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Objects="none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김선명\Desktop\"/>
    </mc:Choice>
  </mc:AlternateContent>
  <bookViews>
    <workbookView xWindow="0" yWindow="0" windowWidth="4920" windowHeight="2430" tabRatio="830" activeTab="5"/>
  </bookViews>
  <sheets>
    <sheet name="사출계획" sheetId="133" r:id="rId1"/>
    <sheet name="생산계획(잉크)" sheetId="147" r:id="rId2"/>
    <sheet name="제품 추가" sheetId="145" r:id="rId3"/>
    <sheet name="넣어줄 잉크" sheetId="177" r:id="rId4"/>
    <sheet name="넣어줄 잉크 (2)" sheetId="238" state="hidden" r:id="rId5"/>
    <sheet name="3층" sheetId="227" r:id="rId6"/>
    <sheet name="1층" sheetId="228" r:id="rId7"/>
    <sheet name="호기" sheetId="159" r:id="rId8"/>
    <sheet name="Sheet2" sheetId="240" r:id="rId9"/>
    <sheet name="3층 (2)" sheetId="236" state="hidden" r:id="rId10"/>
    <sheet name="1층 (2)" sheetId="237" state="hidden" r:id="rId11"/>
  </sheets>
  <definedNames>
    <definedName name="_xlnm._FilterDatabase" localSheetId="6" hidden="1">'1층'!$B$4:$D$1260</definedName>
    <definedName name="_xlnm._FilterDatabase" localSheetId="10" hidden="1">'1층 (2)'!$B$4:$D$1069</definedName>
    <definedName name="_xlnm._FilterDatabase" localSheetId="5" hidden="1">'3층'!$B$4:$D$1266</definedName>
    <definedName name="_xlnm._FilterDatabase" localSheetId="9" hidden="1">'3층 (2)'!$B$4:$D$1167</definedName>
    <definedName name="_xlnm._FilterDatabase" localSheetId="3" hidden="1">'넣어줄 잉크'!$B$4:$E$1416</definedName>
    <definedName name="_xlnm._FilterDatabase" localSheetId="4" hidden="1">'넣어줄 잉크 (2)'!$B$4:$E$1416</definedName>
    <definedName name="_xlnm._FilterDatabase" localSheetId="1" hidden="1">'생산계획(잉크)'!$C$9:$AD$1257</definedName>
    <definedName name="_xlnm._FilterDatabase" localSheetId="7" hidden="1">호기!$A$1:$B$657</definedName>
    <definedName name="A" localSheetId="6">#REF!</definedName>
    <definedName name="A" localSheetId="10">#REF!</definedName>
    <definedName name="A" localSheetId="5">#REF!</definedName>
    <definedName name="A" localSheetId="9">#REF!</definedName>
    <definedName name="A" localSheetId="4">#REF!</definedName>
    <definedName name="A">#REF!</definedName>
    <definedName name="_xlnm.Criteria" localSheetId="1">'생산계획(잉크)'!#REF!</definedName>
    <definedName name="HD" localSheetId="6">#REF!</definedName>
    <definedName name="HD" localSheetId="10">#REF!</definedName>
    <definedName name="HD" localSheetId="5">#REF!</definedName>
    <definedName name="HD" localSheetId="9">#REF!</definedName>
    <definedName name="HD" localSheetId="3">#REF!</definedName>
    <definedName name="HD" localSheetId="4">#REF!</definedName>
    <definedName name="HD">#REF!</definedName>
    <definedName name="_xlnm.Print_Area" localSheetId="6">'1층'!$A$1:$F$1260</definedName>
    <definedName name="_xlnm.Print_Area" localSheetId="10">'1층 (2)'!$A$1:$F$1073</definedName>
    <definedName name="_xlnm.Print_Area" localSheetId="5">'3층'!$A$1:$G$1266</definedName>
    <definedName name="_xlnm.Print_Area" localSheetId="9">'3층 (2)'!$A$1:$F$1173</definedName>
    <definedName name="_xlnm.Print_Area" localSheetId="0">사출계획!$A$1:$T$112</definedName>
    <definedName name="_xlnm.Print_Area" localSheetId="1">'생산계획(잉크)'!$B$1:$AE$1256</definedName>
    <definedName name="_xlnm.Print_Area" localSheetId="2">'제품 추가'!$A$1:$AA$281</definedName>
    <definedName name="레시피" localSheetId="6">#REF!</definedName>
    <definedName name="레시피" localSheetId="10">#REF!</definedName>
    <definedName name="레시피" localSheetId="5">#REF!</definedName>
    <definedName name="레시피" localSheetId="9">#REF!</definedName>
    <definedName name="레시피" localSheetId="3">#REF!</definedName>
    <definedName name="레시피" localSheetId="4">#REF!</definedName>
    <definedName name="레시피">#REF!</definedName>
    <definedName name="색상명" localSheetId="6">#REF!</definedName>
    <definedName name="색상명" localSheetId="10">#REF!</definedName>
    <definedName name="색상명" localSheetId="5">#REF!</definedName>
    <definedName name="색상명" localSheetId="9">#REF!</definedName>
    <definedName name="색상명" localSheetId="3">#REF!</definedName>
    <definedName name="색상명" localSheetId="4">#REF!</definedName>
    <definedName name="색상명">#REF!</definedName>
    <definedName name="잉크명" localSheetId="6">#REF!</definedName>
    <definedName name="잉크명" localSheetId="10">#REF!</definedName>
    <definedName name="잉크명" localSheetId="5">#REF!</definedName>
    <definedName name="잉크명" localSheetId="9">#REF!</definedName>
    <definedName name="잉크명" localSheetId="3">#REF!</definedName>
    <definedName name="잉크명" localSheetId="4">#REF!</definedName>
    <definedName name="잉크명">#REF!</definedName>
  </definedNames>
  <calcPr calcId="162913"/>
  <fileRecoveryPr autoRecover="0" repairLoad="1"/>
</workbook>
</file>

<file path=xl/calcChain.xml><?xml version="1.0" encoding="utf-8"?>
<calcChain xmlns="http://schemas.openxmlformats.org/spreadsheetml/2006/main">
  <c r="D6" i="228" l="1"/>
  <c r="D7" i="228"/>
  <c r="D8" i="228"/>
  <c r="D9" i="228"/>
  <c r="D1219" i="228"/>
  <c r="D1220" i="228"/>
  <c r="D1221" i="228"/>
  <c r="D1222" i="228"/>
  <c r="D1223" i="228"/>
  <c r="D1224" i="228"/>
  <c r="D1225" i="228"/>
  <c r="D1226" i="228"/>
  <c r="D1227" i="228"/>
  <c r="D1228" i="228"/>
  <c r="D1229" i="228"/>
  <c r="D1230" i="228"/>
  <c r="D1231" i="228"/>
  <c r="D1232" i="228"/>
  <c r="D1233" i="228"/>
  <c r="D1234" i="228"/>
  <c r="D1235" i="228"/>
  <c r="D1236" i="228"/>
  <c r="D1237" i="228"/>
  <c r="D1238" i="228"/>
  <c r="D1239" i="228"/>
  <c r="D1240" i="228"/>
  <c r="D1241" i="228"/>
  <c r="D1242" i="228"/>
  <c r="D1243" i="228"/>
  <c r="D1244" i="228"/>
  <c r="D1245" i="228"/>
  <c r="D1246" i="228"/>
  <c r="D1247" i="228"/>
  <c r="D1248" i="228"/>
  <c r="D1249" i="228"/>
  <c r="D1250" i="228"/>
  <c r="D1251" i="228"/>
  <c r="D1252" i="228"/>
  <c r="D1253" i="228"/>
  <c r="D1254" i="228"/>
  <c r="D1255" i="228"/>
  <c r="D1256" i="228"/>
  <c r="D1257" i="228"/>
  <c r="D1258" i="228"/>
  <c r="D1259" i="228"/>
  <c r="D1260" i="228"/>
  <c r="D6" i="227"/>
  <c r="D7" i="227"/>
  <c r="D8" i="227"/>
  <c r="D9" i="227"/>
  <c r="D10" i="227"/>
  <c r="D11" i="227"/>
  <c r="D12" i="227"/>
  <c r="D13" i="227"/>
  <c r="D14" i="227"/>
  <c r="D15" i="227"/>
  <c r="D16" i="227"/>
  <c r="D17" i="227"/>
  <c r="D18" i="227"/>
  <c r="D19" i="227"/>
  <c r="D20" i="227"/>
  <c r="D21" i="227"/>
  <c r="D22" i="227"/>
  <c r="D23" i="227"/>
  <c r="D24" i="227"/>
  <c r="D25" i="227"/>
  <c r="D26" i="227"/>
  <c r="D27" i="227"/>
  <c r="D28" i="227"/>
  <c r="D29" i="227"/>
  <c r="D30" i="227"/>
  <c r="D31" i="227"/>
  <c r="D32" i="227"/>
  <c r="D33" i="227"/>
  <c r="D34" i="227"/>
  <c r="D35" i="227"/>
  <c r="D36" i="227"/>
  <c r="D37" i="227"/>
  <c r="D38" i="227"/>
  <c r="D39" i="227"/>
  <c r="D40" i="227"/>
  <c r="D41" i="227"/>
  <c r="D42" i="227"/>
  <c r="D43" i="227"/>
  <c r="D44" i="227"/>
  <c r="D1247" i="227"/>
  <c r="D1248" i="227"/>
  <c r="D1249" i="227"/>
  <c r="D1250" i="227"/>
  <c r="D1251" i="227"/>
  <c r="D1252" i="227"/>
  <c r="D1253" i="227"/>
  <c r="D1254" i="227"/>
  <c r="D1255" i="227"/>
  <c r="D1256" i="227"/>
  <c r="D1257" i="227"/>
  <c r="D1258" i="227"/>
  <c r="D1259" i="227"/>
  <c r="D1260" i="227"/>
  <c r="D1261" i="227"/>
  <c r="D1262" i="227"/>
  <c r="D1263" i="227"/>
  <c r="D1264" i="227"/>
  <c r="D1265" i="227"/>
  <c r="D1266" i="227"/>
  <c r="D1069" i="237" l="1"/>
  <c r="C1069" i="237"/>
  <c r="B1069" i="237"/>
  <c r="D1068" i="237"/>
  <c r="C1068" i="237"/>
  <c r="B1068" i="237"/>
  <c r="D1067" i="237"/>
  <c r="C1067" i="237"/>
  <c r="B1067" i="237"/>
  <c r="D1066" i="237"/>
  <c r="C1066" i="237"/>
  <c r="B1066" i="237"/>
  <c r="D1065" i="237"/>
  <c r="C1065" i="237"/>
  <c r="B1065" i="237"/>
  <c r="D1064" i="237"/>
  <c r="C1064" i="237"/>
  <c r="B1064" i="237"/>
  <c r="D1063" i="237"/>
  <c r="C1063" i="237"/>
  <c r="B1063" i="237"/>
  <c r="D1062" i="237"/>
  <c r="C1062" i="237"/>
  <c r="B1062" i="237"/>
  <c r="D1061" i="237"/>
  <c r="C1061" i="237"/>
  <c r="B1061" i="237"/>
  <c r="D1060" i="237"/>
  <c r="C1060" i="237"/>
  <c r="B1060" i="237"/>
  <c r="D1059" i="237"/>
  <c r="C1059" i="237"/>
  <c r="B1059" i="237"/>
  <c r="D1058" i="237"/>
  <c r="C1058" i="237"/>
  <c r="B1058" i="237"/>
  <c r="D1057" i="237"/>
  <c r="C1057" i="237"/>
  <c r="B1057" i="237"/>
  <c r="D1056" i="237"/>
  <c r="C1056" i="237"/>
  <c r="B1056" i="237"/>
  <c r="D1055" i="237"/>
  <c r="C1055" i="237"/>
  <c r="B1055" i="237"/>
  <c r="D1054" i="237"/>
  <c r="C1054" i="237"/>
  <c r="B1054" i="237"/>
  <c r="D1053" i="237"/>
  <c r="C1053" i="237"/>
  <c r="B1053" i="237"/>
  <c r="D1052" i="237"/>
  <c r="C1052" i="237"/>
  <c r="B1052" i="237"/>
  <c r="D1051" i="237"/>
  <c r="C1051" i="237"/>
  <c r="B1051" i="237"/>
  <c r="D1050" i="237"/>
  <c r="C1050" i="237"/>
  <c r="B1050" i="237"/>
  <c r="D1049" i="237"/>
  <c r="C1049" i="237"/>
  <c r="B1049" i="237"/>
  <c r="D1048" i="237"/>
  <c r="C1048" i="237"/>
  <c r="B1048" i="237"/>
  <c r="D1047" i="237"/>
  <c r="C1047" i="237"/>
  <c r="B1047" i="237"/>
  <c r="D1046" i="237"/>
  <c r="C1046" i="237"/>
  <c r="B1046" i="237"/>
  <c r="D1045" i="237"/>
  <c r="C1045" i="237"/>
  <c r="B1045" i="237"/>
  <c r="D1044" i="237"/>
  <c r="C1044" i="237"/>
  <c r="B1044" i="237"/>
  <c r="D1043" i="237"/>
  <c r="C1043" i="237"/>
  <c r="B1043" i="237"/>
  <c r="D1042" i="237"/>
  <c r="C1042" i="237"/>
  <c r="B1042" i="237"/>
  <c r="D1041" i="237"/>
  <c r="C1041" i="237"/>
  <c r="B1041" i="237"/>
  <c r="D1040" i="237"/>
  <c r="C1040" i="237"/>
  <c r="B1040" i="237"/>
  <c r="D1039" i="237"/>
  <c r="C1039" i="237"/>
  <c r="B1039" i="237"/>
  <c r="D1038" i="237"/>
  <c r="C1038" i="237"/>
  <c r="B1038" i="237"/>
  <c r="D1037" i="237"/>
  <c r="C1037" i="237"/>
  <c r="B1037" i="237"/>
  <c r="D1036" i="237"/>
  <c r="C1036" i="237"/>
  <c r="B1036" i="237"/>
  <c r="D1035" i="237"/>
  <c r="C1035" i="237"/>
  <c r="B1035" i="237"/>
  <c r="D1034" i="237"/>
  <c r="C1034" i="237"/>
  <c r="B1034" i="237"/>
  <c r="D1033" i="237"/>
  <c r="C1033" i="237"/>
  <c r="B1033" i="237"/>
  <c r="D1032" i="237"/>
  <c r="C1032" i="237"/>
  <c r="B1032" i="237"/>
  <c r="D1031" i="237"/>
  <c r="C1031" i="237"/>
  <c r="B1031" i="237"/>
  <c r="D1030" i="237"/>
  <c r="C1030" i="237"/>
  <c r="B1030" i="237"/>
  <c r="D1029" i="237"/>
  <c r="C1029" i="237"/>
  <c r="B1029" i="237"/>
  <c r="D1028" i="237"/>
  <c r="C1028" i="237"/>
  <c r="B1028" i="237"/>
  <c r="D1027" i="237"/>
  <c r="C1027" i="237"/>
  <c r="B1027" i="237"/>
  <c r="D1026" i="237"/>
  <c r="C1026" i="237"/>
  <c r="B1026" i="237"/>
  <c r="D1025" i="237"/>
  <c r="C1025" i="237"/>
  <c r="B1025" i="237"/>
  <c r="D1024" i="237"/>
  <c r="C1024" i="237"/>
  <c r="B1024" i="237"/>
  <c r="D1023" i="237"/>
  <c r="C1023" i="237"/>
  <c r="B1023" i="237"/>
  <c r="D1022" i="237"/>
  <c r="C1022" i="237"/>
  <c r="B1022" i="237"/>
  <c r="D1021" i="237"/>
  <c r="C1021" i="237"/>
  <c r="B1021" i="237"/>
  <c r="D1020" i="237"/>
  <c r="C1020" i="237"/>
  <c r="B1020" i="237"/>
  <c r="D1019" i="237"/>
  <c r="C1019" i="237"/>
  <c r="B1019" i="237"/>
  <c r="D1018" i="237"/>
  <c r="C1018" i="237"/>
  <c r="B1018" i="237"/>
  <c r="D1017" i="237"/>
  <c r="C1017" i="237"/>
  <c r="B1017" i="237"/>
  <c r="D1016" i="237"/>
  <c r="C1016" i="237"/>
  <c r="B1016" i="237"/>
  <c r="D1015" i="237"/>
  <c r="C1015" i="237"/>
  <c r="B1015" i="237"/>
  <c r="D1014" i="237"/>
  <c r="C1014" i="237"/>
  <c r="B1014" i="237"/>
  <c r="D1013" i="237"/>
  <c r="C1013" i="237"/>
  <c r="B1013" i="237"/>
  <c r="D1012" i="237"/>
  <c r="C1012" i="237"/>
  <c r="B1012" i="237"/>
  <c r="D1011" i="237"/>
  <c r="C1011" i="237"/>
  <c r="B1011" i="237"/>
  <c r="D1010" i="237"/>
  <c r="C1010" i="237"/>
  <c r="B1010" i="237"/>
  <c r="D1009" i="237"/>
  <c r="C1009" i="237"/>
  <c r="B1009" i="237"/>
  <c r="D1008" i="237"/>
  <c r="C1008" i="237"/>
  <c r="B1008" i="237"/>
  <c r="D1007" i="237"/>
  <c r="C1007" i="237"/>
  <c r="B1007" i="237"/>
  <c r="D1006" i="237"/>
  <c r="C1006" i="237"/>
  <c r="B1006" i="237"/>
  <c r="D1005" i="237"/>
  <c r="C1005" i="237"/>
  <c r="B1005" i="237"/>
  <c r="D1004" i="237"/>
  <c r="C1004" i="237"/>
  <c r="B1004" i="237"/>
  <c r="D1003" i="237"/>
  <c r="C1003" i="237"/>
  <c r="B1003" i="237"/>
  <c r="D1002" i="237"/>
  <c r="C1002" i="237"/>
  <c r="B1002" i="237"/>
  <c r="D1001" i="237"/>
  <c r="C1001" i="237"/>
  <c r="B1001" i="237"/>
  <c r="D1000" i="237"/>
  <c r="C1000" i="237"/>
  <c r="B1000" i="237"/>
  <c r="D999" i="237"/>
  <c r="C999" i="237"/>
  <c r="B999" i="237"/>
  <c r="D998" i="237"/>
  <c r="C998" i="237"/>
  <c r="B998" i="237"/>
  <c r="D997" i="237"/>
  <c r="C997" i="237"/>
  <c r="B997" i="237"/>
  <c r="D996" i="237"/>
  <c r="C996" i="237"/>
  <c r="B996" i="237"/>
  <c r="D995" i="237"/>
  <c r="C995" i="237"/>
  <c r="B995" i="237"/>
  <c r="D994" i="237"/>
  <c r="C994" i="237"/>
  <c r="B994" i="237"/>
  <c r="D993" i="237"/>
  <c r="C993" i="237"/>
  <c r="B993" i="237"/>
  <c r="D992" i="237"/>
  <c r="C992" i="237"/>
  <c r="B992" i="237"/>
  <c r="D991" i="237"/>
  <c r="C991" i="237"/>
  <c r="B991" i="237"/>
  <c r="D990" i="237"/>
  <c r="C990" i="237"/>
  <c r="B990" i="237"/>
  <c r="D989" i="237"/>
  <c r="C989" i="237"/>
  <c r="B989" i="237"/>
  <c r="D988" i="237"/>
  <c r="C988" i="237"/>
  <c r="B988" i="237"/>
  <c r="D987" i="237"/>
  <c r="C987" i="237"/>
  <c r="B987" i="237"/>
  <c r="D986" i="237"/>
  <c r="C986" i="237"/>
  <c r="B986" i="237"/>
  <c r="D985" i="237"/>
  <c r="C985" i="237"/>
  <c r="B985" i="237"/>
  <c r="D984" i="237"/>
  <c r="C984" i="237"/>
  <c r="B984" i="237"/>
  <c r="D983" i="237"/>
  <c r="C983" i="237"/>
  <c r="B983" i="237"/>
  <c r="D982" i="237"/>
  <c r="C982" i="237"/>
  <c r="B982" i="237"/>
  <c r="D981" i="237"/>
  <c r="C981" i="237"/>
  <c r="B981" i="237"/>
  <c r="D980" i="237"/>
  <c r="C980" i="237"/>
  <c r="B980" i="237"/>
  <c r="D979" i="237"/>
  <c r="C979" i="237"/>
  <c r="B979" i="237"/>
  <c r="D978" i="237"/>
  <c r="C978" i="237"/>
  <c r="B978" i="237"/>
  <c r="D977" i="237"/>
  <c r="C977" i="237"/>
  <c r="B977" i="237"/>
  <c r="D976" i="237"/>
  <c r="C976" i="237"/>
  <c r="B976" i="237"/>
  <c r="D975" i="237"/>
  <c r="C975" i="237"/>
  <c r="B975" i="237"/>
  <c r="D974" i="237"/>
  <c r="C974" i="237"/>
  <c r="B974" i="237"/>
  <c r="D973" i="237"/>
  <c r="C973" i="237"/>
  <c r="B973" i="237"/>
  <c r="D972" i="237"/>
  <c r="C972" i="237"/>
  <c r="B972" i="237"/>
  <c r="D971" i="237"/>
  <c r="C971" i="237"/>
  <c r="B971" i="237"/>
  <c r="D970" i="237"/>
  <c r="C970" i="237"/>
  <c r="B970" i="237"/>
  <c r="D969" i="237"/>
  <c r="C969" i="237"/>
  <c r="B969" i="237"/>
  <c r="D968" i="237"/>
  <c r="C968" i="237"/>
  <c r="B968" i="237"/>
  <c r="D967" i="237"/>
  <c r="C967" i="237"/>
  <c r="B967" i="237"/>
  <c r="D966" i="237"/>
  <c r="C966" i="237"/>
  <c r="B966" i="237"/>
  <c r="D965" i="237"/>
  <c r="C965" i="237"/>
  <c r="B965" i="237"/>
  <c r="D964" i="237"/>
  <c r="C964" i="237"/>
  <c r="B964" i="237"/>
  <c r="D963" i="237"/>
  <c r="C963" i="237"/>
  <c r="B963" i="237"/>
  <c r="D962" i="237"/>
  <c r="C962" i="237"/>
  <c r="B962" i="237"/>
  <c r="D961" i="237"/>
  <c r="C961" i="237"/>
  <c r="B961" i="237"/>
  <c r="D960" i="237"/>
  <c r="C960" i="237"/>
  <c r="B960" i="237"/>
  <c r="D959" i="237"/>
  <c r="C959" i="237"/>
  <c r="B959" i="237"/>
  <c r="D958" i="237"/>
  <c r="C958" i="237"/>
  <c r="B958" i="237"/>
  <c r="D957" i="237"/>
  <c r="C957" i="237"/>
  <c r="B957" i="237"/>
  <c r="D956" i="237"/>
  <c r="C956" i="237"/>
  <c r="B956" i="237"/>
  <c r="D955" i="237"/>
  <c r="C955" i="237"/>
  <c r="B955" i="237"/>
  <c r="D954" i="237"/>
  <c r="C954" i="237"/>
  <c r="B954" i="237"/>
  <c r="D953" i="237"/>
  <c r="C953" i="237"/>
  <c r="B953" i="237"/>
  <c r="D952" i="237"/>
  <c r="C952" i="237"/>
  <c r="B952" i="237"/>
  <c r="D951" i="237"/>
  <c r="C951" i="237"/>
  <c r="B951" i="237"/>
  <c r="D950" i="237"/>
  <c r="C950" i="237"/>
  <c r="B950" i="237"/>
  <c r="D949" i="237"/>
  <c r="C949" i="237"/>
  <c r="B949" i="237"/>
  <c r="D948" i="237"/>
  <c r="C948" i="237"/>
  <c r="B948" i="237"/>
  <c r="D947" i="237"/>
  <c r="C947" i="237"/>
  <c r="B947" i="237"/>
  <c r="D946" i="237"/>
  <c r="C946" i="237"/>
  <c r="B946" i="237"/>
  <c r="D945" i="237"/>
  <c r="C945" i="237"/>
  <c r="B945" i="237"/>
  <c r="D944" i="237"/>
  <c r="C944" i="237"/>
  <c r="B944" i="237"/>
  <c r="D943" i="237"/>
  <c r="C943" i="237"/>
  <c r="B943" i="237"/>
  <c r="D942" i="237"/>
  <c r="C942" i="237"/>
  <c r="B942" i="237"/>
  <c r="D941" i="237"/>
  <c r="C941" i="237"/>
  <c r="B941" i="237"/>
  <c r="D940" i="237"/>
  <c r="C940" i="237"/>
  <c r="B940" i="237"/>
  <c r="D939" i="237"/>
  <c r="C939" i="237"/>
  <c r="B939" i="237"/>
  <c r="D938" i="237"/>
  <c r="C938" i="237"/>
  <c r="B938" i="237"/>
  <c r="D937" i="237"/>
  <c r="C937" i="237"/>
  <c r="B937" i="237"/>
  <c r="D936" i="237"/>
  <c r="C936" i="237"/>
  <c r="B936" i="237"/>
  <c r="D935" i="237"/>
  <c r="C935" i="237"/>
  <c r="B935" i="237"/>
  <c r="D934" i="237"/>
  <c r="C934" i="237"/>
  <c r="B934" i="237"/>
  <c r="D933" i="237"/>
  <c r="C933" i="237"/>
  <c r="B933" i="237"/>
  <c r="D932" i="237"/>
  <c r="C932" i="237"/>
  <c r="B932" i="237"/>
  <c r="D931" i="237"/>
  <c r="C931" i="237"/>
  <c r="B931" i="237"/>
  <c r="D930" i="237"/>
  <c r="C930" i="237"/>
  <c r="B930" i="237"/>
  <c r="D929" i="237"/>
  <c r="C929" i="237"/>
  <c r="B929" i="237"/>
  <c r="D928" i="237"/>
  <c r="C928" i="237"/>
  <c r="B928" i="237"/>
  <c r="D927" i="237"/>
  <c r="C927" i="237"/>
  <c r="B927" i="237"/>
  <c r="D926" i="237"/>
  <c r="C926" i="237"/>
  <c r="B926" i="237"/>
  <c r="D925" i="237"/>
  <c r="C925" i="237"/>
  <c r="B925" i="237"/>
  <c r="D924" i="237"/>
  <c r="C924" i="237"/>
  <c r="B924" i="237"/>
  <c r="D923" i="237"/>
  <c r="C923" i="237"/>
  <c r="B923" i="237"/>
  <c r="D922" i="237"/>
  <c r="C922" i="237"/>
  <c r="B922" i="237"/>
  <c r="D921" i="237"/>
  <c r="C921" i="237"/>
  <c r="B921" i="237"/>
  <c r="D920" i="237"/>
  <c r="C920" i="237"/>
  <c r="B920" i="237"/>
  <c r="D919" i="237"/>
  <c r="C919" i="237"/>
  <c r="B919" i="237"/>
  <c r="D918" i="237"/>
  <c r="C918" i="237"/>
  <c r="B918" i="237"/>
  <c r="D917" i="237"/>
  <c r="C917" i="237"/>
  <c r="B917" i="237"/>
  <c r="D916" i="237"/>
  <c r="C916" i="237"/>
  <c r="B916" i="237"/>
  <c r="D915" i="237"/>
  <c r="C915" i="237"/>
  <c r="B915" i="237"/>
  <c r="D914" i="237"/>
  <c r="C914" i="237"/>
  <c r="B914" i="237"/>
  <c r="D913" i="237"/>
  <c r="C913" i="237"/>
  <c r="B913" i="237"/>
  <c r="D912" i="237"/>
  <c r="C912" i="237"/>
  <c r="B912" i="237"/>
  <c r="D911" i="237"/>
  <c r="C911" i="237"/>
  <c r="B911" i="237"/>
  <c r="D910" i="237"/>
  <c r="C910" i="237"/>
  <c r="B910" i="237"/>
  <c r="D909" i="237"/>
  <c r="C909" i="237"/>
  <c r="B909" i="237"/>
  <c r="D908" i="237"/>
  <c r="C908" i="237"/>
  <c r="B908" i="237"/>
  <c r="D907" i="237"/>
  <c r="C907" i="237"/>
  <c r="B907" i="237"/>
  <c r="D906" i="237"/>
  <c r="C906" i="237"/>
  <c r="B906" i="237"/>
  <c r="D905" i="237"/>
  <c r="C905" i="237"/>
  <c r="B905" i="237"/>
  <c r="D904" i="237"/>
  <c r="C904" i="237"/>
  <c r="B904" i="237"/>
  <c r="D903" i="237"/>
  <c r="C903" i="237"/>
  <c r="B903" i="237"/>
  <c r="D902" i="237"/>
  <c r="C902" i="237"/>
  <c r="B902" i="237"/>
  <c r="D901" i="237"/>
  <c r="C901" i="237"/>
  <c r="B901" i="237"/>
  <c r="D900" i="237"/>
  <c r="C900" i="237"/>
  <c r="B900" i="237"/>
  <c r="D899" i="237"/>
  <c r="C899" i="237"/>
  <c r="B899" i="237"/>
  <c r="D898" i="237"/>
  <c r="C898" i="237"/>
  <c r="B898" i="237"/>
  <c r="D897" i="237"/>
  <c r="C897" i="237"/>
  <c r="B897" i="237"/>
  <c r="D896" i="237"/>
  <c r="C896" i="237"/>
  <c r="B896" i="237"/>
  <c r="D895" i="237"/>
  <c r="C895" i="237"/>
  <c r="B895" i="237"/>
  <c r="D894" i="237"/>
  <c r="C894" i="237"/>
  <c r="B894" i="237"/>
  <c r="D893" i="237"/>
  <c r="C893" i="237"/>
  <c r="B893" i="237"/>
  <c r="D892" i="237"/>
  <c r="C892" i="237"/>
  <c r="B892" i="237"/>
  <c r="D891" i="237"/>
  <c r="C891" i="237"/>
  <c r="B891" i="237"/>
  <c r="D890" i="237"/>
  <c r="C890" i="237"/>
  <c r="B890" i="237"/>
  <c r="D889" i="237"/>
  <c r="C889" i="237"/>
  <c r="B889" i="237"/>
  <c r="D888" i="237"/>
  <c r="C888" i="237"/>
  <c r="B888" i="237"/>
  <c r="D887" i="237"/>
  <c r="C887" i="237"/>
  <c r="B887" i="237"/>
  <c r="D886" i="237"/>
  <c r="C886" i="237"/>
  <c r="B886" i="237"/>
  <c r="D885" i="237"/>
  <c r="C885" i="237"/>
  <c r="B885" i="237"/>
  <c r="D884" i="237"/>
  <c r="C884" i="237"/>
  <c r="B884" i="237"/>
  <c r="D883" i="237"/>
  <c r="C883" i="237"/>
  <c r="B883" i="237"/>
  <c r="D882" i="237"/>
  <c r="C882" i="237"/>
  <c r="B882" i="237"/>
  <c r="D881" i="237"/>
  <c r="C881" i="237"/>
  <c r="B881" i="237"/>
  <c r="D880" i="237"/>
  <c r="C880" i="237"/>
  <c r="B880" i="237"/>
  <c r="D879" i="237"/>
  <c r="C879" i="237"/>
  <c r="B879" i="237"/>
  <c r="D878" i="237"/>
  <c r="C878" i="237"/>
  <c r="B878" i="237"/>
  <c r="D877" i="237"/>
  <c r="C877" i="237"/>
  <c r="B877" i="237"/>
  <c r="D876" i="237"/>
  <c r="C876" i="237"/>
  <c r="B876" i="237"/>
  <c r="D875" i="237"/>
  <c r="C875" i="237"/>
  <c r="B875" i="237"/>
  <c r="D874" i="237"/>
  <c r="C874" i="237"/>
  <c r="B874" i="237"/>
  <c r="D873" i="237"/>
  <c r="C873" i="237"/>
  <c r="B873" i="237"/>
  <c r="D872" i="237"/>
  <c r="C872" i="237"/>
  <c r="B872" i="237"/>
  <c r="D871" i="237"/>
  <c r="C871" i="237"/>
  <c r="B871" i="237"/>
  <c r="D870" i="237"/>
  <c r="C870" i="237"/>
  <c r="B870" i="237"/>
  <c r="D869" i="237"/>
  <c r="C869" i="237"/>
  <c r="B869" i="237"/>
  <c r="D868" i="237"/>
  <c r="C868" i="237"/>
  <c r="B868" i="237"/>
  <c r="D867" i="237"/>
  <c r="C867" i="237"/>
  <c r="B867" i="237"/>
  <c r="D866" i="237"/>
  <c r="C866" i="237"/>
  <c r="B866" i="237"/>
  <c r="D865" i="237"/>
  <c r="C865" i="237"/>
  <c r="B865" i="237"/>
  <c r="D864" i="237"/>
  <c r="C864" i="237"/>
  <c r="B864" i="237"/>
  <c r="D863" i="237"/>
  <c r="C863" i="237"/>
  <c r="B863" i="237"/>
  <c r="D862" i="237"/>
  <c r="C862" i="237"/>
  <c r="B862" i="237"/>
  <c r="D861" i="237"/>
  <c r="C861" i="237"/>
  <c r="B861" i="237"/>
  <c r="D860" i="237"/>
  <c r="C860" i="237"/>
  <c r="B860" i="237"/>
  <c r="D859" i="237"/>
  <c r="C859" i="237"/>
  <c r="B859" i="237"/>
  <c r="D858" i="237"/>
  <c r="C858" i="237"/>
  <c r="B858" i="237"/>
  <c r="D857" i="237"/>
  <c r="C857" i="237"/>
  <c r="B857" i="237"/>
  <c r="D856" i="237"/>
  <c r="C856" i="237"/>
  <c r="B856" i="237"/>
  <c r="D855" i="237"/>
  <c r="C855" i="237"/>
  <c r="B855" i="237"/>
  <c r="D854" i="237"/>
  <c r="C854" i="237"/>
  <c r="B854" i="237"/>
  <c r="D853" i="237"/>
  <c r="C853" i="237"/>
  <c r="B853" i="237"/>
  <c r="D852" i="237"/>
  <c r="C852" i="237"/>
  <c r="B852" i="237"/>
  <c r="D851" i="237"/>
  <c r="C851" i="237"/>
  <c r="B851" i="237"/>
  <c r="D850" i="237"/>
  <c r="C850" i="237"/>
  <c r="B850" i="237"/>
  <c r="D849" i="237"/>
  <c r="C849" i="237"/>
  <c r="B849" i="237"/>
  <c r="D848" i="237"/>
  <c r="C848" i="237"/>
  <c r="B848" i="237"/>
  <c r="D847" i="237"/>
  <c r="C847" i="237"/>
  <c r="B847" i="237"/>
  <c r="D846" i="237"/>
  <c r="C846" i="237"/>
  <c r="B846" i="237"/>
  <c r="D845" i="237"/>
  <c r="C845" i="237"/>
  <c r="B845" i="237"/>
  <c r="D844" i="237"/>
  <c r="C844" i="237"/>
  <c r="B844" i="237"/>
  <c r="D843" i="237"/>
  <c r="C843" i="237"/>
  <c r="B843" i="237"/>
  <c r="D842" i="237"/>
  <c r="C842" i="237"/>
  <c r="B842" i="237"/>
  <c r="D841" i="237"/>
  <c r="C841" i="237"/>
  <c r="B841" i="237"/>
  <c r="D840" i="237"/>
  <c r="C840" i="237"/>
  <c r="B840" i="237"/>
  <c r="D839" i="237"/>
  <c r="C839" i="237"/>
  <c r="B839" i="237"/>
  <c r="D838" i="237"/>
  <c r="C838" i="237"/>
  <c r="B838" i="237"/>
  <c r="D837" i="237"/>
  <c r="C837" i="237"/>
  <c r="B837" i="237"/>
  <c r="D836" i="237"/>
  <c r="C836" i="237"/>
  <c r="B836" i="237"/>
  <c r="D835" i="237"/>
  <c r="C835" i="237"/>
  <c r="B835" i="237"/>
  <c r="D834" i="237"/>
  <c r="C834" i="237"/>
  <c r="B834" i="237"/>
  <c r="D833" i="237"/>
  <c r="C833" i="237"/>
  <c r="B833" i="237"/>
  <c r="D832" i="237"/>
  <c r="C832" i="237"/>
  <c r="B832" i="237"/>
  <c r="D831" i="237"/>
  <c r="C831" i="237"/>
  <c r="B831" i="237"/>
  <c r="D830" i="237"/>
  <c r="C830" i="237"/>
  <c r="B830" i="237"/>
  <c r="D829" i="237"/>
  <c r="C829" i="237"/>
  <c r="B829" i="237"/>
  <c r="D828" i="237"/>
  <c r="C828" i="237"/>
  <c r="B828" i="237"/>
  <c r="D827" i="237"/>
  <c r="C827" i="237"/>
  <c r="B827" i="237"/>
  <c r="D826" i="237"/>
  <c r="C826" i="237"/>
  <c r="B826" i="237"/>
  <c r="D825" i="237"/>
  <c r="C825" i="237"/>
  <c r="B825" i="237"/>
  <c r="D824" i="237"/>
  <c r="C824" i="237"/>
  <c r="B824" i="237"/>
  <c r="D823" i="237"/>
  <c r="C823" i="237"/>
  <c r="B823" i="237"/>
  <c r="D822" i="237"/>
  <c r="C822" i="237"/>
  <c r="B822" i="237"/>
  <c r="D821" i="237"/>
  <c r="C821" i="237"/>
  <c r="B821" i="237"/>
  <c r="D820" i="237"/>
  <c r="C820" i="237"/>
  <c r="B820" i="237"/>
  <c r="D819" i="237"/>
  <c r="C819" i="237"/>
  <c r="B819" i="237"/>
  <c r="D818" i="237"/>
  <c r="C818" i="237"/>
  <c r="B818" i="237"/>
  <c r="D817" i="237"/>
  <c r="C817" i="237"/>
  <c r="B817" i="237"/>
  <c r="D816" i="237"/>
  <c r="C816" i="237"/>
  <c r="B816" i="237"/>
  <c r="D815" i="237"/>
  <c r="C815" i="237"/>
  <c r="B815" i="237"/>
  <c r="D814" i="237"/>
  <c r="C814" i="237"/>
  <c r="B814" i="237"/>
  <c r="D813" i="237"/>
  <c r="C813" i="237"/>
  <c r="B813" i="237"/>
  <c r="D812" i="237"/>
  <c r="C812" i="237"/>
  <c r="B812" i="237"/>
  <c r="D811" i="237"/>
  <c r="C811" i="237"/>
  <c r="B811" i="237"/>
  <c r="D810" i="237"/>
  <c r="C810" i="237"/>
  <c r="B810" i="237"/>
  <c r="D809" i="237"/>
  <c r="C809" i="237"/>
  <c r="B809" i="237"/>
  <c r="D808" i="237"/>
  <c r="C808" i="237"/>
  <c r="B808" i="237"/>
  <c r="D807" i="237"/>
  <c r="C807" i="237"/>
  <c r="B807" i="237"/>
  <c r="D806" i="237"/>
  <c r="C806" i="237"/>
  <c r="B806" i="237"/>
  <c r="D805" i="237"/>
  <c r="C805" i="237"/>
  <c r="B805" i="237"/>
  <c r="D804" i="237"/>
  <c r="C804" i="237"/>
  <c r="B804" i="237"/>
  <c r="D803" i="237"/>
  <c r="C803" i="237"/>
  <c r="B803" i="237"/>
  <c r="D802" i="237"/>
  <c r="C802" i="237"/>
  <c r="B802" i="237"/>
  <c r="D801" i="237"/>
  <c r="C801" i="237"/>
  <c r="B801" i="237"/>
  <c r="D800" i="237"/>
  <c r="C800" i="237"/>
  <c r="B800" i="237"/>
  <c r="D799" i="237"/>
  <c r="C799" i="237"/>
  <c r="B799" i="237"/>
  <c r="D798" i="237"/>
  <c r="C798" i="237"/>
  <c r="B798" i="237"/>
  <c r="D797" i="237"/>
  <c r="C797" i="237"/>
  <c r="B797" i="237"/>
  <c r="D796" i="237"/>
  <c r="C796" i="237"/>
  <c r="B796" i="237"/>
  <c r="D795" i="237"/>
  <c r="C795" i="237"/>
  <c r="B795" i="237"/>
  <c r="D794" i="237"/>
  <c r="C794" i="237"/>
  <c r="B794" i="237"/>
  <c r="D793" i="237"/>
  <c r="C793" i="237"/>
  <c r="B793" i="237"/>
  <c r="D792" i="237"/>
  <c r="C792" i="237"/>
  <c r="B792" i="237"/>
  <c r="D791" i="237"/>
  <c r="C791" i="237"/>
  <c r="B791" i="237"/>
  <c r="D790" i="237"/>
  <c r="C790" i="237"/>
  <c r="B790" i="237"/>
  <c r="D789" i="237"/>
  <c r="C789" i="237"/>
  <c r="B789" i="237"/>
  <c r="D788" i="237"/>
  <c r="C788" i="237"/>
  <c r="B788" i="237"/>
  <c r="D787" i="237"/>
  <c r="C787" i="237"/>
  <c r="B787" i="237"/>
  <c r="D786" i="237"/>
  <c r="C786" i="237"/>
  <c r="B786" i="237"/>
  <c r="D785" i="237"/>
  <c r="C785" i="237"/>
  <c r="B785" i="237"/>
  <c r="D784" i="237"/>
  <c r="C784" i="237"/>
  <c r="B784" i="237"/>
  <c r="D783" i="237"/>
  <c r="C783" i="237"/>
  <c r="B783" i="237"/>
  <c r="D782" i="237"/>
  <c r="C782" i="237"/>
  <c r="B782" i="237"/>
  <c r="D781" i="237"/>
  <c r="C781" i="237"/>
  <c r="B781" i="237"/>
  <c r="D780" i="237"/>
  <c r="C780" i="237"/>
  <c r="B780" i="237"/>
  <c r="D779" i="237"/>
  <c r="C779" i="237"/>
  <c r="B779" i="237"/>
  <c r="D778" i="237"/>
  <c r="C778" i="237"/>
  <c r="B778" i="237"/>
  <c r="D777" i="237"/>
  <c r="C777" i="237"/>
  <c r="B777" i="237"/>
  <c r="D776" i="237"/>
  <c r="C776" i="237"/>
  <c r="B776" i="237"/>
  <c r="D775" i="237"/>
  <c r="C775" i="237"/>
  <c r="B775" i="237"/>
  <c r="D774" i="237"/>
  <c r="C774" i="237"/>
  <c r="B774" i="237"/>
  <c r="D773" i="237"/>
  <c r="C773" i="237"/>
  <c r="B773" i="237"/>
  <c r="D772" i="237"/>
  <c r="C772" i="237"/>
  <c r="B772" i="237"/>
  <c r="D771" i="237"/>
  <c r="C771" i="237"/>
  <c r="B771" i="237"/>
  <c r="D770" i="237"/>
  <c r="C770" i="237"/>
  <c r="B770" i="237"/>
  <c r="D769" i="237"/>
  <c r="C769" i="237"/>
  <c r="B769" i="237"/>
  <c r="D768" i="237"/>
  <c r="C768" i="237"/>
  <c r="B768" i="237"/>
  <c r="D767" i="237"/>
  <c r="C767" i="237"/>
  <c r="B767" i="237"/>
  <c r="D766" i="237"/>
  <c r="C766" i="237"/>
  <c r="B766" i="237"/>
  <c r="D765" i="237"/>
  <c r="C765" i="237"/>
  <c r="B765" i="237"/>
  <c r="D764" i="237"/>
  <c r="C764" i="237"/>
  <c r="B764" i="237"/>
  <c r="D763" i="237"/>
  <c r="C763" i="237"/>
  <c r="B763" i="237"/>
  <c r="D762" i="237"/>
  <c r="C762" i="237"/>
  <c r="B762" i="237"/>
  <c r="D761" i="237"/>
  <c r="C761" i="237"/>
  <c r="B761" i="237"/>
  <c r="D760" i="237"/>
  <c r="C760" i="237"/>
  <c r="B760" i="237"/>
  <c r="D759" i="237"/>
  <c r="C759" i="237"/>
  <c r="B759" i="237"/>
  <c r="D758" i="237"/>
  <c r="C758" i="237"/>
  <c r="B758" i="237"/>
  <c r="D757" i="237"/>
  <c r="C757" i="237"/>
  <c r="B757" i="237"/>
  <c r="D756" i="237"/>
  <c r="C756" i="237"/>
  <c r="B756" i="237"/>
  <c r="D755" i="237"/>
  <c r="C755" i="237"/>
  <c r="B755" i="237"/>
  <c r="D754" i="237"/>
  <c r="C754" i="237"/>
  <c r="B754" i="237"/>
  <c r="D753" i="237"/>
  <c r="C753" i="237"/>
  <c r="B753" i="237"/>
  <c r="D752" i="237"/>
  <c r="C752" i="237"/>
  <c r="B752" i="237"/>
  <c r="D751" i="237"/>
  <c r="C751" i="237"/>
  <c r="B751" i="237"/>
  <c r="D750" i="237"/>
  <c r="C750" i="237"/>
  <c r="B750" i="237"/>
  <c r="D749" i="237"/>
  <c r="C749" i="237"/>
  <c r="B749" i="237"/>
  <c r="D748" i="237"/>
  <c r="C748" i="237"/>
  <c r="B748" i="237"/>
  <c r="D747" i="237"/>
  <c r="C747" i="237"/>
  <c r="B747" i="237"/>
  <c r="D746" i="237"/>
  <c r="C746" i="237"/>
  <c r="B746" i="237"/>
  <c r="D745" i="237"/>
  <c r="C745" i="237"/>
  <c r="B745" i="237"/>
  <c r="D744" i="237"/>
  <c r="C744" i="237"/>
  <c r="B744" i="237"/>
  <c r="D743" i="237"/>
  <c r="C743" i="237"/>
  <c r="B743" i="237"/>
  <c r="D742" i="237"/>
  <c r="C742" i="237"/>
  <c r="B742" i="237"/>
  <c r="D741" i="237"/>
  <c r="C741" i="237"/>
  <c r="B741" i="237"/>
  <c r="D740" i="237"/>
  <c r="C740" i="237"/>
  <c r="B740" i="237"/>
  <c r="D739" i="237"/>
  <c r="C739" i="237"/>
  <c r="B739" i="237"/>
  <c r="D738" i="237"/>
  <c r="C738" i="237"/>
  <c r="B738" i="237"/>
  <c r="D737" i="237"/>
  <c r="C737" i="237"/>
  <c r="B737" i="237"/>
  <c r="D736" i="237"/>
  <c r="C736" i="237"/>
  <c r="B736" i="237"/>
  <c r="D735" i="237"/>
  <c r="C735" i="237"/>
  <c r="B735" i="237"/>
  <c r="D734" i="237"/>
  <c r="C734" i="237"/>
  <c r="B734" i="237"/>
  <c r="D733" i="237"/>
  <c r="C733" i="237"/>
  <c r="B733" i="237"/>
  <c r="D732" i="237"/>
  <c r="C732" i="237"/>
  <c r="B732" i="237"/>
  <c r="D731" i="237"/>
  <c r="C731" i="237"/>
  <c r="B731" i="237"/>
  <c r="D730" i="237"/>
  <c r="C730" i="237"/>
  <c r="B730" i="237"/>
  <c r="D729" i="237"/>
  <c r="C729" i="237"/>
  <c r="B729" i="237"/>
  <c r="D728" i="237"/>
  <c r="C728" i="237"/>
  <c r="B728" i="237"/>
  <c r="D727" i="237"/>
  <c r="C727" i="237"/>
  <c r="B727" i="237"/>
  <c r="D726" i="237"/>
  <c r="C726" i="237"/>
  <c r="B726" i="237"/>
  <c r="D725" i="237"/>
  <c r="C725" i="237"/>
  <c r="B725" i="237"/>
  <c r="D724" i="237"/>
  <c r="C724" i="237"/>
  <c r="B724" i="237"/>
  <c r="D723" i="237"/>
  <c r="C723" i="237"/>
  <c r="B723" i="237"/>
  <c r="D722" i="237"/>
  <c r="C722" i="237"/>
  <c r="B722" i="237"/>
  <c r="D721" i="237"/>
  <c r="C721" i="237"/>
  <c r="B721" i="237"/>
  <c r="D720" i="237"/>
  <c r="C720" i="237"/>
  <c r="B720" i="237"/>
  <c r="D719" i="237"/>
  <c r="C719" i="237"/>
  <c r="B719" i="237"/>
  <c r="D718" i="237"/>
  <c r="C718" i="237"/>
  <c r="B718" i="237"/>
  <c r="D717" i="237"/>
  <c r="C717" i="237"/>
  <c r="B717" i="237"/>
  <c r="D716" i="237"/>
  <c r="C716" i="237"/>
  <c r="B716" i="237"/>
  <c r="D715" i="237"/>
  <c r="C715" i="237"/>
  <c r="B715" i="237"/>
  <c r="D714" i="237"/>
  <c r="C714" i="237"/>
  <c r="B714" i="237"/>
  <c r="D713" i="237"/>
  <c r="C713" i="237"/>
  <c r="B713" i="237"/>
  <c r="D712" i="237"/>
  <c r="C712" i="237"/>
  <c r="B712" i="237"/>
  <c r="D711" i="237"/>
  <c r="C711" i="237"/>
  <c r="B711" i="237"/>
  <c r="D710" i="237"/>
  <c r="C710" i="237"/>
  <c r="B710" i="237"/>
  <c r="D709" i="237"/>
  <c r="C709" i="237"/>
  <c r="B709" i="237"/>
  <c r="D708" i="237"/>
  <c r="C708" i="237"/>
  <c r="B708" i="237"/>
  <c r="D707" i="237"/>
  <c r="C707" i="237"/>
  <c r="B707" i="237"/>
  <c r="D706" i="237"/>
  <c r="C706" i="237"/>
  <c r="B706" i="237"/>
  <c r="D705" i="237"/>
  <c r="C705" i="237"/>
  <c r="B705" i="237"/>
  <c r="D704" i="237"/>
  <c r="C704" i="237"/>
  <c r="B704" i="237"/>
  <c r="D703" i="237"/>
  <c r="C703" i="237"/>
  <c r="B703" i="237"/>
  <c r="D702" i="237"/>
  <c r="C702" i="237"/>
  <c r="B702" i="237"/>
  <c r="D701" i="237"/>
  <c r="C701" i="237"/>
  <c r="B701" i="237"/>
  <c r="D700" i="237"/>
  <c r="C700" i="237"/>
  <c r="B700" i="237"/>
  <c r="D699" i="237"/>
  <c r="C699" i="237"/>
  <c r="B699" i="237"/>
  <c r="D698" i="237"/>
  <c r="C698" i="237"/>
  <c r="B698" i="237"/>
  <c r="D697" i="237"/>
  <c r="C697" i="237"/>
  <c r="B697" i="237"/>
  <c r="D696" i="237"/>
  <c r="C696" i="237"/>
  <c r="B696" i="237"/>
  <c r="D695" i="237"/>
  <c r="C695" i="237"/>
  <c r="B695" i="237"/>
  <c r="D694" i="237"/>
  <c r="C694" i="237"/>
  <c r="B694" i="237"/>
  <c r="D693" i="237"/>
  <c r="C693" i="237"/>
  <c r="B693" i="237"/>
  <c r="D692" i="237"/>
  <c r="C692" i="237"/>
  <c r="B692" i="237"/>
  <c r="D691" i="237"/>
  <c r="C691" i="237"/>
  <c r="B691" i="237"/>
  <c r="D690" i="237"/>
  <c r="C690" i="237"/>
  <c r="B690" i="237"/>
  <c r="D689" i="237"/>
  <c r="C689" i="237"/>
  <c r="B689" i="237"/>
  <c r="D688" i="237"/>
  <c r="C688" i="237"/>
  <c r="B688" i="237"/>
  <c r="D687" i="237"/>
  <c r="C687" i="237"/>
  <c r="B687" i="237"/>
  <c r="D686" i="237"/>
  <c r="C686" i="237"/>
  <c r="B686" i="237"/>
  <c r="D685" i="237"/>
  <c r="C685" i="237"/>
  <c r="B685" i="237"/>
  <c r="D684" i="237"/>
  <c r="C684" i="237"/>
  <c r="B684" i="237"/>
  <c r="D683" i="237"/>
  <c r="C683" i="237"/>
  <c r="B683" i="237"/>
  <c r="D682" i="237"/>
  <c r="C682" i="237"/>
  <c r="B682" i="237"/>
  <c r="D681" i="237"/>
  <c r="C681" i="237"/>
  <c r="B681" i="237"/>
  <c r="D680" i="237"/>
  <c r="C680" i="237"/>
  <c r="B680" i="237"/>
  <c r="D679" i="237"/>
  <c r="C679" i="237"/>
  <c r="B679" i="237"/>
  <c r="D678" i="237"/>
  <c r="C678" i="237"/>
  <c r="B678" i="237"/>
  <c r="D677" i="237"/>
  <c r="C677" i="237"/>
  <c r="B677" i="237"/>
  <c r="D676" i="237"/>
  <c r="C676" i="237"/>
  <c r="B676" i="237"/>
  <c r="D675" i="237"/>
  <c r="C675" i="237"/>
  <c r="B675" i="237"/>
  <c r="D674" i="237"/>
  <c r="C674" i="237"/>
  <c r="B674" i="237"/>
  <c r="D673" i="237"/>
  <c r="C673" i="237"/>
  <c r="B673" i="237"/>
  <c r="D672" i="237"/>
  <c r="C672" i="237"/>
  <c r="B672" i="237"/>
  <c r="D671" i="237"/>
  <c r="C671" i="237"/>
  <c r="B671" i="237"/>
  <c r="D670" i="237"/>
  <c r="C670" i="237"/>
  <c r="B670" i="237"/>
  <c r="D669" i="237"/>
  <c r="C669" i="237"/>
  <c r="B669" i="237"/>
  <c r="D668" i="237"/>
  <c r="C668" i="237"/>
  <c r="B668" i="237"/>
  <c r="D667" i="237"/>
  <c r="C667" i="237"/>
  <c r="B667" i="237"/>
  <c r="D666" i="237"/>
  <c r="C666" i="237"/>
  <c r="B666" i="237"/>
  <c r="D665" i="237"/>
  <c r="C665" i="237"/>
  <c r="B665" i="237"/>
  <c r="D664" i="237"/>
  <c r="C664" i="237"/>
  <c r="B664" i="237"/>
  <c r="D663" i="237"/>
  <c r="C663" i="237"/>
  <c r="B663" i="237"/>
  <c r="D662" i="237"/>
  <c r="C662" i="237"/>
  <c r="B662" i="237"/>
  <c r="D661" i="237"/>
  <c r="C661" i="237"/>
  <c r="B661" i="237"/>
  <c r="D660" i="237"/>
  <c r="C660" i="237"/>
  <c r="B660" i="237"/>
  <c r="D659" i="237"/>
  <c r="C659" i="237"/>
  <c r="B659" i="237"/>
  <c r="D658" i="237"/>
  <c r="C658" i="237"/>
  <c r="B658" i="237"/>
  <c r="D657" i="237"/>
  <c r="C657" i="237"/>
  <c r="B657" i="237"/>
  <c r="D656" i="237"/>
  <c r="C656" i="237"/>
  <c r="B656" i="237"/>
  <c r="D655" i="237"/>
  <c r="C655" i="237"/>
  <c r="B655" i="237"/>
  <c r="D654" i="237"/>
  <c r="C654" i="237"/>
  <c r="B654" i="237"/>
  <c r="D653" i="237"/>
  <c r="C653" i="237"/>
  <c r="B653" i="237"/>
  <c r="D652" i="237"/>
  <c r="C652" i="237"/>
  <c r="B652" i="237"/>
  <c r="D651" i="237"/>
  <c r="C651" i="237"/>
  <c r="B651" i="237"/>
  <c r="D650" i="237"/>
  <c r="C650" i="237"/>
  <c r="B650" i="237"/>
  <c r="D649" i="237"/>
  <c r="C649" i="237"/>
  <c r="B649" i="237"/>
  <c r="D648" i="237"/>
  <c r="C648" i="237"/>
  <c r="B648" i="237"/>
  <c r="D647" i="237"/>
  <c r="C647" i="237"/>
  <c r="B647" i="237"/>
  <c r="D646" i="237"/>
  <c r="C646" i="237"/>
  <c r="B646" i="237"/>
  <c r="D645" i="237"/>
  <c r="C645" i="237"/>
  <c r="B645" i="237"/>
  <c r="D644" i="237"/>
  <c r="C644" i="237"/>
  <c r="B644" i="237"/>
  <c r="D643" i="237"/>
  <c r="C643" i="237"/>
  <c r="B643" i="237"/>
  <c r="D642" i="237"/>
  <c r="C642" i="237"/>
  <c r="B642" i="237"/>
  <c r="D641" i="237"/>
  <c r="C641" i="237"/>
  <c r="B641" i="237"/>
  <c r="D640" i="237"/>
  <c r="C640" i="237"/>
  <c r="B640" i="237"/>
  <c r="D639" i="237"/>
  <c r="C639" i="237"/>
  <c r="B639" i="237"/>
  <c r="D638" i="237"/>
  <c r="C638" i="237"/>
  <c r="B638" i="237"/>
  <c r="D637" i="237"/>
  <c r="C637" i="237"/>
  <c r="B637" i="237"/>
  <c r="D636" i="237"/>
  <c r="C636" i="237"/>
  <c r="B636" i="237"/>
  <c r="D635" i="237"/>
  <c r="C635" i="237"/>
  <c r="B635" i="237"/>
  <c r="D634" i="237"/>
  <c r="C634" i="237"/>
  <c r="B634" i="237"/>
  <c r="D633" i="237"/>
  <c r="C633" i="237"/>
  <c r="B633" i="237"/>
  <c r="D632" i="237"/>
  <c r="C632" i="237"/>
  <c r="B632" i="237"/>
  <c r="D631" i="237"/>
  <c r="C631" i="237"/>
  <c r="B631" i="237"/>
  <c r="D630" i="237"/>
  <c r="C630" i="237"/>
  <c r="B630" i="237"/>
  <c r="D629" i="237"/>
  <c r="C629" i="237"/>
  <c r="B629" i="237"/>
  <c r="D628" i="237"/>
  <c r="C628" i="237"/>
  <c r="B628" i="237"/>
  <c r="D627" i="237"/>
  <c r="C627" i="237"/>
  <c r="B627" i="237"/>
  <c r="D626" i="237"/>
  <c r="C626" i="237"/>
  <c r="B626" i="237"/>
  <c r="D625" i="237"/>
  <c r="C625" i="237"/>
  <c r="B625" i="237"/>
  <c r="D624" i="237"/>
  <c r="C624" i="237"/>
  <c r="B624" i="237"/>
  <c r="D623" i="237"/>
  <c r="C623" i="237"/>
  <c r="B623" i="237"/>
  <c r="D622" i="237"/>
  <c r="C622" i="237"/>
  <c r="B622" i="237"/>
  <c r="D621" i="237"/>
  <c r="C621" i="237"/>
  <c r="B621" i="237"/>
  <c r="D620" i="237"/>
  <c r="C620" i="237"/>
  <c r="B620" i="237"/>
  <c r="D619" i="237"/>
  <c r="C619" i="237"/>
  <c r="B619" i="237"/>
  <c r="D618" i="237"/>
  <c r="C618" i="237"/>
  <c r="B618" i="237"/>
  <c r="D617" i="237"/>
  <c r="C617" i="237"/>
  <c r="B617" i="237"/>
  <c r="D616" i="237"/>
  <c r="C616" i="237"/>
  <c r="B616" i="237"/>
  <c r="D615" i="237"/>
  <c r="C615" i="237"/>
  <c r="B615" i="237"/>
  <c r="D614" i="237"/>
  <c r="C614" i="237"/>
  <c r="B614" i="237"/>
  <c r="D613" i="237"/>
  <c r="C613" i="237"/>
  <c r="B613" i="237"/>
  <c r="D612" i="237"/>
  <c r="C612" i="237"/>
  <c r="B612" i="237"/>
  <c r="D611" i="237"/>
  <c r="C611" i="237"/>
  <c r="B611" i="237"/>
  <c r="D610" i="237"/>
  <c r="C610" i="237"/>
  <c r="B610" i="237"/>
  <c r="D609" i="237"/>
  <c r="C609" i="237"/>
  <c r="B609" i="237"/>
  <c r="D608" i="237"/>
  <c r="C608" i="237"/>
  <c r="B608" i="237"/>
  <c r="D607" i="237"/>
  <c r="C607" i="237"/>
  <c r="B607" i="237"/>
  <c r="D606" i="237"/>
  <c r="C606" i="237"/>
  <c r="B606" i="237"/>
  <c r="D605" i="237"/>
  <c r="C605" i="237"/>
  <c r="B605" i="237"/>
  <c r="D604" i="237"/>
  <c r="C604" i="237"/>
  <c r="B604" i="237"/>
  <c r="D603" i="237"/>
  <c r="C603" i="237"/>
  <c r="B603" i="237"/>
  <c r="D602" i="237"/>
  <c r="C602" i="237"/>
  <c r="B602" i="237"/>
  <c r="D601" i="237"/>
  <c r="C601" i="237"/>
  <c r="B601" i="237"/>
  <c r="D600" i="237"/>
  <c r="C600" i="237"/>
  <c r="B600" i="237"/>
  <c r="D599" i="237"/>
  <c r="C599" i="237"/>
  <c r="B599" i="237"/>
  <c r="D598" i="237"/>
  <c r="C598" i="237"/>
  <c r="B598" i="237"/>
  <c r="D597" i="237"/>
  <c r="C597" i="237"/>
  <c r="B597" i="237"/>
  <c r="D596" i="237"/>
  <c r="C596" i="237"/>
  <c r="B596" i="237"/>
  <c r="D595" i="237"/>
  <c r="C595" i="237"/>
  <c r="B595" i="237"/>
  <c r="D594" i="237"/>
  <c r="C594" i="237"/>
  <c r="B594" i="237"/>
  <c r="D593" i="237"/>
  <c r="C593" i="237"/>
  <c r="B593" i="237"/>
  <c r="D592" i="237"/>
  <c r="C592" i="237"/>
  <c r="B592" i="237"/>
  <c r="D591" i="237"/>
  <c r="C591" i="237"/>
  <c r="B591" i="237"/>
  <c r="D590" i="237"/>
  <c r="C590" i="237"/>
  <c r="B590" i="237"/>
  <c r="D589" i="237"/>
  <c r="C589" i="237"/>
  <c r="B589" i="237"/>
  <c r="D588" i="237"/>
  <c r="C588" i="237"/>
  <c r="B588" i="237"/>
  <c r="D587" i="237"/>
  <c r="C587" i="237"/>
  <c r="B587" i="237"/>
  <c r="D586" i="237"/>
  <c r="C586" i="237"/>
  <c r="B586" i="237"/>
  <c r="D585" i="237"/>
  <c r="C585" i="237"/>
  <c r="B585" i="237"/>
  <c r="D584" i="237"/>
  <c r="C584" i="237"/>
  <c r="B584" i="237"/>
  <c r="D583" i="237"/>
  <c r="C583" i="237"/>
  <c r="B583" i="237"/>
  <c r="D582" i="237"/>
  <c r="C582" i="237"/>
  <c r="B582" i="237"/>
  <c r="D581" i="237"/>
  <c r="C581" i="237"/>
  <c r="B581" i="237"/>
  <c r="D580" i="237"/>
  <c r="C580" i="237"/>
  <c r="B580" i="237"/>
  <c r="D579" i="237"/>
  <c r="C579" i="237"/>
  <c r="B579" i="237"/>
  <c r="D578" i="237"/>
  <c r="C578" i="237"/>
  <c r="B578" i="237"/>
  <c r="D577" i="237"/>
  <c r="C577" i="237"/>
  <c r="B577" i="237"/>
  <c r="D576" i="237"/>
  <c r="C576" i="237"/>
  <c r="B576" i="237"/>
  <c r="D575" i="237"/>
  <c r="C575" i="237"/>
  <c r="B575" i="237"/>
  <c r="D574" i="237"/>
  <c r="C574" i="237"/>
  <c r="B574" i="237"/>
  <c r="D573" i="237"/>
  <c r="C573" i="237"/>
  <c r="B573" i="237"/>
  <c r="D572" i="237"/>
  <c r="C572" i="237"/>
  <c r="B572" i="237"/>
  <c r="D571" i="237"/>
  <c r="C571" i="237"/>
  <c r="B571" i="237"/>
  <c r="D570" i="237"/>
  <c r="C570" i="237"/>
  <c r="B570" i="237"/>
  <c r="D569" i="237"/>
  <c r="C569" i="237"/>
  <c r="B569" i="237"/>
  <c r="D568" i="237"/>
  <c r="C568" i="237"/>
  <c r="B568" i="237"/>
  <c r="D567" i="237"/>
  <c r="C567" i="237"/>
  <c r="B567" i="237"/>
  <c r="D566" i="237"/>
  <c r="C566" i="237"/>
  <c r="B566" i="237"/>
  <c r="D565" i="237"/>
  <c r="C565" i="237"/>
  <c r="B565" i="237"/>
  <c r="D564" i="237"/>
  <c r="C564" i="237"/>
  <c r="B564" i="237"/>
  <c r="D563" i="237"/>
  <c r="C563" i="237"/>
  <c r="B563" i="237"/>
  <c r="D562" i="237"/>
  <c r="C562" i="237"/>
  <c r="B562" i="237"/>
  <c r="D561" i="237"/>
  <c r="C561" i="237"/>
  <c r="B561" i="237"/>
  <c r="D560" i="237"/>
  <c r="C560" i="237"/>
  <c r="B560" i="237"/>
  <c r="D559" i="237"/>
  <c r="C559" i="237"/>
  <c r="B559" i="237"/>
  <c r="D558" i="237"/>
  <c r="C558" i="237"/>
  <c r="B558" i="237"/>
  <c r="D557" i="237"/>
  <c r="C557" i="237"/>
  <c r="B557" i="237"/>
  <c r="D556" i="237"/>
  <c r="C556" i="237"/>
  <c r="B556" i="237"/>
  <c r="D555" i="237"/>
  <c r="C555" i="237"/>
  <c r="B555" i="237"/>
  <c r="D554" i="237"/>
  <c r="C554" i="237"/>
  <c r="B554" i="237"/>
  <c r="D553" i="237"/>
  <c r="C553" i="237"/>
  <c r="B553" i="237"/>
  <c r="D552" i="237"/>
  <c r="C552" i="237"/>
  <c r="B552" i="237"/>
  <c r="D551" i="237"/>
  <c r="C551" i="237"/>
  <c r="B551" i="237"/>
  <c r="D550" i="237"/>
  <c r="C550" i="237"/>
  <c r="B550" i="237"/>
  <c r="D549" i="237"/>
  <c r="C549" i="237"/>
  <c r="B549" i="237"/>
  <c r="D548" i="237"/>
  <c r="C548" i="237"/>
  <c r="B548" i="237"/>
  <c r="D547" i="237"/>
  <c r="C547" i="237"/>
  <c r="B547" i="237"/>
  <c r="D546" i="237"/>
  <c r="C546" i="237"/>
  <c r="B546" i="237"/>
  <c r="D545" i="237"/>
  <c r="C545" i="237"/>
  <c r="B545" i="237"/>
  <c r="D544" i="237"/>
  <c r="C544" i="237"/>
  <c r="B544" i="237"/>
  <c r="D543" i="237"/>
  <c r="C543" i="237"/>
  <c r="B543" i="237"/>
  <c r="D542" i="237"/>
  <c r="C542" i="237"/>
  <c r="B542" i="237"/>
  <c r="D541" i="237"/>
  <c r="C541" i="237"/>
  <c r="B541" i="237"/>
  <c r="D540" i="237"/>
  <c r="C540" i="237"/>
  <c r="B540" i="237"/>
  <c r="D539" i="237"/>
  <c r="C539" i="237"/>
  <c r="B539" i="237"/>
  <c r="D538" i="237"/>
  <c r="C538" i="237"/>
  <c r="B538" i="237"/>
  <c r="D537" i="237"/>
  <c r="C537" i="237"/>
  <c r="B537" i="237"/>
  <c r="D536" i="237"/>
  <c r="C536" i="237"/>
  <c r="B536" i="237"/>
  <c r="D535" i="237"/>
  <c r="C535" i="237"/>
  <c r="B535" i="237"/>
  <c r="D534" i="237"/>
  <c r="C534" i="237"/>
  <c r="B534" i="237"/>
  <c r="D533" i="237"/>
  <c r="C533" i="237"/>
  <c r="B533" i="237"/>
  <c r="D532" i="237"/>
  <c r="C532" i="237"/>
  <c r="B532" i="237"/>
  <c r="D531" i="237"/>
  <c r="C531" i="237"/>
  <c r="B531" i="237"/>
  <c r="D530" i="237"/>
  <c r="C530" i="237"/>
  <c r="B530" i="237"/>
  <c r="D529" i="237"/>
  <c r="C529" i="237"/>
  <c r="B529" i="237"/>
  <c r="D528" i="237"/>
  <c r="C528" i="237"/>
  <c r="B528" i="237"/>
  <c r="D527" i="237"/>
  <c r="C527" i="237"/>
  <c r="B527" i="237"/>
  <c r="D526" i="237"/>
  <c r="C526" i="237"/>
  <c r="B526" i="237"/>
  <c r="D525" i="237"/>
  <c r="C525" i="237"/>
  <c r="B525" i="237"/>
  <c r="D524" i="237"/>
  <c r="C524" i="237"/>
  <c r="B524" i="237"/>
  <c r="D523" i="237"/>
  <c r="C523" i="237"/>
  <c r="B523" i="237"/>
  <c r="D522" i="237"/>
  <c r="C522" i="237"/>
  <c r="B522" i="237"/>
  <c r="D521" i="237"/>
  <c r="C521" i="237"/>
  <c r="B521" i="237"/>
  <c r="D520" i="237"/>
  <c r="C520" i="237"/>
  <c r="B520" i="237"/>
  <c r="D519" i="237"/>
  <c r="C519" i="237"/>
  <c r="B519" i="237"/>
  <c r="D518" i="237"/>
  <c r="C518" i="237"/>
  <c r="B518" i="237"/>
  <c r="D517" i="237"/>
  <c r="C517" i="237"/>
  <c r="B517" i="237"/>
  <c r="D516" i="237"/>
  <c r="C516" i="237"/>
  <c r="B516" i="237"/>
  <c r="D515" i="237"/>
  <c r="C515" i="237"/>
  <c r="B515" i="237"/>
  <c r="D514" i="237"/>
  <c r="C514" i="237"/>
  <c r="B514" i="237"/>
  <c r="D513" i="237"/>
  <c r="C513" i="237"/>
  <c r="B513" i="237"/>
  <c r="D512" i="237"/>
  <c r="C512" i="237"/>
  <c r="B512" i="237"/>
  <c r="D511" i="237"/>
  <c r="C511" i="237"/>
  <c r="B511" i="237"/>
  <c r="D510" i="237"/>
  <c r="C510" i="237"/>
  <c r="B510" i="237"/>
  <c r="D509" i="237"/>
  <c r="C509" i="237"/>
  <c r="B509" i="237"/>
  <c r="D508" i="237"/>
  <c r="C508" i="237"/>
  <c r="B508" i="237"/>
  <c r="D507" i="237"/>
  <c r="C507" i="237"/>
  <c r="B507" i="237"/>
  <c r="D506" i="237"/>
  <c r="C506" i="237"/>
  <c r="B506" i="237"/>
  <c r="D505" i="237"/>
  <c r="C505" i="237"/>
  <c r="B505" i="237"/>
  <c r="D504" i="237"/>
  <c r="C504" i="237"/>
  <c r="B504" i="237"/>
  <c r="D503" i="237"/>
  <c r="C503" i="237"/>
  <c r="B503" i="237"/>
  <c r="D502" i="237"/>
  <c r="C502" i="237"/>
  <c r="B502" i="237"/>
  <c r="D501" i="237"/>
  <c r="C501" i="237"/>
  <c r="B501" i="237"/>
  <c r="D500" i="237"/>
  <c r="C500" i="237"/>
  <c r="B500" i="237"/>
  <c r="D499" i="237"/>
  <c r="C499" i="237"/>
  <c r="B499" i="237"/>
  <c r="D498" i="237"/>
  <c r="C498" i="237"/>
  <c r="B498" i="237"/>
  <c r="D497" i="237"/>
  <c r="C497" i="237"/>
  <c r="B497" i="237"/>
  <c r="D496" i="237"/>
  <c r="C496" i="237"/>
  <c r="B496" i="237"/>
  <c r="D495" i="237"/>
  <c r="C495" i="237"/>
  <c r="B495" i="237"/>
  <c r="D494" i="237"/>
  <c r="C494" i="237"/>
  <c r="B494" i="237"/>
  <c r="D493" i="237"/>
  <c r="C493" i="237"/>
  <c r="B493" i="237"/>
  <c r="D492" i="237"/>
  <c r="C492" i="237"/>
  <c r="B492" i="237"/>
  <c r="D491" i="237"/>
  <c r="C491" i="237"/>
  <c r="B491" i="237"/>
  <c r="D490" i="237"/>
  <c r="C490" i="237"/>
  <c r="B490" i="237"/>
  <c r="D489" i="237"/>
  <c r="C489" i="237"/>
  <c r="B489" i="237"/>
  <c r="D488" i="237"/>
  <c r="C488" i="237"/>
  <c r="B488" i="237"/>
  <c r="D487" i="237"/>
  <c r="C487" i="237"/>
  <c r="B487" i="237"/>
  <c r="D486" i="237"/>
  <c r="C486" i="237"/>
  <c r="B486" i="237"/>
  <c r="D485" i="237"/>
  <c r="C485" i="237"/>
  <c r="B485" i="237"/>
  <c r="D484" i="237"/>
  <c r="C484" i="237"/>
  <c r="B484" i="237"/>
  <c r="D483" i="237"/>
  <c r="C483" i="237"/>
  <c r="B483" i="237"/>
  <c r="D482" i="237"/>
  <c r="C482" i="237"/>
  <c r="B482" i="237"/>
  <c r="D481" i="237"/>
  <c r="C481" i="237"/>
  <c r="B481" i="237"/>
  <c r="D480" i="237"/>
  <c r="C480" i="237"/>
  <c r="B480" i="237"/>
  <c r="D479" i="237"/>
  <c r="C479" i="237"/>
  <c r="B479" i="237"/>
  <c r="D478" i="237"/>
  <c r="C478" i="237"/>
  <c r="B478" i="237"/>
  <c r="D477" i="237"/>
  <c r="C477" i="237"/>
  <c r="B477" i="237"/>
  <c r="D476" i="237"/>
  <c r="C476" i="237"/>
  <c r="B476" i="237"/>
  <c r="D475" i="237"/>
  <c r="C475" i="237"/>
  <c r="B475" i="237"/>
  <c r="D474" i="237"/>
  <c r="C474" i="237"/>
  <c r="B474" i="237"/>
  <c r="D473" i="237"/>
  <c r="C473" i="237"/>
  <c r="B473" i="237"/>
  <c r="D472" i="237"/>
  <c r="C472" i="237"/>
  <c r="B472" i="237"/>
  <c r="D471" i="237"/>
  <c r="C471" i="237"/>
  <c r="B471" i="237"/>
  <c r="D470" i="237"/>
  <c r="C470" i="237"/>
  <c r="B470" i="237"/>
  <c r="D469" i="237"/>
  <c r="C469" i="237"/>
  <c r="B469" i="237"/>
  <c r="D468" i="237"/>
  <c r="C468" i="237"/>
  <c r="B468" i="237"/>
  <c r="D467" i="237"/>
  <c r="C467" i="237"/>
  <c r="B467" i="237"/>
  <c r="D466" i="237"/>
  <c r="C466" i="237"/>
  <c r="B466" i="237"/>
  <c r="D465" i="237"/>
  <c r="C465" i="237"/>
  <c r="B465" i="237"/>
  <c r="D464" i="237"/>
  <c r="C464" i="237"/>
  <c r="B464" i="237"/>
  <c r="D463" i="237"/>
  <c r="C463" i="237"/>
  <c r="B463" i="237"/>
  <c r="D462" i="237"/>
  <c r="C462" i="237"/>
  <c r="B462" i="237"/>
  <c r="D461" i="237"/>
  <c r="C461" i="237"/>
  <c r="B461" i="237"/>
  <c r="D460" i="237"/>
  <c r="C460" i="237"/>
  <c r="B460" i="237"/>
  <c r="D459" i="237"/>
  <c r="C459" i="237"/>
  <c r="B459" i="237"/>
  <c r="D458" i="237"/>
  <c r="C458" i="237"/>
  <c r="B458" i="237"/>
  <c r="D457" i="237"/>
  <c r="C457" i="237"/>
  <c r="B457" i="237"/>
  <c r="D456" i="237"/>
  <c r="C456" i="237"/>
  <c r="B456" i="237"/>
  <c r="D455" i="237"/>
  <c r="C455" i="237"/>
  <c r="B455" i="237"/>
  <c r="D454" i="237"/>
  <c r="C454" i="237"/>
  <c r="B454" i="237"/>
  <c r="D453" i="237"/>
  <c r="C453" i="237"/>
  <c r="B453" i="237"/>
  <c r="D452" i="237"/>
  <c r="C452" i="237"/>
  <c r="B452" i="237"/>
  <c r="D451" i="237"/>
  <c r="C451" i="237"/>
  <c r="B451" i="237"/>
  <c r="D450" i="237"/>
  <c r="C450" i="237"/>
  <c r="B450" i="237"/>
  <c r="D449" i="237"/>
  <c r="C449" i="237"/>
  <c r="B449" i="237"/>
  <c r="D448" i="237"/>
  <c r="C448" i="237"/>
  <c r="B448" i="237"/>
  <c r="D447" i="237"/>
  <c r="C447" i="237"/>
  <c r="B447" i="237"/>
  <c r="D446" i="237"/>
  <c r="C446" i="237"/>
  <c r="B446" i="237"/>
  <c r="D445" i="237"/>
  <c r="C445" i="237"/>
  <c r="B445" i="237"/>
  <c r="D444" i="237"/>
  <c r="C444" i="237"/>
  <c r="B444" i="237"/>
  <c r="D443" i="237"/>
  <c r="C443" i="237"/>
  <c r="B443" i="237"/>
  <c r="D442" i="237"/>
  <c r="C442" i="237"/>
  <c r="B442" i="237"/>
  <c r="D441" i="237"/>
  <c r="C441" i="237"/>
  <c r="B441" i="237"/>
  <c r="D440" i="237"/>
  <c r="C440" i="237"/>
  <c r="B440" i="237"/>
  <c r="D439" i="237"/>
  <c r="C439" i="237"/>
  <c r="B439" i="237"/>
  <c r="D438" i="237"/>
  <c r="C438" i="237"/>
  <c r="B438" i="237"/>
  <c r="D437" i="237"/>
  <c r="C437" i="237"/>
  <c r="B437" i="237"/>
  <c r="D436" i="237"/>
  <c r="C436" i="237"/>
  <c r="B436" i="237"/>
  <c r="D435" i="237"/>
  <c r="C435" i="237"/>
  <c r="B435" i="237"/>
  <c r="D434" i="237"/>
  <c r="C434" i="237"/>
  <c r="B434" i="237"/>
  <c r="D433" i="237"/>
  <c r="C433" i="237"/>
  <c r="B433" i="237"/>
  <c r="D432" i="237"/>
  <c r="C432" i="237"/>
  <c r="B432" i="237"/>
  <c r="D431" i="237"/>
  <c r="C431" i="237"/>
  <c r="B431" i="237"/>
  <c r="D430" i="237"/>
  <c r="C430" i="237"/>
  <c r="B430" i="237"/>
  <c r="D429" i="237"/>
  <c r="C429" i="237"/>
  <c r="B429" i="237"/>
  <c r="D428" i="237"/>
  <c r="C428" i="237"/>
  <c r="B428" i="237"/>
  <c r="D427" i="237"/>
  <c r="C427" i="237"/>
  <c r="B427" i="237"/>
  <c r="D426" i="237"/>
  <c r="C426" i="237"/>
  <c r="B426" i="237"/>
  <c r="D425" i="237"/>
  <c r="C425" i="237"/>
  <c r="B425" i="237"/>
  <c r="D424" i="237"/>
  <c r="C424" i="237"/>
  <c r="B424" i="237"/>
  <c r="D423" i="237"/>
  <c r="C423" i="237"/>
  <c r="B423" i="237"/>
  <c r="D422" i="237"/>
  <c r="C422" i="237"/>
  <c r="B422" i="237"/>
  <c r="D421" i="237"/>
  <c r="C421" i="237"/>
  <c r="B421" i="237"/>
  <c r="D420" i="237"/>
  <c r="C420" i="237"/>
  <c r="B420" i="237"/>
  <c r="D419" i="237"/>
  <c r="C419" i="237"/>
  <c r="B419" i="237"/>
  <c r="D418" i="237"/>
  <c r="C418" i="237"/>
  <c r="B418" i="237"/>
  <c r="D417" i="237"/>
  <c r="C417" i="237"/>
  <c r="B417" i="237"/>
  <c r="D416" i="237"/>
  <c r="C416" i="237"/>
  <c r="B416" i="237"/>
  <c r="D415" i="237"/>
  <c r="C415" i="237"/>
  <c r="B415" i="237"/>
  <c r="D414" i="237"/>
  <c r="C414" i="237"/>
  <c r="B414" i="237"/>
  <c r="D413" i="237"/>
  <c r="C413" i="237"/>
  <c r="B413" i="237"/>
  <c r="D412" i="237"/>
  <c r="C412" i="237"/>
  <c r="B412" i="237"/>
  <c r="D411" i="237"/>
  <c r="C411" i="237"/>
  <c r="B411" i="237"/>
  <c r="D410" i="237"/>
  <c r="C410" i="237"/>
  <c r="B410" i="237"/>
  <c r="D409" i="237"/>
  <c r="C409" i="237"/>
  <c r="B409" i="237"/>
  <c r="D408" i="237"/>
  <c r="C408" i="237"/>
  <c r="B408" i="237"/>
  <c r="D407" i="237"/>
  <c r="C407" i="237"/>
  <c r="B407" i="237"/>
  <c r="D406" i="237"/>
  <c r="C406" i="237"/>
  <c r="B406" i="237"/>
  <c r="D405" i="237"/>
  <c r="C405" i="237"/>
  <c r="B405" i="237"/>
  <c r="D404" i="237"/>
  <c r="C404" i="237"/>
  <c r="B404" i="237"/>
  <c r="D403" i="237"/>
  <c r="C403" i="237"/>
  <c r="B403" i="237"/>
  <c r="D402" i="237"/>
  <c r="C402" i="237"/>
  <c r="B402" i="237"/>
  <c r="D401" i="237"/>
  <c r="C401" i="237"/>
  <c r="B401" i="237"/>
  <c r="D400" i="237"/>
  <c r="C400" i="237"/>
  <c r="B400" i="237"/>
  <c r="D399" i="237"/>
  <c r="C399" i="237"/>
  <c r="B399" i="237"/>
  <c r="D398" i="237"/>
  <c r="C398" i="237"/>
  <c r="B398" i="237"/>
  <c r="D397" i="237"/>
  <c r="C397" i="237"/>
  <c r="B397" i="237"/>
  <c r="D396" i="237"/>
  <c r="C396" i="237"/>
  <c r="B396" i="237"/>
  <c r="D395" i="237"/>
  <c r="C395" i="237"/>
  <c r="B395" i="237"/>
  <c r="D394" i="237"/>
  <c r="C394" i="237"/>
  <c r="B394" i="237"/>
  <c r="D393" i="237"/>
  <c r="C393" i="237"/>
  <c r="B393" i="237"/>
  <c r="D392" i="237"/>
  <c r="C392" i="237"/>
  <c r="B392" i="237"/>
  <c r="D391" i="237"/>
  <c r="C391" i="237"/>
  <c r="B391" i="237"/>
  <c r="D390" i="237"/>
  <c r="C390" i="237"/>
  <c r="B390" i="237"/>
  <c r="D389" i="237"/>
  <c r="C389" i="237"/>
  <c r="B389" i="237"/>
  <c r="D388" i="237"/>
  <c r="C388" i="237"/>
  <c r="B388" i="237"/>
  <c r="D387" i="237"/>
  <c r="C387" i="237"/>
  <c r="B387" i="237"/>
  <c r="D386" i="237"/>
  <c r="C386" i="237"/>
  <c r="B386" i="237"/>
  <c r="D385" i="237"/>
  <c r="C385" i="237"/>
  <c r="B385" i="237"/>
  <c r="D384" i="237"/>
  <c r="C384" i="237"/>
  <c r="B384" i="237"/>
  <c r="D383" i="237"/>
  <c r="C383" i="237"/>
  <c r="B383" i="237"/>
  <c r="D382" i="237"/>
  <c r="C382" i="237"/>
  <c r="B382" i="237"/>
  <c r="D381" i="237"/>
  <c r="C381" i="237"/>
  <c r="B381" i="237"/>
  <c r="D380" i="237"/>
  <c r="C380" i="237"/>
  <c r="B380" i="237"/>
  <c r="D379" i="237"/>
  <c r="C379" i="237"/>
  <c r="B379" i="237"/>
  <c r="D378" i="237"/>
  <c r="C378" i="237"/>
  <c r="B378" i="237"/>
  <c r="D377" i="237"/>
  <c r="C377" i="237"/>
  <c r="B377" i="237"/>
  <c r="D376" i="237"/>
  <c r="C376" i="237"/>
  <c r="B376" i="237"/>
  <c r="D375" i="237"/>
  <c r="C375" i="237"/>
  <c r="B375" i="237"/>
  <c r="D374" i="237"/>
  <c r="C374" i="237"/>
  <c r="B374" i="237"/>
  <c r="D373" i="237"/>
  <c r="C373" i="237"/>
  <c r="B373" i="237"/>
  <c r="D372" i="237"/>
  <c r="C372" i="237"/>
  <c r="B372" i="237"/>
  <c r="D371" i="237"/>
  <c r="C371" i="237"/>
  <c r="B371" i="237"/>
  <c r="D370" i="237"/>
  <c r="C370" i="237"/>
  <c r="B370" i="237"/>
  <c r="D369" i="237"/>
  <c r="C369" i="237"/>
  <c r="B369" i="237"/>
  <c r="D368" i="237"/>
  <c r="C368" i="237"/>
  <c r="B368" i="237"/>
  <c r="D367" i="237"/>
  <c r="C367" i="237"/>
  <c r="B367" i="237"/>
  <c r="D366" i="237"/>
  <c r="C366" i="237"/>
  <c r="B366" i="237"/>
  <c r="D365" i="237"/>
  <c r="C365" i="237"/>
  <c r="B365" i="237"/>
  <c r="D364" i="237"/>
  <c r="C364" i="237"/>
  <c r="B364" i="237"/>
  <c r="D363" i="237"/>
  <c r="C363" i="237"/>
  <c r="B363" i="237"/>
  <c r="D362" i="237"/>
  <c r="C362" i="237"/>
  <c r="B362" i="237"/>
  <c r="D361" i="237"/>
  <c r="C361" i="237"/>
  <c r="B361" i="237"/>
  <c r="D360" i="237"/>
  <c r="C360" i="237"/>
  <c r="B360" i="237"/>
  <c r="D359" i="237"/>
  <c r="C359" i="237"/>
  <c r="B359" i="237"/>
  <c r="D358" i="237"/>
  <c r="C358" i="237"/>
  <c r="B358" i="237"/>
  <c r="D357" i="237"/>
  <c r="C357" i="237"/>
  <c r="B357" i="237"/>
  <c r="D356" i="237"/>
  <c r="C356" i="237"/>
  <c r="B356" i="237"/>
  <c r="D355" i="237"/>
  <c r="C355" i="237"/>
  <c r="B355" i="237"/>
  <c r="D354" i="237"/>
  <c r="C354" i="237"/>
  <c r="B354" i="237"/>
  <c r="D353" i="237"/>
  <c r="C353" i="237"/>
  <c r="B353" i="237"/>
  <c r="D352" i="237"/>
  <c r="C352" i="237"/>
  <c r="B352" i="237"/>
  <c r="D351" i="237"/>
  <c r="C351" i="237"/>
  <c r="B351" i="237"/>
  <c r="D350" i="237"/>
  <c r="C350" i="237"/>
  <c r="B350" i="237"/>
  <c r="D349" i="237"/>
  <c r="C349" i="237"/>
  <c r="B349" i="237"/>
  <c r="D348" i="237"/>
  <c r="C348" i="237"/>
  <c r="B348" i="237"/>
  <c r="D347" i="237"/>
  <c r="C347" i="237"/>
  <c r="B347" i="237"/>
  <c r="D346" i="237"/>
  <c r="C346" i="237"/>
  <c r="B346" i="237"/>
  <c r="D345" i="237"/>
  <c r="C345" i="237"/>
  <c r="B345" i="237"/>
  <c r="D344" i="237"/>
  <c r="C344" i="237"/>
  <c r="B344" i="237"/>
  <c r="D343" i="237"/>
  <c r="C343" i="237"/>
  <c r="B343" i="237"/>
  <c r="D342" i="237"/>
  <c r="C342" i="237"/>
  <c r="B342" i="237"/>
  <c r="D341" i="237"/>
  <c r="C341" i="237"/>
  <c r="B341" i="237"/>
  <c r="D340" i="237"/>
  <c r="C340" i="237"/>
  <c r="B340" i="237"/>
  <c r="D339" i="237"/>
  <c r="C339" i="237"/>
  <c r="B339" i="237"/>
  <c r="D338" i="237"/>
  <c r="C338" i="237"/>
  <c r="B338" i="237"/>
  <c r="D337" i="237"/>
  <c r="C337" i="237"/>
  <c r="B337" i="237"/>
  <c r="D336" i="237"/>
  <c r="C336" i="237"/>
  <c r="B336" i="237"/>
  <c r="D335" i="237"/>
  <c r="C335" i="237"/>
  <c r="B335" i="237"/>
  <c r="D334" i="237"/>
  <c r="C334" i="237"/>
  <c r="B334" i="237"/>
  <c r="D333" i="237"/>
  <c r="C333" i="237"/>
  <c r="B333" i="237"/>
  <c r="D332" i="237"/>
  <c r="C332" i="237"/>
  <c r="B332" i="237"/>
  <c r="D331" i="237"/>
  <c r="C331" i="237"/>
  <c r="B331" i="237"/>
  <c r="D330" i="237"/>
  <c r="C330" i="237"/>
  <c r="B330" i="237"/>
  <c r="D329" i="237"/>
  <c r="C329" i="237"/>
  <c r="B329" i="237"/>
  <c r="D328" i="237"/>
  <c r="C328" i="237"/>
  <c r="B328" i="237"/>
  <c r="D327" i="237"/>
  <c r="C327" i="237"/>
  <c r="B327" i="237"/>
  <c r="D326" i="237"/>
  <c r="C326" i="237"/>
  <c r="B326" i="237"/>
  <c r="D325" i="237"/>
  <c r="C325" i="237"/>
  <c r="B325" i="237"/>
  <c r="D324" i="237"/>
  <c r="C324" i="237"/>
  <c r="B324" i="237"/>
  <c r="D323" i="237"/>
  <c r="C323" i="237"/>
  <c r="B323" i="237"/>
  <c r="D322" i="237"/>
  <c r="C322" i="237"/>
  <c r="B322" i="237"/>
  <c r="D321" i="237"/>
  <c r="C321" i="237"/>
  <c r="B321" i="237"/>
  <c r="D320" i="237"/>
  <c r="C320" i="237"/>
  <c r="B320" i="237"/>
  <c r="D319" i="237"/>
  <c r="C319" i="237"/>
  <c r="B319" i="237"/>
  <c r="D318" i="237"/>
  <c r="C318" i="237"/>
  <c r="B318" i="237"/>
  <c r="D317" i="237"/>
  <c r="C317" i="237"/>
  <c r="B317" i="237"/>
  <c r="D316" i="237"/>
  <c r="C316" i="237"/>
  <c r="B316" i="237"/>
  <c r="D315" i="237"/>
  <c r="C315" i="237"/>
  <c r="B315" i="237"/>
  <c r="D314" i="237"/>
  <c r="C314" i="237"/>
  <c r="B314" i="237"/>
  <c r="D313" i="237"/>
  <c r="C313" i="237"/>
  <c r="B313" i="237"/>
  <c r="D312" i="237"/>
  <c r="C312" i="237"/>
  <c r="B312" i="237"/>
  <c r="D311" i="237"/>
  <c r="C311" i="237"/>
  <c r="B311" i="237"/>
  <c r="D310" i="237"/>
  <c r="C310" i="237"/>
  <c r="B310" i="237"/>
  <c r="D309" i="237"/>
  <c r="C309" i="237"/>
  <c r="B309" i="237"/>
  <c r="D308" i="237"/>
  <c r="C308" i="237"/>
  <c r="B308" i="237"/>
  <c r="D307" i="237"/>
  <c r="C307" i="237"/>
  <c r="B307" i="237"/>
  <c r="D306" i="237"/>
  <c r="C306" i="237"/>
  <c r="B306" i="237"/>
  <c r="D305" i="237"/>
  <c r="C305" i="237"/>
  <c r="B305" i="237"/>
  <c r="D304" i="237"/>
  <c r="C304" i="237"/>
  <c r="B304" i="237"/>
  <c r="D303" i="237"/>
  <c r="C303" i="237"/>
  <c r="B303" i="237"/>
  <c r="D302" i="237"/>
  <c r="C302" i="237"/>
  <c r="B302" i="237"/>
  <c r="D301" i="237"/>
  <c r="C301" i="237"/>
  <c r="B301" i="237"/>
  <c r="D300" i="237"/>
  <c r="C300" i="237"/>
  <c r="B300" i="237"/>
  <c r="D299" i="237"/>
  <c r="C299" i="237"/>
  <c r="B299" i="237"/>
  <c r="D298" i="237"/>
  <c r="C298" i="237"/>
  <c r="B298" i="237"/>
  <c r="D297" i="237"/>
  <c r="C297" i="237"/>
  <c r="B297" i="237"/>
  <c r="D296" i="237"/>
  <c r="C296" i="237"/>
  <c r="B296" i="237"/>
  <c r="D295" i="237"/>
  <c r="C295" i="237"/>
  <c r="B295" i="237"/>
  <c r="D294" i="237"/>
  <c r="C294" i="237"/>
  <c r="B294" i="237"/>
  <c r="D293" i="237"/>
  <c r="C293" i="237"/>
  <c r="B293" i="237"/>
  <c r="D292" i="237"/>
  <c r="C292" i="237"/>
  <c r="B292" i="237"/>
  <c r="D291" i="237"/>
  <c r="C291" i="237"/>
  <c r="B291" i="237"/>
  <c r="D290" i="237"/>
  <c r="C290" i="237"/>
  <c r="B290" i="237"/>
  <c r="D289" i="237"/>
  <c r="C289" i="237"/>
  <c r="B289" i="237"/>
  <c r="D288" i="237"/>
  <c r="C288" i="237"/>
  <c r="B288" i="237"/>
  <c r="D287" i="237"/>
  <c r="C287" i="237"/>
  <c r="B287" i="237"/>
  <c r="D286" i="237"/>
  <c r="C286" i="237"/>
  <c r="B286" i="237"/>
  <c r="D285" i="237"/>
  <c r="C285" i="237"/>
  <c r="B285" i="237"/>
  <c r="D284" i="237"/>
  <c r="C284" i="237"/>
  <c r="B284" i="237"/>
  <c r="D283" i="237"/>
  <c r="C283" i="237"/>
  <c r="B283" i="237"/>
  <c r="D282" i="237"/>
  <c r="C282" i="237"/>
  <c r="B282" i="237"/>
  <c r="D281" i="237"/>
  <c r="C281" i="237"/>
  <c r="B281" i="237"/>
  <c r="D280" i="237"/>
  <c r="C280" i="237"/>
  <c r="B280" i="237"/>
  <c r="D279" i="237"/>
  <c r="C279" i="237"/>
  <c r="B279" i="237"/>
  <c r="D278" i="237"/>
  <c r="C278" i="237"/>
  <c r="B278" i="237"/>
  <c r="D277" i="237"/>
  <c r="C277" i="237"/>
  <c r="B277" i="237"/>
  <c r="D276" i="237"/>
  <c r="C276" i="237"/>
  <c r="B276" i="237"/>
  <c r="D275" i="237"/>
  <c r="C275" i="237"/>
  <c r="B275" i="237"/>
  <c r="D274" i="237"/>
  <c r="C274" i="237"/>
  <c r="B274" i="237"/>
  <c r="D273" i="237"/>
  <c r="C273" i="237"/>
  <c r="B273" i="237"/>
  <c r="D272" i="237"/>
  <c r="C272" i="237"/>
  <c r="B272" i="237"/>
  <c r="D271" i="237"/>
  <c r="C271" i="237"/>
  <c r="B271" i="237"/>
  <c r="D270" i="237"/>
  <c r="C270" i="237"/>
  <c r="B270" i="237"/>
  <c r="D269" i="237"/>
  <c r="C269" i="237"/>
  <c r="B269" i="237"/>
  <c r="D268" i="237"/>
  <c r="C268" i="237"/>
  <c r="B268" i="237"/>
  <c r="D267" i="237"/>
  <c r="C267" i="237"/>
  <c r="B267" i="237"/>
  <c r="D266" i="237"/>
  <c r="C266" i="237"/>
  <c r="B266" i="237"/>
  <c r="D265" i="237"/>
  <c r="C265" i="237"/>
  <c r="B265" i="237"/>
  <c r="D264" i="237"/>
  <c r="C264" i="237"/>
  <c r="B264" i="237"/>
  <c r="D263" i="237"/>
  <c r="C263" i="237"/>
  <c r="B263" i="237"/>
  <c r="D262" i="237"/>
  <c r="C262" i="237"/>
  <c r="B262" i="237"/>
  <c r="D261" i="237"/>
  <c r="C261" i="237"/>
  <c r="B261" i="237"/>
  <c r="D260" i="237"/>
  <c r="C260" i="237"/>
  <c r="B260" i="237"/>
  <c r="D259" i="237"/>
  <c r="C259" i="237"/>
  <c r="B259" i="237"/>
  <c r="D258" i="237"/>
  <c r="C258" i="237"/>
  <c r="B258" i="237"/>
  <c r="D257" i="237"/>
  <c r="C257" i="237"/>
  <c r="B257" i="237"/>
  <c r="D256" i="237"/>
  <c r="C256" i="237"/>
  <c r="B256" i="237"/>
  <c r="D255" i="237"/>
  <c r="C255" i="237"/>
  <c r="B255" i="237"/>
  <c r="D254" i="237"/>
  <c r="C254" i="237"/>
  <c r="B254" i="237"/>
  <c r="D253" i="237"/>
  <c r="C253" i="237"/>
  <c r="B253" i="237"/>
  <c r="D252" i="237"/>
  <c r="C252" i="237"/>
  <c r="B252" i="237"/>
  <c r="D251" i="237"/>
  <c r="C251" i="237"/>
  <c r="B251" i="237"/>
  <c r="D250" i="237"/>
  <c r="C250" i="237"/>
  <c r="B250" i="237"/>
  <c r="D249" i="237"/>
  <c r="C249" i="237"/>
  <c r="B249" i="237"/>
  <c r="D248" i="237"/>
  <c r="C248" i="237"/>
  <c r="B248" i="237"/>
  <c r="D247" i="237"/>
  <c r="C247" i="237"/>
  <c r="B247" i="237"/>
  <c r="D246" i="237"/>
  <c r="C246" i="237"/>
  <c r="B246" i="237"/>
  <c r="D245" i="237"/>
  <c r="C245" i="237"/>
  <c r="B245" i="237"/>
  <c r="D244" i="237"/>
  <c r="C244" i="237"/>
  <c r="B244" i="237"/>
  <c r="D243" i="237"/>
  <c r="C243" i="237"/>
  <c r="B243" i="237"/>
  <c r="D242" i="237"/>
  <c r="C242" i="237"/>
  <c r="B242" i="237"/>
  <c r="D241" i="237"/>
  <c r="C241" i="237"/>
  <c r="B241" i="237"/>
  <c r="D240" i="237"/>
  <c r="C240" i="237"/>
  <c r="B240" i="237"/>
  <c r="D239" i="237"/>
  <c r="C239" i="237"/>
  <c r="B239" i="237"/>
  <c r="D238" i="237"/>
  <c r="C238" i="237"/>
  <c r="B238" i="237"/>
  <c r="D237" i="237"/>
  <c r="C237" i="237"/>
  <c r="B237" i="237"/>
  <c r="D236" i="237"/>
  <c r="C236" i="237"/>
  <c r="B236" i="237"/>
  <c r="D235" i="237"/>
  <c r="C235" i="237"/>
  <c r="B235" i="237"/>
  <c r="D234" i="237"/>
  <c r="C234" i="237"/>
  <c r="B234" i="237"/>
  <c r="D233" i="237"/>
  <c r="C233" i="237"/>
  <c r="B233" i="237"/>
  <c r="D232" i="237"/>
  <c r="C232" i="237"/>
  <c r="B232" i="237"/>
  <c r="D231" i="237"/>
  <c r="C231" i="237"/>
  <c r="B231" i="237"/>
  <c r="D230" i="237"/>
  <c r="C230" i="237"/>
  <c r="B230" i="237"/>
  <c r="D229" i="237"/>
  <c r="C229" i="237"/>
  <c r="B229" i="237"/>
  <c r="D228" i="237"/>
  <c r="C228" i="237"/>
  <c r="B228" i="237"/>
  <c r="D227" i="237"/>
  <c r="C227" i="237"/>
  <c r="B227" i="237"/>
  <c r="D226" i="237"/>
  <c r="C226" i="237"/>
  <c r="B226" i="237"/>
  <c r="D225" i="237"/>
  <c r="C225" i="237"/>
  <c r="B225" i="237"/>
  <c r="D224" i="237"/>
  <c r="C224" i="237"/>
  <c r="B224" i="237"/>
  <c r="D223" i="237"/>
  <c r="C223" i="237"/>
  <c r="B223" i="237"/>
  <c r="D222" i="237"/>
  <c r="C222" i="237"/>
  <c r="B222" i="237"/>
  <c r="D221" i="237"/>
  <c r="C221" i="237"/>
  <c r="B221" i="237"/>
  <c r="D220" i="237"/>
  <c r="C220" i="237"/>
  <c r="B220" i="237"/>
  <c r="D219" i="237"/>
  <c r="C219" i="237"/>
  <c r="B219" i="237"/>
  <c r="D218" i="237"/>
  <c r="C218" i="237"/>
  <c r="B218" i="237"/>
  <c r="D217" i="237"/>
  <c r="C217" i="237"/>
  <c r="B217" i="237"/>
  <c r="D216" i="237"/>
  <c r="C216" i="237"/>
  <c r="B216" i="237"/>
  <c r="D215" i="237"/>
  <c r="C215" i="237"/>
  <c r="B215" i="237"/>
  <c r="D214" i="237"/>
  <c r="C214" i="237"/>
  <c r="B214" i="237"/>
  <c r="D213" i="237"/>
  <c r="C213" i="237"/>
  <c r="B213" i="237"/>
  <c r="D212" i="237"/>
  <c r="C212" i="237"/>
  <c r="B212" i="237"/>
  <c r="D211" i="237"/>
  <c r="C211" i="237"/>
  <c r="B211" i="237"/>
  <c r="D210" i="237"/>
  <c r="C210" i="237"/>
  <c r="B210" i="237"/>
  <c r="D209" i="237"/>
  <c r="C209" i="237"/>
  <c r="B209" i="237"/>
  <c r="D208" i="237"/>
  <c r="C208" i="237"/>
  <c r="B208" i="237"/>
  <c r="D207" i="237"/>
  <c r="C207" i="237"/>
  <c r="B207" i="237"/>
  <c r="D206" i="237"/>
  <c r="C206" i="237"/>
  <c r="B206" i="237"/>
  <c r="D205" i="237"/>
  <c r="C205" i="237"/>
  <c r="B205" i="237"/>
  <c r="D204" i="237"/>
  <c r="C204" i="237"/>
  <c r="B204" i="237"/>
  <c r="D203" i="237"/>
  <c r="C203" i="237"/>
  <c r="B203" i="237"/>
  <c r="D202" i="237"/>
  <c r="C202" i="237"/>
  <c r="B202" i="237"/>
  <c r="D201" i="237"/>
  <c r="C201" i="237"/>
  <c r="B201" i="237"/>
  <c r="D200" i="237"/>
  <c r="C200" i="237"/>
  <c r="B200" i="237"/>
  <c r="D199" i="237"/>
  <c r="C199" i="237"/>
  <c r="B199" i="237"/>
  <c r="D198" i="237"/>
  <c r="C198" i="237"/>
  <c r="B198" i="237"/>
  <c r="D197" i="237"/>
  <c r="C197" i="237"/>
  <c r="B197" i="237"/>
  <c r="D196" i="237"/>
  <c r="C196" i="237"/>
  <c r="B196" i="237"/>
  <c r="D195" i="237"/>
  <c r="C195" i="237"/>
  <c r="B195" i="237"/>
  <c r="D194" i="237"/>
  <c r="C194" i="237"/>
  <c r="B194" i="237"/>
  <c r="D193" i="237"/>
  <c r="C193" i="237"/>
  <c r="B193" i="237"/>
  <c r="D192" i="237"/>
  <c r="C192" i="237"/>
  <c r="B192" i="237"/>
  <c r="D191" i="237"/>
  <c r="C191" i="237"/>
  <c r="B191" i="237"/>
  <c r="D190" i="237"/>
  <c r="C190" i="237"/>
  <c r="B190" i="237"/>
  <c r="D189" i="237"/>
  <c r="C189" i="237"/>
  <c r="B189" i="237"/>
  <c r="D188" i="237"/>
  <c r="C188" i="237"/>
  <c r="B188" i="237"/>
  <c r="D187" i="237"/>
  <c r="C187" i="237"/>
  <c r="B187" i="237"/>
  <c r="D186" i="237"/>
  <c r="C186" i="237"/>
  <c r="B186" i="237"/>
  <c r="D185" i="237"/>
  <c r="C185" i="237"/>
  <c r="B185" i="237"/>
  <c r="D184" i="237"/>
  <c r="C184" i="237"/>
  <c r="B184" i="237"/>
  <c r="D183" i="237"/>
  <c r="C183" i="237"/>
  <c r="B183" i="237"/>
  <c r="D182" i="237"/>
  <c r="C182" i="237"/>
  <c r="B182" i="237"/>
  <c r="D181" i="237"/>
  <c r="C181" i="237"/>
  <c r="B181" i="237"/>
  <c r="D180" i="237"/>
  <c r="C180" i="237"/>
  <c r="B180" i="237"/>
  <c r="D179" i="237"/>
  <c r="C179" i="237"/>
  <c r="B179" i="237"/>
  <c r="D178" i="237"/>
  <c r="C178" i="237"/>
  <c r="B178" i="237"/>
  <c r="D177" i="237"/>
  <c r="C177" i="237"/>
  <c r="B177" i="237"/>
  <c r="D176" i="237"/>
  <c r="C176" i="237"/>
  <c r="B176" i="237"/>
  <c r="D175" i="237"/>
  <c r="C175" i="237"/>
  <c r="B175" i="237"/>
  <c r="D174" i="237"/>
  <c r="C174" i="237"/>
  <c r="B174" i="237"/>
  <c r="D173" i="237"/>
  <c r="C173" i="237"/>
  <c r="B173" i="237"/>
  <c r="D172" i="237"/>
  <c r="C172" i="237"/>
  <c r="B172" i="237"/>
  <c r="D171" i="237"/>
  <c r="C171" i="237"/>
  <c r="B171" i="237"/>
  <c r="D170" i="237"/>
  <c r="C170" i="237"/>
  <c r="B170" i="237"/>
  <c r="D169" i="237"/>
  <c r="C169" i="237"/>
  <c r="B169" i="237"/>
  <c r="D168" i="237"/>
  <c r="C168" i="237"/>
  <c r="B168" i="237"/>
  <c r="D167" i="237"/>
  <c r="C167" i="237"/>
  <c r="B167" i="237"/>
  <c r="D166" i="237"/>
  <c r="C166" i="237"/>
  <c r="B166" i="237"/>
  <c r="D165" i="237"/>
  <c r="C165" i="237"/>
  <c r="B165" i="237"/>
  <c r="D164" i="237"/>
  <c r="C164" i="237"/>
  <c r="B164" i="237"/>
  <c r="D163" i="237"/>
  <c r="C163" i="237"/>
  <c r="B163" i="237"/>
  <c r="D162" i="237"/>
  <c r="C162" i="237"/>
  <c r="B162" i="237"/>
  <c r="D161" i="237"/>
  <c r="C161" i="237"/>
  <c r="B161" i="237"/>
  <c r="D160" i="237"/>
  <c r="C160" i="237"/>
  <c r="B160" i="237"/>
  <c r="D159" i="237"/>
  <c r="C159" i="237"/>
  <c r="B159" i="237"/>
  <c r="D158" i="237"/>
  <c r="C158" i="237"/>
  <c r="B158" i="237"/>
  <c r="D157" i="237"/>
  <c r="C157" i="237"/>
  <c r="B157" i="237"/>
  <c r="D156" i="237"/>
  <c r="C156" i="237"/>
  <c r="B156" i="237"/>
  <c r="D155" i="237"/>
  <c r="C155" i="237"/>
  <c r="B155" i="237"/>
  <c r="D154" i="237"/>
  <c r="C154" i="237"/>
  <c r="B154" i="237"/>
  <c r="D153" i="237"/>
  <c r="C153" i="237"/>
  <c r="B153" i="237"/>
  <c r="D152" i="237"/>
  <c r="C152" i="237"/>
  <c r="B152" i="237"/>
  <c r="D151" i="237"/>
  <c r="C151" i="237"/>
  <c r="B151" i="237"/>
  <c r="D150" i="237"/>
  <c r="C150" i="237"/>
  <c r="B150" i="237"/>
  <c r="D149" i="237"/>
  <c r="C149" i="237"/>
  <c r="B149" i="237"/>
  <c r="D148" i="237"/>
  <c r="C148" i="237"/>
  <c r="B148" i="237"/>
  <c r="D147" i="237"/>
  <c r="C147" i="237"/>
  <c r="B147" i="237"/>
  <c r="D146" i="237"/>
  <c r="C146" i="237"/>
  <c r="B146" i="237"/>
  <c r="D145" i="237"/>
  <c r="C145" i="237"/>
  <c r="B145" i="237"/>
  <c r="D144" i="237"/>
  <c r="C144" i="237"/>
  <c r="B144" i="237"/>
  <c r="D143" i="237"/>
  <c r="C143" i="237"/>
  <c r="B143" i="237"/>
  <c r="D142" i="237"/>
  <c r="C142" i="237"/>
  <c r="B142" i="237"/>
  <c r="D141" i="237"/>
  <c r="C141" i="237"/>
  <c r="B141" i="237"/>
  <c r="D140" i="237"/>
  <c r="C140" i="237"/>
  <c r="B140" i="237"/>
  <c r="D139" i="237"/>
  <c r="C139" i="237"/>
  <c r="B139" i="237"/>
  <c r="D138" i="237"/>
  <c r="C138" i="237"/>
  <c r="B138" i="237"/>
  <c r="D137" i="237"/>
  <c r="C137" i="237"/>
  <c r="B137" i="237"/>
  <c r="D136" i="237"/>
  <c r="C136" i="237"/>
  <c r="B136" i="237"/>
  <c r="D135" i="237"/>
  <c r="C135" i="237"/>
  <c r="B135" i="237"/>
  <c r="D134" i="237"/>
  <c r="C134" i="237"/>
  <c r="B134" i="237"/>
  <c r="D133" i="237"/>
  <c r="C133" i="237"/>
  <c r="B133" i="237"/>
  <c r="D132" i="237"/>
  <c r="C132" i="237"/>
  <c r="B132" i="237"/>
  <c r="D131" i="237"/>
  <c r="C131" i="237"/>
  <c r="B131" i="237"/>
  <c r="D130" i="237"/>
  <c r="C130" i="237"/>
  <c r="B130" i="237"/>
  <c r="D129" i="237"/>
  <c r="C129" i="237"/>
  <c r="B129" i="237"/>
  <c r="D128" i="237"/>
  <c r="C128" i="237"/>
  <c r="B128" i="237"/>
  <c r="D127" i="237"/>
  <c r="C127" i="237"/>
  <c r="B127" i="237"/>
  <c r="D126" i="237"/>
  <c r="C126" i="237"/>
  <c r="B126" i="237"/>
  <c r="D125" i="237"/>
  <c r="C125" i="237"/>
  <c r="B125" i="237"/>
  <c r="D124" i="237"/>
  <c r="C124" i="237"/>
  <c r="B124" i="237"/>
  <c r="D123" i="237"/>
  <c r="C123" i="237"/>
  <c r="B123" i="237"/>
  <c r="D122" i="237"/>
  <c r="C122" i="237"/>
  <c r="B122" i="237"/>
  <c r="D121" i="237"/>
  <c r="C121" i="237"/>
  <c r="B121" i="237"/>
  <c r="D120" i="237"/>
  <c r="C120" i="237"/>
  <c r="B120" i="237"/>
  <c r="D119" i="237"/>
  <c r="C119" i="237"/>
  <c r="B119" i="237"/>
  <c r="D118" i="237"/>
  <c r="C118" i="237"/>
  <c r="B118" i="237"/>
  <c r="D117" i="237"/>
  <c r="C117" i="237"/>
  <c r="B117" i="237"/>
  <c r="D116" i="237"/>
  <c r="C116" i="237"/>
  <c r="B116" i="237"/>
  <c r="D115" i="237"/>
  <c r="C115" i="237"/>
  <c r="B115" i="237"/>
  <c r="D114" i="237"/>
  <c r="C114" i="237"/>
  <c r="B114" i="237"/>
  <c r="D113" i="237"/>
  <c r="C113" i="237"/>
  <c r="B113" i="237"/>
  <c r="D112" i="237"/>
  <c r="C112" i="237"/>
  <c r="B112" i="237"/>
  <c r="D111" i="237"/>
  <c r="C111" i="237"/>
  <c r="B111" i="237"/>
  <c r="D110" i="237"/>
  <c r="C110" i="237"/>
  <c r="B110" i="237"/>
  <c r="D109" i="237"/>
  <c r="C109" i="237"/>
  <c r="B109" i="237"/>
  <c r="D108" i="237"/>
  <c r="C108" i="237"/>
  <c r="B108" i="237"/>
  <c r="D107" i="237"/>
  <c r="C107" i="237"/>
  <c r="B107" i="237"/>
  <c r="D106" i="237"/>
  <c r="C106" i="237"/>
  <c r="B106" i="237"/>
  <c r="D105" i="237"/>
  <c r="C105" i="237"/>
  <c r="B105" i="237"/>
  <c r="D104" i="237"/>
  <c r="C104" i="237"/>
  <c r="B104" i="237"/>
  <c r="D103" i="237"/>
  <c r="C103" i="237"/>
  <c r="B103" i="237"/>
  <c r="D102" i="237"/>
  <c r="C102" i="237"/>
  <c r="B102" i="237"/>
  <c r="D101" i="237"/>
  <c r="C101" i="237"/>
  <c r="B101" i="237"/>
  <c r="D100" i="237"/>
  <c r="C100" i="237"/>
  <c r="B100" i="237"/>
  <c r="D99" i="237"/>
  <c r="C99" i="237"/>
  <c r="B99" i="237"/>
  <c r="D98" i="237"/>
  <c r="C98" i="237"/>
  <c r="B98" i="237"/>
  <c r="D97" i="237"/>
  <c r="C97" i="237"/>
  <c r="B97" i="237"/>
  <c r="D96" i="237"/>
  <c r="C96" i="237"/>
  <c r="B96" i="237"/>
  <c r="D95" i="237"/>
  <c r="C95" i="237"/>
  <c r="B95" i="237"/>
  <c r="D94" i="237"/>
  <c r="C94" i="237"/>
  <c r="B94" i="237"/>
  <c r="D93" i="237"/>
  <c r="C93" i="237"/>
  <c r="B93" i="237"/>
  <c r="D92" i="237"/>
  <c r="C92" i="237"/>
  <c r="B92" i="237"/>
  <c r="D91" i="237"/>
  <c r="C91" i="237"/>
  <c r="B91" i="237"/>
  <c r="D90" i="237"/>
  <c r="C90" i="237"/>
  <c r="B90" i="237"/>
  <c r="D89" i="237"/>
  <c r="C89" i="237"/>
  <c r="B89" i="237"/>
  <c r="D88" i="237"/>
  <c r="C88" i="237"/>
  <c r="B88" i="237"/>
  <c r="D87" i="237"/>
  <c r="C87" i="237"/>
  <c r="B87" i="237"/>
  <c r="D86" i="237"/>
  <c r="C86" i="237"/>
  <c r="B86" i="237"/>
  <c r="D85" i="237"/>
  <c r="C85" i="237"/>
  <c r="B85" i="237"/>
  <c r="D84" i="237"/>
  <c r="C84" i="237"/>
  <c r="B84" i="237"/>
  <c r="D83" i="237"/>
  <c r="C83" i="237"/>
  <c r="B83" i="237"/>
  <c r="D82" i="237"/>
  <c r="C82" i="237"/>
  <c r="B82" i="237"/>
  <c r="D81" i="237"/>
  <c r="C81" i="237"/>
  <c r="B81" i="237"/>
  <c r="D80" i="237"/>
  <c r="C80" i="237"/>
  <c r="B80" i="237"/>
  <c r="D79" i="237"/>
  <c r="C79" i="237"/>
  <c r="B79" i="237"/>
  <c r="D78" i="237"/>
  <c r="C78" i="237"/>
  <c r="B78" i="237"/>
  <c r="D77" i="237"/>
  <c r="C77" i="237"/>
  <c r="B77" i="237"/>
  <c r="D76" i="237"/>
  <c r="C76" i="237"/>
  <c r="B76" i="237"/>
  <c r="D75" i="237"/>
  <c r="C75" i="237"/>
  <c r="B75" i="237"/>
  <c r="D74" i="237"/>
  <c r="C74" i="237"/>
  <c r="B74" i="237"/>
  <c r="D73" i="237"/>
  <c r="C73" i="237"/>
  <c r="B73" i="237"/>
  <c r="D72" i="237"/>
  <c r="C72" i="237"/>
  <c r="B72" i="237"/>
  <c r="D71" i="237"/>
  <c r="C71" i="237"/>
  <c r="B71" i="237"/>
  <c r="D70" i="237"/>
  <c r="C70" i="237"/>
  <c r="B70" i="237"/>
  <c r="D69" i="237"/>
  <c r="C69" i="237"/>
  <c r="B69" i="237"/>
  <c r="D68" i="237"/>
  <c r="C68" i="237"/>
  <c r="B68" i="237"/>
  <c r="D67" i="237"/>
  <c r="C67" i="237"/>
  <c r="B67" i="237"/>
  <c r="D66" i="237"/>
  <c r="C66" i="237"/>
  <c r="B66" i="237"/>
  <c r="D65" i="237"/>
  <c r="C65" i="237"/>
  <c r="B65" i="237"/>
  <c r="D64" i="237"/>
  <c r="C64" i="237"/>
  <c r="B64" i="237"/>
  <c r="D63" i="237"/>
  <c r="C63" i="237"/>
  <c r="B63" i="237"/>
  <c r="D62" i="237"/>
  <c r="C62" i="237"/>
  <c r="B62" i="237"/>
  <c r="D61" i="237"/>
  <c r="C61" i="237"/>
  <c r="B61" i="237"/>
  <c r="D60" i="237"/>
  <c r="C60" i="237"/>
  <c r="B60" i="237"/>
  <c r="D59" i="237"/>
  <c r="C59" i="237"/>
  <c r="B59" i="237"/>
  <c r="D58" i="237"/>
  <c r="C58" i="237"/>
  <c r="B58" i="237"/>
  <c r="D57" i="237"/>
  <c r="C57" i="237"/>
  <c r="B57" i="237"/>
  <c r="D56" i="237"/>
  <c r="C56" i="237"/>
  <c r="B56" i="237"/>
  <c r="D55" i="237"/>
  <c r="C55" i="237"/>
  <c r="B55" i="237"/>
  <c r="D54" i="237"/>
  <c r="C54" i="237"/>
  <c r="B54" i="237"/>
  <c r="D53" i="237"/>
  <c r="C53" i="237"/>
  <c r="B53" i="237"/>
  <c r="D52" i="237"/>
  <c r="C52" i="237"/>
  <c r="B52" i="237"/>
  <c r="D51" i="237"/>
  <c r="C51" i="237"/>
  <c r="B51" i="237"/>
  <c r="D50" i="237"/>
  <c r="C50" i="237"/>
  <c r="B50" i="237"/>
  <c r="D49" i="237"/>
  <c r="C49" i="237"/>
  <c r="B49" i="237"/>
  <c r="D48" i="237"/>
  <c r="C48" i="237"/>
  <c r="B48" i="237"/>
  <c r="D47" i="237"/>
  <c r="C47" i="237"/>
  <c r="B47" i="237"/>
  <c r="D46" i="237"/>
  <c r="C46" i="237"/>
  <c r="B46" i="237"/>
  <c r="D45" i="237"/>
  <c r="C45" i="237"/>
  <c r="B45" i="237"/>
  <c r="D44" i="237"/>
  <c r="C44" i="237"/>
  <c r="B44" i="237"/>
  <c r="D43" i="237"/>
  <c r="C43" i="237"/>
  <c r="B43" i="237"/>
  <c r="D42" i="237"/>
  <c r="C42" i="237"/>
  <c r="B42" i="237"/>
  <c r="D41" i="237"/>
  <c r="C41" i="237"/>
  <c r="B41" i="237"/>
  <c r="D40" i="237"/>
  <c r="C40" i="237"/>
  <c r="B40" i="237"/>
  <c r="D39" i="237"/>
  <c r="C39" i="237"/>
  <c r="B39" i="237"/>
  <c r="D38" i="237"/>
  <c r="C38" i="237"/>
  <c r="B38" i="237"/>
  <c r="D37" i="237"/>
  <c r="C37" i="237"/>
  <c r="B37" i="237"/>
  <c r="D36" i="237"/>
  <c r="C36" i="237"/>
  <c r="B36" i="237"/>
  <c r="D35" i="237"/>
  <c r="C35" i="237"/>
  <c r="B35" i="237"/>
  <c r="D34" i="237"/>
  <c r="C34" i="237"/>
  <c r="B34" i="237"/>
  <c r="D33" i="237"/>
  <c r="C33" i="237"/>
  <c r="B33" i="237"/>
  <c r="D32" i="237"/>
  <c r="C32" i="237"/>
  <c r="B32" i="237"/>
  <c r="D31" i="237"/>
  <c r="C31" i="237"/>
  <c r="B31" i="237"/>
  <c r="D30" i="237"/>
  <c r="C30" i="237"/>
  <c r="B30" i="237"/>
  <c r="D29" i="237"/>
  <c r="C29" i="237"/>
  <c r="B29" i="237"/>
  <c r="D28" i="237"/>
  <c r="C28" i="237"/>
  <c r="B28" i="237"/>
  <c r="D27" i="237"/>
  <c r="C27" i="237"/>
  <c r="B27" i="237"/>
  <c r="D26" i="237"/>
  <c r="C26" i="237"/>
  <c r="B26" i="237"/>
  <c r="D25" i="237"/>
  <c r="C25" i="237"/>
  <c r="B25" i="237"/>
  <c r="D24" i="237"/>
  <c r="C24" i="237"/>
  <c r="B24" i="237"/>
  <c r="D23" i="237"/>
  <c r="C23" i="237"/>
  <c r="B23" i="237"/>
  <c r="D22" i="237"/>
  <c r="C22" i="237"/>
  <c r="B22" i="237"/>
  <c r="D21" i="237"/>
  <c r="C21" i="237"/>
  <c r="B21" i="237"/>
  <c r="D20" i="237"/>
  <c r="C20" i="237"/>
  <c r="B20" i="237"/>
  <c r="D19" i="237"/>
  <c r="C19" i="237"/>
  <c r="B19" i="237"/>
  <c r="D18" i="237"/>
  <c r="C18" i="237"/>
  <c r="B18" i="237"/>
  <c r="D17" i="237"/>
  <c r="C17" i="237"/>
  <c r="B17" i="237"/>
  <c r="D16" i="237"/>
  <c r="C16" i="237"/>
  <c r="B16" i="237"/>
  <c r="D15" i="237"/>
  <c r="C15" i="237"/>
  <c r="B15" i="237"/>
  <c r="D14" i="237"/>
  <c r="C14" i="237"/>
  <c r="B14" i="237"/>
  <c r="D13" i="237"/>
  <c r="C13" i="237"/>
  <c r="B13" i="237"/>
  <c r="D12" i="237"/>
  <c r="C12" i="237"/>
  <c r="B12" i="237"/>
  <c r="D11" i="237"/>
  <c r="C11" i="237"/>
  <c r="B11" i="237"/>
  <c r="D10" i="237"/>
  <c r="C10" i="237"/>
  <c r="B10" i="237"/>
  <c r="D9" i="237"/>
  <c r="C9" i="237"/>
  <c r="B9" i="237"/>
  <c r="D8" i="237"/>
  <c r="C8" i="237"/>
  <c r="B8" i="237"/>
  <c r="D7" i="237"/>
  <c r="C7" i="237"/>
  <c r="B7" i="237"/>
  <c r="D6" i="237"/>
  <c r="C6" i="237"/>
  <c r="B6" i="237"/>
  <c r="D5" i="237"/>
  <c r="C5" i="237"/>
  <c r="B5" i="237"/>
  <c r="D1167" i="236"/>
  <c r="C1167" i="236"/>
  <c r="B1167" i="236"/>
  <c r="D1166" i="236"/>
  <c r="C1166" i="236"/>
  <c r="B1166" i="236"/>
  <c r="D1165" i="236"/>
  <c r="C1165" i="236"/>
  <c r="B1165" i="236"/>
  <c r="D1164" i="236"/>
  <c r="C1164" i="236"/>
  <c r="B1164" i="236"/>
  <c r="D1163" i="236"/>
  <c r="C1163" i="236"/>
  <c r="B1163" i="236"/>
  <c r="D1162" i="236"/>
  <c r="C1162" i="236"/>
  <c r="B1162" i="236"/>
  <c r="D1161" i="236"/>
  <c r="C1161" i="236"/>
  <c r="B1161" i="236"/>
  <c r="D1160" i="236"/>
  <c r="C1160" i="236"/>
  <c r="B1160" i="236"/>
  <c r="D1159" i="236"/>
  <c r="C1159" i="236"/>
  <c r="B1159" i="236"/>
  <c r="D1158" i="236"/>
  <c r="C1158" i="236"/>
  <c r="B1158" i="236"/>
  <c r="D1157" i="236"/>
  <c r="C1157" i="236"/>
  <c r="B1157" i="236"/>
  <c r="D1156" i="236"/>
  <c r="C1156" i="236"/>
  <c r="B1156" i="236"/>
  <c r="D1155" i="236"/>
  <c r="C1155" i="236"/>
  <c r="B1155" i="236"/>
  <c r="D1154" i="236"/>
  <c r="C1154" i="236"/>
  <c r="B1154" i="236"/>
  <c r="D1153" i="236"/>
  <c r="C1153" i="236"/>
  <c r="B1153" i="236"/>
  <c r="D1152" i="236"/>
  <c r="C1152" i="236"/>
  <c r="B1152" i="236"/>
  <c r="D1151" i="236"/>
  <c r="C1151" i="236"/>
  <c r="B1151" i="236"/>
  <c r="D1150" i="236"/>
  <c r="C1150" i="236"/>
  <c r="B1150" i="236"/>
  <c r="D1149" i="236"/>
  <c r="C1149" i="236"/>
  <c r="B1149" i="236"/>
  <c r="D1148" i="236"/>
  <c r="C1148" i="236"/>
  <c r="B1148" i="236"/>
  <c r="D1147" i="236"/>
  <c r="C1147" i="236"/>
  <c r="B1147" i="236"/>
  <c r="D1146" i="236"/>
  <c r="C1146" i="236"/>
  <c r="B1146" i="236"/>
  <c r="D1145" i="236"/>
  <c r="C1145" i="236"/>
  <c r="B1145" i="236"/>
  <c r="D1144" i="236"/>
  <c r="C1144" i="236"/>
  <c r="B1144" i="236"/>
  <c r="D1143" i="236"/>
  <c r="C1143" i="236"/>
  <c r="B1143" i="236"/>
  <c r="D1142" i="236"/>
  <c r="C1142" i="236"/>
  <c r="B1142" i="236"/>
  <c r="D1141" i="236"/>
  <c r="C1141" i="236"/>
  <c r="B1141" i="236"/>
  <c r="D1140" i="236"/>
  <c r="C1140" i="236"/>
  <c r="B1140" i="236"/>
  <c r="D1139" i="236"/>
  <c r="C1139" i="236"/>
  <c r="B1139" i="236"/>
  <c r="D1138" i="236"/>
  <c r="C1138" i="236"/>
  <c r="B1138" i="236"/>
  <c r="D1137" i="236"/>
  <c r="C1137" i="236"/>
  <c r="B1137" i="236"/>
  <c r="D1136" i="236"/>
  <c r="C1136" i="236"/>
  <c r="B1136" i="236"/>
  <c r="D1135" i="236"/>
  <c r="C1135" i="236"/>
  <c r="B1135" i="236"/>
  <c r="D1134" i="236"/>
  <c r="C1134" i="236"/>
  <c r="B1134" i="236"/>
  <c r="D1133" i="236"/>
  <c r="C1133" i="236"/>
  <c r="B1133" i="236"/>
  <c r="D1132" i="236"/>
  <c r="C1132" i="236"/>
  <c r="B1132" i="236"/>
  <c r="D1131" i="236"/>
  <c r="C1131" i="236"/>
  <c r="B1131" i="236"/>
  <c r="D1130" i="236"/>
  <c r="C1130" i="236"/>
  <c r="B1130" i="236"/>
  <c r="D1129" i="236"/>
  <c r="C1129" i="236"/>
  <c r="B1129" i="236"/>
  <c r="D1128" i="236"/>
  <c r="C1128" i="236"/>
  <c r="B1128" i="236"/>
  <c r="D1127" i="236"/>
  <c r="C1127" i="236"/>
  <c r="B1127" i="236"/>
  <c r="D1126" i="236"/>
  <c r="C1126" i="236"/>
  <c r="B1126" i="236"/>
  <c r="D1125" i="236"/>
  <c r="C1125" i="236"/>
  <c r="B1125" i="236"/>
  <c r="D1124" i="236"/>
  <c r="C1124" i="236"/>
  <c r="B1124" i="236"/>
  <c r="D1123" i="236"/>
  <c r="C1123" i="236"/>
  <c r="B1123" i="236"/>
  <c r="D1122" i="236"/>
  <c r="C1122" i="236"/>
  <c r="B1122" i="236"/>
  <c r="D1121" i="236"/>
  <c r="C1121" i="236"/>
  <c r="B1121" i="236"/>
  <c r="D1120" i="236"/>
  <c r="C1120" i="236"/>
  <c r="B1120" i="236"/>
  <c r="D1119" i="236"/>
  <c r="C1119" i="236"/>
  <c r="B1119" i="236"/>
  <c r="D1118" i="236"/>
  <c r="C1118" i="236"/>
  <c r="B1118" i="236"/>
  <c r="D1117" i="236"/>
  <c r="C1117" i="236"/>
  <c r="B1117" i="236"/>
  <c r="D1116" i="236"/>
  <c r="C1116" i="236"/>
  <c r="B1116" i="236"/>
  <c r="D1115" i="236"/>
  <c r="C1115" i="236"/>
  <c r="B1115" i="236"/>
  <c r="D1114" i="236"/>
  <c r="C1114" i="236"/>
  <c r="B1114" i="236"/>
  <c r="D1113" i="236"/>
  <c r="C1113" i="236"/>
  <c r="B1113" i="236"/>
  <c r="D1112" i="236"/>
  <c r="C1112" i="236"/>
  <c r="B1112" i="236"/>
  <c r="D1111" i="236"/>
  <c r="C1111" i="236"/>
  <c r="B1111" i="236"/>
  <c r="D1110" i="236"/>
  <c r="C1110" i="236"/>
  <c r="B1110" i="236"/>
  <c r="D1109" i="236"/>
  <c r="C1109" i="236"/>
  <c r="B1109" i="236"/>
  <c r="D1108" i="236"/>
  <c r="C1108" i="236"/>
  <c r="B1108" i="236"/>
  <c r="D1107" i="236"/>
  <c r="C1107" i="236"/>
  <c r="B1107" i="236"/>
  <c r="D1106" i="236"/>
  <c r="C1106" i="236"/>
  <c r="B1106" i="236"/>
  <c r="D1105" i="236"/>
  <c r="C1105" i="236"/>
  <c r="B1105" i="236"/>
  <c r="D1104" i="236"/>
  <c r="C1104" i="236"/>
  <c r="B1104" i="236"/>
  <c r="D1103" i="236"/>
  <c r="C1103" i="236"/>
  <c r="B1103" i="236"/>
  <c r="D1102" i="236"/>
  <c r="C1102" i="236"/>
  <c r="B1102" i="236"/>
  <c r="D1101" i="236"/>
  <c r="C1101" i="236"/>
  <c r="B1101" i="236"/>
  <c r="D1100" i="236"/>
  <c r="C1100" i="236"/>
  <c r="B1100" i="236"/>
  <c r="D1099" i="236"/>
  <c r="C1099" i="236"/>
  <c r="B1099" i="236"/>
  <c r="D1098" i="236"/>
  <c r="C1098" i="236"/>
  <c r="B1098" i="236"/>
  <c r="D1097" i="236"/>
  <c r="C1097" i="236"/>
  <c r="B1097" i="236"/>
  <c r="D1096" i="236"/>
  <c r="C1096" i="236"/>
  <c r="B1096" i="236"/>
  <c r="D1095" i="236"/>
  <c r="C1095" i="236"/>
  <c r="B1095" i="236"/>
  <c r="D1094" i="236"/>
  <c r="C1094" i="236"/>
  <c r="B1094" i="236"/>
  <c r="D1093" i="236"/>
  <c r="C1093" i="236"/>
  <c r="B1093" i="236"/>
  <c r="D1092" i="236"/>
  <c r="C1092" i="236"/>
  <c r="B1092" i="236"/>
  <c r="D1091" i="236"/>
  <c r="C1091" i="236"/>
  <c r="B1091" i="236"/>
  <c r="D1090" i="236"/>
  <c r="C1090" i="236"/>
  <c r="B1090" i="236"/>
  <c r="D1089" i="236"/>
  <c r="C1089" i="236"/>
  <c r="B1089" i="236"/>
  <c r="D1088" i="236"/>
  <c r="C1088" i="236"/>
  <c r="B1088" i="236"/>
  <c r="D1087" i="236"/>
  <c r="C1087" i="236"/>
  <c r="B1087" i="236"/>
  <c r="D1086" i="236"/>
  <c r="C1086" i="236"/>
  <c r="B1086" i="236"/>
  <c r="D1085" i="236"/>
  <c r="C1085" i="236"/>
  <c r="B1085" i="236"/>
  <c r="D1084" i="236"/>
  <c r="C1084" i="236"/>
  <c r="B1084" i="236"/>
  <c r="D1083" i="236"/>
  <c r="C1083" i="236"/>
  <c r="B1083" i="236"/>
  <c r="D1082" i="236"/>
  <c r="C1082" i="236"/>
  <c r="B1082" i="236"/>
  <c r="D1081" i="236"/>
  <c r="C1081" i="236"/>
  <c r="B1081" i="236"/>
  <c r="D1080" i="236"/>
  <c r="C1080" i="236"/>
  <c r="B1080" i="236"/>
  <c r="D1079" i="236"/>
  <c r="C1079" i="236"/>
  <c r="B1079" i="236"/>
  <c r="D1078" i="236"/>
  <c r="C1078" i="236"/>
  <c r="B1078" i="236"/>
  <c r="D1077" i="236"/>
  <c r="C1077" i="236"/>
  <c r="B1077" i="236"/>
  <c r="D1076" i="236"/>
  <c r="C1076" i="236"/>
  <c r="B1076" i="236"/>
  <c r="D1075" i="236"/>
  <c r="C1075" i="236"/>
  <c r="B1075" i="236"/>
  <c r="D1074" i="236"/>
  <c r="C1074" i="236"/>
  <c r="B1074" i="236"/>
  <c r="D1073" i="236"/>
  <c r="C1073" i="236"/>
  <c r="B1073" i="236"/>
  <c r="D1072" i="236"/>
  <c r="C1072" i="236"/>
  <c r="B1072" i="236"/>
  <c r="D1071" i="236"/>
  <c r="C1071" i="236"/>
  <c r="B1071" i="236"/>
  <c r="D1070" i="236"/>
  <c r="C1070" i="236"/>
  <c r="B1070" i="236"/>
  <c r="D1069" i="236"/>
  <c r="C1069" i="236"/>
  <c r="B1069" i="236"/>
  <c r="D1068" i="236"/>
  <c r="C1068" i="236"/>
  <c r="B1068" i="236"/>
  <c r="D1067" i="236"/>
  <c r="C1067" i="236"/>
  <c r="B1067" i="236"/>
  <c r="D1066" i="236"/>
  <c r="C1066" i="236"/>
  <c r="B1066" i="236"/>
  <c r="D1065" i="236"/>
  <c r="C1065" i="236"/>
  <c r="B1065" i="236"/>
  <c r="D1064" i="236"/>
  <c r="C1064" i="236"/>
  <c r="B1064" i="236"/>
  <c r="D1063" i="236"/>
  <c r="C1063" i="236"/>
  <c r="B1063" i="236"/>
  <c r="D1062" i="236"/>
  <c r="C1062" i="236"/>
  <c r="B1062" i="236"/>
  <c r="D1061" i="236"/>
  <c r="C1061" i="236"/>
  <c r="B1061" i="236"/>
  <c r="D1060" i="236"/>
  <c r="C1060" i="236"/>
  <c r="B1060" i="236"/>
  <c r="D1059" i="236"/>
  <c r="C1059" i="236"/>
  <c r="B1059" i="236"/>
  <c r="D1058" i="236"/>
  <c r="C1058" i="236"/>
  <c r="B1058" i="236"/>
  <c r="D1057" i="236"/>
  <c r="C1057" i="236"/>
  <c r="B1057" i="236"/>
  <c r="D1056" i="236"/>
  <c r="C1056" i="236"/>
  <c r="B1056" i="236"/>
  <c r="D1055" i="236"/>
  <c r="C1055" i="236"/>
  <c r="B1055" i="236"/>
  <c r="D1054" i="236"/>
  <c r="C1054" i="236"/>
  <c r="B1054" i="236"/>
  <c r="D1053" i="236"/>
  <c r="C1053" i="236"/>
  <c r="B1053" i="236"/>
  <c r="D1052" i="236"/>
  <c r="C1052" i="236"/>
  <c r="B1052" i="236"/>
  <c r="D1051" i="236"/>
  <c r="C1051" i="236"/>
  <c r="B1051" i="236"/>
  <c r="D1050" i="236"/>
  <c r="C1050" i="236"/>
  <c r="B1050" i="236"/>
  <c r="D1049" i="236"/>
  <c r="C1049" i="236"/>
  <c r="B1049" i="236"/>
  <c r="D1048" i="236"/>
  <c r="C1048" i="236"/>
  <c r="B1048" i="236"/>
  <c r="D1047" i="236"/>
  <c r="C1047" i="236"/>
  <c r="B1047" i="236"/>
  <c r="D1046" i="236"/>
  <c r="C1046" i="236"/>
  <c r="B1046" i="236"/>
  <c r="D1045" i="236"/>
  <c r="C1045" i="236"/>
  <c r="B1045" i="236"/>
  <c r="D1044" i="236"/>
  <c r="C1044" i="236"/>
  <c r="B1044" i="236"/>
  <c r="D1043" i="236"/>
  <c r="C1043" i="236"/>
  <c r="B1043" i="236"/>
  <c r="D1042" i="236"/>
  <c r="C1042" i="236"/>
  <c r="B1042" i="236"/>
  <c r="D1041" i="236"/>
  <c r="C1041" i="236"/>
  <c r="B1041" i="236"/>
  <c r="D1040" i="236"/>
  <c r="C1040" i="236"/>
  <c r="B1040" i="236"/>
  <c r="D1039" i="236"/>
  <c r="C1039" i="236"/>
  <c r="B1039" i="236"/>
  <c r="D1038" i="236"/>
  <c r="C1038" i="236"/>
  <c r="B1038" i="236"/>
  <c r="D1037" i="236"/>
  <c r="C1037" i="236"/>
  <c r="B1037" i="236"/>
  <c r="D1036" i="236"/>
  <c r="C1036" i="236"/>
  <c r="B1036" i="236"/>
  <c r="D1035" i="236"/>
  <c r="C1035" i="236"/>
  <c r="B1035" i="236"/>
  <c r="D1034" i="236"/>
  <c r="C1034" i="236"/>
  <c r="B1034" i="236"/>
  <c r="D1033" i="236"/>
  <c r="C1033" i="236"/>
  <c r="B1033" i="236"/>
  <c r="D1032" i="236"/>
  <c r="C1032" i="236"/>
  <c r="B1032" i="236"/>
  <c r="D1031" i="236"/>
  <c r="C1031" i="236"/>
  <c r="B1031" i="236"/>
  <c r="D1030" i="236"/>
  <c r="C1030" i="236"/>
  <c r="B1030" i="236"/>
  <c r="D1029" i="236"/>
  <c r="C1029" i="236"/>
  <c r="B1029" i="236"/>
  <c r="D1028" i="236"/>
  <c r="C1028" i="236"/>
  <c r="B1028" i="236"/>
  <c r="D1027" i="236"/>
  <c r="C1027" i="236"/>
  <c r="B1027" i="236"/>
  <c r="D1026" i="236"/>
  <c r="C1026" i="236"/>
  <c r="B1026" i="236"/>
  <c r="D1025" i="236"/>
  <c r="C1025" i="236"/>
  <c r="B1025" i="236"/>
  <c r="D1024" i="236"/>
  <c r="C1024" i="236"/>
  <c r="B1024" i="236"/>
  <c r="D1023" i="236"/>
  <c r="C1023" i="236"/>
  <c r="B1023" i="236"/>
  <c r="D1022" i="236"/>
  <c r="C1022" i="236"/>
  <c r="B1022" i="236"/>
  <c r="D1021" i="236"/>
  <c r="C1021" i="236"/>
  <c r="B1021" i="236"/>
  <c r="D1020" i="236"/>
  <c r="C1020" i="236"/>
  <c r="B1020" i="236"/>
  <c r="D1019" i="236"/>
  <c r="C1019" i="236"/>
  <c r="B1019" i="236"/>
  <c r="D1018" i="236"/>
  <c r="C1018" i="236"/>
  <c r="B1018" i="236"/>
  <c r="D1017" i="236"/>
  <c r="C1017" i="236"/>
  <c r="B1017" i="236"/>
  <c r="D1016" i="236"/>
  <c r="C1016" i="236"/>
  <c r="B1016" i="236"/>
  <c r="D1015" i="236"/>
  <c r="C1015" i="236"/>
  <c r="B1015" i="236"/>
  <c r="D1014" i="236"/>
  <c r="C1014" i="236"/>
  <c r="B1014" i="236"/>
  <c r="D1013" i="236"/>
  <c r="C1013" i="236"/>
  <c r="B1013" i="236"/>
  <c r="D1012" i="236"/>
  <c r="C1012" i="236"/>
  <c r="B1012" i="236"/>
  <c r="D1011" i="236"/>
  <c r="C1011" i="236"/>
  <c r="B1011" i="236"/>
  <c r="D1010" i="236"/>
  <c r="C1010" i="236"/>
  <c r="B1010" i="236"/>
  <c r="D1009" i="236"/>
  <c r="C1009" i="236"/>
  <c r="B1009" i="236"/>
  <c r="D1008" i="236"/>
  <c r="C1008" i="236"/>
  <c r="B1008" i="236"/>
  <c r="D1007" i="236"/>
  <c r="C1007" i="236"/>
  <c r="B1007" i="236"/>
  <c r="D1006" i="236"/>
  <c r="C1006" i="236"/>
  <c r="B1006" i="236"/>
  <c r="D1005" i="236"/>
  <c r="C1005" i="236"/>
  <c r="B1005" i="236"/>
  <c r="D1004" i="236"/>
  <c r="C1004" i="236"/>
  <c r="B1004" i="236"/>
  <c r="D1003" i="236"/>
  <c r="C1003" i="236"/>
  <c r="B1003" i="236"/>
  <c r="D1002" i="236"/>
  <c r="C1002" i="236"/>
  <c r="B1002" i="236"/>
  <c r="D1001" i="236"/>
  <c r="C1001" i="236"/>
  <c r="B1001" i="236"/>
  <c r="D1000" i="236"/>
  <c r="C1000" i="236"/>
  <c r="B1000" i="236"/>
  <c r="D999" i="236"/>
  <c r="C999" i="236"/>
  <c r="B999" i="236"/>
  <c r="D998" i="236"/>
  <c r="C998" i="236"/>
  <c r="B998" i="236"/>
  <c r="D997" i="236"/>
  <c r="C997" i="236"/>
  <c r="B997" i="236"/>
  <c r="D996" i="236"/>
  <c r="C996" i="236"/>
  <c r="B996" i="236"/>
  <c r="D995" i="236"/>
  <c r="C995" i="236"/>
  <c r="B995" i="236"/>
  <c r="D994" i="236"/>
  <c r="C994" i="236"/>
  <c r="B994" i="236"/>
  <c r="D993" i="236"/>
  <c r="C993" i="236"/>
  <c r="B993" i="236"/>
  <c r="D992" i="236"/>
  <c r="C992" i="236"/>
  <c r="B992" i="236"/>
  <c r="D991" i="236"/>
  <c r="C991" i="236"/>
  <c r="B991" i="236"/>
  <c r="D990" i="236"/>
  <c r="C990" i="236"/>
  <c r="B990" i="236"/>
  <c r="D989" i="236"/>
  <c r="C989" i="236"/>
  <c r="B989" i="236"/>
  <c r="D988" i="236"/>
  <c r="C988" i="236"/>
  <c r="B988" i="236"/>
  <c r="D987" i="236"/>
  <c r="C987" i="236"/>
  <c r="B987" i="236"/>
  <c r="D986" i="236"/>
  <c r="C986" i="236"/>
  <c r="B986" i="236"/>
  <c r="D985" i="236"/>
  <c r="C985" i="236"/>
  <c r="B985" i="236"/>
  <c r="D984" i="236"/>
  <c r="C984" i="236"/>
  <c r="B984" i="236"/>
  <c r="D983" i="236"/>
  <c r="C983" i="236"/>
  <c r="B983" i="236"/>
  <c r="D982" i="236"/>
  <c r="C982" i="236"/>
  <c r="B982" i="236"/>
  <c r="D981" i="236"/>
  <c r="C981" i="236"/>
  <c r="B981" i="236"/>
  <c r="D980" i="236"/>
  <c r="C980" i="236"/>
  <c r="B980" i="236"/>
  <c r="D979" i="236"/>
  <c r="C979" i="236"/>
  <c r="B979" i="236"/>
  <c r="D978" i="236"/>
  <c r="C978" i="236"/>
  <c r="B978" i="236"/>
  <c r="D977" i="236"/>
  <c r="C977" i="236"/>
  <c r="B977" i="236"/>
  <c r="D976" i="236"/>
  <c r="C976" i="236"/>
  <c r="B976" i="236"/>
  <c r="D975" i="236"/>
  <c r="C975" i="236"/>
  <c r="B975" i="236"/>
  <c r="D974" i="236"/>
  <c r="C974" i="236"/>
  <c r="B974" i="236"/>
  <c r="D973" i="236"/>
  <c r="C973" i="236"/>
  <c r="B973" i="236"/>
  <c r="D972" i="236"/>
  <c r="C972" i="236"/>
  <c r="B972" i="236"/>
  <c r="D971" i="236"/>
  <c r="C971" i="236"/>
  <c r="B971" i="236"/>
  <c r="D970" i="236"/>
  <c r="C970" i="236"/>
  <c r="B970" i="236"/>
  <c r="D969" i="236"/>
  <c r="C969" i="236"/>
  <c r="B969" i="236"/>
  <c r="D968" i="236"/>
  <c r="C968" i="236"/>
  <c r="B968" i="236"/>
  <c r="D967" i="236"/>
  <c r="C967" i="236"/>
  <c r="B967" i="236"/>
  <c r="D966" i="236"/>
  <c r="C966" i="236"/>
  <c r="B966" i="236"/>
  <c r="D965" i="236"/>
  <c r="C965" i="236"/>
  <c r="B965" i="236"/>
  <c r="D964" i="236"/>
  <c r="C964" i="236"/>
  <c r="B964" i="236"/>
  <c r="D963" i="236"/>
  <c r="C963" i="236"/>
  <c r="B963" i="236"/>
  <c r="D962" i="236"/>
  <c r="C962" i="236"/>
  <c r="B962" i="236"/>
  <c r="D961" i="236"/>
  <c r="C961" i="236"/>
  <c r="B961" i="236"/>
  <c r="D960" i="236"/>
  <c r="C960" i="236"/>
  <c r="B960" i="236"/>
  <c r="D959" i="236"/>
  <c r="C959" i="236"/>
  <c r="B959" i="236"/>
  <c r="D958" i="236"/>
  <c r="C958" i="236"/>
  <c r="B958" i="236"/>
  <c r="D957" i="236"/>
  <c r="C957" i="236"/>
  <c r="B957" i="236"/>
  <c r="D956" i="236"/>
  <c r="C956" i="236"/>
  <c r="B956" i="236"/>
  <c r="D955" i="236"/>
  <c r="C955" i="236"/>
  <c r="B955" i="236"/>
  <c r="D954" i="236"/>
  <c r="C954" i="236"/>
  <c r="B954" i="236"/>
  <c r="D953" i="236"/>
  <c r="C953" i="236"/>
  <c r="B953" i="236"/>
  <c r="D952" i="236"/>
  <c r="C952" i="236"/>
  <c r="B952" i="236"/>
  <c r="D951" i="236"/>
  <c r="C951" i="236"/>
  <c r="B951" i="236"/>
  <c r="D950" i="236"/>
  <c r="C950" i="236"/>
  <c r="B950" i="236"/>
  <c r="D949" i="236"/>
  <c r="C949" i="236"/>
  <c r="B949" i="236"/>
  <c r="D948" i="236"/>
  <c r="C948" i="236"/>
  <c r="B948" i="236"/>
  <c r="D947" i="236"/>
  <c r="C947" i="236"/>
  <c r="B947" i="236"/>
  <c r="D946" i="236"/>
  <c r="C946" i="236"/>
  <c r="B946" i="236"/>
  <c r="D945" i="236"/>
  <c r="C945" i="236"/>
  <c r="B945" i="236"/>
  <c r="D944" i="236"/>
  <c r="C944" i="236"/>
  <c r="B944" i="236"/>
  <c r="D943" i="236"/>
  <c r="C943" i="236"/>
  <c r="B943" i="236"/>
  <c r="D942" i="236"/>
  <c r="C942" i="236"/>
  <c r="B942" i="236"/>
  <c r="D941" i="236"/>
  <c r="C941" i="236"/>
  <c r="B941" i="236"/>
  <c r="D940" i="236"/>
  <c r="C940" i="236"/>
  <c r="B940" i="236"/>
  <c r="D939" i="236"/>
  <c r="C939" i="236"/>
  <c r="B939" i="236"/>
  <c r="D938" i="236"/>
  <c r="C938" i="236"/>
  <c r="B938" i="236"/>
  <c r="D937" i="236"/>
  <c r="C937" i="236"/>
  <c r="B937" i="236"/>
  <c r="D936" i="236"/>
  <c r="C936" i="236"/>
  <c r="B936" i="236"/>
  <c r="D935" i="236"/>
  <c r="C935" i="236"/>
  <c r="B935" i="236"/>
  <c r="D934" i="236"/>
  <c r="C934" i="236"/>
  <c r="B934" i="236"/>
  <c r="D933" i="236"/>
  <c r="C933" i="236"/>
  <c r="B933" i="236"/>
  <c r="D932" i="236"/>
  <c r="C932" i="236"/>
  <c r="B932" i="236"/>
  <c r="D931" i="236"/>
  <c r="C931" i="236"/>
  <c r="B931" i="236"/>
  <c r="D930" i="236"/>
  <c r="C930" i="236"/>
  <c r="B930" i="236"/>
  <c r="D929" i="236"/>
  <c r="C929" i="236"/>
  <c r="B929" i="236"/>
  <c r="D928" i="236"/>
  <c r="C928" i="236"/>
  <c r="B928" i="236"/>
  <c r="D927" i="236"/>
  <c r="C927" i="236"/>
  <c r="B927" i="236"/>
  <c r="D926" i="236"/>
  <c r="C926" i="236"/>
  <c r="B926" i="236"/>
  <c r="D925" i="236"/>
  <c r="C925" i="236"/>
  <c r="B925" i="236"/>
  <c r="D924" i="236"/>
  <c r="C924" i="236"/>
  <c r="B924" i="236"/>
  <c r="D923" i="236"/>
  <c r="C923" i="236"/>
  <c r="B923" i="236"/>
  <c r="D922" i="236"/>
  <c r="C922" i="236"/>
  <c r="B922" i="236"/>
  <c r="D921" i="236"/>
  <c r="C921" i="236"/>
  <c r="B921" i="236"/>
  <c r="D920" i="236"/>
  <c r="C920" i="236"/>
  <c r="B920" i="236"/>
  <c r="D919" i="236"/>
  <c r="C919" i="236"/>
  <c r="B919" i="236"/>
  <c r="D918" i="236"/>
  <c r="C918" i="236"/>
  <c r="B918" i="236"/>
  <c r="D917" i="236"/>
  <c r="C917" i="236"/>
  <c r="B917" i="236"/>
  <c r="D916" i="236"/>
  <c r="C916" i="236"/>
  <c r="B916" i="236"/>
  <c r="D915" i="236"/>
  <c r="C915" i="236"/>
  <c r="B915" i="236"/>
  <c r="D914" i="236"/>
  <c r="C914" i="236"/>
  <c r="B914" i="236"/>
  <c r="D913" i="236"/>
  <c r="C913" i="236"/>
  <c r="B913" i="236"/>
  <c r="D912" i="236"/>
  <c r="C912" i="236"/>
  <c r="B912" i="236"/>
  <c r="D911" i="236"/>
  <c r="C911" i="236"/>
  <c r="B911" i="236"/>
  <c r="D910" i="236"/>
  <c r="C910" i="236"/>
  <c r="B910" i="236"/>
  <c r="D909" i="236"/>
  <c r="C909" i="236"/>
  <c r="B909" i="236"/>
  <c r="D908" i="236"/>
  <c r="C908" i="236"/>
  <c r="B908" i="236"/>
  <c r="D907" i="236"/>
  <c r="C907" i="236"/>
  <c r="B907" i="236"/>
  <c r="D906" i="236"/>
  <c r="C906" i="236"/>
  <c r="B906" i="236"/>
  <c r="D905" i="236"/>
  <c r="C905" i="236"/>
  <c r="B905" i="236"/>
  <c r="D904" i="236"/>
  <c r="C904" i="236"/>
  <c r="B904" i="236"/>
  <c r="D903" i="236"/>
  <c r="C903" i="236"/>
  <c r="B903" i="236"/>
  <c r="D902" i="236"/>
  <c r="C902" i="236"/>
  <c r="B902" i="236"/>
  <c r="D901" i="236"/>
  <c r="C901" i="236"/>
  <c r="B901" i="236"/>
  <c r="D900" i="236"/>
  <c r="C900" i="236"/>
  <c r="B900" i="236"/>
  <c r="D899" i="236"/>
  <c r="C899" i="236"/>
  <c r="B899" i="236"/>
  <c r="D898" i="236"/>
  <c r="C898" i="236"/>
  <c r="B898" i="236"/>
  <c r="D897" i="236"/>
  <c r="C897" i="236"/>
  <c r="B897" i="236"/>
  <c r="D896" i="236"/>
  <c r="C896" i="236"/>
  <c r="B896" i="236"/>
  <c r="D895" i="236"/>
  <c r="C895" i="236"/>
  <c r="B895" i="236"/>
  <c r="D894" i="236"/>
  <c r="C894" i="236"/>
  <c r="B894" i="236"/>
  <c r="D893" i="236"/>
  <c r="C893" i="236"/>
  <c r="B893" i="236"/>
  <c r="D892" i="236"/>
  <c r="C892" i="236"/>
  <c r="B892" i="236"/>
  <c r="D891" i="236"/>
  <c r="C891" i="236"/>
  <c r="B891" i="236"/>
  <c r="D890" i="236"/>
  <c r="C890" i="236"/>
  <c r="B890" i="236"/>
  <c r="D889" i="236"/>
  <c r="C889" i="236"/>
  <c r="B889" i="236"/>
  <c r="D888" i="236"/>
  <c r="C888" i="236"/>
  <c r="B888" i="236"/>
  <c r="D887" i="236"/>
  <c r="C887" i="236"/>
  <c r="B887" i="236"/>
  <c r="D886" i="236"/>
  <c r="C886" i="236"/>
  <c r="B886" i="236"/>
  <c r="D885" i="236"/>
  <c r="C885" i="236"/>
  <c r="B885" i="236"/>
  <c r="D884" i="236"/>
  <c r="C884" i="236"/>
  <c r="B884" i="236"/>
  <c r="D883" i="236"/>
  <c r="C883" i="236"/>
  <c r="B883" i="236"/>
  <c r="D882" i="236"/>
  <c r="C882" i="236"/>
  <c r="B882" i="236"/>
  <c r="D881" i="236"/>
  <c r="C881" i="236"/>
  <c r="B881" i="236"/>
  <c r="D880" i="236"/>
  <c r="C880" i="236"/>
  <c r="B880" i="236"/>
  <c r="D879" i="236"/>
  <c r="C879" i="236"/>
  <c r="B879" i="236"/>
  <c r="D878" i="236"/>
  <c r="C878" i="236"/>
  <c r="B878" i="236"/>
  <c r="D877" i="236"/>
  <c r="C877" i="236"/>
  <c r="B877" i="236"/>
  <c r="D876" i="236"/>
  <c r="C876" i="236"/>
  <c r="B876" i="236"/>
  <c r="D875" i="236"/>
  <c r="C875" i="236"/>
  <c r="B875" i="236"/>
  <c r="D874" i="236"/>
  <c r="C874" i="236"/>
  <c r="B874" i="236"/>
  <c r="D873" i="236"/>
  <c r="C873" i="236"/>
  <c r="B873" i="236"/>
  <c r="D872" i="236"/>
  <c r="C872" i="236"/>
  <c r="B872" i="236"/>
  <c r="D871" i="236"/>
  <c r="C871" i="236"/>
  <c r="B871" i="236"/>
  <c r="D870" i="236"/>
  <c r="C870" i="236"/>
  <c r="B870" i="236"/>
  <c r="D869" i="236"/>
  <c r="C869" i="236"/>
  <c r="B869" i="236"/>
  <c r="D868" i="236"/>
  <c r="C868" i="236"/>
  <c r="B868" i="236"/>
  <c r="D867" i="236"/>
  <c r="C867" i="236"/>
  <c r="B867" i="236"/>
  <c r="D866" i="236"/>
  <c r="C866" i="236"/>
  <c r="B866" i="236"/>
  <c r="D865" i="236"/>
  <c r="C865" i="236"/>
  <c r="B865" i="236"/>
  <c r="D864" i="236"/>
  <c r="C864" i="236"/>
  <c r="B864" i="236"/>
  <c r="D863" i="236"/>
  <c r="C863" i="236"/>
  <c r="B863" i="236"/>
  <c r="D862" i="236"/>
  <c r="C862" i="236"/>
  <c r="B862" i="236"/>
  <c r="D861" i="236"/>
  <c r="C861" i="236"/>
  <c r="B861" i="236"/>
  <c r="D860" i="236"/>
  <c r="C860" i="236"/>
  <c r="B860" i="236"/>
  <c r="D859" i="236"/>
  <c r="C859" i="236"/>
  <c r="B859" i="236"/>
  <c r="D858" i="236"/>
  <c r="C858" i="236"/>
  <c r="B858" i="236"/>
  <c r="D857" i="236"/>
  <c r="C857" i="236"/>
  <c r="B857" i="236"/>
  <c r="D856" i="236"/>
  <c r="C856" i="236"/>
  <c r="B856" i="236"/>
  <c r="D855" i="236"/>
  <c r="C855" i="236"/>
  <c r="B855" i="236"/>
  <c r="D854" i="236"/>
  <c r="C854" i="236"/>
  <c r="B854" i="236"/>
  <c r="D853" i="236"/>
  <c r="C853" i="236"/>
  <c r="B853" i="236"/>
  <c r="D852" i="236"/>
  <c r="C852" i="236"/>
  <c r="B852" i="236"/>
  <c r="D851" i="236"/>
  <c r="C851" i="236"/>
  <c r="B851" i="236"/>
  <c r="D850" i="236"/>
  <c r="C850" i="236"/>
  <c r="B850" i="236"/>
  <c r="D849" i="236"/>
  <c r="C849" i="236"/>
  <c r="B849" i="236"/>
  <c r="D848" i="236"/>
  <c r="C848" i="236"/>
  <c r="B848" i="236"/>
  <c r="D847" i="236"/>
  <c r="C847" i="236"/>
  <c r="B847" i="236"/>
  <c r="D846" i="236"/>
  <c r="C846" i="236"/>
  <c r="B846" i="236"/>
  <c r="D845" i="236"/>
  <c r="C845" i="236"/>
  <c r="B845" i="236"/>
  <c r="D844" i="236"/>
  <c r="C844" i="236"/>
  <c r="B844" i="236"/>
  <c r="D843" i="236"/>
  <c r="C843" i="236"/>
  <c r="B843" i="236"/>
  <c r="D842" i="236"/>
  <c r="C842" i="236"/>
  <c r="B842" i="236"/>
  <c r="D841" i="236"/>
  <c r="C841" i="236"/>
  <c r="B841" i="236"/>
  <c r="D840" i="236"/>
  <c r="C840" i="236"/>
  <c r="B840" i="236"/>
  <c r="D839" i="236"/>
  <c r="C839" i="236"/>
  <c r="B839" i="236"/>
  <c r="D838" i="236"/>
  <c r="C838" i="236"/>
  <c r="B838" i="236"/>
  <c r="D837" i="236"/>
  <c r="C837" i="236"/>
  <c r="B837" i="236"/>
  <c r="D836" i="236"/>
  <c r="C836" i="236"/>
  <c r="B836" i="236"/>
  <c r="D835" i="236"/>
  <c r="C835" i="236"/>
  <c r="B835" i="236"/>
  <c r="D834" i="236"/>
  <c r="C834" i="236"/>
  <c r="B834" i="236"/>
  <c r="D833" i="236"/>
  <c r="C833" i="236"/>
  <c r="B833" i="236"/>
  <c r="D832" i="236"/>
  <c r="C832" i="236"/>
  <c r="B832" i="236"/>
  <c r="D831" i="236"/>
  <c r="C831" i="236"/>
  <c r="B831" i="236"/>
  <c r="D830" i="236"/>
  <c r="C830" i="236"/>
  <c r="B830" i="236"/>
  <c r="D829" i="236"/>
  <c r="C829" i="236"/>
  <c r="B829" i="236"/>
  <c r="D828" i="236"/>
  <c r="C828" i="236"/>
  <c r="B828" i="236"/>
  <c r="D827" i="236"/>
  <c r="C827" i="236"/>
  <c r="B827" i="236"/>
  <c r="D826" i="236"/>
  <c r="C826" i="236"/>
  <c r="B826" i="236"/>
  <c r="D825" i="236"/>
  <c r="C825" i="236"/>
  <c r="B825" i="236"/>
  <c r="D824" i="236"/>
  <c r="C824" i="236"/>
  <c r="B824" i="236"/>
  <c r="D823" i="236"/>
  <c r="C823" i="236"/>
  <c r="B823" i="236"/>
  <c r="D822" i="236"/>
  <c r="C822" i="236"/>
  <c r="B822" i="236"/>
  <c r="D821" i="236"/>
  <c r="C821" i="236"/>
  <c r="B821" i="236"/>
  <c r="D820" i="236"/>
  <c r="C820" i="236"/>
  <c r="B820" i="236"/>
  <c r="D819" i="236"/>
  <c r="C819" i="236"/>
  <c r="B819" i="236"/>
  <c r="D818" i="236"/>
  <c r="C818" i="236"/>
  <c r="B818" i="236"/>
  <c r="D817" i="236"/>
  <c r="C817" i="236"/>
  <c r="B817" i="236"/>
  <c r="D816" i="236"/>
  <c r="C816" i="236"/>
  <c r="B816" i="236"/>
  <c r="D815" i="236"/>
  <c r="C815" i="236"/>
  <c r="B815" i="236"/>
  <c r="D814" i="236"/>
  <c r="C814" i="236"/>
  <c r="B814" i="236"/>
  <c r="D813" i="236"/>
  <c r="C813" i="236"/>
  <c r="B813" i="236"/>
  <c r="D812" i="236"/>
  <c r="C812" i="236"/>
  <c r="B812" i="236"/>
  <c r="D811" i="236"/>
  <c r="C811" i="236"/>
  <c r="B811" i="236"/>
  <c r="D810" i="236"/>
  <c r="C810" i="236"/>
  <c r="B810" i="236"/>
  <c r="D809" i="236"/>
  <c r="C809" i="236"/>
  <c r="B809" i="236"/>
  <c r="D808" i="236"/>
  <c r="C808" i="236"/>
  <c r="B808" i="236"/>
  <c r="D807" i="236"/>
  <c r="C807" i="236"/>
  <c r="B807" i="236"/>
  <c r="D806" i="236"/>
  <c r="C806" i="236"/>
  <c r="B806" i="236"/>
  <c r="D805" i="236"/>
  <c r="C805" i="236"/>
  <c r="B805" i="236"/>
  <c r="D804" i="236"/>
  <c r="C804" i="236"/>
  <c r="B804" i="236"/>
  <c r="D803" i="236"/>
  <c r="C803" i="236"/>
  <c r="B803" i="236"/>
  <c r="D802" i="236"/>
  <c r="C802" i="236"/>
  <c r="B802" i="236"/>
  <c r="D801" i="236"/>
  <c r="C801" i="236"/>
  <c r="B801" i="236"/>
  <c r="D800" i="236"/>
  <c r="C800" i="236"/>
  <c r="B800" i="236"/>
  <c r="D799" i="236"/>
  <c r="C799" i="236"/>
  <c r="B799" i="236"/>
  <c r="D798" i="236"/>
  <c r="C798" i="236"/>
  <c r="B798" i="236"/>
  <c r="D797" i="236"/>
  <c r="C797" i="236"/>
  <c r="B797" i="236"/>
  <c r="D796" i="236"/>
  <c r="C796" i="236"/>
  <c r="B796" i="236"/>
  <c r="D795" i="236"/>
  <c r="C795" i="236"/>
  <c r="B795" i="236"/>
  <c r="D794" i="236"/>
  <c r="C794" i="236"/>
  <c r="B794" i="236"/>
  <c r="D793" i="236"/>
  <c r="C793" i="236"/>
  <c r="B793" i="236"/>
  <c r="D792" i="236"/>
  <c r="C792" i="236"/>
  <c r="B792" i="236"/>
  <c r="D791" i="236"/>
  <c r="C791" i="236"/>
  <c r="B791" i="236"/>
  <c r="D790" i="236"/>
  <c r="C790" i="236"/>
  <c r="B790" i="236"/>
  <c r="D789" i="236"/>
  <c r="C789" i="236"/>
  <c r="B789" i="236"/>
  <c r="D788" i="236"/>
  <c r="C788" i="236"/>
  <c r="B788" i="236"/>
  <c r="D787" i="236"/>
  <c r="C787" i="236"/>
  <c r="B787" i="236"/>
  <c r="D786" i="236"/>
  <c r="C786" i="236"/>
  <c r="B786" i="236"/>
  <c r="D785" i="236"/>
  <c r="C785" i="236"/>
  <c r="B785" i="236"/>
  <c r="D784" i="236"/>
  <c r="C784" i="236"/>
  <c r="B784" i="236"/>
  <c r="D783" i="236"/>
  <c r="C783" i="236"/>
  <c r="B783" i="236"/>
  <c r="D782" i="236"/>
  <c r="C782" i="236"/>
  <c r="B782" i="236"/>
  <c r="D781" i="236"/>
  <c r="C781" i="236"/>
  <c r="B781" i="236"/>
  <c r="D780" i="236"/>
  <c r="C780" i="236"/>
  <c r="B780" i="236"/>
  <c r="D779" i="236"/>
  <c r="C779" i="236"/>
  <c r="B779" i="236"/>
  <c r="D778" i="236"/>
  <c r="C778" i="236"/>
  <c r="B778" i="236"/>
  <c r="D777" i="236"/>
  <c r="C777" i="236"/>
  <c r="B777" i="236"/>
  <c r="D776" i="236"/>
  <c r="C776" i="236"/>
  <c r="B776" i="236"/>
  <c r="D775" i="236"/>
  <c r="C775" i="236"/>
  <c r="B775" i="236"/>
  <c r="D774" i="236"/>
  <c r="C774" i="236"/>
  <c r="B774" i="236"/>
  <c r="D773" i="236"/>
  <c r="C773" i="236"/>
  <c r="B773" i="236"/>
  <c r="D772" i="236"/>
  <c r="C772" i="236"/>
  <c r="B772" i="236"/>
  <c r="D771" i="236"/>
  <c r="C771" i="236"/>
  <c r="B771" i="236"/>
  <c r="D770" i="236"/>
  <c r="C770" i="236"/>
  <c r="B770" i="236"/>
  <c r="D769" i="236"/>
  <c r="C769" i="236"/>
  <c r="B769" i="236"/>
  <c r="D768" i="236"/>
  <c r="C768" i="236"/>
  <c r="B768" i="236"/>
  <c r="D767" i="236"/>
  <c r="C767" i="236"/>
  <c r="B767" i="236"/>
  <c r="D766" i="236"/>
  <c r="C766" i="236"/>
  <c r="B766" i="236"/>
  <c r="D765" i="236"/>
  <c r="C765" i="236"/>
  <c r="B765" i="236"/>
  <c r="D764" i="236"/>
  <c r="C764" i="236"/>
  <c r="B764" i="236"/>
  <c r="D763" i="236"/>
  <c r="C763" i="236"/>
  <c r="B763" i="236"/>
  <c r="D762" i="236"/>
  <c r="C762" i="236"/>
  <c r="B762" i="236"/>
  <c r="D761" i="236"/>
  <c r="C761" i="236"/>
  <c r="B761" i="236"/>
  <c r="D760" i="236"/>
  <c r="C760" i="236"/>
  <c r="B760" i="236"/>
  <c r="D759" i="236"/>
  <c r="C759" i="236"/>
  <c r="B759" i="236"/>
  <c r="D758" i="236"/>
  <c r="C758" i="236"/>
  <c r="B758" i="236"/>
  <c r="D757" i="236"/>
  <c r="C757" i="236"/>
  <c r="B757" i="236"/>
  <c r="D756" i="236"/>
  <c r="C756" i="236"/>
  <c r="B756" i="236"/>
  <c r="D755" i="236"/>
  <c r="C755" i="236"/>
  <c r="B755" i="236"/>
  <c r="D754" i="236"/>
  <c r="C754" i="236"/>
  <c r="B754" i="236"/>
  <c r="D753" i="236"/>
  <c r="C753" i="236"/>
  <c r="B753" i="236"/>
  <c r="D752" i="236"/>
  <c r="C752" i="236"/>
  <c r="B752" i="236"/>
  <c r="D751" i="236"/>
  <c r="C751" i="236"/>
  <c r="B751" i="236"/>
  <c r="D750" i="236"/>
  <c r="C750" i="236"/>
  <c r="B750" i="236"/>
  <c r="D749" i="236"/>
  <c r="C749" i="236"/>
  <c r="B749" i="236"/>
  <c r="D748" i="236"/>
  <c r="C748" i="236"/>
  <c r="B748" i="236"/>
  <c r="D747" i="236"/>
  <c r="C747" i="236"/>
  <c r="B747" i="236"/>
  <c r="D746" i="236"/>
  <c r="C746" i="236"/>
  <c r="B746" i="236"/>
  <c r="D745" i="236"/>
  <c r="C745" i="236"/>
  <c r="B745" i="236"/>
  <c r="D744" i="236"/>
  <c r="C744" i="236"/>
  <c r="B744" i="236"/>
  <c r="D743" i="236"/>
  <c r="C743" i="236"/>
  <c r="B743" i="236"/>
  <c r="D742" i="236"/>
  <c r="C742" i="236"/>
  <c r="B742" i="236"/>
  <c r="D741" i="236"/>
  <c r="C741" i="236"/>
  <c r="B741" i="236"/>
  <c r="D740" i="236"/>
  <c r="C740" i="236"/>
  <c r="B740" i="236"/>
  <c r="D739" i="236"/>
  <c r="C739" i="236"/>
  <c r="B739" i="236"/>
  <c r="D738" i="236"/>
  <c r="C738" i="236"/>
  <c r="B738" i="236"/>
  <c r="D737" i="236"/>
  <c r="C737" i="236"/>
  <c r="B737" i="236"/>
  <c r="D736" i="236"/>
  <c r="C736" i="236"/>
  <c r="B736" i="236"/>
  <c r="D735" i="236"/>
  <c r="C735" i="236"/>
  <c r="B735" i="236"/>
  <c r="D734" i="236"/>
  <c r="C734" i="236"/>
  <c r="B734" i="236"/>
  <c r="D733" i="236"/>
  <c r="C733" i="236"/>
  <c r="B733" i="236"/>
  <c r="D732" i="236"/>
  <c r="C732" i="236"/>
  <c r="B732" i="236"/>
  <c r="D731" i="236"/>
  <c r="C731" i="236"/>
  <c r="B731" i="236"/>
  <c r="D730" i="236"/>
  <c r="C730" i="236"/>
  <c r="B730" i="236"/>
  <c r="D729" i="236"/>
  <c r="C729" i="236"/>
  <c r="B729" i="236"/>
  <c r="D728" i="236"/>
  <c r="C728" i="236"/>
  <c r="B728" i="236"/>
  <c r="D727" i="236"/>
  <c r="C727" i="236"/>
  <c r="B727" i="236"/>
  <c r="D726" i="236"/>
  <c r="C726" i="236"/>
  <c r="B726" i="236"/>
  <c r="D725" i="236"/>
  <c r="C725" i="236"/>
  <c r="B725" i="236"/>
  <c r="D724" i="236"/>
  <c r="C724" i="236"/>
  <c r="B724" i="236"/>
  <c r="D723" i="236"/>
  <c r="C723" i="236"/>
  <c r="B723" i="236"/>
  <c r="D722" i="236"/>
  <c r="C722" i="236"/>
  <c r="B722" i="236"/>
  <c r="D721" i="236"/>
  <c r="C721" i="236"/>
  <c r="B721" i="236"/>
  <c r="D720" i="236"/>
  <c r="C720" i="236"/>
  <c r="B720" i="236"/>
  <c r="D719" i="236"/>
  <c r="C719" i="236"/>
  <c r="B719" i="236"/>
  <c r="D718" i="236"/>
  <c r="C718" i="236"/>
  <c r="B718" i="236"/>
  <c r="D717" i="236"/>
  <c r="C717" i="236"/>
  <c r="B717" i="236"/>
  <c r="D716" i="236"/>
  <c r="C716" i="236"/>
  <c r="B716" i="236"/>
  <c r="D715" i="236"/>
  <c r="C715" i="236"/>
  <c r="B715" i="236"/>
  <c r="D714" i="236"/>
  <c r="C714" i="236"/>
  <c r="B714" i="236"/>
  <c r="D713" i="236"/>
  <c r="C713" i="236"/>
  <c r="B713" i="236"/>
  <c r="D712" i="236"/>
  <c r="C712" i="236"/>
  <c r="B712" i="236"/>
  <c r="D711" i="236"/>
  <c r="C711" i="236"/>
  <c r="B711" i="236"/>
  <c r="D710" i="236"/>
  <c r="C710" i="236"/>
  <c r="B710" i="236"/>
  <c r="D709" i="236"/>
  <c r="C709" i="236"/>
  <c r="B709" i="236"/>
  <c r="D708" i="236"/>
  <c r="C708" i="236"/>
  <c r="B708" i="236"/>
  <c r="D707" i="236"/>
  <c r="C707" i="236"/>
  <c r="B707" i="236"/>
  <c r="D706" i="236"/>
  <c r="C706" i="236"/>
  <c r="B706" i="236"/>
  <c r="D705" i="236"/>
  <c r="C705" i="236"/>
  <c r="B705" i="236"/>
  <c r="D704" i="236"/>
  <c r="C704" i="236"/>
  <c r="B704" i="236"/>
  <c r="D703" i="236"/>
  <c r="C703" i="236"/>
  <c r="B703" i="236"/>
  <c r="D702" i="236"/>
  <c r="C702" i="236"/>
  <c r="B702" i="236"/>
  <c r="D701" i="236"/>
  <c r="C701" i="236"/>
  <c r="B701" i="236"/>
  <c r="D700" i="236"/>
  <c r="C700" i="236"/>
  <c r="B700" i="236"/>
  <c r="D699" i="236"/>
  <c r="C699" i="236"/>
  <c r="B699" i="236"/>
  <c r="D698" i="236"/>
  <c r="C698" i="236"/>
  <c r="B698" i="236"/>
  <c r="D697" i="236"/>
  <c r="C697" i="236"/>
  <c r="B697" i="236"/>
  <c r="D696" i="236"/>
  <c r="C696" i="236"/>
  <c r="B696" i="236"/>
  <c r="D695" i="236"/>
  <c r="C695" i="236"/>
  <c r="B695" i="236"/>
  <c r="D694" i="236"/>
  <c r="C694" i="236"/>
  <c r="B694" i="236"/>
  <c r="D693" i="236"/>
  <c r="C693" i="236"/>
  <c r="B693" i="236"/>
  <c r="D692" i="236"/>
  <c r="C692" i="236"/>
  <c r="B692" i="236"/>
  <c r="D691" i="236"/>
  <c r="C691" i="236"/>
  <c r="B691" i="236"/>
  <c r="D690" i="236"/>
  <c r="C690" i="236"/>
  <c r="B690" i="236"/>
  <c r="D689" i="236"/>
  <c r="C689" i="236"/>
  <c r="B689" i="236"/>
  <c r="D688" i="236"/>
  <c r="C688" i="236"/>
  <c r="B688" i="236"/>
  <c r="D687" i="236"/>
  <c r="C687" i="236"/>
  <c r="B687" i="236"/>
  <c r="D686" i="236"/>
  <c r="C686" i="236"/>
  <c r="B686" i="236"/>
  <c r="D685" i="236"/>
  <c r="C685" i="236"/>
  <c r="B685" i="236"/>
  <c r="D684" i="236"/>
  <c r="C684" i="236"/>
  <c r="B684" i="236"/>
  <c r="D683" i="236"/>
  <c r="C683" i="236"/>
  <c r="B683" i="236"/>
  <c r="D682" i="236"/>
  <c r="C682" i="236"/>
  <c r="B682" i="236"/>
  <c r="D681" i="236"/>
  <c r="C681" i="236"/>
  <c r="B681" i="236"/>
  <c r="D680" i="236"/>
  <c r="C680" i="236"/>
  <c r="B680" i="236"/>
  <c r="D679" i="236"/>
  <c r="C679" i="236"/>
  <c r="B679" i="236"/>
  <c r="D678" i="236"/>
  <c r="C678" i="236"/>
  <c r="B678" i="236"/>
  <c r="D677" i="236"/>
  <c r="C677" i="236"/>
  <c r="B677" i="236"/>
  <c r="D676" i="236"/>
  <c r="C676" i="236"/>
  <c r="B676" i="236"/>
  <c r="D675" i="236"/>
  <c r="C675" i="236"/>
  <c r="B675" i="236"/>
  <c r="D674" i="236"/>
  <c r="C674" i="236"/>
  <c r="B674" i="236"/>
  <c r="D673" i="236"/>
  <c r="C673" i="236"/>
  <c r="B673" i="236"/>
  <c r="D672" i="236"/>
  <c r="C672" i="236"/>
  <c r="B672" i="236"/>
  <c r="D671" i="236"/>
  <c r="C671" i="236"/>
  <c r="B671" i="236"/>
  <c r="D670" i="236"/>
  <c r="C670" i="236"/>
  <c r="B670" i="236"/>
  <c r="D669" i="236"/>
  <c r="C669" i="236"/>
  <c r="B669" i="236"/>
  <c r="D668" i="236"/>
  <c r="C668" i="236"/>
  <c r="B668" i="236"/>
  <c r="D667" i="236"/>
  <c r="C667" i="236"/>
  <c r="B667" i="236"/>
  <c r="D666" i="236"/>
  <c r="C666" i="236"/>
  <c r="B666" i="236"/>
  <c r="D665" i="236"/>
  <c r="C665" i="236"/>
  <c r="B665" i="236"/>
  <c r="D664" i="236"/>
  <c r="C664" i="236"/>
  <c r="B664" i="236"/>
  <c r="D663" i="236"/>
  <c r="C663" i="236"/>
  <c r="B663" i="236"/>
  <c r="D662" i="236"/>
  <c r="C662" i="236"/>
  <c r="B662" i="236"/>
  <c r="D661" i="236"/>
  <c r="C661" i="236"/>
  <c r="B661" i="236"/>
  <c r="D660" i="236"/>
  <c r="C660" i="236"/>
  <c r="B660" i="236"/>
  <c r="D659" i="236"/>
  <c r="C659" i="236"/>
  <c r="B659" i="236"/>
  <c r="D658" i="236"/>
  <c r="C658" i="236"/>
  <c r="B658" i="236"/>
  <c r="D657" i="236"/>
  <c r="C657" i="236"/>
  <c r="B657" i="236"/>
  <c r="D656" i="236"/>
  <c r="C656" i="236"/>
  <c r="B656" i="236"/>
  <c r="D655" i="236"/>
  <c r="C655" i="236"/>
  <c r="B655" i="236"/>
  <c r="D654" i="236"/>
  <c r="C654" i="236"/>
  <c r="B654" i="236"/>
  <c r="D653" i="236"/>
  <c r="C653" i="236"/>
  <c r="B653" i="236"/>
  <c r="D652" i="236"/>
  <c r="C652" i="236"/>
  <c r="B652" i="236"/>
  <c r="D651" i="236"/>
  <c r="C651" i="236"/>
  <c r="B651" i="236"/>
  <c r="D650" i="236"/>
  <c r="C650" i="236"/>
  <c r="B650" i="236"/>
  <c r="D649" i="236"/>
  <c r="C649" i="236"/>
  <c r="B649" i="236"/>
  <c r="D648" i="236"/>
  <c r="C648" i="236"/>
  <c r="B648" i="236"/>
  <c r="D647" i="236"/>
  <c r="C647" i="236"/>
  <c r="B647" i="236"/>
  <c r="D646" i="236"/>
  <c r="C646" i="236"/>
  <c r="B646" i="236"/>
  <c r="D645" i="236"/>
  <c r="C645" i="236"/>
  <c r="B645" i="236"/>
  <c r="D644" i="236"/>
  <c r="C644" i="236"/>
  <c r="B644" i="236"/>
  <c r="D643" i="236"/>
  <c r="C643" i="236"/>
  <c r="B643" i="236"/>
  <c r="D642" i="236"/>
  <c r="C642" i="236"/>
  <c r="B642" i="236"/>
  <c r="D641" i="236"/>
  <c r="C641" i="236"/>
  <c r="B641" i="236"/>
  <c r="D640" i="236"/>
  <c r="C640" i="236"/>
  <c r="B640" i="236"/>
  <c r="D639" i="236"/>
  <c r="C639" i="236"/>
  <c r="B639" i="236"/>
  <c r="D638" i="236"/>
  <c r="C638" i="236"/>
  <c r="B638" i="236"/>
  <c r="D637" i="236"/>
  <c r="C637" i="236"/>
  <c r="B637" i="236"/>
  <c r="D636" i="236"/>
  <c r="C636" i="236"/>
  <c r="B636" i="236"/>
  <c r="D635" i="236"/>
  <c r="C635" i="236"/>
  <c r="B635" i="236"/>
  <c r="D634" i="236"/>
  <c r="C634" i="236"/>
  <c r="B634" i="236"/>
  <c r="D633" i="236"/>
  <c r="C633" i="236"/>
  <c r="B633" i="236"/>
  <c r="D632" i="236"/>
  <c r="C632" i="236"/>
  <c r="B632" i="236"/>
  <c r="D631" i="236"/>
  <c r="C631" i="236"/>
  <c r="B631" i="236"/>
  <c r="D630" i="236"/>
  <c r="C630" i="236"/>
  <c r="B630" i="236"/>
  <c r="D629" i="236"/>
  <c r="C629" i="236"/>
  <c r="B629" i="236"/>
  <c r="D628" i="236"/>
  <c r="C628" i="236"/>
  <c r="B628" i="236"/>
  <c r="D627" i="236"/>
  <c r="C627" i="236"/>
  <c r="B627" i="236"/>
  <c r="D626" i="236"/>
  <c r="C626" i="236"/>
  <c r="B626" i="236"/>
  <c r="D625" i="236"/>
  <c r="C625" i="236"/>
  <c r="B625" i="236"/>
  <c r="D624" i="236"/>
  <c r="C624" i="236"/>
  <c r="B624" i="236"/>
  <c r="D623" i="236"/>
  <c r="C623" i="236"/>
  <c r="B623" i="236"/>
  <c r="D622" i="236"/>
  <c r="C622" i="236"/>
  <c r="B622" i="236"/>
  <c r="D621" i="236"/>
  <c r="C621" i="236"/>
  <c r="B621" i="236"/>
  <c r="D620" i="236"/>
  <c r="C620" i="236"/>
  <c r="B620" i="236"/>
  <c r="D619" i="236"/>
  <c r="C619" i="236"/>
  <c r="B619" i="236"/>
  <c r="D618" i="236"/>
  <c r="C618" i="236"/>
  <c r="B618" i="236"/>
  <c r="D617" i="236"/>
  <c r="C617" i="236"/>
  <c r="B617" i="236"/>
  <c r="D616" i="236"/>
  <c r="C616" i="236"/>
  <c r="B616" i="236"/>
  <c r="D615" i="236"/>
  <c r="C615" i="236"/>
  <c r="B615" i="236"/>
  <c r="D614" i="236"/>
  <c r="C614" i="236"/>
  <c r="B614" i="236"/>
  <c r="D613" i="236"/>
  <c r="C613" i="236"/>
  <c r="B613" i="236"/>
  <c r="D612" i="236"/>
  <c r="C612" i="236"/>
  <c r="B612" i="236"/>
  <c r="D611" i="236"/>
  <c r="C611" i="236"/>
  <c r="B611" i="236"/>
  <c r="D610" i="236"/>
  <c r="C610" i="236"/>
  <c r="B610" i="236"/>
  <c r="D609" i="236"/>
  <c r="C609" i="236"/>
  <c r="B609" i="236"/>
  <c r="D608" i="236"/>
  <c r="C608" i="236"/>
  <c r="B608" i="236"/>
  <c r="D607" i="236"/>
  <c r="C607" i="236"/>
  <c r="B607" i="236"/>
  <c r="D606" i="236"/>
  <c r="C606" i="236"/>
  <c r="B606" i="236"/>
  <c r="D605" i="236"/>
  <c r="C605" i="236"/>
  <c r="B605" i="236"/>
  <c r="D604" i="236"/>
  <c r="C604" i="236"/>
  <c r="B604" i="236"/>
  <c r="D603" i="236"/>
  <c r="C603" i="236"/>
  <c r="B603" i="236"/>
  <c r="D602" i="236"/>
  <c r="C602" i="236"/>
  <c r="B602" i="236"/>
  <c r="D601" i="236"/>
  <c r="C601" i="236"/>
  <c r="B601" i="236"/>
  <c r="D600" i="236"/>
  <c r="C600" i="236"/>
  <c r="B600" i="236"/>
  <c r="D599" i="236"/>
  <c r="C599" i="236"/>
  <c r="B599" i="236"/>
  <c r="D598" i="236"/>
  <c r="C598" i="236"/>
  <c r="B598" i="236"/>
  <c r="D597" i="236"/>
  <c r="C597" i="236"/>
  <c r="B597" i="236"/>
  <c r="D596" i="236"/>
  <c r="C596" i="236"/>
  <c r="B596" i="236"/>
  <c r="D595" i="236"/>
  <c r="C595" i="236"/>
  <c r="B595" i="236"/>
  <c r="D594" i="236"/>
  <c r="C594" i="236"/>
  <c r="B594" i="236"/>
  <c r="D593" i="236"/>
  <c r="C593" i="236"/>
  <c r="B593" i="236"/>
  <c r="D592" i="236"/>
  <c r="C592" i="236"/>
  <c r="B592" i="236"/>
  <c r="D591" i="236"/>
  <c r="C591" i="236"/>
  <c r="B591" i="236"/>
  <c r="D590" i="236"/>
  <c r="C590" i="236"/>
  <c r="B590" i="236"/>
  <c r="D589" i="236"/>
  <c r="C589" i="236"/>
  <c r="B589" i="236"/>
  <c r="D588" i="236"/>
  <c r="C588" i="236"/>
  <c r="B588" i="236"/>
  <c r="D587" i="236"/>
  <c r="C587" i="236"/>
  <c r="B587" i="236"/>
  <c r="D586" i="236"/>
  <c r="C586" i="236"/>
  <c r="B586" i="236"/>
  <c r="D585" i="236"/>
  <c r="C585" i="236"/>
  <c r="B585" i="236"/>
  <c r="D584" i="236"/>
  <c r="C584" i="236"/>
  <c r="B584" i="236"/>
  <c r="D583" i="236"/>
  <c r="C583" i="236"/>
  <c r="B583" i="236"/>
  <c r="D582" i="236"/>
  <c r="C582" i="236"/>
  <c r="B582" i="236"/>
  <c r="D581" i="236"/>
  <c r="C581" i="236"/>
  <c r="B581" i="236"/>
  <c r="D580" i="236"/>
  <c r="C580" i="236"/>
  <c r="B580" i="236"/>
  <c r="D579" i="236"/>
  <c r="C579" i="236"/>
  <c r="B579" i="236"/>
  <c r="D578" i="236"/>
  <c r="C578" i="236"/>
  <c r="B578" i="236"/>
  <c r="D577" i="236"/>
  <c r="C577" i="236"/>
  <c r="B577" i="236"/>
  <c r="D576" i="236"/>
  <c r="C576" i="236"/>
  <c r="B576" i="236"/>
  <c r="D575" i="236"/>
  <c r="C575" i="236"/>
  <c r="B575" i="236"/>
  <c r="D574" i="236"/>
  <c r="C574" i="236"/>
  <c r="B574" i="236"/>
  <c r="D573" i="236"/>
  <c r="C573" i="236"/>
  <c r="B573" i="236"/>
  <c r="D572" i="236"/>
  <c r="C572" i="236"/>
  <c r="B572" i="236"/>
  <c r="D571" i="236"/>
  <c r="C571" i="236"/>
  <c r="B571" i="236"/>
  <c r="D570" i="236"/>
  <c r="C570" i="236"/>
  <c r="B570" i="236"/>
  <c r="D569" i="236"/>
  <c r="C569" i="236"/>
  <c r="B569" i="236"/>
  <c r="D568" i="236"/>
  <c r="C568" i="236"/>
  <c r="B568" i="236"/>
  <c r="D567" i="236"/>
  <c r="C567" i="236"/>
  <c r="B567" i="236"/>
  <c r="D566" i="236"/>
  <c r="C566" i="236"/>
  <c r="B566" i="236"/>
  <c r="D565" i="236"/>
  <c r="C565" i="236"/>
  <c r="B565" i="236"/>
  <c r="D564" i="236"/>
  <c r="C564" i="236"/>
  <c r="B564" i="236"/>
  <c r="D563" i="236"/>
  <c r="C563" i="236"/>
  <c r="B563" i="236"/>
  <c r="D562" i="236"/>
  <c r="C562" i="236"/>
  <c r="B562" i="236"/>
  <c r="D561" i="236"/>
  <c r="C561" i="236"/>
  <c r="B561" i="236"/>
  <c r="D560" i="236"/>
  <c r="C560" i="236"/>
  <c r="B560" i="236"/>
  <c r="D559" i="236"/>
  <c r="C559" i="236"/>
  <c r="B559" i="236"/>
  <c r="D558" i="236"/>
  <c r="C558" i="236"/>
  <c r="B558" i="236"/>
  <c r="D557" i="236"/>
  <c r="C557" i="236"/>
  <c r="B557" i="236"/>
  <c r="D556" i="236"/>
  <c r="C556" i="236"/>
  <c r="B556" i="236"/>
  <c r="D555" i="236"/>
  <c r="C555" i="236"/>
  <c r="B555" i="236"/>
  <c r="D554" i="236"/>
  <c r="C554" i="236"/>
  <c r="B554" i="236"/>
  <c r="D553" i="236"/>
  <c r="C553" i="236"/>
  <c r="B553" i="236"/>
  <c r="D552" i="236"/>
  <c r="C552" i="236"/>
  <c r="B552" i="236"/>
  <c r="D551" i="236"/>
  <c r="C551" i="236"/>
  <c r="B551" i="236"/>
  <c r="D550" i="236"/>
  <c r="C550" i="236"/>
  <c r="B550" i="236"/>
  <c r="D549" i="236"/>
  <c r="C549" i="236"/>
  <c r="B549" i="236"/>
  <c r="D548" i="236"/>
  <c r="C548" i="236"/>
  <c r="B548" i="236"/>
  <c r="D547" i="236"/>
  <c r="C547" i="236"/>
  <c r="B547" i="236"/>
  <c r="D546" i="236"/>
  <c r="C546" i="236"/>
  <c r="B546" i="236"/>
  <c r="D545" i="236"/>
  <c r="C545" i="236"/>
  <c r="B545" i="236"/>
  <c r="D544" i="236"/>
  <c r="C544" i="236"/>
  <c r="B544" i="236"/>
  <c r="D543" i="236"/>
  <c r="C543" i="236"/>
  <c r="B543" i="236"/>
  <c r="D542" i="236"/>
  <c r="C542" i="236"/>
  <c r="B542" i="236"/>
  <c r="D541" i="236"/>
  <c r="C541" i="236"/>
  <c r="B541" i="236"/>
  <c r="D540" i="236"/>
  <c r="C540" i="236"/>
  <c r="B540" i="236"/>
  <c r="D539" i="236"/>
  <c r="C539" i="236"/>
  <c r="B539" i="236"/>
  <c r="D538" i="236"/>
  <c r="C538" i="236"/>
  <c r="B538" i="236"/>
  <c r="D537" i="236"/>
  <c r="C537" i="236"/>
  <c r="B537" i="236"/>
  <c r="D536" i="236"/>
  <c r="C536" i="236"/>
  <c r="B536" i="236"/>
  <c r="D535" i="236"/>
  <c r="C535" i="236"/>
  <c r="B535" i="236"/>
  <c r="D534" i="236"/>
  <c r="C534" i="236"/>
  <c r="B534" i="236"/>
  <c r="D533" i="236"/>
  <c r="C533" i="236"/>
  <c r="B533" i="236"/>
  <c r="D532" i="236"/>
  <c r="C532" i="236"/>
  <c r="B532" i="236"/>
  <c r="D531" i="236"/>
  <c r="C531" i="236"/>
  <c r="B531" i="236"/>
  <c r="D530" i="236"/>
  <c r="C530" i="236"/>
  <c r="B530" i="236"/>
  <c r="D529" i="236"/>
  <c r="C529" i="236"/>
  <c r="B529" i="236"/>
  <c r="D528" i="236"/>
  <c r="C528" i="236"/>
  <c r="B528" i="236"/>
  <c r="D527" i="236"/>
  <c r="C527" i="236"/>
  <c r="B527" i="236"/>
  <c r="D526" i="236"/>
  <c r="C526" i="236"/>
  <c r="B526" i="236"/>
  <c r="D525" i="236"/>
  <c r="C525" i="236"/>
  <c r="B525" i="236"/>
  <c r="D524" i="236"/>
  <c r="C524" i="236"/>
  <c r="B524" i="236"/>
  <c r="D523" i="236"/>
  <c r="C523" i="236"/>
  <c r="B523" i="236"/>
  <c r="D522" i="236"/>
  <c r="C522" i="236"/>
  <c r="B522" i="236"/>
  <c r="D521" i="236"/>
  <c r="C521" i="236"/>
  <c r="B521" i="236"/>
  <c r="D520" i="236"/>
  <c r="C520" i="236"/>
  <c r="B520" i="236"/>
  <c r="D519" i="236"/>
  <c r="C519" i="236"/>
  <c r="B519" i="236"/>
  <c r="D518" i="236"/>
  <c r="C518" i="236"/>
  <c r="B518" i="236"/>
  <c r="D517" i="236"/>
  <c r="C517" i="236"/>
  <c r="B517" i="236"/>
  <c r="D516" i="236"/>
  <c r="C516" i="236"/>
  <c r="B516" i="236"/>
  <c r="D515" i="236"/>
  <c r="C515" i="236"/>
  <c r="B515" i="236"/>
  <c r="D514" i="236"/>
  <c r="C514" i="236"/>
  <c r="B514" i="236"/>
  <c r="D513" i="236"/>
  <c r="C513" i="236"/>
  <c r="B513" i="236"/>
  <c r="D512" i="236"/>
  <c r="C512" i="236"/>
  <c r="B512" i="236"/>
  <c r="D511" i="236"/>
  <c r="C511" i="236"/>
  <c r="B511" i="236"/>
  <c r="D510" i="236"/>
  <c r="C510" i="236"/>
  <c r="B510" i="236"/>
  <c r="D509" i="236"/>
  <c r="C509" i="236"/>
  <c r="B509" i="236"/>
  <c r="D508" i="236"/>
  <c r="C508" i="236"/>
  <c r="B508" i="236"/>
  <c r="D507" i="236"/>
  <c r="C507" i="236"/>
  <c r="B507" i="236"/>
  <c r="D506" i="236"/>
  <c r="C506" i="236"/>
  <c r="B506" i="236"/>
  <c r="D505" i="236"/>
  <c r="C505" i="236"/>
  <c r="B505" i="236"/>
  <c r="D504" i="236"/>
  <c r="C504" i="236"/>
  <c r="B504" i="236"/>
  <c r="D503" i="236"/>
  <c r="C503" i="236"/>
  <c r="B503" i="236"/>
  <c r="D502" i="236"/>
  <c r="C502" i="236"/>
  <c r="B502" i="236"/>
  <c r="D501" i="236"/>
  <c r="C501" i="236"/>
  <c r="B501" i="236"/>
  <c r="D500" i="236"/>
  <c r="C500" i="236"/>
  <c r="B500" i="236"/>
  <c r="D499" i="236"/>
  <c r="C499" i="236"/>
  <c r="B499" i="236"/>
  <c r="D498" i="236"/>
  <c r="C498" i="236"/>
  <c r="B498" i="236"/>
  <c r="D497" i="236"/>
  <c r="C497" i="236"/>
  <c r="B497" i="236"/>
  <c r="D496" i="236"/>
  <c r="C496" i="236"/>
  <c r="B496" i="236"/>
  <c r="D495" i="236"/>
  <c r="C495" i="236"/>
  <c r="B495" i="236"/>
  <c r="D494" i="236"/>
  <c r="C494" i="236"/>
  <c r="B494" i="236"/>
  <c r="D493" i="236"/>
  <c r="C493" i="236"/>
  <c r="B493" i="236"/>
  <c r="D492" i="236"/>
  <c r="C492" i="236"/>
  <c r="B492" i="236"/>
  <c r="D491" i="236"/>
  <c r="C491" i="236"/>
  <c r="B491" i="236"/>
  <c r="D490" i="236"/>
  <c r="C490" i="236"/>
  <c r="B490" i="236"/>
  <c r="D489" i="236"/>
  <c r="C489" i="236"/>
  <c r="B489" i="236"/>
  <c r="D488" i="236"/>
  <c r="C488" i="236"/>
  <c r="B488" i="236"/>
  <c r="D487" i="236"/>
  <c r="C487" i="236"/>
  <c r="B487" i="236"/>
  <c r="D486" i="236"/>
  <c r="C486" i="236"/>
  <c r="B486" i="236"/>
  <c r="D485" i="236"/>
  <c r="C485" i="236"/>
  <c r="B485" i="236"/>
  <c r="D484" i="236"/>
  <c r="C484" i="236"/>
  <c r="B484" i="236"/>
  <c r="D483" i="236"/>
  <c r="C483" i="236"/>
  <c r="B483" i="236"/>
  <c r="D482" i="236"/>
  <c r="C482" i="236"/>
  <c r="B482" i="236"/>
  <c r="D481" i="236"/>
  <c r="C481" i="236"/>
  <c r="B481" i="236"/>
  <c r="D480" i="236"/>
  <c r="C480" i="236"/>
  <c r="B480" i="236"/>
  <c r="D479" i="236"/>
  <c r="C479" i="236"/>
  <c r="B479" i="236"/>
  <c r="D478" i="236"/>
  <c r="C478" i="236"/>
  <c r="B478" i="236"/>
  <c r="D477" i="236"/>
  <c r="C477" i="236"/>
  <c r="B477" i="236"/>
  <c r="D476" i="236"/>
  <c r="C476" i="236"/>
  <c r="B476" i="236"/>
  <c r="D475" i="236"/>
  <c r="C475" i="236"/>
  <c r="B475" i="236"/>
  <c r="D474" i="236"/>
  <c r="C474" i="236"/>
  <c r="B474" i="236"/>
  <c r="D473" i="236"/>
  <c r="C473" i="236"/>
  <c r="B473" i="236"/>
  <c r="D472" i="236"/>
  <c r="C472" i="236"/>
  <c r="B472" i="236"/>
  <c r="D471" i="236"/>
  <c r="C471" i="236"/>
  <c r="B471" i="236"/>
  <c r="D470" i="236"/>
  <c r="C470" i="236"/>
  <c r="B470" i="236"/>
  <c r="D469" i="236"/>
  <c r="C469" i="236"/>
  <c r="B469" i="236"/>
  <c r="D468" i="236"/>
  <c r="C468" i="236"/>
  <c r="B468" i="236"/>
  <c r="D467" i="236"/>
  <c r="C467" i="236"/>
  <c r="B467" i="236"/>
  <c r="D466" i="236"/>
  <c r="C466" i="236"/>
  <c r="B466" i="236"/>
  <c r="D465" i="236"/>
  <c r="C465" i="236"/>
  <c r="B465" i="236"/>
  <c r="D464" i="236"/>
  <c r="C464" i="236"/>
  <c r="B464" i="236"/>
  <c r="D463" i="236"/>
  <c r="C463" i="236"/>
  <c r="B463" i="236"/>
  <c r="D462" i="236"/>
  <c r="C462" i="236"/>
  <c r="B462" i="236"/>
  <c r="D461" i="236"/>
  <c r="C461" i="236"/>
  <c r="B461" i="236"/>
  <c r="D460" i="236"/>
  <c r="C460" i="236"/>
  <c r="B460" i="236"/>
  <c r="D459" i="236"/>
  <c r="C459" i="236"/>
  <c r="B459" i="236"/>
  <c r="D458" i="236"/>
  <c r="C458" i="236"/>
  <c r="B458" i="236"/>
  <c r="D457" i="236"/>
  <c r="C457" i="236"/>
  <c r="B457" i="236"/>
  <c r="D456" i="236"/>
  <c r="C456" i="236"/>
  <c r="B456" i="236"/>
  <c r="D455" i="236"/>
  <c r="C455" i="236"/>
  <c r="B455" i="236"/>
  <c r="D454" i="236"/>
  <c r="C454" i="236"/>
  <c r="B454" i="236"/>
  <c r="D453" i="236"/>
  <c r="C453" i="236"/>
  <c r="B453" i="236"/>
  <c r="D452" i="236"/>
  <c r="C452" i="236"/>
  <c r="B452" i="236"/>
  <c r="D451" i="236"/>
  <c r="C451" i="236"/>
  <c r="B451" i="236"/>
  <c r="D450" i="236"/>
  <c r="C450" i="236"/>
  <c r="B450" i="236"/>
  <c r="D449" i="236"/>
  <c r="C449" i="236"/>
  <c r="B449" i="236"/>
  <c r="D448" i="236"/>
  <c r="C448" i="236"/>
  <c r="B448" i="236"/>
  <c r="D447" i="236"/>
  <c r="C447" i="236"/>
  <c r="B447" i="236"/>
  <c r="D446" i="236"/>
  <c r="C446" i="236"/>
  <c r="B446" i="236"/>
  <c r="D445" i="236"/>
  <c r="C445" i="236"/>
  <c r="B445" i="236"/>
  <c r="D444" i="236"/>
  <c r="C444" i="236"/>
  <c r="B444" i="236"/>
  <c r="D443" i="236"/>
  <c r="C443" i="236"/>
  <c r="B443" i="236"/>
  <c r="D442" i="236"/>
  <c r="C442" i="236"/>
  <c r="B442" i="236"/>
  <c r="D441" i="236"/>
  <c r="C441" i="236"/>
  <c r="B441" i="236"/>
  <c r="D440" i="236"/>
  <c r="C440" i="236"/>
  <c r="B440" i="236"/>
  <c r="D439" i="236"/>
  <c r="C439" i="236"/>
  <c r="B439" i="236"/>
  <c r="D438" i="236"/>
  <c r="C438" i="236"/>
  <c r="B438" i="236"/>
  <c r="D437" i="236"/>
  <c r="C437" i="236"/>
  <c r="B437" i="236"/>
  <c r="D436" i="236"/>
  <c r="C436" i="236"/>
  <c r="B436" i="236"/>
  <c r="D435" i="236"/>
  <c r="C435" i="236"/>
  <c r="B435" i="236"/>
  <c r="D434" i="236"/>
  <c r="C434" i="236"/>
  <c r="B434" i="236"/>
  <c r="D433" i="236"/>
  <c r="C433" i="236"/>
  <c r="B433" i="236"/>
  <c r="D432" i="236"/>
  <c r="C432" i="236"/>
  <c r="B432" i="236"/>
  <c r="D431" i="236"/>
  <c r="C431" i="236"/>
  <c r="B431" i="236"/>
  <c r="D430" i="236"/>
  <c r="C430" i="236"/>
  <c r="B430" i="236"/>
  <c r="D429" i="236"/>
  <c r="C429" i="236"/>
  <c r="B429" i="236"/>
  <c r="D428" i="236"/>
  <c r="C428" i="236"/>
  <c r="B428" i="236"/>
  <c r="D427" i="236"/>
  <c r="C427" i="236"/>
  <c r="B427" i="236"/>
  <c r="D426" i="236"/>
  <c r="C426" i="236"/>
  <c r="B426" i="236"/>
  <c r="D425" i="236"/>
  <c r="C425" i="236"/>
  <c r="B425" i="236"/>
  <c r="D424" i="236"/>
  <c r="C424" i="236"/>
  <c r="B424" i="236"/>
  <c r="D423" i="236"/>
  <c r="C423" i="236"/>
  <c r="B423" i="236"/>
  <c r="D422" i="236"/>
  <c r="C422" i="236"/>
  <c r="B422" i="236"/>
  <c r="D421" i="236"/>
  <c r="C421" i="236"/>
  <c r="B421" i="236"/>
  <c r="D420" i="236"/>
  <c r="C420" i="236"/>
  <c r="B420" i="236"/>
  <c r="D419" i="236"/>
  <c r="C419" i="236"/>
  <c r="B419" i="236"/>
  <c r="D418" i="236"/>
  <c r="C418" i="236"/>
  <c r="B418" i="236"/>
  <c r="D417" i="236"/>
  <c r="C417" i="236"/>
  <c r="B417" i="236"/>
  <c r="D416" i="236"/>
  <c r="C416" i="236"/>
  <c r="B416" i="236"/>
  <c r="D415" i="236"/>
  <c r="C415" i="236"/>
  <c r="B415" i="236"/>
  <c r="D414" i="236"/>
  <c r="C414" i="236"/>
  <c r="B414" i="236"/>
  <c r="D413" i="236"/>
  <c r="C413" i="236"/>
  <c r="B413" i="236"/>
  <c r="D412" i="236"/>
  <c r="C412" i="236"/>
  <c r="B412" i="236"/>
  <c r="D411" i="236"/>
  <c r="C411" i="236"/>
  <c r="B411" i="236"/>
  <c r="D410" i="236"/>
  <c r="C410" i="236"/>
  <c r="B410" i="236"/>
  <c r="D409" i="236"/>
  <c r="C409" i="236"/>
  <c r="B409" i="236"/>
  <c r="D408" i="236"/>
  <c r="C408" i="236"/>
  <c r="B408" i="236"/>
  <c r="D407" i="236"/>
  <c r="C407" i="236"/>
  <c r="B407" i="236"/>
  <c r="D406" i="236"/>
  <c r="C406" i="236"/>
  <c r="B406" i="236"/>
  <c r="D405" i="236"/>
  <c r="C405" i="236"/>
  <c r="B405" i="236"/>
  <c r="D404" i="236"/>
  <c r="C404" i="236"/>
  <c r="B404" i="236"/>
  <c r="D403" i="236"/>
  <c r="C403" i="236"/>
  <c r="B403" i="236"/>
  <c r="D402" i="236"/>
  <c r="C402" i="236"/>
  <c r="B402" i="236"/>
  <c r="D401" i="236"/>
  <c r="C401" i="236"/>
  <c r="B401" i="236"/>
  <c r="D400" i="236"/>
  <c r="C400" i="236"/>
  <c r="B400" i="236"/>
  <c r="D399" i="236"/>
  <c r="C399" i="236"/>
  <c r="B399" i="236"/>
  <c r="D398" i="236"/>
  <c r="C398" i="236"/>
  <c r="B398" i="236"/>
  <c r="D397" i="236"/>
  <c r="C397" i="236"/>
  <c r="B397" i="236"/>
  <c r="D396" i="236"/>
  <c r="C396" i="236"/>
  <c r="B396" i="236"/>
  <c r="D395" i="236"/>
  <c r="C395" i="236"/>
  <c r="B395" i="236"/>
  <c r="D394" i="236"/>
  <c r="C394" i="236"/>
  <c r="B394" i="236"/>
  <c r="D393" i="236"/>
  <c r="C393" i="236"/>
  <c r="B393" i="236"/>
  <c r="D392" i="236"/>
  <c r="C392" i="236"/>
  <c r="B392" i="236"/>
  <c r="D391" i="236"/>
  <c r="C391" i="236"/>
  <c r="B391" i="236"/>
  <c r="D390" i="236"/>
  <c r="C390" i="236"/>
  <c r="B390" i="236"/>
  <c r="D389" i="236"/>
  <c r="C389" i="236"/>
  <c r="B389" i="236"/>
  <c r="D388" i="236"/>
  <c r="C388" i="236"/>
  <c r="B388" i="236"/>
  <c r="D387" i="236"/>
  <c r="C387" i="236"/>
  <c r="B387" i="236"/>
  <c r="D386" i="236"/>
  <c r="C386" i="236"/>
  <c r="B386" i="236"/>
  <c r="D385" i="236"/>
  <c r="C385" i="236"/>
  <c r="B385" i="236"/>
  <c r="D384" i="236"/>
  <c r="C384" i="236"/>
  <c r="B384" i="236"/>
  <c r="D383" i="236"/>
  <c r="C383" i="236"/>
  <c r="B383" i="236"/>
  <c r="D382" i="236"/>
  <c r="C382" i="236"/>
  <c r="B382" i="236"/>
  <c r="D381" i="236"/>
  <c r="C381" i="236"/>
  <c r="B381" i="236"/>
  <c r="D380" i="236"/>
  <c r="C380" i="236"/>
  <c r="B380" i="236"/>
  <c r="D379" i="236"/>
  <c r="C379" i="236"/>
  <c r="B379" i="236"/>
  <c r="D378" i="236"/>
  <c r="C378" i="236"/>
  <c r="B378" i="236"/>
  <c r="D377" i="236"/>
  <c r="C377" i="236"/>
  <c r="B377" i="236"/>
  <c r="D376" i="236"/>
  <c r="C376" i="236"/>
  <c r="B376" i="236"/>
  <c r="D375" i="236"/>
  <c r="C375" i="236"/>
  <c r="B375" i="236"/>
  <c r="D374" i="236"/>
  <c r="C374" i="236"/>
  <c r="B374" i="236"/>
  <c r="D373" i="236"/>
  <c r="C373" i="236"/>
  <c r="B373" i="236"/>
  <c r="D372" i="236"/>
  <c r="C372" i="236"/>
  <c r="B372" i="236"/>
  <c r="D371" i="236"/>
  <c r="C371" i="236"/>
  <c r="B371" i="236"/>
  <c r="D370" i="236"/>
  <c r="C370" i="236"/>
  <c r="B370" i="236"/>
  <c r="D369" i="236"/>
  <c r="C369" i="236"/>
  <c r="B369" i="236"/>
  <c r="D368" i="236"/>
  <c r="C368" i="236"/>
  <c r="B368" i="236"/>
  <c r="D367" i="236"/>
  <c r="C367" i="236"/>
  <c r="B367" i="236"/>
  <c r="D366" i="236"/>
  <c r="C366" i="236"/>
  <c r="B366" i="236"/>
  <c r="D365" i="236"/>
  <c r="C365" i="236"/>
  <c r="B365" i="236"/>
  <c r="D364" i="236"/>
  <c r="C364" i="236"/>
  <c r="B364" i="236"/>
  <c r="D363" i="236"/>
  <c r="C363" i="236"/>
  <c r="B363" i="236"/>
  <c r="D362" i="236"/>
  <c r="C362" i="236"/>
  <c r="B362" i="236"/>
  <c r="D361" i="236"/>
  <c r="C361" i="236"/>
  <c r="B361" i="236"/>
  <c r="D360" i="236"/>
  <c r="C360" i="236"/>
  <c r="B360" i="236"/>
  <c r="D359" i="236"/>
  <c r="C359" i="236"/>
  <c r="B359" i="236"/>
  <c r="D358" i="236"/>
  <c r="C358" i="236"/>
  <c r="B358" i="236"/>
  <c r="D357" i="236"/>
  <c r="C357" i="236"/>
  <c r="B357" i="236"/>
  <c r="D356" i="236"/>
  <c r="C356" i="236"/>
  <c r="B356" i="236"/>
  <c r="D355" i="236"/>
  <c r="C355" i="236"/>
  <c r="B355" i="236"/>
  <c r="D354" i="236"/>
  <c r="C354" i="236"/>
  <c r="B354" i="236"/>
  <c r="D353" i="236"/>
  <c r="C353" i="236"/>
  <c r="B353" i="236"/>
  <c r="D352" i="236"/>
  <c r="C352" i="236"/>
  <c r="B352" i="236"/>
  <c r="D351" i="236"/>
  <c r="C351" i="236"/>
  <c r="B351" i="236"/>
  <c r="D350" i="236"/>
  <c r="C350" i="236"/>
  <c r="B350" i="236"/>
  <c r="D349" i="236"/>
  <c r="C349" i="236"/>
  <c r="B349" i="236"/>
  <c r="D348" i="236"/>
  <c r="C348" i="236"/>
  <c r="B348" i="236"/>
  <c r="D347" i="236"/>
  <c r="C347" i="236"/>
  <c r="B347" i="236"/>
  <c r="D346" i="236"/>
  <c r="C346" i="236"/>
  <c r="B346" i="236"/>
  <c r="D345" i="236"/>
  <c r="C345" i="236"/>
  <c r="B345" i="236"/>
  <c r="D344" i="236"/>
  <c r="C344" i="236"/>
  <c r="B344" i="236"/>
  <c r="D343" i="236"/>
  <c r="C343" i="236"/>
  <c r="B343" i="236"/>
  <c r="D342" i="236"/>
  <c r="C342" i="236"/>
  <c r="B342" i="236"/>
  <c r="D341" i="236"/>
  <c r="C341" i="236"/>
  <c r="B341" i="236"/>
  <c r="D340" i="236"/>
  <c r="C340" i="236"/>
  <c r="B340" i="236"/>
  <c r="D339" i="236"/>
  <c r="C339" i="236"/>
  <c r="B339" i="236"/>
  <c r="D338" i="236"/>
  <c r="C338" i="236"/>
  <c r="B338" i="236"/>
  <c r="D337" i="236"/>
  <c r="C337" i="236"/>
  <c r="B337" i="236"/>
  <c r="D336" i="236"/>
  <c r="C336" i="236"/>
  <c r="B336" i="236"/>
  <c r="D335" i="236"/>
  <c r="C335" i="236"/>
  <c r="B335" i="236"/>
  <c r="D334" i="236"/>
  <c r="C334" i="236"/>
  <c r="B334" i="236"/>
  <c r="D333" i="236"/>
  <c r="C333" i="236"/>
  <c r="B333" i="236"/>
  <c r="D332" i="236"/>
  <c r="C332" i="236"/>
  <c r="B332" i="236"/>
  <c r="D331" i="236"/>
  <c r="C331" i="236"/>
  <c r="B331" i="236"/>
  <c r="D330" i="236"/>
  <c r="C330" i="236"/>
  <c r="B330" i="236"/>
  <c r="D329" i="236"/>
  <c r="C329" i="236"/>
  <c r="B329" i="236"/>
  <c r="D328" i="236"/>
  <c r="C328" i="236"/>
  <c r="B328" i="236"/>
  <c r="D327" i="236"/>
  <c r="C327" i="236"/>
  <c r="B327" i="236"/>
  <c r="D326" i="236"/>
  <c r="C326" i="236"/>
  <c r="B326" i="236"/>
  <c r="D325" i="236"/>
  <c r="C325" i="236"/>
  <c r="B325" i="236"/>
  <c r="D324" i="236"/>
  <c r="C324" i="236"/>
  <c r="B324" i="236"/>
  <c r="D323" i="236"/>
  <c r="C323" i="236"/>
  <c r="B323" i="236"/>
  <c r="D322" i="236"/>
  <c r="C322" i="236"/>
  <c r="B322" i="236"/>
  <c r="D321" i="236"/>
  <c r="C321" i="236"/>
  <c r="B321" i="236"/>
  <c r="D320" i="236"/>
  <c r="C320" i="236"/>
  <c r="B320" i="236"/>
  <c r="D319" i="236"/>
  <c r="C319" i="236"/>
  <c r="B319" i="236"/>
  <c r="D318" i="236"/>
  <c r="C318" i="236"/>
  <c r="B318" i="236"/>
  <c r="D317" i="236"/>
  <c r="C317" i="236"/>
  <c r="B317" i="236"/>
  <c r="D316" i="236"/>
  <c r="C316" i="236"/>
  <c r="B316" i="236"/>
  <c r="D315" i="236"/>
  <c r="C315" i="236"/>
  <c r="B315" i="236"/>
  <c r="D314" i="236"/>
  <c r="C314" i="236"/>
  <c r="B314" i="236"/>
  <c r="D313" i="236"/>
  <c r="C313" i="236"/>
  <c r="B313" i="236"/>
  <c r="D312" i="236"/>
  <c r="C312" i="236"/>
  <c r="B312" i="236"/>
  <c r="D311" i="236"/>
  <c r="C311" i="236"/>
  <c r="B311" i="236"/>
  <c r="D310" i="236"/>
  <c r="C310" i="236"/>
  <c r="B310" i="236"/>
  <c r="D309" i="236"/>
  <c r="C309" i="236"/>
  <c r="B309" i="236"/>
  <c r="D308" i="236"/>
  <c r="C308" i="236"/>
  <c r="B308" i="236"/>
  <c r="D307" i="236"/>
  <c r="C307" i="236"/>
  <c r="B307" i="236"/>
  <c r="D306" i="236"/>
  <c r="C306" i="236"/>
  <c r="B306" i="236"/>
  <c r="D305" i="236"/>
  <c r="C305" i="236"/>
  <c r="B305" i="236"/>
  <c r="D304" i="236"/>
  <c r="C304" i="236"/>
  <c r="B304" i="236"/>
  <c r="D303" i="236"/>
  <c r="C303" i="236"/>
  <c r="B303" i="236"/>
  <c r="D302" i="236"/>
  <c r="C302" i="236"/>
  <c r="B302" i="236"/>
  <c r="D301" i="236"/>
  <c r="C301" i="236"/>
  <c r="B301" i="236"/>
  <c r="D300" i="236"/>
  <c r="C300" i="236"/>
  <c r="B300" i="236"/>
  <c r="D299" i="236"/>
  <c r="C299" i="236"/>
  <c r="B299" i="236"/>
  <c r="D298" i="236"/>
  <c r="C298" i="236"/>
  <c r="B298" i="236"/>
  <c r="D297" i="236"/>
  <c r="C297" i="236"/>
  <c r="B297" i="236"/>
  <c r="D296" i="236"/>
  <c r="C296" i="236"/>
  <c r="B296" i="236"/>
  <c r="D295" i="236"/>
  <c r="C295" i="236"/>
  <c r="B295" i="236"/>
  <c r="D294" i="236"/>
  <c r="C294" i="236"/>
  <c r="B294" i="236"/>
  <c r="D293" i="236"/>
  <c r="C293" i="236"/>
  <c r="B293" i="236"/>
  <c r="D292" i="236"/>
  <c r="C292" i="236"/>
  <c r="B292" i="236"/>
  <c r="D291" i="236"/>
  <c r="C291" i="236"/>
  <c r="B291" i="236"/>
  <c r="D290" i="236"/>
  <c r="C290" i="236"/>
  <c r="B290" i="236"/>
  <c r="D289" i="236"/>
  <c r="C289" i="236"/>
  <c r="B289" i="236"/>
  <c r="D288" i="236"/>
  <c r="C288" i="236"/>
  <c r="B288" i="236"/>
  <c r="D287" i="236"/>
  <c r="C287" i="236"/>
  <c r="B287" i="236"/>
  <c r="D286" i="236"/>
  <c r="C286" i="236"/>
  <c r="B286" i="236"/>
  <c r="D285" i="236"/>
  <c r="C285" i="236"/>
  <c r="B285" i="236"/>
  <c r="D284" i="236"/>
  <c r="C284" i="236"/>
  <c r="B284" i="236"/>
  <c r="D283" i="236"/>
  <c r="C283" i="236"/>
  <c r="B283" i="236"/>
  <c r="D282" i="236"/>
  <c r="C282" i="236"/>
  <c r="B282" i="236"/>
  <c r="D281" i="236"/>
  <c r="C281" i="236"/>
  <c r="B281" i="236"/>
  <c r="D280" i="236"/>
  <c r="C280" i="236"/>
  <c r="B280" i="236"/>
  <c r="D279" i="236"/>
  <c r="C279" i="236"/>
  <c r="B279" i="236"/>
  <c r="D278" i="236"/>
  <c r="C278" i="236"/>
  <c r="B278" i="236"/>
  <c r="D277" i="236"/>
  <c r="C277" i="236"/>
  <c r="B277" i="236"/>
  <c r="D276" i="236"/>
  <c r="C276" i="236"/>
  <c r="B276" i="236"/>
  <c r="D275" i="236"/>
  <c r="C275" i="236"/>
  <c r="B275" i="236"/>
  <c r="D274" i="236"/>
  <c r="C274" i="236"/>
  <c r="B274" i="236"/>
  <c r="D273" i="236"/>
  <c r="C273" i="236"/>
  <c r="B273" i="236"/>
  <c r="D272" i="236"/>
  <c r="C272" i="236"/>
  <c r="B272" i="236"/>
  <c r="D271" i="236"/>
  <c r="C271" i="236"/>
  <c r="B271" i="236"/>
  <c r="D270" i="236"/>
  <c r="C270" i="236"/>
  <c r="B270" i="236"/>
  <c r="D269" i="236"/>
  <c r="C269" i="236"/>
  <c r="B269" i="236"/>
  <c r="D268" i="236"/>
  <c r="C268" i="236"/>
  <c r="B268" i="236"/>
  <c r="D267" i="236"/>
  <c r="C267" i="236"/>
  <c r="B267" i="236"/>
  <c r="D266" i="236"/>
  <c r="C266" i="236"/>
  <c r="B266" i="236"/>
  <c r="D265" i="236"/>
  <c r="C265" i="236"/>
  <c r="B265" i="236"/>
  <c r="D264" i="236"/>
  <c r="C264" i="236"/>
  <c r="B264" i="236"/>
  <c r="D263" i="236"/>
  <c r="C263" i="236"/>
  <c r="B263" i="236"/>
  <c r="D262" i="236"/>
  <c r="C262" i="236"/>
  <c r="B262" i="236"/>
  <c r="D261" i="236"/>
  <c r="C261" i="236"/>
  <c r="B261" i="236"/>
  <c r="D260" i="236"/>
  <c r="C260" i="236"/>
  <c r="B260" i="236"/>
  <c r="D259" i="236"/>
  <c r="C259" i="236"/>
  <c r="B259" i="236"/>
  <c r="D258" i="236"/>
  <c r="C258" i="236"/>
  <c r="B258" i="236"/>
  <c r="D257" i="236"/>
  <c r="C257" i="236"/>
  <c r="B257" i="236"/>
  <c r="D256" i="236"/>
  <c r="C256" i="236"/>
  <c r="B256" i="236"/>
  <c r="D255" i="236"/>
  <c r="C255" i="236"/>
  <c r="B255" i="236"/>
  <c r="D254" i="236"/>
  <c r="C254" i="236"/>
  <c r="B254" i="236"/>
  <c r="D253" i="236"/>
  <c r="C253" i="236"/>
  <c r="B253" i="236"/>
  <c r="D252" i="236"/>
  <c r="C252" i="236"/>
  <c r="B252" i="236"/>
  <c r="D251" i="236"/>
  <c r="C251" i="236"/>
  <c r="B251" i="236"/>
  <c r="D250" i="236"/>
  <c r="C250" i="236"/>
  <c r="B250" i="236"/>
  <c r="D249" i="236"/>
  <c r="C249" i="236"/>
  <c r="B249" i="236"/>
  <c r="D248" i="236"/>
  <c r="C248" i="236"/>
  <c r="B248" i="236"/>
  <c r="D247" i="236"/>
  <c r="C247" i="236"/>
  <c r="B247" i="236"/>
  <c r="D246" i="236"/>
  <c r="C246" i="236"/>
  <c r="B246" i="236"/>
  <c r="D245" i="236"/>
  <c r="C245" i="236"/>
  <c r="B245" i="236"/>
  <c r="D244" i="236"/>
  <c r="C244" i="236"/>
  <c r="B244" i="236"/>
  <c r="D243" i="236"/>
  <c r="C243" i="236"/>
  <c r="B243" i="236"/>
  <c r="D242" i="236"/>
  <c r="C242" i="236"/>
  <c r="B242" i="236"/>
  <c r="D241" i="236"/>
  <c r="C241" i="236"/>
  <c r="B241" i="236"/>
  <c r="D240" i="236"/>
  <c r="C240" i="236"/>
  <c r="B240" i="236"/>
  <c r="D239" i="236"/>
  <c r="C239" i="236"/>
  <c r="B239" i="236"/>
  <c r="D238" i="236"/>
  <c r="C238" i="236"/>
  <c r="B238" i="236"/>
  <c r="D237" i="236"/>
  <c r="C237" i="236"/>
  <c r="B237" i="236"/>
  <c r="D236" i="236"/>
  <c r="C236" i="236"/>
  <c r="B236" i="236"/>
  <c r="D235" i="236"/>
  <c r="C235" i="236"/>
  <c r="B235" i="236"/>
  <c r="D234" i="236"/>
  <c r="C234" i="236"/>
  <c r="B234" i="236"/>
  <c r="D233" i="236"/>
  <c r="C233" i="236"/>
  <c r="B233" i="236"/>
  <c r="D232" i="236"/>
  <c r="C232" i="236"/>
  <c r="B232" i="236"/>
  <c r="D231" i="236"/>
  <c r="C231" i="236"/>
  <c r="B231" i="236"/>
  <c r="D230" i="236"/>
  <c r="C230" i="236"/>
  <c r="B230" i="236"/>
  <c r="D229" i="236"/>
  <c r="C229" i="236"/>
  <c r="B229" i="236"/>
  <c r="D228" i="236"/>
  <c r="C228" i="236"/>
  <c r="B228" i="236"/>
  <c r="D227" i="236"/>
  <c r="C227" i="236"/>
  <c r="B227" i="236"/>
  <c r="D226" i="236"/>
  <c r="C226" i="236"/>
  <c r="B226" i="236"/>
  <c r="D225" i="236"/>
  <c r="C225" i="236"/>
  <c r="B225" i="236"/>
  <c r="D224" i="236"/>
  <c r="C224" i="236"/>
  <c r="B224" i="236"/>
  <c r="D223" i="236"/>
  <c r="C223" i="236"/>
  <c r="B223" i="236"/>
  <c r="D222" i="236"/>
  <c r="C222" i="236"/>
  <c r="B222" i="236"/>
  <c r="D221" i="236"/>
  <c r="C221" i="236"/>
  <c r="B221" i="236"/>
  <c r="D220" i="236"/>
  <c r="C220" i="236"/>
  <c r="B220" i="236"/>
  <c r="D219" i="236"/>
  <c r="C219" i="236"/>
  <c r="B219" i="236"/>
  <c r="D218" i="236"/>
  <c r="C218" i="236"/>
  <c r="B218" i="236"/>
  <c r="D217" i="236"/>
  <c r="C217" i="236"/>
  <c r="B217" i="236"/>
  <c r="D216" i="236"/>
  <c r="C216" i="236"/>
  <c r="B216" i="236"/>
  <c r="D215" i="236"/>
  <c r="C215" i="236"/>
  <c r="B215" i="236"/>
  <c r="D214" i="236"/>
  <c r="C214" i="236"/>
  <c r="B214" i="236"/>
  <c r="D213" i="236"/>
  <c r="C213" i="236"/>
  <c r="B213" i="236"/>
  <c r="D212" i="236"/>
  <c r="C212" i="236"/>
  <c r="B212" i="236"/>
  <c r="D211" i="236"/>
  <c r="C211" i="236"/>
  <c r="B211" i="236"/>
  <c r="D210" i="236"/>
  <c r="C210" i="236"/>
  <c r="B210" i="236"/>
  <c r="D209" i="236"/>
  <c r="C209" i="236"/>
  <c r="B209" i="236"/>
  <c r="D208" i="236"/>
  <c r="C208" i="236"/>
  <c r="B208" i="236"/>
  <c r="D207" i="236"/>
  <c r="C207" i="236"/>
  <c r="B207" i="236"/>
  <c r="D206" i="236"/>
  <c r="C206" i="236"/>
  <c r="B206" i="236"/>
  <c r="D205" i="236"/>
  <c r="C205" i="236"/>
  <c r="B205" i="236"/>
  <c r="D204" i="236"/>
  <c r="C204" i="236"/>
  <c r="B204" i="236"/>
  <c r="D203" i="236"/>
  <c r="C203" i="236"/>
  <c r="B203" i="236"/>
  <c r="D202" i="236"/>
  <c r="C202" i="236"/>
  <c r="B202" i="236"/>
  <c r="D201" i="236"/>
  <c r="C201" i="236"/>
  <c r="B201" i="236"/>
  <c r="D200" i="236"/>
  <c r="C200" i="236"/>
  <c r="B200" i="236"/>
  <c r="D199" i="236"/>
  <c r="C199" i="236"/>
  <c r="B199" i="236"/>
  <c r="D198" i="236"/>
  <c r="C198" i="236"/>
  <c r="B198" i="236"/>
  <c r="D197" i="236"/>
  <c r="C197" i="236"/>
  <c r="B197" i="236"/>
  <c r="D196" i="236"/>
  <c r="C196" i="236"/>
  <c r="B196" i="236"/>
  <c r="D195" i="236"/>
  <c r="C195" i="236"/>
  <c r="B195" i="236"/>
  <c r="D194" i="236"/>
  <c r="C194" i="236"/>
  <c r="B194" i="236"/>
  <c r="D193" i="236"/>
  <c r="C193" i="236"/>
  <c r="B193" i="236"/>
  <c r="D192" i="236"/>
  <c r="C192" i="236"/>
  <c r="B192" i="236"/>
  <c r="D191" i="236"/>
  <c r="C191" i="236"/>
  <c r="B191" i="236"/>
  <c r="D190" i="236"/>
  <c r="C190" i="236"/>
  <c r="B190" i="236"/>
  <c r="D189" i="236"/>
  <c r="C189" i="236"/>
  <c r="B189" i="236"/>
  <c r="D188" i="236"/>
  <c r="C188" i="236"/>
  <c r="B188" i="236"/>
  <c r="D187" i="236"/>
  <c r="C187" i="236"/>
  <c r="B187" i="236"/>
  <c r="D186" i="236"/>
  <c r="C186" i="236"/>
  <c r="B186" i="236"/>
  <c r="D185" i="236"/>
  <c r="C185" i="236"/>
  <c r="B185" i="236"/>
  <c r="D184" i="236"/>
  <c r="C184" i="236"/>
  <c r="B184" i="236"/>
  <c r="D183" i="236"/>
  <c r="C183" i="236"/>
  <c r="B183" i="236"/>
  <c r="D182" i="236"/>
  <c r="C182" i="236"/>
  <c r="B182" i="236"/>
  <c r="D181" i="236"/>
  <c r="C181" i="236"/>
  <c r="B181" i="236"/>
  <c r="D180" i="236"/>
  <c r="C180" i="236"/>
  <c r="B180" i="236"/>
  <c r="D179" i="236"/>
  <c r="C179" i="236"/>
  <c r="B179" i="236"/>
  <c r="D178" i="236"/>
  <c r="C178" i="236"/>
  <c r="B178" i="236"/>
  <c r="D177" i="236"/>
  <c r="C177" i="236"/>
  <c r="B177" i="236"/>
  <c r="D176" i="236"/>
  <c r="C176" i="236"/>
  <c r="B176" i="236"/>
  <c r="D175" i="236"/>
  <c r="C175" i="236"/>
  <c r="B175" i="236"/>
  <c r="D174" i="236"/>
  <c r="C174" i="236"/>
  <c r="B174" i="236"/>
  <c r="D173" i="236"/>
  <c r="C173" i="236"/>
  <c r="B173" i="236"/>
  <c r="D172" i="236"/>
  <c r="C172" i="236"/>
  <c r="B172" i="236"/>
  <c r="D171" i="236"/>
  <c r="C171" i="236"/>
  <c r="B171" i="236"/>
  <c r="D170" i="236"/>
  <c r="C170" i="236"/>
  <c r="B170" i="236"/>
  <c r="D169" i="236"/>
  <c r="C169" i="236"/>
  <c r="B169" i="236"/>
  <c r="D168" i="236"/>
  <c r="C168" i="236"/>
  <c r="B168" i="236"/>
  <c r="D167" i="236"/>
  <c r="C167" i="236"/>
  <c r="B167" i="236"/>
  <c r="D166" i="236"/>
  <c r="C166" i="236"/>
  <c r="B166" i="236"/>
  <c r="D165" i="236"/>
  <c r="C165" i="236"/>
  <c r="B165" i="236"/>
  <c r="D164" i="236"/>
  <c r="C164" i="236"/>
  <c r="B164" i="236"/>
  <c r="D163" i="236"/>
  <c r="C163" i="236"/>
  <c r="B163" i="236"/>
  <c r="D162" i="236"/>
  <c r="C162" i="236"/>
  <c r="B162" i="236"/>
  <c r="D161" i="236"/>
  <c r="C161" i="236"/>
  <c r="B161" i="236"/>
  <c r="D160" i="236"/>
  <c r="C160" i="236"/>
  <c r="B160" i="236"/>
  <c r="D159" i="236"/>
  <c r="C159" i="236"/>
  <c r="B159" i="236"/>
  <c r="D158" i="236"/>
  <c r="C158" i="236"/>
  <c r="B158" i="236"/>
  <c r="D157" i="236"/>
  <c r="C157" i="236"/>
  <c r="B157" i="236"/>
  <c r="D156" i="236"/>
  <c r="C156" i="236"/>
  <c r="B156" i="236"/>
  <c r="D155" i="236"/>
  <c r="C155" i="236"/>
  <c r="B155" i="236"/>
  <c r="D154" i="236"/>
  <c r="C154" i="236"/>
  <c r="B154" i="236"/>
  <c r="D153" i="236"/>
  <c r="C153" i="236"/>
  <c r="B153" i="236"/>
  <c r="D152" i="236"/>
  <c r="C152" i="236"/>
  <c r="B152" i="236"/>
  <c r="D151" i="236"/>
  <c r="C151" i="236"/>
  <c r="B151" i="236"/>
  <c r="D150" i="236"/>
  <c r="C150" i="236"/>
  <c r="B150" i="236"/>
  <c r="D149" i="236"/>
  <c r="C149" i="236"/>
  <c r="B149" i="236"/>
  <c r="D148" i="236"/>
  <c r="C148" i="236"/>
  <c r="B148" i="236"/>
  <c r="D147" i="236"/>
  <c r="C147" i="236"/>
  <c r="B147" i="236"/>
  <c r="D146" i="236"/>
  <c r="C146" i="236"/>
  <c r="B146" i="236"/>
  <c r="D145" i="236"/>
  <c r="C145" i="236"/>
  <c r="B145" i="236"/>
  <c r="D144" i="236"/>
  <c r="C144" i="236"/>
  <c r="B144" i="236"/>
  <c r="D143" i="236"/>
  <c r="C143" i="236"/>
  <c r="B143" i="236"/>
  <c r="D142" i="236"/>
  <c r="C142" i="236"/>
  <c r="B142" i="236"/>
  <c r="D141" i="236"/>
  <c r="C141" i="236"/>
  <c r="B141" i="236"/>
  <c r="D140" i="236"/>
  <c r="C140" i="236"/>
  <c r="B140" i="236"/>
  <c r="D139" i="236"/>
  <c r="C139" i="236"/>
  <c r="B139" i="236"/>
  <c r="D138" i="236"/>
  <c r="C138" i="236"/>
  <c r="B138" i="236"/>
  <c r="D137" i="236"/>
  <c r="C137" i="236"/>
  <c r="B137" i="236"/>
  <c r="D136" i="236"/>
  <c r="C136" i="236"/>
  <c r="B136" i="236"/>
  <c r="D135" i="236"/>
  <c r="C135" i="236"/>
  <c r="B135" i="236"/>
  <c r="D134" i="236"/>
  <c r="C134" i="236"/>
  <c r="B134" i="236"/>
  <c r="D133" i="236"/>
  <c r="C133" i="236"/>
  <c r="B133" i="236"/>
  <c r="D132" i="236"/>
  <c r="C132" i="236"/>
  <c r="B132" i="236"/>
  <c r="D131" i="236"/>
  <c r="C131" i="236"/>
  <c r="B131" i="236"/>
  <c r="D130" i="236"/>
  <c r="C130" i="236"/>
  <c r="B130" i="236"/>
  <c r="D129" i="236"/>
  <c r="C129" i="236"/>
  <c r="B129" i="236"/>
  <c r="D128" i="236"/>
  <c r="C128" i="236"/>
  <c r="B128" i="236"/>
  <c r="D127" i="236"/>
  <c r="C127" i="236"/>
  <c r="B127" i="236"/>
  <c r="D126" i="236"/>
  <c r="C126" i="236"/>
  <c r="B126" i="236"/>
  <c r="D125" i="236"/>
  <c r="C125" i="236"/>
  <c r="B125" i="236"/>
  <c r="D124" i="236"/>
  <c r="C124" i="236"/>
  <c r="B124" i="236"/>
  <c r="D123" i="236"/>
  <c r="C123" i="236"/>
  <c r="B123" i="236"/>
  <c r="D122" i="236"/>
  <c r="C122" i="236"/>
  <c r="B122" i="236"/>
  <c r="D121" i="236"/>
  <c r="C121" i="236"/>
  <c r="B121" i="236"/>
  <c r="D120" i="236"/>
  <c r="C120" i="236"/>
  <c r="B120" i="236"/>
  <c r="D119" i="236"/>
  <c r="C119" i="236"/>
  <c r="B119" i="236"/>
  <c r="D118" i="236"/>
  <c r="C118" i="236"/>
  <c r="B118" i="236"/>
  <c r="D117" i="236"/>
  <c r="C117" i="236"/>
  <c r="B117" i="236"/>
  <c r="D116" i="236"/>
  <c r="C116" i="236"/>
  <c r="B116" i="236"/>
  <c r="D115" i="236"/>
  <c r="C115" i="236"/>
  <c r="B115" i="236"/>
  <c r="D114" i="236"/>
  <c r="C114" i="236"/>
  <c r="B114" i="236"/>
  <c r="D113" i="236"/>
  <c r="C113" i="236"/>
  <c r="B113" i="236"/>
  <c r="D112" i="236"/>
  <c r="C112" i="236"/>
  <c r="B112" i="236"/>
  <c r="D111" i="236"/>
  <c r="C111" i="236"/>
  <c r="B111" i="236"/>
  <c r="D110" i="236"/>
  <c r="C110" i="236"/>
  <c r="B110" i="236"/>
  <c r="D109" i="236"/>
  <c r="C109" i="236"/>
  <c r="B109" i="236"/>
  <c r="D108" i="236"/>
  <c r="C108" i="236"/>
  <c r="B108" i="236"/>
  <c r="D107" i="236"/>
  <c r="C107" i="236"/>
  <c r="B107" i="236"/>
  <c r="D106" i="236"/>
  <c r="C106" i="236"/>
  <c r="B106" i="236"/>
  <c r="D105" i="236"/>
  <c r="C105" i="236"/>
  <c r="B105" i="236"/>
  <c r="D104" i="236"/>
  <c r="C104" i="236"/>
  <c r="B104" i="236"/>
  <c r="D103" i="236"/>
  <c r="C103" i="236"/>
  <c r="B103" i="236"/>
  <c r="D102" i="236"/>
  <c r="C102" i="236"/>
  <c r="B102" i="236"/>
  <c r="D101" i="236"/>
  <c r="C101" i="236"/>
  <c r="B101" i="236"/>
  <c r="D100" i="236"/>
  <c r="C100" i="236"/>
  <c r="B100" i="236"/>
  <c r="D99" i="236"/>
  <c r="C99" i="236"/>
  <c r="B99" i="236"/>
  <c r="D98" i="236"/>
  <c r="C98" i="236"/>
  <c r="B98" i="236"/>
  <c r="D97" i="236"/>
  <c r="C97" i="236"/>
  <c r="B97" i="236"/>
  <c r="D96" i="236"/>
  <c r="C96" i="236"/>
  <c r="B96" i="236"/>
  <c r="D95" i="236"/>
  <c r="C95" i="236"/>
  <c r="B95" i="236"/>
  <c r="D94" i="236"/>
  <c r="C94" i="236"/>
  <c r="B94" i="236"/>
  <c r="D93" i="236"/>
  <c r="C93" i="236"/>
  <c r="B93" i="236"/>
  <c r="D92" i="236"/>
  <c r="C92" i="236"/>
  <c r="B92" i="236"/>
  <c r="D91" i="236"/>
  <c r="C91" i="236"/>
  <c r="B91" i="236"/>
  <c r="D90" i="236"/>
  <c r="C90" i="236"/>
  <c r="B90" i="236"/>
  <c r="D89" i="236"/>
  <c r="C89" i="236"/>
  <c r="B89" i="236"/>
  <c r="D88" i="236"/>
  <c r="C88" i="236"/>
  <c r="B88" i="236"/>
  <c r="D87" i="236"/>
  <c r="C87" i="236"/>
  <c r="B87" i="236"/>
  <c r="D86" i="236"/>
  <c r="C86" i="236"/>
  <c r="B86" i="236"/>
  <c r="D85" i="236"/>
  <c r="C85" i="236"/>
  <c r="B85" i="236"/>
  <c r="D84" i="236"/>
  <c r="C84" i="236"/>
  <c r="B84" i="236"/>
  <c r="D83" i="236"/>
  <c r="C83" i="236"/>
  <c r="B83" i="236"/>
  <c r="D82" i="236"/>
  <c r="C82" i="236"/>
  <c r="B82" i="236"/>
  <c r="D81" i="236"/>
  <c r="C81" i="236"/>
  <c r="B81" i="236"/>
  <c r="D80" i="236"/>
  <c r="C80" i="236"/>
  <c r="B80" i="236"/>
  <c r="D79" i="236"/>
  <c r="C79" i="236"/>
  <c r="B79" i="236"/>
  <c r="D78" i="236"/>
  <c r="C78" i="236"/>
  <c r="B78" i="236"/>
  <c r="D77" i="236"/>
  <c r="C77" i="236"/>
  <c r="B77" i="236"/>
  <c r="D76" i="236"/>
  <c r="C76" i="236"/>
  <c r="B76" i="236"/>
  <c r="D75" i="236"/>
  <c r="C75" i="236"/>
  <c r="B75" i="236"/>
  <c r="D74" i="236"/>
  <c r="C74" i="236"/>
  <c r="B74" i="236"/>
  <c r="D73" i="236"/>
  <c r="C73" i="236"/>
  <c r="B73" i="236"/>
  <c r="D72" i="236"/>
  <c r="C72" i="236"/>
  <c r="B72" i="236"/>
  <c r="D71" i="236"/>
  <c r="C71" i="236"/>
  <c r="B71" i="236"/>
  <c r="D70" i="236"/>
  <c r="C70" i="236"/>
  <c r="B70" i="236"/>
  <c r="D69" i="236"/>
  <c r="C69" i="236"/>
  <c r="B69" i="236"/>
  <c r="D68" i="236"/>
  <c r="C68" i="236"/>
  <c r="B68" i="236"/>
  <c r="D67" i="236"/>
  <c r="C67" i="236"/>
  <c r="B67" i="236"/>
  <c r="D66" i="236"/>
  <c r="C66" i="236"/>
  <c r="B66" i="236"/>
  <c r="D65" i="236"/>
  <c r="C65" i="236"/>
  <c r="B65" i="236"/>
  <c r="D64" i="236"/>
  <c r="C64" i="236"/>
  <c r="B64" i="236"/>
  <c r="D63" i="236"/>
  <c r="C63" i="236"/>
  <c r="B63" i="236"/>
  <c r="D62" i="236"/>
  <c r="C62" i="236"/>
  <c r="B62" i="236"/>
  <c r="D61" i="236"/>
  <c r="C61" i="236"/>
  <c r="B61" i="236"/>
  <c r="D60" i="236"/>
  <c r="C60" i="236"/>
  <c r="B60" i="236"/>
  <c r="D59" i="236"/>
  <c r="C59" i="236"/>
  <c r="B59" i="236"/>
  <c r="D58" i="236"/>
  <c r="C58" i="236"/>
  <c r="B58" i="236"/>
  <c r="D57" i="236"/>
  <c r="C57" i="236"/>
  <c r="B57" i="236"/>
  <c r="D56" i="236"/>
  <c r="C56" i="236"/>
  <c r="B56" i="236"/>
  <c r="D55" i="236"/>
  <c r="C55" i="236"/>
  <c r="B55" i="236"/>
  <c r="D54" i="236"/>
  <c r="C54" i="236"/>
  <c r="B54" i="236"/>
  <c r="D53" i="236"/>
  <c r="C53" i="236"/>
  <c r="B53" i="236"/>
  <c r="D52" i="236"/>
  <c r="C52" i="236"/>
  <c r="B52" i="236"/>
  <c r="D51" i="236"/>
  <c r="C51" i="236"/>
  <c r="B51" i="236"/>
  <c r="D50" i="236"/>
  <c r="C50" i="236"/>
  <c r="B50" i="236"/>
  <c r="D49" i="236"/>
  <c r="C49" i="236"/>
  <c r="B49" i="236"/>
  <c r="D48" i="236"/>
  <c r="C48" i="236"/>
  <c r="B48" i="236"/>
  <c r="D47" i="236"/>
  <c r="C47" i="236"/>
  <c r="B47" i="236"/>
  <c r="D46" i="236"/>
  <c r="C46" i="236"/>
  <c r="B46" i="236"/>
  <c r="D45" i="236"/>
  <c r="C45" i="236"/>
  <c r="B45" i="236"/>
  <c r="D44" i="236"/>
  <c r="C44" i="236"/>
  <c r="B44" i="236"/>
  <c r="D43" i="236"/>
  <c r="C43" i="236"/>
  <c r="B43" i="236"/>
  <c r="D42" i="236"/>
  <c r="C42" i="236"/>
  <c r="B42" i="236"/>
  <c r="D41" i="236"/>
  <c r="C41" i="236"/>
  <c r="B41" i="236"/>
  <c r="D40" i="236"/>
  <c r="C40" i="236"/>
  <c r="B40" i="236"/>
  <c r="D39" i="236"/>
  <c r="C39" i="236"/>
  <c r="B39" i="236"/>
  <c r="D38" i="236"/>
  <c r="C38" i="236"/>
  <c r="B38" i="236"/>
  <c r="D37" i="236"/>
  <c r="C37" i="236"/>
  <c r="B37" i="236"/>
  <c r="D36" i="236"/>
  <c r="C36" i="236"/>
  <c r="B36" i="236"/>
  <c r="D35" i="236"/>
  <c r="C35" i="236"/>
  <c r="B35" i="236"/>
  <c r="D34" i="236"/>
  <c r="C34" i="236"/>
  <c r="B34" i="236"/>
  <c r="D33" i="236"/>
  <c r="C33" i="236"/>
  <c r="B33" i="236"/>
  <c r="D32" i="236"/>
  <c r="C32" i="236"/>
  <c r="B32" i="236"/>
  <c r="D31" i="236"/>
  <c r="C31" i="236"/>
  <c r="B31" i="236"/>
  <c r="D30" i="236"/>
  <c r="C30" i="236"/>
  <c r="B30" i="236"/>
  <c r="D29" i="236"/>
  <c r="C29" i="236"/>
  <c r="B29" i="236"/>
  <c r="D28" i="236"/>
  <c r="C28" i="236"/>
  <c r="B28" i="236"/>
  <c r="D27" i="236"/>
  <c r="C27" i="236"/>
  <c r="B27" i="236"/>
  <c r="D26" i="236"/>
  <c r="C26" i="236"/>
  <c r="B26" i="236"/>
  <c r="D25" i="236"/>
  <c r="C25" i="236"/>
  <c r="B25" i="236"/>
  <c r="D24" i="236"/>
  <c r="C24" i="236"/>
  <c r="B24" i="236"/>
  <c r="D23" i="236"/>
  <c r="C23" i="236"/>
  <c r="B23" i="236"/>
  <c r="D22" i="236"/>
  <c r="C22" i="236"/>
  <c r="B22" i="236"/>
  <c r="D21" i="236"/>
  <c r="C21" i="236"/>
  <c r="B21" i="236"/>
  <c r="D20" i="236"/>
  <c r="C20" i="236"/>
  <c r="B20" i="236"/>
  <c r="D19" i="236"/>
  <c r="C19" i="236"/>
  <c r="B19" i="236"/>
  <c r="D18" i="236"/>
  <c r="C18" i="236"/>
  <c r="B18" i="236"/>
  <c r="D17" i="236"/>
  <c r="C17" i="236"/>
  <c r="B17" i="236"/>
  <c r="D16" i="236"/>
  <c r="C16" i="236"/>
  <c r="B16" i="236"/>
  <c r="D15" i="236"/>
  <c r="C15" i="236"/>
  <c r="B15" i="236"/>
  <c r="D14" i="236"/>
  <c r="C14" i="236"/>
  <c r="B14" i="236"/>
  <c r="D13" i="236"/>
  <c r="C13" i="236"/>
  <c r="B13" i="236"/>
  <c r="D12" i="236"/>
  <c r="C12" i="236"/>
  <c r="B12" i="236"/>
  <c r="D11" i="236"/>
  <c r="C11" i="236"/>
  <c r="B11" i="236"/>
  <c r="D10" i="236"/>
  <c r="C10" i="236"/>
  <c r="B10" i="236"/>
  <c r="D9" i="236"/>
  <c r="C9" i="236"/>
  <c r="B9" i="236"/>
  <c r="D8" i="236"/>
  <c r="C8" i="236"/>
  <c r="B8" i="236"/>
  <c r="D7" i="236"/>
  <c r="C7" i="236"/>
  <c r="B7" i="236"/>
  <c r="D6" i="236"/>
  <c r="C6" i="236"/>
  <c r="B6" i="236"/>
  <c r="D5" i="236"/>
  <c r="C5" i="236"/>
  <c r="B5" i="236"/>
  <c r="C1260" i="228"/>
  <c r="B1260" i="228"/>
  <c r="B1259" i="228"/>
  <c r="C1259" i="228"/>
  <c r="C1258" i="228"/>
  <c r="B1258" i="228"/>
  <c r="C1257" i="228"/>
  <c r="B1257" i="228"/>
  <c r="B1256" i="228"/>
  <c r="C1256" i="228"/>
  <c r="B1255" i="228"/>
  <c r="C1255" i="228"/>
  <c r="B1254" i="228"/>
  <c r="C1254" i="228"/>
  <c r="C1253" i="228"/>
  <c r="B1253" i="228"/>
  <c r="C1252" i="228"/>
  <c r="B1252" i="228"/>
  <c r="B1251" i="228"/>
  <c r="C1251" i="228"/>
  <c r="C1250" i="228"/>
  <c r="B1250" i="228"/>
  <c r="C1249" i="228"/>
  <c r="B1249" i="228"/>
  <c r="C1248" i="228"/>
  <c r="B1248" i="228"/>
  <c r="C1247" i="228"/>
  <c r="B1247" i="228"/>
  <c r="B1246" i="228"/>
  <c r="C1246" i="228"/>
  <c r="C1245" i="228"/>
  <c r="B1245" i="228"/>
  <c r="C1244" i="228"/>
  <c r="B1244" i="228"/>
  <c r="B1243" i="228"/>
  <c r="C1243" i="228"/>
  <c r="C1242" i="228"/>
  <c r="B1242" i="228"/>
  <c r="C1241" i="228"/>
  <c r="B1241" i="228"/>
  <c r="B1240" i="228"/>
  <c r="C1240" i="228"/>
  <c r="B1239" i="228"/>
  <c r="C1239" i="228"/>
  <c r="B1238" i="228"/>
  <c r="C1238" i="228"/>
  <c r="C1237" i="228"/>
  <c r="B1237" i="228"/>
  <c r="C1236" i="228"/>
  <c r="B1236" i="228"/>
  <c r="B1235" i="228"/>
  <c r="C1235" i="228"/>
  <c r="C1234" i="228"/>
  <c r="B1234" i="228"/>
  <c r="C1233" i="228"/>
  <c r="B1233" i="228"/>
  <c r="B1232" i="228"/>
  <c r="C1232" i="228"/>
  <c r="B1231" i="228"/>
  <c r="C1231" i="228"/>
  <c r="B1230" i="228"/>
  <c r="C1230" i="228"/>
  <c r="C1229" i="228"/>
  <c r="B1229" i="228"/>
  <c r="C1228" i="228"/>
  <c r="B1228" i="228"/>
  <c r="B1227" i="228"/>
  <c r="C1227" i="228"/>
  <c r="C1226" i="228"/>
  <c r="B1226" i="228"/>
  <c r="C1225" i="228"/>
  <c r="B1225" i="228"/>
  <c r="C1224" i="228"/>
  <c r="B1224" i="228"/>
  <c r="C1223" i="228"/>
  <c r="B1223" i="228"/>
  <c r="B1222" i="228"/>
  <c r="C1222" i="228"/>
  <c r="C1221" i="228"/>
  <c r="B1221" i="228"/>
  <c r="C1220" i="228"/>
  <c r="B1220" i="228"/>
  <c r="B1219" i="228"/>
  <c r="C1219" i="228"/>
  <c r="C1218" i="228"/>
  <c r="D1218" i="228" s="1"/>
  <c r="B1218" i="228" s="1"/>
  <c r="C1217" i="228"/>
  <c r="D1217" i="228" s="1"/>
  <c r="B1217" i="228" s="1"/>
  <c r="C1216" i="228"/>
  <c r="D1216" i="228" s="1"/>
  <c r="B1216" i="228" s="1"/>
  <c r="C1215" i="228"/>
  <c r="D1215" i="228" s="1"/>
  <c r="B1215" i="228" s="1"/>
  <c r="C1214" i="228"/>
  <c r="D1214" i="228" s="1"/>
  <c r="B1214" i="228" s="1"/>
  <c r="C1213" i="228"/>
  <c r="D1213" i="228" s="1"/>
  <c r="B1213" i="228" s="1"/>
  <c r="C1212" i="228"/>
  <c r="D1212" i="228" s="1"/>
  <c r="B1212" i="228" s="1"/>
  <c r="C1211" i="228"/>
  <c r="D1211" i="228" s="1"/>
  <c r="B1211" i="228" s="1"/>
  <c r="C1210" i="228"/>
  <c r="D1210" i="228" s="1"/>
  <c r="B1210" i="228" s="1"/>
  <c r="C922" i="228"/>
  <c r="D922" i="228" s="1"/>
  <c r="B922" i="228" s="1"/>
  <c r="C10" i="228"/>
  <c r="D10" i="228" s="1"/>
  <c r="B10" i="228" s="1"/>
  <c r="C1207" i="228"/>
  <c r="D1207" i="228" s="1"/>
  <c r="B1207" i="228"/>
  <c r="C1206" i="228"/>
  <c r="D1206" i="228" s="1"/>
  <c r="B1206" i="228" s="1"/>
  <c r="B1205" i="228"/>
  <c r="C1205" i="228"/>
  <c r="D1205" i="228" s="1"/>
  <c r="C1204" i="228"/>
  <c r="D1204" i="228" s="1"/>
  <c r="B1204" i="228" s="1"/>
  <c r="C1203" i="228"/>
  <c r="D1203" i="228" s="1"/>
  <c r="B1203" i="228" s="1"/>
  <c r="C1202" i="228"/>
  <c r="D1202" i="228" s="1"/>
  <c r="B1202" i="228" s="1"/>
  <c r="C1201" i="228"/>
  <c r="D1201" i="228" s="1"/>
  <c r="B1201" i="228" s="1"/>
  <c r="C1200" i="228"/>
  <c r="D1200" i="228" s="1"/>
  <c r="B1200" i="228" s="1"/>
  <c r="C1199" i="228"/>
  <c r="D1199" i="228" s="1"/>
  <c r="B1199" i="228"/>
  <c r="C1198" i="228"/>
  <c r="D1198" i="228" s="1"/>
  <c r="B1198" i="228" s="1"/>
  <c r="B1197" i="228"/>
  <c r="C1197" i="228"/>
  <c r="D1197" i="228" s="1"/>
  <c r="C1196" i="228"/>
  <c r="D1196" i="228" s="1"/>
  <c r="B1196" i="228" s="1"/>
  <c r="C1195" i="228"/>
  <c r="D1195" i="228" s="1"/>
  <c r="B1195" i="228" s="1"/>
  <c r="C1194" i="228"/>
  <c r="D1194" i="228" s="1"/>
  <c r="B1194" i="228" s="1"/>
  <c r="C1193" i="228"/>
  <c r="D1193" i="228" s="1"/>
  <c r="B1193" i="228" s="1"/>
  <c r="C1192" i="228"/>
  <c r="D1192" i="228" s="1"/>
  <c r="B1192" i="228" s="1"/>
  <c r="C1191" i="228"/>
  <c r="D1191" i="228" s="1"/>
  <c r="B1191" i="228" s="1"/>
  <c r="C1190" i="228"/>
  <c r="D1190" i="228" s="1"/>
  <c r="B1190" i="228" s="1"/>
  <c r="B1189" i="228"/>
  <c r="C1189" i="228"/>
  <c r="D1189" i="228" s="1"/>
  <c r="C1188" i="228"/>
  <c r="D1188" i="228" s="1"/>
  <c r="B1188" i="228" s="1"/>
  <c r="C1187" i="228"/>
  <c r="D1187" i="228" s="1"/>
  <c r="B1187" i="228" s="1"/>
  <c r="C1186" i="228"/>
  <c r="D1186" i="228" s="1"/>
  <c r="B1186" i="228" s="1"/>
  <c r="C1185" i="228"/>
  <c r="D1185" i="228" s="1"/>
  <c r="B1185" i="228" s="1"/>
  <c r="C1184" i="228"/>
  <c r="D1184" i="228" s="1"/>
  <c r="B1184" i="228" s="1"/>
  <c r="C1183" i="228"/>
  <c r="D1183" i="228" s="1"/>
  <c r="B1183" i="228" s="1"/>
  <c r="C1182" i="228"/>
  <c r="D1182" i="228" s="1"/>
  <c r="B1182" i="228" s="1"/>
  <c r="B1181" i="228"/>
  <c r="C1181" i="228"/>
  <c r="D1181" i="228" s="1"/>
  <c r="C1180" i="228"/>
  <c r="D1180" i="228" s="1"/>
  <c r="B1180" i="228" s="1"/>
  <c r="C1179" i="228"/>
  <c r="D1179" i="228" s="1"/>
  <c r="B1179" i="228" s="1"/>
  <c r="C1178" i="228"/>
  <c r="D1178" i="228" s="1"/>
  <c r="B1178" i="228" s="1"/>
  <c r="C1177" i="228"/>
  <c r="D1177" i="228" s="1"/>
  <c r="B1177" i="228" s="1"/>
  <c r="C1176" i="228"/>
  <c r="D1176" i="228" s="1"/>
  <c r="B1176" i="228" s="1"/>
  <c r="C1175" i="228"/>
  <c r="D1175" i="228" s="1"/>
  <c r="B1175" i="228"/>
  <c r="C1174" i="228"/>
  <c r="D1174" i="228" s="1"/>
  <c r="B1174" i="228" s="1"/>
  <c r="B1173" i="228"/>
  <c r="C1173" i="228"/>
  <c r="D1173" i="228" s="1"/>
  <c r="C1172" i="228"/>
  <c r="D1172" i="228" s="1"/>
  <c r="B1172" i="228" s="1"/>
  <c r="C1171" i="228"/>
  <c r="D1171" i="228" s="1"/>
  <c r="B1171" i="228" s="1"/>
  <c r="C1170" i="228"/>
  <c r="D1170" i="228" s="1"/>
  <c r="B1170" i="228" s="1"/>
  <c r="C1169" i="228"/>
  <c r="D1169" i="228" s="1"/>
  <c r="B1169" i="228" s="1"/>
  <c r="C1168" i="228"/>
  <c r="D1168" i="228" s="1"/>
  <c r="B1168" i="228" s="1"/>
  <c r="C1167" i="228"/>
  <c r="D1167" i="228" s="1"/>
  <c r="B1167" i="228" s="1"/>
  <c r="B1166" i="228"/>
  <c r="C1166" i="228"/>
  <c r="D1166" i="228" s="1"/>
  <c r="B1165" i="228"/>
  <c r="C1165" i="228"/>
  <c r="D1165" i="228" s="1"/>
  <c r="C1164" i="228"/>
  <c r="D1164" i="228" s="1"/>
  <c r="B1164" i="228" s="1"/>
  <c r="C1163" i="228"/>
  <c r="D1163" i="228" s="1"/>
  <c r="B1163" i="228" s="1"/>
  <c r="C1162" i="228"/>
  <c r="D1162" i="228" s="1"/>
  <c r="B1162" i="228" s="1"/>
  <c r="C1161" i="228"/>
  <c r="D1161" i="228" s="1"/>
  <c r="B1161" i="228" s="1"/>
  <c r="C1160" i="228"/>
  <c r="D1160" i="228" s="1"/>
  <c r="B1160" i="228" s="1"/>
  <c r="C1159" i="228"/>
  <c r="D1159" i="228" s="1"/>
  <c r="B1159" i="228" s="1"/>
  <c r="B1158" i="228"/>
  <c r="C1158" i="228"/>
  <c r="D1158" i="228" s="1"/>
  <c r="B1157" i="228"/>
  <c r="C1157" i="228"/>
  <c r="D1157" i="228" s="1"/>
  <c r="C1156" i="228"/>
  <c r="D1156" i="228" s="1"/>
  <c r="B1156" i="228" s="1"/>
  <c r="C1155" i="228"/>
  <c r="D1155" i="228" s="1"/>
  <c r="B1155" i="228" s="1"/>
  <c r="C1154" i="228"/>
  <c r="D1154" i="228" s="1"/>
  <c r="B1154" i="228" s="1"/>
  <c r="C1153" i="228"/>
  <c r="D1153" i="228" s="1"/>
  <c r="B1153" i="228" s="1"/>
  <c r="C1152" i="228"/>
  <c r="D1152" i="228" s="1"/>
  <c r="B1152" i="228" s="1"/>
  <c r="C1151" i="228"/>
  <c r="D1151" i="228" s="1"/>
  <c r="B1151" i="228" s="1"/>
  <c r="B1150" i="228"/>
  <c r="C1150" i="228"/>
  <c r="D1150" i="228" s="1"/>
  <c r="C1149" i="228"/>
  <c r="D1149" i="228" s="1"/>
  <c r="B1149" i="228" s="1"/>
  <c r="C1148" i="228"/>
  <c r="D1148" i="228" s="1"/>
  <c r="B1148" i="228" s="1"/>
  <c r="C1147" i="228"/>
  <c r="D1147" i="228" s="1"/>
  <c r="B1147" i="228" s="1"/>
  <c r="C1146" i="228"/>
  <c r="D1146" i="228" s="1"/>
  <c r="B1146" i="228" s="1"/>
  <c r="C1145" i="228"/>
  <c r="D1145" i="228" s="1"/>
  <c r="B1145" i="228" s="1"/>
  <c r="C1144" i="228"/>
  <c r="D1144" i="228" s="1"/>
  <c r="B1144" i="228" s="1"/>
  <c r="C1143" i="228"/>
  <c r="D1143" i="228" s="1"/>
  <c r="B1143" i="228" s="1"/>
  <c r="C1142" i="228"/>
  <c r="D1142" i="228" s="1"/>
  <c r="B1142" i="228" s="1"/>
  <c r="C1141" i="228"/>
  <c r="D1141" i="228" s="1"/>
  <c r="B1141" i="228" s="1"/>
  <c r="C1140" i="228"/>
  <c r="D1140" i="228" s="1"/>
  <c r="B1140" i="228" s="1"/>
  <c r="C1139" i="228"/>
  <c r="D1139" i="228" s="1"/>
  <c r="B1139" i="228" s="1"/>
  <c r="C1138" i="228"/>
  <c r="D1138" i="228" s="1"/>
  <c r="B1138" i="228" s="1"/>
  <c r="C1137" i="228"/>
  <c r="D1137" i="228" s="1"/>
  <c r="B1137" i="228" s="1"/>
  <c r="C1136" i="228"/>
  <c r="D1136" i="228" s="1"/>
  <c r="B1136" i="228" s="1"/>
  <c r="C1209" i="228"/>
  <c r="D1209" i="228" s="1"/>
  <c r="B1209" i="228"/>
  <c r="C1134" i="228"/>
  <c r="D1134" i="228" s="1"/>
  <c r="B1134" i="228" s="1"/>
  <c r="C1208" i="228"/>
  <c r="D1208" i="228" s="1"/>
  <c r="B1208" i="228" s="1"/>
  <c r="C1132" i="228"/>
  <c r="D1132" i="228" s="1"/>
  <c r="B1132" i="228" s="1"/>
  <c r="C1131" i="228"/>
  <c r="D1131" i="228" s="1"/>
  <c r="B1131" i="228" s="1"/>
  <c r="C1130" i="228"/>
  <c r="D1130" i="228" s="1"/>
  <c r="B1130" i="228" s="1"/>
  <c r="C1129" i="228"/>
  <c r="D1129" i="228" s="1"/>
  <c r="B1129" i="228" s="1"/>
  <c r="C1128" i="228"/>
  <c r="D1128" i="228" s="1"/>
  <c r="B1128" i="228" s="1"/>
  <c r="C1127" i="228"/>
  <c r="D1127" i="228" s="1"/>
  <c r="B1127" i="228"/>
  <c r="C1126" i="228"/>
  <c r="D1126" i="228" s="1"/>
  <c r="B1126" i="228" s="1"/>
  <c r="C1125" i="228"/>
  <c r="D1125" i="228" s="1"/>
  <c r="B1125" i="228" s="1"/>
  <c r="C1124" i="228"/>
  <c r="D1124" i="228" s="1"/>
  <c r="B1124" i="228" s="1"/>
  <c r="C1123" i="228"/>
  <c r="D1123" i="228" s="1"/>
  <c r="B1123" i="228" s="1"/>
  <c r="C1122" i="228"/>
  <c r="D1122" i="228" s="1"/>
  <c r="B1122" i="228" s="1"/>
  <c r="C1121" i="228"/>
  <c r="D1121" i="228" s="1"/>
  <c r="B1121" i="228" s="1"/>
  <c r="C1120" i="228"/>
  <c r="D1120" i="228" s="1"/>
  <c r="B1120" i="228" s="1"/>
  <c r="C1119" i="228"/>
  <c r="D1119" i="228" s="1"/>
  <c r="B1119" i="228"/>
  <c r="C1118" i="228"/>
  <c r="D1118" i="228" s="1"/>
  <c r="B1118" i="228" s="1"/>
  <c r="C1117" i="228"/>
  <c r="D1117" i="228" s="1"/>
  <c r="B1117" i="228" s="1"/>
  <c r="C1116" i="228"/>
  <c r="D1116" i="228" s="1"/>
  <c r="B1116" i="228" s="1"/>
  <c r="C1115" i="228"/>
  <c r="D1115" i="228" s="1"/>
  <c r="B1115" i="228" s="1"/>
  <c r="C1114" i="228"/>
  <c r="D1114" i="228" s="1"/>
  <c r="B1114" i="228" s="1"/>
  <c r="C1113" i="228"/>
  <c r="D1113" i="228" s="1"/>
  <c r="B1113" i="228" s="1"/>
  <c r="B1112" i="228"/>
  <c r="C1112" i="228"/>
  <c r="D1112" i="228" s="1"/>
  <c r="C1111" i="228"/>
  <c r="D1111" i="228" s="1"/>
  <c r="B1111" i="228"/>
  <c r="C1110" i="228"/>
  <c r="D1110" i="228" s="1"/>
  <c r="B1110" i="228" s="1"/>
  <c r="C1109" i="228"/>
  <c r="D1109" i="228" s="1"/>
  <c r="B1109" i="228" s="1"/>
  <c r="C1108" i="228"/>
  <c r="D1108" i="228" s="1"/>
  <c r="B1108" i="228" s="1"/>
  <c r="C1107" i="228"/>
  <c r="D1107" i="228" s="1"/>
  <c r="B1107" i="228" s="1"/>
  <c r="C1106" i="228"/>
  <c r="D1106" i="228" s="1"/>
  <c r="B1106" i="228" s="1"/>
  <c r="C1105" i="228"/>
  <c r="D1105" i="228" s="1"/>
  <c r="B1105" i="228" s="1"/>
  <c r="B1104" i="228"/>
  <c r="C1104" i="228"/>
  <c r="D1104" i="228" s="1"/>
  <c r="C1103" i="228"/>
  <c r="D1103" i="228" s="1"/>
  <c r="B1103" i="228"/>
  <c r="C1102" i="228"/>
  <c r="D1102" i="228" s="1"/>
  <c r="B1102" i="228" s="1"/>
  <c r="C1101" i="228"/>
  <c r="D1101" i="228" s="1"/>
  <c r="B1101" i="228" s="1"/>
  <c r="C1100" i="228"/>
  <c r="D1100" i="228" s="1"/>
  <c r="B1100" i="228" s="1"/>
  <c r="C1099" i="228"/>
  <c r="D1099" i="228" s="1"/>
  <c r="B1099" i="228" s="1"/>
  <c r="C1098" i="228"/>
  <c r="D1098" i="228" s="1"/>
  <c r="B1098" i="228" s="1"/>
  <c r="C1097" i="228"/>
  <c r="D1097" i="228" s="1"/>
  <c r="B1097" i="228" s="1"/>
  <c r="B1096" i="228"/>
  <c r="C1096" i="228"/>
  <c r="D1096" i="228" s="1"/>
  <c r="C1095" i="228"/>
  <c r="D1095" i="228" s="1"/>
  <c r="B1095" i="228"/>
  <c r="C1094" i="228"/>
  <c r="D1094" i="228" s="1"/>
  <c r="B1094" i="228" s="1"/>
  <c r="C1093" i="228"/>
  <c r="D1093" i="228" s="1"/>
  <c r="B1093" i="228" s="1"/>
  <c r="C1092" i="228"/>
  <c r="D1092" i="228" s="1"/>
  <c r="B1092" i="228" s="1"/>
  <c r="C1091" i="228"/>
  <c r="D1091" i="228" s="1"/>
  <c r="B1091" i="228" s="1"/>
  <c r="C1090" i="228"/>
  <c r="D1090" i="228" s="1"/>
  <c r="B1090" i="228" s="1"/>
  <c r="C1089" i="228"/>
  <c r="D1089" i="228" s="1"/>
  <c r="B1089" i="228" s="1"/>
  <c r="B1088" i="228"/>
  <c r="C1088" i="228"/>
  <c r="D1088" i="228" s="1"/>
  <c r="C1087" i="228"/>
  <c r="D1087" i="228" s="1"/>
  <c r="B1087" i="228" s="1"/>
  <c r="C1086" i="228"/>
  <c r="D1086" i="228" s="1"/>
  <c r="B1086" i="228" s="1"/>
  <c r="C1085" i="228"/>
  <c r="D1085" i="228" s="1"/>
  <c r="B1085" i="228" s="1"/>
  <c r="C1084" i="228"/>
  <c r="D1084" i="228" s="1"/>
  <c r="B1084" i="228" s="1"/>
  <c r="C1083" i="228"/>
  <c r="D1083" i="228" s="1"/>
  <c r="B1083" i="228" s="1"/>
  <c r="C1082" i="228"/>
  <c r="D1082" i="228" s="1"/>
  <c r="B1082" i="228" s="1"/>
  <c r="C1081" i="228"/>
  <c r="D1081" i="228" s="1"/>
  <c r="B1081" i="228" s="1"/>
  <c r="B1080" i="228"/>
  <c r="C1080" i="228"/>
  <c r="D1080" i="228" s="1"/>
  <c r="C1079" i="228"/>
  <c r="D1079" i="228" s="1"/>
  <c r="B1079" i="228" s="1"/>
  <c r="C1078" i="228"/>
  <c r="D1078" i="228" s="1"/>
  <c r="B1078" i="228" s="1"/>
  <c r="C1077" i="228"/>
  <c r="D1077" i="228" s="1"/>
  <c r="B1077" i="228" s="1"/>
  <c r="C1076" i="228"/>
  <c r="D1076" i="228" s="1"/>
  <c r="B1076" i="228" s="1"/>
  <c r="C1075" i="228"/>
  <c r="D1075" i="228" s="1"/>
  <c r="B1075" i="228" s="1"/>
  <c r="C1074" i="228"/>
  <c r="D1074" i="228" s="1"/>
  <c r="B1074" i="228" s="1"/>
  <c r="B1073" i="228"/>
  <c r="C1073" i="228"/>
  <c r="D1073" i="228" s="1"/>
  <c r="B1072" i="228"/>
  <c r="C1072" i="228"/>
  <c r="D1072" i="228" s="1"/>
  <c r="C1071" i="228"/>
  <c r="D1071" i="228" s="1"/>
  <c r="B1071" i="228" s="1"/>
  <c r="C1070" i="228"/>
  <c r="D1070" i="228" s="1"/>
  <c r="B1070" i="228" s="1"/>
  <c r="C1069" i="228"/>
  <c r="D1069" i="228" s="1"/>
  <c r="B1069" i="228" s="1"/>
  <c r="C1068" i="228"/>
  <c r="D1068" i="228" s="1"/>
  <c r="B1068" i="228" s="1"/>
  <c r="C1067" i="228"/>
  <c r="D1067" i="228" s="1"/>
  <c r="B1067" i="228" s="1"/>
  <c r="C1066" i="228"/>
  <c r="D1066" i="228" s="1"/>
  <c r="B1066" i="228" s="1"/>
  <c r="B1065" i="228"/>
  <c r="C1065" i="228"/>
  <c r="D1065" i="228" s="1"/>
  <c r="B1064" i="228"/>
  <c r="C1064" i="228"/>
  <c r="D1064" i="228" s="1"/>
  <c r="C1063" i="228"/>
  <c r="D1063" i="228" s="1"/>
  <c r="B1063" i="228" s="1"/>
  <c r="C1062" i="228"/>
  <c r="D1062" i="228" s="1"/>
  <c r="B1062" i="228" s="1"/>
  <c r="C1061" i="228"/>
  <c r="D1061" i="228" s="1"/>
  <c r="B1061" i="228" s="1"/>
  <c r="C1133" i="228"/>
  <c r="D1133" i="228" s="1"/>
  <c r="B1133" i="228" s="1"/>
  <c r="C1059" i="228"/>
  <c r="D1059" i="228" s="1"/>
  <c r="B1059" i="228" s="1"/>
  <c r="C1058" i="228"/>
  <c r="D1058" i="228" s="1"/>
  <c r="B1058" i="228" s="1"/>
  <c r="C1057" i="228"/>
  <c r="D1057" i="228" s="1"/>
  <c r="B1057" i="228" s="1"/>
  <c r="C1056" i="228"/>
  <c r="D1056" i="228" s="1"/>
  <c r="B1056" i="228" s="1"/>
  <c r="C1055" i="228"/>
  <c r="D1055" i="228" s="1"/>
  <c r="B1055" i="228" s="1"/>
  <c r="C1054" i="228"/>
  <c r="D1054" i="228" s="1"/>
  <c r="B1054" i="228" s="1"/>
  <c r="C1053" i="228"/>
  <c r="D1053" i="228" s="1"/>
  <c r="B1053" i="228" s="1"/>
  <c r="C1052" i="228"/>
  <c r="D1052" i="228" s="1"/>
  <c r="B1052" i="228" s="1"/>
  <c r="C1051" i="228"/>
  <c r="D1051" i="228" s="1"/>
  <c r="B1051" i="228" s="1"/>
  <c r="C1050" i="228"/>
  <c r="D1050" i="228" s="1"/>
  <c r="B1050" i="228" s="1"/>
  <c r="C1049" i="228"/>
  <c r="D1049" i="228" s="1"/>
  <c r="B1049" i="228" s="1"/>
  <c r="C1048" i="228"/>
  <c r="D1048" i="228" s="1"/>
  <c r="B1048" i="228" s="1"/>
  <c r="C1047" i="228"/>
  <c r="D1047" i="228" s="1"/>
  <c r="B1047" i="228" s="1"/>
  <c r="C1046" i="228"/>
  <c r="D1046" i="228" s="1"/>
  <c r="B1046" i="228" s="1"/>
  <c r="C1045" i="228"/>
  <c r="D1045" i="228" s="1"/>
  <c r="B1045" i="228" s="1"/>
  <c r="C1044" i="228"/>
  <c r="D1044" i="228" s="1"/>
  <c r="B1044" i="228" s="1"/>
  <c r="C1043" i="228"/>
  <c r="D1043" i="228" s="1"/>
  <c r="B1043" i="228" s="1"/>
  <c r="C1042" i="228"/>
  <c r="D1042" i="228" s="1"/>
  <c r="B1042" i="228" s="1"/>
  <c r="C1041" i="228"/>
  <c r="D1041" i="228" s="1"/>
  <c r="B1041" i="228" s="1"/>
  <c r="C1040" i="228"/>
  <c r="D1040" i="228" s="1"/>
  <c r="B1040" i="228" s="1"/>
  <c r="C1039" i="228"/>
  <c r="D1039" i="228" s="1"/>
  <c r="B1039" i="228" s="1"/>
  <c r="C1038" i="228"/>
  <c r="D1038" i="228" s="1"/>
  <c r="B1038" i="228" s="1"/>
  <c r="C1037" i="228"/>
  <c r="D1037" i="228" s="1"/>
  <c r="B1037" i="228" s="1"/>
  <c r="C1036" i="228"/>
  <c r="D1036" i="228" s="1"/>
  <c r="B1036" i="228" s="1"/>
  <c r="C1035" i="228"/>
  <c r="D1035" i="228" s="1"/>
  <c r="B1035" i="228" s="1"/>
  <c r="C1034" i="228"/>
  <c r="D1034" i="228" s="1"/>
  <c r="B1034" i="228" s="1"/>
  <c r="C1033" i="228"/>
  <c r="D1033" i="228" s="1"/>
  <c r="B1033" i="228" s="1"/>
  <c r="C1032" i="228"/>
  <c r="D1032" i="228" s="1"/>
  <c r="B1032" i="228" s="1"/>
  <c r="C1031" i="228"/>
  <c r="D1031" i="228" s="1"/>
  <c r="B1031" i="228" s="1"/>
  <c r="C1030" i="228"/>
  <c r="D1030" i="228" s="1"/>
  <c r="B1030" i="228" s="1"/>
  <c r="C1029" i="228"/>
  <c r="D1029" i="228" s="1"/>
  <c r="B1029" i="228" s="1"/>
  <c r="C1028" i="228"/>
  <c r="D1028" i="228" s="1"/>
  <c r="B1028" i="228" s="1"/>
  <c r="C1027" i="228"/>
  <c r="D1027" i="228" s="1"/>
  <c r="B1027" i="228" s="1"/>
  <c r="C1026" i="228"/>
  <c r="D1026" i="228" s="1"/>
  <c r="B1026" i="228" s="1"/>
  <c r="C1025" i="228"/>
  <c r="D1025" i="228" s="1"/>
  <c r="B1025" i="228" s="1"/>
  <c r="C1024" i="228"/>
  <c r="D1024" i="228" s="1"/>
  <c r="B1024" i="228" s="1"/>
  <c r="C1023" i="228"/>
  <c r="D1023" i="228" s="1"/>
  <c r="B1023" i="228" s="1"/>
  <c r="C1022" i="228"/>
  <c r="D1022" i="228" s="1"/>
  <c r="B1022" i="228" s="1"/>
  <c r="C1021" i="228"/>
  <c r="D1021" i="228" s="1"/>
  <c r="B1021" i="228" s="1"/>
  <c r="C1020" i="228"/>
  <c r="D1020" i="228" s="1"/>
  <c r="B1020" i="228" s="1"/>
  <c r="C1019" i="228"/>
  <c r="D1019" i="228" s="1"/>
  <c r="B1019" i="228" s="1"/>
  <c r="C1018" i="228"/>
  <c r="D1018" i="228" s="1"/>
  <c r="B1018" i="228"/>
  <c r="B1017" i="228"/>
  <c r="C1017" i="228"/>
  <c r="D1017" i="228" s="1"/>
  <c r="C1016" i="228"/>
  <c r="D1016" i="228" s="1"/>
  <c r="B1016" i="228" s="1"/>
  <c r="C1015" i="228"/>
  <c r="D1015" i="228" s="1"/>
  <c r="B1015" i="228"/>
  <c r="C1014" i="228"/>
  <c r="D1014" i="228" s="1"/>
  <c r="B1014" i="228" s="1"/>
  <c r="C1013" i="228"/>
  <c r="D1013" i="228" s="1"/>
  <c r="B1013" i="228" s="1"/>
  <c r="C1012" i="228"/>
  <c r="D1012" i="228" s="1"/>
  <c r="B1012" i="228" s="1"/>
  <c r="C1011" i="228"/>
  <c r="D1011" i="228" s="1"/>
  <c r="B1011" i="228" s="1"/>
  <c r="C1010" i="228"/>
  <c r="D1010" i="228" s="1"/>
  <c r="B1010" i="228"/>
  <c r="B1009" i="228"/>
  <c r="C1009" i="228"/>
  <c r="D1009" i="228" s="1"/>
  <c r="C1008" i="228"/>
  <c r="D1008" i="228" s="1"/>
  <c r="B1008" i="228" s="1"/>
  <c r="C1007" i="228"/>
  <c r="D1007" i="228" s="1"/>
  <c r="B1007" i="228" s="1"/>
  <c r="C1006" i="228"/>
  <c r="D1006" i="228" s="1"/>
  <c r="B1006" i="228" s="1"/>
  <c r="C1005" i="228"/>
  <c r="D1005" i="228" s="1"/>
  <c r="B1005" i="228" s="1"/>
  <c r="C1004" i="228"/>
  <c r="D1004" i="228" s="1"/>
  <c r="B1004" i="228" s="1"/>
  <c r="C1003" i="228"/>
  <c r="D1003" i="228" s="1"/>
  <c r="B1003" i="228" s="1"/>
  <c r="C1002" i="228"/>
  <c r="D1002" i="228" s="1"/>
  <c r="B1002" i="228"/>
  <c r="B1001" i="228"/>
  <c r="C1001" i="228"/>
  <c r="D1001" i="228" s="1"/>
  <c r="C1000" i="228"/>
  <c r="D1000" i="228" s="1"/>
  <c r="B1000" i="228" s="1"/>
  <c r="C999" i="228"/>
  <c r="D999" i="228" s="1"/>
  <c r="B999" i="228" s="1"/>
  <c r="C998" i="228"/>
  <c r="D998" i="228" s="1"/>
  <c r="B998" i="228" s="1"/>
  <c r="C997" i="228"/>
  <c r="D997" i="228" s="1"/>
  <c r="B997" i="228" s="1"/>
  <c r="C996" i="228"/>
  <c r="D996" i="228" s="1"/>
  <c r="B996" i="228" s="1"/>
  <c r="C995" i="228"/>
  <c r="D995" i="228" s="1"/>
  <c r="B995" i="228" s="1"/>
  <c r="C994" i="228"/>
  <c r="D994" i="228" s="1"/>
  <c r="B994" i="228"/>
  <c r="B993" i="228"/>
  <c r="C993" i="228"/>
  <c r="D993" i="228" s="1"/>
  <c r="B992" i="228"/>
  <c r="C992" i="228"/>
  <c r="D992" i="228" s="1"/>
  <c r="C945" i="228"/>
  <c r="D945" i="228" s="1"/>
  <c r="B945" i="228" s="1"/>
  <c r="C990" i="228"/>
  <c r="D990" i="228" s="1"/>
  <c r="B990" i="228" s="1"/>
  <c r="C989" i="228"/>
  <c r="D989" i="228" s="1"/>
  <c r="B989" i="228" s="1"/>
  <c r="C988" i="228"/>
  <c r="D988" i="228" s="1"/>
  <c r="B988" i="228" s="1"/>
  <c r="C987" i="228"/>
  <c r="D987" i="228" s="1"/>
  <c r="B987" i="228" s="1"/>
  <c r="C986" i="228"/>
  <c r="D986" i="228" s="1"/>
  <c r="B986" i="228"/>
  <c r="B985" i="228"/>
  <c r="C985" i="228"/>
  <c r="D985" i="228" s="1"/>
  <c r="B984" i="228"/>
  <c r="C984" i="228"/>
  <c r="D984" i="228" s="1"/>
  <c r="C982" i="228"/>
  <c r="D982" i="228" s="1"/>
  <c r="B982" i="228" s="1"/>
  <c r="B969" i="228"/>
  <c r="C969" i="228"/>
  <c r="D969" i="228" s="1"/>
  <c r="C983" i="228"/>
  <c r="D983" i="228" s="1"/>
  <c r="B983" i="228" s="1"/>
  <c r="C980" i="228"/>
  <c r="D980" i="228" s="1"/>
  <c r="B980" i="228" s="1"/>
  <c r="C979" i="228"/>
  <c r="D979" i="228" s="1"/>
  <c r="B979" i="228" s="1"/>
  <c r="C978" i="228"/>
  <c r="D978" i="228" s="1"/>
  <c r="B978" i="228"/>
  <c r="B977" i="228"/>
  <c r="C977" i="228"/>
  <c r="D977" i="228" s="1"/>
  <c r="B976" i="228"/>
  <c r="C976" i="228"/>
  <c r="D976" i="228" s="1"/>
  <c r="C975" i="228"/>
  <c r="D975" i="228" s="1"/>
  <c r="B975" i="228"/>
  <c r="C974" i="228"/>
  <c r="D974" i="228" s="1"/>
  <c r="B974" i="228" s="1"/>
  <c r="C973" i="228"/>
  <c r="D973" i="228" s="1"/>
  <c r="B973" i="228" s="1"/>
  <c r="C972" i="228"/>
  <c r="D972" i="228" s="1"/>
  <c r="B972" i="228" s="1"/>
  <c r="C971" i="228"/>
  <c r="D971" i="228" s="1"/>
  <c r="B971" i="228" s="1"/>
  <c r="C970" i="228"/>
  <c r="D970" i="228" s="1"/>
  <c r="B970" i="228" s="1"/>
  <c r="C967" i="228"/>
  <c r="D967" i="228" s="1"/>
  <c r="B967" i="228" s="1"/>
  <c r="C961" i="228"/>
  <c r="D961" i="228" s="1"/>
  <c r="B961" i="228" s="1"/>
  <c r="C959" i="228"/>
  <c r="D959" i="228" s="1"/>
  <c r="B959" i="228"/>
  <c r="B966" i="228"/>
  <c r="C966" i="228"/>
  <c r="D966" i="228" s="1"/>
  <c r="C965" i="228"/>
  <c r="D965" i="228" s="1"/>
  <c r="B965" i="228"/>
  <c r="C964" i="228"/>
  <c r="D964" i="228" s="1"/>
  <c r="B964" i="228" s="1"/>
  <c r="C963" i="228"/>
  <c r="D963" i="228" s="1"/>
  <c r="B963" i="228" s="1"/>
  <c r="C962" i="228"/>
  <c r="D962" i="228" s="1"/>
  <c r="B962" i="228"/>
  <c r="B946" i="228"/>
  <c r="C946" i="228"/>
  <c r="D946" i="228" s="1"/>
  <c r="C960" i="228"/>
  <c r="D960" i="228" s="1"/>
  <c r="B960" i="228" s="1"/>
  <c r="C944" i="228"/>
  <c r="D944" i="228" s="1"/>
  <c r="B944" i="228"/>
  <c r="B958" i="228"/>
  <c r="C958" i="228"/>
  <c r="D958" i="228" s="1"/>
  <c r="C957" i="228"/>
  <c r="D957" i="228" s="1"/>
  <c r="B957" i="228" s="1"/>
  <c r="C956" i="228"/>
  <c r="D956" i="228" s="1"/>
  <c r="B956" i="228" s="1"/>
  <c r="C955" i="228"/>
  <c r="D955" i="228" s="1"/>
  <c r="B955" i="228" s="1"/>
  <c r="C954" i="228"/>
  <c r="D954" i="228" s="1"/>
  <c r="B954" i="228"/>
  <c r="B953" i="228"/>
  <c r="C953" i="228"/>
  <c r="D953" i="228" s="1"/>
  <c r="C952" i="228"/>
  <c r="D952" i="228" s="1"/>
  <c r="B952" i="228" s="1"/>
  <c r="C951" i="228"/>
  <c r="D951" i="228" s="1"/>
  <c r="B951" i="228"/>
  <c r="C950" i="228"/>
  <c r="D950" i="228" s="1"/>
  <c r="B950" i="228" s="1"/>
  <c r="C949" i="228"/>
  <c r="D949" i="228" s="1"/>
  <c r="B949" i="228" s="1"/>
  <c r="C948" i="228"/>
  <c r="D948" i="228" s="1"/>
  <c r="B948" i="228" s="1"/>
  <c r="B947" i="228"/>
  <c r="C947" i="228"/>
  <c r="D947" i="228" s="1"/>
  <c r="C991" i="228"/>
  <c r="D991" i="228" s="1"/>
  <c r="B991" i="228" s="1"/>
  <c r="C792" i="228"/>
  <c r="D792" i="228" s="1"/>
  <c r="B792" i="228" s="1"/>
  <c r="C295" i="228"/>
  <c r="D295" i="228" s="1"/>
  <c r="B295" i="228" s="1"/>
  <c r="C943" i="228"/>
  <c r="D943" i="228" s="1"/>
  <c r="B943" i="228"/>
  <c r="B942" i="228"/>
  <c r="C942" i="228"/>
  <c r="D942" i="228" s="1"/>
  <c r="C941" i="228"/>
  <c r="D941" i="228" s="1"/>
  <c r="B941" i="228"/>
  <c r="C940" i="228"/>
  <c r="D940" i="228" s="1"/>
  <c r="B940" i="228" s="1"/>
  <c r="C939" i="228"/>
  <c r="D939" i="228" s="1"/>
  <c r="B939" i="228" s="1"/>
  <c r="C938" i="228"/>
  <c r="D938" i="228" s="1"/>
  <c r="B938" i="228" s="1"/>
  <c r="B937" i="228"/>
  <c r="C937" i="228"/>
  <c r="D937" i="228" s="1"/>
  <c r="C936" i="228"/>
  <c r="D936" i="228" s="1"/>
  <c r="B936" i="228" s="1"/>
  <c r="C935" i="228"/>
  <c r="D935" i="228" s="1"/>
  <c r="B935" i="228" s="1"/>
  <c r="C934" i="228"/>
  <c r="D934" i="228" s="1"/>
  <c r="B934" i="228" s="1"/>
  <c r="C933" i="228"/>
  <c r="D933" i="228" s="1"/>
  <c r="B933" i="228" s="1"/>
  <c r="C932" i="228"/>
  <c r="D932" i="228" s="1"/>
  <c r="B932" i="228" s="1"/>
  <c r="C931" i="228"/>
  <c r="D931" i="228" s="1"/>
  <c r="B931" i="228" s="1"/>
  <c r="C930" i="228"/>
  <c r="D930" i="228" s="1"/>
  <c r="B930" i="228" s="1"/>
  <c r="B929" i="228"/>
  <c r="C929" i="228"/>
  <c r="D929" i="228" s="1"/>
  <c r="C928" i="228"/>
  <c r="D928" i="228" s="1"/>
  <c r="B928" i="228" s="1"/>
  <c r="C927" i="228"/>
  <c r="D927" i="228" s="1"/>
  <c r="B927" i="228" s="1"/>
  <c r="B926" i="228"/>
  <c r="C926" i="228"/>
  <c r="D926" i="228" s="1"/>
  <c r="C925" i="228"/>
  <c r="D925" i="228" s="1"/>
  <c r="B925" i="228"/>
  <c r="C924" i="228"/>
  <c r="D924" i="228" s="1"/>
  <c r="B924" i="228" s="1"/>
  <c r="B923" i="228"/>
  <c r="C923" i="228"/>
  <c r="D923" i="228" s="1"/>
  <c r="C831" i="228"/>
  <c r="D831" i="228" s="1"/>
  <c r="B831" i="228"/>
  <c r="C921" i="228"/>
  <c r="D921" i="228" s="1"/>
  <c r="B921" i="228" s="1"/>
  <c r="B920" i="228"/>
  <c r="C920" i="228"/>
  <c r="D920" i="228" s="1"/>
  <c r="C919" i="228"/>
  <c r="D919" i="228" s="1"/>
  <c r="B919" i="228" s="1"/>
  <c r="C918" i="228"/>
  <c r="D918" i="228" s="1"/>
  <c r="B918" i="228" s="1"/>
  <c r="C917" i="228"/>
  <c r="D917" i="228" s="1"/>
  <c r="B917" i="228" s="1"/>
  <c r="C916" i="228"/>
  <c r="D916" i="228" s="1"/>
  <c r="B916" i="228" s="1"/>
  <c r="B915" i="228"/>
  <c r="C915" i="228"/>
  <c r="D915" i="228" s="1"/>
  <c r="C914" i="228"/>
  <c r="D914" i="228" s="1"/>
  <c r="B914" i="228" s="1"/>
  <c r="C913" i="228"/>
  <c r="D913" i="228" s="1"/>
  <c r="B913" i="228" s="1"/>
  <c r="C912" i="228"/>
  <c r="D912" i="228" s="1"/>
  <c r="B912" i="228" s="1"/>
  <c r="C911" i="228"/>
  <c r="D911" i="228" s="1"/>
  <c r="B911" i="228" s="1"/>
  <c r="B910" i="228"/>
  <c r="C910" i="228"/>
  <c r="D910" i="228" s="1"/>
  <c r="C909" i="228"/>
  <c r="D909" i="228" s="1"/>
  <c r="B909" i="228"/>
  <c r="C908" i="228"/>
  <c r="D908" i="228" s="1"/>
  <c r="B908" i="228" s="1"/>
  <c r="C907" i="228"/>
  <c r="D907" i="228" s="1"/>
  <c r="B907" i="228" s="1"/>
  <c r="C906" i="228"/>
  <c r="D906" i="228" s="1"/>
  <c r="B906" i="228" s="1"/>
  <c r="C905" i="228"/>
  <c r="D905" i="228" s="1"/>
  <c r="B905" i="228" s="1"/>
  <c r="C904" i="228"/>
  <c r="D904" i="228" s="1"/>
  <c r="B904" i="228" s="1"/>
  <c r="C903" i="228"/>
  <c r="D903" i="228" s="1"/>
  <c r="B903" i="228" s="1"/>
  <c r="B902" i="228"/>
  <c r="C902" i="228"/>
  <c r="D902" i="228" s="1"/>
  <c r="C901" i="228"/>
  <c r="D901" i="228" s="1"/>
  <c r="B901" i="228" s="1"/>
  <c r="C900" i="228"/>
  <c r="D900" i="228" s="1"/>
  <c r="B900" i="228" s="1"/>
  <c r="B899" i="228"/>
  <c r="C899" i="228"/>
  <c r="D899" i="228" s="1"/>
  <c r="C898" i="228"/>
  <c r="D898" i="228" s="1"/>
  <c r="B898" i="228"/>
  <c r="C897" i="228"/>
  <c r="D897" i="228" s="1"/>
  <c r="B897" i="228" s="1"/>
  <c r="C896" i="228"/>
  <c r="D896" i="228" s="1"/>
  <c r="B896" i="228" s="1"/>
  <c r="C895" i="228"/>
  <c r="D895" i="228" s="1"/>
  <c r="B895" i="228"/>
  <c r="B894" i="228"/>
  <c r="C894" i="228"/>
  <c r="D894" i="228" s="1"/>
  <c r="C893" i="228"/>
  <c r="D893" i="228" s="1"/>
  <c r="B893" i="228" s="1"/>
  <c r="C892" i="228"/>
  <c r="D892" i="228" s="1"/>
  <c r="B892" i="228" s="1"/>
  <c r="B891" i="228"/>
  <c r="C891" i="228"/>
  <c r="D891" i="228" s="1"/>
  <c r="C890" i="228"/>
  <c r="D890" i="228" s="1"/>
  <c r="B890" i="228" s="1"/>
  <c r="C889" i="228"/>
  <c r="D889" i="228" s="1"/>
  <c r="B889" i="228"/>
  <c r="C888" i="228"/>
  <c r="D888" i="228" s="1"/>
  <c r="B888" i="228" s="1"/>
  <c r="C887" i="228"/>
  <c r="D887" i="228" s="1"/>
  <c r="B887" i="228" s="1"/>
  <c r="C886" i="228"/>
  <c r="D886" i="228" s="1"/>
  <c r="B886" i="228" s="1"/>
  <c r="C885" i="228"/>
  <c r="D885" i="228" s="1"/>
  <c r="B885" i="228" s="1"/>
  <c r="C884" i="228"/>
  <c r="D884" i="228" s="1"/>
  <c r="B884" i="228" s="1"/>
  <c r="C883" i="228"/>
  <c r="D883" i="228" s="1"/>
  <c r="B883" i="228" s="1"/>
  <c r="C882" i="228"/>
  <c r="D882" i="228" s="1"/>
  <c r="B882" i="228" s="1"/>
  <c r="C881" i="228"/>
  <c r="D881" i="228" s="1"/>
  <c r="B881" i="228" s="1"/>
  <c r="C880" i="228"/>
  <c r="D880" i="228" s="1"/>
  <c r="B880" i="228" s="1"/>
  <c r="C879" i="228"/>
  <c r="D879" i="228" s="1"/>
  <c r="B879" i="228" s="1"/>
  <c r="B878" i="228"/>
  <c r="C878" i="228"/>
  <c r="D878" i="228" s="1"/>
  <c r="C877" i="228"/>
  <c r="D877" i="228" s="1"/>
  <c r="B877" i="228"/>
  <c r="C876" i="228"/>
  <c r="D876" i="228" s="1"/>
  <c r="B876" i="228" s="1"/>
  <c r="C875" i="228"/>
  <c r="D875" i="228" s="1"/>
  <c r="B875" i="228" s="1"/>
  <c r="C874" i="228"/>
  <c r="D874" i="228" s="1"/>
  <c r="B874" i="228"/>
  <c r="C873" i="228"/>
  <c r="D873" i="228" s="1"/>
  <c r="B873" i="228" s="1"/>
  <c r="B793" i="228"/>
  <c r="C793" i="228"/>
  <c r="D793" i="228" s="1"/>
  <c r="C871" i="228"/>
  <c r="D871" i="228" s="1"/>
  <c r="B871" i="228"/>
  <c r="C870" i="228"/>
  <c r="D870" i="228" s="1"/>
  <c r="B870" i="228" s="1"/>
  <c r="C869" i="228"/>
  <c r="D869" i="228" s="1"/>
  <c r="B869" i="228" s="1"/>
  <c r="C868" i="228"/>
  <c r="D868" i="228" s="1"/>
  <c r="B868" i="228" s="1"/>
  <c r="C867" i="228"/>
  <c r="D867" i="228" s="1"/>
  <c r="B867" i="228" s="1"/>
  <c r="C866" i="228"/>
  <c r="D866" i="228" s="1"/>
  <c r="B866" i="228" s="1"/>
  <c r="C865" i="228"/>
  <c r="D865" i="228" s="1"/>
  <c r="B865" i="228" s="1"/>
  <c r="B864" i="228"/>
  <c r="C864" i="228"/>
  <c r="D864" i="228" s="1"/>
  <c r="C863" i="228"/>
  <c r="D863" i="228" s="1"/>
  <c r="B863" i="228"/>
  <c r="B862" i="228"/>
  <c r="C862" i="228"/>
  <c r="D862" i="228" s="1"/>
  <c r="C861" i="228"/>
  <c r="D861" i="228" s="1"/>
  <c r="B861" i="228" s="1"/>
  <c r="C860" i="228"/>
  <c r="D860" i="228" s="1"/>
  <c r="B860" i="228" s="1"/>
  <c r="B859" i="228"/>
  <c r="C859" i="228"/>
  <c r="D859" i="228" s="1"/>
  <c r="C858" i="228"/>
  <c r="D858" i="228" s="1"/>
  <c r="B858" i="228"/>
  <c r="C857" i="228"/>
  <c r="D857" i="228" s="1"/>
  <c r="B857" i="228"/>
  <c r="B856" i="228"/>
  <c r="C856" i="228"/>
  <c r="D856" i="228" s="1"/>
  <c r="C855" i="228"/>
  <c r="D855" i="228" s="1"/>
  <c r="B855" i="228" s="1"/>
  <c r="C854" i="228"/>
  <c r="D854" i="228" s="1"/>
  <c r="B854" i="228" s="1"/>
  <c r="C853" i="228"/>
  <c r="D853" i="228" s="1"/>
  <c r="B853" i="228" s="1"/>
  <c r="C852" i="228"/>
  <c r="D852" i="228" s="1"/>
  <c r="B852" i="228" s="1"/>
  <c r="C851" i="228"/>
  <c r="D851" i="228" s="1"/>
  <c r="B851" i="228" s="1"/>
  <c r="C850" i="228"/>
  <c r="D850" i="228" s="1"/>
  <c r="B850" i="228"/>
  <c r="C849" i="228"/>
  <c r="D849" i="228" s="1"/>
  <c r="B849" i="228" s="1"/>
  <c r="B848" i="228"/>
  <c r="C848" i="228"/>
  <c r="D848" i="228" s="1"/>
  <c r="C847" i="228"/>
  <c r="D847" i="228" s="1"/>
  <c r="B847" i="228"/>
  <c r="C846" i="228"/>
  <c r="D846" i="228" s="1"/>
  <c r="B846" i="228" s="1"/>
  <c r="C845" i="228"/>
  <c r="D845" i="228" s="1"/>
  <c r="B845" i="228" s="1"/>
  <c r="C844" i="228"/>
  <c r="D844" i="228" s="1"/>
  <c r="B844" i="228" s="1"/>
  <c r="B843" i="228"/>
  <c r="C843" i="228"/>
  <c r="D843" i="228" s="1"/>
  <c r="C842" i="228"/>
  <c r="D842" i="228" s="1"/>
  <c r="B842" i="228" s="1"/>
  <c r="C841" i="228"/>
  <c r="D841" i="228" s="1"/>
  <c r="B841" i="228"/>
  <c r="B840" i="228"/>
  <c r="C840" i="228"/>
  <c r="D840" i="228" s="1"/>
  <c r="C839" i="228"/>
  <c r="D839" i="228" s="1"/>
  <c r="B839" i="228" s="1"/>
  <c r="B838" i="228"/>
  <c r="C838" i="228"/>
  <c r="D838" i="228" s="1"/>
  <c r="C837" i="228"/>
  <c r="D837" i="228" s="1"/>
  <c r="B837" i="228"/>
  <c r="C836" i="228"/>
  <c r="D836" i="228" s="1"/>
  <c r="B836" i="228" s="1"/>
  <c r="B835" i="228"/>
  <c r="C835" i="228"/>
  <c r="D835" i="228" s="1"/>
  <c r="C834" i="228"/>
  <c r="D834" i="228" s="1"/>
  <c r="B834" i="228"/>
  <c r="C833" i="228"/>
  <c r="D833" i="228" s="1"/>
  <c r="B833" i="228"/>
  <c r="C832" i="228"/>
  <c r="D832" i="228" s="1"/>
  <c r="B832" i="228" s="1"/>
  <c r="C791" i="228"/>
  <c r="D791" i="228" s="1"/>
  <c r="B791" i="228" s="1"/>
  <c r="B830" i="228"/>
  <c r="C830" i="228"/>
  <c r="D830" i="228" s="1"/>
  <c r="C829" i="228"/>
  <c r="D829" i="228" s="1"/>
  <c r="B829" i="228" s="1"/>
  <c r="C828" i="228"/>
  <c r="D828" i="228" s="1"/>
  <c r="B828" i="228" s="1"/>
  <c r="B827" i="228"/>
  <c r="C827" i="228"/>
  <c r="D827" i="228" s="1"/>
  <c r="C826" i="228"/>
  <c r="D826" i="228" s="1"/>
  <c r="B826" i="228" s="1"/>
  <c r="C825" i="228"/>
  <c r="D825" i="228" s="1"/>
  <c r="B825" i="228"/>
  <c r="C824" i="228"/>
  <c r="D824" i="228" s="1"/>
  <c r="B824" i="228" s="1"/>
  <c r="C823" i="228"/>
  <c r="D823" i="228" s="1"/>
  <c r="B823" i="228"/>
  <c r="B822" i="228"/>
  <c r="C822" i="228"/>
  <c r="D822" i="228" s="1"/>
  <c r="C821" i="228"/>
  <c r="D821" i="228" s="1"/>
  <c r="B821" i="228" s="1"/>
  <c r="C820" i="228"/>
  <c r="D820" i="228" s="1"/>
  <c r="B820" i="228" s="1"/>
  <c r="C819" i="228"/>
  <c r="D819" i="228" s="1"/>
  <c r="B819" i="228" s="1"/>
  <c r="C818" i="228"/>
  <c r="D818" i="228" s="1"/>
  <c r="B818" i="228" s="1"/>
  <c r="C817" i="228"/>
  <c r="D817" i="228" s="1"/>
  <c r="B817" i="228" s="1"/>
  <c r="C816" i="228"/>
  <c r="D816" i="228" s="1"/>
  <c r="B816" i="228" s="1"/>
  <c r="C815" i="228"/>
  <c r="D815" i="228" s="1"/>
  <c r="B815" i="228" s="1"/>
  <c r="C814" i="228"/>
  <c r="D814" i="228" s="1"/>
  <c r="B814" i="228" s="1"/>
  <c r="C813" i="228"/>
  <c r="D813" i="228" s="1"/>
  <c r="B813" i="228" s="1"/>
  <c r="C812" i="228"/>
  <c r="D812" i="228" s="1"/>
  <c r="B812" i="228" s="1"/>
  <c r="B811" i="228"/>
  <c r="C811" i="228"/>
  <c r="D811" i="228" s="1"/>
  <c r="C810" i="228"/>
  <c r="D810" i="228" s="1"/>
  <c r="B810" i="228"/>
  <c r="C809" i="228"/>
  <c r="D809" i="228" s="1"/>
  <c r="B809" i="228" s="1"/>
  <c r="C808" i="228"/>
  <c r="D808" i="228" s="1"/>
  <c r="B808" i="228" s="1"/>
  <c r="C807" i="228"/>
  <c r="D807" i="228" s="1"/>
  <c r="B807" i="228" s="1"/>
  <c r="C806" i="228"/>
  <c r="D806" i="228" s="1"/>
  <c r="B806" i="228" s="1"/>
  <c r="C805" i="228"/>
  <c r="D805" i="228" s="1"/>
  <c r="B805" i="228" s="1"/>
  <c r="C804" i="228"/>
  <c r="D804" i="228" s="1"/>
  <c r="B804" i="228" s="1"/>
  <c r="B803" i="228"/>
  <c r="C803" i="228"/>
  <c r="D803" i="228" s="1"/>
  <c r="C802" i="228"/>
  <c r="D802" i="228" s="1"/>
  <c r="B802" i="228"/>
  <c r="C801" i="228"/>
  <c r="D801" i="228" s="1"/>
  <c r="B801" i="228" s="1"/>
  <c r="B800" i="228"/>
  <c r="C800" i="228"/>
  <c r="D800" i="228" s="1"/>
  <c r="C799" i="228"/>
  <c r="D799" i="228" s="1"/>
  <c r="B799" i="228" s="1"/>
  <c r="C798" i="228"/>
  <c r="D798" i="228" s="1"/>
  <c r="B798" i="228" s="1"/>
  <c r="C797" i="228"/>
  <c r="D797" i="228" s="1"/>
  <c r="B797" i="228" s="1"/>
  <c r="C796" i="228"/>
  <c r="D796" i="228" s="1"/>
  <c r="B796" i="228" s="1"/>
  <c r="B795" i="228"/>
  <c r="C795" i="228"/>
  <c r="D795" i="228" s="1"/>
  <c r="C794" i="228"/>
  <c r="D794" i="228" s="1"/>
  <c r="B794" i="228"/>
  <c r="C651" i="228"/>
  <c r="D651" i="228" s="1"/>
  <c r="B651" i="228" s="1"/>
  <c r="B968" i="228"/>
  <c r="C968" i="228"/>
  <c r="D968" i="228" s="1"/>
  <c r="B132" i="228"/>
  <c r="C132" i="228"/>
  <c r="D132" i="228" s="1"/>
  <c r="C790" i="228"/>
  <c r="D790" i="228" s="1"/>
  <c r="B790" i="228" s="1"/>
  <c r="C789" i="228"/>
  <c r="D789" i="228" s="1"/>
  <c r="B789" i="228" s="1"/>
  <c r="C788" i="228"/>
  <c r="D788" i="228" s="1"/>
  <c r="B788" i="228" s="1"/>
  <c r="B787" i="228"/>
  <c r="C787" i="228"/>
  <c r="D787" i="228" s="1"/>
  <c r="C786" i="228"/>
  <c r="D786" i="228" s="1"/>
  <c r="B786" i="228"/>
  <c r="C785" i="228"/>
  <c r="D785" i="228" s="1"/>
  <c r="B785" i="228" s="1"/>
  <c r="B784" i="228"/>
  <c r="C784" i="228"/>
  <c r="D784" i="228" s="1"/>
  <c r="C783" i="228"/>
  <c r="D783" i="228" s="1"/>
  <c r="B783" i="228" s="1"/>
  <c r="C782" i="228"/>
  <c r="D782" i="228" s="1"/>
  <c r="B782" i="228" s="1"/>
  <c r="C781" i="228"/>
  <c r="D781" i="228" s="1"/>
  <c r="B781" i="228" s="1"/>
  <c r="C780" i="228"/>
  <c r="D780" i="228" s="1"/>
  <c r="B780" i="228" s="1"/>
  <c r="C779" i="228"/>
  <c r="D779" i="228" s="1"/>
  <c r="B779" i="228" s="1"/>
  <c r="C778" i="228"/>
  <c r="D778" i="228" s="1"/>
  <c r="B778" i="228"/>
  <c r="C777" i="228"/>
  <c r="D777" i="228" s="1"/>
  <c r="B777" i="228" s="1"/>
  <c r="B776" i="228"/>
  <c r="C776" i="228"/>
  <c r="D776" i="228" s="1"/>
  <c r="C775" i="228"/>
  <c r="D775" i="228" s="1"/>
  <c r="B775" i="228" s="1"/>
  <c r="C774" i="228"/>
  <c r="D774" i="228" s="1"/>
  <c r="B774" i="228" s="1"/>
  <c r="C773" i="228"/>
  <c r="D773" i="228" s="1"/>
  <c r="B773" i="228" s="1"/>
  <c r="C772" i="228"/>
  <c r="D772" i="228" s="1"/>
  <c r="B772" i="228" s="1"/>
  <c r="B771" i="228"/>
  <c r="C771" i="228"/>
  <c r="D771" i="228" s="1"/>
  <c r="C770" i="228"/>
  <c r="D770" i="228" s="1"/>
  <c r="B770" i="228"/>
  <c r="C769" i="228"/>
  <c r="D769" i="228" s="1"/>
  <c r="B769" i="228" s="1"/>
  <c r="B768" i="228"/>
  <c r="C768" i="228"/>
  <c r="D768" i="228" s="1"/>
  <c r="C767" i="228"/>
  <c r="D767" i="228" s="1"/>
  <c r="B767" i="228" s="1"/>
  <c r="C766" i="228"/>
  <c r="D766" i="228" s="1"/>
  <c r="B766" i="228" s="1"/>
  <c r="C765" i="228"/>
  <c r="D765" i="228" s="1"/>
  <c r="B765" i="228" s="1"/>
  <c r="C764" i="228"/>
  <c r="D764" i="228" s="1"/>
  <c r="B764" i="228" s="1"/>
  <c r="B763" i="228"/>
  <c r="C763" i="228"/>
  <c r="D763" i="228" s="1"/>
  <c r="C762" i="228"/>
  <c r="D762" i="228" s="1"/>
  <c r="B762" i="228"/>
  <c r="C761" i="228"/>
  <c r="D761" i="228" s="1"/>
  <c r="B761" i="228" s="1"/>
  <c r="B760" i="228"/>
  <c r="C760" i="228"/>
  <c r="D760" i="228" s="1"/>
  <c r="C759" i="228"/>
  <c r="D759" i="228" s="1"/>
  <c r="B759" i="228" s="1"/>
  <c r="C758" i="228"/>
  <c r="D758" i="228" s="1"/>
  <c r="B758" i="228" s="1"/>
  <c r="C757" i="228"/>
  <c r="D757" i="228" s="1"/>
  <c r="B757" i="228" s="1"/>
  <c r="C756" i="228"/>
  <c r="D756" i="228" s="1"/>
  <c r="B756" i="228" s="1"/>
  <c r="B755" i="228"/>
  <c r="C755" i="228"/>
  <c r="D755" i="228" s="1"/>
  <c r="C754" i="228"/>
  <c r="D754" i="228" s="1"/>
  <c r="B754" i="228"/>
  <c r="C753" i="228"/>
  <c r="D753" i="228" s="1"/>
  <c r="B753" i="228" s="1"/>
  <c r="B752" i="228"/>
  <c r="C752" i="228"/>
  <c r="D752" i="228" s="1"/>
  <c r="C751" i="228"/>
  <c r="D751" i="228" s="1"/>
  <c r="B751" i="228" s="1"/>
  <c r="C750" i="228"/>
  <c r="D750" i="228" s="1"/>
  <c r="B750" i="228" s="1"/>
  <c r="C749" i="228"/>
  <c r="D749" i="228" s="1"/>
  <c r="B749" i="228" s="1"/>
  <c r="C748" i="228"/>
  <c r="D748" i="228" s="1"/>
  <c r="B748" i="228" s="1"/>
  <c r="B747" i="228"/>
  <c r="C747" i="228"/>
  <c r="D747" i="228" s="1"/>
  <c r="C746" i="228"/>
  <c r="D746" i="228" s="1"/>
  <c r="B746" i="228"/>
  <c r="C745" i="228"/>
  <c r="D745" i="228" s="1"/>
  <c r="B745" i="228" s="1"/>
  <c r="B744" i="228"/>
  <c r="C744" i="228"/>
  <c r="D744" i="228" s="1"/>
  <c r="C743" i="228"/>
  <c r="D743" i="228" s="1"/>
  <c r="B743" i="228" s="1"/>
  <c r="C742" i="228"/>
  <c r="D742" i="228" s="1"/>
  <c r="B742" i="228" s="1"/>
  <c r="C741" i="228"/>
  <c r="D741" i="228" s="1"/>
  <c r="B741" i="228" s="1"/>
  <c r="B740" i="228"/>
  <c r="C740" i="228"/>
  <c r="D740" i="228" s="1"/>
  <c r="B739" i="228"/>
  <c r="C739" i="228"/>
  <c r="D739" i="228" s="1"/>
  <c r="C738" i="228"/>
  <c r="D738" i="228" s="1"/>
  <c r="B738" i="228"/>
  <c r="C737" i="228"/>
  <c r="D737" i="228" s="1"/>
  <c r="B737" i="228" s="1"/>
  <c r="B736" i="228"/>
  <c r="C736" i="228"/>
  <c r="D736" i="228" s="1"/>
  <c r="C735" i="228"/>
  <c r="D735" i="228" s="1"/>
  <c r="B735" i="228" s="1"/>
  <c r="C734" i="228"/>
  <c r="D734" i="228" s="1"/>
  <c r="B734" i="228" s="1"/>
  <c r="C733" i="228"/>
  <c r="D733" i="228" s="1"/>
  <c r="B733" i="228" s="1"/>
  <c r="C732" i="228"/>
  <c r="D732" i="228" s="1"/>
  <c r="B732" i="228" s="1"/>
  <c r="B731" i="228"/>
  <c r="C731" i="228"/>
  <c r="D731" i="228" s="1"/>
  <c r="C730" i="228"/>
  <c r="D730" i="228" s="1"/>
  <c r="B730" i="228"/>
  <c r="C729" i="228"/>
  <c r="D729" i="228" s="1"/>
  <c r="B729" i="228" s="1"/>
  <c r="B728" i="228"/>
  <c r="C728" i="228"/>
  <c r="D728" i="228" s="1"/>
  <c r="C727" i="228"/>
  <c r="D727" i="228" s="1"/>
  <c r="B727" i="228" s="1"/>
  <c r="C726" i="228"/>
  <c r="D726" i="228" s="1"/>
  <c r="B726" i="228" s="1"/>
  <c r="C725" i="228"/>
  <c r="D725" i="228" s="1"/>
  <c r="B725" i="228" s="1"/>
  <c r="C724" i="228"/>
  <c r="D724" i="228" s="1"/>
  <c r="B724" i="228" s="1"/>
  <c r="B723" i="228"/>
  <c r="C723" i="228"/>
  <c r="D723" i="228" s="1"/>
  <c r="C722" i="228"/>
  <c r="D722" i="228" s="1"/>
  <c r="B722" i="228"/>
  <c r="C721" i="228"/>
  <c r="D721" i="228" s="1"/>
  <c r="B721" i="228" s="1"/>
  <c r="B720" i="228"/>
  <c r="C720" i="228"/>
  <c r="D720" i="228" s="1"/>
  <c r="C719" i="228"/>
  <c r="D719" i="228" s="1"/>
  <c r="B719" i="228" s="1"/>
  <c r="C718" i="228"/>
  <c r="D718" i="228" s="1"/>
  <c r="B718" i="228" s="1"/>
  <c r="C717" i="228"/>
  <c r="D717" i="228" s="1"/>
  <c r="B717" i="228" s="1"/>
  <c r="C716" i="228"/>
  <c r="D716" i="228" s="1"/>
  <c r="B716" i="228" s="1"/>
  <c r="B715" i="228"/>
  <c r="C715" i="228"/>
  <c r="D715" i="228" s="1"/>
  <c r="C714" i="228"/>
  <c r="D714" i="228" s="1"/>
  <c r="B714" i="228"/>
  <c r="C713" i="228"/>
  <c r="D713" i="228" s="1"/>
  <c r="B713" i="228" s="1"/>
  <c r="B712" i="228"/>
  <c r="C712" i="228"/>
  <c r="D712" i="228" s="1"/>
  <c r="C711" i="228"/>
  <c r="D711" i="228" s="1"/>
  <c r="B711" i="228" s="1"/>
  <c r="C710" i="228"/>
  <c r="D710" i="228" s="1"/>
  <c r="B710" i="228" s="1"/>
  <c r="C709" i="228"/>
  <c r="D709" i="228" s="1"/>
  <c r="B709" i="228" s="1"/>
  <c r="B708" i="228"/>
  <c r="C708" i="228"/>
  <c r="D708" i="228" s="1"/>
  <c r="B707" i="228"/>
  <c r="C707" i="228"/>
  <c r="D707" i="228" s="1"/>
  <c r="C706" i="228"/>
  <c r="D706" i="228" s="1"/>
  <c r="B706" i="228"/>
  <c r="C705" i="228"/>
  <c r="D705" i="228" s="1"/>
  <c r="B705" i="228" s="1"/>
  <c r="C704" i="228"/>
  <c r="D704" i="228" s="1"/>
  <c r="B704" i="228" s="1"/>
  <c r="C703" i="228"/>
  <c r="D703" i="228" s="1"/>
  <c r="B703" i="228" s="1"/>
  <c r="C702" i="228"/>
  <c r="D702" i="228" s="1"/>
  <c r="B702" i="228" s="1"/>
  <c r="C701" i="228"/>
  <c r="D701" i="228" s="1"/>
  <c r="B701" i="228" s="1"/>
  <c r="C700" i="228"/>
  <c r="D700" i="228" s="1"/>
  <c r="B700" i="228" s="1"/>
  <c r="B699" i="228"/>
  <c r="C699" i="228"/>
  <c r="D699" i="228" s="1"/>
  <c r="C698" i="228"/>
  <c r="D698" i="228" s="1"/>
  <c r="B698" i="228"/>
  <c r="C697" i="228"/>
  <c r="D697" i="228" s="1"/>
  <c r="B697" i="228" s="1"/>
  <c r="C696" i="228"/>
  <c r="D696" i="228" s="1"/>
  <c r="B696" i="228" s="1"/>
  <c r="C695" i="228"/>
  <c r="D695" i="228" s="1"/>
  <c r="B695" i="228" s="1"/>
  <c r="C694" i="228"/>
  <c r="D694" i="228" s="1"/>
  <c r="B694" i="228" s="1"/>
  <c r="C693" i="228"/>
  <c r="D693" i="228" s="1"/>
  <c r="B693" i="228" s="1"/>
  <c r="C692" i="228"/>
  <c r="D692" i="228" s="1"/>
  <c r="B692" i="228" s="1"/>
  <c r="B691" i="228"/>
  <c r="C691" i="228"/>
  <c r="D691" i="228" s="1"/>
  <c r="C690" i="228"/>
  <c r="D690" i="228" s="1"/>
  <c r="B690" i="228"/>
  <c r="C689" i="228"/>
  <c r="D689" i="228" s="1"/>
  <c r="B689" i="228" s="1"/>
  <c r="C688" i="228"/>
  <c r="D688" i="228" s="1"/>
  <c r="B688" i="228" s="1"/>
  <c r="C687" i="228"/>
  <c r="D687" i="228" s="1"/>
  <c r="B687" i="228" s="1"/>
  <c r="C686" i="228"/>
  <c r="D686" i="228" s="1"/>
  <c r="B686" i="228" s="1"/>
  <c r="C685" i="228"/>
  <c r="D685" i="228" s="1"/>
  <c r="B685" i="228" s="1"/>
  <c r="C684" i="228"/>
  <c r="D684" i="228" s="1"/>
  <c r="B684" i="228"/>
  <c r="B683" i="228"/>
  <c r="C683" i="228"/>
  <c r="D683" i="228" s="1"/>
  <c r="C682" i="228"/>
  <c r="D682" i="228" s="1"/>
  <c r="B682" i="228"/>
  <c r="B681" i="228"/>
  <c r="C681" i="228"/>
  <c r="D681" i="228" s="1"/>
  <c r="C680" i="228"/>
  <c r="D680" i="228" s="1"/>
  <c r="B680" i="228" s="1"/>
  <c r="C679" i="228"/>
  <c r="D679" i="228" s="1"/>
  <c r="B679" i="228" s="1"/>
  <c r="C678" i="228"/>
  <c r="D678" i="228" s="1"/>
  <c r="B678" i="228" s="1"/>
  <c r="C677" i="228"/>
  <c r="D677" i="228" s="1"/>
  <c r="B677" i="228" s="1"/>
  <c r="C676" i="228"/>
  <c r="D676" i="228" s="1"/>
  <c r="B676" i="228"/>
  <c r="B675" i="228"/>
  <c r="C675" i="228"/>
  <c r="D675" i="228" s="1"/>
  <c r="C674" i="228"/>
  <c r="D674" i="228" s="1"/>
  <c r="B674" i="228"/>
  <c r="B673" i="228"/>
  <c r="C673" i="228"/>
  <c r="D673" i="228" s="1"/>
  <c r="C672" i="228"/>
  <c r="D672" i="228" s="1"/>
  <c r="B672" i="228" s="1"/>
  <c r="C671" i="228"/>
  <c r="D671" i="228" s="1"/>
  <c r="B671" i="228" s="1"/>
  <c r="C670" i="228"/>
  <c r="D670" i="228" s="1"/>
  <c r="B670" i="228" s="1"/>
  <c r="C669" i="228"/>
  <c r="D669" i="228" s="1"/>
  <c r="B669" i="228" s="1"/>
  <c r="C668" i="228"/>
  <c r="D668" i="228" s="1"/>
  <c r="B668" i="228"/>
  <c r="B667" i="228"/>
  <c r="C667" i="228"/>
  <c r="D667" i="228" s="1"/>
  <c r="C666" i="228"/>
  <c r="D666" i="228" s="1"/>
  <c r="B666" i="228"/>
  <c r="B665" i="228"/>
  <c r="C665" i="228"/>
  <c r="D665" i="228" s="1"/>
  <c r="C664" i="228"/>
  <c r="D664" i="228" s="1"/>
  <c r="B664" i="228" s="1"/>
  <c r="C663" i="228"/>
  <c r="D663" i="228" s="1"/>
  <c r="B663" i="228" s="1"/>
  <c r="C662" i="228"/>
  <c r="D662" i="228" s="1"/>
  <c r="B662" i="228" s="1"/>
  <c r="C661" i="228"/>
  <c r="D661" i="228" s="1"/>
  <c r="B661" i="228" s="1"/>
  <c r="C660" i="228"/>
  <c r="D660" i="228" s="1"/>
  <c r="B660" i="228"/>
  <c r="B659" i="228"/>
  <c r="C659" i="228"/>
  <c r="D659" i="228" s="1"/>
  <c r="C658" i="228"/>
  <c r="D658" i="228" s="1"/>
  <c r="B658" i="228"/>
  <c r="C657" i="228"/>
  <c r="D657" i="228" s="1"/>
  <c r="B657" i="228" s="1"/>
  <c r="C656" i="228"/>
  <c r="D656" i="228" s="1"/>
  <c r="B656" i="228" s="1"/>
  <c r="B655" i="228"/>
  <c r="C655" i="228"/>
  <c r="D655" i="228" s="1"/>
  <c r="C601" i="228"/>
  <c r="D601" i="228" s="1"/>
  <c r="B601" i="228"/>
  <c r="C653" i="228"/>
  <c r="D653" i="228" s="1"/>
  <c r="B653" i="228" s="1"/>
  <c r="C652" i="228"/>
  <c r="D652" i="228" s="1"/>
  <c r="B652" i="228"/>
  <c r="B567" i="228"/>
  <c r="C567" i="228"/>
  <c r="D567" i="228" s="1"/>
  <c r="C650" i="228"/>
  <c r="D650" i="228" s="1"/>
  <c r="B650" i="228"/>
  <c r="C649" i="228"/>
  <c r="D649" i="228" s="1"/>
  <c r="B649" i="228" s="1"/>
  <c r="C648" i="228"/>
  <c r="D648" i="228" s="1"/>
  <c r="B648" i="228" s="1"/>
  <c r="C647" i="228"/>
  <c r="D647" i="228" s="1"/>
  <c r="B647" i="228" s="1"/>
  <c r="B646" i="228"/>
  <c r="C646" i="228"/>
  <c r="D646" i="228" s="1"/>
  <c r="C645" i="228"/>
  <c r="D645" i="228" s="1"/>
  <c r="B645" i="228" s="1"/>
  <c r="C644" i="228"/>
  <c r="D644" i="228" s="1"/>
  <c r="B644" i="228" s="1"/>
  <c r="B643" i="228"/>
  <c r="C643" i="228"/>
  <c r="D643" i="228" s="1"/>
  <c r="C642" i="228"/>
  <c r="D642" i="228" s="1"/>
  <c r="B642" i="228"/>
  <c r="B641" i="228"/>
  <c r="C641" i="228"/>
  <c r="D641" i="228" s="1"/>
  <c r="C640" i="228"/>
  <c r="D640" i="228" s="1"/>
  <c r="B640" i="228" s="1"/>
  <c r="C639" i="228"/>
  <c r="D639" i="228" s="1"/>
  <c r="B639" i="228" s="1"/>
  <c r="B638" i="228"/>
  <c r="C638" i="228"/>
  <c r="D638" i="228" s="1"/>
  <c r="C637" i="228"/>
  <c r="D637" i="228" s="1"/>
  <c r="B637" i="228" s="1"/>
  <c r="C636" i="228"/>
  <c r="D636" i="228" s="1"/>
  <c r="B636" i="228" s="1"/>
  <c r="C635" i="228"/>
  <c r="D635" i="228" s="1"/>
  <c r="B635" i="228" s="1"/>
  <c r="C634" i="228"/>
  <c r="D634" i="228" s="1"/>
  <c r="B634" i="228"/>
  <c r="B633" i="228"/>
  <c r="C633" i="228"/>
  <c r="D633" i="228" s="1"/>
  <c r="C632" i="228"/>
  <c r="D632" i="228" s="1"/>
  <c r="B632" i="228"/>
  <c r="C631" i="228"/>
  <c r="D631" i="228" s="1"/>
  <c r="B631" i="228"/>
  <c r="C630" i="228"/>
  <c r="D630" i="228" s="1"/>
  <c r="B630" i="228" s="1"/>
  <c r="C629" i="228"/>
  <c r="D629" i="228" s="1"/>
  <c r="B629" i="228" s="1"/>
  <c r="C628" i="228"/>
  <c r="D628" i="228" s="1"/>
  <c r="B628" i="228"/>
  <c r="B627" i="228"/>
  <c r="C627" i="228"/>
  <c r="D627" i="228" s="1"/>
  <c r="B626" i="228"/>
  <c r="C626" i="228"/>
  <c r="D626" i="228" s="1"/>
  <c r="B625" i="228"/>
  <c r="C625" i="228"/>
  <c r="D625" i="228" s="1"/>
  <c r="C624" i="228"/>
  <c r="D624" i="228" s="1"/>
  <c r="B624" i="228" s="1"/>
  <c r="C623" i="228"/>
  <c r="D623" i="228" s="1"/>
  <c r="B623" i="228" s="1"/>
  <c r="C622" i="228"/>
  <c r="D622" i="228" s="1"/>
  <c r="B622" i="228" s="1"/>
  <c r="C621" i="228"/>
  <c r="D621" i="228" s="1"/>
  <c r="B621" i="228" s="1"/>
  <c r="C620" i="228"/>
  <c r="D620" i="228" s="1"/>
  <c r="B620" i="228"/>
  <c r="C619" i="228"/>
  <c r="D619" i="228" s="1"/>
  <c r="B619" i="228" s="1"/>
  <c r="C618" i="228"/>
  <c r="D618" i="228" s="1"/>
  <c r="B618" i="228" s="1"/>
  <c r="C617" i="228"/>
  <c r="D617" i="228" s="1"/>
  <c r="B617" i="228" s="1"/>
  <c r="C616" i="228"/>
  <c r="D616" i="228" s="1"/>
  <c r="B616" i="228" s="1"/>
  <c r="C615" i="228"/>
  <c r="D615" i="228" s="1"/>
  <c r="B615" i="228" s="1"/>
  <c r="C614" i="228"/>
  <c r="D614" i="228" s="1"/>
  <c r="B614" i="228" s="1"/>
  <c r="C613" i="228"/>
  <c r="D613" i="228" s="1"/>
  <c r="B613" i="228" s="1"/>
  <c r="C612" i="228"/>
  <c r="D612" i="228" s="1"/>
  <c r="B612" i="228"/>
  <c r="C611" i="228"/>
  <c r="D611" i="228" s="1"/>
  <c r="B611" i="228" s="1"/>
  <c r="C610" i="228"/>
  <c r="D610" i="228" s="1"/>
  <c r="B610" i="228" s="1"/>
  <c r="B609" i="228"/>
  <c r="C609" i="228"/>
  <c r="D609" i="228" s="1"/>
  <c r="C608" i="228"/>
  <c r="D608" i="228" s="1"/>
  <c r="B608" i="228" s="1"/>
  <c r="C607" i="228"/>
  <c r="D607" i="228" s="1"/>
  <c r="B607" i="228" s="1"/>
  <c r="C606" i="228"/>
  <c r="D606" i="228" s="1"/>
  <c r="B606" i="228" s="1"/>
  <c r="C605" i="228"/>
  <c r="D605" i="228" s="1"/>
  <c r="B605" i="228" s="1"/>
  <c r="C604" i="228"/>
  <c r="D604" i="228" s="1"/>
  <c r="B604" i="228"/>
  <c r="C603" i="228"/>
  <c r="D603" i="228" s="1"/>
  <c r="B603" i="228" s="1"/>
  <c r="C602" i="228"/>
  <c r="D602" i="228" s="1"/>
  <c r="B602" i="228" s="1"/>
  <c r="C556" i="228"/>
  <c r="D556" i="228" s="1"/>
  <c r="B556" i="228" s="1"/>
  <c r="C600" i="228"/>
  <c r="D600" i="228" s="1"/>
  <c r="B600" i="228" s="1"/>
  <c r="B599" i="228"/>
  <c r="C599" i="228"/>
  <c r="D599" i="228" s="1"/>
  <c r="C598" i="228"/>
  <c r="D598" i="228" s="1"/>
  <c r="B598" i="228"/>
  <c r="C597" i="228"/>
  <c r="D597" i="228" s="1"/>
  <c r="B597" i="228" s="1"/>
  <c r="C596" i="228"/>
  <c r="D596" i="228" s="1"/>
  <c r="B596" i="228"/>
  <c r="C595" i="228"/>
  <c r="D595" i="228" s="1"/>
  <c r="B595" i="228" s="1"/>
  <c r="B594" i="228"/>
  <c r="C594" i="228"/>
  <c r="D594" i="228" s="1"/>
  <c r="C593" i="228"/>
  <c r="D593" i="228" s="1"/>
  <c r="B593" i="228" s="1"/>
  <c r="C592" i="228"/>
  <c r="D592" i="228" s="1"/>
  <c r="B592" i="228"/>
  <c r="C591" i="228"/>
  <c r="D591" i="228" s="1"/>
  <c r="B591" i="228" s="1"/>
  <c r="C590" i="228"/>
  <c r="D590" i="228" s="1"/>
  <c r="B590" i="228" s="1"/>
  <c r="C589" i="228"/>
  <c r="D589" i="228" s="1"/>
  <c r="B589" i="228" s="1"/>
  <c r="C588" i="228"/>
  <c r="D588" i="228" s="1"/>
  <c r="B588" i="228" s="1"/>
  <c r="C587" i="228"/>
  <c r="D587" i="228" s="1"/>
  <c r="B587" i="228" s="1"/>
  <c r="C586" i="228"/>
  <c r="D586" i="228" s="1"/>
  <c r="B586" i="228" s="1"/>
  <c r="B585" i="228"/>
  <c r="C585" i="228"/>
  <c r="D585" i="228" s="1"/>
  <c r="C584" i="228"/>
  <c r="D584" i="228" s="1"/>
  <c r="B584" i="228" s="1"/>
  <c r="B583" i="228"/>
  <c r="C583" i="228"/>
  <c r="D583" i="228" s="1"/>
  <c r="C582" i="228"/>
  <c r="D582" i="228" s="1"/>
  <c r="B582" i="228" s="1"/>
  <c r="C581" i="228"/>
  <c r="D581" i="228" s="1"/>
  <c r="B581" i="228" s="1"/>
  <c r="C580" i="228"/>
  <c r="D580" i="228" s="1"/>
  <c r="B580" i="228" s="1"/>
  <c r="C579" i="228"/>
  <c r="D579" i="228" s="1"/>
  <c r="B579" i="228" s="1"/>
  <c r="B578" i="228"/>
  <c r="C578" i="228"/>
  <c r="D578" i="228" s="1"/>
  <c r="B577" i="228"/>
  <c r="C577" i="228"/>
  <c r="D577" i="228" s="1"/>
  <c r="C576" i="228"/>
  <c r="D576" i="228" s="1"/>
  <c r="B576" i="228" s="1"/>
  <c r="B575" i="228"/>
  <c r="C575" i="228"/>
  <c r="D575" i="228" s="1"/>
  <c r="C574" i="228"/>
  <c r="D574" i="228" s="1"/>
  <c r="B574" i="228"/>
  <c r="C573" i="228"/>
  <c r="D573" i="228" s="1"/>
  <c r="B573" i="228" s="1"/>
  <c r="C572" i="228"/>
  <c r="D572" i="228" s="1"/>
  <c r="B572" i="228" s="1"/>
  <c r="C571" i="228"/>
  <c r="D571" i="228" s="1"/>
  <c r="B571" i="228"/>
  <c r="B570" i="228"/>
  <c r="C570" i="228"/>
  <c r="D570" i="228" s="1"/>
  <c r="B569" i="228"/>
  <c r="C569" i="228"/>
  <c r="D569" i="228" s="1"/>
  <c r="C568" i="228"/>
  <c r="D568" i="228" s="1"/>
  <c r="B568" i="228" s="1"/>
  <c r="B520" i="228"/>
  <c r="C520" i="228"/>
  <c r="D520" i="228" s="1"/>
  <c r="C566" i="228"/>
  <c r="D566" i="228" s="1"/>
  <c r="B566" i="228"/>
  <c r="C565" i="228"/>
  <c r="D565" i="228" s="1"/>
  <c r="B565" i="228" s="1"/>
  <c r="C564" i="228"/>
  <c r="D564" i="228" s="1"/>
  <c r="B564" i="228" s="1"/>
  <c r="C563" i="228"/>
  <c r="D563" i="228" s="1"/>
  <c r="B563" i="228" s="1"/>
  <c r="B562" i="228"/>
  <c r="C562" i="228"/>
  <c r="D562" i="228" s="1"/>
  <c r="B561" i="228"/>
  <c r="C561" i="228"/>
  <c r="D561" i="228" s="1"/>
  <c r="C560" i="228"/>
  <c r="D560" i="228" s="1"/>
  <c r="B560" i="228" s="1"/>
  <c r="C559" i="228"/>
  <c r="D559" i="228" s="1"/>
  <c r="B559" i="228" s="1"/>
  <c r="C558" i="228"/>
  <c r="D558" i="228" s="1"/>
  <c r="B558" i="228"/>
  <c r="C557" i="228"/>
  <c r="D557" i="228" s="1"/>
  <c r="B557" i="228" s="1"/>
  <c r="C509" i="228"/>
  <c r="D509" i="228" s="1"/>
  <c r="B509" i="228" s="1"/>
  <c r="C555" i="228"/>
  <c r="D555" i="228" s="1"/>
  <c r="B555" i="228" s="1"/>
  <c r="C554" i="228"/>
  <c r="D554" i="228" s="1"/>
  <c r="B554" i="228" s="1"/>
  <c r="B553" i="228"/>
  <c r="C553" i="228"/>
  <c r="D553" i="228" s="1"/>
  <c r="C552" i="228"/>
  <c r="D552" i="228" s="1"/>
  <c r="B552" i="228" s="1"/>
  <c r="C551" i="228"/>
  <c r="D551" i="228" s="1"/>
  <c r="B551" i="228" s="1"/>
  <c r="C550" i="228"/>
  <c r="D550" i="228" s="1"/>
  <c r="B550" i="228" s="1"/>
  <c r="C549" i="228"/>
  <c r="D549" i="228" s="1"/>
  <c r="B549" i="228" s="1"/>
  <c r="C548" i="228"/>
  <c r="D548" i="228" s="1"/>
  <c r="B548" i="228" s="1"/>
  <c r="C547" i="228"/>
  <c r="D547" i="228" s="1"/>
  <c r="B547" i="228" s="1"/>
  <c r="C546" i="228"/>
  <c r="D546" i="228" s="1"/>
  <c r="B546" i="228" s="1"/>
  <c r="B545" i="228"/>
  <c r="C545" i="228"/>
  <c r="D545" i="228" s="1"/>
  <c r="C544" i="228"/>
  <c r="D544" i="228" s="1"/>
  <c r="B544" i="228" s="1"/>
  <c r="C543" i="228"/>
  <c r="D543" i="228" s="1"/>
  <c r="B543" i="228" s="1"/>
  <c r="C542" i="228"/>
  <c r="D542" i="228" s="1"/>
  <c r="B542" i="228"/>
  <c r="C541" i="228"/>
  <c r="D541" i="228" s="1"/>
  <c r="B541" i="228" s="1"/>
  <c r="C540" i="228"/>
  <c r="D540" i="228" s="1"/>
  <c r="B540" i="228" s="1"/>
  <c r="C539" i="228"/>
  <c r="D539" i="228" s="1"/>
  <c r="B539" i="228"/>
  <c r="C538" i="228"/>
  <c r="D538" i="228" s="1"/>
  <c r="B538" i="228" s="1"/>
  <c r="B537" i="228"/>
  <c r="C537" i="228"/>
  <c r="D537" i="228" s="1"/>
  <c r="C536" i="228"/>
  <c r="D536" i="228" s="1"/>
  <c r="B536" i="228"/>
  <c r="C535" i="228"/>
  <c r="D535" i="228" s="1"/>
  <c r="B535" i="228" s="1"/>
  <c r="C534" i="228"/>
  <c r="D534" i="228" s="1"/>
  <c r="B534" i="228"/>
  <c r="C533" i="228"/>
  <c r="D533" i="228" s="1"/>
  <c r="B533" i="228" s="1"/>
  <c r="C532" i="228"/>
  <c r="D532" i="228" s="1"/>
  <c r="B532" i="228" s="1"/>
  <c r="C531" i="228"/>
  <c r="D531" i="228" s="1"/>
  <c r="B531" i="228" s="1"/>
  <c r="C530" i="228"/>
  <c r="D530" i="228" s="1"/>
  <c r="B530" i="228" s="1"/>
  <c r="B529" i="228"/>
  <c r="C529" i="228"/>
  <c r="D529" i="228" s="1"/>
  <c r="C528" i="228"/>
  <c r="D528" i="228" s="1"/>
  <c r="B528" i="228" s="1"/>
  <c r="C527" i="228"/>
  <c r="D527" i="228" s="1"/>
  <c r="B527" i="228" s="1"/>
  <c r="C526" i="228"/>
  <c r="D526" i="228" s="1"/>
  <c r="B526" i="228" s="1"/>
  <c r="C525" i="228"/>
  <c r="D525" i="228" s="1"/>
  <c r="B525" i="228" s="1"/>
  <c r="C524" i="228"/>
  <c r="D524" i="228" s="1"/>
  <c r="B524" i="228" s="1"/>
  <c r="C523" i="228"/>
  <c r="D523" i="228" s="1"/>
  <c r="B523" i="228" s="1"/>
  <c r="C522" i="228"/>
  <c r="D522" i="228" s="1"/>
  <c r="B522" i="228"/>
  <c r="B521" i="228"/>
  <c r="C521" i="228"/>
  <c r="D521" i="228" s="1"/>
  <c r="C482" i="228"/>
  <c r="D482" i="228" s="1"/>
  <c r="B482" i="228" s="1"/>
  <c r="C469" i="228"/>
  <c r="D469" i="228" s="1"/>
  <c r="B469" i="228" s="1"/>
  <c r="C518" i="228"/>
  <c r="D518" i="228" s="1"/>
  <c r="B518" i="228" s="1"/>
  <c r="C517" i="228"/>
  <c r="D517" i="228" s="1"/>
  <c r="B517" i="228" s="1"/>
  <c r="C516" i="228"/>
  <c r="D516" i="228" s="1"/>
  <c r="B516" i="228" s="1"/>
  <c r="C515" i="228"/>
  <c r="D515" i="228" s="1"/>
  <c r="B515" i="228"/>
  <c r="C514" i="228"/>
  <c r="D514" i="228" s="1"/>
  <c r="B514" i="228"/>
  <c r="B513" i="228"/>
  <c r="C513" i="228"/>
  <c r="D513" i="228" s="1"/>
  <c r="C512" i="228"/>
  <c r="D512" i="228" s="1"/>
  <c r="B512" i="228" s="1"/>
  <c r="B511" i="228"/>
  <c r="C511" i="228"/>
  <c r="D511" i="228" s="1"/>
  <c r="C510" i="228"/>
  <c r="D510" i="228" s="1"/>
  <c r="B510" i="228" s="1"/>
  <c r="C1135" i="228"/>
  <c r="D1135" i="228" s="1"/>
  <c r="B1135" i="228" s="1"/>
  <c r="C508" i="228"/>
  <c r="D508" i="228" s="1"/>
  <c r="B508" i="228" s="1"/>
  <c r="C507" i="228"/>
  <c r="D507" i="228" s="1"/>
  <c r="B507" i="228"/>
  <c r="C506" i="228"/>
  <c r="D506" i="228" s="1"/>
  <c r="B506" i="228" s="1"/>
  <c r="B505" i="228"/>
  <c r="C505" i="228"/>
  <c r="D505" i="228" s="1"/>
  <c r="C504" i="228"/>
  <c r="D504" i="228" s="1"/>
  <c r="B504" i="228" s="1"/>
  <c r="B503" i="228"/>
  <c r="C503" i="228"/>
  <c r="D503" i="228" s="1"/>
  <c r="C502" i="228"/>
  <c r="D502" i="228" s="1"/>
  <c r="B502" i="228" s="1"/>
  <c r="C501" i="228"/>
  <c r="D501" i="228" s="1"/>
  <c r="B501" i="228" s="1"/>
  <c r="C500" i="228"/>
  <c r="D500" i="228" s="1"/>
  <c r="B500" i="228" s="1"/>
  <c r="C499" i="228"/>
  <c r="D499" i="228" s="1"/>
  <c r="B499" i="228"/>
  <c r="C498" i="228"/>
  <c r="D498" i="228" s="1"/>
  <c r="B498" i="228" s="1"/>
  <c r="B497" i="228"/>
  <c r="C497" i="228"/>
  <c r="D497" i="228" s="1"/>
  <c r="C496" i="228"/>
  <c r="D496" i="228" s="1"/>
  <c r="B496" i="228" s="1"/>
  <c r="B495" i="228"/>
  <c r="C495" i="228"/>
  <c r="D495" i="228" s="1"/>
  <c r="C494" i="228"/>
  <c r="D494" i="228" s="1"/>
  <c r="B494" i="228" s="1"/>
  <c r="C493" i="228"/>
  <c r="D493" i="228" s="1"/>
  <c r="B493" i="228" s="1"/>
  <c r="C492" i="228"/>
  <c r="D492" i="228" s="1"/>
  <c r="B492" i="228" s="1"/>
  <c r="C491" i="228"/>
  <c r="D491" i="228" s="1"/>
  <c r="B491" i="228" s="1"/>
  <c r="C490" i="228"/>
  <c r="D490" i="228" s="1"/>
  <c r="B490" i="228" s="1"/>
  <c r="B489" i="228"/>
  <c r="C489" i="228"/>
  <c r="D489" i="228" s="1"/>
  <c r="C488" i="228"/>
  <c r="D488" i="228" s="1"/>
  <c r="B488" i="228" s="1"/>
  <c r="B487" i="228"/>
  <c r="C487" i="228"/>
  <c r="D487" i="228" s="1"/>
  <c r="C486" i="228"/>
  <c r="D486" i="228" s="1"/>
  <c r="B486" i="228"/>
  <c r="C485" i="228"/>
  <c r="D485" i="228" s="1"/>
  <c r="B485" i="228" s="1"/>
  <c r="C484" i="228"/>
  <c r="D484" i="228" s="1"/>
  <c r="B484" i="228" s="1"/>
  <c r="C483" i="228"/>
  <c r="D483" i="228" s="1"/>
  <c r="B483" i="228" s="1"/>
  <c r="C1060" i="228"/>
  <c r="D1060" i="228" s="1"/>
  <c r="B1060" i="228" s="1"/>
  <c r="B481" i="228"/>
  <c r="C481" i="228"/>
  <c r="D481" i="228" s="1"/>
  <c r="C480" i="228"/>
  <c r="D480" i="228" s="1"/>
  <c r="B480" i="228" s="1"/>
  <c r="B479" i="228"/>
  <c r="C479" i="228"/>
  <c r="D479" i="228" s="1"/>
  <c r="C478" i="228"/>
  <c r="D478" i="228" s="1"/>
  <c r="B478" i="228"/>
  <c r="C477" i="228"/>
  <c r="D477" i="228" s="1"/>
  <c r="B477" i="228" s="1"/>
  <c r="C476" i="228"/>
  <c r="D476" i="228" s="1"/>
  <c r="B476" i="228" s="1"/>
  <c r="C475" i="228"/>
  <c r="D475" i="228" s="1"/>
  <c r="B475" i="228" s="1"/>
  <c r="C474" i="228"/>
  <c r="D474" i="228" s="1"/>
  <c r="B474" i="228" s="1"/>
  <c r="B473" i="228"/>
  <c r="C473" i="228"/>
  <c r="D473" i="228" s="1"/>
  <c r="C472" i="228"/>
  <c r="D472" i="228" s="1"/>
  <c r="B472" i="228" s="1"/>
  <c r="C471" i="228"/>
  <c r="D471" i="228" s="1"/>
  <c r="B471" i="228" s="1"/>
  <c r="C470" i="228"/>
  <c r="D470" i="228" s="1"/>
  <c r="B470" i="228"/>
  <c r="C379" i="228"/>
  <c r="D379" i="228" s="1"/>
  <c r="B379" i="228" s="1"/>
  <c r="C468" i="228"/>
  <c r="D468" i="228" s="1"/>
  <c r="B468" i="228" s="1"/>
  <c r="C467" i="228"/>
  <c r="D467" i="228" s="1"/>
  <c r="B467" i="228" s="1"/>
  <c r="C466" i="228"/>
  <c r="D466" i="228" s="1"/>
  <c r="B466" i="228"/>
  <c r="B465" i="228"/>
  <c r="C465" i="228"/>
  <c r="D465" i="228" s="1"/>
  <c r="C464" i="228"/>
  <c r="D464" i="228" s="1"/>
  <c r="B464" i="228" s="1"/>
  <c r="C463" i="228"/>
  <c r="D463" i="228" s="1"/>
  <c r="B463" i="228" s="1"/>
  <c r="C462" i="228"/>
  <c r="D462" i="228" s="1"/>
  <c r="B462" i="228" s="1"/>
  <c r="C461" i="228"/>
  <c r="D461" i="228" s="1"/>
  <c r="B461" i="228" s="1"/>
  <c r="C460" i="228"/>
  <c r="D460" i="228" s="1"/>
  <c r="B460" i="228" s="1"/>
  <c r="C459" i="228"/>
  <c r="D459" i="228" s="1"/>
  <c r="B459" i="228" s="1"/>
  <c r="C458" i="228"/>
  <c r="D458" i="228" s="1"/>
  <c r="B458" i="228"/>
  <c r="B457" i="228"/>
  <c r="C457" i="228"/>
  <c r="D457" i="228" s="1"/>
  <c r="C456" i="228"/>
  <c r="D456" i="228" s="1"/>
  <c r="B456" i="228" s="1"/>
  <c r="C455" i="228"/>
  <c r="D455" i="228" s="1"/>
  <c r="B455" i="228" s="1"/>
  <c r="C454" i="228"/>
  <c r="D454" i="228" s="1"/>
  <c r="B454" i="228" s="1"/>
  <c r="C453" i="228"/>
  <c r="D453" i="228" s="1"/>
  <c r="B453" i="228" s="1"/>
  <c r="C452" i="228"/>
  <c r="D452" i="228" s="1"/>
  <c r="B452" i="228" s="1"/>
  <c r="C451" i="228"/>
  <c r="D451" i="228" s="1"/>
  <c r="B451" i="228" s="1"/>
  <c r="C450" i="228"/>
  <c r="D450" i="228" s="1"/>
  <c r="B450" i="228" s="1"/>
  <c r="C449" i="228"/>
  <c r="D449" i="228" s="1"/>
  <c r="B449" i="228" s="1"/>
  <c r="C448" i="228"/>
  <c r="D448" i="228" s="1"/>
  <c r="B448" i="228" s="1"/>
  <c r="C447" i="228"/>
  <c r="D447" i="228" s="1"/>
  <c r="B447" i="228" s="1"/>
  <c r="C446" i="228"/>
  <c r="D446" i="228" s="1"/>
  <c r="B446" i="228"/>
  <c r="C445" i="228"/>
  <c r="D445" i="228" s="1"/>
  <c r="B445" i="228" s="1"/>
  <c r="C444" i="228"/>
  <c r="D444" i="228" s="1"/>
  <c r="B444" i="228" s="1"/>
  <c r="C443" i="228"/>
  <c r="D443" i="228" s="1"/>
  <c r="B443" i="228" s="1"/>
  <c r="C442" i="228"/>
  <c r="D442" i="228" s="1"/>
  <c r="B442" i="228" s="1"/>
  <c r="B441" i="228"/>
  <c r="C441" i="228"/>
  <c r="D441" i="228" s="1"/>
  <c r="C440" i="228"/>
  <c r="D440" i="228" s="1"/>
  <c r="B440" i="228" s="1"/>
  <c r="B439" i="228"/>
  <c r="C439" i="228"/>
  <c r="D439" i="228" s="1"/>
  <c r="C438" i="228"/>
  <c r="D438" i="228" s="1"/>
  <c r="B438" i="228"/>
  <c r="C437" i="228"/>
  <c r="D437" i="228" s="1"/>
  <c r="B437" i="228"/>
  <c r="C436" i="228"/>
  <c r="D436" i="228" s="1"/>
  <c r="B436" i="228" s="1"/>
  <c r="C435" i="228"/>
  <c r="D435" i="228" s="1"/>
  <c r="B435" i="228"/>
  <c r="C434" i="228"/>
  <c r="D434" i="228" s="1"/>
  <c r="B434" i="228" s="1"/>
  <c r="B433" i="228"/>
  <c r="C433" i="228"/>
  <c r="D433" i="228" s="1"/>
  <c r="C432" i="228"/>
  <c r="D432" i="228" s="1"/>
  <c r="B432" i="228" s="1"/>
  <c r="B431" i="228"/>
  <c r="C431" i="228"/>
  <c r="D431" i="228" s="1"/>
  <c r="C430" i="228"/>
  <c r="D430" i="228" s="1"/>
  <c r="B430" i="228" s="1"/>
  <c r="C429" i="228"/>
  <c r="D429" i="228" s="1"/>
  <c r="B429" i="228"/>
  <c r="C428" i="228"/>
  <c r="D428" i="228" s="1"/>
  <c r="B428" i="228" s="1"/>
  <c r="C427" i="228"/>
  <c r="D427" i="228" s="1"/>
  <c r="B427" i="228" s="1"/>
  <c r="C426" i="228"/>
  <c r="D426" i="228" s="1"/>
  <c r="B426" i="228"/>
  <c r="B425" i="228"/>
  <c r="C425" i="228"/>
  <c r="D425" i="228" s="1"/>
  <c r="C424" i="228"/>
  <c r="D424" i="228" s="1"/>
  <c r="B424" i="228" s="1"/>
  <c r="C423" i="228"/>
  <c r="D423" i="228" s="1"/>
  <c r="B423" i="228" s="1"/>
  <c r="C422" i="228"/>
  <c r="D422" i="228" s="1"/>
  <c r="B422" i="228" s="1"/>
  <c r="C421" i="228"/>
  <c r="D421" i="228" s="1"/>
  <c r="B421" i="228" s="1"/>
  <c r="C420" i="228"/>
  <c r="D420" i="228" s="1"/>
  <c r="B420" i="228" s="1"/>
  <c r="C419" i="228"/>
  <c r="D419" i="228" s="1"/>
  <c r="B419" i="228" s="1"/>
  <c r="C418" i="228"/>
  <c r="D418" i="228" s="1"/>
  <c r="B418" i="228" s="1"/>
  <c r="C417" i="228"/>
  <c r="D417" i="228" s="1"/>
  <c r="B417" i="228" s="1"/>
  <c r="C416" i="228"/>
  <c r="D416" i="228" s="1"/>
  <c r="B416" i="228" s="1"/>
  <c r="C415" i="228"/>
  <c r="D415" i="228" s="1"/>
  <c r="B415" i="228" s="1"/>
  <c r="C414" i="228"/>
  <c r="D414" i="228" s="1"/>
  <c r="B414" i="228"/>
  <c r="C413" i="228"/>
  <c r="D413" i="228" s="1"/>
  <c r="B413" i="228" s="1"/>
  <c r="C412" i="228"/>
  <c r="D412" i="228" s="1"/>
  <c r="B412" i="228" s="1"/>
  <c r="C411" i="228"/>
  <c r="D411" i="228" s="1"/>
  <c r="B411" i="228" s="1"/>
  <c r="C410" i="228"/>
  <c r="D410" i="228" s="1"/>
  <c r="B410" i="228" s="1"/>
  <c r="B409" i="228"/>
  <c r="C409" i="228"/>
  <c r="D409" i="228" s="1"/>
  <c r="C408" i="228"/>
  <c r="D408" i="228" s="1"/>
  <c r="B408" i="228" s="1"/>
  <c r="B407" i="228"/>
  <c r="C407" i="228"/>
  <c r="D407" i="228" s="1"/>
  <c r="C406" i="228"/>
  <c r="D406" i="228" s="1"/>
  <c r="B406" i="228"/>
  <c r="C405" i="228"/>
  <c r="D405" i="228" s="1"/>
  <c r="B405" i="228"/>
  <c r="C404" i="228"/>
  <c r="D404" i="228" s="1"/>
  <c r="B404" i="228" s="1"/>
  <c r="C403" i="228"/>
  <c r="D403" i="228" s="1"/>
  <c r="B403" i="228"/>
  <c r="C402" i="228"/>
  <c r="D402" i="228" s="1"/>
  <c r="B402" i="228" s="1"/>
  <c r="B401" i="228"/>
  <c r="C401" i="228"/>
  <c r="D401" i="228" s="1"/>
  <c r="C400" i="228"/>
  <c r="D400" i="228" s="1"/>
  <c r="B400" i="228" s="1"/>
  <c r="B399" i="228"/>
  <c r="C399" i="228"/>
  <c r="D399" i="228" s="1"/>
  <c r="C398" i="228"/>
  <c r="D398" i="228" s="1"/>
  <c r="B398" i="228" s="1"/>
  <c r="C397" i="228"/>
  <c r="D397" i="228" s="1"/>
  <c r="B397" i="228"/>
  <c r="C396" i="228"/>
  <c r="D396" i="228" s="1"/>
  <c r="B396" i="228" s="1"/>
  <c r="C395" i="228"/>
  <c r="D395" i="228" s="1"/>
  <c r="B395" i="228" s="1"/>
  <c r="C394" i="228"/>
  <c r="D394" i="228" s="1"/>
  <c r="B394" i="228"/>
  <c r="B393" i="228"/>
  <c r="C393" i="228"/>
  <c r="D393" i="228" s="1"/>
  <c r="C392" i="228"/>
  <c r="D392" i="228" s="1"/>
  <c r="B392" i="228" s="1"/>
  <c r="C391" i="228"/>
  <c r="D391" i="228" s="1"/>
  <c r="B391" i="228" s="1"/>
  <c r="C390" i="228"/>
  <c r="D390" i="228" s="1"/>
  <c r="B390" i="228" s="1"/>
  <c r="C389" i="228"/>
  <c r="D389" i="228" s="1"/>
  <c r="B389" i="228" s="1"/>
  <c r="C388" i="228"/>
  <c r="D388" i="228" s="1"/>
  <c r="B388" i="228" s="1"/>
  <c r="C387" i="228"/>
  <c r="D387" i="228" s="1"/>
  <c r="B387" i="228" s="1"/>
  <c r="C386" i="228"/>
  <c r="D386" i="228" s="1"/>
  <c r="B386" i="228" s="1"/>
  <c r="C385" i="228"/>
  <c r="D385" i="228" s="1"/>
  <c r="B385" i="228" s="1"/>
  <c r="C384" i="228"/>
  <c r="D384" i="228" s="1"/>
  <c r="B384" i="228" s="1"/>
  <c r="C383" i="228"/>
  <c r="D383" i="228" s="1"/>
  <c r="B383" i="228" s="1"/>
  <c r="C382" i="228"/>
  <c r="D382" i="228" s="1"/>
  <c r="B382" i="228"/>
  <c r="C381" i="228"/>
  <c r="D381" i="228" s="1"/>
  <c r="B381" i="228" s="1"/>
  <c r="C380" i="228"/>
  <c r="D380" i="228" s="1"/>
  <c r="B380" i="228" s="1"/>
  <c r="C981" i="228"/>
  <c r="D981" i="228" s="1"/>
  <c r="B981" i="228" s="1"/>
  <c r="C378" i="228"/>
  <c r="D378" i="228" s="1"/>
  <c r="B378" i="228" s="1"/>
  <c r="B377" i="228"/>
  <c r="C377" i="228"/>
  <c r="D377" i="228" s="1"/>
  <c r="C376" i="228"/>
  <c r="D376" i="228" s="1"/>
  <c r="B376" i="228" s="1"/>
  <c r="B375" i="228"/>
  <c r="C375" i="228"/>
  <c r="D375" i="228" s="1"/>
  <c r="C374" i="228"/>
  <c r="D374" i="228" s="1"/>
  <c r="B374" i="228"/>
  <c r="C373" i="228"/>
  <c r="D373" i="228" s="1"/>
  <c r="B373" i="228"/>
  <c r="C372" i="228"/>
  <c r="D372" i="228" s="1"/>
  <c r="B372" i="228" s="1"/>
  <c r="C371" i="228"/>
  <c r="D371" i="228" s="1"/>
  <c r="B371" i="228"/>
  <c r="C370" i="228"/>
  <c r="D370" i="228" s="1"/>
  <c r="B370" i="228" s="1"/>
  <c r="B369" i="228"/>
  <c r="C369" i="228"/>
  <c r="D369" i="228" s="1"/>
  <c r="C368" i="228"/>
  <c r="D368" i="228" s="1"/>
  <c r="B368" i="228" s="1"/>
  <c r="B367" i="228"/>
  <c r="C367" i="228"/>
  <c r="D367" i="228" s="1"/>
  <c r="C366" i="228"/>
  <c r="D366" i="228" s="1"/>
  <c r="B366" i="228" s="1"/>
  <c r="C365" i="228"/>
  <c r="D365" i="228" s="1"/>
  <c r="B365" i="228"/>
  <c r="C364" i="228"/>
  <c r="D364" i="228" s="1"/>
  <c r="B364" i="228" s="1"/>
  <c r="C363" i="228"/>
  <c r="D363" i="228" s="1"/>
  <c r="B363" i="228" s="1"/>
  <c r="C362" i="228"/>
  <c r="D362" i="228" s="1"/>
  <c r="B362" i="228"/>
  <c r="B361" i="228"/>
  <c r="C361" i="228"/>
  <c r="D361" i="228" s="1"/>
  <c r="C360" i="228"/>
  <c r="D360" i="228" s="1"/>
  <c r="B360" i="228" s="1"/>
  <c r="C359" i="228"/>
  <c r="D359" i="228" s="1"/>
  <c r="B359" i="228" s="1"/>
  <c r="C358" i="228"/>
  <c r="D358" i="228" s="1"/>
  <c r="B358" i="228" s="1"/>
  <c r="C357" i="228"/>
  <c r="D357" i="228" s="1"/>
  <c r="B357" i="228" s="1"/>
  <c r="C356" i="228"/>
  <c r="D356" i="228" s="1"/>
  <c r="B356" i="228" s="1"/>
  <c r="C355" i="228"/>
  <c r="D355" i="228" s="1"/>
  <c r="B355" i="228" s="1"/>
  <c r="C354" i="228"/>
  <c r="D354" i="228" s="1"/>
  <c r="B354" i="228" s="1"/>
  <c r="C353" i="228"/>
  <c r="D353" i="228" s="1"/>
  <c r="B353" i="228" s="1"/>
  <c r="B352" i="228"/>
  <c r="C352" i="228"/>
  <c r="D352" i="228" s="1"/>
  <c r="B351" i="228"/>
  <c r="C351" i="228"/>
  <c r="D351" i="228" s="1"/>
  <c r="C350" i="228"/>
  <c r="D350" i="228" s="1"/>
  <c r="B350" i="228" s="1"/>
  <c r="C349" i="228"/>
  <c r="D349" i="228" s="1"/>
  <c r="B349" i="228"/>
  <c r="B348" i="228"/>
  <c r="C348" i="228"/>
  <c r="D348" i="228" s="1"/>
  <c r="C347" i="228"/>
  <c r="D347" i="228" s="1"/>
  <c r="B347" i="228" s="1"/>
  <c r="C346" i="228"/>
  <c r="D346" i="228" s="1"/>
  <c r="B346" i="228" s="1"/>
  <c r="C345" i="228"/>
  <c r="D345" i="228" s="1"/>
  <c r="B345" i="228" s="1"/>
  <c r="B344" i="228"/>
  <c r="C344" i="228"/>
  <c r="D344" i="228" s="1"/>
  <c r="B343" i="228"/>
  <c r="C343" i="228"/>
  <c r="D343" i="228" s="1"/>
  <c r="C342" i="228"/>
  <c r="D342" i="228" s="1"/>
  <c r="B342" i="228"/>
  <c r="C341" i="228"/>
  <c r="D341" i="228" s="1"/>
  <c r="B341" i="228"/>
  <c r="B340" i="228"/>
  <c r="C340" i="228"/>
  <c r="D340" i="228" s="1"/>
  <c r="C339" i="228"/>
  <c r="D339" i="228" s="1"/>
  <c r="B339" i="228" s="1"/>
  <c r="C338" i="228"/>
  <c r="D338" i="228" s="1"/>
  <c r="B338" i="228"/>
  <c r="B337" i="228"/>
  <c r="C337" i="228"/>
  <c r="D337" i="228" s="1"/>
  <c r="B336" i="228"/>
  <c r="C336" i="228"/>
  <c r="D336" i="228" s="1"/>
  <c r="B335" i="228"/>
  <c r="C335" i="228"/>
  <c r="D335" i="228" s="1"/>
  <c r="C334" i="228"/>
  <c r="D334" i="228" s="1"/>
  <c r="B334" i="228" s="1"/>
  <c r="C333" i="228"/>
  <c r="D333" i="228" s="1"/>
  <c r="B333" i="228" s="1"/>
  <c r="B332" i="228"/>
  <c r="C332" i="228"/>
  <c r="D332" i="228" s="1"/>
  <c r="C331" i="228"/>
  <c r="D331" i="228" s="1"/>
  <c r="B331" i="228" s="1"/>
  <c r="C330" i="228"/>
  <c r="D330" i="228" s="1"/>
  <c r="B330" i="228" s="1"/>
  <c r="C329" i="228"/>
  <c r="D329" i="228" s="1"/>
  <c r="B329" i="228" s="1"/>
  <c r="B328" i="228"/>
  <c r="C328" i="228"/>
  <c r="D328" i="228" s="1"/>
  <c r="B327" i="228"/>
  <c r="C327" i="228"/>
  <c r="D327" i="228" s="1"/>
  <c r="C326" i="228"/>
  <c r="D326" i="228" s="1"/>
  <c r="B326" i="228" s="1"/>
  <c r="C325" i="228"/>
  <c r="D325" i="228" s="1"/>
  <c r="B325" i="228"/>
  <c r="B324" i="228"/>
  <c r="C324" i="228"/>
  <c r="D324" i="228" s="1"/>
  <c r="C323" i="228"/>
  <c r="D323" i="228" s="1"/>
  <c r="B323" i="228" s="1"/>
  <c r="C322" i="228"/>
  <c r="D322" i="228" s="1"/>
  <c r="B322" i="228" s="1"/>
  <c r="C321" i="228"/>
  <c r="D321" i="228" s="1"/>
  <c r="B321" i="228" s="1"/>
  <c r="B320" i="228"/>
  <c r="C320" i="228"/>
  <c r="D320" i="228" s="1"/>
  <c r="B319" i="228"/>
  <c r="C319" i="228"/>
  <c r="D319" i="228" s="1"/>
  <c r="C318" i="228"/>
  <c r="D318" i="228" s="1"/>
  <c r="B318" i="228" s="1"/>
  <c r="C317" i="228"/>
  <c r="D317" i="228" s="1"/>
  <c r="B317" i="228"/>
  <c r="C316" i="228"/>
  <c r="D316" i="228" s="1"/>
  <c r="B316" i="228" s="1"/>
  <c r="C315" i="228"/>
  <c r="D315" i="228" s="1"/>
  <c r="B315" i="228" s="1"/>
  <c r="C314" i="228"/>
  <c r="D314" i="228" s="1"/>
  <c r="B314" i="228" s="1"/>
  <c r="B313" i="228"/>
  <c r="C313" i="228"/>
  <c r="D313" i="228" s="1"/>
  <c r="C312" i="228"/>
  <c r="D312" i="228" s="1"/>
  <c r="B312" i="228" s="1"/>
  <c r="B311" i="228"/>
  <c r="C311" i="228"/>
  <c r="D311" i="228" s="1"/>
  <c r="C310" i="228"/>
  <c r="D310" i="228" s="1"/>
  <c r="B310" i="228" s="1"/>
  <c r="C309" i="228"/>
  <c r="D309" i="228" s="1"/>
  <c r="B309" i="228"/>
  <c r="C308" i="228"/>
  <c r="D308" i="228" s="1"/>
  <c r="B308" i="228" s="1"/>
  <c r="C307" i="228"/>
  <c r="D307" i="228" s="1"/>
  <c r="B307" i="228" s="1"/>
  <c r="C306" i="228"/>
  <c r="D306" i="228" s="1"/>
  <c r="B306" i="228"/>
  <c r="B305" i="228"/>
  <c r="C305" i="228"/>
  <c r="D305" i="228" s="1"/>
  <c r="C304" i="228"/>
  <c r="D304" i="228" s="1"/>
  <c r="B304" i="228" s="1"/>
  <c r="B303" i="228"/>
  <c r="C303" i="228"/>
  <c r="D303" i="228" s="1"/>
  <c r="C302" i="228"/>
  <c r="D302" i="228" s="1"/>
  <c r="B302" i="228" s="1"/>
  <c r="C301" i="228"/>
  <c r="D301" i="228" s="1"/>
  <c r="B301" i="228" s="1"/>
  <c r="C300" i="228"/>
  <c r="D300" i="228" s="1"/>
  <c r="B300" i="228" s="1"/>
  <c r="C299" i="228"/>
  <c r="D299" i="228" s="1"/>
  <c r="B299" i="228"/>
  <c r="C298" i="228"/>
  <c r="D298" i="228" s="1"/>
  <c r="B298" i="228" s="1"/>
  <c r="C297" i="228"/>
  <c r="D297" i="228" s="1"/>
  <c r="B297" i="228" s="1"/>
  <c r="C296" i="228"/>
  <c r="D296" i="228" s="1"/>
  <c r="B296" i="228" s="1"/>
  <c r="B872" i="228"/>
  <c r="C872" i="228"/>
  <c r="D872" i="228" s="1"/>
  <c r="C294" i="228"/>
  <c r="D294" i="228" s="1"/>
  <c r="B294" i="228"/>
  <c r="C293" i="228"/>
  <c r="D293" i="228" s="1"/>
  <c r="B293" i="228" s="1"/>
  <c r="C292" i="228"/>
  <c r="D292" i="228" s="1"/>
  <c r="B292" i="228" s="1"/>
  <c r="C291" i="228"/>
  <c r="D291" i="228" s="1"/>
  <c r="B291" i="228" s="1"/>
  <c r="C290" i="228"/>
  <c r="D290" i="228" s="1"/>
  <c r="B290" i="228"/>
  <c r="C289" i="228"/>
  <c r="D289" i="228" s="1"/>
  <c r="B289" i="228" s="1"/>
  <c r="C288" i="228"/>
  <c r="D288" i="228" s="1"/>
  <c r="B288" i="228" s="1"/>
  <c r="C287" i="228"/>
  <c r="D287" i="228" s="1"/>
  <c r="B287" i="228" s="1"/>
  <c r="C286" i="228"/>
  <c r="D286" i="228" s="1"/>
  <c r="B286" i="228" s="1"/>
  <c r="C285" i="228"/>
  <c r="D285" i="228" s="1"/>
  <c r="B285" i="228" s="1"/>
  <c r="C284" i="228"/>
  <c r="D284" i="228" s="1"/>
  <c r="B284" i="228" s="1"/>
  <c r="C283" i="228"/>
  <c r="D283" i="228" s="1"/>
  <c r="B283" i="228"/>
  <c r="C282" i="228"/>
  <c r="D282" i="228" s="1"/>
  <c r="B282" i="228" s="1"/>
  <c r="C281" i="228"/>
  <c r="D281" i="228" s="1"/>
  <c r="B281" i="228" s="1"/>
  <c r="C280" i="228"/>
  <c r="D280" i="228" s="1"/>
  <c r="B280" i="228" s="1"/>
  <c r="B279" i="228"/>
  <c r="C279" i="228"/>
  <c r="D279" i="228" s="1"/>
  <c r="C278" i="228"/>
  <c r="D278" i="228" s="1"/>
  <c r="B278" i="228"/>
  <c r="C277" i="228"/>
  <c r="D277" i="228" s="1"/>
  <c r="B277" i="228" s="1"/>
  <c r="C276" i="228"/>
  <c r="D276" i="228" s="1"/>
  <c r="B276" i="228" s="1"/>
  <c r="C275" i="228"/>
  <c r="D275" i="228" s="1"/>
  <c r="B275" i="228" s="1"/>
  <c r="C274" i="228"/>
  <c r="D274" i="228" s="1"/>
  <c r="B274" i="228" s="1"/>
  <c r="B273" i="228"/>
  <c r="C273" i="228"/>
  <c r="D273" i="228" s="1"/>
  <c r="C272" i="228"/>
  <c r="D272" i="228" s="1"/>
  <c r="B272" i="228" s="1"/>
  <c r="C271" i="228"/>
  <c r="D271" i="228" s="1"/>
  <c r="B271" i="228" s="1"/>
  <c r="C270" i="228"/>
  <c r="D270" i="228" s="1"/>
  <c r="B270" i="228" s="1"/>
  <c r="C269" i="228"/>
  <c r="D269" i="228" s="1"/>
  <c r="B269" i="228"/>
  <c r="C268" i="228"/>
  <c r="D268" i="228" s="1"/>
  <c r="B268" i="228" s="1"/>
  <c r="C267" i="228"/>
  <c r="D267" i="228" s="1"/>
  <c r="B267" i="228"/>
  <c r="C266" i="228"/>
  <c r="D266" i="228" s="1"/>
  <c r="B266" i="228" s="1"/>
  <c r="C265" i="228"/>
  <c r="D265" i="228" s="1"/>
  <c r="B265" i="228" s="1"/>
  <c r="C264" i="228"/>
  <c r="D264" i="228" s="1"/>
  <c r="B264" i="228" s="1"/>
  <c r="B263" i="228"/>
  <c r="C263" i="228"/>
  <c r="D263" i="228" s="1"/>
  <c r="C262" i="228"/>
  <c r="D262" i="228" s="1"/>
  <c r="B262" i="228"/>
  <c r="C261" i="228"/>
  <c r="D261" i="228" s="1"/>
  <c r="B261" i="228" s="1"/>
  <c r="C260" i="228"/>
  <c r="D260" i="228" s="1"/>
  <c r="B260" i="228" s="1"/>
  <c r="C259" i="228"/>
  <c r="D259" i="228" s="1"/>
  <c r="B259" i="228" s="1"/>
  <c r="C258" i="228"/>
  <c r="D258" i="228" s="1"/>
  <c r="B258" i="228"/>
  <c r="C257" i="228"/>
  <c r="D257" i="228" s="1"/>
  <c r="B257" i="228" s="1"/>
  <c r="C256" i="228"/>
  <c r="D256" i="228" s="1"/>
  <c r="B256" i="228" s="1"/>
  <c r="C255" i="228"/>
  <c r="D255" i="228" s="1"/>
  <c r="B255" i="228" s="1"/>
  <c r="C254" i="228"/>
  <c r="D254" i="228" s="1"/>
  <c r="B254" i="228" s="1"/>
  <c r="C253" i="228"/>
  <c r="D253" i="228" s="1"/>
  <c r="B253" i="228"/>
  <c r="C252" i="228"/>
  <c r="D252" i="228" s="1"/>
  <c r="B252" i="228" s="1"/>
  <c r="C251" i="228"/>
  <c r="D251" i="228" s="1"/>
  <c r="B251" i="228" s="1"/>
  <c r="C250" i="228"/>
  <c r="D250" i="228" s="1"/>
  <c r="B250" i="228" s="1"/>
  <c r="C249" i="228"/>
  <c r="D249" i="228" s="1"/>
  <c r="B249" i="228" s="1"/>
  <c r="C248" i="228"/>
  <c r="D248" i="228" s="1"/>
  <c r="B248" i="228" s="1"/>
  <c r="B247" i="228"/>
  <c r="C247" i="228"/>
  <c r="D247" i="228" s="1"/>
  <c r="C246" i="228"/>
  <c r="D246" i="228" s="1"/>
  <c r="B246" i="228"/>
  <c r="C245" i="228"/>
  <c r="D245" i="228" s="1"/>
  <c r="B245" i="228" s="1"/>
  <c r="C244" i="228"/>
  <c r="D244" i="228" s="1"/>
  <c r="B244" i="228" s="1"/>
  <c r="C243" i="228"/>
  <c r="D243" i="228" s="1"/>
  <c r="B243" i="228"/>
  <c r="C242" i="228"/>
  <c r="D242" i="228" s="1"/>
  <c r="B242" i="228" s="1"/>
  <c r="B241" i="228"/>
  <c r="C241" i="228"/>
  <c r="D241" i="228" s="1"/>
  <c r="C240" i="228"/>
  <c r="D240" i="228" s="1"/>
  <c r="B240" i="228" s="1"/>
  <c r="C239" i="228"/>
  <c r="D239" i="228" s="1"/>
  <c r="B239" i="228" s="1"/>
  <c r="C238" i="228"/>
  <c r="D238" i="228" s="1"/>
  <c r="B238" i="228" s="1"/>
  <c r="C237" i="228"/>
  <c r="D237" i="228" s="1"/>
  <c r="B237" i="228"/>
  <c r="C236" i="228"/>
  <c r="D236" i="228" s="1"/>
  <c r="B236" i="228" s="1"/>
  <c r="C235" i="228"/>
  <c r="D235" i="228" s="1"/>
  <c r="B235" i="228"/>
  <c r="C234" i="228"/>
  <c r="D234" i="228" s="1"/>
  <c r="B234" i="228"/>
  <c r="C229" i="228"/>
  <c r="D229" i="228" s="1"/>
  <c r="B229" i="228" s="1"/>
  <c r="C232" i="228"/>
  <c r="D232" i="228" s="1"/>
  <c r="B232" i="228" s="1"/>
  <c r="B231" i="228"/>
  <c r="C231" i="228"/>
  <c r="D231" i="228" s="1"/>
  <c r="C230" i="228"/>
  <c r="D230" i="228" s="1"/>
  <c r="B230" i="228"/>
  <c r="C654" i="228"/>
  <c r="D654" i="228" s="1"/>
  <c r="B654" i="228" s="1"/>
  <c r="C228" i="228"/>
  <c r="D228" i="228" s="1"/>
  <c r="B228" i="228" s="1"/>
  <c r="C227" i="228"/>
  <c r="D227" i="228" s="1"/>
  <c r="B227" i="228" s="1"/>
  <c r="C226" i="228"/>
  <c r="D226" i="228" s="1"/>
  <c r="B226" i="228"/>
  <c r="C225" i="228"/>
  <c r="D225" i="228" s="1"/>
  <c r="B225" i="228" s="1"/>
  <c r="C224" i="228"/>
  <c r="D224" i="228" s="1"/>
  <c r="B224" i="228" s="1"/>
  <c r="B223" i="228"/>
  <c r="C223" i="228"/>
  <c r="D223" i="228" s="1"/>
  <c r="C222" i="228"/>
  <c r="D222" i="228" s="1"/>
  <c r="B222" i="228" s="1"/>
  <c r="C221" i="228"/>
  <c r="D221" i="228" s="1"/>
  <c r="B221" i="228"/>
  <c r="C220" i="228"/>
  <c r="D220" i="228" s="1"/>
  <c r="B220" i="228" s="1"/>
  <c r="C219" i="228"/>
  <c r="D219" i="228" s="1"/>
  <c r="B219" i="228"/>
  <c r="C218" i="228"/>
  <c r="D218" i="228" s="1"/>
  <c r="B218" i="228" s="1"/>
  <c r="C217" i="228"/>
  <c r="D217" i="228" s="1"/>
  <c r="B217" i="228" s="1"/>
  <c r="C216" i="228"/>
  <c r="D216" i="228" s="1"/>
  <c r="B216" i="228" s="1"/>
  <c r="B215" i="228"/>
  <c r="C215" i="228"/>
  <c r="D215" i="228" s="1"/>
  <c r="C191" i="228"/>
  <c r="D191" i="228" s="1"/>
  <c r="B191" i="228" s="1"/>
  <c r="C213" i="228"/>
  <c r="D213" i="228" s="1"/>
  <c r="B213" i="228" s="1"/>
  <c r="C212" i="228"/>
  <c r="D212" i="228" s="1"/>
  <c r="B212" i="228" s="1"/>
  <c r="C211" i="228"/>
  <c r="D211" i="228" s="1"/>
  <c r="B211" i="228"/>
  <c r="C210" i="228"/>
  <c r="D210" i="228" s="1"/>
  <c r="B210" i="228"/>
  <c r="B209" i="228"/>
  <c r="C209" i="228"/>
  <c r="D209" i="228" s="1"/>
  <c r="C208" i="228"/>
  <c r="D208" i="228" s="1"/>
  <c r="B208" i="228" s="1"/>
  <c r="B207" i="228"/>
  <c r="C207" i="228"/>
  <c r="D207" i="228" s="1"/>
  <c r="C206" i="228"/>
  <c r="D206" i="228" s="1"/>
  <c r="B206" i="228" s="1"/>
  <c r="C205" i="228"/>
  <c r="D205" i="228" s="1"/>
  <c r="B205" i="228" s="1"/>
  <c r="C204" i="228"/>
  <c r="D204" i="228" s="1"/>
  <c r="B204" i="228" s="1"/>
  <c r="C203" i="228"/>
  <c r="D203" i="228" s="1"/>
  <c r="B203" i="228"/>
  <c r="C202" i="228"/>
  <c r="D202" i="228" s="1"/>
  <c r="B202" i="228"/>
  <c r="C201" i="228"/>
  <c r="D201" i="228" s="1"/>
  <c r="B201" i="228" s="1"/>
  <c r="C200" i="228"/>
  <c r="D200" i="228" s="1"/>
  <c r="B200" i="228" s="1"/>
  <c r="B199" i="228"/>
  <c r="C199" i="228"/>
  <c r="D199" i="228" s="1"/>
  <c r="C198" i="228"/>
  <c r="D198" i="228" s="1"/>
  <c r="B198" i="228" s="1"/>
  <c r="C197" i="228"/>
  <c r="D197" i="228" s="1"/>
  <c r="B197" i="228" s="1"/>
  <c r="C196" i="228"/>
  <c r="D196" i="228" s="1"/>
  <c r="B196" i="228" s="1"/>
  <c r="C195" i="228"/>
  <c r="D195" i="228" s="1"/>
  <c r="B195" i="228" s="1"/>
  <c r="C194" i="228"/>
  <c r="D194" i="228" s="1"/>
  <c r="B194" i="228"/>
  <c r="C193" i="228"/>
  <c r="D193" i="228" s="1"/>
  <c r="B193" i="228" s="1"/>
  <c r="C192" i="228"/>
  <c r="D192" i="228" s="1"/>
  <c r="B192" i="228" s="1"/>
  <c r="B519" i="228"/>
  <c r="C519" i="228"/>
  <c r="D519" i="228" s="1"/>
  <c r="C190" i="228"/>
  <c r="D190" i="228" s="1"/>
  <c r="B190" i="228" s="1"/>
  <c r="C189" i="228"/>
  <c r="D189" i="228" s="1"/>
  <c r="B189" i="228" s="1"/>
  <c r="C188" i="228"/>
  <c r="D188" i="228" s="1"/>
  <c r="B188" i="228" s="1"/>
  <c r="C187" i="228"/>
  <c r="D187" i="228" s="1"/>
  <c r="B187" i="228"/>
  <c r="C186" i="228"/>
  <c r="D186" i="228" s="1"/>
  <c r="B186" i="228"/>
  <c r="C185" i="228"/>
  <c r="D185" i="228" s="1"/>
  <c r="B185" i="228" s="1"/>
  <c r="C184" i="228"/>
  <c r="D184" i="228" s="1"/>
  <c r="B184" i="228" s="1"/>
  <c r="B183" i="228"/>
  <c r="C183" i="228"/>
  <c r="D183" i="228" s="1"/>
  <c r="C182" i="228"/>
  <c r="D182" i="228" s="1"/>
  <c r="B182" i="228" s="1"/>
  <c r="C181" i="228"/>
  <c r="D181" i="228" s="1"/>
  <c r="B181" i="228" s="1"/>
  <c r="C180" i="228"/>
  <c r="D180" i="228" s="1"/>
  <c r="B180" i="228" s="1"/>
  <c r="C179" i="228"/>
  <c r="D179" i="228" s="1"/>
  <c r="B179" i="228"/>
  <c r="C178" i="228"/>
  <c r="D178" i="228" s="1"/>
  <c r="B178" i="228"/>
  <c r="C177" i="228"/>
  <c r="D177" i="228" s="1"/>
  <c r="B177" i="228" s="1"/>
  <c r="C176" i="228"/>
  <c r="D176" i="228" s="1"/>
  <c r="B176" i="228" s="1"/>
  <c r="B175" i="228"/>
  <c r="C175" i="228"/>
  <c r="D175" i="228" s="1"/>
  <c r="C174" i="228"/>
  <c r="D174" i="228" s="1"/>
  <c r="B174" i="228" s="1"/>
  <c r="C173" i="228"/>
  <c r="D173" i="228" s="1"/>
  <c r="B173" i="228" s="1"/>
  <c r="C172" i="228"/>
  <c r="D172" i="228" s="1"/>
  <c r="B172" i="228" s="1"/>
  <c r="C171" i="228"/>
  <c r="D171" i="228" s="1"/>
  <c r="B171" i="228"/>
  <c r="C170" i="228"/>
  <c r="D170" i="228" s="1"/>
  <c r="B170" i="228"/>
  <c r="C169" i="228"/>
  <c r="D169" i="228" s="1"/>
  <c r="B169" i="228" s="1"/>
  <c r="C168" i="228"/>
  <c r="D168" i="228" s="1"/>
  <c r="B168" i="228" s="1"/>
  <c r="B167" i="228"/>
  <c r="C167" i="228"/>
  <c r="D167" i="228" s="1"/>
  <c r="C166" i="228"/>
  <c r="D166" i="228" s="1"/>
  <c r="B166" i="228" s="1"/>
  <c r="C165" i="228"/>
  <c r="D165" i="228" s="1"/>
  <c r="B165" i="228" s="1"/>
  <c r="C164" i="228"/>
  <c r="D164" i="228" s="1"/>
  <c r="B164" i="228" s="1"/>
  <c r="C163" i="228"/>
  <c r="D163" i="228" s="1"/>
  <c r="B163" i="228"/>
  <c r="C162" i="228"/>
  <c r="D162" i="228" s="1"/>
  <c r="B162" i="228"/>
  <c r="C161" i="228"/>
  <c r="D161" i="228" s="1"/>
  <c r="B161" i="228" s="1"/>
  <c r="C160" i="228"/>
  <c r="D160" i="228" s="1"/>
  <c r="B160" i="228" s="1"/>
  <c r="B159" i="228"/>
  <c r="C159" i="228"/>
  <c r="D159" i="228" s="1"/>
  <c r="C158" i="228"/>
  <c r="D158" i="228" s="1"/>
  <c r="B158" i="228" s="1"/>
  <c r="C157" i="228"/>
  <c r="D157" i="228" s="1"/>
  <c r="B157" i="228" s="1"/>
  <c r="C156" i="228"/>
  <c r="D156" i="228" s="1"/>
  <c r="B156" i="228" s="1"/>
  <c r="C155" i="228"/>
  <c r="D155" i="228" s="1"/>
  <c r="B155" i="228"/>
  <c r="C154" i="228"/>
  <c r="D154" i="228" s="1"/>
  <c r="B154" i="228"/>
  <c r="C153" i="228"/>
  <c r="D153" i="228" s="1"/>
  <c r="B153" i="228" s="1"/>
  <c r="C152" i="228"/>
  <c r="D152" i="228" s="1"/>
  <c r="B152" i="228" s="1"/>
  <c r="B151" i="228"/>
  <c r="C151" i="228"/>
  <c r="D151" i="228" s="1"/>
  <c r="C150" i="228"/>
  <c r="D150" i="228" s="1"/>
  <c r="B150" i="228" s="1"/>
  <c r="C149" i="228"/>
  <c r="D149" i="228" s="1"/>
  <c r="B149" i="228" s="1"/>
  <c r="C148" i="228"/>
  <c r="D148" i="228" s="1"/>
  <c r="B148" i="228" s="1"/>
  <c r="C147" i="228"/>
  <c r="D147" i="228" s="1"/>
  <c r="B147" i="228"/>
  <c r="C146" i="228"/>
  <c r="D146" i="228" s="1"/>
  <c r="B146" i="228"/>
  <c r="C145" i="228"/>
  <c r="D145" i="228" s="1"/>
  <c r="B145" i="228" s="1"/>
  <c r="C144" i="228"/>
  <c r="D144" i="228" s="1"/>
  <c r="B144" i="228" s="1"/>
  <c r="B143" i="228"/>
  <c r="C143" i="228"/>
  <c r="D143" i="228" s="1"/>
  <c r="C142" i="228"/>
  <c r="D142" i="228" s="1"/>
  <c r="B142" i="228" s="1"/>
  <c r="C233" i="228"/>
  <c r="D233" i="228" s="1"/>
  <c r="B233" i="228" s="1"/>
  <c r="C140" i="228"/>
  <c r="D140" i="228" s="1"/>
  <c r="B140" i="228" s="1"/>
  <c r="C139" i="228"/>
  <c r="D139" i="228" s="1"/>
  <c r="B139" i="228"/>
  <c r="C138" i="228"/>
  <c r="D138" i="228" s="1"/>
  <c r="B138" i="228"/>
  <c r="C137" i="228"/>
  <c r="D137" i="228" s="1"/>
  <c r="B137" i="228" s="1"/>
  <c r="C136" i="228"/>
  <c r="D136" i="228" s="1"/>
  <c r="B136" i="228" s="1"/>
  <c r="C141" i="228"/>
  <c r="D141" i="228" s="1"/>
  <c r="B141" i="228" s="1"/>
  <c r="C134" i="228"/>
  <c r="D134" i="228" s="1"/>
  <c r="B134" i="228" s="1"/>
  <c r="C133" i="228"/>
  <c r="D133" i="228" s="1"/>
  <c r="B133" i="228" s="1"/>
  <c r="C135" i="228"/>
  <c r="D135" i="228" s="1"/>
  <c r="B135" i="228" s="1"/>
  <c r="C131" i="228"/>
  <c r="D131" i="228" s="1"/>
  <c r="B131" i="228"/>
  <c r="C130" i="228"/>
  <c r="D130" i="228" s="1"/>
  <c r="B130" i="228" s="1"/>
  <c r="C129" i="228"/>
  <c r="D129" i="228" s="1"/>
  <c r="B129" i="228" s="1"/>
  <c r="C128" i="228"/>
  <c r="D128" i="228" s="1"/>
  <c r="B128" i="228" s="1"/>
  <c r="B127" i="228"/>
  <c r="C127" i="228"/>
  <c r="D127" i="228" s="1"/>
  <c r="C126" i="228"/>
  <c r="D126" i="228" s="1"/>
  <c r="B126" i="228"/>
  <c r="C125" i="228"/>
  <c r="D125" i="228" s="1"/>
  <c r="B125" i="228" s="1"/>
  <c r="C214" i="228"/>
  <c r="D214" i="228" s="1"/>
  <c r="B214" i="228" s="1"/>
  <c r="C123" i="228"/>
  <c r="D123" i="228" s="1"/>
  <c r="B123" i="228"/>
  <c r="C122" i="228"/>
  <c r="D122" i="228" s="1"/>
  <c r="B122" i="228"/>
  <c r="C121" i="228"/>
  <c r="D121" i="228" s="1"/>
  <c r="B121" i="228" s="1"/>
  <c r="C120" i="228"/>
  <c r="D120" i="228" s="1"/>
  <c r="B120" i="228" s="1"/>
  <c r="B119" i="228"/>
  <c r="C119" i="228"/>
  <c r="D119" i="228" s="1"/>
  <c r="C118" i="228"/>
  <c r="D118" i="228" s="1"/>
  <c r="B118" i="228" s="1"/>
  <c r="C117" i="228"/>
  <c r="D117" i="228" s="1"/>
  <c r="B117" i="228"/>
  <c r="C116" i="228"/>
  <c r="D116" i="228" s="1"/>
  <c r="B116" i="228" s="1"/>
  <c r="C115" i="228"/>
  <c r="D115" i="228" s="1"/>
  <c r="B115" i="228"/>
  <c r="C114" i="228"/>
  <c r="D114" i="228" s="1"/>
  <c r="B114" i="228"/>
  <c r="C113" i="228"/>
  <c r="D113" i="228" s="1"/>
  <c r="B113" i="228" s="1"/>
  <c r="C112" i="228"/>
  <c r="D112" i="228" s="1"/>
  <c r="B112" i="228" s="1"/>
  <c r="B111" i="228"/>
  <c r="C111" i="228"/>
  <c r="D111" i="228" s="1"/>
  <c r="C110" i="228"/>
  <c r="D110" i="228" s="1"/>
  <c r="B110" i="228" s="1"/>
  <c r="C109" i="228"/>
  <c r="D109" i="228" s="1"/>
  <c r="B109" i="228" s="1"/>
  <c r="C108" i="228"/>
  <c r="D108" i="228" s="1"/>
  <c r="B108" i="228" s="1"/>
  <c r="C107" i="228"/>
  <c r="D107" i="228" s="1"/>
  <c r="B107" i="228"/>
  <c r="C106" i="228"/>
  <c r="D106" i="228" s="1"/>
  <c r="B106" i="228"/>
  <c r="C105" i="228"/>
  <c r="D105" i="228" s="1"/>
  <c r="B105" i="228" s="1"/>
  <c r="C104" i="228"/>
  <c r="D104" i="228" s="1"/>
  <c r="B104" i="228" s="1"/>
  <c r="C103" i="228"/>
  <c r="D103" i="228" s="1"/>
  <c r="B103" i="228" s="1"/>
  <c r="C102" i="228"/>
  <c r="D102" i="228" s="1"/>
  <c r="B102" i="228" s="1"/>
  <c r="C101" i="228"/>
  <c r="D101" i="228" s="1"/>
  <c r="B101" i="228" s="1"/>
  <c r="C100" i="228"/>
  <c r="D100" i="228" s="1"/>
  <c r="B100" i="228" s="1"/>
  <c r="C99" i="228"/>
  <c r="D99" i="228" s="1"/>
  <c r="B99" i="228"/>
  <c r="C124" i="228"/>
  <c r="D124" i="228" s="1"/>
  <c r="B124" i="228"/>
  <c r="C97" i="228"/>
  <c r="D97" i="228" s="1"/>
  <c r="B97" i="228" s="1"/>
  <c r="C96" i="228"/>
  <c r="D96" i="228" s="1"/>
  <c r="B96" i="228" s="1"/>
  <c r="B95" i="228"/>
  <c r="C95" i="228"/>
  <c r="D95" i="228" s="1"/>
  <c r="C94" i="228"/>
  <c r="D94" i="228" s="1"/>
  <c r="B94" i="228"/>
  <c r="C93" i="228"/>
  <c r="D93" i="228" s="1"/>
  <c r="B93" i="228" s="1"/>
  <c r="C92" i="228"/>
  <c r="D92" i="228" s="1"/>
  <c r="B92" i="228" s="1"/>
  <c r="C91" i="228"/>
  <c r="D91" i="228" s="1"/>
  <c r="B91" i="228"/>
  <c r="C90" i="228"/>
  <c r="D90" i="228" s="1"/>
  <c r="B90" i="228"/>
  <c r="C89" i="228"/>
  <c r="D89" i="228" s="1"/>
  <c r="B89" i="228" s="1"/>
  <c r="C88" i="228"/>
  <c r="D88" i="228" s="1"/>
  <c r="B88" i="228" s="1"/>
  <c r="B87" i="228"/>
  <c r="C87" i="228"/>
  <c r="D87" i="228" s="1"/>
  <c r="C86" i="228"/>
  <c r="D86" i="228" s="1"/>
  <c r="B86" i="228" s="1"/>
  <c r="C85" i="228"/>
  <c r="D85" i="228" s="1"/>
  <c r="B85" i="228"/>
  <c r="C84" i="228"/>
  <c r="D84" i="228" s="1"/>
  <c r="B84" i="228" s="1"/>
  <c r="C83" i="228"/>
  <c r="D83" i="228" s="1"/>
  <c r="B83" i="228"/>
  <c r="C82" i="228"/>
  <c r="D82" i="228" s="1"/>
  <c r="B82" i="228"/>
  <c r="C81" i="228"/>
  <c r="D81" i="228" s="1"/>
  <c r="B81" i="228" s="1"/>
  <c r="C80" i="228"/>
  <c r="D80" i="228" s="1"/>
  <c r="B80" i="228" s="1"/>
  <c r="B79" i="228"/>
  <c r="C79" i="228"/>
  <c r="D79" i="228" s="1"/>
  <c r="C78" i="228"/>
  <c r="D78" i="228" s="1"/>
  <c r="B78" i="228" s="1"/>
  <c r="C77" i="228"/>
  <c r="D77" i="228" s="1"/>
  <c r="B77" i="228" s="1"/>
  <c r="C76" i="228"/>
  <c r="D76" i="228" s="1"/>
  <c r="B76" i="228" s="1"/>
  <c r="C75" i="228"/>
  <c r="D75" i="228" s="1"/>
  <c r="B75" i="228"/>
  <c r="C74" i="228"/>
  <c r="D74" i="228" s="1"/>
  <c r="B74" i="228"/>
  <c r="C73" i="228"/>
  <c r="D73" i="228" s="1"/>
  <c r="B73" i="228" s="1"/>
  <c r="C72" i="228"/>
  <c r="D72" i="228" s="1"/>
  <c r="B72" i="228" s="1"/>
  <c r="C71" i="228"/>
  <c r="D71" i="228" s="1"/>
  <c r="B71" i="228" s="1"/>
  <c r="C70" i="228"/>
  <c r="D70" i="228" s="1"/>
  <c r="B70" i="228" s="1"/>
  <c r="C69" i="228"/>
  <c r="D69" i="228" s="1"/>
  <c r="B69" i="228" s="1"/>
  <c r="C68" i="228"/>
  <c r="D68" i="228" s="1"/>
  <c r="B68" i="228" s="1"/>
  <c r="C67" i="228"/>
  <c r="D67" i="228" s="1"/>
  <c r="B67" i="228"/>
  <c r="C66" i="228"/>
  <c r="D66" i="228" s="1"/>
  <c r="B66" i="228"/>
  <c r="C65" i="228"/>
  <c r="D65" i="228" s="1"/>
  <c r="B65" i="228" s="1"/>
  <c r="C64" i="228"/>
  <c r="D64" i="228" s="1"/>
  <c r="B64" i="228" s="1"/>
  <c r="B63" i="228"/>
  <c r="C63" i="228"/>
  <c r="D63" i="228" s="1"/>
  <c r="C62" i="228"/>
  <c r="D62" i="228" s="1"/>
  <c r="B62" i="228"/>
  <c r="C61" i="228"/>
  <c r="D61" i="228" s="1"/>
  <c r="B61" i="228" s="1"/>
  <c r="C60" i="228"/>
  <c r="D60" i="228" s="1"/>
  <c r="B60" i="228" s="1"/>
  <c r="C59" i="228"/>
  <c r="D59" i="228" s="1"/>
  <c r="B59" i="228"/>
  <c r="C58" i="228"/>
  <c r="D58" i="228" s="1"/>
  <c r="B58" i="228"/>
  <c r="C57" i="228"/>
  <c r="D57" i="228" s="1"/>
  <c r="B57" i="228" s="1"/>
  <c r="C56" i="228"/>
  <c r="D56" i="228" s="1"/>
  <c r="B56" i="228" s="1"/>
  <c r="B55" i="228"/>
  <c r="C55" i="228"/>
  <c r="D55" i="228" s="1"/>
  <c r="C54" i="228"/>
  <c r="D54" i="228" s="1"/>
  <c r="B54" i="228" s="1"/>
  <c r="C53" i="228"/>
  <c r="D53" i="228" s="1"/>
  <c r="B53" i="228"/>
  <c r="C52" i="228"/>
  <c r="D52" i="228" s="1"/>
  <c r="B52" i="228" s="1"/>
  <c r="C51" i="228"/>
  <c r="D51" i="228" s="1"/>
  <c r="B51" i="228" s="1"/>
  <c r="C50" i="228"/>
  <c r="D50" i="228" s="1"/>
  <c r="B50" i="228" s="1"/>
  <c r="C49" i="228"/>
  <c r="D49" i="228" s="1"/>
  <c r="B49" i="228" s="1"/>
  <c r="C48" i="228"/>
  <c r="D48" i="228" s="1"/>
  <c r="B48" i="228" s="1"/>
  <c r="B47" i="228"/>
  <c r="C47" i="228"/>
  <c r="D47" i="228" s="1"/>
  <c r="C46" i="228"/>
  <c r="D46" i="228" s="1"/>
  <c r="B46" i="228" s="1"/>
  <c r="C45" i="228"/>
  <c r="D45" i="228" s="1"/>
  <c r="B45" i="228" s="1"/>
  <c r="C44" i="228"/>
  <c r="D44" i="228" s="1"/>
  <c r="B44" i="228" s="1"/>
  <c r="C43" i="228"/>
  <c r="D43" i="228" s="1"/>
  <c r="B43" i="228"/>
  <c r="C42" i="228"/>
  <c r="D42" i="228" s="1"/>
  <c r="B42" i="228" s="1"/>
  <c r="C41" i="228"/>
  <c r="D41" i="228" s="1"/>
  <c r="B41" i="228" s="1"/>
  <c r="C40" i="228"/>
  <c r="D40" i="228" s="1"/>
  <c r="B40" i="228" s="1"/>
  <c r="C98" i="228"/>
  <c r="D98" i="228" s="1"/>
  <c r="B98" i="228" s="1"/>
  <c r="C38" i="228"/>
  <c r="D38" i="228" s="1"/>
  <c r="B38" i="228" s="1"/>
  <c r="C37" i="228"/>
  <c r="D37" i="228" s="1"/>
  <c r="B37" i="228" s="1"/>
  <c r="C36" i="228"/>
  <c r="D36" i="228" s="1"/>
  <c r="B36" i="228" s="1"/>
  <c r="C35" i="228"/>
  <c r="D35" i="228" s="1"/>
  <c r="B35" i="228"/>
  <c r="C34" i="228"/>
  <c r="D34" i="228" s="1"/>
  <c r="B34" i="228"/>
  <c r="C33" i="228"/>
  <c r="D33" i="228" s="1"/>
  <c r="B33" i="228" s="1"/>
  <c r="C32" i="228"/>
  <c r="D32" i="228" s="1"/>
  <c r="B32" i="228" s="1"/>
  <c r="C31" i="228"/>
  <c r="D31" i="228" s="1"/>
  <c r="B31" i="228" s="1"/>
  <c r="C30" i="228"/>
  <c r="D30" i="228" s="1"/>
  <c r="B30" i="228"/>
  <c r="C29" i="228"/>
  <c r="D29" i="228" s="1"/>
  <c r="B29" i="228" s="1"/>
  <c r="C28" i="228"/>
  <c r="D28" i="228" s="1"/>
  <c r="B28" i="228" s="1"/>
  <c r="C27" i="228"/>
  <c r="D27" i="228" s="1"/>
  <c r="B27" i="228"/>
  <c r="C26" i="228"/>
  <c r="D26" i="228" s="1"/>
  <c r="B26" i="228"/>
  <c r="B25" i="228"/>
  <c r="C25" i="228"/>
  <c r="D25" i="228" s="1"/>
  <c r="C24" i="228"/>
  <c r="D24" i="228" s="1"/>
  <c r="B24" i="228" s="1"/>
  <c r="C23" i="228"/>
  <c r="D23" i="228" s="1"/>
  <c r="B23" i="228" s="1"/>
  <c r="C22" i="228"/>
  <c r="D22" i="228" s="1"/>
  <c r="B22" i="228"/>
  <c r="C21" i="228"/>
  <c r="D21" i="228" s="1"/>
  <c r="B21" i="228" s="1"/>
  <c r="C20" i="228"/>
  <c r="D20" i="228" s="1"/>
  <c r="B20" i="228" s="1"/>
  <c r="C19" i="228"/>
  <c r="D19" i="228" s="1"/>
  <c r="B19" i="228"/>
  <c r="C18" i="228"/>
  <c r="D18" i="228" s="1"/>
  <c r="B18" i="228"/>
  <c r="B17" i="228"/>
  <c r="C17" i="228"/>
  <c r="D17" i="228" s="1"/>
  <c r="C16" i="228"/>
  <c r="D16" i="228" s="1"/>
  <c r="B16" i="228" s="1"/>
  <c r="C15" i="228"/>
  <c r="D15" i="228" s="1"/>
  <c r="B15" i="228" s="1"/>
  <c r="C14" i="228"/>
  <c r="D14" i="228" s="1"/>
  <c r="B14" i="228"/>
  <c r="C13" i="228"/>
  <c r="D13" i="228" s="1"/>
  <c r="B13" i="228" s="1"/>
  <c r="C39" i="228"/>
  <c r="D39" i="228" s="1"/>
  <c r="B39" i="228" s="1"/>
  <c r="C11" i="228"/>
  <c r="D11" i="228" s="1"/>
  <c r="B11" i="228"/>
  <c r="C12" i="228"/>
  <c r="D12" i="228" s="1"/>
  <c r="B12" i="228" s="1"/>
  <c r="B9" i="228"/>
  <c r="C9" i="228"/>
  <c r="B8" i="228"/>
  <c r="C8" i="228"/>
  <c r="B7" i="228"/>
  <c r="C7" i="228"/>
  <c r="C6" i="228"/>
  <c r="B6" i="228"/>
  <c r="D5" i="228"/>
  <c r="B5" i="228" s="1"/>
  <c r="C5" i="228"/>
  <c r="B1266" i="227"/>
  <c r="C1266" i="227"/>
  <c r="B1265" i="227"/>
  <c r="C1265" i="227"/>
  <c r="C1264" i="227"/>
  <c r="B1264" i="227"/>
  <c r="C1263" i="227"/>
  <c r="B1263" i="227"/>
  <c r="C1262" i="227"/>
  <c r="B1262" i="227"/>
  <c r="C1261" i="227"/>
  <c r="B1261" i="227"/>
  <c r="C1260" i="227"/>
  <c r="B1260" i="227"/>
  <c r="C1259" i="227"/>
  <c r="B1259" i="227"/>
  <c r="B1258" i="227"/>
  <c r="C1258" i="227"/>
  <c r="B1257" i="227"/>
  <c r="C1257" i="227"/>
  <c r="B1256" i="227"/>
  <c r="C1256" i="227"/>
  <c r="C1255" i="227"/>
  <c r="B1255" i="227"/>
  <c r="B1254" i="227"/>
  <c r="C1254" i="227"/>
  <c r="B1253" i="227"/>
  <c r="C1253" i="227"/>
  <c r="B1252" i="227"/>
  <c r="C1252" i="227"/>
  <c r="B1251" i="227"/>
  <c r="C1251" i="227"/>
  <c r="B1250" i="227"/>
  <c r="C1250" i="227"/>
  <c r="B1249" i="227"/>
  <c r="C1249" i="227"/>
  <c r="B1248" i="227"/>
  <c r="C1248" i="227"/>
  <c r="C1247" i="227"/>
  <c r="B1247" i="227"/>
  <c r="C1246" i="227"/>
  <c r="D1246" i="227" s="1"/>
  <c r="B1246" i="227" s="1"/>
  <c r="C1245" i="227"/>
  <c r="D1245" i="227" s="1"/>
  <c r="B1245" i="227"/>
  <c r="C1244" i="227"/>
  <c r="D1244" i="227" s="1"/>
  <c r="B1244" i="227" s="1"/>
  <c r="C1243" i="227"/>
  <c r="D1243" i="227" s="1"/>
  <c r="B1243" i="227" s="1"/>
  <c r="C1242" i="227"/>
  <c r="D1242" i="227" s="1"/>
  <c r="B1242" i="227" s="1"/>
  <c r="C1241" i="227"/>
  <c r="D1241" i="227" s="1"/>
  <c r="B1241" i="227" s="1"/>
  <c r="C1240" i="227"/>
  <c r="D1240" i="227" s="1"/>
  <c r="B1240" i="227" s="1"/>
  <c r="C1239" i="227"/>
  <c r="D1239" i="227" s="1"/>
  <c r="B1239" i="227" s="1"/>
  <c r="C1238" i="227"/>
  <c r="D1238" i="227" s="1"/>
  <c r="B1238" i="227"/>
  <c r="C1237" i="227"/>
  <c r="D1237" i="227" s="1"/>
  <c r="B1237" i="227"/>
  <c r="C1236" i="227"/>
  <c r="D1236" i="227" s="1"/>
  <c r="B1236" i="227" s="1"/>
  <c r="C1235" i="227"/>
  <c r="D1235" i="227" s="1"/>
  <c r="B1235" i="227" s="1"/>
  <c r="C1234" i="227"/>
  <c r="D1234" i="227" s="1"/>
  <c r="B1234" i="227" s="1"/>
  <c r="C1233" i="227"/>
  <c r="D1233" i="227" s="1"/>
  <c r="B1233" i="227" s="1"/>
  <c r="C1232" i="227"/>
  <c r="D1232" i="227" s="1"/>
  <c r="B1232" i="227" s="1"/>
  <c r="C1231" i="227"/>
  <c r="D1231" i="227" s="1"/>
  <c r="B1231" i="227" s="1"/>
  <c r="C1230" i="227"/>
  <c r="D1230" i="227" s="1"/>
  <c r="B1230" i="227"/>
  <c r="C1229" i="227"/>
  <c r="D1229" i="227" s="1"/>
  <c r="B1229" i="227"/>
  <c r="C1228" i="227"/>
  <c r="D1228" i="227" s="1"/>
  <c r="B1228" i="227" s="1"/>
  <c r="C1227" i="227"/>
  <c r="D1227" i="227" s="1"/>
  <c r="B1227" i="227" s="1"/>
  <c r="C1226" i="227"/>
  <c r="D1226" i="227" s="1"/>
  <c r="B1226" i="227" s="1"/>
  <c r="C1225" i="227"/>
  <c r="D1225" i="227" s="1"/>
  <c r="B1225" i="227" s="1"/>
  <c r="C1224" i="227"/>
  <c r="D1224" i="227" s="1"/>
  <c r="B1224" i="227"/>
  <c r="C1223" i="227"/>
  <c r="D1223" i="227" s="1"/>
  <c r="B1223" i="227" s="1"/>
  <c r="C1222" i="227"/>
  <c r="D1222" i="227" s="1"/>
  <c r="B1222" i="227"/>
  <c r="C1221" i="227"/>
  <c r="D1221" i="227" s="1"/>
  <c r="B1221" i="227"/>
  <c r="C1220" i="227"/>
  <c r="D1220" i="227" s="1"/>
  <c r="B1220" i="227" s="1"/>
  <c r="C1219" i="227"/>
  <c r="D1219" i="227" s="1"/>
  <c r="B1219" i="227" s="1"/>
  <c r="C1218" i="227"/>
  <c r="D1218" i="227" s="1"/>
  <c r="B1218" i="227" s="1"/>
  <c r="C1217" i="227"/>
  <c r="D1217" i="227" s="1"/>
  <c r="B1217" i="227" s="1"/>
  <c r="C1216" i="227"/>
  <c r="D1216" i="227" s="1"/>
  <c r="B1216" i="227"/>
  <c r="C1215" i="227"/>
  <c r="D1215" i="227" s="1"/>
  <c r="B1215" i="227" s="1"/>
  <c r="C1214" i="227"/>
  <c r="D1214" i="227" s="1"/>
  <c r="B1214" i="227"/>
  <c r="C1213" i="227"/>
  <c r="D1213" i="227" s="1"/>
  <c r="B1213" i="227" s="1"/>
  <c r="C1212" i="227"/>
  <c r="D1212" i="227" s="1"/>
  <c r="B1212" i="227" s="1"/>
  <c r="C534" i="227"/>
  <c r="D534" i="227" s="1"/>
  <c r="B534" i="227" s="1"/>
  <c r="C360" i="227"/>
  <c r="D360" i="227" s="1"/>
  <c r="B360" i="227" s="1"/>
  <c r="C1209" i="227"/>
  <c r="D1209" i="227" s="1"/>
  <c r="B1209" i="227" s="1"/>
  <c r="C1208" i="227"/>
  <c r="D1208" i="227" s="1"/>
  <c r="B1208" i="227"/>
  <c r="C1207" i="227"/>
  <c r="D1207" i="227" s="1"/>
  <c r="B1207" i="227"/>
  <c r="C1206" i="227"/>
  <c r="D1206" i="227" s="1"/>
  <c r="B1206" i="227"/>
  <c r="C1205" i="227"/>
  <c r="D1205" i="227" s="1"/>
  <c r="B1205" i="227" s="1"/>
  <c r="C1204" i="227"/>
  <c r="D1204" i="227" s="1"/>
  <c r="B1204" i="227" s="1"/>
  <c r="C1203" i="227"/>
  <c r="D1203" i="227" s="1"/>
  <c r="B1203" i="227" s="1"/>
  <c r="C1202" i="227"/>
  <c r="D1202" i="227" s="1"/>
  <c r="B1202" i="227" s="1"/>
  <c r="C1201" i="227"/>
  <c r="D1201" i="227" s="1"/>
  <c r="B1201" i="227" s="1"/>
  <c r="C1200" i="227"/>
  <c r="D1200" i="227" s="1"/>
  <c r="B1200" i="227"/>
  <c r="C1199" i="227"/>
  <c r="D1199" i="227" s="1"/>
  <c r="B1199" i="227" s="1"/>
  <c r="C1198" i="227"/>
  <c r="D1198" i="227" s="1"/>
  <c r="B1198" i="227"/>
  <c r="C1197" i="227"/>
  <c r="D1197" i="227" s="1"/>
  <c r="B1197" i="227" s="1"/>
  <c r="C1196" i="227"/>
  <c r="D1196" i="227" s="1"/>
  <c r="B1196" i="227" s="1"/>
  <c r="C1195" i="227"/>
  <c r="D1195" i="227" s="1"/>
  <c r="B1195" i="227" s="1"/>
  <c r="C1194" i="227"/>
  <c r="D1194" i="227" s="1"/>
  <c r="B1194" i="227" s="1"/>
  <c r="C1193" i="227"/>
  <c r="D1193" i="227" s="1"/>
  <c r="B1193" i="227" s="1"/>
  <c r="C1192" i="227"/>
  <c r="D1192" i="227" s="1"/>
  <c r="B1192" i="227"/>
  <c r="C1191" i="227"/>
  <c r="D1191" i="227" s="1"/>
  <c r="B1191" i="227" s="1"/>
  <c r="C1190" i="227"/>
  <c r="D1190" i="227" s="1"/>
  <c r="B1190" i="227"/>
  <c r="C1189" i="227"/>
  <c r="D1189" i="227" s="1"/>
  <c r="B1189" i="227" s="1"/>
  <c r="C1188" i="227"/>
  <c r="D1188" i="227" s="1"/>
  <c r="B1188" i="227" s="1"/>
  <c r="C1187" i="227"/>
  <c r="D1187" i="227" s="1"/>
  <c r="B1187" i="227" s="1"/>
  <c r="C1186" i="227"/>
  <c r="D1186" i="227" s="1"/>
  <c r="B1186" i="227" s="1"/>
  <c r="C1185" i="227"/>
  <c r="D1185" i="227" s="1"/>
  <c r="B1185" i="227" s="1"/>
  <c r="C1184" i="227"/>
  <c r="D1184" i="227" s="1"/>
  <c r="B1184" i="227"/>
  <c r="C1183" i="227"/>
  <c r="D1183" i="227" s="1"/>
  <c r="B1183" i="227" s="1"/>
  <c r="C1182" i="227"/>
  <c r="D1182" i="227" s="1"/>
  <c r="B1182" i="227"/>
  <c r="C1181" i="227"/>
  <c r="D1181" i="227" s="1"/>
  <c r="B1181" i="227" s="1"/>
  <c r="C1180" i="227"/>
  <c r="D1180" i="227" s="1"/>
  <c r="B1180" i="227" s="1"/>
  <c r="C1178" i="227"/>
  <c r="D1178" i="227" s="1"/>
  <c r="B1178" i="227" s="1"/>
  <c r="C1177" i="227"/>
  <c r="D1177" i="227" s="1"/>
  <c r="B1177" i="227" s="1"/>
  <c r="C1130" i="227"/>
  <c r="D1130" i="227" s="1"/>
  <c r="B1130" i="227" s="1"/>
  <c r="C1176" i="227"/>
  <c r="D1176" i="227" s="1"/>
  <c r="B1176" i="227"/>
  <c r="C1175" i="227"/>
  <c r="D1175" i="227" s="1"/>
  <c r="B1175" i="227" s="1"/>
  <c r="C1174" i="227"/>
  <c r="D1174" i="227" s="1"/>
  <c r="B1174" i="227"/>
  <c r="C1173" i="227"/>
  <c r="D1173" i="227" s="1"/>
  <c r="B1173" i="227" s="1"/>
  <c r="C1172" i="227"/>
  <c r="D1172" i="227" s="1"/>
  <c r="B1172" i="227" s="1"/>
  <c r="C1171" i="227"/>
  <c r="D1171" i="227" s="1"/>
  <c r="B1171" i="227" s="1"/>
  <c r="C1170" i="227"/>
  <c r="D1170" i="227" s="1"/>
  <c r="B1170" i="227" s="1"/>
  <c r="C1169" i="227"/>
  <c r="D1169" i="227" s="1"/>
  <c r="B1169" i="227" s="1"/>
  <c r="C1168" i="227"/>
  <c r="D1168" i="227" s="1"/>
  <c r="B1168" i="227"/>
  <c r="C1167" i="227"/>
  <c r="D1167" i="227" s="1"/>
  <c r="B1167" i="227" s="1"/>
  <c r="C1166" i="227"/>
  <c r="D1166" i="227" s="1"/>
  <c r="B1166" i="227"/>
  <c r="C1165" i="227"/>
  <c r="D1165" i="227" s="1"/>
  <c r="B1165" i="227" s="1"/>
  <c r="C1164" i="227"/>
  <c r="D1164" i="227" s="1"/>
  <c r="B1164" i="227" s="1"/>
  <c r="C1163" i="227"/>
  <c r="D1163" i="227" s="1"/>
  <c r="B1163" i="227" s="1"/>
  <c r="C1162" i="227"/>
  <c r="D1162" i="227" s="1"/>
  <c r="B1162" i="227" s="1"/>
  <c r="C1161" i="227"/>
  <c r="D1161" i="227" s="1"/>
  <c r="B1161" i="227" s="1"/>
  <c r="C1160" i="227"/>
  <c r="D1160" i="227" s="1"/>
  <c r="B1160" i="227"/>
  <c r="C1159" i="227"/>
  <c r="D1159" i="227" s="1"/>
  <c r="B1159" i="227" s="1"/>
  <c r="C1158" i="227"/>
  <c r="D1158" i="227" s="1"/>
  <c r="B1158" i="227"/>
  <c r="C1157" i="227"/>
  <c r="D1157" i="227" s="1"/>
  <c r="B1157" i="227" s="1"/>
  <c r="C1156" i="227"/>
  <c r="D1156" i="227" s="1"/>
  <c r="B1156" i="227" s="1"/>
  <c r="C1155" i="227"/>
  <c r="D1155" i="227" s="1"/>
  <c r="B1155" i="227" s="1"/>
  <c r="C1154" i="227"/>
  <c r="D1154" i="227" s="1"/>
  <c r="B1154" i="227" s="1"/>
  <c r="C1153" i="227"/>
  <c r="D1153" i="227" s="1"/>
  <c r="B1153" i="227" s="1"/>
  <c r="C1152" i="227"/>
  <c r="D1152" i="227" s="1"/>
  <c r="B1152" i="227"/>
  <c r="C1151" i="227"/>
  <c r="D1151" i="227" s="1"/>
  <c r="B1151" i="227" s="1"/>
  <c r="C1150" i="227"/>
  <c r="D1150" i="227" s="1"/>
  <c r="B1150" i="227"/>
  <c r="C1149" i="227"/>
  <c r="D1149" i="227" s="1"/>
  <c r="B1149" i="227" s="1"/>
  <c r="C1148" i="227"/>
  <c r="D1148" i="227" s="1"/>
  <c r="B1148" i="227" s="1"/>
  <c r="C1147" i="227"/>
  <c r="D1147" i="227" s="1"/>
  <c r="B1147" i="227" s="1"/>
  <c r="C1146" i="227"/>
  <c r="D1146" i="227" s="1"/>
  <c r="B1146" i="227" s="1"/>
  <c r="C1145" i="227"/>
  <c r="D1145" i="227" s="1"/>
  <c r="B1145" i="227" s="1"/>
  <c r="C1144" i="227"/>
  <c r="D1144" i="227" s="1"/>
  <c r="B1144" i="227"/>
  <c r="C1143" i="227"/>
  <c r="D1143" i="227" s="1"/>
  <c r="B1143" i="227" s="1"/>
  <c r="C1142" i="227"/>
  <c r="D1142" i="227" s="1"/>
  <c r="B1142" i="227"/>
  <c r="C1141" i="227"/>
  <c r="D1141" i="227" s="1"/>
  <c r="B1141" i="227"/>
  <c r="C1140" i="227"/>
  <c r="D1140" i="227" s="1"/>
  <c r="B1140" i="227" s="1"/>
  <c r="C1139" i="227"/>
  <c r="D1139" i="227" s="1"/>
  <c r="B1139" i="227" s="1"/>
  <c r="C1138" i="227"/>
  <c r="D1138" i="227" s="1"/>
  <c r="B1138" i="227" s="1"/>
  <c r="C1137" i="227"/>
  <c r="D1137" i="227" s="1"/>
  <c r="B1137" i="227" s="1"/>
  <c r="C1136" i="227"/>
  <c r="D1136" i="227" s="1"/>
  <c r="B1136" i="227"/>
  <c r="C1135" i="227"/>
  <c r="D1135" i="227" s="1"/>
  <c r="B1135" i="227" s="1"/>
  <c r="C1134" i="227"/>
  <c r="D1134" i="227" s="1"/>
  <c r="B1134" i="227"/>
  <c r="C1133" i="227"/>
  <c r="D1133" i="227" s="1"/>
  <c r="B1133" i="227"/>
  <c r="C1132" i="227"/>
  <c r="D1132" i="227" s="1"/>
  <c r="B1132" i="227" s="1"/>
  <c r="B1131" i="227"/>
  <c r="C1131" i="227"/>
  <c r="D1131" i="227" s="1"/>
  <c r="C1120" i="227"/>
  <c r="D1120" i="227" s="1"/>
  <c r="B1120" i="227" s="1"/>
  <c r="C1129" i="227"/>
  <c r="D1129" i="227" s="1"/>
  <c r="B1129" i="227" s="1"/>
  <c r="C1128" i="227"/>
  <c r="D1128" i="227" s="1"/>
  <c r="B1128" i="227" s="1"/>
  <c r="C1127" i="227"/>
  <c r="D1127" i="227" s="1"/>
  <c r="B1127" i="227" s="1"/>
  <c r="C1126" i="227"/>
  <c r="D1126" i="227" s="1"/>
  <c r="B1126" i="227"/>
  <c r="C1125" i="227"/>
  <c r="D1125" i="227" s="1"/>
  <c r="B1125" i="227"/>
  <c r="C1124" i="227"/>
  <c r="D1124" i="227" s="1"/>
  <c r="B1124" i="227" s="1"/>
  <c r="B1123" i="227"/>
  <c r="C1123" i="227"/>
  <c r="D1123" i="227" s="1"/>
  <c r="C1122" i="227"/>
  <c r="D1122" i="227" s="1"/>
  <c r="B1122" i="227" s="1"/>
  <c r="C1121" i="227"/>
  <c r="D1121" i="227" s="1"/>
  <c r="B1121" i="227" s="1"/>
  <c r="C1117" i="227"/>
  <c r="D1117" i="227" s="1"/>
  <c r="B1117" i="227" s="1"/>
  <c r="C1119" i="227"/>
  <c r="D1119" i="227" s="1"/>
  <c r="B1119" i="227" s="1"/>
  <c r="C1118" i="227"/>
  <c r="D1118" i="227" s="1"/>
  <c r="B1118" i="227"/>
  <c r="C996" i="227"/>
  <c r="D996" i="227" s="1"/>
  <c r="B996" i="227"/>
  <c r="C1116" i="227"/>
  <c r="D1116" i="227" s="1"/>
  <c r="B1116" i="227"/>
  <c r="B1115" i="227"/>
  <c r="C1115" i="227"/>
  <c r="D1115" i="227" s="1"/>
  <c r="C1114" i="227"/>
  <c r="D1114" i="227" s="1"/>
  <c r="B1114" i="227" s="1"/>
  <c r="C1113" i="227"/>
  <c r="D1113" i="227" s="1"/>
  <c r="B1113" i="227" s="1"/>
  <c r="C1112" i="227"/>
  <c r="D1112" i="227" s="1"/>
  <c r="B1112" i="227" s="1"/>
  <c r="C1111" i="227"/>
  <c r="D1111" i="227" s="1"/>
  <c r="B1111" i="227" s="1"/>
  <c r="C1110" i="227"/>
  <c r="D1110" i="227" s="1"/>
  <c r="B1110" i="227"/>
  <c r="C1109" i="227"/>
  <c r="D1109" i="227" s="1"/>
  <c r="B1109" i="227"/>
  <c r="C1108" i="227"/>
  <c r="D1108" i="227" s="1"/>
  <c r="B1108" i="227"/>
  <c r="B1107" i="227"/>
  <c r="C1107" i="227"/>
  <c r="D1107" i="227" s="1"/>
  <c r="C1106" i="227"/>
  <c r="D1106" i="227" s="1"/>
  <c r="B1106" i="227" s="1"/>
  <c r="C1105" i="227"/>
  <c r="D1105" i="227" s="1"/>
  <c r="B1105" i="227" s="1"/>
  <c r="C1104" i="227"/>
  <c r="D1104" i="227" s="1"/>
  <c r="B1104" i="227" s="1"/>
  <c r="C1103" i="227"/>
  <c r="D1103" i="227" s="1"/>
  <c r="B1103" i="227" s="1"/>
  <c r="C1102" i="227"/>
  <c r="D1102" i="227" s="1"/>
  <c r="B1102" i="227"/>
  <c r="C1101" i="227"/>
  <c r="D1101" i="227" s="1"/>
  <c r="B1101" i="227"/>
  <c r="C1100" i="227"/>
  <c r="D1100" i="227" s="1"/>
  <c r="B1100" i="227"/>
  <c r="B1099" i="227"/>
  <c r="C1099" i="227"/>
  <c r="D1099" i="227" s="1"/>
  <c r="C1098" i="227"/>
  <c r="D1098" i="227" s="1"/>
  <c r="B1098" i="227" s="1"/>
  <c r="C1097" i="227"/>
  <c r="D1097" i="227" s="1"/>
  <c r="B1097" i="227" s="1"/>
  <c r="C1096" i="227"/>
  <c r="D1096" i="227" s="1"/>
  <c r="B1096" i="227" s="1"/>
  <c r="C1095" i="227"/>
  <c r="D1095" i="227" s="1"/>
  <c r="B1095" i="227" s="1"/>
  <c r="C1094" i="227"/>
  <c r="D1094" i="227" s="1"/>
  <c r="B1094" i="227"/>
  <c r="C1093" i="227"/>
  <c r="D1093" i="227" s="1"/>
  <c r="B1093" i="227"/>
  <c r="C1092" i="227"/>
  <c r="D1092" i="227" s="1"/>
  <c r="B1092" i="227"/>
  <c r="C1091" i="227"/>
  <c r="D1091" i="227" s="1"/>
  <c r="B1091" i="227" s="1"/>
  <c r="C1090" i="227"/>
  <c r="D1090" i="227" s="1"/>
  <c r="B1090" i="227" s="1"/>
  <c r="C1089" i="227"/>
  <c r="D1089" i="227" s="1"/>
  <c r="B1089" i="227" s="1"/>
  <c r="C1088" i="227"/>
  <c r="D1088" i="227" s="1"/>
  <c r="B1088" i="227" s="1"/>
  <c r="C1087" i="227"/>
  <c r="D1087" i="227" s="1"/>
  <c r="B1087" i="227" s="1"/>
  <c r="C1086" i="227"/>
  <c r="D1086" i="227" s="1"/>
  <c r="B1086" i="227"/>
  <c r="C1085" i="227"/>
  <c r="D1085" i="227" s="1"/>
  <c r="B1085" i="227"/>
  <c r="C1084" i="227"/>
  <c r="D1084" i="227" s="1"/>
  <c r="B1084" i="227"/>
  <c r="C1083" i="227"/>
  <c r="D1083" i="227" s="1"/>
  <c r="B1083" i="227" s="1"/>
  <c r="C1082" i="227"/>
  <c r="D1082" i="227" s="1"/>
  <c r="B1082" i="227" s="1"/>
  <c r="C1081" i="227"/>
  <c r="D1081" i="227" s="1"/>
  <c r="B1081" i="227" s="1"/>
  <c r="C1080" i="227"/>
  <c r="D1080" i="227" s="1"/>
  <c r="B1080" i="227" s="1"/>
  <c r="C1079" i="227"/>
  <c r="D1079" i="227" s="1"/>
  <c r="B1079" i="227" s="1"/>
  <c r="C1078" i="227"/>
  <c r="D1078" i="227" s="1"/>
  <c r="B1078" i="227"/>
  <c r="C1077" i="227"/>
  <c r="D1077" i="227" s="1"/>
  <c r="B1077" i="227"/>
  <c r="C1076" i="227"/>
  <c r="D1076" i="227" s="1"/>
  <c r="B1076" i="227"/>
  <c r="C1075" i="227"/>
  <c r="D1075" i="227" s="1"/>
  <c r="B1075" i="227" s="1"/>
  <c r="C1074" i="227"/>
  <c r="D1074" i="227" s="1"/>
  <c r="B1074" i="227" s="1"/>
  <c r="C1073" i="227"/>
  <c r="D1073" i="227" s="1"/>
  <c r="B1073" i="227" s="1"/>
  <c r="C1072" i="227"/>
  <c r="D1072" i="227" s="1"/>
  <c r="B1072" i="227" s="1"/>
  <c r="C1071" i="227"/>
  <c r="D1071" i="227" s="1"/>
  <c r="B1071" i="227" s="1"/>
  <c r="C1070" i="227"/>
  <c r="D1070" i="227" s="1"/>
  <c r="B1070" i="227"/>
  <c r="C1069" i="227"/>
  <c r="D1069" i="227" s="1"/>
  <c r="B1069" i="227"/>
  <c r="C1068" i="227"/>
  <c r="D1068" i="227" s="1"/>
  <c r="B1068" i="227"/>
  <c r="B1067" i="227"/>
  <c r="C1067" i="227"/>
  <c r="D1067" i="227" s="1"/>
  <c r="C1066" i="227"/>
  <c r="D1066" i="227" s="1"/>
  <c r="B1066" i="227" s="1"/>
  <c r="C1065" i="227"/>
  <c r="D1065" i="227" s="1"/>
  <c r="B1065" i="227" s="1"/>
  <c r="C1064" i="227"/>
  <c r="D1064" i="227" s="1"/>
  <c r="B1064" i="227" s="1"/>
  <c r="C1063" i="227"/>
  <c r="D1063" i="227" s="1"/>
  <c r="B1063" i="227" s="1"/>
  <c r="C1062" i="227"/>
  <c r="D1062" i="227" s="1"/>
  <c r="B1062" i="227"/>
  <c r="C1061" i="227"/>
  <c r="D1061" i="227" s="1"/>
  <c r="B1061" i="227"/>
  <c r="C1060" i="227"/>
  <c r="D1060" i="227" s="1"/>
  <c r="B1060" i="227"/>
  <c r="B1059" i="227"/>
  <c r="C1059" i="227"/>
  <c r="D1059" i="227" s="1"/>
  <c r="C1058" i="227"/>
  <c r="D1058" i="227" s="1"/>
  <c r="B1058" i="227" s="1"/>
  <c r="C1057" i="227"/>
  <c r="D1057" i="227" s="1"/>
  <c r="B1057" i="227" s="1"/>
  <c r="C1056" i="227"/>
  <c r="D1056" i="227" s="1"/>
  <c r="B1056" i="227" s="1"/>
  <c r="C1055" i="227"/>
  <c r="D1055" i="227" s="1"/>
  <c r="B1055" i="227" s="1"/>
  <c r="C1054" i="227"/>
  <c r="D1054" i="227" s="1"/>
  <c r="B1054" i="227"/>
  <c r="C1053" i="227"/>
  <c r="D1053" i="227" s="1"/>
  <c r="B1053" i="227"/>
  <c r="C1052" i="227"/>
  <c r="D1052" i="227" s="1"/>
  <c r="B1052" i="227"/>
  <c r="B1051" i="227"/>
  <c r="C1051" i="227"/>
  <c r="D1051" i="227" s="1"/>
  <c r="C1050" i="227"/>
  <c r="D1050" i="227" s="1"/>
  <c r="B1050" i="227" s="1"/>
  <c r="C1049" i="227"/>
  <c r="D1049" i="227" s="1"/>
  <c r="B1049" i="227" s="1"/>
  <c r="C1048" i="227"/>
  <c r="D1048" i="227" s="1"/>
  <c r="B1048" i="227" s="1"/>
  <c r="C1047" i="227"/>
  <c r="D1047" i="227" s="1"/>
  <c r="B1047" i="227" s="1"/>
  <c r="C1046" i="227"/>
  <c r="D1046" i="227" s="1"/>
  <c r="B1046" i="227"/>
  <c r="C1045" i="227"/>
  <c r="D1045" i="227" s="1"/>
  <c r="B1045" i="227"/>
  <c r="C1044" i="227"/>
  <c r="D1044" i="227" s="1"/>
  <c r="B1044" i="227"/>
  <c r="B1043" i="227"/>
  <c r="C1043" i="227"/>
  <c r="D1043" i="227" s="1"/>
  <c r="C1042" i="227"/>
  <c r="D1042" i="227" s="1"/>
  <c r="B1042" i="227" s="1"/>
  <c r="C1041" i="227"/>
  <c r="D1041" i="227" s="1"/>
  <c r="B1041" i="227" s="1"/>
  <c r="C1040" i="227"/>
  <c r="D1040" i="227" s="1"/>
  <c r="B1040" i="227" s="1"/>
  <c r="C1039" i="227"/>
  <c r="D1039" i="227" s="1"/>
  <c r="B1039" i="227" s="1"/>
  <c r="C1038" i="227"/>
  <c r="D1038" i="227" s="1"/>
  <c r="B1038" i="227"/>
  <c r="C1037" i="227"/>
  <c r="D1037" i="227" s="1"/>
  <c r="B1037" i="227"/>
  <c r="C1036" i="227"/>
  <c r="D1036" i="227" s="1"/>
  <c r="B1036" i="227"/>
  <c r="C1035" i="227"/>
  <c r="D1035" i="227" s="1"/>
  <c r="B1035" i="227" s="1"/>
  <c r="C1034" i="227"/>
  <c r="D1034" i="227" s="1"/>
  <c r="B1034" i="227" s="1"/>
  <c r="C1033" i="227"/>
  <c r="D1033" i="227" s="1"/>
  <c r="B1033" i="227" s="1"/>
  <c r="C1032" i="227"/>
  <c r="D1032" i="227" s="1"/>
  <c r="B1032" i="227" s="1"/>
  <c r="C1031" i="227"/>
  <c r="D1031" i="227" s="1"/>
  <c r="B1031" i="227" s="1"/>
  <c r="C1030" i="227"/>
  <c r="D1030" i="227" s="1"/>
  <c r="B1030" i="227"/>
  <c r="C1029" i="227"/>
  <c r="D1029" i="227" s="1"/>
  <c r="B1029" i="227" s="1"/>
  <c r="C1028" i="227"/>
  <c r="D1028" i="227" s="1"/>
  <c r="B1028" i="227"/>
  <c r="C1027" i="227"/>
  <c r="D1027" i="227" s="1"/>
  <c r="B1027" i="227" s="1"/>
  <c r="C1026" i="227"/>
  <c r="D1026" i="227" s="1"/>
  <c r="B1026" i="227" s="1"/>
  <c r="C1025" i="227"/>
  <c r="D1025" i="227" s="1"/>
  <c r="B1025" i="227" s="1"/>
  <c r="C1024" i="227"/>
  <c r="D1024" i="227" s="1"/>
  <c r="B1024" i="227" s="1"/>
  <c r="C1023" i="227"/>
  <c r="D1023" i="227" s="1"/>
  <c r="B1023" i="227" s="1"/>
  <c r="C1022" i="227"/>
  <c r="D1022" i="227" s="1"/>
  <c r="B1022" i="227"/>
  <c r="C1021" i="227"/>
  <c r="D1021" i="227" s="1"/>
  <c r="B1021" i="227"/>
  <c r="C1020" i="227"/>
  <c r="D1020" i="227" s="1"/>
  <c r="B1020" i="227"/>
  <c r="C1019" i="227"/>
  <c r="D1019" i="227" s="1"/>
  <c r="B1019" i="227" s="1"/>
  <c r="C1018" i="227"/>
  <c r="D1018" i="227" s="1"/>
  <c r="B1018" i="227" s="1"/>
  <c r="C1017" i="227"/>
  <c r="D1017" i="227" s="1"/>
  <c r="B1017" i="227" s="1"/>
  <c r="C1016" i="227"/>
  <c r="D1016" i="227" s="1"/>
  <c r="B1016" i="227" s="1"/>
  <c r="C1015" i="227"/>
  <c r="D1015" i="227" s="1"/>
  <c r="B1015" i="227" s="1"/>
  <c r="C1014" i="227"/>
  <c r="D1014" i="227" s="1"/>
  <c r="B1014" i="227"/>
  <c r="C1013" i="227"/>
  <c r="D1013" i="227" s="1"/>
  <c r="B1013" i="227"/>
  <c r="C1012" i="227"/>
  <c r="D1012" i="227" s="1"/>
  <c r="B1012" i="227"/>
  <c r="C1011" i="227"/>
  <c r="D1011" i="227" s="1"/>
  <c r="B1011" i="227" s="1"/>
  <c r="C1010" i="227"/>
  <c r="D1010" i="227" s="1"/>
  <c r="B1010" i="227" s="1"/>
  <c r="C1009" i="227"/>
  <c r="D1009" i="227" s="1"/>
  <c r="B1009" i="227" s="1"/>
  <c r="C1008" i="227"/>
  <c r="D1008" i="227" s="1"/>
  <c r="B1008" i="227" s="1"/>
  <c r="C1007" i="227"/>
  <c r="D1007" i="227" s="1"/>
  <c r="B1007" i="227" s="1"/>
  <c r="C1006" i="227"/>
  <c r="D1006" i="227" s="1"/>
  <c r="B1006" i="227"/>
  <c r="C1005" i="227"/>
  <c r="D1005" i="227" s="1"/>
  <c r="B1005" i="227"/>
  <c r="C1004" i="227"/>
  <c r="D1004" i="227" s="1"/>
  <c r="B1004" i="227"/>
  <c r="C1003" i="227"/>
  <c r="D1003" i="227" s="1"/>
  <c r="B1003" i="227" s="1"/>
  <c r="C1002" i="227"/>
  <c r="D1002" i="227" s="1"/>
  <c r="B1002" i="227" s="1"/>
  <c r="C1001" i="227"/>
  <c r="D1001" i="227" s="1"/>
  <c r="B1001" i="227" s="1"/>
  <c r="C1000" i="227"/>
  <c r="D1000" i="227" s="1"/>
  <c r="B1000" i="227" s="1"/>
  <c r="C999" i="227"/>
  <c r="D999" i="227" s="1"/>
  <c r="B999" i="227" s="1"/>
  <c r="C998" i="227"/>
  <c r="D998" i="227" s="1"/>
  <c r="B998" i="227"/>
  <c r="C997" i="227"/>
  <c r="D997" i="227" s="1"/>
  <c r="B997" i="227"/>
  <c r="C959" i="227"/>
  <c r="D959" i="227" s="1"/>
  <c r="B959" i="227"/>
  <c r="C995" i="227"/>
  <c r="D995" i="227" s="1"/>
  <c r="B995" i="227" s="1"/>
  <c r="C994" i="227"/>
  <c r="D994" i="227" s="1"/>
  <c r="B994" i="227" s="1"/>
  <c r="C993" i="227"/>
  <c r="D993" i="227" s="1"/>
  <c r="B993" i="227" s="1"/>
  <c r="C992" i="227"/>
  <c r="D992" i="227" s="1"/>
  <c r="B992" i="227" s="1"/>
  <c r="C991" i="227"/>
  <c r="D991" i="227" s="1"/>
  <c r="B991" i="227" s="1"/>
  <c r="C990" i="227"/>
  <c r="D990" i="227" s="1"/>
  <c r="B990" i="227"/>
  <c r="C989" i="227"/>
  <c r="D989" i="227" s="1"/>
  <c r="B989" i="227"/>
  <c r="C988" i="227"/>
  <c r="D988" i="227" s="1"/>
  <c r="B988" i="227"/>
  <c r="C987" i="227"/>
  <c r="D987" i="227" s="1"/>
  <c r="B987" i="227" s="1"/>
  <c r="C986" i="227"/>
  <c r="D986" i="227" s="1"/>
  <c r="B986" i="227" s="1"/>
  <c r="C985" i="227"/>
  <c r="D985" i="227" s="1"/>
  <c r="B985" i="227" s="1"/>
  <c r="C984" i="227"/>
  <c r="D984" i="227" s="1"/>
  <c r="B984" i="227" s="1"/>
  <c r="C983" i="227"/>
  <c r="D983" i="227" s="1"/>
  <c r="B983" i="227" s="1"/>
  <c r="C982" i="227"/>
  <c r="D982" i="227" s="1"/>
  <c r="B982" i="227"/>
  <c r="C981" i="227"/>
  <c r="D981" i="227" s="1"/>
  <c r="B981" i="227"/>
  <c r="C980" i="227"/>
  <c r="D980" i="227" s="1"/>
  <c r="B980" i="227"/>
  <c r="B979" i="227"/>
  <c r="C979" i="227"/>
  <c r="D979" i="227" s="1"/>
  <c r="C978" i="227"/>
  <c r="D978" i="227" s="1"/>
  <c r="B978" i="227" s="1"/>
  <c r="C977" i="227"/>
  <c r="D977" i="227" s="1"/>
  <c r="B977" i="227" s="1"/>
  <c r="C976" i="227"/>
  <c r="D976" i="227" s="1"/>
  <c r="B976" i="227" s="1"/>
  <c r="C975" i="227"/>
  <c r="D975" i="227" s="1"/>
  <c r="B975" i="227" s="1"/>
  <c r="C974" i="227"/>
  <c r="D974" i="227" s="1"/>
  <c r="B974" i="227"/>
  <c r="C973" i="227"/>
  <c r="D973" i="227" s="1"/>
  <c r="B973" i="227"/>
  <c r="C972" i="227"/>
  <c r="D972" i="227" s="1"/>
  <c r="B972" i="227"/>
  <c r="B971" i="227"/>
  <c r="C971" i="227"/>
  <c r="D971" i="227" s="1"/>
  <c r="C970" i="227"/>
  <c r="D970" i="227" s="1"/>
  <c r="B970" i="227" s="1"/>
  <c r="C969" i="227"/>
  <c r="D969" i="227" s="1"/>
  <c r="B969" i="227" s="1"/>
  <c r="C968" i="227"/>
  <c r="D968" i="227" s="1"/>
  <c r="B968" i="227" s="1"/>
  <c r="C967" i="227"/>
  <c r="D967" i="227" s="1"/>
  <c r="B967" i="227" s="1"/>
  <c r="C966" i="227"/>
  <c r="D966" i="227" s="1"/>
  <c r="B966" i="227"/>
  <c r="C965" i="227"/>
  <c r="D965" i="227" s="1"/>
  <c r="B965" i="227"/>
  <c r="C964" i="227"/>
  <c r="D964" i="227" s="1"/>
  <c r="B964" i="227"/>
  <c r="B963" i="227"/>
  <c r="C963" i="227"/>
  <c r="D963" i="227" s="1"/>
  <c r="C962" i="227"/>
  <c r="D962" i="227" s="1"/>
  <c r="B962" i="227" s="1"/>
  <c r="C961" i="227"/>
  <c r="D961" i="227" s="1"/>
  <c r="B961" i="227" s="1"/>
  <c r="C960" i="227"/>
  <c r="D960" i="227" s="1"/>
  <c r="B960" i="227" s="1"/>
  <c r="C939" i="227"/>
  <c r="D939" i="227" s="1"/>
  <c r="B939" i="227" s="1"/>
  <c r="C958" i="227"/>
  <c r="D958" i="227" s="1"/>
  <c r="B958" i="227"/>
  <c r="C957" i="227"/>
  <c r="D957" i="227" s="1"/>
  <c r="B957" i="227"/>
  <c r="C956" i="227"/>
  <c r="D956" i="227" s="1"/>
  <c r="B956" i="227"/>
  <c r="B955" i="227"/>
  <c r="C955" i="227"/>
  <c r="D955" i="227" s="1"/>
  <c r="C954" i="227"/>
  <c r="D954" i="227" s="1"/>
  <c r="B954" i="227" s="1"/>
  <c r="C953" i="227"/>
  <c r="D953" i="227" s="1"/>
  <c r="B953" i="227" s="1"/>
  <c r="C952" i="227"/>
  <c r="D952" i="227" s="1"/>
  <c r="B952" i="227" s="1"/>
  <c r="C951" i="227"/>
  <c r="D951" i="227" s="1"/>
  <c r="B951" i="227" s="1"/>
  <c r="C950" i="227"/>
  <c r="D950" i="227" s="1"/>
  <c r="B950" i="227"/>
  <c r="C949" i="227"/>
  <c r="D949" i="227" s="1"/>
  <c r="B949" i="227"/>
  <c r="C948" i="227"/>
  <c r="D948" i="227" s="1"/>
  <c r="B948" i="227"/>
  <c r="B947" i="227"/>
  <c r="C947" i="227"/>
  <c r="D947" i="227" s="1"/>
  <c r="C946" i="227"/>
  <c r="D946" i="227" s="1"/>
  <c r="B946" i="227" s="1"/>
  <c r="C945" i="227"/>
  <c r="D945" i="227" s="1"/>
  <c r="B945" i="227" s="1"/>
  <c r="C944" i="227"/>
  <c r="D944" i="227" s="1"/>
  <c r="B944" i="227" s="1"/>
  <c r="C943" i="227"/>
  <c r="D943" i="227" s="1"/>
  <c r="B943" i="227" s="1"/>
  <c r="C942" i="227"/>
  <c r="D942" i="227" s="1"/>
  <c r="B942" i="227"/>
  <c r="C941" i="227"/>
  <c r="D941" i="227" s="1"/>
  <c r="B941" i="227"/>
  <c r="C935" i="227"/>
  <c r="D935" i="227" s="1"/>
  <c r="B935" i="227"/>
  <c r="B788" i="227"/>
  <c r="C788" i="227"/>
  <c r="D788" i="227" s="1"/>
  <c r="C938" i="227"/>
  <c r="D938" i="227" s="1"/>
  <c r="B938" i="227" s="1"/>
  <c r="C937" i="227"/>
  <c r="D937" i="227" s="1"/>
  <c r="B937" i="227" s="1"/>
  <c r="C936" i="227"/>
  <c r="D936" i="227" s="1"/>
  <c r="B936" i="227" s="1"/>
  <c r="C787" i="227"/>
  <c r="D787" i="227" s="1"/>
  <c r="B787" i="227" s="1"/>
  <c r="C934" i="227"/>
  <c r="D934" i="227" s="1"/>
  <c r="B934" i="227"/>
  <c r="C933" i="227"/>
  <c r="D933" i="227" s="1"/>
  <c r="B933" i="227"/>
  <c r="C932" i="227"/>
  <c r="D932" i="227" s="1"/>
  <c r="B932" i="227"/>
  <c r="B931" i="227"/>
  <c r="C931" i="227"/>
  <c r="D931" i="227" s="1"/>
  <c r="C930" i="227"/>
  <c r="D930" i="227" s="1"/>
  <c r="B930" i="227" s="1"/>
  <c r="C929" i="227"/>
  <c r="D929" i="227" s="1"/>
  <c r="B929" i="227" s="1"/>
  <c r="C928" i="227"/>
  <c r="D928" i="227" s="1"/>
  <c r="B928" i="227" s="1"/>
  <c r="C927" i="227"/>
  <c r="D927" i="227" s="1"/>
  <c r="B927" i="227" s="1"/>
  <c r="C926" i="227"/>
  <c r="D926" i="227" s="1"/>
  <c r="B926" i="227"/>
  <c r="C925" i="227"/>
  <c r="D925" i="227" s="1"/>
  <c r="B925" i="227"/>
  <c r="C924" i="227"/>
  <c r="D924" i="227" s="1"/>
  <c r="B924" i="227"/>
  <c r="B923" i="227"/>
  <c r="C923" i="227"/>
  <c r="D923" i="227" s="1"/>
  <c r="C922" i="227"/>
  <c r="D922" i="227" s="1"/>
  <c r="B922" i="227" s="1"/>
  <c r="C921" i="227"/>
  <c r="D921" i="227" s="1"/>
  <c r="B921" i="227" s="1"/>
  <c r="C920" i="227"/>
  <c r="D920" i="227" s="1"/>
  <c r="B920" i="227" s="1"/>
  <c r="C919" i="227"/>
  <c r="D919" i="227" s="1"/>
  <c r="B919" i="227" s="1"/>
  <c r="C918" i="227"/>
  <c r="D918" i="227" s="1"/>
  <c r="B918" i="227"/>
  <c r="C917" i="227"/>
  <c r="D917" i="227" s="1"/>
  <c r="B917" i="227"/>
  <c r="C916" i="227"/>
  <c r="D916" i="227" s="1"/>
  <c r="B916" i="227"/>
  <c r="B915" i="227"/>
  <c r="C915" i="227"/>
  <c r="D915" i="227" s="1"/>
  <c r="C914" i="227"/>
  <c r="D914" i="227" s="1"/>
  <c r="B914" i="227" s="1"/>
  <c r="C913" i="227"/>
  <c r="D913" i="227" s="1"/>
  <c r="B913" i="227" s="1"/>
  <c r="C912" i="227"/>
  <c r="D912" i="227" s="1"/>
  <c r="B912" i="227" s="1"/>
  <c r="C911" i="227"/>
  <c r="D911" i="227" s="1"/>
  <c r="B911" i="227" s="1"/>
  <c r="C910" i="227"/>
  <c r="D910" i="227" s="1"/>
  <c r="B910" i="227"/>
  <c r="C909" i="227"/>
  <c r="D909" i="227" s="1"/>
  <c r="B909" i="227"/>
  <c r="C908" i="227"/>
  <c r="D908" i="227" s="1"/>
  <c r="B908" i="227"/>
  <c r="B907" i="227"/>
  <c r="C907" i="227"/>
  <c r="D907" i="227" s="1"/>
  <c r="C906" i="227"/>
  <c r="D906" i="227" s="1"/>
  <c r="B906" i="227" s="1"/>
  <c r="C905" i="227"/>
  <c r="D905" i="227" s="1"/>
  <c r="B905" i="227" s="1"/>
  <c r="C904" i="227"/>
  <c r="D904" i="227" s="1"/>
  <c r="B904" i="227" s="1"/>
  <c r="C903" i="227"/>
  <c r="D903" i="227" s="1"/>
  <c r="B903" i="227" s="1"/>
  <c r="C902" i="227"/>
  <c r="D902" i="227" s="1"/>
  <c r="B902" i="227"/>
  <c r="C901" i="227"/>
  <c r="D901" i="227" s="1"/>
  <c r="B901" i="227"/>
  <c r="C900" i="227"/>
  <c r="D900" i="227" s="1"/>
  <c r="B900" i="227"/>
  <c r="B899" i="227"/>
  <c r="C899" i="227"/>
  <c r="D899" i="227" s="1"/>
  <c r="C898" i="227"/>
  <c r="D898" i="227" s="1"/>
  <c r="B898" i="227" s="1"/>
  <c r="C897" i="227"/>
  <c r="D897" i="227" s="1"/>
  <c r="B897" i="227" s="1"/>
  <c r="C896" i="227"/>
  <c r="D896" i="227" s="1"/>
  <c r="B896" i="227" s="1"/>
  <c r="C895" i="227"/>
  <c r="D895" i="227" s="1"/>
  <c r="B895" i="227" s="1"/>
  <c r="C894" i="227"/>
  <c r="D894" i="227" s="1"/>
  <c r="B894" i="227"/>
  <c r="C893" i="227"/>
  <c r="D893" i="227" s="1"/>
  <c r="B893" i="227"/>
  <c r="C892" i="227"/>
  <c r="D892" i="227" s="1"/>
  <c r="B892" i="227"/>
  <c r="B891" i="227"/>
  <c r="C891" i="227"/>
  <c r="D891" i="227" s="1"/>
  <c r="C890" i="227"/>
  <c r="D890" i="227" s="1"/>
  <c r="B890" i="227" s="1"/>
  <c r="C889" i="227"/>
  <c r="D889" i="227" s="1"/>
  <c r="B889" i="227" s="1"/>
  <c r="C888" i="227"/>
  <c r="D888" i="227" s="1"/>
  <c r="B888" i="227" s="1"/>
  <c r="C887" i="227"/>
  <c r="D887" i="227" s="1"/>
  <c r="B887" i="227" s="1"/>
  <c r="C886" i="227"/>
  <c r="D886" i="227" s="1"/>
  <c r="B886" i="227"/>
  <c r="C885" i="227"/>
  <c r="D885" i="227" s="1"/>
  <c r="B885" i="227"/>
  <c r="C884" i="227"/>
  <c r="D884" i="227" s="1"/>
  <c r="B884" i="227"/>
  <c r="B883" i="227"/>
  <c r="C883" i="227"/>
  <c r="D883" i="227" s="1"/>
  <c r="C882" i="227"/>
  <c r="D882" i="227" s="1"/>
  <c r="B882" i="227" s="1"/>
  <c r="C881" i="227"/>
  <c r="D881" i="227" s="1"/>
  <c r="B881" i="227" s="1"/>
  <c r="C880" i="227"/>
  <c r="D880" i="227" s="1"/>
  <c r="B880" i="227" s="1"/>
  <c r="C879" i="227"/>
  <c r="D879" i="227" s="1"/>
  <c r="B879" i="227" s="1"/>
  <c r="C878" i="227"/>
  <c r="D878" i="227" s="1"/>
  <c r="B878" i="227"/>
  <c r="C877" i="227"/>
  <c r="D877" i="227" s="1"/>
  <c r="B877" i="227"/>
  <c r="C876" i="227"/>
  <c r="D876" i="227" s="1"/>
  <c r="B876" i="227"/>
  <c r="B875" i="227"/>
  <c r="C875" i="227"/>
  <c r="D875" i="227" s="1"/>
  <c r="C874" i="227"/>
  <c r="D874" i="227" s="1"/>
  <c r="B874" i="227" s="1"/>
  <c r="C873" i="227"/>
  <c r="D873" i="227" s="1"/>
  <c r="B873" i="227" s="1"/>
  <c r="C872" i="227"/>
  <c r="D872" i="227" s="1"/>
  <c r="B872" i="227" s="1"/>
  <c r="C871" i="227"/>
  <c r="D871" i="227" s="1"/>
  <c r="B871" i="227" s="1"/>
  <c r="C870" i="227"/>
  <c r="D870" i="227" s="1"/>
  <c r="B870" i="227"/>
  <c r="C869" i="227"/>
  <c r="D869" i="227" s="1"/>
  <c r="B869" i="227"/>
  <c r="C868" i="227"/>
  <c r="D868" i="227" s="1"/>
  <c r="B868" i="227"/>
  <c r="B867" i="227"/>
  <c r="C867" i="227"/>
  <c r="D867" i="227" s="1"/>
  <c r="C866" i="227"/>
  <c r="D866" i="227" s="1"/>
  <c r="B866" i="227" s="1"/>
  <c r="C865" i="227"/>
  <c r="D865" i="227" s="1"/>
  <c r="B865" i="227" s="1"/>
  <c r="C864" i="227"/>
  <c r="D864" i="227" s="1"/>
  <c r="B864" i="227" s="1"/>
  <c r="C863" i="227"/>
  <c r="D863" i="227" s="1"/>
  <c r="B863" i="227" s="1"/>
  <c r="C862" i="227"/>
  <c r="D862" i="227" s="1"/>
  <c r="B862" i="227" s="1"/>
  <c r="C861" i="227"/>
  <c r="D861" i="227" s="1"/>
  <c r="B861" i="227"/>
  <c r="C860" i="227"/>
  <c r="D860" i="227" s="1"/>
  <c r="B860" i="227"/>
  <c r="B859" i="227"/>
  <c r="C859" i="227"/>
  <c r="D859" i="227" s="1"/>
  <c r="B858" i="227"/>
  <c r="C858" i="227"/>
  <c r="D858" i="227" s="1"/>
  <c r="C857" i="227"/>
  <c r="D857" i="227" s="1"/>
  <c r="B857" i="227" s="1"/>
  <c r="C856" i="227"/>
  <c r="D856" i="227" s="1"/>
  <c r="B856" i="227" s="1"/>
  <c r="C855" i="227"/>
  <c r="D855" i="227" s="1"/>
  <c r="B855" i="227" s="1"/>
  <c r="C854" i="227"/>
  <c r="D854" i="227" s="1"/>
  <c r="B854" i="227"/>
  <c r="C853" i="227"/>
  <c r="D853" i="227" s="1"/>
  <c r="B853" i="227"/>
  <c r="C852" i="227"/>
  <c r="D852" i="227" s="1"/>
  <c r="B852" i="227"/>
  <c r="B851" i="227"/>
  <c r="C851" i="227"/>
  <c r="D851" i="227" s="1"/>
  <c r="C850" i="227"/>
  <c r="D850" i="227" s="1"/>
  <c r="B850" i="227" s="1"/>
  <c r="C849" i="227"/>
  <c r="D849" i="227" s="1"/>
  <c r="B849" i="227" s="1"/>
  <c r="C848" i="227"/>
  <c r="D848" i="227" s="1"/>
  <c r="B848" i="227" s="1"/>
  <c r="C847" i="227"/>
  <c r="D847" i="227" s="1"/>
  <c r="B847" i="227" s="1"/>
  <c r="C846" i="227"/>
  <c r="D846" i="227" s="1"/>
  <c r="B846" i="227" s="1"/>
  <c r="C845" i="227"/>
  <c r="D845" i="227" s="1"/>
  <c r="B845" i="227"/>
  <c r="C844" i="227"/>
  <c r="D844" i="227" s="1"/>
  <c r="B844" i="227"/>
  <c r="B843" i="227"/>
  <c r="C843" i="227"/>
  <c r="D843" i="227" s="1"/>
  <c r="B842" i="227"/>
  <c r="C842" i="227"/>
  <c r="D842" i="227" s="1"/>
  <c r="C841" i="227"/>
  <c r="D841" i="227" s="1"/>
  <c r="B841" i="227" s="1"/>
  <c r="C840" i="227"/>
  <c r="D840" i="227" s="1"/>
  <c r="B840" i="227" s="1"/>
  <c r="C839" i="227"/>
  <c r="D839" i="227" s="1"/>
  <c r="B839" i="227" s="1"/>
  <c r="C838" i="227"/>
  <c r="D838" i="227" s="1"/>
  <c r="B838" i="227" s="1"/>
  <c r="C837" i="227"/>
  <c r="D837" i="227" s="1"/>
  <c r="B837" i="227"/>
  <c r="C836" i="227"/>
  <c r="D836" i="227" s="1"/>
  <c r="B836" i="227" s="1"/>
  <c r="B835" i="227"/>
  <c r="C835" i="227"/>
  <c r="D835" i="227" s="1"/>
  <c r="B834" i="227"/>
  <c r="C834" i="227"/>
  <c r="D834" i="227" s="1"/>
  <c r="C833" i="227"/>
  <c r="D833" i="227" s="1"/>
  <c r="B833" i="227" s="1"/>
  <c r="C832" i="227"/>
  <c r="D832" i="227" s="1"/>
  <c r="B832" i="227" s="1"/>
  <c r="C831" i="227"/>
  <c r="D831" i="227" s="1"/>
  <c r="B831" i="227" s="1"/>
  <c r="C830" i="227"/>
  <c r="D830" i="227" s="1"/>
  <c r="B830" i="227" s="1"/>
  <c r="C829" i="227"/>
  <c r="D829" i="227" s="1"/>
  <c r="B829" i="227"/>
  <c r="C828" i="227"/>
  <c r="D828" i="227" s="1"/>
  <c r="B828" i="227" s="1"/>
  <c r="B827" i="227"/>
  <c r="C827" i="227"/>
  <c r="D827" i="227" s="1"/>
  <c r="B826" i="227"/>
  <c r="C826" i="227"/>
  <c r="D826" i="227" s="1"/>
  <c r="C825" i="227"/>
  <c r="D825" i="227" s="1"/>
  <c r="B825" i="227" s="1"/>
  <c r="C824" i="227"/>
  <c r="D824" i="227" s="1"/>
  <c r="B824" i="227" s="1"/>
  <c r="C823" i="227"/>
  <c r="D823" i="227" s="1"/>
  <c r="B823" i="227" s="1"/>
  <c r="C822" i="227"/>
  <c r="D822" i="227" s="1"/>
  <c r="B822" i="227" s="1"/>
  <c r="C821" i="227"/>
  <c r="D821" i="227" s="1"/>
  <c r="B821" i="227"/>
  <c r="C820" i="227"/>
  <c r="D820" i="227" s="1"/>
  <c r="B820" i="227" s="1"/>
  <c r="B819" i="227"/>
  <c r="C819" i="227"/>
  <c r="D819" i="227" s="1"/>
  <c r="B818" i="227"/>
  <c r="C818" i="227"/>
  <c r="D818" i="227" s="1"/>
  <c r="C817" i="227"/>
  <c r="D817" i="227" s="1"/>
  <c r="B817" i="227" s="1"/>
  <c r="C816" i="227"/>
  <c r="D816" i="227" s="1"/>
  <c r="B816" i="227" s="1"/>
  <c r="C815" i="227"/>
  <c r="D815" i="227" s="1"/>
  <c r="B815" i="227" s="1"/>
  <c r="C814" i="227"/>
  <c r="D814" i="227" s="1"/>
  <c r="B814" i="227" s="1"/>
  <c r="C813" i="227"/>
  <c r="D813" i="227" s="1"/>
  <c r="B813" i="227"/>
  <c r="C812" i="227"/>
  <c r="D812" i="227" s="1"/>
  <c r="B812" i="227" s="1"/>
  <c r="B811" i="227"/>
  <c r="C811" i="227"/>
  <c r="D811" i="227" s="1"/>
  <c r="B810" i="227"/>
  <c r="C810" i="227"/>
  <c r="D810" i="227" s="1"/>
  <c r="C809" i="227"/>
  <c r="D809" i="227" s="1"/>
  <c r="B809" i="227" s="1"/>
  <c r="C808" i="227"/>
  <c r="D808" i="227" s="1"/>
  <c r="B808" i="227" s="1"/>
  <c r="C807" i="227"/>
  <c r="D807" i="227" s="1"/>
  <c r="B807" i="227" s="1"/>
  <c r="C806" i="227"/>
  <c r="D806" i="227" s="1"/>
  <c r="B806" i="227" s="1"/>
  <c r="C805" i="227"/>
  <c r="D805" i="227" s="1"/>
  <c r="B805" i="227"/>
  <c r="C804" i="227"/>
  <c r="D804" i="227" s="1"/>
  <c r="B804" i="227" s="1"/>
  <c r="B803" i="227"/>
  <c r="C803" i="227"/>
  <c r="D803" i="227" s="1"/>
  <c r="B802" i="227"/>
  <c r="C802" i="227"/>
  <c r="D802" i="227" s="1"/>
  <c r="C801" i="227"/>
  <c r="D801" i="227" s="1"/>
  <c r="B801" i="227" s="1"/>
  <c r="C800" i="227"/>
  <c r="D800" i="227" s="1"/>
  <c r="B800" i="227" s="1"/>
  <c r="C799" i="227"/>
  <c r="D799" i="227" s="1"/>
  <c r="B799" i="227" s="1"/>
  <c r="C798" i="227"/>
  <c r="D798" i="227" s="1"/>
  <c r="B798" i="227" s="1"/>
  <c r="C797" i="227"/>
  <c r="D797" i="227" s="1"/>
  <c r="B797" i="227"/>
  <c r="C796" i="227"/>
  <c r="D796" i="227" s="1"/>
  <c r="B796" i="227" s="1"/>
  <c r="B795" i="227"/>
  <c r="C795" i="227"/>
  <c r="D795" i="227" s="1"/>
  <c r="B794" i="227"/>
  <c r="C794" i="227"/>
  <c r="D794" i="227" s="1"/>
  <c r="C793" i="227"/>
  <c r="D793" i="227" s="1"/>
  <c r="B793" i="227" s="1"/>
  <c r="C792" i="227"/>
  <c r="D792" i="227" s="1"/>
  <c r="B792" i="227" s="1"/>
  <c r="C791" i="227"/>
  <c r="D791" i="227" s="1"/>
  <c r="B791" i="227" s="1"/>
  <c r="C790" i="227"/>
  <c r="D790" i="227" s="1"/>
  <c r="B790" i="227" s="1"/>
  <c r="C789" i="227"/>
  <c r="D789" i="227" s="1"/>
  <c r="B789" i="227"/>
  <c r="C1179" i="227"/>
  <c r="D1179" i="227" s="1"/>
  <c r="B1179" i="227" s="1"/>
  <c r="B940" i="227"/>
  <c r="C940" i="227"/>
  <c r="D940" i="227" s="1"/>
  <c r="B786" i="227"/>
  <c r="C786" i="227"/>
  <c r="D786" i="227" s="1"/>
  <c r="C785" i="227"/>
  <c r="D785" i="227" s="1"/>
  <c r="B785" i="227" s="1"/>
  <c r="C784" i="227"/>
  <c r="D784" i="227" s="1"/>
  <c r="B784" i="227" s="1"/>
  <c r="C783" i="227"/>
  <c r="D783" i="227" s="1"/>
  <c r="B783" i="227" s="1"/>
  <c r="C782" i="227"/>
  <c r="D782" i="227" s="1"/>
  <c r="B782" i="227" s="1"/>
  <c r="C781" i="227"/>
  <c r="D781" i="227" s="1"/>
  <c r="B781" i="227"/>
  <c r="C780" i="227"/>
  <c r="D780" i="227" s="1"/>
  <c r="B780" i="227" s="1"/>
  <c r="B779" i="227"/>
  <c r="C779" i="227"/>
  <c r="D779" i="227" s="1"/>
  <c r="B778" i="227"/>
  <c r="C778" i="227"/>
  <c r="D778" i="227" s="1"/>
  <c r="C777" i="227"/>
  <c r="D777" i="227" s="1"/>
  <c r="B777" i="227" s="1"/>
  <c r="C776" i="227"/>
  <c r="D776" i="227" s="1"/>
  <c r="B776" i="227" s="1"/>
  <c r="C775" i="227"/>
  <c r="D775" i="227" s="1"/>
  <c r="B775" i="227" s="1"/>
  <c r="C774" i="227"/>
  <c r="D774" i="227" s="1"/>
  <c r="B774" i="227" s="1"/>
  <c r="C773" i="227"/>
  <c r="D773" i="227" s="1"/>
  <c r="B773" i="227"/>
  <c r="C772" i="227"/>
  <c r="D772" i="227" s="1"/>
  <c r="B772" i="227" s="1"/>
  <c r="B771" i="227"/>
  <c r="C771" i="227"/>
  <c r="D771" i="227" s="1"/>
  <c r="B770" i="227"/>
  <c r="C770" i="227"/>
  <c r="D770" i="227" s="1"/>
  <c r="B769" i="227"/>
  <c r="C769" i="227"/>
  <c r="D769" i="227" s="1"/>
  <c r="B768" i="227"/>
  <c r="C768" i="227"/>
  <c r="D768" i="227" s="1"/>
  <c r="C767" i="227"/>
  <c r="D767" i="227" s="1"/>
  <c r="B767" i="227" s="1"/>
  <c r="C766" i="227"/>
  <c r="D766" i="227" s="1"/>
  <c r="B766" i="227"/>
  <c r="C765" i="227"/>
  <c r="D765" i="227" s="1"/>
  <c r="B765" i="227"/>
  <c r="C764" i="227"/>
  <c r="D764" i="227" s="1"/>
  <c r="B764" i="227"/>
  <c r="B763" i="227"/>
  <c r="C763" i="227"/>
  <c r="D763" i="227" s="1"/>
  <c r="C762" i="227"/>
  <c r="D762" i="227" s="1"/>
  <c r="B762" i="227" s="1"/>
  <c r="C761" i="227"/>
  <c r="D761" i="227" s="1"/>
  <c r="B761" i="227" s="1"/>
  <c r="C760" i="227"/>
  <c r="D760" i="227" s="1"/>
  <c r="B760" i="227" s="1"/>
  <c r="C759" i="227"/>
  <c r="D759" i="227" s="1"/>
  <c r="B759" i="227" s="1"/>
  <c r="C758" i="227"/>
  <c r="D758" i="227" s="1"/>
  <c r="B758" i="227" s="1"/>
  <c r="C757" i="227"/>
  <c r="D757" i="227" s="1"/>
  <c r="B757" i="227" s="1"/>
  <c r="C756" i="227"/>
  <c r="D756" i="227" s="1"/>
  <c r="B756" i="227" s="1"/>
  <c r="B755" i="227"/>
  <c r="C755" i="227"/>
  <c r="D755" i="227" s="1"/>
  <c r="B754" i="227"/>
  <c r="C754" i="227"/>
  <c r="D754" i="227" s="1"/>
  <c r="B753" i="227"/>
  <c r="C753" i="227"/>
  <c r="D753" i="227" s="1"/>
  <c r="B752" i="227"/>
  <c r="C752" i="227"/>
  <c r="D752" i="227" s="1"/>
  <c r="C751" i="227"/>
  <c r="D751" i="227" s="1"/>
  <c r="B751" i="227" s="1"/>
  <c r="C750" i="227"/>
  <c r="D750" i="227" s="1"/>
  <c r="B750" i="227"/>
  <c r="C749" i="227"/>
  <c r="D749" i="227" s="1"/>
  <c r="B749" i="227"/>
  <c r="C748" i="227"/>
  <c r="D748" i="227" s="1"/>
  <c r="B748" i="227"/>
  <c r="B747" i="227"/>
  <c r="C747" i="227"/>
  <c r="D747" i="227" s="1"/>
  <c r="C746" i="227"/>
  <c r="D746" i="227" s="1"/>
  <c r="B746" i="227" s="1"/>
  <c r="C745" i="227"/>
  <c r="D745" i="227" s="1"/>
  <c r="B745" i="227" s="1"/>
  <c r="C744" i="227"/>
  <c r="D744" i="227" s="1"/>
  <c r="B744" i="227" s="1"/>
  <c r="C743" i="227"/>
  <c r="D743" i="227" s="1"/>
  <c r="B743" i="227" s="1"/>
  <c r="C742" i="227"/>
  <c r="D742" i="227" s="1"/>
  <c r="B742" i="227" s="1"/>
  <c r="C741" i="227"/>
  <c r="D741" i="227" s="1"/>
  <c r="B741" i="227" s="1"/>
  <c r="C740" i="227"/>
  <c r="D740" i="227" s="1"/>
  <c r="B740" i="227" s="1"/>
  <c r="B739" i="227"/>
  <c r="C739" i="227"/>
  <c r="D739" i="227" s="1"/>
  <c r="B738" i="227"/>
  <c r="C738" i="227"/>
  <c r="D738" i="227" s="1"/>
  <c r="B737" i="227"/>
  <c r="C737" i="227"/>
  <c r="D737" i="227" s="1"/>
  <c r="B736" i="227"/>
  <c r="C736" i="227"/>
  <c r="D736" i="227" s="1"/>
  <c r="C735" i="227"/>
  <c r="D735" i="227" s="1"/>
  <c r="B735" i="227" s="1"/>
  <c r="C734" i="227"/>
  <c r="D734" i="227" s="1"/>
  <c r="B734" i="227"/>
  <c r="C733" i="227"/>
  <c r="D733" i="227" s="1"/>
  <c r="B733" i="227"/>
  <c r="C732" i="227"/>
  <c r="D732" i="227" s="1"/>
  <c r="B732" i="227"/>
  <c r="B731" i="227"/>
  <c r="C731" i="227"/>
  <c r="D731" i="227" s="1"/>
  <c r="C730" i="227"/>
  <c r="D730" i="227" s="1"/>
  <c r="B730" i="227" s="1"/>
  <c r="C729" i="227"/>
  <c r="D729" i="227" s="1"/>
  <c r="B729" i="227" s="1"/>
  <c r="C728" i="227"/>
  <c r="D728" i="227" s="1"/>
  <c r="B728" i="227" s="1"/>
  <c r="C727" i="227"/>
  <c r="D727" i="227" s="1"/>
  <c r="B727" i="227" s="1"/>
  <c r="C726" i="227"/>
  <c r="D726" i="227" s="1"/>
  <c r="B726" i="227" s="1"/>
  <c r="C725" i="227"/>
  <c r="D725" i="227" s="1"/>
  <c r="B725" i="227" s="1"/>
  <c r="C724" i="227"/>
  <c r="D724" i="227" s="1"/>
  <c r="B724" i="227" s="1"/>
  <c r="B723" i="227"/>
  <c r="C723" i="227"/>
  <c r="D723" i="227" s="1"/>
  <c r="B722" i="227"/>
  <c r="C722" i="227"/>
  <c r="D722" i="227" s="1"/>
  <c r="B721" i="227"/>
  <c r="C721" i="227"/>
  <c r="D721" i="227" s="1"/>
  <c r="B720" i="227"/>
  <c r="C720" i="227"/>
  <c r="D720" i="227" s="1"/>
  <c r="C719" i="227"/>
  <c r="D719" i="227" s="1"/>
  <c r="B719" i="227" s="1"/>
  <c r="C718" i="227"/>
  <c r="D718" i="227" s="1"/>
  <c r="B718" i="227"/>
  <c r="C717" i="227"/>
  <c r="D717" i="227" s="1"/>
  <c r="B717" i="227"/>
  <c r="C716" i="227"/>
  <c r="D716" i="227" s="1"/>
  <c r="B716" i="227"/>
  <c r="B715" i="227"/>
  <c r="C715" i="227"/>
  <c r="D715" i="227" s="1"/>
  <c r="C714" i="227"/>
  <c r="D714" i="227" s="1"/>
  <c r="B714" i="227" s="1"/>
  <c r="C713" i="227"/>
  <c r="D713" i="227" s="1"/>
  <c r="B713" i="227" s="1"/>
  <c r="C712" i="227"/>
  <c r="D712" i="227" s="1"/>
  <c r="B712" i="227" s="1"/>
  <c r="C711" i="227"/>
  <c r="D711" i="227" s="1"/>
  <c r="B711" i="227" s="1"/>
  <c r="C710" i="227"/>
  <c r="D710" i="227" s="1"/>
  <c r="B710" i="227" s="1"/>
  <c r="C709" i="227"/>
  <c r="D709" i="227" s="1"/>
  <c r="B709" i="227" s="1"/>
  <c r="C708" i="227"/>
  <c r="D708" i="227" s="1"/>
  <c r="B708" i="227" s="1"/>
  <c r="B707" i="227"/>
  <c r="C707" i="227"/>
  <c r="D707" i="227" s="1"/>
  <c r="B706" i="227"/>
  <c r="C706" i="227"/>
  <c r="D706" i="227" s="1"/>
  <c r="B705" i="227"/>
  <c r="C705" i="227"/>
  <c r="D705" i="227" s="1"/>
  <c r="B704" i="227"/>
  <c r="C704" i="227"/>
  <c r="D704" i="227" s="1"/>
  <c r="C703" i="227"/>
  <c r="D703" i="227" s="1"/>
  <c r="B703" i="227" s="1"/>
  <c r="C702" i="227"/>
  <c r="D702" i="227" s="1"/>
  <c r="B702" i="227" s="1"/>
  <c r="B701" i="227"/>
  <c r="C701" i="227"/>
  <c r="D701" i="227" s="1"/>
  <c r="C700" i="227"/>
  <c r="D700" i="227" s="1"/>
  <c r="B700" i="227" s="1"/>
  <c r="C699" i="227"/>
  <c r="D699" i="227" s="1"/>
  <c r="B699" i="227" s="1"/>
  <c r="B698" i="227"/>
  <c r="C698" i="227"/>
  <c r="D698" i="227" s="1"/>
  <c r="B697" i="227"/>
  <c r="C697" i="227"/>
  <c r="D697" i="227" s="1"/>
  <c r="B696" i="227"/>
  <c r="C696" i="227"/>
  <c r="D696" i="227" s="1"/>
  <c r="C695" i="227"/>
  <c r="D695" i="227" s="1"/>
  <c r="B695" i="227" s="1"/>
  <c r="C694" i="227"/>
  <c r="D694" i="227" s="1"/>
  <c r="B694" i="227" s="1"/>
  <c r="B693" i="227"/>
  <c r="C693" i="227"/>
  <c r="D693" i="227" s="1"/>
  <c r="C692" i="227"/>
  <c r="D692" i="227" s="1"/>
  <c r="B692" i="227" s="1"/>
  <c r="C691" i="227"/>
  <c r="D691" i="227" s="1"/>
  <c r="B691" i="227" s="1"/>
  <c r="B690" i="227"/>
  <c r="C690" i="227"/>
  <c r="D690" i="227" s="1"/>
  <c r="B689" i="227"/>
  <c r="C689" i="227"/>
  <c r="D689" i="227" s="1"/>
  <c r="B688" i="227"/>
  <c r="C688" i="227"/>
  <c r="D688" i="227" s="1"/>
  <c r="C687" i="227"/>
  <c r="D687" i="227" s="1"/>
  <c r="B687" i="227" s="1"/>
  <c r="C686" i="227"/>
  <c r="D686" i="227" s="1"/>
  <c r="B686" i="227" s="1"/>
  <c r="B685" i="227"/>
  <c r="C685" i="227"/>
  <c r="D685" i="227" s="1"/>
  <c r="C684" i="227"/>
  <c r="D684" i="227" s="1"/>
  <c r="B684" i="227" s="1"/>
  <c r="C683" i="227"/>
  <c r="D683" i="227" s="1"/>
  <c r="B683" i="227" s="1"/>
  <c r="B682" i="227"/>
  <c r="C682" i="227"/>
  <c r="D682" i="227" s="1"/>
  <c r="B681" i="227"/>
  <c r="C681" i="227"/>
  <c r="D681" i="227" s="1"/>
  <c r="B680" i="227"/>
  <c r="C680" i="227"/>
  <c r="D680" i="227" s="1"/>
  <c r="C679" i="227"/>
  <c r="D679" i="227" s="1"/>
  <c r="B679" i="227" s="1"/>
  <c r="C678" i="227"/>
  <c r="D678" i="227" s="1"/>
  <c r="B678" i="227" s="1"/>
  <c r="C677" i="227"/>
  <c r="D677" i="227" s="1"/>
  <c r="B677" i="227" s="1"/>
  <c r="C676" i="227"/>
  <c r="D676" i="227" s="1"/>
  <c r="B676" i="227" s="1"/>
  <c r="C675" i="227"/>
  <c r="D675" i="227" s="1"/>
  <c r="B675" i="227" s="1"/>
  <c r="B674" i="227"/>
  <c r="C674" i="227"/>
  <c r="D674" i="227" s="1"/>
  <c r="B673" i="227"/>
  <c r="C673" i="227"/>
  <c r="D673" i="227" s="1"/>
  <c r="B672" i="227"/>
  <c r="C672" i="227"/>
  <c r="D672" i="227" s="1"/>
  <c r="B671" i="227"/>
  <c r="C671" i="227"/>
  <c r="D671" i="227" s="1"/>
  <c r="C670" i="227"/>
  <c r="D670" i="227" s="1"/>
  <c r="B670" i="227" s="1"/>
  <c r="C669" i="227"/>
  <c r="D669" i="227" s="1"/>
  <c r="B669" i="227" s="1"/>
  <c r="C668" i="227"/>
  <c r="D668" i="227" s="1"/>
  <c r="B668" i="227" s="1"/>
  <c r="C667" i="227"/>
  <c r="D667" i="227" s="1"/>
  <c r="B667" i="227" s="1"/>
  <c r="B666" i="227"/>
  <c r="C666" i="227"/>
  <c r="D666" i="227" s="1"/>
  <c r="B665" i="227"/>
  <c r="C665" i="227"/>
  <c r="D665" i="227" s="1"/>
  <c r="B664" i="227"/>
  <c r="C664" i="227"/>
  <c r="D664" i="227" s="1"/>
  <c r="C663" i="227"/>
  <c r="D663" i="227" s="1"/>
  <c r="B663" i="227" s="1"/>
  <c r="C662" i="227"/>
  <c r="D662" i="227" s="1"/>
  <c r="B662" i="227" s="1"/>
  <c r="B661" i="227"/>
  <c r="C661" i="227"/>
  <c r="D661" i="227" s="1"/>
  <c r="C660" i="227"/>
  <c r="D660" i="227" s="1"/>
  <c r="B660" i="227" s="1"/>
  <c r="C659" i="227"/>
  <c r="D659" i="227" s="1"/>
  <c r="B659" i="227" s="1"/>
  <c r="B658" i="227"/>
  <c r="C658" i="227"/>
  <c r="D658" i="227" s="1"/>
  <c r="B657" i="227"/>
  <c r="C657" i="227"/>
  <c r="D657" i="227" s="1"/>
  <c r="B656" i="227"/>
  <c r="C656" i="227"/>
  <c r="D656" i="227" s="1"/>
  <c r="B655" i="227"/>
  <c r="C655" i="227"/>
  <c r="D655" i="227" s="1"/>
  <c r="C654" i="227"/>
  <c r="D654" i="227" s="1"/>
  <c r="B654" i="227" s="1"/>
  <c r="B653" i="227"/>
  <c r="C653" i="227"/>
  <c r="D653" i="227" s="1"/>
  <c r="C652" i="227"/>
  <c r="D652" i="227" s="1"/>
  <c r="B652" i="227" s="1"/>
  <c r="C651" i="227"/>
  <c r="D651" i="227" s="1"/>
  <c r="B651" i="227" s="1"/>
  <c r="B650" i="227"/>
  <c r="C650" i="227"/>
  <c r="D650" i="227" s="1"/>
  <c r="B649" i="227"/>
  <c r="C649" i="227"/>
  <c r="D649" i="227" s="1"/>
  <c r="C648" i="227"/>
  <c r="D648" i="227" s="1"/>
  <c r="B648" i="227" s="1"/>
  <c r="C647" i="227"/>
  <c r="D647" i="227" s="1"/>
  <c r="B647" i="227" s="1"/>
  <c r="C646" i="227"/>
  <c r="D646" i="227" s="1"/>
  <c r="B646" i="227" s="1"/>
  <c r="B645" i="227"/>
  <c r="C645" i="227"/>
  <c r="D645" i="227" s="1"/>
  <c r="C644" i="227"/>
  <c r="D644" i="227" s="1"/>
  <c r="B644" i="227" s="1"/>
  <c r="C643" i="227"/>
  <c r="D643" i="227" s="1"/>
  <c r="B643" i="227" s="1"/>
  <c r="B642" i="227"/>
  <c r="C642" i="227"/>
  <c r="D642" i="227" s="1"/>
  <c r="B641" i="227"/>
  <c r="C641" i="227"/>
  <c r="D641" i="227" s="1"/>
  <c r="C640" i="227"/>
  <c r="D640" i="227" s="1"/>
  <c r="B640" i="227" s="1"/>
  <c r="B639" i="227"/>
  <c r="C639" i="227"/>
  <c r="D639" i="227" s="1"/>
  <c r="C638" i="227"/>
  <c r="D638" i="227" s="1"/>
  <c r="B638" i="227" s="1"/>
  <c r="C637" i="227"/>
  <c r="D637" i="227" s="1"/>
  <c r="B637" i="227" s="1"/>
  <c r="C636" i="227"/>
  <c r="D636" i="227" s="1"/>
  <c r="B636" i="227" s="1"/>
  <c r="C635" i="227"/>
  <c r="D635" i="227" s="1"/>
  <c r="B635" i="227" s="1"/>
  <c r="B634" i="227"/>
  <c r="C634" i="227"/>
  <c r="D634" i="227" s="1"/>
  <c r="C633" i="227"/>
  <c r="D633" i="227" s="1"/>
  <c r="B633" i="227" s="1"/>
  <c r="C632" i="227"/>
  <c r="D632" i="227" s="1"/>
  <c r="B632" i="227" s="1"/>
  <c r="B631" i="227"/>
  <c r="C631" i="227"/>
  <c r="D631" i="227" s="1"/>
  <c r="C630" i="227"/>
  <c r="D630" i="227" s="1"/>
  <c r="B630" i="227"/>
  <c r="C629" i="227"/>
  <c r="D629" i="227" s="1"/>
  <c r="B629" i="227" s="1"/>
  <c r="C628" i="227"/>
  <c r="D628" i="227" s="1"/>
  <c r="B628" i="227" s="1"/>
  <c r="B627" i="227"/>
  <c r="C627" i="227"/>
  <c r="D627" i="227" s="1"/>
  <c r="B626" i="227"/>
  <c r="C626" i="227"/>
  <c r="D626" i="227" s="1"/>
  <c r="B625" i="227"/>
  <c r="C625" i="227"/>
  <c r="D625" i="227" s="1"/>
  <c r="B624" i="227"/>
  <c r="C624" i="227"/>
  <c r="D624" i="227" s="1"/>
  <c r="C623" i="227"/>
  <c r="D623" i="227" s="1"/>
  <c r="B623" i="227" s="1"/>
  <c r="C622" i="227"/>
  <c r="D622" i="227" s="1"/>
  <c r="B622" i="227" s="1"/>
  <c r="C621" i="227"/>
  <c r="D621" i="227" s="1"/>
  <c r="B621" i="227"/>
  <c r="C620" i="227"/>
  <c r="D620" i="227" s="1"/>
  <c r="B620" i="227" s="1"/>
  <c r="C619" i="227"/>
  <c r="D619" i="227" s="1"/>
  <c r="B619" i="227" s="1"/>
  <c r="C618" i="227"/>
  <c r="D618" i="227" s="1"/>
  <c r="B618" i="227" s="1"/>
  <c r="B617" i="227"/>
  <c r="C617" i="227"/>
  <c r="D617" i="227" s="1"/>
  <c r="C616" i="227"/>
  <c r="D616" i="227" s="1"/>
  <c r="B616" i="227" s="1"/>
  <c r="C615" i="227"/>
  <c r="D615" i="227" s="1"/>
  <c r="B615" i="227" s="1"/>
  <c r="C614" i="227"/>
  <c r="D614" i="227" s="1"/>
  <c r="B614" i="227" s="1"/>
  <c r="C613" i="227"/>
  <c r="D613" i="227" s="1"/>
  <c r="B613" i="227" s="1"/>
  <c r="C612" i="227"/>
  <c r="D612" i="227" s="1"/>
  <c r="B612" i="227" s="1"/>
  <c r="C611" i="227"/>
  <c r="D611" i="227" s="1"/>
  <c r="B611" i="227" s="1"/>
  <c r="C610" i="227"/>
  <c r="D610" i="227" s="1"/>
  <c r="B610" i="227" s="1"/>
  <c r="C609" i="227"/>
  <c r="D609" i="227" s="1"/>
  <c r="B609" i="227"/>
  <c r="C608" i="227"/>
  <c r="D608" i="227" s="1"/>
  <c r="B608" i="227" s="1"/>
  <c r="C607" i="227"/>
  <c r="D607" i="227" s="1"/>
  <c r="B607" i="227" s="1"/>
  <c r="B606" i="227"/>
  <c r="C606" i="227"/>
  <c r="D606" i="227" s="1"/>
  <c r="C605" i="227"/>
  <c r="D605" i="227" s="1"/>
  <c r="B605" i="227"/>
  <c r="C604" i="227"/>
  <c r="D604" i="227" s="1"/>
  <c r="B604" i="227" s="1"/>
  <c r="B603" i="227"/>
  <c r="C603" i="227"/>
  <c r="D603" i="227" s="1"/>
  <c r="C602" i="227"/>
  <c r="D602" i="227" s="1"/>
  <c r="B602" i="227" s="1"/>
  <c r="C601" i="227"/>
  <c r="D601" i="227" s="1"/>
  <c r="B601" i="227" s="1"/>
  <c r="B600" i="227"/>
  <c r="C600" i="227"/>
  <c r="D600" i="227" s="1"/>
  <c r="B599" i="227"/>
  <c r="C599" i="227"/>
  <c r="D599" i="227" s="1"/>
  <c r="C598" i="227"/>
  <c r="D598" i="227" s="1"/>
  <c r="B598" i="227"/>
  <c r="C597" i="227"/>
  <c r="D597" i="227" s="1"/>
  <c r="B597" i="227" s="1"/>
  <c r="C596" i="227"/>
  <c r="D596" i="227" s="1"/>
  <c r="B596" i="227" s="1"/>
  <c r="B595" i="227"/>
  <c r="C595" i="227"/>
  <c r="D595" i="227" s="1"/>
  <c r="C594" i="227"/>
  <c r="D594" i="227" s="1"/>
  <c r="B594" i="227" s="1"/>
  <c r="C593" i="227"/>
  <c r="D593" i="227" s="1"/>
  <c r="B593" i="227" s="1"/>
  <c r="B592" i="227"/>
  <c r="C592" i="227"/>
  <c r="D592" i="227" s="1"/>
  <c r="C591" i="227"/>
  <c r="D591" i="227" s="1"/>
  <c r="B591" i="227" s="1"/>
  <c r="C590" i="227"/>
  <c r="D590" i="227" s="1"/>
  <c r="B590" i="227" s="1"/>
  <c r="C589" i="227"/>
  <c r="D589" i="227" s="1"/>
  <c r="B589" i="227" s="1"/>
  <c r="B588" i="227"/>
  <c r="C588" i="227"/>
  <c r="D588" i="227" s="1"/>
  <c r="C587" i="227"/>
  <c r="D587" i="227" s="1"/>
  <c r="B587" i="227" s="1"/>
  <c r="C586" i="227"/>
  <c r="D586" i="227" s="1"/>
  <c r="B586" i="227"/>
  <c r="C585" i="227"/>
  <c r="D585" i="227" s="1"/>
  <c r="B585" i="227"/>
  <c r="B584" i="227"/>
  <c r="C584" i="227"/>
  <c r="D584" i="227" s="1"/>
  <c r="B583" i="227"/>
  <c r="C583" i="227"/>
  <c r="D583" i="227" s="1"/>
  <c r="C582" i="227"/>
  <c r="D582" i="227" s="1"/>
  <c r="B582" i="227"/>
  <c r="C581" i="227"/>
  <c r="D581" i="227" s="1"/>
  <c r="B581" i="227" s="1"/>
  <c r="B580" i="227"/>
  <c r="C580" i="227"/>
  <c r="D580" i="227" s="1"/>
  <c r="C579" i="227"/>
  <c r="D579" i="227" s="1"/>
  <c r="B579" i="227" s="1"/>
  <c r="C578" i="227"/>
  <c r="D578" i="227" s="1"/>
  <c r="B578" i="227"/>
  <c r="C577" i="227"/>
  <c r="D577" i="227" s="1"/>
  <c r="B577" i="227" s="1"/>
  <c r="B576" i="227"/>
  <c r="C576" i="227"/>
  <c r="D576" i="227" s="1"/>
  <c r="B575" i="227"/>
  <c r="C575" i="227"/>
  <c r="D575" i="227" s="1"/>
  <c r="C574" i="227"/>
  <c r="D574" i="227" s="1"/>
  <c r="B574" i="227"/>
  <c r="B573" i="227"/>
  <c r="C573" i="227"/>
  <c r="D573" i="227" s="1"/>
  <c r="B572" i="227"/>
  <c r="C572" i="227"/>
  <c r="D572" i="227" s="1"/>
  <c r="C571" i="227"/>
  <c r="D571" i="227" s="1"/>
  <c r="B571" i="227" s="1"/>
  <c r="C570" i="227"/>
  <c r="D570" i="227" s="1"/>
  <c r="B570" i="227"/>
  <c r="C569" i="227"/>
  <c r="D569" i="227" s="1"/>
  <c r="B569" i="227"/>
  <c r="B568" i="227"/>
  <c r="C568" i="227"/>
  <c r="D568" i="227" s="1"/>
  <c r="B567" i="227"/>
  <c r="C567" i="227"/>
  <c r="D567" i="227" s="1"/>
  <c r="C566" i="227"/>
  <c r="D566" i="227" s="1"/>
  <c r="B566" i="227"/>
  <c r="C565" i="227"/>
  <c r="D565" i="227" s="1"/>
  <c r="B565" i="227" s="1"/>
  <c r="C564" i="227"/>
  <c r="D564" i="227" s="1"/>
  <c r="B564" i="227" s="1"/>
  <c r="C563" i="227"/>
  <c r="D563" i="227" s="1"/>
  <c r="B563" i="227" s="1"/>
  <c r="C562" i="227"/>
  <c r="D562" i="227" s="1"/>
  <c r="B562" i="227" s="1"/>
  <c r="C561" i="227"/>
  <c r="D561" i="227" s="1"/>
  <c r="B561" i="227"/>
  <c r="B560" i="227"/>
  <c r="C560" i="227"/>
  <c r="D560" i="227" s="1"/>
  <c r="B559" i="227"/>
  <c r="C559" i="227"/>
  <c r="D559" i="227" s="1"/>
  <c r="C558" i="227"/>
  <c r="D558" i="227" s="1"/>
  <c r="B558" i="227" s="1"/>
  <c r="C557" i="227"/>
  <c r="D557" i="227" s="1"/>
  <c r="B557" i="227" s="1"/>
  <c r="B556" i="227"/>
  <c r="C556" i="227"/>
  <c r="D556" i="227" s="1"/>
  <c r="C555" i="227"/>
  <c r="D555" i="227" s="1"/>
  <c r="B555" i="227" s="1"/>
  <c r="C554" i="227"/>
  <c r="D554" i="227" s="1"/>
  <c r="B554" i="227" s="1"/>
  <c r="C553" i="227"/>
  <c r="D553" i="227" s="1"/>
  <c r="B553" i="227" s="1"/>
  <c r="C552" i="227"/>
  <c r="D552" i="227" s="1"/>
  <c r="B552" i="227" s="1"/>
  <c r="B551" i="227"/>
  <c r="C551" i="227"/>
  <c r="D551" i="227" s="1"/>
  <c r="C550" i="227"/>
  <c r="D550" i="227" s="1"/>
  <c r="B550" i="227" s="1"/>
  <c r="C549" i="227"/>
  <c r="D549" i="227" s="1"/>
  <c r="B549" i="227" s="1"/>
  <c r="C548" i="227"/>
  <c r="D548" i="227" s="1"/>
  <c r="B548" i="227" s="1"/>
  <c r="C547" i="227"/>
  <c r="D547" i="227" s="1"/>
  <c r="B547" i="227" s="1"/>
  <c r="C546" i="227"/>
  <c r="D546" i="227" s="1"/>
  <c r="B546" i="227"/>
  <c r="B545" i="227"/>
  <c r="C545" i="227"/>
  <c r="D545" i="227" s="1"/>
  <c r="C544" i="227"/>
  <c r="D544" i="227" s="1"/>
  <c r="B544" i="227" s="1"/>
  <c r="C543" i="227"/>
  <c r="D543" i="227" s="1"/>
  <c r="B543" i="227" s="1"/>
  <c r="C542" i="227"/>
  <c r="D542" i="227" s="1"/>
  <c r="B542" i="227"/>
  <c r="B541" i="227"/>
  <c r="C541" i="227"/>
  <c r="D541" i="227" s="1"/>
  <c r="C540" i="227"/>
  <c r="D540" i="227" s="1"/>
  <c r="B540" i="227" s="1"/>
  <c r="C539" i="227"/>
  <c r="D539" i="227" s="1"/>
  <c r="B539" i="227" s="1"/>
  <c r="C538" i="227"/>
  <c r="D538" i="227" s="1"/>
  <c r="B538" i="227" s="1"/>
  <c r="C1211" i="227"/>
  <c r="D1211" i="227" s="1"/>
  <c r="B1211" i="227" s="1"/>
  <c r="B536" i="227"/>
  <c r="C536" i="227"/>
  <c r="D536" i="227" s="1"/>
  <c r="B535" i="227"/>
  <c r="C535" i="227"/>
  <c r="D535" i="227" s="1"/>
  <c r="C1210" i="227"/>
  <c r="D1210" i="227" s="1"/>
  <c r="B1210" i="227" s="1"/>
  <c r="C533" i="227"/>
  <c r="D533" i="227" s="1"/>
  <c r="B533" i="227" s="1"/>
  <c r="B532" i="227"/>
  <c r="C532" i="227"/>
  <c r="D532" i="227" s="1"/>
  <c r="C531" i="227"/>
  <c r="D531" i="227" s="1"/>
  <c r="B531" i="227" s="1"/>
  <c r="C530" i="227"/>
  <c r="D530" i="227" s="1"/>
  <c r="B530" i="227"/>
  <c r="C529" i="227"/>
  <c r="D529" i="227" s="1"/>
  <c r="B529" i="227" s="1"/>
  <c r="B528" i="227"/>
  <c r="C528" i="227"/>
  <c r="D528" i="227" s="1"/>
  <c r="C527" i="227"/>
  <c r="D527" i="227" s="1"/>
  <c r="B527" i="227" s="1"/>
  <c r="C526" i="227"/>
  <c r="D526" i="227" s="1"/>
  <c r="B526" i="227" s="1"/>
  <c r="B525" i="227"/>
  <c r="C525" i="227"/>
  <c r="D525" i="227" s="1"/>
  <c r="C524" i="227"/>
  <c r="D524" i="227" s="1"/>
  <c r="B524" i="227" s="1"/>
  <c r="C523" i="227"/>
  <c r="D523" i="227" s="1"/>
  <c r="B523" i="227" s="1"/>
  <c r="C522" i="227"/>
  <c r="D522" i="227" s="1"/>
  <c r="B522" i="227"/>
  <c r="C521" i="227"/>
  <c r="D521" i="227" s="1"/>
  <c r="B521" i="227" s="1"/>
  <c r="C520" i="227"/>
  <c r="D520" i="227" s="1"/>
  <c r="B520" i="227" s="1"/>
  <c r="C519" i="227"/>
  <c r="D519" i="227" s="1"/>
  <c r="B519" i="227" s="1"/>
  <c r="C518" i="227"/>
  <c r="D518" i="227" s="1"/>
  <c r="B518" i="227" s="1"/>
  <c r="B517" i="227"/>
  <c r="C517" i="227"/>
  <c r="D517" i="227" s="1"/>
  <c r="B516" i="227"/>
  <c r="C516" i="227"/>
  <c r="D516" i="227" s="1"/>
  <c r="C515" i="227"/>
  <c r="D515" i="227" s="1"/>
  <c r="B515" i="227" s="1"/>
  <c r="C514" i="227"/>
  <c r="D514" i="227" s="1"/>
  <c r="B514" i="227" s="1"/>
  <c r="C513" i="227"/>
  <c r="D513" i="227" s="1"/>
  <c r="B513" i="227" s="1"/>
  <c r="C512" i="227"/>
  <c r="D512" i="227" s="1"/>
  <c r="B512" i="227" s="1"/>
  <c r="C511" i="227"/>
  <c r="D511" i="227" s="1"/>
  <c r="B511" i="227" s="1"/>
  <c r="C510" i="227"/>
  <c r="D510" i="227" s="1"/>
  <c r="B510" i="227"/>
  <c r="B509" i="227"/>
  <c r="C509" i="227"/>
  <c r="D509" i="227" s="1"/>
  <c r="B508" i="227"/>
  <c r="C508" i="227"/>
  <c r="D508" i="227" s="1"/>
  <c r="C507" i="227"/>
  <c r="D507" i="227" s="1"/>
  <c r="B507" i="227" s="1"/>
  <c r="C506" i="227"/>
  <c r="D506" i="227" s="1"/>
  <c r="B506" i="227"/>
  <c r="B505" i="227"/>
  <c r="C505" i="227"/>
  <c r="D505" i="227" s="1"/>
  <c r="C504" i="227"/>
  <c r="D504" i="227" s="1"/>
  <c r="B504" i="227" s="1"/>
  <c r="B503" i="227"/>
  <c r="C503" i="227"/>
  <c r="D503" i="227" s="1"/>
  <c r="C502" i="227"/>
  <c r="D502" i="227" s="1"/>
  <c r="B502" i="227"/>
  <c r="C501" i="227"/>
  <c r="D501" i="227" s="1"/>
  <c r="B501" i="227" s="1"/>
  <c r="C500" i="227"/>
  <c r="D500" i="227" s="1"/>
  <c r="B500" i="227" s="1"/>
  <c r="C499" i="227"/>
  <c r="D499" i="227" s="1"/>
  <c r="B499" i="227" s="1"/>
  <c r="C498" i="227"/>
  <c r="D498" i="227" s="1"/>
  <c r="B498" i="227" s="1"/>
  <c r="C497" i="227"/>
  <c r="D497" i="227" s="1"/>
  <c r="B497" i="227" s="1"/>
  <c r="B496" i="227"/>
  <c r="C496" i="227"/>
  <c r="D496" i="227" s="1"/>
  <c r="C495" i="227"/>
  <c r="D495" i="227" s="1"/>
  <c r="B495" i="227" s="1"/>
  <c r="C494" i="227"/>
  <c r="D494" i="227" s="1"/>
  <c r="B494" i="227"/>
  <c r="C537" i="227"/>
  <c r="D537" i="227" s="1"/>
  <c r="B537" i="227" s="1"/>
  <c r="C492" i="227"/>
  <c r="D492" i="227" s="1"/>
  <c r="B492" i="227" s="1"/>
  <c r="C491" i="227"/>
  <c r="D491" i="227" s="1"/>
  <c r="B491" i="227" s="1"/>
  <c r="C490" i="227"/>
  <c r="D490" i="227" s="1"/>
  <c r="B490" i="227" s="1"/>
  <c r="B489" i="227"/>
  <c r="C489" i="227"/>
  <c r="D489" i="227" s="1"/>
  <c r="C488" i="227"/>
  <c r="D488" i="227" s="1"/>
  <c r="B488" i="227" s="1"/>
  <c r="C487" i="227"/>
  <c r="D487" i="227" s="1"/>
  <c r="B487" i="227" s="1"/>
  <c r="C486" i="227"/>
  <c r="D486" i="227" s="1"/>
  <c r="B486" i="227"/>
  <c r="C485" i="227"/>
  <c r="D485" i="227" s="1"/>
  <c r="B485" i="227" s="1"/>
  <c r="C484" i="227"/>
  <c r="D484" i="227" s="1"/>
  <c r="B484" i="227" s="1"/>
  <c r="C483" i="227"/>
  <c r="D483" i="227" s="1"/>
  <c r="B483" i="227" s="1"/>
  <c r="C482" i="227"/>
  <c r="D482" i="227" s="1"/>
  <c r="B482" i="227" s="1"/>
  <c r="B481" i="227"/>
  <c r="C481" i="227"/>
  <c r="D481" i="227" s="1"/>
  <c r="B480" i="227"/>
  <c r="C480" i="227"/>
  <c r="D480" i="227" s="1"/>
  <c r="C479" i="227"/>
  <c r="D479" i="227" s="1"/>
  <c r="B479" i="227" s="1"/>
  <c r="C478" i="227"/>
  <c r="D478" i="227" s="1"/>
  <c r="B478" i="227" s="1"/>
  <c r="C477" i="227"/>
  <c r="D477" i="227" s="1"/>
  <c r="B477" i="227" s="1"/>
  <c r="C476" i="227"/>
  <c r="D476" i="227" s="1"/>
  <c r="B476" i="227" s="1"/>
  <c r="C475" i="227"/>
  <c r="D475" i="227" s="1"/>
  <c r="B475" i="227" s="1"/>
  <c r="C474" i="227"/>
  <c r="D474" i="227" s="1"/>
  <c r="B474" i="227"/>
  <c r="B473" i="227"/>
  <c r="C473" i="227"/>
  <c r="D473" i="227" s="1"/>
  <c r="B472" i="227"/>
  <c r="C472" i="227"/>
  <c r="D472" i="227" s="1"/>
  <c r="C471" i="227"/>
  <c r="D471" i="227" s="1"/>
  <c r="B471" i="227" s="1"/>
  <c r="C470" i="227"/>
  <c r="D470" i="227" s="1"/>
  <c r="B470" i="227"/>
  <c r="C469" i="227"/>
  <c r="D469" i="227" s="1"/>
  <c r="B469" i="227" s="1"/>
  <c r="C468" i="227"/>
  <c r="D468" i="227" s="1"/>
  <c r="B468" i="227" s="1"/>
  <c r="C467" i="227"/>
  <c r="D467" i="227" s="1"/>
  <c r="B467" i="227" s="1"/>
  <c r="C466" i="227"/>
  <c r="D466" i="227" s="1"/>
  <c r="B466" i="227" s="1"/>
  <c r="C465" i="227"/>
  <c r="D465" i="227" s="1"/>
  <c r="B465" i="227" s="1"/>
  <c r="B464" i="227"/>
  <c r="C464" i="227"/>
  <c r="D464" i="227" s="1"/>
  <c r="C463" i="227"/>
  <c r="D463" i="227" s="1"/>
  <c r="B463" i="227" s="1"/>
  <c r="C462" i="227"/>
  <c r="D462" i="227" s="1"/>
  <c r="B462" i="227"/>
  <c r="C461" i="227"/>
  <c r="D461" i="227" s="1"/>
  <c r="B461" i="227" s="1"/>
  <c r="B460" i="227"/>
  <c r="C460" i="227"/>
  <c r="D460" i="227" s="1"/>
  <c r="C459" i="227"/>
  <c r="D459" i="227" s="1"/>
  <c r="B459" i="227" s="1"/>
  <c r="C458" i="227"/>
  <c r="D458" i="227" s="1"/>
  <c r="B458" i="227" s="1"/>
  <c r="B457" i="227"/>
  <c r="C457" i="227"/>
  <c r="D457" i="227" s="1"/>
  <c r="C456" i="227"/>
  <c r="D456" i="227" s="1"/>
  <c r="B456" i="227" s="1"/>
  <c r="C455" i="227"/>
  <c r="D455" i="227" s="1"/>
  <c r="B455" i="227" s="1"/>
  <c r="C454" i="227"/>
  <c r="D454" i="227" s="1"/>
  <c r="B454" i="227"/>
  <c r="C453" i="227"/>
  <c r="D453" i="227" s="1"/>
  <c r="B453" i="227" s="1"/>
  <c r="C452" i="227"/>
  <c r="D452" i="227" s="1"/>
  <c r="B452" i="227" s="1"/>
  <c r="C451" i="227"/>
  <c r="D451" i="227" s="1"/>
  <c r="B451" i="227" s="1"/>
  <c r="C450" i="227"/>
  <c r="D450" i="227" s="1"/>
  <c r="B450" i="227" s="1"/>
  <c r="B449" i="227"/>
  <c r="C449" i="227"/>
  <c r="D449" i="227" s="1"/>
  <c r="B448" i="227"/>
  <c r="C448" i="227"/>
  <c r="D448" i="227" s="1"/>
  <c r="C447" i="227"/>
  <c r="D447" i="227" s="1"/>
  <c r="B447" i="227" s="1"/>
  <c r="C446" i="227"/>
  <c r="D446" i="227" s="1"/>
  <c r="B446" i="227"/>
  <c r="C445" i="227"/>
  <c r="D445" i="227" s="1"/>
  <c r="B445" i="227" s="1"/>
  <c r="C444" i="227"/>
  <c r="D444" i="227" s="1"/>
  <c r="B444" i="227" s="1"/>
  <c r="C443" i="227"/>
  <c r="D443" i="227" s="1"/>
  <c r="B443" i="227" s="1"/>
  <c r="C442" i="227"/>
  <c r="D442" i="227" s="1"/>
  <c r="B442" i="227"/>
  <c r="B441" i="227"/>
  <c r="C441" i="227"/>
  <c r="D441" i="227" s="1"/>
  <c r="B440" i="227"/>
  <c r="C440" i="227"/>
  <c r="D440" i="227" s="1"/>
  <c r="C439" i="227"/>
  <c r="D439" i="227" s="1"/>
  <c r="B439" i="227" s="1"/>
  <c r="C438" i="227"/>
  <c r="D438" i="227" s="1"/>
  <c r="B438" i="227"/>
  <c r="C437" i="227"/>
  <c r="D437" i="227" s="1"/>
  <c r="B437" i="227" s="1"/>
  <c r="C436" i="227"/>
  <c r="D436" i="227" s="1"/>
  <c r="B436" i="227" s="1"/>
  <c r="C435" i="227"/>
  <c r="D435" i="227" s="1"/>
  <c r="B435" i="227" s="1"/>
  <c r="C434" i="227"/>
  <c r="D434" i="227" s="1"/>
  <c r="B434" i="227" s="1"/>
  <c r="C433" i="227"/>
  <c r="D433" i="227" s="1"/>
  <c r="B433" i="227" s="1"/>
  <c r="B432" i="227"/>
  <c r="C432" i="227"/>
  <c r="D432" i="227" s="1"/>
  <c r="C431" i="227"/>
  <c r="D431" i="227" s="1"/>
  <c r="B431" i="227" s="1"/>
  <c r="C430" i="227"/>
  <c r="D430" i="227" s="1"/>
  <c r="B430" i="227"/>
  <c r="C429" i="227"/>
  <c r="D429" i="227" s="1"/>
  <c r="B429" i="227" s="1"/>
  <c r="C428" i="227"/>
  <c r="D428" i="227" s="1"/>
  <c r="B428" i="227" s="1"/>
  <c r="C427" i="227"/>
  <c r="D427" i="227" s="1"/>
  <c r="B427" i="227" s="1"/>
  <c r="C426" i="227"/>
  <c r="D426" i="227" s="1"/>
  <c r="B426" i="227" s="1"/>
  <c r="B425" i="227"/>
  <c r="C425" i="227"/>
  <c r="D425" i="227" s="1"/>
  <c r="C424" i="227"/>
  <c r="D424" i="227" s="1"/>
  <c r="B424" i="227" s="1"/>
  <c r="C423" i="227"/>
  <c r="D423" i="227" s="1"/>
  <c r="B423" i="227" s="1"/>
  <c r="C422" i="227"/>
  <c r="D422" i="227" s="1"/>
  <c r="B422" i="227"/>
  <c r="C421" i="227"/>
  <c r="D421" i="227" s="1"/>
  <c r="B421" i="227" s="1"/>
  <c r="C420" i="227"/>
  <c r="D420" i="227" s="1"/>
  <c r="B420" i="227" s="1"/>
  <c r="C419" i="227"/>
  <c r="D419" i="227" s="1"/>
  <c r="B419" i="227" s="1"/>
  <c r="C418" i="227"/>
  <c r="D418" i="227" s="1"/>
  <c r="B418" i="227" s="1"/>
  <c r="B417" i="227"/>
  <c r="C417" i="227"/>
  <c r="D417" i="227" s="1"/>
  <c r="B416" i="227"/>
  <c r="C416" i="227"/>
  <c r="D416" i="227" s="1"/>
  <c r="C415" i="227"/>
  <c r="D415" i="227" s="1"/>
  <c r="B415" i="227" s="1"/>
  <c r="C414" i="227"/>
  <c r="D414" i="227" s="1"/>
  <c r="B414" i="227" s="1"/>
  <c r="C413" i="227"/>
  <c r="D413" i="227" s="1"/>
  <c r="B413" i="227" s="1"/>
  <c r="C412" i="227"/>
  <c r="D412" i="227" s="1"/>
  <c r="B412" i="227" s="1"/>
  <c r="C411" i="227"/>
  <c r="D411" i="227" s="1"/>
  <c r="B411" i="227" s="1"/>
  <c r="C410" i="227"/>
  <c r="D410" i="227" s="1"/>
  <c r="B410" i="227"/>
  <c r="B409" i="227"/>
  <c r="C409" i="227"/>
  <c r="D409" i="227" s="1"/>
  <c r="B408" i="227"/>
  <c r="C408" i="227"/>
  <c r="D408" i="227" s="1"/>
  <c r="C407" i="227"/>
  <c r="D407" i="227" s="1"/>
  <c r="B407" i="227" s="1"/>
  <c r="C406" i="227"/>
  <c r="D406" i="227" s="1"/>
  <c r="B406" i="227"/>
  <c r="C405" i="227"/>
  <c r="D405" i="227" s="1"/>
  <c r="B405" i="227" s="1"/>
  <c r="C404" i="227"/>
  <c r="D404" i="227" s="1"/>
  <c r="B404" i="227" s="1"/>
  <c r="C403" i="227"/>
  <c r="D403" i="227" s="1"/>
  <c r="B403" i="227" s="1"/>
  <c r="C402" i="227"/>
  <c r="D402" i="227" s="1"/>
  <c r="B402" i="227" s="1"/>
  <c r="C401" i="227"/>
  <c r="D401" i="227" s="1"/>
  <c r="B401" i="227" s="1"/>
  <c r="B400" i="227"/>
  <c r="C400" i="227"/>
  <c r="D400" i="227" s="1"/>
  <c r="C399" i="227"/>
  <c r="D399" i="227" s="1"/>
  <c r="B399" i="227" s="1"/>
  <c r="C398" i="227"/>
  <c r="D398" i="227" s="1"/>
  <c r="B398" i="227"/>
  <c r="C397" i="227"/>
  <c r="D397" i="227" s="1"/>
  <c r="B397" i="227" s="1"/>
  <c r="C396" i="227"/>
  <c r="D396" i="227" s="1"/>
  <c r="B396" i="227" s="1"/>
  <c r="C395" i="227"/>
  <c r="D395" i="227" s="1"/>
  <c r="B395" i="227" s="1"/>
  <c r="C394" i="227"/>
  <c r="D394" i="227" s="1"/>
  <c r="B394" i="227" s="1"/>
  <c r="B393" i="227"/>
  <c r="C393" i="227"/>
  <c r="D393" i="227" s="1"/>
  <c r="C392" i="227"/>
  <c r="D392" i="227" s="1"/>
  <c r="B392" i="227" s="1"/>
  <c r="C391" i="227"/>
  <c r="D391" i="227" s="1"/>
  <c r="B391" i="227" s="1"/>
  <c r="C390" i="227"/>
  <c r="D390" i="227" s="1"/>
  <c r="B390" i="227"/>
  <c r="C389" i="227"/>
  <c r="D389" i="227" s="1"/>
  <c r="B389" i="227" s="1"/>
  <c r="C388" i="227"/>
  <c r="D388" i="227" s="1"/>
  <c r="B388" i="227" s="1"/>
  <c r="C387" i="227"/>
  <c r="D387" i="227" s="1"/>
  <c r="B387" i="227" s="1"/>
  <c r="C386" i="227"/>
  <c r="D386" i="227" s="1"/>
  <c r="B386" i="227" s="1"/>
  <c r="B385" i="227"/>
  <c r="C385" i="227"/>
  <c r="D385" i="227" s="1"/>
  <c r="B384" i="227"/>
  <c r="C384" i="227"/>
  <c r="D384" i="227" s="1"/>
  <c r="C493" i="227"/>
  <c r="D493" i="227" s="1"/>
  <c r="B493" i="227" s="1"/>
  <c r="C382" i="227"/>
  <c r="D382" i="227" s="1"/>
  <c r="B382" i="227"/>
  <c r="C381" i="227"/>
  <c r="D381" i="227" s="1"/>
  <c r="B381" i="227" s="1"/>
  <c r="C380" i="227"/>
  <c r="D380" i="227" s="1"/>
  <c r="B380" i="227" s="1"/>
  <c r="C379" i="227"/>
  <c r="D379" i="227" s="1"/>
  <c r="B379" i="227" s="1"/>
  <c r="C378" i="227"/>
  <c r="D378" i="227" s="1"/>
  <c r="B378" i="227"/>
  <c r="B377" i="227"/>
  <c r="C377" i="227"/>
  <c r="D377" i="227" s="1"/>
  <c r="B376" i="227"/>
  <c r="C376" i="227"/>
  <c r="D376" i="227" s="1"/>
  <c r="C375" i="227"/>
  <c r="D375" i="227" s="1"/>
  <c r="B375" i="227" s="1"/>
  <c r="C374" i="227"/>
  <c r="D374" i="227" s="1"/>
  <c r="B374" i="227"/>
  <c r="C373" i="227"/>
  <c r="D373" i="227" s="1"/>
  <c r="B373" i="227" s="1"/>
  <c r="C372" i="227"/>
  <c r="D372" i="227" s="1"/>
  <c r="B372" i="227" s="1"/>
  <c r="C371" i="227"/>
  <c r="D371" i="227" s="1"/>
  <c r="B371" i="227" s="1"/>
  <c r="C370" i="227"/>
  <c r="D370" i="227" s="1"/>
  <c r="B370" i="227" s="1"/>
  <c r="C369" i="227"/>
  <c r="D369" i="227" s="1"/>
  <c r="B369" i="227" s="1"/>
  <c r="B368" i="227"/>
  <c r="C368" i="227"/>
  <c r="D368" i="227" s="1"/>
  <c r="C367" i="227"/>
  <c r="D367" i="227" s="1"/>
  <c r="B367" i="227" s="1"/>
  <c r="C366" i="227"/>
  <c r="D366" i="227" s="1"/>
  <c r="B366" i="227"/>
  <c r="C365" i="227"/>
  <c r="D365" i="227" s="1"/>
  <c r="B365" i="227" s="1"/>
  <c r="C364" i="227"/>
  <c r="D364" i="227" s="1"/>
  <c r="B364" i="227" s="1"/>
  <c r="C363" i="227"/>
  <c r="D363" i="227" s="1"/>
  <c r="B363" i="227" s="1"/>
  <c r="C362" i="227"/>
  <c r="D362" i="227" s="1"/>
  <c r="B362" i="227" s="1"/>
  <c r="B361" i="227"/>
  <c r="C361" i="227"/>
  <c r="D361" i="227" s="1"/>
  <c r="C383" i="227"/>
  <c r="D383" i="227" s="1"/>
  <c r="B383" i="227" s="1"/>
  <c r="C359" i="227"/>
  <c r="D359" i="227" s="1"/>
  <c r="B359" i="227" s="1"/>
  <c r="C358" i="227"/>
  <c r="D358" i="227" s="1"/>
  <c r="B358" i="227"/>
  <c r="C357" i="227"/>
  <c r="D357" i="227" s="1"/>
  <c r="B357" i="227" s="1"/>
  <c r="C356" i="227"/>
  <c r="D356" i="227" s="1"/>
  <c r="B356" i="227" s="1"/>
  <c r="C355" i="227"/>
  <c r="D355" i="227" s="1"/>
  <c r="B355" i="227" s="1"/>
  <c r="C354" i="227"/>
  <c r="D354" i="227" s="1"/>
  <c r="B354" i="227" s="1"/>
  <c r="B353" i="227"/>
  <c r="C353" i="227"/>
  <c r="D353" i="227" s="1"/>
  <c r="B352" i="227"/>
  <c r="C352" i="227"/>
  <c r="D352" i="227" s="1"/>
  <c r="C351" i="227"/>
  <c r="D351" i="227" s="1"/>
  <c r="B351" i="227"/>
  <c r="C350" i="227"/>
  <c r="D350" i="227" s="1"/>
  <c r="B350" i="227" s="1"/>
  <c r="B349" i="227"/>
  <c r="C349" i="227"/>
  <c r="D349" i="227" s="1"/>
  <c r="B348" i="227"/>
  <c r="C348" i="227"/>
  <c r="D348" i="227" s="1"/>
  <c r="C347" i="227"/>
  <c r="D347" i="227" s="1"/>
  <c r="B347" i="227"/>
  <c r="C346" i="227"/>
  <c r="D346" i="227" s="1"/>
  <c r="B346" i="227" s="1"/>
  <c r="B345" i="227"/>
  <c r="C345" i="227"/>
  <c r="D345" i="227" s="1"/>
  <c r="B344" i="227"/>
  <c r="C344" i="227"/>
  <c r="D344" i="227" s="1"/>
  <c r="C343" i="227"/>
  <c r="D343" i="227" s="1"/>
  <c r="B343" i="227"/>
  <c r="C342" i="227"/>
  <c r="D342" i="227" s="1"/>
  <c r="B342" i="227" s="1"/>
  <c r="B341" i="227"/>
  <c r="C341" i="227"/>
  <c r="D341" i="227" s="1"/>
  <c r="B340" i="227"/>
  <c r="C340" i="227"/>
  <c r="D340" i="227" s="1"/>
  <c r="C339" i="227"/>
  <c r="D339" i="227" s="1"/>
  <c r="B339" i="227"/>
  <c r="C338" i="227"/>
  <c r="D338" i="227" s="1"/>
  <c r="B338" i="227" s="1"/>
  <c r="B337" i="227"/>
  <c r="C337" i="227"/>
  <c r="D337" i="227" s="1"/>
  <c r="B336" i="227"/>
  <c r="C336" i="227"/>
  <c r="D336" i="227" s="1"/>
  <c r="C335" i="227"/>
  <c r="D335" i="227" s="1"/>
  <c r="B335" i="227"/>
  <c r="C334" i="227"/>
  <c r="D334" i="227" s="1"/>
  <c r="B334" i="227" s="1"/>
  <c r="C333" i="227"/>
  <c r="D333" i="227" s="1"/>
  <c r="B333" i="227" s="1"/>
  <c r="B332" i="227"/>
  <c r="C332" i="227"/>
  <c r="D332" i="227" s="1"/>
  <c r="C331" i="227"/>
  <c r="D331" i="227" s="1"/>
  <c r="B331" i="227" s="1"/>
  <c r="C330" i="227"/>
  <c r="D330" i="227" s="1"/>
  <c r="B330" i="227" s="1"/>
  <c r="C329" i="227"/>
  <c r="D329" i="227" s="1"/>
  <c r="B329" i="227" s="1"/>
  <c r="B328" i="227"/>
  <c r="C328" i="227"/>
  <c r="D328" i="227" s="1"/>
  <c r="C327" i="227"/>
  <c r="D327" i="227" s="1"/>
  <c r="B327" i="227" s="1"/>
  <c r="C326" i="227"/>
  <c r="D326" i="227" s="1"/>
  <c r="B326" i="227" s="1"/>
  <c r="C325" i="227"/>
  <c r="D325" i="227" s="1"/>
  <c r="B325" i="227" s="1"/>
  <c r="B324" i="227"/>
  <c r="C324" i="227"/>
  <c r="D324" i="227" s="1"/>
  <c r="C323" i="227"/>
  <c r="D323" i="227" s="1"/>
  <c r="B323" i="227" s="1"/>
  <c r="C322" i="227"/>
  <c r="D322" i="227" s="1"/>
  <c r="B322" i="227" s="1"/>
  <c r="C321" i="227"/>
  <c r="D321" i="227" s="1"/>
  <c r="B321" i="227" s="1"/>
  <c r="B320" i="227"/>
  <c r="C320" i="227"/>
  <c r="D320" i="227" s="1"/>
  <c r="C319" i="227"/>
  <c r="D319" i="227" s="1"/>
  <c r="B319" i="227" s="1"/>
  <c r="C318" i="227"/>
  <c r="D318" i="227" s="1"/>
  <c r="B318" i="227" s="1"/>
  <c r="C317" i="227"/>
  <c r="D317" i="227" s="1"/>
  <c r="B317" i="227" s="1"/>
  <c r="B316" i="227"/>
  <c r="C316" i="227"/>
  <c r="D316" i="227" s="1"/>
  <c r="C315" i="227"/>
  <c r="D315" i="227" s="1"/>
  <c r="B315" i="227" s="1"/>
  <c r="C314" i="227"/>
  <c r="D314" i="227" s="1"/>
  <c r="B314" i="227" s="1"/>
  <c r="C313" i="227"/>
  <c r="D313" i="227" s="1"/>
  <c r="B313" i="227" s="1"/>
  <c r="B312" i="227"/>
  <c r="C312" i="227"/>
  <c r="D312" i="227" s="1"/>
  <c r="C311" i="227"/>
  <c r="D311" i="227" s="1"/>
  <c r="B311" i="227" s="1"/>
  <c r="C310" i="227"/>
  <c r="D310" i="227" s="1"/>
  <c r="B310" i="227" s="1"/>
  <c r="C309" i="227"/>
  <c r="D309" i="227" s="1"/>
  <c r="B309" i="227" s="1"/>
  <c r="B308" i="227"/>
  <c r="C308" i="227"/>
  <c r="D308" i="227" s="1"/>
  <c r="C307" i="227"/>
  <c r="D307" i="227" s="1"/>
  <c r="B307" i="227" s="1"/>
  <c r="C306" i="227"/>
  <c r="D306" i="227" s="1"/>
  <c r="B306" i="227" s="1"/>
  <c r="C305" i="227"/>
  <c r="D305" i="227" s="1"/>
  <c r="B305" i="227" s="1"/>
  <c r="B304" i="227"/>
  <c r="C304" i="227"/>
  <c r="D304" i="227" s="1"/>
  <c r="C303" i="227"/>
  <c r="D303" i="227" s="1"/>
  <c r="B303" i="227" s="1"/>
  <c r="C302" i="227"/>
  <c r="D302" i="227" s="1"/>
  <c r="B302" i="227" s="1"/>
  <c r="C301" i="227"/>
  <c r="D301" i="227" s="1"/>
  <c r="B301" i="227" s="1"/>
  <c r="B300" i="227"/>
  <c r="C300" i="227"/>
  <c r="D300" i="227" s="1"/>
  <c r="C299" i="227"/>
  <c r="D299" i="227" s="1"/>
  <c r="B299" i="227" s="1"/>
  <c r="C298" i="227"/>
  <c r="D298" i="227" s="1"/>
  <c r="B298" i="227" s="1"/>
  <c r="C297" i="227"/>
  <c r="D297" i="227" s="1"/>
  <c r="B297" i="227" s="1"/>
  <c r="B296" i="227"/>
  <c r="C296" i="227"/>
  <c r="D296" i="227" s="1"/>
  <c r="C295" i="227"/>
  <c r="D295" i="227" s="1"/>
  <c r="B295" i="227" s="1"/>
  <c r="C294" i="227"/>
  <c r="D294" i="227" s="1"/>
  <c r="B294" i="227" s="1"/>
  <c r="C293" i="227"/>
  <c r="D293" i="227" s="1"/>
  <c r="B293" i="227" s="1"/>
  <c r="C292" i="227"/>
  <c r="D292" i="227" s="1"/>
  <c r="B292" i="227" s="1"/>
  <c r="C291" i="227"/>
  <c r="D291" i="227" s="1"/>
  <c r="B291" i="227" s="1"/>
  <c r="C290" i="227"/>
  <c r="D290" i="227" s="1"/>
  <c r="B290" i="227" s="1"/>
  <c r="C289" i="227"/>
  <c r="D289" i="227" s="1"/>
  <c r="B289" i="227" s="1"/>
  <c r="C288" i="227"/>
  <c r="D288" i="227" s="1"/>
  <c r="B288" i="227" s="1"/>
  <c r="C287" i="227"/>
  <c r="D287" i="227" s="1"/>
  <c r="B287" i="227" s="1"/>
  <c r="C286" i="227"/>
  <c r="D286" i="227" s="1"/>
  <c r="B286" i="227" s="1"/>
  <c r="C285" i="227"/>
  <c r="D285" i="227" s="1"/>
  <c r="B285" i="227" s="1"/>
  <c r="C284" i="227"/>
  <c r="D284" i="227" s="1"/>
  <c r="B284" i="227" s="1"/>
  <c r="C283" i="227"/>
  <c r="D283" i="227" s="1"/>
  <c r="B283" i="227" s="1"/>
  <c r="C282" i="227"/>
  <c r="D282" i="227" s="1"/>
  <c r="B282" i="227" s="1"/>
  <c r="C281" i="227"/>
  <c r="D281" i="227" s="1"/>
  <c r="B281" i="227" s="1"/>
  <c r="C280" i="227"/>
  <c r="D280" i="227" s="1"/>
  <c r="B280" i="227" s="1"/>
  <c r="C279" i="227"/>
  <c r="D279" i="227" s="1"/>
  <c r="B279" i="227" s="1"/>
  <c r="C278" i="227"/>
  <c r="D278" i="227" s="1"/>
  <c r="B278" i="227" s="1"/>
  <c r="C277" i="227"/>
  <c r="D277" i="227" s="1"/>
  <c r="B277" i="227" s="1"/>
  <c r="C276" i="227"/>
  <c r="D276" i="227" s="1"/>
  <c r="B276" i="227" s="1"/>
  <c r="C275" i="227"/>
  <c r="D275" i="227" s="1"/>
  <c r="B275" i="227" s="1"/>
  <c r="C274" i="227"/>
  <c r="D274" i="227" s="1"/>
  <c r="B274" i="227" s="1"/>
  <c r="C273" i="227"/>
  <c r="D273" i="227" s="1"/>
  <c r="B273" i="227" s="1"/>
  <c r="C272" i="227"/>
  <c r="D272" i="227" s="1"/>
  <c r="B272" i="227" s="1"/>
  <c r="C271" i="227"/>
  <c r="D271" i="227" s="1"/>
  <c r="B271" i="227" s="1"/>
  <c r="C270" i="227"/>
  <c r="D270" i="227" s="1"/>
  <c r="B270" i="227" s="1"/>
  <c r="C269" i="227"/>
  <c r="D269" i="227" s="1"/>
  <c r="B269" i="227" s="1"/>
  <c r="C268" i="227"/>
  <c r="D268" i="227" s="1"/>
  <c r="B268" i="227" s="1"/>
  <c r="C267" i="227"/>
  <c r="D267" i="227" s="1"/>
  <c r="B267" i="227" s="1"/>
  <c r="C266" i="227"/>
  <c r="D266" i="227" s="1"/>
  <c r="B266" i="227" s="1"/>
  <c r="C265" i="227"/>
  <c r="D265" i="227" s="1"/>
  <c r="B265" i="227" s="1"/>
  <c r="C264" i="227"/>
  <c r="D264" i="227" s="1"/>
  <c r="B264" i="227" s="1"/>
  <c r="C263" i="227"/>
  <c r="D263" i="227" s="1"/>
  <c r="B263" i="227" s="1"/>
  <c r="C262" i="227"/>
  <c r="D262" i="227" s="1"/>
  <c r="B262" i="227" s="1"/>
  <c r="C261" i="227"/>
  <c r="D261" i="227" s="1"/>
  <c r="B261" i="227" s="1"/>
  <c r="C260" i="227"/>
  <c r="D260" i="227" s="1"/>
  <c r="B260" i="227" s="1"/>
  <c r="C259" i="227"/>
  <c r="D259" i="227" s="1"/>
  <c r="B259" i="227" s="1"/>
  <c r="C258" i="227"/>
  <c r="D258" i="227" s="1"/>
  <c r="B258" i="227" s="1"/>
  <c r="C257" i="227"/>
  <c r="D257" i="227" s="1"/>
  <c r="B257" i="227" s="1"/>
  <c r="C256" i="227"/>
  <c r="D256" i="227" s="1"/>
  <c r="B256" i="227" s="1"/>
  <c r="C255" i="227"/>
  <c r="D255" i="227" s="1"/>
  <c r="B255" i="227" s="1"/>
  <c r="C254" i="227"/>
  <c r="D254" i="227" s="1"/>
  <c r="B254" i="227" s="1"/>
  <c r="C253" i="227"/>
  <c r="D253" i="227" s="1"/>
  <c r="B253" i="227" s="1"/>
  <c r="C252" i="227"/>
  <c r="D252" i="227" s="1"/>
  <c r="B252" i="227" s="1"/>
  <c r="C251" i="227"/>
  <c r="D251" i="227" s="1"/>
  <c r="B251" i="227" s="1"/>
  <c r="C250" i="227"/>
  <c r="D250" i="227" s="1"/>
  <c r="B250" i="227" s="1"/>
  <c r="C249" i="227"/>
  <c r="D249" i="227" s="1"/>
  <c r="B249" i="227" s="1"/>
  <c r="C248" i="227"/>
  <c r="D248" i="227" s="1"/>
  <c r="B248" i="227" s="1"/>
  <c r="C247" i="227"/>
  <c r="D247" i="227" s="1"/>
  <c r="B247" i="227" s="1"/>
  <c r="C246" i="227"/>
  <c r="D246" i="227" s="1"/>
  <c r="B246" i="227" s="1"/>
  <c r="C245" i="227"/>
  <c r="D245" i="227" s="1"/>
  <c r="B245" i="227" s="1"/>
  <c r="C244" i="227"/>
  <c r="D244" i="227" s="1"/>
  <c r="B244" i="227" s="1"/>
  <c r="C243" i="227"/>
  <c r="D243" i="227" s="1"/>
  <c r="B243" i="227" s="1"/>
  <c r="C242" i="227"/>
  <c r="D242" i="227" s="1"/>
  <c r="B242" i="227" s="1"/>
  <c r="C241" i="227"/>
  <c r="D241" i="227" s="1"/>
  <c r="B241" i="227" s="1"/>
  <c r="C240" i="227"/>
  <c r="D240" i="227" s="1"/>
  <c r="B240" i="227" s="1"/>
  <c r="C239" i="227"/>
  <c r="D239" i="227" s="1"/>
  <c r="B239" i="227" s="1"/>
  <c r="C238" i="227"/>
  <c r="D238" i="227" s="1"/>
  <c r="B238" i="227" s="1"/>
  <c r="C237" i="227"/>
  <c r="D237" i="227" s="1"/>
  <c r="B237" i="227" s="1"/>
  <c r="C236" i="227"/>
  <c r="D236" i="227" s="1"/>
  <c r="B236" i="227" s="1"/>
  <c r="C235" i="227"/>
  <c r="D235" i="227" s="1"/>
  <c r="B235" i="227" s="1"/>
  <c r="C234" i="227"/>
  <c r="D234" i="227" s="1"/>
  <c r="B234" i="227" s="1"/>
  <c r="C233" i="227"/>
  <c r="D233" i="227" s="1"/>
  <c r="B233" i="227" s="1"/>
  <c r="C232" i="227"/>
  <c r="D232" i="227" s="1"/>
  <c r="B232" i="227" s="1"/>
  <c r="C231" i="227"/>
  <c r="D231" i="227" s="1"/>
  <c r="B231" i="227" s="1"/>
  <c r="C230" i="227"/>
  <c r="D230" i="227" s="1"/>
  <c r="B230" i="227" s="1"/>
  <c r="C229" i="227"/>
  <c r="D229" i="227" s="1"/>
  <c r="B229" i="227" s="1"/>
  <c r="C228" i="227"/>
  <c r="D228" i="227" s="1"/>
  <c r="B228" i="227" s="1"/>
  <c r="C227" i="227"/>
  <c r="D227" i="227" s="1"/>
  <c r="B227" i="227" s="1"/>
  <c r="C226" i="227"/>
  <c r="D226" i="227" s="1"/>
  <c r="B226" i="227" s="1"/>
  <c r="C225" i="227"/>
  <c r="D225" i="227" s="1"/>
  <c r="B225" i="227" s="1"/>
  <c r="C224" i="227"/>
  <c r="D224" i="227" s="1"/>
  <c r="B224" i="227" s="1"/>
  <c r="C223" i="227"/>
  <c r="D223" i="227" s="1"/>
  <c r="B223" i="227" s="1"/>
  <c r="C222" i="227"/>
  <c r="D222" i="227" s="1"/>
  <c r="B222" i="227" s="1"/>
  <c r="C221" i="227"/>
  <c r="D221" i="227" s="1"/>
  <c r="B221" i="227" s="1"/>
  <c r="C220" i="227"/>
  <c r="D220" i="227" s="1"/>
  <c r="B220" i="227" s="1"/>
  <c r="C219" i="227"/>
  <c r="D219" i="227" s="1"/>
  <c r="B219" i="227" s="1"/>
  <c r="C218" i="227"/>
  <c r="D218" i="227" s="1"/>
  <c r="B218" i="227" s="1"/>
  <c r="C217" i="227"/>
  <c r="D217" i="227" s="1"/>
  <c r="B217" i="227" s="1"/>
  <c r="C216" i="227"/>
  <c r="D216" i="227" s="1"/>
  <c r="B216" i="227" s="1"/>
  <c r="C215" i="227"/>
  <c r="D215" i="227" s="1"/>
  <c r="B215" i="227" s="1"/>
  <c r="C214" i="227"/>
  <c r="D214" i="227" s="1"/>
  <c r="B214" i="227" s="1"/>
  <c r="C213" i="227"/>
  <c r="D213" i="227" s="1"/>
  <c r="B213" i="227" s="1"/>
  <c r="C212" i="227"/>
  <c r="D212" i="227" s="1"/>
  <c r="B212" i="227" s="1"/>
  <c r="C211" i="227"/>
  <c r="D211" i="227" s="1"/>
  <c r="B211" i="227" s="1"/>
  <c r="C210" i="227"/>
  <c r="D210" i="227" s="1"/>
  <c r="B210" i="227" s="1"/>
  <c r="C209" i="227"/>
  <c r="D209" i="227" s="1"/>
  <c r="B209" i="227" s="1"/>
  <c r="C208" i="227"/>
  <c r="D208" i="227" s="1"/>
  <c r="B208" i="227" s="1"/>
  <c r="C207" i="227"/>
  <c r="D207" i="227" s="1"/>
  <c r="B207" i="227" s="1"/>
  <c r="C206" i="227"/>
  <c r="D206" i="227" s="1"/>
  <c r="B206" i="227" s="1"/>
  <c r="C205" i="227"/>
  <c r="D205" i="227" s="1"/>
  <c r="B205" i="227" s="1"/>
  <c r="C204" i="227"/>
  <c r="D204" i="227" s="1"/>
  <c r="B204" i="227" s="1"/>
  <c r="C203" i="227"/>
  <c r="D203" i="227" s="1"/>
  <c r="B203" i="227" s="1"/>
  <c r="C202" i="227"/>
  <c r="D202" i="227" s="1"/>
  <c r="B202" i="227" s="1"/>
  <c r="C201" i="227"/>
  <c r="D201" i="227" s="1"/>
  <c r="B201" i="227" s="1"/>
  <c r="C200" i="227"/>
  <c r="D200" i="227" s="1"/>
  <c r="B200" i="227" s="1"/>
  <c r="C199" i="227"/>
  <c r="D199" i="227" s="1"/>
  <c r="B199" i="227" s="1"/>
  <c r="C198" i="227"/>
  <c r="D198" i="227" s="1"/>
  <c r="B198" i="227" s="1"/>
  <c r="C197" i="227"/>
  <c r="D197" i="227" s="1"/>
  <c r="B197" i="227" s="1"/>
  <c r="C196" i="227"/>
  <c r="D196" i="227" s="1"/>
  <c r="B196" i="227" s="1"/>
  <c r="C195" i="227"/>
  <c r="D195" i="227" s="1"/>
  <c r="B195" i="227" s="1"/>
  <c r="C194" i="227"/>
  <c r="D194" i="227" s="1"/>
  <c r="B194" i="227" s="1"/>
  <c r="C193" i="227"/>
  <c r="D193" i="227" s="1"/>
  <c r="B193" i="227" s="1"/>
  <c r="C192" i="227"/>
  <c r="D192" i="227" s="1"/>
  <c r="B192" i="227" s="1"/>
  <c r="C191" i="227"/>
  <c r="D191" i="227" s="1"/>
  <c r="B191" i="227" s="1"/>
  <c r="C190" i="227"/>
  <c r="D190" i="227" s="1"/>
  <c r="B190" i="227" s="1"/>
  <c r="C189" i="227"/>
  <c r="D189" i="227" s="1"/>
  <c r="B189" i="227" s="1"/>
  <c r="C188" i="227"/>
  <c r="D188" i="227" s="1"/>
  <c r="B188" i="227" s="1"/>
  <c r="C187" i="227"/>
  <c r="D187" i="227" s="1"/>
  <c r="B187" i="227" s="1"/>
  <c r="C186" i="227"/>
  <c r="D186" i="227" s="1"/>
  <c r="B186" i="227" s="1"/>
  <c r="C185" i="227"/>
  <c r="D185" i="227" s="1"/>
  <c r="B185" i="227" s="1"/>
  <c r="C184" i="227"/>
  <c r="D184" i="227" s="1"/>
  <c r="B184" i="227" s="1"/>
  <c r="C183" i="227"/>
  <c r="D183" i="227" s="1"/>
  <c r="B183" i="227" s="1"/>
  <c r="C182" i="227"/>
  <c r="D182" i="227" s="1"/>
  <c r="B182" i="227" s="1"/>
  <c r="C181" i="227"/>
  <c r="D181" i="227" s="1"/>
  <c r="B181" i="227" s="1"/>
  <c r="C180" i="227"/>
  <c r="D180" i="227" s="1"/>
  <c r="B180" i="227" s="1"/>
  <c r="C179" i="227"/>
  <c r="D179" i="227" s="1"/>
  <c r="B179" i="227" s="1"/>
  <c r="C178" i="227"/>
  <c r="D178" i="227" s="1"/>
  <c r="B178" i="227" s="1"/>
  <c r="C177" i="227"/>
  <c r="D177" i="227" s="1"/>
  <c r="B177" i="227" s="1"/>
  <c r="C176" i="227"/>
  <c r="D176" i="227" s="1"/>
  <c r="B176" i="227" s="1"/>
  <c r="C175" i="227"/>
  <c r="D175" i="227" s="1"/>
  <c r="B175" i="227" s="1"/>
  <c r="C174" i="227"/>
  <c r="D174" i="227" s="1"/>
  <c r="B174" i="227" s="1"/>
  <c r="C173" i="227"/>
  <c r="D173" i="227" s="1"/>
  <c r="B173" i="227" s="1"/>
  <c r="C172" i="227"/>
  <c r="D172" i="227" s="1"/>
  <c r="B172" i="227" s="1"/>
  <c r="C171" i="227"/>
  <c r="D171" i="227" s="1"/>
  <c r="B171" i="227" s="1"/>
  <c r="C170" i="227"/>
  <c r="D170" i="227" s="1"/>
  <c r="B170" i="227" s="1"/>
  <c r="C169" i="227"/>
  <c r="D169" i="227" s="1"/>
  <c r="B169" i="227" s="1"/>
  <c r="C168" i="227"/>
  <c r="D168" i="227" s="1"/>
  <c r="B168" i="227" s="1"/>
  <c r="C167" i="227"/>
  <c r="D167" i="227" s="1"/>
  <c r="B167" i="227" s="1"/>
  <c r="C166" i="227"/>
  <c r="D166" i="227" s="1"/>
  <c r="B166" i="227" s="1"/>
  <c r="C165" i="227"/>
  <c r="D165" i="227" s="1"/>
  <c r="B165" i="227" s="1"/>
  <c r="C164" i="227"/>
  <c r="D164" i="227" s="1"/>
  <c r="B164" i="227" s="1"/>
  <c r="C163" i="227"/>
  <c r="D163" i="227" s="1"/>
  <c r="B163" i="227" s="1"/>
  <c r="C162" i="227"/>
  <c r="D162" i="227" s="1"/>
  <c r="B162" i="227" s="1"/>
  <c r="C161" i="227"/>
  <c r="D161" i="227" s="1"/>
  <c r="B161" i="227" s="1"/>
  <c r="C160" i="227"/>
  <c r="D160" i="227" s="1"/>
  <c r="B160" i="227" s="1"/>
  <c r="C159" i="227"/>
  <c r="D159" i="227" s="1"/>
  <c r="B159" i="227" s="1"/>
  <c r="C158" i="227"/>
  <c r="D158" i="227" s="1"/>
  <c r="B158" i="227" s="1"/>
  <c r="C157" i="227"/>
  <c r="D157" i="227" s="1"/>
  <c r="B157" i="227" s="1"/>
  <c r="C156" i="227"/>
  <c r="D156" i="227" s="1"/>
  <c r="B156" i="227" s="1"/>
  <c r="C155" i="227"/>
  <c r="D155" i="227" s="1"/>
  <c r="B155" i="227" s="1"/>
  <c r="C154" i="227"/>
  <c r="D154" i="227" s="1"/>
  <c r="B154" i="227" s="1"/>
  <c r="C153" i="227"/>
  <c r="D153" i="227" s="1"/>
  <c r="B153" i="227" s="1"/>
  <c r="C152" i="227"/>
  <c r="D152" i="227" s="1"/>
  <c r="B152" i="227" s="1"/>
  <c r="C151" i="227"/>
  <c r="D151" i="227" s="1"/>
  <c r="B151" i="227" s="1"/>
  <c r="C150" i="227"/>
  <c r="D150" i="227" s="1"/>
  <c r="B150" i="227" s="1"/>
  <c r="C149" i="227"/>
  <c r="D149" i="227" s="1"/>
  <c r="B149" i="227" s="1"/>
  <c r="C148" i="227"/>
  <c r="D148" i="227" s="1"/>
  <c r="B148" i="227" s="1"/>
  <c r="C147" i="227"/>
  <c r="D147" i="227" s="1"/>
  <c r="B147" i="227" s="1"/>
  <c r="C146" i="227"/>
  <c r="D146" i="227" s="1"/>
  <c r="B146" i="227" s="1"/>
  <c r="C145" i="227"/>
  <c r="D145" i="227" s="1"/>
  <c r="B145" i="227" s="1"/>
  <c r="C144" i="227"/>
  <c r="D144" i="227" s="1"/>
  <c r="B144" i="227" s="1"/>
  <c r="C143" i="227"/>
  <c r="D143" i="227" s="1"/>
  <c r="B143" i="227" s="1"/>
  <c r="C142" i="227"/>
  <c r="D142" i="227" s="1"/>
  <c r="B142" i="227" s="1"/>
  <c r="C141" i="227"/>
  <c r="D141" i="227" s="1"/>
  <c r="B141" i="227" s="1"/>
  <c r="C140" i="227"/>
  <c r="D140" i="227" s="1"/>
  <c r="B140" i="227" s="1"/>
  <c r="C139" i="227"/>
  <c r="D139" i="227" s="1"/>
  <c r="B139" i="227" s="1"/>
  <c r="C138" i="227"/>
  <c r="D138" i="227" s="1"/>
  <c r="B138" i="227" s="1"/>
  <c r="C137" i="227"/>
  <c r="D137" i="227" s="1"/>
  <c r="B137" i="227" s="1"/>
  <c r="C136" i="227"/>
  <c r="D136" i="227" s="1"/>
  <c r="B136" i="227" s="1"/>
  <c r="C135" i="227"/>
  <c r="D135" i="227" s="1"/>
  <c r="B135" i="227" s="1"/>
  <c r="C134" i="227"/>
  <c r="D134" i="227" s="1"/>
  <c r="B134" i="227" s="1"/>
  <c r="C133" i="227"/>
  <c r="D133" i="227" s="1"/>
  <c r="B133" i="227" s="1"/>
  <c r="C132" i="227"/>
  <c r="D132" i="227" s="1"/>
  <c r="B132" i="227" s="1"/>
  <c r="C131" i="227"/>
  <c r="D131" i="227" s="1"/>
  <c r="B131" i="227" s="1"/>
  <c r="C130" i="227"/>
  <c r="D130" i="227" s="1"/>
  <c r="B130" i="227" s="1"/>
  <c r="C129" i="227"/>
  <c r="D129" i="227" s="1"/>
  <c r="B129" i="227" s="1"/>
  <c r="C128" i="227"/>
  <c r="D128" i="227" s="1"/>
  <c r="B128" i="227" s="1"/>
  <c r="C127" i="227"/>
  <c r="D127" i="227" s="1"/>
  <c r="B127" i="227" s="1"/>
  <c r="C126" i="227"/>
  <c r="D126" i="227" s="1"/>
  <c r="B126" i="227" s="1"/>
  <c r="C125" i="227"/>
  <c r="D125" i="227" s="1"/>
  <c r="B125" i="227" s="1"/>
  <c r="C124" i="227"/>
  <c r="D124" i="227" s="1"/>
  <c r="B124" i="227" s="1"/>
  <c r="C123" i="227"/>
  <c r="D123" i="227" s="1"/>
  <c r="B123" i="227" s="1"/>
  <c r="C122" i="227"/>
  <c r="D122" i="227" s="1"/>
  <c r="B122" i="227" s="1"/>
  <c r="C121" i="227"/>
  <c r="D121" i="227" s="1"/>
  <c r="B121" i="227" s="1"/>
  <c r="C120" i="227"/>
  <c r="D120" i="227" s="1"/>
  <c r="B120" i="227" s="1"/>
  <c r="C119" i="227"/>
  <c r="D119" i="227" s="1"/>
  <c r="B119" i="227" s="1"/>
  <c r="C118" i="227"/>
  <c r="D118" i="227" s="1"/>
  <c r="B118" i="227" s="1"/>
  <c r="C117" i="227"/>
  <c r="D117" i="227" s="1"/>
  <c r="B117" i="227" s="1"/>
  <c r="C116" i="227"/>
  <c r="D116" i="227" s="1"/>
  <c r="B116" i="227" s="1"/>
  <c r="C115" i="227"/>
  <c r="D115" i="227" s="1"/>
  <c r="B115" i="227" s="1"/>
  <c r="C114" i="227"/>
  <c r="D114" i="227" s="1"/>
  <c r="B114" i="227" s="1"/>
  <c r="C113" i="227"/>
  <c r="D113" i="227" s="1"/>
  <c r="B113" i="227" s="1"/>
  <c r="C112" i="227"/>
  <c r="D112" i="227" s="1"/>
  <c r="B112" i="227" s="1"/>
  <c r="C111" i="227"/>
  <c r="D111" i="227" s="1"/>
  <c r="B111" i="227" s="1"/>
  <c r="C110" i="227"/>
  <c r="D110" i="227" s="1"/>
  <c r="B110" i="227" s="1"/>
  <c r="C109" i="227"/>
  <c r="D109" i="227" s="1"/>
  <c r="B109" i="227" s="1"/>
  <c r="C108" i="227"/>
  <c r="D108" i="227" s="1"/>
  <c r="B108" i="227" s="1"/>
  <c r="C107" i="227"/>
  <c r="D107" i="227" s="1"/>
  <c r="B107" i="227" s="1"/>
  <c r="C106" i="227"/>
  <c r="D106" i="227" s="1"/>
  <c r="B106" i="227" s="1"/>
  <c r="C105" i="227"/>
  <c r="D105" i="227" s="1"/>
  <c r="B105" i="227" s="1"/>
  <c r="C104" i="227"/>
  <c r="D104" i="227" s="1"/>
  <c r="B104" i="227" s="1"/>
  <c r="C103" i="227"/>
  <c r="D103" i="227" s="1"/>
  <c r="B103" i="227" s="1"/>
  <c r="C102" i="227"/>
  <c r="D102" i="227" s="1"/>
  <c r="B102" i="227" s="1"/>
  <c r="C101" i="227"/>
  <c r="D101" i="227" s="1"/>
  <c r="B101" i="227" s="1"/>
  <c r="C100" i="227"/>
  <c r="D100" i="227" s="1"/>
  <c r="B100" i="227" s="1"/>
  <c r="C99" i="227"/>
  <c r="D99" i="227" s="1"/>
  <c r="B99" i="227" s="1"/>
  <c r="C98" i="227"/>
  <c r="D98" i="227" s="1"/>
  <c r="B98" i="227" s="1"/>
  <c r="C97" i="227"/>
  <c r="D97" i="227" s="1"/>
  <c r="B97" i="227" s="1"/>
  <c r="C96" i="227"/>
  <c r="D96" i="227" s="1"/>
  <c r="B96" i="227" s="1"/>
  <c r="C95" i="227"/>
  <c r="D95" i="227" s="1"/>
  <c r="B95" i="227" s="1"/>
  <c r="C94" i="227"/>
  <c r="D94" i="227" s="1"/>
  <c r="B94" i="227" s="1"/>
  <c r="C93" i="227"/>
  <c r="D93" i="227" s="1"/>
  <c r="B93" i="227" s="1"/>
  <c r="C92" i="227"/>
  <c r="D92" i="227" s="1"/>
  <c r="B92" i="227" s="1"/>
  <c r="C91" i="227"/>
  <c r="D91" i="227" s="1"/>
  <c r="B91" i="227" s="1"/>
  <c r="C90" i="227"/>
  <c r="D90" i="227" s="1"/>
  <c r="B90" i="227" s="1"/>
  <c r="C89" i="227"/>
  <c r="D89" i="227" s="1"/>
  <c r="B89" i="227" s="1"/>
  <c r="C88" i="227"/>
  <c r="D88" i="227" s="1"/>
  <c r="B88" i="227" s="1"/>
  <c r="C87" i="227"/>
  <c r="D87" i="227" s="1"/>
  <c r="B87" i="227" s="1"/>
  <c r="C86" i="227"/>
  <c r="D86" i="227" s="1"/>
  <c r="B86" i="227" s="1"/>
  <c r="C85" i="227"/>
  <c r="D85" i="227" s="1"/>
  <c r="B85" i="227" s="1"/>
  <c r="C84" i="227"/>
  <c r="D84" i="227" s="1"/>
  <c r="B84" i="227" s="1"/>
  <c r="C83" i="227"/>
  <c r="D83" i="227" s="1"/>
  <c r="B83" i="227" s="1"/>
  <c r="C82" i="227"/>
  <c r="D82" i="227" s="1"/>
  <c r="B82" i="227" s="1"/>
  <c r="C81" i="227"/>
  <c r="D81" i="227" s="1"/>
  <c r="B81" i="227" s="1"/>
  <c r="C80" i="227"/>
  <c r="D80" i="227" s="1"/>
  <c r="B80" i="227" s="1"/>
  <c r="C79" i="227"/>
  <c r="D79" i="227" s="1"/>
  <c r="B79" i="227" s="1"/>
  <c r="C78" i="227"/>
  <c r="D78" i="227" s="1"/>
  <c r="B78" i="227" s="1"/>
  <c r="C77" i="227"/>
  <c r="D77" i="227" s="1"/>
  <c r="B77" i="227" s="1"/>
  <c r="C76" i="227"/>
  <c r="D76" i="227" s="1"/>
  <c r="B76" i="227" s="1"/>
  <c r="C75" i="227"/>
  <c r="D75" i="227" s="1"/>
  <c r="B75" i="227" s="1"/>
  <c r="C74" i="227"/>
  <c r="D74" i="227" s="1"/>
  <c r="B74" i="227" s="1"/>
  <c r="C73" i="227"/>
  <c r="D73" i="227" s="1"/>
  <c r="B73" i="227" s="1"/>
  <c r="C72" i="227"/>
  <c r="D72" i="227" s="1"/>
  <c r="B72" i="227" s="1"/>
  <c r="C71" i="227"/>
  <c r="D71" i="227" s="1"/>
  <c r="B71" i="227" s="1"/>
  <c r="C70" i="227"/>
  <c r="D70" i="227" s="1"/>
  <c r="B70" i="227" s="1"/>
  <c r="C69" i="227"/>
  <c r="D69" i="227" s="1"/>
  <c r="B69" i="227" s="1"/>
  <c r="C68" i="227"/>
  <c r="D68" i="227" s="1"/>
  <c r="B68" i="227" s="1"/>
  <c r="C67" i="227"/>
  <c r="D67" i="227" s="1"/>
  <c r="B67" i="227" s="1"/>
  <c r="C66" i="227"/>
  <c r="D66" i="227" s="1"/>
  <c r="B66" i="227" s="1"/>
  <c r="C65" i="227"/>
  <c r="D65" i="227" s="1"/>
  <c r="B65" i="227" s="1"/>
  <c r="C64" i="227"/>
  <c r="D64" i="227" s="1"/>
  <c r="B64" i="227" s="1"/>
  <c r="C63" i="227"/>
  <c r="D63" i="227" s="1"/>
  <c r="B63" i="227" s="1"/>
  <c r="C62" i="227"/>
  <c r="D62" i="227" s="1"/>
  <c r="B62" i="227" s="1"/>
  <c r="C61" i="227"/>
  <c r="D61" i="227" s="1"/>
  <c r="B61" i="227" s="1"/>
  <c r="C60" i="227"/>
  <c r="D60" i="227" s="1"/>
  <c r="B60" i="227" s="1"/>
  <c r="C59" i="227"/>
  <c r="D59" i="227" s="1"/>
  <c r="B59" i="227" s="1"/>
  <c r="C58" i="227"/>
  <c r="D58" i="227" s="1"/>
  <c r="B58" i="227" s="1"/>
  <c r="C57" i="227"/>
  <c r="D57" i="227" s="1"/>
  <c r="B57" i="227" s="1"/>
  <c r="C56" i="227"/>
  <c r="D56" i="227" s="1"/>
  <c r="B56" i="227" s="1"/>
  <c r="C55" i="227"/>
  <c r="D55" i="227" s="1"/>
  <c r="B55" i="227" s="1"/>
  <c r="C54" i="227"/>
  <c r="D54" i="227" s="1"/>
  <c r="B54" i="227" s="1"/>
  <c r="C53" i="227"/>
  <c r="D53" i="227" s="1"/>
  <c r="B53" i="227" s="1"/>
  <c r="C52" i="227"/>
  <c r="D52" i="227" s="1"/>
  <c r="B52" i="227" s="1"/>
  <c r="C51" i="227"/>
  <c r="D51" i="227" s="1"/>
  <c r="B51" i="227" s="1"/>
  <c r="C50" i="227"/>
  <c r="D50" i="227" s="1"/>
  <c r="B50" i="227" s="1"/>
  <c r="C49" i="227"/>
  <c r="D49" i="227" s="1"/>
  <c r="B49" i="227" s="1"/>
  <c r="C48" i="227"/>
  <c r="D48" i="227" s="1"/>
  <c r="B48" i="227" s="1"/>
  <c r="C47" i="227"/>
  <c r="D47" i="227" s="1"/>
  <c r="B47" i="227" s="1"/>
  <c r="C46" i="227"/>
  <c r="D46" i="227" s="1"/>
  <c r="B46" i="227" s="1"/>
  <c r="C45" i="227"/>
  <c r="D45" i="227" s="1"/>
  <c r="B45" i="227" s="1"/>
  <c r="B44" i="227"/>
  <c r="C44" i="227"/>
  <c r="C43" i="227"/>
  <c r="B43" i="227"/>
  <c r="C42" i="227"/>
  <c r="B42" i="227"/>
  <c r="B41" i="227"/>
  <c r="C41" i="227"/>
  <c r="B40" i="227"/>
  <c r="C40" i="227"/>
  <c r="C39" i="227"/>
  <c r="B39" i="227"/>
  <c r="C38" i="227"/>
  <c r="B38" i="227"/>
  <c r="B37" i="227"/>
  <c r="C37" i="227"/>
  <c r="B36" i="227"/>
  <c r="C36" i="227"/>
  <c r="C35" i="227"/>
  <c r="B35" i="227"/>
  <c r="C34" i="227"/>
  <c r="B34" i="227"/>
  <c r="B33" i="227"/>
  <c r="C33" i="227"/>
  <c r="B32" i="227"/>
  <c r="C32" i="227"/>
  <c r="C31" i="227"/>
  <c r="B31" i="227"/>
  <c r="C30" i="227"/>
  <c r="B30" i="227"/>
  <c r="B29" i="227"/>
  <c r="C29" i="227"/>
  <c r="B28" i="227"/>
  <c r="C28" i="227"/>
  <c r="C27" i="227"/>
  <c r="B27" i="227"/>
  <c r="C26" i="227"/>
  <c r="B26" i="227"/>
  <c r="B25" i="227"/>
  <c r="C25" i="227"/>
  <c r="B24" i="227"/>
  <c r="C24" i="227"/>
  <c r="C23" i="227"/>
  <c r="B23" i="227"/>
  <c r="C22" i="227"/>
  <c r="B22" i="227"/>
  <c r="B21" i="227"/>
  <c r="C21" i="227"/>
  <c r="B20" i="227"/>
  <c r="C20" i="227"/>
  <c r="C19" i="227"/>
  <c r="B19" i="227"/>
  <c r="C18" i="227"/>
  <c r="B18" i="227"/>
  <c r="B17" i="227"/>
  <c r="C17" i="227"/>
  <c r="B16" i="227"/>
  <c r="C16" i="227"/>
  <c r="C15" i="227"/>
  <c r="B15" i="227"/>
  <c r="C14" i="227"/>
  <c r="B14" i="227"/>
  <c r="B13" i="227"/>
  <c r="C13" i="227"/>
  <c r="B12" i="227"/>
  <c r="C12" i="227"/>
  <c r="C11" i="227"/>
  <c r="B11" i="227"/>
  <c r="C10" i="227"/>
  <c r="B10" i="227"/>
  <c r="B9" i="227"/>
  <c r="C9" i="227"/>
  <c r="B8" i="227"/>
  <c r="C8" i="227"/>
  <c r="C7" i="227"/>
  <c r="B7" i="227"/>
  <c r="C6" i="227"/>
  <c r="B6" i="227"/>
  <c r="D5" i="227"/>
  <c r="B5" i="227" s="1"/>
  <c r="C5" i="227"/>
  <c r="E1416" i="238"/>
  <c r="D1416" i="238"/>
  <c r="C1416" i="238"/>
  <c r="B1416" i="238"/>
  <c r="E1415" i="238"/>
  <c r="D1415" i="238"/>
  <c r="C1415" i="238"/>
  <c r="B1415" i="238"/>
  <c r="E1414" i="238"/>
  <c r="D1414" i="238"/>
  <c r="C1414" i="238"/>
  <c r="B1414" i="238"/>
  <c r="E1413" i="238"/>
  <c r="D1413" i="238"/>
  <c r="C1413" i="238"/>
  <c r="B1413" i="238"/>
  <c r="E1412" i="238"/>
  <c r="D1412" i="238"/>
  <c r="C1412" i="238"/>
  <c r="B1412" i="238"/>
  <c r="E1411" i="238"/>
  <c r="D1411" i="238"/>
  <c r="C1411" i="238"/>
  <c r="B1411" i="238"/>
  <c r="E1410" i="238"/>
  <c r="D1410" i="238"/>
  <c r="C1410" i="238"/>
  <c r="B1410" i="238"/>
  <c r="E1409" i="238"/>
  <c r="D1409" i="238"/>
  <c r="C1409" i="238"/>
  <c r="B1409" i="238"/>
  <c r="E1408" i="238"/>
  <c r="D1408" i="238"/>
  <c r="C1408" i="238"/>
  <c r="B1408" i="238"/>
  <c r="E1407" i="238"/>
  <c r="D1407" i="238"/>
  <c r="C1407" i="238"/>
  <c r="B1407" i="238"/>
  <c r="E1406" i="238"/>
  <c r="D1406" i="238"/>
  <c r="C1406" i="238"/>
  <c r="B1406" i="238"/>
  <c r="E1405" i="238"/>
  <c r="D1405" i="238"/>
  <c r="C1405" i="238"/>
  <c r="B1405" i="238"/>
  <c r="E1404" i="238"/>
  <c r="D1404" i="238"/>
  <c r="C1404" i="238"/>
  <c r="B1404" i="238"/>
  <c r="E1403" i="238"/>
  <c r="D1403" i="238"/>
  <c r="C1403" i="238"/>
  <c r="B1403" i="238"/>
  <c r="E1402" i="238"/>
  <c r="D1402" i="238"/>
  <c r="C1402" i="238"/>
  <c r="B1402" i="238"/>
  <c r="E1401" i="238"/>
  <c r="D1401" i="238"/>
  <c r="C1401" i="238"/>
  <c r="B1401" i="238"/>
  <c r="E1400" i="238"/>
  <c r="D1400" i="238"/>
  <c r="C1400" i="238"/>
  <c r="B1400" i="238"/>
  <c r="E1399" i="238"/>
  <c r="D1399" i="238"/>
  <c r="C1399" i="238"/>
  <c r="B1399" i="238"/>
  <c r="E1398" i="238"/>
  <c r="D1398" i="238"/>
  <c r="C1398" i="238"/>
  <c r="B1398" i="238"/>
  <c r="E1397" i="238"/>
  <c r="D1397" i="238"/>
  <c r="C1397" i="238"/>
  <c r="B1397" i="238"/>
  <c r="E1396" i="238"/>
  <c r="D1396" i="238"/>
  <c r="C1396" i="238"/>
  <c r="B1396" i="238"/>
  <c r="E1395" i="238"/>
  <c r="D1395" i="238"/>
  <c r="C1395" i="238"/>
  <c r="B1395" i="238"/>
  <c r="E1394" i="238"/>
  <c r="D1394" i="238"/>
  <c r="C1394" i="238"/>
  <c r="B1394" i="238"/>
  <c r="E1393" i="238"/>
  <c r="D1393" i="238"/>
  <c r="C1393" i="238"/>
  <c r="B1393" i="238"/>
  <c r="E1392" i="238"/>
  <c r="D1392" i="238"/>
  <c r="C1392" i="238"/>
  <c r="B1392" i="238"/>
  <c r="E1391" i="238"/>
  <c r="D1391" i="238"/>
  <c r="C1391" i="238"/>
  <c r="B1391" i="238"/>
  <c r="E1390" i="238"/>
  <c r="D1390" i="238"/>
  <c r="C1390" i="238"/>
  <c r="B1390" i="238"/>
  <c r="E1389" i="238"/>
  <c r="D1389" i="238"/>
  <c r="C1389" i="238"/>
  <c r="B1389" i="238"/>
  <c r="E1388" i="238"/>
  <c r="D1388" i="238"/>
  <c r="C1388" i="238"/>
  <c r="B1388" i="238"/>
  <c r="E1387" i="238"/>
  <c r="D1387" i="238"/>
  <c r="C1387" i="238"/>
  <c r="B1387" i="238"/>
  <c r="E1386" i="238"/>
  <c r="D1386" i="238"/>
  <c r="C1386" i="238"/>
  <c r="B1386" i="238"/>
  <c r="E1385" i="238"/>
  <c r="D1385" i="238"/>
  <c r="C1385" i="238"/>
  <c r="B1385" i="238"/>
  <c r="E1384" i="238"/>
  <c r="D1384" i="238"/>
  <c r="C1384" i="238"/>
  <c r="B1384" i="238"/>
  <c r="E1383" i="238"/>
  <c r="D1383" i="238"/>
  <c r="C1383" i="238"/>
  <c r="B1383" i="238"/>
  <c r="E1382" i="238"/>
  <c r="D1382" i="238"/>
  <c r="C1382" i="238"/>
  <c r="B1382" i="238"/>
  <c r="E1381" i="238"/>
  <c r="D1381" i="238"/>
  <c r="C1381" i="238"/>
  <c r="B1381" i="238"/>
  <c r="E1380" i="238"/>
  <c r="D1380" i="238"/>
  <c r="C1380" i="238"/>
  <c r="B1380" i="238"/>
  <c r="E1379" i="238"/>
  <c r="D1379" i="238"/>
  <c r="C1379" i="238"/>
  <c r="B1379" i="238"/>
  <c r="E1378" i="238"/>
  <c r="D1378" i="238"/>
  <c r="C1378" i="238"/>
  <c r="B1378" i="238"/>
  <c r="E1377" i="238"/>
  <c r="D1377" i="238"/>
  <c r="C1377" i="238"/>
  <c r="B1377" i="238"/>
  <c r="E1376" i="238"/>
  <c r="D1376" i="238"/>
  <c r="C1376" i="238"/>
  <c r="B1376" i="238"/>
  <c r="E1375" i="238"/>
  <c r="D1375" i="238"/>
  <c r="C1375" i="238"/>
  <c r="B1375" i="238"/>
  <c r="E1374" i="238"/>
  <c r="D1374" i="238"/>
  <c r="C1374" i="238"/>
  <c r="B1374" i="238"/>
  <c r="E1373" i="238"/>
  <c r="D1373" i="238"/>
  <c r="C1373" i="238"/>
  <c r="B1373" i="238"/>
  <c r="E1372" i="238"/>
  <c r="D1372" i="238"/>
  <c r="C1372" i="238"/>
  <c r="B1372" i="238"/>
  <c r="E1371" i="238"/>
  <c r="D1371" i="238"/>
  <c r="C1371" i="238"/>
  <c r="B1371" i="238"/>
  <c r="E1370" i="238"/>
  <c r="D1370" i="238"/>
  <c r="C1370" i="238"/>
  <c r="B1370" i="238"/>
  <c r="E1369" i="238"/>
  <c r="D1369" i="238"/>
  <c r="C1369" i="238"/>
  <c r="B1369" i="238"/>
  <c r="E1368" i="238"/>
  <c r="D1368" i="238"/>
  <c r="C1368" i="238"/>
  <c r="B1368" i="238"/>
  <c r="E1367" i="238"/>
  <c r="D1367" i="238"/>
  <c r="C1367" i="238"/>
  <c r="B1367" i="238"/>
  <c r="E1366" i="238"/>
  <c r="D1366" i="238"/>
  <c r="C1366" i="238"/>
  <c r="B1366" i="238"/>
  <c r="E1365" i="238"/>
  <c r="D1365" i="238"/>
  <c r="C1365" i="238"/>
  <c r="B1365" i="238"/>
  <c r="E1364" i="238"/>
  <c r="D1364" i="238"/>
  <c r="C1364" i="238"/>
  <c r="B1364" i="238"/>
  <c r="E1363" i="238"/>
  <c r="D1363" i="238"/>
  <c r="C1363" i="238"/>
  <c r="B1363" i="238"/>
  <c r="E1362" i="238"/>
  <c r="D1362" i="238"/>
  <c r="C1362" i="238"/>
  <c r="B1362" i="238"/>
  <c r="E1361" i="238"/>
  <c r="D1361" i="238"/>
  <c r="C1361" i="238"/>
  <c r="B1361" i="238"/>
  <c r="E1360" i="238"/>
  <c r="D1360" i="238"/>
  <c r="C1360" i="238"/>
  <c r="B1360" i="238"/>
  <c r="E1359" i="238"/>
  <c r="D1359" i="238"/>
  <c r="C1359" i="238"/>
  <c r="B1359" i="238"/>
  <c r="E1358" i="238"/>
  <c r="D1358" i="238"/>
  <c r="C1358" i="238"/>
  <c r="B1358" i="238"/>
  <c r="E1357" i="238"/>
  <c r="D1357" i="238"/>
  <c r="C1357" i="238"/>
  <c r="B1357" i="238"/>
  <c r="E1356" i="238"/>
  <c r="D1356" i="238"/>
  <c r="C1356" i="238"/>
  <c r="B1356" i="238"/>
  <c r="E1355" i="238"/>
  <c r="D1355" i="238"/>
  <c r="C1355" i="238"/>
  <c r="B1355" i="238"/>
  <c r="E1354" i="238"/>
  <c r="D1354" i="238"/>
  <c r="C1354" i="238"/>
  <c r="B1354" i="238"/>
  <c r="E1353" i="238"/>
  <c r="D1353" i="238"/>
  <c r="C1353" i="238"/>
  <c r="B1353" i="238"/>
  <c r="E1352" i="238"/>
  <c r="D1352" i="238"/>
  <c r="C1352" i="238"/>
  <c r="B1352" i="238"/>
  <c r="E1351" i="238"/>
  <c r="D1351" i="238"/>
  <c r="C1351" i="238"/>
  <c r="B1351" i="238"/>
  <c r="E1350" i="238"/>
  <c r="D1350" i="238"/>
  <c r="C1350" i="238"/>
  <c r="B1350" i="238"/>
  <c r="E1349" i="238"/>
  <c r="D1349" i="238"/>
  <c r="C1349" i="238"/>
  <c r="B1349" i="238"/>
  <c r="E1348" i="238"/>
  <c r="D1348" i="238"/>
  <c r="C1348" i="238"/>
  <c r="B1348" i="238"/>
  <c r="E1347" i="238"/>
  <c r="D1347" i="238"/>
  <c r="C1347" i="238"/>
  <c r="B1347" i="238"/>
  <c r="E1346" i="238"/>
  <c r="D1346" i="238"/>
  <c r="C1346" i="238"/>
  <c r="B1346" i="238"/>
  <c r="E1345" i="238"/>
  <c r="D1345" i="238"/>
  <c r="C1345" i="238"/>
  <c r="B1345" i="238"/>
  <c r="E1344" i="238"/>
  <c r="D1344" i="238"/>
  <c r="C1344" i="238"/>
  <c r="B1344" i="238"/>
  <c r="E1343" i="238"/>
  <c r="D1343" i="238"/>
  <c r="C1343" i="238"/>
  <c r="B1343" i="238"/>
  <c r="E1342" i="238"/>
  <c r="D1342" i="238"/>
  <c r="C1342" i="238"/>
  <c r="B1342" i="238"/>
  <c r="E1341" i="238"/>
  <c r="D1341" i="238"/>
  <c r="C1341" i="238"/>
  <c r="B1341" i="238"/>
  <c r="E1340" i="238"/>
  <c r="D1340" i="238"/>
  <c r="C1340" i="238"/>
  <c r="B1340" i="238"/>
  <c r="E1339" i="238"/>
  <c r="D1339" i="238"/>
  <c r="C1339" i="238"/>
  <c r="B1339" i="238"/>
  <c r="E1338" i="238"/>
  <c r="D1338" i="238"/>
  <c r="C1338" i="238"/>
  <c r="B1338" i="238"/>
  <c r="E1337" i="238"/>
  <c r="D1337" i="238"/>
  <c r="C1337" i="238"/>
  <c r="B1337" i="238"/>
  <c r="E1336" i="238"/>
  <c r="D1336" i="238"/>
  <c r="C1336" i="238"/>
  <c r="B1336" i="238"/>
  <c r="E1335" i="238"/>
  <c r="D1335" i="238"/>
  <c r="C1335" i="238"/>
  <c r="B1335" i="238"/>
  <c r="E1334" i="238"/>
  <c r="D1334" i="238"/>
  <c r="C1334" i="238"/>
  <c r="B1334" i="238"/>
  <c r="E1333" i="238"/>
  <c r="D1333" i="238"/>
  <c r="C1333" i="238"/>
  <c r="B1333" i="238"/>
  <c r="E1332" i="238"/>
  <c r="D1332" i="238"/>
  <c r="C1332" i="238"/>
  <c r="B1332" i="238"/>
  <c r="E1331" i="238"/>
  <c r="D1331" i="238"/>
  <c r="C1331" i="238"/>
  <c r="B1331" i="238"/>
  <c r="E1330" i="238"/>
  <c r="D1330" i="238"/>
  <c r="C1330" i="238"/>
  <c r="B1330" i="238"/>
  <c r="E1329" i="238"/>
  <c r="D1329" i="238"/>
  <c r="C1329" i="238"/>
  <c r="B1329" i="238"/>
  <c r="E1328" i="238"/>
  <c r="D1328" i="238"/>
  <c r="C1328" i="238"/>
  <c r="B1328" i="238"/>
  <c r="E1327" i="238"/>
  <c r="D1327" i="238"/>
  <c r="C1327" i="238"/>
  <c r="B1327" i="238"/>
  <c r="E1326" i="238"/>
  <c r="D1326" i="238"/>
  <c r="C1326" i="238"/>
  <c r="B1326" i="238"/>
  <c r="E1325" i="238"/>
  <c r="D1325" i="238"/>
  <c r="C1325" i="238"/>
  <c r="B1325" i="238"/>
  <c r="E1324" i="238"/>
  <c r="D1324" i="238"/>
  <c r="C1324" i="238"/>
  <c r="B1324" i="238"/>
  <c r="E1323" i="238"/>
  <c r="D1323" i="238"/>
  <c r="C1323" i="238"/>
  <c r="B1323" i="238"/>
  <c r="E1322" i="238"/>
  <c r="D1322" i="238"/>
  <c r="C1322" i="238"/>
  <c r="B1322" i="238"/>
  <c r="E1321" i="238"/>
  <c r="D1321" i="238"/>
  <c r="C1321" i="238"/>
  <c r="B1321" i="238"/>
  <c r="E1320" i="238"/>
  <c r="D1320" i="238"/>
  <c r="C1320" i="238"/>
  <c r="B1320" i="238"/>
  <c r="E1319" i="238"/>
  <c r="D1319" i="238"/>
  <c r="C1319" i="238"/>
  <c r="B1319" i="238"/>
  <c r="E1318" i="238"/>
  <c r="D1318" i="238"/>
  <c r="C1318" i="238"/>
  <c r="B1318" i="238"/>
  <c r="E1317" i="238"/>
  <c r="D1317" i="238"/>
  <c r="C1317" i="238"/>
  <c r="B1317" i="238"/>
  <c r="E1316" i="238"/>
  <c r="D1316" i="238"/>
  <c r="C1316" i="238"/>
  <c r="B1316" i="238"/>
  <c r="E1315" i="238"/>
  <c r="D1315" i="238"/>
  <c r="C1315" i="238"/>
  <c r="B1315" i="238"/>
  <c r="E1314" i="238"/>
  <c r="D1314" i="238"/>
  <c r="C1314" i="238"/>
  <c r="B1314" i="238"/>
  <c r="E1313" i="238"/>
  <c r="D1313" i="238"/>
  <c r="C1313" i="238"/>
  <c r="B1313" i="238"/>
  <c r="E1312" i="238"/>
  <c r="D1312" i="238"/>
  <c r="C1312" i="238"/>
  <c r="B1312" i="238"/>
  <c r="E1311" i="238"/>
  <c r="D1311" i="238"/>
  <c r="C1311" i="238"/>
  <c r="B1311" i="238"/>
  <c r="E1310" i="238"/>
  <c r="D1310" i="238"/>
  <c r="C1310" i="238"/>
  <c r="B1310" i="238"/>
  <c r="E1309" i="238"/>
  <c r="D1309" i="238"/>
  <c r="C1309" i="238"/>
  <c r="B1309" i="238"/>
  <c r="E1308" i="238"/>
  <c r="D1308" i="238"/>
  <c r="C1308" i="238"/>
  <c r="B1308" i="238"/>
  <c r="E1307" i="238"/>
  <c r="D1307" i="238"/>
  <c r="C1307" i="238"/>
  <c r="B1307" i="238"/>
  <c r="E1306" i="238"/>
  <c r="D1306" i="238"/>
  <c r="C1306" i="238"/>
  <c r="B1306" i="238"/>
  <c r="E1305" i="238"/>
  <c r="D1305" i="238"/>
  <c r="C1305" i="238"/>
  <c r="B1305" i="238"/>
  <c r="E1304" i="238"/>
  <c r="D1304" i="238"/>
  <c r="C1304" i="238"/>
  <c r="B1304" i="238"/>
  <c r="E1303" i="238"/>
  <c r="D1303" i="238"/>
  <c r="C1303" i="238"/>
  <c r="B1303" i="238"/>
  <c r="E1302" i="238"/>
  <c r="D1302" i="238"/>
  <c r="C1302" i="238"/>
  <c r="B1302" i="238"/>
  <c r="E1301" i="238"/>
  <c r="D1301" i="238"/>
  <c r="C1301" i="238"/>
  <c r="B1301" i="238"/>
  <c r="E1300" i="238"/>
  <c r="D1300" i="238"/>
  <c r="C1300" i="238"/>
  <c r="B1300" i="238"/>
  <c r="E1299" i="238"/>
  <c r="D1299" i="238"/>
  <c r="C1299" i="238"/>
  <c r="B1299" i="238"/>
  <c r="E1298" i="238"/>
  <c r="D1298" i="238"/>
  <c r="C1298" i="238"/>
  <c r="B1298" i="238"/>
  <c r="E1297" i="238"/>
  <c r="D1297" i="238"/>
  <c r="C1297" i="238"/>
  <c r="B1297" i="238"/>
  <c r="E1296" i="238"/>
  <c r="D1296" i="238"/>
  <c r="C1296" i="238"/>
  <c r="B1296" i="238"/>
  <c r="E1295" i="238"/>
  <c r="D1295" i="238"/>
  <c r="C1295" i="238"/>
  <c r="B1295" i="238"/>
  <c r="E1294" i="238"/>
  <c r="D1294" i="238"/>
  <c r="C1294" i="238"/>
  <c r="B1294" i="238"/>
  <c r="E1293" i="238"/>
  <c r="D1293" i="238"/>
  <c r="C1293" i="238"/>
  <c r="B1293" i="238"/>
  <c r="E1292" i="238"/>
  <c r="D1292" i="238"/>
  <c r="C1292" i="238"/>
  <c r="B1292" i="238"/>
  <c r="E1291" i="238"/>
  <c r="D1291" i="238"/>
  <c r="C1291" i="238"/>
  <c r="B1291" i="238"/>
  <c r="E1290" i="238"/>
  <c r="D1290" i="238"/>
  <c r="C1290" i="238"/>
  <c r="B1290" i="238"/>
  <c r="E1289" i="238"/>
  <c r="D1289" i="238"/>
  <c r="C1289" i="238"/>
  <c r="B1289" i="238"/>
  <c r="E1288" i="238"/>
  <c r="D1288" i="238"/>
  <c r="C1288" i="238"/>
  <c r="B1288" i="238"/>
  <c r="E1287" i="238"/>
  <c r="D1287" i="238"/>
  <c r="C1287" i="238"/>
  <c r="B1287" i="238"/>
  <c r="E1286" i="238"/>
  <c r="D1286" i="238"/>
  <c r="C1286" i="238"/>
  <c r="B1286" i="238"/>
  <c r="E1285" i="238"/>
  <c r="D1285" i="238"/>
  <c r="C1285" i="238"/>
  <c r="B1285" i="238"/>
  <c r="E1284" i="238"/>
  <c r="D1284" i="238"/>
  <c r="C1284" i="238"/>
  <c r="B1284" i="238"/>
  <c r="E1283" i="238"/>
  <c r="D1283" i="238"/>
  <c r="C1283" i="238"/>
  <c r="B1283" i="238"/>
  <c r="E1282" i="238"/>
  <c r="D1282" i="238"/>
  <c r="C1282" i="238"/>
  <c r="B1282" i="238"/>
  <c r="E1281" i="238"/>
  <c r="D1281" i="238"/>
  <c r="C1281" i="238"/>
  <c r="B1281" i="238"/>
  <c r="E1280" i="238"/>
  <c r="D1280" i="238"/>
  <c r="C1280" i="238"/>
  <c r="B1280" i="238"/>
  <c r="E1279" i="238"/>
  <c r="D1279" i="238"/>
  <c r="C1279" i="238"/>
  <c r="B1279" i="238"/>
  <c r="E1278" i="238"/>
  <c r="D1278" i="238"/>
  <c r="C1278" i="238"/>
  <c r="B1278" i="238"/>
  <c r="E1277" i="238"/>
  <c r="D1277" i="238"/>
  <c r="C1277" i="238"/>
  <c r="B1277" i="238"/>
  <c r="E1276" i="238"/>
  <c r="D1276" i="238"/>
  <c r="C1276" i="238"/>
  <c r="B1276" i="238"/>
  <c r="E1275" i="238"/>
  <c r="D1275" i="238"/>
  <c r="C1275" i="238"/>
  <c r="B1275" i="238"/>
  <c r="E1274" i="238"/>
  <c r="D1274" i="238"/>
  <c r="C1274" i="238"/>
  <c r="B1274" i="238"/>
  <c r="E1273" i="238"/>
  <c r="D1273" i="238"/>
  <c r="C1273" i="238"/>
  <c r="B1273" i="238"/>
  <c r="E1272" i="238"/>
  <c r="D1272" i="238"/>
  <c r="C1272" i="238"/>
  <c r="B1272" i="238"/>
  <c r="E1271" i="238"/>
  <c r="D1271" i="238"/>
  <c r="C1271" i="238"/>
  <c r="B1271" i="238"/>
  <c r="E1270" i="238"/>
  <c r="D1270" i="238"/>
  <c r="C1270" i="238"/>
  <c r="B1270" i="238"/>
  <c r="E1269" i="238"/>
  <c r="D1269" i="238"/>
  <c r="C1269" i="238"/>
  <c r="B1269" i="238"/>
  <c r="E1268" i="238"/>
  <c r="D1268" i="238"/>
  <c r="C1268" i="238"/>
  <c r="B1268" i="238"/>
  <c r="E1267" i="238"/>
  <c r="D1267" i="238"/>
  <c r="C1267" i="238"/>
  <c r="B1267" i="238"/>
  <c r="E1266" i="238"/>
  <c r="D1266" i="238"/>
  <c r="C1266" i="238"/>
  <c r="B1266" i="238"/>
  <c r="E1265" i="238"/>
  <c r="D1265" i="238"/>
  <c r="C1265" i="238"/>
  <c r="B1265" i="238"/>
  <c r="E1264" i="238"/>
  <c r="D1264" i="238"/>
  <c r="C1264" i="238"/>
  <c r="B1264" i="238"/>
  <c r="E1263" i="238"/>
  <c r="D1263" i="238"/>
  <c r="C1263" i="238"/>
  <c r="B1263" i="238"/>
  <c r="E1262" i="238"/>
  <c r="D1262" i="238"/>
  <c r="C1262" i="238"/>
  <c r="B1262" i="238"/>
  <c r="E1261" i="238"/>
  <c r="D1261" i="238"/>
  <c r="C1261" i="238"/>
  <c r="B1261" i="238"/>
  <c r="E1260" i="238"/>
  <c r="D1260" i="238"/>
  <c r="C1260" i="238"/>
  <c r="B1260" i="238"/>
  <c r="E1259" i="238"/>
  <c r="D1259" i="238"/>
  <c r="C1259" i="238"/>
  <c r="B1259" i="238"/>
  <c r="E1258" i="238"/>
  <c r="D1258" i="238"/>
  <c r="C1258" i="238"/>
  <c r="B1258" i="238"/>
  <c r="E1257" i="238"/>
  <c r="D1257" i="238"/>
  <c r="C1257" i="238"/>
  <c r="B1257" i="238"/>
  <c r="E1256" i="238"/>
  <c r="D1256" i="238"/>
  <c r="C1256" i="238"/>
  <c r="B1256" i="238"/>
  <c r="E1255" i="238"/>
  <c r="D1255" i="238"/>
  <c r="C1255" i="238"/>
  <c r="B1255" i="238"/>
  <c r="E1254" i="238"/>
  <c r="D1254" i="238"/>
  <c r="C1254" i="238"/>
  <c r="B1254" i="238"/>
  <c r="E1253" i="238"/>
  <c r="D1253" i="238"/>
  <c r="C1253" i="238"/>
  <c r="B1253" i="238"/>
  <c r="E1252" i="238"/>
  <c r="D1252" i="238"/>
  <c r="C1252" i="238"/>
  <c r="B1252" i="238"/>
  <c r="E1251" i="238"/>
  <c r="D1251" i="238"/>
  <c r="C1251" i="238"/>
  <c r="B1251" i="238"/>
  <c r="E1250" i="238"/>
  <c r="D1250" i="238"/>
  <c r="C1250" i="238"/>
  <c r="B1250" i="238"/>
  <c r="E1249" i="238"/>
  <c r="D1249" i="238"/>
  <c r="C1249" i="238"/>
  <c r="B1249" i="238"/>
  <c r="E1248" i="238"/>
  <c r="D1248" i="238"/>
  <c r="C1248" i="238"/>
  <c r="B1248" i="238"/>
  <c r="E1247" i="238"/>
  <c r="D1247" i="238"/>
  <c r="C1247" i="238"/>
  <c r="B1247" i="238"/>
  <c r="E1246" i="238"/>
  <c r="D1246" i="238"/>
  <c r="C1246" i="238"/>
  <c r="B1246" i="238"/>
  <c r="E1245" i="238"/>
  <c r="D1245" i="238"/>
  <c r="C1245" i="238"/>
  <c r="B1245" i="238"/>
  <c r="E1244" i="238"/>
  <c r="D1244" i="238"/>
  <c r="C1244" i="238"/>
  <c r="B1244" i="238"/>
  <c r="E1243" i="238"/>
  <c r="D1243" i="238"/>
  <c r="C1243" i="238"/>
  <c r="B1243" i="238"/>
  <c r="E1242" i="238"/>
  <c r="D1242" i="238"/>
  <c r="C1242" i="238"/>
  <c r="B1242" i="238"/>
  <c r="E1241" i="238"/>
  <c r="D1241" i="238"/>
  <c r="C1241" i="238"/>
  <c r="B1241" i="238"/>
  <c r="E1240" i="238"/>
  <c r="D1240" i="238"/>
  <c r="C1240" i="238"/>
  <c r="B1240" i="238"/>
  <c r="E1239" i="238"/>
  <c r="D1239" i="238"/>
  <c r="C1239" i="238"/>
  <c r="B1239" i="238"/>
  <c r="E1238" i="238"/>
  <c r="D1238" i="238"/>
  <c r="C1238" i="238"/>
  <c r="B1238" i="238"/>
  <c r="E1237" i="238"/>
  <c r="D1237" i="238"/>
  <c r="C1237" i="238"/>
  <c r="B1237" i="238"/>
  <c r="E1236" i="238"/>
  <c r="D1236" i="238"/>
  <c r="C1236" i="238"/>
  <c r="B1236" i="238"/>
  <c r="E1235" i="238"/>
  <c r="D1235" i="238"/>
  <c r="C1235" i="238"/>
  <c r="B1235" i="238"/>
  <c r="E1234" i="238"/>
  <c r="D1234" i="238"/>
  <c r="C1234" i="238"/>
  <c r="B1234" i="238"/>
  <c r="E1233" i="238"/>
  <c r="D1233" i="238"/>
  <c r="C1233" i="238"/>
  <c r="B1233" i="238"/>
  <c r="E1232" i="238"/>
  <c r="D1232" i="238"/>
  <c r="C1232" i="238"/>
  <c r="B1232" i="238"/>
  <c r="E1231" i="238"/>
  <c r="D1231" i="238"/>
  <c r="C1231" i="238"/>
  <c r="B1231" i="238"/>
  <c r="E1230" i="238"/>
  <c r="D1230" i="238"/>
  <c r="C1230" i="238"/>
  <c r="B1230" i="238"/>
  <c r="E1229" i="238"/>
  <c r="D1229" i="238"/>
  <c r="C1229" i="238"/>
  <c r="B1229" i="238"/>
  <c r="E1228" i="238"/>
  <c r="D1228" i="238"/>
  <c r="C1228" i="238"/>
  <c r="B1228" i="238"/>
  <c r="E1227" i="238"/>
  <c r="D1227" i="238"/>
  <c r="C1227" i="238"/>
  <c r="B1227" i="238"/>
  <c r="E1226" i="238"/>
  <c r="D1226" i="238"/>
  <c r="C1226" i="238"/>
  <c r="B1226" i="238"/>
  <c r="E1225" i="238"/>
  <c r="D1225" i="238"/>
  <c r="C1225" i="238"/>
  <c r="B1225" i="238"/>
  <c r="E1224" i="238"/>
  <c r="D1224" i="238"/>
  <c r="C1224" i="238"/>
  <c r="B1224" i="238"/>
  <c r="E1223" i="238"/>
  <c r="D1223" i="238"/>
  <c r="C1223" i="238"/>
  <c r="B1223" i="238"/>
  <c r="E1222" i="238"/>
  <c r="D1222" i="238"/>
  <c r="C1222" i="238"/>
  <c r="B1222" i="238"/>
  <c r="E1221" i="238"/>
  <c r="D1221" i="238"/>
  <c r="C1221" i="238"/>
  <c r="B1221" i="238"/>
  <c r="E1220" i="238"/>
  <c r="D1220" i="238"/>
  <c r="C1220" i="238"/>
  <c r="B1220" i="238"/>
  <c r="E1219" i="238"/>
  <c r="D1219" i="238"/>
  <c r="C1219" i="238"/>
  <c r="B1219" i="238"/>
  <c r="E1218" i="238"/>
  <c r="D1218" i="238"/>
  <c r="C1218" i="238"/>
  <c r="B1218" i="238"/>
  <c r="E1217" i="238"/>
  <c r="D1217" i="238"/>
  <c r="C1217" i="238"/>
  <c r="B1217" i="238"/>
  <c r="E1216" i="238"/>
  <c r="D1216" i="238"/>
  <c r="C1216" i="238"/>
  <c r="B1216" i="238"/>
  <c r="E1215" i="238"/>
  <c r="D1215" i="238"/>
  <c r="C1215" i="238"/>
  <c r="B1215" i="238"/>
  <c r="E1214" i="238"/>
  <c r="D1214" i="238"/>
  <c r="C1214" i="238"/>
  <c r="B1214" i="238"/>
  <c r="E1213" i="238"/>
  <c r="D1213" i="238"/>
  <c r="C1213" i="238"/>
  <c r="B1213" i="238"/>
  <c r="E1212" i="238"/>
  <c r="D1212" i="238"/>
  <c r="C1212" i="238"/>
  <c r="B1212" i="238"/>
  <c r="E1211" i="238"/>
  <c r="D1211" i="238"/>
  <c r="C1211" i="238"/>
  <c r="B1211" i="238"/>
  <c r="E1210" i="238"/>
  <c r="D1210" i="238"/>
  <c r="C1210" i="238"/>
  <c r="B1210" i="238"/>
  <c r="E1209" i="238"/>
  <c r="D1209" i="238"/>
  <c r="C1209" i="238"/>
  <c r="B1209" i="238"/>
  <c r="E1208" i="238"/>
  <c r="D1208" i="238"/>
  <c r="C1208" i="238"/>
  <c r="B1208" i="238"/>
  <c r="E1207" i="238"/>
  <c r="D1207" i="238"/>
  <c r="C1207" i="238"/>
  <c r="B1207" i="238"/>
  <c r="E1206" i="238"/>
  <c r="D1206" i="238"/>
  <c r="C1206" i="238"/>
  <c r="B1206" i="238"/>
  <c r="E1205" i="238"/>
  <c r="D1205" i="238"/>
  <c r="C1205" i="238"/>
  <c r="B1205" i="238"/>
  <c r="E1204" i="238"/>
  <c r="D1204" i="238"/>
  <c r="C1204" i="238"/>
  <c r="B1204" i="238"/>
  <c r="E1203" i="238"/>
  <c r="D1203" i="238"/>
  <c r="C1203" i="238"/>
  <c r="B1203" i="238"/>
  <c r="E1202" i="238"/>
  <c r="D1202" i="238"/>
  <c r="C1202" i="238"/>
  <c r="B1202" i="238"/>
  <c r="E1201" i="238"/>
  <c r="D1201" i="238"/>
  <c r="C1201" i="238"/>
  <c r="B1201" i="238"/>
  <c r="E1200" i="238"/>
  <c r="D1200" i="238"/>
  <c r="C1200" i="238"/>
  <c r="B1200" i="238"/>
  <c r="E1199" i="238"/>
  <c r="D1199" i="238"/>
  <c r="C1199" i="238"/>
  <c r="B1199" i="238"/>
  <c r="E1198" i="238"/>
  <c r="D1198" i="238"/>
  <c r="C1198" i="238"/>
  <c r="B1198" i="238"/>
  <c r="E1197" i="238"/>
  <c r="D1197" i="238"/>
  <c r="C1197" i="238"/>
  <c r="B1197" i="238"/>
  <c r="E1196" i="238"/>
  <c r="D1196" i="238"/>
  <c r="C1196" i="238"/>
  <c r="B1196" i="238"/>
  <c r="E1195" i="238"/>
  <c r="D1195" i="238"/>
  <c r="C1195" i="238"/>
  <c r="B1195" i="238"/>
  <c r="E1194" i="238"/>
  <c r="D1194" i="238"/>
  <c r="C1194" i="238"/>
  <c r="B1194" i="238"/>
  <c r="E1193" i="238"/>
  <c r="D1193" i="238"/>
  <c r="C1193" i="238"/>
  <c r="B1193" i="238"/>
  <c r="E1192" i="238"/>
  <c r="D1192" i="238"/>
  <c r="C1192" i="238"/>
  <c r="B1192" i="238"/>
  <c r="E1191" i="238"/>
  <c r="D1191" i="238"/>
  <c r="C1191" i="238"/>
  <c r="B1191" i="238"/>
  <c r="E1190" i="238"/>
  <c r="D1190" i="238"/>
  <c r="C1190" i="238"/>
  <c r="B1190" i="238"/>
  <c r="E1189" i="238"/>
  <c r="D1189" i="238"/>
  <c r="C1189" i="238"/>
  <c r="B1189" i="238"/>
  <c r="E1188" i="238"/>
  <c r="D1188" i="238"/>
  <c r="C1188" i="238"/>
  <c r="B1188" i="238"/>
  <c r="E1187" i="238"/>
  <c r="D1187" i="238"/>
  <c r="C1187" i="238"/>
  <c r="B1187" i="238"/>
  <c r="E1186" i="238"/>
  <c r="D1186" i="238"/>
  <c r="C1186" i="238"/>
  <c r="B1186" i="238"/>
  <c r="E1185" i="238"/>
  <c r="D1185" i="238"/>
  <c r="C1185" i="238"/>
  <c r="B1185" i="238"/>
  <c r="E1184" i="238"/>
  <c r="D1184" i="238"/>
  <c r="C1184" i="238"/>
  <c r="B1184" i="238"/>
  <c r="E1183" i="238"/>
  <c r="D1183" i="238"/>
  <c r="C1183" i="238"/>
  <c r="B1183" i="238"/>
  <c r="E1182" i="238"/>
  <c r="D1182" i="238"/>
  <c r="C1182" i="238"/>
  <c r="B1182" i="238"/>
  <c r="E1181" i="238"/>
  <c r="D1181" i="238"/>
  <c r="C1181" i="238"/>
  <c r="B1181" i="238"/>
  <c r="E1180" i="238"/>
  <c r="D1180" i="238"/>
  <c r="C1180" i="238"/>
  <c r="B1180" i="238"/>
  <c r="E1179" i="238"/>
  <c r="D1179" i="238"/>
  <c r="C1179" i="238"/>
  <c r="B1179" i="238"/>
  <c r="E1178" i="238"/>
  <c r="D1178" i="238"/>
  <c r="C1178" i="238"/>
  <c r="B1178" i="238"/>
  <c r="E1177" i="238"/>
  <c r="D1177" i="238"/>
  <c r="C1177" i="238"/>
  <c r="B1177" i="238"/>
  <c r="E1176" i="238"/>
  <c r="D1176" i="238"/>
  <c r="C1176" i="238"/>
  <c r="B1176" i="238"/>
  <c r="E1175" i="238"/>
  <c r="D1175" i="238"/>
  <c r="C1175" i="238"/>
  <c r="B1175" i="238"/>
  <c r="E1174" i="238"/>
  <c r="D1174" i="238"/>
  <c r="C1174" i="238"/>
  <c r="B1174" i="238"/>
  <c r="E1173" i="238"/>
  <c r="D1173" i="238"/>
  <c r="C1173" i="238"/>
  <c r="B1173" i="238"/>
  <c r="E1172" i="238"/>
  <c r="D1172" i="238"/>
  <c r="C1172" i="238"/>
  <c r="B1172" i="238"/>
  <c r="E1171" i="238"/>
  <c r="D1171" i="238"/>
  <c r="C1171" i="238"/>
  <c r="B1171" i="238"/>
  <c r="E1170" i="238"/>
  <c r="D1170" i="238"/>
  <c r="C1170" i="238"/>
  <c r="B1170" i="238"/>
  <c r="E1169" i="238"/>
  <c r="D1169" i="238"/>
  <c r="C1169" i="238"/>
  <c r="B1169" i="238"/>
  <c r="E1168" i="238"/>
  <c r="D1168" i="238"/>
  <c r="C1168" i="238"/>
  <c r="B1168" i="238"/>
  <c r="E1167" i="238"/>
  <c r="D1167" i="238"/>
  <c r="C1167" i="238"/>
  <c r="B1167" i="238"/>
  <c r="E1166" i="238"/>
  <c r="D1166" i="238"/>
  <c r="C1166" i="238"/>
  <c r="B1166" i="238"/>
  <c r="E1165" i="238"/>
  <c r="D1165" i="238"/>
  <c r="C1165" i="238"/>
  <c r="B1165" i="238"/>
  <c r="E1164" i="238"/>
  <c r="D1164" i="238"/>
  <c r="C1164" i="238"/>
  <c r="B1164" i="238"/>
  <c r="E1163" i="238"/>
  <c r="D1163" i="238"/>
  <c r="C1163" i="238"/>
  <c r="B1163" i="238"/>
  <c r="E1162" i="238"/>
  <c r="D1162" i="238"/>
  <c r="C1162" i="238"/>
  <c r="B1162" i="238"/>
  <c r="E1161" i="238"/>
  <c r="D1161" i="238"/>
  <c r="C1161" i="238"/>
  <c r="B1161" i="238"/>
  <c r="E1160" i="238"/>
  <c r="D1160" i="238"/>
  <c r="C1160" i="238"/>
  <c r="B1160" i="238"/>
  <c r="E1159" i="238"/>
  <c r="D1159" i="238"/>
  <c r="C1159" i="238"/>
  <c r="B1159" i="238"/>
  <c r="E1158" i="238"/>
  <c r="D1158" i="238"/>
  <c r="C1158" i="238"/>
  <c r="B1158" i="238"/>
  <c r="E1157" i="238"/>
  <c r="D1157" i="238"/>
  <c r="C1157" i="238"/>
  <c r="B1157" i="238"/>
  <c r="E1156" i="238"/>
  <c r="D1156" i="238"/>
  <c r="C1156" i="238"/>
  <c r="B1156" i="238"/>
  <c r="E1155" i="238"/>
  <c r="D1155" i="238"/>
  <c r="C1155" i="238"/>
  <c r="B1155" i="238"/>
  <c r="E1154" i="238"/>
  <c r="D1154" i="238"/>
  <c r="C1154" i="238"/>
  <c r="B1154" i="238"/>
  <c r="E1153" i="238"/>
  <c r="D1153" i="238"/>
  <c r="C1153" i="238"/>
  <c r="B1153" i="238"/>
  <c r="E1152" i="238"/>
  <c r="D1152" i="238"/>
  <c r="C1152" i="238"/>
  <c r="B1152" i="238"/>
  <c r="E1151" i="238"/>
  <c r="D1151" i="238"/>
  <c r="C1151" i="238"/>
  <c r="B1151" i="238"/>
  <c r="E1150" i="238"/>
  <c r="D1150" i="238"/>
  <c r="C1150" i="238"/>
  <c r="B1150" i="238"/>
  <c r="E1149" i="238"/>
  <c r="D1149" i="238"/>
  <c r="C1149" i="238"/>
  <c r="B1149" i="238"/>
  <c r="E1148" i="238"/>
  <c r="D1148" i="238"/>
  <c r="C1148" i="238"/>
  <c r="B1148" i="238"/>
  <c r="E1147" i="238"/>
  <c r="D1147" i="238"/>
  <c r="C1147" i="238"/>
  <c r="B1147" i="238"/>
  <c r="E1146" i="238"/>
  <c r="D1146" i="238"/>
  <c r="C1146" i="238"/>
  <c r="B1146" i="238"/>
  <c r="E1145" i="238"/>
  <c r="D1145" i="238"/>
  <c r="C1145" i="238"/>
  <c r="B1145" i="238"/>
  <c r="E1144" i="238"/>
  <c r="D1144" i="238"/>
  <c r="C1144" i="238"/>
  <c r="B1144" i="238"/>
  <c r="E1143" i="238"/>
  <c r="D1143" i="238"/>
  <c r="C1143" i="238"/>
  <c r="B1143" i="238"/>
  <c r="E1142" i="238"/>
  <c r="D1142" i="238"/>
  <c r="C1142" i="238"/>
  <c r="B1142" i="238"/>
  <c r="E1141" i="238"/>
  <c r="D1141" i="238"/>
  <c r="C1141" i="238"/>
  <c r="B1141" i="238"/>
  <c r="E1140" i="238"/>
  <c r="D1140" i="238"/>
  <c r="C1140" i="238"/>
  <c r="B1140" i="238"/>
  <c r="E1139" i="238"/>
  <c r="D1139" i="238"/>
  <c r="C1139" i="238"/>
  <c r="B1139" i="238"/>
  <c r="E1138" i="238"/>
  <c r="D1138" i="238"/>
  <c r="C1138" i="238"/>
  <c r="B1138" i="238"/>
  <c r="E1137" i="238"/>
  <c r="D1137" i="238"/>
  <c r="C1137" i="238"/>
  <c r="B1137" i="238"/>
  <c r="E1136" i="238"/>
  <c r="D1136" i="238"/>
  <c r="C1136" i="238"/>
  <c r="B1136" i="238"/>
  <c r="E1135" i="238"/>
  <c r="D1135" i="238"/>
  <c r="C1135" i="238"/>
  <c r="B1135" i="238"/>
  <c r="E1134" i="238"/>
  <c r="D1134" i="238"/>
  <c r="C1134" i="238"/>
  <c r="B1134" i="238"/>
  <c r="E1133" i="238"/>
  <c r="D1133" i="238"/>
  <c r="C1133" i="238"/>
  <c r="B1133" i="238"/>
  <c r="E1132" i="238"/>
  <c r="D1132" i="238"/>
  <c r="C1132" i="238"/>
  <c r="B1132" i="238"/>
  <c r="E1131" i="238"/>
  <c r="D1131" i="238"/>
  <c r="C1131" i="238"/>
  <c r="B1131" i="238"/>
  <c r="E1130" i="238"/>
  <c r="D1130" i="238"/>
  <c r="C1130" i="238"/>
  <c r="B1130" i="238"/>
  <c r="E1129" i="238"/>
  <c r="D1129" i="238"/>
  <c r="C1129" i="238"/>
  <c r="B1129" i="238"/>
  <c r="E1128" i="238"/>
  <c r="D1128" i="238"/>
  <c r="C1128" i="238"/>
  <c r="B1128" i="238"/>
  <c r="E1127" i="238"/>
  <c r="D1127" i="238"/>
  <c r="C1127" i="238"/>
  <c r="B1127" i="238"/>
  <c r="E1126" i="238"/>
  <c r="D1126" i="238"/>
  <c r="C1126" i="238"/>
  <c r="B1126" i="238"/>
  <c r="E1125" i="238"/>
  <c r="D1125" i="238"/>
  <c r="C1125" i="238"/>
  <c r="B1125" i="238"/>
  <c r="E1124" i="238"/>
  <c r="D1124" i="238"/>
  <c r="C1124" i="238"/>
  <c r="B1124" i="238"/>
  <c r="E1123" i="238"/>
  <c r="D1123" i="238"/>
  <c r="C1123" i="238"/>
  <c r="B1123" i="238"/>
  <c r="E1122" i="238"/>
  <c r="D1122" i="238"/>
  <c r="C1122" i="238"/>
  <c r="B1122" i="238"/>
  <c r="E1121" i="238"/>
  <c r="D1121" i="238"/>
  <c r="C1121" i="238"/>
  <c r="B1121" i="238"/>
  <c r="E1120" i="238"/>
  <c r="D1120" i="238"/>
  <c r="C1120" i="238"/>
  <c r="B1120" i="238"/>
  <c r="E1119" i="238"/>
  <c r="D1119" i="238"/>
  <c r="C1119" i="238"/>
  <c r="B1119" i="238"/>
  <c r="E1118" i="238"/>
  <c r="D1118" i="238"/>
  <c r="C1118" i="238"/>
  <c r="B1118" i="238"/>
  <c r="E1117" i="238"/>
  <c r="D1117" i="238"/>
  <c r="C1117" i="238"/>
  <c r="B1117" i="238"/>
  <c r="E1116" i="238"/>
  <c r="D1116" i="238"/>
  <c r="C1116" i="238"/>
  <c r="B1116" i="238"/>
  <c r="E1115" i="238"/>
  <c r="D1115" i="238"/>
  <c r="C1115" i="238"/>
  <c r="B1115" i="238"/>
  <c r="E1114" i="238"/>
  <c r="D1114" i="238"/>
  <c r="C1114" i="238"/>
  <c r="B1114" i="238"/>
  <c r="E1113" i="238"/>
  <c r="D1113" i="238"/>
  <c r="C1113" i="238"/>
  <c r="B1113" i="238"/>
  <c r="E1112" i="238"/>
  <c r="D1112" i="238"/>
  <c r="C1112" i="238"/>
  <c r="B1112" i="238"/>
  <c r="E1111" i="238"/>
  <c r="D1111" i="238"/>
  <c r="C1111" i="238"/>
  <c r="B1111" i="238"/>
  <c r="E1110" i="238"/>
  <c r="D1110" i="238"/>
  <c r="C1110" i="238"/>
  <c r="B1110" i="238"/>
  <c r="E1109" i="238"/>
  <c r="D1109" i="238"/>
  <c r="C1109" i="238"/>
  <c r="B1109" i="238"/>
  <c r="E1108" i="238"/>
  <c r="D1108" i="238"/>
  <c r="C1108" i="238"/>
  <c r="B1108" i="238"/>
  <c r="E1107" i="238"/>
  <c r="D1107" i="238"/>
  <c r="C1107" i="238"/>
  <c r="B1107" i="238"/>
  <c r="E1106" i="238"/>
  <c r="D1106" i="238"/>
  <c r="C1106" i="238"/>
  <c r="B1106" i="238"/>
  <c r="E1105" i="238"/>
  <c r="D1105" i="238"/>
  <c r="C1105" i="238"/>
  <c r="B1105" i="238"/>
  <c r="E1104" i="238"/>
  <c r="D1104" i="238"/>
  <c r="C1104" i="238"/>
  <c r="B1104" i="238"/>
  <c r="E1103" i="238"/>
  <c r="D1103" i="238"/>
  <c r="C1103" i="238"/>
  <c r="B1103" i="238"/>
  <c r="E1102" i="238"/>
  <c r="D1102" i="238"/>
  <c r="C1102" i="238"/>
  <c r="B1102" i="238"/>
  <c r="E1101" i="238"/>
  <c r="D1101" i="238"/>
  <c r="C1101" i="238"/>
  <c r="B1101" i="238"/>
  <c r="E1100" i="238"/>
  <c r="D1100" i="238"/>
  <c r="C1100" i="238"/>
  <c r="B1100" i="238"/>
  <c r="E1099" i="238"/>
  <c r="D1099" i="238"/>
  <c r="C1099" i="238"/>
  <c r="B1099" i="238"/>
  <c r="E1098" i="238"/>
  <c r="D1098" i="238"/>
  <c r="C1098" i="238"/>
  <c r="B1098" i="238"/>
  <c r="E1097" i="238"/>
  <c r="D1097" i="238"/>
  <c r="C1097" i="238"/>
  <c r="B1097" i="238"/>
  <c r="E1096" i="238"/>
  <c r="D1096" i="238"/>
  <c r="C1096" i="238"/>
  <c r="B1096" i="238"/>
  <c r="E1095" i="238"/>
  <c r="D1095" i="238"/>
  <c r="C1095" i="238"/>
  <c r="B1095" i="238"/>
  <c r="E1094" i="238"/>
  <c r="D1094" i="238"/>
  <c r="C1094" i="238"/>
  <c r="B1094" i="238"/>
  <c r="E1093" i="238"/>
  <c r="D1093" i="238"/>
  <c r="C1093" i="238"/>
  <c r="B1093" i="238"/>
  <c r="E1092" i="238"/>
  <c r="D1092" i="238"/>
  <c r="C1092" i="238"/>
  <c r="B1092" i="238"/>
  <c r="E1091" i="238"/>
  <c r="D1091" i="238"/>
  <c r="C1091" i="238"/>
  <c r="B1091" i="238"/>
  <c r="E1090" i="238"/>
  <c r="D1090" i="238"/>
  <c r="C1090" i="238"/>
  <c r="B1090" i="238"/>
  <c r="E1089" i="238"/>
  <c r="D1089" i="238"/>
  <c r="C1089" i="238"/>
  <c r="B1089" i="238"/>
  <c r="E1088" i="238"/>
  <c r="D1088" i="238"/>
  <c r="C1088" i="238"/>
  <c r="B1088" i="238"/>
  <c r="E1087" i="238"/>
  <c r="D1087" i="238"/>
  <c r="C1087" i="238"/>
  <c r="B1087" i="238"/>
  <c r="E1086" i="238"/>
  <c r="D1086" i="238"/>
  <c r="C1086" i="238"/>
  <c r="B1086" i="238"/>
  <c r="E1085" i="238"/>
  <c r="D1085" i="238"/>
  <c r="C1085" i="238"/>
  <c r="B1085" i="238"/>
  <c r="E1084" i="238"/>
  <c r="D1084" i="238"/>
  <c r="C1084" i="238"/>
  <c r="B1084" i="238"/>
  <c r="E1083" i="238"/>
  <c r="D1083" i="238"/>
  <c r="C1083" i="238"/>
  <c r="B1083" i="238"/>
  <c r="E1082" i="238"/>
  <c r="D1082" i="238"/>
  <c r="C1082" i="238"/>
  <c r="B1082" i="238"/>
  <c r="E1081" i="238"/>
  <c r="D1081" i="238"/>
  <c r="C1081" i="238"/>
  <c r="B1081" i="238"/>
  <c r="E1080" i="238"/>
  <c r="D1080" i="238"/>
  <c r="C1080" i="238"/>
  <c r="B1080" i="238"/>
  <c r="E1079" i="238"/>
  <c r="D1079" i="238"/>
  <c r="C1079" i="238"/>
  <c r="B1079" i="238"/>
  <c r="E1078" i="238"/>
  <c r="D1078" i="238"/>
  <c r="C1078" i="238"/>
  <c r="B1078" i="238"/>
  <c r="E1077" i="238"/>
  <c r="D1077" i="238"/>
  <c r="C1077" i="238"/>
  <c r="B1077" i="238"/>
  <c r="E1076" i="238"/>
  <c r="D1076" i="238"/>
  <c r="C1076" i="238"/>
  <c r="B1076" i="238"/>
  <c r="E1075" i="238"/>
  <c r="D1075" i="238"/>
  <c r="C1075" i="238"/>
  <c r="B1075" i="238"/>
  <c r="E1074" i="238"/>
  <c r="D1074" i="238"/>
  <c r="C1074" i="238"/>
  <c r="B1074" i="238"/>
  <c r="E1073" i="238"/>
  <c r="D1073" i="238"/>
  <c r="C1073" i="238"/>
  <c r="B1073" i="238"/>
  <c r="E1072" i="238"/>
  <c r="D1072" i="238"/>
  <c r="C1072" i="238"/>
  <c r="B1072" i="238"/>
  <c r="E1071" i="238"/>
  <c r="D1071" i="238"/>
  <c r="C1071" i="238"/>
  <c r="B1071" i="238"/>
  <c r="E1070" i="238"/>
  <c r="D1070" i="238"/>
  <c r="C1070" i="238"/>
  <c r="B1070" i="238"/>
  <c r="E1069" i="238"/>
  <c r="D1069" i="238"/>
  <c r="C1069" i="238"/>
  <c r="B1069" i="238"/>
  <c r="E1068" i="238"/>
  <c r="D1068" i="238"/>
  <c r="C1068" i="238"/>
  <c r="B1068" i="238"/>
  <c r="E1067" i="238"/>
  <c r="D1067" i="238"/>
  <c r="C1067" i="238"/>
  <c r="B1067" i="238"/>
  <c r="E1066" i="238"/>
  <c r="D1066" i="238"/>
  <c r="C1066" i="238"/>
  <c r="B1066" i="238"/>
  <c r="E1065" i="238"/>
  <c r="D1065" i="238"/>
  <c r="C1065" i="238"/>
  <c r="B1065" i="238"/>
  <c r="E1064" i="238"/>
  <c r="D1064" i="238"/>
  <c r="C1064" i="238"/>
  <c r="B1064" i="238"/>
  <c r="E1063" i="238"/>
  <c r="D1063" i="238"/>
  <c r="C1063" i="238"/>
  <c r="B1063" i="238"/>
  <c r="E1062" i="238"/>
  <c r="D1062" i="238"/>
  <c r="C1062" i="238"/>
  <c r="B1062" i="238"/>
  <c r="E1061" i="238"/>
  <c r="D1061" i="238"/>
  <c r="C1061" i="238"/>
  <c r="B1061" i="238"/>
  <c r="E1060" i="238"/>
  <c r="D1060" i="238"/>
  <c r="C1060" i="238"/>
  <c r="B1060" i="238"/>
  <c r="E1059" i="238"/>
  <c r="D1059" i="238"/>
  <c r="C1059" i="238"/>
  <c r="B1059" i="238"/>
  <c r="E1058" i="238"/>
  <c r="D1058" i="238"/>
  <c r="C1058" i="238"/>
  <c r="B1058" i="238"/>
  <c r="E1057" i="238"/>
  <c r="D1057" i="238"/>
  <c r="C1057" i="238"/>
  <c r="B1057" i="238"/>
  <c r="E1056" i="238"/>
  <c r="D1056" i="238"/>
  <c r="C1056" i="238"/>
  <c r="B1056" i="238"/>
  <c r="E1055" i="238"/>
  <c r="D1055" i="238"/>
  <c r="C1055" i="238"/>
  <c r="B1055" i="238"/>
  <c r="E1054" i="238"/>
  <c r="D1054" i="238"/>
  <c r="C1054" i="238"/>
  <c r="B1054" i="238"/>
  <c r="E1053" i="238"/>
  <c r="D1053" i="238"/>
  <c r="C1053" i="238"/>
  <c r="B1053" i="238"/>
  <c r="E1052" i="238"/>
  <c r="D1052" i="238"/>
  <c r="C1052" i="238"/>
  <c r="B1052" i="238"/>
  <c r="E1051" i="238"/>
  <c r="D1051" i="238"/>
  <c r="C1051" i="238"/>
  <c r="B1051" i="238"/>
  <c r="E1050" i="238"/>
  <c r="D1050" i="238"/>
  <c r="C1050" i="238"/>
  <c r="B1050" i="238"/>
  <c r="E1049" i="238"/>
  <c r="D1049" i="238"/>
  <c r="C1049" i="238"/>
  <c r="B1049" i="238"/>
  <c r="E1048" i="238"/>
  <c r="D1048" i="238"/>
  <c r="C1048" i="238"/>
  <c r="B1048" i="238"/>
  <c r="E1047" i="238"/>
  <c r="D1047" i="238"/>
  <c r="C1047" i="238"/>
  <c r="B1047" i="238"/>
  <c r="E1046" i="238"/>
  <c r="D1046" i="238"/>
  <c r="C1046" i="238"/>
  <c r="B1046" i="238"/>
  <c r="E1045" i="238"/>
  <c r="D1045" i="238"/>
  <c r="C1045" i="238"/>
  <c r="B1045" i="238"/>
  <c r="E1044" i="238"/>
  <c r="D1044" i="238"/>
  <c r="C1044" i="238"/>
  <c r="B1044" i="238"/>
  <c r="E1043" i="238"/>
  <c r="D1043" i="238"/>
  <c r="C1043" i="238"/>
  <c r="B1043" i="238"/>
  <c r="E1042" i="238"/>
  <c r="D1042" i="238"/>
  <c r="C1042" i="238"/>
  <c r="B1042" i="238"/>
  <c r="E1041" i="238"/>
  <c r="D1041" i="238"/>
  <c r="C1041" i="238"/>
  <c r="B1041" i="238"/>
  <c r="E1040" i="238"/>
  <c r="D1040" i="238"/>
  <c r="C1040" i="238"/>
  <c r="B1040" i="238"/>
  <c r="E1039" i="238"/>
  <c r="D1039" i="238"/>
  <c r="C1039" i="238"/>
  <c r="B1039" i="238"/>
  <c r="E1038" i="238"/>
  <c r="D1038" i="238"/>
  <c r="C1038" i="238"/>
  <c r="B1038" i="238"/>
  <c r="E1037" i="238"/>
  <c r="D1037" i="238"/>
  <c r="C1037" i="238"/>
  <c r="B1037" i="238"/>
  <c r="E1036" i="238"/>
  <c r="D1036" i="238"/>
  <c r="C1036" i="238"/>
  <c r="B1036" i="238"/>
  <c r="E1035" i="238"/>
  <c r="D1035" i="238"/>
  <c r="C1035" i="238"/>
  <c r="B1035" i="238"/>
  <c r="E1034" i="238"/>
  <c r="D1034" i="238"/>
  <c r="C1034" i="238"/>
  <c r="B1034" i="238"/>
  <c r="E1033" i="238"/>
  <c r="D1033" i="238"/>
  <c r="C1033" i="238"/>
  <c r="B1033" i="238"/>
  <c r="E1032" i="238"/>
  <c r="D1032" i="238"/>
  <c r="C1032" i="238"/>
  <c r="B1032" i="238"/>
  <c r="E1031" i="238"/>
  <c r="D1031" i="238"/>
  <c r="C1031" i="238"/>
  <c r="B1031" i="238"/>
  <c r="E1030" i="238"/>
  <c r="D1030" i="238"/>
  <c r="C1030" i="238"/>
  <c r="B1030" i="238"/>
  <c r="E1029" i="238"/>
  <c r="D1029" i="238"/>
  <c r="C1029" i="238"/>
  <c r="B1029" i="238"/>
  <c r="E1028" i="238"/>
  <c r="D1028" i="238"/>
  <c r="C1028" i="238"/>
  <c r="B1028" i="238"/>
  <c r="E1027" i="238"/>
  <c r="D1027" i="238"/>
  <c r="C1027" i="238"/>
  <c r="B1027" i="238"/>
  <c r="E1026" i="238"/>
  <c r="D1026" i="238"/>
  <c r="C1026" i="238"/>
  <c r="B1026" i="238"/>
  <c r="E1025" i="238"/>
  <c r="D1025" i="238"/>
  <c r="C1025" i="238"/>
  <c r="B1025" i="238"/>
  <c r="E1024" i="238"/>
  <c r="D1024" i="238"/>
  <c r="C1024" i="238"/>
  <c r="B1024" i="238"/>
  <c r="E1023" i="238"/>
  <c r="D1023" i="238"/>
  <c r="C1023" i="238"/>
  <c r="B1023" i="238"/>
  <c r="E1022" i="238"/>
  <c r="D1022" i="238"/>
  <c r="C1022" i="238"/>
  <c r="B1022" i="238"/>
  <c r="E1021" i="238"/>
  <c r="D1021" i="238"/>
  <c r="C1021" i="238"/>
  <c r="B1021" i="238"/>
  <c r="E1020" i="238"/>
  <c r="D1020" i="238"/>
  <c r="C1020" i="238"/>
  <c r="B1020" i="238"/>
  <c r="E1019" i="238"/>
  <c r="D1019" i="238"/>
  <c r="C1019" i="238"/>
  <c r="B1019" i="238"/>
  <c r="E1018" i="238"/>
  <c r="D1018" i="238"/>
  <c r="C1018" i="238"/>
  <c r="B1018" i="238"/>
  <c r="E1017" i="238"/>
  <c r="D1017" i="238"/>
  <c r="C1017" i="238"/>
  <c r="B1017" i="238"/>
  <c r="E1016" i="238"/>
  <c r="D1016" i="238"/>
  <c r="C1016" i="238"/>
  <c r="B1016" i="238"/>
  <c r="E1015" i="238"/>
  <c r="D1015" i="238"/>
  <c r="C1015" i="238"/>
  <c r="B1015" i="238"/>
  <c r="E1014" i="238"/>
  <c r="D1014" i="238"/>
  <c r="C1014" i="238"/>
  <c r="B1014" i="238"/>
  <c r="E1013" i="238"/>
  <c r="D1013" i="238"/>
  <c r="C1013" i="238"/>
  <c r="B1013" i="238"/>
  <c r="E1012" i="238"/>
  <c r="D1012" i="238"/>
  <c r="C1012" i="238"/>
  <c r="B1012" i="238"/>
  <c r="E1011" i="238"/>
  <c r="D1011" i="238"/>
  <c r="C1011" i="238"/>
  <c r="B1011" i="238"/>
  <c r="E1010" i="238"/>
  <c r="D1010" i="238"/>
  <c r="C1010" i="238"/>
  <c r="B1010" i="238"/>
  <c r="E1009" i="238"/>
  <c r="D1009" i="238"/>
  <c r="C1009" i="238"/>
  <c r="B1009" i="238"/>
  <c r="E1008" i="238"/>
  <c r="D1008" i="238"/>
  <c r="C1008" i="238"/>
  <c r="B1008" i="238"/>
  <c r="E1007" i="238"/>
  <c r="D1007" i="238"/>
  <c r="C1007" i="238"/>
  <c r="B1007" i="238"/>
  <c r="E1006" i="238"/>
  <c r="D1006" i="238"/>
  <c r="C1006" i="238"/>
  <c r="B1006" i="238"/>
  <c r="E1005" i="238"/>
  <c r="D1005" i="238"/>
  <c r="C1005" i="238"/>
  <c r="B1005" i="238"/>
  <c r="E1004" i="238"/>
  <c r="D1004" i="238"/>
  <c r="C1004" i="238"/>
  <c r="B1004" i="238"/>
  <c r="E1003" i="238"/>
  <c r="D1003" i="238"/>
  <c r="C1003" i="238"/>
  <c r="B1003" i="238"/>
  <c r="E1002" i="238"/>
  <c r="D1002" i="238"/>
  <c r="C1002" i="238"/>
  <c r="B1002" i="238"/>
  <c r="E1001" i="238"/>
  <c r="D1001" i="238"/>
  <c r="C1001" i="238"/>
  <c r="B1001" i="238"/>
  <c r="E1000" i="238"/>
  <c r="D1000" i="238"/>
  <c r="C1000" i="238"/>
  <c r="B1000" i="238"/>
  <c r="E999" i="238"/>
  <c r="D999" i="238"/>
  <c r="C999" i="238"/>
  <c r="B999" i="238"/>
  <c r="E998" i="238"/>
  <c r="D998" i="238"/>
  <c r="C998" i="238"/>
  <c r="B998" i="238"/>
  <c r="E997" i="238"/>
  <c r="D997" i="238"/>
  <c r="C997" i="238"/>
  <c r="B997" i="238"/>
  <c r="E996" i="238"/>
  <c r="D996" i="238"/>
  <c r="C996" i="238"/>
  <c r="B996" i="238"/>
  <c r="E995" i="238"/>
  <c r="D995" i="238"/>
  <c r="C995" i="238"/>
  <c r="B995" i="238"/>
  <c r="E994" i="238"/>
  <c r="D994" i="238"/>
  <c r="C994" i="238"/>
  <c r="B994" i="238"/>
  <c r="E993" i="238"/>
  <c r="D993" i="238"/>
  <c r="C993" i="238"/>
  <c r="B993" i="238"/>
  <c r="E992" i="238"/>
  <c r="D992" i="238"/>
  <c r="C992" i="238"/>
  <c r="B992" i="238"/>
  <c r="E991" i="238"/>
  <c r="D991" i="238"/>
  <c r="C991" i="238"/>
  <c r="B991" i="238"/>
  <c r="E990" i="238"/>
  <c r="D990" i="238"/>
  <c r="C990" i="238"/>
  <c r="B990" i="238"/>
  <c r="E989" i="238"/>
  <c r="D989" i="238"/>
  <c r="C989" i="238"/>
  <c r="B989" i="238"/>
  <c r="E988" i="238"/>
  <c r="D988" i="238"/>
  <c r="C988" i="238"/>
  <c r="B988" i="238"/>
  <c r="E987" i="238"/>
  <c r="D987" i="238"/>
  <c r="C987" i="238"/>
  <c r="B987" i="238"/>
  <c r="E986" i="238"/>
  <c r="D986" i="238"/>
  <c r="C986" i="238"/>
  <c r="B986" i="238"/>
  <c r="E985" i="238"/>
  <c r="D985" i="238"/>
  <c r="C985" i="238"/>
  <c r="B985" i="238"/>
  <c r="E984" i="238"/>
  <c r="D984" i="238"/>
  <c r="C984" i="238"/>
  <c r="B984" i="238"/>
  <c r="E983" i="238"/>
  <c r="D983" i="238"/>
  <c r="C983" i="238"/>
  <c r="B983" i="238"/>
  <c r="E982" i="238"/>
  <c r="D982" i="238"/>
  <c r="C982" i="238"/>
  <c r="B982" i="238"/>
  <c r="E981" i="238"/>
  <c r="D981" i="238"/>
  <c r="C981" i="238"/>
  <c r="B981" i="238"/>
  <c r="E980" i="238"/>
  <c r="D980" i="238"/>
  <c r="C980" i="238"/>
  <c r="B980" i="238"/>
  <c r="E979" i="238"/>
  <c r="D979" i="238"/>
  <c r="C979" i="238"/>
  <c r="B979" i="238"/>
  <c r="E978" i="238"/>
  <c r="D978" i="238"/>
  <c r="C978" i="238"/>
  <c r="B978" i="238"/>
  <c r="E977" i="238"/>
  <c r="D977" i="238"/>
  <c r="C977" i="238"/>
  <c r="B977" i="238"/>
  <c r="E976" i="238"/>
  <c r="D976" i="238"/>
  <c r="C976" i="238"/>
  <c r="B976" i="238"/>
  <c r="E975" i="238"/>
  <c r="D975" i="238"/>
  <c r="C975" i="238"/>
  <c r="B975" i="238"/>
  <c r="E974" i="238"/>
  <c r="D974" i="238"/>
  <c r="C974" i="238"/>
  <c r="B974" i="238"/>
  <c r="E973" i="238"/>
  <c r="D973" i="238"/>
  <c r="C973" i="238"/>
  <c r="B973" i="238"/>
  <c r="E972" i="238"/>
  <c r="D972" i="238"/>
  <c r="C972" i="238"/>
  <c r="B972" i="238"/>
  <c r="E971" i="238"/>
  <c r="D971" i="238"/>
  <c r="C971" i="238"/>
  <c r="B971" i="238"/>
  <c r="E970" i="238"/>
  <c r="D970" i="238"/>
  <c r="C970" i="238"/>
  <c r="B970" i="238"/>
  <c r="E969" i="238"/>
  <c r="D969" i="238"/>
  <c r="C969" i="238"/>
  <c r="B969" i="238"/>
  <c r="E968" i="238"/>
  <c r="D968" i="238"/>
  <c r="C968" i="238"/>
  <c r="B968" i="238"/>
  <c r="E967" i="238"/>
  <c r="D967" i="238"/>
  <c r="C967" i="238"/>
  <c r="B967" i="238"/>
  <c r="E966" i="238"/>
  <c r="D966" i="238"/>
  <c r="C966" i="238"/>
  <c r="B966" i="238"/>
  <c r="E965" i="238"/>
  <c r="D965" i="238"/>
  <c r="C965" i="238"/>
  <c r="B965" i="238"/>
  <c r="E964" i="238"/>
  <c r="D964" i="238"/>
  <c r="C964" i="238"/>
  <c r="B964" i="238"/>
  <c r="E963" i="238"/>
  <c r="D963" i="238"/>
  <c r="C963" i="238"/>
  <c r="B963" i="238"/>
  <c r="E962" i="238"/>
  <c r="D962" i="238"/>
  <c r="C962" i="238"/>
  <c r="B962" i="238"/>
  <c r="E961" i="238"/>
  <c r="D961" i="238"/>
  <c r="C961" i="238"/>
  <c r="B961" i="238"/>
  <c r="E960" i="238"/>
  <c r="D960" i="238"/>
  <c r="C960" i="238"/>
  <c r="B960" i="238"/>
  <c r="E959" i="238"/>
  <c r="D959" i="238"/>
  <c r="C959" i="238"/>
  <c r="B959" i="238"/>
  <c r="E958" i="238"/>
  <c r="D958" i="238"/>
  <c r="C958" i="238"/>
  <c r="B958" i="238"/>
  <c r="E957" i="238"/>
  <c r="D957" i="238"/>
  <c r="C957" i="238"/>
  <c r="B957" i="238"/>
  <c r="E956" i="238"/>
  <c r="D956" i="238"/>
  <c r="C956" i="238"/>
  <c r="B956" i="238"/>
  <c r="E955" i="238"/>
  <c r="D955" i="238"/>
  <c r="C955" i="238"/>
  <c r="B955" i="238"/>
  <c r="E954" i="238"/>
  <c r="D954" i="238"/>
  <c r="C954" i="238"/>
  <c r="B954" i="238"/>
  <c r="E953" i="238"/>
  <c r="D953" i="238"/>
  <c r="C953" i="238"/>
  <c r="B953" i="238"/>
  <c r="E952" i="238"/>
  <c r="D952" i="238"/>
  <c r="C952" i="238"/>
  <c r="B952" i="238"/>
  <c r="E951" i="238"/>
  <c r="D951" i="238"/>
  <c r="C951" i="238"/>
  <c r="B951" i="238"/>
  <c r="E950" i="238"/>
  <c r="D950" i="238"/>
  <c r="C950" i="238"/>
  <c r="B950" i="238"/>
  <c r="E949" i="238"/>
  <c r="D949" i="238"/>
  <c r="C949" i="238"/>
  <c r="B949" i="238"/>
  <c r="E948" i="238"/>
  <c r="D948" i="238"/>
  <c r="C948" i="238"/>
  <c r="B948" i="238"/>
  <c r="E947" i="238"/>
  <c r="D947" i="238"/>
  <c r="C947" i="238"/>
  <c r="B947" i="238"/>
  <c r="E946" i="238"/>
  <c r="D946" i="238"/>
  <c r="C946" i="238"/>
  <c r="B946" i="238"/>
  <c r="E945" i="238"/>
  <c r="D945" i="238"/>
  <c r="C945" i="238"/>
  <c r="B945" i="238"/>
  <c r="E944" i="238"/>
  <c r="D944" i="238"/>
  <c r="C944" i="238"/>
  <c r="B944" i="238"/>
  <c r="E943" i="238"/>
  <c r="D943" i="238"/>
  <c r="C943" i="238"/>
  <c r="B943" i="238"/>
  <c r="E942" i="238"/>
  <c r="D942" i="238"/>
  <c r="C942" i="238"/>
  <c r="B942" i="238"/>
  <c r="E941" i="238"/>
  <c r="D941" i="238"/>
  <c r="C941" i="238"/>
  <c r="B941" i="238"/>
  <c r="E940" i="238"/>
  <c r="D940" i="238"/>
  <c r="C940" i="238"/>
  <c r="B940" i="238"/>
  <c r="E939" i="238"/>
  <c r="D939" i="238"/>
  <c r="C939" i="238"/>
  <c r="B939" i="238"/>
  <c r="E938" i="238"/>
  <c r="D938" i="238"/>
  <c r="C938" i="238"/>
  <c r="B938" i="238"/>
  <c r="E937" i="238"/>
  <c r="D937" i="238"/>
  <c r="C937" i="238"/>
  <c r="B937" i="238"/>
  <c r="E936" i="238"/>
  <c r="D936" i="238"/>
  <c r="C936" i="238"/>
  <c r="B936" i="238"/>
  <c r="E935" i="238"/>
  <c r="D935" i="238"/>
  <c r="C935" i="238"/>
  <c r="B935" i="238"/>
  <c r="E934" i="238"/>
  <c r="D934" i="238"/>
  <c r="C934" i="238"/>
  <c r="B934" i="238"/>
  <c r="E933" i="238"/>
  <c r="D933" i="238"/>
  <c r="C933" i="238"/>
  <c r="B933" i="238"/>
  <c r="E932" i="238"/>
  <c r="D932" i="238"/>
  <c r="C932" i="238"/>
  <c r="B932" i="238"/>
  <c r="E931" i="238"/>
  <c r="D931" i="238"/>
  <c r="C931" i="238"/>
  <c r="B931" i="238"/>
  <c r="E930" i="238"/>
  <c r="D930" i="238"/>
  <c r="C930" i="238"/>
  <c r="B930" i="238"/>
  <c r="E929" i="238"/>
  <c r="D929" i="238"/>
  <c r="C929" i="238"/>
  <c r="B929" i="238"/>
  <c r="E928" i="238"/>
  <c r="D928" i="238"/>
  <c r="C928" i="238"/>
  <c r="B928" i="238"/>
  <c r="E927" i="238"/>
  <c r="D927" i="238"/>
  <c r="C927" i="238"/>
  <c r="B927" i="238"/>
  <c r="E926" i="238"/>
  <c r="D926" i="238"/>
  <c r="C926" i="238"/>
  <c r="B926" i="238"/>
  <c r="E925" i="238"/>
  <c r="D925" i="238"/>
  <c r="C925" i="238"/>
  <c r="B925" i="238"/>
  <c r="E924" i="238"/>
  <c r="D924" i="238"/>
  <c r="C924" i="238"/>
  <c r="B924" i="238"/>
  <c r="E923" i="238"/>
  <c r="D923" i="238"/>
  <c r="C923" i="238"/>
  <c r="B923" i="238"/>
  <c r="E922" i="238"/>
  <c r="D922" i="238"/>
  <c r="C922" i="238"/>
  <c r="B922" i="238"/>
  <c r="E921" i="238"/>
  <c r="D921" i="238"/>
  <c r="C921" i="238"/>
  <c r="B921" i="238"/>
  <c r="E920" i="238"/>
  <c r="D920" i="238"/>
  <c r="C920" i="238"/>
  <c r="B920" i="238"/>
  <c r="E919" i="238"/>
  <c r="D919" i="238"/>
  <c r="C919" i="238"/>
  <c r="B919" i="238"/>
  <c r="E918" i="238"/>
  <c r="D918" i="238"/>
  <c r="C918" i="238"/>
  <c r="B918" i="238"/>
  <c r="E917" i="238"/>
  <c r="D917" i="238"/>
  <c r="C917" i="238"/>
  <c r="B917" i="238"/>
  <c r="E916" i="238"/>
  <c r="D916" i="238"/>
  <c r="C916" i="238"/>
  <c r="B916" i="238"/>
  <c r="E915" i="238"/>
  <c r="D915" i="238"/>
  <c r="C915" i="238"/>
  <c r="B915" i="238"/>
  <c r="E914" i="238"/>
  <c r="D914" i="238"/>
  <c r="C914" i="238"/>
  <c r="B914" i="238"/>
  <c r="E913" i="238"/>
  <c r="D913" i="238"/>
  <c r="C913" i="238"/>
  <c r="B913" i="238"/>
  <c r="E912" i="238"/>
  <c r="D912" i="238"/>
  <c r="C912" i="238"/>
  <c r="B912" i="238"/>
  <c r="E911" i="238"/>
  <c r="D911" i="238"/>
  <c r="C911" i="238"/>
  <c r="B911" i="238"/>
  <c r="E910" i="238"/>
  <c r="D910" i="238"/>
  <c r="C910" i="238"/>
  <c r="B910" i="238"/>
  <c r="E909" i="238"/>
  <c r="D909" i="238"/>
  <c r="C909" i="238"/>
  <c r="B909" i="238"/>
  <c r="E908" i="238"/>
  <c r="D908" i="238"/>
  <c r="C908" i="238"/>
  <c r="B908" i="238"/>
  <c r="E907" i="238"/>
  <c r="D907" i="238"/>
  <c r="C907" i="238"/>
  <c r="B907" i="238"/>
  <c r="E906" i="238"/>
  <c r="D906" i="238"/>
  <c r="C906" i="238"/>
  <c r="B906" i="238"/>
  <c r="E905" i="238"/>
  <c r="D905" i="238"/>
  <c r="C905" i="238"/>
  <c r="B905" i="238"/>
  <c r="E904" i="238"/>
  <c r="D904" i="238"/>
  <c r="C904" i="238"/>
  <c r="B904" i="238"/>
  <c r="E903" i="238"/>
  <c r="D903" i="238"/>
  <c r="C903" i="238"/>
  <c r="B903" i="238"/>
  <c r="E902" i="238"/>
  <c r="D902" i="238"/>
  <c r="C902" i="238"/>
  <c r="B902" i="238"/>
  <c r="E901" i="238"/>
  <c r="D901" i="238"/>
  <c r="C901" i="238"/>
  <c r="B901" i="238"/>
  <c r="E900" i="238"/>
  <c r="D900" i="238"/>
  <c r="C900" i="238"/>
  <c r="B900" i="238"/>
  <c r="E899" i="238"/>
  <c r="D899" i="238"/>
  <c r="C899" i="238"/>
  <c r="B899" i="238"/>
  <c r="E898" i="238"/>
  <c r="D898" i="238"/>
  <c r="C898" i="238"/>
  <c r="B898" i="238"/>
  <c r="E897" i="238"/>
  <c r="D897" i="238"/>
  <c r="C897" i="238"/>
  <c r="B897" i="238"/>
  <c r="E896" i="238"/>
  <c r="D896" i="238"/>
  <c r="C896" i="238"/>
  <c r="B896" i="238"/>
  <c r="E895" i="238"/>
  <c r="D895" i="238"/>
  <c r="C895" i="238"/>
  <c r="B895" i="238"/>
  <c r="E894" i="238"/>
  <c r="D894" i="238"/>
  <c r="C894" i="238"/>
  <c r="B894" i="238"/>
  <c r="E893" i="238"/>
  <c r="D893" i="238"/>
  <c r="C893" i="238"/>
  <c r="B893" i="238"/>
  <c r="E892" i="238"/>
  <c r="D892" i="238"/>
  <c r="C892" i="238"/>
  <c r="B892" i="238"/>
  <c r="E891" i="238"/>
  <c r="D891" i="238"/>
  <c r="C891" i="238"/>
  <c r="B891" i="238"/>
  <c r="E890" i="238"/>
  <c r="D890" i="238"/>
  <c r="C890" i="238"/>
  <c r="B890" i="238"/>
  <c r="E889" i="238"/>
  <c r="D889" i="238"/>
  <c r="C889" i="238"/>
  <c r="B889" i="238"/>
  <c r="E888" i="238"/>
  <c r="D888" i="238"/>
  <c r="C888" i="238"/>
  <c r="B888" i="238"/>
  <c r="E887" i="238"/>
  <c r="D887" i="238"/>
  <c r="C887" i="238"/>
  <c r="B887" i="238"/>
  <c r="E886" i="238"/>
  <c r="D886" i="238"/>
  <c r="C886" i="238"/>
  <c r="B886" i="238"/>
  <c r="E885" i="238"/>
  <c r="D885" i="238"/>
  <c r="C885" i="238"/>
  <c r="B885" i="238"/>
  <c r="E884" i="238"/>
  <c r="D884" i="238"/>
  <c r="C884" i="238"/>
  <c r="B884" i="238"/>
  <c r="E883" i="238"/>
  <c r="D883" i="238"/>
  <c r="C883" i="238"/>
  <c r="B883" i="238"/>
  <c r="E882" i="238"/>
  <c r="D882" i="238"/>
  <c r="C882" i="238"/>
  <c r="B882" i="238"/>
  <c r="E881" i="238"/>
  <c r="D881" i="238"/>
  <c r="C881" i="238"/>
  <c r="B881" i="238"/>
  <c r="E880" i="238"/>
  <c r="D880" i="238"/>
  <c r="C880" i="238"/>
  <c r="B880" i="238"/>
  <c r="E879" i="238"/>
  <c r="D879" i="238"/>
  <c r="C879" i="238"/>
  <c r="B879" i="238"/>
  <c r="E878" i="238"/>
  <c r="D878" i="238"/>
  <c r="C878" i="238"/>
  <c r="B878" i="238"/>
  <c r="E877" i="238"/>
  <c r="D877" i="238"/>
  <c r="C877" i="238"/>
  <c r="B877" i="238"/>
  <c r="E876" i="238"/>
  <c r="D876" i="238"/>
  <c r="C876" i="238"/>
  <c r="B876" i="238"/>
  <c r="E875" i="238"/>
  <c r="D875" i="238"/>
  <c r="C875" i="238"/>
  <c r="B875" i="238"/>
  <c r="E874" i="238"/>
  <c r="D874" i="238"/>
  <c r="C874" i="238"/>
  <c r="B874" i="238"/>
  <c r="E873" i="238"/>
  <c r="D873" i="238"/>
  <c r="C873" i="238"/>
  <c r="B873" i="238"/>
  <c r="E872" i="238"/>
  <c r="D872" i="238"/>
  <c r="C872" i="238"/>
  <c r="B872" i="238"/>
  <c r="E871" i="238"/>
  <c r="D871" i="238"/>
  <c r="C871" i="238"/>
  <c r="B871" i="238"/>
  <c r="E870" i="238"/>
  <c r="D870" i="238"/>
  <c r="C870" i="238"/>
  <c r="B870" i="238"/>
  <c r="E869" i="238"/>
  <c r="D869" i="238"/>
  <c r="C869" i="238"/>
  <c r="B869" i="238"/>
  <c r="E868" i="238"/>
  <c r="D868" i="238"/>
  <c r="C868" i="238"/>
  <c r="B868" i="238"/>
  <c r="E867" i="238"/>
  <c r="D867" i="238"/>
  <c r="C867" i="238"/>
  <c r="B867" i="238"/>
  <c r="E866" i="238"/>
  <c r="D866" i="238"/>
  <c r="C866" i="238"/>
  <c r="B866" i="238"/>
  <c r="E865" i="238"/>
  <c r="D865" i="238"/>
  <c r="C865" i="238"/>
  <c r="B865" i="238"/>
  <c r="E864" i="238"/>
  <c r="D864" i="238"/>
  <c r="C864" i="238"/>
  <c r="B864" i="238"/>
  <c r="E863" i="238"/>
  <c r="D863" i="238"/>
  <c r="C863" i="238"/>
  <c r="B863" i="238"/>
  <c r="E862" i="238"/>
  <c r="D862" i="238"/>
  <c r="C862" i="238"/>
  <c r="B862" i="238"/>
  <c r="E861" i="238"/>
  <c r="D861" i="238"/>
  <c r="C861" i="238"/>
  <c r="B861" i="238"/>
  <c r="E860" i="238"/>
  <c r="D860" i="238"/>
  <c r="C860" i="238"/>
  <c r="B860" i="238"/>
  <c r="E859" i="238"/>
  <c r="D859" i="238"/>
  <c r="C859" i="238"/>
  <c r="B859" i="238"/>
  <c r="E858" i="238"/>
  <c r="D858" i="238"/>
  <c r="C858" i="238"/>
  <c r="B858" i="238"/>
  <c r="E857" i="238"/>
  <c r="D857" i="238"/>
  <c r="C857" i="238"/>
  <c r="B857" i="238"/>
  <c r="E856" i="238"/>
  <c r="D856" i="238"/>
  <c r="C856" i="238"/>
  <c r="B856" i="238"/>
  <c r="E855" i="238"/>
  <c r="D855" i="238"/>
  <c r="C855" i="238"/>
  <c r="B855" i="238"/>
  <c r="E854" i="238"/>
  <c r="D854" i="238"/>
  <c r="C854" i="238"/>
  <c r="B854" i="238"/>
  <c r="E853" i="238"/>
  <c r="D853" i="238"/>
  <c r="C853" i="238"/>
  <c r="B853" i="238"/>
  <c r="E852" i="238"/>
  <c r="D852" i="238"/>
  <c r="C852" i="238"/>
  <c r="B852" i="238"/>
  <c r="E851" i="238"/>
  <c r="D851" i="238"/>
  <c r="C851" i="238"/>
  <c r="B851" i="238"/>
  <c r="E850" i="238"/>
  <c r="D850" i="238"/>
  <c r="C850" i="238"/>
  <c r="B850" i="238"/>
  <c r="E849" i="238"/>
  <c r="D849" i="238"/>
  <c r="C849" i="238"/>
  <c r="B849" i="238"/>
  <c r="E848" i="238"/>
  <c r="D848" i="238"/>
  <c r="C848" i="238"/>
  <c r="B848" i="238"/>
  <c r="E847" i="238"/>
  <c r="D847" i="238"/>
  <c r="C847" i="238"/>
  <c r="B847" i="238"/>
  <c r="E846" i="238"/>
  <c r="D846" i="238"/>
  <c r="C846" i="238"/>
  <c r="B846" i="238"/>
  <c r="E845" i="238"/>
  <c r="D845" i="238"/>
  <c r="C845" i="238"/>
  <c r="B845" i="238"/>
  <c r="E844" i="238"/>
  <c r="D844" i="238"/>
  <c r="C844" i="238"/>
  <c r="B844" i="238"/>
  <c r="E843" i="238"/>
  <c r="D843" i="238"/>
  <c r="C843" i="238"/>
  <c r="B843" i="238"/>
  <c r="E842" i="238"/>
  <c r="D842" i="238"/>
  <c r="C842" i="238"/>
  <c r="B842" i="238"/>
  <c r="E841" i="238"/>
  <c r="D841" i="238"/>
  <c r="C841" i="238"/>
  <c r="B841" i="238"/>
  <c r="E840" i="238"/>
  <c r="D840" i="238"/>
  <c r="C840" i="238"/>
  <c r="B840" i="238"/>
  <c r="E839" i="238"/>
  <c r="D839" i="238"/>
  <c r="C839" i="238"/>
  <c r="B839" i="238"/>
  <c r="E838" i="238"/>
  <c r="D838" i="238"/>
  <c r="C838" i="238"/>
  <c r="B838" i="238"/>
  <c r="E837" i="238"/>
  <c r="D837" i="238"/>
  <c r="C837" i="238"/>
  <c r="B837" i="238"/>
  <c r="E836" i="238"/>
  <c r="D836" i="238"/>
  <c r="C836" i="238"/>
  <c r="B836" i="238"/>
  <c r="E835" i="238"/>
  <c r="D835" i="238"/>
  <c r="C835" i="238"/>
  <c r="B835" i="238"/>
  <c r="E834" i="238"/>
  <c r="D834" i="238"/>
  <c r="C834" i="238"/>
  <c r="B834" i="238"/>
  <c r="E833" i="238"/>
  <c r="D833" i="238"/>
  <c r="C833" i="238"/>
  <c r="B833" i="238"/>
  <c r="E832" i="238"/>
  <c r="D832" i="238"/>
  <c r="C832" i="238"/>
  <c r="B832" i="238"/>
  <c r="E831" i="238"/>
  <c r="D831" i="238"/>
  <c r="C831" i="238"/>
  <c r="B831" i="238"/>
  <c r="E830" i="238"/>
  <c r="D830" i="238"/>
  <c r="C830" i="238"/>
  <c r="B830" i="238"/>
  <c r="E829" i="238"/>
  <c r="D829" i="238"/>
  <c r="C829" i="238"/>
  <c r="B829" i="238"/>
  <c r="E828" i="238"/>
  <c r="D828" i="238"/>
  <c r="C828" i="238"/>
  <c r="B828" i="238"/>
  <c r="E827" i="238"/>
  <c r="D827" i="238"/>
  <c r="C827" i="238"/>
  <c r="B827" i="238"/>
  <c r="E826" i="238"/>
  <c r="D826" i="238"/>
  <c r="C826" i="238"/>
  <c r="B826" i="238"/>
  <c r="E825" i="238"/>
  <c r="D825" i="238"/>
  <c r="C825" i="238"/>
  <c r="B825" i="238"/>
  <c r="E824" i="238"/>
  <c r="D824" i="238"/>
  <c r="C824" i="238"/>
  <c r="B824" i="238"/>
  <c r="E823" i="238"/>
  <c r="D823" i="238"/>
  <c r="C823" i="238"/>
  <c r="B823" i="238"/>
  <c r="E822" i="238"/>
  <c r="D822" i="238"/>
  <c r="C822" i="238"/>
  <c r="B822" i="238"/>
  <c r="E821" i="238"/>
  <c r="D821" i="238"/>
  <c r="C821" i="238"/>
  <c r="B821" i="238"/>
  <c r="E820" i="238"/>
  <c r="D820" i="238"/>
  <c r="C820" i="238"/>
  <c r="B820" i="238"/>
  <c r="E819" i="238"/>
  <c r="D819" i="238"/>
  <c r="C819" i="238"/>
  <c r="B819" i="238"/>
  <c r="E818" i="238"/>
  <c r="D818" i="238"/>
  <c r="C818" i="238"/>
  <c r="B818" i="238"/>
  <c r="E817" i="238"/>
  <c r="D817" i="238"/>
  <c r="C817" i="238"/>
  <c r="B817" i="238"/>
  <c r="E816" i="238"/>
  <c r="D816" i="238"/>
  <c r="C816" i="238"/>
  <c r="B816" i="238"/>
  <c r="E815" i="238"/>
  <c r="D815" i="238"/>
  <c r="C815" i="238"/>
  <c r="B815" i="238"/>
  <c r="E814" i="238"/>
  <c r="D814" i="238"/>
  <c r="C814" i="238"/>
  <c r="B814" i="238"/>
  <c r="E813" i="238"/>
  <c r="D813" i="238"/>
  <c r="C813" i="238"/>
  <c r="B813" i="238"/>
  <c r="E812" i="238"/>
  <c r="D812" i="238"/>
  <c r="C812" i="238"/>
  <c r="B812" i="238"/>
  <c r="E811" i="238"/>
  <c r="D811" i="238"/>
  <c r="C811" i="238"/>
  <c r="B811" i="238"/>
  <c r="E810" i="238"/>
  <c r="D810" i="238"/>
  <c r="C810" i="238"/>
  <c r="B810" i="238"/>
  <c r="E809" i="238"/>
  <c r="D809" i="238"/>
  <c r="C809" i="238"/>
  <c r="B809" i="238"/>
  <c r="E808" i="238"/>
  <c r="D808" i="238"/>
  <c r="C808" i="238"/>
  <c r="B808" i="238"/>
  <c r="E807" i="238"/>
  <c r="D807" i="238"/>
  <c r="C807" i="238"/>
  <c r="B807" i="238"/>
  <c r="E806" i="238"/>
  <c r="D806" i="238"/>
  <c r="C806" i="238"/>
  <c r="B806" i="238"/>
  <c r="E805" i="238"/>
  <c r="D805" i="238"/>
  <c r="C805" i="238"/>
  <c r="B805" i="238"/>
  <c r="E804" i="238"/>
  <c r="D804" i="238"/>
  <c r="C804" i="238"/>
  <c r="B804" i="238"/>
  <c r="E803" i="238"/>
  <c r="D803" i="238"/>
  <c r="C803" i="238"/>
  <c r="B803" i="238"/>
  <c r="E802" i="238"/>
  <c r="D802" i="238"/>
  <c r="C802" i="238"/>
  <c r="B802" i="238"/>
  <c r="E801" i="238"/>
  <c r="D801" i="238"/>
  <c r="C801" i="238"/>
  <c r="B801" i="238"/>
  <c r="E800" i="238"/>
  <c r="D800" i="238"/>
  <c r="C800" i="238"/>
  <c r="B800" i="238"/>
  <c r="E799" i="238"/>
  <c r="D799" i="238"/>
  <c r="C799" i="238"/>
  <c r="B799" i="238"/>
  <c r="E798" i="238"/>
  <c r="D798" i="238"/>
  <c r="C798" i="238"/>
  <c r="B798" i="238"/>
  <c r="E797" i="238"/>
  <c r="D797" i="238"/>
  <c r="C797" i="238"/>
  <c r="B797" i="238"/>
  <c r="E796" i="238"/>
  <c r="D796" i="238"/>
  <c r="C796" i="238"/>
  <c r="B796" i="238"/>
  <c r="E795" i="238"/>
  <c r="D795" i="238"/>
  <c r="C795" i="238"/>
  <c r="B795" i="238"/>
  <c r="E794" i="238"/>
  <c r="D794" i="238"/>
  <c r="C794" i="238"/>
  <c r="B794" i="238"/>
  <c r="E793" i="238"/>
  <c r="D793" i="238"/>
  <c r="C793" i="238"/>
  <c r="B793" i="238"/>
  <c r="E792" i="238"/>
  <c r="D792" i="238"/>
  <c r="C792" i="238"/>
  <c r="B792" i="238"/>
  <c r="E791" i="238"/>
  <c r="D791" i="238"/>
  <c r="C791" i="238"/>
  <c r="B791" i="238"/>
  <c r="E790" i="238"/>
  <c r="D790" i="238"/>
  <c r="C790" i="238"/>
  <c r="B790" i="238"/>
  <c r="E789" i="238"/>
  <c r="D789" i="238"/>
  <c r="C789" i="238"/>
  <c r="B789" i="238"/>
  <c r="E788" i="238"/>
  <c r="D788" i="238"/>
  <c r="C788" i="238"/>
  <c r="B788" i="238"/>
  <c r="E787" i="238"/>
  <c r="D787" i="238"/>
  <c r="C787" i="238"/>
  <c r="B787" i="238"/>
  <c r="E786" i="238"/>
  <c r="D786" i="238"/>
  <c r="C786" i="238"/>
  <c r="B786" i="238"/>
  <c r="E785" i="238"/>
  <c r="D785" i="238"/>
  <c r="C785" i="238"/>
  <c r="B785" i="238"/>
  <c r="E784" i="238"/>
  <c r="D784" i="238"/>
  <c r="C784" i="238"/>
  <c r="B784" i="238"/>
  <c r="E783" i="238"/>
  <c r="D783" i="238"/>
  <c r="C783" i="238"/>
  <c r="B783" i="238"/>
  <c r="E782" i="238"/>
  <c r="D782" i="238"/>
  <c r="C782" i="238"/>
  <c r="B782" i="238"/>
  <c r="E781" i="238"/>
  <c r="D781" i="238"/>
  <c r="C781" i="238"/>
  <c r="B781" i="238"/>
  <c r="E780" i="238"/>
  <c r="D780" i="238"/>
  <c r="C780" i="238"/>
  <c r="B780" i="238"/>
  <c r="E779" i="238"/>
  <c r="D779" i="238"/>
  <c r="C779" i="238"/>
  <c r="B779" i="238"/>
  <c r="E778" i="238"/>
  <c r="D778" i="238"/>
  <c r="C778" i="238"/>
  <c r="B778" i="238"/>
  <c r="E777" i="238"/>
  <c r="D777" i="238"/>
  <c r="C777" i="238"/>
  <c r="B777" i="238"/>
  <c r="E776" i="238"/>
  <c r="D776" i="238"/>
  <c r="C776" i="238"/>
  <c r="B776" i="238"/>
  <c r="E775" i="238"/>
  <c r="D775" i="238"/>
  <c r="C775" i="238"/>
  <c r="B775" i="238"/>
  <c r="E774" i="238"/>
  <c r="D774" i="238"/>
  <c r="C774" i="238"/>
  <c r="B774" i="238"/>
  <c r="E773" i="238"/>
  <c r="D773" i="238"/>
  <c r="C773" i="238"/>
  <c r="B773" i="238"/>
  <c r="E772" i="238"/>
  <c r="D772" i="238"/>
  <c r="C772" i="238"/>
  <c r="B772" i="238"/>
  <c r="E771" i="238"/>
  <c r="D771" i="238"/>
  <c r="C771" i="238"/>
  <c r="B771" i="238"/>
  <c r="E770" i="238"/>
  <c r="D770" i="238"/>
  <c r="C770" i="238"/>
  <c r="B770" i="238"/>
  <c r="E769" i="238"/>
  <c r="D769" i="238"/>
  <c r="C769" i="238"/>
  <c r="B769" i="238"/>
  <c r="E768" i="238"/>
  <c r="D768" i="238"/>
  <c r="C768" i="238"/>
  <c r="B768" i="238"/>
  <c r="E767" i="238"/>
  <c r="D767" i="238"/>
  <c r="C767" i="238"/>
  <c r="B767" i="238"/>
  <c r="E766" i="238"/>
  <c r="D766" i="238"/>
  <c r="C766" i="238"/>
  <c r="B766" i="238"/>
  <c r="E765" i="238"/>
  <c r="D765" i="238"/>
  <c r="C765" i="238"/>
  <c r="B765" i="238"/>
  <c r="E764" i="238"/>
  <c r="D764" i="238"/>
  <c r="C764" i="238"/>
  <c r="B764" i="238"/>
  <c r="E763" i="238"/>
  <c r="D763" i="238"/>
  <c r="C763" i="238"/>
  <c r="B763" i="238"/>
  <c r="E762" i="238"/>
  <c r="D762" i="238"/>
  <c r="C762" i="238"/>
  <c r="B762" i="238"/>
  <c r="E761" i="238"/>
  <c r="D761" i="238"/>
  <c r="C761" i="238"/>
  <c r="B761" i="238"/>
  <c r="E760" i="238"/>
  <c r="D760" i="238"/>
  <c r="C760" i="238"/>
  <c r="B760" i="238"/>
  <c r="E759" i="238"/>
  <c r="D759" i="238"/>
  <c r="C759" i="238"/>
  <c r="B759" i="238"/>
  <c r="E758" i="238"/>
  <c r="D758" i="238"/>
  <c r="C758" i="238"/>
  <c r="B758" i="238"/>
  <c r="E757" i="238"/>
  <c r="D757" i="238"/>
  <c r="C757" i="238"/>
  <c r="B757" i="238"/>
  <c r="E756" i="238"/>
  <c r="D756" i="238"/>
  <c r="C756" i="238"/>
  <c r="B756" i="238"/>
  <c r="E755" i="238"/>
  <c r="D755" i="238"/>
  <c r="C755" i="238"/>
  <c r="B755" i="238"/>
  <c r="E754" i="238"/>
  <c r="D754" i="238"/>
  <c r="C754" i="238"/>
  <c r="B754" i="238"/>
  <c r="E753" i="238"/>
  <c r="D753" i="238"/>
  <c r="C753" i="238"/>
  <c r="B753" i="238"/>
  <c r="E752" i="238"/>
  <c r="D752" i="238"/>
  <c r="C752" i="238"/>
  <c r="B752" i="238"/>
  <c r="E751" i="238"/>
  <c r="D751" i="238"/>
  <c r="C751" i="238"/>
  <c r="B751" i="238"/>
  <c r="E750" i="238"/>
  <c r="D750" i="238"/>
  <c r="C750" i="238"/>
  <c r="B750" i="238"/>
  <c r="E749" i="238"/>
  <c r="D749" i="238"/>
  <c r="C749" i="238"/>
  <c r="B749" i="238"/>
  <c r="E748" i="238"/>
  <c r="D748" i="238"/>
  <c r="C748" i="238"/>
  <c r="B748" i="238"/>
  <c r="E747" i="238"/>
  <c r="D747" i="238"/>
  <c r="C747" i="238"/>
  <c r="B747" i="238"/>
  <c r="E746" i="238"/>
  <c r="D746" i="238"/>
  <c r="C746" i="238"/>
  <c r="B746" i="238"/>
  <c r="E745" i="238"/>
  <c r="D745" i="238"/>
  <c r="C745" i="238"/>
  <c r="B745" i="238"/>
  <c r="E744" i="238"/>
  <c r="D744" i="238"/>
  <c r="C744" i="238"/>
  <c r="B744" i="238"/>
  <c r="E743" i="238"/>
  <c r="D743" i="238"/>
  <c r="C743" i="238"/>
  <c r="B743" i="238"/>
  <c r="E742" i="238"/>
  <c r="D742" i="238"/>
  <c r="C742" i="238"/>
  <c r="B742" i="238"/>
  <c r="E741" i="238"/>
  <c r="D741" i="238"/>
  <c r="C741" i="238"/>
  <c r="B741" i="238"/>
  <c r="E740" i="238"/>
  <c r="D740" i="238"/>
  <c r="C740" i="238"/>
  <c r="B740" i="238"/>
  <c r="E739" i="238"/>
  <c r="D739" i="238"/>
  <c r="C739" i="238"/>
  <c r="B739" i="238"/>
  <c r="E738" i="238"/>
  <c r="D738" i="238"/>
  <c r="C738" i="238"/>
  <c r="B738" i="238"/>
  <c r="E737" i="238"/>
  <c r="D737" i="238"/>
  <c r="C737" i="238"/>
  <c r="B737" i="238"/>
  <c r="E736" i="238"/>
  <c r="D736" i="238"/>
  <c r="C736" i="238"/>
  <c r="B736" i="238"/>
  <c r="E735" i="238"/>
  <c r="D735" i="238"/>
  <c r="C735" i="238"/>
  <c r="B735" i="238"/>
  <c r="E734" i="238"/>
  <c r="D734" i="238"/>
  <c r="C734" i="238"/>
  <c r="B734" i="238"/>
  <c r="E733" i="238"/>
  <c r="D733" i="238"/>
  <c r="C733" i="238"/>
  <c r="B733" i="238"/>
  <c r="E732" i="238"/>
  <c r="D732" i="238"/>
  <c r="C732" i="238"/>
  <c r="B732" i="238"/>
  <c r="E731" i="238"/>
  <c r="D731" i="238"/>
  <c r="C731" i="238"/>
  <c r="B731" i="238"/>
  <c r="E730" i="238"/>
  <c r="D730" i="238"/>
  <c r="C730" i="238"/>
  <c r="B730" i="238"/>
  <c r="E729" i="238"/>
  <c r="D729" i="238"/>
  <c r="C729" i="238"/>
  <c r="B729" i="238"/>
  <c r="E728" i="238"/>
  <c r="D728" i="238"/>
  <c r="C728" i="238"/>
  <c r="B728" i="238"/>
  <c r="E727" i="238"/>
  <c r="D727" i="238"/>
  <c r="C727" i="238"/>
  <c r="B727" i="238"/>
  <c r="E726" i="238"/>
  <c r="D726" i="238"/>
  <c r="C726" i="238"/>
  <c r="B726" i="238"/>
  <c r="E725" i="238"/>
  <c r="D725" i="238"/>
  <c r="C725" i="238"/>
  <c r="B725" i="238"/>
  <c r="E724" i="238"/>
  <c r="D724" i="238"/>
  <c r="C724" i="238"/>
  <c r="B724" i="238"/>
  <c r="E723" i="238"/>
  <c r="D723" i="238"/>
  <c r="C723" i="238"/>
  <c r="B723" i="238"/>
  <c r="E722" i="238"/>
  <c r="D722" i="238"/>
  <c r="C722" i="238"/>
  <c r="B722" i="238"/>
  <c r="E721" i="238"/>
  <c r="D721" i="238"/>
  <c r="C721" i="238"/>
  <c r="B721" i="238"/>
  <c r="E720" i="238"/>
  <c r="D720" i="238"/>
  <c r="C720" i="238"/>
  <c r="B720" i="238"/>
  <c r="E719" i="238"/>
  <c r="D719" i="238"/>
  <c r="C719" i="238"/>
  <c r="B719" i="238"/>
  <c r="E718" i="238"/>
  <c r="D718" i="238"/>
  <c r="C718" i="238"/>
  <c r="B718" i="238"/>
  <c r="E717" i="238"/>
  <c r="D717" i="238"/>
  <c r="C717" i="238"/>
  <c r="B717" i="238"/>
  <c r="E716" i="238"/>
  <c r="D716" i="238"/>
  <c r="C716" i="238"/>
  <c r="B716" i="238"/>
  <c r="E715" i="238"/>
  <c r="D715" i="238"/>
  <c r="C715" i="238"/>
  <c r="B715" i="238"/>
  <c r="E714" i="238"/>
  <c r="D714" i="238"/>
  <c r="C714" i="238"/>
  <c r="B714" i="238"/>
  <c r="E713" i="238"/>
  <c r="D713" i="238"/>
  <c r="C713" i="238"/>
  <c r="B713" i="238"/>
  <c r="E712" i="238"/>
  <c r="D712" i="238"/>
  <c r="C712" i="238"/>
  <c r="B712" i="238"/>
  <c r="E711" i="238"/>
  <c r="D711" i="238"/>
  <c r="C711" i="238"/>
  <c r="B711" i="238"/>
  <c r="E710" i="238"/>
  <c r="D710" i="238"/>
  <c r="C710" i="238"/>
  <c r="B710" i="238"/>
  <c r="E709" i="238"/>
  <c r="D709" i="238"/>
  <c r="C709" i="238"/>
  <c r="B709" i="238"/>
  <c r="E708" i="238"/>
  <c r="D708" i="238"/>
  <c r="C708" i="238"/>
  <c r="B708" i="238"/>
  <c r="E707" i="238"/>
  <c r="D707" i="238"/>
  <c r="C707" i="238"/>
  <c r="B707" i="238"/>
  <c r="E706" i="238"/>
  <c r="D706" i="238"/>
  <c r="C706" i="238"/>
  <c r="B706" i="238"/>
  <c r="E705" i="238"/>
  <c r="D705" i="238"/>
  <c r="C705" i="238"/>
  <c r="B705" i="238"/>
  <c r="E704" i="238"/>
  <c r="D704" i="238"/>
  <c r="C704" i="238"/>
  <c r="B704" i="238"/>
  <c r="E703" i="238"/>
  <c r="D703" i="238"/>
  <c r="C703" i="238"/>
  <c r="B703" i="238"/>
  <c r="E702" i="238"/>
  <c r="D702" i="238"/>
  <c r="C702" i="238"/>
  <c r="B702" i="238"/>
  <c r="E701" i="238"/>
  <c r="D701" i="238"/>
  <c r="C701" i="238"/>
  <c r="B701" i="238"/>
  <c r="E700" i="238"/>
  <c r="D700" i="238"/>
  <c r="C700" i="238"/>
  <c r="B700" i="238"/>
  <c r="E699" i="238"/>
  <c r="D699" i="238"/>
  <c r="C699" i="238"/>
  <c r="B699" i="238"/>
  <c r="E698" i="238"/>
  <c r="D698" i="238"/>
  <c r="C698" i="238"/>
  <c r="B698" i="238"/>
  <c r="E697" i="238"/>
  <c r="D697" i="238"/>
  <c r="C697" i="238"/>
  <c r="B697" i="238"/>
  <c r="E696" i="238"/>
  <c r="D696" i="238"/>
  <c r="C696" i="238"/>
  <c r="B696" i="238"/>
  <c r="E695" i="238"/>
  <c r="D695" i="238"/>
  <c r="C695" i="238"/>
  <c r="B695" i="238"/>
  <c r="E694" i="238"/>
  <c r="D694" i="238"/>
  <c r="C694" i="238"/>
  <c r="B694" i="238"/>
  <c r="E693" i="238"/>
  <c r="D693" i="238"/>
  <c r="C693" i="238"/>
  <c r="B693" i="238"/>
  <c r="E692" i="238"/>
  <c r="D692" i="238"/>
  <c r="C692" i="238"/>
  <c r="B692" i="238"/>
  <c r="E691" i="238"/>
  <c r="D691" i="238"/>
  <c r="C691" i="238"/>
  <c r="B691" i="238"/>
  <c r="E690" i="238"/>
  <c r="D690" i="238"/>
  <c r="C690" i="238"/>
  <c r="B690" i="238"/>
  <c r="E689" i="238"/>
  <c r="D689" i="238"/>
  <c r="C689" i="238"/>
  <c r="B689" i="238"/>
  <c r="E688" i="238"/>
  <c r="D688" i="238"/>
  <c r="C688" i="238"/>
  <c r="B688" i="238"/>
  <c r="E687" i="238"/>
  <c r="D687" i="238"/>
  <c r="C687" i="238"/>
  <c r="B687" i="238"/>
  <c r="E686" i="238"/>
  <c r="D686" i="238"/>
  <c r="C686" i="238"/>
  <c r="B686" i="238"/>
  <c r="E685" i="238"/>
  <c r="D685" i="238"/>
  <c r="C685" i="238"/>
  <c r="B685" i="238"/>
  <c r="E684" i="238"/>
  <c r="D684" i="238"/>
  <c r="C684" i="238"/>
  <c r="B684" i="238"/>
  <c r="E683" i="238"/>
  <c r="D683" i="238"/>
  <c r="C683" i="238"/>
  <c r="B683" i="238"/>
  <c r="E682" i="238"/>
  <c r="D682" i="238"/>
  <c r="C682" i="238"/>
  <c r="B682" i="238"/>
  <c r="E681" i="238"/>
  <c r="D681" i="238"/>
  <c r="C681" i="238"/>
  <c r="B681" i="238"/>
  <c r="E680" i="238"/>
  <c r="D680" i="238"/>
  <c r="C680" i="238"/>
  <c r="B680" i="238"/>
  <c r="E679" i="238"/>
  <c r="D679" i="238"/>
  <c r="C679" i="238"/>
  <c r="B679" i="238"/>
  <c r="E678" i="238"/>
  <c r="D678" i="238"/>
  <c r="C678" i="238"/>
  <c r="B678" i="238"/>
  <c r="E677" i="238"/>
  <c r="D677" i="238"/>
  <c r="C677" i="238"/>
  <c r="B677" i="238"/>
  <c r="E676" i="238"/>
  <c r="D676" i="238"/>
  <c r="C676" i="238"/>
  <c r="B676" i="238"/>
  <c r="E675" i="238"/>
  <c r="D675" i="238"/>
  <c r="C675" i="238"/>
  <c r="B675" i="238"/>
  <c r="E674" i="238"/>
  <c r="D674" i="238"/>
  <c r="C674" i="238"/>
  <c r="B674" i="238"/>
  <c r="E673" i="238"/>
  <c r="D673" i="238"/>
  <c r="C673" i="238"/>
  <c r="B673" i="238"/>
  <c r="E672" i="238"/>
  <c r="D672" i="238"/>
  <c r="C672" i="238"/>
  <c r="B672" i="238"/>
  <c r="E671" i="238"/>
  <c r="D671" i="238"/>
  <c r="C671" i="238"/>
  <c r="B671" i="238"/>
  <c r="E670" i="238"/>
  <c r="D670" i="238"/>
  <c r="C670" i="238"/>
  <c r="B670" i="238"/>
  <c r="E669" i="238"/>
  <c r="D669" i="238"/>
  <c r="C669" i="238"/>
  <c r="B669" i="238"/>
  <c r="E668" i="238"/>
  <c r="D668" i="238"/>
  <c r="C668" i="238"/>
  <c r="B668" i="238"/>
  <c r="E667" i="238"/>
  <c r="D667" i="238"/>
  <c r="C667" i="238"/>
  <c r="B667" i="238"/>
  <c r="E666" i="238"/>
  <c r="D666" i="238"/>
  <c r="C666" i="238"/>
  <c r="B666" i="238"/>
  <c r="E665" i="238"/>
  <c r="D665" i="238"/>
  <c r="C665" i="238"/>
  <c r="B665" i="238"/>
  <c r="E664" i="238"/>
  <c r="D664" i="238"/>
  <c r="C664" i="238"/>
  <c r="B664" i="238"/>
  <c r="E663" i="238"/>
  <c r="D663" i="238"/>
  <c r="C663" i="238"/>
  <c r="B663" i="238"/>
  <c r="E662" i="238"/>
  <c r="D662" i="238"/>
  <c r="C662" i="238"/>
  <c r="B662" i="238"/>
  <c r="E661" i="238"/>
  <c r="D661" i="238"/>
  <c r="C661" i="238"/>
  <c r="B661" i="238"/>
  <c r="E660" i="238"/>
  <c r="D660" i="238"/>
  <c r="C660" i="238"/>
  <c r="B660" i="238"/>
  <c r="E659" i="238"/>
  <c r="D659" i="238"/>
  <c r="C659" i="238"/>
  <c r="B659" i="238"/>
  <c r="E658" i="238"/>
  <c r="D658" i="238"/>
  <c r="C658" i="238"/>
  <c r="B658" i="238"/>
  <c r="E657" i="238"/>
  <c r="D657" i="238"/>
  <c r="C657" i="238"/>
  <c r="B657" i="238"/>
  <c r="E656" i="238"/>
  <c r="D656" i="238"/>
  <c r="C656" i="238"/>
  <c r="B656" i="238"/>
  <c r="E655" i="238"/>
  <c r="D655" i="238"/>
  <c r="C655" i="238"/>
  <c r="B655" i="238"/>
  <c r="E654" i="238"/>
  <c r="D654" i="238"/>
  <c r="C654" i="238"/>
  <c r="B654" i="238"/>
  <c r="E653" i="238"/>
  <c r="D653" i="238"/>
  <c r="C653" i="238"/>
  <c r="B653" i="238"/>
  <c r="E652" i="238"/>
  <c r="D652" i="238"/>
  <c r="C652" i="238"/>
  <c r="B652" i="238"/>
  <c r="E651" i="238"/>
  <c r="D651" i="238"/>
  <c r="C651" i="238"/>
  <c r="B651" i="238"/>
  <c r="E650" i="238"/>
  <c r="D650" i="238"/>
  <c r="C650" i="238"/>
  <c r="B650" i="238"/>
  <c r="E649" i="238"/>
  <c r="D649" i="238"/>
  <c r="C649" i="238"/>
  <c r="B649" i="238"/>
  <c r="E648" i="238"/>
  <c r="D648" i="238"/>
  <c r="C648" i="238"/>
  <c r="B648" i="238"/>
  <c r="E647" i="238"/>
  <c r="D647" i="238"/>
  <c r="C647" i="238"/>
  <c r="B647" i="238"/>
  <c r="E646" i="238"/>
  <c r="D646" i="238"/>
  <c r="C646" i="238"/>
  <c r="B646" i="238"/>
  <c r="E645" i="238"/>
  <c r="D645" i="238"/>
  <c r="C645" i="238"/>
  <c r="B645" i="238"/>
  <c r="E644" i="238"/>
  <c r="D644" i="238"/>
  <c r="C644" i="238"/>
  <c r="B644" i="238"/>
  <c r="E643" i="238"/>
  <c r="D643" i="238"/>
  <c r="C643" i="238"/>
  <c r="B643" i="238"/>
  <c r="E642" i="238"/>
  <c r="D642" i="238"/>
  <c r="C642" i="238"/>
  <c r="B642" i="238"/>
  <c r="E641" i="238"/>
  <c r="D641" i="238"/>
  <c r="C641" i="238"/>
  <c r="B641" i="238"/>
  <c r="E640" i="238"/>
  <c r="D640" i="238"/>
  <c r="C640" i="238"/>
  <c r="B640" i="238"/>
  <c r="E639" i="238"/>
  <c r="D639" i="238"/>
  <c r="C639" i="238"/>
  <c r="B639" i="238"/>
  <c r="E638" i="238"/>
  <c r="D638" i="238"/>
  <c r="C638" i="238"/>
  <c r="B638" i="238"/>
  <c r="E637" i="238"/>
  <c r="D637" i="238"/>
  <c r="C637" i="238"/>
  <c r="B637" i="238"/>
  <c r="E636" i="238"/>
  <c r="D636" i="238"/>
  <c r="C636" i="238"/>
  <c r="B636" i="238"/>
  <c r="E635" i="238"/>
  <c r="D635" i="238"/>
  <c r="C635" i="238"/>
  <c r="B635" i="238"/>
  <c r="E634" i="238"/>
  <c r="D634" i="238"/>
  <c r="C634" i="238"/>
  <c r="B634" i="238"/>
  <c r="E633" i="238"/>
  <c r="D633" i="238"/>
  <c r="C633" i="238"/>
  <c r="B633" i="238"/>
  <c r="E632" i="238"/>
  <c r="D632" i="238"/>
  <c r="C632" i="238"/>
  <c r="B632" i="238"/>
  <c r="E631" i="238"/>
  <c r="D631" i="238"/>
  <c r="C631" i="238"/>
  <c r="B631" i="238"/>
  <c r="E630" i="238"/>
  <c r="D630" i="238"/>
  <c r="C630" i="238"/>
  <c r="B630" i="238"/>
  <c r="E629" i="238"/>
  <c r="D629" i="238"/>
  <c r="C629" i="238"/>
  <c r="B629" i="238"/>
  <c r="E628" i="238"/>
  <c r="D628" i="238"/>
  <c r="C628" i="238"/>
  <c r="B628" i="238"/>
  <c r="E627" i="238"/>
  <c r="D627" i="238"/>
  <c r="C627" i="238"/>
  <c r="B627" i="238"/>
  <c r="E626" i="238"/>
  <c r="D626" i="238"/>
  <c r="C626" i="238"/>
  <c r="B626" i="238"/>
  <c r="E625" i="238"/>
  <c r="D625" i="238"/>
  <c r="C625" i="238"/>
  <c r="B625" i="238"/>
  <c r="E624" i="238"/>
  <c r="D624" i="238"/>
  <c r="C624" i="238"/>
  <c r="B624" i="238"/>
  <c r="E623" i="238"/>
  <c r="D623" i="238"/>
  <c r="C623" i="238"/>
  <c r="B623" i="238"/>
  <c r="E622" i="238"/>
  <c r="D622" i="238"/>
  <c r="C622" i="238"/>
  <c r="B622" i="238"/>
  <c r="E621" i="238"/>
  <c r="D621" i="238"/>
  <c r="C621" i="238"/>
  <c r="B621" i="238"/>
  <c r="E620" i="238"/>
  <c r="D620" i="238"/>
  <c r="C620" i="238"/>
  <c r="B620" i="238"/>
  <c r="E619" i="238"/>
  <c r="D619" i="238"/>
  <c r="C619" i="238"/>
  <c r="B619" i="238"/>
  <c r="E618" i="238"/>
  <c r="D618" i="238"/>
  <c r="C618" i="238"/>
  <c r="B618" i="238"/>
  <c r="E617" i="238"/>
  <c r="D617" i="238"/>
  <c r="C617" i="238"/>
  <c r="B617" i="238"/>
  <c r="E616" i="238"/>
  <c r="D616" i="238"/>
  <c r="C616" i="238"/>
  <c r="B616" i="238"/>
  <c r="E615" i="238"/>
  <c r="D615" i="238"/>
  <c r="C615" i="238"/>
  <c r="B615" i="238"/>
  <c r="E614" i="238"/>
  <c r="D614" i="238"/>
  <c r="C614" i="238"/>
  <c r="B614" i="238"/>
  <c r="E613" i="238"/>
  <c r="D613" i="238"/>
  <c r="C613" i="238"/>
  <c r="B613" i="238"/>
  <c r="E612" i="238"/>
  <c r="D612" i="238"/>
  <c r="C612" i="238"/>
  <c r="B612" i="238"/>
  <c r="E611" i="238"/>
  <c r="D611" i="238"/>
  <c r="C611" i="238"/>
  <c r="B611" i="238"/>
  <c r="E610" i="238"/>
  <c r="D610" i="238"/>
  <c r="C610" i="238"/>
  <c r="B610" i="238"/>
  <c r="E609" i="238"/>
  <c r="D609" i="238"/>
  <c r="C609" i="238"/>
  <c r="B609" i="238"/>
  <c r="E608" i="238"/>
  <c r="D608" i="238"/>
  <c r="C608" i="238"/>
  <c r="B608" i="238"/>
  <c r="E607" i="238"/>
  <c r="D607" i="238"/>
  <c r="C607" i="238"/>
  <c r="B607" i="238"/>
  <c r="E606" i="238"/>
  <c r="D606" i="238"/>
  <c r="C606" i="238"/>
  <c r="B606" i="238"/>
  <c r="E605" i="238"/>
  <c r="D605" i="238"/>
  <c r="C605" i="238"/>
  <c r="B605" i="238"/>
  <c r="E604" i="238"/>
  <c r="D604" i="238"/>
  <c r="C604" i="238"/>
  <c r="B604" i="238"/>
  <c r="E603" i="238"/>
  <c r="D603" i="238"/>
  <c r="C603" i="238"/>
  <c r="B603" i="238"/>
  <c r="E602" i="238"/>
  <c r="D602" i="238"/>
  <c r="C602" i="238"/>
  <c r="B602" i="238"/>
  <c r="E601" i="238"/>
  <c r="D601" i="238"/>
  <c r="C601" i="238"/>
  <c r="B601" i="238"/>
  <c r="E600" i="238"/>
  <c r="D600" i="238"/>
  <c r="C600" i="238"/>
  <c r="B600" i="238"/>
  <c r="E599" i="238"/>
  <c r="D599" i="238"/>
  <c r="C599" i="238"/>
  <c r="B599" i="238"/>
  <c r="E598" i="238"/>
  <c r="D598" i="238"/>
  <c r="C598" i="238"/>
  <c r="B598" i="238"/>
  <c r="E597" i="238"/>
  <c r="D597" i="238"/>
  <c r="C597" i="238"/>
  <c r="B597" i="238"/>
  <c r="E596" i="238"/>
  <c r="D596" i="238"/>
  <c r="C596" i="238"/>
  <c r="B596" i="238"/>
  <c r="E595" i="238"/>
  <c r="D595" i="238"/>
  <c r="C595" i="238"/>
  <c r="B595" i="238"/>
  <c r="E594" i="238"/>
  <c r="D594" i="238"/>
  <c r="C594" i="238"/>
  <c r="B594" i="238"/>
  <c r="E593" i="238"/>
  <c r="D593" i="238"/>
  <c r="C593" i="238"/>
  <c r="B593" i="238"/>
  <c r="E592" i="238"/>
  <c r="D592" i="238"/>
  <c r="C592" i="238"/>
  <c r="B592" i="238"/>
  <c r="E591" i="238"/>
  <c r="D591" i="238"/>
  <c r="C591" i="238"/>
  <c r="B591" i="238"/>
  <c r="E590" i="238"/>
  <c r="D590" i="238"/>
  <c r="C590" i="238"/>
  <c r="B590" i="238"/>
  <c r="E589" i="238"/>
  <c r="D589" i="238"/>
  <c r="C589" i="238"/>
  <c r="B589" i="238"/>
  <c r="E588" i="238"/>
  <c r="D588" i="238"/>
  <c r="C588" i="238"/>
  <c r="B588" i="238"/>
  <c r="E587" i="238"/>
  <c r="D587" i="238"/>
  <c r="C587" i="238"/>
  <c r="B587" i="238"/>
  <c r="E586" i="238"/>
  <c r="D586" i="238"/>
  <c r="C586" i="238"/>
  <c r="B586" i="238"/>
  <c r="E585" i="238"/>
  <c r="D585" i="238"/>
  <c r="C585" i="238"/>
  <c r="B585" i="238"/>
  <c r="E584" i="238"/>
  <c r="D584" i="238"/>
  <c r="C584" i="238"/>
  <c r="B584" i="238"/>
  <c r="E583" i="238"/>
  <c r="D583" i="238"/>
  <c r="C583" i="238"/>
  <c r="B583" i="238"/>
  <c r="E582" i="238"/>
  <c r="D582" i="238"/>
  <c r="C582" i="238"/>
  <c r="B582" i="238"/>
  <c r="E581" i="238"/>
  <c r="D581" i="238"/>
  <c r="C581" i="238"/>
  <c r="B581" i="238"/>
  <c r="E580" i="238"/>
  <c r="D580" i="238"/>
  <c r="C580" i="238"/>
  <c r="B580" i="238"/>
  <c r="E579" i="238"/>
  <c r="D579" i="238"/>
  <c r="C579" i="238"/>
  <c r="B579" i="238"/>
  <c r="E578" i="238"/>
  <c r="D578" i="238"/>
  <c r="C578" i="238"/>
  <c r="B578" i="238"/>
  <c r="E577" i="238"/>
  <c r="D577" i="238"/>
  <c r="C577" i="238"/>
  <c r="B577" i="238"/>
  <c r="E576" i="238"/>
  <c r="D576" i="238"/>
  <c r="C576" i="238"/>
  <c r="B576" i="238"/>
  <c r="E575" i="238"/>
  <c r="D575" i="238"/>
  <c r="C575" i="238"/>
  <c r="B575" i="238"/>
  <c r="E574" i="238"/>
  <c r="D574" i="238"/>
  <c r="C574" i="238"/>
  <c r="B574" i="238"/>
  <c r="E573" i="238"/>
  <c r="D573" i="238"/>
  <c r="C573" i="238"/>
  <c r="B573" i="238"/>
  <c r="E572" i="238"/>
  <c r="D572" i="238"/>
  <c r="C572" i="238"/>
  <c r="B572" i="238"/>
  <c r="E571" i="238"/>
  <c r="D571" i="238"/>
  <c r="C571" i="238"/>
  <c r="B571" i="238"/>
  <c r="E570" i="238"/>
  <c r="D570" i="238"/>
  <c r="C570" i="238"/>
  <c r="B570" i="238"/>
  <c r="E569" i="238"/>
  <c r="D569" i="238"/>
  <c r="C569" i="238"/>
  <c r="B569" i="238"/>
  <c r="E568" i="238"/>
  <c r="D568" i="238"/>
  <c r="C568" i="238"/>
  <c r="B568" i="238"/>
  <c r="E567" i="238"/>
  <c r="D567" i="238"/>
  <c r="C567" i="238"/>
  <c r="B567" i="238"/>
  <c r="E566" i="238"/>
  <c r="D566" i="238"/>
  <c r="C566" i="238"/>
  <c r="B566" i="238"/>
  <c r="E565" i="238"/>
  <c r="D565" i="238"/>
  <c r="C565" i="238"/>
  <c r="B565" i="238"/>
  <c r="E564" i="238"/>
  <c r="D564" i="238"/>
  <c r="C564" i="238"/>
  <c r="B564" i="238"/>
  <c r="E563" i="238"/>
  <c r="D563" i="238"/>
  <c r="C563" i="238"/>
  <c r="B563" i="238"/>
  <c r="E562" i="238"/>
  <c r="D562" i="238"/>
  <c r="C562" i="238"/>
  <c r="B562" i="238"/>
  <c r="E561" i="238"/>
  <c r="D561" i="238"/>
  <c r="C561" i="238"/>
  <c r="B561" i="238"/>
  <c r="E560" i="238"/>
  <c r="D560" i="238"/>
  <c r="C560" i="238"/>
  <c r="B560" i="238"/>
  <c r="E559" i="238"/>
  <c r="D559" i="238"/>
  <c r="C559" i="238"/>
  <c r="B559" i="238"/>
  <c r="E558" i="238"/>
  <c r="D558" i="238"/>
  <c r="C558" i="238"/>
  <c r="B558" i="238"/>
  <c r="E557" i="238"/>
  <c r="D557" i="238"/>
  <c r="C557" i="238"/>
  <c r="B557" i="238"/>
  <c r="E556" i="238"/>
  <c r="D556" i="238"/>
  <c r="C556" i="238"/>
  <c r="B556" i="238"/>
  <c r="E555" i="238"/>
  <c r="D555" i="238"/>
  <c r="C555" i="238"/>
  <c r="B555" i="238"/>
  <c r="E554" i="238"/>
  <c r="D554" i="238"/>
  <c r="C554" i="238"/>
  <c r="B554" i="238"/>
  <c r="E553" i="238"/>
  <c r="D553" i="238"/>
  <c r="C553" i="238"/>
  <c r="B553" i="238"/>
  <c r="E552" i="238"/>
  <c r="D552" i="238"/>
  <c r="C552" i="238"/>
  <c r="B552" i="238"/>
  <c r="E551" i="238"/>
  <c r="D551" i="238"/>
  <c r="C551" i="238"/>
  <c r="B551" i="238"/>
  <c r="E550" i="238"/>
  <c r="D550" i="238"/>
  <c r="C550" i="238"/>
  <c r="B550" i="238"/>
  <c r="E549" i="238"/>
  <c r="D549" i="238"/>
  <c r="C549" i="238"/>
  <c r="B549" i="238"/>
  <c r="E548" i="238"/>
  <c r="D548" i="238"/>
  <c r="C548" i="238"/>
  <c r="B548" i="238"/>
  <c r="E547" i="238"/>
  <c r="D547" i="238"/>
  <c r="C547" i="238"/>
  <c r="B547" i="238"/>
  <c r="E546" i="238"/>
  <c r="D546" i="238"/>
  <c r="C546" i="238"/>
  <c r="B546" i="238"/>
  <c r="E545" i="238"/>
  <c r="D545" i="238"/>
  <c r="C545" i="238"/>
  <c r="B545" i="238"/>
  <c r="E544" i="238"/>
  <c r="D544" i="238"/>
  <c r="C544" i="238"/>
  <c r="B544" i="238"/>
  <c r="E543" i="238"/>
  <c r="D543" i="238"/>
  <c r="C543" i="238"/>
  <c r="B543" i="238"/>
  <c r="E542" i="238"/>
  <c r="D542" i="238"/>
  <c r="C542" i="238"/>
  <c r="B542" i="238"/>
  <c r="E541" i="238"/>
  <c r="D541" i="238"/>
  <c r="C541" i="238"/>
  <c r="B541" i="238"/>
  <c r="E540" i="238"/>
  <c r="D540" i="238"/>
  <c r="C540" i="238"/>
  <c r="B540" i="238"/>
  <c r="E539" i="238"/>
  <c r="D539" i="238"/>
  <c r="C539" i="238"/>
  <c r="B539" i="238"/>
  <c r="E538" i="238"/>
  <c r="D538" i="238"/>
  <c r="C538" i="238"/>
  <c r="B538" i="238"/>
  <c r="E537" i="238"/>
  <c r="D537" i="238"/>
  <c r="C537" i="238"/>
  <c r="B537" i="238"/>
  <c r="E536" i="238"/>
  <c r="D536" i="238"/>
  <c r="C536" i="238"/>
  <c r="B536" i="238"/>
  <c r="E535" i="238"/>
  <c r="D535" i="238"/>
  <c r="C535" i="238"/>
  <c r="B535" i="238"/>
  <c r="E534" i="238"/>
  <c r="D534" i="238"/>
  <c r="C534" i="238"/>
  <c r="B534" i="238"/>
  <c r="E533" i="238"/>
  <c r="D533" i="238"/>
  <c r="C533" i="238"/>
  <c r="B533" i="238"/>
  <c r="E532" i="238"/>
  <c r="D532" i="238"/>
  <c r="C532" i="238"/>
  <c r="B532" i="238"/>
  <c r="E531" i="238"/>
  <c r="D531" i="238"/>
  <c r="C531" i="238"/>
  <c r="B531" i="238"/>
  <c r="E530" i="238"/>
  <c r="D530" i="238"/>
  <c r="C530" i="238"/>
  <c r="B530" i="238"/>
  <c r="E529" i="238"/>
  <c r="D529" i="238"/>
  <c r="C529" i="238"/>
  <c r="B529" i="238"/>
  <c r="E528" i="238"/>
  <c r="D528" i="238"/>
  <c r="C528" i="238"/>
  <c r="B528" i="238"/>
  <c r="E527" i="238"/>
  <c r="D527" i="238"/>
  <c r="C527" i="238"/>
  <c r="B527" i="238"/>
  <c r="E526" i="238"/>
  <c r="D526" i="238"/>
  <c r="C526" i="238"/>
  <c r="B526" i="238"/>
  <c r="E525" i="238"/>
  <c r="D525" i="238"/>
  <c r="C525" i="238"/>
  <c r="B525" i="238"/>
  <c r="E524" i="238"/>
  <c r="D524" i="238"/>
  <c r="C524" i="238"/>
  <c r="B524" i="238"/>
  <c r="E523" i="238"/>
  <c r="D523" i="238"/>
  <c r="C523" i="238"/>
  <c r="B523" i="238"/>
  <c r="E522" i="238"/>
  <c r="D522" i="238"/>
  <c r="C522" i="238"/>
  <c r="B522" i="238"/>
  <c r="E521" i="238"/>
  <c r="D521" i="238"/>
  <c r="C521" i="238"/>
  <c r="B521" i="238"/>
  <c r="E520" i="238"/>
  <c r="D520" i="238"/>
  <c r="C520" i="238"/>
  <c r="B520" i="238"/>
  <c r="E519" i="238"/>
  <c r="D519" i="238"/>
  <c r="C519" i="238"/>
  <c r="B519" i="238"/>
  <c r="E518" i="238"/>
  <c r="D518" i="238"/>
  <c r="C518" i="238"/>
  <c r="B518" i="238"/>
  <c r="E517" i="238"/>
  <c r="D517" i="238"/>
  <c r="C517" i="238"/>
  <c r="B517" i="238"/>
  <c r="E516" i="238"/>
  <c r="D516" i="238"/>
  <c r="C516" i="238"/>
  <c r="B516" i="238"/>
  <c r="E515" i="238"/>
  <c r="D515" i="238"/>
  <c r="C515" i="238"/>
  <c r="B515" i="238"/>
  <c r="E514" i="238"/>
  <c r="D514" i="238"/>
  <c r="C514" i="238"/>
  <c r="B514" i="238"/>
  <c r="E513" i="238"/>
  <c r="D513" i="238"/>
  <c r="C513" i="238"/>
  <c r="B513" i="238"/>
  <c r="E512" i="238"/>
  <c r="D512" i="238"/>
  <c r="C512" i="238"/>
  <c r="B512" i="238"/>
  <c r="E511" i="238"/>
  <c r="D511" i="238"/>
  <c r="C511" i="238"/>
  <c r="B511" i="238"/>
  <c r="E510" i="238"/>
  <c r="D510" i="238"/>
  <c r="C510" i="238"/>
  <c r="B510" i="238"/>
  <c r="E509" i="238"/>
  <c r="D509" i="238"/>
  <c r="C509" i="238"/>
  <c r="B509" i="238"/>
  <c r="E508" i="238"/>
  <c r="D508" i="238"/>
  <c r="C508" i="238"/>
  <c r="B508" i="238"/>
  <c r="E507" i="238"/>
  <c r="D507" i="238"/>
  <c r="C507" i="238"/>
  <c r="B507" i="238"/>
  <c r="E506" i="238"/>
  <c r="D506" i="238"/>
  <c r="C506" i="238"/>
  <c r="B506" i="238"/>
  <c r="E505" i="238"/>
  <c r="D505" i="238"/>
  <c r="C505" i="238"/>
  <c r="B505" i="238"/>
  <c r="E504" i="238"/>
  <c r="D504" i="238"/>
  <c r="C504" i="238"/>
  <c r="B504" i="238"/>
  <c r="E503" i="238"/>
  <c r="D503" i="238"/>
  <c r="C503" i="238"/>
  <c r="B503" i="238"/>
  <c r="E502" i="238"/>
  <c r="D502" i="238"/>
  <c r="C502" i="238"/>
  <c r="B502" i="238"/>
  <c r="E501" i="238"/>
  <c r="D501" i="238"/>
  <c r="C501" i="238"/>
  <c r="B501" i="238"/>
  <c r="E500" i="238"/>
  <c r="D500" i="238"/>
  <c r="C500" i="238"/>
  <c r="B500" i="238"/>
  <c r="E499" i="238"/>
  <c r="D499" i="238"/>
  <c r="C499" i="238"/>
  <c r="B499" i="238"/>
  <c r="E498" i="238"/>
  <c r="D498" i="238"/>
  <c r="C498" i="238"/>
  <c r="B498" i="238"/>
  <c r="E497" i="238"/>
  <c r="D497" i="238"/>
  <c r="C497" i="238"/>
  <c r="B497" i="238"/>
  <c r="E496" i="238"/>
  <c r="D496" i="238"/>
  <c r="C496" i="238"/>
  <c r="B496" i="238"/>
  <c r="E495" i="238"/>
  <c r="D495" i="238"/>
  <c r="C495" i="238"/>
  <c r="B495" i="238"/>
  <c r="E494" i="238"/>
  <c r="D494" i="238"/>
  <c r="C494" i="238"/>
  <c r="B494" i="238"/>
  <c r="E493" i="238"/>
  <c r="D493" i="238"/>
  <c r="C493" i="238"/>
  <c r="B493" i="238"/>
  <c r="E492" i="238"/>
  <c r="D492" i="238"/>
  <c r="C492" i="238"/>
  <c r="B492" i="238"/>
  <c r="E491" i="238"/>
  <c r="D491" i="238"/>
  <c r="C491" i="238"/>
  <c r="B491" i="238"/>
  <c r="E490" i="238"/>
  <c r="D490" i="238"/>
  <c r="C490" i="238"/>
  <c r="B490" i="238"/>
  <c r="E489" i="238"/>
  <c r="D489" i="238"/>
  <c r="C489" i="238"/>
  <c r="B489" i="238"/>
  <c r="E488" i="238"/>
  <c r="D488" i="238"/>
  <c r="C488" i="238"/>
  <c r="B488" i="238"/>
  <c r="E487" i="238"/>
  <c r="D487" i="238"/>
  <c r="C487" i="238"/>
  <c r="B487" i="238"/>
  <c r="E486" i="238"/>
  <c r="D486" i="238"/>
  <c r="C486" i="238"/>
  <c r="B486" i="238"/>
  <c r="E485" i="238"/>
  <c r="D485" i="238"/>
  <c r="C485" i="238"/>
  <c r="B485" i="238"/>
  <c r="E484" i="238"/>
  <c r="D484" i="238"/>
  <c r="C484" i="238"/>
  <c r="B484" i="238"/>
  <c r="E483" i="238"/>
  <c r="D483" i="238"/>
  <c r="C483" i="238"/>
  <c r="B483" i="238"/>
  <c r="E482" i="238"/>
  <c r="D482" i="238"/>
  <c r="C482" i="238"/>
  <c r="B482" i="238"/>
  <c r="E481" i="238"/>
  <c r="D481" i="238"/>
  <c r="C481" i="238"/>
  <c r="B481" i="238"/>
  <c r="E480" i="238"/>
  <c r="D480" i="238"/>
  <c r="C480" i="238"/>
  <c r="B480" i="238"/>
  <c r="E479" i="238"/>
  <c r="D479" i="238"/>
  <c r="C479" i="238"/>
  <c r="B479" i="238"/>
  <c r="E478" i="238"/>
  <c r="D478" i="238"/>
  <c r="C478" i="238"/>
  <c r="B478" i="238"/>
  <c r="E477" i="238"/>
  <c r="D477" i="238"/>
  <c r="C477" i="238"/>
  <c r="B477" i="238"/>
  <c r="E476" i="238"/>
  <c r="D476" i="238"/>
  <c r="C476" i="238"/>
  <c r="B476" i="238"/>
  <c r="E475" i="238"/>
  <c r="D475" i="238"/>
  <c r="C475" i="238"/>
  <c r="B475" i="238"/>
  <c r="E474" i="238"/>
  <c r="D474" i="238"/>
  <c r="C474" i="238"/>
  <c r="B474" i="238"/>
  <c r="E473" i="238"/>
  <c r="D473" i="238"/>
  <c r="C473" i="238"/>
  <c r="B473" i="238"/>
  <c r="E472" i="238"/>
  <c r="D472" i="238"/>
  <c r="C472" i="238"/>
  <c r="B472" i="238"/>
  <c r="E471" i="238"/>
  <c r="D471" i="238"/>
  <c r="C471" i="238"/>
  <c r="B471" i="238"/>
  <c r="E470" i="238"/>
  <c r="D470" i="238"/>
  <c r="C470" i="238"/>
  <c r="B470" i="238"/>
  <c r="E469" i="238"/>
  <c r="D469" i="238"/>
  <c r="C469" i="238"/>
  <c r="B469" i="238"/>
  <c r="E468" i="238"/>
  <c r="D468" i="238"/>
  <c r="C468" i="238"/>
  <c r="B468" i="238"/>
  <c r="E467" i="238"/>
  <c r="D467" i="238"/>
  <c r="C467" i="238"/>
  <c r="B467" i="238"/>
  <c r="E466" i="238"/>
  <c r="D466" i="238"/>
  <c r="C466" i="238"/>
  <c r="B466" i="238"/>
  <c r="E465" i="238"/>
  <c r="D465" i="238"/>
  <c r="C465" i="238"/>
  <c r="B465" i="238"/>
  <c r="E464" i="238"/>
  <c r="D464" i="238"/>
  <c r="C464" i="238"/>
  <c r="B464" i="238"/>
  <c r="E463" i="238"/>
  <c r="D463" i="238"/>
  <c r="C463" i="238"/>
  <c r="B463" i="238"/>
  <c r="E462" i="238"/>
  <c r="D462" i="238"/>
  <c r="C462" i="238"/>
  <c r="B462" i="238"/>
  <c r="E461" i="238"/>
  <c r="D461" i="238"/>
  <c r="C461" i="238"/>
  <c r="B461" i="238"/>
  <c r="E460" i="238"/>
  <c r="D460" i="238"/>
  <c r="C460" i="238"/>
  <c r="B460" i="238"/>
  <c r="E459" i="238"/>
  <c r="D459" i="238"/>
  <c r="C459" i="238"/>
  <c r="B459" i="238"/>
  <c r="E458" i="238"/>
  <c r="D458" i="238"/>
  <c r="C458" i="238"/>
  <c r="B458" i="238"/>
  <c r="E457" i="238"/>
  <c r="D457" i="238"/>
  <c r="C457" i="238"/>
  <c r="B457" i="238"/>
  <c r="E456" i="238"/>
  <c r="D456" i="238"/>
  <c r="C456" i="238"/>
  <c r="B456" i="238"/>
  <c r="E455" i="238"/>
  <c r="D455" i="238"/>
  <c r="C455" i="238"/>
  <c r="B455" i="238"/>
  <c r="E454" i="238"/>
  <c r="D454" i="238"/>
  <c r="C454" i="238"/>
  <c r="B454" i="238"/>
  <c r="E453" i="238"/>
  <c r="D453" i="238"/>
  <c r="C453" i="238"/>
  <c r="B453" i="238"/>
  <c r="E452" i="238"/>
  <c r="D452" i="238"/>
  <c r="C452" i="238"/>
  <c r="B452" i="238"/>
  <c r="E451" i="238"/>
  <c r="D451" i="238"/>
  <c r="C451" i="238"/>
  <c r="B451" i="238"/>
  <c r="E450" i="238"/>
  <c r="D450" i="238"/>
  <c r="C450" i="238"/>
  <c r="B450" i="238"/>
  <c r="E449" i="238"/>
  <c r="D449" i="238"/>
  <c r="C449" i="238"/>
  <c r="B449" i="238"/>
  <c r="E448" i="238"/>
  <c r="D448" i="238"/>
  <c r="C448" i="238"/>
  <c r="B448" i="238"/>
  <c r="E447" i="238"/>
  <c r="D447" i="238"/>
  <c r="C447" i="238"/>
  <c r="B447" i="238"/>
  <c r="E446" i="238"/>
  <c r="D446" i="238"/>
  <c r="C446" i="238"/>
  <c r="B446" i="238"/>
  <c r="E445" i="238"/>
  <c r="D445" i="238"/>
  <c r="C445" i="238"/>
  <c r="B445" i="238"/>
  <c r="E444" i="238"/>
  <c r="D444" i="238"/>
  <c r="C444" i="238"/>
  <c r="B444" i="238"/>
  <c r="E443" i="238"/>
  <c r="D443" i="238"/>
  <c r="C443" i="238"/>
  <c r="B443" i="238"/>
  <c r="E442" i="238"/>
  <c r="D442" i="238"/>
  <c r="C442" i="238"/>
  <c r="B442" i="238"/>
  <c r="E441" i="238"/>
  <c r="D441" i="238"/>
  <c r="C441" i="238"/>
  <c r="B441" i="238"/>
  <c r="E440" i="238"/>
  <c r="D440" i="238"/>
  <c r="C440" i="238"/>
  <c r="B440" i="238"/>
  <c r="E439" i="238"/>
  <c r="D439" i="238"/>
  <c r="C439" i="238"/>
  <c r="B439" i="238"/>
  <c r="E438" i="238"/>
  <c r="D438" i="238"/>
  <c r="C438" i="238"/>
  <c r="B438" i="238"/>
  <c r="E437" i="238"/>
  <c r="D437" i="238"/>
  <c r="C437" i="238"/>
  <c r="B437" i="238"/>
  <c r="E436" i="238"/>
  <c r="D436" i="238"/>
  <c r="C436" i="238"/>
  <c r="B436" i="238"/>
  <c r="E435" i="238"/>
  <c r="D435" i="238"/>
  <c r="C435" i="238"/>
  <c r="B435" i="238"/>
  <c r="E434" i="238"/>
  <c r="D434" i="238"/>
  <c r="C434" i="238"/>
  <c r="B434" i="238"/>
  <c r="E433" i="238"/>
  <c r="D433" i="238"/>
  <c r="C433" i="238"/>
  <c r="B433" i="238"/>
  <c r="E432" i="238"/>
  <c r="D432" i="238"/>
  <c r="C432" i="238"/>
  <c r="B432" i="238"/>
  <c r="E431" i="238"/>
  <c r="D431" i="238"/>
  <c r="C431" i="238"/>
  <c r="B431" i="238"/>
  <c r="E430" i="238"/>
  <c r="D430" i="238"/>
  <c r="C430" i="238"/>
  <c r="B430" i="238"/>
  <c r="E429" i="238"/>
  <c r="D429" i="238"/>
  <c r="C429" i="238"/>
  <c r="B429" i="238"/>
  <c r="E428" i="238"/>
  <c r="D428" i="238"/>
  <c r="C428" i="238"/>
  <c r="B428" i="238"/>
  <c r="E427" i="238"/>
  <c r="D427" i="238"/>
  <c r="C427" i="238"/>
  <c r="B427" i="238"/>
  <c r="E426" i="238"/>
  <c r="D426" i="238"/>
  <c r="C426" i="238"/>
  <c r="B426" i="238"/>
  <c r="E425" i="238"/>
  <c r="D425" i="238"/>
  <c r="C425" i="238"/>
  <c r="B425" i="238"/>
  <c r="E424" i="238"/>
  <c r="D424" i="238"/>
  <c r="C424" i="238"/>
  <c r="B424" i="238"/>
  <c r="E423" i="238"/>
  <c r="D423" i="238"/>
  <c r="C423" i="238"/>
  <c r="B423" i="238"/>
  <c r="E422" i="238"/>
  <c r="D422" i="238"/>
  <c r="C422" i="238"/>
  <c r="B422" i="238"/>
  <c r="E421" i="238"/>
  <c r="D421" i="238"/>
  <c r="C421" i="238"/>
  <c r="B421" i="238"/>
  <c r="E420" i="238"/>
  <c r="D420" i="238"/>
  <c r="C420" i="238"/>
  <c r="B420" i="238"/>
  <c r="E419" i="238"/>
  <c r="D419" i="238"/>
  <c r="C419" i="238"/>
  <c r="B419" i="238"/>
  <c r="E418" i="238"/>
  <c r="D418" i="238"/>
  <c r="C418" i="238"/>
  <c r="B418" i="238"/>
  <c r="E417" i="238"/>
  <c r="D417" i="238"/>
  <c r="C417" i="238"/>
  <c r="B417" i="238"/>
  <c r="E416" i="238"/>
  <c r="D416" i="238"/>
  <c r="C416" i="238"/>
  <c r="B416" i="238"/>
  <c r="E415" i="238"/>
  <c r="D415" i="238"/>
  <c r="C415" i="238"/>
  <c r="B415" i="238"/>
  <c r="E414" i="238"/>
  <c r="D414" i="238"/>
  <c r="C414" i="238"/>
  <c r="B414" i="238"/>
  <c r="E413" i="238"/>
  <c r="D413" i="238"/>
  <c r="C413" i="238"/>
  <c r="B413" i="238"/>
  <c r="E412" i="238"/>
  <c r="D412" i="238"/>
  <c r="C412" i="238"/>
  <c r="B412" i="238"/>
  <c r="E411" i="238"/>
  <c r="D411" i="238"/>
  <c r="C411" i="238"/>
  <c r="B411" i="238"/>
  <c r="E410" i="238"/>
  <c r="D410" i="238"/>
  <c r="C410" i="238"/>
  <c r="B410" i="238"/>
  <c r="E409" i="238"/>
  <c r="D409" i="238"/>
  <c r="C409" i="238"/>
  <c r="B409" i="238"/>
  <c r="E408" i="238"/>
  <c r="D408" i="238"/>
  <c r="C408" i="238"/>
  <c r="B408" i="238"/>
  <c r="E407" i="238"/>
  <c r="D407" i="238"/>
  <c r="C407" i="238"/>
  <c r="B407" i="238"/>
  <c r="E406" i="238"/>
  <c r="D406" i="238"/>
  <c r="C406" i="238"/>
  <c r="B406" i="238"/>
  <c r="E405" i="238"/>
  <c r="D405" i="238"/>
  <c r="C405" i="238"/>
  <c r="B405" i="238"/>
  <c r="E404" i="238"/>
  <c r="D404" i="238"/>
  <c r="C404" i="238"/>
  <c r="B404" i="238"/>
  <c r="E403" i="238"/>
  <c r="D403" i="238"/>
  <c r="C403" i="238"/>
  <c r="B403" i="238"/>
  <c r="E402" i="238"/>
  <c r="D402" i="238"/>
  <c r="C402" i="238"/>
  <c r="B402" i="238"/>
  <c r="E401" i="238"/>
  <c r="D401" i="238"/>
  <c r="C401" i="238"/>
  <c r="B401" i="238"/>
  <c r="E400" i="238"/>
  <c r="D400" i="238"/>
  <c r="C400" i="238"/>
  <c r="B400" i="238"/>
  <c r="E399" i="238"/>
  <c r="D399" i="238"/>
  <c r="C399" i="238"/>
  <c r="B399" i="238"/>
  <c r="E398" i="238"/>
  <c r="D398" i="238"/>
  <c r="C398" i="238"/>
  <c r="B398" i="238"/>
  <c r="E397" i="238"/>
  <c r="D397" i="238"/>
  <c r="C397" i="238"/>
  <c r="B397" i="238"/>
  <c r="E396" i="238"/>
  <c r="D396" i="238"/>
  <c r="C396" i="238"/>
  <c r="B396" i="238"/>
  <c r="E395" i="238"/>
  <c r="D395" i="238"/>
  <c r="C395" i="238"/>
  <c r="B395" i="238"/>
  <c r="E394" i="238"/>
  <c r="D394" i="238"/>
  <c r="C394" i="238"/>
  <c r="B394" i="238"/>
  <c r="E393" i="238"/>
  <c r="D393" i="238"/>
  <c r="C393" i="238"/>
  <c r="B393" i="238"/>
  <c r="E392" i="238"/>
  <c r="D392" i="238"/>
  <c r="C392" i="238"/>
  <c r="B392" i="238"/>
  <c r="E391" i="238"/>
  <c r="D391" i="238"/>
  <c r="C391" i="238"/>
  <c r="B391" i="238"/>
  <c r="E390" i="238"/>
  <c r="D390" i="238"/>
  <c r="C390" i="238"/>
  <c r="B390" i="238"/>
  <c r="E389" i="238"/>
  <c r="D389" i="238"/>
  <c r="C389" i="238"/>
  <c r="B389" i="238"/>
  <c r="E388" i="238"/>
  <c r="D388" i="238"/>
  <c r="C388" i="238"/>
  <c r="B388" i="238"/>
  <c r="E387" i="238"/>
  <c r="D387" i="238"/>
  <c r="C387" i="238"/>
  <c r="B387" i="238"/>
  <c r="E386" i="238"/>
  <c r="D386" i="238"/>
  <c r="C386" i="238"/>
  <c r="B386" i="238"/>
  <c r="E385" i="238"/>
  <c r="D385" i="238"/>
  <c r="C385" i="238"/>
  <c r="B385" i="238"/>
  <c r="E384" i="238"/>
  <c r="D384" i="238"/>
  <c r="C384" i="238"/>
  <c r="B384" i="238"/>
  <c r="E383" i="238"/>
  <c r="D383" i="238"/>
  <c r="C383" i="238"/>
  <c r="B383" i="238"/>
  <c r="E382" i="238"/>
  <c r="D382" i="238"/>
  <c r="C382" i="238"/>
  <c r="B382" i="238"/>
  <c r="E381" i="238"/>
  <c r="D381" i="238"/>
  <c r="C381" i="238"/>
  <c r="B381" i="238"/>
  <c r="E380" i="238"/>
  <c r="D380" i="238"/>
  <c r="C380" i="238"/>
  <c r="B380" i="238"/>
  <c r="E379" i="238"/>
  <c r="D379" i="238"/>
  <c r="C379" i="238"/>
  <c r="B379" i="238"/>
  <c r="E378" i="238"/>
  <c r="D378" i="238"/>
  <c r="C378" i="238"/>
  <c r="B378" i="238"/>
  <c r="E377" i="238"/>
  <c r="D377" i="238"/>
  <c r="C377" i="238"/>
  <c r="B377" i="238"/>
  <c r="E376" i="238"/>
  <c r="D376" i="238"/>
  <c r="C376" i="238"/>
  <c r="B376" i="238"/>
  <c r="E375" i="238"/>
  <c r="D375" i="238"/>
  <c r="C375" i="238"/>
  <c r="B375" i="238"/>
  <c r="E374" i="238"/>
  <c r="D374" i="238"/>
  <c r="C374" i="238"/>
  <c r="B374" i="238"/>
  <c r="E373" i="238"/>
  <c r="D373" i="238"/>
  <c r="C373" i="238"/>
  <c r="B373" i="238"/>
  <c r="E372" i="238"/>
  <c r="D372" i="238"/>
  <c r="C372" i="238"/>
  <c r="B372" i="238"/>
  <c r="E371" i="238"/>
  <c r="D371" i="238"/>
  <c r="C371" i="238"/>
  <c r="B371" i="238"/>
  <c r="E370" i="238"/>
  <c r="D370" i="238"/>
  <c r="C370" i="238"/>
  <c r="B370" i="238"/>
  <c r="E369" i="238"/>
  <c r="D369" i="238"/>
  <c r="C369" i="238"/>
  <c r="B369" i="238"/>
  <c r="E368" i="238"/>
  <c r="D368" i="238"/>
  <c r="C368" i="238"/>
  <c r="B368" i="238"/>
  <c r="E367" i="238"/>
  <c r="D367" i="238"/>
  <c r="C367" i="238"/>
  <c r="B367" i="238"/>
  <c r="E366" i="238"/>
  <c r="D366" i="238"/>
  <c r="C366" i="238"/>
  <c r="B366" i="238"/>
  <c r="E365" i="238"/>
  <c r="D365" i="238"/>
  <c r="C365" i="238"/>
  <c r="B365" i="238"/>
  <c r="E364" i="238"/>
  <c r="D364" i="238"/>
  <c r="C364" i="238"/>
  <c r="B364" i="238"/>
  <c r="E363" i="238"/>
  <c r="D363" i="238"/>
  <c r="C363" i="238"/>
  <c r="B363" i="238"/>
  <c r="E362" i="238"/>
  <c r="D362" i="238"/>
  <c r="C362" i="238"/>
  <c r="B362" i="238"/>
  <c r="E361" i="238"/>
  <c r="D361" i="238"/>
  <c r="C361" i="238"/>
  <c r="B361" i="238"/>
  <c r="E360" i="238"/>
  <c r="D360" i="238"/>
  <c r="C360" i="238"/>
  <c r="B360" i="238"/>
  <c r="E359" i="238"/>
  <c r="D359" i="238"/>
  <c r="C359" i="238"/>
  <c r="B359" i="238"/>
  <c r="E358" i="238"/>
  <c r="D358" i="238"/>
  <c r="C358" i="238"/>
  <c r="B358" i="238"/>
  <c r="E357" i="238"/>
  <c r="D357" i="238"/>
  <c r="C357" i="238"/>
  <c r="B357" i="238"/>
  <c r="E356" i="238"/>
  <c r="D356" i="238"/>
  <c r="C356" i="238"/>
  <c r="B356" i="238"/>
  <c r="E355" i="238"/>
  <c r="D355" i="238"/>
  <c r="C355" i="238"/>
  <c r="B355" i="238"/>
  <c r="E354" i="238"/>
  <c r="D354" i="238"/>
  <c r="C354" i="238"/>
  <c r="B354" i="238"/>
  <c r="E353" i="238"/>
  <c r="D353" i="238"/>
  <c r="C353" i="238"/>
  <c r="B353" i="238"/>
  <c r="E352" i="238"/>
  <c r="D352" i="238"/>
  <c r="C352" i="238"/>
  <c r="B352" i="238"/>
  <c r="E351" i="238"/>
  <c r="D351" i="238"/>
  <c r="C351" i="238"/>
  <c r="B351" i="238"/>
  <c r="E350" i="238"/>
  <c r="D350" i="238"/>
  <c r="C350" i="238"/>
  <c r="B350" i="238"/>
  <c r="E349" i="238"/>
  <c r="D349" i="238"/>
  <c r="C349" i="238"/>
  <c r="B349" i="238"/>
  <c r="E348" i="238"/>
  <c r="D348" i="238"/>
  <c r="C348" i="238"/>
  <c r="B348" i="238"/>
  <c r="E347" i="238"/>
  <c r="D347" i="238"/>
  <c r="C347" i="238"/>
  <c r="B347" i="238"/>
  <c r="E346" i="238"/>
  <c r="D346" i="238"/>
  <c r="C346" i="238"/>
  <c r="B346" i="238"/>
  <c r="E345" i="238"/>
  <c r="D345" i="238"/>
  <c r="C345" i="238"/>
  <c r="B345" i="238"/>
  <c r="E344" i="238"/>
  <c r="D344" i="238"/>
  <c r="C344" i="238"/>
  <c r="B344" i="238"/>
  <c r="E343" i="238"/>
  <c r="D343" i="238"/>
  <c r="C343" i="238"/>
  <c r="B343" i="238"/>
  <c r="E342" i="238"/>
  <c r="D342" i="238"/>
  <c r="C342" i="238"/>
  <c r="B342" i="238"/>
  <c r="E341" i="238"/>
  <c r="D341" i="238"/>
  <c r="C341" i="238"/>
  <c r="B341" i="238"/>
  <c r="E340" i="238"/>
  <c r="D340" i="238"/>
  <c r="C340" i="238"/>
  <c r="B340" i="238"/>
  <c r="E339" i="238"/>
  <c r="D339" i="238"/>
  <c r="C339" i="238"/>
  <c r="B339" i="238"/>
  <c r="E338" i="238"/>
  <c r="D338" i="238"/>
  <c r="C338" i="238"/>
  <c r="B338" i="238"/>
  <c r="E337" i="238"/>
  <c r="D337" i="238"/>
  <c r="C337" i="238"/>
  <c r="B337" i="238"/>
  <c r="E336" i="238"/>
  <c r="D336" i="238"/>
  <c r="C336" i="238"/>
  <c r="B336" i="238"/>
  <c r="E335" i="238"/>
  <c r="D335" i="238"/>
  <c r="C335" i="238"/>
  <c r="B335" i="238"/>
  <c r="E334" i="238"/>
  <c r="D334" i="238"/>
  <c r="C334" i="238"/>
  <c r="B334" i="238"/>
  <c r="E333" i="238"/>
  <c r="D333" i="238"/>
  <c r="C333" i="238"/>
  <c r="B333" i="238"/>
  <c r="E332" i="238"/>
  <c r="D332" i="238"/>
  <c r="C332" i="238"/>
  <c r="B332" i="238"/>
  <c r="E331" i="238"/>
  <c r="D331" i="238"/>
  <c r="C331" i="238"/>
  <c r="B331" i="238"/>
  <c r="E330" i="238"/>
  <c r="D330" i="238"/>
  <c r="C330" i="238"/>
  <c r="B330" i="238"/>
  <c r="E329" i="238"/>
  <c r="D329" i="238"/>
  <c r="C329" i="238"/>
  <c r="B329" i="238"/>
  <c r="E328" i="238"/>
  <c r="D328" i="238"/>
  <c r="C328" i="238"/>
  <c r="B328" i="238"/>
  <c r="E327" i="238"/>
  <c r="D327" i="238"/>
  <c r="C327" i="238"/>
  <c r="B327" i="238"/>
  <c r="E326" i="238"/>
  <c r="D326" i="238"/>
  <c r="C326" i="238"/>
  <c r="B326" i="238"/>
  <c r="E325" i="238"/>
  <c r="D325" i="238"/>
  <c r="C325" i="238"/>
  <c r="B325" i="238"/>
  <c r="E324" i="238"/>
  <c r="D324" i="238"/>
  <c r="C324" i="238"/>
  <c r="B324" i="238"/>
  <c r="E323" i="238"/>
  <c r="D323" i="238"/>
  <c r="C323" i="238"/>
  <c r="B323" i="238"/>
  <c r="E322" i="238"/>
  <c r="D322" i="238"/>
  <c r="C322" i="238"/>
  <c r="B322" i="238"/>
  <c r="E321" i="238"/>
  <c r="D321" i="238"/>
  <c r="C321" i="238"/>
  <c r="B321" i="238"/>
  <c r="E320" i="238"/>
  <c r="D320" i="238"/>
  <c r="C320" i="238"/>
  <c r="B320" i="238"/>
  <c r="E319" i="238"/>
  <c r="D319" i="238"/>
  <c r="C319" i="238"/>
  <c r="B319" i="238"/>
  <c r="E318" i="238"/>
  <c r="D318" i="238"/>
  <c r="C318" i="238"/>
  <c r="B318" i="238"/>
  <c r="E317" i="238"/>
  <c r="D317" i="238"/>
  <c r="C317" i="238"/>
  <c r="B317" i="238"/>
  <c r="E316" i="238"/>
  <c r="D316" i="238"/>
  <c r="C316" i="238"/>
  <c r="B316" i="238"/>
  <c r="E315" i="238"/>
  <c r="D315" i="238"/>
  <c r="C315" i="238"/>
  <c r="B315" i="238"/>
  <c r="E314" i="238"/>
  <c r="D314" i="238"/>
  <c r="C314" i="238"/>
  <c r="B314" i="238"/>
  <c r="E313" i="238"/>
  <c r="D313" i="238"/>
  <c r="C313" i="238"/>
  <c r="B313" i="238"/>
  <c r="E312" i="238"/>
  <c r="D312" i="238"/>
  <c r="C312" i="238"/>
  <c r="B312" i="238"/>
  <c r="E311" i="238"/>
  <c r="D311" i="238"/>
  <c r="C311" i="238"/>
  <c r="B311" i="238"/>
  <c r="E310" i="238"/>
  <c r="D310" i="238"/>
  <c r="C310" i="238"/>
  <c r="B310" i="238"/>
  <c r="E309" i="238"/>
  <c r="D309" i="238"/>
  <c r="C309" i="238"/>
  <c r="B309" i="238"/>
  <c r="E308" i="238"/>
  <c r="D308" i="238"/>
  <c r="C308" i="238"/>
  <c r="B308" i="238"/>
  <c r="E307" i="238"/>
  <c r="D307" i="238"/>
  <c r="C307" i="238"/>
  <c r="B307" i="238"/>
  <c r="E306" i="238"/>
  <c r="D306" i="238"/>
  <c r="C306" i="238"/>
  <c r="B306" i="238"/>
  <c r="E305" i="238"/>
  <c r="D305" i="238"/>
  <c r="C305" i="238"/>
  <c r="B305" i="238"/>
  <c r="E304" i="238"/>
  <c r="D304" i="238"/>
  <c r="C304" i="238"/>
  <c r="B304" i="238"/>
  <c r="E303" i="238"/>
  <c r="D303" i="238"/>
  <c r="C303" i="238"/>
  <c r="B303" i="238"/>
  <c r="E302" i="238"/>
  <c r="D302" i="238"/>
  <c r="C302" i="238"/>
  <c r="B302" i="238"/>
  <c r="E301" i="238"/>
  <c r="D301" i="238"/>
  <c r="C301" i="238"/>
  <c r="B301" i="238"/>
  <c r="E300" i="238"/>
  <c r="D300" i="238"/>
  <c r="C300" i="238"/>
  <c r="B300" i="238"/>
  <c r="E299" i="238"/>
  <c r="D299" i="238"/>
  <c r="C299" i="238"/>
  <c r="B299" i="238"/>
  <c r="E298" i="238"/>
  <c r="D298" i="238"/>
  <c r="C298" i="238"/>
  <c r="B298" i="238"/>
  <c r="E297" i="238"/>
  <c r="D297" i="238"/>
  <c r="C297" i="238"/>
  <c r="B297" i="238"/>
  <c r="E296" i="238"/>
  <c r="D296" i="238"/>
  <c r="C296" i="238"/>
  <c r="B296" i="238"/>
  <c r="E295" i="238"/>
  <c r="D295" i="238"/>
  <c r="C295" i="238"/>
  <c r="B295" i="238"/>
  <c r="E294" i="238"/>
  <c r="D294" i="238"/>
  <c r="C294" i="238"/>
  <c r="B294" i="238"/>
  <c r="E293" i="238"/>
  <c r="D293" i="238"/>
  <c r="C293" i="238"/>
  <c r="B293" i="238"/>
  <c r="E292" i="238"/>
  <c r="D292" i="238"/>
  <c r="C292" i="238"/>
  <c r="B292" i="238"/>
  <c r="E291" i="238"/>
  <c r="D291" i="238"/>
  <c r="C291" i="238"/>
  <c r="B291" i="238"/>
  <c r="E290" i="238"/>
  <c r="D290" i="238"/>
  <c r="C290" i="238"/>
  <c r="B290" i="238"/>
  <c r="E289" i="238"/>
  <c r="D289" i="238"/>
  <c r="C289" i="238"/>
  <c r="B289" i="238"/>
  <c r="E288" i="238"/>
  <c r="D288" i="238"/>
  <c r="C288" i="238"/>
  <c r="B288" i="238"/>
  <c r="E287" i="238"/>
  <c r="D287" i="238"/>
  <c r="C287" i="238"/>
  <c r="B287" i="238"/>
  <c r="E286" i="238"/>
  <c r="D286" i="238"/>
  <c r="C286" i="238"/>
  <c r="B286" i="238"/>
  <c r="E285" i="238"/>
  <c r="D285" i="238"/>
  <c r="C285" i="238"/>
  <c r="B285" i="238"/>
  <c r="E284" i="238"/>
  <c r="D284" i="238"/>
  <c r="C284" i="238"/>
  <c r="B284" i="238"/>
  <c r="E283" i="238"/>
  <c r="D283" i="238"/>
  <c r="C283" i="238"/>
  <c r="B283" i="238"/>
  <c r="E282" i="238"/>
  <c r="D282" i="238"/>
  <c r="C282" i="238"/>
  <c r="B282" i="238"/>
  <c r="E281" i="238"/>
  <c r="D281" i="238"/>
  <c r="C281" i="238"/>
  <c r="B281" i="238"/>
  <c r="E280" i="238"/>
  <c r="D280" i="238"/>
  <c r="C280" i="238"/>
  <c r="B280" i="238"/>
  <c r="E279" i="238"/>
  <c r="D279" i="238"/>
  <c r="C279" i="238"/>
  <c r="B279" i="238"/>
  <c r="E278" i="238"/>
  <c r="D278" i="238"/>
  <c r="C278" i="238"/>
  <c r="B278" i="238"/>
  <c r="E277" i="238"/>
  <c r="D277" i="238"/>
  <c r="C277" i="238"/>
  <c r="B277" i="238"/>
  <c r="E276" i="238"/>
  <c r="D276" i="238"/>
  <c r="C276" i="238"/>
  <c r="B276" i="238"/>
  <c r="E275" i="238"/>
  <c r="D275" i="238"/>
  <c r="C275" i="238"/>
  <c r="B275" i="238"/>
  <c r="E274" i="238"/>
  <c r="D274" i="238"/>
  <c r="C274" i="238"/>
  <c r="B274" i="238"/>
  <c r="E273" i="238"/>
  <c r="D273" i="238"/>
  <c r="C273" i="238"/>
  <c r="B273" i="238"/>
  <c r="E272" i="238"/>
  <c r="D272" i="238"/>
  <c r="C272" i="238"/>
  <c r="B272" i="238"/>
  <c r="E271" i="238"/>
  <c r="D271" i="238"/>
  <c r="C271" i="238"/>
  <c r="B271" i="238"/>
  <c r="E270" i="238"/>
  <c r="D270" i="238"/>
  <c r="C270" i="238"/>
  <c r="B270" i="238"/>
  <c r="E269" i="238"/>
  <c r="D269" i="238"/>
  <c r="C269" i="238"/>
  <c r="B269" i="238"/>
  <c r="E268" i="238"/>
  <c r="D268" i="238"/>
  <c r="C268" i="238"/>
  <c r="B268" i="238"/>
  <c r="E267" i="238"/>
  <c r="D267" i="238"/>
  <c r="C267" i="238"/>
  <c r="B267" i="238"/>
  <c r="E266" i="238"/>
  <c r="D266" i="238"/>
  <c r="C266" i="238"/>
  <c r="B266" i="238"/>
  <c r="E265" i="238"/>
  <c r="D265" i="238"/>
  <c r="C265" i="238"/>
  <c r="B265" i="238"/>
  <c r="E264" i="238"/>
  <c r="D264" i="238"/>
  <c r="C264" i="238"/>
  <c r="B264" i="238"/>
  <c r="E263" i="238"/>
  <c r="D263" i="238"/>
  <c r="C263" i="238"/>
  <c r="B263" i="238"/>
  <c r="E262" i="238"/>
  <c r="D262" i="238"/>
  <c r="C262" i="238"/>
  <c r="B262" i="238"/>
  <c r="E261" i="238"/>
  <c r="D261" i="238"/>
  <c r="C261" i="238"/>
  <c r="B261" i="238"/>
  <c r="E260" i="238"/>
  <c r="D260" i="238"/>
  <c r="C260" i="238"/>
  <c r="B260" i="238"/>
  <c r="E259" i="238"/>
  <c r="D259" i="238"/>
  <c r="C259" i="238"/>
  <c r="B259" i="238"/>
  <c r="E258" i="238"/>
  <c r="D258" i="238"/>
  <c r="C258" i="238"/>
  <c r="B258" i="238"/>
  <c r="E257" i="238"/>
  <c r="D257" i="238"/>
  <c r="C257" i="238"/>
  <c r="B257" i="238"/>
  <c r="E256" i="238"/>
  <c r="D256" i="238"/>
  <c r="C256" i="238"/>
  <c r="B256" i="238"/>
  <c r="E255" i="238"/>
  <c r="D255" i="238"/>
  <c r="C255" i="238"/>
  <c r="B255" i="238"/>
  <c r="E254" i="238"/>
  <c r="D254" i="238"/>
  <c r="C254" i="238"/>
  <c r="B254" i="238"/>
  <c r="E253" i="238"/>
  <c r="D253" i="238"/>
  <c r="C253" i="238"/>
  <c r="B253" i="238"/>
  <c r="E252" i="238"/>
  <c r="D252" i="238"/>
  <c r="C252" i="238"/>
  <c r="B252" i="238"/>
  <c r="E251" i="238"/>
  <c r="D251" i="238"/>
  <c r="C251" i="238"/>
  <c r="B251" i="238"/>
  <c r="E250" i="238"/>
  <c r="D250" i="238"/>
  <c r="C250" i="238"/>
  <c r="B250" i="238"/>
  <c r="E249" i="238"/>
  <c r="D249" i="238"/>
  <c r="C249" i="238"/>
  <c r="B249" i="238"/>
  <c r="E248" i="238"/>
  <c r="D248" i="238"/>
  <c r="C248" i="238"/>
  <c r="B248" i="238"/>
  <c r="E247" i="238"/>
  <c r="D247" i="238"/>
  <c r="C247" i="238"/>
  <c r="B247" i="238"/>
  <c r="E246" i="238"/>
  <c r="D246" i="238"/>
  <c r="C246" i="238"/>
  <c r="B246" i="238"/>
  <c r="E245" i="238"/>
  <c r="D245" i="238"/>
  <c r="C245" i="238"/>
  <c r="B245" i="238"/>
  <c r="E244" i="238"/>
  <c r="D244" i="238"/>
  <c r="C244" i="238"/>
  <c r="B244" i="238"/>
  <c r="E243" i="238"/>
  <c r="D243" i="238"/>
  <c r="C243" i="238"/>
  <c r="B243" i="238"/>
  <c r="E242" i="238"/>
  <c r="D242" i="238"/>
  <c r="C242" i="238"/>
  <c r="B242" i="238"/>
  <c r="E241" i="238"/>
  <c r="D241" i="238"/>
  <c r="C241" i="238"/>
  <c r="B241" i="238"/>
  <c r="E240" i="238"/>
  <c r="D240" i="238"/>
  <c r="C240" i="238"/>
  <c r="B240" i="238"/>
  <c r="E239" i="238"/>
  <c r="D239" i="238"/>
  <c r="C239" i="238"/>
  <c r="B239" i="238"/>
  <c r="E238" i="238"/>
  <c r="D238" i="238"/>
  <c r="C238" i="238"/>
  <c r="B238" i="238"/>
  <c r="E237" i="238"/>
  <c r="D237" i="238"/>
  <c r="C237" i="238"/>
  <c r="B237" i="238"/>
  <c r="E236" i="238"/>
  <c r="D236" i="238"/>
  <c r="C236" i="238"/>
  <c r="B236" i="238"/>
  <c r="E235" i="238"/>
  <c r="D235" i="238"/>
  <c r="C235" i="238"/>
  <c r="B235" i="238"/>
  <c r="E234" i="238"/>
  <c r="D234" i="238"/>
  <c r="C234" i="238"/>
  <c r="B234" i="238"/>
  <c r="E233" i="238"/>
  <c r="D233" i="238"/>
  <c r="C233" i="238"/>
  <c r="B233" i="238"/>
  <c r="E232" i="238"/>
  <c r="D232" i="238"/>
  <c r="C232" i="238"/>
  <c r="B232" i="238"/>
  <c r="E231" i="238"/>
  <c r="D231" i="238"/>
  <c r="C231" i="238"/>
  <c r="B231" i="238"/>
  <c r="E230" i="238"/>
  <c r="D230" i="238"/>
  <c r="C230" i="238"/>
  <c r="B230" i="238"/>
  <c r="E229" i="238"/>
  <c r="D229" i="238"/>
  <c r="C229" i="238"/>
  <c r="B229" i="238"/>
  <c r="E228" i="238"/>
  <c r="D228" i="238"/>
  <c r="C228" i="238"/>
  <c r="B228" i="238"/>
  <c r="E227" i="238"/>
  <c r="D227" i="238"/>
  <c r="C227" i="238"/>
  <c r="B227" i="238"/>
  <c r="E226" i="238"/>
  <c r="D226" i="238"/>
  <c r="C226" i="238"/>
  <c r="B226" i="238"/>
  <c r="E225" i="238"/>
  <c r="D225" i="238"/>
  <c r="C225" i="238"/>
  <c r="B225" i="238"/>
  <c r="E224" i="238"/>
  <c r="D224" i="238"/>
  <c r="C224" i="238"/>
  <c r="B224" i="238"/>
  <c r="E223" i="238"/>
  <c r="D223" i="238"/>
  <c r="C223" i="238"/>
  <c r="B223" i="238"/>
  <c r="E222" i="238"/>
  <c r="D222" i="238"/>
  <c r="C222" i="238"/>
  <c r="B222" i="238"/>
  <c r="E221" i="238"/>
  <c r="D221" i="238"/>
  <c r="C221" i="238"/>
  <c r="B221" i="238"/>
  <c r="E220" i="238"/>
  <c r="D220" i="238"/>
  <c r="C220" i="238"/>
  <c r="B220" i="238"/>
  <c r="E219" i="238"/>
  <c r="D219" i="238"/>
  <c r="C219" i="238"/>
  <c r="B219" i="238"/>
  <c r="E218" i="238"/>
  <c r="D218" i="238"/>
  <c r="C218" i="238"/>
  <c r="B218" i="238"/>
  <c r="E217" i="238"/>
  <c r="D217" i="238"/>
  <c r="C217" i="238"/>
  <c r="B217" i="238"/>
  <c r="E216" i="238"/>
  <c r="D216" i="238"/>
  <c r="C216" i="238"/>
  <c r="B216" i="238"/>
  <c r="E215" i="238"/>
  <c r="D215" i="238"/>
  <c r="C215" i="238"/>
  <c r="B215" i="238"/>
  <c r="E214" i="238"/>
  <c r="D214" i="238"/>
  <c r="C214" i="238"/>
  <c r="B214" i="238"/>
  <c r="E213" i="238"/>
  <c r="D213" i="238"/>
  <c r="C213" i="238"/>
  <c r="B213" i="238"/>
  <c r="E212" i="238"/>
  <c r="D212" i="238"/>
  <c r="C212" i="238"/>
  <c r="B212" i="238"/>
  <c r="E211" i="238"/>
  <c r="D211" i="238"/>
  <c r="C211" i="238"/>
  <c r="B211" i="238"/>
  <c r="E210" i="238"/>
  <c r="D210" i="238"/>
  <c r="C210" i="238"/>
  <c r="B210" i="238"/>
  <c r="E209" i="238"/>
  <c r="D209" i="238"/>
  <c r="C209" i="238"/>
  <c r="B209" i="238"/>
  <c r="E208" i="238"/>
  <c r="D208" i="238"/>
  <c r="C208" i="238"/>
  <c r="B208" i="238"/>
  <c r="E207" i="238"/>
  <c r="D207" i="238"/>
  <c r="C207" i="238"/>
  <c r="B207" i="238"/>
  <c r="E206" i="238"/>
  <c r="D206" i="238"/>
  <c r="C206" i="238"/>
  <c r="B206" i="238"/>
  <c r="E205" i="238"/>
  <c r="D205" i="238"/>
  <c r="C205" i="238"/>
  <c r="B205" i="238"/>
  <c r="E204" i="238"/>
  <c r="D204" i="238"/>
  <c r="C204" i="238"/>
  <c r="B204" i="238"/>
  <c r="E203" i="238"/>
  <c r="D203" i="238"/>
  <c r="C203" i="238"/>
  <c r="B203" i="238"/>
  <c r="E202" i="238"/>
  <c r="D202" i="238"/>
  <c r="C202" i="238"/>
  <c r="B202" i="238"/>
  <c r="E201" i="238"/>
  <c r="D201" i="238"/>
  <c r="C201" i="238"/>
  <c r="B201" i="238"/>
  <c r="E200" i="238"/>
  <c r="D200" i="238"/>
  <c r="C200" i="238"/>
  <c r="B200" i="238"/>
  <c r="E199" i="238"/>
  <c r="D199" i="238"/>
  <c r="C199" i="238"/>
  <c r="B199" i="238"/>
  <c r="E198" i="238"/>
  <c r="D198" i="238"/>
  <c r="C198" i="238"/>
  <c r="B198" i="238"/>
  <c r="E197" i="238"/>
  <c r="D197" i="238"/>
  <c r="C197" i="238"/>
  <c r="B197" i="238"/>
  <c r="E196" i="238"/>
  <c r="D196" i="238"/>
  <c r="C196" i="238"/>
  <c r="B196" i="238"/>
  <c r="E195" i="238"/>
  <c r="D195" i="238"/>
  <c r="C195" i="238"/>
  <c r="B195" i="238"/>
  <c r="E194" i="238"/>
  <c r="D194" i="238"/>
  <c r="C194" i="238"/>
  <c r="B194" i="238"/>
  <c r="E193" i="238"/>
  <c r="D193" i="238"/>
  <c r="C193" i="238"/>
  <c r="B193" i="238"/>
  <c r="E192" i="238"/>
  <c r="D192" i="238"/>
  <c r="C192" i="238"/>
  <c r="B192" i="238"/>
  <c r="E191" i="238"/>
  <c r="D191" i="238"/>
  <c r="C191" i="238"/>
  <c r="B191" i="238"/>
  <c r="E190" i="238"/>
  <c r="D190" i="238"/>
  <c r="C190" i="238"/>
  <c r="B190" i="238"/>
  <c r="E189" i="238"/>
  <c r="D189" i="238"/>
  <c r="C189" i="238"/>
  <c r="B189" i="238"/>
  <c r="E188" i="238"/>
  <c r="D188" i="238"/>
  <c r="C188" i="238"/>
  <c r="B188" i="238"/>
  <c r="E187" i="238"/>
  <c r="D187" i="238"/>
  <c r="C187" i="238"/>
  <c r="B187" i="238"/>
  <c r="E186" i="238"/>
  <c r="D186" i="238"/>
  <c r="C186" i="238"/>
  <c r="B186" i="238"/>
  <c r="E185" i="238"/>
  <c r="D185" i="238"/>
  <c r="C185" i="238"/>
  <c r="B185" i="238"/>
  <c r="E184" i="238"/>
  <c r="D184" i="238"/>
  <c r="C184" i="238"/>
  <c r="B184" i="238"/>
  <c r="E183" i="238"/>
  <c r="D183" i="238"/>
  <c r="C183" i="238"/>
  <c r="B183" i="238"/>
  <c r="E182" i="238"/>
  <c r="D182" i="238"/>
  <c r="C182" i="238"/>
  <c r="B182" i="238"/>
  <c r="E181" i="238"/>
  <c r="D181" i="238"/>
  <c r="C181" i="238"/>
  <c r="B181" i="238"/>
  <c r="E180" i="238"/>
  <c r="D180" i="238"/>
  <c r="C180" i="238"/>
  <c r="B180" i="238"/>
  <c r="E179" i="238"/>
  <c r="D179" i="238"/>
  <c r="C179" i="238"/>
  <c r="B179" i="238"/>
  <c r="E178" i="238"/>
  <c r="D178" i="238"/>
  <c r="C178" i="238"/>
  <c r="B178" i="238"/>
  <c r="E177" i="238"/>
  <c r="D177" i="238"/>
  <c r="C177" i="238"/>
  <c r="B177" i="238"/>
  <c r="E176" i="238"/>
  <c r="D176" i="238"/>
  <c r="C176" i="238"/>
  <c r="B176" i="238"/>
  <c r="E175" i="238"/>
  <c r="D175" i="238"/>
  <c r="C175" i="238"/>
  <c r="B175" i="238"/>
  <c r="E174" i="238"/>
  <c r="D174" i="238"/>
  <c r="C174" i="238"/>
  <c r="B174" i="238"/>
  <c r="E173" i="238"/>
  <c r="D173" i="238"/>
  <c r="C173" i="238"/>
  <c r="B173" i="238"/>
  <c r="E172" i="238"/>
  <c r="D172" i="238"/>
  <c r="C172" i="238"/>
  <c r="B172" i="238"/>
  <c r="E171" i="238"/>
  <c r="D171" i="238"/>
  <c r="C171" i="238"/>
  <c r="B171" i="238"/>
  <c r="E170" i="238"/>
  <c r="D170" i="238"/>
  <c r="C170" i="238"/>
  <c r="B170" i="238"/>
  <c r="E169" i="238"/>
  <c r="D169" i="238"/>
  <c r="C169" i="238"/>
  <c r="B169" i="238"/>
  <c r="E168" i="238"/>
  <c r="D168" i="238"/>
  <c r="C168" i="238"/>
  <c r="B168" i="238"/>
  <c r="E167" i="238"/>
  <c r="D167" i="238"/>
  <c r="C167" i="238"/>
  <c r="B167" i="238"/>
  <c r="E166" i="238"/>
  <c r="D166" i="238"/>
  <c r="C166" i="238"/>
  <c r="B166" i="238"/>
  <c r="E165" i="238"/>
  <c r="D165" i="238"/>
  <c r="C165" i="238"/>
  <c r="B165" i="238"/>
  <c r="E164" i="238"/>
  <c r="D164" i="238"/>
  <c r="C164" i="238"/>
  <c r="B164" i="238"/>
  <c r="E163" i="238"/>
  <c r="D163" i="238"/>
  <c r="C163" i="238"/>
  <c r="B163" i="238"/>
  <c r="E162" i="238"/>
  <c r="D162" i="238"/>
  <c r="C162" i="238"/>
  <c r="B162" i="238"/>
  <c r="E161" i="238"/>
  <c r="D161" i="238"/>
  <c r="C161" i="238"/>
  <c r="B161" i="238"/>
  <c r="E160" i="238"/>
  <c r="D160" i="238"/>
  <c r="C160" i="238"/>
  <c r="B160" i="238"/>
  <c r="E159" i="238"/>
  <c r="D159" i="238"/>
  <c r="C159" i="238"/>
  <c r="B159" i="238"/>
  <c r="E158" i="238"/>
  <c r="D158" i="238"/>
  <c r="C158" i="238"/>
  <c r="B158" i="238"/>
  <c r="E157" i="238"/>
  <c r="D157" i="238"/>
  <c r="C157" i="238"/>
  <c r="B157" i="238"/>
  <c r="E156" i="238"/>
  <c r="D156" i="238"/>
  <c r="C156" i="238"/>
  <c r="B156" i="238"/>
  <c r="E155" i="238"/>
  <c r="D155" i="238"/>
  <c r="C155" i="238"/>
  <c r="B155" i="238"/>
  <c r="E154" i="238"/>
  <c r="D154" i="238"/>
  <c r="C154" i="238"/>
  <c r="B154" i="238"/>
  <c r="E153" i="238"/>
  <c r="D153" i="238"/>
  <c r="C153" i="238"/>
  <c r="B153" i="238"/>
  <c r="E152" i="238"/>
  <c r="D152" i="238"/>
  <c r="C152" i="238"/>
  <c r="B152" i="238"/>
  <c r="E151" i="238"/>
  <c r="D151" i="238"/>
  <c r="C151" i="238"/>
  <c r="B151" i="238"/>
  <c r="E150" i="238"/>
  <c r="D150" i="238"/>
  <c r="C150" i="238"/>
  <c r="B150" i="238"/>
  <c r="E149" i="238"/>
  <c r="D149" i="238"/>
  <c r="C149" i="238"/>
  <c r="B149" i="238"/>
  <c r="E148" i="238"/>
  <c r="D148" i="238"/>
  <c r="C148" i="238"/>
  <c r="B148" i="238"/>
  <c r="E147" i="238"/>
  <c r="D147" i="238"/>
  <c r="C147" i="238"/>
  <c r="B147" i="238"/>
  <c r="E146" i="238"/>
  <c r="D146" i="238"/>
  <c r="C146" i="238"/>
  <c r="B146" i="238"/>
  <c r="E145" i="238"/>
  <c r="D145" i="238"/>
  <c r="C145" i="238"/>
  <c r="B145" i="238"/>
  <c r="E144" i="238"/>
  <c r="D144" i="238"/>
  <c r="C144" i="238"/>
  <c r="B144" i="238"/>
  <c r="E143" i="238"/>
  <c r="D143" i="238"/>
  <c r="C143" i="238"/>
  <c r="B143" i="238"/>
  <c r="E142" i="238"/>
  <c r="D142" i="238"/>
  <c r="C142" i="238"/>
  <c r="B142" i="238"/>
  <c r="E141" i="238"/>
  <c r="D141" i="238"/>
  <c r="C141" i="238"/>
  <c r="B141" i="238"/>
  <c r="E140" i="238"/>
  <c r="D140" i="238"/>
  <c r="C140" i="238"/>
  <c r="B140" i="238"/>
  <c r="E139" i="238"/>
  <c r="D139" i="238"/>
  <c r="C139" i="238"/>
  <c r="B139" i="238"/>
  <c r="E138" i="238"/>
  <c r="D138" i="238"/>
  <c r="C138" i="238"/>
  <c r="B138" i="238"/>
  <c r="E137" i="238"/>
  <c r="D137" i="238"/>
  <c r="C137" i="238"/>
  <c r="B137" i="238"/>
  <c r="E136" i="238"/>
  <c r="D136" i="238"/>
  <c r="C136" i="238"/>
  <c r="B136" i="238"/>
  <c r="E135" i="238"/>
  <c r="D135" i="238"/>
  <c r="C135" i="238"/>
  <c r="B135" i="238"/>
  <c r="E134" i="238"/>
  <c r="D134" i="238"/>
  <c r="C134" i="238"/>
  <c r="B134" i="238"/>
  <c r="E133" i="238"/>
  <c r="D133" i="238"/>
  <c r="C133" i="238"/>
  <c r="B133" i="238"/>
  <c r="E132" i="238"/>
  <c r="D132" i="238"/>
  <c r="C132" i="238"/>
  <c r="B132" i="238"/>
  <c r="E131" i="238"/>
  <c r="D131" i="238"/>
  <c r="C131" i="238"/>
  <c r="B131" i="238"/>
  <c r="E130" i="238"/>
  <c r="D130" i="238"/>
  <c r="C130" i="238"/>
  <c r="B130" i="238"/>
  <c r="E129" i="238"/>
  <c r="D129" i="238"/>
  <c r="C129" i="238"/>
  <c r="B129" i="238"/>
  <c r="E128" i="238"/>
  <c r="D128" i="238"/>
  <c r="C128" i="238"/>
  <c r="B128" i="238"/>
  <c r="E127" i="238"/>
  <c r="D127" i="238"/>
  <c r="C127" i="238"/>
  <c r="B127" i="238"/>
  <c r="E126" i="238"/>
  <c r="D126" i="238"/>
  <c r="C126" i="238"/>
  <c r="B126" i="238"/>
  <c r="E125" i="238"/>
  <c r="D125" i="238"/>
  <c r="C125" i="238"/>
  <c r="B125" i="238"/>
  <c r="E124" i="238"/>
  <c r="D124" i="238"/>
  <c r="C124" i="238"/>
  <c r="B124" i="238"/>
  <c r="E123" i="238"/>
  <c r="D123" i="238"/>
  <c r="C123" i="238"/>
  <c r="B123" i="238"/>
  <c r="E122" i="238"/>
  <c r="D122" i="238"/>
  <c r="C122" i="238"/>
  <c r="B122" i="238"/>
  <c r="E121" i="238"/>
  <c r="D121" i="238"/>
  <c r="C121" i="238"/>
  <c r="B121" i="238"/>
  <c r="E120" i="238"/>
  <c r="D120" i="238"/>
  <c r="C120" i="238"/>
  <c r="B120" i="238"/>
  <c r="E119" i="238"/>
  <c r="D119" i="238"/>
  <c r="C119" i="238"/>
  <c r="B119" i="238"/>
  <c r="E118" i="238"/>
  <c r="D118" i="238"/>
  <c r="C118" i="238"/>
  <c r="B118" i="238"/>
  <c r="E117" i="238"/>
  <c r="D117" i="238"/>
  <c r="C117" i="238"/>
  <c r="B117" i="238"/>
  <c r="E116" i="238"/>
  <c r="D116" i="238"/>
  <c r="C116" i="238"/>
  <c r="B116" i="238"/>
  <c r="E115" i="238"/>
  <c r="D115" i="238"/>
  <c r="C115" i="238"/>
  <c r="B115" i="238"/>
  <c r="E114" i="238"/>
  <c r="D114" i="238"/>
  <c r="C114" i="238"/>
  <c r="B114" i="238"/>
  <c r="E113" i="238"/>
  <c r="D113" i="238"/>
  <c r="C113" i="238"/>
  <c r="B113" i="238"/>
  <c r="E112" i="238"/>
  <c r="D112" i="238"/>
  <c r="C112" i="238"/>
  <c r="B112" i="238"/>
  <c r="E111" i="238"/>
  <c r="D111" i="238"/>
  <c r="C111" i="238"/>
  <c r="B111" i="238"/>
  <c r="E110" i="238"/>
  <c r="D110" i="238"/>
  <c r="C110" i="238"/>
  <c r="B110" i="238"/>
  <c r="E109" i="238"/>
  <c r="D109" i="238"/>
  <c r="C109" i="238"/>
  <c r="B109" i="238"/>
  <c r="E108" i="238"/>
  <c r="D108" i="238"/>
  <c r="C108" i="238"/>
  <c r="B108" i="238"/>
  <c r="E107" i="238"/>
  <c r="D107" i="238"/>
  <c r="C107" i="238"/>
  <c r="B107" i="238"/>
  <c r="E106" i="238"/>
  <c r="D106" i="238"/>
  <c r="C106" i="238"/>
  <c r="B106" i="238"/>
  <c r="E105" i="238"/>
  <c r="D105" i="238"/>
  <c r="C105" i="238"/>
  <c r="B105" i="238"/>
  <c r="E104" i="238"/>
  <c r="D104" i="238"/>
  <c r="C104" i="238"/>
  <c r="B104" i="238"/>
  <c r="E103" i="238"/>
  <c r="D103" i="238"/>
  <c r="C103" i="238"/>
  <c r="B103" i="238"/>
  <c r="E102" i="238"/>
  <c r="D102" i="238"/>
  <c r="C102" i="238"/>
  <c r="B102" i="238"/>
  <c r="E101" i="238"/>
  <c r="D101" i="238"/>
  <c r="C101" i="238"/>
  <c r="B101" i="238"/>
  <c r="E100" i="238"/>
  <c r="D100" i="238"/>
  <c r="C100" i="238"/>
  <c r="B100" i="238"/>
  <c r="E99" i="238"/>
  <c r="D99" i="238"/>
  <c r="C99" i="238"/>
  <c r="B99" i="238"/>
  <c r="E98" i="238"/>
  <c r="D98" i="238"/>
  <c r="C98" i="238"/>
  <c r="B98" i="238"/>
  <c r="E97" i="238"/>
  <c r="D97" i="238"/>
  <c r="C97" i="238"/>
  <c r="B97" i="238"/>
  <c r="E96" i="238"/>
  <c r="D96" i="238"/>
  <c r="C96" i="238"/>
  <c r="B96" i="238"/>
  <c r="E95" i="238"/>
  <c r="D95" i="238"/>
  <c r="C95" i="238"/>
  <c r="B95" i="238"/>
  <c r="E94" i="238"/>
  <c r="D94" i="238"/>
  <c r="C94" i="238"/>
  <c r="B94" i="238"/>
  <c r="E93" i="238"/>
  <c r="D93" i="238"/>
  <c r="C93" i="238"/>
  <c r="B93" i="238"/>
  <c r="E92" i="238"/>
  <c r="D92" i="238"/>
  <c r="C92" i="238"/>
  <c r="B92" i="238"/>
  <c r="E91" i="238"/>
  <c r="D91" i="238"/>
  <c r="C91" i="238"/>
  <c r="B91" i="238"/>
  <c r="E90" i="238"/>
  <c r="D90" i="238"/>
  <c r="C90" i="238"/>
  <c r="B90" i="238"/>
  <c r="E89" i="238"/>
  <c r="D89" i="238"/>
  <c r="C89" i="238"/>
  <c r="B89" i="238"/>
  <c r="E88" i="238"/>
  <c r="D88" i="238"/>
  <c r="C88" i="238"/>
  <c r="B88" i="238"/>
  <c r="E87" i="238"/>
  <c r="D87" i="238"/>
  <c r="C87" i="238"/>
  <c r="B87" i="238"/>
  <c r="E86" i="238"/>
  <c r="D86" i="238"/>
  <c r="C86" i="238"/>
  <c r="B86" i="238"/>
  <c r="E85" i="238"/>
  <c r="D85" i="238"/>
  <c r="C85" i="238"/>
  <c r="B85" i="238"/>
  <c r="E84" i="238"/>
  <c r="D84" i="238"/>
  <c r="C84" i="238"/>
  <c r="B84" i="238"/>
  <c r="E83" i="238"/>
  <c r="D83" i="238"/>
  <c r="C83" i="238"/>
  <c r="B83" i="238"/>
  <c r="E82" i="238"/>
  <c r="D82" i="238"/>
  <c r="C82" i="238"/>
  <c r="B82" i="238"/>
  <c r="E81" i="238"/>
  <c r="D81" i="238"/>
  <c r="C81" i="238"/>
  <c r="B81" i="238"/>
  <c r="E80" i="238"/>
  <c r="D80" i="238"/>
  <c r="C80" i="238"/>
  <c r="B80" i="238"/>
  <c r="E79" i="238"/>
  <c r="D79" i="238"/>
  <c r="C79" i="238"/>
  <c r="B79" i="238"/>
  <c r="E78" i="238"/>
  <c r="D78" i="238"/>
  <c r="C78" i="238"/>
  <c r="B78" i="238"/>
  <c r="E77" i="238"/>
  <c r="D77" i="238"/>
  <c r="C77" i="238"/>
  <c r="B77" i="238"/>
  <c r="E76" i="238"/>
  <c r="D76" i="238"/>
  <c r="C76" i="238"/>
  <c r="B76" i="238"/>
  <c r="E75" i="238"/>
  <c r="D75" i="238"/>
  <c r="C75" i="238"/>
  <c r="B75" i="238"/>
  <c r="E74" i="238"/>
  <c r="D74" i="238"/>
  <c r="C74" i="238"/>
  <c r="B74" i="238"/>
  <c r="E73" i="238"/>
  <c r="D73" i="238"/>
  <c r="C73" i="238"/>
  <c r="B73" i="238"/>
  <c r="E72" i="238"/>
  <c r="D72" i="238"/>
  <c r="C72" i="238"/>
  <c r="B72" i="238"/>
  <c r="E71" i="238"/>
  <c r="D71" i="238"/>
  <c r="C71" i="238"/>
  <c r="B71" i="238"/>
  <c r="E70" i="238"/>
  <c r="D70" i="238"/>
  <c r="C70" i="238"/>
  <c r="B70" i="238"/>
  <c r="E69" i="238"/>
  <c r="D69" i="238"/>
  <c r="C69" i="238"/>
  <c r="B69" i="238"/>
  <c r="E68" i="238"/>
  <c r="D68" i="238"/>
  <c r="C68" i="238"/>
  <c r="B68" i="238"/>
  <c r="E67" i="238"/>
  <c r="D67" i="238"/>
  <c r="C67" i="238"/>
  <c r="B67" i="238"/>
  <c r="E66" i="238"/>
  <c r="D66" i="238"/>
  <c r="C66" i="238"/>
  <c r="B66" i="238"/>
  <c r="E65" i="238"/>
  <c r="D65" i="238"/>
  <c r="C65" i="238"/>
  <c r="B65" i="238"/>
  <c r="E64" i="238"/>
  <c r="D64" i="238"/>
  <c r="C64" i="238"/>
  <c r="B64" i="238"/>
  <c r="E63" i="238"/>
  <c r="D63" i="238"/>
  <c r="C63" i="238"/>
  <c r="B63" i="238"/>
  <c r="E62" i="238"/>
  <c r="D62" i="238"/>
  <c r="C62" i="238"/>
  <c r="B62" i="238"/>
  <c r="E61" i="238"/>
  <c r="D61" i="238"/>
  <c r="C61" i="238"/>
  <c r="B61" i="238"/>
  <c r="E60" i="238"/>
  <c r="D60" i="238"/>
  <c r="C60" i="238"/>
  <c r="B60" i="238"/>
  <c r="E59" i="238"/>
  <c r="D59" i="238"/>
  <c r="C59" i="238"/>
  <c r="B59" i="238"/>
  <c r="E58" i="238"/>
  <c r="D58" i="238"/>
  <c r="C58" i="238"/>
  <c r="B58" i="238"/>
  <c r="E57" i="238"/>
  <c r="D57" i="238"/>
  <c r="C57" i="238"/>
  <c r="B57" i="238"/>
  <c r="E56" i="238"/>
  <c r="D56" i="238"/>
  <c r="C56" i="238"/>
  <c r="B56" i="238"/>
  <c r="E55" i="238"/>
  <c r="D55" i="238"/>
  <c r="C55" i="238"/>
  <c r="B55" i="238"/>
  <c r="E54" i="238"/>
  <c r="D54" i="238"/>
  <c r="C54" i="238"/>
  <c r="B54" i="238"/>
  <c r="E53" i="238"/>
  <c r="D53" i="238"/>
  <c r="C53" i="238"/>
  <c r="B53" i="238"/>
  <c r="E52" i="238"/>
  <c r="D52" i="238"/>
  <c r="C52" i="238"/>
  <c r="B52" i="238"/>
  <c r="E51" i="238"/>
  <c r="D51" i="238"/>
  <c r="C51" i="238"/>
  <c r="B51" i="238"/>
  <c r="E50" i="238"/>
  <c r="D50" i="238"/>
  <c r="C50" i="238"/>
  <c r="B50" i="238"/>
  <c r="E49" i="238"/>
  <c r="D49" i="238"/>
  <c r="C49" i="238"/>
  <c r="B49" i="238"/>
  <c r="E48" i="238"/>
  <c r="D48" i="238"/>
  <c r="C48" i="238"/>
  <c r="B48" i="238"/>
  <c r="E47" i="238"/>
  <c r="D47" i="238"/>
  <c r="C47" i="238"/>
  <c r="B47" i="238"/>
  <c r="E46" i="238"/>
  <c r="D46" i="238"/>
  <c r="C46" i="238"/>
  <c r="B46" i="238"/>
  <c r="E45" i="238"/>
  <c r="D45" i="238"/>
  <c r="C45" i="238"/>
  <c r="B45" i="238"/>
  <c r="E44" i="238"/>
  <c r="D44" i="238"/>
  <c r="C44" i="238"/>
  <c r="B44" i="238"/>
  <c r="E43" i="238"/>
  <c r="D43" i="238"/>
  <c r="C43" i="238"/>
  <c r="B43" i="238"/>
  <c r="E42" i="238"/>
  <c r="D42" i="238"/>
  <c r="C42" i="238"/>
  <c r="B42" i="238"/>
  <c r="E41" i="238"/>
  <c r="D41" i="238"/>
  <c r="C41" i="238"/>
  <c r="B41" i="238"/>
  <c r="E40" i="238"/>
  <c r="D40" i="238"/>
  <c r="C40" i="238"/>
  <c r="B40" i="238"/>
  <c r="E39" i="238"/>
  <c r="D39" i="238"/>
  <c r="C39" i="238"/>
  <c r="B39" i="238"/>
  <c r="E38" i="238"/>
  <c r="D38" i="238"/>
  <c r="C38" i="238"/>
  <c r="B38" i="238"/>
  <c r="E37" i="238"/>
  <c r="D37" i="238"/>
  <c r="C37" i="238"/>
  <c r="B37" i="238"/>
  <c r="E36" i="238"/>
  <c r="D36" i="238"/>
  <c r="C36" i="238"/>
  <c r="B36" i="238"/>
  <c r="E35" i="238"/>
  <c r="D35" i="238"/>
  <c r="C35" i="238"/>
  <c r="B35" i="238"/>
  <c r="E34" i="238"/>
  <c r="D34" i="238"/>
  <c r="C34" i="238"/>
  <c r="B34" i="238"/>
  <c r="E33" i="238"/>
  <c r="D33" i="238"/>
  <c r="C33" i="238"/>
  <c r="B33" i="238"/>
  <c r="E32" i="238"/>
  <c r="D32" i="238"/>
  <c r="C32" i="238"/>
  <c r="B32" i="238"/>
  <c r="E31" i="238"/>
  <c r="D31" i="238"/>
  <c r="C31" i="238"/>
  <c r="B31" i="238"/>
  <c r="E30" i="238"/>
  <c r="D30" i="238"/>
  <c r="C30" i="238"/>
  <c r="B30" i="238"/>
  <c r="E29" i="238"/>
  <c r="D29" i="238"/>
  <c r="C29" i="238"/>
  <c r="B29" i="238"/>
  <c r="E28" i="238"/>
  <c r="D28" i="238"/>
  <c r="C28" i="238"/>
  <c r="B28" i="238"/>
  <c r="E27" i="238"/>
  <c r="D27" i="238"/>
  <c r="C27" i="238"/>
  <c r="B27" i="238"/>
  <c r="E26" i="238"/>
  <c r="D26" i="238"/>
  <c r="C26" i="238"/>
  <c r="B26" i="238"/>
  <c r="E25" i="238"/>
  <c r="D25" i="238"/>
  <c r="C25" i="238"/>
  <c r="B25" i="238"/>
  <c r="E24" i="238"/>
  <c r="D24" i="238"/>
  <c r="C24" i="238"/>
  <c r="B24" i="238"/>
  <c r="E23" i="238"/>
  <c r="D23" i="238"/>
  <c r="C23" i="238"/>
  <c r="B23" i="238"/>
  <c r="E22" i="238"/>
  <c r="D22" i="238"/>
  <c r="C22" i="238"/>
  <c r="B22" i="238"/>
  <c r="E21" i="238"/>
  <c r="D21" i="238"/>
  <c r="C21" i="238"/>
  <c r="B21" i="238"/>
  <c r="E20" i="238"/>
  <c r="D20" i="238"/>
  <c r="C20" i="238"/>
  <c r="B20" i="238"/>
  <c r="E19" i="238"/>
  <c r="D19" i="238"/>
  <c r="C19" i="238"/>
  <c r="B19" i="238"/>
  <c r="E18" i="238"/>
  <c r="D18" i="238"/>
  <c r="C18" i="238"/>
  <c r="B18" i="238"/>
  <c r="E17" i="238"/>
  <c r="D17" i="238"/>
  <c r="C17" i="238"/>
  <c r="B17" i="238"/>
  <c r="E16" i="238"/>
  <c r="D16" i="238"/>
  <c r="C16" i="238"/>
  <c r="B16" i="238"/>
  <c r="E15" i="238"/>
  <c r="D15" i="238"/>
  <c r="C15" i="238"/>
  <c r="B15" i="238"/>
  <c r="E14" i="238"/>
  <c r="D14" i="238"/>
  <c r="C14" i="238"/>
  <c r="B14" i="238"/>
  <c r="E13" i="238"/>
  <c r="D13" i="238"/>
  <c r="C13" i="238"/>
  <c r="B13" i="238"/>
  <c r="E12" i="238"/>
  <c r="D12" i="238"/>
  <c r="C12" i="238"/>
  <c r="B12" i="238"/>
  <c r="E11" i="238"/>
  <c r="D11" i="238"/>
  <c r="C11" i="238"/>
  <c r="B11" i="238"/>
  <c r="E10" i="238"/>
  <c r="D10" i="238"/>
  <c r="C10" i="238"/>
  <c r="B10" i="238"/>
  <c r="E9" i="238"/>
  <c r="D9" i="238"/>
  <c r="C9" i="238"/>
  <c r="B9" i="238"/>
  <c r="E8" i="238"/>
  <c r="D8" i="238"/>
  <c r="C8" i="238"/>
  <c r="B8" i="238"/>
  <c r="E7" i="238"/>
  <c r="D7" i="238"/>
  <c r="C7" i="238"/>
  <c r="B7" i="238"/>
  <c r="E6" i="238"/>
  <c r="D6" i="238"/>
  <c r="C6" i="238"/>
  <c r="B6" i="238"/>
  <c r="E5" i="238"/>
  <c r="D5" i="238"/>
  <c r="C5" i="238"/>
  <c r="B5" i="238"/>
  <c r="E1416" i="177"/>
  <c r="D1416" i="177"/>
  <c r="C1416" i="177"/>
  <c r="B1416" i="177"/>
  <c r="E1415" i="177"/>
  <c r="D1415" i="177"/>
  <c r="C1415" i="177"/>
  <c r="B1415" i="177"/>
  <c r="E1414" i="177"/>
  <c r="D1414" i="177"/>
  <c r="C1414" i="177"/>
  <c r="B1414" i="177"/>
  <c r="E1413" i="177"/>
  <c r="D1413" i="177"/>
  <c r="C1413" i="177"/>
  <c r="B1413" i="177"/>
  <c r="E1412" i="177"/>
  <c r="D1412" i="177"/>
  <c r="C1412" i="177"/>
  <c r="B1412" i="177"/>
  <c r="E1411" i="177"/>
  <c r="D1411" i="177"/>
  <c r="C1411" i="177"/>
  <c r="B1411" i="177"/>
  <c r="E1410" i="177"/>
  <c r="D1410" i="177"/>
  <c r="C1410" i="177"/>
  <c r="B1410" i="177"/>
  <c r="E1409" i="177"/>
  <c r="D1409" i="177"/>
  <c r="C1409" i="177"/>
  <c r="B1409" i="177"/>
  <c r="E1408" i="177"/>
  <c r="D1408" i="177"/>
  <c r="C1408" i="177"/>
  <c r="B1408" i="177"/>
  <c r="E1407" i="177"/>
  <c r="D1407" i="177"/>
  <c r="C1407" i="177"/>
  <c r="B1407" i="177"/>
  <c r="E1406" i="177"/>
  <c r="D1406" i="177"/>
  <c r="C1406" i="177"/>
  <c r="B1406" i="177"/>
  <c r="E1405" i="177"/>
  <c r="D1405" i="177"/>
  <c r="C1405" i="177"/>
  <c r="B1405" i="177"/>
  <c r="E1404" i="177"/>
  <c r="D1404" i="177"/>
  <c r="C1404" i="177"/>
  <c r="B1404" i="177"/>
  <c r="E1403" i="177"/>
  <c r="D1403" i="177"/>
  <c r="C1403" i="177"/>
  <c r="B1403" i="177"/>
  <c r="E1402" i="177"/>
  <c r="D1402" i="177"/>
  <c r="C1402" i="177"/>
  <c r="B1402" i="177"/>
  <c r="E1401" i="177"/>
  <c r="D1401" i="177"/>
  <c r="C1401" i="177"/>
  <c r="B1401" i="177"/>
  <c r="E1400" i="177"/>
  <c r="D1400" i="177"/>
  <c r="C1400" i="177"/>
  <c r="B1400" i="177"/>
  <c r="E1399" i="177"/>
  <c r="D1399" i="177"/>
  <c r="C1399" i="177"/>
  <c r="B1399" i="177"/>
  <c r="E1398" i="177"/>
  <c r="D1398" i="177"/>
  <c r="C1398" i="177"/>
  <c r="B1398" i="177"/>
  <c r="E1397" i="177"/>
  <c r="D1397" i="177"/>
  <c r="C1397" i="177"/>
  <c r="B1397" i="177"/>
  <c r="E1396" i="177"/>
  <c r="D1396" i="177"/>
  <c r="C1396" i="177"/>
  <c r="B1396" i="177"/>
  <c r="E1395" i="177"/>
  <c r="D1395" i="177"/>
  <c r="C1395" i="177"/>
  <c r="B1395" i="177"/>
  <c r="E1394" i="177"/>
  <c r="D1394" i="177"/>
  <c r="C1394" i="177"/>
  <c r="B1394" i="177"/>
  <c r="E1393" i="177"/>
  <c r="D1393" i="177"/>
  <c r="C1393" i="177"/>
  <c r="B1393" i="177"/>
  <c r="E1392" i="177"/>
  <c r="D1392" i="177"/>
  <c r="C1392" i="177"/>
  <c r="B1392" i="177"/>
  <c r="E1391" i="177"/>
  <c r="D1391" i="177"/>
  <c r="C1391" i="177"/>
  <c r="B1391" i="177"/>
  <c r="E1390" i="177"/>
  <c r="D1390" i="177"/>
  <c r="C1390" i="177"/>
  <c r="B1390" i="177"/>
  <c r="E1389" i="177"/>
  <c r="D1389" i="177"/>
  <c r="C1389" i="177"/>
  <c r="B1389" i="177"/>
  <c r="E1388" i="177"/>
  <c r="D1388" i="177"/>
  <c r="C1388" i="177"/>
  <c r="B1388" i="177"/>
  <c r="E1387" i="177"/>
  <c r="D1387" i="177"/>
  <c r="C1387" i="177"/>
  <c r="B1387" i="177"/>
  <c r="E1386" i="177"/>
  <c r="D1386" i="177"/>
  <c r="C1386" i="177"/>
  <c r="B1386" i="177"/>
  <c r="E1385" i="177"/>
  <c r="D1385" i="177"/>
  <c r="C1385" i="177"/>
  <c r="B1385" i="177"/>
  <c r="E1384" i="177"/>
  <c r="D1384" i="177"/>
  <c r="C1384" i="177"/>
  <c r="B1384" i="177"/>
  <c r="E1383" i="177"/>
  <c r="D1383" i="177"/>
  <c r="C1383" i="177"/>
  <c r="B1383" i="177"/>
  <c r="E1382" i="177"/>
  <c r="D1382" i="177"/>
  <c r="C1382" i="177"/>
  <c r="B1382" i="177"/>
  <c r="E1381" i="177"/>
  <c r="D1381" i="177"/>
  <c r="C1381" i="177"/>
  <c r="B1381" i="177"/>
  <c r="E1380" i="177"/>
  <c r="D1380" i="177"/>
  <c r="C1380" i="177"/>
  <c r="B1380" i="177"/>
  <c r="E1379" i="177"/>
  <c r="D1379" i="177"/>
  <c r="C1379" i="177"/>
  <c r="B1379" i="177"/>
  <c r="E1378" i="177"/>
  <c r="D1378" i="177"/>
  <c r="C1378" i="177"/>
  <c r="B1378" i="177"/>
  <c r="E1377" i="177"/>
  <c r="D1377" i="177"/>
  <c r="C1377" i="177"/>
  <c r="B1377" i="177"/>
  <c r="E1376" i="177"/>
  <c r="D1376" i="177"/>
  <c r="C1376" i="177"/>
  <c r="B1376" i="177"/>
  <c r="E1375" i="177"/>
  <c r="D1375" i="177"/>
  <c r="C1375" i="177"/>
  <c r="B1375" i="177"/>
  <c r="E1374" i="177"/>
  <c r="D1374" i="177"/>
  <c r="C1374" i="177"/>
  <c r="B1374" i="177"/>
  <c r="E1373" i="177"/>
  <c r="D1373" i="177"/>
  <c r="C1373" i="177"/>
  <c r="B1373" i="177"/>
  <c r="E1372" i="177"/>
  <c r="D1372" i="177"/>
  <c r="C1372" i="177"/>
  <c r="B1372" i="177"/>
  <c r="E1371" i="177"/>
  <c r="D1371" i="177"/>
  <c r="C1371" i="177"/>
  <c r="B1371" i="177"/>
  <c r="E1370" i="177"/>
  <c r="D1370" i="177"/>
  <c r="C1370" i="177"/>
  <c r="B1370" i="177"/>
  <c r="E1369" i="177"/>
  <c r="D1369" i="177"/>
  <c r="C1369" i="177"/>
  <c r="B1369" i="177"/>
  <c r="E1368" i="177"/>
  <c r="D1368" i="177"/>
  <c r="C1368" i="177"/>
  <c r="B1368" i="177"/>
  <c r="E1367" i="177"/>
  <c r="D1367" i="177"/>
  <c r="C1367" i="177"/>
  <c r="B1367" i="177"/>
  <c r="E1366" i="177"/>
  <c r="D1366" i="177"/>
  <c r="C1366" i="177"/>
  <c r="B1366" i="177"/>
  <c r="E1365" i="177"/>
  <c r="D1365" i="177"/>
  <c r="C1365" i="177"/>
  <c r="B1365" i="177"/>
  <c r="E1364" i="177"/>
  <c r="D1364" i="177"/>
  <c r="C1364" i="177"/>
  <c r="B1364" i="177"/>
  <c r="E1363" i="177"/>
  <c r="D1363" i="177"/>
  <c r="C1363" i="177"/>
  <c r="B1363" i="177"/>
  <c r="E1362" i="177"/>
  <c r="D1362" i="177"/>
  <c r="C1362" i="177"/>
  <c r="B1362" i="177"/>
  <c r="E1361" i="177"/>
  <c r="D1361" i="177"/>
  <c r="C1361" i="177"/>
  <c r="B1361" i="177"/>
  <c r="E1360" i="177"/>
  <c r="D1360" i="177"/>
  <c r="C1360" i="177"/>
  <c r="B1360" i="177"/>
  <c r="E1359" i="177"/>
  <c r="D1359" i="177"/>
  <c r="C1359" i="177"/>
  <c r="B1359" i="177"/>
  <c r="E1358" i="177"/>
  <c r="D1358" i="177"/>
  <c r="C1358" i="177"/>
  <c r="B1358" i="177"/>
  <c r="E1357" i="177"/>
  <c r="D1357" i="177"/>
  <c r="C1357" i="177"/>
  <c r="B1357" i="177"/>
  <c r="E1356" i="177"/>
  <c r="D1356" i="177"/>
  <c r="C1356" i="177"/>
  <c r="B1356" i="177"/>
  <c r="E1355" i="177"/>
  <c r="D1355" i="177"/>
  <c r="C1355" i="177"/>
  <c r="B1355" i="177"/>
  <c r="E1354" i="177"/>
  <c r="D1354" i="177"/>
  <c r="C1354" i="177"/>
  <c r="B1354" i="177"/>
  <c r="E1353" i="177"/>
  <c r="D1353" i="177"/>
  <c r="C1353" i="177"/>
  <c r="B1353" i="177"/>
  <c r="E1352" i="177"/>
  <c r="D1352" i="177"/>
  <c r="C1352" i="177"/>
  <c r="B1352" i="177"/>
  <c r="E1351" i="177"/>
  <c r="D1351" i="177"/>
  <c r="C1351" i="177"/>
  <c r="B1351" i="177"/>
  <c r="E1350" i="177"/>
  <c r="D1350" i="177"/>
  <c r="C1350" i="177"/>
  <c r="B1350" i="177"/>
  <c r="E1349" i="177"/>
  <c r="D1349" i="177"/>
  <c r="C1349" i="177"/>
  <c r="B1349" i="177"/>
  <c r="E1348" i="177"/>
  <c r="D1348" i="177"/>
  <c r="C1348" i="177"/>
  <c r="B1348" i="177"/>
  <c r="E1347" i="177"/>
  <c r="D1347" i="177"/>
  <c r="C1347" i="177"/>
  <c r="B1347" i="177"/>
  <c r="E1346" i="177"/>
  <c r="D1346" i="177"/>
  <c r="C1346" i="177"/>
  <c r="B1346" i="177"/>
  <c r="E1345" i="177"/>
  <c r="D1345" i="177"/>
  <c r="C1345" i="177"/>
  <c r="B1345" i="177"/>
  <c r="E1344" i="177"/>
  <c r="D1344" i="177"/>
  <c r="C1344" i="177"/>
  <c r="B1344" i="177"/>
  <c r="E1343" i="177"/>
  <c r="D1343" i="177"/>
  <c r="C1343" i="177"/>
  <c r="B1343" i="177"/>
  <c r="E1342" i="177"/>
  <c r="D1342" i="177"/>
  <c r="C1342" i="177"/>
  <c r="B1342" i="177"/>
  <c r="E1341" i="177"/>
  <c r="D1341" i="177"/>
  <c r="C1341" i="177"/>
  <c r="B1341" i="177"/>
  <c r="E1340" i="177"/>
  <c r="D1340" i="177"/>
  <c r="C1340" i="177"/>
  <c r="B1340" i="177"/>
  <c r="E1339" i="177"/>
  <c r="D1339" i="177"/>
  <c r="C1339" i="177"/>
  <c r="B1339" i="177"/>
  <c r="E1338" i="177"/>
  <c r="D1338" i="177"/>
  <c r="C1338" i="177"/>
  <c r="B1338" i="177"/>
  <c r="E1337" i="177"/>
  <c r="D1337" i="177"/>
  <c r="C1337" i="177"/>
  <c r="B1337" i="177"/>
  <c r="E1336" i="177"/>
  <c r="D1336" i="177"/>
  <c r="C1336" i="177"/>
  <c r="B1336" i="177"/>
  <c r="E1335" i="177"/>
  <c r="D1335" i="177"/>
  <c r="C1335" i="177"/>
  <c r="B1335" i="177"/>
  <c r="E1334" i="177"/>
  <c r="D1334" i="177"/>
  <c r="C1334" i="177"/>
  <c r="B1334" i="177"/>
  <c r="E1333" i="177"/>
  <c r="D1333" i="177"/>
  <c r="C1333" i="177"/>
  <c r="B1333" i="177"/>
  <c r="E1332" i="177"/>
  <c r="D1332" i="177"/>
  <c r="C1332" i="177"/>
  <c r="B1332" i="177"/>
  <c r="E1331" i="177"/>
  <c r="D1331" i="177"/>
  <c r="C1331" i="177"/>
  <c r="B1331" i="177"/>
  <c r="E1330" i="177"/>
  <c r="D1330" i="177"/>
  <c r="C1330" i="177"/>
  <c r="B1330" i="177"/>
  <c r="E1329" i="177"/>
  <c r="D1329" i="177"/>
  <c r="C1329" i="177"/>
  <c r="B1329" i="177"/>
  <c r="E1328" i="177"/>
  <c r="D1328" i="177"/>
  <c r="C1328" i="177"/>
  <c r="B1328" i="177"/>
  <c r="E1327" i="177"/>
  <c r="D1327" i="177"/>
  <c r="C1327" i="177"/>
  <c r="B1327" i="177"/>
  <c r="E1326" i="177"/>
  <c r="D1326" i="177"/>
  <c r="C1326" i="177"/>
  <c r="B1326" i="177"/>
  <c r="E1325" i="177"/>
  <c r="D1325" i="177"/>
  <c r="C1325" i="177"/>
  <c r="B1325" i="177"/>
  <c r="E1324" i="177"/>
  <c r="D1324" i="177"/>
  <c r="C1324" i="177"/>
  <c r="B1324" i="177"/>
  <c r="E1323" i="177"/>
  <c r="D1323" i="177"/>
  <c r="C1323" i="177"/>
  <c r="B1323" i="177"/>
  <c r="E1322" i="177"/>
  <c r="D1322" i="177"/>
  <c r="C1322" i="177"/>
  <c r="B1322" i="177"/>
  <c r="E1321" i="177"/>
  <c r="D1321" i="177"/>
  <c r="C1321" i="177"/>
  <c r="B1321" i="177"/>
  <c r="E1320" i="177"/>
  <c r="D1320" i="177"/>
  <c r="C1320" i="177"/>
  <c r="B1320" i="177"/>
  <c r="E1319" i="177"/>
  <c r="D1319" i="177"/>
  <c r="C1319" i="177"/>
  <c r="B1319" i="177"/>
  <c r="E1318" i="177"/>
  <c r="D1318" i="177"/>
  <c r="C1318" i="177"/>
  <c r="B1318" i="177"/>
  <c r="E1317" i="177"/>
  <c r="D1317" i="177"/>
  <c r="C1317" i="177"/>
  <c r="B1317" i="177"/>
  <c r="E1316" i="177"/>
  <c r="D1316" i="177"/>
  <c r="C1316" i="177"/>
  <c r="B1316" i="177"/>
  <c r="E1315" i="177"/>
  <c r="D1315" i="177"/>
  <c r="C1315" i="177"/>
  <c r="B1315" i="177"/>
  <c r="E1314" i="177"/>
  <c r="D1314" i="177"/>
  <c r="C1314" i="177"/>
  <c r="B1314" i="177"/>
  <c r="E1313" i="177"/>
  <c r="D1313" i="177"/>
  <c r="C1313" i="177"/>
  <c r="B1313" i="177"/>
  <c r="E1312" i="177"/>
  <c r="D1312" i="177"/>
  <c r="C1312" i="177"/>
  <c r="B1312" i="177"/>
  <c r="E1311" i="177"/>
  <c r="D1311" i="177"/>
  <c r="C1311" i="177"/>
  <c r="B1311" i="177"/>
  <c r="E1310" i="177"/>
  <c r="D1310" i="177"/>
  <c r="C1310" i="177"/>
  <c r="B1310" i="177"/>
  <c r="E1309" i="177"/>
  <c r="D1309" i="177"/>
  <c r="C1309" i="177"/>
  <c r="B1309" i="177"/>
  <c r="E1308" i="177"/>
  <c r="D1308" i="177"/>
  <c r="C1308" i="177"/>
  <c r="B1308" i="177"/>
  <c r="E1307" i="177"/>
  <c r="D1307" i="177"/>
  <c r="C1307" i="177"/>
  <c r="B1307" i="177"/>
  <c r="E1306" i="177"/>
  <c r="D1306" i="177"/>
  <c r="C1306" i="177"/>
  <c r="B1306" i="177"/>
  <c r="E1305" i="177"/>
  <c r="D1305" i="177"/>
  <c r="C1305" i="177"/>
  <c r="B1305" i="177"/>
  <c r="E1304" i="177"/>
  <c r="D1304" i="177"/>
  <c r="C1304" i="177"/>
  <c r="B1304" i="177"/>
  <c r="E1303" i="177"/>
  <c r="D1303" i="177"/>
  <c r="C1303" i="177"/>
  <c r="B1303" i="177"/>
  <c r="E1302" i="177"/>
  <c r="D1302" i="177"/>
  <c r="C1302" i="177"/>
  <c r="B1302" i="177"/>
  <c r="E1301" i="177"/>
  <c r="D1301" i="177"/>
  <c r="C1301" i="177"/>
  <c r="B1301" i="177"/>
  <c r="E1300" i="177"/>
  <c r="D1300" i="177"/>
  <c r="C1300" i="177"/>
  <c r="B1300" i="177"/>
  <c r="E1299" i="177"/>
  <c r="D1299" i="177"/>
  <c r="C1299" i="177"/>
  <c r="B1299" i="177"/>
  <c r="E1298" i="177"/>
  <c r="D1298" i="177"/>
  <c r="C1298" i="177"/>
  <c r="B1298" i="177"/>
  <c r="E1297" i="177"/>
  <c r="D1297" i="177"/>
  <c r="C1297" i="177"/>
  <c r="B1297" i="177"/>
  <c r="E1296" i="177"/>
  <c r="D1296" i="177"/>
  <c r="C1296" i="177"/>
  <c r="B1296" i="177"/>
  <c r="E1295" i="177"/>
  <c r="D1295" i="177"/>
  <c r="C1295" i="177"/>
  <c r="B1295" i="177"/>
  <c r="E1294" i="177"/>
  <c r="D1294" i="177"/>
  <c r="C1294" i="177"/>
  <c r="B1294" i="177"/>
  <c r="E1293" i="177"/>
  <c r="D1293" i="177"/>
  <c r="C1293" i="177"/>
  <c r="B1293" i="177"/>
  <c r="E1292" i="177"/>
  <c r="D1292" i="177"/>
  <c r="C1292" i="177"/>
  <c r="B1292" i="177"/>
  <c r="E1291" i="177"/>
  <c r="D1291" i="177"/>
  <c r="C1291" i="177"/>
  <c r="B1291" i="177"/>
  <c r="E1290" i="177"/>
  <c r="D1290" i="177"/>
  <c r="C1290" i="177"/>
  <c r="B1290" i="177"/>
  <c r="E1289" i="177"/>
  <c r="D1289" i="177"/>
  <c r="C1289" i="177"/>
  <c r="B1289" i="177"/>
  <c r="E1288" i="177"/>
  <c r="D1288" i="177"/>
  <c r="C1288" i="177"/>
  <c r="B1288" i="177"/>
  <c r="E1287" i="177"/>
  <c r="D1287" i="177"/>
  <c r="C1287" i="177"/>
  <c r="B1287" i="177"/>
  <c r="E1286" i="177"/>
  <c r="D1286" i="177"/>
  <c r="C1286" i="177"/>
  <c r="B1286" i="177"/>
  <c r="E1285" i="177"/>
  <c r="D1285" i="177"/>
  <c r="C1285" i="177"/>
  <c r="B1285" i="177"/>
  <c r="E1284" i="177"/>
  <c r="D1284" i="177"/>
  <c r="C1284" i="177"/>
  <c r="B1284" i="177"/>
  <c r="E1283" i="177"/>
  <c r="D1283" i="177"/>
  <c r="C1283" i="177"/>
  <c r="B1283" i="177"/>
  <c r="E1282" i="177"/>
  <c r="D1282" i="177"/>
  <c r="C1282" i="177"/>
  <c r="B1282" i="177"/>
  <c r="E1281" i="177"/>
  <c r="D1281" i="177"/>
  <c r="C1281" i="177"/>
  <c r="B1281" i="177"/>
  <c r="E1280" i="177"/>
  <c r="D1280" i="177"/>
  <c r="C1280" i="177"/>
  <c r="B1280" i="177"/>
  <c r="E1279" i="177"/>
  <c r="D1279" i="177"/>
  <c r="C1279" i="177"/>
  <c r="B1279" i="177"/>
  <c r="E1278" i="177"/>
  <c r="D1278" i="177"/>
  <c r="C1278" i="177"/>
  <c r="B1278" i="177"/>
  <c r="E1277" i="177"/>
  <c r="D1277" i="177"/>
  <c r="C1277" i="177"/>
  <c r="B1277" i="177"/>
  <c r="E1276" i="177"/>
  <c r="D1276" i="177"/>
  <c r="C1276" i="177"/>
  <c r="B1276" i="177"/>
  <c r="E1275" i="177"/>
  <c r="D1275" i="177"/>
  <c r="C1275" i="177"/>
  <c r="B1275" i="177"/>
  <c r="E1274" i="177"/>
  <c r="D1274" i="177"/>
  <c r="C1274" i="177"/>
  <c r="B1274" i="177"/>
  <c r="E1273" i="177"/>
  <c r="D1273" i="177"/>
  <c r="C1273" i="177"/>
  <c r="B1273" i="177"/>
  <c r="E1272" i="177"/>
  <c r="D1272" i="177"/>
  <c r="C1272" i="177"/>
  <c r="B1272" i="177"/>
  <c r="E1271" i="177"/>
  <c r="D1271" i="177"/>
  <c r="C1271" i="177"/>
  <c r="B1271" i="177"/>
  <c r="E1270" i="177"/>
  <c r="D1270" i="177"/>
  <c r="C1270" i="177"/>
  <c r="B1270" i="177"/>
  <c r="E1269" i="177"/>
  <c r="D1269" i="177"/>
  <c r="C1269" i="177"/>
  <c r="B1269" i="177"/>
  <c r="E1268" i="177"/>
  <c r="D1268" i="177"/>
  <c r="C1268" i="177"/>
  <c r="B1268" i="177"/>
  <c r="E1267" i="177"/>
  <c r="D1267" i="177"/>
  <c r="C1267" i="177"/>
  <c r="B1267" i="177"/>
  <c r="E1266" i="177"/>
  <c r="D1266" i="177"/>
  <c r="C1266" i="177"/>
  <c r="B1266" i="177"/>
  <c r="E1265" i="177"/>
  <c r="D1265" i="177"/>
  <c r="C1265" i="177"/>
  <c r="B1265" i="177"/>
  <c r="E1264" i="177"/>
  <c r="D1264" i="177"/>
  <c r="C1264" i="177"/>
  <c r="B1264" i="177"/>
  <c r="E1263" i="177"/>
  <c r="D1263" i="177"/>
  <c r="C1263" i="177"/>
  <c r="B1263" i="177"/>
  <c r="E1262" i="177"/>
  <c r="D1262" i="177"/>
  <c r="C1262" i="177"/>
  <c r="B1262" i="177"/>
  <c r="E1261" i="177"/>
  <c r="D1261" i="177"/>
  <c r="C1261" i="177"/>
  <c r="B1261" i="177"/>
  <c r="E1260" i="177"/>
  <c r="D1260" i="177"/>
  <c r="C1260" i="177"/>
  <c r="B1260" i="177"/>
  <c r="E1259" i="177"/>
  <c r="D1259" i="177"/>
  <c r="C1259" i="177"/>
  <c r="B1259" i="177"/>
  <c r="E1258" i="177"/>
  <c r="D1258" i="177"/>
  <c r="C1258" i="177"/>
  <c r="B1258" i="177"/>
  <c r="E1257" i="177"/>
  <c r="D1257" i="177"/>
  <c r="C1257" i="177"/>
  <c r="B1257" i="177"/>
  <c r="E1256" i="177"/>
  <c r="D1256" i="177"/>
  <c r="C1256" i="177"/>
  <c r="B1256" i="177"/>
  <c r="E1255" i="177"/>
  <c r="D1255" i="177"/>
  <c r="C1255" i="177"/>
  <c r="B1255" i="177"/>
  <c r="E1254" i="177"/>
  <c r="D1254" i="177"/>
  <c r="C1254" i="177"/>
  <c r="B1254" i="177"/>
  <c r="E1253" i="177"/>
  <c r="D1253" i="177"/>
  <c r="C1253" i="177"/>
  <c r="B1253" i="177"/>
  <c r="E1252" i="177"/>
  <c r="D1252" i="177"/>
  <c r="C1252" i="177"/>
  <c r="B1252" i="177"/>
  <c r="E1251" i="177"/>
  <c r="D1251" i="177"/>
  <c r="C1251" i="177"/>
  <c r="B1251" i="177"/>
  <c r="E1250" i="177"/>
  <c r="D1250" i="177"/>
  <c r="C1250" i="177"/>
  <c r="B1250" i="177"/>
  <c r="E1249" i="177"/>
  <c r="D1249" i="177"/>
  <c r="C1249" i="177"/>
  <c r="B1249" i="177"/>
  <c r="E1248" i="177"/>
  <c r="D1248" i="177"/>
  <c r="C1248" i="177"/>
  <c r="B1248" i="177"/>
  <c r="E1247" i="177"/>
  <c r="D1247" i="177"/>
  <c r="C1247" i="177"/>
  <c r="B1247" i="177"/>
  <c r="E1246" i="177"/>
  <c r="D1246" i="177"/>
  <c r="C1246" i="177"/>
  <c r="B1246" i="177"/>
  <c r="E1245" i="177"/>
  <c r="D1245" i="177"/>
  <c r="B1245" i="177" s="1"/>
  <c r="C1245" i="177"/>
  <c r="E1244" i="177"/>
  <c r="D1244" i="177"/>
  <c r="B1244" i="177" s="1"/>
  <c r="C1244" i="177"/>
  <c r="E1243" i="177"/>
  <c r="D1243" i="177"/>
  <c r="C1243" i="177"/>
  <c r="E1242" i="177"/>
  <c r="D1242" i="177"/>
  <c r="B1242" i="177" s="1"/>
  <c r="C1242" i="177"/>
  <c r="E1241" i="177"/>
  <c r="D1241" i="177"/>
  <c r="B1241" i="177" s="1"/>
  <c r="C1241" i="177"/>
  <c r="E1240" i="177"/>
  <c r="D1240" i="177"/>
  <c r="C1240" i="177"/>
  <c r="E1239" i="177"/>
  <c r="D1239" i="177"/>
  <c r="C1239" i="177"/>
  <c r="E1238" i="177"/>
  <c r="D1238" i="177"/>
  <c r="B1238" i="177" s="1"/>
  <c r="C1238" i="177"/>
  <c r="E1237" i="177"/>
  <c r="D1237" i="177"/>
  <c r="C1237" i="177"/>
  <c r="E1236" i="177"/>
  <c r="D1236" i="177"/>
  <c r="C1236" i="177"/>
  <c r="E1235" i="177"/>
  <c r="D1235" i="177"/>
  <c r="B1235" i="177" s="1"/>
  <c r="C1235" i="177"/>
  <c r="E1234" i="177"/>
  <c r="D1234" i="177"/>
  <c r="C1234" i="177"/>
  <c r="E1233" i="177"/>
  <c r="D1233" i="177"/>
  <c r="C1233" i="177"/>
  <c r="E1232" i="177"/>
  <c r="D1232" i="177"/>
  <c r="C1232" i="177"/>
  <c r="E1231" i="177"/>
  <c r="D1231" i="177"/>
  <c r="C1231" i="177"/>
  <c r="E1230" i="177"/>
  <c r="D1230" i="177"/>
  <c r="B1230" i="177" s="1"/>
  <c r="C1230" i="177"/>
  <c r="E1229" i="177"/>
  <c r="D1229" i="177"/>
  <c r="C1229" i="177"/>
  <c r="E1228" i="177"/>
  <c r="D1228" i="177"/>
  <c r="C1228" i="177"/>
  <c r="E1227" i="177"/>
  <c r="D1227" i="177"/>
  <c r="B1227" i="177" s="1"/>
  <c r="C1227" i="177"/>
  <c r="E1226" i="177"/>
  <c r="D1226" i="177"/>
  <c r="B1226" i="177" s="1"/>
  <c r="C1226" i="177"/>
  <c r="E1225" i="177"/>
  <c r="D1225" i="177"/>
  <c r="C1225" i="177"/>
  <c r="E1224" i="177"/>
  <c r="D1224" i="177"/>
  <c r="C1224" i="177"/>
  <c r="E1223" i="177"/>
  <c r="D1223" i="177"/>
  <c r="C1223" i="177"/>
  <c r="E1222" i="177"/>
  <c r="D1222" i="177"/>
  <c r="C1222" i="177"/>
  <c r="E1221" i="177"/>
  <c r="D1221" i="177"/>
  <c r="B1221" i="177" s="1"/>
  <c r="C1221" i="177"/>
  <c r="E1220" i="177"/>
  <c r="D1220" i="177"/>
  <c r="B1220" i="177" s="1"/>
  <c r="C1220" i="177"/>
  <c r="E1219" i="177"/>
  <c r="D1219" i="177"/>
  <c r="B1219" i="177" s="1"/>
  <c r="C1219" i="177"/>
  <c r="E1218" i="177"/>
  <c r="D1218" i="177"/>
  <c r="C1218" i="177"/>
  <c r="E1217" i="177"/>
  <c r="D1217" i="177"/>
  <c r="C1217" i="177"/>
  <c r="E1216" i="177"/>
  <c r="D1216" i="177"/>
  <c r="C1216" i="177"/>
  <c r="E1215" i="177"/>
  <c r="D1215" i="177"/>
  <c r="C1215" i="177"/>
  <c r="E1214" i="177"/>
  <c r="D1214" i="177"/>
  <c r="B1214" i="177" s="1"/>
  <c r="C1214" i="177"/>
  <c r="E1213" i="177"/>
  <c r="D1213" i="177"/>
  <c r="C1213" i="177"/>
  <c r="E1212" i="177"/>
  <c r="D1212" i="177"/>
  <c r="B1212" i="177" s="1"/>
  <c r="C1212" i="177"/>
  <c r="E1211" i="177"/>
  <c r="D1211" i="177"/>
  <c r="B1211" i="177" s="1"/>
  <c r="C1211" i="177"/>
  <c r="E1210" i="177"/>
  <c r="D1210" i="177"/>
  <c r="C1210" i="177"/>
  <c r="E1209" i="177"/>
  <c r="D1209" i="177"/>
  <c r="C1209" i="177"/>
  <c r="E1208" i="177"/>
  <c r="D1208" i="177"/>
  <c r="C1208" i="177"/>
  <c r="E1207" i="177"/>
  <c r="D1207" i="177"/>
  <c r="C1207" i="177"/>
  <c r="E1206" i="177"/>
  <c r="D1206" i="177"/>
  <c r="B1206" i="177" s="1"/>
  <c r="C1206" i="177"/>
  <c r="E1205" i="177"/>
  <c r="D1205" i="177"/>
  <c r="B1205" i="177" s="1"/>
  <c r="C1205" i="177"/>
  <c r="E1204" i="177"/>
  <c r="D1204" i="177"/>
  <c r="B1204" i="177" s="1"/>
  <c r="C1204" i="177"/>
  <c r="E1203" i="177"/>
  <c r="D1203" i="177"/>
  <c r="B1203" i="177" s="1"/>
  <c r="C1203" i="177"/>
  <c r="E1202" i="177"/>
  <c r="D1202" i="177"/>
  <c r="C1202" i="177"/>
  <c r="E1201" i="177"/>
  <c r="D1201" i="177"/>
  <c r="C1201" i="177"/>
  <c r="E1200" i="177"/>
  <c r="D1200" i="177"/>
  <c r="B1200" i="177" s="1"/>
  <c r="C1200" i="177"/>
  <c r="E1199" i="177"/>
  <c r="D1199" i="177"/>
  <c r="C1199" i="177"/>
  <c r="E1198" i="177"/>
  <c r="D1198" i="177"/>
  <c r="C1198" i="177"/>
  <c r="E1197" i="177"/>
  <c r="D1197" i="177"/>
  <c r="C1197" i="177"/>
  <c r="E1196" i="177"/>
  <c r="D1196" i="177"/>
  <c r="B1196" i="177" s="1"/>
  <c r="C1196" i="177"/>
  <c r="E1195" i="177"/>
  <c r="D1195" i="177"/>
  <c r="B1195" i="177" s="1"/>
  <c r="C1195" i="177"/>
  <c r="E1194" i="177"/>
  <c r="D1194" i="177"/>
  <c r="C1194" i="177"/>
  <c r="E1193" i="177"/>
  <c r="D1193" i="177"/>
  <c r="B1193" i="177" s="1"/>
  <c r="C1193" i="177"/>
  <c r="E1192" i="177"/>
  <c r="D1192" i="177"/>
  <c r="B1192" i="177" s="1"/>
  <c r="C1192" i="177"/>
  <c r="E1191" i="177"/>
  <c r="D1191" i="177"/>
  <c r="C1191" i="177"/>
  <c r="E1190" i="177"/>
  <c r="D1190" i="177"/>
  <c r="C1190" i="177"/>
  <c r="E1189" i="177"/>
  <c r="D1189" i="177"/>
  <c r="C1189" i="177"/>
  <c r="E1188" i="177"/>
  <c r="D1188" i="177"/>
  <c r="B1188" i="177" s="1"/>
  <c r="C1188" i="177"/>
  <c r="E1187" i="177"/>
  <c r="D1187" i="177"/>
  <c r="B1187" i="177" s="1"/>
  <c r="C1187" i="177"/>
  <c r="E1186" i="177"/>
  <c r="D1186" i="177"/>
  <c r="B1186" i="177" s="1"/>
  <c r="C1186" i="177"/>
  <c r="E1185" i="177"/>
  <c r="D1185" i="177"/>
  <c r="B1185" i="177" s="1"/>
  <c r="C1185" i="177"/>
  <c r="E1184" i="177"/>
  <c r="D1184" i="177"/>
  <c r="B1184" i="177" s="1"/>
  <c r="C1184" i="177"/>
  <c r="E1183" i="177"/>
  <c r="D1183" i="177"/>
  <c r="C1183" i="177"/>
  <c r="E1182" i="177"/>
  <c r="D1182" i="177"/>
  <c r="C1182" i="177"/>
  <c r="E1181" i="177"/>
  <c r="D1181" i="177"/>
  <c r="C1181" i="177"/>
  <c r="E1180" i="177"/>
  <c r="D1180" i="177"/>
  <c r="B1180" i="177" s="1"/>
  <c r="C1180" i="177"/>
  <c r="E1179" i="177"/>
  <c r="D1179" i="177"/>
  <c r="B1179" i="177" s="1"/>
  <c r="C1179" i="177"/>
  <c r="E1178" i="177"/>
  <c r="D1178" i="177"/>
  <c r="B1178" i="177" s="1"/>
  <c r="C1178" i="177"/>
  <c r="E1177" i="177"/>
  <c r="D1177" i="177"/>
  <c r="B1177" i="177" s="1"/>
  <c r="C1177" i="177"/>
  <c r="E1176" i="177"/>
  <c r="D1176" i="177"/>
  <c r="B1176" i="177" s="1"/>
  <c r="C1176" i="177"/>
  <c r="E1175" i="177"/>
  <c r="C1175" i="177"/>
  <c r="D1175" i="177" s="1"/>
  <c r="E1174" i="177"/>
  <c r="D1174" i="177"/>
  <c r="B1174" i="177" s="1"/>
  <c r="C1174" i="177"/>
  <c r="E1173" i="177"/>
  <c r="D1173" i="177"/>
  <c r="B1173" i="177" s="1"/>
  <c r="C1173" i="177"/>
  <c r="D1172" i="177"/>
  <c r="B1172" i="177" s="1"/>
  <c r="C1172" i="177"/>
  <c r="E1172" i="177" s="1"/>
  <c r="E1171" i="177"/>
  <c r="D1171" i="177"/>
  <c r="B1171" i="177" s="1"/>
  <c r="C1171" i="177"/>
  <c r="E1170" i="177"/>
  <c r="D1170" i="177"/>
  <c r="B1170" i="177" s="1"/>
  <c r="C1170" i="177"/>
  <c r="E1169" i="177"/>
  <c r="C1169" i="177"/>
  <c r="D1169" i="177" s="1"/>
  <c r="B1169" i="177" s="1"/>
  <c r="E1168" i="177"/>
  <c r="C1168" i="177"/>
  <c r="D1168" i="177" s="1"/>
  <c r="B1168" i="177" s="1"/>
  <c r="E1167" i="177"/>
  <c r="C1167" i="177"/>
  <c r="D1167" i="177" s="1"/>
  <c r="E1166" i="177"/>
  <c r="C1166" i="177"/>
  <c r="D1166" i="177" s="1"/>
  <c r="B1166" i="177" s="1"/>
  <c r="E1165" i="177"/>
  <c r="C1165" i="177"/>
  <c r="D1165" i="177" s="1"/>
  <c r="B1165" i="177" s="1"/>
  <c r="D1164" i="177"/>
  <c r="B1164" i="177" s="1"/>
  <c r="C1164" i="177"/>
  <c r="E1164" i="177" s="1"/>
  <c r="E1163" i="177"/>
  <c r="C1163" i="177"/>
  <c r="D1163" i="177" s="1"/>
  <c r="B1163" i="177" s="1"/>
  <c r="E1162" i="177"/>
  <c r="D1162" i="177"/>
  <c r="C1162" i="177"/>
  <c r="E1161" i="177"/>
  <c r="C1161" i="177"/>
  <c r="D1161" i="177" s="1"/>
  <c r="B1161" i="177" s="1"/>
  <c r="C1160" i="177"/>
  <c r="E1160" i="177" s="1"/>
  <c r="C1159" i="177"/>
  <c r="D1159" i="177" s="1"/>
  <c r="E1158" i="177"/>
  <c r="C1158" i="177"/>
  <c r="D1158" i="177" s="1"/>
  <c r="B1158" i="177" s="1"/>
  <c r="C1157" i="177"/>
  <c r="E1157" i="177" s="1"/>
  <c r="C1156" i="177"/>
  <c r="E1156" i="177" s="1"/>
  <c r="E1155" i="177"/>
  <c r="C1155" i="177"/>
  <c r="D1155" i="177" s="1"/>
  <c r="B1155" i="177" s="1"/>
  <c r="E1154" i="177"/>
  <c r="D1154" i="177"/>
  <c r="B1154" i="177" s="1"/>
  <c r="C1154" i="177"/>
  <c r="C1153" i="177"/>
  <c r="E1153" i="177" s="1"/>
  <c r="E1152" i="177"/>
  <c r="D1152" i="177"/>
  <c r="B1152" i="177" s="1"/>
  <c r="C1152" i="177"/>
  <c r="C1151" i="177"/>
  <c r="D1151" i="177" s="1"/>
  <c r="C1150" i="177"/>
  <c r="E1150" i="177" s="1"/>
  <c r="E1149" i="177"/>
  <c r="D1149" i="177"/>
  <c r="B1149" i="177" s="1"/>
  <c r="C1149" i="177"/>
  <c r="C1148" i="177"/>
  <c r="E1148" i="177" s="1"/>
  <c r="C1147" i="177"/>
  <c r="E1147" i="177" s="1"/>
  <c r="E1146" i="177"/>
  <c r="D1146" i="177"/>
  <c r="B1146" i="177" s="1"/>
  <c r="C1146" i="177"/>
  <c r="E1145" i="177"/>
  <c r="D1145" i="177"/>
  <c r="B1145" i="177" s="1"/>
  <c r="C1145" i="177"/>
  <c r="D1144" i="177"/>
  <c r="C1144" i="177"/>
  <c r="E1144" i="177" s="1"/>
  <c r="E1143" i="177"/>
  <c r="C1143" i="177"/>
  <c r="D1143" i="177" s="1"/>
  <c r="E1142" i="177"/>
  <c r="D1142" i="177"/>
  <c r="B1142" i="177" s="1"/>
  <c r="C1142" i="177"/>
  <c r="D1141" i="177"/>
  <c r="C1141" i="177"/>
  <c r="E1141" i="177" s="1"/>
  <c r="D1140" i="177"/>
  <c r="B1140" i="177" s="1"/>
  <c r="C1140" i="177"/>
  <c r="E1140" i="177" s="1"/>
  <c r="E1139" i="177"/>
  <c r="D1139" i="177"/>
  <c r="B1139" i="177" s="1"/>
  <c r="C1139" i="177"/>
  <c r="E1138" i="177"/>
  <c r="D1138" i="177"/>
  <c r="B1138" i="177" s="1"/>
  <c r="C1138" i="177"/>
  <c r="E1137" i="177"/>
  <c r="C1137" i="177"/>
  <c r="D1137" i="177" s="1"/>
  <c r="B1137" i="177" s="1"/>
  <c r="E1136" i="177"/>
  <c r="C1136" i="177"/>
  <c r="D1136" i="177" s="1"/>
  <c r="B1136" i="177" s="1"/>
  <c r="E1135" i="177"/>
  <c r="C1135" i="177"/>
  <c r="D1135" i="177" s="1"/>
  <c r="E1134" i="177"/>
  <c r="C1134" i="177"/>
  <c r="D1134" i="177" s="1"/>
  <c r="B1134" i="177" s="1"/>
  <c r="E1133" i="177"/>
  <c r="C1133" i="177"/>
  <c r="D1133" i="177" s="1"/>
  <c r="B1133" i="177" s="1"/>
  <c r="D1132" i="177"/>
  <c r="B1132" i="177" s="1"/>
  <c r="C1132" i="177"/>
  <c r="E1132" i="177" s="1"/>
  <c r="E1131" i="177"/>
  <c r="C1131" i="177"/>
  <c r="D1131" i="177" s="1"/>
  <c r="B1131" i="177" s="1"/>
  <c r="E1130" i="177"/>
  <c r="D1130" i="177"/>
  <c r="C1130" i="177"/>
  <c r="E1129" i="177"/>
  <c r="C1129" i="177"/>
  <c r="D1129" i="177" s="1"/>
  <c r="C1128" i="177"/>
  <c r="C1127" i="177"/>
  <c r="D1127" i="177" s="1"/>
  <c r="C1126" i="177"/>
  <c r="D1126" i="177" s="1"/>
  <c r="C1125" i="177"/>
  <c r="C1124" i="177"/>
  <c r="E1124" i="177" s="1"/>
  <c r="E1123" i="177"/>
  <c r="C1123" i="177"/>
  <c r="D1123" i="177" s="1"/>
  <c r="E1122" i="177"/>
  <c r="D1122" i="177"/>
  <c r="B1122" i="177" s="1"/>
  <c r="C1122" i="177"/>
  <c r="C1121" i="177"/>
  <c r="E1120" i="177"/>
  <c r="D1120" i="177"/>
  <c r="B1120" i="177" s="1"/>
  <c r="C1120" i="177"/>
  <c r="C1119" i="177"/>
  <c r="C1118" i="177"/>
  <c r="E1117" i="177"/>
  <c r="D1117" i="177"/>
  <c r="B1117" i="177" s="1"/>
  <c r="C1117" i="177"/>
  <c r="C1116" i="177"/>
  <c r="C1115" i="177"/>
  <c r="E1114" i="177"/>
  <c r="D1114" i="177"/>
  <c r="B1114" i="177" s="1"/>
  <c r="C1114" i="177"/>
  <c r="E1113" i="177"/>
  <c r="D1113" i="177"/>
  <c r="B1113" i="177" s="1"/>
  <c r="C1113" i="177"/>
  <c r="D1112" i="177"/>
  <c r="C1112" i="177"/>
  <c r="E1112" i="177" s="1"/>
  <c r="E1111" i="177"/>
  <c r="C1111" i="177"/>
  <c r="D1111" i="177" s="1"/>
  <c r="E1110" i="177"/>
  <c r="D1110" i="177"/>
  <c r="B1110" i="177" s="1"/>
  <c r="C1110" i="177"/>
  <c r="D1109" i="177"/>
  <c r="C1109" i="177"/>
  <c r="E1109" i="177" s="1"/>
  <c r="D1108" i="177"/>
  <c r="B1108" i="177" s="1"/>
  <c r="C1108" i="177"/>
  <c r="E1108" i="177" s="1"/>
  <c r="E1107" i="177"/>
  <c r="D1107" i="177"/>
  <c r="B1107" i="177" s="1"/>
  <c r="C1107" i="177"/>
  <c r="E1106" i="177"/>
  <c r="D1106" i="177"/>
  <c r="B1106" i="177" s="1"/>
  <c r="C1106" i="177"/>
  <c r="E1105" i="177"/>
  <c r="C1105" i="177"/>
  <c r="D1105" i="177" s="1"/>
  <c r="B1105" i="177" s="1"/>
  <c r="E1104" i="177"/>
  <c r="C1104" i="177"/>
  <c r="D1104" i="177" s="1"/>
  <c r="B1104" i="177" s="1"/>
  <c r="E1103" i="177"/>
  <c r="C1103" i="177"/>
  <c r="D1103" i="177" s="1"/>
  <c r="E1102" i="177"/>
  <c r="C1102" i="177"/>
  <c r="D1102" i="177" s="1"/>
  <c r="B1102" i="177" s="1"/>
  <c r="E1101" i="177"/>
  <c r="C1101" i="177"/>
  <c r="D1101" i="177" s="1"/>
  <c r="B1101" i="177" s="1"/>
  <c r="D1100" i="177"/>
  <c r="B1100" i="177" s="1"/>
  <c r="C1100" i="177"/>
  <c r="E1100" i="177" s="1"/>
  <c r="E1099" i="177"/>
  <c r="C1099" i="177"/>
  <c r="D1099" i="177" s="1"/>
  <c r="B1099" i="177" s="1"/>
  <c r="E1098" i="177"/>
  <c r="D1098" i="177"/>
  <c r="C1098" i="177"/>
  <c r="E1097" i="177"/>
  <c r="C1097" i="177"/>
  <c r="D1097" i="177" s="1"/>
  <c r="C1096" i="177"/>
  <c r="C1095" i="177"/>
  <c r="D1095" i="177" s="1"/>
  <c r="C1094" i="177"/>
  <c r="D1094" i="177" s="1"/>
  <c r="C1093" i="177"/>
  <c r="C1092" i="177"/>
  <c r="E1092" i="177" s="1"/>
  <c r="E1091" i="177"/>
  <c r="C1091" i="177"/>
  <c r="D1091" i="177" s="1"/>
  <c r="E1090" i="177"/>
  <c r="D1090" i="177"/>
  <c r="B1090" i="177" s="1"/>
  <c r="C1090" i="177"/>
  <c r="C1089" i="177"/>
  <c r="E1088" i="177"/>
  <c r="D1088" i="177"/>
  <c r="B1088" i="177" s="1"/>
  <c r="C1088" i="177"/>
  <c r="C1087" i="177"/>
  <c r="C1086" i="177"/>
  <c r="E1085" i="177"/>
  <c r="D1085" i="177"/>
  <c r="B1085" i="177" s="1"/>
  <c r="C1085" i="177"/>
  <c r="C1084" i="177"/>
  <c r="C1083" i="177"/>
  <c r="E1082" i="177"/>
  <c r="D1082" i="177"/>
  <c r="C1082" i="177"/>
  <c r="E1081" i="177"/>
  <c r="D1081" i="177"/>
  <c r="B1081" i="177" s="1"/>
  <c r="C1081" i="177"/>
  <c r="C1080" i="177"/>
  <c r="E1080" i="177" s="1"/>
  <c r="E1079" i="177"/>
  <c r="C1079" i="177"/>
  <c r="D1079" i="177" s="1"/>
  <c r="E1078" i="177"/>
  <c r="D1078" i="177"/>
  <c r="B1078" i="177" s="1"/>
  <c r="C1078" i="177"/>
  <c r="D1077" i="177"/>
  <c r="B1077" i="177" s="1"/>
  <c r="C1077" i="177"/>
  <c r="E1077" i="177" s="1"/>
  <c r="D1076" i="177"/>
  <c r="B1076" i="177" s="1"/>
  <c r="C1076" i="177"/>
  <c r="E1076" i="177" s="1"/>
  <c r="E1075" i="177"/>
  <c r="D1075" i="177"/>
  <c r="C1075" i="177"/>
  <c r="C1074" i="177"/>
  <c r="D1074" i="177" s="1"/>
  <c r="C1073" i="177"/>
  <c r="E1073" i="177" s="1"/>
  <c r="C1072" i="177"/>
  <c r="C1071" i="177"/>
  <c r="D1071" i="177" s="1"/>
  <c r="C1070" i="177"/>
  <c r="D1070" i="177" s="1"/>
  <c r="E1069" i="177"/>
  <c r="D1069" i="177"/>
  <c r="B1069" i="177" s="1"/>
  <c r="C1069" i="177"/>
  <c r="E1068" i="177"/>
  <c r="B1068" i="177" s="1"/>
  <c r="C1068" i="177"/>
  <c r="D1068" i="177" s="1"/>
  <c r="C1067" i="177"/>
  <c r="E1067" i="177" s="1"/>
  <c r="E1066" i="177"/>
  <c r="C1066" i="177"/>
  <c r="D1066" i="177" s="1"/>
  <c r="C1065" i="177"/>
  <c r="E1065" i="177" s="1"/>
  <c r="C1064" i="177"/>
  <c r="C1063" i="177"/>
  <c r="E1062" i="177"/>
  <c r="B1062" i="177" s="1"/>
  <c r="C1062" i="177"/>
  <c r="D1062" i="177" s="1"/>
  <c r="E1061" i="177"/>
  <c r="C1061" i="177"/>
  <c r="D1061" i="177" s="1"/>
  <c r="B1061" i="177"/>
  <c r="E1060" i="177"/>
  <c r="C1060" i="177"/>
  <c r="D1060" i="177" s="1"/>
  <c r="E1059" i="177"/>
  <c r="D1059" i="177"/>
  <c r="C1059" i="177"/>
  <c r="E1058" i="177"/>
  <c r="B1058" i="177" s="1"/>
  <c r="C1058" i="177"/>
  <c r="D1058" i="177" s="1"/>
  <c r="D1057" i="177"/>
  <c r="B1057" i="177" s="1"/>
  <c r="C1057" i="177"/>
  <c r="E1057" i="177" s="1"/>
  <c r="C1056" i="177"/>
  <c r="C1055" i="177"/>
  <c r="D1055" i="177" s="1"/>
  <c r="C1054" i="177"/>
  <c r="D1054" i="177" s="1"/>
  <c r="E1053" i="177"/>
  <c r="D1053" i="177"/>
  <c r="B1053" i="177" s="1"/>
  <c r="C1053" i="177"/>
  <c r="E1052" i="177"/>
  <c r="B1052" i="177" s="1"/>
  <c r="C1052" i="177"/>
  <c r="D1052" i="177" s="1"/>
  <c r="D1051" i="177"/>
  <c r="C1051" i="177"/>
  <c r="E1051" i="177" s="1"/>
  <c r="E1050" i="177"/>
  <c r="C1050" i="177"/>
  <c r="D1050" i="177" s="1"/>
  <c r="C1049" i="177"/>
  <c r="E1049" i="177" s="1"/>
  <c r="C1048" i="177"/>
  <c r="C1047" i="177"/>
  <c r="E1046" i="177"/>
  <c r="C1046" i="177"/>
  <c r="D1046" i="177" s="1"/>
  <c r="B1046" i="177"/>
  <c r="E1045" i="177"/>
  <c r="C1045" i="177"/>
  <c r="D1045" i="177" s="1"/>
  <c r="B1045" i="177"/>
  <c r="E1044" i="177"/>
  <c r="C1044" i="177"/>
  <c r="D1044" i="177" s="1"/>
  <c r="E1043" i="177"/>
  <c r="D1043" i="177"/>
  <c r="B1043" i="177" s="1"/>
  <c r="C1043" i="177"/>
  <c r="C1042" i="177"/>
  <c r="D1042" i="177" s="1"/>
  <c r="D1041" i="177"/>
  <c r="B1041" i="177" s="1"/>
  <c r="C1041" i="177"/>
  <c r="E1041" i="177" s="1"/>
  <c r="C1040" i="177"/>
  <c r="E1039" i="177"/>
  <c r="B1039" i="177" s="1"/>
  <c r="C1039" i="177"/>
  <c r="D1039" i="177" s="1"/>
  <c r="C1038" i="177"/>
  <c r="D1038" i="177" s="1"/>
  <c r="E1037" i="177"/>
  <c r="B1037" i="177" s="1"/>
  <c r="D1037" i="177"/>
  <c r="C1037" i="177"/>
  <c r="E1036" i="177"/>
  <c r="B1036" i="177" s="1"/>
  <c r="C1036" i="177"/>
  <c r="D1036" i="177" s="1"/>
  <c r="E1035" i="177"/>
  <c r="C1035" i="177"/>
  <c r="D1035" i="177" s="1"/>
  <c r="B1035" i="177" s="1"/>
  <c r="C1034" i="177"/>
  <c r="D1034" i="177" s="1"/>
  <c r="D1033" i="177"/>
  <c r="B1033" i="177" s="1"/>
  <c r="C1033" i="177"/>
  <c r="E1033" i="177" s="1"/>
  <c r="C1032" i="177"/>
  <c r="C1031" i="177"/>
  <c r="E1030" i="177"/>
  <c r="C1030" i="177"/>
  <c r="D1030" i="177" s="1"/>
  <c r="B1030" i="177"/>
  <c r="E1029" i="177"/>
  <c r="C1029" i="177"/>
  <c r="D1029" i="177" s="1"/>
  <c r="B1029" i="177" s="1"/>
  <c r="E1028" i="177"/>
  <c r="C1028" i="177"/>
  <c r="D1028" i="177" s="1"/>
  <c r="E1027" i="177"/>
  <c r="D1027" i="177"/>
  <c r="B1027" i="177" s="1"/>
  <c r="C1027" i="177"/>
  <c r="C1026" i="177"/>
  <c r="D1026" i="177" s="1"/>
  <c r="D1025" i="177"/>
  <c r="B1025" i="177" s="1"/>
  <c r="C1025" i="177"/>
  <c r="E1025" i="177" s="1"/>
  <c r="C1024" i="177"/>
  <c r="C1023" i="177"/>
  <c r="D1023" i="177" s="1"/>
  <c r="C1022" i="177"/>
  <c r="D1022" i="177" s="1"/>
  <c r="E1021" i="177"/>
  <c r="D1021" i="177"/>
  <c r="C1021" i="177"/>
  <c r="B1021" i="177"/>
  <c r="E1020" i="177"/>
  <c r="B1020" i="177" s="1"/>
  <c r="C1020" i="177"/>
  <c r="D1020" i="177" s="1"/>
  <c r="E1019" i="177"/>
  <c r="C1019" i="177"/>
  <c r="D1019" i="177" s="1"/>
  <c r="B1019" i="177" s="1"/>
  <c r="E1018" i="177"/>
  <c r="C1018" i="177"/>
  <c r="D1018" i="177" s="1"/>
  <c r="E1017" i="177"/>
  <c r="D1017" i="177"/>
  <c r="B1017" i="177" s="1"/>
  <c r="C1017" i="177"/>
  <c r="C1016" i="177"/>
  <c r="D1015" i="177"/>
  <c r="C1015" i="177"/>
  <c r="E1015" i="177" s="1"/>
  <c r="B1015" i="177"/>
  <c r="E1014" i="177"/>
  <c r="B1014" i="177" s="1"/>
  <c r="C1014" i="177"/>
  <c r="D1014" i="177" s="1"/>
  <c r="C1013" i="177"/>
  <c r="D1013" i="177" s="1"/>
  <c r="C1012" i="177"/>
  <c r="D1012" i="177" s="1"/>
  <c r="E1011" i="177"/>
  <c r="D1011" i="177"/>
  <c r="B1011" i="177" s="1"/>
  <c r="C1011" i="177"/>
  <c r="E1010" i="177"/>
  <c r="C1010" i="177"/>
  <c r="D1010" i="177" s="1"/>
  <c r="B1010" i="177"/>
  <c r="E1009" i="177"/>
  <c r="C1009" i="177"/>
  <c r="D1009" i="177" s="1"/>
  <c r="B1009" i="177" s="1"/>
  <c r="C1008" i="177"/>
  <c r="D1008" i="177" s="1"/>
  <c r="C1007" i="177"/>
  <c r="E1007" i="177" s="1"/>
  <c r="C1006" i="177"/>
  <c r="D1005" i="177"/>
  <c r="C1005" i="177"/>
  <c r="E1005" i="177" s="1"/>
  <c r="B1005" i="177" s="1"/>
  <c r="E1004" i="177"/>
  <c r="B1004" i="177" s="1"/>
  <c r="C1004" i="177"/>
  <c r="D1004" i="177" s="1"/>
  <c r="C1003" i="177"/>
  <c r="E1003" i="177" s="1"/>
  <c r="C1002" i="177"/>
  <c r="D1002" i="177" s="1"/>
  <c r="E1001" i="177"/>
  <c r="D1001" i="177"/>
  <c r="B1001" i="177" s="1"/>
  <c r="C1001" i="177"/>
  <c r="E1000" i="177"/>
  <c r="C1000" i="177"/>
  <c r="D1000" i="177" s="1"/>
  <c r="B1000" i="177"/>
  <c r="D999" i="177"/>
  <c r="B999" i="177" s="1"/>
  <c r="C999" i="177"/>
  <c r="E999" i="177" s="1"/>
  <c r="C998" i="177"/>
  <c r="D998" i="177" s="1"/>
  <c r="C997" i="177"/>
  <c r="D997" i="177" s="1"/>
  <c r="C996" i="177"/>
  <c r="D996" i="177" s="1"/>
  <c r="E995" i="177"/>
  <c r="D995" i="177"/>
  <c r="C995" i="177"/>
  <c r="B995" i="177"/>
  <c r="E994" i="177"/>
  <c r="B994" i="177" s="1"/>
  <c r="C994" i="177"/>
  <c r="D994" i="177" s="1"/>
  <c r="C993" i="177"/>
  <c r="E993" i="177" s="1"/>
  <c r="C992" i="177"/>
  <c r="D992" i="177" s="1"/>
  <c r="E991" i="177"/>
  <c r="D991" i="177"/>
  <c r="B991" i="177" s="1"/>
  <c r="C991" i="177"/>
  <c r="C990" i="177"/>
  <c r="E989" i="177"/>
  <c r="D989" i="177"/>
  <c r="B989" i="177" s="1"/>
  <c r="C989" i="177"/>
  <c r="E988" i="177"/>
  <c r="C988" i="177"/>
  <c r="D988" i="177" s="1"/>
  <c r="B988" i="177"/>
  <c r="C987" i="177"/>
  <c r="E987" i="177" s="1"/>
  <c r="E986" i="177"/>
  <c r="C986" i="177"/>
  <c r="D986" i="177" s="1"/>
  <c r="E985" i="177"/>
  <c r="D985" i="177"/>
  <c r="C985" i="177"/>
  <c r="B985" i="177"/>
  <c r="E984" i="177"/>
  <c r="B984" i="177" s="1"/>
  <c r="C984" i="177"/>
  <c r="D984" i="177" s="1"/>
  <c r="C983" i="177"/>
  <c r="E983" i="177" s="1"/>
  <c r="C982" i="177"/>
  <c r="D982" i="177" s="1"/>
  <c r="C981" i="177"/>
  <c r="D981" i="177" s="1"/>
  <c r="C980" i="177"/>
  <c r="D980" i="177" s="1"/>
  <c r="E979" i="177"/>
  <c r="D979" i="177"/>
  <c r="B979" i="177" s="1"/>
  <c r="C979" i="177"/>
  <c r="C978" i="177"/>
  <c r="D978" i="177" s="1"/>
  <c r="C977" i="177"/>
  <c r="C976" i="177"/>
  <c r="D976" i="177" s="1"/>
  <c r="E975" i="177"/>
  <c r="D975" i="177"/>
  <c r="C975" i="177"/>
  <c r="B975" i="177"/>
  <c r="C974" i="177"/>
  <c r="E973" i="177"/>
  <c r="C973" i="177"/>
  <c r="D973" i="177" s="1"/>
  <c r="B973" i="177" s="1"/>
  <c r="E972" i="177"/>
  <c r="C972" i="177"/>
  <c r="D972" i="177" s="1"/>
  <c r="B972" i="177"/>
  <c r="E971" i="177"/>
  <c r="D971" i="177"/>
  <c r="B971" i="177" s="1"/>
  <c r="C971" i="177"/>
  <c r="E970" i="177"/>
  <c r="C970" i="177"/>
  <c r="D970" i="177" s="1"/>
  <c r="E969" i="177"/>
  <c r="D969" i="177"/>
  <c r="B969" i="177" s="1"/>
  <c r="C969" i="177"/>
  <c r="C968" i="177"/>
  <c r="D968" i="177" s="1"/>
  <c r="C967" i="177"/>
  <c r="E967" i="177" s="1"/>
  <c r="C966" i="177"/>
  <c r="D966" i="177" s="1"/>
  <c r="C965" i="177"/>
  <c r="D965" i="177" s="1"/>
  <c r="C964" i="177"/>
  <c r="E963" i="177"/>
  <c r="B963" i="177" s="1"/>
  <c r="D963" i="177"/>
  <c r="C963" i="177"/>
  <c r="C962" i="177"/>
  <c r="D962" i="177" s="1"/>
  <c r="E961" i="177"/>
  <c r="D961" i="177"/>
  <c r="B961" i="177" s="1"/>
  <c r="C961" i="177"/>
  <c r="C960" i="177"/>
  <c r="D960" i="177" s="1"/>
  <c r="E959" i="177"/>
  <c r="D959" i="177"/>
  <c r="B959" i="177" s="1"/>
  <c r="C959" i="177"/>
  <c r="C958" i="177"/>
  <c r="C957" i="177"/>
  <c r="E957" i="177" s="1"/>
  <c r="E956" i="177"/>
  <c r="B956" i="177" s="1"/>
  <c r="C956" i="177"/>
  <c r="D956" i="177" s="1"/>
  <c r="E955" i="177"/>
  <c r="D955" i="177"/>
  <c r="C955" i="177"/>
  <c r="B955" i="177"/>
  <c r="E954" i="177"/>
  <c r="C954" i="177"/>
  <c r="D954" i="177" s="1"/>
  <c r="E953" i="177"/>
  <c r="C953" i="177"/>
  <c r="D953" i="177" s="1"/>
  <c r="B953" i="177" s="1"/>
  <c r="C952" i="177"/>
  <c r="D952" i="177" s="1"/>
  <c r="C951" i="177"/>
  <c r="E951" i="177" s="1"/>
  <c r="C950" i="177"/>
  <c r="D950" i="177" s="1"/>
  <c r="C949" i="177"/>
  <c r="E948" i="177"/>
  <c r="B948" i="177" s="1"/>
  <c r="C948" i="177"/>
  <c r="D948" i="177" s="1"/>
  <c r="E947" i="177"/>
  <c r="D947" i="177"/>
  <c r="C947" i="177"/>
  <c r="B947" i="177"/>
  <c r="C946" i="177"/>
  <c r="E945" i="177"/>
  <c r="D945" i="177"/>
  <c r="B945" i="177" s="1"/>
  <c r="C945" i="177"/>
  <c r="C944" i="177"/>
  <c r="E943" i="177"/>
  <c r="C943" i="177"/>
  <c r="D943" i="177" s="1"/>
  <c r="B943" i="177" s="1"/>
  <c r="C942" i="177"/>
  <c r="C941" i="177"/>
  <c r="D941" i="177" s="1"/>
  <c r="E940" i="177"/>
  <c r="B940" i="177" s="1"/>
  <c r="C940" i="177"/>
  <c r="D940" i="177" s="1"/>
  <c r="E939" i="177"/>
  <c r="D939" i="177"/>
  <c r="B939" i="177" s="1"/>
  <c r="C939" i="177"/>
  <c r="C938" i="177"/>
  <c r="D938" i="177" s="1"/>
  <c r="C937" i="177"/>
  <c r="E937" i="177" s="1"/>
  <c r="C936" i="177"/>
  <c r="C935" i="177"/>
  <c r="E935" i="177" s="1"/>
  <c r="C934" i="177"/>
  <c r="E933" i="177"/>
  <c r="B933" i="177" s="1"/>
  <c r="C933" i="177"/>
  <c r="D933" i="177" s="1"/>
  <c r="E932" i="177"/>
  <c r="B932" i="177" s="1"/>
  <c r="C932" i="177"/>
  <c r="D932" i="177" s="1"/>
  <c r="E931" i="177"/>
  <c r="D931" i="177"/>
  <c r="C931" i="177"/>
  <c r="C930" i="177"/>
  <c r="D930" i="177" s="1"/>
  <c r="E929" i="177"/>
  <c r="D929" i="177"/>
  <c r="B929" i="177" s="1"/>
  <c r="C929" i="177"/>
  <c r="E928" i="177"/>
  <c r="B928" i="177" s="1"/>
  <c r="C928" i="177"/>
  <c r="D928" i="177" s="1"/>
  <c r="E927" i="177"/>
  <c r="C927" i="177"/>
  <c r="D927" i="177" s="1"/>
  <c r="B927" i="177" s="1"/>
  <c r="C926" i="177"/>
  <c r="C925" i="177"/>
  <c r="E924" i="177"/>
  <c r="B924" i="177" s="1"/>
  <c r="C924" i="177"/>
  <c r="D924" i="177" s="1"/>
  <c r="E923" i="177"/>
  <c r="C923" i="177"/>
  <c r="D923" i="177" s="1"/>
  <c r="B923" i="177" s="1"/>
  <c r="C922" i="177"/>
  <c r="E921" i="177"/>
  <c r="C921" i="177"/>
  <c r="D921" i="177" s="1"/>
  <c r="C920" i="177"/>
  <c r="C919" i="177"/>
  <c r="E919" i="177" s="1"/>
  <c r="E918" i="177"/>
  <c r="B918" i="177" s="1"/>
  <c r="C918" i="177"/>
  <c r="D918" i="177" s="1"/>
  <c r="E917" i="177"/>
  <c r="B917" i="177" s="1"/>
  <c r="C917" i="177"/>
  <c r="D917" i="177" s="1"/>
  <c r="E916" i="177"/>
  <c r="B916" i="177" s="1"/>
  <c r="C916" i="177"/>
  <c r="D916" i="177" s="1"/>
  <c r="E915" i="177"/>
  <c r="D915" i="177"/>
  <c r="B915" i="177" s="1"/>
  <c r="C915" i="177"/>
  <c r="E914" i="177"/>
  <c r="C914" i="177"/>
  <c r="D914" i="177" s="1"/>
  <c r="E913" i="177"/>
  <c r="C913" i="177"/>
  <c r="D913" i="177" s="1"/>
  <c r="E912" i="177"/>
  <c r="B912" i="177" s="1"/>
  <c r="C912" i="177"/>
  <c r="D912" i="177" s="1"/>
  <c r="E911" i="177"/>
  <c r="C911" i="177"/>
  <c r="D911" i="177" s="1"/>
  <c r="C910" i="177"/>
  <c r="C909" i="177"/>
  <c r="E909" i="177" s="1"/>
  <c r="E908" i="177"/>
  <c r="B908" i="177" s="1"/>
  <c r="C908" i="177"/>
  <c r="D908" i="177" s="1"/>
  <c r="E907" i="177"/>
  <c r="C907" i="177"/>
  <c r="D907" i="177" s="1"/>
  <c r="B907" i="177" s="1"/>
  <c r="C906" i="177"/>
  <c r="C905" i="177"/>
  <c r="C904" i="177"/>
  <c r="D904" i="177" s="1"/>
  <c r="D903" i="177"/>
  <c r="B903" i="177" s="1"/>
  <c r="C903" i="177"/>
  <c r="E903" i="177" s="1"/>
  <c r="E902" i="177"/>
  <c r="B902" i="177" s="1"/>
  <c r="C902" i="177"/>
  <c r="D902" i="177" s="1"/>
  <c r="E901" i="177"/>
  <c r="C901" i="177"/>
  <c r="D901" i="177" s="1"/>
  <c r="B901" i="177"/>
  <c r="C900" i="177"/>
  <c r="D900" i="177" s="1"/>
  <c r="E899" i="177"/>
  <c r="D899" i="177"/>
  <c r="B899" i="177" s="1"/>
  <c r="C899" i="177"/>
  <c r="E898" i="177"/>
  <c r="B898" i="177" s="1"/>
  <c r="C898" i="177"/>
  <c r="D898" i="177" s="1"/>
  <c r="E897" i="177"/>
  <c r="C897" i="177"/>
  <c r="D897" i="177" s="1"/>
  <c r="E896" i="177"/>
  <c r="B896" i="177" s="1"/>
  <c r="C896" i="177"/>
  <c r="D896" i="177" s="1"/>
  <c r="C895" i="177"/>
  <c r="C894" i="177"/>
  <c r="E893" i="177"/>
  <c r="D893" i="177"/>
  <c r="B893" i="177" s="1"/>
  <c r="C893" i="177"/>
  <c r="E892" i="177"/>
  <c r="B892" i="177" s="1"/>
  <c r="C892" i="177"/>
  <c r="D892" i="177" s="1"/>
  <c r="E891" i="177"/>
  <c r="C891" i="177"/>
  <c r="D891" i="177" s="1"/>
  <c r="C890" i="177"/>
  <c r="C889" i="177"/>
  <c r="E889" i="177" s="1"/>
  <c r="E888" i="177"/>
  <c r="B888" i="177" s="1"/>
  <c r="C888" i="177"/>
  <c r="D888" i="177" s="1"/>
  <c r="D887" i="177"/>
  <c r="B887" i="177" s="1"/>
  <c r="C887" i="177"/>
  <c r="E887" i="177" s="1"/>
  <c r="E886" i="177"/>
  <c r="B886" i="177" s="1"/>
  <c r="C886" i="177"/>
  <c r="D886" i="177" s="1"/>
  <c r="C885" i="177"/>
  <c r="D885" i="177" s="1"/>
  <c r="C884" i="177"/>
  <c r="E883" i="177"/>
  <c r="D883" i="177"/>
  <c r="B883" i="177" s="1"/>
  <c r="C883" i="177"/>
  <c r="E882" i="177"/>
  <c r="B882" i="177" s="1"/>
  <c r="C882" i="177"/>
  <c r="D882" i="177" s="1"/>
  <c r="E881" i="177"/>
  <c r="C881" i="177"/>
  <c r="D881" i="177" s="1"/>
  <c r="C880" i="177"/>
  <c r="E879" i="177"/>
  <c r="B879" i="177" s="1"/>
  <c r="D879" i="177"/>
  <c r="C879" i="177"/>
  <c r="C878" i="177"/>
  <c r="D878" i="177" s="1"/>
  <c r="D877" i="177"/>
  <c r="B877" i="177" s="1"/>
  <c r="C877" i="177"/>
  <c r="E877" i="177" s="1"/>
  <c r="E876" i="177"/>
  <c r="B876" i="177" s="1"/>
  <c r="C876" i="177"/>
  <c r="D876" i="177" s="1"/>
  <c r="E875" i="177"/>
  <c r="C875" i="177"/>
  <c r="D875" i="177" s="1"/>
  <c r="B875" i="177" s="1"/>
  <c r="C874" i="177"/>
  <c r="E873" i="177"/>
  <c r="D873" i="177"/>
  <c r="B873" i="177" s="1"/>
  <c r="C873" i="177"/>
  <c r="E872" i="177"/>
  <c r="B872" i="177" s="1"/>
  <c r="C872" i="177"/>
  <c r="D872" i="177" s="1"/>
  <c r="C871" i="177"/>
  <c r="E870" i="177"/>
  <c r="C870" i="177"/>
  <c r="D870" i="177" s="1"/>
  <c r="B870" i="177"/>
  <c r="E869" i="177"/>
  <c r="C869" i="177"/>
  <c r="D869" i="177" s="1"/>
  <c r="B869" i="177" s="1"/>
  <c r="C868" i="177"/>
  <c r="E867" i="177"/>
  <c r="D867" i="177"/>
  <c r="C867" i="177"/>
  <c r="E866" i="177"/>
  <c r="C866" i="177"/>
  <c r="D866" i="177" s="1"/>
  <c r="B866" i="177"/>
  <c r="D865" i="177"/>
  <c r="C865" i="177"/>
  <c r="E865" i="177" s="1"/>
  <c r="C864" i="177"/>
  <c r="E863" i="177"/>
  <c r="C863" i="177"/>
  <c r="D863" i="177" s="1"/>
  <c r="B863" i="177" s="1"/>
  <c r="C862" i="177"/>
  <c r="D862" i="177" s="1"/>
  <c r="D861" i="177"/>
  <c r="C861" i="177"/>
  <c r="E861" i="177" s="1"/>
  <c r="B861" i="177"/>
  <c r="E860" i="177"/>
  <c r="B860" i="177" s="1"/>
  <c r="C860" i="177"/>
  <c r="D860" i="177" s="1"/>
  <c r="E859" i="177"/>
  <c r="B859" i="177" s="1"/>
  <c r="C859" i="177"/>
  <c r="D859" i="177" s="1"/>
  <c r="E858" i="177"/>
  <c r="C858" i="177"/>
  <c r="D858" i="177" s="1"/>
  <c r="E857" i="177"/>
  <c r="D857" i="177"/>
  <c r="C857" i="177"/>
  <c r="B857" i="177"/>
  <c r="C856" i="177"/>
  <c r="D856" i="177" s="1"/>
  <c r="C855" i="177"/>
  <c r="E855" i="177" s="1"/>
  <c r="C854" i="177"/>
  <c r="D854" i="177" s="1"/>
  <c r="C853" i="177"/>
  <c r="D853" i="177" s="1"/>
  <c r="C852" i="177"/>
  <c r="E851" i="177"/>
  <c r="D851" i="177"/>
  <c r="B851" i="177" s="1"/>
  <c r="C851" i="177"/>
  <c r="E850" i="177"/>
  <c r="B850" i="177" s="1"/>
  <c r="C850" i="177"/>
  <c r="D850" i="177" s="1"/>
  <c r="E849" i="177"/>
  <c r="C849" i="177"/>
  <c r="D849" i="177" s="1"/>
  <c r="B849" i="177" s="1"/>
  <c r="E848" i="177"/>
  <c r="C848" i="177"/>
  <c r="D848" i="177" s="1"/>
  <c r="E847" i="177"/>
  <c r="D847" i="177"/>
  <c r="C847" i="177"/>
  <c r="B847" i="177"/>
  <c r="C846" i="177"/>
  <c r="D845" i="177"/>
  <c r="C845" i="177"/>
  <c r="E845" i="177" s="1"/>
  <c r="B845" i="177"/>
  <c r="E844" i="177"/>
  <c r="C844" i="177"/>
  <c r="D844" i="177" s="1"/>
  <c r="B844" i="177"/>
  <c r="C843" i="177"/>
  <c r="D843" i="177" s="1"/>
  <c r="C842" i="177"/>
  <c r="D842" i="177" s="1"/>
  <c r="E841" i="177"/>
  <c r="D841" i="177"/>
  <c r="B841" i="177" s="1"/>
  <c r="C841" i="177"/>
  <c r="E840" i="177"/>
  <c r="C840" i="177"/>
  <c r="D840" i="177" s="1"/>
  <c r="B840" i="177" s="1"/>
  <c r="D839" i="177"/>
  <c r="B839" i="177" s="1"/>
  <c r="C839" i="177"/>
  <c r="E839" i="177" s="1"/>
  <c r="C838" i="177"/>
  <c r="E837" i="177"/>
  <c r="C837" i="177"/>
  <c r="D837" i="177" s="1"/>
  <c r="B837" i="177" s="1"/>
  <c r="C836" i="177"/>
  <c r="E835" i="177"/>
  <c r="D835" i="177"/>
  <c r="B835" i="177" s="1"/>
  <c r="C835" i="177"/>
  <c r="E834" i="177"/>
  <c r="B834" i="177" s="1"/>
  <c r="C834" i="177"/>
  <c r="D834" i="177" s="1"/>
  <c r="C833" i="177"/>
  <c r="C832" i="177"/>
  <c r="D832" i="177" s="1"/>
  <c r="E831" i="177"/>
  <c r="C831" i="177"/>
  <c r="D831" i="177" s="1"/>
  <c r="B831" i="177" s="1"/>
  <c r="C830" i="177"/>
  <c r="C829" i="177"/>
  <c r="E829" i="177" s="1"/>
  <c r="E828" i="177"/>
  <c r="C828" i="177"/>
  <c r="D828" i="177" s="1"/>
  <c r="B828" i="177"/>
  <c r="C827" i="177"/>
  <c r="E826" i="177"/>
  <c r="C826" i="177"/>
  <c r="D826" i="177" s="1"/>
  <c r="E825" i="177"/>
  <c r="D825" i="177"/>
  <c r="B825" i="177" s="1"/>
  <c r="C825" i="177"/>
  <c r="E824" i="177"/>
  <c r="B824" i="177" s="1"/>
  <c r="C824" i="177"/>
  <c r="D824" i="177" s="1"/>
  <c r="D823" i="177"/>
  <c r="B823" i="177" s="1"/>
  <c r="C823" i="177"/>
  <c r="E823" i="177" s="1"/>
  <c r="E822" i="177"/>
  <c r="C822" i="177"/>
  <c r="D822" i="177" s="1"/>
  <c r="B822" i="177" s="1"/>
  <c r="E821" i="177"/>
  <c r="B821" i="177" s="1"/>
  <c r="C821" i="177"/>
  <c r="D821" i="177" s="1"/>
  <c r="C820" i="177"/>
  <c r="E819" i="177"/>
  <c r="B819" i="177" s="1"/>
  <c r="D819" i="177"/>
  <c r="C819" i="177"/>
  <c r="E818" i="177"/>
  <c r="C818" i="177"/>
  <c r="D818" i="177" s="1"/>
  <c r="B818" i="177"/>
  <c r="D817" i="177"/>
  <c r="C817" i="177"/>
  <c r="E817" i="177" s="1"/>
  <c r="C816" i="177"/>
  <c r="C815" i="177"/>
  <c r="E815" i="177" s="1"/>
  <c r="C814" i="177"/>
  <c r="C813" i="177"/>
  <c r="E812" i="177"/>
  <c r="B812" i="177" s="1"/>
  <c r="C812" i="177"/>
  <c r="D812" i="177" s="1"/>
  <c r="E811" i="177"/>
  <c r="C811" i="177"/>
  <c r="D811" i="177" s="1"/>
  <c r="E810" i="177"/>
  <c r="C810" i="177"/>
  <c r="D810" i="177" s="1"/>
  <c r="E809" i="177"/>
  <c r="D809" i="177"/>
  <c r="B809" i="177" s="1"/>
  <c r="C809" i="177"/>
  <c r="E808" i="177"/>
  <c r="C808" i="177"/>
  <c r="D808" i="177" s="1"/>
  <c r="B808" i="177"/>
  <c r="C807" i="177"/>
  <c r="E806" i="177"/>
  <c r="B806" i="177" s="1"/>
  <c r="C806" i="177"/>
  <c r="D806" i="177" s="1"/>
  <c r="E805" i="177"/>
  <c r="C805" i="177"/>
  <c r="D805" i="177" s="1"/>
  <c r="B805" i="177"/>
  <c r="C804" i="177"/>
  <c r="E803" i="177"/>
  <c r="B803" i="177" s="1"/>
  <c r="D803" i="177"/>
  <c r="C803" i="177"/>
  <c r="C802" i="177"/>
  <c r="E801" i="177"/>
  <c r="B801" i="177" s="1"/>
  <c r="D801" i="177"/>
  <c r="C801" i="177"/>
  <c r="E800" i="177"/>
  <c r="C800" i="177"/>
  <c r="D800" i="177" s="1"/>
  <c r="B800" i="177"/>
  <c r="E799" i="177"/>
  <c r="D799" i="177"/>
  <c r="B799" i="177" s="1"/>
  <c r="C799" i="177"/>
  <c r="C798" i="177"/>
  <c r="D798" i="177" s="1"/>
  <c r="E797" i="177"/>
  <c r="B797" i="177" s="1"/>
  <c r="D797" i="177"/>
  <c r="C797" i="177"/>
  <c r="C796" i="177"/>
  <c r="E795" i="177"/>
  <c r="D795" i="177"/>
  <c r="B795" i="177" s="1"/>
  <c r="C795" i="177"/>
  <c r="E794" i="177"/>
  <c r="C794" i="177"/>
  <c r="D794" i="177" s="1"/>
  <c r="B794" i="177"/>
  <c r="E793" i="177"/>
  <c r="D793" i="177"/>
  <c r="C793" i="177"/>
  <c r="E792" i="177"/>
  <c r="C792" i="177"/>
  <c r="D792" i="177" s="1"/>
  <c r="E791" i="177"/>
  <c r="B791" i="177" s="1"/>
  <c r="D791" i="177"/>
  <c r="C791" i="177"/>
  <c r="C790" i="177"/>
  <c r="E789" i="177"/>
  <c r="D789" i="177"/>
  <c r="B789" i="177" s="1"/>
  <c r="C789" i="177"/>
  <c r="E788" i="177"/>
  <c r="C788" i="177"/>
  <c r="D788" i="177" s="1"/>
  <c r="B788" i="177"/>
  <c r="E787" i="177"/>
  <c r="D787" i="177"/>
  <c r="C787" i="177"/>
  <c r="B787" i="177"/>
  <c r="C786" i="177"/>
  <c r="E785" i="177"/>
  <c r="D785" i="177"/>
  <c r="B785" i="177" s="1"/>
  <c r="C785" i="177"/>
  <c r="E784" i="177"/>
  <c r="C784" i="177"/>
  <c r="D784" i="177" s="1"/>
  <c r="B784" i="177"/>
  <c r="E783" i="177"/>
  <c r="D783" i="177"/>
  <c r="B783" i="177" s="1"/>
  <c r="C783" i="177"/>
  <c r="E782" i="177"/>
  <c r="C782" i="177"/>
  <c r="D782" i="177" s="1"/>
  <c r="B782" i="177"/>
  <c r="E781" i="177"/>
  <c r="B781" i="177" s="1"/>
  <c r="D781" i="177"/>
  <c r="C781" i="177"/>
  <c r="C780" i="177"/>
  <c r="E779" i="177"/>
  <c r="D779" i="177"/>
  <c r="B779" i="177" s="1"/>
  <c r="C779" i="177"/>
  <c r="E778" i="177"/>
  <c r="C778" i="177"/>
  <c r="D778" i="177" s="1"/>
  <c r="B778" i="177"/>
  <c r="E777" i="177"/>
  <c r="D777" i="177"/>
  <c r="B777" i="177" s="1"/>
  <c r="C777" i="177"/>
  <c r="E776" i="177"/>
  <c r="C776" i="177"/>
  <c r="D776" i="177" s="1"/>
  <c r="E775" i="177"/>
  <c r="D775" i="177"/>
  <c r="B775" i="177" s="1"/>
  <c r="C775" i="177"/>
  <c r="C774" i="177"/>
  <c r="E773" i="177"/>
  <c r="D773" i="177"/>
  <c r="B773" i="177" s="1"/>
  <c r="C773" i="177"/>
  <c r="E772" i="177"/>
  <c r="C772" i="177"/>
  <c r="D772" i="177" s="1"/>
  <c r="B772" i="177" s="1"/>
  <c r="E771" i="177"/>
  <c r="D771" i="177"/>
  <c r="B771" i="177" s="1"/>
  <c r="C771" i="177"/>
  <c r="C770" i="177"/>
  <c r="D770" i="177" s="1"/>
  <c r="E769" i="177"/>
  <c r="D769" i="177"/>
  <c r="C769" i="177"/>
  <c r="B769" i="177"/>
  <c r="C768" i="177"/>
  <c r="D768" i="177" s="1"/>
  <c r="E767" i="177"/>
  <c r="D767" i="177"/>
  <c r="C767" i="177"/>
  <c r="B767" i="177"/>
  <c r="E766" i="177"/>
  <c r="B766" i="177" s="1"/>
  <c r="C766" i="177"/>
  <c r="D766" i="177" s="1"/>
  <c r="E765" i="177"/>
  <c r="D765" i="177"/>
  <c r="B765" i="177" s="1"/>
  <c r="C765" i="177"/>
  <c r="E764" i="177"/>
  <c r="C764" i="177"/>
  <c r="D764" i="177" s="1"/>
  <c r="B764" i="177" s="1"/>
  <c r="E763" i="177"/>
  <c r="D763" i="177"/>
  <c r="B763" i="177" s="1"/>
  <c r="C763" i="177"/>
  <c r="C762" i="177"/>
  <c r="D762" i="177" s="1"/>
  <c r="E761" i="177"/>
  <c r="D761" i="177"/>
  <c r="C761" i="177"/>
  <c r="B761" i="177"/>
  <c r="E760" i="177"/>
  <c r="C760" i="177"/>
  <c r="D760" i="177" s="1"/>
  <c r="B760" i="177"/>
  <c r="E759" i="177"/>
  <c r="D759" i="177"/>
  <c r="C759" i="177"/>
  <c r="B759" i="177"/>
  <c r="E758" i="177"/>
  <c r="C758" i="177"/>
  <c r="D758" i="177" s="1"/>
  <c r="B758" i="177" s="1"/>
  <c r="E757" i="177"/>
  <c r="D757" i="177"/>
  <c r="B757" i="177" s="1"/>
  <c r="C757" i="177"/>
  <c r="E756" i="177"/>
  <c r="C756" i="177"/>
  <c r="D756" i="177" s="1"/>
  <c r="B756" i="177" s="1"/>
  <c r="E755" i="177"/>
  <c r="D755" i="177"/>
  <c r="B755" i="177" s="1"/>
  <c r="C755" i="177"/>
  <c r="C754" i="177"/>
  <c r="D754" i="177" s="1"/>
  <c r="E753" i="177"/>
  <c r="D753" i="177"/>
  <c r="C753" i="177"/>
  <c r="B753" i="177"/>
  <c r="C752" i="177"/>
  <c r="D752" i="177" s="1"/>
  <c r="E751" i="177"/>
  <c r="D751" i="177"/>
  <c r="C751" i="177"/>
  <c r="B751" i="177"/>
  <c r="E750" i="177"/>
  <c r="B750" i="177" s="1"/>
  <c r="C750" i="177"/>
  <c r="D750" i="177" s="1"/>
  <c r="E749" i="177"/>
  <c r="D749" i="177"/>
  <c r="B749" i="177" s="1"/>
  <c r="C749" i="177"/>
  <c r="E748" i="177"/>
  <c r="C748" i="177"/>
  <c r="D748" i="177" s="1"/>
  <c r="B748" i="177" s="1"/>
  <c r="E747" i="177"/>
  <c r="D747" i="177"/>
  <c r="B747" i="177" s="1"/>
  <c r="C747" i="177"/>
  <c r="C746" i="177"/>
  <c r="D746" i="177" s="1"/>
  <c r="E745" i="177"/>
  <c r="D745" i="177"/>
  <c r="C745" i="177"/>
  <c r="B745" i="177"/>
  <c r="E744" i="177"/>
  <c r="C744" i="177"/>
  <c r="D744" i="177" s="1"/>
  <c r="B744" i="177"/>
  <c r="E743" i="177"/>
  <c r="D743" i="177"/>
  <c r="C743" i="177"/>
  <c r="B743" i="177"/>
  <c r="E742" i="177"/>
  <c r="C742" i="177"/>
  <c r="D742" i="177" s="1"/>
  <c r="B742" i="177" s="1"/>
  <c r="E741" i="177"/>
  <c r="D741" i="177"/>
  <c r="B741" i="177" s="1"/>
  <c r="C741" i="177"/>
  <c r="E740" i="177"/>
  <c r="C740" i="177"/>
  <c r="D740" i="177" s="1"/>
  <c r="B740" i="177" s="1"/>
  <c r="E739" i="177"/>
  <c r="D739" i="177"/>
  <c r="B739" i="177" s="1"/>
  <c r="C739" i="177"/>
  <c r="C738" i="177"/>
  <c r="D738" i="177" s="1"/>
  <c r="E737" i="177"/>
  <c r="D737" i="177"/>
  <c r="C737" i="177"/>
  <c r="B737" i="177"/>
  <c r="C736" i="177"/>
  <c r="D736" i="177" s="1"/>
  <c r="E735" i="177"/>
  <c r="D735" i="177"/>
  <c r="C735" i="177"/>
  <c r="B735" i="177"/>
  <c r="E734" i="177"/>
  <c r="B734" i="177" s="1"/>
  <c r="C734" i="177"/>
  <c r="D734" i="177" s="1"/>
  <c r="E733" i="177"/>
  <c r="D733" i="177"/>
  <c r="B733" i="177" s="1"/>
  <c r="C733" i="177"/>
  <c r="E732" i="177"/>
  <c r="C732" i="177"/>
  <c r="D732" i="177" s="1"/>
  <c r="B732" i="177" s="1"/>
  <c r="E731" i="177"/>
  <c r="D731" i="177"/>
  <c r="B731" i="177" s="1"/>
  <c r="C731" i="177"/>
  <c r="C730" i="177"/>
  <c r="D730" i="177" s="1"/>
  <c r="E729" i="177"/>
  <c r="D729" i="177"/>
  <c r="C729" i="177"/>
  <c r="B729" i="177"/>
  <c r="E728" i="177"/>
  <c r="C728" i="177"/>
  <c r="D728" i="177" s="1"/>
  <c r="B728" i="177"/>
  <c r="E727" i="177"/>
  <c r="D727" i="177"/>
  <c r="C727" i="177"/>
  <c r="B727" i="177"/>
  <c r="E726" i="177"/>
  <c r="C726" i="177"/>
  <c r="D726" i="177" s="1"/>
  <c r="B726" i="177" s="1"/>
  <c r="E725" i="177"/>
  <c r="D725" i="177"/>
  <c r="B725" i="177" s="1"/>
  <c r="C725" i="177"/>
  <c r="E724" i="177"/>
  <c r="C724" i="177"/>
  <c r="D724" i="177" s="1"/>
  <c r="B724" i="177" s="1"/>
  <c r="E723" i="177"/>
  <c r="D723" i="177"/>
  <c r="B723" i="177" s="1"/>
  <c r="C723" i="177"/>
  <c r="C722" i="177"/>
  <c r="D722" i="177" s="1"/>
  <c r="E721" i="177"/>
  <c r="D721" i="177"/>
  <c r="C721" i="177"/>
  <c r="B721" i="177"/>
  <c r="C720" i="177"/>
  <c r="D720" i="177" s="1"/>
  <c r="E719" i="177"/>
  <c r="D719" i="177"/>
  <c r="C719" i="177"/>
  <c r="B719" i="177"/>
  <c r="E718" i="177"/>
  <c r="B718" i="177" s="1"/>
  <c r="C718" i="177"/>
  <c r="D718" i="177" s="1"/>
  <c r="E717" i="177"/>
  <c r="D717" i="177"/>
  <c r="B717" i="177" s="1"/>
  <c r="C717" i="177"/>
  <c r="E716" i="177"/>
  <c r="C716" i="177"/>
  <c r="D716" i="177" s="1"/>
  <c r="B716" i="177" s="1"/>
  <c r="E715" i="177"/>
  <c r="D715" i="177"/>
  <c r="B715" i="177" s="1"/>
  <c r="C715" i="177"/>
  <c r="C714" i="177"/>
  <c r="D714" i="177" s="1"/>
  <c r="E713" i="177"/>
  <c r="D713" i="177"/>
  <c r="C713" i="177"/>
  <c r="B713" i="177"/>
  <c r="E712" i="177"/>
  <c r="C712" i="177"/>
  <c r="D712" i="177" s="1"/>
  <c r="B712" i="177"/>
  <c r="E711" i="177"/>
  <c r="D711" i="177"/>
  <c r="C711" i="177"/>
  <c r="B711" i="177"/>
  <c r="E710" i="177"/>
  <c r="C710" i="177"/>
  <c r="D710" i="177" s="1"/>
  <c r="B710" i="177" s="1"/>
  <c r="E709" i="177"/>
  <c r="D709" i="177"/>
  <c r="B709" i="177" s="1"/>
  <c r="C709" i="177"/>
  <c r="E708" i="177"/>
  <c r="C708" i="177"/>
  <c r="D708" i="177" s="1"/>
  <c r="E707" i="177"/>
  <c r="D707" i="177"/>
  <c r="B707" i="177" s="1"/>
  <c r="C707" i="177"/>
  <c r="C706" i="177"/>
  <c r="E705" i="177"/>
  <c r="B705" i="177" s="1"/>
  <c r="D705" i="177"/>
  <c r="C705" i="177"/>
  <c r="C704" i="177"/>
  <c r="D704" i="177" s="1"/>
  <c r="E703" i="177"/>
  <c r="D703" i="177"/>
  <c r="C703" i="177"/>
  <c r="B703" i="177"/>
  <c r="E702" i="177"/>
  <c r="B702" i="177" s="1"/>
  <c r="C702" i="177"/>
  <c r="D702" i="177" s="1"/>
  <c r="E701" i="177"/>
  <c r="D701" i="177"/>
  <c r="C701" i="177"/>
  <c r="E700" i="177"/>
  <c r="C700" i="177"/>
  <c r="D700" i="177" s="1"/>
  <c r="B700" i="177" s="1"/>
  <c r="E699" i="177"/>
  <c r="D699" i="177"/>
  <c r="B699" i="177" s="1"/>
  <c r="C699" i="177"/>
  <c r="C698" i="177"/>
  <c r="E697" i="177"/>
  <c r="D697" i="177"/>
  <c r="C697" i="177"/>
  <c r="B697" i="177"/>
  <c r="E696" i="177"/>
  <c r="C696" i="177"/>
  <c r="D696" i="177" s="1"/>
  <c r="B696" i="177"/>
  <c r="E695" i="177"/>
  <c r="D695" i="177"/>
  <c r="C695" i="177"/>
  <c r="B695" i="177"/>
  <c r="E694" i="177"/>
  <c r="C694" i="177"/>
  <c r="D694" i="177" s="1"/>
  <c r="B694" i="177" s="1"/>
  <c r="E693" i="177"/>
  <c r="D693" i="177"/>
  <c r="C693" i="177"/>
  <c r="E692" i="177"/>
  <c r="C692" i="177"/>
  <c r="D692" i="177" s="1"/>
  <c r="B692" i="177" s="1"/>
  <c r="E691" i="177"/>
  <c r="D691" i="177"/>
  <c r="B691" i="177" s="1"/>
  <c r="C691" i="177"/>
  <c r="C690" i="177"/>
  <c r="E689" i="177"/>
  <c r="B689" i="177" s="1"/>
  <c r="D689" i="177"/>
  <c r="C689" i="177"/>
  <c r="E688" i="177"/>
  <c r="C688" i="177"/>
  <c r="D688" i="177" s="1"/>
  <c r="B688" i="177"/>
  <c r="E687" i="177"/>
  <c r="D687" i="177"/>
  <c r="B687" i="177" s="1"/>
  <c r="C687" i="177"/>
  <c r="E686" i="177"/>
  <c r="C686" i="177"/>
  <c r="D686" i="177" s="1"/>
  <c r="B686" i="177" s="1"/>
  <c r="E685" i="177"/>
  <c r="D685" i="177"/>
  <c r="C685" i="177"/>
  <c r="C684" i="177"/>
  <c r="D684" i="177" s="1"/>
  <c r="E683" i="177"/>
  <c r="D683" i="177"/>
  <c r="C683" i="177"/>
  <c r="B683" i="177"/>
  <c r="C682" i="177"/>
  <c r="E681" i="177"/>
  <c r="D681" i="177"/>
  <c r="C681" i="177"/>
  <c r="B681" i="177"/>
  <c r="E680" i="177"/>
  <c r="C680" i="177"/>
  <c r="D680" i="177" s="1"/>
  <c r="B680" i="177"/>
  <c r="E679" i="177"/>
  <c r="B679" i="177" s="1"/>
  <c r="D679" i="177"/>
  <c r="C679" i="177"/>
  <c r="E678" i="177"/>
  <c r="C678" i="177"/>
  <c r="D678" i="177" s="1"/>
  <c r="E677" i="177"/>
  <c r="D677" i="177"/>
  <c r="C677" i="177"/>
  <c r="C676" i="177"/>
  <c r="D676" i="177" s="1"/>
  <c r="E675" i="177"/>
  <c r="D675" i="177"/>
  <c r="B675" i="177" s="1"/>
  <c r="C675" i="177"/>
  <c r="C674" i="177"/>
  <c r="E673" i="177"/>
  <c r="B673" i="177" s="1"/>
  <c r="D673" i="177"/>
  <c r="C673" i="177"/>
  <c r="E672" i="177"/>
  <c r="C672" i="177"/>
  <c r="D672" i="177" s="1"/>
  <c r="B672" i="177"/>
  <c r="E671" i="177"/>
  <c r="D671" i="177"/>
  <c r="B671" i="177" s="1"/>
  <c r="C671" i="177"/>
  <c r="E670" i="177"/>
  <c r="C670" i="177"/>
  <c r="D670" i="177" s="1"/>
  <c r="B670" i="177" s="1"/>
  <c r="E669" i="177"/>
  <c r="D669" i="177"/>
  <c r="C669" i="177"/>
  <c r="B669" i="177"/>
  <c r="E668" i="177"/>
  <c r="C668" i="177"/>
  <c r="D668" i="177" s="1"/>
  <c r="E667" i="177"/>
  <c r="D667" i="177"/>
  <c r="C667" i="177"/>
  <c r="B667" i="177"/>
  <c r="C666" i="177"/>
  <c r="D666" i="177" s="1"/>
  <c r="E665" i="177"/>
  <c r="D665" i="177"/>
  <c r="C665" i="177"/>
  <c r="B665" i="177"/>
  <c r="E664" i="177"/>
  <c r="C664" i="177"/>
  <c r="D664" i="177" s="1"/>
  <c r="B664" i="177"/>
  <c r="E663" i="177"/>
  <c r="B663" i="177" s="1"/>
  <c r="D663" i="177"/>
  <c r="C663" i="177"/>
  <c r="C662" i="177"/>
  <c r="D662" i="177" s="1"/>
  <c r="E661" i="177"/>
  <c r="D661" i="177"/>
  <c r="B661" i="177" s="1"/>
  <c r="C661" i="177"/>
  <c r="C660" i="177"/>
  <c r="E660" i="177" s="1"/>
  <c r="E659" i="177"/>
  <c r="D659" i="177"/>
  <c r="B659" i="177" s="1"/>
  <c r="C659" i="177"/>
  <c r="C658" i="177"/>
  <c r="E658" i="177" s="1"/>
  <c r="E657" i="177"/>
  <c r="D657" i="177"/>
  <c r="C657" i="177"/>
  <c r="E656" i="177"/>
  <c r="D656" i="177"/>
  <c r="B656" i="177" s="1"/>
  <c r="C656" i="177"/>
  <c r="E655" i="177"/>
  <c r="D655" i="177"/>
  <c r="B655" i="177" s="1"/>
  <c r="C655" i="177"/>
  <c r="E654" i="177"/>
  <c r="D654" i="177"/>
  <c r="B654" i="177" s="1"/>
  <c r="C654" i="177"/>
  <c r="E653" i="177"/>
  <c r="D653" i="177"/>
  <c r="B653" i="177" s="1"/>
  <c r="C653" i="177"/>
  <c r="C652" i="177"/>
  <c r="E652" i="177" s="1"/>
  <c r="E651" i="177"/>
  <c r="D651" i="177"/>
  <c r="B651" i="177" s="1"/>
  <c r="C651" i="177"/>
  <c r="C650" i="177"/>
  <c r="E650" i="177" s="1"/>
  <c r="E649" i="177"/>
  <c r="D649" i="177"/>
  <c r="C649" i="177"/>
  <c r="E648" i="177"/>
  <c r="D648" i="177"/>
  <c r="B648" i="177" s="1"/>
  <c r="C648" i="177"/>
  <c r="E647" i="177"/>
  <c r="D647" i="177"/>
  <c r="C647" i="177"/>
  <c r="C646" i="177"/>
  <c r="D646" i="177" s="1"/>
  <c r="E645" i="177"/>
  <c r="D645" i="177"/>
  <c r="B645" i="177" s="1"/>
  <c r="C645" i="177"/>
  <c r="C644" i="177"/>
  <c r="E644" i="177" s="1"/>
  <c r="E643" i="177"/>
  <c r="D643" i="177"/>
  <c r="B643" i="177" s="1"/>
  <c r="C643" i="177"/>
  <c r="E642" i="177"/>
  <c r="D642" i="177"/>
  <c r="C642" i="177"/>
  <c r="B642" i="177"/>
  <c r="E641" i="177"/>
  <c r="D641" i="177"/>
  <c r="C641" i="177"/>
  <c r="E640" i="177"/>
  <c r="D640" i="177"/>
  <c r="B640" i="177" s="1"/>
  <c r="C640" i="177"/>
  <c r="E639" i="177"/>
  <c r="D639" i="177"/>
  <c r="B639" i="177" s="1"/>
  <c r="C639" i="177"/>
  <c r="E638" i="177"/>
  <c r="D638" i="177"/>
  <c r="B638" i="177" s="1"/>
  <c r="C638" i="177"/>
  <c r="E637" i="177"/>
  <c r="D637" i="177"/>
  <c r="B637" i="177" s="1"/>
  <c r="C637" i="177"/>
  <c r="C636" i="177"/>
  <c r="E636" i="177" s="1"/>
  <c r="E635" i="177"/>
  <c r="D635" i="177"/>
  <c r="B635" i="177" s="1"/>
  <c r="C635" i="177"/>
  <c r="C634" i="177"/>
  <c r="E634" i="177" s="1"/>
  <c r="E633" i="177"/>
  <c r="D633" i="177"/>
  <c r="C633" i="177"/>
  <c r="E632" i="177"/>
  <c r="D632" i="177"/>
  <c r="C632" i="177"/>
  <c r="B632" i="177"/>
  <c r="E631" i="177"/>
  <c r="D631" i="177"/>
  <c r="C631" i="177"/>
  <c r="C630" i="177"/>
  <c r="D630" i="177" s="1"/>
  <c r="E629" i="177"/>
  <c r="D629" i="177"/>
  <c r="B629" i="177" s="1"/>
  <c r="C629" i="177"/>
  <c r="C628" i="177"/>
  <c r="E628" i="177" s="1"/>
  <c r="E627" i="177"/>
  <c r="D627" i="177"/>
  <c r="B627" i="177" s="1"/>
  <c r="C627" i="177"/>
  <c r="E626" i="177"/>
  <c r="B626" i="177" s="1"/>
  <c r="D626" i="177"/>
  <c r="C626" i="177"/>
  <c r="E625" i="177"/>
  <c r="D625" i="177"/>
  <c r="C625" i="177"/>
  <c r="E624" i="177"/>
  <c r="D624" i="177"/>
  <c r="B624" i="177" s="1"/>
  <c r="C624" i="177"/>
  <c r="E623" i="177"/>
  <c r="D623" i="177"/>
  <c r="B623" i="177" s="1"/>
  <c r="C623" i="177"/>
  <c r="E622" i="177"/>
  <c r="D622" i="177"/>
  <c r="B622" i="177" s="1"/>
  <c r="C622" i="177"/>
  <c r="E621" i="177"/>
  <c r="D621" i="177"/>
  <c r="B621" i="177" s="1"/>
  <c r="C621" i="177"/>
  <c r="C620" i="177"/>
  <c r="E620" i="177" s="1"/>
  <c r="E619" i="177"/>
  <c r="D619" i="177"/>
  <c r="C619" i="177"/>
  <c r="C618" i="177"/>
  <c r="E618" i="177" s="1"/>
  <c r="E617" i="177"/>
  <c r="D617" i="177"/>
  <c r="C617" i="177"/>
  <c r="E616" i="177"/>
  <c r="D616" i="177"/>
  <c r="C616" i="177"/>
  <c r="B616" i="177"/>
  <c r="E615" i="177"/>
  <c r="D615" i="177"/>
  <c r="C615" i="177"/>
  <c r="C614" i="177"/>
  <c r="D614" i="177" s="1"/>
  <c r="E613" i="177"/>
  <c r="D613" i="177"/>
  <c r="B613" i="177" s="1"/>
  <c r="C613" i="177"/>
  <c r="C612" i="177"/>
  <c r="E612" i="177" s="1"/>
  <c r="E611" i="177"/>
  <c r="D611" i="177"/>
  <c r="B611" i="177" s="1"/>
  <c r="C611" i="177"/>
  <c r="E610" i="177"/>
  <c r="B610" i="177" s="1"/>
  <c r="D610" i="177"/>
  <c r="C610" i="177"/>
  <c r="E609" i="177"/>
  <c r="D609" i="177"/>
  <c r="C609" i="177"/>
  <c r="E608" i="177"/>
  <c r="D608" i="177"/>
  <c r="B608" i="177" s="1"/>
  <c r="C608" i="177"/>
  <c r="E607" i="177"/>
  <c r="D607" i="177"/>
  <c r="B607" i="177" s="1"/>
  <c r="C607" i="177"/>
  <c r="D606" i="177"/>
  <c r="C606" i="177"/>
  <c r="E606" i="177" s="1"/>
  <c r="E605" i="177"/>
  <c r="D605" i="177"/>
  <c r="B605" i="177" s="1"/>
  <c r="C605" i="177"/>
  <c r="C604" i="177"/>
  <c r="E604" i="177" s="1"/>
  <c r="E603" i="177"/>
  <c r="D603" i="177"/>
  <c r="C603" i="177"/>
  <c r="C602" i="177"/>
  <c r="E602" i="177" s="1"/>
  <c r="E601" i="177"/>
  <c r="D601" i="177"/>
  <c r="C601" i="177"/>
  <c r="E600" i="177"/>
  <c r="D600" i="177"/>
  <c r="B600" i="177" s="1"/>
  <c r="C600" i="177"/>
  <c r="E599" i="177"/>
  <c r="D599" i="177"/>
  <c r="C599" i="177"/>
  <c r="C598" i="177"/>
  <c r="D598" i="177" s="1"/>
  <c r="E597" i="177"/>
  <c r="D597" i="177"/>
  <c r="B597" i="177" s="1"/>
  <c r="C597" i="177"/>
  <c r="C596" i="177"/>
  <c r="E596" i="177" s="1"/>
  <c r="E595" i="177"/>
  <c r="D595" i="177"/>
  <c r="B595" i="177" s="1"/>
  <c r="C595" i="177"/>
  <c r="E594" i="177"/>
  <c r="B594" i="177" s="1"/>
  <c r="D594" i="177"/>
  <c r="C594" i="177"/>
  <c r="E593" i="177"/>
  <c r="D593" i="177"/>
  <c r="C593" i="177"/>
  <c r="E592" i="177"/>
  <c r="D592" i="177"/>
  <c r="B592" i="177" s="1"/>
  <c r="C592" i="177"/>
  <c r="E591" i="177"/>
  <c r="D591" i="177"/>
  <c r="B591" i="177" s="1"/>
  <c r="C591" i="177"/>
  <c r="D590" i="177"/>
  <c r="C590" i="177"/>
  <c r="E590" i="177" s="1"/>
  <c r="E589" i="177"/>
  <c r="D589" i="177"/>
  <c r="B589" i="177" s="1"/>
  <c r="C589" i="177"/>
  <c r="C588" i="177"/>
  <c r="E587" i="177"/>
  <c r="D587" i="177"/>
  <c r="C587" i="177"/>
  <c r="C586" i="177"/>
  <c r="E586" i="177" s="1"/>
  <c r="E585" i="177"/>
  <c r="D585" i="177"/>
  <c r="C585" i="177"/>
  <c r="E584" i="177"/>
  <c r="D584" i="177"/>
  <c r="C584" i="177"/>
  <c r="B584" i="177"/>
  <c r="E583" i="177"/>
  <c r="D583" i="177"/>
  <c r="C583" i="177"/>
  <c r="C582" i="177"/>
  <c r="D582" i="177" s="1"/>
  <c r="E581" i="177"/>
  <c r="D581" i="177"/>
  <c r="B581" i="177" s="1"/>
  <c r="C581" i="177"/>
  <c r="C580" i="177"/>
  <c r="E580" i="177" s="1"/>
  <c r="E579" i="177"/>
  <c r="D579" i="177"/>
  <c r="B579" i="177" s="1"/>
  <c r="C579" i="177"/>
  <c r="E578" i="177"/>
  <c r="B578" i="177" s="1"/>
  <c r="D578" i="177"/>
  <c r="C578" i="177"/>
  <c r="E577" i="177"/>
  <c r="D577" i="177"/>
  <c r="C577" i="177"/>
  <c r="E576" i="177"/>
  <c r="D576" i="177"/>
  <c r="B576" i="177" s="1"/>
  <c r="C576" i="177"/>
  <c r="E575" i="177"/>
  <c r="D575" i="177"/>
  <c r="B575" i="177" s="1"/>
  <c r="C575" i="177"/>
  <c r="C574" i="177"/>
  <c r="E573" i="177"/>
  <c r="D573" i="177"/>
  <c r="B573" i="177" s="1"/>
  <c r="C573" i="177"/>
  <c r="C572" i="177"/>
  <c r="E571" i="177"/>
  <c r="D571" i="177"/>
  <c r="C571" i="177"/>
  <c r="E570" i="177"/>
  <c r="C570" i="177"/>
  <c r="D570" i="177" s="1"/>
  <c r="B570" i="177" s="1"/>
  <c r="E569" i="177"/>
  <c r="D569" i="177"/>
  <c r="C569" i="177"/>
  <c r="E568" i="177"/>
  <c r="D568" i="177"/>
  <c r="B568" i="177" s="1"/>
  <c r="C568" i="177"/>
  <c r="E567" i="177"/>
  <c r="D567" i="177"/>
  <c r="C567" i="177"/>
  <c r="C566" i="177"/>
  <c r="D566" i="177" s="1"/>
  <c r="E565" i="177"/>
  <c r="D565" i="177"/>
  <c r="B565" i="177" s="1"/>
  <c r="C565" i="177"/>
  <c r="C564" i="177"/>
  <c r="E564" i="177" s="1"/>
  <c r="E563" i="177"/>
  <c r="D563" i="177"/>
  <c r="B563" i="177" s="1"/>
  <c r="C563" i="177"/>
  <c r="E562" i="177"/>
  <c r="B562" i="177" s="1"/>
  <c r="D562" i="177"/>
  <c r="C562" i="177"/>
  <c r="E561" i="177"/>
  <c r="D561" i="177"/>
  <c r="C561" i="177"/>
  <c r="E560" i="177"/>
  <c r="D560" i="177"/>
  <c r="B560" i="177" s="1"/>
  <c r="C560" i="177"/>
  <c r="E559" i="177"/>
  <c r="D559" i="177"/>
  <c r="B559" i="177" s="1"/>
  <c r="C559" i="177"/>
  <c r="C558" i="177"/>
  <c r="E558" i="177" s="1"/>
  <c r="E557" i="177"/>
  <c r="D557" i="177"/>
  <c r="B557" i="177" s="1"/>
  <c r="C557" i="177"/>
  <c r="C556" i="177"/>
  <c r="E555" i="177"/>
  <c r="D555" i="177"/>
  <c r="C555" i="177"/>
  <c r="E554" i="177"/>
  <c r="C554" i="177"/>
  <c r="D554" i="177" s="1"/>
  <c r="B554" i="177" s="1"/>
  <c r="E553" i="177"/>
  <c r="D553" i="177"/>
  <c r="C553" i="177"/>
  <c r="E552" i="177"/>
  <c r="D552" i="177"/>
  <c r="B552" i="177" s="1"/>
  <c r="C552" i="177"/>
  <c r="E551" i="177"/>
  <c r="D551" i="177"/>
  <c r="C551" i="177"/>
  <c r="C550" i="177"/>
  <c r="E549" i="177"/>
  <c r="D549" i="177"/>
  <c r="B549" i="177" s="1"/>
  <c r="C549" i="177"/>
  <c r="C548" i="177"/>
  <c r="E548" i="177" s="1"/>
  <c r="E547" i="177"/>
  <c r="D547" i="177"/>
  <c r="B547" i="177" s="1"/>
  <c r="C547" i="177"/>
  <c r="E546" i="177"/>
  <c r="B546" i="177" s="1"/>
  <c r="D546" i="177"/>
  <c r="C546" i="177"/>
  <c r="E545" i="177"/>
  <c r="D545" i="177"/>
  <c r="C545" i="177"/>
  <c r="B545" i="177"/>
  <c r="E544" i="177"/>
  <c r="B544" i="177" s="1"/>
  <c r="D544" i="177"/>
  <c r="C544" i="177"/>
  <c r="E543" i="177"/>
  <c r="B543" i="177" s="1"/>
  <c r="D543" i="177"/>
  <c r="C543" i="177"/>
  <c r="E542" i="177"/>
  <c r="B542" i="177" s="1"/>
  <c r="D542" i="177"/>
  <c r="C542" i="177"/>
  <c r="E541" i="177"/>
  <c r="D541" i="177"/>
  <c r="C541" i="177"/>
  <c r="B541" i="177"/>
  <c r="E540" i="177"/>
  <c r="D540" i="177"/>
  <c r="B540" i="177" s="1"/>
  <c r="C540" i="177"/>
  <c r="E539" i="177"/>
  <c r="B539" i="177" s="1"/>
  <c r="D539" i="177"/>
  <c r="C539" i="177"/>
  <c r="E538" i="177"/>
  <c r="D538" i="177"/>
  <c r="C538" i="177"/>
  <c r="E537" i="177"/>
  <c r="B537" i="177" s="1"/>
  <c r="D537" i="177"/>
  <c r="C537" i="177"/>
  <c r="E536" i="177"/>
  <c r="D536" i="177"/>
  <c r="B536" i="177" s="1"/>
  <c r="C536" i="177"/>
  <c r="E535" i="177"/>
  <c r="B535" i="177" s="1"/>
  <c r="D535" i="177"/>
  <c r="C535" i="177"/>
  <c r="E534" i="177"/>
  <c r="D534" i="177"/>
  <c r="C534" i="177"/>
  <c r="E533" i="177"/>
  <c r="D533" i="177"/>
  <c r="C533" i="177"/>
  <c r="B533" i="177"/>
  <c r="E532" i="177"/>
  <c r="D532" i="177"/>
  <c r="B532" i="177" s="1"/>
  <c r="C532" i="177"/>
  <c r="E531" i="177"/>
  <c r="D531" i="177"/>
  <c r="C531" i="177"/>
  <c r="B531" i="177"/>
  <c r="E530" i="177"/>
  <c r="D530" i="177"/>
  <c r="C530" i="177"/>
  <c r="E529" i="177"/>
  <c r="D529" i="177"/>
  <c r="B529" i="177" s="1"/>
  <c r="C529" i="177"/>
  <c r="E528" i="177"/>
  <c r="D528" i="177"/>
  <c r="B528" i="177" s="1"/>
  <c r="C528" i="177"/>
  <c r="E527" i="177"/>
  <c r="B527" i="177" s="1"/>
  <c r="D527" i="177"/>
  <c r="C527" i="177"/>
  <c r="E526" i="177"/>
  <c r="D526" i="177"/>
  <c r="B526" i="177" s="1"/>
  <c r="C526" i="177"/>
  <c r="E525" i="177"/>
  <c r="D525" i="177"/>
  <c r="B525" i="177" s="1"/>
  <c r="C525" i="177"/>
  <c r="E524" i="177"/>
  <c r="D524" i="177"/>
  <c r="C524" i="177"/>
  <c r="E523" i="177"/>
  <c r="D523" i="177"/>
  <c r="C523" i="177"/>
  <c r="E522" i="177"/>
  <c r="D522" i="177"/>
  <c r="B522" i="177" s="1"/>
  <c r="C522" i="177"/>
  <c r="E521" i="177"/>
  <c r="D521" i="177"/>
  <c r="B521" i="177" s="1"/>
  <c r="C521" i="177"/>
  <c r="E520" i="177"/>
  <c r="D520" i="177"/>
  <c r="B520" i="177" s="1"/>
  <c r="C520" i="177"/>
  <c r="E519" i="177"/>
  <c r="D519" i="177"/>
  <c r="B519" i="177" s="1"/>
  <c r="C519" i="177"/>
  <c r="E518" i="177"/>
  <c r="D518" i="177"/>
  <c r="C518" i="177"/>
  <c r="E517" i="177"/>
  <c r="D517" i="177"/>
  <c r="C517" i="177"/>
  <c r="B517" i="177"/>
  <c r="E516" i="177"/>
  <c r="D516" i="177"/>
  <c r="B516" i="177" s="1"/>
  <c r="C516" i="177"/>
  <c r="E515" i="177"/>
  <c r="D515" i="177"/>
  <c r="C515" i="177"/>
  <c r="B515" i="177"/>
  <c r="E514" i="177"/>
  <c r="D514" i="177"/>
  <c r="C514" i="177"/>
  <c r="E513" i="177"/>
  <c r="D513" i="177"/>
  <c r="B513" i="177" s="1"/>
  <c r="C513" i="177"/>
  <c r="E512" i="177"/>
  <c r="D512" i="177"/>
  <c r="B512" i="177" s="1"/>
  <c r="C512" i="177"/>
  <c r="E511" i="177"/>
  <c r="B511" i="177" s="1"/>
  <c r="D511" i="177"/>
  <c r="C511" i="177"/>
  <c r="E510" i="177"/>
  <c r="D510" i="177"/>
  <c r="B510" i="177" s="1"/>
  <c r="C510" i="177"/>
  <c r="E509" i="177"/>
  <c r="D509" i="177"/>
  <c r="B509" i="177" s="1"/>
  <c r="C509" i="177"/>
  <c r="E508" i="177"/>
  <c r="D508" i="177"/>
  <c r="B508" i="177" s="1"/>
  <c r="C508" i="177"/>
  <c r="E507" i="177"/>
  <c r="B507" i="177" s="1"/>
  <c r="D507" i="177"/>
  <c r="C507" i="177"/>
  <c r="E506" i="177"/>
  <c r="D506" i="177"/>
  <c r="B506" i="177" s="1"/>
  <c r="C506" i="177"/>
  <c r="E505" i="177"/>
  <c r="D505" i="177"/>
  <c r="B505" i="177" s="1"/>
  <c r="C505" i="177"/>
  <c r="E504" i="177"/>
  <c r="D504" i="177"/>
  <c r="B504" i="177" s="1"/>
  <c r="C504" i="177"/>
  <c r="E503" i="177"/>
  <c r="D503" i="177"/>
  <c r="B503" i="177" s="1"/>
  <c r="C503" i="177"/>
  <c r="E502" i="177"/>
  <c r="D502" i="177"/>
  <c r="C502" i="177"/>
  <c r="E501" i="177"/>
  <c r="D501" i="177"/>
  <c r="C501" i="177"/>
  <c r="B501" i="177"/>
  <c r="E500" i="177"/>
  <c r="D500" i="177"/>
  <c r="B500" i="177" s="1"/>
  <c r="C500" i="177"/>
  <c r="E499" i="177"/>
  <c r="D499" i="177"/>
  <c r="C499" i="177"/>
  <c r="B499" i="177"/>
  <c r="E498" i="177"/>
  <c r="D498" i="177"/>
  <c r="C498" i="177"/>
  <c r="E497" i="177"/>
  <c r="D497" i="177"/>
  <c r="C497" i="177"/>
  <c r="B497" i="177"/>
  <c r="E496" i="177"/>
  <c r="D496" i="177"/>
  <c r="B496" i="177" s="1"/>
  <c r="C496" i="177"/>
  <c r="E495" i="177"/>
  <c r="B495" i="177" s="1"/>
  <c r="D495" i="177"/>
  <c r="C495" i="177"/>
  <c r="E494" i="177"/>
  <c r="D494" i="177"/>
  <c r="B494" i="177" s="1"/>
  <c r="C494" i="177"/>
  <c r="E493" i="177"/>
  <c r="D493" i="177"/>
  <c r="B493" i="177" s="1"/>
  <c r="C493" i="177"/>
  <c r="E492" i="177"/>
  <c r="D492" i="177"/>
  <c r="B492" i="177" s="1"/>
  <c r="C492" i="177"/>
  <c r="E491" i="177"/>
  <c r="D491" i="177"/>
  <c r="B491" i="177" s="1"/>
  <c r="C491" i="177"/>
  <c r="E490" i="177"/>
  <c r="D490" i="177"/>
  <c r="B490" i="177" s="1"/>
  <c r="C490" i="177"/>
  <c r="E489" i="177"/>
  <c r="D489" i="177"/>
  <c r="B489" i="177" s="1"/>
  <c r="C489" i="177"/>
  <c r="E488" i="177"/>
  <c r="D488" i="177"/>
  <c r="B488" i="177" s="1"/>
  <c r="C488" i="177"/>
  <c r="E487" i="177"/>
  <c r="D487" i="177"/>
  <c r="B487" i="177" s="1"/>
  <c r="C487" i="177"/>
  <c r="E486" i="177"/>
  <c r="D486" i="177"/>
  <c r="C486" i="177"/>
  <c r="E485" i="177"/>
  <c r="D485" i="177"/>
  <c r="C485" i="177"/>
  <c r="B485" i="177"/>
  <c r="E484" i="177"/>
  <c r="D484" i="177"/>
  <c r="B484" i="177" s="1"/>
  <c r="C484" i="177"/>
  <c r="E483" i="177"/>
  <c r="D483" i="177"/>
  <c r="C483" i="177"/>
  <c r="B483" i="177"/>
  <c r="E482" i="177"/>
  <c r="D482" i="177"/>
  <c r="C482" i="177"/>
  <c r="E481" i="177"/>
  <c r="D481" i="177"/>
  <c r="C481" i="177"/>
  <c r="B481" i="177"/>
  <c r="E480" i="177"/>
  <c r="D480" i="177"/>
  <c r="B480" i="177" s="1"/>
  <c r="C480" i="177"/>
  <c r="E479" i="177"/>
  <c r="B479" i="177" s="1"/>
  <c r="D479" i="177"/>
  <c r="C479" i="177"/>
  <c r="E478" i="177"/>
  <c r="D478" i="177"/>
  <c r="B478" i="177" s="1"/>
  <c r="C478" i="177"/>
  <c r="E477" i="177"/>
  <c r="D477" i="177"/>
  <c r="B477" i="177" s="1"/>
  <c r="C477" i="177"/>
  <c r="E476" i="177"/>
  <c r="D476" i="177"/>
  <c r="B476" i="177" s="1"/>
  <c r="C476" i="177"/>
  <c r="E475" i="177"/>
  <c r="D475" i="177"/>
  <c r="C475" i="177"/>
  <c r="E474" i="177"/>
  <c r="D474" i="177"/>
  <c r="B474" i="177" s="1"/>
  <c r="C474" i="177"/>
  <c r="E473" i="177"/>
  <c r="D473" i="177"/>
  <c r="B473" i="177" s="1"/>
  <c r="C473" i="177"/>
  <c r="E472" i="177"/>
  <c r="D472" i="177"/>
  <c r="B472" i="177" s="1"/>
  <c r="C472" i="177"/>
  <c r="E471" i="177"/>
  <c r="D471" i="177"/>
  <c r="B471" i="177" s="1"/>
  <c r="C471" i="177"/>
  <c r="E470" i="177"/>
  <c r="D470" i="177"/>
  <c r="C470" i="177"/>
  <c r="E469" i="177"/>
  <c r="D469" i="177"/>
  <c r="C469" i="177"/>
  <c r="B469" i="177"/>
  <c r="E468" i="177"/>
  <c r="D468" i="177"/>
  <c r="B468" i="177" s="1"/>
  <c r="C468" i="177"/>
  <c r="E467" i="177"/>
  <c r="D467" i="177"/>
  <c r="C467" i="177"/>
  <c r="B467" i="177"/>
  <c r="E466" i="177"/>
  <c r="D466" i="177"/>
  <c r="C466" i="177"/>
  <c r="E465" i="177"/>
  <c r="D465" i="177"/>
  <c r="C465" i="177"/>
  <c r="B465" i="177"/>
  <c r="E464" i="177"/>
  <c r="D464" i="177"/>
  <c r="B464" i="177" s="1"/>
  <c r="C464" i="177"/>
  <c r="E463" i="177"/>
  <c r="B463" i="177" s="1"/>
  <c r="D463" i="177"/>
  <c r="C463" i="177"/>
  <c r="E462" i="177"/>
  <c r="D462" i="177"/>
  <c r="B462" i="177" s="1"/>
  <c r="C462" i="177"/>
  <c r="E461" i="177"/>
  <c r="D461" i="177"/>
  <c r="B461" i="177" s="1"/>
  <c r="C461" i="177"/>
  <c r="E460" i="177"/>
  <c r="D460" i="177"/>
  <c r="B460" i="177" s="1"/>
  <c r="C460" i="177"/>
  <c r="E459" i="177"/>
  <c r="D459" i="177"/>
  <c r="B459" i="177" s="1"/>
  <c r="C459" i="177"/>
  <c r="E458" i="177"/>
  <c r="D458" i="177"/>
  <c r="B458" i="177" s="1"/>
  <c r="C458" i="177"/>
  <c r="E457" i="177"/>
  <c r="D457" i="177"/>
  <c r="B457" i="177" s="1"/>
  <c r="C457" i="177"/>
  <c r="E456" i="177"/>
  <c r="D456" i="177"/>
  <c r="B456" i="177" s="1"/>
  <c r="C456" i="177"/>
  <c r="E455" i="177"/>
  <c r="D455" i="177"/>
  <c r="B455" i="177" s="1"/>
  <c r="C455" i="177"/>
  <c r="E454" i="177"/>
  <c r="D454" i="177"/>
  <c r="C454" i="177"/>
  <c r="E453" i="177"/>
  <c r="D453" i="177"/>
  <c r="C453" i="177"/>
  <c r="B453" i="177"/>
  <c r="E452" i="177"/>
  <c r="D452" i="177"/>
  <c r="B452" i="177" s="1"/>
  <c r="C452" i="177"/>
  <c r="E451" i="177"/>
  <c r="D451" i="177"/>
  <c r="C451" i="177"/>
  <c r="B451" i="177"/>
  <c r="E450" i="177"/>
  <c r="D450" i="177"/>
  <c r="C450" i="177"/>
  <c r="E449" i="177"/>
  <c r="D449" i="177"/>
  <c r="C449" i="177"/>
  <c r="B449" i="177"/>
  <c r="E448" i="177"/>
  <c r="D448" i="177"/>
  <c r="B448" i="177" s="1"/>
  <c r="C448" i="177"/>
  <c r="E447" i="177"/>
  <c r="B447" i="177" s="1"/>
  <c r="D447" i="177"/>
  <c r="C447" i="177"/>
  <c r="E446" i="177"/>
  <c r="D446" i="177"/>
  <c r="B446" i="177" s="1"/>
  <c r="C446" i="177"/>
  <c r="E445" i="177"/>
  <c r="D445" i="177"/>
  <c r="B445" i="177" s="1"/>
  <c r="C445" i="177"/>
  <c r="E444" i="177"/>
  <c r="D444" i="177"/>
  <c r="B444" i="177" s="1"/>
  <c r="C444" i="177"/>
  <c r="E443" i="177"/>
  <c r="D443" i="177"/>
  <c r="C443" i="177"/>
  <c r="E442" i="177"/>
  <c r="D442" i="177"/>
  <c r="B442" i="177" s="1"/>
  <c r="C442" i="177"/>
  <c r="E441" i="177"/>
  <c r="D441" i="177"/>
  <c r="B441" i="177" s="1"/>
  <c r="C441" i="177"/>
  <c r="E440" i="177"/>
  <c r="D440" i="177"/>
  <c r="B440" i="177" s="1"/>
  <c r="C440" i="177"/>
  <c r="E439" i="177"/>
  <c r="D439" i="177"/>
  <c r="B439" i="177" s="1"/>
  <c r="C439" i="177"/>
  <c r="E438" i="177"/>
  <c r="D438" i="177"/>
  <c r="C438" i="177"/>
  <c r="E437" i="177"/>
  <c r="D437" i="177"/>
  <c r="C437" i="177"/>
  <c r="B437" i="177"/>
  <c r="E436" i="177"/>
  <c r="D436" i="177"/>
  <c r="B436" i="177" s="1"/>
  <c r="C436" i="177"/>
  <c r="E435" i="177"/>
  <c r="D435" i="177"/>
  <c r="C435" i="177"/>
  <c r="B435" i="177"/>
  <c r="E434" i="177"/>
  <c r="D434" i="177"/>
  <c r="C434" i="177"/>
  <c r="E433" i="177"/>
  <c r="D433" i="177"/>
  <c r="C433" i="177"/>
  <c r="B433" i="177"/>
  <c r="E432" i="177"/>
  <c r="D432" i="177"/>
  <c r="B432" i="177" s="1"/>
  <c r="C432" i="177"/>
  <c r="E431" i="177"/>
  <c r="B431" i="177" s="1"/>
  <c r="D431" i="177"/>
  <c r="C431" i="177"/>
  <c r="E430" i="177"/>
  <c r="D430" i="177"/>
  <c r="B430" i="177" s="1"/>
  <c r="C430" i="177"/>
  <c r="E429" i="177"/>
  <c r="D429" i="177"/>
  <c r="B429" i="177" s="1"/>
  <c r="C429" i="177"/>
  <c r="E428" i="177"/>
  <c r="D428" i="177"/>
  <c r="B428" i="177" s="1"/>
  <c r="C428" i="177"/>
  <c r="E427" i="177"/>
  <c r="D427" i="177"/>
  <c r="B427" i="177" s="1"/>
  <c r="C427" i="177"/>
  <c r="E426" i="177"/>
  <c r="D426" i="177"/>
  <c r="B426" i="177" s="1"/>
  <c r="C426" i="177"/>
  <c r="E425" i="177"/>
  <c r="D425" i="177"/>
  <c r="B425" i="177" s="1"/>
  <c r="C425" i="177"/>
  <c r="E424" i="177"/>
  <c r="D424" i="177"/>
  <c r="B424" i="177" s="1"/>
  <c r="C424" i="177"/>
  <c r="E423" i="177"/>
  <c r="D423" i="177"/>
  <c r="B423" i="177" s="1"/>
  <c r="C423" i="177"/>
  <c r="E422" i="177"/>
  <c r="D422" i="177"/>
  <c r="C422" i="177"/>
  <c r="E421" i="177"/>
  <c r="D421" i="177"/>
  <c r="C421" i="177"/>
  <c r="B421" i="177"/>
  <c r="E420" i="177"/>
  <c r="D420" i="177"/>
  <c r="B420" i="177" s="1"/>
  <c r="C420" i="177"/>
  <c r="E419" i="177"/>
  <c r="D419" i="177"/>
  <c r="C419" i="177"/>
  <c r="B419" i="177"/>
  <c r="E418" i="177"/>
  <c r="D418" i="177"/>
  <c r="C418" i="177"/>
  <c r="E417" i="177"/>
  <c r="D417" i="177"/>
  <c r="B417" i="177" s="1"/>
  <c r="C417" i="177"/>
  <c r="E416" i="177"/>
  <c r="D416" i="177"/>
  <c r="B416" i="177" s="1"/>
  <c r="C416" i="177"/>
  <c r="E415" i="177"/>
  <c r="B415" i="177" s="1"/>
  <c r="D415" i="177"/>
  <c r="C415" i="177"/>
  <c r="E414" i="177"/>
  <c r="D414" i="177"/>
  <c r="B414" i="177" s="1"/>
  <c r="C414" i="177"/>
  <c r="E413" i="177"/>
  <c r="D413" i="177"/>
  <c r="B413" i="177" s="1"/>
  <c r="C413" i="177"/>
  <c r="E412" i="177"/>
  <c r="D412" i="177"/>
  <c r="B412" i="177" s="1"/>
  <c r="C412" i="177"/>
  <c r="E411" i="177"/>
  <c r="D411" i="177"/>
  <c r="C411" i="177"/>
  <c r="E410" i="177"/>
  <c r="D410" i="177"/>
  <c r="C410" i="177"/>
  <c r="E409" i="177"/>
  <c r="D409" i="177"/>
  <c r="B409" i="177" s="1"/>
  <c r="C409" i="177"/>
  <c r="E408" i="177"/>
  <c r="D408" i="177"/>
  <c r="B408" i="177" s="1"/>
  <c r="C408" i="177"/>
  <c r="E407" i="177"/>
  <c r="D407" i="177"/>
  <c r="B407" i="177" s="1"/>
  <c r="C407" i="177"/>
  <c r="E406" i="177"/>
  <c r="D406" i="177"/>
  <c r="C406" i="177"/>
  <c r="E405" i="177"/>
  <c r="D405" i="177"/>
  <c r="C405" i="177"/>
  <c r="B405" i="177"/>
  <c r="E404" i="177"/>
  <c r="D404" i="177"/>
  <c r="B404" i="177" s="1"/>
  <c r="C404" i="177"/>
  <c r="E403" i="177"/>
  <c r="D403" i="177"/>
  <c r="C403" i="177"/>
  <c r="B403" i="177"/>
  <c r="E402" i="177"/>
  <c r="D402" i="177"/>
  <c r="C402" i="177"/>
  <c r="E401" i="177"/>
  <c r="D401" i="177"/>
  <c r="C401" i="177"/>
  <c r="B401" i="177"/>
  <c r="E400" i="177"/>
  <c r="D400" i="177"/>
  <c r="B400" i="177" s="1"/>
  <c r="C400" i="177"/>
  <c r="E399" i="177"/>
  <c r="B399" i="177" s="1"/>
  <c r="D399" i="177"/>
  <c r="C399" i="177"/>
  <c r="E398" i="177"/>
  <c r="D398" i="177"/>
  <c r="B398" i="177" s="1"/>
  <c r="C398" i="177"/>
  <c r="E397" i="177"/>
  <c r="D397" i="177"/>
  <c r="B397" i="177" s="1"/>
  <c r="C397" i="177"/>
  <c r="E396" i="177"/>
  <c r="D396" i="177"/>
  <c r="B396" i="177" s="1"/>
  <c r="C396" i="177"/>
  <c r="E395" i="177"/>
  <c r="D395" i="177"/>
  <c r="C395" i="177"/>
  <c r="E394" i="177"/>
  <c r="D394" i="177"/>
  <c r="B394" i="177" s="1"/>
  <c r="C394" i="177"/>
  <c r="E393" i="177"/>
  <c r="D393" i="177"/>
  <c r="B393" i="177" s="1"/>
  <c r="C393" i="177"/>
  <c r="E392" i="177"/>
  <c r="D392" i="177"/>
  <c r="B392" i="177" s="1"/>
  <c r="C392" i="177"/>
  <c r="E391" i="177"/>
  <c r="D391" i="177"/>
  <c r="B391" i="177" s="1"/>
  <c r="C391" i="177"/>
  <c r="E390" i="177"/>
  <c r="D390" i="177"/>
  <c r="C390" i="177"/>
  <c r="E389" i="177"/>
  <c r="D389" i="177"/>
  <c r="C389" i="177"/>
  <c r="B389" i="177"/>
  <c r="E388" i="177"/>
  <c r="D388" i="177"/>
  <c r="B388" i="177" s="1"/>
  <c r="C388" i="177"/>
  <c r="E387" i="177"/>
  <c r="D387" i="177"/>
  <c r="C387" i="177"/>
  <c r="B387" i="177"/>
  <c r="E386" i="177"/>
  <c r="D386" i="177"/>
  <c r="C386" i="177"/>
  <c r="E385" i="177"/>
  <c r="D385" i="177"/>
  <c r="C385" i="177"/>
  <c r="B385" i="177"/>
  <c r="E384" i="177"/>
  <c r="D384" i="177"/>
  <c r="B384" i="177" s="1"/>
  <c r="C384" i="177"/>
  <c r="E383" i="177"/>
  <c r="B383" i="177" s="1"/>
  <c r="D383" i="177"/>
  <c r="C383" i="177"/>
  <c r="E382" i="177"/>
  <c r="D382" i="177"/>
  <c r="B382" i="177" s="1"/>
  <c r="C382" i="177"/>
  <c r="E381" i="177"/>
  <c r="D381" i="177"/>
  <c r="B381" i="177" s="1"/>
  <c r="C381" i="177"/>
  <c r="E380" i="177"/>
  <c r="D380" i="177"/>
  <c r="B380" i="177" s="1"/>
  <c r="C380" i="177"/>
  <c r="E379" i="177"/>
  <c r="D379" i="177"/>
  <c r="B379" i="177" s="1"/>
  <c r="C379" i="177"/>
  <c r="E378" i="177"/>
  <c r="D378" i="177"/>
  <c r="B378" i="177" s="1"/>
  <c r="C378" i="177"/>
  <c r="E377" i="177"/>
  <c r="D377" i="177"/>
  <c r="B377" i="177" s="1"/>
  <c r="C377" i="177"/>
  <c r="E376" i="177"/>
  <c r="D376" i="177"/>
  <c r="B376" i="177" s="1"/>
  <c r="C376" i="177"/>
  <c r="E375" i="177"/>
  <c r="D375" i="177"/>
  <c r="B375" i="177" s="1"/>
  <c r="C375" i="177"/>
  <c r="E374" i="177"/>
  <c r="D374" i="177"/>
  <c r="C374" i="177"/>
  <c r="E373" i="177"/>
  <c r="D373" i="177"/>
  <c r="C373" i="177"/>
  <c r="B373" i="177"/>
  <c r="E372" i="177"/>
  <c r="D372" i="177"/>
  <c r="B372" i="177" s="1"/>
  <c r="C372" i="177"/>
  <c r="E371" i="177"/>
  <c r="D371" i="177"/>
  <c r="C371" i="177"/>
  <c r="B371" i="177"/>
  <c r="E370" i="177"/>
  <c r="D370" i="177"/>
  <c r="C370" i="177"/>
  <c r="E369" i="177"/>
  <c r="D369" i="177"/>
  <c r="B369" i="177" s="1"/>
  <c r="C369" i="177"/>
  <c r="E368" i="177"/>
  <c r="D368" i="177"/>
  <c r="B368" i="177" s="1"/>
  <c r="C368" i="177"/>
  <c r="E367" i="177"/>
  <c r="B367" i="177" s="1"/>
  <c r="D367" i="177"/>
  <c r="C367" i="177"/>
  <c r="E366" i="177"/>
  <c r="D366" i="177"/>
  <c r="B366" i="177" s="1"/>
  <c r="C366" i="177"/>
  <c r="E365" i="177"/>
  <c r="D365" i="177"/>
  <c r="B365" i="177" s="1"/>
  <c r="C365" i="177"/>
  <c r="E364" i="177"/>
  <c r="D364" i="177"/>
  <c r="B364" i="177" s="1"/>
  <c r="C364" i="177"/>
  <c r="E363" i="177"/>
  <c r="D363" i="177"/>
  <c r="C363" i="177"/>
  <c r="E362" i="177"/>
  <c r="D362" i="177"/>
  <c r="B362" i="177" s="1"/>
  <c r="C362" i="177"/>
  <c r="E361" i="177"/>
  <c r="D361" i="177"/>
  <c r="B361" i="177" s="1"/>
  <c r="C361" i="177"/>
  <c r="E360" i="177"/>
  <c r="D360" i="177"/>
  <c r="B360" i="177" s="1"/>
  <c r="C360" i="177"/>
  <c r="E359" i="177"/>
  <c r="D359" i="177"/>
  <c r="B359" i="177" s="1"/>
  <c r="C359" i="177"/>
  <c r="E358" i="177"/>
  <c r="D358" i="177"/>
  <c r="C358" i="177"/>
  <c r="E357" i="177"/>
  <c r="D357" i="177"/>
  <c r="C357" i="177"/>
  <c r="B357" i="177"/>
  <c r="E356" i="177"/>
  <c r="D356" i="177"/>
  <c r="B356" i="177" s="1"/>
  <c r="C356" i="177"/>
  <c r="E355" i="177"/>
  <c r="D355" i="177"/>
  <c r="C355" i="177"/>
  <c r="B355" i="177"/>
  <c r="E354" i="177"/>
  <c r="D354" i="177"/>
  <c r="C354" i="177"/>
  <c r="E353" i="177"/>
  <c r="D353" i="177"/>
  <c r="B353" i="177" s="1"/>
  <c r="C353" i="177"/>
  <c r="E352" i="177"/>
  <c r="D352" i="177"/>
  <c r="B352" i="177" s="1"/>
  <c r="C352" i="177"/>
  <c r="E351" i="177"/>
  <c r="B351" i="177" s="1"/>
  <c r="D351" i="177"/>
  <c r="C351" i="177"/>
  <c r="E350" i="177"/>
  <c r="D350" i="177"/>
  <c r="B350" i="177" s="1"/>
  <c r="C350" i="177"/>
  <c r="E349" i="177"/>
  <c r="D349" i="177"/>
  <c r="B349" i="177" s="1"/>
  <c r="C349" i="177"/>
  <c r="E348" i="177"/>
  <c r="D348" i="177"/>
  <c r="C348" i="177"/>
  <c r="E347" i="177"/>
  <c r="D347" i="177"/>
  <c r="B347" i="177" s="1"/>
  <c r="C347" i="177"/>
  <c r="E346" i="177"/>
  <c r="D346" i="177"/>
  <c r="C346" i="177"/>
  <c r="E345" i="177"/>
  <c r="D345" i="177"/>
  <c r="B345" i="177" s="1"/>
  <c r="C345" i="177"/>
  <c r="E344" i="177"/>
  <c r="D344" i="177"/>
  <c r="B344" i="177" s="1"/>
  <c r="C344" i="177"/>
  <c r="E343" i="177"/>
  <c r="D343" i="177"/>
  <c r="B343" i="177" s="1"/>
  <c r="C343" i="177"/>
  <c r="E342" i="177"/>
  <c r="D342" i="177"/>
  <c r="C342" i="177"/>
  <c r="E341" i="177"/>
  <c r="D341" i="177"/>
  <c r="C341" i="177"/>
  <c r="B341" i="177"/>
  <c r="E340" i="177"/>
  <c r="D340" i="177"/>
  <c r="B340" i="177" s="1"/>
  <c r="C340" i="177"/>
  <c r="E339" i="177"/>
  <c r="D339" i="177"/>
  <c r="C339" i="177"/>
  <c r="B339" i="177"/>
  <c r="E338" i="177"/>
  <c r="D338" i="177"/>
  <c r="C338" i="177"/>
  <c r="E337" i="177"/>
  <c r="D337" i="177"/>
  <c r="B337" i="177" s="1"/>
  <c r="C337" i="177"/>
  <c r="E336" i="177"/>
  <c r="D336" i="177"/>
  <c r="B336" i="177" s="1"/>
  <c r="C336" i="177"/>
  <c r="E335" i="177"/>
  <c r="B335" i="177" s="1"/>
  <c r="D335" i="177"/>
  <c r="C335" i="177"/>
  <c r="E334" i="177"/>
  <c r="D334" i="177"/>
  <c r="B334" i="177" s="1"/>
  <c r="C334" i="177"/>
  <c r="E333" i="177"/>
  <c r="D333" i="177"/>
  <c r="B333" i="177" s="1"/>
  <c r="C333" i="177"/>
  <c r="E332" i="177"/>
  <c r="D332" i="177"/>
  <c r="C332" i="177"/>
  <c r="E331" i="177"/>
  <c r="D331" i="177"/>
  <c r="B331" i="177" s="1"/>
  <c r="C331" i="177"/>
  <c r="E330" i="177"/>
  <c r="D330" i="177"/>
  <c r="C330" i="177"/>
  <c r="E329" i="177"/>
  <c r="D329" i="177"/>
  <c r="B329" i="177" s="1"/>
  <c r="C329" i="177"/>
  <c r="E328" i="177"/>
  <c r="D328" i="177"/>
  <c r="B328" i="177" s="1"/>
  <c r="C328" i="177"/>
  <c r="E327" i="177"/>
  <c r="D327" i="177"/>
  <c r="B327" i="177" s="1"/>
  <c r="C327" i="177"/>
  <c r="E326" i="177"/>
  <c r="D326" i="177"/>
  <c r="C326" i="177"/>
  <c r="E325" i="177"/>
  <c r="D325" i="177"/>
  <c r="C325" i="177"/>
  <c r="B325" i="177"/>
  <c r="E324" i="177"/>
  <c r="D324" i="177"/>
  <c r="B324" i="177" s="1"/>
  <c r="C324" i="177"/>
  <c r="E323" i="177"/>
  <c r="D323" i="177"/>
  <c r="C323" i="177"/>
  <c r="B323" i="177"/>
  <c r="E322" i="177"/>
  <c r="D322" i="177"/>
  <c r="C322" i="177"/>
  <c r="E321" i="177"/>
  <c r="D321" i="177"/>
  <c r="B321" i="177" s="1"/>
  <c r="C321" i="177"/>
  <c r="E320" i="177"/>
  <c r="D320" i="177"/>
  <c r="B320" i="177" s="1"/>
  <c r="C320" i="177"/>
  <c r="E319" i="177"/>
  <c r="B319" i="177" s="1"/>
  <c r="D319" i="177"/>
  <c r="C319" i="177"/>
  <c r="E318" i="177"/>
  <c r="D318" i="177"/>
  <c r="B318" i="177" s="1"/>
  <c r="C318" i="177"/>
  <c r="E317" i="177"/>
  <c r="D317" i="177"/>
  <c r="B317" i="177" s="1"/>
  <c r="C317" i="177"/>
  <c r="E316" i="177"/>
  <c r="D316" i="177"/>
  <c r="C316" i="177"/>
  <c r="E315" i="177"/>
  <c r="D315" i="177"/>
  <c r="B315" i="177" s="1"/>
  <c r="C315" i="177"/>
  <c r="E314" i="177"/>
  <c r="D314" i="177"/>
  <c r="C314" i="177"/>
  <c r="E313" i="177"/>
  <c r="D313" i="177"/>
  <c r="B313" i="177" s="1"/>
  <c r="C313" i="177"/>
  <c r="E312" i="177"/>
  <c r="D312" i="177"/>
  <c r="B312" i="177" s="1"/>
  <c r="C312" i="177"/>
  <c r="E311" i="177"/>
  <c r="D311" i="177"/>
  <c r="B311" i="177" s="1"/>
  <c r="C311" i="177"/>
  <c r="E310" i="177"/>
  <c r="D310" i="177"/>
  <c r="C310" i="177"/>
  <c r="E309" i="177"/>
  <c r="D309" i="177"/>
  <c r="C309" i="177"/>
  <c r="B309" i="177"/>
  <c r="E308" i="177"/>
  <c r="D308" i="177"/>
  <c r="B308" i="177" s="1"/>
  <c r="C308" i="177"/>
  <c r="E307" i="177"/>
  <c r="D307" i="177"/>
  <c r="C307" i="177"/>
  <c r="B307" i="177"/>
  <c r="E306" i="177"/>
  <c r="D306" i="177"/>
  <c r="C306" i="177"/>
  <c r="E305" i="177"/>
  <c r="D305" i="177"/>
  <c r="B305" i="177" s="1"/>
  <c r="C305" i="177"/>
  <c r="E304" i="177"/>
  <c r="D304" i="177"/>
  <c r="B304" i="177" s="1"/>
  <c r="C304" i="177"/>
  <c r="E303" i="177"/>
  <c r="B303" i="177" s="1"/>
  <c r="D303" i="177"/>
  <c r="C303" i="177"/>
  <c r="E302" i="177"/>
  <c r="D302" i="177"/>
  <c r="B302" i="177" s="1"/>
  <c r="C302" i="177"/>
  <c r="E301" i="177"/>
  <c r="D301" i="177"/>
  <c r="B301" i="177" s="1"/>
  <c r="C301" i="177"/>
  <c r="E300" i="177"/>
  <c r="D300" i="177"/>
  <c r="C300" i="177"/>
  <c r="E299" i="177"/>
  <c r="D299" i="177"/>
  <c r="C299" i="177"/>
  <c r="E298" i="177"/>
  <c r="D298" i="177"/>
  <c r="C298" i="177"/>
  <c r="E297" i="177"/>
  <c r="D297" i="177"/>
  <c r="B297" i="177" s="1"/>
  <c r="C297" i="177"/>
  <c r="E296" i="177"/>
  <c r="D296" i="177"/>
  <c r="B296" i="177" s="1"/>
  <c r="C296" i="177"/>
  <c r="E295" i="177"/>
  <c r="D295" i="177"/>
  <c r="B295" i="177" s="1"/>
  <c r="C295" i="177"/>
  <c r="E294" i="177"/>
  <c r="D294" i="177"/>
  <c r="C294" i="177"/>
  <c r="E293" i="177"/>
  <c r="D293" i="177"/>
  <c r="C293" i="177"/>
  <c r="B293" i="177"/>
  <c r="E292" i="177"/>
  <c r="D292" i="177"/>
  <c r="B292" i="177" s="1"/>
  <c r="C292" i="177"/>
  <c r="E291" i="177"/>
  <c r="D291" i="177"/>
  <c r="C291" i="177"/>
  <c r="B291" i="177"/>
  <c r="E290" i="177"/>
  <c r="D290" i="177"/>
  <c r="C290" i="177"/>
  <c r="E289" i="177"/>
  <c r="D289" i="177"/>
  <c r="B289" i="177" s="1"/>
  <c r="C289" i="177"/>
  <c r="E288" i="177"/>
  <c r="D288" i="177"/>
  <c r="B288" i="177" s="1"/>
  <c r="C288" i="177"/>
  <c r="E287" i="177"/>
  <c r="B287" i="177" s="1"/>
  <c r="D287" i="177"/>
  <c r="C287" i="177"/>
  <c r="E286" i="177"/>
  <c r="D286" i="177"/>
  <c r="B286" i="177" s="1"/>
  <c r="C286" i="177"/>
  <c r="E285" i="177"/>
  <c r="D285" i="177"/>
  <c r="B285" i="177" s="1"/>
  <c r="C285" i="177"/>
  <c r="E284" i="177"/>
  <c r="D284" i="177"/>
  <c r="C284" i="177"/>
  <c r="E283" i="177"/>
  <c r="D283" i="177"/>
  <c r="B283" i="177" s="1"/>
  <c r="C283" i="177"/>
  <c r="E282" i="177"/>
  <c r="D282" i="177"/>
  <c r="C282" i="177"/>
  <c r="E281" i="177"/>
  <c r="D281" i="177"/>
  <c r="C281" i="177"/>
  <c r="B281" i="177"/>
  <c r="E280" i="177"/>
  <c r="D280" i="177"/>
  <c r="B280" i="177" s="1"/>
  <c r="C280" i="177"/>
  <c r="E279" i="177"/>
  <c r="D279" i="177"/>
  <c r="B279" i="177" s="1"/>
  <c r="C279" i="177"/>
  <c r="E278" i="177"/>
  <c r="D278" i="177"/>
  <c r="C278" i="177"/>
  <c r="E277" i="177"/>
  <c r="D277" i="177"/>
  <c r="C277" i="177"/>
  <c r="B277" i="177"/>
  <c r="E276" i="177"/>
  <c r="D276" i="177"/>
  <c r="B276" i="177" s="1"/>
  <c r="C276" i="177"/>
  <c r="E275" i="177"/>
  <c r="D275" i="177"/>
  <c r="C275" i="177"/>
  <c r="B275" i="177"/>
  <c r="E274" i="177"/>
  <c r="D274" i="177"/>
  <c r="C274" i="177"/>
  <c r="E273" i="177"/>
  <c r="D273" i="177"/>
  <c r="B273" i="177" s="1"/>
  <c r="C273" i="177"/>
  <c r="E272" i="177"/>
  <c r="D272" i="177"/>
  <c r="B272" i="177" s="1"/>
  <c r="C272" i="177"/>
  <c r="E271" i="177"/>
  <c r="B271" i="177" s="1"/>
  <c r="D271" i="177"/>
  <c r="C271" i="177"/>
  <c r="E270" i="177"/>
  <c r="D270" i="177"/>
  <c r="B270" i="177" s="1"/>
  <c r="C270" i="177"/>
  <c r="E269" i="177"/>
  <c r="D269" i="177"/>
  <c r="C269" i="177"/>
  <c r="B269" i="177"/>
  <c r="E268" i="177"/>
  <c r="D268" i="177"/>
  <c r="C268" i="177"/>
  <c r="E267" i="177"/>
  <c r="D267" i="177"/>
  <c r="B267" i="177" s="1"/>
  <c r="C267" i="177"/>
  <c r="E266" i="177"/>
  <c r="D266" i="177"/>
  <c r="C266" i="177"/>
  <c r="E265" i="177"/>
  <c r="D265" i="177"/>
  <c r="C265" i="177"/>
  <c r="B265" i="177"/>
  <c r="E264" i="177"/>
  <c r="D264" i="177"/>
  <c r="B264" i="177" s="1"/>
  <c r="C264" i="177"/>
  <c r="E263" i="177"/>
  <c r="D263" i="177"/>
  <c r="B263" i="177" s="1"/>
  <c r="C263" i="177"/>
  <c r="E262" i="177"/>
  <c r="D262" i="177"/>
  <c r="C262" i="177"/>
  <c r="E261" i="177"/>
  <c r="D261" i="177"/>
  <c r="C261" i="177"/>
  <c r="B261" i="177"/>
  <c r="E260" i="177"/>
  <c r="D260" i="177"/>
  <c r="B260" i="177" s="1"/>
  <c r="C260" i="177"/>
  <c r="E259" i="177"/>
  <c r="D259" i="177"/>
  <c r="C259" i="177"/>
  <c r="B259" i="177"/>
  <c r="E258" i="177"/>
  <c r="D258" i="177"/>
  <c r="C258" i="177"/>
  <c r="E257" i="177"/>
  <c r="D257" i="177"/>
  <c r="B257" i="177" s="1"/>
  <c r="C257" i="177"/>
  <c r="E256" i="177"/>
  <c r="D256" i="177"/>
  <c r="B256" i="177" s="1"/>
  <c r="C256" i="177"/>
  <c r="E255" i="177"/>
  <c r="B255" i="177" s="1"/>
  <c r="D255" i="177"/>
  <c r="C255" i="177"/>
  <c r="E254" i="177"/>
  <c r="D254" i="177"/>
  <c r="B254" i="177" s="1"/>
  <c r="C254" i="177"/>
  <c r="E253" i="177"/>
  <c r="D253" i="177"/>
  <c r="B253" i="177" s="1"/>
  <c r="C253" i="177"/>
  <c r="E252" i="177"/>
  <c r="D252" i="177"/>
  <c r="C252" i="177"/>
  <c r="E251" i="177"/>
  <c r="D251" i="177"/>
  <c r="C251" i="177"/>
  <c r="E250" i="177"/>
  <c r="D250" i="177"/>
  <c r="B250" i="177" s="1"/>
  <c r="C250" i="177"/>
  <c r="E249" i="177"/>
  <c r="D249" i="177"/>
  <c r="B249" i="177" s="1"/>
  <c r="C249" i="177"/>
  <c r="E248" i="177"/>
  <c r="D248" i="177"/>
  <c r="B248" i="177" s="1"/>
  <c r="C248" i="177"/>
  <c r="E247" i="177"/>
  <c r="D247" i="177"/>
  <c r="C247" i="177"/>
  <c r="B247" i="177"/>
  <c r="E246" i="177"/>
  <c r="D246" i="177"/>
  <c r="C246" i="177"/>
  <c r="E245" i="177"/>
  <c r="D245" i="177"/>
  <c r="C245" i="177"/>
  <c r="B245" i="177"/>
  <c r="E244" i="177"/>
  <c r="D244" i="177"/>
  <c r="C244" i="177"/>
  <c r="E243" i="177"/>
  <c r="D243" i="177"/>
  <c r="B243" i="177" s="1"/>
  <c r="C243" i="177"/>
  <c r="E242" i="177"/>
  <c r="D242" i="177"/>
  <c r="B242" i="177" s="1"/>
  <c r="C242" i="177"/>
  <c r="E241" i="177"/>
  <c r="D241" i="177"/>
  <c r="C241" i="177"/>
  <c r="B241" i="177"/>
  <c r="E240" i="177"/>
  <c r="D240" i="177"/>
  <c r="B240" i="177" s="1"/>
  <c r="C240" i="177"/>
  <c r="E239" i="177"/>
  <c r="B239" i="177" s="1"/>
  <c r="D239" i="177"/>
  <c r="C239" i="177"/>
  <c r="E238" i="177"/>
  <c r="D238" i="177"/>
  <c r="C238" i="177"/>
  <c r="E237" i="177"/>
  <c r="D237" i="177"/>
  <c r="B237" i="177" s="1"/>
  <c r="C237" i="177"/>
  <c r="E236" i="177"/>
  <c r="D236" i="177"/>
  <c r="C236" i="177"/>
  <c r="E235" i="177"/>
  <c r="D235" i="177"/>
  <c r="B235" i="177" s="1"/>
  <c r="C235" i="177"/>
  <c r="E234" i="177"/>
  <c r="B234" i="177" s="1"/>
  <c r="D234" i="177"/>
  <c r="C234" i="177"/>
  <c r="E233" i="177"/>
  <c r="D233" i="177"/>
  <c r="B233" i="177" s="1"/>
  <c r="C233" i="177"/>
  <c r="E232" i="177"/>
  <c r="B232" i="177" s="1"/>
  <c r="D232" i="177"/>
  <c r="C232" i="177"/>
  <c r="E231" i="177"/>
  <c r="D231" i="177"/>
  <c r="C231" i="177"/>
  <c r="E230" i="177"/>
  <c r="D230" i="177"/>
  <c r="B230" i="177" s="1"/>
  <c r="C230" i="177"/>
  <c r="E229" i="177"/>
  <c r="D229" i="177"/>
  <c r="C229" i="177"/>
  <c r="E228" i="177"/>
  <c r="D228" i="177"/>
  <c r="B228" i="177" s="1"/>
  <c r="C228" i="177"/>
  <c r="E227" i="177"/>
  <c r="D227" i="177"/>
  <c r="B227" i="177" s="1"/>
  <c r="C227" i="177"/>
  <c r="E226" i="177"/>
  <c r="D226" i="177"/>
  <c r="B226" i="177" s="1"/>
  <c r="C226" i="177"/>
  <c r="E225" i="177"/>
  <c r="D225" i="177"/>
  <c r="C225" i="177"/>
  <c r="E224" i="177"/>
  <c r="D224" i="177"/>
  <c r="C224" i="177"/>
  <c r="B224" i="177"/>
  <c r="E223" i="177"/>
  <c r="D223" i="177"/>
  <c r="C223" i="177"/>
  <c r="E222" i="177"/>
  <c r="D222" i="177"/>
  <c r="C222" i="177"/>
  <c r="B222" i="177"/>
  <c r="E221" i="177"/>
  <c r="D221" i="177"/>
  <c r="C221" i="177"/>
  <c r="E220" i="177"/>
  <c r="D220" i="177"/>
  <c r="B220" i="177" s="1"/>
  <c r="C220" i="177"/>
  <c r="E219" i="177"/>
  <c r="D219" i="177"/>
  <c r="B219" i="177" s="1"/>
  <c r="C219" i="177"/>
  <c r="E218" i="177"/>
  <c r="B218" i="177" s="1"/>
  <c r="D218" i="177"/>
  <c r="C218" i="177"/>
  <c r="E217" i="177"/>
  <c r="D217" i="177"/>
  <c r="B217" i="177" s="1"/>
  <c r="C217" i="177"/>
  <c r="E216" i="177"/>
  <c r="B216" i="177" s="1"/>
  <c r="D216" i="177"/>
  <c r="C216" i="177"/>
  <c r="E215" i="177"/>
  <c r="D215" i="177"/>
  <c r="C215" i="177"/>
  <c r="E214" i="177"/>
  <c r="D214" i="177"/>
  <c r="B214" i="177" s="1"/>
  <c r="C214" i="177"/>
  <c r="E213" i="177"/>
  <c r="D213" i="177"/>
  <c r="B213" i="177" s="1"/>
  <c r="C213" i="177"/>
  <c r="E212" i="177"/>
  <c r="D212" i="177"/>
  <c r="B212" i="177" s="1"/>
  <c r="C212" i="177"/>
  <c r="E211" i="177"/>
  <c r="D211" i="177"/>
  <c r="B211" i="177" s="1"/>
  <c r="C211" i="177"/>
  <c r="E210" i="177"/>
  <c r="D210" i="177"/>
  <c r="B210" i="177" s="1"/>
  <c r="C210" i="177"/>
  <c r="E209" i="177"/>
  <c r="D209" i="177"/>
  <c r="C209" i="177"/>
  <c r="E208" i="177"/>
  <c r="D208" i="177"/>
  <c r="C208" i="177"/>
  <c r="B208" i="177"/>
  <c r="E207" i="177"/>
  <c r="D207" i="177"/>
  <c r="C207" i="177"/>
  <c r="E206" i="177"/>
  <c r="D206" i="177"/>
  <c r="C206" i="177"/>
  <c r="B206" i="177"/>
  <c r="E205" i="177"/>
  <c r="D205" i="177"/>
  <c r="C205" i="177"/>
  <c r="E204" i="177"/>
  <c r="D204" i="177"/>
  <c r="B204" i="177" s="1"/>
  <c r="C204" i="177"/>
  <c r="E203" i="177"/>
  <c r="D203" i="177"/>
  <c r="B203" i="177" s="1"/>
  <c r="C203" i="177"/>
  <c r="E202" i="177"/>
  <c r="D202" i="177"/>
  <c r="C202" i="177"/>
  <c r="B202" i="177"/>
  <c r="E201" i="177"/>
  <c r="D201" i="177"/>
  <c r="B201" i="177" s="1"/>
  <c r="C201" i="177"/>
  <c r="E200" i="177"/>
  <c r="D200" i="177"/>
  <c r="B200" i="177" s="1"/>
  <c r="C200" i="177"/>
  <c r="E199" i="177"/>
  <c r="D199" i="177"/>
  <c r="C199" i="177"/>
  <c r="E198" i="177"/>
  <c r="D198" i="177"/>
  <c r="B198" i="177" s="1"/>
  <c r="C198" i="177"/>
  <c r="E197" i="177"/>
  <c r="D197" i="177"/>
  <c r="B197" i="177" s="1"/>
  <c r="C197" i="177"/>
  <c r="E196" i="177"/>
  <c r="D196" i="177"/>
  <c r="B196" i="177" s="1"/>
  <c r="C196" i="177"/>
  <c r="E195" i="177"/>
  <c r="D195" i="177"/>
  <c r="B195" i="177" s="1"/>
  <c r="C195" i="177"/>
  <c r="E194" i="177"/>
  <c r="D194" i="177"/>
  <c r="B194" i="177" s="1"/>
  <c r="C194" i="177"/>
  <c r="E193" i="177"/>
  <c r="D193" i="177"/>
  <c r="C193" i="177"/>
  <c r="E192" i="177"/>
  <c r="D192" i="177"/>
  <c r="C192" i="177"/>
  <c r="B192" i="177"/>
  <c r="E191" i="177"/>
  <c r="D191" i="177"/>
  <c r="C191" i="177"/>
  <c r="E190" i="177"/>
  <c r="D190" i="177"/>
  <c r="C190" i="177"/>
  <c r="B190" i="177"/>
  <c r="E189" i="177"/>
  <c r="D189" i="177"/>
  <c r="C189" i="177"/>
  <c r="E188" i="177"/>
  <c r="D188" i="177"/>
  <c r="B188" i="177" s="1"/>
  <c r="C188" i="177"/>
  <c r="E187" i="177"/>
  <c r="D187" i="177"/>
  <c r="B187" i="177" s="1"/>
  <c r="C187" i="177"/>
  <c r="E186" i="177"/>
  <c r="D186" i="177"/>
  <c r="C186" i="177"/>
  <c r="B186" i="177"/>
  <c r="E185" i="177"/>
  <c r="D185" i="177"/>
  <c r="B185" i="177" s="1"/>
  <c r="C185" i="177"/>
  <c r="E184" i="177"/>
  <c r="B184" i="177" s="1"/>
  <c r="D184" i="177"/>
  <c r="C184" i="177"/>
  <c r="E183" i="177"/>
  <c r="D183" i="177"/>
  <c r="C183" i="177"/>
  <c r="E182" i="177"/>
  <c r="D182" i="177"/>
  <c r="B182" i="177" s="1"/>
  <c r="C182" i="177"/>
  <c r="E181" i="177"/>
  <c r="D181" i="177"/>
  <c r="B181" i="177" s="1"/>
  <c r="C181" i="177"/>
  <c r="E180" i="177"/>
  <c r="D180" i="177"/>
  <c r="B180" i="177" s="1"/>
  <c r="C180" i="177"/>
  <c r="E179" i="177"/>
  <c r="D179" i="177"/>
  <c r="B179" i="177" s="1"/>
  <c r="C179" i="177"/>
  <c r="E178" i="177"/>
  <c r="D178" i="177"/>
  <c r="B178" i="177" s="1"/>
  <c r="C178" i="177"/>
  <c r="E177" i="177"/>
  <c r="D177" i="177"/>
  <c r="C177" i="177"/>
  <c r="E176" i="177"/>
  <c r="D176" i="177"/>
  <c r="C176" i="177"/>
  <c r="B176" i="177"/>
  <c r="E175" i="177"/>
  <c r="D175" i="177"/>
  <c r="C175" i="177"/>
  <c r="E174" i="177"/>
  <c r="D174" i="177"/>
  <c r="C174" i="177"/>
  <c r="B174" i="177"/>
  <c r="E173" i="177"/>
  <c r="D173" i="177"/>
  <c r="C173" i="177"/>
  <c r="E172" i="177"/>
  <c r="D172" i="177"/>
  <c r="B172" i="177" s="1"/>
  <c r="C172" i="177"/>
  <c r="E171" i="177"/>
  <c r="D171" i="177"/>
  <c r="B171" i="177" s="1"/>
  <c r="C171" i="177"/>
  <c r="E170" i="177"/>
  <c r="D170" i="177"/>
  <c r="C170" i="177"/>
  <c r="B170" i="177"/>
  <c r="E169" i="177"/>
  <c r="D169" i="177"/>
  <c r="B169" i="177" s="1"/>
  <c r="C169" i="177"/>
  <c r="E168" i="177"/>
  <c r="B168" i="177" s="1"/>
  <c r="D168" i="177"/>
  <c r="C168" i="177"/>
  <c r="E167" i="177"/>
  <c r="D167" i="177"/>
  <c r="C167" i="177"/>
  <c r="E166" i="177"/>
  <c r="D166" i="177"/>
  <c r="B166" i="177" s="1"/>
  <c r="C166" i="177"/>
  <c r="E165" i="177"/>
  <c r="D165" i="177"/>
  <c r="B165" i="177" s="1"/>
  <c r="C165" i="177"/>
  <c r="E164" i="177"/>
  <c r="D164" i="177"/>
  <c r="B164" i="177" s="1"/>
  <c r="C164" i="177"/>
  <c r="E163" i="177"/>
  <c r="D163" i="177"/>
  <c r="B163" i="177" s="1"/>
  <c r="C163" i="177"/>
  <c r="E162" i="177"/>
  <c r="D162" i="177"/>
  <c r="B162" i="177" s="1"/>
  <c r="C162" i="177"/>
  <c r="E161" i="177"/>
  <c r="D161" i="177"/>
  <c r="C161" i="177"/>
  <c r="E160" i="177"/>
  <c r="D160" i="177"/>
  <c r="C160" i="177"/>
  <c r="B160" i="177"/>
  <c r="E159" i="177"/>
  <c r="D159" i="177"/>
  <c r="C159" i="177"/>
  <c r="E158" i="177"/>
  <c r="D158" i="177"/>
  <c r="C158" i="177"/>
  <c r="B158" i="177"/>
  <c r="E157" i="177"/>
  <c r="D157" i="177"/>
  <c r="C157" i="177"/>
  <c r="E156" i="177"/>
  <c r="D156" i="177"/>
  <c r="B156" i="177" s="1"/>
  <c r="C156" i="177"/>
  <c r="E155" i="177"/>
  <c r="D155" i="177"/>
  <c r="B155" i="177" s="1"/>
  <c r="C155" i="177"/>
  <c r="E154" i="177"/>
  <c r="D154" i="177"/>
  <c r="C154" i="177"/>
  <c r="B154" i="177"/>
  <c r="E153" i="177"/>
  <c r="D153" i="177"/>
  <c r="B153" i="177" s="1"/>
  <c r="C153" i="177"/>
  <c r="E152" i="177"/>
  <c r="B152" i="177" s="1"/>
  <c r="D152" i="177"/>
  <c r="C152" i="177"/>
  <c r="E151" i="177"/>
  <c r="D151" i="177"/>
  <c r="C151" i="177"/>
  <c r="E150" i="177"/>
  <c r="D150" i="177"/>
  <c r="B150" i="177" s="1"/>
  <c r="C150" i="177"/>
  <c r="E149" i="177"/>
  <c r="D149" i="177"/>
  <c r="C149" i="177"/>
  <c r="B149" i="177"/>
  <c r="E148" i="177"/>
  <c r="D148" i="177"/>
  <c r="B148" i="177" s="1"/>
  <c r="C148" i="177"/>
  <c r="E147" i="177"/>
  <c r="D147" i="177"/>
  <c r="C147" i="177"/>
  <c r="B147" i="177"/>
  <c r="E146" i="177"/>
  <c r="D146" i="177"/>
  <c r="B146" i="177" s="1"/>
  <c r="C146" i="177"/>
  <c r="E145" i="177"/>
  <c r="D145" i="177"/>
  <c r="C145" i="177"/>
  <c r="B145" i="177"/>
  <c r="E144" i="177"/>
  <c r="D144" i="177"/>
  <c r="B144" i="177" s="1"/>
  <c r="C144" i="177"/>
  <c r="E143" i="177"/>
  <c r="D143" i="177"/>
  <c r="B143" i="177" s="1"/>
  <c r="C143" i="177"/>
  <c r="E142" i="177"/>
  <c r="D142" i="177"/>
  <c r="B142" i="177" s="1"/>
  <c r="C142" i="177"/>
  <c r="E141" i="177"/>
  <c r="D141" i="177"/>
  <c r="B141" i="177" s="1"/>
  <c r="C141" i="177"/>
  <c r="E140" i="177"/>
  <c r="D140" i="177"/>
  <c r="B140" i="177" s="1"/>
  <c r="C140" i="177"/>
  <c r="E139" i="177"/>
  <c r="D139" i="177"/>
  <c r="B139" i="177" s="1"/>
  <c r="C139" i="177"/>
  <c r="E138" i="177"/>
  <c r="D138" i="177"/>
  <c r="B138" i="177" s="1"/>
  <c r="C138" i="177"/>
  <c r="E137" i="177"/>
  <c r="D137" i="177"/>
  <c r="B137" i="177" s="1"/>
  <c r="C137" i="177"/>
  <c r="E136" i="177"/>
  <c r="D136" i="177"/>
  <c r="B136" i="177" s="1"/>
  <c r="C136" i="177"/>
  <c r="E135" i="177"/>
  <c r="D135" i="177"/>
  <c r="B135" i="177" s="1"/>
  <c r="C135" i="177"/>
  <c r="E134" i="177"/>
  <c r="D134" i="177"/>
  <c r="B134" i="177" s="1"/>
  <c r="C134" i="177"/>
  <c r="E133" i="177"/>
  <c r="D133" i="177"/>
  <c r="B133" i="177" s="1"/>
  <c r="C133" i="177"/>
  <c r="E132" i="177"/>
  <c r="D132" i="177"/>
  <c r="B132" i="177" s="1"/>
  <c r="C132" i="177"/>
  <c r="E131" i="177"/>
  <c r="D131" i="177"/>
  <c r="B131" i="177" s="1"/>
  <c r="C131" i="177"/>
  <c r="E130" i="177"/>
  <c r="D130" i="177"/>
  <c r="B130" i="177" s="1"/>
  <c r="C130" i="177"/>
  <c r="E129" i="177"/>
  <c r="D129" i="177"/>
  <c r="B129" i="177" s="1"/>
  <c r="C129" i="177"/>
  <c r="E128" i="177"/>
  <c r="D128" i="177"/>
  <c r="B128" i="177" s="1"/>
  <c r="C128" i="177"/>
  <c r="E127" i="177"/>
  <c r="D127" i="177"/>
  <c r="B127" i="177" s="1"/>
  <c r="C127" i="177"/>
  <c r="E126" i="177"/>
  <c r="D126" i="177"/>
  <c r="B126" i="177" s="1"/>
  <c r="C126" i="177"/>
  <c r="E125" i="177"/>
  <c r="D125" i="177"/>
  <c r="B125" i="177" s="1"/>
  <c r="C125" i="177"/>
  <c r="E124" i="177"/>
  <c r="D124" i="177"/>
  <c r="B124" i="177" s="1"/>
  <c r="C124" i="177"/>
  <c r="E123" i="177"/>
  <c r="D123" i="177"/>
  <c r="B123" i="177" s="1"/>
  <c r="C123" i="177"/>
  <c r="E122" i="177"/>
  <c r="D122" i="177"/>
  <c r="B122" i="177" s="1"/>
  <c r="C122" i="177"/>
  <c r="E121" i="177"/>
  <c r="D121" i="177"/>
  <c r="B121" i="177" s="1"/>
  <c r="C121" i="177"/>
  <c r="E120" i="177"/>
  <c r="D120" i="177"/>
  <c r="B120" i="177" s="1"/>
  <c r="C120" i="177"/>
  <c r="E119" i="177"/>
  <c r="D119" i="177"/>
  <c r="B119" i="177" s="1"/>
  <c r="C119" i="177"/>
  <c r="E118" i="177"/>
  <c r="D118" i="177"/>
  <c r="B118" i="177" s="1"/>
  <c r="C118" i="177"/>
  <c r="E117" i="177"/>
  <c r="D117" i="177"/>
  <c r="B117" i="177" s="1"/>
  <c r="C117" i="177"/>
  <c r="E116" i="177"/>
  <c r="D116" i="177"/>
  <c r="B116" i="177" s="1"/>
  <c r="C116" i="177"/>
  <c r="E115" i="177"/>
  <c r="D115" i="177"/>
  <c r="B115" i="177" s="1"/>
  <c r="C115" i="177"/>
  <c r="E114" i="177"/>
  <c r="D114" i="177"/>
  <c r="B114" i="177" s="1"/>
  <c r="C114" i="177"/>
  <c r="E113" i="177"/>
  <c r="D113" i="177"/>
  <c r="B113" i="177" s="1"/>
  <c r="C113" i="177"/>
  <c r="E112" i="177"/>
  <c r="D112" i="177"/>
  <c r="B112" i="177" s="1"/>
  <c r="C112" i="177"/>
  <c r="E111" i="177"/>
  <c r="D111" i="177"/>
  <c r="B111" i="177" s="1"/>
  <c r="C111" i="177"/>
  <c r="E110" i="177"/>
  <c r="D110" i="177"/>
  <c r="B110" i="177" s="1"/>
  <c r="C110" i="177"/>
  <c r="E109" i="177"/>
  <c r="D109" i="177"/>
  <c r="B109" i="177" s="1"/>
  <c r="C109" i="177"/>
  <c r="E108" i="177"/>
  <c r="D108" i="177"/>
  <c r="B108" i="177" s="1"/>
  <c r="C108" i="177"/>
  <c r="E107" i="177"/>
  <c r="D107" i="177"/>
  <c r="B107" i="177" s="1"/>
  <c r="C107" i="177"/>
  <c r="E106" i="177"/>
  <c r="D106" i="177"/>
  <c r="B106" i="177" s="1"/>
  <c r="C106" i="177"/>
  <c r="E105" i="177"/>
  <c r="D105" i="177"/>
  <c r="B105" i="177" s="1"/>
  <c r="C105" i="177"/>
  <c r="E104" i="177"/>
  <c r="D104" i="177"/>
  <c r="B104" i="177" s="1"/>
  <c r="C104" i="177"/>
  <c r="E103" i="177"/>
  <c r="D103" i="177"/>
  <c r="B103" i="177" s="1"/>
  <c r="C103" i="177"/>
  <c r="E102" i="177"/>
  <c r="D102" i="177"/>
  <c r="B102" i="177" s="1"/>
  <c r="C102" i="177"/>
  <c r="E101" i="177"/>
  <c r="D101" i="177"/>
  <c r="B101" i="177" s="1"/>
  <c r="C101" i="177"/>
  <c r="E100" i="177"/>
  <c r="D100" i="177"/>
  <c r="B100" i="177" s="1"/>
  <c r="C100" i="177"/>
  <c r="E99" i="177"/>
  <c r="D99" i="177"/>
  <c r="B99" i="177" s="1"/>
  <c r="C99" i="177"/>
  <c r="E98" i="177"/>
  <c r="D98" i="177"/>
  <c r="B98" i="177" s="1"/>
  <c r="C98" i="177"/>
  <c r="E97" i="177"/>
  <c r="D97" i="177"/>
  <c r="B97" i="177" s="1"/>
  <c r="C97" i="177"/>
  <c r="E96" i="177"/>
  <c r="D96" i="177"/>
  <c r="B96" i="177" s="1"/>
  <c r="C96" i="177"/>
  <c r="E95" i="177"/>
  <c r="D95" i="177"/>
  <c r="B95" i="177" s="1"/>
  <c r="C95" i="177"/>
  <c r="E94" i="177"/>
  <c r="D94" i="177"/>
  <c r="B94" i="177" s="1"/>
  <c r="C94" i="177"/>
  <c r="E93" i="177"/>
  <c r="D93" i="177"/>
  <c r="B93" i="177" s="1"/>
  <c r="C93" i="177"/>
  <c r="E92" i="177"/>
  <c r="D92" i="177"/>
  <c r="B92" i="177" s="1"/>
  <c r="C92" i="177"/>
  <c r="E91" i="177"/>
  <c r="D91" i="177"/>
  <c r="B91" i="177" s="1"/>
  <c r="C91" i="177"/>
  <c r="E90" i="177"/>
  <c r="D90" i="177"/>
  <c r="B90" i="177" s="1"/>
  <c r="C90" i="177"/>
  <c r="E89" i="177"/>
  <c r="D89" i="177"/>
  <c r="B89" i="177" s="1"/>
  <c r="C89" i="177"/>
  <c r="E88" i="177"/>
  <c r="D88" i="177"/>
  <c r="B88" i="177" s="1"/>
  <c r="C88" i="177"/>
  <c r="E87" i="177"/>
  <c r="D87" i="177"/>
  <c r="B87" i="177" s="1"/>
  <c r="C87" i="177"/>
  <c r="E86" i="177"/>
  <c r="D86" i="177"/>
  <c r="B86" i="177" s="1"/>
  <c r="C86" i="177"/>
  <c r="E85" i="177"/>
  <c r="D85" i="177"/>
  <c r="B85" i="177" s="1"/>
  <c r="C85" i="177"/>
  <c r="E84" i="177"/>
  <c r="D84" i="177"/>
  <c r="B84" i="177" s="1"/>
  <c r="C84" i="177"/>
  <c r="E83" i="177"/>
  <c r="D83" i="177"/>
  <c r="B83" i="177" s="1"/>
  <c r="C83" i="177"/>
  <c r="E82" i="177"/>
  <c r="D82" i="177"/>
  <c r="B82" i="177" s="1"/>
  <c r="C82" i="177"/>
  <c r="E81" i="177"/>
  <c r="D81" i="177"/>
  <c r="B81" i="177" s="1"/>
  <c r="C81" i="177"/>
  <c r="E80" i="177"/>
  <c r="D80" i="177"/>
  <c r="B80" i="177" s="1"/>
  <c r="C80" i="177"/>
  <c r="E79" i="177"/>
  <c r="D79" i="177"/>
  <c r="B79" i="177" s="1"/>
  <c r="C79" i="177"/>
  <c r="E78" i="177"/>
  <c r="D78" i="177"/>
  <c r="B78" i="177" s="1"/>
  <c r="C78" i="177"/>
  <c r="E77" i="177"/>
  <c r="D77" i="177"/>
  <c r="B77" i="177" s="1"/>
  <c r="C77" i="177"/>
  <c r="E76" i="177"/>
  <c r="D76" i="177"/>
  <c r="B76" i="177" s="1"/>
  <c r="C76" i="177"/>
  <c r="E75" i="177"/>
  <c r="D75" i="177"/>
  <c r="B75" i="177" s="1"/>
  <c r="C75" i="177"/>
  <c r="E74" i="177"/>
  <c r="D74" i="177"/>
  <c r="B74" i="177" s="1"/>
  <c r="C74" i="177"/>
  <c r="E73" i="177"/>
  <c r="D73" i="177"/>
  <c r="B73" i="177" s="1"/>
  <c r="C73" i="177"/>
  <c r="E72" i="177"/>
  <c r="D72" i="177"/>
  <c r="B72" i="177" s="1"/>
  <c r="C72" i="177"/>
  <c r="E71" i="177"/>
  <c r="D71" i="177"/>
  <c r="B71" i="177" s="1"/>
  <c r="C71" i="177"/>
  <c r="E70" i="177"/>
  <c r="D70" i="177"/>
  <c r="B70" i="177" s="1"/>
  <c r="C70" i="177"/>
  <c r="E69" i="177"/>
  <c r="D69" i="177"/>
  <c r="B69" i="177" s="1"/>
  <c r="C69" i="177"/>
  <c r="E68" i="177"/>
  <c r="D68" i="177"/>
  <c r="B68" i="177" s="1"/>
  <c r="C68" i="177"/>
  <c r="E67" i="177"/>
  <c r="D67" i="177"/>
  <c r="B67" i="177" s="1"/>
  <c r="C67" i="177"/>
  <c r="E66" i="177"/>
  <c r="D66" i="177"/>
  <c r="B66" i="177" s="1"/>
  <c r="C66" i="177"/>
  <c r="E65" i="177"/>
  <c r="D65" i="177"/>
  <c r="B65" i="177" s="1"/>
  <c r="C65" i="177"/>
  <c r="E64" i="177"/>
  <c r="D64" i="177"/>
  <c r="B64" i="177" s="1"/>
  <c r="C64" i="177"/>
  <c r="E63" i="177"/>
  <c r="D63" i="177"/>
  <c r="B63" i="177" s="1"/>
  <c r="C63" i="177"/>
  <c r="E62" i="177"/>
  <c r="D62" i="177"/>
  <c r="B62" i="177" s="1"/>
  <c r="C62" i="177"/>
  <c r="E61" i="177"/>
  <c r="D61" i="177"/>
  <c r="B61" i="177" s="1"/>
  <c r="C61" i="177"/>
  <c r="E60" i="177"/>
  <c r="D60" i="177"/>
  <c r="B60" i="177" s="1"/>
  <c r="C60" i="177"/>
  <c r="E59" i="177"/>
  <c r="D59" i="177"/>
  <c r="B59" i="177" s="1"/>
  <c r="C59" i="177"/>
  <c r="E58" i="177"/>
  <c r="D58" i="177"/>
  <c r="B58" i="177" s="1"/>
  <c r="C58" i="177"/>
  <c r="E57" i="177"/>
  <c r="D57" i="177"/>
  <c r="B57" i="177" s="1"/>
  <c r="C57" i="177"/>
  <c r="E56" i="177"/>
  <c r="D56" i="177"/>
  <c r="B56" i="177" s="1"/>
  <c r="C56" i="177"/>
  <c r="E55" i="177"/>
  <c r="D55" i="177"/>
  <c r="B55" i="177" s="1"/>
  <c r="C55" i="177"/>
  <c r="E54" i="177"/>
  <c r="D54" i="177"/>
  <c r="B54" i="177" s="1"/>
  <c r="C54" i="177"/>
  <c r="E53" i="177"/>
  <c r="D53" i="177"/>
  <c r="B53" i="177" s="1"/>
  <c r="C53" i="177"/>
  <c r="E52" i="177"/>
  <c r="D52" i="177"/>
  <c r="B52" i="177" s="1"/>
  <c r="C52" i="177"/>
  <c r="E51" i="177"/>
  <c r="D51" i="177"/>
  <c r="B51" i="177" s="1"/>
  <c r="C51" i="177"/>
  <c r="E50" i="177"/>
  <c r="D50" i="177"/>
  <c r="B50" i="177" s="1"/>
  <c r="C50" i="177"/>
  <c r="E49" i="177"/>
  <c r="D49" i="177"/>
  <c r="B49" i="177" s="1"/>
  <c r="C49" i="177"/>
  <c r="E48" i="177"/>
  <c r="D48" i="177"/>
  <c r="B48" i="177" s="1"/>
  <c r="C48" i="177"/>
  <c r="E47" i="177"/>
  <c r="D47" i="177"/>
  <c r="B47" i="177" s="1"/>
  <c r="C47" i="177"/>
  <c r="E46" i="177"/>
  <c r="D46" i="177"/>
  <c r="B46" i="177" s="1"/>
  <c r="C46" i="177"/>
  <c r="E45" i="177"/>
  <c r="D45" i="177"/>
  <c r="B45" i="177" s="1"/>
  <c r="C45" i="177"/>
  <c r="E44" i="177"/>
  <c r="D44" i="177"/>
  <c r="B44" i="177" s="1"/>
  <c r="C44" i="177"/>
  <c r="E43" i="177"/>
  <c r="D43" i="177"/>
  <c r="B43" i="177" s="1"/>
  <c r="C43" i="177"/>
  <c r="E42" i="177"/>
  <c r="D42" i="177"/>
  <c r="B42" i="177" s="1"/>
  <c r="C42" i="177"/>
  <c r="E41" i="177"/>
  <c r="D41" i="177"/>
  <c r="B41" i="177" s="1"/>
  <c r="C41" i="177"/>
  <c r="E40" i="177"/>
  <c r="D40" i="177"/>
  <c r="B40" i="177" s="1"/>
  <c r="C40" i="177"/>
  <c r="E39" i="177"/>
  <c r="D39" i="177"/>
  <c r="B39" i="177" s="1"/>
  <c r="C39" i="177"/>
  <c r="E38" i="177"/>
  <c r="D38" i="177"/>
  <c r="B38" i="177" s="1"/>
  <c r="C38" i="177"/>
  <c r="E37" i="177"/>
  <c r="D37" i="177"/>
  <c r="B37" i="177" s="1"/>
  <c r="C37" i="177"/>
  <c r="E36" i="177"/>
  <c r="D36" i="177"/>
  <c r="B36" i="177" s="1"/>
  <c r="C36" i="177"/>
  <c r="E35" i="177"/>
  <c r="D35" i="177"/>
  <c r="B35" i="177" s="1"/>
  <c r="C35" i="177"/>
  <c r="E34" i="177"/>
  <c r="D34" i="177"/>
  <c r="B34" i="177" s="1"/>
  <c r="C34" i="177"/>
  <c r="E33" i="177"/>
  <c r="D33" i="177"/>
  <c r="B33" i="177" s="1"/>
  <c r="C33" i="177"/>
  <c r="E32" i="177"/>
  <c r="D32" i="177"/>
  <c r="B32" i="177" s="1"/>
  <c r="C32" i="177"/>
  <c r="E31" i="177"/>
  <c r="D31" i="177"/>
  <c r="B31" i="177" s="1"/>
  <c r="C31" i="177"/>
  <c r="E30" i="177"/>
  <c r="D30" i="177"/>
  <c r="B30" i="177" s="1"/>
  <c r="C30" i="177"/>
  <c r="E29" i="177"/>
  <c r="D29" i="177"/>
  <c r="B29" i="177" s="1"/>
  <c r="C29" i="177"/>
  <c r="E28" i="177"/>
  <c r="D28" i="177"/>
  <c r="B28" i="177" s="1"/>
  <c r="C28" i="177"/>
  <c r="E27" i="177"/>
  <c r="D27" i="177"/>
  <c r="B27" i="177" s="1"/>
  <c r="C27" i="177"/>
  <c r="E26" i="177"/>
  <c r="D26" i="177"/>
  <c r="B26" i="177" s="1"/>
  <c r="C26" i="177"/>
  <c r="E25" i="177"/>
  <c r="D25" i="177"/>
  <c r="B25" i="177" s="1"/>
  <c r="C25" i="177"/>
  <c r="E24" i="177"/>
  <c r="D24" i="177"/>
  <c r="B24" i="177" s="1"/>
  <c r="C24" i="177"/>
  <c r="E23" i="177"/>
  <c r="D23" i="177"/>
  <c r="B23" i="177" s="1"/>
  <c r="C23" i="177"/>
  <c r="E22" i="177"/>
  <c r="D22" i="177"/>
  <c r="B22" i="177" s="1"/>
  <c r="C22" i="177"/>
  <c r="E21" i="177"/>
  <c r="D21" i="177"/>
  <c r="B21" i="177" s="1"/>
  <c r="C21" i="177"/>
  <c r="E20" i="177"/>
  <c r="D20" i="177"/>
  <c r="B20" i="177" s="1"/>
  <c r="C20" i="177"/>
  <c r="E19" i="177"/>
  <c r="D19" i="177"/>
  <c r="B19" i="177" s="1"/>
  <c r="C19" i="177"/>
  <c r="E18" i="177"/>
  <c r="D18" i="177"/>
  <c r="B18" i="177" s="1"/>
  <c r="C18" i="177"/>
  <c r="E17" i="177"/>
  <c r="D17" i="177"/>
  <c r="B17" i="177" s="1"/>
  <c r="C17" i="177"/>
  <c r="E16" i="177"/>
  <c r="D16" i="177"/>
  <c r="B16" i="177" s="1"/>
  <c r="C16" i="177"/>
  <c r="E15" i="177"/>
  <c r="D15" i="177"/>
  <c r="B15" i="177" s="1"/>
  <c r="C15" i="177"/>
  <c r="E14" i="177"/>
  <c r="D14" i="177"/>
  <c r="B14" i="177" s="1"/>
  <c r="C14" i="177"/>
  <c r="E13" i="177"/>
  <c r="D13" i="177"/>
  <c r="B13" i="177" s="1"/>
  <c r="C13" i="177"/>
  <c r="E12" i="177"/>
  <c r="D12" i="177"/>
  <c r="B12" i="177" s="1"/>
  <c r="C12" i="177"/>
  <c r="E11" i="177"/>
  <c r="D11" i="177"/>
  <c r="B11" i="177" s="1"/>
  <c r="C11" i="177"/>
  <c r="E10" i="177"/>
  <c r="D10" i="177"/>
  <c r="B10" i="177" s="1"/>
  <c r="C10" i="177"/>
  <c r="E9" i="177"/>
  <c r="D9" i="177"/>
  <c r="C9" i="177"/>
  <c r="B9" i="177"/>
  <c r="E8" i="177"/>
  <c r="D8" i="177"/>
  <c r="C8" i="177"/>
  <c r="B8" i="177"/>
  <c r="E7" i="177"/>
  <c r="D7" i="177"/>
  <c r="C7" i="177"/>
  <c r="B7" i="177"/>
  <c r="E6" i="177"/>
  <c r="D6" i="177"/>
  <c r="C6" i="177"/>
  <c r="B6" i="177"/>
  <c r="E5" i="177"/>
  <c r="D5" i="177"/>
  <c r="C5" i="177"/>
  <c r="B5" i="177"/>
  <c r="Z1402" i="145"/>
  <c r="Y1402" i="145"/>
  <c r="X1402" i="145"/>
  <c r="W1402" i="145"/>
  <c r="V1402" i="145"/>
  <c r="U1402" i="145"/>
  <c r="T1402" i="145"/>
  <c r="S1402" i="145"/>
  <c r="R1402" i="145"/>
  <c r="Q1402" i="145"/>
  <c r="P1402" i="145"/>
  <c r="O1402" i="145"/>
  <c r="N1402" i="145"/>
  <c r="M1402" i="145"/>
  <c r="L1402" i="145"/>
  <c r="K1402" i="145"/>
  <c r="J1402" i="145"/>
  <c r="I1402" i="145"/>
  <c r="H1402" i="145"/>
  <c r="G1402" i="145"/>
  <c r="F1402" i="145"/>
  <c r="E1402" i="145"/>
  <c r="Z1401" i="145"/>
  <c r="Y1401" i="145"/>
  <c r="X1401" i="145"/>
  <c r="W1401" i="145"/>
  <c r="V1401" i="145"/>
  <c r="U1401" i="145"/>
  <c r="T1401" i="145"/>
  <c r="S1401" i="145"/>
  <c r="R1401" i="145"/>
  <c r="Q1401" i="145"/>
  <c r="P1401" i="145"/>
  <c r="O1401" i="145"/>
  <c r="N1401" i="145"/>
  <c r="M1401" i="145"/>
  <c r="L1401" i="145"/>
  <c r="K1401" i="145"/>
  <c r="J1401" i="145"/>
  <c r="I1401" i="145"/>
  <c r="H1401" i="145"/>
  <c r="G1401" i="145"/>
  <c r="F1401" i="145"/>
  <c r="E1401" i="145"/>
  <c r="Z1400" i="145"/>
  <c r="Y1400" i="145"/>
  <c r="X1400" i="145"/>
  <c r="W1400" i="145"/>
  <c r="V1400" i="145"/>
  <c r="U1400" i="145"/>
  <c r="T1400" i="145"/>
  <c r="S1400" i="145"/>
  <c r="R1400" i="145"/>
  <c r="Q1400" i="145"/>
  <c r="P1400" i="145"/>
  <c r="O1400" i="145"/>
  <c r="N1400" i="145"/>
  <c r="M1400" i="145"/>
  <c r="L1400" i="145"/>
  <c r="K1400" i="145"/>
  <c r="J1400" i="145"/>
  <c r="I1400" i="145"/>
  <c r="H1400" i="145"/>
  <c r="G1400" i="145"/>
  <c r="F1400" i="145"/>
  <c r="E1400" i="145"/>
  <c r="Z1399" i="145"/>
  <c r="Y1399" i="145"/>
  <c r="X1399" i="145"/>
  <c r="W1399" i="145"/>
  <c r="V1399" i="145"/>
  <c r="U1399" i="145"/>
  <c r="T1399" i="145"/>
  <c r="S1399" i="145"/>
  <c r="R1399" i="145"/>
  <c r="Q1399" i="145"/>
  <c r="P1399" i="145"/>
  <c r="O1399" i="145"/>
  <c r="N1399" i="145"/>
  <c r="M1399" i="145"/>
  <c r="L1399" i="145"/>
  <c r="K1399" i="145"/>
  <c r="J1399" i="145"/>
  <c r="I1399" i="145"/>
  <c r="H1399" i="145"/>
  <c r="G1399" i="145"/>
  <c r="F1399" i="145"/>
  <c r="E1399" i="145"/>
  <c r="Z1398" i="145"/>
  <c r="Y1398" i="145"/>
  <c r="X1398" i="145"/>
  <c r="W1398" i="145"/>
  <c r="V1398" i="145"/>
  <c r="U1398" i="145"/>
  <c r="T1398" i="145"/>
  <c r="S1398" i="145"/>
  <c r="R1398" i="145"/>
  <c r="Q1398" i="145"/>
  <c r="P1398" i="145"/>
  <c r="O1398" i="145"/>
  <c r="N1398" i="145"/>
  <c r="M1398" i="145"/>
  <c r="L1398" i="145"/>
  <c r="K1398" i="145"/>
  <c r="J1398" i="145"/>
  <c r="I1398" i="145"/>
  <c r="H1398" i="145"/>
  <c r="G1398" i="145"/>
  <c r="F1398" i="145"/>
  <c r="E1398" i="145"/>
  <c r="Z1397" i="145"/>
  <c r="Y1397" i="145"/>
  <c r="X1397" i="145"/>
  <c r="W1397" i="145"/>
  <c r="V1397" i="145"/>
  <c r="U1397" i="145"/>
  <c r="T1397" i="145"/>
  <c r="S1397" i="145"/>
  <c r="R1397" i="145"/>
  <c r="Q1397" i="145"/>
  <c r="P1397" i="145"/>
  <c r="O1397" i="145"/>
  <c r="N1397" i="145"/>
  <c r="M1397" i="145"/>
  <c r="L1397" i="145"/>
  <c r="K1397" i="145"/>
  <c r="J1397" i="145"/>
  <c r="I1397" i="145"/>
  <c r="H1397" i="145"/>
  <c r="G1397" i="145"/>
  <c r="F1397" i="145"/>
  <c r="E1397" i="145"/>
  <c r="Z1396" i="145"/>
  <c r="Y1396" i="145"/>
  <c r="X1396" i="145"/>
  <c r="W1396" i="145"/>
  <c r="V1396" i="145"/>
  <c r="U1396" i="145"/>
  <c r="T1396" i="145"/>
  <c r="S1396" i="145"/>
  <c r="R1396" i="145"/>
  <c r="Q1396" i="145"/>
  <c r="P1396" i="145"/>
  <c r="O1396" i="145"/>
  <c r="N1396" i="145"/>
  <c r="M1396" i="145"/>
  <c r="L1396" i="145"/>
  <c r="K1396" i="145"/>
  <c r="J1396" i="145"/>
  <c r="I1396" i="145"/>
  <c r="H1396" i="145"/>
  <c r="G1396" i="145"/>
  <c r="F1396" i="145"/>
  <c r="E1396" i="145"/>
  <c r="Z1395" i="145"/>
  <c r="Y1395" i="145"/>
  <c r="X1395" i="145"/>
  <c r="W1395" i="145"/>
  <c r="V1395" i="145"/>
  <c r="U1395" i="145"/>
  <c r="T1395" i="145"/>
  <c r="S1395" i="145"/>
  <c r="R1395" i="145"/>
  <c r="Q1395" i="145"/>
  <c r="P1395" i="145"/>
  <c r="O1395" i="145"/>
  <c r="N1395" i="145"/>
  <c r="M1395" i="145"/>
  <c r="L1395" i="145"/>
  <c r="K1395" i="145"/>
  <c r="J1395" i="145"/>
  <c r="I1395" i="145"/>
  <c r="H1395" i="145"/>
  <c r="G1395" i="145"/>
  <c r="F1395" i="145"/>
  <c r="E1395" i="145"/>
  <c r="Z1394" i="145"/>
  <c r="Y1394" i="145"/>
  <c r="X1394" i="145"/>
  <c r="W1394" i="145"/>
  <c r="V1394" i="145"/>
  <c r="U1394" i="145"/>
  <c r="T1394" i="145"/>
  <c r="S1394" i="145"/>
  <c r="R1394" i="145"/>
  <c r="Q1394" i="145"/>
  <c r="P1394" i="145"/>
  <c r="O1394" i="145"/>
  <c r="N1394" i="145"/>
  <c r="M1394" i="145"/>
  <c r="L1394" i="145"/>
  <c r="K1394" i="145"/>
  <c r="J1394" i="145"/>
  <c r="I1394" i="145"/>
  <c r="H1394" i="145"/>
  <c r="G1394" i="145"/>
  <c r="F1394" i="145"/>
  <c r="E1394" i="145"/>
  <c r="Z1393" i="145"/>
  <c r="Y1393" i="145"/>
  <c r="X1393" i="145"/>
  <c r="W1393" i="145"/>
  <c r="V1393" i="145"/>
  <c r="U1393" i="145"/>
  <c r="T1393" i="145"/>
  <c r="S1393" i="145"/>
  <c r="R1393" i="145"/>
  <c r="Q1393" i="145"/>
  <c r="P1393" i="145"/>
  <c r="O1393" i="145"/>
  <c r="N1393" i="145"/>
  <c r="M1393" i="145"/>
  <c r="L1393" i="145"/>
  <c r="K1393" i="145"/>
  <c r="J1393" i="145"/>
  <c r="I1393" i="145"/>
  <c r="H1393" i="145"/>
  <c r="G1393" i="145"/>
  <c r="F1393" i="145"/>
  <c r="E1393" i="145"/>
  <c r="Z1392" i="145"/>
  <c r="Y1392" i="145"/>
  <c r="X1392" i="145"/>
  <c r="W1392" i="145"/>
  <c r="V1392" i="145"/>
  <c r="U1392" i="145"/>
  <c r="T1392" i="145"/>
  <c r="S1392" i="145"/>
  <c r="R1392" i="145"/>
  <c r="Q1392" i="145"/>
  <c r="P1392" i="145"/>
  <c r="O1392" i="145"/>
  <c r="N1392" i="145"/>
  <c r="M1392" i="145"/>
  <c r="L1392" i="145"/>
  <c r="K1392" i="145"/>
  <c r="J1392" i="145"/>
  <c r="I1392" i="145"/>
  <c r="H1392" i="145"/>
  <c r="G1392" i="145"/>
  <c r="F1392" i="145"/>
  <c r="E1392" i="145"/>
  <c r="Z1391" i="145"/>
  <c r="Y1391" i="145"/>
  <c r="X1391" i="145"/>
  <c r="W1391" i="145"/>
  <c r="V1391" i="145"/>
  <c r="U1391" i="145"/>
  <c r="T1391" i="145"/>
  <c r="S1391" i="145"/>
  <c r="R1391" i="145"/>
  <c r="Q1391" i="145"/>
  <c r="P1391" i="145"/>
  <c r="O1391" i="145"/>
  <c r="N1391" i="145"/>
  <c r="M1391" i="145"/>
  <c r="L1391" i="145"/>
  <c r="K1391" i="145"/>
  <c r="J1391" i="145"/>
  <c r="I1391" i="145"/>
  <c r="H1391" i="145"/>
  <c r="G1391" i="145"/>
  <c r="F1391" i="145"/>
  <c r="E1391" i="145"/>
  <c r="Z1390" i="145"/>
  <c r="Y1390" i="145"/>
  <c r="X1390" i="145"/>
  <c r="W1390" i="145"/>
  <c r="V1390" i="145"/>
  <c r="U1390" i="145"/>
  <c r="T1390" i="145"/>
  <c r="S1390" i="145"/>
  <c r="R1390" i="145"/>
  <c r="Q1390" i="145"/>
  <c r="P1390" i="145"/>
  <c r="O1390" i="145"/>
  <c r="N1390" i="145"/>
  <c r="M1390" i="145"/>
  <c r="L1390" i="145"/>
  <c r="K1390" i="145"/>
  <c r="J1390" i="145"/>
  <c r="I1390" i="145"/>
  <c r="H1390" i="145"/>
  <c r="G1390" i="145"/>
  <c r="F1390" i="145"/>
  <c r="E1390" i="145"/>
  <c r="Z1389" i="145"/>
  <c r="Y1389" i="145"/>
  <c r="X1389" i="145"/>
  <c r="W1389" i="145"/>
  <c r="V1389" i="145"/>
  <c r="U1389" i="145"/>
  <c r="T1389" i="145"/>
  <c r="S1389" i="145"/>
  <c r="R1389" i="145"/>
  <c r="Q1389" i="145"/>
  <c r="P1389" i="145"/>
  <c r="O1389" i="145"/>
  <c r="N1389" i="145"/>
  <c r="M1389" i="145"/>
  <c r="L1389" i="145"/>
  <c r="K1389" i="145"/>
  <c r="J1389" i="145"/>
  <c r="I1389" i="145"/>
  <c r="H1389" i="145"/>
  <c r="G1389" i="145"/>
  <c r="F1389" i="145"/>
  <c r="E1389" i="145"/>
  <c r="Z1388" i="145"/>
  <c r="Y1388" i="145"/>
  <c r="X1388" i="145"/>
  <c r="W1388" i="145"/>
  <c r="V1388" i="145"/>
  <c r="U1388" i="145"/>
  <c r="T1388" i="145"/>
  <c r="S1388" i="145"/>
  <c r="R1388" i="145"/>
  <c r="Q1388" i="145"/>
  <c r="P1388" i="145"/>
  <c r="O1388" i="145"/>
  <c r="N1388" i="145"/>
  <c r="M1388" i="145"/>
  <c r="L1388" i="145"/>
  <c r="K1388" i="145"/>
  <c r="J1388" i="145"/>
  <c r="I1388" i="145"/>
  <c r="H1388" i="145"/>
  <c r="G1388" i="145"/>
  <c r="F1388" i="145"/>
  <c r="E1388" i="145"/>
  <c r="Z1387" i="145"/>
  <c r="Y1387" i="145"/>
  <c r="X1387" i="145"/>
  <c r="W1387" i="145"/>
  <c r="V1387" i="145"/>
  <c r="U1387" i="145"/>
  <c r="T1387" i="145"/>
  <c r="S1387" i="145"/>
  <c r="R1387" i="145"/>
  <c r="Q1387" i="145"/>
  <c r="P1387" i="145"/>
  <c r="O1387" i="145"/>
  <c r="N1387" i="145"/>
  <c r="M1387" i="145"/>
  <c r="L1387" i="145"/>
  <c r="K1387" i="145"/>
  <c r="J1387" i="145"/>
  <c r="I1387" i="145"/>
  <c r="H1387" i="145"/>
  <c r="G1387" i="145"/>
  <c r="F1387" i="145"/>
  <c r="E1387" i="145"/>
  <c r="Z1386" i="145"/>
  <c r="Y1386" i="145"/>
  <c r="X1386" i="145"/>
  <c r="W1386" i="145"/>
  <c r="V1386" i="145"/>
  <c r="U1386" i="145"/>
  <c r="T1386" i="145"/>
  <c r="S1386" i="145"/>
  <c r="R1386" i="145"/>
  <c r="Q1386" i="145"/>
  <c r="P1386" i="145"/>
  <c r="O1386" i="145"/>
  <c r="N1386" i="145"/>
  <c r="M1386" i="145"/>
  <c r="L1386" i="145"/>
  <c r="K1386" i="145"/>
  <c r="J1386" i="145"/>
  <c r="I1386" i="145"/>
  <c r="H1386" i="145"/>
  <c r="G1386" i="145"/>
  <c r="F1386" i="145"/>
  <c r="E1386" i="145"/>
  <c r="Z1385" i="145"/>
  <c r="Y1385" i="145"/>
  <c r="X1385" i="145"/>
  <c r="W1385" i="145"/>
  <c r="V1385" i="145"/>
  <c r="U1385" i="145"/>
  <c r="T1385" i="145"/>
  <c r="S1385" i="145"/>
  <c r="R1385" i="145"/>
  <c r="Q1385" i="145"/>
  <c r="P1385" i="145"/>
  <c r="O1385" i="145"/>
  <c r="N1385" i="145"/>
  <c r="M1385" i="145"/>
  <c r="L1385" i="145"/>
  <c r="K1385" i="145"/>
  <c r="J1385" i="145"/>
  <c r="I1385" i="145"/>
  <c r="H1385" i="145"/>
  <c r="G1385" i="145"/>
  <c r="F1385" i="145"/>
  <c r="E1385" i="145"/>
  <c r="Z1384" i="145"/>
  <c r="Y1384" i="145"/>
  <c r="X1384" i="145"/>
  <c r="W1384" i="145"/>
  <c r="V1384" i="145"/>
  <c r="U1384" i="145"/>
  <c r="T1384" i="145"/>
  <c r="S1384" i="145"/>
  <c r="R1384" i="145"/>
  <c r="Q1384" i="145"/>
  <c r="P1384" i="145"/>
  <c r="O1384" i="145"/>
  <c r="N1384" i="145"/>
  <c r="M1384" i="145"/>
  <c r="L1384" i="145"/>
  <c r="K1384" i="145"/>
  <c r="J1384" i="145"/>
  <c r="I1384" i="145"/>
  <c r="H1384" i="145"/>
  <c r="G1384" i="145"/>
  <c r="F1384" i="145"/>
  <c r="E1384" i="145"/>
  <c r="Z1383" i="145"/>
  <c r="Y1383" i="145"/>
  <c r="X1383" i="145"/>
  <c r="W1383" i="145"/>
  <c r="V1383" i="145"/>
  <c r="U1383" i="145"/>
  <c r="T1383" i="145"/>
  <c r="S1383" i="145"/>
  <c r="R1383" i="145"/>
  <c r="Q1383" i="145"/>
  <c r="P1383" i="145"/>
  <c r="O1383" i="145"/>
  <c r="N1383" i="145"/>
  <c r="M1383" i="145"/>
  <c r="L1383" i="145"/>
  <c r="K1383" i="145"/>
  <c r="J1383" i="145"/>
  <c r="I1383" i="145"/>
  <c r="H1383" i="145"/>
  <c r="G1383" i="145"/>
  <c r="F1383" i="145"/>
  <c r="E1383" i="145"/>
  <c r="Z1382" i="145"/>
  <c r="Y1382" i="145"/>
  <c r="X1382" i="145"/>
  <c r="W1382" i="145"/>
  <c r="V1382" i="145"/>
  <c r="U1382" i="145"/>
  <c r="T1382" i="145"/>
  <c r="S1382" i="145"/>
  <c r="R1382" i="145"/>
  <c r="Q1382" i="145"/>
  <c r="P1382" i="145"/>
  <c r="O1382" i="145"/>
  <c r="N1382" i="145"/>
  <c r="M1382" i="145"/>
  <c r="L1382" i="145"/>
  <c r="K1382" i="145"/>
  <c r="J1382" i="145"/>
  <c r="I1382" i="145"/>
  <c r="H1382" i="145"/>
  <c r="G1382" i="145"/>
  <c r="F1382" i="145"/>
  <c r="E1382" i="145"/>
  <c r="Z1381" i="145"/>
  <c r="Y1381" i="145"/>
  <c r="X1381" i="145"/>
  <c r="W1381" i="145"/>
  <c r="V1381" i="145"/>
  <c r="U1381" i="145"/>
  <c r="T1381" i="145"/>
  <c r="S1381" i="145"/>
  <c r="R1381" i="145"/>
  <c r="Q1381" i="145"/>
  <c r="P1381" i="145"/>
  <c r="O1381" i="145"/>
  <c r="N1381" i="145"/>
  <c r="M1381" i="145"/>
  <c r="L1381" i="145"/>
  <c r="K1381" i="145"/>
  <c r="J1381" i="145"/>
  <c r="I1381" i="145"/>
  <c r="H1381" i="145"/>
  <c r="G1381" i="145"/>
  <c r="F1381" i="145"/>
  <c r="E1381" i="145"/>
  <c r="Z1380" i="145"/>
  <c r="Y1380" i="145"/>
  <c r="X1380" i="145"/>
  <c r="W1380" i="145"/>
  <c r="V1380" i="145"/>
  <c r="U1380" i="145"/>
  <c r="T1380" i="145"/>
  <c r="S1380" i="145"/>
  <c r="R1380" i="145"/>
  <c r="Q1380" i="145"/>
  <c r="P1380" i="145"/>
  <c r="O1380" i="145"/>
  <c r="N1380" i="145"/>
  <c r="M1380" i="145"/>
  <c r="L1380" i="145"/>
  <c r="K1380" i="145"/>
  <c r="J1380" i="145"/>
  <c r="I1380" i="145"/>
  <c r="H1380" i="145"/>
  <c r="G1380" i="145"/>
  <c r="F1380" i="145"/>
  <c r="E1380" i="145"/>
  <c r="Z1379" i="145"/>
  <c r="Y1379" i="145"/>
  <c r="X1379" i="145"/>
  <c r="W1379" i="145"/>
  <c r="V1379" i="145"/>
  <c r="U1379" i="145"/>
  <c r="T1379" i="145"/>
  <c r="S1379" i="145"/>
  <c r="R1379" i="145"/>
  <c r="Q1379" i="145"/>
  <c r="P1379" i="145"/>
  <c r="O1379" i="145"/>
  <c r="N1379" i="145"/>
  <c r="M1379" i="145"/>
  <c r="L1379" i="145"/>
  <c r="K1379" i="145"/>
  <c r="J1379" i="145"/>
  <c r="I1379" i="145"/>
  <c r="H1379" i="145"/>
  <c r="G1379" i="145"/>
  <c r="F1379" i="145"/>
  <c r="E1379" i="145"/>
  <c r="Z1378" i="145"/>
  <c r="Y1378" i="145"/>
  <c r="X1378" i="145"/>
  <c r="W1378" i="145"/>
  <c r="V1378" i="145"/>
  <c r="U1378" i="145"/>
  <c r="T1378" i="145"/>
  <c r="S1378" i="145"/>
  <c r="R1378" i="145"/>
  <c r="Q1378" i="145"/>
  <c r="P1378" i="145"/>
  <c r="O1378" i="145"/>
  <c r="N1378" i="145"/>
  <c r="M1378" i="145"/>
  <c r="L1378" i="145"/>
  <c r="K1378" i="145"/>
  <c r="J1378" i="145"/>
  <c r="I1378" i="145"/>
  <c r="H1378" i="145"/>
  <c r="G1378" i="145"/>
  <c r="F1378" i="145"/>
  <c r="E1378" i="145"/>
  <c r="Z1377" i="145"/>
  <c r="Y1377" i="145"/>
  <c r="X1377" i="145"/>
  <c r="W1377" i="145"/>
  <c r="V1377" i="145"/>
  <c r="U1377" i="145"/>
  <c r="T1377" i="145"/>
  <c r="S1377" i="145"/>
  <c r="R1377" i="145"/>
  <c r="Q1377" i="145"/>
  <c r="P1377" i="145"/>
  <c r="O1377" i="145"/>
  <c r="N1377" i="145"/>
  <c r="M1377" i="145"/>
  <c r="L1377" i="145"/>
  <c r="K1377" i="145"/>
  <c r="J1377" i="145"/>
  <c r="I1377" i="145"/>
  <c r="H1377" i="145"/>
  <c r="G1377" i="145"/>
  <c r="F1377" i="145"/>
  <c r="E1377" i="145"/>
  <c r="Z1376" i="145"/>
  <c r="Y1376" i="145"/>
  <c r="X1376" i="145"/>
  <c r="W1376" i="145"/>
  <c r="V1376" i="145"/>
  <c r="U1376" i="145"/>
  <c r="T1376" i="145"/>
  <c r="S1376" i="145"/>
  <c r="R1376" i="145"/>
  <c r="Q1376" i="145"/>
  <c r="P1376" i="145"/>
  <c r="O1376" i="145"/>
  <c r="N1376" i="145"/>
  <c r="M1376" i="145"/>
  <c r="L1376" i="145"/>
  <c r="K1376" i="145"/>
  <c r="J1376" i="145"/>
  <c r="I1376" i="145"/>
  <c r="H1376" i="145"/>
  <c r="G1376" i="145"/>
  <c r="F1376" i="145"/>
  <c r="E1376" i="145"/>
  <c r="Z1375" i="145"/>
  <c r="Y1375" i="145"/>
  <c r="X1375" i="145"/>
  <c r="W1375" i="145"/>
  <c r="V1375" i="145"/>
  <c r="U1375" i="145"/>
  <c r="T1375" i="145"/>
  <c r="S1375" i="145"/>
  <c r="R1375" i="145"/>
  <c r="Q1375" i="145"/>
  <c r="P1375" i="145"/>
  <c r="O1375" i="145"/>
  <c r="N1375" i="145"/>
  <c r="M1375" i="145"/>
  <c r="L1375" i="145"/>
  <c r="K1375" i="145"/>
  <c r="J1375" i="145"/>
  <c r="I1375" i="145"/>
  <c r="H1375" i="145"/>
  <c r="G1375" i="145"/>
  <c r="F1375" i="145"/>
  <c r="E1375" i="145"/>
  <c r="Z1374" i="145"/>
  <c r="Y1374" i="145"/>
  <c r="X1374" i="145"/>
  <c r="W1374" i="145"/>
  <c r="V1374" i="145"/>
  <c r="U1374" i="145"/>
  <c r="T1374" i="145"/>
  <c r="S1374" i="145"/>
  <c r="R1374" i="145"/>
  <c r="Q1374" i="145"/>
  <c r="P1374" i="145"/>
  <c r="O1374" i="145"/>
  <c r="N1374" i="145"/>
  <c r="M1374" i="145"/>
  <c r="L1374" i="145"/>
  <c r="K1374" i="145"/>
  <c r="J1374" i="145"/>
  <c r="I1374" i="145"/>
  <c r="H1374" i="145"/>
  <c r="G1374" i="145"/>
  <c r="F1374" i="145"/>
  <c r="E1374" i="145"/>
  <c r="Z1373" i="145"/>
  <c r="Y1373" i="145"/>
  <c r="X1373" i="145"/>
  <c r="W1373" i="145"/>
  <c r="V1373" i="145"/>
  <c r="U1373" i="145"/>
  <c r="T1373" i="145"/>
  <c r="S1373" i="145"/>
  <c r="R1373" i="145"/>
  <c r="Q1373" i="145"/>
  <c r="P1373" i="145"/>
  <c r="O1373" i="145"/>
  <c r="N1373" i="145"/>
  <c r="M1373" i="145"/>
  <c r="L1373" i="145"/>
  <c r="K1373" i="145"/>
  <c r="J1373" i="145"/>
  <c r="I1373" i="145"/>
  <c r="H1373" i="145"/>
  <c r="G1373" i="145"/>
  <c r="F1373" i="145"/>
  <c r="E1373" i="145"/>
  <c r="Z1372" i="145"/>
  <c r="Y1372" i="145"/>
  <c r="X1372" i="145"/>
  <c r="W1372" i="145"/>
  <c r="V1372" i="145"/>
  <c r="U1372" i="145"/>
  <c r="T1372" i="145"/>
  <c r="S1372" i="145"/>
  <c r="R1372" i="145"/>
  <c r="Q1372" i="145"/>
  <c r="P1372" i="145"/>
  <c r="O1372" i="145"/>
  <c r="N1372" i="145"/>
  <c r="M1372" i="145"/>
  <c r="L1372" i="145"/>
  <c r="K1372" i="145"/>
  <c r="J1372" i="145"/>
  <c r="I1372" i="145"/>
  <c r="H1372" i="145"/>
  <c r="G1372" i="145"/>
  <c r="F1372" i="145"/>
  <c r="E1372" i="145"/>
  <c r="Z1371" i="145"/>
  <c r="Y1371" i="145"/>
  <c r="X1371" i="145"/>
  <c r="W1371" i="145"/>
  <c r="V1371" i="145"/>
  <c r="U1371" i="145"/>
  <c r="T1371" i="145"/>
  <c r="S1371" i="145"/>
  <c r="R1371" i="145"/>
  <c r="Q1371" i="145"/>
  <c r="P1371" i="145"/>
  <c r="O1371" i="145"/>
  <c r="N1371" i="145"/>
  <c r="M1371" i="145"/>
  <c r="L1371" i="145"/>
  <c r="K1371" i="145"/>
  <c r="J1371" i="145"/>
  <c r="I1371" i="145"/>
  <c r="H1371" i="145"/>
  <c r="G1371" i="145"/>
  <c r="F1371" i="145"/>
  <c r="E1371" i="145"/>
  <c r="Z1370" i="145"/>
  <c r="Y1370" i="145"/>
  <c r="X1370" i="145"/>
  <c r="W1370" i="145"/>
  <c r="V1370" i="145"/>
  <c r="U1370" i="145"/>
  <c r="T1370" i="145"/>
  <c r="S1370" i="145"/>
  <c r="R1370" i="145"/>
  <c r="Q1370" i="145"/>
  <c r="P1370" i="145"/>
  <c r="O1370" i="145"/>
  <c r="N1370" i="145"/>
  <c r="M1370" i="145"/>
  <c r="L1370" i="145"/>
  <c r="K1370" i="145"/>
  <c r="J1370" i="145"/>
  <c r="I1370" i="145"/>
  <c r="H1370" i="145"/>
  <c r="G1370" i="145"/>
  <c r="F1370" i="145"/>
  <c r="E1370" i="145"/>
  <c r="Z1369" i="145"/>
  <c r="Y1369" i="145"/>
  <c r="X1369" i="145"/>
  <c r="W1369" i="145"/>
  <c r="V1369" i="145"/>
  <c r="U1369" i="145"/>
  <c r="T1369" i="145"/>
  <c r="S1369" i="145"/>
  <c r="R1369" i="145"/>
  <c r="Q1369" i="145"/>
  <c r="P1369" i="145"/>
  <c r="O1369" i="145"/>
  <c r="N1369" i="145"/>
  <c r="M1369" i="145"/>
  <c r="L1369" i="145"/>
  <c r="K1369" i="145"/>
  <c r="J1369" i="145"/>
  <c r="I1369" i="145"/>
  <c r="H1369" i="145"/>
  <c r="G1369" i="145"/>
  <c r="F1369" i="145"/>
  <c r="E1369" i="145"/>
  <c r="Z1368" i="145"/>
  <c r="Y1368" i="145"/>
  <c r="X1368" i="145"/>
  <c r="W1368" i="145"/>
  <c r="V1368" i="145"/>
  <c r="U1368" i="145"/>
  <c r="T1368" i="145"/>
  <c r="S1368" i="145"/>
  <c r="R1368" i="145"/>
  <c r="Q1368" i="145"/>
  <c r="P1368" i="145"/>
  <c r="O1368" i="145"/>
  <c r="N1368" i="145"/>
  <c r="M1368" i="145"/>
  <c r="L1368" i="145"/>
  <c r="K1368" i="145"/>
  <c r="J1368" i="145"/>
  <c r="I1368" i="145"/>
  <c r="H1368" i="145"/>
  <c r="G1368" i="145"/>
  <c r="F1368" i="145"/>
  <c r="E1368" i="145"/>
  <c r="Z1367" i="145"/>
  <c r="Y1367" i="145"/>
  <c r="X1367" i="145"/>
  <c r="W1367" i="145"/>
  <c r="V1367" i="145"/>
  <c r="U1367" i="145"/>
  <c r="T1367" i="145"/>
  <c r="S1367" i="145"/>
  <c r="R1367" i="145"/>
  <c r="Q1367" i="145"/>
  <c r="P1367" i="145"/>
  <c r="O1367" i="145"/>
  <c r="N1367" i="145"/>
  <c r="M1367" i="145"/>
  <c r="L1367" i="145"/>
  <c r="K1367" i="145"/>
  <c r="J1367" i="145"/>
  <c r="I1367" i="145"/>
  <c r="H1367" i="145"/>
  <c r="G1367" i="145"/>
  <c r="F1367" i="145"/>
  <c r="E1367" i="145"/>
  <c r="Z1366" i="145"/>
  <c r="Y1366" i="145"/>
  <c r="X1366" i="145"/>
  <c r="W1366" i="145"/>
  <c r="V1366" i="145"/>
  <c r="U1366" i="145"/>
  <c r="T1366" i="145"/>
  <c r="S1366" i="145"/>
  <c r="R1366" i="145"/>
  <c r="Q1366" i="145"/>
  <c r="P1366" i="145"/>
  <c r="O1366" i="145"/>
  <c r="N1366" i="145"/>
  <c r="M1366" i="145"/>
  <c r="L1366" i="145"/>
  <c r="K1366" i="145"/>
  <c r="J1366" i="145"/>
  <c r="I1366" i="145"/>
  <c r="H1366" i="145"/>
  <c r="G1366" i="145"/>
  <c r="F1366" i="145"/>
  <c r="E1366" i="145"/>
  <c r="Z1365" i="145"/>
  <c r="Y1365" i="145"/>
  <c r="X1365" i="145"/>
  <c r="W1365" i="145"/>
  <c r="V1365" i="145"/>
  <c r="U1365" i="145"/>
  <c r="T1365" i="145"/>
  <c r="S1365" i="145"/>
  <c r="R1365" i="145"/>
  <c r="Q1365" i="145"/>
  <c r="P1365" i="145"/>
  <c r="O1365" i="145"/>
  <c r="N1365" i="145"/>
  <c r="M1365" i="145"/>
  <c r="L1365" i="145"/>
  <c r="K1365" i="145"/>
  <c r="J1365" i="145"/>
  <c r="I1365" i="145"/>
  <c r="H1365" i="145"/>
  <c r="G1365" i="145"/>
  <c r="F1365" i="145"/>
  <c r="E1365" i="145"/>
  <c r="Z1364" i="145"/>
  <c r="Y1364" i="145"/>
  <c r="X1364" i="145"/>
  <c r="W1364" i="145"/>
  <c r="V1364" i="145"/>
  <c r="U1364" i="145"/>
  <c r="T1364" i="145"/>
  <c r="S1364" i="145"/>
  <c r="R1364" i="145"/>
  <c r="Q1364" i="145"/>
  <c r="P1364" i="145"/>
  <c r="O1364" i="145"/>
  <c r="N1364" i="145"/>
  <c r="M1364" i="145"/>
  <c r="L1364" i="145"/>
  <c r="K1364" i="145"/>
  <c r="J1364" i="145"/>
  <c r="I1364" i="145"/>
  <c r="H1364" i="145"/>
  <c r="G1364" i="145"/>
  <c r="F1364" i="145"/>
  <c r="E1364" i="145"/>
  <c r="Z1363" i="145"/>
  <c r="Y1363" i="145"/>
  <c r="X1363" i="145"/>
  <c r="W1363" i="145"/>
  <c r="V1363" i="145"/>
  <c r="U1363" i="145"/>
  <c r="T1363" i="145"/>
  <c r="S1363" i="145"/>
  <c r="R1363" i="145"/>
  <c r="Q1363" i="145"/>
  <c r="P1363" i="145"/>
  <c r="O1363" i="145"/>
  <c r="N1363" i="145"/>
  <c r="M1363" i="145"/>
  <c r="L1363" i="145"/>
  <c r="K1363" i="145"/>
  <c r="J1363" i="145"/>
  <c r="I1363" i="145"/>
  <c r="H1363" i="145"/>
  <c r="G1363" i="145"/>
  <c r="F1363" i="145"/>
  <c r="E1363" i="145"/>
  <c r="Z1362" i="145"/>
  <c r="Y1362" i="145"/>
  <c r="X1362" i="145"/>
  <c r="W1362" i="145"/>
  <c r="V1362" i="145"/>
  <c r="U1362" i="145"/>
  <c r="T1362" i="145"/>
  <c r="S1362" i="145"/>
  <c r="R1362" i="145"/>
  <c r="Q1362" i="145"/>
  <c r="P1362" i="145"/>
  <c r="O1362" i="145"/>
  <c r="N1362" i="145"/>
  <c r="M1362" i="145"/>
  <c r="L1362" i="145"/>
  <c r="K1362" i="145"/>
  <c r="J1362" i="145"/>
  <c r="I1362" i="145"/>
  <c r="H1362" i="145"/>
  <c r="G1362" i="145"/>
  <c r="F1362" i="145"/>
  <c r="E1362" i="145"/>
  <c r="Z1361" i="145"/>
  <c r="Y1361" i="145"/>
  <c r="X1361" i="145"/>
  <c r="W1361" i="145"/>
  <c r="V1361" i="145"/>
  <c r="U1361" i="145"/>
  <c r="T1361" i="145"/>
  <c r="S1361" i="145"/>
  <c r="R1361" i="145"/>
  <c r="Q1361" i="145"/>
  <c r="P1361" i="145"/>
  <c r="O1361" i="145"/>
  <c r="N1361" i="145"/>
  <c r="M1361" i="145"/>
  <c r="L1361" i="145"/>
  <c r="K1361" i="145"/>
  <c r="J1361" i="145"/>
  <c r="I1361" i="145"/>
  <c r="H1361" i="145"/>
  <c r="G1361" i="145"/>
  <c r="F1361" i="145"/>
  <c r="E1361" i="145"/>
  <c r="Z1360" i="145"/>
  <c r="Y1360" i="145"/>
  <c r="X1360" i="145"/>
  <c r="W1360" i="145"/>
  <c r="V1360" i="145"/>
  <c r="U1360" i="145"/>
  <c r="T1360" i="145"/>
  <c r="S1360" i="145"/>
  <c r="R1360" i="145"/>
  <c r="Q1360" i="145"/>
  <c r="P1360" i="145"/>
  <c r="O1360" i="145"/>
  <c r="N1360" i="145"/>
  <c r="M1360" i="145"/>
  <c r="L1360" i="145"/>
  <c r="K1360" i="145"/>
  <c r="J1360" i="145"/>
  <c r="I1360" i="145"/>
  <c r="H1360" i="145"/>
  <c r="G1360" i="145"/>
  <c r="F1360" i="145"/>
  <c r="E1360" i="145"/>
  <c r="Z1359" i="145"/>
  <c r="Y1359" i="145"/>
  <c r="X1359" i="145"/>
  <c r="W1359" i="145"/>
  <c r="V1359" i="145"/>
  <c r="U1359" i="145"/>
  <c r="T1359" i="145"/>
  <c r="S1359" i="145"/>
  <c r="R1359" i="145"/>
  <c r="Q1359" i="145"/>
  <c r="P1359" i="145"/>
  <c r="O1359" i="145"/>
  <c r="N1359" i="145"/>
  <c r="M1359" i="145"/>
  <c r="L1359" i="145"/>
  <c r="K1359" i="145"/>
  <c r="J1359" i="145"/>
  <c r="I1359" i="145"/>
  <c r="H1359" i="145"/>
  <c r="G1359" i="145"/>
  <c r="F1359" i="145"/>
  <c r="E1359" i="145"/>
  <c r="Z1358" i="145"/>
  <c r="Y1358" i="145"/>
  <c r="X1358" i="145"/>
  <c r="W1358" i="145"/>
  <c r="V1358" i="145"/>
  <c r="U1358" i="145"/>
  <c r="T1358" i="145"/>
  <c r="S1358" i="145"/>
  <c r="R1358" i="145"/>
  <c r="Q1358" i="145"/>
  <c r="P1358" i="145"/>
  <c r="O1358" i="145"/>
  <c r="N1358" i="145"/>
  <c r="M1358" i="145"/>
  <c r="L1358" i="145"/>
  <c r="K1358" i="145"/>
  <c r="J1358" i="145"/>
  <c r="I1358" i="145"/>
  <c r="H1358" i="145"/>
  <c r="G1358" i="145"/>
  <c r="F1358" i="145"/>
  <c r="E1358" i="145"/>
  <c r="Z1357" i="145"/>
  <c r="Y1357" i="145"/>
  <c r="X1357" i="145"/>
  <c r="W1357" i="145"/>
  <c r="V1357" i="145"/>
  <c r="U1357" i="145"/>
  <c r="T1357" i="145"/>
  <c r="S1357" i="145"/>
  <c r="R1357" i="145"/>
  <c r="Q1357" i="145"/>
  <c r="P1357" i="145"/>
  <c r="O1357" i="145"/>
  <c r="N1357" i="145"/>
  <c r="M1357" i="145"/>
  <c r="L1357" i="145"/>
  <c r="K1357" i="145"/>
  <c r="J1357" i="145"/>
  <c r="I1357" i="145"/>
  <c r="H1357" i="145"/>
  <c r="G1357" i="145"/>
  <c r="F1357" i="145"/>
  <c r="E1357" i="145"/>
  <c r="Z1356" i="145"/>
  <c r="Y1356" i="145"/>
  <c r="X1356" i="145"/>
  <c r="W1356" i="145"/>
  <c r="V1356" i="145"/>
  <c r="U1356" i="145"/>
  <c r="T1356" i="145"/>
  <c r="S1356" i="145"/>
  <c r="R1356" i="145"/>
  <c r="Q1356" i="145"/>
  <c r="P1356" i="145"/>
  <c r="O1356" i="145"/>
  <c r="N1356" i="145"/>
  <c r="M1356" i="145"/>
  <c r="L1356" i="145"/>
  <c r="K1356" i="145"/>
  <c r="J1356" i="145"/>
  <c r="I1356" i="145"/>
  <c r="H1356" i="145"/>
  <c r="G1356" i="145"/>
  <c r="F1356" i="145"/>
  <c r="E1356" i="145"/>
  <c r="Z1355" i="145"/>
  <c r="Y1355" i="145"/>
  <c r="X1355" i="145"/>
  <c r="W1355" i="145"/>
  <c r="V1355" i="145"/>
  <c r="U1355" i="145"/>
  <c r="T1355" i="145"/>
  <c r="S1355" i="145"/>
  <c r="R1355" i="145"/>
  <c r="Q1355" i="145"/>
  <c r="P1355" i="145"/>
  <c r="O1355" i="145"/>
  <c r="N1355" i="145"/>
  <c r="M1355" i="145"/>
  <c r="L1355" i="145"/>
  <c r="K1355" i="145"/>
  <c r="J1355" i="145"/>
  <c r="I1355" i="145"/>
  <c r="H1355" i="145"/>
  <c r="G1355" i="145"/>
  <c r="F1355" i="145"/>
  <c r="E1355" i="145"/>
  <c r="Z1354" i="145"/>
  <c r="Y1354" i="145"/>
  <c r="X1354" i="145"/>
  <c r="W1354" i="145"/>
  <c r="V1354" i="145"/>
  <c r="U1354" i="145"/>
  <c r="T1354" i="145"/>
  <c r="S1354" i="145"/>
  <c r="R1354" i="145"/>
  <c r="Q1354" i="145"/>
  <c r="P1354" i="145"/>
  <c r="O1354" i="145"/>
  <c r="N1354" i="145"/>
  <c r="M1354" i="145"/>
  <c r="L1354" i="145"/>
  <c r="K1354" i="145"/>
  <c r="J1354" i="145"/>
  <c r="I1354" i="145"/>
  <c r="H1354" i="145"/>
  <c r="G1354" i="145"/>
  <c r="F1354" i="145"/>
  <c r="E1354" i="145"/>
  <c r="Z1353" i="145"/>
  <c r="Y1353" i="145"/>
  <c r="X1353" i="145"/>
  <c r="W1353" i="145"/>
  <c r="V1353" i="145"/>
  <c r="U1353" i="145"/>
  <c r="T1353" i="145"/>
  <c r="S1353" i="145"/>
  <c r="R1353" i="145"/>
  <c r="Q1353" i="145"/>
  <c r="P1353" i="145"/>
  <c r="O1353" i="145"/>
  <c r="N1353" i="145"/>
  <c r="M1353" i="145"/>
  <c r="L1353" i="145"/>
  <c r="K1353" i="145"/>
  <c r="J1353" i="145"/>
  <c r="I1353" i="145"/>
  <c r="H1353" i="145"/>
  <c r="G1353" i="145"/>
  <c r="F1353" i="145"/>
  <c r="E1353" i="145"/>
  <c r="Z1352" i="145"/>
  <c r="Y1352" i="145"/>
  <c r="X1352" i="145"/>
  <c r="W1352" i="145"/>
  <c r="V1352" i="145"/>
  <c r="U1352" i="145"/>
  <c r="T1352" i="145"/>
  <c r="S1352" i="145"/>
  <c r="R1352" i="145"/>
  <c r="Q1352" i="145"/>
  <c r="P1352" i="145"/>
  <c r="O1352" i="145"/>
  <c r="N1352" i="145"/>
  <c r="M1352" i="145"/>
  <c r="L1352" i="145"/>
  <c r="K1352" i="145"/>
  <c r="J1352" i="145"/>
  <c r="I1352" i="145"/>
  <c r="H1352" i="145"/>
  <c r="G1352" i="145"/>
  <c r="F1352" i="145"/>
  <c r="E1352" i="145"/>
  <c r="Z1351" i="145"/>
  <c r="Y1351" i="145"/>
  <c r="X1351" i="145"/>
  <c r="W1351" i="145"/>
  <c r="V1351" i="145"/>
  <c r="U1351" i="145"/>
  <c r="T1351" i="145"/>
  <c r="S1351" i="145"/>
  <c r="R1351" i="145"/>
  <c r="Q1351" i="145"/>
  <c r="P1351" i="145"/>
  <c r="O1351" i="145"/>
  <c r="N1351" i="145"/>
  <c r="M1351" i="145"/>
  <c r="L1351" i="145"/>
  <c r="K1351" i="145"/>
  <c r="J1351" i="145"/>
  <c r="I1351" i="145"/>
  <c r="H1351" i="145"/>
  <c r="G1351" i="145"/>
  <c r="F1351" i="145"/>
  <c r="E1351" i="145"/>
  <c r="Z1350" i="145"/>
  <c r="Y1350" i="145"/>
  <c r="X1350" i="145"/>
  <c r="W1350" i="145"/>
  <c r="V1350" i="145"/>
  <c r="U1350" i="145"/>
  <c r="T1350" i="145"/>
  <c r="S1350" i="145"/>
  <c r="R1350" i="145"/>
  <c r="Q1350" i="145"/>
  <c r="P1350" i="145"/>
  <c r="O1350" i="145"/>
  <c r="N1350" i="145"/>
  <c r="M1350" i="145"/>
  <c r="L1350" i="145"/>
  <c r="K1350" i="145"/>
  <c r="J1350" i="145"/>
  <c r="I1350" i="145"/>
  <c r="H1350" i="145"/>
  <c r="G1350" i="145"/>
  <c r="F1350" i="145"/>
  <c r="E1350" i="145"/>
  <c r="Z1349" i="145"/>
  <c r="Y1349" i="145"/>
  <c r="X1349" i="145"/>
  <c r="W1349" i="145"/>
  <c r="V1349" i="145"/>
  <c r="U1349" i="145"/>
  <c r="T1349" i="145"/>
  <c r="S1349" i="145"/>
  <c r="R1349" i="145"/>
  <c r="Q1349" i="145"/>
  <c r="P1349" i="145"/>
  <c r="O1349" i="145"/>
  <c r="N1349" i="145"/>
  <c r="M1349" i="145"/>
  <c r="L1349" i="145"/>
  <c r="K1349" i="145"/>
  <c r="J1349" i="145"/>
  <c r="I1349" i="145"/>
  <c r="H1349" i="145"/>
  <c r="G1349" i="145"/>
  <c r="F1349" i="145"/>
  <c r="E1349" i="145"/>
  <c r="Z1348" i="145"/>
  <c r="Y1348" i="145"/>
  <c r="X1348" i="145"/>
  <c r="W1348" i="145"/>
  <c r="V1348" i="145"/>
  <c r="U1348" i="145"/>
  <c r="T1348" i="145"/>
  <c r="S1348" i="145"/>
  <c r="R1348" i="145"/>
  <c r="Q1348" i="145"/>
  <c r="P1348" i="145"/>
  <c r="O1348" i="145"/>
  <c r="N1348" i="145"/>
  <c r="M1348" i="145"/>
  <c r="L1348" i="145"/>
  <c r="K1348" i="145"/>
  <c r="J1348" i="145"/>
  <c r="I1348" i="145"/>
  <c r="H1348" i="145"/>
  <c r="G1348" i="145"/>
  <c r="F1348" i="145"/>
  <c r="E1348" i="145"/>
  <c r="Z1347" i="145"/>
  <c r="Y1347" i="145"/>
  <c r="X1347" i="145"/>
  <c r="W1347" i="145"/>
  <c r="V1347" i="145"/>
  <c r="U1347" i="145"/>
  <c r="T1347" i="145"/>
  <c r="S1347" i="145"/>
  <c r="R1347" i="145"/>
  <c r="Q1347" i="145"/>
  <c r="P1347" i="145"/>
  <c r="O1347" i="145"/>
  <c r="N1347" i="145"/>
  <c r="M1347" i="145"/>
  <c r="L1347" i="145"/>
  <c r="K1347" i="145"/>
  <c r="J1347" i="145"/>
  <c r="I1347" i="145"/>
  <c r="H1347" i="145"/>
  <c r="G1347" i="145"/>
  <c r="F1347" i="145"/>
  <c r="E1347" i="145"/>
  <c r="Z1346" i="145"/>
  <c r="Y1346" i="145"/>
  <c r="X1346" i="145"/>
  <c r="W1346" i="145"/>
  <c r="V1346" i="145"/>
  <c r="U1346" i="145"/>
  <c r="T1346" i="145"/>
  <c r="S1346" i="145"/>
  <c r="R1346" i="145"/>
  <c r="Q1346" i="145"/>
  <c r="P1346" i="145"/>
  <c r="O1346" i="145"/>
  <c r="N1346" i="145"/>
  <c r="M1346" i="145"/>
  <c r="L1346" i="145"/>
  <c r="K1346" i="145"/>
  <c r="J1346" i="145"/>
  <c r="I1346" i="145"/>
  <c r="H1346" i="145"/>
  <c r="G1346" i="145"/>
  <c r="F1346" i="145"/>
  <c r="E1346" i="145"/>
  <c r="Z1345" i="145"/>
  <c r="Y1345" i="145"/>
  <c r="X1345" i="145"/>
  <c r="W1345" i="145"/>
  <c r="V1345" i="145"/>
  <c r="U1345" i="145"/>
  <c r="T1345" i="145"/>
  <c r="S1345" i="145"/>
  <c r="R1345" i="145"/>
  <c r="Q1345" i="145"/>
  <c r="P1345" i="145"/>
  <c r="O1345" i="145"/>
  <c r="N1345" i="145"/>
  <c r="M1345" i="145"/>
  <c r="L1345" i="145"/>
  <c r="K1345" i="145"/>
  <c r="J1345" i="145"/>
  <c r="I1345" i="145"/>
  <c r="H1345" i="145"/>
  <c r="G1345" i="145"/>
  <c r="F1345" i="145"/>
  <c r="E1345" i="145"/>
  <c r="Z1344" i="145"/>
  <c r="Y1344" i="145"/>
  <c r="X1344" i="145"/>
  <c r="W1344" i="145"/>
  <c r="V1344" i="145"/>
  <c r="U1344" i="145"/>
  <c r="T1344" i="145"/>
  <c r="S1344" i="145"/>
  <c r="R1344" i="145"/>
  <c r="Q1344" i="145"/>
  <c r="P1344" i="145"/>
  <c r="O1344" i="145"/>
  <c r="N1344" i="145"/>
  <c r="M1344" i="145"/>
  <c r="L1344" i="145"/>
  <c r="K1344" i="145"/>
  <c r="J1344" i="145"/>
  <c r="I1344" i="145"/>
  <c r="H1344" i="145"/>
  <c r="G1344" i="145"/>
  <c r="F1344" i="145"/>
  <c r="E1344" i="145"/>
  <c r="Z1343" i="145"/>
  <c r="Y1343" i="145"/>
  <c r="X1343" i="145"/>
  <c r="W1343" i="145"/>
  <c r="V1343" i="145"/>
  <c r="U1343" i="145"/>
  <c r="T1343" i="145"/>
  <c r="S1343" i="145"/>
  <c r="R1343" i="145"/>
  <c r="Q1343" i="145"/>
  <c r="P1343" i="145"/>
  <c r="O1343" i="145"/>
  <c r="N1343" i="145"/>
  <c r="M1343" i="145"/>
  <c r="L1343" i="145"/>
  <c r="K1343" i="145"/>
  <c r="J1343" i="145"/>
  <c r="I1343" i="145"/>
  <c r="H1343" i="145"/>
  <c r="G1343" i="145"/>
  <c r="F1343" i="145"/>
  <c r="E1343" i="145"/>
  <c r="Z1342" i="145"/>
  <c r="Y1342" i="145"/>
  <c r="X1342" i="145"/>
  <c r="W1342" i="145"/>
  <c r="V1342" i="145"/>
  <c r="U1342" i="145"/>
  <c r="T1342" i="145"/>
  <c r="S1342" i="145"/>
  <c r="R1342" i="145"/>
  <c r="Q1342" i="145"/>
  <c r="P1342" i="145"/>
  <c r="O1342" i="145"/>
  <c r="N1342" i="145"/>
  <c r="M1342" i="145"/>
  <c r="L1342" i="145"/>
  <c r="K1342" i="145"/>
  <c r="J1342" i="145"/>
  <c r="I1342" i="145"/>
  <c r="H1342" i="145"/>
  <c r="G1342" i="145"/>
  <c r="F1342" i="145"/>
  <c r="E1342" i="145"/>
  <c r="Z1341" i="145"/>
  <c r="Y1341" i="145"/>
  <c r="X1341" i="145"/>
  <c r="W1341" i="145"/>
  <c r="V1341" i="145"/>
  <c r="U1341" i="145"/>
  <c r="T1341" i="145"/>
  <c r="S1341" i="145"/>
  <c r="R1341" i="145"/>
  <c r="Q1341" i="145"/>
  <c r="P1341" i="145"/>
  <c r="O1341" i="145"/>
  <c r="N1341" i="145"/>
  <c r="M1341" i="145"/>
  <c r="L1341" i="145"/>
  <c r="K1341" i="145"/>
  <c r="J1341" i="145"/>
  <c r="I1341" i="145"/>
  <c r="H1341" i="145"/>
  <c r="G1341" i="145"/>
  <c r="F1341" i="145"/>
  <c r="E1341" i="145"/>
  <c r="Z1340" i="145"/>
  <c r="Y1340" i="145"/>
  <c r="X1340" i="145"/>
  <c r="W1340" i="145"/>
  <c r="V1340" i="145"/>
  <c r="U1340" i="145"/>
  <c r="T1340" i="145"/>
  <c r="S1340" i="145"/>
  <c r="R1340" i="145"/>
  <c r="Q1340" i="145"/>
  <c r="P1340" i="145"/>
  <c r="O1340" i="145"/>
  <c r="N1340" i="145"/>
  <c r="M1340" i="145"/>
  <c r="L1340" i="145"/>
  <c r="K1340" i="145"/>
  <c r="J1340" i="145"/>
  <c r="I1340" i="145"/>
  <c r="H1340" i="145"/>
  <c r="G1340" i="145"/>
  <c r="F1340" i="145"/>
  <c r="E1340" i="145"/>
  <c r="Z1339" i="145"/>
  <c r="Y1339" i="145"/>
  <c r="X1339" i="145"/>
  <c r="W1339" i="145"/>
  <c r="V1339" i="145"/>
  <c r="U1339" i="145"/>
  <c r="T1339" i="145"/>
  <c r="S1339" i="145"/>
  <c r="R1339" i="145"/>
  <c r="Q1339" i="145"/>
  <c r="P1339" i="145"/>
  <c r="O1339" i="145"/>
  <c r="N1339" i="145"/>
  <c r="M1339" i="145"/>
  <c r="L1339" i="145"/>
  <c r="K1339" i="145"/>
  <c r="J1339" i="145"/>
  <c r="I1339" i="145"/>
  <c r="H1339" i="145"/>
  <c r="G1339" i="145"/>
  <c r="F1339" i="145"/>
  <c r="E1339" i="145"/>
  <c r="Z1338" i="145"/>
  <c r="Y1338" i="145"/>
  <c r="X1338" i="145"/>
  <c r="W1338" i="145"/>
  <c r="V1338" i="145"/>
  <c r="U1338" i="145"/>
  <c r="T1338" i="145"/>
  <c r="S1338" i="145"/>
  <c r="R1338" i="145"/>
  <c r="Q1338" i="145"/>
  <c r="P1338" i="145"/>
  <c r="O1338" i="145"/>
  <c r="N1338" i="145"/>
  <c r="M1338" i="145"/>
  <c r="L1338" i="145"/>
  <c r="K1338" i="145"/>
  <c r="J1338" i="145"/>
  <c r="I1338" i="145"/>
  <c r="H1338" i="145"/>
  <c r="G1338" i="145"/>
  <c r="F1338" i="145"/>
  <c r="E1338" i="145"/>
  <c r="Z1337" i="145"/>
  <c r="Y1337" i="145"/>
  <c r="X1337" i="145"/>
  <c r="W1337" i="145"/>
  <c r="V1337" i="145"/>
  <c r="U1337" i="145"/>
  <c r="T1337" i="145"/>
  <c r="S1337" i="145"/>
  <c r="R1337" i="145"/>
  <c r="Q1337" i="145"/>
  <c r="P1337" i="145"/>
  <c r="O1337" i="145"/>
  <c r="N1337" i="145"/>
  <c r="M1337" i="145"/>
  <c r="L1337" i="145"/>
  <c r="K1337" i="145"/>
  <c r="J1337" i="145"/>
  <c r="I1337" i="145"/>
  <c r="H1337" i="145"/>
  <c r="G1337" i="145"/>
  <c r="F1337" i="145"/>
  <c r="E1337" i="145"/>
  <c r="Z1336" i="145"/>
  <c r="Y1336" i="145"/>
  <c r="X1336" i="145"/>
  <c r="W1336" i="145"/>
  <c r="V1336" i="145"/>
  <c r="U1336" i="145"/>
  <c r="T1336" i="145"/>
  <c r="S1336" i="145"/>
  <c r="R1336" i="145"/>
  <c r="Q1336" i="145"/>
  <c r="P1336" i="145"/>
  <c r="O1336" i="145"/>
  <c r="N1336" i="145"/>
  <c r="M1336" i="145"/>
  <c r="L1336" i="145"/>
  <c r="K1336" i="145"/>
  <c r="J1336" i="145"/>
  <c r="I1336" i="145"/>
  <c r="H1336" i="145"/>
  <c r="G1336" i="145"/>
  <c r="F1336" i="145"/>
  <c r="E1336" i="145"/>
  <c r="Z1335" i="145"/>
  <c r="Y1335" i="145"/>
  <c r="X1335" i="145"/>
  <c r="W1335" i="145"/>
  <c r="V1335" i="145"/>
  <c r="U1335" i="145"/>
  <c r="T1335" i="145"/>
  <c r="S1335" i="145"/>
  <c r="R1335" i="145"/>
  <c r="Q1335" i="145"/>
  <c r="P1335" i="145"/>
  <c r="O1335" i="145"/>
  <c r="N1335" i="145"/>
  <c r="M1335" i="145"/>
  <c r="L1335" i="145"/>
  <c r="K1335" i="145"/>
  <c r="J1335" i="145"/>
  <c r="I1335" i="145"/>
  <c r="H1335" i="145"/>
  <c r="G1335" i="145"/>
  <c r="F1335" i="145"/>
  <c r="E1335" i="145"/>
  <c r="Z1334" i="145"/>
  <c r="Y1334" i="145"/>
  <c r="X1334" i="145"/>
  <c r="W1334" i="145"/>
  <c r="V1334" i="145"/>
  <c r="U1334" i="145"/>
  <c r="T1334" i="145"/>
  <c r="S1334" i="145"/>
  <c r="R1334" i="145"/>
  <c r="Q1334" i="145"/>
  <c r="P1334" i="145"/>
  <c r="O1334" i="145"/>
  <c r="N1334" i="145"/>
  <c r="M1334" i="145"/>
  <c r="L1334" i="145"/>
  <c r="K1334" i="145"/>
  <c r="J1334" i="145"/>
  <c r="I1334" i="145"/>
  <c r="H1334" i="145"/>
  <c r="G1334" i="145"/>
  <c r="F1334" i="145"/>
  <c r="E1334" i="145"/>
  <c r="Z1333" i="145"/>
  <c r="Y1333" i="145"/>
  <c r="X1333" i="145"/>
  <c r="W1333" i="145"/>
  <c r="V1333" i="145"/>
  <c r="U1333" i="145"/>
  <c r="T1333" i="145"/>
  <c r="S1333" i="145"/>
  <c r="R1333" i="145"/>
  <c r="Q1333" i="145"/>
  <c r="P1333" i="145"/>
  <c r="O1333" i="145"/>
  <c r="N1333" i="145"/>
  <c r="M1333" i="145"/>
  <c r="L1333" i="145"/>
  <c r="K1333" i="145"/>
  <c r="J1333" i="145"/>
  <c r="I1333" i="145"/>
  <c r="H1333" i="145"/>
  <c r="G1333" i="145"/>
  <c r="F1333" i="145"/>
  <c r="E1333" i="145"/>
  <c r="Z1332" i="145"/>
  <c r="Y1332" i="145"/>
  <c r="X1332" i="145"/>
  <c r="W1332" i="145"/>
  <c r="V1332" i="145"/>
  <c r="U1332" i="145"/>
  <c r="T1332" i="145"/>
  <c r="S1332" i="145"/>
  <c r="R1332" i="145"/>
  <c r="Q1332" i="145"/>
  <c r="P1332" i="145"/>
  <c r="O1332" i="145"/>
  <c r="N1332" i="145"/>
  <c r="M1332" i="145"/>
  <c r="L1332" i="145"/>
  <c r="K1332" i="145"/>
  <c r="J1332" i="145"/>
  <c r="I1332" i="145"/>
  <c r="H1332" i="145"/>
  <c r="G1332" i="145"/>
  <c r="F1332" i="145"/>
  <c r="E1332" i="145"/>
  <c r="Z1331" i="145"/>
  <c r="Y1331" i="145"/>
  <c r="X1331" i="145"/>
  <c r="W1331" i="145"/>
  <c r="V1331" i="145"/>
  <c r="U1331" i="145"/>
  <c r="T1331" i="145"/>
  <c r="S1331" i="145"/>
  <c r="R1331" i="145"/>
  <c r="Q1331" i="145"/>
  <c r="P1331" i="145"/>
  <c r="O1331" i="145"/>
  <c r="N1331" i="145"/>
  <c r="M1331" i="145"/>
  <c r="L1331" i="145"/>
  <c r="K1331" i="145"/>
  <c r="J1331" i="145"/>
  <c r="I1331" i="145"/>
  <c r="H1331" i="145"/>
  <c r="G1331" i="145"/>
  <c r="F1331" i="145"/>
  <c r="E1331" i="145"/>
  <c r="Z1330" i="145"/>
  <c r="Y1330" i="145"/>
  <c r="X1330" i="145"/>
  <c r="W1330" i="145"/>
  <c r="V1330" i="145"/>
  <c r="U1330" i="145"/>
  <c r="T1330" i="145"/>
  <c r="S1330" i="145"/>
  <c r="R1330" i="145"/>
  <c r="Q1330" i="145"/>
  <c r="P1330" i="145"/>
  <c r="O1330" i="145"/>
  <c r="N1330" i="145"/>
  <c r="M1330" i="145"/>
  <c r="L1330" i="145"/>
  <c r="K1330" i="145"/>
  <c r="J1330" i="145"/>
  <c r="I1330" i="145"/>
  <c r="H1330" i="145"/>
  <c r="G1330" i="145"/>
  <c r="F1330" i="145"/>
  <c r="E1330" i="145"/>
  <c r="Z1329" i="145"/>
  <c r="Y1329" i="145"/>
  <c r="X1329" i="145"/>
  <c r="W1329" i="145"/>
  <c r="V1329" i="145"/>
  <c r="U1329" i="145"/>
  <c r="T1329" i="145"/>
  <c r="S1329" i="145"/>
  <c r="R1329" i="145"/>
  <c r="Q1329" i="145"/>
  <c r="P1329" i="145"/>
  <c r="O1329" i="145"/>
  <c r="N1329" i="145"/>
  <c r="M1329" i="145"/>
  <c r="L1329" i="145"/>
  <c r="K1329" i="145"/>
  <c r="J1329" i="145"/>
  <c r="I1329" i="145"/>
  <c r="H1329" i="145"/>
  <c r="G1329" i="145"/>
  <c r="F1329" i="145"/>
  <c r="E1329" i="145"/>
  <c r="Z1328" i="145"/>
  <c r="Y1328" i="145"/>
  <c r="X1328" i="145"/>
  <c r="W1328" i="145"/>
  <c r="V1328" i="145"/>
  <c r="U1328" i="145"/>
  <c r="T1328" i="145"/>
  <c r="S1328" i="145"/>
  <c r="R1328" i="145"/>
  <c r="Q1328" i="145"/>
  <c r="P1328" i="145"/>
  <c r="O1328" i="145"/>
  <c r="N1328" i="145"/>
  <c r="M1328" i="145"/>
  <c r="L1328" i="145"/>
  <c r="K1328" i="145"/>
  <c r="J1328" i="145"/>
  <c r="I1328" i="145"/>
  <c r="H1328" i="145"/>
  <c r="G1328" i="145"/>
  <c r="F1328" i="145"/>
  <c r="E1328" i="145"/>
  <c r="Z1327" i="145"/>
  <c r="Y1327" i="145"/>
  <c r="X1327" i="145"/>
  <c r="W1327" i="145"/>
  <c r="V1327" i="145"/>
  <c r="U1327" i="145"/>
  <c r="T1327" i="145"/>
  <c r="S1327" i="145"/>
  <c r="R1327" i="145"/>
  <c r="Q1327" i="145"/>
  <c r="P1327" i="145"/>
  <c r="O1327" i="145"/>
  <c r="N1327" i="145"/>
  <c r="M1327" i="145"/>
  <c r="L1327" i="145"/>
  <c r="K1327" i="145"/>
  <c r="J1327" i="145"/>
  <c r="I1327" i="145"/>
  <c r="H1327" i="145"/>
  <c r="G1327" i="145"/>
  <c r="F1327" i="145"/>
  <c r="E1327" i="145"/>
  <c r="Z1326" i="145"/>
  <c r="Y1326" i="145"/>
  <c r="X1326" i="145"/>
  <c r="W1326" i="145"/>
  <c r="V1326" i="145"/>
  <c r="U1326" i="145"/>
  <c r="T1326" i="145"/>
  <c r="S1326" i="145"/>
  <c r="R1326" i="145"/>
  <c r="Q1326" i="145"/>
  <c r="P1326" i="145"/>
  <c r="O1326" i="145"/>
  <c r="N1326" i="145"/>
  <c r="M1326" i="145"/>
  <c r="L1326" i="145"/>
  <c r="K1326" i="145"/>
  <c r="J1326" i="145"/>
  <c r="I1326" i="145"/>
  <c r="H1326" i="145"/>
  <c r="G1326" i="145"/>
  <c r="F1326" i="145"/>
  <c r="E1326" i="145"/>
  <c r="Z1325" i="145"/>
  <c r="Y1325" i="145"/>
  <c r="X1325" i="145"/>
  <c r="W1325" i="145"/>
  <c r="V1325" i="145"/>
  <c r="U1325" i="145"/>
  <c r="T1325" i="145"/>
  <c r="S1325" i="145"/>
  <c r="R1325" i="145"/>
  <c r="Q1325" i="145"/>
  <c r="P1325" i="145"/>
  <c r="O1325" i="145"/>
  <c r="N1325" i="145"/>
  <c r="M1325" i="145"/>
  <c r="L1325" i="145"/>
  <c r="K1325" i="145"/>
  <c r="J1325" i="145"/>
  <c r="I1325" i="145"/>
  <c r="H1325" i="145"/>
  <c r="G1325" i="145"/>
  <c r="F1325" i="145"/>
  <c r="E1325" i="145"/>
  <c r="Z1324" i="145"/>
  <c r="Y1324" i="145"/>
  <c r="X1324" i="145"/>
  <c r="W1324" i="145"/>
  <c r="V1324" i="145"/>
  <c r="U1324" i="145"/>
  <c r="T1324" i="145"/>
  <c r="S1324" i="145"/>
  <c r="R1324" i="145"/>
  <c r="Q1324" i="145"/>
  <c r="P1324" i="145"/>
  <c r="O1324" i="145"/>
  <c r="N1324" i="145"/>
  <c r="M1324" i="145"/>
  <c r="L1324" i="145"/>
  <c r="K1324" i="145"/>
  <c r="J1324" i="145"/>
  <c r="I1324" i="145"/>
  <c r="H1324" i="145"/>
  <c r="G1324" i="145"/>
  <c r="F1324" i="145"/>
  <c r="E1324" i="145"/>
  <c r="Z1323" i="145"/>
  <c r="Y1323" i="145"/>
  <c r="X1323" i="145"/>
  <c r="W1323" i="145"/>
  <c r="V1323" i="145"/>
  <c r="U1323" i="145"/>
  <c r="T1323" i="145"/>
  <c r="S1323" i="145"/>
  <c r="R1323" i="145"/>
  <c r="Q1323" i="145"/>
  <c r="P1323" i="145"/>
  <c r="O1323" i="145"/>
  <c r="N1323" i="145"/>
  <c r="M1323" i="145"/>
  <c r="L1323" i="145"/>
  <c r="K1323" i="145"/>
  <c r="J1323" i="145"/>
  <c r="I1323" i="145"/>
  <c r="H1323" i="145"/>
  <c r="G1323" i="145"/>
  <c r="F1323" i="145"/>
  <c r="E1323" i="145"/>
  <c r="Z1322" i="145"/>
  <c r="Y1322" i="145"/>
  <c r="X1322" i="145"/>
  <c r="W1322" i="145"/>
  <c r="V1322" i="145"/>
  <c r="U1322" i="145"/>
  <c r="T1322" i="145"/>
  <c r="S1322" i="145"/>
  <c r="R1322" i="145"/>
  <c r="Q1322" i="145"/>
  <c r="P1322" i="145"/>
  <c r="O1322" i="145"/>
  <c r="N1322" i="145"/>
  <c r="M1322" i="145"/>
  <c r="L1322" i="145"/>
  <c r="K1322" i="145"/>
  <c r="J1322" i="145"/>
  <c r="I1322" i="145"/>
  <c r="H1322" i="145"/>
  <c r="G1322" i="145"/>
  <c r="F1322" i="145"/>
  <c r="E1322" i="145"/>
  <c r="Z1321" i="145"/>
  <c r="Y1321" i="145"/>
  <c r="X1321" i="145"/>
  <c r="W1321" i="145"/>
  <c r="V1321" i="145"/>
  <c r="U1321" i="145"/>
  <c r="T1321" i="145"/>
  <c r="S1321" i="145"/>
  <c r="R1321" i="145"/>
  <c r="Q1321" i="145"/>
  <c r="P1321" i="145"/>
  <c r="O1321" i="145"/>
  <c r="N1321" i="145"/>
  <c r="M1321" i="145"/>
  <c r="L1321" i="145"/>
  <c r="K1321" i="145"/>
  <c r="J1321" i="145"/>
  <c r="I1321" i="145"/>
  <c r="H1321" i="145"/>
  <c r="G1321" i="145"/>
  <c r="F1321" i="145"/>
  <c r="E1321" i="145"/>
  <c r="Z1320" i="145"/>
  <c r="Y1320" i="145"/>
  <c r="X1320" i="145"/>
  <c r="W1320" i="145"/>
  <c r="V1320" i="145"/>
  <c r="U1320" i="145"/>
  <c r="T1320" i="145"/>
  <c r="S1320" i="145"/>
  <c r="R1320" i="145"/>
  <c r="Q1320" i="145"/>
  <c r="P1320" i="145"/>
  <c r="O1320" i="145"/>
  <c r="N1320" i="145"/>
  <c r="M1320" i="145"/>
  <c r="L1320" i="145"/>
  <c r="K1320" i="145"/>
  <c r="J1320" i="145"/>
  <c r="I1320" i="145"/>
  <c r="H1320" i="145"/>
  <c r="G1320" i="145"/>
  <c r="F1320" i="145"/>
  <c r="E1320" i="145"/>
  <c r="Z1319" i="145"/>
  <c r="Y1319" i="145"/>
  <c r="X1319" i="145"/>
  <c r="W1319" i="145"/>
  <c r="V1319" i="145"/>
  <c r="U1319" i="145"/>
  <c r="T1319" i="145"/>
  <c r="S1319" i="145"/>
  <c r="R1319" i="145"/>
  <c r="Q1319" i="145"/>
  <c r="P1319" i="145"/>
  <c r="O1319" i="145"/>
  <c r="N1319" i="145"/>
  <c r="M1319" i="145"/>
  <c r="L1319" i="145"/>
  <c r="K1319" i="145"/>
  <c r="J1319" i="145"/>
  <c r="I1319" i="145"/>
  <c r="H1319" i="145"/>
  <c r="G1319" i="145"/>
  <c r="F1319" i="145"/>
  <c r="E1319" i="145"/>
  <c r="Z1318" i="145"/>
  <c r="Y1318" i="145"/>
  <c r="X1318" i="145"/>
  <c r="W1318" i="145"/>
  <c r="V1318" i="145"/>
  <c r="U1318" i="145"/>
  <c r="T1318" i="145"/>
  <c r="S1318" i="145"/>
  <c r="R1318" i="145"/>
  <c r="Q1318" i="145"/>
  <c r="P1318" i="145"/>
  <c r="O1318" i="145"/>
  <c r="N1318" i="145"/>
  <c r="M1318" i="145"/>
  <c r="L1318" i="145"/>
  <c r="K1318" i="145"/>
  <c r="J1318" i="145"/>
  <c r="I1318" i="145"/>
  <c r="H1318" i="145"/>
  <c r="G1318" i="145"/>
  <c r="F1318" i="145"/>
  <c r="E1318" i="145"/>
  <c r="Z1317" i="145"/>
  <c r="Y1317" i="145"/>
  <c r="X1317" i="145"/>
  <c r="W1317" i="145"/>
  <c r="V1317" i="145"/>
  <c r="U1317" i="145"/>
  <c r="T1317" i="145"/>
  <c r="S1317" i="145"/>
  <c r="R1317" i="145"/>
  <c r="Q1317" i="145"/>
  <c r="P1317" i="145"/>
  <c r="O1317" i="145"/>
  <c r="N1317" i="145"/>
  <c r="M1317" i="145"/>
  <c r="L1317" i="145"/>
  <c r="K1317" i="145"/>
  <c r="J1317" i="145"/>
  <c r="I1317" i="145"/>
  <c r="H1317" i="145"/>
  <c r="G1317" i="145"/>
  <c r="F1317" i="145"/>
  <c r="E1317" i="145"/>
  <c r="Z1316" i="145"/>
  <c r="Y1316" i="145"/>
  <c r="X1316" i="145"/>
  <c r="W1316" i="145"/>
  <c r="V1316" i="145"/>
  <c r="U1316" i="145"/>
  <c r="T1316" i="145"/>
  <c r="S1316" i="145"/>
  <c r="R1316" i="145"/>
  <c r="Q1316" i="145"/>
  <c r="P1316" i="145"/>
  <c r="O1316" i="145"/>
  <c r="N1316" i="145"/>
  <c r="M1316" i="145"/>
  <c r="L1316" i="145"/>
  <c r="K1316" i="145"/>
  <c r="J1316" i="145"/>
  <c r="I1316" i="145"/>
  <c r="H1316" i="145"/>
  <c r="G1316" i="145"/>
  <c r="F1316" i="145"/>
  <c r="E1316" i="145"/>
  <c r="Z1315" i="145"/>
  <c r="Y1315" i="145"/>
  <c r="X1315" i="145"/>
  <c r="W1315" i="145"/>
  <c r="V1315" i="145"/>
  <c r="U1315" i="145"/>
  <c r="T1315" i="145"/>
  <c r="S1315" i="145"/>
  <c r="R1315" i="145"/>
  <c r="Q1315" i="145"/>
  <c r="P1315" i="145"/>
  <c r="O1315" i="145"/>
  <c r="N1315" i="145"/>
  <c r="M1315" i="145"/>
  <c r="L1315" i="145"/>
  <c r="K1315" i="145"/>
  <c r="J1315" i="145"/>
  <c r="I1315" i="145"/>
  <c r="H1315" i="145"/>
  <c r="G1315" i="145"/>
  <c r="F1315" i="145"/>
  <c r="E1315" i="145"/>
  <c r="Z1314" i="145"/>
  <c r="Y1314" i="145"/>
  <c r="X1314" i="145"/>
  <c r="W1314" i="145"/>
  <c r="V1314" i="145"/>
  <c r="U1314" i="145"/>
  <c r="T1314" i="145"/>
  <c r="S1314" i="145"/>
  <c r="R1314" i="145"/>
  <c r="Q1314" i="145"/>
  <c r="P1314" i="145"/>
  <c r="O1314" i="145"/>
  <c r="N1314" i="145"/>
  <c r="M1314" i="145"/>
  <c r="L1314" i="145"/>
  <c r="K1314" i="145"/>
  <c r="J1314" i="145"/>
  <c r="I1314" i="145"/>
  <c r="H1314" i="145"/>
  <c r="G1314" i="145"/>
  <c r="F1314" i="145"/>
  <c r="E1314" i="145"/>
  <c r="Z1313" i="145"/>
  <c r="Y1313" i="145"/>
  <c r="X1313" i="145"/>
  <c r="W1313" i="145"/>
  <c r="V1313" i="145"/>
  <c r="U1313" i="145"/>
  <c r="T1313" i="145"/>
  <c r="S1313" i="145"/>
  <c r="R1313" i="145"/>
  <c r="Q1313" i="145"/>
  <c r="P1313" i="145"/>
  <c r="O1313" i="145"/>
  <c r="N1313" i="145"/>
  <c r="M1313" i="145"/>
  <c r="L1313" i="145"/>
  <c r="K1313" i="145"/>
  <c r="J1313" i="145"/>
  <c r="I1313" i="145"/>
  <c r="H1313" i="145"/>
  <c r="G1313" i="145"/>
  <c r="F1313" i="145"/>
  <c r="E1313" i="145"/>
  <c r="Z1312" i="145"/>
  <c r="Y1312" i="145"/>
  <c r="X1312" i="145"/>
  <c r="W1312" i="145"/>
  <c r="V1312" i="145"/>
  <c r="U1312" i="145"/>
  <c r="T1312" i="145"/>
  <c r="S1312" i="145"/>
  <c r="R1312" i="145"/>
  <c r="Q1312" i="145"/>
  <c r="P1312" i="145"/>
  <c r="O1312" i="145"/>
  <c r="N1312" i="145"/>
  <c r="M1312" i="145"/>
  <c r="L1312" i="145"/>
  <c r="K1312" i="145"/>
  <c r="J1312" i="145"/>
  <c r="I1312" i="145"/>
  <c r="H1312" i="145"/>
  <c r="G1312" i="145"/>
  <c r="F1312" i="145"/>
  <c r="E1312" i="145"/>
  <c r="Z1311" i="145"/>
  <c r="Y1311" i="145"/>
  <c r="X1311" i="145"/>
  <c r="W1311" i="145"/>
  <c r="V1311" i="145"/>
  <c r="U1311" i="145"/>
  <c r="T1311" i="145"/>
  <c r="S1311" i="145"/>
  <c r="R1311" i="145"/>
  <c r="Q1311" i="145"/>
  <c r="P1311" i="145"/>
  <c r="O1311" i="145"/>
  <c r="N1311" i="145"/>
  <c r="M1311" i="145"/>
  <c r="L1311" i="145"/>
  <c r="K1311" i="145"/>
  <c r="J1311" i="145"/>
  <c r="I1311" i="145"/>
  <c r="H1311" i="145"/>
  <c r="G1311" i="145"/>
  <c r="F1311" i="145"/>
  <c r="E1311" i="145"/>
  <c r="Z1310" i="145"/>
  <c r="Y1310" i="145"/>
  <c r="X1310" i="145"/>
  <c r="W1310" i="145"/>
  <c r="V1310" i="145"/>
  <c r="U1310" i="145"/>
  <c r="T1310" i="145"/>
  <c r="S1310" i="145"/>
  <c r="R1310" i="145"/>
  <c r="Q1310" i="145"/>
  <c r="P1310" i="145"/>
  <c r="O1310" i="145"/>
  <c r="N1310" i="145"/>
  <c r="M1310" i="145"/>
  <c r="L1310" i="145"/>
  <c r="K1310" i="145"/>
  <c r="J1310" i="145"/>
  <c r="I1310" i="145"/>
  <c r="H1310" i="145"/>
  <c r="G1310" i="145"/>
  <c r="F1310" i="145"/>
  <c r="E1310" i="145"/>
  <c r="Z1309" i="145"/>
  <c r="Y1309" i="145"/>
  <c r="X1309" i="145"/>
  <c r="W1309" i="145"/>
  <c r="V1309" i="145"/>
  <c r="U1309" i="145"/>
  <c r="T1309" i="145"/>
  <c r="S1309" i="145"/>
  <c r="R1309" i="145"/>
  <c r="Q1309" i="145"/>
  <c r="P1309" i="145"/>
  <c r="O1309" i="145"/>
  <c r="N1309" i="145"/>
  <c r="M1309" i="145"/>
  <c r="L1309" i="145"/>
  <c r="K1309" i="145"/>
  <c r="J1309" i="145"/>
  <c r="I1309" i="145"/>
  <c r="H1309" i="145"/>
  <c r="G1309" i="145"/>
  <c r="F1309" i="145"/>
  <c r="E1309" i="145"/>
  <c r="Z1308" i="145"/>
  <c r="Y1308" i="145"/>
  <c r="X1308" i="145"/>
  <c r="W1308" i="145"/>
  <c r="V1308" i="145"/>
  <c r="U1308" i="145"/>
  <c r="T1308" i="145"/>
  <c r="S1308" i="145"/>
  <c r="R1308" i="145"/>
  <c r="Q1308" i="145"/>
  <c r="P1308" i="145"/>
  <c r="O1308" i="145"/>
  <c r="N1308" i="145"/>
  <c r="M1308" i="145"/>
  <c r="L1308" i="145"/>
  <c r="K1308" i="145"/>
  <c r="J1308" i="145"/>
  <c r="I1308" i="145"/>
  <c r="H1308" i="145"/>
  <c r="G1308" i="145"/>
  <c r="F1308" i="145"/>
  <c r="E1308" i="145"/>
  <c r="Z1307" i="145"/>
  <c r="Y1307" i="145"/>
  <c r="X1307" i="145"/>
  <c r="W1307" i="145"/>
  <c r="V1307" i="145"/>
  <c r="U1307" i="145"/>
  <c r="T1307" i="145"/>
  <c r="S1307" i="145"/>
  <c r="R1307" i="145"/>
  <c r="Q1307" i="145"/>
  <c r="P1307" i="145"/>
  <c r="O1307" i="145"/>
  <c r="N1307" i="145"/>
  <c r="M1307" i="145"/>
  <c r="L1307" i="145"/>
  <c r="K1307" i="145"/>
  <c r="J1307" i="145"/>
  <c r="I1307" i="145"/>
  <c r="H1307" i="145"/>
  <c r="G1307" i="145"/>
  <c r="F1307" i="145"/>
  <c r="E1307" i="145"/>
  <c r="Z1306" i="145"/>
  <c r="Y1306" i="145"/>
  <c r="X1306" i="145"/>
  <c r="W1306" i="145"/>
  <c r="V1306" i="145"/>
  <c r="U1306" i="145"/>
  <c r="T1306" i="145"/>
  <c r="S1306" i="145"/>
  <c r="R1306" i="145"/>
  <c r="Q1306" i="145"/>
  <c r="P1306" i="145"/>
  <c r="O1306" i="145"/>
  <c r="N1306" i="145"/>
  <c r="M1306" i="145"/>
  <c r="L1306" i="145"/>
  <c r="K1306" i="145"/>
  <c r="J1306" i="145"/>
  <c r="I1306" i="145"/>
  <c r="H1306" i="145"/>
  <c r="G1306" i="145"/>
  <c r="F1306" i="145"/>
  <c r="E1306" i="145"/>
  <c r="Z1305" i="145"/>
  <c r="Y1305" i="145"/>
  <c r="X1305" i="145"/>
  <c r="W1305" i="145"/>
  <c r="V1305" i="145"/>
  <c r="U1305" i="145"/>
  <c r="T1305" i="145"/>
  <c r="S1305" i="145"/>
  <c r="R1305" i="145"/>
  <c r="Q1305" i="145"/>
  <c r="P1305" i="145"/>
  <c r="O1305" i="145"/>
  <c r="N1305" i="145"/>
  <c r="M1305" i="145"/>
  <c r="L1305" i="145"/>
  <c r="K1305" i="145"/>
  <c r="J1305" i="145"/>
  <c r="I1305" i="145"/>
  <c r="H1305" i="145"/>
  <c r="G1305" i="145"/>
  <c r="F1305" i="145"/>
  <c r="E1305" i="145"/>
  <c r="Z1304" i="145"/>
  <c r="Y1304" i="145"/>
  <c r="X1304" i="145"/>
  <c r="W1304" i="145"/>
  <c r="V1304" i="145"/>
  <c r="U1304" i="145"/>
  <c r="T1304" i="145"/>
  <c r="S1304" i="145"/>
  <c r="R1304" i="145"/>
  <c r="Q1304" i="145"/>
  <c r="P1304" i="145"/>
  <c r="O1304" i="145"/>
  <c r="N1304" i="145"/>
  <c r="M1304" i="145"/>
  <c r="L1304" i="145"/>
  <c r="K1304" i="145"/>
  <c r="J1304" i="145"/>
  <c r="I1304" i="145"/>
  <c r="H1304" i="145"/>
  <c r="G1304" i="145"/>
  <c r="F1304" i="145"/>
  <c r="E1304" i="145"/>
  <c r="Z1303" i="145"/>
  <c r="Y1303" i="145"/>
  <c r="X1303" i="145"/>
  <c r="W1303" i="145"/>
  <c r="V1303" i="145"/>
  <c r="U1303" i="145"/>
  <c r="T1303" i="145"/>
  <c r="S1303" i="145"/>
  <c r="R1303" i="145"/>
  <c r="Q1303" i="145"/>
  <c r="P1303" i="145"/>
  <c r="O1303" i="145"/>
  <c r="N1303" i="145"/>
  <c r="M1303" i="145"/>
  <c r="L1303" i="145"/>
  <c r="K1303" i="145"/>
  <c r="J1303" i="145"/>
  <c r="I1303" i="145"/>
  <c r="H1303" i="145"/>
  <c r="G1303" i="145"/>
  <c r="F1303" i="145"/>
  <c r="E1303" i="145"/>
  <c r="Z1302" i="145"/>
  <c r="Y1302" i="145"/>
  <c r="X1302" i="145"/>
  <c r="W1302" i="145"/>
  <c r="V1302" i="145"/>
  <c r="U1302" i="145"/>
  <c r="T1302" i="145"/>
  <c r="S1302" i="145"/>
  <c r="R1302" i="145"/>
  <c r="Q1302" i="145"/>
  <c r="P1302" i="145"/>
  <c r="O1302" i="145"/>
  <c r="N1302" i="145"/>
  <c r="M1302" i="145"/>
  <c r="L1302" i="145"/>
  <c r="K1302" i="145"/>
  <c r="J1302" i="145"/>
  <c r="I1302" i="145"/>
  <c r="H1302" i="145"/>
  <c r="G1302" i="145"/>
  <c r="F1302" i="145"/>
  <c r="E1302" i="145"/>
  <c r="Z1301" i="145"/>
  <c r="Y1301" i="145"/>
  <c r="X1301" i="145"/>
  <c r="W1301" i="145"/>
  <c r="V1301" i="145"/>
  <c r="U1301" i="145"/>
  <c r="T1301" i="145"/>
  <c r="S1301" i="145"/>
  <c r="R1301" i="145"/>
  <c r="Q1301" i="145"/>
  <c r="P1301" i="145"/>
  <c r="O1301" i="145"/>
  <c r="N1301" i="145"/>
  <c r="M1301" i="145"/>
  <c r="L1301" i="145"/>
  <c r="K1301" i="145"/>
  <c r="J1301" i="145"/>
  <c r="I1301" i="145"/>
  <c r="H1301" i="145"/>
  <c r="G1301" i="145"/>
  <c r="F1301" i="145"/>
  <c r="E1301" i="145"/>
  <c r="Z1300" i="145"/>
  <c r="Y1300" i="145"/>
  <c r="X1300" i="145"/>
  <c r="W1300" i="145"/>
  <c r="V1300" i="145"/>
  <c r="U1300" i="145"/>
  <c r="T1300" i="145"/>
  <c r="S1300" i="145"/>
  <c r="R1300" i="145"/>
  <c r="Q1300" i="145"/>
  <c r="P1300" i="145"/>
  <c r="O1300" i="145"/>
  <c r="N1300" i="145"/>
  <c r="M1300" i="145"/>
  <c r="L1300" i="145"/>
  <c r="K1300" i="145"/>
  <c r="J1300" i="145"/>
  <c r="I1300" i="145"/>
  <c r="H1300" i="145"/>
  <c r="G1300" i="145"/>
  <c r="F1300" i="145"/>
  <c r="E1300" i="145"/>
  <c r="Z1299" i="145"/>
  <c r="Y1299" i="145"/>
  <c r="X1299" i="145"/>
  <c r="W1299" i="145"/>
  <c r="V1299" i="145"/>
  <c r="U1299" i="145"/>
  <c r="T1299" i="145"/>
  <c r="S1299" i="145"/>
  <c r="R1299" i="145"/>
  <c r="Q1299" i="145"/>
  <c r="P1299" i="145"/>
  <c r="O1299" i="145"/>
  <c r="N1299" i="145"/>
  <c r="M1299" i="145"/>
  <c r="L1299" i="145"/>
  <c r="K1299" i="145"/>
  <c r="J1299" i="145"/>
  <c r="I1299" i="145"/>
  <c r="H1299" i="145"/>
  <c r="G1299" i="145"/>
  <c r="F1299" i="145"/>
  <c r="E1299" i="145"/>
  <c r="Z1298" i="145"/>
  <c r="Y1298" i="145"/>
  <c r="X1298" i="145"/>
  <c r="W1298" i="145"/>
  <c r="V1298" i="145"/>
  <c r="U1298" i="145"/>
  <c r="T1298" i="145"/>
  <c r="S1298" i="145"/>
  <c r="R1298" i="145"/>
  <c r="Q1298" i="145"/>
  <c r="P1298" i="145"/>
  <c r="O1298" i="145"/>
  <c r="N1298" i="145"/>
  <c r="M1298" i="145"/>
  <c r="L1298" i="145"/>
  <c r="K1298" i="145"/>
  <c r="J1298" i="145"/>
  <c r="I1298" i="145"/>
  <c r="H1298" i="145"/>
  <c r="G1298" i="145"/>
  <c r="F1298" i="145"/>
  <c r="E1298" i="145"/>
  <c r="Z1297" i="145"/>
  <c r="Y1297" i="145"/>
  <c r="X1297" i="145"/>
  <c r="W1297" i="145"/>
  <c r="V1297" i="145"/>
  <c r="U1297" i="145"/>
  <c r="T1297" i="145"/>
  <c r="S1297" i="145"/>
  <c r="R1297" i="145"/>
  <c r="Q1297" i="145"/>
  <c r="P1297" i="145"/>
  <c r="O1297" i="145"/>
  <c r="N1297" i="145"/>
  <c r="M1297" i="145"/>
  <c r="L1297" i="145"/>
  <c r="K1297" i="145"/>
  <c r="J1297" i="145"/>
  <c r="I1297" i="145"/>
  <c r="H1297" i="145"/>
  <c r="G1297" i="145"/>
  <c r="F1297" i="145"/>
  <c r="E1297" i="145"/>
  <c r="Z1296" i="145"/>
  <c r="Y1296" i="145"/>
  <c r="X1296" i="145"/>
  <c r="W1296" i="145"/>
  <c r="V1296" i="145"/>
  <c r="U1296" i="145"/>
  <c r="T1296" i="145"/>
  <c r="S1296" i="145"/>
  <c r="R1296" i="145"/>
  <c r="Q1296" i="145"/>
  <c r="P1296" i="145"/>
  <c r="O1296" i="145"/>
  <c r="N1296" i="145"/>
  <c r="M1296" i="145"/>
  <c r="L1296" i="145"/>
  <c r="K1296" i="145"/>
  <c r="J1296" i="145"/>
  <c r="I1296" i="145"/>
  <c r="H1296" i="145"/>
  <c r="G1296" i="145"/>
  <c r="F1296" i="145"/>
  <c r="E1296" i="145"/>
  <c r="Z1295" i="145"/>
  <c r="Y1295" i="145"/>
  <c r="X1295" i="145"/>
  <c r="W1295" i="145"/>
  <c r="V1295" i="145"/>
  <c r="U1295" i="145"/>
  <c r="T1295" i="145"/>
  <c r="S1295" i="145"/>
  <c r="R1295" i="145"/>
  <c r="Q1295" i="145"/>
  <c r="P1295" i="145"/>
  <c r="O1295" i="145"/>
  <c r="N1295" i="145"/>
  <c r="M1295" i="145"/>
  <c r="L1295" i="145"/>
  <c r="K1295" i="145"/>
  <c r="J1295" i="145"/>
  <c r="I1295" i="145"/>
  <c r="H1295" i="145"/>
  <c r="G1295" i="145"/>
  <c r="F1295" i="145"/>
  <c r="E1295" i="145"/>
  <c r="Z1294" i="145"/>
  <c r="Y1294" i="145"/>
  <c r="X1294" i="145"/>
  <c r="W1294" i="145"/>
  <c r="V1294" i="145"/>
  <c r="U1294" i="145"/>
  <c r="T1294" i="145"/>
  <c r="S1294" i="145"/>
  <c r="R1294" i="145"/>
  <c r="Q1294" i="145"/>
  <c r="P1294" i="145"/>
  <c r="O1294" i="145"/>
  <c r="N1294" i="145"/>
  <c r="M1294" i="145"/>
  <c r="L1294" i="145"/>
  <c r="K1294" i="145"/>
  <c r="J1294" i="145"/>
  <c r="I1294" i="145"/>
  <c r="H1294" i="145"/>
  <c r="G1294" i="145"/>
  <c r="F1294" i="145"/>
  <c r="E1294" i="145"/>
  <c r="Z1293" i="145"/>
  <c r="Y1293" i="145"/>
  <c r="X1293" i="145"/>
  <c r="W1293" i="145"/>
  <c r="V1293" i="145"/>
  <c r="U1293" i="145"/>
  <c r="T1293" i="145"/>
  <c r="S1293" i="145"/>
  <c r="R1293" i="145"/>
  <c r="Q1293" i="145"/>
  <c r="P1293" i="145"/>
  <c r="O1293" i="145"/>
  <c r="N1293" i="145"/>
  <c r="M1293" i="145"/>
  <c r="L1293" i="145"/>
  <c r="K1293" i="145"/>
  <c r="J1293" i="145"/>
  <c r="I1293" i="145"/>
  <c r="H1293" i="145"/>
  <c r="G1293" i="145"/>
  <c r="F1293" i="145"/>
  <c r="E1293" i="145"/>
  <c r="Z1292" i="145"/>
  <c r="Y1292" i="145"/>
  <c r="X1292" i="145"/>
  <c r="W1292" i="145"/>
  <c r="V1292" i="145"/>
  <c r="U1292" i="145"/>
  <c r="T1292" i="145"/>
  <c r="S1292" i="145"/>
  <c r="R1292" i="145"/>
  <c r="Q1292" i="145"/>
  <c r="P1292" i="145"/>
  <c r="O1292" i="145"/>
  <c r="N1292" i="145"/>
  <c r="M1292" i="145"/>
  <c r="L1292" i="145"/>
  <c r="K1292" i="145"/>
  <c r="J1292" i="145"/>
  <c r="I1292" i="145"/>
  <c r="H1292" i="145"/>
  <c r="G1292" i="145"/>
  <c r="F1292" i="145"/>
  <c r="E1292" i="145"/>
  <c r="Z1291" i="145"/>
  <c r="Y1291" i="145"/>
  <c r="X1291" i="145"/>
  <c r="W1291" i="145"/>
  <c r="V1291" i="145"/>
  <c r="U1291" i="145"/>
  <c r="T1291" i="145"/>
  <c r="S1291" i="145"/>
  <c r="R1291" i="145"/>
  <c r="Q1291" i="145"/>
  <c r="P1291" i="145"/>
  <c r="O1291" i="145"/>
  <c r="N1291" i="145"/>
  <c r="M1291" i="145"/>
  <c r="L1291" i="145"/>
  <c r="K1291" i="145"/>
  <c r="J1291" i="145"/>
  <c r="I1291" i="145"/>
  <c r="H1291" i="145"/>
  <c r="G1291" i="145"/>
  <c r="F1291" i="145"/>
  <c r="E1291" i="145"/>
  <c r="Z1290" i="145"/>
  <c r="Y1290" i="145"/>
  <c r="X1290" i="145"/>
  <c r="W1290" i="145"/>
  <c r="V1290" i="145"/>
  <c r="U1290" i="145"/>
  <c r="T1290" i="145"/>
  <c r="S1290" i="145"/>
  <c r="R1290" i="145"/>
  <c r="Q1290" i="145"/>
  <c r="P1290" i="145"/>
  <c r="O1290" i="145"/>
  <c r="N1290" i="145"/>
  <c r="M1290" i="145"/>
  <c r="L1290" i="145"/>
  <c r="K1290" i="145"/>
  <c r="J1290" i="145"/>
  <c r="I1290" i="145"/>
  <c r="H1290" i="145"/>
  <c r="G1290" i="145"/>
  <c r="F1290" i="145"/>
  <c r="E1290" i="145"/>
  <c r="Z1289" i="145"/>
  <c r="Y1289" i="145"/>
  <c r="X1289" i="145"/>
  <c r="W1289" i="145"/>
  <c r="V1289" i="145"/>
  <c r="U1289" i="145"/>
  <c r="T1289" i="145"/>
  <c r="S1289" i="145"/>
  <c r="R1289" i="145"/>
  <c r="Q1289" i="145"/>
  <c r="P1289" i="145"/>
  <c r="O1289" i="145"/>
  <c r="N1289" i="145"/>
  <c r="M1289" i="145"/>
  <c r="L1289" i="145"/>
  <c r="K1289" i="145"/>
  <c r="J1289" i="145"/>
  <c r="I1289" i="145"/>
  <c r="H1289" i="145"/>
  <c r="G1289" i="145"/>
  <c r="F1289" i="145"/>
  <c r="E1289" i="145"/>
  <c r="Z1288" i="145"/>
  <c r="Y1288" i="145"/>
  <c r="X1288" i="145"/>
  <c r="W1288" i="145"/>
  <c r="V1288" i="145"/>
  <c r="U1288" i="145"/>
  <c r="T1288" i="145"/>
  <c r="S1288" i="145"/>
  <c r="R1288" i="145"/>
  <c r="Q1288" i="145"/>
  <c r="P1288" i="145"/>
  <c r="O1288" i="145"/>
  <c r="N1288" i="145"/>
  <c r="M1288" i="145"/>
  <c r="L1288" i="145"/>
  <c r="K1288" i="145"/>
  <c r="J1288" i="145"/>
  <c r="I1288" i="145"/>
  <c r="H1288" i="145"/>
  <c r="G1288" i="145"/>
  <c r="F1288" i="145"/>
  <c r="E1288" i="145"/>
  <c r="Z1287" i="145"/>
  <c r="Y1287" i="145"/>
  <c r="X1287" i="145"/>
  <c r="W1287" i="145"/>
  <c r="V1287" i="145"/>
  <c r="U1287" i="145"/>
  <c r="T1287" i="145"/>
  <c r="S1287" i="145"/>
  <c r="R1287" i="145"/>
  <c r="Q1287" i="145"/>
  <c r="P1287" i="145"/>
  <c r="O1287" i="145"/>
  <c r="N1287" i="145"/>
  <c r="M1287" i="145"/>
  <c r="L1287" i="145"/>
  <c r="K1287" i="145"/>
  <c r="J1287" i="145"/>
  <c r="I1287" i="145"/>
  <c r="H1287" i="145"/>
  <c r="G1287" i="145"/>
  <c r="F1287" i="145"/>
  <c r="E1287" i="145"/>
  <c r="Z1286" i="145"/>
  <c r="Y1286" i="145"/>
  <c r="X1286" i="145"/>
  <c r="W1286" i="145"/>
  <c r="V1286" i="145"/>
  <c r="U1286" i="145"/>
  <c r="T1286" i="145"/>
  <c r="S1286" i="145"/>
  <c r="R1286" i="145"/>
  <c r="Q1286" i="145"/>
  <c r="P1286" i="145"/>
  <c r="O1286" i="145"/>
  <c r="N1286" i="145"/>
  <c r="M1286" i="145"/>
  <c r="L1286" i="145"/>
  <c r="K1286" i="145"/>
  <c r="J1286" i="145"/>
  <c r="I1286" i="145"/>
  <c r="H1286" i="145"/>
  <c r="G1286" i="145"/>
  <c r="F1286" i="145"/>
  <c r="E1286" i="145"/>
  <c r="Z1285" i="145"/>
  <c r="Y1285" i="145"/>
  <c r="X1285" i="145"/>
  <c r="W1285" i="145"/>
  <c r="V1285" i="145"/>
  <c r="U1285" i="145"/>
  <c r="T1285" i="145"/>
  <c r="S1285" i="145"/>
  <c r="R1285" i="145"/>
  <c r="Q1285" i="145"/>
  <c r="P1285" i="145"/>
  <c r="O1285" i="145"/>
  <c r="N1285" i="145"/>
  <c r="M1285" i="145"/>
  <c r="L1285" i="145"/>
  <c r="K1285" i="145"/>
  <c r="J1285" i="145"/>
  <c r="I1285" i="145"/>
  <c r="H1285" i="145"/>
  <c r="G1285" i="145"/>
  <c r="F1285" i="145"/>
  <c r="E1285" i="145"/>
  <c r="Z1284" i="145"/>
  <c r="Y1284" i="145"/>
  <c r="X1284" i="145"/>
  <c r="W1284" i="145"/>
  <c r="V1284" i="145"/>
  <c r="U1284" i="145"/>
  <c r="T1284" i="145"/>
  <c r="S1284" i="145"/>
  <c r="R1284" i="145"/>
  <c r="Q1284" i="145"/>
  <c r="P1284" i="145"/>
  <c r="O1284" i="145"/>
  <c r="N1284" i="145"/>
  <c r="M1284" i="145"/>
  <c r="L1284" i="145"/>
  <c r="K1284" i="145"/>
  <c r="J1284" i="145"/>
  <c r="I1284" i="145"/>
  <c r="H1284" i="145"/>
  <c r="G1284" i="145"/>
  <c r="F1284" i="145"/>
  <c r="E1284" i="145"/>
  <c r="Z1283" i="145"/>
  <c r="Y1283" i="145"/>
  <c r="X1283" i="145"/>
  <c r="W1283" i="145"/>
  <c r="V1283" i="145"/>
  <c r="U1283" i="145"/>
  <c r="T1283" i="145"/>
  <c r="S1283" i="145"/>
  <c r="R1283" i="145"/>
  <c r="Q1283" i="145"/>
  <c r="P1283" i="145"/>
  <c r="O1283" i="145"/>
  <c r="N1283" i="145"/>
  <c r="M1283" i="145"/>
  <c r="L1283" i="145"/>
  <c r="K1283" i="145"/>
  <c r="J1283" i="145"/>
  <c r="I1283" i="145"/>
  <c r="H1283" i="145"/>
  <c r="G1283" i="145"/>
  <c r="F1283" i="145"/>
  <c r="E1283" i="145"/>
  <c r="Z1282" i="145"/>
  <c r="Y1282" i="145"/>
  <c r="X1282" i="145"/>
  <c r="W1282" i="145"/>
  <c r="V1282" i="145"/>
  <c r="U1282" i="145"/>
  <c r="T1282" i="145"/>
  <c r="S1282" i="145"/>
  <c r="R1282" i="145"/>
  <c r="Q1282" i="145"/>
  <c r="P1282" i="145"/>
  <c r="O1282" i="145"/>
  <c r="N1282" i="145"/>
  <c r="M1282" i="145"/>
  <c r="L1282" i="145"/>
  <c r="K1282" i="145"/>
  <c r="J1282" i="145"/>
  <c r="I1282" i="145"/>
  <c r="H1282" i="145"/>
  <c r="G1282" i="145"/>
  <c r="F1282" i="145"/>
  <c r="E1282" i="145"/>
  <c r="Z1281" i="145"/>
  <c r="Y1281" i="145"/>
  <c r="X1281" i="145"/>
  <c r="W1281" i="145"/>
  <c r="V1281" i="145"/>
  <c r="U1281" i="145"/>
  <c r="T1281" i="145"/>
  <c r="S1281" i="145"/>
  <c r="R1281" i="145"/>
  <c r="Q1281" i="145"/>
  <c r="P1281" i="145"/>
  <c r="O1281" i="145"/>
  <c r="N1281" i="145"/>
  <c r="M1281" i="145"/>
  <c r="L1281" i="145"/>
  <c r="K1281" i="145"/>
  <c r="J1281" i="145"/>
  <c r="I1281" i="145"/>
  <c r="H1281" i="145"/>
  <c r="G1281" i="145"/>
  <c r="F1281" i="145"/>
  <c r="E1281" i="145"/>
  <c r="Z1280" i="145"/>
  <c r="Y1280" i="145"/>
  <c r="X1280" i="145"/>
  <c r="W1280" i="145"/>
  <c r="V1280" i="145"/>
  <c r="U1280" i="145"/>
  <c r="T1280" i="145"/>
  <c r="S1280" i="145"/>
  <c r="R1280" i="145"/>
  <c r="Q1280" i="145"/>
  <c r="P1280" i="145"/>
  <c r="O1280" i="145"/>
  <c r="N1280" i="145"/>
  <c r="M1280" i="145"/>
  <c r="L1280" i="145"/>
  <c r="K1280" i="145"/>
  <c r="J1280" i="145"/>
  <c r="I1280" i="145"/>
  <c r="H1280" i="145"/>
  <c r="G1280" i="145"/>
  <c r="F1280" i="145"/>
  <c r="E1280" i="145"/>
  <c r="Z1279" i="145"/>
  <c r="Y1279" i="145"/>
  <c r="X1279" i="145"/>
  <c r="W1279" i="145"/>
  <c r="V1279" i="145"/>
  <c r="U1279" i="145"/>
  <c r="T1279" i="145"/>
  <c r="S1279" i="145"/>
  <c r="R1279" i="145"/>
  <c r="Q1279" i="145"/>
  <c r="P1279" i="145"/>
  <c r="O1279" i="145"/>
  <c r="N1279" i="145"/>
  <c r="M1279" i="145"/>
  <c r="L1279" i="145"/>
  <c r="K1279" i="145"/>
  <c r="J1279" i="145"/>
  <c r="I1279" i="145"/>
  <c r="H1279" i="145"/>
  <c r="G1279" i="145"/>
  <c r="F1279" i="145"/>
  <c r="E1279" i="145"/>
  <c r="Z1278" i="145"/>
  <c r="Y1278" i="145"/>
  <c r="X1278" i="145"/>
  <c r="W1278" i="145"/>
  <c r="V1278" i="145"/>
  <c r="U1278" i="145"/>
  <c r="T1278" i="145"/>
  <c r="S1278" i="145"/>
  <c r="R1278" i="145"/>
  <c r="Q1278" i="145"/>
  <c r="P1278" i="145"/>
  <c r="O1278" i="145"/>
  <c r="N1278" i="145"/>
  <c r="M1278" i="145"/>
  <c r="L1278" i="145"/>
  <c r="K1278" i="145"/>
  <c r="J1278" i="145"/>
  <c r="I1278" i="145"/>
  <c r="H1278" i="145"/>
  <c r="G1278" i="145"/>
  <c r="F1278" i="145"/>
  <c r="E1278" i="145"/>
  <c r="Z1277" i="145"/>
  <c r="Y1277" i="145"/>
  <c r="X1277" i="145"/>
  <c r="W1277" i="145"/>
  <c r="V1277" i="145"/>
  <c r="U1277" i="145"/>
  <c r="T1277" i="145"/>
  <c r="S1277" i="145"/>
  <c r="R1277" i="145"/>
  <c r="Q1277" i="145"/>
  <c r="P1277" i="145"/>
  <c r="O1277" i="145"/>
  <c r="N1277" i="145"/>
  <c r="M1277" i="145"/>
  <c r="L1277" i="145"/>
  <c r="K1277" i="145"/>
  <c r="J1277" i="145"/>
  <c r="I1277" i="145"/>
  <c r="H1277" i="145"/>
  <c r="G1277" i="145"/>
  <c r="F1277" i="145"/>
  <c r="E1277" i="145"/>
  <c r="Z1276" i="145"/>
  <c r="Y1276" i="145"/>
  <c r="X1276" i="145"/>
  <c r="W1276" i="145"/>
  <c r="V1276" i="145"/>
  <c r="U1276" i="145"/>
  <c r="T1276" i="145"/>
  <c r="S1276" i="145"/>
  <c r="R1276" i="145"/>
  <c r="Q1276" i="145"/>
  <c r="P1276" i="145"/>
  <c r="O1276" i="145"/>
  <c r="N1276" i="145"/>
  <c r="M1276" i="145"/>
  <c r="L1276" i="145"/>
  <c r="K1276" i="145"/>
  <c r="J1276" i="145"/>
  <c r="I1276" i="145"/>
  <c r="H1276" i="145"/>
  <c r="G1276" i="145"/>
  <c r="F1276" i="145"/>
  <c r="E1276" i="145"/>
  <c r="Z1275" i="145"/>
  <c r="Y1275" i="145"/>
  <c r="X1275" i="145"/>
  <c r="W1275" i="145"/>
  <c r="V1275" i="145"/>
  <c r="U1275" i="145"/>
  <c r="T1275" i="145"/>
  <c r="S1275" i="145"/>
  <c r="R1275" i="145"/>
  <c r="Q1275" i="145"/>
  <c r="P1275" i="145"/>
  <c r="O1275" i="145"/>
  <c r="N1275" i="145"/>
  <c r="M1275" i="145"/>
  <c r="L1275" i="145"/>
  <c r="K1275" i="145"/>
  <c r="J1275" i="145"/>
  <c r="I1275" i="145"/>
  <c r="H1275" i="145"/>
  <c r="G1275" i="145"/>
  <c r="F1275" i="145"/>
  <c r="E1275" i="145"/>
  <c r="Z1274" i="145"/>
  <c r="Y1274" i="145"/>
  <c r="X1274" i="145"/>
  <c r="W1274" i="145"/>
  <c r="V1274" i="145"/>
  <c r="U1274" i="145"/>
  <c r="T1274" i="145"/>
  <c r="S1274" i="145"/>
  <c r="R1274" i="145"/>
  <c r="Q1274" i="145"/>
  <c r="P1274" i="145"/>
  <c r="O1274" i="145"/>
  <c r="N1274" i="145"/>
  <c r="M1274" i="145"/>
  <c r="L1274" i="145"/>
  <c r="K1274" i="145"/>
  <c r="J1274" i="145"/>
  <c r="I1274" i="145"/>
  <c r="H1274" i="145"/>
  <c r="G1274" i="145"/>
  <c r="F1274" i="145"/>
  <c r="E1274" i="145"/>
  <c r="Z1273" i="145"/>
  <c r="Y1273" i="145"/>
  <c r="X1273" i="145"/>
  <c r="W1273" i="145"/>
  <c r="V1273" i="145"/>
  <c r="U1273" i="145"/>
  <c r="T1273" i="145"/>
  <c r="S1273" i="145"/>
  <c r="R1273" i="145"/>
  <c r="Q1273" i="145"/>
  <c r="P1273" i="145"/>
  <c r="O1273" i="145"/>
  <c r="N1273" i="145"/>
  <c r="M1273" i="145"/>
  <c r="L1273" i="145"/>
  <c r="K1273" i="145"/>
  <c r="J1273" i="145"/>
  <c r="I1273" i="145"/>
  <c r="H1273" i="145"/>
  <c r="G1273" i="145"/>
  <c r="F1273" i="145"/>
  <c r="E1273" i="145"/>
  <c r="Z1272" i="145"/>
  <c r="Y1272" i="145"/>
  <c r="X1272" i="145"/>
  <c r="W1272" i="145"/>
  <c r="V1272" i="145"/>
  <c r="U1272" i="145"/>
  <c r="T1272" i="145"/>
  <c r="S1272" i="145"/>
  <c r="R1272" i="145"/>
  <c r="Q1272" i="145"/>
  <c r="P1272" i="145"/>
  <c r="O1272" i="145"/>
  <c r="N1272" i="145"/>
  <c r="M1272" i="145"/>
  <c r="L1272" i="145"/>
  <c r="K1272" i="145"/>
  <c r="J1272" i="145"/>
  <c r="I1272" i="145"/>
  <c r="H1272" i="145"/>
  <c r="G1272" i="145"/>
  <c r="F1272" i="145"/>
  <c r="E1272" i="145"/>
  <c r="Z1271" i="145"/>
  <c r="Y1271" i="145"/>
  <c r="X1271" i="145"/>
  <c r="W1271" i="145"/>
  <c r="V1271" i="145"/>
  <c r="U1271" i="145"/>
  <c r="T1271" i="145"/>
  <c r="S1271" i="145"/>
  <c r="R1271" i="145"/>
  <c r="Q1271" i="145"/>
  <c r="P1271" i="145"/>
  <c r="O1271" i="145"/>
  <c r="N1271" i="145"/>
  <c r="M1271" i="145"/>
  <c r="L1271" i="145"/>
  <c r="K1271" i="145"/>
  <c r="J1271" i="145"/>
  <c r="I1271" i="145"/>
  <c r="H1271" i="145"/>
  <c r="G1271" i="145"/>
  <c r="F1271" i="145"/>
  <c r="E1271" i="145"/>
  <c r="Z1270" i="145"/>
  <c r="Y1270" i="145"/>
  <c r="X1270" i="145"/>
  <c r="W1270" i="145"/>
  <c r="V1270" i="145"/>
  <c r="U1270" i="145"/>
  <c r="T1270" i="145"/>
  <c r="S1270" i="145"/>
  <c r="R1270" i="145"/>
  <c r="Q1270" i="145"/>
  <c r="P1270" i="145"/>
  <c r="O1270" i="145"/>
  <c r="N1270" i="145"/>
  <c r="M1270" i="145"/>
  <c r="L1270" i="145"/>
  <c r="K1270" i="145"/>
  <c r="J1270" i="145"/>
  <c r="I1270" i="145"/>
  <c r="H1270" i="145"/>
  <c r="G1270" i="145"/>
  <c r="F1270" i="145"/>
  <c r="E1270" i="145"/>
  <c r="Z1269" i="145"/>
  <c r="Y1269" i="145"/>
  <c r="X1269" i="145"/>
  <c r="W1269" i="145"/>
  <c r="V1269" i="145"/>
  <c r="U1269" i="145"/>
  <c r="T1269" i="145"/>
  <c r="S1269" i="145"/>
  <c r="R1269" i="145"/>
  <c r="Q1269" i="145"/>
  <c r="P1269" i="145"/>
  <c r="O1269" i="145"/>
  <c r="N1269" i="145"/>
  <c r="M1269" i="145"/>
  <c r="L1269" i="145"/>
  <c r="K1269" i="145"/>
  <c r="J1269" i="145"/>
  <c r="I1269" i="145"/>
  <c r="H1269" i="145"/>
  <c r="G1269" i="145"/>
  <c r="F1269" i="145"/>
  <c r="E1269" i="145"/>
  <c r="Z1268" i="145"/>
  <c r="Y1268" i="145"/>
  <c r="X1268" i="145"/>
  <c r="W1268" i="145"/>
  <c r="V1268" i="145"/>
  <c r="U1268" i="145"/>
  <c r="T1268" i="145"/>
  <c r="S1268" i="145"/>
  <c r="R1268" i="145"/>
  <c r="Q1268" i="145"/>
  <c r="P1268" i="145"/>
  <c r="O1268" i="145"/>
  <c r="N1268" i="145"/>
  <c r="M1268" i="145"/>
  <c r="L1268" i="145"/>
  <c r="K1268" i="145"/>
  <c r="J1268" i="145"/>
  <c r="I1268" i="145"/>
  <c r="H1268" i="145"/>
  <c r="G1268" i="145"/>
  <c r="F1268" i="145"/>
  <c r="E1268" i="145"/>
  <c r="Z1267" i="145"/>
  <c r="Y1267" i="145"/>
  <c r="X1267" i="145"/>
  <c r="W1267" i="145"/>
  <c r="V1267" i="145"/>
  <c r="U1267" i="145"/>
  <c r="T1267" i="145"/>
  <c r="S1267" i="145"/>
  <c r="R1267" i="145"/>
  <c r="Q1267" i="145"/>
  <c r="P1267" i="145"/>
  <c r="O1267" i="145"/>
  <c r="N1267" i="145"/>
  <c r="M1267" i="145"/>
  <c r="L1267" i="145"/>
  <c r="K1267" i="145"/>
  <c r="J1267" i="145"/>
  <c r="I1267" i="145"/>
  <c r="H1267" i="145"/>
  <c r="G1267" i="145"/>
  <c r="F1267" i="145"/>
  <c r="E1267" i="145"/>
  <c r="Z1266" i="145"/>
  <c r="Y1266" i="145"/>
  <c r="X1266" i="145"/>
  <c r="W1266" i="145"/>
  <c r="V1266" i="145"/>
  <c r="U1266" i="145"/>
  <c r="T1266" i="145"/>
  <c r="S1266" i="145"/>
  <c r="R1266" i="145"/>
  <c r="Q1266" i="145"/>
  <c r="P1266" i="145"/>
  <c r="O1266" i="145"/>
  <c r="N1266" i="145"/>
  <c r="M1266" i="145"/>
  <c r="L1266" i="145"/>
  <c r="K1266" i="145"/>
  <c r="J1266" i="145"/>
  <c r="I1266" i="145"/>
  <c r="H1266" i="145"/>
  <c r="G1266" i="145"/>
  <c r="F1266" i="145"/>
  <c r="E1266" i="145"/>
  <c r="Z1265" i="145"/>
  <c r="Y1265" i="145"/>
  <c r="X1265" i="145"/>
  <c r="W1265" i="145"/>
  <c r="V1265" i="145"/>
  <c r="U1265" i="145"/>
  <c r="T1265" i="145"/>
  <c r="S1265" i="145"/>
  <c r="R1265" i="145"/>
  <c r="Q1265" i="145"/>
  <c r="P1265" i="145"/>
  <c r="O1265" i="145"/>
  <c r="N1265" i="145"/>
  <c r="M1265" i="145"/>
  <c r="L1265" i="145"/>
  <c r="K1265" i="145"/>
  <c r="J1265" i="145"/>
  <c r="I1265" i="145"/>
  <c r="H1265" i="145"/>
  <c r="G1265" i="145"/>
  <c r="F1265" i="145"/>
  <c r="E1265" i="145"/>
  <c r="Z1264" i="145"/>
  <c r="Y1264" i="145"/>
  <c r="X1264" i="145"/>
  <c r="W1264" i="145"/>
  <c r="V1264" i="145"/>
  <c r="U1264" i="145"/>
  <c r="T1264" i="145"/>
  <c r="S1264" i="145"/>
  <c r="R1264" i="145"/>
  <c r="Q1264" i="145"/>
  <c r="P1264" i="145"/>
  <c r="O1264" i="145"/>
  <c r="N1264" i="145"/>
  <c r="M1264" i="145"/>
  <c r="L1264" i="145"/>
  <c r="K1264" i="145"/>
  <c r="J1264" i="145"/>
  <c r="I1264" i="145"/>
  <c r="H1264" i="145"/>
  <c r="G1264" i="145"/>
  <c r="F1264" i="145"/>
  <c r="E1264" i="145"/>
  <c r="Z1263" i="145"/>
  <c r="Y1263" i="145"/>
  <c r="X1263" i="145"/>
  <c r="W1263" i="145"/>
  <c r="V1263" i="145"/>
  <c r="U1263" i="145"/>
  <c r="T1263" i="145"/>
  <c r="S1263" i="145"/>
  <c r="R1263" i="145"/>
  <c r="Q1263" i="145"/>
  <c r="P1263" i="145"/>
  <c r="O1263" i="145"/>
  <c r="N1263" i="145"/>
  <c r="M1263" i="145"/>
  <c r="L1263" i="145"/>
  <c r="K1263" i="145"/>
  <c r="J1263" i="145"/>
  <c r="I1263" i="145"/>
  <c r="H1263" i="145"/>
  <c r="G1263" i="145"/>
  <c r="F1263" i="145"/>
  <c r="E1263" i="145"/>
  <c r="Z1262" i="145"/>
  <c r="Y1262" i="145"/>
  <c r="X1262" i="145"/>
  <c r="W1262" i="145"/>
  <c r="V1262" i="145"/>
  <c r="U1262" i="145"/>
  <c r="T1262" i="145"/>
  <c r="S1262" i="145"/>
  <c r="R1262" i="145"/>
  <c r="Q1262" i="145"/>
  <c r="P1262" i="145"/>
  <c r="O1262" i="145"/>
  <c r="N1262" i="145"/>
  <c r="M1262" i="145"/>
  <c r="L1262" i="145"/>
  <c r="K1262" i="145"/>
  <c r="J1262" i="145"/>
  <c r="I1262" i="145"/>
  <c r="H1262" i="145"/>
  <c r="G1262" i="145"/>
  <c r="F1262" i="145"/>
  <c r="E1262" i="145"/>
  <c r="Z1261" i="145"/>
  <c r="Y1261" i="145"/>
  <c r="X1261" i="145"/>
  <c r="W1261" i="145"/>
  <c r="V1261" i="145"/>
  <c r="U1261" i="145"/>
  <c r="T1261" i="145"/>
  <c r="S1261" i="145"/>
  <c r="R1261" i="145"/>
  <c r="Q1261" i="145"/>
  <c r="P1261" i="145"/>
  <c r="O1261" i="145"/>
  <c r="N1261" i="145"/>
  <c r="M1261" i="145"/>
  <c r="L1261" i="145"/>
  <c r="K1261" i="145"/>
  <c r="J1261" i="145"/>
  <c r="I1261" i="145"/>
  <c r="H1261" i="145"/>
  <c r="G1261" i="145"/>
  <c r="F1261" i="145"/>
  <c r="E1261" i="145"/>
  <c r="Z1260" i="145"/>
  <c r="Y1260" i="145"/>
  <c r="X1260" i="145"/>
  <c r="W1260" i="145"/>
  <c r="V1260" i="145"/>
  <c r="U1260" i="145"/>
  <c r="T1260" i="145"/>
  <c r="S1260" i="145"/>
  <c r="R1260" i="145"/>
  <c r="Q1260" i="145"/>
  <c r="P1260" i="145"/>
  <c r="O1260" i="145"/>
  <c r="N1260" i="145"/>
  <c r="M1260" i="145"/>
  <c r="L1260" i="145"/>
  <c r="K1260" i="145"/>
  <c r="J1260" i="145"/>
  <c r="I1260" i="145"/>
  <c r="H1260" i="145"/>
  <c r="G1260" i="145"/>
  <c r="F1260" i="145"/>
  <c r="E1260" i="145"/>
  <c r="Z1259" i="145"/>
  <c r="Y1259" i="145"/>
  <c r="X1259" i="145"/>
  <c r="W1259" i="145"/>
  <c r="V1259" i="145"/>
  <c r="U1259" i="145"/>
  <c r="T1259" i="145"/>
  <c r="S1259" i="145"/>
  <c r="R1259" i="145"/>
  <c r="Q1259" i="145"/>
  <c r="P1259" i="145"/>
  <c r="O1259" i="145"/>
  <c r="N1259" i="145"/>
  <c r="M1259" i="145"/>
  <c r="L1259" i="145"/>
  <c r="K1259" i="145"/>
  <c r="J1259" i="145"/>
  <c r="I1259" i="145"/>
  <c r="H1259" i="145"/>
  <c r="G1259" i="145"/>
  <c r="F1259" i="145"/>
  <c r="E1259" i="145"/>
  <c r="Z1258" i="145"/>
  <c r="Y1258" i="145"/>
  <c r="X1258" i="145"/>
  <c r="W1258" i="145"/>
  <c r="V1258" i="145"/>
  <c r="U1258" i="145"/>
  <c r="T1258" i="145"/>
  <c r="S1258" i="145"/>
  <c r="R1258" i="145"/>
  <c r="Q1258" i="145"/>
  <c r="P1258" i="145"/>
  <c r="O1258" i="145"/>
  <c r="N1258" i="145"/>
  <c r="M1258" i="145"/>
  <c r="L1258" i="145"/>
  <c r="K1258" i="145"/>
  <c r="J1258" i="145"/>
  <c r="I1258" i="145"/>
  <c r="H1258" i="145"/>
  <c r="G1258" i="145"/>
  <c r="F1258" i="145"/>
  <c r="E1258" i="145"/>
  <c r="Z1257" i="145"/>
  <c r="Y1257" i="145"/>
  <c r="X1257" i="145"/>
  <c r="W1257" i="145"/>
  <c r="V1257" i="145"/>
  <c r="U1257" i="145"/>
  <c r="T1257" i="145"/>
  <c r="S1257" i="145"/>
  <c r="R1257" i="145"/>
  <c r="Q1257" i="145"/>
  <c r="P1257" i="145"/>
  <c r="O1257" i="145"/>
  <c r="N1257" i="145"/>
  <c r="M1257" i="145"/>
  <c r="L1257" i="145"/>
  <c r="K1257" i="145"/>
  <c r="J1257" i="145"/>
  <c r="I1257" i="145"/>
  <c r="H1257" i="145"/>
  <c r="G1257" i="145"/>
  <c r="F1257" i="145"/>
  <c r="E1257" i="145"/>
  <c r="Z1256" i="145"/>
  <c r="Y1256" i="145"/>
  <c r="X1256" i="145"/>
  <c r="W1256" i="145"/>
  <c r="V1256" i="145"/>
  <c r="U1256" i="145"/>
  <c r="T1256" i="145"/>
  <c r="S1256" i="145"/>
  <c r="R1256" i="145"/>
  <c r="Q1256" i="145"/>
  <c r="P1256" i="145"/>
  <c r="O1256" i="145"/>
  <c r="N1256" i="145"/>
  <c r="M1256" i="145"/>
  <c r="L1256" i="145"/>
  <c r="K1256" i="145"/>
  <c r="J1256" i="145"/>
  <c r="I1256" i="145"/>
  <c r="H1256" i="145"/>
  <c r="G1256" i="145"/>
  <c r="F1256" i="145"/>
  <c r="E1256" i="145"/>
  <c r="Z1255" i="145"/>
  <c r="Y1255" i="145"/>
  <c r="X1255" i="145"/>
  <c r="W1255" i="145"/>
  <c r="V1255" i="145"/>
  <c r="U1255" i="145"/>
  <c r="T1255" i="145"/>
  <c r="S1255" i="145"/>
  <c r="R1255" i="145"/>
  <c r="Q1255" i="145"/>
  <c r="P1255" i="145"/>
  <c r="O1255" i="145"/>
  <c r="N1255" i="145"/>
  <c r="M1255" i="145"/>
  <c r="L1255" i="145"/>
  <c r="K1255" i="145"/>
  <c r="J1255" i="145"/>
  <c r="I1255" i="145"/>
  <c r="H1255" i="145"/>
  <c r="G1255" i="145"/>
  <c r="F1255" i="145"/>
  <c r="E1255" i="145"/>
  <c r="AZ1254" i="145"/>
  <c r="AY1254" i="145"/>
  <c r="AX1254" i="145"/>
  <c r="AW1254" i="145"/>
  <c r="AV1254" i="145"/>
  <c r="AU1254" i="145"/>
  <c r="AT1254" i="145"/>
  <c r="AS1254" i="145"/>
  <c r="AR1254" i="145"/>
  <c r="AQ1254" i="145"/>
  <c r="AP1254" i="145"/>
  <c r="AO1254" i="145"/>
  <c r="AN1254" i="145"/>
  <c r="AM1254" i="145"/>
  <c r="AL1254" i="145"/>
  <c r="AK1254" i="145"/>
  <c r="AJ1254" i="145"/>
  <c r="AI1254" i="145"/>
  <c r="AH1254" i="145"/>
  <c r="AG1254" i="145"/>
  <c r="AF1254" i="145"/>
  <c r="AE1254" i="145"/>
  <c r="AD1254" i="145"/>
  <c r="Z1254" i="145"/>
  <c r="Y1254" i="145"/>
  <c r="X1254" i="145"/>
  <c r="W1254" i="145"/>
  <c r="V1254" i="145"/>
  <c r="U1254" i="145"/>
  <c r="T1254" i="145"/>
  <c r="S1254" i="145"/>
  <c r="R1254" i="145"/>
  <c r="Q1254" i="145"/>
  <c r="P1254" i="145"/>
  <c r="O1254" i="145"/>
  <c r="N1254" i="145"/>
  <c r="M1254" i="145"/>
  <c r="L1254" i="145"/>
  <c r="K1254" i="145"/>
  <c r="J1254" i="145"/>
  <c r="I1254" i="145"/>
  <c r="H1254" i="145"/>
  <c r="G1254" i="145"/>
  <c r="F1254" i="145"/>
  <c r="E1254" i="145"/>
  <c r="AZ1253" i="145"/>
  <c r="AY1253" i="145"/>
  <c r="AX1253" i="145"/>
  <c r="AW1253" i="145"/>
  <c r="AV1253" i="145"/>
  <c r="AU1253" i="145"/>
  <c r="AT1253" i="145"/>
  <c r="AS1253" i="145"/>
  <c r="AR1253" i="145"/>
  <c r="AQ1253" i="145"/>
  <c r="AP1253" i="145"/>
  <c r="AO1253" i="145"/>
  <c r="AN1253" i="145"/>
  <c r="AM1253" i="145"/>
  <c r="AL1253" i="145"/>
  <c r="AK1253" i="145"/>
  <c r="AJ1253" i="145"/>
  <c r="AI1253" i="145"/>
  <c r="AH1253" i="145"/>
  <c r="AG1253" i="145"/>
  <c r="AF1253" i="145"/>
  <c r="AE1253" i="145"/>
  <c r="AD1253" i="145"/>
  <c r="Z1253" i="145"/>
  <c r="Y1253" i="145"/>
  <c r="X1253" i="145"/>
  <c r="W1253" i="145"/>
  <c r="V1253" i="145"/>
  <c r="U1253" i="145"/>
  <c r="T1253" i="145"/>
  <c r="S1253" i="145"/>
  <c r="R1253" i="145"/>
  <c r="Q1253" i="145"/>
  <c r="P1253" i="145"/>
  <c r="O1253" i="145"/>
  <c r="N1253" i="145"/>
  <c r="M1253" i="145"/>
  <c r="L1253" i="145"/>
  <c r="K1253" i="145"/>
  <c r="J1253" i="145"/>
  <c r="I1253" i="145"/>
  <c r="H1253" i="145"/>
  <c r="G1253" i="145"/>
  <c r="F1253" i="145"/>
  <c r="E1253" i="145"/>
  <c r="AZ1252" i="145"/>
  <c r="AY1252" i="145"/>
  <c r="AX1252" i="145"/>
  <c r="AW1252" i="145"/>
  <c r="AV1252" i="145"/>
  <c r="AU1252" i="145"/>
  <c r="AT1252" i="145"/>
  <c r="AS1252" i="145"/>
  <c r="AR1252" i="145"/>
  <c r="AQ1252" i="145"/>
  <c r="AP1252" i="145"/>
  <c r="AO1252" i="145"/>
  <c r="AN1252" i="145"/>
  <c r="AM1252" i="145"/>
  <c r="AL1252" i="145"/>
  <c r="AK1252" i="145"/>
  <c r="AJ1252" i="145"/>
  <c r="AI1252" i="145"/>
  <c r="AH1252" i="145"/>
  <c r="AG1252" i="145"/>
  <c r="AF1252" i="145"/>
  <c r="AE1252" i="145"/>
  <c r="AD1252" i="145"/>
  <c r="Z1252" i="145"/>
  <c r="Y1252" i="145"/>
  <c r="X1252" i="145"/>
  <c r="W1252" i="145"/>
  <c r="V1252" i="145"/>
  <c r="U1252" i="145"/>
  <c r="T1252" i="145"/>
  <c r="S1252" i="145"/>
  <c r="R1252" i="145"/>
  <c r="Q1252" i="145"/>
  <c r="P1252" i="145"/>
  <c r="O1252" i="145"/>
  <c r="N1252" i="145"/>
  <c r="M1252" i="145"/>
  <c r="L1252" i="145"/>
  <c r="K1252" i="145"/>
  <c r="J1252" i="145"/>
  <c r="I1252" i="145"/>
  <c r="H1252" i="145"/>
  <c r="G1252" i="145"/>
  <c r="F1252" i="145"/>
  <c r="E1252" i="145"/>
  <c r="AZ1251" i="145"/>
  <c r="AY1251" i="145"/>
  <c r="AX1251" i="145"/>
  <c r="AW1251" i="145"/>
  <c r="AV1251" i="145"/>
  <c r="AU1251" i="145"/>
  <c r="AT1251" i="145"/>
  <c r="AS1251" i="145"/>
  <c r="AR1251" i="145"/>
  <c r="AQ1251" i="145"/>
  <c r="AP1251" i="145"/>
  <c r="AO1251" i="145"/>
  <c r="AN1251" i="145"/>
  <c r="AM1251" i="145"/>
  <c r="AL1251" i="145"/>
  <c r="AK1251" i="145"/>
  <c r="AJ1251" i="145"/>
  <c r="AI1251" i="145"/>
  <c r="AH1251" i="145"/>
  <c r="AG1251" i="145"/>
  <c r="AF1251" i="145"/>
  <c r="AE1251" i="145"/>
  <c r="AD1251" i="145"/>
  <c r="Z1251" i="145"/>
  <c r="Y1251" i="145"/>
  <c r="X1251" i="145"/>
  <c r="W1251" i="145"/>
  <c r="V1251" i="145"/>
  <c r="U1251" i="145"/>
  <c r="T1251" i="145"/>
  <c r="S1251" i="145"/>
  <c r="R1251" i="145"/>
  <c r="Q1251" i="145"/>
  <c r="P1251" i="145"/>
  <c r="O1251" i="145"/>
  <c r="N1251" i="145"/>
  <c r="M1251" i="145"/>
  <c r="L1251" i="145"/>
  <c r="K1251" i="145"/>
  <c r="J1251" i="145"/>
  <c r="I1251" i="145"/>
  <c r="H1251" i="145"/>
  <c r="G1251" i="145"/>
  <c r="F1251" i="145"/>
  <c r="E1251" i="145"/>
  <c r="AZ1250" i="145"/>
  <c r="AY1250" i="145"/>
  <c r="AX1250" i="145"/>
  <c r="AW1250" i="145"/>
  <c r="AV1250" i="145"/>
  <c r="AU1250" i="145"/>
  <c r="AT1250" i="145"/>
  <c r="AS1250" i="145"/>
  <c r="AR1250" i="145"/>
  <c r="AQ1250" i="145"/>
  <c r="AP1250" i="145"/>
  <c r="AO1250" i="145"/>
  <c r="AN1250" i="145"/>
  <c r="AM1250" i="145"/>
  <c r="AL1250" i="145"/>
  <c r="AK1250" i="145"/>
  <c r="AJ1250" i="145"/>
  <c r="AI1250" i="145"/>
  <c r="AH1250" i="145"/>
  <c r="AG1250" i="145"/>
  <c r="AF1250" i="145"/>
  <c r="AE1250" i="145"/>
  <c r="AD1250" i="145"/>
  <c r="Z1250" i="145"/>
  <c r="Y1250" i="145"/>
  <c r="X1250" i="145"/>
  <c r="W1250" i="145"/>
  <c r="V1250" i="145"/>
  <c r="U1250" i="145"/>
  <c r="T1250" i="145"/>
  <c r="S1250" i="145"/>
  <c r="R1250" i="145"/>
  <c r="Q1250" i="145"/>
  <c r="P1250" i="145"/>
  <c r="O1250" i="145"/>
  <c r="N1250" i="145"/>
  <c r="M1250" i="145"/>
  <c r="L1250" i="145"/>
  <c r="K1250" i="145"/>
  <c r="J1250" i="145"/>
  <c r="I1250" i="145"/>
  <c r="H1250" i="145"/>
  <c r="G1250" i="145"/>
  <c r="F1250" i="145"/>
  <c r="E1250" i="145"/>
  <c r="AZ1249" i="145"/>
  <c r="AY1249" i="145"/>
  <c r="AX1249" i="145"/>
  <c r="AW1249" i="145"/>
  <c r="AV1249" i="145"/>
  <c r="AU1249" i="145"/>
  <c r="AT1249" i="145"/>
  <c r="AS1249" i="145"/>
  <c r="AR1249" i="145"/>
  <c r="AQ1249" i="145"/>
  <c r="AP1249" i="145"/>
  <c r="AO1249" i="145"/>
  <c r="AN1249" i="145"/>
  <c r="AM1249" i="145"/>
  <c r="AL1249" i="145"/>
  <c r="AK1249" i="145"/>
  <c r="AJ1249" i="145"/>
  <c r="AI1249" i="145"/>
  <c r="AH1249" i="145"/>
  <c r="AG1249" i="145"/>
  <c r="AF1249" i="145"/>
  <c r="AE1249" i="145"/>
  <c r="AD1249" i="145"/>
  <c r="Z1249" i="145"/>
  <c r="Y1249" i="145"/>
  <c r="X1249" i="145"/>
  <c r="W1249" i="145"/>
  <c r="V1249" i="145"/>
  <c r="U1249" i="145"/>
  <c r="T1249" i="145"/>
  <c r="S1249" i="145"/>
  <c r="R1249" i="145"/>
  <c r="Q1249" i="145"/>
  <c r="P1249" i="145"/>
  <c r="O1249" i="145"/>
  <c r="N1249" i="145"/>
  <c r="M1249" i="145"/>
  <c r="L1249" i="145"/>
  <c r="K1249" i="145"/>
  <c r="J1249" i="145"/>
  <c r="I1249" i="145"/>
  <c r="H1249" i="145"/>
  <c r="G1249" i="145"/>
  <c r="F1249" i="145"/>
  <c r="E1249" i="145"/>
  <c r="AZ1248" i="145"/>
  <c r="AY1248" i="145"/>
  <c r="AX1248" i="145"/>
  <c r="AW1248" i="145"/>
  <c r="AV1248" i="145"/>
  <c r="AU1248" i="145"/>
  <c r="AT1248" i="145"/>
  <c r="AS1248" i="145"/>
  <c r="AR1248" i="145"/>
  <c r="AQ1248" i="145"/>
  <c r="AP1248" i="145"/>
  <c r="AO1248" i="145"/>
  <c r="AN1248" i="145"/>
  <c r="AM1248" i="145"/>
  <c r="AL1248" i="145"/>
  <c r="AK1248" i="145"/>
  <c r="AJ1248" i="145"/>
  <c r="AI1248" i="145"/>
  <c r="AH1248" i="145"/>
  <c r="AG1248" i="145"/>
  <c r="AF1248" i="145"/>
  <c r="AE1248" i="145"/>
  <c r="AD1248" i="145"/>
  <c r="Z1248" i="145"/>
  <c r="Y1248" i="145"/>
  <c r="X1248" i="145"/>
  <c r="W1248" i="145"/>
  <c r="V1248" i="145"/>
  <c r="U1248" i="145"/>
  <c r="T1248" i="145"/>
  <c r="S1248" i="145"/>
  <c r="R1248" i="145"/>
  <c r="Q1248" i="145"/>
  <c r="P1248" i="145"/>
  <c r="O1248" i="145"/>
  <c r="N1248" i="145"/>
  <c r="M1248" i="145"/>
  <c r="L1248" i="145"/>
  <c r="K1248" i="145"/>
  <c r="J1248" i="145"/>
  <c r="I1248" i="145"/>
  <c r="H1248" i="145"/>
  <c r="G1248" i="145"/>
  <c r="F1248" i="145"/>
  <c r="E1248" i="145"/>
  <c r="AZ1247" i="145"/>
  <c r="AY1247" i="145"/>
  <c r="AX1247" i="145"/>
  <c r="AW1247" i="145"/>
  <c r="AV1247" i="145"/>
  <c r="AU1247" i="145"/>
  <c r="AT1247" i="145"/>
  <c r="AS1247" i="145"/>
  <c r="AR1247" i="145"/>
  <c r="AQ1247" i="145"/>
  <c r="AP1247" i="145"/>
  <c r="AO1247" i="145"/>
  <c r="AN1247" i="145"/>
  <c r="AM1247" i="145"/>
  <c r="AL1247" i="145"/>
  <c r="AK1247" i="145"/>
  <c r="AJ1247" i="145"/>
  <c r="AI1247" i="145"/>
  <c r="AH1247" i="145"/>
  <c r="AG1247" i="145"/>
  <c r="AF1247" i="145"/>
  <c r="AE1247" i="145"/>
  <c r="AD1247" i="145"/>
  <c r="Z1247" i="145"/>
  <c r="Y1247" i="145"/>
  <c r="X1247" i="145"/>
  <c r="W1247" i="145"/>
  <c r="V1247" i="145"/>
  <c r="U1247" i="145"/>
  <c r="T1247" i="145"/>
  <c r="S1247" i="145"/>
  <c r="R1247" i="145"/>
  <c r="Q1247" i="145"/>
  <c r="P1247" i="145"/>
  <c r="O1247" i="145"/>
  <c r="N1247" i="145"/>
  <c r="M1247" i="145"/>
  <c r="L1247" i="145"/>
  <c r="K1247" i="145"/>
  <c r="J1247" i="145"/>
  <c r="I1247" i="145"/>
  <c r="H1247" i="145"/>
  <c r="G1247" i="145"/>
  <c r="F1247" i="145"/>
  <c r="E1247" i="145"/>
  <c r="AZ1246" i="145"/>
  <c r="AY1246" i="145"/>
  <c r="AX1246" i="145"/>
  <c r="AW1246" i="145"/>
  <c r="AV1246" i="145"/>
  <c r="AU1246" i="145"/>
  <c r="AT1246" i="145"/>
  <c r="AS1246" i="145"/>
  <c r="AR1246" i="145"/>
  <c r="AQ1246" i="145"/>
  <c r="AP1246" i="145"/>
  <c r="AO1246" i="145"/>
  <c r="AN1246" i="145"/>
  <c r="AM1246" i="145"/>
  <c r="AL1246" i="145"/>
  <c r="AK1246" i="145"/>
  <c r="AJ1246" i="145"/>
  <c r="AI1246" i="145"/>
  <c r="AH1246" i="145"/>
  <c r="AG1246" i="145"/>
  <c r="AF1246" i="145"/>
  <c r="AE1246" i="145"/>
  <c r="AD1246" i="145"/>
  <c r="Z1246" i="145"/>
  <c r="Y1246" i="145"/>
  <c r="X1246" i="145"/>
  <c r="W1246" i="145"/>
  <c r="V1246" i="145"/>
  <c r="U1246" i="145"/>
  <c r="T1246" i="145"/>
  <c r="S1246" i="145"/>
  <c r="R1246" i="145"/>
  <c r="Q1246" i="145"/>
  <c r="P1246" i="145"/>
  <c r="O1246" i="145"/>
  <c r="N1246" i="145"/>
  <c r="M1246" i="145"/>
  <c r="L1246" i="145"/>
  <c r="K1246" i="145"/>
  <c r="J1246" i="145"/>
  <c r="I1246" i="145"/>
  <c r="H1246" i="145"/>
  <c r="G1246" i="145"/>
  <c r="F1246" i="145"/>
  <c r="E1246" i="145"/>
  <c r="AZ1245" i="145"/>
  <c r="AY1245" i="145"/>
  <c r="AX1245" i="145"/>
  <c r="AW1245" i="145"/>
  <c r="AV1245" i="145"/>
  <c r="AU1245" i="145"/>
  <c r="AT1245" i="145"/>
  <c r="AS1245" i="145"/>
  <c r="AR1245" i="145"/>
  <c r="AQ1245" i="145"/>
  <c r="AP1245" i="145"/>
  <c r="AO1245" i="145"/>
  <c r="AN1245" i="145"/>
  <c r="AM1245" i="145"/>
  <c r="AL1245" i="145"/>
  <c r="AK1245" i="145"/>
  <c r="AJ1245" i="145"/>
  <c r="AI1245" i="145"/>
  <c r="AH1245" i="145"/>
  <c r="AG1245" i="145"/>
  <c r="AF1245" i="145"/>
  <c r="AE1245" i="145"/>
  <c r="AD1245" i="145"/>
  <c r="Z1245" i="145"/>
  <c r="Y1245" i="145"/>
  <c r="X1245" i="145"/>
  <c r="W1245" i="145"/>
  <c r="V1245" i="145"/>
  <c r="U1245" i="145"/>
  <c r="T1245" i="145"/>
  <c r="S1245" i="145"/>
  <c r="R1245" i="145"/>
  <c r="Q1245" i="145"/>
  <c r="P1245" i="145"/>
  <c r="O1245" i="145"/>
  <c r="N1245" i="145"/>
  <c r="M1245" i="145"/>
  <c r="L1245" i="145"/>
  <c r="K1245" i="145"/>
  <c r="J1245" i="145"/>
  <c r="I1245" i="145"/>
  <c r="H1245" i="145"/>
  <c r="G1245" i="145"/>
  <c r="F1245" i="145"/>
  <c r="E1245" i="145"/>
  <c r="AZ1244" i="145"/>
  <c r="AY1244" i="145"/>
  <c r="AX1244" i="145"/>
  <c r="AW1244" i="145"/>
  <c r="AV1244" i="145"/>
  <c r="AU1244" i="145"/>
  <c r="AT1244" i="145"/>
  <c r="AS1244" i="145"/>
  <c r="AR1244" i="145"/>
  <c r="AQ1244" i="145"/>
  <c r="AP1244" i="145"/>
  <c r="AO1244" i="145"/>
  <c r="AN1244" i="145"/>
  <c r="AM1244" i="145"/>
  <c r="AL1244" i="145"/>
  <c r="AK1244" i="145"/>
  <c r="AJ1244" i="145"/>
  <c r="AI1244" i="145"/>
  <c r="AH1244" i="145"/>
  <c r="AG1244" i="145"/>
  <c r="AF1244" i="145"/>
  <c r="AE1244" i="145"/>
  <c r="AD1244" i="145"/>
  <c r="Z1244" i="145"/>
  <c r="Y1244" i="145"/>
  <c r="X1244" i="145"/>
  <c r="W1244" i="145"/>
  <c r="V1244" i="145"/>
  <c r="U1244" i="145"/>
  <c r="T1244" i="145"/>
  <c r="S1244" i="145"/>
  <c r="R1244" i="145"/>
  <c r="Q1244" i="145"/>
  <c r="P1244" i="145"/>
  <c r="O1244" i="145"/>
  <c r="N1244" i="145"/>
  <c r="M1244" i="145"/>
  <c r="L1244" i="145"/>
  <c r="K1244" i="145"/>
  <c r="J1244" i="145"/>
  <c r="I1244" i="145"/>
  <c r="H1244" i="145"/>
  <c r="G1244" i="145"/>
  <c r="F1244" i="145"/>
  <c r="E1244" i="145"/>
  <c r="AZ1243" i="145"/>
  <c r="AY1243" i="145"/>
  <c r="AX1243" i="145"/>
  <c r="AW1243" i="145"/>
  <c r="AV1243" i="145"/>
  <c r="AU1243" i="145"/>
  <c r="AT1243" i="145"/>
  <c r="AS1243" i="145"/>
  <c r="AR1243" i="145"/>
  <c r="AQ1243" i="145"/>
  <c r="AP1243" i="145"/>
  <c r="AO1243" i="145"/>
  <c r="AN1243" i="145"/>
  <c r="AM1243" i="145"/>
  <c r="AL1243" i="145"/>
  <c r="AK1243" i="145"/>
  <c r="AJ1243" i="145"/>
  <c r="AI1243" i="145"/>
  <c r="AH1243" i="145"/>
  <c r="AG1243" i="145"/>
  <c r="AF1243" i="145"/>
  <c r="AE1243" i="145"/>
  <c r="AD1243" i="145"/>
  <c r="Z1243" i="145"/>
  <c r="Y1243" i="145"/>
  <c r="X1243" i="145"/>
  <c r="W1243" i="145"/>
  <c r="V1243" i="145"/>
  <c r="U1243" i="145"/>
  <c r="T1243" i="145"/>
  <c r="S1243" i="145"/>
  <c r="R1243" i="145"/>
  <c r="Q1243" i="145"/>
  <c r="P1243" i="145"/>
  <c r="O1243" i="145"/>
  <c r="N1243" i="145"/>
  <c r="M1243" i="145"/>
  <c r="L1243" i="145"/>
  <c r="K1243" i="145"/>
  <c r="J1243" i="145"/>
  <c r="I1243" i="145"/>
  <c r="H1243" i="145"/>
  <c r="G1243" i="145"/>
  <c r="F1243" i="145"/>
  <c r="E1243" i="145"/>
  <c r="AZ1242" i="145"/>
  <c r="AY1242" i="145"/>
  <c r="AX1242" i="145"/>
  <c r="AW1242" i="145"/>
  <c r="AV1242" i="145"/>
  <c r="AU1242" i="145"/>
  <c r="AT1242" i="145"/>
  <c r="AS1242" i="145"/>
  <c r="AR1242" i="145"/>
  <c r="AQ1242" i="145"/>
  <c r="AP1242" i="145"/>
  <c r="AO1242" i="145"/>
  <c r="AN1242" i="145"/>
  <c r="AM1242" i="145"/>
  <c r="AL1242" i="145"/>
  <c r="AK1242" i="145"/>
  <c r="AJ1242" i="145"/>
  <c r="AI1242" i="145"/>
  <c r="AH1242" i="145"/>
  <c r="AG1242" i="145"/>
  <c r="AF1242" i="145"/>
  <c r="AE1242" i="145"/>
  <c r="AD1242" i="145"/>
  <c r="Z1242" i="145"/>
  <c r="Y1242" i="145"/>
  <c r="X1242" i="145"/>
  <c r="W1242" i="145"/>
  <c r="V1242" i="145"/>
  <c r="U1242" i="145"/>
  <c r="T1242" i="145"/>
  <c r="S1242" i="145"/>
  <c r="R1242" i="145"/>
  <c r="Q1242" i="145"/>
  <c r="P1242" i="145"/>
  <c r="O1242" i="145"/>
  <c r="N1242" i="145"/>
  <c r="M1242" i="145"/>
  <c r="L1242" i="145"/>
  <c r="K1242" i="145"/>
  <c r="J1242" i="145"/>
  <c r="I1242" i="145"/>
  <c r="H1242" i="145"/>
  <c r="G1242" i="145"/>
  <c r="F1242" i="145"/>
  <c r="E1242" i="145"/>
  <c r="AZ1241" i="145"/>
  <c r="AY1241" i="145"/>
  <c r="AX1241" i="145"/>
  <c r="AW1241" i="145"/>
  <c r="AV1241" i="145"/>
  <c r="AU1241" i="145"/>
  <c r="AT1241" i="145"/>
  <c r="AS1241" i="145"/>
  <c r="AR1241" i="145"/>
  <c r="AQ1241" i="145"/>
  <c r="AP1241" i="145"/>
  <c r="AO1241" i="145"/>
  <c r="AN1241" i="145"/>
  <c r="AM1241" i="145"/>
  <c r="AL1241" i="145"/>
  <c r="AK1241" i="145"/>
  <c r="AJ1241" i="145"/>
  <c r="AI1241" i="145"/>
  <c r="AH1241" i="145"/>
  <c r="AG1241" i="145"/>
  <c r="AF1241" i="145"/>
  <c r="AE1241" i="145"/>
  <c r="AD1241" i="145"/>
  <c r="Z1241" i="145"/>
  <c r="Y1241" i="145"/>
  <c r="X1241" i="145"/>
  <c r="W1241" i="145"/>
  <c r="V1241" i="145"/>
  <c r="U1241" i="145"/>
  <c r="T1241" i="145"/>
  <c r="S1241" i="145"/>
  <c r="R1241" i="145"/>
  <c r="Q1241" i="145"/>
  <c r="P1241" i="145"/>
  <c r="O1241" i="145"/>
  <c r="N1241" i="145"/>
  <c r="M1241" i="145"/>
  <c r="L1241" i="145"/>
  <c r="K1241" i="145"/>
  <c r="J1241" i="145"/>
  <c r="I1241" i="145"/>
  <c r="H1241" i="145"/>
  <c r="G1241" i="145"/>
  <c r="F1241" i="145"/>
  <c r="E1241" i="145"/>
  <c r="AZ1240" i="145"/>
  <c r="AY1240" i="145"/>
  <c r="AX1240" i="145"/>
  <c r="AW1240" i="145"/>
  <c r="AV1240" i="145"/>
  <c r="AU1240" i="145"/>
  <c r="AT1240" i="145"/>
  <c r="AS1240" i="145"/>
  <c r="AR1240" i="145"/>
  <c r="AQ1240" i="145"/>
  <c r="AP1240" i="145"/>
  <c r="AO1240" i="145"/>
  <c r="AN1240" i="145"/>
  <c r="AM1240" i="145"/>
  <c r="AL1240" i="145"/>
  <c r="AK1240" i="145"/>
  <c r="AJ1240" i="145"/>
  <c r="AI1240" i="145"/>
  <c r="AH1240" i="145"/>
  <c r="AG1240" i="145"/>
  <c r="AF1240" i="145"/>
  <c r="AE1240" i="145"/>
  <c r="AD1240" i="145"/>
  <c r="Z1240" i="145"/>
  <c r="Y1240" i="145"/>
  <c r="X1240" i="145"/>
  <c r="W1240" i="145"/>
  <c r="V1240" i="145"/>
  <c r="U1240" i="145"/>
  <c r="T1240" i="145"/>
  <c r="S1240" i="145"/>
  <c r="R1240" i="145"/>
  <c r="Q1240" i="145"/>
  <c r="P1240" i="145"/>
  <c r="O1240" i="145"/>
  <c r="N1240" i="145"/>
  <c r="M1240" i="145"/>
  <c r="L1240" i="145"/>
  <c r="K1240" i="145"/>
  <c r="J1240" i="145"/>
  <c r="I1240" i="145"/>
  <c r="H1240" i="145"/>
  <c r="G1240" i="145"/>
  <c r="F1240" i="145"/>
  <c r="E1240" i="145"/>
  <c r="AZ1239" i="145"/>
  <c r="AY1239" i="145"/>
  <c r="AX1239" i="145"/>
  <c r="AW1239" i="145"/>
  <c r="AV1239" i="145"/>
  <c r="AU1239" i="145"/>
  <c r="AT1239" i="145"/>
  <c r="AS1239" i="145"/>
  <c r="AR1239" i="145"/>
  <c r="AQ1239" i="145"/>
  <c r="AP1239" i="145"/>
  <c r="AO1239" i="145"/>
  <c r="AN1239" i="145"/>
  <c r="AM1239" i="145"/>
  <c r="AL1239" i="145"/>
  <c r="AK1239" i="145"/>
  <c r="AJ1239" i="145"/>
  <c r="AI1239" i="145"/>
  <c r="AH1239" i="145"/>
  <c r="AG1239" i="145"/>
  <c r="AF1239" i="145"/>
  <c r="AE1239" i="145"/>
  <c r="AD1239" i="145"/>
  <c r="Z1239" i="145"/>
  <c r="Y1239" i="145"/>
  <c r="X1239" i="145"/>
  <c r="W1239" i="145"/>
  <c r="V1239" i="145"/>
  <c r="U1239" i="145"/>
  <c r="T1239" i="145"/>
  <c r="S1239" i="145"/>
  <c r="R1239" i="145"/>
  <c r="Q1239" i="145"/>
  <c r="P1239" i="145"/>
  <c r="O1239" i="145"/>
  <c r="N1239" i="145"/>
  <c r="M1239" i="145"/>
  <c r="L1239" i="145"/>
  <c r="K1239" i="145"/>
  <c r="J1239" i="145"/>
  <c r="I1239" i="145"/>
  <c r="H1239" i="145"/>
  <c r="G1239" i="145"/>
  <c r="F1239" i="145"/>
  <c r="E1239" i="145"/>
  <c r="AZ1238" i="145"/>
  <c r="AY1238" i="145"/>
  <c r="AX1238" i="145"/>
  <c r="AW1238" i="145"/>
  <c r="AV1238" i="145"/>
  <c r="AU1238" i="145"/>
  <c r="AT1238" i="145"/>
  <c r="AS1238" i="145"/>
  <c r="AR1238" i="145"/>
  <c r="AQ1238" i="145"/>
  <c r="AP1238" i="145"/>
  <c r="AO1238" i="145"/>
  <c r="AN1238" i="145"/>
  <c r="AM1238" i="145"/>
  <c r="AL1238" i="145"/>
  <c r="AK1238" i="145"/>
  <c r="AJ1238" i="145"/>
  <c r="AI1238" i="145"/>
  <c r="AH1238" i="145"/>
  <c r="AG1238" i="145"/>
  <c r="AF1238" i="145"/>
  <c r="AE1238" i="145"/>
  <c r="AD1238" i="145"/>
  <c r="Z1238" i="145"/>
  <c r="Y1238" i="145"/>
  <c r="X1238" i="145"/>
  <c r="W1238" i="145"/>
  <c r="V1238" i="145"/>
  <c r="U1238" i="145"/>
  <c r="T1238" i="145"/>
  <c r="S1238" i="145"/>
  <c r="R1238" i="145"/>
  <c r="Q1238" i="145"/>
  <c r="P1238" i="145"/>
  <c r="O1238" i="145"/>
  <c r="N1238" i="145"/>
  <c r="M1238" i="145"/>
  <c r="L1238" i="145"/>
  <c r="K1238" i="145"/>
  <c r="J1238" i="145"/>
  <c r="I1238" i="145"/>
  <c r="H1238" i="145"/>
  <c r="G1238" i="145"/>
  <c r="F1238" i="145"/>
  <c r="E1238" i="145"/>
  <c r="AZ1237" i="145"/>
  <c r="AY1237" i="145"/>
  <c r="AX1237" i="145"/>
  <c r="AW1237" i="145"/>
  <c r="AV1237" i="145"/>
  <c r="AU1237" i="145"/>
  <c r="AT1237" i="145"/>
  <c r="AS1237" i="145"/>
  <c r="AR1237" i="145"/>
  <c r="AQ1237" i="145"/>
  <c r="AP1237" i="145"/>
  <c r="AO1237" i="145"/>
  <c r="AN1237" i="145"/>
  <c r="AM1237" i="145"/>
  <c r="AL1237" i="145"/>
  <c r="AK1237" i="145"/>
  <c r="AJ1237" i="145"/>
  <c r="AI1237" i="145"/>
  <c r="AH1237" i="145"/>
  <c r="AG1237" i="145"/>
  <c r="AF1237" i="145"/>
  <c r="AE1237" i="145"/>
  <c r="AD1237" i="145"/>
  <c r="Z1237" i="145"/>
  <c r="Y1237" i="145"/>
  <c r="X1237" i="145"/>
  <c r="W1237" i="145"/>
  <c r="V1237" i="145"/>
  <c r="U1237" i="145"/>
  <c r="T1237" i="145"/>
  <c r="S1237" i="145"/>
  <c r="R1237" i="145"/>
  <c r="Q1237" i="145"/>
  <c r="P1237" i="145"/>
  <c r="O1237" i="145"/>
  <c r="N1237" i="145"/>
  <c r="M1237" i="145"/>
  <c r="L1237" i="145"/>
  <c r="K1237" i="145"/>
  <c r="J1237" i="145"/>
  <c r="I1237" i="145"/>
  <c r="H1237" i="145"/>
  <c r="G1237" i="145"/>
  <c r="F1237" i="145"/>
  <c r="E1237" i="145"/>
  <c r="AZ1236" i="145"/>
  <c r="AY1236" i="145"/>
  <c r="AX1236" i="145"/>
  <c r="AW1236" i="145"/>
  <c r="AV1236" i="145"/>
  <c r="AU1236" i="145"/>
  <c r="AT1236" i="145"/>
  <c r="AS1236" i="145"/>
  <c r="AR1236" i="145"/>
  <c r="AQ1236" i="145"/>
  <c r="AP1236" i="145"/>
  <c r="AO1236" i="145"/>
  <c r="AN1236" i="145"/>
  <c r="AM1236" i="145"/>
  <c r="AL1236" i="145"/>
  <c r="AK1236" i="145"/>
  <c r="AJ1236" i="145"/>
  <c r="AI1236" i="145"/>
  <c r="AH1236" i="145"/>
  <c r="AG1236" i="145"/>
  <c r="AF1236" i="145"/>
  <c r="AE1236" i="145"/>
  <c r="AD1236" i="145"/>
  <c r="Z1236" i="145"/>
  <c r="Y1236" i="145"/>
  <c r="X1236" i="145"/>
  <c r="W1236" i="145"/>
  <c r="V1236" i="145"/>
  <c r="U1236" i="145"/>
  <c r="T1236" i="145"/>
  <c r="S1236" i="145"/>
  <c r="R1236" i="145"/>
  <c r="Q1236" i="145"/>
  <c r="P1236" i="145"/>
  <c r="O1236" i="145"/>
  <c r="N1236" i="145"/>
  <c r="M1236" i="145"/>
  <c r="L1236" i="145"/>
  <c r="K1236" i="145"/>
  <c r="J1236" i="145"/>
  <c r="I1236" i="145"/>
  <c r="H1236" i="145"/>
  <c r="G1236" i="145"/>
  <c r="F1236" i="145"/>
  <c r="E1236" i="145"/>
  <c r="AZ1235" i="145"/>
  <c r="AY1235" i="145"/>
  <c r="AX1235" i="145"/>
  <c r="AW1235" i="145"/>
  <c r="AV1235" i="145"/>
  <c r="AU1235" i="145"/>
  <c r="AT1235" i="145"/>
  <c r="AS1235" i="145"/>
  <c r="AR1235" i="145"/>
  <c r="AQ1235" i="145"/>
  <c r="AP1235" i="145"/>
  <c r="AO1235" i="145"/>
  <c r="AN1235" i="145"/>
  <c r="AM1235" i="145"/>
  <c r="AL1235" i="145"/>
  <c r="AK1235" i="145"/>
  <c r="AJ1235" i="145"/>
  <c r="AI1235" i="145"/>
  <c r="AH1235" i="145"/>
  <c r="AG1235" i="145"/>
  <c r="AF1235" i="145"/>
  <c r="AE1235" i="145"/>
  <c r="AD1235" i="145"/>
  <c r="Z1235" i="145"/>
  <c r="Y1235" i="145"/>
  <c r="X1235" i="145"/>
  <c r="W1235" i="145"/>
  <c r="V1235" i="145"/>
  <c r="U1235" i="145"/>
  <c r="T1235" i="145"/>
  <c r="S1235" i="145"/>
  <c r="R1235" i="145"/>
  <c r="Q1235" i="145"/>
  <c r="P1235" i="145"/>
  <c r="O1235" i="145"/>
  <c r="N1235" i="145"/>
  <c r="M1235" i="145"/>
  <c r="L1235" i="145"/>
  <c r="K1235" i="145"/>
  <c r="J1235" i="145"/>
  <c r="I1235" i="145"/>
  <c r="H1235" i="145"/>
  <c r="G1235" i="145"/>
  <c r="F1235" i="145"/>
  <c r="E1235" i="145"/>
  <c r="AZ1234" i="145"/>
  <c r="AY1234" i="145"/>
  <c r="AX1234" i="145"/>
  <c r="AW1234" i="145"/>
  <c r="AV1234" i="145"/>
  <c r="AU1234" i="145"/>
  <c r="AT1234" i="145"/>
  <c r="AS1234" i="145"/>
  <c r="AR1234" i="145"/>
  <c r="AQ1234" i="145"/>
  <c r="AP1234" i="145"/>
  <c r="AO1234" i="145"/>
  <c r="AN1234" i="145"/>
  <c r="AM1234" i="145"/>
  <c r="AL1234" i="145"/>
  <c r="AK1234" i="145"/>
  <c r="AJ1234" i="145"/>
  <c r="AI1234" i="145"/>
  <c r="AH1234" i="145"/>
  <c r="AG1234" i="145"/>
  <c r="AF1234" i="145"/>
  <c r="AE1234" i="145"/>
  <c r="AD1234" i="145"/>
  <c r="Z1234" i="145"/>
  <c r="Y1234" i="145"/>
  <c r="X1234" i="145"/>
  <c r="W1234" i="145"/>
  <c r="V1234" i="145"/>
  <c r="U1234" i="145"/>
  <c r="T1234" i="145"/>
  <c r="S1234" i="145"/>
  <c r="R1234" i="145"/>
  <c r="Q1234" i="145"/>
  <c r="P1234" i="145"/>
  <c r="O1234" i="145"/>
  <c r="N1234" i="145"/>
  <c r="M1234" i="145"/>
  <c r="L1234" i="145"/>
  <c r="K1234" i="145"/>
  <c r="J1234" i="145"/>
  <c r="I1234" i="145"/>
  <c r="H1234" i="145"/>
  <c r="G1234" i="145"/>
  <c r="F1234" i="145"/>
  <c r="E1234" i="145"/>
  <c r="AZ1233" i="145"/>
  <c r="AY1233" i="145"/>
  <c r="AX1233" i="145"/>
  <c r="AW1233" i="145"/>
  <c r="AV1233" i="145"/>
  <c r="AU1233" i="145"/>
  <c r="AT1233" i="145"/>
  <c r="AS1233" i="145"/>
  <c r="AR1233" i="145"/>
  <c r="AQ1233" i="145"/>
  <c r="AP1233" i="145"/>
  <c r="AO1233" i="145"/>
  <c r="AN1233" i="145"/>
  <c r="AM1233" i="145"/>
  <c r="AL1233" i="145"/>
  <c r="AK1233" i="145"/>
  <c r="AJ1233" i="145"/>
  <c r="AI1233" i="145"/>
  <c r="AH1233" i="145"/>
  <c r="AG1233" i="145"/>
  <c r="AF1233" i="145"/>
  <c r="AE1233" i="145"/>
  <c r="AD1233" i="145"/>
  <c r="Z1233" i="145"/>
  <c r="Y1233" i="145"/>
  <c r="X1233" i="145"/>
  <c r="W1233" i="145"/>
  <c r="V1233" i="145"/>
  <c r="U1233" i="145"/>
  <c r="T1233" i="145"/>
  <c r="S1233" i="145"/>
  <c r="R1233" i="145"/>
  <c r="Q1233" i="145"/>
  <c r="P1233" i="145"/>
  <c r="O1233" i="145"/>
  <c r="N1233" i="145"/>
  <c r="M1233" i="145"/>
  <c r="L1233" i="145"/>
  <c r="K1233" i="145"/>
  <c r="J1233" i="145"/>
  <c r="I1233" i="145"/>
  <c r="H1233" i="145"/>
  <c r="G1233" i="145"/>
  <c r="F1233" i="145"/>
  <c r="E1233" i="145"/>
  <c r="AZ1232" i="145"/>
  <c r="AY1232" i="145"/>
  <c r="AX1232" i="145"/>
  <c r="AW1232" i="145"/>
  <c r="AV1232" i="145"/>
  <c r="AU1232" i="145"/>
  <c r="AT1232" i="145"/>
  <c r="AS1232" i="145"/>
  <c r="AR1232" i="145"/>
  <c r="AQ1232" i="145"/>
  <c r="AP1232" i="145"/>
  <c r="AO1232" i="145"/>
  <c r="AN1232" i="145"/>
  <c r="AM1232" i="145"/>
  <c r="AL1232" i="145"/>
  <c r="AK1232" i="145"/>
  <c r="AJ1232" i="145"/>
  <c r="AI1232" i="145"/>
  <c r="AH1232" i="145"/>
  <c r="AG1232" i="145"/>
  <c r="AF1232" i="145"/>
  <c r="AE1232" i="145"/>
  <c r="AD1232" i="145"/>
  <c r="Z1232" i="145"/>
  <c r="Y1232" i="145"/>
  <c r="X1232" i="145"/>
  <c r="W1232" i="145"/>
  <c r="V1232" i="145"/>
  <c r="U1232" i="145"/>
  <c r="T1232" i="145"/>
  <c r="S1232" i="145"/>
  <c r="R1232" i="145"/>
  <c r="Q1232" i="145"/>
  <c r="P1232" i="145"/>
  <c r="O1232" i="145"/>
  <c r="N1232" i="145"/>
  <c r="M1232" i="145"/>
  <c r="L1232" i="145"/>
  <c r="K1232" i="145"/>
  <c r="J1232" i="145"/>
  <c r="I1232" i="145"/>
  <c r="H1232" i="145"/>
  <c r="G1232" i="145"/>
  <c r="F1232" i="145"/>
  <c r="E1232" i="145"/>
  <c r="AZ1231" i="145"/>
  <c r="AY1231" i="145"/>
  <c r="AX1231" i="145"/>
  <c r="AW1231" i="145"/>
  <c r="AV1231" i="145"/>
  <c r="AU1231" i="145"/>
  <c r="AT1231" i="145"/>
  <c r="AS1231" i="145"/>
  <c r="AR1231" i="145"/>
  <c r="AQ1231" i="145"/>
  <c r="AP1231" i="145"/>
  <c r="AO1231" i="145"/>
  <c r="AN1231" i="145"/>
  <c r="AM1231" i="145"/>
  <c r="AL1231" i="145"/>
  <c r="AK1231" i="145"/>
  <c r="AJ1231" i="145"/>
  <c r="AI1231" i="145"/>
  <c r="AH1231" i="145"/>
  <c r="AG1231" i="145"/>
  <c r="AF1231" i="145"/>
  <c r="AE1231" i="145"/>
  <c r="AD1231" i="145"/>
  <c r="Z1231" i="145"/>
  <c r="Y1231" i="145"/>
  <c r="X1231" i="145"/>
  <c r="W1231" i="145"/>
  <c r="V1231" i="145"/>
  <c r="U1231" i="145"/>
  <c r="T1231" i="145"/>
  <c r="S1231" i="145"/>
  <c r="R1231" i="145"/>
  <c r="Q1231" i="145"/>
  <c r="P1231" i="145"/>
  <c r="O1231" i="145"/>
  <c r="N1231" i="145"/>
  <c r="M1231" i="145"/>
  <c r="L1231" i="145"/>
  <c r="K1231" i="145"/>
  <c r="J1231" i="145"/>
  <c r="I1231" i="145"/>
  <c r="H1231" i="145"/>
  <c r="G1231" i="145"/>
  <c r="F1231" i="145"/>
  <c r="E1231" i="145"/>
  <c r="AZ1230" i="145"/>
  <c r="AY1230" i="145"/>
  <c r="AX1230" i="145"/>
  <c r="AW1230" i="145"/>
  <c r="AV1230" i="145"/>
  <c r="AU1230" i="145"/>
  <c r="AT1230" i="145"/>
  <c r="AS1230" i="145"/>
  <c r="AR1230" i="145"/>
  <c r="AQ1230" i="145"/>
  <c r="AP1230" i="145"/>
  <c r="AO1230" i="145"/>
  <c r="AN1230" i="145"/>
  <c r="AM1230" i="145"/>
  <c r="AL1230" i="145"/>
  <c r="AK1230" i="145"/>
  <c r="AJ1230" i="145"/>
  <c r="AI1230" i="145"/>
  <c r="AH1230" i="145"/>
  <c r="AG1230" i="145"/>
  <c r="AF1230" i="145"/>
  <c r="AE1230" i="145"/>
  <c r="AD1230" i="145"/>
  <c r="Z1230" i="145"/>
  <c r="Y1230" i="145"/>
  <c r="X1230" i="145"/>
  <c r="W1230" i="145"/>
  <c r="V1230" i="145"/>
  <c r="U1230" i="145"/>
  <c r="T1230" i="145"/>
  <c r="S1230" i="145"/>
  <c r="R1230" i="145"/>
  <c r="Q1230" i="145"/>
  <c r="P1230" i="145"/>
  <c r="O1230" i="145"/>
  <c r="N1230" i="145"/>
  <c r="M1230" i="145"/>
  <c r="L1230" i="145"/>
  <c r="K1230" i="145"/>
  <c r="J1230" i="145"/>
  <c r="I1230" i="145"/>
  <c r="H1230" i="145"/>
  <c r="G1230" i="145"/>
  <c r="F1230" i="145"/>
  <c r="E1230" i="145"/>
  <c r="AZ1229" i="145"/>
  <c r="AY1229" i="145"/>
  <c r="AX1229" i="145"/>
  <c r="AW1229" i="145"/>
  <c r="AV1229" i="145"/>
  <c r="AU1229" i="145"/>
  <c r="AT1229" i="145"/>
  <c r="AS1229" i="145"/>
  <c r="AR1229" i="145"/>
  <c r="AQ1229" i="145"/>
  <c r="AP1229" i="145"/>
  <c r="AO1229" i="145"/>
  <c r="AN1229" i="145"/>
  <c r="AM1229" i="145"/>
  <c r="AL1229" i="145"/>
  <c r="AK1229" i="145"/>
  <c r="AJ1229" i="145"/>
  <c r="AI1229" i="145"/>
  <c r="AH1229" i="145"/>
  <c r="AG1229" i="145"/>
  <c r="AF1229" i="145"/>
  <c r="AE1229" i="145"/>
  <c r="AD1229" i="145"/>
  <c r="Z1229" i="145"/>
  <c r="Y1229" i="145"/>
  <c r="X1229" i="145"/>
  <c r="W1229" i="145"/>
  <c r="V1229" i="145"/>
  <c r="U1229" i="145"/>
  <c r="T1229" i="145"/>
  <c r="S1229" i="145"/>
  <c r="R1229" i="145"/>
  <c r="Q1229" i="145"/>
  <c r="P1229" i="145"/>
  <c r="O1229" i="145"/>
  <c r="N1229" i="145"/>
  <c r="M1229" i="145"/>
  <c r="L1229" i="145"/>
  <c r="K1229" i="145"/>
  <c r="J1229" i="145"/>
  <c r="I1229" i="145"/>
  <c r="H1229" i="145"/>
  <c r="G1229" i="145"/>
  <c r="F1229" i="145"/>
  <c r="E1229" i="145"/>
  <c r="AZ1228" i="145"/>
  <c r="AY1228" i="145"/>
  <c r="AX1228" i="145"/>
  <c r="AW1228" i="145"/>
  <c r="AV1228" i="145"/>
  <c r="AU1228" i="145"/>
  <c r="AT1228" i="145"/>
  <c r="AS1228" i="145"/>
  <c r="AR1228" i="145"/>
  <c r="AQ1228" i="145"/>
  <c r="AP1228" i="145"/>
  <c r="AO1228" i="145"/>
  <c r="AN1228" i="145"/>
  <c r="AM1228" i="145"/>
  <c r="AL1228" i="145"/>
  <c r="AK1228" i="145"/>
  <c r="AJ1228" i="145"/>
  <c r="AI1228" i="145"/>
  <c r="AH1228" i="145"/>
  <c r="AG1228" i="145"/>
  <c r="AF1228" i="145"/>
  <c r="AE1228" i="145"/>
  <c r="AD1228" i="145"/>
  <c r="Z1228" i="145"/>
  <c r="Y1228" i="145"/>
  <c r="X1228" i="145"/>
  <c r="W1228" i="145"/>
  <c r="V1228" i="145"/>
  <c r="U1228" i="145"/>
  <c r="T1228" i="145"/>
  <c r="S1228" i="145"/>
  <c r="R1228" i="145"/>
  <c r="Q1228" i="145"/>
  <c r="P1228" i="145"/>
  <c r="O1228" i="145"/>
  <c r="N1228" i="145"/>
  <c r="M1228" i="145"/>
  <c r="L1228" i="145"/>
  <c r="K1228" i="145"/>
  <c r="J1228" i="145"/>
  <c r="I1228" i="145"/>
  <c r="H1228" i="145"/>
  <c r="G1228" i="145"/>
  <c r="F1228" i="145"/>
  <c r="E1228" i="145"/>
  <c r="AZ1227" i="145"/>
  <c r="AY1227" i="145"/>
  <c r="AX1227" i="145"/>
  <c r="AW1227" i="145"/>
  <c r="AV1227" i="145"/>
  <c r="AU1227" i="145"/>
  <c r="AT1227" i="145"/>
  <c r="AS1227" i="145"/>
  <c r="AR1227" i="145"/>
  <c r="AQ1227" i="145"/>
  <c r="AP1227" i="145"/>
  <c r="AO1227" i="145"/>
  <c r="AN1227" i="145"/>
  <c r="AM1227" i="145"/>
  <c r="AL1227" i="145"/>
  <c r="AK1227" i="145"/>
  <c r="AJ1227" i="145"/>
  <c r="AI1227" i="145"/>
  <c r="AH1227" i="145"/>
  <c r="AG1227" i="145"/>
  <c r="AF1227" i="145"/>
  <c r="AE1227" i="145"/>
  <c r="AD1227" i="145"/>
  <c r="Z1227" i="145"/>
  <c r="Y1227" i="145"/>
  <c r="X1227" i="145"/>
  <c r="W1227" i="145"/>
  <c r="V1227" i="145"/>
  <c r="U1227" i="145"/>
  <c r="T1227" i="145"/>
  <c r="S1227" i="145"/>
  <c r="R1227" i="145"/>
  <c r="Q1227" i="145"/>
  <c r="P1227" i="145"/>
  <c r="O1227" i="145"/>
  <c r="N1227" i="145"/>
  <c r="M1227" i="145"/>
  <c r="L1227" i="145"/>
  <c r="K1227" i="145"/>
  <c r="J1227" i="145"/>
  <c r="I1227" i="145"/>
  <c r="H1227" i="145"/>
  <c r="G1227" i="145"/>
  <c r="F1227" i="145"/>
  <c r="E1227" i="145"/>
  <c r="AZ1226" i="145"/>
  <c r="AY1226" i="145"/>
  <c r="AX1226" i="145"/>
  <c r="AW1226" i="145"/>
  <c r="AV1226" i="145"/>
  <c r="AU1226" i="145"/>
  <c r="AT1226" i="145"/>
  <c r="AS1226" i="145"/>
  <c r="AR1226" i="145"/>
  <c r="AQ1226" i="145"/>
  <c r="AP1226" i="145"/>
  <c r="AO1226" i="145"/>
  <c r="AN1226" i="145"/>
  <c r="AM1226" i="145"/>
  <c r="AL1226" i="145"/>
  <c r="AK1226" i="145"/>
  <c r="AJ1226" i="145"/>
  <c r="AI1226" i="145"/>
  <c r="AH1226" i="145"/>
  <c r="AG1226" i="145"/>
  <c r="AF1226" i="145"/>
  <c r="AE1226" i="145"/>
  <c r="AD1226" i="145"/>
  <c r="Z1226" i="145"/>
  <c r="Y1226" i="145"/>
  <c r="X1226" i="145"/>
  <c r="W1226" i="145"/>
  <c r="V1226" i="145"/>
  <c r="U1226" i="145"/>
  <c r="T1226" i="145"/>
  <c r="S1226" i="145"/>
  <c r="R1226" i="145"/>
  <c r="Q1226" i="145"/>
  <c r="P1226" i="145"/>
  <c r="O1226" i="145"/>
  <c r="N1226" i="145"/>
  <c r="M1226" i="145"/>
  <c r="L1226" i="145"/>
  <c r="K1226" i="145"/>
  <c r="J1226" i="145"/>
  <c r="I1226" i="145"/>
  <c r="H1226" i="145"/>
  <c r="G1226" i="145"/>
  <c r="F1226" i="145"/>
  <c r="E1226" i="145"/>
  <c r="AZ1225" i="145"/>
  <c r="AY1225" i="145"/>
  <c r="AX1225" i="145"/>
  <c r="AW1225" i="145"/>
  <c r="AV1225" i="145"/>
  <c r="AU1225" i="145"/>
  <c r="AT1225" i="145"/>
  <c r="AS1225" i="145"/>
  <c r="AR1225" i="145"/>
  <c r="AQ1225" i="145"/>
  <c r="AP1225" i="145"/>
  <c r="AO1225" i="145"/>
  <c r="AN1225" i="145"/>
  <c r="AM1225" i="145"/>
  <c r="AL1225" i="145"/>
  <c r="AK1225" i="145"/>
  <c r="AJ1225" i="145"/>
  <c r="AI1225" i="145"/>
  <c r="AH1225" i="145"/>
  <c r="AG1225" i="145"/>
  <c r="AF1225" i="145"/>
  <c r="AE1225" i="145"/>
  <c r="AD1225" i="145"/>
  <c r="Z1225" i="145"/>
  <c r="Y1225" i="145"/>
  <c r="X1225" i="145"/>
  <c r="W1225" i="145"/>
  <c r="V1225" i="145"/>
  <c r="U1225" i="145"/>
  <c r="T1225" i="145"/>
  <c r="S1225" i="145"/>
  <c r="R1225" i="145"/>
  <c r="Q1225" i="145"/>
  <c r="P1225" i="145"/>
  <c r="O1225" i="145"/>
  <c r="N1225" i="145"/>
  <c r="M1225" i="145"/>
  <c r="L1225" i="145"/>
  <c r="K1225" i="145"/>
  <c r="J1225" i="145"/>
  <c r="I1225" i="145"/>
  <c r="H1225" i="145"/>
  <c r="G1225" i="145"/>
  <c r="F1225" i="145"/>
  <c r="E1225" i="145"/>
  <c r="AZ1224" i="145"/>
  <c r="AY1224" i="145"/>
  <c r="AX1224" i="145"/>
  <c r="AW1224" i="145"/>
  <c r="AV1224" i="145"/>
  <c r="AU1224" i="145"/>
  <c r="AT1224" i="145"/>
  <c r="AS1224" i="145"/>
  <c r="AR1224" i="145"/>
  <c r="AQ1224" i="145"/>
  <c r="AP1224" i="145"/>
  <c r="AO1224" i="145"/>
  <c r="AN1224" i="145"/>
  <c r="AM1224" i="145"/>
  <c r="AL1224" i="145"/>
  <c r="AK1224" i="145"/>
  <c r="AJ1224" i="145"/>
  <c r="AI1224" i="145"/>
  <c r="AH1224" i="145"/>
  <c r="AG1224" i="145"/>
  <c r="AF1224" i="145"/>
  <c r="AE1224" i="145"/>
  <c r="AD1224" i="145"/>
  <c r="Z1224" i="145"/>
  <c r="Y1224" i="145"/>
  <c r="X1224" i="145"/>
  <c r="W1224" i="145"/>
  <c r="V1224" i="145"/>
  <c r="U1224" i="145"/>
  <c r="T1224" i="145"/>
  <c r="S1224" i="145"/>
  <c r="R1224" i="145"/>
  <c r="Q1224" i="145"/>
  <c r="P1224" i="145"/>
  <c r="O1224" i="145"/>
  <c r="N1224" i="145"/>
  <c r="M1224" i="145"/>
  <c r="L1224" i="145"/>
  <c r="K1224" i="145"/>
  <c r="J1224" i="145"/>
  <c r="I1224" i="145"/>
  <c r="H1224" i="145"/>
  <c r="G1224" i="145"/>
  <c r="F1224" i="145"/>
  <c r="E1224" i="145"/>
  <c r="AZ1223" i="145"/>
  <c r="AY1223" i="145"/>
  <c r="AX1223" i="145"/>
  <c r="AW1223" i="145"/>
  <c r="AV1223" i="145"/>
  <c r="AU1223" i="145"/>
  <c r="AT1223" i="145"/>
  <c r="AS1223" i="145"/>
  <c r="AR1223" i="145"/>
  <c r="AQ1223" i="145"/>
  <c r="AP1223" i="145"/>
  <c r="AO1223" i="145"/>
  <c r="AN1223" i="145"/>
  <c r="AM1223" i="145"/>
  <c r="AL1223" i="145"/>
  <c r="AK1223" i="145"/>
  <c r="AJ1223" i="145"/>
  <c r="AI1223" i="145"/>
  <c r="AH1223" i="145"/>
  <c r="AG1223" i="145"/>
  <c r="AF1223" i="145"/>
  <c r="AE1223" i="145"/>
  <c r="AD1223" i="145"/>
  <c r="Z1223" i="145"/>
  <c r="Y1223" i="145"/>
  <c r="X1223" i="145"/>
  <c r="W1223" i="145"/>
  <c r="V1223" i="145"/>
  <c r="U1223" i="145"/>
  <c r="T1223" i="145"/>
  <c r="S1223" i="145"/>
  <c r="R1223" i="145"/>
  <c r="Q1223" i="145"/>
  <c r="P1223" i="145"/>
  <c r="O1223" i="145"/>
  <c r="N1223" i="145"/>
  <c r="M1223" i="145"/>
  <c r="L1223" i="145"/>
  <c r="K1223" i="145"/>
  <c r="J1223" i="145"/>
  <c r="I1223" i="145"/>
  <c r="H1223" i="145"/>
  <c r="G1223" i="145"/>
  <c r="F1223" i="145"/>
  <c r="E1223" i="145"/>
  <c r="AZ1222" i="145"/>
  <c r="AY1222" i="145"/>
  <c r="AX1222" i="145"/>
  <c r="AW1222" i="145"/>
  <c r="AV1222" i="145"/>
  <c r="AU1222" i="145"/>
  <c r="AT1222" i="145"/>
  <c r="AS1222" i="145"/>
  <c r="AR1222" i="145"/>
  <c r="AQ1222" i="145"/>
  <c r="AP1222" i="145"/>
  <c r="AO1222" i="145"/>
  <c r="AN1222" i="145"/>
  <c r="AM1222" i="145"/>
  <c r="AL1222" i="145"/>
  <c r="AK1222" i="145"/>
  <c r="AJ1222" i="145"/>
  <c r="AI1222" i="145"/>
  <c r="AH1222" i="145"/>
  <c r="AG1222" i="145"/>
  <c r="AF1222" i="145"/>
  <c r="AE1222" i="145"/>
  <c r="AD1222" i="145"/>
  <c r="Z1222" i="145"/>
  <c r="Y1222" i="145"/>
  <c r="X1222" i="145"/>
  <c r="W1222" i="145"/>
  <c r="V1222" i="145"/>
  <c r="U1222" i="145"/>
  <c r="T1222" i="145"/>
  <c r="S1222" i="145"/>
  <c r="R1222" i="145"/>
  <c r="Q1222" i="145"/>
  <c r="P1222" i="145"/>
  <c r="O1222" i="145"/>
  <c r="N1222" i="145"/>
  <c r="M1222" i="145"/>
  <c r="L1222" i="145"/>
  <c r="K1222" i="145"/>
  <c r="J1222" i="145"/>
  <c r="I1222" i="145"/>
  <c r="H1222" i="145"/>
  <c r="G1222" i="145"/>
  <c r="F1222" i="145"/>
  <c r="E1222" i="145"/>
  <c r="AZ1221" i="145"/>
  <c r="AY1221" i="145"/>
  <c r="AX1221" i="145"/>
  <c r="AW1221" i="145"/>
  <c r="AV1221" i="145"/>
  <c r="AU1221" i="145"/>
  <c r="AT1221" i="145"/>
  <c r="AS1221" i="145"/>
  <c r="AR1221" i="145"/>
  <c r="AQ1221" i="145"/>
  <c r="AP1221" i="145"/>
  <c r="AO1221" i="145"/>
  <c r="AN1221" i="145"/>
  <c r="AM1221" i="145"/>
  <c r="AL1221" i="145"/>
  <c r="AK1221" i="145"/>
  <c r="AJ1221" i="145"/>
  <c r="AI1221" i="145"/>
  <c r="AH1221" i="145"/>
  <c r="AG1221" i="145"/>
  <c r="AF1221" i="145"/>
  <c r="AE1221" i="145"/>
  <c r="AD1221" i="145"/>
  <c r="Z1221" i="145"/>
  <c r="Y1221" i="145"/>
  <c r="X1221" i="145"/>
  <c r="W1221" i="145"/>
  <c r="V1221" i="145"/>
  <c r="U1221" i="145"/>
  <c r="T1221" i="145"/>
  <c r="S1221" i="145"/>
  <c r="R1221" i="145"/>
  <c r="Q1221" i="145"/>
  <c r="P1221" i="145"/>
  <c r="O1221" i="145"/>
  <c r="N1221" i="145"/>
  <c r="M1221" i="145"/>
  <c r="L1221" i="145"/>
  <c r="K1221" i="145"/>
  <c r="J1221" i="145"/>
  <c r="I1221" i="145"/>
  <c r="H1221" i="145"/>
  <c r="G1221" i="145"/>
  <c r="F1221" i="145"/>
  <c r="E1221" i="145"/>
  <c r="AZ1220" i="145"/>
  <c r="AY1220" i="145"/>
  <c r="AX1220" i="145"/>
  <c r="AW1220" i="145"/>
  <c r="AV1220" i="145"/>
  <c r="AU1220" i="145"/>
  <c r="AT1220" i="145"/>
  <c r="AS1220" i="145"/>
  <c r="AR1220" i="145"/>
  <c r="AQ1220" i="145"/>
  <c r="AP1220" i="145"/>
  <c r="AO1220" i="145"/>
  <c r="AN1220" i="145"/>
  <c r="AM1220" i="145"/>
  <c r="AL1220" i="145"/>
  <c r="AK1220" i="145"/>
  <c r="AJ1220" i="145"/>
  <c r="AI1220" i="145"/>
  <c r="AH1220" i="145"/>
  <c r="AG1220" i="145"/>
  <c r="AF1220" i="145"/>
  <c r="AE1220" i="145"/>
  <c r="AD1220" i="145"/>
  <c r="Z1220" i="145"/>
  <c r="Y1220" i="145"/>
  <c r="X1220" i="145"/>
  <c r="W1220" i="145"/>
  <c r="V1220" i="145"/>
  <c r="U1220" i="145"/>
  <c r="T1220" i="145"/>
  <c r="S1220" i="145"/>
  <c r="R1220" i="145"/>
  <c r="Q1220" i="145"/>
  <c r="P1220" i="145"/>
  <c r="O1220" i="145"/>
  <c r="N1220" i="145"/>
  <c r="M1220" i="145"/>
  <c r="L1220" i="145"/>
  <c r="K1220" i="145"/>
  <c r="J1220" i="145"/>
  <c r="I1220" i="145"/>
  <c r="H1220" i="145"/>
  <c r="G1220" i="145"/>
  <c r="F1220" i="145"/>
  <c r="E1220" i="145"/>
  <c r="AZ1219" i="145"/>
  <c r="AY1219" i="145"/>
  <c r="AX1219" i="145"/>
  <c r="AW1219" i="145"/>
  <c r="AV1219" i="145"/>
  <c r="AU1219" i="145"/>
  <c r="AT1219" i="145"/>
  <c r="AS1219" i="145"/>
  <c r="AR1219" i="145"/>
  <c r="AQ1219" i="145"/>
  <c r="AP1219" i="145"/>
  <c r="AO1219" i="145"/>
  <c r="AN1219" i="145"/>
  <c r="AM1219" i="145"/>
  <c r="AL1219" i="145"/>
  <c r="AK1219" i="145"/>
  <c r="AJ1219" i="145"/>
  <c r="AI1219" i="145"/>
  <c r="AH1219" i="145"/>
  <c r="AG1219" i="145"/>
  <c r="AF1219" i="145"/>
  <c r="AE1219" i="145"/>
  <c r="AD1219" i="145"/>
  <c r="Z1219" i="145"/>
  <c r="Y1219" i="145"/>
  <c r="X1219" i="145"/>
  <c r="W1219" i="145"/>
  <c r="V1219" i="145"/>
  <c r="U1219" i="145"/>
  <c r="T1219" i="145"/>
  <c r="S1219" i="145"/>
  <c r="R1219" i="145"/>
  <c r="Q1219" i="145"/>
  <c r="P1219" i="145"/>
  <c r="O1219" i="145"/>
  <c r="N1219" i="145"/>
  <c r="M1219" i="145"/>
  <c r="L1219" i="145"/>
  <c r="K1219" i="145"/>
  <c r="J1219" i="145"/>
  <c r="I1219" i="145"/>
  <c r="H1219" i="145"/>
  <c r="G1219" i="145"/>
  <c r="F1219" i="145"/>
  <c r="E1219" i="145"/>
  <c r="AZ1218" i="145"/>
  <c r="AY1218" i="145"/>
  <c r="AX1218" i="145"/>
  <c r="AW1218" i="145"/>
  <c r="AV1218" i="145"/>
  <c r="AU1218" i="145"/>
  <c r="AT1218" i="145"/>
  <c r="AS1218" i="145"/>
  <c r="AR1218" i="145"/>
  <c r="AQ1218" i="145"/>
  <c r="AP1218" i="145"/>
  <c r="AO1218" i="145"/>
  <c r="AN1218" i="145"/>
  <c r="AM1218" i="145"/>
  <c r="AL1218" i="145"/>
  <c r="AK1218" i="145"/>
  <c r="AJ1218" i="145"/>
  <c r="AI1218" i="145"/>
  <c r="AH1218" i="145"/>
  <c r="AG1218" i="145"/>
  <c r="AF1218" i="145"/>
  <c r="AE1218" i="145"/>
  <c r="AD1218" i="145"/>
  <c r="Z1218" i="145"/>
  <c r="Y1218" i="145"/>
  <c r="X1218" i="145"/>
  <c r="W1218" i="145"/>
  <c r="V1218" i="145"/>
  <c r="U1218" i="145"/>
  <c r="T1218" i="145"/>
  <c r="S1218" i="145"/>
  <c r="R1218" i="145"/>
  <c r="Q1218" i="145"/>
  <c r="P1218" i="145"/>
  <c r="O1218" i="145"/>
  <c r="N1218" i="145"/>
  <c r="M1218" i="145"/>
  <c r="L1218" i="145"/>
  <c r="K1218" i="145"/>
  <c r="J1218" i="145"/>
  <c r="I1218" i="145"/>
  <c r="H1218" i="145"/>
  <c r="G1218" i="145"/>
  <c r="F1218" i="145"/>
  <c r="E1218" i="145"/>
  <c r="AZ1217" i="145"/>
  <c r="AY1217" i="145"/>
  <c r="AX1217" i="145"/>
  <c r="AW1217" i="145"/>
  <c r="AV1217" i="145"/>
  <c r="AU1217" i="145"/>
  <c r="AT1217" i="145"/>
  <c r="AS1217" i="145"/>
  <c r="AR1217" i="145"/>
  <c r="AQ1217" i="145"/>
  <c r="AP1217" i="145"/>
  <c r="AO1217" i="145"/>
  <c r="AN1217" i="145"/>
  <c r="AM1217" i="145"/>
  <c r="AL1217" i="145"/>
  <c r="AK1217" i="145"/>
  <c r="AJ1217" i="145"/>
  <c r="AI1217" i="145"/>
  <c r="AH1217" i="145"/>
  <c r="AG1217" i="145"/>
  <c r="AF1217" i="145"/>
  <c r="AE1217" i="145"/>
  <c r="AD1217" i="145"/>
  <c r="Z1217" i="145"/>
  <c r="Y1217" i="145"/>
  <c r="X1217" i="145"/>
  <c r="W1217" i="145"/>
  <c r="V1217" i="145"/>
  <c r="U1217" i="145"/>
  <c r="T1217" i="145"/>
  <c r="S1217" i="145"/>
  <c r="R1217" i="145"/>
  <c r="Q1217" i="145"/>
  <c r="P1217" i="145"/>
  <c r="O1217" i="145"/>
  <c r="N1217" i="145"/>
  <c r="M1217" i="145"/>
  <c r="L1217" i="145"/>
  <c r="K1217" i="145"/>
  <c r="J1217" i="145"/>
  <c r="I1217" i="145"/>
  <c r="H1217" i="145"/>
  <c r="G1217" i="145"/>
  <c r="F1217" i="145"/>
  <c r="E1217" i="145"/>
  <c r="AZ1216" i="145"/>
  <c r="AY1216" i="145"/>
  <c r="AX1216" i="145"/>
  <c r="AW1216" i="145"/>
  <c r="AV1216" i="145"/>
  <c r="AU1216" i="145"/>
  <c r="AT1216" i="145"/>
  <c r="AS1216" i="145"/>
  <c r="AR1216" i="145"/>
  <c r="AQ1216" i="145"/>
  <c r="AP1216" i="145"/>
  <c r="AO1216" i="145"/>
  <c r="AN1216" i="145"/>
  <c r="AM1216" i="145"/>
  <c r="AL1216" i="145"/>
  <c r="AK1216" i="145"/>
  <c r="AJ1216" i="145"/>
  <c r="AI1216" i="145"/>
  <c r="AH1216" i="145"/>
  <c r="AG1216" i="145"/>
  <c r="AF1216" i="145"/>
  <c r="AE1216" i="145"/>
  <c r="AD1216" i="145"/>
  <c r="Z1216" i="145"/>
  <c r="Y1216" i="145"/>
  <c r="X1216" i="145"/>
  <c r="W1216" i="145"/>
  <c r="V1216" i="145"/>
  <c r="U1216" i="145"/>
  <c r="T1216" i="145"/>
  <c r="S1216" i="145"/>
  <c r="R1216" i="145"/>
  <c r="Q1216" i="145"/>
  <c r="P1216" i="145"/>
  <c r="O1216" i="145"/>
  <c r="N1216" i="145"/>
  <c r="M1216" i="145"/>
  <c r="L1216" i="145"/>
  <c r="K1216" i="145"/>
  <c r="J1216" i="145"/>
  <c r="I1216" i="145"/>
  <c r="H1216" i="145"/>
  <c r="G1216" i="145"/>
  <c r="F1216" i="145"/>
  <c r="E1216" i="145"/>
  <c r="AZ1215" i="145"/>
  <c r="AY1215" i="145"/>
  <c r="AX1215" i="145"/>
  <c r="AW1215" i="145"/>
  <c r="AV1215" i="145"/>
  <c r="AU1215" i="145"/>
  <c r="AT1215" i="145"/>
  <c r="AS1215" i="145"/>
  <c r="AR1215" i="145"/>
  <c r="AQ1215" i="145"/>
  <c r="AP1215" i="145"/>
  <c r="AO1215" i="145"/>
  <c r="AN1215" i="145"/>
  <c r="AM1215" i="145"/>
  <c r="AL1215" i="145"/>
  <c r="AK1215" i="145"/>
  <c r="AJ1215" i="145"/>
  <c r="AI1215" i="145"/>
  <c r="AH1215" i="145"/>
  <c r="AG1215" i="145"/>
  <c r="AF1215" i="145"/>
  <c r="AE1215" i="145"/>
  <c r="AD1215" i="145"/>
  <c r="Z1215" i="145"/>
  <c r="Y1215" i="145"/>
  <c r="X1215" i="145"/>
  <c r="W1215" i="145"/>
  <c r="V1215" i="145"/>
  <c r="U1215" i="145"/>
  <c r="T1215" i="145"/>
  <c r="S1215" i="145"/>
  <c r="R1215" i="145"/>
  <c r="Q1215" i="145"/>
  <c r="P1215" i="145"/>
  <c r="O1215" i="145"/>
  <c r="N1215" i="145"/>
  <c r="M1215" i="145"/>
  <c r="L1215" i="145"/>
  <c r="K1215" i="145"/>
  <c r="J1215" i="145"/>
  <c r="I1215" i="145"/>
  <c r="H1215" i="145"/>
  <c r="G1215" i="145"/>
  <c r="F1215" i="145"/>
  <c r="E1215" i="145"/>
  <c r="AZ1214" i="145"/>
  <c r="AY1214" i="145"/>
  <c r="AX1214" i="145"/>
  <c r="AW1214" i="145"/>
  <c r="AV1214" i="145"/>
  <c r="AU1214" i="145"/>
  <c r="AT1214" i="145"/>
  <c r="AS1214" i="145"/>
  <c r="AR1214" i="145"/>
  <c r="AQ1214" i="145"/>
  <c r="AP1214" i="145"/>
  <c r="AO1214" i="145"/>
  <c r="AN1214" i="145"/>
  <c r="AM1214" i="145"/>
  <c r="AL1214" i="145"/>
  <c r="AK1214" i="145"/>
  <c r="AJ1214" i="145"/>
  <c r="AI1214" i="145"/>
  <c r="AH1214" i="145"/>
  <c r="AG1214" i="145"/>
  <c r="AF1214" i="145"/>
  <c r="AE1214" i="145"/>
  <c r="AD1214" i="145"/>
  <c r="Z1214" i="145"/>
  <c r="Y1214" i="145"/>
  <c r="X1214" i="145"/>
  <c r="W1214" i="145"/>
  <c r="V1214" i="145"/>
  <c r="U1214" i="145"/>
  <c r="T1214" i="145"/>
  <c r="S1214" i="145"/>
  <c r="R1214" i="145"/>
  <c r="Q1214" i="145"/>
  <c r="P1214" i="145"/>
  <c r="O1214" i="145"/>
  <c r="N1214" i="145"/>
  <c r="M1214" i="145"/>
  <c r="L1214" i="145"/>
  <c r="K1214" i="145"/>
  <c r="J1214" i="145"/>
  <c r="I1214" i="145"/>
  <c r="H1214" i="145"/>
  <c r="G1214" i="145"/>
  <c r="F1214" i="145"/>
  <c r="E1214" i="145"/>
  <c r="AZ1213" i="145"/>
  <c r="AY1213" i="145"/>
  <c r="AX1213" i="145"/>
  <c r="AW1213" i="145"/>
  <c r="AV1213" i="145"/>
  <c r="AU1213" i="145"/>
  <c r="AT1213" i="145"/>
  <c r="AS1213" i="145"/>
  <c r="AR1213" i="145"/>
  <c r="AQ1213" i="145"/>
  <c r="AP1213" i="145"/>
  <c r="AO1213" i="145"/>
  <c r="AN1213" i="145"/>
  <c r="AM1213" i="145"/>
  <c r="AL1213" i="145"/>
  <c r="AK1213" i="145"/>
  <c r="AJ1213" i="145"/>
  <c r="AI1213" i="145"/>
  <c r="AH1213" i="145"/>
  <c r="AG1213" i="145"/>
  <c r="AF1213" i="145"/>
  <c r="AE1213" i="145"/>
  <c r="AD1213" i="145"/>
  <c r="Z1213" i="145"/>
  <c r="Y1213" i="145"/>
  <c r="X1213" i="145"/>
  <c r="W1213" i="145"/>
  <c r="V1213" i="145"/>
  <c r="U1213" i="145"/>
  <c r="T1213" i="145"/>
  <c r="S1213" i="145"/>
  <c r="R1213" i="145"/>
  <c r="Q1213" i="145"/>
  <c r="P1213" i="145"/>
  <c r="O1213" i="145"/>
  <c r="N1213" i="145"/>
  <c r="M1213" i="145"/>
  <c r="L1213" i="145"/>
  <c r="K1213" i="145"/>
  <c r="J1213" i="145"/>
  <c r="I1213" i="145"/>
  <c r="H1213" i="145"/>
  <c r="G1213" i="145"/>
  <c r="F1213" i="145"/>
  <c r="E1213" i="145"/>
  <c r="AZ1212" i="145"/>
  <c r="AY1212" i="145"/>
  <c r="AX1212" i="145"/>
  <c r="AW1212" i="145"/>
  <c r="AV1212" i="145"/>
  <c r="AU1212" i="145"/>
  <c r="AT1212" i="145"/>
  <c r="AS1212" i="145"/>
  <c r="AR1212" i="145"/>
  <c r="AQ1212" i="145"/>
  <c r="AP1212" i="145"/>
  <c r="AO1212" i="145"/>
  <c r="AN1212" i="145"/>
  <c r="AM1212" i="145"/>
  <c r="AL1212" i="145"/>
  <c r="AK1212" i="145"/>
  <c r="AJ1212" i="145"/>
  <c r="AI1212" i="145"/>
  <c r="AH1212" i="145"/>
  <c r="AG1212" i="145"/>
  <c r="AF1212" i="145"/>
  <c r="AE1212" i="145"/>
  <c r="AD1212" i="145"/>
  <c r="Z1212" i="145"/>
  <c r="Y1212" i="145"/>
  <c r="X1212" i="145"/>
  <c r="W1212" i="145"/>
  <c r="V1212" i="145"/>
  <c r="U1212" i="145"/>
  <c r="T1212" i="145"/>
  <c r="S1212" i="145"/>
  <c r="R1212" i="145"/>
  <c r="Q1212" i="145"/>
  <c r="P1212" i="145"/>
  <c r="O1212" i="145"/>
  <c r="N1212" i="145"/>
  <c r="M1212" i="145"/>
  <c r="L1212" i="145"/>
  <c r="K1212" i="145"/>
  <c r="J1212" i="145"/>
  <c r="I1212" i="145"/>
  <c r="H1212" i="145"/>
  <c r="G1212" i="145"/>
  <c r="F1212" i="145"/>
  <c r="E1212" i="145"/>
  <c r="AZ1211" i="145"/>
  <c r="AY1211" i="145"/>
  <c r="AX1211" i="145"/>
  <c r="AW1211" i="145"/>
  <c r="AV1211" i="145"/>
  <c r="AU1211" i="145"/>
  <c r="AT1211" i="145"/>
  <c r="AS1211" i="145"/>
  <c r="AR1211" i="145"/>
  <c r="AQ1211" i="145"/>
  <c r="AP1211" i="145"/>
  <c r="AO1211" i="145"/>
  <c r="AN1211" i="145"/>
  <c r="AM1211" i="145"/>
  <c r="AL1211" i="145"/>
  <c r="AK1211" i="145"/>
  <c r="AJ1211" i="145"/>
  <c r="AI1211" i="145"/>
  <c r="AH1211" i="145"/>
  <c r="AG1211" i="145"/>
  <c r="AF1211" i="145"/>
  <c r="AE1211" i="145"/>
  <c r="AD1211" i="145"/>
  <c r="Z1211" i="145"/>
  <c r="Y1211" i="145"/>
  <c r="X1211" i="145"/>
  <c r="W1211" i="145"/>
  <c r="V1211" i="145"/>
  <c r="U1211" i="145"/>
  <c r="T1211" i="145"/>
  <c r="S1211" i="145"/>
  <c r="R1211" i="145"/>
  <c r="Q1211" i="145"/>
  <c r="P1211" i="145"/>
  <c r="O1211" i="145"/>
  <c r="N1211" i="145"/>
  <c r="M1211" i="145"/>
  <c r="L1211" i="145"/>
  <c r="K1211" i="145"/>
  <c r="J1211" i="145"/>
  <c r="I1211" i="145"/>
  <c r="H1211" i="145"/>
  <c r="G1211" i="145"/>
  <c r="F1211" i="145"/>
  <c r="E1211" i="145"/>
  <c r="AZ1210" i="145"/>
  <c r="AY1210" i="145"/>
  <c r="AX1210" i="145"/>
  <c r="AW1210" i="145"/>
  <c r="AV1210" i="145"/>
  <c r="AU1210" i="145"/>
  <c r="AT1210" i="145"/>
  <c r="AS1210" i="145"/>
  <c r="AR1210" i="145"/>
  <c r="AQ1210" i="145"/>
  <c r="AP1210" i="145"/>
  <c r="AO1210" i="145"/>
  <c r="AN1210" i="145"/>
  <c r="AM1210" i="145"/>
  <c r="AL1210" i="145"/>
  <c r="AK1210" i="145"/>
  <c r="AJ1210" i="145"/>
  <c r="AI1210" i="145"/>
  <c r="AH1210" i="145"/>
  <c r="AG1210" i="145"/>
  <c r="AF1210" i="145"/>
  <c r="AE1210" i="145"/>
  <c r="AD1210" i="145"/>
  <c r="Z1210" i="145"/>
  <c r="Y1210" i="145"/>
  <c r="X1210" i="145"/>
  <c r="W1210" i="145"/>
  <c r="V1210" i="145"/>
  <c r="U1210" i="145"/>
  <c r="T1210" i="145"/>
  <c r="S1210" i="145"/>
  <c r="R1210" i="145"/>
  <c r="Q1210" i="145"/>
  <c r="P1210" i="145"/>
  <c r="O1210" i="145"/>
  <c r="N1210" i="145"/>
  <c r="M1210" i="145"/>
  <c r="L1210" i="145"/>
  <c r="K1210" i="145"/>
  <c r="J1210" i="145"/>
  <c r="I1210" i="145"/>
  <c r="H1210" i="145"/>
  <c r="G1210" i="145"/>
  <c r="F1210" i="145"/>
  <c r="E1210" i="145"/>
  <c r="AZ1209" i="145"/>
  <c r="AY1209" i="145"/>
  <c r="AX1209" i="145"/>
  <c r="AW1209" i="145"/>
  <c r="AV1209" i="145"/>
  <c r="AU1209" i="145"/>
  <c r="AT1209" i="145"/>
  <c r="AS1209" i="145"/>
  <c r="AR1209" i="145"/>
  <c r="AQ1209" i="145"/>
  <c r="AP1209" i="145"/>
  <c r="AO1209" i="145"/>
  <c r="AN1209" i="145"/>
  <c r="AM1209" i="145"/>
  <c r="AL1209" i="145"/>
  <c r="AK1209" i="145"/>
  <c r="AJ1209" i="145"/>
  <c r="AI1209" i="145"/>
  <c r="AH1209" i="145"/>
  <c r="AG1209" i="145"/>
  <c r="AF1209" i="145"/>
  <c r="AE1209" i="145"/>
  <c r="AD1209" i="145"/>
  <c r="Z1209" i="145"/>
  <c r="Y1209" i="145"/>
  <c r="X1209" i="145"/>
  <c r="W1209" i="145"/>
  <c r="V1209" i="145"/>
  <c r="U1209" i="145"/>
  <c r="T1209" i="145"/>
  <c r="S1209" i="145"/>
  <c r="R1209" i="145"/>
  <c r="Q1209" i="145"/>
  <c r="P1209" i="145"/>
  <c r="O1209" i="145"/>
  <c r="N1209" i="145"/>
  <c r="M1209" i="145"/>
  <c r="L1209" i="145"/>
  <c r="K1209" i="145"/>
  <c r="J1209" i="145"/>
  <c r="I1209" i="145"/>
  <c r="H1209" i="145"/>
  <c r="G1209" i="145"/>
  <c r="F1209" i="145"/>
  <c r="E1209" i="145"/>
  <c r="AZ1208" i="145"/>
  <c r="AY1208" i="145"/>
  <c r="AX1208" i="145"/>
  <c r="AW1208" i="145"/>
  <c r="AV1208" i="145"/>
  <c r="AU1208" i="145"/>
  <c r="AT1208" i="145"/>
  <c r="AS1208" i="145"/>
  <c r="AR1208" i="145"/>
  <c r="AQ1208" i="145"/>
  <c r="AP1208" i="145"/>
  <c r="AO1208" i="145"/>
  <c r="AN1208" i="145"/>
  <c r="AM1208" i="145"/>
  <c r="AL1208" i="145"/>
  <c r="AK1208" i="145"/>
  <c r="AJ1208" i="145"/>
  <c r="AI1208" i="145"/>
  <c r="AH1208" i="145"/>
  <c r="AG1208" i="145"/>
  <c r="AF1208" i="145"/>
  <c r="AE1208" i="145"/>
  <c r="AD1208" i="145"/>
  <c r="Z1208" i="145"/>
  <c r="Y1208" i="145"/>
  <c r="X1208" i="145"/>
  <c r="W1208" i="145"/>
  <c r="V1208" i="145"/>
  <c r="U1208" i="145"/>
  <c r="T1208" i="145"/>
  <c r="S1208" i="145"/>
  <c r="R1208" i="145"/>
  <c r="Q1208" i="145"/>
  <c r="P1208" i="145"/>
  <c r="O1208" i="145"/>
  <c r="N1208" i="145"/>
  <c r="M1208" i="145"/>
  <c r="L1208" i="145"/>
  <c r="K1208" i="145"/>
  <c r="J1208" i="145"/>
  <c r="I1208" i="145"/>
  <c r="H1208" i="145"/>
  <c r="G1208" i="145"/>
  <c r="F1208" i="145"/>
  <c r="E1208" i="145"/>
  <c r="AZ1207" i="145"/>
  <c r="AY1207" i="145"/>
  <c r="AX1207" i="145"/>
  <c r="AW1207" i="145"/>
  <c r="AV1207" i="145"/>
  <c r="AU1207" i="145"/>
  <c r="AT1207" i="145"/>
  <c r="AS1207" i="145"/>
  <c r="AR1207" i="145"/>
  <c r="AQ1207" i="145"/>
  <c r="AP1207" i="145"/>
  <c r="AO1207" i="145"/>
  <c r="AN1207" i="145"/>
  <c r="AM1207" i="145"/>
  <c r="AL1207" i="145"/>
  <c r="AK1207" i="145"/>
  <c r="AJ1207" i="145"/>
  <c r="AI1207" i="145"/>
  <c r="AH1207" i="145"/>
  <c r="AG1207" i="145"/>
  <c r="AF1207" i="145"/>
  <c r="AE1207" i="145"/>
  <c r="AD1207" i="145"/>
  <c r="Z1207" i="145"/>
  <c r="Y1207" i="145"/>
  <c r="X1207" i="145"/>
  <c r="W1207" i="145"/>
  <c r="V1207" i="145"/>
  <c r="U1207" i="145"/>
  <c r="T1207" i="145"/>
  <c r="S1207" i="145"/>
  <c r="R1207" i="145"/>
  <c r="Q1207" i="145"/>
  <c r="P1207" i="145"/>
  <c r="O1207" i="145"/>
  <c r="N1207" i="145"/>
  <c r="M1207" i="145"/>
  <c r="L1207" i="145"/>
  <c r="K1207" i="145"/>
  <c r="J1207" i="145"/>
  <c r="I1207" i="145"/>
  <c r="H1207" i="145"/>
  <c r="G1207" i="145"/>
  <c r="F1207" i="145"/>
  <c r="E1207" i="145"/>
  <c r="AZ1206" i="145"/>
  <c r="AY1206" i="145"/>
  <c r="AX1206" i="145"/>
  <c r="AW1206" i="145"/>
  <c r="AV1206" i="145"/>
  <c r="AU1206" i="145"/>
  <c r="AT1206" i="145"/>
  <c r="AS1206" i="145"/>
  <c r="AR1206" i="145"/>
  <c r="AQ1206" i="145"/>
  <c r="AP1206" i="145"/>
  <c r="AO1206" i="145"/>
  <c r="AN1206" i="145"/>
  <c r="AM1206" i="145"/>
  <c r="AL1206" i="145"/>
  <c r="AK1206" i="145"/>
  <c r="AJ1206" i="145"/>
  <c r="AI1206" i="145"/>
  <c r="AH1206" i="145"/>
  <c r="AG1206" i="145"/>
  <c r="AF1206" i="145"/>
  <c r="AE1206" i="145"/>
  <c r="AD1206" i="145"/>
  <c r="Z1206" i="145"/>
  <c r="Y1206" i="145"/>
  <c r="X1206" i="145"/>
  <c r="W1206" i="145"/>
  <c r="V1206" i="145"/>
  <c r="U1206" i="145"/>
  <c r="T1206" i="145"/>
  <c r="S1206" i="145"/>
  <c r="R1206" i="145"/>
  <c r="Q1206" i="145"/>
  <c r="P1206" i="145"/>
  <c r="O1206" i="145"/>
  <c r="N1206" i="145"/>
  <c r="M1206" i="145"/>
  <c r="L1206" i="145"/>
  <c r="K1206" i="145"/>
  <c r="J1206" i="145"/>
  <c r="I1206" i="145"/>
  <c r="H1206" i="145"/>
  <c r="G1206" i="145"/>
  <c r="F1206" i="145"/>
  <c r="E1206" i="145"/>
  <c r="AZ1205" i="145"/>
  <c r="AY1205" i="145"/>
  <c r="AX1205" i="145"/>
  <c r="AW1205" i="145"/>
  <c r="AV1205" i="145"/>
  <c r="AU1205" i="145"/>
  <c r="AT1205" i="145"/>
  <c r="AS1205" i="145"/>
  <c r="AR1205" i="145"/>
  <c r="AQ1205" i="145"/>
  <c r="AP1205" i="145"/>
  <c r="AO1205" i="145"/>
  <c r="AN1205" i="145"/>
  <c r="AM1205" i="145"/>
  <c r="AL1205" i="145"/>
  <c r="AK1205" i="145"/>
  <c r="AJ1205" i="145"/>
  <c r="AI1205" i="145"/>
  <c r="AH1205" i="145"/>
  <c r="AG1205" i="145"/>
  <c r="AF1205" i="145"/>
  <c r="AE1205" i="145"/>
  <c r="AD1205" i="145"/>
  <c r="Z1205" i="145"/>
  <c r="Y1205" i="145"/>
  <c r="X1205" i="145"/>
  <c r="W1205" i="145"/>
  <c r="V1205" i="145"/>
  <c r="U1205" i="145"/>
  <c r="T1205" i="145"/>
  <c r="S1205" i="145"/>
  <c r="R1205" i="145"/>
  <c r="Q1205" i="145"/>
  <c r="P1205" i="145"/>
  <c r="O1205" i="145"/>
  <c r="N1205" i="145"/>
  <c r="M1205" i="145"/>
  <c r="L1205" i="145"/>
  <c r="K1205" i="145"/>
  <c r="J1205" i="145"/>
  <c r="I1205" i="145"/>
  <c r="H1205" i="145"/>
  <c r="G1205" i="145"/>
  <c r="F1205" i="145"/>
  <c r="E1205" i="145"/>
  <c r="AZ1204" i="145"/>
  <c r="AY1204" i="145"/>
  <c r="AX1204" i="145"/>
  <c r="AW1204" i="145"/>
  <c r="AV1204" i="145"/>
  <c r="AU1204" i="145"/>
  <c r="AT1204" i="145"/>
  <c r="AS1204" i="145"/>
  <c r="AR1204" i="145"/>
  <c r="AQ1204" i="145"/>
  <c r="AP1204" i="145"/>
  <c r="AO1204" i="145"/>
  <c r="AN1204" i="145"/>
  <c r="AM1204" i="145"/>
  <c r="AL1204" i="145"/>
  <c r="AK1204" i="145"/>
  <c r="AJ1204" i="145"/>
  <c r="AI1204" i="145"/>
  <c r="AH1204" i="145"/>
  <c r="AG1204" i="145"/>
  <c r="AF1204" i="145"/>
  <c r="AE1204" i="145"/>
  <c r="AD1204" i="145"/>
  <c r="Z1204" i="145"/>
  <c r="Y1204" i="145"/>
  <c r="X1204" i="145"/>
  <c r="W1204" i="145"/>
  <c r="V1204" i="145"/>
  <c r="U1204" i="145"/>
  <c r="T1204" i="145"/>
  <c r="S1204" i="145"/>
  <c r="R1204" i="145"/>
  <c r="Q1204" i="145"/>
  <c r="P1204" i="145"/>
  <c r="O1204" i="145"/>
  <c r="N1204" i="145"/>
  <c r="M1204" i="145"/>
  <c r="L1204" i="145"/>
  <c r="K1204" i="145"/>
  <c r="J1204" i="145"/>
  <c r="I1204" i="145"/>
  <c r="H1204" i="145"/>
  <c r="G1204" i="145"/>
  <c r="F1204" i="145"/>
  <c r="E1204" i="145"/>
  <c r="AZ1203" i="145"/>
  <c r="AY1203" i="145"/>
  <c r="AX1203" i="145"/>
  <c r="AW1203" i="145"/>
  <c r="AV1203" i="145"/>
  <c r="AU1203" i="145"/>
  <c r="AT1203" i="145"/>
  <c r="AS1203" i="145"/>
  <c r="AR1203" i="145"/>
  <c r="AQ1203" i="145"/>
  <c r="AP1203" i="145"/>
  <c r="AO1203" i="145"/>
  <c r="AN1203" i="145"/>
  <c r="AM1203" i="145"/>
  <c r="AL1203" i="145"/>
  <c r="AK1203" i="145"/>
  <c r="AJ1203" i="145"/>
  <c r="AI1203" i="145"/>
  <c r="AH1203" i="145"/>
  <c r="AG1203" i="145"/>
  <c r="AF1203" i="145"/>
  <c r="AE1203" i="145"/>
  <c r="AD1203" i="145"/>
  <c r="Z1203" i="145"/>
  <c r="Y1203" i="145"/>
  <c r="X1203" i="145"/>
  <c r="W1203" i="145"/>
  <c r="V1203" i="145"/>
  <c r="U1203" i="145"/>
  <c r="T1203" i="145"/>
  <c r="S1203" i="145"/>
  <c r="R1203" i="145"/>
  <c r="Q1203" i="145"/>
  <c r="P1203" i="145"/>
  <c r="O1203" i="145"/>
  <c r="N1203" i="145"/>
  <c r="M1203" i="145"/>
  <c r="L1203" i="145"/>
  <c r="K1203" i="145"/>
  <c r="J1203" i="145"/>
  <c r="I1203" i="145"/>
  <c r="H1203" i="145"/>
  <c r="G1203" i="145"/>
  <c r="F1203" i="145"/>
  <c r="E1203" i="145"/>
  <c r="AZ1202" i="145"/>
  <c r="AY1202" i="145"/>
  <c r="AX1202" i="145"/>
  <c r="AW1202" i="145"/>
  <c r="AV1202" i="145"/>
  <c r="AU1202" i="145"/>
  <c r="AT1202" i="145"/>
  <c r="AS1202" i="145"/>
  <c r="AR1202" i="145"/>
  <c r="AQ1202" i="145"/>
  <c r="AP1202" i="145"/>
  <c r="AO1202" i="145"/>
  <c r="AN1202" i="145"/>
  <c r="AM1202" i="145"/>
  <c r="AL1202" i="145"/>
  <c r="AK1202" i="145"/>
  <c r="AJ1202" i="145"/>
  <c r="AI1202" i="145"/>
  <c r="AH1202" i="145"/>
  <c r="AG1202" i="145"/>
  <c r="AF1202" i="145"/>
  <c r="AE1202" i="145"/>
  <c r="AD1202" i="145"/>
  <c r="Z1202" i="145"/>
  <c r="Y1202" i="145"/>
  <c r="X1202" i="145"/>
  <c r="W1202" i="145"/>
  <c r="V1202" i="145"/>
  <c r="U1202" i="145"/>
  <c r="T1202" i="145"/>
  <c r="S1202" i="145"/>
  <c r="R1202" i="145"/>
  <c r="Q1202" i="145"/>
  <c r="P1202" i="145"/>
  <c r="O1202" i="145"/>
  <c r="N1202" i="145"/>
  <c r="M1202" i="145"/>
  <c r="L1202" i="145"/>
  <c r="K1202" i="145"/>
  <c r="J1202" i="145"/>
  <c r="I1202" i="145"/>
  <c r="H1202" i="145"/>
  <c r="G1202" i="145"/>
  <c r="F1202" i="145"/>
  <c r="E1202" i="145"/>
  <c r="AZ1201" i="145"/>
  <c r="AY1201" i="145"/>
  <c r="AX1201" i="145"/>
  <c r="AW1201" i="145"/>
  <c r="AV1201" i="145"/>
  <c r="AU1201" i="145"/>
  <c r="AT1201" i="145"/>
  <c r="AS1201" i="145"/>
  <c r="AR1201" i="145"/>
  <c r="AQ1201" i="145"/>
  <c r="AP1201" i="145"/>
  <c r="AO1201" i="145"/>
  <c r="AN1201" i="145"/>
  <c r="AM1201" i="145"/>
  <c r="AL1201" i="145"/>
  <c r="AK1201" i="145"/>
  <c r="AJ1201" i="145"/>
  <c r="AI1201" i="145"/>
  <c r="AH1201" i="145"/>
  <c r="AG1201" i="145"/>
  <c r="AF1201" i="145"/>
  <c r="AE1201" i="145"/>
  <c r="AD1201" i="145"/>
  <c r="Z1201" i="145"/>
  <c r="Y1201" i="145"/>
  <c r="X1201" i="145"/>
  <c r="W1201" i="145"/>
  <c r="V1201" i="145"/>
  <c r="U1201" i="145"/>
  <c r="T1201" i="145"/>
  <c r="S1201" i="145"/>
  <c r="R1201" i="145"/>
  <c r="Q1201" i="145"/>
  <c r="P1201" i="145"/>
  <c r="O1201" i="145"/>
  <c r="N1201" i="145"/>
  <c r="M1201" i="145"/>
  <c r="L1201" i="145"/>
  <c r="K1201" i="145"/>
  <c r="J1201" i="145"/>
  <c r="I1201" i="145"/>
  <c r="H1201" i="145"/>
  <c r="G1201" i="145"/>
  <c r="F1201" i="145"/>
  <c r="E1201" i="145"/>
  <c r="AZ1200" i="145"/>
  <c r="AY1200" i="145"/>
  <c r="AX1200" i="145"/>
  <c r="AW1200" i="145"/>
  <c r="AV1200" i="145"/>
  <c r="AU1200" i="145"/>
  <c r="AT1200" i="145"/>
  <c r="AS1200" i="145"/>
  <c r="AR1200" i="145"/>
  <c r="AQ1200" i="145"/>
  <c r="AP1200" i="145"/>
  <c r="AO1200" i="145"/>
  <c r="AN1200" i="145"/>
  <c r="AM1200" i="145"/>
  <c r="AL1200" i="145"/>
  <c r="AK1200" i="145"/>
  <c r="AJ1200" i="145"/>
  <c r="AI1200" i="145"/>
  <c r="AH1200" i="145"/>
  <c r="AG1200" i="145"/>
  <c r="AF1200" i="145"/>
  <c r="AE1200" i="145"/>
  <c r="AD1200" i="145"/>
  <c r="Z1200" i="145"/>
  <c r="Y1200" i="145"/>
  <c r="X1200" i="145"/>
  <c r="W1200" i="145"/>
  <c r="V1200" i="145"/>
  <c r="U1200" i="145"/>
  <c r="T1200" i="145"/>
  <c r="S1200" i="145"/>
  <c r="R1200" i="145"/>
  <c r="Q1200" i="145"/>
  <c r="P1200" i="145"/>
  <c r="O1200" i="145"/>
  <c r="N1200" i="145"/>
  <c r="M1200" i="145"/>
  <c r="L1200" i="145"/>
  <c r="K1200" i="145"/>
  <c r="J1200" i="145"/>
  <c r="I1200" i="145"/>
  <c r="H1200" i="145"/>
  <c r="G1200" i="145"/>
  <c r="F1200" i="145"/>
  <c r="E1200" i="145"/>
  <c r="AZ1199" i="145"/>
  <c r="AY1199" i="145"/>
  <c r="AX1199" i="145"/>
  <c r="AW1199" i="145"/>
  <c r="AV1199" i="145"/>
  <c r="AU1199" i="145"/>
  <c r="AT1199" i="145"/>
  <c r="AS1199" i="145"/>
  <c r="AR1199" i="145"/>
  <c r="AQ1199" i="145"/>
  <c r="AP1199" i="145"/>
  <c r="AO1199" i="145"/>
  <c r="AN1199" i="145"/>
  <c r="AM1199" i="145"/>
  <c r="AL1199" i="145"/>
  <c r="AK1199" i="145"/>
  <c r="AJ1199" i="145"/>
  <c r="AI1199" i="145"/>
  <c r="AH1199" i="145"/>
  <c r="AG1199" i="145"/>
  <c r="AF1199" i="145"/>
  <c r="AE1199" i="145"/>
  <c r="AD1199" i="145"/>
  <c r="Z1199" i="145"/>
  <c r="Y1199" i="145"/>
  <c r="X1199" i="145"/>
  <c r="W1199" i="145"/>
  <c r="V1199" i="145"/>
  <c r="U1199" i="145"/>
  <c r="T1199" i="145"/>
  <c r="S1199" i="145"/>
  <c r="R1199" i="145"/>
  <c r="Q1199" i="145"/>
  <c r="P1199" i="145"/>
  <c r="O1199" i="145"/>
  <c r="N1199" i="145"/>
  <c r="M1199" i="145"/>
  <c r="L1199" i="145"/>
  <c r="K1199" i="145"/>
  <c r="J1199" i="145"/>
  <c r="I1199" i="145"/>
  <c r="H1199" i="145"/>
  <c r="G1199" i="145"/>
  <c r="F1199" i="145"/>
  <c r="E1199" i="145"/>
  <c r="AZ1198" i="145"/>
  <c r="AY1198" i="145"/>
  <c r="AX1198" i="145"/>
  <c r="AW1198" i="145"/>
  <c r="AV1198" i="145"/>
  <c r="AU1198" i="145"/>
  <c r="AT1198" i="145"/>
  <c r="AS1198" i="145"/>
  <c r="AR1198" i="145"/>
  <c r="AQ1198" i="145"/>
  <c r="AP1198" i="145"/>
  <c r="AO1198" i="145"/>
  <c r="AN1198" i="145"/>
  <c r="AM1198" i="145"/>
  <c r="AL1198" i="145"/>
  <c r="AK1198" i="145"/>
  <c r="AJ1198" i="145"/>
  <c r="AI1198" i="145"/>
  <c r="AH1198" i="145"/>
  <c r="AG1198" i="145"/>
  <c r="AF1198" i="145"/>
  <c r="AE1198" i="145"/>
  <c r="AD1198" i="145"/>
  <c r="Z1198" i="145"/>
  <c r="Y1198" i="145"/>
  <c r="X1198" i="145"/>
  <c r="W1198" i="145"/>
  <c r="V1198" i="145"/>
  <c r="U1198" i="145"/>
  <c r="T1198" i="145"/>
  <c r="S1198" i="145"/>
  <c r="R1198" i="145"/>
  <c r="Q1198" i="145"/>
  <c r="P1198" i="145"/>
  <c r="O1198" i="145"/>
  <c r="N1198" i="145"/>
  <c r="M1198" i="145"/>
  <c r="L1198" i="145"/>
  <c r="K1198" i="145"/>
  <c r="J1198" i="145"/>
  <c r="I1198" i="145"/>
  <c r="H1198" i="145"/>
  <c r="G1198" i="145"/>
  <c r="F1198" i="145"/>
  <c r="E1198" i="145"/>
  <c r="AZ1197" i="145"/>
  <c r="AY1197" i="145"/>
  <c r="AX1197" i="145"/>
  <c r="AW1197" i="145"/>
  <c r="AV1197" i="145"/>
  <c r="AU1197" i="145"/>
  <c r="AT1197" i="145"/>
  <c r="AS1197" i="145"/>
  <c r="AR1197" i="145"/>
  <c r="AQ1197" i="145"/>
  <c r="AP1197" i="145"/>
  <c r="AO1197" i="145"/>
  <c r="AN1197" i="145"/>
  <c r="AM1197" i="145"/>
  <c r="AL1197" i="145"/>
  <c r="AK1197" i="145"/>
  <c r="AJ1197" i="145"/>
  <c r="AI1197" i="145"/>
  <c r="AH1197" i="145"/>
  <c r="AG1197" i="145"/>
  <c r="AF1197" i="145"/>
  <c r="AE1197" i="145"/>
  <c r="AD1197" i="145"/>
  <c r="Z1197" i="145"/>
  <c r="Y1197" i="145"/>
  <c r="X1197" i="145"/>
  <c r="W1197" i="145"/>
  <c r="V1197" i="145"/>
  <c r="U1197" i="145"/>
  <c r="T1197" i="145"/>
  <c r="S1197" i="145"/>
  <c r="R1197" i="145"/>
  <c r="Q1197" i="145"/>
  <c r="P1197" i="145"/>
  <c r="O1197" i="145"/>
  <c r="N1197" i="145"/>
  <c r="M1197" i="145"/>
  <c r="L1197" i="145"/>
  <c r="K1197" i="145"/>
  <c r="J1197" i="145"/>
  <c r="I1197" i="145"/>
  <c r="H1197" i="145"/>
  <c r="G1197" i="145"/>
  <c r="F1197" i="145"/>
  <c r="E1197" i="145"/>
  <c r="AZ1196" i="145"/>
  <c r="AY1196" i="145"/>
  <c r="AX1196" i="145"/>
  <c r="AW1196" i="145"/>
  <c r="AV1196" i="145"/>
  <c r="AU1196" i="145"/>
  <c r="AT1196" i="145"/>
  <c r="AS1196" i="145"/>
  <c r="AR1196" i="145"/>
  <c r="AQ1196" i="145"/>
  <c r="AP1196" i="145"/>
  <c r="AO1196" i="145"/>
  <c r="AN1196" i="145"/>
  <c r="AM1196" i="145"/>
  <c r="AL1196" i="145"/>
  <c r="AK1196" i="145"/>
  <c r="AJ1196" i="145"/>
  <c r="AI1196" i="145"/>
  <c r="AH1196" i="145"/>
  <c r="AG1196" i="145"/>
  <c r="AF1196" i="145"/>
  <c r="AE1196" i="145"/>
  <c r="AD1196" i="145"/>
  <c r="Z1196" i="145"/>
  <c r="Y1196" i="145"/>
  <c r="X1196" i="145"/>
  <c r="W1196" i="145"/>
  <c r="V1196" i="145"/>
  <c r="U1196" i="145"/>
  <c r="T1196" i="145"/>
  <c r="S1196" i="145"/>
  <c r="R1196" i="145"/>
  <c r="Q1196" i="145"/>
  <c r="P1196" i="145"/>
  <c r="O1196" i="145"/>
  <c r="N1196" i="145"/>
  <c r="M1196" i="145"/>
  <c r="L1196" i="145"/>
  <c r="K1196" i="145"/>
  <c r="J1196" i="145"/>
  <c r="I1196" i="145"/>
  <c r="H1196" i="145"/>
  <c r="G1196" i="145"/>
  <c r="F1196" i="145"/>
  <c r="E1196" i="145"/>
  <c r="AZ1195" i="145"/>
  <c r="AY1195" i="145"/>
  <c r="AX1195" i="145"/>
  <c r="AW1195" i="145"/>
  <c r="AV1195" i="145"/>
  <c r="AU1195" i="145"/>
  <c r="AT1195" i="145"/>
  <c r="AS1195" i="145"/>
  <c r="AR1195" i="145"/>
  <c r="AQ1195" i="145"/>
  <c r="AP1195" i="145"/>
  <c r="AO1195" i="145"/>
  <c r="AN1195" i="145"/>
  <c r="AM1195" i="145"/>
  <c r="AL1195" i="145"/>
  <c r="AK1195" i="145"/>
  <c r="AJ1195" i="145"/>
  <c r="AI1195" i="145"/>
  <c r="AH1195" i="145"/>
  <c r="AG1195" i="145"/>
  <c r="AF1195" i="145"/>
  <c r="AE1195" i="145"/>
  <c r="AD1195" i="145"/>
  <c r="Z1195" i="145"/>
  <c r="Y1195" i="145"/>
  <c r="X1195" i="145"/>
  <c r="W1195" i="145"/>
  <c r="V1195" i="145"/>
  <c r="U1195" i="145"/>
  <c r="T1195" i="145"/>
  <c r="S1195" i="145"/>
  <c r="R1195" i="145"/>
  <c r="Q1195" i="145"/>
  <c r="P1195" i="145"/>
  <c r="O1195" i="145"/>
  <c r="N1195" i="145"/>
  <c r="M1195" i="145"/>
  <c r="L1195" i="145"/>
  <c r="K1195" i="145"/>
  <c r="J1195" i="145"/>
  <c r="I1195" i="145"/>
  <c r="H1195" i="145"/>
  <c r="G1195" i="145"/>
  <c r="F1195" i="145"/>
  <c r="E1195" i="145"/>
  <c r="AZ1194" i="145"/>
  <c r="AY1194" i="145"/>
  <c r="AX1194" i="145"/>
  <c r="AW1194" i="145"/>
  <c r="AV1194" i="145"/>
  <c r="AU1194" i="145"/>
  <c r="AT1194" i="145"/>
  <c r="AS1194" i="145"/>
  <c r="AR1194" i="145"/>
  <c r="AQ1194" i="145"/>
  <c r="AP1194" i="145"/>
  <c r="AO1194" i="145"/>
  <c r="AN1194" i="145"/>
  <c r="AM1194" i="145"/>
  <c r="AL1194" i="145"/>
  <c r="AK1194" i="145"/>
  <c r="AJ1194" i="145"/>
  <c r="AI1194" i="145"/>
  <c r="AH1194" i="145"/>
  <c r="AG1194" i="145"/>
  <c r="AF1194" i="145"/>
  <c r="AE1194" i="145"/>
  <c r="AD1194" i="145"/>
  <c r="Z1194" i="145"/>
  <c r="Y1194" i="145"/>
  <c r="X1194" i="145"/>
  <c r="W1194" i="145"/>
  <c r="V1194" i="145"/>
  <c r="U1194" i="145"/>
  <c r="T1194" i="145"/>
  <c r="S1194" i="145"/>
  <c r="R1194" i="145"/>
  <c r="Q1194" i="145"/>
  <c r="P1194" i="145"/>
  <c r="O1194" i="145"/>
  <c r="N1194" i="145"/>
  <c r="M1194" i="145"/>
  <c r="L1194" i="145"/>
  <c r="K1194" i="145"/>
  <c r="J1194" i="145"/>
  <c r="I1194" i="145"/>
  <c r="H1194" i="145"/>
  <c r="G1194" i="145"/>
  <c r="F1194" i="145"/>
  <c r="E1194" i="145"/>
  <c r="AZ1193" i="145"/>
  <c r="AY1193" i="145"/>
  <c r="AX1193" i="145"/>
  <c r="AW1193" i="145"/>
  <c r="AV1193" i="145"/>
  <c r="AU1193" i="145"/>
  <c r="AT1193" i="145"/>
  <c r="AS1193" i="145"/>
  <c r="AR1193" i="145"/>
  <c r="AQ1193" i="145"/>
  <c r="AP1193" i="145"/>
  <c r="AO1193" i="145"/>
  <c r="AN1193" i="145"/>
  <c r="AM1193" i="145"/>
  <c r="AL1193" i="145"/>
  <c r="AK1193" i="145"/>
  <c r="AJ1193" i="145"/>
  <c r="AI1193" i="145"/>
  <c r="AH1193" i="145"/>
  <c r="AG1193" i="145"/>
  <c r="AF1193" i="145"/>
  <c r="AE1193" i="145"/>
  <c r="AD1193" i="145"/>
  <c r="Z1193" i="145"/>
  <c r="Y1193" i="145"/>
  <c r="X1193" i="145"/>
  <c r="W1193" i="145"/>
  <c r="V1193" i="145"/>
  <c r="U1193" i="145"/>
  <c r="T1193" i="145"/>
  <c r="S1193" i="145"/>
  <c r="R1193" i="145"/>
  <c r="Q1193" i="145"/>
  <c r="P1193" i="145"/>
  <c r="O1193" i="145"/>
  <c r="N1193" i="145"/>
  <c r="M1193" i="145"/>
  <c r="L1193" i="145"/>
  <c r="K1193" i="145"/>
  <c r="J1193" i="145"/>
  <c r="I1193" i="145"/>
  <c r="H1193" i="145"/>
  <c r="G1193" i="145"/>
  <c r="F1193" i="145"/>
  <c r="E1193" i="145"/>
  <c r="AZ1192" i="145"/>
  <c r="AY1192" i="145"/>
  <c r="AX1192" i="145"/>
  <c r="AW1192" i="145"/>
  <c r="AV1192" i="145"/>
  <c r="AU1192" i="145"/>
  <c r="AT1192" i="145"/>
  <c r="AS1192" i="145"/>
  <c r="AR1192" i="145"/>
  <c r="AQ1192" i="145"/>
  <c r="AP1192" i="145"/>
  <c r="AO1192" i="145"/>
  <c r="AN1192" i="145"/>
  <c r="AM1192" i="145"/>
  <c r="AL1192" i="145"/>
  <c r="AK1192" i="145"/>
  <c r="AJ1192" i="145"/>
  <c r="AI1192" i="145"/>
  <c r="AH1192" i="145"/>
  <c r="AG1192" i="145"/>
  <c r="AF1192" i="145"/>
  <c r="AE1192" i="145"/>
  <c r="AD1192" i="145"/>
  <c r="Z1192" i="145"/>
  <c r="Y1192" i="145"/>
  <c r="X1192" i="145"/>
  <c r="W1192" i="145"/>
  <c r="V1192" i="145"/>
  <c r="U1192" i="145"/>
  <c r="T1192" i="145"/>
  <c r="S1192" i="145"/>
  <c r="R1192" i="145"/>
  <c r="Q1192" i="145"/>
  <c r="P1192" i="145"/>
  <c r="O1192" i="145"/>
  <c r="N1192" i="145"/>
  <c r="M1192" i="145"/>
  <c r="L1192" i="145"/>
  <c r="K1192" i="145"/>
  <c r="J1192" i="145"/>
  <c r="I1192" i="145"/>
  <c r="H1192" i="145"/>
  <c r="G1192" i="145"/>
  <c r="F1192" i="145"/>
  <c r="E1192" i="145"/>
  <c r="AZ1191" i="145"/>
  <c r="AY1191" i="145"/>
  <c r="AX1191" i="145"/>
  <c r="AW1191" i="145"/>
  <c r="AV1191" i="145"/>
  <c r="AU1191" i="145"/>
  <c r="AT1191" i="145"/>
  <c r="AS1191" i="145"/>
  <c r="AR1191" i="145"/>
  <c r="AQ1191" i="145"/>
  <c r="AP1191" i="145"/>
  <c r="AO1191" i="145"/>
  <c r="AN1191" i="145"/>
  <c r="AM1191" i="145"/>
  <c r="AL1191" i="145"/>
  <c r="AK1191" i="145"/>
  <c r="AJ1191" i="145"/>
  <c r="AI1191" i="145"/>
  <c r="AH1191" i="145"/>
  <c r="AG1191" i="145"/>
  <c r="AF1191" i="145"/>
  <c r="AE1191" i="145"/>
  <c r="AD1191" i="145"/>
  <c r="Z1191" i="145"/>
  <c r="Y1191" i="145"/>
  <c r="X1191" i="145"/>
  <c r="W1191" i="145"/>
  <c r="V1191" i="145"/>
  <c r="U1191" i="145"/>
  <c r="T1191" i="145"/>
  <c r="S1191" i="145"/>
  <c r="R1191" i="145"/>
  <c r="Q1191" i="145"/>
  <c r="P1191" i="145"/>
  <c r="O1191" i="145"/>
  <c r="N1191" i="145"/>
  <c r="M1191" i="145"/>
  <c r="L1191" i="145"/>
  <c r="K1191" i="145"/>
  <c r="J1191" i="145"/>
  <c r="I1191" i="145"/>
  <c r="H1191" i="145"/>
  <c r="G1191" i="145"/>
  <c r="F1191" i="145"/>
  <c r="E1191" i="145"/>
  <c r="AZ1190" i="145"/>
  <c r="AY1190" i="145"/>
  <c r="AX1190" i="145"/>
  <c r="AW1190" i="145"/>
  <c r="AV1190" i="145"/>
  <c r="AU1190" i="145"/>
  <c r="AT1190" i="145"/>
  <c r="AS1190" i="145"/>
  <c r="AR1190" i="145"/>
  <c r="AQ1190" i="145"/>
  <c r="AP1190" i="145"/>
  <c r="AO1190" i="145"/>
  <c r="AN1190" i="145"/>
  <c r="AM1190" i="145"/>
  <c r="AL1190" i="145"/>
  <c r="AK1190" i="145"/>
  <c r="AJ1190" i="145"/>
  <c r="AI1190" i="145"/>
  <c r="AH1190" i="145"/>
  <c r="AG1190" i="145"/>
  <c r="AF1190" i="145"/>
  <c r="AE1190" i="145"/>
  <c r="AD1190" i="145"/>
  <c r="Z1190" i="145"/>
  <c r="Y1190" i="145"/>
  <c r="X1190" i="145"/>
  <c r="W1190" i="145"/>
  <c r="V1190" i="145"/>
  <c r="U1190" i="145"/>
  <c r="T1190" i="145"/>
  <c r="S1190" i="145"/>
  <c r="R1190" i="145"/>
  <c r="Q1190" i="145"/>
  <c r="P1190" i="145"/>
  <c r="O1190" i="145"/>
  <c r="N1190" i="145"/>
  <c r="M1190" i="145"/>
  <c r="L1190" i="145"/>
  <c r="K1190" i="145"/>
  <c r="J1190" i="145"/>
  <c r="I1190" i="145"/>
  <c r="H1190" i="145"/>
  <c r="G1190" i="145"/>
  <c r="F1190" i="145"/>
  <c r="E1190" i="145"/>
  <c r="AZ1189" i="145"/>
  <c r="AY1189" i="145"/>
  <c r="AX1189" i="145"/>
  <c r="AW1189" i="145"/>
  <c r="AV1189" i="145"/>
  <c r="AU1189" i="145"/>
  <c r="AT1189" i="145"/>
  <c r="AS1189" i="145"/>
  <c r="AR1189" i="145"/>
  <c r="AQ1189" i="145"/>
  <c r="AP1189" i="145"/>
  <c r="AO1189" i="145"/>
  <c r="AN1189" i="145"/>
  <c r="AM1189" i="145"/>
  <c r="AL1189" i="145"/>
  <c r="AK1189" i="145"/>
  <c r="AJ1189" i="145"/>
  <c r="AI1189" i="145"/>
  <c r="AH1189" i="145"/>
  <c r="AG1189" i="145"/>
  <c r="AF1189" i="145"/>
  <c r="AE1189" i="145"/>
  <c r="AD1189" i="145"/>
  <c r="Z1189" i="145"/>
  <c r="Y1189" i="145"/>
  <c r="X1189" i="145"/>
  <c r="W1189" i="145"/>
  <c r="V1189" i="145"/>
  <c r="U1189" i="145"/>
  <c r="T1189" i="145"/>
  <c r="S1189" i="145"/>
  <c r="R1189" i="145"/>
  <c r="Q1189" i="145"/>
  <c r="P1189" i="145"/>
  <c r="O1189" i="145"/>
  <c r="N1189" i="145"/>
  <c r="M1189" i="145"/>
  <c r="L1189" i="145"/>
  <c r="K1189" i="145"/>
  <c r="J1189" i="145"/>
  <c r="I1189" i="145"/>
  <c r="H1189" i="145"/>
  <c r="G1189" i="145"/>
  <c r="F1189" i="145"/>
  <c r="E1189" i="145"/>
  <c r="AZ1188" i="145"/>
  <c r="AY1188" i="145"/>
  <c r="AX1188" i="145"/>
  <c r="AW1188" i="145"/>
  <c r="AV1188" i="145"/>
  <c r="AU1188" i="145"/>
  <c r="AT1188" i="145"/>
  <c r="AS1188" i="145"/>
  <c r="AR1188" i="145"/>
  <c r="AQ1188" i="145"/>
  <c r="AP1188" i="145"/>
  <c r="AO1188" i="145"/>
  <c r="AN1188" i="145"/>
  <c r="AM1188" i="145"/>
  <c r="AL1188" i="145"/>
  <c r="AK1188" i="145"/>
  <c r="AJ1188" i="145"/>
  <c r="AI1188" i="145"/>
  <c r="AH1188" i="145"/>
  <c r="AG1188" i="145"/>
  <c r="AF1188" i="145"/>
  <c r="AE1188" i="145"/>
  <c r="AD1188" i="145"/>
  <c r="Z1188" i="145"/>
  <c r="Y1188" i="145"/>
  <c r="X1188" i="145"/>
  <c r="W1188" i="145"/>
  <c r="V1188" i="145"/>
  <c r="U1188" i="145"/>
  <c r="T1188" i="145"/>
  <c r="S1188" i="145"/>
  <c r="R1188" i="145"/>
  <c r="Q1188" i="145"/>
  <c r="P1188" i="145"/>
  <c r="O1188" i="145"/>
  <c r="N1188" i="145"/>
  <c r="M1188" i="145"/>
  <c r="L1188" i="145"/>
  <c r="K1188" i="145"/>
  <c r="J1188" i="145"/>
  <c r="I1188" i="145"/>
  <c r="H1188" i="145"/>
  <c r="G1188" i="145"/>
  <c r="F1188" i="145"/>
  <c r="E1188" i="145"/>
  <c r="AZ1187" i="145"/>
  <c r="AY1187" i="145"/>
  <c r="AX1187" i="145"/>
  <c r="AW1187" i="145"/>
  <c r="AV1187" i="145"/>
  <c r="AU1187" i="145"/>
  <c r="AT1187" i="145"/>
  <c r="AS1187" i="145"/>
  <c r="AR1187" i="145"/>
  <c r="AQ1187" i="145"/>
  <c r="AP1187" i="145"/>
  <c r="AO1187" i="145"/>
  <c r="AN1187" i="145"/>
  <c r="AM1187" i="145"/>
  <c r="AL1187" i="145"/>
  <c r="AK1187" i="145"/>
  <c r="AJ1187" i="145"/>
  <c r="AI1187" i="145"/>
  <c r="AH1187" i="145"/>
  <c r="AG1187" i="145"/>
  <c r="AF1187" i="145"/>
  <c r="AE1187" i="145"/>
  <c r="AD1187" i="145"/>
  <c r="Z1187" i="145"/>
  <c r="Y1187" i="145"/>
  <c r="X1187" i="145"/>
  <c r="W1187" i="145"/>
  <c r="V1187" i="145"/>
  <c r="U1187" i="145"/>
  <c r="T1187" i="145"/>
  <c r="S1187" i="145"/>
  <c r="R1187" i="145"/>
  <c r="Q1187" i="145"/>
  <c r="P1187" i="145"/>
  <c r="O1187" i="145"/>
  <c r="N1187" i="145"/>
  <c r="M1187" i="145"/>
  <c r="L1187" i="145"/>
  <c r="K1187" i="145"/>
  <c r="J1187" i="145"/>
  <c r="I1187" i="145"/>
  <c r="H1187" i="145"/>
  <c r="G1187" i="145"/>
  <c r="F1187" i="145"/>
  <c r="E1187" i="145"/>
  <c r="AZ1186" i="145"/>
  <c r="AY1186" i="145"/>
  <c r="AX1186" i="145"/>
  <c r="AW1186" i="145"/>
  <c r="AV1186" i="145"/>
  <c r="AU1186" i="145"/>
  <c r="AT1186" i="145"/>
  <c r="AS1186" i="145"/>
  <c r="AR1186" i="145"/>
  <c r="AQ1186" i="145"/>
  <c r="AP1186" i="145"/>
  <c r="AO1186" i="145"/>
  <c r="AN1186" i="145"/>
  <c r="AM1186" i="145"/>
  <c r="AL1186" i="145"/>
  <c r="AK1186" i="145"/>
  <c r="AJ1186" i="145"/>
  <c r="AI1186" i="145"/>
  <c r="AH1186" i="145"/>
  <c r="AG1186" i="145"/>
  <c r="AF1186" i="145"/>
  <c r="AE1186" i="145"/>
  <c r="AD1186" i="145"/>
  <c r="Z1186" i="145"/>
  <c r="Y1186" i="145"/>
  <c r="X1186" i="145"/>
  <c r="W1186" i="145"/>
  <c r="V1186" i="145"/>
  <c r="U1186" i="145"/>
  <c r="T1186" i="145"/>
  <c r="S1186" i="145"/>
  <c r="R1186" i="145"/>
  <c r="Q1186" i="145"/>
  <c r="P1186" i="145"/>
  <c r="O1186" i="145"/>
  <c r="N1186" i="145"/>
  <c r="M1186" i="145"/>
  <c r="L1186" i="145"/>
  <c r="K1186" i="145"/>
  <c r="J1186" i="145"/>
  <c r="I1186" i="145"/>
  <c r="H1186" i="145"/>
  <c r="G1186" i="145"/>
  <c r="F1186" i="145"/>
  <c r="E1186" i="145"/>
  <c r="AZ1185" i="145"/>
  <c r="AY1185" i="145"/>
  <c r="AX1185" i="145"/>
  <c r="AW1185" i="145"/>
  <c r="AV1185" i="145"/>
  <c r="AU1185" i="145"/>
  <c r="AT1185" i="145"/>
  <c r="AS1185" i="145"/>
  <c r="AR1185" i="145"/>
  <c r="AQ1185" i="145"/>
  <c r="AP1185" i="145"/>
  <c r="AO1185" i="145"/>
  <c r="AN1185" i="145"/>
  <c r="AM1185" i="145"/>
  <c r="AL1185" i="145"/>
  <c r="AK1185" i="145"/>
  <c r="AJ1185" i="145"/>
  <c r="AI1185" i="145"/>
  <c r="AH1185" i="145"/>
  <c r="AG1185" i="145"/>
  <c r="AF1185" i="145"/>
  <c r="AE1185" i="145"/>
  <c r="AD1185" i="145"/>
  <c r="Z1185" i="145"/>
  <c r="Y1185" i="145"/>
  <c r="X1185" i="145"/>
  <c r="W1185" i="145"/>
  <c r="V1185" i="145"/>
  <c r="U1185" i="145"/>
  <c r="T1185" i="145"/>
  <c r="S1185" i="145"/>
  <c r="R1185" i="145"/>
  <c r="Q1185" i="145"/>
  <c r="P1185" i="145"/>
  <c r="O1185" i="145"/>
  <c r="N1185" i="145"/>
  <c r="M1185" i="145"/>
  <c r="L1185" i="145"/>
  <c r="K1185" i="145"/>
  <c r="J1185" i="145"/>
  <c r="I1185" i="145"/>
  <c r="H1185" i="145"/>
  <c r="G1185" i="145"/>
  <c r="F1185" i="145"/>
  <c r="E1185" i="145"/>
  <c r="AZ1184" i="145"/>
  <c r="AY1184" i="145"/>
  <c r="AX1184" i="145"/>
  <c r="AW1184" i="145"/>
  <c r="AV1184" i="145"/>
  <c r="AU1184" i="145"/>
  <c r="AT1184" i="145"/>
  <c r="AS1184" i="145"/>
  <c r="AR1184" i="145"/>
  <c r="AQ1184" i="145"/>
  <c r="AP1184" i="145"/>
  <c r="AO1184" i="145"/>
  <c r="AN1184" i="145"/>
  <c r="AM1184" i="145"/>
  <c r="AL1184" i="145"/>
  <c r="AK1184" i="145"/>
  <c r="AJ1184" i="145"/>
  <c r="AI1184" i="145"/>
  <c r="AH1184" i="145"/>
  <c r="AG1184" i="145"/>
  <c r="AF1184" i="145"/>
  <c r="AE1184" i="145"/>
  <c r="AD1184" i="145"/>
  <c r="Z1184" i="145"/>
  <c r="Y1184" i="145"/>
  <c r="X1184" i="145"/>
  <c r="W1184" i="145"/>
  <c r="V1184" i="145"/>
  <c r="U1184" i="145"/>
  <c r="T1184" i="145"/>
  <c r="S1184" i="145"/>
  <c r="R1184" i="145"/>
  <c r="Q1184" i="145"/>
  <c r="P1184" i="145"/>
  <c r="O1184" i="145"/>
  <c r="N1184" i="145"/>
  <c r="M1184" i="145"/>
  <c r="L1184" i="145"/>
  <c r="K1184" i="145"/>
  <c r="J1184" i="145"/>
  <c r="I1184" i="145"/>
  <c r="H1184" i="145"/>
  <c r="G1184" i="145"/>
  <c r="F1184" i="145"/>
  <c r="E1184" i="145"/>
  <c r="AZ1183" i="145"/>
  <c r="AY1183" i="145"/>
  <c r="AX1183" i="145"/>
  <c r="AW1183" i="145"/>
  <c r="AV1183" i="145"/>
  <c r="AU1183" i="145"/>
  <c r="AT1183" i="145"/>
  <c r="AS1183" i="145"/>
  <c r="AR1183" i="145"/>
  <c r="AQ1183" i="145"/>
  <c r="AP1183" i="145"/>
  <c r="AO1183" i="145"/>
  <c r="AN1183" i="145"/>
  <c r="AM1183" i="145"/>
  <c r="AL1183" i="145"/>
  <c r="AK1183" i="145"/>
  <c r="AJ1183" i="145"/>
  <c r="AI1183" i="145"/>
  <c r="AH1183" i="145"/>
  <c r="AG1183" i="145"/>
  <c r="AF1183" i="145"/>
  <c r="AE1183" i="145"/>
  <c r="AD1183" i="145"/>
  <c r="Z1183" i="145"/>
  <c r="Y1183" i="145"/>
  <c r="X1183" i="145"/>
  <c r="W1183" i="145"/>
  <c r="V1183" i="145"/>
  <c r="U1183" i="145"/>
  <c r="T1183" i="145"/>
  <c r="S1183" i="145"/>
  <c r="R1183" i="145"/>
  <c r="Q1183" i="145"/>
  <c r="P1183" i="145"/>
  <c r="O1183" i="145"/>
  <c r="N1183" i="145"/>
  <c r="M1183" i="145"/>
  <c r="L1183" i="145"/>
  <c r="K1183" i="145"/>
  <c r="J1183" i="145"/>
  <c r="I1183" i="145"/>
  <c r="H1183" i="145"/>
  <c r="G1183" i="145"/>
  <c r="F1183" i="145"/>
  <c r="E1183" i="145"/>
  <c r="AZ1182" i="145"/>
  <c r="AY1182" i="145"/>
  <c r="AX1182" i="145"/>
  <c r="AW1182" i="145"/>
  <c r="AV1182" i="145"/>
  <c r="AU1182" i="145"/>
  <c r="AT1182" i="145"/>
  <c r="AS1182" i="145"/>
  <c r="AR1182" i="145"/>
  <c r="AQ1182" i="145"/>
  <c r="AP1182" i="145"/>
  <c r="AO1182" i="145"/>
  <c r="AN1182" i="145"/>
  <c r="AM1182" i="145"/>
  <c r="AL1182" i="145"/>
  <c r="AK1182" i="145"/>
  <c r="AJ1182" i="145"/>
  <c r="AI1182" i="145"/>
  <c r="AH1182" i="145"/>
  <c r="AG1182" i="145"/>
  <c r="AF1182" i="145"/>
  <c r="AE1182" i="145"/>
  <c r="AD1182" i="145"/>
  <c r="Z1182" i="145"/>
  <c r="Y1182" i="145"/>
  <c r="X1182" i="145"/>
  <c r="W1182" i="145"/>
  <c r="V1182" i="145"/>
  <c r="U1182" i="145"/>
  <c r="T1182" i="145"/>
  <c r="S1182" i="145"/>
  <c r="R1182" i="145"/>
  <c r="Q1182" i="145"/>
  <c r="P1182" i="145"/>
  <c r="O1182" i="145"/>
  <c r="N1182" i="145"/>
  <c r="M1182" i="145"/>
  <c r="L1182" i="145"/>
  <c r="K1182" i="145"/>
  <c r="J1182" i="145"/>
  <c r="I1182" i="145"/>
  <c r="H1182" i="145"/>
  <c r="G1182" i="145"/>
  <c r="F1182" i="145"/>
  <c r="E1182" i="145"/>
  <c r="AZ1181" i="145"/>
  <c r="AY1181" i="145"/>
  <c r="AX1181" i="145"/>
  <c r="AW1181" i="145"/>
  <c r="AV1181" i="145"/>
  <c r="AU1181" i="145"/>
  <c r="AT1181" i="145"/>
  <c r="AS1181" i="145"/>
  <c r="AR1181" i="145"/>
  <c r="AQ1181" i="145"/>
  <c r="AP1181" i="145"/>
  <c r="AO1181" i="145"/>
  <c r="AN1181" i="145"/>
  <c r="AM1181" i="145"/>
  <c r="AL1181" i="145"/>
  <c r="AK1181" i="145"/>
  <c r="AJ1181" i="145"/>
  <c r="AI1181" i="145"/>
  <c r="AH1181" i="145"/>
  <c r="AG1181" i="145"/>
  <c r="AF1181" i="145"/>
  <c r="AE1181" i="145"/>
  <c r="AD1181" i="145"/>
  <c r="Z1181" i="145"/>
  <c r="Y1181" i="145"/>
  <c r="X1181" i="145"/>
  <c r="W1181" i="145"/>
  <c r="V1181" i="145"/>
  <c r="U1181" i="145"/>
  <c r="T1181" i="145"/>
  <c r="S1181" i="145"/>
  <c r="R1181" i="145"/>
  <c r="Q1181" i="145"/>
  <c r="P1181" i="145"/>
  <c r="O1181" i="145"/>
  <c r="N1181" i="145"/>
  <c r="M1181" i="145"/>
  <c r="L1181" i="145"/>
  <c r="K1181" i="145"/>
  <c r="J1181" i="145"/>
  <c r="I1181" i="145"/>
  <c r="H1181" i="145"/>
  <c r="G1181" i="145"/>
  <c r="F1181" i="145"/>
  <c r="E1181" i="145"/>
  <c r="AZ1180" i="145"/>
  <c r="AY1180" i="145"/>
  <c r="AX1180" i="145"/>
  <c r="AW1180" i="145"/>
  <c r="AV1180" i="145"/>
  <c r="AU1180" i="145"/>
  <c r="AT1180" i="145"/>
  <c r="AS1180" i="145"/>
  <c r="AR1180" i="145"/>
  <c r="AQ1180" i="145"/>
  <c r="AP1180" i="145"/>
  <c r="AO1180" i="145"/>
  <c r="AN1180" i="145"/>
  <c r="AM1180" i="145"/>
  <c r="AL1180" i="145"/>
  <c r="AK1180" i="145"/>
  <c r="AJ1180" i="145"/>
  <c r="AI1180" i="145"/>
  <c r="AH1180" i="145"/>
  <c r="AG1180" i="145"/>
  <c r="AF1180" i="145"/>
  <c r="AE1180" i="145"/>
  <c r="AD1180" i="145"/>
  <c r="Z1180" i="145"/>
  <c r="Y1180" i="145"/>
  <c r="X1180" i="145"/>
  <c r="W1180" i="145"/>
  <c r="V1180" i="145"/>
  <c r="U1180" i="145"/>
  <c r="T1180" i="145"/>
  <c r="S1180" i="145"/>
  <c r="R1180" i="145"/>
  <c r="Q1180" i="145"/>
  <c r="P1180" i="145"/>
  <c r="O1180" i="145"/>
  <c r="N1180" i="145"/>
  <c r="M1180" i="145"/>
  <c r="L1180" i="145"/>
  <c r="K1180" i="145"/>
  <c r="J1180" i="145"/>
  <c r="I1180" i="145"/>
  <c r="H1180" i="145"/>
  <c r="G1180" i="145"/>
  <c r="F1180" i="145"/>
  <c r="E1180" i="145"/>
  <c r="AZ1179" i="145"/>
  <c r="AY1179" i="145"/>
  <c r="AX1179" i="145"/>
  <c r="AW1179" i="145"/>
  <c r="AV1179" i="145"/>
  <c r="AU1179" i="145"/>
  <c r="AT1179" i="145"/>
  <c r="AS1179" i="145"/>
  <c r="AR1179" i="145"/>
  <c r="AQ1179" i="145"/>
  <c r="AP1179" i="145"/>
  <c r="AO1179" i="145"/>
  <c r="AN1179" i="145"/>
  <c r="AM1179" i="145"/>
  <c r="AL1179" i="145"/>
  <c r="AK1179" i="145"/>
  <c r="AJ1179" i="145"/>
  <c r="AI1179" i="145"/>
  <c r="AH1179" i="145"/>
  <c r="AG1179" i="145"/>
  <c r="AF1179" i="145"/>
  <c r="AE1179" i="145"/>
  <c r="AD1179" i="145"/>
  <c r="Z1179" i="145"/>
  <c r="Y1179" i="145"/>
  <c r="X1179" i="145"/>
  <c r="W1179" i="145"/>
  <c r="V1179" i="145"/>
  <c r="U1179" i="145"/>
  <c r="T1179" i="145"/>
  <c r="S1179" i="145"/>
  <c r="R1179" i="145"/>
  <c r="Q1179" i="145"/>
  <c r="P1179" i="145"/>
  <c r="O1179" i="145"/>
  <c r="N1179" i="145"/>
  <c r="M1179" i="145"/>
  <c r="L1179" i="145"/>
  <c r="K1179" i="145"/>
  <c r="J1179" i="145"/>
  <c r="I1179" i="145"/>
  <c r="H1179" i="145"/>
  <c r="G1179" i="145"/>
  <c r="F1179" i="145"/>
  <c r="E1179" i="145"/>
  <c r="AZ1178" i="145"/>
  <c r="AY1178" i="145"/>
  <c r="AX1178" i="145"/>
  <c r="AW1178" i="145"/>
  <c r="AV1178" i="145"/>
  <c r="AU1178" i="145"/>
  <c r="AT1178" i="145"/>
  <c r="AS1178" i="145"/>
  <c r="AR1178" i="145"/>
  <c r="AQ1178" i="145"/>
  <c r="AP1178" i="145"/>
  <c r="AO1178" i="145"/>
  <c r="AN1178" i="145"/>
  <c r="AM1178" i="145"/>
  <c r="AL1178" i="145"/>
  <c r="AK1178" i="145"/>
  <c r="AJ1178" i="145"/>
  <c r="AI1178" i="145"/>
  <c r="AH1178" i="145"/>
  <c r="AG1178" i="145"/>
  <c r="AF1178" i="145"/>
  <c r="AE1178" i="145"/>
  <c r="AD1178" i="145"/>
  <c r="Z1178" i="145"/>
  <c r="Y1178" i="145"/>
  <c r="X1178" i="145"/>
  <c r="W1178" i="145"/>
  <c r="V1178" i="145"/>
  <c r="U1178" i="145"/>
  <c r="T1178" i="145"/>
  <c r="S1178" i="145"/>
  <c r="R1178" i="145"/>
  <c r="Q1178" i="145"/>
  <c r="P1178" i="145"/>
  <c r="O1178" i="145"/>
  <c r="N1178" i="145"/>
  <c r="M1178" i="145"/>
  <c r="L1178" i="145"/>
  <c r="K1178" i="145"/>
  <c r="J1178" i="145"/>
  <c r="I1178" i="145"/>
  <c r="H1178" i="145"/>
  <c r="G1178" i="145"/>
  <c r="F1178" i="145"/>
  <c r="E1178" i="145"/>
  <c r="AZ1177" i="145"/>
  <c r="AY1177" i="145"/>
  <c r="AX1177" i="145"/>
  <c r="AW1177" i="145"/>
  <c r="AV1177" i="145"/>
  <c r="AU1177" i="145"/>
  <c r="AT1177" i="145"/>
  <c r="AS1177" i="145"/>
  <c r="AR1177" i="145"/>
  <c r="AQ1177" i="145"/>
  <c r="AP1177" i="145"/>
  <c r="AO1177" i="145"/>
  <c r="AN1177" i="145"/>
  <c r="AM1177" i="145"/>
  <c r="AL1177" i="145"/>
  <c r="AK1177" i="145"/>
  <c r="AJ1177" i="145"/>
  <c r="AI1177" i="145"/>
  <c r="AH1177" i="145"/>
  <c r="AG1177" i="145"/>
  <c r="AF1177" i="145"/>
  <c r="AE1177" i="145"/>
  <c r="AD1177" i="145"/>
  <c r="Z1177" i="145"/>
  <c r="Y1177" i="145"/>
  <c r="X1177" i="145"/>
  <c r="W1177" i="145"/>
  <c r="V1177" i="145"/>
  <c r="U1177" i="145"/>
  <c r="T1177" i="145"/>
  <c r="S1177" i="145"/>
  <c r="R1177" i="145"/>
  <c r="Q1177" i="145"/>
  <c r="P1177" i="145"/>
  <c r="O1177" i="145"/>
  <c r="N1177" i="145"/>
  <c r="M1177" i="145"/>
  <c r="L1177" i="145"/>
  <c r="K1177" i="145"/>
  <c r="J1177" i="145"/>
  <c r="I1177" i="145"/>
  <c r="H1177" i="145"/>
  <c r="G1177" i="145"/>
  <c r="F1177" i="145"/>
  <c r="E1177" i="145"/>
  <c r="AZ1176" i="145"/>
  <c r="AY1176" i="145"/>
  <c r="AX1176" i="145"/>
  <c r="AW1176" i="145"/>
  <c r="AV1176" i="145"/>
  <c r="AU1176" i="145"/>
  <c r="AT1176" i="145"/>
  <c r="AS1176" i="145"/>
  <c r="AR1176" i="145"/>
  <c r="AQ1176" i="145"/>
  <c r="AP1176" i="145"/>
  <c r="AO1176" i="145"/>
  <c r="AN1176" i="145"/>
  <c r="AM1176" i="145"/>
  <c r="AL1176" i="145"/>
  <c r="AK1176" i="145"/>
  <c r="AJ1176" i="145"/>
  <c r="AI1176" i="145"/>
  <c r="AH1176" i="145"/>
  <c r="AG1176" i="145"/>
  <c r="AF1176" i="145"/>
  <c r="AE1176" i="145"/>
  <c r="AD1176" i="145"/>
  <c r="Z1176" i="145"/>
  <c r="Y1176" i="145"/>
  <c r="X1176" i="145"/>
  <c r="W1176" i="145"/>
  <c r="V1176" i="145"/>
  <c r="U1176" i="145"/>
  <c r="T1176" i="145"/>
  <c r="S1176" i="145"/>
  <c r="R1176" i="145"/>
  <c r="Q1176" i="145"/>
  <c r="P1176" i="145"/>
  <c r="O1176" i="145"/>
  <c r="N1176" i="145"/>
  <c r="M1176" i="145"/>
  <c r="L1176" i="145"/>
  <c r="K1176" i="145"/>
  <c r="J1176" i="145"/>
  <c r="I1176" i="145"/>
  <c r="H1176" i="145"/>
  <c r="G1176" i="145"/>
  <c r="F1176" i="145"/>
  <c r="E1176" i="145"/>
  <c r="AZ1175" i="145"/>
  <c r="AY1175" i="145"/>
  <c r="AX1175" i="145"/>
  <c r="AW1175" i="145"/>
  <c r="AV1175" i="145"/>
  <c r="AU1175" i="145"/>
  <c r="AT1175" i="145"/>
  <c r="AS1175" i="145"/>
  <c r="AR1175" i="145"/>
  <c r="AQ1175" i="145"/>
  <c r="AP1175" i="145"/>
  <c r="AO1175" i="145"/>
  <c r="AN1175" i="145"/>
  <c r="AM1175" i="145"/>
  <c r="AL1175" i="145"/>
  <c r="AK1175" i="145"/>
  <c r="AJ1175" i="145"/>
  <c r="AI1175" i="145"/>
  <c r="AH1175" i="145"/>
  <c r="AG1175" i="145"/>
  <c r="AF1175" i="145"/>
  <c r="AE1175" i="145"/>
  <c r="AD1175" i="145"/>
  <c r="Z1175" i="145"/>
  <c r="Y1175" i="145"/>
  <c r="X1175" i="145"/>
  <c r="W1175" i="145"/>
  <c r="V1175" i="145"/>
  <c r="U1175" i="145"/>
  <c r="T1175" i="145"/>
  <c r="S1175" i="145"/>
  <c r="R1175" i="145"/>
  <c r="Q1175" i="145"/>
  <c r="P1175" i="145"/>
  <c r="O1175" i="145"/>
  <c r="N1175" i="145"/>
  <c r="M1175" i="145"/>
  <c r="L1175" i="145"/>
  <c r="K1175" i="145"/>
  <c r="J1175" i="145"/>
  <c r="I1175" i="145"/>
  <c r="H1175" i="145"/>
  <c r="G1175" i="145"/>
  <c r="F1175" i="145"/>
  <c r="E1175" i="145"/>
  <c r="AZ1174" i="145"/>
  <c r="AY1174" i="145"/>
  <c r="AX1174" i="145"/>
  <c r="AW1174" i="145"/>
  <c r="AV1174" i="145"/>
  <c r="AU1174" i="145"/>
  <c r="AT1174" i="145"/>
  <c r="AS1174" i="145"/>
  <c r="AR1174" i="145"/>
  <c r="AQ1174" i="145"/>
  <c r="AP1174" i="145"/>
  <c r="AO1174" i="145"/>
  <c r="AN1174" i="145"/>
  <c r="AM1174" i="145"/>
  <c r="AL1174" i="145"/>
  <c r="AK1174" i="145"/>
  <c r="AJ1174" i="145"/>
  <c r="AI1174" i="145"/>
  <c r="AH1174" i="145"/>
  <c r="AG1174" i="145"/>
  <c r="AF1174" i="145"/>
  <c r="AE1174" i="145"/>
  <c r="AD1174" i="145"/>
  <c r="Z1174" i="145"/>
  <c r="Y1174" i="145"/>
  <c r="X1174" i="145"/>
  <c r="W1174" i="145"/>
  <c r="V1174" i="145"/>
  <c r="U1174" i="145"/>
  <c r="T1174" i="145"/>
  <c r="S1174" i="145"/>
  <c r="R1174" i="145"/>
  <c r="Q1174" i="145"/>
  <c r="P1174" i="145"/>
  <c r="O1174" i="145"/>
  <c r="N1174" i="145"/>
  <c r="M1174" i="145"/>
  <c r="L1174" i="145"/>
  <c r="K1174" i="145"/>
  <c r="J1174" i="145"/>
  <c r="I1174" i="145"/>
  <c r="H1174" i="145"/>
  <c r="G1174" i="145"/>
  <c r="F1174" i="145"/>
  <c r="E1174" i="145"/>
  <c r="AZ1173" i="145"/>
  <c r="AY1173" i="145"/>
  <c r="AX1173" i="145"/>
  <c r="AW1173" i="145"/>
  <c r="AV1173" i="145"/>
  <c r="AU1173" i="145"/>
  <c r="AT1173" i="145"/>
  <c r="AS1173" i="145"/>
  <c r="AR1173" i="145"/>
  <c r="AQ1173" i="145"/>
  <c r="AP1173" i="145"/>
  <c r="AO1173" i="145"/>
  <c r="AN1173" i="145"/>
  <c r="AM1173" i="145"/>
  <c r="AL1173" i="145"/>
  <c r="AK1173" i="145"/>
  <c r="AJ1173" i="145"/>
  <c r="AI1173" i="145"/>
  <c r="AH1173" i="145"/>
  <c r="AG1173" i="145"/>
  <c r="AF1173" i="145"/>
  <c r="AE1173" i="145"/>
  <c r="AD1173" i="145"/>
  <c r="Z1173" i="145"/>
  <c r="Y1173" i="145"/>
  <c r="X1173" i="145"/>
  <c r="W1173" i="145"/>
  <c r="V1173" i="145"/>
  <c r="U1173" i="145"/>
  <c r="T1173" i="145"/>
  <c r="S1173" i="145"/>
  <c r="R1173" i="145"/>
  <c r="Q1173" i="145"/>
  <c r="P1173" i="145"/>
  <c r="O1173" i="145"/>
  <c r="N1173" i="145"/>
  <c r="M1173" i="145"/>
  <c r="L1173" i="145"/>
  <c r="K1173" i="145"/>
  <c r="J1173" i="145"/>
  <c r="I1173" i="145"/>
  <c r="H1173" i="145"/>
  <c r="G1173" i="145"/>
  <c r="F1173" i="145"/>
  <c r="E1173" i="145"/>
  <c r="AZ1172" i="145"/>
  <c r="AY1172" i="145"/>
  <c r="AX1172" i="145"/>
  <c r="AW1172" i="145"/>
  <c r="AV1172" i="145"/>
  <c r="AU1172" i="145"/>
  <c r="AT1172" i="145"/>
  <c r="AS1172" i="145"/>
  <c r="AR1172" i="145"/>
  <c r="AQ1172" i="145"/>
  <c r="AP1172" i="145"/>
  <c r="AO1172" i="145"/>
  <c r="AN1172" i="145"/>
  <c r="AM1172" i="145"/>
  <c r="AL1172" i="145"/>
  <c r="AK1172" i="145"/>
  <c r="AJ1172" i="145"/>
  <c r="AI1172" i="145"/>
  <c r="AH1172" i="145"/>
  <c r="AG1172" i="145"/>
  <c r="AF1172" i="145"/>
  <c r="AE1172" i="145"/>
  <c r="AD1172" i="145"/>
  <c r="Z1172" i="145"/>
  <c r="Y1172" i="145"/>
  <c r="X1172" i="145"/>
  <c r="W1172" i="145"/>
  <c r="V1172" i="145"/>
  <c r="U1172" i="145"/>
  <c r="T1172" i="145"/>
  <c r="S1172" i="145"/>
  <c r="R1172" i="145"/>
  <c r="Q1172" i="145"/>
  <c r="P1172" i="145"/>
  <c r="O1172" i="145"/>
  <c r="N1172" i="145"/>
  <c r="M1172" i="145"/>
  <c r="L1172" i="145"/>
  <c r="K1172" i="145"/>
  <c r="J1172" i="145"/>
  <c r="I1172" i="145"/>
  <c r="H1172" i="145"/>
  <c r="G1172" i="145"/>
  <c r="F1172" i="145"/>
  <c r="E1172" i="145"/>
  <c r="AZ1171" i="145"/>
  <c r="AY1171" i="145"/>
  <c r="AX1171" i="145"/>
  <c r="AW1171" i="145"/>
  <c r="AV1171" i="145"/>
  <c r="AU1171" i="145"/>
  <c r="AT1171" i="145"/>
  <c r="AS1171" i="145"/>
  <c r="AR1171" i="145"/>
  <c r="AQ1171" i="145"/>
  <c r="AP1171" i="145"/>
  <c r="AO1171" i="145"/>
  <c r="AN1171" i="145"/>
  <c r="AM1171" i="145"/>
  <c r="AL1171" i="145"/>
  <c r="AK1171" i="145"/>
  <c r="AJ1171" i="145"/>
  <c r="AI1171" i="145"/>
  <c r="AH1171" i="145"/>
  <c r="AG1171" i="145"/>
  <c r="AF1171" i="145"/>
  <c r="AE1171" i="145"/>
  <c r="AD1171" i="145"/>
  <c r="Z1171" i="145"/>
  <c r="Y1171" i="145"/>
  <c r="X1171" i="145"/>
  <c r="W1171" i="145"/>
  <c r="V1171" i="145"/>
  <c r="U1171" i="145"/>
  <c r="T1171" i="145"/>
  <c r="S1171" i="145"/>
  <c r="R1171" i="145"/>
  <c r="Q1171" i="145"/>
  <c r="P1171" i="145"/>
  <c r="O1171" i="145"/>
  <c r="N1171" i="145"/>
  <c r="M1171" i="145"/>
  <c r="L1171" i="145"/>
  <c r="K1171" i="145"/>
  <c r="J1171" i="145"/>
  <c r="I1171" i="145"/>
  <c r="H1171" i="145"/>
  <c r="G1171" i="145"/>
  <c r="F1171" i="145"/>
  <c r="E1171" i="145"/>
  <c r="AZ1170" i="145"/>
  <c r="AY1170" i="145"/>
  <c r="AX1170" i="145"/>
  <c r="AW1170" i="145"/>
  <c r="AV1170" i="145"/>
  <c r="AU1170" i="145"/>
  <c r="AT1170" i="145"/>
  <c r="AS1170" i="145"/>
  <c r="AR1170" i="145"/>
  <c r="AQ1170" i="145"/>
  <c r="AP1170" i="145"/>
  <c r="AO1170" i="145"/>
  <c r="AN1170" i="145"/>
  <c r="AM1170" i="145"/>
  <c r="AL1170" i="145"/>
  <c r="AK1170" i="145"/>
  <c r="AJ1170" i="145"/>
  <c r="AI1170" i="145"/>
  <c r="AH1170" i="145"/>
  <c r="AG1170" i="145"/>
  <c r="AF1170" i="145"/>
  <c r="AE1170" i="145"/>
  <c r="AD1170" i="145"/>
  <c r="Z1170" i="145"/>
  <c r="Y1170" i="145"/>
  <c r="X1170" i="145"/>
  <c r="W1170" i="145"/>
  <c r="V1170" i="145"/>
  <c r="U1170" i="145"/>
  <c r="T1170" i="145"/>
  <c r="S1170" i="145"/>
  <c r="R1170" i="145"/>
  <c r="Q1170" i="145"/>
  <c r="P1170" i="145"/>
  <c r="O1170" i="145"/>
  <c r="N1170" i="145"/>
  <c r="M1170" i="145"/>
  <c r="L1170" i="145"/>
  <c r="K1170" i="145"/>
  <c r="J1170" i="145"/>
  <c r="I1170" i="145"/>
  <c r="H1170" i="145"/>
  <c r="G1170" i="145"/>
  <c r="F1170" i="145"/>
  <c r="E1170" i="145"/>
  <c r="AZ1169" i="145"/>
  <c r="AY1169" i="145"/>
  <c r="AX1169" i="145"/>
  <c r="AW1169" i="145"/>
  <c r="AV1169" i="145"/>
  <c r="AU1169" i="145"/>
  <c r="AT1169" i="145"/>
  <c r="AS1169" i="145"/>
  <c r="AR1169" i="145"/>
  <c r="AQ1169" i="145"/>
  <c r="AP1169" i="145"/>
  <c r="AO1169" i="145"/>
  <c r="AN1169" i="145"/>
  <c r="AM1169" i="145"/>
  <c r="AL1169" i="145"/>
  <c r="AK1169" i="145"/>
  <c r="AJ1169" i="145"/>
  <c r="AI1169" i="145"/>
  <c r="AH1169" i="145"/>
  <c r="AG1169" i="145"/>
  <c r="AF1169" i="145"/>
  <c r="AE1169" i="145"/>
  <c r="AD1169" i="145"/>
  <c r="Z1169" i="145"/>
  <c r="Y1169" i="145"/>
  <c r="X1169" i="145"/>
  <c r="W1169" i="145"/>
  <c r="V1169" i="145"/>
  <c r="U1169" i="145"/>
  <c r="T1169" i="145"/>
  <c r="S1169" i="145"/>
  <c r="R1169" i="145"/>
  <c r="Q1169" i="145"/>
  <c r="P1169" i="145"/>
  <c r="O1169" i="145"/>
  <c r="N1169" i="145"/>
  <c r="M1169" i="145"/>
  <c r="L1169" i="145"/>
  <c r="K1169" i="145"/>
  <c r="J1169" i="145"/>
  <c r="I1169" i="145"/>
  <c r="H1169" i="145"/>
  <c r="G1169" i="145"/>
  <c r="F1169" i="145"/>
  <c r="E1169" i="145"/>
  <c r="AZ1168" i="145"/>
  <c r="AY1168" i="145"/>
  <c r="AX1168" i="145"/>
  <c r="AW1168" i="145"/>
  <c r="AV1168" i="145"/>
  <c r="AU1168" i="145"/>
  <c r="AT1168" i="145"/>
  <c r="AS1168" i="145"/>
  <c r="AR1168" i="145"/>
  <c r="AQ1168" i="145"/>
  <c r="AP1168" i="145"/>
  <c r="AO1168" i="145"/>
  <c r="AN1168" i="145"/>
  <c r="AM1168" i="145"/>
  <c r="AL1168" i="145"/>
  <c r="AK1168" i="145"/>
  <c r="AJ1168" i="145"/>
  <c r="AI1168" i="145"/>
  <c r="AH1168" i="145"/>
  <c r="AG1168" i="145"/>
  <c r="AF1168" i="145"/>
  <c r="AE1168" i="145"/>
  <c r="AD1168" i="145"/>
  <c r="Z1168" i="145"/>
  <c r="Y1168" i="145"/>
  <c r="X1168" i="145"/>
  <c r="W1168" i="145"/>
  <c r="V1168" i="145"/>
  <c r="U1168" i="145"/>
  <c r="T1168" i="145"/>
  <c r="S1168" i="145"/>
  <c r="R1168" i="145"/>
  <c r="Q1168" i="145"/>
  <c r="P1168" i="145"/>
  <c r="O1168" i="145"/>
  <c r="N1168" i="145"/>
  <c r="M1168" i="145"/>
  <c r="L1168" i="145"/>
  <c r="K1168" i="145"/>
  <c r="J1168" i="145"/>
  <c r="I1168" i="145"/>
  <c r="H1168" i="145"/>
  <c r="G1168" i="145"/>
  <c r="F1168" i="145"/>
  <c r="E1168" i="145"/>
  <c r="AZ1167" i="145"/>
  <c r="AY1167" i="145"/>
  <c r="AX1167" i="145"/>
  <c r="AW1167" i="145"/>
  <c r="AV1167" i="145"/>
  <c r="AU1167" i="145"/>
  <c r="AT1167" i="145"/>
  <c r="AS1167" i="145"/>
  <c r="AR1167" i="145"/>
  <c r="AQ1167" i="145"/>
  <c r="AP1167" i="145"/>
  <c r="AO1167" i="145"/>
  <c r="AN1167" i="145"/>
  <c r="AM1167" i="145"/>
  <c r="AL1167" i="145"/>
  <c r="AK1167" i="145"/>
  <c r="AJ1167" i="145"/>
  <c r="AI1167" i="145"/>
  <c r="AH1167" i="145"/>
  <c r="AG1167" i="145"/>
  <c r="AF1167" i="145"/>
  <c r="AE1167" i="145"/>
  <c r="AD1167" i="145"/>
  <c r="Z1167" i="145"/>
  <c r="Y1167" i="145"/>
  <c r="X1167" i="145"/>
  <c r="W1167" i="145"/>
  <c r="V1167" i="145"/>
  <c r="U1167" i="145"/>
  <c r="T1167" i="145"/>
  <c r="S1167" i="145"/>
  <c r="R1167" i="145"/>
  <c r="Q1167" i="145"/>
  <c r="P1167" i="145"/>
  <c r="O1167" i="145"/>
  <c r="N1167" i="145"/>
  <c r="M1167" i="145"/>
  <c r="L1167" i="145"/>
  <c r="K1167" i="145"/>
  <c r="J1167" i="145"/>
  <c r="I1167" i="145"/>
  <c r="H1167" i="145"/>
  <c r="G1167" i="145"/>
  <c r="F1167" i="145"/>
  <c r="E1167" i="145"/>
  <c r="AZ1166" i="145"/>
  <c r="AY1166" i="145"/>
  <c r="AX1166" i="145"/>
  <c r="AW1166" i="145"/>
  <c r="AV1166" i="145"/>
  <c r="AU1166" i="145"/>
  <c r="AT1166" i="145"/>
  <c r="AS1166" i="145"/>
  <c r="AR1166" i="145"/>
  <c r="AQ1166" i="145"/>
  <c r="AP1166" i="145"/>
  <c r="AO1166" i="145"/>
  <c r="AN1166" i="145"/>
  <c r="AM1166" i="145"/>
  <c r="AL1166" i="145"/>
  <c r="AK1166" i="145"/>
  <c r="AJ1166" i="145"/>
  <c r="AI1166" i="145"/>
  <c r="AH1166" i="145"/>
  <c r="AG1166" i="145"/>
  <c r="AF1166" i="145"/>
  <c r="AE1166" i="145"/>
  <c r="AD1166" i="145"/>
  <c r="Z1166" i="145"/>
  <c r="Y1166" i="145"/>
  <c r="X1166" i="145"/>
  <c r="W1166" i="145"/>
  <c r="V1166" i="145"/>
  <c r="U1166" i="145"/>
  <c r="T1166" i="145"/>
  <c r="S1166" i="145"/>
  <c r="R1166" i="145"/>
  <c r="Q1166" i="145"/>
  <c r="P1166" i="145"/>
  <c r="O1166" i="145"/>
  <c r="N1166" i="145"/>
  <c r="M1166" i="145"/>
  <c r="L1166" i="145"/>
  <c r="K1166" i="145"/>
  <c r="J1166" i="145"/>
  <c r="I1166" i="145"/>
  <c r="H1166" i="145"/>
  <c r="G1166" i="145"/>
  <c r="F1166" i="145"/>
  <c r="E1166" i="145"/>
  <c r="AZ1165" i="145"/>
  <c r="AY1165" i="145"/>
  <c r="AX1165" i="145"/>
  <c r="AW1165" i="145"/>
  <c r="AV1165" i="145"/>
  <c r="AU1165" i="145"/>
  <c r="AT1165" i="145"/>
  <c r="AS1165" i="145"/>
  <c r="AR1165" i="145"/>
  <c r="AQ1165" i="145"/>
  <c r="AP1165" i="145"/>
  <c r="AO1165" i="145"/>
  <c r="AN1165" i="145"/>
  <c r="AM1165" i="145"/>
  <c r="AL1165" i="145"/>
  <c r="AK1165" i="145"/>
  <c r="AJ1165" i="145"/>
  <c r="AI1165" i="145"/>
  <c r="AH1165" i="145"/>
  <c r="AG1165" i="145"/>
  <c r="AF1165" i="145"/>
  <c r="AE1165" i="145"/>
  <c r="AD1165" i="145"/>
  <c r="Z1165" i="145"/>
  <c r="Y1165" i="145"/>
  <c r="X1165" i="145"/>
  <c r="W1165" i="145"/>
  <c r="V1165" i="145"/>
  <c r="U1165" i="145"/>
  <c r="T1165" i="145"/>
  <c r="S1165" i="145"/>
  <c r="R1165" i="145"/>
  <c r="Q1165" i="145"/>
  <c r="P1165" i="145"/>
  <c r="O1165" i="145"/>
  <c r="N1165" i="145"/>
  <c r="M1165" i="145"/>
  <c r="L1165" i="145"/>
  <c r="K1165" i="145"/>
  <c r="J1165" i="145"/>
  <c r="I1165" i="145"/>
  <c r="H1165" i="145"/>
  <c r="G1165" i="145"/>
  <c r="F1165" i="145"/>
  <c r="E1165" i="145"/>
  <c r="AZ1164" i="145"/>
  <c r="AY1164" i="145"/>
  <c r="AX1164" i="145"/>
  <c r="AW1164" i="145"/>
  <c r="AV1164" i="145"/>
  <c r="AU1164" i="145"/>
  <c r="AT1164" i="145"/>
  <c r="AS1164" i="145"/>
  <c r="AR1164" i="145"/>
  <c r="AQ1164" i="145"/>
  <c r="AP1164" i="145"/>
  <c r="AO1164" i="145"/>
  <c r="AN1164" i="145"/>
  <c r="AM1164" i="145"/>
  <c r="AL1164" i="145"/>
  <c r="AK1164" i="145"/>
  <c r="AJ1164" i="145"/>
  <c r="AI1164" i="145"/>
  <c r="AH1164" i="145"/>
  <c r="AG1164" i="145"/>
  <c r="AF1164" i="145"/>
  <c r="AE1164" i="145"/>
  <c r="AD1164" i="145"/>
  <c r="Z1164" i="145"/>
  <c r="Y1164" i="145"/>
  <c r="X1164" i="145"/>
  <c r="W1164" i="145"/>
  <c r="V1164" i="145"/>
  <c r="U1164" i="145"/>
  <c r="T1164" i="145"/>
  <c r="S1164" i="145"/>
  <c r="R1164" i="145"/>
  <c r="Q1164" i="145"/>
  <c r="P1164" i="145"/>
  <c r="O1164" i="145"/>
  <c r="N1164" i="145"/>
  <c r="M1164" i="145"/>
  <c r="L1164" i="145"/>
  <c r="K1164" i="145"/>
  <c r="J1164" i="145"/>
  <c r="I1164" i="145"/>
  <c r="H1164" i="145"/>
  <c r="G1164" i="145"/>
  <c r="F1164" i="145"/>
  <c r="E1164" i="145"/>
  <c r="AZ1163" i="145"/>
  <c r="AY1163" i="145"/>
  <c r="AX1163" i="145"/>
  <c r="AW1163" i="145"/>
  <c r="AV1163" i="145"/>
  <c r="AU1163" i="145"/>
  <c r="AT1163" i="145"/>
  <c r="AS1163" i="145"/>
  <c r="AR1163" i="145"/>
  <c r="AQ1163" i="145"/>
  <c r="AP1163" i="145"/>
  <c r="AO1163" i="145"/>
  <c r="AN1163" i="145"/>
  <c r="AM1163" i="145"/>
  <c r="AL1163" i="145"/>
  <c r="AK1163" i="145"/>
  <c r="AJ1163" i="145"/>
  <c r="AI1163" i="145"/>
  <c r="AH1163" i="145"/>
  <c r="AG1163" i="145"/>
  <c r="AF1163" i="145"/>
  <c r="AE1163" i="145"/>
  <c r="AD1163" i="145"/>
  <c r="Z1163" i="145"/>
  <c r="Y1163" i="145"/>
  <c r="X1163" i="145"/>
  <c r="W1163" i="145"/>
  <c r="V1163" i="145"/>
  <c r="U1163" i="145"/>
  <c r="T1163" i="145"/>
  <c r="S1163" i="145"/>
  <c r="R1163" i="145"/>
  <c r="Q1163" i="145"/>
  <c r="P1163" i="145"/>
  <c r="O1163" i="145"/>
  <c r="N1163" i="145"/>
  <c r="M1163" i="145"/>
  <c r="L1163" i="145"/>
  <c r="K1163" i="145"/>
  <c r="J1163" i="145"/>
  <c r="I1163" i="145"/>
  <c r="H1163" i="145"/>
  <c r="G1163" i="145"/>
  <c r="F1163" i="145"/>
  <c r="E1163" i="145"/>
  <c r="AZ1162" i="145"/>
  <c r="AY1162" i="145"/>
  <c r="AX1162" i="145"/>
  <c r="AW1162" i="145"/>
  <c r="AV1162" i="145"/>
  <c r="AU1162" i="145"/>
  <c r="AT1162" i="145"/>
  <c r="AS1162" i="145"/>
  <c r="AR1162" i="145"/>
  <c r="AQ1162" i="145"/>
  <c r="AP1162" i="145"/>
  <c r="AO1162" i="145"/>
  <c r="AN1162" i="145"/>
  <c r="AM1162" i="145"/>
  <c r="AL1162" i="145"/>
  <c r="AK1162" i="145"/>
  <c r="AJ1162" i="145"/>
  <c r="AI1162" i="145"/>
  <c r="AH1162" i="145"/>
  <c r="AG1162" i="145"/>
  <c r="AF1162" i="145"/>
  <c r="AE1162" i="145"/>
  <c r="AD1162" i="145"/>
  <c r="Z1162" i="145"/>
  <c r="Y1162" i="145"/>
  <c r="X1162" i="145"/>
  <c r="W1162" i="145"/>
  <c r="V1162" i="145"/>
  <c r="U1162" i="145"/>
  <c r="T1162" i="145"/>
  <c r="S1162" i="145"/>
  <c r="R1162" i="145"/>
  <c r="Q1162" i="145"/>
  <c r="P1162" i="145"/>
  <c r="O1162" i="145"/>
  <c r="N1162" i="145"/>
  <c r="M1162" i="145"/>
  <c r="L1162" i="145"/>
  <c r="K1162" i="145"/>
  <c r="J1162" i="145"/>
  <c r="I1162" i="145"/>
  <c r="H1162" i="145"/>
  <c r="G1162" i="145"/>
  <c r="F1162" i="145"/>
  <c r="E1162" i="145"/>
  <c r="AZ1161" i="145"/>
  <c r="AY1161" i="145"/>
  <c r="AX1161" i="145"/>
  <c r="AW1161" i="145"/>
  <c r="AV1161" i="145"/>
  <c r="AU1161" i="145"/>
  <c r="AT1161" i="145"/>
  <c r="AS1161" i="145"/>
  <c r="AR1161" i="145"/>
  <c r="AQ1161" i="145"/>
  <c r="AP1161" i="145"/>
  <c r="AO1161" i="145"/>
  <c r="AN1161" i="145"/>
  <c r="AM1161" i="145"/>
  <c r="AL1161" i="145"/>
  <c r="AK1161" i="145"/>
  <c r="AJ1161" i="145"/>
  <c r="AI1161" i="145"/>
  <c r="AH1161" i="145"/>
  <c r="AG1161" i="145"/>
  <c r="AF1161" i="145"/>
  <c r="AE1161" i="145"/>
  <c r="AD1161" i="145"/>
  <c r="Z1161" i="145"/>
  <c r="Y1161" i="145"/>
  <c r="X1161" i="145"/>
  <c r="W1161" i="145"/>
  <c r="V1161" i="145"/>
  <c r="U1161" i="145"/>
  <c r="T1161" i="145"/>
  <c r="S1161" i="145"/>
  <c r="R1161" i="145"/>
  <c r="Q1161" i="145"/>
  <c r="P1161" i="145"/>
  <c r="O1161" i="145"/>
  <c r="N1161" i="145"/>
  <c r="M1161" i="145"/>
  <c r="L1161" i="145"/>
  <c r="K1161" i="145"/>
  <c r="J1161" i="145"/>
  <c r="I1161" i="145"/>
  <c r="H1161" i="145"/>
  <c r="G1161" i="145"/>
  <c r="F1161" i="145"/>
  <c r="E1161" i="145"/>
  <c r="AZ1160" i="145"/>
  <c r="AY1160" i="145"/>
  <c r="AX1160" i="145"/>
  <c r="AW1160" i="145"/>
  <c r="AV1160" i="145"/>
  <c r="AU1160" i="145"/>
  <c r="AT1160" i="145"/>
  <c r="AS1160" i="145"/>
  <c r="AR1160" i="145"/>
  <c r="AQ1160" i="145"/>
  <c r="AP1160" i="145"/>
  <c r="AO1160" i="145"/>
  <c r="AN1160" i="145"/>
  <c r="AM1160" i="145"/>
  <c r="AL1160" i="145"/>
  <c r="AK1160" i="145"/>
  <c r="AJ1160" i="145"/>
  <c r="AI1160" i="145"/>
  <c r="AH1160" i="145"/>
  <c r="AG1160" i="145"/>
  <c r="AF1160" i="145"/>
  <c r="AE1160" i="145"/>
  <c r="AD1160" i="145"/>
  <c r="Z1160" i="145"/>
  <c r="Y1160" i="145"/>
  <c r="X1160" i="145"/>
  <c r="W1160" i="145"/>
  <c r="V1160" i="145"/>
  <c r="U1160" i="145"/>
  <c r="T1160" i="145"/>
  <c r="S1160" i="145"/>
  <c r="R1160" i="145"/>
  <c r="Q1160" i="145"/>
  <c r="P1160" i="145"/>
  <c r="O1160" i="145"/>
  <c r="N1160" i="145"/>
  <c r="M1160" i="145"/>
  <c r="L1160" i="145"/>
  <c r="K1160" i="145"/>
  <c r="J1160" i="145"/>
  <c r="I1160" i="145"/>
  <c r="H1160" i="145"/>
  <c r="G1160" i="145"/>
  <c r="F1160" i="145"/>
  <c r="E1160" i="145"/>
  <c r="AZ1159" i="145"/>
  <c r="AY1159" i="145"/>
  <c r="AX1159" i="145"/>
  <c r="AW1159" i="145"/>
  <c r="AV1159" i="145"/>
  <c r="AU1159" i="145"/>
  <c r="AT1159" i="145"/>
  <c r="AS1159" i="145"/>
  <c r="AR1159" i="145"/>
  <c r="AQ1159" i="145"/>
  <c r="AP1159" i="145"/>
  <c r="AO1159" i="145"/>
  <c r="AN1159" i="145"/>
  <c r="AM1159" i="145"/>
  <c r="AL1159" i="145"/>
  <c r="AK1159" i="145"/>
  <c r="AJ1159" i="145"/>
  <c r="AI1159" i="145"/>
  <c r="AH1159" i="145"/>
  <c r="AG1159" i="145"/>
  <c r="AF1159" i="145"/>
  <c r="AE1159" i="145"/>
  <c r="AD1159" i="145"/>
  <c r="Z1159" i="145"/>
  <c r="Y1159" i="145"/>
  <c r="X1159" i="145"/>
  <c r="W1159" i="145"/>
  <c r="V1159" i="145"/>
  <c r="U1159" i="145"/>
  <c r="T1159" i="145"/>
  <c r="S1159" i="145"/>
  <c r="R1159" i="145"/>
  <c r="Q1159" i="145"/>
  <c r="P1159" i="145"/>
  <c r="O1159" i="145"/>
  <c r="N1159" i="145"/>
  <c r="M1159" i="145"/>
  <c r="L1159" i="145"/>
  <c r="K1159" i="145"/>
  <c r="J1159" i="145"/>
  <c r="I1159" i="145"/>
  <c r="H1159" i="145"/>
  <c r="G1159" i="145"/>
  <c r="F1159" i="145"/>
  <c r="E1159" i="145"/>
  <c r="AZ1158" i="145"/>
  <c r="AY1158" i="145"/>
  <c r="AX1158" i="145"/>
  <c r="AW1158" i="145"/>
  <c r="AV1158" i="145"/>
  <c r="AU1158" i="145"/>
  <c r="AT1158" i="145"/>
  <c r="AS1158" i="145"/>
  <c r="AR1158" i="145"/>
  <c r="AQ1158" i="145"/>
  <c r="AP1158" i="145"/>
  <c r="AO1158" i="145"/>
  <c r="AN1158" i="145"/>
  <c r="AM1158" i="145"/>
  <c r="AL1158" i="145"/>
  <c r="AK1158" i="145"/>
  <c r="AJ1158" i="145"/>
  <c r="AI1158" i="145"/>
  <c r="AH1158" i="145"/>
  <c r="AG1158" i="145"/>
  <c r="AF1158" i="145"/>
  <c r="AE1158" i="145"/>
  <c r="AD1158" i="145"/>
  <c r="Z1158" i="145"/>
  <c r="Y1158" i="145"/>
  <c r="X1158" i="145"/>
  <c r="W1158" i="145"/>
  <c r="V1158" i="145"/>
  <c r="U1158" i="145"/>
  <c r="T1158" i="145"/>
  <c r="S1158" i="145"/>
  <c r="R1158" i="145"/>
  <c r="Q1158" i="145"/>
  <c r="P1158" i="145"/>
  <c r="O1158" i="145"/>
  <c r="N1158" i="145"/>
  <c r="M1158" i="145"/>
  <c r="L1158" i="145"/>
  <c r="K1158" i="145"/>
  <c r="J1158" i="145"/>
  <c r="I1158" i="145"/>
  <c r="H1158" i="145"/>
  <c r="G1158" i="145"/>
  <c r="F1158" i="145"/>
  <c r="E1158" i="145"/>
  <c r="AZ1157" i="145"/>
  <c r="AY1157" i="145"/>
  <c r="AX1157" i="145"/>
  <c r="AW1157" i="145"/>
  <c r="AV1157" i="145"/>
  <c r="AU1157" i="145"/>
  <c r="AT1157" i="145"/>
  <c r="AS1157" i="145"/>
  <c r="AR1157" i="145"/>
  <c r="AQ1157" i="145"/>
  <c r="AP1157" i="145"/>
  <c r="AO1157" i="145"/>
  <c r="AN1157" i="145"/>
  <c r="AM1157" i="145"/>
  <c r="AL1157" i="145"/>
  <c r="AK1157" i="145"/>
  <c r="AJ1157" i="145"/>
  <c r="AI1157" i="145"/>
  <c r="AH1157" i="145"/>
  <c r="AG1157" i="145"/>
  <c r="AF1157" i="145"/>
  <c r="AE1157" i="145"/>
  <c r="AD1157" i="145"/>
  <c r="Z1157" i="145"/>
  <c r="Y1157" i="145"/>
  <c r="X1157" i="145"/>
  <c r="W1157" i="145"/>
  <c r="V1157" i="145"/>
  <c r="U1157" i="145"/>
  <c r="T1157" i="145"/>
  <c r="S1157" i="145"/>
  <c r="R1157" i="145"/>
  <c r="Q1157" i="145"/>
  <c r="P1157" i="145"/>
  <c r="O1157" i="145"/>
  <c r="N1157" i="145"/>
  <c r="M1157" i="145"/>
  <c r="L1157" i="145"/>
  <c r="K1157" i="145"/>
  <c r="J1157" i="145"/>
  <c r="I1157" i="145"/>
  <c r="H1157" i="145"/>
  <c r="G1157" i="145"/>
  <c r="F1157" i="145"/>
  <c r="E1157" i="145"/>
  <c r="AZ1156" i="145"/>
  <c r="AY1156" i="145"/>
  <c r="AX1156" i="145"/>
  <c r="AW1156" i="145"/>
  <c r="AV1156" i="145"/>
  <c r="AU1156" i="145"/>
  <c r="AT1156" i="145"/>
  <c r="AS1156" i="145"/>
  <c r="AR1156" i="145"/>
  <c r="AQ1156" i="145"/>
  <c r="AP1156" i="145"/>
  <c r="AO1156" i="145"/>
  <c r="AN1156" i="145"/>
  <c r="AM1156" i="145"/>
  <c r="AL1156" i="145"/>
  <c r="AK1156" i="145"/>
  <c r="AJ1156" i="145"/>
  <c r="AI1156" i="145"/>
  <c r="AH1156" i="145"/>
  <c r="AG1156" i="145"/>
  <c r="AF1156" i="145"/>
  <c r="AE1156" i="145"/>
  <c r="AD1156" i="145"/>
  <c r="Z1156" i="145"/>
  <c r="Y1156" i="145"/>
  <c r="X1156" i="145"/>
  <c r="W1156" i="145"/>
  <c r="V1156" i="145"/>
  <c r="U1156" i="145"/>
  <c r="T1156" i="145"/>
  <c r="S1156" i="145"/>
  <c r="R1156" i="145"/>
  <c r="Q1156" i="145"/>
  <c r="P1156" i="145"/>
  <c r="O1156" i="145"/>
  <c r="N1156" i="145"/>
  <c r="M1156" i="145"/>
  <c r="L1156" i="145"/>
  <c r="K1156" i="145"/>
  <c r="J1156" i="145"/>
  <c r="I1156" i="145"/>
  <c r="H1156" i="145"/>
  <c r="G1156" i="145"/>
  <c r="F1156" i="145"/>
  <c r="E1156" i="145"/>
  <c r="AZ1155" i="145"/>
  <c r="AY1155" i="145"/>
  <c r="AX1155" i="145"/>
  <c r="AW1155" i="145"/>
  <c r="AV1155" i="145"/>
  <c r="AU1155" i="145"/>
  <c r="AT1155" i="145"/>
  <c r="AS1155" i="145"/>
  <c r="AR1155" i="145"/>
  <c r="AQ1155" i="145"/>
  <c r="AP1155" i="145"/>
  <c r="AO1155" i="145"/>
  <c r="AN1155" i="145"/>
  <c r="AM1155" i="145"/>
  <c r="AL1155" i="145"/>
  <c r="AK1155" i="145"/>
  <c r="AJ1155" i="145"/>
  <c r="AI1155" i="145"/>
  <c r="AH1155" i="145"/>
  <c r="AG1155" i="145"/>
  <c r="AF1155" i="145"/>
  <c r="AE1155" i="145"/>
  <c r="AD1155" i="145"/>
  <c r="Z1155" i="145"/>
  <c r="Y1155" i="145"/>
  <c r="X1155" i="145"/>
  <c r="W1155" i="145"/>
  <c r="V1155" i="145"/>
  <c r="U1155" i="145"/>
  <c r="T1155" i="145"/>
  <c r="S1155" i="145"/>
  <c r="R1155" i="145"/>
  <c r="Q1155" i="145"/>
  <c r="P1155" i="145"/>
  <c r="O1155" i="145"/>
  <c r="N1155" i="145"/>
  <c r="M1155" i="145"/>
  <c r="L1155" i="145"/>
  <c r="K1155" i="145"/>
  <c r="J1155" i="145"/>
  <c r="I1155" i="145"/>
  <c r="H1155" i="145"/>
  <c r="G1155" i="145"/>
  <c r="F1155" i="145"/>
  <c r="E1155" i="145"/>
  <c r="AZ1154" i="145"/>
  <c r="AY1154" i="145"/>
  <c r="AX1154" i="145"/>
  <c r="AW1154" i="145"/>
  <c r="AV1154" i="145"/>
  <c r="AU1154" i="145"/>
  <c r="AT1154" i="145"/>
  <c r="AS1154" i="145"/>
  <c r="AR1154" i="145"/>
  <c r="AQ1154" i="145"/>
  <c r="AP1154" i="145"/>
  <c r="AO1154" i="145"/>
  <c r="AN1154" i="145"/>
  <c r="AM1154" i="145"/>
  <c r="AL1154" i="145"/>
  <c r="AK1154" i="145"/>
  <c r="AJ1154" i="145"/>
  <c r="AI1154" i="145"/>
  <c r="AH1154" i="145"/>
  <c r="AG1154" i="145"/>
  <c r="AF1154" i="145"/>
  <c r="AE1154" i="145"/>
  <c r="AD1154" i="145"/>
  <c r="Z1154" i="145"/>
  <c r="Y1154" i="145"/>
  <c r="X1154" i="145"/>
  <c r="W1154" i="145"/>
  <c r="V1154" i="145"/>
  <c r="U1154" i="145"/>
  <c r="T1154" i="145"/>
  <c r="S1154" i="145"/>
  <c r="R1154" i="145"/>
  <c r="Q1154" i="145"/>
  <c r="P1154" i="145"/>
  <c r="O1154" i="145"/>
  <c r="N1154" i="145"/>
  <c r="M1154" i="145"/>
  <c r="L1154" i="145"/>
  <c r="K1154" i="145"/>
  <c r="J1154" i="145"/>
  <c r="I1154" i="145"/>
  <c r="H1154" i="145"/>
  <c r="G1154" i="145"/>
  <c r="F1154" i="145"/>
  <c r="E1154" i="145"/>
  <c r="AZ1153" i="145"/>
  <c r="AY1153" i="145"/>
  <c r="AX1153" i="145"/>
  <c r="AW1153" i="145"/>
  <c r="AV1153" i="145"/>
  <c r="AU1153" i="145"/>
  <c r="AT1153" i="145"/>
  <c r="AS1153" i="145"/>
  <c r="AR1153" i="145"/>
  <c r="AQ1153" i="145"/>
  <c r="AP1153" i="145"/>
  <c r="AO1153" i="145"/>
  <c r="AN1153" i="145"/>
  <c r="AM1153" i="145"/>
  <c r="AL1153" i="145"/>
  <c r="AK1153" i="145"/>
  <c r="AJ1153" i="145"/>
  <c r="AI1153" i="145"/>
  <c r="AH1153" i="145"/>
  <c r="AG1153" i="145"/>
  <c r="AF1153" i="145"/>
  <c r="AE1153" i="145"/>
  <c r="AD1153" i="145"/>
  <c r="Z1153" i="145"/>
  <c r="Y1153" i="145"/>
  <c r="X1153" i="145"/>
  <c r="W1153" i="145"/>
  <c r="V1153" i="145"/>
  <c r="U1153" i="145"/>
  <c r="T1153" i="145"/>
  <c r="S1153" i="145"/>
  <c r="R1153" i="145"/>
  <c r="Q1153" i="145"/>
  <c r="P1153" i="145"/>
  <c r="O1153" i="145"/>
  <c r="N1153" i="145"/>
  <c r="M1153" i="145"/>
  <c r="L1153" i="145"/>
  <c r="K1153" i="145"/>
  <c r="J1153" i="145"/>
  <c r="I1153" i="145"/>
  <c r="H1153" i="145"/>
  <c r="G1153" i="145"/>
  <c r="F1153" i="145"/>
  <c r="E1153" i="145"/>
  <c r="AZ1152" i="145"/>
  <c r="AY1152" i="145"/>
  <c r="AX1152" i="145"/>
  <c r="AW1152" i="145"/>
  <c r="AV1152" i="145"/>
  <c r="AU1152" i="145"/>
  <c r="AT1152" i="145"/>
  <c r="AS1152" i="145"/>
  <c r="AR1152" i="145"/>
  <c r="AQ1152" i="145"/>
  <c r="AP1152" i="145"/>
  <c r="AO1152" i="145"/>
  <c r="AN1152" i="145"/>
  <c r="AM1152" i="145"/>
  <c r="AL1152" i="145"/>
  <c r="AK1152" i="145"/>
  <c r="AJ1152" i="145"/>
  <c r="AI1152" i="145"/>
  <c r="AH1152" i="145"/>
  <c r="AG1152" i="145"/>
  <c r="AF1152" i="145"/>
  <c r="AE1152" i="145"/>
  <c r="AD1152" i="145"/>
  <c r="Z1152" i="145"/>
  <c r="Y1152" i="145"/>
  <c r="X1152" i="145"/>
  <c r="W1152" i="145"/>
  <c r="V1152" i="145"/>
  <c r="U1152" i="145"/>
  <c r="T1152" i="145"/>
  <c r="S1152" i="145"/>
  <c r="R1152" i="145"/>
  <c r="Q1152" i="145"/>
  <c r="P1152" i="145"/>
  <c r="O1152" i="145"/>
  <c r="N1152" i="145"/>
  <c r="M1152" i="145"/>
  <c r="L1152" i="145"/>
  <c r="K1152" i="145"/>
  <c r="J1152" i="145"/>
  <c r="I1152" i="145"/>
  <c r="H1152" i="145"/>
  <c r="G1152" i="145"/>
  <c r="F1152" i="145"/>
  <c r="E1152" i="145"/>
  <c r="AZ1151" i="145"/>
  <c r="AY1151" i="145"/>
  <c r="AX1151" i="145"/>
  <c r="AW1151" i="145"/>
  <c r="AV1151" i="145"/>
  <c r="AU1151" i="145"/>
  <c r="AT1151" i="145"/>
  <c r="AS1151" i="145"/>
  <c r="AR1151" i="145"/>
  <c r="AQ1151" i="145"/>
  <c r="AP1151" i="145"/>
  <c r="AO1151" i="145"/>
  <c r="AN1151" i="145"/>
  <c r="AM1151" i="145"/>
  <c r="AL1151" i="145"/>
  <c r="AK1151" i="145"/>
  <c r="AJ1151" i="145"/>
  <c r="AI1151" i="145"/>
  <c r="AH1151" i="145"/>
  <c r="AG1151" i="145"/>
  <c r="AF1151" i="145"/>
  <c r="AE1151" i="145"/>
  <c r="AD1151" i="145"/>
  <c r="Z1151" i="145"/>
  <c r="Y1151" i="145"/>
  <c r="X1151" i="145"/>
  <c r="W1151" i="145"/>
  <c r="V1151" i="145"/>
  <c r="U1151" i="145"/>
  <c r="T1151" i="145"/>
  <c r="S1151" i="145"/>
  <c r="R1151" i="145"/>
  <c r="Q1151" i="145"/>
  <c r="P1151" i="145"/>
  <c r="O1151" i="145"/>
  <c r="N1151" i="145"/>
  <c r="M1151" i="145"/>
  <c r="L1151" i="145"/>
  <c r="K1151" i="145"/>
  <c r="J1151" i="145"/>
  <c r="I1151" i="145"/>
  <c r="H1151" i="145"/>
  <c r="G1151" i="145"/>
  <c r="F1151" i="145"/>
  <c r="E1151" i="145"/>
  <c r="AZ1150" i="145"/>
  <c r="AY1150" i="145"/>
  <c r="AX1150" i="145"/>
  <c r="AW1150" i="145"/>
  <c r="AV1150" i="145"/>
  <c r="AU1150" i="145"/>
  <c r="AT1150" i="145"/>
  <c r="AS1150" i="145"/>
  <c r="AR1150" i="145"/>
  <c r="AQ1150" i="145"/>
  <c r="AP1150" i="145"/>
  <c r="AO1150" i="145"/>
  <c r="AN1150" i="145"/>
  <c r="AM1150" i="145"/>
  <c r="AL1150" i="145"/>
  <c r="AK1150" i="145"/>
  <c r="AJ1150" i="145"/>
  <c r="AI1150" i="145"/>
  <c r="AH1150" i="145"/>
  <c r="AG1150" i="145"/>
  <c r="AF1150" i="145"/>
  <c r="AE1150" i="145"/>
  <c r="AD1150" i="145"/>
  <c r="Z1150" i="145"/>
  <c r="Y1150" i="145"/>
  <c r="X1150" i="145"/>
  <c r="W1150" i="145"/>
  <c r="V1150" i="145"/>
  <c r="U1150" i="145"/>
  <c r="T1150" i="145"/>
  <c r="S1150" i="145"/>
  <c r="R1150" i="145"/>
  <c r="Q1150" i="145"/>
  <c r="P1150" i="145"/>
  <c r="O1150" i="145"/>
  <c r="N1150" i="145"/>
  <c r="M1150" i="145"/>
  <c r="L1150" i="145"/>
  <c r="K1150" i="145"/>
  <c r="J1150" i="145"/>
  <c r="I1150" i="145"/>
  <c r="H1150" i="145"/>
  <c r="G1150" i="145"/>
  <c r="F1150" i="145"/>
  <c r="E1150" i="145"/>
  <c r="AZ1149" i="145"/>
  <c r="AY1149" i="145"/>
  <c r="AX1149" i="145"/>
  <c r="AW1149" i="145"/>
  <c r="AV1149" i="145"/>
  <c r="AU1149" i="145"/>
  <c r="AT1149" i="145"/>
  <c r="AS1149" i="145"/>
  <c r="AR1149" i="145"/>
  <c r="AQ1149" i="145"/>
  <c r="AP1149" i="145"/>
  <c r="AO1149" i="145"/>
  <c r="AN1149" i="145"/>
  <c r="AM1149" i="145"/>
  <c r="AL1149" i="145"/>
  <c r="AK1149" i="145"/>
  <c r="AJ1149" i="145"/>
  <c r="AI1149" i="145"/>
  <c r="AH1149" i="145"/>
  <c r="AG1149" i="145"/>
  <c r="AF1149" i="145"/>
  <c r="AE1149" i="145"/>
  <c r="AD1149" i="145"/>
  <c r="Z1149" i="145"/>
  <c r="Y1149" i="145"/>
  <c r="X1149" i="145"/>
  <c r="W1149" i="145"/>
  <c r="V1149" i="145"/>
  <c r="U1149" i="145"/>
  <c r="T1149" i="145"/>
  <c r="S1149" i="145"/>
  <c r="R1149" i="145"/>
  <c r="Q1149" i="145"/>
  <c r="P1149" i="145"/>
  <c r="O1149" i="145"/>
  <c r="N1149" i="145"/>
  <c r="M1149" i="145"/>
  <c r="L1149" i="145"/>
  <c r="K1149" i="145"/>
  <c r="J1149" i="145"/>
  <c r="I1149" i="145"/>
  <c r="H1149" i="145"/>
  <c r="G1149" i="145"/>
  <c r="F1149" i="145"/>
  <c r="E1149" i="145"/>
  <c r="AZ1148" i="145"/>
  <c r="AY1148" i="145"/>
  <c r="AX1148" i="145"/>
  <c r="AW1148" i="145"/>
  <c r="AV1148" i="145"/>
  <c r="AU1148" i="145"/>
  <c r="AT1148" i="145"/>
  <c r="AS1148" i="145"/>
  <c r="AR1148" i="145"/>
  <c r="AQ1148" i="145"/>
  <c r="AP1148" i="145"/>
  <c r="AO1148" i="145"/>
  <c r="AN1148" i="145"/>
  <c r="AM1148" i="145"/>
  <c r="AL1148" i="145"/>
  <c r="AK1148" i="145"/>
  <c r="AJ1148" i="145"/>
  <c r="AI1148" i="145"/>
  <c r="AH1148" i="145"/>
  <c r="AG1148" i="145"/>
  <c r="AF1148" i="145"/>
  <c r="AE1148" i="145"/>
  <c r="AD1148" i="145"/>
  <c r="Z1148" i="145"/>
  <c r="Y1148" i="145"/>
  <c r="X1148" i="145"/>
  <c r="W1148" i="145"/>
  <c r="V1148" i="145"/>
  <c r="U1148" i="145"/>
  <c r="T1148" i="145"/>
  <c r="S1148" i="145"/>
  <c r="R1148" i="145"/>
  <c r="Q1148" i="145"/>
  <c r="P1148" i="145"/>
  <c r="O1148" i="145"/>
  <c r="N1148" i="145"/>
  <c r="M1148" i="145"/>
  <c r="L1148" i="145"/>
  <c r="K1148" i="145"/>
  <c r="J1148" i="145"/>
  <c r="I1148" i="145"/>
  <c r="H1148" i="145"/>
  <c r="G1148" i="145"/>
  <c r="F1148" i="145"/>
  <c r="E1148" i="145"/>
  <c r="AZ1147" i="145"/>
  <c r="AY1147" i="145"/>
  <c r="AX1147" i="145"/>
  <c r="AW1147" i="145"/>
  <c r="AV1147" i="145"/>
  <c r="AU1147" i="145"/>
  <c r="AT1147" i="145"/>
  <c r="AS1147" i="145"/>
  <c r="AR1147" i="145"/>
  <c r="AQ1147" i="145"/>
  <c r="AP1147" i="145"/>
  <c r="AO1147" i="145"/>
  <c r="AN1147" i="145"/>
  <c r="AM1147" i="145"/>
  <c r="AL1147" i="145"/>
  <c r="AK1147" i="145"/>
  <c r="AJ1147" i="145"/>
  <c r="AI1147" i="145"/>
  <c r="AH1147" i="145"/>
  <c r="AG1147" i="145"/>
  <c r="AF1147" i="145"/>
  <c r="AE1147" i="145"/>
  <c r="AD1147" i="145"/>
  <c r="Z1147" i="145"/>
  <c r="Y1147" i="145"/>
  <c r="X1147" i="145"/>
  <c r="W1147" i="145"/>
  <c r="V1147" i="145"/>
  <c r="U1147" i="145"/>
  <c r="T1147" i="145"/>
  <c r="S1147" i="145"/>
  <c r="R1147" i="145"/>
  <c r="Q1147" i="145"/>
  <c r="P1147" i="145"/>
  <c r="O1147" i="145"/>
  <c r="N1147" i="145"/>
  <c r="M1147" i="145"/>
  <c r="L1147" i="145"/>
  <c r="K1147" i="145"/>
  <c r="J1147" i="145"/>
  <c r="I1147" i="145"/>
  <c r="H1147" i="145"/>
  <c r="G1147" i="145"/>
  <c r="F1147" i="145"/>
  <c r="E1147" i="145"/>
  <c r="AZ1146" i="145"/>
  <c r="AY1146" i="145"/>
  <c r="AX1146" i="145"/>
  <c r="AW1146" i="145"/>
  <c r="AV1146" i="145"/>
  <c r="AU1146" i="145"/>
  <c r="AT1146" i="145"/>
  <c r="AS1146" i="145"/>
  <c r="AR1146" i="145"/>
  <c r="AQ1146" i="145"/>
  <c r="AP1146" i="145"/>
  <c r="AO1146" i="145"/>
  <c r="AN1146" i="145"/>
  <c r="AM1146" i="145"/>
  <c r="AL1146" i="145"/>
  <c r="AK1146" i="145"/>
  <c r="AJ1146" i="145"/>
  <c r="AI1146" i="145"/>
  <c r="AH1146" i="145"/>
  <c r="AG1146" i="145"/>
  <c r="AF1146" i="145"/>
  <c r="AE1146" i="145"/>
  <c r="AD1146" i="145"/>
  <c r="Z1146" i="145"/>
  <c r="Y1146" i="145"/>
  <c r="X1146" i="145"/>
  <c r="W1146" i="145"/>
  <c r="V1146" i="145"/>
  <c r="U1146" i="145"/>
  <c r="T1146" i="145"/>
  <c r="S1146" i="145"/>
  <c r="R1146" i="145"/>
  <c r="Q1146" i="145"/>
  <c r="P1146" i="145"/>
  <c r="O1146" i="145"/>
  <c r="N1146" i="145"/>
  <c r="M1146" i="145"/>
  <c r="L1146" i="145"/>
  <c r="K1146" i="145"/>
  <c r="J1146" i="145"/>
  <c r="I1146" i="145"/>
  <c r="H1146" i="145"/>
  <c r="G1146" i="145"/>
  <c r="F1146" i="145"/>
  <c r="E1146" i="145"/>
  <c r="AZ1145" i="145"/>
  <c r="AY1145" i="145"/>
  <c r="AX1145" i="145"/>
  <c r="AW1145" i="145"/>
  <c r="AV1145" i="145"/>
  <c r="AU1145" i="145"/>
  <c r="AT1145" i="145"/>
  <c r="AS1145" i="145"/>
  <c r="AR1145" i="145"/>
  <c r="AQ1145" i="145"/>
  <c r="AP1145" i="145"/>
  <c r="AO1145" i="145"/>
  <c r="AN1145" i="145"/>
  <c r="AM1145" i="145"/>
  <c r="AL1145" i="145"/>
  <c r="AK1145" i="145"/>
  <c r="AJ1145" i="145"/>
  <c r="AI1145" i="145"/>
  <c r="AH1145" i="145"/>
  <c r="AG1145" i="145"/>
  <c r="AF1145" i="145"/>
  <c r="AE1145" i="145"/>
  <c r="AD1145" i="145"/>
  <c r="Z1145" i="145"/>
  <c r="Y1145" i="145"/>
  <c r="X1145" i="145"/>
  <c r="W1145" i="145"/>
  <c r="V1145" i="145"/>
  <c r="U1145" i="145"/>
  <c r="T1145" i="145"/>
  <c r="S1145" i="145"/>
  <c r="R1145" i="145"/>
  <c r="Q1145" i="145"/>
  <c r="P1145" i="145"/>
  <c r="O1145" i="145"/>
  <c r="N1145" i="145"/>
  <c r="M1145" i="145"/>
  <c r="L1145" i="145"/>
  <c r="K1145" i="145"/>
  <c r="J1145" i="145"/>
  <c r="I1145" i="145"/>
  <c r="H1145" i="145"/>
  <c r="G1145" i="145"/>
  <c r="F1145" i="145"/>
  <c r="E1145" i="145"/>
  <c r="AZ1144" i="145"/>
  <c r="AY1144" i="145"/>
  <c r="AX1144" i="145"/>
  <c r="AW1144" i="145"/>
  <c r="AV1144" i="145"/>
  <c r="AU1144" i="145"/>
  <c r="AT1144" i="145"/>
  <c r="AS1144" i="145"/>
  <c r="AR1144" i="145"/>
  <c r="AQ1144" i="145"/>
  <c r="AP1144" i="145"/>
  <c r="AO1144" i="145"/>
  <c r="AN1144" i="145"/>
  <c r="AM1144" i="145"/>
  <c r="AL1144" i="145"/>
  <c r="AK1144" i="145"/>
  <c r="AJ1144" i="145"/>
  <c r="AI1144" i="145"/>
  <c r="AH1144" i="145"/>
  <c r="AG1144" i="145"/>
  <c r="AF1144" i="145"/>
  <c r="AE1144" i="145"/>
  <c r="AD1144" i="145"/>
  <c r="Z1144" i="145"/>
  <c r="Y1144" i="145"/>
  <c r="X1144" i="145"/>
  <c r="W1144" i="145"/>
  <c r="V1144" i="145"/>
  <c r="U1144" i="145"/>
  <c r="T1144" i="145"/>
  <c r="S1144" i="145"/>
  <c r="R1144" i="145"/>
  <c r="Q1144" i="145"/>
  <c r="P1144" i="145"/>
  <c r="O1144" i="145"/>
  <c r="N1144" i="145"/>
  <c r="M1144" i="145"/>
  <c r="L1144" i="145"/>
  <c r="K1144" i="145"/>
  <c r="J1144" i="145"/>
  <c r="I1144" i="145"/>
  <c r="H1144" i="145"/>
  <c r="G1144" i="145"/>
  <c r="F1144" i="145"/>
  <c r="E1144" i="145"/>
  <c r="AZ1143" i="145"/>
  <c r="AY1143" i="145"/>
  <c r="AX1143" i="145"/>
  <c r="AW1143" i="145"/>
  <c r="AV1143" i="145"/>
  <c r="AU1143" i="145"/>
  <c r="AT1143" i="145"/>
  <c r="AS1143" i="145"/>
  <c r="AR1143" i="145"/>
  <c r="AQ1143" i="145"/>
  <c r="AP1143" i="145"/>
  <c r="AO1143" i="145"/>
  <c r="AN1143" i="145"/>
  <c r="AM1143" i="145"/>
  <c r="AL1143" i="145"/>
  <c r="AK1143" i="145"/>
  <c r="AJ1143" i="145"/>
  <c r="AI1143" i="145"/>
  <c r="AH1143" i="145"/>
  <c r="AG1143" i="145"/>
  <c r="AF1143" i="145"/>
  <c r="AE1143" i="145"/>
  <c r="AD1143" i="145"/>
  <c r="Z1143" i="145"/>
  <c r="Y1143" i="145"/>
  <c r="X1143" i="145"/>
  <c r="W1143" i="145"/>
  <c r="V1143" i="145"/>
  <c r="U1143" i="145"/>
  <c r="T1143" i="145"/>
  <c r="S1143" i="145"/>
  <c r="R1143" i="145"/>
  <c r="Q1143" i="145"/>
  <c r="P1143" i="145"/>
  <c r="O1143" i="145"/>
  <c r="N1143" i="145"/>
  <c r="M1143" i="145"/>
  <c r="L1143" i="145"/>
  <c r="K1143" i="145"/>
  <c r="J1143" i="145"/>
  <c r="I1143" i="145"/>
  <c r="H1143" i="145"/>
  <c r="G1143" i="145"/>
  <c r="F1143" i="145"/>
  <c r="E1143" i="145"/>
  <c r="AZ1142" i="145"/>
  <c r="AY1142" i="145"/>
  <c r="AX1142" i="145"/>
  <c r="AW1142" i="145"/>
  <c r="AV1142" i="145"/>
  <c r="AU1142" i="145"/>
  <c r="AT1142" i="145"/>
  <c r="AS1142" i="145"/>
  <c r="AR1142" i="145"/>
  <c r="AQ1142" i="145"/>
  <c r="AP1142" i="145"/>
  <c r="AO1142" i="145"/>
  <c r="AN1142" i="145"/>
  <c r="AM1142" i="145"/>
  <c r="AL1142" i="145"/>
  <c r="AK1142" i="145"/>
  <c r="AJ1142" i="145"/>
  <c r="AI1142" i="145"/>
  <c r="AH1142" i="145"/>
  <c r="AG1142" i="145"/>
  <c r="AF1142" i="145"/>
  <c r="AE1142" i="145"/>
  <c r="AD1142" i="145"/>
  <c r="Z1142" i="145"/>
  <c r="Y1142" i="145"/>
  <c r="X1142" i="145"/>
  <c r="W1142" i="145"/>
  <c r="V1142" i="145"/>
  <c r="U1142" i="145"/>
  <c r="T1142" i="145"/>
  <c r="S1142" i="145"/>
  <c r="R1142" i="145"/>
  <c r="Q1142" i="145"/>
  <c r="P1142" i="145"/>
  <c r="O1142" i="145"/>
  <c r="N1142" i="145"/>
  <c r="M1142" i="145"/>
  <c r="L1142" i="145"/>
  <c r="K1142" i="145"/>
  <c r="J1142" i="145"/>
  <c r="I1142" i="145"/>
  <c r="H1142" i="145"/>
  <c r="G1142" i="145"/>
  <c r="F1142" i="145"/>
  <c r="E1142" i="145"/>
  <c r="AZ1141" i="145"/>
  <c r="AY1141" i="145"/>
  <c r="AX1141" i="145"/>
  <c r="AW1141" i="145"/>
  <c r="AV1141" i="145"/>
  <c r="AU1141" i="145"/>
  <c r="AT1141" i="145"/>
  <c r="AS1141" i="145"/>
  <c r="AR1141" i="145"/>
  <c r="AQ1141" i="145"/>
  <c r="AP1141" i="145"/>
  <c r="AO1141" i="145"/>
  <c r="AN1141" i="145"/>
  <c r="AM1141" i="145"/>
  <c r="AL1141" i="145"/>
  <c r="AK1141" i="145"/>
  <c r="AJ1141" i="145"/>
  <c r="AI1141" i="145"/>
  <c r="AH1141" i="145"/>
  <c r="AG1141" i="145"/>
  <c r="AF1141" i="145"/>
  <c r="AE1141" i="145"/>
  <c r="AD1141" i="145"/>
  <c r="Z1141" i="145"/>
  <c r="Y1141" i="145"/>
  <c r="X1141" i="145"/>
  <c r="W1141" i="145"/>
  <c r="V1141" i="145"/>
  <c r="U1141" i="145"/>
  <c r="T1141" i="145"/>
  <c r="S1141" i="145"/>
  <c r="R1141" i="145"/>
  <c r="Q1141" i="145"/>
  <c r="P1141" i="145"/>
  <c r="O1141" i="145"/>
  <c r="N1141" i="145"/>
  <c r="M1141" i="145"/>
  <c r="L1141" i="145"/>
  <c r="K1141" i="145"/>
  <c r="J1141" i="145"/>
  <c r="I1141" i="145"/>
  <c r="H1141" i="145"/>
  <c r="G1141" i="145"/>
  <c r="F1141" i="145"/>
  <c r="E1141" i="145"/>
  <c r="AZ1140" i="145"/>
  <c r="AY1140" i="145"/>
  <c r="AX1140" i="145"/>
  <c r="AW1140" i="145"/>
  <c r="AV1140" i="145"/>
  <c r="AU1140" i="145"/>
  <c r="AT1140" i="145"/>
  <c r="AS1140" i="145"/>
  <c r="AR1140" i="145"/>
  <c r="AQ1140" i="145"/>
  <c r="AP1140" i="145"/>
  <c r="AO1140" i="145"/>
  <c r="AN1140" i="145"/>
  <c r="AM1140" i="145"/>
  <c r="AL1140" i="145"/>
  <c r="AK1140" i="145"/>
  <c r="AJ1140" i="145"/>
  <c r="AI1140" i="145"/>
  <c r="AH1140" i="145"/>
  <c r="AG1140" i="145"/>
  <c r="AF1140" i="145"/>
  <c r="AE1140" i="145"/>
  <c r="AD1140" i="145"/>
  <c r="Z1140" i="145"/>
  <c r="Y1140" i="145"/>
  <c r="X1140" i="145"/>
  <c r="W1140" i="145"/>
  <c r="V1140" i="145"/>
  <c r="U1140" i="145"/>
  <c r="T1140" i="145"/>
  <c r="S1140" i="145"/>
  <c r="R1140" i="145"/>
  <c r="Q1140" i="145"/>
  <c r="P1140" i="145"/>
  <c r="O1140" i="145"/>
  <c r="N1140" i="145"/>
  <c r="M1140" i="145"/>
  <c r="L1140" i="145"/>
  <c r="K1140" i="145"/>
  <c r="J1140" i="145"/>
  <c r="I1140" i="145"/>
  <c r="H1140" i="145"/>
  <c r="G1140" i="145"/>
  <c r="F1140" i="145"/>
  <c r="E1140" i="145"/>
  <c r="AZ1139" i="145"/>
  <c r="AY1139" i="145"/>
  <c r="AX1139" i="145"/>
  <c r="AW1139" i="145"/>
  <c r="AV1139" i="145"/>
  <c r="AU1139" i="145"/>
  <c r="AT1139" i="145"/>
  <c r="AS1139" i="145"/>
  <c r="AR1139" i="145"/>
  <c r="AQ1139" i="145"/>
  <c r="AP1139" i="145"/>
  <c r="AO1139" i="145"/>
  <c r="AN1139" i="145"/>
  <c r="AM1139" i="145"/>
  <c r="AL1139" i="145"/>
  <c r="AK1139" i="145"/>
  <c r="AJ1139" i="145"/>
  <c r="AI1139" i="145"/>
  <c r="AH1139" i="145"/>
  <c r="AG1139" i="145"/>
  <c r="AF1139" i="145"/>
  <c r="AE1139" i="145"/>
  <c r="AD1139" i="145"/>
  <c r="Z1139" i="145"/>
  <c r="Y1139" i="145"/>
  <c r="X1139" i="145"/>
  <c r="W1139" i="145"/>
  <c r="V1139" i="145"/>
  <c r="U1139" i="145"/>
  <c r="T1139" i="145"/>
  <c r="S1139" i="145"/>
  <c r="R1139" i="145"/>
  <c r="Q1139" i="145"/>
  <c r="P1139" i="145"/>
  <c r="O1139" i="145"/>
  <c r="N1139" i="145"/>
  <c r="M1139" i="145"/>
  <c r="L1139" i="145"/>
  <c r="K1139" i="145"/>
  <c r="J1139" i="145"/>
  <c r="I1139" i="145"/>
  <c r="H1139" i="145"/>
  <c r="G1139" i="145"/>
  <c r="F1139" i="145"/>
  <c r="E1139" i="145"/>
  <c r="AZ1138" i="145"/>
  <c r="AY1138" i="145"/>
  <c r="AX1138" i="145"/>
  <c r="AW1138" i="145"/>
  <c r="AV1138" i="145"/>
  <c r="AU1138" i="145"/>
  <c r="AT1138" i="145"/>
  <c r="AS1138" i="145"/>
  <c r="AR1138" i="145"/>
  <c r="AQ1138" i="145"/>
  <c r="AP1138" i="145"/>
  <c r="AO1138" i="145"/>
  <c r="AN1138" i="145"/>
  <c r="AM1138" i="145"/>
  <c r="AL1138" i="145"/>
  <c r="AK1138" i="145"/>
  <c r="AJ1138" i="145"/>
  <c r="AI1138" i="145"/>
  <c r="AH1138" i="145"/>
  <c r="AG1138" i="145"/>
  <c r="AF1138" i="145"/>
  <c r="AE1138" i="145"/>
  <c r="AD1138" i="145"/>
  <c r="Z1138" i="145"/>
  <c r="Y1138" i="145"/>
  <c r="X1138" i="145"/>
  <c r="W1138" i="145"/>
  <c r="V1138" i="145"/>
  <c r="U1138" i="145"/>
  <c r="T1138" i="145"/>
  <c r="S1138" i="145"/>
  <c r="R1138" i="145"/>
  <c r="Q1138" i="145"/>
  <c r="P1138" i="145"/>
  <c r="O1138" i="145"/>
  <c r="N1138" i="145"/>
  <c r="M1138" i="145"/>
  <c r="L1138" i="145"/>
  <c r="K1138" i="145"/>
  <c r="J1138" i="145"/>
  <c r="I1138" i="145"/>
  <c r="H1138" i="145"/>
  <c r="G1138" i="145"/>
  <c r="F1138" i="145"/>
  <c r="E1138" i="145"/>
  <c r="AZ1137" i="145"/>
  <c r="AY1137" i="145"/>
  <c r="AX1137" i="145"/>
  <c r="AW1137" i="145"/>
  <c r="AV1137" i="145"/>
  <c r="AU1137" i="145"/>
  <c r="AT1137" i="145"/>
  <c r="AS1137" i="145"/>
  <c r="AR1137" i="145"/>
  <c r="AQ1137" i="145"/>
  <c r="AP1137" i="145"/>
  <c r="AO1137" i="145"/>
  <c r="AN1137" i="145"/>
  <c r="AM1137" i="145"/>
  <c r="AL1137" i="145"/>
  <c r="AK1137" i="145"/>
  <c r="AJ1137" i="145"/>
  <c r="AI1137" i="145"/>
  <c r="AH1137" i="145"/>
  <c r="AG1137" i="145"/>
  <c r="AF1137" i="145"/>
  <c r="AE1137" i="145"/>
  <c r="AD1137" i="145"/>
  <c r="Z1137" i="145"/>
  <c r="Y1137" i="145"/>
  <c r="X1137" i="145"/>
  <c r="W1137" i="145"/>
  <c r="V1137" i="145"/>
  <c r="U1137" i="145"/>
  <c r="T1137" i="145"/>
  <c r="S1137" i="145"/>
  <c r="R1137" i="145"/>
  <c r="Q1137" i="145"/>
  <c r="P1137" i="145"/>
  <c r="O1137" i="145"/>
  <c r="N1137" i="145"/>
  <c r="M1137" i="145"/>
  <c r="L1137" i="145"/>
  <c r="K1137" i="145"/>
  <c r="J1137" i="145"/>
  <c r="I1137" i="145"/>
  <c r="H1137" i="145"/>
  <c r="G1137" i="145"/>
  <c r="F1137" i="145"/>
  <c r="E1137" i="145"/>
  <c r="AZ1136" i="145"/>
  <c r="AY1136" i="145"/>
  <c r="AX1136" i="145"/>
  <c r="AW1136" i="145"/>
  <c r="AV1136" i="145"/>
  <c r="AU1136" i="145"/>
  <c r="AT1136" i="145"/>
  <c r="AS1136" i="145"/>
  <c r="AR1136" i="145"/>
  <c r="AQ1136" i="145"/>
  <c r="AP1136" i="145"/>
  <c r="AO1136" i="145"/>
  <c r="AN1136" i="145"/>
  <c r="AM1136" i="145"/>
  <c r="AL1136" i="145"/>
  <c r="AK1136" i="145"/>
  <c r="AJ1136" i="145"/>
  <c r="AI1136" i="145"/>
  <c r="AH1136" i="145"/>
  <c r="AG1136" i="145"/>
  <c r="AF1136" i="145"/>
  <c r="AE1136" i="145"/>
  <c r="AD1136" i="145"/>
  <c r="Z1136" i="145"/>
  <c r="Y1136" i="145"/>
  <c r="X1136" i="145"/>
  <c r="W1136" i="145"/>
  <c r="V1136" i="145"/>
  <c r="U1136" i="145"/>
  <c r="T1136" i="145"/>
  <c r="S1136" i="145"/>
  <c r="R1136" i="145"/>
  <c r="Q1136" i="145"/>
  <c r="P1136" i="145"/>
  <c r="O1136" i="145"/>
  <c r="N1136" i="145"/>
  <c r="M1136" i="145"/>
  <c r="L1136" i="145"/>
  <c r="K1136" i="145"/>
  <c r="J1136" i="145"/>
  <c r="I1136" i="145"/>
  <c r="H1136" i="145"/>
  <c r="G1136" i="145"/>
  <c r="F1136" i="145"/>
  <c r="E1136" i="145"/>
  <c r="AZ1135" i="145"/>
  <c r="AY1135" i="145"/>
  <c r="AX1135" i="145"/>
  <c r="AW1135" i="145"/>
  <c r="AV1135" i="145"/>
  <c r="AU1135" i="145"/>
  <c r="AT1135" i="145"/>
  <c r="AS1135" i="145"/>
  <c r="AR1135" i="145"/>
  <c r="AQ1135" i="145"/>
  <c r="AP1135" i="145"/>
  <c r="AO1135" i="145"/>
  <c r="AN1135" i="145"/>
  <c r="AM1135" i="145"/>
  <c r="AL1135" i="145"/>
  <c r="AK1135" i="145"/>
  <c r="AJ1135" i="145"/>
  <c r="AI1135" i="145"/>
  <c r="AH1135" i="145"/>
  <c r="AG1135" i="145"/>
  <c r="AF1135" i="145"/>
  <c r="AE1135" i="145"/>
  <c r="AD1135" i="145"/>
  <c r="Z1135" i="145"/>
  <c r="Y1135" i="145"/>
  <c r="X1135" i="145"/>
  <c r="W1135" i="145"/>
  <c r="V1135" i="145"/>
  <c r="U1135" i="145"/>
  <c r="T1135" i="145"/>
  <c r="S1135" i="145"/>
  <c r="R1135" i="145"/>
  <c r="Q1135" i="145"/>
  <c r="P1135" i="145"/>
  <c r="O1135" i="145"/>
  <c r="N1135" i="145"/>
  <c r="M1135" i="145"/>
  <c r="L1135" i="145"/>
  <c r="K1135" i="145"/>
  <c r="J1135" i="145"/>
  <c r="I1135" i="145"/>
  <c r="H1135" i="145"/>
  <c r="G1135" i="145"/>
  <c r="F1135" i="145"/>
  <c r="E1135" i="145"/>
  <c r="AZ1134" i="145"/>
  <c r="AY1134" i="145"/>
  <c r="AX1134" i="145"/>
  <c r="AW1134" i="145"/>
  <c r="AV1134" i="145"/>
  <c r="AU1134" i="145"/>
  <c r="AT1134" i="145"/>
  <c r="AS1134" i="145"/>
  <c r="AR1134" i="145"/>
  <c r="AQ1134" i="145"/>
  <c r="AP1134" i="145"/>
  <c r="AO1134" i="145"/>
  <c r="AN1134" i="145"/>
  <c r="AM1134" i="145"/>
  <c r="AL1134" i="145"/>
  <c r="AK1134" i="145"/>
  <c r="AJ1134" i="145"/>
  <c r="AI1134" i="145"/>
  <c r="AH1134" i="145"/>
  <c r="AG1134" i="145"/>
  <c r="AF1134" i="145"/>
  <c r="AE1134" i="145"/>
  <c r="AD1134" i="145"/>
  <c r="Z1134" i="145"/>
  <c r="Y1134" i="145"/>
  <c r="X1134" i="145"/>
  <c r="W1134" i="145"/>
  <c r="V1134" i="145"/>
  <c r="U1134" i="145"/>
  <c r="T1134" i="145"/>
  <c r="S1134" i="145"/>
  <c r="R1134" i="145"/>
  <c r="Q1134" i="145"/>
  <c r="P1134" i="145"/>
  <c r="O1134" i="145"/>
  <c r="N1134" i="145"/>
  <c r="M1134" i="145"/>
  <c r="L1134" i="145"/>
  <c r="K1134" i="145"/>
  <c r="J1134" i="145"/>
  <c r="I1134" i="145"/>
  <c r="H1134" i="145"/>
  <c r="G1134" i="145"/>
  <c r="F1134" i="145"/>
  <c r="E1134" i="145"/>
  <c r="AZ1133" i="145"/>
  <c r="AY1133" i="145"/>
  <c r="AX1133" i="145"/>
  <c r="AW1133" i="145"/>
  <c r="AV1133" i="145"/>
  <c r="AU1133" i="145"/>
  <c r="AT1133" i="145"/>
  <c r="AS1133" i="145"/>
  <c r="AR1133" i="145"/>
  <c r="AQ1133" i="145"/>
  <c r="AP1133" i="145"/>
  <c r="AO1133" i="145"/>
  <c r="AN1133" i="145"/>
  <c r="AM1133" i="145"/>
  <c r="AL1133" i="145"/>
  <c r="AK1133" i="145"/>
  <c r="AJ1133" i="145"/>
  <c r="AI1133" i="145"/>
  <c r="AH1133" i="145"/>
  <c r="AG1133" i="145"/>
  <c r="AF1133" i="145"/>
  <c r="AE1133" i="145"/>
  <c r="AD1133" i="145"/>
  <c r="Z1133" i="145"/>
  <c r="Y1133" i="145"/>
  <c r="X1133" i="145"/>
  <c r="W1133" i="145"/>
  <c r="V1133" i="145"/>
  <c r="U1133" i="145"/>
  <c r="T1133" i="145"/>
  <c r="S1133" i="145"/>
  <c r="R1133" i="145"/>
  <c r="Q1133" i="145"/>
  <c r="P1133" i="145"/>
  <c r="O1133" i="145"/>
  <c r="N1133" i="145"/>
  <c r="M1133" i="145"/>
  <c r="L1133" i="145"/>
  <c r="K1133" i="145"/>
  <c r="J1133" i="145"/>
  <c r="I1133" i="145"/>
  <c r="H1133" i="145"/>
  <c r="G1133" i="145"/>
  <c r="F1133" i="145"/>
  <c r="E1133" i="145"/>
  <c r="AZ1132" i="145"/>
  <c r="AY1132" i="145"/>
  <c r="AX1132" i="145"/>
  <c r="AW1132" i="145"/>
  <c r="AV1132" i="145"/>
  <c r="AU1132" i="145"/>
  <c r="AT1132" i="145"/>
  <c r="AS1132" i="145"/>
  <c r="AR1132" i="145"/>
  <c r="AQ1132" i="145"/>
  <c r="AP1132" i="145"/>
  <c r="AO1132" i="145"/>
  <c r="AN1132" i="145"/>
  <c r="AM1132" i="145"/>
  <c r="AL1132" i="145"/>
  <c r="AK1132" i="145"/>
  <c r="AJ1132" i="145"/>
  <c r="AI1132" i="145"/>
  <c r="AH1132" i="145"/>
  <c r="AG1132" i="145"/>
  <c r="AF1132" i="145"/>
  <c r="AE1132" i="145"/>
  <c r="AD1132" i="145"/>
  <c r="Z1132" i="145"/>
  <c r="Y1132" i="145"/>
  <c r="X1132" i="145"/>
  <c r="W1132" i="145"/>
  <c r="V1132" i="145"/>
  <c r="U1132" i="145"/>
  <c r="T1132" i="145"/>
  <c r="S1132" i="145"/>
  <c r="R1132" i="145"/>
  <c r="Q1132" i="145"/>
  <c r="P1132" i="145"/>
  <c r="O1132" i="145"/>
  <c r="N1132" i="145"/>
  <c r="M1132" i="145"/>
  <c r="L1132" i="145"/>
  <c r="K1132" i="145"/>
  <c r="J1132" i="145"/>
  <c r="I1132" i="145"/>
  <c r="H1132" i="145"/>
  <c r="G1132" i="145"/>
  <c r="F1132" i="145"/>
  <c r="E1132" i="145"/>
  <c r="AZ1131" i="145"/>
  <c r="AY1131" i="145"/>
  <c r="AX1131" i="145"/>
  <c r="AW1131" i="145"/>
  <c r="AV1131" i="145"/>
  <c r="AU1131" i="145"/>
  <c r="AT1131" i="145"/>
  <c r="AS1131" i="145"/>
  <c r="AR1131" i="145"/>
  <c r="AQ1131" i="145"/>
  <c r="AP1131" i="145"/>
  <c r="AO1131" i="145"/>
  <c r="AN1131" i="145"/>
  <c r="AM1131" i="145"/>
  <c r="AL1131" i="145"/>
  <c r="AK1131" i="145"/>
  <c r="AJ1131" i="145"/>
  <c r="AI1131" i="145"/>
  <c r="AH1131" i="145"/>
  <c r="AG1131" i="145"/>
  <c r="AF1131" i="145"/>
  <c r="AE1131" i="145"/>
  <c r="AD1131" i="145"/>
  <c r="Z1131" i="145"/>
  <c r="Y1131" i="145"/>
  <c r="X1131" i="145"/>
  <c r="W1131" i="145"/>
  <c r="V1131" i="145"/>
  <c r="U1131" i="145"/>
  <c r="T1131" i="145"/>
  <c r="S1131" i="145"/>
  <c r="R1131" i="145"/>
  <c r="Q1131" i="145"/>
  <c r="P1131" i="145"/>
  <c r="O1131" i="145"/>
  <c r="N1131" i="145"/>
  <c r="M1131" i="145"/>
  <c r="L1131" i="145"/>
  <c r="K1131" i="145"/>
  <c r="J1131" i="145"/>
  <c r="I1131" i="145"/>
  <c r="H1131" i="145"/>
  <c r="G1131" i="145"/>
  <c r="F1131" i="145"/>
  <c r="E1131" i="145"/>
  <c r="AZ1130" i="145"/>
  <c r="AY1130" i="145"/>
  <c r="AX1130" i="145"/>
  <c r="AW1130" i="145"/>
  <c r="AV1130" i="145"/>
  <c r="AU1130" i="145"/>
  <c r="AT1130" i="145"/>
  <c r="AS1130" i="145"/>
  <c r="AR1130" i="145"/>
  <c r="AQ1130" i="145"/>
  <c r="AP1130" i="145"/>
  <c r="AO1130" i="145"/>
  <c r="AN1130" i="145"/>
  <c r="AM1130" i="145"/>
  <c r="AL1130" i="145"/>
  <c r="AK1130" i="145"/>
  <c r="AJ1130" i="145"/>
  <c r="AI1130" i="145"/>
  <c r="AH1130" i="145"/>
  <c r="AG1130" i="145"/>
  <c r="AF1130" i="145"/>
  <c r="AE1130" i="145"/>
  <c r="AD1130" i="145"/>
  <c r="Z1130" i="145"/>
  <c r="Y1130" i="145"/>
  <c r="X1130" i="145"/>
  <c r="W1130" i="145"/>
  <c r="V1130" i="145"/>
  <c r="U1130" i="145"/>
  <c r="T1130" i="145"/>
  <c r="S1130" i="145"/>
  <c r="R1130" i="145"/>
  <c r="Q1130" i="145"/>
  <c r="P1130" i="145"/>
  <c r="O1130" i="145"/>
  <c r="N1130" i="145"/>
  <c r="M1130" i="145"/>
  <c r="L1130" i="145"/>
  <c r="K1130" i="145"/>
  <c r="J1130" i="145"/>
  <c r="I1130" i="145"/>
  <c r="H1130" i="145"/>
  <c r="G1130" i="145"/>
  <c r="F1130" i="145"/>
  <c r="E1130" i="145"/>
  <c r="AZ1129" i="145"/>
  <c r="AY1129" i="145"/>
  <c r="AX1129" i="145"/>
  <c r="AW1129" i="145"/>
  <c r="AV1129" i="145"/>
  <c r="AU1129" i="145"/>
  <c r="AT1129" i="145"/>
  <c r="AS1129" i="145"/>
  <c r="AR1129" i="145"/>
  <c r="AQ1129" i="145"/>
  <c r="AP1129" i="145"/>
  <c r="AO1129" i="145"/>
  <c r="AN1129" i="145"/>
  <c r="AM1129" i="145"/>
  <c r="AL1129" i="145"/>
  <c r="AK1129" i="145"/>
  <c r="AJ1129" i="145"/>
  <c r="AI1129" i="145"/>
  <c r="AH1129" i="145"/>
  <c r="AG1129" i="145"/>
  <c r="AF1129" i="145"/>
  <c r="AE1129" i="145"/>
  <c r="AD1129" i="145"/>
  <c r="Z1129" i="145"/>
  <c r="Y1129" i="145"/>
  <c r="X1129" i="145"/>
  <c r="W1129" i="145"/>
  <c r="V1129" i="145"/>
  <c r="U1129" i="145"/>
  <c r="T1129" i="145"/>
  <c r="S1129" i="145"/>
  <c r="R1129" i="145"/>
  <c r="Q1129" i="145"/>
  <c r="P1129" i="145"/>
  <c r="O1129" i="145"/>
  <c r="N1129" i="145"/>
  <c r="M1129" i="145"/>
  <c r="L1129" i="145"/>
  <c r="K1129" i="145"/>
  <c r="J1129" i="145"/>
  <c r="I1129" i="145"/>
  <c r="H1129" i="145"/>
  <c r="G1129" i="145"/>
  <c r="F1129" i="145"/>
  <c r="E1129" i="145"/>
  <c r="AZ1128" i="145"/>
  <c r="AY1128" i="145"/>
  <c r="AX1128" i="145"/>
  <c r="AW1128" i="145"/>
  <c r="AV1128" i="145"/>
  <c r="AU1128" i="145"/>
  <c r="AT1128" i="145"/>
  <c r="AS1128" i="145"/>
  <c r="AR1128" i="145"/>
  <c r="AQ1128" i="145"/>
  <c r="AP1128" i="145"/>
  <c r="AO1128" i="145"/>
  <c r="AN1128" i="145"/>
  <c r="AM1128" i="145"/>
  <c r="AL1128" i="145"/>
  <c r="AK1128" i="145"/>
  <c r="AJ1128" i="145"/>
  <c r="AI1128" i="145"/>
  <c r="AH1128" i="145"/>
  <c r="AG1128" i="145"/>
  <c r="AF1128" i="145"/>
  <c r="AE1128" i="145"/>
  <c r="AD1128" i="145"/>
  <c r="Z1128" i="145"/>
  <c r="Y1128" i="145"/>
  <c r="X1128" i="145"/>
  <c r="W1128" i="145"/>
  <c r="V1128" i="145"/>
  <c r="U1128" i="145"/>
  <c r="T1128" i="145"/>
  <c r="S1128" i="145"/>
  <c r="R1128" i="145"/>
  <c r="Q1128" i="145"/>
  <c r="P1128" i="145"/>
  <c r="O1128" i="145"/>
  <c r="N1128" i="145"/>
  <c r="M1128" i="145"/>
  <c r="L1128" i="145"/>
  <c r="K1128" i="145"/>
  <c r="J1128" i="145"/>
  <c r="I1128" i="145"/>
  <c r="H1128" i="145"/>
  <c r="G1128" i="145"/>
  <c r="F1128" i="145"/>
  <c r="E1128" i="145"/>
  <c r="AZ1127" i="145"/>
  <c r="AY1127" i="145"/>
  <c r="AX1127" i="145"/>
  <c r="AW1127" i="145"/>
  <c r="AV1127" i="145"/>
  <c r="AU1127" i="145"/>
  <c r="AT1127" i="145"/>
  <c r="AS1127" i="145"/>
  <c r="AR1127" i="145"/>
  <c r="AQ1127" i="145"/>
  <c r="AP1127" i="145"/>
  <c r="AO1127" i="145"/>
  <c r="AN1127" i="145"/>
  <c r="AM1127" i="145"/>
  <c r="AL1127" i="145"/>
  <c r="AK1127" i="145"/>
  <c r="AJ1127" i="145"/>
  <c r="AI1127" i="145"/>
  <c r="AH1127" i="145"/>
  <c r="AG1127" i="145"/>
  <c r="AF1127" i="145"/>
  <c r="AE1127" i="145"/>
  <c r="AD1127" i="145"/>
  <c r="Z1127" i="145"/>
  <c r="Y1127" i="145"/>
  <c r="X1127" i="145"/>
  <c r="W1127" i="145"/>
  <c r="V1127" i="145"/>
  <c r="U1127" i="145"/>
  <c r="T1127" i="145"/>
  <c r="S1127" i="145"/>
  <c r="R1127" i="145"/>
  <c r="Q1127" i="145"/>
  <c r="P1127" i="145"/>
  <c r="O1127" i="145"/>
  <c r="N1127" i="145"/>
  <c r="M1127" i="145"/>
  <c r="L1127" i="145"/>
  <c r="K1127" i="145"/>
  <c r="J1127" i="145"/>
  <c r="I1127" i="145"/>
  <c r="H1127" i="145"/>
  <c r="G1127" i="145"/>
  <c r="F1127" i="145"/>
  <c r="E1127" i="145"/>
  <c r="AZ1126" i="145"/>
  <c r="AY1126" i="145"/>
  <c r="AX1126" i="145"/>
  <c r="AW1126" i="145"/>
  <c r="AV1126" i="145"/>
  <c r="AU1126" i="145"/>
  <c r="AT1126" i="145"/>
  <c r="AS1126" i="145"/>
  <c r="AR1126" i="145"/>
  <c r="AQ1126" i="145"/>
  <c r="AP1126" i="145"/>
  <c r="AO1126" i="145"/>
  <c r="AN1126" i="145"/>
  <c r="AM1126" i="145"/>
  <c r="AL1126" i="145"/>
  <c r="AK1126" i="145"/>
  <c r="AJ1126" i="145"/>
  <c r="AI1126" i="145"/>
  <c r="AH1126" i="145"/>
  <c r="AG1126" i="145"/>
  <c r="AF1126" i="145"/>
  <c r="AE1126" i="145"/>
  <c r="AD1126" i="145"/>
  <c r="Z1126" i="145"/>
  <c r="Y1126" i="145"/>
  <c r="X1126" i="145"/>
  <c r="W1126" i="145"/>
  <c r="V1126" i="145"/>
  <c r="U1126" i="145"/>
  <c r="T1126" i="145"/>
  <c r="S1126" i="145"/>
  <c r="R1126" i="145"/>
  <c r="Q1126" i="145"/>
  <c r="P1126" i="145"/>
  <c r="O1126" i="145"/>
  <c r="N1126" i="145"/>
  <c r="M1126" i="145"/>
  <c r="L1126" i="145"/>
  <c r="K1126" i="145"/>
  <c r="J1126" i="145"/>
  <c r="I1126" i="145"/>
  <c r="H1126" i="145"/>
  <c r="G1126" i="145"/>
  <c r="F1126" i="145"/>
  <c r="E1126" i="145"/>
  <c r="AZ1125" i="145"/>
  <c r="AY1125" i="145"/>
  <c r="AX1125" i="145"/>
  <c r="AW1125" i="145"/>
  <c r="AV1125" i="145"/>
  <c r="AU1125" i="145"/>
  <c r="AT1125" i="145"/>
  <c r="AS1125" i="145"/>
  <c r="AR1125" i="145"/>
  <c r="AQ1125" i="145"/>
  <c r="AP1125" i="145"/>
  <c r="AO1125" i="145"/>
  <c r="AN1125" i="145"/>
  <c r="AM1125" i="145"/>
  <c r="AL1125" i="145"/>
  <c r="AK1125" i="145"/>
  <c r="AJ1125" i="145"/>
  <c r="AI1125" i="145"/>
  <c r="AH1125" i="145"/>
  <c r="AG1125" i="145"/>
  <c r="AF1125" i="145"/>
  <c r="AE1125" i="145"/>
  <c r="AD1125" i="145"/>
  <c r="Z1125" i="145"/>
  <c r="Y1125" i="145"/>
  <c r="X1125" i="145"/>
  <c r="W1125" i="145"/>
  <c r="V1125" i="145"/>
  <c r="U1125" i="145"/>
  <c r="T1125" i="145"/>
  <c r="S1125" i="145"/>
  <c r="R1125" i="145"/>
  <c r="Q1125" i="145"/>
  <c r="P1125" i="145"/>
  <c r="O1125" i="145"/>
  <c r="N1125" i="145"/>
  <c r="M1125" i="145"/>
  <c r="L1125" i="145"/>
  <c r="K1125" i="145"/>
  <c r="J1125" i="145"/>
  <c r="I1125" i="145"/>
  <c r="H1125" i="145"/>
  <c r="G1125" i="145"/>
  <c r="F1125" i="145"/>
  <c r="E1125" i="145"/>
  <c r="AZ1124" i="145"/>
  <c r="AY1124" i="145"/>
  <c r="AX1124" i="145"/>
  <c r="AW1124" i="145"/>
  <c r="AV1124" i="145"/>
  <c r="AU1124" i="145"/>
  <c r="AT1124" i="145"/>
  <c r="AS1124" i="145"/>
  <c r="AR1124" i="145"/>
  <c r="AQ1124" i="145"/>
  <c r="AP1124" i="145"/>
  <c r="AO1124" i="145"/>
  <c r="AN1124" i="145"/>
  <c r="AM1124" i="145"/>
  <c r="AL1124" i="145"/>
  <c r="AK1124" i="145"/>
  <c r="AJ1124" i="145"/>
  <c r="AI1124" i="145"/>
  <c r="AH1124" i="145"/>
  <c r="AG1124" i="145"/>
  <c r="AF1124" i="145"/>
  <c r="AE1124" i="145"/>
  <c r="AD1124" i="145"/>
  <c r="Z1124" i="145"/>
  <c r="Y1124" i="145"/>
  <c r="X1124" i="145"/>
  <c r="W1124" i="145"/>
  <c r="V1124" i="145"/>
  <c r="U1124" i="145"/>
  <c r="T1124" i="145"/>
  <c r="S1124" i="145"/>
  <c r="R1124" i="145"/>
  <c r="Q1124" i="145"/>
  <c r="P1124" i="145"/>
  <c r="O1124" i="145"/>
  <c r="N1124" i="145"/>
  <c r="M1124" i="145"/>
  <c r="L1124" i="145"/>
  <c r="K1124" i="145"/>
  <c r="J1124" i="145"/>
  <c r="I1124" i="145"/>
  <c r="H1124" i="145"/>
  <c r="G1124" i="145"/>
  <c r="F1124" i="145"/>
  <c r="E1124" i="145"/>
  <c r="AZ1123" i="145"/>
  <c r="AY1123" i="145"/>
  <c r="AX1123" i="145"/>
  <c r="AW1123" i="145"/>
  <c r="AV1123" i="145"/>
  <c r="AU1123" i="145"/>
  <c r="AT1123" i="145"/>
  <c r="AS1123" i="145"/>
  <c r="AR1123" i="145"/>
  <c r="AQ1123" i="145"/>
  <c r="AP1123" i="145"/>
  <c r="AO1123" i="145"/>
  <c r="AN1123" i="145"/>
  <c r="AM1123" i="145"/>
  <c r="AL1123" i="145"/>
  <c r="AK1123" i="145"/>
  <c r="AJ1123" i="145"/>
  <c r="AI1123" i="145"/>
  <c r="AH1123" i="145"/>
  <c r="AG1123" i="145"/>
  <c r="AF1123" i="145"/>
  <c r="AE1123" i="145"/>
  <c r="AD1123" i="145"/>
  <c r="Z1123" i="145"/>
  <c r="Y1123" i="145"/>
  <c r="X1123" i="145"/>
  <c r="W1123" i="145"/>
  <c r="V1123" i="145"/>
  <c r="U1123" i="145"/>
  <c r="T1123" i="145"/>
  <c r="S1123" i="145"/>
  <c r="R1123" i="145"/>
  <c r="Q1123" i="145"/>
  <c r="P1123" i="145"/>
  <c r="O1123" i="145"/>
  <c r="N1123" i="145"/>
  <c r="M1123" i="145"/>
  <c r="L1123" i="145"/>
  <c r="K1123" i="145"/>
  <c r="J1123" i="145"/>
  <c r="I1123" i="145"/>
  <c r="H1123" i="145"/>
  <c r="G1123" i="145"/>
  <c r="F1123" i="145"/>
  <c r="E1123" i="145"/>
  <c r="AZ1122" i="145"/>
  <c r="AY1122" i="145"/>
  <c r="AX1122" i="145"/>
  <c r="AW1122" i="145"/>
  <c r="AV1122" i="145"/>
  <c r="AU1122" i="145"/>
  <c r="AT1122" i="145"/>
  <c r="AS1122" i="145"/>
  <c r="AR1122" i="145"/>
  <c r="AQ1122" i="145"/>
  <c r="AP1122" i="145"/>
  <c r="AO1122" i="145"/>
  <c r="AN1122" i="145"/>
  <c r="AM1122" i="145"/>
  <c r="AL1122" i="145"/>
  <c r="AK1122" i="145"/>
  <c r="AJ1122" i="145"/>
  <c r="AI1122" i="145"/>
  <c r="AH1122" i="145"/>
  <c r="AG1122" i="145"/>
  <c r="AF1122" i="145"/>
  <c r="AE1122" i="145"/>
  <c r="AD1122" i="145"/>
  <c r="Z1122" i="145"/>
  <c r="Y1122" i="145"/>
  <c r="X1122" i="145"/>
  <c r="W1122" i="145"/>
  <c r="V1122" i="145"/>
  <c r="U1122" i="145"/>
  <c r="T1122" i="145"/>
  <c r="S1122" i="145"/>
  <c r="R1122" i="145"/>
  <c r="Q1122" i="145"/>
  <c r="P1122" i="145"/>
  <c r="O1122" i="145"/>
  <c r="N1122" i="145"/>
  <c r="M1122" i="145"/>
  <c r="L1122" i="145"/>
  <c r="K1122" i="145"/>
  <c r="J1122" i="145"/>
  <c r="I1122" i="145"/>
  <c r="H1122" i="145"/>
  <c r="G1122" i="145"/>
  <c r="F1122" i="145"/>
  <c r="E1122" i="145"/>
  <c r="AZ1121" i="145"/>
  <c r="AY1121" i="145"/>
  <c r="AX1121" i="145"/>
  <c r="AW1121" i="145"/>
  <c r="AV1121" i="145"/>
  <c r="AU1121" i="145"/>
  <c r="AT1121" i="145"/>
  <c r="AS1121" i="145"/>
  <c r="AR1121" i="145"/>
  <c r="AQ1121" i="145"/>
  <c r="AP1121" i="145"/>
  <c r="AO1121" i="145"/>
  <c r="AN1121" i="145"/>
  <c r="AM1121" i="145"/>
  <c r="AL1121" i="145"/>
  <c r="AK1121" i="145"/>
  <c r="AJ1121" i="145"/>
  <c r="AI1121" i="145"/>
  <c r="AH1121" i="145"/>
  <c r="AG1121" i="145"/>
  <c r="AF1121" i="145"/>
  <c r="AE1121" i="145"/>
  <c r="AD1121" i="145"/>
  <c r="Z1121" i="145"/>
  <c r="Y1121" i="145"/>
  <c r="X1121" i="145"/>
  <c r="W1121" i="145"/>
  <c r="V1121" i="145"/>
  <c r="U1121" i="145"/>
  <c r="T1121" i="145"/>
  <c r="S1121" i="145"/>
  <c r="R1121" i="145"/>
  <c r="Q1121" i="145"/>
  <c r="P1121" i="145"/>
  <c r="O1121" i="145"/>
  <c r="N1121" i="145"/>
  <c r="M1121" i="145"/>
  <c r="L1121" i="145"/>
  <c r="K1121" i="145"/>
  <c r="J1121" i="145"/>
  <c r="I1121" i="145"/>
  <c r="H1121" i="145"/>
  <c r="G1121" i="145"/>
  <c r="F1121" i="145"/>
  <c r="E1121" i="145"/>
  <c r="AZ1120" i="145"/>
  <c r="AY1120" i="145"/>
  <c r="AX1120" i="145"/>
  <c r="AW1120" i="145"/>
  <c r="AV1120" i="145"/>
  <c r="AU1120" i="145"/>
  <c r="AT1120" i="145"/>
  <c r="AS1120" i="145"/>
  <c r="AR1120" i="145"/>
  <c r="AQ1120" i="145"/>
  <c r="AP1120" i="145"/>
  <c r="AO1120" i="145"/>
  <c r="AN1120" i="145"/>
  <c r="AM1120" i="145"/>
  <c r="AL1120" i="145"/>
  <c r="AK1120" i="145"/>
  <c r="AJ1120" i="145"/>
  <c r="AI1120" i="145"/>
  <c r="AH1120" i="145"/>
  <c r="AG1120" i="145"/>
  <c r="AF1120" i="145"/>
  <c r="AE1120" i="145"/>
  <c r="AD1120" i="145"/>
  <c r="Z1120" i="145"/>
  <c r="Y1120" i="145"/>
  <c r="X1120" i="145"/>
  <c r="W1120" i="145"/>
  <c r="V1120" i="145"/>
  <c r="U1120" i="145"/>
  <c r="T1120" i="145"/>
  <c r="S1120" i="145"/>
  <c r="R1120" i="145"/>
  <c r="Q1120" i="145"/>
  <c r="P1120" i="145"/>
  <c r="O1120" i="145"/>
  <c r="N1120" i="145"/>
  <c r="M1120" i="145"/>
  <c r="L1120" i="145"/>
  <c r="K1120" i="145"/>
  <c r="J1120" i="145"/>
  <c r="I1120" i="145"/>
  <c r="H1120" i="145"/>
  <c r="G1120" i="145"/>
  <c r="F1120" i="145"/>
  <c r="E1120" i="145"/>
  <c r="AZ1119" i="145"/>
  <c r="AY1119" i="145"/>
  <c r="AX1119" i="145"/>
  <c r="AW1119" i="145"/>
  <c r="AV1119" i="145"/>
  <c r="AU1119" i="145"/>
  <c r="AT1119" i="145"/>
  <c r="AS1119" i="145"/>
  <c r="AR1119" i="145"/>
  <c r="AQ1119" i="145"/>
  <c r="AP1119" i="145"/>
  <c r="AO1119" i="145"/>
  <c r="AN1119" i="145"/>
  <c r="AM1119" i="145"/>
  <c r="AL1119" i="145"/>
  <c r="AK1119" i="145"/>
  <c r="AJ1119" i="145"/>
  <c r="AI1119" i="145"/>
  <c r="AH1119" i="145"/>
  <c r="AG1119" i="145"/>
  <c r="AF1119" i="145"/>
  <c r="AE1119" i="145"/>
  <c r="AD1119" i="145"/>
  <c r="Z1119" i="145"/>
  <c r="Y1119" i="145"/>
  <c r="X1119" i="145"/>
  <c r="W1119" i="145"/>
  <c r="V1119" i="145"/>
  <c r="U1119" i="145"/>
  <c r="T1119" i="145"/>
  <c r="S1119" i="145"/>
  <c r="R1119" i="145"/>
  <c r="Q1119" i="145"/>
  <c r="P1119" i="145"/>
  <c r="O1119" i="145"/>
  <c r="N1119" i="145"/>
  <c r="M1119" i="145"/>
  <c r="L1119" i="145"/>
  <c r="K1119" i="145"/>
  <c r="J1119" i="145"/>
  <c r="I1119" i="145"/>
  <c r="H1119" i="145"/>
  <c r="G1119" i="145"/>
  <c r="F1119" i="145"/>
  <c r="E1119" i="145"/>
  <c r="AZ1118" i="145"/>
  <c r="AY1118" i="145"/>
  <c r="AX1118" i="145"/>
  <c r="AW1118" i="145"/>
  <c r="AV1118" i="145"/>
  <c r="AU1118" i="145"/>
  <c r="AT1118" i="145"/>
  <c r="AS1118" i="145"/>
  <c r="AR1118" i="145"/>
  <c r="AQ1118" i="145"/>
  <c r="AP1118" i="145"/>
  <c r="AO1118" i="145"/>
  <c r="AN1118" i="145"/>
  <c r="AM1118" i="145"/>
  <c r="AL1118" i="145"/>
  <c r="AK1118" i="145"/>
  <c r="AJ1118" i="145"/>
  <c r="AI1118" i="145"/>
  <c r="AH1118" i="145"/>
  <c r="AG1118" i="145"/>
  <c r="AF1118" i="145"/>
  <c r="AE1118" i="145"/>
  <c r="AD1118" i="145"/>
  <c r="Z1118" i="145"/>
  <c r="Y1118" i="145"/>
  <c r="X1118" i="145"/>
  <c r="W1118" i="145"/>
  <c r="V1118" i="145"/>
  <c r="U1118" i="145"/>
  <c r="T1118" i="145"/>
  <c r="S1118" i="145"/>
  <c r="R1118" i="145"/>
  <c r="Q1118" i="145"/>
  <c r="P1118" i="145"/>
  <c r="O1118" i="145"/>
  <c r="N1118" i="145"/>
  <c r="M1118" i="145"/>
  <c r="L1118" i="145"/>
  <c r="K1118" i="145"/>
  <c r="J1118" i="145"/>
  <c r="I1118" i="145"/>
  <c r="H1118" i="145"/>
  <c r="G1118" i="145"/>
  <c r="F1118" i="145"/>
  <c r="E1118" i="145"/>
  <c r="AZ1117" i="145"/>
  <c r="AY1117" i="145"/>
  <c r="AX1117" i="145"/>
  <c r="AW1117" i="145"/>
  <c r="AV1117" i="145"/>
  <c r="AU1117" i="145"/>
  <c r="AT1117" i="145"/>
  <c r="AS1117" i="145"/>
  <c r="AR1117" i="145"/>
  <c r="AQ1117" i="145"/>
  <c r="AP1117" i="145"/>
  <c r="AO1117" i="145"/>
  <c r="AN1117" i="145"/>
  <c r="AM1117" i="145"/>
  <c r="AL1117" i="145"/>
  <c r="AK1117" i="145"/>
  <c r="AJ1117" i="145"/>
  <c r="AI1117" i="145"/>
  <c r="AH1117" i="145"/>
  <c r="AG1117" i="145"/>
  <c r="AF1117" i="145"/>
  <c r="AE1117" i="145"/>
  <c r="AD1117" i="145"/>
  <c r="Z1117" i="145"/>
  <c r="Y1117" i="145"/>
  <c r="X1117" i="145"/>
  <c r="W1117" i="145"/>
  <c r="V1117" i="145"/>
  <c r="U1117" i="145"/>
  <c r="T1117" i="145"/>
  <c r="S1117" i="145"/>
  <c r="R1117" i="145"/>
  <c r="Q1117" i="145"/>
  <c r="P1117" i="145"/>
  <c r="O1117" i="145"/>
  <c r="N1117" i="145"/>
  <c r="M1117" i="145"/>
  <c r="L1117" i="145"/>
  <c r="K1117" i="145"/>
  <c r="J1117" i="145"/>
  <c r="I1117" i="145"/>
  <c r="H1117" i="145"/>
  <c r="G1117" i="145"/>
  <c r="F1117" i="145"/>
  <c r="E1117" i="145"/>
  <c r="AZ1116" i="145"/>
  <c r="AY1116" i="145"/>
  <c r="AX1116" i="145"/>
  <c r="AW1116" i="145"/>
  <c r="AV1116" i="145"/>
  <c r="AU1116" i="145"/>
  <c r="AT1116" i="145"/>
  <c r="AS1116" i="145"/>
  <c r="AR1116" i="145"/>
  <c r="AQ1116" i="145"/>
  <c r="AP1116" i="145"/>
  <c r="AO1116" i="145"/>
  <c r="AN1116" i="145"/>
  <c r="AM1116" i="145"/>
  <c r="AL1116" i="145"/>
  <c r="AK1116" i="145"/>
  <c r="AJ1116" i="145"/>
  <c r="AI1116" i="145"/>
  <c r="AH1116" i="145"/>
  <c r="AG1116" i="145"/>
  <c r="AF1116" i="145"/>
  <c r="AE1116" i="145"/>
  <c r="AD1116" i="145"/>
  <c r="Z1116" i="145"/>
  <c r="Y1116" i="145"/>
  <c r="X1116" i="145"/>
  <c r="W1116" i="145"/>
  <c r="V1116" i="145"/>
  <c r="U1116" i="145"/>
  <c r="T1116" i="145"/>
  <c r="S1116" i="145"/>
  <c r="R1116" i="145"/>
  <c r="Q1116" i="145"/>
  <c r="P1116" i="145"/>
  <c r="O1116" i="145"/>
  <c r="N1116" i="145"/>
  <c r="M1116" i="145"/>
  <c r="L1116" i="145"/>
  <c r="K1116" i="145"/>
  <c r="J1116" i="145"/>
  <c r="I1116" i="145"/>
  <c r="H1116" i="145"/>
  <c r="G1116" i="145"/>
  <c r="F1116" i="145"/>
  <c r="E1116" i="145"/>
  <c r="AZ1115" i="145"/>
  <c r="AY1115" i="145"/>
  <c r="AX1115" i="145"/>
  <c r="AW1115" i="145"/>
  <c r="AV1115" i="145"/>
  <c r="AU1115" i="145"/>
  <c r="AT1115" i="145"/>
  <c r="AS1115" i="145"/>
  <c r="AR1115" i="145"/>
  <c r="AQ1115" i="145"/>
  <c r="AP1115" i="145"/>
  <c r="AO1115" i="145"/>
  <c r="AN1115" i="145"/>
  <c r="AM1115" i="145"/>
  <c r="AL1115" i="145"/>
  <c r="AK1115" i="145"/>
  <c r="AJ1115" i="145"/>
  <c r="AI1115" i="145"/>
  <c r="AH1115" i="145"/>
  <c r="AG1115" i="145"/>
  <c r="AF1115" i="145"/>
  <c r="AE1115" i="145"/>
  <c r="AD1115" i="145"/>
  <c r="Z1115" i="145"/>
  <c r="Y1115" i="145"/>
  <c r="X1115" i="145"/>
  <c r="W1115" i="145"/>
  <c r="V1115" i="145"/>
  <c r="U1115" i="145"/>
  <c r="T1115" i="145"/>
  <c r="S1115" i="145"/>
  <c r="R1115" i="145"/>
  <c r="Q1115" i="145"/>
  <c r="P1115" i="145"/>
  <c r="O1115" i="145"/>
  <c r="N1115" i="145"/>
  <c r="M1115" i="145"/>
  <c r="L1115" i="145"/>
  <c r="K1115" i="145"/>
  <c r="J1115" i="145"/>
  <c r="I1115" i="145"/>
  <c r="H1115" i="145"/>
  <c r="G1115" i="145"/>
  <c r="F1115" i="145"/>
  <c r="E1115" i="145"/>
  <c r="AZ1114" i="145"/>
  <c r="AY1114" i="145"/>
  <c r="AX1114" i="145"/>
  <c r="AW1114" i="145"/>
  <c r="AV1114" i="145"/>
  <c r="AU1114" i="145"/>
  <c r="AT1114" i="145"/>
  <c r="AS1114" i="145"/>
  <c r="AR1114" i="145"/>
  <c r="AQ1114" i="145"/>
  <c r="AP1114" i="145"/>
  <c r="AO1114" i="145"/>
  <c r="AN1114" i="145"/>
  <c r="AM1114" i="145"/>
  <c r="AL1114" i="145"/>
  <c r="AK1114" i="145"/>
  <c r="AJ1114" i="145"/>
  <c r="AI1114" i="145"/>
  <c r="AH1114" i="145"/>
  <c r="AG1114" i="145"/>
  <c r="AF1114" i="145"/>
  <c r="AE1114" i="145"/>
  <c r="AD1114" i="145"/>
  <c r="Z1114" i="145"/>
  <c r="Y1114" i="145"/>
  <c r="X1114" i="145"/>
  <c r="W1114" i="145"/>
  <c r="V1114" i="145"/>
  <c r="U1114" i="145"/>
  <c r="T1114" i="145"/>
  <c r="S1114" i="145"/>
  <c r="R1114" i="145"/>
  <c r="Q1114" i="145"/>
  <c r="P1114" i="145"/>
  <c r="O1114" i="145"/>
  <c r="N1114" i="145"/>
  <c r="M1114" i="145"/>
  <c r="L1114" i="145"/>
  <c r="K1114" i="145"/>
  <c r="J1114" i="145"/>
  <c r="I1114" i="145"/>
  <c r="H1114" i="145"/>
  <c r="G1114" i="145"/>
  <c r="F1114" i="145"/>
  <c r="E1114" i="145"/>
  <c r="AZ1113" i="145"/>
  <c r="AY1113" i="145"/>
  <c r="AX1113" i="145"/>
  <c r="AW1113" i="145"/>
  <c r="AV1113" i="145"/>
  <c r="AU1113" i="145"/>
  <c r="AT1113" i="145"/>
  <c r="AS1113" i="145"/>
  <c r="AR1113" i="145"/>
  <c r="AQ1113" i="145"/>
  <c r="AP1113" i="145"/>
  <c r="AO1113" i="145"/>
  <c r="AN1113" i="145"/>
  <c r="AM1113" i="145"/>
  <c r="AL1113" i="145"/>
  <c r="AK1113" i="145"/>
  <c r="AJ1113" i="145"/>
  <c r="AI1113" i="145"/>
  <c r="AH1113" i="145"/>
  <c r="AG1113" i="145"/>
  <c r="AF1113" i="145"/>
  <c r="AE1113" i="145"/>
  <c r="AD1113" i="145"/>
  <c r="Z1113" i="145"/>
  <c r="Y1113" i="145"/>
  <c r="X1113" i="145"/>
  <c r="W1113" i="145"/>
  <c r="V1113" i="145"/>
  <c r="U1113" i="145"/>
  <c r="T1113" i="145"/>
  <c r="S1113" i="145"/>
  <c r="R1113" i="145"/>
  <c r="Q1113" i="145"/>
  <c r="P1113" i="145"/>
  <c r="O1113" i="145"/>
  <c r="N1113" i="145"/>
  <c r="M1113" i="145"/>
  <c r="L1113" i="145"/>
  <c r="K1113" i="145"/>
  <c r="J1113" i="145"/>
  <c r="I1113" i="145"/>
  <c r="H1113" i="145"/>
  <c r="G1113" i="145"/>
  <c r="F1113" i="145"/>
  <c r="E1113" i="145"/>
  <c r="AZ1112" i="145"/>
  <c r="AY1112" i="145"/>
  <c r="AX1112" i="145"/>
  <c r="AW1112" i="145"/>
  <c r="AV1112" i="145"/>
  <c r="AU1112" i="145"/>
  <c r="AT1112" i="145"/>
  <c r="AS1112" i="145"/>
  <c r="AR1112" i="145"/>
  <c r="AQ1112" i="145"/>
  <c r="AP1112" i="145"/>
  <c r="AO1112" i="145"/>
  <c r="AN1112" i="145"/>
  <c r="AM1112" i="145"/>
  <c r="AL1112" i="145"/>
  <c r="AK1112" i="145"/>
  <c r="AJ1112" i="145"/>
  <c r="AI1112" i="145"/>
  <c r="AH1112" i="145"/>
  <c r="AG1112" i="145"/>
  <c r="AF1112" i="145"/>
  <c r="AE1112" i="145"/>
  <c r="AD1112" i="145"/>
  <c r="Z1112" i="145"/>
  <c r="Y1112" i="145"/>
  <c r="X1112" i="145"/>
  <c r="W1112" i="145"/>
  <c r="V1112" i="145"/>
  <c r="U1112" i="145"/>
  <c r="T1112" i="145"/>
  <c r="S1112" i="145"/>
  <c r="R1112" i="145"/>
  <c r="Q1112" i="145"/>
  <c r="P1112" i="145"/>
  <c r="O1112" i="145"/>
  <c r="N1112" i="145"/>
  <c r="M1112" i="145"/>
  <c r="L1112" i="145"/>
  <c r="K1112" i="145"/>
  <c r="J1112" i="145"/>
  <c r="I1112" i="145"/>
  <c r="H1112" i="145"/>
  <c r="G1112" i="145"/>
  <c r="F1112" i="145"/>
  <c r="E1112" i="145"/>
  <c r="AZ1111" i="145"/>
  <c r="AY1111" i="145"/>
  <c r="AX1111" i="145"/>
  <c r="AW1111" i="145"/>
  <c r="AV1111" i="145"/>
  <c r="AU1111" i="145"/>
  <c r="AT1111" i="145"/>
  <c r="AS1111" i="145"/>
  <c r="AR1111" i="145"/>
  <c r="AQ1111" i="145"/>
  <c r="AP1111" i="145"/>
  <c r="AO1111" i="145"/>
  <c r="AN1111" i="145"/>
  <c r="AM1111" i="145"/>
  <c r="AL1111" i="145"/>
  <c r="AK1111" i="145"/>
  <c r="AJ1111" i="145"/>
  <c r="AI1111" i="145"/>
  <c r="AH1111" i="145"/>
  <c r="AG1111" i="145"/>
  <c r="AF1111" i="145"/>
  <c r="AE1111" i="145"/>
  <c r="AD1111" i="145"/>
  <c r="Z1111" i="145"/>
  <c r="Y1111" i="145"/>
  <c r="X1111" i="145"/>
  <c r="W1111" i="145"/>
  <c r="V1111" i="145"/>
  <c r="U1111" i="145"/>
  <c r="T1111" i="145"/>
  <c r="S1111" i="145"/>
  <c r="R1111" i="145"/>
  <c r="Q1111" i="145"/>
  <c r="P1111" i="145"/>
  <c r="O1111" i="145"/>
  <c r="N1111" i="145"/>
  <c r="M1111" i="145"/>
  <c r="L1111" i="145"/>
  <c r="K1111" i="145"/>
  <c r="J1111" i="145"/>
  <c r="I1111" i="145"/>
  <c r="H1111" i="145"/>
  <c r="G1111" i="145"/>
  <c r="F1111" i="145"/>
  <c r="E1111" i="145"/>
  <c r="AZ1110" i="145"/>
  <c r="AY1110" i="145"/>
  <c r="AX1110" i="145"/>
  <c r="AW1110" i="145"/>
  <c r="AV1110" i="145"/>
  <c r="AU1110" i="145"/>
  <c r="AT1110" i="145"/>
  <c r="AS1110" i="145"/>
  <c r="AR1110" i="145"/>
  <c r="AQ1110" i="145"/>
  <c r="AP1110" i="145"/>
  <c r="AO1110" i="145"/>
  <c r="AN1110" i="145"/>
  <c r="AM1110" i="145"/>
  <c r="AL1110" i="145"/>
  <c r="AK1110" i="145"/>
  <c r="AJ1110" i="145"/>
  <c r="AI1110" i="145"/>
  <c r="AH1110" i="145"/>
  <c r="AG1110" i="145"/>
  <c r="AF1110" i="145"/>
  <c r="AE1110" i="145"/>
  <c r="AD1110" i="145"/>
  <c r="Z1110" i="145"/>
  <c r="Y1110" i="145"/>
  <c r="X1110" i="145"/>
  <c r="W1110" i="145"/>
  <c r="V1110" i="145"/>
  <c r="U1110" i="145"/>
  <c r="T1110" i="145"/>
  <c r="S1110" i="145"/>
  <c r="R1110" i="145"/>
  <c r="Q1110" i="145"/>
  <c r="P1110" i="145"/>
  <c r="O1110" i="145"/>
  <c r="N1110" i="145"/>
  <c r="M1110" i="145"/>
  <c r="L1110" i="145"/>
  <c r="K1110" i="145"/>
  <c r="J1110" i="145"/>
  <c r="I1110" i="145"/>
  <c r="H1110" i="145"/>
  <c r="G1110" i="145"/>
  <c r="F1110" i="145"/>
  <c r="E1110" i="145"/>
  <c r="AZ1109" i="145"/>
  <c r="AY1109" i="145"/>
  <c r="AX1109" i="145"/>
  <c r="AW1109" i="145"/>
  <c r="AV1109" i="145"/>
  <c r="AU1109" i="145"/>
  <c r="AT1109" i="145"/>
  <c r="AS1109" i="145"/>
  <c r="AR1109" i="145"/>
  <c r="AQ1109" i="145"/>
  <c r="AP1109" i="145"/>
  <c r="AO1109" i="145"/>
  <c r="AN1109" i="145"/>
  <c r="AM1109" i="145"/>
  <c r="AL1109" i="145"/>
  <c r="AK1109" i="145"/>
  <c r="AJ1109" i="145"/>
  <c r="AI1109" i="145"/>
  <c r="AH1109" i="145"/>
  <c r="AG1109" i="145"/>
  <c r="AF1109" i="145"/>
  <c r="AE1109" i="145"/>
  <c r="AD1109" i="145"/>
  <c r="Z1109" i="145"/>
  <c r="Y1109" i="145"/>
  <c r="X1109" i="145"/>
  <c r="W1109" i="145"/>
  <c r="V1109" i="145"/>
  <c r="U1109" i="145"/>
  <c r="T1109" i="145"/>
  <c r="S1109" i="145"/>
  <c r="R1109" i="145"/>
  <c r="Q1109" i="145"/>
  <c r="P1109" i="145"/>
  <c r="O1109" i="145"/>
  <c r="N1109" i="145"/>
  <c r="M1109" i="145"/>
  <c r="L1109" i="145"/>
  <c r="K1109" i="145"/>
  <c r="J1109" i="145"/>
  <c r="I1109" i="145"/>
  <c r="H1109" i="145"/>
  <c r="G1109" i="145"/>
  <c r="F1109" i="145"/>
  <c r="E1109" i="145"/>
  <c r="AZ1108" i="145"/>
  <c r="AY1108" i="145"/>
  <c r="AX1108" i="145"/>
  <c r="AW1108" i="145"/>
  <c r="AV1108" i="145"/>
  <c r="AU1108" i="145"/>
  <c r="AT1108" i="145"/>
  <c r="AS1108" i="145"/>
  <c r="AR1108" i="145"/>
  <c r="AQ1108" i="145"/>
  <c r="AP1108" i="145"/>
  <c r="AO1108" i="145"/>
  <c r="AN1108" i="145"/>
  <c r="AM1108" i="145"/>
  <c r="AL1108" i="145"/>
  <c r="AK1108" i="145"/>
  <c r="AJ1108" i="145"/>
  <c r="AI1108" i="145"/>
  <c r="AH1108" i="145"/>
  <c r="AG1108" i="145"/>
  <c r="AF1108" i="145"/>
  <c r="AE1108" i="145"/>
  <c r="AD1108" i="145"/>
  <c r="Z1108" i="145"/>
  <c r="Y1108" i="145"/>
  <c r="X1108" i="145"/>
  <c r="W1108" i="145"/>
  <c r="V1108" i="145"/>
  <c r="U1108" i="145"/>
  <c r="T1108" i="145"/>
  <c r="S1108" i="145"/>
  <c r="R1108" i="145"/>
  <c r="Q1108" i="145"/>
  <c r="P1108" i="145"/>
  <c r="O1108" i="145"/>
  <c r="N1108" i="145"/>
  <c r="M1108" i="145"/>
  <c r="L1108" i="145"/>
  <c r="K1108" i="145"/>
  <c r="J1108" i="145"/>
  <c r="I1108" i="145"/>
  <c r="H1108" i="145"/>
  <c r="G1108" i="145"/>
  <c r="F1108" i="145"/>
  <c r="E1108" i="145"/>
  <c r="AZ1107" i="145"/>
  <c r="AY1107" i="145"/>
  <c r="AX1107" i="145"/>
  <c r="AW1107" i="145"/>
  <c r="AV1107" i="145"/>
  <c r="AU1107" i="145"/>
  <c r="AT1107" i="145"/>
  <c r="AS1107" i="145"/>
  <c r="AR1107" i="145"/>
  <c r="AQ1107" i="145"/>
  <c r="AP1107" i="145"/>
  <c r="AO1107" i="145"/>
  <c r="AN1107" i="145"/>
  <c r="AM1107" i="145"/>
  <c r="AL1107" i="145"/>
  <c r="AK1107" i="145"/>
  <c r="AJ1107" i="145"/>
  <c r="AI1107" i="145"/>
  <c r="AH1107" i="145"/>
  <c r="AG1107" i="145"/>
  <c r="AF1107" i="145"/>
  <c r="AE1107" i="145"/>
  <c r="AD1107" i="145"/>
  <c r="Z1107" i="145"/>
  <c r="Y1107" i="145"/>
  <c r="X1107" i="145"/>
  <c r="W1107" i="145"/>
  <c r="V1107" i="145"/>
  <c r="U1107" i="145"/>
  <c r="T1107" i="145"/>
  <c r="S1107" i="145"/>
  <c r="R1107" i="145"/>
  <c r="Q1107" i="145"/>
  <c r="P1107" i="145"/>
  <c r="O1107" i="145"/>
  <c r="N1107" i="145"/>
  <c r="M1107" i="145"/>
  <c r="L1107" i="145"/>
  <c r="K1107" i="145"/>
  <c r="J1107" i="145"/>
  <c r="I1107" i="145"/>
  <c r="H1107" i="145"/>
  <c r="G1107" i="145"/>
  <c r="F1107" i="145"/>
  <c r="E1107" i="145"/>
  <c r="AZ1106" i="145"/>
  <c r="AY1106" i="145"/>
  <c r="AX1106" i="145"/>
  <c r="AW1106" i="145"/>
  <c r="AV1106" i="145"/>
  <c r="AU1106" i="145"/>
  <c r="AT1106" i="145"/>
  <c r="AS1106" i="145"/>
  <c r="AR1106" i="145"/>
  <c r="AQ1106" i="145"/>
  <c r="AP1106" i="145"/>
  <c r="AO1106" i="145"/>
  <c r="AN1106" i="145"/>
  <c r="AM1106" i="145"/>
  <c r="AL1106" i="145"/>
  <c r="AK1106" i="145"/>
  <c r="AJ1106" i="145"/>
  <c r="AI1106" i="145"/>
  <c r="AH1106" i="145"/>
  <c r="AG1106" i="145"/>
  <c r="AF1106" i="145"/>
  <c r="AE1106" i="145"/>
  <c r="AD1106" i="145"/>
  <c r="Z1106" i="145"/>
  <c r="Y1106" i="145"/>
  <c r="X1106" i="145"/>
  <c r="W1106" i="145"/>
  <c r="V1106" i="145"/>
  <c r="U1106" i="145"/>
  <c r="T1106" i="145"/>
  <c r="S1106" i="145"/>
  <c r="R1106" i="145"/>
  <c r="Q1106" i="145"/>
  <c r="P1106" i="145"/>
  <c r="O1106" i="145"/>
  <c r="N1106" i="145"/>
  <c r="M1106" i="145"/>
  <c r="L1106" i="145"/>
  <c r="K1106" i="145"/>
  <c r="J1106" i="145"/>
  <c r="I1106" i="145"/>
  <c r="H1106" i="145"/>
  <c r="G1106" i="145"/>
  <c r="F1106" i="145"/>
  <c r="E1106" i="145"/>
  <c r="AZ1105" i="145"/>
  <c r="AY1105" i="145"/>
  <c r="AX1105" i="145"/>
  <c r="AW1105" i="145"/>
  <c r="AV1105" i="145"/>
  <c r="AU1105" i="145"/>
  <c r="AT1105" i="145"/>
  <c r="AS1105" i="145"/>
  <c r="AR1105" i="145"/>
  <c r="AQ1105" i="145"/>
  <c r="AP1105" i="145"/>
  <c r="AO1105" i="145"/>
  <c r="AN1105" i="145"/>
  <c r="AM1105" i="145"/>
  <c r="AL1105" i="145"/>
  <c r="AK1105" i="145"/>
  <c r="AJ1105" i="145"/>
  <c r="AI1105" i="145"/>
  <c r="AH1105" i="145"/>
  <c r="AG1105" i="145"/>
  <c r="AF1105" i="145"/>
  <c r="AE1105" i="145"/>
  <c r="AD1105" i="145"/>
  <c r="Z1105" i="145"/>
  <c r="Y1105" i="145"/>
  <c r="X1105" i="145"/>
  <c r="W1105" i="145"/>
  <c r="V1105" i="145"/>
  <c r="U1105" i="145"/>
  <c r="T1105" i="145"/>
  <c r="S1105" i="145"/>
  <c r="R1105" i="145"/>
  <c r="Q1105" i="145"/>
  <c r="P1105" i="145"/>
  <c r="O1105" i="145"/>
  <c r="N1105" i="145"/>
  <c r="M1105" i="145"/>
  <c r="L1105" i="145"/>
  <c r="K1105" i="145"/>
  <c r="J1105" i="145"/>
  <c r="I1105" i="145"/>
  <c r="H1105" i="145"/>
  <c r="G1105" i="145"/>
  <c r="F1105" i="145"/>
  <c r="E1105" i="145"/>
  <c r="AZ1104" i="145"/>
  <c r="AY1104" i="145"/>
  <c r="AX1104" i="145"/>
  <c r="AW1104" i="145"/>
  <c r="AV1104" i="145"/>
  <c r="AU1104" i="145"/>
  <c r="AT1104" i="145"/>
  <c r="AS1104" i="145"/>
  <c r="AR1104" i="145"/>
  <c r="AQ1104" i="145"/>
  <c r="AP1104" i="145"/>
  <c r="AO1104" i="145"/>
  <c r="AN1104" i="145"/>
  <c r="AM1104" i="145"/>
  <c r="AL1104" i="145"/>
  <c r="AK1104" i="145"/>
  <c r="AJ1104" i="145"/>
  <c r="AI1104" i="145"/>
  <c r="AH1104" i="145"/>
  <c r="AG1104" i="145"/>
  <c r="AF1104" i="145"/>
  <c r="AE1104" i="145"/>
  <c r="AD1104" i="145"/>
  <c r="Z1104" i="145"/>
  <c r="Y1104" i="145"/>
  <c r="X1104" i="145"/>
  <c r="W1104" i="145"/>
  <c r="V1104" i="145"/>
  <c r="U1104" i="145"/>
  <c r="T1104" i="145"/>
  <c r="S1104" i="145"/>
  <c r="R1104" i="145"/>
  <c r="Q1104" i="145"/>
  <c r="P1104" i="145"/>
  <c r="O1104" i="145"/>
  <c r="N1104" i="145"/>
  <c r="M1104" i="145"/>
  <c r="L1104" i="145"/>
  <c r="K1104" i="145"/>
  <c r="J1104" i="145"/>
  <c r="I1104" i="145"/>
  <c r="H1104" i="145"/>
  <c r="G1104" i="145"/>
  <c r="F1104" i="145"/>
  <c r="E1104" i="145"/>
  <c r="AZ1103" i="145"/>
  <c r="AY1103" i="145"/>
  <c r="AX1103" i="145"/>
  <c r="AW1103" i="145"/>
  <c r="AV1103" i="145"/>
  <c r="AU1103" i="145"/>
  <c r="AT1103" i="145"/>
  <c r="AS1103" i="145"/>
  <c r="AR1103" i="145"/>
  <c r="AQ1103" i="145"/>
  <c r="AP1103" i="145"/>
  <c r="AO1103" i="145"/>
  <c r="AN1103" i="145"/>
  <c r="AM1103" i="145"/>
  <c r="AL1103" i="145"/>
  <c r="AK1103" i="145"/>
  <c r="AJ1103" i="145"/>
  <c r="AI1103" i="145"/>
  <c r="AH1103" i="145"/>
  <c r="AG1103" i="145"/>
  <c r="AF1103" i="145"/>
  <c r="AE1103" i="145"/>
  <c r="AD1103" i="145"/>
  <c r="Z1103" i="145"/>
  <c r="Y1103" i="145"/>
  <c r="X1103" i="145"/>
  <c r="W1103" i="145"/>
  <c r="V1103" i="145"/>
  <c r="U1103" i="145"/>
  <c r="T1103" i="145"/>
  <c r="S1103" i="145"/>
  <c r="R1103" i="145"/>
  <c r="Q1103" i="145"/>
  <c r="P1103" i="145"/>
  <c r="O1103" i="145"/>
  <c r="N1103" i="145"/>
  <c r="M1103" i="145"/>
  <c r="L1103" i="145"/>
  <c r="K1103" i="145"/>
  <c r="J1103" i="145"/>
  <c r="I1103" i="145"/>
  <c r="H1103" i="145"/>
  <c r="G1103" i="145"/>
  <c r="F1103" i="145"/>
  <c r="E1103" i="145"/>
  <c r="AZ1102" i="145"/>
  <c r="AY1102" i="145"/>
  <c r="AX1102" i="145"/>
  <c r="AW1102" i="145"/>
  <c r="AV1102" i="145"/>
  <c r="AU1102" i="145"/>
  <c r="AT1102" i="145"/>
  <c r="AS1102" i="145"/>
  <c r="AR1102" i="145"/>
  <c r="AQ1102" i="145"/>
  <c r="AP1102" i="145"/>
  <c r="AO1102" i="145"/>
  <c r="AN1102" i="145"/>
  <c r="AM1102" i="145"/>
  <c r="AL1102" i="145"/>
  <c r="AK1102" i="145"/>
  <c r="AJ1102" i="145"/>
  <c r="AI1102" i="145"/>
  <c r="AH1102" i="145"/>
  <c r="AG1102" i="145"/>
  <c r="AF1102" i="145"/>
  <c r="AE1102" i="145"/>
  <c r="AD1102" i="145"/>
  <c r="Z1102" i="145"/>
  <c r="Y1102" i="145"/>
  <c r="X1102" i="145"/>
  <c r="W1102" i="145"/>
  <c r="V1102" i="145"/>
  <c r="U1102" i="145"/>
  <c r="T1102" i="145"/>
  <c r="S1102" i="145"/>
  <c r="R1102" i="145"/>
  <c r="Q1102" i="145"/>
  <c r="P1102" i="145"/>
  <c r="O1102" i="145"/>
  <c r="N1102" i="145"/>
  <c r="M1102" i="145"/>
  <c r="L1102" i="145"/>
  <c r="K1102" i="145"/>
  <c r="J1102" i="145"/>
  <c r="I1102" i="145"/>
  <c r="H1102" i="145"/>
  <c r="G1102" i="145"/>
  <c r="F1102" i="145"/>
  <c r="E1102" i="145"/>
  <c r="AZ1101" i="145"/>
  <c r="AY1101" i="145"/>
  <c r="AX1101" i="145"/>
  <c r="AW1101" i="145"/>
  <c r="AV1101" i="145"/>
  <c r="AU1101" i="145"/>
  <c r="AT1101" i="145"/>
  <c r="AS1101" i="145"/>
  <c r="AR1101" i="145"/>
  <c r="AQ1101" i="145"/>
  <c r="AP1101" i="145"/>
  <c r="AO1101" i="145"/>
  <c r="AN1101" i="145"/>
  <c r="AM1101" i="145"/>
  <c r="AL1101" i="145"/>
  <c r="AK1101" i="145"/>
  <c r="AJ1101" i="145"/>
  <c r="AI1101" i="145"/>
  <c r="AH1101" i="145"/>
  <c r="AG1101" i="145"/>
  <c r="AF1101" i="145"/>
  <c r="AE1101" i="145"/>
  <c r="AD1101" i="145"/>
  <c r="Z1101" i="145"/>
  <c r="Y1101" i="145"/>
  <c r="X1101" i="145"/>
  <c r="W1101" i="145"/>
  <c r="V1101" i="145"/>
  <c r="U1101" i="145"/>
  <c r="T1101" i="145"/>
  <c r="S1101" i="145"/>
  <c r="R1101" i="145"/>
  <c r="Q1101" i="145"/>
  <c r="P1101" i="145"/>
  <c r="O1101" i="145"/>
  <c r="N1101" i="145"/>
  <c r="M1101" i="145"/>
  <c r="L1101" i="145"/>
  <c r="K1101" i="145"/>
  <c r="J1101" i="145"/>
  <c r="I1101" i="145"/>
  <c r="H1101" i="145"/>
  <c r="G1101" i="145"/>
  <c r="F1101" i="145"/>
  <c r="E1101" i="145"/>
  <c r="AZ1100" i="145"/>
  <c r="AY1100" i="145"/>
  <c r="AX1100" i="145"/>
  <c r="AW1100" i="145"/>
  <c r="AV1100" i="145"/>
  <c r="AU1100" i="145"/>
  <c r="AT1100" i="145"/>
  <c r="AS1100" i="145"/>
  <c r="AR1100" i="145"/>
  <c r="AQ1100" i="145"/>
  <c r="AP1100" i="145"/>
  <c r="AO1100" i="145"/>
  <c r="AN1100" i="145"/>
  <c r="AM1100" i="145"/>
  <c r="AL1100" i="145"/>
  <c r="AK1100" i="145"/>
  <c r="AJ1100" i="145"/>
  <c r="AI1100" i="145"/>
  <c r="AH1100" i="145"/>
  <c r="AG1100" i="145"/>
  <c r="AF1100" i="145"/>
  <c r="AE1100" i="145"/>
  <c r="AD1100" i="145"/>
  <c r="Z1100" i="145"/>
  <c r="Y1100" i="145"/>
  <c r="X1100" i="145"/>
  <c r="W1100" i="145"/>
  <c r="V1100" i="145"/>
  <c r="U1100" i="145"/>
  <c r="T1100" i="145"/>
  <c r="S1100" i="145"/>
  <c r="R1100" i="145"/>
  <c r="Q1100" i="145"/>
  <c r="P1100" i="145"/>
  <c r="O1100" i="145"/>
  <c r="N1100" i="145"/>
  <c r="M1100" i="145"/>
  <c r="L1100" i="145"/>
  <c r="K1100" i="145"/>
  <c r="J1100" i="145"/>
  <c r="I1100" i="145"/>
  <c r="H1100" i="145"/>
  <c r="G1100" i="145"/>
  <c r="F1100" i="145"/>
  <c r="E1100" i="145"/>
  <c r="AZ1099" i="145"/>
  <c r="AY1099" i="145"/>
  <c r="AX1099" i="145"/>
  <c r="AW1099" i="145"/>
  <c r="AV1099" i="145"/>
  <c r="AU1099" i="145"/>
  <c r="AT1099" i="145"/>
  <c r="AS1099" i="145"/>
  <c r="AR1099" i="145"/>
  <c r="AQ1099" i="145"/>
  <c r="AP1099" i="145"/>
  <c r="AO1099" i="145"/>
  <c r="AN1099" i="145"/>
  <c r="AM1099" i="145"/>
  <c r="AL1099" i="145"/>
  <c r="AK1099" i="145"/>
  <c r="AJ1099" i="145"/>
  <c r="AI1099" i="145"/>
  <c r="AH1099" i="145"/>
  <c r="AG1099" i="145"/>
  <c r="AF1099" i="145"/>
  <c r="AE1099" i="145"/>
  <c r="AD1099" i="145"/>
  <c r="Z1099" i="145"/>
  <c r="Y1099" i="145"/>
  <c r="X1099" i="145"/>
  <c r="W1099" i="145"/>
  <c r="V1099" i="145"/>
  <c r="U1099" i="145"/>
  <c r="T1099" i="145"/>
  <c r="S1099" i="145"/>
  <c r="R1099" i="145"/>
  <c r="Q1099" i="145"/>
  <c r="P1099" i="145"/>
  <c r="O1099" i="145"/>
  <c r="N1099" i="145"/>
  <c r="M1099" i="145"/>
  <c r="L1099" i="145"/>
  <c r="K1099" i="145"/>
  <c r="J1099" i="145"/>
  <c r="I1099" i="145"/>
  <c r="H1099" i="145"/>
  <c r="G1099" i="145"/>
  <c r="F1099" i="145"/>
  <c r="E1099" i="145"/>
  <c r="AZ1098" i="145"/>
  <c r="AY1098" i="145"/>
  <c r="AX1098" i="145"/>
  <c r="AW1098" i="145"/>
  <c r="AV1098" i="145"/>
  <c r="AU1098" i="145"/>
  <c r="AT1098" i="145"/>
  <c r="AS1098" i="145"/>
  <c r="AR1098" i="145"/>
  <c r="AQ1098" i="145"/>
  <c r="AP1098" i="145"/>
  <c r="AO1098" i="145"/>
  <c r="AN1098" i="145"/>
  <c r="AM1098" i="145"/>
  <c r="AL1098" i="145"/>
  <c r="AK1098" i="145"/>
  <c r="AJ1098" i="145"/>
  <c r="AI1098" i="145"/>
  <c r="AH1098" i="145"/>
  <c r="AG1098" i="145"/>
  <c r="AF1098" i="145"/>
  <c r="AE1098" i="145"/>
  <c r="AD1098" i="145"/>
  <c r="Z1098" i="145"/>
  <c r="Y1098" i="145"/>
  <c r="X1098" i="145"/>
  <c r="W1098" i="145"/>
  <c r="V1098" i="145"/>
  <c r="U1098" i="145"/>
  <c r="T1098" i="145"/>
  <c r="S1098" i="145"/>
  <c r="R1098" i="145"/>
  <c r="Q1098" i="145"/>
  <c r="P1098" i="145"/>
  <c r="O1098" i="145"/>
  <c r="N1098" i="145"/>
  <c r="M1098" i="145"/>
  <c r="L1098" i="145"/>
  <c r="K1098" i="145"/>
  <c r="J1098" i="145"/>
  <c r="I1098" i="145"/>
  <c r="H1098" i="145"/>
  <c r="G1098" i="145"/>
  <c r="F1098" i="145"/>
  <c r="E1098" i="145"/>
  <c r="AZ1097" i="145"/>
  <c r="AY1097" i="145"/>
  <c r="AX1097" i="145"/>
  <c r="AW1097" i="145"/>
  <c r="AV1097" i="145"/>
  <c r="AU1097" i="145"/>
  <c r="AT1097" i="145"/>
  <c r="AS1097" i="145"/>
  <c r="AR1097" i="145"/>
  <c r="AQ1097" i="145"/>
  <c r="AP1097" i="145"/>
  <c r="AO1097" i="145"/>
  <c r="AN1097" i="145"/>
  <c r="AM1097" i="145"/>
  <c r="AL1097" i="145"/>
  <c r="AK1097" i="145"/>
  <c r="AJ1097" i="145"/>
  <c r="AI1097" i="145"/>
  <c r="AH1097" i="145"/>
  <c r="AG1097" i="145"/>
  <c r="AF1097" i="145"/>
  <c r="AE1097" i="145"/>
  <c r="AD1097" i="145"/>
  <c r="Z1097" i="145"/>
  <c r="Y1097" i="145"/>
  <c r="X1097" i="145"/>
  <c r="W1097" i="145"/>
  <c r="V1097" i="145"/>
  <c r="U1097" i="145"/>
  <c r="T1097" i="145"/>
  <c r="S1097" i="145"/>
  <c r="R1097" i="145"/>
  <c r="Q1097" i="145"/>
  <c r="P1097" i="145"/>
  <c r="O1097" i="145"/>
  <c r="N1097" i="145"/>
  <c r="M1097" i="145"/>
  <c r="L1097" i="145"/>
  <c r="K1097" i="145"/>
  <c r="J1097" i="145"/>
  <c r="I1097" i="145"/>
  <c r="H1097" i="145"/>
  <c r="G1097" i="145"/>
  <c r="F1097" i="145"/>
  <c r="E1097" i="145"/>
  <c r="AZ1096" i="145"/>
  <c r="AY1096" i="145"/>
  <c r="AX1096" i="145"/>
  <c r="AW1096" i="145"/>
  <c r="AV1096" i="145"/>
  <c r="AU1096" i="145"/>
  <c r="AT1096" i="145"/>
  <c r="AS1096" i="145"/>
  <c r="AR1096" i="145"/>
  <c r="AQ1096" i="145"/>
  <c r="AP1096" i="145"/>
  <c r="AO1096" i="145"/>
  <c r="AN1096" i="145"/>
  <c r="AM1096" i="145"/>
  <c r="AL1096" i="145"/>
  <c r="AK1096" i="145"/>
  <c r="AJ1096" i="145"/>
  <c r="AI1096" i="145"/>
  <c r="AH1096" i="145"/>
  <c r="AG1096" i="145"/>
  <c r="AF1096" i="145"/>
  <c r="AE1096" i="145"/>
  <c r="AD1096" i="145"/>
  <c r="Z1096" i="145"/>
  <c r="Y1096" i="145"/>
  <c r="X1096" i="145"/>
  <c r="W1096" i="145"/>
  <c r="V1096" i="145"/>
  <c r="U1096" i="145"/>
  <c r="T1096" i="145"/>
  <c r="S1096" i="145"/>
  <c r="R1096" i="145"/>
  <c r="Q1096" i="145"/>
  <c r="P1096" i="145"/>
  <c r="O1096" i="145"/>
  <c r="N1096" i="145"/>
  <c r="M1096" i="145"/>
  <c r="L1096" i="145"/>
  <c r="K1096" i="145"/>
  <c r="J1096" i="145"/>
  <c r="I1096" i="145"/>
  <c r="H1096" i="145"/>
  <c r="G1096" i="145"/>
  <c r="F1096" i="145"/>
  <c r="E1096" i="145"/>
  <c r="AZ1095" i="145"/>
  <c r="AY1095" i="145"/>
  <c r="AX1095" i="145"/>
  <c r="AW1095" i="145"/>
  <c r="AV1095" i="145"/>
  <c r="AU1095" i="145"/>
  <c r="AT1095" i="145"/>
  <c r="AS1095" i="145"/>
  <c r="AR1095" i="145"/>
  <c r="AQ1095" i="145"/>
  <c r="AP1095" i="145"/>
  <c r="AO1095" i="145"/>
  <c r="AN1095" i="145"/>
  <c r="AM1095" i="145"/>
  <c r="AL1095" i="145"/>
  <c r="AK1095" i="145"/>
  <c r="AJ1095" i="145"/>
  <c r="AI1095" i="145"/>
  <c r="AH1095" i="145"/>
  <c r="AG1095" i="145"/>
  <c r="AF1095" i="145"/>
  <c r="AE1095" i="145"/>
  <c r="AD1095" i="145"/>
  <c r="Z1095" i="145"/>
  <c r="Y1095" i="145"/>
  <c r="X1095" i="145"/>
  <c r="W1095" i="145"/>
  <c r="V1095" i="145"/>
  <c r="U1095" i="145"/>
  <c r="T1095" i="145"/>
  <c r="S1095" i="145"/>
  <c r="R1095" i="145"/>
  <c r="Q1095" i="145"/>
  <c r="P1095" i="145"/>
  <c r="O1095" i="145"/>
  <c r="N1095" i="145"/>
  <c r="M1095" i="145"/>
  <c r="L1095" i="145"/>
  <c r="K1095" i="145"/>
  <c r="J1095" i="145"/>
  <c r="I1095" i="145"/>
  <c r="H1095" i="145"/>
  <c r="G1095" i="145"/>
  <c r="F1095" i="145"/>
  <c r="E1095" i="145"/>
  <c r="AZ1094" i="145"/>
  <c r="AY1094" i="145"/>
  <c r="AX1094" i="145"/>
  <c r="AW1094" i="145"/>
  <c r="AV1094" i="145"/>
  <c r="AU1094" i="145"/>
  <c r="AT1094" i="145"/>
  <c r="AS1094" i="145"/>
  <c r="AR1094" i="145"/>
  <c r="AQ1094" i="145"/>
  <c r="AP1094" i="145"/>
  <c r="AO1094" i="145"/>
  <c r="AN1094" i="145"/>
  <c r="AM1094" i="145"/>
  <c r="AL1094" i="145"/>
  <c r="AK1094" i="145"/>
  <c r="AJ1094" i="145"/>
  <c r="AI1094" i="145"/>
  <c r="AH1094" i="145"/>
  <c r="AG1094" i="145"/>
  <c r="AF1094" i="145"/>
  <c r="AE1094" i="145"/>
  <c r="AD1094" i="145"/>
  <c r="Z1094" i="145"/>
  <c r="Y1094" i="145"/>
  <c r="X1094" i="145"/>
  <c r="W1094" i="145"/>
  <c r="V1094" i="145"/>
  <c r="U1094" i="145"/>
  <c r="T1094" i="145"/>
  <c r="S1094" i="145"/>
  <c r="R1094" i="145"/>
  <c r="Q1094" i="145"/>
  <c r="P1094" i="145"/>
  <c r="O1094" i="145"/>
  <c r="N1094" i="145"/>
  <c r="M1094" i="145"/>
  <c r="L1094" i="145"/>
  <c r="K1094" i="145"/>
  <c r="J1094" i="145"/>
  <c r="I1094" i="145"/>
  <c r="H1094" i="145"/>
  <c r="G1094" i="145"/>
  <c r="F1094" i="145"/>
  <c r="E1094" i="145"/>
  <c r="AZ1093" i="145"/>
  <c r="AY1093" i="145"/>
  <c r="AX1093" i="145"/>
  <c r="AW1093" i="145"/>
  <c r="AV1093" i="145"/>
  <c r="AU1093" i="145"/>
  <c r="AT1093" i="145"/>
  <c r="AS1093" i="145"/>
  <c r="AR1093" i="145"/>
  <c r="AQ1093" i="145"/>
  <c r="AP1093" i="145"/>
  <c r="AO1093" i="145"/>
  <c r="AN1093" i="145"/>
  <c r="AM1093" i="145"/>
  <c r="AL1093" i="145"/>
  <c r="AK1093" i="145"/>
  <c r="AJ1093" i="145"/>
  <c r="AI1093" i="145"/>
  <c r="AH1093" i="145"/>
  <c r="AG1093" i="145"/>
  <c r="AF1093" i="145"/>
  <c r="AE1093" i="145"/>
  <c r="AD1093" i="145"/>
  <c r="Z1093" i="145"/>
  <c r="Y1093" i="145"/>
  <c r="X1093" i="145"/>
  <c r="W1093" i="145"/>
  <c r="V1093" i="145"/>
  <c r="U1093" i="145"/>
  <c r="T1093" i="145"/>
  <c r="S1093" i="145"/>
  <c r="R1093" i="145"/>
  <c r="Q1093" i="145"/>
  <c r="P1093" i="145"/>
  <c r="O1093" i="145"/>
  <c r="N1093" i="145"/>
  <c r="M1093" i="145"/>
  <c r="L1093" i="145"/>
  <c r="K1093" i="145"/>
  <c r="J1093" i="145"/>
  <c r="I1093" i="145"/>
  <c r="H1093" i="145"/>
  <c r="G1093" i="145"/>
  <c r="F1093" i="145"/>
  <c r="E1093" i="145"/>
  <c r="AZ1092" i="145"/>
  <c r="AY1092" i="145"/>
  <c r="AX1092" i="145"/>
  <c r="AW1092" i="145"/>
  <c r="AV1092" i="145"/>
  <c r="AU1092" i="145"/>
  <c r="AT1092" i="145"/>
  <c r="AS1092" i="145"/>
  <c r="AR1092" i="145"/>
  <c r="AQ1092" i="145"/>
  <c r="AP1092" i="145"/>
  <c r="AO1092" i="145"/>
  <c r="AN1092" i="145"/>
  <c r="AM1092" i="145"/>
  <c r="AL1092" i="145"/>
  <c r="AK1092" i="145"/>
  <c r="AJ1092" i="145"/>
  <c r="AI1092" i="145"/>
  <c r="AH1092" i="145"/>
  <c r="AG1092" i="145"/>
  <c r="AF1092" i="145"/>
  <c r="AE1092" i="145"/>
  <c r="AD1092" i="145"/>
  <c r="Z1092" i="145"/>
  <c r="Y1092" i="145"/>
  <c r="X1092" i="145"/>
  <c r="W1092" i="145"/>
  <c r="V1092" i="145"/>
  <c r="U1092" i="145"/>
  <c r="T1092" i="145"/>
  <c r="S1092" i="145"/>
  <c r="R1092" i="145"/>
  <c r="Q1092" i="145"/>
  <c r="P1092" i="145"/>
  <c r="O1092" i="145"/>
  <c r="N1092" i="145"/>
  <c r="M1092" i="145"/>
  <c r="L1092" i="145"/>
  <c r="K1092" i="145"/>
  <c r="J1092" i="145"/>
  <c r="I1092" i="145"/>
  <c r="H1092" i="145"/>
  <c r="G1092" i="145"/>
  <c r="F1092" i="145"/>
  <c r="E1092" i="145"/>
  <c r="AZ1091" i="145"/>
  <c r="AY1091" i="145"/>
  <c r="AX1091" i="145"/>
  <c r="AW1091" i="145"/>
  <c r="AV1091" i="145"/>
  <c r="AU1091" i="145"/>
  <c r="AT1091" i="145"/>
  <c r="AS1091" i="145"/>
  <c r="AR1091" i="145"/>
  <c r="AQ1091" i="145"/>
  <c r="AP1091" i="145"/>
  <c r="AO1091" i="145"/>
  <c r="AN1091" i="145"/>
  <c r="AM1091" i="145"/>
  <c r="AL1091" i="145"/>
  <c r="AK1091" i="145"/>
  <c r="AJ1091" i="145"/>
  <c r="AI1091" i="145"/>
  <c r="AH1091" i="145"/>
  <c r="AG1091" i="145"/>
  <c r="AF1091" i="145"/>
  <c r="AE1091" i="145"/>
  <c r="AD1091" i="145"/>
  <c r="Z1091" i="145"/>
  <c r="Y1091" i="145"/>
  <c r="X1091" i="145"/>
  <c r="W1091" i="145"/>
  <c r="V1091" i="145"/>
  <c r="U1091" i="145"/>
  <c r="T1091" i="145"/>
  <c r="S1091" i="145"/>
  <c r="R1091" i="145"/>
  <c r="Q1091" i="145"/>
  <c r="P1091" i="145"/>
  <c r="O1091" i="145"/>
  <c r="N1091" i="145"/>
  <c r="M1091" i="145"/>
  <c r="L1091" i="145"/>
  <c r="K1091" i="145"/>
  <c r="J1091" i="145"/>
  <c r="I1091" i="145"/>
  <c r="H1091" i="145"/>
  <c r="G1091" i="145"/>
  <c r="F1091" i="145"/>
  <c r="E1091" i="145"/>
  <c r="AZ1090" i="145"/>
  <c r="AY1090" i="145"/>
  <c r="AX1090" i="145"/>
  <c r="AW1090" i="145"/>
  <c r="AV1090" i="145"/>
  <c r="AU1090" i="145"/>
  <c r="AT1090" i="145"/>
  <c r="AS1090" i="145"/>
  <c r="AR1090" i="145"/>
  <c r="AQ1090" i="145"/>
  <c r="AP1090" i="145"/>
  <c r="AO1090" i="145"/>
  <c r="AN1090" i="145"/>
  <c r="AM1090" i="145"/>
  <c r="AL1090" i="145"/>
  <c r="AK1090" i="145"/>
  <c r="AJ1090" i="145"/>
  <c r="AI1090" i="145"/>
  <c r="AH1090" i="145"/>
  <c r="AG1090" i="145"/>
  <c r="AF1090" i="145"/>
  <c r="AE1090" i="145"/>
  <c r="AD1090" i="145"/>
  <c r="Z1090" i="145"/>
  <c r="Y1090" i="145"/>
  <c r="X1090" i="145"/>
  <c r="W1090" i="145"/>
  <c r="V1090" i="145"/>
  <c r="U1090" i="145"/>
  <c r="T1090" i="145"/>
  <c r="S1090" i="145"/>
  <c r="R1090" i="145"/>
  <c r="Q1090" i="145"/>
  <c r="P1090" i="145"/>
  <c r="O1090" i="145"/>
  <c r="N1090" i="145"/>
  <c r="M1090" i="145"/>
  <c r="L1090" i="145"/>
  <c r="K1090" i="145"/>
  <c r="J1090" i="145"/>
  <c r="I1090" i="145"/>
  <c r="H1090" i="145"/>
  <c r="G1090" i="145"/>
  <c r="F1090" i="145"/>
  <c r="E1090" i="145"/>
  <c r="AZ1089" i="145"/>
  <c r="AY1089" i="145"/>
  <c r="AX1089" i="145"/>
  <c r="AW1089" i="145"/>
  <c r="AV1089" i="145"/>
  <c r="AU1089" i="145"/>
  <c r="AT1089" i="145"/>
  <c r="AS1089" i="145"/>
  <c r="AR1089" i="145"/>
  <c r="AQ1089" i="145"/>
  <c r="AP1089" i="145"/>
  <c r="AO1089" i="145"/>
  <c r="AN1089" i="145"/>
  <c r="AM1089" i="145"/>
  <c r="AL1089" i="145"/>
  <c r="AK1089" i="145"/>
  <c r="AJ1089" i="145"/>
  <c r="AI1089" i="145"/>
  <c r="AH1089" i="145"/>
  <c r="AG1089" i="145"/>
  <c r="AF1089" i="145"/>
  <c r="AE1089" i="145"/>
  <c r="AD1089" i="145"/>
  <c r="Z1089" i="145"/>
  <c r="Y1089" i="145"/>
  <c r="X1089" i="145"/>
  <c r="W1089" i="145"/>
  <c r="V1089" i="145"/>
  <c r="U1089" i="145"/>
  <c r="T1089" i="145"/>
  <c r="S1089" i="145"/>
  <c r="R1089" i="145"/>
  <c r="Q1089" i="145"/>
  <c r="P1089" i="145"/>
  <c r="O1089" i="145"/>
  <c r="N1089" i="145"/>
  <c r="M1089" i="145"/>
  <c r="L1089" i="145"/>
  <c r="K1089" i="145"/>
  <c r="J1089" i="145"/>
  <c r="I1089" i="145"/>
  <c r="H1089" i="145"/>
  <c r="G1089" i="145"/>
  <c r="F1089" i="145"/>
  <c r="E1089" i="145"/>
  <c r="AZ1088" i="145"/>
  <c r="AY1088" i="145"/>
  <c r="AX1088" i="145"/>
  <c r="AW1088" i="145"/>
  <c r="AV1088" i="145"/>
  <c r="AU1088" i="145"/>
  <c r="AT1088" i="145"/>
  <c r="AS1088" i="145"/>
  <c r="AR1088" i="145"/>
  <c r="AQ1088" i="145"/>
  <c r="AP1088" i="145"/>
  <c r="AO1088" i="145"/>
  <c r="AN1088" i="145"/>
  <c r="AM1088" i="145"/>
  <c r="AL1088" i="145"/>
  <c r="AK1088" i="145"/>
  <c r="AJ1088" i="145"/>
  <c r="AI1088" i="145"/>
  <c r="AH1088" i="145"/>
  <c r="AG1088" i="145"/>
  <c r="AF1088" i="145"/>
  <c r="AE1088" i="145"/>
  <c r="AD1088" i="145"/>
  <c r="Z1088" i="145"/>
  <c r="Y1088" i="145"/>
  <c r="X1088" i="145"/>
  <c r="W1088" i="145"/>
  <c r="V1088" i="145"/>
  <c r="U1088" i="145"/>
  <c r="T1088" i="145"/>
  <c r="S1088" i="145"/>
  <c r="R1088" i="145"/>
  <c r="Q1088" i="145"/>
  <c r="P1088" i="145"/>
  <c r="O1088" i="145"/>
  <c r="N1088" i="145"/>
  <c r="M1088" i="145"/>
  <c r="L1088" i="145"/>
  <c r="K1088" i="145"/>
  <c r="J1088" i="145"/>
  <c r="I1088" i="145"/>
  <c r="H1088" i="145"/>
  <c r="G1088" i="145"/>
  <c r="F1088" i="145"/>
  <c r="E1088" i="145"/>
  <c r="AZ1087" i="145"/>
  <c r="AY1087" i="145"/>
  <c r="AX1087" i="145"/>
  <c r="AW1087" i="145"/>
  <c r="AV1087" i="145"/>
  <c r="AU1087" i="145"/>
  <c r="AT1087" i="145"/>
  <c r="AS1087" i="145"/>
  <c r="AR1087" i="145"/>
  <c r="AQ1087" i="145"/>
  <c r="AP1087" i="145"/>
  <c r="AO1087" i="145"/>
  <c r="AN1087" i="145"/>
  <c r="AM1087" i="145"/>
  <c r="AL1087" i="145"/>
  <c r="AK1087" i="145"/>
  <c r="AJ1087" i="145"/>
  <c r="AI1087" i="145"/>
  <c r="AH1087" i="145"/>
  <c r="AG1087" i="145"/>
  <c r="AF1087" i="145"/>
  <c r="AE1087" i="145"/>
  <c r="AD1087" i="145"/>
  <c r="Z1087" i="145"/>
  <c r="Y1087" i="145"/>
  <c r="X1087" i="145"/>
  <c r="W1087" i="145"/>
  <c r="V1087" i="145"/>
  <c r="U1087" i="145"/>
  <c r="T1087" i="145"/>
  <c r="S1087" i="145"/>
  <c r="R1087" i="145"/>
  <c r="Q1087" i="145"/>
  <c r="P1087" i="145"/>
  <c r="O1087" i="145"/>
  <c r="N1087" i="145"/>
  <c r="M1087" i="145"/>
  <c r="L1087" i="145"/>
  <c r="K1087" i="145"/>
  <c r="J1087" i="145"/>
  <c r="I1087" i="145"/>
  <c r="H1087" i="145"/>
  <c r="G1087" i="145"/>
  <c r="F1087" i="145"/>
  <c r="E1087" i="145"/>
  <c r="AZ1086" i="145"/>
  <c r="AY1086" i="145"/>
  <c r="AX1086" i="145"/>
  <c r="AW1086" i="145"/>
  <c r="AV1086" i="145"/>
  <c r="AU1086" i="145"/>
  <c r="AT1086" i="145"/>
  <c r="AS1086" i="145"/>
  <c r="AR1086" i="145"/>
  <c r="AQ1086" i="145"/>
  <c r="AP1086" i="145"/>
  <c r="AO1086" i="145"/>
  <c r="AN1086" i="145"/>
  <c r="AM1086" i="145"/>
  <c r="AL1086" i="145"/>
  <c r="AK1086" i="145"/>
  <c r="AJ1086" i="145"/>
  <c r="AI1086" i="145"/>
  <c r="AH1086" i="145"/>
  <c r="AG1086" i="145"/>
  <c r="AF1086" i="145"/>
  <c r="AE1086" i="145"/>
  <c r="AD1086" i="145"/>
  <c r="Z1086" i="145"/>
  <c r="Y1086" i="145"/>
  <c r="X1086" i="145"/>
  <c r="W1086" i="145"/>
  <c r="V1086" i="145"/>
  <c r="U1086" i="145"/>
  <c r="T1086" i="145"/>
  <c r="S1086" i="145"/>
  <c r="R1086" i="145"/>
  <c r="Q1086" i="145"/>
  <c r="P1086" i="145"/>
  <c r="O1086" i="145"/>
  <c r="N1086" i="145"/>
  <c r="M1086" i="145"/>
  <c r="L1086" i="145"/>
  <c r="K1086" i="145"/>
  <c r="J1086" i="145"/>
  <c r="I1086" i="145"/>
  <c r="H1086" i="145"/>
  <c r="G1086" i="145"/>
  <c r="F1086" i="145"/>
  <c r="E1086" i="145"/>
  <c r="AZ1085" i="145"/>
  <c r="AY1085" i="145"/>
  <c r="AX1085" i="145"/>
  <c r="AW1085" i="145"/>
  <c r="AV1085" i="145"/>
  <c r="AU1085" i="145"/>
  <c r="AT1085" i="145"/>
  <c r="AS1085" i="145"/>
  <c r="AR1085" i="145"/>
  <c r="AQ1085" i="145"/>
  <c r="AP1085" i="145"/>
  <c r="AO1085" i="145"/>
  <c r="AN1085" i="145"/>
  <c r="AM1085" i="145"/>
  <c r="AL1085" i="145"/>
  <c r="AK1085" i="145"/>
  <c r="AJ1085" i="145"/>
  <c r="AI1085" i="145"/>
  <c r="AH1085" i="145"/>
  <c r="AG1085" i="145"/>
  <c r="AF1085" i="145"/>
  <c r="AE1085" i="145"/>
  <c r="AD1085" i="145"/>
  <c r="Z1085" i="145"/>
  <c r="Y1085" i="145"/>
  <c r="X1085" i="145"/>
  <c r="W1085" i="145"/>
  <c r="V1085" i="145"/>
  <c r="U1085" i="145"/>
  <c r="T1085" i="145"/>
  <c r="S1085" i="145"/>
  <c r="R1085" i="145"/>
  <c r="Q1085" i="145"/>
  <c r="P1085" i="145"/>
  <c r="O1085" i="145"/>
  <c r="N1085" i="145"/>
  <c r="M1085" i="145"/>
  <c r="L1085" i="145"/>
  <c r="K1085" i="145"/>
  <c r="J1085" i="145"/>
  <c r="I1085" i="145"/>
  <c r="H1085" i="145"/>
  <c r="G1085" i="145"/>
  <c r="F1085" i="145"/>
  <c r="E1085" i="145"/>
  <c r="AZ1084" i="145"/>
  <c r="AY1084" i="145"/>
  <c r="AX1084" i="145"/>
  <c r="AW1084" i="145"/>
  <c r="AV1084" i="145"/>
  <c r="AU1084" i="145"/>
  <c r="AT1084" i="145"/>
  <c r="AS1084" i="145"/>
  <c r="AR1084" i="145"/>
  <c r="AQ1084" i="145"/>
  <c r="AP1084" i="145"/>
  <c r="AO1084" i="145"/>
  <c r="AN1084" i="145"/>
  <c r="AM1084" i="145"/>
  <c r="AL1084" i="145"/>
  <c r="AK1084" i="145"/>
  <c r="AJ1084" i="145"/>
  <c r="AI1084" i="145"/>
  <c r="AH1084" i="145"/>
  <c r="AG1084" i="145"/>
  <c r="AF1084" i="145"/>
  <c r="AE1084" i="145"/>
  <c r="AD1084" i="145"/>
  <c r="Z1084" i="145"/>
  <c r="Y1084" i="145"/>
  <c r="X1084" i="145"/>
  <c r="W1084" i="145"/>
  <c r="V1084" i="145"/>
  <c r="U1084" i="145"/>
  <c r="T1084" i="145"/>
  <c r="S1084" i="145"/>
  <c r="R1084" i="145"/>
  <c r="Q1084" i="145"/>
  <c r="P1084" i="145"/>
  <c r="O1084" i="145"/>
  <c r="N1084" i="145"/>
  <c r="M1084" i="145"/>
  <c r="L1084" i="145"/>
  <c r="K1084" i="145"/>
  <c r="J1084" i="145"/>
  <c r="I1084" i="145"/>
  <c r="H1084" i="145"/>
  <c r="G1084" i="145"/>
  <c r="F1084" i="145"/>
  <c r="E1084" i="145"/>
  <c r="AZ1083" i="145"/>
  <c r="AY1083" i="145"/>
  <c r="AX1083" i="145"/>
  <c r="AW1083" i="145"/>
  <c r="AV1083" i="145"/>
  <c r="AU1083" i="145"/>
  <c r="AT1083" i="145"/>
  <c r="AS1083" i="145"/>
  <c r="AR1083" i="145"/>
  <c r="AQ1083" i="145"/>
  <c r="AP1083" i="145"/>
  <c r="AO1083" i="145"/>
  <c r="AN1083" i="145"/>
  <c r="AM1083" i="145"/>
  <c r="AL1083" i="145"/>
  <c r="AK1083" i="145"/>
  <c r="AJ1083" i="145"/>
  <c r="AI1083" i="145"/>
  <c r="AH1083" i="145"/>
  <c r="AG1083" i="145"/>
  <c r="AF1083" i="145"/>
  <c r="AE1083" i="145"/>
  <c r="AD1083" i="145"/>
  <c r="Z1083" i="145"/>
  <c r="Y1083" i="145"/>
  <c r="X1083" i="145"/>
  <c r="W1083" i="145"/>
  <c r="V1083" i="145"/>
  <c r="U1083" i="145"/>
  <c r="T1083" i="145"/>
  <c r="S1083" i="145"/>
  <c r="R1083" i="145"/>
  <c r="Q1083" i="145"/>
  <c r="P1083" i="145"/>
  <c r="O1083" i="145"/>
  <c r="N1083" i="145"/>
  <c r="M1083" i="145"/>
  <c r="L1083" i="145"/>
  <c r="K1083" i="145"/>
  <c r="J1083" i="145"/>
  <c r="I1083" i="145"/>
  <c r="H1083" i="145"/>
  <c r="G1083" i="145"/>
  <c r="F1083" i="145"/>
  <c r="E1083" i="145"/>
  <c r="AZ1082" i="145"/>
  <c r="AY1082" i="145"/>
  <c r="AX1082" i="145"/>
  <c r="AW1082" i="145"/>
  <c r="AV1082" i="145"/>
  <c r="AU1082" i="145"/>
  <c r="AT1082" i="145"/>
  <c r="AS1082" i="145"/>
  <c r="AR1082" i="145"/>
  <c r="AQ1082" i="145"/>
  <c r="AP1082" i="145"/>
  <c r="AO1082" i="145"/>
  <c r="AN1082" i="145"/>
  <c r="AM1082" i="145"/>
  <c r="AL1082" i="145"/>
  <c r="AK1082" i="145"/>
  <c r="AJ1082" i="145"/>
  <c r="AI1082" i="145"/>
  <c r="AH1082" i="145"/>
  <c r="AG1082" i="145"/>
  <c r="AF1082" i="145"/>
  <c r="AE1082" i="145"/>
  <c r="AD1082" i="145"/>
  <c r="Z1082" i="145"/>
  <c r="Y1082" i="145"/>
  <c r="X1082" i="145"/>
  <c r="W1082" i="145"/>
  <c r="V1082" i="145"/>
  <c r="U1082" i="145"/>
  <c r="T1082" i="145"/>
  <c r="S1082" i="145"/>
  <c r="R1082" i="145"/>
  <c r="Q1082" i="145"/>
  <c r="P1082" i="145"/>
  <c r="O1082" i="145"/>
  <c r="N1082" i="145"/>
  <c r="M1082" i="145"/>
  <c r="L1082" i="145"/>
  <c r="K1082" i="145"/>
  <c r="J1082" i="145"/>
  <c r="I1082" i="145"/>
  <c r="H1082" i="145"/>
  <c r="G1082" i="145"/>
  <c r="F1082" i="145"/>
  <c r="E1082" i="145"/>
  <c r="AZ1081" i="145"/>
  <c r="AY1081" i="145"/>
  <c r="AX1081" i="145"/>
  <c r="AW1081" i="145"/>
  <c r="AV1081" i="145"/>
  <c r="AU1081" i="145"/>
  <c r="AT1081" i="145"/>
  <c r="AS1081" i="145"/>
  <c r="AR1081" i="145"/>
  <c r="AQ1081" i="145"/>
  <c r="AP1081" i="145"/>
  <c r="AO1081" i="145"/>
  <c r="AN1081" i="145"/>
  <c r="AM1081" i="145"/>
  <c r="AL1081" i="145"/>
  <c r="AK1081" i="145"/>
  <c r="AJ1081" i="145"/>
  <c r="AI1081" i="145"/>
  <c r="AH1081" i="145"/>
  <c r="AG1081" i="145"/>
  <c r="AF1081" i="145"/>
  <c r="AE1081" i="145"/>
  <c r="AD1081" i="145"/>
  <c r="Z1081" i="145"/>
  <c r="Y1081" i="145"/>
  <c r="X1081" i="145"/>
  <c r="W1081" i="145"/>
  <c r="V1081" i="145"/>
  <c r="U1081" i="145"/>
  <c r="T1081" i="145"/>
  <c r="S1081" i="145"/>
  <c r="R1081" i="145"/>
  <c r="Q1081" i="145"/>
  <c r="P1081" i="145"/>
  <c r="O1081" i="145"/>
  <c r="N1081" i="145"/>
  <c r="M1081" i="145"/>
  <c r="L1081" i="145"/>
  <c r="K1081" i="145"/>
  <c r="J1081" i="145"/>
  <c r="I1081" i="145"/>
  <c r="H1081" i="145"/>
  <c r="G1081" i="145"/>
  <c r="F1081" i="145"/>
  <c r="E1081" i="145"/>
  <c r="AZ1080" i="145"/>
  <c r="AY1080" i="145"/>
  <c r="AX1080" i="145"/>
  <c r="AW1080" i="145"/>
  <c r="AV1080" i="145"/>
  <c r="AU1080" i="145"/>
  <c r="AT1080" i="145"/>
  <c r="AS1080" i="145"/>
  <c r="AR1080" i="145"/>
  <c r="AQ1080" i="145"/>
  <c r="AP1080" i="145"/>
  <c r="AO1080" i="145"/>
  <c r="AN1080" i="145"/>
  <c r="AM1080" i="145"/>
  <c r="AL1080" i="145"/>
  <c r="AK1080" i="145"/>
  <c r="AJ1080" i="145"/>
  <c r="AI1080" i="145"/>
  <c r="AH1080" i="145"/>
  <c r="AG1080" i="145"/>
  <c r="AF1080" i="145"/>
  <c r="AE1080" i="145"/>
  <c r="AD1080" i="145"/>
  <c r="Z1080" i="145"/>
  <c r="Y1080" i="145"/>
  <c r="X1080" i="145"/>
  <c r="W1080" i="145"/>
  <c r="V1080" i="145"/>
  <c r="U1080" i="145"/>
  <c r="T1080" i="145"/>
  <c r="S1080" i="145"/>
  <c r="R1080" i="145"/>
  <c r="Q1080" i="145"/>
  <c r="P1080" i="145"/>
  <c r="O1080" i="145"/>
  <c r="N1080" i="145"/>
  <c r="M1080" i="145"/>
  <c r="L1080" i="145"/>
  <c r="K1080" i="145"/>
  <c r="J1080" i="145"/>
  <c r="I1080" i="145"/>
  <c r="H1080" i="145"/>
  <c r="G1080" i="145"/>
  <c r="F1080" i="145"/>
  <c r="E1080" i="145"/>
  <c r="AZ1079" i="145"/>
  <c r="AY1079" i="145"/>
  <c r="AX1079" i="145"/>
  <c r="AW1079" i="145"/>
  <c r="AV1079" i="145"/>
  <c r="AU1079" i="145"/>
  <c r="AT1079" i="145"/>
  <c r="AS1079" i="145"/>
  <c r="AR1079" i="145"/>
  <c r="AQ1079" i="145"/>
  <c r="AP1079" i="145"/>
  <c r="AO1079" i="145"/>
  <c r="AN1079" i="145"/>
  <c r="AM1079" i="145"/>
  <c r="AL1079" i="145"/>
  <c r="AK1079" i="145"/>
  <c r="AJ1079" i="145"/>
  <c r="AI1079" i="145"/>
  <c r="AH1079" i="145"/>
  <c r="AG1079" i="145"/>
  <c r="AF1079" i="145"/>
  <c r="AE1079" i="145"/>
  <c r="AD1079" i="145"/>
  <c r="Z1079" i="145"/>
  <c r="Y1079" i="145"/>
  <c r="X1079" i="145"/>
  <c r="W1079" i="145"/>
  <c r="V1079" i="145"/>
  <c r="U1079" i="145"/>
  <c r="T1079" i="145"/>
  <c r="S1079" i="145"/>
  <c r="R1079" i="145"/>
  <c r="Q1079" i="145"/>
  <c r="P1079" i="145"/>
  <c r="O1079" i="145"/>
  <c r="N1079" i="145"/>
  <c r="M1079" i="145"/>
  <c r="L1079" i="145"/>
  <c r="K1079" i="145"/>
  <c r="J1079" i="145"/>
  <c r="I1079" i="145"/>
  <c r="H1079" i="145"/>
  <c r="G1079" i="145"/>
  <c r="F1079" i="145"/>
  <c r="E1079" i="145"/>
  <c r="AZ1078" i="145"/>
  <c r="AY1078" i="145"/>
  <c r="AX1078" i="145"/>
  <c r="AW1078" i="145"/>
  <c r="AV1078" i="145"/>
  <c r="AU1078" i="145"/>
  <c r="AT1078" i="145"/>
  <c r="AS1078" i="145"/>
  <c r="AR1078" i="145"/>
  <c r="AQ1078" i="145"/>
  <c r="AP1078" i="145"/>
  <c r="AO1078" i="145"/>
  <c r="AN1078" i="145"/>
  <c r="AM1078" i="145"/>
  <c r="AL1078" i="145"/>
  <c r="AK1078" i="145"/>
  <c r="AJ1078" i="145"/>
  <c r="AI1078" i="145"/>
  <c r="AH1078" i="145"/>
  <c r="AG1078" i="145"/>
  <c r="AF1078" i="145"/>
  <c r="AE1078" i="145"/>
  <c r="AD1078" i="145"/>
  <c r="Z1078" i="145"/>
  <c r="Y1078" i="145"/>
  <c r="X1078" i="145"/>
  <c r="W1078" i="145"/>
  <c r="V1078" i="145"/>
  <c r="U1078" i="145"/>
  <c r="T1078" i="145"/>
  <c r="S1078" i="145"/>
  <c r="R1078" i="145"/>
  <c r="Q1078" i="145"/>
  <c r="P1078" i="145"/>
  <c r="O1078" i="145"/>
  <c r="N1078" i="145"/>
  <c r="M1078" i="145"/>
  <c r="L1078" i="145"/>
  <c r="K1078" i="145"/>
  <c r="J1078" i="145"/>
  <c r="I1078" i="145"/>
  <c r="H1078" i="145"/>
  <c r="G1078" i="145"/>
  <c r="F1078" i="145"/>
  <c r="E1078" i="145"/>
  <c r="AZ1077" i="145"/>
  <c r="AY1077" i="145"/>
  <c r="AX1077" i="145"/>
  <c r="AW1077" i="145"/>
  <c r="AV1077" i="145"/>
  <c r="AU1077" i="145"/>
  <c r="AT1077" i="145"/>
  <c r="AS1077" i="145"/>
  <c r="AR1077" i="145"/>
  <c r="AQ1077" i="145"/>
  <c r="AP1077" i="145"/>
  <c r="AO1077" i="145"/>
  <c r="AN1077" i="145"/>
  <c r="AM1077" i="145"/>
  <c r="AL1077" i="145"/>
  <c r="AK1077" i="145"/>
  <c r="AJ1077" i="145"/>
  <c r="AI1077" i="145"/>
  <c r="AH1077" i="145"/>
  <c r="AG1077" i="145"/>
  <c r="AF1077" i="145"/>
  <c r="AE1077" i="145"/>
  <c r="AD1077" i="145"/>
  <c r="Z1077" i="145"/>
  <c r="Y1077" i="145"/>
  <c r="X1077" i="145"/>
  <c r="W1077" i="145"/>
  <c r="V1077" i="145"/>
  <c r="U1077" i="145"/>
  <c r="T1077" i="145"/>
  <c r="S1077" i="145"/>
  <c r="R1077" i="145"/>
  <c r="Q1077" i="145"/>
  <c r="P1077" i="145"/>
  <c r="O1077" i="145"/>
  <c r="N1077" i="145"/>
  <c r="M1077" i="145"/>
  <c r="L1077" i="145"/>
  <c r="K1077" i="145"/>
  <c r="J1077" i="145"/>
  <c r="I1077" i="145"/>
  <c r="H1077" i="145"/>
  <c r="G1077" i="145"/>
  <c r="F1077" i="145"/>
  <c r="E1077" i="145"/>
  <c r="AZ1076" i="145"/>
  <c r="AY1076" i="145"/>
  <c r="AX1076" i="145"/>
  <c r="AW1076" i="145"/>
  <c r="AV1076" i="145"/>
  <c r="AU1076" i="145"/>
  <c r="AT1076" i="145"/>
  <c r="AS1076" i="145"/>
  <c r="AR1076" i="145"/>
  <c r="AQ1076" i="145"/>
  <c r="AP1076" i="145"/>
  <c r="AO1076" i="145"/>
  <c r="AN1076" i="145"/>
  <c r="AM1076" i="145"/>
  <c r="AL1076" i="145"/>
  <c r="AK1076" i="145"/>
  <c r="AJ1076" i="145"/>
  <c r="AI1076" i="145"/>
  <c r="AH1076" i="145"/>
  <c r="AG1076" i="145"/>
  <c r="AF1076" i="145"/>
  <c r="AE1076" i="145"/>
  <c r="AD1076" i="145"/>
  <c r="Z1076" i="145"/>
  <c r="Y1076" i="145"/>
  <c r="X1076" i="145"/>
  <c r="W1076" i="145"/>
  <c r="V1076" i="145"/>
  <c r="U1076" i="145"/>
  <c r="T1076" i="145"/>
  <c r="S1076" i="145"/>
  <c r="R1076" i="145"/>
  <c r="Q1076" i="145"/>
  <c r="P1076" i="145"/>
  <c r="O1076" i="145"/>
  <c r="N1076" i="145"/>
  <c r="M1076" i="145"/>
  <c r="L1076" i="145"/>
  <c r="K1076" i="145"/>
  <c r="J1076" i="145"/>
  <c r="I1076" i="145"/>
  <c r="H1076" i="145"/>
  <c r="G1076" i="145"/>
  <c r="F1076" i="145"/>
  <c r="E1076" i="145"/>
  <c r="AZ1075" i="145"/>
  <c r="AY1075" i="145"/>
  <c r="AX1075" i="145"/>
  <c r="AW1075" i="145"/>
  <c r="AV1075" i="145"/>
  <c r="AU1075" i="145"/>
  <c r="AT1075" i="145"/>
  <c r="AS1075" i="145"/>
  <c r="AR1075" i="145"/>
  <c r="AQ1075" i="145"/>
  <c r="AP1075" i="145"/>
  <c r="AO1075" i="145"/>
  <c r="AN1075" i="145"/>
  <c r="AM1075" i="145"/>
  <c r="AL1075" i="145"/>
  <c r="AK1075" i="145"/>
  <c r="AJ1075" i="145"/>
  <c r="AI1075" i="145"/>
  <c r="AH1075" i="145"/>
  <c r="AG1075" i="145"/>
  <c r="AF1075" i="145"/>
  <c r="AE1075" i="145"/>
  <c r="AD1075" i="145"/>
  <c r="Z1075" i="145"/>
  <c r="Y1075" i="145"/>
  <c r="X1075" i="145"/>
  <c r="W1075" i="145"/>
  <c r="V1075" i="145"/>
  <c r="U1075" i="145"/>
  <c r="T1075" i="145"/>
  <c r="S1075" i="145"/>
  <c r="R1075" i="145"/>
  <c r="Q1075" i="145"/>
  <c r="P1075" i="145"/>
  <c r="O1075" i="145"/>
  <c r="N1075" i="145"/>
  <c r="M1075" i="145"/>
  <c r="L1075" i="145"/>
  <c r="K1075" i="145"/>
  <c r="J1075" i="145"/>
  <c r="I1075" i="145"/>
  <c r="H1075" i="145"/>
  <c r="G1075" i="145"/>
  <c r="F1075" i="145"/>
  <c r="E1075" i="145"/>
  <c r="AZ1074" i="145"/>
  <c r="AY1074" i="145"/>
  <c r="AX1074" i="145"/>
  <c r="AW1074" i="145"/>
  <c r="AV1074" i="145"/>
  <c r="AU1074" i="145"/>
  <c r="AT1074" i="145"/>
  <c r="AS1074" i="145"/>
  <c r="AR1074" i="145"/>
  <c r="AQ1074" i="145"/>
  <c r="AP1074" i="145"/>
  <c r="AO1074" i="145"/>
  <c r="AN1074" i="145"/>
  <c r="AM1074" i="145"/>
  <c r="AL1074" i="145"/>
  <c r="AK1074" i="145"/>
  <c r="AJ1074" i="145"/>
  <c r="AI1074" i="145"/>
  <c r="AH1074" i="145"/>
  <c r="AG1074" i="145"/>
  <c r="AF1074" i="145"/>
  <c r="AE1074" i="145"/>
  <c r="AD1074" i="145"/>
  <c r="Z1074" i="145"/>
  <c r="Y1074" i="145"/>
  <c r="X1074" i="145"/>
  <c r="W1074" i="145"/>
  <c r="V1074" i="145"/>
  <c r="U1074" i="145"/>
  <c r="T1074" i="145"/>
  <c r="S1074" i="145"/>
  <c r="R1074" i="145"/>
  <c r="Q1074" i="145"/>
  <c r="P1074" i="145"/>
  <c r="O1074" i="145"/>
  <c r="N1074" i="145"/>
  <c r="M1074" i="145"/>
  <c r="L1074" i="145"/>
  <c r="K1074" i="145"/>
  <c r="J1074" i="145"/>
  <c r="I1074" i="145"/>
  <c r="H1074" i="145"/>
  <c r="G1074" i="145"/>
  <c r="F1074" i="145"/>
  <c r="E1074" i="145"/>
  <c r="AZ1073" i="145"/>
  <c r="AY1073" i="145"/>
  <c r="AX1073" i="145"/>
  <c r="AW1073" i="145"/>
  <c r="AV1073" i="145"/>
  <c r="AU1073" i="145"/>
  <c r="AT1073" i="145"/>
  <c r="AS1073" i="145"/>
  <c r="AR1073" i="145"/>
  <c r="AQ1073" i="145"/>
  <c r="AP1073" i="145"/>
  <c r="AO1073" i="145"/>
  <c r="AN1073" i="145"/>
  <c r="AM1073" i="145"/>
  <c r="AL1073" i="145"/>
  <c r="AK1073" i="145"/>
  <c r="AJ1073" i="145"/>
  <c r="AI1073" i="145"/>
  <c r="AH1073" i="145"/>
  <c r="AG1073" i="145"/>
  <c r="AF1073" i="145"/>
  <c r="AE1073" i="145"/>
  <c r="AD1073" i="145"/>
  <c r="Z1073" i="145"/>
  <c r="Y1073" i="145"/>
  <c r="X1073" i="145"/>
  <c r="W1073" i="145"/>
  <c r="V1073" i="145"/>
  <c r="U1073" i="145"/>
  <c r="T1073" i="145"/>
  <c r="S1073" i="145"/>
  <c r="R1073" i="145"/>
  <c r="Q1073" i="145"/>
  <c r="P1073" i="145"/>
  <c r="O1073" i="145"/>
  <c r="N1073" i="145"/>
  <c r="M1073" i="145"/>
  <c r="L1073" i="145"/>
  <c r="K1073" i="145"/>
  <c r="J1073" i="145"/>
  <c r="I1073" i="145"/>
  <c r="H1073" i="145"/>
  <c r="G1073" i="145"/>
  <c r="F1073" i="145"/>
  <c r="E1073" i="145"/>
  <c r="AZ1072" i="145"/>
  <c r="AY1072" i="145"/>
  <c r="AX1072" i="145"/>
  <c r="AW1072" i="145"/>
  <c r="AV1072" i="145"/>
  <c r="AU1072" i="145"/>
  <c r="AT1072" i="145"/>
  <c r="AS1072" i="145"/>
  <c r="AR1072" i="145"/>
  <c r="AQ1072" i="145"/>
  <c r="AP1072" i="145"/>
  <c r="AO1072" i="145"/>
  <c r="AN1072" i="145"/>
  <c r="AM1072" i="145"/>
  <c r="AL1072" i="145"/>
  <c r="AK1072" i="145"/>
  <c r="AJ1072" i="145"/>
  <c r="AI1072" i="145"/>
  <c r="AH1072" i="145"/>
  <c r="AG1072" i="145"/>
  <c r="AF1072" i="145"/>
  <c r="AE1072" i="145"/>
  <c r="AD1072" i="145"/>
  <c r="Z1072" i="145"/>
  <c r="Y1072" i="145"/>
  <c r="X1072" i="145"/>
  <c r="W1072" i="145"/>
  <c r="V1072" i="145"/>
  <c r="U1072" i="145"/>
  <c r="T1072" i="145"/>
  <c r="S1072" i="145"/>
  <c r="R1072" i="145"/>
  <c r="Q1072" i="145"/>
  <c r="P1072" i="145"/>
  <c r="O1072" i="145"/>
  <c r="N1072" i="145"/>
  <c r="M1072" i="145"/>
  <c r="L1072" i="145"/>
  <c r="K1072" i="145"/>
  <c r="J1072" i="145"/>
  <c r="I1072" i="145"/>
  <c r="H1072" i="145"/>
  <c r="G1072" i="145"/>
  <c r="F1072" i="145"/>
  <c r="E1072" i="145"/>
  <c r="AZ1071" i="145"/>
  <c r="AY1071" i="145"/>
  <c r="AX1071" i="145"/>
  <c r="AW1071" i="145"/>
  <c r="AV1071" i="145"/>
  <c r="AU1071" i="145"/>
  <c r="AT1071" i="145"/>
  <c r="AS1071" i="145"/>
  <c r="AR1071" i="145"/>
  <c r="AQ1071" i="145"/>
  <c r="AP1071" i="145"/>
  <c r="AO1071" i="145"/>
  <c r="AN1071" i="145"/>
  <c r="AM1071" i="145"/>
  <c r="AL1071" i="145"/>
  <c r="AK1071" i="145"/>
  <c r="AJ1071" i="145"/>
  <c r="AI1071" i="145"/>
  <c r="AH1071" i="145"/>
  <c r="AG1071" i="145"/>
  <c r="AF1071" i="145"/>
  <c r="AE1071" i="145"/>
  <c r="AD1071" i="145"/>
  <c r="Z1071" i="145"/>
  <c r="Y1071" i="145"/>
  <c r="X1071" i="145"/>
  <c r="W1071" i="145"/>
  <c r="V1071" i="145"/>
  <c r="U1071" i="145"/>
  <c r="T1071" i="145"/>
  <c r="S1071" i="145"/>
  <c r="R1071" i="145"/>
  <c r="Q1071" i="145"/>
  <c r="P1071" i="145"/>
  <c r="O1071" i="145"/>
  <c r="N1071" i="145"/>
  <c r="M1071" i="145"/>
  <c r="L1071" i="145"/>
  <c r="K1071" i="145"/>
  <c r="J1071" i="145"/>
  <c r="I1071" i="145"/>
  <c r="H1071" i="145"/>
  <c r="G1071" i="145"/>
  <c r="F1071" i="145"/>
  <c r="E1071" i="145"/>
  <c r="AZ1070" i="145"/>
  <c r="AY1070" i="145"/>
  <c r="AX1070" i="145"/>
  <c r="AW1070" i="145"/>
  <c r="AV1070" i="145"/>
  <c r="AU1070" i="145"/>
  <c r="AT1070" i="145"/>
  <c r="AS1070" i="145"/>
  <c r="AR1070" i="145"/>
  <c r="AQ1070" i="145"/>
  <c r="AP1070" i="145"/>
  <c r="AO1070" i="145"/>
  <c r="AN1070" i="145"/>
  <c r="AM1070" i="145"/>
  <c r="AL1070" i="145"/>
  <c r="AK1070" i="145"/>
  <c r="AJ1070" i="145"/>
  <c r="AI1070" i="145"/>
  <c r="AH1070" i="145"/>
  <c r="AG1070" i="145"/>
  <c r="AF1070" i="145"/>
  <c r="AE1070" i="145"/>
  <c r="AD1070" i="145"/>
  <c r="Z1070" i="145"/>
  <c r="Y1070" i="145"/>
  <c r="X1070" i="145"/>
  <c r="W1070" i="145"/>
  <c r="V1070" i="145"/>
  <c r="U1070" i="145"/>
  <c r="T1070" i="145"/>
  <c r="S1070" i="145"/>
  <c r="R1070" i="145"/>
  <c r="Q1070" i="145"/>
  <c r="P1070" i="145"/>
  <c r="O1070" i="145"/>
  <c r="N1070" i="145"/>
  <c r="M1070" i="145"/>
  <c r="L1070" i="145"/>
  <c r="K1070" i="145"/>
  <c r="J1070" i="145"/>
  <c r="I1070" i="145"/>
  <c r="H1070" i="145"/>
  <c r="G1070" i="145"/>
  <c r="F1070" i="145"/>
  <c r="E1070" i="145"/>
  <c r="AZ1069" i="145"/>
  <c r="AY1069" i="145"/>
  <c r="AX1069" i="145"/>
  <c r="AW1069" i="145"/>
  <c r="AV1069" i="145"/>
  <c r="AU1069" i="145"/>
  <c r="AT1069" i="145"/>
  <c r="AS1069" i="145"/>
  <c r="AR1069" i="145"/>
  <c r="AQ1069" i="145"/>
  <c r="AP1069" i="145"/>
  <c r="AO1069" i="145"/>
  <c r="AN1069" i="145"/>
  <c r="AM1069" i="145"/>
  <c r="AL1069" i="145"/>
  <c r="AK1069" i="145"/>
  <c r="AJ1069" i="145"/>
  <c r="AI1069" i="145"/>
  <c r="AH1069" i="145"/>
  <c r="AG1069" i="145"/>
  <c r="AF1069" i="145"/>
  <c r="AE1069" i="145"/>
  <c r="AD1069" i="145"/>
  <c r="Z1069" i="145"/>
  <c r="Y1069" i="145"/>
  <c r="X1069" i="145"/>
  <c r="W1069" i="145"/>
  <c r="V1069" i="145"/>
  <c r="U1069" i="145"/>
  <c r="T1069" i="145"/>
  <c r="S1069" i="145"/>
  <c r="R1069" i="145"/>
  <c r="Q1069" i="145"/>
  <c r="P1069" i="145"/>
  <c r="O1069" i="145"/>
  <c r="N1069" i="145"/>
  <c r="M1069" i="145"/>
  <c r="L1069" i="145"/>
  <c r="K1069" i="145"/>
  <c r="J1069" i="145"/>
  <c r="I1069" i="145"/>
  <c r="H1069" i="145"/>
  <c r="G1069" i="145"/>
  <c r="F1069" i="145"/>
  <c r="E1069" i="145"/>
  <c r="AZ1068" i="145"/>
  <c r="AY1068" i="145"/>
  <c r="AX1068" i="145"/>
  <c r="AW1068" i="145"/>
  <c r="AV1068" i="145"/>
  <c r="AU1068" i="145"/>
  <c r="AT1068" i="145"/>
  <c r="AS1068" i="145"/>
  <c r="AR1068" i="145"/>
  <c r="AQ1068" i="145"/>
  <c r="AP1068" i="145"/>
  <c r="AO1068" i="145"/>
  <c r="AN1068" i="145"/>
  <c r="AM1068" i="145"/>
  <c r="AL1068" i="145"/>
  <c r="AK1068" i="145"/>
  <c r="AJ1068" i="145"/>
  <c r="AI1068" i="145"/>
  <c r="AH1068" i="145"/>
  <c r="AG1068" i="145"/>
  <c r="AF1068" i="145"/>
  <c r="AE1068" i="145"/>
  <c r="AD1068" i="145"/>
  <c r="Z1068" i="145"/>
  <c r="Y1068" i="145"/>
  <c r="X1068" i="145"/>
  <c r="W1068" i="145"/>
  <c r="V1068" i="145"/>
  <c r="U1068" i="145"/>
  <c r="T1068" i="145"/>
  <c r="S1068" i="145"/>
  <c r="R1068" i="145"/>
  <c r="Q1068" i="145"/>
  <c r="P1068" i="145"/>
  <c r="O1068" i="145"/>
  <c r="N1068" i="145"/>
  <c r="M1068" i="145"/>
  <c r="L1068" i="145"/>
  <c r="K1068" i="145"/>
  <c r="J1068" i="145"/>
  <c r="I1068" i="145"/>
  <c r="H1068" i="145"/>
  <c r="G1068" i="145"/>
  <c r="F1068" i="145"/>
  <c r="E1068" i="145"/>
  <c r="AZ1067" i="145"/>
  <c r="AY1067" i="145"/>
  <c r="AX1067" i="145"/>
  <c r="AW1067" i="145"/>
  <c r="AV1067" i="145"/>
  <c r="AU1067" i="145"/>
  <c r="AT1067" i="145"/>
  <c r="AS1067" i="145"/>
  <c r="AR1067" i="145"/>
  <c r="AQ1067" i="145"/>
  <c r="AP1067" i="145"/>
  <c r="AO1067" i="145"/>
  <c r="AN1067" i="145"/>
  <c r="AM1067" i="145"/>
  <c r="AL1067" i="145"/>
  <c r="AK1067" i="145"/>
  <c r="AJ1067" i="145"/>
  <c r="AI1067" i="145"/>
  <c r="AH1067" i="145"/>
  <c r="AG1067" i="145"/>
  <c r="AF1067" i="145"/>
  <c r="AE1067" i="145"/>
  <c r="AD1067" i="145"/>
  <c r="Z1067" i="145"/>
  <c r="Y1067" i="145"/>
  <c r="X1067" i="145"/>
  <c r="W1067" i="145"/>
  <c r="V1067" i="145"/>
  <c r="U1067" i="145"/>
  <c r="T1067" i="145"/>
  <c r="S1067" i="145"/>
  <c r="R1067" i="145"/>
  <c r="Q1067" i="145"/>
  <c r="P1067" i="145"/>
  <c r="O1067" i="145"/>
  <c r="N1067" i="145"/>
  <c r="M1067" i="145"/>
  <c r="L1067" i="145"/>
  <c r="K1067" i="145"/>
  <c r="J1067" i="145"/>
  <c r="I1067" i="145"/>
  <c r="H1067" i="145"/>
  <c r="G1067" i="145"/>
  <c r="F1067" i="145"/>
  <c r="E1067" i="145"/>
  <c r="AZ1066" i="145"/>
  <c r="AY1066" i="145"/>
  <c r="AX1066" i="145"/>
  <c r="AW1066" i="145"/>
  <c r="AV1066" i="145"/>
  <c r="AU1066" i="145"/>
  <c r="AT1066" i="145"/>
  <c r="AS1066" i="145"/>
  <c r="AR1066" i="145"/>
  <c r="AQ1066" i="145"/>
  <c r="AP1066" i="145"/>
  <c r="AO1066" i="145"/>
  <c r="AN1066" i="145"/>
  <c r="AM1066" i="145"/>
  <c r="AL1066" i="145"/>
  <c r="AK1066" i="145"/>
  <c r="AJ1066" i="145"/>
  <c r="AI1066" i="145"/>
  <c r="AH1066" i="145"/>
  <c r="AG1066" i="145"/>
  <c r="AF1066" i="145"/>
  <c r="AE1066" i="145"/>
  <c r="AD1066" i="145"/>
  <c r="Z1066" i="145"/>
  <c r="Y1066" i="145"/>
  <c r="X1066" i="145"/>
  <c r="W1066" i="145"/>
  <c r="V1066" i="145"/>
  <c r="U1066" i="145"/>
  <c r="T1066" i="145"/>
  <c r="S1066" i="145"/>
  <c r="R1066" i="145"/>
  <c r="Q1066" i="145"/>
  <c r="P1066" i="145"/>
  <c r="O1066" i="145"/>
  <c r="N1066" i="145"/>
  <c r="M1066" i="145"/>
  <c r="L1066" i="145"/>
  <c r="K1066" i="145"/>
  <c r="J1066" i="145"/>
  <c r="I1066" i="145"/>
  <c r="H1066" i="145"/>
  <c r="G1066" i="145"/>
  <c r="F1066" i="145"/>
  <c r="E1066" i="145"/>
  <c r="AZ1065" i="145"/>
  <c r="AY1065" i="145"/>
  <c r="AX1065" i="145"/>
  <c r="AW1065" i="145"/>
  <c r="AV1065" i="145"/>
  <c r="AU1065" i="145"/>
  <c r="AT1065" i="145"/>
  <c r="AS1065" i="145"/>
  <c r="AR1065" i="145"/>
  <c r="AQ1065" i="145"/>
  <c r="AP1065" i="145"/>
  <c r="AO1065" i="145"/>
  <c r="AN1065" i="145"/>
  <c r="AM1065" i="145"/>
  <c r="AL1065" i="145"/>
  <c r="AK1065" i="145"/>
  <c r="AJ1065" i="145"/>
  <c r="AI1065" i="145"/>
  <c r="AH1065" i="145"/>
  <c r="AG1065" i="145"/>
  <c r="AF1065" i="145"/>
  <c r="AE1065" i="145"/>
  <c r="AD1065" i="145"/>
  <c r="Z1065" i="145"/>
  <c r="Y1065" i="145"/>
  <c r="X1065" i="145"/>
  <c r="W1065" i="145"/>
  <c r="V1065" i="145"/>
  <c r="U1065" i="145"/>
  <c r="T1065" i="145"/>
  <c r="S1065" i="145"/>
  <c r="R1065" i="145"/>
  <c r="Q1065" i="145"/>
  <c r="P1065" i="145"/>
  <c r="O1065" i="145"/>
  <c r="N1065" i="145"/>
  <c r="M1065" i="145"/>
  <c r="L1065" i="145"/>
  <c r="K1065" i="145"/>
  <c r="J1065" i="145"/>
  <c r="I1065" i="145"/>
  <c r="H1065" i="145"/>
  <c r="G1065" i="145"/>
  <c r="F1065" i="145"/>
  <c r="E1065" i="145"/>
  <c r="AZ1064" i="145"/>
  <c r="AY1064" i="145"/>
  <c r="AX1064" i="145"/>
  <c r="AW1064" i="145"/>
  <c r="AV1064" i="145"/>
  <c r="AU1064" i="145"/>
  <c r="AT1064" i="145"/>
  <c r="AS1064" i="145"/>
  <c r="AR1064" i="145"/>
  <c r="AQ1064" i="145"/>
  <c r="AP1064" i="145"/>
  <c r="AO1064" i="145"/>
  <c r="AN1064" i="145"/>
  <c r="AM1064" i="145"/>
  <c r="AL1064" i="145"/>
  <c r="AK1064" i="145"/>
  <c r="AJ1064" i="145"/>
  <c r="AI1064" i="145"/>
  <c r="AH1064" i="145"/>
  <c r="AG1064" i="145"/>
  <c r="AF1064" i="145"/>
  <c r="AE1064" i="145"/>
  <c r="AD1064" i="145"/>
  <c r="Z1064" i="145"/>
  <c r="Y1064" i="145"/>
  <c r="X1064" i="145"/>
  <c r="W1064" i="145"/>
  <c r="V1064" i="145"/>
  <c r="U1064" i="145"/>
  <c r="T1064" i="145"/>
  <c r="S1064" i="145"/>
  <c r="R1064" i="145"/>
  <c r="Q1064" i="145"/>
  <c r="P1064" i="145"/>
  <c r="O1064" i="145"/>
  <c r="N1064" i="145"/>
  <c r="M1064" i="145"/>
  <c r="L1064" i="145"/>
  <c r="K1064" i="145"/>
  <c r="J1064" i="145"/>
  <c r="I1064" i="145"/>
  <c r="H1064" i="145"/>
  <c r="G1064" i="145"/>
  <c r="F1064" i="145"/>
  <c r="E1064" i="145"/>
  <c r="AZ1063" i="145"/>
  <c r="AY1063" i="145"/>
  <c r="AX1063" i="145"/>
  <c r="AW1063" i="145"/>
  <c r="AV1063" i="145"/>
  <c r="AU1063" i="145"/>
  <c r="AT1063" i="145"/>
  <c r="AS1063" i="145"/>
  <c r="AR1063" i="145"/>
  <c r="AQ1063" i="145"/>
  <c r="AP1063" i="145"/>
  <c r="AO1063" i="145"/>
  <c r="AN1063" i="145"/>
  <c r="AM1063" i="145"/>
  <c r="AL1063" i="145"/>
  <c r="AK1063" i="145"/>
  <c r="AJ1063" i="145"/>
  <c r="AI1063" i="145"/>
  <c r="AH1063" i="145"/>
  <c r="AG1063" i="145"/>
  <c r="AF1063" i="145"/>
  <c r="AE1063" i="145"/>
  <c r="AD1063" i="145"/>
  <c r="Z1063" i="145"/>
  <c r="Y1063" i="145"/>
  <c r="X1063" i="145"/>
  <c r="W1063" i="145"/>
  <c r="V1063" i="145"/>
  <c r="U1063" i="145"/>
  <c r="T1063" i="145"/>
  <c r="S1063" i="145"/>
  <c r="R1063" i="145"/>
  <c r="Q1063" i="145"/>
  <c r="P1063" i="145"/>
  <c r="O1063" i="145"/>
  <c r="N1063" i="145"/>
  <c r="M1063" i="145"/>
  <c r="L1063" i="145"/>
  <c r="K1063" i="145"/>
  <c r="J1063" i="145"/>
  <c r="I1063" i="145"/>
  <c r="H1063" i="145"/>
  <c r="G1063" i="145"/>
  <c r="F1063" i="145"/>
  <c r="E1063" i="145"/>
  <c r="AZ1062" i="145"/>
  <c r="AY1062" i="145"/>
  <c r="AX1062" i="145"/>
  <c r="AW1062" i="145"/>
  <c r="AV1062" i="145"/>
  <c r="AU1062" i="145"/>
  <c r="AT1062" i="145"/>
  <c r="AS1062" i="145"/>
  <c r="AR1062" i="145"/>
  <c r="AQ1062" i="145"/>
  <c r="AP1062" i="145"/>
  <c r="AO1062" i="145"/>
  <c r="AN1062" i="145"/>
  <c r="AM1062" i="145"/>
  <c r="AL1062" i="145"/>
  <c r="AK1062" i="145"/>
  <c r="AJ1062" i="145"/>
  <c r="AI1062" i="145"/>
  <c r="AH1062" i="145"/>
  <c r="AG1062" i="145"/>
  <c r="AF1062" i="145"/>
  <c r="AE1062" i="145"/>
  <c r="AD1062" i="145"/>
  <c r="Z1062" i="145"/>
  <c r="Y1062" i="145"/>
  <c r="X1062" i="145"/>
  <c r="W1062" i="145"/>
  <c r="V1062" i="145"/>
  <c r="U1062" i="145"/>
  <c r="T1062" i="145"/>
  <c r="S1062" i="145"/>
  <c r="R1062" i="145"/>
  <c r="Q1062" i="145"/>
  <c r="P1062" i="145"/>
  <c r="O1062" i="145"/>
  <c r="N1062" i="145"/>
  <c r="M1062" i="145"/>
  <c r="L1062" i="145"/>
  <c r="K1062" i="145"/>
  <c r="J1062" i="145"/>
  <c r="I1062" i="145"/>
  <c r="H1062" i="145"/>
  <c r="G1062" i="145"/>
  <c r="F1062" i="145"/>
  <c r="E1062" i="145"/>
  <c r="AZ1061" i="145"/>
  <c r="AY1061" i="145"/>
  <c r="AX1061" i="145"/>
  <c r="AW1061" i="145"/>
  <c r="AV1061" i="145"/>
  <c r="AU1061" i="145"/>
  <c r="AT1061" i="145"/>
  <c r="AS1061" i="145"/>
  <c r="AR1061" i="145"/>
  <c r="AQ1061" i="145"/>
  <c r="AP1061" i="145"/>
  <c r="AO1061" i="145"/>
  <c r="AN1061" i="145"/>
  <c r="AM1061" i="145"/>
  <c r="AL1061" i="145"/>
  <c r="AK1061" i="145"/>
  <c r="AJ1061" i="145"/>
  <c r="AI1061" i="145"/>
  <c r="AH1061" i="145"/>
  <c r="AG1061" i="145"/>
  <c r="AF1061" i="145"/>
  <c r="AE1061" i="145"/>
  <c r="AD1061" i="145"/>
  <c r="Z1061" i="145"/>
  <c r="Y1061" i="145"/>
  <c r="X1061" i="145"/>
  <c r="W1061" i="145"/>
  <c r="V1061" i="145"/>
  <c r="U1061" i="145"/>
  <c r="T1061" i="145"/>
  <c r="S1061" i="145"/>
  <c r="R1061" i="145"/>
  <c r="Q1061" i="145"/>
  <c r="P1061" i="145"/>
  <c r="O1061" i="145"/>
  <c r="N1061" i="145"/>
  <c r="M1061" i="145"/>
  <c r="L1061" i="145"/>
  <c r="K1061" i="145"/>
  <c r="J1061" i="145"/>
  <c r="I1061" i="145"/>
  <c r="H1061" i="145"/>
  <c r="G1061" i="145"/>
  <c r="F1061" i="145"/>
  <c r="E1061" i="145"/>
  <c r="AZ1060" i="145"/>
  <c r="AY1060" i="145"/>
  <c r="AX1060" i="145"/>
  <c r="AW1060" i="145"/>
  <c r="AV1060" i="145"/>
  <c r="AU1060" i="145"/>
  <c r="AT1060" i="145"/>
  <c r="AS1060" i="145"/>
  <c r="AR1060" i="145"/>
  <c r="AQ1060" i="145"/>
  <c r="AP1060" i="145"/>
  <c r="AO1060" i="145"/>
  <c r="AN1060" i="145"/>
  <c r="AM1060" i="145"/>
  <c r="AL1060" i="145"/>
  <c r="AK1060" i="145"/>
  <c r="AJ1060" i="145"/>
  <c r="AI1060" i="145"/>
  <c r="AH1060" i="145"/>
  <c r="AG1060" i="145"/>
  <c r="AF1060" i="145"/>
  <c r="AE1060" i="145"/>
  <c r="AD1060" i="145"/>
  <c r="Z1060" i="145"/>
  <c r="Y1060" i="145"/>
  <c r="X1060" i="145"/>
  <c r="W1060" i="145"/>
  <c r="V1060" i="145"/>
  <c r="U1060" i="145"/>
  <c r="T1060" i="145"/>
  <c r="S1060" i="145"/>
  <c r="R1060" i="145"/>
  <c r="Q1060" i="145"/>
  <c r="P1060" i="145"/>
  <c r="O1060" i="145"/>
  <c r="N1060" i="145"/>
  <c r="M1060" i="145"/>
  <c r="L1060" i="145"/>
  <c r="K1060" i="145"/>
  <c r="J1060" i="145"/>
  <c r="I1060" i="145"/>
  <c r="H1060" i="145"/>
  <c r="G1060" i="145"/>
  <c r="F1060" i="145"/>
  <c r="E1060" i="145"/>
  <c r="AZ1059" i="145"/>
  <c r="AY1059" i="145"/>
  <c r="AX1059" i="145"/>
  <c r="AW1059" i="145"/>
  <c r="AV1059" i="145"/>
  <c r="AU1059" i="145"/>
  <c r="AT1059" i="145"/>
  <c r="AS1059" i="145"/>
  <c r="AR1059" i="145"/>
  <c r="AQ1059" i="145"/>
  <c r="AP1059" i="145"/>
  <c r="AO1059" i="145"/>
  <c r="AN1059" i="145"/>
  <c r="AM1059" i="145"/>
  <c r="AL1059" i="145"/>
  <c r="AK1059" i="145"/>
  <c r="AJ1059" i="145"/>
  <c r="AI1059" i="145"/>
  <c r="AH1059" i="145"/>
  <c r="AG1059" i="145"/>
  <c r="AF1059" i="145"/>
  <c r="AE1059" i="145"/>
  <c r="AD1059" i="145"/>
  <c r="Z1059" i="145"/>
  <c r="Y1059" i="145"/>
  <c r="X1059" i="145"/>
  <c r="W1059" i="145"/>
  <c r="V1059" i="145"/>
  <c r="U1059" i="145"/>
  <c r="T1059" i="145"/>
  <c r="S1059" i="145"/>
  <c r="R1059" i="145"/>
  <c r="Q1059" i="145"/>
  <c r="P1059" i="145"/>
  <c r="O1059" i="145"/>
  <c r="N1059" i="145"/>
  <c r="M1059" i="145"/>
  <c r="L1059" i="145"/>
  <c r="K1059" i="145"/>
  <c r="J1059" i="145"/>
  <c r="I1059" i="145"/>
  <c r="H1059" i="145"/>
  <c r="G1059" i="145"/>
  <c r="F1059" i="145"/>
  <c r="E1059" i="145"/>
  <c r="AZ1058" i="145"/>
  <c r="AY1058" i="145"/>
  <c r="AX1058" i="145"/>
  <c r="AW1058" i="145"/>
  <c r="AV1058" i="145"/>
  <c r="AU1058" i="145"/>
  <c r="AT1058" i="145"/>
  <c r="AS1058" i="145"/>
  <c r="AR1058" i="145"/>
  <c r="AQ1058" i="145"/>
  <c r="AP1058" i="145"/>
  <c r="AO1058" i="145"/>
  <c r="AN1058" i="145"/>
  <c r="AM1058" i="145"/>
  <c r="AL1058" i="145"/>
  <c r="AK1058" i="145"/>
  <c r="AJ1058" i="145"/>
  <c r="AI1058" i="145"/>
  <c r="AH1058" i="145"/>
  <c r="AG1058" i="145"/>
  <c r="AF1058" i="145"/>
  <c r="AE1058" i="145"/>
  <c r="AD1058" i="145"/>
  <c r="Z1058" i="145"/>
  <c r="Y1058" i="145"/>
  <c r="X1058" i="145"/>
  <c r="W1058" i="145"/>
  <c r="V1058" i="145"/>
  <c r="U1058" i="145"/>
  <c r="T1058" i="145"/>
  <c r="S1058" i="145"/>
  <c r="R1058" i="145"/>
  <c r="Q1058" i="145"/>
  <c r="P1058" i="145"/>
  <c r="O1058" i="145"/>
  <c r="N1058" i="145"/>
  <c r="M1058" i="145"/>
  <c r="L1058" i="145"/>
  <c r="K1058" i="145"/>
  <c r="J1058" i="145"/>
  <c r="I1058" i="145"/>
  <c r="H1058" i="145"/>
  <c r="G1058" i="145"/>
  <c r="F1058" i="145"/>
  <c r="E1058" i="145"/>
  <c r="AZ1057" i="145"/>
  <c r="AY1057" i="145"/>
  <c r="AX1057" i="145"/>
  <c r="AW1057" i="145"/>
  <c r="AV1057" i="145"/>
  <c r="AU1057" i="145"/>
  <c r="AT1057" i="145"/>
  <c r="AS1057" i="145"/>
  <c r="AR1057" i="145"/>
  <c r="AQ1057" i="145"/>
  <c r="AP1057" i="145"/>
  <c r="AO1057" i="145"/>
  <c r="AN1057" i="145"/>
  <c r="AM1057" i="145"/>
  <c r="AL1057" i="145"/>
  <c r="AK1057" i="145"/>
  <c r="AJ1057" i="145"/>
  <c r="AI1057" i="145"/>
  <c r="AH1057" i="145"/>
  <c r="AG1057" i="145"/>
  <c r="AF1057" i="145"/>
  <c r="AE1057" i="145"/>
  <c r="AD1057" i="145"/>
  <c r="Z1057" i="145"/>
  <c r="Y1057" i="145"/>
  <c r="X1057" i="145"/>
  <c r="W1057" i="145"/>
  <c r="V1057" i="145"/>
  <c r="U1057" i="145"/>
  <c r="T1057" i="145"/>
  <c r="S1057" i="145"/>
  <c r="R1057" i="145"/>
  <c r="Q1057" i="145"/>
  <c r="P1057" i="145"/>
  <c r="O1057" i="145"/>
  <c r="N1057" i="145"/>
  <c r="M1057" i="145"/>
  <c r="L1057" i="145"/>
  <c r="K1057" i="145"/>
  <c r="J1057" i="145"/>
  <c r="I1057" i="145"/>
  <c r="H1057" i="145"/>
  <c r="G1057" i="145"/>
  <c r="F1057" i="145"/>
  <c r="E1057" i="145"/>
  <c r="AZ1056" i="145"/>
  <c r="AY1056" i="145"/>
  <c r="AX1056" i="145"/>
  <c r="AW1056" i="145"/>
  <c r="AV1056" i="145"/>
  <c r="AU1056" i="145"/>
  <c r="AT1056" i="145"/>
  <c r="AS1056" i="145"/>
  <c r="AR1056" i="145"/>
  <c r="AQ1056" i="145"/>
  <c r="AP1056" i="145"/>
  <c r="AO1056" i="145"/>
  <c r="AN1056" i="145"/>
  <c r="AM1056" i="145"/>
  <c r="AL1056" i="145"/>
  <c r="AK1056" i="145"/>
  <c r="AJ1056" i="145"/>
  <c r="AI1056" i="145"/>
  <c r="AH1056" i="145"/>
  <c r="AG1056" i="145"/>
  <c r="AF1056" i="145"/>
  <c r="AE1056" i="145"/>
  <c r="AD1056" i="145"/>
  <c r="Z1056" i="145"/>
  <c r="Y1056" i="145"/>
  <c r="X1056" i="145"/>
  <c r="W1056" i="145"/>
  <c r="V1056" i="145"/>
  <c r="U1056" i="145"/>
  <c r="T1056" i="145"/>
  <c r="S1056" i="145"/>
  <c r="R1056" i="145"/>
  <c r="Q1056" i="145"/>
  <c r="P1056" i="145"/>
  <c r="O1056" i="145"/>
  <c r="N1056" i="145"/>
  <c r="M1056" i="145"/>
  <c r="L1056" i="145"/>
  <c r="K1056" i="145"/>
  <c r="J1056" i="145"/>
  <c r="I1056" i="145"/>
  <c r="H1056" i="145"/>
  <c r="G1056" i="145"/>
  <c r="F1056" i="145"/>
  <c r="E1056" i="145"/>
  <c r="AZ1055" i="145"/>
  <c r="AY1055" i="145"/>
  <c r="AX1055" i="145"/>
  <c r="AW1055" i="145"/>
  <c r="AV1055" i="145"/>
  <c r="AU1055" i="145"/>
  <c r="AT1055" i="145"/>
  <c r="AS1055" i="145"/>
  <c r="AR1055" i="145"/>
  <c r="AQ1055" i="145"/>
  <c r="AP1055" i="145"/>
  <c r="AO1055" i="145"/>
  <c r="AN1055" i="145"/>
  <c r="AM1055" i="145"/>
  <c r="AL1055" i="145"/>
  <c r="AK1055" i="145"/>
  <c r="AJ1055" i="145"/>
  <c r="AI1055" i="145"/>
  <c r="AH1055" i="145"/>
  <c r="AG1055" i="145"/>
  <c r="AF1055" i="145"/>
  <c r="AE1055" i="145"/>
  <c r="AD1055" i="145"/>
  <c r="Z1055" i="145"/>
  <c r="Y1055" i="145"/>
  <c r="X1055" i="145"/>
  <c r="W1055" i="145"/>
  <c r="V1055" i="145"/>
  <c r="U1055" i="145"/>
  <c r="T1055" i="145"/>
  <c r="S1055" i="145"/>
  <c r="R1055" i="145"/>
  <c r="Q1055" i="145"/>
  <c r="P1055" i="145"/>
  <c r="O1055" i="145"/>
  <c r="N1055" i="145"/>
  <c r="M1055" i="145"/>
  <c r="L1055" i="145"/>
  <c r="K1055" i="145"/>
  <c r="J1055" i="145"/>
  <c r="I1055" i="145"/>
  <c r="H1055" i="145"/>
  <c r="G1055" i="145"/>
  <c r="F1055" i="145"/>
  <c r="E1055" i="145"/>
  <c r="AZ1054" i="145"/>
  <c r="AY1054" i="145"/>
  <c r="AX1054" i="145"/>
  <c r="AW1054" i="145"/>
  <c r="AV1054" i="145"/>
  <c r="AU1054" i="145"/>
  <c r="AT1054" i="145"/>
  <c r="AS1054" i="145"/>
  <c r="AR1054" i="145"/>
  <c r="AQ1054" i="145"/>
  <c r="AP1054" i="145"/>
  <c r="AO1054" i="145"/>
  <c r="AN1054" i="145"/>
  <c r="AM1054" i="145"/>
  <c r="AL1054" i="145"/>
  <c r="AK1054" i="145"/>
  <c r="AJ1054" i="145"/>
  <c r="AI1054" i="145"/>
  <c r="AH1054" i="145"/>
  <c r="AG1054" i="145"/>
  <c r="AF1054" i="145"/>
  <c r="AE1054" i="145"/>
  <c r="AD1054" i="145"/>
  <c r="Z1054" i="145"/>
  <c r="Y1054" i="145"/>
  <c r="X1054" i="145"/>
  <c r="W1054" i="145"/>
  <c r="V1054" i="145"/>
  <c r="U1054" i="145"/>
  <c r="T1054" i="145"/>
  <c r="S1054" i="145"/>
  <c r="R1054" i="145"/>
  <c r="Q1054" i="145"/>
  <c r="P1054" i="145"/>
  <c r="O1054" i="145"/>
  <c r="N1054" i="145"/>
  <c r="M1054" i="145"/>
  <c r="L1054" i="145"/>
  <c r="K1054" i="145"/>
  <c r="J1054" i="145"/>
  <c r="I1054" i="145"/>
  <c r="H1054" i="145"/>
  <c r="G1054" i="145"/>
  <c r="F1054" i="145"/>
  <c r="E1054" i="145"/>
  <c r="AZ1053" i="145"/>
  <c r="AY1053" i="145"/>
  <c r="AX1053" i="145"/>
  <c r="AW1053" i="145"/>
  <c r="AV1053" i="145"/>
  <c r="AU1053" i="145"/>
  <c r="AT1053" i="145"/>
  <c r="AS1053" i="145"/>
  <c r="AR1053" i="145"/>
  <c r="AQ1053" i="145"/>
  <c r="AP1053" i="145"/>
  <c r="AO1053" i="145"/>
  <c r="AN1053" i="145"/>
  <c r="AM1053" i="145"/>
  <c r="AL1053" i="145"/>
  <c r="AK1053" i="145"/>
  <c r="AJ1053" i="145"/>
  <c r="AI1053" i="145"/>
  <c r="AH1053" i="145"/>
  <c r="AG1053" i="145"/>
  <c r="AF1053" i="145"/>
  <c r="AE1053" i="145"/>
  <c r="AD1053" i="145"/>
  <c r="Z1053" i="145"/>
  <c r="Y1053" i="145"/>
  <c r="X1053" i="145"/>
  <c r="W1053" i="145"/>
  <c r="V1053" i="145"/>
  <c r="U1053" i="145"/>
  <c r="T1053" i="145"/>
  <c r="S1053" i="145"/>
  <c r="R1053" i="145"/>
  <c r="Q1053" i="145"/>
  <c r="P1053" i="145"/>
  <c r="O1053" i="145"/>
  <c r="N1053" i="145"/>
  <c r="M1053" i="145"/>
  <c r="L1053" i="145"/>
  <c r="K1053" i="145"/>
  <c r="J1053" i="145"/>
  <c r="I1053" i="145"/>
  <c r="H1053" i="145"/>
  <c r="G1053" i="145"/>
  <c r="F1053" i="145"/>
  <c r="E1053" i="145"/>
  <c r="AZ1052" i="145"/>
  <c r="AY1052" i="145"/>
  <c r="AX1052" i="145"/>
  <c r="AW1052" i="145"/>
  <c r="AV1052" i="145"/>
  <c r="AU1052" i="145"/>
  <c r="AT1052" i="145"/>
  <c r="AS1052" i="145"/>
  <c r="AR1052" i="145"/>
  <c r="AQ1052" i="145"/>
  <c r="AP1052" i="145"/>
  <c r="AO1052" i="145"/>
  <c r="AN1052" i="145"/>
  <c r="AM1052" i="145"/>
  <c r="AL1052" i="145"/>
  <c r="AK1052" i="145"/>
  <c r="AJ1052" i="145"/>
  <c r="AI1052" i="145"/>
  <c r="AH1052" i="145"/>
  <c r="AG1052" i="145"/>
  <c r="AF1052" i="145"/>
  <c r="AE1052" i="145"/>
  <c r="AD1052" i="145"/>
  <c r="Z1052" i="145"/>
  <c r="Y1052" i="145"/>
  <c r="X1052" i="145"/>
  <c r="W1052" i="145"/>
  <c r="V1052" i="145"/>
  <c r="U1052" i="145"/>
  <c r="T1052" i="145"/>
  <c r="S1052" i="145"/>
  <c r="R1052" i="145"/>
  <c r="Q1052" i="145"/>
  <c r="P1052" i="145"/>
  <c r="O1052" i="145"/>
  <c r="N1052" i="145"/>
  <c r="M1052" i="145"/>
  <c r="L1052" i="145"/>
  <c r="K1052" i="145"/>
  <c r="J1052" i="145"/>
  <c r="I1052" i="145"/>
  <c r="H1052" i="145"/>
  <c r="G1052" i="145"/>
  <c r="F1052" i="145"/>
  <c r="E1052" i="145"/>
  <c r="AZ1051" i="145"/>
  <c r="AY1051" i="145"/>
  <c r="AX1051" i="145"/>
  <c r="AW1051" i="145"/>
  <c r="AV1051" i="145"/>
  <c r="AU1051" i="145"/>
  <c r="AT1051" i="145"/>
  <c r="AS1051" i="145"/>
  <c r="AR1051" i="145"/>
  <c r="AQ1051" i="145"/>
  <c r="AP1051" i="145"/>
  <c r="AO1051" i="145"/>
  <c r="AN1051" i="145"/>
  <c r="AM1051" i="145"/>
  <c r="AL1051" i="145"/>
  <c r="AK1051" i="145"/>
  <c r="AJ1051" i="145"/>
  <c r="AI1051" i="145"/>
  <c r="AH1051" i="145"/>
  <c r="AG1051" i="145"/>
  <c r="AF1051" i="145"/>
  <c r="AE1051" i="145"/>
  <c r="AD1051" i="145"/>
  <c r="Z1051" i="145"/>
  <c r="Y1051" i="145"/>
  <c r="X1051" i="145"/>
  <c r="W1051" i="145"/>
  <c r="V1051" i="145"/>
  <c r="U1051" i="145"/>
  <c r="T1051" i="145"/>
  <c r="S1051" i="145"/>
  <c r="R1051" i="145"/>
  <c r="Q1051" i="145"/>
  <c r="P1051" i="145"/>
  <c r="O1051" i="145"/>
  <c r="N1051" i="145"/>
  <c r="M1051" i="145"/>
  <c r="L1051" i="145"/>
  <c r="K1051" i="145"/>
  <c r="J1051" i="145"/>
  <c r="I1051" i="145"/>
  <c r="H1051" i="145"/>
  <c r="G1051" i="145"/>
  <c r="F1051" i="145"/>
  <c r="E1051" i="145"/>
  <c r="AZ1050" i="145"/>
  <c r="AY1050" i="145"/>
  <c r="AX1050" i="145"/>
  <c r="AW1050" i="145"/>
  <c r="AV1050" i="145"/>
  <c r="AU1050" i="145"/>
  <c r="AT1050" i="145"/>
  <c r="AS1050" i="145"/>
  <c r="AR1050" i="145"/>
  <c r="AQ1050" i="145"/>
  <c r="AP1050" i="145"/>
  <c r="AO1050" i="145"/>
  <c r="AN1050" i="145"/>
  <c r="AM1050" i="145"/>
  <c r="AL1050" i="145"/>
  <c r="AK1050" i="145"/>
  <c r="AJ1050" i="145"/>
  <c r="AI1050" i="145"/>
  <c r="AH1050" i="145"/>
  <c r="AG1050" i="145"/>
  <c r="AF1050" i="145"/>
  <c r="AE1050" i="145"/>
  <c r="AD1050" i="145"/>
  <c r="Z1050" i="145"/>
  <c r="Y1050" i="145"/>
  <c r="X1050" i="145"/>
  <c r="W1050" i="145"/>
  <c r="V1050" i="145"/>
  <c r="U1050" i="145"/>
  <c r="T1050" i="145"/>
  <c r="S1050" i="145"/>
  <c r="R1050" i="145"/>
  <c r="Q1050" i="145"/>
  <c r="P1050" i="145"/>
  <c r="O1050" i="145"/>
  <c r="N1050" i="145"/>
  <c r="M1050" i="145"/>
  <c r="L1050" i="145"/>
  <c r="K1050" i="145"/>
  <c r="J1050" i="145"/>
  <c r="I1050" i="145"/>
  <c r="H1050" i="145"/>
  <c r="G1050" i="145"/>
  <c r="F1050" i="145"/>
  <c r="E1050" i="145"/>
  <c r="AZ1049" i="145"/>
  <c r="AY1049" i="145"/>
  <c r="AX1049" i="145"/>
  <c r="AW1049" i="145"/>
  <c r="AV1049" i="145"/>
  <c r="AU1049" i="145"/>
  <c r="AT1049" i="145"/>
  <c r="AS1049" i="145"/>
  <c r="AR1049" i="145"/>
  <c r="AQ1049" i="145"/>
  <c r="AP1049" i="145"/>
  <c r="AO1049" i="145"/>
  <c r="AN1049" i="145"/>
  <c r="AM1049" i="145"/>
  <c r="AL1049" i="145"/>
  <c r="AK1049" i="145"/>
  <c r="AJ1049" i="145"/>
  <c r="AI1049" i="145"/>
  <c r="AH1049" i="145"/>
  <c r="AG1049" i="145"/>
  <c r="AF1049" i="145"/>
  <c r="AE1049" i="145"/>
  <c r="AD1049" i="145"/>
  <c r="Z1049" i="145"/>
  <c r="Y1049" i="145"/>
  <c r="X1049" i="145"/>
  <c r="W1049" i="145"/>
  <c r="V1049" i="145"/>
  <c r="U1049" i="145"/>
  <c r="T1049" i="145"/>
  <c r="S1049" i="145"/>
  <c r="R1049" i="145"/>
  <c r="Q1049" i="145"/>
  <c r="P1049" i="145"/>
  <c r="O1049" i="145"/>
  <c r="N1049" i="145"/>
  <c r="M1049" i="145"/>
  <c r="L1049" i="145"/>
  <c r="K1049" i="145"/>
  <c r="J1049" i="145"/>
  <c r="I1049" i="145"/>
  <c r="H1049" i="145"/>
  <c r="G1049" i="145"/>
  <c r="F1049" i="145"/>
  <c r="E1049" i="145"/>
  <c r="AZ1048" i="145"/>
  <c r="AY1048" i="145"/>
  <c r="AX1048" i="145"/>
  <c r="AW1048" i="145"/>
  <c r="AV1048" i="145"/>
  <c r="AU1048" i="145"/>
  <c r="AT1048" i="145"/>
  <c r="AS1048" i="145"/>
  <c r="AR1048" i="145"/>
  <c r="AQ1048" i="145"/>
  <c r="AP1048" i="145"/>
  <c r="AO1048" i="145"/>
  <c r="AN1048" i="145"/>
  <c r="AM1048" i="145"/>
  <c r="AL1048" i="145"/>
  <c r="AK1048" i="145"/>
  <c r="AJ1048" i="145"/>
  <c r="AI1048" i="145"/>
  <c r="AH1048" i="145"/>
  <c r="AG1048" i="145"/>
  <c r="AF1048" i="145"/>
  <c r="AE1048" i="145"/>
  <c r="AD1048" i="145"/>
  <c r="Z1048" i="145"/>
  <c r="Y1048" i="145"/>
  <c r="X1048" i="145"/>
  <c r="W1048" i="145"/>
  <c r="V1048" i="145"/>
  <c r="U1048" i="145"/>
  <c r="T1048" i="145"/>
  <c r="S1048" i="145"/>
  <c r="R1048" i="145"/>
  <c r="Q1048" i="145"/>
  <c r="P1048" i="145"/>
  <c r="O1048" i="145"/>
  <c r="N1048" i="145"/>
  <c r="M1048" i="145"/>
  <c r="L1048" i="145"/>
  <c r="K1048" i="145"/>
  <c r="J1048" i="145"/>
  <c r="I1048" i="145"/>
  <c r="H1048" i="145"/>
  <c r="G1048" i="145"/>
  <c r="F1048" i="145"/>
  <c r="E1048" i="145"/>
  <c r="AZ1047" i="145"/>
  <c r="AY1047" i="145"/>
  <c r="AX1047" i="145"/>
  <c r="AW1047" i="145"/>
  <c r="AV1047" i="145"/>
  <c r="AU1047" i="145"/>
  <c r="AT1047" i="145"/>
  <c r="AS1047" i="145"/>
  <c r="AR1047" i="145"/>
  <c r="AQ1047" i="145"/>
  <c r="AP1047" i="145"/>
  <c r="AO1047" i="145"/>
  <c r="AN1047" i="145"/>
  <c r="AM1047" i="145"/>
  <c r="AL1047" i="145"/>
  <c r="AK1047" i="145"/>
  <c r="AJ1047" i="145"/>
  <c r="AI1047" i="145"/>
  <c r="AH1047" i="145"/>
  <c r="AG1047" i="145"/>
  <c r="AF1047" i="145"/>
  <c r="AE1047" i="145"/>
  <c r="AD1047" i="145"/>
  <c r="Z1047" i="145"/>
  <c r="Y1047" i="145"/>
  <c r="X1047" i="145"/>
  <c r="W1047" i="145"/>
  <c r="V1047" i="145"/>
  <c r="U1047" i="145"/>
  <c r="T1047" i="145"/>
  <c r="S1047" i="145"/>
  <c r="R1047" i="145"/>
  <c r="Q1047" i="145"/>
  <c r="P1047" i="145"/>
  <c r="O1047" i="145"/>
  <c r="N1047" i="145"/>
  <c r="M1047" i="145"/>
  <c r="L1047" i="145"/>
  <c r="K1047" i="145"/>
  <c r="J1047" i="145"/>
  <c r="I1047" i="145"/>
  <c r="H1047" i="145"/>
  <c r="G1047" i="145"/>
  <c r="F1047" i="145"/>
  <c r="E1047" i="145"/>
  <c r="AZ1046" i="145"/>
  <c r="AY1046" i="145"/>
  <c r="AX1046" i="145"/>
  <c r="AW1046" i="145"/>
  <c r="AV1046" i="145"/>
  <c r="AU1046" i="145"/>
  <c r="AT1046" i="145"/>
  <c r="AS1046" i="145"/>
  <c r="AR1046" i="145"/>
  <c r="AQ1046" i="145"/>
  <c r="AP1046" i="145"/>
  <c r="AO1046" i="145"/>
  <c r="AN1046" i="145"/>
  <c r="AM1046" i="145"/>
  <c r="AL1046" i="145"/>
  <c r="AK1046" i="145"/>
  <c r="AJ1046" i="145"/>
  <c r="AI1046" i="145"/>
  <c r="AH1046" i="145"/>
  <c r="AG1046" i="145"/>
  <c r="AF1046" i="145"/>
  <c r="AE1046" i="145"/>
  <c r="AD1046" i="145"/>
  <c r="Z1046" i="145"/>
  <c r="Y1046" i="145"/>
  <c r="X1046" i="145"/>
  <c r="W1046" i="145"/>
  <c r="V1046" i="145"/>
  <c r="U1046" i="145"/>
  <c r="T1046" i="145"/>
  <c r="S1046" i="145"/>
  <c r="R1046" i="145"/>
  <c r="Q1046" i="145"/>
  <c r="P1046" i="145"/>
  <c r="O1046" i="145"/>
  <c r="N1046" i="145"/>
  <c r="M1046" i="145"/>
  <c r="L1046" i="145"/>
  <c r="K1046" i="145"/>
  <c r="J1046" i="145"/>
  <c r="I1046" i="145"/>
  <c r="H1046" i="145"/>
  <c r="G1046" i="145"/>
  <c r="F1046" i="145"/>
  <c r="E1046" i="145"/>
  <c r="AZ1045" i="145"/>
  <c r="AY1045" i="145"/>
  <c r="AX1045" i="145"/>
  <c r="AW1045" i="145"/>
  <c r="AV1045" i="145"/>
  <c r="AU1045" i="145"/>
  <c r="AT1045" i="145"/>
  <c r="AS1045" i="145"/>
  <c r="AR1045" i="145"/>
  <c r="AQ1045" i="145"/>
  <c r="AP1045" i="145"/>
  <c r="AO1045" i="145"/>
  <c r="AN1045" i="145"/>
  <c r="AM1045" i="145"/>
  <c r="AL1045" i="145"/>
  <c r="AK1045" i="145"/>
  <c r="AJ1045" i="145"/>
  <c r="AI1045" i="145"/>
  <c r="AH1045" i="145"/>
  <c r="AG1045" i="145"/>
  <c r="AF1045" i="145"/>
  <c r="AE1045" i="145"/>
  <c r="AD1045" i="145"/>
  <c r="Z1045" i="145"/>
  <c r="Y1045" i="145"/>
  <c r="X1045" i="145"/>
  <c r="W1045" i="145"/>
  <c r="V1045" i="145"/>
  <c r="U1045" i="145"/>
  <c r="T1045" i="145"/>
  <c r="S1045" i="145"/>
  <c r="R1045" i="145"/>
  <c r="Q1045" i="145"/>
  <c r="P1045" i="145"/>
  <c r="O1045" i="145"/>
  <c r="N1045" i="145"/>
  <c r="M1045" i="145"/>
  <c r="L1045" i="145"/>
  <c r="K1045" i="145"/>
  <c r="J1045" i="145"/>
  <c r="I1045" i="145"/>
  <c r="H1045" i="145"/>
  <c r="G1045" i="145"/>
  <c r="F1045" i="145"/>
  <c r="E1045" i="145"/>
  <c r="AZ1044" i="145"/>
  <c r="AY1044" i="145"/>
  <c r="AX1044" i="145"/>
  <c r="AW1044" i="145"/>
  <c r="AV1044" i="145"/>
  <c r="AU1044" i="145"/>
  <c r="AT1044" i="145"/>
  <c r="AS1044" i="145"/>
  <c r="AR1044" i="145"/>
  <c r="AQ1044" i="145"/>
  <c r="AP1044" i="145"/>
  <c r="AO1044" i="145"/>
  <c r="AN1044" i="145"/>
  <c r="AM1044" i="145"/>
  <c r="AL1044" i="145"/>
  <c r="AK1044" i="145"/>
  <c r="AJ1044" i="145"/>
  <c r="AI1044" i="145"/>
  <c r="AH1044" i="145"/>
  <c r="AG1044" i="145"/>
  <c r="AF1044" i="145"/>
  <c r="AE1044" i="145"/>
  <c r="AD1044" i="145"/>
  <c r="Z1044" i="145"/>
  <c r="Y1044" i="145"/>
  <c r="X1044" i="145"/>
  <c r="W1044" i="145"/>
  <c r="V1044" i="145"/>
  <c r="U1044" i="145"/>
  <c r="T1044" i="145"/>
  <c r="S1044" i="145"/>
  <c r="R1044" i="145"/>
  <c r="Q1044" i="145"/>
  <c r="P1044" i="145"/>
  <c r="O1044" i="145"/>
  <c r="N1044" i="145"/>
  <c r="M1044" i="145"/>
  <c r="L1044" i="145"/>
  <c r="K1044" i="145"/>
  <c r="J1044" i="145"/>
  <c r="I1044" i="145"/>
  <c r="H1044" i="145"/>
  <c r="G1044" i="145"/>
  <c r="F1044" i="145"/>
  <c r="E1044" i="145"/>
  <c r="AZ1043" i="145"/>
  <c r="AY1043" i="145"/>
  <c r="AX1043" i="145"/>
  <c r="AW1043" i="145"/>
  <c r="AV1043" i="145"/>
  <c r="AU1043" i="145"/>
  <c r="AT1043" i="145"/>
  <c r="AS1043" i="145"/>
  <c r="AR1043" i="145"/>
  <c r="AQ1043" i="145"/>
  <c r="AP1043" i="145"/>
  <c r="AO1043" i="145"/>
  <c r="AN1043" i="145"/>
  <c r="AM1043" i="145"/>
  <c r="AL1043" i="145"/>
  <c r="AK1043" i="145"/>
  <c r="AJ1043" i="145"/>
  <c r="AI1043" i="145"/>
  <c r="AH1043" i="145"/>
  <c r="AG1043" i="145"/>
  <c r="AF1043" i="145"/>
  <c r="AE1043" i="145"/>
  <c r="AD1043" i="145"/>
  <c r="Z1043" i="145"/>
  <c r="Y1043" i="145"/>
  <c r="X1043" i="145"/>
  <c r="W1043" i="145"/>
  <c r="V1043" i="145"/>
  <c r="U1043" i="145"/>
  <c r="T1043" i="145"/>
  <c r="S1043" i="145"/>
  <c r="R1043" i="145"/>
  <c r="Q1043" i="145"/>
  <c r="P1043" i="145"/>
  <c r="O1043" i="145"/>
  <c r="N1043" i="145"/>
  <c r="M1043" i="145"/>
  <c r="L1043" i="145"/>
  <c r="K1043" i="145"/>
  <c r="J1043" i="145"/>
  <c r="I1043" i="145"/>
  <c r="H1043" i="145"/>
  <c r="G1043" i="145"/>
  <c r="F1043" i="145"/>
  <c r="E1043" i="145"/>
  <c r="AZ1042" i="145"/>
  <c r="AY1042" i="145"/>
  <c r="AX1042" i="145"/>
  <c r="AW1042" i="145"/>
  <c r="AV1042" i="145"/>
  <c r="AU1042" i="145"/>
  <c r="AT1042" i="145"/>
  <c r="AS1042" i="145"/>
  <c r="AR1042" i="145"/>
  <c r="AQ1042" i="145"/>
  <c r="AP1042" i="145"/>
  <c r="AO1042" i="145"/>
  <c r="AN1042" i="145"/>
  <c r="AM1042" i="145"/>
  <c r="AL1042" i="145"/>
  <c r="AK1042" i="145"/>
  <c r="AJ1042" i="145"/>
  <c r="AI1042" i="145"/>
  <c r="AH1042" i="145"/>
  <c r="AG1042" i="145"/>
  <c r="AF1042" i="145"/>
  <c r="AE1042" i="145"/>
  <c r="AD1042" i="145"/>
  <c r="Z1042" i="145"/>
  <c r="Y1042" i="145"/>
  <c r="X1042" i="145"/>
  <c r="W1042" i="145"/>
  <c r="V1042" i="145"/>
  <c r="U1042" i="145"/>
  <c r="T1042" i="145"/>
  <c r="S1042" i="145"/>
  <c r="R1042" i="145"/>
  <c r="Q1042" i="145"/>
  <c r="P1042" i="145"/>
  <c r="O1042" i="145"/>
  <c r="N1042" i="145"/>
  <c r="M1042" i="145"/>
  <c r="L1042" i="145"/>
  <c r="K1042" i="145"/>
  <c r="J1042" i="145"/>
  <c r="I1042" i="145"/>
  <c r="H1042" i="145"/>
  <c r="G1042" i="145"/>
  <c r="F1042" i="145"/>
  <c r="E1042" i="145"/>
  <c r="AZ1041" i="145"/>
  <c r="AY1041" i="145"/>
  <c r="AX1041" i="145"/>
  <c r="AW1041" i="145"/>
  <c r="AV1041" i="145"/>
  <c r="AU1041" i="145"/>
  <c r="AT1041" i="145"/>
  <c r="AS1041" i="145"/>
  <c r="AR1041" i="145"/>
  <c r="AQ1041" i="145"/>
  <c r="AP1041" i="145"/>
  <c r="AO1041" i="145"/>
  <c r="AN1041" i="145"/>
  <c r="AM1041" i="145"/>
  <c r="AL1041" i="145"/>
  <c r="AK1041" i="145"/>
  <c r="AJ1041" i="145"/>
  <c r="AI1041" i="145"/>
  <c r="AH1041" i="145"/>
  <c r="AG1041" i="145"/>
  <c r="AF1041" i="145"/>
  <c r="AE1041" i="145"/>
  <c r="AD1041" i="145"/>
  <c r="Z1041" i="145"/>
  <c r="Y1041" i="145"/>
  <c r="X1041" i="145"/>
  <c r="W1041" i="145"/>
  <c r="V1041" i="145"/>
  <c r="U1041" i="145"/>
  <c r="T1041" i="145"/>
  <c r="S1041" i="145"/>
  <c r="R1041" i="145"/>
  <c r="Q1041" i="145"/>
  <c r="P1041" i="145"/>
  <c r="O1041" i="145"/>
  <c r="N1041" i="145"/>
  <c r="M1041" i="145"/>
  <c r="L1041" i="145"/>
  <c r="K1041" i="145"/>
  <c r="J1041" i="145"/>
  <c r="I1041" i="145"/>
  <c r="H1041" i="145"/>
  <c r="G1041" i="145"/>
  <c r="F1041" i="145"/>
  <c r="E1041" i="145"/>
  <c r="AZ1040" i="145"/>
  <c r="AY1040" i="145"/>
  <c r="AX1040" i="145"/>
  <c r="AW1040" i="145"/>
  <c r="AV1040" i="145"/>
  <c r="AU1040" i="145"/>
  <c r="AT1040" i="145"/>
  <c r="AS1040" i="145"/>
  <c r="AR1040" i="145"/>
  <c r="AQ1040" i="145"/>
  <c r="AP1040" i="145"/>
  <c r="AO1040" i="145"/>
  <c r="AN1040" i="145"/>
  <c r="AM1040" i="145"/>
  <c r="AL1040" i="145"/>
  <c r="AK1040" i="145"/>
  <c r="AJ1040" i="145"/>
  <c r="AI1040" i="145"/>
  <c r="AH1040" i="145"/>
  <c r="AG1040" i="145"/>
  <c r="AF1040" i="145"/>
  <c r="AE1040" i="145"/>
  <c r="AD1040" i="145"/>
  <c r="Z1040" i="145"/>
  <c r="Y1040" i="145"/>
  <c r="X1040" i="145"/>
  <c r="W1040" i="145"/>
  <c r="V1040" i="145"/>
  <c r="U1040" i="145"/>
  <c r="T1040" i="145"/>
  <c r="S1040" i="145"/>
  <c r="R1040" i="145"/>
  <c r="Q1040" i="145"/>
  <c r="P1040" i="145"/>
  <c r="O1040" i="145"/>
  <c r="N1040" i="145"/>
  <c r="M1040" i="145"/>
  <c r="L1040" i="145"/>
  <c r="K1040" i="145"/>
  <c r="J1040" i="145"/>
  <c r="I1040" i="145"/>
  <c r="H1040" i="145"/>
  <c r="G1040" i="145"/>
  <c r="F1040" i="145"/>
  <c r="E1040" i="145"/>
  <c r="AZ1039" i="145"/>
  <c r="AY1039" i="145"/>
  <c r="AX1039" i="145"/>
  <c r="AW1039" i="145"/>
  <c r="AV1039" i="145"/>
  <c r="AU1039" i="145"/>
  <c r="AT1039" i="145"/>
  <c r="AS1039" i="145"/>
  <c r="AR1039" i="145"/>
  <c r="AQ1039" i="145"/>
  <c r="AP1039" i="145"/>
  <c r="AO1039" i="145"/>
  <c r="AN1039" i="145"/>
  <c r="AM1039" i="145"/>
  <c r="AL1039" i="145"/>
  <c r="AK1039" i="145"/>
  <c r="AJ1039" i="145"/>
  <c r="AI1039" i="145"/>
  <c r="AH1039" i="145"/>
  <c r="AG1039" i="145"/>
  <c r="AF1039" i="145"/>
  <c r="AE1039" i="145"/>
  <c r="AD1039" i="145"/>
  <c r="Z1039" i="145"/>
  <c r="Y1039" i="145"/>
  <c r="X1039" i="145"/>
  <c r="W1039" i="145"/>
  <c r="V1039" i="145"/>
  <c r="U1039" i="145"/>
  <c r="T1039" i="145"/>
  <c r="S1039" i="145"/>
  <c r="R1039" i="145"/>
  <c r="Q1039" i="145"/>
  <c r="P1039" i="145"/>
  <c r="O1039" i="145"/>
  <c r="N1039" i="145"/>
  <c r="M1039" i="145"/>
  <c r="L1039" i="145"/>
  <c r="K1039" i="145"/>
  <c r="J1039" i="145"/>
  <c r="I1039" i="145"/>
  <c r="H1039" i="145"/>
  <c r="G1039" i="145"/>
  <c r="F1039" i="145"/>
  <c r="E1039" i="145"/>
  <c r="AZ1038" i="145"/>
  <c r="AY1038" i="145"/>
  <c r="AX1038" i="145"/>
  <c r="AW1038" i="145"/>
  <c r="AV1038" i="145"/>
  <c r="AU1038" i="145"/>
  <c r="AT1038" i="145"/>
  <c r="AS1038" i="145"/>
  <c r="AR1038" i="145"/>
  <c r="AQ1038" i="145"/>
  <c r="AP1038" i="145"/>
  <c r="AO1038" i="145"/>
  <c r="AN1038" i="145"/>
  <c r="AM1038" i="145"/>
  <c r="AL1038" i="145"/>
  <c r="AK1038" i="145"/>
  <c r="AJ1038" i="145"/>
  <c r="AI1038" i="145"/>
  <c r="AH1038" i="145"/>
  <c r="AG1038" i="145"/>
  <c r="AF1038" i="145"/>
  <c r="AE1038" i="145"/>
  <c r="AD1038" i="145"/>
  <c r="Z1038" i="145"/>
  <c r="Y1038" i="145"/>
  <c r="X1038" i="145"/>
  <c r="W1038" i="145"/>
  <c r="V1038" i="145"/>
  <c r="U1038" i="145"/>
  <c r="T1038" i="145"/>
  <c r="S1038" i="145"/>
  <c r="R1038" i="145"/>
  <c r="Q1038" i="145"/>
  <c r="P1038" i="145"/>
  <c r="O1038" i="145"/>
  <c r="N1038" i="145"/>
  <c r="M1038" i="145"/>
  <c r="L1038" i="145"/>
  <c r="K1038" i="145"/>
  <c r="J1038" i="145"/>
  <c r="I1038" i="145"/>
  <c r="H1038" i="145"/>
  <c r="G1038" i="145"/>
  <c r="F1038" i="145"/>
  <c r="E1038" i="145"/>
  <c r="AZ1037" i="145"/>
  <c r="AY1037" i="145"/>
  <c r="AX1037" i="145"/>
  <c r="AW1037" i="145"/>
  <c r="AV1037" i="145"/>
  <c r="AU1037" i="145"/>
  <c r="AT1037" i="145"/>
  <c r="AS1037" i="145"/>
  <c r="AR1037" i="145"/>
  <c r="AQ1037" i="145"/>
  <c r="AP1037" i="145"/>
  <c r="AO1037" i="145"/>
  <c r="AN1037" i="145"/>
  <c r="AM1037" i="145"/>
  <c r="AL1037" i="145"/>
  <c r="AK1037" i="145"/>
  <c r="AJ1037" i="145"/>
  <c r="AI1037" i="145"/>
  <c r="AH1037" i="145"/>
  <c r="AG1037" i="145"/>
  <c r="AF1037" i="145"/>
  <c r="AE1037" i="145"/>
  <c r="AD1037" i="145"/>
  <c r="Z1037" i="145"/>
  <c r="Y1037" i="145"/>
  <c r="X1037" i="145"/>
  <c r="W1037" i="145"/>
  <c r="V1037" i="145"/>
  <c r="U1037" i="145"/>
  <c r="T1037" i="145"/>
  <c r="S1037" i="145"/>
  <c r="R1037" i="145"/>
  <c r="Q1037" i="145"/>
  <c r="P1037" i="145"/>
  <c r="O1037" i="145"/>
  <c r="N1037" i="145"/>
  <c r="M1037" i="145"/>
  <c r="L1037" i="145"/>
  <c r="K1037" i="145"/>
  <c r="J1037" i="145"/>
  <c r="I1037" i="145"/>
  <c r="H1037" i="145"/>
  <c r="G1037" i="145"/>
  <c r="F1037" i="145"/>
  <c r="E1037" i="145"/>
  <c r="AZ1036" i="145"/>
  <c r="AY1036" i="145"/>
  <c r="AX1036" i="145"/>
  <c r="AW1036" i="145"/>
  <c r="AV1036" i="145"/>
  <c r="AU1036" i="145"/>
  <c r="AT1036" i="145"/>
  <c r="AS1036" i="145"/>
  <c r="AR1036" i="145"/>
  <c r="AQ1036" i="145"/>
  <c r="AP1036" i="145"/>
  <c r="AO1036" i="145"/>
  <c r="AN1036" i="145"/>
  <c r="AM1036" i="145"/>
  <c r="AL1036" i="145"/>
  <c r="AK1036" i="145"/>
  <c r="AJ1036" i="145"/>
  <c r="AI1036" i="145"/>
  <c r="AH1036" i="145"/>
  <c r="AG1036" i="145"/>
  <c r="AF1036" i="145"/>
  <c r="AE1036" i="145"/>
  <c r="AD1036" i="145"/>
  <c r="Z1036" i="145"/>
  <c r="Y1036" i="145"/>
  <c r="X1036" i="145"/>
  <c r="W1036" i="145"/>
  <c r="V1036" i="145"/>
  <c r="U1036" i="145"/>
  <c r="T1036" i="145"/>
  <c r="S1036" i="145"/>
  <c r="R1036" i="145"/>
  <c r="Q1036" i="145"/>
  <c r="P1036" i="145"/>
  <c r="O1036" i="145"/>
  <c r="N1036" i="145"/>
  <c r="M1036" i="145"/>
  <c r="L1036" i="145"/>
  <c r="K1036" i="145"/>
  <c r="J1036" i="145"/>
  <c r="I1036" i="145"/>
  <c r="H1036" i="145"/>
  <c r="G1036" i="145"/>
  <c r="F1036" i="145"/>
  <c r="E1036" i="145"/>
  <c r="AZ1035" i="145"/>
  <c r="AY1035" i="145"/>
  <c r="AX1035" i="145"/>
  <c r="AW1035" i="145"/>
  <c r="AV1035" i="145"/>
  <c r="AU1035" i="145"/>
  <c r="AT1035" i="145"/>
  <c r="AS1035" i="145"/>
  <c r="AR1035" i="145"/>
  <c r="AQ1035" i="145"/>
  <c r="AP1035" i="145"/>
  <c r="AO1035" i="145"/>
  <c r="AN1035" i="145"/>
  <c r="AM1035" i="145"/>
  <c r="AL1035" i="145"/>
  <c r="AK1035" i="145"/>
  <c r="AJ1035" i="145"/>
  <c r="AI1035" i="145"/>
  <c r="AH1035" i="145"/>
  <c r="AG1035" i="145"/>
  <c r="AF1035" i="145"/>
  <c r="AE1035" i="145"/>
  <c r="AD1035" i="145"/>
  <c r="Z1035" i="145"/>
  <c r="Y1035" i="145"/>
  <c r="X1035" i="145"/>
  <c r="W1035" i="145"/>
  <c r="V1035" i="145"/>
  <c r="U1035" i="145"/>
  <c r="T1035" i="145"/>
  <c r="S1035" i="145"/>
  <c r="R1035" i="145"/>
  <c r="Q1035" i="145"/>
  <c r="P1035" i="145"/>
  <c r="O1035" i="145"/>
  <c r="N1035" i="145"/>
  <c r="M1035" i="145"/>
  <c r="L1035" i="145"/>
  <c r="K1035" i="145"/>
  <c r="J1035" i="145"/>
  <c r="I1035" i="145"/>
  <c r="H1035" i="145"/>
  <c r="G1035" i="145"/>
  <c r="F1035" i="145"/>
  <c r="E1035" i="145"/>
  <c r="AZ1034" i="145"/>
  <c r="AY1034" i="145"/>
  <c r="AX1034" i="145"/>
  <c r="AW1034" i="145"/>
  <c r="AV1034" i="145"/>
  <c r="AU1034" i="145"/>
  <c r="AT1034" i="145"/>
  <c r="AS1034" i="145"/>
  <c r="AR1034" i="145"/>
  <c r="AQ1034" i="145"/>
  <c r="AP1034" i="145"/>
  <c r="AO1034" i="145"/>
  <c r="AN1034" i="145"/>
  <c r="AM1034" i="145"/>
  <c r="AL1034" i="145"/>
  <c r="AK1034" i="145"/>
  <c r="AJ1034" i="145"/>
  <c r="AI1034" i="145"/>
  <c r="AH1034" i="145"/>
  <c r="AG1034" i="145"/>
  <c r="AF1034" i="145"/>
  <c r="AE1034" i="145"/>
  <c r="AD1034" i="145"/>
  <c r="Z1034" i="145"/>
  <c r="Y1034" i="145"/>
  <c r="X1034" i="145"/>
  <c r="W1034" i="145"/>
  <c r="V1034" i="145"/>
  <c r="U1034" i="145"/>
  <c r="T1034" i="145"/>
  <c r="S1034" i="145"/>
  <c r="R1034" i="145"/>
  <c r="Q1034" i="145"/>
  <c r="P1034" i="145"/>
  <c r="O1034" i="145"/>
  <c r="N1034" i="145"/>
  <c r="M1034" i="145"/>
  <c r="L1034" i="145"/>
  <c r="K1034" i="145"/>
  <c r="J1034" i="145"/>
  <c r="I1034" i="145"/>
  <c r="H1034" i="145"/>
  <c r="G1034" i="145"/>
  <c r="F1034" i="145"/>
  <c r="E1034" i="145"/>
  <c r="AZ1033" i="145"/>
  <c r="AY1033" i="145"/>
  <c r="AX1033" i="145"/>
  <c r="AW1033" i="145"/>
  <c r="AV1033" i="145"/>
  <c r="AU1033" i="145"/>
  <c r="AT1033" i="145"/>
  <c r="AS1033" i="145"/>
  <c r="AR1033" i="145"/>
  <c r="AQ1033" i="145"/>
  <c r="AP1033" i="145"/>
  <c r="AO1033" i="145"/>
  <c r="AN1033" i="145"/>
  <c r="AM1033" i="145"/>
  <c r="AL1033" i="145"/>
  <c r="AK1033" i="145"/>
  <c r="AJ1033" i="145"/>
  <c r="AI1033" i="145"/>
  <c r="AH1033" i="145"/>
  <c r="AG1033" i="145"/>
  <c r="AF1033" i="145"/>
  <c r="AE1033" i="145"/>
  <c r="AD1033" i="145"/>
  <c r="Z1033" i="145"/>
  <c r="Y1033" i="145"/>
  <c r="X1033" i="145"/>
  <c r="W1033" i="145"/>
  <c r="V1033" i="145"/>
  <c r="U1033" i="145"/>
  <c r="T1033" i="145"/>
  <c r="S1033" i="145"/>
  <c r="R1033" i="145"/>
  <c r="Q1033" i="145"/>
  <c r="P1033" i="145"/>
  <c r="O1033" i="145"/>
  <c r="N1033" i="145"/>
  <c r="M1033" i="145"/>
  <c r="L1033" i="145"/>
  <c r="K1033" i="145"/>
  <c r="J1033" i="145"/>
  <c r="I1033" i="145"/>
  <c r="H1033" i="145"/>
  <c r="G1033" i="145"/>
  <c r="F1033" i="145"/>
  <c r="E1033" i="145"/>
  <c r="AZ1032" i="145"/>
  <c r="AY1032" i="145"/>
  <c r="AX1032" i="145"/>
  <c r="AW1032" i="145"/>
  <c r="AV1032" i="145"/>
  <c r="AU1032" i="145"/>
  <c r="AT1032" i="145"/>
  <c r="AS1032" i="145"/>
  <c r="AR1032" i="145"/>
  <c r="AQ1032" i="145"/>
  <c r="AP1032" i="145"/>
  <c r="AO1032" i="145"/>
  <c r="AN1032" i="145"/>
  <c r="AM1032" i="145"/>
  <c r="AL1032" i="145"/>
  <c r="AK1032" i="145"/>
  <c r="AJ1032" i="145"/>
  <c r="AI1032" i="145"/>
  <c r="AH1032" i="145"/>
  <c r="AG1032" i="145"/>
  <c r="AF1032" i="145"/>
  <c r="AE1032" i="145"/>
  <c r="AD1032" i="145"/>
  <c r="Z1032" i="145"/>
  <c r="Y1032" i="145"/>
  <c r="X1032" i="145"/>
  <c r="W1032" i="145"/>
  <c r="V1032" i="145"/>
  <c r="U1032" i="145"/>
  <c r="T1032" i="145"/>
  <c r="S1032" i="145"/>
  <c r="R1032" i="145"/>
  <c r="Q1032" i="145"/>
  <c r="P1032" i="145"/>
  <c r="O1032" i="145"/>
  <c r="N1032" i="145"/>
  <c r="M1032" i="145"/>
  <c r="L1032" i="145"/>
  <c r="K1032" i="145"/>
  <c r="J1032" i="145"/>
  <c r="I1032" i="145"/>
  <c r="H1032" i="145"/>
  <c r="G1032" i="145"/>
  <c r="F1032" i="145"/>
  <c r="E1032" i="145"/>
  <c r="AZ1031" i="145"/>
  <c r="AY1031" i="145"/>
  <c r="AX1031" i="145"/>
  <c r="AW1031" i="145"/>
  <c r="AV1031" i="145"/>
  <c r="AU1031" i="145"/>
  <c r="AT1031" i="145"/>
  <c r="AS1031" i="145"/>
  <c r="AR1031" i="145"/>
  <c r="AQ1031" i="145"/>
  <c r="AP1031" i="145"/>
  <c r="AO1031" i="145"/>
  <c r="AN1031" i="145"/>
  <c r="AM1031" i="145"/>
  <c r="AL1031" i="145"/>
  <c r="AK1031" i="145"/>
  <c r="AJ1031" i="145"/>
  <c r="AI1031" i="145"/>
  <c r="AH1031" i="145"/>
  <c r="AG1031" i="145"/>
  <c r="AF1031" i="145"/>
  <c r="AE1031" i="145"/>
  <c r="AD1031" i="145"/>
  <c r="Z1031" i="145"/>
  <c r="Y1031" i="145"/>
  <c r="X1031" i="145"/>
  <c r="W1031" i="145"/>
  <c r="V1031" i="145"/>
  <c r="U1031" i="145"/>
  <c r="T1031" i="145"/>
  <c r="S1031" i="145"/>
  <c r="R1031" i="145"/>
  <c r="Q1031" i="145"/>
  <c r="P1031" i="145"/>
  <c r="O1031" i="145"/>
  <c r="N1031" i="145"/>
  <c r="M1031" i="145"/>
  <c r="L1031" i="145"/>
  <c r="K1031" i="145"/>
  <c r="J1031" i="145"/>
  <c r="I1031" i="145"/>
  <c r="H1031" i="145"/>
  <c r="G1031" i="145"/>
  <c r="F1031" i="145"/>
  <c r="E1031" i="145"/>
  <c r="AZ1030" i="145"/>
  <c r="AY1030" i="145"/>
  <c r="AX1030" i="145"/>
  <c r="AW1030" i="145"/>
  <c r="AV1030" i="145"/>
  <c r="AU1030" i="145"/>
  <c r="AT1030" i="145"/>
  <c r="AS1030" i="145"/>
  <c r="AR1030" i="145"/>
  <c r="AQ1030" i="145"/>
  <c r="AP1030" i="145"/>
  <c r="AO1030" i="145"/>
  <c r="AN1030" i="145"/>
  <c r="AM1030" i="145"/>
  <c r="AL1030" i="145"/>
  <c r="AK1030" i="145"/>
  <c r="AJ1030" i="145"/>
  <c r="AI1030" i="145"/>
  <c r="AH1030" i="145"/>
  <c r="AG1030" i="145"/>
  <c r="AF1030" i="145"/>
  <c r="AE1030" i="145"/>
  <c r="AD1030" i="145"/>
  <c r="Z1030" i="145"/>
  <c r="Y1030" i="145"/>
  <c r="X1030" i="145"/>
  <c r="W1030" i="145"/>
  <c r="V1030" i="145"/>
  <c r="U1030" i="145"/>
  <c r="T1030" i="145"/>
  <c r="S1030" i="145"/>
  <c r="R1030" i="145"/>
  <c r="Q1030" i="145"/>
  <c r="P1030" i="145"/>
  <c r="O1030" i="145"/>
  <c r="N1030" i="145"/>
  <c r="M1030" i="145"/>
  <c r="L1030" i="145"/>
  <c r="K1030" i="145"/>
  <c r="J1030" i="145"/>
  <c r="I1030" i="145"/>
  <c r="H1030" i="145"/>
  <c r="G1030" i="145"/>
  <c r="F1030" i="145"/>
  <c r="E1030" i="145"/>
  <c r="AZ1029" i="145"/>
  <c r="AY1029" i="145"/>
  <c r="AX1029" i="145"/>
  <c r="AW1029" i="145"/>
  <c r="AV1029" i="145"/>
  <c r="AU1029" i="145"/>
  <c r="AT1029" i="145"/>
  <c r="AS1029" i="145"/>
  <c r="AR1029" i="145"/>
  <c r="AQ1029" i="145"/>
  <c r="AP1029" i="145"/>
  <c r="AO1029" i="145"/>
  <c r="AN1029" i="145"/>
  <c r="AM1029" i="145"/>
  <c r="AL1029" i="145"/>
  <c r="AK1029" i="145"/>
  <c r="AJ1029" i="145"/>
  <c r="AI1029" i="145"/>
  <c r="AH1029" i="145"/>
  <c r="AG1029" i="145"/>
  <c r="AF1029" i="145"/>
  <c r="AE1029" i="145"/>
  <c r="AD1029" i="145"/>
  <c r="Z1029" i="145"/>
  <c r="Y1029" i="145"/>
  <c r="X1029" i="145"/>
  <c r="W1029" i="145"/>
  <c r="V1029" i="145"/>
  <c r="U1029" i="145"/>
  <c r="T1029" i="145"/>
  <c r="S1029" i="145"/>
  <c r="R1029" i="145"/>
  <c r="Q1029" i="145"/>
  <c r="P1029" i="145"/>
  <c r="O1029" i="145"/>
  <c r="N1029" i="145"/>
  <c r="M1029" i="145"/>
  <c r="L1029" i="145"/>
  <c r="K1029" i="145"/>
  <c r="J1029" i="145"/>
  <c r="I1029" i="145"/>
  <c r="H1029" i="145"/>
  <c r="G1029" i="145"/>
  <c r="F1029" i="145"/>
  <c r="E1029" i="145"/>
  <c r="AZ1028" i="145"/>
  <c r="AY1028" i="145"/>
  <c r="AX1028" i="145"/>
  <c r="AW1028" i="145"/>
  <c r="AV1028" i="145"/>
  <c r="AU1028" i="145"/>
  <c r="AT1028" i="145"/>
  <c r="AS1028" i="145"/>
  <c r="AR1028" i="145"/>
  <c r="AQ1028" i="145"/>
  <c r="AP1028" i="145"/>
  <c r="AO1028" i="145"/>
  <c r="AN1028" i="145"/>
  <c r="AM1028" i="145"/>
  <c r="AL1028" i="145"/>
  <c r="AK1028" i="145"/>
  <c r="AJ1028" i="145"/>
  <c r="AI1028" i="145"/>
  <c r="AH1028" i="145"/>
  <c r="AG1028" i="145"/>
  <c r="AF1028" i="145"/>
  <c r="AE1028" i="145"/>
  <c r="AD1028" i="145"/>
  <c r="Z1028" i="145"/>
  <c r="Y1028" i="145"/>
  <c r="X1028" i="145"/>
  <c r="W1028" i="145"/>
  <c r="V1028" i="145"/>
  <c r="U1028" i="145"/>
  <c r="T1028" i="145"/>
  <c r="S1028" i="145"/>
  <c r="R1028" i="145"/>
  <c r="Q1028" i="145"/>
  <c r="P1028" i="145"/>
  <c r="O1028" i="145"/>
  <c r="N1028" i="145"/>
  <c r="M1028" i="145"/>
  <c r="L1028" i="145"/>
  <c r="K1028" i="145"/>
  <c r="J1028" i="145"/>
  <c r="I1028" i="145"/>
  <c r="H1028" i="145"/>
  <c r="G1028" i="145"/>
  <c r="F1028" i="145"/>
  <c r="E1028" i="145"/>
  <c r="AZ1027" i="145"/>
  <c r="AY1027" i="145"/>
  <c r="AX1027" i="145"/>
  <c r="AW1027" i="145"/>
  <c r="AV1027" i="145"/>
  <c r="AU1027" i="145"/>
  <c r="AT1027" i="145"/>
  <c r="AS1027" i="145"/>
  <c r="AR1027" i="145"/>
  <c r="AQ1027" i="145"/>
  <c r="AP1027" i="145"/>
  <c r="AO1027" i="145"/>
  <c r="AN1027" i="145"/>
  <c r="AM1027" i="145"/>
  <c r="AL1027" i="145"/>
  <c r="AK1027" i="145"/>
  <c r="AJ1027" i="145"/>
  <c r="AI1027" i="145"/>
  <c r="AH1027" i="145"/>
  <c r="AG1027" i="145"/>
  <c r="AF1027" i="145"/>
  <c r="AE1027" i="145"/>
  <c r="AD1027" i="145"/>
  <c r="Z1027" i="145"/>
  <c r="Y1027" i="145"/>
  <c r="X1027" i="145"/>
  <c r="W1027" i="145"/>
  <c r="V1027" i="145"/>
  <c r="U1027" i="145"/>
  <c r="T1027" i="145"/>
  <c r="S1027" i="145"/>
  <c r="R1027" i="145"/>
  <c r="Q1027" i="145"/>
  <c r="P1027" i="145"/>
  <c r="O1027" i="145"/>
  <c r="N1027" i="145"/>
  <c r="M1027" i="145"/>
  <c r="L1027" i="145"/>
  <c r="K1027" i="145"/>
  <c r="J1027" i="145"/>
  <c r="I1027" i="145"/>
  <c r="H1027" i="145"/>
  <c r="G1027" i="145"/>
  <c r="F1027" i="145"/>
  <c r="E1027" i="145"/>
  <c r="AZ1026" i="145"/>
  <c r="AY1026" i="145"/>
  <c r="AX1026" i="145"/>
  <c r="AW1026" i="145"/>
  <c r="AV1026" i="145"/>
  <c r="AU1026" i="145"/>
  <c r="AT1026" i="145"/>
  <c r="AS1026" i="145"/>
  <c r="AR1026" i="145"/>
  <c r="AQ1026" i="145"/>
  <c r="AP1026" i="145"/>
  <c r="AO1026" i="145"/>
  <c r="AN1026" i="145"/>
  <c r="AM1026" i="145"/>
  <c r="AL1026" i="145"/>
  <c r="AK1026" i="145"/>
  <c r="AJ1026" i="145"/>
  <c r="AI1026" i="145"/>
  <c r="AH1026" i="145"/>
  <c r="AG1026" i="145"/>
  <c r="AF1026" i="145"/>
  <c r="AE1026" i="145"/>
  <c r="AD1026" i="145"/>
  <c r="Z1026" i="145"/>
  <c r="Y1026" i="145"/>
  <c r="X1026" i="145"/>
  <c r="W1026" i="145"/>
  <c r="V1026" i="145"/>
  <c r="U1026" i="145"/>
  <c r="T1026" i="145"/>
  <c r="S1026" i="145"/>
  <c r="R1026" i="145"/>
  <c r="Q1026" i="145"/>
  <c r="P1026" i="145"/>
  <c r="O1026" i="145"/>
  <c r="N1026" i="145"/>
  <c r="M1026" i="145"/>
  <c r="L1026" i="145"/>
  <c r="K1026" i="145"/>
  <c r="J1026" i="145"/>
  <c r="I1026" i="145"/>
  <c r="H1026" i="145"/>
  <c r="G1026" i="145"/>
  <c r="F1026" i="145"/>
  <c r="E1026" i="145"/>
  <c r="AZ1025" i="145"/>
  <c r="AY1025" i="145"/>
  <c r="AX1025" i="145"/>
  <c r="AW1025" i="145"/>
  <c r="AV1025" i="145"/>
  <c r="AU1025" i="145"/>
  <c r="AT1025" i="145"/>
  <c r="AS1025" i="145"/>
  <c r="AR1025" i="145"/>
  <c r="AQ1025" i="145"/>
  <c r="AP1025" i="145"/>
  <c r="AO1025" i="145"/>
  <c r="AN1025" i="145"/>
  <c r="AM1025" i="145"/>
  <c r="AL1025" i="145"/>
  <c r="AK1025" i="145"/>
  <c r="AJ1025" i="145"/>
  <c r="AI1025" i="145"/>
  <c r="AH1025" i="145"/>
  <c r="AG1025" i="145"/>
  <c r="AF1025" i="145"/>
  <c r="AE1025" i="145"/>
  <c r="AD1025" i="145"/>
  <c r="Z1025" i="145"/>
  <c r="Y1025" i="145"/>
  <c r="X1025" i="145"/>
  <c r="W1025" i="145"/>
  <c r="V1025" i="145"/>
  <c r="U1025" i="145"/>
  <c r="T1025" i="145"/>
  <c r="S1025" i="145"/>
  <c r="R1025" i="145"/>
  <c r="Q1025" i="145"/>
  <c r="P1025" i="145"/>
  <c r="O1025" i="145"/>
  <c r="N1025" i="145"/>
  <c r="M1025" i="145"/>
  <c r="L1025" i="145"/>
  <c r="K1025" i="145"/>
  <c r="J1025" i="145"/>
  <c r="I1025" i="145"/>
  <c r="H1025" i="145"/>
  <c r="G1025" i="145"/>
  <c r="F1025" i="145"/>
  <c r="E1025" i="145"/>
  <c r="AZ1024" i="145"/>
  <c r="AY1024" i="145"/>
  <c r="AX1024" i="145"/>
  <c r="AW1024" i="145"/>
  <c r="AV1024" i="145"/>
  <c r="AU1024" i="145"/>
  <c r="AT1024" i="145"/>
  <c r="AS1024" i="145"/>
  <c r="AR1024" i="145"/>
  <c r="AQ1024" i="145"/>
  <c r="AP1024" i="145"/>
  <c r="AO1024" i="145"/>
  <c r="AN1024" i="145"/>
  <c r="AM1024" i="145"/>
  <c r="AL1024" i="145"/>
  <c r="AK1024" i="145"/>
  <c r="AJ1024" i="145"/>
  <c r="AI1024" i="145"/>
  <c r="AH1024" i="145"/>
  <c r="AG1024" i="145"/>
  <c r="AF1024" i="145"/>
  <c r="AE1024" i="145"/>
  <c r="AD1024" i="145"/>
  <c r="Z1024" i="145"/>
  <c r="Y1024" i="145"/>
  <c r="X1024" i="145"/>
  <c r="W1024" i="145"/>
  <c r="V1024" i="145"/>
  <c r="U1024" i="145"/>
  <c r="T1024" i="145"/>
  <c r="S1024" i="145"/>
  <c r="R1024" i="145"/>
  <c r="Q1024" i="145"/>
  <c r="P1024" i="145"/>
  <c r="O1024" i="145"/>
  <c r="N1024" i="145"/>
  <c r="M1024" i="145"/>
  <c r="L1024" i="145"/>
  <c r="K1024" i="145"/>
  <c r="J1024" i="145"/>
  <c r="I1024" i="145"/>
  <c r="H1024" i="145"/>
  <c r="G1024" i="145"/>
  <c r="F1024" i="145"/>
  <c r="E1024" i="145"/>
  <c r="AZ1023" i="145"/>
  <c r="AY1023" i="145"/>
  <c r="AX1023" i="145"/>
  <c r="AW1023" i="145"/>
  <c r="AV1023" i="145"/>
  <c r="AU1023" i="145"/>
  <c r="AT1023" i="145"/>
  <c r="AS1023" i="145"/>
  <c r="AR1023" i="145"/>
  <c r="AQ1023" i="145"/>
  <c r="AP1023" i="145"/>
  <c r="AO1023" i="145"/>
  <c r="AN1023" i="145"/>
  <c r="AM1023" i="145"/>
  <c r="AL1023" i="145"/>
  <c r="AK1023" i="145"/>
  <c r="AJ1023" i="145"/>
  <c r="AI1023" i="145"/>
  <c r="AH1023" i="145"/>
  <c r="AG1023" i="145"/>
  <c r="AF1023" i="145"/>
  <c r="AE1023" i="145"/>
  <c r="AD1023" i="145"/>
  <c r="Z1023" i="145"/>
  <c r="Y1023" i="145"/>
  <c r="X1023" i="145"/>
  <c r="W1023" i="145"/>
  <c r="V1023" i="145"/>
  <c r="U1023" i="145"/>
  <c r="T1023" i="145"/>
  <c r="S1023" i="145"/>
  <c r="R1023" i="145"/>
  <c r="Q1023" i="145"/>
  <c r="P1023" i="145"/>
  <c r="O1023" i="145"/>
  <c r="N1023" i="145"/>
  <c r="M1023" i="145"/>
  <c r="L1023" i="145"/>
  <c r="K1023" i="145"/>
  <c r="J1023" i="145"/>
  <c r="I1023" i="145"/>
  <c r="H1023" i="145"/>
  <c r="G1023" i="145"/>
  <c r="F1023" i="145"/>
  <c r="E1023" i="145"/>
  <c r="AZ1022" i="145"/>
  <c r="AY1022" i="145"/>
  <c r="AX1022" i="145"/>
  <c r="AW1022" i="145"/>
  <c r="AV1022" i="145"/>
  <c r="AU1022" i="145"/>
  <c r="AT1022" i="145"/>
  <c r="AS1022" i="145"/>
  <c r="AR1022" i="145"/>
  <c r="AQ1022" i="145"/>
  <c r="AP1022" i="145"/>
  <c r="AO1022" i="145"/>
  <c r="AN1022" i="145"/>
  <c r="AM1022" i="145"/>
  <c r="AL1022" i="145"/>
  <c r="AK1022" i="145"/>
  <c r="AJ1022" i="145"/>
  <c r="AI1022" i="145"/>
  <c r="AH1022" i="145"/>
  <c r="AG1022" i="145"/>
  <c r="AF1022" i="145"/>
  <c r="AE1022" i="145"/>
  <c r="AD1022" i="145"/>
  <c r="Z1022" i="145"/>
  <c r="Y1022" i="145"/>
  <c r="X1022" i="145"/>
  <c r="W1022" i="145"/>
  <c r="V1022" i="145"/>
  <c r="U1022" i="145"/>
  <c r="T1022" i="145"/>
  <c r="S1022" i="145"/>
  <c r="R1022" i="145"/>
  <c r="Q1022" i="145"/>
  <c r="P1022" i="145"/>
  <c r="O1022" i="145"/>
  <c r="N1022" i="145"/>
  <c r="M1022" i="145"/>
  <c r="L1022" i="145"/>
  <c r="K1022" i="145"/>
  <c r="J1022" i="145"/>
  <c r="I1022" i="145"/>
  <c r="H1022" i="145"/>
  <c r="G1022" i="145"/>
  <c r="F1022" i="145"/>
  <c r="E1022" i="145"/>
  <c r="AZ1021" i="145"/>
  <c r="AY1021" i="145"/>
  <c r="AX1021" i="145"/>
  <c r="AW1021" i="145"/>
  <c r="AV1021" i="145"/>
  <c r="AU1021" i="145"/>
  <c r="AT1021" i="145"/>
  <c r="AS1021" i="145"/>
  <c r="AR1021" i="145"/>
  <c r="AQ1021" i="145"/>
  <c r="AP1021" i="145"/>
  <c r="AO1021" i="145"/>
  <c r="AN1021" i="145"/>
  <c r="AM1021" i="145"/>
  <c r="AL1021" i="145"/>
  <c r="AK1021" i="145"/>
  <c r="AJ1021" i="145"/>
  <c r="AI1021" i="145"/>
  <c r="AH1021" i="145"/>
  <c r="AG1021" i="145"/>
  <c r="AF1021" i="145"/>
  <c r="AE1021" i="145"/>
  <c r="AD1021" i="145"/>
  <c r="Z1021" i="145"/>
  <c r="Y1021" i="145"/>
  <c r="X1021" i="145"/>
  <c r="W1021" i="145"/>
  <c r="V1021" i="145"/>
  <c r="U1021" i="145"/>
  <c r="T1021" i="145"/>
  <c r="S1021" i="145"/>
  <c r="R1021" i="145"/>
  <c r="Q1021" i="145"/>
  <c r="P1021" i="145"/>
  <c r="O1021" i="145"/>
  <c r="N1021" i="145"/>
  <c r="M1021" i="145"/>
  <c r="L1021" i="145"/>
  <c r="K1021" i="145"/>
  <c r="J1021" i="145"/>
  <c r="I1021" i="145"/>
  <c r="H1021" i="145"/>
  <c r="G1021" i="145"/>
  <c r="F1021" i="145"/>
  <c r="E1021" i="145"/>
  <c r="AZ1020" i="145"/>
  <c r="AY1020" i="145"/>
  <c r="AX1020" i="145"/>
  <c r="AW1020" i="145"/>
  <c r="AV1020" i="145"/>
  <c r="AU1020" i="145"/>
  <c r="AT1020" i="145"/>
  <c r="AS1020" i="145"/>
  <c r="AR1020" i="145"/>
  <c r="AQ1020" i="145"/>
  <c r="AP1020" i="145"/>
  <c r="AO1020" i="145"/>
  <c r="AN1020" i="145"/>
  <c r="AM1020" i="145"/>
  <c r="AL1020" i="145"/>
  <c r="AK1020" i="145"/>
  <c r="AJ1020" i="145"/>
  <c r="AI1020" i="145"/>
  <c r="AH1020" i="145"/>
  <c r="AG1020" i="145"/>
  <c r="AF1020" i="145"/>
  <c r="AE1020" i="145"/>
  <c r="AD1020" i="145"/>
  <c r="Z1020" i="145"/>
  <c r="Y1020" i="145"/>
  <c r="X1020" i="145"/>
  <c r="W1020" i="145"/>
  <c r="V1020" i="145"/>
  <c r="U1020" i="145"/>
  <c r="T1020" i="145"/>
  <c r="S1020" i="145"/>
  <c r="R1020" i="145"/>
  <c r="Q1020" i="145"/>
  <c r="P1020" i="145"/>
  <c r="O1020" i="145"/>
  <c r="N1020" i="145"/>
  <c r="M1020" i="145"/>
  <c r="L1020" i="145"/>
  <c r="K1020" i="145"/>
  <c r="J1020" i="145"/>
  <c r="I1020" i="145"/>
  <c r="H1020" i="145"/>
  <c r="G1020" i="145"/>
  <c r="F1020" i="145"/>
  <c r="E1020" i="145"/>
  <c r="AZ1019" i="145"/>
  <c r="AY1019" i="145"/>
  <c r="AX1019" i="145"/>
  <c r="AW1019" i="145"/>
  <c r="AV1019" i="145"/>
  <c r="AU1019" i="145"/>
  <c r="AT1019" i="145"/>
  <c r="AS1019" i="145"/>
  <c r="AR1019" i="145"/>
  <c r="AQ1019" i="145"/>
  <c r="AP1019" i="145"/>
  <c r="AO1019" i="145"/>
  <c r="AN1019" i="145"/>
  <c r="AM1019" i="145"/>
  <c r="AL1019" i="145"/>
  <c r="AK1019" i="145"/>
  <c r="AJ1019" i="145"/>
  <c r="AI1019" i="145"/>
  <c r="AH1019" i="145"/>
  <c r="AG1019" i="145"/>
  <c r="AF1019" i="145"/>
  <c r="AE1019" i="145"/>
  <c r="AD1019" i="145"/>
  <c r="Z1019" i="145"/>
  <c r="Y1019" i="145"/>
  <c r="X1019" i="145"/>
  <c r="W1019" i="145"/>
  <c r="V1019" i="145"/>
  <c r="U1019" i="145"/>
  <c r="T1019" i="145"/>
  <c r="S1019" i="145"/>
  <c r="R1019" i="145"/>
  <c r="Q1019" i="145"/>
  <c r="P1019" i="145"/>
  <c r="O1019" i="145"/>
  <c r="N1019" i="145"/>
  <c r="M1019" i="145"/>
  <c r="L1019" i="145"/>
  <c r="K1019" i="145"/>
  <c r="J1019" i="145"/>
  <c r="I1019" i="145"/>
  <c r="H1019" i="145"/>
  <c r="G1019" i="145"/>
  <c r="F1019" i="145"/>
  <c r="E1019" i="145"/>
  <c r="AZ1018" i="145"/>
  <c r="AY1018" i="145"/>
  <c r="AX1018" i="145"/>
  <c r="AW1018" i="145"/>
  <c r="AV1018" i="145"/>
  <c r="AU1018" i="145"/>
  <c r="AT1018" i="145"/>
  <c r="AS1018" i="145"/>
  <c r="AR1018" i="145"/>
  <c r="AQ1018" i="145"/>
  <c r="AP1018" i="145"/>
  <c r="AO1018" i="145"/>
  <c r="AN1018" i="145"/>
  <c r="AM1018" i="145"/>
  <c r="AL1018" i="145"/>
  <c r="AK1018" i="145"/>
  <c r="AJ1018" i="145"/>
  <c r="AI1018" i="145"/>
  <c r="AH1018" i="145"/>
  <c r="AG1018" i="145"/>
  <c r="AF1018" i="145"/>
  <c r="AE1018" i="145"/>
  <c r="AD1018" i="145"/>
  <c r="Z1018" i="145"/>
  <c r="Y1018" i="145"/>
  <c r="X1018" i="145"/>
  <c r="W1018" i="145"/>
  <c r="V1018" i="145"/>
  <c r="U1018" i="145"/>
  <c r="T1018" i="145"/>
  <c r="S1018" i="145"/>
  <c r="R1018" i="145"/>
  <c r="Q1018" i="145"/>
  <c r="P1018" i="145"/>
  <c r="O1018" i="145"/>
  <c r="N1018" i="145"/>
  <c r="M1018" i="145"/>
  <c r="L1018" i="145"/>
  <c r="K1018" i="145"/>
  <c r="J1018" i="145"/>
  <c r="I1018" i="145"/>
  <c r="H1018" i="145"/>
  <c r="G1018" i="145"/>
  <c r="F1018" i="145"/>
  <c r="E1018" i="145"/>
  <c r="AZ1017" i="145"/>
  <c r="AY1017" i="145"/>
  <c r="AX1017" i="145"/>
  <c r="AW1017" i="145"/>
  <c r="AV1017" i="145"/>
  <c r="AU1017" i="145"/>
  <c r="AT1017" i="145"/>
  <c r="AS1017" i="145"/>
  <c r="AR1017" i="145"/>
  <c r="AQ1017" i="145"/>
  <c r="AP1017" i="145"/>
  <c r="AO1017" i="145"/>
  <c r="AN1017" i="145"/>
  <c r="AM1017" i="145"/>
  <c r="AL1017" i="145"/>
  <c r="AK1017" i="145"/>
  <c r="AJ1017" i="145"/>
  <c r="AI1017" i="145"/>
  <c r="AH1017" i="145"/>
  <c r="AG1017" i="145"/>
  <c r="AF1017" i="145"/>
  <c r="AE1017" i="145"/>
  <c r="AD1017" i="145"/>
  <c r="Z1017" i="145"/>
  <c r="Y1017" i="145"/>
  <c r="X1017" i="145"/>
  <c r="W1017" i="145"/>
  <c r="V1017" i="145"/>
  <c r="U1017" i="145"/>
  <c r="T1017" i="145"/>
  <c r="S1017" i="145"/>
  <c r="R1017" i="145"/>
  <c r="Q1017" i="145"/>
  <c r="P1017" i="145"/>
  <c r="O1017" i="145"/>
  <c r="N1017" i="145"/>
  <c r="M1017" i="145"/>
  <c r="L1017" i="145"/>
  <c r="K1017" i="145"/>
  <c r="J1017" i="145"/>
  <c r="I1017" i="145"/>
  <c r="H1017" i="145"/>
  <c r="G1017" i="145"/>
  <c r="F1017" i="145"/>
  <c r="E1017" i="145"/>
  <c r="AZ1016" i="145"/>
  <c r="AY1016" i="145"/>
  <c r="AX1016" i="145"/>
  <c r="AW1016" i="145"/>
  <c r="AV1016" i="145"/>
  <c r="AU1016" i="145"/>
  <c r="AT1016" i="145"/>
  <c r="AS1016" i="145"/>
  <c r="AR1016" i="145"/>
  <c r="AQ1016" i="145"/>
  <c r="AP1016" i="145"/>
  <c r="AO1016" i="145"/>
  <c r="AN1016" i="145"/>
  <c r="AM1016" i="145"/>
  <c r="AL1016" i="145"/>
  <c r="AK1016" i="145"/>
  <c r="AJ1016" i="145"/>
  <c r="AI1016" i="145"/>
  <c r="AH1016" i="145"/>
  <c r="AG1016" i="145"/>
  <c r="AF1016" i="145"/>
  <c r="AE1016" i="145"/>
  <c r="AD1016" i="145"/>
  <c r="Z1016" i="145"/>
  <c r="Y1016" i="145"/>
  <c r="X1016" i="145"/>
  <c r="W1016" i="145"/>
  <c r="V1016" i="145"/>
  <c r="U1016" i="145"/>
  <c r="T1016" i="145"/>
  <c r="S1016" i="145"/>
  <c r="R1016" i="145"/>
  <c r="Q1016" i="145"/>
  <c r="P1016" i="145"/>
  <c r="O1016" i="145"/>
  <c r="N1016" i="145"/>
  <c r="M1016" i="145"/>
  <c r="L1016" i="145"/>
  <c r="K1016" i="145"/>
  <c r="J1016" i="145"/>
  <c r="I1016" i="145"/>
  <c r="H1016" i="145"/>
  <c r="G1016" i="145"/>
  <c r="F1016" i="145"/>
  <c r="E1016" i="145"/>
  <c r="AZ1015" i="145"/>
  <c r="AY1015" i="145"/>
  <c r="AX1015" i="145"/>
  <c r="AW1015" i="145"/>
  <c r="AV1015" i="145"/>
  <c r="AU1015" i="145"/>
  <c r="AT1015" i="145"/>
  <c r="AS1015" i="145"/>
  <c r="AR1015" i="145"/>
  <c r="AQ1015" i="145"/>
  <c r="AP1015" i="145"/>
  <c r="AO1015" i="145"/>
  <c r="AN1015" i="145"/>
  <c r="AM1015" i="145"/>
  <c r="AL1015" i="145"/>
  <c r="AK1015" i="145"/>
  <c r="AJ1015" i="145"/>
  <c r="AI1015" i="145"/>
  <c r="AH1015" i="145"/>
  <c r="AG1015" i="145"/>
  <c r="AF1015" i="145"/>
  <c r="AE1015" i="145"/>
  <c r="AD1015" i="145"/>
  <c r="Z1015" i="145"/>
  <c r="Y1015" i="145"/>
  <c r="X1015" i="145"/>
  <c r="W1015" i="145"/>
  <c r="V1015" i="145"/>
  <c r="U1015" i="145"/>
  <c r="T1015" i="145"/>
  <c r="S1015" i="145"/>
  <c r="R1015" i="145"/>
  <c r="Q1015" i="145"/>
  <c r="P1015" i="145"/>
  <c r="O1015" i="145"/>
  <c r="N1015" i="145"/>
  <c r="M1015" i="145"/>
  <c r="L1015" i="145"/>
  <c r="K1015" i="145"/>
  <c r="J1015" i="145"/>
  <c r="I1015" i="145"/>
  <c r="H1015" i="145"/>
  <c r="G1015" i="145"/>
  <c r="F1015" i="145"/>
  <c r="E1015" i="145"/>
  <c r="AZ1014" i="145"/>
  <c r="AY1014" i="145"/>
  <c r="AX1014" i="145"/>
  <c r="AW1014" i="145"/>
  <c r="AV1014" i="145"/>
  <c r="AU1014" i="145"/>
  <c r="AT1014" i="145"/>
  <c r="AS1014" i="145"/>
  <c r="AR1014" i="145"/>
  <c r="AQ1014" i="145"/>
  <c r="AP1014" i="145"/>
  <c r="AO1014" i="145"/>
  <c r="AN1014" i="145"/>
  <c r="AM1014" i="145"/>
  <c r="AL1014" i="145"/>
  <c r="AK1014" i="145"/>
  <c r="AJ1014" i="145"/>
  <c r="AI1014" i="145"/>
  <c r="AH1014" i="145"/>
  <c r="AG1014" i="145"/>
  <c r="AF1014" i="145"/>
  <c r="AE1014" i="145"/>
  <c r="AD1014" i="145"/>
  <c r="Z1014" i="145"/>
  <c r="Y1014" i="145"/>
  <c r="X1014" i="145"/>
  <c r="W1014" i="145"/>
  <c r="V1014" i="145"/>
  <c r="U1014" i="145"/>
  <c r="T1014" i="145"/>
  <c r="S1014" i="145"/>
  <c r="R1014" i="145"/>
  <c r="Q1014" i="145"/>
  <c r="P1014" i="145"/>
  <c r="O1014" i="145"/>
  <c r="N1014" i="145"/>
  <c r="M1014" i="145"/>
  <c r="L1014" i="145"/>
  <c r="K1014" i="145"/>
  <c r="J1014" i="145"/>
  <c r="I1014" i="145"/>
  <c r="H1014" i="145"/>
  <c r="G1014" i="145"/>
  <c r="F1014" i="145"/>
  <c r="E1014" i="145"/>
  <c r="AZ1013" i="145"/>
  <c r="AY1013" i="145"/>
  <c r="AX1013" i="145"/>
  <c r="AW1013" i="145"/>
  <c r="AV1013" i="145"/>
  <c r="AU1013" i="145"/>
  <c r="AT1013" i="145"/>
  <c r="AS1013" i="145"/>
  <c r="AR1013" i="145"/>
  <c r="AQ1013" i="145"/>
  <c r="AP1013" i="145"/>
  <c r="AO1013" i="145"/>
  <c r="AN1013" i="145"/>
  <c r="AM1013" i="145"/>
  <c r="AL1013" i="145"/>
  <c r="AK1013" i="145"/>
  <c r="AJ1013" i="145"/>
  <c r="AI1013" i="145"/>
  <c r="AH1013" i="145"/>
  <c r="AG1013" i="145"/>
  <c r="AF1013" i="145"/>
  <c r="AE1013" i="145"/>
  <c r="AD1013" i="145"/>
  <c r="Z1013" i="145"/>
  <c r="Y1013" i="145"/>
  <c r="X1013" i="145"/>
  <c r="W1013" i="145"/>
  <c r="V1013" i="145"/>
  <c r="U1013" i="145"/>
  <c r="T1013" i="145"/>
  <c r="S1013" i="145"/>
  <c r="R1013" i="145"/>
  <c r="Q1013" i="145"/>
  <c r="P1013" i="145"/>
  <c r="O1013" i="145"/>
  <c r="N1013" i="145"/>
  <c r="M1013" i="145"/>
  <c r="L1013" i="145"/>
  <c r="K1013" i="145"/>
  <c r="J1013" i="145"/>
  <c r="I1013" i="145"/>
  <c r="H1013" i="145"/>
  <c r="G1013" i="145"/>
  <c r="F1013" i="145"/>
  <c r="E1013" i="145"/>
  <c r="AZ1012" i="145"/>
  <c r="AY1012" i="145"/>
  <c r="AX1012" i="145"/>
  <c r="AW1012" i="145"/>
  <c r="AV1012" i="145"/>
  <c r="AU1012" i="145"/>
  <c r="AT1012" i="145"/>
  <c r="AS1012" i="145"/>
  <c r="AR1012" i="145"/>
  <c r="AQ1012" i="145"/>
  <c r="AP1012" i="145"/>
  <c r="AO1012" i="145"/>
  <c r="AN1012" i="145"/>
  <c r="AM1012" i="145"/>
  <c r="AL1012" i="145"/>
  <c r="AK1012" i="145"/>
  <c r="AJ1012" i="145"/>
  <c r="AI1012" i="145"/>
  <c r="AH1012" i="145"/>
  <c r="AG1012" i="145"/>
  <c r="AF1012" i="145"/>
  <c r="AE1012" i="145"/>
  <c r="AD1012" i="145"/>
  <c r="Z1012" i="145"/>
  <c r="Y1012" i="145"/>
  <c r="X1012" i="145"/>
  <c r="W1012" i="145"/>
  <c r="V1012" i="145"/>
  <c r="U1012" i="145"/>
  <c r="T1012" i="145"/>
  <c r="S1012" i="145"/>
  <c r="R1012" i="145"/>
  <c r="Q1012" i="145"/>
  <c r="P1012" i="145"/>
  <c r="O1012" i="145"/>
  <c r="N1012" i="145"/>
  <c r="M1012" i="145"/>
  <c r="L1012" i="145"/>
  <c r="K1012" i="145"/>
  <c r="J1012" i="145"/>
  <c r="I1012" i="145"/>
  <c r="H1012" i="145"/>
  <c r="G1012" i="145"/>
  <c r="F1012" i="145"/>
  <c r="E1012" i="145"/>
  <c r="AZ1011" i="145"/>
  <c r="AY1011" i="145"/>
  <c r="AX1011" i="145"/>
  <c r="AW1011" i="145"/>
  <c r="AV1011" i="145"/>
  <c r="AU1011" i="145"/>
  <c r="AT1011" i="145"/>
  <c r="AS1011" i="145"/>
  <c r="AR1011" i="145"/>
  <c r="AQ1011" i="145"/>
  <c r="AP1011" i="145"/>
  <c r="AO1011" i="145"/>
  <c r="AN1011" i="145"/>
  <c r="AM1011" i="145"/>
  <c r="AL1011" i="145"/>
  <c r="AK1011" i="145"/>
  <c r="AJ1011" i="145"/>
  <c r="AI1011" i="145"/>
  <c r="AH1011" i="145"/>
  <c r="AG1011" i="145"/>
  <c r="AF1011" i="145"/>
  <c r="AE1011" i="145"/>
  <c r="AD1011" i="145"/>
  <c r="Z1011" i="145"/>
  <c r="Y1011" i="145"/>
  <c r="X1011" i="145"/>
  <c r="W1011" i="145"/>
  <c r="V1011" i="145"/>
  <c r="U1011" i="145"/>
  <c r="T1011" i="145"/>
  <c r="S1011" i="145"/>
  <c r="R1011" i="145"/>
  <c r="Q1011" i="145"/>
  <c r="P1011" i="145"/>
  <c r="O1011" i="145"/>
  <c r="N1011" i="145"/>
  <c r="M1011" i="145"/>
  <c r="L1011" i="145"/>
  <c r="K1011" i="145"/>
  <c r="J1011" i="145"/>
  <c r="I1011" i="145"/>
  <c r="H1011" i="145"/>
  <c r="G1011" i="145"/>
  <c r="F1011" i="145"/>
  <c r="E1011" i="145"/>
  <c r="AZ1010" i="145"/>
  <c r="AY1010" i="145"/>
  <c r="AX1010" i="145"/>
  <c r="AW1010" i="145"/>
  <c r="AV1010" i="145"/>
  <c r="AU1010" i="145"/>
  <c r="AT1010" i="145"/>
  <c r="AS1010" i="145"/>
  <c r="AR1010" i="145"/>
  <c r="AQ1010" i="145"/>
  <c r="AP1010" i="145"/>
  <c r="AO1010" i="145"/>
  <c r="AN1010" i="145"/>
  <c r="AM1010" i="145"/>
  <c r="AL1010" i="145"/>
  <c r="AK1010" i="145"/>
  <c r="AJ1010" i="145"/>
  <c r="AI1010" i="145"/>
  <c r="AH1010" i="145"/>
  <c r="AG1010" i="145"/>
  <c r="AF1010" i="145"/>
  <c r="AE1010" i="145"/>
  <c r="AD1010" i="145"/>
  <c r="Z1010" i="145"/>
  <c r="Y1010" i="145"/>
  <c r="X1010" i="145"/>
  <c r="W1010" i="145"/>
  <c r="V1010" i="145"/>
  <c r="U1010" i="145"/>
  <c r="T1010" i="145"/>
  <c r="S1010" i="145"/>
  <c r="R1010" i="145"/>
  <c r="Q1010" i="145"/>
  <c r="P1010" i="145"/>
  <c r="O1010" i="145"/>
  <c r="N1010" i="145"/>
  <c r="M1010" i="145"/>
  <c r="L1010" i="145"/>
  <c r="K1010" i="145"/>
  <c r="J1010" i="145"/>
  <c r="I1010" i="145"/>
  <c r="H1010" i="145"/>
  <c r="G1010" i="145"/>
  <c r="F1010" i="145"/>
  <c r="E1010" i="145"/>
  <c r="AZ1009" i="145"/>
  <c r="AY1009" i="145"/>
  <c r="AX1009" i="145"/>
  <c r="AW1009" i="145"/>
  <c r="AV1009" i="145"/>
  <c r="AU1009" i="145"/>
  <c r="AT1009" i="145"/>
  <c r="AS1009" i="145"/>
  <c r="AR1009" i="145"/>
  <c r="AQ1009" i="145"/>
  <c r="AP1009" i="145"/>
  <c r="AO1009" i="145"/>
  <c r="AN1009" i="145"/>
  <c r="AM1009" i="145"/>
  <c r="AL1009" i="145"/>
  <c r="AK1009" i="145"/>
  <c r="AJ1009" i="145"/>
  <c r="AI1009" i="145"/>
  <c r="AH1009" i="145"/>
  <c r="AG1009" i="145"/>
  <c r="AF1009" i="145"/>
  <c r="AE1009" i="145"/>
  <c r="AD1009" i="145"/>
  <c r="Z1009" i="145"/>
  <c r="Y1009" i="145"/>
  <c r="X1009" i="145"/>
  <c r="W1009" i="145"/>
  <c r="V1009" i="145"/>
  <c r="U1009" i="145"/>
  <c r="T1009" i="145"/>
  <c r="S1009" i="145"/>
  <c r="R1009" i="145"/>
  <c r="Q1009" i="145"/>
  <c r="P1009" i="145"/>
  <c r="O1009" i="145"/>
  <c r="N1009" i="145"/>
  <c r="M1009" i="145"/>
  <c r="L1009" i="145"/>
  <c r="K1009" i="145"/>
  <c r="J1009" i="145"/>
  <c r="I1009" i="145"/>
  <c r="H1009" i="145"/>
  <c r="G1009" i="145"/>
  <c r="F1009" i="145"/>
  <c r="E1009" i="145"/>
  <c r="AZ1008" i="145"/>
  <c r="AY1008" i="145"/>
  <c r="AX1008" i="145"/>
  <c r="AW1008" i="145"/>
  <c r="AV1008" i="145"/>
  <c r="AU1008" i="145"/>
  <c r="AT1008" i="145"/>
  <c r="AS1008" i="145"/>
  <c r="AR1008" i="145"/>
  <c r="AQ1008" i="145"/>
  <c r="AP1008" i="145"/>
  <c r="AO1008" i="145"/>
  <c r="AN1008" i="145"/>
  <c r="AM1008" i="145"/>
  <c r="AL1008" i="145"/>
  <c r="AK1008" i="145"/>
  <c r="AJ1008" i="145"/>
  <c r="AI1008" i="145"/>
  <c r="AH1008" i="145"/>
  <c r="AG1008" i="145"/>
  <c r="AF1008" i="145"/>
  <c r="AE1008" i="145"/>
  <c r="AD1008" i="145"/>
  <c r="Z1008" i="145"/>
  <c r="Y1008" i="145"/>
  <c r="X1008" i="145"/>
  <c r="W1008" i="145"/>
  <c r="V1008" i="145"/>
  <c r="U1008" i="145"/>
  <c r="T1008" i="145"/>
  <c r="S1008" i="145"/>
  <c r="R1008" i="145"/>
  <c r="Q1008" i="145"/>
  <c r="P1008" i="145"/>
  <c r="O1008" i="145"/>
  <c r="N1008" i="145"/>
  <c r="M1008" i="145"/>
  <c r="L1008" i="145"/>
  <c r="K1008" i="145"/>
  <c r="J1008" i="145"/>
  <c r="I1008" i="145"/>
  <c r="H1008" i="145"/>
  <c r="G1008" i="145"/>
  <c r="F1008" i="145"/>
  <c r="E1008" i="145"/>
  <c r="AZ1007" i="145"/>
  <c r="AY1007" i="145"/>
  <c r="AX1007" i="145"/>
  <c r="AW1007" i="145"/>
  <c r="AV1007" i="145"/>
  <c r="AU1007" i="145"/>
  <c r="AT1007" i="145"/>
  <c r="AS1007" i="145"/>
  <c r="AR1007" i="145"/>
  <c r="AQ1007" i="145"/>
  <c r="AP1007" i="145"/>
  <c r="AO1007" i="145"/>
  <c r="AN1007" i="145"/>
  <c r="AM1007" i="145"/>
  <c r="AL1007" i="145"/>
  <c r="AK1007" i="145"/>
  <c r="AJ1007" i="145"/>
  <c r="AI1007" i="145"/>
  <c r="AH1007" i="145"/>
  <c r="AG1007" i="145"/>
  <c r="AF1007" i="145"/>
  <c r="AE1007" i="145"/>
  <c r="AD1007" i="145"/>
  <c r="Z1007" i="145"/>
  <c r="Y1007" i="145"/>
  <c r="X1007" i="145"/>
  <c r="W1007" i="145"/>
  <c r="V1007" i="145"/>
  <c r="U1007" i="145"/>
  <c r="T1007" i="145"/>
  <c r="S1007" i="145"/>
  <c r="R1007" i="145"/>
  <c r="Q1007" i="145"/>
  <c r="P1007" i="145"/>
  <c r="O1007" i="145"/>
  <c r="N1007" i="145"/>
  <c r="M1007" i="145"/>
  <c r="L1007" i="145"/>
  <c r="K1007" i="145"/>
  <c r="J1007" i="145"/>
  <c r="I1007" i="145"/>
  <c r="H1007" i="145"/>
  <c r="G1007" i="145"/>
  <c r="F1007" i="145"/>
  <c r="E1007" i="145"/>
  <c r="AZ1006" i="145"/>
  <c r="AY1006" i="145"/>
  <c r="AX1006" i="145"/>
  <c r="AW1006" i="145"/>
  <c r="AV1006" i="145"/>
  <c r="AU1006" i="145"/>
  <c r="AT1006" i="145"/>
  <c r="AS1006" i="145"/>
  <c r="AR1006" i="145"/>
  <c r="AQ1006" i="145"/>
  <c r="AP1006" i="145"/>
  <c r="AO1006" i="145"/>
  <c r="AN1006" i="145"/>
  <c r="AM1006" i="145"/>
  <c r="AL1006" i="145"/>
  <c r="AK1006" i="145"/>
  <c r="AJ1006" i="145"/>
  <c r="AI1006" i="145"/>
  <c r="AH1006" i="145"/>
  <c r="AG1006" i="145"/>
  <c r="AF1006" i="145"/>
  <c r="AE1006" i="145"/>
  <c r="AD1006" i="145"/>
  <c r="Z1006" i="145"/>
  <c r="Y1006" i="145"/>
  <c r="X1006" i="145"/>
  <c r="W1006" i="145"/>
  <c r="V1006" i="145"/>
  <c r="U1006" i="145"/>
  <c r="T1006" i="145"/>
  <c r="S1006" i="145"/>
  <c r="R1006" i="145"/>
  <c r="Q1006" i="145"/>
  <c r="P1006" i="145"/>
  <c r="O1006" i="145"/>
  <c r="N1006" i="145"/>
  <c r="M1006" i="145"/>
  <c r="L1006" i="145"/>
  <c r="K1006" i="145"/>
  <c r="J1006" i="145"/>
  <c r="I1006" i="145"/>
  <c r="H1006" i="145"/>
  <c r="G1006" i="145"/>
  <c r="F1006" i="145"/>
  <c r="E1006" i="145"/>
  <c r="AZ1005" i="145"/>
  <c r="AY1005" i="145"/>
  <c r="AX1005" i="145"/>
  <c r="AW1005" i="145"/>
  <c r="AV1005" i="145"/>
  <c r="AU1005" i="145"/>
  <c r="AT1005" i="145"/>
  <c r="AS1005" i="145"/>
  <c r="AR1005" i="145"/>
  <c r="AQ1005" i="145"/>
  <c r="AP1005" i="145"/>
  <c r="AO1005" i="145"/>
  <c r="AN1005" i="145"/>
  <c r="AM1005" i="145"/>
  <c r="AL1005" i="145"/>
  <c r="AK1005" i="145"/>
  <c r="AJ1005" i="145"/>
  <c r="AI1005" i="145"/>
  <c r="AH1005" i="145"/>
  <c r="AG1005" i="145"/>
  <c r="AF1005" i="145"/>
  <c r="AE1005" i="145"/>
  <c r="AD1005" i="145"/>
  <c r="Z1005" i="145"/>
  <c r="Y1005" i="145"/>
  <c r="X1005" i="145"/>
  <c r="W1005" i="145"/>
  <c r="V1005" i="145"/>
  <c r="U1005" i="145"/>
  <c r="T1005" i="145"/>
  <c r="S1005" i="145"/>
  <c r="R1005" i="145"/>
  <c r="Q1005" i="145"/>
  <c r="P1005" i="145"/>
  <c r="O1005" i="145"/>
  <c r="N1005" i="145"/>
  <c r="M1005" i="145"/>
  <c r="L1005" i="145"/>
  <c r="K1005" i="145"/>
  <c r="J1005" i="145"/>
  <c r="I1005" i="145"/>
  <c r="H1005" i="145"/>
  <c r="G1005" i="145"/>
  <c r="F1005" i="145"/>
  <c r="E1005" i="145"/>
  <c r="AZ1004" i="145"/>
  <c r="AY1004" i="145"/>
  <c r="AX1004" i="145"/>
  <c r="AW1004" i="145"/>
  <c r="AV1004" i="145"/>
  <c r="AU1004" i="145"/>
  <c r="AT1004" i="145"/>
  <c r="AS1004" i="145"/>
  <c r="AR1004" i="145"/>
  <c r="AQ1004" i="145"/>
  <c r="AP1004" i="145"/>
  <c r="AO1004" i="145"/>
  <c r="AN1004" i="145"/>
  <c r="AM1004" i="145"/>
  <c r="AL1004" i="145"/>
  <c r="AK1004" i="145"/>
  <c r="AJ1004" i="145"/>
  <c r="AI1004" i="145"/>
  <c r="AH1004" i="145"/>
  <c r="AG1004" i="145"/>
  <c r="AF1004" i="145"/>
  <c r="AE1004" i="145"/>
  <c r="AD1004" i="145"/>
  <c r="Z1004" i="145"/>
  <c r="Y1004" i="145"/>
  <c r="X1004" i="145"/>
  <c r="W1004" i="145"/>
  <c r="V1004" i="145"/>
  <c r="U1004" i="145"/>
  <c r="T1004" i="145"/>
  <c r="S1004" i="145"/>
  <c r="R1004" i="145"/>
  <c r="Q1004" i="145"/>
  <c r="P1004" i="145"/>
  <c r="O1004" i="145"/>
  <c r="N1004" i="145"/>
  <c r="M1004" i="145"/>
  <c r="L1004" i="145"/>
  <c r="K1004" i="145"/>
  <c r="J1004" i="145"/>
  <c r="I1004" i="145"/>
  <c r="H1004" i="145"/>
  <c r="G1004" i="145"/>
  <c r="F1004" i="145"/>
  <c r="E1004" i="145"/>
  <c r="AZ1003" i="145"/>
  <c r="AY1003" i="145"/>
  <c r="AX1003" i="145"/>
  <c r="AW1003" i="145"/>
  <c r="AV1003" i="145"/>
  <c r="AU1003" i="145"/>
  <c r="AT1003" i="145"/>
  <c r="AS1003" i="145"/>
  <c r="AR1003" i="145"/>
  <c r="AQ1003" i="145"/>
  <c r="AP1003" i="145"/>
  <c r="AO1003" i="145"/>
  <c r="AN1003" i="145"/>
  <c r="AM1003" i="145"/>
  <c r="AL1003" i="145"/>
  <c r="AK1003" i="145"/>
  <c r="AJ1003" i="145"/>
  <c r="AI1003" i="145"/>
  <c r="AH1003" i="145"/>
  <c r="AG1003" i="145"/>
  <c r="AF1003" i="145"/>
  <c r="AE1003" i="145"/>
  <c r="AD1003" i="145"/>
  <c r="Z1003" i="145"/>
  <c r="Y1003" i="145"/>
  <c r="X1003" i="145"/>
  <c r="W1003" i="145"/>
  <c r="V1003" i="145"/>
  <c r="U1003" i="145"/>
  <c r="T1003" i="145"/>
  <c r="S1003" i="145"/>
  <c r="R1003" i="145"/>
  <c r="Q1003" i="145"/>
  <c r="P1003" i="145"/>
  <c r="O1003" i="145"/>
  <c r="N1003" i="145"/>
  <c r="M1003" i="145"/>
  <c r="L1003" i="145"/>
  <c r="K1003" i="145"/>
  <c r="J1003" i="145"/>
  <c r="I1003" i="145"/>
  <c r="H1003" i="145"/>
  <c r="G1003" i="145"/>
  <c r="F1003" i="145"/>
  <c r="E1003" i="145"/>
  <c r="AZ1002" i="145"/>
  <c r="AY1002" i="145"/>
  <c r="AX1002" i="145"/>
  <c r="AW1002" i="145"/>
  <c r="AV1002" i="145"/>
  <c r="AU1002" i="145"/>
  <c r="AT1002" i="145"/>
  <c r="AS1002" i="145"/>
  <c r="AR1002" i="145"/>
  <c r="AQ1002" i="145"/>
  <c r="AP1002" i="145"/>
  <c r="AO1002" i="145"/>
  <c r="AN1002" i="145"/>
  <c r="AM1002" i="145"/>
  <c r="AL1002" i="145"/>
  <c r="AK1002" i="145"/>
  <c r="AJ1002" i="145"/>
  <c r="AI1002" i="145"/>
  <c r="AH1002" i="145"/>
  <c r="AG1002" i="145"/>
  <c r="AF1002" i="145"/>
  <c r="AE1002" i="145"/>
  <c r="AD1002" i="145"/>
  <c r="Z1002" i="145"/>
  <c r="Y1002" i="145"/>
  <c r="X1002" i="145"/>
  <c r="W1002" i="145"/>
  <c r="V1002" i="145"/>
  <c r="U1002" i="145"/>
  <c r="T1002" i="145"/>
  <c r="S1002" i="145"/>
  <c r="R1002" i="145"/>
  <c r="Q1002" i="145"/>
  <c r="P1002" i="145"/>
  <c r="O1002" i="145"/>
  <c r="N1002" i="145"/>
  <c r="M1002" i="145"/>
  <c r="L1002" i="145"/>
  <c r="K1002" i="145"/>
  <c r="J1002" i="145"/>
  <c r="I1002" i="145"/>
  <c r="H1002" i="145"/>
  <c r="G1002" i="145"/>
  <c r="F1002" i="145"/>
  <c r="E1002" i="145"/>
  <c r="AZ1001" i="145"/>
  <c r="AY1001" i="145"/>
  <c r="AX1001" i="145"/>
  <c r="AW1001" i="145"/>
  <c r="AV1001" i="145"/>
  <c r="AU1001" i="145"/>
  <c r="AT1001" i="145"/>
  <c r="AS1001" i="145"/>
  <c r="AR1001" i="145"/>
  <c r="AQ1001" i="145"/>
  <c r="AP1001" i="145"/>
  <c r="AO1001" i="145"/>
  <c r="AN1001" i="145"/>
  <c r="AM1001" i="145"/>
  <c r="AL1001" i="145"/>
  <c r="AK1001" i="145"/>
  <c r="AJ1001" i="145"/>
  <c r="AI1001" i="145"/>
  <c r="AH1001" i="145"/>
  <c r="AG1001" i="145"/>
  <c r="AF1001" i="145"/>
  <c r="AE1001" i="145"/>
  <c r="AD1001" i="145"/>
  <c r="Z1001" i="145"/>
  <c r="Y1001" i="145"/>
  <c r="X1001" i="145"/>
  <c r="W1001" i="145"/>
  <c r="V1001" i="145"/>
  <c r="U1001" i="145"/>
  <c r="T1001" i="145"/>
  <c r="S1001" i="145"/>
  <c r="R1001" i="145"/>
  <c r="Q1001" i="145"/>
  <c r="P1001" i="145"/>
  <c r="O1001" i="145"/>
  <c r="N1001" i="145"/>
  <c r="M1001" i="145"/>
  <c r="L1001" i="145"/>
  <c r="K1001" i="145"/>
  <c r="J1001" i="145"/>
  <c r="I1001" i="145"/>
  <c r="H1001" i="145"/>
  <c r="G1001" i="145"/>
  <c r="F1001" i="145"/>
  <c r="E1001" i="145"/>
  <c r="AZ1000" i="145"/>
  <c r="AY1000" i="145"/>
  <c r="AX1000" i="145"/>
  <c r="AW1000" i="145"/>
  <c r="AV1000" i="145"/>
  <c r="AU1000" i="145"/>
  <c r="AT1000" i="145"/>
  <c r="AS1000" i="145"/>
  <c r="AR1000" i="145"/>
  <c r="AQ1000" i="145"/>
  <c r="AP1000" i="145"/>
  <c r="AO1000" i="145"/>
  <c r="AN1000" i="145"/>
  <c r="AM1000" i="145"/>
  <c r="AL1000" i="145"/>
  <c r="AK1000" i="145"/>
  <c r="AJ1000" i="145"/>
  <c r="AI1000" i="145"/>
  <c r="AH1000" i="145"/>
  <c r="AG1000" i="145"/>
  <c r="AF1000" i="145"/>
  <c r="AE1000" i="145"/>
  <c r="AD1000" i="145"/>
  <c r="Z1000" i="145"/>
  <c r="Y1000" i="145"/>
  <c r="X1000" i="145"/>
  <c r="W1000" i="145"/>
  <c r="V1000" i="145"/>
  <c r="U1000" i="145"/>
  <c r="T1000" i="145"/>
  <c r="S1000" i="145"/>
  <c r="R1000" i="145"/>
  <c r="Q1000" i="145"/>
  <c r="P1000" i="145"/>
  <c r="O1000" i="145"/>
  <c r="N1000" i="145"/>
  <c r="M1000" i="145"/>
  <c r="L1000" i="145"/>
  <c r="K1000" i="145"/>
  <c r="J1000" i="145"/>
  <c r="I1000" i="145"/>
  <c r="H1000" i="145"/>
  <c r="G1000" i="145"/>
  <c r="F1000" i="145"/>
  <c r="E1000" i="145"/>
  <c r="AZ999" i="145"/>
  <c r="AY999" i="145"/>
  <c r="AX999" i="145"/>
  <c r="AW999" i="145"/>
  <c r="AV999" i="145"/>
  <c r="AU999" i="145"/>
  <c r="AT999" i="145"/>
  <c r="AS999" i="145"/>
  <c r="AR999" i="145"/>
  <c r="AQ999" i="145"/>
  <c r="AP999" i="145"/>
  <c r="AO999" i="145"/>
  <c r="AN999" i="145"/>
  <c r="AM999" i="145"/>
  <c r="AL999" i="145"/>
  <c r="AK999" i="145"/>
  <c r="AJ999" i="145"/>
  <c r="AI999" i="145"/>
  <c r="AH999" i="145"/>
  <c r="AG999" i="145"/>
  <c r="AF999" i="145"/>
  <c r="AE999" i="145"/>
  <c r="AD999" i="145"/>
  <c r="Z999" i="145"/>
  <c r="Y999" i="145"/>
  <c r="X999" i="145"/>
  <c r="W999" i="145"/>
  <c r="V999" i="145"/>
  <c r="U999" i="145"/>
  <c r="T999" i="145"/>
  <c r="S999" i="145"/>
  <c r="R999" i="145"/>
  <c r="Q999" i="145"/>
  <c r="P999" i="145"/>
  <c r="O999" i="145"/>
  <c r="N999" i="145"/>
  <c r="M999" i="145"/>
  <c r="L999" i="145"/>
  <c r="K999" i="145"/>
  <c r="J999" i="145"/>
  <c r="I999" i="145"/>
  <c r="H999" i="145"/>
  <c r="G999" i="145"/>
  <c r="F999" i="145"/>
  <c r="E999" i="145"/>
  <c r="AZ998" i="145"/>
  <c r="AY998" i="145"/>
  <c r="AX998" i="145"/>
  <c r="AW998" i="145"/>
  <c r="AV998" i="145"/>
  <c r="AU998" i="145"/>
  <c r="AT998" i="145"/>
  <c r="AS998" i="145"/>
  <c r="AR998" i="145"/>
  <c r="AQ998" i="145"/>
  <c r="AP998" i="145"/>
  <c r="AO998" i="145"/>
  <c r="AN998" i="145"/>
  <c r="AM998" i="145"/>
  <c r="AL998" i="145"/>
  <c r="AK998" i="145"/>
  <c r="AJ998" i="145"/>
  <c r="AI998" i="145"/>
  <c r="AH998" i="145"/>
  <c r="AG998" i="145"/>
  <c r="AF998" i="145"/>
  <c r="AE998" i="145"/>
  <c r="AD998" i="145"/>
  <c r="Z998" i="145"/>
  <c r="Y998" i="145"/>
  <c r="X998" i="145"/>
  <c r="W998" i="145"/>
  <c r="V998" i="145"/>
  <c r="U998" i="145"/>
  <c r="T998" i="145"/>
  <c r="S998" i="145"/>
  <c r="R998" i="145"/>
  <c r="Q998" i="145"/>
  <c r="P998" i="145"/>
  <c r="O998" i="145"/>
  <c r="N998" i="145"/>
  <c r="M998" i="145"/>
  <c r="L998" i="145"/>
  <c r="K998" i="145"/>
  <c r="J998" i="145"/>
  <c r="I998" i="145"/>
  <c r="H998" i="145"/>
  <c r="G998" i="145"/>
  <c r="F998" i="145"/>
  <c r="E998" i="145"/>
  <c r="AZ997" i="145"/>
  <c r="AY997" i="145"/>
  <c r="AX997" i="145"/>
  <c r="AW997" i="145"/>
  <c r="AV997" i="145"/>
  <c r="AU997" i="145"/>
  <c r="AT997" i="145"/>
  <c r="AS997" i="145"/>
  <c r="AR997" i="145"/>
  <c r="AQ997" i="145"/>
  <c r="AP997" i="145"/>
  <c r="AO997" i="145"/>
  <c r="AN997" i="145"/>
  <c r="AM997" i="145"/>
  <c r="AL997" i="145"/>
  <c r="AK997" i="145"/>
  <c r="AJ997" i="145"/>
  <c r="AI997" i="145"/>
  <c r="AH997" i="145"/>
  <c r="AG997" i="145"/>
  <c r="AF997" i="145"/>
  <c r="AE997" i="145"/>
  <c r="AD997" i="145"/>
  <c r="Z997" i="145"/>
  <c r="Y997" i="145"/>
  <c r="X997" i="145"/>
  <c r="W997" i="145"/>
  <c r="V997" i="145"/>
  <c r="U997" i="145"/>
  <c r="T997" i="145"/>
  <c r="S997" i="145"/>
  <c r="R997" i="145"/>
  <c r="Q997" i="145"/>
  <c r="P997" i="145"/>
  <c r="O997" i="145"/>
  <c r="N997" i="145"/>
  <c r="M997" i="145"/>
  <c r="L997" i="145"/>
  <c r="K997" i="145"/>
  <c r="J997" i="145"/>
  <c r="I997" i="145"/>
  <c r="H997" i="145"/>
  <c r="G997" i="145"/>
  <c r="F997" i="145"/>
  <c r="E997" i="145"/>
  <c r="AZ996" i="145"/>
  <c r="AY996" i="145"/>
  <c r="AX996" i="145"/>
  <c r="AW996" i="145"/>
  <c r="AV996" i="145"/>
  <c r="AU996" i="145"/>
  <c r="AT996" i="145"/>
  <c r="AS996" i="145"/>
  <c r="AR996" i="145"/>
  <c r="AQ996" i="145"/>
  <c r="AP996" i="145"/>
  <c r="AO996" i="145"/>
  <c r="AN996" i="145"/>
  <c r="AM996" i="145"/>
  <c r="AL996" i="145"/>
  <c r="AK996" i="145"/>
  <c r="AJ996" i="145"/>
  <c r="AI996" i="145"/>
  <c r="AH996" i="145"/>
  <c r="AG996" i="145"/>
  <c r="AF996" i="145"/>
  <c r="AE996" i="145"/>
  <c r="AD996" i="145"/>
  <c r="Z996" i="145"/>
  <c r="Y996" i="145"/>
  <c r="X996" i="145"/>
  <c r="W996" i="145"/>
  <c r="V996" i="145"/>
  <c r="U996" i="145"/>
  <c r="T996" i="145"/>
  <c r="S996" i="145"/>
  <c r="R996" i="145"/>
  <c r="Q996" i="145"/>
  <c r="P996" i="145"/>
  <c r="O996" i="145"/>
  <c r="N996" i="145"/>
  <c r="M996" i="145"/>
  <c r="L996" i="145"/>
  <c r="K996" i="145"/>
  <c r="J996" i="145"/>
  <c r="I996" i="145"/>
  <c r="H996" i="145"/>
  <c r="G996" i="145"/>
  <c r="F996" i="145"/>
  <c r="E996" i="145"/>
  <c r="AZ995" i="145"/>
  <c r="AY995" i="145"/>
  <c r="AX995" i="145"/>
  <c r="AW995" i="145"/>
  <c r="AV995" i="145"/>
  <c r="AU995" i="145"/>
  <c r="AT995" i="145"/>
  <c r="AS995" i="145"/>
  <c r="AR995" i="145"/>
  <c r="AQ995" i="145"/>
  <c r="AP995" i="145"/>
  <c r="AO995" i="145"/>
  <c r="AN995" i="145"/>
  <c r="AM995" i="145"/>
  <c r="AL995" i="145"/>
  <c r="AK995" i="145"/>
  <c r="AJ995" i="145"/>
  <c r="AI995" i="145"/>
  <c r="AH995" i="145"/>
  <c r="AG995" i="145"/>
  <c r="AF995" i="145"/>
  <c r="AE995" i="145"/>
  <c r="AD995" i="145"/>
  <c r="Z995" i="145"/>
  <c r="Y995" i="145"/>
  <c r="X995" i="145"/>
  <c r="W995" i="145"/>
  <c r="V995" i="145"/>
  <c r="U995" i="145"/>
  <c r="T995" i="145"/>
  <c r="S995" i="145"/>
  <c r="R995" i="145"/>
  <c r="Q995" i="145"/>
  <c r="P995" i="145"/>
  <c r="O995" i="145"/>
  <c r="N995" i="145"/>
  <c r="M995" i="145"/>
  <c r="L995" i="145"/>
  <c r="K995" i="145"/>
  <c r="J995" i="145"/>
  <c r="I995" i="145"/>
  <c r="H995" i="145"/>
  <c r="G995" i="145"/>
  <c r="F995" i="145"/>
  <c r="E995" i="145"/>
  <c r="AZ994" i="145"/>
  <c r="AY994" i="145"/>
  <c r="AX994" i="145"/>
  <c r="AW994" i="145"/>
  <c r="AV994" i="145"/>
  <c r="AU994" i="145"/>
  <c r="AT994" i="145"/>
  <c r="AS994" i="145"/>
  <c r="AR994" i="145"/>
  <c r="AQ994" i="145"/>
  <c r="AP994" i="145"/>
  <c r="AO994" i="145"/>
  <c r="AN994" i="145"/>
  <c r="AM994" i="145"/>
  <c r="AL994" i="145"/>
  <c r="AK994" i="145"/>
  <c r="AJ994" i="145"/>
  <c r="AI994" i="145"/>
  <c r="AH994" i="145"/>
  <c r="AG994" i="145"/>
  <c r="AF994" i="145"/>
  <c r="AE994" i="145"/>
  <c r="AD994" i="145"/>
  <c r="Z994" i="145"/>
  <c r="Y994" i="145"/>
  <c r="X994" i="145"/>
  <c r="W994" i="145"/>
  <c r="V994" i="145"/>
  <c r="U994" i="145"/>
  <c r="T994" i="145"/>
  <c r="S994" i="145"/>
  <c r="R994" i="145"/>
  <c r="Q994" i="145"/>
  <c r="P994" i="145"/>
  <c r="O994" i="145"/>
  <c r="N994" i="145"/>
  <c r="M994" i="145"/>
  <c r="L994" i="145"/>
  <c r="K994" i="145"/>
  <c r="J994" i="145"/>
  <c r="I994" i="145"/>
  <c r="H994" i="145"/>
  <c r="G994" i="145"/>
  <c r="F994" i="145"/>
  <c r="E994" i="145"/>
  <c r="AZ993" i="145"/>
  <c r="AY993" i="145"/>
  <c r="AX993" i="145"/>
  <c r="AW993" i="145"/>
  <c r="AV993" i="145"/>
  <c r="AU993" i="145"/>
  <c r="AT993" i="145"/>
  <c r="AS993" i="145"/>
  <c r="AR993" i="145"/>
  <c r="AQ993" i="145"/>
  <c r="AP993" i="145"/>
  <c r="AO993" i="145"/>
  <c r="AN993" i="145"/>
  <c r="AM993" i="145"/>
  <c r="AL993" i="145"/>
  <c r="AK993" i="145"/>
  <c r="AJ993" i="145"/>
  <c r="AI993" i="145"/>
  <c r="AH993" i="145"/>
  <c r="AG993" i="145"/>
  <c r="AF993" i="145"/>
  <c r="AE993" i="145"/>
  <c r="AD993" i="145"/>
  <c r="Z993" i="145"/>
  <c r="Y993" i="145"/>
  <c r="X993" i="145"/>
  <c r="W993" i="145"/>
  <c r="V993" i="145"/>
  <c r="U993" i="145"/>
  <c r="T993" i="145"/>
  <c r="S993" i="145"/>
  <c r="R993" i="145"/>
  <c r="Q993" i="145"/>
  <c r="P993" i="145"/>
  <c r="O993" i="145"/>
  <c r="N993" i="145"/>
  <c r="M993" i="145"/>
  <c r="L993" i="145"/>
  <c r="K993" i="145"/>
  <c r="J993" i="145"/>
  <c r="I993" i="145"/>
  <c r="H993" i="145"/>
  <c r="G993" i="145"/>
  <c r="F993" i="145"/>
  <c r="E993" i="145"/>
  <c r="AZ992" i="145"/>
  <c r="AY992" i="145"/>
  <c r="AX992" i="145"/>
  <c r="AW992" i="145"/>
  <c r="AV992" i="145"/>
  <c r="AU992" i="145"/>
  <c r="AT992" i="145"/>
  <c r="AS992" i="145"/>
  <c r="AR992" i="145"/>
  <c r="AQ992" i="145"/>
  <c r="AP992" i="145"/>
  <c r="AO992" i="145"/>
  <c r="AN992" i="145"/>
  <c r="AM992" i="145"/>
  <c r="AL992" i="145"/>
  <c r="AK992" i="145"/>
  <c r="AJ992" i="145"/>
  <c r="AI992" i="145"/>
  <c r="AH992" i="145"/>
  <c r="AG992" i="145"/>
  <c r="AF992" i="145"/>
  <c r="AE992" i="145"/>
  <c r="AD992" i="145"/>
  <c r="Z992" i="145"/>
  <c r="Y992" i="145"/>
  <c r="X992" i="145"/>
  <c r="W992" i="145"/>
  <c r="V992" i="145"/>
  <c r="U992" i="145"/>
  <c r="T992" i="145"/>
  <c r="S992" i="145"/>
  <c r="R992" i="145"/>
  <c r="Q992" i="145"/>
  <c r="P992" i="145"/>
  <c r="O992" i="145"/>
  <c r="N992" i="145"/>
  <c r="M992" i="145"/>
  <c r="L992" i="145"/>
  <c r="K992" i="145"/>
  <c r="J992" i="145"/>
  <c r="I992" i="145"/>
  <c r="H992" i="145"/>
  <c r="G992" i="145"/>
  <c r="F992" i="145"/>
  <c r="E992" i="145"/>
  <c r="AZ991" i="145"/>
  <c r="AY991" i="145"/>
  <c r="AX991" i="145"/>
  <c r="AW991" i="145"/>
  <c r="AV991" i="145"/>
  <c r="AU991" i="145"/>
  <c r="AT991" i="145"/>
  <c r="AS991" i="145"/>
  <c r="AR991" i="145"/>
  <c r="AQ991" i="145"/>
  <c r="AP991" i="145"/>
  <c r="AO991" i="145"/>
  <c r="AN991" i="145"/>
  <c r="AM991" i="145"/>
  <c r="AL991" i="145"/>
  <c r="AK991" i="145"/>
  <c r="AJ991" i="145"/>
  <c r="AI991" i="145"/>
  <c r="AH991" i="145"/>
  <c r="AG991" i="145"/>
  <c r="AF991" i="145"/>
  <c r="AE991" i="145"/>
  <c r="AD991" i="145"/>
  <c r="Z991" i="145"/>
  <c r="Y991" i="145"/>
  <c r="X991" i="145"/>
  <c r="W991" i="145"/>
  <c r="V991" i="145"/>
  <c r="U991" i="145"/>
  <c r="T991" i="145"/>
  <c r="S991" i="145"/>
  <c r="R991" i="145"/>
  <c r="Q991" i="145"/>
  <c r="P991" i="145"/>
  <c r="O991" i="145"/>
  <c r="N991" i="145"/>
  <c r="M991" i="145"/>
  <c r="L991" i="145"/>
  <c r="K991" i="145"/>
  <c r="J991" i="145"/>
  <c r="I991" i="145"/>
  <c r="H991" i="145"/>
  <c r="G991" i="145"/>
  <c r="F991" i="145"/>
  <c r="E991" i="145"/>
  <c r="AZ990" i="145"/>
  <c r="AY990" i="145"/>
  <c r="AX990" i="145"/>
  <c r="AW990" i="145"/>
  <c r="AV990" i="145"/>
  <c r="AU990" i="145"/>
  <c r="AT990" i="145"/>
  <c r="AS990" i="145"/>
  <c r="AR990" i="145"/>
  <c r="AQ990" i="145"/>
  <c r="AP990" i="145"/>
  <c r="AO990" i="145"/>
  <c r="AN990" i="145"/>
  <c r="AM990" i="145"/>
  <c r="AL990" i="145"/>
  <c r="AK990" i="145"/>
  <c r="AJ990" i="145"/>
  <c r="AI990" i="145"/>
  <c r="AH990" i="145"/>
  <c r="AG990" i="145"/>
  <c r="AF990" i="145"/>
  <c r="AE990" i="145"/>
  <c r="AD990" i="145"/>
  <c r="Z990" i="145"/>
  <c r="Y990" i="145"/>
  <c r="X990" i="145"/>
  <c r="W990" i="145"/>
  <c r="V990" i="145"/>
  <c r="U990" i="145"/>
  <c r="T990" i="145"/>
  <c r="S990" i="145"/>
  <c r="R990" i="145"/>
  <c r="Q990" i="145"/>
  <c r="P990" i="145"/>
  <c r="O990" i="145"/>
  <c r="N990" i="145"/>
  <c r="M990" i="145"/>
  <c r="L990" i="145"/>
  <c r="K990" i="145"/>
  <c r="J990" i="145"/>
  <c r="I990" i="145"/>
  <c r="H990" i="145"/>
  <c r="G990" i="145"/>
  <c r="F990" i="145"/>
  <c r="E990" i="145"/>
  <c r="AZ989" i="145"/>
  <c r="AY989" i="145"/>
  <c r="AX989" i="145"/>
  <c r="AW989" i="145"/>
  <c r="AV989" i="145"/>
  <c r="AU989" i="145"/>
  <c r="AT989" i="145"/>
  <c r="AS989" i="145"/>
  <c r="AR989" i="145"/>
  <c r="AQ989" i="145"/>
  <c r="AP989" i="145"/>
  <c r="AO989" i="145"/>
  <c r="AN989" i="145"/>
  <c r="AM989" i="145"/>
  <c r="AL989" i="145"/>
  <c r="AK989" i="145"/>
  <c r="AJ989" i="145"/>
  <c r="AI989" i="145"/>
  <c r="AH989" i="145"/>
  <c r="AG989" i="145"/>
  <c r="AF989" i="145"/>
  <c r="AE989" i="145"/>
  <c r="AD989" i="145"/>
  <c r="Z989" i="145"/>
  <c r="Y989" i="145"/>
  <c r="X989" i="145"/>
  <c r="W989" i="145"/>
  <c r="V989" i="145"/>
  <c r="U989" i="145"/>
  <c r="T989" i="145"/>
  <c r="S989" i="145"/>
  <c r="R989" i="145"/>
  <c r="Q989" i="145"/>
  <c r="P989" i="145"/>
  <c r="O989" i="145"/>
  <c r="N989" i="145"/>
  <c r="M989" i="145"/>
  <c r="L989" i="145"/>
  <c r="K989" i="145"/>
  <c r="J989" i="145"/>
  <c r="I989" i="145"/>
  <c r="H989" i="145"/>
  <c r="G989" i="145"/>
  <c r="F989" i="145"/>
  <c r="E989" i="145"/>
  <c r="AZ988" i="145"/>
  <c r="AY988" i="145"/>
  <c r="AX988" i="145"/>
  <c r="AW988" i="145"/>
  <c r="AV988" i="145"/>
  <c r="AU988" i="145"/>
  <c r="AT988" i="145"/>
  <c r="AS988" i="145"/>
  <c r="AR988" i="145"/>
  <c r="AQ988" i="145"/>
  <c r="AP988" i="145"/>
  <c r="AO988" i="145"/>
  <c r="AN988" i="145"/>
  <c r="AM988" i="145"/>
  <c r="AL988" i="145"/>
  <c r="AK988" i="145"/>
  <c r="AJ988" i="145"/>
  <c r="AI988" i="145"/>
  <c r="AH988" i="145"/>
  <c r="AG988" i="145"/>
  <c r="AF988" i="145"/>
  <c r="AE988" i="145"/>
  <c r="AD988" i="145"/>
  <c r="Z988" i="145"/>
  <c r="Y988" i="145"/>
  <c r="X988" i="145"/>
  <c r="W988" i="145"/>
  <c r="V988" i="145"/>
  <c r="U988" i="145"/>
  <c r="T988" i="145"/>
  <c r="S988" i="145"/>
  <c r="R988" i="145"/>
  <c r="Q988" i="145"/>
  <c r="P988" i="145"/>
  <c r="O988" i="145"/>
  <c r="N988" i="145"/>
  <c r="M988" i="145"/>
  <c r="L988" i="145"/>
  <c r="K988" i="145"/>
  <c r="J988" i="145"/>
  <c r="I988" i="145"/>
  <c r="H988" i="145"/>
  <c r="G988" i="145"/>
  <c r="F988" i="145"/>
  <c r="E988" i="145"/>
  <c r="AZ987" i="145"/>
  <c r="AY987" i="145"/>
  <c r="AX987" i="145"/>
  <c r="AW987" i="145"/>
  <c r="AV987" i="145"/>
  <c r="AU987" i="145"/>
  <c r="AT987" i="145"/>
  <c r="AS987" i="145"/>
  <c r="AR987" i="145"/>
  <c r="AQ987" i="145"/>
  <c r="AP987" i="145"/>
  <c r="AO987" i="145"/>
  <c r="AN987" i="145"/>
  <c r="AM987" i="145"/>
  <c r="AL987" i="145"/>
  <c r="AK987" i="145"/>
  <c r="AJ987" i="145"/>
  <c r="AI987" i="145"/>
  <c r="AH987" i="145"/>
  <c r="AG987" i="145"/>
  <c r="AF987" i="145"/>
  <c r="AE987" i="145"/>
  <c r="AD987" i="145"/>
  <c r="Z987" i="145"/>
  <c r="Y987" i="145"/>
  <c r="X987" i="145"/>
  <c r="W987" i="145"/>
  <c r="V987" i="145"/>
  <c r="U987" i="145"/>
  <c r="T987" i="145"/>
  <c r="S987" i="145"/>
  <c r="R987" i="145"/>
  <c r="Q987" i="145"/>
  <c r="P987" i="145"/>
  <c r="O987" i="145"/>
  <c r="N987" i="145"/>
  <c r="M987" i="145"/>
  <c r="L987" i="145"/>
  <c r="K987" i="145"/>
  <c r="J987" i="145"/>
  <c r="I987" i="145"/>
  <c r="H987" i="145"/>
  <c r="G987" i="145"/>
  <c r="F987" i="145"/>
  <c r="E987" i="145"/>
  <c r="AZ986" i="145"/>
  <c r="AY986" i="145"/>
  <c r="AX986" i="145"/>
  <c r="AW986" i="145"/>
  <c r="AV986" i="145"/>
  <c r="AU986" i="145"/>
  <c r="AT986" i="145"/>
  <c r="AS986" i="145"/>
  <c r="AR986" i="145"/>
  <c r="AQ986" i="145"/>
  <c r="AP986" i="145"/>
  <c r="AO986" i="145"/>
  <c r="AN986" i="145"/>
  <c r="AM986" i="145"/>
  <c r="AL986" i="145"/>
  <c r="AK986" i="145"/>
  <c r="AJ986" i="145"/>
  <c r="AI986" i="145"/>
  <c r="AH986" i="145"/>
  <c r="AG986" i="145"/>
  <c r="AF986" i="145"/>
  <c r="AE986" i="145"/>
  <c r="AD986" i="145"/>
  <c r="Z986" i="145"/>
  <c r="Y986" i="145"/>
  <c r="X986" i="145"/>
  <c r="W986" i="145"/>
  <c r="V986" i="145"/>
  <c r="U986" i="145"/>
  <c r="T986" i="145"/>
  <c r="S986" i="145"/>
  <c r="R986" i="145"/>
  <c r="Q986" i="145"/>
  <c r="P986" i="145"/>
  <c r="O986" i="145"/>
  <c r="N986" i="145"/>
  <c r="M986" i="145"/>
  <c r="L986" i="145"/>
  <c r="K986" i="145"/>
  <c r="J986" i="145"/>
  <c r="I986" i="145"/>
  <c r="H986" i="145"/>
  <c r="G986" i="145"/>
  <c r="F986" i="145"/>
  <c r="E986" i="145"/>
  <c r="AZ985" i="145"/>
  <c r="AY985" i="145"/>
  <c r="AX985" i="145"/>
  <c r="AW985" i="145"/>
  <c r="AV985" i="145"/>
  <c r="AU985" i="145"/>
  <c r="AT985" i="145"/>
  <c r="AS985" i="145"/>
  <c r="AR985" i="145"/>
  <c r="AQ985" i="145"/>
  <c r="AP985" i="145"/>
  <c r="AO985" i="145"/>
  <c r="AN985" i="145"/>
  <c r="AM985" i="145"/>
  <c r="AL985" i="145"/>
  <c r="AK985" i="145"/>
  <c r="AJ985" i="145"/>
  <c r="AI985" i="145"/>
  <c r="AH985" i="145"/>
  <c r="AG985" i="145"/>
  <c r="AF985" i="145"/>
  <c r="AE985" i="145"/>
  <c r="AD985" i="145"/>
  <c r="Z985" i="145"/>
  <c r="Y985" i="145"/>
  <c r="X985" i="145"/>
  <c r="W985" i="145"/>
  <c r="V985" i="145"/>
  <c r="U985" i="145"/>
  <c r="T985" i="145"/>
  <c r="S985" i="145"/>
  <c r="R985" i="145"/>
  <c r="Q985" i="145"/>
  <c r="P985" i="145"/>
  <c r="O985" i="145"/>
  <c r="N985" i="145"/>
  <c r="M985" i="145"/>
  <c r="L985" i="145"/>
  <c r="K985" i="145"/>
  <c r="J985" i="145"/>
  <c r="I985" i="145"/>
  <c r="H985" i="145"/>
  <c r="G985" i="145"/>
  <c r="F985" i="145"/>
  <c r="E985" i="145"/>
  <c r="AZ984" i="145"/>
  <c r="AY984" i="145"/>
  <c r="AX984" i="145"/>
  <c r="AW984" i="145"/>
  <c r="AV984" i="145"/>
  <c r="AU984" i="145"/>
  <c r="AT984" i="145"/>
  <c r="AS984" i="145"/>
  <c r="AR984" i="145"/>
  <c r="AQ984" i="145"/>
  <c r="AP984" i="145"/>
  <c r="AO984" i="145"/>
  <c r="AN984" i="145"/>
  <c r="AM984" i="145"/>
  <c r="AL984" i="145"/>
  <c r="AK984" i="145"/>
  <c r="AJ984" i="145"/>
  <c r="AI984" i="145"/>
  <c r="AH984" i="145"/>
  <c r="AG984" i="145"/>
  <c r="AF984" i="145"/>
  <c r="AE984" i="145"/>
  <c r="AD984" i="145"/>
  <c r="Z984" i="145"/>
  <c r="Y984" i="145"/>
  <c r="X984" i="145"/>
  <c r="W984" i="145"/>
  <c r="V984" i="145"/>
  <c r="U984" i="145"/>
  <c r="T984" i="145"/>
  <c r="S984" i="145"/>
  <c r="R984" i="145"/>
  <c r="Q984" i="145"/>
  <c r="P984" i="145"/>
  <c r="O984" i="145"/>
  <c r="N984" i="145"/>
  <c r="M984" i="145"/>
  <c r="L984" i="145"/>
  <c r="K984" i="145"/>
  <c r="J984" i="145"/>
  <c r="I984" i="145"/>
  <c r="H984" i="145"/>
  <c r="G984" i="145"/>
  <c r="F984" i="145"/>
  <c r="E984" i="145"/>
  <c r="AZ983" i="145"/>
  <c r="AY983" i="145"/>
  <c r="AX983" i="145"/>
  <c r="AW983" i="145"/>
  <c r="AV983" i="145"/>
  <c r="AU983" i="145"/>
  <c r="AT983" i="145"/>
  <c r="AS983" i="145"/>
  <c r="AR983" i="145"/>
  <c r="AQ983" i="145"/>
  <c r="AP983" i="145"/>
  <c r="AO983" i="145"/>
  <c r="AN983" i="145"/>
  <c r="AM983" i="145"/>
  <c r="AL983" i="145"/>
  <c r="AK983" i="145"/>
  <c r="AJ983" i="145"/>
  <c r="AI983" i="145"/>
  <c r="AH983" i="145"/>
  <c r="AG983" i="145"/>
  <c r="AF983" i="145"/>
  <c r="AE983" i="145"/>
  <c r="AD983" i="145"/>
  <c r="Z983" i="145"/>
  <c r="Y983" i="145"/>
  <c r="X983" i="145"/>
  <c r="W983" i="145"/>
  <c r="V983" i="145"/>
  <c r="U983" i="145"/>
  <c r="T983" i="145"/>
  <c r="S983" i="145"/>
  <c r="R983" i="145"/>
  <c r="Q983" i="145"/>
  <c r="P983" i="145"/>
  <c r="O983" i="145"/>
  <c r="N983" i="145"/>
  <c r="M983" i="145"/>
  <c r="L983" i="145"/>
  <c r="K983" i="145"/>
  <c r="J983" i="145"/>
  <c r="I983" i="145"/>
  <c r="H983" i="145"/>
  <c r="G983" i="145"/>
  <c r="F983" i="145"/>
  <c r="E983" i="145"/>
  <c r="AZ982" i="145"/>
  <c r="AY982" i="145"/>
  <c r="AX982" i="145"/>
  <c r="AW982" i="145"/>
  <c r="AV982" i="145"/>
  <c r="AU982" i="145"/>
  <c r="AT982" i="145"/>
  <c r="AS982" i="145"/>
  <c r="AR982" i="145"/>
  <c r="AQ982" i="145"/>
  <c r="AP982" i="145"/>
  <c r="AO982" i="145"/>
  <c r="AN982" i="145"/>
  <c r="AM982" i="145"/>
  <c r="AL982" i="145"/>
  <c r="AK982" i="145"/>
  <c r="AJ982" i="145"/>
  <c r="AI982" i="145"/>
  <c r="AH982" i="145"/>
  <c r="AG982" i="145"/>
  <c r="AF982" i="145"/>
  <c r="AE982" i="145"/>
  <c r="AD982" i="145"/>
  <c r="Z982" i="145"/>
  <c r="Y982" i="145"/>
  <c r="X982" i="145"/>
  <c r="W982" i="145"/>
  <c r="V982" i="145"/>
  <c r="U982" i="145"/>
  <c r="T982" i="145"/>
  <c r="S982" i="145"/>
  <c r="R982" i="145"/>
  <c r="Q982" i="145"/>
  <c r="P982" i="145"/>
  <c r="O982" i="145"/>
  <c r="N982" i="145"/>
  <c r="M982" i="145"/>
  <c r="L982" i="145"/>
  <c r="K982" i="145"/>
  <c r="J982" i="145"/>
  <c r="I982" i="145"/>
  <c r="H982" i="145"/>
  <c r="G982" i="145"/>
  <c r="F982" i="145"/>
  <c r="E982" i="145"/>
  <c r="AZ981" i="145"/>
  <c r="AY981" i="145"/>
  <c r="AX981" i="145"/>
  <c r="AW981" i="145"/>
  <c r="AV981" i="145"/>
  <c r="AU981" i="145"/>
  <c r="AT981" i="145"/>
  <c r="AS981" i="145"/>
  <c r="AR981" i="145"/>
  <c r="AQ981" i="145"/>
  <c r="AP981" i="145"/>
  <c r="AO981" i="145"/>
  <c r="AN981" i="145"/>
  <c r="AM981" i="145"/>
  <c r="AL981" i="145"/>
  <c r="AK981" i="145"/>
  <c r="AJ981" i="145"/>
  <c r="AI981" i="145"/>
  <c r="AH981" i="145"/>
  <c r="AG981" i="145"/>
  <c r="AF981" i="145"/>
  <c r="AE981" i="145"/>
  <c r="AD981" i="145"/>
  <c r="Z981" i="145"/>
  <c r="Y981" i="145"/>
  <c r="X981" i="145"/>
  <c r="W981" i="145"/>
  <c r="V981" i="145"/>
  <c r="U981" i="145"/>
  <c r="T981" i="145"/>
  <c r="S981" i="145"/>
  <c r="R981" i="145"/>
  <c r="Q981" i="145"/>
  <c r="P981" i="145"/>
  <c r="O981" i="145"/>
  <c r="N981" i="145"/>
  <c r="M981" i="145"/>
  <c r="L981" i="145"/>
  <c r="K981" i="145"/>
  <c r="J981" i="145"/>
  <c r="I981" i="145"/>
  <c r="H981" i="145"/>
  <c r="G981" i="145"/>
  <c r="F981" i="145"/>
  <c r="E981" i="145"/>
  <c r="AZ980" i="145"/>
  <c r="AY980" i="145"/>
  <c r="AX980" i="145"/>
  <c r="AW980" i="145"/>
  <c r="AV980" i="145"/>
  <c r="AU980" i="145"/>
  <c r="AT980" i="145"/>
  <c r="AS980" i="145"/>
  <c r="AR980" i="145"/>
  <c r="AQ980" i="145"/>
  <c r="AP980" i="145"/>
  <c r="AO980" i="145"/>
  <c r="AN980" i="145"/>
  <c r="AM980" i="145"/>
  <c r="AL980" i="145"/>
  <c r="AK980" i="145"/>
  <c r="AJ980" i="145"/>
  <c r="AI980" i="145"/>
  <c r="AH980" i="145"/>
  <c r="AG980" i="145"/>
  <c r="AF980" i="145"/>
  <c r="AE980" i="145"/>
  <c r="AD980" i="145"/>
  <c r="Z980" i="145"/>
  <c r="Y980" i="145"/>
  <c r="X980" i="145"/>
  <c r="W980" i="145"/>
  <c r="V980" i="145"/>
  <c r="U980" i="145"/>
  <c r="T980" i="145"/>
  <c r="S980" i="145"/>
  <c r="R980" i="145"/>
  <c r="Q980" i="145"/>
  <c r="P980" i="145"/>
  <c r="O980" i="145"/>
  <c r="N980" i="145"/>
  <c r="M980" i="145"/>
  <c r="L980" i="145"/>
  <c r="K980" i="145"/>
  <c r="J980" i="145"/>
  <c r="I980" i="145"/>
  <c r="H980" i="145"/>
  <c r="G980" i="145"/>
  <c r="F980" i="145"/>
  <c r="E980" i="145"/>
  <c r="AZ979" i="145"/>
  <c r="AY979" i="145"/>
  <c r="AX979" i="145"/>
  <c r="AW979" i="145"/>
  <c r="AV979" i="145"/>
  <c r="AU979" i="145"/>
  <c r="AT979" i="145"/>
  <c r="AS979" i="145"/>
  <c r="AR979" i="145"/>
  <c r="AQ979" i="145"/>
  <c r="AP979" i="145"/>
  <c r="AO979" i="145"/>
  <c r="AN979" i="145"/>
  <c r="AM979" i="145"/>
  <c r="AL979" i="145"/>
  <c r="AK979" i="145"/>
  <c r="AJ979" i="145"/>
  <c r="AI979" i="145"/>
  <c r="AH979" i="145"/>
  <c r="AG979" i="145"/>
  <c r="AF979" i="145"/>
  <c r="AE979" i="145"/>
  <c r="AD979" i="145"/>
  <c r="Z979" i="145"/>
  <c r="Y979" i="145"/>
  <c r="X979" i="145"/>
  <c r="W979" i="145"/>
  <c r="V979" i="145"/>
  <c r="U979" i="145"/>
  <c r="T979" i="145"/>
  <c r="S979" i="145"/>
  <c r="R979" i="145"/>
  <c r="Q979" i="145"/>
  <c r="P979" i="145"/>
  <c r="O979" i="145"/>
  <c r="N979" i="145"/>
  <c r="M979" i="145"/>
  <c r="L979" i="145"/>
  <c r="K979" i="145"/>
  <c r="J979" i="145"/>
  <c r="I979" i="145"/>
  <c r="H979" i="145"/>
  <c r="G979" i="145"/>
  <c r="F979" i="145"/>
  <c r="E979" i="145"/>
  <c r="AZ978" i="145"/>
  <c r="AY978" i="145"/>
  <c r="AX978" i="145"/>
  <c r="AW978" i="145"/>
  <c r="AV978" i="145"/>
  <c r="AU978" i="145"/>
  <c r="AT978" i="145"/>
  <c r="AS978" i="145"/>
  <c r="AR978" i="145"/>
  <c r="AQ978" i="145"/>
  <c r="AP978" i="145"/>
  <c r="AO978" i="145"/>
  <c r="AN978" i="145"/>
  <c r="AM978" i="145"/>
  <c r="AL978" i="145"/>
  <c r="AK978" i="145"/>
  <c r="AJ978" i="145"/>
  <c r="AI978" i="145"/>
  <c r="AH978" i="145"/>
  <c r="AG978" i="145"/>
  <c r="AF978" i="145"/>
  <c r="AE978" i="145"/>
  <c r="AD978" i="145"/>
  <c r="Z978" i="145"/>
  <c r="Y978" i="145"/>
  <c r="X978" i="145"/>
  <c r="W978" i="145"/>
  <c r="V978" i="145"/>
  <c r="U978" i="145"/>
  <c r="T978" i="145"/>
  <c r="S978" i="145"/>
  <c r="R978" i="145"/>
  <c r="Q978" i="145"/>
  <c r="P978" i="145"/>
  <c r="O978" i="145"/>
  <c r="N978" i="145"/>
  <c r="M978" i="145"/>
  <c r="L978" i="145"/>
  <c r="K978" i="145"/>
  <c r="J978" i="145"/>
  <c r="I978" i="145"/>
  <c r="H978" i="145"/>
  <c r="G978" i="145"/>
  <c r="F978" i="145"/>
  <c r="E978" i="145"/>
  <c r="AZ977" i="145"/>
  <c r="AY977" i="145"/>
  <c r="AX977" i="145"/>
  <c r="AW977" i="145"/>
  <c r="AV977" i="145"/>
  <c r="AU977" i="145"/>
  <c r="AT977" i="145"/>
  <c r="AS977" i="145"/>
  <c r="AR977" i="145"/>
  <c r="AQ977" i="145"/>
  <c r="AP977" i="145"/>
  <c r="AO977" i="145"/>
  <c r="AN977" i="145"/>
  <c r="AM977" i="145"/>
  <c r="AL977" i="145"/>
  <c r="AK977" i="145"/>
  <c r="AJ977" i="145"/>
  <c r="AI977" i="145"/>
  <c r="AH977" i="145"/>
  <c r="AG977" i="145"/>
  <c r="AF977" i="145"/>
  <c r="AE977" i="145"/>
  <c r="AD977" i="145"/>
  <c r="Z977" i="145"/>
  <c r="Y977" i="145"/>
  <c r="X977" i="145"/>
  <c r="W977" i="145"/>
  <c r="V977" i="145"/>
  <c r="U977" i="145"/>
  <c r="T977" i="145"/>
  <c r="S977" i="145"/>
  <c r="R977" i="145"/>
  <c r="Q977" i="145"/>
  <c r="P977" i="145"/>
  <c r="O977" i="145"/>
  <c r="N977" i="145"/>
  <c r="M977" i="145"/>
  <c r="L977" i="145"/>
  <c r="K977" i="145"/>
  <c r="J977" i="145"/>
  <c r="I977" i="145"/>
  <c r="H977" i="145"/>
  <c r="G977" i="145"/>
  <c r="F977" i="145"/>
  <c r="E977" i="145"/>
  <c r="AZ976" i="145"/>
  <c r="AY976" i="145"/>
  <c r="AX976" i="145"/>
  <c r="AW976" i="145"/>
  <c r="AV976" i="145"/>
  <c r="AU976" i="145"/>
  <c r="AT976" i="145"/>
  <c r="AS976" i="145"/>
  <c r="AR976" i="145"/>
  <c r="AQ976" i="145"/>
  <c r="AP976" i="145"/>
  <c r="AO976" i="145"/>
  <c r="AN976" i="145"/>
  <c r="AM976" i="145"/>
  <c r="AL976" i="145"/>
  <c r="AK976" i="145"/>
  <c r="AJ976" i="145"/>
  <c r="AI976" i="145"/>
  <c r="AH976" i="145"/>
  <c r="AG976" i="145"/>
  <c r="AF976" i="145"/>
  <c r="AE976" i="145"/>
  <c r="AD976" i="145"/>
  <c r="Z976" i="145"/>
  <c r="Y976" i="145"/>
  <c r="X976" i="145"/>
  <c r="W976" i="145"/>
  <c r="V976" i="145"/>
  <c r="U976" i="145"/>
  <c r="T976" i="145"/>
  <c r="S976" i="145"/>
  <c r="R976" i="145"/>
  <c r="Q976" i="145"/>
  <c r="P976" i="145"/>
  <c r="O976" i="145"/>
  <c r="N976" i="145"/>
  <c r="M976" i="145"/>
  <c r="L976" i="145"/>
  <c r="K976" i="145"/>
  <c r="J976" i="145"/>
  <c r="I976" i="145"/>
  <c r="H976" i="145"/>
  <c r="G976" i="145"/>
  <c r="F976" i="145"/>
  <c r="E976" i="145"/>
  <c r="AZ975" i="145"/>
  <c r="AY975" i="145"/>
  <c r="AX975" i="145"/>
  <c r="AW975" i="145"/>
  <c r="AV975" i="145"/>
  <c r="AU975" i="145"/>
  <c r="AT975" i="145"/>
  <c r="AS975" i="145"/>
  <c r="AR975" i="145"/>
  <c r="AQ975" i="145"/>
  <c r="AP975" i="145"/>
  <c r="AO975" i="145"/>
  <c r="AN975" i="145"/>
  <c r="AM975" i="145"/>
  <c r="AL975" i="145"/>
  <c r="AK975" i="145"/>
  <c r="AJ975" i="145"/>
  <c r="AI975" i="145"/>
  <c r="AH975" i="145"/>
  <c r="AG975" i="145"/>
  <c r="AF975" i="145"/>
  <c r="AE975" i="145"/>
  <c r="AD975" i="145"/>
  <c r="Z975" i="145"/>
  <c r="Y975" i="145"/>
  <c r="X975" i="145"/>
  <c r="W975" i="145"/>
  <c r="V975" i="145"/>
  <c r="U975" i="145"/>
  <c r="T975" i="145"/>
  <c r="S975" i="145"/>
  <c r="R975" i="145"/>
  <c r="Q975" i="145"/>
  <c r="P975" i="145"/>
  <c r="O975" i="145"/>
  <c r="N975" i="145"/>
  <c r="M975" i="145"/>
  <c r="L975" i="145"/>
  <c r="K975" i="145"/>
  <c r="J975" i="145"/>
  <c r="I975" i="145"/>
  <c r="H975" i="145"/>
  <c r="G975" i="145"/>
  <c r="F975" i="145"/>
  <c r="E975" i="145"/>
  <c r="AZ974" i="145"/>
  <c r="AY974" i="145"/>
  <c r="AX974" i="145"/>
  <c r="AW974" i="145"/>
  <c r="AV974" i="145"/>
  <c r="AU974" i="145"/>
  <c r="AT974" i="145"/>
  <c r="AS974" i="145"/>
  <c r="AR974" i="145"/>
  <c r="AQ974" i="145"/>
  <c r="AP974" i="145"/>
  <c r="AO974" i="145"/>
  <c r="AN974" i="145"/>
  <c r="AM974" i="145"/>
  <c r="AL974" i="145"/>
  <c r="AK974" i="145"/>
  <c r="AJ974" i="145"/>
  <c r="AI974" i="145"/>
  <c r="AH974" i="145"/>
  <c r="AG974" i="145"/>
  <c r="AF974" i="145"/>
  <c r="AE974" i="145"/>
  <c r="AD974" i="145"/>
  <c r="Z974" i="145"/>
  <c r="Y974" i="145"/>
  <c r="X974" i="145"/>
  <c r="W974" i="145"/>
  <c r="V974" i="145"/>
  <c r="U974" i="145"/>
  <c r="T974" i="145"/>
  <c r="S974" i="145"/>
  <c r="R974" i="145"/>
  <c r="Q974" i="145"/>
  <c r="P974" i="145"/>
  <c r="O974" i="145"/>
  <c r="N974" i="145"/>
  <c r="M974" i="145"/>
  <c r="L974" i="145"/>
  <c r="K974" i="145"/>
  <c r="J974" i="145"/>
  <c r="I974" i="145"/>
  <c r="H974" i="145"/>
  <c r="G974" i="145"/>
  <c r="F974" i="145"/>
  <c r="E974" i="145"/>
  <c r="AZ973" i="145"/>
  <c r="AY973" i="145"/>
  <c r="AX973" i="145"/>
  <c r="AW973" i="145"/>
  <c r="AV973" i="145"/>
  <c r="AU973" i="145"/>
  <c r="AT973" i="145"/>
  <c r="AS973" i="145"/>
  <c r="AR973" i="145"/>
  <c r="AQ973" i="145"/>
  <c r="AP973" i="145"/>
  <c r="AO973" i="145"/>
  <c r="AN973" i="145"/>
  <c r="AM973" i="145"/>
  <c r="AL973" i="145"/>
  <c r="AK973" i="145"/>
  <c r="AJ973" i="145"/>
  <c r="AI973" i="145"/>
  <c r="AH973" i="145"/>
  <c r="AG973" i="145"/>
  <c r="AF973" i="145"/>
  <c r="AE973" i="145"/>
  <c r="AD973" i="145"/>
  <c r="Z973" i="145"/>
  <c r="Y973" i="145"/>
  <c r="X973" i="145"/>
  <c r="W973" i="145"/>
  <c r="V973" i="145"/>
  <c r="U973" i="145"/>
  <c r="T973" i="145"/>
  <c r="S973" i="145"/>
  <c r="R973" i="145"/>
  <c r="Q973" i="145"/>
  <c r="P973" i="145"/>
  <c r="O973" i="145"/>
  <c r="N973" i="145"/>
  <c r="M973" i="145"/>
  <c r="L973" i="145"/>
  <c r="K973" i="145"/>
  <c r="J973" i="145"/>
  <c r="I973" i="145"/>
  <c r="H973" i="145"/>
  <c r="G973" i="145"/>
  <c r="F973" i="145"/>
  <c r="E973" i="145"/>
  <c r="AZ972" i="145"/>
  <c r="AY972" i="145"/>
  <c r="AX972" i="145"/>
  <c r="AW972" i="145"/>
  <c r="AV972" i="145"/>
  <c r="AU972" i="145"/>
  <c r="AT972" i="145"/>
  <c r="AS972" i="145"/>
  <c r="AR972" i="145"/>
  <c r="AQ972" i="145"/>
  <c r="AP972" i="145"/>
  <c r="AO972" i="145"/>
  <c r="AN972" i="145"/>
  <c r="AM972" i="145"/>
  <c r="AL972" i="145"/>
  <c r="AK972" i="145"/>
  <c r="AJ972" i="145"/>
  <c r="AI972" i="145"/>
  <c r="AH972" i="145"/>
  <c r="AG972" i="145"/>
  <c r="AF972" i="145"/>
  <c r="AE972" i="145"/>
  <c r="AD972" i="145"/>
  <c r="Z972" i="145"/>
  <c r="Y972" i="145"/>
  <c r="X972" i="145"/>
  <c r="W972" i="145"/>
  <c r="V972" i="145"/>
  <c r="U972" i="145"/>
  <c r="T972" i="145"/>
  <c r="S972" i="145"/>
  <c r="R972" i="145"/>
  <c r="Q972" i="145"/>
  <c r="P972" i="145"/>
  <c r="O972" i="145"/>
  <c r="N972" i="145"/>
  <c r="M972" i="145"/>
  <c r="L972" i="145"/>
  <c r="K972" i="145"/>
  <c r="J972" i="145"/>
  <c r="I972" i="145"/>
  <c r="H972" i="145"/>
  <c r="G972" i="145"/>
  <c r="F972" i="145"/>
  <c r="E972" i="145"/>
  <c r="AZ971" i="145"/>
  <c r="AY971" i="145"/>
  <c r="AX971" i="145"/>
  <c r="AW971" i="145"/>
  <c r="AV971" i="145"/>
  <c r="AU971" i="145"/>
  <c r="AT971" i="145"/>
  <c r="AS971" i="145"/>
  <c r="AR971" i="145"/>
  <c r="AQ971" i="145"/>
  <c r="AP971" i="145"/>
  <c r="AO971" i="145"/>
  <c r="AN971" i="145"/>
  <c r="AM971" i="145"/>
  <c r="AL971" i="145"/>
  <c r="AK971" i="145"/>
  <c r="AJ971" i="145"/>
  <c r="AI971" i="145"/>
  <c r="AH971" i="145"/>
  <c r="AG971" i="145"/>
  <c r="AF971" i="145"/>
  <c r="AE971" i="145"/>
  <c r="AD971" i="145"/>
  <c r="Z971" i="145"/>
  <c r="Y971" i="145"/>
  <c r="X971" i="145"/>
  <c r="W971" i="145"/>
  <c r="V971" i="145"/>
  <c r="U971" i="145"/>
  <c r="T971" i="145"/>
  <c r="S971" i="145"/>
  <c r="R971" i="145"/>
  <c r="Q971" i="145"/>
  <c r="P971" i="145"/>
  <c r="O971" i="145"/>
  <c r="N971" i="145"/>
  <c r="M971" i="145"/>
  <c r="L971" i="145"/>
  <c r="K971" i="145"/>
  <c r="J971" i="145"/>
  <c r="I971" i="145"/>
  <c r="H971" i="145"/>
  <c r="G971" i="145"/>
  <c r="F971" i="145"/>
  <c r="E971" i="145"/>
  <c r="AZ970" i="145"/>
  <c r="AY970" i="145"/>
  <c r="AX970" i="145"/>
  <c r="AW970" i="145"/>
  <c r="AV970" i="145"/>
  <c r="AU970" i="145"/>
  <c r="AT970" i="145"/>
  <c r="AS970" i="145"/>
  <c r="AR970" i="145"/>
  <c r="AQ970" i="145"/>
  <c r="AP970" i="145"/>
  <c r="AO970" i="145"/>
  <c r="AN970" i="145"/>
  <c r="AM970" i="145"/>
  <c r="AL970" i="145"/>
  <c r="AK970" i="145"/>
  <c r="AJ970" i="145"/>
  <c r="AI970" i="145"/>
  <c r="AH970" i="145"/>
  <c r="AG970" i="145"/>
  <c r="AF970" i="145"/>
  <c r="AE970" i="145"/>
  <c r="AD970" i="145"/>
  <c r="Z970" i="145"/>
  <c r="Y970" i="145"/>
  <c r="X970" i="145"/>
  <c r="W970" i="145"/>
  <c r="V970" i="145"/>
  <c r="U970" i="145"/>
  <c r="T970" i="145"/>
  <c r="S970" i="145"/>
  <c r="R970" i="145"/>
  <c r="Q970" i="145"/>
  <c r="P970" i="145"/>
  <c r="O970" i="145"/>
  <c r="N970" i="145"/>
  <c r="M970" i="145"/>
  <c r="L970" i="145"/>
  <c r="K970" i="145"/>
  <c r="J970" i="145"/>
  <c r="I970" i="145"/>
  <c r="H970" i="145"/>
  <c r="G970" i="145"/>
  <c r="F970" i="145"/>
  <c r="E970" i="145"/>
  <c r="AZ969" i="145"/>
  <c r="AY969" i="145"/>
  <c r="AX969" i="145"/>
  <c r="AW969" i="145"/>
  <c r="AV969" i="145"/>
  <c r="AU969" i="145"/>
  <c r="AT969" i="145"/>
  <c r="AS969" i="145"/>
  <c r="AR969" i="145"/>
  <c r="AQ969" i="145"/>
  <c r="AP969" i="145"/>
  <c r="AO969" i="145"/>
  <c r="AN969" i="145"/>
  <c r="AM969" i="145"/>
  <c r="AL969" i="145"/>
  <c r="AK969" i="145"/>
  <c r="AJ969" i="145"/>
  <c r="AI969" i="145"/>
  <c r="AH969" i="145"/>
  <c r="AG969" i="145"/>
  <c r="AF969" i="145"/>
  <c r="AE969" i="145"/>
  <c r="AD969" i="145"/>
  <c r="Z969" i="145"/>
  <c r="Y969" i="145"/>
  <c r="X969" i="145"/>
  <c r="W969" i="145"/>
  <c r="V969" i="145"/>
  <c r="U969" i="145"/>
  <c r="T969" i="145"/>
  <c r="S969" i="145"/>
  <c r="R969" i="145"/>
  <c r="Q969" i="145"/>
  <c r="P969" i="145"/>
  <c r="O969" i="145"/>
  <c r="N969" i="145"/>
  <c r="M969" i="145"/>
  <c r="L969" i="145"/>
  <c r="K969" i="145"/>
  <c r="J969" i="145"/>
  <c r="I969" i="145"/>
  <c r="H969" i="145"/>
  <c r="G969" i="145"/>
  <c r="F969" i="145"/>
  <c r="E969" i="145"/>
  <c r="AZ968" i="145"/>
  <c r="AY968" i="145"/>
  <c r="AX968" i="145"/>
  <c r="AW968" i="145"/>
  <c r="AV968" i="145"/>
  <c r="AU968" i="145"/>
  <c r="AT968" i="145"/>
  <c r="AS968" i="145"/>
  <c r="AR968" i="145"/>
  <c r="AQ968" i="145"/>
  <c r="AP968" i="145"/>
  <c r="AO968" i="145"/>
  <c r="AN968" i="145"/>
  <c r="AM968" i="145"/>
  <c r="AL968" i="145"/>
  <c r="AK968" i="145"/>
  <c r="AJ968" i="145"/>
  <c r="AI968" i="145"/>
  <c r="AH968" i="145"/>
  <c r="AG968" i="145"/>
  <c r="AF968" i="145"/>
  <c r="AE968" i="145"/>
  <c r="AD968" i="145"/>
  <c r="Z968" i="145"/>
  <c r="Y968" i="145"/>
  <c r="X968" i="145"/>
  <c r="W968" i="145"/>
  <c r="V968" i="145"/>
  <c r="U968" i="145"/>
  <c r="T968" i="145"/>
  <c r="S968" i="145"/>
  <c r="R968" i="145"/>
  <c r="Q968" i="145"/>
  <c r="P968" i="145"/>
  <c r="O968" i="145"/>
  <c r="N968" i="145"/>
  <c r="M968" i="145"/>
  <c r="L968" i="145"/>
  <c r="K968" i="145"/>
  <c r="J968" i="145"/>
  <c r="I968" i="145"/>
  <c r="H968" i="145"/>
  <c r="G968" i="145"/>
  <c r="F968" i="145"/>
  <c r="E968" i="145"/>
  <c r="AZ967" i="145"/>
  <c r="AY967" i="145"/>
  <c r="AX967" i="145"/>
  <c r="AW967" i="145"/>
  <c r="AV967" i="145"/>
  <c r="AU967" i="145"/>
  <c r="AT967" i="145"/>
  <c r="AS967" i="145"/>
  <c r="AR967" i="145"/>
  <c r="AQ967" i="145"/>
  <c r="AP967" i="145"/>
  <c r="AO967" i="145"/>
  <c r="AN967" i="145"/>
  <c r="AM967" i="145"/>
  <c r="AL967" i="145"/>
  <c r="AK967" i="145"/>
  <c r="AJ967" i="145"/>
  <c r="AI967" i="145"/>
  <c r="AH967" i="145"/>
  <c r="AG967" i="145"/>
  <c r="AF967" i="145"/>
  <c r="AE967" i="145"/>
  <c r="AD967" i="145"/>
  <c r="Z967" i="145"/>
  <c r="Y967" i="145"/>
  <c r="X967" i="145"/>
  <c r="W967" i="145"/>
  <c r="V967" i="145"/>
  <c r="U967" i="145"/>
  <c r="T967" i="145"/>
  <c r="S967" i="145"/>
  <c r="R967" i="145"/>
  <c r="Q967" i="145"/>
  <c r="P967" i="145"/>
  <c r="O967" i="145"/>
  <c r="N967" i="145"/>
  <c r="M967" i="145"/>
  <c r="L967" i="145"/>
  <c r="K967" i="145"/>
  <c r="J967" i="145"/>
  <c r="I967" i="145"/>
  <c r="H967" i="145"/>
  <c r="G967" i="145"/>
  <c r="F967" i="145"/>
  <c r="E967" i="145"/>
  <c r="AZ966" i="145"/>
  <c r="AY966" i="145"/>
  <c r="AX966" i="145"/>
  <c r="AW966" i="145"/>
  <c r="AV966" i="145"/>
  <c r="AU966" i="145"/>
  <c r="AT966" i="145"/>
  <c r="AS966" i="145"/>
  <c r="AR966" i="145"/>
  <c r="AQ966" i="145"/>
  <c r="AP966" i="145"/>
  <c r="AO966" i="145"/>
  <c r="AN966" i="145"/>
  <c r="AM966" i="145"/>
  <c r="AL966" i="145"/>
  <c r="AK966" i="145"/>
  <c r="AJ966" i="145"/>
  <c r="AI966" i="145"/>
  <c r="AH966" i="145"/>
  <c r="AG966" i="145"/>
  <c r="AF966" i="145"/>
  <c r="AE966" i="145"/>
  <c r="AD966" i="145"/>
  <c r="Z966" i="145"/>
  <c r="Y966" i="145"/>
  <c r="X966" i="145"/>
  <c r="W966" i="145"/>
  <c r="V966" i="145"/>
  <c r="U966" i="145"/>
  <c r="T966" i="145"/>
  <c r="S966" i="145"/>
  <c r="R966" i="145"/>
  <c r="Q966" i="145"/>
  <c r="P966" i="145"/>
  <c r="O966" i="145"/>
  <c r="N966" i="145"/>
  <c r="M966" i="145"/>
  <c r="L966" i="145"/>
  <c r="K966" i="145"/>
  <c r="J966" i="145"/>
  <c r="I966" i="145"/>
  <c r="H966" i="145"/>
  <c r="G966" i="145"/>
  <c r="F966" i="145"/>
  <c r="E966" i="145"/>
  <c r="AZ965" i="145"/>
  <c r="AY965" i="145"/>
  <c r="AX965" i="145"/>
  <c r="AW965" i="145"/>
  <c r="AV965" i="145"/>
  <c r="AU965" i="145"/>
  <c r="AT965" i="145"/>
  <c r="AS965" i="145"/>
  <c r="AR965" i="145"/>
  <c r="AQ965" i="145"/>
  <c r="AP965" i="145"/>
  <c r="AO965" i="145"/>
  <c r="AN965" i="145"/>
  <c r="AM965" i="145"/>
  <c r="AL965" i="145"/>
  <c r="AK965" i="145"/>
  <c r="AJ965" i="145"/>
  <c r="AI965" i="145"/>
  <c r="AH965" i="145"/>
  <c r="AG965" i="145"/>
  <c r="AF965" i="145"/>
  <c r="AE965" i="145"/>
  <c r="AD965" i="145"/>
  <c r="Z965" i="145"/>
  <c r="Y965" i="145"/>
  <c r="X965" i="145"/>
  <c r="W965" i="145"/>
  <c r="V965" i="145"/>
  <c r="U965" i="145"/>
  <c r="T965" i="145"/>
  <c r="S965" i="145"/>
  <c r="R965" i="145"/>
  <c r="Q965" i="145"/>
  <c r="P965" i="145"/>
  <c r="O965" i="145"/>
  <c r="N965" i="145"/>
  <c r="M965" i="145"/>
  <c r="L965" i="145"/>
  <c r="K965" i="145"/>
  <c r="J965" i="145"/>
  <c r="I965" i="145"/>
  <c r="H965" i="145"/>
  <c r="G965" i="145"/>
  <c r="F965" i="145"/>
  <c r="E965" i="145"/>
  <c r="AZ964" i="145"/>
  <c r="AY964" i="145"/>
  <c r="AX964" i="145"/>
  <c r="AW964" i="145"/>
  <c r="AV964" i="145"/>
  <c r="AU964" i="145"/>
  <c r="AT964" i="145"/>
  <c r="AS964" i="145"/>
  <c r="AR964" i="145"/>
  <c r="AQ964" i="145"/>
  <c r="AP964" i="145"/>
  <c r="AO964" i="145"/>
  <c r="AN964" i="145"/>
  <c r="AM964" i="145"/>
  <c r="AL964" i="145"/>
  <c r="AK964" i="145"/>
  <c r="AJ964" i="145"/>
  <c r="AI964" i="145"/>
  <c r="AH964" i="145"/>
  <c r="AG964" i="145"/>
  <c r="AF964" i="145"/>
  <c r="AE964" i="145"/>
  <c r="AD964" i="145"/>
  <c r="Z964" i="145"/>
  <c r="Y964" i="145"/>
  <c r="X964" i="145"/>
  <c r="W964" i="145"/>
  <c r="V964" i="145"/>
  <c r="U964" i="145"/>
  <c r="T964" i="145"/>
  <c r="S964" i="145"/>
  <c r="R964" i="145"/>
  <c r="Q964" i="145"/>
  <c r="P964" i="145"/>
  <c r="O964" i="145"/>
  <c r="N964" i="145"/>
  <c r="M964" i="145"/>
  <c r="L964" i="145"/>
  <c r="K964" i="145"/>
  <c r="J964" i="145"/>
  <c r="I964" i="145"/>
  <c r="H964" i="145"/>
  <c r="G964" i="145"/>
  <c r="F964" i="145"/>
  <c r="E964" i="145"/>
  <c r="AZ963" i="145"/>
  <c r="AY963" i="145"/>
  <c r="AX963" i="145"/>
  <c r="AW963" i="145"/>
  <c r="AV963" i="145"/>
  <c r="AU963" i="145"/>
  <c r="AT963" i="145"/>
  <c r="AS963" i="145"/>
  <c r="AR963" i="145"/>
  <c r="AQ963" i="145"/>
  <c r="AP963" i="145"/>
  <c r="AO963" i="145"/>
  <c r="AN963" i="145"/>
  <c r="AM963" i="145"/>
  <c r="AL963" i="145"/>
  <c r="AK963" i="145"/>
  <c r="AJ963" i="145"/>
  <c r="AI963" i="145"/>
  <c r="AH963" i="145"/>
  <c r="AG963" i="145"/>
  <c r="AF963" i="145"/>
  <c r="AE963" i="145"/>
  <c r="AD963" i="145"/>
  <c r="Z963" i="145"/>
  <c r="Y963" i="145"/>
  <c r="X963" i="145"/>
  <c r="W963" i="145"/>
  <c r="V963" i="145"/>
  <c r="U963" i="145"/>
  <c r="T963" i="145"/>
  <c r="S963" i="145"/>
  <c r="R963" i="145"/>
  <c r="Q963" i="145"/>
  <c r="P963" i="145"/>
  <c r="O963" i="145"/>
  <c r="N963" i="145"/>
  <c r="M963" i="145"/>
  <c r="L963" i="145"/>
  <c r="K963" i="145"/>
  <c r="J963" i="145"/>
  <c r="I963" i="145"/>
  <c r="H963" i="145"/>
  <c r="G963" i="145"/>
  <c r="F963" i="145"/>
  <c r="E963" i="145"/>
  <c r="AZ962" i="145"/>
  <c r="AY962" i="145"/>
  <c r="AX962" i="145"/>
  <c r="AW962" i="145"/>
  <c r="AV962" i="145"/>
  <c r="AU962" i="145"/>
  <c r="AT962" i="145"/>
  <c r="AS962" i="145"/>
  <c r="AR962" i="145"/>
  <c r="AQ962" i="145"/>
  <c r="AP962" i="145"/>
  <c r="AO962" i="145"/>
  <c r="AN962" i="145"/>
  <c r="AM962" i="145"/>
  <c r="AL962" i="145"/>
  <c r="AK962" i="145"/>
  <c r="AJ962" i="145"/>
  <c r="AI962" i="145"/>
  <c r="AH962" i="145"/>
  <c r="AG962" i="145"/>
  <c r="AF962" i="145"/>
  <c r="AE962" i="145"/>
  <c r="AD962" i="145"/>
  <c r="Z962" i="145"/>
  <c r="Y962" i="145"/>
  <c r="X962" i="145"/>
  <c r="W962" i="145"/>
  <c r="V962" i="145"/>
  <c r="U962" i="145"/>
  <c r="T962" i="145"/>
  <c r="S962" i="145"/>
  <c r="R962" i="145"/>
  <c r="Q962" i="145"/>
  <c r="P962" i="145"/>
  <c r="O962" i="145"/>
  <c r="N962" i="145"/>
  <c r="M962" i="145"/>
  <c r="L962" i="145"/>
  <c r="K962" i="145"/>
  <c r="J962" i="145"/>
  <c r="I962" i="145"/>
  <c r="H962" i="145"/>
  <c r="G962" i="145"/>
  <c r="F962" i="145"/>
  <c r="E962" i="145"/>
  <c r="AZ961" i="145"/>
  <c r="AY961" i="145"/>
  <c r="AX961" i="145"/>
  <c r="AW961" i="145"/>
  <c r="AV961" i="145"/>
  <c r="AU961" i="145"/>
  <c r="AT961" i="145"/>
  <c r="AS961" i="145"/>
  <c r="AR961" i="145"/>
  <c r="AQ961" i="145"/>
  <c r="AP961" i="145"/>
  <c r="AO961" i="145"/>
  <c r="AN961" i="145"/>
  <c r="AM961" i="145"/>
  <c r="AL961" i="145"/>
  <c r="AK961" i="145"/>
  <c r="AJ961" i="145"/>
  <c r="AI961" i="145"/>
  <c r="AH961" i="145"/>
  <c r="AG961" i="145"/>
  <c r="AF961" i="145"/>
  <c r="AE961" i="145"/>
  <c r="AD961" i="145"/>
  <c r="Z961" i="145"/>
  <c r="Y961" i="145"/>
  <c r="X961" i="145"/>
  <c r="W961" i="145"/>
  <c r="V961" i="145"/>
  <c r="U961" i="145"/>
  <c r="T961" i="145"/>
  <c r="S961" i="145"/>
  <c r="R961" i="145"/>
  <c r="Q961" i="145"/>
  <c r="P961" i="145"/>
  <c r="O961" i="145"/>
  <c r="N961" i="145"/>
  <c r="M961" i="145"/>
  <c r="L961" i="145"/>
  <c r="K961" i="145"/>
  <c r="J961" i="145"/>
  <c r="I961" i="145"/>
  <c r="H961" i="145"/>
  <c r="G961" i="145"/>
  <c r="F961" i="145"/>
  <c r="E961" i="145"/>
  <c r="AZ960" i="145"/>
  <c r="AY960" i="145"/>
  <c r="AX960" i="145"/>
  <c r="AW960" i="145"/>
  <c r="AV960" i="145"/>
  <c r="AU960" i="145"/>
  <c r="AT960" i="145"/>
  <c r="AS960" i="145"/>
  <c r="AR960" i="145"/>
  <c r="AQ960" i="145"/>
  <c r="AP960" i="145"/>
  <c r="AO960" i="145"/>
  <c r="AN960" i="145"/>
  <c r="AM960" i="145"/>
  <c r="AL960" i="145"/>
  <c r="AK960" i="145"/>
  <c r="AJ960" i="145"/>
  <c r="AI960" i="145"/>
  <c r="AH960" i="145"/>
  <c r="AG960" i="145"/>
  <c r="AF960" i="145"/>
  <c r="AE960" i="145"/>
  <c r="AD960" i="145"/>
  <c r="Z960" i="145"/>
  <c r="Y960" i="145"/>
  <c r="X960" i="145"/>
  <c r="W960" i="145"/>
  <c r="V960" i="145"/>
  <c r="U960" i="145"/>
  <c r="T960" i="145"/>
  <c r="S960" i="145"/>
  <c r="R960" i="145"/>
  <c r="Q960" i="145"/>
  <c r="P960" i="145"/>
  <c r="O960" i="145"/>
  <c r="N960" i="145"/>
  <c r="M960" i="145"/>
  <c r="L960" i="145"/>
  <c r="K960" i="145"/>
  <c r="J960" i="145"/>
  <c r="I960" i="145"/>
  <c r="H960" i="145"/>
  <c r="G960" i="145"/>
  <c r="F960" i="145"/>
  <c r="E960" i="145"/>
  <c r="AZ959" i="145"/>
  <c r="AY959" i="145"/>
  <c r="AX959" i="145"/>
  <c r="AW959" i="145"/>
  <c r="AV959" i="145"/>
  <c r="AU959" i="145"/>
  <c r="AT959" i="145"/>
  <c r="AS959" i="145"/>
  <c r="AR959" i="145"/>
  <c r="AQ959" i="145"/>
  <c r="AP959" i="145"/>
  <c r="AO959" i="145"/>
  <c r="AN959" i="145"/>
  <c r="AM959" i="145"/>
  <c r="AL959" i="145"/>
  <c r="AK959" i="145"/>
  <c r="AJ959" i="145"/>
  <c r="AI959" i="145"/>
  <c r="AH959" i="145"/>
  <c r="AG959" i="145"/>
  <c r="AF959" i="145"/>
  <c r="AE959" i="145"/>
  <c r="AD959" i="145"/>
  <c r="Z959" i="145"/>
  <c r="Y959" i="145"/>
  <c r="X959" i="145"/>
  <c r="W959" i="145"/>
  <c r="V959" i="145"/>
  <c r="U959" i="145"/>
  <c r="T959" i="145"/>
  <c r="S959" i="145"/>
  <c r="R959" i="145"/>
  <c r="Q959" i="145"/>
  <c r="P959" i="145"/>
  <c r="O959" i="145"/>
  <c r="N959" i="145"/>
  <c r="M959" i="145"/>
  <c r="L959" i="145"/>
  <c r="K959" i="145"/>
  <c r="J959" i="145"/>
  <c r="I959" i="145"/>
  <c r="H959" i="145"/>
  <c r="G959" i="145"/>
  <c r="F959" i="145"/>
  <c r="E959" i="145"/>
  <c r="AZ958" i="145"/>
  <c r="AY958" i="145"/>
  <c r="AX958" i="145"/>
  <c r="AW958" i="145"/>
  <c r="AV958" i="145"/>
  <c r="AU958" i="145"/>
  <c r="AT958" i="145"/>
  <c r="AS958" i="145"/>
  <c r="AR958" i="145"/>
  <c r="AQ958" i="145"/>
  <c r="AP958" i="145"/>
  <c r="AO958" i="145"/>
  <c r="AN958" i="145"/>
  <c r="AM958" i="145"/>
  <c r="AL958" i="145"/>
  <c r="AK958" i="145"/>
  <c r="AJ958" i="145"/>
  <c r="AI958" i="145"/>
  <c r="AH958" i="145"/>
  <c r="AG958" i="145"/>
  <c r="AF958" i="145"/>
  <c r="AE958" i="145"/>
  <c r="AD958" i="145"/>
  <c r="Z958" i="145"/>
  <c r="Y958" i="145"/>
  <c r="X958" i="145"/>
  <c r="W958" i="145"/>
  <c r="V958" i="145"/>
  <c r="U958" i="145"/>
  <c r="T958" i="145"/>
  <c r="S958" i="145"/>
  <c r="R958" i="145"/>
  <c r="Q958" i="145"/>
  <c r="P958" i="145"/>
  <c r="O958" i="145"/>
  <c r="N958" i="145"/>
  <c r="M958" i="145"/>
  <c r="L958" i="145"/>
  <c r="K958" i="145"/>
  <c r="J958" i="145"/>
  <c r="I958" i="145"/>
  <c r="H958" i="145"/>
  <c r="G958" i="145"/>
  <c r="F958" i="145"/>
  <c r="E958" i="145"/>
  <c r="AZ957" i="145"/>
  <c r="AY957" i="145"/>
  <c r="AX957" i="145"/>
  <c r="AW957" i="145"/>
  <c r="AV957" i="145"/>
  <c r="AU957" i="145"/>
  <c r="AT957" i="145"/>
  <c r="AS957" i="145"/>
  <c r="AR957" i="145"/>
  <c r="AQ957" i="145"/>
  <c r="AP957" i="145"/>
  <c r="AO957" i="145"/>
  <c r="AN957" i="145"/>
  <c r="AM957" i="145"/>
  <c r="AL957" i="145"/>
  <c r="AK957" i="145"/>
  <c r="AJ957" i="145"/>
  <c r="AI957" i="145"/>
  <c r="AH957" i="145"/>
  <c r="AG957" i="145"/>
  <c r="AF957" i="145"/>
  <c r="AE957" i="145"/>
  <c r="AD957" i="145"/>
  <c r="Z957" i="145"/>
  <c r="Y957" i="145"/>
  <c r="X957" i="145"/>
  <c r="W957" i="145"/>
  <c r="V957" i="145"/>
  <c r="U957" i="145"/>
  <c r="T957" i="145"/>
  <c r="S957" i="145"/>
  <c r="R957" i="145"/>
  <c r="Q957" i="145"/>
  <c r="P957" i="145"/>
  <c r="O957" i="145"/>
  <c r="N957" i="145"/>
  <c r="M957" i="145"/>
  <c r="L957" i="145"/>
  <c r="K957" i="145"/>
  <c r="J957" i="145"/>
  <c r="I957" i="145"/>
  <c r="H957" i="145"/>
  <c r="G957" i="145"/>
  <c r="F957" i="145"/>
  <c r="E957" i="145"/>
  <c r="AZ956" i="145"/>
  <c r="AY956" i="145"/>
  <c r="AX956" i="145"/>
  <c r="AW956" i="145"/>
  <c r="AV956" i="145"/>
  <c r="AU956" i="145"/>
  <c r="AT956" i="145"/>
  <c r="AS956" i="145"/>
  <c r="AR956" i="145"/>
  <c r="AQ956" i="145"/>
  <c r="AP956" i="145"/>
  <c r="AO956" i="145"/>
  <c r="AN956" i="145"/>
  <c r="AM956" i="145"/>
  <c r="AL956" i="145"/>
  <c r="AK956" i="145"/>
  <c r="AJ956" i="145"/>
  <c r="AI956" i="145"/>
  <c r="AH956" i="145"/>
  <c r="AG956" i="145"/>
  <c r="AF956" i="145"/>
  <c r="AE956" i="145"/>
  <c r="AD956" i="145"/>
  <c r="Z956" i="145"/>
  <c r="Y956" i="145"/>
  <c r="X956" i="145"/>
  <c r="W956" i="145"/>
  <c r="V956" i="145"/>
  <c r="U956" i="145"/>
  <c r="T956" i="145"/>
  <c r="S956" i="145"/>
  <c r="R956" i="145"/>
  <c r="Q956" i="145"/>
  <c r="P956" i="145"/>
  <c r="O956" i="145"/>
  <c r="N956" i="145"/>
  <c r="M956" i="145"/>
  <c r="L956" i="145"/>
  <c r="K956" i="145"/>
  <c r="J956" i="145"/>
  <c r="I956" i="145"/>
  <c r="H956" i="145"/>
  <c r="G956" i="145"/>
  <c r="F956" i="145"/>
  <c r="E956" i="145"/>
  <c r="AZ955" i="145"/>
  <c r="AY955" i="145"/>
  <c r="AX955" i="145"/>
  <c r="AW955" i="145"/>
  <c r="AV955" i="145"/>
  <c r="AU955" i="145"/>
  <c r="AT955" i="145"/>
  <c r="AS955" i="145"/>
  <c r="AR955" i="145"/>
  <c r="AQ955" i="145"/>
  <c r="AP955" i="145"/>
  <c r="AO955" i="145"/>
  <c r="AN955" i="145"/>
  <c r="AM955" i="145"/>
  <c r="AL955" i="145"/>
  <c r="AK955" i="145"/>
  <c r="AJ955" i="145"/>
  <c r="AI955" i="145"/>
  <c r="AH955" i="145"/>
  <c r="AG955" i="145"/>
  <c r="AF955" i="145"/>
  <c r="AE955" i="145"/>
  <c r="AD955" i="145"/>
  <c r="Z955" i="145"/>
  <c r="Y955" i="145"/>
  <c r="X955" i="145"/>
  <c r="W955" i="145"/>
  <c r="V955" i="145"/>
  <c r="U955" i="145"/>
  <c r="T955" i="145"/>
  <c r="S955" i="145"/>
  <c r="R955" i="145"/>
  <c r="Q955" i="145"/>
  <c r="P955" i="145"/>
  <c r="O955" i="145"/>
  <c r="N955" i="145"/>
  <c r="M955" i="145"/>
  <c r="L955" i="145"/>
  <c r="K955" i="145"/>
  <c r="J955" i="145"/>
  <c r="I955" i="145"/>
  <c r="H955" i="145"/>
  <c r="G955" i="145"/>
  <c r="F955" i="145"/>
  <c r="E955" i="145"/>
  <c r="AZ954" i="145"/>
  <c r="AY954" i="145"/>
  <c r="AX954" i="145"/>
  <c r="AW954" i="145"/>
  <c r="AV954" i="145"/>
  <c r="AU954" i="145"/>
  <c r="AT954" i="145"/>
  <c r="AS954" i="145"/>
  <c r="AR954" i="145"/>
  <c r="AQ954" i="145"/>
  <c r="AP954" i="145"/>
  <c r="AO954" i="145"/>
  <c r="AN954" i="145"/>
  <c r="AM954" i="145"/>
  <c r="AL954" i="145"/>
  <c r="AK954" i="145"/>
  <c r="AJ954" i="145"/>
  <c r="AI954" i="145"/>
  <c r="AH954" i="145"/>
  <c r="AG954" i="145"/>
  <c r="AF954" i="145"/>
  <c r="AE954" i="145"/>
  <c r="AD954" i="145"/>
  <c r="Z954" i="145"/>
  <c r="Y954" i="145"/>
  <c r="X954" i="145"/>
  <c r="W954" i="145"/>
  <c r="V954" i="145"/>
  <c r="U954" i="145"/>
  <c r="T954" i="145"/>
  <c r="S954" i="145"/>
  <c r="R954" i="145"/>
  <c r="Q954" i="145"/>
  <c r="P954" i="145"/>
  <c r="O954" i="145"/>
  <c r="N954" i="145"/>
  <c r="M954" i="145"/>
  <c r="L954" i="145"/>
  <c r="K954" i="145"/>
  <c r="J954" i="145"/>
  <c r="I954" i="145"/>
  <c r="H954" i="145"/>
  <c r="G954" i="145"/>
  <c r="F954" i="145"/>
  <c r="E954" i="145"/>
  <c r="AZ953" i="145"/>
  <c r="AY953" i="145"/>
  <c r="AX953" i="145"/>
  <c r="AW953" i="145"/>
  <c r="AV953" i="145"/>
  <c r="AU953" i="145"/>
  <c r="AT953" i="145"/>
  <c r="AS953" i="145"/>
  <c r="AR953" i="145"/>
  <c r="AQ953" i="145"/>
  <c r="AP953" i="145"/>
  <c r="AO953" i="145"/>
  <c r="AN953" i="145"/>
  <c r="AM953" i="145"/>
  <c r="AL953" i="145"/>
  <c r="AK953" i="145"/>
  <c r="AJ953" i="145"/>
  <c r="AI953" i="145"/>
  <c r="AH953" i="145"/>
  <c r="AG953" i="145"/>
  <c r="AF953" i="145"/>
  <c r="AE953" i="145"/>
  <c r="AD953" i="145"/>
  <c r="Z953" i="145"/>
  <c r="Y953" i="145"/>
  <c r="X953" i="145"/>
  <c r="W953" i="145"/>
  <c r="V953" i="145"/>
  <c r="U953" i="145"/>
  <c r="T953" i="145"/>
  <c r="S953" i="145"/>
  <c r="R953" i="145"/>
  <c r="Q953" i="145"/>
  <c r="P953" i="145"/>
  <c r="O953" i="145"/>
  <c r="N953" i="145"/>
  <c r="M953" i="145"/>
  <c r="L953" i="145"/>
  <c r="K953" i="145"/>
  <c r="J953" i="145"/>
  <c r="I953" i="145"/>
  <c r="H953" i="145"/>
  <c r="G953" i="145"/>
  <c r="F953" i="145"/>
  <c r="E953" i="145"/>
  <c r="AZ952" i="145"/>
  <c r="AY952" i="145"/>
  <c r="AX952" i="145"/>
  <c r="AW952" i="145"/>
  <c r="AV952" i="145"/>
  <c r="AU952" i="145"/>
  <c r="AT952" i="145"/>
  <c r="AS952" i="145"/>
  <c r="AR952" i="145"/>
  <c r="AQ952" i="145"/>
  <c r="AP952" i="145"/>
  <c r="AO952" i="145"/>
  <c r="AN952" i="145"/>
  <c r="AM952" i="145"/>
  <c r="AL952" i="145"/>
  <c r="AK952" i="145"/>
  <c r="AJ952" i="145"/>
  <c r="AI952" i="145"/>
  <c r="AH952" i="145"/>
  <c r="AG952" i="145"/>
  <c r="AF952" i="145"/>
  <c r="AE952" i="145"/>
  <c r="AD952" i="145"/>
  <c r="Z952" i="145"/>
  <c r="Y952" i="145"/>
  <c r="X952" i="145"/>
  <c r="W952" i="145"/>
  <c r="V952" i="145"/>
  <c r="U952" i="145"/>
  <c r="T952" i="145"/>
  <c r="S952" i="145"/>
  <c r="R952" i="145"/>
  <c r="Q952" i="145"/>
  <c r="P952" i="145"/>
  <c r="O952" i="145"/>
  <c r="N952" i="145"/>
  <c r="M952" i="145"/>
  <c r="L952" i="145"/>
  <c r="K952" i="145"/>
  <c r="J952" i="145"/>
  <c r="I952" i="145"/>
  <c r="H952" i="145"/>
  <c r="G952" i="145"/>
  <c r="F952" i="145"/>
  <c r="E952" i="145"/>
  <c r="AZ951" i="145"/>
  <c r="AY951" i="145"/>
  <c r="AX951" i="145"/>
  <c r="AW951" i="145"/>
  <c r="AV951" i="145"/>
  <c r="AU951" i="145"/>
  <c r="AT951" i="145"/>
  <c r="AS951" i="145"/>
  <c r="AR951" i="145"/>
  <c r="AQ951" i="145"/>
  <c r="AP951" i="145"/>
  <c r="AO951" i="145"/>
  <c r="AN951" i="145"/>
  <c r="AM951" i="145"/>
  <c r="AL951" i="145"/>
  <c r="AK951" i="145"/>
  <c r="AJ951" i="145"/>
  <c r="AI951" i="145"/>
  <c r="AH951" i="145"/>
  <c r="AG951" i="145"/>
  <c r="AF951" i="145"/>
  <c r="AE951" i="145"/>
  <c r="AD951" i="145"/>
  <c r="Z951" i="145"/>
  <c r="Y951" i="145"/>
  <c r="X951" i="145"/>
  <c r="W951" i="145"/>
  <c r="V951" i="145"/>
  <c r="U951" i="145"/>
  <c r="T951" i="145"/>
  <c r="S951" i="145"/>
  <c r="R951" i="145"/>
  <c r="Q951" i="145"/>
  <c r="P951" i="145"/>
  <c r="O951" i="145"/>
  <c r="N951" i="145"/>
  <c r="M951" i="145"/>
  <c r="L951" i="145"/>
  <c r="K951" i="145"/>
  <c r="J951" i="145"/>
  <c r="I951" i="145"/>
  <c r="H951" i="145"/>
  <c r="G951" i="145"/>
  <c r="F951" i="145"/>
  <c r="E951" i="145"/>
  <c r="AZ950" i="145"/>
  <c r="AY950" i="145"/>
  <c r="AX950" i="145"/>
  <c r="AW950" i="145"/>
  <c r="AV950" i="145"/>
  <c r="AU950" i="145"/>
  <c r="AT950" i="145"/>
  <c r="AS950" i="145"/>
  <c r="AR950" i="145"/>
  <c r="AQ950" i="145"/>
  <c r="AP950" i="145"/>
  <c r="AO950" i="145"/>
  <c r="AN950" i="145"/>
  <c r="AM950" i="145"/>
  <c r="AL950" i="145"/>
  <c r="AK950" i="145"/>
  <c r="AJ950" i="145"/>
  <c r="AI950" i="145"/>
  <c r="AH950" i="145"/>
  <c r="AG950" i="145"/>
  <c r="AF950" i="145"/>
  <c r="AE950" i="145"/>
  <c r="AD950" i="145"/>
  <c r="Z950" i="145"/>
  <c r="Y950" i="145"/>
  <c r="X950" i="145"/>
  <c r="W950" i="145"/>
  <c r="V950" i="145"/>
  <c r="U950" i="145"/>
  <c r="T950" i="145"/>
  <c r="S950" i="145"/>
  <c r="R950" i="145"/>
  <c r="Q950" i="145"/>
  <c r="P950" i="145"/>
  <c r="O950" i="145"/>
  <c r="N950" i="145"/>
  <c r="M950" i="145"/>
  <c r="L950" i="145"/>
  <c r="K950" i="145"/>
  <c r="J950" i="145"/>
  <c r="I950" i="145"/>
  <c r="H950" i="145"/>
  <c r="G950" i="145"/>
  <c r="F950" i="145"/>
  <c r="E950" i="145"/>
  <c r="AZ949" i="145"/>
  <c r="AY949" i="145"/>
  <c r="AX949" i="145"/>
  <c r="AW949" i="145"/>
  <c r="AV949" i="145"/>
  <c r="AU949" i="145"/>
  <c r="AT949" i="145"/>
  <c r="AS949" i="145"/>
  <c r="AR949" i="145"/>
  <c r="AQ949" i="145"/>
  <c r="AP949" i="145"/>
  <c r="AO949" i="145"/>
  <c r="AN949" i="145"/>
  <c r="AM949" i="145"/>
  <c r="AL949" i="145"/>
  <c r="AK949" i="145"/>
  <c r="AJ949" i="145"/>
  <c r="AI949" i="145"/>
  <c r="AH949" i="145"/>
  <c r="AG949" i="145"/>
  <c r="AF949" i="145"/>
  <c r="AE949" i="145"/>
  <c r="AD949" i="145"/>
  <c r="Z949" i="145"/>
  <c r="Y949" i="145"/>
  <c r="X949" i="145"/>
  <c r="W949" i="145"/>
  <c r="V949" i="145"/>
  <c r="U949" i="145"/>
  <c r="T949" i="145"/>
  <c r="S949" i="145"/>
  <c r="R949" i="145"/>
  <c r="Q949" i="145"/>
  <c r="P949" i="145"/>
  <c r="O949" i="145"/>
  <c r="N949" i="145"/>
  <c r="M949" i="145"/>
  <c r="L949" i="145"/>
  <c r="K949" i="145"/>
  <c r="J949" i="145"/>
  <c r="I949" i="145"/>
  <c r="H949" i="145"/>
  <c r="G949" i="145"/>
  <c r="F949" i="145"/>
  <c r="E949" i="145"/>
  <c r="AZ948" i="145"/>
  <c r="AY948" i="145"/>
  <c r="AX948" i="145"/>
  <c r="AW948" i="145"/>
  <c r="AV948" i="145"/>
  <c r="AU948" i="145"/>
  <c r="AT948" i="145"/>
  <c r="AS948" i="145"/>
  <c r="AR948" i="145"/>
  <c r="AQ948" i="145"/>
  <c r="AP948" i="145"/>
  <c r="AO948" i="145"/>
  <c r="AN948" i="145"/>
  <c r="AM948" i="145"/>
  <c r="AL948" i="145"/>
  <c r="AK948" i="145"/>
  <c r="AJ948" i="145"/>
  <c r="AI948" i="145"/>
  <c r="AH948" i="145"/>
  <c r="AG948" i="145"/>
  <c r="AF948" i="145"/>
  <c r="AE948" i="145"/>
  <c r="AD948" i="145"/>
  <c r="Z948" i="145"/>
  <c r="Y948" i="145"/>
  <c r="X948" i="145"/>
  <c r="W948" i="145"/>
  <c r="V948" i="145"/>
  <c r="U948" i="145"/>
  <c r="T948" i="145"/>
  <c r="S948" i="145"/>
  <c r="R948" i="145"/>
  <c r="Q948" i="145"/>
  <c r="P948" i="145"/>
  <c r="O948" i="145"/>
  <c r="N948" i="145"/>
  <c r="M948" i="145"/>
  <c r="L948" i="145"/>
  <c r="K948" i="145"/>
  <c r="J948" i="145"/>
  <c r="I948" i="145"/>
  <c r="H948" i="145"/>
  <c r="G948" i="145"/>
  <c r="F948" i="145"/>
  <c r="E948" i="145"/>
  <c r="AZ947" i="145"/>
  <c r="AY947" i="145"/>
  <c r="AX947" i="145"/>
  <c r="AW947" i="145"/>
  <c r="AV947" i="145"/>
  <c r="AU947" i="145"/>
  <c r="AT947" i="145"/>
  <c r="AS947" i="145"/>
  <c r="AR947" i="145"/>
  <c r="AQ947" i="145"/>
  <c r="AP947" i="145"/>
  <c r="AO947" i="145"/>
  <c r="AN947" i="145"/>
  <c r="AM947" i="145"/>
  <c r="AL947" i="145"/>
  <c r="AK947" i="145"/>
  <c r="AJ947" i="145"/>
  <c r="AI947" i="145"/>
  <c r="AH947" i="145"/>
  <c r="AG947" i="145"/>
  <c r="AF947" i="145"/>
  <c r="AE947" i="145"/>
  <c r="AD947" i="145"/>
  <c r="Z947" i="145"/>
  <c r="Y947" i="145"/>
  <c r="X947" i="145"/>
  <c r="W947" i="145"/>
  <c r="V947" i="145"/>
  <c r="U947" i="145"/>
  <c r="T947" i="145"/>
  <c r="S947" i="145"/>
  <c r="R947" i="145"/>
  <c r="Q947" i="145"/>
  <c r="P947" i="145"/>
  <c r="O947" i="145"/>
  <c r="N947" i="145"/>
  <c r="M947" i="145"/>
  <c r="L947" i="145"/>
  <c r="K947" i="145"/>
  <c r="J947" i="145"/>
  <c r="I947" i="145"/>
  <c r="H947" i="145"/>
  <c r="G947" i="145"/>
  <c r="F947" i="145"/>
  <c r="E947" i="145"/>
  <c r="AZ946" i="145"/>
  <c r="AY946" i="145"/>
  <c r="AX946" i="145"/>
  <c r="AW946" i="145"/>
  <c r="AV946" i="145"/>
  <c r="AU946" i="145"/>
  <c r="AT946" i="145"/>
  <c r="AS946" i="145"/>
  <c r="AR946" i="145"/>
  <c r="AQ946" i="145"/>
  <c r="AP946" i="145"/>
  <c r="AO946" i="145"/>
  <c r="AN946" i="145"/>
  <c r="AM946" i="145"/>
  <c r="AL946" i="145"/>
  <c r="AK946" i="145"/>
  <c r="AJ946" i="145"/>
  <c r="AI946" i="145"/>
  <c r="AH946" i="145"/>
  <c r="AG946" i="145"/>
  <c r="AF946" i="145"/>
  <c r="AE946" i="145"/>
  <c r="AD946" i="145"/>
  <c r="Z946" i="145"/>
  <c r="Y946" i="145"/>
  <c r="X946" i="145"/>
  <c r="W946" i="145"/>
  <c r="V946" i="145"/>
  <c r="U946" i="145"/>
  <c r="T946" i="145"/>
  <c r="S946" i="145"/>
  <c r="R946" i="145"/>
  <c r="Q946" i="145"/>
  <c r="P946" i="145"/>
  <c r="O946" i="145"/>
  <c r="N946" i="145"/>
  <c r="M946" i="145"/>
  <c r="L946" i="145"/>
  <c r="K946" i="145"/>
  <c r="J946" i="145"/>
  <c r="I946" i="145"/>
  <c r="H946" i="145"/>
  <c r="G946" i="145"/>
  <c r="F946" i="145"/>
  <c r="E946" i="145"/>
  <c r="AZ945" i="145"/>
  <c r="AY945" i="145"/>
  <c r="AX945" i="145"/>
  <c r="AW945" i="145"/>
  <c r="AV945" i="145"/>
  <c r="AU945" i="145"/>
  <c r="AT945" i="145"/>
  <c r="AS945" i="145"/>
  <c r="AR945" i="145"/>
  <c r="AQ945" i="145"/>
  <c r="AP945" i="145"/>
  <c r="AO945" i="145"/>
  <c r="AN945" i="145"/>
  <c r="AM945" i="145"/>
  <c r="AL945" i="145"/>
  <c r="AK945" i="145"/>
  <c r="AJ945" i="145"/>
  <c r="AI945" i="145"/>
  <c r="AH945" i="145"/>
  <c r="AG945" i="145"/>
  <c r="AF945" i="145"/>
  <c r="AE945" i="145"/>
  <c r="AD945" i="145"/>
  <c r="Z945" i="145"/>
  <c r="Y945" i="145"/>
  <c r="X945" i="145"/>
  <c r="W945" i="145"/>
  <c r="V945" i="145"/>
  <c r="U945" i="145"/>
  <c r="T945" i="145"/>
  <c r="S945" i="145"/>
  <c r="R945" i="145"/>
  <c r="Q945" i="145"/>
  <c r="P945" i="145"/>
  <c r="O945" i="145"/>
  <c r="N945" i="145"/>
  <c r="M945" i="145"/>
  <c r="L945" i="145"/>
  <c r="K945" i="145"/>
  <c r="J945" i="145"/>
  <c r="I945" i="145"/>
  <c r="H945" i="145"/>
  <c r="G945" i="145"/>
  <c r="F945" i="145"/>
  <c r="E945" i="145"/>
  <c r="AZ944" i="145"/>
  <c r="AY944" i="145"/>
  <c r="AX944" i="145"/>
  <c r="AW944" i="145"/>
  <c r="AV944" i="145"/>
  <c r="AU944" i="145"/>
  <c r="AT944" i="145"/>
  <c r="AS944" i="145"/>
  <c r="AR944" i="145"/>
  <c r="AQ944" i="145"/>
  <c r="AP944" i="145"/>
  <c r="AO944" i="145"/>
  <c r="AN944" i="145"/>
  <c r="AM944" i="145"/>
  <c r="AL944" i="145"/>
  <c r="AK944" i="145"/>
  <c r="AJ944" i="145"/>
  <c r="AI944" i="145"/>
  <c r="AH944" i="145"/>
  <c r="AG944" i="145"/>
  <c r="AF944" i="145"/>
  <c r="AE944" i="145"/>
  <c r="AD944" i="145"/>
  <c r="Z944" i="145"/>
  <c r="Y944" i="145"/>
  <c r="X944" i="145"/>
  <c r="W944" i="145"/>
  <c r="V944" i="145"/>
  <c r="U944" i="145"/>
  <c r="T944" i="145"/>
  <c r="S944" i="145"/>
  <c r="R944" i="145"/>
  <c r="Q944" i="145"/>
  <c r="P944" i="145"/>
  <c r="O944" i="145"/>
  <c r="N944" i="145"/>
  <c r="M944" i="145"/>
  <c r="L944" i="145"/>
  <c r="K944" i="145"/>
  <c r="J944" i="145"/>
  <c r="I944" i="145"/>
  <c r="H944" i="145"/>
  <c r="G944" i="145"/>
  <c r="F944" i="145"/>
  <c r="E944" i="145"/>
  <c r="AZ943" i="145"/>
  <c r="AY943" i="145"/>
  <c r="AX943" i="145"/>
  <c r="AW943" i="145"/>
  <c r="AV943" i="145"/>
  <c r="AU943" i="145"/>
  <c r="AT943" i="145"/>
  <c r="AS943" i="145"/>
  <c r="AR943" i="145"/>
  <c r="AQ943" i="145"/>
  <c r="AP943" i="145"/>
  <c r="AO943" i="145"/>
  <c r="AN943" i="145"/>
  <c r="AM943" i="145"/>
  <c r="AL943" i="145"/>
  <c r="AK943" i="145"/>
  <c r="AJ943" i="145"/>
  <c r="AI943" i="145"/>
  <c r="AH943" i="145"/>
  <c r="AG943" i="145"/>
  <c r="AF943" i="145"/>
  <c r="AE943" i="145"/>
  <c r="AD943" i="145"/>
  <c r="Z943" i="145"/>
  <c r="Y943" i="145"/>
  <c r="X943" i="145"/>
  <c r="W943" i="145"/>
  <c r="V943" i="145"/>
  <c r="U943" i="145"/>
  <c r="T943" i="145"/>
  <c r="S943" i="145"/>
  <c r="R943" i="145"/>
  <c r="Q943" i="145"/>
  <c r="P943" i="145"/>
  <c r="O943" i="145"/>
  <c r="N943" i="145"/>
  <c r="M943" i="145"/>
  <c r="L943" i="145"/>
  <c r="K943" i="145"/>
  <c r="J943" i="145"/>
  <c r="I943" i="145"/>
  <c r="H943" i="145"/>
  <c r="G943" i="145"/>
  <c r="F943" i="145"/>
  <c r="E943" i="145"/>
  <c r="AZ942" i="145"/>
  <c r="AY942" i="145"/>
  <c r="AX942" i="145"/>
  <c r="AW942" i="145"/>
  <c r="AV942" i="145"/>
  <c r="AU942" i="145"/>
  <c r="AT942" i="145"/>
  <c r="AS942" i="145"/>
  <c r="AR942" i="145"/>
  <c r="AQ942" i="145"/>
  <c r="AP942" i="145"/>
  <c r="AO942" i="145"/>
  <c r="AN942" i="145"/>
  <c r="AM942" i="145"/>
  <c r="AL942" i="145"/>
  <c r="AK942" i="145"/>
  <c r="AJ942" i="145"/>
  <c r="AI942" i="145"/>
  <c r="AH942" i="145"/>
  <c r="AG942" i="145"/>
  <c r="AF942" i="145"/>
  <c r="AE942" i="145"/>
  <c r="AD942" i="145"/>
  <c r="Z942" i="145"/>
  <c r="Y942" i="145"/>
  <c r="X942" i="145"/>
  <c r="W942" i="145"/>
  <c r="V942" i="145"/>
  <c r="U942" i="145"/>
  <c r="T942" i="145"/>
  <c r="S942" i="145"/>
  <c r="R942" i="145"/>
  <c r="Q942" i="145"/>
  <c r="P942" i="145"/>
  <c r="O942" i="145"/>
  <c r="N942" i="145"/>
  <c r="M942" i="145"/>
  <c r="L942" i="145"/>
  <c r="K942" i="145"/>
  <c r="J942" i="145"/>
  <c r="I942" i="145"/>
  <c r="H942" i="145"/>
  <c r="G942" i="145"/>
  <c r="F942" i="145"/>
  <c r="E942" i="145"/>
  <c r="AZ941" i="145"/>
  <c r="AY941" i="145"/>
  <c r="AX941" i="145"/>
  <c r="AW941" i="145"/>
  <c r="AV941" i="145"/>
  <c r="AU941" i="145"/>
  <c r="AT941" i="145"/>
  <c r="AS941" i="145"/>
  <c r="AR941" i="145"/>
  <c r="AQ941" i="145"/>
  <c r="AP941" i="145"/>
  <c r="AO941" i="145"/>
  <c r="AN941" i="145"/>
  <c r="AM941" i="145"/>
  <c r="AL941" i="145"/>
  <c r="AK941" i="145"/>
  <c r="AJ941" i="145"/>
  <c r="AI941" i="145"/>
  <c r="AH941" i="145"/>
  <c r="AG941" i="145"/>
  <c r="AF941" i="145"/>
  <c r="AE941" i="145"/>
  <c r="AD941" i="145"/>
  <c r="Z941" i="145"/>
  <c r="Y941" i="145"/>
  <c r="X941" i="145"/>
  <c r="W941" i="145"/>
  <c r="V941" i="145"/>
  <c r="U941" i="145"/>
  <c r="T941" i="145"/>
  <c r="S941" i="145"/>
  <c r="R941" i="145"/>
  <c r="Q941" i="145"/>
  <c r="P941" i="145"/>
  <c r="O941" i="145"/>
  <c r="N941" i="145"/>
  <c r="M941" i="145"/>
  <c r="L941" i="145"/>
  <c r="K941" i="145"/>
  <c r="J941" i="145"/>
  <c r="I941" i="145"/>
  <c r="H941" i="145"/>
  <c r="G941" i="145"/>
  <c r="F941" i="145"/>
  <c r="E941" i="145"/>
  <c r="AZ940" i="145"/>
  <c r="AY940" i="145"/>
  <c r="AX940" i="145"/>
  <c r="AW940" i="145"/>
  <c r="AV940" i="145"/>
  <c r="AU940" i="145"/>
  <c r="AT940" i="145"/>
  <c r="AS940" i="145"/>
  <c r="AR940" i="145"/>
  <c r="AQ940" i="145"/>
  <c r="AP940" i="145"/>
  <c r="AO940" i="145"/>
  <c r="AN940" i="145"/>
  <c r="AM940" i="145"/>
  <c r="AL940" i="145"/>
  <c r="AK940" i="145"/>
  <c r="AJ940" i="145"/>
  <c r="AI940" i="145"/>
  <c r="AH940" i="145"/>
  <c r="AG940" i="145"/>
  <c r="AF940" i="145"/>
  <c r="AE940" i="145"/>
  <c r="AD940" i="145"/>
  <c r="Z940" i="145"/>
  <c r="Y940" i="145"/>
  <c r="X940" i="145"/>
  <c r="W940" i="145"/>
  <c r="V940" i="145"/>
  <c r="U940" i="145"/>
  <c r="T940" i="145"/>
  <c r="S940" i="145"/>
  <c r="R940" i="145"/>
  <c r="Q940" i="145"/>
  <c r="P940" i="145"/>
  <c r="O940" i="145"/>
  <c r="N940" i="145"/>
  <c r="M940" i="145"/>
  <c r="L940" i="145"/>
  <c r="K940" i="145"/>
  <c r="J940" i="145"/>
  <c r="I940" i="145"/>
  <c r="H940" i="145"/>
  <c r="G940" i="145"/>
  <c r="F940" i="145"/>
  <c r="E940" i="145"/>
  <c r="AZ939" i="145"/>
  <c r="AY939" i="145"/>
  <c r="AX939" i="145"/>
  <c r="AW939" i="145"/>
  <c r="AV939" i="145"/>
  <c r="AU939" i="145"/>
  <c r="AT939" i="145"/>
  <c r="AS939" i="145"/>
  <c r="AR939" i="145"/>
  <c r="AQ939" i="145"/>
  <c r="AP939" i="145"/>
  <c r="AO939" i="145"/>
  <c r="AN939" i="145"/>
  <c r="AM939" i="145"/>
  <c r="AL939" i="145"/>
  <c r="AK939" i="145"/>
  <c r="AJ939" i="145"/>
  <c r="AI939" i="145"/>
  <c r="AH939" i="145"/>
  <c r="AG939" i="145"/>
  <c r="AF939" i="145"/>
  <c r="AE939" i="145"/>
  <c r="AD939" i="145"/>
  <c r="Z939" i="145"/>
  <c r="Y939" i="145"/>
  <c r="X939" i="145"/>
  <c r="W939" i="145"/>
  <c r="V939" i="145"/>
  <c r="U939" i="145"/>
  <c r="T939" i="145"/>
  <c r="S939" i="145"/>
  <c r="R939" i="145"/>
  <c r="Q939" i="145"/>
  <c r="P939" i="145"/>
  <c r="O939" i="145"/>
  <c r="N939" i="145"/>
  <c r="M939" i="145"/>
  <c r="L939" i="145"/>
  <c r="K939" i="145"/>
  <c r="J939" i="145"/>
  <c r="I939" i="145"/>
  <c r="H939" i="145"/>
  <c r="G939" i="145"/>
  <c r="F939" i="145"/>
  <c r="E939" i="145"/>
  <c r="AZ938" i="145"/>
  <c r="AY938" i="145"/>
  <c r="AX938" i="145"/>
  <c r="AW938" i="145"/>
  <c r="AV938" i="145"/>
  <c r="AU938" i="145"/>
  <c r="AT938" i="145"/>
  <c r="AS938" i="145"/>
  <c r="AR938" i="145"/>
  <c r="AQ938" i="145"/>
  <c r="AP938" i="145"/>
  <c r="AO938" i="145"/>
  <c r="AN938" i="145"/>
  <c r="AM938" i="145"/>
  <c r="AL938" i="145"/>
  <c r="AK938" i="145"/>
  <c r="AJ938" i="145"/>
  <c r="AI938" i="145"/>
  <c r="AH938" i="145"/>
  <c r="AG938" i="145"/>
  <c r="AF938" i="145"/>
  <c r="AE938" i="145"/>
  <c r="AD938" i="145"/>
  <c r="Z938" i="145"/>
  <c r="Y938" i="145"/>
  <c r="X938" i="145"/>
  <c r="W938" i="145"/>
  <c r="V938" i="145"/>
  <c r="U938" i="145"/>
  <c r="T938" i="145"/>
  <c r="S938" i="145"/>
  <c r="R938" i="145"/>
  <c r="Q938" i="145"/>
  <c r="P938" i="145"/>
  <c r="O938" i="145"/>
  <c r="N938" i="145"/>
  <c r="M938" i="145"/>
  <c r="L938" i="145"/>
  <c r="K938" i="145"/>
  <c r="J938" i="145"/>
  <c r="I938" i="145"/>
  <c r="H938" i="145"/>
  <c r="G938" i="145"/>
  <c r="F938" i="145"/>
  <c r="E938" i="145"/>
  <c r="AZ937" i="145"/>
  <c r="AY937" i="145"/>
  <c r="AX937" i="145"/>
  <c r="AW937" i="145"/>
  <c r="AV937" i="145"/>
  <c r="AU937" i="145"/>
  <c r="AT937" i="145"/>
  <c r="AS937" i="145"/>
  <c r="AR937" i="145"/>
  <c r="AQ937" i="145"/>
  <c r="AP937" i="145"/>
  <c r="AO937" i="145"/>
  <c r="AN937" i="145"/>
  <c r="AM937" i="145"/>
  <c r="AL937" i="145"/>
  <c r="AK937" i="145"/>
  <c r="AJ937" i="145"/>
  <c r="AI937" i="145"/>
  <c r="AH937" i="145"/>
  <c r="AG937" i="145"/>
  <c r="AF937" i="145"/>
  <c r="AE937" i="145"/>
  <c r="AD937" i="145"/>
  <c r="Z937" i="145"/>
  <c r="Y937" i="145"/>
  <c r="X937" i="145"/>
  <c r="W937" i="145"/>
  <c r="V937" i="145"/>
  <c r="U937" i="145"/>
  <c r="T937" i="145"/>
  <c r="S937" i="145"/>
  <c r="R937" i="145"/>
  <c r="Q937" i="145"/>
  <c r="P937" i="145"/>
  <c r="O937" i="145"/>
  <c r="N937" i="145"/>
  <c r="M937" i="145"/>
  <c r="L937" i="145"/>
  <c r="K937" i="145"/>
  <c r="J937" i="145"/>
  <c r="I937" i="145"/>
  <c r="H937" i="145"/>
  <c r="G937" i="145"/>
  <c r="F937" i="145"/>
  <c r="E937" i="145"/>
  <c r="AZ936" i="145"/>
  <c r="AY936" i="145"/>
  <c r="AX936" i="145"/>
  <c r="AW936" i="145"/>
  <c r="AV936" i="145"/>
  <c r="AU936" i="145"/>
  <c r="AT936" i="145"/>
  <c r="AS936" i="145"/>
  <c r="AR936" i="145"/>
  <c r="AQ936" i="145"/>
  <c r="AP936" i="145"/>
  <c r="AO936" i="145"/>
  <c r="AN936" i="145"/>
  <c r="AM936" i="145"/>
  <c r="AL936" i="145"/>
  <c r="AK936" i="145"/>
  <c r="AJ936" i="145"/>
  <c r="AI936" i="145"/>
  <c r="AH936" i="145"/>
  <c r="AG936" i="145"/>
  <c r="AF936" i="145"/>
  <c r="AE936" i="145"/>
  <c r="AD936" i="145"/>
  <c r="Z936" i="145"/>
  <c r="Y936" i="145"/>
  <c r="X936" i="145"/>
  <c r="W936" i="145"/>
  <c r="V936" i="145"/>
  <c r="U936" i="145"/>
  <c r="T936" i="145"/>
  <c r="S936" i="145"/>
  <c r="R936" i="145"/>
  <c r="Q936" i="145"/>
  <c r="P936" i="145"/>
  <c r="O936" i="145"/>
  <c r="N936" i="145"/>
  <c r="M936" i="145"/>
  <c r="L936" i="145"/>
  <c r="K936" i="145"/>
  <c r="J936" i="145"/>
  <c r="I936" i="145"/>
  <c r="H936" i="145"/>
  <c r="G936" i="145"/>
  <c r="F936" i="145"/>
  <c r="E936" i="145"/>
  <c r="AZ935" i="145"/>
  <c r="AY935" i="145"/>
  <c r="AX935" i="145"/>
  <c r="AW935" i="145"/>
  <c r="AV935" i="145"/>
  <c r="AU935" i="145"/>
  <c r="AT935" i="145"/>
  <c r="AS935" i="145"/>
  <c r="AR935" i="145"/>
  <c r="AQ935" i="145"/>
  <c r="AP935" i="145"/>
  <c r="AO935" i="145"/>
  <c r="AN935" i="145"/>
  <c r="AM935" i="145"/>
  <c r="AL935" i="145"/>
  <c r="AK935" i="145"/>
  <c r="AJ935" i="145"/>
  <c r="AI935" i="145"/>
  <c r="AH935" i="145"/>
  <c r="AG935" i="145"/>
  <c r="AF935" i="145"/>
  <c r="AE935" i="145"/>
  <c r="AD935" i="145"/>
  <c r="Z935" i="145"/>
  <c r="Y935" i="145"/>
  <c r="X935" i="145"/>
  <c r="W935" i="145"/>
  <c r="V935" i="145"/>
  <c r="U935" i="145"/>
  <c r="T935" i="145"/>
  <c r="S935" i="145"/>
  <c r="R935" i="145"/>
  <c r="Q935" i="145"/>
  <c r="P935" i="145"/>
  <c r="O935" i="145"/>
  <c r="N935" i="145"/>
  <c r="M935" i="145"/>
  <c r="L935" i="145"/>
  <c r="K935" i="145"/>
  <c r="J935" i="145"/>
  <c r="I935" i="145"/>
  <c r="H935" i="145"/>
  <c r="G935" i="145"/>
  <c r="F935" i="145"/>
  <c r="E935" i="145"/>
  <c r="AZ934" i="145"/>
  <c r="AY934" i="145"/>
  <c r="AX934" i="145"/>
  <c r="AW934" i="145"/>
  <c r="AV934" i="145"/>
  <c r="AU934" i="145"/>
  <c r="AT934" i="145"/>
  <c r="AS934" i="145"/>
  <c r="AR934" i="145"/>
  <c r="AQ934" i="145"/>
  <c r="AP934" i="145"/>
  <c r="AO934" i="145"/>
  <c r="AN934" i="145"/>
  <c r="AM934" i="145"/>
  <c r="AL934" i="145"/>
  <c r="AK934" i="145"/>
  <c r="AJ934" i="145"/>
  <c r="AI934" i="145"/>
  <c r="AH934" i="145"/>
  <c r="AG934" i="145"/>
  <c r="AF934" i="145"/>
  <c r="AE934" i="145"/>
  <c r="AD934" i="145"/>
  <c r="Z934" i="145"/>
  <c r="Y934" i="145"/>
  <c r="X934" i="145"/>
  <c r="W934" i="145"/>
  <c r="V934" i="145"/>
  <c r="U934" i="145"/>
  <c r="T934" i="145"/>
  <c r="S934" i="145"/>
  <c r="R934" i="145"/>
  <c r="Q934" i="145"/>
  <c r="P934" i="145"/>
  <c r="O934" i="145"/>
  <c r="N934" i="145"/>
  <c r="M934" i="145"/>
  <c r="L934" i="145"/>
  <c r="K934" i="145"/>
  <c r="J934" i="145"/>
  <c r="I934" i="145"/>
  <c r="H934" i="145"/>
  <c r="G934" i="145"/>
  <c r="F934" i="145"/>
  <c r="E934" i="145"/>
  <c r="AZ933" i="145"/>
  <c r="AY933" i="145"/>
  <c r="AX933" i="145"/>
  <c r="AW933" i="145"/>
  <c r="AV933" i="145"/>
  <c r="AU933" i="145"/>
  <c r="AT933" i="145"/>
  <c r="AS933" i="145"/>
  <c r="AR933" i="145"/>
  <c r="AQ933" i="145"/>
  <c r="AP933" i="145"/>
  <c r="AO933" i="145"/>
  <c r="AN933" i="145"/>
  <c r="AM933" i="145"/>
  <c r="AL933" i="145"/>
  <c r="AK933" i="145"/>
  <c r="AJ933" i="145"/>
  <c r="AI933" i="145"/>
  <c r="AH933" i="145"/>
  <c r="AG933" i="145"/>
  <c r="AF933" i="145"/>
  <c r="AE933" i="145"/>
  <c r="AD933" i="145"/>
  <c r="Z933" i="145"/>
  <c r="Y933" i="145"/>
  <c r="X933" i="145"/>
  <c r="W933" i="145"/>
  <c r="V933" i="145"/>
  <c r="U933" i="145"/>
  <c r="T933" i="145"/>
  <c r="S933" i="145"/>
  <c r="R933" i="145"/>
  <c r="Q933" i="145"/>
  <c r="P933" i="145"/>
  <c r="O933" i="145"/>
  <c r="N933" i="145"/>
  <c r="M933" i="145"/>
  <c r="L933" i="145"/>
  <c r="K933" i="145"/>
  <c r="J933" i="145"/>
  <c r="I933" i="145"/>
  <c r="H933" i="145"/>
  <c r="G933" i="145"/>
  <c r="F933" i="145"/>
  <c r="E933" i="145"/>
  <c r="AZ932" i="145"/>
  <c r="AY932" i="145"/>
  <c r="AX932" i="145"/>
  <c r="AW932" i="145"/>
  <c r="AV932" i="145"/>
  <c r="AU932" i="145"/>
  <c r="AT932" i="145"/>
  <c r="AS932" i="145"/>
  <c r="AR932" i="145"/>
  <c r="AQ932" i="145"/>
  <c r="AP932" i="145"/>
  <c r="AO932" i="145"/>
  <c r="AN932" i="145"/>
  <c r="AM932" i="145"/>
  <c r="AL932" i="145"/>
  <c r="AK932" i="145"/>
  <c r="AJ932" i="145"/>
  <c r="AI932" i="145"/>
  <c r="AH932" i="145"/>
  <c r="AG932" i="145"/>
  <c r="AF932" i="145"/>
  <c r="AE932" i="145"/>
  <c r="AD932" i="145"/>
  <c r="Z932" i="145"/>
  <c r="Y932" i="145"/>
  <c r="X932" i="145"/>
  <c r="W932" i="145"/>
  <c r="V932" i="145"/>
  <c r="U932" i="145"/>
  <c r="T932" i="145"/>
  <c r="S932" i="145"/>
  <c r="R932" i="145"/>
  <c r="Q932" i="145"/>
  <c r="P932" i="145"/>
  <c r="O932" i="145"/>
  <c r="N932" i="145"/>
  <c r="M932" i="145"/>
  <c r="L932" i="145"/>
  <c r="K932" i="145"/>
  <c r="J932" i="145"/>
  <c r="I932" i="145"/>
  <c r="H932" i="145"/>
  <c r="G932" i="145"/>
  <c r="F932" i="145"/>
  <c r="E932" i="145"/>
  <c r="AZ931" i="145"/>
  <c r="AY931" i="145"/>
  <c r="AX931" i="145"/>
  <c r="AW931" i="145"/>
  <c r="AV931" i="145"/>
  <c r="AU931" i="145"/>
  <c r="AT931" i="145"/>
  <c r="AS931" i="145"/>
  <c r="AR931" i="145"/>
  <c r="AQ931" i="145"/>
  <c r="AP931" i="145"/>
  <c r="AO931" i="145"/>
  <c r="AN931" i="145"/>
  <c r="AM931" i="145"/>
  <c r="AL931" i="145"/>
  <c r="AK931" i="145"/>
  <c r="AJ931" i="145"/>
  <c r="AI931" i="145"/>
  <c r="AH931" i="145"/>
  <c r="AG931" i="145"/>
  <c r="AF931" i="145"/>
  <c r="AE931" i="145"/>
  <c r="AD931" i="145"/>
  <c r="Z931" i="145"/>
  <c r="Y931" i="145"/>
  <c r="X931" i="145"/>
  <c r="W931" i="145"/>
  <c r="V931" i="145"/>
  <c r="U931" i="145"/>
  <c r="T931" i="145"/>
  <c r="S931" i="145"/>
  <c r="R931" i="145"/>
  <c r="Q931" i="145"/>
  <c r="P931" i="145"/>
  <c r="O931" i="145"/>
  <c r="N931" i="145"/>
  <c r="M931" i="145"/>
  <c r="L931" i="145"/>
  <c r="K931" i="145"/>
  <c r="J931" i="145"/>
  <c r="I931" i="145"/>
  <c r="H931" i="145"/>
  <c r="G931" i="145"/>
  <c r="F931" i="145"/>
  <c r="E931" i="145"/>
  <c r="AZ930" i="145"/>
  <c r="AY930" i="145"/>
  <c r="AX930" i="145"/>
  <c r="AW930" i="145"/>
  <c r="AV930" i="145"/>
  <c r="AU930" i="145"/>
  <c r="AT930" i="145"/>
  <c r="AS930" i="145"/>
  <c r="AR930" i="145"/>
  <c r="AQ930" i="145"/>
  <c r="AP930" i="145"/>
  <c r="AO930" i="145"/>
  <c r="AN930" i="145"/>
  <c r="AM930" i="145"/>
  <c r="AL930" i="145"/>
  <c r="AK930" i="145"/>
  <c r="AJ930" i="145"/>
  <c r="AI930" i="145"/>
  <c r="AH930" i="145"/>
  <c r="AG930" i="145"/>
  <c r="AF930" i="145"/>
  <c r="AE930" i="145"/>
  <c r="AD930" i="145"/>
  <c r="Z930" i="145"/>
  <c r="Y930" i="145"/>
  <c r="X930" i="145"/>
  <c r="W930" i="145"/>
  <c r="V930" i="145"/>
  <c r="U930" i="145"/>
  <c r="T930" i="145"/>
  <c r="S930" i="145"/>
  <c r="R930" i="145"/>
  <c r="Q930" i="145"/>
  <c r="P930" i="145"/>
  <c r="O930" i="145"/>
  <c r="N930" i="145"/>
  <c r="M930" i="145"/>
  <c r="L930" i="145"/>
  <c r="K930" i="145"/>
  <c r="J930" i="145"/>
  <c r="I930" i="145"/>
  <c r="H930" i="145"/>
  <c r="G930" i="145"/>
  <c r="F930" i="145"/>
  <c r="E930" i="145"/>
  <c r="AZ929" i="145"/>
  <c r="AY929" i="145"/>
  <c r="AX929" i="145"/>
  <c r="AW929" i="145"/>
  <c r="AV929" i="145"/>
  <c r="AU929" i="145"/>
  <c r="AT929" i="145"/>
  <c r="AS929" i="145"/>
  <c r="AR929" i="145"/>
  <c r="AQ929" i="145"/>
  <c r="AP929" i="145"/>
  <c r="AO929" i="145"/>
  <c r="AN929" i="145"/>
  <c r="AM929" i="145"/>
  <c r="AL929" i="145"/>
  <c r="AK929" i="145"/>
  <c r="AJ929" i="145"/>
  <c r="AI929" i="145"/>
  <c r="AH929" i="145"/>
  <c r="AG929" i="145"/>
  <c r="AF929" i="145"/>
  <c r="AE929" i="145"/>
  <c r="AD929" i="145"/>
  <c r="Z929" i="145"/>
  <c r="Y929" i="145"/>
  <c r="X929" i="145"/>
  <c r="W929" i="145"/>
  <c r="V929" i="145"/>
  <c r="U929" i="145"/>
  <c r="T929" i="145"/>
  <c r="S929" i="145"/>
  <c r="R929" i="145"/>
  <c r="Q929" i="145"/>
  <c r="P929" i="145"/>
  <c r="O929" i="145"/>
  <c r="N929" i="145"/>
  <c r="M929" i="145"/>
  <c r="L929" i="145"/>
  <c r="K929" i="145"/>
  <c r="J929" i="145"/>
  <c r="I929" i="145"/>
  <c r="H929" i="145"/>
  <c r="G929" i="145"/>
  <c r="F929" i="145"/>
  <c r="E929" i="145"/>
  <c r="AZ928" i="145"/>
  <c r="AY928" i="145"/>
  <c r="AX928" i="145"/>
  <c r="AW928" i="145"/>
  <c r="AV928" i="145"/>
  <c r="AU928" i="145"/>
  <c r="AT928" i="145"/>
  <c r="AS928" i="145"/>
  <c r="AR928" i="145"/>
  <c r="AQ928" i="145"/>
  <c r="AP928" i="145"/>
  <c r="AO928" i="145"/>
  <c r="AN928" i="145"/>
  <c r="AM928" i="145"/>
  <c r="AL928" i="145"/>
  <c r="AK928" i="145"/>
  <c r="AJ928" i="145"/>
  <c r="AI928" i="145"/>
  <c r="AH928" i="145"/>
  <c r="AG928" i="145"/>
  <c r="AF928" i="145"/>
  <c r="AE928" i="145"/>
  <c r="AD928" i="145"/>
  <c r="Z928" i="145"/>
  <c r="Y928" i="145"/>
  <c r="X928" i="145"/>
  <c r="W928" i="145"/>
  <c r="V928" i="145"/>
  <c r="U928" i="145"/>
  <c r="T928" i="145"/>
  <c r="S928" i="145"/>
  <c r="R928" i="145"/>
  <c r="Q928" i="145"/>
  <c r="P928" i="145"/>
  <c r="O928" i="145"/>
  <c r="N928" i="145"/>
  <c r="M928" i="145"/>
  <c r="L928" i="145"/>
  <c r="K928" i="145"/>
  <c r="J928" i="145"/>
  <c r="I928" i="145"/>
  <c r="H928" i="145"/>
  <c r="G928" i="145"/>
  <c r="F928" i="145"/>
  <c r="E928" i="145"/>
  <c r="AZ927" i="145"/>
  <c r="AY927" i="145"/>
  <c r="AX927" i="145"/>
  <c r="AW927" i="145"/>
  <c r="AV927" i="145"/>
  <c r="AU927" i="145"/>
  <c r="AT927" i="145"/>
  <c r="AS927" i="145"/>
  <c r="AR927" i="145"/>
  <c r="AQ927" i="145"/>
  <c r="AP927" i="145"/>
  <c r="AO927" i="145"/>
  <c r="AN927" i="145"/>
  <c r="AM927" i="145"/>
  <c r="AL927" i="145"/>
  <c r="AK927" i="145"/>
  <c r="AJ927" i="145"/>
  <c r="AI927" i="145"/>
  <c r="AH927" i="145"/>
  <c r="AG927" i="145"/>
  <c r="AF927" i="145"/>
  <c r="AE927" i="145"/>
  <c r="AD927" i="145"/>
  <c r="Z927" i="145"/>
  <c r="Y927" i="145"/>
  <c r="X927" i="145"/>
  <c r="W927" i="145"/>
  <c r="V927" i="145"/>
  <c r="U927" i="145"/>
  <c r="T927" i="145"/>
  <c r="S927" i="145"/>
  <c r="R927" i="145"/>
  <c r="Q927" i="145"/>
  <c r="P927" i="145"/>
  <c r="O927" i="145"/>
  <c r="N927" i="145"/>
  <c r="M927" i="145"/>
  <c r="L927" i="145"/>
  <c r="K927" i="145"/>
  <c r="J927" i="145"/>
  <c r="I927" i="145"/>
  <c r="H927" i="145"/>
  <c r="G927" i="145"/>
  <c r="F927" i="145"/>
  <c r="E927" i="145"/>
  <c r="AZ926" i="145"/>
  <c r="AY926" i="145"/>
  <c r="AX926" i="145"/>
  <c r="AW926" i="145"/>
  <c r="AV926" i="145"/>
  <c r="AU926" i="145"/>
  <c r="AT926" i="145"/>
  <c r="AS926" i="145"/>
  <c r="AR926" i="145"/>
  <c r="AQ926" i="145"/>
  <c r="AP926" i="145"/>
  <c r="AO926" i="145"/>
  <c r="AN926" i="145"/>
  <c r="AM926" i="145"/>
  <c r="AL926" i="145"/>
  <c r="AK926" i="145"/>
  <c r="AJ926" i="145"/>
  <c r="AI926" i="145"/>
  <c r="AH926" i="145"/>
  <c r="AG926" i="145"/>
  <c r="AF926" i="145"/>
  <c r="AE926" i="145"/>
  <c r="AD926" i="145"/>
  <c r="Z926" i="145"/>
  <c r="Y926" i="145"/>
  <c r="X926" i="145"/>
  <c r="W926" i="145"/>
  <c r="V926" i="145"/>
  <c r="U926" i="145"/>
  <c r="T926" i="145"/>
  <c r="S926" i="145"/>
  <c r="R926" i="145"/>
  <c r="Q926" i="145"/>
  <c r="P926" i="145"/>
  <c r="O926" i="145"/>
  <c r="N926" i="145"/>
  <c r="M926" i="145"/>
  <c r="L926" i="145"/>
  <c r="K926" i="145"/>
  <c r="J926" i="145"/>
  <c r="I926" i="145"/>
  <c r="H926" i="145"/>
  <c r="G926" i="145"/>
  <c r="F926" i="145"/>
  <c r="E926" i="145"/>
  <c r="AZ925" i="145"/>
  <c r="AY925" i="145"/>
  <c r="AX925" i="145"/>
  <c r="AW925" i="145"/>
  <c r="AV925" i="145"/>
  <c r="AU925" i="145"/>
  <c r="AT925" i="145"/>
  <c r="AS925" i="145"/>
  <c r="AR925" i="145"/>
  <c r="AQ925" i="145"/>
  <c r="AP925" i="145"/>
  <c r="AO925" i="145"/>
  <c r="AN925" i="145"/>
  <c r="AM925" i="145"/>
  <c r="AL925" i="145"/>
  <c r="AK925" i="145"/>
  <c r="AJ925" i="145"/>
  <c r="AI925" i="145"/>
  <c r="AH925" i="145"/>
  <c r="AG925" i="145"/>
  <c r="AF925" i="145"/>
  <c r="AE925" i="145"/>
  <c r="AD925" i="145"/>
  <c r="Z925" i="145"/>
  <c r="Y925" i="145"/>
  <c r="X925" i="145"/>
  <c r="W925" i="145"/>
  <c r="V925" i="145"/>
  <c r="U925" i="145"/>
  <c r="T925" i="145"/>
  <c r="S925" i="145"/>
  <c r="R925" i="145"/>
  <c r="Q925" i="145"/>
  <c r="P925" i="145"/>
  <c r="O925" i="145"/>
  <c r="N925" i="145"/>
  <c r="M925" i="145"/>
  <c r="L925" i="145"/>
  <c r="K925" i="145"/>
  <c r="J925" i="145"/>
  <c r="I925" i="145"/>
  <c r="H925" i="145"/>
  <c r="G925" i="145"/>
  <c r="F925" i="145"/>
  <c r="E925" i="145"/>
  <c r="AZ924" i="145"/>
  <c r="AY924" i="145"/>
  <c r="AX924" i="145"/>
  <c r="AW924" i="145"/>
  <c r="AV924" i="145"/>
  <c r="AU924" i="145"/>
  <c r="AT924" i="145"/>
  <c r="AS924" i="145"/>
  <c r="AR924" i="145"/>
  <c r="AQ924" i="145"/>
  <c r="AP924" i="145"/>
  <c r="AO924" i="145"/>
  <c r="AN924" i="145"/>
  <c r="AM924" i="145"/>
  <c r="AL924" i="145"/>
  <c r="AK924" i="145"/>
  <c r="AJ924" i="145"/>
  <c r="AI924" i="145"/>
  <c r="AH924" i="145"/>
  <c r="AG924" i="145"/>
  <c r="AF924" i="145"/>
  <c r="AE924" i="145"/>
  <c r="AD924" i="145"/>
  <c r="Z924" i="145"/>
  <c r="Y924" i="145"/>
  <c r="X924" i="145"/>
  <c r="W924" i="145"/>
  <c r="V924" i="145"/>
  <c r="U924" i="145"/>
  <c r="T924" i="145"/>
  <c r="S924" i="145"/>
  <c r="R924" i="145"/>
  <c r="Q924" i="145"/>
  <c r="P924" i="145"/>
  <c r="O924" i="145"/>
  <c r="N924" i="145"/>
  <c r="M924" i="145"/>
  <c r="L924" i="145"/>
  <c r="K924" i="145"/>
  <c r="J924" i="145"/>
  <c r="I924" i="145"/>
  <c r="H924" i="145"/>
  <c r="G924" i="145"/>
  <c r="F924" i="145"/>
  <c r="E924" i="145"/>
  <c r="AZ923" i="145"/>
  <c r="AY923" i="145"/>
  <c r="AX923" i="145"/>
  <c r="AW923" i="145"/>
  <c r="AV923" i="145"/>
  <c r="AU923" i="145"/>
  <c r="AT923" i="145"/>
  <c r="AS923" i="145"/>
  <c r="AR923" i="145"/>
  <c r="AQ923" i="145"/>
  <c r="AP923" i="145"/>
  <c r="AO923" i="145"/>
  <c r="AN923" i="145"/>
  <c r="AM923" i="145"/>
  <c r="AL923" i="145"/>
  <c r="AK923" i="145"/>
  <c r="AJ923" i="145"/>
  <c r="AI923" i="145"/>
  <c r="AH923" i="145"/>
  <c r="AG923" i="145"/>
  <c r="AF923" i="145"/>
  <c r="AE923" i="145"/>
  <c r="AD923" i="145"/>
  <c r="Z923" i="145"/>
  <c r="Y923" i="145"/>
  <c r="X923" i="145"/>
  <c r="W923" i="145"/>
  <c r="V923" i="145"/>
  <c r="U923" i="145"/>
  <c r="T923" i="145"/>
  <c r="S923" i="145"/>
  <c r="R923" i="145"/>
  <c r="Q923" i="145"/>
  <c r="P923" i="145"/>
  <c r="O923" i="145"/>
  <c r="N923" i="145"/>
  <c r="M923" i="145"/>
  <c r="L923" i="145"/>
  <c r="K923" i="145"/>
  <c r="J923" i="145"/>
  <c r="I923" i="145"/>
  <c r="H923" i="145"/>
  <c r="G923" i="145"/>
  <c r="F923" i="145"/>
  <c r="E923" i="145"/>
  <c r="AZ922" i="145"/>
  <c r="AY922" i="145"/>
  <c r="AX922" i="145"/>
  <c r="AW922" i="145"/>
  <c r="AV922" i="145"/>
  <c r="AU922" i="145"/>
  <c r="AT922" i="145"/>
  <c r="AS922" i="145"/>
  <c r="AR922" i="145"/>
  <c r="AQ922" i="145"/>
  <c r="AP922" i="145"/>
  <c r="AO922" i="145"/>
  <c r="AN922" i="145"/>
  <c r="AM922" i="145"/>
  <c r="AL922" i="145"/>
  <c r="AK922" i="145"/>
  <c r="AJ922" i="145"/>
  <c r="AI922" i="145"/>
  <c r="AH922" i="145"/>
  <c r="AG922" i="145"/>
  <c r="AF922" i="145"/>
  <c r="AE922" i="145"/>
  <c r="AD922" i="145"/>
  <c r="Z922" i="145"/>
  <c r="Y922" i="145"/>
  <c r="X922" i="145"/>
  <c r="W922" i="145"/>
  <c r="V922" i="145"/>
  <c r="U922" i="145"/>
  <c r="T922" i="145"/>
  <c r="S922" i="145"/>
  <c r="R922" i="145"/>
  <c r="Q922" i="145"/>
  <c r="P922" i="145"/>
  <c r="O922" i="145"/>
  <c r="N922" i="145"/>
  <c r="M922" i="145"/>
  <c r="L922" i="145"/>
  <c r="K922" i="145"/>
  <c r="J922" i="145"/>
  <c r="I922" i="145"/>
  <c r="H922" i="145"/>
  <c r="G922" i="145"/>
  <c r="F922" i="145"/>
  <c r="E922" i="145"/>
  <c r="AZ921" i="145"/>
  <c r="AY921" i="145"/>
  <c r="AX921" i="145"/>
  <c r="AW921" i="145"/>
  <c r="AV921" i="145"/>
  <c r="AU921" i="145"/>
  <c r="AT921" i="145"/>
  <c r="AS921" i="145"/>
  <c r="AR921" i="145"/>
  <c r="AQ921" i="145"/>
  <c r="AP921" i="145"/>
  <c r="AO921" i="145"/>
  <c r="AN921" i="145"/>
  <c r="AM921" i="145"/>
  <c r="AL921" i="145"/>
  <c r="AK921" i="145"/>
  <c r="AJ921" i="145"/>
  <c r="AI921" i="145"/>
  <c r="AH921" i="145"/>
  <c r="AG921" i="145"/>
  <c r="AF921" i="145"/>
  <c r="AE921" i="145"/>
  <c r="AD921" i="145"/>
  <c r="Z921" i="145"/>
  <c r="Y921" i="145"/>
  <c r="X921" i="145"/>
  <c r="W921" i="145"/>
  <c r="V921" i="145"/>
  <c r="U921" i="145"/>
  <c r="T921" i="145"/>
  <c r="S921" i="145"/>
  <c r="R921" i="145"/>
  <c r="Q921" i="145"/>
  <c r="P921" i="145"/>
  <c r="O921" i="145"/>
  <c r="N921" i="145"/>
  <c r="M921" i="145"/>
  <c r="L921" i="145"/>
  <c r="K921" i="145"/>
  <c r="J921" i="145"/>
  <c r="I921" i="145"/>
  <c r="H921" i="145"/>
  <c r="G921" i="145"/>
  <c r="F921" i="145"/>
  <c r="E921" i="145"/>
  <c r="AZ920" i="145"/>
  <c r="AY920" i="145"/>
  <c r="AX920" i="145"/>
  <c r="AW920" i="145"/>
  <c r="AV920" i="145"/>
  <c r="AU920" i="145"/>
  <c r="AT920" i="145"/>
  <c r="AS920" i="145"/>
  <c r="AR920" i="145"/>
  <c r="AQ920" i="145"/>
  <c r="AP920" i="145"/>
  <c r="AO920" i="145"/>
  <c r="AN920" i="145"/>
  <c r="AM920" i="145"/>
  <c r="AL920" i="145"/>
  <c r="AK920" i="145"/>
  <c r="AJ920" i="145"/>
  <c r="AI920" i="145"/>
  <c r="AH920" i="145"/>
  <c r="AG920" i="145"/>
  <c r="AF920" i="145"/>
  <c r="AE920" i="145"/>
  <c r="AD920" i="145"/>
  <c r="Z920" i="145"/>
  <c r="Y920" i="145"/>
  <c r="X920" i="145"/>
  <c r="W920" i="145"/>
  <c r="V920" i="145"/>
  <c r="U920" i="145"/>
  <c r="T920" i="145"/>
  <c r="S920" i="145"/>
  <c r="R920" i="145"/>
  <c r="Q920" i="145"/>
  <c r="P920" i="145"/>
  <c r="O920" i="145"/>
  <c r="N920" i="145"/>
  <c r="M920" i="145"/>
  <c r="L920" i="145"/>
  <c r="K920" i="145"/>
  <c r="J920" i="145"/>
  <c r="I920" i="145"/>
  <c r="H920" i="145"/>
  <c r="G920" i="145"/>
  <c r="F920" i="145"/>
  <c r="E920" i="145"/>
  <c r="AZ919" i="145"/>
  <c r="AY919" i="145"/>
  <c r="AX919" i="145"/>
  <c r="AW919" i="145"/>
  <c r="AV919" i="145"/>
  <c r="AU919" i="145"/>
  <c r="AT919" i="145"/>
  <c r="AS919" i="145"/>
  <c r="AR919" i="145"/>
  <c r="AQ919" i="145"/>
  <c r="AP919" i="145"/>
  <c r="AO919" i="145"/>
  <c r="AN919" i="145"/>
  <c r="AM919" i="145"/>
  <c r="AL919" i="145"/>
  <c r="AK919" i="145"/>
  <c r="AJ919" i="145"/>
  <c r="AI919" i="145"/>
  <c r="AH919" i="145"/>
  <c r="AG919" i="145"/>
  <c r="AF919" i="145"/>
  <c r="AE919" i="145"/>
  <c r="AD919" i="145"/>
  <c r="Z919" i="145"/>
  <c r="Y919" i="145"/>
  <c r="X919" i="145"/>
  <c r="W919" i="145"/>
  <c r="V919" i="145"/>
  <c r="U919" i="145"/>
  <c r="T919" i="145"/>
  <c r="S919" i="145"/>
  <c r="R919" i="145"/>
  <c r="Q919" i="145"/>
  <c r="P919" i="145"/>
  <c r="O919" i="145"/>
  <c r="N919" i="145"/>
  <c r="M919" i="145"/>
  <c r="L919" i="145"/>
  <c r="K919" i="145"/>
  <c r="J919" i="145"/>
  <c r="I919" i="145"/>
  <c r="H919" i="145"/>
  <c r="G919" i="145"/>
  <c r="F919" i="145"/>
  <c r="E919" i="145"/>
  <c r="AZ918" i="145"/>
  <c r="AY918" i="145"/>
  <c r="AX918" i="145"/>
  <c r="AW918" i="145"/>
  <c r="AV918" i="145"/>
  <c r="AU918" i="145"/>
  <c r="AT918" i="145"/>
  <c r="AS918" i="145"/>
  <c r="AR918" i="145"/>
  <c r="AQ918" i="145"/>
  <c r="AP918" i="145"/>
  <c r="AO918" i="145"/>
  <c r="AN918" i="145"/>
  <c r="AM918" i="145"/>
  <c r="AL918" i="145"/>
  <c r="AK918" i="145"/>
  <c r="AJ918" i="145"/>
  <c r="AI918" i="145"/>
  <c r="AH918" i="145"/>
  <c r="AG918" i="145"/>
  <c r="AF918" i="145"/>
  <c r="AE918" i="145"/>
  <c r="AD918" i="145"/>
  <c r="Z918" i="145"/>
  <c r="Y918" i="145"/>
  <c r="X918" i="145"/>
  <c r="W918" i="145"/>
  <c r="V918" i="145"/>
  <c r="U918" i="145"/>
  <c r="T918" i="145"/>
  <c r="S918" i="145"/>
  <c r="R918" i="145"/>
  <c r="Q918" i="145"/>
  <c r="P918" i="145"/>
  <c r="O918" i="145"/>
  <c r="N918" i="145"/>
  <c r="M918" i="145"/>
  <c r="L918" i="145"/>
  <c r="K918" i="145"/>
  <c r="J918" i="145"/>
  <c r="I918" i="145"/>
  <c r="H918" i="145"/>
  <c r="G918" i="145"/>
  <c r="F918" i="145"/>
  <c r="E918" i="145"/>
  <c r="AZ917" i="145"/>
  <c r="AY917" i="145"/>
  <c r="AX917" i="145"/>
  <c r="AW917" i="145"/>
  <c r="AV917" i="145"/>
  <c r="AU917" i="145"/>
  <c r="AT917" i="145"/>
  <c r="AS917" i="145"/>
  <c r="AR917" i="145"/>
  <c r="AQ917" i="145"/>
  <c r="AP917" i="145"/>
  <c r="AO917" i="145"/>
  <c r="AN917" i="145"/>
  <c r="AM917" i="145"/>
  <c r="AL917" i="145"/>
  <c r="AK917" i="145"/>
  <c r="AJ917" i="145"/>
  <c r="AI917" i="145"/>
  <c r="AH917" i="145"/>
  <c r="AG917" i="145"/>
  <c r="AF917" i="145"/>
  <c r="AE917" i="145"/>
  <c r="AD917" i="145"/>
  <c r="Z917" i="145"/>
  <c r="Y917" i="145"/>
  <c r="X917" i="145"/>
  <c r="W917" i="145"/>
  <c r="V917" i="145"/>
  <c r="U917" i="145"/>
  <c r="T917" i="145"/>
  <c r="S917" i="145"/>
  <c r="R917" i="145"/>
  <c r="Q917" i="145"/>
  <c r="P917" i="145"/>
  <c r="O917" i="145"/>
  <c r="N917" i="145"/>
  <c r="M917" i="145"/>
  <c r="L917" i="145"/>
  <c r="K917" i="145"/>
  <c r="J917" i="145"/>
  <c r="I917" i="145"/>
  <c r="H917" i="145"/>
  <c r="G917" i="145"/>
  <c r="F917" i="145"/>
  <c r="E917" i="145"/>
  <c r="AZ916" i="145"/>
  <c r="AY916" i="145"/>
  <c r="AX916" i="145"/>
  <c r="AW916" i="145"/>
  <c r="AV916" i="145"/>
  <c r="AU916" i="145"/>
  <c r="AT916" i="145"/>
  <c r="AS916" i="145"/>
  <c r="AR916" i="145"/>
  <c r="AQ916" i="145"/>
  <c r="AP916" i="145"/>
  <c r="AO916" i="145"/>
  <c r="AN916" i="145"/>
  <c r="AM916" i="145"/>
  <c r="AL916" i="145"/>
  <c r="AK916" i="145"/>
  <c r="AJ916" i="145"/>
  <c r="AI916" i="145"/>
  <c r="AH916" i="145"/>
  <c r="AG916" i="145"/>
  <c r="AF916" i="145"/>
  <c r="AE916" i="145"/>
  <c r="AD916" i="145"/>
  <c r="Z916" i="145"/>
  <c r="Y916" i="145"/>
  <c r="X916" i="145"/>
  <c r="W916" i="145"/>
  <c r="V916" i="145"/>
  <c r="U916" i="145"/>
  <c r="T916" i="145"/>
  <c r="S916" i="145"/>
  <c r="R916" i="145"/>
  <c r="Q916" i="145"/>
  <c r="P916" i="145"/>
  <c r="O916" i="145"/>
  <c r="N916" i="145"/>
  <c r="M916" i="145"/>
  <c r="L916" i="145"/>
  <c r="K916" i="145"/>
  <c r="J916" i="145"/>
  <c r="I916" i="145"/>
  <c r="H916" i="145"/>
  <c r="G916" i="145"/>
  <c r="F916" i="145"/>
  <c r="E916" i="145"/>
  <c r="AZ915" i="145"/>
  <c r="AY915" i="145"/>
  <c r="AX915" i="145"/>
  <c r="AW915" i="145"/>
  <c r="AV915" i="145"/>
  <c r="AU915" i="145"/>
  <c r="AT915" i="145"/>
  <c r="AS915" i="145"/>
  <c r="AR915" i="145"/>
  <c r="AQ915" i="145"/>
  <c r="AP915" i="145"/>
  <c r="AO915" i="145"/>
  <c r="AN915" i="145"/>
  <c r="AM915" i="145"/>
  <c r="AL915" i="145"/>
  <c r="AK915" i="145"/>
  <c r="AJ915" i="145"/>
  <c r="AI915" i="145"/>
  <c r="AH915" i="145"/>
  <c r="AG915" i="145"/>
  <c r="AF915" i="145"/>
  <c r="AE915" i="145"/>
  <c r="AD915" i="145"/>
  <c r="Z915" i="145"/>
  <c r="Y915" i="145"/>
  <c r="X915" i="145"/>
  <c r="W915" i="145"/>
  <c r="V915" i="145"/>
  <c r="U915" i="145"/>
  <c r="T915" i="145"/>
  <c r="S915" i="145"/>
  <c r="R915" i="145"/>
  <c r="Q915" i="145"/>
  <c r="P915" i="145"/>
  <c r="O915" i="145"/>
  <c r="N915" i="145"/>
  <c r="M915" i="145"/>
  <c r="L915" i="145"/>
  <c r="K915" i="145"/>
  <c r="J915" i="145"/>
  <c r="I915" i="145"/>
  <c r="H915" i="145"/>
  <c r="G915" i="145"/>
  <c r="F915" i="145"/>
  <c r="E915" i="145"/>
  <c r="AZ914" i="145"/>
  <c r="AY914" i="145"/>
  <c r="AX914" i="145"/>
  <c r="AW914" i="145"/>
  <c r="AV914" i="145"/>
  <c r="AU914" i="145"/>
  <c r="AT914" i="145"/>
  <c r="AS914" i="145"/>
  <c r="AR914" i="145"/>
  <c r="AQ914" i="145"/>
  <c r="AP914" i="145"/>
  <c r="AO914" i="145"/>
  <c r="AN914" i="145"/>
  <c r="AM914" i="145"/>
  <c r="AL914" i="145"/>
  <c r="AK914" i="145"/>
  <c r="AJ914" i="145"/>
  <c r="AI914" i="145"/>
  <c r="AH914" i="145"/>
  <c r="AG914" i="145"/>
  <c r="AF914" i="145"/>
  <c r="AE914" i="145"/>
  <c r="AD914" i="145"/>
  <c r="Z914" i="145"/>
  <c r="Y914" i="145"/>
  <c r="X914" i="145"/>
  <c r="W914" i="145"/>
  <c r="V914" i="145"/>
  <c r="U914" i="145"/>
  <c r="T914" i="145"/>
  <c r="S914" i="145"/>
  <c r="R914" i="145"/>
  <c r="Q914" i="145"/>
  <c r="P914" i="145"/>
  <c r="O914" i="145"/>
  <c r="N914" i="145"/>
  <c r="M914" i="145"/>
  <c r="L914" i="145"/>
  <c r="K914" i="145"/>
  <c r="J914" i="145"/>
  <c r="I914" i="145"/>
  <c r="H914" i="145"/>
  <c r="G914" i="145"/>
  <c r="F914" i="145"/>
  <c r="E914" i="145"/>
  <c r="AZ913" i="145"/>
  <c r="AY913" i="145"/>
  <c r="AX913" i="145"/>
  <c r="AW913" i="145"/>
  <c r="AV913" i="145"/>
  <c r="AU913" i="145"/>
  <c r="AT913" i="145"/>
  <c r="AS913" i="145"/>
  <c r="AR913" i="145"/>
  <c r="AQ913" i="145"/>
  <c r="AP913" i="145"/>
  <c r="AO913" i="145"/>
  <c r="AN913" i="145"/>
  <c r="AM913" i="145"/>
  <c r="AL913" i="145"/>
  <c r="AK913" i="145"/>
  <c r="AJ913" i="145"/>
  <c r="AI913" i="145"/>
  <c r="AH913" i="145"/>
  <c r="AG913" i="145"/>
  <c r="AF913" i="145"/>
  <c r="AE913" i="145"/>
  <c r="AD913" i="145"/>
  <c r="Z913" i="145"/>
  <c r="Y913" i="145"/>
  <c r="X913" i="145"/>
  <c r="W913" i="145"/>
  <c r="V913" i="145"/>
  <c r="U913" i="145"/>
  <c r="T913" i="145"/>
  <c r="S913" i="145"/>
  <c r="R913" i="145"/>
  <c r="Q913" i="145"/>
  <c r="P913" i="145"/>
  <c r="O913" i="145"/>
  <c r="N913" i="145"/>
  <c r="M913" i="145"/>
  <c r="L913" i="145"/>
  <c r="K913" i="145"/>
  <c r="J913" i="145"/>
  <c r="I913" i="145"/>
  <c r="H913" i="145"/>
  <c r="G913" i="145"/>
  <c r="F913" i="145"/>
  <c r="E913" i="145"/>
  <c r="AZ912" i="145"/>
  <c r="AY912" i="145"/>
  <c r="AX912" i="145"/>
  <c r="AW912" i="145"/>
  <c r="AV912" i="145"/>
  <c r="AU912" i="145"/>
  <c r="AT912" i="145"/>
  <c r="AS912" i="145"/>
  <c r="AR912" i="145"/>
  <c r="AQ912" i="145"/>
  <c r="AP912" i="145"/>
  <c r="AO912" i="145"/>
  <c r="AN912" i="145"/>
  <c r="AM912" i="145"/>
  <c r="AL912" i="145"/>
  <c r="AK912" i="145"/>
  <c r="AJ912" i="145"/>
  <c r="AI912" i="145"/>
  <c r="AH912" i="145"/>
  <c r="AG912" i="145"/>
  <c r="AF912" i="145"/>
  <c r="AE912" i="145"/>
  <c r="AD912" i="145"/>
  <c r="Z912" i="145"/>
  <c r="Y912" i="145"/>
  <c r="X912" i="145"/>
  <c r="W912" i="145"/>
  <c r="V912" i="145"/>
  <c r="U912" i="145"/>
  <c r="T912" i="145"/>
  <c r="S912" i="145"/>
  <c r="R912" i="145"/>
  <c r="Q912" i="145"/>
  <c r="P912" i="145"/>
  <c r="O912" i="145"/>
  <c r="N912" i="145"/>
  <c r="M912" i="145"/>
  <c r="L912" i="145"/>
  <c r="K912" i="145"/>
  <c r="J912" i="145"/>
  <c r="I912" i="145"/>
  <c r="H912" i="145"/>
  <c r="G912" i="145"/>
  <c r="F912" i="145"/>
  <c r="E912" i="145"/>
  <c r="AZ911" i="145"/>
  <c r="AY911" i="145"/>
  <c r="AX911" i="145"/>
  <c r="AW911" i="145"/>
  <c r="AV911" i="145"/>
  <c r="AU911" i="145"/>
  <c r="AT911" i="145"/>
  <c r="AS911" i="145"/>
  <c r="AR911" i="145"/>
  <c r="AQ911" i="145"/>
  <c r="AP911" i="145"/>
  <c r="AO911" i="145"/>
  <c r="AN911" i="145"/>
  <c r="AM911" i="145"/>
  <c r="AL911" i="145"/>
  <c r="AK911" i="145"/>
  <c r="AJ911" i="145"/>
  <c r="AI911" i="145"/>
  <c r="AH911" i="145"/>
  <c r="AG911" i="145"/>
  <c r="AF911" i="145"/>
  <c r="AE911" i="145"/>
  <c r="AD911" i="145"/>
  <c r="Z911" i="145"/>
  <c r="Y911" i="145"/>
  <c r="X911" i="145"/>
  <c r="W911" i="145"/>
  <c r="V911" i="145"/>
  <c r="U911" i="145"/>
  <c r="T911" i="145"/>
  <c r="S911" i="145"/>
  <c r="R911" i="145"/>
  <c r="Q911" i="145"/>
  <c r="P911" i="145"/>
  <c r="O911" i="145"/>
  <c r="N911" i="145"/>
  <c r="M911" i="145"/>
  <c r="L911" i="145"/>
  <c r="K911" i="145"/>
  <c r="J911" i="145"/>
  <c r="I911" i="145"/>
  <c r="H911" i="145"/>
  <c r="G911" i="145"/>
  <c r="F911" i="145"/>
  <c r="E911" i="145"/>
  <c r="AZ910" i="145"/>
  <c r="AY910" i="145"/>
  <c r="AX910" i="145"/>
  <c r="AW910" i="145"/>
  <c r="AV910" i="145"/>
  <c r="AU910" i="145"/>
  <c r="AT910" i="145"/>
  <c r="AS910" i="145"/>
  <c r="AR910" i="145"/>
  <c r="AQ910" i="145"/>
  <c r="AP910" i="145"/>
  <c r="AO910" i="145"/>
  <c r="AN910" i="145"/>
  <c r="AM910" i="145"/>
  <c r="AL910" i="145"/>
  <c r="AK910" i="145"/>
  <c r="AJ910" i="145"/>
  <c r="AI910" i="145"/>
  <c r="AH910" i="145"/>
  <c r="AG910" i="145"/>
  <c r="AF910" i="145"/>
  <c r="AE910" i="145"/>
  <c r="AD910" i="145"/>
  <c r="Z910" i="145"/>
  <c r="Y910" i="145"/>
  <c r="X910" i="145"/>
  <c r="W910" i="145"/>
  <c r="V910" i="145"/>
  <c r="U910" i="145"/>
  <c r="T910" i="145"/>
  <c r="S910" i="145"/>
  <c r="R910" i="145"/>
  <c r="Q910" i="145"/>
  <c r="P910" i="145"/>
  <c r="O910" i="145"/>
  <c r="N910" i="145"/>
  <c r="M910" i="145"/>
  <c r="L910" i="145"/>
  <c r="K910" i="145"/>
  <c r="J910" i="145"/>
  <c r="I910" i="145"/>
  <c r="H910" i="145"/>
  <c r="G910" i="145"/>
  <c r="F910" i="145"/>
  <c r="E910" i="145"/>
  <c r="AZ909" i="145"/>
  <c r="AY909" i="145"/>
  <c r="AX909" i="145"/>
  <c r="AW909" i="145"/>
  <c r="AV909" i="145"/>
  <c r="AU909" i="145"/>
  <c r="AT909" i="145"/>
  <c r="AS909" i="145"/>
  <c r="AR909" i="145"/>
  <c r="AQ909" i="145"/>
  <c r="AP909" i="145"/>
  <c r="AO909" i="145"/>
  <c r="AN909" i="145"/>
  <c r="AM909" i="145"/>
  <c r="AL909" i="145"/>
  <c r="AK909" i="145"/>
  <c r="AJ909" i="145"/>
  <c r="AI909" i="145"/>
  <c r="AH909" i="145"/>
  <c r="AG909" i="145"/>
  <c r="AF909" i="145"/>
  <c r="AE909" i="145"/>
  <c r="AD909" i="145"/>
  <c r="Z909" i="145"/>
  <c r="Y909" i="145"/>
  <c r="X909" i="145"/>
  <c r="W909" i="145"/>
  <c r="V909" i="145"/>
  <c r="U909" i="145"/>
  <c r="T909" i="145"/>
  <c r="S909" i="145"/>
  <c r="R909" i="145"/>
  <c r="Q909" i="145"/>
  <c r="P909" i="145"/>
  <c r="O909" i="145"/>
  <c r="N909" i="145"/>
  <c r="M909" i="145"/>
  <c r="L909" i="145"/>
  <c r="K909" i="145"/>
  <c r="J909" i="145"/>
  <c r="I909" i="145"/>
  <c r="H909" i="145"/>
  <c r="G909" i="145"/>
  <c r="F909" i="145"/>
  <c r="E909" i="145"/>
  <c r="AZ908" i="145"/>
  <c r="AY908" i="145"/>
  <c r="AX908" i="145"/>
  <c r="AW908" i="145"/>
  <c r="AV908" i="145"/>
  <c r="AU908" i="145"/>
  <c r="AT908" i="145"/>
  <c r="AS908" i="145"/>
  <c r="AR908" i="145"/>
  <c r="AQ908" i="145"/>
  <c r="AP908" i="145"/>
  <c r="AO908" i="145"/>
  <c r="AN908" i="145"/>
  <c r="AM908" i="145"/>
  <c r="AL908" i="145"/>
  <c r="AK908" i="145"/>
  <c r="AJ908" i="145"/>
  <c r="AI908" i="145"/>
  <c r="AH908" i="145"/>
  <c r="AG908" i="145"/>
  <c r="AF908" i="145"/>
  <c r="AE908" i="145"/>
  <c r="AD908" i="145"/>
  <c r="Z908" i="145"/>
  <c r="Y908" i="145"/>
  <c r="X908" i="145"/>
  <c r="W908" i="145"/>
  <c r="V908" i="145"/>
  <c r="U908" i="145"/>
  <c r="T908" i="145"/>
  <c r="S908" i="145"/>
  <c r="R908" i="145"/>
  <c r="Q908" i="145"/>
  <c r="P908" i="145"/>
  <c r="O908" i="145"/>
  <c r="N908" i="145"/>
  <c r="M908" i="145"/>
  <c r="L908" i="145"/>
  <c r="K908" i="145"/>
  <c r="J908" i="145"/>
  <c r="I908" i="145"/>
  <c r="H908" i="145"/>
  <c r="G908" i="145"/>
  <c r="F908" i="145"/>
  <c r="E908" i="145"/>
  <c r="AZ907" i="145"/>
  <c r="AY907" i="145"/>
  <c r="AX907" i="145"/>
  <c r="AW907" i="145"/>
  <c r="AV907" i="145"/>
  <c r="AU907" i="145"/>
  <c r="AT907" i="145"/>
  <c r="AS907" i="145"/>
  <c r="AR907" i="145"/>
  <c r="AQ907" i="145"/>
  <c r="AP907" i="145"/>
  <c r="AO907" i="145"/>
  <c r="AN907" i="145"/>
  <c r="AM907" i="145"/>
  <c r="AL907" i="145"/>
  <c r="AK907" i="145"/>
  <c r="AJ907" i="145"/>
  <c r="AI907" i="145"/>
  <c r="AH907" i="145"/>
  <c r="AG907" i="145"/>
  <c r="AF907" i="145"/>
  <c r="AE907" i="145"/>
  <c r="AD907" i="145"/>
  <c r="Z907" i="145"/>
  <c r="Y907" i="145"/>
  <c r="X907" i="145"/>
  <c r="W907" i="145"/>
  <c r="V907" i="145"/>
  <c r="U907" i="145"/>
  <c r="T907" i="145"/>
  <c r="S907" i="145"/>
  <c r="R907" i="145"/>
  <c r="Q907" i="145"/>
  <c r="P907" i="145"/>
  <c r="O907" i="145"/>
  <c r="N907" i="145"/>
  <c r="M907" i="145"/>
  <c r="L907" i="145"/>
  <c r="K907" i="145"/>
  <c r="J907" i="145"/>
  <c r="I907" i="145"/>
  <c r="H907" i="145"/>
  <c r="G907" i="145"/>
  <c r="F907" i="145"/>
  <c r="E907" i="145"/>
  <c r="AZ906" i="145"/>
  <c r="AY906" i="145"/>
  <c r="AX906" i="145"/>
  <c r="AW906" i="145"/>
  <c r="AV906" i="145"/>
  <c r="AU906" i="145"/>
  <c r="AT906" i="145"/>
  <c r="AS906" i="145"/>
  <c r="AR906" i="145"/>
  <c r="AQ906" i="145"/>
  <c r="AP906" i="145"/>
  <c r="AO906" i="145"/>
  <c r="AN906" i="145"/>
  <c r="AM906" i="145"/>
  <c r="AL906" i="145"/>
  <c r="AK906" i="145"/>
  <c r="AJ906" i="145"/>
  <c r="AI906" i="145"/>
  <c r="AH906" i="145"/>
  <c r="AG906" i="145"/>
  <c r="AF906" i="145"/>
  <c r="AE906" i="145"/>
  <c r="AD906" i="145"/>
  <c r="Z906" i="145"/>
  <c r="Y906" i="145"/>
  <c r="X906" i="145"/>
  <c r="W906" i="145"/>
  <c r="V906" i="145"/>
  <c r="U906" i="145"/>
  <c r="T906" i="145"/>
  <c r="S906" i="145"/>
  <c r="R906" i="145"/>
  <c r="Q906" i="145"/>
  <c r="P906" i="145"/>
  <c r="O906" i="145"/>
  <c r="N906" i="145"/>
  <c r="M906" i="145"/>
  <c r="L906" i="145"/>
  <c r="K906" i="145"/>
  <c r="J906" i="145"/>
  <c r="I906" i="145"/>
  <c r="H906" i="145"/>
  <c r="G906" i="145"/>
  <c r="F906" i="145"/>
  <c r="E906" i="145"/>
  <c r="AZ905" i="145"/>
  <c r="AY905" i="145"/>
  <c r="AX905" i="145"/>
  <c r="AW905" i="145"/>
  <c r="AV905" i="145"/>
  <c r="AU905" i="145"/>
  <c r="AT905" i="145"/>
  <c r="AS905" i="145"/>
  <c r="AR905" i="145"/>
  <c r="AQ905" i="145"/>
  <c r="AP905" i="145"/>
  <c r="AO905" i="145"/>
  <c r="AN905" i="145"/>
  <c r="AM905" i="145"/>
  <c r="AL905" i="145"/>
  <c r="AK905" i="145"/>
  <c r="AJ905" i="145"/>
  <c r="AI905" i="145"/>
  <c r="AH905" i="145"/>
  <c r="AG905" i="145"/>
  <c r="AF905" i="145"/>
  <c r="AE905" i="145"/>
  <c r="AD905" i="145"/>
  <c r="Z905" i="145"/>
  <c r="Y905" i="145"/>
  <c r="X905" i="145"/>
  <c r="W905" i="145"/>
  <c r="V905" i="145"/>
  <c r="U905" i="145"/>
  <c r="T905" i="145"/>
  <c r="S905" i="145"/>
  <c r="R905" i="145"/>
  <c r="Q905" i="145"/>
  <c r="P905" i="145"/>
  <c r="O905" i="145"/>
  <c r="N905" i="145"/>
  <c r="M905" i="145"/>
  <c r="L905" i="145"/>
  <c r="K905" i="145"/>
  <c r="J905" i="145"/>
  <c r="I905" i="145"/>
  <c r="H905" i="145"/>
  <c r="G905" i="145"/>
  <c r="F905" i="145"/>
  <c r="E905" i="145"/>
  <c r="AZ904" i="145"/>
  <c r="AY904" i="145"/>
  <c r="AX904" i="145"/>
  <c r="AW904" i="145"/>
  <c r="AV904" i="145"/>
  <c r="AU904" i="145"/>
  <c r="AT904" i="145"/>
  <c r="AS904" i="145"/>
  <c r="AR904" i="145"/>
  <c r="AQ904" i="145"/>
  <c r="AP904" i="145"/>
  <c r="AO904" i="145"/>
  <c r="AN904" i="145"/>
  <c r="AM904" i="145"/>
  <c r="AL904" i="145"/>
  <c r="AK904" i="145"/>
  <c r="AJ904" i="145"/>
  <c r="AI904" i="145"/>
  <c r="AH904" i="145"/>
  <c r="AG904" i="145"/>
  <c r="AF904" i="145"/>
  <c r="AE904" i="145"/>
  <c r="AD904" i="145"/>
  <c r="Z904" i="145"/>
  <c r="Y904" i="145"/>
  <c r="X904" i="145"/>
  <c r="W904" i="145"/>
  <c r="V904" i="145"/>
  <c r="U904" i="145"/>
  <c r="T904" i="145"/>
  <c r="S904" i="145"/>
  <c r="R904" i="145"/>
  <c r="Q904" i="145"/>
  <c r="P904" i="145"/>
  <c r="O904" i="145"/>
  <c r="N904" i="145"/>
  <c r="M904" i="145"/>
  <c r="L904" i="145"/>
  <c r="K904" i="145"/>
  <c r="J904" i="145"/>
  <c r="I904" i="145"/>
  <c r="H904" i="145"/>
  <c r="G904" i="145"/>
  <c r="F904" i="145"/>
  <c r="E904" i="145"/>
  <c r="AZ903" i="145"/>
  <c r="AY903" i="145"/>
  <c r="AX903" i="145"/>
  <c r="AW903" i="145"/>
  <c r="AV903" i="145"/>
  <c r="AU903" i="145"/>
  <c r="AT903" i="145"/>
  <c r="AS903" i="145"/>
  <c r="AR903" i="145"/>
  <c r="AQ903" i="145"/>
  <c r="AP903" i="145"/>
  <c r="AO903" i="145"/>
  <c r="AN903" i="145"/>
  <c r="AM903" i="145"/>
  <c r="AL903" i="145"/>
  <c r="AK903" i="145"/>
  <c r="AJ903" i="145"/>
  <c r="AI903" i="145"/>
  <c r="AH903" i="145"/>
  <c r="AG903" i="145"/>
  <c r="AF903" i="145"/>
  <c r="AE903" i="145"/>
  <c r="AD903" i="145"/>
  <c r="Z903" i="145"/>
  <c r="Y903" i="145"/>
  <c r="X903" i="145"/>
  <c r="W903" i="145"/>
  <c r="V903" i="145"/>
  <c r="U903" i="145"/>
  <c r="T903" i="145"/>
  <c r="S903" i="145"/>
  <c r="R903" i="145"/>
  <c r="Q903" i="145"/>
  <c r="P903" i="145"/>
  <c r="O903" i="145"/>
  <c r="N903" i="145"/>
  <c r="M903" i="145"/>
  <c r="L903" i="145"/>
  <c r="K903" i="145"/>
  <c r="J903" i="145"/>
  <c r="I903" i="145"/>
  <c r="H903" i="145"/>
  <c r="G903" i="145"/>
  <c r="F903" i="145"/>
  <c r="E903" i="145"/>
  <c r="AZ902" i="145"/>
  <c r="AY902" i="145"/>
  <c r="AX902" i="145"/>
  <c r="AW902" i="145"/>
  <c r="AV902" i="145"/>
  <c r="AU902" i="145"/>
  <c r="AT902" i="145"/>
  <c r="AS902" i="145"/>
  <c r="AR902" i="145"/>
  <c r="AQ902" i="145"/>
  <c r="AP902" i="145"/>
  <c r="AO902" i="145"/>
  <c r="AN902" i="145"/>
  <c r="AM902" i="145"/>
  <c r="AL902" i="145"/>
  <c r="AK902" i="145"/>
  <c r="AJ902" i="145"/>
  <c r="AI902" i="145"/>
  <c r="AH902" i="145"/>
  <c r="AG902" i="145"/>
  <c r="AF902" i="145"/>
  <c r="AE902" i="145"/>
  <c r="AD902" i="145"/>
  <c r="Z902" i="145"/>
  <c r="Y902" i="145"/>
  <c r="X902" i="145"/>
  <c r="W902" i="145"/>
  <c r="V902" i="145"/>
  <c r="U902" i="145"/>
  <c r="T902" i="145"/>
  <c r="S902" i="145"/>
  <c r="R902" i="145"/>
  <c r="Q902" i="145"/>
  <c r="P902" i="145"/>
  <c r="O902" i="145"/>
  <c r="N902" i="145"/>
  <c r="M902" i="145"/>
  <c r="L902" i="145"/>
  <c r="K902" i="145"/>
  <c r="J902" i="145"/>
  <c r="I902" i="145"/>
  <c r="H902" i="145"/>
  <c r="G902" i="145"/>
  <c r="F902" i="145"/>
  <c r="E902" i="145"/>
  <c r="AZ901" i="145"/>
  <c r="AY901" i="145"/>
  <c r="AX901" i="145"/>
  <c r="AW901" i="145"/>
  <c r="AV901" i="145"/>
  <c r="AU901" i="145"/>
  <c r="AT901" i="145"/>
  <c r="AS901" i="145"/>
  <c r="AR901" i="145"/>
  <c r="AQ901" i="145"/>
  <c r="AP901" i="145"/>
  <c r="AO901" i="145"/>
  <c r="AN901" i="145"/>
  <c r="AM901" i="145"/>
  <c r="AL901" i="145"/>
  <c r="AK901" i="145"/>
  <c r="AJ901" i="145"/>
  <c r="AI901" i="145"/>
  <c r="AH901" i="145"/>
  <c r="AG901" i="145"/>
  <c r="AF901" i="145"/>
  <c r="AE901" i="145"/>
  <c r="AD901" i="145"/>
  <c r="Z901" i="145"/>
  <c r="Y901" i="145"/>
  <c r="X901" i="145"/>
  <c r="W901" i="145"/>
  <c r="V901" i="145"/>
  <c r="U901" i="145"/>
  <c r="T901" i="145"/>
  <c r="S901" i="145"/>
  <c r="R901" i="145"/>
  <c r="Q901" i="145"/>
  <c r="P901" i="145"/>
  <c r="O901" i="145"/>
  <c r="N901" i="145"/>
  <c r="M901" i="145"/>
  <c r="L901" i="145"/>
  <c r="K901" i="145"/>
  <c r="J901" i="145"/>
  <c r="I901" i="145"/>
  <c r="H901" i="145"/>
  <c r="G901" i="145"/>
  <c r="F901" i="145"/>
  <c r="E901" i="145"/>
  <c r="AZ900" i="145"/>
  <c r="AY900" i="145"/>
  <c r="AX900" i="145"/>
  <c r="AW900" i="145"/>
  <c r="AV900" i="145"/>
  <c r="AU900" i="145"/>
  <c r="AT900" i="145"/>
  <c r="AS900" i="145"/>
  <c r="AR900" i="145"/>
  <c r="AQ900" i="145"/>
  <c r="AP900" i="145"/>
  <c r="AO900" i="145"/>
  <c r="AN900" i="145"/>
  <c r="AM900" i="145"/>
  <c r="AL900" i="145"/>
  <c r="AK900" i="145"/>
  <c r="AJ900" i="145"/>
  <c r="AI900" i="145"/>
  <c r="AH900" i="145"/>
  <c r="AG900" i="145"/>
  <c r="AF900" i="145"/>
  <c r="AE900" i="145"/>
  <c r="AD900" i="145"/>
  <c r="Z900" i="145"/>
  <c r="Y900" i="145"/>
  <c r="X900" i="145"/>
  <c r="W900" i="145"/>
  <c r="V900" i="145"/>
  <c r="U900" i="145"/>
  <c r="T900" i="145"/>
  <c r="S900" i="145"/>
  <c r="R900" i="145"/>
  <c r="Q900" i="145"/>
  <c r="P900" i="145"/>
  <c r="O900" i="145"/>
  <c r="N900" i="145"/>
  <c r="M900" i="145"/>
  <c r="L900" i="145"/>
  <c r="K900" i="145"/>
  <c r="J900" i="145"/>
  <c r="I900" i="145"/>
  <c r="H900" i="145"/>
  <c r="G900" i="145"/>
  <c r="F900" i="145"/>
  <c r="E900" i="145"/>
  <c r="AZ899" i="145"/>
  <c r="AY899" i="145"/>
  <c r="AX899" i="145"/>
  <c r="AW899" i="145"/>
  <c r="AV899" i="145"/>
  <c r="AU899" i="145"/>
  <c r="AT899" i="145"/>
  <c r="AS899" i="145"/>
  <c r="AR899" i="145"/>
  <c r="AQ899" i="145"/>
  <c r="AP899" i="145"/>
  <c r="AO899" i="145"/>
  <c r="AN899" i="145"/>
  <c r="AM899" i="145"/>
  <c r="AL899" i="145"/>
  <c r="AK899" i="145"/>
  <c r="AJ899" i="145"/>
  <c r="AI899" i="145"/>
  <c r="AH899" i="145"/>
  <c r="AG899" i="145"/>
  <c r="AF899" i="145"/>
  <c r="AE899" i="145"/>
  <c r="AD899" i="145"/>
  <c r="Z899" i="145"/>
  <c r="Y899" i="145"/>
  <c r="X899" i="145"/>
  <c r="W899" i="145"/>
  <c r="V899" i="145"/>
  <c r="U899" i="145"/>
  <c r="T899" i="145"/>
  <c r="S899" i="145"/>
  <c r="R899" i="145"/>
  <c r="Q899" i="145"/>
  <c r="P899" i="145"/>
  <c r="O899" i="145"/>
  <c r="N899" i="145"/>
  <c r="M899" i="145"/>
  <c r="L899" i="145"/>
  <c r="K899" i="145"/>
  <c r="J899" i="145"/>
  <c r="I899" i="145"/>
  <c r="H899" i="145"/>
  <c r="G899" i="145"/>
  <c r="F899" i="145"/>
  <c r="E899" i="145"/>
  <c r="AZ898" i="145"/>
  <c r="AY898" i="145"/>
  <c r="AX898" i="145"/>
  <c r="AW898" i="145"/>
  <c r="AV898" i="145"/>
  <c r="AU898" i="145"/>
  <c r="AT898" i="145"/>
  <c r="AS898" i="145"/>
  <c r="AR898" i="145"/>
  <c r="AQ898" i="145"/>
  <c r="AP898" i="145"/>
  <c r="AO898" i="145"/>
  <c r="AN898" i="145"/>
  <c r="AM898" i="145"/>
  <c r="AL898" i="145"/>
  <c r="AK898" i="145"/>
  <c r="AJ898" i="145"/>
  <c r="AI898" i="145"/>
  <c r="AH898" i="145"/>
  <c r="AG898" i="145"/>
  <c r="AF898" i="145"/>
  <c r="AE898" i="145"/>
  <c r="AD898" i="145"/>
  <c r="Z898" i="145"/>
  <c r="Y898" i="145"/>
  <c r="X898" i="145"/>
  <c r="W898" i="145"/>
  <c r="V898" i="145"/>
  <c r="U898" i="145"/>
  <c r="T898" i="145"/>
  <c r="S898" i="145"/>
  <c r="R898" i="145"/>
  <c r="Q898" i="145"/>
  <c r="P898" i="145"/>
  <c r="O898" i="145"/>
  <c r="N898" i="145"/>
  <c r="M898" i="145"/>
  <c r="L898" i="145"/>
  <c r="K898" i="145"/>
  <c r="J898" i="145"/>
  <c r="I898" i="145"/>
  <c r="H898" i="145"/>
  <c r="G898" i="145"/>
  <c r="F898" i="145"/>
  <c r="E898" i="145"/>
  <c r="AZ897" i="145"/>
  <c r="AY897" i="145"/>
  <c r="AX897" i="145"/>
  <c r="AW897" i="145"/>
  <c r="AV897" i="145"/>
  <c r="AU897" i="145"/>
  <c r="AT897" i="145"/>
  <c r="AS897" i="145"/>
  <c r="AR897" i="145"/>
  <c r="AQ897" i="145"/>
  <c r="AP897" i="145"/>
  <c r="AO897" i="145"/>
  <c r="AN897" i="145"/>
  <c r="AM897" i="145"/>
  <c r="AL897" i="145"/>
  <c r="AK897" i="145"/>
  <c r="AJ897" i="145"/>
  <c r="AI897" i="145"/>
  <c r="AH897" i="145"/>
  <c r="AG897" i="145"/>
  <c r="AF897" i="145"/>
  <c r="AE897" i="145"/>
  <c r="AD897" i="145"/>
  <c r="Z897" i="145"/>
  <c r="Y897" i="145"/>
  <c r="X897" i="145"/>
  <c r="W897" i="145"/>
  <c r="V897" i="145"/>
  <c r="U897" i="145"/>
  <c r="T897" i="145"/>
  <c r="S897" i="145"/>
  <c r="R897" i="145"/>
  <c r="Q897" i="145"/>
  <c r="P897" i="145"/>
  <c r="O897" i="145"/>
  <c r="N897" i="145"/>
  <c r="M897" i="145"/>
  <c r="L897" i="145"/>
  <c r="K897" i="145"/>
  <c r="J897" i="145"/>
  <c r="I897" i="145"/>
  <c r="H897" i="145"/>
  <c r="G897" i="145"/>
  <c r="F897" i="145"/>
  <c r="E897" i="145"/>
  <c r="AZ896" i="145"/>
  <c r="AY896" i="145"/>
  <c r="AX896" i="145"/>
  <c r="AW896" i="145"/>
  <c r="AV896" i="145"/>
  <c r="AU896" i="145"/>
  <c r="AT896" i="145"/>
  <c r="AS896" i="145"/>
  <c r="AR896" i="145"/>
  <c r="AQ896" i="145"/>
  <c r="AP896" i="145"/>
  <c r="AO896" i="145"/>
  <c r="AN896" i="145"/>
  <c r="AM896" i="145"/>
  <c r="AL896" i="145"/>
  <c r="AK896" i="145"/>
  <c r="AJ896" i="145"/>
  <c r="AI896" i="145"/>
  <c r="AH896" i="145"/>
  <c r="AG896" i="145"/>
  <c r="AF896" i="145"/>
  <c r="AE896" i="145"/>
  <c r="AD896" i="145"/>
  <c r="Z896" i="145"/>
  <c r="Y896" i="145"/>
  <c r="X896" i="145"/>
  <c r="W896" i="145"/>
  <c r="V896" i="145"/>
  <c r="U896" i="145"/>
  <c r="T896" i="145"/>
  <c r="S896" i="145"/>
  <c r="R896" i="145"/>
  <c r="Q896" i="145"/>
  <c r="P896" i="145"/>
  <c r="O896" i="145"/>
  <c r="N896" i="145"/>
  <c r="M896" i="145"/>
  <c r="L896" i="145"/>
  <c r="K896" i="145"/>
  <c r="J896" i="145"/>
  <c r="I896" i="145"/>
  <c r="H896" i="145"/>
  <c r="G896" i="145"/>
  <c r="F896" i="145"/>
  <c r="E896" i="145"/>
  <c r="AZ895" i="145"/>
  <c r="AY895" i="145"/>
  <c r="AX895" i="145"/>
  <c r="AW895" i="145"/>
  <c r="AV895" i="145"/>
  <c r="AU895" i="145"/>
  <c r="AT895" i="145"/>
  <c r="AS895" i="145"/>
  <c r="AR895" i="145"/>
  <c r="AQ895" i="145"/>
  <c r="AP895" i="145"/>
  <c r="AO895" i="145"/>
  <c r="AN895" i="145"/>
  <c r="AM895" i="145"/>
  <c r="AL895" i="145"/>
  <c r="AK895" i="145"/>
  <c r="AJ895" i="145"/>
  <c r="AI895" i="145"/>
  <c r="AH895" i="145"/>
  <c r="AG895" i="145"/>
  <c r="AF895" i="145"/>
  <c r="AE895" i="145"/>
  <c r="AD895" i="145"/>
  <c r="Z895" i="145"/>
  <c r="Y895" i="145"/>
  <c r="X895" i="145"/>
  <c r="W895" i="145"/>
  <c r="V895" i="145"/>
  <c r="U895" i="145"/>
  <c r="T895" i="145"/>
  <c r="S895" i="145"/>
  <c r="R895" i="145"/>
  <c r="Q895" i="145"/>
  <c r="P895" i="145"/>
  <c r="O895" i="145"/>
  <c r="N895" i="145"/>
  <c r="M895" i="145"/>
  <c r="L895" i="145"/>
  <c r="K895" i="145"/>
  <c r="J895" i="145"/>
  <c r="I895" i="145"/>
  <c r="H895" i="145"/>
  <c r="G895" i="145"/>
  <c r="F895" i="145"/>
  <c r="E895" i="145"/>
  <c r="AZ894" i="145"/>
  <c r="AY894" i="145"/>
  <c r="AX894" i="145"/>
  <c r="AW894" i="145"/>
  <c r="AV894" i="145"/>
  <c r="AU894" i="145"/>
  <c r="AT894" i="145"/>
  <c r="AS894" i="145"/>
  <c r="AR894" i="145"/>
  <c r="AQ894" i="145"/>
  <c r="AP894" i="145"/>
  <c r="AO894" i="145"/>
  <c r="AN894" i="145"/>
  <c r="AM894" i="145"/>
  <c r="AL894" i="145"/>
  <c r="AK894" i="145"/>
  <c r="AJ894" i="145"/>
  <c r="AI894" i="145"/>
  <c r="AH894" i="145"/>
  <c r="AG894" i="145"/>
  <c r="AF894" i="145"/>
  <c r="AE894" i="145"/>
  <c r="AD894" i="145"/>
  <c r="Z894" i="145"/>
  <c r="Y894" i="145"/>
  <c r="X894" i="145"/>
  <c r="W894" i="145"/>
  <c r="V894" i="145"/>
  <c r="U894" i="145"/>
  <c r="T894" i="145"/>
  <c r="S894" i="145"/>
  <c r="R894" i="145"/>
  <c r="Q894" i="145"/>
  <c r="P894" i="145"/>
  <c r="O894" i="145"/>
  <c r="N894" i="145"/>
  <c r="M894" i="145"/>
  <c r="L894" i="145"/>
  <c r="K894" i="145"/>
  <c r="J894" i="145"/>
  <c r="I894" i="145"/>
  <c r="H894" i="145"/>
  <c r="G894" i="145"/>
  <c r="F894" i="145"/>
  <c r="E894" i="145"/>
  <c r="AZ893" i="145"/>
  <c r="AY893" i="145"/>
  <c r="AX893" i="145"/>
  <c r="AW893" i="145"/>
  <c r="AV893" i="145"/>
  <c r="AU893" i="145"/>
  <c r="AT893" i="145"/>
  <c r="AS893" i="145"/>
  <c r="AR893" i="145"/>
  <c r="AQ893" i="145"/>
  <c r="AP893" i="145"/>
  <c r="AO893" i="145"/>
  <c r="AN893" i="145"/>
  <c r="AM893" i="145"/>
  <c r="AL893" i="145"/>
  <c r="AK893" i="145"/>
  <c r="AJ893" i="145"/>
  <c r="AI893" i="145"/>
  <c r="AH893" i="145"/>
  <c r="AG893" i="145"/>
  <c r="AF893" i="145"/>
  <c r="AE893" i="145"/>
  <c r="AD893" i="145"/>
  <c r="Z893" i="145"/>
  <c r="Y893" i="145"/>
  <c r="X893" i="145"/>
  <c r="W893" i="145"/>
  <c r="V893" i="145"/>
  <c r="U893" i="145"/>
  <c r="T893" i="145"/>
  <c r="S893" i="145"/>
  <c r="R893" i="145"/>
  <c r="Q893" i="145"/>
  <c r="P893" i="145"/>
  <c r="O893" i="145"/>
  <c r="N893" i="145"/>
  <c r="M893" i="145"/>
  <c r="L893" i="145"/>
  <c r="K893" i="145"/>
  <c r="J893" i="145"/>
  <c r="I893" i="145"/>
  <c r="H893" i="145"/>
  <c r="G893" i="145"/>
  <c r="F893" i="145"/>
  <c r="E893" i="145"/>
  <c r="AZ892" i="145"/>
  <c r="AY892" i="145"/>
  <c r="AX892" i="145"/>
  <c r="AW892" i="145"/>
  <c r="AV892" i="145"/>
  <c r="AU892" i="145"/>
  <c r="AT892" i="145"/>
  <c r="AS892" i="145"/>
  <c r="AR892" i="145"/>
  <c r="AQ892" i="145"/>
  <c r="AP892" i="145"/>
  <c r="AO892" i="145"/>
  <c r="AN892" i="145"/>
  <c r="AM892" i="145"/>
  <c r="AL892" i="145"/>
  <c r="AK892" i="145"/>
  <c r="AJ892" i="145"/>
  <c r="AI892" i="145"/>
  <c r="AH892" i="145"/>
  <c r="AG892" i="145"/>
  <c r="AF892" i="145"/>
  <c r="AE892" i="145"/>
  <c r="AD892" i="145"/>
  <c r="Z892" i="145"/>
  <c r="Y892" i="145"/>
  <c r="X892" i="145"/>
  <c r="W892" i="145"/>
  <c r="V892" i="145"/>
  <c r="U892" i="145"/>
  <c r="T892" i="145"/>
  <c r="S892" i="145"/>
  <c r="R892" i="145"/>
  <c r="Q892" i="145"/>
  <c r="P892" i="145"/>
  <c r="O892" i="145"/>
  <c r="N892" i="145"/>
  <c r="M892" i="145"/>
  <c r="L892" i="145"/>
  <c r="K892" i="145"/>
  <c r="J892" i="145"/>
  <c r="I892" i="145"/>
  <c r="H892" i="145"/>
  <c r="G892" i="145"/>
  <c r="F892" i="145"/>
  <c r="E892" i="145"/>
  <c r="AZ891" i="145"/>
  <c r="AY891" i="145"/>
  <c r="AX891" i="145"/>
  <c r="AW891" i="145"/>
  <c r="AV891" i="145"/>
  <c r="AU891" i="145"/>
  <c r="AT891" i="145"/>
  <c r="AS891" i="145"/>
  <c r="AR891" i="145"/>
  <c r="AQ891" i="145"/>
  <c r="AP891" i="145"/>
  <c r="AO891" i="145"/>
  <c r="AN891" i="145"/>
  <c r="AM891" i="145"/>
  <c r="AL891" i="145"/>
  <c r="AK891" i="145"/>
  <c r="AJ891" i="145"/>
  <c r="AI891" i="145"/>
  <c r="AH891" i="145"/>
  <c r="AG891" i="145"/>
  <c r="AF891" i="145"/>
  <c r="AE891" i="145"/>
  <c r="AD891" i="145"/>
  <c r="Z891" i="145"/>
  <c r="Y891" i="145"/>
  <c r="X891" i="145"/>
  <c r="W891" i="145"/>
  <c r="V891" i="145"/>
  <c r="U891" i="145"/>
  <c r="T891" i="145"/>
  <c r="S891" i="145"/>
  <c r="R891" i="145"/>
  <c r="Q891" i="145"/>
  <c r="P891" i="145"/>
  <c r="O891" i="145"/>
  <c r="N891" i="145"/>
  <c r="M891" i="145"/>
  <c r="L891" i="145"/>
  <c r="K891" i="145"/>
  <c r="J891" i="145"/>
  <c r="I891" i="145"/>
  <c r="H891" i="145"/>
  <c r="G891" i="145"/>
  <c r="F891" i="145"/>
  <c r="E891" i="145"/>
  <c r="AZ890" i="145"/>
  <c r="AY890" i="145"/>
  <c r="AX890" i="145"/>
  <c r="AW890" i="145"/>
  <c r="AV890" i="145"/>
  <c r="AU890" i="145"/>
  <c r="AT890" i="145"/>
  <c r="AS890" i="145"/>
  <c r="AR890" i="145"/>
  <c r="AQ890" i="145"/>
  <c r="AP890" i="145"/>
  <c r="AO890" i="145"/>
  <c r="AN890" i="145"/>
  <c r="AM890" i="145"/>
  <c r="AL890" i="145"/>
  <c r="AK890" i="145"/>
  <c r="AJ890" i="145"/>
  <c r="AI890" i="145"/>
  <c r="AH890" i="145"/>
  <c r="AG890" i="145"/>
  <c r="AF890" i="145"/>
  <c r="AE890" i="145"/>
  <c r="AD890" i="145"/>
  <c r="Z890" i="145"/>
  <c r="Y890" i="145"/>
  <c r="X890" i="145"/>
  <c r="W890" i="145"/>
  <c r="V890" i="145"/>
  <c r="U890" i="145"/>
  <c r="T890" i="145"/>
  <c r="S890" i="145"/>
  <c r="R890" i="145"/>
  <c r="Q890" i="145"/>
  <c r="P890" i="145"/>
  <c r="O890" i="145"/>
  <c r="N890" i="145"/>
  <c r="M890" i="145"/>
  <c r="L890" i="145"/>
  <c r="K890" i="145"/>
  <c r="J890" i="145"/>
  <c r="I890" i="145"/>
  <c r="H890" i="145"/>
  <c r="G890" i="145"/>
  <c r="F890" i="145"/>
  <c r="E890" i="145"/>
  <c r="AZ889" i="145"/>
  <c r="AY889" i="145"/>
  <c r="AX889" i="145"/>
  <c r="AW889" i="145"/>
  <c r="AV889" i="145"/>
  <c r="AU889" i="145"/>
  <c r="AT889" i="145"/>
  <c r="AS889" i="145"/>
  <c r="AR889" i="145"/>
  <c r="AQ889" i="145"/>
  <c r="AP889" i="145"/>
  <c r="AO889" i="145"/>
  <c r="AN889" i="145"/>
  <c r="AM889" i="145"/>
  <c r="AL889" i="145"/>
  <c r="AK889" i="145"/>
  <c r="AJ889" i="145"/>
  <c r="AI889" i="145"/>
  <c r="AH889" i="145"/>
  <c r="AG889" i="145"/>
  <c r="AF889" i="145"/>
  <c r="AE889" i="145"/>
  <c r="AD889" i="145"/>
  <c r="Z889" i="145"/>
  <c r="Y889" i="145"/>
  <c r="X889" i="145"/>
  <c r="W889" i="145"/>
  <c r="V889" i="145"/>
  <c r="U889" i="145"/>
  <c r="T889" i="145"/>
  <c r="S889" i="145"/>
  <c r="R889" i="145"/>
  <c r="Q889" i="145"/>
  <c r="P889" i="145"/>
  <c r="O889" i="145"/>
  <c r="N889" i="145"/>
  <c r="M889" i="145"/>
  <c r="L889" i="145"/>
  <c r="K889" i="145"/>
  <c r="J889" i="145"/>
  <c r="I889" i="145"/>
  <c r="H889" i="145"/>
  <c r="G889" i="145"/>
  <c r="F889" i="145"/>
  <c r="E889" i="145"/>
  <c r="AZ888" i="145"/>
  <c r="AY888" i="145"/>
  <c r="AX888" i="145"/>
  <c r="AW888" i="145"/>
  <c r="AV888" i="145"/>
  <c r="AU888" i="145"/>
  <c r="AT888" i="145"/>
  <c r="AS888" i="145"/>
  <c r="AR888" i="145"/>
  <c r="AQ888" i="145"/>
  <c r="AP888" i="145"/>
  <c r="AO888" i="145"/>
  <c r="AN888" i="145"/>
  <c r="AM888" i="145"/>
  <c r="AL888" i="145"/>
  <c r="AK888" i="145"/>
  <c r="AJ888" i="145"/>
  <c r="AI888" i="145"/>
  <c r="AH888" i="145"/>
  <c r="AG888" i="145"/>
  <c r="AF888" i="145"/>
  <c r="AE888" i="145"/>
  <c r="AD888" i="145"/>
  <c r="Z888" i="145"/>
  <c r="Y888" i="145"/>
  <c r="X888" i="145"/>
  <c r="W888" i="145"/>
  <c r="V888" i="145"/>
  <c r="U888" i="145"/>
  <c r="T888" i="145"/>
  <c r="S888" i="145"/>
  <c r="R888" i="145"/>
  <c r="Q888" i="145"/>
  <c r="P888" i="145"/>
  <c r="O888" i="145"/>
  <c r="N888" i="145"/>
  <c r="M888" i="145"/>
  <c r="L888" i="145"/>
  <c r="K888" i="145"/>
  <c r="J888" i="145"/>
  <c r="I888" i="145"/>
  <c r="H888" i="145"/>
  <c r="G888" i="145"/>
  <c r="F888" i="145"/>
  <c r="E888" i="145"/>
  <c r="AZ887" i="145"/>
  <c r="AY887" i="145"/>
  <c r="AX887" i="145"/>
  <c r="AW887" i="145"/>
  <c r="AV887" i="145"/>
  <c r="AU887" i="145"/>
  <c r="AT887" i="145"/>
  <c r="AS887" i="145"/>
  <c r="AR887" i="145"/>
  <c r="AQ887" i="145"/>
  <c r="AP887" i="145"/>
  <c r="AO887" i="145"/>
  <c r="AN887" i="145"/>
  <c r="AM887" i="145"/>
  <c r="AL887" i="145"/>
  <c r="AK887" i="145"/>
  <c r="AJ887" i="145"/>
  <c r="AI887" i="145"/>
  <c r="AH887" i="145"/>
  <c r="AG887" i="145"/>
  <c r="AF887" i="145"/>
  <c r="AE887" i="145"/>
  <c r="AD887" i="145"/>
  <c r="Z887" i="145"/>
  <c r="Y887" i="145"/>
  <c r="X887" i="145"/>
  <c r="W887" i="145"/>
  <c r="V887" i="145"/>
  <c r="U887" i="145"/>
  <c r="T887" i="145"/>
  <c r="S887" i="145"/>
  <c r="R887" i="145"/>
  <c r="Q887" i="145"/>
  <c r="P887" i="145"/>
  <c r="O887" i="145"/>
  <c r="N887" i="145"/>
  <c r="M887" i="145"/>
  <c r="L887" i="145"/>
  <c r="K887" i="145"/>
  <c r="J887" i="145"/>
  <c r="I887" i="145"/>
  <c r="H887" i="145"/>
  <c r="G887" i="145"/>
  <c r="F887" i="145"/>
  <c r="E887" i="145"/>
  <c r="AZ886" i="145"/>
  <c r="AY886" i="145"/>
  <c r="AX886" i="145"/>
  <c r="AW886" i="145"/>
  <c r="AV886" i="145"/>
  <c r="AU886" i="145"/>
  <c r="AT886" i="145"/>
  <c r="AS886" i="145"/>
  <c r="AR886" i="145"/>
  <c r="AQ886" i="145"/>
  <c r="AP886" i="145"/>
  <c r="AO886" i="145"/>
  <c r="AN886" i="145"/>
  <c r="AM886" i="145"/>
  <c r="AL886" i="145"/>
  <c r="AK886" i="145"/>
  <c r="AJ886" i="145"/>
  <c r="AI886" i="145"/>
  <c r="AH886" i="145"/>
  <c r="AG886" i="145"/>
  <c r="AF886" i="145"/>
  <c r="AE886" i="145"/>
  <c r="AD886" i="145"/>
  <c r="Z886" i="145"/>
  <c r="Y886" i="145"/>
  <c r="X886" i="145"/>
  <c r="W886" i="145"/>
  <c r="V886" i="145"/>
  <c r="U886" i="145"/>
  <c r="T886" i="145"/>
  <c r="S886" i="145"/>
  <c r="R886" i="145"/>
  <c r="Q886" i="145"/>
  <c r="P886" i="145"/>
  <c r="O886" i="145"/>
  <c r="N886" i="145"/>
  <c r="M886" i="145"/>
  <c r="L886" i="145"/>
  <c r="K886" i="145"/>
  <c r="J886" i="145"/>
  <c r="I886" i="145"/>
  <c r="H886" i="145"/>
  <c r="G886" i="145"/>
  <c r="F886" i="145"/>
  <c r="E886" i="145"/>
  <c r="AZ885" i="145"/>
  <c r="AY885" i="145"/>
  <c r="AX885" i="145"/>
  <c r="AW885" i="145"/>
  <c r="AV885" i="145"/>
  <c r="AU885" i="145"/>
  <c r="AT885" i="145"/>
  <c r="AS885" i="145"/>
  <c r="AR885" i="145"/>
  <c r="AQ885" i="145"/>
  <c r="AP885" i="145"/>
  <c r="AO885" i="145"/>
  <c r="AN885" i="145"/>
  <c r="AM885" i="145"/>
  <c r="AL885" i="145"/>
  <c r="AK885" i="145"/>
  <c r="AJ885" i="145"/>
  <c r="AI885" i="145"/>
  <c r="AH885" i="145"/>
  <c r="AG885" i="145"/>
  <c r="AF885" i="145"/>
  <c r="AE885" i="145"/>
  <c r="AD885" i="145"/>
  <c r="Z885" i="145"/>
  <c r="Y885" i="145"/>
  <c r="X885" i="145"/>
  <c r="W885" i="145"/>
  <c r="V885" i="145"/>
  <c r="U885" i="145"/>
  <c r="T885" i="145"/>
  <c r="S885" i="145"/>
  <c r="R885" i="145"/>
  <c r="Q885" i="145"/>
  <c r="P885" i="145"/>
  <c r="O885" i="145"/>
  <c r="N885" i="145"/>
  <c r="M885" i="145"/>
  <c r="L885" i="145"/>
  <c r="K885" i="145"/>
  <c r="J885" i="145"/>
  <c r="I885" i="145"/>
  <c r="H885" i="145"/>
  <c r="G885" i="145"/>
  <c r="F885" i="145"/>
  <c r="E885" i="145"/>
  <c r="AZ884" i="145"/>
  <c r="AY884" i="145"/>
  <c r="AX884" i="145"/>
  <c r="AW884" i="145"/>
  <c r="AV884" i="145"/>
  <c r="AU884" i="145"/>
  <c r="AT884" i="145"/>
  <c r="AS884" i="145"/>
  <c r="AR884" i="145"/>
  <c r="AQ884" i="145"/>
  <c r="AP884" i="145"/>
  <c r="AO884" i="145"/>
  <c r="AN884" i="145"/>
  <c r="AM884" i="145"/>
  <c r="AL884" i="145"/>
  <c r="AK884" i="145"/>
  <c r="AJ884" i="145"/>
  <c r="AI884" i="145"/>
  <c r="AH884" i="145"/>
  <c r="AG884" i="145"/>
  <c r="AF884" i="145"/>
  <c r="AE884" i="145"/>
  <c r="AD884" i="145"/>
  <c r="Z884" i="145"/>
  <c r="Y884" i="145"/>
  <c r="X884" i="145"/>
  <c r="W884" i="145"/>
  <c r="V884" i="145"/>
  <c r="U884" i="145"/>
  <c r="T884" i="145"/>
  <c r="S884" i="145"/>
  <c r="R884" i="145"/>
  <c r="Q884" i="145"/>
  <c r="P884" i="145"/>
  <c r="O884" i="145"/>
  <c r="N884" i="145"/>
  <c r="M884" i="145"/>
  <c r="L884" i="145"/>
  <c r="K884" i="145"/>
  <c r="J884" i="145"/>
  <c r="I884" i="145"/>
  <c r="H884" i="145"/>
  <c r="G884" i="145"/>
  <c r="F884" i="145"/>
  <c r="E884" i="145"/>
  <c r="AZ883" i="145"/>
  <c r="AY883" i="145"/>
  <c r="AX883" i="145"/>
  <c r="AW883" i="145"/>
  <c r="AV883" i="145"/>
  <c r="AU883" i="145"/>
  <c r="AT883" i="145"/>
  <c r="AS883" i="145"/>
  <c r="AR883" i="145"/>
  <c r="AQ883" i="145"/>
  <c r="AP883" i="145"/>
  <c r="AO883" i="145"/>
  <c r="AN883" i="145"/>
  <c r="AM883" i="145"/>
  <c r="AL883" i="145"/>
  <c r="AK883" i="145"/>
  <c r="AJ883" i="145"/>
  <c r="AI883" i="145"/>
  <c r="AH883" i="145"/>
  <c r="AG883" i="145"/>
  <c r="AF883" i="145"/>
  <c r="AE883" i="145"/>
  <c r="AD883" i="145"/>
  <c r="Z883" i="145"/>
  <c r="Y883" i="145"/>
  <c r="X883" i="145"/>
  <c r="W883" i="145"/>
  <c r="V883" i="145"/>
  <c r="U883" i="145"/>
  <c r="T883" i="145"/>
  <c r="S883" i="145"/>
  <c r="R883" i="145"/>
  <c r="Q883" i="145"/>
  <c r="P883" i="145"/>
  <c r="O883" i="145"/>
  <c r="N883" i="145"/>
  <c r="M883" i="145"/>
  <c r="L883" i="145"/>
  <c r="K883" i="145"/>
  <c r="J883" i="145"/>
  <c r="I883" i="145"/>
  <c r="H883" i="145"/>
  <c r="G883" i="145"/>
  <c r="F883" i="145"/>
  <c r="E883" i="145"/>
  <c r="AZ882" i="145"/>
  <c r="AY882" i="145"/>
  <c r="AX882" i="145"/>
  <c r="AW882" i="145"/>
  <c r="AV882" i="145"/>
  <c r="AU882" i="145"/>
  <c r="AT882" i="145"/>
  <c r="AS882" i="145"/>
  <c r="AR882" i="145"/>
  <c r="AQ882" i="145"/>
  <c r="AP882" i="145"/>
  <c r="AO882" i="145"/>
  <c r="AN882" i="145"/>
  <c r="AM882" i="145"/>
  <c r="AL882" i="145"/>
  <c r="AK882" i="145"/>
  <c r="AJ882" i="145"/>
  <c r="AI882" i="145"/>
  <c r="AH882" i="145"/>
  <c r="AG882" i="145"/>
  <c r="AF882" i="145"/>
  <c r="AE882" i="145"/>
  <c r="AD882" i="145"/>
  <c r="Z882" i="145"/>
  <c r="Y882" i="145"/>
  <c r="X882" i="145"/>
  <c r="W882" i="145"/>
  <c r="V882" i="145"/>
  <c r="U882" i="145"/>
  <c r="T882" i="145"/>
  <c r="S882" i="145"/>
  <c r="R882" i="145"/>
  <c r="Q882" i="145"/>
  <c r="P882" i="145"/>
  <c r="O882" i="145"/>
  <c r="N882" i="145"/>
  <c r="M882" i="145"/>
  <c r="L882" i="145"/>
  <c r="K882" i="145"/>
  <c r="J882" i="145"/>
  <c r="I882" i="145"/>
  <c r="H882" i="145"/>
  <c r="G882" i="145"/>
  <c r="F882" i="145"/>
  <c r="E882" i="145"/>
  <c r="AZ881" i="145"/>
  <c r="AY881" i="145"/>
  <c r="AX881" i="145"/>
  <c r="AW881" i="145"/>
  <c r="AV881" i="145"/>
  <c r="AU881" i="145"/>
  <c r="AT881" i="145"/>
  <c r="AS881" i="145"/>
  <c r="AR881" i="145"/>
  <c r="AQ881" i="145"/>
  <c r="AP881" i="145"/>
  <c r="AO881" i="145"/>
  <c r="AN881" i="145"/>
  <c r="AM881" i="145"/>
  <c r="AL881" i="145"/>
  <c r="AK881" i="145"/>
  <c r="AJ881" i="145"/>
  <c r="AI881" i="145"/>
  <c r="AH881" i="145"/>
  <c r="AG881" i="145"/>
  <c r="AF881" i="145"/>
  <c r="AE881" i="145"/>
  <c r="AD881" i="145"/>
  <c r="Z881" i="145"/>
  <c r="Y881" i="145"/>
  <c r="X881" i="145"/>
  <c r="W881" i="145"/>
  <c r="V881" i="145"/>
  <c r="U881" i="145"/>
  <c r="T881" i="145"/>
  <c r="S881" i="145"/>
  <c r="R881" i="145"/>
  <c r="Q881" i="145"/>
  <c r="P881" i="145"/>
  <c r="O881" i="145"/>
  <c r="N881" i="145"/>
  <c r="M881" i="145"/>
  <c r="L881" i="145"/>
  <c r="K881" i="145"/>
  <c r="J881" i="145"/>
  <c r="I881" i="145"/>
  <c r="H881" i="145"/>
  <c r="G881" i="145"/>
  <c r="F881" i="145"/>
  <c r="E881" i="145"/>
  <c r="AZ880" i="145"/>
  <c r="AY880" i="145"/>
  <c r="AX880" i="145"/>
  <c r="AW880" i="145"/>
  <c r="AV880" i="145"/>
  <c r="AU880" i="145"/>
  <c r="AT880" i="145"/>
  <c r="AS880" i="145"/>
  <c r="AR880" i="145"/>
  <c r="AQ880" i="145"/>
  <c r="AP880" i="145"/>
  <c r="AO880" i="145"/>
  <c r="AN880" i="145"/>
  <c r="AM880" i="145"/>
  <c r="AL880" i="145"/>
  <c r="AK880" i="145"/>
  <c r="AJ880" i="145"/>
  <c r="AI880" i="145"/>
  <c r="AH880" i="145"/>
  <c r="AG880" i="145"/>
  <c r="AF880" i="145"/>
  <c r="AE880" i="145"/>
  <c r="AD880" i="145"/>
  <c r="Z880" i="145"/>
  <c r="Y880" i="145"/>
  <c r="X880" i="145"/>
  <c r="W880" i="145"/>
  <c r="V880" i="145"/>
  <c r="U880" i="145"/>
  <c r="T880" i="145"/>
  <c r="S880" i="145"/>
  <c r="R880" i="145"/>
  <c r="Q880" i="145"/>
  <c r="P880" i="145"/>
  <c r="O880" i="145"/>
  <c r="N880" i="145"/>
  <c r="M880" i="145"/>
  <c r="L880" i="145"/>
  <c r="K880" i="145"/>
  <c r="J880" i="145"/>
  <c r="I880" i="145"/>
  <c r="H880" i="145"/>
  <c r="G880" i="145"/>
  <c r="F880" i="145"/>
  <c r="E880" i="145"/>
  <c r="AZ879" i="145"/>
  <c r="AY879" i="145"/>
  <c r="AX879" i="145"/>
  <c r="AW879" i="145"/>
  <c r="AV879" i="145"/>
  <c r="AU879" i="145"/>
  <c r="AT879" i="145"/>
  <c r="AS879" i="145"/>
  <c r="AR879" i="145"/>
  <c r="AQ879" i="145"/>
  <c r="AP879" i="145"/>
  <c r="AO879" i="145"/>
  <c r="AN879" i="145"/>
  <c r="AM879" i="145"/>
  <c r="AL879" i="145"/>
  <c r="AK879" i="145"/>
  <c r="AJ879" i="145"/>
  <c r="AI879" i="145"/>
  <c r="AH879" i="145"/>
  <c r="AG879" i="145"/>
  <c r="AF879" i="145"/>
  <c r="AE879" i="145"/>
  <c r="AD879" i="145"/>
  <c r="Z879" i="145"/>
  <c r="Y879" i="145"/>
  <c r="X879" i="145"/>
  <c r="W879" i="145"/>
  <c r="V879" i="145"/>
  <c r="U879" i="145"/>
  <c r="T879" i="145"/>
  <c r="S879" i="145"/>
  <c r="R879" i="145"/>
  <c r="Q879" i="145"/>
  <c r="P879" i="145"/>
  <c r="O879" i="145"/>
  <c r="N879" i="145"/>
  <c r="M879" i="145"/>
  <c r="L879" i="145"/>
  <c r="K879" i="145"/>
  <c r="J879" i="145"/>
  <c r="I879" i="145"/>
  <c r="H879" i="145"/>
  <c r="G879" i="145"/>
  <c r="F879" i="145"/>
  <c r="E879" i="145"/>
  <c r="AZ878" i="145"/>
  <c r="AY878" i="145"/>
  <c r="AX878" i="145"/>
  <c r="AW878" i="145"/>
  <c r="AV878" i="145"/>
  <c r="AU878" i="145"/>
  <c r="AT878" i="145"/>
  <c r="AS878" i="145"/>
  <c r="AR878" i="145"/>
  <c r="AQ878" i="145"/>
  <c r="AP878" i="145"/>
  <c r="AO878" i="145"/>
  <c r="AN878" i="145"/>
  <c r="AM878" i="145"/>
  <c r="AL878" i="145"/>
  <c r="AK878" i="145"/>
  <c r="AJ878" i="145"/>
  <c r="AI878" i="145"/>
  <c r="AH878" i="145"/>
  <c r="AG878" i="145"/>
  <c r="AF878" i="145"/>
  <c r="AE878" i="145"/>
  <c r="AD878" i="145"/>
  <c r="Z878" i="145"/>
  <c r="Y878" i="145"/>
  <c r="X878" i="145"/>
  <c r="W878" i="145"/>
  <c r="V878" i="145"/>
  <c r="U878" i="145"/>
  <c r="T878" i="145"/>
  <c r="S878" i="145"/>
  <c r="R878" i="145"/>
  <c r="Q878" i="145"/>
  <c r="P878" i="145"/>
  <c r="O878" i="145"/>
  <c r="N878" i="145"/>
  <c r="M878" i="145"/>
  <c r="L878" i="145"/>
  <c r="K878" i="145"/>
  <c r="J878" i="145"/>
  <c r="I878" i="145"/>
  <c r="H878" i="145"/>
  <c r="G878" i="145"/>
  <c r="F878" i="145"/>
  <c r="E878" i="145"/>
  <c r="AZ877" i="145"/>
  <c r="AY877" i="145"/>
  <c r="AX877" i="145"/>
  <c r="AW877" i="145"/>
  <c r="AV877" i="145"/>
  <c r="AU877" i="145"/>
  <c r="AT877" i="145"/>
  <c r="AS877" i="145"/>
  <c r="AR877" i="145"/>
  <c r="AQ877" i="145"/>
  <c r="AP877" i="145"/>
  <c r="AO877" i="145"/>
  <c r="AN877" i="145"/>
  <c r="AM877" i="145"/>
  <c r="AL877" i="145"/>
  <c r="AK877" i="145"/>
  <c r="AJ877" i="145"/>
  <c r="AI877" i="145"/>
  <c r="AH877" i="145"/>
  <c r="AG877" i="145"/>
  <c r="AF877" i="145"/>
  <c r="AE877" i="145"/>
  <c r="AD877" i="145"/>
  <c r="Z877" i="145"/>
  <c r="Y877" i="145"/>
  <c r="X877" i="145"/>
  <c r="W877" i="145"/>
  <c r="V877" i="145"/>
  <c r="U877" i="145"/>
  <c r="T877" i="145"/>
  <c r="S877" i="145"/>
  <c r="R877" i="145"/>
  <c r="Q877" i="145"/>
  <c r="P877" i="145"/>
  <c r="O877" i="145"/>
  <c r="N877" i="145"/>
  <c r="M877" i="145"/>
  <c r="L877" i="145"/>
  <c r="K877" i="145"/>
  <c r="J877" i="145"/>
  <c r="I877" i="145"/>
  <c r="H877" i="145"/>
  <c r="G877" i="145"/>
  <c r="F877" i="145"/>
  <c r="E877" i="145"/>
  <c r="AZ876" i="145"/>
  <c r="AY876" i="145"/>
  <c r="AX876" i="145"/>
  <c r="AW876" i="145"/>
  <c r="AV876" i="145"/>
  <c r="AU876" i="145"/>
  <c r="AT876" i="145"/>
  <c r="AS876" i="145"/>
  <c r="AR876" i="145"/>
  <c r="AQ876" i="145"/>
  <c r="AP876" i="145"/>
  <c r="AO876" i="145"/>
  <c r="AN876" i="145"/>
  <c r="AM876" i="145"/>
  <c r="AL876" i="145"/>
  <c r="AK876" i="145"/>
  <c r="AJ876" i="145"/>
  <c r="AI876" i="145"/>
  <c r="AH876" i="145"/>
  <c r="AG876" i="145"/>
  <c r="AF876" i="145"/>
  <c r="AE876" i="145"/>
  <c r="AD876" i="145"/>
  <c r="Z876" i="145"/>
  <c r="Y876" i="145"/>
  <c r="X876" i="145"/>
  <c r="W876" i="145"/>
  <c r="V876" i="145"/>
  <c r="U876" i="145"/>
  <c r="T876" i="145"/>
  <c r="S876" i="145"/>
  <c r="R876" i="145"/>
  <c r="Q876" i="145"/>
  <c r="P876" i="145"/>
  <c r="O876" i="145"/>
  <c r="N876" i="145"/>
  <c r="M876" i="145"/>
  <c r="L876" i="145"/>
  <c r="K876" i="145"/>
  <c r="J876" i="145"/>
  <c r="I876" i="145"/>
  <c r="H876" i="145"/>
  <c r="G876" i="145"/>
  <c r="F876" i="145"/>
  <c r="E876" i="145"/>
  <c r="AZ875" i="145"/>
  <c r="AY875" i="145"/>
  <c r="AX875" i="145"/>
  <c r="AW875" i="145"/>
  <c r="AV875" i="145"/>
  <c r="AU875" i="145"/>
  <c r="AT875" i="145"/>
  <c r="AS875" i="145"/>
  <c r="AR875" i="145"/>
  <c r="AQ875" i="145"/>
  <c r="AP875" i="145"/>
  <c r="AO875" i="145"/>
  <c r="AN875" i="145"/>
  <c r="AM875" i="145"/>
  <c r="AL875" i="145"/>
  <c r="AK875" i="145"/>
  <c r="AJ875" i="145"/>
  <c r="AI875" i="145"/>
  <c r="AH875" i="145"/>
  <c r="AG875" i="145"/>
  <c r="AF875" i="145"/>
  <c r="AE875" i="145"/>
  <c r="AD875" i="145"/>
  <c r="Z875" i="145"/>
  <c r="Y875" i="145"/>
  <c r="X875" i="145"/>
  <c r="W875" i="145"/>
  <c r="V875" i="145"/>
  <c r="U875" i="145"/>
  <c r="T875" i="145"/>
  <c r="S875" i="145"/>
  <c r="R875" i="145"/>
  <c r="Q875" i="145"/>
  <c r="P875" i="145"/>
  <c r="O875" i="145"/>
  <c r="N875" i="145"/>
  <c r="M875" i="145"/>
  <c r="L875" i="145"/>
  <c r="K875" i="145"/>
  <c r="J875" i="145"/>
  <c r="I875" i="145"/>
  <c r="H875" i="145"/>
  <c r="G875" i="145"/>
  <c r="F875" i="145"/>
  <c r="E875" i="145"/>
  <c r="AZ874" i="145"/>
  <c r="AY874" i="145"/>
  <c r="AX874" i="145"/>
  <c r="AW874" i="145"/>
  <c r="AV874" i="145"/>
  <c r="AU874" i="145"/>
  <c r="AT874" i="145"/>
  <c r="AS874" i="145"/>
  <c r="AR874" i="145"/>
  <c r="AQ874" i="145"/>
  <c r="AP874" i="145"/>
  <c r="AO874" i="145"/>
  <c r="AN874" i="145"/>
  <c r="AM874" i="145"/>
  <c r="AL874" i="145"/>
  <c r="AK874" i="145"/>
  <c r="AJ874" i="145"/>
  <c r="AI874" i="145"/>
  <c r="AH874" i="145"/>
  <c r="AG874" i="145"/>
  <c r="AF874" i="145"/>
  <c r="AE874" i="145"/>
  <c r="AD874" i="145"/>
  <c r="Z874" i="145"/>
  <c r="Y874" i="145"/>
  <c r="X874" i="145"/>
  <c r="W874" i="145"/>
  <c r="V874" i="145"/>
  <c r="U874" i="145"/>
  <c r="T874" i="145"/>
  <c r="S874" i="145"/>
  <c r="R874" i="145"/>
  <c r="Q874" i="145"/>
  <c r="P874" i="145"/>
  <c r="O874" i="145"/>
  <c r="N874" i="145"/>
  <c r="M874" i="145"/>
  <c r="L874" i="145"/>
  <c r="K874" i="145"/>
  <c r="J874" i="145"/>
  <c r="I874" i="145"/>
  <c r="H874" i="145"/>
  <c r="G874" i="145"/>
  <c r="F874" i="145"/>
  <c r="E874" i="145"/>
  <c r="AZ873" i="145"/>
  <c r="AY873" i="145"/>
  <c r="AX873" i="145"/>
  <c r="AW873" i="145"/>
  <c r="AV873" i="145"/>
  <c r="AU873" i="145"/>
  <c r="AT873" i="145"/>
  <c r="AS873" i="145"/>
  <c r="AR873" i="145"/>
  <c r="AQ873" i="145"/>
  <c r="AP873" i="145"/>
  <c r="AO873" i="145"/>
  <c r="AN873" i="145"/>
  <c r="AM873" i="145"/>
  <c r="AL873" i="145"/>
  <c r="AK873" i="145"/>
  <c r="AJ873" i="145"/>
  <c r="AI873" i="145"/>
  <c r="AH873" i="145"/>
  <c r="AG873" i="145"/>
  <c r="AF873" i="145"/>
  <c r="AE873" i="145"/>
  <c r="AD873" i="145"/>
  <c r="Z873" i="145"/>
  <c r="Y873" i="145"/>
  <c r="X873" i="145"/>
  <c r="W873" i="145"/>
  <c r="V873" i="145"/>
  <c r="U873" i="145"/>
  <c r="T873" i="145"/>
  <c r="S873" i="145"/>
  <c r="R873" i="145"/>
  <c r="Q873" i="145"/>
  <c r="P873" i="145"/>
  <c r="O873" i="145"/>
  <c r="N873" i="145"/>
  <c r="M873" i="145"/>
  <c r="L873" i="145"/>
  <c r="K873" i="145"/>
  <c r="J873" i="145"/>
  <c r="I873" i="145"/>
  <c r="H873" i="145"/>
  <c r="G873" i="145"/>
  <c r="F873" i="145"/>
  <c r="E873" i="145"/>
  <c r="AZ872" i="145"/>
  <c r="AY872" i="145"/>
  <c r="AX872" i="145"/>
  <c r="AW872" i="145"/>
  <c r="AV872" i="145"/>
  <c r="AU872" i="145"/>
  <c r="AT872" i="145"/>
  <c r="AS872" i="145"/>
  <c r="AR872" i="145"/>
  <c r="AQ872" i="145"/>
  <c r="AP872" i="145"/>
  <c r="AO872" i="145"/>
  <c r="AN872" i="145"/>
  <c r="AM872" i="145"/>
  <c r="AL872" i="145"/>
  <c r="AK872" i="145"/>
  <c r="AJ872" i="145"/>
  <c r="AI872" i="145"/>
  <c r="AH872" i="145"/>
  <c r="AG872" i="145"/>
  <c r="AF872" i="145"/>
  <c r="AE872" i="145"/>
  <c r="AD872" i="145"/>
  <c r="Z872" i="145"/>
  <c r="Y872" i="145"/>
  <c r="X872" i="145"/>
  <c r="W872" i="145"/>
  <c r="V872" i="145"/>
  <c r="U872" i="145"/>
  <c r="T872" i="145"/>
  <c r="S872" i="145"/>
  <c r="R872" i="145"/>
  <c r="Q872" i="145"/>
  <c r="P872" i="145"/>
  <c r="O872" i="145"/>
  <c r="N872" i="145"/>
  <c r="M872" i="145"/>
  <c r="L872" i="145"/>
  <c r="K872" i="145"/>
  <c r="J872" i="145"/>
  <c r="I872" i="145"/>
  <c r="H872" i="145"/>
  <c r="G872" i="145"/>
  <c r="F872" i="145"/>
  <c r="E872" i="145"/>
  <c r="AZ871" i="145"/>
  <c r="AY871" i="145"/>
  <c r="AX871" i="145"/>
  <c r="AW871" i="145"/>
  <c r="AV871" i="145"/>
  <c r="AU871" i="145"/>
  <c r="AT871" i="145"/>
  <c r="AS871" i="145"/>
  <c r="AR871" i="145"/>
  <c r="AQ871" i="145"/>
  <c r="AP871" i="145"/>
  <c r="AO871" i="145"/>
  <c r="AN871" i="145"/>
  <c r="AM871" i="145"/>
  <c r="AL871" i="145"/>
  <c r="AK871" i="145"/>
  <c r="AJ871" i="145"/>
  <c r="AI871" i="145"/>
  <c r="AH871" i="145"/>
  <c r="AG871" i="145"/>
  <c r="AF871" i="145"/>
  <c r="AE871" i="145"/>
  <c r="AD871" i="145"/>
  <c r="Z871" i="145"/>
  <c r="Y871" i="145"/>
  <c r="X871" i="145"/>
  <c r="W871" i="145"/>
  <c r="V871" i="145"/>
  <c r="U871" i="145"/>
  <c r="T871" i="145"/>
  <c r="S871" i="145"/>
  <c r="R871" i="145"/>
  <c r="Q871" i="145"/>
  <c r="P871" i="145"/>
  <c r="O871" i="145"/>
  <c r="N871" i="145"/>
  <c r="M871" i="145"/>
  <c r="L871" i="145"/>
  <c r="K871" i="145"/>
  <c r="J871" i="145"/>
  <c r="I871" i="145"/>
  <c r="H871" i="145"/>
  <c r="G871" i="145"/>
  <c r="F871" i="145"/>
  <c r="E871" i="145"/>
  <c r="AZ870" i="145"/>
  <c r="AY870" i="145"/>
  <c r="AX870" i="145"/>
  <c r="AW870" i="145"/>
  <c r="AV870" i="145"/>
  <c r="AU870" i="145"/>
  <c r="AT870" i="145"/>
  <c r="AS870" i="145"/>
  <c r="AR870" i="145"/>
  <c r="AQ870" i="145"/>
  <c r="AP870" i="145"/>
  <c r="AO870" i="145"/>
  <c r="AN870" i="145"/>
  <c r="AM870" i="145"/>
  <c r="AL870" i="145"/>
  <c r="AK870" i="145"/>
  <c r="AJ870" i="145"/>
  <c r="AI870" i="145"/>
  <c r="AH870" i="145"/>
  <c r="AG870" i="145"/>
  <c r="AF870" i="145"/>
  <c r="AE870" i="145"/>
  <c r="AD870" i="145"/>
  <c r="Z870" i="145"/>
  <c r="Y870" i="145"/>
  <c r="X870" i="145"/>
  <c r="W870" i="145"/>
  <c r="V870" i="145"/>
  <c r="U870" i="145"/>
  <c r="T870" i="145"/>
  <c r="S870" i="145"/>
  <c r="R870" i="145"/>
  <c r="Q870" i="145"/>
  <c r="P870" i="145"/>
  <c r="O870" i="145"/>
  <c r="N870" i="145"/>
  <c r="M870" i="145"/>
  <c r="L870" i="145"/>
  <c r="K870" i="145"/>
  <c r="J870" i="145"/>
  <c r="I870" i="145"/>
  <c r="H870" i="145"/>
  <c r="G870" i="145"/>
  <c r="F870" i="145"/>
  <c r="E870" i="145"/>
  <c r="AZ869" i="145"/>
  <c r="AY869" i="145"/>
  <c r="AX869" i="145"/>
  <c r="AW869" i="145"/>
  <c r="AV869" i="145"/>
  <c r="AU869" i="145"/>
  <c r="AT869" i="145"/>
  <c r="AS869" i="145"/>
  <c r="AR869" i="145"/>
  <c r="AQ869" i="145"/>
  <c r="AP869" i="145"/>
  <c r="AO869" i="145"/>
  <c r="AN869" i="145"/>
  <c r="AM869" i="145"/>
  <c r="AL869" i="145"/>
  <c r="AK869" i="145"/>
  <c r="AJ869" i="145"/>
  <c r="AI869" i="145"/>
  <c r="AH869" i="145"/>
  <c r="AG869" i="145"/>
  <c r="AF869" i="145"/>
  <c r="AE869" i="145"/>
  <c r="AD869" i="145"/>
  <c r="Z869" i="145"/>
  <c r="Y869" i="145"/>
  <c r="X869" i="145"/>
  <c r="W869" i="145"/>
  <c r="V869" i="145"/>
  <c r="U869" i="145"/>
  <c r="T869" i="145"/>
  <c r="S869" i="145"/>
  <c r="R869" i="145"/>
  <c r="Q869" i="145"/>
  <c r="P869" i="145"/>
  <c r="O869" i="145"/>
  <c r="N869" i="145"/>
  <c r="M869" i="145"/>
  <c r="L869" i="145"/>
  <c r="K869" i="145"/>
  <c r="J869" i="145"/>
  <c r="I869" i="145"/>
  <c r="H869" i="145"/>
  <c r="G869" i="145"/>
  <c r="F869" i="145"/>
  <c r="E869" i="145"/>
  <c r="AZ868" i="145"/>
  <c r="AY868" i="145"/>
  <c r="AX868" i="145"/>
  <c r="AW868" i="145"/>
  <c r="AV868" i="145"/>
  <c r="AU868" i="145"/>
  <c r="AT868" i="145"/>
  <c r="AS868" i="145"/>
  <c r="AR868" i="145"/>
  <c r="AQ868" i="145"/>
  <c r="AP868" i="145"/>
  <c r="AO868" i="145"/>
  <c r="AN868" i="145"/>
  <c r="AM868" i="145"/>
  <c r="AL868" i="145"/>
  <c r="AK868" i="145"/>
  <c r="AJ868" i="145"/>
  <c r="AI868" i="145"/>
  <c r="AH868" i="145"/>
  <c r="AG868" i="145"/>
  <c r="AF868" i="145"/>
  <c r="AE868" i="145"/>
  <c r="AD868" i="145"/>
  <c r="Z868" i="145"/>
  <c r="Y868" i="145"/>
  <c r="X868" i="145"/>
  <c r="W868" i="145"/>
  <c r="V868" i="145"/>
  <c r="U868" i="145"/>
  <c r="T868" i="145"/>
  <c r="S868" i="145"/>
  <c r="R868" i="145"/>
  <c r="Q868" i="145"/>
  <c r="P868" i="145"/>
  <c r="O868" i="145"/>
  <c r="N868" i="145"/>
  <c r="M868" i="145"/>
  <c r="L868" i="145"/>
  <c r="K868" i="145"/>
  <c r="J868" i="145"/>
  <c r="I868" i="145"/>
  <c r="H868" i="145"/>
  <c r="G868" i="145"/>
  <c r="F868" i="145"/>
  <c r="E868" i="145"/>
  <c r="AZ867" i="145"/>
  <c r="AY867" i="145"/>
  <c r="AX867" i="145"/>
  <c r="AW867" i="145"/>
  <c r="AV867" i="145"/>
  <c r="AU867" i="145"/>
  <c r="AT867" i="145"/>
  <c r="AS867" i="145"/>
  <c r="AR867" i="145"/>
  <c r="AQ867" i="145"/>
  <c r="AP867" i="145"/>
  <c r="AO867" i="145"/>
  <c r="AN867" i="145"/>
  <c r="AM867" i="145"/>
  <c r="AL867" i="145"/>
  <c r="AK867" i="145"/>
  <c r="AJ867" i="145"/>
  <c r="AI867" i="145"/>
  <c r="AH867" i="145"/>
  <c r="AG867" i="145"/>
  <c r="AF867" i="145"/>
  <c r="AE867" i="145"/>
  <c r="AD867" i="145"/>
  <c r="Z867" i="145"/>
  <c r="Y867" i="145"/>
  <c r="X867" i="145"/>
  <c r="W867" i="145"/>
  <c r="V867" i="145"/>
  <c r="U867" i="145"/>
  <c r="T867" i="145"/>
  <c r="S867" i="145"/>
  <c r="R867" i="145"/>
  <c r="Q867" i="145"/>
  <c r="P867" i="145"/>
  <c r="O867" i="145"/>
  <c r="N867" i="145"/>
  <c r="M867" i="145"/>
  <c r="L867" i="145"/>
  <c r="K867" i="145"/>
  <c r="J867" i="145"/>
  <c r="I867" i="145"/>
  <c r="H867" i="145"/>
  <c r="G867" i="145"/>
  <c r="F867" i="145"/>
  <c r="E867" i="145"/>
  <c r="AZ866" i="145"/>
  <c r="AY866" i="145"/>
  <c r="AX866" i="145"/>
  <c r="AW866" i="145"/>
  <c r="AV866" i="145"/>
  <c r="AU866" i="145"/>
  <c r="AT866" i="145"/>
  <c r="AS866" i="145"/>
  <c r="AR866" i="145"/>
  <c r="AQ866" i="145"/>
  <c r="AP866" i="145"/>
  <c r="AO866" i="145"/>
  <c r="AN866" i="145"/>
  <c r="AM866" i="145"/>
  <c r="AL866" i="145"/>
  <c r="AK866" i="145"/>
  <c r="AJ866" i="145"/>
  <c r="AI866" i="145"/>
  <c r="AH866" i="145"/>
  <c r="AG866" i="145"/>
  <c r="AF866" i="145"/>
  <c r="AE866" i="145"/>
  <c r="AD866" i="145"/>
  <c r="Z866" i="145"/>
  <c r="Y866" i="145"/>
  <c r="X866" i="145"/>
  <c r="W866" i="145"/>
  <c r="V866" i="145"/>
  <c r="U866" i="145"/>
  <c r="T866" i="145"/>
  <c r="S866" i="145"/>
  <c r="R866" i="145"/>
  <c r="Q866" i="145"/>
  <c r="P866" i="145"/>
  <c r="O866" i="145"/>
  <c r="N866" i="145"/>
  <c r="M866" i="145"/>
  <c r="L866" i="145"/>
  <c r="K866" i="145"/>
  <c r="J866" i="145"/>
  <c r="I866" i="145"/>
  <c r="H866" i="145"/>
  <c r="G866" i="145"/>
  <c r="F866" i="145"/>
  <c r="E866" i="145"/>
  <c r="AZ865" i="145"/>
  <c r="AY865" i="145"/>
  <c r="AX865" i="145"/>
  <c r="AW865" i="145"/>
  <c r="AV865" i="145"/>
  <c r="AU865" i="145"/>
  <c r="AT865" i="145"/>
  <c r="AS865" i="145"/>
  <c r="AR865" i="145"/>
  <c r="AQ865" i="145"/>
  <c r="AP865" i="145"/>
  <c r="AO865" i="145"/>
  <c r="AN865" i="145"/>
  <c r="AM865" i="145"/>
  <c r="AL865" i="145"/>
  <c r="AK865" i="145"/>
  <c r="AJ865" i="145"/>
  <c r="AI865" i="145"/>
  <c r="AH865" i="145"/>
  <c r="AG865" i="145"/>
  <c r="AF865" i="145"/>
  <c r="AE865" i="145"/>
  <c r="AD865" i="145"/>
  <c r="Z865" i="145"/>
  <c r="Y865" i="145"/>
  <c r="X865" i="145"/>
  <c r="W865" i="145"/>
  <c r="V865" i="145"/>
  <c r="U865" i="145"/>
  <c r="T865" i="145"/>
  <c r="S865" i="145"/>
  <c r="R865" i="145"/>
  <c r="Q865" i="145"/>
  <c r="P865" i="145"/>
  <c r="O865" i="145"/>
  <c r="N865" i="145"/>
  <c r="M865" i="145"/>
  <c r="L865" i="145"/>
  <c r="K865" i="145"/>
  <c r="J865" i="145"/>
  <c r="I865" i="145"/>
  <c r="H865" i="145"/>
  <c r="G865" i="145"/>
  <c r="F865" i="145"/>
  <c r="E865" i="145"/>
  <c r="AZ864" i="145"/>
  <c r="AY864" i="145"/>
  <c r="AX864" i="145"/>
  <c r="AW864" i="145"/>
  <c r="AV864" i="145"/>
  <c r="AU864" i="145"/>
  <c r="AT864" i="145"/>
  <c r="AS864" i="145"/>
  <c r="AR864" i="145"/>
  <c r="AQ864" i="145"/>
  <c r="AP864" i="145"/>
  <c r="AO864" i="145"/>
  <c r="AN864" i="145"/>
  <c r="AM864" i="145"/>
  <c r="AL864" i="145"/>
  <c r="AK864" i="145"/>
  <c r="AJ864" i="145"/>
  <c r="AI864" i="145"/>
  <c r="AH864" i="145"/>
  <c r="AG864" i="145"/>
  <c r="AF864" i="145"/>
  <c r="AE864" i="145"/>
  <c r="AD864" i="145"/>
  <c r="Z864" i="145"/>
  <c r="Y864" i="145"/>
  <c r="X864" i="145"/>
  <c r="W864" i="145"/>
  <c r="V864" i="145"/>
  <c r="U864" i="145"/>
  <c r="T864" i="145"/>
  <c r="S864" i="145"/>
  <c r="R864" i="145"/>
  <c r="Q864" i="145"/>
  <c r="P864" i="145"/>
  <c r="O864" i="145"/>
  <c r="N864" i="145"/>
  <c r="M864" i="145"/>
  <c r="L864" i="145"/>
  <c r="K864" i="145"/>
  <c r="J864" i="145"/>
  <c r="I864" i="145"/>
  <c r="H864" i="145"/>
  <c r="G864" i="145"/>
  <c r="F864" i="145"/>
  <c r="E864" i="145"/>
  <c r="AZ863" i="145"/>
  <c r="AY863" i="145"/>
  <c r="AX863" i="145"/>
  <c r="AW863" i="145"/>
  <c r="AV863" i="145"/>
  <c r="AU863" i="145"/>
  <c r="AT863" i="145"/>
  <c r="AS863" i="145"/>
  <c r="AR863" i="145"/>
  <c r="AQ863" i="145"/>
  <c r="AP863" i="145"/>
  <c r="AO863" i="145"/>
  <c r="AN863" i="145"/>
  <c r="AM863" i="145"/>
  <c r="AL863" i="145"/>
  <c r="AK863" i="145"/>
  <c r="AJ863" i="145"/>
  <c r="AI863" i="145"/>
  <c r="AH863" i="145"/>
  <c r="AG863" i="145"/>
  <c r="AF863" i="145"/>
  <c r="AE863" i="145"/>
  <c r="AD863" i="145"/>
  <c r="Z863" i="145"/>
  <c r="Y863" i="145"/>
  <c r="X863" i="145"/>
  <c r="W863" i="145"/>
  <c r="V863" i="145"/>
  <c r="U863" i="145"/>
  <c r="T863" i="145"/>
  <c r="S863" i="145"/>
  <c r="R863" i="145"/>
  <c r="Q863" i="145"/>
  <c r="P863" i="145"/>
  <c r="O863" i="145"/>
  <c r="N863" i="145"/>
  <c r="M863" i="145"/>
  <c r="L863" i="145"/>
  <c r="K863" i="145"/>
  <c r="J863" i="145"/>
  <c r="I863" i="145"/>
  <c r="H863" i="145"/>
  <c r="G863" i="145"/>
  <c r="F863" i="145"/>
  <c r="E863" i="145"/>
  <c r="AZ862" i="145"/>
  <c r="AY862" i="145"/>
  <c r="AX862" i="145"/>
  <c r="AW862" i="145"/>
  <c r="AV862" i="145"/>
  <c r="AU862" i="145"/>
  <c r="AT862" i="145"/>
  <c r="AS862" i="145"/>
  <c r="AR862" i="145"/>
  <c r="AQ862" i="145"/>
  <c r="AP862" i="145"/>
  <c r="AO862" i="145"/>
  <c r="AN862" i="145"/>
  <c r="AM862" i="145"/>
  <c r="AL862" i="145"/>
  <c r="AK862" i="145"/>
  <c r="AJ862" i="145"/>
  <c r="AI862" i="145"/>
  <c r="AH862" i="145"/>
  <c r="AG862" i="145"/>
  <c r="AF862" i="145"/>
  <c r="AE862" i="145"/>
  <c r="AD862" i="145"/>
  <c r="Z862" i="145"/>
  <c r="Y862" i="145"/>
  <c r="X862" i="145"/>
  <c r="W862" i="145"/>
  <c r="V862" i="145"/>
  <c r="U862" i="145"/>
  <c r="T862" i="145"/>
  <c r="S862" i="145"/>
  <c r="R862" i="145"/>
  <c r="Q862" i="145"/>
  <c r="P862" i="145"/>
  <c r="O862" i="145"/>
  <c r="N862" i="145"/>
  <c r="M862" i="145"/>
  <c r="L862" i="145"/>
  <c r="K862" i="145"/>
  <c r="J862" i="145"/>
  <c r="I862" i="145"/>
  <c r="H862" i="145"/>
  <c r="G862" i="145"/>
  <c r="F862" i="145"/>
  <c r="E862" i="145"/>
  <c r="AZ861" i="145"/>
  <c r="AY861" i="145"/>
  <c r="AX861" i="145"/>
  <c r="AW861" i="145"/>
  <c r="AV861" i="145"/>
  <c r="AU861" i="145"/>
  <c r="AT861" i="145"/>
  <c r="AS861" i="145"/>
  <c r="AR861" i="145"/>
  <c r="AQ861" i="145"/>
  <c r="AP861" i="145"/>
  <c r="AO861" i="145"/>
  <c r="AN861" i="145"/>
  <c r="AM861" i="145"/>
  <c r="AL861" i="145"/>
  <c r="AK861" i="145"/>
  <c r="AJ861" i="145"/>
  <c r="AI861" i="145"/>
  <c r="AH861" i="145"/>
  <c r="AG861" i="145"/>
  <c r="AF861" i="145"/>
  <c r="AE861" i="145"/>
  <c r="AD861" i="145"/>
  <c r="Z861" i="145"/>
  <c r="Y861" i="145"/>
  <c r="X861" i="145"/>
  <c r="W861" i="145"/>
  <c r="V861" i="145"/>
  <c r="U861" i="145"/>
  <c r="T861" i="145"/>
  <c r="S861" i="145"/>
  <c r="R861" i="145"/>
  <c r="Q861" i="145"/>
  <c r="P861" i="145"/>
  <c r="O861" i="145"/>
  <c r="N861" i="145"/>
  <c r="M861" i="145"/>
  <c r="L861" i="145"/>
  <c r="K861" i="145"/>
  <c r="J861" i="145"/>
  <c r="I861" i="145"/>
  <c r="H861" i="145"/>
  <c r="G861" i="145"/>
  <c r="F861" i="145"/>
  <c r="E861" i="145"/>
  <c r="AZ860" i="145"/>
  <c r="AY860" i="145"/>
  <c r="AX860" i="145"/>
  <c r="AW860" i="145"/>
  <c r="AV860" i="145"/>
  <c r="AU860" i="145"/>
  <c r="AT860" i="145"/>
  <c r="AS860" i="145"/>
  <c r="AR860" i="145"/>
  <c r="AQ860" i="145"/>
  <c r="AP860" i="145"/>
  <c r="AO860" i="145"/>
  <c r="AN860" i="145"/>
  <c r="AM860" i="145"/>
  <c r="AL860" i="145"/>
  <c r="AK860" i="145"/>
  <c r="AJ860" i="145"/>
  <c r="AI860" i="145"/>
  <c r="AH860" i="145"/>
  <c r="AG860" i="145"/>
  <c r="AF860" i="145"/>
  <c r="AE860" i="145"/>
  <c r="AD860" i="145"/>
  <c r="Z860" i="145"/>
  <c r="Y860" i="145"/>
  <c r="X860" i="145"/>
  <c r="W860" i="145"/>
  <c r="V860" i="145"/>
  <c r="U860" i="145"/>
  <c r="T860" i="145"/>
  <c r="S860" i="145"/>
  <c r="R860" i="145"/>
  <c r="Q860" i="145"/>
  <c r="P860" i="145"/>
  <c r="O860" i="145"/>
  <c r="N860" i="145"/>
  <c r="M860" i="145"/>
  <c r="L860" i="145"/>
  <c r="K860" i="145"/>
  <c r="J860" i="145"/>
  <c r="I860" i="145"/>
  <c r="H860" i="145"/>
  <c r="G860" i="145"/>
  <c r="F860" i="145"/>
  <c r="E860" i="145"/>
  <c r="AZ859" i="145"/>
  <c r="AY859" i="145"/>
  <c r="AX859" i="145"/>
  <c r="AW859" i="145"/>
  <c r="AV859" i="145"/>
  <c r="AU859" i="145"/>
  <c r="AT859" i="145"/>
  <c r="AS859" i="145"/>
  <c r="AR859" i="145"/>
  <c r="AQ859" i="145"/>
  <c r="AP859" i="145"/>
  <c r="AO859" i="145"/>
  <c r="AN859" i="145"/>
  <c r="AM859" i="145"/>
  <c r="AL859" i="145"/>
  <c r="AK859" i="145"/>
  <c r="AJ859" i="145"/>
  <c r="AI859" i="145"/>
  <c r="AH859" i="145"/>
  <c r="AG859" i="145"/>
  <c r="AF859" i="145"/>
  <c r="AE859" i="145"/>
  <c r="AD859" i="145"/>
  <c r="Z859" i="145"/>
  <c r="Y859" i="145"/>
  <c r="X859" i="145"/>
  <c r="W859" i="145"/>
  <c r="V859" i="145"/>
  <c r="U859" i="145"/>
  <c r="T859" i="145"/>
  <c r="S859" i="145"/>
  <c r="R859" i="145"/>
  <c r="Q859" i="145"/>
  <c r="P859" i="145"/>
  <c r="O859" i="145"/>
  <c r="N859" i="145"/>
  <c r="M859" i="145"/>
  <c r="L859" i="145"/>
  <c r="K859" i="145"/>
  <c r="J859" i="145"/>
  <c r="I859" i="145"/>
  <c r="H859" i="145"/>
  <c r="G859" i="145"/>
  <c r="F859" i="145"/>
  <c r="E859" i="145"/>
  <c r="AZ858" i="145"/>
  <c r="AY858" i="145"/>
  <c r="AX858" i="145"/>
  <c r="AW858" i="145"/>
  <c r="AV858" i="145"/>
  <c r="AU858" i="145"/>
  <c r="AT858" i="145"/>
  <c r="AS858" i="145"/>
  <c r="AR858" i="145"/>
  <c r="AQ858" i="145"/>
  <c r="AP858" i="145"/>
  <c r="AO858" i="145"/>
  <c r="AN858" i="145"/>
  <c r="AM858" i="145"/>
  <c r="AL858" i="145"/>
  <c r="AK858" i="145"/>
  <c r="AJ858" i="145"/>
  <c r="AI858" i="145"/>
  <c r="AH858" i="145"/>
  <c r="AG858" i="145"/>
  <c r="AF858" i="145"/>
  <c r="AE858" i="145"/>
  <c r="AD858" i="145"/>
  <c r="Z858" i="145"/>
  <c r="Y858" i="145"/>
  <c r="X858" i="145"/>
  <c r="W858" i="145"/>
  <c r="V858" i="145"/>
  <c r="U858" i="145"/>
  <c r="T858" i="145"/>
  <c r="S858" i="145"/>
  <c r="R858" i="145"/>
  <c r="Q858" i="145"/>
  <c r="P858" i="145"/>
  <c r="O858" i="145"/>
  <c r="N858" i="145"/>
  <c r="M858" i="145"/>
  <c r="L858" i="145"/>
  <c r="K858" i="145"/>
  <c r="J858" i="145"/>
  <c r="I858" i="145"/>
  <c r="H858" i="145"/>
  <c r="G858" i="145"/>
  <c r="F858" i="145"/>
  <c r="E858" i="145"/>
  <c r="AZ857" i="145"/>
  <c r="AY857" i="145"/>
  <c r="AX857" i="145"/>
  <c r="AW857" i="145"/>
  <c r="AV857" i="145"/>
  <c r="AU857" i="145"/>
  <c r="AT857" i="145"/>
  <c r="AS857" i="145"/>
  <c r="AR857" i="145"/>
  <c r="AQ857" i="145"/>
  <c r="AP857" i="145"/>
  <c r="AO857" i="145"/>
  <c r="AN857" i="145"/>
  <c r="AM857" i="145"/>
  <c r="AL857" i="145"/>
  <c r="AK857" i="145"/>
  <c r="AJ857" i="145"/>
  <c r="AI857" i="145"/>
  <c r="AH857" i="145"/>
  <c r="AG857" i="145"/>
  <c r="AF857" i="145"/>
  <c r="AE857" i="145"/>
  <c r="AD857" i="145"/>
  <c r="Z857" i="145"/>
  <c r="Y857" i="145"/>
  <c r="X857" i="145"/>
  <c r="W857" i="145"/>
  <c r="V857" i="145"/>
  <c r="U857" i="145"/>
  <c r="T857" i="145"/>
  <c r="S857" i="145"/>
  <c r="R857" i="145"/>
  <c r="Q857" i="145"/>
  <c r="P857" i="145"/>
  <c r="O857" i="145"/>
  <c r="N857" i="145"/>
  <c r="M857" i="145"/>
  <c r="L857" i="145"/>
  <c r="K857" i="145"/>
  <c r="J857" i="145"/>
  <c r="I857" i="145"/>
  <c r="H857" i="145"/>
  <c r="G857" i="145"/>
  <c r="F857" i="145"/>
  <c r="E857" i="145"/>
  <c r="AZ856" i="145"/>
  <c r="AY856" i="145"/>
  <c r="AX856" i="145"/>
  <c r="AW856" i="145"/>
  <c r="AV856" i="145"/>
  <c r="AU856" i="145"/>
  <c r="AT856" i="145"/>
  <c r="AS856" i="145"/>
  <c r="AR856" i="145"/>
  <c r="AQ856" i="145"/>
  <c r="AP856" i="145"/>
  <c r="AO856" i="145"/>
  <c r="AN856" i="145"/>
  <c r="AM856" i="145"/>
  <c r="AL856" i="145"/>
  <c r="AK856" i="145"/>
  <c r="AJ856" i="145"/>
  <c r="AI856" i="145"/>
  <c r="AH856" i="145"/>
  <c r="AG856" i="145"/>
  <c r="AF856" i="145"/>
  <c r="AE856" i="145"/>
  <c r="AD856" i="145"/>
  <c r="Z856" i="145"/>
  <c r="Y856" i="145"/>
  <c r="X856" i="145"/>
  <c r="W856" i="145"/>
  <c r="V856" i="145"/>
  <c r="U856" i="145"/>
  <c r="T856" i="145"/>
  <c r="S856" i="145"/>
  <c r="R856" i="145"/>
  <c r="Q856" i="145"/>
  <c r="P856" i="145"/>
  <c r="O856" i="145"/>
  <c r="N856" i="145"/>
  <c r="M856" i="145"/>
  <c r="L856" i="145"/>
  <c r="K856" i="145"/>
  <c r="J856" i="145"/>
  <c r="I856" i="145"/>
  <c r="H856" i="145"/>
  <c r="G856" i="145"/>
  <c r="F856" i="145"/>
  <c r="E856" i="145"/>
  <c r="AZ855" i="145"/>
  <c r="AY855" i="145"/>
  <c r="AX855" i="145"/>
  <c r="AW855" i="145"/>
  <c r="AV855" i="145"/>
  <c r="AU855" i="145"/>
  <c r="AT855" i="145"/>
  <c r="AS855" i="145"/>
  <c r="AR855" i="145"/>
  <c r="AQ855" i="145"/>
  <c r="AP855" i="145"/>
  <c r="AO855" i="145"/>
  <c r="AN855" i="145"/>
  <c r="AM855" i="145"/>
  <c r="AL855" i="145"/>
  <c r="AK855" i="145"/>
  <c r="AJ855" i="145"/>
  <c r="AI855" i="145"/>
  <c r="AH855" i="145"/>
  <c r="AG855" i="145"/>
  <c r="AF855" i="145"/>
  <c r="AE855" i="145"/>
  <c r="AD855" i="145"/>
  <c r="Z855" i="145"/>
  <c r="Y855" i="145"/>
  <c r="X855" i="145"/>
  <c r="W855" i="145"/>
  <c r="V855" i="145"/>
  <c r="U855" i="145"/>
  <c r="T855" i="145"/>
  <c r="S855" i="145"/>
  <c r="R855" i="145"/>
  <c r="Q855" i="145"/>
  <c r="P855" i="145"/>
  <c r="O855" i="145"/>
  <c r="N855" i="145"/>
  <c r="M855" i="145"/>
  <c r="L855" i="145"/>
  <c r="K855" i="145"/>
  <c r="J855" i="145"/>
  <c r="I855" i="145"/>
  <c r="H855" i="145"/>
  <c r="G855" i="145"/>
  <c r="F855" i="145"/>
  <c r="E855" i="145"/>
  <c r="AZ854" i="145"/>
  <c r="AY854" i="145"/>
  <c r="AX854" i="145"/>
  <c r="AW854" i="145"/>
  <c r="AV854" i="145"/>
  <c r="AU854" i="145"/>
  <c r="AT854" i="145"/>
  <c r="AS854" i="145"/>
  <c r="AR854" i="145"/>
  <c r="AQ854" i="145"/>
  <c r="AP854" i="145"/>
  <c r="AO854" i="145"/>
  <c r="AN854" i="145"/>
  <c r="AM854" i="145"/>
  <c r="AL854" i="145"/>
  <c r="AK854" i="145"/>
  <c r="AJ854" i="145"/>
  <c r="AI854" i="145"/>
  <c r="AH854" i="145"/>
  <c r="AG854" i="145"/>
  <c r="AF854" i="145"/>
  <c r="AE854" i="145"/>
  <c r="AD854" i="145"/>
  <c r="Z854" i="145"/>
  <c r="Y854" i="145"/>
  <c r="X854" i="145"/>
  <c r="W854" i="145"/>
  <c r="V854" i="145"/>
  <c r="U854" i="145"/>
  <c r="T854" i="145"/>
  <c r="S854" i="145"/>
  <c r="R854" i="145"/>
  <c r="Q854" i="145"/>
  <c r="P854" i="145"/>
  <c r="O854" i="145"/>
  <c r="N854" i="145"/>
  <c r="M854" i="145"/>
  <c r="L854" i="145"/>
  <c r="K854" i="145"/>
  <c r="J854" i="145"/>
  <c r="I854" i="145"/>
  <c r="H854" i="145"/>
  <c r="G854" i="145"/>
  <c r="F854" i="145"/>
  <c r="E854" i="145"/>
  <c r="AZ853" i="145"/>
  <c r="AY853" i="145"/>
  <c r="AX853" i="145"/>
  <c r="AW853" i="145"/>
  <c r="AV853" i="145"/>
  <c r="AU853" i="145"/>
  <c r="AT853" i="145"/>
  <c r="AS853" i="145"/>
  <c r="AR853" i="145"/>
  <c r="AQ853" i="145"/>
  <c r="AP853" i="145"/>
  <c r="AO853" i="145"/>
  <c r="AN853" i="145"/>
  <c r="AM853" i="145"/>
  <c r="AL853" i="145"/>
  <c r="AK853" i="145"/>
  <c r="AJ853" i="145"/>
  <c r="AI853" i="145"/>
  <c r="AH853" i="145"/>
  <c r="AG853" i="145"/>
  <c r="AF853" i="145"/>
  <c r="AE853" i="145"/>
  <c r="AD853" i="145"/>
  <c r="Z853" i="145"/>
  <c r="Y853" i="145"/>
  <c r="X853" i="145"/>
  <c r="W853" i="145"/>
  <c r="V853" i="145"/>
  <c r="U853" i="145"/>
  <c r="T853" i="145"/>
  <c r="S853" i="145"/>
  <c r="R853" i="145"/>
  <c r="Q853" i="145"/>
  <c r="P853" i="145"/>
  <c r="O853" i="145"/>
  <c r="N853" i="145"/>
  <c r="M853" i="145"/>
  <c r="L853" i="145"/>
  <c r="K853" i="145"/>
  <c r="J853" i="145"/>
  <c r="I853" i="145"/>
  <c r="H853" i="145"/>
  <c r="G853" i="145"/>
  <c r="F853" i="145"/>
  <c r="E853" i="145"/>
  <c r="AZ852" i="145"/>
  <c r="AY852" i="145"/>
  <c r="AX852" i="145"/>
  <c r="AW852" i="145"/>
  <c r="AV852" i="145"/>
  <c r="AU852" i="145"/>
  <c r="AT852" i="145"/>
  <c r="AS852" i="145"/>
  <c r="AR852" i="145"/>
  <c r="AQ852" i="145"/>
  <c r="AP852" i="145"/>
  <c r="AO852" i="145"/>
  <c r="AN852" i="145"/>
  <c r="AM852" i="145"/>
  <c r="AL852" i="145"/>
  <c r="AK852" i="145"/>
  <c r="AJ852" i="145"/>
  <c r="AI852" i="145"/>
  <c r="AH852" i="145"/>
  <c r="AG852" i="145"/>
  <c r="AF852" i="145"/>
  <c r="AE852" i="145"/>
  <c r="AD852" i="145"/>
  <c r="Z852" i="145"/>
  <c r="Y852" i="145"/>
  <c r="X852" i="145"/>
  <c r="W852" i="145"/>
  <c r="V852" i="145"/>
  <c r="U852" i="145"/>
  <c r="T852" i="145"/>
  <c r="S852" i="145"/>
  <c r="R852" i="145"/>
  <c r="Q852" i="145"/>
  <c r="P852" i="145"/>
  <c r="O852" i="145"/>
  <c r="N852" i="145"/>
  <c r="M852" i="145"/>
  <c r="L852" i="145"/>
  <c r="K852" i="145"/>
  <c r="J852" i="145"/>
  <c r="I852" i="145"/>
  <c r="H852" i="145"/>
  <c r="G852" i="145"/>
  <c r="F852" i="145"/>
  <c r="E852" i="145"/>
  <c r="AZ851" i="145"/>
  <c r="AY851" i="145"/>
  <c r="AX851" i="145"/>
  <c r="AW851" i="145"/>
  <c r="AV851" i="145"/>
  <c r="AU851" i="145"/>
  <c r="AT851" i="145"/>
  <c r="AS851" i="145"/>
  <c r="AR851" i="145"/>
  <c r="AQ851" i="145"/>
  <c r="AP851" i="145"/>
  <c r="AO851" i="145"/>
  <c r="AN851" i="145"/>
  <c r="AM851" i="145"/>
  <c r="AL851" i="145"/>
  <c r="AK851" i="145"/>
  <c r="AJ851" i="145"/>
  <c r="AI851" i="145"/>
  <c r="AH851" i="145"/>
  <c r="AG851" i="145"/>
  <c r="AF851" i="145"/>
  <c r="AE851" i="145"/>
  <c r="AD851" i="145"/>
  <c r="Z851" i="145"/>
  <c r="Y851" i="145"/>
  <c r="X851" i="145"/>
  <c r="W851" i="145"/>
  <c r="V851" i="145"/>
  <c r="U851" i="145"/>
  <c r="T851" i="145"/>
  <c r="S851" i="145"/>
  <c r="R851" i="145"/>
  <c r="Q851" i="145"/>
  <c r="P851" i="145"/>
  <c r="O851" i="145"/>
  <c r="N851" i="145"/>
  <c r="M851" i="145"/>
  <c r="L851" i="145"/>
  <c r="K851" i="145"/>
  <c r="J851" i="145"/>
  <c r="I851" i="145"/>
  <c r="H851" i="145"/>
  <c r="G851" i="145"/>
  <c r="F851" i="145"/>
  <c r="E851" i="145"/>
  <c r="AZ850" i="145"/>
  <c r="AY850" i="145"/>
  <c r="AX850" i="145"/>
  <c r="AW850" i="145"/>
  <c r="AV850" i="145"/>
  <c r="AU850" i="145"/>
  <c r="AT850" i="145"/>
  <c r="AS850" i="145"/>
  <c r="AR850" i="145"/>
  <c r="AQ850" i="145"/>
  <c r="AP850" i="145"/>
  <c r="AO850" i="145"/>
  <c r="AN850" i="145"/>
  <c r="AM850" i="145"/>
  <c r="AL850" i="145"/>
  <c r="AK850" i="145"/>
  <c r="AJ850" i="145"/>
  <c r="AI850" i="145"/>
  <c r="AH850" i="145"/>
  <c r="AG850" i="145"/>
  <c r="AF850" i="145"/>
  <c r="AE850" i="145"/>
  <c r="AD850" i="145"/>
  <c r="Z850" i="145"/>
  <c r="Y850" i="145"/>
  <c r="X850" i="145"/>
  <c r="W850" i="145"/>
  <c r="V850" i="145"/>
  <c r="U850" i="145"/>
  <c r="T850" i="145"/>
  <c r="S850" i="145"/>
  <c r="R850" i="145"/>
  <c r="Q850" i="145"/>
  <c r="P850" i="145"/>
  <c r="O850" i="145"/>
  <c r="N850" i="145"/>
  <c r="M850" i="145"/>
  <c r="L850" i="145"/>
  <c r="K850" i="145"/>
  <c r="J850" i="145"/>
  <c r="I850" i="145"/>
  <c r="H850" i="145"/>
  <c r="G850" i="145"/>
  <c r="F850" i="145"/>
  <c r="E850" i="145"/>
  <c r="AZ849" i="145"/>
  <c r="AY849" i="145"/>
  <c r="AX849" i="145"/>
  <c r="AW849" i="145"/>
  <c r="AV849" i="145"/>
  <c r="AU849" i="145"/>
  <c r="AT849" i="145"/>
  <c r="AS849" i="145"/>
  <c r="AR849" i="145"/>
  <c r="AQ849" i="145"/>
  <c r="AP849" i="145"/>
  <c r="AO849" i="145"/>
  <c r="AN849" i="145"/>
  <c r="AM849" i="145"/>
  <c r="AL849" i="145"/>
  <c r="AK849" i="145"/>
  <c r="AJ849" i="145"/>
  <c r="AI849" i="145"/>
  <c r="AH849" i="145"/>
  <c r="AG849" i="145"/>
  <c r="AF849" i="145"/>
  <c r="AE849" i="145"/>
  <c r="AD849" i="145"/>
  <c r="Z849" i="145"/>
  <c r="Y849" i="145"/>
  <c r="X849" i="145"/>
  <c r="W849" i="145"/>
  <c r="V849" i="145"/>
  <c r="U849" i="145"/>
  <c r="T849" i="145"/>
  <c r="S849" i="145"/>
  <c r="R849" i="145"/>
  <c r="Q849" i="145"/>
  <c r="P849" i="145"/>
  <c r="O849" i="145"/>
  <c r="N849" i="145"/>
  <c r="M849" i="145"/>
  <c r="L849" i="145"/>
  <c r="K849" i="145"/>
  <c r="J849" i="145"/>
  <c r="I849" i="145"/>
  <c r="H849" i="145"/>
  <c r="G849" i="145"/>
  <c r="F849" i="145"/>
  <c r="E849" i="145"/>
  <c r="AZ848" i="145"/>
  <c r="AY848" i="145"/>
  <c r="AX848" i="145"/>
  <c r="AW848" i="145"/>
  <c r="AV848" i="145"/>
  <c r="AU848" i="145"/>
  <c r="AT848" i="145"/>
  <c r="AS848" i="145"/>
  <c r="AR848" i="145"/>
  <c r="AQ848" i="145"/>
  <c r="AP848" i="145"/>
  <c r="AO848" i="145"/>
  <c r="AN848" i="145"/>
  <c r="AM848" i="145"/>
  <c r="AL848" i="145"/>
  <c r="AK848" i="145"/>
  <c r="AJ848" i="145"/>
  <c r="AI848" i="145"/>
  <c r="AH848" i="145"/>
  <c r="AG848" i="145"/>
  <c r="AF848" i="145"/>
  <c r="AE848" i="145"/>
  <c r="AD848" i="145"/>
  <c r="Z848" i="145"/>
  <c r="Y848" i="145"/>
  <c r="X848" i="145"/>
  <c r="W848" i="145"/>
  <c r="V848" i="145"/>
  <c r="U848" i="145"/>
  <c r="T848" i="145"/>
  <c r="S848" i="145"/>
  <c r="R848" i="145"/>
  <c r="Q848" i="145"/>
  <c r="P848" i="145"/>
  <c r="O848" i="145"/>
  <c r="N848" i="145"/>
  <c r="M848" i="145"/>
  <c r="L848" i="145"/>
  <c r="K848" i="145"/>
  <c r="J848" i="145"/>
  <c r="I848" i="145"/>
  <c r="H848" i="145"/>
  <c r="G848" i="145"/>
  <c r="F848" i="145"/>
  <c r="E848" i="145"/>
  <c r="AZ847" i="145"/>
  <c r="AY847" i="145"/>
  <c r="AX847" i="145"/>
  <c r="AW847" i="145"/>
  <c r="AV847" i="145"/>
  <c r="AU847" i="145"/>
  <c r="AT847" i="145"/>
  <c r="AS847" i="145"/>
  <c r="AR847" i="145"/>
  <c r="AQ847" i="145"/>
  <c r="AP847" i="145"/>
  <c r="AO847" i="145"/>
  <c r="AN847" i="145"/>
  <c r="AM847" i="145"/>
  <c r="AL847" i="145"/>
  <c r="AK847" i="145"/>
  <c r="AJ847" i="145"/>
  <c r="AI847" i="145"/>
  <c r="AH847" i="145"/>
  <c r="AG847" i="145"/>
  <c r="AF847" i="145"/>
  <c r="AE847" i="145"/>
  <c r="AD847" i="145"/>
  <c r="Z847" i="145"/>
  <c r="Y847" i="145"/>
  <c r="X847" i="145"/>
  <c r="W847" i="145"/>
  <c r="V847" i="145"/>
  <c r="U847" i="145"/>
  <c r="T847" i="145"/>
  <c r="S847" i="145"/>
  <c r="R847" i="145"/>
  <c r="Q847" i="145"/>
  <c r="P847" i="145"/>
  <c r="O847" i="145"/>
  <c r="N847" i="145"/>
  <c r="M847" i="145"/>
  <c r="L847" i="145"/>
  <c r="K847" i="145"/>
  <c r="J847" i="145"/>
  <c r="I847" i="145"/>
  <c r="H847" i="145"/>
  <c r="G847" i="145"/>
  <c r="F847" i="145"/>
  <c r="E847" i="145"/>
  <c r="AZ846" i="145"/>
  <c r="AY846" i="145"/>
  <c r="AX846" i="145"/>
  <c r="AW846" i="145"/>
  <c r="AV846" i="145"/>
  <c r="AU846" i="145"/>
  <c r="AT846" i="145"/>
  <c r="AS846" i="145"/>
  <c r="AR846" i="145"/>
  <c r="AQ846" i="145"/>
  <c r="AP846" i="145"/>
  <c r="AO846" i="145"/>
  <c r="AN846" i="145"/>
  <c r="AM846" i="145"/>
  <c r="AL846" i="145"/>
  <c r="AK846" i="145"/>
  <c r="AJ846" i="145"/>
  <c r="AI846" i="145"/>
  <c r="AH846" i="145"/>
  <c r="AG846" i="145"/>
  <c r="AF846" i="145"/>
  <c r="AE846" i="145"/>
  <c r="AD846" i="145"/>
  <c r="Z846" i="145"/>
  <c r="Y846" i="145"/>
  <c r="X846" i="145"/>
  <c r="W846" i="145"/>
  <c r="V846" i="145"/>
  <c r="U846" i="145"/>
  <c r="T846" i="145"/>
  <c r="S846" i="145"/>
  <c r="R846" i="145"/>
  <c r="Q846" i="145"/>
  <c r="P846" i="145"/>
  <c r="O846" i="145"/>
  <c r="N846" i="145"/>
  <c r="M846" i="145"/>
  <c r="L846" i="145"/>
  <c r="K846" i="145"/>
  <c r="J846" i="145"/>
  <c r="I846" i="145"/>
  <c r="H846" i="145"/>
  <c r="G846" i="145"/>
  <c r="F846" i="145"/>
  <c r="E846" i="145"/>
  <c r="AZ845" i="145"/>
  <c r="AY845" i="145"/>
  <c r="AX845" i="145"/>
  <c r="AW845" i="145"/>
  <c r="AV845" i="145"/>
  <c r="AU845" i="145"/>
  <c r="AT845" i="145"/>
  <c r="AS845" i="145"/>
  <c r="AR845" i="145"/>
  <c r="AQ845" i="145"/>
  <c r="AP845" i="145"/>
  <c r="AO845" i="145"/>
  <c r="AN845" i="145"/>
  <c r="AM845" i="145"/>
  <c r="AL845" i="145"/>
  <c r="AK845" i="145"/>
  <c r="AJ845" i="145"/>
  <c r="AI845" i="145"/>
  <c r="AH845" i="145"/>
  <c r="AG845" i="145"/>
  <c r="AF845" i="145"/>
  <c r="AE845" i="145"/>
  <c r="AD845" i="145"/>
  <c r="Z845" i="145"/>
  <c r="Y845" i="145"/>
  <c r="X845" i="145"/>
  <c r="W845" i="145"/>
  <c r="V845" i="145"/>
  <c r="U845" i="145"/>
  <c r="T845" i="145"/>
  <c r="S845" i="145"/>
  <c r="R845" i="145"/>
  <c r="Q845" i="145"/>
  <c r="P845" i="145"/>
  <c r="O845" i="145"/>
  <c r="N845" i="145"/>
  <c r="M845" i="145"/>
  <c r="L845" i="145"/>
  <c r="K845" i="145"/>
  <c r="J845" i="145"/>
  <c r="I845" i="145"/>
  <c r="H845" i="145"/>
  <c r="G845" i="145"/>
  <c r="F845" i="145"/>
  <c r="E845" i="145"/>
  <c r="AZ844" i="145"/>
  <c r="AY844" i="145"/>
  <c r="AX844" i="145"/>
  <c r="AW844" i="145"/>
  <c r="AV844" i="145"/>
  <c r="AU844" i="145"/>
  <c r="AT844" i="145"/>
  <c r="AS844" i="145"/>
  <c r="AR844" i="145"/>
  <c r="AQ844" i="145"/>
  <c r="AP844" i="145"/>
  <c r="AO844" i="145"/>
  <c r="AN844" i="145"/>
  <c r="AM844" i="145"/>
  <c r="AL844" i="145"/>
  <c r="AK844" i="145"/>
  <c r="AJ844" i="145"/>
  <c r="AI844" i="145"/>
  <c r="AH844" i="145"/>
  <c r="AG844" i="145"/>
  <c r="AF844" i="145"/>
  <c r="AE844" i="145"/>
  <c r="AD844" i="145"/>
  <c r="Z844" i="145"/>
  <c r="Y844" i="145"/>
  <c r="X844" i="145"/>
  <c r="W844" i="145"/>
  <c r="V844" i="145"/>
  <c r="U844" i="145"/>
  <c r="T844" i="145"/>
  <c r="S844" i="145"/>
  <c r="R844" i="145"/>
  <c r="Q844" i="145"/>
  <c r="P844" i="145"/>
  <c r="O844" i="145"/>
  <c r="N844" i="145"/>
  <c r="M844" i="145"/>
  <c r="L844" i="145"/>
  <c r="K844" i="145"/>
  <c r="J844" i="145"/>
  <c r="I844" i="145"/>
  <c r="H844" i="145"/>
  <c r="G844" i="145"/>
  <c r="F844" i="145"/>
  <c r="E844" i="145"/>
  <c r="AZ843" i="145"/>
  <c r="AY843" i="145"/>
  <c r="AX843" i="145"/>
  <c r="AW843" i="145"/>
  <c r="AV843" i="145"/>
  <c r="AU843" i="145"/>
  <c r="AT843" i="145"/>
  <c r="AS843" i="145"/>
  <c r="AR843" i="145"/>
  <c r="AQ843" i="145"/>
  <c r="AP843" i="145"/>
  <c r="AO843" i="145"/>
  <c r="AN843" i="145"/>
  <c r="AM843" i="145"/>
  <c r="AL843" i="145"/>
  <c r="AK843" i="145"/>
  <c r="AJ843" i="145"/>
  <c r="AI843" i="145"/>
  <c r="AH843" i="145"/>
  <c r="AG843" i="145"/>
  <c r="AF843" i="145"/>
  <c r="AE843" i="145"/>
  <c r="AD843" i="145"/>
  <c r="Z843" i="145"/>
  <c r="Y843" i="145"/>
  <c r="X843" i="145"/>
  <c r="W843" i="145"/>
  <c r="V843" i="145"/>
  <c r="U843" i="145"/>
  <c r="T843" i="145"/>
  <c r="S843" i="145"/>
  <c r="R843" i="145"/>
  <c r="Q843" i="145"/>
  <c r="P843" i="145"/>
  <c r="O843" i="145"/>
  <c r="N843" i="145"/>
  <c r="M843" i="145"/>
  <c r="L843" i="145"/>
  <c r="K843" i="145"/>
  <c r="J843" i="145"/>
  <c r="I843" i="145"/>
  <c r="H843" i="145"/>
  <c r="G843" i="145"/>
  <c r="F843" i="145"/>
  <c r="E843" i="145"/>
  <c r="AZ842" i="145"/>
  <c r="AY842" i="145"/>
  <c r="AX842" i="145"/>
  <c r="AW842" i="145"/>
  <c r="AV842" i="145"/>
  <c r="AU842" i="145"/>
  <c r="AT842" i="145"/>
  <c r="AS842" i="145"/>
  <c r="AR842" i="145"/>
  <c r="AQ842" i="145"/>
  <c r="AP842" i="145"/>
  <c r="AO842" i="145"/>
  <c r="AN842" i="145"/>
  <c r="AM842" i="145"/>
  <c r="AL842" i="145"/>
  <c r="AK842" i="145"/>
  <c r="AJ842" i="145"/>
  <c r="AI842" i="145"/>
  <c r="AH842" i="145"/>
  <c r="AG842" i="145"/>
  <c r="AF842" i="145"/>
  <c r="AE842" i="145"/>
  <c r="AD842" i="145"/>
  <c r="Z842" i="145"/>
  <c r="Y842" i="145"/>
  <c r="X842" i="145"/>
  <c r="W842" i="145"/>
  <c r="V842" i="145"/>
  <c r="U842" i="145"/>
  <c r="T842" i="145"/>
  <c r="S842" i="145"/>
  <c r="R842" i="145"/>
  <c r="Q842" i="145"/>
  <c r="P842" i="145"/>
  <c r="O842" i="145"/>
  <c r="N842" i="145"/>
  <c r="M842" i="145"/>
  <c r="L842" i="145"/>
  <c r="K842" i="145"/>
  <c r="J842" i="145"/>
  <c r="I842" i="145"/>
  <c r="H842" i="145"/>
  <c r="G842" i="145"/>
  <c r="F842" i="145"/>
  <c r="E842" i="145"/>
  <c r="AZ841" i="145"/>
  <c r="AY841" i="145"/>
  <c r="AX841" i="145"/>
  <c r="AW841" i="145"/>
  <c r="AV841" i="145"/>
  <c r="AU841" i="145"/>
  <c r="AT841" i="145"/>
  <c r="AS841" i="145"/>
  <c r="AR841" i="145"/>
  <c r="AQ841" i="145"/>
  <c r="AP841" i="145"/>
  <c r="AO841" i="145"/>
  <c r="AN841" i="145"/>
  <c r="AM841" i="145"/>
  <c r="AL841" i="145"/>
  <c r="AK841" i="145"/>
  <c r="AJ841" i="145"/>
  <c r="AI841" i="145"/>
  <c r="AH841" i="145"/>
  <c r="AG841" i="145"/>
  <c r="AF841" i="145"/>
  <c r="AE841" i="145"/>
  <c r="AD841" i="145"/>
  <c r="Z841" i="145"/>
  <c r="Y841" i="145"/>
  <c r="X841" i="145"/>
  <c r="W841" i="145"/>
  <c r="V841" i="145"/>
  <c r="U841" i="145"/>
  <c r="T841" i="145"/>
  <c r="S841" i="145"/>
  <c r="R841" i="145"/>
  <c r="Q841" i="145"/>
  <c r="P841" i="145"/>
  <c r="O841" i="145"/>
  <c r="N841" i="145"/>
  <c r="M841" i="145"/>
  <c r="L841" i="145"/>
  <c r="K841" i="145"/>
  <c r="J841" i="145"/>
  <c r="I841" i="145"/>
  <c r="H841" i="145"/>
  <c r="G841" i="145"/>
  <c r="F841" i="145"/>
  <c r="E841" i="145"/>
  <c r="AZ840" i="145"/>
  <c r="AY840" i="145"/>
  <c r="AX840" i="145"/>
  <c r="AW840" i="145"/>
  <c r="AV840" i="145"/>
  <c r="AU840" i="145"/>
  <c r="AT840" i="145"/>
  <c r="AS840" i="145"/>
  <c r="AR840" i="145"/>
  <c r="AQ840" i="145"/>
  <c r="AP840" i="145"/>
  <c r="AO840" i="145"/>
  <c r="AN840" i="145"/>
  <c r="AM840" i="145"/>
  <c r="AL840" i="145"/>
  <c r="AK840" i="145"/>
  <c r="AJ840" i="145"/>
  <c r="AI840" i="145"/>
  <c r="AH840" i="145"/>
  <c r="AG840" i="145"/>
  <c r="AF840" i="145"/>
  <c r="AE840" i="145"/>
  <c r="AD840" i="145"/>
  <c r="Z840" i="145"/>
  <c r="Y840" i="145"/>
  <c r="X840" i="145"/>
  <c r="W840" i="145"/>
  <c r="V840" i="145"/>
  <c r="U840" i="145"/>
  <c r="T840" i="145"/>
  <c r="S840" i="145"/>
  <c r="R840" i="145"/>
  <c r="Q840" i="145"/>
  <c r="P840" i="145"/>
  <c r="O840" i="145"/>
  <c r="N840" i="145"/>
  <c r="M840" i="145"/>
  <c r="L840" i="145"/>
  <c r="K840" i="145"/>
  <c r="J840" i="145"/>
  <c r="I840" i="145"/>
  <c r="H840" i="145"/>
  <c r="G840" i="145"/>
  <c r="F840" i="145"/>
  <c r="E840" i="145"/>
  <c r="AZ839" i="145"/>
  <c r="AY839" i="145"/>
  <c r="AX839" i="145"/>
  <c r="AW839" i="145"/>
  <c r="AV839" i="145"/>
  <c r="AU839" i="145"/>
  <c r="AT839" i="145"/>
  <c r="AS839" i="145"/>
  <c r="AR839" i="145"/>
  <c r="AQ839" i="145"/>
  <c r="AP839" i="145"/>
  <c r="AO839" i="145"/>
  <c r="AN839" i="145"/>
  <c r="AM839" i="145"/>
  <c r="AL839" i="145"/>
  <c r="AK839" i="145"/>
  <c r="AJ839" i="145"/>
  <c r="AI839" i="145"/>
  <c r="AH839" i="145"/>
  <c r="AG839" i="145"/>
  <c r="AF839" i="145"/>
  <c r="AE839" i="145"/>
  <c r="AD839" i="145"/>
  <c r="Z839" i="145"/>
  <c r="Y839" i="145"/>
  <c r="X839" i="145"/>
  <c r="W839" i="145"/>
  <c r="V839" i="145"/>
  <c r="U839" i="145"/>
  <c r="T839" i="145"/>
  <c r="S839" i="145"/>
  <c r="R839" i="145"/>
  <c r="Q839" i="145"/>
  <c r="P839" i="145"/>
  <c r="O839" i="145"/>
  <c r="N839" i="145"/>
  <c r="M839" i="145"/>
  <c r="L839" i="145"/>
  <c r="K839" i="145"/>
  <c r="J839" i="145"/>
  <c r="I839" i="145"/>
  <c r="H839" i="145"/>
  <c r="G839" i="145"/>
  <c r="F839" i="145"/>
  <c r="E839" i="145"/>
  <c r="AZ838" i="145"/>
  <c r="AY838" i="145"/>
  <c r="AX838" i="145"/>
  <c r="AW838" i="145"/>
  <c r="AV838" i="145"/>
  <c r="AU838" i="145"/>
  <c r="AT838" i="145"/>
  <c r="AS838" i="145"/>
  <c r="AR838" i="145"/>
  <c r="AQ838" i="145"/>
  <c r="AP838" i="145"/>
  <c r="AO838" i="145"/>
  <c r="AN838" i="145"/>
  <c r="AM838" i="145"/>
  <c r="AL838" i="145"/>
  <c r="AK838" i="145"/>
  <c r="AJ838" i="145"/>
  <c r="AI838" i="145"/>
  <c r="AH838" i="145"/>
  <c r="AG838" i="145"/>
  <c r="AF838" i="145"/>
  <c r="AE838" i="145"/>
  <c r="AD838" i="145"/>
  <c r="Z838" i="145"/>
  <c r="Y838" i="145"/>
  <c r="X838" i="145"/>
  <c r="W838" i="145"/>
  <c r="V838" i="145"/>
  <c r="U838" i="145"/>
  <c r="T838" i="145"/>
  <c r="S838" i="145"/>
  <c r="R838" i="145"/>
  <c r="Q838" i="145"/>
  <c r="P838" i="145"/>
  <c r="O838" i="145"/>
  <c r="N838" i="145"/>
  <c r="M838" i="145"/>
  <c r="L838" i="145"/>
  <c r="K838" i="145"/>
  <c r="J838" i="145"/>
  <c r="I838" i="145"/>
  <c r="H838" i="145"/>
  <c r="G838" i="145"/>
  <c r="F838" i="145"/>
  <c r="E838" i="145"/>
  <c r="AZ837" i="145"/>
  <c r="AY837" i="145"/>
  <c r="AX837" i="145"/>
  <c r="AW837" i="145"/>
  <c r="AV837" i="145"/>
  <c r="AU837" i="145"/>
  <c r="AT837" i="145"/>
  <c r="AS837" i="145"/>
  <c r="AR837" i="145"/>
  <c r="AQ837" i="145"/>
  <c r="AP837" i="145"/>
  <c r="AO837" i="145"/>
  <c r="AN837" i="145"/>
  <c r="AM837" i="145"/>
  <c r="AL837" i="145"/>
  <c r="AK837" i="145"/>
  <c r="AJ837" i="145"/>
  <c r="AI837" i="145"/>
  <c r="AH837" i="145"/>
  <c r="AG837" i="145"/>
  <c r="AF837" i="145"/>
  <c r="AE837" i="145"/>
  <c r="AD837" i="145"/>
  <c r="Z837" i="145"/>
  <c r="Y837" i="145"/>
  <c r="X837" i="145"/>
  <c r="W837" i="145"/>
  <c r="V837" i="145"/>
  <c r="U837" i="145"/>
  <c r="T837" i="145"/>
  <c r="S837" i="145"/>
  <c r="R837" i="145"/>
  <c r="Q837" i="145"/>
  <c r="P837" i="145"/>
  <c r="O837" i="145"/>
  <c r="N837" i="145"/>
  <c r="M837" i="145"/>
  <c r="L837" i="145"/>
  <c r="K837" i="145"/>
  <c r="J837" i="145"/>
  <c r="I837" i="145"/>
  <c r="H837" i="145"/>
  <c r="G837" i="145"/>
  <c r="F837" i="145"/>
  <c r="E837" i="145"/>
  <c r="AZ836" i="145"/>
  <c r="AY836" i="145"/>
  <c r="AX836" i="145"/>
  <c r="AW836" i="145"/>
  <c r="AV836" i="145"/>
  <c r="AU836" i="145"/>
  <c r="AT836" i="145"/>
  <c r="AS836" i="145"/>
  <c r="AR836" i="145"/>
  <c r="AQ836" i="145"/>
  <c r="AP836" i="145"/>
  <c r="AO836" i="145"/>
  <c r="AN836" i="145"/>
  <c r="AM836" i="145"/>
  <c r="AL836" i="145"/>
  <c r="AK836" i="145"/>
  <c r="AJ836" i="145"/>
  <c r="AI836" i="145"/>
  <c r="AH836" i="145"/>
  <c r="AG836" i="145"/>
  <c r="AF836" i="145"/>
  <c r="AE836" i="145"/>
  <c r="AD836" i="145"/>
  <c r="Z836" i="145"/>
  <c r="Y836" i="145"/>
  <c r="X836" i="145"/>
  <c r="W836" i="145"/>
  <c r="V836" i="145"/>
  <c r="U836" i="145"/>
  <c r="T836" i="145"/>
  <c r="S836" i="145"/>
  <c r="R836" i="145"/>
  <c r="Q836" i="145"/>
  <c r="P836" i="145"/>
  <c r="O836" i="145"/>
  <c r="N836" i="145"/>
  <c r="M836" i="145"/>
  <c r="L836" i="145"/>
  <c r="K836" i="145"/>
  <c r="J836" i="145"/>
  <c r="I836" i="145"/>
  <c r="H836" i="145"/>
  <c r="G836" i="145"/>
  <c r="F836" i="145"/>
  <c r="E836" i="145"/>
  <c r="AZ835" i="145"/>
  <c r="AY835" i="145"/>
  <c r="AX835" i="145"/>
  <c r="AW835" i="145"/>
  <c r="AV835" i="145"/>
  <c r="AU835" i="145"/>
  <c r="AT835" i="145"/>
  <c r="AS835" i="145"/>
  <c r="AR835" i="145"/>
  <c r="AQ835" i="145"/>
  <c r="AP835" i="145"/>
  <c r="AO835" i="145"/>
  <c r="AN835" i="145"/>
  <c r="AM835" i="145"/>
  <c r="AL835" i="145"/>
  <c r="AK835" i="145"/>
  <c r="AJ835" i="145"/>
  <c r="AI835" i="145"/>
  <c r="AH835" i="145"/>
  <c r="AG835" i="145"/>
  <c r="AF835" i="145"/>
  <c r="AE835" i="145"/>
  <c r="AD835" i="145"/>
  <c r="Z835" i="145"/>
  <c r="Y835" i="145"/>
  <c r="X835" i="145"/>
  <c r="W835" i="145"/>
  <c r="V835" i="145"/>
  <c r="U835" i="145"/>
  <c r="T835" i="145"/>
  <c r="S835" i="145"/>
  <c r="R835" i="145"/>
  <c r="Q835" i="145"/>
  <c r="P835" i="145"/>
  <c r="O835" i="145"/>
  <c r="N835" i="145"/>
  <c r="M835" i="145"/>
  <c r="L835" i="145"/>
  <c r="K835" i="145"/>
  <c r="J835" i="145"/>
  <c r="I835" i="145"/>
  <c r="H835" i="145"/>
  <c r="G835" i="145"/>
  <c r="F835" i="145"/>
  <c r="E835" i="145"/>
  <c r="AZ834" i="145"/>
  <c r="AY834" i="145"/>
  <c r="AX834" i="145"/>
  <c r="AW834" i="145"/>
  <c r="AV834" i="145"/>
  <c r="AU834" i="145"/>
  <c r="AT834" i="145"/>
  <c r="AS834" i="145"/>
  <c r="AR834" i="145"/>
  <c r="AQ834" i="145"/>
  <c r="AP834" i="145"/>
  <c r="AO834" i="145"/>
  <c r="AN834" i="145"/>
  <c r="AM834" i="145"/>
  <c r="AL834" i="145"/>
  <c r="AK834" i="145"/>
  <c r="AJ834" i="145"/>
  <c r="AI834" i="145"/>
  <c r="AH834" i="145"/>
  <c r="AG834" i="145"/>
  <c r="AF834" i="145"/>
  <c r="AE834" i="145"/>
  <c r="AD834" i="145"/>
  <c r="Z834" i="145"/>
  <c r="Y834" i="145"/>
  <c r="X834" i="145"/>
  <c r="W834" i="145"/>
  <c r="V834" i="145"/>
  <c r="U834" i="145"/>
  <c r="T834" i="145"/>
  <c r="S834" i="145"/>
  <c r="R834" i="145"/>
  <c r="Q834" i="145"/>
  <c r="P834" i="145"/>
  <c r="O834" i="145"/>
  <c r="N834" i="145"/>
  <c r="M834" i="145"/>
  <c r="L834" i="145"/>
  <c r="K834" i="145"/>
  <c r="J834" i="145"/>
  <c r="I834" i="145"/>
  <c r="H834" i="145"/>
  <c r="G834" i="145"/>
  <c r="F834" i="145"/>
  <c r="E834" i="145"/>
  <c r="AZ833" i="145"/>
  <c r="AY833" i="145"/>
  <c r="AX833" i="145"/>
  <c r="AW833" i="145"/>
  <c r="AV833" i="145"/>
  <c r="AU833" i="145"/>
  <c r="AT833" i="145"/>
  <c r="AS833" i="145"/>
  <c r="AR833" i="145"/>
  <c r="AQ833" i="145"/>
  <c r="AP833" i="145"/>
  <c r="AO833" i="145"/>
  <c r="AN833" i="145"/>
  <c r="AM833" i="145"/>
  <c r="AL833" i="145"/>
  <c r="AK833" i="145"/>
  <c r="AJ833" i="145"/>
  <c r="AI833" i="145"/>
  <c r="AH833" i="145"/>
  <c r="AG833" i="145"/>
  <c r="AF833" i="145"/>
  <c r="AE833" i="145"/>
  <c r="AD833" i="145"/>
  <c r="Z833" i="145"/>
  <c r="Y833" i="145"/>
  <c r="X833" i="145"/>
  <c r="W833" i="145"/>
  <c r="V833" i="145"/>
  <c r="U833" i="145"/>
  <c r="T833" i="145"/>
  <c r="S833" i="145"/>
  <c r="R833" i="145"/>
  <c r="Q833" i="145"/>
  <c r="P833" i="145"/>
  <c r="O833" i="145"/>
  <c r="N833" i="145"/>
  <c r="M833" i="145"/>
  <c r="L833" i="145"/>
  <c r="K833" i="145"/>
  <c r="J833" i="145"/>
  <c r="I833" i="145"/>
  <c r="H833" i="145"/>
  <c r="G833" i="145"/>
  <c r="F833" i="145"/>
  <c r="E833" i="145"/>
  <c r="AZ832" i="145"/>
  <c r="AY832" i="145"/>
  <c r="AX832" i="145"/>
  <c r="AW832" i="145"/>
  <c r="AV832" i="145"/>
  <c r="AU832" i="145"/>
  <c r="AT832" i="145"/>
  <c r="AS832" i="145"/>
  <c r="AR832" i="145"/>
  <c r="AQ832" i="145"/>
  <c r="AP832" i="145"/>
  <c r="AO832" i="145"/>
  <c r="AN832" i="145"/>
  <c r="AM832" i="145"/>
  <c r="AL832" i="145"/>
  <c r="AK832" i="145"/>
  <c r="AJ832" i="145"/>
  <c r="AI832" i="145"/>
  <c r="AH832" i="145"/>
  <c r="AG832" i="145"/>
  <c r="AF832" i="145"/>
  <c r="AE832" i="145"/>
  <c r="AD832" i="145"/>
  <c r="Z832" i="145"/>
  <c r="Y832" i="145"/>
  <c r="X832" i="145"/>
  <c r="W832" i="145"/>
  <c r="V832" i="145"/>
  <c r="U832" i="145"/>
  <c r="T832" i="145"/>
  <c r="S832" i="145"/>
  <c r="R832" i="145"/>
  <c r="Q832" i="145"/>
  <c r="P832" i="145"/>
  <c r="O832" i="145"/>
  <c r="N832" i="145"/>
  <c r="M832" i="145"/>
  <c r="L832" i="145"/>
  <c r="K832" i="145"/>
  <c r="J832" i="145"/>
  <c r="I832" i="145"/>
  <c r="H832" i="145"/>
  <c r="G832" i="145"/>
  <c r="F832" i="145"/>
  <c r="E832" i="145"/>
  <c r="AZ831" i="145"/>
  <c r="AY831" i="145"/>
  <c r="AX831" i="145"/>
  <c r="AW831" i="145"/>
  <c r="AV831" i="145"/>
  <c r="AU831" i="145"/>
  <c r="AT831" i="145"/>
  <c r="AS831" i="145"/>
  <c r="AR831" i="145"/>
  <c r="AQ831" i="145"/>
  <c r="AP831" i="145"/>
  <c r="AO831" i="145"/>
  <c r="AN831" i="145"/>
  <c r="AM831" i="145"/>
  <c r="AL831" i="145"/>
  <c r="AK831" i="145"/>
  <c r="AJ831" i="145"/>
  <c r="AI831" i="145"/>
  <c r="AH831" i="145"/>
  <c r="AG831" i="145"/>
  <c r="AF831" i="145"/>
  <c r="AE831" i="145"/>
  <c r="AD831" i="145"/>
  <c r="Z831" i="145"/>
  <c r="Y831" i="145"/>
  <c r="X831" i="145"/>
  <c r="W831" i="145"/>
  <c r="V831" i="145"/>
  <c r="U831" i="145"/>
  <c r="T831" i="145"/>
  <c r="S831" i="145"/>
  <c r="R831" i="145"/>
  <c r="Q831" i="145"/>
  <c r="P831" i="145"/>
  <c r="O831" i="145"/>
  <c r="N831" i="145"/>
  <c r="M831" i="145"/>
  <c r="L831" i="145"/>
  <c r="K831" i="145"/>
  <c r="J831" i="145"/>
  <c r="I831" i="145"/>
  <c r="H831" i="145"/>
  <c r="G831" i="145"/>
  <c r="F831" i="145"/>
  <c r="E831" i="145"/>
  <c r="AZ830" i="145"/>
  <c r="AY830" i="145"/>
  <c r="AX830" i="145"/>
  <c r="AW830" i="145"/>
  <c r="AV830" i="145"/>
  <c r="AU830" i="145"/>
  <c r="AT830" i="145"/>
  <c r="AS830" i="145"/>
  <c r="AR830" i="145"/>
  <c r="AQ830" i="145"/>
  <c r="AP830" i="145"/>
  <c r="AO830" i="145"/>
  <c r="AN830" i="145"/>
  <c r="AM830" i="145"/>
  <c r="AL830" i="145"/>
  <c r="AK830" i="145"/>
  <c r="AJ830" i="145"/>
  <c r="AI830" i="145"/>
  <c r="AH830" i="145"/>
  <c r="AG830" i="145"/>
  <c r="AF830" i="145"/>
  <c r="AE830" i="145"/>
  <c r="AD830" i="145"/>
  <c r="Z830" i="145"/>
  <c r="Y830" i="145"/>
  <c r="X830" i="145"/>
  <c r="W830" i="145"/>
  <c r="V830" i="145"/>
  <c r="U830" i="145"/>
  <c r="T830" i="145"/>
  <c r="S830" i="145"/>
  <c r="R830" i="145"/>
  <c r="Q830" i="145"/>
  <c r="P830" i="145"/>
  <c r="O830" i="145"/>
  <c r="N830" i="145"/>
  <c r="M830" i="145"/>
  <c r="L830" i="145"/>
  <c r="K830" i="145"/>
  <c r="J830" i="145"/>
  <c r="I830" i="145"/>
  <c r="H830" i="145"/>
  <c r="G830" i="145"/>
  <c r="F830" i="145"/>
  <c r="E830" i="145"/>
  <c r="AZ829" i="145"/>
  <c r="AY829" i="145"/>
  <c r="AX829" i="145"/>
  <c r="AW829" i="145"/>
  <c r="AV829" i="145"/>
  <c r="AU829" i="145"/>
  <c r="AT829" i="145"/>
  <c r="AS829" i="145"/>
  <c r="AR829" i="145"/>
  <c r="AQ829" i="145"/>
  <c r="AP829" i="145"/>
  <c r="AO829" i="145"/>
  <c r="AN829" i="145"/>
  <c r="AM829" i="145"/>
  <c r="AL829" i="145"/>
  <c r="AK829" i="145"/>
  <c r="AJ829" i="145"/>
  <c r="AI829" i="145"/>
  <c r="AH829" i="145"/>
  <c r="AG829" i="145"/>
  <c r="AF829" i="145"/>
  <c r="AE829" i="145"/>
  <c r="AD829" i="145"/>
  <c r="Z829" i="145"/>
  <c r="Y829" i="145"/>
  <c r="X829" i="145"/>
  <c r="W829" i="145"/>
  <c r="V829" i="145"/>
  <c r="U829" i="145"/>
  <c r="T829" i="145"/>
  <c r="S829" i="145"/>
  <c r="R829" i="145"/>
  <c r="Q829" i="145"/>
  <c r="P829" i="145"/>
  <c r="O829" i="145"/>
  <c r="N829" i="145"/>
  <c r="M829" i="145"/>
  <c r="L829" i="145"/>
  <c r="K829" i="145"/>
  <c r="J829" i="145"/>
  <c r="I829" i="145"/>
  <c r="H829" i="145"/>
  <c r="G829" i="145"/>
  <c r="F829" i="145"/>
  <c r="E829" i="145"/>
  <c r="AZ828" i="145"/>
  <c r="AY828" i="145"/>
  <c r="AX828" i="145"/>
  <c r="AW828" i="145"/>
  <c r="AV828" i="145"/>
  <c r="AU828" i="145"/>
  <c r="AT828" i="145"/>
  <c r="AS828" i="145"/>
  <c r="AR828" i="145"/>
  <c r="AQ828" i="145"/>
  <c r="AP828" i="145"/>
  <c r="AO828" i="145"/>
  <c r="AN828" i="145"/>
  <c r="AM828" i="145"/>
  <c r="AL828" i="145"/>
  <c r="AK828" i="145"/>
  <c r="AJ828" i="145"/>
  <c r="AI828" i="145"/>
  <c r="AH828" i="145"/>
  <c r="AG828" i="145"/>
  <c r="AF828" i="145"/>
  <c r="AE828" i="145"/>
  <c r="AD828" i="145"/>
  <c r="Z828" i="145"/>
  <c r="Y828" i="145"/>
  <c r="X828" i="145"/>
  <c r="W828" i="145"/>
  <c r="V828" i="145"/>
  <c r="U828" i="145"/>
  <c r="T828" i="145"/>
  <c r="S828" i="145"/>
  <c r="R828" i="145"/>
  <c r="Q828" i="145"/>
  <c r="P828" i="145"/>
  <c r="O828" i="145"/>
  <c r="N828" i="145"/>
  <c r="M828" i="145"/>
  <c r="L828" i="145"/>
  <c r="K828" i="145"/>
  <c r="J828" i="145"/>
  <c r="I828" i="145"/>
  <c r="H828" i="145"/>
  <c r="G828" i="145"/>
  <c r="F828" i="145"/>
  <c r="E828" i="145"/>
  <c r="AZ827" i="145"/>
  <c r="AY827" i="145"/>
  <c r="AX827" i="145"/>
  <c r="AW827" i="145"/>
  <c r="AV827" i="145"/>
  <c r="AU827" i="145"/>
  <c r="AT827" i="145"/>
  <c r="AS827" i="145"/>
  <c r="AR827" i="145"/>
  <c r="AQ827" i="145"/>
  <c r="AP827" i="145"/>
  <c r="AO827" i="145"/>
  <c r="AN827" i="145"/>
  <c r="AM827" i="145"/>
  <c r="AL827" i="145"/>
  <c r="AK827" i="145"/>
  <c r="AJ827" i="145"/>
  <c r="AI827" i="145"/>
  <c r="AH827" i="145"/>
  <c r="AG827" i="145"/>
  <c r="AF827" i="145"/>
  <c r="AE827" i="145"/>
  <c r="AD827" i="145"/>
  <c r="Z827" i="145"/>
  <c r="Y827" i="145"/>
  <c r="X827" i="145"/>
  <c r="W827" i="145"/>
  <c r="V827" i="145"/>
  <c r="U827" i="145"/>
  <c r="T827" i="145"/>
  <c r="S827" i="145"/>
  <c r="R827" i="145"/>
  <c r="Q827" i="145"/>
  <c r="P827" i="145"/>
  <c r="O827" i="145"/>
  <c r="N827" i="145"/>
  <c r="M827" i="145"/>
  <c r="L827" i="145"/>
  <c r="K827" i="145"/>
  <c r="J827" i="145"/>
  <c r="I827" i="145"/>
  <c r="H827" i="145"/>
  <c r="G827" i="145"/>
  <c r="F827" i="145"/>
  <c r="E827" i="145"/>
  <c r="AZ826" i="145"/>
  <c r="AY826" i="145"/>
  <c r="AX826" i="145"/>
  <c r="AW826" i="145"/>
  <c r="AV826" i="145"/>
  <c r="AU826" i="145"/>
  <c r="AT826" i="145"/>
  <c r="AS826" i="145"/>
  <c r="AR826" i="145"/>
  <c r="AQ826" i="145"/>
  <c r="AP826" i="145"/>
  <c r="AO826" i="145"/>
  <c r="AN826" i="145"/>
  <c r="AM826" i="145"/>
  <c r="AL826" i="145"/>
  <c r="AK826" i="145"/>
  <c r="AJ826" i="145"/>
  <c r="AI826" i="145"/>
  <c r="AH826" i="145"/>
  <c r="AG826" i="145"/>
  <c r="AF826" i="145"/>
  <c r="AE826" i="145"/>
  <c r="AD826" i="145"/>
  <c r="Z826" i="145"/>
  <c r="Y826" i="145"/>
  <c r="X826" i="145"/>
  <c r="W826" i="145"/>
  <c r="V826" i="145"/>
  <c r="U826" i="145"/>
  <c r="T826" i="145"/>
  <c r="S826" i="145"/>
  <c r="R826" i="145"/>
  <c r="Q826" i="145"/>
  <c r="P826" i="145"/>
  <c r="O826" i="145"/>
  <c r="N826" i="145"/>
  <c r="M826" i="145"/>
  <c r="L826" i="145"/>
  <c r="K826" i="145"/>
  <c r="J826" i="145"/>
  <c r="I826" i="145"/>
  <c r="H826" i="145"/>
  <c r="G826" i="145"/>
  <c r="F826" i="145"/>
  <c r="E826" i="145"/>
  <c r="AZ825" i="145"/>
  <c r="AY825" i="145"/>
  <c r="AX825" i="145"/>
  <c r="AW825" i="145"/>
  <c r="AV825" i="145"/>
  <c r="AU825" i="145"/>
  <c r="AT825" i="145"/>
  <c r="AS825" i="145"/>
  <c r="AR825" i="145"/>
  <c r="AQ825" i="145"/>
  <c r="AP825" i="145"/>
  <c r="AO825" i="145"/>
  <c r="AN825" i="145"/>
  <c r="AM825" i="145"/>
  <c r="AL825" i="145"/>
  <c r="AK825" i="145"/>
  <c r="AJ825" i="145"/>
  <c r="AI825" i="145"/>
  <c r="AH825" i="145"/>
  <c r="AG825" i="145"/>
  <c r="AF825" i="145"/>
  <c r="AE825" i="145"/>
  <c r="AD825" i="145"/>
  <c r="Z825" i="145"/>
  <c r="Y825" i="145"/>
  <c r="X825" i="145"/>
  <c r="W825" i="145"/>
  <c r="V825" i="145"/>
  <c r="U825" i="145"/>
  <c r="T825" i="145"/>
  <c r="S825" i="145"/>
  <c r="R825" i="145"/>
  <c r="Q825" i="145"/>
  <c r="P825" i="145"/>
  <c r="O825" i="145"/>
  <c r="N825" i="145"/>
  <c r="M825" i="145"/>
  <c r="L825" i="145"/>
  <c r="K825" i="145"/>
  <c r="J825" i="145"/>
  <c r="I825" i="145"/>
  <c r="H825" i="145"/>
  <c r="G825" i="145"/>
  <c r="F825" i="145"/>
  <c r="E825" i="145"/>
  <c r="AZ824" i="145"/>
  <c r="AY824" i="145"/>
  <c r="AX824" i="145"/>
  <c r="AW824" i="145"/>
  <c r="AV824" i="145"/>
  <c r="AU824" i="145"/>
  <c r="AT824" i="145"/>
  <c r="AS824" i="145"/>
  <c r="AR824" i="145"/>
  <c r="AQ824" i="145"/>
  <c r="AP824" i="145"/>
  <c r="AO824" i="145"/>
  <c r="AN824" i="145"/>
  <c r="AM824" i="145"/>
  <c r="AL824" i="145"/>
  <c r="AK824" i="145"/>
  <c r="AJ824" i="145"/>
  <c r="AI824" i="145"/>
  <c r="AH824" i="145"/>
  <c r="AG824" i="145"/>
  <c r="AF824" i="145"/>
  <c r="AE824" i="145"/>
  <c r="AD824" i="145"/>
  <c r="Z824" i="145"/>
  <c r="Y824" i="145"/>
  <c r="X824" i="145"/>
  <c r="W824" i="145"/>
  <c r="V824" i="145"/>
  <c r="U824" i="145"/>
  <c r="T824" i="145"/>
  <c r="S824" i="145"/>
  <c r="R824" i="145"/>
  <c r="Q824" i="145"/>
  <c r="P824" i="145"/>
  <c r="O824" i="145"/>
  <c r="N824" i="145"/>
  <c r="M824" i="145"/>
  <c r="L824" i="145"/>
  <c r="K824" i="145"/>
  <c r="J824" i="145"/>
  <c r="I824" i="145"/>
  <c r="H824" i="145"/>
  <c r="G824" i="145"/>
  <c r="F824" i="145"/>
  <c r="E824" i="145"/>
  <c r="AZ823" i="145"/>
  <c r="AY823" i="145"/>
  <c r="AX823" i="145"/>
  <c r="AW823" i="145"/>
  <c r="AV823" i="145"/>
  <c r="AU823" i="145"/>
  <c r="AT823" i="145"/>
  <c r="AS823" i="145"/>
  <c r="AR823" i="145"/>
  <c r="AQ823" i="145"/>
  <c r="AP823" i="145"/>
  <c r="AO823" i="145"/>
  <c r="AN823" i="145"/>
  <c r="AM823" i="145"/>
  <c r="AL823" i="145"/>
  <c r="AK823" i="145"/>
  <c r="AJ823" i="145"/>
  <c r="AI823" i="145"/>
  <c r="AH823" i="145"/>
  <c r="AG823" i="145"/>
  <c r="AF823" i="145"/>
  <c r="AE823" i="145"/>
  <c r="AD823" i="145"/>
  <c r="Z823" i="145"/>
  <c r="Y823" i="145"/>
  <c r="X823" i="145"/>
  <c r="W823" i="145"/>
  <c r="V823" i="145"/>
  <c r="U823" i="145"/>
  <c r="T823" i="145"/>
  <c r="S823" i="145"/>
  <c r="R823" i="145"/>
  <c r="Q823" i="145"/>
  <c r="P823" i="145"/>
  <c r="O823" i="145"/>
  <c r="N823" i="145"/>
  <c r="M823" i="145"/>
  <c r="L823" i="145"/>
  <c r="K823" i="145"/>
  <c r="J823" i="145"/>
  <c r="I823" i="145"/>
  <c r="H823" i="145"/>
  <c r="G823" i="145"/>
  <c r="F823" i="145"/>
  <c r="E823" i="145"/>
  <c r="AZ822" i="145"/>
  <c r="AY822" i="145"/>
  <c r="AX822" i="145"/>
  <c r="AW822" i="145"/>
  <c r="AV822" i="145"/>
  <c r="AU822" i="145"/>
  <c r="AT822" i="145"/>
  <c r="AS822" i="145"/>
  <c r="AR822" i="145"/>
  <c r="AQ822" i="145"/>
  <c r="AP822" i="145"/>
  <c r="AO822" i="145"/>
  <c r="AN822" i="145"/>
  <c r="AM822" i="145"/>
  <c r="AL822" i="145"/>
  <c r="AK822" i="145"/>
  <c r="AJ822" i="145"/>
  <c r="AI822" i="145"/>
  <c r="AH822" i="145"/>
  <c r="AG822" i="145"/>
  <c r="AF822" i="145"/>
  <c r="AE822" i="145"/>
  <c r="AD822" i="145"/>
  <c r="Z822" i="145"/>
  <c r="Y822" i="145"/>
  <c r="X822" i="145"/>
  <c r="W822" i="145"/>
  <c r="V822" i="145"/>
  <c r="U822" i="145"/>
  <c r="T822" i="145"/>
  <c r="S822" i="145"/>
  <c r="R822" i="145"/>
  <c r="Q822" i="145"/>
  <c r="P822" i="145"/>
  <c r="O822" i="145"/>
  <c r="N822" i="145"/>
  <c r="M822" i="145"/>
  <c r="L822" i="145"/>
  <c r="K822" i="145"/>
  <c r="J822" i="145"/>
  <c r="I822" i="145"/>
  <c r="H822" i="145"/>
  <c r="G822" i="145"/>
  <c r="F822" i="145"/>
  <c r="E822" i="145"/>
  <c r="AZ821" i="145"/>
  <c r="AY821" i="145"/>
  <c r="AX821" i="145"/>
  <c r="AW821" i="145"/>
  <c r="AV821" i="145"/>
  <c r="AU821" i="145"/>
  <c r="AT821" i="145"/>
  <c r="AS821" i="145"/>
  <c r="AR821" i="145"/>
  <c r="AQ821" i="145"/>
  <c r="AP821" i="145"/>
  <c r="AO821" i="145"/>
  <c r="AN821" i="145"/>
  <c r="AM821" i="145"/>
  <c r="AL821" i="145"/>
  <c r="AK821" i="145"/>
  <c r="AJ821" i="145"/>
  <c r="AI821" i="145"/>
  <c r="AH821" i="145"/>
  <c r="AG821" i="145"/>
  <c r="AF821" i="145"/>
  <c r="AE821" i="145"/>
  <c r="AD821" i="145"/>
  <c r="Z821" i="145"/>
  <c r="Y821" i="145"/>
  <c r="X821" i="145"/>
  <c r="W821" i="145"/>
  <c r="V821" i="145"/>
  <c r="U821" i="145"/>
  <c r="T821" i="145"/>
  <c r="S821" i="145"/>
  <c r="R821" i="145"/>
  <c r="Q821" i="145"/>
  <c r="P821" i="145"/>
  <c r="O821" i="145"/>
  <c r="N821" i="145"/>
  <c r="M821" i="145"/>
  <c r="L821" i="145"/>
  <c r="K821" i="145"/>
  <c r="J821" i="145"/>
  <c r="I821" i="145"/>
  <c r="H821" i="145"/>
  <c r="G821" i="145"/>
  <c r="F821" i="145"/>
  <c r="E821" i="145"/>
  <c r="AZ820" i="145"/>
  <c r="AY820" i="145"/>
  <c r="AX820" i="145"/>
  <c r="AW820" i="145"/>
  <c r="AV820" i="145"/>
  <c r="AU820" i="145"/>
  <c r="AT820" i="145"/>
  <c r="AS820" i="145"/>
  <c r="AR820" i="145"/>
  <c r="AQ820" i="145"/>
  <c r="AP820" i="145"/>
  <c r="AO820" i="145"/>
  <c r="AN820" i="145"/>
  <c r="AM820" i="145"/>
  <c r="AL820" i="145"/>
  <c r="AK820" i="145"/>
  <c r="AJ820" i="145"/>
  <c r="AI820" i="145"/>
  <c r="AH820" i="145"/>
  <c r="AG820" i="145"/>
  <c r="AF820" i="145"/>
  <c r="AE820" i="145"/>
  <c r="AD820" i="145"/>
  <c r="Z820" i="145"/>
  <c r="Y820" i="145"/>
  <c r="X820" i="145"/>
  <c r="W820" i="145"/>
  <c r="V820" i="145"/>
  <c r="U820" i="145"/>
  <c r="T820" i="145"/>
  <c r="S820" i="145"/>
  <c r="R820" i="145"/>
  <c r="Q820" i="145"/>
  <c r="P820" i="145"/>
  <c r="O820" i="145"/>
  <c r="N820" i="145"/>
  <c r="M820" i="145"/>
  <c r="L820" i="145"/>
  <c r="K820" i="145"/>
  <c r="J820" i="145"/>
  <c r="I820" i="145"/>
  <c r="H820" i="145"/>
  <c r="G820" i="145"/>
  <c r="F820" i="145"/>
  <c r="E820" i="145"/>
  <c r="AZ819" i="145"/>
  <c r="AY819" i="145"/>
  <c r="AX819" i="145"/>
  <c r="AW819" i="145"/>
  <c r="AV819" i="145"/>
  <c r="AU819" i="145"/>
  <c r="AT819" i="145"/>
  <c r="AS819" i="145"/>
  <c r="AR819" i="145"/>
  <c r="AQ819" i="145"/>
  <c r="AP819" i="145"/>
  <c r="AO819" i="145"/>
  <c r="AN819" i="145"/>
  <c r="AM819" i="145"/>
  <c r="AL819" i="145"/>
  <c r="AK819" i="145"/>
  <c r="AJ819" i="145"/>
  <c r="AI819" i="145"/>
  <c r="AH819" i="145"/>
  <c r="AG819" i="145"/>
  <c r="AF819" i="145"/>
  <c r="AE819" i="145"/>
  <c r="AD819" i="145"/>
  <c r="Z819" i="145"/>
  <c r="Y819" i="145"/>
  <c r="X819" i="145"/>
  <c r="W819" i="145"/>
  <c r="V819" i="145"/>
  <c r="U819" i="145"/>
  <c r="T819" i="145"/>
  <c r="S819" i="145"/>
  <c r="R819" i="145"/>
  <c r="Q819" i="145"/>
  <c r="P819" i="145"/>
  <c r="O819" i="145"/>
  <c r="N819" i="145"/>
  <c r="M819" i="145"/>
  <c r="L819" i="145"/>
  <c r="K819" i="145"/>
  <c r="J819" i="145"/>
  <c r="I819" i="145"/>
  <c r="H819" i="145"/>
  <c r="G819" i="145"/>
  <c r="F819" i="145"/>
  <c r="E819" i="145"/>
  <c r="AZ818" i="145"/>
  <c r="AY818" i="145"/>
  <c r="AX818" i="145"/>
  <c r="AW818" i="145"/>
  <c r="AV818" i="145"/>
  <c r="AU818" i="145"/>
  <c r="AT818" i="145"/>
  <c r="AS818" i="145"/>
  <c r="AR818" i="145"/>
  <c r="AQ818" i="145"/>
  <c r="AP818" i="145"/>
  <c r="AO818" i="145"/>
  <c r="AN818" i="145"/>
  <c r="AM818" i="145"/>
  <c r="AL818" i="145"/>
  <c r="AK818" i="145"/>
  <c r="AJ818" i="145"/>
  <c r="AI818" i="145"/>
  <c r="AH818" i="145"/>
  <c r="AG818" i="145"/>
  <c r="AF818" i="145"/>
  <c r="AE818" i="145"/>
  <c r="AD818" i="145"/>
  <c r="Z818" i="145"/>
  <c r="Y818" i="145"/>
  <c r="X818" i="145"/>
  <c r="W818" i="145"/>
  <c r="V818" i="145"/>
  <c r="U818" i="145"/>
  <c r="T818" i="145"/>
  <c r="S818" i="145"/>
  <c r="R818" i="145"/>
  <c r="Q818" i="145"/>
  <c r="P818" i="145"/>
  <c r="O818" i="145"/>
  <c r="N818" i="145"/>
  <c r="M818" i="145"/>
  <c r="L818" i="145"/>
  <c r="K818" i="145"/>
  <c r="J818" i="145"/>
  <c r="I818" i="145"/>
  <c r="H818" i="145"/>
  <c r="G818" i="145"/>
  <c r="F818" i="145"/>
  <c r="E818" i="145"/>
  <c r="AZ817" i="145"/>
  <c r="AY817" i="145"/>
  <c r="AX817" i="145"/>
  <c r="AW817" i="145"/>
  <c r="AV817" i="145"/>
  <c r="AU817" i="145"/>
  <c r="AT817" i="145"/>
  <c r="AS817" i="145"/>
  <c r="AR817" i="145"/>
  <c r="AQ817" i="145"/>
  <c r="AP817" i="145"/>
  <c r="AO817" i="145"/>
  <c r="AN817" i="145"/>
  <c r="AM817" i="145"/>
  <c r="AL817" i="145"/>
  <c r="AK817" i="145"/>
  <c r="AJ817" i="145"/>
  <c r="AI817" i="145"/>
  <c r="AH817" i="145"/>
  <c r="AG817" i="145"/>
  <c r="AF817" i="145"/>
  <c r="AE817" i="145"/>
  <c r="AD817" i="145"/>
  <c r="Z817" i="145"/>
  <c r="Y817" i="145"/>
  <c r="X817" i="145"/>
  <c r="W817" i="145"/>
  <c r="V817" i="145"/>
  <c r="U817" i="145"/>
  <c r="T817" i="145"/>
  <c r="S817" i="145"/>
  <c r="R817" i="145"/>
  <c r="Q817" i="145"/>
  <c r="P817" i="145"/>
  <c r="O817" i="145"/>
  <c r="N817" i="145"/>
  <c r="M817" i="145"/>
  <c r="L817" i="145"/>
  <c r="K817" i="145"/>
  <c r="J817" i="145"/>
  <c r="I817" i="145"/>
  <c r="H817" i="145"/>
  <c r="G817" i="145"/>
  <c r="F817" i="145"/>
  <c r="E817" i="145"/>
  <c r="AZ816" i="145"/>
  <c r="AY816" i="145"/>
  <c r="AX816" i="145"/>
  <c r="AW816" i="145"/>
  <c r="AV816" i="145"/>
  <c r="AU816" i="145"/>
  <c r="AT816" i="145"/>
  <c r="AS816" i="145"/>
  <c r="AR816" i="145"/>
  <c r="AQ816" i="145"/>
  <c r="AP816" i="145"/>
  <c r="AO816" i="145"/>
  <c r="AN816" i="145"/>
  <c r="AM816" i="145"/>
  <c r="AL816" i="145"/>
  <c r="AK816" i="145"/>
  <c r="AJ816" i="145"/>
  <c r="AI816" i="145"/>
  <c r="AH816" i="145"/>
  <c r="AG816" i="145"/>
  <c r="AF816" i="145"/>
  <c r="AE816" i="145"/>
  <c r="AD816" i="145"/>
  <c r="Z816" i="145"/>
  <c r="Y816" i="145"/>
  <c r="X816" i="145"/>
  <c r="W816" i="145"/>
  <c r="V816" i="145"/>
  <c r="U816" i="145"/>
  <c r="T816" i="145"/>
  <c r="S816" i="145"/>
  <c r="R816" i="145"/>
  <c r="Q816" i="145"/>
  <c r="P816" i="145"/>
  <c r="O816" i="145"/>
  <c r="N816" i="145"/>
  <c r="M816" i="145"/>
  <c r="L816" i="145"/>
  <c r="K816" i="145"/>
  <c r="J816" i="145"/>
  <c r="I816" i="145"/>
  <c r="H816" i="145"/>
  <c r="G816" i="145"/>
  <c r="F816" i="145"/>
  <c r="E816" i="145"/>
  <c r="AZ815" i="145"/>
  <c r="AY815" i="145"/>
  <c r="AX815" i="145"/>
  <c r="AW815" i="145"/>
  <c r="AV815" i="145"/>
  <c r="AU815" i="145"/>
  <c r="AT815" i="145"/>
  <c r="AS815" i="145"/>
  <c r="AR815" i="145"/>
  <c r="AQ815" i="145"/>
  <c r="AP815" i="145"/>
  <c r="AO815" i="145"/>
  <c r="AN815" i="145"/>
  <c r="AM815" i="145"/>
  <c r="AL815" i="145"/>
  <c r="AK815" i="145"/>
  <c r="AJ815" i="145"/>
  <c r="AI815" i="145"/>
  <c r="AH815" i="145"/>
  <c r="AG815" i="145"/>
  <c r="AF815" i="145"/>
  <c r="AE815" i="145"/>
  <c r="AD815" i="145"/>
  <c r="Z815" i="145"/>
  <c r="Y815" i="145"/>
  <c r="X815" i="145"/>
  <c r="W815" i="145"/>
  <c r="V815" i="145"/>
  <c r="U815" i="145"/>
  <c r="T815" i="145"/>
  <c r="S815" i="145"/>
  <c r="R815" i="145"/>
  <c r="Q815" i="145"/>
  <c r="P815" i="145"/>
  <c r="O815" i="145"/>
  <c r="N815" i="145"/>
  <c r="M815" i="145"/>
  <c r="L815" i="145"/>
  <c r="K815" i="145"/>
  <c r="J815" i="145"/>
  <c r="I815" i="145"/>
  <c r="H815" i="145"/>
  <c r="G815" i="145"/>
  <c r="F815" i="145"/>
  <c r="E815" i="145"/>
  <c r="AZ814" i="145"/>
  <c r="AY814" i="145"/>
  <c r="AX814" i="145"/>
  <c r="AW814" i="145"/>
  <c r="AV814" i="145"/>
  <c r="AU814" i="145"/>
  <c r="AT814" i="145"/>
  <c r="AS814" i="145"/>
  <c r="AR814" i="145"/>
  <c r="AQ814" i="145"/>
  <c r="AP814" i="145"/>
  <c r="AO814" i="145"/>
  <c r="AN814" i="145"/>
  <c r="AM814" i="145"/>
  <c r="AL814" i="145"/>
  <c r="AK814" i="145"/>
  <c r="AJ814" i="145"/>
  <c r="AI814" i="145"/>
  <c r="AH814" i="145"/>
  <c r="AG814" i="145"/>
  <c r="AF814" i="145"/>
  <c r="AE814" i="145"/>
  <c r="AD814" i="145"/>
  <c r="Z814" i="145"/>
  <c r="Y814" i="145"/>
  <c r="X814" i="145"/>
  <c r="W814" i="145"/>
  <c r="V814" i="145"/>
  <c r="U814" i="145"/>
  <c r="T814" i="145"/>
  <c r="S814" i="145"/>
  <c r="R814" i="145"/>
  <c r="Q814" i="145"/>
  <c r="P814" i="145"/>
  <c r="O814" i="145"/>
  <c r="N814" i="145"/>
  <c r="M814" i="145"/>
  <c r="L814" i="145"/>
  <c r="K814" i="145"/>
  <c r="J814" i="145"/>
  <c r="I814" i="145"/>
  <c r="H814" i="145"/>
  <c r="G814" i="145"/>
  <c r="F814" i="145"/>
  <c r="E814" i="145"/>
  <c r="AZ813" i="145"/>
  <c r="AY813" i="145"/>
  <c r="AX813" i="145"/>
  <c r="AW813" i="145"/>
  <c r="AV813" i="145"/>
  <c r="AU813" i="145"/>
  <c r="AT813" i="145"/>
  <c r="AS813" i="145"/>
  <c r="AR813" i="145"/>
  <c r="AQ813" i="145"/>
  <c r="AP813" i="145"/>
  <c r="AO813" i="145"/>
  <c r="AN813" i="145"/>
  <c r="AM813" i="145"/>
  <c r="AL813" i="145"/>
  <c r="AK813" i="145"/>
  <c r="AJ813" i="145"/>
  <c r="AI813" i="145"/>
  <c r="AH813" i="145"/>
  <c r="AG813" i="145"/>
  <c r="AF813" i="145"/>
  <c r="AE813" i="145"/>
  <c r="AD813" i="145"/>
  <c r="Z813" i="145"/>
  <c r="Y813" i="145"/>
  <c r="X813" i="145"/>
  <c r="W813" i="145"/>
  <c r="V813" i="145"/>
  <c r="U813" i="145"/>
  <c r="T813" i="145"/>
  <c r="S813" i="145"/>
  <c r="R813" i="145"/>
  <c r="Q813" i="145"/>
  <c r="P813" i="145"/>
  <c r="O813" i="145"/>
  <c r="N813" i="145"/>
  <c r="M813" i="145"/>
  <c r="L813" i="145"/>
  <c r="K813" i="145"/>
  <c r="J813" i="145"/>
  <c r="I813" i="145"/>
  <c r="H813" i="145"/>
  <c r="G813" i="145"/>
  <c r="F813" i="145"/>
  <c r="E813" i="145"/>
  <c r="AZ812" i="145"/>
  <c r="AY812" i="145"/>
  <c r="AX812" i="145"/>
  <c r="AW812" i="145"/>
  <c r="AV812" i="145"/>
  <c r="AU812" i="145"/>
  <c r="AT812" i="145"/>
  <c r="AS812" i="145"/>
  <c r="AR812" i="145"/>
  <c r="AQ812" i="145"/>
  <c r="AP812" i="145"/>
  <c r="AO812" i="145"/>
  <c r="AN812" i="145"/>
  <c r="AM812" i="145"/>
  <c r="AL812" i="145"/>
  <c r="AK812" i="145"/>
  <c r="AJ812" i="145"/>
  <c r="AI812" i="145"/>
  <c r="AH812" i="145"/>
  <c r="AG812" i="145"/>
  <c r="AF812" i="145"/>
  <c r="AE812" i="145"/>
  <c r="AD812" i="145"/>
  <c r="Z812" i="145"/>
  <c r="Y812" i="145"/>
  <c r="X812" i="145"/>
  <c r="W812" i="145"/>
  <c r="V812" i="145"/>
  <c r="U812" i="145"/>
  <c r="T812" i="145"/>
  <c r="S812" i="145"/>
  <c r="R812" i="145"/>
  <c r="Q812" i="145"/>
  <c r="P812" i="145"/>
  <c r="O812" i="145"/>
  <c r="N812" i="145"/>
  <c r="M812" i="145"/>
  <c r="L812" i="145"/>
  <c r="K812" i="145"/>
  <c r="J812" i="145"/>
  <c r="I812" i="145"/>
  <c r="H812" i="145"/>
  <c r="G812" i="145"/>
  <c r="F812" i="145"/>
  <c r="E812" i="145"/>
  <c r="AZ811" i="145"/>
  <c r="AY811" i="145"/>
  <c r="AX811" i="145"/>
  <c r="AW811" i="145"/>
  <c r="AV811" i="145"/>
  <c r="AU811" i="145"/>
  <c r="AT811" i="145"/>
  <c r="AS811" i="145"/>
  <c r="AR811" i="145"/>
  <c r="AQ811" i="145"/>
  <c r="AP811" i="145"/>
  <c r="AO811" i="145"/>
  <c r="AN811" i="145"/>
  <c r="AM811" i="145"/>
  <c r="AL811" i="145"/>
  <c r="AK811" i="145"/>
  <c r="AJ811" i="145"/>
  <c r="AI811" i="145"/>
  <c r="AH811" i="145"/>
  <c r="AG811" i="145"/>
  <c r="AF811" i="145"/>
  <c r="AE811" i="145"/>
  <c r="AD811" i="145"/>
  <c r="Z811" i="145"/>
  <c r="Y811" i="145"/>
  <c r="X811" i="145"/>
  <c r="W811" i="145"/>
  <c r="V811" i="145"/>
  <c r="U811" i="145"/>
  <c r="T811" i="145"/>
  <c r="S811" i="145"/>
  <c r="R811" i="145"/>
  <c r="Q811" i="145"/>
  <c r="P811" i="145"/>
  <c r="O811" i="145"/>
  <c r="N811" i="145"/>
  <c r="M811" i="145"/>
  <c r="L811" i="145"/>
  <c r="K811" i="145"/>
  <c r="J811" i="145"/>
  <c r="I811" i="145"/>
  <c r="H811" i="145"/>
  <c r="G811" i="145"/>
  <c r="F811" i="145"/>
  <c r="E811" i="145"/>
  <c r="AZ810" i="145"/>
  <c r="AY810" i="145"/>
  <c r="AX810" i="145"/>
  <c r="AW810" i="145"/>
  <c r="AV810" i="145"/>
  <c r="AU810" i="145"/>
  <c r="AT810" i="145"/>
  <c r="AS810" i="145"/>
  <c r="AR810" i="145"/>
  <c r="AQ810" i="145"/>
  <c r="AP810" i="145"/>
  <c r="AO810" i="145"/>
  <c r="AN810" i="145"/>
  <c r="AM810" i="145"/>
  <c r="AL810" i="145"/>
  <c r="AK810" i="145"/>
  <c r="AJ810" i="145"/>
  <c r="AI810" i="145"/>
  <c r="AH810" i="145"/>
  <c r="AG810" i="145"/>
  <c r="AF810" i="145"/>
  <c r="AE810" i="145"/>
  <c r="AD810" i="145"/>
  <c r="Z810" i="145"/>
  <c r="Y810" i="145"/>
  <c r="X810" i="145"/>
  <c r="W810" i="145"/>
  <c r="V810" i="145"/>
  <c r="U810" i="145"/>
  <c r="T810" i="145"/>
  <c r="S810" i="145"/>
  <c r="R810" i="145"/>
  <c r="Q810" i="145"/>
  <c r="P810" i="145"/>
  <c r="O810" i="145"/>
  <c r="N810" i="145"/>
  <c r="M810" i="145"/>
  <c r="L810" i="145"/>
  <c r="K810" i="145"/>
  <c r="J810" i="145"/>
  <c r="I810" i="145"/>
  <c r="H810" i="145"/>
  <c r="G810" i="145"/>
  <c r="F810" i="145"/>
  <c r="E810" i="145"/>
  <c r="AZ809" i="145"/>
  <c r="AY809" i="145"/>
  <c r="AX809" i="145"/>
  <c r="AW809" i="145"/>
  <c r="AV809" i="145"/>
  <c r="AU809" i="145"/>
  <c r="AT809" i="145"/>
  <c r="AS809" i="145"/>
  <c r="AR809" i="145"/>
  <c r="AQ809" i="145"/>
  <c r="AP809" i="145"/>
  <c r="AO809" i="145"/>
  <c r="AN809" i="145"/>
  <c r="AM809" i="145"/>
  <c r="AL809" i="145"/>
  <c r="AK809" i="145"/>
  <c r="AJ809" i="145"/>
  <c r="AI809" i="145"/>
  <c r="AH809" i="145"/>
  <c r="AG809" i="145"/>
  <c r="AF809" i="145"/>
  <c r="AE809" i="145"/>
  <c r="AD809" i="145"/>
  <c r="Z809" i="145"/>
  <c r="Y809" i="145"/>
  <c r="X809" i="145"/>
  <c r="W809" i="145"/>
  <c r="V809" i="145"/>
  <c r="U809" i="145"/>
  <c r="T809" i="145"/>
  <c r="S809" i="145"/>
  <c r="R809" i="145"/>
  <c r="Q809" i="145"/>
  <c r="P809" i="145"/>
  <c r="O809" i="145"/>
  <c r="N809" i="145"/>
  <c r="M809" i="145"/>
  <c r="L809" i="145"/>
  <c r="K809" i="145"/>
  <c r="J809" i="145"/>
  <c r="I809" i="145"/>
  <c r="H809" i="145"/>
  <c r="G809" i="145"/>
  <c r="F809" i="145"/>
  <c r="E809" i="145"/>
  <c r="AZ808" i="145"/>
  <c r="AY808" i="145"/>
  <c r="AX808" i="145"/>
  <c r="AW808" i="145"/>
  <c r="AV808" i="145"/>
  <c r="AU808" i="145"/>
  <c r="AT808" i="145"/>
  <c r="AS808" i="145"/>
  <c r="AR808" i="145"/>
  <c r="AQ808" i="145"/>
  <c r="AP808" i="145"/>
  <c r="AO808" i="145"/>
  <c r="AN808" i="145"/>
  <c r="AM808" i="145"/>
  <c r="AL808" i="145"/>
  <c r="AK808" i="145"/>
  <c r="AJ808" i="145"/>
  <c r="AI808" i="145"/>
  <c r="AH808" i="145"/>
  <c r="AG808" i="145"/>
  <c r="AF808" i="145"/>
  <c r="AE808" i="145"/>
  <c r="AD808" i="145"/>
  <c r="Z808" i="145"/>
  <c r="Y808" i="145"/>
  <c r="X808" i="145"/>
  <c r="W808" i="145"/>
  <c r="V808" i="145"/>
  <c r="U808" i="145"/>
  <c r="T808" i="145"/>
  <c r="S808" i="145"/>
  <c r="R808" i="145"/>
  <c r="Q808" i="145"/>
  <c r="P808" i="145"/>
  <c r="O808" i="145"/>
  <c r="N808" i="145"/>
  <c r="M808" i="145"/>
  <c r="L808" i="145"/>
  <c r="K808" i="145"/>
  <c r="J808" i="145"/>
  <c r="I808" i="145"/>
  <c r="H808" i="145"/>
  <c r="G808" i="145"/>
  <c r="F808" i="145"/>
  <c r="E808" i="145"/>
  <c r="AZ807" i="145"/>
  <c r="AY807" i="145"/>
  <c r="AX807" i="145"/>
  <c r="AW807" i="145"/>
  <c r="AV807" i="145"/>
  <c r="AU807" i="145"/>
  <c r="AT807" i="145"/>
  <c r="AS807" i="145"/>
  <c r="AR807" i="145"/>
  <c r="AQ807" i="145"/>
  <c r="AP807" i="145"/>
  <c r="AO807" i="145"/>
  <c r="AN807" i="145"/>
  <c r="AM807" i="145"/>
  <c r="AL807" i="145"/>
  <c r="AK807" i="145"/>
  <c r="AJ807" i="145"/>
  <c r="AI807" i="145"/>
  <c r="AH807" i="145"/>
  <c r="AG807" i="145"/>
  <c r="AF807" i="145"/>
  <c r="AE807" i="145"/>
  <c r="AD807" i="145"/>
  <c r="Z807" i="145"/>
  <c r="Y807" i="145"/>
  <c r="X807" i="145"/>
  <c r="W807" i="145"/>
  <c r="V807" i="145"/>
  <c r="U807" i="145"/>
  <c r="T807" i="145"/>
  <c r="S807" i="145"/>
  <c r="R807" i="145"/>
  <c r="Q807" i="145"/>
  <c r="P807" i="145"/>
  <c r="O807" i="145"/>
  <c r="N807" i="145"/>
  <c r="M807" i="145"/>
  <c r="L807" i="145"/>
  <c r="K807" i="145"/>
  <c r="J807" i="145"/>
  <c r="I807" i="145"/>
  <c r="H807" i="145"/>
  <c r="G807" i="145"/>
  <c r="F807" i="145"/>
  <c r="E807" i="145"/>
  <c r="AZ806" i="145"/>
  <c r="AY806" i="145"/>
  <c r="AX806" i="145"/>
  <c r="AW806" i="145"/>
  <c r="AV806" i="145"/>
  <c r="AU806" i="145"/>
  <c r="AT806" i="145"/>
  <c r="AS806" i="145"/>
  <c r="AR806" i="145"/>
  <c r="AQ806" i="145"/>
  <c r="AP806" i="145"/>
  <c r="AO806" i="145"/>
  <c r="AN806" i="145"/>
  <c r="AM806" i="145"/>
  <c r="AL806" i="145"/>
  <c r="AK806" i="145"/>
  <c r="AJ806" i="145"/>
  <c r="AI806" i="145"/>
  <c r="AH806" i="145"/>
  <c r="AG806" i="145"/>
  <c r="AF806" i="145"/>
  <c r="AE806" i="145"/>
  <c r="AD806" i="145"/>
  <c r="Z806" i="145"/>
  <c r="Y806" i="145"/>
  <c r="X806" i="145"/>
  <c r="W806" i="145"/>
  <c r="V806" i="145"/>
  <c r="U806" i="145"/>
  <c r="T806" i="145"/>
  <c r="S806" i="145"/>
  <c r="R806" i="145"/>
  <c r="Q806" i="145"/>
  <c r="P806" i="145"/>
  <c r="O806" i="145"/>
  <c r="N806" i="145"/>
  <c r="M806" i="145"/>
  <c r="L806" i="145"/>
  <c r="K806" i="145"/>
  <c r="J806" i="145"/>
  <c r="I806" i="145"/>
  <c r="H806" i="145"/>
  <c r="G806" i="145"/>
  <c r="F806" i="145"/>
  <c r="E806" i="145"/>
  <c r="AZ805" i="145"/>
  <c r="AY805" i="145"/>
  <c r="AX805" i="145"/>
  <c r="AW805" i="145"/>
  <c r="AV805" i="145"/>
  <c r="AU805" i="145"/>
  <c r="AT805" i="145"/>
  <c r="AS805" i="145"/>
  <c r="AR805" i="145"/>
  <c r="AQ805" i="145"/>
  <c r="AP805" i="145"/>
  <c r="AO805" i="145"/>
  <c r="AN805" i="145"/>
  <c r="AM805" i="145"/>
  <c r="AL805" i="145"/>
  <c r="AK805" i="145"/>
  <c r="AJ805" i="145"/>
  <c r="AI805" i="145"/>
  <c r="AH805" i="145"/>
  <c r="AG805" i="145"/>
  <c r="AF805" i="145"/>
  <c r="AE805" i="145"/>
  <c r="AD805" i="145"/>
  <c r="Z805" i="145"/>
  <c r="Y805" i="145"/>
  <c r="X805" i="145"/>
  <c r="W805" i="145"/>
  <c r="V805" i="145"/>
  <c r="U805" i="145"/>
  <c r="T805" i="145"/>
  <c r="S805" i="145"/>
  <c r="R805" i="145"/>
  <c r="Q805" i="145"/>
  <c r="P805" i="145"/>
  <c r="O805" i="145"/>
  <c r="N805" i="145"/>
  <c r="M805" i="145"/>
  <c r="L805" i="145"/>
  <c r="K805" i="145"/>
  <c r="J805" i="145"/>
  <c r="I805" i="145"/>
  <c r="H805" i="145"/>
  <c r="G805" i="145"/>
  <c r="F805" i="145"/>
  <c r="E805" i="145"/>
  <c r="AZ804" i="145"/>
  <c r="AY804" i="145"/>
  <c r="AX804" i="145"/>
  <c r="AW804" i="145"/>
  <c r="AV804" i="145"/>
  <c r="AU804" i="145"/>
  <c r="AT804" i="145"/>
  <c r="AS804" i="145"/>
  <c r="AR804" i="145"/>
  <c r="AQ804" i="145"/>
  <c r="AP804" i="145"/>
  <c r="AO804" i="145"/>
  <c r="AN804" i="145"/>
  <c r="AM804" i="145"/>
  <c r="AL804" i="145"/>
  <c r="AK804" i="145"/>
  <c r="AJ804" i="145"/>
  <c r="AI804" i="145"/>
  <c r="AH804" i="145"/>
  <c r="AG804" i="145"/>
  <c r="AF804" i="145"/>
  <c r="AE804" i="145"/>
  <c r="AD804" i="145"/>
  <c r="Z804" i="145"/>
  <c r="Y804" i="145"/>
  <c r="X804" i="145"/>
  <c r="W804" i="145"/>
  <c r="V804" i="145"/>
  <c r="U804" i="145"/>
  <c r="T804" i="145"/>
  <c r="S804" i="145"/>
  <c r="R804" i="145"/>
  <c r="Q804" i="145"/>
  <c r="P804" i="145"/>
  <c r="O804" i="145"/>
  <c r="N804" i="145"/>
  <c r="M804" i="145"/>
  <c r="L804" i="145"/>
  <c r="K804" i="145"/>
  <c r="J804" i="145"/>
  <c r="I804" i="145"/>
  <c r="H804" i="145"/>
  <c r="G804" i="145"/>
  <c r="F804" i="145"/>
  <c r="E804" i="145"/>
  <c r="AZ803" i="145"/>
  <c r="AY803" i="145"/>
  <c r="AX803" i="145"/>
  <c r="AW803" i="145"/>
  <c r="AV803" i="145"/>
  <c r="AU803" i="145"/>
  <c r="AT803" i="145"/>
  <c r="AS803" i="145"/>
  <c r="AR803" i="145"/>
  <c r="AQ803" i="145"/>
  <c r="AP803" i="145"/>
  <c r="AO803" i="145"/>
  <c r="AN803" i="145"/>
  <c r="AM803" i="145"/>
  <c r="AL803" i="145"/>
  <c r="AK803" i="145"/>
  <c r="AJ803" i="145"/>
  <c r="AI803" i="145"/>
  <c r="AH803" i="145"/>
  <c r="AG803" i="145"/>
  <c r="AF803" i="145"/>
  <c r="AE803" i="145"/>
  <c r="AD803" i="145"/>
  <c r="Z803" i="145"/>
  <c r="Y803" i="145"/>
  <c r="X803" i="145"/>
  <c r="W803" i="145"/>
  <c r="V803" i="145"/>
  <c r="U803" i="145"/>
  <c r="T803" i="145"/>
  <c r="S803" i="145"/>
  <c r="R803" i="145"/>
  <c r="Q803" i="145"/>
  <c r="P803" i="145"/>
  <c r="O803" i="145"/>
  <c r="N803" i="145"/>
  <c r="M803" i="145"/>
  <c r="L803" i="145"/>
  <c r="K803" i="145"/>
  <c r="J803" i="145"/>
  <c r="I803" i="145"/>
  <c r="H803" i="145"/>
  <c r="G803" i="145"/>
  <c r="F803" i="145"/>
  <c r="E803" i="145"/>
  <c r="AZ802" i="145"/>
  <c r="AY802" i="145"/>
  <c r="AX802" i="145"/>
  <c r="AW802" i="145"/>
  <c r="AV802" i="145"/>
  <c r="AU802" i="145"/>
  <c r="AT802" i="145"/>
  <c r="AS802" i="145"/>
  <c r="AR802" i="145"/>
  <c r="AQ802" i="145"/>
  <c r="AP802" i="145"/>
  <c r="AO802" i="145"/>
  <c r="AN802" i="145"/>
  <c r="AM802" i="145"/>
  <c r="AL802" i="145"/>
  <c r="AK802" i="145"/>
  <c r="AJ802" i="145"/>
  <c r="AI802" i="145"/>
  <c r="AH802" i="145"/>
  <c r="AG802" i="145"/>
  <c r="AF802" i="145"/>
  <c r="AE802" i="145"/>
  <c r="AD802" i="145"/>
  <c r="Z802" i="145"/>
  <c r="Y802" i="145"/>
  <c r="X802" i="145"/>
  <c r="W802" i="145"/>
  <c r="V802" i="145"/>
  <c r="U802" i="145"/>
  <c r="T802" i="145"/>
  <c r="S802" i="145"/>
  <c r="R802" i="145"/>
  <c r="Q802" i="145"/>
  <c r="P802" i="145"/>
  <c r="O802" i="145"/>
  <c r="N802" i="145"/>
  <c r="M802" i="145"/>
  <c r="L802" i="145"/>
  <c r="K802" i="145"/>
  <c r="J802" i="145"/>
  <c r="I802" i="145"/>
  <c r="H802" i="145"/>
  <c r="G802" i="145"/>
  <c r="F802" i="145"/>
  <c r="E802" i="145"/>
  <c r="AZ801" i="145"/>
  <c r="AY801" i="145"/>
  <c r="AX801" i="145"/>
  <c r="AW801" i="145"/>
  <c r="AV801" i="145"/>
  <c r="AU801" i="145"/>
  <c r="AT801" i="145"/>
  <c r="AS801" i="145"/>
  <c r="AR801" i="145"/>
  <c r="AQ801" i="145"/>
  <c r="AP801" i="145"/>
  <c r="AO801" i="145"/>
  <c r="AN801" i="145"/>
  <c r="AM801" i="145"/>
  <c r="AL801" i="145"/>
  <c r="AK801" i="145"/>
  <c r="AJ801" i="145"/>
  <c r="AI801" i="145"/>
  <c r="AH801" i="145"/>
  <c r="AG801" i="145"/>
  <c r="AF801" i="145"/>
  <c r="AE801" i="145"/>
  <c r="AD801" i="145"/>
  <c r="Z801" i="145"/>
  <c r="Y801" i="145"/>
  <c r="X801" i="145"/>
  <c r="W801" i="145"/>
  <c r="V801" i="145"/>
  <c r="U801" i="145"/>
  <c r="T801" i="145"/>
  <c r="S801" i="145"/>
  <c r="R801" i="145"/>
  <c r="Q801" i="145"/>
  <c r="P801" i="145"/>
  <c r="O801" i="145"/>
  <c r="N801" i="145"/>
  <c r="M801" i="145"/>
  <c r="L801" i="145"/>
  <c r="K801" i="145"/>
  <c r="J801" i="145"/>
  <c r="I801" i="145"/>
  <c r="H801" i="145"/>
  <c r="G801" i="145"/>
  <c r="F801" i="145"/>
  <c r="E801" i="145"/>
  <c r="AZ800" i="145"/>
  <c r="AY800" i="145"/>
  <c r="AX800" i="145"/>
  <c r="AW800" i="145"/>
  <c r="AV800" i="145"/>
  <c r="AU800" i="145"/>
  <c r="AT800" i="145"/>
  <c r="AS800" i="145"/>
  <c r="AR800" i="145"/>
  <c r="AQ800" i="145"/>
  <c r="AP800" i="145"/>
  <c r="AO800" i="145"/>
  <c r="AN800" i="145"/>
  <c r="AM800" i="145"/>
  <c r="AL800" i="145"/>
  <c r="AK800" i="145"/>
  <c r="AJ800" i="145"/>
  <c r="AI800" i="145"/>
  <c r="AH800" i="145"/>
  <c r="AG800" i="145"/>
  <c r="AF800" i="145"/>
  <c r="AE800" i="145"/>
  <c r="AD800" i="145"/>
  <c r="Z800" i="145"/>
  <c r="Y800" i="145"/>
  <c r="X800" i="145"/>
  <c r="W800" i="145"/>
  <c r="V800" i="145"/>
  <c r="U800" i="145"/>
  <c r="T800" i="145"/>
  <c r="S800" i="145"/>
  <c r="R800" i="145"/>
  <c r="Q800" i="145"/>
  <c r="P800" i="145"/>
  <c r="O800" i="145"/>
  <c r="N800" i="145"/>
  <c r="M800" i="145"/>
  <c r="L800" i="145"/>
  <c r="K800" i="145"/>
  <c r="J800" i="145"/>
  <c r="I800" i="145"/>
  <c r="H800" i="145"/>
  <c r="G800" i="145"/>
  <c r="F800" i="145"/>
  <c r="E800" i="145"/>
  <c r="AZ799" i="145"/>
  <c r="AY799" i="145"/>
  <c r="AX799" i="145"/>
  <c r="AW799" i="145"/>
  <c r="AV799" i="145"/>
  <c r="AU799" i="145"/>
  <c r="AT799" i="145"/>
  <c r="AS799" i="145"/>
  <c r="AR799" i="145"/>
  <c r="AQ799" i="145"/>
  <c r="AP799" i="145"/>
  <c r="AO799" i="145"/>
  <c r="AN799" i="145"/>
  <c r="AM799" i="145"/>
  <c r="AL799" i="145"/>
  <c r="AK799" i="145"/>
  <c r="AJ799" i="145"/>
  <c r="AI799" i="145"/>
  <c r="AH799" i="145"/>
  <c r="AG799" i="145"/>
  <c r="AF799" i="145"/>
  <c r="AE799" i="145"/>
  <c r="AD799" i="145"/>
  <c r="Z799" i="145"/>
  <c r="Y799" i="145"/>
  <c r="X799" i="145"/>
  <c r="W799" i="145"/>
  <c r="V799" i="145"/>
  <c r="U799" i="145"/>
  <c r="T799" i="145"/>
  <c r="S799" i="145"/>
  <c r="R799" i="145"/>
  <c r="Q799" i="145"/>
  <c r="P799" i="145"/>
  <c r="O799" i="145"/>
  <c r="N799" i="145"/>
  <c r="M799" i="145"/>
  <c r="L799" i="145"/>
  <c r="K799" i="145"/>
  <c r="J799" i="145"/>
  <c r="I799" i="145"/>
  <c r="H799" i="145"/>
  <c r="G799" i="145"/>
  <c r="F799" i="145"/>
  <c r="E799" i="145"/>
  <c r="AZ798" i="145"/>
  <c r="AY798" i="145"/>
  <c r="AX798" i="145"/>
  <c r="AW798" i="145"/>
  <c r="AV798" i="145"/>
  <c r="AU798" i="145"/>
  <c r="AT798" i="145"/>
  <c r="AS798" i="145"/>
  <c r="AR798" i="145"/>
  <c r="AQ798" i="145"/>
  <c r="AP798" i="145"/>
  <c r="AO798" i="145"/>
  <c r="AN798" i="145"/>
  <c r="AM798" i="145"/>
  <c r="AL798" i="145"/>
  <c r="AK798" i="145"/>
  <c r="AJ798" i="145"/>
  <c r="AI798" i="145"/>
  <c r="AH798" i="145"/>
  <c r="AG798" i="145"/>
  <c r="AF798" i="145"/>
  <c r="AE798" i="145"/>
  <c r="AD798" i="145"/>
  <c r="Z798" i="145"/>
  <c r="Y798" i="145"/>
  <c r="X798" i="145"/>
  <c r="W798" i="145"/>
  <c r="V798" i="145"/>
  <c r="U798" i="145"/>
  <c r="T798" i="145"/>
  <c r="S798" i="145"/>
  <c r="R798" i="145"/>
  <c r="Q798" i="145"/>
  <c r="P798" i="145"/>
  <c r="O798" i="145"/>
  <c r="N798" i="145"/>
  <c r="M798" i="145"/>
  <c r="L798" i="145"/>
  <c r="K798" i="145"/>
  <c r="J798" i="145"/>
  <c r="I798" i="145"/>
  <c r="H798" i="145"/>
  <c r="G798" i="145"/>
  <c r="F798" i="145"/>
  <c r="E798" i="145"/>
  <c r="AZ797" i="145"/>
  <c r="AY797" i="145"/>
  <c r="AX797" i="145"/>
  <c r="AW797" i="145"/>
  <c r="AV797" i="145"/>
  <c r="AU797" i="145"/>
  <c r="AT797" i="145"/>
  <c r="AS797" i="145"/>
  <c r="AR797" i="145"/>
  <c r="AQ797" i="145"/>
  <c r="AP797" i="145"/>
  <c r="AO797" i="145"/>
  <c r="AN797" i="145"/>
  <c r="AM797" i="145"/>
  <c r="AL797" i="145"/>
  <c r="AK797" i="145"/>
  <c r="AJ797" i="145"/>
  <c r="AI797" i="145"/>
  <c r="AH797" i="145"/>
  <c r="AG797" i="145"/>
  <c r="AF797" i="145"/>
  <c r="AE797" i="145"/>
  <c r="AD797" i="145"/>
  <c r="Z797" i="145"/>
  <c r="Y797" i="145"/>
  <c r="X797" i="145"/>
  <c r="W797" i="145"/>
  <c r="V797" i="145"/>
  <c r="U797" i="145"/>
  <c r="T797" i="145"/>
  <c r="S797" i="145"/>
  <c r="R797" i="145"/>
  <c r="Q797" i="145"/>
  <c r="P797" i="145"/>
  <c r="O797" i="145"/>
  <c r="N797" i="145"/>
  <c r="M797" i="145"/>
  <c r="L797" i="145"/>
  <c r="K797" i="145"/>
  <c r="J797" i="145"/>
  <c r="I797" i="145"/>
  <c r="H797" i="145"/>
  <c r="G797" i="145"/>
  <c r="F797" i="145"/>
  <c r="E797" i="145"/>
  <c r="AZ796" i="145"/>
  <c r="AY796" i="145"/>
  <c r="AX796" i="145"/>
  <c r="AW796" i="145"/>
  <c r="AV796" i="145"/>
  <c r="AU796" i="145"/>
  <c r="AT796" i="145"/>
  <c r="AS796" i="145"/>
  <c r="AR796" i="145"/>
  <c r="AQ796" i="145"/>
  <c r="AP796" i="145"/>
  <c r="AO796" i="145"/>
  <c r="AN796" i="145"/>
  <c r="AM796" i="145"/>
  <c r="AL796" i="145"/>
  <c r="AK796" i="145"/>
  <c r="AJ796" i="145"/>
  <c r="AI796" i="145"/>
  <c r="AH796" i="145"/>
  <c r="AG796" i="145"/>
  <c r="AF796" i="145"/>
  <c r="AE796" i="145"/>
  <c r="AD796" i="145"/>
  <c r="Z796" i="145"/>
  <c r="Y796" i="145"/>
  <c r="X796" i="145"/>
  <c r="W796" i="145"/>
  <c r="V796" i="145"/>
  <c r="U796" i="145"/>
  <c r="T796" i="145"/>
  <c r="S796" i="145"/>
  <c r="R796" i="145"/>
  <c r="Q796" i="145"/>
  <c r="P796" i="145"/>
  <c r="O796" i="145"/>
  <c r="N796" i="145"/>
  <c r="M796" i="145"/>
  <c r="L796" i="145"/>
  <c r="K796" i="145"/>
  <c r="J796" i="145"/>
  <c r="I796" i="145"/>
  <c r="H796" i="145"/>
  <c r="G796" i="145"/>
  <c r="F796" i="145"/>
  <c r="E796" i="145"/>
  <c r="AZ795" i="145"/>
  <c r="AY795" i="145"/>
  <c r="AX795" i="145"/>
  <c r="AW795" i="145"/>
  <c r="AV795" i="145"/>
  <c r="AU795" i="145"/>
  <c r="AT795" i="145"/>
  <c r="AS795" i="145"/>
  <c r="AR795" i="145"/>
  <c r="AQ795" i="145"/>
  <c r="AP795" i="145"/>
  <c r="AO795" i="145"/>
  <c r="AN795" i="145"/>
  <c r="AM795" i="145"/>
  <c r="AL795" i="145"/>
  <c r="AK795" i="145"/>
  <c r="AJ795" i="145"/>
  <c r="AI795" i="145"/>
  <c r="AH795" i="145"/>
  <c r="AG795" i="145"/>
  <c r="AF795" i="145"/>
  <c r="AE795" i="145"/>
  <c r="AD795" i="145"/>
  <c r="Z795" i="145"/>
  <c r="Y795" i="145"/>
  <c r="X795" i="145"/>
  <c r="W795" i="145"/>
  <c r="V795" i="145"/>
  <c r="U795" i="145"/>
  <c r="T795" i="145"/>
  <c r="S795" i="145"/>
  <c r="R795" i="145"/>
  <c r="Q795" i="145"/>
  <c r="P795" i="145"/>
  <c r="O795" i="145"/>
  <c r="N795" i="145"/>
  <c r="M795" i="145"/>
  <c r="L795" i="145"/>
  <c r="K795" i="145"/>
  <c r="J795" i="145"/>
  <c r="I795" i="145"/>
  <c r="H795" i="145"/>
  <c r="G795" i="145"/>
  <c r="F795" i="145"/>
  <c r="E795" i="145"/>
  <c r="AZ794" i="145"/>
  <c r="AY794" i="145"/>
  <c r="AX794" i="145"/>
  <c r="AW794" i="145"/>
  <c r="AV794" i="145"/>
  <c r="AU794" i="145"/>
  <c r="AT794" i="145"/>
  <c r="AS794" i="145"/>
  <c r="AR794" i="145"/>
  <c r="AQ794" i="145"/>
  <c r="AP794" i="145"/>
  <c r="AO794" i="145"/>
  <c r="AN794" i="145"/>
  <c r="AM794" i="145"/>
  <c r="AL794" i="145"/>
  <c r="AK794" i="145"/>
  <c r="AJ794" i="145"/>
  <c r="AI794" i="145"/>
  <c r="AH794" i="145"/>
  <c r="AG794" i="145"/>
  <c r="AF794" i="145"/>
  <c r="AE794" i="145"/>
  <c r="AD794" i="145"/>
  <c r="Z794" i="145"/>
  <c r="Y794" i="145"/>
  <c r="X794" i="145"/>
  <c r="W794" i="145"/>
  <c r="V794" i="145"/>
  <c r="U794" i="145"/>
  <c r="T794" i="145"/>
  <c r="S794" i="145"/>
  <c r="R794" i="145"/>
  <c r="Q794" i="145"/>
  <c r="P794" i="145"/>
  <c r="O794" i="145"/>
  <c r="N794" i="145"/>
  <c r="M794" i="145"/>
  <c r="L794" i="145"/>
  <c r="K794" i="145"/>
  <c r="J794" i="145"/>
  <c r="I794" i="145"/>
  <c r="H794" i="145"/>
  <c r="G794" i="145"/>
  <c r="F794" i="145"/>
  <c r="E794" i="145"/>
  <c r="AZ793" i="145"/>
  <c r="AY793" i="145"/>
  <c r="AX793" i="145"/>
  <c r="AW793" i="145"/>
  <c r="AV793" i="145"/>
  <c r="AU793" i="145"/>
  <c r="AT793" i="145"/>
  <c r="AS793" i="145"/>
  <c r="AR793" i="145"/>
  <c r="AQ793" i="145"/>
  <c r="AP793" i="145"/>
  <c r="AO793" i="145"/>
  <c r="AN793" i="145"/>
  <c r="AM793" i="145"/>
  <c r="AL793" i="145"/>
  <c r="AK793" i="145"/>
  <c r="AJ793" i="145"/>
  <c r="AI793" i="145"/>
  <c r="AH793" i="145"/>
  <c r="AG793" i="145"/>
  <c r="AF793" i="145"/>
  <c r="AE793" i="145"/>
  <c r="AD793" i="145"/>
  <c r="Z793" i="145"/>
  <c r="Y793" i="145"/>
  <c r="X793" i="145"/>
  <c r="W793" i="145"/>
  <c r="V793" i="145"/>
  <c r="U793" i="145"/>
  <c r="T793" i="145"/>
  <c r="S793" i="145"/>
  <c r="R793" i="145"/>
  <c r="Q793" i="145"/>
  <c r="P793" i="145"/>
  <c r="O793" i="145"/>
  <c r="N793" i="145"/>
  <c r="M793" i="145"/>
  <c r="L793" i="145"/>
  <c r="K793" i="145"/>
  <c r="J793" i="145"/>
  <c r="I793" i="145"/>
  <c r="H793" i="145"/>
  <c r="G793" i="145"/>
  <c r="F793" i="145"/>
  <c r="E793" i="145"/>
  <c r="AZ792" i="145"/>
  <c r="AY792" i="145"/>
  <c r="AX792" i="145"/>
  <c r="AW792" i="145"/>
  <c r="AV792" i="145"/>
  <c r="AU792" i="145"/>
  <c r="AT792" i="145"/>
  <c r="AS792" i="145"/>
  <c r="AR792" i="145"/>
  <c r="AQ792" i="145"/>
  <c r="AP792" i="145"/>
  <c r="AO792" i="145"/>
  <c r="AN792" i="145"/>
  <c r="AM792" i="145"/>
  <c r="AL792" i="145"/>
  <c r="AK792" i="145"/>
  <c r="AJ792" i="145"/>
  <c r="AI792" i="145"/>
  <c r="AH792" i="145"/>
  <c r="AG792" i="145"/>
  <c r="AF792" i="145"/>
  <c r="AE792" i="145"/>
  <c r="AD792" i="145"/>
  <c r="Z792" i="145"/>
  <c r="Y792" i="145"/>
  <c r="X792" i="145"/>
  <c r="W792" i="145"/>
  <c r="V792" i="145"/>
  <c r="U792" i="145"/>
  <c r="T792" i="145"/>
  <c r="S792" i="145"/>
  <c r="R792" i="145"/>
  <c r="Q792" i="145"/>
  <c r="P792" i="145"/>
  <c r="O792" i="145"/>
  <c r="N792" i="145"/>
  <c r="M792" i="145"/>
  <c r="L792" i="145"/>
  <c r="K792" i="145"/>
  <c r="J792" i="145"/>
  <c r="I792" i="145"/>
  <c r="H792" i="145"/>
  <c r="G792" i="145"/>
  <c r="F792" i="145"/>
  <c r="E792" i="145"/>
  <c r="AZ791" i="145"/>
  <c r="AY791" i="145"/>
  <c r="AX791" i="145"/>
  <c r="AW791" i="145"/>
  <c r="AV791" i="145"/>
  <c r="AU791" i="145"/>
  <c r="AT791" i="145"/>
  <c r="AS791" i="145"/>
  <c r="AR791" i="145"/>
  <c r="AQ791" i="145"/>
  <c r="AP791" i="145"/>
  <c r="AO791" i="145"/>
  <c r="AN791" i="145"/>
  <c r="AM791" i="145"/>
  <c r="AL791" i="145"/>
  <c r="AK791" i="145"/>
  <c r="AJ791" i="145"/>
  <c r="AI791" i="145"/>
  <c r="AH791" i="145"/>
  <c r="AG791" i="145"/>
  <c r="AF791" i="145"/>
  <c r="AE791" i="145"/>
  <c r="AD791" i="145"/>
  <c r="Z791" i="145"/>
  <c r="Y791" i="145"/>
  <c r="X791" i="145"/>
  <c r="W791" i="145"/>
  <c r="V791" i="145"/>
  <c r="U791" i="145"/>
  <c r="T791" i="145"/>
  <c r="S791" i="145"/>
  <c r="R791" i="145"/>
  <c r="Q791" i="145"/>
  <c r="P791" i="145"/>
  <c r="O791" i="145"/>
  <c r="N791" i="145"/>
  <c r="M791" i="145"/>
  <c r="L791" i="145"/>
  <c r="K791" i="145"/>
  <c r="J791" i="145"/>
  <c r="I791" i="145"/>
  <c r="H791" i="145"/>
  <c r="G791" i="145"/>
  <c r="F791" i="145"/>
  <c r="E791" i="145"/>
  <c r="AZ790" i="145"/>
  <c r="AY790" i="145"/>
  <c r="AX790" i="145"/>
  <c r="AW790" i="145"/>
  <c r="AV790" i="145"/>
  <c r="AU790" i="145"/>
  <c r="AT790" i="145"/>
  <c r="AS790" i="145"/>
  <c r="AR790" i="145"/>
  <c r="AQ790" i="145"/>
  <c r="AP790" i="145"/>
  <c r="AO790" i="145"/>
  <c r="AN790" i="145"/>
  <c r="AM790" i="145"/>
  <c r="AL790" i="145"/>
  <c r="AK790" i="145"/>
  <c r="AJ790" i="145"/>
  <c r="AI790" i="145"/>
  <c r="AH790" i="145"/>
  <c r="AG790" i="145"/>
  <c r="AF790" i="145"/>
  <c r="AE790" i="145"/>
  <c r="AD790" i="145"/>
  <c r="Z790" i="145"/>
  <c r="Y790" i="145"/>
  <c r="X790" i="145"/>
  <c r="W790" i="145"/>
  <c r="V790" i="145"/>
  <c r="U790" i="145"/>
  <c r="T790" i="145"/>
  <c r="S790" i="145"/>
  <c r="R790" i="145"/>
  <c r="Q790" i="145"/>
  <c r="P790" i="145"/>
  <c r="O790" i="145"/>
  <c r="N790" i="145"/>
  <c r="M790" i="145"/>
  <c r="L790" i="145"/>
  <c r="K790" i="145"/>
  <c r="J790" i="145"/>
  <c r="I790" i="145"/>
  <c r="H790" i="145"/>
  <c r="G790" i="145"/>
  <c r="F790" i="145"/>
  <c r="E790" i="145"/>
  <c r="AZ789" i="145"/>
  <c r="AY789" i="145"/>
  <c r="AX789" i="145"/>
  <c r="AW789" i="145"/>
  <c r="AV789" i="145"/>
  <c r="AU789" i="145"/>
  <c r="AT789" i="145"/>
  <c r="AS789" i="145"/>
  <c r="AR789" i="145"/>
  <c r="AQ789" i="145"/>
  <c r="AP789" i="145"/>
  <c r="AO789" i="145"/>
  <c r="AN789" i="145"/>
  <c r="AM789" i="145"/>
  <c r="AL789" i="145"/>
  <c r="AK789" i="145"/>
  <c r="AJ789" i="145"/>
  <c r="AI789" i="145"/>
  <c r="AH789" i="145"/>
  <c r="AG789" i="145"/>
  <c r="AF789" i="145"/>
  <c r="AE789" i="145"/>
  <c r="AD789" i="145"/>
  <c r="Z789" i="145"/>
  <c r="Y789" i="145"/>
  <c r="X789" i="145"/>
  <c r="W789" i="145"/>
  <c r="V789" i="145"/>
  <c r="U789" i="145"/>
  <c r="T789" i="145"/>
  <c r="S789" i="145"/>
  <c r="R789" i="145"/>
  <c r="Q789" i="145"/>
  <c r="P789" i="145"/>
  <c r="O789" i="145"/>
  <c r="N789" i="145"/>
  <c r="M789" i="145"/>
  <c r="L789" i="145"/>
  <c r="K789" i="145"/>
  <c r="J789" i="145"/>
  <c r="I789" i="145"/>
  <c r="H789" i="145"/>
  <c r="G789" i="145"/>
  <c r="F789" i="145"/>
  <c r="E789" i="145"/>
  <c r="AZ788" i="145"/>
  <c r="AY788" i="145"/>
  <c r="AX788" i="145"/>
  <c r="AW788" i="145"/>
  <c r="AV788" i="145"/>
  <c r="AU788" i="145"/>
  <c r="AT788" i="145"/>
  <c r="AS788" i="145"/>
  <c r="AR788" i="145"/>
  <c r="AQ788" i="145"/>
  <c r="AP788" i="145"/>
  <c r="AO788" i="145"/>
  <c r="AN788" i="145"/>
  <c r="AM788" i="145"/>
  <c r="AL788" i="145"/>
  <c r="AK788" i="145"/>
  <c r="AJ788" i="145"/>
  <c r="AI788" i="145"/>
  <c r="AH788" i="145"/>
  <c r="AG788" i="145"/>
  <c r="AF788" i="145"/>
  <c r="AE788" i="145"/>
  <c r="AD788" i="145"/>
  <c r="Z788" i="145"/>
  <c r="Y788" i="145"/>
  <c r="X788" i="145"/>
  <c r="W788" i="145"/>
  <c r="V788" i="145"/>
  <c r="U788" i="145"/>
  <c r="T788" i="145"/>
  <c r="S788" i="145"/>
  <c r="R788" i="145"/>
  <c r="Q788" i="145"/>
  <c r="P788" i="145"/>
  <c r="O788" i="145"/>
  <c r="N788" i="145"/>
  <c r="M788" i="145"/>
  <c r="L788" i="145"/>
  <c r="K788" i="145"/>
  <c r="J788" i="145"/>
  <c r="I788" i="145"/>
  <c r="H788" i="145"/>
  <c r="G788" i="145"/>
  <c r="F788" i="145"/>
  <c r="E788" i="145"/>
  <c r="AZ787" i="145"/>
  <c r="AY787" i="145"/>
  <c r="AX787" i="145"/>
  <c r="AW787" i="145"/>
  <c r="AV787" i="145"/>
  <c r="AU787" i="145"/>
  <c r="AT787" i="145"/>
  <c r="AS787" i="145"/>
  <c r="AR787" i="145"/>
  <c r="AQ787" i="145"/>
  <c r="AP787" i="145"/>
  <c r="AO787" i="145"/>
  <c r="AN787" i="145"/>
  <c r="AM787" i="145"/>
  <c r="AL787" i="145"/>
  <c r="AK787" i="145"/>
  <c r="AJ787" i="145"/>
  <c r="AI787" i="145"/>
  <c r="AH787" i="145"/>
  <c r="AG787" i="145"/>
  <c r="AF787" i="145"/>
  <c r="AE787" i="145"/>
  <c r="AD787" i="145"/>
  <c r="Z787" i="145"/>
  <c r="Y787" i="145"/>
  <c r="X787" i="145"/>
  <c r="W787" i="145"/>
  <c r="V787" i="145"/>
  <c r="U787" i="145"/>
  <c r="T787" i="145"/>
  <c r="S787" i="145"/>
  <c r="R787" i="145"/>
  <c r="Q787" i="145"/>
  <c r="P787" i="145"/>
  <c r="O787" i="145"/>
  <c r="N787" i="145"/>
  <c r="M787" i="145"/>
  <c r="L787" i="145"/>
  <c r="K787" i="145"/>
  <c r="J787" i="145"/>
  <c r="I787" i="145"/>
  <c r="H787" i="145"/>
  <c r="G787" i="145"/>
  <c r="F787" i="145"/>
  <c r="E787" i="145"/>
  <c r="AZ786" i="145"/>
  <c r="AY786" i="145"/>
  <c r="AX786" i="145"/>
  <c r="AW786" i="145"/>
  <c r="AV786" i="145"/>
  <c r="AU786" i="145"/>
  <c r="AT786" i="145"/>
  <c r="AS786" i="145"/>
  <c r="AR786" i="145"/>
  <c r="AQ786" i="145"/>
  <c r="AP786" i="145"/>
  <c r="AO786" i="145"/>
  <c r="AN786" i="145"/>
  <c r="AM786" i="145"/>
  <c r="AL786" i="145"/>
  <c r="AK786" i="145"/>
  <c r="AJ786" i="145"/>
  <c r="AI786" i="145"/>
  <c r="AH786" i="145"/>
  <c r="AG786" i="145"/>
  <c r="AF786" i="145"/>
  <c r="AE786" i="145"/>
  <c r="AD786" i="145"/>
  <c r="Z786" i="145"/>
  <c r="Y786" i="145"/>
  <c r="X786" i="145"/>
  <c r="W786" i="145"/>
  <c r="V786" i="145"/>
  <c r="U786" i="145"/>
  <c r="T786" i="145"/>
  <c r="S786" i="145"/>
  <c r="R786" i="145"/>
  <c r="Q786" i="145"/>
  <c r="P786" i="145"/>
  <c r="O786" i="145"/>
  <c r="N786" i="145"/>
  <c r="M786" i="145"/>
  <c r="L786" i="145"/>
  <c r="K786" i="145"/>
  <c r="J786" i="145"/>
  <c r="I786" i="145"/>
  <c r="H786" i="145"/>
  <c r="G786" i="145"/>
  <c r="F786" i="145"/>
  <c r="E786" i="145"/>
  <c r="AZ785" i="145"/>
  <c r="AY785" i="145"/>
  <c r="AX785" i="145"/>
  <c r="AW785" i="145"/>
  <c r="AV785" i="145"/>
  <c r="AU785" i="145"/>
  <c r="AT785" i="145"/>
  <c r="AS785" i="145"/>
  <c r="AR785" i="145"/>
  <c r="AQ785" i="145"/>
  <c r="AP785" i="145"/>
  <c r="AO785" i="145"/>
  <c r="AN785" i="145"/>
  <c r="AM785" i="145"/>
  <c r="AL785" i="145"/>
  <c r="AK785" i="145"/>
  <c r="AJ785" i="145"/>
  <c r="AI785" i="145"/>
  <c r="AH785" i="145"/>
  <c r="AG785" i="145"/>
  <c r="AF785" i="145"/>
  <c r="AE785" i="145"/>
  <c r="AD785" i="145"/>
  <c r="Z785" i="145"/>
  <c r="Y785" i="145"/>
  <c r="X785" i="145"/>
  <c r="W785" i="145"/>
  <c r="V785" i="145"/>
  <c r="U785" i="145"/>
  <c r="T785" i="145"/>
  <c r="S785" i="145"/>
  <c r="R785" i="145"/>
  <c r="Q785" i="145"/>
  <c r="P785" i="145"/>
  <c r="O785" i="145"/>
  <c r="N785" i="145"/>
  <c r="M785" i="145"/>
  <c r="L785" i="145"/>
  <c r="K785" i="145"/>
  <c r="J785" i="145"/>
  <c r="I785" i="145"/>
  <c r="H785" i="145"/>
  <c r="G785" i="145"/>
  <c r="F785" i="145"/>
  <c r="E785" i="145"/>
  <c r="AZ784" i="145"/>
  <c r="AY784" i="145"/>
  <c r="AX784" i="145"/>
  <c r="AW784" i="145"/>
  <c r="AV784" i="145"/>
  <c r="AU784" i="145"/>
  <c r="AT784" i="145"/>
  <c r="AS784" i="145"/>
  <c r="AR784" i="145"/>
  <c r="AQ784" i="145"/>
  <c r="AP784" i="145"/>
  <c r="AO784" i="145"/>
  <c r="AN784" i="145"/>
  <c r="AM784" i="145"/>
  <c r="AL784" i="145"/>
  <c r="AK784" i="145"/>
  <c r="AJ784" i="145"/>
  <c r="AI784" i="145"/>
  <c r="AH784" i="145"/>
  <c r="AG784" i="145"/>
  <c r="AF784" i="145"/>
  <c r="AE784" i="145"/>
  <c r="AD784" i="145"/>
  <c r="Z784" i="145"/>
  <c r="Y784" i="145"/>
  <c r="X784" i="145"/>
  <c r="W784" i="145"/>
  <c r="V784" i="145"/>
  <c r="U784" i="145"/>
  <c r="T784" i="145"/>
  <c r="S784" i="145"/>
  <c r="R784" i="145"/>
  <c r="Q784" i="145"/>
  <c r="P784" i="145"/>
  <c r="O784" i="145"/>
  <c r="N784" i="145"/>
  <c r="M784" i="145"/>
  <c r="L784" i="145"/>
  <c r="K784" i="145"/>
  <c r="J784" i="145"/>
  <c r="I784" i="145"/>
  <c r="H784" i="145"/>
  <c r="G784" i="145"/>
  <c r="F784" i="145"/>
  <c r="E784" i="145"/>
  <c r="AZ783" i="145"/>
  <c r="AY783" i="145"/>
  <c r="AX783" i="145"/>
  <c r="AW783" i="145"/>
  <c r="AV783" i="145"/>
  <c r="AU783" i="145"/>
  <c r="AT783" i="145"/>
  <c r="AS783" i="145"/>
  <c r="AR783" i="145"/>
  <c r="AQ783" i="145"/>
  <c r="AP783" i="145"/>
  <c r="AO783" i="145"/>
  <c r="AN783" i="145"/>
  <c r="AM783" i="145"/>
  <c r="AL783" i="145"/>
  <c r="AK783" i="145"/>
  <c r="AJ783" i="145"/>
  <c r="AI783" i="145"/>
  <c r="AH783" i="145"/>
  <c r="AG783" i="145"/>
  <c r="AF783" i="145"/>
  <c r="AE783" i="145"/>
  <c r="AD783" i="145"/>
  <c r="Z783" i="145"/>
  <c r="Y783" i="145"/>
  <c r="X783" i="145"/>
  <c r="W783" i="145"/>
  <c r="V783" i="145"/>
  <c r="U783" i="145"/>
  <c r="T783" i="145"/>
  <c r="S783" i="145"/>
  <c r="R783" i="145"/>
  <c r="Q783" i="145"/>
  <c r="P783" i="145"/>
  <c r="O783" i="145"/>
  <c r="N783" i="145"/>
  <c r="M783" i="145"/>
  <c r="L783" i="145"/>
  <c r="K783" i="145"/>
  <c r="J783" i="145"/>
  <c r="I783" i="145"/>
  <c r="H783" i="145"/>
  <c r="G783" i="145"/>
  <c r="F783" i="145"/>
  <c r="E783" i="145"/>
  <c r="AZ782" i="145"/>
  <c r="AY782" i="145"/>
  <c r="AX782" i="145"/>
  <c r="AW782" i="145"/>
  <c r="AV782" i="145"/>
  <c r="AU782" i="145"/>
  <c r="AT782" i="145"/>
  <c r="AS782" i="145"/>
  <c r="AR782" i="145"/>
  <c r="AQ782" i="145"/>
  <c r="AP782" i="145"/>
  <c r="AO782" i="145"/>
  <c r="AN782" i="145"/>
  <c r="AM782" i="145"/>
  <c r="AL782" i="145"/>
  <c r="AK782" i="145"/>
  <c r="AJ782" i="145"/>
  <c r="AI782" i="145"/>
  <c r="AH782" i="145"/>
  <c r="AG782" i="145"/>
  <c r="AF782" i="145"/>
  <c r="AE782" i="145"/>
  <c r="AD782" i="145"/>
  <c r="Z782" i="145"/>
  <c r="Y782" i="145"/>
  <c r="X782" i="145"/>
  <c r="W782" i="145"/>
  <c r="V782" i="145"/>
  <c r="U782" i="145"/>
  <c r="T782" i="145"/>
  <c r="S782" i="145"/>
  <c r="R782" i="145"/>
  <c r="Q782" i="145"/>
  <c r="P782" i="145"/>
  <c r="O782" i="145"/>
  <c r="N782" i="145"/>
  <c r="M782" i="145"/>
  <c r="L782" i="145"/>
  <c r="K782" i="145"/>
  <c r="J782" i="145"/>
  <c r="I782" i="145"/>
  <c r="H782" i="145"/>
  <c r="G782" i="145"/>
  <c r="F782" i="145"/>
  <c r="E782" i="145"/>
  <c r="AZ781" i="145"/>
  <c r="AY781" i="145"/>
  <c r="AX781" i="145"/>
  <c r="AW781" i="145"/>
  <c r="AV781" i="145"/>
  <c r="AU781" i="145"/>
  <c r="AT781" i="145"/>
  <c r="AS781" i="145"/>
  <c r="AR781" i="145"/>
  <c r="AQ781" i="145"/>
  <c r="AP781" i="145"/>
  <c r="AO781" i="145"/>
  <c r="AN781" i="145"/>
  <c r="AM781" i="145"/>
  <c r="AL781" i="145"/>
  <c r="AK781" i="145"/>
  <c r="AJ781" i="145"/>
  <c r="AI781" i="145"/>
  <c r="AH781" i="145"/>
  <c r="AG781" i="145"/>
  <c r="AF781" i="145"/>
  <c r="AE781" i="145"/>
  <c r="AD781" i="145"/>
  <c r="Z781" i="145"/>
  <c r="Y781" i="145"/>
  <c r="X781" i="145"/>
  <c r="W781" i="145"/>
  <c r="V781" i="145"/>
  <c r="U781" i="145"/>
  <c r="T781" i="145"/>
  <c r="S781" i="145"/>
  <c r="R781" i="145"/>
  <c r="Q781" i="145"/>
  <c r="P781" i="145"/>
  <c r="O781" i="145"/>
  <c r="N781" i="145"/>
  <c r="M781" i="145"/>
  <c r="L781" i="145"/>
  <c r="K781" i="145"/>
  <c r="J781" i="145"/>
  <c r="I781" i="145"/>
  <c r="H781" i="145"/>
  <c r="G781" i="145"/>
  <c r="F781" i="145"/>
  <c r="E781" i="145"/>
  <c r="AZ780" i="145"/>
  <c r="AY780" i="145"/>
  <c r="AX780" i="145"/>
  <c r="AW780" i="145"/>
  <c r="AV780" i="145"/>
  <c r="AU780" i="145"/>
  <c r="AT780" i="145"/>
  <c r="AS780" i="145"/>
  <c r="AR780" i="145"/>
  <c r="AQ780" i="145"/>
  <c r="AP780" i="145"/>
  <c r="AO780" i="145"/>
  <c r="AN780" i="145"/>
  <c r="AM780" i="145"/>
  <c r="AL780" i="145"/>
  <c r="AK780" i="145"/>
  <c r="AJ780" i="145"/>
  <c r="AI780" i="145"/>
  <c r="AH780" i="145"/>
  <c r="AG780" i="145"/>
  <c r="AF780" i="145"/>
  <c r="AE780" i="145"/>
  <c r="AD780" i="145"/>
  <c r="Z780" i="145"/>
  <c r="Y780" i="145"/>
  <c r="X780" i="145"/>
  <c r="W780" i="145"/>
  <c r="V780" i="145"/>
  <c r="U780" i="145"/>
  <c r="T780" i="145"/>
  <c r="S780" i="145"/>
  <c r="R780" i="145"/>
  <c r="Q780" i="145"/>
  <c r="P780" i="145"/>
  <c r="O780" i="145"/>
  <c r="N780" i="145"/>
  <c r="M780" i="145"/>
  <c r="L780" i="145"/>
  <c r="K780" i="145"/>
  <c r="J780" i="145"/>
  <c r="I780" i="145"/>
  <c r="H780" i="145"/>
  <c r="G780" i="145"/>
  <c r="F780" i="145"/>
  <c r="E780" i="145"/>
  <c r="AZ779" i="145"/>
  <c r="AY779" i="145"/>
  <c r="AX779" i="145"/>
  <c r="AW779" i="145"/>
  <c r="AV779" i="145"/>
  <c r="AU779" i="145"/>
  <c r="AT779" i="145"/>
  <c r="AS779" i="145"/>
  <c r="AR779" i="145"/>
  <c r="AQ779" i="145"/>
  <c r="AP779" i="145"/>
  <c r="AO779" i="145"/>
  <c r="AN779" i="145"/>
  <c r="AM779" i="145"/>
  <c r="AL779" i="145"/>
  <c r="AK779" i="145"/>
  <c r="AJ779" i="145"/>
  <c r="AI779" i="145"/>
  <c r="AH779" i="145"/>
  <c r="AG779" i="145"/>
  <c r="AF779" i="145"/>
  <c r="AE779" i="145"/>
  <c r="AD779" i="145"/>
  <c r="Z779" i="145"/>
  <c r="Y779" i="145"/>
  <c r="X779" i="145"/>
  <c r="W779" i="145"/>
  <c r="V779" i="145"/>
  <c r="U779" i="145"/>
  <c r="T779" i="145"/>
  <c r="S779" i="145"/>
  <c r="R779" i="145"/>
  <c r="Q779" i="145"/>
  <c r="P779" i="145"/>
  <c r="O779" i="145"/>
  <c r="N779" i="145"/>
  <c r="M779" i="145"/>
  <c r="L779" i="145"/>
  <c r="K779" i="145"/>
  <c r="J779" i="145"/>
  <c r="I779" i="145"/>
  <c r="H779" i="145"/>
  <c r="G779" i="145"/>
  <c r="F779" i="145"/>
  <c r="E779" i="145"/>
  <c r="AZ778" i="145"/>
  <c r="AY778" i="145"/>
  <c r="AX778" i="145"/>
  <c r="AW778" i="145"/>
  <c r="AV778" i="145"/>
  <c r="AU778" i="145"/>
  <c r="AT778" i="145"/>
  <c r="AS778" i="145"/>
  <c r="AR778" i="145"/>
  <c r="AQ778" i="145"/>
  <c r="AP778" i="145"/>
  <c r="AO778" i="145"/>
  <c r="AN778" i="145"/>
  <c r="AM778" i="145"/>
  <c r="AL778" i="145"/>
  <c r="AK778" i="145"/>
  <c r="AJ778" i="145"/>
  <c r="AI778" i="145"/>
  <c r="AH778" i="145"/>
  <c r="AG778" i="145"/>
  <c r="AF778" i="145"/>
  <c r="AE778" i="145"/>
  <c r="AD778" i="145"/>
  <c r="Z778" i="145"/>
  <c r="Y778" i="145"/>
  <c r="X778" i="145"/>
  <c r="W778" i="145"/>
  <c r="V778" i="145"/>
  <c r="U778" i="145"/>
  <c r="T778" i="145"/>
  <c r="S778" i="145"/>
  <c r="R778" i="145"/>
  <c r="Q778" i="145"/>
  <c r="P778" i="145"/>
  <c r="O778" i="145"/>
  <c r="N778" i="145"/>
  <c r="M778" i="145"/>
  <c r="L778" i="145"/>
  <c r="K778" i="145"/>
  <c r="J778" i="145"/>
  <c r="I778" i="145"/>
  <c r="H778" i="145"/>
  <c r="G778" i="145"/>
  <c r="F778" i="145"/>
  <c r="E778" i="145"/>
  <c r="AZ777" i="145"/>
  <c r="AY777" i="145"/>
  <c r="AX777" i="145"/>
  <c r="AW777" i="145"/>
  <c r="AV777" i="145"/>
  <c r="AU777" i="145"/>
  <c r="AT777" i="145"/>
  <c r="AS777" i="145"/>
  <c r="AR777" i="145"/>
  <c r="AQ777" i="145"/>
  <c r="AP777" i="145"/>
  <c r="AO777" i="145"/>
  <c r="AN777" i="145"/>
  <c r="AM777" i="145"/>
  <c r="AL777" i="145"/>
  <c r="AK777" i="145"/>
  <c r="AJ777" i="145"/>
  <c r="AI777" i="145"/>
  <c r="AH777" i="145"/>
  <c r="AG777" i="145"/>
  <c r="AF777" i="145"/>
  <c r="AE777" i="145"/>
  <c r="AD777" i="145"/>
  <c r="Z777" i="145"/>
  <c r="Y777" i="145"/>
  <c r="X777" i="145"/>
  <c r="W777" i="145"/>
  <c r="V777" i="145"/>
  <c r="U777" i="145"/>
  <c r="T777" i="145"/>
  <c r="S777" i="145"/>
  <c r="R777" i="145"/>
  <c r="Q777" i="145"/>
  <c r="P777" i="145"/>
  <c r="O777" i="145"/>
  <c r="N777" i="145"/>
  <c r="M777" i="145"/>
  <c r="L777" i="145"/>
  <c r="K777" i="145"/>
  <c r="J777" i="145"/>
  <c r="I777" i="145"/>
  <c r="H777" i="145"/>
  <c r="G777" i="145"/>
  <c r="F777" i="145"/>
  <c r="E777" i="145"/>
  <c r="AZ776" i="145"/>
  <c r="AY776" i="145"/>
  <c r="AX776" i="145"/>
  <c r="AW776" i="145"/>
  <c r="AV776" i="145"/>
  <c r="AU776" i="145"/>
  <c r="AT776" i="145"/>
  <c r="AS776" i="145"/>
  <c r="AR776" i="145"/>
  <c r="AQ776" i="145"/>
  <c r="AP776" i="145"/>
  <c r="AO776" i="145"/>
  <c r="AN776" i="145"/>
  <c r="AM776" i="145"/>
  <c r="AL776" i="145"/>
  <c r="AK776" i="145"/>
  <c r="AJ776" i="145"/>
  <c r="AI776" i="145"/>
  <c r="AH776" i="145"/>
  <c r="AG776" i="145"/>
  <c r="AF776" i="145"/>
  <c r="AE776" i="145"/>
  <c r="AD776" i="145"/>
  <c r="Z776" i="145"/>
  <c r="Y776" i="145"/>
  <c r="X776" i="145"/>
  <c r="W776" i="145"/>
  <c r="V776" i="145"/>
  <c r="U776" i="145"/>
  <c r="T776" i="145"/>
  <c r="S776" i="145"/>
  <c r="R776" i="145"/>
  <c r="Q776" i="145"/>
  <c r="P776" i="145"/>
  <c r="O776" i="145"/>
  <c r="N776" i="145"/>
  <c r="M776" i="145"/>
  <c r="L776" i="145"/>
  <c r="K776" i="145"/>
  <c r="J776" i="145"/>
  <c r="I776" i="145"/>
  <c r="H776" i="145"/>
  <c r="G776" i="145"/>
  <c r="F776" i="145"/>
  <c r="E776" i="145"/>
  <c r="AZ775" i="145"/>
  <c r="AY775" i="145"/>
  <c r="AX775" i="145"/>
  <c r="AW775" i="145"/>
  <c r="AV775" i="145"/>
  <c r="AU775" i="145"/>
  <c r="AT775" i="145"/>
  <c r="AS775" i="145"/>
  <c r="AR775" i="145"/>
  <c r="AQ775" i="145"/>
  <c r="AP775" i="145"/>
  <c r="AO775" i="145"/>
  <c r="AN775" i="145"/>
  <c r="AM775" i="145"/>
  <c r="AL775" i="145"/>
  <c r="AK775" i="145"/>
  <c r="AJ775" i="145"/>
  <c r="AI775" i="145"/>
  <c r="AH775" i="145"/>
  <c r="AG775" i="145"/>
  <c r="AF775" i="145"/>
  <c r="AE775" i="145"/>
  <c r="AD775" i="145"/>
  <c r="Z775" i="145"/>
  <c r="Y775" i="145"/>
  <c r="X775" i="145"/>
  <c r="W775" i="145"/>
  <c r="V775" i="145"/>
  <c r="U775" i="145"/>
  <c r="T775" i="145"/>
  <c r="S775" i="145"/>
  <c r="R775" i="145"/>
  <c r="Q775" i="145"/>
  <c r="P775" i="145"/>
  <c r="O775" i="145"/>
  <c r="N775" i="145"/>
  <c r="M775" i="145"/>
  <c r="L775" i="145"/>
  <c r="K775" i="145"/>
  <c r="J775" i="145"/>
  <c r="I775" i="145"/>
  <c r="H775" i="145"/>
  <c r="G775" i="145"/>
  <c r="F775" i="145"/>
  <c r="E775" i="145"/>
  <c r="AZ774" i="145"/>
  <c r="AY774" i="145"/>
  <c r="AX774" i="145"/>
  <c r="AW774" i="145"/>
  <c r="AV774" i="145"/>
  <c r="AU774" i="145"/>
  <c r="AT774" i="145"/>
  <c r="AS774" i="145"/>
  <c r="AR774" i="145"/>
  <c r="AQ774" i="145"/>
  <c r="AP774" i="145"/>
  <c r="AO774" i="145"/>
  <c r="AN774" i="145"/>
  <c r="AM774" i="145"/>
  <c r="AL774" i="145"/>
  <c r="AK774" i="145"/>
  <c r="AJ774" i="145"/>
  <c r="AI774" i="145"/>
  <c r="AH774" i="145"/>
  <c r="AG774" i="145"/>
  <c r="AF774" i="145"/>
  <c r="AE774" i="145"/>
  <c r="AD774" i="145"/>
  <c r="Z774" i="145"/>
  <c r="Y774" i="145"/>
  <c r="X774" i="145"/>
  <c r="W774" i="145"/>
  <c r="V774" i="145"/>
  <c r="U774" i="145"/>
  <c r="T774" i="145"/>
  <c r="S774" i="145"/>
  <c r="R774" i="145"/>
  <c r="Q774" i="145"/>
  <c r="P774" i="145"/>
  <c r="O774" i="145"/>
  <c r="N774" i="145"/>
  <c r="M774" i="145"/>
  <c r="L774" i="145"/>
  <c r="K774" i="145"/>
  <c r="J774" i="145"/>
  <c r="I774" i="145"/>
  <c r="H774" i="145"/>
  <c r="G774" i="145"/>
  <c r="F774" i="145"/>
  <c r="E774" i="145"/>
  <c r="AZ773" i="145"/>
  <c r="AY773" i="145"/>
  <c r="AX773" i="145"/>
  <c r="AW773" i="145"/>
  <c r="AV773" i="145"/>
  <c r="AU773" i="145"/>
  <c r="AT773" i="145"/>
  <c r="AS773" i="145"/>
  <c r="AR773" i="145"/>
  <c r="AQ773" i="145"/>
  <c r="AP773" i="145"/>
  <c r="AO773" i="145"/>
  <c r="AN773" i="145"/>
  <c r="AM773" i="145"/>
  <c r="AL773" i="145"/>
  <c r="AK773" i="145"/>
  <c r="AJ773" i="145"/>
  <c r="AI773" i="145"/>
  <c r="AH773" i="145"/>
  <c r="AG773" i="145"/>
  <c r="AF773" i="145"/>
  <c r="AE773" i="145"/>
  <c r="AD773" i="145"/>
  <c r="Z773" i="145"/>
  <c r="Y773" i="145"/>
  <c r="X773" i="145"/>
  <c r="W773" i="145"/>
  <c r="V773" i="145"/>
  <c r="U773" i="145"/>
  <c r="T773" i="145"/>
  <c r="S773" i="145"/>
  <c r="R773" i="145"/>
  <c r="Q773" i="145"/>
  <c r="P773" i="145"/>
  <c r="O773" i="145"/>
  <c r="N773" i="145"/>
  <c r="M773" i="145"/>
  <c r="L773" i="145"/>
  <c r="K773" i="145"/>
  <c r="J773" i="145"/>
  <c r="I773" i="145"/>
  <c r="H773" i="145"/>
  <c r="G773" i="145"/>
  <c r="F773" i="145"/>
  <c r="E773" i="145"/>
  <c r="AZ772" i="145"/>
  <c r="AY772" i="145"/>
  <c r="AX772" i="145"/>
  <c r="AW772" i="145"/>
  <c r="AV772" i="145"/>
  <c r="AU772" i="145"/>
  <c r="AT772" i="145"/>
  <c r="AS772" i="145"/>
  <c r="AR772" i="145"/>
  <c r="AQ772" i="145"/>
  <c r="AP772" i="145"/>
  <c r="AO772" i="145"/>
  <c r="AN772" i="145"/>
  <c r="AM772" i="145"/>
  <c r="AL772" i="145"/>
  <c r="AK772" i="145"/>
  <c r="AJ772" i="145"/>
  <c r="AI772" i="145"/>
  <c r="AH772" i="145"/>
  <c r="AG772" i="145"/>
  <c r="AF772" i="145"/>
  <c r="AE772" i="145"/>
  <c r="AD772" i="145"/>
  <c r="Z772" i="145"/>
  <c r="Y772" i="145"/>
  <c r="X772" i="145"/>
  <c r="W772" i="145"/>
  <c r="V772" i="145"/>
  <c r="U772" i="145"/>
  <c r="T772" i="145"/>
  <c r="S772" i="145"/>
  <c r="R772" i="145"/>
  <c r="Q772" i="145"/>
  <c r="P772" i="145"/>
  <c r="O772" i="145"/>
  <c r="N772" i="145"/>
  <c r="M772" i="145"/>
  <c r="L772" i="145"/>
  <c r="K772" i="145"/>
  <c r="J772" i="145"/>
  <c r="I772" i="145"/>
  <c r="H772" i="145"/>
  <c r="G772" i="145"/>
  <c r="F772" i="145"/>
  <c r="E772" i="145"/>
  <c r="AZ771" i="145"/>
  <c r="AY771" i="145"/>
  <c r="AX771" i="145"/>
  <c r="AW771" i="145"/>
  <c r="AV771" i="145"/>
  <c r="AU771" i="145"/>
  <c r="AT771" i="145"/>
  <c r="AS771" i="145"/>
  <c r="AR771" i="145"/>
  <c r="AQ771" i="145"/>
  <c r="AP771" i="145"/>
  <c r="AO771" i="145"/>
  <c r="AN771" i="145"/>
  <c r="AM771" i="145"/>
  <c r="AL771" i="145"/>
  <c r="AK771" i="145"/>
  <c r="AJ771" i="145"/>
  <c r="AI771" i="145"/>
  <c r="AH771" i="145"/>
  <c r="AG771" i="145"/>
  <c r="AF771" i="145"/>
  <c r="AE771" i="145"/>
  <c r="AD771" i="145"/>
  <c r="Z771" i="145"/>
  <c r="Y771" i="145"/>
  <c r="X771" i="145"/>
  <c r="W771" i="145"/>
  <c r="V771" i="145"/>
  <c r="U771" i="145"/>
  <c r="T771" i="145"/>
  <c r="S771" i="145"/>
  <c r="R771" i="145"/>
  <c r="Q771" i="145"/>
  <c r="P771" i="145"/>
  <c r="O771" i="145"/>
  <c r="N771" i="145"/>
  <c r="M771" i="145"/>
  <c r="L771" i="145"/>
  <c r="K771" i="145"/>
  <c r="J771" i="145"/>
  <c r="I771" i="145"/>
  <c r="H771" i="145"/>
  <c r="G771" i="145"/>
  <c r="F771" i="145"/>
  <c r="E771" i="145"/>
  <c r="AZ770" i="145"/>
  <c r="AY770" i="145"/>
  <c r="AX770" i="145"/>
  <c r="AW770" i="145"/>
  <c r="AV770" i="145"/>
  <c r="AU770" i="145"/>
  <c r="AT770" i="145"/>
  <c r="AS770" i="145"/>
  <c r="AR770" i="145"/>
  <c r="AQ770" i="145"/>
  <c r="AP770" i="145"/>
  <c r="AO770" i="145"/>
  <c r="AN770" i="145"/>
  <c r="AM770" i="145"/>
  <c r="AL770" i="145"/>
  <c r="AK770" i="145"/>
  <c r="AJ770" i="145"/>
  <c r="AI770" i="145"/>
  <c r="AH770" i="145"/>
  <c r="AG770" i="145"/>
  <c r="AF770" i="145"/>
  <c r="AE770" i="145"/>
  <c r="AD770" i="145"/>
  <c r="Z770" i="145"/>
  <c r="Y770" i="145"/>
  <c r="X770" i="145"/>
  <c r="W770" i="145"/>
  <c r="V770" i="145"/>
  <c r="U770" i="145"/>
  <c r="T770" i="145"/>
  <c r="S770" i="145"/>
  <c r="R770" i="145"/>
  <c r="Q770" i="145"/>
  <c r="P770" i="145"/>
  <c r="O770" i="145"/>
  <c r="N770" i="145"/>
  <c r="M770" i="145"/>
  <c r="L770" i="145"/>
  <c r="K770" i="145"/>
  <c r="J770" i="145"/>
  <c r="I770" i="145"/>
  <c r="H770" i="145"/>
  <c r="G770" i="145"/>
  <c r="F770" i="145"/>
  <c r="E770" i="145"/>
  <c r="AZ769" i="145"/>
  <c r="AY769" i="145"/>
  <c r="AX769" i="145"/>
  <c r="AW769" i="145"/>
  <c r="AV769" i="145"/>
  <c r="AU769" i="145"/>
  <c r="AT769" i="145"/>
  <c r="AS769" i="145"/>
  <c r="AR769" i="145"/>
  <c r="AQ769" i="145"/>
  <c r="AP769" i="145"/>
  <c r="AO769" i="145"/>
  <c r="AN769" i="145"/>
  <c r="AM769" i="145"/>
  <c r="AL769" i="145"/>
  <c r="AK769" i="145"/>
  <c r="AJ769" i="145"/>
  <c r="AI769" i="145"/>
  <c r="AH769" i="145"/>
  <c r="AG769" i="145"/>
  <c r="AF769" i="145"/>
  <c r="AE769" i="145"/>
  <c r="AD769" i="145"/>
  <c r="Z769" i="145"/>
  <c r="Y769" i="145"/>
  <c r="X769" i="145"/>
  <c r="W769" i="145"/>
  <c r="V769" i="145"/>
  <c r="U769" i="145"/>
  <c r="T769" i="145"/>
  <c r="S769" i="145"/>
  <c r="R769" i="145"/>
  <c r="Q769" i="145"/>
  <c r="P769" i="145"/>
  <c r="O769" i="145"/>
  <c r="N769" i="145"/>
  <c r="M769" i="145"/>
  <c r="L769" i="145"/>
  <c r="K769" i="145"/>
  <c r="J769" i="145"/>
  <c r="I769" i="145"/>
  <c r="H769" i="145"/>
  <c r="G769" i="145"/>
  <c r="F769" i="145"/>
  <c r="E769" i="145"/>
  <c r="AZ768" i="145"/>
  <c r="AY768" i="145"/>
  <c r="AX768" i="145"/>
  <c r="AW768" i="145"/>
  <c r="AV768" i="145"/>
  <c r="AU768" i="145"/>
  <c r="AT768" i="145"/>
  <c r="AS768" i="145"/>
  <c r="AR768" i="145"/>
  <c r="AQ768" i="145"/>
  <c r="AP768" i="145"/>
  <c r="AO768" i="145"/>
  <c r="AN768" i="145"/>
  <c r="AM768" i="145"/>
  <c r="AL768" i="145"/>
  <c r="AK768" i="145"/>
  <c r="AJ768" i="145"/>
  <c r="AI768" i="145"/>
  <c r="AH768" i="145"/>
  <c r="AG768" i="145"/>
  <c r="AF768" i="145"/>
  <c r="AE768" i="145"/>
  <c r="AD768" i="145"/>
  <c r="Z768" i="145"/>
  <c r="Y768" i="145"/>
  <c r="X768" i="145"/>
  <c r="W768" i="145"/>
  <c r="V768" i="145"/>
  <c r="U768" i="145"/>
  <c r="T768" i="145"/>
  <c r="S768" i="145"/>
  <c r="R768" i="145"/>
  <c r="Q768" i="145"/>
  <c r="P768" i="145"/>
  <c r="O768" i="145"/>
  <c r="N768" i="145"/>
  <c r="M768" i="145"/>
  <c r="L768" i="145"/>
  <c r="K768" i="145"/>
  <c r="J768" i="145"/>
  <c r="I768" i="145"/>
  <c r="H768" i="145"/>
  <c r="G768" i="145"/>
  <c r="F768" i="145"/>
  <c r="E768" i="145"/>
  <c r="AZ767" i="145"/>
  <c r="AY767" i="145"/>
  <c r="AX767" i="145"/>
  <c r="AW767" i="145"/>
  <c r="AV767" i="145"/>
  <c r="AU767" i="145"/>
  <c r="AT767" i="145"/>
  <c r="AS767" i="145"/>
  <c r="AR767" i="145"/>
  <c r="AQ767" i="145"/>
  <c r="AP767" i="145"/>
  <c r="AO767" i="145"/>
  <c r="AN767" i="145"/>
  <c r="AM767" i="145"/>
  <c r="AL767" i="145"/>
  <c r="AK767" i="145"/>
  <c r="AJ767" i="145"/>
  <c r="AI767" i="145"/>
  <c r="AH767" i="145"/>
  <c r="AG767" i="145"/>
  <c r="AF767" i="145"/>
  <c r="AE767" i="145"/>
  <c r="AD767" i="145"/>
  <c r="Z767" i="145"/>
  <c r="Y767" i="145"/>
  <c r="X767" i="145"/>
  <c r="W767" i="145"/>
  <c r="V767" i="145"/>
  <c r="U767" i="145"/>
  <c r="T767" i="145"/>
  <c r="S767" i="145"/>
  <c r="R767" i="145"/>
  <c r="Q767" i="145"/>
  <c r="P767" i="145"/>
  <c r="O767" i="145"/>
  <c r="N767" i="145"/>
  <c r="M767" i="145"/>
  <c r="L767" i="145"/>
  <c r="K767" i="145"/>
  <c r="J767" i="145"/>
  <c r="I767" i="145"/>
  <c r="H767" i="145"/>
  <c r="G767" i="145"/>
  <c r="F767" i="145"/>
  <c r="E767" i="145"/>
  <c r="AZ766" i="145"/>
  <c r="AY766" i="145"/>
  <c r="AX766" i="145"/>
  <c r="AW766" i="145"/>
  <c r="AV766" i="145"/>
  <c r="AU766" i="145"/>
  <c r="AT766" i="145"/>
  <c r="AS766" i="145"/>
  <c r="AR766" i="145"/>
  <c r="AQ766" i="145"/>
  <c r="AP766" i="145"/>
  <c r="AO766" i="145"/>
  <c r="AN766" i="145"/>
  <c r="AM766" i="145"/>
  <c r="AL766" i="145"/>
  <c r="AK766" i="145"/>
  <c r="AJ766" i="145"/>
  <c r="AI766" i="145"/>
  <c r="AH766" i="145"/>
  <c r="AG766" i="145"/>
  <c r="AF766" i="145"/>
  <c r="AE766" i="145"/>
  <c r="AD766" i="145"/>
  <c r="Z766" i="145"/>
  <c r="Y766" i="145"/>
  <c r="X766" i="145"/>
  <c r="W766" i="145"/>
  <c r="V766" i="145"/>
  <c r="U766" i="145"/>
  <c r="T766" i="145"/>
  <c r="S766" i="145"/>
  <c r="R766" i="145"/>
  <c r="Q766" i="145"/>
  <c r="P766" i="145"/>
  <c r="O766" i="145"/>
  <c r="N766" i="145"/>
  <c r="M766" i="145"/>
  <c r="L766" i="145"/>
  <c r="K766" i="145"/>
  <c r="J766" i="145"/>
  <c r="I766" i="145"/>
  <c r="H766" i="145"/>
  <c r="G766" i="145"/>
  <c r="F766" i="145"/>
  <c r="E766" i="145"/>
  <c r="AZ765" i="145"/>
  <c r="AY765" i="145"/>
  <c r="AX765" i="145"/>
  <c r="AW765" i="145"/>
  <c r="AV765" i="145"/>
  <c r="AU765" i="145"/>
  <c r="AT765" i="145"/>
  <c r="AS765" i="145"/>
  <c r="AR765" i="145"/>
  <c r="AQ765" i="145"/>
  <c r="AP765" i="145"/>
  <c r="AO765" i="145"/>
  <c r="AN765" i="145"/>
  <c r="AM765" i="145"/>
  <c r="AL765" i="145"/>
  <c r="AK765" i="145"/>
  <c r="AJ765" i="145"/>
  <c r="AI765" i="145"/>
  <c r="AH765" i="145"/>
  <c r="AG765" i="145"/>
  <c r="AF765" i="145"/>
  <c r="AE765" i="145"/>
  <c r="AD765" i="145"/>
  <c r="Z765" i="145"/>
  <c r="Y765" i="145"/>
  <c r="X765" i="145"/>
  <c r="W765" i="145"/>
  <c r="V765" i="145"/>
  <c r="U765" i="145"/>
  <c r="T765" i="145"/>
  <c r="S765" i="145"/>
  <c r="R765" i="145"/>
  <c r="Q765" i="145"/>
  <c r="P765" i="145"/>
  <c r="O765" i="145"/>
  <c r="N765" i="145"/>
  <c r="M765" i="145"/>
  <c r="L765" i="145"/>
  <c r="K765" i="145"/>
  <c r="J765" i="145"/>
  <c r="I765" i="145"/>
  <c r="H765" i="145"/>
  <c r="G765" i="145"/>
  <c r="F765" i="145"/>
  <c r="E765" i="145"/>
  <c r="AZ764" i="145"/>
  <c r="AY764" i="145"/>
  <c r="AX764" i="145"/>
  <c r="AW764" i="145"/>
  <c r="AV764" i="145"/>
  <c r="AU764" i="145"/>
  <c r="AT764" i="145"/>
  <c r="AS764" i="145"/>
  <c r="AR764" i="145"/>
  <c r="AQ764" i="145"/>
  <c r="AP764" i="145"/>
  <c r="AO764" i="145"/>
  <c r="AN764" i="145"/>
  <c r="AM764" i="145"/>
  <c r="AL764" i="145"/>
  <c r="AK764" i="145"/>
  <c r="AJ764" i="145"/>
  <c r="AI764" i="145"/>
  <c r="AH764" i="145"/>
  <c r="AG764" i="145"/>
  <c r="AF764" i="145"/>
  <c r="AE764" i="145"/>
  <c r="AD764" i="145"/>
  <c r="Z764" i="145"/>
  <c r="Y764" i="145"/>
  <c r="X764" i="145"/>
  <c r="W764" i="145"/>
  <c r="V764" i="145"/>
  <c r="U764" i="145"/>
  <c r="T764" i="145"/>
  <c r="S764" i="145"/>
  <c r="R764" i="145"/>
  <c r="Q764" i="145"/>
  <c r="P764" i="145"/>
  <c r="O764" i="145"/>
  <c r="N764" i="145"/>
  <c r="M764" i="145"/>
  <c r="L764" i="145"/>
  <c r="K764" i="145"/>
  <c r="J764" i="145"/>
  <c r="I764" i="145"/>
  <c r="H764" i="145"/>
  <c r="G764" i="145"/>
  <c r="F764" i="145"/>
  <c r="E764" i="145"/>
  <c r="AZ763" i="145"/>
  <c r="AY763" i="145"/>
  <c r="AX763" i="145"/>
  <c r="AW763" i="145"/>
  <c r="AV763" i="145"/>
  <c r="AU763" i="145"/>
  <c r="AT763" i="145"/>
  <c r="AS763" i="145"/>
  <c r="AR763" i="145"/>
  <c r="AQ763" i="145"/>
  <c r="AP763" i="145"/>
  <c r="AO763" i="145"/>
  <c r="AN763" i="145"/>
  <c r="AM763" i="145"/>
  <c r="AL763" i="145"/>
  <c r="AK763" i="145"/>
  <c r="AJ763" i="145"/>
  <c r="AI763" i="145"/>
  <c r="AH763" i="145"/>
  <c r="AG763" i="145"/>
  <c r="AF763" i="145"/>
  <c r="AE763" i="145"/>
  <c r="AD763" i="145"/>
  <c r="Z763" i="145"/>
  <c r="Y763" i="145"/>
  <c r="X763" i="145"/>
  <c r="W763" i="145"/>
  <c r="V763" i="145"/>
  <c r="U763" i="145"/>
  <c r="T763" i="145"/>
  <c r="S763" i="145"/>
  <c r="R763" i="145"/>
  <c r="Q763" i="145"/>
  <c r="P763" i="145"/>
  <c r="O763" i="145"/>
  <c r="N763" i="145"/>
  <c r="M763" i="145"/>
  <c r="L763" i="145"/>
  <c r="K763" i="145"/>
  <c r="J763" i="145"/>
  <c r="I763" i="145"/>
  <c r="H763" i="145"/>
  <c r="G763" i="145"/>
  <c r="F763" i="145"/>
  <c r="E763" i="145"/>
  <c r="AZ762" i="145"/>
  <c r="AY762" i="145"/>
  <c r="AX762" i="145"/>
  <c r="AW762" i="145"/>
  <c r="AV762" i="145"/>
  <c r="AU762" i="145"/>
  <c r="AT762" i="145"/>
  <c r="AS762" i="145"/>
  <c r="AR762" i="145"/>
  <c r="AQ762" i="145"/>
  <c r="AP762" i="145"/>
  <c r="AO762" i="145"/>
  <c r="AN762" i="145"/>
  <c r="AM762" i="145"/>
  <c r="AL762" i="145"/>
  <c r="AK762" i="145"/>
  <c r="AJ762" i="145"/>
  <c r="AI762" i="145"/>
  <c r="AH762" i="145"/>
  <c r="AG762" i="145"/>
  <c r="AF762" i="145"/>
  <c r="AE762" i="145"/>
  <c r="AD762" i="145"/>
  <c r="Z762" i="145"/>
  <c r="Y762" i="145"/>
  <c r="X762" i="145"/>
  <c r="W762" i="145"/>
  <c r="V762" i="145"/>
  <c r="U762" i="145"/>
  <c r="T762" i="145"/>
  <c r="S762" i="145"/>
  <c r="R762" i="145"/>
  <c r="Q762" i="145"/>
  <c r="P762" i="145"/>
  <c r="O762" i="145"/>
  <c r="N762" i="145"/>
  <c r="M762" i="145"/>
  <c r="L762" i="145"/>
  <c r="K762" i="145"/>
  <c r="J762" i="145"/>
  <c r="I762" i="145"/>
  <c r="H762" i="145"/>
  <c r="G762" i="145"/>
  <c r="F762" i="145"/>
  <c r="E762" i="145"/>
  <c r="AZ761" i="145"/>
  <c r="AY761" i="145"/>
  <c r="AX761" i="145"/>
  <c r="AW761" i="145"/>
  <c r="AV761" i="145"/>
  <c r="AU761" i="145"/>
  <c r="AT761" i="145"/>
  <c r="AS761" i="145"/>
  <c r="AR761" i="145"/>
  <c r="AQ761" i="145"/>
  <c r="AP761" i="145"/>
  <c r="AO761" i="145"/>
  <c r="AN761" i="145"/>
  <c r="AM761" i="145"/>
  <c r="AL761" i="145"/>
  <c r="AK761" i="145"/>
  <c r="AJ761" i="145"/>
  <c r="AI761" i="145"/>
  <c r="AH761" i="145"/>
  <c r="AG761" i="145"/>
  <c r="AF761" i="145"/>
  <c r="AE761" i="145"/>
  <c r="AD761" i="145"/>
  <c r="Z761" i="145"/>
  <c r="Y761" i="145"/>
  <c r="X761" i="145"/>
  <c r="W761" i="145"/>
  <c r="V761" i="145"/>
  <c r="U761" i="145"/>
  <c r="T761" i="145"/>
  <c r="S761" i="145"/>
  <c r="R761" i="145"/>
  <c r="Q761" i="145"/>
  <c r="P761" i="145"/>
  <c r="O761" i="145"/>
  <c r="N761" i="145"/>
  <c r="M761" i="145"/>
  <c r="L761" i="145"/>
  <c r="K761" i="145"/>
  <c r="J761" i="145"/>
  <c r="I761" i="145"/>
  <c r="H761" i="145"/>
  <c r="G761" i="145"/>
  <c r="F761" i="145"/>
  <c r="E761" i="145"/>
  <c r="AZ760" i="145"/>
  <c r="AY760" i="145"/>
  <c r="AX760" i="145"/>
  <c r="AW760" i="145"/>
  <c r="AV760" i="145"/>
  <c r="AU760" i="145"/>
  <c r="AT760" i="145"/>
  <c r="AS760" i="145"/>
  <c r="AR760" i="145"/>
  <c r="AQ760" i="145"/>
  <c r="AP760" i="145"/>
  <c r="AO760" i="145"/>
  <c r="AN760" i="145"/>
  <c r="AM760" i="145"/>
  <c r="AL760" i="145"/>
  <c r="AK760" i="145"/>
  <c r="AJ760" i="145"/>
  <c r="AI760" i="145"/>
  <c r="AH760" i="145"/>
  <c r="AG760" i="145"/>
  <c r="AF760" i="145"/>
  <c r="AE760" i="145"/>
  <c r="AD760" i="145"/>
  <c r="Z760" i="145"/>
  <c r="Y760" i="145"/>
  <c r="X760" i="145"/>
  <c r="W760" i="145"/>
  <c r="V760" i="145"/>
  <c r="U760" i="145"/>
  <c r="T760" i="145"/>
  <c r="S760" i="145"/>
  <c r="R760" i="145"/>
  <c r="Q760" i="145"/>
  <c r="P760" i="145"/>
  <c r="O760" i="145"/>
  <c r="N760" i="145"/>
  <c r="M760" i="145"/>
  <c r="L760" i="145"/>
  <c r="K760" i="145"/>
  <c r="J760" i="145"/>
  <c r="I760" i="145"/>
  <c r="H760" i="145"/>
  <c r="G760" i="145"/>
  <c r="F760" i="145"/>
  <c r="E760" i="145"/>
  <c r="AZ759" i="145"/>
  <c r="AY759" i="145"/>
  <c r="AX759" i="145"/>
  <c r="AW759" i="145"/>
  <c r="AV759" i="145"/>
  <c r="AU759" i="145"/>
  <c r="AT759" i="145"/>
  <c r="AS759" i="145"/>
  <c r="AR759" i="145"/>
  <c r="AQ759" i="145"/>
  <c r="AP759" i="145"/>
  <c r="AO759" i="145"/>
  <c r="AN759" i="145"/>
  <c r="AM759" i="145"/>
  <c r="AL759" i="145"/>
  <c r="AK759" i="145"/>
  <c r="AJ759" i="145"/>
  <c r="AI759" i="145"/>
  <c r="AH759" i="145"/>
  <c r="AG759" i="145"/>
  <c r="AF759" i="145"/>
  <c r="AE759" i="145"/>
  <c r="AD759" i="145"/>
  <c r="Z759" i="145"/>
  <c r="Y759" i="145"/>
  <c r="X759" i="145"/>
  <c r="W759" i="145"/>
  <c r="V759" i="145"/>
  <c r="U759" i="145"/>
  <c r="T759" i="145"/>
  <c r="S759" i="145"/>
  <c r="R759" i="145"/>
  <c r="Q759" i="145"/>
  <c r="P759" i="145"/>
  <c r="O759" i="145"/>
  <c r="N759" i="145"/>
  <c r="M759" i="145"/>
  <c r="L759" i="145"/>
  <c r="K759" i="145"/>
  <c r="J759" i="145"/>
  <c r="I759" i="145"/>
  <c r="H759" i="145"/>
  <c r="G759" i="145"/>
  <c r="F759" i="145"/>
  <c r="E759" i="145"/>
  <c r="AZ758" i="145"/>
  <c r="AY758" i="145"/>
  <c r="AX758" i="145"/>
  <c r="AW758" i="145"/>
  <c r="AV758" i="145"/>
  <c r="AU758" i="145"/>
  <c r="AT758" i="145"/>
  <c r="AS758" i="145"/>
  <c r="AR758" i="145"/>
  <c r="AQ758" i="145"/>
  <c r="AP758" i="145"/>
  <c r="AO758" i="145"/>
  <c r="AN758" i="145"/>
  <c r="AM758" i="145"/>
  <c r="AL758" i="145"/>
  <c r="AK758" i="145"/>
  <c r="AJ758" i="145"/>
  <c r="AI758" i="145"/>
  <c r="AH758" i="145"/>
  <c r="AG758" i="145"/>
  <c r="AF758" i="145"/>
  <c r="AE758" i="145"/>
  <c r="AD758" i="145"/>
  <c r="Z758" i="145"/>
  <c r="Y758" i="145"/>
  <c r="X758" i="145"/>
  <c r="W758" i="145"/>
  <c r="V758" i="145"/>
  <c r="U758" i="145"/>
  <c r="T758" i="145"/>
  <c r="S758" i="145"/>
  <c r="R758" i="145"/>
  <c r="Q758" i="145"/>
  <c r="P758" i="145"/>
  <c r="O758" i="145"/>
  <c r="N758" i="145"/>
  <c r="M758" i="145"/>
  <c r="L758" i="145"/>
  <c r="K758" i="145"/>
  <c r="J758" i="145"/>
  <c r="I758" i="145"/>
  <c r="H758" i="145"/>
  <c r="G758" i="145"/>
  <c r="F758" i="145"/>
  <c r="E758" i="145"/>
  <c r="AZ757" i="145"/>
  <c r="AY757" i="145"/>
  <c r="AX757" i="145"/>
  <c r="AW757" i="145"/>
  <c r="AV757" i="145"/>
  <c r="AU757" i="145"/>
  <c r="AT757" i="145"/>
  <c r="AS757" i="145"/>
  <c r="AR757" i="145"/>
  <c r="AQ757" i="145"/>
  <c r="AP757" i="145"/>
  <c r="AO757" i="145"/>
  <c r="AN757" i="145"/>
  <c r="AM757" i="145"/>
  <c r="AL757" i="145"/>
  <c r="AK757" i="145"/>
  <c r="AJ757" i="145"/>
  <c r="AI757" i="145"/>
  <c r="AH757" i="145"/>
  <c r="AG757" i="145"/>
  <c r="AF757" i="145"/>
  <c r="AE757" i="145"/>
  <c r="AD757" i="145"/>
  <c r="Z757" i="145"/>
  <c r="Y757" i="145"/>
  <c r="X757" i="145"/>
  <c r="W757" i="145"/>
  <c r="V757" i="145"/>
  <c r="U757" i="145"/>
  <c r="T757" i="145"/>
  <c r="S757" i="145"/>
  <c r="R757" i="145"/>
  <c r="Q757" i="145"/>
  <c r="P757" i="145"/>
  <c r="O757" i="145"/>
  <c r="N757" i="145"/>
  <c r="M757" i="145"/>
  <c r="L757" i="145"/>
  <c r="K757" i="145"/>
  <c r="J757" i="145"/>
  <c r="I757" i="145"/>
  <c r="H757" i="145"/>
  <c r="G757" i="145"/>
  <c r="F757" i="145"/>
  <c r="E757" i="145"/>
  <c r="AZ756" i="145"/>
  <c r="AY756" i="145"/>
  <c r="AX756" i="145"/>
  <c r="AW756" i="145"/>
  <c r="AV756" i="145"/>
  <c r="AU756" i="145"/>
  <c r="AT756" i="145"/>
  <c r="AS756" i="145"/>
  <c r="AR756" i="145"/>
  <c r="AQ756" i="145"/>
  <c r="AP756" i="145"/>
  <c r="AO756" i="145"/>
  <c r="AN756" i="145"/>
  <c r="AM756" i="145"/>
  <c r="AL756" i="145"/>
  <c r="AK756" i="145"/>
  <c r="AJ756" i="145"/>
  <c r="AI756" i="145"/>
  <c r="AH756" i="145"/>
  <c r="AG756" i="145"/>
  <c r="AF756" i="145"/>
  <c r="AE756" i="145"/>
  <c r="AD756" i="145"/>
  <c r="Z756" i="145"/>
  <c r="Y756" i="145"/>
  <c r="X756" i="145"/>
  <c r="W756" i="145"/>
  <c r="V756" i="145"/>
  <c r="U756" i="145"/>
  <c r="T756" i="145"/>
  <c r="S756" i="145"/>
  <c r="R756" i="145"/>
  <c r="Q756" i="145"/>
  <c r="P756" i="145"/>
  <c r="O756" i="145"/>
  <c r="N756" i="145"/>
  <c r="M756" i="145"/>
  <c r="L756" i="145"/>
  <c r="K756" i="145"/>
  <c r="J756" i="145"/>
  <c r="I756" i="145"/>
  <c r="H756" i="145"/>
  <c r="G756" i="145"/>
  <c r="F756" i="145"/>
  <c r="E756" i="145"/>
  <c r="AZ755" i="145"/>
  <c r="AY755" i="145"/>
  <c r="AX755" i="145"/>
  <c r="AW755" i="145"/>
  <c r="AV755" i="145"/>
  <c r="AU755" i="145"/>
  <c r="AT755" i="145"/>
  <c r="AS755" i="145"/>
  <c r="AR755" i="145"/>
  <c r="AQ755" i="145"/>
  <c r="AP755" i="145"/>
  <c r="AO755" i="145"/>
  <c r="AN755" i="145"/>
  <c r="AM755" i="145"/>
  <c r="AL755" i="145"/>
  <c r="AK755" i="145"/>
  <c r="AJ755" i="145"/>
  <c r="AI755" i="145"/>
  <c r="AH755" i="145"/>
  <c r="AG755" i="145"/>
  <c r="AF755" i="145"/>
  <c r="AE755" i="145"/>
  <c r="AD755" i="145"/>
  <c r="Z755" i="145"/>
  <c r="Y755" i="145"/>
  <c r="X755" i="145"/>
  <c r="W755" i="145"/>
  <c r="V755" i="145"/>
  <c r="U755" i="145"/>
  <c r="T755" i="145"/>
  <c r="S755" i="145"/>
  <c r="R755" i="145"/>
  <c r="Q755" i="145"/>
  <c r="P755" i="145"/>
  <c r="O755" i="145"/>
  <c r="N755" i="145"/>
  <c r="M755" i="145"/>
  <c r="L755" i="145"/>
  <c r="K755" i="145"/>
  <c r="J755" i="145"/>
  <c r="I755" i="145"/>
  <c r="H755" i="145"/>
  <c r="G755" i="145"/>
  <c r="F755" i="145"/>
  <c r="E755" i="145"/>
  <c r="AZ754" i="145"/>
  <c r="AY754" i="145"/>
  <c r="AX754" i="145"/>
  <c r="AW754" i="145"/>
  <c r="AV754" i="145"/>
  <c r="AU754" i="145"/>
  <c r="AT754" i="145"/>
  <c r="AS754" i="145"/>
  <c r="AR754" i="145"/>
  <c r="AQ754" i="145"/>
  <c r="AP754" i="145"/>
  <c r="AO754" i="145"/>
  <c r="AN754" i="145"/>
  <c r="AM754" i="145"/>
  <c r="AL754" i="145"/>
  <c r="AK754" i="145"/>
  <c r="AJ754" i="145"/>
  <c r="AI754" i="145"/>
  <c r="AH754" i="145"/>
  <c r="AG754" i="145"/>
  <c r="AF754" i="145"/>
  <c r="AE754" i="145"/>
  <c r="AD754" i="145"/>
  <c r="Z754" i="145"/>
  <c r="Y754" i="145"/>
  <c r="X754" i="145"/>
  <c r="W754" i="145"/>
  <c r="V754" i="145"/>
  <c r="U754" i="145"/>
  <c r="T754" i="145"/>
  <c r="S754" i="145"/>
  <c r="R754" i="145"/>
  <c r="Q754" i="145"/>
  <c r="P754" i="145"/>
  <c r="O754" i="145"/>
  <c r="N754" i="145"/>
  <c r="M754" i="145"/>
  <c r="L754" i="145"/>
  <c r="K754" i="145"/>
  <c r="J754" i="145"/>
  <c r="I754" i="145"/>
  <c r="H754" i="145"/>
  <c r="G754" i="145"/>
  <c r="F754" i="145"/>
  <c r="E754" i="145"/>
  <c r="AZ753" i="145"/>
  <c r="AY753" i="145"/>
  <c r="AX753" i="145"/>
  <c r="AW753" i="145"/>
  <c r="AV753" i="145"/>
  <c r="AU753" i="145"/>
  <c r="AT753" i="145"/>
  <c r="AS753" i="145"/>
  <c r="AR753" i="145"/>
  <c r="AQ753" i="145"/>
  <c r="AP753" i="145"/>
  <c r="AO753" i="145"/>
  <c r="AN753" i="145"/>
  <c r="AM753" i="145"/>
  <c r="AL753" i="145"/>
  <c r="AK753" i="145"/>
  <c r="AJ753" i="145"/>
  <c r="AI753" i="145"/>
  <c r="AH753" i="145"/>
  <c r="AG753" i="145"/>
  <c r="AF753" i="145"/>
  <c r="AE753" i="145"/>
  <c r="AD753" i="145"/>
  <c r="Z753" i="145"/>
  <c r="Y753" i="145"/>
  <c r="X753" i="145"/>
  <c r="W753" i="145"/>
  <c r="V753" i="145"/>
  <c r="U753" i="145"/>
  <c r="T753" i="145"/>
  <c r="S753" i="145"/>
  <c r="R753" i="145"/>
  <c r="Q753" i="145"/>
  <c r="P753" i="145"/>
  <c r="O753" i="145"/>
  <c r="N753" i="145"/>
  <c r="M753" i="145"/>
  <c r="L753" i="145"/>
  <c r="K753" i="145"/>
  <c r="J753" i="145"/>
  <c r="I753" i="145"/>
  <c r="H753" i="145"/>
  <c r="G753" i="145"/>
  <c r="F753" i="145"/>
  <c r="E753" i="145"/>
  <c r="AZ752" i="145"/>
  <c r="AY752" i="145"/>
  <c r="AX752" i="145"/>
  <c r="AW752" i="145"/>
  <c r="AV752" i="145"/>
  <c r="AU752" i="145"/>
  <c r="AT752" i="145"/>
  <c r="AS752" i="145"/>
  <c r="AR752" i="145"/>
  <c r="AQ752" i="145"/>
  <c r="AP752" i="145"/>
  <c r="AO752" i="145"/>
  <c r="AN752" i="145"/>
  <c r="AM752" i="145"/>
  <c r="AL752" i="145"/>
  <c r="AK752" i="145"/>
  <c r="AJ752" i="145"/>
  <c r="AI752" i="145"/>
  <c r="AH752" i="145"/>
  <c r="AG752" i="145"/>
  <c r="AF752" i="145"/>
  <c r="AE752" i="145"/>
  <c r="AD752" i="145"/>
  <c r="Z752" i="145"/>
  <c r="Y752" i="145"/>
  <c r="X752" i="145"/>
  <c r="W752" i="145"/>
  <c r="V752" i="145"/>
  <c r="U752" i="145"/>
  <c r="T752" i="145"/>
  <c r="S752" i="145"/>
  <c r="R752" i="145"/>
  <c r="Q752" i="145"/>
  <c r="P752" i="145"/>
  <c r="O752" i="145"/>
  <c r="N752" i="145"/>
  <c r="M752" i="145"/>
  <c r="L752" i="145"/>
  <c r="K752" i="145"/>
  <c r="J752" i="145"/>
  <c r="I752" i="145"/>
  <c r="H752" i="145"/>
  <c r="G752" i="145"/>
  <c r="F752" i="145"/>
  <c r="E752" i="145"/>
  <c r="AZ751" i="145"/>
  <c r="AY751" i="145"/>
  <c r="AX751" i="145"/>
  <c r="AW751" i="145"/>
  <c r="AV751" i="145"/>
  <c r="AU751" i="145"/>
  <c r="AT751" i="145"/>
  <c r="AS751" i="145"/>
  <c r="AR751" i="145"/>
  <c r="AQ751" i="145"/>
  <c r="AP751" i="145"/>
  <c r="AO751" i="145"/>
  <c r="AN751" i="145"/>
  <c r="AM751" i="145"/>
  <c r="AL751" i="145"/>
  <c r="AK751" i="145"/>
  <c r="AJ751" i="145"/>
  <c r="AI751" i="145"/>
  <c r="AH751" i="145"/>
  <c r="AG751" i="145"/>
  <c r="AF751" i="145"/>
  <c r="AE751" i="145"/>
  <c r="AD751" i="145"/>
  <c r="Z751" i="145"/>
  <c r="Y751" i="145"/>
  <c r="X751" i="145"/>
  <c r="W751" i="145"/>
  <c r="V751" i="145"/>
  <c r="U751" i="145"/>
  <c r="T751" i="145"/>
  <c r="S751" i="145"/>
  <c r="R751" i="145"/>
  <c r="Q751" i="145"/>
  <c r="P751" i="145"/>
  <c r="O751" i="145"/>
  <c r="N751" i="145"/>
  <c r="M751" i="145"/>
  <c r="L751" i="145"/>
  <c r="K751" i="145"/>
  <c r="J751" i="145"/>
  <c r="I751" i="145"/>
  <c r="H751" i="145"/>
  <c r="G751" i="145"/>
  <c r="F751" i="145"/>
  <c r="E751" i="145"/>
  <c r="AZ750" i="145"/>
  <c r="AY750" i="145"/>
  <c r="AX750" i="145"/>
  <c r="AW750" i="145"/>
  <c r="AV750" i="145"/>
  <c r="AU750" i="145"/>
  <c r="AT750" i="145"/>
  <c r="AS750" i="145"/>
  <c r="AR750" i="145"/>
  <c r="AQ750" i="145"/>
  <c r="AP750" i="145"/>
  <c r="AO750" i="145"/>
  <c r="AN750" i="145"/>
  <c r="AM750" i="145"/>
  <c r="AL750" i="145"/>
  <c r="AK750" i="145"/>
  <c r="AJ750" i="145"/>
  <c r="AI750" i="145"/>
  <c r="AH750" i="145"/>
  <c r="AG750" i="145"/>
  <c r="AF750" i="145"/>
  <c r="AE750" i="145"/>
  <c r="AD750" i="145"/>
  <c r="Z750" i="145"/>
  <c r="Y750" i="145"/>
  <c r="X750" i="145"/>
  <c r="W750" i="145"/>
  <c r="V750" i="145"/>
  <c r="U750" i="145"/>
  <c r="T750" i="145"/>
  <c r="S750" i="145"/>
  <c r="R750" i="145"/>
  <c r="Q750" i="145"/>
  <c r="P750" i="145"/>
  <c r="O750" i="145"/>
  <c r="N750" i="145"/>
  <c r="M750" i="145"/>
  <c r="L750" i="145"/>
  <c r="K750" i="145"/>
  <c r="J750" i="145"/>
  <c r="I750" i="145"/>
  <c r="H750" i="145"/>
  <c r="G750" i="145"/>
  <c r="F750" i="145"/>
  <c r="E750" i="145"/>
  <c r="AZ749" i="145"/>
  <c r="AY749" i="145"/>
  <c r="AX749" i="145"/>
  <c r="AW749" i="145"/>
  <c r="AV749" i="145"/>
  <c r="AU749" i="145"/>
  <c r="AT749" i="145"/>
  <c r="AS749" i="145"/>
  <c r="AR749" i="145"/>
  <c r="AQ749" i="145"/>
  <c r="AP749" i="145"/>
  <c r="AO749" i="145"/>
  <c r="AN749" i="145"/>
  <c r="AM749" i="145"/>
  <c r="AL749" i="145"/>
  <c r="AK749" i="145"/>
  <c r="AJ749" i="145"/>
  <c r="AI749" i="145"/>
  <c r="AH749" i="145"/>
  <c r="AG749" i="145"/>
  <c r="AF749" i="145"/>
  <c r="AE749" i="145"/>
  <c r="AD749" i="145"/>
  <c r="Z749" i="145"/>
  <c r="Y749" i="145"/>
  <c r="X749" i="145"/>
  <c r="W749" i="145"/>
  <c r="V749" i="145"/>
  <c r="U749" i="145"/>
  <c r="T749" i="145"/>
  <c r="S749" i="145"/>
  <c r="R749" i="145"/>
  <c r="Q749" i="145"/>
  <c r="P749" i="145"/>
  <c r="O749" i="145"/>
  <c r="N749" i="145"/>
  <c r="M749" i="145"/>
  <c r="L749" i="145"/>
  <c r="K749" i="145"/>
  <c r="J749" i="145"/>
  <c r="I749" i="145"/>
  <c r="H749" i="145"/>
  <c r="G749" i="145"/>
  <c r="F749" i="145"/>
  <c r="E749" i="145"/>
  <c r="AZ748" i="145"/>
  <c r="AY748" i="145"/>
  <c r="AX748" i="145"/>
  <c r="AW748" i="145"/>
  <c r="AV748" i="145"/>
  <c r="AU748" i="145"/>
  <c r="AT748" i="145"/>
  <c r="AS748" i="145"/>
  <c r="AR748" i="145"/>
  <c r="AQ748" i="145"/>
  <c r="AP748" i="145"/>
  <c r="AO748" i="145"/>
  <c r="AN748" i="145"/>
  <c r="AM748" i="145"/>
  <c r="AL748" i="145"/>
  <c r="AK748" i="145"/>
  <c r="AJ748" i="145"/>
  <c r="AI748" i="145"/>
  <c r="AH748" i="145"/>
  <c r="AG748" i="145"/>
  <c r="AF748" i="145"/>
  <c r="AE748" i="145"/>
  <c r="AD748" i="145"/>
  <c r="Z748" i="145"/>
  <c r="Y748" i="145"/>
  <c r="X748" i="145"/>
  <c r="W748" i="145"/>
  <c r="V748" i="145"/>
  <c r="U748" i="145"/>
  <c r="T748" i="145"/>
  <c r="S748" i="145"/>
  <c r="R748" i="145"/>
  <c r="Q748" i="145"/>
  <c r="P748" i="145"/>
  <c r="O748" i="145"/>
  <c r="N748" i="145"/>
  <c r="M748" i="145"/>
  <c r="L748" i="145"/>
  <c r="K748" i="145"/>
  <c r="J748" i="145"/>
  <c r="I748" i="145"/>
  <c r="H748" i="145"/>
  <c r="G748" i="145"/>
  <c r="F748" i="145"/>
  <c r="E748" i="145"/>
  <c r="AZ747" i="145"/>
  <c r="AY747" i="145"/>
  <c r="AX747" i="145"/>
  <c r="AW747" i="145"/>
  <c r="AV747" i="145"/>
  <c r="AU747" i="145"/>
  <c r="AT747" i="145"/>
  <c r="AS747" i="145"/>
  <c r="AR747" i="145"/>
  <c r="AQ747" i="145"/>
  <c r="AP747" i="145"/>
  <c r="AO747" i="145"/>
  <c r="AN747" i="145"/>
  <c r="AM747" i="145"/>
  <c r="AL747" i="145"/>
  <c r="AK747" i="145"/>
  <c r="AJ747" i="145"/>
  <c r="AI747" i="145"/>
  <c r="AH747" i="145"/>
  <c r="AG747" i="145"/>
  <c r="AF747" i="145"/>
  <c r="AE747" i="145"/>
  <c r="AD747" i="145"/>
  <c r="Z747" i="145"/>
  <c r="Y747" i="145"/>
  <c r="X747" i="145"/>
  <c r="W747" i="145"/>
  <c r="V747" i="145"/>
  <c r="U747" i="145"/>
  <c r="T747" i="145"/>
  <c r="S747" i="145"/>
  <c r="R747" i="145"/>
  <c r="Q747" i="145"/>
  <c r="P747" i="145"/>
  <c r="O747" i="145"/>
  <c r="N747" i="145"/>
  <c r="M747" i="145"/>
  <c r="L747" i="145"/>
  <c r="K747" i="145"/>
  <c r="J747" i="145"/>
  <c r="I747" i="145"/>
  <c r="H747" i="145"/>
  <c r="G747" i="145"/>
  <c r="F747" i="145"/>
  <c r="E747" i="145"/>
  <c r="AZ746" i="145"/>
  <c r="AY746" i="145"/>
  <c r="AX746" i="145"/>
  <c r="AW746" i="145"/>
  <c r="AV746" i="145"/>
  <c r="AU746" i="145"/>
  <c r="AT746" i="145"/>
  <c r="AS746" i="145"/>
  <c r="AR746" i="145"/>
  <c r="AQ746" i="145"/>
  <c r="AP746" i="145"/>
  <c r="AO746" i="145"/>
  <c r="AN746" i="145"/>
  <c r="AM746" i="145"/>
  <c r="AL746" i="145"/>
  <c r="AK746" i="145"/>
  <c r="AJ746" i="145"/>
  <c r="AI746" i="145"/>
  <c r="AH746" i="145"/>
  <c r="AG746" i="145"/>
  <c r="AF746" i="145"/>
  <c r="AE746" i="145"/>
  <c r="AD746" i="145"/>
  <c r="Z746" i="145"/>
  <c r="Y746" i="145"/>
  <c r="X746" i="145"/>
  <c r="W746" i="145"/>
  <c r="V746" i="145"/>
  <c r="U746" i="145"/>
  <c r="T746" i="145"/>
  <c r="S746" i="145"/>
  <c r="R746" i="145"/>
  <c r="Q746" i="145"/>
  <c r="P746" i="145"/>
  <c r="O746" i="145"/>
  <c r="N746" i="145"/>
  <c r="M746" i="145"/>
  <c r="L746" i="145"/>
  <c r="K746" i="145"/>
  <c r="J746" i="145"/>
  <c r="I746" i="145"/>
  <c r="H746" i="145"/>
  <c r="G746" i="145"/>
  <c r="F746" i="145"/>
  <c r="E746" i="145"/>
  <c r="AZ745" i="145"/>
  <c r="AY745" i="145"/>
  <c r="AX745" i="145"/>
  <c r="AW745" i="145"/>
  <c r="AV745" i="145"/>
  <c r="AU745" i="145"/>
  <c r="AT745" i="145"/>
  <c r="AS745" i="145"/>
  <c r="AR745" i="145"/>
  <c r="AQ745" i="145"/>
  <c r="AP745" i="145"/>
  <c r="AO745" i="145"/>
  <c r="AN745" i="145"/>
  <c r="AM745" i="145"/>
  <c r="AL745" i="145"/>
  <c r="AK745" i="145"/>
  <c r="AJ745" i="145"/>
  <c r="AI745" i="145"/>
  <c r="AH745" i="145"/>
  <c r="AG745" i="145"/>
  <c r="AF745" i="145"/>
  <c r="AE745" i="145"/>
  <c r="AD745" i="145"/>
  <c r="Z745" i="145"/>
  <c r="Y745" i="145"/>
  <c r="X745" i="145"/>
  <c r="W745" i="145"/>
  <c r="V745" i="145"/>
  <c r="U745" i="145"/>
  <c r="T745" i="145"/>
  <c r="S745" i="145"/>
  <c r="R745" i="145"/>
  <c r="Q745" i="145"/>
  <c r="P745" i="145"/>
  <c r="O745" i="145"/>
  <c r="N745" i="145"/>
  <c r="M745" i="145"/>
  <c r="L745" i="145"/>
  <c r="K745" i="145"/>
  <c r="J745" i="145"/>
  <c r="I745" i="145"/>
  <c r="H745" i="145"/>
  <c r="G745" i="145"/>
  <c r="F745" i="145"/>
  <c r="E745" i="145"/>
  <c r="AZ744" i="145"/>
  <c r="AY744" i="145"/>
  <c r="AX744" i="145"/>
  <c r="AW744" i="145"/>
  <c r="AV744" i="145"/>
  <c r="AU744" i="145"/>
  <c r="AT744" i="145"/>
  <c r="AS744" i="145"/>
  <c r="AR744" i="145"/>
  <c r="AQ744" i="145"/>
  <c r="AP744" i="145"/>
  <c r="AO744" i="145"/>
  <c r="AN744" i="145"/>
  <c r="AM744" i="145"/>
  <c r="AL744" i="145"/>
  <c r="AK744" i="145"/>
  <c r="AJ744" i="145"/>
  <c r="AI744" i="145"/>
  <c r="AH744" i="145"/>
  <c r="AG744" i="145"/>
  <c r="AF744" i="145"/>
  <c r="AE744" i="145"/>
  <c r="AD744" i="145"/>
  <c r="Z744" i="145"/>
  <c r="Y744" i="145"/>
  <c r="X744" i="145"/>
  <c r="W744" i="145"/>
  <c r="V744" i="145"/>
  <c r="U744" i="145"/>
  <c r="T744" i="145"/>
  <c r="S744" i="145"/>
  <c r="R744" i="145"/>
  <c r="Q744" i="145"/>
  <c r="P744" i="145"/>
  <c r="O744" i="145"/>
  <c r="N744" i="145"/>
  <c r="M744" i="145"/>
  <c r="L744" i="145"/>
  <c r="K744" i="145"/>
  <c r="J744" i="145"/>
  <c r="I744" i="145"/>
  <c r="H744" i="145"/>
  <c r="G744" i="145"/>
  <c r="F744" i="145"/>
  <c r="E744" i="145"/>
  <c r="AZ743" i="145"/>
  <c r="AY743" i="145"/>
  <c r="AX743" i="145"/>
  <c r="AW743" i="145"/>
  <c r="AV743" i="145"/>
  <c r="AU743" i="145"/>
  <c r="AT743" i="145"/>
  <c r="AS743" i="145"/>
  <c r="AR743" i="145"/>
  <c r="AQ743" i="145"/>
  <c r="AP743" i="145"/>
  <c r="AO743" i="145"/>
  <c r="AN743" i="145"/>
  <c r="AM743" i="145"/>
  <c r="AL743" i="145"/>
  <c r="AK743" i="145"/>
  <c r="AJ743" i="145"/>
  <c r="AI743" i="145"/>
  <c r="AH743" i="145"/>
  <c r="AG743" i="145"/>
  <c r="AF743" i="145"/>
  <c r="AE743" i="145"/>
  <c r="AD743" i="145"/>
  <c r="Z743" i="145"/>
  <c r="Y743" i="145"/>
  <c r="X743" i="145"/>
  <c r="W743" i="145"/>
  <c r="V743" i="145"/>
  <c r="U743" i="145"/>
  <c r="T743" i="145"/>
  <c r="S743" i="145"/>
  <c r="R743" i="145"/>
  <c r="Q743" i="145"/>
  <c r="P743" i="145"/>
  <c r="O743" i="145"/>
  <c r="N743" i="145"/>
  <c r="M743" i="145"/>
  <c r="L743" i="145"/>
  <c r="K743" i="145"/>
  <c r="J743" i="145"/>
  <c r="I743" i="145"/>
  <c r="H743" i="145"/>
  <c r="G743" i="145"/>
  <c r="F743" i="145"/>
  <c r="E743" i="145"/>
  <c r="AZ742" i="145"/>
  <c r="AY742" i="145"/>
  <c r="AX742" i="145"/>
  <c r="AW742" i="145"/>
  <c r="AV742" i="145"/>
  <c r="AU742" i="145"/>
  <c r="AT742" i="145"/>
  <c r="AS742" i="145"/>
  <c r="AR742" i="145"/>
  <c r="AQ742" i="145"/>
  <c r="AP742" i="145"/>
  <c r="AO742" i="145"/>
  <c r="AN742" i="145"/>
  <c r="AM742" i="145"/>
  <c r="AL742" i="145"/>
  <c r="AK742" i="145"/>
  <c r="AJ742" i="145"/>
  <c r="AI742" i="145"/>
  <c r="AH742" i="145"/>
  <c r="AG742" i="145"/>
  <c r="AF742" i="145"/>
  <c r="AE742" i="145"/>
  <c r="AD742" i="145"/>
  <c r="Z742" i="145"/>
  <c r="Y742" i="145"/>
  <c r="X742" i="145"/>
  <c r="W742" i="145"/>
  <c r="V742" i="145"/>
  <c r="U742" i="145"/>
  <c r="T742" i="145"/>
  <c r="S742" i="145"/>
  <c r="R742" i="145"/>
  <c r="Q742" i="145"/>
  <c r="P742" i="145"/>
  <c r="O742" i="145"/>
  <c r="N742" i="145"/>
  <c r="M742" i="145"/>
  <c r="L742" i="145"/>
  <c r="K742" i="145"/>
  <c r="J742" i="145"/>
  <c r="I742" i="145"/>
  <c r="H742" i="145"/>
  <c r="G742" i="145"/>
  <c r="F742" i="145"/>
  <c r="E742" i="145"/>
  <c r="AZ741" i="145"/>
  <c r="AY741" i="145"/>
  <c r="AX741" i="145"/>
  <c r="AW741" i="145"/>
  <c r="AV741" i="145"/>
  <c r="AU741" i="145"/>
  <c r="AT741" i="145"/>
  <c r="AS741" i="145"/>
  <c r="AR741" i="145"/>
  <c r="AQ741" i="145"/>
  <c r="AP741" i="145"/>
  <c r="AO741" i="145"/>
  <c r="AN741" i="145"/>
  <c r="AM741" i="145"/>
  <c r="AL741" i="145"/>
  <c r="AK741" i="145"/>
  <c r="AJ741" i="145"/>
  <c r="AI741" i="145"/>
  <c r="AH741" i="145"/>
  <c r="AG741" i="145"/>
  <c r="AF741" i="145"/>
  <c r="AE741" i="145"/>
  <c r="AD741" i="145"/>
  <c r="Z741" i="145"/>
  <c r="Y741" i="145"/>
  <c r="X741" i="145"/>
  <c r="W741" i="145"/>
  <c r="V741" i="145"/>
  <c r="U741" i="145"/>
  <c r="T741" i="145"/>
  <c r="S741" i="145"/>
  <c r="R741" i="145"/>
  <c r="Q741" i="145"/>
  <c r="P741" i="145"/>
  <c r="O741" i="145"/>
  <c r="N741" i="145"/>
  <c r="M741" i="145"/>
  <c r="L741" i="145"/>
  <c r="K741" i="145"/>
  <c r="J741" i="145"/>
  <c r="I741" i="145"/>
  <c r="H741" i="145"/>
  <c r="G741" i="145"/>
  <c r="F741" i="145"/>
  <c r="E741" i="145"/>
  <c r="AZ740" i="145"/>
  <c r="AY740" i="145"/>
  <c r="AX740" i="145"/>
  <c r="AW740" i="145"/>
  <c r="AV740" i="145"/>
  <c r="AU740" i="145"/>
  <c r="AT740" i="145"/>
  <c r="AS740" i="145"/>
  <c r="AR740" i="145"/>
  <c r="AQ740" i="145"/>
  <c r="AP740" i="145"/>
  <c r="AO740" i="145"/>
  <c r="AN740" i="145"/>
  <c r="AM740" i="145"/>
  <c r="AL740" i="145"/>
  <c r="AK740" i="145"/>
  <c r="AJ740" i="145"/>
  <c r="AI740" i="145"/>
  <c r="AH740" i="145"/>
  <c r="AG740" i="145"/>
  <c r="AF740" i="145"/>
  <c r="AE740" i="145"/>
  <c r="AD740" i="145"/>
  <c r="Z740" i="145"/>
  <c r="Y740" i="145"/>
  <c r="X740" i="145"/>
  <c r="W740" i="145"/>
  <c r="V740" i="145"/>
  <c r="U740" i="145"/>
  <c r="T740" i="145"/>
  <c r="S740" i="145"/>
  <c r="R740" i="145"/>
  <c r="Q740" i="145"/>
  <c r="P740" i="145"/>
  <c r="O740" i="145"/>
  <c r="N740" i="145"/>
  <c r="M740" i="145"/>
  <c r="L740" i="145"/>
  <c r="K740" i="145"/>
  <c r="J740" i="145"/>
  <c r="I740" i="145"/>
  <c r="H740" i="145"/>
  <c r="G740" i="145"/>
  <c r="F740" i="145"/>
  <c r="E740" i="145"/>
  <c r="AZ739" i="145"/>
  <c r="AY739" i="145"/>
  <c r="AX739" i="145"/>
  <c r="AW739" i="145"/>
  <c r="AV739" i="145"/>
  <c r="AU739" i="145"/>
  <c r="AT739" i="145"/>
  <c r="AS739" i="145"/>
  <c r="AR739" i="145"/>
  <c r="AQ739" i="145"/>
  <c r="AP739" i="145"/>
  <c r="AO739" i="145"/>
  <c r="AN739" i="145"/>
  <c r="AM739" i="145"/>
  <c r="AL739" i="145"/>
  <c r="AK739" i="145"/>
  <c r="AJ739" i="145"/>
  <c r="AI739" i="145"/>
  <c r="AH739" i="145"/>
  <c r="AG739" i="145"/>
  <c r="AF739" i="145"/>
  <c r="AE739" i="145"/>
  <c r="AD739" i="145"/>
  <c r="Z739" i="145"/>
  <c r="Y739" i="145"/>
  <c r="X739" i="145"/>
  <c r="W739" i="145"/>
  <c r="V739" i="145"/>
  <c r="U739" i="145"/>
  <c r="T739" i="145"/>
  <c r="S739" i="145"/>
  <c r="R739" i="145"/>
  <c r="Q739" i="145"/>
  <c r="P739" i="145"/>
  <c r="O739" i="145"/>
  <c r="N739" i="145"/>
  <c r="M739" i="145"/>
  <c r="L739" i="145"/>
  <c r="K739" i="145"/>
  <c r="J739" i="145"/>
  <c r="I739" i="145"/>
  <c r="H739" i="145"/>
  <c r="G739" i="145"/>
  <c r="F739" i="145"/>
  <c r="E739" i="145"/>
  <c r="AZ738" i="145"/>
  <c r="AY738" i="145"/>
  <c r="AX738" i="145"/>
  <c r="AW738" i="145"/>
  <c r="AV738" i="145"/>
  <c r="AU738" i="145"/>
  <c r="AT738" i="145"/>
  <c r="AS738" i="145"/>
  <c r="AR738" i="145"/>
  <c r="AQ738" i="145"/>
  <c r="AP738" i="145"/>
  <c r="AO738" i="145"/>
  <c r="AN738" i="145"/>
  <c r="AM738" i="145"/>
  <c r="AL738" i="145"/>
  <c r="AK738" i="145"/>
  <c r="AJ738" i="145"/>
  <c r="AI738" i="145"/>
  <c r="AH738" i="145"/>
  <c r="AG738" i="145"/>
  <c r="AF738" i="145"/>
  <c r="AE738" i="145"/>
  <c r="AD738" i="145"/>
  <c r="Z738" i="145"/>
  <c r="Y738" i="145"/>
  <c r="X738" i="145"/>
  <c r="W738" i="145"/>
  <c r="V738" i="145"/>
  <c r="U738" i="145"/>
  <c r="T738" i="145"/>
  <c r="S738" i="145"/>
  <c r="R738" i="145"/>
  <c r="Q738" i="145"/>
  <c r="P738" i="145"/>
  <c r="O738" i="145"/>
  <c r="N738" i="145"/>
  <c r="M738" i="145"/>
  <c r="L738" i="145"/>
  <c r="K738" i="145"/>
  <c r="J738" i="145"/>
  <c r="I738" i="145"/>
  <c r="H738" i="145"/>
  <c r="G738" i="145"/>
  <c r="F738" i="145"/>
  <c r="E738" i="145"/>
  <c r="AZ737" i="145"/>
  <c r="AY737" i="145"/>
  <c r="AX737" i="145"/>
  <c r="AW737" i="145"/>
  <c r="AV737" i="145"/>
  <c r="AU737" i="145"/>
  <c r="AT737" i="145"/>
  <c r="AS737" i="145"/>
  <c r="AR737" i="145"/>
  <c r="AQ737" i="145"/>
  <c r="AP737" i="145"/>
  <c r="AO737" i="145"/>
  <c r="AN737" i="145"/>
  <c r="AM737" i="145"/>
  <c r="AL737" i="145"/>
  <c r="AK737" i="145"/>
  <c r="AJ737" i="145"/>
  <c r="AI737" i="145"/>
  <c r="AH737" i="145"/>
  <c r="AG737" i="145"/>
  <c r="AF737" i="145"/>
  <c r="AE737" i="145"/>
  <c r="AD737" i="145"/>
  <c r="Z737" i="145"/>
  <c r="Y737" i="145"/>
  <c r="X737" i="145"/>
  <c r="W737" i="145"/>
  <c r="V737" i="145"/>
  <c r="U737" i="145"/>
  <c r="T737" i="145"/>
  <c r="S737" i="145"/>
  <c r="R737" i="145"/>
  <c r="Q737" i="145"/>
  <c r="P737" i="145"/>
  <c r="O737" i="145"/>
  <c r="N737" i="145"/>
  <c r="M737" i="145"/>
  <c r="L737" i="145"/>
  <c r="K737" i="145"/>
  <c r="J737" i="145"/>
  <c r="I737" i="145"/>
  <c r="H737" i="145"/>
  <c r="G737" i="145"/>
  <c r="F737" i="145"/>
  <c r="E737" i="145"/>
  <c r="AZ736" i="145"/>
  <c r="AY736" i="145"/>
  <c r="AX736" i="145"/>
  <c r="AW736" i="145"/>
  <c r="AV736" i="145"/>
  <c r="AU736" i="145"/>
  <c r="AT736" i="145"/>
  <c r="AS736" i="145"/>
  <c r="AR736" i="145"/>
  <c r="AQ736" i="145"/>
  <c r="AP736" i="145"/>
  <c r="AO736" i="145"/>
  <c r="AN736" i="145"/>
  <c r="AM736" i="145"/>
  <c r="AL736" i="145"/>
  <c r="AK736" i="145"/>
  <c r="AJ736" i="145"/>
  <c r="AI736" i="145"/>
  <c r="AH736" i="145"/>
  <c r="AG736" i="145"/>
  <c r="AF736" i="145"/>
  <c r="AE736" i="145"/>
  <c r="AD736" i="145"/>
  <c r="Z736" i="145"/>
  <c r="Y736" i="145"/>
  <c r="X736" i="145"/>
  <c r="W736" i="145"/>
  <c r="V736" i="145"/>
  <c r="U736" i="145"/>
  <c r="T736" i="145"/>
  <c r="S736" i="145"/>
  <c r="R736" i="145"/>
  <c r="Q736" i="145"/>
  <c r="P736" i="145"/>
  <c r="O736" i="145"/>
  <c r="N736" i="145"/>
  <c r="M736" i="145"/>
  <c r="L736" i="145"/>
  <c r="K736" i="145"/>
  <c r="J736" i="145"/>
  <c r="I736" i="145"/>
  <c r="H736" i="145"/>
  <c r="G736" i="145"/>
  <c r="F736" i="145"/>
  <c r="E736" i="145"/>
  <c r="AZ735" i="145"/>
  <c r="AY735" i="145"/>
  <c r="AX735" i="145"/>
  <c r="AW735" i="145"/>
  <c r="AV735" i="145"/>
  <c r="AU735" i="145"/>
  <c r="AT735" i="145"/>
  <c r="AS735" i="145"/>
  <c r="AR735" i="145"/>
  <c r="AQ735" i="145"/>
  <c r="AP735" i="145"/>
  <c r="AO735" i="145"/>
  <c r="AN735" i="145"/>
  <c r="AM735" i="145"/>
  <c r="AL735" i="145"/>
  <c r="AK735" i="145"/>
  <c r="AJ735" i="145"/>
  <c r="AI735" i="145"/>
  <c r="AH735" i="145"/>
  <c r="AG735" i="145"/>
  <c r="AF735" i="145"/>
  <c r="AE735" i="145"/>
  <c r="AD735" i="145"/>
  <c r="Z735" i="145"/>
  <c r="Y735" i="145"/>
  <c r="X735" i="145"/>
  <c r="W735" i="145"/>
  <c r="V735" i="145"/>
  <c r="U735" i="145"/>
  <c r="T735" i="145"/>
  <c r="S735" i="145"/>
  <c r="R735" i="145"/>
  <c r="Q735" i="145"/>
  <c r="P735" i="145"/>
  <c r="O735" i="145"/>
  <c r="N735" i="145"/>
  <c r="M735" i="145"/>
  <c r="L735" i="145"/>
  <c r="K735" i="145"/>
  <c r="J735" i="145"/>
  <c r="I735" i="145"/>
  <c r="H735" i="145"/>
  <c r="G735" i="145"/>
  <c r="F735" i="145"/>
  <c r="E735" i="145"/>
  <c r="AZ734" i="145"/>
  <c r="AY734" i="145"/>
  <c r="AX734" i="145"/>
  <c r="AW734" i="145"/>
  <c r="AV734" i="145"/>
  <c r="AU734" i="145"/>
  <c r="AT734" i="145"/>
  <c r="AS734" i="145"/>
  <c r="AR734" i="145"/>
  <c r="AQ734" i="145"/>
  <c r="AP734" i="145"/>
  <c r="AO734" i="145"/>
  <c r="AN734" i="145"/>
  <c r="AM734" i="145"/>
  <c r="AL734" i="145"/>
  <c r="AK734" i="145"/>
  <c r="AJ734" i="145"/>
  <c r="AI734" i="145"/>
  <c r="AH734" i="145"/>
  <c r="AG734" i="145"/>
  <c r="AF734" i="145"/>
  <c r="AE734" i="145"/>
  <c r="AD734" i="145"/>
  <c r="Z734" i="145"/>
  <c r="Y734" i="145"/>
  <c r="X734" i="145"/>
  <c r="W734" i="145"/>
  <c r="V734" i="145"/>
  <c r="U734" i="145"/>
  <c r="T734" i="145"/>
  <c r="S734" i="145"/>
  <c r="R734" i="145"/>
  <c r="Q734" i="145"/>
  <c r="P734" i="145"/>
  <c r="O734" i="145"/>
  <c r="N734" i="145"/>
  <c r="M734" i="145"/>
  <c r="L734" i="145"/>
  <c r="K734" i="145"/>
  <c r="J734" i="145"/>
  <c r="I734" i="145"/>
  <c r="H734" i="145"/>
  <c r="G734" i="145"/>
  <c r="F734" i="145"/>
  <c r="E734" i="145"/>
  <c r="AZ733" i="145"/>
  <c r="AY733" i="145"/>
  <c r="AX733" i="145"/>
  <c r="AW733" i="145"/>
  <c r="AV733" i="145"/>
  <c r="AU733" i="145"/>
  <c r="AT733" i="145"/>
  <c r="AS733" i="145"/>
  <c r="AR733" i="145"/>
  <c r="AQ733" i="145"/>
  <c r="AP733" i="145"/>
  <c r="AO733" i="145"/>
  <c r="AN733" i="145"/>
  <c r="AM733" i="145"/>
  <c r="AL733" i="145"/>
  <c r="AK733" i="145"/>
  <c r="AJ733" i="145"/>
  <c r="AI733" i="145"/>
  <c r="AH733" i="145"/>
  <c r="AG733" i="145"/>
  <c r="AF733" i="145"/>
  <c r="AE733" i="145"/>
  <c r="AD733" i="145"/>
  <c r="Z733" i="145"/>
  <c r="Y733" i="145"/>
  <c r="X733" i="145"/>
  <c r="W733" i="145"/>
  <c r="V733" i="145"/>
  <c r="U733" i="145"/>
  <c r="T733" i="145"/>
  <c r="S733" i="145"/>
  <c r="R733" i="145"/>
  <c r="Q733" i="145"/>
  <c r="P733" i="145"/>
  <c r="O733" i="145"/>
  <c r="N733" i="145"/>
  <c r="M733" i="145"/>
  <c r="L733" i="145"/>
  <c r="K733" i="145"/>
  <c r="J733" i="145"/>
  <c r="I733" i="145"/>
  <c r="H733" i="145"/>
  <c r="G733" i="145"/>
  <c r="F733" i="145"/>
  <c r="E733" i="145"/>
  <c r="AZ732" i="145"/>
  <c r="AY732" i="145"/>
  <c r="AX732" i="145"/>
  <c r="AW732" i="145"/>
  <c r="AV732" i="145"/>
  <c r="AU732" i="145"/>
  <c r="AT732" i="145"/>
  <c r="AS732" i="145"/>
  <c r="AR732" i="145"/>
  <c r="AQ732" i="145"/>
  <c r="AP732" i="145"/>
  <c r="AO732" i="145"/>
  <c r="AN732" i="145"/>
  <c r="AM732" i="145"/>
  <c r="AL732" i="145"/>
  <c r="AK732" i="145"/>
  <c r="AJ732" i="145"/>
  <c r="AI732" i="145"/>
  <c r="AH732" i="145"/>
  <c r="AG732" i="145"/>
  <c r="AF732" i="145"/>
  <c r="AE732" i="145"/>
  <c r="AD732" i="145"/>
  <c r="Z732" i="145"/>
  <c r="Y732" i="145"/>
  <c r="X732" i="145"/>
  <c r="W732" i="145"/>
  <c r="V732" i="145"/>
  <c r="U732" i="145"/>
  <c r="T732" i="145"/>
  <c r="S732" i="145"/>
  <c r="R732" i="145"/>
  <c r="Q732" i="145"/>
  <c r="P732" i="145"/>
  <c r="O732" i="145"/>
  <c r="N732" i="145"/>
  <c r="M732" i="145"/>
  <c r="L732" i="145"/>
  <c r="K732" i="145"/>
  <c r="J732" i="145"/>
  <c r="I732" i="145"/>
  <c r="H732" i="145"/>
  <c r="G732" i="145"/>
  <c r="F732" i="145"/>
  <c r="E732" i="145"/>
  <c r="AZ731" i="145"/>
  <c r="AY731" i="145"/>
  <c r="AX731" i="145"/>
  <c r="AW731" i="145"/>
  <c r="AV731" i="145"/>
  <c r="AU731" i="145"/>
  <c r="AT731" i="145"/>
  <c r="AS731" i="145"/>
  <c r="AR731" i="145"/>
  <c r="AQ731" i="145"/>
  <c r="AP731" i="145"/>
  <c r="AO731" i="145"/>
  <c r="AN731" i="145"/>
  <c r="AM731" i="145"/>
  <c r="AL731" i="145"/>
  <c r="AK731" i="145"/>
  <c r="AJ731" i="145"/>
  <c r="AI731" i="145"/>
  <c r="AH731" i="145"/>
  <c r="AG731" i="145"/>
  <c r="AF731" i="145"/>
  <c r="AE731" i="145"/>
  <c r="AD731" i="145"/>
  <c r="Z731" i="145"/>
  <c r="Y731" i="145"/>
  <c r="X731" i="145"/>
  <c r="W731" i="145"/>
  <c r="V731" i="145"/>
  <c r="U731" i="145"/>
  <c r="T731" i="145"/>
  <c r="S731" i="145"/>
  <c r="R731" i="145"/>
  <c r="Q731" i="145"/>
  <c r="P731" i="145"/>
  <c r="O731" i="145"/>
  <c r="N731" i="145"/>
  <c r="M731" i="145"/>
  <c r="L731" i="145"/>
  <c r="K731" i="145"/>
  <c r="J731" i="145"/>
  <c r="I731" i="145"/>
  <c r="H731" i="145"/>
  <c r="G731" i="145"/>
  <c r="F731" i="145"/>
  <c r="E731" i="145"/>
  <c r="AZ730" i="145"/>
  <c r="AY730" i="145"/>
  <c r="AX730" i="145"/>
  <c r="AW730" i="145"/>
  <c r="AV730" i="145"/>
  <c r="AU730" i="145"/>
  <c r="AT730" i="145"/>
  <c r="AS730" i="145"/>
  <c r="AR730" i="145"/>
  <c r="AQ730" i="145"/>
  <c r="AP730" i="145"/>
  <c r="AO730" i="145"/>
  <c r="AN730" i="145"/>
  <c r="AM730" i="145"/>
  <c r="AL730" i="145"/>
  <c r="AK730" i="145"/>
  <c r="AJ730" i="145"/>
  <c r="AI730" i="145"/>
  <c r="AH730" i="145"/>
  <c r="AG730" i="145"/>
  <c r="AF730" i="145"/>
  <c r="AE730" i="145"/>
  <c r="AD730" i="145"/>
  <c r="Z730" i="145"/>
  <c r="Y730" i="145"/>
  <c r="X730" i="145"/>
  <c r="W730" i="145"/>
  <c r="V730" i="145"/>
  <c r="U730" i="145"/>
  <c r="T730" i="145"/>
  <c r="S730" i="145"/>
  <c r="R730" i="145"/>
  <c r="Q730" i="145"/>
  <c r="P730" i="145"/>
  <c r="O730" i="145"/>
  <c r="N730" i="145"/>
  <c r="M730" i="145"/>
  <c r="L730" i="145"/>
  <c r="K730" i="145"/>
  <c r="J730" i="145"/>
  <c r="I730" i="145"/>
  <c r="H730" i="145"/>
  <c r="G730" i="145"/>
  <c r="F730" i="145"/>
  <c r="E730" i="145"/>
  <c r="AZ729" i="145"/>
  <c r="AY729" i="145"/>
  <c r="AX729" i="145"/>
  <c r="AW729" i="145"/>
  <c r="AV729" i="145"/>
  <c r="AU729" i="145"/>
  <c r="AT729" i="145"/>
  <c r="AS729" i="145"/>
  <c r="AR729" i="145"/>
  <c r="AQ729" i="145"/>
  <c r="AP729" i="145"/>
  <c r="AO729" i="145"/>
  <c r="AN729" i="145"/>
  <c r="AM729" i="145"/>
  <c r="AL729" i="145"/>
  <c r="AK729" i="145"/>
  <c r="AJ729" i="145"/>
  <c r="AI729" i="145"/>
  <c r="AH729" i="145"/>
  <c r="AG729" i="145"/>
  <c r="AF729" i="145"/>
  <c r="AE729" i="145"/>
  <c r="AD729" i="145"/>
  <c r="Z729" i="145"/>
  <c r="Y729" i="145"/>
  <c r="X729" i="145"/>
  <c r="W729" i="145"/>
  <c r="V729" i="145"/>
  <c r="U729" i="145"/>
  <c r="T729" i="145"/>
  <c r="S729" i="145"/>
  <c r="R729" i="145"/>
  <c r="Q729" i="145"/>
  <c r="P729" i="145"/>
  <c r="O729" i="145"/>
  <c r="N729" i="145"/>
  <c r="M729" i="145"/>
  <c r="L729" i="145"/>
  <c r="K729" i="145"/>
  <c r="J729" i="145"/>
  <c r="I729" i="145"/>
  <c r="H729" i="145"/>
  <c r="G729" i="145"/>
  <c r="F729" i="145"/>
  <c r="E729" i="145"/>
  <c r="AZ728" i="145"/>
  <c r="AY728" i="145"/>
  <c r="AX728" i="145"/>
  <c r="AW728" i="145"/>
  <c r="AV728" i="145"/>
  <c r="AU728" i="145"/>
  <c r="AT728" i="145"/>
  <c r="AS728" i="145"/>
  <c r="AR728" i="145"/>
  <c r="AQ728" i="145"/>
  <c r="AP728" i="145"/>
  <c r="AO728" i="145"/>
  <c r="AN728" i="145"/>
  <c r="AM728" i="145"/>
  <c r="AL728" i="145"/>
  <c r="AK728" i="145"/>
  <c r="AJ728" i="145"/>
  <c r="AI728" i="145"/>
  <c r="AH728" i="145"/>
  <c r="AG728" i="145"/>
  <c r="AF728" i="145"/>
  <c r="AE728" i="145"/>
  <c r="AD728" i="145"/>
  <c r="Z728" i="145"/>
  <c r="Y728" i="145"/>
  <c r="X728" i="145"/>
  <c r="W728" i="145"/>
  <c r="V728" i="145"/>
  <c r="U728" i="145"/>
  <c r="T728" i="145"/>
  <c r="S728" i="145"/>
  <c r="R728" i="145"/>
  <c r="Q728" i="145"/>
  <c r="P728" i="145"/>
  <c r="O728" i="145"/>
  <c r="N728" i="145"/>
  <c r="M728" i="145"/>
  <c r="L728" i="145"/>
  <c r="K728" i="145"/>
  <c r="J728" i="145"/>
  <c r="I728" i="145"/>
  <c r="H728" i="145"/>
  <c r="G728" i="145"/>
  <c r="F728" i="145"/>
  <c r="E728" i="145"/>
  <c r="AZ727" i="145"/>
  <c r="AY727" i="145"/>
  <c r="AX727" i="145"/>
  <c r="AW727" i="145"/>
  <c r="AV727" i="145"/>
  <c r="AU727" i="145"/>
  <c r="AT727" i="145"/>
  <c r="AS727" i="145"/>
  <c r="AR727" i="145"/>
  <c r="AQ727" i="145"/>
  <c r="AP727" i="145"/>
  <c r="AO727" i="145"/>
  <c r="AN727" i="145"/>
  <c r="AM727" i="145"/>
  <c r="AL727" i="145"/>
  <c r="AK727" i="145"/>
  <c r="AJ727" i="145"/>
  <c r="AI727" i="145"/>
  <c r="AH727" i="145"/>
  <c r="AG727" i="145"/>
  <c r="AF727" i="145"/>
  <c r="AE727" i="145"/>
  <c r="AD727" i="145"/>
  <c r="Z727" i="145"/>
  <c r="Y727" i="145"/>
  <c r="X727" i="145"/>
  <c r="W727" i="145"/>
  <c r="V727" i="145"/>
  <c r="U727" i="145"/>
  <c r="T727" i="145"/>
  <c r="S727" i="145"/>
  <c r="R727" i="145"/>
  <c r="Q727" i="145"/>
  <c r="P727" i="145"/>
  <c r="O727" i="145"/>
  <c r="N727" i="145"/>
  <c r="M727" i="145"/>
  <c r="L727" i="145"/>
  <c r="K727" i="145"/>
  <c r="J727" i="145"/>
  <c r="I727" i="145"/>
  <c r="H727" i="145"/>
  <c r="G727" i="145"/>
  <c r="F727" i="145"/>
  <c r="E727" i="145"/>
  <c r="AZ726" i="145"/>
  <c r="AY726" i="145"/>
  <c r="AX726" i="145"/>
  <c r="AW726" i="145"/>
  <c r="AV726" i="145"/>
  <c r="AU726" i="145"/>
  <c r="AT726" i="145"/>
  <c r="AS726" i="145"/>
  <c r="AR726" i="145"/>
  <c r="AQ726" i="145"/>
  <c r="AP726" i="145"/>
  <c r="AO726" i="145"/>
  <c r="AN726" i="145"/>
  <c r="AM726" i="145"/>
  <c r="AL726" i="145"/>
  <c r="AK726" i="145"/>
  <c r="AJ726" i="145"/>
  <c r="AI726" i="145"/>
  <c r="AH726" i="145"/>
  <c r="AG726" i="145"/>
  <c r="AF726" i="145"/>
  <c r="AE726" i="145"/>
  <c r="AD726" i="145"/>
  <c r="Z726" i="145"/>
  <c r="Y726" i="145"/>
  <c r="X726" i="145"/>
  <c r="W726" i="145"/>
  <c r="V726" i="145"/>
  <c r="U726" i="145"/>
  <c r="T726" i="145"/>
  <c r="S726" i="145"/>
  <c r="R726" i="145"/>
  <c r="Q726" i="145"/>
  <c r="P726" i="145"/>
  <c r="O726" i="145"/>
  <c r="N726" i="145"/>
  <c r="M726" i="145"/>
  <c r="L726" i="145"/>
  <c r="K726" i="145"/>
  <c r="J726" i="145"/>
  <c r="I726" i="145"/>
  <c r="H726" i="145"/>
  <c r="G726" i="145"/>
  <c r="F726" i="145"/>
  <c r="E726" i="145"/>
  <c r="AZ725" i="145"/>
  <c r="AY725" i="145"/>
  <c r="AX725" i="145"/>
  <c r="AW725" i="145"/>
  <c r="AV725" i="145"/>
  <c r="AU725" i="145"/>
  <c r="AT725" i="145"/>
  <c r="AS725" i="145"/>
  <c r="AR725" i="145"/>
  <c r="AQ725" i="145"/>
  <c r="AP725" i="145"/>
  <c r="AO725" i="145"/>
  <c r="AN725" i="145"/>
  <c r="AM725" i="145"/>
  <c r="AL725" i="145"/>
  <c r="AK725" i="145"/>
  <c r="AJ725" i="145"/>
  <c r="AI725" i="145"/>
  <c r="AH725" i="145"/>
  <c r="AG725" i="145"/>
  <c r="AF725" i="145"/>
  <c r="AE725" i="145"/>
  <c r="AD725" i="145"/>
  <c r="Z725" i="145"/>
  <c r="Y725" i="145"/>
  <c r="X725" i="145"/>
  <c r="W725" i="145"/>
  <c r="V725" i="145"/>
  <c r="U725" i="145"/>
  <c r="T725" i="145"/>
  <c r="S725" i="145"/>
  <c r="R725" i="145"/>
  <c r="Q725" i="145"/>
  <c r="P725" i="145"/>
  <c r="O725" i="145"/>
  <c r="N725" i="145"/>
  <c r="M725" i="145"/>
  <c r="L725" i="145"/>
  <c r="K725" i="145"/>
  <c r="J725" i="145"/>
  <c r="I725" i="145"/>
  <c r="H725" i="145"/>
  <c r="G725" i="145"/>
  <c r="F725" i="145"/>
  <c r="E725" i="145"/>
  <c r="AZ724" i="145"/>
  <c r="AY724" i="145"/>
  <c r="AX724" i="145"/>
  <c r="AW724" i="145"/>
  <c r="AV724" i="145"/>
  <c r="AU724" i="145"/>
  <c r="AT724" i="145"/>
  <c r="AS724" i="145"/>
  <c r="AR724" i="145"/>
  <c r="AQ724" i="145"/>
  <c r="AP724" i="145"/>
  <c r="AO724" i="145"/>
  <c r="AN724" i="145"/>
  <c r="AM724" i="145"/>
  <c r="AL724" i="145"/>
  <c r="AK724" i="145"/>
  <c r="AJ724" i="145"/>
  <c r="AI724" i="145"/>
  <c r="AH724" i="145"/>
  <c r="AG724" i="145"/>
  <c r="AF724" i="145"/>
  <c r="AE724" i="145"/>
  <c r="AD724" i="145"/>
  <c r="Z724" i="145"/>
  <c r="Y724" i="145"/>
  <c r="X724" i="145"/>
  <c r="W724" i="145"/>
  <c r="V724" i="145"/>
  <c r="U724" i="145"/>
  <c r="T724" i="145"/>
  <c r="S724" i="145"/>
  <c r="R724" i="145"/>
  <c r="Q724" i="145"/>
  <c r="P724" i="145"/>
  <c r="O724" i="145"/>
  <c r="N724" i="145"/>
  <c r="M724" i="145"/>
  <c r="L724" i="145"/>
  <c r="K724" i="145"/>
  <c r="J724" i="145"/>
  <c r="I724" i="145"/>
  <c r="H724" i="145"/>
  <c r="G724" i="145"/>
  <c r="F724" i="145"/>
  <c r="E724" i="145"/>
  <c r="AZ723" i="145"/>
  <c r="AY723" i="145"/>
  <c r="AX723" i="145"/>
  <c r="AW723" i="145"/>
  <c r="AV723" i="145"/>
  <c r="AU723" i="145"/>
  <c r="AT723" i="145"/>
  <c r="AS723" i="145"/>
  <c r="AR723" i="145"/>
  <c r="AQ723" i="145"/>
  <c r="AP723" i="145"/>
  <c r="AO723" i="145"/>
  <c r="AN723" i="145"/>
  <c r="AM723" i="145"/>
  <c r="AL723" i="145"/>
  <c r="AK723" i="145"/>
  <c r="AJ723" i="145"/>
  <c r="AI723" i="145"/>
  <c r="AH723" i="145"/>
  <c r="AG723" i="145"/>
  <c r="AF723" i="145"/>
  <c r="AE723" i="145"/>
  <c r="AD723" i="145"/>
  <c r="Z723" i="145"/>
  <c r="Y723" i="145"/>
  <c r="X723" i="145"/>
  <c r="W723" i="145"/>
  <c r="V723" i="145"/>
  <c r="U723" i="145"/>
  <c r="T723" i="145"/>
  <c r="S723" i="145"/>
  <c r="R723" i="145"/>
  <c r="Q723" i="145"/>
  <c r="P723" i="145"/>
  <c r="O723" i="145"/>
  <c r="N723" i="145"/>
  <c r="M723" i="145"/>
  <c r="L723" i="145"/>
  <c r="K723" i="145"/>
  <c r="J723" i="145"/>
  <c r="I723" i="145"/>
  <c r="H723" i="145"/>
  <c r="G723" i="145"/>
  <c r="F723" i="145"/>
  <c r="E723" i="145"/>
  <c r="AZ722" i="145"/>
  <c r="AY722" i="145"/>
  <c r="AX722" i="145"/>
  <c r="AW722" i="145"/>
  <c r="AV722" i="145"/>
  <c r="AU722" i="145"/>
  <c r="AT722" i="145"/>
  <c r="AS722" i="145"/>
  <c r="AR722" i="145"/>
  <c r="AQ722" i="145"/>
  <c r="AP722" i="145"/>
  <c r="AO722" i="145"/>
  <c r="AN722" i="145"/>
  <c r="AM722" i="145"/>
  <c r="AL722" i="145"/>
  <c r="AK722" i="145"/>
  <c r="AJ722" i="145"/>
  <c r="AI722" i="145"/>
  <c r="AH722" i="145"/>
  <c r="AG722" i="145"/>
  <c r="AF722" i="145"/>
  <c r="AE722" i="145"/>
  <c r="AD722" i="145"/>
  <c r="Z722" i="145"/>
  <c r="Y722" i="145"/>
  <c r="X722" i="145"/>
  <c r="W722" i="145"/>
  <c r="V722" i="145"/>
  <c r="U722" i="145"/>
  <c r="T722" i="145"/>
  <c r="S722" i="145"/>
  <c r="R722" i="145"/>
  <c r="Q722" i="145"/>
  <c r="P722" i="145"/>
  <c r="O722" i="145"/>
  <c r="N722" i="145"/>
  <c r="M722" i="145"/>
  <c r="L722" i="145"/>
  <c r="K722" i="145"/>
  <c r="J722" i="145"/>
  <c r="I722" i="145"/>
  <c r="H722" i="145"/>
  <c r="G722" i="145"/>
  <c r="F722" i="145"/>
  <c r="E722" i="145"/>
  <c r="AZ721" i="145"/>
  <c r="AY721" i="145"/>
  <c r="AX721" i="145"/>
  <c r="AW721" i="145"/>
  <c r="AV721" i="145"/>
  <c r="AU721" i="145"/>
  <c r="AT721" i="145"/>
  <c r="AS721" i="145"/>
  <c r="AR721" i="145"/>
  <c r="AQ721" i="145"/>
  <c r="AP721" i="145"/>
  <c r="AO721" i="145"/>
  <c r="AN721" i="145"/>
  <c r="AM721" i="145"/>
  <c r="AL721" i="145"/>
  <c r="AK721" i="145"/>
  <c r="AJ721" i="145"/>
  <c r="AI721" i="145"/>
  <c r="AH721" i="145"/>
  <c r="AG721" i="145"/>
  <c r="AF721" i="145"/>
  <c r="AE721" i="145"/>
  <c r="AD721" i="145"/>
  <c r="Z721" i="145"/>
  <c r="Y721" i="145"/>
  <c r="X721" i="145"/>
  <c r="W721" i="145"/>
  <c r="V721" i="145"/>
  <c r="U721" i="145"/>
  <c r="T721" i="145"/>
  <c r="S721" i="145"/>
  <c r="R721" i="145"/>
  <c r="Q721" i="145"/>
  <c r="P721" i="145"/>
  <c r="O721" i="145"/>
  <c r="N721" i="145"/>
  <c r="M721" i="145"/>
  <c r="L721" i="145"/>
  <c r="K721" i="145"/>
  <c r="J721" i="145"/>
  <c r="I721" i="145"/>
  <c r="H721" i="145"/>
  <c r="G721" i="145"/>
  <c r="F721" i="145"/>
  <c r="E721" i="145"/>
  <c r="AZ720" i="145"/>
  <c r="AY720" i="145"/>
  <c r="AX720" i="145"/>
  <c r="AW720" i="145"/>
  <c r="AV720" i="145"/>
  <c r="AU720" i="145"/>
  <c r="AT720" i="145"/>
  <c r="AS720" i="145"/>
  <c r="AR720" i="145"/>
  <c r="AQ720" i="145"/>
  <c r="AP720" i="145"/>
  <c r="AO720" i="145"/>
  <c r="AN720" i="145"/>
  <c r="AM720" i="145"/>
  <c r="AL720" i="145"/>
  <c r="AK720" i="145"/>
  <c r="AJ720" i="145"/>
  <c r="AI720" i="145"/>
  <c r="AH720" i="145"/>
  <c r="AG720" i="145"/>
  <c r="AF720" i="145"/>
  <c r="AE720" i="145"/>
  <c r="AD720" i="145"/>
  <c r="Z720" i="145"/>
  <c r="Y720" i="145"/>
  <c r="X720" i="145"/>
  <c r="W720" i="145"/>
  <c r="V720" i="145"/>
  <c r="U720" i="145"/>
  <c r="T720" i="145"/>
  <c r="S720" i="145"/>
  <c r="R720" i="145"/>
  <c r="Q720" i="145"/>
  <c r="P720" i="145"/>
  <c r="O720" i="145"/>
  <c r="N720" i="145"/>
  <c r="M720" i="145"/>
  <c r="L720" i="145"/>
  <c r="K720" i="145"/>
  <c r="J720" i="145"/>
  <c r="I720" i="145"/>
  <c r="H720" i="145"/>
  <c r="G720" i="145"/>
  <c r="F720" i="145"/>
  <c r="E720" i="145"/>
  <c r="AZ719" i="145"/>
  <c r="AY719" i="145"/>
  <c r="AX719" i="145"/>
  <c r="AW719" i="145"/>
  <c r="AV719" i="145"/>
  <c r="AU719" i="145"/>
  <c r="AT719" i="145"/>
  <c r="AS719" i="145"/>
  <c r="AR719" i="145"/>
  <c r="AQ719" i="145"/>
  <c r="AP719" i="145"/>
  <c r="AO719" i="145"/>
  <c r="AN719" i="145"/>
  <c r="AM719" i="145"/>
  <c r="AL719" i="145"/>
  <c r="AK719" i="145"/>
  <c r="AJ719" i="145"/>
  <c r="AI719" i="145"/>
  <c r="AH719" i="145"/>
  <c r="AG719" i="145"/>
  <c r="AF719" i="145"/>
  <c r="AE719" i="145"/>
  <c r="AD719" i="145"/>
  <c r="Z719" i="145"/>
  <c r="Y719" i="145"/>
  <c r="X719" i="145"/>
  <c r="W719" i="145"/>
  <c r="V719" i="145"/>
  <c r="U719" i="145"/>
  <c r="T719" i="145"/>
  <c r="S719" i="145"/>
  <c r="R719" i="145"/>
  <c r="Q719" i="145"/>
  <c r="P719" i="145"/>
  <c r="O719" i="145"/>
  <c r="N719" i="145"/>
  <c r="M719" i="145"/>
  <c r="L719" i="145"/>
  <c r="K719" i="145"/>
  <c r="J719" i="145"/>
  <c r="I719" i="145"/>
  <c r="H719" i="145"/>
  <c r="G719" i="145"/>
  <c r="F719" i="145"/>
  <c r="E719" i="145"/>
  <c r="AZ718" i="145"/>
  <c r="AY718" i="145"/>
  <c r="AX718" i="145"/>
  <c r="AW718" i="145"/>
  <c r="AV718" i="145"/>
  <c r="AU718" i="145"/>
  <c r="AT718" i="145"/>
  <c r="AS718" i="145"/>
  <c r="AR718" i="145"/>
  <c r="AQ718" i="145"/>
  <c r="AP718" i="145"/>
  <c r="AO718" i="145"/>
  <c r="AN718" i="145"/>
  <c r="AM718" i="145"/>
  <c r="AL718" i="145"/>
  <c r="AK718" i="145"/>
  <c r="AJ718" i="145"/>
  <c r="AI718" i="145"/>
  <c r="AH718" i="145"/>
  <c r="AG718" i="145"/>
  <c r="AF718" i="145"/>
  <c r="AE718" i="145"/>
  <c r="AD718" i="145"/>
  <c r="Z718" i="145"/>
  <c r="Y718" i="145"/>
  <c r="X718" i="145"/>
  <c r="W718" i="145"/>
  <c r="V718" i="145"/>
  <c r="U718" i="145"/>
  <c r="T718" i="145"/>
  <c r="S718" i="145"/>
  <c r="R718" i="145"/>
  <c r="Q718" i="145"/>
  <c r="P718" i="145"/>
  <c r="O718" i="145"/>
  <c r="N718" i="145"/>
  <c r="M718" i="145"/>
  <c r="L718" i="145"/>
  <c r="K718" i="145"/>
  <c r="J718" i="145"/>
  <c r="I718" i="145"/>
  <c r="H718" i="145"/>
  <c r="G718" i="145"/>
  <c r="F718" i="145"/>
  <c r="E718" i="145"/>
  <c r="AZ717" i="145"/>
  <c r="AY717" i="145"/>
  <c r="AX717" i="145"/>
  <c r="AW717" i="145"/>
  <c r="AV717" i="145"/>
  <c r="AU717" i="145"/>
  <c r="AT717" i="145"/>
  <c r="AS717" i="145"/>
  <c r="AR717" i="145"/>
  <c r="AQ717" i="145"/>
  <c r="AP717" i="145"/>
  <c r="AO717" i="145"/>
  <c r="AN717" i="145"/>
  <c r="AM717" i="145"/>
  <c r="AL717" i="145"/>
  <c r="AK717" i="145"/>
  <c r="AJ717" i="145"/>
  <c r="AI717" i="145"/>
  <c r="AH717" i="145"/>
  <c r="AG717" i="145"/>
  <c r="AF717" i="145"/>
  <c r="AE717" i="145"/>
  <c r="AD717" i="145"/>
  <c r="Z717" i="145"/>
  <c r="Y717" i="145"/>
  <c r="X717" i="145"/>
  <c r="W717" i="145"/>
  <c r="V717" i="145"/>
  <c r="U717" i="145"/>
  <c r="T717" i="145"/>
  <c r="S717" i="145"/>
  <c r="R717" i="145"/>
  <c r="Q717" i="145"/>
  <c r="P717" i="145"/>
  <c r="O717" i="145"/>
  <c r="N717" i="145"/>
  <c r="M717" i="145"/>
  <c r="L717" i="145"/>
  <c r="K717" i="145"/>
  <c r="J717" i="145"/>
  <c r="I717" i="145"/>
  <c r="H717" i="145"/>
  <c r="G717" i="145"/>
  <c r="F717" i="145"/>
  <c r="E717" i="145"/>
  <c r="AZ716" i="145"/>
  <c r="AY716" i="145"/>
  <c r="AX716" i="145"/>
  <c r="AW716" i="145"/>
  <c r="AV716" i="145"/>
  <c r="AU716" i="145"/>
  <c r="AT716" i="145"/>
  <c r="AS716" i="145"/>
  <c r="AR716" i="145"/>
  <c r="AQ716" i="145"/>
  <c r="AP716" i="145"/>
  <c r="AO716" i="145"/>
  <c r="AN716" i="145"/>
  <c r="AM716" i="145"/>
  <c r="AL716" i="145"/>
  <c r="AK716" i="145"/>
  <c r="AJ716" i="145"/>
  <c r="AI716" i="145"/>
  <c r="AH716" i="145"/>
  <c r="AG716" i="145"/>
  <c r="AF716" i="145"/>
  <c r="AE716" i="145"/>
  <c r="AD716" i="145"/>
  <c r="Z716" i="145"/>
  <c r="Y716" i="145"/>
  <c r="X716" i="145"/>
  <c r="W716" i="145"/>
  <c r="V716" i="145"/>
  <c r="U716" i="145"/>
  <c r="T716" i="145"/>
  <c r="S716" i="145"/>
  <c r="R716" i="145"/>
  <c r="Q716" i="145"/>
  <c r="P716" i="145"/>
  <c r="O716" i="145"/>
  <c r="N716" i="145"/>
  <c r="M716" i="145"/>
  <c r="L716" i="145"/>
  <c r="K716" i="145"/>
  <c r="J716" i="145"/>
  <c r="I716" i="145"/>
  <c r="H716" i="145"/>
  <c r="G716" i="145"/>
  <c r="F716" i="145"/>
  <c r="E716" i="145"/>
  <c r="AZ715" i="145"/>
  <c r="AY715" i="145"/>
  <c r="AX715" i="145"/>
  <c r="AW715" i="145"/>
  <c r="AV715" i="145"/>
  <c r="AU715" i="145"/>
  <c r="AT715" i="145"/>
  <c r="AS715" i="145"/>
  <c r="AR715" i="145"/>
  <c r="AQ715" i="145"/>
  <c r="AP715" i="145"/>
  <c r="AO715" i="145"/>
  <c r="AN715" i="145"/>
  <c r="AM715" i="145"/>
  <c r="AL715" i="145"/>
  <c r="AK715" i="145"/>
  <c r="AJ715" i="145"/>
  <c r="AI715" i="145"/>
  <c r="AH715" i="145"/>
  <c r="AG715" i="145"/>
  <c r="AF715" i="145"/>
  <c r="AE715" i="145"/>
  <c r="AD715" i="145"/>
  <c r="Z715" i="145"/>
  <c r="Y715" i="145"/>
  <c r="X715" i="145"/>
  <c r="W715" i="145"/>
  <c r="V715" i="145"/>
  <c r="U715" i="145"/>
  <c r="T715" i="145"/>
  <c r="S715" i="145"/>
  <c r="R715" i="145"/>
  <c r="Q715" i="145"/>
  <c r="P715" i="145"/>
  <c r="O715" i="145"/>
  <c r="N715" i="145"/>
  <c r="M715" i="145"/>
  <c r="L715" i="145"/>
  <c r="K715" i="145"/>
  <c r="J715" i="145"/>
  <c r="I715" i="145"/>
  <c r="H715" i="145"/>
  <c r="G715" i="145"/>
  <c r="F715" i="145"/>
  <c r="E715" i="145"/>
  <c r="AZ714" i="145"/>
  <c r="AY714" i="145"/>
  <c r="AX714" i="145"/>
  <c r="AW714" i="145"/>
  <c r="AV714" i="145"/>
  <c r="AU714" i="145"/>
  <c r="AT714" i="145"/>
  <c r="AS714" i="145"/>
  <c r="AR714" i="145"/>
  <c r="AQ714" i="145"/>
  <c r="AP714" i="145"/>
  <c r="AO714" i="145"/>
  <c r="AN714" i="145"/>
  <c r="AM714" i="145"/>
  <c r="AL714" i="145"/>
  <c r="AK714" i="145"/>
  <c r="AJ714" i="145"/>
  <c r="AI714" i="145"/>
  <c r="AH714" i="145"/>
  <c r="AG714" i="145"/>
  <c r="AF714" i="145"/>
  <c r="AE714" i="145"/>
  <c r="AD714" i="145"/>
  <c r="Z714" i="145"/>
  <c r="Y714" i="145"/>
  <c r="X714" i="145"/>
  <c r="W714" i="145"/>
  <c r="V714" i="145"/>
  <c r="U714" i="145"/>
  <c r="T714" i="145"/>
  <c r="S714" i="145"/>
  <c r="R714" i="145"/>
  <c r="Q714" i="145"/>
  <c r="P714" i="145"/>
  <c r="O714" i="145"/>
  <c r="N714" i="145"/>
  <c r="M714" i="145"/>
  <c r="L714" i="145"/>
  <c r="K714" i="145"/>
  <c r="J714" i="145"/>
  <c r="I714" i="145"/>
  <c r="H714" i="145"/>
  <c r="G714" i="145"/>
  <c r="F714" i="145"/>
  <c r="E714" i="145"/>
  <c r="AZ713" i="145"/>
  <c r="AY713" i="145"/>
  <c r="AX713" i="145"/>
  <c r="AW713" i="145"/>
  <c r="AV713" i="145"/>
  <c r="AU713" i="145"/>
  <c r="AT713" i="145"/>
  <c r="AS713" i="145"/>
  <c r="AR713" i="145"/>
  <c r="AQ713" i="145"/>
  <c r="AP713" i="145"/>
  <c r="AO713" i="145"/>
  <c r="AN713" i="145"/>
  <c r="AM713" i="145"/>
  <c r="AL713" i="145"/>
  <c r="AK713" i="145"/>
  <c r="AJ713" i="145"/>
  <c r="AI713" i="145"/>
  <c r="AH713" i="145"/>
  <c r="AG713" i="145"/>
  <c r="AF713" i="145"/>
  <c r="AE713" i="145"/>
  <c r="AD713" i="145"/>
  <c r="Z713" i="145"/>
  <c r="Y713" i="145"/>
  <c r="X713" i="145"/>
  <c r="W713" i="145"/>
  <c r="V713" i="145"/>
  <c r="U713" i="145"/>
  <c r="T713" i="145"/>
  <c r="S713" i="145"/>
  <c r="R713" i="145"/>
  <c r="Q713" i="145"/>
  <c r="P713" i="145"/>
  <c r="O713" i="145"/>
  <c r="N713" i="145"/>
  <c r="M713" i="145"/>
  <c r="L713" i="145"/>
  <c r="K713" i="145"/>
  <c r="J713" i="145"/>
  <c r="I713" i="145"/>
  <c r="H713" i="145"/>
  <c r="G713" i="145"/>
  <c r="F713" i="145"/>
  <c r="E713" i="145"/>
  <c r="AZ712" i="145"/>
  <c r="AY712" i="145"/>
  <c r="AX712" i="145"/>
  <c r="AW712" i="145"/>
  <c r="AV712" i="145"/>
  <c r="AU712" i="145"/>
  <c r="AT712" i="145"/>
  <c r="AS712" i="145"/>
  <c r="AR712" i="145"/>
  <c r="AQ712" i="145"/>
  <c r="AP712" i="145"/>
  <c r="AO712" i="145"/>
  <c r="AN712" i="145"/>
  <c r="AM712" i="145"/>
  <c r="AL712" i="145"/>
  <c r="AK712" i="145"/>
  <c r="AJ712" i="145"/>
  <c r="AI712" i="145"/>
  <c r="AH712" i="145"/>
  <c r="AG712" i="145"/>
  <c r="AF712" i="145"/>
  <c r="AE712" i="145"/>
  <c r="AD712" i="145"/>
  <c r="Z712" i="145"/>
  <c r="Y712" i="145"/>
  <c r="X712" i="145"/>
  <c r="W712" i="145"/>
  <c r="V712" i="145"/>
  <c r="U712" i="145"/>
  <c r="T712" i="145"/>
  <c r="S712" i="145"/>
  <c r="R712" i="145"/>
  <c r="Q712" i="145"/>
  <c r="P712" i="145"/>
  <c r="O712" i="145"/>
  <c r="N712" i="145"/>
  <c r="M712" i="145"/>
  <c r="L712" i="145"/>
  <c r="K712" i="145"/>
  <c r="J712" i="145"/>
  <c r="I712" i="145"/>
  <c r="H712" i="145"/>
  <c r="G712" i="145"/>
  <c r="F712" i="145"/>
  <c r="E712" i="145"/>
  <c r="AZ711" i="145"/>
  <c r="AY711" i="145"/>
  <c r="AX711" i="145"/>
  <c r="AW711" i="145"/>
  <c r="AV711" i="145"/>
  <c r="AU711" i="145"/>
  <c r="AT711" i="145"/>
  <c r="AS711" i="145"/>
  <c r="AR711" i="145"/>
  <c r="AQ711" i="145"/>
  <c r="AP711" i="145"/>
  <c r="AO711" i="145"/>
  <c r="AN711" i="145"/>
  <c r="AM711" i="145"/>
  <c r="AL711" i="145"/>
  <c r="AK711" i="145"/>
  <c r="AJ711" i="145"/>
  <c r="AI711" i="145"/>
  <c r="AH711" i="145"/>
  <c r="AG711" i="145"/>
  <c r="AF711" i="145"/>
  <c r="AE711" i="145"/>
  <c r="AD711" i="145"/>
  <c r="Z711" i="145"/>
  <c r="Y711" i="145"/>
  <c r="X711" i="145"/>
  <c r="W711" i="145"/>
  <c r="V711" i="145"/>
  <c r="U711" i="145"/>
  <c r="T711" i="145"/>
  <c r="S711" i="145"/>
  <c r="R711" i="145"/>
  <c r="Q711" i="145"/>
  <c r="P711" i="145"/>
  <c r="O711" i="145"/>
  <c r="N711" i="145"/>
  <c r="M711" i="145"/>
  <c r="L711" i="145"/>
  <c r="K711" i="145"/>
  <c r="J711" i="145"/>
  <c r="I711" i="145"/>
  <c r="H711" i="145"/>
  <c r="G711" i="145"/>
  <c r="F711" i="145"/>
  <c r="E711" i="145"/>
  <c r="AZ710" i="145"/>
  <c r="AY710" i="145"/>
  <c r="AX710" i="145"/>
  <c r="AW710" i="145"/>
  <c r="AV710" i="145"/>
  <c r="AU710" i="145"/>
  <c r="AT710" i="145"/>
  <c r="AS710" i="145"/>
  <c r="AR710" i="145"/>
  <c r="AQ710" i="145"/>
  <c r="AP710" i="145"/>
  <c r="AO710" i="145"/>
  <c r="AN710" i="145"/>
  <c r="AM710" i="145"/>
  <c r="AL710" i="145"/>
  <c r="AK710" i="145"/>
  <c r="AJ710" i="145"/>
  <c r="AI710" i="145"/>
  <c r="AH710" i="145"/>
  <c r="AG710" i="145"/>
  <c r="AF710" i="145"/>
  <c r="AE710" i="145"/>
  <c r="AD710" i="145"/>
  <c r="Z710" i="145"/>
  <c r="Y710" i="145"/>
  <c r="X710" i="145"/>
  <c r="W710" i="145"/>
  <c r="V710" i="145"/>
  <c r="U710" i="145"/>
  <c r="T710" i="145"/>
  <c r="S710" i="145"/>
  <c r="R710" i="145"/>
  <c r="Q710" i="145"/>
  <c r="P710" i="145"/>
  <c r="O710" i="145"/>
  <c r="N710" i="145"/>
  <c r="M710" i="145"/>
  <c r="L710" i="145"/>
  <c r="K710" i="145"/>
  <c r="J710" i="145"/>
  <c r="I710" i="145"/>
  <c r="H710" i="145"/>
  <c r="G710" i="145"/>
  <c r="F710" i="145"/>
  <c r="E710" i="145"/>
  <c r="AZ709" i="145"/>
  <c r="AY709" i="145"/>
  <c r="AX709" i="145"/>
  <c r="AW709" i="145"/>
  <c r="AV709" i="145"/>
  <c r="AU709" i="145"/>
  <c r="AT709" i="145"/>
  <c r="AS709" i="145"/>
  <c r="AR709" i="145"/>
  <c r="AQ709" i="145"/>
  <c r="AP709" i="145"/>
  <c r="AO709" i="145"/>
  <c r="AN709" i="145"/>
  <c r="AM709" i="145"/>
  <c r="AL709" i="145"/>
  <c r="AK709" i="145"/>
  <c r="AJ709" i="145"/>
  <c r="AI709" i="145"/>
  <c r="AH709" i="145"/>
  <c r="AG709" i="145"/>
  <c r="AF709" i="145"/>
  <c r="AE709" i="145"/>
  <c r="AD709" i="145"/>
  <c r="Z709" i="145"/>
  <c r="Y709" i="145"/>
  <c r="X709" i="145"/>
  <c r="W709" i="145"/>
  <c r="V709" i="145"/>
  <c r="U709" i="145"/>
  <c r="T709" i="145"/>
  <c r="S709" i="145"/>
  <c r="R709" i="145"/>
  <c r="Q709" i="145"/>
  <c r="P709" i="145"/>
  <c r="O709" i="145"/>
  <c r="N709" i="145"/>
  <c r="M709" i="145"/>
  <c r="L709" i="145"/>
  <c r="K709" i="145"/>
  <c r="J709" i="145"/>
  <c r="I709" i="145"/>
  <c r="H709" i="145"/>
  <c r="G709" i="145"/>
  <c r="F709" i="145"/>
  <c r="E709" i="145"/>
  <c r="AZ708" i="145"/>
  <c r="AY708" i="145"/>
  <c r="AX708" i="145"/>
  <c r="AW708" i="145"/>
  <c r="AV708" i="145"/>
  <c r="AU708" i="145"/>
  <c r="AT708" i="145"/>
  <c r="AS708" i="145"/>
  <c r="AR708" i="145"/>
  <c r="AQ708" i="145"/>
  <c r="AP708" i="145"/>
  <c r="AO708" i="145"/>
  <c r="AN708" i="145"/>
  <c r="AM708" i="145"/>
  <c r="AL708" i="145"/>
  <c r="AK708" i="145"/>
  <c r="AJ708" i="145"/>
  <c r="AI708" i="145"/>
  <c r="AH708" i="145"/>
  <c r="AG708" i="145"/>
  <c r="AF708" i="145"/>
  <c r="AE708" i="145"/>
  <c r="AD708" i="145"/>
  <c r="Z708" i="145"/>
  <c r="Y708" i="145"/>
  <c r="X708" i="145"/>
  <c r="W708" i="145"/>
  <c r="V708" i="145"/>
  <c r="U708" i="145"/>
  <c r="T708" i="145"/>
  <c r="S708" i="145"/>
  <c r="R708" i="145"/>
  <c r="Q708" i="145"/>
  <c r="P708" i="145"/>
  <c r="O708" i="145"/>
  <c r="N708" i="145"/>
  <c r="M708" i="145"/>
  <c r="L708" i="145"/>
  <c r="K708" i="145"/>
  <c r="J708" i="145"/>
  <c r="I708" i="145"/>
  <c r="H708" i="145"/>
  <c r="G708" i="145"/>
  <c r="F708" i="145"/>
  <c r="E708" i="145"/>
  <c r="AZ707" i="145"/>
  <c r="AY707" i="145"/>
  <c r="AX707" i="145"/>
  <c r="AW707" i="145"/>
  <c r="AV707" i="145"/>
  <c r="AU707" i="145"/>
  <c r="AT707" i="145"/>
  <c r="AS707" i="145"/>
  <c r="AR707" i="145"/>
  <c r="AQ707" i="145"/>
  <c r="AP707" i="145"/>
  <c r="AO707" i="145"/>
  <c r="AN707" i="145"/>
  <c r="AM707" i="145"/>
  <c r="AL707" i="145"/>
  <c r="AK707" i="145"/>
  <c r="AJ707" i="145"/>
  <c r="AI707" i="145"/>
  <c r="AH707" i="145"/>
  <c r="AG707" i="145"/>
  <c r="AF707" i="145"/>
  <c r="AE707" i="145"/>
  <c r="AD707" i="145"/>
  <c r="Z707" i="145"/>
  <c r="Y707" i="145"/>
  <c r="X707" i="145"/>
  <c r="W707" i="145"/>
  <c r="V707" i="145"/>
  <c r="U707" i="145"/>
  <c r="T707" i="145"/>
  <c r="S707" i="145"/>
  <c r="R707" i="145"/>
  <c r="Q707" i="145"/>
  <c r="P707" i="145"/>
  <c r="O707" i="145"/>
  <c r="N707" i="145"/>
  <c r="M707" i="145"/>
  <c r="L707" i="145"/>
  <c r="K707" i="145"/>
  <c r="J707" i="145"/>
  <c r="I707" i="145"/>
  <c r="H707" i="145"/>
  <c r="G707" i="145"/>
  <c r="F707" i="145"/>
  <c r="E707" i="145"/>
  <c r="AZ706" i="145"/>
  <c r="AY706" i="145"/>
  <c r="AX706" i="145"/>
  <c r="AW706" i="145"/>
  <c r="AV706" i="145"/>
  <c r="AU706" i="145"/>
  <c r="AT706" i="145"/>
  <c r="AS706" i="145"/>
  <c r="AR706" i="145"/>
  <c r="AQ706" i="145"/>
  <c r="AP706" i="145"/>
  <c r="AO706" i="145"/>
  <c r="AN706" i="145"/>
  <c r="AM706" i="145"/>
  <c r="AL706" i="145"/>
  <c r="AK706" i="145"/>
  <c r="AJ706" i="145"/>
  <c r="AI706" i="145"/>
  <c r="AH706" i="145"/>
  <c r="AG706" i="145"/>
  <c r="AF706" i="145"/>
  <c r="AE706" i="145"/>
  <c r="AD706" i="145"/>
  <c r="Z706" i="145"/>
  <c r="Y706" i="145"/>
  <c r="X706" i="145"/>
  <c r="W706" i="145"/>
  <c r="V706" i="145"/>
  <c r="U706" i="145"/>
  <c r="T706" i="145"/>
  <c r="S706" i="145"/>
  <c r="R706" i="145"/>
  <c r="Q706" i="145"/>
  <c r="P706" i="145"/>
  <c r="O706" i="145"/>
  <c r="N706" i="145"/>
  <c r="M706" i="145"/>
  <c r="L706" i="145"/>
  <c r="K706" i="145"/>
  <c r="J706" i="145"/>
  <c r="I706" i="145"/>
  <c r="H706" i="145"/>
  <c r="G706" i="145"/>
  <c r="F706" i="145"/>
  <c r="E706" i="145"/>
  <c r="AZ705" i="145"/>
  <c r="AY705" i="145"/>
  <c r="AX705" i="145"/>
  <c r="AW705" i="145"/>
  <c r="AV705" i="145"/>
  <c r="AU705" i="145"/>
  <c r="AT705" i="145"/>
  <c r="AS705" i="145"/>
  <c r="AR705" i="145"/>
  <c r="AQ705" i="145"/>
  <c r="AP705" i="145"/>
  <c r="AO705" i="145"/>
  <c r="AN705" i="145"/>
  <c r="AM705" i="145"/>
  <c r="AL705" i="145"/>
  <c r="AK705" i="145"/>
  <c r="AJ705" i="145"/>
  <c r="AI705" i="145"/>
  <c r="AH705" i="145"/>
  <c r="AG705" i="145"/>
  <c r="AF705" i="145"/>
  <c r="AE705" i="145"/>
  <c r="AD705" i="145"/>
  <c r="Z705" i="145"/>
  <c r="Y705" i="145"/>
  <c r="X705" i="145"/>
  <c r="W705" i="145"/>
  <c r="V705" i="145"/>
  <c r="U705" i="145"/>
  <c r="T705" i="145"/>
  <c r="S705" i="145"/>
  <c r="R705" i="145"/>
  <c r="Q705" i="145"/>
  <c r="P705" i="145"/>
  <c r="O705" i="145"/>
  <c r="N705" i="145"/>
  <c r="M705" i="145"/>
  <c r="L705" i="145"/>
  <c r="K705" i="145"/>
  <c r="J705" i="145"/>
  <c r="I705" i="145"/>
  <c r="H705" i="145"/>
  <c r="G705" i="145"/>
  <c r="F705" i="145"/>
  <c r="E705" i="145"/>
  <c r="AZ704" i="145"/>
  <c r="AY704" i="145"/>
  <c r="AX704" i="145"/>
  <c r="AW704" i="145"/>
  <c r="AV704" i="145"/>
  <c r="AU704" i="145"/>
  <c r="AT704" i="145"/>
  <c r="AS704" i="145"/>
  <c r="AR704" i="145"/>
  <c r="AQ704" i="145"/>
  <c r="AP704" i="145"/>
  <c r="AO704" i="145"/>
  <c r="AN704" i="145"/>
  <c r="AM704" i="145"/>
  <c r="AL704" i="145"/>
  <c r="AK704" i="145"/>
  <c r="AJ704" i="145"/>
  <c r="AI704" i="145"/>
  <c r="AH704" i="145"/>
  <c r="AG704" i="145"/>
  <c r="AF704" i="145"/>
  <c r="AE704" i="145"/>
  <c r="AD704" i="145"/>
  <c r="Z704" i="145"/>
  <c r="Y704" i="145"/>
  <c r="X704" i="145"/>
  <c r="W704" i="145"/>
  <c r="V704" i="145"/>
  <c r="U704" i="145"/>
  <c r="T704" i="145"/>
  <c r="S704" i="145"/>
  <c r="R704" i="145"/>
  <c r="Q704" i="145"/>
  <c r="P704" i="145"/>
  <c r="O704" i="145"/>
  <c r="N704" i="145"/>
  <c r="M704" i="145"/>
  <c r="L704" i="145"/>
  <c r="K704" i="145"/>
  <c r="J704" i="145"/>
  <c r="I704" i="145"/>
  <c r="H704" i="145"/>
  <c r="G704" i="145"/>
  <c r="F704" i="145"/>
  <c r="E704" i="145"/>
  <c r="AZ703" i="145"/>
  <c r="AY703" i="145"/>
  <c r="AX703" i="145"/>
  <c r="AW703" i="145"/>
  <c r="AV703" i="145"/>
  <c r="AU703" i="145"/>
  <c r="AT703" i="145"/>
  <c r="AS703" i="145"/>
  <c r="AR703" i="145"/>
  <c r="AQ703" i="145"/>
  <c r="AP703" i="145"/>
  <c r="AO703" i="145"/>
  <c r="AN703" i="145"/>
  <c r="AM703" i="145"/>
  <c r="AL703" i="145"/>
  <c r="AK703" i="145"/>
  <c r="AJ703" i="145"/>
  <c r="AI703" i="145"/>
  <c r="AH703" i="145"/>
  <c r="AG703" i="145"/>
  <c r="AF703" i="145"/>
  <c r="AE703" i="145"/>
  <c r="AD703" i="145"/>
  <c r="Z703" i="145"/>
  <c r="Y703" i="145"/>
  <c r="X703" i="145"/>
  <c r="W703" i="145"/>
  <c r="V703" i="145"/>
  <c r="U703" i="145"/>
  <c r="T703" i="145"/>
  <c r="S703" i="145"/>
  <c r="R703" i="145"/>
  <c r="Q703" i="145"/>
  <c r="P703" i="145"/>
  <c r="O703" i="145"/>
  <c r="N703" i="145"/>
  <c r="M703" i="145"/>
  <c r="L703" i="145"/>
  <c r="K703" i="145"/>
  <c r="J703" i="145"/>
  <c r="I703" i="145"/>
  <c r="H703" i="145"/>
  <c r="G703" i="145"/>
  <c r="F703" i="145"/>
  <c r="E703" i="145"/>
  <c r="AZ702" i="145"/>
  <c r="AY702" i="145"/>
  <c r="AX702" i="145"/>
  <c r="AW702" i="145"/>
  <c r="AV702" i="145"/>
  <c r="AU702" i="145"/>
  <c r="AT702" i="145"/>
  <c r="AS702" i="145"/>
  <c r="AR702" i="145"/>
  <c r="AQ702" i="145"/>
  <c r="AP702" i="145"/>
  <c r="AO702" i="145"/>
  <c r="AN702" i="145"/>
  <c r="AM702" i="145"/>
  <c r="AL702" i="145"/>
  <c r="AK702" i="145"/>
  <c r="AJ702" i="145"/>
  <c r="AI702" i="145"/>
  <c r="AH702" i="145"/>
  <c r="AG702" i="145"/>
  <c r="AF702" i="145"/>
  <c r="AE702" i="145"/>
  <c r="AD702" i="145"/>
  <c r="Z702" i="145"/>
  <c r="Y702" i="145"/>
  <c r="X702" i="145"/>
  <c r="W702" i="145"/>
  <c r="V702" i="145"/>
  <c r="U702" i="145"/>
  <c r="T702" i="145"/>
  <c r="S702" i="145"/>
  <c r="R702" i="145"/>
  <c r="Q702" i="145"/>
  <c r="P702" i="145"/>
  <c r="O702" i="145"/>
  <c r="N702" i="145"/>
  <c r="M702" i="145"/>
  <c r="L702" i="145"/>
  <c r="K702" i="145"/>
  <c r="J702" i="145"/>
  <c r="I702" i="145"/>
  <c r="H702" i="145"/>
  <c r="G702" i="145"/>
  <c r="F702" i="145"/>
  <c r="E702" i="145"/>
  <c r="AZ701" i="145"/>
  <c r="AY701" i="145"/>
  <c r="AX701" i="145"/>
  <c r="AW701" i="145"/>
  <c r="AV701" i="145"/>
  <c r="AU701" i="145"/>
  <c r="AT701" i="145"/>
  <c r="AS701" i="145"/>
  <c r="AR701" i="145"/>
  <c r="AQ701" i="145"/>
  <c r="AP701" i="145"/>
  <c r="AO701" i="145"/>
  <c r="AN701" i="145"/>
  <c r="AM701" i="145"/>
  <c r="AL701" i="145"/>
  <c r="AK701" i="145"/>
  <c r="AJ701" i="145"/>
  <c r="AI701" i="145"/>
  <c r="AH701" i="145"/>
  <c r="AG701" i="145"/>
  <c r="AF701" i="145"/>
  <c r="AE701" i="145"/>
  <c r="AD701" i="145"/>
  <c r="Z701" i="145"/>
  <c r="Y701" i="145"/>
  <c r="X701" i="145"/>
  <c r="W701" i="145"/>
  <c r="V701" i="145"/>
  <c r="U701" i="145"/>
  <c r="T701" i="145"/>
  <c r="S701" i="145"/>
  <c r="R701" i="145"/>
  <c r="Q701" i="145"/>
  <c r="P701" i="145"/>
  <c r="O701" i="145"/>
  <c r="N701" i="145"/>
  <c r="M701" i="145"/>
  <c r="L701" i="145"/>
  <c r="K701" i="145"/>
  <c r="J701" i="145"/>
  <c r="I701" i="145"/>
  <c r="H701" i="145"/>
  <c r="G701" i="145"/>
  <c r="F701" i="145"/>
  <c r="E701" i="145"/>
  <c r="AZ700" i="145"/>
  <c r="AY700" i="145"/>
  <c r="AX700" i="145"/>
  <c r="AW700" i="145"/>
  <c r="AV700" i="145"/>
  <c r="AU700" i="145"/>
  <c r="AT700" i="145"/>
  <c r="AS700" i="145"/>
  <c r="AR700" i="145"/>
  <c r="AQ700" i="145"/>
  <c r="AP700" i="145"/>
  <c r="AO700" i="145"/>
  <c r="AN700" i="145"/>
  <c r="AM700" i="145"/>
  <c r="AL700" i="145"/>
  <c r="AK700" i="145"/>
  <c r="AJ700" i="145"/>
  <c r="AI700" i="145"/>
  <c r="AH700" i="145"/>
  <c r="AG700" i="145"/>
  <c r="AF700" i="145"/>
  <c r="AE700" i="145"/>
  <c r="AD700" i="145"/>
  <c r="Z700" i="145"/>
  <c r="Y700" i="145"/>
  <c r="X700" i="145"/>
  <c r="W700" i="145"/>
  <c r="V700" i="145"/>
  <c r="U700" i="145"/>
  <c r="T700" i="145"/>
  <c r="S700" i="145"/>
  <c r="R700" i="145"/>
  <c r="Q700" i="145"/>
  <c r="P700" i="145"/>
  <c r="O700" i="145"/>
  <c r="N700" i="145"/>
  <c r="M700" i="145"/>
  <c r="L700" i="145"/>
  <c r="K700" i="145"/>
  <c r="J700" i="145"/>
  <c r="I700" i="145"/>
  <c r="H700" i="145"/>
  <c r="G700" i="145"/>
  <c r="F700" i="145"/>
  <c r="E700" i="145"/>
  <c r="AZ699" i="145"/>
  <c r="AY699" i="145"/>
  <c r="AX699" i="145"/>
  <c r="AW699" i="145"/>
  <c r="AV699" i="145"/>
  <c r="AU699" i="145"/>
  <c r="AT699" i="145"/>
  <c r="AS699" i="145"/>
  <c r="AR699" i="145"/>
  <c r="AQ699" i="145"/>
  <c r="AP699" i="145"/>
  <c r="AO699" i="145"/>
  <c r="AN699" i="145"/>
  <c r="AM699" i="145"/>
  <c r="AL699" i="145"/>
  <c r="AK699" i="145"/>
  <c r="AJ699" i="145"/>
  <c r="AI699" i="145"/>
  <c r="AH699" i="145"/>
  <c r="AG699" i="145"/>
  <c r="AF699" i="145"/>
  <c r="AE699" i="145"/>
  <c r="AD699" i="145"/>
  <c r="Z699" i="145"/>
  <c r="Y699" i="145"/>
  <c r="X699" i="145"/>
  <c r="W699" i="145"/>
  <c r="V699" i="145"/>
  <c r="U699" i="145"/>
  <c r="T699" i="145"/>
  <c r="S699" i="145"/>
  <c r="R699" i="145"/>
  <c r="Q699" i="145"/>
  <c r="P699" i="145"/>
  <c r="O699" i="145"/>
  <c r="N699" i="145"/>
  <c r="M699" i="145"/>
  <c r="L699" i="145"/>
  <c r="K699" i="145"/>
  <c r="J699" i="145"/>
  <c r="I699" i="145"/>
  <c r="H699" i="145"/>
  <c r="G699" i="145"/>
  <c r="F699" i="145"/>
  <c r="E699" i="145"/>
  <c r="AZ698" i="145"/>
  <c r="AY698" i="145"/>
  <c r="AX698" i="145"/>
  <c r="AW698" i="145"/>
  <c r="AV698" i="145"/>
  <c r="AU698" i="145"/>
  <c r="AT698" i="145"/>
  <c r="AS698" i="145"/>
  <c r="AR698" i="145"/>
  <c r="AQ698" i="145"/>
  <c r="AP698" i="145"/>
  <c r="AO698" i="145"/>
  <c r="AN698" i="145"/>
  <c r="AM698" i="145"/>
  <c r="AL698" i="145"/>
  <c r="AK698" i="145"/>
  <c r="AJ698" i="145"/>
  <c r="AI698" i="145"/>
  <c r="AH698" i="145"/>
  <c r="AG698" i="145"/>
  <c r="AF698" i="145"/>
  <c r="AE698" i="145"/>
  <c r="AD698" i="145"/>
  <c r="Z698" i="145"/>
  <c r="Y698" i="145"/>
  <c r="X698" i="145"/>
  <c r="W698" i="145"/>
  <c r="V698" i="145"/>
  <c r="U698" i="145"/>
  <c r="T698" i="145"/>
  <c r="S698" i="145"/>
  <c r="R698" i="145"/>
  <c r="Q698" i="145"/>
  <c r="P698" i="145"/>
  <c r="O698" i="145"/>
  <c r="N698" i="145"/>
  <c r="M698" i="145"/>
  <c r="L698" i="145"/>
  <c r="K698" i="145"/>
  <c r="J698" i="145"/>
  <c r="I698" i="145"/>
  <c r="H698" i="145"/>
  <c r="G698" i="145"/>
  <c r="F698" i="145"/>
  <c r="E698" i="145"/>
  <c r="AZ697" i="145"/>
  <c r="AY697" i="145"/>
  <c r="AX697" i="145"/>
  <c r="AW697" i="145"/>
  <c r="AV697" i="145"/>
  <c r="AU697" i="145"/>
  <c r="AT697" i="145"/>
  <c r="AS697" i="145"/>
  <c r="AR697" i="145"/>
  <c r="AQ697" i="145"/>
  <c r="AP697" i="145"/>
  <c r="AO697" i="145"/>
  <c r="AN697" i="145"/>
  <c r="AM697" i="145"/>
  <c r="AL697" i="145"/>
  <c r="AK697" i="145"/>
  <c r="AJ697" i="145"/>
  <c r="AI697" i="145"/>
  <c r="AH697" i="145"/>
  <c r="AG697" i="145"/>
  <c r="AF697" i="145"/>
  <c r="AE697" i="145"/>
  <c r="AD697" i="145"/>
  <c r="Z697" i="145"/>
  <c r="Y697" i="145"/>
  <c r="X697" i="145"/>
  <c r="W697" i="145"/>
  <c r="V697" i="145"/>
  <c r="U697" i="145"/>
  <c r="T697" i="145"/>
  <c r="S697" i="145"/>
  <c r="R697" i="145"/>
  <c r="Q697" i="145"/>
  <c r="P697" i="145"/>
  <c r="O697" i="145"/>
  <c r="N697" i="145"/>
  <c r="M697" i="145"/>
  <c r="L697" i="145"/>
  <c r="K697" i="145"/>
  <c r="J697" i="145"/>
  <c r="I697" i="145"/>
  <c r="H697" i="145"/>
  <c r="G697" i="145"/>
  <c r="F697" i="145"/>
  <c r="E697" i="145"/>
  <c r="AZ696" i="145"/>
  <c r="AY696" i="145"/>
  <c r="AX696" i="145"/>
  <c r="AW696" i="145"/>
  <c r="AV696" i="145"/>
  <c r="AU696" i="145"/>
  <c r="AT696" i="145"/>
  <c r="AS696" i="145"/>
  <c r="AR696" i="145"/>
  <c r="AQ696" i="145"/>
  <c r="AP696" i="145"/>
  <c r="AO696" i="145"/>
  <c r="AN696" i="145"/>
  <c r="AM696" i="145"/>
  <c r="AL696" i="145"/>
  <c r="AK696" i="145"/>
  <c r="AJ696" i="145"/>
  <c r="AI696" i="145"/>
  <c r="AH696" i="145"/>
  <c r="AG696" i="145"/>
  <c r="AF696" i="145"/>
  <c r="AE696" i="145"/>
  <c r="AD696" i="145"/>
  <c r="Z696" i="145"/>
  <c r="Y696" i="145"/>
  <c r="X696" i="145"/>
  <c r="W696" i="145"/>
  <c r="V696" i="145"/>
  <c r="U696" i="145"/>
  <c r="T696" i="145"/>
  <c r="S696" i="145"/>
  <c r="R696" i="145"/>
  <c r="Q696" i="145"/>
  <c r="P696" i="145"/>
  <c r="O696" i="145"/>
  <c r="N696" i="145"/>
  <c r="M696" i="145"/>
  <c r="L696" i="145"/>
  <c r="K696" i="145"/>
  <c r="J696" i="145"/>
  <c r="I696" i="145"/>
  <c r="H696" i="145"/>
  <c r="G696" i="145"/>
  <c r="F696" i="145"/>
  <c r="E696" i="145"/>
  <c r="AZ695" i="145"/>
  <c r="AY695" i="145"/>
  <c r="AX695" i="145"/>
  <c r="AW695" i="145"/>
  <c r="AV695" i="145"/>
  <c r="AU695" i="145"/>
  <c r="AT695" i="145"/>
  <c r="AS695" i="145"/>
  <c r="AR695" i="145"/>
  <c r="AQ695" i="145"/>
  <c r="AP695" i="145"/>
  <c r="AO695" i="145"/>
  <c r="AN695" i="145"/>
  <c r="AM695" i="145"/>
  <c r="AL695" i="145"/>
  <c r="AK695" i="145"/>
  <c r="AJ695" i="145"/>
  <c r="AI695" i="145"/>
  <c r="AH695" i="145"/>
  <c r="AG695" i="145"/>
  <c r="AF695" i="145"/>
  <c r="AE695" i="145"/>
  <c r="AD695" i="145"/>
  <c r="Z695" i="145"/>
  <c r="Y695" i="145"/>
  <c r="X695" i="145"/>
  <c r="W695" i="145"/>
  <c r="V695" i="145"/>
  <c r="U695" i="145"/>
  <c r="T695" i="145"/>
  <c r="S695" i="145"/>
  <c r="R695" i="145"/>
  <c r="Q695" i="145"/>
  <c r="P695" i="145"/>
  <c r="O695" i="145"/>
  <c r="N695" i="145"/>
  <c r="M695" i="145"/>
  <c r="L695" i="145"/>
  <c r="K695" i="145"/>
  <c r="J695" i="145"/>
  <c r="I695" i="145"/>
  <c r="H695" i="145"/>
  <c r="G695" i="145"/>
  <c r="F695" i="145"/>
  <c r="E695" i="145"/>
  <c r="AZ694" i="145"/>
  <c r="AY694" i="145"/>
  <c r="AX694" i="145"/>
  <c r="AW694" i="145"/>
  <c r="AV694" i="145"/>
  <c r="AU694" i="145"/>
  <c r="AT694" i="145"/>
  <c r="AS694" i="145"/>
  <c r="AR694" i="145"/>
  <c r="AQ694" i="145"/>
  <c r="AP694" i="145"/>
  <c r="AO694" i="145"/>
  <c r="AN694" i="145"/>
  <c r="AM694" i="145"/>
  <c r="AL694" i="145"/>
  <c r="AK694" i="145"/>
  <c r="AJ694" i="145"/>
  <c r="AI694" i="145"/>
  <c r="AH694" i="145"/>
  <c r="AG694" i="145"/>
  <c r="AF694" i="145"/>
  <c r="AE694" i="145"/>
  <c r="AD694" i="145"/>
  <c r="Z694" i="145"/>
  <c r="Y694" i="145"/>
  <c r="X694" i="145"/>
  <c r="W694" i="145"/>
  <c r="V694" i="145"/>
  <c r="U694" i="145"/>
  <c r="T694" i="145"/>
  <c r="S694" i="145"/>
  <c r="R694" i="145"/>
  <c r="Q694" i="145"/>
  <c r="P694" i="145"/>
  <c r="O694" i="145"/>
  <c r="N694" i="145"/>
  <c r="M694" i="145"/>
  <c r="L694" i="145"/>
  <c r="K694" i="145"/>
  <c r="J694" i="145"/>
  <c r="I694" i="145"/>
  <c r="H694" i="145"/>
  <c r="G694" i="145"/>
  <c r="F694" i="145"/>
  <c r="E694" i="145"/>
  <c r="AZ693" i="145"/>
  <c r="AY693" i="145"/>
  <c r="AX693" i="145"/>
  <c r="AW693" i="145"/>
  <c r="AV693" i="145"/>
  <c r="AU693" i="145"/>
  <c r="AT693" i="145"/>
  <c r="AS693" i="145"/>
  <c r="AR693" i="145"/>
  <c r="AQ693" i="145"/>
  <c r="AP693" i="145"/>
  <c r="AO693" i="145"/>
  <c r="AN693" i="145"/>
  <c r="AM693" i="145"/>
  <c r="AL693" i="145"/>
  <c r="AK693" i="145"/>
  <c r="AJ693" i="145"/>
  <c r="AI693" i="145"/>
  <c r="AH693" i="145"/>
  <c r="AG693" i="145"/>
  <c r="AF693" i="145"/>
  <c r="AE693" i="145"/>
  <c r="AD693" i="145"/>
  <c r="Z693" i="145"/>
  <c r="Y693" i="145"/>
  <c r="X693" i="145"/>
  <c r="W693" i="145"/>
  <c r="V693" i="145"/>
  <c r="U693" i="145"/>
  <c r="T693" i="145"/>
  <c r="S693" i="145"/>
  <c r="R693" i="145"/>
  <c r="Q693" i="145"/>
  <c r="P693" i="145"/>
  <c r="O693" i="145"/>
  <c r="N693" i="145"/>
  <c r="M693" i="145"/>
  <c r="L693" i="145"/>
  <c r="K693" i="145"/>
  <c r="J693" i="145"/>
  <c r="I693" i="145"/>
  <c r="H693" i="145"/>
  <c r="G693" i="145"/>
  <c r="F693" i="145"/>
  <c r="E693" i="145"/>
  <c r="AZ692" i="145"/>
  <c r="AY692" i="145"/>
  <c r="AX692" i="145"/>
  <c r="AW692" i="145"/>
  <c r="AV692" i="145"/>
  <c r="AU692" i="145"/>
  <c r="AT692" i="145"/>
  <c r="AS692" i="145"/>
  <c r="AR692" i="145"/>
  <c r="AQ692" i="145"/>
  <c r="AP692" i="145"/>
  <c r="AO692" i="145"/>
  <c r="AN692" i="145"/>
  <c r="AM692" i="145"/>
  <c r="AL692" i="145"/>
  <c r="AK692" i="145"/>
  <c r="AJ692" i="145"/>
  <c r="AI692" i="145"/>
  <c r="AH692" i="145"/>
  <c r="AG692" i="145"/>
  <c r="AF692" i="145"/>
  <c r="AE692" i="145"/>
  <c r="AD692" i="145"/>
  <c r="Z692" i="145"/>
  <c r="Y692" i="145"/>
  <c r="X692" i="145"/>
  <c r="W692" i="145"/>
  <c r="V692" i="145"/>
  <c r="U692" i="145"/>
  <c r="T692" i="145"/>
  <c r="S692" i="145"/>
  <c r="R692" i="145"/>
  <c r="Q692" i="145"/>
  <c r="P692" i="145"/>
  <c r="O692" i="145"/>
  <c r="N692" i="145"/>
  <c r="M692" i="145"/>
  <c r="L692" i="145"/>
  <c r="K692" i="145"/>
  <c r="J692" i="145"/>
  <c r="I692" i="145"/>
  <c r="H692" i="145"/>
  <c r="G692" i="145"/>
  <c r="F692" i="145"/>
  <c r="E692" i="145"/>
  <c r="AZ691" i="145"/>
  <c r="AY691" i="145"/>
  <c r="AX691" i="145"/>
  <c r="AW691" i="145"/>
  <c r="AV691" i="145"/>
  <c r="AU691" i="145"/>
  <c r="AT691" i="145"/>
  <c r="AS691" i="145"/>
  <c r="AR691" i="145"/>
  <c r="AQ691" i="145"/>
  <c r="AP691" i="145"/>
  <c r="AO691" i="145"/>
  <c r="AN691" i="145"/>
  <c r="AM691" i="145"/>
  <c r="AL691" i="145"/>
  <c r="AK691" i="145"/>
  <c r="AJ691" i="145"/>
  <c r="AI691" i="145"/>
  <c r="AH691" i="145"/>
  <c r="AG691" i="145"/>
  <c r="AF691" i="145"/>
  <c r="AE691" i="145"/>
  <c r="AD691" i="145"/>
  <c r="Z691" i="145"/>
  <c r="Y691" i="145"/>
  <c r="X691" i="145"/>
  <c r="W691" i="145"/>
  <c r="V691" i="145"/>
  <c r="U691" i="145"/>
  <c r="T691" i="145"/>
  <c r="S691" i="145"/>
  <c r="R691" i="145"/>
  <c r="Q691" i="145"/>
  <c r="P691" i="145"/>
  <c r="O691" i="145"/>
  <c r="N691" i="145"/>
  <c r="M691" i="145"/>
  <c r="L691" i="145"/>
  <c r="K691" i="145"/>
  <c r="J691" i="145"/>
  <c r="I691" i="145"/>
  <c r="H691" i="145"/>
  <c r="G691" i="145"/>
  <c r="F691" i="145"/>
  <c r="E691" i="145"/>
  <c r="AZ690" i="145"/>
  <c r="AY690" i="145"/>
  <c r="AX690" i="145"/>
  <c r="AW690" i="145"/>
  <c r="AV690" i="145"/>
  <c r="AU690" i="145"/>
  <c r="AT690" i="145"/>
  <c r="AS690" i="145"/>
  <c r="AR690" i="145"/>
  <c r="AQ690" i="145"/>
  <c r="AP690" i="145"/>
  <c r="AO690" i="145"/>
  <c r="AN690" i="145"/>
  <c r="AM690" i="145"/>
  <c r="AL690" i="145"/>
  <c r="AK690" i="145"/>
  <c r="AJ690" i="145"/>
  <c r="AI690" i="145"/>
  <c r="AH690" i="145"/>
  <c r="AG690" i="145"/>
  <c r="AF690" i="145"/>
  <c r="AE690" i="145"/>
  <c r="AD690" i="145"/>
  <c r="Z690" i="145"/>
  <c r="Y690" i="145"/>
  <c r="X690" i="145"/>
  <c r="W690" i="145"/>
  <c r="V690" i="145"/>
  <c r="U690" i="145"/>
  <c r="T690" i="145"/>
  <c r="S690" i="145"/>
  <c r="R690" i="145"/>
  <c r="Q690" i="145"/>
  <c r="P690" i="145"/>
  <c r="O690" i="145"/>
  <c r="N690" i="145"/>
  <c r="M690" i="145"/>
  <c r="L690" i="145"/>
  <c r="K690" i="145"/>
  <c r="J690" i="145"/>
  <c r="I690" i="145"/>
  <c r="H690" i="145"/>
  <c r="G690" i="145"/>
  <c r="F690" i="145"/>
  <c r="E690" i="145"/>
  <c r="AZ689" i="145"/>
  <c r="AY689" i="145"/>
  <c r="AX689" i="145"/>
  <c r="AW689" i="145"/>
  <c r="AV689" i="145"/>
  <c r="AU689" i="145"/>
  <c r="AT689" i="145"/>
  <c r="AS689" i="145"/>
  <c r="AR689" i="145"/>
  <c r="AQ689" i="145"/>
  <c r="AP689" i="145"/>
  <c r="AO689" i="145"/>
  <c r="AN689" i="145"/>
  <c r="AM689" i="145"/>
  <c r="AL689" i="145"/>
  <c r="AK689" i="145"/>
  <c r="AJ689" i="145"/>
  <c r="AI689" i="145"/>
  <c r="AH689" i="145"/>
  <c r="AG689" i="145"/>
  <c r="AF689" i="145"/>
  <c r="AE689" i="145"/>
  <c r="AD689" i="145"/>
  <c r="Z689" i="145"/>
  <c r="Y689" i="145"/>
  <c r="X689" i="145"/>
  <c r="W689" i="145"/>
  <c r="V689" i="145"/>
  <c r="U689" i="145"/>
  <c r="T689" i="145"/>
  <c r="S689" i="145"/>
  <c r="R689" i="145"/>
  <c r="Q689" i="145"/>
  <c r="P689" i="145"/>
  <c r="O689" i="145"/>
  <c r="N689" i="145"/>
  <c r="M689" i="145"/>
  <c r="L689" i="145"/>
  <c r="K689" i="145"/>
  <c r="J689" i="145"/>
  <c r="I689" i="145"/>
  <c r="H689" i="145"/>
  <c r="G689" i="145"/>
  <c r="F689" i="145"/>
  <c r="E689" i="145"/>
  <c r="AZ688" i="145"/>
  <c r="AY688" i="145"/>
  <c r="AX688" i="145"/>
  <c r="AW688" i="145"/>
  <c r="AV688" i="145"/>
  <c r="AU688" i="145"/>
  <c r="AT688" i="145"/>
  <c r="AS688" i="145"/>
  <c r="AR688" i="145"/>
  <c r="AQ688" i="145"/>
  <c r="AP688" i="145"/>
  <c r="AO688" i="145"/>
  <c r="AN688" i="145"/>
  <c r="AM688" i="145"/>
  <c r="AL688" i="145"/>
  <c r="AK688" i="145"/>
  <c r="AJ688" i="145"/>
  <c r="AI688" i="145"/>
  <c r="AH688" i="145"/>
  <c r="AG688" i="145"/>
  <c r="AF688" i="145"/>
  <c r="AE688" i="145"/>
  <c r="AD688" i="145"/>
  <c r="Z688" i="145"/>
  <c r="Y688" i="145"/>
  <c r="X688" i="145"/>
  <c r="W688" i="145"/>
  <c r="V688" i="145"/>
  <c r="U688" i="145"/>
  <c r="T688" i="145"/>
  <c r="S688" i="145"/>
  <c r="R688" i="145"/>
  <c r="Q688" i="145"/>
  <c r="P688" i="145"/>
  <c r="O688" i="145"/>
  <c r="N688" i="145"/>
  <c r="M688" i="145"/>
  <c r="L688" i="145"/>
  <c r="K688" i="145"/>
  <c r="J688" i="145"/>
  <c r="I688" i="145"/>
  <c r="H688" i="145"/>
  <c r="G688" i="145"/>
  <c r="F688" i="145"/>
  <c r="E688" i="145"/>
  <c r="AZ687" i="145"/>
  <c r="AY687" i="145"/>
  <c r="AX687" i="145"/>
  <c r="AW687" i="145"/>
  <c r="AV687" i="145"/>
  <c r="AU687" i="145"/>
  <c r="AT687" i="145"/>
  <c r="AS687" i="145"/>
  <c r="AR687" i="145"/>
  <c r="AQ687" i="145"/>
  <c r="AP687" i="145"/>
  <c r="AO687" i="145"/>
  <c r="AN687" i="145"/>
  <c r="AM687" i="145"/>
  <c r="AL687" i="145"/>
  <c r="AK687" i="145"/>
  <c r="AJ687" i="145"/>
  <c r="AI687" i="145"/>
  <c r="AH687" i="145"/>
  <c r="AG687" i="145"/>
  <c r="AF687" i="145"/>
  <c r="AE687" i="145"/>
  <c r="AD687" i="145"/>
  <c r="Z687" i="145"/>
  <c r="Y687" i="145"/>
  <c r="X687" i="145"/>
  <c r="W687" i="145"/>
  <c r="V687" i="145"/>
  <c r="U687" i="145"/>
  <c r="T687" i="145"/>
  <c r="S687" i="145"/>
  <c r="R687" i="145"/>
  <c r="Q687" i="145"/>
  <c r="P687" i="145"/>
  <c r="O687" i="145"/>
  <c r="N687" i="145"/>
  <c r="M687" i="145"/>
  <c r="L687" i="145"/>
  <c r="K687" i="145"/>
  <c r="J687" i="145"/>
  <c r="I687" i="145"/>
  <c r="H687" i="145"/>
  <c r="G687" i="145"/>
  <c r="F687" i="145"/>
  <c r="E687" i="145"/>
  <c r="AZ686" i="145"/>
  <c r="AY686" i="145"/>
  <c r="AX686" i="145"/>
  <c r="AW686" i="145"/>
  <c r="AV686" i="145"/>
  <c r="AU686" i="145"/>
  <c r="AT686" i="145"/>
  <c r="AS686" i="145"/>
  <c r="AR686" i="145"/>
  <c r="AQ686" i="145"/>
  <c r="AP686" i="145"/>
  <c r="AO686" i="145"/>
  <c r="AN686" i="145"/>
  <c r="AM686" i="145"/>
  <c r="AL686" i="145"/>
  <c r="AK686" i="145"/>
  <c r="AJ686" i="145"/>
  <c r="AI686" i="145"/>
  <c r="AH686" i="145"/>
  <c r="AG686" i="145"/>
  <c r="AF686" i="145"/>
  <c r="AE686" i="145"/>
  <c r="AD686" i="145"/>
  <c r="Z686" i="145"/>
  <c r="Y686" i="145"/>
  <c r="X686" i="145"/>
  <c r="W686" i="145"/>
  <c r="V686" i="145"/>
  <c r="U686" i="145"/>
  <c r="T686" i="145"/>
  <c r="S686" i="145"/>
  <c r="R686" i="145"/>
  <c r="Q686" i="145"/>
  <c r="P686" i="145"/>
  <c r="O686" i="145"/>
  <c r="N686" i="145"/>
  <c r="M686" i="145"/>
  <c r="L686" i="145"/>
  <c r="K686" i="145"/>
  <c r="J686" i="145"/>
  <c r="I686" i="145"/>
  <c r="H686" i="145"/>
  <c r="G686" i="145"/>
  <c r="F686" i="145"/>
  <c r="E686" i="145"/>
  <c r="AZ685" i="145"/>
  <c r="AY685" i="145"/>
  <c r="AX685" i="145"/>
  <c r="AW685" i="145"/>
  <c r="AV685" i="145"/>
  <c r="AU685" i="145"/>
  <c r="AT685" i="145"/>
  <c r="AS685" i="145"/>
  <c r="AR685" i="145"/>
  <c r="AQ685" i="145"/>
  <c r="AP685" i="145"/>
  <c r="AO685" i="145"/>
  <c r="AN685" i="145"/>
  <c r="AM685" i="145"/>
  <c r="AL685" i="145"/>
  <c r="AK685" i="145"/>
  <c r="AJ685" i="145"/>
  <c r="AI685" i="145"/>
  <c r="AH685" i="145"/>
  <c r="AG685" i="145"/>
  <c r="AF685" i="145"/>
  <c r="AE685" i="145"/>
  <c r="AD685" i="145"/>
  <c r="Z685" i="145"/>
  <c r="Y685" i="145"/>
  <c r="X685" i="145"/>
  <c r="W685" i="145"/>
  <c r="V685" i="145"/>
  <c r="U685" i="145"/>
  <c r="T685" i="145"/>
  <c r="S685" i="145"/>
  <c r="R685" i="145"/>
  <c r="Q685" i="145"/>
  <c r="P685" i="145"/>
  <c r="O685" i="145"/>
  <c r="N685" i="145"/>
  <c r="M685" i="145"/>
  <c r="L685" i="145"/>
  <c r="K685" i="145"/>
  <c r="J685" i="145"/>
  <c r="I685" i="145"/>
  <c r="H685" i="145"/>
  <c r="G685" i="145"/>
  <c r="F685" i="145"/>
  <c r="E685" i="145"/>
  <c r="AZ684" i="145"/>
  <c r="AY684" i="145"/>
  <c r="AX684" i="145"/>
  <c r="AW684" i="145"/>
  <c r="AV684" i="145"/>
  <c r="AU684" i="145"/>
  <c r="AT684" i="145"/>
  <c r="AS684" i="145"/>
  <c r="AR684" i="145"/>
  <c r="AQ684" i="145"/>
  <c r="AP684" i="145"/>
  <c r="AO684" i="145"/>
  <c r="AN684" i="145"/>
  <c r="AM684" i="145"/>
  <c r="AL684" i="145"/>
  <c r="AK684" i="145"/>
  <c r="AJ684" i="145"/>
  <c r="AI684" i="145"/>
  <c r="AH684" i="145"/>
  <c r="AG684" i="145"/>
  <c r="AF684" i="145"/>
  <c r="AE684" i="145"/>
  <c r="AD684" i="145"/>
  <c r="Z684" i="145"/>
  <c r="Y684" i="145"/>
  <c r="X684" i="145"/>
  <c r="W684" i="145"/>
  <c r="V684" i="145"/>
  <c r="U684" i="145"/>
  <c r="T684" i="145"/>
  <c r="S684" i="145"/>
  <c r="R684" i="145"/>
  <c r="Q684" i="145"/>
  <c r="P684" i="145"/>
  <c r="O684" i="145"/>
  <c r="N684" i="145"/>
  <c r="M684" i="145"/>
  <c r="L684" i="145"/>
  <c r="K684" i="145"/>
  <c r="J684" i="145"/>
  <c r="I684" i="145"/>
  <c r="H684" i="145"/>
  <c r="G684" i="145"/>
  <c r="F684" i="145"/>
  <c r="E684" i="145"/>
  <c r="AZ683" i="145"/>
  <c r="AY683" i="145"/>
  <c r="AX683" i="145"/>
  <c r="AW683" i="145"/>
  <c r="AV683" i="145"/>
  <c r="AU683" i="145"/>
  <c r="AT683" i="145"/>
  <c r="AS683" i="145"/>
  <c r="AR683" i="145"/>
  <c r="AQ683" i="145"/>
  <c r="AP683" i="145"/>
  <c r="AO683" i="145"/>
  <c r="AN683" i="145"/>
  <c r="AM683" i="145"/>
  <c r="AL683" i="145"/>
  <c r="AK683" i="145"/>
  <c r="AJ683" i="145"/>
  <c r="AI683" i="145"/>
  <c r="AH683" i="145"/>
  <c r="AG683" i="145"/>
  <c r="AF683" i="145"/>
  <c r="AE683" i="145"/>
  <c r="AD683" i="145"/>
  <c r="Z683" i="145"/>
  <c r="Y683" i="145"/>
  <c r="X683" i="145"/>
  <c r="W683" i="145"/>
  <c r="V683" i="145"/>
  <c r="U683" i="145"/>
  <c r="T683" i="145"/>
  <c r="S683" i="145"/>
  <c r="R683" i="145"/>
  <c r="Q683" i="145"/>
  <c r="P683" i="145"/>
  <c r="O683" i="145"/>
  <c r="N683" i="145"/>
  <c r="M683" i="145"/>
  <c r="L683" i="145"/>
  <c r="K683" i="145"/>
  <c r="J683" i="145"/>
  <c r="I683" i="145"/>
  <c r="H683" i="145"/>
  <c r="G683" i="145"/>
  <c r="F683" i="145"/>
  <c r="E683" i="145"/>
  <c r="AZ682" i="145"/>
  <c r="AY682" i="145"/>
  <c r="AX682" i="145"/>
  <c r="AW682" i="145"/>
  <c r="AV682" i="145"/>
  <c r="AU682" i="145"/>
  <c r="AT682" i="145"/>
  <c r="AS682" i="145"/>
  <c r="AR682" i="145"/>
  <c r="AQ682" i="145"/>
  <c r="AP682" i="145"/>
  <c r="AO682" i="145"/>
  <c r="AN682" i="145"/>
  <c r="AM682" i="145"/>
  <c r="AL682" i="145"/>
  <c r="AK682" i="145"/>
  <c r="AJ682" i="145"/>
  <c r="AI682" i="145"/>
  <c r="AH682" i="145"/>
  <c r="AG682" i="145"/>
  <c r="AF682" i="145"/>
  <c r="AE682" i="145"/>
  <c r="AD682" i="145"/>
  <c r="Z682" i="145"/>
  <c r="Y682" i="145"/>
  <c r="X682" i="145"/>
  <c r="W682" i="145"/>
  <c r="V682" i="145"/>
  <c r="U682" i="145"/>
  <c r="T682" i="145"/>
  <c r="S682" i="145"/>
  <c r="R682" i="145"/>
  <c r="Q682" i="145"/>
  <c r="P682" i="145"/>
  <c r="O682" i="145"/>
  <c r="N682" i="145"/>
  <c r="M682" i="145"/>
  <c r="L682" i="145"/>
  <c r="K682" i="145"/>
  <c r="J682" i="145"/>
  <c r="I682" i="145"/>
  <c r="H682" i="145"/>
  <c r="G682" i="145"/>
  <c r="F682" i="145"/>
  <c r="E682" i="145"/>
  <c r="AZ681" i="145"/>
  <c r="AY681" i="145"/>
  <c r="AX681" i="145"/>
  <c r="AW681" i="145"/>
  <c r="AV681" i="145"/>
  <c r="AU681" i="145"/>
  <c r="AT681" i="145"/>
  <c r="AS681" i="145"/>
  <c r="AR681" i="145"/>
  <c r="AQ681" i="145"/>
  <c r="AP681" i="145"/>
  <c r="AO681" i="145"/>
  <c r="AN681" i="145"/>
  <c r="AM681" i="145"/>
  <c r="AL681" i="145"/>
  <c r="AK681" i="145"/>
  <c r="AJ681" i="145"/>
  <c r="AI681" i="145"/>
  <c r="AH681" i="145"/>
  <c r="AG681" i="145"/>
  <c r="AF681" i="145"/>
  <c r="AE681" i="145"/>
  <c r="AD681" i="145"/>
  <c r="Z681" i="145"/>
  <c r="Y681" i="145"/>
  <c r="X681" i="145"/>
  <c r="W681" i="145"/>
  <c r="V681" i="145"/>
  <c r="U681" i="145"/>
  <c r="T681" i="145"/>
  <c r="S681" i="145"/>
  <c r="R681" i="145"/>
  <c r="Q681" i="145"/>
  <c r="P681" i="145"/>
  <c r="O681" i="145"/>
  <c r="N681" i="145"/>
  <c r="M681" i="145"/>
  <c r="L681" i="145"/>
  <c r="K681" i="145"/>
  <c r="J681" i="145"/>
  <c r="I681" i="145"/>
  <c r="H681" i="145"/>
  <c r="G681" i="145"/>
  <c r="F681" i="145"/>
  <c r="E681" i="145"/>
  <c r="AZ680" i="145"/>
  <c r="AY680" i="145"/>
  <c r="AX680" i="145"/>
  <c r="AW680" i="145"/>
  <c r="AV680" i="145"/>
  <c r="AU680" i="145"/>
  <c r="AT680" i="145"/>
  <c r="AS680" i="145"/>
  <c r="AR680" i="145"/>
  <c r="AQ680" i="145"/>
  <c r="AP680" i="145"/>
  <c r="AO680" i="145"/>
  <c r="AN680" i="145"/>
  <c r="AM680" i="145"/>
  <c r="AL680" i="145"/>
  <c r="AK680" i="145"/>
  <c r="AJ680" i="145"/>
  <c r="AI680" i="145"/>
  <c r="AH680" i="145"/>
  <c r="AG680" i="145"/>
  <c r="AF680" i="145"/>
  <c r="AE680" i="145"/>
  <c r="AD680" i="145"/>
  <c r="Z680" i="145"/>
  <c r="Y680" i="145"/>
  <c r="X680" i="145"/>
  <c r="W680" i="145"/>
  <c r="V680" i="145"/>
  <c r="U680" i="145"/>
  <c r="T680" i="145"/>
  <c r="S680" i="145"/>
  <c r="R680" i="145"/>
  <c r="Q680" i="145"/>
  <c r="P680" i="145"/>
  <c r="O680" i="145"/>
  <c r="N680" i="145"/>
  <c r="M680" i="145"/>
  <c r="L680" i="145"/>
  <c r="K680" i="145"/>
  <c r="J680" i="145"/>
  <c r="I680" i="145"/>
  <c r="H680" i="145"/>
  <c r="G680" i="145"/>
  <c r="F680" i="145"/>
  <c r="E680" i="145"/>
  <c r="AZ679" i="145"/>
  <c r="AY679" i="145"/>
  <c r="AX679" i="145"/>
  <c r="AW679" i="145"/>
  <c r="AV679" i="145"/>
  <c r="AU679" i="145"/>
  <c r="AT679" i="145"/>
  <c r="AS679" i="145"/>
  <c r="AR679" i="145"/>
  <c r="AQ679" i="145"/>
  <c r="AP679" i="145"/>
  <c r="AO679" i="145"/>
  <c r="AN679" i="145"/>
  <c r="AM679" i="145"/>
  <c r="AL679" i="145"/>
  <c r="AK679" i="145"/>
  <c r="AJ679" i="145"/>
  <c r="AI679" i="145"/>
  <c r="AH679" i="145"/>
  <c r="AG679" i="145"/>
  <c r="AF679" i="145"/>
  <c r="AE679" i="145"/>
  <c r="AD679" i="145"/>
  <c r="Z679" i="145"/>
  <c r="Y679" i="145"/>
  <c r="X679" i="145"/>
  <c r="W679" i="145"/>
  <c r="V679" i="145"/>
  <c r="U679" i="145"/>
  <c r="T679" i="145"/>
  <c r="S679" i="145"/>
  <c r="R679" i="145"/>
  <c r="Q679" i="145"/>
  <c r="P679" i="145"/>
  <c r="O679" i="145"/>
  <c r="N679" i="145"/>
  <c r="M679" i="145"/>
  <c r="L679" i="145"/>
  <c r="K679" i="145"/>
  <c r="J679" i="145"/>
  <c r="I679" i="145"/>
  <c r="H679" i="145"/>
  <c r="G679" i="145"/>
  <c r="F679" i="145"/>
  <c r="E679" i="145"/>
  <c r="AZ678" i="145"/>
  <c r="AY678" i="145"/>
  <c r="AX678" i="145"/>
  <c r="AW678" i="145"/>
  <c r="AV678" i="145"/>
  <c r="AU678" i="145"/>
  <c r="AT678" i="145"/>
  <c r="AS678" i="145"/>
  <c r="AR678" i="145"/>
  <c r="AQ678" i="145"/>
  <c r="AP678" i="145"/>
  <c r="AO678" i="145"/>
  <c r="AN678" i="145"/>
  <c r="AM678" i="145"/>
  <c r="AL678" i="145"/>
  <c r="AK678" i="145"/>
  <c r="AJ678" i="145"/>
  <c r="AI678" i="145"/>
  <c r="AH678" i="145"/>
  <c r="AG678" i="145"/>
  <c r="AF678" i="145"/>
  <c r="AE678" i="145"/>
  <c r="AD678" i="145"/>
  <c r="Z678" i="145"/>
  <c r="Y678" i="145"/>
  <c r="X678" i="145"/>
  <c r="W678" i="145"/>
  <c r="V678" i="145"/>
  <c r="U678" i="145"/>
  <c r="T678" i="145"/>
  <c r="S678" i="145"/>
  <c r="R678" i="145"/>
  <c r="Q678" i="145"/>
  <c r="P678" i="145"/>
  <c r="O678" i="145"/>
  <c r="N678" i="145"/>
  <c r="M678" i="145"/>
  <c r="L678" i="145"/>
  <c r="K678" i="145"/>
  <c r="J678" i="145"/>
  <c r="I678" i="145"/>
  <c r="H678" i="145"/>
  <c r="G678" i="145"/>
  <c r="F678" i="145"/>
  <c r="E678" i="145"/>
  <c r="AZ677" i="145"/>
  <c r="AY677" i="145"/>
  <c r="AX677" i="145"/>
  <c r="AW677" i="145"/>
  <c r="AV677" i="145"/>
  <c r="AU677" i="145"/>
  <c r="AT677" i="145"/>
  <c r="AS677" i="145"/>
  <c r="AR677" i="145"/>
  <c r="AQ677" i="145"/>
  <c r="AP677" i="145"/>
  <c r="AO677" i="145"/>
  <c r="AN677" i="145"/>
  <c r="AM677" i="145"/>
  <c r="AL677" i="145"/>
  <c r="AK677" i="145"/>
  <c r="AJ677" i="145"/>
  <c r="AI677" i="145"/>
  <c r="AH677" i="145"/>
  <c r="AG677" i="145"/>
  <c r="AF677" i="145"/>
  <c r="AE677" i="145"/>
  <c r="AD677" i="145"/>
  <c r="Z677" i="145"/>
  <c r="Y677" i="145"/>
  <c r="X677" i="145"/>
  <c r="W677" i="145"/>
  <c r="V677" i="145"/>
  <c r="U677" i="145"/>
  <c r="T677" i="145"/>
  <c r="S677" i="145"/>
  <c r="R677" i="145"/>
  <c r="Q677" i="145"/>
  <c r="P677" i="145"/>
  <c r="O677" i="145"/>
  <c r="N677" i="145"/>
  <c r="M677" i="145"/>
  <c r="L677" i="145"/>
  <c r="K677" i="145"/>
  <c r="J677" i="145"/>
  <c r="I677" i="145"/>
  <c r="H677" i="145"/>
  <c r="G677" i="145"/>
  <c r="F677" i="145"/>
  <c r="E677" i="145"/>
  <c r="AZ676" i="145"/>
  <c r="AY676" i="145"/>
  <c r="AX676" i="145"/>
  <c r="AW676" i="145"/>
  <c r="AV676" i="145"/>
  <c r="AU676" i="145"/>
  <c r="AT676" i="145"/>
  <c r="AS676" i="145"/>
  <c r="AR676" i="145"/>
  <c r="AQ676" i="145"/>
  <c r="AP676" i="145"/>
  <c r="AO676" i="145"/>
  <c r="AN676" i="145"/>
  <c r="AM676" i="145"/>
  <c r="AL676" i="145"/>
  <c r="AK676" i="145"/>
  <c r="AJ676" i="145"/>
  <c r="AI676" i="145"/>
  <c r="AH676" i="145"/>
  <c r="AG676" i="145"/>
  <c r="AF676" i="145"/>
  <c r="AE676" i="145"/>
  <c r="AD676" i="145"/>
  <c r="Z676" i="145"/>
  <c r="Y676" i="145"/>
  <c r="X676" i="145"/>
  <c r="W676" i="145"/>
  <c r="V676" i="145"/>
  <c r="U676" i="145"/>
  <c r="T676" i="145"/>
  <c r="S676" i="145"/>
  <c r="R676" i="145"/>
  <c r="Q676" i="145"/>
  <c r="P676" i="145"/>
  <c r="O676" i="145"/>
  <c r="N676" i="145"/>
  <c r="M676" i="145"/>
  <c r="L676" i="145"/>
  <c r="K676" i="145"/>
  <c r="J676" i="145"/>
  <c r="I676" i="145"/>
  <c r="H676" i="145"/>
  <c r="G676" i="145"/>
  <c r="F676" i="145"/>
  <c r="E676" i="145"/>
  <c r="AZ675" i="145"/>
  <c r="AY675" i="145"/>
  <c r="AX675" i="145"/>
  <c r="AW675" i="145"/>
  <c r="AV675" i="145"/>
  <c r="AU675" i="145"/>
  <c r="AT675" i="145"/>
  <c r="AS675" i="145"/>
  <c r="AR675" i="145"/>
  <c r="AQ675" i="145"/>
  <c r="AP675" i="145"/>
  <c r="AO675" i="145"/>
  <c r="AN675" i="145"/>
  <c r="AM675" i="145"/>
  <c r="AL675" i="145"/>
  <c r="AK675" i="145"/>
  <c r="AJ675" i="145"/>
  <c r="AI675" i="145"/>
  <c r="AH675" i="145"/>
  <c r="AG675" i="145"/>
  <c r="AF675" i="145"/>
  <c r="AE675" i="145"/>
  <c r="AD675" i="145"/>
  <c r="Z675" i="145"/>
  <c r="Y675" i="145"/>
  <c r="X675" i="145"/>
  <c r="W675" i="145"/>
  <c r="V675" i="145"/>
  <c r="U675" i="145"/>
  <c r="T675" i="145"/>
  <c r="S675" i="145"/>
  <c r="R675" i="145"/>
  <c r="Q675" i="145"/>
  <c r="P675" i="145"/>
  <c r="O675" i="145"/>
  <c r="N675" i="145"/>
  <c r="M675" i="145"/>
  <c r="L675" i="145"/>
  <c r="K675" i="145"/>
  <c r="J675" i="145"/>
  <c r="I675" i="145"/>
  <c r="H675" i="145"/>
  <c r="G675" i="145"/>
  <c r="F675" i="145"/>
  <c r="E675" i="145"/>
  <c r="AZ674" i="145"/>
  <c r="AY674" i="145"/>
  <c r="AX674" i="145"/>
  <c r="AW674" i="145"/>
  <c r="AV674" i="145"/>
  <c r="AU674" i="145"/>
  <c r="AT674" i="145"/>
  <c r="AS674" i="145"/>
  <c r="AR674" i="145"/>
  <c r="AQ674" i="145"/>
  <c r="AP674" i="145"/>
  <c r="AO674" i="145"/>
  <c r="AN674" i="145"/>
  <c r="AM674" i="145"/>
  <c r="AL674" i="145"/>
  <c r="AK674" i="145"/>
  <c r="AJ674" i="145"/>
  <c r="AI674" i="145"/>
  <c r="AH674" i="145"/>
  <c r="AG674" i="145"/>
  <c r="AF674" i="145"/>
  <c r="AE674" i="145"/>
  <c r="AD674" i="145"/>
  <c r="Z674" i="145"/>
  <c r="Y674" i="145"/>
  <c r="X674" i="145"/>
  <c r="W674" i="145"/>
  <c r="V674" i="145"/>
  <c r="U674" i="145"/>
  <c r="T674" i="145"/>
  <c r="S674" i="145"/>
  <c r="R674" i="145"/>
  <c r="Q674" i="145"/>
  <c r="P674" i="145"/>
  <c r="O674" i="145"/>
  <c r="N674" i="145"/>
  <c r="M674" i="145"/>
  <c r="L674" i="145"/>
  <c r="K674" i="145"/>
  <c r="J674" i="145"/>
  <c r="I674" i="145"/>
  <c r="H674" i="145"/>
  <c r="G674" i="145"/>
  <c r="F674" i="145"/>
  <c r="E674" i="145"/>
  <c r="AZ673" i="145"/>
  <c r="AY673" i="145"/>
  <c r="AX673" i="145"/>
  <c r="AW673" i="145"/>
  <c r="AV673" i="145"/>
  <c r="AU673" i="145"/>
  <c r="AT673" i="145"/>
  <c r="AS673" i="145"/>
  <c r="AR673" i="145"/>
  <c r="AQ673" i="145"/>
  <c r="AP673" i="145"/>
  <c r="AO673" i="145"/>
  <c r="AN673" i="145"/>
  <c r="AM673" i="145"/>
  <c r="AL673" i="145"/>
  <c r="AK673" i="145"/>
  <c r="AJ673" i="145"/>
  <c r="AI673" i="145"/>
  <c r="AH673" i="145"/>
  <c r="AG673" i="145"/>
  <c r="AF673" i="145"/>
  <c r="AE673" i="145"/>
  <c r="AD673" i="145"/>
  <c r="Z673" i="145"/>
  <c r="Y673" i="145"/>
  <c r="X673" i="145"/>
  <c r="W673" i="145"/>
  <c r="V673" i="145"/>
  <c r="U673" i="145"/>
  <c r="T673" i="145"/>
  <c r="S673" i="145"/>
  <c r="R673" i="145"/>
  <c r="Q673" i="145"/>
  <c r="P673" i="145"/>
  <c r="O673" i="145"/>
  <c r="N673" i="145"/>
  <c r="M673" i="145"/>
  <c r="L673" i="145"/>
  <c r="K673" i="145"/>
  <c r="J673" i="145"/>
  <c r="I673" i="145"/>
  <c r="H673" i="145"/>
  <c r="G673" i="145"/>
  <c r="F673" i="145"/>
  <c r="E673" i="145"/>
  <c r="AZ672" i="145"/>
  <c r="AY672" i="145"/>
  <c r="AX672" i="145"/>
  <c r="AW672" i="145"/>
  <c r="AV672" i="145"/>
  <c r="AU672" i="145"/>
  <c r="AT672" i="145"/>
  <c r="AS672" i="145"/>
  <c r="AR672" i="145"/>
  <c r="AQ672" i="145"/>
  <c r="AP672" i="145"/>
  <c r="AO672" i="145"/>
  <c r="AN672" i="145"/>
  <c r="AM672" i="145"/>
  <c r="AL672" i="145"/>
  <c r="AK672" i="145"/>
  <c r="AJ672" i="145"/>
  <c r="AI672" i="145"/>
  <c r="AH672" i="145"/>
  <c r="AG672" i="145"/>
  <c r="AF672" i="145"/>
  <c r="AE672" i="145"/>
  <c r="AD672" i="145"/>
  <c r="Z672" i="145"/>
  <c r="Y672" i="145"/>
  <c r="X672" i="145"/>
  <c r="W672" i="145"/>
  <c r="V672" i="145"/>
  <c r="U672" i="145"/>
  <c r="T672" i="145"/>
  <c r="S672" i="145"/>
  <c r="R672" i="145"/>
  <c r="Q672" i="145"/>
  <c r="P672" i="145"/>
  <c r="O672" i="145"/>
  <c r="N672" i="145"/>
  <c r="M672" i="145"/>
  <c r="L672" i="145"/>
  <c r="K672" i="145"/>
  <c r="J672" i="145"/>
  <c r="I672" i="145"/>
  <c r="H672" i="145"/>
  <c r="G672" i="145"/>
  <c r="F672" i="145"/>
  <c r="E672" i="145"/>
  <c r="AZ671" i="145"/>
  <c r="AY671" i="145"/>
  <c r="AX671" i="145"/>
  <c r="AW671" i="145"/>
  <c r="AV671" i="145"/>
  <c r="AU671" i="145"/>
  <c r="AT671" i="145"/>
  <c r="AS671" i="145"/>
  <c r="AR671" i="145"/>
  <c r="AQ671" i="145"/>
  <c r="AP671" i="145"/>
  <c r="AO671" i="145"/>
  <c r="AN671" i="145"/>
  <c r="AM671" i="145"/>
  <c r="AL671" i="145"/>
  <c r="AK671" i="145"/>
  <c r="AJ671" i="145"/>
  <c r="AI671" i="145"/>
  <c r="AH671" i="145"/>
  <c r="AG671" i="145"/>
  <c r="AF671" i="145"/>
  <c r="AE671" i="145"/>
  <c r="AD671" i="145"/>
  <c r="Z671" i="145"/>
  <c r="Y671" i="145"/>
  <c r="X671" i="145"/>
  <c r="W671" i="145"/>
  <c r="V671" i="145"/>
  <c r="U671" i="145"/>
  <c r="T671" i="145"/>
  <c r="S671" i="145"/>
  <c r="R671" i="145"/>
  <c r="Q671" i="145"/>
  <c r="P671" i="145"/>
  <c r="O671" i="145"/>
  <c r="N671" i="145"/>
  <c r="M671" i="145"/>
  <c r="L671" i="145"/>
  <c r="K671" i="145"/>
  <c r="J671" i="145"/>
  <c r="I671" i="145"/>
  <c r="H671" i="145"/>
  <c r="G671" i="145"/>
  <c r="F671" i="145"/>
  <c r="E671" i="145"/>
  <c r="AZ670" i="145"/>
  <c r="AY670" i="145"/>
  <c r="AX670" i="145"/>
  <c r="AW670" i="145"/>
  <c r="AV670" i="145"/>
  <c r="AU670" i="145"/>
  <c r="AT670" i="145"/>
  <c r="AS670" i="145"/>
  <c r="AR670" i="145"/>
  <c r="AQ670" i="145"/>
  <c r="AP670" i="145"/>
  <c r="AO670" i="145"/>
  <c r="AN670" i="145"/>
  <c r="AM670" i="145"/>
  <c r="AL670" i="145"/>
  <c r="AK670" i="145"/>
  <c r="AJ670" i="145"/>
  <c r="AI670" i="145"/>
  <c r="AH670" i="145"/>
  <c r="AG670" i="145"/>
  <c r="AF670" i="145"/>
  <c r="AE670" i="145"/>
  <c r="AD670" i="145"/>
  <c r="Z670" i="145"/>
  <c r="Y670" i="145"/>
  <c r="X670" i="145"/>
  <c r="W670" i="145"/>
  <c r="V670" i="145"/>
  <c r="U670" i="145"/>
  <c r="T670" i="145"/>
  <c r="S670" i="145"/>
  <c r="R670" i="145"/>
  <c r="Q670" i="145"/>
  <c r="P670" i="145"/>
  <c r="O670" i="145"/>
  <c r="N670" i="145"/>
  <c r="M670" i="145"/>
  <c r="L670" i="145"/>
  <c r="K670" i="145"/>
  <c r="J670" i="145"/>
  <c r="I670" i="145"/>
  <c r="H670" i="145"/>
  <c r="G670" i="145"/>
  <c r="F670" i="145"/>
  <c r="E670" i="145"/>
  <c r="AZ669" i="145"/>
  <c r="AY669" i="145"/>
  <c r="AX669" i="145"/>
  <c r="AW669" i="145"/>
  <c r="AV669" i="145"/>
  <c r="AU669" i="145"/>
  <c r="AT669" i="145"/>
  <c r="AS669" i="145"/>
  <c r="AR669" i="145"/>
  <c r="AQ669" i="145"/>
  <c r="AP669" i="145"/>
  <c r="AO669" i="145"/>
  <c r="AN669" i="145"/>
  <c r="AM669" i="145"/>
  <c r="AL669" i="145"/>
  <c r="AK669" i="145"/>
  <c r="AJ669" i="145"/>
  <c r="AI669" i="145"/>
  <c r="AH669" i="145"/>
  <c r="AG669" i="145"/>
  <c r="AF669" i="145"/>
  <c r="AE669" i="145"/>
  <c r="AD669" i="145"/>
  <c r="Z669" i="145"/>
  <c r="Y669" i="145"/>
  <c r="X669" i="145"/>
  <c r="W669" i="145"/>
  <c r="V669" i="145"/>
  <c r="U669" i="145"/>
  <c r="T669" i="145"/>
  <c r="S669" i="145"/>
  <c r="R669" i="145"/>
  <c r="Q669" i="145"/>
  <c r="P669" i="145"/>
  <c r="O669" i="145"/>
  <c r="N669" i="145"/>
  <c r="M669" i="145"/>
  <c r="L669" i="145"/>
  <c r="K669" i="145"/>
  <c r="J669" i="145"/>
  <c r="I669" i="145"/>
  <c r="H669" i="145"/>
  <c r="G669" i="145"/>
  <c r="F669" i="145"/>
  <c r="E669" i="145"/>
  <c r="AZ668" i="145"/>
  <c r="AY668" i="145"/>
  <c r="AX668" i="145"/>
  <c r="AW668" i="145"/>
  <c r="AV668" i="145"/>
  <c r="AU668" i="145"/>
  <c r="AT668" i="145"/>
  <c r="AS668" i="145"/>
  <c r="AR668" i="145"/>
  <c r="AQ668" i="145"/>
  <c r="AP668" i="145"/>
  <c r="AO668" i="145"/>
  <c r="AN668" i="145"/>
  <c r="AM668" i="145"/>
  <c r="AL668" i="145"/>
  <c r="AK668" i="145"/>
  <c r="AJ668" i="145"/>
  <c r="AI668" i="145"/>
  <c r="AH668" i="145"/>
  <c r="AG668" i="145"/>
  <c r="AF668" i="145"/>
  <c r="AE668" i="145"/>
  <c r="AD668" i="145"/>
  <c r="Z668" i="145"/>
  <c r="Y668" i="145"/>
  <c r="X668" i="145"/>
  <c r="W668" i="145"/>
  <c r="V668" i="145"/>
  <c r="U668" i="145"/>
  <c r="T668" i="145"/>
  <c r="S668" i="145"/>
  <c r="R668" i="145"/>
  <c r="Q668" i="145"/>
  <c r="P668" i="145"/>
  <c r="O668" i="145"/>
  <c r="N668" i="145"/>
  <c r="M668" i="145"/>
  <c r="L668" i="145"/>
  <c r="K668" i="145"/>
  <c r="J668" i="145"/>
  <c r="I668" i="145"/>
  <c r="H668" i="145"/>
  <c r="G668" i="145"/>
  <c r="F668" i="145"/>
  <c r="E668" i="145"/>
  <c r="AZ667" i="145"/>
  <c r="AY667" i="145"/>
  <c r="AX667" i="145"/>
  <c r="AW667" i="145"/>
  <c r="AV667" i="145"/>
  <c r="AU667" i="145"/>
  <c r="AT667" i="145"/>
  <c r="AS667" i="145"/>
  <c r="AR667" i="145"/>
  <c r="AQ667" i="145"/>
  <c r="AP667" i="145"/>
  <c r="AO667" i="145"/>
  <c r="AN667" i="145"/>
  <c r="AM667" i="145"/>
  <c r="AL667" i="145"/>
  <c r="AK667" i="145"/>
  <c r="AJ667" i="145"/>
  <c r="AI667" i="145"/>
  <c r="AH667" i="145"/>
  <c r="AG667" i="145"/>
  <c r="AF667" i="145"/>
  <c r="AE667" i="145"/>
  <c r="AD667" i="145"/>
  <c r="Z667" i="145"/>
  <c r="Y667" i="145"/>
  <c r="X667" i="145"/>
  <c r="W667" i="145"/>
  <c r="V667" i="145"/>
  <c r="U667" i="145"/>
  <c r="T667" i="145"/>
  <c r="S667" i="145"/>
  <c r="R667" i="145"/>
  <c r="Q667" i="145"/>
  <c r="P667" i="145"/>
  <c r="O667" i="145"/>
  <c r="N667" i="145"/>
  <c r="M667" i="145"/>
  <c r="L667" i="145"/>
  <c r="K667" i="145"/>
  <c r="J667" i="145"/>
  <c r="I667" i="145"/>
  <c r="H667" i="145"/>
  <c r="G667" i="145"/>
  <c r="F667" i="145"/>
  <c r="E667" i="145"/>
  <c r="AZ666" i="145"/>
  <c r="AY666" i="145"/>
  <c r="AX666" i="145"/>
  <c r="AW666" i="145"/>
  <c r="AV666" i="145"/>
  <c r="AU666" i="145"/>
  <c r="AT666" i="145"/>
  <c r="AS666" i="145"/>
  <c r="AR666" i="145"/>
  <c r="AQ666" i="145"/>
  <c r="AP666" i="145"/>
  <c r="AO666" i="145"/>
  <c r="AN666" i="145"/>
  <c r="AM666" i="145"/>
  <c r="AL666" i="145"/>
  <c r="AK666" i="145"/>
  <c r="AJ666" i="145"/>
  <c r="AI666" i="145"/>
  <c r="AH666" i="145"/>
  <c r="AG666" i="145"/>
  <c r="AF666" i="145"/>
  <c r="AE666" i="145"/>
  <c r="AD666" i="145"/>
  <c r="Z666" i="145"/>
  <c r="Y666" i="145"/>
  <c r="X666" i="145"/>
  <c r="W666" i="145"/>
  <c r="V666" i="145"/>
  <c r="U666" i="145"/>
  <c r="T666" i="145"/>
  <c r="S666" i="145"/>
  <c r="R666" i="145"/>
  <c r="Q666" i="145"/>
  <c r="P666" i="145"/>
  <c r="O666" i="145"/>
  <c r="N666" i="145"/>
  <c r="M666" i="145"/>
  <c r="L666" i="145"/>
  <c r="K666" i="145"/>
  <c r="J666" i="145"/>
  <c r="I666" i="145"/>
  <c r="H666" i="145"/>
  <c r="G666" i="145"/>
  <c r="F666" i="145"/>
  <c r="E666" i="145"/>
  <c r="AZ665" i="145"/>
  <c r="AY665" i="145"/>
  <c r="AX665" i="145"/>
  <c r="AW665" i="145"/>
  <c r="AV665" i="145"/>
  <c r="AU665" i="145"/>
  <c r="AT665" i="145"/>
  <c r="AS665" i="145"/>
  <c r="AR665" i="145"/>
  <c r="AQ665" i="145"/>
  <c r="AP665" i="145"/>
  <c r="AO665" i="145"/>
  <c r="AN665" i="145"/>
  <c r="AM665" i="145"/>
  <c r="AL665" i="145"/>
  <c r="AK665" i="145"/>
  <c r="AJ665" i="145"/>
  <c r="AI665" i="145"/>
  <c r="AH665" i="145"/>
  <c r="AG665" i="145"/>
  <c r="AF665" i="145"/>
  <c r="AE665" i="145"/>
  <c r="AD665" i="145"/>
  <c r="Z665" i="145"/>
  <c r="Y665" i="145"/>
  <c r="X665" i="145"/>
  <c r="W665" i="145"/>
  <c r="V665" i="145"/>
  <c r="U665" i="145"/>
  <c r="T665" i="145"/>
  <c r="S665" i="145"/>
  <c r="R665" i="145"/>
  <c r="Q665" i="145"/>
  <c r="P665" i="145"/>
  <c r="O665" i="145"/>
  <c r="N665" i="145"/>
  <c r="M665" i="145"/>
  <c r="L665" i="145"/>
  <c r="K665" i="145"/>
  <c r="J665" i="145"/>
  <c r="I665" i="145"/>
  <c r="H665" i="145"/>
  <c r="G665" i="145"/>
  <c r="F665" i="145"/>
  <c r="E665" i="145"/>
  <c r="AZ664" i="145"/>
  <c r="AY664" i="145"/>
  <c r="AX664" i="145"/>
  <c r="AW664" i="145"/>
  <c r="AV664" i="145"/>
  <c r="AU664" i="145"/>
  <c r="AT664" i="145"/>
  <c r="AS664" i="145"/>
  <c r="AR664" i="145"/>
  <c r="AQ664" i="145"/>
  <c r="AP664" i="145"/>
  <c r="AO664" i="145"/>
  <c r="AN664" i="145"/>
  <c r="AM664" i="145"/>
  <c r="AL664" i="145"/>
  <c r="AK664" i="145"/>
  <c r="AJ664" i="145"/>
  <c r="AI664" i="145"/>
  <c r="AH664" i="145"/>
  <c r="AG664" i="145"/>
  <c r="AF664" i="145"/>
  <c r="AE664" i="145"/>
  <c r="AD664" i="145"/>
  <c r="Z664" i="145"/>
  <c r="Y664" i="145"/>
  <c r="X664" i="145"/>
  <c r="W664" i="145"/>
  <c r="V664" i="145"/>
  <c r="U664" i="145"/>
  <c r="T664" i="145"/>
  <c r="S664" i="145"/>
  <c r="R664" i="145"/>
  <c r="Q664" i="145"/>
  <c r="P664" i="145"/>
  <c r="O664" i="145"/>
  <c r="N664" i="145"/>
  <c r="M664" i="145"/>
  <c r="L664" i="145"/>
  <c r="K664" i="145"/>
  <c r="J664" i="145"/>
  <c r="I664" i="145"/>
  <c r="H664" i="145"/>
  <c r="G664" i="145"/>
  <c r="F664" i="145"/>
  <c r="E664" i="145"/>
  <c r="AZ663" i="145"/>
  <c r="AY663" i="145"/>
  <c r="AX663" i="145"/>
  <c r="AW663" i="145"/>
  <c r="AV663" i="145"/>
  <c r="AU663" i="145"/>
  <c r="AT663" i="145"/>
  <c r="AS663" i="145"/>
  <c r="AR663" i="145"/>
  <c r="AQ663" i="145"/>
  <c r="AP663" i="145"/>
  <c r="AO663" i="145"/>
  <c r="AN663" i="145"/>
  <c r="AM663" i="145"/>
  <c r="AL663" i="145"/>
  <c r="AK663" i="145"/>
  <c r="AJ663" i="145"/>
  <c r="AI663" i="145"/>
  <c r="AH663" i="145"/>
  <c r="AG663" i="145"/>
  <c r="AF663" i="145"/>
  <c r="AE663" i="145"/>
  <c r="AD663" i="145"/>
  <c r="Z663" i="145"/>
  <c r="Y663" i="145"/>
  <c r="X663" i="145"/>
  <c r="W663" i="145"/>
  <c r="V663" i="145"/>
  <c r="U663" i="145"/>
  <c r="T663" i="145"/>
  <c r="S663" i="145"/>
  <c r="R663" i="145"/>
  <c r="Q663" i="145"/>
  <c r="P663" i="145"/>
  <c r="O663" i="145"/>
  <c r="N663" i="145"/>
  <c r="M663" i="145"/>
  <c r="L663" i="145"/>
  <c r="K663" i="145"/>
  <c r="J663" i="145"/>
  <c r="I663" i="145"/>
  <c r="H663" i="145"/>
  <c r="G663" i="145"/>
  <c r="F663" i="145"/>
  <c r="E663" i="145"/>
  <c r="AZ662" i="145"/>
  <c r="AY662" i="145"/>
  <c r="AX662" i="145"/>
  <c r="AW662" i="145"/>
  <c r="AV662" i="145"/>
  <c r="AU662" i="145"/>
  <c r="AT662" i="145"/>
  <c r="AS662" i="145"/>
  <c r="AR662" i="145"/>
  <c r="AQ662" i="145"/>
  <c r="AP662" i="145"/>
  <c r="AO662" i="145"/>
  <c r="AN662" i="145"/>
  <c r="AM662" i="145"/>
  <c r="AL662" i="145"/>
  <c r="AK662" i="145"/>
  <c r="AJ662" i="145"/>
  <c r="AI662" i="145"/>
  <c r="AH662" i="145"/>
  <c r="AG662" i="145"/>
  <c r="AF662" i="145"/>
  <c r="AE662" i="145"/>
  <c r="AD662" i="145"/>
  <c r="Z662" i="145"/>
  <c r="Y662" i="145"/>
  <c r="X662" i="145"/>
  <c r="W662" i="145"/>
  <c r="V662" i="145"/>
  <c r="U662" i="145"/>
  <c r="T662" i="145"/>
  <c r="S662" i="145"/>
  <c r="R662" i="145"/>
  <c r="Q662" i="145"/>
  <c r="P662" i="145"/>
  <c r="O662" i="145"/>
  <c r="N662" i="145"/>
  <c r="M662" i="145"/>
  <c r="L662" i="145"/>
  <c r="K662" i="145"/>
  <c r="J662" i="145"/>
  <c r="I662" i="145"/>
  <c r="H662" i="145"/>
  <c r="G662" i="145"/>
  <c r="F662" i="145"/>
  <c r="E662" i="145"/>
  <c r="AZ661" i="145"/>
  <c r="AY661" i="145"/>
  <c r="AX661" i="145"/>
  <c r="AW661" i="145"/>
  <c r="AV661" i="145"/>
  <c r="AU661" i="145"/>
  <c r="AT661" i="145"/>
  <c r="AS661" i="145"/>
  <c r="AR661" i="145"/>
  <c r="AQ661" i="145"/>
  <c r="AP661" i="145"/>
  <c r="AO661" i="145"/>
  <c r="AN661" i="145"/>
  <c r="AM661" i="145"/>
  <c r="AL661" i="145"/>
  <c r="AK661" i="145"/>
  <c r="AJ661" i="145"/>
  <c r="AI661" i="145"/>
  <c r="AH661" i="145"/>
  <c r="AG661" i="145"/>
  <c r="AF661" i="145"/>
  <c r="AE661" i="145"/>
  <c r="AD661" i="145"/>
  <c r="Z661" i="145"/>
  <c r="Y661" i="145"/>
  <c r="X661" i="145"/>
  <c r="W661" i="145"/>
  <c r="V661" i="145"/>
  <c r="U661" i="145"/>
  <c r="T661" i="145"/>
  <c r="S661" i="145"/>
  <c r="R661" i="145"/>
  <c r="Q661" i="145"/>
  <c r="P661" i="145"/>
  <c r="O661" i="145"/>
  <c r="N661" i="145"/>
  <c r="M661" i="145"/>
  <c r="L661" i="145"/>
  <c r="K661" i="145"/>
  <c r="J661" i="145"/>
  <c r="I661" i="145"/>
  <c r="H661" i="145"/>
  <c r="G661" i="145"/>
  <c r="F661" i="145"/>
  <c r="E661" i="145"/>
  <c r="AZ660" i="145"/>
  <c r="AY660" i="145"/>
  <c r="AX660" i="145"/>
  <c r="AW660" i="145"/>
  <c r="AV660" i="145"/>
  <c r="AU660" i="145"/>
  <c r="AT660" i="145"/>
  <c r="AS660" i="145"/>
  <c r="AR660" i="145"/>
  <c r="AQ660" i="145"/>
  <c r="AP660" i="145"/>
  <c r="AO660" i="145"/>
  <c r="AN660" i="145"/>
  <c r="AM660" i="145"/>
  <c r="AL660" i="145"/>
  <c r="AK660" i="145"/>
  <c r="AJ660" i="145"/>
  <c r="AI660" i="145"/>
  <c r="AH660" i="145"/>
  <c r="AG660" i="145"/>
  <c r="AF660" i="145"/>
  <c r="AE660" i="145"/>
  <c r="AD660" i="145"/>
  <c r="Z660" i="145"/>
  <c r="Y660" i="145"/>
  <c r="X660" i="145"/>
  <c r="W660" i="145"/>
  <c r="V660" i="145"/>
  <c r="U660" i="145"/>
  <c r="T660" i="145"/>
  <c r="S660" i="145"/>
  <c r="R660" i="145"/>
  <c r="Q660" i="145"/>
  <c r="P660" i="145"/>
  <c r="O660" i="145"/>
  <c r="N660" i="145"/>
  <c r="M660" i="145"/>
  <c r="L660" i="145"/>
  <c r="K660" i="145"/>
  <c r="J660" i="145"/>
  <c r="I660" i="145"/>
  <c r="H660" i="145"/>
  <c r="G660" i="145"/>
  <c r="F660" i="145"/>
  <c r="E660" i="145"/>
  <c r="AZ659" i="145"/>
  <c r="AY659" i="145"/>
  <c r="AX659" i="145"/>
  <c r="AW659" i="145"/>
  <c r="AV659" i="145"/>
  <c r="AU659" i="145"/>
  <c r="AT659" i="145"/>
  <c r="AS659" i="145"/>
  <c r="AR659" i="145"/>
  <c r="AQ659" i="145"/>
  <c r="AP659" i="145"/>
  <c r="AO659" i="145"/>
  <c r="AN659" i="145"/>
  <c r="AM659" i="145"/>
  <c r="AL659" i="145"/>
  <c r="AK659" i="145"/>
  <c r="AJ659" i="145"/>
  <c r="AI659" i="145"/>
  <c r="AH659" i="145"/>
  <c r="AG659" i="145"/>
  <c r="AF659" i="145"/>
  <c r="AE659" i="145"/>
  <c r="AD659" i="145"/>
  <c r="Z659" i="145"/>
  <c r="Y659" i="145"/>
  <c r="X659" i="145"/>
  <c r="W659" i="145"/>
  <c r="V659" i="145"/>
  <c r="U659" i="145"/>
  <c r="T659" i="145"/>
  <c r="S659" i="145"/>
  <c r="R659" i="145"/>
  <c r="Q659" i="145"/>
  <c r="P659" i="145"/>
  <c r="O659" i="145"/>
  <c r="N659" i="145"/>
  <c r="M659" i="145"/>
  <c r="L659" i="145"/>
  <c r="K659" i="145"/>
  <c r="J659" i="145"/>
  <c r="I659" i="145"/>
  <c r="H659" i="145"/>
  <c r="G659" i="145"/>
  <c r="F659" i="145"/>
  <c r="E659" i="145"/>
  <c r="AZ658" i="145"/>
  <c r="AY658" i="145"/>
  <c r="AX658" i="145"/>
  <c r="AW658" i="145"/>
  <c r="AV658" i="145"/>
  <c r="AU658" i="145"/>
  <c r="AT658" i="145"/>
  <c r="AS658" i="145"/>
  <c r="AR658" i="145"/>
  <c r="AQ658" i="145"/>
  <c r="AP658" i="145"/>
  <c r="AO658" i="145"/>
  <c r="AN658" i="145"/>
  <c r="AM658" i="145"/>
  <c r="AL658" i="145"/>
  <c r="AK658" i="145"/>
  <c r="AJ658" i="145"/>
  <c r="AI658" i="145"/>
  <c r="AH658" i="145"/>
  <c r="AG658" i="145"/>
  <c r="AF658" i="145"/>
  <c r="AE658" i="145"/>
  <c r="AD658" i="145"/>
  <c r="Z658" i="145"/>
  <c r="Y658" i="145"/>
  <c r="X658" i="145"/>
  <c r="W658" i="145"/>
  <c r="V658" i="145"/>
  <c r="U658" i="145"/>
  <c r="T658" i="145"/>
  <c r="S658" i="145"/>
  <c r="R658" i="145"/>
  <c r="Q658" i="145"/>
  <c r="P658" i="145"/>
  <c r="O658" i="145"/>
  <c r="N658" i="145"/>
  <c r="M658" i="145"/>
  <c r="L658" i="145"/>
  <c r="K658" i="145"/>
  <c r="J658" i="145"/>
  <c r="I658" i="145"/>
  <c r="H658" i="145"/>
  <c r="G658" i="145"/>
  <c r="F658" i="145"/>
  <c r="E658" i="145"/>
  <c r="AZ657" i="145"/>
  <c r="AY657" i="145"/>
  <c r="AX657" i="145"/>
  <c r="AW657" i="145"/>
  <c r="AV657" i="145"/>
  <c r="AU657" i="145"/>
  <c r="AT657" i="145"/>
  <c r="AS657" i="145"/>
  <c r="AR657" i="145"/>
  <c r="AQ657" i="145"/>
  <c r="AP657" i="145"/>
  <c r="AO657" i="145"/>
  <c r="AN657" i="145"/>
  <c r="AM657" i="145"/>
  <c r="AL657" i="145"/>
  <c r="AK657" i="145"/>
  <c r="AJ657" i="145"/>
  <c r="AI657" i="145"/>
  <c r="AH657" i="145"/>
  <c r="AG657" i="145"/>
  <c r="AF657" i="145"/>
  <c r="AE657" i="145"/>
  <c r="AD657" i="145"/>
  <c r="Z657" i="145"/>
  <c r="Y657" i="145"/>
  <c r="X657" i="145"/>
  <c r="W657" i="145"/>
  <c r="V657" i="145"/>
  <c r="U657" i="145"/>
  <c r="T657" i="145"/>
  <c r="S657" i="145"/>
  <c r="R657" i="145"/>
  <c r="Q657" i="145"/>
  <c r="P657" i="145"/>
  <c r="O657" i="145"/>
  <c r="N657" i="145"/>
  <c r="M657" i="145"/>
  <c r="L657" i="145"/>
  <c r="K657" i="145"/>
  <c r="J657" i="145"/>
  <c r="I657" i="145"/>
  <c r="H657" i="145"/>
  <c r="G657" i="145"/>
  <c r="F657" i="145"/>
  <c r="E657" i="145"/>
  <c r="AZ656" i="145"/>
  <c r="AY656" i="145"/>
  <c r="AX656" i="145"/>
  <c r="AW656" i="145"/>
  <c r="AV656" i="145"/>
  <c r="AU656" i="145"/>
  <c r="AT656" i="145"/>
  <c r="AS656" i="145"/>
  <c r="AR656" i="145"/>
  <c r="AQ656" i="145"/>
  <c r="AP656" i="145"/>
  <c r="AO656" i="145"/>
  <c r="AN656" i="145"/>
  <c r="AM656" i="145"/>
  <c r="AL656" i="145"/>
  <c r="AK656" i="145"/>
  <c r="AJ656" i="145"/>
  <c r="AI656" i="145"/>
  <c r="AH656" i="145"/>
  <c r="AG656" i="145"/>
  <c r="AF656" i="145"/>
  <c r="AE656" i="145"/>
  <c r="AD656" i="145"/>
  <c r="Z656" i="145"/>
  <c r="Y656" i="145"/>
  <c r="X656" i="145"/>
  <c r="W656" i="145"/>
  <c r="V656" i="145"/>
  <c r="U656" i="145"/>
  <c r="T656" i="145"/>
  <c r="S656" i="145"/>
  <c r="R656" i="145"/>
  <c r="Q656" i="145"/>
  <c r="P656" i="145"/>
  <c r="O656" i="145"/>
  <c r="N656" i="145"/>
  <c r="M656" i="145"/>
  <c r="L656" i="145"/>
  <c r="K656" i="145"/>
  <c r="J656" i="145"/>
  <c r="I656" i="145"/>
  <c r="H656" i="145"/>
  <c r="G656" i="145"/>
  <c r="F656" i="145"/>
  <c r="E656" i="145"/>
  <c r="AZ655" i="145"/>
  <c r="AY655" i="145"/>
  <c r="AX655" i="145"/>
  <c r="AW655" i="145"/>
  <c r="AV655" i="145"/>
  <c r="AU655" i="145"/>
  <c r="AT655" i="145"/>
  <c r="AS655" i="145"/>
  <c r="AR655" i="145"/>
  <c r="AQ655" i="145"/>
  <c r="AP655" i="145"/>
  <c r="AO655" i="145"/>
  <c r="AN655" i="145"/>
  <c r="AM655" i="145"/>
  <c r="AL655" i="145"/>
  <c r="AK655" i="145"/>
  <c r="AJ655" i="145"/>
  <c r="AI655" i="145"/>
  <c r="AH655" i="145"/>
  <c r="AG655" i="145"/>
  <c r="AF655" i="145"/>
  <c r="AE655" i="145"/>
  <c r="AD655" i="145"/>
  <c r="Z655" i="145"/>
  <c r="Y655" i="145"/>
  <c r="X655" i="145"/>
  <c r="W655" i="145"/>
  <c r="V655" i="145"/>
  <c r="U655" i="145"/>
  <c r="T655" i="145"/>
  <c r="S655" i="145"/>
  <c r="R655" i="145"/>
  <c r="Q655" i="145"/>
  <c r="P655" i="145"/>
  <c r="O655" i="145"/>
  <c r="N655" i="145"/>
  <c r="M655" i="145"/>
  <c r="L655" i="145"/>
  <c r="K655" i="145"/>
  <c r="J655" i="145"/>
  <c r="I655" i="145"/>
  <c r="H655" i="145"/>
  <c r="G655" i="145"/>
  <c r="F655" i="145"/>
  <c r="E655" i="145"/>
  <c r="AZ654" i="145"/>
  <c r="AY654" i="145"/>
  <c r="AX654" i="145"/>
  <c r="AW654" i="145"/>
  <c r="AV654" i="145"/>
  <c r="AU654" i="145"/>
  <c r="AT654" i="145"/>
  <c r="AS654" i="145"/>
  <c r="AR654" i="145"/>
  <c r="AQ654" i="145"/>
  <c r="AP654" i="145"/>
  <c r="AO654" i="145"/>
  <c r="AN654" i="145"/>
  <c r="AM654" i="145"/>
  <c r="AL654" i="145"/>
  <c r="AK654" i="145"/>
  <c r="AJ654" i="145"/>
  <c r="AI654" i="145"/>
  <c r="AH654" i="145"/>
  <c r="AG654" i="145"/>
  <c r="AF654" i="145"/>
  <c r="AE654" i="145"/>
  <c r="AD654" i="145"/>
  <c r="Z654" i="145"/>
  <c r="Y654" i="145"/>
  <c r="X654" i="145"/>
  <c r="W654" i="145"/>
  <c r="V654" i="145"/>
  <c r="U654" i="145"/>
  <c r="T654" i="145"/>
  <c r="S654" i="145"/>
  <c r="R654" i="145"/>
  <c r="Q654" i="145"/>
  <c r="P654" i="145"/>
  <c r="O654" i="145"/>
  <c r="N654" i="145"/>
  <c r="M654" i="145"/>
  <c r="L654" i="145"/>
  <c r="K654" i="145"/>
  <c r="J654" i="145"/>
  <c r="I654" i="145"/>
  <c r="H654" i="145"/>
  <c r="G654" i="145"/>
  <c r="F654" i="145"/>
  <c r="E654" i="145"/>
  <c r="AZ653" i="145"/>
  <c r="AY653" i="145"/>
  <c r="AX653" i="145"/>
  <c r="AW653" i="145"/>
  <c r="AV653" i="145"/>
  <c r="AU653" i="145"/>
  <c r="AT653" i="145"/>
  <c r="AS653" i="145"/>
  <c r="AR653" i="145"/>
  <c r="AQ653" i="145"/>
  <c r="AP653" i="145"/>
  <c r="AO653" i="145"/>
  <c r="AN653" i="145"/>
  <c r="AM653" i="145"/>
  <c r="AL653" i="145"/>
  <c r="AK653" i="145"/>
  <c r="AJ653" i="145"/>
  <c r="AI653" i="145"/>
  <c r="AH653" i="145"/>
  <c r="AG653" i="145"/>
  <c r="AF653" i="145"/>
  <c r="AE653" i="145"/>
  <c r="AD653" i="145"/>
  <c r="Z653" i="145"/>
  <c r="Y653" i="145"/>
  <c r="X653" i="145"/>
  <c r="W653" i="145"/>
  <c r="V653" i="145"/>
  <c r="U653" i="145"/>
  <c r="T653" i="145"/>
  <c r="S653" i="145"/>
  <c r="R653" i="145"/>
  <c r="Q653" i="145"/>
  <c r="P653" i="145"/>
  <c r="O653" i="145"/>
  <c r="N653" i="145"/>
  <c r="M653" i="145"/>
  <c r="L653" i="145"/>
  <c r="K653" i="145"/>
  <c r="J653" i="145"/>
  <c r="I653" i="145"/>
  <c r="H653" i="145"/>
  <c r="G653" i="145"/>
  <c r="F653" i="145"/>
  <c r="E653" i="145"/>
  <c r="AZ652" i="145"/>
  <c r="AY652" i="145"/>
  <c r="AX652" i="145"/>
  <c r="AW652" i="145"/>
  <c r="AV652" i="145"/>
  <c r="AU652" i="145"/>
  <c r="AT652" i="145"/>
  <c r="AS652" i="145"/>
  <c r="AR652" i="145"/>
  <c r="AQ652" i="145"/>
  <c r="AP652" i="145"/>
  <c r="AO652" i="145"/>
  <c r="AN652" i="145"/>
  <c r="AM652" i="145"/>
  <c r="AL652" i="145"/>
  <c r="AK652" i="145"/>
  <c r="AJ652" i="145"/>
  <c r="AI652" i="145"/>
  <c r="AH652" i="145"/>
  <c r="AG652" i="145"/>
  <c r="AF652" i="145"/>
  <c r="AE652" i="145"/>
  <c r="AD652" i="145"/>
  <c r="Z652" i="145"/>
  <c r="Y652" i="145"/>
  <c r="X652" i="145"/>
  <c r="W652" i="145"/>
  <c r="V652" i="145"/>
  <c r="U652" i="145"/>
  <c r="T652" i="145"/>
  <c r="S652" i="145"/>
  <c r="R652" i="145"/>
  <c r="Q652" i="145"/>
  <c r="P652" i="145"/>
  <c r="O652" i="145"/>
  <c r="N652" i="145"/>
  <c r="M652" i="145"/>
  <c r="L652" i="145"/>
  <c r="K652" i="145"/>
  <c r="J652" i="145"/>
  <c r="I652" i="145"/>
  <c r="H652" i="145"/>
  <c r="G652" i="145"/>
  <c r="F652" i="145"/>
  <c r="E652" i="145"/>
  <c r="AZ651" i="145"/>
  <c r="AY651" i="145"/>
  <c r="AX651" i="145"/>
  <c r="AW651" i="145"/>
  <c r="AV651" i="145"/>
  <c r="AU651" i="145"/>
  <c r="AT651" i="145"/>
  <c r="AS651" i="145"/>
  <c r="AR651" i="145"/>
  <c r="AQ651" i="145"/>
  <c r="AP651" i="145"/>
  <c r="AO651" i="145"/>
  <c r="AN651" i="145"/>
  <c r="AM651" i="145"/>
  <c r="AL651" i="145"/>
  <c r="AK651" i="145"/>
  <c r="AJ651" i="145"/>
  <c r="AI651" i="145"/>
  <c r="AH651" i="145"/>
  <c r="AG651" i="145"/>
  <c r="AF651" i="145"/>
  <c r="AE651" i="145"/>
  <c r="AD651" i="145"/>
  <c r="Z651" i="145"/>
  <c r="Y651" i="145"/>
  <c r="X651" i="145"/>
  <c r="W651" i="145"/>
  <c r="V651" i="145"/>
  <c r="U651" i="145"/>
  <c r="T651" i="145"/>
  <c r="S651" i="145"/>
  <c r="R651" i="145"/>
  <c r="Q651" i="145"/>
  <c r="P651" i="145"/>
  <c r="O651" i="145"/>
  <c r="N651" i="145"/>
  <c r="M651" i="145"/>
  <c r="L651" i="145"/>
  <c r="K651" i="145"/>
  <c r="J651" i="145"/>
  <c r="I651" i="145"/>
  <c r="H651" i="145"/>
  <c r="G651" i="145"/>
  <c r="F651" i="145"/>
  <c r="E651" i="145"/>
  <c r="AZ650" i="145"/>
  <c r="AY650" i="145"/>
  <c r="AX650" i="145"/>
  <c r="AW650" i="145"/>
  <c r="AV650" i="145"/>
  <c r="AU650" i="145"/>
  <c r="AT650" i="145"/>
  <c r="AS650" i="145"/>
  <c r="AR650" i="145"/>
  <c r="AQ650" i="145"/>
  <c r="AP650" i="145"/>
  <c r="AO650" i="145"/>
  <c r="AN650" i="145"/>
  <c r="AM650" i="145"/>
  <c r="AL650" i="145"/>
  <c r="AK650" i="145"/>
  <c r="AJ650" i="145"/>
  <c r="AI650" i="145"/>
  <c r="AH650" i="145"/>
  <c r="AG650" i="145"/>
  <c r="AF650" i="145"/>
  <c r="AE650" i="145"/>
  <c r="AD650" i="145"/>
  <c r="Z650" i="145"/>
  <c r="Y650" i="145"/>
  <c r="X650" i="145"/>
  <c r="W650" i="145"/>
  <c r="V650" i="145"/>
  <c r="U650" i="145"/>
  <c r="T650" i="145"/>
  <c r="S650" i="145"/>
  <c r="R650" i="145"/>
  <c r="Q650" i="145"/>
  <c r="P650" i="145"/>
  <c r="O650" i="145"/>
  <c r="N650" i="145"/>
  <c r="M650" i="145"/>
  <c r="L650" i="145"/>
  <c r="K650" i="145"/>
  <c r="J650" i="145"/>
  <c r="I650" i="145"/>
  <c r="H650" i="145"/>
  <c r="G650" i="145"/>
  <c r="F650" i="145"/>
  <c r="E650" i="145"/>
  <c r="AZ649" i="145"/>
  <c r="AY649" i="145"/>
  <c r="AX649" i="145"/>
  <c r="AW649" i="145"/>
  <c r="AV649" i="145"/>
  <c r="AU649" i="145"/>
  <c r="AT649" i="145"/>
  <c r="AS649" i="145"/>
  <c r="AR649" i="145"/>
  <c r="AQ649" i="145"/>
  <c r="AP649" i="145"/>
  <c r="AO649" i="145"/>
  <c r="AN649" i="145"/>
  <c r="AM649" i="145"/>
  <c r="AL649" i="145"/>
  <c r="AK649" i="145"/>
  <c r="AJ649" i="145"/>
  <c r="AI649" i="145"/>
  <c r="AH649" i="145"/>
  <c r="AG649" i="145"/>
  <c r="AF649" i="145"/>
  <c r="AE649" i="145"/>
  <c r="AD649" i="145"/>
  <c r="Z649" i="145"/>
  <c r="Y649" i="145"/>
  <c r="X649" i="145"/>
  <c r="W649" i="145"/>
  <c r="V649" i="145"/>
  <c r="U649" i="145"/>
  <c r="T649" i="145"/>
  <c r="S649" i="145"/>
  <c r="R649" i="145"/>
  <c r="Q649" i="145"/>
  <c r="P649" i="145"/>
  <c r="O649" i="145"/>
  <c r="N649" i="145"/>
  <c r="M649" i="145"/>
  <c r="L649" i="145"/>
  <c r="K649" i="145"/>
  <c r="J649" i="145"/>
  <c r="I649" i="145"/>
  <c r="H649" i="145"/>
  <c r="G649" i="145"/>
  <c r="F649" i="145"/>
  <c r="E649" i="145"/>
  <c r="AZ648" i="145"/>
  <c r="AY648" i="145"/>
  <c r="AX648" i="145"/>
  <c r="AW648" i="145"/>
  <c r="AV648" i="145"/>
  <c r="AU648" i="145"/>
  <c r="AT648" i="145"/>
  <c r="AS648" i="145"/>
  <c r="AR648" i="145"/>
  <c r="AQ648" i="145"/>
  <c r="AP648" i="145"/>
  <c r="AO648" i="145"/>
  <c r="AN648" i="145"/>
  <c r="AM648" i="145"/>
  <c r="AL648" i="145"/>
  <c r="AK648" i="145"/>
  <c r="AJ648" i="145"/>
  <c r="AI648" i="145"/>
  <c r="AH648" i="145"/>
  <c r="AG648" i="145"/>
  <c r="AF648" i="145"/>
  <c r="AE648" i="145"/>
  <c r="AD648" i="145"/>
  <c r="Z648" i="145"/>
  <c r="Y648" i="145"/>
  <c r="X648" i="145"/>
  <c r="W648" i="145"/>
  <c r="V648" i="145"/>
  <c r="U648" i="145"/>
  <c r="T648" i="145"/>
  <c r="S648" i="145"/>
  <c r="R648" i="145"/>
  <c r="Q648" i="145"/>
  <c r="P648" i="145"/>
  <c r="O648" i="145"/>
  <c r="N648" i="145"/>
  <c r="M648" i="145"/>
  <c r="L648" i="145"/>
  <c r="K648" i="145"/>
  <c r="J648" i="145"/>
  <c r="I648" i="145"/>
  <c r="H648" i="145"/>
  <c r="G648" i="145"/>
  <c r="F648" i="145"/>
  <c r="E648" i="145"/>
  <c r="AZ647" i="145"/>
  <c r="AY647" i="145"/>
  <c r="AX647" i="145"/>
  <c r="AW647" i="145"/>
  <c r="AV647" i="145"/>
  <c r="AU647" i="145"/>
  <c r="AT647" i="145"/>
  <c r="AS647" i="145"/>
  <c r="AR647" i="145"/>
  <c r="AQ647" i="145"/>
  <c r="AP647" i="145"/>
  <c r="AO647" i="145"/>
  <c r="AN647" i="145"/>
  <c r="AM647" i="145"/>
  <c r="AL647" i="145"/>
  <c r="AK647" i="145"/>
  <c r="AJ647" i="145"/>
  <c r="AI647" i="145"/>
  <c r="AH647" i="145"/>
  <c r="AG647" i="145"/>
  <c r="AF647" i="145"/>
  <c r="AE647" i="145"/>
  <c r="AD647" i="145"/>
  <c r="Z647" i="145"/>
  <c r="Y647" i="145"/>
  <c r="X647" i="145"/>
  <c r="W647" i="145"/>
  <c r="V647" i="145"/>
  <c r="U647" i="145"/>
  <c r="T647" i="145"/>
  <c r="S647" i="145"/>
  <c r="R647" i="145"/>
  <c r="Q647" i="145"/>
  <c r="P647" i="145"/>
  <c r="O647" i="145"/>
  <c r="N647" i="145"/>
  <c r="M647" i="145"/>
  <c r="L647" i="145"/>
  <c r="K647" i="145"/>
  <c r="J647" i="145"/>
  <c r="I647" i="145"/>
  <c r="H647" i="145"/>
  <c r="G647" i="145"/>
  <c r="F647" i="145"/>
  <c r="E647" i="145"/>
  <c r="AZ646" i="145"/>
  <c r="AY646" i="145"/>
  <c r="AX646" i="145"/>
  <c r="AW646" i="145"/>
  <c r="AV646" i="145"/>
  <c r="AU646" i="145"/>
  <c r="AT646" i="145"/>
  <c r="AS646" i="145"/>
  <c r="AR646" i="145"/>
  <c r="AQ646" i="145"/>
  <c r="AP646" i="145"/>
  <c r="AO646" i="145"/>
  <c r="AN646" i="145"/>
  <c r="AM646" i="145"/>
  <c r="AL646" i="145"/>
  <c r="AK646" i="145"/>
  <c r="AJ646" i="145"/>
  <c r="AI646" i="145"/>
  <c r="AH646" i="145"/>
  <c r="AG646" i="145"/>
  <c r="AF646" i="145"/>
  <c r="AE646" i="145"/>
  <c r="AD646" i="145"/>
  <c r="Z646" i="145"/>
  <c r="Y646" i="145"/>
  <c r="X646" i="145"/>
  <c r="W646" i="145"/>
  <c r="V646" i="145"/>
  <c r="U646" i="145"/>
  <c r="T646" i="145"/>
  <c r="S646" i="145"/>
  <c r="R646" i="145"/>
  <c r="Q646" i="145"/>
  <c r="P646" i="145"/>
  <c r="O646" i="145"/>
  <c r="N646" i="145"/>
  <c r="M646" i="145"/>
  <c r="L646" i="145"/>
  <c r="K646" i="145"/>
  <c r="J646" i="145"/>
  <c r="I646" i="145"/>
  <c r="H646" i="145"/>
  <c r="G646" i="145"/>
  <c r="F646" i="145"/>
  <c r="E646" i="145"/>
  <c r="AZ645" i="145"/>
  <c r="AY645" i="145"/>
  <c r="AX645" i="145"/>
  <c r="AW645" i="145"/>
  <c r="AV645" i="145"/>
  <c r="AU645" i="145"/>
  <c r="AT645" i="145"/>
  <c r="AS645" i="145"/>
  <c r="AR645" i="145"/>
  <c r="AQ645" i="145"/>
  <c r="AP645" i="145"/>
  <c r="AO645" i="145"/>
  <c r="AN645" i="145"/>
  <c r="AM645" i="145"/>
  <c r="AL645" i="145"/>
  <c r="AK645" i="145"/>
  <c r="AJ645" i="145"/>
  <c r="AI645" i="145"/>
  <c r="AH645" i="145"/>
  <c r="AG645" i="145"/>
  <c r="AF645" i="145"/>
  <c r="AE645" i="145"/>
  <c r="AD645" i="145"/>
  <c r="Z645" i="145"/>
  <c r="Y645" i="145"/>
  <c r="X645" i="145"/>
  <c r="W645" i="145"/>
  <c r="V645" i="145"/>
  <c r="U645" i="145"/>
  <c r="T645" i="145"/>
  <c r="S645" i="145"/>
  <c r="R645" i="145"/>
  <c r="Q645" i="145"/>
  <c r="P645" i="145"/>
  <c r="O645" i="145"/>
  <c r="N645" i="145"/>
  <c r="M645" i="145"/>
  <c r="L645" i="145"/>
  <c r="K645" i="145"/>
  <c r="J645" i="145"/>
  <c r="I645" i="145"/>
  <c r="H645" i="145"/>
  <c r="G645" i="145"/>
  <c r="F645" i="145"/>
  <c r="E645" i="145"/>
  <c r="AZ644" i="145"/>
  <c r="AY644" i="145"/>
  <c r="AX644" i="145"/>
  <c r="AW644" i="145"/>
  <c r="AV644" i="145"/>
  <c r="AU644" i="145"/>
  <c r="AT644" i="145"/>
  <c r="AS644" i="145"/>
  <c r="AR644" i="145"/>
  <c r="AQ644" i="145"/>
  <c r="AP644" i="145"/>
  <c r="AO644" i="145"/>
  <c r="AN644" i="145"/>
  <c r="AM644" i="145"/>
  <c r="AL644" i="145"/>
  <c r="AK644" i="145"/>
  <c r="AJ644" i="145"/>
  <c r="AI644" i="145"/>
  <c r="AH644" i="145"/>
  <c r="AG644" i="145"/>
  <c r="AF644" i="145"/>
  <c r="AE644" i="145"/>
  <c r="AD644" i="145"/>
  <c r="Z644" i="145"/>
  <c r="Y644" i="145"/>
  <c r="X644" i="145"/>
  <c r="W644" i="145"/>
  <c r="V644" i="145"/>
  <c r="U644" i="145"/>
  <c r="T644" i="145"/>
  <c r="S644" i="145"/>
  <c r="R644" i="145"/>
  <c r="Q644" i="145"/>
  <c r="P644" i="145"/>
  <c r="O644" i="145"/>
  <c r="N644" i="145"/>
  <c r="M644" i="145"/>
  <c r="L644" i="145"/>
  <c r="K644" i="145"/>
  <c r="J644" i="145"/>
  <c r="I644" i="145"/>
  <c r="H644" i="145"/>
  <c r="G644" i="145"/>
  <c r="F644" i="145"/>
  <c r="E644" i="145"/>
  <c r="AZ643" i="145"/>
  <c r="AY643" i="145"/>
  <c r="AX643" i="145"/>
  <c r="AW643" i="145"/>
  <c r="AV643" i="145"/>
  <c r="AU643" i="145"/>
  <c r="AT643" i="145"/>
  <c r="AS643" i="145"/>
  <c r="AR643" i="145"/>
  <c r="AQ643" i="145"/>
  <c r="AP643" i="145"/>
  <c r="AO643" i="145"/>
  <c r="AN643" i="145"/>
  <c r="AM643" i="145"/>
  <c r="AL643" i="145"/>
  <c r="AK643" i="145"/>
  <c r="AJ643" i="145"/>
  <c r="AI643" i="145"/>
  <c r="AH643" i="145"/>
  <c r="AG643" i="145"/>
  <c r="AF643" i="145"/>
  <c r="AE643" i="145"/>
  <c r="AD643" i="145"/>
  <c r="Z643" i="145"/>
  <c r="Y643" i="145"/>
  <c r="X643" i="145"/>
  <c r="W643" i="145"/>
  <c r="V643" i="145"/>
  <c r="U643" i="145"/>
  <c r="T643" i="145"/>
  <c r="S643" i="145"/>
  <c r="R643" i="145"/>
  <c r="Q643" i="145"/>
  <c r="P643" i="145"/>
  <c r="O643" i="145"/>
  <c r="N643" i="145"/>
  <c r="M643" i="145"/>
  <c r="L643" i="145"/>
  <c r="K643" i="145"/>
  <c r="J643" i="145"/>
  <c r="I643" i="145"/>
  <c r="H643" i="145"/>
  <c r="G643" i="145"/>
  <c r="F643" i="145"/>
  <c r="E643" i="145"/>
  <c r="AZ642" i="145"/>
  <c r="AY642" i="145"/>
  <c r="AX642" i="145"/>
  <c r="AW642" i="145"/>
  <c r="AV642" i="145"/>
  <c r="AU642" i="145"/>
  <c r="AT642" i="145"/>
  <c r="AS642" i="145"/>
  <c r="AR642" i="145"/>
  <c r="AQ642" i="145"/>
  <c r="AP642" i="145"/>
  <c r="AO642" i="145"/>
  <c r="AN642" i="145"/>
  <c r="AM642" i="145"/>
  <c r="AL642" i="145"/>
  <c r="AK642" i="145"/>
  <c r="AJ642" i="145"/>
  <c r="AI642" i="145"/>
  <c r="AH642" i="145"/>
  <c r="AG642" i="145"/>
  <c r="AF642" i="145"/>
  <c r="AE642" i="145"/>
  <c r="AD642" i="145"/>
  <c r="Z642" i="145"/>
  <c r="Y642" i="145"/>
  <c r="X642" i="145"/>
  <c r="W642" i="145"/>
  <c r="V642" i="145"/>
  <c r="U642" i="145"/>
  <c r="T642" i="145"/>
  <c r="S642" i="145"/>
  <c r="R642" i="145"/>
  <c r="Q642" i="145"/>
  <c r="P642" i="145"/>
  <c r="O642" i="145"/>
  <c r="N642" i="145"/>
  <c r="M642" i="145"/>
  <c r="L642" i="145"/>
  <c r="K642" i="145"/>
  <c r="J642" i="145"/>
  <c r="I642" i="145"/>
  <c r="H642" i="145"/>
  <c r="G642" i="145"/>
  <c r="F642" i="145"/>
  <c r="E642" i="145"/>
  <c r="AZ641" i="145"/>
  <c r="AY641" i="145"/>
  <c r="AX641" i="145"/>
  <c r="AW641" i="145"/>
  <c r="AV641" i="145"/>
  <c r="AU641" i="145"/>
  <c r="AT641" i="145"/>
  <c r="AS641" i="145"/>
  <c r="AR641" i="145"/>
  <c r="AQ641" i="145"/>
  <c r="AP641" i="145"/>
  <c r="AO641" i="145"/>
  <c r="AN641" i="145"/>
  <c r="AM641" i="145"/>
  <c r="AL641" i="145"/>
  <c r="AK641" i="145"/>
  <c r="AJ641" i="145"/>
  <c r="AI641" i="145"/>
  <c r="AH641" i="145"/>
  <c r="AG641" i="145"/>
  <c r="AF641" i="145"/>
  <c r="AE641" i="145"/>
  <c r="AD641" i="145"/>
  <c r="Z641" i="145"/>
  <c r="Y641" i="145"/>
  <c r="X641" i="145"/>
  <c r="W641" i="145"/>
  <c r="V641" i="145"/>
  <c r="U641" i="145"/>
  <c r="T641" i="145"/>
  <c r="S641" i="145"/>
  <c r="R641" i="145"/>
  <c r="Q641" i="145"/>
  <c r="P641" i="145"/>
  <c r="O641" i="145"/>
  <c r="N641" i="145"/>
  <c r="M641" i="145"/>
  <c r="L641" i="145"/>
  <c r="K641" i="145"/>
  <c r="J641" i="145"/>
  <c r="I641" i="145"/>
  <c r="H641" i="145"/>
  <c r="G641" i="145"/>
  <c r="F641" i="145"/>
  <c r="E641" i="145"/>
  <c r="AZ640" i="145"/>
  <c r="AY640" i="145"/>
  <c r="AX640" i="145"/>
  <c r="AW640" i="145"/>
  <c r="AV640" i="145"/>
  <c r="AU640" i="145"/>
  <c r="AT640" i="145"/>
  <c r="AS640" i="145"/>
  <c r="AR640" i="145"/>
  <c r="AQ640" i="145"/>
  <c r="AP640" i="145"/>
  <c r="AO640" i="145"/>
  <c r="AN640" i="145"/>
  <c r="AM640" i="145"/>
  <c r="AL640" i="145"/>
  <c r="AK640" i="145"/>
  <c r="AJ640" i="145"/>
  <c r="AI640" i="145"/>
  <c r="AH640" i="145"/>
  <c r="AG640" i="145"/>
  <c r="AF640" i="145"/>
  <c r="AE640" i="145"/>
  <c r="AD640" i="145"/>
  <c r="Z640" i="145"/>
  <c r="Y640" i="145"/>
  <c r="X640" i="145"/>
  <c r="W640" i="145"/>
  <c r="V640" i="145"/>
  <c r="U640" i="145"/>
  <c r="T640" i="145"/>
  <c r="S640" i="145"/>
  <c r="R640" i="145"/>
  <c r="Q640" i="145"/>
  <c r="P640" i="145"/>
  <c r="O640" i="145"/>
  <c r="N640" i="145"/>
  <c r="M640" i="145"/>
  <c r="L640" i="145"/>
  <c r="K640" i="145"/>
  <c r="J640" i="145"/>
  <c r="I640" i="145"/>
  <c r="H640" i="145"/>
  <c r="G640" i="145"/>
  <c r="F640" i="145"/>
  <c r="E640" i="145"/>
  <c r="AZ639" i="145"/>
  <c r="AY639" i="145"/>
  <c r="AX639" i="145"/>
  <c r="AW639" i="145"/>
  <c r="AV639" i="145"/>
  <c r="AU639" i="145"/>
  <c r="AT639" i="145"/>
  <c r="AS639" i="145"/>
  <c r="AR639" i="145"/>
  <c r="AQ639" i="145"/>
  <c r="AP639" i="145"/>
  <c r="AO639" i="145"/>
  <c r="AN639" i="145"/>
  <c r="AM639" i="145"/>
  <c r="AL639" i="145"/>
  <c r="AK639" i="145"/>
  <c r="AJ639" i="145"/>
  <c r="AI639" i="145"/>
  <c r="AH639" i="145"/>
  <c r="AG639" i="145"/>
  <c r="AF639" i="145"/>
  <c r="AE639" i="145"/>
  <c r="AD639" i="145"/>
  <c r="Z639" i="145"/>
  <c r="Y639" i="145"/>
  <c r="X639" i="145"/>
  <c r="W639" i="145"/>
  <c r="V639" i="145"/>
  <c r="U639" i="145"/>
  <c r="T639" i="145"/>
  <c r="S639" i="145"/>
  <c r="R639" i="145"/>
  <c r="Q639" i="145"/>
  <c r="P639" i="145"/>
  <c r="O639" i="145"/>
  <c r="N639" i="145"/>
  <c r="M639" i="145"/>
  <c r="L639" i="145"/>
  <c r="K639" i="145"/>
  <c r="J639" i="145"/>
  <c r="I639" i="145"/>
  <c r="H639" i="145"/>
  <c r="G639" i="145"/>
  <c r="F639" i="145"/>
  <c r="E639" i="145"/>
  <c r="AZ638" i="145"/>
  <c r="AY638" i="145"/>
  <c r="AX638" i="145"/>
  <c r="AW638" i="145"/>
  <c r="AV638" i="145"/>
  <c r="AU638" i="145"/>
  <c r="AT638" i="145"/>
  <c r="AS638" i="145"/>
  <c r="AR638" i="145"/>
  <c r="AQ638" i="145"/>
  <c r="AP638" i="145"/>
  <c r="AO638" i="145"/>
  <c r="AN638" i="145"/>
  <c r="AM638" i="145"/>
  <c r="AL638" i="145"/>
  <c r="AK638" i="145"/>
  <c r="AJ638" i="145"/>
  <c r="AI638" i="145"/>
  <c r="AH638" i="145"/>
  <c r="AG638" i="145"/>
  <c r="AF638" i="145"/>
  <c r="AE638" i="145"/>
  <c r="AD638" i="145"/>
  <c r="Z638" i="145"/>
  <c r="Y638" i="145"/>
  <c r="X638" i="145"/>
  <c r="W638" i="145"/>
  <c r="V638" i="145"/>
  <c r="U638" i="145"/>
  <c r="T638" i="145"/>
  <c r="S638" i="145"/>
  <c r="R638" i="145"/>
  <c r="Q638" i="145"/>
  <c r="P638" i="145"/>
  <c r="O638" i="145"/>
  <c r="N638" i="145"/>
  <c r="M638" i="145"/>
  <c r="L638" i="145"/>
  <c r="K638" i="145"/>
  <c r="J638" i="145"/>
  <c r="I638" i="145"/>
  <c r="H638" i="145"/>
  <c r="G638" i="145"/>
  <c r="F638" i="145"/>
  <c r="E638" i="145"/>
  <c r="AZ637" i="145"/>
  <c r="AY637" i="145"/>
  <c r="AX637" i="145"/>
  <c r="AW637" i="145"/>
  <c r="AV637" i="145"/>
  <c r="AU637" i="145"/>
  <c r="AT637" i="145"/>
  <c r="AS637" i="145"/>
  <c r="AR637" i="145"/>
  <c r="AQ637" i="145"/>
  <c r="AP637" i="145"/>
  <c r="AO637" i="145"/>
  <c r="AN637" i="145"/>
  <c r="AM637" i="145"/>
  <c r="AL637" i="145"/>
  <c r="AK637" i="145"/>
  <c r="AJ637" i="145"/>
  <c r="AI637" i="145"/>
  <c r="AH637" i="145"/>
  <c r="AG637" i="145"/>
  <c r="AF637" i="145"/>
  <c r="AE637" i="145"/>
  <c r="AD637" i="145"/>
  <c r="Z637" i="145"/>
  <c r="Y637" i="145"/>
  <c r="X637" i="145"/>
  <c r="W637" i="145"/>
  <c r="V637" i="145"/>
  <c r="U637" i="145"/>
  <c r="T637" i="145"/>
  <c r="S637" i="145"/>
  <c r="R637" i="145"/>
  <c r="Q637" i="145"/>
  <c r="P637" i="145"/>
  <c r="O637" i="145"/>
  <c r="N637" i="145"/>
  <c r="M637" i="145"/>
  <c r="L637" i="145"/>
  <c r="K637" i="145"/>
  <c r="J637" i="145"/>
  <c r="I637" i="145"/>
  <c r="H637" i="145"/>
  <c r="G637" i="145"/>
  <c r="F637" i="145"/>
  <c r="E637" i="145"/>
  <c r="AZ636" i="145"/>
  <c r="AY636" i="145"/>
  <c r="AX636" i="145"/>
  <c r="AW636" i="145"/>
  <c r="AV636" i="145"/>
  <c r="AU636" i="145"/>
  <c r="AT636" i="145"/>
  <c r="AS636" i="145"/>
  <c r="AR636" i="145"/>
  <c r="AQ636" i="145"/>
  <c r="AP636" i="145"/>
  <c r="AO636" i="145"/>
  <c r="AN636" i="145"/>
  <c r="AM636" i="145"/>
  <c r="AL636" i="145"/>
  <c r="AK636" i="145"/>
  <c r="AJ636" i="145"/>
  <c r="AI636" i="145"/>
  <c r="AH636" i="145"/>
  <c r="AG636" i="145"/>
  <c r="AF636" i="145"/>
  <c r="AE636" i="145"/>
  <c r="AD636" i="145"/>
  <c r="Z636" i="145"/>
  <c r="Y636" i="145"/>
  <c r="X636" i="145"/>
  <c r="W636" i="145"/>
  <c r="V636" i="145"/>
  <c r="U636" i="145"/>
  <c r="T636" i="145"/>
  <c r="S636" i="145"/>
  <c r="R636" i="145"/>
  <c r="Q636" i="145"/>
  <c r="P636" i="145"/>
  <c r="O636" i="145"/>
  <c r="N636" i="145"/>
  <c r="M636" i="145"/>
  <c r="L636" i="145"/>
  <c r="K636" i="145"/>
  <c r="J636" i="145"/>
  <c r="I636" i="145"/>
  <c r="H636" i="145"/>
  <c r="G636" i="145"/>
  <c r="F636" i="145"/>
  <c r="E636" i="145"/>
  <c r="AZ635" i="145"/>
  <c r="AY635" i="145"/>
  <c r="AX635" i="145"/>
  <c r="AW635" i="145"/>
  <c r="AV635" i="145"/>
  <c r="AU635" i="145"/>
  <c r="AT635" i="145"/>
  <c r="AS635" i="145"/>
  <c r="AR635" i="145"/>
  <c r="AQ635" i="145"/>
  <c r="AP635" i="145"/>
  <c r="AO635" i="145"/>
  <c r="AN635" i="145"/>
  <c r="AM635" i="145"/>
  <c r="AL635" i="145"/>
  <c r="AK635" i="145"/>
  <c r="AJ635" i="145"/>
  <c r="AI635" i="145"/>
  <c r="AH635" i="145"/>
  <c r="AG635" i="145"/>
  <c r="AF635" i="145"/>
  <c r="AE635" i="145"/>
  <c r="AD635" i="145"/>
  <c r="Z635" i="145"/>
  <c r="Y635" i="145"/>
  <c r="X635" i="145"/>
  <c r="W635" i="145"/>
  <c r="V635" i="145"/>
  <c r="U635" i="145"/>
  <c r="T635" i="145"/>
  <c r="S635" i="145"/>
  <c r="R635" i="145"/>
  <c r="Q635" i="145"/>
  <c r="P635" i="145"/>
  <c r="O635" i="145"/>
  <c r="N635" i="145"/>
  <c r="M635" i="145"/>
  <c r="L635" i="145"/>
  <c r="K635" i="145"/>
  <c r="J635" i="145"/>
  <c r="I635" i="145"/>
  <c r="H635" i="145"/>
  <c r="G635" i="145"/>
  <c r="F635" i="145"/>
  <c r="E635" i="145"/>
  <c r="AZ634" i="145"/>
  <c r="AY634" i="145"/>
  <c r="AX634" i="145"/>
  <c r="AW634" i="145"/>
  <c r="AV634" i="145"/>
  <c r="AU634" i="145"/>
  <c r="AT634" i="145"/>
  <c r="AS634" i="145"/>
  <c r="AR634" i="145"/>
  <c r="AQ634" i="145"/>
  <c r="AP634" i="145"/>
  <c r="AO634" i="145"/>
  <c r="AN634" i="145"/>
  <c r="AM634" i="145"/>
  <c r="AL634" i="145"/>
  <c r="AK634" i="145"/>
  <c r="AJ634" i="145"/>
  <c r="AI634" i="145"/>
  <c r="AH634" i="145"/>
  <c r="AG634" i="145"/>
  <c r="AF634" i="145"/>
  <c r="AE634" i="145"/>
  <c r="AD634" i="145"/>
  <c r="Z634" i="145"/>
  <c r="Y634" i="145"/>
  <c r="X634" i="145"/>
  <c r="W634" i="145"/>
  <c r="V634" i="145"/>
  <c r="U634" i="145"/>
  <c r="T634" i="145"/>
  <c r="S634" i="145"/>
  <c r="R634" i="145"/>
  <c r="Q634" i="145"/>
  <c r="P634" i="145"/>
  <c r="O634" i="145"/>
  <c r="N634" i="145"/>
  <c r="M634" i="145"/>
  <c r="L634" i="145"/>
  <c r="K634" i="145"/>
  <c r="J634" i="145"/>
  <c r="I634" i="145"/>
  <c r="H634" i="145"/>
  <c r="G634" i="145"/>
  <c r="F634" i="145"/>
  <c r="E634" i="145"/>
  <c r="AZ633" i="145"/>
  <c r="AY633" i="145"/>
  <c r="AX633" i="145"/>
  <c r="AW633" i="145"/>
  <c r="AV633" i="145"/>
  <c r="AU633" i="145"/>
  <c r="AT633" i="145"/>
  <c r="AS633" i="145"/>
  <c r="AR633" i="145"/>
  <c r="AQ633" i="145"/>
  <c r="AP633" i="145"/>
  <c r="AO633" i="145"/>
  <c r="AN633" i="145"/>
  <c r="AM633" i="145"/>
  <c r="AL633" i="145"/>
  <c r="AK633" i="145"/>
  <c r="AJ633" i="145"/>
  <c r="AI633" i="145"/>
  <c r="AH633" i="145"/>
  <c r="AG633" i="145"/>
  <c r="AF633" i="145"/>
  <c r="AE633" i="145"/>
  <c r="AD633" i="145"/>
  <c r="Z633" i="145"/>
  <c r="Y633" i="145"/>
  <c r="X633" i="145"/>
  <c r="W633" i="145"/>
  <c r="V633" i="145"/>
  <c r="U633" i="145"/>
  <c r="T633" i="145"/>
  <c r="S633" i="145"/>
  <c r="R633" i="145"/>
  <c r="Q633" i="145"/>
  <c r="P633" i="145"/>
  <c r="O633" i="145"/>
  <c r="N633" i="145"/>
  <c r="M633" i="145"/>
  <c r="L633" i="145"/>
  <c r="K633" i="145"/>
  <c r="J633" i="145"/>
  <c r="I633" i="145"/>
  <c r="H633" i="145"/>
  <c r="G633" i="145"/>
  <c r="F633" i="145"/>
  <c r="E633" i="145"/>
  <c r="AZ632" i="145"/>
  <c r="AY632" i="145"/>
  <c r="AX632" i="145"/>
  <c r="AW632" i="145"/>
  <c r="AV632" i="145"/>
  <c r="AU632" i="145"/>
  <c r="AT632" i="145"/>
  <c r="AS632" i="145"/>
  <c r="AR632" i="145"/>
  <c r="AQ632" i="145"/>
  <c r="AP632" i="145"/>
  <c r="AO632" i="145"/>
  <c r="AN632" i="145"/>
  <c r="AM632" i="145"/>
  <c r="AL632" i="145"/>
  <c r="AK632" i="145"/>
  <c r="AJ632" i="145"/>
  <c r="AI632" i="145"/>
  <c r="AH632" i="145"/>
  <c r="AG632" i="145"/>
  <c r="AF632" i="145"/>
  <c r="AE632" i="145"/>
  <c r="AD632" i="145"/>
  <c r="Z632" i="145"/>
  <c r="Y632" i="145"/>
  <c r="X632" i="145"/>
  <c r="W632" i="145"/>
  <c r="V632" i="145"/>
  <c r="U632" i="145"/>
  <c r="T632" i="145"/>
  <c r="S632" i="145"/>
  <c r="R632" i="145"/>
  <c r="Q632" i="145"/>
  <c r="P632" i="145"/>
  <c r="O632" i="145"/>
  <c r="N632" i="145"/>
  <c r="M632" i="145"/>
  <c r="L632" i="145"/>
  <c r="K632" i="145"/>
  <c r="J632" i="145"/>
  <c r="I632" i="145"/>
  <c r="H632" i="145"/>
  <c r="G632" i="145"/>
  <c r="F632" i="145"/>
  <c r="E632" i="145"/>
  <c r="AZ631" i="145"/>
  <c r="AY631" i="145"/>
  <c r="AX631" i="145"/>
  <c r="AW631" i="145"/>
  <c r="AV631" i="145"/>
  <c r="AU631" i="145"/>
  <c r="AT631" i="145"/>
  <c r="AS631" i="145"/>
  <c r="AR631" i="145"/>
  <c r="AQ631" i="145"/>
  <c r="AP631" i="145"/>
  <c r="AO631" i="145"/>
  <c r="AN631" i="145"/>
  <c r="AM631" i="145"/>
  <c r="AL631" i="145"/>
  <c r="AK631" i="145"/>
  <c r="AJ631" i="145"/>
  <c r="AI631" i="145"/>
  <c r="AH631" i="145"/>
  <c r="AG631" i="145"/>
  <c r="AF631" i="145"/>
  <c r="AE631" i="145"/>
  <c r="AD631" i="145"/>
  <c r="Z631" i="145"/>
  <c r="Y631" i="145"/>
  <c r="X631" i="145"/>
  <c r="W631" i="145"/>
  <c r="V631" i="145"/>
  <c r="U631" i="145"/>
  <c r="T631" i="145"/>
  <c r="S631" i="145"/>
  <c r="R631" i="145"/>
  <c r="Q631" i="145"/>
  <c r="P631" i="145"/>
  <c r="O631" i="145"/>
  <c r="N631" i="145"/>
  <c r="M631" i="145"/>
  <c r="L631" i="145"/>
  <c r="K631" i="145"/>
  <c r="J631" i="145"/>
  <c r="I631" i="145"/>
  <c r="H631" i="145"/>
  <c r="G631" i="145"/>
  <c r="F631" i="145"/>
  <c r="E631" i="145"/>
  <c r="AZ630" i="145"/>
  <c r="AY630" i="145"/>
  <c r="AX630" i="145"/>
  <c r="AW630" i="145"/>
  <c r="AV630" i="145"/>
  <c r="AU630" i="145"/>
  <c r="AT630" i="145"/>
  <c r="AS630" i="145"/>
  <c r="AR630" i="145"/>
  <c r="AQ630" i="145"/>
  <c r="AP630" i="145"/>
  <c r="AO630" i="145"/>
  <c r="AN630" i="145"/>
  <c r="AM630" i="145"/>
  <c r="AL630" i="145"/>
  <c r="AK630" i="145"/>
  <c r="AJ630" i="145"/>
  <c r="AI630" i="145"/>
  <c r="AH630" i="145"/>
  <c r="AG630" i="145"/>
  <c r="AF630" i="145"/>
  <c r="AE630" i="145"/>
  <c r="AD630" i="145"/>
  <c r="Z630" i="145"/>
  <c r="Y630" i="145"/>
  <c r="X630" i="145"/>
  <c r="W630" i="145"/>
  <c r="V630" i="145"/>
  <c r="U630" i="145"/>
  <c r="T630" i="145"/>
  <c r="S630" i="145"/>
  <c r="R630" i="145"/>
  <c r="Q630" i="145"/>
  <c r="P630" i="145"/>
  <c r="O630" i="145"/>
  <c r="N630" i="145"/>
  <c r="M630" i="145"/>
  <c r="L630" i="145"/>
  <c r="K630" i="145"/>
  <c r="J630" i="145"/>
  <c r="I630" i="145"/>
  <c r="H630" i="145"/>
  <c r="G630" i="145"/>
  <c r="F630" i="145"/>
  <c r="E630" i="145"/>
  <c r="AZ629" i="145"/>
  <c r="AY629" i="145"/>
  <c r="AX629" i="145"/>
  <c r="AW629" i="145"/>
  <c r="AV629" i="145"/>
  <c r="AU629" i="145"/>
  <c r="AT629" i="145"/>
  <c r="AS629" i="145"/>
  <c r="AR629" i="145"/>
  <c r="AQ629" i="145"/>
  <c r="AP629" i="145"/>
  <c r="AO629" i="145"/>
  <c r="AN629" i="145"/>
  <c r="AM629" i="145"/>
  <c r="AL629" i="145"/>
  <c r="AK629" i="145"/>
  <c r="AJ629" i="145"/>
  <c r="AI629" i="145"/>
  <c r="AH629" i="145"/>
  <c r="AG629" i="145"/>
  <c r="AF629" i="145"/>
  <c r="AE629" i="145"/>
  <c r="AD629" i="145"/>
  <c r="Z629" i="145"/>
  <c r="Y629" i="145"/>
  <c r="X629" i="145"/>
  <c r="W629" i="145"/>
  <c r="V629" i="145"/>
  <c r="U629" i="145"/>
  <c r="T629" i="145"/>
  <c r="S629" i="145"/>
  <c r="R629" i="145"/>
  <c r="Q629" i="145"/>
  <c r="P629" i="145"/>
  <c r="O629" i="145"/>
  <c r="N629" i="145"/>
  <c r="M629" i="145"/>
  <c r="L629" i="145"/>
  <c r="K629" i="145"/>
  <c r="J629" i="145"/>
  <c r="I629" i="145"/>
  <c r="H629" i="145"/>
  <c r="G629" i="145"/>
  <c r="F629" i="145"/>
  <c r="E629" i="145"/>
  <c r="AZ628" i="145"/>
  <c r="AY628" i="145"/>
  <c r="AX628" i="145"/>
  <c r="AW628" i="145"/>
  <c r="AV628" i="145"/>
  <c r="AU628" i="145"/>
  <c r="AT628" i="145"/>
  <c r="AS628" i="145"/>
  <c r="AR628" i="145"/>
  <c r="AQ628" i="145"/>
  <c r="AP628" i="145"/>
  <c r="AO628" i="145"/>
  <c r="AN628" i="145"/>
  <c r="AM628" i="145"/>
  <c r="AL628" i="145"/>
  <c r="AK628" i="145"/>
  <c r="AJ628" i="145"/>
  <c r="AI628" i="145"/>
  <c r="AH628" i="145"/>
  <c r="AG628" i="145"/>
  <c r="AF628" i="145"/>
  <c r="AE628" i="145"/>
  <c r="AD628" i="145"/>
  <c r="Z628" i="145"/>
  <c r="Y628" i="145"/>
  <c r="X628" i="145"/>
  <c r="W628" i="145"/>
  <c r="V628" i="145"/>
  <c r="U628" i="145"/>
  <c r="T628" i="145"/>
  <c r="S628" i="145"/>
  <c r="R628" i="145"/>
  <c r="Q628" i="145"/>
  <c r="P628" i="145"/>
  <c r="O628" i="145"/>
  <c r="N628" i="145"/>
  <c r="M628" i="145"/>
  <c r="L628" i="145"/>
  <c r="K628" i="145"/>
  <c r="J628" i="145"/>
  <c r="I628" i="145"/>
  <c r="H628" i="145"/>
  <c r="G628" i="145"/>
  <c r="F628" i="145"/>
  <c r="E628" i="145"/>
  <c r="AZ627" i="145"/>
  <c r="AY627" i="145"/>
  <c r="AX627" i="145"/>
  <c r="AW627" i="145"/>
  <c r="AV627" i="145"/>
  <c r="AU627" i="145"/>
  <c r="AT627" i="145"/>
  <c r="AS627" i="145"/>
  <c r="AR627" i="145"/>
  <c r="AQ627" i="145"/>
  <c r="AP627" i="145"/>
  <c r="AO627" i="145"/>
  <c r="AN627" i="145"/>
  <c r="AM627" i="145"/>
  <c r="AL627" i="145"/>
  <c r="AK627" i="145"/>
  <c r="AJ627" i="145"/>
  <c r="AI627" i="145"/>
  <c r="AH627" i="145"/>
  <c r="AG627" i="145"/>
  <c r="AF627" i="145"/>
  <c r="AE627" i="145"/>
  <c r="AD627" i="145"/>
  <c r="Z627" i="145"/>
  <c r="Y627" i="145"/>
  <c r="X627" i="145"/>
  <c r="W627" i="145"/>
  <c r="V627" i="145"/>
  <c r="U627" i="145"/>
  <c r="T627" i="145"/>
  <c r="S627" i="145"/>
  <c r="R627" i="145"/>
  <c r="Q627" i="145"/>
  <c r="P627" i="145"/>
  <c r="O627" i="145"/>
  <c r="N627" i="145"/>
  <c r="M627" i="145"/>
  <c r="L627" i="145"/>
  <c r="K627" i="145"/>
  <c r="J627" i="145"/>
  <c r="I627" i="145"/>
  <c r="H627" i="145"/>
  <c r="G627" i="145"/>
  <c r="F627" i="145"/>
  <c r="E627" i="145"/>
  <c r="AZ626" i="145"/>
  <c r="AY626" i="145"/>
  <c r="AX626" i="145"/>
  <c r="AW626" i="145"/>
  <c r="AV626" i="145"/>
  <c r="AU626" i="145"/>
  <c r="AT626" i="145"/>
  <c r="AS626" i="145"/>
  <c r="AR626" i="145"/>
  <c r="AQ626" i="145"/>
  <c r="AP626" i="145"/>
  <c r="AO626" i="145"/>
  <c r="AN626" i="145"/>
  <c r="AM626" i="145"/>
  <c r="AL626" i="145"/>
  <c r="AK626" i="145"/>
  <c r="AJ626" i="145"/>
  <c r="AI626" i="145"/>
  <c r="AH626" i="145"/>
  <c r="AG626" i="145"/>
  <c r="AF626" i="145"/>
  <c r="AE626" i="145"/>
  <c r="AD626" i="145"/>
  <c r="Z626" i="145"/>
  <c r="Y626" i="145"/>
  <c r="X626" i="145"/>
  <c r="W626" i="145"/>
  <c r="V626" i="145"/>
  <c r="U626" i="145"/>
  <c r="T626" i="145"/>
  <c r="S626" i="145"/>
  <c r="R626" i="145"/>
  <c r="Q626" i="145"/>
  <c r="P626" i="145"/>
  <c r="O626" i="145"/>
  <c r="N626" i="145"/>
  <c r="M626" i="145"/>
  <c r="L626" i="145"/>
  <c r="K626" i="145"/>
  <c r="J626" i="145"/>
  <c r="I626" i="145"/>
  <c r="H626" i="145"/>
  <c r="G626" i="145"/>
  <c r="F626" i="145"/>
  <c r="E626" i="145"/>
  <c r="AZ625" i="145"/>
  <c r="AY625" i="145"/>
  <c r="AX625" i="145"/>
  <c r="AW625" i="145"/>
  <c r="AV625" i="145"/>
  <c r="AU625" i="145"/>
  <c r="AT625" i="145"/>
  <c r="AS625" i="145"/>
  <c r="AR625" i="145"/>
  <c r="AQ625" i="145"/>
  <c r="AP625" i="145"/>
  <c r="AO625" i="145"/>
  <c r="AN625" i="145"/>
  <c r="AM625" i="145"/>
  <c r="AL625" i="145"/>
  <c r="AK625" i="145"/>
  <c r="AJ625" i="145"/>
  <c r="AI625" i="145"/>
  <c r="AH625" i="145"/>
  <c r="AG625" i="145"/>
  <c r="AF625" i="145"/>
  <c r="AE625" i="145"/>
  <c r="AD625" i="145"/>
  <c r="Z625" i="145"/>
  <c r="Y625" i="145"/>
  <c r="X625" i="145"/>
  <c r="W625" i="145"/>
  <c r="V625" i="145"/>
  <c r="U625" i="145"/>
  <c r="T625" i="145"/>
  <c r="S625" i="145"/>
  <c r="R625" i="145"/>
  <c r="Q625" i="145"/>
  <c r="P625" i="145"/>
  <c r="O625" i="145"/>
  <c r="N625" i="145"/>
  <c r="M625" i="145"/>
  <c r="L625" i="145"/>
  <c r="K625" i="145"/>
  <c r="J625" i="145"/>
  <c r="I625" i="145"/>
  <c r="H625" i="145"/>
  <c r="G625" i="145"/>
  <c r="F625" i="145"/>
  <c r="E625" i="145"/>
  <c r="AZ624" i="145"/>
  <c r="AY624" i="145"/>
  <c r="AX624" i="145"/>
  <c r="AW624" i="145"/>
  <c r="AV624" i="145"/>
  <c r="AU624" i="145"/>
  <c r="AT624" i="145"/>
  <c r="AS624" i="145"/>
  <c r="AR624" i="145"/>
  <c r="AQ624" i="145"/>
  <c r="AP624" i="145"/>
  <c r="AO624" i="145"/>
  <c r="AN624" i="145"/>
  <c r="AM624" i="145"/>
  <c r="AL624" i="145"/>
  <c r="AK624" i="145"/>
  <c r="AJ624" i="145"/>
  <c r="AI624" i="145"/>
  <c r="AH624" i="145"/>
  <c r="AG624" i="145"/>
  <c r="AF624" i="145"/>
  <c r="AE624" i="145"/>
  <c r="AD624" i="145"/>
  <c r="Z624" i="145"/>
  <c r="Y624" i="145"/>
  <c r="X624" i="145"/>
  <c r="W624" i="145"/>
  <c r="V624" i="145"/>
  <c r="U624" i="145"/>
  <c r="T624" i="145"/>
  <c r="S624" i="145"/>
  <c r="R624" i="145"/>
  <c r="Q624" i="145"/>
  <c r="P624" i="145"/>
  <c r="O624" i="145"/>
  <c r="N624" i="145"/>
  <c r="M624" i="145"/>
  <c r="L624" i="145"/>
  <c r="K624" i="145"/>
  <c r="J624" i="145"/>
  <c r="I624" i="145"/>
  <c r="H624" i="145"/>
  <c r="G624" i="145"/>
  <c r="F624" i="145"/>
  <c r="E624" i="145"/>
  <c r="AZ623" i="145"/>
  <c r="AY623" i="145"/>
  <c r="AX623" i="145"/>
  <c r="AW623" i="145"/>
  <c r="AV623" i="145"/>
  <c r="AU623" i="145"/>
  <c r="AT623" i="145"/>
  <c r="AS623" i="145"/>
  <c r="AR623" i="145"/>
  <c r="AQ623" i="145"/>
  <c r="AP623" i="145"/>
  <c r="AO623" i="145"/>
  <c r="AN623" i="145"/>
  <c r="AM623" i="145"/>
  <c r="AL623" i="145"/>
  <c r="AK623" i="145"/>
  <c r="AJ623" i="145"/>
  <c r="AI623" i="145"/>
  <c r="AH623" i="145"/>
  <c r="AG623" i="145"/>
  <c r="AF623" i="145"/>
  <c r="AE623" i="145"/>
  <c r="AD623" i="145"/>
  <c r="Z623" i="145"/>
  <c r="Y623" i="145"/>
  <c r="X623" i="145"/>
  <c r="W623" i="145"/>
  <c r="V623" i="145"/>
  <c r="U623" i="145"/>
  <c r="T623" i="145"/>
  <c r="S623" i="145"/>
  <c r="R623" i="145"/>
  <c r="Q623" i="145"/>
  <c r="P623" i="145"/>
  <c r="O623" i="145"/>
  <c r="N623" i="145"/>
  <c r="M623" i="145"/>
  <c r="L623" i="145"/>
  <c r="K623" i="145"/>
  <c r="J623" i="145"/>
  <c r="I623" i="145"/>
  <c r="H623" i="145"/>
  <c r="G623" i="145"/>
  <c r="F623" i="145"/>
  <c r="E623" i="145"/>
  <c r="AZ622" i="145"/>
  <c r="AY622" i="145"/>
  <c r="AX622" i="145"/>
  <c r="AW622" i="145"/>
  <c r="AV622" i="145"/>
  <c r="AU622" i="145"/>
  <c r="AT622" i="145"/>
  <c r="AS622" i="145"/>
  <c r="AR622" i="145"/>
  <c r="AQ622" i="145"/>
  <c r="AP622" i="145"/>
  <c r="AO622" i="145"/>
  <c r="AN622" i="145"/>
  <c r="AM622" i="145"/>
  <c r="AL622" i="145"/>
  <c r="AK622" i="145"/>
  <c r="AJ622" i="145"/>
  <c r="AI622" i="145"/>
  <c r="AH622" i="145"/>
  <c r="AG622" i="145"/>
  <c r="AF622" i="145"/>
  <c r="AE622" i="145"/>
  <c r="AD622" i="145"/>
  <c r="Z622" i="145"/>
  <c r="Y622" i="145"/>
  <c r="X622" i="145"/>
  <c r="W622" i="145"/>
  <c r="V622" i="145"/>
  <c r="U622" i="145"/>
  <c r="T622" i="145"/>
  <c r="S622" i="145"/>
  <c r="R622" i="145"/>
  <c r="Q622" i="145"/>
  <c r="P622" i="145"/>
  <c r="O622" i="145"/>
  <c r="N622" i="145"/>
  <c r="M622" i="145"/>
  <c r="L622" i="145"/>
  <c r="K622" i="145"/>
  <c r="J622" i="145"/>
  <c r="I622" i="145"/>
  <c r="H622" i="145"/>
  <c r="G622" i="145"/>
  <c r="F622" i="145"/>
  <c r="E622" i="145"/>
  <c r="AZ621" i="145"/>
  <c r="AY621" i="145"/>
  <c r="AX621" i="145"/>
  <c r="AW621" i="145"/>
  <c r="AV621" i="145"/>
  <c r="AU621" i="145"/>
  <c r="AT621" i="145"/>
  <c r="AS621" i="145"/>
  <c r="AR621" i="145"/>
  <c r="AQ621" i="145"/>
  <c r="AP621" i="145"/>
  <c r="AO621" i="145"/>
  <c r="AN621" i="145"/>
  <c r="AM621" i="145"/>
  <c r="AL621" i="145"/>
  <c r="AK621" i="145"/>
  <c r="AJ621" i="145"/>
  <c r="AI621" i="145"/>
  <c r="AH621" i="145"/>
  <c r="AG621" i="145"/>
  <c r="AF621" i="145"/>
  <c r="AE621" i="145"/>
  <c r="AD621" i="145"/>
  <c r="Z621" i="145"/>
  <c r="Y621" i="145"/>
  <c r="X621" i="145"/>
  <c r="W621" i="145"/>
  <c r="V621" i="145"/>
  <c r="U621" i="145"/>
  <c r="T621" i="145"/>
  <c r="S621" i="145"/>
  <c r="R621" i="145"/>
  <c r="Q621" i="145"/>
  <c r="P621" i="145"/>
  <c r="O621" i="145"/>
  <c r="N621" i="145"/>
  <c r="M621" i="145"/>
  <c r="L621" i="145"/>
  <c r="K621" i="145"/>
  <c r="J621" i="145"/>
  <c r="I621" i="145"/>
  <c r="H621" i="145"/>
  <c r="G621" i="145"/>
  <c r="F621" i="145"/>
  <c r="E621" i="145"/>
  <c r="AZ620" i="145"/>
  <c r="AY620" i="145"/>
  <c r="AX620" i="145"/>
  <c r="AW620" i="145"/>
  <c r="AV620" i="145"/>
  <c r="AU620" i="145"/>
  <c r="AT620" i="145"/>
  <c r="AS620" i="145"/>
  <c r="AR620" i="145"/>
  <c r="AQ620" i="145"/>
  <c r="AP620" i="145"/>
  <c r="AO620" i="145"/>
  <c r="AN620" i="145"/>
  <c r="AM620" i="145"/>
  <c r="AL620" i="145"/>
  <c r="AK620" i="145"/>
  <c r="AJ620" i="145"/>
  <c r="AI620" i="145"/>
  <c r="AH620" i="145"/>
  <c r="AG620" i="145"/>
  <c r="AF620" i="145"/>
  <c r="AE620" i="145"/>
  <c r="AD620" i="145"/>
  <c r="Z620" i="145"/>
  <c r="Y620" i="145"/>
  <c r="X620" i="145"/>
  <c r="W620" i="145"/>
  <c r="V620" i="145"/>
  <c r="U620" i="145"/>
  <c r="T620" i="145"/>
  <c r="S620" i="145"/>
  <c r="R620" i="145"/>
  <c r="Q620" i="145"/>
  <c r="P620" i="145"/>
  <c r="O620" i="145"/>
  <c r="N620" i="145"/>
  <c r="M620" i="145"/>
  <c r="L620" i="145"/>
  <c r="K620" i="145"/>
  <c r="J620" i="145"/>
  <c r="I620" i="145"/>
  <c r="H620" i="145"/>
  <c r="G620" i="145"/>
  <c r="F620" i="145"/>
  <c r="E620" i="145"/>
  <c r="AZ619" i="145"/>
  <c r="AY619" i="145"/>
  <c r="AX619" i="145"/>
  <c r="AW619" i="145"/>
  <c r="AV619" i="145"/>
  <c r="AU619" i="145"/>
  <c r="AT619" i="145"/>
  <c r="AS619" i="145"/>
  <c r="AR619" i="145"/>
  <c r="AQ619" i="145"/>
  <c r="AP619" i="145"/>
  <c r="AO619" i="145"/>
  <c r="AN619" i="145"/>
  <c r="AM619" i="145"/>
  <c r="AL619" i="145"/>
  <c r="AK619" i="145"/>
  <c r="AJ619" i="145"/>
  <c r="AI619" i="145"/>
  <c r="AH619" i="145"/>
  <c r="AG619" i="145"/>
  <c r="AF619" i="145"/>
  <c r="AE619" i="145"/>
  <c r="AD619" i="145"/>
  <c r="Z619" i="145"/>
  <c r="Y619" i="145"/>
  <c r="X619" i="145"/>
  <c r="W619" i="145"/>
  <c r="V619" i="145"/>
  <c r="U619" i="145"/>
  <c r="T619" i="145"/>
  <c r="S619" i="145"/>
  <c r="R619" i="145"/>
  <c r="Q619" i="145"/>
  <c r="P619" i="145"/>
  <c r="O619" i="145"/>
  <c r="N619" i="145"/>
  <c r="M619" i="145"/>
  <c r="L619" i="145"/>
  <c r="K619" i="145"/>
  <c r="J619" i="145"/>
  <c r="I619" i="145"/>
  <c r="H619" i="145"/>
  <c r="G619" i="145"/>
  <c r="F619" i="145"/>
  <c r="E619" i="145"/>
  <c r="AZ618" i="145"/>
  <c r="AY618" i="145"/>
  <c r="AX618" i="145"/>
  <c r="AW618" i="145"/>
  <c r="AV618" i="145"/>
  <c r="AU618" i="145"/>
  <c r="AT618" i="145"/>
  <c r="AS618" i="145"/>
  <c r="AR618" i="145"/>
  <c r="AQ618" i="145"/>
  <c r="AP618" i="145"/>
  <c r="AO618" i="145"/>
  <c r="AN618" i="145"/>
  <c r="AM618" i="145"/>
  <c r="AL618" i="145"/>
  <c r="AK618" i="145"/>
  <c r="AJ618" i="145"/>
  <c r="AI618" i="145"/>
  <c r="AH618" i="145"/>
  <c r="AG618" i="145"/>
  <c r="AF618" i="145"/>
  <c r="AE618" i="145"/>
  <c r="AD618" i="145"/>
  <c r="Z618" i="145"/>
  <c r="Y618" i="145"/>
  <c r="X618" i="145"/>
  <c r="W618" i="145"/>
  <c r="V618" i="145"/>
  <c r="U618" i="145"/>
  <c r="T618" i="145"/>
  <c r="S618" i="145"/>
  <c r="R618" i="145"/>
  <c r="Q618" i="145"/>
  <c r="P618" i="145"/>
  <c r="O618" i="145"/>
  <c r="N618" i="145"/>
  <c r="M618" i="145"/>
  <c r="L618" i="145"/>
  <c r="K618" i="145"/>
  <c r="J618" i="145"/>
  <c r="I618" i="145"/>
  <c r="H618" i="145"/>
  <c r="G618" i="145"/>
  <c r="F618" i="145"/>
  <c r="E618" i="145"/>
  <c r="AZ617" i="145"/>
  <c r="AY617" i="145"/>
  <c r="AX617" i="145"/>
  <c r="AW617" i="145"/>
  <c r="AV617" i="145"/>
  <c r="AU617" i="145"/>
  <c r="AT617" i="145"/>
  <c r="AS617" i="145"/>
  <c r="AR617" i="145"/>
  <c r="AQ617" i="145"/>
  <c r="AP617" i="145"/>
  <c r="AO617" i="145"/>
  <c r="AN617" i="145"/>
  <c r="AM617" i="145"/>
  <c r="AL617" i="145"/>
  <c r="AK617" i="145"/>
  <c r="AJ617" i="145"/>
  <c r="AI617" i="145"/>
  <c r="AH617" i="145"/>
  <c r="AG617" i="145"/>
  <c r="AF617" i="145"/>
  <c r="AE617" i="145"/>
  <c r="AD617" i="145"/>
  <c r="Z617" i="145"/>
  <c r="Y617" i="145"/>
  <c r="X617" i="145"/>
  <c r="W617" i="145"/>
  <c r="V617" i="145"/>
  <c r="U617" i="145"/>
  <c r="T617" i="145"/>
  <c r="S617" i="145"/>
  <c r="R617" i="145"/>
  <c r="Q617" i="145"/>
  <c r="P617" i="145"/>
  <c r="O617" i="145"/>
  <c r="N617" i="145"/>
  <c r="M617" i="145"/>
  <c r="L617" i="145"/>
  <c r="K617" i="145"/>
  <c r="J617" i="145"/>
  <c r="I617" i="145"/>
  <c r="H617" i="145"/>
  <c r="G617" i="145"/>
  <c r="F617" i="145"/>
  <c r="E617" i="145"/>
  <c r="AZ616" i="145"/>
  <c r="AY616" i="145"/>
  <c r="AX616" i="145"/>
  <c r="AW616" i="145"/>
  <c r="AV616" i="145"/>
  <c r="AU616" i="145"/>
  <c r="AT616" i="145"/>
  <c r="AS616" i="145"/>
  <c r="AR616" i="145"/>
  <c r="AQ616" i="145"/>
  <c r="AP616" i="145"/>
  <c r="AO616" i="145"/>
  <c r="AN616" i="145"/>
  <c r="AM616" i="145"/>
  <c r="AL616" i="145"/>
  <c r="AK616" i="145"/>
  <c r="AJ616" i="145"/>
  <c r="AI616" i="145"/>
  <c r="AH616" i="145"/>
  <c r="AG616" i="145"/>
  <c r="AF616" i="145"/>
  <c r="AE616" i="145"/>
  <c r="AD616" i="145"/>
  <c r="Z616" i="145"/>
  <c r="Y616" i="145"/>
  <c r="X616" i="145"/>
  <c r="W616" i="145"/>
  <c r="V616" i="145"/>
  <c r="U616" i="145"/>
  <c r="T616" i="145"/>
  <c r="S616" i="145"/>
  <c r="R616" i="145"/>
  <c r="Q616" i="145"/>
  <c r="P616" i="145"/>
  <c r="O616" i="145"/>
  <c r="N616" i="145"/>
  <c r="M616" i="145"/>
  <c r="L616" i="145"/>
  <c r="K616" i="145"/>
  <c r="J616" i="145"/>
  <c r="I616" i="145"/>
  <c r="H616" i="145"/>
  <c r="G616" i="145"/>
  <c r="F616" i="145"/>
  <c r="E616" i="145"/>
  <c r="AZ615" i="145"/>
  <c r="AY615" i="145"/>
  <c r="AX615" i="145"/>
  <c r="AW615" i="145"/>
  <c r="AV615" i="145"/>
  <c r="AU615" i="145"/>
  <c r="AT615" i="145"/>
  <c r="AS615" i="145"/>
  <c r="AR615" i="145"/>
  <c r="AQ615" i="145"/>
  <c r="AP615" i="145"/>
  <c r="AO615" i="145"/>
  <c r="AN615" i="145"/>
  <c r="AM615" i="145"/>
  <c r="AL615" i="145"/>
  <c r="AK615" i="145"/>
  <c r="AJ615" i="145"/>
  <c r="AI615" i="145"/>
  <c r="AH615" i="145"/>
  <c r="AG615" i="145"/>
  <c r="AF615" i="145"/>
  <c r="AE615" i="145"/>
  <c r="AD615" i="145"/>
  <c r="Z615" i="145"/>
  <c r="Y615" i="145"/>
  <c r="X615" i="145"/>
  <c r="W615" i="145"/>
  <c r="V615" i="145"/>
  <c r="U615" i="145"/>
  <c r="T615" i="145"/>
  <c r="S615" i="145"/>
  <c r="R615" i="145"/>
  <c r="Q615" i="145"/>
  <c r="P615" i="145"/>
  <c r="O615" i="145"/>
  <c r="N615" i="145"/>
  <c r="M615" i="145"/>
  <c r="L615" i="145"/>
  <c r="K615" i="145"/>
  <c r="J615" i="145"/>
  <c r="I615" i="145"/>
  <c r="H615" i="145"/>
  <c r="G615" i="145"/>
  <c r="F615" i="145"/>
  <c r="E615" i="145"/>
  <c r="AZ614" i="145"/>
  <c r="AY614" i="145"/>
  <c r="AX614" i="145"/>
  <c r="AW614" i="145"/>
  <c r="AV614" i="145"/>
  <c r="AU614" i="145"/>
  <c r="AT614" i="145"/>
  <c r="AS614" i="145"/>
  <c r="AR614" i="145"/>
  <c r="AQ614" i="145"/>
  <c r="AP614" i="145"/>
  <c r="AO614" i="145"/>
  <c r="AN614" i="145"/>
  <c r="AM614" i="145"/>
  <c r="AL614" i="145"/>
  <c r="AK614" i="145"/>
  <c r="AJ614" i="145"/>
  <c r="AI614" i="145"/>
  <c r="AH614" i="145"/>
  <c r="AG614" i="145"/>
  <c r="AF614" i="145"/>
  <c r="AE614" i="145"/>
  <c r="AD614" i="145"/>
  <c r="Z614" i="145"/>
  <c r="Y614" i="145"/>
  <c r="X614" i="145"/>
  <c r="W614" i="145"/>
  <c r="V614" i="145"/>
  <c r="U614" i="145"/>
  <c r="T614" i="145"/>
  <c r="S614" i="145"/>
  <c r="R614" i="145"/>
  <c r="Q614" i="145"/>
  <c r="P614" i="145"/>
  <c r="O614" i="145"/>
  <c r="N614" i="145"/>
  <c r="M614" i="145"/>
  <c r="L614" i="145"/>
  <c r="K614" i="145"/>
  <c r="J614" i="145"/>
  <c r="I614" i="145"/>
  <c r="H614" i="145"/>
  <c r="G614" i="145"/>
  <c r="F614" i="145"/>
  <c r="E614" i="145"/>
  <c r="AZ613" i="145"/>
  <c r="AY613" i="145"/>
  <c r="AX613" i="145"/>
  <c r="AW613" i="145"/>
  <c r="AV613" i="145"/>
  <c r="AU613" i="145"/>
  <c r="AT613" i="145"/>
  <c r="AS613" i="145"/>
  <c r="AR613" i="145"/>
  <c r="AQ613" i="145"/>
  <c r="AP613" i="145"/>
  <c r="AO613" i="145"/>
  <c r="AN613" i="145"/>
  <c r="AM613" i="145"/>
  <c r="AL613" i="145"/>
  <c r="AK613" i="145"/>
  <c r="AJ613" i="145"/>
  <c r="AI613" i="145"/>
  <c r="AH613" i="145"/>
  <c r="AG613" i="145"/>
  <c r="AF613" i="145"/>
  <c r="AE613" i="145"/>
  <c r="AD613" i="145"/>
  <c r="Z613" i="145"/>
  <c r="Y613" i="145"/>
  <c r="X613" i="145"/>
  <c r="W613" i="145"/>
  <c r="V613" i="145"/>
  <c r="U613" i="145"/>
  <c r="T613" i="145"/>
  <c r="S613" i="145"/>
  <c r="R613" i="145"/>
  <c r="Q613" i="145"/>
  <c r="P613" i="145"/>
  <c r="O613" i="145"/>
  <c r="N613" i="145"/>
  <c r="M613" i="145"/>
  <c r="L613" i="145"/>
  <c r="K613" i="145"/>
  <c r="J613" i="145"/>
  <c r="I613" i="145"/>
  <c r="H613" i="145"/>
  <c r="G613" i="145"/>
  <c r="F613" i="145"/>
  <c r="E613" i="145"/>
  <c r="AZ612" i="145"/>
  <c r="AY612" i="145"/>
  <c r="AX612" i="145"/>
  <c r="AW612" i="145"/>
  <c r="AV612" i="145"/>
  <c r="AU612" i="145"/>
  <c r="AT612" i="145"/>
  <c r="AS612" i="145"/>
  <c r="AR612" i="145"/>
  <c r="AQ612" i="145"/>
  <c r="AP612" i="145"/>
  <c r="AO612" i="145"/>
  <c r="AN612" i="145"/>
  <c r="AM612" i="145"/>
  <c r="AL612" i="145"/>
  <c r="AK612" i="145"/>
  <c r="AJ612" i="145"/>
  <c r="AI612" i="145"/>
  <c r="AH612" i="145"/>
  <c r="AG612" i="145"/>
  <c r="AF612" i="145"/>
  <c r="AE612" i="145"/>
  <c r="AD612" i="145"/>
  <c r="Z612" i="145"/>
  <c r="Y612" i="145"/>
  <c r="X612" i="145"/>
  <c r="W612" i="145"/>
  <c r="V612" i="145"/>
  <c r="U612" i="145"/>
  <c r="T612" i="145"/>
  <c r="S612" i="145"/>
  <c r="R612" i="145"/>
  <c r="Q612" i="145"/>
  <c r="P612" i="145"/>
  <c r="O612" i="145"/>
  <c r="N612" i="145"/>
  <c r="M612" i="145"/>
  <c r="L612" i="145"/>
  <c r="K612" i="145"/>
  <c r="J612" i="145"/>
  <c r="I612" i="145"/>
  <c r="H612" i="145"/>
  <c r="G612" i="145"/>
  <c r="F612" i="145"/>
  <c r="E612" i="145"/>
  <c r="AZ611" i="145"/>
  <c r="AY611" i="145"/>
  <c r="AX611" i="145"/>
  <c r="AW611" i="145"/>
  <c r="AV611" i="145"/>
  <c r="AU611" i="145"/>
  <c r="AT611" i="145"/>
  <c r="AS611" i="145"/>
  <c r="AR611" i="145"/>
  <c r="AQ611" i="145"/>
  <c r="AP611" i="145"/>
  <c r="AO611" i="145"/>
  <c r="AN611" i="145"/>
  <c r="AM611" i="145"/>
  <c r="AL611" i="145"/>
  <c r="AK611" i="145"/>
  <c r="AJ611" i="145"/>
  <c r="AI611" i="145"/>
  <c r="AH611" i="145"/>
  <c r="AG611" i="145"/>
  <c r="AF611" i="145"/>
  <c r="AE611" i="145"/>
  <c r="AD611" i="145"/>
  <c r="Z611" i="145"/>
  <c r="Y611" i="145"/>
  <c r="X611" i="145"/>
  <c r="W611" i="145"/>
  <c r="V611" i="145"/>
  <c r="U611" i="145"/>
  <c r="T611" i="145"/>
  <c r="S611" i="145"/>
  <c r="R611" i="145"/>
  <c r="Q611" i="145"/>
  <c r="P611" i="145"/>
  <c r="O611" i="145"/>
  <c r="N611" i="145"/>
  <c r="M611" i="145"/>
  <c r="L611" i="145"/>
  <c r="K611" i="145"/>
  <c r="J611" i="145"/>
  <c r="I611" i="145"/>
  <c r="H611" i="145"/>
  <c r="G611" i="145"/>
  <c r="F611" i="145"/>
  <c r="E611" i="145"/>
  <c r="AZ610" i="145"/>
  <c r="AY610" i="145"/>
  <c r="AX610" i="145"/>
  <c r="AW610" i="145"/>
  <c r="AV610" i="145"/>
  <c r="AU610" i="145"/>
  <c r="AT610" i="145"/>
  <c r="AS610" i="145"/>
  <c r="AR610" i="145"/>
  <c r="AQ610" i="145"/>
  <c r="AP610" i="145"/>
  <c r="AO610" i="145"/>
  <c r="AN610" i="145"/>
  <c r="AM610" i="145"/>
  <c r="AL610" i="145"/>
  <c r="AK610" i="145"/>
  <c r="AJ610" i="145"/>
  <c r="AI610" i="145"/>
  <c r="AH610" i="145"/>
  <c r="AG610" i="145"/>
  <c r="AF610" i="145"/>
  <c r="AE610" i="145"/>
  <c r="AD610" i="145"/>
  <c r="Z610" i="145"/>
  <c r="Y610" i="145"/>
  <c r="X610" i="145"/>
  <c r="W610" i="145"/>
  <c r="V610" i="145"/>
  <c r="U610" i="145"/>
  <c r="T610" i="145"/>
  <c r="S610" i="145"/>
  <c r="R610" i="145"/>
  <c r="Q610" i="145"/>
  <c r="P610" i="145"/>
  <c r="O610" i="145"/>
  <c r="N610" i="145"/>
  <c r="M610" i="145"/>
  <c r="L610" i="145"/>
  <c r="K610" i="145"/>
  <c r="J610" i="145"/>
  <c r="I610" i="145"/>
  <c r="H610" i="145"/>
  <c r="G610" i="145"/>
  <c r="F610" i="145"/>
  <c r="E610" i="145"/>
  <c r="AZ609" i="145"/>
  <c r="AY609" i="145"/>
  <c r="AX609" i="145"/>
  <c r="AW609" i="145"/>
  <c r="AV609" i="145"/>
  <c r="AU609" i="145"/>
  <c r="AT609" i="145"/>
  <c r="AS609" i="145"/>
  <c r="AR609" i="145"/>
  <c r="AQ609" i="145"/>
  <c r="AP609" i="145"/>
  <c r="AO609" i="145"/>
  <c r="AN609" i="145"/>
  <c r="AM609" i="145"/>
  <c r="AL609" i="145"/>
  <c r="AK609" i="145"/>
  <c r="AJ609" i="145"/>
  <c r="AI609" i="145"/>
  <c r="AH609" i="145"/>
  <c r="AG609" i="145"/>
  <c r="AF609" i="145"/>
  <c r="AE609" i="145"/>
  <c r="AD609" i="145"/>
  <c r="Z609" i="145"/>
  <c r="Y609" i="145"/>
  <c r="X609" i="145"/>
  <c r="W609" i="145"/>
  <c r="V609" i="145"/>
  <c r="U609" i="145"/>
  <c r="T609" i="145"/>
  <c r="S609" i="145"/>
  <c r="R609" i="145"/>
  <c r="Q609" i="145"/>
  <c r="P609" i="145"/>
  <c r="O609" i="145"/>
  <c r="N609" i="145"/>
  <c r="M609" i="145"/>
  <c r="L609" i="145"/>
  <c r="K609" i="145"/>
  <c r="J609" i="145"/>
  <c r="I609" i="145"/>
  <c r="H609" i="145"/>
  <c r="G609" i="145"/>
  <c r="F609" i="145"/>
  <c r="E609" i="145"/>
  <c r="AZ608" i="145"/>
  <c r="AY608" i="145"/>
  <c r="AX608" i="145"/>
  <c r="AW608" i="145"/>
  <c r="AV608" i="145"/>
  <c r="AU608" i="145"/>
  <c r="AT608" i="145"/>
  <c r="AS608" i="145"/>
  <c r="AR608" i="145"/>
  <c r="AQ608" i="145"/>
  <c r="AP608" i="145"/>
  <c r="AO608" i="145"/>
  <c r="AN608" i="145"/>
  <c r="AM608" i="145"/>
  <c r="AL608" i="145"/>
  <c r="AK608" i="145"/>
  <c r="AJ608" i="145"/>
  <c r="AI608" i="145"/>
  <c r="AH608" i="145"/>
  <c r="AG608" i="145"/>
  <c r="AF608" i="145"/>
  <c r="AE608" i="145"/>
  <c r="AD608" i="145"/>
  <c r="Z608" i="145"/>
  <c r="Y608" i="145"/>
  <c r="X608" i="145"/>
  <c r="W608" i="145"/>
  <c r="V608" i="145"/>
  <c r="U608" i="145"/>
  <c r="T608" i="145"/>
  <c r="S608" i="145"/>
  <c r="R608" i="145"/>
  <c r="Q608" i="145"/>
  <c r="P608" i="145"/>
  <c r="O608" i="145"/>
  <c r="N608" i="145"/>
  <c r="M608" i="145"/>
  <c r="L608" i="145"/>
  <c r="K608" i="145"/>
  <c r="J608" i="145"/>
  <c r="I608" i="145"/>
  <c r="H608" i="145"/>
  <c r="G608" i="145"/>
  <c r="F608" i="145"/>
  <c r="E608" i="145"/>
  <c r="AZ607" i="145"/>
  <c r="AY607" i="145"/>
  <c r="AX607" i="145"/>
  <c r="AW607" i="145"/>
  <c r="AV607" i="145"/>
  <c r="AU607" i="145"/>
  <c r="AT607" i="145"/>
  <c r="AS607" i="145"/>
  <c r="AR607" i="145"/>
  <c r="AQ607" i="145"/>
  <c r="AP607" i="145"/>
  <c r="AO607" i="145"/>
  <c r="AN607" i="145"/>
  <c r="AM607" i="145"/>
  <c r="AL607" i="145"/>
  <c r="AK607" i="145"/>
  <c r="AJ607" i="145"/>
  <c r="AI607" i="145"/>
  <c r="AH607" i="145"/>
  <c r="AG607" i="145"/>
  <c r="AF607" i="145"/>
  <c r="AE607" i="145"/>
  <c r="AD607" i="145"/>
  <c r="Z607" i="145"/>
  <c r="Y607" i="145"/>
  <c r="X607" i="145"/>
  <c r="W607" i="145"/>
  <c r="V607" i="145"/>
  <c r="U607" i="145"/>
  <c r="T607" i="145"/>
  <c r="S607" i="145"/>
  <c r="R607" i="145"/>
  <c r="Q607" i="145"/>
  <c r="P607" i="145"/>
  <c r="O607" i="145"/>
  <c r="N607" i="145"/>
  <c r="M607" i="145"/>
  <c r="L607" i="145"/>
  <c r="K607" i="145"/>
  <c r="J607" i="145"/>
  <c r="I607" i="145"/>
  <c r="H607" i="145"/>
  <c r="G607" i="145"/>
  <c r="F607" i="145"/>
  <c r="E607" i="145"/>
  <c r="AZ606" i="145"/>
  <c r="AY606" i="145"/>
  <c r="AX606" i="145"/>
  <c r="AW606" i="145"/>
  <c r="AV606" i="145"/>
  <c r="AU606" i="145"/>
  <c r="AT606" i="145"/>
  <c r="AS606" i="145"/>
  <c r="AR606" i="145"/>
  <c r="AQ606" i="145"/>
  <c r="AP606" i="145"/>
  <c r="AO606" i="145"/>
  <c r="AN606" i="145"/>
  <c r="AM606" i="145"/>
  <c r="AL606" i="145"/>
  <c r="AK606" i="145"/>
  <c r="AJ606" i="145"/>
  <c r="AI606" i="145"/>
  <c r="AH606" i="145"/>
  <c r="AG606" i="145"/>
  <c r="AF606" i="145"/>
  <c r="AE606" i="145"/>
  <c r="AD606" i="145"/>
  <c r="Z606" i="145"/>
  <c r="Y606" i="145"/>
  <c r="X606" i="145"/>
  <c r="W606" i="145"/>
  <c r="V606" i="145"/>
  <c r="U606" i="145"/>
  <c r="T606" i="145"/>
  <c r="S606" i="145"/>
  <c r="R606" i="145"/>
  <c r="Q606" i="145"/>
  <c r="P606" i="145"/>
  <c r="O606" i="145"/>
  <c r="N606" i="145"/>
  <c r="M606" i="145"/>
  <c r="L606" i="145"/>
  <c r="K606" i="145"/>
  <c r="J606" i="145"/>
  <c r="I606" i="145"/>
  <c r="H606" i="145"/>
  <c r="G606" i="145"/>
  <c r="F606" i="145"/>
  <c r="E606" i="145"/>
  <c r="AZ605" i="145"/>
  <c r="AY605" i="145"/>
  <c r="AX605" i="145"/>
  <c r="AW605" i="145"/>
  <c r="AV605" i="145"/>
  <c r="AU605" i="145"/>
  <c r="AT605" i="145"/>
  <c r="AS605" i="145"/>
  <c r="AR605" i="145"/>
  <c r="AQ605" i="145"/>
  <c r="AP605" i="145"/>
  <c r="AO605" i="145"/>
  <c r="AN605" i="145"/>
  <c r="AM605" i="145"/>
  <c r="AL605" i="145"/>
  <c r="AK605" i="145"/>
  <c r="AJ605" i="145"/>
  <c r="AI605" i="145"/>
  <c r="AH605" i="145"/>
  <c r="AG605" i="145"/>
  <c r="AF605" i="145"/>
  <c r="AE605" i="145"/>
  <c r="AD605" i="145"/>
  <c r="Z605" i="145"/>
  <c r="Y605" i="145"/>
  <c r="X605" i="145"/>
  <c r="W605" i="145"/>
  <c r="V605" i="145"/>
  <c r="U605" i="145"/>
  <c r="T605" i="145"/>
  <c r="S605" i="145"/>
  <c r="R605" i="145"/>
  <c r="Q605" i="145"/>
  <c r="P605" i="145"/>
  <c r="O605" i="145"/>
  <c r="N605" i="145"/>
  <c r="M605" i="145"/>
  <c r="L605" i="145"/>
  <c r="K605" i="145"/>
  <c r="J605" i="145"/>
  <c r="I605" i="145"/>
  <c r="H605" i="145"/>
  <c r="G605" i="145"/>
  <c r="F605" i="145"/>
  <c r="E605" i="145"/>
  <c r="AZ604" i="145"/>
  <c r="AY604" i="145"/>
  <c r="AX604" i="145"/>
  <c r="AW604" i="145"/>
  <c r="AV604" i="145"/>
  <c r="AU604" i="145"/>
  <c r="AT604" i="145"/>
  <c r="AS604" i="145"/>
  <c r="AR604" i="145"/>
  <c r="AQ604" i="145"/>
  <c r="AP604" i="145"/>
  <c r="AO604" i="145"/>
  <c r="AN604" i="145"/>
  <c r="AM604" i="145"/>
  <c r="AL604" i="145"/>
  <c r="AK604" i="145"/>
  <c r="AJ604" i="145"/>
  <c r="AI604" i="145"/>
  <c r="AH604" i="145"/>
  <c r="AG604" i="145"/>
  <c r="AF604" i="145"/>
  <c r="AE604" i="145"/>
  <c r="AD604" i="145"/>
  <c r="Z604" i="145"/>
  <c r="Y604" i="145"/>
  <c r="X604" i="145"/>
  <c r="W604" i="145"/>
  <c r="V604" i="145"/>
  <c r="U604" i="145"/>
  <c r="T604" i="145"/>
  <c r="S604" i="145"/>
  <c r="R604" i="145"/>
  <c r="Q604" i="145"/>
  <c r="P604" i="145"/>
  <c r="O604" i="145"/>
  <c r="N604" i="145"/>
  <c r="M604" i="145"/>
  <c r="L604" i="145"/>
  <c r="K604" i="145"/>
  <c r="J604" i="145"/>
  <c r="I604" i="145"/>
  <c r="H604" i="145"/>
  <c r="G604" i="145"/>
  <c r="F604" i="145"/>
  <c r="E604" i="145"/>
  <c r="AZ603" i="145"/>
  <c r="AY603" i="145"/>
  <c r="AX603" i="145"/>
  <c r="AW603" i="145"/>
  <c r="AV603" i="145"/>
  <c r="AU603" i="145"/>
  <c r="AT603" i="145"/>
  <c r="AS603" i="145"/>
  <c r="AR603" i="145"/>
  <c r="AQ603" i="145"/>
  <c r="AP603" i="145"/>
  <c r="AO603" i="145"/>
  <c r="AN603" i="145"/>
  <c r="AM603" i="145"/>
  <c r="AL603" i="145"/>
  <c r="AK603" i="145"/>
  <c r="AJ603" i="145"/>
  <c r="AI603" i="145"/>
  <c r="AH603" i="145"/>
  <c r="AG603" i="145"/>
  <c r="AF603" i="145"/>
  <c r="AE603" i="145"/>
  <c r="AD603" i="145"/>
  <c r="Z603" i="145"/>
  <c r="Y603" i="145"/>
  <c r="X603" i="145"/>
  <c r="W603" i="145"/>
  <c r="V603" i="145"/>
  <c r="U603" i="145"/>
  <c r="T603" i="145"/>
  <c r="S603" i="145"/>
  <c r="R603" i="145"/>
  <c r="Q603" i="145"/>
  <c r="P603" i="145"/>
  <c r="O603" i="145"/>
  <c r="N603" i="145"/>
  <c r="M603" i="145"/>
  <c r="L603" i="145"/>
  <c r="K603" i="145"/>
  <c r="J603" i="145"/>
  <c r="I603" i="145"/>
  <c r="H603" i="145"/>
  <c r="G603" i="145"/>
  <c r="F603" i="145"/>
  <c r="E603" i="145"/>
  <c r="AZ602" i="145"/>
  <c r="AY602" i="145"/>
  <c r="AX602" i="145"/>
  <c r="AW602" i="145"/>
  <c r="AV602" i="145"/>
  <c r="AU602" i="145"/>
  <c r="AT602" i="145"/>
  <c r="AS602" i="145"/>
  <c r="AR602" i="145"/>
  <c r="AQ602" i="145"/>
  <c r="AP602" i="145"/>
  <c r="AO602" i="145"/>
  <c r="AN602" i="145"/>
  <c r="AM602" i="145"/>
  <c r="AL602" i="145"/>
  <c r="AK602" i="145"/>
  <c r="AJ602" i="145"/>
  <c r="AI602" i="145"/>
  <c r="AH602" i="145"/>
  <c r="AG602" i="145"/>
  <c r="AF602" i="145"/>
  <c r="AE602" i="145"/>
  <c r="AD602" i="145"/>
  <c r="Z602" i="145"/>
  <c r="Y602" i="145"/>
  <c r="X602" i="145"/>
  <c r="W602" i="145"/>
  <c r="V602" i="145"/>
  <c r="U602" i="145"/>
  <c r="T602" i="145"/>
  <c r="S602" i="145"/>
  <c r="R602" i="145"/>
  <c r="Q602" i="145"/>
  <c r="P602" i="145"/>
  <c r="O602" i="145"/>
  <c r="N602" i="145"/>
  <c r="M602" i="145"/>
  <c r="L602" i="145"/>
  <c r="K602" i="145"/>
  <c r="J602" i="145"/>
  <c r="I602" i="145"/>
  <c r="H602" i="145"/>
  <c r="G602" i="145"/>
  <c r="F602" i="145"/>
  <c r="E602" i="145"/>
  <c r="AZ601" i="145"/>
  <c r="AY601" i="145"/>
  <c r="AX601" i="145"/>
  <c r="AW601" i="145"/>
  <c r="AV601" i="145"/>
  <c r="AU601" i="145"/>
  <c r="AT601" i="145"/>
  <c r="AS601" i="145"/>
  <c r="AR601" i="145"/>
  <c r="AQ601" i="145"/>
  <c r="AP601" i="145"/>
  <c r="AO601" i="145"/>
  <c r="AN601" i="145"/>
  <c r="AM601" i="145"/>
  <c r="AL601" i="145"/>
  <c r="AK601" i="145"/>
  <c r="AJ601" i="145"/>
  <c r="AI601" i="145"/>
  <c r="AH601" i="145"/>
  <c r="AG601" i="145"/>
  <c r="AF601" i="145"/>
  <c r="AE601" i="145"/>
  <c r="AD601" i="145"/>
  <c r="Z601" i="145"/>
  <c r="Y601" i="145"/>
  <c r="X601" i="145"/>
  <c r="W601" i="145"/>
  <c r="V601" i="145"/>
  <c r="U601" i="145"/>
  <c r="T601" i="145"/>
  <c r="S601" i="145"/>
  <c r="R601" i="145"/>
  <c r="Q601" i="145"/>
  <c r="P601" i="145"/>
  <c r="O601" i="145"/>
  <c r="N601" i="145"/>
  <c r="M601" i="145"/>
  <c r="L601" i="145"/>
  <c r="K601" i="145"/>
  <c r="J601" i="145"/>
  <c r="I601" i="145"/>
  <c r="H601" i="145"/>
  <c r="G601" i="145"/>
  <c r="F601" i="145"/>
  <c r="E601" i="145"/>
  <c r="AZ600" i="145"/>
  <c r="AY600" i="145"/>
  <c r="AX600" i="145"/>
  <c r="AW600" i="145"/>
  <c r="AV600" i="145"/>
  <c r="AU600" i="145"/>
  <c r="AT600" i="145"/>
  <c r="AS600" i="145"/>
  <c r="AR600" i="145"/>
  <c r="AQ600" i="145"/>
  <c r="AP600" i="145"/>
  <c r="AO600" i="145"/>
  <c r="AN600" i="145"/>
  <c r="AM600" i="145"/>
  <c r="AL600" i="145"/>
  <c r="AK600" i="145"/>
  <c r="AJ600" i="145"/>
  <c r="AI600" i="145"/>
  <c r="AH600" i="145"/>
  <c r="AG600" i="145"/>
  <c r="AF600" i="145"/>
  <c r="AE600" i="145"/>
  <c r="AD600" i="145"/>
  <c r="Z600" i="145"/>
  <c r="Y600" i="145"/>
  <c r="X600" i="145"/>
  <c r="W600" i="145"/>
  <c r="V600" i="145"/>
  <c r="U600" i="145"/>
  <c r="T600" i="145"/>
  <c r="S600" i="145"/>
  <c r="R600" i="145"/>
  <c r="Q600" i="145"/>
  <c r="P600" i="145"/>
  <c r="O600" i="145"/>
  <c r="N600" i="145"/>
  <c r="M600" i="145"/>
  <c r="L600" i="145"/>
  <c r="K600" i="145"/>
  <c r="J600" i="145"/>
  <c r="I600" i="145"/>
  <c r="H600" i="145"/>
  <c r="G600" i="145"/>
  <c r="F600" i="145"/>
  <c r="E600" i="145"/>
  <c r="AZ599" i="145"/>
  <c r="AY599" i="145"/>
  <c r="AX599" i="145"/>
  <c r="AW599" i="145"/>
  <c r="AV599" i="145"/>
  <c r="AU599" i="145"/>
  <c r="AT599" i="145"/>
  <c r="AS599" i="145"/>
  <c r="AR599" i="145"/>
  <c r="AQ599" i="145"/>
  <c r="AP599" i="145"/>
  <c r="AO599" i="145"/>
  <c r="AN599" i="145"/>
  <c r="AM599" i="145"/>
  <c r="AL599" i="145"/>
  <c r="AK599" i="145"/>
  <c r="AJ599" i="145"/>
  <c r="AI599" i="145"/>
  <c r="AH599" i="145"/>
  <c r="AG599" i="145"/>
  <c r="AF599" i="145"/>
  <c r="AE599" i="145"/>
  <c r="AD599" i="145"/>
  <c r="Z599" i="145"/>
  <c r="Y599" i="145"/>
  <c r="X599" i="145"/>
  <c r="W599" i="145"/>
  <c r="V599" i="145"/>
  <c r="U599" i="145"/>
  <c r="T599" i="145"/>
  <c r="S599" i="145"/>
  <c r="R599" i="145"/>
  <c r="Q599" i="145"/>
  <c r="P599" i="145"/>
  <c r="O599" i="145"/>
  <c r="N599" i="145"/>
  <c r="M599" i="145"/>
  <c r="L599" i="145"/>
  <c r="K599" i="145"/>
  <c r="J599" i="145"/>
  <c r="I599" i="145"/>
  <c r="H599" i="145"/>
  <c r="G599" i="145"/>
  <c r="F599" i="145"/>
  <c r="E599" i="145"/>
  <c r="AZ598" i="145"/>
  <c r="AY598" i="145"/>
  <c r="AX598" i="145"/>
  <c r="AW598" i="145"/>
  <c r="AV598" i="145"/>
  <c r="AU598" i="145"/>
  <c r="AT598" i="145"/>
  <c r="AS598" i="145"/>
  <c r="AR598" i="145"/>
  <c r="AQ598" i="145"/>
  <c r="AP598" i="145"/>
  <c r="AO598" i="145"/>
  <c r="AN598" i="145"/>
  <c r="AM598" i="145"/>
  <c r="AL598" i="145"/>
  <c r="AK598" i="145"/>
  <c r="AJ598" i="145"/>
  <c r="AI598" i="145"/>
  <c r="AH598" i="145"/>
  <c r="AG598" i="145"/>
  <c r="AF598" i="145"/>
  <c r="AE598" i="145"/>
  <c r="AD598" i="145"/>
  <c r="Z598" i="145"/>
  <c r="Y598" i="145"/>
  <c r="X598" i="145"/>
  <c r="W598" i="145"/>
  <c r="V598" i="145"/>
  <c r="U598" i="145"/>
  <c r="T598" i="145"/>
  <c r="S598" i="145"/>
  <c r="R598" i="145"/>
  <c r="Q598" i="145"/>
  <c r="P598" i="145"/>
  <c r="O598" i="145"/>
  <c r="N598" i="145"/>
  <c r="M598" i="145"/>
  <c r="L598" i="145"/>
  <c r="K598" i="145"/>
  <c r="J598" i="145"/>
  <c r="I598" i="145"/>
  <c r="H598" i="145"/>
  <c r="G598" i="145"/>
  <c r="F598" i="145"/>
  <c r="E598" i="145"/>
  <c r="AZ597" i="145"/>
  <c r="AY597" i="145"/>
  <c r="AX597" i="145"/>
  <c r="AW597" i="145"/>
  <c r="AV597" i="145"/>
  <c r="AU597" i="145"/>
  <c r="AT597" i="145"/>
  <c r="AS597" i="145"/>
  <c r="AR597" i="145"/>
  <c r="AQ597" i="145"/>
  <c r="AP597" i="145"/>
  <c r="AO597" i="145"/>
  <c r="AN597" i="145"/>
  <c r="AM597" i="145"/>
  <c r="AL597" i="145"/>
  <c r="AK597" i="145"/>
  <c r="AJ597" i="145"/>
  <c r="AI597" i="145"/>
  <c r="AH597" i="145"/>
  <c r="AG597" i="145"/>
  <c r="AF597" i="145"/>
  <c r="AE597" i="145"/>
  <c r="AD597" i="145"/>
  <c r="Z597" i="145"/>
  <c r="Y597" i="145"/>
  <c r="X597" i="145"/>
  <c r="W597" i="145"/>
  <c r="V597" i="145"/>
  <c r="U597" i="145"/>
  <c r="T597" i="145"/>
  <c r="S597" i="145"/>
  <c r="R597" i="145"/>
  <c r="Q597" i="145"/>
  <c r="P597" i="145"/>
  <c r="O597" i="145"/>
  <c r="N597" i="145"/>
  <c r="M597" i="145"/>
  <c r="L597" i="145"/>
  <c r="K597" i="145"/>
  <c r="J597" i="145"/>
  <c r="I597" i="145"/>
  <c r="H597" i="145"/>
  <c r="G597" i="145"/>
  <c r="F597" i="145"/>
  <c r="E597" i="145"/>
  <c r="AZ596" i="145"/>
  <c r="AY596" i="145"/>
  <c r="AX596" i="145"/>
  <c r="AW596" i="145"/>
  <c r="AV596" i="145"/>
  <c r="AU596" i="145"/>
  <c r="AT596" i="145"/>
  <c r="AS596" i="145"/>
  <c r="AR596" i="145"/>
  <c r="AQ596" i="145"/>
  <c r="AP596" i="145"/>
  <c r="AO596" i="145"/>
  <c r="AN596" i="145"/>
  <c r="AM596" i="145"/>
  <c r="AL596" i="145"/>
  <c r="AK596" i="145"/>
  <c r="AJ596" i="145"/>
  <c r="AI596" i="145"/>
  <c r="AH596" i="145"/>
  <c r="AG596" i="145"/>
  <c r="AF596" i="145"/>
  <c r="AE596" i="145"/>
  <c r="AD596" i="145"/>
  <c r="Z596" i="145"/>
  <c r="Y596" i="145"/>
  <c r="X596" i="145"/>
  <c r="W596" i="145"/>
  <c r="V596" i="145"/>
  <c r="U596" i="145"/>
  <c r="T596" i="145"/>
  <c r="S596" i="145"/>
  <c r="R596" i="145"/>
  <c r="Q596" i="145"/>
  <c r="P596" i="145"/>
  <c r="O596" i="145"/>
  <c r="N596" i="145"/>
  <c r="M596" i="145"/>
  <c r="L596" i="145"/>
  <c r="K596" i="145"/>
  <c r="J596" i="145"/>
  <c r="I596" i="145"/>
  <c r="H596" i="145"/>
  <c r="G596" i="145"/>
  <c r="F596" i="145"/>
  <c r="E596" i="145"/>
  <c r="AZ595" i="145"/>
  <c r="AY595" i="145"/>
  <c r="AX595" i="145"/>
  <c r="AW595" i="145"/>
  <c r="AV595" i="145"/>
  <c r="AU595" i="145"/>
  <c r="AT595" i="145"/>
  <c r="AS595" i="145"/>
  <c r="AR595" i="145"/>
  <c r="AQ595" i="145"/>
  <c r="AP595" i="145"/>
  <c r="AO595" i="145"/>
  <c r="AN595" i="145"/>
  <c r="AM595" i="145"/>
  <c r="AL595" i="145"/>
  <c r="AK595" i="145"/>
  <c r="AJ595" i="145"/>
  <c r="AI595" i="145"/>
  <c r="AH595" i="145"/>
  <c r="AG595" i="145"/>
  <c r="AF595" i="145"/>
  <c r="AE595" i="145"/>
  <c r="AD595" i="145"/>
  <c r="Z595" i="145"/>
  <c r="Y595" i="145"/>
  <c r="X595" i="145"/>
  <c r="W595" i="145"/>
  <c r="V595" i="145"/>
  <c r="U595" i="145"/>
  <c r="T595" i="145"/>
  <c r="S595" i="145"/>
  <c r="R595" i="145"/>
  <c r="Q595" i="145"/>
  <c r="P595" i="145"/>
  <c r="O595" i="145"/>
  <c r="N595" i="145"/>
  <c r="M595" i="145"/>
  <c r="L595" i="145"/>
  <c r="K595" i="145"/>
  <c r="J595" i="145"/>
  <c r="I595" i="145"/>
  <c r="H595" i="145"/>
  <c r="G595" i="145"/>
  <c r="F595" i="145"/>
  <c r="E595" i="145"/>
  <c r="AZ594" i="145"/>
  <c r="AY594" i="145"/>
  <c r="AX594" i="145"/>
  <c r="AW594" i="145"/>
  <c r="AV594" i="145"/>
  <c r="AU594" i="145"/>
  <c r="AT594" i="145"/>
  <c r="AS594" i="145"/>
  <c r="AR594" i="145"/>
  <c r="AQ594" i="145"/>
  <c r="AP594" i="145"/>
  <c r="AO594" i="145"/>
  <c r="AN594" i="145"/>
  <c r="AM594" i="145"/>
  <c r="AL594" i="145"/>
  <c r="AK594" i="145"/>
  <c r="AJ594" i="145"/>
  <c r="AI594" i="145"/>
  <c r="AH594" i="145"/>
  <c r="AG594" i="145"/>
  <c r="AF594" i="145"/>
  <c r="AE594" i="145"/>
  <c r="AD594" i="145"/>
  <c r="Z594" i="145"/>
  <c r="Y594" i="145"/>
  <c r="X594" i="145"/>
  <c r="W594" i="145"/>
  <c r="V594" i="145"/>
  <c r="U594" i="145"/>
  <c r="T594" i="145"/>
  <c r="S594" i="145"/>
  <c r="R594" i="145"/>
  <c r="Q594" i="145"/>
  <c r="P594" i="145"/>
  <c r="O594" i="145"/>
  <c r="N594" i="145"/>
  <c r="M594" i="145"/>
  <c r="L594" i="145"/>
  <c r="K594" i="145"/>
  <c r="J594" i="145"/>
  <c r="I594" i="145"/>
  <c r="H594" i="145"/>
  <c r="G594" i="145"/>
  <c r="F594" i="145"/>
  <c r="E594" i="145"/>
  <c r="AZ593" i="145"/>
  <c r="AY593" i="145"/>
  <c r="AX593" i="145"/>
  <c r="AW593" i="145"/>
  <c r="AV593" i="145"/>
  <c r="AU593" i="145"/>
  <c r="AT593" i="145"/>
  <c r="AS593" i="145"/>
  <c r="AR593" i="145"/>
  <c r="AQ593" i="145"/>
  <c r="AP593" i="145"/>
  <c r="AO593" i="145"/>
  <c r="AN593" i="145"/>
  <c r="AM593" i="145"/>
  <c r="AL593" i="145"/>
  <c r="AK593" i="145"/>
  <c r="AJ593" i="145"/>
  <c r="AI593" i="145"/>
  <c r="AH593" i="145"/>
  <c r="AG593" i="145"/>
  <c r="AF593" i="145"/>
  <c r="AE593" i="145"/>
  <c r="AD593" i="145"/>
  <c r="Z593" i="145"/>
  <c r="Y593" i="145"/>
  <c r="X593" i="145"/>
  <c r="W593" i="145"/>
  <c r="V593" i="145"/>
  <c r="U593" i="145"/>
  <c r="T593" i="145"/>
  <c r="S593" i="145"/>
  <c r="R593" i="145"/>
  <c r="Q593" i="145"/>
  <c r="P593" i="145"/>
  <c r="O593" i="145"/>
  <c r="N593" i="145"/>
  <c r="M593" i="145"/>
  <c r="L593" i="145"/>
  <c r="K593" i="145"/>
  <c r="J593" i="145"/>
  <c r="I593" i="145"/>
  <c r="H593" i="145"/>
  <c r="G593" i="145"/>
  <c r="F593" i="145"/>
  <c r="E593" i="145"/>
  <c r="AZ592" i="145"/>
  <c r="AY592" i="145"/>
  <c r="AX592" i="145"/>
  <c r="AW592" i="145"/>
  <c r="AV592" i="145"/>
  <c r="AU592" i="145"/>
  <c r="AT592" i="145"/>
  <c r="AS592" i="145"/>
  <c r="AR592" i="145"/>
  <c r="AQ592" i="145"/>
  <c r="AP592" i="145"/>
  <c r="AO592" i="145"/>
  <c r="AN592" i="145"/>
  <c r="AM592" i="145"/>
  <c r="AL592" i="145"/>
  <c r="AK592" i="145"/>
  <c r="AJ592" i="145"/>
  <c r="AI592" i="145"/>
  <c r="AH592" i="145"/>
  <c r="AG592" i="145"/>
  <c r="AF592" i="145"/>
  <c r="AE592" i="145"/>
  <c r="AD592" i="145"/>
  <c r="Z592" i="145"/>
  <c r="Y592" i="145"/>
  <c r="X592" i="145"/>
  <c r="W592" i="145"/>
  <c r="V592" i="145"/>
  <c r="U592" i="145"/>
  <c r="T592" i="145"/>
  <c r="S592" i="145"/>
  <c r="R592" i="145"/>
  <c r="Q592" i="145"/>
  <c r="P592" i="145"/>
  <c r="O592" i="145"/>
  <c r="N592" i="145"/>
  <c r="M592" i="145"/>
  <c r="L592" i="145"/>
  <c r="K592" i="145"/>
  <c r="J592" i="145"/>
  <c r="I592" i="145"/>
  <c r="H592" i="145"/>
  <c r="G592" i="145"/>
  <c r="F592" i="145"/>
  <c r="E592" i="145"/>
  <c r="AZ591" i="145"/>
  <c r="AY591" i="145"/>
  <c r="AX591" i="145"/>
  <c r="AW591" i="145"/>
  <c r="AV591" i="145"/>
  <c r="AU591" i="145"/>
  <c r="AT591" i="145"/>
  <c r="AS591" i="145"/>
  <c r="AR591" i="145"/>
  <c r="AQ591" i="145"/>
  <c r="AP591" i="145"/>
  <c r="AO591" i="145"/>
  <c r="AN591" i="145"/>
  <c r="AM591" i="145"/>
  <c r="AL591" i="145"/>
  <c r="AK591" i="145"/>
  <c r="AJ591" i="145"/>
  <c r="AI591" i="145"/>
  <c r="AH591" i="145"/>
  <c r="AG591" i="145"/>
  <c r="AF591" i="145"/>
  <c r="AE591" i="145"/>
  <c r="AD591" i="145"/>
  <c r="Z591" i="145"/>
  <c r="Y591" i="145"/>
  <c r="X591" i="145"/>
  <c r="W591" i="145"/>
  <c r="V591" i="145"/>
  <c r="U591" i="145"/>
  <c r="T591" i="145"/>
  <c r="S591" i="145"/>
  <c r="R591" i="145"/>
  <c r="Q591" i="145"/>
  <c r="P591" i="145"/>
  <c r="O591" i="145"/>
  <c r="N591" i="145"/>
  <c r="M591" i="145"/>
  <c r="L591" i="145"/>
  <c r="K591" i="145"/>
  <c r="J591" i="145"/>
  <c r="I591" i="145"/>
  <c r="H591" i="145"/>
  <c r="G591" i="145"/>
  <c r="F591" i="145"/>
  <c r="E591" i="145"/>
  <c r="AZ590" i="145"/>
  <c r="AY590" i="145"/>
  <c r="AX590" i="145"/>
  <c r="AW590" i="145"/>
  <c r="AV590" i="145"/>
  <c r="AU590" i="145"/>
  <c r="AT590" i="145"/>
  <c r="AS590" i="145"/>
  <c r="AR590" i="145"/>
  <c r="AQ590" i="145"/>
  <c r="AP590" i="145"/>
  <c r="AO590" i="145"/>
  <c r="AN590" i="145"/>
  <c r="AM590" i="145"/>
  <c r="AL590" i="145"/>
  <c r="AK590" i="145"/>
  <c r="AJ590" i="145"/>
  <c r="AI590" i="145"/>
  <c r="AH590" i="145"/>
  <c r="AG590" i="145"/>
  <c r="AF590" i="145"/>
  <c r="AE590" i="145"/>
  <c r="AD590" i="145"/>
  <c r="Z590" i="145"/>
  <c r="Y590" i="145"/>
  <c r="X590" i="145"/>
  <c r="W590" i="145"/>
  <c r="V590" i="145"/>
  <c r="U590" i="145"/>
  <c r="T590" i="145"/>
  <c r="S590" i="145"/>
  <c r="R590" i="145"/>
  <c r="Q590" i="145"/>
  <c r="P590" i="145"/>
  <c r="O590" i="145"/>
  <c r="N590" i="145"/>
  <c r="M590" i="145"/>
  <c r="L590" i="145"/>
  <c r="K590" i="145"/>
  <c r="J590" i="145"/>
  <c r="I590" i="145"/>
  <c r="H590" i="145"/>
  <c r="G590" i="145"/>
  <c r="F590" i="145"/>
  <c r="E590" i="145"/>
  <c r="AZ589" i="145"/>
  <c r="AY589" i="145"/>
  <c r="AX589" i="145"/>
  <c r="AW589" i="145"/>
  <c r="AV589" i="145"/>
  <c r="AU589" i="145"/>
  <c r="AT589" i="145"/>
  <c r="AS589" i="145"/>
  <c r="AR589" i="145"/>
  <c r="AQ589" i="145"/>
  <c r="AP589" i="145"/>
  <c r="AO589" i="145"/>
  <c r="AN589" i="145"/>
  <c r="AM589" i="145"/>
  <c r="AL589" i="145"/>
  <c r="AK589" i="145"/>
  <c r="AJ589" i="145"/>
  <c r="AI589" i="145"/>
  <c r="AH589" i="145"/>
  <c r="AG589" i="145"/>
  <c r="AF589" i="145"/>
  <c r="AE589" i="145"/>
  <c r="AD589" i="145"/>
  <c r="Z589" i="145"/>
  <c r="Y589" i="145"/>
  <c r="X589" i="145"/>
  <c r="W589" i="145"/>
  <c r="V589" i="145"/>
  <c r="U589" i="145"/>
  <c r="T589" i="145"/>
  <c r="S589" i="145"/>
  <c r="R589" i="145"/>
  <c r="Q589" i="145"/>
  <c r="P589" i="145"/>
  <c r="O589" i="145"/>
  <c r="N589" i="145"/>
  <c r="M589" i="145"/>
  <c r="L589" i="145"/>
  <c r="K589" i="145"/>
  <c r="J589" i="145"/>
  <c r="I589" i="145"/>
  <c r="H589" i="145"/>
  <c r="G589" i="145"/>
  <c r="F589" i="145"/>
  <c r="E589" i="145"/>
  <c r="AZ588" i="145"/>
  <c r="AY588" i="145"/>
  <c r="AX588" i="145"/>
  <c r="AW588" i="145"/>
  <c r="AV588" i="145"/>
  <c r="AU588" i="145"/>
  <c r="AT588" i="145"/>
  <c r="AS588" i="145"/>
  <c r="AR588" i="145"/>
  <c r="AQ588" i="145"/>
  <c r="AP588" i="145"/>
  <c r="AO588" i="145"/>
  <c r="AN588" i="145"/>
  <c r="AM588" i="145"/>
  <c r="AL588" i="145"/>
  <c r="AK588" i="145"/>
  <c r="AJ588" i="145"/>
  <c r="AI588" i="145"/>
  <c r="AH588" i="145"/>
  <c r="AG588" i="145"/>
  <c r="AF588" i="145"/>
  <c r="AE588" i="145"/>
  <c r="AD588" i="145"/>
  <c r="Z588" i="145"/>
  <c r="Y588" i="145"/>
  <c r="X588" i="145"/>
  <c r="W588" i="145"/>
  <c r="V588" i="145"/>
  <c r="U588" i="145"/>
  <c r="T588" i="145"/>
  <c r="S588" i="145"/>
  <c r="R588" i="145"/>
  <c r="Q588" i="145"/>
  <c r="P588" i="145"/>
  <c r="O588" i="145"/>
  <c r="N588" i="145"/>
  <c r="M588" i="145"/>
  <c r="L588" i="145"/>
  <c r="K588" i="145"/>
  <c r="J588" i="145"/>
  <c r="I588" i="145"/>
  <c r="H588" i="145"/>
  <c r="G588" i="145"/>
  <c r="F588" i="145"/>
  <c r="E588" i="145"/>
  <c r="AZ587" i="145"/>
  <c r="AY587" i="145"/>
  <c r="AX587" i="145"/>
  <c r="AW587" i="145"/>
  <c r="AV587" i="145"/>
  <c r="AU587" i="145"/>
  <c r="AT587" i="145"/>
  <c r="AS587" i="145"/>
  <c r="AR587" i="145"/>
  <c r="AQ587" i="145"/>
  <c r="AP587" i="145"/>
  <c r="AO587" i="145"/>
  <c r="AN587" i="145"/>
  <c r="AM587" i="145"/>
  <c r="AL587" i="145"/>
  <c r="AK587" i="145"/>
  <c r="AJ587" i="145"/>
  <c r="AI587" i="145"/>
  <c r="AH587" i="145"/>
  <c r="AG587" i="145"/>
  <c r="AF587" i="145"/>
  <c r="AE587" i="145"/>
  <c r="AD587" i="145"/>
  <c r="Z587" i="145"/>
  <c r="Y587" i="145"/>
  <c r="X587" i="145"/>
  <c r="W587" i="145"/>
  <c r="V587" i="145"/>
  <c r="U587" i="145"/>
  <c r="T587" i="145"/>
  <c r="S587" i="145"/>
  <c r="R587" i="145"/>
  <c r="Q587" i="145"/>
  <c r="P587" i="145"/>
  <c r="O587" i="145"/>
  <c r="N587" i="145"/>
  <c r="M587" i="145"/>
  <c r="L587" i="145"/>
  <c r="K587" i="145"/>
  <c r="J587" i="145"/>
  <c r="I587" i="145"/>
  <c r="H587" i="145"/>
  <c r="G587" i="145"/>
  <c r="F587" i="145"/>
  <c r="E587" i="145"/>
  <c r="AZ586" i="145"/>
  <c r="AY586" i="145"/>
  <c r="AX586" i="145"/>
  <c r="AW586" i="145"/>
  <c r="AV586" i="145"/>
  <c r="AU586" i="145"/>
  <c r="AT586" i="145"/>
  <c r="AS586" i="145"/>
  <c r="AR586" i="145"/>
  <c r="AQ586" i="145"/>
  <c r="AP586" i="145"/>
  <c r="AO586" i="145"/>
  <c r="AN586" i="145"/>
  <c r="AM586" i="145"/>
  <c r="AL586" i="145"/>
  <c r="AK586" i="145"/>
  <c r="AJ586" i="145"/>
  <c r="AI586" i="145"/>
  <c r="AH586" i="145"/>
  <c r="AG586" i="145"/>
  <c r="AF586" i="145"/>
  <c r="AE586" i="145"/>
  <c r="AD586" i="145"/>
  <c r="Z586" i="145"/>
  <c r="Y586" i="145"/>
  <c r="X586" i="145"/>
  <c r="W586" i="145"/>
  <c r="V586" i="145"/>
  <c r="U586" i="145"/>
  <c r="T586" i="145"/>
  <c r="S586" i="145"/>
  <c r="R586" i="145"/>
  <c r="Q586" i="145"/>
  <c r="P586" i="145"/>
  <c r="O586" i="145"/>
  <c r="N586" i="145"/>
  <c r="M586" i="145"/>
  <c r="L586" i="145"/>
  <c r="K586" i="145"/>
  <c r="J586" i="145"/>
  <c r="I586" i="145"/>
  <c r="H586" i="145"/>
  <c r="G586" i="145"/>
  <c r="F586" i="145"/>
  <c r="E586" i="145"/>
  <c r="AZ585" i="145"/>
  <c r="AY585" i="145"/>
  <c r="AX585" i="145"/>
  <c r="AW585" i="145"/>
  <c r="AV585" i="145"/>
  <c r="AU585" i="145"/>
  <c r="AT585" i="145"/>
  <c r="AS585" i="145"/>
  <c r="AR585" i="145"/>
  <c r="AQ585" i="145"/>
  <c r="AP585" i="145"/>
  <c r="AO585" i="145"/>
  <c r="AN585" i="145"/>
  <c r="AM585" i="145"/>
  <c r="AL585" i="145"/>
  <c r="AK585" i="145"/>
  <c r="AJ585" i="145"/>
  <c r="AI585" i="145"/>
  <c r="AH585" i="145"/>
  <c r="AG585" i="145"/>
  <c r="AF585" i="145"/>
  <c r="AE585" i="145"/>
  <c r="AD585" i="145"/>
  <c r="Z585" i="145"/>
  <c r="Y585" i="145"/>
  <c r="X585" i="145"/>
  <c r="W585" i="145"/>
  <c r="V585" i="145"/>
  <c r="U585" i="145"/>
  <c r="T585" i="145"/>
  <c r="S585" i="145"/>
  <c r="R585" i="145"/>
  <c r="Q585" i="145"/>
  <c r="P585" i="145"/>
  <c r="O585" i="145"/>
  <c r="N585" i="145"/>
  <c r="M585" i="145"/>
  <c r="L585" i="145"/>
  <c r="K585" i="145"/>
  <c r="J585" i="145"/>
  <c r="I585" i="145"/>
  <c r="H585" i="145"/>
  <c r="G585" i="145"/>
  <c r="F585" i="145"/>
  <c r="E585" i="145"/>
  <c r="AZ584" i="145"/>
  <c r="AY584" i="145"/>
  <c r="AX584" i="145"/>
  <c r="AW584" i="145"/>
  <c r="AV584" i="145"/>
  <c r="AU584" i="145"/>
  <c r="AT584" i="145"/>
  <c r="AS584" i="145"/>
  <c r="AR584" i="145"/>
  <c r="AQ584" i="145"/>
  <c r="AP584" i="145"/>
  <c r="AO584" i="145"/>
  <c r="AN584" i="145"/>
  <c r="AM584" i="145"/>
  <c r="AL584" i="145"/>
  <c r="AK584" i="145"/>
  <c r="AJ584" i="145"/>
  <c r="AI584" i="145"/>
  <c r="AH584" i="145"/>
  <c r="AG584" i="145"/>
  <c r="AF584" i="145"/>
  <c r="AE584" i="145"/>
  <c r="AD584" i="145"/>
  <c r="Z584" i="145"/>
  <c r="Y584" i="145"/>
  <c r="X584" i="145"/>
  <c r="W584" i="145"/>
  <c r="V584" i="145"/>
  <c r="U584" i="145"/>
  <c r="T584" i="145"/>
  <c r="S584" i="145"/>
  <c r="R584" i="145"/>
  <c r="Q584" i="145"/>
  <c r="P584" i="145"/>
  <c r="O584" i="145"/>
  <c r="N584" i="145"/>
  <c r="M584" i="145"/>
  <c r="L584" i="145"/>
  <c r="K584" i="145"/>
  <c r="J584" i="145"/>
  <c r="I584" i="145"/>
  <c r="H584" i="145"/>
  <c r="G584" i="145"/>
  <c r="F584" i="145"/>
  <c r="E584" i="145"/>
  <c r="AZ583" i="145"/>
  <c r="AY583" i="145"/>
  <c r="AX583" i="145"/>
  <c r="AW583" i="145"/>
  <c r="AV583" i="145"/>
  <c r="AU583" i="145"/>
  <c r="AT583" i="145"/>
  <c r="AS583" i="145"/>
  <c r="AR583" i="145"/>
  <c r="AQ583" i="145"/>
  <c r="AP583" i="145"/>
  <c r="AO583" i="145"/>
  <c r="AN583" i="145"/>
  <c r="AM583" i="145"/>
  <c r="AL583" i="145"/>
  <c r="AK583" i="145"/>
  <c r="AJ583" i="145"/>
  <c r="AI583" i="145"/>
  <c r="AH583" i="145"/>
  <c r="AG583" i="145"/>
  <c r="AF583" i="145"/>
  <c r="AE583" i="145"/>
  <c r="AD583" i="145"/>
  <c r="Z583" i="145"/>
  <c r="Y583" i="145"/>
  <c r="X583" i="145"/>
  <c r="W583" i="145"/>
  <c r="V583" i="145"/>
  <c r="U583" i="145"/>
  <c r="T583" i="145"/>
  <c r="S583" i="145"/>
  <c r="R583" i="145"/>
  <c r="Q583" i="145"/>
  <c r="P583" i="145"/>
  <c r="O583" i="145"/>
  <c r="N583" i="145"/>
  <c r="M583" i="145"/>
  <c r="L583" i="145"/>
  <c r="K583" i="145"/>
  <c r="J583" i="145"/>
  <c r="I583" i="145"/>
  <c r="H583" i="145"/>
  <c r="G583" i="145"/>
  <c r="F583" i="145"/>
  <c r="E583" i="145"/>
  <c r="AZ582" i="145"/>
  <c r="AY582" i="145"/>
  <c r="AX582" i="145"/>
  <c r="AW582" i="145"/>
  <c r="AV582" i="145"/>
  <c r="AU582" i="145"/>
  <c r="AT582" i="145"/>
  <c r="AS582" i="145"/>
  <c r="AR582" i="145"/>
  <c r="AQ582" i="145"/>
  <c r="AP582" i="145"/>
  <c r="AO582" i="145"/>
  <c r="AN582" i="145"/>
  <c r="AM582" i="145"/>
  <c r="AL582" i="145"/>
  <c r="AK582" i="145"/>
  <c r="AJ582" i="145"/>
  <c r="AI582" i="145"/>
  <c r="AH582" i="145"/>
  <c r="AG582" i="145"/>
  <c r="AF582" i="145"/>
  <c r="AE582" i="145"/>
  <c r="AD582" i="145"/>
  <c r="Z582" i="145"/>
  <c r="Y582" i="145"/>
  <c r="X582" i="145"/>
  <c r="W582" i="145"/>
  <c r="V582" i="145"/>
  <c r="U582" i="145"/>
  <c r="T582" i="145"/>
  <c r="S582" i="145"/>
  <c r="R582" i="145"/>
  <c r="Q582" i="145"/>
  <c r="P582" i="145"/>
  <c r="O582" i="145"/>
  <c r="N582" i="145"/>
  <c r="M582" i="145"/>
  <c r="L582" i="145"/>
  <c r="K582" i="145"/>
  <c r="J582" i="145"/>
  <c r="I582" i="145"/>
  <c r="H582" i="145"/>
  <c r="G582" i="145"/>
  <c r="F582" i="145"/>
  <c r="E582" i="145"/>
  <c r="AZ581" i="145"/>
  <c r="AY581" i="145"/>
  <c r="AX581" i="145"/>
  <c r="AW581" i="145"/>
  <c r="AV581" i="145"/>
  <c r="AU581" i="145"/>
  <c r="AT581" i="145"/>
  <c r="AS581" i="145"/>
  <c r="AR581" i="145"/>
  <c r="AQ581" i="145"/>
  <c r="AP581" i="145"/>
  <c r="AO581" i="145"/>
  <c r="AN581" i="145"/>
  <c r="AM581" i="145"/>
  <c r="AL581" i="145"/>
  <c r="AK581" i="145"/>
  <c r="AJ581" i="145"/>
  <c r="AI581" i="145"/>
  <c r="AH581" i="145"/>
  <c r="AG581" i="145"/>
  <c r="AF581" i="145"/>
  <c r="AE581" i="145"/>
  <c r="AD581" i="145"/>
  <c r="Z581" i="145"/>
  <c r="Y581" i="145"/>
  <c r="X581" i="145"/>
  <c r="W581" i="145"/>
  <c r="V581" i="145"/>
  <c r="U581" i="145"/>
  <c r="T581" i="145"/>
  <c r="S581" i="145"/>
  <c r="R581" i="145"/>
  <c r="Q581" i="145"/>
  <c r="P581" i="145"/>
  <c r="O581" i="145"/>
  <c r="N581" i="145"/>
  <c r="M581" i="145"/>
  <c r="L581" i="145"/>
  <c r="K581" i="145"/>
  <c r="J581" i="145"/>
  <c r="I581" i="145"/>
  <c r="H581" i="145"/>
  <c r="G581" i="145"/>
  <c r="F581" i="145"/>
  <c r="E581" i="145"/>
  <c r="AZ580" i="145"/>
  <c r="AY580" i="145"/>
  <c r="AX580" i="145"/>
  <c r="AW580" i="145"/>
  <c r="AV580" i="145"/>
  <c r="AU580" i="145"/>
  <c r="AT580" i="145"/>
  <c r="AS580" i="145"/>
  <c r="AR580" i="145"/>
  <c r="AQ580" i="145"/>
  <c r="AP580" i="145"/>
  <c r="AO580" i="145"/>
  <c r="AN580" i="145"/>
  <c r="AM580" i="145"/>
  <c r="AL580" i="145"/>
  <c r="AK580" i="145"/>
  <c r="AJ580" i="145"/>
  <c r="AI580" i="145"/>
  <c r="AH580" i="145"/>
  <c r="AG580" i="145"/>
  <c r="AF580" i="145"/>
  <c r="AE580" i="145"/>
  <c r="AD580" i="145"/>
  <c r="Z580" i="145"/>
  <c r="Y580" i="145"/>
  <c r="X580" i="145"/>
  <c r="W580" i="145"/>
  <c r="V580" i="145"/>
  <c r="U580" i="145"/>
  <c r="T580" i="145"/>
  <c r="S580" i="145"/>
  <c r="R580" i="145"/>
  <c r="Q580" i="145"/>
  <c r="P580" i="145"/>
  <c r="O580" i="145"/>
  <c r="N580" i="145"/>
  <c r="M580" i="145"/>
  <c r="L580" i="145"/>
  <c r="K580" i="145"/>
  <c r="J580" i="145"/>
  <c r="I580" i="145"/>
  <c r="H580" i="145"/>
  <c r="G580" i="145"/>
  <c r="F580" i="145"/>
  <c r="E580" i="145"/>
  <c r="AZ579" i="145"/>
  <c r="AY579" i="145"/>
  <c r="AX579" i="145"/>
  <c r="AW579" i="145"/>
  <c r="AV579" i="145"/>
  <c r="AU579" i="145"/>
  <c r="AT579" i="145"/>
  <c r="AS579" i="145"/>
  <c r="AR579" i="145"/>
  <c r="AQ579" i="145"/>
  <c r="AP579" i="145"/>
  <c r="AO579" i="145"/>
  <c r="AN579" i="145"/>
  <c r="AM579" i="145"/>
  <c r="AL579" i="145"/>
  <c r="AK579" i="145"/>
  <c r="AJ579" i="145"/>
  <c r="AI579" i="145"/>
  <c r="AH579" i="145"/>
  <c r="AG579" i="145"/>
  <c r="AF579" i="145"/>
  <c r="AE579" i="145"/>
  <c r="AD579" i="145"/>
  <c r="Z579" i="145"/>
  <c r="Y579" i="145"/>
  <c r="X579" i="145"/>
  <c r="W579" i="145"/>
  <c r="V579" i="145"/>
  <c r="U579" i="145"/>
  <c r="T579" i="145"/>
  <c r="S579" i="145"/>
  <c r="R579" i="145"/>
  <c r="Q579" i="145"/>
  <c r="P579" i="145"/>
  <c r="O579" i="145"/>
  <c r="N579" i="145"/>
  <c r="M579" i="145"/>
  <c r="L579" i="145"/>
  <c r="K579" i="145"/>
  <c r="J579" i="145"/>
  <c r="I579" i="145"/>
  <c r="H579" i="145"/>
  <c r="G579" i="145"/>
  <c r="F579" i="145"/>
  <c r="E579" i="145"/>
  <c r="AZ578" i="145"/>
  <c r="AY578" i="145"/>
  <c r="AX578" i="145"/>
  <c r="AW578" i="145"/>
  <c r="AV578" i="145"/>
  <c r="AU578" i="145"/>
  <c r="AT578" i="145"/>
  <c r="AS578" i="145"/>
  <c r="AR578" i="145"/>
  <c r="AQ578" i="145"/>
  <c r="AP578" i="145"/>
  <c r="AO578" i="145"/>
  <c r="AN578" i="145"/>
  <c r="AM578" i="145"/>
  <c r="AL578" i="145"/>
  <c r="AK578" i="145"/>
  <c r="AJ578" i="145"/>
  <c r="AI578" i="145"/>
  <c r="AH578" i="145"/>
  <c r="AG578" i="145"/>
  <c r="AF578" i="145"/>
  <c r="AE578" i="145"/>
  <c r="AD578" i="145"/>
  <c r="Z578" i="145"/>
  <c r="Y578" i="145"/>
  <c r="X578" i="145"/>
  <c r="W578" i="145"/>
  <c r="V578" i="145"/>
  <c r="U578" i="145"/>
  <c r="T578" i="145"/>
  <c r="S578" i="145"/>
  <c r="R578" i="145"/>
  <c r="Q578" i="145"/>
  <c r="P578" i="145"/>
  <c r="O578" i="145"/>
  <c r="N578" i="145"/>
  <c r="M578" i="145"/>
  <c r="L578" i="145"/>
  <c r="K578" i="145"/>
  <c r="J578" i="145"/>
  <c r="I578" i="145"/>
  <c r="H578" i="145"/>
  <c r="G578" i="145"/>
  <c r="F578" i="145"/>
  <c r="E578" i="145"/>
  <c r="AZ577" i="145"/>
  <c r="AY577" i="145"/>
  <c r="AX577" i="145"/>
  <c r="AW577" i="145"/>
  <c r="AV577" i="145"/>
  <c r="AU577" i="145"/>
  <c r="AT577" i="145"/>
  <c r="AS577" i="145"/>
  <c r="AR577" i="145"/>
  <c r="AQ577" i="145"/>
  <c r="AP577" i="145"/>
  <c r="AO577" i="145"/>
  <c r="AN577" i="145"/>
  <c r="AM577" i="145"/>
  <c r="AL577" i="145"/>
  <c r="AK577" i="145"/>
  <c r="AJ577" i="145"/>
  <c r="AI577" i="145"/>
  <c r="AH577" i="145"/>
  <c r="AG577" i="145"/>
  <c r="AF577" i="145"/>
  <c r="AE577" i="145"/>
  <c r="AD577" i="145"/>
  <c r="Z577" i="145"/>
  <c r="Y577" i="145"/>
  <c r="X577" i="145"/>
  <c r="W577" i="145"/>
  <c r="V577" i="145"/>
  <c r="U577" i="145"/>
  <c r="T577" i="145"/>
  <c r="S577" i="145"/>
  <c r="R577" i="145"/>
  <c r="Q577" i="145"/>
  <c r="P577" i="145"/>
  <c r="O577" i="145"/>
  <c r="N577" i="145"/>
  <c r="M577" i="145"/>
  <c r="L577" i="145"/>
  <c r="K577" i="145"/>
  <c r="J577" i="145"/>
  <c r="I577" i="145"/>
  <c r="H577" i="145"/>
  <c r="G577" i="145"/>
  <c r="F577" i="145"/>
  <c r="E577" i="145"/>
  <c r="AZ576" i="145"/>
  <c r="AY576" i="145"/>
  <c r="AX576" i="145"/>
  <c r="AW576" i="145"/>
  <c r="AV576" i="145"/>
  <c r="AU576" i="145"/>
  <c r="AT576" i="145"/>
  <c r="AS576" i="145"/>
  <c r="AR576" i="145"/>
  <c r="AQ576" i="145"/>
  <c r="AP576" i="145"/>
  <c r="AO576" i="145"/>
  <c r="AN576" i="145"/>
  <c r="AM576" i="145"/>
  <c r="AL576" i="145"/>
  <c r="AK576" i="145"/>
  <c r="AJ576" i="145"/>
  <c r="AI576" i="145"/>
  <c r="AH576" i="145"/>
  <c r="AG576" i="145"/>
  <c r="AF576" i="145"/>
  <c r="AE576" i="145"/>
  <c r="AD576" i="145"/>
  <c r="Z576" i="145"/>
  <c r="Y576" i="145"/>
  <c r="X576" i="145"/>
  <c r="W576" i="145"/>
  <c r="V576" i="145"/>
  <c r="U576" i="145"/>
  <c r="T576" i="145"/>
  <c r="S576" i="145"/>
  <c r="R576" i="145"/>
  <c r="Q576" i="145"/>
  <c r="P576" i="145"/>
  <c r="O576" i="145"/>
  <c r="N576" i="145"/>
  <c r="M576" i="145"/>
  <c r="L576" i="145"/>
  <c r="K576" i="145"/>
  <c r="J576" i="145"/>
  <c r="I576" i="145"/>
  <c r="H576" i="145"/>
  <c r="G576" i="145"/>
  <c r="F576" i="145"/>
  <c r="E576" i="145"/>
  <c r="AZ575" i="145"/>
  <c r="AY575" i="145"/>
  <c r="AX575" i="145"/>
  <c r="AW575" i="145"/>
  <c r="AV575" i="145"/>
  <c r="AU575" i="145"/>
  <c r="AT575" i="145"/>
  <c r="AS575" i="145"/>
  <c r="AR575" i="145"/>
  <c r="AQ575" i="145"/>
  <c r="AP575" i="145"/>
  <c r="AO575" i="145"/>
  <c r="AN575" i="145"/>
  <c r="AM575" i="145"/>
  <c r="AL575" i="145"/>
  <c r="AK575" i="145"/>
  <c r="AJ575" i="145"/>
  <c r="AI575" i="145"/>
  <c r="AH575" i="145"/>
  <c r="AG575" i="145"/>
  <c r="AF575" i="145"/>
  <c r="AE575" i="145"/>
  <c r="AD575" i="145"/>
  <c r="Z575" i="145"/>
  <c r="Y575" i="145"/>
  <c r="X575" i="145"/>
  <c r="W575" i="145"/>
  <c r="V575" i="145"/>
  <c r="U575" i="145"/>
  <c r="T575" i="145"/>
  <c r="S575" i="145"/>
  <c r="R575" i="145"/>
  <c r="Q575" i="145"/>
  <c r="P575" i="145"/>
  <c r="O575" i="145"/>
  <c r="N575" i="145"/>
  <c r="M575" i="145"/>
  <c r="L575" i="145"/>
  <c r="K575" i="145"/>
  <c r="J575" i="145"/>
  <c r="I575" i="145"/>
  <c r="H575" i="145"/>
  <c r="G575" i="145"/>
  <c r="F575" i="145"/>
  <c r="E575" i="145"/>
  <c r="AZ574" i="145"/>
  <c r="AY574" i="145"/>
  <c r="AX574" i="145"/>
  <c r="AW574" i="145"/>
  <c r="AV574" i="145"/>
  <c r="AU574" i="145"/>
  <c r="AT574" i="145"/>
  <c r="AS574" i="145"/>
  <c r="AR574" i="145"/>
  <c r="AQ574" i="145"/>
  <c r="AP574" i="145"/>
  <c r="AO574" i="145"/>
  <c r="AN574" i="145"/>
  <c r="AM574" i="145"/>
  <c r="AL574" i="145"/>
  <c r="AK574" i="145"/>
  <c r="AJ574" i="145"/>
  <c r="AI574" i="145"/>
  <c r="AH574" i="145"/>
  <c r="AG574" i="145"/>
  <c r="AF574" i="145"/>
  <c r="AE574" i="145"/>
  <c r="AD574" i="145"/>
  <c r="Z574" i="145"/>
  <c r="Y574" i="145"/>
  <c r="X574" i="145"/>
  <c r="W574" i="145"/>
  <c r="V574" i="145"/>
  <c r="U574" i="145"/>
  <c r="T574" i="145"/>
  <c r="S574" i="145"/>
  <c r="R574" i="145"/>
  <c r="Q574" i="145"/>
  <c r="P574" i="145"/>
  <c r="O574" i="145"/>
  <c r="N574" i="145"/>
  <c r="M574" i="145"/>
  <c r="L574" i="145"/>
  <c r="K574" i="145"/>
  <c r="J574" i="145"/>
  <c r="I574" i="145"/>
  <c r="H574" i="145"/>
  <c r="G574" i="145"/>
  <c r="F574" i="145"/>
  <c r="E574" i="145"/>
  <c r="AZ573" i="145"/>
  <c r="AY573" i="145"/>
  <c r="AX573" i="145"/>
  <c r="AW573" i="145"/>
  <c r="AV573" i="145"/>
  <c r="AU573" i="145"/>
  <c r="AT573" i="145"/>
  <c r="AS573" i="145"/>
  <c r="AR573" i="145"/>
  <c r="AQ573" i="145"/>
  <c r="AP573" i="145"/>
  <c r="AO573" i="145"/>
  <c r="AN573" i="145"/>
  <c r="AM573" i="145"/>
  <c r="AL573" i="145"/>
  <c r="AK573" i="145"/>
  <c r="AJ573" i="145"/>
  <c r="AI573" i="145"/>
  <c r="AH573" i="145"/>
  <c r="AG573" i="145"/>
  <c r="AF573" i="145"/>
  <c r="AE573" i="145"/>
  <c r="AD573" i="145"/>
  <c r="Z573" i="145"/>
  <c r="Y573" i="145"/>
  <c r="X573" i="145"/>
  <c r="W573" i="145"/>
  <c r="V573" i="145"/>
  <c r="U573" i="145"/>
  <c r="T573" i="145"/>
  <c r="S573" i="145"/>
  <c r="R573" i="145"/>
  <c r="Q573" i="145"/>
  <c r="P573" i="145"/>
  <c r="O573" i="145"/>
  <c r="N573" i="145"/>
  <c r="M573" i="145"/>
  <c r="L573" i="145"/>
  <c r="K573" i="145"/>
  <c r="J573" i="145"/>
  <c r="I573" i="145"/>
  <c r="H573" i="145"/>
  <c r="G573" i="145"/>
  <c r="F573" i="145"/>
  <c r="E573" i="145"/>
  <c r="AZ572" i="145"/>
  <c r="AY572" i="145"/>
  <c r="AX572" i="145"/>
  <c r="AW572" i="145"/>
  <c r="AV572" i="145"/>
  <c r="AU572" i="145"/>
  <c r="AT572" i="145"/>
  <c r="AS572" i="145"/>
  <c r="AR572" i="145"/>
  <c r="AQ572" i="145"/>
  <c r="AP572" i="145"/>
  <c r="AO572" i="145"/>
  <c r="AN572" i="145"/>
  <c r="AM572" i="145"/>
  <c r="AL572" i="145"/>
  <c r="AK572" i="145"/>
  <c r="AJ572" i="145"/>
  <c r="AI572" i="145"/>
  <c r="AH572" i="145"/>
  <c r="AG572" i="145"/>
  <c r="AF572" i="145"/>
  <c r="AE572" i="145"/>
  <c r="AD572" i="145"/>
  <c r="Z572" i="145"/>
  <c r="Y572" i="145"/>
  <c r="X572" i="145"/>
  <c r="W572" i="145"/>
  <c r="V572" i="145"/>
  <c r="U572" i="145"/>
  <c r="T572" i="145"/>
  <c r="S572" i="145"/>
  <c r="R572" i="145"/>
  <c r="Q572" i="145"/>
  <c r="P572" i="145"/>
  <c r="O572" i="145"/>
  <c r="N572" i="145"/>
  <c r="M572" i="145"/>
  <c r="L572" i="145"/>
  <c r="K572" i="145"/>
  <c r="J572" i="145"/>
  <c r="I572" i="145"/>
  <c r="H572" i="145"/>
  <c r="G572" i="145"/>
  <c r="F572" i="145"/>
  <c r="E572" i="145"/>
  <c r="AZ571" i="145"/>
  <c r="AY571" i="145"/>
  <c r="AX571" i="145"/>
  <c r="AW571" i="145"/>
  <c r="AV571" i="145"/>
  <c r="AU571" i="145"/>
  <c r="AT571" i="145"/>
  <c r="AS571" i="145"/>
  <c r="AR571" i="145"/>
  <c r="AQ571" i="145"/>
  <c r="AP571" i="145"/>
  <c r="AO571" i="145"/>
  <c r="AN571" i="145"/>
  <c r="AM571" i="145"/>
  <c r="AL571" i="145"/>
  <c r="AK571" i="145"/>
  <c r="AJ571" i="145"/>
  <c r="AI571" i="145"/>
  <c r="AH571" i="145"/>
  <c r="AG571" i="145"/>
  <c r="AF571" i="145"/>
  <c r="AE571" i="145"/>
  <c r="AD571" i="145"/>
  <c r="Z571" i="145"/>
  <c r="Y571" i="145"/>
  <c r="X571" i="145"/>
  <c r="W571" i="145"/>
  <c r="V571" i="145"/>
  <c r="U571" i="145"/>
  <c r="T571" i="145"/>
  <c r="S571" i="145"/>
  <c r="R571" i="145"/>
  <c r="Q571" i="145"/>
  <c r="P571" i="145"/>
  <c r="O571" i="145"/>
  <c r="N571" i="145"/>
  <c r="M571" i="145"/>
  <c r="L571" i="145"/>
  <c r="K571" i="145"/>
  <c r="J571" i="145"/>
  <c r="I571" i="145"/>
  <c r="H571" i="145"/>
  <c r="G571" i="145"/>
  <c r="F571" i="145"/>
  <c r="E571" i="145"/>
  <c r="AZ570" i="145"/>
  <c r="AY570" i="145"/>
  <c r="AX570" i="145"/>
  <c r="AW570" i="145"/>
  <c r="AV570" i="145"/>
  <c r="AU570" i="145"/>
  <c r="AT570" i="145"/>
  <c r="AS570" i="145"/>
  <c r="AR570" i="145"/>
  <c r="AQ570" i="145"/>
  <c r="AP570" i="145"/>
  <c r="AO570" i="145"/>
  <c r="AN570" i="145"/>
  <c r="AM570" i="145"/>
  <c r="AL570" i="145"/>
  <c r="AK570" i="145"/>
  <c r="AJ570" i="145"/>
  <c r="AI570" i="145"/>
  <c r="AH570" i="145"/>
  <c r="AG570" i="145"/>
  <c r="AF570" i="145"/>
  <c r="AE570" i="145"/>
  <c r="AD570" i="145"/>
  <c r="Z570" i="145"/>
  <c r="Y570" i="145"/>
  <c r="X570" i="145"/>
  <c r="W570" i="145"/>
  <c r="V570" i="145"/>
  <c r="U570" i="145"/>
  <c r="T570" i="145"/>
  <c r="S570" i="145"/>
  <c r="R570" i="145"/>
  <c r="Q570" i="145"/>
  <c r="P570" i="145"/>
  <c r="O570" i="145"/>
  <c r="N570" i="145"/>
  <c r="M570" i="145"/>
  <c r="L570" i="145"/>
  <c r="K570" i="145"/>
  <c r="J570" i="145"/>
  <c r="I570" i="145"/>
  <c r="H570" i="145"/>
  <c r="G570" i="145"/>
  <c r="F570" i="145"/>
  <c r="E570" i="145"/>
  <c r="AZ569" i="145"/>
  <c r="AY569" i="145"/>
  <c r="AX569" i="145"/>
  <c r="AW569" i="145"/>
  <c r="AV569" i="145"/>
  <c r="AU569" i="145"/>
  <c r="AT569" i="145"/>
  <c r="AS569" i="145"/>
  <c r="AR569" i="145"/>
  <c r="AQ569" i="145"/>
  <c r="AP569" i="145"/>
  <c r="AO569" i="145"/>
  <c r="AN569" i="145"/>
  <c r="AM569" i="145"/>
  <c r="AL569" i="145"/>
  <c r="AK569" i="145"/>
  <c r="AJ569" i="145"/>
  <c r="AI569" i="145"/>
  <c r="AH569" i="145"/>
  <c r="AG569" i="145"/>
  <c r="AF569" i="145"/>
  <c r="AE569" i="145"/>
  <c r="AD569" i="145"/>
  <c r="Z569" i="145"/>
  <c r="Y569" i="145"/>
  <c r="X569" i="145"/>
  <c r="W569" i="145"/>
  <c r="V569" i="145"/>
  <c r="U569" i="145"/>
  <c r="T569" i="145"/>
  <c r="S569" i="145"/>
  <c r="R569" i="145"/>
  <c r="Q569" i="145"/>
  <c r="P569" i="145"/>
  <c r="O569" i="145"/>
  <c r="N569" i="145"/>
  <c r="M569" i="145"/>
  <c r="L569" i="145"/>
  <c r="K569" i="145"/>
  <c r="J569" i="145"/>
  <c r="I569" i="145"/>
  <c r="H569" i="145"/>
  <c r="G569" i="145"/>
  <c r="F569" i="145"/>
  <c r="E569" i="145"/>
  <c r="AZ568" i="145"/>
  <c r="AY568" i="145"/>
  <c r="AX568" i="145"/>
  <c r="AW568" i="145"/>
  <c r="AV568" i="145"/>
  <c r="AU568" i="145"/>
  <c r="AT568" i="145"/>
  <c r="AS568" i="145"/>
  <c r="AR568" i="145"/>
  <c r="AQ568" i="145"/>
  <c r="AP568" i="145"/>
  <c r="AO568" i="145"/>
  <c r="AN568" i="145"/>
  <c r="AM568" i="145"/>
  <c r="AL568" i="145"/>
  <c r="AK568" i="145"/>
  <c r="AJ568" i="145"/>
  <c r="AI568" i="145"/>
  <c r="AH568" i="145"/>
  <c r="AG568" i="145"/>
  <c r="AF568" i="145"/>
  <c r="AE568" i="145"/>
  <c r="AD568" i="145"/>
  <c r="Z568" i="145"/>
  <c r="Y568" i="145"/>
  <c r="X568" i="145"/>
  <c r="W568" i="145"/>
  <c r="V568" i="145"/>
  <c r="U568" i="145"/>
  <c r="T568" i="145"/>
  <c r="S568" i="145"/>
  <c r="R568" i="145"/>
  <c r="Q568" i="145"/>
  <c r="P568" i="145"/>
  <c r="O568" i="145"/>
  <c r="N568" i="145"/>
  <c r="M568" i="145"/>
  <c r="L568" i="145"/>
  <c r="K568" i="145"/>
  <c r="J568" i="145"/>
  <c r="I568" i="145"/>
  <c r="H568" i="145"/>
  <c r="G568" i="145"/>
  <c r="F568" i="145"/>
  <c r="E568" i="145"/>
  <c r="AZ567" i="145"/>
  <c r="AY567" i="145"/>
  <c r="AX567" i="145"/>
  <c r="AW567" i="145"/>
  <c r="AV567" i="145"/>
  <c r="AU567" i="145"/>
  <c r="AT567" i="145"/>
  <c r="AS567" i="145"/>
  <c r="AR567" i="145"/>
  <c r="AQ567" i="145"/>
  <c r="AP567" i="145"/>
  <c r="AO567" i="145"/>
  <c r="AN567" i="145"/>
  <c r="AM567" i="145"/>
  <c r="AL567" i="145"/>
  <c r="AK567" i="145"/>
  <c r="AJ567" i="145"/>
  <c r="AI567" i="145"/>
  <c r="AH567" i="145"/>
  <c r="AG567" i="145"/>
  <c r="AF567" i="145"/>
  <c r="AE567" i="145"/>
  <c r="AD567" i="145"/>
  <c r="Z567" i="145"/>
  <c r="Y567" i="145"/>
  <c r="X567" i="145"/>
  <c r="W567" i="145"/>
  <c r="V567" i="145"/>
  <c r="U567" i="145"/>
  <c r="T567" i="145"/>
  <c r="S567" i="145"/>
  <c r="R567" i="145"/>
  <c r="Q567" i="145"/>
  <c r="P567" i="145"/>
  <c r="O567" i="145"/>
  <c r="N567" i="145"/>
  <c r="M567" i="145"/>
  <c r="L567" i="145"/>
  <c r="K567" i="145"/>
  <c r="J567" i="145"/>
  <c r="I567" i="145"/>
  <c r="H567" i="145"/>
  <c r="G567" i="145"/>
  <c r="F567" i="145"/>
  <c r="E567" i="145"/>
  <c r="AZ566" i="145"/>
  <c r="AY566" i="145"/>
  <c r="AX566" i="145"/>
  <c r="AW566" i="145"/>
  <c r="AV566" i="145"/>
  <c r="AU566" i="145"/>
  <c r="AT566" i="145"/>
  <c r="AS566" i="145"/>
  <c r="AR566" i="145"/>
  <c r="AQ566" i="145"/>
  <c r="AP566" i="145"/>
  <c r="AO566" i="145"/>
  <c r="AN566" i="145"/>
  <c r="AM566" i="145"/>
  <c r="AL566" i="145"/>
  <c r="AK566" i="145"/>
  <c r="AJ566" i="145"/>
  <c r="AI566" i="145"/>
  <c r="AH566" i="145"/>
  <c r="AG566" i="145"/>
  <c r="AF566" i="145"/>
  <c r="AE566" i="145"/>
  <c r="AD566" i="145"/>
  <c r="Z566" i="145"/>
  <c r="Y566" i="145"/>
  <c r="X566" i="145"/>
  <c r="W566" i="145"/>
  <c r="V566" i="145"/>
  <c r="U566" i="145"/>
  <c r="T566" i="145"/>
  <c r="S566" i="145"/>
  <c r="R566" i="145"/>
  <c r="Q566" i="145"/>
  <c r="P566" i="145"/>
  <c r="O566" i="145"/>
  <c r="N566" i="145"/>
  <c r="M566" i="145"/>
  <c r="L566" i="145"/>
  <c r="K566" i="145"/>
  <c r="J566" i="145"/>
  <c r="I566" i="145"/>
  <c r="H566" i="145"/>
  <c r="G566" i="145"/>
  <c r="F566" i="145"/>
  <c r="E566" i="145"/>
  <c r="AZ565" i="145"/>
  <c r="AY565" i="145"/>
  <c r="AX565" i="145"/>
  <c r="AW565" i="145"/>
  <c r="AV565" i="145"/>
  <c r="AU565" i="145"/>
  <c r="AT565" i="145"/>
  <c r="AS565" i="145"/>
  <c r="AR565" i="145"/>
  <c r="AQ565" i="145"/>
  <c r="AP565" i="145"/>
  <c r="AO565" i="145"/>
  <c r="AN565" i="145"/>
  <c r="AM565" i="145"/>
  <c r="AL565" i="145"/>
  <c r="AK565" i="145"/>
  <c r="AJ565" i="145"/>
  <c r="AI565" i="145"/>
  <c r="AH565" i="145"/>
  <c r="AG565" i="145"/>
  <c r="AF565" i="145"/>
  <c r="AE565" i="145"/>
  <c r="AD565" i="145"/>
  <c r="Z565" i="145"/>
  <c r="Y565" i="145"/>
  <c r="X565" i="145"/>
  <c r="W565" i="145"/>
  <c r="V565" i="145"/>
  <c r="U565" i="145"/>
  <c r="T565" i="145"/>
  <c r="S565" i="145"/>
  <c r="R565" i="145"/>
  <c r="Q565" i="145"/>
  <c r="P565" i="145"/>
  <c r="O565" i="145"/>
  <c r="N565" i="145"/>
  <c r="M565" i="145"/>
  <c r="L565" i="145"/>
  <c r="K565" i="145"/>
  <c r="J565" i="145"/>
  <c r="I565" i="145"/>
  <c r="H565" i="145"/>
  <c r="G565" i="145"/>
  <c r="F565" i="145"/>
  <c r="E565" i="145"/>
  <c r="AZ564" i="145"/>
  <c r="AY564" i="145"/>
  <c r="AX564" i="145"/>
  <c r="AW564" i="145"/>
  <c r="AV564" i="145"/>
  <c r="AU564" i="145"/>
  <c r="AT564" i="145"/>
  <c r="AS564" i="145"/>
  <c r="AR564" i="145"/>
  <c r="AQ564" i="145"/>
  <c r="AP564" i="145"/>
  <c r="AO564" i="145"/>
  <c r="AN564" i="145"/>
  <c r="AM564" i="145"/>
  <c r="AL564" i="145"/>
  <c r="AK564" i="145"/>
  <c r="AJ564" i="145"/>
  <c r="AI564" i="145"/>
  <c r="AH564" i="145"/>
  <c r="AG564" i="145"/>
  <c r="AF564" i="145"/>
  <c r="AE564" i="145"/>
  <c r="AD564" i="145"/>
  <c r="Z564" i="145"/>
  <c r="Y564" i="145"/>
  <c r="X564" i="145"/>
  <c r="W564" i="145"/>
  <c r="V564" i="145"/>
  <c r="U564" i="145"/>
  <c r="T564" i="145"/>
  <c r="S564" i="145"/>
  <c r="R564" i="145"/>
  <c r="Q564" i="145"/>
  <c r="P564" i="145"/>
  <c r="O564" i="145"/>
  <c r="N564" i="145"/>
  <c r="M564" i="145"/>
  <c r="L564" i="145"/>
  <c r="K564" i="145"/>
  <c r="J564" i="145"/>
  <c r="I564" i="145"/>
  <c r="H564" i="145"/>
  <c r="G564" i="145"/>
  <c r="F564" i="145"/>
  <c r="E564" i="145"/>
  <c r="AZ563" i="145"/>
  <c r="AY563" i="145"/>
  <c r="AX563" i="145"/>
  <c r="AW563" i="145"/>
  <c r="AV563" i="145"/>
  <c r="AU563" i="145"/>
  <c r="AT563" i="145"/>
  <c r="AS563" i="145"/>
  <c r="AR563" i="145"/>
  <c r="AQ563" i="145"/>
  <c r="AP563" i="145"/>
  <c r="AO563" i="145"/>
  <c r="AN563" i="145"/>
  <c r="AM563" i="145"/>
  <c r="AL563" i="145"/>
  <c r="AK563" i="145"/>
  <c r="AJ563" i="145"/>
  <c r="AI563" i="145"/>
  <c r="AH563" i="145"/>
  <c r="AG563" i="145"/>
  <c r="AF563" i="145"/>
  <c r="AE563" i="145"/>
  <c r="AD563" i="145"/>
  <c r="Z563" i="145"/>
  <c r="Y563" i="145"/>
  <c r="X563" i="145"/>
  <c r="W563" i="145"/>
  <c r="V563" i="145"/>
  <c r="U563" i="145"/>
  <c r="T563" i="145"/>
  <c r="S563" i="145"/>
  <c r="R563" i="145"/>
  <c r="Q563" i="145"/>
  <c r="P563" i="145"/>
  <c r="O563" i="145"/>
  <c r="N563" i="145"/>
  <c r="M563" i="145"/>
  <c r="L563" i="145"/>
  <c r="K563" i="145"/>
  <c r="J563" i="145"/>
  <c r="I563" i="145"/>
  <c r="H563" i="145"/>
  <c r="G563" i="145"/>
  <c r="F563" i="145"/>
  <c r="E563" i="145"/>
  <c r="AZ562" i="145"/>
  <c r="AY562" i="145"/>
  <c r="AX562" i="145"/>
  <c r="AW562" i="145"/>
  <c r="AV562" i="145"/>
  <c r="AU562" i="145"/>
  <c r="AT562" i="145"/>
  <c r="AS562" i="145"/>
  <c r="AR562" i="145"/>
  <c r="AQ562" i="145"/>
  <c r="AP562" i="145"/>
  <c r="AO562" i="145"/>
  <c r="AN562" i="145"/>
  <c r="AM562" i="145"/>
  <c r="AL562" i="145"/>
  <c r="AK562" i="145"/>
  <c r="AJ562" i="145"/>
  <c r="AI562" i="145"/>
  <c r="AH562" i="145"/>
  <c r="AG562" i="145"/>
  <c r="AF562" i="145"/>
  <c r="AE562" i="145"/>
  <c r="AD562" i="145"/>
  <c r="Z562" i="145"/>
  <c r="Y562" i="145"/>
  <c r="X562" i="145"/>
  <c r="W562" i="145"/>
  <c r="V562" i="145"/>
  <c r="U562" i="145"/>
  <c r="T562" i="145"/>
  <c r="S562" i="145"/>
  <c r="R562" i="145"/>
  <c r="Q562" i="145"/>
  <c r="P562" i="145"/>
  <c r="O562" i="145"/>
  <c r="N562" i="145"/>
  <c r="M562" i="145"/>
  <c r="L562" i="145"/>
  <c r="K562" i="145"/>
  <c r="J562" i="145"/>
  <c r="I562" i="145"/>
  <c r="H562" i="145"/>
  <c r="G562" i="145"/>
  <c r="F562" i="145"/>
  <c r="E562" i="145"/>
  <c r="AZ561" i="145"/>
  <c r="AY561" i="145"/>
  <c r="AX561" i="145"/>
  <c r="AW561" i="145"/>
  <c r="AV561" i="145"/>
  <c r="AU561" i="145"/>
  <c r="AT561" i="145"/>
  <c r="AS561" i="145"/>
  <c r="AR561" i="145"/>
  <c r="AQ561" i="145"/>
  <c r="AP561" i="145"/>
  <c r="AO561" i="145"/>
  <c r="AN561" i="145"/>
  <c r="AM561" i="145"/>
  <c r="AL561" i="145"/>
  <c r="AK561" i="145"/>
  <c r="AJ561" i="145"/>
  <c r="AI561" i="145"/>
  <c r="AH561" i="145"/>
  <c r="AG561" i="145"/>
  <c r="AF561" i="145"/>
  <c r="AE561" i="145"/>
  <c r="AD561" i="145"/>
  <c r="Z561" i="145"/>
  <c r="Y561" i="145"/>
  <c r="X561" i="145"/>
  <c r="W561" i="145"/>
  <c r="V561" i="145"/>
  <c r="U561" i="145"/>
  <c r="T561" i="145"/>
  <c r="S561" i="145"/>
  <c r="R561" i="145"/>
  <c r="Q561" i="145"/>
  <c r="P561" i="145"/>
  <c r="O561" i="145"/>
  <c r="N561" i="145"/>
  <c r="M561" i="145"/>
  <c r="L561" i="145"/>
  <c r="K561" i="145"/>
  <c r="J561" i="145"/>
  <c r="I561" i="145"/>
  <c r="H561" i="145"/>
  <c r="G561" i="145"/>
  <c r="F561" i="145"/>
  <c r="E561" i="145"/>
  <c r="AZ560" i="145"/>
  <c r="AY560" i="145"/>
  <c r="AX560" i="145"/>
  <c r="AW560" i="145"/>
  <c r="AV560" i="145"/>
  <c r="AU560" i="145"/>
  <c r="AT560" i="145"/>
  <c r="AS560" i="145"/>
  <c r="AR560" i="145"/>
  <c r="AQ560" i="145"/>
  <c r="AP560" i="145"/>
  <c r="AO560" i="145"/>
  <c r="AN560" i="145"/>
  <c r="AM560" i="145"/>
  <c r="AL560" i="145"/>
  <c r="AK560" i="145"/>
  <c r="AJ560" i="145"/>
  <c r="AI560" i="145"/>
  <c r="AH560" i="145"/>
  <c r="AG560" i="145"/>
  <c r="AF560" i="145"/>
  <c r="AE560" i="145"/>
  <c r="AD560" i="145"/>
  <c r="Z560" i="145"/>
  <c r="Y560" i="145"/>
  <c r="X560" i="145"/>
  <c r="W560" i="145"/>
  <c r="V560" i="145"/>
  <c r="U560" i="145"/>
  <c r="T560" i="145"/>
  <c r="S560" i="145"/>
  <c r="R560" i="145"/>
  <c r="Q560" i="145"/>
  <c r="P560" i="145"/>
  <c r="O560" i="145"/>
  <c r="N560" i="145"/>
  <c r="M560" i="145"/>
  <c r="L560" i="145"/>
  <c r="K560" i="145"/>
  <c r="J560" i="145"/>
  <c r="I560" i="145"/>
  <c r="H560" i="145"/>
  <c r="G560" i="145"/>
  <c r="F560" i="145"/>
  <c r="E560" i="145"/>
  <c r="AZ559" i="145"/>
  <c r="AY559" i="145"/>
  <c r="AX559" i="145"/>
  <c r="AW559" i="145"/>
  <c r="AV559" i="145"/>
  <c r="AU559" i="145"/>
  <c r="AT559" i="145"/>
  <c r="AS559" i="145"/>
  <c r="AR559" i="145"/>
  <c r="AQ559" i="145"/>
  <c r="AP559" i="145"/>
  <c r="AO559" i="145"/>
  <c r="AN559" i="145"/>
  <c r="AM559" i="145"/>
  <c r="AL559" i="145"/>
  <c r="AK559" i="145"/>
  <c r="AJ559" i="145"/>
  <c r="AI559" i="145"/>
  <c r="AH559" i="145"/>
  <c r="AG559" i="145"/>
  <c r="AF559" i="145"/>
  <c r="AE559" i="145"/>
  <c r="AD559" i="145"/>
  <c r="Z559" i="145"/>
  <c r="Y559" i="145"/>
  <c r="X559" i="145"/>
  <c r="W559" i="145"/>
  <c r="V559" i="145"/>
  <c r="U559" i="145"/>
  <c r="T559" i="145"/>
  <c r="S559" i="145"/>
  <c r="R559" i="145"/>
  <c r="Q559" i="145"/>
  <c r="P559" i="145"/>
  <c r="O559" i="145"/>
  <c r="N559" i="145"/>
  <c r="M559" i="145"/>
  <c r="L559" i="145"/>
  <c r="K559" i="145"/>
  <c r="J559" i="145"/>
  <c r="I559" i="145"/>
  <c r="H559" i="145"/>
  <c r="G559" i="145"/>
  <c r="F559" i="145"/>
  <c r="E559" i="145"/>
  <c r="AZ558" i="145"/>
  <c r="AY558" i="145"/>
  <c r="AX558" i="145"/>
  <c r="AW558" i="145"/>
  <c r="AV558" i="145"/>
  <c r="AU558" i="145"/>
  <c r="AT558" i="145"/>
  <c r="AS558" i="145"/>
  <c r="AR558" i="145"/>
  <c r="AQ558" i="145"/>
  <c r="AP558" i="145"/>
  <c r="AO558" i="145"/>
  <c r="AN558" i="145"/>
  <c r="AM558" i="145"/>
  <c r="AL558" i="145"/>
  <c r="AK558" i="145"/>
  <c r="AJ558" i="145"/>
  <c r="AI558" i="145"/>
  <c r="AH558" i="145"/>
  <c r="AG558" i="145"/>
  <c r="AF558" i="145"/>
  <c r="AE558" i="145"/>
  <c r="AD558" i="145"/>
  <c r="Z558" i="145"/>
  <c r="Y558" i="145"/>
  <c r="X558" i="145"/>
  <c r="W558" i="145"/>
  <c r="V558" i="145"/>
  <c r="U558" i="145"/>
  <c r="T558" i="145"/>
  <c r="S558" i="145"/>
  <c r="R558" i="145"/>
  <c r="Q558" i="145"/>
  <c r="P558" i="145"/>
  <c r="O558" i="145"/>
  <c r="N558" i="145"/>
  <c r="M558" i="145"/>
  <c r="L558" i="145"/>
  <c r="K558" i="145"/>
  <c r="J558" i="145"/>
  <c r="I558" i="145"/>
  <c r="H558" i="145"/>
  <c r="G558" i="145"/>
  <c r="F558" i="145"/>
  <c r="E558" i="145"/>
  <c r="AZ557" i="145"/>
  <c r="AY557" i="145"/>
  <c r="AX557" i="145"/>
  <c r="AW557" i="145"/>
  <c r="AV557" i="145"/>
  <c r="AU557" i="145"/>
  <c r="AT557" i="145"/>
  <c r="AS557" i="145"/>
  <c r="AR557" i="145"/>
  <c r="AQ557" i="145"/>
  <c r="AP557" i="145"/>
  <c r="AO557" i="145"/>
  <c r="AN557" i="145"/>
  <c r="AM557" i="145"/>
  <c r="AL557" i="145"/>
  <c r="AK557" i="145"/>
  <c r="AJ557" i="145"/>
  <c r="AI557" i="145"/>
  <c r="AH557" i="145"/>
  <c r="AG557" i="145"/>
  <c r="AF557" i="145"/>
  <c r="AE557" i="145"/>
  <c r="AD557" i="145"/>
  <c r="Z557" i="145"/>
  <c r="Y557" i="145"/>
  <c r="X557" i="145"/>
  <c r="W557" i="145"/>
  <c r="V557" i="145"/>
  <c r="U557" i="145"/>
  <c r="T557" i="145"/>
  <c r="S557" i="145"/>
  <c r="R557" i="145"/>
  <c r="Q557" i="145"/>
  <c r="P557" i="145"/>
  <c r="O557" i="145"/>
  <c r="N557" i="145"/>
  <c r="M557" i="145"/>
  <c r="L557" i="145"/>
  <c r="K557" i="145"/>
  <c r="J557" i="145"/>
  <c r="I557" i="145"/>
  <c r="H557" i="145"/>
  <c r="G557" i="145"/>
  <c r="F557" i="145"/>
  <c r="E557" i="145"/>
  <c r="AZ556" i="145"/>
  <c r="AY556" i="145"/>
  <c r="AX556" i="145"/>
  <c r="AW556" i="145"/>
  <c r="AV556" i="145"/>
  <c r="AU556" i="145"/>
  <c r="AT556" i="145"/>
  <c r="AS556" i="145"/>
  <c r="AR556" i="145"/>
  <c r="AQ556" i="145"/>
  <c r="AP556" i="145"/>
  <c r="AO556" i="145"/>
  <c r="AN556" i="145"/>
  <c r="AM556" i="145"/>
  <c r="AL556" i="145"/>
  <c r="AK556" i="145"/>
  <c r="AJ556" i="145"/>
  <c r="AI556" i="145"/>
  <c r="AH556" i="145"/>
  <c r="AG556" i="145"/>
  <c r="AF556" i="145"/>
  <c r="AE556" i="145"/>
  <c r="AD556" i="145"/>
  <c r="Z556" i="145"/>
  <c r="Y556" i="145"/>
  <c r="X556" i="145"/>
  <c r="W556" i="145"/>
  <c r="V556" i="145"/>
  <c r="U556" i="145"/>
  <c r="T556" i="145"/>
  <c r="S556" i="145"/>
  <c r="R556" i="145"/>
  <c r="Q556" i="145"/>
  <c r="P556" i="145"/>
  <c r="O556" i="145"/>
  <c r="N556" i="145"/>
  <c r="M556" i="145"/>
  <c r="L556" i="145"/>
  <c r="K556" i="145"/>
  <c r="J556" i="145"/>
  <c r="I556" i="145"/>
  <c r="H556" i="145"/>
  <c r="G556" i="145"/>
  <c r="F556" i="145"/>
  <c r="E556" i="145"/>
  <c r="AZ555" i="145"/>
  <c r="AY555" i="145"/>
  <c r="AX555" i="145"/>
  <c r="AW555" i="145"/>
  <c r="AV555" i="145"/>
  <c r="AU555" i="145"/>
  <c r="AT555" i="145"/>
  <c r="AS555" i="145"/>
  <c r="AR555" i="145"/>
  <c r="AQ555" i="145"/>
  <c r="AP555" i="145"/>
  <c r="AO555" i="145"/>
  <c r="AN555" i="145"/>
  <c r="AM555" i="145"/>
  <c r="AL555" i="145"/>
  <c r="AK555" i="145"/>
  <c r="AJ555" i="145"/>
  <c r="AI555" i="145"/>
  <c r="AH555" i="145"/>
  <c r="AG555" i="145"/>
  <c r="AF555" i="145"/>
  <c r="AE555" i="145"/>
  <c r="AD555" i="145"/>
  <c r="Z555" i="145"/>
  <c r="Y555" i="145"/>
  <c r="X555" i="145"/>
  <c r="W555" i="145"/>
  <c r="V555" i="145"/>
  <c r="U555" i="145"/>
  <c r="T555" i="145"/>
  <c r="S555" i="145"/>
  <c r="R555" i="145"/>
  <c r="Q555" i="145"/>
  <c r="P555" i="145"/>
  <c r="O555" i="145"/>
  <c r="N555" i="145"/>
  <c r="M555" i="145"/>
  <c r="L555" i="145"/>
  <c r="K555" i="145"/>
  <c r="J555" i="145"/>
  <c r="I555" i="145"/>
  <c r="H555" i="145"/>
  <c r="G555" i="145"/>
  <c r="F555" i="145"/>
  <c r="E555" i="145"/>
  <c r="AZ554" i="145"/>
  <c r="AY554" i="145"/>
  <c r="AX554" i="145"/>
  <c r="AW554" i="145"/>
  <c r="AV554" i="145"/>
  <c r="AU554" i="145"/>
  <c r="AT554" i="145"/>
  <c r="AS554" i="145"/>
  <c r="AR554" i="145"/>
  <c r="AQ554" i="145"/>
  <c r="AP554" i="145"/>
  <c r="AO554" i="145"/>
  <c r="AN554" i="145"/>
  <c r="AM554" i="145"/>
  <c r="AL554" i="145"/>
  <c r="AK554" i="145"/>
  <c r="AJ554" i="145"/>
  <c r="AI554" i="145"/>
  <c r="AH554" i="145"/>
  <c r="AG554" i="145"/>
  <c r="AF554" i="145"/>
  <c r="AE554" i="145"/>
  <c r="AD554" i="145"/>
  <c r="Z554" i="145"/>
  <c r="Y554" i="145"/>
  <c r="X554" i="145"/>
  <c r="W554" i="145"/>
  <c r="V554" i="145"/>
  <c r="U554" i="145"/>
  <c r="T554" i="145"/>
  <c r="S554" i="145"/>
  <c r="R554" i="145"/>
  <c r="Q554" i="145"/>
  <c r="P554" i="145"/>
  <c r="O554" i="145"/>
  <c r="N554" i="145"/>
  <c r="M554" i="145"/>
  <c r="L554" i="145"/>
  <c r="K554" i="145"/>
  <c r="J554" i="145"/>
  <c r="I554" i="145"/>
  <c r="H554" i="145"/>
  <c r="G554" i="145"/>
  <c r="F554" i="145"/>
  <c r="E554" i="145"/>
  <c r="AZ553" i="145"/>
  <c r="AY553" i="145"/>
  <c r="AX553" i="145"/>
  <c r="AW553" i="145"/>
  <c r="AV553" i="145"/>
  <c r="AU553" i="145"/>
  <c r="AT553" i="145"/>
  <c r="AS553" i="145"/>
  <c r="AR553" i="145"/>
  <c r="AQ553" i="145"/>
  <c r="AP553" i="145"/>
  <c r="AO553" i="145"/>
  <c r="AN553" i="145"/>
  <c r="AM553" i="145"/>
  <c r="AL553" i="145"/>
  <c r="AK553" i="145"/>
  <c r="AJ553" i="145"/>
  <c r="AI553" i="145"/>
  <c r="AH553" i="145"/>
  <c r="AG553" i="145"/>
  <c r="AF553" i="145"/>
  <c r="AE553" i="145"/>
  <c r="AD553" i="145"/>
  <c r="Z553" i="145"/>
  <c r="Y553" i="145"/>
  <c r="X553" i="145"/>
  <c r="W553" i="145"/>
  <c r="V553" i="145"/>
  <c r="U553" i="145"/>
  <c r="T553" i="145"/>
  <c r="S553" i="145"/>
  <c r="R553" i="145"/>
  <c r="Q553" i="145"/>
  <c r="P553" i="145"/>
  <c r="O553" i="145"/>
  <c r="N553" i="145"/>
  <c r="M553" i="145"/>
  <c r="L553" i="145"/>
  <c r="K553" i="145"/>
  <c r="J553" i="145"/>
  <c r="I553" i="145"/>
  <c r="H553" i="145"/>
  <c r="G553" i="145"/>
  <c r="F553" i="145"/>
  <c r="E553" i="145"/>
  <c r="AZ552" i="145"/>
  <c r="AY552" i="145"/>
  <c r="AX552" i="145"/>
  <c r="AW552" i="145"/>
  <c r="AV552" i="145"/>
  <c r="AU552" i="145"/>
  <c r="AT552" i="145"/>
  <c r="AS552" i="145"/>
  <c r="AR552" i="145"/>
  <c r="AQ552" i="145"/>
  <c r="AP552" i="145"/>
  <c r="AO552" i="145"/>
  <c r="AN552" i="145"/>
  <c r="AM552" i="145"/>
  <c r="AL552" i="145"/>
  <c r="AK552" i="145"/>
  <c r="AJ552" i="145"/>
  <c r="AI552" i="145"/>
  <c r="AH552" i="145"/>
  <c r="AG552" i="145"/>
  <c r="AF552" i="145"/>
  <c r="AE552" i="145"/>
  <c r="AD552" i="145"/>
  <c r="Z552" i="145"/>
  <c r="Y552" i="145"/>
  <c r="X552" i="145"/>
  <c r="W552" i="145"/>
  <c r="V552" i="145"/>
  <c r="U552" i="145"/>
  <c r="T552" i="145"/>
  <c r="S552" i="145"/>
  <c r="R552" i="145"/>
  <c r="Q552" i="145"/>
  <c r="P552" i="145"/>
  <c r="O552" i="145"/>
  <c r="N552" i="145"/>
  <c r="M552" i="145"/>
  <c r="L552" i="145"/>
  <c r="K552" i="145"/>
  <c r="J552" i="145"/>
  <c r="I552" i="145"/>
  <c r="H552" i="145"/>
  <c r="G552" i="145"/>
  <c r="F552" i="145"/>
  <c r="E552" i="145"/>
  <c r="AZ551" i="145"/>
  <c r="AY551" i="145"/>
  <c r="AX551" i="145"/>
  <c r="AW551" i="145"/>
  <c r="AV551" i="145"/>
  <c r="AU551" i="145"/>
  <c r="AT551" i="145"/>
  <c r="AS551" i="145"/>
  <c r="AR551" i="145"/>
  <c r="AQ551" i="145"/>
  <c r="AP551" i="145"/>
  <c r="AO551" i="145"/>
  <c r="AN551" i="145"/>
  <c r="AM551" i="145"/>
  <c r="AL551" i="145"/>
  <c r="AK551" i="145"/>
  <c r="AJ551" i="145"/>
  <c r="AI551" i="145"/>
  <c r="AH551" i="145"/>
  <c r="AG551" i="145"/>
  <c r="AF551" i="145"/>
  <c r="AE551" i="145"/>
  <c r="AD551" i="145"/>
  <c r="Z551" i="145"/>
  <c r="Y551" i="145"/>
  <c r="X551" i="145"/>
  <c r="W551" i="145"/>
  <c r="V551" i="145"/>
  <c r="U551" i="145"/>
  <c r="T551" i="145"/>
  <c r="S551" i="145"/>
  <c r="R551" i="145"/>
  <c r="Q551" i="145"/>
  <c r="P551" i="145"/>
  <c r="O551" i="145"/>
  <c r="N551" i="145"/>
  <c r="M551" i="145"/>
  <c r="L551" i="145"/>
  <c r="K551" i="145"/>
  <c r="J551" i="145"/>
  <c r="I551" i="145"/>
  <c r="H551" i="145"/>
  <c r="G551" i="145"/>
  <c r="F551" i="145"/>
  <c r="E551" i="145"/>
  <c r="AZ550" i="145"/>
  <c r="AY550" i="145"/>
  <c r="AX550" i="145"/>
  <c r="AW550" i="145"/>
  <c r="AV550" i="145"/>
  <c r="AU550" i="145"/>
  <c r="AT550" i="145"/>
  <c r="AS550" i="145"/>
  <c r="AR550" i="145"/>
  <c r="AQ550" i="145"/>
  <c r="AP550" i="145"/>
  <c r="AO550" i="145"/>
  <c r="AN550" i="145"/>
  <c r="AM550" i="145"/>
  <c r="AL550" i="145"/>
  <c r="AK550" i="145"/>
  <c r="AJ550" i="145"/>
  <c r="AI550" i="145"/>
  <c r="AH550" i="145"/>
  <c r="AG550" i="145"/>
  <c r="AF550" i="145"/>
  <c r="AE550" i="145"/>
  <c r="AD550" i="145"/>
  <c r="Z550" i="145"/>
  <c r="Y550" i="145"/>
  <c r="X550" i="145"/>
  <c r="W550" i="145"/>
  <c r="V550" i="145"/>
  <c r="U550" i="145"/>
  <c r="T550" i="145"/>
  <c r="S550" i="145"/>
  <c r="R550" i="145"/>
  <c r="Q550" i="145"/>
  <c r="P550" i="145"/>
  <c r="O550" i="145"/>
  <c r="N550" i="145"/>
  <c r="M550" i="145"/>
  <c r="L550" i="145"/>
  <c r="K550" i="145"/>
  <c r="J550" i="145"/>
  <c r="I550" i="145"/>
  <c r="H550" i="145"/>
  <c r="G550" i="145"/>
  <c r="F550" i="145"/>
  <c r="E550" i="145"/>
  <c r="AZ549" i="145"/>
  <c r="AY549" i="145"/>
  <c r="AX549" i="145"/>
  <c r="AW549" i="145"/>
  <c r="AV549" i="145"/>
  <c r="AU549" i="145"/>
  <c r="AT549" i="145"/>
  <c r="AS549" i="145"/>
  <c r="AR549" i="145"/>
  <c r="AQ549" i="145"/>
  <c r="AP549" i="145"/>
  <c r="AO549" i="145"/>
  <c r="AN549" i="145"/>
  <c r="AM549" i="145"/>
  <c r="AL549" i="145"/>
  <c r="AK549" i="145"/>
  <c r="AJ549" i="145"/>
  <c r="AI549" i="145"/>
  <c r="AH549" i="145"/>
  <c r="AG549" i="145"/>
  <c r="AF549" i="145"/>
  <c r="AE549" i="145"/>
  <c r="AD549" i="145"/>
  <c r="Z549" i="145"/>
  <c r="Y549" i="145"/>
  <c r="X549" i="145"/>
  <c r="W549" i="145"/>
  <c r="V549" i="145"/>
  <c r="U549" i="145"/>
  <c r="T549" i="145"/>
  <c r="S549" i="145"/>
  <c r="R549" i="145"/>
  <c r="Q549" i="145"/>
  <c r="P549" i="145"/>
  <c r="O549" i="145"/>
  <c r="N549" i="145"/>
  <c r="M549" i="145"/>
  <c r="L549" i="145"/>
  <c r="K549" i="145"/>
  <c r="J549" i="145"/>
  <c r="I549" i="145"/>
  <c r="H549" i="145"/>
  <c r="G549" i="145"/>
  <c r="F549" i="145"/>
  <c r="E549" i="145"/>
  <c r="AZ548" i="145"/>
  <c r="AY548" i="145"/>
  <c r="AX548" i="145"/>
  <c r="AW548" i="145"/>
  <c r="AV548" i="145"/>
  <c r="AU548" i="145"/>
  <c r="AT548" i="145"/>
  <c r="AS548" i="145"/>
  <c r="AR548" i="145"/>
  <c r="AQ548" i="145"/>
  <c r="AP548" i="145"/>
  <c r="AO548" i="145"/>
  <c r="AN548" i="145"/>
  <c r="AM548" i="145"/>
  <c r="AL548" i="145"/>
  <c r="AK548" i="145"/>
  <c r="AJ548" i="145"/>
  <c r="AI548" i="145"/>
  <c r="AH548" i="145"/>
  <c r="AG548" i="145"/>
  <c r="AF548" i="145"/>
  <c r="AE548" i="145"/>
  <c r="AD548" i="145"/>
  <c r="Z548" i="145"/>
  <c r="Y548" i="145"/>
  <c r="X548" i="145"/>
  <c r="W548" i="145"/>
  <c r="V548" i="145"/>
  <c r="U548" i="145"/>
  <c r="T548" i="145"/>
  <c r="S548" i="145"/>
  <c r="R548" i="145"/>
  <c r="Q548" i="145"/>
  <c r="P548" i="145"/>
  <c r="O548" i="145"/>
  <c r="N548" i="145"/>
  <c r="M548" i="145"/>
  <c r="L548" i="145"/>
  <c r="K548" i="145"/>
  <c r="J548" i="145"/>
  <c r="I548" i="145"/>
  <c r="H548" i="145"/>
  <c r="G548" i="145"/>
  <c r="F548" i="145"/>
  <c r="E548" i="145"/>
  <c r="AZ547" i="145"/>
  <c r="AY547" i="145"/>
  <c r="AX547" i="145"/>
  <c r="AW547" i="145"/>
  <c r="AV547" i="145"/>
  <c r="AU547" i="145"/>
  <c r="AT547" i="145"/>
  <c r="AS547" i="145"/>
  <c r="AR547" i="145"/>
  <c r="AQ547" i="145"/>
  <c r="AP547" i="145"/>
  <c r="AO547" i="145"/>
  <c r="AN547" i="145"/>
  <c r="AM547" i="145"/>
  <c r="AL547" i="145"/>
  <c r="AK547" i="145"/>
  <c r="AJ547" i="145"/>
  <c r="AI547" i="145"/>
  <c r="AH547" i="145"/>
  <c r="AG547" i="145"/>
  <c r="AF547" i="145"/>
  <c r="AE547" i="145"/>
  <c r="AD547" i="145"/>
  <c r="Z547" i="145"/>
  <c r="Y547" i="145"/>
  <c r="X547" i="145"/>
  <c r="W547" i="145"/>
  <c r="V547" i="145"/>
  <c r="U547" i="145"/>
  <c r="T547" i="145"/>
  <c r="S547" i="145"/>
  <c r="R547" i="145"/>
  <c r="Q547" i="145"/>
  <c r="P547" i="145"/>
  <c r="O547" i="145"/>
  <c r="N547" i="145"/>
  <c r="M547" i="145"/>
  <c r="L547" i="145"/>
  <c r="K547" i="145"/>
  <c r="J547" i="145"/>
  <c r="I547" i="145"/>
  <c r="H547" i="145"/>
  <c r="G547" i="145"/>
  <c r="F547" i="145"/>
  <c r="E547" i="145"/>
  <c r="AZ546" i="145"/>
  <c r="AY546" i="145"/>
  <c r="AX546" i="145"/>
  <c r="AW546" i="145"/>
  <c r="AV546" i="145"/>
  <c r="AU546" i="145"/>
  <c r="AT546" i="145"/>
  <c r="AS546" i="145"/>
  <c r="AR546" i="145"/>
  <c r="AQ546" i="145"/>
  <c r="AP546" i="145"/>
  <c r="AO546" i="145"/>
  <c r="AN546" i="145"/>
  <c r="AM546" i="145"/>
  <c r="AL546" i="145"/>
  <c r="AK546" i="145"/>
  <c r="AJ546" i="145"/>
  <c r="AI546" i="145"/>
  <c r="AH546" i="145"/>
  <c r="AG546" i="145"/>
  <c r="AF546" i="145"/>
  <c r="AE546" i="145"/>
  <c r="AD546" i="145"/>
  <c r="Z546" i="145"/>
  <c r="Y546" i="145"/>
  <c r="X546" i="145"/>
  <c r="W546" i="145"/>
  <c r="V546" i="145"/>
  <c r="U546" i="145"/>
  <c r="T546" i="145"/>
  <c r="S546" i="145"/>
  <c r="R546" i="145"/>
  <c r="Q546" i="145"/>
  <c r="P546" i="145"/>
  <c r="O546" i="145"/>
  <c r="N546" i="145"/>
  <c r="M546" i="145"/>
  <c r="L546" i="145"/>
  <c r="K546" i="145"/>
  <c r="J546" i="145"/>
  <c r="I546" i="145"/>
  <c r="H546" i="145"/>
  <c r="G546" i="145"/>
  <c r="F546" i="145"/>
  <c r="E546" i="145"/>
  <c r="AZ545" i="145"/>
  <c r="AY545" i="145"/>
  <c r="AX545" i="145"/>
  <c r="AW545" i="145"/>
  <c r="AV545" i="145"/>
  <c r="AU545" i="145"/>
  <c r="AT545" i="145"/>
  <c r="AS545" i="145"/>
  <c r="AR545" i="145"/>
  <c r="AQ545" i="145"/>
  <c r="AP545" i="145"/>
  <c r="AO545" i="145"/>
  <c r="AN545" i="145"/>
  <c r="AM545" i="145"/>
  <c r="AL545" i="145"/>
  <c r="AK545" i="145"/>
  <c r="AJ545" i="145"/>
  <c r="AI545" i="145"/>
  <c r="AH545" i="145"/>
  <c r="AG545" i="145"/>
  <c r="AF545" i="145"/>
  <c r="AE545" i="145"/>
  <c r="AD545" i="145"/>
  <c r="Z545" i="145"/>
  <c r="Y545" i="145"/>
  <c r="X545" i="145"/>
  <c r="W545" i="145"/>
  <c r="V545" i="145"/>
  <c r="U545" i="145"/>
  <c r="T545" i="145"/>
  <c r="S545" i="145"/>
  <c r="R545" i="145"/>
  <c r="Q545" i="145"/>
  <c r="P545" i="145"/>
  <c r="O545" i="145"/>
  <c r="N545" i="145"/>
  <c r="M545" i="145"/>
  <c r="L545" i="145"/>
  <c r="K545" i="145"/>
  <c r="J545" i="145"/>
  <c r="I545" i="145"/>
  <c r="H545" i="145"/>
  <c r="G545" i="145"/>
  <c r="F545" i="145"/>
  <c r="E545" i="145"/>
  <c r="AZ544" i="145"/>
  <c r="AY544" i="145"/>
  <c r="AX544" i="145"/>
  <c r="AW544" i="145"/>
  <c r="AV544" i="145"/>
  <c r="AU544" i="145"/>
  <c r="AT544" i="145"/>
  <c r="AS544" i="145"/>
  <c r="AR544" i="145"/>
  <c r="AQ544" i="145"/>
  <c r="AP544" i="145"/>
  <c r="AO544" i="145"/>
  <c r="AN544" i="145"/>
  <c r="AM544" i="145"/>
  <c r="AL544" i="145"/>
  <c r="AK544" i="145"/>
  <c r="AJ544" i="145"/>
  <c r="AI544" i="145"/>
  <c r="AH544" i="145"/>
  <c r="AG544" i="145"/>
  <c r="AF544" i="145"/>
  <c r="AE544" i="145"/>
  <c r="AD544" i="145"/>
  <c r="Z544" i="145"/>
  <c r="Y544" i="145"/>
  <c r="X544" i="145"/>
  <c r="W544" i="145"/>
  <c r="V544" i="145"/>
  <c r="U544" i="145"/>
  <c r="T544" i="145"/>
  <c r="S544" i="145"/>
  <c r="R544" i="145"/>
  <c r="Q544" i="145"/>
  <c r="P544" i="145"/>
  <c r="O544" i="145"/>
  <c r="N544" i="145"/>
  <c r="M544" i="145"/>
  <c r="L544" i="145"/>
  <c r="K544" i="145"/>
  <c r="J544" i="145"/>
  <c r="I544" i="145"/>
  <c r="H544" i="145"/>
  <c r="G544" i="145"/>
  <c r="F544" i="145"/>
  <c r="E544" i="145"/>
  <c r="AZ543" i="145"/>
  <c r="AY543" i="145"/>
  <c r="AX543" i="145"/>
  <c r="AW543" i="145"/>
  <c r="AV543" i="145"/>
  <c r="AU543" i="145"/>
  <c r="AT543" i="145"/>
  <c r="AS543" i="145"/>
  <c r="AR543" i="145"/>
  <c r="AQ543" i="145"/>
  <c r="AP543" i="145"/>
  <c r="AO543" i="145"/>
  <c r="AN543" i="145"/>
  <c r="AM543" i="145"/>
  <c r="AL543" i="145"/>
  <c r="AK543" i="145"/>
  <c r="AJ543" i="145"/>
  <c r="AI543" i="145"/>
  <c r="AH543" i="145"/>
  <c r="AG543" i="145"/>
  <c r="AF543" i="145"/>
  <c r="AE543" i="145"/>
  <c r="AD543" i="145"/>
  <c r="Z543" i="145"/>
  <c r="Y543" i="145"/>
  <c r="X543" i="145"/>
  <c r="W543" i="145"/>
  <c r="V543" i="145"/>
  <c r="U543" i="145"/>
  <c r="T543" i="145"/>
  <c r="S543" i="145"/>
  <c r="R543" i="145"/>
  <c r="Q543" i="145"/>
  <c r="P543" i="145"/>
  <c r="O543" i="145"/>
  <c r="N543" i="145"/>
  <c r="M543" i="145"/>
  <c r="L543" i="145"/>
  <c r="K543" i="145"/>
  <c r="J543" i="145"/>
  <c r="I543" i="145"/>
  <c r="H543" i="145"/>
  <c r="G543" i="145"/>
  <c r="F543" i="145"/>
  <c r="E543" i="145"/>
  <c r="AZ542" i="145"/>
  <c r="AY542" i="145"/>
  <c r="AX542" i="145"/>
  <c r="AW542" i="145"/>
  <c r="AV542" i="145"/>
  <c r="AU542" i="145"/>
  <c r="AT542" i="145"/>
  <c r="AS542" i="145"/>
  <c r="AR542" i="145"/>
  <c r="AQ542" i="145"/>
  <c r="AP542" i="145"/>
  <c r="AO542" i="145"/>
  <c r="AN542" i="145"/>
  <c r="AM542" i="145"/>
  <c r="AL542" i="145"/>
  <c r="AK542" i="145"/>
  <c r="AJ542" i="145"/>
  <c r="AI542" i="145"/>
  <c r="AH542" i="145"/>
  <c r="AG542" i="145"/>
  <c r="AF542" i="145"/>
  <c r="AE542" i="145"/>
  <c r="AD542" i="145"/>
  <c r="Z542" i="145"/>
  <c r="Y542" i="145"/>
  <c r="X542" i="145"/>
  <c r="W542" i="145"/>
  <c r="V542" i="145"/>
  <c r="U542" i="145"/>
  <c r="T542" i="145"/>
  <c r="S542" i="145"/>
  <c r="R542" i="145"/>
  <c r="Q542" i="145"/>
  <c r="P542" i="145"/>
  <c r="O542" i="145"/>
  <c r="N542" i="145"/>
  <c r="M542" i="145"/>
  <c r="L542" i="145"/>
  <c r="K542" i="145"/>
  <c r="J542" i="145"/>
  <c r="I542" i="145"/>
  <c r="H542" i="145"/>
  <c r="G542" i="145"/>
  <c r="F542" i="145"/>
  <c r="E542" i="145"/>
  <c r="AZ541" i="145"/>
  <c r="AY541" i="145"/>
  <c r="AX541" i="145"/>
  <c r="AW541" i="145"/>
  <c r="AV541" i="145"/>
  <c r="AU541" i="145"/>
  <c r="AT541" i="145"/>
  <c r="AS541" i="145"/>
  <c r="AR541" i="145"/>
  <c r="AQ541" i="145"/>
  <c r="AP541" i="145"/>
  <c r="AO541" i="145"/>
  <c r="AN541" i="145"/>
  <c r="AM541" i="145"/>
  <c r="AL541" i="145"/>
  <c r="AK541" i="145"/>
  <c r="AJ541" i="145"/>
  <c r="AI541" i="145"/>
  <c r="AH541" i="145"/>
  <c r="AG541" i="145"/>
  <c r="AF541" i="145"/>
  <c r="AE541" i="145"/>
  <c r="AD541" i="145"/>
  <c r="Z541" i="145"/>
  <c r="Y541" i="145"/>
  <c r="X541" i="145"/>
  <c r="W541" i="145"/>
  <c r="V541" i="145"/>
  <c r="U541" i="145"/>
  <c r="T541" i="145"/>
  <c r="S541" i="145"/>
  <c r="R541" i="145"/>
  <c r="Q541" i="145"/>
  <c r="P541" i="145"/>
  <c r="O541" i="145"/>
  <c r="N541" i="145"/>
  <c r="M541" i="145"/>
  <c r="L541" i="145"/>
  <c r="K541" i="145"/>
  <c r="J541" i="145"/>
  <c r="I541" i="145"/>
  <c r="H541" i="145"/>
  <c r="G541" i="145"/>
  <c r="F541" i="145"/>
  <c r="E541" i="145"/>
  <c r="AZ540" i="145"/>
  <c r="AY540" i="145"/>
  <c r="AX540" i="145"/>
  <c r="AW540" i="145"/>
  <c r="AV540" i="145"/>
  <c r="AU540" i="145"/>
  <c r="AT540" i="145"/>
  <c r="AS540" i="145"/>
  <c r="AR540" i="145"/>
  <c r="AQ540" i="145"/>
  <c r="AP540" i="145"/>
  <c r="AO540" i="145"/>
  <c r="AN540" i="145"/>
  <c r="AM540" i="145"/>
  <c r="AL540" i="145"/>
  <c r="AK540" i="145"/>
  <c r="AJ540" i="145"/>
  <c r="AI540" i="145"/>
  <c r="AH540" i="145"/>
  <c r="AG540" i="145"/>
  <c r="AF540" i="145"/>
  <c r="AE540" i="145"/>
  <c r="AD540" i="145"/>
  <c r="Z540" i="145"/>
  <c r="Y540" i="145"/>
  <c r="X540" i="145"/>
  <c r="W540" i="145"/>
  <c r="V540" i="145"/>
  <c r="U540" i="145"/>
  <c r="T540" i="145"/>
  <c r="S540" i="145"/>
  <c r="R540" i="145"/>
  <c r="Q540" i="145"/>
  <c r="P540" i="145"/>
  <c r="O540" i="145"/>
  <c r="N540" i="145"/>
  <c r="M540" i="145"/>
  <c r="L540" i="145"/>
  <c r="K540" i="145"/>
  <c r="J540" i="145"/>
  <c r="I540" i="145"/>
  <c r="H540" i="145"/>
  <c r="G540" i="145"/>
  <c r="F540" i="145"/>
  <c r="E540" i="145"/>
  <c r="AZ539" i="145"/>
  <c r="AY539" i="145"/>
  <c r="AX539" i="145"/>
  <c r="AW539" i="145"/>
  <c r="AV539" i="145"/>
  <c r="AU539" i="145"/>
  <c r="AT539" i="145"/>
  <c r="AS539" i="145"/>
  <c r="AR539" i="145"/>
  <c r="AQ539" i="145"/>
  <c r="AP539" i="145"/>
  <c r="AO539" i="145"/>
  <c r="AN539" i="145"/>
  <c r="AM539" i="145"/>
  <c r="AL539" i="145"/>
  <c r="AK539" i="145"/>
  <c r="AJ539" i="145"/>
  <c r="AI539" i="145"/>
  <c r="AH539" i="145"/>
  <c r="AG539" i="145"/>
  <c r="AF539" i="145"/>
  <c r="AE539" i="145"/>
  <c r="AD539" i="145"/>
  <c r="Z539" i="145"/>
  <c r="Y539" i="145"/>
  <c r="X539" i="145"/>
  <c r="W539" i="145"/>
  <c r="V539" i="145"/>
  <c r="U539" i="145"/>
  <c r="T539" i="145"/>
  <c r="S539" i="145"/>
  <c r="R539" i="145"/>
  <c r="Q539" i="145"/>
  <c r="P539" i="145"/>
  <c r="O539" i="145"/>
  <c r="N539" i="145"/>
  <c r="M539" i="145"/>
  <c r="L539" i="145"/>
  <c r="K539" i="145"/>
  <c r="J539" i="145"/>
  <c r="I539" i="145"/>
  <c r="H539" i="145"/>
  <c r="G539" i="145"/>
  <c r="F539" i="145"/>
  <c r="E539" i="145"/>
  <c r="AZ538" i="145"/>
  <c r="AY538" i="145"/>
  <c r="AX538" i="145"/>
  <c r="AW538" i="145"/>
  <c r="AV538" i="145"/>
  <c r="AU538" i="145"/>
  <c r="AT538" i="145"/>
  <c r="AS538" i="145"/>
  <c r="AR538" i="145"/>
  <c r="AQ538" i="145"/>
  <c r="AP538" i="145"/>
  <c r="AO538" i="145"/>
  <c r="AN538" i="145"/>
  <c r="AM538" i="145"/>
  <c r="AL538" i="145"/>
  <c r="AK538" i="145"/>
  <c r="AJ538" i="145"/>
  <c r="AI538" i="145"/>
  <c r="AH538" i="145"/>
  <c r="AG538" i="145"/>
  <c r="AF538" i="145"/>
  <c r="AE538" i="145"/>
  <c r="AD538" i="145"/>
  <c r="Z538" i="145"/>
  <c r="Y538" i="145"/>
  <c r="X538" i="145"/>
  <c r="W538" i="145"/>
  <c r="V538" i="145"/>
  <c r="U538" i="145"/>
  <c r="T538" i="145"/>
  <c r="S538" i="145"/>
  <c r="R538" i="145"/>
  <c r="Q538" i="145"/>
  <c r="P538" i="145"/>
  <c r="O538" i="145"/>
  <c r="N538" i="145"/>
  <c r="M538" i="145"/>
  <c r="L538" i="145"/>
  <c r="K538" i="145"/>
  <c r="J538" i="145"/>
  <c r="I538" i="145"/>
  <c r="H538" i="145"/>
  <c r="G538" i="145"/>
  <c r="F538" i="145"/>
  <c r="E538" i="145"/>
  <c r="AZ537" i="145"/>
  <c r="AY537" i="145"/>
  <c r="AX537" i="145"/>
  <c r="AW537" i="145"/>
  <c r="AV537" i="145"/>
  <c r="AU537" i="145"/>
  <c r="AT537" i="145"/>
  <c r="AS537" i="145"/>
  <c r="AR537" i="145"/>
  <c r="AQ537" i="145"/>
  <c r="AP537" i="145"/>
  <c r="AO537" i="145"/>
  <c r="AN537" i="145"/>
  <c r="AM537" i="145"/>
  <c r="AL537" i="145"/>
  <c r="AK537" i="145"/>
  <c r="AJ537" i="145"/>
  <c r="AI537" i="145"/>
  <c r="AH537" i="145"/>
  <c r="AG537" i="145"/>
  <c r="AF537" i="145"/>
  <c r="AE537" i="145"/>
  <c r="AD537" i="145"/>
  <c r="Z537" i="145"/>
  <c r="Y537" i="145"/>
  <c r="X537" i="145"/>
  <c r="W537" i="145"/>
  <c r="V537" i="145"/>
  <c r="U537" i="145"/>
  <c r="T537" i="145"/>
  <c r="S537" i="145"/>
  <c r="R537" i="145"/>
  <c r="Q537" i="145"/>
  <c r="P537" i="145"/>
  <c r="O537" i="145"/>
  <c r="N537" i="145"/>
  <c r="M537" i="145"/>
  <c r="L537" i="145"/>
  <c r="K537" i="145"/>
  <c r="J537" i="145"/>
  <c r="I537" i="145"/>
  <c r="H537" i="145"/>
  <c r="G537" i="145"/>
  <c r="F537" i="145"/>
  <c r="E537" i="145"/>
  <c r="AZ536" i="145"/>
  <c r="AY536" i="145"/>
  <c r="AX536" i="145"/>
  <c r="AW536" i="145"/>
  <c r="AV536" i="145"/>
  <c r="AU536" i="145"/>
  <c r="AT536" i="145"/>
  <c r="AS536" i="145"/>
  <c r="AR536" i="145"/>
  <c r="AQ536" i="145"/>
  <c r="AP536" i="145"/>
  <c r="AO536" i="145"/>
  <c r="AN536" i="145"/>
  <c r="AM536" i="145"/>
  <c r="AL536" i="145"/>
  <c r="AK536" i="145"/>
  <c r="AJ536" i="145"/>
  <c r="AI536" i="145"/>
  <c r="AH536" i="145"/>
  <c r="AG536" i="145"/>
  <c r="AF536" i="145"/>
  <c r="AE536" i="145"/>
  <c r="AD536" i="145"/>
  <c r="Z536" i="145"/>
  <c r="Y536" i="145"/>
  <c r="X536" i="145"/>
  <c r="W536" i="145"/>
  <c r="V536" i="145"/>
  <c r="U536" i="145"/>
  <c r="T536" i="145"/>
  <c r="S536" i="145"/>
  <c r="R536" i="145"/>
  <c r="Q536" i="145"/>
  <c r="P536" i="145"/>
  <c r="O536" i="145"/>
  <c r="N536" i="145"/>
  <c r="M536" i="145"/>
  <c r="L536" i="145"/>
  <c r="K536" i="145"/>
  <c r="J536" i="145"/>
  <c r="I536" i="145"/>
  <c r="H536" i="145"/>
  <c r="G536" i="145"/>
  <c r="F536" i="145"/>
  <c r="E536" i="145"/>
  <c r="AZ535" i="145"/>
  <c r="AY535" i="145"/>
  <c r="AX535" i="145"/>
  <c r="AW535" i="145"/>
  <c r="AV535" i="145"/>
  <c r="AU535" i="145"/>
  <c r="AT535" i="145"/>
  <c r="AS535" i="145"/>
  <c r="AR535" i="145"/>
  <c r="AQ535" i="145"/>
  <c r="AP535" i="145"/>
  <c r="AO535" i="145"/>
  <c r="AN535" i="145"/>
  <c r="AM535" i="145"/>
  <c r="AL535" i="145"/>
  <c r="AK535" i="145"/>
  <c r="AJ535" i="145"/>
  <c r="AI535" i="145"/>
  <c r="AH535" i="145"/>
  <c r="AG535" i="145"/>
  <c r="AF535" i="145"/>
  <c r="AE535" i="145"/>
  <c r="AD535" i="145"/>
  <c r="Z535" i="145"/>
  <c r="Y535" i="145"/>
  <c r="X535" i="145"/>
  <c r="W535" i="145"/>
  <c r="V535" i="145"/>
  <c r="U535" i="145"/>
  <c r="T535" i="145"/>
  <c r="S535" i="145"/>
  <c r="R535" i="145"/>
  <c r="Q535" i="145"/>
  <c r="P535" i="145"/>
  <c r="O535" i="145"/>
  <c r="N535" i="145"/>
  <c r="M535" i="145"/>
  <c r="L535" i="145"/>
  <c r="K535" i="145"/>
  <c r="J535" i="145"/>
  <c r="I535" i="145"/>
  <c r="H535" i="145"/>
  <c r="G535" i="145"/>
  <c r="F535" i="145"/>
  <c r="E535" i="145"/>
  <c r="AZ534" i="145"/>
  <c r="AY534" i="145"/>
  <c r="AX534" i="145"/>
  <c r="AW534" i="145"/>
  <c r="AV534" i="145"/>
  <c r="AU534" i="145"/>
  <c r="AT534" i="145"/>
  <c r="AS534" i="145"/>
  <c r="AR534" i="145"/>
  <c r="AQ534" i="145"/>
  <c r="AP534" i="145"/>
  <c r="AO534" i="145"/>
  <c r="AN534" i="145"/>
  <c r="AM534" i="145"/>
  <c r="AL534" i="145"/>
  <c r="AK534" i="145"/>
  <c r="AJ534" i="145"/>
  <c r="AI534" i="145"/>
  <c r="AH534" i="145"/>
  <c r="AG534" i="145"/>
  <c r="AF534" i="145"/>
  <c r="AE534" i="145"/>
  <c r="AD534" i="145"/>
  <c r="Z534" i="145"/>
  <c r="Y534" i="145"/>
  <c r="X534" i="145"/>
  <c r="W534" i="145"/>
  <c r="V534" i="145"/>
  <c r="U534" i="145"/>
  <c r="T534" i="145"/>
  <c r="S534" i="145"/>
  <c r="R534" i="145"/>
  <c r="Q534" i="145"/>
  <c r="P534" i="145"/>
  <c r="O534" i="145"/>
  <c r="N534" i="145"/>
  <c r="M534" i="145"/>
  <c r="L534" i="145"/>
  <c r="K534" i="145"/>
  <c r="J534" i="145"/>
  <c r="I534" i="145"/>
  <c r="H534" i="145"/>
  <c r="G534" i="145"/>
  <c r="F534" i="145"/>
  <c r="E534" i="145"/>
  <c r="AZ533" i="145"/>
  <c r="AY533" i="145"/>
  <c r="AX533" i="145"/>
  <c r="AW533" i="145"/>
  <c r="AV533" i="145"/>
  <c r="AU533" i="145"/>
  <c r="AT533" i="145"/>
  <c r="AS533" i="145"/>
  <c r="AR533" i="145"/>
  <c r="AQ533" i="145"/>
  <c r="AP533" i="145"/>
  <c r="AO533" i="145"/>
  <c r="AN533" i="145"/>
  <c r="AM533" i="145"/>
  <c r="AL533" i="145"/>
  <c r="AK533" i="145"/>
  <c r="AJ533" i="145"/>
  <c r="AI533" i="145"/>
  <c r="AH533" i="145"/>
  <c r="AG533" i="145"/>
  <c r="AF533" i="145"/>
  <c r="AE533" i="145"/>
  <c r="AD533" i="145"/>
  <c r="Z533" i="145"/>
  <c r="Y533" i="145"/>
  <c r="X533" i="145"/>
  <c r="W533" i="145"/>
  <c r="V533" i="145"/>
  <c r="U533" i="145"/>
  <c r="T533" i="145"/>
  <c r="S533" i="145"/>
  <c r="R533" i="145"/>
  <c r="Q533" i="145"/>
  <c r="P533" i="145"/>
  <c r="O533" i="145"/>
  <c r="N533" i="145"/>
  <c r="M533" i="145"/>
  <c r="L533" i="145"/>
  <c r="K533" i="145"/>
  <c r="J533" i="145"/>
  <c r="I533" i="145"/>
  <c r="H533" i="145"/>
  <c r="G533" i="145"/>
  <c r="F533" i="145"/>
  <c r="E533" i="145"/>
  <c r="AZ532" i="145"/>
  <c r="AY532" i="145"/>
  <c r="AX532" i="145"/>
  <c r="AW532" i="145"/>
  <c r="AV532" i="145"/>
  <c r="AU532" i="145"/>
  <c r="AT532" i="145"/>
  <c r="AS532" i="145"/>
  <c r="AR532" i="145"/>
  <c r="AQ532" i="145"/>
  <c r="AP532" i="145"/>
  <c r="AO532" i="145"/>
  <c r="AN532" i="145"/>
  <c r="AM532" i="145"/>
  <c r="AL532" i="145"/>
  <c r="AK532" i="145"/>
  <c r="AJ532" i="145"/>
  <c r="AI532" i="145"/>
  <c r="AH532" i="145"/>
  <c r="AG532" i="145"/>
  <c r="AF532" i="145"/>
  <c r="AE532" i="145"/>
  <c r="AD532" i="145"/>
  <c r="Z532" i="145"/>
  <c r="Y532" i="145"/>
  <c r="X532" i="145"/>
  <c r="W532" i="145"/>
  <c r="V532" i="145"/>
  <c r="U532" i="145"/>
  <c r="T532" i="145"/>
  <c r="S532" i="145"/>
  <c r="R532" i="145"/>
  <c r="Q532" i="145"/>
  <c r="P532" i="145"/>
  <c r="O532" i="145"/>
  <c r="N532" i="145"/>
  <c r="M532" i="145"/>
  <c r="L532" i="145"/>
  <c r="K532" i="145"/>
  <c r="J532" i="145"/>
  <c r="I532" i="145"/>
  <c r="H532" i="145"/>
  <c r="G532" i="145"/>
  <c r="F532" i="145"/>
  <c r="E532" i="145"/>
  <c r="AZ531" i="145"/>
  <c r="AY531" i="145"/>
  <c r="AX531" i="145"/>
  <c r="AW531" i="145"/>
  <c r="AV531" i="145"/>
  <c r="AU531" i="145"/>
  <c r="AT531" i="145"/>
  <c r="AS531" i="145"/>
  <c r="AR531" i="145"/>
  <c r="AQ531" i="145"/>
  <c r="AP531" i="145"/>
  <c r="AO531" i="145"/>
  <c r="AN531" i="145"/>
  <c r="AM531" i="145"/>
  <c r="AL531" i="145"/>
  <c r="AK531" i="145"/>
  <c r="AJ531" i="145"/>
  <c r="AI531" i="145"/>
  <c r="AH531" i="145"/>
  <c r="AG531" i="145"/>
  <c r="AF531" i="145"/>
  <c r="AE531" i="145"/>
  <c r="AD531" i="145"/>
  <c r="Z531" i="145"/>
  <c r="Y531" i="145"/>
  <c r="X531" i="145"/>
  <c r="W531" i="145"/>
  <c r="V531" i="145"/>
  <c r="U531" i="145"/>
  <c r="T531" i="145"/>
  <c r="S531" i="145"/>
  <c r="R531" i="145"/>
  <c r="Q531" i="145"/>
  <c r="P531" i="145"/>
  <c r="O531" i="145"/>
  <c r="N531" i="145"/>
  <c r="M531" i="145"/>
  <c r="L531" i="145"/>
  <c r="K531" i="145"/>
  <c r="J531" i="145"/>
  <c r="I531" i="145"/>
  <c r="H531" i="145"/>
  <c r="G531" i="145"/>
  <c r="F531" i="145"/>
  <c r="E531" i="145"/>
  <c r="AZ530" i="145"/>
  <c r="AY530" i="145"/>
  <c r="AX530" i="145"/>
  <c r="AW530" i="145"/>
  <c r="AV530" i="145"/>
  <c r="AU530" i="145"/>
  <c r="AT530" i="145"/>
  <c r="AS530" i="145"/>
  <c r="AR530" i="145"/>
  <c r="AQ530" i="145"/>
  <c r="AP530" i="145"/>
  <c r="AO530" i="145"/>
  <c r="AN530" i="145"/>
  <c r="AM530" i="145"/>
  <c r="AL530" i="145"/>
  <c r="AK530" i="145"/>
  <c r="AJ530" i="145"/>
  <c r="AI530" i="145"/>
  <c r="AH530" i="145"/>
  <c r="AG530" i="145"/>
  <c r="AF530" i="145"/>
  <c r="AE530" i="145"/>
  <c r="AD530" i="145"/>
  <c r="Z530" i="145"/>
  <c r="Y530" i="145"/>
  <c r="X530" i="145"/>
  <c r="W530" i="145"/>
  <c r="V530" i="145"/>
  <c r="U530" i="145"/>
  <c r="T530" i="145"/>
  <c r="S530" i="145"/>
  <c r="R530" i="145"/>
  <c r="Q530" i="145"/>
  <c r="P530" i="145"/>
  <c r="O530" i="145"/>
  <c r="N530" i="145"/>
  <c r="M530" i="145"/>
  <c r="L530" i="145"/>
  <c r="K530" i="145"/>
  <c r="J530" i="145"/>
  <c r="I530" i="145"/>
  <c r="H530" i="145"/>
  <c r="G530" i="145"/>
  <c r="F530" i="145"/>
  <c r="E530" i="145"/>
  <c r="AZ529" i="145"/>
  <c r="AY529" i="145"/>
  <c r="AX529" i="145"/>
  <c r="AW529" i="145"/>
  <c r="AV529" i="145"/>
  <c r="AU529" i="145"/>
  <c r="AT529" i="145"/>
  <c r="AS529" i="145"/>
  <c r="AR529" i="145"/>
  <c r="AQ529" i="145"/>
  <c r="AP529" i="145"/>
  <c r="AO529" i="145"/>
  <c r="AN529" i="145"/>
  <c r="AM529" i="145"/>
  <c r="AL529" i="145"/>
  <c r="AK529" i="145"/>
  <c r="AJ529" i="145"/>
  <c r="AI529" i="145"/>
  <c r="AH529" i="145"/>
  <c r="AG529" i="145"/>
  <c r="AF529" i="145"/>
  <c r="AE529" i="145"/>
  <c r="AD529" i="145"/>
  <c r="Z529" i="145"/>
  <c r="Y529" i="145"/>
  <c r="X529" i="145"/>
  <c r="W529" i="145"/>
  <c r="V529" i="145"/>
  <c r="U529" i="145"/>
  <c r="T529" i="145"/>
  <c r="S529" i="145"/>
  <c r="R529" i="145"/>
  <c r="Q529" i="145"/>
  <c r="P529" i="145"/>
  <c r="O529" i="145"/>
  <c r="N529" i="145"/>
  <c r="M529" i="145"/>
  <c r="L529" i="145"/>
  <c r="K529" i="145"/>
  <c r="J529" i="145"/>
  <c r="I529" i="145"/>
  <c r="H529" i="145"/>
  <c r="G529" i="145"/>
  <c r="F529" i="145"/>
  <c r="E529" i="145"/>
  <c r="AZ528" i="145"/>
  <c r="AY528" i="145"/>
  <c r="AX528" i="145"/>
  <c r="AW528" i="145"/>
  <c r="AV528" i="145"/>
  <c r="AU528" i="145"/>
  <c r="AT528" i="145"/>
  <c r="AS528" i="145"/>
  <c r="AR528" i="145"/>
  <c r="AQ528" i="145"/>
  <c r="AP528" i="145"/>
  <c r="AO528" i="145"/>
  <c r="AN528" i="145"/>
  <c r="AM528" i="145"/>
  <c r="AL528" i="145"/>
  <c r="AK528" i="145"/>
  <c r="AJ528" i="145"/>
  <c r="AI528" i="145"/>
  <c r="AH528" i="145"/>
  <c r="AG528" i="145"/>
  <c r="AF528" i="145"/>
  <c r="AE528" i="145"/>
  <c r="AD528" i="145"/>
  <c r="Z528" i="145"/>
  <c r="Y528" i="145"/>
  <c r="X528" i="145"/>
  <c r="W528" i="145"/>
  <c r="V528" i="145"/>
  <c r="U528" i="145"/>
  <c r="T528" i="145"/>
  <c r="S528" i="145"/>
  <c r="R528" i="145"/>
  <c r="Q528" i="145"/>
  <c r="P528" i="145"/>
  <c r="O528" i="145"/>
  <c r="N528" i="145"/>
  <c r="M528" i="145"/>
  <c r="L528" i="145"/>
  <c r="K528" i="145"/>
  <c r="J528" i="145"/>
  <c r="I528" i="145"/>
  <c r="H528" i="145"/>
  <c r="G528" i="145"/>
  <c r="F528" i="145"/>
  <c r="E528" i="145"/>
  <c r="AZ527" i="145"/>
  <c r="AY527" i="145"/>
  <c r="AX527" i="145"/>
  <c r="AW527" i="145"/>
  <c r="AV527" i="145"/>
  <c r="AU527" i="145"/>
  <c r="AT527" i="145"/>
  <c r="AS527" i="145"/>
  <c r="AR527" i="145"/>
  <c r="AQ527" i="145"/>
  <c r="AP527" i="145"/>
  <c r="AO527" i="145"/>
  <c r="AN527" i="145"/>
  <c r="AM527" i="145"/>
  <c r="AL527" i="145"/>
  <c r="AK527" i="145"/>
  <c r="AJ527" i="145"/>
  <c r="AI527" i="145"/>
  <c r="AH527" i="145"/>
  <c r="AG527" i="145"/>
  <c r="AF527" i="145"/>
  <c r="AE527" i="145"/>
  <c r="AD527" i="145"/>
  <c r="Z527" i="145"/>
  <c r="Y527" i="145"/>
  <c r="X527" i="145"/>
  <c r="W527" i="145"/>
  <c r="V527" i="145"/>
  <c r="U527" i="145"/>
  <c r="T527" i="145"/>
  <c r="S527" i="145"/>
  <c r="R527" i="145"/>
  <c r="Q527" i="145"/>
  <c r="P527" i="145"/>
  <c r="O527" i="145"/>
  <c r="N527" i="145"/>
  <c r="M527" i="145"/>
  <c r="L527" i="145"/>
  <c r="K527" i="145"/>
  <c r="J527" i="145"/>
  <c r="I527" i="145"/>
  <c r="H527" i="145"/>
  <c r="G527" i="145"/>
  <c r="F527" i="145"/>
  <c r="E527" i="145"/>
  <c r="AZ526" i="145"/>
  <c r="AY526" i="145"/>
  <c r="AX526" i="145"/>
  <c r="AW526" i="145"/>
  <c r="AV526" i="145"/>
  <c r="AU526" i="145"/>
  <c r="AT526" i="145"/>
  <c r="AS526" i="145"/>
  <c r="AR526" i="145"/>
  <c r="AQ526" i="145"/>
  <c r="AP526" i="145"/>
  <c r="AO526" i="145"/>
  <c r="AN526" i="145"/>
  <c r="AM526" i="145"/>
  <c r="AL526" i="145"/>
  <c r="AK526" i="145"/>
  <c r="AJ526" i="145"/>
  <c r="AI526" i="145"/>
  <c r="AH526" i="145"/>
  <c r="AG526" i="145"/>
  <c r="AF526" i="145"/>
  <c r="AE526" i="145"/>
  <c r="AD526" i="145"/>
  <c r="Z526" i="145"/>
  <c r="Y526" i="145"/>
  <c r="X526" i="145"/>
  <c r="W526" i="145"/>
  <c r="V526" i="145"/>
  <c r="U526" i="145"/>
  <c r="T526" i="145"/>
  <c r="S526" i="145"/>
  <c r="R526" i="145"/>
  <c r="Q526" i="145"/>
  <c r="P526" i="145"/>
  <c r="O526" i="145"/>
  <c r="N526" i="145"/>
  <c r="M526" i="145"/>
  <c r="L526" i="145"/>
  <c r="K526" i="145"/>
  <c r="J526" i="145"/>
  <c r="I526" i="145"/>
  <c r="H526" i="145"/>
  <c r="G526" i="145"/>
  <c r="F526" i="145"/>
  <c r="E526" i="145"/>
  <c r="AZ525" i="145"/>
  <c r="AY525" i="145"/>
  <c r="AX525" i="145"/>
  <c r="AW525" i="145"/>
  <c r="AV525" i="145"/>
  <c r="AU525" i="145"/>
  <c r="AT525" i="145"/>
  <c r="AS525" i="145"/>
  <c r="AR525" i="145"/>
  <c r="AQ525" i="145"/>
  <c r="AP525" i="145"/>
  <c r="AO525" i="145"/>
  <c r="AN525" i="145"/>
  <c r="AM525" i="145"/>
  <c r="AL525" i="145"/>
  <c r="AK525" i="145"/>
  <c r="AJ525" i="145"/>
  <c r="AI525" i="145"/>
  <c r="AH525" i="145"/>
  <c r="AG525" i="145"/>
  <c r="AF525" i="145"/>
  <c r="AE525" i="145"/>
  <c r="AD525" i="145"/>
  <c r="Z525" i="145"/>
  <c r="Y525" i="145"/>
  <c r="X525" i="145"/>
  <c r="W525" i="145"/>
  <c r="V525" i="145"/>
  <c r="U525" i="145"/>
  <c r="T525" i="145"/>
  <c r="S525" i="145"/>
  <c r="R525" i="145"/>
  <c r="Q525" i="145"/>
  <c r="P525" i="145"/>
  <c r="O525" i="145"/>
  <c r="N525" i="145"/>
  <c r="M525" i="145"/>
  <c r="L525" i="145"/>
  <c r="K525" i="145"/>
  <c r="J525" i="145"/>
  <c r="I525" i="145"/>
  <c r="H525" i="145"/>
  <c r="G525" i="145"/>
  <c r="F525" i="145"/>
  <c r="E525" i="145"/>
  <c r="AZ524" i="145"/>
  <c r="AY524" i="145"/>
  <c r="AX524" i="145"/>
  <c r="AW524" i="145"/>
  <c r="AV524" i="145"/>
  <c r="AU524" i="145"/>
  <c r="AT524" i="145"/>
  <c r="AS524" i="145"/>
  <c r="AR524" i="145"/>
  <c r="AQ524" i="145"/>
  <c r="AP524" i="145"/>
  <c r="AO524" i="145"/>
  <c r="AN524" i="145"/>
  <c r="AM524" i="145"/>
  <c r="AL524" i="145"/>
  <c r="AK524" i="145"/>
  <c r="AJ524" i="145"/>
  <c r="AI524" i="145"/>
  <c r="AH524" i="145"/>
  <c r="AG524" i="145"/>
  <c r="AF524" i="145"/>
  <c r="AE524" i="145"/>
  <c r="AD524" i="145"/>
  <c r="Z524" i="145"/>
  <c r="Y524" i="145"/>
  <c r="X524" i="145"/>
  <c r="W524" i="145"/>
  <c r="V524" i="145"/>
  <c r="U524" i="145"/>
  <c r="T524" i="145"/>
  <c r="S524" i="145"/>
  <c r="R524" i="145"/>
  <c r="Q524" i="145"/>
  <c r="P524" i="145"/>
  <c r="O524" i="145"/>
  <c r="N524" i="145"/>
  <c r="M524" i="145"/>
  <c r="L524" i="145"/>
  <c r="K524" i="145"/>
  <c r="J524" i="145"/>
  <c r="I524" i="145"/>
  <c r="H524" i="145"/>
  <c r="G524" i="145"/>
  <c r="F524" i="145"/>
  <c r="E524" i="145"/>
  <c r="AZ523" i="145"/>
  <c r="AY523" i="145"/>
  <c r="AX523" i="145"/>
  <c r="AW523" i="145"/>
  <c r="AV523" i="145"/>
  <c r="AU523" i="145"/>
  <c r="AT523" i="145"/>
  <c r="AS523" i="145"/>
  <c r="AR523" i="145"/>
  <c r="AQ523" i="145"/>
  <c r="AP523" i="145"/>
  <c r="AO523" i="145"/>
  <c r="AN523" i="145"/>
  <c r="AM523" i="145"/>
  <c r="AL523" i="145"/>
  <c r="AK523" i="145"/>
  <c r="AJ523" i="145"/>
  <c r="AI523" i="145"/>
  <c r="AH523" i="145"/>
  <c r="AG523" i="145"/>
  <c r="AF523" i="145"/>
  <c r="AE523" i="145"/>
  <c r="AD523" i="145"/>
  <c r="Z523" i="145"/>
  <c r="Y523" i="145"/>
  <c r="X523" i="145"/>
  <c r="W523" i="145"/>
  <c r="V523" i="145"/>
  <c r="U523" i="145"/>
  <c r="T523" i="145"/>
  <c r="S523" i="145"/>
  <c r="R523" i="145"/>
  <c r="Q523" i="145"/>
  <c r="P523" i="145"/>
  <c r="O523" i="145"/>
  <c r="N523" i="145"/>
  <c r="M523" i="145"/>
  <c r="L523" i="145"/>
  <c r="K523" i="145"/>
  <c r="J523" i="145"/>
  <c r="I523" i="145"/>
  <c r="H523" i="145"/>
  <c r="G523" i="145"/>
  <c r="F523" i="145"/>
  <c r="E523" i="145"/>
  <c r="AZ522" i="145"/>
  <c r="AY522" i="145"/>
  <c r="AX522" i="145"/>
  <c r="AW522" i="145"/>
  <c r="AV522" i="145"/>
  <c r="AU522" i="145"/>
  <c r="AT522" i="145"/>
  <c r="AS522" i="145"/>
  <c r="AR522" i="145"/>
  <c r="AQ522" i="145"/>
  <c r="AP522" i="145"/>
  <c r="AO522" i="145"/>
  <c r="AN522" i="145"/>
  <c r="AM522" i="145"/>
  <c r="AL522" i="145"/>
  <c r="AK522" i="145"/>
  <c r="AJ522" i="145"/>
  <c r="AI522" i="145"/>
  <c r="AH522" i="145"/>
  <c r="AG522" i="145"/>
  <c r="AF522" i="145"/>
  <c r="AE522" i="145"/>
  <c r="AD522" i="145"/>
  <c r="Z522" i="145"/>
  <c r="Y522" i="145"/>
  <c r="X522" i="145"/>
  <c r="W522" i="145"/>
  <c r="V522" i="145"/>
  <c r="U522" i="145"/>
  <c r="T522" i="145"/>
  <c r="S522" i="145"/>
  <c r="R522" i="145"/>
  <c r="Q522" i="145"/>
  <c r="P522" i="145"/>
  <c r="O522" i="145"/>
  <c r="N522" i="145"/>
  <c r="M522" i="145"/>
  <c r="L522" i="145"/>
  <c r="K522" i="145"/>
  <c r="J522" i="145"/>
  <c r="I522" i="145"/>
  <c r="H522" i="145"/>
  <c r="G522" i="145"/>
  <c r="F522" i="145"/>
  <c r="E522" i="145"/>
  <c r="AZ521" i="145"/>
  <c r="AY521" i="145"/>
  <c r="AX521" i="145"/>
  <c r="AW521" i="145"/>
  <c r="AV521" i="145"/>
  <c r="AU521" i="145"/>
  <c r="AT521" i="145"/>
  <c r="AS521" i="145"/>
  <c r="AR521" i="145"/>
  <c r="AQ521" i="145"/>
  <c r="AP521" i="145"/>
  <c r="AO521" i="145"/>
  <c r="AN521" i="145"/>
  <c r="AM521" i="145"/>
  <c r="AL521" i="145"/>
  <c r="AK521" i="145"/>
  <c r="AJ521" i="145"/>
  <c r="AI521" i="145"/>
  <c r="AH521" i="145"/>
  <c r="AG521" i="145"/>
  <c r="AF521" i="145"/>
  <c r="AE521" i="145"/>
  <c r="AD521" i="145"/>
  <c r="Z521" i="145"/>
  <c r="Y521" i="145"/>
  <c r="X521" i="145"/>
  <c r="W521" i="145"/>
  <c r="V521" i="145"/>
  <c r="U521" i="145"/>
  <c r="T521" i="145"/>
  <c r="S521" i="145"/>
  <c r="R521" i="145"/>
  <c r="Q521" i="145"/>
  <c r="P521" i="145"/>
  <c r="O521" i="145"/>
  <c r="N521" i="145"/>
  <c r="M521" i="145"/>
  <c r="L521" i="145"/>
  <c r="K521" i="145"/>
  <c r="J521" i="145"/>
  <c r="I521" i="145"/>
  <c r="H521" i="145"/>
  <c r="G521" i="145"/>
  <c r="F521" i="145"/>
  <c r="E521" i="145"/>
  <c r="AZ520" i="145"/>
  <c r="AY520" i="145"/>
  <c r="AX520" i="145"/>
  <c r="AW520" i="145"/>
  <c r="AV520" i="145"/>
  <c r="AU520" i="145"/>
  <c r="AT520" i="145"/>
  <c r="AS520" i="145"/>
  <c r="AR520" i="145"/>
  <c r="AQ520" i="145"/>
  <c r="AP520" i="145"/>
  <c r="AO520" i="145"/>
  <c r="AN520" i="145"/>
  <c r="AM520" i="145"/>
  <c r="AL520" i="145"/>
  <c r="AK520" i="145"/>
  <c r="AJ520" i="145"/>
  <c r="AI520" i="145"/>
  <c r="AH520" i="145"/>
  <c r="AG520" i="145"/>
  <c r="AF520" i="145"/>
  <c r="AE520" i="145"/>
  <c r="AD520" i="145"/>
  <c r="Z520" i="145"/>
  <c r="Y520" i="145"/>
  <c r="X520" i="145"/>
  <c r="W520" i="145"/>
  <c r="V520" i="145"/>
  <c r="U520" i="145"/>
  <c r="T520" i="145"/>
  <c r="S520" i="145"/>
  <c r="R520" i="145"/>
  <c r="Q520" i="145"/>
  <c r="P520" i="145"/>
  <c r="O520" i="145"/>
  <c r="N520" i="145"/>
  <c r="M520" i="145"/>
  <c r="L520" i="145"/>
  <c r="K520" i="145"/>
  <c r="J520" i="145"/>
  <c r="I520" i="145"/>
  <c r="H520" i="145"/>
  <c r="G520" i="145"/>
  <c r="F520" i="145"/>
  <c r="E520" i="145"/>
  <c r="AZ519" i="145"/>
  <c r="AY519" i="145"/>
  <c r="AX519" i="145"/>
  <c r="AW519" i="145"/>
  <c r="AV519" i="145"/>
  <c r="AU519" i="145"/>
  <c r="AT519" i="145"/>
  <c r="AS519" i="145"/>
  <c r="AR519" i="145"/>
  <c r="AQ519" i="145"/>
  <c r="AP519" i="145"/>
  <c r="AO519" i="145"/>
  <c r="AN519" i="145"/>
  <c r="AM519" i="145"/>
  <c r="AL519" i="145"/>
  <c r="AK519" i="145"/>
  <c r="AJ519" i="145"/>
  <c r="AI519" i="145"/>
  <c r="AH519" i="145"/>
  <c r="AG519" i="145"/>
  <c r="AF519" i="145"/>
  <c r="AE519" i="145"/>
  <c r="AD519" i="145"/>
  <c r="Z519" i="145"/>
  <c r="Y519" i="145"/>
  <c r="X519" i="145"/>
  <c r="W519" i="145"/>
  <c r="V519" i="145"/>
  <c r="U519" i="145"/>
  <c r="T519" i="145"/>
  <c r="S519" i="145"/>
  <c r="R519" i="145"/>
  <c r="Q519" i="145"/>
  <c r="P519" i="145"/>
  <c r="O519" i="145"/>
  <c r="N519" i="145"/>
  <c r="M519" i="145"/>
  <c r="L519" i="145"/>
  <c r="K519" i="145"/>
  <c r="J519" i="145"/>
  <c r="I519" i="145"/>
  <c r="H519" i="145"/>
  <c r="G519" i="145"/>
  <c r="F519" i="145"/>
  <c r="E519" i="145"/>
  <c r="AZ518" i="145"/>
  <c r="AY518" i="145"/>
  <c r="AX518" i="145"/>
  <c r="AW518" i="145"/>
  <c r="AV518" i="145"/>
  <c r="AU518" i="145"/>
  <c r="AT518" i="145"/>
  <c r="AS518" i="145"/>
  <c r="AR518" i="145"/>
  <c r="AQ518" i="145"/>
  <c r="AP518" i="145"/>
  <c r="AO518" i="145"/>
  <c r="AN518" i="145"/>
  <c r="AM518" i="145"/>
  <c r="AL518" i="145"/>
  <c r="AK518" i="145"/>
  <c r="AJ518" i="145"/>
  <c r="AI518" i="145"/>
  <c r="AH518" i="145"/>
  <c r="AG518" i="145"/>
  <c r="AF518" i="145"/>
  <c r="AE518" i="145"/>
  <c r="AD518" i="145"/>
  <c r="Z518" i="145"/>
  <c r="Y518" i="145"/>
  <c r="X518" i="145"/>
  <c r="W518" i="145"/>
  <c r="V518" i="145"/>
  <c r="U518" i="145"/>
  <c r="T518" i="145"/>
  <c r="S518" i="145"/>
  <c r="R518" i="145"/>
  <c r="Q518" i="145"/>
  <c r="P518" i="145"/>
  <c r="O518" i="145"/>
  <c r="N518" i="145"/>
  <c r="M518" i="145"/>
  <c r="L518" i="145"/>
  <c r="K518" i="145"/>
  <c r="J518" i="145"/>
  <c r="I518" i="145"/>
  <c r="H518" i="145"/>
  <c r="G518" i="145"/>
  <c r="F518" i="145"/>
  <c r="E518" i="145"/>
  <c r="AZ517" i="145"/>
  <c r="AY517" i="145"/>
  <c r="AX517" i="145"/>
  <c r="AW517" i="145"/>
  <c r="AV517" i="145"/>
  <c r="AU517" i="145"/>
  <c r="AT517" i="145"/>
  <c r="AS517" i="145"/>
  <c r="AR517" i="145"/>
  <c r="AQ517" i="145"/>
  <c r="AP517" i="145"/>
  <c r="AO517" i="145"/>
  <c r="AN517" i="145"/>
  <c r="AM517" i="145"/>
  <c r="AL517" i="145"/>
  <c r="AK517" i="145"/>
  <c r="AJ517" i="145"/>
  <c r="AI517" i="145"/>
  <c r="AH517" i="145"/>
  <c r="AG517" i="145"/>
  <c r="AF517" i="145"/>
  <c r="AE517" i="145"/>
  <c r="AD517" i="145"/>
  <c r="Z517" i="145"/>
  <c r="Y517" i="145"/>
  <c r="X517" i="145"/>
  <c r="W517" i="145"/>
  <c r="V517" i="145"/>
  <c r="U517" i="145"/>
  <c r="T517" i="145"/>
  <c r="S517" i="145"/>
  <c r="R517" i="145"/>
  <c r="Q517" i="145"/>
  <c r="P517" i="145"/>
  <c r="O517" i="145"/>
  <c r="N517" i="145"/>
  <c r="M517" i="145"/>
  <c r="L517" i="145"/>
  <c r="K517" i="145"/>
  <c r="J517" i="145"/>
  <c r="I517" i="145"/>
  <c r="H517" i="145"/>
  <c r="G517" i="145"/>
  <c r="F517" i="145"/>
  <c r="E517" i="145"/>
  <c r="AZ516" i="145"/>
  <c r="AY516" i="145"/>
  <c r="AX516" i="145"/>
  <c r="AW516" i="145"/>
  <c r="AV516" i="145"/>
  <c r="AU516" i="145"/>
  <c r="AT516" i="145"/>
  <c r="AS516" i="145"/>
  <c r="AR516" i="145"/>
  <c r="AQ516" i="145"/>
  <c r="AP516" i="145"/>
  <c r="AO516" i="145"/>
  <c r="AN516" i="145"/>
  <c r="AM516" i="145"/>
  <c r="AL516" i="145"/>
  <c r="AK516" i="145"/>
  <c r="AJ516" i="145"/>
  <c r="AI516" i="145"/>
  <c r="AH516" i="145"/>
  <c r="AG516" i="145"/>
  <c r="AF516" i="145"/>
  <c r="AE516" i="145"/>
  <c r="AD516" i="145"/>
  <c r="Z516" i="145"/>
  <c r="Y516" i="145"/>
  <c r="X516" i="145"/>
  <c r="W516" i="145"/>
  <c r="V516" i="145"/>
  <c r="U516" i="145"/>
  <c r="T516" i="145"/>
  <c r="S516" i="145"/>
  <c r="R516" i="145"/>
  <c r="Q516" i="145"/>
  <c r="P516" i="145"/>
  <c r="O516" i="145"/>
  <c r="N516" i="145"/>
  <c r="M516" i="145"/>
  <c r="L516" i="145"/>
  <c r="K516" i="145"/>
  <c r="J516" i="145"/>
  <c r="I516" i="145"/>
  <c r="H516" i="145"/>
  <c r="G516" i="145"/>
  <c r="F516" i="145"/>
  <c r="E516" i="145"/>
  <c r="AZ515" i="145"/>
  <c r="AY515" i="145"/>
  <c r="AX515" i="145"/>
  <c r="AW515" i="145"/>
  <c r="AV515" i="145"/>
  <c r="AU515" i="145"/>
  <c r="AT515" i="145"/>
  <c r="AS515" i="145"/>
  <c r="AR515" i="145"/>
  <c r="AQ515" i="145"/>
  <c r="AP515" i="145"/>
  <c r="AO515" i="145"/>
  <c r="AN515" i="145"/>
  <c r="AM515" i="145"/>
  <c r="AL515" i="145"/>
  <c r="AK515" i="145"/>
  <c r="AJ515" i="145"/>
  <c r="AI515" i="145"/>
  <c r="AH515" i="145"/>
  <c r="AG515" i="145"/>
  <c r="AF515" i="145"/>
  <c r="AE515" i="145"/>
  <c r="AD515" i="145"/>
  <c r="Z515" i="145"/>
  <c r="Y515" i="145"/>
  <c r="X515" i="145"/>
  <c r="W515" i="145"/>
  <c r="V515" i="145"/>
  <c r="U515" i="145"/>
  <c r="T515" i="145"/>
  <c r="S515" i="145"/>
  <c r="R515" i="145"/>
  <c r="Q515" i="145"/>
  <c r="P515" i="145"/>
  <c r="O515" i="145"/>
  <c r="N515" i="145"/>
  <c r="M515" i="145"/>
  <c r="L515" i="145"/>
  <c r="K515" i="145"/>
  <c r="J515" i="145"/>
  <c r="I515" i="145"/>
  <c r="H515" i="145"/>
  <c r="G515" i="145"/>
  <c r="F515" i="145"/>
  <c r="E515" i="145"/>
  <c r="AZ514" i="145"/>
  <c r="AY514" i="145"/>
  <c r="AX514" i="145"/>
  <c r="AW514" i="145"/>
  <c r="AV514" i="145"/>
  <c r="AU514" i="145"/>
  <c r="AT514" i="145"/>
  <c r="AS514" i="145"/>
  <c r="AR514" i="145"/>
  <c r="AQ514" i="145"/>
  <c r="AP514" i="145"/>
  <c r="AO514" i="145"/>
  <c r="AN514" i="145"/>
  <c r="AM514" i="145"/>
  <c r="AL514" i="145"/>
  <c r="AK514" i="145"/>
  <c r="AJ514" i="145"/>
  <c r="AI514" i="145"/>
  <c r="AH514" i="145"/>
  <c r="AG514" i="145"/>
  <c r="AF514" i="145"/>
  <c r="AE514" i="145"/>
  <c r="AD514" i="145"/>
  <c r="Z514" i="145"/>
  <c r="Y514" i="145"/>
  <c r="X514" i="145"/>
  <c r="W514" i="145"/>
  <c r="V514" i="145"/>
  <c r="U514" i="145"/>
  <c r="T514" i="145"/>
  <c r="S514" i="145"/>
  <c r="R514" i="145"/>
  <c r="Q514" i="145"/>
  <c r="P514" i="145"/>
  <c r="O514" i="145"/>
  <c r="N514" i="145"/>
  <c r="M514" i="145"/>
  <c r="L514" i="145"/>
  <c r="K514" i="145"/>
  <c r="J514" i="145"/>
  <c r="I514" i="145"/>
  <c r="H514" i="145"/>
  <c r="G514" i="145"/>
  <c r="F514" i="145"/>
  <c r="E514" i="145"/>
  <c r="AZ513" i="145"/>
  <c r="AY513" i="145"/>
  <c r="AX513" i="145"/>
  <c r="AW513" i="145"/>
  <c r="AV513" i="145"/>
  <c r="AU513" i="145"/>
  <c r="AT513" i="145"/>
  <c r="AS513" i="145"/>
  <c r="AR513" i="145"/>
  <c r="AQ513" i="145"/>
  <c r="AP513" i="145"/>
  <c r="AO513" i="145"/>
  <c r="AN513" i="145"/>
  <c r="AM513" i="145"/>
  <c r="AL513" i="145"/>
  <c r="AK513" i="145"/>
  <c r="AJ513" i="145"/>
  <c r="AI513" i="145"/>
  <c r="AH513" i="145"/>
  <c r="AG513" i="145"/>
  <c r="AF513" i="145"/>
  <c r="AE513" i="145"/>
  <c r="AD513" i="145"/>
  <c r="Z513" i="145"/>
  <c r="Y513" i="145"/>
  <c r="X513" i="145"/>
  <c r="W513" i="145"/>
  <c r="V513" i="145"/>
  <c r="U513" i="145"/>
  <c r="T513" i="145"/>
  <c r="S513" i="145"/>
  <c r="R513" i="145"/>
  <c r="Q513" i="145"/>
  <c r="P513" i="145"/>
  <c r="O513" i="145"/>
  <c r="N513" i="145"/>
  <c r="M513" i="145"/>
  <c r="L513" i="145"/>
  <c r="K513" i="145"/>
  <c r="J513" i="145"/>
  <c r="I513" i="145"/>
  <c r="H513" i="145"/>
  <c r="G513" i="145"/>
  <c r="F513" i="145"/>
  <c r="E513" i="145"/>
  <c r="AZ512" i="145"/>
  <c r="AY512" i="145"/>
  <c r="AX512" i="145"/>
  <c r="AW512" i="145"/>
  <c r="AV512" i="145"/>
  <c r="AU512" i="145"/>
  <c r="AT512" i="145"/>
  <c r="AS512" i="145"/>
  <c r="AR512" i="145"/>
  <c r="AQ512" i="145"/>
  <c r="AP512" i="145"/>
  <c r="AO512" i="145"/>
  <c r="AN512" i="145"/>
  <c r="AM512" i="145"/>
  <c r="AL512" i="145"/>
  <c r="AK512" i="145"/>
  <c r="AJ512" i="145"/>
  <c r="AI512" i="145"/>
  <c r="AH512" i="145"/>
  <c r="AG512" i="145"/>
  <c r="AF512" i="145"/>
  <c r="AE512" i="145"/>
  <c r="AD512" i="145"/>
  <c r="Z512" i="145"/>
  <c r="Y512" i="145"/>
  <c r="X512" i="145"/>
  <c r="W512" i="145"/>
  <c r="V512" i="145"/>
  <c r="U512" i="145"/>
  <c r="T512" i="145"/>
  <c r="S512" i="145"/>
  <c r="R512" i="145"/>
  <c r="Q512" i="145"/>
  <c r="P512" i="145"/>
  <c r="O512" i="145"/>
  <c r="N512" i="145"/>
  <c r="M512" i="145"/>
  <c r="L512" i="145"/>
  <c r="K512" i="145"/>
  <c r="J512" i="145"/>
  <c r="I512" i="145"/>
  <c r="H512" i="145"/>
  <c r="G512" i="145"/>
  <c r="F512" i="145"/>
  <c r="E512" i="145"/>
  <c r="AZ511" i="145"/>
  <c r="AY511" i="145"/>
  <c r="AX511" i="145"/>
  <c r="AW511" i="145"/>
  <c r="AV511" i="145"/>
  <c r="AU511" i="145"/>
  <c r="AT511" i="145"/>
  <c r="AS511" i="145"/>
  <c r="AR511" i="145"/>
  <c r="AQ511" i="145"/>
  <c r="AP511" i="145"/>
  <c r="AO511" i="145"/>
  <c r="AN511" i="145"/>
  <c r="AM511" i="145"/>
  <c r="AL511" i="145"/>
  <c r="AK511" i="145"/>
  <c r="AJ511" i="145"/>
  <c r="AI511" i="145"/>
  <c r="AH511" i="145"/>
  <c r="AG511" i="145"/>
  <c r="AF511" i="145"/>
  <c r="AE511" i="145"/>
  <c r="AD511" i="145"/>
  <c r="Z511" i="145"/>
  <c r="Y511" i="145"/>
  <c r="X511" i="145"/>
  <c r="W511" i="145"/>
  <c r="V511" i="145"/>
  <c r="U511" i="145"/>
  <c r="T511" i="145"/>
  <c r="S511" i="145"/>
  <c r="R511" i="145"/>
  <c r="Q511" i="145"/>
  <c r="P511" i="145"/>
  <c r="O511" i="145"/>
  <c r="N511" i="145"/>
  <c r="M511" i="145"/>
  <c r="L511" i="145"/>
  <c r="K511" i="145"/>
  <c r="J511" i="145"/>
  <c r="I511" i="145"/>
  <c r="H511" i="145"/>
  <c r="G511" i="145"/>
  <c r="F511" i="145"/>
  <c r="E511" i="145"/>
  <c r="AZ510" i="145"/>
  <c r="AY510" i="145"/>
  <c r="AX510" i="145"/>
  <c r="AW510" i="145"/>
  <c r="AV510" i="145"/>
  <c r="AU510" i="145"/>
  <c r="AT510" i="145"/>
  <c r="AS510" i="145"/>
  <c r="AR510" i="145"/>
  <c r="AQ510" i="145"/>
  <c r="AP510" i="145"/>
  <c r="AO510" i="145"/>
  <c r="AN510" i="145"/>
  <c r="AM510" i="145"/>
  <c r="AL510" i="145"/>
  <c r="AK510" i="145"/>
  <c r="AJ510" i="145"/>
  <c r="AI510" i="145"/>
  <c r="AH510" i="145"/>
  <c r="AG510" i="145"/>
  <c r="AF510" i="145"/>
  <c r="AE510" i="145"/>
  <c r="AD510" i="145"/>
  <c r="Z510" i="145"/>
  <c r="Y510" i="145"/>
  <c r="X510" i="145"/>
  <c r="W510" i="145"/>
  <c r="V510" i="145"/>
  <c r="U510" i="145"/>
  <c r="T510" i="145"/>
  <c r="S510" i="145"/>
  <c r="R510" i="145"/>
  <c r="Q510" i="145"/>
  <c r="P510" i="145"/>
  <c r="O510" i="145"/>
  <c r="N510" i="145"/>
  <c r="M510" i="145"/>
  <c r="L510" i="145"/>
  <c r="K510" i="145"/>
  <c r="J510" i="145"/>
  <c r="I510" i="145"/>
  <c r="H510" i="145"/>
  <c r="G510" i="145"/>
  <c r="F510" i="145"/>
  <c r="E510" i="145"/>
  <c r="AZ509" i="145"/>
  <c r="AY509" i="145"/>
  <c r="AX509" i="145"/>
  <c r="AW509" i="145"/>
  <c r="AV509" i="145"/>
  <c r="AU509" i="145"/>
  <c r="AT509" i="145"/>
  <c r="AS509" i="145"/>
  <c r="AR509" i="145"/>
  <c r="AQ509" i="145"/>
  <c r="AP509" i="145"/>
  <c r="AO509" i="145"/>
  <c r="AN509" i="145"/>
  <c r="AM509" i="145"/>
  <c r="AL509" i="145"/>
  <c r="AK509" i="145"/>
  <c r="AJ509" i="145"/>
  <c r="AI509" i="145"/>
  <c r="AH509" i="145"/>
  <c r="AG509" i="145"/>
  <c r="AF509" i="145"/>
  <c r="AE509" i="145"/>
  <c r="AD509" i="145"/>
  <c r="Z509" i="145"/>
  <c r="Y509" i="145"/>
  <c r="X509" i="145"/>
  <c r="W509" i="145"/>
  <c r="V509" i="145"/>
  <c r="U509" i="145"/>
  <c r="T509" i="145"/>
  <c r="S509" i="145"/>
  <c r="R509" i="145"/>
  <c r="Q509" i="145"/>
  <c r="P509" i="145"/>
  <c r="O509" i="145"/>
  <c r="N509" i="145"/>
  <c r="M509" i="145"/>
  <c r="L509" i="145"/>
  <c r="K509" i="145"/>
  <c r="J509" i="145"/>
  <c r="I509" i="145"/>
  <c r="H509" i="145"/>
  <c r="G509" i="145"/>
  <c r="F509" i="145"/>
  <c r="E509" i="145"/>
  <c r="AZ508" i="145"/>
  <c r="AY508" i="145"/>
  <c r="AX508" i="145"/>
  <c r="AW508" i="145"/>
  <c r="AV508" i="145"/>
  <c r="AU508" i="145"/>
  <c r="AT508" i="145"/>
  <c r="AS508" i="145"/>
  <c r="AR508" i="145"/>
  <c r="AQ508" i="145"/>
  <c r="AP508" i="145"/>
  <c r="AO508" i="145"/>
  <c r="AN508" i="145"/>
  <c r="AM508" i="145"/>
  <c r="AL508" i="145"/>
  <c r="AK508" i="145"/>
  <c r="AJ508" i="145"/>
  <c r="AI508" i="145"/>
  <c r="AH508" i="145"/>
  <c r="AG508" i="145"/>
  <c r="AF508" i="145"/>
  <c r="AE508" i="145"/>
  <c r="AD508" i="145"/>
  <c r="Z508" i="145"/>
  <c r="Y508" i="145"/>
  <c r="X508" i="145"/>
  <c r="W508" i="145"/>
  <c r="V508" i="145"/>
  <c r="U508" i="145"/>
  <c r="T508" i="145"/>
  <c r="S508" i="145"/>
  <c r="R508" i="145"/>
  <c r="Q508" i="145"/>
  <c r="P508" i="145"/>
  <c r="O508" i="145"/>
  <c r="N508" i="145"/>
  <c r="M508" i="145"/>
  <c r="L508" i="145"/>
  <c r="K508" i="145"/>
  <c r="J508" i="145"/>
  <c r="I508" i="145"/>
  <c r="H508" i="145"/>
  <c r="G508" i="145"/>
  <c r="F508" i="145"/>
  <c r="E508" i="145"/>
  <c r="AZ507" i="145"/>
  <c r="AY507" i="145"/>
  <c r="AX507" i="145"/>
  <c r="AW507" i="145"/>
  <c r="AV507" i="145"/>
  <c r="AU507" i="145"/>
  <c r="AT507" i="145"/>
  <c r="AS507" i="145"/>
  <c r="AR507" i="145"/>
  <c r="AQ507" i="145"/>
  <c r="AP507" i="145"/>
  <c r="AO507" i="145"/>
  <c r="AN507" i="145"/>
  <c r="AM507" i="145"/>
  <c r="AL507" i="145"/>
  <c r="AK507" i="145"/>
  <c r="AJ507" i="145"/>
  <c r="AI507" i="145"/>
  <c r="AH507" i="145"/>
  <c r="AG507" i="145"/>
  <c r="AF507" i="145"/>
  <c r="AE507" i="145"/>
  <c r="AD507" i="145"/>
  <c r="Z507" i="145"/>
  <c r="Y507" i="145"/>
  <c r="X507" i="145"/>
  <c r="W507" i="145"/>
  <c r="V507" i="145"/>
  <c r="U507" i="145"/>
  <c r="T507" i="145"/>
  <c r="S507" i="145"/>
  <c r="R507" i="145"/>
  <c r="Q507" i="145"/>
  <c r="P507" i="145"/>
  <c r="O507" i="145"/>
  <c r="N507" i="145"/>
  <c r="M507" i="145"/>
  <c r="L507" i="145"/>
  <c r="K507" i="145"/>
  <c r="J507" i="145"/>
  <c r="I507" i="145"/>
  <c r="H507" i="145"/>
  <c r="G507" i="145"/>
  <c r="F507" i="145"/>
  <c r="E507" i="145"/>
  <c r="AZ506" i="145"/>
  <c r="AY506" i="145"/>
  <c r="AX506" i="145"/>
  <c r="AW506" i="145"/>
  <c r="AV506" i="145"/>
  <c r="AU506" i="145"/>
  <c r="AT506" i="145"/>
  <c r="AS506" i="145"/>
  <c r="AR506" i="145"/>
  <c r="AQ506" i="145"/>
  <c r="AP506" i="145"/>
  <c r="AO506" i="145"/>
  <c r="AN506" i="145"/>
  <c r="AM506" i="145"/>
  <c r="AL506" i="145"/>
  <c r="AK506" i="145"/>
  <c r="AJ506" i="145"/>
  <c r="AI506" i="145"/>
  <c r="AH506" i="145"/>
  <c r="AG506" i="145"/>
  <c r="AF506" i="145"/>
  <c r="AE506" i="145"/>
  <c r="AD506" i="145"/>
  <c r="Z506" i="145"/>
  <c r="Y506" i="145"/>
  <c r="X506" i="145"/>
  <c r="W506" i="145"/>
  <c r="V506" i="145"/>
  <c r="U506" i="145"/>
  <c r="T506" i="145"/>
  <c r="S506" i="145"/>
  <c r="R506" i="145"/>
  <c r="Q506" i="145"/>
  <c r="P506" i="145"/>
  <c r="O506" i="145"/>
  <c r="N506" i="145"/>
  <c r="M506" i="145"/>
  <c r="L506" i="145"/>
  <c r="K506" i="145"/>
  <c r="J506" i="145"/>
  <c r="I506" i="145"/>
  <c r="H506" i="145"/>
  <c r="G506" i="145"/>
  <c r="F506" i="145"/>
  <c r="E506" i="145"/>
  <c r="AZ505" i="145"/>
  <c r="AY505" i="145"/>
  <c r="AX505" i="145"/>
  <c r="AW505" i="145"/>
  <c r="AV505" i="145"/>
  <c r="AU505" i="145"/>
  <c r="AT505" i="145"/>
  <c r="AS505" i="145"/>
  <c r="AR505" i="145"/>
  <c r="AQ505" i="145"/>
  <c r="AP505" i="145"/>
  <c r="AO505" i="145"/>
  <c r="AN505" i="145"/>
  <c r="AM505" i="145"/>
  <c r="AL505" i="145"/>
  <c r="AK505" i="145"/>
  <c r="AJ505" i="145"/>
  <c r="AI505" i="145"/>
  <c r="AH505" i="145"/>
  <c r="AG505" i="145"/>
  <c r="AF505" i="145"/>
  <c r="AE505" i="145"/>
  <c r="AD505" i="145"/>
  <c r="Z505" i="145"/>
  <c r="Y505" i="145"/>
  <c r="X505" i="145"/>
  <c r="W505" i="145"/>
  <c r="V505" i="145"/>
  <c r="U505" i="145"/>
  <c r="T505" i="145"/>
  <c r="S505" i="145"/>
  <c r="R505" i="145"/>
  <c r="Q505" i="145"/>
  <c r="P505" i="145"/>
  <c r="O505" i="145"/>
  <c r="N505" i="145"/>
  <c r="M505" i="145"/>
  <c r="L505" i="145"/>
  <c r="K505" i="145"/>
  <c r="J505" i="145"/>
  <c r="I505" i="145"/>
  <c r="H505" i="145"/>
  <c r="G505" i="145"/>
  <c r="F505" i="145"/>
  <c r="E505" i="145"/>
  <c r="AZ504" i="145"/>
  <c r="AY504" i="145"/>
  <c r="AX504" i="145"/>
  <c r="AW504" i="145"/>
  <c r="AV504" i="145"/>
  <c r="AU504" i="145"/>
  <c r="AT504" i="145"/>
  <c r="AS504" i="145"/>
  <c r="AR504" i="145"/>
  <c r="AQ504" i="145"/>
  <c r="AP504" i="145"/>
  <c r="AO504" i="145"/>
  <c r="AN504" i="145"/>
  <c r="AM504" i="145"/>
  <c r="AL504" i="145"/>
  <c r="AK504" i="145"/>
  <c r="AJ504" i="145"/>
  <c r="AI504" i="145"/>
  <c r="AH504" i="145"/>
  <c r="AG504" i="145"/>
  <c r="AF504" i="145"/>
  <c r="AE504" i="145"/>
  <c r="AD504" i="145"/>
  <c r="Z504" i="145"/>
  <c r="Y504" i="145"/>
  <c r="X504" i="145"/>
  <c r="W504" i="145"/>
  <c r="V504" i="145"/>
  <c r="U504" i="145"/>
  <c r="T504" i="145"/>
  <c r="S504" i="145"/>
  <c r="R504" i="145"/>
  <c r="Q504" i="145"/>
  <c r="P504" i="145"/>
  <c r="O504" i="145"/>
  <c r="N504" i="145"/>
  <c r="M504" i="145"/>
  <c r="L504" i="145"/>
  <c r="K504" i="145"/>
  <c r="J504" i="145"/>
  <c r="I504" i="145"/>
  <c r="H504" i="145"/>
  <c r="G504" i="145"/>
  <c r="F504" i="145"/>
  <c r="E504" i="145"/>
  <c r="AZ503" i="145"/>
  <c r="AY503" i="145"/>
  <c r="AX503" i="145"/>
  <c r="AW503" i="145"/>
  <c r="AV503" i="145"/>
  <c r="AU503" i="145"/>
  <c r="AT503" i="145"/>
  <c r="AS503" i="145"/>
  <c r="AR503" i="145"/>
  <c r="AQ503" i="145"/>
  <c r="AP503" i="145"/>
  <c r="AO503" i="145"/>
  <c r="AN503" i="145"/>
  <c r="AM503" i="145"/>
  <c r="AL503" i="145"/>
  <c r="AK503" i="145"/>
  <c r="AJ503" i="145"/>
  <c r="AI503" i="145"/>
  <c r="AH503" i="145"/>
  <c r="AG503" i="145"/>
  <c r="AF503" i="145"/>
  <c r="AE503" i="145"/>
  <c r="AD503" i="145"/>
  <c r="Z503" i="145"/>
  <c r="Y503" i="145"/>
  <c r="X503" i="145"/>
  <c r="W503" i="145"/>
  <c r="V503" i="145"/>
  <c r="U503" i="145"/>
  <c r="T503" i="145"/>
  <c r="S503" i="145"/>
  <c r="R503" i="145"/>
  <c r="Q503" i="145"/>
  <c r="P503" i="145"/>
  <c r="O503" i="145"/>
  <c r="N503" i="145"/>
  <c r="M503" i="145"/>
  <c r="L503" i="145"/>
  <c r="K503" i="145"/>
  <c r="J503" i="145"/>
  <c r="I503" i="145"/>
  <c r="H503" i="145"/>
  <c r="G503" i="145"/>
  <c r="F503" i="145"/>
  <c r="E503" i="145"/>
  <c r="AZ502" i="145"/>
  <c r="AY502" i="145"/>
  <c r="AX502" i="145"/>
  <c r="AW502" i="145"/>
  <c r="AV502" i="145"/>
  <c r="AU502" i="145"/>
  <c r="AT502" i="145"/>
  <c r="AS502" i="145"/>
  <c r="AR502" i="145"/>
  <c r="AQ502" i="145"/>
  <c r="AP502" i="145"/>
  <c r="AO502" i="145"/>
  <c r="AN502" i="145"/>
  <c r="AM502" i="145"/>
  <c r="AL502" i="145"/>
  <c r="AK502" i="145"/>
  <c r="AJ502" i="145"/>
  <c r="AI502" i="145"/>
  <c r="AH502" i="145"/>
  <c r="AG502" i="145"/>
  <c r="AF502" i="145"/>
  <c r="AE502" i="145"/>
  <c r="AD502" i="145"/>
  <c r="Z502" i="145"/>
  <c r="Y502" i="145"/>
  <c r="X502" i="145"/>
  <c r="W502" i="145"/>
  <c r="V502" i="145"/>
  <c r="U502" i="145"/>
  <c r="T502" i="145"/>
  <c r="S502" i="145"/>
  <c r="R502" i="145"/>
  <c r="Q502" i="145"/>
  <c r="P502" i="145"/>
  <c r="O502" i="145"/>
  <c r="N502" i="145"/>
  <c r="M502" i="145"/>
  <c r="L502" i="145"/>
  <c r="K502" i="145"/>
  <c r="J502" i="145"/>
  <c r="I502" i="145"/>
  <c r="H502" i="145"/>
  <c r="G502" i="145"/>
  <c r="F502" i="145"/>
  <c r="E502" i="145"/>
  <c r="AZ501" i="145"/>
  <c r="AY501" i="145"/>
  <c r="AX501" i="145"/>
  <c r="AW501" i="145"/>
  <c r="AV501" i="145"/>
  <c r="AU501" i="145"/>
  <c r="AT501" i="145"/>
  <c r="AS501" i="145"/>
  <c r="AR501" i="145"/>
  <c r="AQ501" i="145"/>
  <c r="AP501" i="145"/>
  <c r="AO501" i="145"/>
  <c r="AN501" i="145"/>
  <c r="AM501" i="145"/>
  <c r="AL501" i="145"/>
  <c r="AK501" i="145"/>
  <c r="AJ501" i="145"/>
  <c r="AI501" i="145"/>
  <c r="AH501" i="145"/>
  <c r="AG501" i="145"/>
  <c r="AF501" i="145"/>
  <c r="AE501" i="145"/>
  <c r="AD501" i="145"/>
  <c r="Z501" i="145"/>
  <c r="Y501" i="145"/>
  <c r="X501" i="145"/>
  <c r="W501" i="145"/>
  <c r="V501" i="145"/>
  <c r="U501" i="145"/>
  <c r="T501" i="145"/>
  <c r="S501" i="145"/>
  <c r="R501" i="145"/>
  <c r="Q501" i="145"/>
  <c r="P501" i="145"/>
  <c r="O501" i="145"/>
  <c r="N501" i="145"/>
  <c r="M501" i="145"/>
  <c r="L501" i="145"/>
  <c r="K501" i="145"/>
  <c r="J501" i="145"/>
  <c r="I501" i="145"/>
  <c r="H501" i="145"/>
  <c r="G501" i="145"/>
  <c r="F501" i="145"/>
  <c r="E501" i="145"/>
  <c r="AZ500" i="145"/>
  <c r="AY500" i="145"/>
  <c r="AX500" i="145"/>
  <c r="AW500" i="145"/>
  <c r="AV500" i="145"/>
  <c r="AU500" i="145"/>
  <c r="AT500" i="145"/>
  <c r="AS500" i="145"/>
  <c r="AR500" i="145"/>
  <c r="AQ500" i="145"/>
  <c r="AP500" i="145"/>
  <c r="AO500" i="145"/>
  <c r="AN500" i="145"/>
  <c r="AM500" i="145"/>
  <c r="AL500" i="145"/>
  <c r="AK500" i="145"/>
  <c r="AJ500" i="145"/>
  <c r="AI500" i="145"/>
  <c r="AH500" i="145"/>
  <c r="AG500" i="145"/>
  <c r="AF500" i="145"/>
  <c r="AE500" i="145"/>
  <c r="AD500" i="145"/>
  <c r="Z500" i="145"/>
  <c r="Y500" i="145"/>
  <c r="X500" i="145"/>
  <c r="W500" i="145"/>
  <c r="V500" i="145"/>
  <c r="U500" i="145"/>
  <c r="T500" i="145"/>
  <c r="S500" i="145"/>
  <c r="R500" i="145"/>
  <c r="Q500" i="145"/>
  <c r="P500" i="145"/>
  <c r="O500" i="145"/>
  <c r="N500" i="145"/>
  <c r="M500" i="145"/>
  <c r="L500" i="145"/>
  <c r="K500" i="145"/>
  <c r="J500" i="145"/>
  <c r="I500" i="145"/>
  <c r="H500" i="145"/>
  <c r="G500" i="145"/>
  <c r="F500" i="145"/>
  <c r="E500" i="145"/>
  <c r="AZ499" i="145"/>
  <c r="AY499" i="145"/>
  <c r="AX499" i="145"/>
  <c r="AW499" i="145"/>
  <c r="AV499" i="145"/>
  <c r="AU499" i="145"/>
  <c r="AT499" i="145"/>
  <c r="AS499" i="145"/>
  <c r="AR499" i="145"/>
  <c r="AQ499" i="145"/>
  <c r="AP499" i="145"/>
  <c r="AO499" i="145"/>
  <c r="AN499" i="145"/>
  <c r="AM499" i="145"/>
  <c r="AL499" i="145"/>
  <c r="AK499" i="145"/>
  <c r="AJ499" i="145"/>
  <c r="AI499" i="145"/>
  <c r="AH499" i="145"/>
  <c r="AG499" i="145"/>
  <c r="AF499" i="145"/>
  <c r="AE499" i="145"/>
  <c r="AD499" i="145"/>
  <c r="Z499" i="145"/>
  <c r="Y499" i="145"/>
  <c r="X499" i="145"/>
  <c r="W499" i="145"/>
  <c r="V499" i="145"/>
  <c r="U499" i="145"/>
  <c r="T499" i="145"/>
  <c r="S499" i="145"/>
  <c r="R499" i="145"/>
  <c r="Q499" i="145"/>
  <c r="P499" i="145"/>
  <c r="O499" i="145"/>
  <c r="N499" i="145"/>
  <c r="M499" i="145"/>
  <c r="L499" i="145"/>
  <c r="K499" i="145"/>
  <c r="J499" i="145"/>
  <c r="I499" i="145"/>
  <c r="H499" i="145"/>
  <c r="G499" i="145"/>
  <c r="F499" i="145"/>
  <c r="E499" i="145"/>
  <c r="AZ498" i="145"/>
  <c r="AY498" i="145"/>
  <c r="AX498" i="145"/>
  <c r="AW498" i="145"/>
  <c r="AV498" i="145"/>
  <c r="AU498" i="145"/>
  <c r="AT498" i="145"/>
  <c r="AS498" i="145"/>
  <c r="AR498" i="145"/>
  <c r="AQ498" i="145"/>
  <c r="AP498" i="145"/>
  <c r="AO498" i="145"/>
  <c r="AN498" i="145"/>
  <c r="AM498" i="145"/>
  <c r="AL498" i="145"/>
  <c r="AK498" i="145"/>
  <c r="AJ498" i="145"/>
  <c r="AI498" i="145"/>
  <c r="AH498" i="145"/>
  <c r="AG498" i="145"/>
  <c r="AF498" i="145"/>
  <c r="AE498" i="145"/>
  <c r="AD498" i="145"/>
  <c r="Z498" i="145"/>
  <c r="Y498" i="145"/>
  <c r="X498" i="145"/>
  <c r="W498" i="145"/>
  <c r="V498" i="145"/>
  <c r="U498" i="145"/>
  <c r="T498" i="145"/>
  <c r="S498" i="145"/>
  <c r="R498" i="145"/>
  <c r="Q498" i="145"/>
  <c r="P498" i="145"/>
  <c r="O498" i="145"/>
  <c r="N498" i="145"/>
  <c r="M498" i="145"/>
  <c r="L498" i="145"/>
  <c r="K498" i="145"/>
  <c r="J498" i="145"/>
  <c r="I498" i="145"/>
  <c r="H498" i="145"/>
  <c r="G498" i="145"/>
  <c r="F498" i="145"/>
  <c r="E498" i="145"/>
  <c r="AZ497" i="145"/>
  <c r="AY497" i="145"/>
  <c r="AX497" i="145"/>
  <c r="AW497" i="145"/>
  <c r="AV497" i="145"/>
  <c r="AU497" i="145"/>
  <c r="AT497" i="145"/>
  <c r="AS497" i="145"/>
  <c r="AR497" i="145"/>
  <c r="AQ497" i="145"/>
  <c r="AP497" i="145"/>
  <c r="AO497" i="145"/>
  <c r="AN497" i="145"/>
  <c r="AM497" i="145"/>
  <c r="AL497" i="145"/>
  <c r="AK497" i="145"/>
  <c r="AJ497" i="145"/>
  <c r="AI497" i="145"/>
  <c r="AH497" i="145"/>
  <c r="AG497" i="145"/>
  <c r="AF497" i="145"/>
  <c r="AE497" i="145"/>
  <c r="AD497" i="145"/>
  <c r="Z497" i="145"/>
  <c r="Y497" i="145"/>
  <c r="X497" i="145"/>
  <c r="W497" i="145"/>
  <c r="V497" i="145"/>
  <c r="U497" i="145"/>
  <c r="T497" i="145"/>
  <c r="S497" i="145"/>
  <c r="R497" i="145"/>
  <c r="Q497" i="145"/>
  <c r="P497" i="145"/>
  <c r="O497" i="145"/>
  <c r="N497" i="145"/>
  <c r="M497" i="145"/>
  <c r="L497" i="145"/>
  <c r="K497" i="145"/>
  <c r="J497" i="145"/>
  <c r="I497" i="145"/>
  <c r="H497" i="145"/>
  <c r="G497" i="145"/>
  <c r="F497" i="145"/>
  <c r="E497" i="145"/>
  <c r="AZ496" i="145"/>
  <c r="AY496" i="145"/>
  <c r="AX496" i="145"/>
  <c r="AW496" i="145"/>
  <c r="AV496" i="145"/>
  <c r="AU496" i="145"/>
  <c r="AT496" i="145"/>
  <c r="AS496" i="145"/>
  <c r="AR496" i="145"/>
  <c r="AQ496" i="145"/>
  <c r="AP496" i="145"/>
  <c r="AO496" i="145"/>
  <c r="AN496" i="145"/>
  <c r="AM496" i="145"/>
  <c r="AL496" i="145"/>
  <c r="AK496" i="145"/>
  <c r="AJ496" i="145"/>
  <c r="AI496" i="145"/>
  <c r="AH496" i="145"/>
  <c r="AG496" i="145"/>
  <c r="AF496" i="145"/>
  <c r="AE496" i="145"/>
  <c r="AD496" i="145"/>
  <c r="Z496" i="145"/>
  <c r="Y496" i="145"/>
  <c r="X496" i="145"/>
  <c r="W496" i="145"/>
  <c r="V496" i="145"/>
  <c r="U496" i="145"/>
  <c r="T496" i="145"/>
  <c r="S496" i="145"/>
  <c r="R496" i="145"/>
  <c r="Q496" i="145"/>
  <c r="P496" i="145"/>
  <c r="O496" i="145"/>
  <c r="N496" i="145"/>
  <c r="M496" i="145"/>
  <c r="L496" i="145"/>
  <c r="K496" i="145"/>
  <c r="J496" i="145"/>
  <c r="I496" i="145"/>
  <c r="H496" i="145"/>
  <c r="G496" i="145"/>
  <c r="F496" i="145"/>
  <c r="E496" i="145"/>
  <c r="AZ495" i="145"/>
  <c r="AY495" i="145"/>
  <c r="AX495" i="145"/>
  <c r="AW495" i="145"/>
  <c r="AV495" i="145"/>
  <c r="AU495" i="145"/>
  <c r="AT495" i="145"/>
  <c r="AS495" i="145"/>
  <c r="AR495" i="145"/>
  <c r="AQ495" i="145"/>
  <c r="AP495" i="145"/>
  <c r="AO495" i="145"/>
  <c r="AN495" i="145"/>
  <c r="AM495" i="145"/>
  <c r="AL495" i="145"/>
  <c r="AK495" i="145"/>
  <c r="AJ495" i="145"/>
  <c r="AI495" i="145"/>
  <c r="AH495" i="145"/>
  <c r="AG495" i="145"/>
  <c r="AF495" i="145"/>
  <c r="AE495" i="145"/>
  <c r="AD495" i="145"/>
  <c r="Z495" i="145"/>
  <c r="Y495" i="145"/>
  <c r="X495" i="145"/>
  <c r="W495" i="145"/>
  <c r="V495" i="145"/>
  <c r="U495" i="145"/>
  <c r="T495" i="145"/>
  <c r="S495" i="145"/>
  <c r="R495" i="145"/>
  <c r="Q495" i="145"/>
  <c r="P495" i="145"/>
  <c r="O495" i="145"/>
  <c r="N495" i="145"/>
  <c r="M495" i="145"/>
  <c r="L495" i="145"/>
  <c r="K495" i="145"/>
  <c r="J495" i="145"/>
  <c r="I495" i="145"/>
  <c r="H495" i="145"/>
  <c r="G495" i="145"/>
  <c r="F495" i="145"/>
  <c r="E495" i="145"/>
  <c r="AZ494" i="145"/>
  <c r="AY494" i="145"/>
  <c r="AX494" i="145"/>
  <c r="AW494" i="145"/>
  <c r="AV494" i="145"/>
  <c r="AU494" i="145"/>
  <c r="AT494" i="145"/>
  <c r="AS494" i="145"/>
  <c r="AR494" i="145"/>
  <c r="AQ494" i="145"/>
  <c r="AP494" i="145"/>
  <c r="AO494" i="145"/>
  <c r="AN494" i="145"/>
  <c r="AM494" i="145"/>
  <c r="AL494" i="145"/>
  <c r="AK494" i="145"/>
  <c r="AJ494" i="145"/>
  <c r="AI494" i="145"/>
  <c r="AH494" i="145"/>
  <c r="AG494" i="145"/>
  <c r="AF494" i="145"/>
  <c r="AE494" i="145"/>
  <c r="AD494" i="145"/>
  <c r="Z494" i="145"/>
  <c r="Y494" i="145"/>
  <c r="X494" i="145"/>
  <c r="W494" i="145"/>
  <c r="V494" i="145"/>
  <c r="U494" i="145"/>
  <c r="T494" i="145"/>
  <c r="S494" i="145"/>
  <c r="R494" i="145"/>
  <c r="Q494" i="145"/>
  <c r="P494" i="145"/>
  <c r="O494" i="145"/>
  <c r="N494" i="145"/>
  <c r="M494" i="145"/>
  <c r="L494" i="145"/>
  <c r="K494" i="145"/>
  <c r="J494" i="145"/>
  <c r="I494" i="145"/>
  <c r="H494" i="145"/>
  <c r="G494" i="145"/>
  <c r="F494" i="145"/>
  <c r="E494" i="145"/>
  <c r="AZ493" i="145"/>
  <c r="AY493" i="145"/>
  <c r="AX493" i="145"/>
  <c r="AW493" i="145"/>
  <c r="AV493" i="145"/>
  <c r="AU493" i="145"/>
  <c r="AT493" i="145"/>
  <c r="AS493" i="145"/>
  <c r="AR493" i="145"/>
  <c r="AQ493" i="145"/>
  <c r="AP493" i="145"/>
  <c r="AO493" i="145"/>
  <c r="AN493" i="145"/>
  <c r="AM493" i="145"/>
  <c r="AL493" i="145"/>
  <c r="AK493" i="145"/>
  <c r="AJ493" i="145"/>
  <c r="AI493" i="145"/>
  <c r="AH493" i="145"/>
  <c r="AG493" i="145"/>
  <c r="AF493" i="145"/>
  <c r="AE493" i="145"/>
  <c r="AD493" i="145"/>
  <c r="Z493" i="145"/>
  <c r="Y493" i="145"/>
  <c r="X493" i="145"/>
  <c r="W493" i="145"/>
  <c r="V493" i="145"/>
  <c r="U493" i="145"/>
  <c r="T493" i="145"/>
  <c r="S493" i="145"/>
  <c r="R493" i="145"/>
  <c r="Q493" i="145"/>
  <c r="P493" i="145"/>
  <c r="O493" i="145"/>
  <c r="N493" i="145"/>
  <c r="M493" i="145"/>
  <c r="L493" i="145"/>
  <c r="K493" i="145"/>
  <c r="J493" i="145"/>
  <c r="I493" i="145"/>
  <c r="H493" i="145"/>
  <c r="G493" i="145"/>
  <c r="F493" i="145"/>
  <c r="E493" i="145"/>
  <c r="AZ492" i="145"/>
  <c r="AY492" i="145"/>
  <c r="AX492" i="145"/>
  <c r="AW492" i="145"/>
  <c r="AV492" i="145"/>
  <c r="AU492" i="145"/>
  <c r="AT492" i="145"/>
  <c r="AS492" i="145"/>
  <c r="AR492" i="145"/>
  <c r="AQ492" i="145"/>
  <c r="AP492" i="145"/>
  <c r="AO492" i="145"/>
  <c r="AN492" i="145"/>
  <c r="AM492" i="145"/>
  <c r="AL492" i="145"/>
  <c r="AK492" i="145"/>
  <c r="AJ492" i="145"/>
  <c r="AI492" i="145"/>
  <c r="AH492" i="145"/>
  <c r="AG492" i="145"/>
  <c r="AF492" i="145"/>
  <c r="AE492" i="145"/>
  <c r="AD492" i="145"/>
  <c r="Z492" i="145"/>
  <c r="Y492" i="145"/>
  <c r="X492" i="145"/>
  <c r="W492" i="145"/>
  <c r="V492" i="145"/>
  <c r="U492" i="145"/>
  <c r="T492" i="145"/>
  <c r="S492" i="145"/>
  <c r="R492" i="145"/>
  <c r="Q492" i="145"/>
  <c r="P492" i="145"/>
  <c r="O492" i="145"/>
  <c r="N492" i="145"/>
  <c r="M492" i="145"/>
  <c r="L492" i="145"/>
  <c r="K492" i="145"/>
  <c r="J492" i="145"/>
  <c r="I492" i="145"/>
  <c r="H492" i="145"/>
  <c r="G492" i="145"/>
  <c r="F492" i="145"/>
  <c r="E492" i="145"/>
  <c r="AZ491" i="145"/>
  <c r="AY491" i="145"/>
  <c r="AX491" i="145"/>
  <c r="AW491" i="145"/>
  <c r="AV491" i="145"/>
  <c r="AU491" i="145"/>
  <c r="AT491" i="145"/>
  <c r="AS491" i="145"/>
  <c r="AR491" i="145"/>
  <c r="AQ491" i="145"/>
  <c r="AP491" i="145"/>
  <c r="AO491" i="145"/>
  <c r="AN491" i="145"/>
  <c r="AM491" i="145"/>
  <c r="AL491" i="145"/>
  <c r="AK491" i="145"/>
  <c r="AJ491" i="145"/>
  <c r="AI491" i="145"/>
  <c r="AH491" i="145"/>
  <c r="AG491" i="145"/>
  <c r="AF491" i="145"/>
  <c r="AE491" i="145"/>
  <c r="AD491" i="145"/>
  <c r="Z491" i="145"/>
  <c r="Y491" i="145"/>
  <c r="X491" i="145"/>
  <c r="W491" i="145"/>
  <c r="V491" i="145"/>
  <c r="U491" i="145"/>
  <c r="T491" i="145"/>
  <c r="S491" i="145"/>
  <c r="R491" i="145"/>
  <c r="Q491" i="145"/>
  <c r="P491" i="145"/>
  <c r="O491" i="145"/>
  <c r="N491" i="145"/>
  <c r="M491" i="145"/>
  <c r="L491" i="145"/>
  <c r="K491" i="145"/>
  <c r="J491" i="145"/>
  <c r="I491" i="145"/>
  <c r="H491" i="145"/>
  <c r="G491" i="145"/>
  <c r="F491" i="145"/>
  <c r="E491" i="145"/>
  <c r="AZ490" i="145"/>
  <c r="AY490" i="145"/>
  <c r="AX490" i="145"/>
  <c r="AW490" i="145"/>
  <c r="AV490" i="145"/>
  <c r="AU490" i="145"/>
  <c r="AT490" i="145"/>
  <c r="AS490" i="145"/>
  <c r="AR490" i="145"/>
  <c r="AQ490" i="145"/>
  <c r="AP490" i="145"/>
  <c r="AO490" i="145"/>
  <c r="AN490" i="145"/>
  <c r="AM490" i="145"/>
  <c r="AL490" i="145"/>
  <c r="AK490" i="145"/>
  <c r="AJ490" i="145"/>
  <c r="AI490" i="145"/>
  <c r="AH490" i="145"/>
  <c r="AG490" i="145"/>
  <c r="AF490" i="145"/>
  <c r="AE490" i="145"/>
  <c r="AD490" i="145"/>
  <c r="Z490" i="145"/>
  <c r="Y490" i="145"/>
  <c r="X490" i="145"/>
  <c r="W490" i="145"/>
  <c r="V490" i="145"/>
  <c r="U490" i="145"/>
  <c r="T490" i="145"/>
  <c r="S490" i="145"/>
  <c r="R490" i="145"/>
  <c r="Q490" i="145"/>
  <c r="P490" i="145"/>
  <c r="O490" i="145"/>
  <c r="N490" i="145"/>
  <c r="M490" i="145"/>
  <c r="L490" i="145"/>
  <c r="K490" i="145"/>
  <c r="J490" i="145"/>
  <c r="I490" i="145"/>
  <c r="H490" i="145"/>
  <c r="G490" i="145"/>
  <c r="F490" i="145"/>
  <c r="E490" i="145"/>
  <c r="AZ489" i="145"/>
  <c r="AY489" i="145"/>
  <c r="AX489" i="145"/>
  <c r="AW489" i="145"/>
  <c r="AV489" i="145"/>
  <c r="AU489" i="145"/>
  <c r="AT489" i="145"/>
  <c r="AS489" i="145"/>
  <c r="AR489" i="145"/>
  <c r="AQ489" i="145"/>
  <c r="AP489" i="145"/>
  <c r="AO489" i="145"/>
  <c r="AN489" i="145"/>
  <c r="AM489" i="145"/>
  <c r="AL489" i="145"/>
  <c r="AK489" i="145"/>
  <c r="AJ489" i="145"/>
  <c r="AI489" i="145"/>
  <c r="AH489" i="145"/>
  <c r="AG489" i="145"/>
  <c r="AF489" i="145"/>
  <c r="AE489" i="145"/>
  <c r="AD489" i="145"/>
  <c r="Z489" i="145"/>
  <c r="Y489" i="145"/>
  <c r="X489" i="145"/>
  <c r="W489" i="145"/>
  <c r="V489" i="145"/>
  <c r="U489" i="145"/>
  <c r="T489" i="145"/>
  <c r="S489" i="145"/>
  <c r="R489" i="145"/>
  <c r="Q489" i="145"/>
  <c r="P489" i="145"/>
  <c r="O489" i="145"/>
  <c r="N489" i="145"/>
  <c r="M489" i="145"/>
  <c r="L489" i="145"/>
  <c r="K489" i="145"/>
  <c r="J489" i="145"/>
  <c r="I489" i="145"/>
  <c r="H489" i="145"/>
  <c r="G489" i="145"/>
  <c r="F489" i="145"/>
  <c r="E489" i="145"/>
  <c r="AZ488" i="145"/>
  <c r="AY488" i="145"/>
  <c r="AX488" i="145"/>
  <c r="AW488" i="145"/>
  <c r="AV488" i="145"/>
  <c r="AU488" i="145"/>
  <c r="AT488" i="145"/>
  <c r="AS488" i="145"/>
  <c r="AR488" i="145"/>
  <c r="AQ488" i="145"/>
  <c r="AP488" i="145"/>
  <c r="AO488" i="145"/>
  <c r="AN488" i="145"/>
  <c r="AM488" i="145"/>
  <c r="AL488" i="145"/>
  <c r="AK488" i="145"/>
  <c r="AJ488" i="145"/>
  <c r="AI488" i="145"/>
  <c r="AH488" i="145"/>
  <c r="AG488" i="145"/>
  <c r="AF488" i="145"/>
  <c r="AE488" i="145"/>
  <c r="AD488" i="145"/>
  <c r="Z488" i="145"/>
  <c r="Y488" i="145"/>
  <c r="X488" i="145"/>
  <c r="W488" i="145"/>
  <c r="V488" i="145"/>
  <c r="U488" i="145"/>
  <c r="T488" i="145"/>
  <c r="S488" i="145"/>
  <c r="R488" i="145"/>
  <c r="Q488" i="145"/>
  <c r="P488" i="145"/>
  <c r="O488" i="145"/>
  <c r="N488" i="145"/>
  <c r="M488" i="145"/>
  <c r="L488" i="145"/>
  <c r="K488" i="145"/>
  <c r="J488" i="145"/>
  <c r="I488" i="145"/>
  <c r="H488" i="145"/>
  <c r="G488" i="145"/>
  <c r="F488" i="145"/>
  <c r="E488" i="145"/>
  <c r="AZ487" i="145"/>
  <c r="AY487" i="145"/>
  <c r="AX487" i="145"/>
  <c r="AW487" i="145"/>
  <c r="AV487" i="145"/>
  <c r="AU487" i="145"/>
  <c r="AT487" i="145"/>
  <c r="AS487" i="145"/>
  <c r="AR487" i="145"/>
  <c r="AQ487" i="145"/>
  <c r="AP487" i="145"/>
  <c r="AO487" i="145"/>
  <c r="AN487" i="145"/>
  <c r="AM487" i="145"/>
  <c r="AL487" i="145"/>
  <c r="AK487" i="145"/>
  <c r="AJ487" i="145"/>
  <c r="AI487" i="145"/>
  <c r="AH487" i="145"/>
  <c r="AG487" i="145"/>
  <c r="AF487" i="145"/>
  <c r="AE487" i="145"/>
  <c r="AD487" i="145"/>
  <c r="Z487" i="145"/>
  <c r="Y487" i="145"/>
  <c r="X487" i="145"/>
  <c r="W487" i="145"/>
  <c r="V487" i="145"/>
  <c r="U487" i="145"/>
  <c r="T487" i="145"/>
  <c r="S487" i="145"/>
  <c r="R487" i="145"/>
  <c r="Q487" i="145"/>
  <c r="P487" i="145"/>
  <c r="O487" i="145"/>
  <c r="N487" i="145"/>
  <c r="M487" i="145"/>
  <c r="L487" i="145"/>
  <c r="K487" i="145"/>
  <c r="J487" i="145"/>
  <c r="I487" i="145"/>
  <c r="H487" i="145"/>
  <c r="G487" i="145"/>
  <c r="F487" i="145"/>
  <c r="E487" i="145"/>
  <c r="AZ486" i="145"/>
  <c r="AY486" i="145"/>
  <c r="AX486" i="145"/>
  <c r="AW486" i="145"/>
  <c r="AV486" i="145"/>
  <c r="AU486" i="145"/>
  <c r="AT486" i="145"/>
  <c r="AS486" i="145"/>
  <c r="AR486" i="145"/>
  <c r="AQ486" i="145"/>
  <c r="AP486" i="145"/>
  <c r="AO486" i="145"/>
  <c r="AN486" i="145"/>
  <c r="AM486" i="145"/>
  <c r="AL486" i="145"/>
  <c r="AK486" i="145"/>
  <c r="AJ486" i="145"/>
  <c r="AI486" i="145"/>
  <c r="AH486" i="145"/>
  <c r="AG486" i="145"/>
  <c r="AF486" i="145"/>
  <c r="AE486" i="145"/>
  <c r="AD486" i="145"/>
  <c r="Z486" i="145"/>
  <c r="Y486" i="145"/>
  <c r="X486" i="145"/>
  <c r="W486" i="145"/>
  <c r="V486" i="145"/>
  <c r="U486" i="145"/>
  <c r="T486" i="145"/>
  <c r="S486" i="145"/>
  <c r="R486" i="145"/>
  <c r="Q486" i="145"/>
  <c r="P486" i="145"/>
  <c r="O486" i="145"/>
  <c r="N486" i="145"/>
  <c r="M486" i="145"/>
  <c r="L486" i="145"/>
  <c r="K486" i="145"/>
  <c r="J486" i="145"/>
  <c r="I486" i="145"/>
  <c r="H486" i="145"/>
  <c r="G486" i="145"/>
  <c r="F486" i="145"/>
  <c r="E486" i="145"/>
  <c r="AZ485" i="145"/>
  <c r="AY485" i="145"/>
  <c r="AX485" i="145"/>
  <c r="AW485" i="145"/>
  <c r="AV485" i="145"/>
  <c r="AU485" i="145"/>
  <c r="AT485" i="145"/>
  <c r="AS485" i="145"/>
  <c r="AR485" i="145"/>
  <c r="AQ485" i="145"/>
  <c r="AP485" i="145"/>
  <c r="AO485" i="145"/>
  <c r="AN485" i="145"/>
  <c r="AM485" i="145"/>
  <c r="AL485" i="145"/>
  <c r="AK485" i="145"/>
  <c r="AJ485" i="145"/>
  <c r="AI485" i="145"/>
  <c r="AH485" i="145"/>
  <c r="AG485" i="145"/>
  <c r="AF485" i="145"/>
  <c r="AE485" i="145"/>
  <c r="AD485" i="145"/>
  <c r="Z485" i="145"/>
  <c r="Y485" i="145"/>
  <c r="X485" i="145"/>
  <c r="W485" i="145"/>
  <c r="V485" i="145"/>
  <c r="U485" i="145"/>
  <c r="T485" i="145"/>
  <c r="S485" i="145"/>
  <c r="R485" i="145"/>
  <c r="Q485" i="145"/>
  <c r="P485" i="145"/>
  <c r="O485" i="145"/>
  <c r="N485" i="145"/>
  <c r="M485" i="145"/>
  <c r="L485" i="145"/>
  <c r="K485" i="145"/>
  <c r="J485" i="145"/>
  <c r="I485" i="145"/>
  <c r="H485" i="145"/>
  <c r="G485" i="145"/>
  <c r="F485" i="145"/>
  <c r="E485" i="145"/>
  <c r="AZ484" i="145"/>
  <c r="AY484" i="145"/>
  <c r="AX484" i="145"/>
  <c r="AW484" i="145"/>
  <c r="AV484" i="145"/>
  <c r="AU484" i="145"/>
  <c r="AT484" i="145"/>
  <c r="AS484" i="145"/>
  <c r="AR484" i="145"/>
  <c r="AQ484" i="145"/>
  <c r="AP484" i="145"/>
  <c r="AO484" i="145"/>
  <c r="AN484" i="145"/>
  <c r="AM484" i="145"/>
  <c r="AL484" i="145"/>
  <c r="AK484" i="145"/>
  <c r="AJ484" i="145"/>
  <c r="AI484" i="145"/>
  <c r="AH484" i="145"/>
  <c r="AG484" i="145"/>
  <c r="AF484" i="145"/>
  <c r="AE484" i="145"/>
  <c r="AD484" i="145"/>
  <c r="Z484" i="145"/>
  <c r="Y484" i="145"/>
  <c r="X484" i="145"/>
  <c r="W484" i="145"/>
  <c r="V484" i="145"/>
  <c r="U484" i="145"/>
  <c r="T484" i="145"/>
  <c r="S484" i="145"/>
  <c r="R484" i="145"/>
  <c r="Q484" i="145"/>
  <c r="P484" i="145"/>
  <c r="O484" i="145"/>
  <c r="N484" i="145"/>
  <c r="M484" i="145"/>
  <c r="L484" i="145"/>
  <c r="K484" i="145"/>
  <c r="J484" i="145"/>
  <c r="I484" i="145"/>
  <c r="H484" i="145"/>
  <c r="G484" i="145"/>
  <c r="F484" i="145"/>
  <c r="E484" i="145"/>
  <c r="AZ483" i="145"/>
  <c r="AY483" i="145"/>
  <c r="AX483" i="145"/>
  <c r="AW483" i="145"/>
  <c r="AV483" i="145"/>
  <c r="AU483" i="145"/>
  <c r="AT483" i="145"/>
  <c r="AS483" i="145"/>
  <c r="AR483" i="145"/>
  <c r="AQ483" i="145"/>
  <c r="AP483" i="145"/>
  <c r="AO483" i="145"/>
  <c r="AN483" i="145"/>
  <c r="AM483" i="145"/>
  <c r="AL483" i="145"/>
  <c r="AK483" i="145"/>
  <c r="AJ483" i="145"/>
  <c r="AI483" i="145"/>
  <c r="AH483" i="145"/>
  <c r="AG483" i="145"/>
  <c r="AF483" i="145"/>
  <c r="AE483" i="145"/>
  <c r="AD483" i="145"/>
  <c r="Z483" i="145"/>
  <c r="Y483" i="145"/>
  <c r="X483" i="145"/>
  <c r="W483" i="145"/>
  <c r="V483" i="145"/>
  <c r="U483" i="145"/>
  <c r="T483" i="145"/>
  <c r="S483" i="145"/>
  <c r="R483" i="145"/>
  <c r="Q483" i="145"/>
  <c r="P483" i="145"/>
  <c r="O483" i="145"/>
  <c r="N483" i="145"/>
  <c r="M483" i="145"/>
  <c r="L483" i="145"/>
  <c r="K483" i="145"/>
  <c r="J483" i="145"/>
  <c r="I483" i="145"/>
  <c r="H483" i="145"/>
  <c r="G483" i="145"/>
  <c r="F483" i="145"/>
  <c r="E483" i="145"/>
  <c r="AZ482" i="145"/>
  <c r="AY482" i="145"/>
  <c r="AX482" i="145"/>
  <c r="AW482" i="145"/>
  <c r="AV482" i="145"/>
  <c r="AU482" i="145"/>
  <c r="AT482" i="145"/>
  <c r="AS482" i="145"/>
  <c r="AR482" i="145"/>
  <c r="AQ482" i="145"/>
  <c r="AP482" i="145"/>
  <c r="AO482" i="145"/>
  <c r="AN482" i="145"/>
  <c r="AM482" i="145"/>
  <c r="AL482" i="145"/>
  <c r="AK482" i="145"/>
  <c r="AJ482" i="145"/>
  <c r="AI482" i="145"/>
  <c r="AH482" i="145"/>
  <c r="AG482" i="145"/>
  <c r="AF482" i="145"/>
  <c r="AE482" i="145"/>
  <c r="AD482" i="145"/>
  <c r="Z482" i="145"/>
  <c r="Y482" i="145"/>
  <c r="X482" i="145"/>
  <c r="W482" i="145"/>
  <c r="V482" i="145"/>
  <c r="U482" i="145"/>
  <c r="T482" i="145"/>
  <c r="S482" i="145"/>
  <c r="R482" i="145"/>
  <c r="Q482" i="145"/>
  <c r="P482" i="145"/>
  <c r="O482" i="145"/>
  <c r="N482" i="145"/>
  <c r="M482" i="145"/>
  <c r="L482" i="145"/>
  <c r="K482" i="145"/>
  <c r="J482" i="145"/>
  <c r="I482" i="145"/>
  <c r="H482" i="145"/>
  <c r="G482" i="145"/>
  <c r="F482" i="145"/>
  <c r="E482" i="145"/>
  <c r="AZ481" i="145"/>
  <c r="AY481" i="145"/>
  <c r="AX481" i="145"/>
  <c r="AW481" i="145"/>
  <c r="AV481" i="145"/>
  <c r="AU481" i="145"/>
  <c r="AT481" i="145"/>
  <c r="AS481" i="145"/>
  <c r="AR481" i="145"/>
  <c r="AQ481" i="145"/>
  <c r="AP481" i="145"/>
  <c r="AO481" i="145"/>
  <c r="AN481" i="145"/>
  <c r="AM481" i="145"/>
  <c r="AL481" i="145"/>
  <c r="AK481" i="145"/>
  <c r="AJ481" i="145"/>
  <c r="AI481" i="145"/>
  <c r="AH481" i="145"/>
  <c r="AG481" i="145"/>
  <c r="AF481" i="145"/>
  <c r="AE481" i="145"/>
  <c r="AD481" i="145"/>
  <c r="Z481" i="145"/>
  <c r="Y481" i="145"/>
  <c r="X481" i="145"/>
  <c r="W481" i="145"/>
  <c r="V481" i="145"/>
  <c r="U481" i="145"/>
  <c r="T481" i="145"/>
  <c r="S481" i="145"/>
  <c r="R481" i="145"/>
  <c r="Q481" i="145"/>
  <c r="P481" i="145"/>
  <c r="O481" i="145"/>
  <c r="N481" i="145"/>
  <c r="M481" i="145"/>
  <c r="L481" i="145"/>
  <c r="K481" i="145"/>
  <c r="J481" i="145"/>
  <c r="I481" i="145"/>
  <c r="H481" i="145"/>
  <c r="G481" i="145"/>
  <c r="F481" i="145"/>
  <c r="E481" i="145"/>
  <c r="AZ480" i="145"/>
  <c r="AY480" i="145"/>
  <c r="AX480" i="145"/>
  <c r="AW480" i="145"/>
  <c r="AV480" i="145"/>
  <c r="AU480" i="145"/>
  <c r="AT480" i="145"/>
  <c r="AS480" i="145"/>
  <c r="AR480" i="145"/>
  <c r="AQ480" i="145"/>
  <c r="AP480" i="145"/>
  <c r="AO480" i="145"/>
  <c r="AN480" i="145"/>
  <c r="AM480" i="145"/>
  <c r="AL480" i="145"/>
  <c r="AK480" i="145"/>
  <c r="AJ480" i="145"/>
  <c r="AI480" i="145"/>
  <c r="AH480" i="145"/>
  <c r="AG480" i="145"/>
  <c r="AF480" i="145"/>
  <c r="AE480" i="145"/>
  <c r="AD480" i="145"/>
  <c r="Z480" i="145"/>
  <c r="Y480" i="145"/>
  <c r="X480" i="145"/>
  <c r="W480" i="145"/>
  <c r="V480" i="145"/>
  <c r="U480" i="145"/>
  <c r="T480" i="145"/>
  <c r="S480" i="145"/>
  <c r="R480" i="145"/>
  <c r="Q480" i="145"/>
  <c r="P480" i="145"/>
  <c r="O480" i="145"/>
  <c r="N480" i="145"/>
  <c r="M480" i="145"/>
  <c r="L480" i="145"/>
  <c r="K480" i="145"/>
  <c r="J480" i="145"/>
  <c r="I480" i="145"/>
  <c r="H480" i="145"/>
  <c r="G480" i="145"/>
  <c r="F480" i="145"/>
  <c r="E480" i="145"/>
  <c r="AZ479" i="145"/>
  <c r="AY479" i="145"/>
  <c r="AX479" i="145"/>
  <c r="AW479" i="145"/>
  <c r="AV479" i="145"/>
  <c r="AU479" i="145"/>
  <c r="AT479" i="145"/>
  <c r="AS479" i="145"/>
  <c r="AR479" i="145"/>
  <c r="AQ479" i="145"/>
  <c r="AP479" i="145"/>
  <c r="AO479" i="145"/>
  <c r="AN479" i="145"/>
  <c r="AM479" i="145"/>
  <c r="AL479" i="145"/>
  <c r="AK479" i="145"/>
  <c r="AJ479" i="145"/>
  <c r="AI479" i="145"/>
  <c r="AH479" i="145"/>
  <c r="AG479" i="145"/>
  <c r="AF479" i="145"/>
  <c r="AE479" i="145"/>
  <c r="AD479" i="145"/>
  <c r="Z479" i="145"/>
  <c r="Y479" i="145"/>
  <c r="X479" i="145"/>
  <c r="W479" i="145"/>
  <c r="V479" i="145"/>
  <c r="U479" i="145"/>
  <c r="T479" i="145"/>
  <c r="S479" i="145"/>
  <c r="R479" i="145"/>
  <c r="Q479" i="145"/>
  <c r="P479" i="145"/>
  <c r="O479" i="145"/>
  <c r="N479" i="145"/>
  <c r="M479" i="145"/>
  <c r="L479" i="145"/>
  <c r="K479" i="145"/>
  <c r="J479" i="145"/>
  <c r="I479" i="145"/>
  <c r="H479" i="145"/>
  <c r="G479" i="145"/>
  <c r="F479" i="145"/>
  <c r="E479" i="145"/>
  <c r="AZ478" i="145"/>
  <c r="AY478" i="145"/>
  <c r="AX478" i="145"/>
  <c r="AW478" i="145"/>
  <c r="AV478" i="145"/>
  <c r="AU478" i="145"/>
  <c r="AT478" i="145"/>
  <c r="AS478" i="145"/>
  <c r="AR478" i="145"/>
  <c r="AQ478" i="145"/>
  <c r="AP478" i="145"/>
  <c r="AO478" i="145"/>
  <c r="AN478" i="145"/>
  <c r="AM478" i="145"/>
  <c r="AL478" i="145"/>
  <c r="AK478" i="145"/>
  <c r="AJ478" i="145"/>
  <c r="AI478" i="145"/>
  <c r="AH478" i="145"/>
  <c r="AG478" i="145"/>
  <c r="AF478" i="145"/>
  <c r="AE478" i="145"/>
  <c r="AD478" i="145"/>
  <c r="Z478" i="145"/>
  <c r="Y478" i="145"/>
  <c r="X478" i="145"/>
  <c r="W478" i="145"/>
  <c r="V478" i="145"/>
  <c r="U478" i="145"/>
  <c r="T478" i="145"/>
  <c r="S478" i="145"/>
  <c r="R478" i="145"/>
  <c r="Q478" i="145"/>
  <c r="P478" i="145"/>
  <c r="O478" i="145"/>
  <c r="N478" i="145"/>
  <c r="M478" i="145"/>
  <c r="L478" i="145"/>
  <c r="K478" i="145"/>
  <c r="J478" i="145"/>
  <c r="I478" i="145"/>
  <c r="H478" i="145"/>
  <c r="G478" i="145"/>
  <c r="F478" i="145"/>
  <c r="E478" i="145"/>
  <c r="AZ477" i="145"/>
  <c r="AY477" i="145"/>
  <c r="AX477" i="145"/>
  <c r="AW477" i="145"/>
  <c r="AV477" i="145"/>
  <c r="AU477" i="145"/>
  <c r="AT477" i="145"/>
  <c r="AS477" i="145"/>
  <c r="AR477" i="145"/>
  <c r="AQ477" i="145"/>
  <c r="AP477" i="145"/>
  <c r="AO477" i="145"/>
  <c r="AN477" i="145"/>
  <c r="AM477" i="145"/>
  <c r="AL477" i="145"/>
  <c r="AK477" i="145"/>
  <c r="AJ477" i="145"/>
  <c r="AI477" i="145"/>
  <c r="AH477" i="145"/>
  <c r="AG477" i="145"/>
  <c r="AF477" i="145"/>
  <c r="AE477" i="145"/>
  <c r="AD477" i="145"/>
  <c r="Z477" i="145"/>
  <c r="Y477" i="145"/>
  <c r="X477" i="145"/>
  <c r="W477" i="145"/>
  <c r="V477" i="145"/>
  <c r="U477" i="145"/>
  <c r="T477" i="145"/>
  <c r="S477" i="145"/>
  <c r="R477" i="145"/>
  <c r="Q477" i="145"/>
  <c r="P477" i="145"/>
  <c r="O477" i="145"/>
  <c r="N477" i="145"/>
  <c r="M477" i="145"/>
  <c r="L477" i="145"/>
  <c r="K477" i="145"/>
  <c r="J477" i="145"/>
  <c r="I477" i="145"/>
  <c r="H477" i="145"/>
  <c r="F477" i="145"/>
  <c r="E477" i="145"/>
  <c r="AZ476" i="145"/>
  <c r="AY476" i="145"/>
  <c r="AX476" i="145"/>
  <c r="AW476" i="145"/>
  <c r="AV476" i="145"/>
  <c r="AU476" i="145"/>
  <c r="AT476" i="145"/>
  <c r="AS476" i="145"/>
  <c r="AR476" i="145"/>
  <c r="AQ476" i="145"/>
  <c r="AP476" i="145"/>
  <c r="AO476" i="145"/>
  <c r="AN476" i="145"/>
  <c r="AM476" i="145"/>
  <c r="AL476" i="145"/>
  <c r="AK476" i="145"/>
  <c r="AJ476" i="145"/>
  <c r="AI476" i="145"/>
  <c r="AH476" i="145"/>
  <c r="AG476" i="145"/>
  <c r="AF476" i="145"/>
  <c r="AE476" i="145"/>
  <c r="AD476" i="145"/>
  <c r="Z476" i="145"/>
  <c r="Y476" i="145"/>
  <c r="X476" i="145"/>
  <c r="W476" i="145"/>
  <c r="V476" i="145"/>
  <c r="U476" i="145"/>
  <c r="T476" i="145"/>
  <c r="S476" i="145"/>
  <c r="R476" i="145"/>
  <c r="Q476" i="145"/>
  <c r="P476" i="145"/>
  <c r="O476" i="145"/>
  <c r="N476" i="145"/>
  <c r="M476" i="145"/>
  <c r="L476" i="145"/>
  <c r="K476" i="145"/>
  <c r="J476" i="145"/>
  <c r="I476" i="145"/>
  <c r="H476" i="145"/>
  <c r="G476" i="145"/>
  <c r="F476" i="145"/>
  <c r="E476" i="145"/>
  <c r="AZ475" i="145"/>
  <c r="AY475" i="145"/>
  <c r="AX475" i="145"/>
  <c r="AW475" i="145"/>
  <c r="AV475" i="145"/>
  <c r="AU475" i="145"/>
  <c r="AT475" i="145"/>
  <c r="AS475" i="145"/>
  <c r="AR475" i="145"/>
  <c r="AQ475" i="145"/>
  <c r="AP475" i="145"/>
  <c r="AO475" i="145"/>
  <c r="AN475" i="145"/>
  <c r="AM475" i="145"/>
  <c r="AL475" i="145"/>
  <c r="AK475" i="145"/>
  <c r="AJ475" i="145"/>
  <c r="AI475" i="145"/>
  <c r="AH475" i="145"/>
  <c r="AG475" i="145"/>
  <c r="AF475" i="145"/>
  <c r="AE475" i="145"/>
  <c r="AD475" i="145"/>
  <c r="Z475" i="145"/>
  <c r="Y475" i="145"/>
  <c r="X475" i="145"/>
  <c r="W475" i="145"/>
  <c r="V475" i="145"/>
  <c r="U475" i="145"/>
  <c r="T475" i="145"/>
  <c r="S475" i="145"/>
  <c r="R475" i="145"/>
  <c r="Q475" i="145"/>
  <c r="P475" i="145"/>
  <c r="O475" i="145"/>
  <c r="N475" i="145"/>
  <c r="M475" i="145"/>
  <c r="L475" i="145"/>
  <c r="K475" i="145"/>
  <c r="J475" i="145"/>
  <c r="I475" i="145"/>
  <c r="H475" i="145"/>
  <c r="G475" i="145"/>
  <c r="F475" i="145"/>
  <c r="E475" i="145"/>
  <c r="AZ474" i="145"/>
  <c r="AY474" i="145"/>
  <c r="AX474" i="145"/>
  <c r="AW474" i="145"/>
  <c r="AV474" i="145"/>
  <c r="AU474" i="145"/>
  <c r="AT474" i="145"/>
  <c r="AS474" i="145"/>
  <c r="AR474" i="145"/>
  <c r="AQ474" i="145"/>
  <c r="AP474" i="145"/>
  <c r="AO474" i="145"/>
  <c r="AN474" i="145"/>
  <c r="AM474" i="145"/>
  <c r="AL474" i="145"/>
  <c r="AK474" i="145"/>
  <c r="AJ474" i="145"/>
  <c r="AI474" i="145"/>
  <c r="AH474" i="145"/>
  <c r="AG474" i="145"/>
  <c r="AF474" i="145"/>
  <c r="AE474" i="145"/>
  <c r="AD474" i="145"/>
  <c r="Z474" i="145"/>
  <c r="Y474" i="145"/>
  <c r="X474" i="145"/>
  <c r="W474" i="145"/>
  <c r="V474" i="145"/>
  <c r="U474" i="145"/>
  <c r="T474" i="145"/>
  <c r="S474" i="145"/>
  <c r="R474" i="145"/>
  <c r="Q474" i="145"/>
  <c r="P474" i="145"/>
  <c r="O474" i="145"/>
  <c r="N474" i="145"/>
  <c r="M474" i="145"/>
  <c r="L474" i="145"/>
  <c r="K474" i="145"/>
  <c r="J474" i="145"/>
  <c r="I474" i="145"/>
  <c r="H474" i="145"/>
  <c r="G474" i="145"/>
  <c r="F474" i="145"/>
  <c r="E474" i="145"/>
  <c r="AZ473" i="145"/>
  <c r="AY473" i="145"/>
  <c r="AX473" i="145"/>
  <c r="AW473" i="145"/>
  <c r="AV473" i="145"/>
  <c r="AU473" i="145"/>
  <c r="AT473" i="145"/>
  <c r="AS473" i="145"/>
  <c r="AR473" i="145"/>
  <c r="AQ473" i="145"/>
  <c r="AP473" i="145"/>
  <c r="AO473" i="145"/>
  <c r="AN473" i="145"/>
  <c r="AM473" i="145"/>
  <c r="AL473" i="145"/>
  <c r="AK473" i="145"/>
  <c r="AJ473" i="145"/>
  <c r="AI473" i="145"/>
  <c r="AH473" i="145"/>
  <c r="AG473" i="145"/>
  <c r="AF473" i="145"/>
  <c r="AE473" i="145"/>
  <c r="AD473" i="145"/>
  <c r="Z473" i="145"/>
  <c r="Y473" i="145"/>
  <c r="X473" i="145"/>
  <c r="W473" i="145"/>
  <c r="V473" i="145"/>
  <c r="U473" i="145"/>
  <c r="T473" i="145"/>
  <c r="S473" i="145"/>
  <c r="R473" i="145"/>
  <c r="Q473" i="145"/>
  <c r="P473" i="145"/>
  <c r="O473" i="145"/>
  <c r="N473" i="145"/>
  <c r="M473" i="145"/>
  <c r="L473" i="145"/>
  <c r="K473" i="145"/>
  <c r="J473" i="145"/>
  <c r="I473" i="145"/>
  <c r="H473" i="145"/>
  <c r="G473" i="145"/>
  <c r="F473" i="145"/>
  <c r="E473" i="145"/>
  <c r="AZ472" i="145"/>
  <c r="AY472" i="145"/>
  <c r="AX472" i="145"/>
  <c r="AW472" i="145"/>
  <c r="AV472" i="145"/>
  <c r="AU472" i="145"/>
  <c r="AT472" i="145"/>
  <c r="AS472" i="145"/>
  <c r="AR472" i="145"/>
  <c r="AQ472" i="145"/>
  <c r="AP472" i="145"/>
  <c r="AO472" i="145"/>
  <c r="AN472" i="145"/>
  <c r="AM472" i="145"/>
  <c r="AL472" i="145"/>
  <c r="AK472" i="145"/>
  <c r="AJ472" i="145"/>
  <c r="AI472" i="145"/>
  <c r="AH472" i="145"/>
  <c r="AG472" i="145"/>
  <c r="AF472" i="145"/>
  <c r="AE472" i="145"/>
  <c r="AD472" i="145"/>
  <c r="Z472" i="145"/>
  <c r="Y472" i="145"/>
  <c r="X472" i="145"/>
  <c r="W472" i="145"/>
  <c r="V472" i="145"/>
  <c r="U472" i="145"/>
  <c r="T472" i="145"/>
  <c r="S472" i="145"/>
  <c r="R472" i="145"/>
  <c r="Q472" i="145"/>
  <c r="P472" i="145"/>
  <c r="O472" i="145"/>
  <c r="N472" i="145"/>
  <c r="M472" i="145"/>
  <c r="L472" i="145"/>
  <c r="K472" i="145"/>
  <c r="J472" i="145"/>
  <c r="I472" i="145"/>
  <c r="H472" i="145"/>
  <c r="G472" i="145"/>
  <c r="F472" i="145"/>
  <c r="E472" i="145"/>
  <c r="AZ471" i="145"/>
  <c r="AY471" i="145"/>
  <c r="AX471" i="145"/>
  <c r="AW471" i="145"/>
  <c r="AV471" i="145"/>
  <c r="AU471" i="145"/>
  <c r="AT471" i="145"/>
  <c r="AS471" i="145"/>
  <c r="AR471" i="145"/>
  <c r="AQ471" i="145"/>
  <c r="AP471" i="145"/>
  <c r="AO471" i="145"/>
  <c r="AN471" i="145"/>
  <c r="AM471" i="145"/>
  <c r="AL471" i="145"/>
  <c r="AK471" i="145"/>
  <c r="AJ471" i="145"/>
  <c r="AI471" i="145"/>
  <c r="AH471" i="145"/>
  <c r="AG471" i="145"/>
  <c r="AF471" i="145"/>
  <c r="AE471" i="145"/>
  <c r="AD471" i="145"/>
  <c r="Z471" i="145"/>
  <c r="Y471" i="145"/>
  <c r="X471" i="145"/>
  <c r="W471" i="145"/>
  <c r="V471" i="145"/>
  <c r="U471" i="145"/>
  <c r="T471" i="145"/>
  <c r="S471" i="145"/>
  <c r="R471" i="145"/>
  <c r="Q471" i="145"/>
  <c r="P471" i="145"/>
  <c r="O471" i="145"/>
  <c r="N471" i="145"/>
  <c r="M471" i="145"/>
  <c r="L471" i="145"/>
  <c r="K471" i="145"/>
  <c r="J471" i="145"/>
  <c r="I471" i="145"/>
  <c r="H471" i="145"/>
  <c r="G471" i="145"/>
  <c r="F471" i="145"/>
  <c r="E471" i="145"/>
  <c r="AZ470" i="145"/>
  <c r="AY470" i="145"/>
  <c r="AX470" i="145"/>
  <c r="AW470" i="145"/>
  <c r="AV470" i="145"/>
  <c r="AU470" i="145"/>
  <c r="AT470" i="145"/>
  <c r="AS470" i="145"/>
  <c r="AR470" i="145"/>
  <c r="AQ470" i="145"/>
  <c r="AP470" i="145"/>
  <c r="AO470" i="145"/>
  <c r="AN470" i="145"/>
  <c r="AM470" i="145"/>
  <c r="AL470" i="145"/>
  <c r="AK470" i="145"/>
  <c r="AJ470" i="145"/>
  <c r="AI470" i="145"/>
  <c r="AH470" i="145"/>
  <c r="AG470" i="145"/>
  <c r="AF470" i="145"/>
  <c r="AE470" i="145"/>
  <c r="AD470" i="145"/>
  <c r="Z470" i="145"/>
  <c r="Y470" i="145"/>
  <c r="X470" i="145"/>
  <c r="W470" i="145"/>
  <c r="V470" i="145"/>
  <c r="U470" i="145"/>
  <c r="T470" i="145"/>
  <c r="S470" i="145"/>
  <c r="R470" i="145"/>
  <c r="Q470" i="145"/>
  <c r="P470" i="145"/>
  <c r="O470" i="145"/>
  <c r="N470" i="145"/>
  <c r="M470" i="145"/>
  <c r="L470" i="145"/>
  <c r="K470" i="145"/>
  <c r="J470" i="145"/>
  <c r="I470" i="145"/>
  <c r="H470" i="145"/>
  <c r="G470" i="145"/>
  <c r="F470" i="145"/>
  <c r="E470" i="145"/>
  <c r="AZ469" i="145"/>
  <c r="AY469" i="145"/>
  <c r="AX469" i="145"/>
  <c r="AW469" i="145"/>
  <c r="AV469" i="145"/>
  <c r="AU469" i="145"/>
  <c r="AT469" i="145"/>
  <c r="AS469" i="145"/>
  <c r="AR469" i="145"/>
  <c r="AQ469" i="145"/>
  <c r="AP469" i="145"/>
  <c r="AO469" i="145"/>
  <c r="AN469" i="145"/>
  <c r="AM469" i="145"/>
  <c r="AL469" i="145"/>
  <c r="AK469" i="145"/>
  <c r="AJ469" i="145"/>
  <c r="AI469" i="145"/>
  <c r="AH469" i="145"/>
  <c r="AG469" i="145"/>
  <c r="AF469" i="145"/>
  <c r="AE469" i="145"/>
  <c r="AD469" i="145"/>
  <c r="Z469" i="145"/>
  <c r="Y469" i="145"/>
  <c r="X469" i="145"/>
  <c r="W469" i="145"/>
  <c r="V469" i="145"/>
  <c r="U469" i="145"/>
  <c r="T469" i="145"/>
  <c r="S469" i="145"/>
  <c r="R469" i="145"/>
  <c r="Q469" i="145"/>
  <c r="P469" i="145"/>
  <c r="O469" i="145"/>
  <c r="N469" i="145"/>
  <c r="M469" i="145"/>
  <c r="L469" i="145"/>
  <c r="K469" i="145"/>
  <c r="J469" i="145"/>
  <c r="I469" i="145"/>
  <c r="H469" i="145"/>
  <c r="G469" i="145"/>
  <c r="F469" i="145"/>
  <c r="E469" i="145"/>
  <c r="AZ468" i="145"/>
  <c r="AY468" i="145"/>
  <c r="AX468" i="145"/>
  <c r="AW468" i="145"/>
  <c r="AV468" i="145"/>
  <c r="AU468" i="145"/>
  <c r="AT468" i="145"/>
  <c r="AS468" i="145"/>
  <c r="AR468" i="145"/>
  <c r="AQ468" i="145"/>
  <c r="AP468" i="145"/>
  <c r="AO468" i="145"/>
  <c r="AN468" i="145"/>
  <c r="AM468" i="145"/>
  <c r="AL468" i="145"/>
  <c r="AK468" i="145"/>
  <c r="AJ468" i="145"/>
  <c r="AI468" i="145"/>
  <c r="AH468" i="145"/>
  <c r="AG468" i="145"/>
  <c r="AF468" i="145"/>
  <c r="AE468" i="145"/>
  <c r="AD468" i="145"/>
  <c r="Z468" i="145"/>
  <c r="Y468" i="145"/>
  <c r="X468" i="145"/>
  <c r="W468" i="145"/>
  <c r="V468" i="145"/>
  <c r="U468" i="145"/>
  <c r="T468" i="145"/>
  <c r="S468" i="145"/>
  <c r="R468" i="145"/>
  <c r="Q468" i="145"/>
  <c r="P468" i="145"/>
  <c r="O468" i="145"/>
  <c r="N468" i="145"/>
  <c r="M468" i="145"/>
  <c r="L468" i="145"/>
  <c r="K468" i="145"/>
  <c r="J468" i="145"/>
  <c r="I468" i="145"/>
  <c r="H468" i="145"/>
  <c r="G468" i="145"/>
  <c r="F468" i="145"/>
  <c r="E468" i="145"/>
  <c r="AZ467" i="145"/>
  <c r="AY467" i="145"/>
  <c r="AX467" i="145"/>
  <c r="AW467" i="145"/>
  <c r="AV467" i="145"/>
  <c r="AU467" i="145"/>
  <c r="AT467" i="145"/>
  <c r="AS467" i="145"/>
  <c r="AR467" i="145"/>
  <c r="AQ467" i="145"/>
  <c r="AP467" i="145"/>
  <c r="AO467" i="145"/>
  <c r="AN467" i="145"/>
  <c r="AM467" i="145"/>
  <c r="AL467" i="145"/>
  <c r="AK467" i="145"/>
  <c r="AJ467" i="145"/>
  <c r="AI467" i="145"/>
  <c r="AH467" i="145"/>
  <c r="AG467" i="145"/>
  <c r="AF467" i="145"/>
  <c r="AE467" i="145"/>
  <c r="AD467" i="145"/>
  <c r="Z467" i="145"/>
  <c r="Y467" i="145"/>
  <c r="X467" i="145"/>
  <c r="W467" i="145"/>
  <c r="V467" i="145"/>
  <c r="U467" i="145"/>
  <c r="T467" i="145"/>
  <c r="S467" i="145"/>
  <c r="R467" i="145"/>
  <c r="Q467" i="145"/>
  <c r="P467" i="145"/>
  <c r="O467" i="145"/>
  <c r="N467" i="145"/>
  <c r="M467" i="145"/>
  <c r="L467" i="145"/>
  <c r="K467" i="145"/>
  <c r="J467" i="145"/>
  <c r="I467" i="145"/>
  <c r="H467" i="145"/>
  <c r="G467" i="145"/>
  <c r="F467" i="145"/>
  <c r="E467" i="145"/>
  <c r="AZ466" i="145"/>
  <c r="AY466" i="145"/>
  <c r="AX466" i="145"/>
  <c r="AW466" i="145"/>
  <c r="AV466" i="145"/>
  <c r="AU466" i="145"/>
  <c r="AT466" i="145"/>
  <c r="AS466" i="145"/>
  <c r="AR466" i="145"/>
  <c r="AQ466" i="145"/>
  <c r="AP466" i="145"/>
  <c r="AO466" i="145"/>
  <c r="AN466" i="145"/>
  <c r="AM466" i="145"/>
  <c r="AL466" i="145"/>
  <c r="AK466" i="145"/>
  <c r="AJ466" i="145"/>
  <c r="AI466" i="145"/>
  <c r="AH466" i="145"/>
  <c r="AG466" i="145"/>
  <c r="AF466" i="145"/>
  <c r="AE466" i="145"/>
  <c r="AD466" i="145"/>
  <c r="Z466" i="145"/>
  <c r="Y466" i="145"/>
  <c r="X466" i="145"/>
  <c r="W466" i="145"/>
  <c r="V466" i="145"/>
  <c r="U466" i="145"/>
  <c r="T466" i="145"/>
  <c r="S466" i="145"/>
  <c r="R466" i="145"/>
  <c r="Q466" i="145"/>
  <c r="P466" i="145"/>
  <c r="O466" i="145"/>
  <c r="N466" i="145"/>
  <c r="M466" i="145"/>
  <c r="L466" i="145"/>
  <c r="K466" i="145"/>
  <c r="J466" i="145"/>
  <c r="I466" i="145"/>
  <c r="H466" i="145"/>
  <c r="G466" i="145"/>
  <c r="F466" i="145"/>
  <c r="E466" i="145"/>
  <c r="AZ465" i="145"/>
  <c r="AY465" i="145"/>
  <c r="AX465" i="145"/>
  <c r="AW465" i="145"/>
  <c r="AV465" i="145"/>
  <c r="AU465" i="145"/>
  <c r="AT465" i="145"/>
  <c r="AS465" i="145"/>
  <c r="AR465" i="145"/>
  <c r="AQ465" i="145"/>
  <c r="AP465" i="145"/>
  <c r="AO465" i="145"/>
  <c r="AN465" i="145"/>
  <c r="AM465" i="145"/>
  <c r="AL465" i="145"/>
  <c r="AK465" i="145"/>
  <c r="AJ465" i="145"/>
  <c r="AI465" i="145"/>
  <c r="AH465" i="145"/>
  <c r="AG465" i="145"/>
  <c r="AF465" i="145"/>
  <c r="AE465" i="145"/>
  <c r="AD465" i="145"/>
  <c r="Z465" i="145"/>
  <c r="Y465" i="145"/>
  <c r="X465" i="145"/>
  <c r="W465" i="145"/>
  <c r="V465" i="145"/>
  <c r="U465" i="145"/>
  <c r="T465" i="145"/>
  <c r="S465" i="145"/>
  <c r="R465" i="145"/>
  <c r="Q465" i="145"/>
  <c r="P465" i="145"/>
  <c r="O465" i="145"/>
  <c r="N465" i="145"/>
  <c r="M465" i="145"/>
  <c r="L465" i="145"/>
  <c r="K465" i="145"/>
  <c r="J465" i="145"/>
  <c r="I465" i="145"/>
  <c r="H465" i="145"/>
  <c r="G465" i="145"/>
  <c r="F465" i="145"/>
  <c r="E465" i="145"/>
  <c r="AZ464" i="145"/>
  <c r="AY464" i="145"/>
  <c r="AX464" i="145"/>
  <c r="AW464" i="145"/>
  <c r="AV464" i="145"/>
  <c r="AU464" i="145"/>
  <c r="AT464" i="145"/>
  <c r="AS464" i="145"/>
  <c r="AR464" i="145"/>
  <c r="AQ464" i="145"/>
  <c r="AP464" i="145"/>
  <c r="AO464" i="145"/>
  <c r="AN464" i="145"/>
  <c r="AM464" i="145"/>
  <c r="AL464" i="145"/>
  <c r="AK464" i="145"/>
  <c r="AJ464" i="145"/>
  <c r="AI464" i="145"/>
  <c r="AH464" i="145"/>
  <c r="AG464" i="145"/>
  <c r="AF464" i="145"/>
  <c r="AE464" i="145"/>
  <c r="AD464" i="145"/>
  <c r="Z464" i="145"/>
  <c r="Y464" i="145"/>
  <c r="X464" i="145"/>
  <c r="W464" i="145"/>
  <c r="V464" i="145"/>
  <c r="U464" i="145"/>
  <c r="T464" i="145"/>
  <c r="S464" i="145"/>
  <c r="R464" i="145"/>
  <c r="Q464" i="145"/>
  <c r="P464" i="145"/>
  <c r="O464" i="145"/>
  <c r="N464" i="145"/>
  <c r="M464" i="145"/>
  <c r="L464" i="145"/>
  <c r="K464" i="145"/>
  <c r="J464" i="145"/>
  <c r="I464" i="145"/>
  <c r="H464" i="145"/>
  <c r="G464" i="145"/>
  <c r="F464" i="145"/>
  <c r="E464" i="145"/>
  <c r="AZ463" i="145"/>
  <c r="AY463" i="145"/>
  <c r="AX463" i="145"/>
  <c r="AW463" i="145"/>
  <c r="AV463" i="145"/>
  <c r="AU463" i="145"/>
  <c r="AT463" i="145"/>
  <c r="AS463" i="145"/>
  <c r="AR463" i="145"/>
  <c r="AQ463" i="145"/>
  <c r="AP463" i="145"/>
  <c r="AO463" i="145"/>
  <c r="AN463" i="145"/>
  <c r="AM463" i="145"/>
  <c r="AL463" i="145"/>
  <c r="AK463" i="145"/>
  <c r="AJ463" i="145"/>
  <c r="AI463" i="145"/>
  <c r="AH463" i="145"/>
  <c r="AG463" i="145"/>
  <c r="AF463" i="145"/>
  <c r="AE463" i="145"/>
  <c r="AD463" i="145"/>
  <c r="Z463" i="145"/>
  <c r="Y463" i="145"/>
  <c r="X463" i="145"/>
  <c r="W463" i="145"/>
  <c r="V463" i="145"/>
  <c r="U463" i="145"/>
  <c r="T463" i="145"/>
  <c r="S463" i="145"/>
  <c r="R463" i="145"/>
  <c r="Q463" i="145"/>
  <c r="P463" i="145"/>
  <c r="O463" i="145"/>
  <c r="N463" i="145"/>
  <c r="M463" i="145"/>
  <c r="L463" i="145"/>
  <c r="K463" i="145"/>
  <c r="J463" i="145"/>
  <c r="I463" i="145"/>
  <c r="H463" i="145"/>
  <c r="G463" i="145"/>
  <c r="F463" i="145"/>
  <c r="E463" i="145"/>
  <c r="AZ462" i="145"/>
  <c r="AY462" i="145"/>
  <c r="AX462" i="145"/>
  <c r="AW462" i="145"/>
  <c r="AV462" i="145"/>
  <c r="AU462" i="145"/>
  <c r="AT462" i="145"/>
  <c r="AS462" i="145"/>
  <c r="AR462" i="145"/>
  <c r="AQ462" i="145"/>
  <c r="AP462" i="145"/>
  <c r="AO462" i="145"/>
  <c r="AN462" i="145"/>
  <c r="AM462" i="145"/>
  <c r="AL462" i="145"/>
  <c r="AK462" i="145"/>
  <c r="AJ462" i="145"/>
  <c r="AI462" i="145"/>
  <c r="AH462" i="145"/>
  <c r="AG462" i="145"/>
  <c r="AF462" i="145"/>
  <c r="AE462" i="145"/>
  <c r="AD462" i="145"/>
  <c r="Z462" i="145"/>
  <c r="Y462" i="145"/>
  <c r="X462" i="145"/>
  <c r="W462" i="145"/>
  <c r="V462" i="145"/>
  <c r="U462" i="145"/>
  <c r="T462" i="145"/>
  <c r="S462" i="145"/>
  <c r="R462" i="145"/>
  <c r="Q462" i="145"/>
  <c r="P462" i="145"/>
  <c r="O462" i="145"/>
  <c r="N462" i="145"/>
  <c r="M462" i="145"/>
  <c r="L462" i="145"/>
  <c r="K462" i="145"/>
  <c r="J462" i="145"/>
  <c r="I462" i="145"/>
  <c r="H462" i="145"/>
  <c r="G462" i="145"/>
  <c r="F462" i="145"/>
  <c r="E462" i="145"/>
  <c r="AZ461" i="145"/>
  <c r="AY461" i="145"/>
  <c r="AX461" i="145"/>
  <c r="AW461" i="145"/>
  <c r="AV461" i="145"/>
  <c r="AU461" i="145"/>
  <c r="AT461" i="145"/>
  <c r="AS461" i="145"/>
  <c r="AR461" i="145"/>
  <c r="AQ461" i="145"/>
  <c r="AP461" i="145"/>
  <c r="AO461" i="145"/>
  <c r="AN461" i="145"/>
  <c r="AM461" i="145"/>
  <c r="AL461" i="145"/>
  <c r="AK461" i="145"/>
  <c r="AJ461" i="145"/>
  <c r="AI461" i="145"/>
  <c r="AH461" i="145"/>
  <c r="AG461" i="145"/>
  <c r="AF461" i="145"/>
  <c r="AE461" i="145"/>
  <c r="AD461" i="145"/>
  <c r="Z461" i="145"/>
  <c r="Y461" i="145"/>
  <c r="X461" i="145"/>
  <c r="W461" i="145"/>
  <c r="V461" i="145"/>
  <c r="U461" i="145"/>
  <c r="T461" i="145"/>
  <c r="S461" i="145"/>
  <c r="R461" i="145"/>
  <c r="Q461" i="145"/>
  <c r="P461" i="145"/>
  <c r="O461" i="145"/>
  <c r="N461" i="145"/>
  <c r="M461" i="145"/>
  <c r="L461" i="145"/>
  <c r="K461" i="145"/>
  <c r="J461" i="145"/>
  <c r="I461" i="145"/>
  <c r="H461" i="145"/>
  <c r="G461" i="145"/>
  <c r="F461" i="145"/>
  <c r="E461" i="145"/>
  <c r="AZ460" i="145"/>
  <c r="AY460" i="145"/>
  <c r="AX460" i="145"/>
  <c r="AW460" i="145"/>
  <c r="AV460" i="145"/>
  <c r="AU460" i="145"/>
  <c r="AT460" i="145"/>
  <c r="AS460" i="145"/>
  <c r="AR460" i="145"/>
  <c r="AQ460" i="145"/>
  <c r="AP460" i="145"/>
  <c r="AO460" i="145"/>
  <c r="AN460" i="145"/>
  <c r="AM460" i="145"/>
  <c r="AL460" i="145"/>
  <c r="AK460" i="145"/>
  <c r="AJ460" i="145"/>
  <c r="AI460" i="145"/>
  <c r="AH460" i="145"/>
  <c r="AG460" i="145"/>
  <c r="AF460" i="145"/>
  <c r="AE460" i="145"/>
  <c r="AD460" i="145"/>
  <c r="Z460" i="145"/>
  <c r="Y460" i="145"/>
  <c r="X460" i="145"/>
  <c r="W460" i="145"/>
  <c r="V460" i="145"/>
  <c r="U460" i="145"/>
  <c r="T460" i="145"/>
  <c r="S460" i="145"/>
  <c r="R460" i="145"/>
  <c r="Q460" i="145"/>
  <c r="P460" i="145"/>
  <c r="O460" i="145"/>
  <c r="N460" i="145"/>
  <c r="M460" i="145"/>
  <c r="L460" i="145"/>
  <c r="K460" i="145"/>
  <c r="J460" i="145"/>
  <c r="I460" i="145"/>
  <c r="H460" i="145"/>
  <c r="G460" i="145"/>
  <c r="F460" i="145"/>
  <c r="E460" i="145"/>
  <c r="AZ459" i="145"/>
  <c r="AY459" i="145"/>
  <c r="AX459" i="145"/>
  <c r="AW459" i="145"/>
  <c r="AV459" i="145"/>
  <c r="AU459" i="145"/>
  <c r="AT459" i="145"/>
  <c r="AS459" i="145"/>
  <c r="AR459" i="145"/>
  <c r="AQ459" i="145"/>
  <c r="AP459" i="145"/>
  <c r="AO459" i="145"/>
  <c r="AN459" i="145"/>
  <c r="AM459" i="145"/>
  <c r="AL459" i="145"/>
  <c r="AK459" i="145"/>
  <c r="AJ459" i="145"/>
  <c r="AI459" i="145"/>
  <c r="AH459" i="145"/>
  <c r="AG459" i="145"/>
  <c r="AF459" i="145"/>
  <c r="AE459" i="145"/>
  <c r="AD459" i="145"/>
  <c r="Z459" i="145"/>
  <c r="Y459" i="145"/>
  <c r="X459" i="145"/>
  <c r="W459" i="145"/>
  <c r="V459" i="145"/>
  <c r="U459" i="145"/>
  <c r="T459" i="145"/>
  <c r="S459" i="145"/>
  <c r="R459" i="145"/>
  <c r="Q459" i="145"/>
  <c r="P459" i="145"/>
  <c r="O459" i="145"/>
  <c r="N459" i="145"/>
  <c r="M459" i="145"/>
  <c r="L459" i="145"/>
  <c r="K459" i="145"/>
  <c r="J459" i="145"/>
  <c r="I459" i="145"/>
  <c r="H459" i="145"/>
  <c r="G459" i="145"/>
  <c r="F459" i="145"/>
  <c r="E459" i="145"/>
  <c r="AZ458" i="145"/>
  <c r="AY458" i="145"/>
  <c r="AX458" i="145"/>
  <c r="AW458" i="145"/>
  <c r="AV458" i="145"/>
  <c r="AU458" i="145"/>
  <c r="AT458" i="145"/>
  <c r="AS458" i="145"/>
  <c r="AR458" i="145"/>
  <c r="AQ458" i="145"/>
  <c r="AP458" i="145"/>
  <c r="AO458" i="145"/>
  <c r="AN458" i="145"/>
  <c r="AM458" i="145"/>
  <c r="AL458" i="145"/>
  <c r="AK458" i="145"/>
  <c r="AJ458" i="145"/>
  <c r="AI458" i="145"/>
  <c r="AH458" i="145"/>
  <c r="AG458" i="145"/>
  <c r="AF458" i="145"/>
  <c r="AE458" i="145"/>
  <c r="AD458" i="145"/>
  <c r="Z458" i="145"/>
  <c r="Y458" i="145"/>
  <c r="X458" i="145"/>
  <c r="W458" i="145"/>
  <c r="V458" i="145"/>
  <c r="U458" i="145"/>
  <c r="T458" i="145"/>
  <c r="S458" i="145"/>
  <c r="R458" i="145"/>
  <c r="Q458" i="145"/>
  <c r="P458" i="145"/>
  <c r="O458" i="145"/>
  <c r="N458" i="145"/>
  <c r="M458" i="145"/>
  <c r="L458" i="145"/>
  <c r="K458" i="145"/>
  <c r="J458" i="145"/>
  <c r="I458" i="145"/>
  <c r="H458" i="145"/>
  <c r="G458" i="145"/>
  <c r="F458" i="145"/>
  <c r="E458" i="145"/>
  <c r="AZ457" i="145"/>
  <c r="AY457" i="145"/>
  <c r="AX457" i="145"/>
  <c r="AW457" i="145"/>
  <c r="AV457" i="145"/>
  <c r="AU457" i="145"/>
  <c r="AT457" i="145"/>
  <c r="AS457" i="145"/>
  <c r="AR457" i="145"/>
  <c r="AQ457" i="145"/>
  <c r="AP457" i="145"/>
  <c r="AO457" i="145"/>
  <c r="AN457" i="145"/>
  <c r="AM457" i="145"/>
  <c r="AL457" i="145"/>
  <c r="AK457" i="145"/>
  <c r="AJ457" i="145"/>
  <c r="AI457" i="145"/>
  <c r="AH457" i="145"/>
  <c r="AG457" i="145"/>
  <c r="AF457" i="145"/>
  <c r="AE457" i="145"/>
  <c r="AD457" i="145"/>
  <c r="Z457" i="145"/>
  <c r="Y457" i="145"/>
  <c r="X457" i="145"/>
  <c r="W457" i="145"/>
  <c r="V457" i="145"/>
  <c r="U457" i="145"/>
  <c r="T457" i="145"/>
  <c r="S457" i="145"/>
  <c r="R457" i="145"/>
  <c r="Q457" i="145"/>
  <c r="P457" i="145"/>
  <c r="O457" i="145"/>
  <c r="N457" i="145"/>
  <c r="M457" i="145"/>
  <c r="L457" i="145"/>
  <c r="K457" i="145"/>
  <c r="J457" i="145"/>
  <c r="I457" i="145"/>
  <c r="H457" i="145"/>
  <c r="G457" i="145"/>
  <c r="F457" i="145"/>
  <c r="E457" i="145"/>
  <c r="AZ456" i="145"/>
  <c r="AY456" i="145"/>
  <c r="AX456" i="145"/>
  <c r="AW456" i="145"/>
  <c r="AV456" i="145"/>
  <c r="AU456" i="145"/>
  <c r="AT456" i="145"/>
  <c r="AS456" i="145"/>
  <c r="AR456" i="145"/>
  <c r="AQ456" i="145"/>
  <c r="AP456" i="145"/>
  <c r="AO456" i="145"/>
  <c r="AN456" i="145"/>
  <c r="AM456" i="145"/>
  <c r="AL456" i="145"/>
  <c r="AK456" i="145"/>
  <c r="AJ456" i="145"/>
  <c r="AI456" i="145"/>
  <c r="AH456" i="145"/>
  <c r="AG456" i="145"/>
  <c r="AF456" i="145"/>
  <c r="AE456" i="145"/>
  <c r="AD456" i="145"/>
  <c r="Z456" i="145"/>
  <c r="Y456" i="145"/>
  <c r="X456" i="145"/>
  <c r="W456" i="145"/>
  <c r="V456" i="145"/>
  <c r="U456" i="145"/>
  <c r="T456" i="145"/>
  <c r="S456" i="145"/>
  <c r="R456" i="145"/>
  <c r="Q456" i="145"/>
  <c r="P456" i="145"/>
  <c r="O456" i="145"/>
  <c r="N456" i="145"/>
  <c r="M456" i="145"/>
  <c r="L456" i="145"/>
  <c r="K456" i="145"/>
  <c r="J456" i="145"/>
  <c r="I456" i="145"/>
  <c r="H456" i="145"/>
  <c r="G456" i="145"/>
  <c r="F456" i="145"/>
  <c r="E456" i="145"/>
  <c r="AZ455" i="145"/>
  <c r="AY455" i="145"/>
  <c r="AX455" i="145"/>
  <c r="AW455" i="145"/>
  <c r="AV455" i="145"/>
  <c r="AU455" i="145"/>
  <c r="AT455" i="145"/>
  <c r="AS455" i="145"/>
  <c r="AR455" i="145"/>
  <c r="AQ455" i="145"/>
  <c r="AP455" i="145"/>
  <c r="AO455" i="145"/>
  <c r="AN455" i="145"/>
  <c r="AM455" i="145"/>
  <c r="AL455" i="145"/>
  <c r="AK455" i="145"/>
  <c r="AJ455" i="145"/>
  <c r="AI455" i="145"/>
  <c r="AH455" i="145"/>
  <c r="AG455" i="145"/>
  <c r="AF455" i="145"/>
  <c r="AE455" i="145"/>
  <c r="AD455" i="145"/>
  <c r="Z455" i="145"/>
  <c r="Y455" i="145"/>
  <c r="X455" i="145"/>
  <c r="W455" i="145"/>
  <c r="V455" i="145"/>
  <c r="U455" i="145"/>
  <c r="T455" i="145"/>
  <c r="S455" i="145"/>
  <c r="R455" i="145"/>
  <c r="Q455" i="145"/>
  <c r="P455" i="145"/>
  <c r="O455" i="145"/>
  <c r="N455" i="145"/>
  <c r="M455" i="145"/>
  <c r="L455" i="145"/>
  <c r="K455" i="145"/>
  <c r="J455" i="145"/>
  <c r="I455" i="145"/>
  <c r="H455" i="145"/>
  <c r="G455" i="145"/>
  <c r="F455" i="145"/>
  <c r="E455" i="145"/>
  <c r="AZ454" i="145"/>
  <c r="AY454" i="145"/>
  <c r="AX454" i="145"/>
  <c r="AW454" i="145"/>
  <c r="AV454" i="145"/>
  <c r="AU454" i="145"/>
  <c r="AT454" i="145"/>
  <c r="AS454" i="145"/>
  <c r="AR454" i="145"/>
  <c r="AQ454" i="145"/>
  <c r="AP454" i="145"/>
  <c r="AO454" i="145"/>
  <c r="AN454" i="145"/>
  <c r="AM454" i="145"/>
  <c r="AL454" i="145"/>
  <c r="AK454" i="145"/>
  <c r="AJ454" i="145"/>
  <c r="AI454" i="145"/>
  <c r="AH454" i="145"/>
  <c r="AG454" i="145"/>
  <c r="AF454" i="145"/>
  <c r="AE454" i="145"/>
  <c r="AD454" i="145"/>
  <c r="Z454" i="145"/>
  <c r="Y454" i="145"/>
  <c r="X454" i="145"/>
  <c r="W454" i="145"/>
  <c r="V454" i="145"/>
  <c r="U454" i="145"/>
  <c r="T454" i="145"/>
  <c r="S454" i="145"/>
  <c r="R454" i="145"/>
  <c r="Q454" i="145"/>
  <c r="P454" i="145"/>
  <c r="O454" i="145"/>
  <c r="N454" i="145"/>
  <c r="M454" i="145"/>
  <c r="L454" i="145"/>
  <c r="K454" i="145"/>
  <c r="J454" i="145"/>
  <c r="I454" i="145"/>
  <c r="H454" i="145"/>
  <c r="G454" i="145"/>
  <c r="F454" i="145"/>
  <c r="E454" i="145"/>
  <c r="AZ453" i="145"/>
  <c r="AY453" i="145"/>
  <c r="AX453" i="145"/>
  <c r="AW453" i="145"/>
  <c r="AV453" i="145"/>
  <c r="AU453" i="145"/>
  <c r="AT453" i="145"/>
  <c r="AS453" i="145"/>
  <c r="AR453" i="145"/>
  <c r="AQ453" i="145"/>
  <c r="AP453" i="145"/>
  <c r="AO453" i="145"/>
  <c r="AN453" i="145"/>
  <c r="AM453" i="145"/>
  <c r="AL453" i="145"/>
  <c r="AK453" i="145"/>
  <c r="AJ453" i="145"/>
  <c r="AI453" i="145"/>
  <c r="AH453" i="145"/>
  <c r="AG453" i="145"/>
  <c r="AF453" i="145"/>
  <c r="AE453" i="145"/>
  <c r="AD453" i="145"/>
  <c r="Z453" i="145"/>
  <c r="Y453" i="145"/>
  <c r="X453" i="145"/>
  <c r="W453" i="145"/>
  <c r="V453" i="145"/>
  <c r="U453" i="145"/>
  <c r="T453" i="145"/>
  <c r="S453" i="145"/>
  <c r="R453" i="145"/>
  <c r="Q453" i="145"/>
  <c r="P453" i="145"/>
  <c r="O453" i="145"/>
  <c r="N453" i="145"/>
  <c r="M453" i="145"/>
  <c r="L453" i="145"/>
  <c r="K453" i="145"/>
  <c r="J453" i="145"/>
  <c r="I453" i="145"/>
  <c r="H453" i="145"/>
  <c r="G453" i="145"/>
  <c r="F453" i="145"/>
  <c r="E453" i="145"/>
  <c r="AZ452" i="145"/>
  <c r="AY452" i="145"/>
  <c r="AX452" i="145"/>
  <c r="AW452" i="145"/>
  <c r="AV452" i="145"/>
  <c r="AU452" i="145"/>
  <c r="AT452" i="145"/>
  <c r="AS452" i="145"/>
  <c r="AR452" i="145"/>
  <c r="AQ452" i="145"/>
  <c r="AP452" i="145"/>
  <c r="AO452" i="145"/>
  <c r="AN452" i="145"/>
  <c r="AM452" i="145"/>
  <c r="AL452" i="145"/>
  <c r="AK452" i="145"/>
  <c r="AJ452" i="145"/>
  <c r="AI452" i="145"/>
  <c r="AH452" i="145"/>
  <c r="AG452" i="145"/>
  <c r="AF452" i="145"/>
  <c r="AE452" i="145"/>
  <c r="AD452" i="145"/>
  <c r="Z452" i="145"/>
  <c r="Y452" i="145"/>
  <c r="X452" i="145"/>
  <c r="W452" i="145"/>
  <c r="V452" i="145"/>
  <c r="U452" i="145"/>
  <c r="T452" i="145"/>
  <c r="S452" i="145"/>
  <c r="R452" i="145"/>
  <c r="Q452" i="145"/>
  <c r="P452" i="145"/>
  <c r="O452" i="145"/>
  <c r="N452" i="145"/>
  <c r="M452" i="145"/>
  <c r="L452" i="145"/>
  <c r="K452" i="145"/>
  <c r="J452" i="145"/>
  <c r="I452" i="145"/>
  <c r="H452" i="145"/>
  <c r="G452" i="145"/>
  <c r="F452" i="145"/>
  <c r="E452" i="145"/>
  <c r="AZ451" i="145"/>
  <c r="AY451" i="145"/>
  <c r="AX451" i="145"/>
  <c r="AW451" i="145"/>
  <c r="AV451" i="145"/>
  <c r="AU451" i="145"/>
  <c r="AT451" i="145"/>
  <c r="AS451" i="145"/>
  <c r="AR451" i="145"/>
  <c r="AQ451" i="145"/>
  <c r="AP451" i="145"/>
  <c r="AO451" i="145"/>
  <c r="AN451" i="145"/>
  <c r="AM451" i="145"/>
  <c r="AL451" i="145"/>
  <c r="AK451" i="145"/>
  <c r="AJ451" i="145"/>
  <c r="AI451" i="145"/>
  <c r="AH451" i="145"/>
  <c r="AG451" i="145"/>
  <c r="AF451" i="145"/>
  <c r="AE451" i="145"/>
  <c r="AD451" i="145"/>
  <c r="Z451" i="145"/>
  <c r="Y451" i="145"/>
  <c r="X451" i="145"/>
  <c r="W451" i="145"/>
  <c r="V451" i="145"/>
  <c r="U451" i="145"/>
  <c r="T451" i="145"/>
  <c r="S451" i="145"/>
  <c r="R451" i="145"/>
  <c r="Q451" i="145"/>
  <c r="P451" i="145"/>
  <c r="O451" i="145"/>
  <c r="N451" i="145"/>
  <c r="M451" i="145"/>
  <c r="L451" i="145"/>
  <c r="K451" i="145"/>
  <c r="J451" i="145"/>
  <c r="I451" i="145"/>
  <c r="H451" i="145"/>
  <c r="G451" i="145"/>
  <c r="F451" i="145"/>
  <c r="E451" i="145"/>
  <c r="AZ450" i="145"/>
  <c r="AY450" i="145"/>
  <c r="AX450" i="145"/>
  <c r="AW450" i="145"/>
  <c r="AV450" i="145"/>
  <c r="AU450" i="145"/>
  <c r="AT450" i="145"/>
  <c r="AS450" i="145"/>
  <c r="AR450" i="145"/>
  <c r="AQ450" i="145"/>
  <c r="AP450" i="145"/>
  <c r="AO450" i="145"/>
  <c r="AN450" i="145"/>
  <c r="AM450" i="145"/>
  <c r="AL450" i="145"/>
  <c r="AK450" i="145"/>
  <c r="AJ450" i="145"/>
  <c r="AI450" i="145"/>
  <c r="AH450" i="145"/>
  <c r="AG450" i="145"/>
  <c r="AF450" i="145"/>
  <c r="AE450" i="145"/>
  <c r="AD450" i="145"/>
  <c r="Z450" i="145"/>
  <c r="Y450" i="145"/>
  <c r="X450" i="145"/>
  <c r="W450" i="145"/>
  <c r="V450" i="145"/>
  <c r="U450" i="145"/>
  <c r="T450" i="145"/>
  <c r="S450" i="145"/>
  <c r="R450" i="145"/>
  <c r="Q450" i="145"/>
  <c r="P450" i="145"/>
  <c r="O450" i="145"/>
  <c r="N450" i="145"/>
  <c r="M450" i="145"/>
  <c r="L450" i="145"/>
  <c r="K450" i="145"/>
  <c r="J450" i="145"/>
  <c r="I450" i="145"/>
  <c r="H450" i="145"/>
  <c r="G450" i="145"/>
  <c r="F450" i="145"/>
  <c r="E450" i="145"/>
  <c r="AZ449" i="145"/>
  <c r="AY449" i="145"/>
  <c r="AX449" i="145"/>
  <c r="AW449" i="145"/>
  <c r="AV449" i="145"/>
  <c r="AU449" i="145"/>
  <c r="AT449" i="145"/>
  <c r="AS449" i="145"/>
  <c r="AR449" i="145"/>
  <c r="AQ449" i="145"/>
  <c r="AP449" i="145"/>
  <c r="AO449" i="145"/>
  <c r="AN449" i="145"/>
  <c r="AM449" i="145"/>
  <c r="AL449" i="145"/>
  <c r="AK449" i="145"/>
  <c r="AJ449" i="145"/>
  <c r="AI449" i="145"/>
  <c r="AH449" i="145"/>
  <c r="AG449" i="145"/>
  <c r="AF449" i="145"/>
  <c r="AE449" i="145"/>
  <c r="AD449" i="145"/>
  <c r="Z449" i="145"/>
  <c r="Y449" i="145"/>
  <c r="X449" i="145"/>
  <c r="W449" i="145"/>
  <c r="V449" i="145"/>
  <c r="U449" i="145"/>
  <c r="T449" i="145"/>
  <c r="S449" i="145"/>
  <c r="R449" i="145"/>
  <c r="Q449" i="145"/>
  <c r="P449" i="145"/>
  <c r="O449" i="145"/>
  <c r="N449" i="145"/>
  <c r="M449" i="145"/>
  <c r="L449" i="145"/>
  <c r="K449" i="145"/>
  <c r="J449" i="145"/>
  <c r="I449" i="145"/>
  <c r="H449" i="145"/>
  <c r="G449" i="145"/>
  <c r="F449" i="145"/>
  <c r="E449" i="145"/>
  <c r="AZ448" i="145"/>
  <c r="AY448" i="145"/>
  <c r="AX448" i="145"/>
  <c r="AW448" i="145"/>
  <c r="AV448" i="145"/>
  <c r="AU448" i="145"/>
  <c r="AT448" i="145"/>
  <c r="AS448" i="145"/>
  <c r="AR448" i="145"/>
  <c r="AQ448" i="145"/>
  <c r="AP448" i="145"/>
  <c r="AO448" i="145"/>
  <c r="AN448" i="145"/>
  <c r="AM448" i="145"/>
  <c r="AL448" i="145"/>
  <c r="AK448" i="145"/>
  <c r="AJ448" i="145"/>
  <c r="AI448" i="145"/>
  <c r="AH448" i="145"/>
  <c r="AG448" i="145"/>
  <c r="AF448" i="145"/>
  <c r="AE448" i="145"/>
  <c r="AD448" i="145"/>
  <c r="Z448" i="145"/>
  <c r="Y448" i="145"/>
  <c r="X448" i="145"/>
  <c r="W448" i="145"/>
  <c r="V448" i="145"/>
  <c r="U448" i="145"/>
  <c r="T448" i="145"/>
  <c r="S448" i="145"/>
  <c r="R448" i="145"/>
  <c r="Q448" i="145"/>
  <c r="P448" i="145"/>
  <c r="O448" i="145"/>
  <c r="N448" i="145"/>
  <c r="M448" i="145"/>
  <c r="L448" i="145"/>
  <c r="K448" i="145"/>
  <c r="J448" i="145"/>
  <c r="I448" i="145"/>
  <c r="H448" i="145"/>
  <c r="G448" i="145"/>
  <c r="F448" i="145"/>
  <c r="E448" i="145"/>
  <c r="AZ447" i="145"/>
  <c r="AY447" i="145"/>
  <c r="AX447" i="145"/>
  <c r="AW447" i="145"/>
  <c r="AV447" i="145"/>
  <c r="AU447" i="145"/>
  <c r="AT447" i="145"/>
  <c r="AS447" i="145"/>
  <c r="AR447" i="145"/>
  <c r="AQ447" i="145"/>
  <c r="AP447" i="145"/>
  <c r="AO447" i="145"/>
  <c r="AN447" i="145"/>
  <c r="AM447" i="145"/>
  <c r="AL447" i="145"/>
  <c r="AK447" i="145"/>
  <c r="AJ447" i="145"/>
  <c r="AI447" i="145"/>
  <c r="AH447" i="145"/>
  <c r="AG447" i="145"/>
  <c r="AF447" i="145"/>
  <c r="AE447" i="145"/>
  <c r="AD447" i="145"/>
  <c r="Z447" i="145"/>
  <c r="Y447" i="145"/>
  <c r="X447" i="145"/>
  <c r="W447" i="145"/>
  <c r="V447" i="145"/>
  <c r="U447" i="145"/>
  <c r="T447" i="145"/>
  <c r="S447" i="145"/>
  <c r="R447" i="145"/>
  <c r="Q447" i="145"/>
  <c r="P447" i="145"/>
  <c r="O447" i="145"/>
  <c r="N447" i="145"/>
  <c r="M447" i="145"/>
  <c r="L447" i="145"/>
  <c r="K447" i="145"/>
  <c r="J447" i="145"/>
  <c r="I447" i="145"/>
  <c r="H447" i="145"/>
  <c r="G447" i="145"/>
  <c r="F447" i="145"/>
  <c r="E447" i="145"/>
  <c r="AZ446" i="145"/>
  <c r="AY446" i="145"/>
  <c r="AX446" i="145"/>
  <c r="AW446" i="145"/>
  <c r="AV446" i="145"/>
  <c r="AU446" i="145"/>
  <c r="AT446" i="145"/>
  <c r="AS446" i="145"/>
  <c r="AR446" i="145"/>
  <c r="AQ446" i="145"/>
  <c r="AP446" i="145"/>
  <c r="AO446" i="145"/>
  <c r="AN446" i="145"/>
  <c r="AM446" i="145"/>
  <c r="AL446" i="145"/>
  <c r="AK446" i="145"/>
  <c r="AJ446" i="145"/>
  <c r="AI446" i="145"/>
  <c r="AH446" i="145"/>
  <c r="AG446" i="145"/>
  <c r="AF446" i="145"/>
  <c r="AE446" i="145"/>
  <c r="AD446" i="145"/>
  <c r="Z446" i="145"/>
  <c r="Y446" i="145"/>
  <c r="X446" i="145"/>
  <c r="W446" i="145"/>
  <c r="V446" i="145"/>
  <c r="U446" i="145"/>
  <c r="T446" i="145"/>
  <c r="S446" i="145"/>
  <c r="R446" i="145"/>
  <c r="Q446" i="145"/>
  <c r="P446" i="145"/>
  <c r="O446" i="145"/>
  <c r="N446" i="145"/>
  <c r="M446" i="145"/>
  <c r="L446" i="145"/>
  <c r="K446" i="145"/>
  <c r="J446" i="145"/>
  <c r="I446" i="145"/>
  <c r="H446" i="145"/>
  <c r="G446" i="145"/>
  <c r="F446" i="145"/>
  <c r="E446" i="145"/>
  <c r="AZ445" i="145"/>
  <c r="AY445" i="145"/>
  <c r="AX445" i="145"/>
  <c r="AW445" i="145"/>
  <c r="AV445" i="145"/>
  <c r="AU445" i="145"/>
  <c r="AT445" i="145"/>
  <c r="AS445" i="145"/>
  <c r="AR445" i="145"/>
  <c r="AQ445" i="145"/>
  <c r="AP445" i="145"/>
  <c r="AO445" i="145"/>
  <c r="AN445" i="145"/>
  <c r="AM445" i="145"/>
  <c r="AL445" i="145"/>
  <c r="AK445" i="145"/>
  <c r="AJ445" i="145"/>
  <c r="AI445" i="145"/>
  <c r="AH445" i="145"/>
  <c r="AG445" i="145"/>
  <c r="AF445" i="145"/>
  <c r="AE445" i="145"/>
  <c r="AD445" i="145"/>
  <c r="Z445" i="145"/>
  <c r="Y445" i="145"/>
  <c r="X445" i="145"/>
  <c r="W445" i="145"/>
  <c r="V445" i="145"/>
  <c r="U445" i="145"/>
  <c r="T445" i="145"/>
  <c r="S445" i="145"/>
  <c r="R445" i="145"/>
  <c r="Q445" i="145"/>
  <c r="P445" i="145"/>
  <c r="O445" i="145"/>
  <c r="N445" i="145"/>
  <c r="M445" i="145"/>
  <c r="L445" i="145"/>
  <c r="K445" i="145"/>
  <c r="J445" i="145"/>
  <c r="I445" i="145"/>
  <c r="H445" i="145"/>
  <c r="G445" i="145"/>
  <c r="F445" i="145"/>
  <c r="E445" i="145"/>
  <c r="AZ444" i="145"/>
  <c r="AY444" i="145"/>
  <c r="AX444" i="145"/>
  <c r="AW444" i="145"/>
  <c r="AV444" i="145"/>
  <c r="AU444" i="145"/>
  <c r="AT444" i="145"/>
  <c r="AS444" i="145"/>
  <c r="AR444" i="145"/>
  <c r="AQ444" i="145"/>
  <c r="AP444" i="145"/>
  <c r="AO444" i="145"/>
  <c r="AN444" i="145"/>
  <c r="AM444" i="145"/>
  <c r="AL444" i="145"/>
  <c r="AK444" i="145"/>
  <c r="AJ444" i="145"/>
  <c r="AI444" i="145"/>
  <c r="AH444" i="145"/>
  <c r="AG444" i="145"/>
  <c r="AF444" i="145"/>
  <c r="AE444" i="145"/>
  <c r="AD444" i="145"/>
  <c r="Z444" i="145"/>
  <c r="Y444" i="145"/>
  <c r="X444" i="145"/>
  <c r="W444" i="145"/>
  <c r="V444" i="145"/>
  <c r="U444" i="145"/>
  <c r="T444" i="145"/>
  <c r="S444" i="145"/>
  <c r="R444" i="145"/>
  <c r="Q444" i="145"/>
  <c r="P444" i="145"/>
  <c r="O444" i="145"/>
  <c r="N444" i="145"/>
  <c r="M444" i="145"/>
  <c r="L444" i="145"/>
  <c r="K444" i="145"/>
  <c r="J444" i="145"/>
  <c r="I444" i="145"/>
  <c r="H444" i="145"/>
  <c r="G444" i="145"/>
  <c r="F444" i="145"/>
  <c r="E444" i="145"/>
  <c r="AZ443" i="145"/>
  <c r="AY443" i="145"/>
  <c r="AX443" i="145"/>
  <c r="AW443" i="145"/>
  <c r="AV443" i="145"/>
  <c r="AU443" i="145"/>
  <c r="AT443" i="145"/>
  <c r="AS443" i="145"/>
  <c r="AR443" i="145"/>
  <c r="AQ443" i="145"/>
  <c r="AP443" i="145"/>
  <c r="AO443" i="145"/>
  <c r="AN443" i="145"/>
  <c r="AM443" i="145"/>
  <c r="AL443" i="145"/>
  <c r="AK443" i="145"/>
  <c r="AJ443" i="145"/>
  <c r="AI443" i="145"/>
  <c r="AH443" i="145"/>
  <c r="AG443" i="145"/>
  <c r="AF443" i="145"/>
  <c r="AE443" i="145"/>
  <c r="AD443" i="145"/>
  <c r="Z443" i="145"/>
  <c r="Y443" i="145"/>
  <c r="X443" i="145"/>
  <c r="W443" i="145"/>
  <c r="V443" i="145"/>
  <c r="U443" i="145"/>
  <c r="T443" i="145"/>
  <c r="S443" i="145"/>
  <c r="R443" i="145"/>
  <c r="Q443" i="145"/>
  <c r="P443" i="145"/>
  <c r="O443" i="145"/>
  <c r="N443" i="145"/>
  <c r="M443" i="145"/>
  <c r="L443" i="145"/>
  <c r="K443" i="145"/>
  <c r="J443" i="145"/>
  <c r="I443" i="145"/>
  <c r="H443" i="145"/>
  <c r="G443" i="145"/>
  <c r="F443" i="145"/>
  <c r="E443" i="145"/>
  <c r="AZ442" i="145"/>
  <c r="AY442" i="145"/>
  <c r="AX442" i="145"/>
  <c r="AW442" i="145"/>
  <c r="AV442" i="145"/>
  <c r="AU442" i="145"/>
  <c r="AT442" i="145"/>
  <c r="AS442" i="145"/>
  <c r="AR442" i="145"/>
  <c r="AQ442" i="145"/>
  <c r="AP442" i="145"/>
  <c r="AO442" i="145"/>
  <c r="AN442" i="145"/>
  <c r="AM442" i="145"/>
  <c r="AL442" i="145"/>
  <c r="AK442" i="145"/>
  <c r="AJ442" i="145"/>
  <c r="AI442" i="145"/>
  <c r="AH442" i="145"/>
  <c r="AG442" i="145"/>
  <c r="AF442" i="145"/>
  <c r="AE442" i="145"/>
  <c r="AD442" i="145"/>
  <c r="Z442" i="145"/>
  <c r="Y442" i="145"/>
  <c r="X442" i="145"/>
  <c r="W442" i="145"/>
  <c r="V442" i="145"/>
  <c r="U442" i="145"/>
  <c r="T442" i="145"/>
  <c r="S442" i="145"/>
  <c r="R442" i="145"/>
  <c r="Q442" i="145"/>
  <c r="P442" i="145"/>
  <c r="O442" i="145"/>
  <c r="N442" i="145"/>
  <c r="M442" i="145"/>
  <c r="L442" i="145"/>
  <c r="K442" i="145"/>
  <c r="J442" i="145"/>
  <c r="I442" i="145"/>
  <c r="H442" i="145"/>
  <c r="G442" i="145"/>
  <c r="F442" i="145"/>
  <c r="E442" i="145"/>
  <c r="AZ441" i="145"/>
  <c r="AY441" i="145"/>
  <c r="AX441" i="145"/>
  <c r="AW441" i="145"/>
  <c r="AV441" i="145"/>
  <c r="AU441" i="145"/>
  <c r="AT441" i="145"/>
  <c r="AS441" i="145"/>
  <c r="AR441" i="145"/>
  <c r="AQ441" i="145"/>
  <c r="AP441" i="145"/>
  <c r="AO441" i="145"/>
  <c r="AN441" i="145"/>
  <c r="AM441" i="145"/>
  <c r="AL441" i="145"/>
  <c r="AK441" i="145"/>
  <c r="AJ441" i="145"/>
  <c r="AI441" i="145"/>
  <c r="AH441" i="145"/>
  <c r="AG441" i="145"/>
  <c r="AF441" i="145"/>
  <c r="AE441" i="145"/>
  <c r="AD441" i="145"/>
  <c r="Z441" i="145"/>
  <c r="Y441" i="145"/>
  <c r="X441" i="145"/>
  <c r="W441" i="145"/>
  <c r="V441" i="145"/>
  <c r="U441" i="145"/>
  <c r="T441" i="145"/>
  <c r="S441" i="145"/>
  <c r="R441" i="145"/>
  <c r="Q441" i="145"/>
  <c r="P441" i="145"/>
  <c r="O441" i="145"/>
  <c r="N441" i="145"/>
  <c r="M441" i="145"/>
  <c r="L441" i="145"/>
  <c r="K441" i="145"/>
  <c r="J441" i="145"/>
  <c r="I441" i="145"/>
  <c r="H441" i="145"/>
  <c r="G441" i="145"/>
  <c r="F441" i="145"/>
  <c r="E441" i="145"/>
  <c r="AZ440" i="145"/>
  <c r="AY440" i="145"/>
  <c r="AX440" i="145"/>
  <c r="AW440" i="145"/>
  <c r="AV440" i="145"/>
  <c r="AU440" i="145"/>
  <c r="AT440" i="145"/>
  <c r="AS440" i="145"/>
  <c r="AR440" i="145"/>
  <c r="AQ440" i="145"/>
  <c r="AP440" i="145"/>
  <c r="AO440" i="145"/>
  <c r="AN440" i="145"/>
  <c r="AM440" i="145"/>
  <c r="AL440" i="145"/>
  <c r="AK440" i="145"/>
  <c r="AJ440" i="145"/>
  <c r="AI440" i="145"/>
  <c r="AH440" i="145"/>
  <c r="AG440" i="145"/>
  <c r="AF440" i="145"/>
  <c r="AE440" i="145"/>
  <c r="AD440" i="145"/>
  <c r="Z440" i="145"/>
  <c r="Y440" i="145"/>
  <c r="X440" i="145"/>
  <c r="W440" i="145"/>
  <c r="V440" i="145"/>
  <c r="U440" i="145"/>
  <c r="T440" i="145"/>
  <c r="S440" i="145"/>
  <c r="R440" i="145"/>
  <c r="Q440" i="145"/>
  <c r="P440" i="145"/>
  <c r="O440" i="145"/>
  <c r="N440" i="145"/>
  <c r="M440" i="145"/>
  <c r="L440" i="145"/>
  <c r="K440" i="145"/>
  <c r="J440" i="145"/>
  <c r="I440" i="145"/>
  <c r="H440" i="145"/>
  <c r="G440" i="145"/>
  <c r="F440" i="145"/>
  <c r="E440" i="145"/>
  <c r="AZ439" i="145"/>
  <c r="AY439" i="145"/>
  <c r="AX439" i="145"/>
  <c r="AW439" i="145"/>
  <c r="AV439" i="145"/>
  <c r="AU439" i="145"/>
  <c r="AT439" i="145"/>
  <c r="AS439" i="145"/>
  <c r="AR439" i="145"/>
  <c r="AQ439" i="145"/>
  <c r="AP439" i="145"/>
  <c r="AO439" i="145"/>
  <c r="AN439" i="145"/>
  <c r="AM439" i="145"/>
  <c r="AL439" i="145"/>
  <c r="AK439" i="145"/>
  <c r="AJ439" i="145"/>
  <c r="AI439" i="145"/>
  <c r="AH439" i="145"/>
  <c r="AG439" i="145"/>
  <c r="AF439" i="145"/>
  <c r="AE439" i="145"/>
  <c r="AD439" i="145"/>
  <c r="Z439" i="145"/>
  <c r="Y439" i="145"/>
  <c r="X439" i="145"/>
  <c r="W439" i="145"/>
  <c r="V439" i="145"/>
  <c r="U439" i="145"/>
  <c r="T439" i="145"/>
  <c r="S439" i="145"/>
  <c r="R439" i="145"/>
  <c r="Q439" i="145"/>
  <c r="P439" i="145"/>
  <c r="O439" i="145"/>
  <c r="N439" i="145"/>
  <c r="M439" i="145"/>
  <c r="L439" i="145"/>
  <c r="K439" i="145"/>
  <c r="J439" i="145"/>
  <c r="I439" i="145"/>
  <c r="H439" i="145"/>
  <c r="G439" i="145"/>
  <c r="F439" i="145"/>
  <c r="E439" i="145"/>
  <c r="AZ438" i="145"/>
  <c r="AY438" i="145"/>
  <c r="AX438" i="145"/>
  <c r="AW438" i="145"/>
  <c r="AV438" i="145"/>
  <c r="AU438" i="145"/>
  <c r="AT438" i="145"/>
  <c r="AS438" i="145"/>
  <c r="AR438" i="145"/>
  <c r="AQ438" i="145"/>
  <c r="AP438" i="145"/>
  <c r="AO438" i="145"/>
  <c r="AN438" i="145"/>
  <c r="AM438" i="145"/>
  <c r="AL438" i="145"/>
  <c r="AK438" i="145"/>
  <c r="AJ438" i="145"/>
  <c r="AI438" i="145"/>
  <c r="AH438" i="145"/>
  <c r="AG438" i="145"/>
  <c r="AF438" i="145"/>
  <c r="AE438" i="145"/>
  <c r="AD438" i="145"/>
  <c r="Z438" i="145"/>
  <c r="Y438" i="145"/>
  <c r="X438" i="145"/>
  <c r="W438" i="145"/>
  <c r="V438" i="145"/>
  <c r="U438" i="145"/>
  <c r="T438" i="145"/>
  <c r="S438" i="145"/>
  <c r="R438" i="145"/>
  <c r="Q438" i="145"/>
  <c r="P438" i="145"/>
  <c r="O438" i="145"/>
  <c r="N438" i="145"/>
  <c r="M438" i="145"/>
  <c r="L438" i="145"/>
  <c r="K438" i="145"/>
  <c r="J438" i="145"/>
  <c r="I438" i="145"/>
  <c r="H438" i="145"/>
  <c r="G438" i="145"/>
  <c r="F438" i="145"/>
  <c r="E438" i="145"/>
  <c r="AZ437" i="145"/>
  <c r="AY437" i="145"/>
  <c r="AX437" i="145"/>
  <c r="AW437" i="145"/>
  <c r="AV437" i="145"/>
  <c r="AU437" i="145"/>
  <c r="AT437" i="145"/>
  <c r="AS437" i="145"/>
  <c r="AR437" i="145"/>
  <c r="AQ437" i="145"/>
  <c r="AP437" i="145"/>
  <c r="AO437" i="145"/>
  <c r="AN437" i="145"/>
  <c r="AM437" i="145"/>
  <c r="AL437" i="145"/>
  <c r="AK437" i="145"/>
  <c r="AJ437" i="145"/>
  <c r="AI437" i="145"/>
  <c r="AH437" i="145"/>
  <c r="AG437" i="145"/>
  <c r="AF437" i="145"/>
  <c r="AE437" i="145"/>
  <c r="AD437" i="145"/>
  <c r="Z437" i="145"/>
  <c r="Y437" i="145"/>
  <c r="X437" i="145"/>
  <c r="W437" i="145"/>
  <c r="V437" i="145"/>
  <c r="U437" i="145"/>
  <c r="T437" i="145"/>
  <c r="S437" i="145"/>
  <c r="R437" i="145"/>
  <c r="Q437" i="145"/>
  <c r="P437" i="145"/>
  <c r="O437" i="145"/>
  <c r="N437" i="145"/>
  <c r="M437" i="145"/>
  <c r="L437" i="145"/>
  <c r="K437" i="145"/>
  <c r="J437" i="145"/>
  <c r="I437" i="145"/>
  <c r="H437" i="145"/>
  <c r="G437" i="145"/>
  <c r="F437" i="145"/>
  <c r="E437" i="145"/>
  <c r="AZ436" i="145"/>
  <c r="AY436" i="145"/>
  <c r="AX436" i="145"/>
  <c r="AW436" i="145"/>
  <c r="AV436" i="145"/>
  <c r="AU436" i="145"/>
  <c r="AT436" i="145"/>
  <c r="AS436" i="145"/>
  <c r="AR436" i="145"/>
  <c r="AQ436" i="145"/>
  <c r="AP436" i="145"/>
  <c r="AO436" i="145"/>
  <c r="AN436" i="145"/>
  <c r="AM436" i="145"/>
  <c r="AL436" i="145"/>
  <c r="AK436" i="145"/>
  <c r="AJ436" i="145"/>
  <c r="AI436" i="145"/>
  <c r="AH436" i="145"/>
  <c r="AG436" i="145"/>
  <c r="AF436" i="145"/>
  <c r="AE436" i="145"/>
  <c r="AD436" i="145"/>
  <c r="Z436" i="145"/>
  <c r="Y436" i="145"/>
  <c r="X436" i="145"/>
  <c r="W436" i="145"/>
  <c r="V436" i="145"/>
  <c r="U436" i="145"/>
  <c r="T436" i="145"/>
  <c r="S436" i="145"/>
  <c r="R436" i="145"/>
  <c r="Q436" i="145"/>
  <c r="P436" i="145"/>
  <c r="O436" i="145"/>
  <c r="N436" i="145"/>
  <c r="M436" i="145"/>
  <c r="L436" i="145"/>
  <c r="K436" i="145"/>
  <c r="J436" i="145"/>
  <c r="I436" i="145"/>
  <c r="H436" i="145"/>
  <c r="G436" i="145"/>
  <c r="F436" i="145"/>
  <c r="E436" i="145"/>
  <c r="AZ435" i="145"/>
  <c r="AY435" i="145"/>
  <c r="AX435" i="145"/>
  <c r="AW435" i="145"/>
  <c r="AV435" i="145"/>
  <c r="AU435" i="145"/>
  <c r="AT435" i="145"/>
  <c r="AS435" i="145"/>
  <c r="AR435" i="145"/>
  <c r="AQ435" i="145"/>
  <c r="AP435" i="145"/>
  <c r="AO435" i="145"/>
  <c r="AN435" i="145"/>
  <c r="AM435" i="145"/>
  <c r="AL435" i="145"/>
  <c r="AK435" i="145"/>
  <c r="AJ435" i="145"/>
  <c r="AI435" i="145"/>
  <c r="AH435" i="145"/>
  <c r="AG435" i="145"/>
  <c r="AF435" i="145"/>
  <c r="AE435" i="145"/>
  <c r="AD435" i="145"/>
  <c r="Z435" i="145"/>
  <c r="Y435" i="145"/>
  <c r="X435" i="145"/>
  <c r="W435" i="145"/>
  <c r="V435" i="145"/>
  <c r="U435" i="145"/>
  <c r="T435" i="145"/>
  <c r="S435" i="145"/>
  <c r="R435" i="145"/>
  <c r="Q435" i="145"/>
  <c r="P435" i="145"/>
  <c r="O435" i="145"/>
  <c r="N435" i="145"/>
  <c r="M435" i="145"/>
  <c r="L435" i="145"/>
  <c r="K435" i="145"/>
  <c r="J435" i="145"/>
  <c r="I435" i="145"/>
  <c r="H435" i="145"/>
  <c r="G435" i="145"/>
  <c r="F435" i="145"/>
  <c r="E435" i="145"/>
  <c r="AZ434" i="145"/>
  <c r="AY434" i="145"/>
  <c r="AX434" i="145"/>
  <c r="AW434" i="145"/>
  <c r="AV434" i="145"/>
  <c r="AU434" i="145"/>
  <c r="AT434" i="145"/>
  <c r="AS434" i="145"/>
  <c r="AR434" i="145"/>
  <c r="AQ434" i="145"/>
  <c r="AP434" i="145"/>
  <c r="AO434" i="145"/>
  <c r="AN434" i="145"/>
  <c r="AM434" i="145"/>
  <c r="AL434" i="145"/>
  <c r="AK434" i="145"/>
  <c r="AJ434" i="145"/>
  <c r="AI434" i="145"/>
  <c r="AH434" i="145"/>
  <c r="AG434" i="145"/>
  <c r="AF434" i="145"/>
  <c r="AE434" i="145"/>
  <c r="AD434" i="145"/>
  <c r="Z434" i="145"/>
  <c r="Y434" i="145"/>
  <c r="X434" i="145"/>
  <c r="W434" i="145"/>
  <c r="V434" i="145"/>
  <c r="U434" i="145"/>
  <c r="T434" i="145"/>
  <c r="S434" i="145"/>
  <c r="R434" i="145"/>
  <c r="Q434" i="145"/>
  <c r="P434" i="145"/>
  <c r="O434" i="145"/>
  <c r="N434" i="145"/>
  <c r="M434" i="145"/>
  <c r="L434" i="145"/>
  <c r="K434" i="145"/>
  <c r="J434" i="145"/>
  <c r="I434" i="145"/>
  <c r="H434" i="145"/>
  <c r="G434" i="145"/>
  <c r="F434" i="145"/>
  <c r="E434" i="145"/>
  <c r="AZ433" i="145"/>
  <c r="AY433" i="145"/>
  <c r="AX433" i="145"/>
  <c r="AW433" i="145"/>
  <c r="AV433" i="145"/>
  <c r="AU433" i="145"/>
  <c r="AT433" i="145"/>
  <c r="AS433" i="145"/>
  <c r="AR433" i="145"/>
  <c r="AQ433" i="145"/>
  <c r="AP433" i="145"/>
  <c r="AO433" i="145"/>
  <c r="AN433" i="145"/>
  <c r="AM433" i="145"/>
  <c r="AL433" i="145"/>
  <c r="AK433" i="145"/>
  <c r="AJ433" i="145"/>
  <c r="AI433" i="145"/>
  <c r="AH433" i="145"/>
  <c r="AG433" i="145"/>
  <c r="AF433" i="145"/>
  <c r="AE433" i="145"/>
  <c r="AD433" i="145"/>
  <c r="Z433" i="145"/>
  <c r="Y433" i="145"/>
  <c r="X433" i="145"/>
  <c r="W433" i="145"/>
  <c r="V433" i="145"/>
  <c r="U433" i="145"/>
  <c r="T433" i="145"/>
  <c r="S433" i="145"/>
  <c r="R433" i="145"/>
  <c r="Q433" i="145"/>
  <c r="P433" i="145"/>
  <c r="O433" i="145"/>
  <c r="N433" i="145"/>
  <c r="M433" i="145"/>
  <c r="L433" i="145"/>
  <c r="K433" i="145"/>
  <c r="J433" i="145"/>
  <c r="I433" i="145"/>
  <c r="H433" i="145"/>
  <c r="G433" i="145"/>
  <c r="F433" i="145"/>
  <c r="E433" i="145"/>
  <c r="AZ432" i="145"/>
  <c r="AY432" i="145"/>
  <c r="AX432" i="145"/>
  <c r="AW432" i="145"/>
  <c r="AV432" i="145"/>
  <c r="AU432" i="145"/>
  <c r="AT432" i="145"/>
  <c r="AS432" i="145"/>
  <c r="AR432" i="145"/>
  <c r="AQ432" i="145"/>
  <c r="AP432" i="145"/>
  <c r="AO432" i="145"/>
  <c r="AN432" i="145"/>
  <c r="AM432" i="145"/>
  <c r="AL432" i="145"/>
  <c r="AK432" i="145"/>
  <c r="AJ432" i="145"/>
  <c r="AI432" i="145"/>
  <c r="AH432" i="145"/>
  <c r="AG432" i="145"/>
  <c r="AF432" i="145"/>
  <c r="AE432" i="145"/>
  <c r="AD432" i="145"/>
  <c r="Z432" i="145"/>
  <c r="Y432" i="145"/>
  <c r="X432" i="145"/>
  <c r="W432" i="145"/>
  <c r="V432" i="145"/>
  <c r="U432" i="145"/>
  <c r="T432" i="145"/>
  <c r="S432" i="145"/>
  <c r="R432" i="145"/>
  <c r="Q432" i="145"/>
  <c r="P432" i="145"/>
  <c r="O432" i="145"/>
  <c r="N432" i="145"/>
  <c r="M432" i="145"/>
  <c r="L432" i="145"/>
  <c r="K432" i="145"/>
  <c r="J432" i="145"/>
  <c r="I432" i="145"/>
  <c r="H432" i="145"/>
  <c r="G432" i="145"/>
  <c r="F432" i="145"/>
  <c r="E432" i="145"/>
  <c r="AZ431" i="145"/>
  <c r="AY431" i="145"/>
  <c r="AX431" i="145"/>
  <c r="AW431" i="145"/>
  <c r="AV431" i="145"/>
  <c r="AU431" i="145"/>
  <c r="AT431" i="145"/>
  <c r="AS431" i="145"/>
  <c r="AR431" i="145"/>
  <c r="AQ431" i="145"/>
  <c r="AP431" i="145"/>
  <c r="AO431" i="145"/>
  <c r="AN431" i="145"/>
  <c r="AM431" i="145"/>
  <c r="AL431" i="145"/>
  <c r="AK431" i="145"/>
  <c r="AJ431" i="145"/>
  <c r="AI431" i="145"/>
  <c r="AH431" i="145"/>
  <c r="AG431" i="145"/>
  <c r="AF431" i="145"/>
  <c r="AE431" i="145"/>
  <c r="AD431" i="145"/>
  <c r="Z431" i="145"/>
  <c r="Y431" i="145"/>
  <c r="X431" i="145"/>
  <c r="W431" i="145"/>
  <c r="V431" i="145"/>
  <c r="U431" i="145"/>
  <c r="T431" i="145"/>
  <c r="S431" i="145"/>
  <c r="R431" i="145"/>
  <c r="Q431" i="145"/>
  <c r="P431" i="145"/>
  <c r="O431" i="145"/>
  <c r="N431" i="145"/>
  <c r="M431" i="145"/>
  <c r="L431" i="145"/>
  <c r="K431" i="145"/>
  <c r="J431" i="145"/>
  <c r="I431" i="145"/>
  <c r="H431" i="145"/>
  <c r="G431" i="145"/>
  <c r="F431" i="145"/>
  <c r="E431" i="145"/>
  <c r="AZ430" i="145"/>
  <c r="AY430" i="145"/>
  <c r="AX430" i="145"/>
  <c r="AW430" i="145"/>
  <c r="AV430" i="145"/>
  <c r="AU430" i="145"/>
  <c r="AT430" i="145"/>
  <c r="AS430" i="145"/>
  <c r="AR430" i="145"/>
  <c r="AQ430" i="145"/>
  <c r="AP430" i="145"/>
  <c r="AO430" i="145"/>
  <c r="AN430" i="145"/>
  <c r="AM430" i="145"/>
  <c r="AL430" i="145"/>
  <c r="AK430" i="145"/>
  <c r="AJ430" i="145"/>
  <c r="AI430" i="145"/>
  <c r="AH430" i="145"/>
  <c r="AG430" i="145"/>
  <c r="AF430" i="145"/>
  <c r="AE430" i="145"/>
  <c r="AD430" i="145"/>
  <c r="Z430" i="145"/>
  <c r="Y430" i="145"/>
  <c r="X430" i="145"/>
  <c r="W430" i="145"/>
  <c r="V430" i="145"/>
  <c r="U430" i="145"/>
  <c r="T430" i="145"/>
  <c r="S430" i="145"/>
  <c r="R430" i="145"/>
  <c r="Q430" i="145"/>
  <c r="P430" i="145"/>
  <c r="O430" i="145"/>
  <c r="N430" i="145"/>
  <c r="M430" i="145"/>
  <c r="L430" i="145"/>
  <c r="K430" i="145"/>
  <c r="J430" i="145"/>
  <c r="I430" i="145"/>
  <c r="H430" i="145"/>
  <c r="G430" i="145"/>
  <c r="F430" i="145"/>
  <c r="E430" i="145"/>
  <c r="AZ429" i="145"/>
  <c r="AY429" i="145"/>
  <c r="AX429" i="145"/>
  <c r="AW429" i="145"/>
  <c r="AV429" i="145"/>
  <c r="AU429" i="145"/>
  <c r="AT429" i="145"/>
  <c r="AS429" i="145"/>
  <c r="AR429" i="145"/>
  <c r="AQ429" i="145"/>
  <c r="AP429" i="145"/>
  <c r="AO429" i="145"/>
  <c r="AN429" i="145"/>
  <c r="AM429" i="145"/>
  <c r="AL429" i="145"/>
  <c r="AK429" i="145"/>
  <c r="AJ429" i="145"/>
  <c r="AI429" i="145"/>
  <c r="AH429" i="145"/>
  <c r="AG429" i="145"/>
  <c r="AF429" i="145"/>
  <c r="AE429" i="145"/>
  <c r="AD429" i="145"/>
  <c r="Z429" i="145"/>
  <c r="Y429" i="145"/>
  <c r="X429" i="145"/>
  <c r="W429" i="145"/>
  <c r="V429" i="145"/>
  <c r="U429" i="145"/>
  <c r="T429" i="145"/>
  <c r="S429" i="145"/>
  <c r="R429" i="145"/>
  <c r="Q429" i="145"/>
  <c r="P429" i="145"/>
  <c r="O429" i="145"/>
  <c r="N429" i="145"/>
  <c r="M429" i="145"/>
  <c r="L429" i="145"/>
  <c r="K429" i="145"/>
  <c r="J429" i="145"/>
  <c r="I429" i="145"/>
  <c r="H429" i="145"/>
  <c r="G429" i="145"/>
  <c r="F429" i="145"/>
  <c r="E429" i="145"/>
  <c r="AZ428" i="145"/>
  <c r="AY428" i="145"/>
  <c r="AX428" i="145"/>
  <c r="AW428" i="145"/>
  <c r="AV428" i="145"/>
  <c r="AU428" i="145"/>
  <c r="AT428" i="145"/>
  <c r="AS428" i="145"/>
  <c r="AR428" i="145"/>
  <c r="AQ428" i="145"/>
  <c r="AP428" i="145"/>
  <c r="AO428" i="145"/>
  <c r="AN428" i="145"/>
  <c r="AM428" i="145"/>
  <c r="AL428" i="145"/>
  <c r="AK428" i="145"/>
  <c r="AJ428" i="145"/>
  <c r="AI428" i="145"/>
  <c r="AH428" i="145"/>
  <c r="AG428" i="145"/>
  <c r="AF428" i="145"/>
  <c r="AE428" i="145"/>
  <c r="AD428" i="145"/>
  <c r="Z428" i="145"/>
  <c r="Y428" i="145"/>
  <c r="X428" i="145"/>
  <c r="W428" i="145"/>
  <c r="V428" i="145"/>
  <c r="U428" i="145"/>
  <c r="T428" i="145"/>
  <c r="S428" i="145"/>
  <c r="R428" i="145"/>
  <c r="Q428" i="145"/>
  <c r="P428" i="145"/>
  <c r="O428" i="145"/>
  <c r="N428" i="145"/>
  <c r="M428" i="145"/>
  <c r="L428" i="145"/>
  <c r="K428" i="145"/>
  <c r="J428" i="145"/>
  <c r="I428" i="145"/>
  <c r="H428" i="145"/>
  <c r="G428" i="145"/>
  <c r="F428" i="145"/>
  <c r="E428" i="145"/>
  <c r="AZ427" i="145"/>
  <c r="AY427" i="145"/>
  <c r="AX427" i="145"/>
  <c r="AW427" i="145"/>
  <c r="AV427" i="145"/>
  <c r="AU427" i="145"/>
  <c r="AT427" i="145"/>
  <c r="AS427" i="145"/>
  <c r="AR427" i="145"/>
  <c r="AQ427" i="145"/>
  <c r="AP427" i="145"/>
  <c r="AO427" i="145"/>
  <c r="AN427" i="145"/>
  <c r="AM427" i="145"/>
  <c r="AL427" i="145"/>
  <c r="AK427" i="145"/>
  <c r="AJ427" i="145"/>
  <c r="AI427" i="145"/>
  <c r="AH427" i="145"/>
  <c r="AG427" i="145"/>
  <c r="AF427" i="145"/>
  <c r="AE427" i="145"/>
  <c r="AD427" i="145"/>
  <c r="Z427" i="145"/>
  <c r="Y427" i="145"/>
  <c r="X427" i="145"/>
  <c r="W427" i="145"/>
  <c r="V427" i="145"/>
  <c r="U427" i="145"/>
  <c r="T427" i="145"/>
  <c r="S427" i="145"/>
  <c r="R427" i="145"/>
  <c r="Q427" i="145"/>
  <c r="P427" i="145"/>
  <c r="O427" i="145"/>
  <c r="N427" i="145"/>
  <c r="M427" i="145"/>
  <c r="L427" i="145"/>
  <c r="K427" i="145"/>
  <c r="J427" i="145"/>
  <c r="I427" i="145"/>
  <c r="H427" i="145"/>
  <c r="G427" i="145"/>
  <c r="F427" i="145"/>
  <c r="E427" i="145"/>
  <c r="AZ426" i="145"/>
  <c r="AY426" i="145"/>
  <c r="AX426" i="145"/>
  <c r="AW426" i="145"/>
  <c r="AV426" i="145"/>
  <c r="AU426" i="145"/>
  <c r="AT426" i="145"/>
  <c r="AS426" i="145"/>
  <c r="AR426" i="145"/>
  <c r="AQ426" i="145"/>
  <c r="AP426" i="145"/>
  <c r="AO426" i="145"/>
  <c r="AN426" i="145"/>
  <c r="AM426" i="145"/>
  <c r="AL426" i="145"/>
  <c r="AK426" i="145"/>
  <c r="AJ426" i="145"/>
  <c r="AI426" i="145"/>
  <c r="AH426" i="145"/>
  <c r="AG426" i="145"/>
  <c r="AF426" i="145"/>
  <c r="AE426" i="145"/>
  <c r="AD426" i="145"/>
  <c r="Z426" i="145"/>
  <c r="Y426" i="145"/>
  <c r="X426" i="145"/>
  <c r="W426" i="145"/>
  <c r="V426" i="145"/>
  <c r="U426" i="145"/>
  <c r="T426" i="145"/>
  <c r="S426" i="145"/>
  <c r="R426" i="145"/>
  <c r="Q426" i="145"/>
  <c r="P426" i="145"/>
  <c r="O426" i="145"/>
  <c r="N426" i="145"/>
  <c r="M426" i="145"/>
  <c r="L426" i="145"/>
  <c r="K426" i="145"/>
  <c r="J426" i="145"/>
  <c r="I426" i="145"/>
  <c r="H426" i="145"/>
  <c r="G426" i="145"/>
  <c r="F426" i="145"/>
  <c r="E426" i="145"/>
  <c r="AZ425" i="145"/>
  <c r="AY425" i="145"/>
  <c r="AX425" i="145"/>
  <c r="AW425" i="145"/>
  <c r="AV425" i="145"/>
  <c r="AU425" i="145"/>
  <c r="AT425" i="145"/>
  <c r="AS425" i="145"/>
  <c r="AR425" i="145"/>
  <c r="AQ425" i="145"/>
  <c r="AP425" i="145"/>
  <c r="AO425" i="145"/>
  <c r="AN425" i="145"/>
  <c r="AM425" i="145"/>
  <c r="AL425" i="145"/>
  <c r="AK425" i="145"/>
  <c r="AJ425" i="145"/>
  <c r="AI425" i="145"/>
  <c r="AH425" i="145"/>
  <c r="AG425" i="145"/>
  <c r="AF425" i="145"/>
  <c r="AE425" i="145"/>
  <c r="AD425" i="145"/>
  <c r="Z425" i="145"/>
  <c r="Y425" i="145"/>
  <c r="X425" i="145"/>
  <c r="W425" i="145"/>
  <c r="V425" i="145"/>
  <c r="U425" i="145"/>
  <c r="T425" i="145"/>
  <c r="S425" i="145"/>
  <c r="R425" i="145"/>
  <c r="Q425" i="145"/>
  <c r="P425" i="145"/>
  <c r="O425" i="145"/>
  <c r="N425" i="145"/>
  <c r="M425" i="145"/>
  <c r="L425" i="145"/>
  <c r="K425" i="145"/>
  <c r="J425" i="145"/>
  <c r="I425" i="145"/>
  <c r="H425" i="145"/>
  <c r="G425" i="145"/>
  <c r="F425" i="145"/>
  <c r="E425" i="145"/>
  <c r="AZ424" i="145"/>
  <c r="AY424" i="145"/>
  <c r="AX424" i="145"/>
  <c r="AW424" i="145"/>
  <c r="AV424" i="145"/>
  <c r="AU424" i="145"/>
  <c r="AT424" i="145"/>
  <c r="AS424" i="145"/>
  <c r="AR424" i="145"/>
  <c r="AQ424" i="145"/>
  <c r="AP424" i="145"/>
  <c r="AO424" i="145"/>
  <c r="AN424" i="145"/>
  <c r="AM424" i="145"/>
  <c r="AL424" i="145"/>
  <c r="AK424" i="145"/>
  <c r="AJ424" i="145"/>
  <c r="AI424" i="145"/>
  <c r="AH424" i="145"/>
  <c r="AG424" i="145"/>
  <c r="AF424" i="145"/>
  <c r="AE424" i="145"/>
  <c r="AD424" i="145"/>
  <c r="Z424" i="145"/>
  <c r="Y424" i="145"/>
  <c r="X424" i="145"/>
  <c r="W424" i="145"/>
  <c r="V424" i="145"/>
  <c r="U424" i="145"/>
  <c r="T424" i="145"/>
  <c r="S424" i="145"/>
  <c r="R424" i="145"/>
  <c r="Q424" i="145"/>
  <c r="P424" i="145"/>
  <c r="O424" i="145"/>
  <c r="N424" i="145"/>
  <c r="M424" i="145"/>
  <c r="L424" i="145"/>
  <c r="K424" i="145"/>
  <c r="J424" i="145"/>
  <c r="I424" i="145"/>
  <c r="H424" i="145"/>
  <c r="G424" i="145"/>
  <c r="F424" i="145"/>
  <c r="E424" i="145"/>
  <c r="AZ423" i="145"/>
  <c r="AY423" i="145"/>
  <c r="AX423" i="145"/>
  <c r="AW423" i="145"/>
  <c r="AV423" i="145"/>
  <c r="AU423" i="145"/>
  <c r="AT423" i="145"/>
  <c r="AS423" i="145"/>
  <c r="AR423" i="145"/>
  <c r="AQ423" i="145"/>
  <c r="AP423" i="145"/>
  <c r="AO423" i="145"/>
  <c r="AN423" i="145"/>
  <c r="AM423" i="145"/>
  <c r="AL423" i="145"/>
  <c r="AK423" i="145"/>
  <c r="AJ423" i="145"/>
  <c r="AI423" i="145"/>
  <c r="AH423" i="145"/>
  <c r="AG423" i="145"/>
  <c r="AF423" i="145"/>
  <c r="AE423" i="145"/>
  <c r="AD423" i="145"/>
  <c r="Z423" i="145"/>
  <c r="Y423" i="145"/>
  <c r="X423" i="145"/>
  <c r="W423" i="145"/>
  <c r="V423" i="145"/>
  <c r="U423" i="145"/>
  <c r="T423" i="145"/>
  <c r="S423" i="145"/>
  <c r="R423" i="145"/>
  <c r="Q423" i="145"/>
  <c r="P423" i="145"/>
  <c r="O423" i="145"/>
  <c r="N423" i="145"/>
  <c r="M423" i="145"/>
  <c r="L423" i="145"/>
  <c r="K423" i="145"/>
  <c r="J423" i="145"/>
  <c r="I423" i="145"/>
  <c r="H423" i="145"/>
  <c r="G423" i="145"/>
  <c r="F423" i="145"/>
  <c r="E423" i="145"/>
  <c r="AZ422" i="145"/>
  <c r="AY422" i="145"/>
  <c r="AX422" i="145"/>
  <c r="AW422" i="145"/>
  <c r="AV422" i="145"/>
  <c r="AU422" i="145"/>
  <c r="AT422" i="145"/>
  <c r="AS422" i="145"/>
  <c r="AR422" i="145"/>
  <c r="AQ422" i="145"/>
  <c r="AP422" i="145"/>
  <c r="AO422" i="145"/>
  <c r="AN422" i="145"/>
  <c r="AM422" i="145"/>
  <c r="AL422" i="145"/>
  <c r="AK422" i="145"/>
  <c r="AJ422" i="145"/>
  <c r="AI422" i="145"/>
  <c r="AH422" i="145"/>
  <c r="AG422" i="145"/>
  <c r="AF422" i="145"/>
  <c r="AE422" i="145"/>
  <c r="AD422" i="145"/>
  <c r="Z422" i="145"/>
  <c r="Y422" i="145"/>
  <c r="X422" i="145"/>
  <c r="W422" i="145"/>
  <c r="V422" i="145"/>
  <c r="U422" i="145"/>
  <c r="T422" i="145"/>
  <c r="S422" i="145"/>
  <c r="R422" i="145"/>
  <c r="Q422" i="145"/>
  <c r="P422" i="145"/>
  <c r="O422" i="145"/>
  <c r="N422" i="145"/>
  <c r="M422" i="145"/>
  <c r="L422" i="145"/>
  <c r="K422" i="145"/>
  <c r="J422" i="145"/>
  <c r="I422" i="145"/>
  <c r="H422" i="145"/>
  <c r="G422" i="145"/>
  <c r="F422" i="145"/>
  <c r="E422" i="145"/>
  <c r="AZ421" i="145"/>
  <c r="AY421" i="145"/>
  <c r="AX421" i="145"/>
  <c r="AW421" i="145"/>
  <c r="AV421" i="145"/>
  <c r="AU421" i="145"/>
  <c r="AT421" i="145"/>
  <c r="AS421" i="145"/>
  <c r="AR421" i="145"/>
  <c r="AQ421" i="145"/>
  <c r="AP421" i="145"/>
  <c r="AO421" i="145"/>
  <c r="AN421" i="145"/>
  <c r="AM421" i="145"/>
  <c r="AL421" i="145"/>
  <c r="AK421" i="145"/>
  <c r="AJ421" i="145"/>
  <c r="AI421" i="145"/>
  <c r="AH421" i="145"/>
  <c r="AG421" i="145"/>
  <c r="AF421" i="145"/>
  <c r="AE421" i="145"/>
  <c r="AD421" i="145"/>
  <c r="Z421" i="145"/>
  <c r="Y421" i="145"/>
  <c r="X421" i="145"/>
  <c r="W421" i="145"/>
  <c r="V421" i="145"/>
  <c r="U421" i="145"/>
  <c r="T421" i="145"/>
  <c r="S421" i="145"/>
  <c r="R421" i="145"/>
  <c r="Q421" i="145"/>
  <c r="P421" i="145"/>
  <c r="O421" i="145"/>
  <c r="N421" i="145"/>
  <c r="M421" i="145"/>
  <c r="L421" i="145"/>
  <c r="K421" i="145"/>
  <c r="J421" i="145"/>
  <c r="I421" i="145"/>
  <c r="H421" i="145"/>
  <c r="G421" i="145"/>
  <c r="F421" i="145"/>
  <c r="E421" i="145"/>
  <c r="AZ420" i="145"/>
  <c r="AY420" i="145"/>
  <c r="AX420" i="145"/>
  <c r="AW420" i="145"/>
  <c r="AV420" i="145"/>
  <c r="AU420" i="145"/>
  <c r="AT420" i="145"/>
  <c r="AS420" i="145"/>
  <c r="AR420" i="145"/>
  <c r="AQ420" i="145"/>
  <c r="AP420" i="145"/>
  <c r="AO420" i="145"/>
  <c r="AN420" i="145"/>
  <c r="AM420" i="145"/>
  <c r="AL420" i="145"/>
  <c r="AK420" i="145"/>
  <c r="AJ420" i="145"/>
  <c r="AI420" i="145"/>
  <c r="AH420" i="145"/>
  <c r="AG420" i="145"/>
  <c r="AF420" i="145"/>
  <c r="AE420" i="145"/>
  <c r="AD420" i="145"/>
  <c r="Z420" i="145"/>
  <c r="Y420" i="145"/>
  <c r="X420" i="145"/>
  <c r="W420" i="145"/>
  <c r="V420" i="145"/>
  <c r="U420" i="145"/>
  <c r="T420" i="145"/>
  <c r="S420" i="145"/>
  <c r="R420" i="145"/>
  <c r="Q420" i="145"/>
  <c r="P420" i="145"/>
  <c r="O420" i="145"/>
  <c r="N420" i="145"/>
  <c r="M420" i="145"/>
  <c r="L420" i="145"/>
  <c r="K420" i="145"/>
  <c r="J420" i="145"/>
  <c r="I420" i="145"/>
  <c r="H420" i="145"/>
  <c r="G420" i="145"/>
  <c r="F420" i="145"/>
  <c r="E420" i="145"/>
  <c r="AZ419" i="145"/>
  <c r="AY419" i="145"/>
  <c r="AX419" i="145"/>
  <c r="AW419" i="145"/>
  <c r="AV419" i="145"/>
  <c r="AU419" i="145"/>
  <c r="AT419" i="145"/>
  <c r="AS419" i="145"/>
  <c r="AR419" i="145"/>
  <c r="AQ419" i="145"/>
  <c r="AP419" i="145"/>
  <c r="AO419" i="145"/>
  <c r="AN419" i="145"/>
  <c r="AM419" i="145"/>
  <c r="AL419" i="145"/>
  <c r="AK419" i="145"/>
  <c r="AJ419" i="145"/>
  <c r="AI419" i="145"/>
  <c r="AH419" i="145"/>
  <c r="AG419" i="145"/>
  <c r="AF419" i="145"/>
  <c r="AE419" i="145"/>
  <c r="AD419" i="145"/>
  <c r="Z419" i="145"/>
  <c r="Y419" i="145"/>
  <c r="X419" i="145"/>
  <c r="W419" i="145"/>
  <c r="V419" i="145"/>
  <c r="U419" i="145"/>
  <c r="T419" i="145"/>
  <c r="S419" i="145"/>
  <c r="R419" i="145"/>
  <c r="Q419" i="145"/>
  <c r="P419" i="145"/>
  <c r="O419" i="145"/>
  <c r="N419" i="145"/>
  <c r="M419" i="145"/>
  <c r="L419" i="145"/>
  <c r="K419" i="145"/>
  <c r="J419" i="145"/>
  <c r="I419" i="145"/>
  <c r="H419" i="145"/>
  <c r="G419" i="145"/>
  <c r="F419" i="145"/>
  <c r="E419" i="145"/>
  <c r="AZ418" i="145"/>
  <c r="AY418" i="145"/>
  <c r="AX418" i="145"/>
  <c r="AW418" i="145"/>
  <c r="AV418" i="145"/>
  <c r="AU418" i="145"/>
  <c r="AT418" i="145"/>
  <c r="AS418" i="145"/>
  <c r="AR418" i="145"/>
  <c r="AQ418" i="145"/>
  <c r="AP418" i="145"/>
  <c r="AO418" i="145"/>
  <c r="AN418" i="145"/>
  <c r="AM418" i="145"/>
  <c r="AL418" i="145"/>
  <c r="AK418" i="145"/>
  <c r="AJ418" i="145"/>
  <c r="AI418" i="145"/>
  <c r="AH418" i="145"/>
  <c r="AG418" i="145"/>
  <c r="AF418" i="145"/>
  <c r="AE418" i="145"/>
  <c r="AD418" i="145"/>
  <c r="Z418" i="145"/>
  <c r="Y418" i="145"/>
  <c r="X418" i="145"/>
  <c r="W418" i="145"/>
  <c r="V418" i="145"/>
  <c r="U418" i="145"/>
  <c r="T418" i="145"/>
  <c r="S418" i="145"/>
  <c r="R418" i="145"/>
  <c r="Q418" i="145"/>
  <c r="P418" i="145"/>
  <c r="O418" i="145"/>
  <c r="N418" i="145"/>
  <c r="M418" i="145"/>
  <c r="L418" i="145"/>
  <c r="K418" i="145"/>
  <c r="J418" i="145"/>
  <c r="I418" i="145"/>
  <c r="H418" i="145"/>
  <c r="G418" i="145"/>
  <c r="F418" i="145"/>
  <c r="E418" i="145"/>
  <c r="AZ417" i="145"/>
  <c r="AY417" i="145"/>
  <c r="AX417" i="145"/>
  <c r="AW417" i="145"/>
  <c r="AV417" i="145"/>
  <c r="AU417" i="145"/>
  <c r="AT417" i="145"/>
  <c r="AS417" i="145"/>
  <c r="AR417" i="145"/>
  <c r="AQ417" i="145"/>
  <c r="AP417" i="145"/>
  <c r="AO417" i="145"/>
  <c r="AN417" i="145"/>
  <c r="AM417" i="145"/>
  <c r="AL417" i="145"/>
  <c r="AK417" i="145"/>
  <c r="AJ417" i="145"/>
  <c r="AI417" i="145"/>
  <c r="AH417" i="145"/>
  <c r="AG417" i="145"/>
  <c r="AF417" i="145"/>
  <c r="AE417" i="145"/>
  <c r="AD417" i="145"/>
  <c r="Z417" i="145"/>
  <c r="Y417" i="145"/>
  <c r="X417" i="145"/>
  <c r="W417" i="145"/>
  <c r="V417" i="145"/>
  <c r="U417" i="145"/>
  <c r="T417" i="145"/>
  <c r="S417" i="145"/>
  <c r="R417" i="145"/>
  <c r="Q417" i="145"/>
  <c r="P417" i="145"/>
  <c r="O417" i="145"/>
  <c r="N417" i="145"/>
  <c r="M417" i="145"/>
  <c r="L417" i="145"/>
  <c r="K417" i="145"/>
  <c r="J417" i="145"/>
  <c r="I417" i="145"/>
  <c r="H417" i="145"/>
  <c r="G417" i="145"/>
  <c r="F417" i="145"/>
  <c r="E417" i="145"/>
  <c r="AZ416" i="145"/>
  <c r="AY416" i="145"/>
  <c r="AX416" i="145"/>
  <c r="AW416" i="145"/>
  <c r="AV416" i="145"/>
  <c r="AU416" i="145"/>
  <c r="AT416" i="145"/>
  <c r="AS416" i="145"/>
  <c r="AR416" i="145"/>
  <c r="AQ416" i="145"/>
  <c r="AP416" i="145"/>
  <c r="AO416" i="145"/>
  <c r="AN416" i="145"/>
  <c r="AM416" i="145"/>
  <c r="AL416" i="145"/>
  <c r="AK416" i="145"/>
  <c r="AJ416" i="145"/>
  <c r="AI416" i="145"/>
  <c r="AH416" i="145"/>
  <c r="AG416" i="145"/>
  <c r="AF416" i="145"/>
  <c r="AE416" i="145"/>
  <c r="AD416" i="145"/>
  <c r="Z416" i="145"/>
  <c r="Y416" i="145"/>
  <c r="X416" i="145"/>
  <c r="W416" i="145"/>
  <c r="V416" i="145"/>
  <c r="U416" i="145"/>
  <c r="T416" i="145"/>
  <c r="S416" i="145"/>
  <c r="R416" i="145"/>
  <c r="Q416" i="145"/>
  <c r="P416" i="145"/>
  <c r="O416" i="145"/>
  <c r="N416" i="145"/>
  <c r="M416" i="145"/>
  <c r="L416" i="145"/>
  <c r="K416" i="145"/>
  <c r="J416" i="145"/>
  <c r="I416" i="145"/>
  <c r="H416" i="145"/>
  <c r="G416" i="145"/>
  <c r="F416" i="145"/>
  <c r="E416" i="145"/>
  <c r="AZ415" i="145"/>
  <c r="AY415" i="145"/>
  <c r="AX415" i="145"/>
  <c r="AW415" i="145"/>
  <c r="AV415" i="145"/>
  <c r="AU415" i="145"/>
  <c r="AT415" i="145"/>
  <c r="AS415" i="145"/>
  <c r="AR415" i="145"/>
  <c r="AQ415" i="145"/>
  <c r="AP415" i="145"/>
  <c r="AO415" i="145"/>
  <c r="AN415" i="145"/>
  <c r="AM415" i="145"/>
  <c r="AL415" i="145"/>
  <c r="AK415" i="145"/>
  <c r="AJ415" i="145"/>
  <c r="AI415" i="145"/>
  <c r="AH415" i="145"/>
  <c r="AG415" i="145"/>
  <c r="AF415" i="145"/>
  <c r="AE415" i="145"/>
  <c r="AD415" i="145"/>
  <c r="Z415" i="145"/>
  <c r="Y415" i="145"/>
  <c r="X415" i="145"/>
  <c r="W415" i="145"/>
  <c r="V415" i="145"/>
  <c r="U415" i="145"/>
  <c r="T415" i="145"/>
  <c r="S415" i="145"/>
  <c r="R415" i="145"/>
  <c r="Q415" i="145"/>
  <c r="P415" i="145"/>
  <c r="O415" i="145"/>
  <c r="N415" i="145"/>
  <c r="M415" i="145"/>
  <c r="L415" i="145"/>
  <c r="K415" i="145"/>
  <c r="J415" i="145"/>
  <c r="I415" i="145"/>
  <c r="H415" i="145"/>
  <c r="G415" i="145"/>
  <c r="F415" i="145"/>
  <c r="E415" i="145"/>
  <c r="AZ414" i="145"/>
  <c r="AY414" i="145"/>
  <c r="AX414" i="145"/>
  <c r="AW414" i="145"/>
  <c r="AV414" i="145"/>
  <c r="AU414" i="145"/>
  <c r="AT414" i="145"/>
  <c r="AS414" i="145"/>
  <c r="AR414" i="145"/>
  <c r="AQ414" i="145"/>
  <c r="AP414" i="145"/>
  <c r="AO414" i="145"/>
  <c r="AN414" i="145"/>
  <c r="AM414" i="145"/>
  <c r="AL414" i="145"/>
  <c r="AK414" i="145"/>
  <c r="AJ414" i="145"/>
  <c r="AI414" i="145"/>
  <c r="AH414" i="145"/>
  <c r="AG414" i="145"/>
  <c r="AF414" i="145"/>
  <c r="AE414" i="145"/>
  <c r="AD414" i="145"/>
  <c r="Z414" i="145"/>
  <c r="Y414" i="145"/>
  <c r="X414" i="145"/>
  <c r="W414" i="145"/>
  <c r="V414" i="145"/>
  <c r="U414" i="145"/>
  <c r="T414" i="145"/>
  <c r="S414" i="145"/>
  <c r="R414" i="145"/>
  <c r="Q414" i="145"/>
  <c r="P414" i="145"/>
  <c r="O414" i="145"/>
  <c r="N414" i="145"/>
  <c r="M414" i="145"/>
  <c r="L414" i="145"/>
  <c r="K414" i="145"/>
  <c r="J414" i="145"/>
  <c r="I414" i="145"/>
  <c r="H414" i="145"/>
  <c r="G414" i="145"/>
  <c r="F414" i="145"/>
  <c r="E414" i="145"/>
  <c r="AZ413" i="145"/>
  <c r="AY413" i="145"/>
  <c r="AX413" i="145"/>
  <c r="AW413" i="145"/>
  <c r="AV413" i="145"/>
  <c r="AU413" i="145"/>
  <c r="AT413" i="145"/>
  <c r="AS413" i="145"/>
  <c r="AR413" i="145"/>
  <c r="AQ413" i="145"/>
  <c r="AP413" i="145"/>
  <c r="AO413" i="145"/>
  <c r="AN413" i="145"/>
  <c r="AM413" i="145"/>
  <c r="AL413" i="145"/>
  <c r="AK413" i="145"/>
  <c r="AJ413" i="145"/>
  <c r="AI413" i="145"/>
  <c r="AH413" i="145"/>
  <c r="AG413" i="145"/>
  <c r="AF413" i="145"/>
  <c r="AE413" i="145"/>
  <c r="AD413" i="145"/>
  <c r="Z413" i="145"/>
  <c r="Y413" i="145"/>
  <c r="X413" i="145"/>
  <c r="W413" i="145"/>
  <c r="V413" i="145"/>
  <c r="U413" i="145"/>
  <c r="T413" i="145"/>
  <c r="S413" i="145"/>
  <c r="R413" i="145"/>
  <c r="Q413" i="145"/>
  <c r="P413" i="145"/>
  <c r="O413" i="145"/>
  <c r="N413" i="145"/>
  <c r="M413" i="145"/>
  <c r="L413" i="145"/>
  <c r="K413" i="145"/>
  <c r="J413" i="145"/>
  <c r="I413" i="145"/>
  <c r="H413" i="145"/>
  <c r="G413" i="145"/>
  <c r="F413" i="145"/>
  <c r="E413" i="145"/>
  <c r="AZ412" i="145"/>
  <c r="AY412" i="145"/>
  <c r="AX412" i="145"/>
  <c r="AW412" i="145"/>
  <c r="AV412" i="145"/>
  <c r="AU412" i="145"/>
  <c r="AT412" i="145"/>
  <c r="AS412" i="145"/>
  <c r="AR412" i="145"/>
  <c r="AQ412" i="145"/>
  <c r="AP412" i="145"/>
  <c r="AO412" i="145"/>
  <c r="AN412" i="145"/>
  <c r="AM412" i="145"/>
  <c r="AL412" i="145"/>
  <c r="AK412" i="145"/>
  <c r="AJ412" i="145"/>
  <c r="AI412" i="145"/>
  <c r="AH412" i="145"/>
  <c r="AG412" i="145"/>
  <c r="AF412" i="145"/>
  <c r="AE412" i="145"/>
  <c r="AD412" i="145"/>
  <c r="Z412" i="145"/>
  <c r="Y412" i="145"/>
  <c r="X412" i="145"/>
  <c r="W412" i="145"/>
  <c r="V412" i="145"/>
  <c r="U412" i="145"/>
  <c r="T412" i="145"/>
  <c r="S412" i="145"/>
  <c r="R412" i="145"/>
  <c r="Q412" i="145"/>
  <c r="P412" i="145"/>
  <c r="O412" i="145"/>
  <c r="N412" i="145"/>
  <c r="M412" i="145"/>
  <c r="L412" i="145"/>
  <c r="K412" i="145"/>
  <c r="J412" i="145"/>
  <c r="I412" i="145"/>
  <c r="H412" i="145"/>
  <c r="G412" i="145"/>
  <c r="F412" i="145"/>
  <c r="E412" i="145"/>
  <c r="AZ411" i="145"/>
  <c r="AY411" i="145"/>
  <c r="AX411" i="145"/>
  <c r="AW411" i="145"/>
  <c r="AV411" i="145"/>
  <c r="AU411" i="145"/>
  <c r="AT411" i="145"/>
  <c r="AS411" i="145"/>
  <c r="AR411" i="145"/>
  <c r="AQ411" i="145"/>
  <c r="AP411" i="145"/>
  <c r="AO411" i="145"/>
  <c r="AN411" i="145"/>
  <c r="AM411" i="145"/>
  <c r="AL411" i="145"/>
  <c r="AK411" i="145"/>
  <c r="AJ411" i="145"/>
  <c r="AI411" i="145"/>
  <c r="AH411" i="145"/>
  <c r="AG411" i="145"/>
  <c r="AF411" i="145"/>
  <c r="AE411" i="145"/>
  <c r="AD411" i="145"/>
  <c r="Z411" i="145"/>
  <c r="Y411" i="145"/>
  <c r="X411" i="145"/>
  <c r="W411" i="145"/>
  <c r="V411" i="145"/>
  <c r="U411" i="145"/>
  <c r="T411" i="145"/>
  <c r="S411" i="145"/>
  <c r="R411" i="145"/>
  <c r="Q411" i="145"/>
  <c r="P411" i="145"/>
  <c r="O411" i="145"/>
  <c r="N411" i="145"/>
  <c r="M411" i="145"/>
  <c r="L411" i="145"/>
  <c r="K411" i="145"/>
  <c r="J411" i="145"/>
  <c r="I411" i="145"/>
  <c r="H411" i="145"/>
  <c r="G411" i="145"/>
  <c r="F411" i="145"/>
  <c r="E411" i="145"/>
  <c r="AZ410" i="145"/>
  <c r="AY410" i="145"/>
  <c r="AX410" i="145"/>
  <c r="AW410" i="145"/>
  <c r="AV410" i="145"/>
  <c r="AU410" i="145"/>
  <c r="AT410" i="145"/>
  <c r="AS410" i="145"/>
  <c r="AR410" i="145"/>
  <c r="AQ410" i="145"/>
  <c r="AP410" i="145"/>
  <c r="AO410" i="145"/>
  <c r="AN410" i="145"/>
  <c r="AM410" i="145"/>
  <c r="AL410" i="145"/>
  <c r="AK410" i="145"/>
  <c r="AJ410" i="145"/>
  <c r="AI410" i="145"/>
  <c r="AH410" i="145"/>
  <c r="AG410" i="145"/>
  <c r="AF410" i="145"/>
  <c r="AE410" i="145"/>
  <c r="AD410" i="145"/>
  <c r="Z410" i="145"/>
  <c r="Y410" i="145"/>
  <c r="X410" i="145"/>
  <c r="W410" i="145"/>
  <c r="V410" i="145"/>
  <c r="U410" i="145"/>
  <c r="T410" i="145"/>
  <c r="S410" i="145"/>
  <c r="R410" i="145"/>
  <c r="Q410" i="145"/>
  <c r="P410" i="145"/>
  <c r="O410" i="145"/>
  <c r="N410" i="145"/>
  <c r="M410" i="145"/>
  <c r="L410" i="145"/>
  <c r="K410" i="145"/>
  <c r="J410" i="145"/>
  <c r="I410" i="145"/>
  <c r="H410" i="145"/>
  <c r="G410" i="145"/>
  <c r="F410" i="145"/>
  <c r="E410" i="145"/>
  <c r="AZ409" i="145"/>
  <c r="AY409" i="145"/>
  <c r="AX409" i="145"/>
  <c r="AW409" i="145"/>
  <c r="AV409" i="145"/>
  <c r="AU409" i="145"/>
  <c r="AT409" i="145"/>
  <c r="AS409" i="145"/>
  <c r="AR409" i="145"/>
  <c r="AQ409" i="145"/>
  <c r="AP409" i="145"/>
  <c r="AO409" i="145"/>
  <c r="AN409" i="145"/>
  <c r="AM409" i="145"/>
  <c r="AL409" i="145"/>
  <c r="AK409" i="145"/>
  <c r="AJ409" i="145"/>
  <c r="AI409" i="145"/>
  <c r="AH409" i="145"/>
  <c r="AG409" i="145"/>
  <c r="AF409" i="145"/>
  <c r="AE409" i="145"/>
  <c r="AD409" i="145"/>
  <c r="Z409" i="145"/>
  <c r="Y409" i="145"/>
  <c r="X409" i="145"/>
  <c r="W409" i="145"/>
  <c r="V409" i="145"/>
  <c r="U409" i="145"/>
  <c r="T409" i="145"/>
  <c r="S409" i="145"/>
  <c r="R409" i="145"/>
  <c r="Q409" i="145"/>
  <c r="P409" i="145"/>
  <c r="O409" i="145"/>
  <c r="N409" i="145"/>
  <c r="M409" i="145"/>
  <c r="L409" i="145"/>
  <c r="K409" i="145"/>
  <c r="J409" i="145"/>
  <c r="I409" i="145"/>
  <c r="H409" i="145"/>
  <c r="G409" i="145"/>
  <c r="F409" i="145"/>
  <c r="E409" i="145"/>
  <c r="AZ408" i="145"/>
  <c r="AY408" i="145"/>
  <c r="AX408" i="145"/>
  <c r="AW408" i="145"/>
  <c r="AV408" i="145"/>
  <c r="AU408" i="145"/>
  <c r="AT408" i="145"/>
  <c r="AS408" i="145"/>
  <c r="AR408" i="145"/>
  <c r="AQ408" i="145"/>
  <c r="AP408" i="145"/>
  <c r="AO408" i="145"/>
  <c r="AN408" i="145"/>
  <c r="AM408" i="145"/>
  <c r="AL408" i="145"/>
  <c r="AK408" i="145"/>
  <c r="AJ408" i="145"/>
  <c r="AI408" i="145"/>
  <c r="AH408" i="145"/>
  <c r="AG408" i="145"/>
  <c r="AF408" i="145"/>
  <c r="AE408" i="145"/>
  <c r="AD408" i="145"/>
  <c r="Z408" i="145"/>
  <c r="Y408" i="145"/>
  <c r="X408" i="145"/>
  <c r="W408" i="145"/>
  <c r="V408" i="145"/>
  <c r="U408" i="145"/>
  <c r="T408" i="145"/>
  <c r="S408" i="145"/>
  <c r="R408" i="145"/>
  <c r="Q408" i="145"/>
  <c r="P408" i="145"/>
  <c r="O408" i="145"/>
  <c r="N408" i="145"/>
  <c r="M408" i="145"/>
  <c r="L408" i="145"/>
  <c r="K408" i="145"/>
  <c r="J408" i="145"/>
  <c r="I408" i="145"/>
  <c r="H408" i="145"/>
  <c r="G408" i="145"/>
  <c r="F408" i="145"/>
  <c r="E408" i="145"/>
  <c r="AZ407" i="145"/>
  <c r="AY407" i="145"/>
  <c r="AX407" i="145"/>
  <c r="AW407" i="145"/>
  <c r="AV407" i="145"/>
  <c r="AU407" i="145"/>
  <c r="AT407" i="145"/>
  <c r="AS407" i="145"/>
  <c r="AR407" i="145"/>
  <c r="AQ407" i="145"/>
  <c r="AP407" i="145"/>
  <c r="AO407" i="145"/>
  <c r="AN407" i="145"/>
  <c r="AM407" i="145"/>
  <c r="AL407" i="145"/>
  <c r="AK407" i="145"/>
  <c r="AJ407" i="145"/>
  <c r="AI407" i="145"/>
  <c r="AH407" i="145"/>
  <c r="AG407" i="145"/>
  <c r="AF407" i="145"/>
  <c r="AE407" i="145"/>
  <c r="AD407" i="145"/>
  <c r="Z407" i="145"/>
  <c r="Y407" i="145"/>
  <c r="X407" i="145"/>
  <c r="W407" i="145"/>
  <c r="V407" i="145"/>
  <c r="U407" i="145"/>
  <c r="T407" i="145"/>
  <c r="S407" i="145"/>
  <c r="R407" i="145"/>
  <c r="Q407" i="145"/>
  <c r="P407" i="145"/>
  <c r="O407" i="145"/>
  <c r="N407" i="145"/>
  <c r="M407" i="145"/>
  <c r="L407" i="145"/>
  <c r="K407" i="145"/>
  <c r="J407" i="145"/>
  <c r="I407" i="145"/>
  <c r="H407" i="145"/>
  <c r="G407" i="145"/>
  <c r="F407" i="145"/>
  <c r="E407" i="145"/>
  <c r="AZ406" i="145"/>
  <c r="AY406" i="145"/>
  <c r="AX406" i="145"/>
  <c r="AW406" i="145"/>
  <c r="AV406" i="145"/>
  <c r="AU406" i="145"/>
  <c r="AT406" i="145"/>
  <c r="AS406" i="145"/>
  <c r="AR406" i="145"/>
  <c r="AQ406" i="145"/>
  <c r="AP406" i="145"/>
  <c r="AO406" i="145"/>
  <c r="AN406" i="145"/>
  <c r="AM406" i="145"/>
  <c r="AL406" i="145"/>
  <c r="AK406" i="145"/>
  <c r="AJ406" i="145"/>
  <c r="AI406" i="145"/>
  <c r="AH406" i="145"/>
  <c r="AG406" i="145"/>
  <c r="AF406" i="145"/>
  <c r="AE406" i="145"/>
  <c r="AD406" i="145"/>
  <c r="Z406" i="145"/>
  <c r="Y406" i="145"/>
  <c r="X406" i="145"/>
  <c r="W406" i="145"/>
  <c r="V406" i="145"/>
  <c r="U406" i="145"/>
  <c r="T406" i="145"/>
  <c r="S406" i="145"/>
  <c r="R406" i="145"/>
  <c r="Q406" i="145"/>
  <c r="P406" i="145"/>
  <c r="O406" i="145"/>
  <c r="N406" i="145"/>
  <c r="M406" i="145"/>
  <c r="L406" i="145"/>
  <c r="K406" i="145"/>
  <c r="J406" i="145"/>
  <c r="I406" i="145"/>
  <c r="H406" i="145"/>
  <c r="G406" i="145"/>
  <c r="F406" i="145"/>
  <c r="E406" i="145"/>
  <c r="AZ405" i="145"/>
  <c r="AY405" i="145"/>
  <c r="AX405" i="145"/>
  <c r="AW405" i="145"/>
  <c r="AV405" i="145"/>
  <c r="AU405" i="145"/>
  <c r="AT405" i="145"/>
  <c r="AS405" i="145"/>
  <c r="AR405" i="145"/>
  <c r="AQ405" i="145"/>
  <c r="AP405" i="145"/>
  <c r="AO405" i="145"/>
  <c r="AN405" i="145"/>
  <c r="AM405" i="145"/>
  <c r="AL405" i="145"/>
  <c r="AK405" i="145"/>
  <c r="AJ405" i="145"/>
  <c r="AI405" i="145"/>
  <c r="AH405" i="145"/>
  <c r="AG405" i="145"/>
  <c r="AF405" i="145"/>
  <c r="AE405" i="145"/>
  <c r="AD405" i="145"/>
  <c r="Z405" i="145"/>
  <c r="Y405" i="145"/>
  <c r="X405" i="145"/>
  <c r="W405" i="145"/>
  <c r="V405" i="145"/>
  <c r="U405" i="145"/>
  <c r="T405" i="145"/>
  <c r="S405" i="145"/>
  <c r="R405" i="145"/>
  <c r="Q405" i="145"/>
  <c r="P405" i="145"/>
  <c r="O405" i="145"/>
  <c r="N405" i="145"/>
  <c r="M405" i="145"/>
  <c r="L405" i="145"/>
  <c r="K405" i="145"/>
  <c r="J405" i="145"/>
  <c r="I405" i="145"/>
  <c r="H405" i="145"/>
  <c r="G405" i="145"/>
  <c r="F405" i="145"/>
  <c r="E405" i="145"/>
  <c r="AZ404" i="145"/>
  <c r="AY404" i="145"/>
  <c r="AX404" i="145"/>
  <c r="AW404" i="145"/>
  <c r="AV404" i="145"/>
  <c r="AU404" i="145"/>
  <c r="AT404" i="145"/>
  <c r="AS404" i="145"/>
  <c r="AR404" i="145"/>
  <c r="AQ404" i="145"/>
  <c r="AP404" i="145"/>
  <c r="AO404" i="145"/>
  <c r="AN404" i="145"/>
  <c r="AM404" i="145"/>
  <c r="AL404" i="145"/>
  <c r="AK404" i="145"/>
  <c r="AJ404" i="145"/>
  <c r="AI404" i="145"/>
  <c r="AH404" i="145"/>
  <c r="AG404" i="145"/>
  <c r="AF404" i="145"/>
  <c r="AE404" i="145"/>
  <c r="AD404" i="145"/>
  <c r="Z404" i="145"/>
  <c r="Y404" i="145"/>
  <c r="X404" i="145"/>
  <c r="W404" i="145"/>
  <c r="V404" i="145"/>
  <c r="U404" i="145"/>
  <c r="T404" i="145"/>
  <c r="S404" i="145"/>
  <c r="R404" i="145"/>
  <c r="Q404" i="145"/>
  <c r="P404" i="145"/>
  <c r="O404" i="145"/>
  <c r="N404" i="145"/>
  <c r="M404" i="145"/>
  <c r="L404" i="145"/>
  <c r="K404" i="145"/>
  <c r="J404" i="145"/>
  <c r="I404" i="145"/>
  <c r="H404" i="145"/>
  <c r="G404" i="145"/>
  <c r="F404" i="145"/>
  <c r="E404" i="145"/>
  <c r="AZ403" i="145"/>
  <c r="AY403" i="145"/>
  <c r="AX403" i="145"/>
  <c r="AW403" i="145"/>
  <c r="AV403" i="145"/>
  <c r="AU403" i="145"/>
  <c r="AT403" i="145"/>
  <c r="AS403" i="145"/>
  <c r="AR403" i="145"/>
  <c r="AQ403" i="145"/>
  <c r="AP403" i="145"/>
  <c r="AO403" i="145"/>
  <c r="AN403" i="145"/>
  <c r="AM403" i="145"/>
  <c r="AL403" i="145"/>
  <c r="AK403" i="145"/>
  <c r="AJ403" i="145"/>
  <c r="AI403" i="145"/>
  <c r="AH403" i="145"/>
  <c r="AG403" i="145"/>
  <c r="AF403" i="145"/>
  <c r="AE403" i="145"/>
  <c r="AD403" i="145"/>
  <c r="Z403" i="145"/>
  <c r="Y403" i="145"/>
  <c r="X403" i="145"/>
  <c r="W403" i="145"/>
  <c r="V403" i="145"/>
  <c r="U403" i="145"/>
  <c r="T403" i="145"/>
  <c r="S403" i="145"/>
  <c r="R403" i="145"/>
  <c r="Q403" i="145"/>
  <c r="P403" i="145"/>
  <c r="O403" i="145"/>
  <c r="N403" i="145"/>
  <c r="M403" i="145"/>
  <c r="L403" i="145"/>
  <c r="K403" i="145"/>
  <c r="J403" i="145"/>
  <c r="I403" i="145"/>
  <c r="H403" i="145"/>
  <c r="G403" i="145"/>
  <c r="F403" i="145"/>
  <c r="E403" i="145"/>
  <c r="AZ402" i="145"/>
  <c r="AY402" i="145"/>
  <c r="AX402" i="145"/>
  <c r="AW402" i="145"/>
  <c r="AV402" i="145"/>
  <c r="AU402" i="145"/>
  <c r="AT402" i="145"/>
  <c r="AS402" i="145"/>
  <c r="AR402" i="145"/>
  <c r="AQ402" i="145"/>
  <c r="AP402" i="145"/>
  <c r="AO402" i="145"/>
  <c r="AN402" i="145"/>
  <c r="AM402" i="145"/>
  <c r="AL402" i="145"/>
  <c r="AK402" i="145"/>
  <c r="AJ402" i="145"/>
  <c r="AI402" i="145"/>
  <c r="AH402" i="145"/>
  <c r="AG402" i="145"/>
  <c r="AF402" i="145"/>
  <c r="AE402" i="145"/>
  <c r="AD402" i="145"/>
  <c r="Z402" i="145"/>
  <c r="Y402" i="145"/>
  <c r="X402" i="145"/>
  <c r="W402" i="145"/>
  <c r="V402" i="145"/>
  <c r="U402" i="145"/>
  <c r="T402" i="145"/>
  <c r="S402" i="145"/>
  <c r="R402" i="145"/>
  <c r="Q402" i="145"/>
  <c r="P402" i="145"/>
  <c r="O402" i="145"/>
  <c r="N402" i="145"/>
  <c r="M402" i="145"/>
  <c r="L402" i="145"/>
  <c r="K402" i="145"/>
  <c r="J402" i="145"/>
  <c r="I402" i="145"/>
  <c r="H402" i="145"/>
  <c r="G402" i="145"/>
  <c r="F402" i="145"/>
  <c r="E402" i="145"/>
  <c r="AZ401" i="145"/>
  <c r="AY401" i="145"/>
  <c r="AX401" i="145"/>
  <c r="AW401" i="145"/>
  <c r="AV401" i="145"/>
  <c r="AU401" i="145"/>
  <c r="AT401" i="145"/>
  <c r="AS401" i="145"/>
  <c r="AR401" i="145"/>
  <c r="AQ401" i="145"/>
  <c r="AP401" i="145"/>
  <c r="AO401" i="145"/>
  <c r="AN401" i="145"/>
  <c r="AM401" i="145"/>
  <c r="AL401" i="145"/>
  <c r="AK401" i="145"/>
  <c r="AJ401" i="145"/>
  <c r="AI401" i="145"/>
  <c r="AH401" i="145"/>
  <c r="AG401" i="145"/>
  <c r="AF401" i="145"/>
  <c r="AE401" i="145"/>
  <c r="AD401" i="145"/>
  <c r="Z401" i="145"/>
  <c r="Y401" i="145"/>
  <c r="X401" i="145"/>
  <c r="W401" i="145"/>
  <c r="V401" i="145"/>
  <c r="U401" i="145"/>
  <c r="T401" i="145"/>
  <c r="S401" i="145"/>
  <c r="R401" i="145"/>
  <c r="Q401" i="145"/>
  <c r="P401" i="145"/>
  <c r="O401" i="145"/>
  <c r="N401" i="145"/>
  <c r="M401" i="145"/>
  <c r="L401" i="145"/>
  <c r="K401" i="145"/>
  <c r="J401" i="145"/>
  <c r="I401" i="145"/>
  <c r="H401" i="145"/>
  <c r="G401" i="145"/>
  <c r="F401" i="145"/>
  <c r="E401" i="145"/>
  <c r="AZ400" i="145"/>
  <c r="AY400" i="145"/>
  <c r="AX400" i="145"/>
  <c r="AW400" i="145"/>
  <c r="AV400" i="145"/>
  <c r="AU400" i="145"/>
  <c r="AT400" i="145"/>
  <c r="AS400" i="145"/>
  <c r="AR400" i="145"/>
  <c r="AQ400" i="145"/>
  <c r="AP400" i="145"/>
  <c r="AO400" i="145"/>
  <c r="AN400" i="145"/>
  <c r="AM400" i="145"/>
  <c r="AL400" i="145"/>
  <c r="AK400" i="145"/>
  <c r="AJ400" i="145"/>
  <c r="AI400" i="145"/>
  <c r="AH400" i="145"/>
  <c r="AG400" i="145"/>
  <c r="AF400" i="145"/>
  <c r="AE400" i="145"/>
  <c r="AD400" i="145"/>
  <c r="Z400" i="145"/>
  <c r="Y400" i="145"/>
  <c r="X400" i="145"/>
  <c r="W400" i="145"/>
  <c r="V400" i="145"/>
  <c r="U400" i="145"/>
  <c r="T400" i="145"/>
  <c r="S400" i="145"/>
  <c r="R400" i="145"/>
  <c r="Q400" i="145"/>
  <c r="P400" i="145"/>
  <c r="O400" i="145"/>
  <c r="N400" i="145"/>
  <c r="M400" i="145"/>
  <c r="L400" i="145"/>
  <c r="K400" i="145"/>
  <c r="J400" i="145"/>
  <c r="I400" i="145"/>
  <c r="H400" i="145"/>
  <c r="G400" i="145"/>
  <c r="F400" i="145"/>
  <c r="E400" i="145"/>
  <c r="AZ399" i="145"/>
  <c r="AY399" i="145"/>
  <c r="AX399" i="145"/>
  <c r="AW399" i="145"/>
  <c r="AV399" i="145"/>
  <c r="AU399" i="145"/>
  <c r="AT399" i="145"/>
  <c r="AS399" i="145"/>
  <c r="AR399" i="145"/>
  <c r="AQ399" i="145"/>
  <c r="AP399" i="145"/>
  <c r="AO399" i="145"/>
  <c r="AN399" i="145"/>
  <c r="AM399" i="145"/>
  <c r="AL399" i="145"/>
  <c r="AK399" i="145"/>
  <c r="AJ399" i="145"/>
  <c r="AI399" i="145"/>
  <c r="AH399" i="145"/>
  <c r="AG399" i="145"/>
  <c r="AF399" i="145"/>
  <c r="AE399" i="145"/>
  <c r="AD399" i="145"/>
  <c r="Z399" i="145"/>
  <c r="Y399" i="145"/>
  <c r="X399" i="145"/>
  <c r="W399" i="145"/>
  <c r="V399" i="145"/>
  <c r="U399" i="145"/>
  <c r="T399" i="145"/>
  <c r="S399" i="145"/>
  <c r="R399" i="145"/>
  <c r="Q399" i="145"/>
  <c r="P399" i="145"/>
  <c r="O399" i="145"/>
  <c r="N399" i="145"/>
  <c r="M399" i="145"/>
  <c r="L399" i="145"/>
  <c r="K399" i="145"/>
  <c r="J399" i="145"/>
  <c r="I399" i="145"/>
  <c r="H399" i="145"/>
  <c r="G399" i="145"/>
  <c r="F399" i="145"/>
  <c r="E399" i="145"/>
  <c r="AZ398" i="145"/>
  <c r="AY398" i="145"/>
  <c r="AX398" i="145"/>
  <c r="AW398" i="145"/>
  <c r="AV398" i="145"/>
  <c r="AU398" i="145"/>
  <c r="AT398" i="145"/>
  <c r="AS398" i="145"/>
  <c r="AR398" i="145"/>
  <c r="AQ398" i="145"/>
  <c r="AP398" i="145"/>
  <c r="AO398" i="145"/>
  <c r="AN398" i="145"/>
  <c r="AM398" i="145"/>
  <c r="AL398" i="145"/>
  <c r="AK398" i="145"/>
  <c r="AJ398" i="145"/>
  <c r="AI398" i="145"/>
  <c r="AH398" i="145"/>
  <c r="AG398" i="145"/>
  <c r="AF398" i="145"/>
  <c r="AE398" i="145"/>
  <c r="AD398" i="145"/>
  <c r="Z398" i="145"/>
  <c r="Y398" i="145"/>
  <c r="X398" i="145"/>
  <c r="W398" i="145"/>
  <c r="V398" i="145"/>
  <c r="U398" i="145"/>
  <c r="T398" i="145"/>
  <c r="S398" i="145"/>
  <c r="R398" i="145"/>
  <c r="Q398" i="145"/>
  <c r="P398" i="145"/>
  <c r="O398" i="145"/>
  <c r="N398" i="145"/>
  <c r="M398" i="145"/>
  <c r="L398" i="145"/>
  <c r="K398" i="145"/>
  <c r="J398" i="145"/>
  <c r="I398" i="145"/>
  <c r="H398" i="145"/>
  <c r="G398" i="145"/>
  <c r="F398" i="145"/>
  <c r="E398" i="145"/>
  <c r="AZ397" i="145"/>
  <c r="AY397" i="145"/>
  <c r="AX397" i="145"/>
  <c r="AW397" i="145"/>
  <c r="AV397" i="145"/>
  <c r="AU397" i="145"/>
  <c r="AT397" i="145"/>
  <c r="AS397" i="145"/>
  <c r="AR397" i="145"/>
  <c r="AQ397" i="145"/>
  <c r="AP397" i="145"/>
  <c r="AO397" i="145"/>
  <c r="AN397" i="145"/>
  <c r="AM397" i="145"/>
  <c r="AL397" i="145"/>
  <c r="AK397" i="145"/>
  <c r="AJ397" i="145"/>
  <c r="AI397" i="145"/>
  <c r="AH397" i="145"/>
  <c r="AG397" i="145"/>
  <c r="AF397" i="145"/>
  <c r="AE397" i="145"/>
  <c r="AD397" i="145"/>
  <c r="Z397" i="145"/>
  <c r="Y397" i="145"/>
  <c r="X397" i="145"/>
  <c r="W397" i="145"/>
  <c r="V397" i="145"/>
  <c r="U397" i="145"/>
  <c r="T397" i="145"/>
  <c r="S397" i="145"/>
  <c r="R397" i="145"/>
  <c r="Q397" i="145"/>
  <c r="P397" i="145"/>
  <c r="O397" i="145"/>
  <c r="N397" i="145"/>
  <c r="M397" i="145"/>
  <c r="L397" i="145"/>
  <c r="K397" i="145"/>
  <c r="J397" i="145"/>
  <c r="I397" i="145"/>
  <c r="H397" i="145"/>
  <c r="G397" i="145"/>
  <c r="F397" i="145"/>
  <c r="E397" i="145"/>
  <c r="AZ396" i="145"/>
  <c r="AY396" i="145"/>
  <c r="AX396" i="145"/>
  <c r="AW396" i="145"/>
  <c r="AV396" i="145"/>
  <c r="AU396" i="145"/>
  <c r="AT396" i="145"/>
  <c r="AS396" i="145"/>
  <c r="AR396" i="145"/>
  <c r="AQ396" i="145"/>
  <c r="AP396" i="145"/>
  <c r="AO396" i="145"/>
  <c r="AN396" i="145"/>
  <c r="AM396" i="145"/>
  <c r="AL396" i="145"/>
  <c r="AK396" i="145"/>
  <c r="AJ396" i="145"/>
  <c r="AI396" i="145"/>
  <c r="AH396" i="145"/>
  <c r="AG396" i="145"/>
  <c r="AF396" i="145"/>
  <c r="AE396" i="145"/>
  <c r="AD396" i="145"/>
  <c r="Z396" i="145"/>
  <c r="Y396" i="145"/>
  <c r="X396" i="145"/>
  <c r="W396" i="145"/>
  <c r="V396" i="145"/>
  <c r="U396" i="145"/>
  <c r="T396" i="145"/>
  <c r="S396" i="145"/>
  <c r="R396" i="145"/>
  <c r="Q396" i="145"/>
  <c r="P396" i="145"/>
  <c r="O396" i="145"/>
  <c r="N396" i="145"/>
  <c r="M396" i="145"/>
  <c r="L396" i="145"/>
  <c r="K396" i="145"/>
  <c r="J396" i="145"/>
  <c r="I396" i="145"/>
  <c r="H396" i="145"/>
  <c r="G396" i="145"/>
  <c r="F396" i="145"/>
  <c r="E396" i="145"/>
  <c r="AZ395" i="145"/>
  <c r="AY395" i="145"/>
  <c r="AX395" i="145"/>
  <c r="AW395" i="145"/>
  <c r="AV395" i="145"/>
  <c r="AU395" i="145"/>
  <c r="AT395" i="145"/>
  <c r="AS395" i="145"/>
  <c r="AR395" i="145"/>
  <c r="AQ395" i="145"/>
  <c r="AP395" i="145"/>
  <c r="AO395" i="145"/>
  <c r="AN395" i="145"/>
  <c r="AM395" i="145"/>
  <c r="AL395" i="145"/>
  <c r="AK395" i="145"/>
  <c r="AJ395" i="145"/>
  <c r="AI395" i="145"/>
  <c r="AH395" i="145"/>
  <c r="AG395" i="145"/>
  <c r="AF395" i="145"/>
  <c r="AE395" i="145"/>
  <c r="AD395" i="145"/>
  <c r="Z395" i="145"/>
  <c r="Y395" i="145"/>
  <c r="X395" i="145"/>
  <c r="W395" i="145"/>
  <c r="V395" i="145"/>
  <c r="U395" i="145"/>
  <c r="T395" i="145"/>
  <c r="S395" i="145"/>
  <c r="R395" i="145"/>
  <c r="Q395" i="145"/>
  <c r="P395" i="145"/>
  <c r="O395" i="145"/>
  <c r="N395" i="145"/>
  <c r="M395" i="145"/>
  <c r="L395" i="145"/>
  <c r="K395" i="145"/>
  <c r="J395" i="145"/>
  <c r="I395" i="145"/>
  <c r="H395" i="145"/>
  <c r="G395" i="145"/>
  <c r="F395" i="145"/>
  <c r="E395" i="145"/>
  <c r="AZ394" i="145"/>
  <c r="AY394" i="145"/>
  <c r="AX394" i="145"/>
  <c r="AW394" i="145"/>
  <c r="AV394" i="145"/>
  <c r="AU394" i="145"/>
  <c r="AT394" i="145"/>
  <c r="AS394" i="145"/>
  <c r="AR394" i="145"/>
  <c r="AQ394" i="145"/>
  <c r="AP394" i="145"/>
  <c r="AO394" i="145"/>
  <c r="AN394" i="145"/>
  <c r="AM394" i="145"/>
  <c r="AL394" i="145"/>
  <c r="AK394" i="145"/>
  <c r="AJ394" i="145"/>
  <c r="AI394" i="145"/>
  <c r="AH394" i="145"/>
  <c r="AG394" i="145"/>
  <c r="AF394" i="145"/>
  <c r="AE394" i="145"/>
  <c r="AD394" i="145"/>
  <c r="Z394" i="145"/>
  <c r="Y394" i="145"/>
  <c r="X394" i="145"/>
  <c r="W394" i="145"/>
  <c r="V394" i="145"/>
  <c r="U394" i="145"/>
  <c r="T394" i="145"/>
  <c r="S394" i="145"/>
  <c r="R394" i="145"/>
  <c r="Q394" i="145"/>
  <c r="P394" i="145"/>
  <c r="O394" i="145"/>
  <c r="N394" i="145"/>
  <c r="M394" i="145"/>
  <c r="L394" i="145"/>
  <c r="K394" i="145"/>
  <c r="J394" i="145"/>
  <c r="I394" i="145"/>
  <c r="H394" i="145"/>
  <c r="G394" i="145"/>
  <c r="F394" i="145"/>
  <c r="E394" i="145"/>
  <c r="AZ393" i="145"/>
  <c r="AY393" i="145"/>
  <c r="AX393" i="145"/>
  <c r="AW393" i="145"/>
  <c r="AV393" i="145"/>
  <c r="AU393" i="145"/>
  <c r="AT393" i="145"/>
  <c r="AS393" i="145"/>
  <c r="AR393" i="145"/>
  <c r="AQ393" i="145"/>
  <c r="AP393" i="145"/>
  <c r="AO393" i="145"/>
  <c r="AN393" i="145"/>
  <c r="AM393" i="145"/>
  <c r="AL393" i="145"/>
  <c r="AK393" i="145"/>
  <c r="AJ393" i="145"/>
  <c r="AI393" i="145"/>
  <c r="AH393" i="145"/>
  <c r="AG393" i="145"/>
  <c r="AF393" i="145"/>
  <c r="AE393" i="145"/>
  <c r="AD393" i="145"/>
  <c r="Z393" i="145"/>
  <c r="Y393" i="145"/>
  <c r="X393" i="145"/>
  <c r="W393" i="145"/>
  <c r="V393" i="145"/>
  <c r="U393" i="145"/>
  <c r="T393" i="145"/>
  <c r="S393" i="145"/>
  <c r="R393" i="145"/>
  <c r="Q393" i="145"/>
  <c r="P393" i="145"/>
  <c r="O393" i="145"/>
  <c r="N393" i="145"/>
  <c r="M393" i="145"/>
  <c r="L393" i="145"/>
  <c r="K393" i="145"/>
  <c r="J393" i="145"/>
  <c r="I393" i="145"/>
  <c r="H393" i="145"/>
  <c r="G393" i="145"/>
  <c r="F393" i="145"/>
  <c r="E393" i="145"/>
  <c r="AZ392" i="145"/>
  <c r="AY392" i="145"/>
  <c r="AX392" i="145"/>
  <c r="AW392" i="145"/>
  <c r="AV392" i="145"/>
  <c r="AU392" i="145"/>
  <c r="AT392" i="145"/>
  <c r="AS392" i="145"/>
  <c r="AR392" i="145"/>
  <c r="AQ392" i="145"/>
  <c r="AP392" i="145"/>
  <c r="AO392" i="145"/>
  <c r="AN392" i="145"/>
  <c r="AM392" i="145"/>
  <c r="AL392" i="145"/>
  <c r="AK392" i="145"/>
  <c r="AJ392" i="145"/>
  <c r="AI392" i="145"/>
  <c r="AH392" i="145"/>
  <c r="AG392" i="145"/>
  <c r="AF392" i="145"/>
  <c r="AE392" i="145"/>
  <c r="AD392" i="145"/>
  <c r="Z392" i="145"/>
  <c r="Y392" i="145"/>
  <c r="X392" i="145"/>
  <c r="W392" i="145"/>
  <c r="V392" i="145"/>
  <c r="U392" i="145"/>
  <c r="T392" i="145"/>
  <c r="S392" i="145"/>
  <c r="R392" i="145"/>
  <c r="Q392" i="145"/>
  <c r="P392" i="145"/>
  <c r="O392" i="145"/>
  <c r="N392" i="145"/>
  <c r="M392" i="145"/>
  <c r="L392" i="145"/>
  <c r="K392" i="145"/>
  <c r="J392" i="145"/>
  <c r="I392" i="145"/>
  <c r="H392" i="145"/>
  <c r="G392" i="145"/>
  <c r="F392" i="145"/>
  <c r="E392" i="145"/>
  <c r="AZ391" i="145"/>
  <c r="AY391" i="145"/>
  <c r="AX391" i="145"/>
  <c r="AW391" i="145"/>
  <c r="AV391" i="145"/>
  <c r="AU391" i="145"/>
  <c r="AT391" i="145"/>
  <c r="AS391" i="145"/>
  <c r="AR391" i="145"/>
  <c r="AQ391" i="145"/>
  <c r="AP391" i="145"/>
  <c r="AO391" i="145"/>
  <c r="AN391" i="145"/>
  <c r="AM391" i="145"/>
  <c r="AL391" i="145"/>
  <c r="AK391" i="145"/>
  <c r="AJ391" i="145"/>
  <c r="AI391" i="145"/>
  <c r="AH391" i="145"/>
  <c r="AG391" i="145"/>
  <c r="AF391" i="145"/>
  <c r="AE391" i="145"/>
  <c r="AD391" i="145"/>
  <c r="Z391" i="145"/>
  <c r="Y391" i="145"/>
  <c r="X391" i="145"/>
  <c r="W391" i="145"/>
  <c r="V391" i="145"/>
  <c r="U391" i="145"/>
  <c r="T391" i="145"/>
  <c r="S391" i="145"/>
  <c r="R391" i="145"/>
  <c r="Q391" i="145"/>
  <c r="P391" i="145"/>
  <c r="O391" i="145"/>
  <c r="N391" i="145"/>
  <c r="M391" i="145"/>
  <c r="L391" i="145"/>
  <c r="K391" i="145"/>
  <c r="J391" i="145"/>
  <c r="I391" i="145"/>
  <c r="H391" i="145"/>
  <c r="G391" i="145"/>
  <c r="F391" i="145"/>
  <c r="E391" i="145"/>
  <c r="AZ390" i="145"/>
  <c r="AY390" i="145"/>
  <c r="AX390" i="145"/>
  <c r="AW390" i="145"/>
  <c r="AV390" i="145"/>
  <c r="AU390" i="145"/>
  <c r="AT390" i="145"/>
  <c r="AS390" i="145"/>
  <c r="AR390" i="145"/>
  <c r="AQ390" i="145"/>
  <c r="AP390" i="145"/>
  <c r="AO390" i="145"/>
  <c r="AN390" i="145"/>
  <c r="AM390" i="145"/>
  <c r="AL390" i="145"/>
  <c r="AK390" i="145"/>
  <c r="AJ390" i="145"/>
  <c r="AI390" i="145"/>
  <c r="AH390" i="145"/>
  <c r="AG390" i="145"/>
  <c r="AF390" i="145"/>
  <c r="AE390" i="145"/>
  <c r="AD390" i="145"/>
  <c r="Z390" i="145"/>
  <c r="Y390" i="145"/>
  <c r="X390" i="145"/>
  <c r="W390" i="145"/>
  <c r="V390" i="145"/>
  <c r="U390" i="145"/>
  <c r="T390" i="145"/>
  <c r="S390" i="145"/>
  <c r="R390" i="145"/>
  <c r="Q390" i="145"/>
  <c r="P390" i="145"/>
  <c r="O390" i="145"/>
  <c r="N390" i="145"/>
  <c r="M390" i="145"/>
  <c r="L390" i="145"/>
  <c r="K390" i="145"/>
  <c r="J390" i="145"/>
  <c r="I390" i="145"/>
  <c r="H390" i="145"/>
  <c r="G390" i="145"/>
  <c r="F390" i="145"/>
  <c r="E390" i="145"/>
  <c r="AZ389" i="145"/>
  <c r="AY389" i="145"/>
  <c r="AX389" i="145"/>
  <c r="AW389" i="145"/>
  <c r="AV389" i="145"/>
  <c r="AU389" i="145"/>
  <c r="AT389" i="145"/>
  <c r="AS389" i="145"/>
  <c r="AR389" i="145"/>
  <c r="AQ389" i="145"/>
  <c r="AP389" i="145"/>
  <c r="AO389" i="145"/>
  <c r="AN389" i="145"/>
  <c r="AM389" i="145"/>
  <c r="AL389" i="145"/>
  <c r="AK389" i="145"/>
  <c r="AJ389" i="145"/>
  <c r="AI389" i="145"/>
  <c r="AH389" i="145"/>
  <c r="AG389" i="145"/>
  <c r="AF389" i="145"/>
  <c r="AE389" i="145"/>
  <c r="AD389" i="145"/>
  <c r="Z389" i="145"/>
  <c r="Y389" i="145"/>
  <c r="X389" i="145"/>
  <c r="W389" i="145"/>
  <c r="V389" i="145"/>
  <c r="U389" i="145"/>
  <c r="T389" i="145"/>
  <c r="S389" i="145"/>
  <c r="R389" i="145"/>
  <c r="Q389" i="145"/>
  <c r="P389" i="145"/>
  <c r="O389" i="145"/>
  <c r="N389" i="145"/>
  <c r="M389" i="145"/>
  <c r="L389" i="145"/>
  <c r="K389" i="145"/>
  <c r="J389" i="145"/>
  <c r="I389" i="145"/>
  <c r="H389" i="145"/>
  <c r="G389" i="145"/>
  <c r="F389" i="145"/>
  <c r="E389" i="145"/>
  <c r="AZ388" i="145"/>
  <c r="AY388" i="145"/>
  <c r="AX388" i="145"/>
  <c r="AW388" i="145"/>
  <c r="AV388" i="145"/>
  <c r="AU388" i="145"/>
  <c r="AT388" i="145"/>
  <c r="AS388" i="145"/>
  <c r="AR388" i="145"/>
  <c r="AQ388" i="145"/>
  <c r="AP388" i="145"/>
  <c r="AO388" i="145"/>
  <c r="AN388" i="145"/>
  <c r="AM388" i="145"/>
  <c r="AL388" i="145"/>
  <c r="AK388" i="145"/>
  <c r="AJ388" i="145"/>
  <c r="AI388" i="145"/>
  <c r="AH388" i="145"/>
  <c r="AG388" i="145"/>
  <c r="AF388" i="145"/>
  <c r="AE388" i="145"/>
  <c r="AD388" i="145"/>
  <c r="Z388" i="145"/>
  <c r="Y388" i="145"/>
  <c r="X388" i="145"/>
  <c r="W388" i="145"/>
  <c r="V388" i="145"/>
  <c r="U388" i="145"/>
  <c r="T388" i="145"/>
  <c r="S388" i="145"/>
  <c r="R388" i="145"/>
  <c r="Q388" i="145"/>
  <c r="P388" i="145"/>
  <c r="O388" i="145"/>
  <c r="N388" i="145"/>
  <c r="M388" i="145"/>
  <c r="L388" i="145"/>
  <c r="K388" i="145"/>
  <c r="J388" i="145"/>
  <c r="I388" i="145"/>
  <c r="H388" i="145"/>
  <c r="G388" i="145"/>
  <c r="F388" i="145"/>
  <c r="E388" i="145"/>
  <c r="AZ387" i="145"/>
  <c r="AY387" i="145"/>
  <c r="AX387" i="145"/>
  <c r="AW387" i="145"/>
  <c r="AV387" i="145"/>
  <c r="AU387" i="145"/>
  <c r="AT387" i="145"/>
  <c r="AS387" i="145"/>
  <c r="AR387" i="145"/>
  <c r="AQ387" i="145"/>
  <c r="AP387" i="145"/>
  <c r="AO387" i="145"/>
  <c r="AN387" i="145"/>
  <c r="AM387" i="145"/>
  <c r="AL387" i="145"/>
  <c r="AK387" i="145"/>
  <c r="AJ387" i="145"/>
  <c r="AI387" i="145"/>
  <c r="AH387" i="145"/>
  <c r="AG387" i="145"/>
  <c r="AF387" i="145"/>
  <c r="AE387" i="145"/>
  <c r="AD387" i="145"/>
  <c r="Z387" i="145"/>
  <c r="Y387" i="145"/>
  <c r="X387" i="145"/>
  <c r="W387" i="145"/>
  <c r="V387" i="145"/>
  <c r="U387" i="145"/>
  <c r="T387" i="145"/>
  <c r="S387" i="145"/>
  <c r="R387" i="145"/>
  <c r="Q387" i="145"/>
  <c r="P387" i="145"/>
  <c r="O387" i="145"/>
  <c r="N387" i="145"/>
  <c r="M387" i="145"/>
  <c r="L387" i="145"/>
  <c r="K387" i="145"/>
  <c r="J387" i="145"/>
  <c r="I387" i="145"/>
  <c r="H387" i="145"/>
  <c r="G387" i="145"/>
  <c r="F387" i="145"/>
  <c r="E387" i="145"/>
  <c r="AZ386" i="145"/>
  <c r="AY386" i="145"/>
  <c r="AX386" i="145"/>
  <c r="AW386" i="145"/>
  <c r="AV386" i="145"/>
  <c r="AU386" i="145"/>
  <c r="AT386" i="145"/>
  <c r="AS386" i="145"/>
  <c r="AR386" i="145"/>
  <c r="AQ386" i="145"/>
  <c r="AP386" i="145"/>
  <c r="AO386" i="145"/>
  <c r="AN386" i="145"/>
  <c r="AM386" i="145"/>
  <c r="AL386" i="145"/>
  <c r="AK386" i="145"/>
  <c r="AJ386" i="145"/>
  <c r="AI386" i="145"/>
  <c r="AH386" i="145"/>
  <c r="AG386" i="145"/>
  <c r="AF386" i="145"/>
  <c r="AE386" i="145"/>
  <c r="AD386" i="145"/>
  <c r="Z386" i="145"/>
  <c r="Y386" i="145"/>
  <c r="X386" i="145"/>
  <c r="W386" i="145"/>
  <c r="V386" i="145"/>
  <c r="U386" i="145"/>
  <c r="T386" i="145"/>
  <c r="S386" i="145"/>
  <c r="R386" i="145"/>
  <c r="Q386" i="145"/>
  <c r="P386" i="145"/>
  <c r="O386" i="145"/>
  <c r="N386" i="145"/>
  <c r="M386" i="145"/>
  <c r="L386" i="145"/>
  <c r="K386" i="145"/>
  <c r="J386" i="145"/>
  <c r="I386" i="145"/>
  <c r="H386" i="145"/>
  <c r="G386" i="145"/>
  <c r="F386" i="145"/>
  <c r="E386" i="145"/>
  <c r="AZ385" i="145"/>
  <c r="AY385" i="145"/>
  <c r="AX385" i="145"/>
  <c r="AW385" i="145"/>
  <c r="AV385" i="145"/>
  <c r="AU385" i="145"/>
  <c r="AT385" i="145"/>
  <c r="AS385" i="145"/>
  <c r="AR385" i="145"/>
  <c r="AQ385" i="145"/>
  <c r="AP385" i="145"/>
  <c r="AO385" i="145"/>
  <c r="AN385" i="145"/>
  <c r="AM385" i="145"/>
  <c r="AL385" i="145"/>
  <c r="AK385" i="145"/>
  <c r="AJ385" i="145"/>
  <c r="AI385" i="145"/>
  <c r="AH385" i="145"/>
  <c r="AG385" i="145"/>
  <c r="AF385" i="145"/>
  <c r="AE385" i="145"/>
  <c r="AD385" i="145"/>
  <c r="Z385" i="145"/>
  <c r="Y385" i="145"/>
  <c r="X385" i="145"/>
  <c r="W385" i="145"/>
  <c r="V385" i="145"/>
  <c r="U385" i="145"/>
  <c r="T385" i="145"/>
  <c r="S385" i="145"/>
  <c r="R385" i="145"/>
  <c r="Q385" i="145"/>
  <c r="P385" i="145"/>
  <c r="O385" i="145"/>
  <c r="N385" i="145"/>
  <c r="M385" i="145"/>
  <c r="L385" i="145"/>
  <c r="K385" i="145"/>
  <c r="J385" i="145"/>
  <c r="I385" i="145"/>
  <c r="H385" i="145"/>
  <c r="G385" i="145"/>
  <c r="F385" i="145"/>
  <c r="E385" i="145"/>
  <c r="AZ384" i="145"/>
  <c r="AY384" i="145"/>
  <c r="AX384" i="145"/>
  <c r="AW384" i="145"/>
  <c r="AV384" i="145"/>
  <c r="AU384" i="145"/>
  <c r="AT384" i="145"/>
  <c r="AS384" i="145"/>
  <c r="AR384" i="145"/>
  <c r="AQ384" i="145"/>
  <c r="AP384" i="145"/>
  <c r="AO384" i="145"/>
  <c r="AN384" i="145"/>
  <c r="AM384" i="145"/>
  <c r="AL384" i="145"/>
  <c r="AK384" i="145"/>
  <c r="AJ384" i="145"/>
  <c r="AI384" i="145"/>
  <c r="AH384" i="145"/>
  <c r="AG384" i="145"/>
  <c r="AF384" i="145"/>
  <c r="AE384" i="145"/>
  <c r="AD384" i="145"/>
  <c r="Z384" i="145"/>
  <c r="Y384" i="145"/>
  <c r="X384" i="145"/>
  <c r="W384" i="145"/>
  <c r="V384" i="145"/>
  <c r="U384" i="145"/>
  <c r="T384" i="145"/>
  <c r="S384" i="145"/>
  <c r="R384" i="145"/>
  <c r="Q384" i="145"/>
  <c r="P384" i="145"/>
  <c r="O384" i="145"/>
  <c r="N384" i="145"/>
  <c r="M384" i="145"/>
  <c r="L384" i="145"/>
  <c r="K384" i="145"/>
  <c r="J384" i="145"/>
  <c r="I384" i="145"/>
  <c r="H384" i="145"/>
  <c r="G384" i="145"/>
  <c r="F384" i="145"/>
  <c r="E384" i="145"/>
  <c r="AZ383" i="145"/>
  <c r="AY383" i="145"/>
  <c r="AX383" i="145"/>
  <c r="AW383" i="145"/>
  <c r="AV383" i="145"/>
  <c r="AU383" i="145"/>
  <c r="AT383" i="145"/>
  <c r="AS383" i="145"/>
  <c r="AR383" i="145"/>
  <c r="AQ383" i="145"/>
  <c r="AP383" i="145"/>
  <c r="AO383" i="145"/>
  <c r="AN383" i="145"/>
  <c r="AM383" i="145"/>
  <c r="AL383" i="145"/>
  <c r="AK383" i="145"/>
  <c r="AJ383" i="145"/>
  <c r="AI383" i="145"/>
  <c r="AH383" i="145"/>
  <c r="AG383" i="145"/>
  <c r="AF383" i="145"/>
  <c r="AE383" i="145"/>
  <c r="AD383" i="145"/>
  <c r="Z383" i="145"/>
  <c r="Y383" i="145"/>
  <c r="X383" i="145"/>
  <c r="W383" i="145"/>
  <c r="V383" i="145"/>
  <c r="U383" i="145"/>
  <c r="T383" i="145"/>
  <c r="S383" i="145"/>
  <c r="R383" i="145"/>
  <c r="Q383" i="145"/>
  <c r="P383" i="145"/>
  <c r="O383" i="145"/>
  <c r="N383" i="145"/>
  <c r="M383" i="145"/>
  <c r="L383" i="145"/>
  <c r="K383" i="145"/>
  <c r="J383" i="145"/>
  <c r="I383" i="145"/>
  <c r="H383" i="145"/>
  <c r="G383" i="145"/>
  <c r="F383" i="145"/>
  <c r="E383" i="145"/>
  <c r="AZ382" i="145"/>
  <c r="AY382" i="145"/>
  <c r="AX382" i="145"/>
  <c r="AW382" i="145"/>
  <c r="AV382" i="145"/>
  <c r="AU382" i="145"/>
  <c r="AT382" i="145"/>
  <c r="AS382" i="145"/>
  <c r="AR382" i="145"/>
  <c r="AQ382" i="145"/>
  <c r="AP382" i="145"/>
  <c r="AO382" i="145"/>
  <c r="AN382" i="145"/>
  <c r="AM382" i="145"/>
  <c r="AL382" i="145"/>
  <c r="AK382" i="145"/>
  <c r="AJ382" i="145"/>
  <c r="AI382" i="145"/>
  <c r="AH382" i="145"/>
  <c r="AG382" i="145"/>
  <c r="AF382" i="145"/>
  <c r="AE382" i="145"/>
  <c r="AD382" i="145"/>
  <c r="Z382" i="145"/>
  <c r="Y382" i="145"/>
  <c r="X382" i="145"/>
  <c r="W382" i="145"/>
  <c r="V382" i="145"/>
  <c r="U382" i="145"/>
  <c r="T382" i="145"/>
  <c r="S382" i="145"/>
  <c r="R382" i="145"/>
  <c r="Q382" i="145"/>
  <c r="P382" i="145"/>
  <c r="O382" i="145"/>
  <c r="N382" i="145"/>
  <c r="M382" i="145"/>
  <c r="L382" i="145"/>
  <c r="K382" i="145"/>
  <c r="J382" i="145"/>
  <c r="I382" i="145"/>
  <c r="H382" i="145"/>
  <c r="G382" i="145"/>
  <c r="F382" i="145"/>
  <c r="E382" i="145"/>
  <c r="AZ381" i="145"/>
  <c r="AY381" i="145"/>
  <c r="AX381" i="145"/>
  <c r="AW381" i="145"/>
  <c r="AV381" i="145"/>
  <c r="AU381" i="145"/>
  <c r="AT381" i="145"/>
  <c r="AS381" i="145"/>
  <c r="AR381" i="145"/>
  <c r="AQ381" i="145"/>
  <c r="AP381" i="145"/>
  <c r="AO381" i="145"/>
  <c r="AN381" i="145"/>
  <c r="AM381" i="145"/>
  <c r="AL381" i="145"/>
  <c r="AK381" i="145"/>
  <c r="AJ381" i="145"/>
  <c r="AI381" i="145"/>
  <c r="AH381" i="145"/>
  <c r="AG381" i="145"/>
  <c r="AF381" i="145"/>
  <c r="AE381" i="145"/>
  <c r="AD381" i="145"/>
  <c r="Z381" i="145"/>
  <c r="Y381" i="145"/>
  <c r="X381" i="145"/>
  <c r="W381" i="145"/>
  <c r="V381" i="145"/>
  <c r="U381" i="145"/>
  <c r="T381" i="145"/>
  <c r="S381" i="145"/>
  <c r="R381" i="145"/>
  <c r="Q381" i="145"/>
  <c r="P381" i="145"/>
  <c r="O381" i="145"/>
  <c r="N381" i="145"/>
  <c r="M381" i="145"/>
  <c r="L381" i="145"/>
  <c r="K381" i="145"/>
  <c r="J381" i="145"/>
  <c r="I381" i="145"/>
  <c r="H381" i="145"/>
  <c r="G381" i="145"/>
  <c r="F381" i="145"/>
  <c r="E381" i="145"/>
  <c r="AZ380" i="145"/>
  <c r="AY380" i="145"/>
  <c r="AX380" i="145"/>
  <c r="AW380" i="145"/>
  <c r="AV380" i="145"/>
  <c r="AU380" i="145"/>
  <c r="AT380" i="145"/>
  <c r="AS380" i="145"/>
  <c r="AR380" i="145"/>
  <c r="AQ380" i="145"/>
  <c r="AP380" i="145"/>
  <c r="AO380" i="145"/>
  <c r="AN380" i="145"/>
  <c r="AM380" i="145"/>
  <c r="AL380" i="145"/>
  <c r="AK380" i="145"/>
  <c r="AJ380" i="145"/>
  <c r="AI380" i="145"/>
  <c r="AH380" i="145"/>
  <c r="AG380" i="145"/>
  <c r="AF380" i="145"/>
  <c r="AE380" i="145"/>
  <c r="AD380" i="145"/>
  <c r="Z380" i="145"/>
  <c r="Y380" i="145"/>
  <c r="X380" i="145"/>
  <c r="W380" i="145"/>
  <c r="V380" i="145"/>
  <c r="U380" i="145"/>
  <c r="T380" i="145"/>
  <c r="S380" i="145"/>
  <c r="R380" i="145"/>
  <c r="Q380" i="145"/>
  <c r="P380" i="145"/>
  <c r="O380" i="145"/>
  <c r="N380" i="145"/>
  <c r="M380" i="145"/>
  <c r="L380" i="145"/>
  <c r="K380" i="145"/>
  <c r="J380" i="145"/>
  <c r="I380" i="145"/>
  <c r="H380" i="145"/>
  <c r="G380" i="145"/>
  <c r="F380" i="145"/>
  <c r="E380" i="145"/>
  <c r="AZ379" i="145"/>
  <c r="AY379" i="145"/>
  <c r="AX379" i="145"/>
  <c r="AW379" i="145"/>
  <c r="AV379" i="145"/>
  <c r="AU379" i="145"/>
  <c r="AT379" i="145"/>
  <c r="AS379" i="145"/>
  <c r="AR379" i="145"/>
  <c r="AQ379" i="145"/>
  <c r="AP379" i="145"/>
  <c r="AO379" i="145"/>
  <c r="AN379" i="145"/>
  <c r="AM379" i="145"/>
  <c r="AL379" i="145"/>
  <c r="AK379" i="145"/>
  <c r="AJ379" i="145"/>
  <c r="AI379" i="145"/>
  <c r="AH379" i="145"/>
  <c r="AG379" i="145"/>
  <c r="AF379" i="145"/>
  <c r="AE379" i="145"/>
  <c r="AD379" i="145"/>
  <c r="Z379" i="145"/>
  <c r="Y379" i="145"/>
  <c r="X379" i="145"/>
  <c r="W379" i="145"/>
  <c r="V379" i="145"/>
  <c r="U379" i="145"/>
  <c r="T379" i="145"/>
  <c r="S379" i="145"/>
  <c r="R379" i="145"/>
  <c r="Q379" i="145"/>
  <c r="P379" i="145"/>
  <c r="O379" i="145"/>
  <c r="N379" i="145"/>
  <c r="M379" i="145"/>
  <c r="L379" i="145"/>
  <c r="K379" i="145"/>
  <c r="J379" i="145"/>
  <c r="I379" i="145"/>
  <c r="H379" i="145"/>
  <c r="G379" i="145"/>
  <c r="F379" i="145"/>
  <c r="E379" i="145"/>
  <c r="AZ378" i="145"/>
  <c r="AY378" i="145"/>
  <c r="AX378" i="145"/>
  <c r="AW378" i="145"/>
  <c r="AV378" i="145"/>
  <c r="AU378" i="145"/>
  <c r="AT378" i="145"/>
  <c r="AS378" i="145"/>
  <c r="AR378" i="145"/>
  <c r="AQ378" i="145"/>
  <c r="AP378" i="145"/>
  <c r="AO378" i="145"/>
  <c r="AN378" i="145"/>
  <c r="AM378" i="145"/>
  <c r="AL378" i="145"/>
  <c r="AK378" i="145"/>
  <c r="AJ378" i="145"/>
  <c r="AI378" i="145"/>
  <c r="AH378" i="145"/>
  <c r="AG378" i="145"/>
  <c r="AF378" i="145"/>
  <c r="AE378" i="145"/>
  <c r="AD378" i="145"/>
  <c r="Z378" i="145"/>
  <c r="Y378" i="145"/>
  <c r="X378" i="145"/>
  <c r="W378" i="145"/>
  <c r="V378" i="145"/>
  <c r="U378" i="145"/>
  <c r="T378" i="145"/>
  <c r="S378" i="145"/>
  <c r="R378" i="145"/>
  <c r="Q378" i="145"/>
  <c r="P378" i="145"/>
  <c r="O378" i="145"/>
  <c r="N378" i="145"/>
  <c r="M378" i="145"/>
  <c r="L378" i="145"/>
  <c r="K378" i="145"/>
  <c r="J378" i="145"/>
  <c r="I378" i="145"/>
  <c r="H378" i="145"/>
  <c r="G378" i="145"/>
  <c r="F378" i="145"/>
  <c r="E378" i="145"/>
  <c r="AZ377" i="145"/>
  <c r="AY377" i="145"/>
  <c r="AX377" i="145"/>
  <c r="AW377" i="145"/>
  <c r="AV377" i="145"/>
  <c r="AU377" i="145"/>
  <c r="AT377" i="145"/>
  <c r="AS377" i="145"/>
  <c r="AR377" i="145"/>
  <c r="AQ377" i="145"/>
  <c r="AP377" i="145"/>
  <c r="AO377" i="145"/>
  <c r="AN377" i="145"/>
  <c r="AM377" i="145"/>
  <c r="AL377" i="145"/>
  <c r="AK377" i="145"/>
  <c r="AJ377" i="145"/>
  <c r="AI377" i="145"/>
  <c r="AH377" i="145"/>
  <c r="AG377" i="145"/>
  <c r="AF377" i="145"/>
  <c r="AE377" i="145"/>
  <c r="AD377" i="145"/>
  <c r="Z377" i="145"/>
  <c r="Y377" i="145"/>
  <c r="X377" i="145"/>
  <c r="W377" i="145"/>
  <c r="V377" i="145"/>
  <c r="U377" i="145"/>
  <c r="T377" i="145"/>
  <c r="S377" i="145"/>
  <c r="R377" i="145"/>
  <c r="Q377" i="145"/>
  <c r="P377" i="145"/>
  <c r="O377" i="145"/>
  <c r="N377" i="145"/>
  <c r="M377" i="145"/>
  <c r="L377" i="145"/>
  <c r="K377" i="145"/>
  <c r="J377" i="145"/>
  <c r="I377" i="145"/>
  <c r="H377" i="145"/>
  <c r="G377" i="145"/>
  <c r="F377" i="145"/>
  <c r="E377" i="145"/>
  <c r="AZ376" i="145"/>
  <c r="AY376" i="145"/>
  <c r="AX376" i="145"/>
  <c r="AW376" i="145"/>
  <c r="AV376" i="145"/>
  <c r="AU376" i="145"/>
  <c r="AT376" i="145"/>
  <c r="AS376" i="145"/>
  <c r="AR376" i="145"/>
  <c r="AQ376" i="145"/>
  <c r="AP376" i="145"/>
  <c r="AO376" i="145"/>
  <c r="AN376" i="145"/>
  <c r="AM376" i="145"/>
  <c r="AL376" i="145"/>
  <c r="AK376" i="145"/>
  <c r="AJ376" i="145"/>
  <c r="AI376" i="145"/>
  <c r="AH376" i="145"/>
  <c r="AG376" i="145"/>
  <c r="AF376" i="145"/>
  <c r="AE376" i="145"/>
  <c r="AD376" i="145"/>
  <c r="Z376" i="145"/>
  <c r="Y376" i="145"/>
  <c r="X376" i="145"/>
  <c r="W376" i="145"/>
  <c r="V376" i="145"/>
  <c r="U376" i="145"/>
  <c r="T376" i="145"/>
  <c r="S376" i="145"/>
  <c r="R376" i="145"/>
  <c r="Q376" i="145"/>
  <c r="P376" i="145"/>
  <c r="O376" i="145"/>
  <c r="N376" i="145"/>
  <c r="M376" i="145"/>
  <c r="L376" i="145"/>
  <c r="K376" i="145"/>
  <c r="J376" i="145"/>
  <c r="I376" i="145"/>
  <c r="H376" i="145"/>
  <c r="G376" i="145"/>
  <c r="F376" i="145"/>
  <c r="E376" i="145"/>
  <c r="AZ375" i="145"/>
  <c r="AY375" i="145"/>
  <c r="AX375" i="145"/>
  <c r="AW375" i="145"/>
  <c r="AV375" i="145"/>
  <c r="AU375" i="145"/>
  <c r="AT375" i="145"/>
  <c r="AS375" i="145"/>
  <c r="AR375" i="145"/>
  <c r="AQ375" i="145"/>
  <c r="AP375" i="145"/>
  <c r="AO375" i="145"/>
  <c r="AN375" i="145"/>
  <c r="AM375" i="145"/>
  <c r="AL375" i="145"/>
  <c r="AK375" i="145"/>
  <c r="AJ375" i="145"/>
  <c r="AI375" i="145"/>
  <c r="AH375" i="145"/>
  <c r="AG375" i="145"/>
  <c r="AF375" i="145"/>
  <c r="AE375" i="145"/>
  <c r="AD375" i="145"/>
  <c r="Z375" i="145"/>
  <c r="Y375" i="145"/>
  <c r="X375" i="145"/>
  <c r="W375" i="145"/>
  <c r="V375" i="145"/>
  <c r="U375" i="145"/>
  <c r="T375" i="145"/>
  <c r="S375" i="145"/>
  <c r="R375" i="145"/>
  <c r="Q375" i="145"/>
  <c r="P375" i="145"/>
  <c r="O375" i="145"/>
  <c r="N375" i="145"/>
  <c r="M375" i="145"/>
  <c r="L375" i="145"/>
  <c r="K375" i="145"/>
  <c r="J375" i="145"/>
  <c r="I375" i="145"/>
  <c r="H375" i="145"/>
  <c r="G375" i="145"/>
  <c r="F375" i="145"/>
  <c r="E375" i="145"/>
  <c r="AZ374" i="145"/>
  <c r="AY374" i="145"/>
  <c r="AX374" i="145"/>
  <c r="AW374" i="145"/>
  <c r="AV374" i="145"/>
  <c r="AU374" i="145"/>
  <c r="AT374" i="145"/>
  <c r="AS374" i="145"/>
  <c r="AR374" i="145"/>
  <c r="AQ374" i="145"/>
  <c r="AP374" i="145"/>
  <c r="AO374" i="145"/>
  <c r="AN374" i="145"/>
  <c r="AM374" i="145"/>
  <c r="AL374" i="145"/>
  <c r="AK374" i="145"/>
  <c r="AJ374" i="145"/>
  <c r="AI374" i="145"/>
  <c r="AH374" i="145"/>
  <c r="AG374" i="145"/>
  <c r="AF374" i="145"/>
  <c r="AE374" i="145"/>
  <c r="AD374" i="145"/>
  <c r="Z374" i="145"/>
  <c r="Y374" i="145"/>
  <c r="X374" i="145"/>
  <c r="W374" i="145"/>
  <c r="V374" i="145"/>
  <c r="U374" i="145"/>
  <c r="T374" i="145"/>
  <c r="S374" i="145"/>
  <c r="R374" i="145"/>
  <c r="Q374" i="145"/>
  <c r="P374" i="145"/>
  <c r="O374" i="145"/>
  <c r="N374" i="145"/>
  <c r="M374" i="145"/>
  <c r="L374" i="145"/>
  <c r="K374" i="145"/>
  <c r="J374" i="145"/>
  <c r="I374" i="145"/>
  <c r="H374" i="145"/>
  <c r="G374" i="145"/>
  <c r="F374" i="145"/>
  <c r="E374" i="145"/>
  <c r="AZ373" i="145"/>
  <c r="AY373" i="145"/>
  <c r="AX373" i="145"/>
  <c r="AW373" i="145"/>
  <c r="AV373" i="145"/>
  <c r="AU373" i="145"/>
  <c r="AT373" i="145"/>
  <c r="AS373" i="145"/>
  <c r="AR373" i="145"/>
  <c r="AQ373" i="145"/>
  <c r="AP373" i="145"/>
  <c r="AO373" i="145"/>
  <c r="AN373" i="145"/>
  <c r="AM373" i="145"/>
  <c r="AL373" i="145"/>
  <c r="AK373" i="145"/>
  <c r="AJ373" i="145"/>
  <c r="AI373" i="145"/>
  <c r="AH373" i="145"/>
  <c r="AG373" i="145"/>
  <c r="AF373" i="145"/>
  <c r="AE373" i="145"/>
  <c r="AD373" i="145"/>
  <c r="Z373" i="145"/>
  <c r="Y373" i="145"/>
  <c r="X373" i="145"/>
  <c r="W373" i="145"/>
  <c r="V373" i="145"/>
  <c r="U373" i="145"/>
  <c r="T373" i="145"/>
  <c r="S373" i="145"/>
  <c r="R373" i="145"/>
  <c r="Q373" i="145"/>
  <c r="P373" i="145"/>
  <c r="O373" i="145"/>
  <c r="N373" i="145"/>
  <c r="M373" i="145"/>
  <c r="L373" i="145"/>
  <c r="K373" i="145"/>
  <c r="J373" i="145"/>
  <c r="I373" i="145"/>
  <c r="H373" i="145"/>
  <c r="G373" i="145"/>
  <c r="F373" i="145"/>
  <c r="E373" i="145"/>
  <c r="AZ372" i="145"/>
  <c r="AY372" i="145"/>
  <c r="AX372" i="145"/>
  <c r="AW372" i="145"/>
  <c r="AV372" i="145"/>
  <c r="AU372" i="145"/>
  <c r="AT372" i="145"/>
  <c r="AS372" i="145"/>
  <c r="AR372" i="145"/>
  <c r="AQ372" i="145"/>
  <c r="AP372" i="145"/>
  <c r="AO372" i="145"/>
  <c r="AN372" i="145"/>
  <c r="AM372" i="145"/>
  <c r="AL372" i="145"/>
  <c r="AK372" i="145"/>
  <c r="AJ372" i="145"/>
  <c r="AI372" i="145"/>
  <c r="AH372" i="145"/>
  <c r="AG372" i="145"/>
  <c r="AF372" i="145"/>
  <c r="AE372" i="145"/>
  <c r="AD372" i="145"/>
  <c r="Z372" i="145"/>
  <c r="Y372" i="145"/>
  <c r="X372" i="145"/>
  <c r="W372" i="145"/>
  <c r="V372" i="145"/>
  <c r="U372" i="145"/>
  <c r="T372" i="145"/>
  <c r="S372" i="145"/>
  <c r="R372" i="145"/>
  <c r="Q372" i="145"/>
  <c r="P372" i="145"/>
  <c r="O372" i="145"/>
  <c r="N372" i="145"/>
  <c r="M372" i="145"/>
  <c r="L372" i="145"/>
  <c r="K372" i="145"/>
  <c r="J372" i="145"/>
  <c r="I372" i="145"/>
  <c r="H372" i="145"/>
  <c r="G372" i="145"/>
  <c r="F372" i="145"/>
  <c r="E372" i="145"/>
  <c r="AZ371" i="145"/>
  <c r="AY371" i="145"/>
  <c r="AX371" i="145"/>
  <c r="AW371" i="145"/>
  <c r="AV371" i="145"/>
  <c r="AU371" i="145"/>
  <c r="AT371" i="145"/>
  <c r="AS371" i="145"/>
  <c r="AR371" i="145"/>
  <c r="AQ371" i="145"/>
  <c r="AP371" i="145"/>
  <c r="AO371" i="145"/>
  <c r="AN371" i="145"/>
  <c r="AM371" i="145"/>
  <c r="AL371" i="145"/>
  <c r="AK371" i="145"/>
  <c r="AJ371" i="145"/>
  <c r="AI371" i="145"/>
  <c r="AH371" i="145"/>
  <c r="AG371" i="145"/>
  <c r="AF371" i="145"/>
  <c r="AE371" i="145"/>
  <c r="AD371" i="145"/>
  <c r="Z371" i="145"/>
  <c r="Y371" i="145"/>
  <c r="X371" i="145"/>
  <c r="W371" i="145"/>
  <c r="V371" i="145"/>
  <c r="U371" i="145"/>
  <c r="T371" i="145"/>
  <c r="S371" i="145"/>
  <c r="R371" i="145"/>
  <c r="Q371" i="145"/>
  <c r="P371" i="145"/>
  <c r="O371" i="145"/>
  <c r="N371" i="145"/>
  <c r="M371" i="145"/>
  <c r="L371" i="145"/>
  <c r="K371" i="145"/>
  <c r="J371" i="145"/>
  <c r="I371" i="145"/>
  <c r="H371" i="145"/>
  <c r="G371" i="145"/>
  <c r="F371" i="145"/>
  <c r="E371" i="145"/>
  <c r="AZ370" i="145"/>
  <c r="AY370" i="145"/>
  <c r="AX370" i="145"/>
  <c r="AW370" i="145"/>
  <c r="AV370" i="145"/>
  <c r="AU370" i="145"/>
  <c r="AT370" i="145"/>
  <c r="AS370" i="145"/>
  <c r="AR370" i="145"/>
  <c r="AQ370" i="145"/>
  <c r="AP370" i="145"/>
  <c r="AO370" i="145"/>
  <c r="AN370" i="145"/>
  <c r="AM370" i="145"/>
  <c r="AL370" i="145"/>
  <c r="AK370" i="145"/>
  <c r="AJ370" i="145"/>
  <c r="AI370" i="145"/>
  <c r="AH370" i="145"/>
  <c r="AG370" i="145"/>
  <c r="AF370" i="145"/>
  <c r="AE370" i="145"/>
  <c r="AD370" i="145"/>
  <c r="Z370" i="145"/>
  <c r="Y370" i="145"/>
  <c r="X370" i="145"/>
  <c r="W370" i="145"/>
  <c r="V370" i="145"/>
  <c r="U370" i="145"/>
  <c r="T370" i="145"/>
  <c r="S370" i="145"/>
  <c r="R370" i="145"/>
  <c r="Q370" i="145"/>
  <c r="P370" i="145"/>
  <c r="O370" i="145"/>
  <c r="N370" i="145"/>
  <c r="M370" i="145"/>
  <c r="L370" i="145"/>
  <c r="K370" i="145"/>
  <c r="J370" i="145"/>
  <c r="I370" i="145"/>
  <c r="H370" i="145"/>
  <c r="G370" i="145"/>
  <c r="F370" i="145"/>
  <c r="E370" i="145"/>
  <c r="AZ369" i="145"/>
  <c r="AY369" i="145"/>
  <c r="AX369" i="145"/>
  <c r="AW369" i="145"/>
  <c r="AV369" i="145"/>
  <c r="AU369" i="145"/>
  <c r="AT369" i="145"/>
  <c r="AS369" i="145"/>
  <c r="AR369" i="145"/>
  <c r="AQ369" i="145"/>
  <c r="AP369" i="145"/>
  <c r="AO369" i="145"/>
  <c r="AN369" i="145"/>
  <c r="AM369" i="145"/>
  <c r="AL369" i="145"/>
  <c r="AK369" i="145"/>
  <c r="AJ369" i="145"/>
  <c r="AI369" i="145"/>
  <c r="AH369" i="145"/>
  <c r="AG369" i="145"/>
  <c r="AF369" i="145"/>
  <c r="AE369" i="145"/>
  <c r="AD369" i="145"/>
  <c r="Z369" i="145"/>
  <c r="Y369" i="145"/>
  <c r="X369" i="145"/>
  <c r="W369" i="145"/>
  <c r="V369" i="145"/>
  <c r="U369" i="145"/>
  <c r="T369" i="145"/>
  <c r="S369" i="145"/>
  <c r="R369" i="145"/>
  <c r="Q369" i="145"/>
  <c r="P369" i="145"/>
  <c r="O369" i="145"/>
  <c r="N369" i="145"/>
  <c r="M369" i="145"/>
  <c r="L369" i="145"/>
  <c r="K369" i="145"/>
  <c r="J369" i="145"/>
  <c r="I369" i="145"/>
  <c r="H369" i="145"/>
  <c r="G369" i="145"/>
  <c r="F369" i="145"/>
  <c r="E369" i="145"/>
  <c r="AZ368" i="145"/>
  <c r="AY368" i="145"/>
  <c r="AX368" i="145"/>
  <c r="AW368" i="145"/>
  <c r="AV368" i="145"/>
  <c r="AU368" i="145"/>
  <c r="AT368" i="145"/>
  <c r="AS368" i="145"/>
  <c r="AR368" i="145"/>
  <c r="AQ368" i="145"/>
  <c r="AP368" i="145"/>
  <c r="AO368" i="145"/>
  <c r="AN368" i="145"/>
  <c r="AM368" i="145"/>
  <c r="AL368" i="145"/>
  <c r="AK368" i="145"/>
  <c r="AJ368" i="145"/>
  <c r="AI368" i="145"/>
  <c r="AH368" i="145"/>
  <c r="AG368" i="145"/>
  <c r="AF368" i="145"/>
  <c r="AE368" i="145"/>
  <c r="AD368" i="145"/>
  <c r="Z368" i="145"/>
  <c r="Y368" i="145"/>
  <c r="X368" i="145"/>
  <c r="W368" i="145"/>
  <c r="V368" i="145"/>
  <c r="U368" i="145"/>
  <c r="T368" i="145"/>
  <c r="S368" i="145"/>
  <c r="R368" i="145"/>
  <c r="Q368" i="145"/>
  <c r="P368" i="145"/>
  <c r="O368" i="145"/>
  <c r="N368" i="145"/>
  <c r="M368" i="145"/>
  <c r="L368" i="145"/>
  <c r="K368" i="145"/>
  <c r="J368" i="145"/>
  <c r="I368" i="145"/>
  <c r="H368" i="145"/>
  <c r="G368" i="145"/>
  <c r="F368" i="145"/>
  <c r="E368" i="145"/>
  <c r="AZ367" i="145"/>
  <c r="AY367" i="145"/>
  <c r="AX367" i="145"/>
  <c r="AW367" i="145"/>
  <c r="AV367" i="145"/>
  <c r="AU367" i="145"/>
  <c r="AT367" i="145"/>
  <c r="AS367" i="145"/>
  <c r="AR367" i="145"/>
  <c r="AQ367" i="145"/>
  <c r="AP367" i="145"/>
  <c r="AO367" i="145"/>
  <c r="AN367" i="145"/>
  <c r="AM367" i="145"/>
  <c r="AL367" i="145"/>
  <c r="AK367" i="145"/>
  <c r="AJ367" i="145"/>
  <c r="AI367" i="145"/>
  <c r="AH367" i="145"/>
  <c r="AG367" i="145"/>
  <c r="AF367" i="145"/>
  <c r="AE367" i="145"/>
  <c r="AD367" i="145"/>
  <c r="Z367" i="145"/>
  <c r="Y367" i="145"/>
  <c r="X367" i="145"/>
  <c r="W367" i="145"/>
  <c r="V367" i="145"/>
  <c r="U367" i="145"/>
  <c r="T367" i="145"/>
  <c r="S367" i="145"/>
  <c r="R367" i="145"/>
  <c r="Q367" i="145"/>
  <c r="P367" i="145"/>
  <c r="O367" i="145"/>
  <c r="N367" i="145"/>
  <c r="M367" i="145"/>
  <c r="L367" i="145"/>
  <c r="K367" i="145"/>
  <c r="J367" i="145"/>
  <c r="I367" i="145"/>
  <c r="H367" i="145"/>
  <c r="G367" i="145"/>
  <c r="F367" i="145"/>
  <c r="E367" i="145"/>
  <c r="AZ366" i="145"/>
  <c r="AY366" i="145"/>
  <c r="AX366" i="145"/>
  <c r="AW366" i="145"/>
  <c r="AV366" i="145"/>
  <c r="AU366" i="145"/>
  <c r="AT366" i="145"/>
  <c r="AS366" i="145"/>
  <c r="AR366" i="145"/>
  <c r="AQ366" i="145"/>
  <c r="AP366" i="145"/>
  <c r="AO366" i="145"/>
  <c r="AN366" i="145"/>
  <c r="AM366" i="145"/>
  <c r="AL366" i="145"/>
  <c r="AK366" i="145"/>
  <c r="AJ366" i="145"/>
  <c r="AI366" i="145"/>
  <c r="AH366" i="145"/>
  <c r="AG366" i="145"/>
  <c r="AF366" i="145"/>
  <c r="AE366" i="145"/>
  <c r="AD366" i="145"/>
  <c r="Z366" i="145"/>
  <c r="Y366" i="145"/>
  <c r="X366" i="145"/>
  <c r="W366" i="145"/>
  <c r="V366" i="145"/>
  <c r="U366" i="145"/>
  <c r="T366" i="145"/>
  <c r="S366" i="145"/>
  <c r="R366" i="145"/>
  <c r="Q366" i="145"/>
  <c r="P366" i="145"/>
  <c r="O366" i="145"/>
  <c r="N366" i="145"/>
  <c r="M366" i="145"/>
  <c r="L366" i="145"/>
  <c r="K366" i="145"/>
  <c r="J366" i="145"/>
  <c r="I366" i="145"/>
  <c r="H366" i="145"/>
  <c r="G366" i="145"/>
  <c r="F366" i="145"/>
  <c r="E366" i="145"/>
  <c r="AZ365" i="145"/>
  <c r="AY365" i="145"/>
  <c r="AX365" i="145"/>
  <c r="AW365" i="145"/>
  <c r="AV365" i="145"/>
  <c r="AU365" i="145"/>
  <c r="AT365" i="145"/>
  <c r="AS365" i="145"/>
  <c r="AR365" i="145"/>
  <c r="AQ365" i="145"/>
  <c r="AP365" i="145"/>
  <c r="AO365" i="145"/>
  <c r="AN365" i="145"/>
  <c r="AM365" i="145"/>
  <c r="AL365" i="145"/>
  <c r="AK365" i="145"/>
  <c r="AJ365" i="145"/>
  <c r="AI365" i="145"/>
  <c r="AH365" i="145"/>
  <c r="AG365" i="145"/>
  <c r="AF365" i="145"/>
  <c r="AE365" i="145"/>
  <c r="AD365" i="145"/>
  <c r="Z365" i="145"/>
  <c r="Y365" i="145"/>
  <c r="X365" i="145"/>
  <c r="W365" i="145"/>
  <c r="V365" i="145"/>
  <c r="U365" i="145"/>
  <c r="T365" i="145"/>
  <c r="S365" i="145"/>
  <c r="R365" i="145"/>
  <c r="Q365" i="145"/>
  <c r="P365" i="145"/>
  <c r="O365" i="145"/>
  <c r="N365" i="145"/>
  <c r="M365" i="145"/>
  <c r="L365" i="145"/>
  <c r="K365" i="145"/>
  <c r="J365" i="145"/>
  <c r="I365" i="145"/>
  <c r="H365" i="145"/>
  <c r="G365" i="145"/>
  <c r="F365" i="145"/>
  <c r="E365" i="145"/>
  <c r="AZ364" i="145"/>
  <c r="AY364" i="145"/>
  <c r="AX364" i="145"/>
  <c r="AW364" i="145"/>
  <c r="AV364" i="145"/>
  <c r="AU364" i="145"/>
  <c r="AT364" i="145"/>
  <c r="AS364" i="145"/>
  <c r="AR364" i="145"/>
  <c r="AQ364" i="145"/>
  <c r="AP364" i="145"/>
  <c r="AO364" i="145"/>
  <c r="AN364" i="145"/>
  <c r="AM364" i="145"/>
  <c r="AL364" i="145"/>
  <c r="AK364" i="145"/>
  <c r="AJ364" i="145"/>
  <c r="AI364" i="145"/>
  <c r="AH364" i="145"/>
  <c r="AG364" i="145"/>
  <c r="AF364" i="145"/>
  <c r="AE364" i="145"/>
  <c r="AD364" i="145"/>
  <c r="Z364" i="145"/>
  <c r="Y364" i="145"/>
  <c r="X364" i="145"/>
  <c r="W364" i="145"/>
  <c r="V364" i="145"/>
  <c r="U364" i="145"/>
  <c r="T364" i="145"/>
  <c r="S364" i="145"/>
  <c r="R364" i="145"/>
  <c r="Q364" i="145"/>
  <c r="P364" i="145"/>
  <c r="O364" i="145"/>
  <c r="N364" i="145"/>
  <c r="M364" i="145"/>
  <c r="L364" i="145"/>
  <c r="K364" i="145"/>
  <c r="J364" i="145"/>
  <c r="I364" i="145"/>
  <c r="H364" i="145"/>
  <c r="G364" i="145"/>
  <c r="F364" i="145"/>
  <c r="E364" i="145"/>
  <c r="AZ363" i="145"/>
  <c r="AY363" i="145"/>
  <c r="AX363" i="145"/>
  <c r="AW363" i="145"/>
  <c r="AV363" i="145"/>
  <c r="AU363" i="145"/>
  <c r="AT363" i="145"/>
  <c r="AS363" i="145"/>
  <c r="AR363" i="145"/>
  <c r="AQ363" i="145"/>
  <c r="AP363" i="145"/>
  <c r="AO363" i="145"/>
  <c r="AN363" i="145"/>
  <c r="AM363" i="145"/>
  <c r="AL363" i="145"/>
  <c r="AK363" i="145"/>
  <c r="AJ363" i="145"/>
  <c r="AI363" i="145"/>
  <c r="AH363" i="145"/>
  <c r="AG363" i="145"/>
  <c r="AF363" i="145"/>
  <c r="AE363" i="145"/>
  <c r="AD363" i="145"/>
  <c r="Z363" i="145"/>
  <c r="Y363" i="145"/>
  <c r="X363" i="145"/>
  <c r="W363" i="145"/>
  <c r="V363" i="145"/>
  <c r="U363" i="145"/>
  <c r="T363" i="145"/>
  <c r="S363" i="145"/>
  <c r="R363" i="145"/>
  <c r="Q363" i="145"/>
  <c r="P363" i="145"/>
  <c r="O363" i="145"/>
  <c r="N363" i="145"/>
  <c r="M363" i="145"/>
  <c r="L363" i="145"/>
  <c r="K363" i="145"/>
  <c r="J363" i="145"/>
  <c r="I363" i="145"/>
  <c r="H363" i="145"/>
  <c r="G363" i="145"/>
  <c r="F363" i="145"/>
  <c r="E363" i="145"/>
  <c r="AZ362" i="145"/>
  <c r="AY362" i="145"/>
  <c r="AX362" i="145"/>
  <c r="AW362" i="145"/>
  <c r="AV362" i="145"/>
  <c r="AU362" i="145"/>
  <c r="AT362" i="145"/>
  <c r="AS362" i="145"/>
  <c r="AR362" i="145"/>
  <c r="AQ362" i="145"/>
  <c r="AP362" i="145"/>
  <c r="AO362" i="145"/>
  <c r="AN362" i="145"/>
  <c r="AM362" i="145"/>
  <c r="AL362" i="145"/>
  <c r="AK362" i="145"/>
  <c r="AJ362" i="145"/>
  <c r="AI362" i="145"/>
  <c r="AH362" i="145"/>
  <c r="AG362" i="145"/>
  <c r="AF362" i="145"/>
  <c r="AE362" i="145"/>
  <c r="AD362" i="145"/>
  <c r="Z362" i="145"/>
  <c r="Y362" i="145"/>
  <c r="X362" i="145"/>
  <c r="W362" i="145"/>
  <c r="V362" i="145"/>
  <c r="U362" i="145"/>
  <c r="T362" i="145"/>
  <c r="S362" i="145"/>
  <c r="R362" i="145"/>
  <c r="Q362" i="145"/>
  <c r="P362" i="145"/>
  <c r="O362" i="145"/>
  <c r="N362" i="145"/>
  <c r="M362" i="145"/>
  <c r="L362" i="145"/>
  <c r="K362" i="145"/>
  <c r="J362" i="145"/>
  <c r="I362" i="145"/>
  <c r="H362" i="145"/>
  <c r="G362" i="145"/>
  <c r="F362" i="145"/>
  <c r="E362" i="145"/>
  <c r="AZ361" i="145"/>
  <c r="AY361" i="145"/>
  <c r="AX361" i="145"/>
  <c r="AW361" i="145"/>
  <c r="AV361" i="145"/>
  <c r="AU361" i="145"/>
  <c r="AT361" i="145"/>
  <c r="AS361" i="145"/>
  <c r="AR361" i="145"/>
  <c r="AQ361" i="145"/>
  <c r="AP361" i="145"/>
  <c r="AO361" i="145"/>
  <c r="AN361" i="145"/>
  <c r="AM361" i="145"/>
  <c r="AL361" i="145"/>
  <c r="AK361" i="145"/>
  <c r="AJ361" i="145"/>
  <c r="AI361" i="145"/>
  <c r="AH361" i="145"/>
  <c r="AG361" i="145"/>
  <c r="AF361" i="145"/>
  <c r="AE361" i="145"/>
  <c r="AD361" i="145"/>
  <c r="Z361" i="145"/>
  <c r="Y361" i="145"/>
  <c r="X361" i="145"/>
  <c r="W361" i="145"/>
  <c r="V361" i="145"/>
  <c r="U361" i="145"/>
  <c r="T361" i="145"/>
  <c r="S361" i="145"/>
  <c r="R361" i="145"/>
  <c r="Q361" i="145"/>
  <c r="P361" i="145"/>
  <c r="O361" i="145"/>
  <c r="N361" i="145"/>
  <c r="M361" i="145"/>
  <c r="L361" i="145"/>
  <c r="K361" i="145"/>
  <c r="J361" i="145"/>
  <c r="I361" i="145"/>
  <c r="H361" i="145"/>
  <c r="G361" i="145"/>
  <c r="F361" i="145"/>
  <c r="E361" i="145"/>
  <c r="AZ360" i="145"/>
  <c r="AY360" i="145"/>
  <c r="AX360" i="145"/>
  <c r="AW360" i="145"/>
  <c r="AV360" i="145"/>
  <c r="AU360" i="145"/>
  <c r="AT360" i="145"/>
  <c r="AS360" i="145"/>
  <c r="AR360" i="145"/>
  <c r="AQ360" i="145"/>
  <c r="AP360" i="145"/>
  <c r="AO360" i="145"/>
  <c r="AN360" i="145"/>
  <c r="AM360" i="145"/>
  <c r="AL360" i="145"/>
  <c r="AK360" i="145"/>
  <c r="AJ360" i="145"/>
  <c r="AI360" i="145"/>
  <c r="AH360" i="145"/>
  <c r="AG360" i="145"/>
  <c r="AF360" i="145"/>
  <c r="AE360" i="145"/>
  <c r="AD360" i="145"/>
  <c r="Z360" i="145"/>
  <c r="Y360" i="145"/>
  <c r="X360" i="145"/>
  <c r="W360" i="145"/>
  <c r="V360" i="145"/>
  <c r="U360" i="145"/>
  <c r="T360" i="145"/>
  <c r="S360" i="145"/>
  <c r="R360" i="145"/>
  <c r="Q360" i="145"/>
  <c r="P360" i="145"/>
  <c r="O360" i="145"/>
  <c r="N360" i="145"/>
  <c r="M360" i="145"/>
  <c r="L360" i="145"/>
  <c r="K360" i="145"/>
  <c r="J360" i="145"/>
  <c r="I360" i="145"/>
  <c r="H360" i="145"/>
  <c r="G360" i="145"/>
  <c r="F360" i="145"/>
  <c r="E360" i="145"/>
  <c r="AZ359" i="145"/>
  <c r="AY359" i="145"/>
  <c r="AX359" i="145"/>
  <c r="AW359" i="145"/>
  <c r="AV359" i="145"/>
  <c r="AU359" i="145"/>
  <c r="AT359" i="145"/>
  <c r="AS359" i="145"/>
  <c r="AR359" i="145"/>
  <c r="AQ359" i="145"/>
  <c r="AP359" i="145"/>
  <c r="AO359" i="145"/>
  <c r="AN359" i="145"/>
  <c r="AM359" i="145"/>
  <c r="AL359" i="145"/>
  <c r="AK359" i="145"/>
  <c r="AJ359" i="145"/>
  <c r="AI359" i="145"/>
  <c r="AH359" i="145"/>
  <c r="AG359" i="145"/>
  <c r="AF359" i="145"/>
  <c r="AE359" i="145"/>
  <c r="AD359" i="145"/>
  <c r="Z359" i="145"/>
  <c r="Y359" i="145"/>
  <c r="X359" i="145"/>
  <c r="W359" i="145"/>
  <c r="V359" i="145"/>
  <c r="U359" i="145"/>
  <c r="T359" i="145"/>
  <c r="S359" i="145"/>
  <c r="R359" i="145"/>
  <c r="Q359" i="145"/>
  <c r="P359" i="145"/>
  <c r="O359" i="145"/>
  <c r="N359" i="145"/>
  <c r="M359" i="145"/>
  <c r="L359" i="145"/>
  <c r="K359" i="145"/>
  <c r="J359" i="145"/>
  <c r="I359" i="145"/>
  <c r="H359" i="145"/>
  <c r="G359" i="145"/>
  <c r="F359" i="145"/>
  <c r="E359" i="145"/>
  <c r="AZ358" i="145"/>
  <c r="AY358" i="145"/>
  <c r="AX358" i="145"/>
  <c r="AW358" i="145"/>
  <c r="AV358" i="145"/>
  <c r="AU358" i="145"/>
  <c r="AT358" i="145"/>
  <c r="AS358" i="145"/>
  <c r="AR358" i="145"/>
  <c r="AQ358" i="145"/>
  <c r="AP358" i="145"/>
  <c r="AO358" i="145"/>
  <c r="AN358" i="145"/>
  <c r="AM358" i="145"/>
  <c r="AL358" i="145"/>
  <c r="AK358" i="145"/>
  <c r="AJ358" i="145"/>
  <c r="AI358" i="145"/>
  <c r="AH358" i="145"/>
  <c r="AG358" i="145"/>
  <c r="AF358" i="145"/>
  <c r="AE358" i="145"/>
  <c r="AD358" i="145"/>
  <c r="Z358" i="145"/>
  <c r="Y358" i="145"/>
  <c r="X358" i="145"/>
  <c r="W358" i="145"/>
  <c r="V358" i="145"/>
  <c r="U358" i="145"/>
  <c r="T358" i="145"/>
  <c r="S358" i="145"/>
  <c r="R358" i="145"/>
  <c r="Q358" i="145"/>
  <c r="P358" i="145"/>
  <c r="O358" i="145"/>
  <c r="N358" i="145"/>
  <c r="M358" i="145"/>
  <c r="L358" i="145"/>
  <c r="K358" i="145"/>
  <c r="J358" i="145"/>
  <c r="I358" i="145"/>
  <c r="H358" i="145"/>
  <c r="G358" i="145"/>
  <c r="F358" i="145"/>
  <c r="E358" i="145"/>
  <c r="AZ357" i="145"/>
  <c r="AY357" i="145"/>
  <c r="AX357" i="145"/>
  <c r="AW357" i="145"/>
  <c r="AV357" i="145"/>
  <c r="AU357" i="145"/>
  <c r="AT357" i="145"/>
  <c r="AS357" i="145"/>
  <c r="AR357" i="145"/>
  <c r="AQ357" i="145"/>
  <c r="AP357" i="145"/>
  <c r="AO357" i="145"/>
  <c r="AN357" i="145"/>
  <c r="AM357" i="145"/>
  <c r="AL357" i="145"/>
  <c r="AK357" i="145"/>
  <c r="AJ357" i="145"/>
  <c r="AI357" i="145"/>
  <c r="AH357" i="145"/>
  <c r="AG357" i="145"/>
  <c r="AF357" i="145"/>
  <c r="AE357" i="145"/>
  <c r="AD357" i="145"/>
  <c r="Z357" i="145"/>
  <c r="Y357" i="145"/>
  <c r="X357" i="145"/>
  <c r="W357" i="145"/>
  <c r="V357" i="145"/>
  <c r="U357" i="145"/>
  <c r="T357" i="145"/>
  <c r="S357" i="145"/>
  <c r="R357" i="145"/>
  <c r="Q357" i="145"/>
  <c r="P357" i="145"/>
  <c r="O357" i="145"/>
  <c r="N357" i="145"/>
  <c r="M357" i="145"/>
  <c r="L357" i="145"/>
  <c r="K357" i="145"/>
  <c r="J357" i="145"/>
  <c r="I357" i="145"/>
  <c r="H357" i="145"/>
  <c r="G357" i="145"/>
  <c r="F357" i="145"/>
  <c r="E357" i="145"/>
  <c r="AZ356" i="145"/>
  <c r="AY356" i="145"/>
  <c r="AX356" i="145"/>
  <c r="AW356" i="145"/>
  <c r="AV356" i="145"/>
  <c r="AU356" i="145"/>
  <c r="AT356" i="145"/>
  <c r="AS356" i="145"/>
  <c r="AR356" i="145"/>
  <c r="AQ356" i="145"/>
  <c r="AP356" i="145"/>
  <c r="AO356" i="145"/>
  <c r="AN356" i="145"/>
  <c r="AM356" i="145"/>
  <c r="AL356" i="145"/>
  <c r="AK356" i="145"/>
  <c r="AJ356" i="145"/>
  <c r="AI356" i="145"/>
  <c r="AH356" i="145"/>
  <c r="AG356" i="145"/>
  <c r="AF356" i="145"/>
  <c r="AE356" i="145"/>
  <c r="AD356" i="145"/>
  <c r="Z356" i="145"/>
  <c r="Y356" i="145"/>
  <c r="X356" i="145"/>
  <c r="W356" i="145"/>
  <c r="V356" i="145"/>
  <c r="U356" i="145"/>
  <c r="T356" i="145"/>
  <c r="S356" i="145"/>
  <c r="R356" i="145"/>
  <c r="Q356" i="145"/>
  <c r="P356" i="145"/>
  <c r="O356" i="145"/>
  <c r="N356" i="145"/>
  <c r="M356" i="145"/>
  <c r="L356" i="145"/>
  <c r="K356" i="145"/>
  <c r="J356" i="145"/>
  <c r="I356" i="145"/>
  <c r="H356" i="145"/>
  <c r="G356" i="145"/>
  <c r="F356" i="145"/>
  <c r="E356" i="145"/>
  <c r="AZ355" i="145"/>
  <c r="AY355" i="145"/>
  <c r="AX355" i="145"/>
  <c r="AW355" i="145"/>
  <c r="AV355" i="145"/>
  <c r="AU355" i="145"/>
  <c r="AT355" i="145"/>
  <c r="AS355" i="145"/>
  <c r="AR355" i="145"/>
  <c r="AQ355" i="145"/>
  <c r="AP355" i="145"/>
  <c r="AO355" i="145"/>
  <c r="AN355" i="145"/>
  <c r="AM355" i="145"/>
  <c r="AL355" i="145"/>
  <c r="AK355" i="145"/>
  <c r="AJ355" i="145"/>
  <c r="AI355" i="145"/>
  <c r="AH355" i="145"/>
  <c r="AG355" i="145"/>
  <c r="AF355" i="145"/>
  <c r="AE355" i="145"/>
  <c r="AD355" i="145"/>
  <c r="Z355" i="145"/>
  <c r="Y355" i="145"/>
  <c r="X355" i="145"/>
  <c r="W355" i="145"/>
  <c r="V355" i="145"/>
  <c r="U355" i="145"/>
  <c r="T355" i="145"/>
  <c r="S355" i="145"/>
  <c r="R355" i="145"/>
  <c r="Q355" i="145"/>
  <c r="P355" i="145"/>
  <c r="O355" i="145"/>
  <c r="N355" i="145"/>
  <c r="M355" i="145"/>
  <c r="L355" i="145"/>
  <c r="K355" i="145"/>
  <c r="J355" i="145"/>
  <c r="I355" i="145"/>
  <c r="H355" i="145"/>
  <c r="G355" i="145"/>
  <c r="F355" i="145"/>
  <c r="E355" i="145"/>
  <c r="AZ354" i="145"/>
  <c r="AY354" i="145"/>
  <c r="AX354" i="145"/>
  <c r="AW354" i="145"/>
  <c r="AV354" i="145"/>
  <c r="AU354" i="145"/>
  <c r="AT354" i="145"/>
  <c r="AS354" i="145"/>
  <c r="AR354" i="145"/>
  <c r="AQ354" i="145"/>
  <c r="AP354" i="145"/>
  <c r="AO354" i="145"/>
  <c r="AN354" i="145"/>
  <c r="AM354" i="145"/>
  <c r="AL354" i="145"/>
  <c r="AK354" i="145"/>
  <c r="AJ354" i="145"/>
  <c r="AI354" i="145"/>
  <c r="AH354" i="145"/>
  <c r="AG354" i="145"/>
  <c r="AF354" i="145"/>
  <c r="AE354" i="145"/>
  <c r="AD354" i="145"/>
  <c r="Z354" i="145"/>
  <c r="Y354" i="145"/>
  <c r="X354" i="145"/>
  <c r="W354" i="145"/>
  <c r="V354" i="145"/>
  <c r="U354" i="145"/>
  <c r="T354" i="145"/>
  <c r="S354" i="145"/>
  <c r="R354" i="145"/>
  <c r="Q354" i="145"/>
  <c r="P354" i="145"/>
  <c r="O354" i="145"/>
  <c r="N354" i="145"/>
  <c r="M354" i="145"/>
  <c r="L354" i="145"/>
  <c r="K354" i="145"/>
  <c r="J354" i="145"/>
  <c r="I354" i="145"/>
  <c r="H354" i="145"/>
  <c r="G354" i="145"/>
  <c r="F354" i="145"/>
  <c r="E354" i="145"/>
  <c r="AZ353" i="145"/>
  <c r="AY353" i="145"/>
  <c r="AX353" i="145"/>
  <c r="AW353" i="145"/>
  <c r="AV353" i="145"/>
  <c r="AU353" i="145"/>
  <c r="AT353" i="145"/>
  <c r="AS353" i="145"/>
  <c r="AR353" i="145"/>
  <c r="AQ353" i="145"/>
  <c r="AP353" i="145"/>
  <c r="AO353" i="145"/>
  <c r="AN353" i="145"/>
  <c r="AM353" i="145"/>
  <c r="AL353" i="145"/>
  <c r="AK353" i="145"/>
  <c r="AJ353" i="145"/>
  <c r="AI353" i="145"/>
  <c r="AH353" i="145"/>
  <c r="AG353" i="145"/>
  <c r="AF353" i="145"/>
  <c r="AE353" i="145"/>
  <c r="AD353" i="145"/>
  <c r="Z353" i="145"/>
  <c r="Y353" i="145"/>
  <c r="X353" i="145"/>
  <c r="W353" i="145"/>
  <c r="V353" i="145"/>
  <c r="U353" i="145"/>
  <c r="T353" i="145"/>
  <c r="S353" i="145"/>
  <c r="R353" i="145"/>
  <c r="Q353" i="145"/>
  <c r="P353" i="145"/>
  <c r="O353" i="145"/>
  <c r="N353" i="145"/>
  <c r="M353" i="145"/>
  <c r="L353" i="145"/>
  <c r="K353" i="145"/>
  <c r="J353" i="145"/>
  <c r="I353" i="145"/>
  <c r="H353" i="145"/>
  <c r="G353" i="145"/>
  <c r="F353" i="145"/>
  <c r="E353" i="145"/>
  <c r="AZ352" i="145"/>
  <c r="AY352" i="145"/>
  <c r="AX352" i="145"/>
  <c r="AW352" i="145"/>
  <c r="AV352" i="145"/>
  <c r="AU352" i="145"/>
  <c r="AT352" i="145"/>
  <c r="AS352" i="145"/>
  <c r="AR352" i="145"/>
  <c r="AQ352" i="145"/>
  <c r="AP352" i="145"/>
  <c r="AO352" i="145"/>
  <c r="AN352" i="145"/>
  <c r="AM352" i="145"/>
  <c r="AL352" i="145"/>
  <c r="AK352" i="145"/>
  <c r="AJ352" i="145"/>
  <c r="AI352" i="145"/>
  <c r="AH352" i="145"/>
  <c r="AG352" i="145"/>
  <c r="AF352" i="145"/>
  <c r="AE352" i="145"/>
  <c r="AD352" i="145"/>
  <c r="Z352" i="145"/>
  <c r="Y352" i="145"/>
  <c r="X352" i="145"/>
  <c r="W352" i="145"/>
  <c r="V352" i="145"/>
  <c r="U352" i="145"/>
  <c r="T352" i="145"/>
  <c r="S352" i="145"/>
  <c r="R352" i="145"/>
  <c r="Q352" i="145"/>
  <c r="P352" i="145"/>
  <c r="O352" i="145"/>
  <c r="N352" i="145"/>
  <c r="M352" i="145"/>
  <c r="L352" i="145"/>
  <c r="K352" i="145"/>
  <c r="J352" i="145"/>
  <c r="I352" i="145"/>
  <c r="H352" i="145"/>
  <c r="G352" i="145"/>
  <c r="F352" i="145"/>
  <c r="E352" i="145"/>
  <c r="AZ351" i="145"/>
  <c r="AY351" i="145"/>
  <c r="AX351" i="145"/>
  <c r="AW351" i="145"/>
  <c r="AV351" i="145"/>
  <c r="AU351" i="145"/>
  <c r="AT351" i="145"/>
  <c r="AS351" i="145"/>
  <c r="AR351" i="145"/>
  <c r="AQ351" i="145"/>
  <c r="AP351" i="145"/>
  <c r="AO351" i="145"/>
  <c r="AN351" i="145"/>
  <c r="AM351" i="145"/>
  <c r="AL351" i="145"/>
  <c r="AK351" i="145"/>
  <c r="AJ351" i="145"/>
  <c r="AI351" i="145"/>
  <c r="AH351" i="145"/>
  <c r="AG351" i="145"/>
  <c r="AF351" i="145"/>
  <c r="AE351" i="145"/>
  <c r="AD351" i="145"/>
  <c r="Z351" i="145"/>
  <c r="Y351" i="145"/>
  <c r="X351" i="145"/>
  <c r="W351" i="145"/>
  <c r="V351" i="145"/>
  <c r="U351" i="145"/>
  <c r="T351" i="145"/>
  <c r="S351" i="145"/>
  <c r="R351" i="145"/>
  <c r="Q351" i="145"/>
  <c r="P351" i="145"/>
  <c r="O351" i="145"/>
  <c r="N351" i="145"/>
  <c r="M351" i="145"/>
  <c r="L351" i="145"/>
  <c r="K351" i="145"/>
  <c r="J351" i="145"/>
  <c r="I351" i="145"/>
  <c r="H351" i="145"/>
  <c r="G351" i="145"/>
  <c r="F351" i="145"/>
  <c r="E351" i="145"/>
  <c r="AZ350" i="145"/>
  <c r="AY350" i="145"/>
  <c r="AX350" i="145"/>
  <c r="AW350" i="145"/>
  <c r="AV350" i="145"/>
  <c r="AU350" i="145"/>
  <c r="AT350" i="145"/>
  <c r="AS350" i="145"/>
  <c r="AR350" i="145"/>
  <c r="AQ350" i="145"/>
  <c r="AP350" i="145"/>
  <c r="AO350" i="145"/>
  <c r="AN350" i="145"/>
  <c r="AM350" i="145"/>
  <c r="AL350" i="145"/>
  <c r="AK350" i="145"/>
  <c r="AJ350" i="145"/>
  <c r="AI350" i="145"/>
  <c r="AH350" i="145"/>
  <c r="AG350" i="145"/>
  <c r="AF350" i="145"/>
  <c r="AE350" i="145"/>
  <c r="AD350" i="145"/>
  <c r="Z350" i="145"/>
  <c r="Y350" i="145"/>
  <c r="X350" i="145"/>
  <c r="W350" i="145"/>
  <c r="V350" i="145"/>
  <c r="U350" i="145"/>
  <c r="T350" i="145"/>
  <c r="S350" i="145"/>
  <c r="R350" i="145"/>
  <c r="Q350" i="145"/>
  <c r="P350" i="145"/>
  <c r="O350" i="145"/>
  <c r="N350" i="145"/>
  <c r="M350" i="145"/>
  <c r="L350" i="145"/>
  <c r="K350" i="145"/>
  <c r="J350" i="145"/>
  <c r="I350" i="145"/>
  <c r="H350" i="145"/>
  <c r="G350" i="145"/>
  <c r="F350" i="145"/>
  <c r="E350" i="145"/>
  <c r="AZ349" i="145"/>
  <c r="AY349" i="145"/>
  <c r="AX349" i="145"/>
  <c r="AW349" i="145"/>
  <c r="AV349" i="145"/>
  <c r="AU349" i="145"/>
  <c r="AT349" i="145"/>
  <c r="AS349" i="145"/>
  <c r="AR349" i="145"/>
  <c r="AQ349" i="145"/>
  <c r="AP349" i="145"/>
  <c r="AO349" i="145"/>
  <c r="AN349" i="145"/>
  <c r="AM349" i="145"/>
  <c r="AL349" i="145"/>
  <c r="AK349" i="145"/>
  <c r="AJ349" i="145"/>
  <c r="AI349" i="145"/>
  <c r="AH349" i="145"/>
  <c r="AG349" i="145"/>
  <c r="AF349" i="145"/>
  <c r="AE349" i="145"/>
  <c r="AD349" i="145"/>
  <c r="Z349" i="145"/>
  <c r="Y349" i="145"/>
  <c r="X349" i="145"/>
  <c r="W349" i="145"/>
  <c r="V349" i="145"/>
  <c r="U349" i="145"/>
  <c r="T349" i="145"/>
  <c r="S349" i="145"/>
  <c r="R349" i="145"/>
  <c r="Q349" i="145"/>
  <c r="P349" i="145"/>
  <c r="O349" i="145"/>
  <c r="N349" i="145"/>
  <c r="M349" i="145"/>
  <c r="L349" i="145"/>
  <c r="K349" i="145"/>
  <c r="J349" i="145"/>
  <c r="I349" i="145"/>
  <c r="H349" i="145"/>
  <c r="G349" i="145"/>
  <c r="F349" i="145"/>
  <c r="E349" i="145"/>
  <c r="AZ348" i="145"/>
  <c r="AY348" i="145"/>
  <c r="AX348" i="145"/>
  <c r="AW348" i="145"/>
  <c r="AV348" i="145"/>
  <c r="AU348" i="145"/>
  <c r="AT348" i="145"/>
  <c r="AS348" i="145"/>
  <c r="AR348" i="145"/>
  <c r="AQ348" i="145"/>
  <c r="AP348" i="145"/>
  <c r="AO348" i="145"/>
  <c r="AN348" i="145"/>
  <c r="AM348" i="145"/>
  <c r="AL348" i="145"/>
  <c r="AK348" i="145"/>
  <c r="AJ348" i="145"/>
  <c r="AI348" i="145"/>
  <c r="AH348" i="145"/>
  <c r="AG348" i="145"/>
  <c r="AF348" i="145"/>
  <c r="AE348" i="145"/>
  <c r="AD348" i="145"/>
  <c r="Z348" i="145"/>
  <c r="Y348" i="145"/>
  <c r="X348" i="145"/>
  <c r="W348" i="145"/>
  <c r="V348" i="145"/>
  <c r="U348" i="145"/>
  <c r="T348" i="145"/>
  <c r="S348" i="145"/>
  <c r="R348" i="145"/>
  <c r="Q348" i="145"/>
  <c r="P348" i="145"/>
  <c r="O348" i="145"/>
  <c r="N348" i="145"/>
  <c r="M348" i="145"/>
  <c r="L348" i="145"/>
  <c r="K348" i="145"/>
  <c r="J348" i="145"/>
  <c r="I348" i="145"/>
  <c r="H348" i="145"/>
  <c r="G348" i="145"/>
  <c r="F348" i="145"/>
  <c r="E348" i="145"/>
  <c r="AZ347" i="145"/>
  <c r="AY347" i="145"/>
  <c r="AX347" i="145"/>
  <c r="AW347" i="145"/>
  <c r="AV347" i="145"/>
  <c r="AU347" i="145"/>
  <c r="AT347" i="145"/>
  <c r="AS347" i="145"/>
  <c r="AR347" i="145"/>
  <c r="AQ347" i="145"/>
  <c r="AP347" i="145"/>
  <c r="AO347" i="145"/>
  <c r="AN347" i="145"/>
  <c r="AM347" i="145"/>
  <c r="AL347" i="145"/>
  <c r="AK347" i="145"/>
  <c r="AJ347" i="145"/>
  <c r="AI347" i="145"/>
  <c r="AH347" i="145"/>
  <c r="AG347" i="145"/>
  <c r="AF347" i="145"/>
  <c r="AE347" i="145"/>
  <c r="AD347" i="145"/>
  <c r="Z347" i="145"/>
  <c r="Y347" i="145"/>
  <c r="X347" i="145"/>
  <c r="W347" i="145"/>
  <c r="V347" i="145"/>
  <c r="U347" i="145"/>
  <c r="T347" i="145"/>
  <c r="S347" i="145"/>
  <c r="R347" i="145"/>
  <c r="Q347" i="145"/>
  <c r="P347" i="145"/>
  <c r="O347" i="145"/>
  <c r="N347" i="145"/>
  <c r="M347" i="145"/>
  <c r="L347" i="145"/>
  <c r="K347" i="145"/>
  <c r="J347" i="145"/>
  <c r="I347" i="145"/>
  <c r="H347" i="145"/>
  <c r="G347" i="145"/>
  <c r="F347" i="145"/>
  <c r="E347" i="145"/>
  <c r="AZ346" i="145"/>
  <c r="AY346" i="145"/>
  <c r="AX346" i="145"/>
  <c r="AW346" i="145"/>
  <c r="AV346" i="145"/>
  <c r="AU346" i="145"/>
  <c r="AT346" i="145"/>
  <c r="AS346" i="145"/>
  <c r="AR346" i="145"/>
  <c r="AQ346" i="145"/>
  <c r="AP346" i="145"/>
  <c r="AO346" i="145"/>
  <c r="AN346" i="145"/>
  <c r="AM346" i="145"/>
  <c r="AL346" i="145"/>
  <c r="AK346" i="145"/>
  <c r="AJ346" i="145"/>
  <c r="AI346" i="145"/>
  <c r="AH346" i="145"/>
  <c r="AG346" i="145"/>
  <c r="AF346" i="145"/>
  <c r="AE346" i="145"/>
  <c r="AD346" i="145"/>
  <c r="Z346" i="145"/>
  <c r="Y346" i="145"/>
  <c r="X346" i="145"/>
  <c r="W346" i="145"/>
  <c r="V346" i="145"/>
  <c r="U346" i="145"/>
  <c r="T346" i="145"/>
  <c r="S346" i="145"/>
  <c r="R346" i="145"/>
  <c r="Q346" i="145"/>
  <c r="P346" i="145"/>
  <c r="O346" i="145"/>
  <c r="N346" i="145"/>
  <c r="M346" i="145"/>
  <c r="L346" i="145"/>
  <c r="K346" i="145"/>
  <c r="J346" i="145"/>
  <c r="I346" i="145"/>
  <c r="H346" i="145"/>
  <c r="G346" i="145"/>
  <c r="F346" i="145"/>
  <c r="E346" i="145"/>
  <c r="AZ345" i="145"/>
  <c r="AY345" i="145"/>
  <c r="AX345" i="145"/>
  <c r="AW345" i="145"/>
  <c r="AV345" i="145"/>
  <c r="AU345" i="145"/>
  <c r="AT345" i="145"/>
  <c r="AS345" i="145"/>
  <c r="AR345" i="145"/>
  <c r="AQ345" i="145"/>
  <c r="AP345" i="145"/>
  <c r="AO345" i="145"/>
  <c r="AN345" i="145"/>
  <c r="AM345" i="145"/>
  <c r="AL345" i="145"/>
  <c r="AK345" i="145"/>
  <c r="AJ345" i="145"/>
  <c r="AI345" i="145"/>
  <c r="AH345" i="145"/>
  <c r="AG345" i="145"/>
  <c r="AF345" i="145"/>
  <c r="AE345" i="145"/>
  <c r="AD345" i="145"/>
  <c r="Z345" i="145"/>
  <c r="Y345" i="145"/>
  <c r="X345" i="145"/>
  <c r="W345" i="145"/>
  <c r="V345" i="145"/>
  <c r="U345" i="145"/>
  <c r="T345" i="145"/>
  <c r="S345" i="145"/>
  <c r="R345" i="145"/>
  <c r="Q345" i="145"/>
  <c r="P345" i="145"/>
  <c r="O345" i="145"/>
  <c r="N345" i="145"/>
  <c r="M345" i="145"/>
  <c r="L345" i="145"/>
  <c r="K345" i="145"/>
  <c r="J345" i="145"/>
  <c r="I345" i="145"/>
  <c r="H345" i="145"/>
  <c r="G345" i="145"/>
  <c r="F345" i="145"/>
  <c r="E345" i="145"/>
  <c r="AZ344" i="145"/>
  <c r="AY344" i="145"/>
  <c r="AX344" i="145"/>
  <c r="AW344" i="145"/>
  <c r="AV344" i="145"/>
  <c r="AU344" i="145"/>
  <c r="AT344" i="145"/>
  <c r="AS344" i="145"/>
  <c r="AR344" i="145"/>
  <c r="AQ344" i="145"/>
  <c r="AP344" i="145"/>
  <c r="AO344" i="145"/>
  <c r="AN344" i="145"/>
  <c r="AM344" i="145"/>
  <c r="AL344" i="145"/>
  <c r="AK344" i="145"/>
  <c r="AJ344" i="145"/>
  <c r="AI344" i="145"/>
  <c r="AH344" i="145"/>
  <c r="AG344" i="145"/>
  <c r="AF344" i="145"/>
  <c r="AE344" i="145"/>
  <c r="AD344" i="145"/>
  <c r="Z344" i="145"/>
  <c r="Y344" i="145"/>
  <c r="X344" i="145"/>
  <c r="W344" i="145"/>
  <c r="V344" i="145"/>
  <c r="U344" i="145"/>
  <c r="T344" i="145"/>
  <c r="S344" i="145"/>
  <c r="R344" i="145"/>
  <c r="Q344" i="145"/>
  <c r="P344" i="145"/>
  <c r="O344" i="145"/>
  <c r="N344" i="145"/>
  <c r="M344" i="145"/>
  <c r="L344" i="145"/>
  <c r="K344" i="145"/>
  <c r="J344" i="145"/>
  <c r="I344" i="145"/>
  <c r="H344" i="145"/>
  <c r="G344" i="145"/>
  <c r="F344" i="145"/>
  <c r="E344" i="145"/>
  <c r="AZ343" i="145"/>
  <c r="AY343" i="145"/>
  <c r="AX343" i="145"/>
  <c r="AW343" i="145"/>
  <c r="AV343" i="145"/>
  <c r="AU343" i="145"/>
  <c r="AT343" i="145"/>
  <c r="AS343" i="145"/>
  <c r="AR343" i="145"/>
  <c r="AQ343" i="145"/>
  <c r="AP343" i="145"/>
  <c r="AO343" i="145"/>
  <c r="AN343" i="145"/>
  <c r="AM343" i="145"/>
  <c r="AL343" i="145"/>
  <c r="AK343" i="145"/>
  <c r="AJ343" i="145"/>
  <c r="AI343" i="145"/>
  <c r="AH343" i="145"/>
  <c r="AG343" i="145"/>
  <c r="AF343" i="145"/>
  <c r="AE343" i="145"/>
  <c r="AD343" i="145"/>
  <c r="Z343" i="145"/>
  <c r="Y343" i="145"/>
  <c r="X343" i="145"/>
  <c r="W343" i="145"/>
  <c r="V343" i="145"/>
  <c r="U343" i="145"/>
  <c r="T343" i="145"/>
  <c r="S343" i="145"/>
  <c r="R343" i="145"/>
  <c r="Q343" i="145"/>
  <c r="P343" i="145"/>
  <c r="O343" i="145"/>
  <c r="N343" i="145"/>
  <c r="M343" i="145"/>
  <c r="L343" i="145"/>
  <c r="K343" i="145"/>
  <c r="J343" i="145"/>
  <c r="I343" i="145"/>
  <c r="H343" i="145"/>
  <c r="G343" i="145"/>
  <c r="F343" i="145"/>
  <c r="E343" i="145"/>
  <c r="AZ342" i="145"/>
  <c r="AY342" i="145"/>
  <c r="AX342" i="145"/>
  <c r="AW342" i="145"/>
  <c r="AV342" i="145"/>
  <c r="AU342" i="145"/>
  <c r="AT342" i="145"/>
  <c r="AS342" i="145"/>
  <c r="AR342" i="145"/>
  <c r="AQ342" i="145"/>
  <c r="AP342" i="145"/>
  <c r="AO342" i="145"/>
  <c r="AN342" i="145"/>
  <c r="AM342" i="145"/>
  <c r="AL342" i="145"/>
  <c r="AK342" i="145"/>
  <c r="AJ342" i="145"/>
  <c r="AI342" i="145"/>
  <c r="AH342" i="145"/>
  <c r="AG342" i="145"/>
  <c r="AF342" i="145"/>
  <c r="AE342" i="145"/>
  <c r="AD342" i="145"/>
  <c r="Z342" i="145"/>
  <c r="Y342" i="145"/>
  <c r="X342" i="145"/>
  <c r="W342" i="145"/>
  <c r="V342" i="145"/>
  <c r="U342" i="145"/>
  <c r="T342" i="145"/>
  <c r="S342" i="145"/>
  <c r="R342" i="145"/>
  <c r="Q342" i="145"/>
  <c r="P342" i="145"/>
  <c r="O342" i="145"/>
  <c r="N342" i="145"/>
  <c r="M342" i="145"/>
  <c r="L342" i="145"/>
  <c r="K342" i="145"/>
  <c r="J342" i="145"/>
  <c r="I342" i="145"/>
  <c r="H342" i="145"/>
  <c r="G342" i="145"/>
  <c r="F342" i="145"/>
  <c r="E342" i="145"/>
  <c r="AZ341" i="145"/>
  <c r="AY341" i="145"/>
  <c r="AX341" i="145"/>
  <c r="AW341" i="145"/>
  <c r="AV341" i="145"/>
  <c r="AU341" i="145"/>
  <c r="AT341" i="145"/>
  <c r="AS341" i="145"/>
  <c r="AR341" i="145"/>
  <c r="AQ341" i="145"/>
  <c r="AP341" i="145"/>
  <c r="AO341" i="145"/>
  <c r="AN341" i="145"/>
  <c r="AM341" i="145"/>
  <c r="AL341" i="145"/>
  <c r="AK341" i="145"/>
  <c r="AJ341" i="145"/>
  <c r="AI341" i="145"/>
  <c r="AH341" i="145"/>
  <c r="AG341" i="145"/>
  <c r="AF341" i="145"/>
  <c r="AE341" i="145"/>
  <c r="AD341" i="145"/>
  <c r="Z341" i="145"/>
  <c r="Y341" i="145"/>
  <c r="X341" i="145"/>
  <c r="W341" i="145"/>
  <c r="V341" i="145"/>
  <c r="U341" i="145"/>
  <c r="T341" i="145"/>
  <c r="S341" i="145"/>
  <c r="R341" i="145"/>
  <c r="Q341" i="145"/>
  <c r="P341" i="145"/>
  <c r="O341" i="145"/>
  <c r="N341" i="145"/>
  <c r="M341" i="145"/>
  <c r="L341" i="145"/>
  <c r="K341" i="145"/>
  <c r="J341" i="145"/>
  <c r="I341" i="145"/>
  <c r="H341" i="145"/>
  <c r="G341" i="145"/>
  <c r="F341" i="145"/>
  <c r="E341" i="145"/>
  <c r="AZ340" i="145"/>
  <c r="AY340" i="145"/>
  <c r="AX340" i="145"/>
  <c r="AW340" i="145"/>
  <c r="AV340" i="145"/>
  <c r="AU340" i="145"/>
  <c r="AT340" i="145"/>
  <c r="AS340" i="145"/>
  <c r="AR340" i="145"/>
  <c r="AQ340" i="145"/>
  <c r="AP340" i="145"/>
  <c r="AO340" i="145"/>
  <c r="AN340" i="145"/>
  <c r="AM340" i="145"/>
  <c r="AL340" i="145"/>
  <c r="AK340" i="145"/>
  <c r="AJ340" i="145"/>
  <c r="AI340" i="145"/>
  <c r="AH340" i="145"/>
  <c r="AG340" i="145"/>
  <c r="AF340" i="145"/>
  <c r="AE340" i="145"/>
  <c r="AD340" i="145"/>
  <c r="Z340" i="145"/>
  <c r="Y340" i="145"/>
  <c r="X340" i="145"/>
  <c r="W340" i="145"/>
  <c r="V340" i="145"/>
  <c r="U340" i="145"/>
  <c r="T340" i="145"/>
  <c r="S340" i="145"/>
  <c r="R340" i="145"/>
  <c r="Q340" i="145"/>
  <c r="P340" i="145"/>
  <c r="O340" i="145"/>
  <c r="N340" i="145"/>
  <c r="M340" i="145"/>
  <c r="L340" i="145"/>
  <c r="K340" i="145"/>
  <c r="J340" i="145"/>
  <c r="I340" i="145"/>
  <c r="H340" i="145"/>
  <c r="G340" i="145"/>
  <c r="F340" i="145"/>
  <c r="E340" i="145"/>
  <c r="AZ339" i="145"/>
  <c r="AY339" i="145"/>
  <c r="AX339" i="145"/>
  <c r="AW339" i="145"/>
  <c r="AV339" i="145"/>
  <c r="AU339" i="145"/>
  <c r="AT339" i="145"/>
  <c r="AS339" i="145"/>
  <c r="AR339" i="145"/>
  <c r="AQ339" i="145"/>
  <c r="AP339" i="145"/>
  <c r="AO339" i="145"/>
  <c r="AN339" i="145"/>
  <c r="AM339" i="145"/>
  <c r="AL339" i="145"/>
  <c r="AK339" i="145"/>
  <c r="AJ339" i="145"/>
  <c r="AI339" i="145"/>
  <c r="AH339" i="145"/>
  <c r="AG339" i="145"/>
  <c r="AF339" i="145"/>
  <c r="AE339" i="145"/>
  <c r="AD339" i="145"/>
  <c r="Z339" i="145"/>
  <c r="Y339" i="145"/>
  <c r="X339" i="145"/>
  <c r="W339" i="145"/>
  <c r="V339" i="145"/>
  <c r="U339" i="145"/>
  <c r="T339" i="145"/>
  <c r="S339" i="145"/>
  <c r="R339" i="145"/>
  <c r="Q339" i="145"/>
  <c r="P339" i="145"/>
  <c r="O339" i="145"/>
  <c r="N339" i="145"/>
  <c r="M339" i="145"/>
  <c r="L339" i="145"/>
  <c r="K339" i="145"/>
  <c r="J339" i="145"/>
  <c r="I339" i="145"/>
  <c r="H339" i="145"/>
  <c r="G339" i="145"/>
  <c r="F339" i="145"/>
  <c r="E339" i="145"/>
  <c r="AZ338" i="145"/>
  <c r="AY338" i="145"/>
  <c r="AX338" i="145"/>
  <c r="AW338" i="145"/>
  <c r="AV338" i="145"/>
  <c r="AU338" i="145"/>
  <c r="AT338" i="145"/>
  <c r="AS338" i="145"/>
  <c r="AR338" i="145"/>
  <c r="AQ338" i="145"/>
  <c r="AP338" i="145"/>
  <c r="AO338" i="145"/>
  <c r="AN338" i="145"/>
  <c r="AM338" i="145"/>
  <c r="AL338" i="145"/>
  <c r="AK338" i="145"/>
  <c r="AJ338" i="145"/>
  <c r="AI338" i="145"/>
  <c r="AH338" i="145"/>
  <c r="AG338" i="145"/>
  <c r="AF338" i="145"/>
  <c r="AE338" i="145"/>
  <c r="AD338" i="145"/>
  <c r="Z338" i="145"/>
  <c r="Y338" i="145"/>
  <c r="X338" i="145"/>
  <c r="W338" i="145"/>
  <c r="V338" i="145"/>
  <c r="U338" i="145"/>
  <c r="T338" i="145"/>
  <c r="S338" i="145"/>
  <c r="R338" i="145"/>
  <c r="Q338" i="145"/>
  <c r="P338" i="145"/>
  <c r="O338" i="145"/>
  <c r="N338" i="145"/>
  <c r="M338" i="145"/>
  <c r="L338" i="145"/>
  <c r="K338" i="145"/>
  <c r="J338" i="145"/>
  <c r="I338" i="145"/>
  <c r="H338" i="145"/>
  <c r="G338" i="145"/>
  <c r="F338" i="145"/>
  <c r="E338" i="145"/>
  <c r="AZ337" i="145"/>
  <c r="AY337" i="145"/>
  <c r="AX337" i="145"/>
  <c r="AW337" i="145"/>
  <c r="AV337" i="145"/>
  <c r="AU337" i="145"/>
  <c r="AT337" i="145"/>
  <c r="AS337" i="145"/>
  <c r="AR337" i="145"/>
  <c r="AQ337" i="145"/>
  <c r="AP337" i="145"/>
  <c r="AO337" i="145"/>
  <c r="AN337" i="145"/>
  <c r="AM337" i="145"/>
  <c r="AL337" i="145"/>
  <c r="AK337" i="145"/>
  <c r="AJ337" i="145"/>
  <c r="AI337" i="145"/>
  <c r="AH337" i="145"/>
  <c r="AG337" i="145"/>
  <c r="AF337" i="145"/>
  <c r="AE337" i="145"/>
  <c r="AD337" i="145"/>
  <c r="Z337" i="145"/>
  <c r="Y337" i="145"/>
  <c r="X337" i="145"/>
  <c r="W337" i="145"/>
  <c r="V337" i="145"/>
  <c r="U337" i="145"/>
  <c r="T337" i="145"/>
  <c r="S337" i="145"/>
  <c r="R337" i="145"/>
  <c r="Q337" i="145"/>
  <c r="P337" i="145"/>
  <c r="O337" i="145"/>
  <c r="N337" i="145"/>
  <c r="M337" i="145"/>
  <c r="L337" i="145"/>
  <c r="K337" i="145"/>
  <c r="J337" i="145"/>
  <c r="I337" i="145"/>
  <c r="H337" i="145"/>
  <c r="G337" i="145"/>
  <c r="F337" i="145"/>
  <c r="E337" i="145"/>
  <c r="AZ336" i="145"/>
  <c r="AY336" i="145"/>
  <c r="AX336" i="145"/>
  <c r="AW336" i="145"/>
  <c r="AV336" i="145"/>
  <c r="AU336" i="145"/>
  <c r="AT336" i="145"/>
  <c r="AS336" i="145"/>
  <c r="AR336" i="145"/>
  <c r="AQ336" i="145"/>
  <c r="AP336" i="145"/>
  <c r="AO336" i="145"/>
  <c r="AN336" i="145"/>
  <c r="AM336" i="145"/>
  <c r="AL336" i="145"/>
  <c r="AK336" i="145"/>
  <c r="AJ336" i="145"/>
  <c r="AI336" i="145"/>
  <c r="AH336" i="145"/>
  <c r="AG336" i="145"/>
  <c r="AF336" i="145"/>
  <c r="AE336" i="145"/>
  <c r="AD336" i="145"/>
  <c r="Z336" i="145"/>
  <c r="Y336" i="145"/>
  <c r="X336" i="145"/>
  <c r="W336" i="145"/>
  <c r="V336" i="145"/>
  <c r="U336" i="145"/>
  <c r="T336" i="145"/>
  <c r="S336" i="145"/>
  <c r="R336" i="145"/>
  <c r="Q336" i="145"/>
  <c r="P336" i="145"/>
  <c r="O336" i="145"/>
  <c r="N336" i="145"/>
  <c r="M336" i="145"/>
  <c r="L336" i="145"/>
  <c r="K336" i="145"/>
  <c r="J336" i="145"/>
  <c r="I336" i="145"/>
  <c r="H336" i="145"/>
  <c r="G336" i="145"/>
  <c r="F336" i="145"/>
  <c r="E336" i="145"/>
  <c r="AZ335" i="145"/>
  <c r="AY335" i="145"/>
  <c r="AX335" i="145"/>
  <c r="AW335" i="145"/>
  <c r="AV335" i="145"/>
  <c r="AU335" i="145"/>
  <c r="AT335" i="145"/>
  <c r="AS335" i="145"/>
  <c r="AR335" i="145"/>
  <c r="AQ335" i="145"/>
  <c r="AP335" i="145"/>
  <c r="AO335" i="145"/>
  <c r="AN335" i="145"/>
  <c r="AM335" i="145"/>
  <c r="AL335" i="145"/>
  <c r="AK335" i="145"/>
  <c r="AJ335" i="145"/>
  <c r="AI335" i="145"/>
  <c r="AH335" i="145"/>
  <c r="AG335" i="145"/>
  <c r="AF335" i="145"/>
  <c r="AE335" i="145"/>
  <c r="AD335" i="145"/>
  <c r="Z335" i="145"/>
  <c r="Y335" i="145"/>
  <c r="X335" i="145"/>
  <c r="W335" i="145"/>
  <c r="V335" i="145"/>
  <c r="U335" i="145"/>
  <c r="T335" i="145"/>
  <c r="S335" i="145"/>
  <c r="R335" i="145"/>
  <c r="Q335" i="145"/>
  <c r="P335" i="145"/>
  <c r="O335" i="145"/>
  <c r="N335" i="145"/>
  <c r="M335" i="145"/>
  <c r="L335" i="145"/>
  <c r="K335" i="145"/>
  <c r="J335" i="145"/>
  <c r="I335" i="145"/>
  <c r="H335" i="145"/>
  <c r="G335" i="145"/>
  <c r="F335" i="145"/>
  <c r="E335" i="145"/>
  <c r="AZ334" i="145"/>
  <c r="AY334" i="145"/>
  <c r="AX334" i="145"/>
  <c r="AW334" i="145"/>
  <c r="AV334" i="145"/>
  <c r="AU334" i="145"/>
  <c r="AT334" i="145"/>
  <c r="AS334" i="145"/>
  <c r="AR334" i="145"/>
  <c r="AQ334" i="145"/>
  <c r="AP334" i="145"/>
  <c r="AO334" i="145"/>
  <c r="AN334" i="145"/>
  <c r="AM334" i="145"/>
  <c r="AL334" i="145"/>
  <c r="AK334" i="145"/>
  <c r="AJ334" i="145"/>
  <c r="AI334" i="145"/>
  <c r="AH334" i="145"/>
  <c r="AG334" i="145"/>
  <c r="AF334" i="145"/>
  <c r="AE334" i="145"/>
  <c r="AD334" i="145"/>
  <c r="Z334" i="145"/>
  <c r="Y334" i="145"/>
  <c r="X334" i="145"/>
  <c r="W334" i="145"/>
  <c r="V334" i="145"/>
  <c r="U334" i="145"/>
  <c r="T334" i="145"/>
  <c r="S334" i="145"/>
  <c r="R334" i="145"/>
  <c r="Q334" i="145"/>
  <c r="P334" i="145"/>
  <c r="O334" i="145"/>
  <c r="N334" i="145"/>
  <c r="M334" i="145"/>
  <c r="L334" i="145"/>
  <c r="K334" i="145"/>
  <c r="J334" i="145"/>
  <c r="I334" i="145"/>
  <c r="H334" i="145"/>
  <c r="G334" i="145"/>
  <c r="F334" i="145"/>
  <c r="E334" i="145"/>
  <c r="AZ333" i="145"/>
  <c r="AY333" i="145"/>
  <c r="AX333" i="145"/>
  <c r="AW333" i="145"/>
  <c r="AV333" i="145"/>
  <c r="AU333" i="145"/>
  <c r="AT333" i="145"/>
  <c r="AS333" i="145"/>
  <c r="AR333" i="145"/>
  <c r="AQ333" i="145"/>
  <c r="AP333" i="145"/>
  <c r="AO333" i="145"/>
  <c r="AN333" i="145"/>
  <c r="AM333" i="145"/>
  <c r="AL333" i="145"/>
  <c r="AK333" i="145"/>
  <c r="AJ333" i="145"/>
  <c r="AI333" i="145"/>
  <c r="AH333" i="145"/>
  <c r="AG333" i="145"/>
  <c r="AF333" i="145"/>
  <c r="AE333" i="145"/>
  <c r="AD333" i="145"/>
  <c r="Z333" i="145"/>
  <c r="Y333" i="145"/>
  <c r="X333" i="145"/>
  <c r="W333" i="145"/>
  <c r="V333" i="145"/>
  <c r="U333" i="145"/>
  <c r="T333" i="145"/>
  <c r="S333" i="145"/>
  <c r="R333" i="145"/>
  <c r="Q333" i="145"/>
  <c r="P333" i="145"/>
  <c r="O333" i="145"/>
  <c r="N333" i="145"/>
  <c r="M333" i="145"/>
  <c r="L333" i="145"/>
  <c r="K333" i="145"/>
  <c r="J333" i="145"/>
  <c r="I333" i="145"/>
  <c r="H333" i="145"/>
  <c r="G333" i="145"/>
  <c r="F333" i="145"/>
  <c r="E333" i="145"/>
  <c r="AZ332" i="145"/>
  <c r="AY332" i="145"/>
  <c r="AX332" i="145"/>
  <c r="AW332" i="145"/>
  <c r="AV332" i="145"/>
  <c r="AU332" i="145"/>
  <c r="AT332" i="145"/>
  <c r="AS332" i="145"/>
  <c r="AR332" i="145"/>
  <c r="AQ332" i="145"/>
  <c r="AP332" i="145"/>
  <c r="AO332" i="145"/>
  <c r="AN332" i="145"/>
  <c r="AM332" i="145"/>
  <c r="AL332" i="145"/>
  <c r="AK332" i="145"/>
  <c r="AJ332" i="145"/>
  <c r="AI332" i="145"/>
  <c r="AH332" i="145"/>
  <c r="AG332" i="145"/>
  <c r="AF332" i="145"/>
  <c r="AE332" i="145"/>
  <c r="AD332" i="145"/>
  <c r="Z332" i="145"/>
  <c r="Y332" i="145"/>
  <c r="X332" i="145"/>
  <c r="W332" i="145"/>
  <c r="V332" i="145"/>
  <c r="U332" i="145"/>
  <c r="T332" i="145"/>
  <c r="S332" i="145"/>
  <c r="R332" i="145"/>
  <c r="Q332" i="145"/>
  <c r="P332" i="145"/>
  <c r="O332" i="145"/>
  <c r="N332" i="145"/>
  <c r="M332" i="145"/>
  <c r="L332" i="145"/>
  <c r="K332" i="145"/>
  <c r="J332" i="145"/>
  <c r="I332" i="145"/>
  <c r="H332" i="145"/>
  <c r="G332" i="145"/>
  <c r="F332" i="145"/>
  <c r="E332" i="145"/>
  <c r="AZ331" i="145"/>
  <c r="AY331" i="145"/>
  <c r="AX331" i="145"/>
  <c r="AW331" i="145"/>
  <c r="AV331" i="145"/>
  <c r="AU331" i="145"/>
  <c r="AT331" i="145"/>
  <c r="AS331" i="145"/>
  <c r="AR331" i="145"/>
  <c r="AQ331" i="145"/>
  <c r="AP331" i="145"/>
  <c r="AO331" i="145"/>
  <c r="AN331" i="145"/>
  <c r="AM331" i="145"/>
  <c r="AL331" i="145"/>
  <c r="AK331" i="145"/>
  <c r="AJ331" i="145"/>
  <c r="AI331" i="145"/>
  <c r="AH331" i="145"/>
  <c r="AG331" i="145"/>
  <c r="AF331" i="145"/>
  <c r="AE331" i="145"/>
  <c r="AD331" i="145"/>
  <c r="Z331" i="145"/>
  <c r="Y331" i="145"/>
  <c r="X331" i="145"/>
  <c r="W331" i="145"/>
  <c r="V331" i="145"/>
  <c r="U331" i="145"/>
  <c r="T331" i="145"/>
  <c r="S331" i="145"/>
  <c r="R331" i="145"/>
  <c r="Q331" i="145"/>
  <c r="P331" i="145"/>
  <c r="O331" i="145"/>
  <c r="N331" i="145"/>
  <c r="M331" i="145"/>
  <c r="L331" i="145"/>
  <c r="K331" i="145"/>
  <c r="J331" i="145"/>
  <c r="I331" i="145"/>
  <c r="H331" i="145"/>
  <c r="G331" i="145"/>
  <c r="F331" i="145"/>
  <c r="E331" i="145"/>
  <c r="AZ330" i="145"/>
  <c r="AY330" i="145"/>
  <c r="AX330" i="145"/>
  <c r="AW330" i="145"/>
  <c r="AV330" i="145"/>
  <c r="AU330" i="145"/>
  <c r="AT330" i="145"/>
  <c r="AS330" i="145"/>
  <c r="AR330" i="145"/>
  <c r="AQ330" i="145"/>
  <c r="AP330" i="145"/>
  <c r="AO330" i="145"/>
  <c r="AN330" i="145"/>
  <c r="AM330" i="145"/>
  <c r="AL330" i="145"/>
  <c r="AK330" i="145"/>
  <c r="AJ330" i="145"/>
  <c r="AI330" i="145"/>
  <c r="AH330" i="145"/>
  <c r="AG330" i="145"/>
  <c r="AF330" i="145"/>
  <c r="AE330" i="145"/>
  <c r="AD330" i="145"/>
  <c r="Z330" i="145"/>
  <c r="Y330" i="145"/>
  <c r="X330" i="145"/>
  <c r="W330" i="145"/>
  <c r="V330" i="145"/>
  <c r="U330" i="145"/>
  <c r="T330" i="145"/>
  <c r="S330" i="145"/>
  <c r="R330" i="145"/>
  <c r="Q330" i="145"/>
  <c r="P330" i="145"/>
  <c r="O330" i="145"/>
  <c r="N330" i="145"/>
  <c r="M330" i="145"/>
  <c r="L330" i="145"/>
  <c r="K330" i="145"/>
  <c r="J330" i="145"/>
  <c r="I330" i="145"/>
  <c r="H330" i="145"/>
  <c r="G330" i="145"/>
  <c r="F330" i="145"/>
  <c r="E330" i="145"/>
  <c r="AZ329" i="145"/>
  <c r="AY329" i="145"/>
  <c r="AX329" i="145"/>
  <c r="AW329" i="145"/>
  <c r="AV329" i="145"/>
  <c r="AU329" i="145"/>
  <c r="AT329" i="145"/>
  <c r="AS329" i="145"/>
  <c r="AR329" i="145"/>
  <c r="AQ329" i="145"/>
  <c r="AP329" i="145"/>
  <c r="AO329" i="145"/>
  <c r="AN329" i="145"/>
  <c r="AM329" i="145"/>
  <c r="AL329" i="145"/>
  <c r="AK329" i="145"/>
  <c r="AJ329" i="145"/>
  <c r="AI329" i="145"/>
  <c r="AH329" i="145"/>
  <c r="AG329" i="145"/>
  <c r="AF329" i="145"/>
  <c r="AE329" i="145"/>
  <c r="AD329" i="145"/>
  <c r="Z329" i="145"/>
  <c r="Y329" i="145"/>
  <c r="X329" i="145"/>
  <c r="W329" i="145"/>
  <c r="V329" i="145"/>
  <c r="U329" i="145"/>
  <c r="T329" i="145"/>
  <c r="S329" i="145"/>
  <c r="R329" i="145"/>
  <c r="Q329" i="145"/>
  <c r="P329" i="145"/>
  <c r="O329" i="145"/>
  <c r="N329" i="145"/>
  <c r="M329" i="145"/>
  <c r="L329" i="145"/>
  <c r="K329" i="145"/>
  <c r="J329" i="145"/>
  <c r="I329" i="145"/>
  <c r="H329" i="145"/>
  <c r="G329" i="145"/>
  <c r="F329" i="145"/>
  <c r="E329" i="145"/>
  <c r="AZ328" i="145"/>
  <c r="AY328" i="145"/>
  <c r="AX328" i="145"/>
  <c r="AW328" i="145"/>
  <c r="AV328" i="145"/>
  <c r="AU328" i="145"/>
  <c r="AT328" i="145"/>
  <c r="AS328" i="145"/>
  <c r="AR328" i="145"/>
  <c r="AQ328" i="145"/>
  <c r="AP328" i="145"/>
  <c r="AO328" i="145"/>
  <c r="AN328" i="145"/>
  <c r="AM328" i="145"/>
  <c r="AL328" i="145"/>
  <c r="AK328" i="145"/>
  <c r="AJ328" i="145"/>
  <c r="AI328" i="145"/>
  <c r="AH328" i="145"/>
  <c r="AG328" i="145"/>
  <c r="AF328" i="145"/>
  <c r="AE328" i="145"/>
  <c r="AD328" i="145"/>
  <c r="Z328" i="145"/>
  <c r="Y328" i="145"/>
  <c r="X328" i="145"/>
  <c r="W328" i="145"/>
  <c r="V328" i="145"/>
  <c r="U328" i="145"/>
  <c r="T328" i="145"/>
  <c r="S328" i="145"/>
  <c r="R328" i="145"/>
  <c r="Q328" i="145"/>
  <c r="P328" i="145"/>
  <c r="O328" i="145"/>
  <c r="N328" i="145"/>
  <c r="M328" i="145"/>
  <c r="L328" i="145"/>
  <c r="K328" i="145"/>
  <c r="J328" i="145"/>
  <c r="I328" i="145"/>
  <c r="H328" i="145"/>
  <c r="G328" i="145"/>
  <c r="F328" i="145"/>
  <c r="E328" i="145"/>
  <c r="AZ327" i="145"/>
  <c r="AY327" i="145"/>
  <c r="AX327" i="145"/>
  <c r="AW327" i="145"/>
  <c r="AV327" i="145"/>
  <c r="AU327" i="145"/>
  <c r="AT327" i="145"/>
  <c r="AS327" i="145"/>
  <c r="AR327" i="145"/>
  <c r="AQ327" i="145"/>
  <c r="AP327" i="145"/>
  <c r="AO327" i="145"/>
  <c r="AN327" i="145"/>
  <c r="AM327" i="145"/>
  <c r="AL327" i="145"/>
  <c r="AK327" i="145"/>
  <c r="AJ327" i="145"/>
  <c r="AI327" i="145"/>
  <c r="AH327" i="145"/>
  <c r="AG327" i="145"/>
  <c r="AF327" i="145"/>
  <c r="AE327" i="145"/>
  <c r="AD327" i="145"/>
  <c r="Z327" i="145"/>
  <c r="Y327" i="145"/>
  <c r="X327" i="145"/>
  <c r="W327" i="145"/>
  <c r="V327" i="145"/>
  <c r="U327" i="145"/>
  <c r="T327" i="145"/>
  <c r="S327" i="145"/>
  <c r="R327" i="145"/>
  <c r="Q327" i="145"/>
  <c r="P327" i="145"/>
  <c r="O327" i="145"/>
  <c r="N327" i="145"/>
  <c r="M327" i="145"/>
  <c r="L327" i="145"/>
  <c r="K327" i="145"/>
  <c r="J327" i="145"/>
  <c r="I327" i="145"/>
  <c r="H327" i="145"/>
  <c r="G327" i="145"/>
  <c r="F327" i="145"/>
  <c r="E327" i="145"/>
  <c r="AZ326" i="145"/>
  <c r="AY326" i="145"/>
  <c r="AX326" i="145"/>
  <c r="AW326" i="145"/>
  <c r="AV326" i="145"/>
  <c r="AU326" i="145"/>
  <c r="AT326" i="145"/>
  <c r="AS326" i="145"/>
  <c r="AR326" i="145"/>
  <c r="AQ326" i="145"/>
  <c r="AP326" i="145"/>
  <c r="AO326" i="145"/>
  <c r="AN326" i="145"/>
  <c r="AM326" i="145"/>
  <c r="AL326" i="145"/>
  <c r="AK326" i="145"/>
  <c r="AJ326" i="145"/>
  <c r="AI326" i="145"/>
  <c r="AH326" i="145"/>
  <c r="AG326" i="145"/>
  <c r="AF326" i="145"/>
  <c r="AE326" i="145"/>
  <c r="AD326" i="145"/>
  <c r="Z326" i="145"/>
  <c r="Y326" i="145"/>
  <c r="X326" i="145"/>
  <c r="W326" i="145"/>
  <c r="V326" i="145"/>
  <c r="U326" i="145"/>
  <c r="T326" i="145"/>
  <c r="S326" i="145"/>
  <c r="R326" i="145"/>
  <c r="Q326" i="145"/>
  <c r="P326" i="145"/>
  <c r="O326" i="145"/>
  <c r="N326" i="145"/>
  <c r="M326" i="145"/>
  <c r="L326" i="145"/>
  <c r="K326" i="145"/>
  <c r="J326" i="145"/>
  <c r="I326" i="145"/>
  <c r="H326" i="145"/>
  <c r="G326" i="145"/>
  <c r="F326" i="145"/>
  <c r="E326" i="145"/>
  <c r="AZ325" i="145"/>
  <c r="AY325" i="145"/>
  <c r="AX325" i="145"/>
  <c r="AW325" i="145"/>
  <c r="AV325" i="145"/>
  <c r="AU325" i="145"/>
  <c r="AT325" i="145"/>
  <c r="AS325" i="145"/>
  <c r="AR325" i="145"/>
  <c r="AQ325" i="145"/>
  <c r="AP325" i="145"/>
  <c r="AO325" i="145"/>
  <c r="AN325" i="145"/>
  <c r="AM325" i="145"/>
  <c r="AL325" i="145"/>
  <c r="AK325" i="145"/>
  <c r="AJ325" i="145"/>
  <c r="AI325" i="145"/>
  <c r="AH325" i="145"/>
  <c r="AG325" i="145"/>
  <c r="AF325" i="145"/>
  <c r="AE325" i="145"/>
  <c r="AD325" i="145"/>
  <c r="Z325" i="145"/>
  <c r="Y325" i="145"/>
  <c r="X325" i="145"/>
  <c r="W325" i="145"/>
  <c r="V325" i="145"/>
  <c r="U325" i="145"/>
  <c r="T325" i="145"/>
  <c r="S325" i="145"/>
  <c r="R325" i="145"/>
  <c r="Q325" i="145"/>
  <c r="P325" i="145"/>
  <c r="O325" i="145"/>
  <c r="N325" i="145"/>
  <c r="M325" i="145"/>
  <c r="L325" i="145"/>
  <c r="K325" i="145"/>
  <c r="J325" i="145"/>
  <c r="I325" i="145"/>
  <c r="H325" i="145"/>
  <c r="G325" i="145"/>
  <c r="F325" i="145"/>
  <c r="E325" i="145"/>
  <c r="AZ324" i="145"/>
  <c r="AY324" i="145"/>
  <c r="AX324" i="145"/>
  <c r="AW324" i="145"/>
  <c r="AV324" i="145"/>
  <c r="AU324" i="145"/>
  <c r="AT324" i="145"/>
  <c r="AS324" i="145"/>
  <c r="AR324" i="145"/>
  <c r="AQ324" i="145"/>
  <c r="AP324" i="145"/>
  <c r="AO324" i="145"/>
  <c r="AN324" i="145"/>
  <c r="AM324" i="145"/>
  <c r="AL324" i="145"/>
  <c r="AK324" i="145"/>
  <c r="AJ324" i="145"/>
  <c r="AI324" i="145"/>
  <c r="AH324" i="145"/>
  <c r="AG324" i="145"/>
  <c r="AF324" i="145"/>
  <c r="AE324" i="145"/>
  <c r="AD324" i="145"/>
  <c r="Z324" i="145"/>
  <c r="Y324" i="145"/>
  <c r="X324" i="145"/>
  <c r="W324" i="145"/>
  <c r="V324" i="145"/>
  <c r="U324" i="145"/>
  <c r="T324" i="145"/>
  <c r="S324" i="145"/>
  <c r="R324" i="145"/>
  <c r="Q324" i="145"/>
  <c r="P324" i="145"/>
  <c r="O324" i="145"/>
  <c r="N324" i="145"/>
  <c r="M324" i="145"/>
  <c r="L324" i="145"/>
  <c r="K324" i="145"/>
  <c r="J324" i="145"/>
  <c r="I324" i="145"/>
  <c r="H324" i="145"/>
  <c r="G324" i="145"/>
  <c r="F324" i="145"/>
  <c r="E324" i="145"/>
  <c r="AZ323" i="145"/>
  <c r="AY323" i="145"/>
  <c r="AX323" i="145"/>
  <c r="AW323" i="145"/>
  <c r="AV323" i="145"/>
  <c r="AU323" i="145"/>
  <c r="AT323" i="145"/>
  <c r="AS323" i="145"/>
  <c r="AR323" i="145"/>
  <c r="AQ323" i="145"/>
  <c r="AP323" i="145"/>
  <c r="AO323" i="145"/>
  <c r="AN323" i="145"/>
  <c r="AM323" i="145"/>
  <c r="AL323" i="145"/>
  <c r="AK323" i="145"/>
  <c r="AJ323" i="145"/>
  <c r="AI323" i="145"/>
  <c r="AH323" i="145"/>
  <c r="AG323" i="145"/>
  <c r="AF323" i="145"/>
  <c r="AE323" i="145"/>
  <c r="AD323" i="145"/>
  <c r="Z323" i="145"/>
  <c r="Y323" i="145"/>
  <c r="X323" i="145"/>
  <c r="W323" i="145"/>
  <c r="V323" i="145"/>
  <c r="U323" i="145"/>
  <c r="T323" i="145"/>
  <c r="S323" i="145"/>
  <c r="R323" i="145"/>
  <c r="Q323" i="145"/>
  <c r="P323" i="145"/>
  <c r="O323" i="145"/>
  <c r="N323" i="145"/>
  <c r="M323" i="145"/>
  <c r="L323" i="145"/>
  <c r="K323" i="145"/>
  <c r="J323" i="145"/>
  <c r="I323" i="145"/>
  <c r="H323" i="145"/>
  <c r="G323" i="145"/>
  <c r="F323" i="145"/>
  <c r="E323" i="145"/>
  <c r="AZ322" i="145"/>
  <c r="AY322" i="145"/>
  <c r="AX322" i="145"/>
  <c r="AW322" i="145"/>
  <c r="AV322" i="145"/>
  <c r="AU322" i="145"/>
  <c r="AT322" i="145"/>
  <c r="AS322" i="145"/>
  <c r="AR322" i="145"/>
  <c r="AQ322" i="145"/>
  <c r="AP322" i="145"/>
  <c r="AO322" i="145"/>
  <c r="AN322" i="145"/>
  <c r="AM322" i="145"/>
  <c r="AL322" i="145"/>
  <c r="AK322" i="145"/>
  <c r="AJ322" i="145"/>
  <c r="AI322" i="145"/>
  <c r="AH322" i="145"/>
  <c r="AG322" i="145"/>
  <c r="AF322" i="145"/>
  <c r="AE322" i="145"/>
  <c r="AD322" i="145"/>
  <c r="Z322" i="145"/>
  <c r="Y322" i="145"/>
  <c r="X322" i="145"/>
  <c r="W322" i="145"/>
  <c r="V322" i="145"/>
  <c r="U322" i="145"/>
  <c r="T322" i="145"/>
  <c r="S322" i="145"/>
  <c r="R322" i="145"/>
  <c r="Q322" i="145"/>
  <c r="P322" i="145"/>
  <c r="O322" i="145"/>
  <c r="N322" i="145"/>
  <c r="M322" i="145"/>
  <c r="L322" i="145"/>
  <c r="K322" i="145"/>
  <c r="J322" i="145"/>
  <c r="I322" i="145"/>
  <c r="H322" i="145"/>
  <c r="G322" i="145"/>
  <c r="F322" i="145"/>
  <c r="E322" i="145"/>
  <c r="AZ321" i="145"/>
  <c r="AY321" i="145"/>
  <c r="AX321" i="145"/>
  <c r="AW321" i="145"/>
  <c r="AV321" i="145"/>
  <c r="AU321" i="145"/>
  <c r="AT321" i="145"/>
  <c r="AS321" i="145"/>
  <c r="AR321" i="145"/>
  <c r="AQ321" i="145"/>
  <c r="AP321" i="145"/>
  <c r="AO321" i="145"/>
  <c r="AN321" i="145"/>
  <c r="AM321" i="145"/>
  <c r="AL321" i="145"/>
  <c r="AK321" i="145"/>
  <c r="AJ321" i="145"/>
  <c r="AI321" i="145"/>
  <c r="AH321" i="145"/>
  <c r="AG321" i="145"/>
  <c r="AF321" i="145"/>
  <c r="AE321" i="145"/>
  <c r="AD321" i="145"/>
  <c r="Z321" i="145"/>
  <c r="Y321" i="145"/>
  <c r="X321" i="145"/>
  <c r="W321" i="145"/>
  <c r="V321" i="145"/>
  <c r="U321" i="145"/>
  <c r="T321" i="145"/>
  <c r="S321" i="145"/>
  <c r="R321" i="145"/>
  <c r="Q321" i="145"/>
  <c r="P321" i="145"/>
  <c r="O321" i="145"/>
  <c r="N321" i="145"/>
  <c r="M321" i="145"/>
  <c r="L321" i="145"/>
  <c r="K321" i="145"/>
  <c r="J321" i="145"/>
  <c r="I321" i="145"/>
  <c r="H321" i="145"/>
  <c r="G321" i="145"/>
  <c r="F321" i="145"/>
  <c r="E321" i="145"/>
  <c r="AZ320" i="145"/>
  <c r="AY320" i="145"/>
  <c r="AX320" i="145"/>
  <c r="AW320" i="145"/>
  <c r="AV320" i="145"/>
  <c r="AU320" i="145"/>
  <c r="AT320" i="145"/>
  <c r="AS320" i="145"/>
  <c r="AR320" i="145"/>
  <c r="AQ320" i="145"/>
  <c r="AP320" i="145"/>
  <c r="AO320" i="145"/>
  <c r="AN320" i="145"/>
  <c r="AM320" i="145"/>
  <c r="AL320" i="145"/>
  <c r="AK320" i="145"/>
  <c r="AJ320" i="145"/>
  <c r="AI320" i="145"/>
  <c r="AH320" i="145"/>
  <c r="AG320" i="145"/>
  <c r="AF320" i="145"/>
  <c r="AE320" i="145"/>
  <c r="AD320" i="145"/>
  <c r="Z320" i="145"/>
  <c r="Y320" i="145"/>
  <c r="X320" i="145"/>
  <c r="W320" i="145"/>
  <c r="V320" i="145"/>
  <c r="U320" i="145"/>
  <c r="T320" i="145"/>
  <c r="S320" i="145"/>
  <c r="R320" i="145"/>
  <c r="Q320" i="145"/>
  <c r="P320" i="145"/>
  <c r="O320" i="145"/>
  <c r="N320" i="145"/>
  <c r="M320" i="145"/>
  <c r="L320" i="145"/>
  <c r="K320" i="145"/>
  <c r="J320" i="145"/>
  <c r="I320" i="145"/>
  <c r="H320" i="145"/>
  <c r="G320" i="145"/>
  <c r="F320" i="145"/>
  <c r="E320" i="145"/>
  <c r="AZ319" i="145"/>
  <c r="AY319" i="145"/>
  <c r="AX319" i="145"/>
  <c r="AW319" i="145"/>
  <c r="AV319" i="145"/>
  <c r="AU319" i="145"/>
  <c r="AT319" i="145"/>
  <c r="AS319" i="145"/>
  <c r="AR319" i="145"/>
  <c r="AQ319" i="145"/>
  <c r="AP319" i="145"/>
  <c r="AO319" i="145"/>
  <c r="AN319" i="145"/>
  <c r="AM319" i="145"/>
  <c r="AL319" i="145"/>
  <c r="AK319" i="145"/>
  <c r="AJ319" i="145"/>
  <c r="AI319" i="145"/>
  <c r="AH319" i="145"/>
  <c r="AG319" i="145"/>
  <c r="AF319" i="145"/>
  <c r="AE319" i="145"/>
  <c r="AD319" i="145"/>
  <c r="Z319" i="145"/>
  <c r="Y319" i="145"/>
  <c r="X319" i="145"/>
  <c r="W319" i="145"/>
  <c r="V319" i="145"/>
  <c r="U319" i="145"/>
  <c r="T319" i="145"/>
  <c r="S319" i="145"/>
  <c r="R319" i="145"/>
  <c r="Q319" i="145"/>
  <c r="P319" i="145"/>
  <c r="O319" i="145"/>
  <c r="N319" i="145"/>
  <c r="M319" i="145"/>
  <c r="L319" i="145"/>
  <c r="K319" i="145"/>
  <c r="J319" i="145"/>
  <c r="I319" i="145"/>
  <c r="H319" i="145"/>
  <c r="G319" i="145"/>
  <c r="F319" i="145"/>
  <c r="E319" i="145"/>
  <c r="AZ318" i="145"/>
  <c r="AY318" i="145"/>
  <c r="AX318" i="145"/>
  <c r="AW318" i="145"/>
  <c r="AV318" i="145"/>
  <c r="AU318" i="145"/>
  <c r="AT318" i="145"/>
  <c r="AS318" i="145"/>
  <c r="AR318" i="145"/>
  <c r="AQ318" i="145"/>
  <c r="AP318" i="145"/>
  <c r="AO318" i="145"/>
  <c r="AN318" i="145"/>
  <c r="AM318" i="145"/>
  <c r="AL318" i="145"/>
  <c r="AK318" i="145"/>
  <c r="AJ318" i="145"/>
  <c r="AI318" i="145"/>
  <c r="AH318" i="145"/>
  <c r="AG318" i="145"/>
  <c r="AF318" i="145"/>
  <c r="AE318" i="145"/>
  <c r="AD318" i="145"/>
  <c r="Z318" i="145"/>
  <c r="Y318" i="145"/>
  <c r="X318" i="145"/>
  <c r="W318" i="145"/>
  <c r="V318" i="145"/>
  <c r="U318" i="145"/>
  <c r="T318" i="145"/>
  <c r="S318" i="145"/>
  <c r="R318" i="145"/>
  <c r="Q318" i="145"/>
  <c r="P318" i="145"/>
  <c r="O318" i="145"/>
  <c r="N318" i="145"/>
  <c r="M318" i="145"/>
  <c r="L318" i="145"/>
  <c r="K318" i="145"/>
  <c r="J318" i="145"/>
  <c r="I318" i="145"/>
  <c r="H318" i="145"/>
  <c r="G318" i="145"/>
  <c r="F318" i="145"/>
  <c r="E318" i="145"/>
  <c r="AZ317" i="145"/>
  <c r="AY317" i="145"/>
  <c r="AX317" i="145"/>
  <c r="AW317" i="145"/>
  <c r="AV317" i="145"/>
  <c r="AU317" i="145"/>
  <c r="AT317" i="145"/>
  <c r="AS317" i="145"/>
  <c r="AR317" i="145"/>
  <c r="AQ317" i="145"/>
  <c r="AP317" i="145"/>
  <c r="AO317" i="145"/>
  <c r="AN317" i="145"/>
  <c r="AM317" i="145"/>
  <c r="AL317" i="145"/>
  <c r="AK317" i="145"/>
  <c r="AJ317" i="145"/>
  <c r="AI317" i="145"/>
  <c r="AH317" i="145"/>
  <c r="AG317" i="145"/>
  <c r="AF317" i="145"/>
  <c r="AE317" i="145"/>
  <c r="AD317" i="145"/>
  <c r="Z317" i="145"/>
  <c r="Y317" i="145"/>
  <c r="X317" i="145"/>
  <c r="W317" i="145"/>
  <c r="V317" i="145"/>
  <c r="U317" i="145"/>
  <c r="T317" i="145"/>
  <c r="S317" i="145"/>
  <c r="R317" i="145"/>
  <c r="Q317" i="145"/>
  <c r="P317" i="145"/>
  <c r="O317" i="145"/>
  <c r="N317" i="145"/>
  <c r="M317" i="145"/>
  <c r="L317" i="145"/>
  <c r="K317" i="145"/>
  <c r="J317" i="145"/>
  <c r="I317" i="145"/>
  <c r="H317" i="145"/>
  <c r="G317" i="145"/>
  <c r="F317" i="145"/>
  <c r="E317" i="145"/>
  <c r="AZ316" i="145"/>
  <c r="AY316" i="145"/>
  <c r="AX316" i="145"/>
  <c r="AW316" i="145"/>
  <c r="AV316" i="145"/>
  <c r="AU316" i="145"/>
  <c r="AT316" i="145"/>
  <c r="AS316" i="145"/>
  <c r="AR316" i="145"/>
  <c r="AQ316" i="145"/>
  <c r="AP316" i="145"/>
  <c r="AO316" i="145"/>
  <c r="AN316" i="145"/>
  <c r="AM316" i="145"/>
  <c r="AL316" i="145"/>
  <c r="AK316" i="145"/>
  <c r="AJ316" i="145"/>
  <c r="AI316" i="145"/>
  <c r="AH316" i="145"/>
  <c r="AG316" i="145"/>
  <c r="AF316" i="145"/>
  <c r="AE316" i="145"/>
  <c r="AD316" i="145"/>
  <c r="Z316" i="145"/>
  <c r="Y316" i="145"/>
  <c r="X316" i="145"/>
  <c r="W316" i="145"/>
  <c r="V316" i="145"/>
  <c r="U316" i="145"/>
  <c r="T316" i="145"/>
  <c r="S316" i="145"/>
  <c r="R316" i="145"/>
  <c r="Q316" i="145"/>
  <c r="P316" i="145"/>
  <c r="O316" i="145"/>
  <c r="N316" i="145"/>
  <c r="M316" i="145"/>
  <c r="L316" i="145"/>
  <c r="K316" i="145"/>
  <c r="J316" i="145"/>
  <c r="I316" i="145"/>
  <c r="H316" i="145"/>
  <c r="G316" i="145"/>
  <c r="F316" i="145"/>
  <c r="E316" i="145"/>
  <c r="AZ315" i="145"/>
  <c r="AY315" i="145"/>
  <c r="AX315" i="145"/>
  <c r="AW315" i="145"/>
  <c r="AV315" i="145"/>
  <c r="AU315" i="145"/>
  <c r="AT315" i="145"/>
  <c r="AS315" i="145"/>
  <c r="AR315" i="145"/>
  <c r="AQ315" i="145"/>
  <c r="AP315" i="145"/>
  <c r="AO315" i="145"/>
  <c r="AN315" i="145"/>
  <c r="AM315" i="145"/>
  <c r="AL315" i="145"/>
  <c r="AK315" i="145"/>
  <c r="AJ315" i="145"/>
  <c r="AI315" i="145"/>
  <c r="AH315" i="145"/>
  <c r="AG315" i="145"/>
  <c r="AF315" i="145"/>
  <c r="AE315" i="145"/>
  <c r="AD315" i="145"/>
  <c r="Z315" i="145"/>
  <c r="Y315" i="145"/>
  <c r="X315" i="145"/>
  <c r="W315" i="145"/>
  <c r="V315" i="145"/>
  <c r="U315" i="145"/>
  <c r="T315" i="145"/>
  <c r="S315" i="145"/>
  <c r="R315" i="145"/>
  <c r="Q315" i="145"/>
  <c r="P315" i="145"/>
  <c r="O315" i="145"/>
  <c r="N315" i="145"/>
  <c r="M315" i="145"/>
  <c r="L315" i="145"/>
  <c r="K315" i="145"/>
  <c r="J315" i="145"/>
  <c r="I315" i="145"/>
  <c r="H315" i="145"/>
  <c r="G315" i="145"/>
  <c r="F315" i="145"/>
  <c r="E315" i="145"/>
  <c r="AZ314" i="145"/>
  <c r="AY314" i="145"/>
  <c r="AX314" i="145"/>
  <c r="AW314" i="145"/>
  <c r="AV314" i="145"/>
  <c r="AU314" i="145"/>
  <c r="AT314" i="145"/>
  <c r="AS314" i="145"/>
  <c r="AR314" i="145"/>
  <c r="AQ314" i="145"/>
  <c r="AP314" i="145"/>
  <c r="AO314" i="145"/>
  <c r="AN314" i="145"/>
  <c r="AM314" i="145"/>
  <c r="AL314" i="145"/>
  <c r="AK314" i="145"/>
  <c r="AJ314" i="145"/>
  <c r="AI314" i="145"/>
  <c r="AH314" i="145"/>
  <c r="AG314" i="145"/>
  <c r="AF314" i="145"/>
  <c r="AE314" i="145"/>
  <c r="AD314" i="145"/>
  <c r="Z314" i="145"/>
  <c r="Y314" i="145"/>
  <c r="X314" i="145"/>
  <c r="W314" i="145"/>
  <c r="V314" i="145"/>
  <c r="U314" i="145"/>
  <c r="T314" i="145"/>
  <c r="S314" i="145"/>
  <c r="R314" i="145"/>
  <c r="Q314" i="145"/>
  <c r="P314" i="145"/>
  <c r="O314" i="145"/>
  <c r="N314" i="145"/>
  <c r="M314" i="145"/>
  <c r="L314" i="145"/>
  <c r="K314" i="145"/>
  <c r="J314" i="145"/>
  <c r="I314" i="145"/>
  <c r="H314" i="145"/>
  <c r="G314" i="145"/>
  <c r="F314" i="145"/>
  <c r="E314" i="145"/>
  <c r="AZ313" i="145"/>
  <c r="AY313" i="145"/>
  <c r="AX313" i="145"/>
  <c r="AW313" i="145"/>
  <c r="AV313" i="145"/>
  <c r="AU313" i="145"/>
  <c r="AT313" i="145"/>
  <c r="AS313" i="145"/>
  <c r="AR313" i="145"/>
  <c r="AQ313" i="145"/>
  <c r="AP313" i="145"/>
  <c r="AO313" i="145"/>
  <c r="AN313" i="145"/>
  <c r="AM313" i="145"/>
  <c r="AL313" i="145"/>
  <c r="AK313" i="145"/>
  <c r="AJ313" i="145"/>
  <c r="AI313" i="145"/>
  <c r="AH313" i="145"/>
  <c r="AG313" i="145"/>
  <c r="AF313" i="145"/>
  <c r="AE313" i="145"/>
  <c r="AD313" i="145"/>
  <c r="Z313" i="145"/>
  <c r="Y313" i="145"/>
  <c r="X313" i="145"/>
  <c r="W313" i="145"/>
  <c r="V313" i="145"/>
  <c r="U313" i="145"/>
  <c r="T313" i="145"/>
  <c r="S313" i="145"/>
  <c r="R313" i="145"/>
  <c r="Q313" i="145"/>
  <c r="P313" i="145"/>
  <c r="O313" i="145"/>
  <c r="N313" i="145"/>
  <c r="M313" i="145"/>
  <c r="L313" i="145"/>
  <c r="K313" i="145"/>
  <c r="J313" i="145"/>
  <c r="I313" i="145"/>
  <c r="H313" i="145"/>
  <c r="G313" i="145"/>
  <c r="F313" i="145"/>
  <c r="E313" i="145"/>
  <c r="AZ312" i="145"/>
  <c r="AY312" i="145"/>
  <c r="AX312" i="145"/>
  <c r="AW312" i="145"/>
  <c r="AV312" i="145"/>
  <c r="AU312" i="145"/>
  <c r="AT312" i="145"/>
  <c r="AS312" i="145"/>
  <c r="AR312" i="145"/>
  <c r="AQ312" i="145"/>
  <c r="AP312" i="145"/>
  <c r="AO312" i="145"/>
  <c r="AN312" i="145"/>
  <c r="AM312" i="145"/>
  <c r="AL312" i="145"/>
  <c r="AK312" i="145"/>
  <c r="AJ312" i="145"/>
  <c r="AI312" i="145"/>
  <c r="AH312" i="145"/>
  <c r="AG312" i="145"/>
  <c r="AF312" i="145"/>
  <c r="AE312" i="145"/>
  <c r="AD312" i="145"/>
  <c r="Z312" i="145"/>
  <c r="Y312" i="145"/>
  <c r="X312" i="145"/>
  <c r="W312" i="145"/>
  <c r="V312" i="145"/>
  <c r="U312" i="145"/>
  <c r="T312" i="145"/>
  <c r="S312" i="145"/>
  <c r="R312" i="145"/>
  <c r="Q312" i="145"/>
  <c r="P312" i="145"/>
  <c r="O312" i="145"/>
  <c r="N312" i="145"/>
  <c r="M312" i="145"/>
  <c r="L312" i="145"/>
  <c r="K312" i="145"/>
  <c r="J312" i="145"/>
  <c r="I312" i="145"/>
  <c r="H312" i="145"/>
  <c r="G312" i="145"/>
  <c r="F312" i="145"/>
  <c r="E312" i="145"/>
  <c r="AZ311" i="145"/>
  <c r="AY311" i="145"/>
  <c r="AX311" i="145"/>
  <c r="AW311" i="145"/>
  <c r="AV311" i="145"/>
  <c r="AU311" i="145"/>
  <c r="AT311" i="145"/>
  <c r="AS311" i="145"/>
  <c r="AR311" i="145"/>
  <c r="AQ311" i="145"/>
  <c r="AP311" i="145"/>
  <c r="AO311" i="145"/>
  <c r="AN311" i="145"/>
  <c r="AM311" i="145"/>
  <c r="AL311" i="145"/>
  <c r="AK311" i="145"/>
  <c r="AJ311" i="145"/>
  <c r="AI311" i="145"/>
  <c r="AH311" i="145"/>
  <c r="AG311" i="145"/>
  <c r="AF311" i="145"/>
  <c r="AE311" i="145"/>
  <c r="AD311" i="145"/>
  <c r="Z311" i="145"/>
  <c r="Y311" i="145"/>
  <c r="X311" i="145"/>
  <c r="W311" i="145"/>
  <c r="V311" i="145"/>
  <c r="U311" i="145"/>
  <c r="T311" i="145"/>
  <c r="S311" i="145"/>
  <c r="R311" i="145"/>
  <c r="Q311" i="145"/>
  <c r="P311" i="145"/>
  <c r="O311" i="145"/>
  <c r="N311" i="145"/>
  <c r="M311" i="145"/>
  <c r="L311" i="145"/>
  <c r="K311" i="145"/>
  <c r="J311" i="145"/>
  <c r="I311" i="145"/>
  <c r="H311" i="145"/>
  <c r="G311" i="145"/>
  <c r="F311" i="145"/>
  <c r="E311" i="145"/>
  <c r="AZ310" i="145"/>
  <c r="AY310" i="145"/>
  <c r="AX310" i="145"/>
  <c r="AW310" i="145"/>
  <c r="AV310" i="145"/>
  <c r="AU310" i="145"/>
  <c r="AT310" i="145"/>
  <c r="AS310" i="145"/>
  <c r="AR310" i="145"/>
  <c r="AQ310" i="145"/>
  <c r="AP310" i="145"/>
  <c r="AO310" i="145"/>
  <c r="AN310" i="145"/>
  <c r="AM310" i="145"/>
  <c r="AL310" i="145"/>
  <c r="AK310" i="145"/>
  <c r="AJ310" i="145"/>
  <c r="AI310" i="145"/>
  <c r="AH310" i="145"/>
  <c r="AG310" i="145"/>
  <c r="AF310" i="145"/>
  <c r="AE310" i="145"/>
  <c r="AD310" i="145"/>
  <c r="Z310" i="145"/>
  <c r="Y310" i="145"/>
  <c r="X310" i="145"/>
  <c r="W310" i="145"/>
  <c r="V310" i="145"/>
  <c r="U310" i="145"/>
  <c r="T310" i="145"/>
  <c r="S310" i="145"/>
  <c r="R310" i="145"/>
  <c r="Q310" i="145"/>
  <c r="P310" i="145"/>
  <c r="O310" i="145"/>
  <c r="N310" i="145"/>
  <c r="M310" i="145"/>
  <c r="L310" i="145"/>
  <c r="K310" i="145"/>
  <c r="J310" i="145"/>
  <c r="I310" i="145"/>
  <c r="H310" i="145"/>
  <c r="G310" i="145"/>
  <c r="F310" i="145"/>
  <c r="E310" i="145"/>
  <c r="AZ309" i="145"/>
  <c r="AY309" i="145"/>
  <c r="AX309" i="145"/>
  <c r="AW309" i="145"/>
  <c r="AV309" i="145"/>
  <c r="AU309" i="145"/>
  <c r="AT309" i="145"/>
  <c r="AS309" i="145"/>
  <c r="AR309" i="145"/>
  <c r="AQ309" i="145"/>
  <c r="AP309" i="145"/>
  <c r="AO309" i="145"/>
  <c r="AN309" i="145"/>
  <c r="AM309" i="145"/>
  <c r="AL309" i="145"/>
  <c r="AK309" i="145"/>
  <c r="AJ309" i="145"/>
  <c r="AI309" i="145"/>
  <c r="AH309" i="145"/>
  <c r="AG309" i="145"/>
  <c r="AF309" i="145"/>
  <c r="AE309" i="145"/>
  <c r="AD309" i="145"/>
  <c r="Z309" i="145"/>
  <c r="Y309" i="145"/>
  <c r="X309" i="145"/>
  <c r="W309" i="145"/>
  <c r="V309" i="145"/>
  <c r="U309" i="145"/>
  <c r="T309" i="145"/>
  <c r="S309" i="145"/>
  <c r="R309" i="145"/>
  <c r="Q309" i="145"/>
  <c r="P309" i="145"/>
  <c r="O309" i="145"/>
  <c r="N309" i="145"/>
  <c r="M309" i="145"/>
  <c r="L309" i="145"/>
  <c r="K309" i="145"/>
  <c r="J309" i="145"/>
  <c r="I309" i="145"/>
  <c r="H309" i="145"/>
  <c r="G309" i="145"/>
  <c r="F309" i="145"/>
  <c r="E309" i="145"/>
  <c r="AZ308" i="145"/>
  <c r="AY308" i="145"/>
  <c r="AX308" i="145"/>
  <c r="AW308" i="145"/>
  <c r="AV308" i="145"/>
  <c r="AU308" i="145"/>
  <c r="AT308" i="145"/>
  <c r="AS308" i="145"/>
  <c r="AR308" i="145"/>
  <c r="AQ308" i="145"/>
  <c r="AP308" i="145"/>
  <c r="AO308" i="145"/>
  <c r="AN308" i="145"/>
  <c r="AM308" i="145"/>
  <c r="AL308" i="145"/>
  <c r="AK308" i="145"/>
  <c r="AJ308" i="145"/>
  <c r="AI308" i="145"/>
  <c r="AH308" i="145"/>
  <c r="AG308" i="145"/>
  <c r="AF308" i="145"/>
  <c r="AE308" i="145"/>
  <c r="AD308" i="145"/>
  <c r="Z308" i="145"/>
  <c r="Y308" i="145"/>
  <c r="X308" i="145"/>
  <c r="W308" i="145"/>
  <c r="V308" i="145"/>
  <c r="U308" i="145"/>
  <c r="T308" i="145"/>
  <c r="S308" i="145"/>
  <c r="R308" i="145"/>
  <c r="Q308" i="145"/>
  <c r="P308" i="145"/>
  <c r="O308" i="145"/>
  <c r="N308" i="145"/>
  <c r="M308" i="145"/>
  <c r="L308" i="145"/>
  <c r="K308" i="145"/>
  <c r="J308" i="145"/>
  <c r="I308" i="145"/>
  <c r="H308" i="145"/>
  <c r="G308" i="145"/>
  <c r="F308" i="145"/>
  <c r="E308" i="145"/>
  <c r="AZ307" i="145"/>
  <c r="AY307" i="145"/>
  <c r="AX307" i="145"/>
  <c r="AW307" i="145"/>
  <c r="AV307" i="145"/>
  <c r="AU307" i="145"/>
  <c r="AT307" i="145"/>
  <c r="AS307" i="145"/>
  <c r="AR307" i="145"/>
  <c r="AQ307" i="145"/>
  <c r="AP307" i="145"/>
  <c r="AO307" i="145"/>
  <c r="AN307" i="145"/>
  <c r="AM307" i="145"/>
  <c r="AL307" i="145"/>
  <c r="AK307" i="145"/>
  <c r="AJ307" i="145"/>
  <c r="AI307" i="145"/>
  <c r="AH307" i="145"/>
  <c r="AG307" i="145"/>
  <c r="AF307" i="145"/>
  <c r="AE307" i="145"/>
  <c r="AD307" i="145"/>
  <c r="Z307" i="145"/>
  <c r="Y307" i="145"/>
  <c r="X307" i="145"/>
  <c r="W307" i="145"/>
  <c r="V307" i="145"/>
  <c r="U307" i="145"/>
  <c r="T307" i="145"/>
  <c r="S307" i="145"/>
  <c r="R307" i="145"/>
  <c r="Q307" i="145"/>
  <c r="P307" i="145"/>
  <c r="O307" i="145"/>
  <c r="N307" i="145"/>
  <c r="M307" i="145"/>
  <c r="L307" i="145"/>
  <c r="K307" i="145"/>
  <c r="J307" i="145"/>
  <c r="I307" i="145"/>
  <c r="H307" i="145"/>
  <c r="G307" i="145"/>
  <c r="F307" i="145"/>
  <c r="E307" i="145"/>
  <c r="AZ306" i="145"/>
  <c r="AY306" i="145"/>
  <c r="AX306" i="145"/>
  <c r="AW306" i="145"/>
  <c r="AV306" i="145"/>
  <c r="AU306" i="145"/>
  <c r="AT306" i="145"/>
  <c r="AS306" i="145"/>
  <c r="AR306" i="145"/>
  <c r="AQ306" i="145"/>
  <c r="AP306" i="145"/>
  <c r="AO306" i="145"/>
  <c r="AN306" i="145"/>
  <c r="AM306" i="145"/>
  <c r="AL306" i="145"/>
  <c r="AK306" i="145"/>
  <c r="AJ306" i="145"/>
  <c r="AI306" i="145"/>
  <c r="AH306" i="145"/>
  <c r="AG306" i="145"/>
  <c r="AF306" i="145"/>
  <c r="AE306" i="145"/>
  <c r="AD306" i="145"/>
  <c r="Z306" i="145"/>
  <c r="Y306" i="145"/>
  <c r="X306" i="145"/>
  <c r="W306" i="145"/>
  <c r="V306" i="145"/>
  <c r="U306" i="145"/>
  <c r="T306" i="145"/>
  <c r="S306" i="145"/>
  <c r="R306" i="145"/>
  <c r="Q306" i="145"/>
  <c r="P306" i="145"/>
  <c r="O306" i="145"/>
  <c r="N306" i="145"/>
  <c r="M306" i="145"/>
  <c r="L306" i="145"/>
  <c r="K306" i="145"/>
  <c r="J306" i="145"/>
  <c r="I306" i="145"/>
  <c r="H306" i="145"/>
  <c r="G306" i="145"/>
  <c r="F306" i="145"/>
  <c r="E306" i="145"/>
  <c r="AZ305" i="145"/>
  <c r="AY305" i="145"/>
  <c r="AX305" i="145"/>
  <c r="AW305" i="145"/>
  <c r="AV305" i="145"/>
  <c r="AU305" i="145"/>
  <c r="AT305" i="145"/>
  <c r="AS305" i="145"/>
  <c r="AR305" i="145"/>
  <c r="AQ305" i="145"/>
  <c r="AP305" i="145"/>
  <c r="AO305" i="145"/>
  <c r="AN305" i="145"/>
  <c r="AM305" i="145"/>
  <c r="AL305" i="145"/>
  <c r="AK305" i="145"/>
  <c r="AJ305" i="145"/>
  <c r="AI305" i="145"/>
  <c r="AH305" i="145"/>
  <c r="AG305" i="145"/>
  <c r="AF305" i="145"/>
  <c r="AE305" i="145"/>
  <c r="AD305" i="145"/>
  <c r="Z305" i="145"/>
  <c r="Y305" i="145"/>
  <c r="X305" i="145"/>
  <c r="W305" i="145"/>
  <c r="V305" i="145"/>
  <c r="U305" i="145"/>
  <c r="T305" i="145"/>
  <c r="S305" i="145"/>
  <c r="R305" i="145"/>
  <c r="Q305" i="145"/>
  <c r="P305" i="145"/>
  <c r="O305" i="145"/>
  <c r="N305" i="145"/>
  <c r="M305" i="145"/>
  <c r="L305" i="145"/>
  <c r="K305" i="145"/>
  <c r="J305" i="145"/>
  <c r="I305" i="145"/>
  <c r="H305" i="145"/>
  <c r="G305" i="145"/>
  <c r="F305" i="145"/>
  <c r="E305" i="145"/>
  <c r="AZ304" i="145"/>
  <c r="AY304" i="145"/>
  <c r="AX304" i="145"/>
  <c r="AW304" i="145"/>
  <c r="AV304" i="145"/>
  <c r="AU304" i="145"/>
  <c r="AT304" i="145"/>
  <c r="AS304" i="145"/>
  <c r="AR304" i="145"/>
  <c r="AQ304" i="145"/>
  <c r="AP304" i="145"/>
  <c r="AO304" i="145"/>
  <c r="AN304" i="145"/>
  <c r="AM304" i="145"/>
  <c r="AL304" i="145"/>
  <c r="AK304" i="145"/>
  <c r="AJ304" i="145"/>
  <c r="AI304" i="145"/>
  <c r="AH304" i="145"/>
  <c r="AG304" i="145"/>
  <c r="AF304" i="145"/>
  <c r="AE304" i="145"/>
  <c r="AD304" i="145"/>
  <c r="Z304" i="145"/>
  <c r="Y304" i="145"/>
  <c r="X304" i="145"/>
  <c r="W304" i="145"/>
  <c r="V304" i="145"/>
  <c r="U304" i="145"/>
  <c r="T304" i="145"/>
  <c r="S304" i="145"/>
  <c r="R304" i="145"/>
  <c r="Q304" i="145"/>
  <c r="P304" i="145"/>
  <c r="O304" i="145"/>
  <c r="N304" i="145"/>
  <c r="M304" i="145"/>
  <c r="L304" i="145"/>
  <c r="K304" i="145"/>
  <c r="J304" i="145"/>
  <c r="I304" i="145"/>
  <c r="H304" i="145"/>
  <c r="G304" i="145"/>
  <c r="F304" i="145"/>
  <c r="E304" i="145"/>
  <c r="AZ303" i="145"/>
  <c r="AY303" i="145"/>
  <c r="AX303" i="145"/>
  <c r="AW303" i="145"/>
  <c r="AV303" i="145"/>
  <c r="AU303" i="145"/>
  <c r="AT303" i="145"/>
  <c r="AS303" i="145"/>
  <c r="AR303" i="145"/>
  <c r="AQ303" i="145"/>
  <c r="AP303" i="145"/>
  <c r="AO303" i="145"/>
  <c r="AN303" i="145"/>
  <c r="AM303" i="145"/>
  <c r="AL303" i="145"/>
  <c r="AK303" i="145"/>
  <c r="AJ303" i="145"/>
  <c r="AI303" i="145"/>
  <c r="AH303" i="145"/>
  <c r="AG303" i="145"/>
  <c r="AF303" i="145"/>
  <c r="AE303" i="145"/>
  <c r="AD303" i="145"/>
  <c r="Z303" i="145"/>
  <c r="Y303" i="145"/>
  <c r="X303" i="145"/>
  <c r="W303" i="145"/>
  <c r="V303" i="145"/>
  <c r="U303" i="145"/>
  <c r="T303" i="145"/>
  <c r="S303" i="145"/>
  <c r="R303" i="145"/>
  <c r="Q303" i="145"/>
  <c r="P303" i="145"/>
  <c r="O303" i="145"/>
  <c r="N303" i="145"/>
  <c r="M303" i="145"/>
  <c r="L303" i="145"/>
  <c r="K303" i="145"/>
  <c r="J303" i="145"/>
  <c r="I303" i="145"/>
  <c r="H303" i="145"/>
  <c r="G303" i="145"/>
  <c r="F303" i="145"/>
  <c r="E303" i="145"/>
  <c r="AZ302" i="145"/>
  <c r="AY302" i="145"/>
  <c r="AX302" i="145"/>
  <c r="AW302" i="145"/>
  <c r="AV302" i="145"/>
  <c r="AU302" i="145"/>
  <c r="AT302" i="145"/>
  <c r="AS302" i="145"/>
  <c r="AR302" i="145"/>
  <c r="AQ302" i="145"/>
  <c r="AP302" i="145"/>
  <c r="AO302" i="145"/>
  <c r="AN302" i="145"/>
  <c r="AM302" i="145"/>
  <c r="AL302" i="145"/>
  <c r="AK302" i="145"/>
  <c r="AJ302" i="145"/>
  <c r="AI302" i="145"/>
  <c r="AH302" i="145"/>
  <c r="AG302" i="145"/>
  <c r="AF302" i="145"/>
  <c r="AE302" i="145"/>
  <c r="AD302" i="145"/>
  <c r="Z302" i="145"/>
  <c r="Y302" i="145"/>
  <c r="X302" i="145"/>
  <c r="W302" i="145"/>
  <c r="V302" i="145"/>
  <c r="U302" i="145"/>
  <c r="T302" i="145"/>
  <c r="S302" i="145"/>
  <c r="R302" i="145"/>
  <c r="Q302" i="145"/>
  <c r="P302" i="145"/>
  <c r="O302" i="145"/>
  <c r="N302" i="145"/>
  <c r="M302" i="145"/>
  <c r="L302" i="145"/>
  <c r="K302" i="145"/>
  <c r="J302" i="145"/>
  <c r="I302" i="145"/>
  <c r="H302" i="145"/>
  <c r="G302" i="145"/>
  <c r="F302" i="145"/>
  <c r="E302" i="145"/>
  <c r="AZ301" i="145"/>
  <c r="AY301" i="145"/>
  <c r="AX301" i="145"/>
  <c r="AW301" i="145"/>
  <c r="AV301" i="145"/>
  <c r="AU301" i="145"/>
  <c r="AT301" i="145"/>
  <c r="AS301" i="145"/>
  <c r="AR301" i="145"/>
  <c r="AQ301" i="145"/>
  <c r="AP301" i="145"/>
  <c r="AO301" i="145"/>
  <c r="AN301" i="145"/>
  <c r="AM301" i="145"/>
  <c r="AL301" i="145"/>
  <c r="AK301" i="145"/>
  <c r="AJ301" i="145"/>
  <c r="AI301" i="145"/>
  <c r="AH301" i="145"/>
  <c r="AG301" i="145"/>
  <c r="AF301" i="145"/>
  <c r="AE301" i="145"/>
  <c r="AD301" i="145"/>
  <c r="Z301" i="145"/>
  <c r="Y301" i="145"/>
  <c r="X301" i="145"/>
  <c r="W301" i="145"/>
  <c r="V301" i="145"/>
  <c r="U301" i="145"/>
  <c r="T301" i="145"/>
  <c r="S301" i="145"/>
  <c r="R301" i="145"/>
  <c r="Q301" i="145"/>
  <c r="P301" i="145"/>
  <c r="O301" i="145"/>
  <c r="N301" i="145"/>
  <c r="M301" i="145"/>
  <c r="L301" i="145"/>
  <c r="K301" i="145"/>
  <c r="J301" i="145"/>
  <c r="I301" i="145"/>
  <c r="H301" i="145"/>
  <c r="G301" i="145"/>
  <c r="F301" i="145"/>
  <c r="E301" i="145"/>
  <c r="AZ300" i="145"/>
  <c r="AY300" i="145"/>
  <c r="AX300" i="145"/>
  <c r="AW300" i="145"/>
  <c r="AV300" i="145"/>
  <c r="AU300" i="145"/>
  <c r="AT300" i="145"/>
  <c r="AS300" i="145"/>
  <c r="AR300" i="145"/>
  <c r="AQ300" i="145"/>
  <c r="AP300" i="145"/>
  <c r="AO300" i="145"/>
  <c r="AN300" i="145"/>
  <c r="AM300" i="145"/>
  <c r="AL300" i="145"/>
  <c r="AK300" i="145"/>
  <c r="AJ300" i="145"/>
  <c r="AI300" i="145"/>
  <c r="AH300" i="145"/>
  <c r="AG300" i="145"/>
  <c r="AF300" i="145"/>
  <c r="AE300" i="145"/>
  <c r="AD300" i="145"/>
  <c r="Z300" i="145"/>
  <c r="Y300" i="145"/>
  <c r="X300" i="145"/>
  <c r="W300" i="145"/>
  <c r="V300" i="145"/>
  <c r="U300" i="145"/>
  <c r="T300" i="145"/>
  <c r="S300" i="145"/>
  <c r="R300" i="145"/>
  <c r="Q300" i="145"/>
  <c r="P300" i="145"/>
  <c r="O300" i="145"/>
  <c r="N300" i="145"/>
  <c r="M300" i="145"/>
  <c r="L300" i="145"/>
  <c r="K300" i="145"/>
  <c r="J300" i="145"/>
  <c r="I300" i="145"/>
  <c r="H300" i="145"/>
  <c r="G300" i="145"/>
  <c r="F300" i="145"/>
  <c r="E300" i="145"/>
  <c r="AZ299" i="145"/>
  <c r="AY299" i="145"/>
  <c r="AX299" i="145"/>
  <c r="AW299" i="145"/>
  <c r="AV299" i="145"/>
  <c r="AU299" i="145"/>
  <c r="AT299" i="145"/>
  <c r="AS299" i="145"/>
  <c r="AR299" i="145"/>
  <c r="AQ299" i="145"/>
  <c r="AP299" i="145"/>
  <c r="AO299" i="145"/>
  <c r="AN299" i="145"/>
  <c r="AM299" i="145"/>
  <c r="AL299" i="145"/>
  <c r="AK299" i="145"/>
  <c r="AJ299" i="145"/>
  <c r="AI299" i="145"/>
  <c r="AH299" i="145"/>
  <c r="AG299" i="145"/>
  <c r="AF299" i="145"/>
  <c r="AE299" i="145"/>
  <c r="AD299" i="145"/>
  <c r="Z299" i="145"/>
  <c r="Y299" i="145"/>
  <c r="X299" i="145"/>
  <c r="W299" i="145"/>
  <c r="V299" i="145"/>
  <c r="U299" i="145"/>
  <c r="T299" i="145"/>
  <c r="S299" i="145"/>
  <c r="R299" i="145"/>
  <c r="Q299" i="145"/>
  <c r="P299" i="145"/>
  <c r="O299" i="145"/>
  <c r="N299" i="145"/>
  <c r="M299" i="145"/>
  <c r="L299" i="145"/>
  <c r="K299" i="145"/>
  <c r="J299" i="145"/>
  <c r="I299" i="145"/>
  <c r="H299" i="145"/>
  <c r="G299" i="145"/>
  <c r="F299" i="145"/>
  <c r="E299" i="145"/>
  <c r="AZ298" i="145"/>
  <c r="AY298" i="145"/>
  <c r="AX298" i="145"/>
  <c r="AW298" i="145"/>
  <c r="AV298" i="145"/>
  <c r="AU298" i="145"/>
  <c r="AT298" i="145"/>
  <c r="AS298" i="145"/>
  <c r="AR298" i="145"/>
  <c r="AQ298" i="145"/>
  <c r="AP298" i="145"/>
  <c r="AO298" i="145"/>
  <c r="AN298" i="145"/>
  <c r="AM298" i="145"/>
  <c r="AL298" i="145"/>
  <c r="AK298" i="145"/>
  <c r="AJ298" i="145"/>
  <c r="AI298" i="145"/>
  <c r="AH298" i="145"/>
  <c r="AG298" i="145"/>
  <c r="AF298" i="145"/>
  <c r="AE298" i="145"/>
  <c r="AD298" i="145"/>
  <c r="Z298" i="145"/>
  <c r="Y298" i="145"/>
  <c r="X298" i="145"/>
  <c r="W298" i="145"/>
  <c r="V298" i="145"/>
  <c r="U298" i="145"/>
  <c r="T298" i="145"/>
  <c r="S298" i="145"/>
  <c r="R298" i="145"/>
  <c r="Q298" i="145"/>
  <c r="P298" i="145"/>
  <c r="O298" i="145"/>
  <c r="N298" i="145"/>
  <c r="M298" i="145"/>
  <c r="L298" i="145"/>
  <c r="K298" i="145"/>
  <c r="J298" i="145"/>
  <c r="I298" i="145"/>
  <c r="H298" i="145"/>
  <c r="G298" i="145"/>
  <c r="F298" i="145"/>
  <c r="E298" i="145"/>
  <c r="AZ297" i="145"/>
  <c r="AY297" i="145"/>
  <c r="AX297" i="145"/>
  <c r="AW297" i="145"/>
  <c r="AV297" i="145"/>
  <c r="AU297" i="145"/>
  <c r="AT297" i="145"/>
  <c r="AS297" i="145"/>
  <c r="AR297" i="145"/>
  <c r="AQ297" i="145"/>
  <c r="AP297" i="145"/>
  <c r="AO297" i="145"/>
  <c r="AN297" i="145"/>
  <c r="AM297" i="145"/>
  <c r="AL297" i="145"/>
  <c r="AK297" i="145"/>
  <c r="AJ297" i="145"/>
  <c r="AI297" i="145"/>
  <c r="AH297" i="145"/>
  <c r="AG297" i="145"/>
  <c r="AF297" i="145"/>
  <c r="AE297" i="145"/>
  <c r="AD297" i="145"/>
  <c r="Z297" i="145"/>
  <c r="Y297" i="145"/>
  <c r="X297" i="145"/>
  <c r="W297" i="145"/>
  <c r="V297" i="145"/>
  <c r="U297" i="145"/>
  <c r="T297" i="145"/>
  <c r="S297" i="145"/>
  <c r="R297" i="145"/>
  <c r="Q297" i="145"/>
  <c r="P297" i="145"/>
  <c r="O297" i="145"/>
  <c r="N297" i="145"/>
  <c r="M297" i="145"/>
  <c r="L297" i="145"/>
  <c r="K297" i="145"/>
  <c r="J297" i="145"/>
  <c r="I297" i="145"/>
  <c r="H297" i="145"/>
  <c r="G297" i="145"/>
  <c r="F297" i="145"/>
  <c r="E297" i="145"/>
  <c r="AZ296" i="145"/>
  <c r="AY296" i="145"/>
  <c r="AX296" i="145"/>
  <c r="AW296" i="145"/>
  <c r="AV296" i="145"/>
  <c r="AU296" i="145"/>
  <c r="AT296" i="145"/>
  <c r="AS296" i="145"/>
  <c r="AR296" i="145"/>
  <c r="AQ296" i="145"/>
  <c r="AP296" i="145"/>
  <c r="AO296" i="145"/>
  <c r="AN296" i="145"/>
  <c r="AM296" i="145"/>
  <c r="AL296" i="145"/>
  <c r="AK296" i="145"/>
  <c r="AJ296" i="145"/>
  <c r="AI296" i="145"/>
  <c r="AH296" i="145"/>
  <c r="AG296" i="145"/>
  <c r="AF296" i="145"/>
  <c r="AE296" i="145"/>
  <c r="AD296" i="145"/>
  <c r="Z296" i="145"/>
  <c r="Y296" i="145"/>
  <c r="X296" i="145"/>
  <c r="W296" i="145"/>
  <c r="V296" i="145"/>
  <c r="U296" i="145"/>
  <c r="T296" i="145"/>
  <c r="S296" i="145"/>
  <c r="R296" i="145"/>
  <c r="Q296" i="145"/>
  <c r="P296" i="145"/>
  <c r="O296" i="145"/>
  <c r="N296" i="145"/>
  <c r="M296" i="145"/>
  <c r="L296" i="145"/>
  <c r="K296" i="145"/>
  <c r="J296" i="145"/>
  <c r="I296" i="145"/>
  <c r="H296" i="145"/>
  <c r="G296" i="145"/>
  <c r="F296" i="145"/>
  <c r="E296" i="145"/>
  <c r="AZ295" i="145"/>
  <c r="AY295" i="145"/>
  <c r="AX295" i="145"/>
  <c r="AW295" i="145"/>
  <c r="AV295" i="145"/>
  <c r="AU295" i="145"/>
  <c r="AT295" i="145"/>
  <c r="AS295" i="145"/>
  <c r="AR295" i="145"/>
  <c r="AQ295" i="145"/>
  <c r="AP295" i="145"/>
  <c r="AO295" i="145"/>
  <c r="AN295" i="145"/>
  <c r="AM295" i="145"/>
  <c r="AL295" i="145"/>
  <c r="AK295" i="145"/>
  <c r="AJ295" i="145"/>
  <c r="AI295" i="145"/>
  <c r="AH295" i="145"/>
  <c r="AG295" i="145"/>
  <c r="AF295" i="145"/>
  <c r="AE295" i="145"/>
  <c r="AD295" i="145"/>
  <c r="Z295" i="145"/>
  <c r="Y295" i="145"/>
  <c r="X295" i="145"/>
  <c r="W295" i="145"/>
  <c r="V295" i="145"/>
  <c r="U295" i="145"/>
  <c r="T295" i="145"/>
  <c r="S295" i="145"/>
  <c r="R295" i="145"/>
  <c r="Q295" i="145"/>
  <c r="P295" i="145"/>
  <c r="O295" i="145"/>
  <c r="N295" i="145"/>
  <c r="M295" i="145"/>
  <c r="L295" i="145"/>
  <c r="K295" i="145"/>
  <c r="J295" i="145"/>
  <c r="I295" i="145"/>
  <c r="H295" i="145"/>
  <c r="G295" i="145"/>
  <c r="F295" i="145"/>
  <c r="E295" i="145"/>
  <c r="AZ294" i="145"/>
  <c r="AY294" i="145"/>
  <c r="AX294" i="145"/>
  <c r="AW294" i="145"/>
  <c r="AV294" i="145"/>
  <c r="AU294" i="145"/>
  <c r="AT294" i="145"/>
  <c r="AS294" i="145"/>
  <c r="AR294" i="145"/>
  <c r="AQ294" i="145"/>
  <c r="AP294" i="145"/>
  <c r="AO294" i="145"/>
  <c r="AN294" i="145"/>
  <c r="AM294" i="145"/>
  <c r="AL294" i="145"/>
  <c r="AK294" i="145"/>
  <c r="AJ294" i="145"/>
  <c r="AI294" i="145"/>
  <c r="AH294" i="145"/>
  <c r="AG294" i="145"/>
  <c r="AF294" i="145"/>
  <c r="AE294" i="145"/>
  <c r="AD294" i="145"/>
  <c r="Z294" i="145"/>
  <c r="Y294" i="145"/>
  <c r="X294" i="145"/>
  <c r="W294" i="145"/>
  <c r="V294" i="145"/>
  <c r="U294" i="145"/>
  <c r="T294" i="145"/>
  <c r="S294" i="145"/>
  <c r="R294" i="145"/>
  <c r="Q294" i="145"/>
  <c r="P294" i="145"/>
  <c r="O294" i="145"/>
  <c r="N294" i="145"/>
  <c r="M294" i="145"/>
  <c r="L294" i="145"/>
  <c r="K294" i="145"/>
  <c r="J294" i="145"/>
  <c r="I294" i="145"/>
  <c r="H294" i="145"/>
  <c r="G294" i="145"/>
  <c r="F294" i="145"/>
  <c r="E294" i="145"/>
  <c r="AZ293" i="145"/>
  <c r="AY293" i="145"/>
  <c r="AX293" i="145"/>
  <c r="AW293" i="145"/>
  <c r="AV293" i="145"/>
  <c r="AU293" i="145"/>
  <c r="AT293" i="145"/>
  <c r="AS293" i="145"/>
  <c r="AR293" i="145"/>
  <c r="AQ293" i="145"/>
  <c r="AP293" i="145"/>
  <c r="AO293" i="145"/>
  <c r="AN293" i="145"/>
  <c r="AM293" i="145"/>
  <c r="AL293" i="145"/>
  <c r="AK293" i="145"/>
  <c r="AJ293" i="145"/>
  <c r="AI293" i="145"/>
  <c r="AH293" i="145"/>
  <c r="AG293" i="145"/>
  <c r="AF293" i="145"/>
  <c r="AE293" i="145"/>
  <c r="AD293" i="145"/>
  <c r="Z293" i="145"/>
  <c r="Y293" i="145"/>
  <c r="X293" i="145"/>
  <c r="W293" i="145"/>
  <c r="V293" i="145"/>
  <c r="U293" i="145"/>
  <c r="T293" i="145"/>
  <c r="S293" i="145"/>
  <c r="R293" i="145"/>
  <c r="Q293" i="145"/>
  <c r="P293" i="145"/>
  <c r="O293" i="145"/>
  <c r="N293" i="145"/>
  <c r="M293" i="145"/>
  <c r="L293" i="145"/>
  <c r="K293" i="145"/>
  <c r="J293" i="145"/>
  <c r="I293" i="145"/>
  <c r="H293" i="145"/>
  <c r="G293" i="145"/>
  <c r="F293" i="145"/>
  <c r="E293" i="145"/>
  <c r="AZ292" i="145"/>
  <c r="AY292" i="145"/>
  <c r="AX292" i="145"/>
  <c r="AW292" i="145"/>
  <c r="AV292" i="145"/>
  <c r="AU292" i="145"/>
  <c r="AT292" i="145"/>
  <c r="AS292" i="145"/>
  <c r="AR292" i="145"/>
  <c r="AQ292" i="145"/>
  <c r="AP292" i="145"/>
  <c r="AO292" i="145"/>
  <c r="AN292" i="145"/>
  <c r="AM292" i="145"/>
  <c r="AL292" i="145"/>
  <c r="AK292" i="145"/>
  <c r="AJ292" i="145"/>
  <c r="AI292" i="145"/>
  <c r="AH292" i="145"/>
  <c r="AG292" i="145"/>
  <c r="AF292" i="145"/>
  <c r="AE292" i="145"/>
  <c r="AD292" i="145"/>
  <c r="Z292" i="145"/>
  <c r="Y292" i="145"/>
  <c r="X292" i="145"/>
  <c r="W292" i="145"/>
  <c r="V292" i="145"/>
  <c r="U292" i="145"/>
  <c r="T292" i="145"/>
  <c r="S292" i="145"/>
  <c r="R292" i="145"/>
  <c r="Q292" i="145"/>
  <c r="P292" i="145"/>
  <c r="O292" i="145"/>
  <c r="N292" i="145"/>
  <c r="M292" i="145"/>
  <c r="L292" i="145"/>
  <c r="K292" i="145"/>
  <c r="J292" i="145"/>
  <c r="I292" i="145"/>
  <c r="H292" i="145"/>
  <c r="G292" i="145"/>
  <c r="F292" i="145"/>
  <c r="E292" i="145"/>
  <c r="AZ291" i="145"/>
  <c r="AY291" i="145"/>
  <c r="AX291" i="145"/>
  <c r="AW291" i="145"/>
  <c r="AV291" i="145"/>
  <c r="AU291" i="145"/>
  <c r="AT291" i="145"/>
  <c r="AS291" i="145"/>
  <c r="AR291" i="145"/>
  <c r="AQ291" i="145"/>
  <c r="AP291" i="145"/>
  <c r="AO291" i="145"/>
  <c r="AN291" i="145"/>
  <c r="AM291" i="145"/>
  <c r="AL291" i="145"/>
  <c r="AK291" i="145"/>
  <c r="AJ291" i="145"/>
  <c r="AI291" i="145"/>
  <c r="AH291" i="145"/>
  <c r="AG291" i="145"/>
  <c r="AF291" i="145"/>
  <c r="AE291" i="145"/>
  <c r="AD291" i="145"/>
  <c r="Z291" i="145"/>
  <c r="Y291" i="145"/>
  <c r="X291" i="145"/>
  <c r="W291" i="145"/>
  <c r="V291" i="145"/>
  <c r="U291" i="145"/>
  <c r="T291" i="145"/>
  <c r="S291" i="145"/>
  <c r="R291" i="145"/>
  <c r="Q291" i="145"/>
  <c r="P291" i="145"/>
  <c r="O291" i="145"/>
  <c r="N291" i="145"/>
  <c r="M291" i="145"/>
  <c r="L291" i="145"/>
  <c r="K291" i="145"/>
  <c r="J291" i="145"/>
  <c r="I291" i="145"/>
  <c r="H291" i="145"/>
  <c r="G291" i="145"/>
  <c r="F291" i="145"/>
  <c r="E291" i="145"/>
  <c r="AZ290" i="145"/>
  <c r="AY290" i="145"/>
  <c r="AX290" i="145"/>
  <c r="AW290" i="145"/>
  <c r="AV290" i="145"/>
  <c r="AU290" i="145"/>
  <c r="AT290" i="145"/>
  <c r="AS290" i="145"/>
  <c r="AR290" i="145"/>
  <c r="AQ290" i="145"/>
  <c r="AP290" i="145"/>
  <c r="AO290" i="145"/>
  <c r="AN290" i="145"/>
  <c r="AM290" i="145"/>
  <c r="AL290" i="145"/>
  <c r="AK290" i="145"/>
  <c r="AJ290" i="145"/>
  <c r="AI290" i="145"/>
  <c r="AH290" i="145"/>
  <c r="AG290" i="145"/>
  <c r="AF290" i="145"/>
  <c r="AE290" i="145"/>
  <c r="AD290" i="145"/>
  <c r="Z290" i="145"/>
  <c r="Y290" i="145"/>
  <c r="X290" i="145"/>
  <c r="W290" i="145"/>
  <c r="V290" i="145"/>
  <c r="U290" i="145"/>
  <c r="T290" i="145"/>
  <c r="S290" i="145"/>
  <c r="R290" i="145"/>
  <c r="Q290" i="145"/>
  <c r="P290" i="145"/>
  <c r="O290" i="145"/>
  <c r="N290" i="145"/>
  <c r="M290" i="145"/>
  <c r="L290" i="145"/>
  <c r="K290" i="145"/>
  <c r="J290" i="145"/>
  <c r="I290" i="145"/>
  <c r="H290" i="145"/>
  <c r="G290" i="145"/>
  <c r="F290" i="145"/>
  <c r="E290" i="145"/>
  <c r="AZ289" i="145"/>
  <c r="AY289" i="145"/>
  <c r="AX289" i="145"/>
  <c r="AW289" i="145"/>
  <c r="AV289" i="145"/>
  <c r="AU289" i="145"/>
  <c r="AT289" i="145"/>
  <c r="AS289" i="145"/>
  <c r="AR289" i="145"/>
  <c r="AQ289" i="145"/>
  <c r="AP289" i="145"/>
  <c r="AO289" i="145"/>
  <c r="AN289" i="145"/>
  <c r="AM289" i="145"/>
  <c r="AL289" i="145"/>
  <c r="AK289" i="145"/>
  <c r="AJ289" i="145"/>
  <c r="AI289" i="145"/>
  <c r="AH289" i="145"/>
  <c r="AG289" i="145"/>
  <c r="AF289" i="145"/>
  <c r="AE289" i="145"/>
  <c r="AD289" i="145"/>
  <c r="Z289" i="145"/>
  <c r="Y289" i="145"/>
  <c r="X289" i="145"/>
  <c r="W289" i="145"/>
  <c r="V289" i="145"/>
  <c r="U289" i="145"/>
  <c r="T289" i="145"/>
  <c r="S289" i="145"/>
  <c r="R289" i="145"/>
  <c r="Q289" i="145"/>
  <c r="P289" i="145"/>
  <c r="O289" i="145"/>
  <c r="N289" i="145"/>
  <c r="M289" i="145"/>
  <c r="L289" i="145"/>
  <c r="K289" i="145"/>
  <c r="J289" i="145"/>
  <c r="I289" i="145"/>
  <c r="H289" i="145"/>
  <c r="G289" i="145"/>
  <c r="F289" i="145"/>
  <c r="E289" i="145"/>
  <c r="AZ288" i="145"/>
  <c r="AY288" i="145"/>
  <c r="AX288" i="145"/>
  <c r="AW288" i="145"/>
  <c r="AV288" i="145"/>
  <c r="AU288" i="145"/>
  <c r="AT288" i="145"/>
  <c r="AS288" i="145"/>
  <c r="AR288" i="145"/>
  <c r="AQ288" i="145"/>
  <c r="AP288" i="145"/>
  <c r="AO288" i="145"/>
  <c r="AN288" i="145"/>
  <c r="AM288" i="145"/>
  <c r="AL288" i="145"/>
  <c r="AK288" i="145"/>
  <c r="AJ288" i="145"/>
  <c r="AI288" i="145"/>
  <c r="AH288" i="145"/>
  <c r="AG288" i="145"/>
  <c r="AF288" i="145"/>
  <c r="AE288" i="145"/>
  <c r="AD288" i="145"/>
  <c r="Z288" i="145"/>
  <c r="Y288" i="145"/>
  <c r="X288" i="145"/>
  <c r="W288" i="145"/>
  <c r="V288" i="145"/>
  <c r="U288" i="145"/>
  <c r="T288" i="145"/>
  <c r="S288" i="145"/>
  <c r="R288" i="145"/>
  <c r="Q288" i="145"/>
  <c r="P288" i="145"/>
  <c r="O288" i="145"/>
  <c r="N288" i="145"/>
  <c r="M288" i="145"/>
  <c r="L288" i="145"/>
  <c r="K288" i="145"/>
  <c r="J288" i="145"/>
  <c r="I288" i="145"/>
  <c r="H288" i="145"/>
  <c r="G288" i="145"/>
  <c r="F288" i="145"/>
  <c r="E288" i="145"/>
  <c r="AZ287" i="145"/>
  <c r="AY287" i="145"/>
  <c r="AX287" i="145"/>
  <c r="AW287" i="145"/>
  <c r="AV287" i="145"/>
  <c r="AU287" i="145"/>
  <c r="AT287" i="145"/>
  <c r="AS287" i="145"/>
  <c r="AR287" i="145"/>
  <c r="AQ287" i="145"/>
  <c r="AP287" i="145"/>
  <c r="AO287" i="145"/>
  <c r="AN287" i="145"/>
  <c r="AM287" i="145"/>
  <c r="AL287" i="145"/>
  <c r="AK287" i="145"/>
  <c r="AJ287" i="145"/>
  <c r="AI287" i="145"/>
  <c r="AH287" i="145"/>
  <c r="AG287" i="145"/>
  <c r="AF287" i="145"/>
  <c r="AE287" i="145"/>
  <c r="AD287" i="145"/>
  <c r="Z287" i="145"/>
  <c r="Y287" i="145"/>
  <c r="X287" i="145"/>
  <c r="W287" i="145"/>
  <c r="V287" i="145"/>
  <c r="U287" i="145"/>
  <c r="T287" i="145"/>
  <c r="S287" i="145"/>
  <c r="R287" i="145"/>
  <c r="Q287" i="145"/>
  <c r="P287" i="145"/>
  <c r="O287" i="145"/>
  <c r="N287" i="145"/>
  <c r="M287" i="145"/>
  <c r="L287" i="145"/>
  <c r="K287" i="145"/>
  <c r="J287" i="145"/>
  <c r="I287" i="145"/>
  <c r="H287" i="145"/>
  <c r="G287" i="145"/>
  <c r="F287" i="145"/>
  <c r="E287" i="145"/>
  <c r="AZ286" i="145"/>
  <c r="AY286" i="145"/>
  <c r="AX286" i="145"/>
  <c r="AW286" i="145"/>
  <c r="AV286" i="145"/>
  <c r="AU286" i="145"/>
  <c r="AT286" i="145"/>
  <c r="AS286" i="145"/>
  <c r="AR286" i="145"/>
  <c r="AQ286" i="145"/>
  <c r="AP286" i="145"/>
  <c r="AO286" i="145"/>
  <c r="AN286" i="145"/>
  <c r="AM286" i="145"/>
  <c r="AL286" i="145"/>
  <c r="AK286" i="145"/>
  <c r="AJ286" i="145"/>
  <c r="AI286" i="145"/>
  <c r="AH286" i="145"/>
  <c r="AG286" i="145"/>
  <c r="AF286" i="145"/>
  <c r="AE286" i="145"/>
  <c r="AD286" i="145"/>
  <c r="Z286" i="145"/>
  <c r="Y286" i="145"/>
  <c r="X286" i="145"/>
  <c r="W286" i="145"/>
  <c r="V286" i="145"/>
  <c r="U286" i="145"/>
  <c r="T286" i="145"/>
  <c r="S286" i="145"/>
  <c r="R286" i="145"/>
  <c r="Q286" i="145"/>
  <c r="P286" i="145"/>
  <c r="O286" i="145"/>
  <c r="N286" i="145"/>
  <c r="M286" i="145"/>
  <c r="L286" i="145"/>
  <c r="K286" i="145"/>
  <c r="J286" i="145"/>
  <c r="I286" i="145"/>
  <c r="H286" i="145"/>
  <c r="G286" i="145"/>
  <c r="F286" i="145"/>
  <c r="E286" i="145"/>
  <c r="AZ285" i="145"/>
  <c r="AY285" i="145"/>
  <c r="AX285" i="145"/>
  <c r="AW285" i="145"/>
  <c r="AV285" i="145"/>
  <c r="AU285" i="145"/>
  <c r="AT285" i="145"/>
  <c r="AS285" i="145"/>
  <c r="AR285" i="145"/>
  <c r="AQ285" i="145"/>
  <c r="AP285" i="145"/>
  <c r="AO285" i="145"/>
  <c r="AN285" i="145"/>
  <c r="AM285" i="145"/>
  <c r="AL285" i="145"/>
  <c r="AK285" i="145"/>
  <c r="AJ285" i="145"/>
  <c r="AI285" i="145"/>
  <c r="AH285" i="145"/>
  <c r="AG285" i="145"/>
  <c r="AF285" i="145"/>
  <c r="AE285" i="145"/>
  <c r="AD285" i="145"/>
  <c r="Z285" i="145"/>
  <c r="Y285" i="145"/>
  <c r="X285" i="145"/>
  <c r="W285" i="145"/>
  <c r="V285" i="145"/>
  <c r="U285" i="145"/>
  <c r="T285" i="145"/>
  <c r="S285" i="145"/>
  <c r="R285" i="145"/>
  <c r="Q285" i="145"/>
  <c r="P285" i="145"/>
  <c r="O285" i="145"/>
  <c r="N285" i="145"/>
  <c r="M285" i="145"/>
  <c r="L285" i="145"/>
  <c r="K285" i="145"/>
  <c r="J285" i="145"/>
  <c r="I285" i="145"/>
  <c r="H285" i="145"/>
  <c r="G285" i="145"/>
  <c r="F285" i="145"/>
  <c r="E285" i="145"/>
  <c r="AZ284" i="145"/>
  <c r="AY284" i="145"/>
  <c r="AX284" i="145"/>
  <c r="AW284" i="145"/>
  <c r="AV284" i="145"/>
  <c r="AU284" i="145"/>
  <c r="AT284" i="145"/>
  <c r="AS284" i="145"/>
  <c r="AR284" i="145"/>
  <c r="AQ284" i="145"/>
  <c r="AP284" i="145"/>
  <c r="AO284" i="145"/>
  <c r="AN284" i="145"/>
  <c r="AM284" i="145"/>
  <c r="AL284" i="145"/>
  <c r="AK284" i="145"/>
  <c r="AJ284" i="145"/>
  <c r="AI284" i="145"/>
  <c r="AH284" i="145"/>
  <c r="AG284" i="145"/>
  <c r="AF284" i="145"/>
  <c r="AE284" i="145"/>
  <c r="AD284" i="145"/>
  <c r="Z284" i="145"/>
  <c r="Y284" i="145"/>
  <c r="X284" i="145"/>
  <c r="W284" i="145"/>
  <c r="V284" i="145"/>
  <c r="U284" i="145"/>
  <c r="T284" i="145"/>
  <c r="S284" i="145"/>
  <c r="R284" i="145"/>
  <c r="Q284" i="145"/>
  <c r="P284" i="145"/>
  <c r="O284" i="145"/>
  <c r="N284" i="145"/>
  <c r="M284" i="145"/>
  <c r="L284" i="145"/>
  <c r="K284" i="145"/>
  <c r="J284" i="145"/>
  <c r="I284" i="145"/>
  <c r="H284" i="145"/>
  <c r="G284" i="145"/>
  <c r="F284" i="145"/>
  <c r="E284" i="145"/>
  <c r="AZ283" i="145"/>
  <c r="AY283" i="145"/>
  <c r="AX283" i="145"/>
  <c r="AW283" i="145"/>
  <c r="AV283" i="145"/>
  <c r="AU283" i="145"/>
  <c r="AT283" i="145"/>
  <c r="AS283" i="145"/>
  <c r="AR283" i="145"/>
  <c r="AQ283" i="145"/>
  <c r="AP283" i="145"/>
  <c r="AO283" i="145"/>
  <c r="AN283" i="145"/>
  <c r="AM283" i="145"/>
  <c r="AL283" i="145"/>
  <c r="AK283" i="145"/>
  <c r="AJ283" i="145"/>
  <c r="AI283" i="145"/>
  <c r="AH283" i="145"/>
  <c r="AG283" i="145"/>
  <c r="AF283" i="145"/>
  <c r="AE283" i="145"/>
  <c r="AD283" i="145"/>
  <c r="Z283" i="145"/>
  <c r="Y283" i="145"/>
  <c r="X283" i="145"/>
  <c r="W283" i="145"/>
  <c r="V283" i="145"/>
  <c r="U283" i="145"/>
  <c r="T283" i="145"/>
  <c r="S283" i="145"/>
  <c r="R283" i="145"/>
  <c r="Q283" i="145"/>
  <c r="P283" i="145"/>
  <c r="O283" i="145"/>
  <c r="N283" i="145"/>
  <c r="M283" i="145"/>
  <c r="L283" i="145"/>
  <c r="K283" i="145"/>
  <c r="J283" i="145"/>
  <c r="I283" i="145"/>
  <c r="H283" i="145"/>
  <c r="G283" i="145"/>
  <c r="F283" i="145"/>
  <c r="E283" i="145"/>
  <c r="AZ282" i="145"/>
  <c r="AY282" i="145"/>
  <c r="AX282" i="145"/>
  <c r="AW282" i="145"/>
  <c r="AV282" i="145"/>
  <c r="AU282" i="145"/>
  <c r="AT282" i="145"/>
  <c r="AS282" i="145"/>
  <c r="AR282" i="145"/>
  <c r="AQ282" i="145"/>
  <c r="AP282" i="145"/>
  <c r="AO282" i="145"/>
  <c r="AN282" i="145"/>
  <c r="AM282" i="145"/>
  <c r="AL282" i="145"/>
  <c r="AK282" i="145"/>
  <c r="AJ282" i="145"/>
  <c r="AI282" i="145"/>
  <c r="AH282" i="145"/>
  <c r="AG282" i="145"/>
  <c r="AF282" i="145"/>
  <c r="AE282" i="145"/>
  <c r="AD282" i="145"/>
  <c r="Z282" i="145"/>
  <c r="Y282" i="145"/>
  <c r="X282" i="145"/>
  <c r="W282" i="145"/>
  <c r="V282" i="145"/>
  <c r="U282" i="145"/>
  <c r="T282" i="145"/>
  <c r="S282" i="145"/>
  <c r="R282" i="145"/>
  <c r="Q282" i="145"/>
  <c r="P282" i="145"/>
  <c r="O282" i="145"/>
  <c r="N282" i="145"/>
  <c r="M282" i="145"/>
  <c r="L282" i="145"/>
  <c r="K282" i="145"/>
  <c r="J282" i="145"/>
  <c r="I282" i="145"/>
  <c r="H282" i="145"/>
  <c r="G282" i="145"/>
  <c r="F282" i="145"/>
  <c r="E282" i="145"/>
  <c r="AZ281" i="145"/>
  <c r="AY281" i="145"/>
  <c r="AX281" i="145"/>
  <c r="AW281" i="145"/>
  <c r="AV281" i="145"/>
  <c r="AU281" i="145"/>
  <c r="AT281" i="145"/>
  <c r="AS281" i="145"/>
  <c r="AR281" i="145"/>
  <c r="AQ281" i="145"/>
  <c r="AP281" i="145"/>
  <c r="AO281" i="145"/>
  <c r="AN281" i="145"/>
  <c r="AM281" i="145"/>
  <c r="AL281" i="145"/>
  <c r="AK281" i="145"/>
  <c r="AJ281" i="145"/>
  <c r="AI281" i="145"/>
  <c r="AH281" i="145"/>
  <c r="AG281" i="145"/>
  <c r="AF281" i="145"/>
  <c r="AE281" i="145"/>
  <c r="AD281" i="145"/>
  <c r="Z281" i="145"/>
  <c r="Y281" i="145"/>
  <c r="X281" i="145"/>
  <c r="W281" i="145"/>
  <c r="V281" i="145"/>
  <c r="U281" i="145"/>
  <c r="T281" i="145"/>
  <c r="S281" i="145"/>
  <c r="R281" i="145"/>
  <c r="Q281" i="145"/>
  <c r="P281" i="145"/>
  <c r="O281" i="145"/>
  <c r="N281" i="145"/>
  <c r="M281" i="145"/>
  <c r="L281" i="145"/>
  <c r="K281" i="145"/>
  <c r="J281" i="145"/>
  <c r="I281" i="145"/>
  <c r="H281" i="145"/>
  <c r="G281" i="145"/>
  <c r="F281" i="145"/>
  <c r="E281" i="145"/>
  <c r="AZ280" i="145"/>
  <c r="AY280" i="145"/>
  <c r="AX280" i="145"/>
  <c r="AW280" i="145"/>
  <c r="AV280" i="145"/>
  <c r="AU280" i="145"/>
  <c r="AT280" i="145"/>
  <c r="AS280" i="145"/>
  <c r="AR280" i="145"/>
  <c r="AQ280" i="145"/>
  <c r="AP280" i="145"/>
  <c r="AO280" i="145"/>
  <c r="AN280" i="145"/>
  <c r="AM280" i="145"/>
  <c r="AL280" i="145"/>
  <c r="AK280" i="145"/>
  <c r="AJ280" i="145"/>
  <c r="AI280" i="145"/>
  <c r="AH280" i="145"/>
  <c r="AG280" i="145"/>
  <c r="AF280" i="145"/>
  <c r="AE280" i="145"/>
  <c r="AD280" i="145"/>
  <c r="Z280" i="145"/>
  <c r="Y280" i="145"/>
  <c r="X280" i="145"/>
  <c r="W280" i="145"/>
  <c r="V280" i="145"/>
  <c r="U280" i="145"/>
  <c r="T280" i="145"/>
  <c r="S280" i="145"/>
  <c r="R280" i="145"/>
  <c r="Q280" i="145"/>
  <c r="P280" i="145"/>
  <c r="O280" i="145"/>
  <c r="N280" i="145"/>
  <c r="M280" i="145"/>
  <c r="L280" i="145"/>
  <c r="K280" i="145"/>
  <c r="J280" i="145"/>
  <c r="I280" i="145"/>
  <c r="H280" i="145"/>
  <c r="G280" i="145"/>
  <c r="F280" i="145"/>
  <c r="E280" i="145"/>
  <c r="AZ279" i="145"/>
  <c r="AY279" i="145"/>
  <c r="AX279" i="145"/>
  <c r="AW279" i="145"/>
  <c r="AV279" i="145"/>
  <c r="AU279" i="145"/>
  <c r="AT279" i="145"/>
  <c r="AS279" i="145"/>
  <c r="AR279" i="145"/>
  <c r="AQ279" i="145"/>
  <c r="AP279" i="145"/>
  <c r="AO279" i="145"/>
  <c r="AN279" i="145"/>
  <c r="AM279" i="145"/>
  <c r="AL279" i="145"/>
  <c r="AK279" i="145"/>
  <c r="AJ279" i="145"/>
  <c r="AI279" i="145"/>
  <c r="AH279" i="145"/>
  <c r="AG279" i="145"/>
  <c r="AF279" i="145"/>
  <c r="AE279" i="145"/>
  <c r="AD279" i="145"/>
  <c r="Z279" i="145"/>
  <c r="Y279" i="145"/>
  <c r="X279" i="145"/>
  <c r="W279" i="145"/>
  <c r="V279" i="145"/>
  <c r="U279" i="145"/>
  <c r="T279" i="145"/>
  <c r="S279" i="145"/>
  <c r="R279" i="145"/>
  <c r="Q279" i="145"/>
  <c r="P279" i="145"/>
  <c r="O279" i="145"/>
  <c r="N279" i="145"/>
  <c r="M279" i="145"/>
  <c r="L279" i="145"/>
  <c r="K279" i="145"/>
  <c r="J279" i="145"/>
  <c r="I279" i="145"/>
  <c r="H279" i="145"/>
  <c r="G279" i="145"/>
  <c r="F279" i="145"/>
  <c r="E279" i="145"/>
  <c r="AZ278" i="145"/>
  <c r="AY278" i="145"/>
  <c r="AX278" i="145"/>
  <c r="AW278" i="145"/>
  <c r="AV278" i="145"/>
  <c r="AU278" i="145"/>
  <c r="AT278" i="145"/>
  <c r="AS278" i="145"/>
  <c r="AR278" i="145"/>
  <c r="AQ278" i="145"/>
  <c r="AP278" i="145"/>
  <c r="AO278" i="145"/>
  <c r="AN278" i="145"/>
  <c r="AM278" i="145"/>
  <c r="AL278" i="145"/>
  <c r="AK278" i="145"/>
  <c r="AJ278" i="145"/>
  <c r="AI278" i="145"/>
  <c r="AH278" i="145"/>
  <c r="AG278" i="145"/>
  <c r="AF278" i="145"/>
  <c r="AE278" i="145"/>
  <c r="AD278" i="145"/>
  <c r="Z278" i="145"/>
  <c r="Y278" i="145"/>
  <c r="X278" i="145"/>
  <c r="W278" i="145"/>
  <c r="V278" i="145"/>
  <c r="U278" i="145"/>
  <c r="T278" i="145"/>
  <c r="S278" i="145"/>
  <c r="R278" i="145"/>
  <c r="Q278" i="145"/>
  <c r="P278" i="145"/>
  <c r="O278" i="145"/>
  <c r="N278" i="145"/>
  <c r="M278" i="145"/>
  <c r="L278" i="145"/>
  <c r="K278" i="145"/>
  <c r="J278" i="145"/>
  <c r="I278" i="145"/>
  <c r="H278" i="145"/>
  <c r="G278" i="145"/>
  <c r="F278" i="145"/>
  <c r="E278" i="145"/>
  <c r="AZ277" i="145"/>
  <c r="AY277" i="145"/>
  <c r="AX277" i="145"/>
  <c r="AW277" i="145"/>
  <c r="AV277" i="145"/>
  <c r="AU277" i="145"/>
  <c r="AT277" i="145"/>
  <c r="AS277" i="145"/>
  <c r="AR277" i="145"/>
  <c r="AQ277" i="145"/>
  <c r="AP277" i="145"/>
  <c r="AO277" i="145"/>
  <c r="AN277" i="145"/>
  <c r="AM277" i="145"/>
  <c r="AL277" i="145"/>
  <c r="AK277" i="145"/>
  <c r="AJ277" i="145"/>
  <c r="AI277" i="145"/>
  <c r="AH277" i="145"/>
  <c r="AG277" i="145"/>
  <c r="AF277" i="145"/>
  <c r="AE277" i="145"/>
  <c r="AD277" i="145"/>
  <c r="Z277" i="145"/>
  <c r="Y277" i="145"/>
  <c r="X277" i="145"/>
  <c r="W277" i="145"/>
  <c r="V277" i="145"/>
  <c r="U277" i="145"/>
  <c r="T277" i="145"/>
  <c r="S277" i="145"/>
  <c r="R277" i="145"/>
  <c r="Q277" i="145"/>
  <c r="P277" i="145"/>
  <c r="O277" i="145"/>
  <c r="N277" i="145"/>
  <c r="M277" i="145"/>
  <c r="L277" i="145"/>
  <c r="K277" i="145"/>
  <c r="J277" i="145"/>
  <c r="I277" i="145"/>
  <c r="H277" i="145"/>
  <c r="G277" i="145"/>
  <c r="F277" i="145"/>
  <c r="E277" i="145"/>
  <c r="AZ276" i="145"/>
  <c r="AY276" i="145"/>
  <c r="AX276" i="145"/>
  <c r="AW276" i="145"/>
  <c r="AV276" i="145"/>
  <c r="AU276" i="145"/>
  <c r="AT276" i="145"/>
  <c r="AS276" i="145"/>
  <c r="AR276" i="145"/>
  <c r="AQ276" i="145"/>
  <c r="AP276" i="145"/>
  <c r="AO276" i="145"/>
  <c r="AN276" i="145"/>
  <c r="AM276" i="145"/>
  <c r="AL276" i="145"/>
  <c r="AK276" i="145"/>
  <c r="AJ276" i="145"/>
  <c r="AI276" i="145"/>
  <c r="AH276" i="145"/>
  <c r="AG276" i="145"/>
  <c r="AF276" i="145"/>
  <c r="AE276" i="145"/>
  <c r="AD276" i="145"/>
  <c r="Z276" i="145"/>
  <c r="Y276" i="145"/>
  <c r="X276" i="145"/>
  <c r="W276" i="145"/>
  <c r="V276" i="145"/>
  <c r="U276" i="145"/>
  <c r="T276" i="145"/>
  <c r="S276" i="145"/>
  <c r="R276" i="145"/>
  <c r="Q276" i="145"/>
  <c r="P276" i="145"/>
  <c r="O276" i="145"/>
  <c r="N276" i="145"/>
  <c r="M276" i="145"/>
  <c r="L276" i="145"/>
  <c r="K276" i="145"/>
  <c r="J276" i="145"/>
  <c r="I276" i="145"/>
  <c r="H276" i="145"/>
  <c r="G276" i="145"/>
  <c r="F276" i="145"/>
  <c r="E276" i="145"/>
  <c r="AZ275" i="145"/>
  <c r="AY275" i="145"/>
  <c r="AX275" i="145"/>
  <c r="AW275" i="145"/>
  <c r="AV275" i="145"/>
  <c r="AU275" i="145"/>
  <c r="AT275" i="145"/>
  <c r="AS275" i="145"/>
  <c r="AR275" i="145"/>
  <c r="AQ275" i="145"/>
  <c r="AP275" i="145"/>
  <c r="AO275" i="145"/>
  <c r="AN275" i="145"/>
  <c r="AM275" i="145"/>
  <c r="AL275" i="145"/>
  <c r="AK275" i="145"/>
  <c r="AJ275" i="145"/>
  <c r="AI275" i="145"/>
  <c r="AH275" i="145"/>
  <c r="AG275" i="145"/>
  <c r="AF275" i="145"/>
  <c r="AE275" i="145"/>
  <c r="AD275" i="145"/>
  <c r="Z275" i="145"/>
  <c r="Y275" i="145"/>
  <c r="X275" i="145"/>
  <c r="W275" i="145"/>
  <c r="V275" i="145"/>
  <c r="U275" i="145"/>
  <c r="T275" i="145"/>
  <c r="S275" i="145"/>
  <c r="R275" i="145"/>
  <c r="Q275" i="145"/>
  <c r="P275" i="145"/>
  <c r="O275" i="145"/>
  <c r="N275" i="145"/>
  <c r="M275" i="145"/>
  <c r="L275" i="145"/>
  <c r="K275" i="145"/>
  <c r="J275" i="145"/>
  <c r="I275" i="145"/>
  <c r="H275" i="145"/>
  <c r="G275" i="145"/>
  <c r="F275" i="145"/>
  <c r="E275" i="145"/>
  <c r="AZ274" i="145"/>
  <c r="AY274" i="145"/>
  <c r="AX274" i="145"/>
  <c r="AW274" i="145"/>
  <c r="AV274" i="145"/>
  <c r="AU274" i="145"/>
  <c r="AT274" i="145"/>
  <c r="AS274" i="145"/>
  <c r="AR274" i="145"/>
  <c r="AQ274" i="145"/>
  <c r="AP274" i="145"/>
  <c r="AO274" i="145"/>
  <c r="AN274" i="145"/>
  <c r="AM274" i="145"/>
  <c r="AL274" i="145"/>
  <c r="AK274" i="145"/>
  <c r="AJ274" i="145"/>
  <c r="AI274" i="145"/>
  <c r="AH274" i="145"/>
  <c r="AG274" i="145"/>
  <c r="AF274" i="145"/>
  <c r="AE274" i="145"/>
  <c r="AD274" i="145"/>
  <c r="Z274" i="145"/>
  <c r="Y274" i="145"/>
  <c r="X274" i="145"/>
  <c r="W274" i="145"/>
  <c r="V274" i="145"/>
  <c r="U274" i="145"/>
  <c r="T274" i="145"/>
  <c r="S274" i="145"/>
  <c r="R274" i="145"/>
  <c r="Q274" i="145"/>
  <c r="P274" i="145"/>
  <c r="O274" i="145"/>
  <c r="N274" i="145"/>
  <c r="M274" i="145"/>
  <c r="L274" i="145"/>
  <c r="K274" i="145"/>
  <c r="J274" i="145"/>
  <c r="I274" i="145"/>
  <c r="H274" i="145"/>
  <c r="G274" i="145"/>
  <c r="F274" i="145"/>
  <c r="E274" i="145"/>
  <c r="AZ273" i="145"/>
  <c r="AY273" i="145"/>
  <c r="AX273" i="145"/>
  <c r="AW273" i="145"/>
  <c r="AV273" i="145"/>
  <c r="AU273" i="145"/>
  <c r="AT273" i="145"/>
  <c r="AS273" i="145"/>
  <c r="AR273" i="145"/>
  <c r="AQ273" i="145"/>
  <c r="AP273" i="145"/>
  <c r="AO273" i="145"/>
  <c r="AN273" i="145"/>
  <c r="AM273" i="145"/>
  <c r="AL273" i="145"/>
  <c r="AK273" i="145"/>
  <c r="AJ273" i="145"/>
  <c r="AI273" i="145"/>
  <c r="AH273" i="145"/>
  <c r="AG273" i="145"/>
  <c r="AF273" i="145"/>
  <c r="AE273" i="145"/>
  <c r="AD273" i="145"/>
  <c r="Z273" i="145"/>
  <c r="Y273" i="145"/>
  <c r="X273" i="145"/>
  <c r="W273" i="145"/>
  <c r="V273" i="145"/>
  <c r="U273" i="145"/>
  <c r="T273" i="145"/>
  <c r="S273" i="145"/>
  <c r="R273" i="145"/>
  <c r="Q273" i="145"/>
  <c r="P273" i="145"/>
  <c r="O273" i="145"/>
  <c r="N273" i="145"/>
  <c r="M273" i="145"/>
  <c r="L273" i="145"/>
  <c r="K273" i="145"/>
  <c r="J273" i="145"/>
  <c r="I273" i="145"/>
  <c r="H273" i="145"/>
  <c r="G273" i="145"/>
  <c r="F273" i="145"/>
  <c r="E273" i="145"/>
  <c r="AZ272" i="145"/>
  <c r="AY272" i="145"/>
  <c r="AX272" i="145"/>
  <c r="AW272" i="145"/>
  <c r="AV272" i="145"/>
  <c r="AU272" i="145"/>
  <c r="AT272" i="145"/>
  <c r="AS272" i="145"/>
  <c r="AR272" i="145"/>
  <c r="AQ272" i="145"/>
  <c r="AP272" i="145"/>
  <c r="AO272" i="145"/>
  <c r="AN272" i="145"/>
  <c r="AM272" i="145"/>
  <c r="AL272" i="145"/>
  <c r="AK272" i="145"/>
  <c r="AJ272" i="145"/>
  <c r="AI272" i="145"/>
  <c r="AH272" i="145"/>
  <c r="AG272" i="145"/>
  <c r="AF272" i="145"/>
  <c r="AE272" i="145"/>
  <c r="AD272" i="145"/>
  <c r="Z272" i="145"/>
  <c r="Y272" i="145"/>
  <c r="X272" i="145"/>
  <c r="W272" i="145"/>
  <c r="V272" i="145"/>
  <c r="U272" i="145"/>
  <c r="T272" i="145"/>
  <c r="S272" i="145"/>
  <c r="R272" i="145"/>
  <c r="Q272" i="145"/>
  <c r="P272" i="145"/>
  <c r="O272" i="145"/>
  <c r="N272" i="145"/>
  <c r="M272" i="145"/>
  <c r="L272" i="145"/>
  <c r="K272" i="145"/>
  <c r="J272" i="145"/>
  <c r="I272" i="145"/>
  <c r="H272" i="145"/>
  <c r="G272" i="145"/>
  <c r="F272" i="145"/>
  <c r="E272" i="145"/>
  <c r="AZ271" i="145"/>
  <c r="AY271" i="145"/>
  <c r="AX271" i="145"/>
  <c r="AW271" i="145"/>
  <c r="AV271" i="145"/>
  <c r="AU271" i="145"/>
  <c r="AT271" i="145"/>
  <c r="AS271" i="145"/>
  <c r="AR271" i="145"/>
  <c r="AQ271" i="145"/>
  <c r="AP271" i="145"/>
  <c r="AO271" i="145"/>
  <c r="AN271" i="145"/>
  <c r="AM271" i="145"/>
  <c r="AL271" i="145"/>
  <c r="AK271" i="145"/>
  <c r="AJ271" i="145"/>
  <c r="AI271" i="145"/>
  <c r="AH271" i="145"/>
  <c r="AG271" i="145"/>
  <c r="AF271" i="145"/>
  <c r="AE271" i="145"/>
  <c r="AD271" i="145"/>
  <c r="Z271" i="145"/>
  <c r="Y271" i="145"/>
  <c r="X271" i="145"/>
  <c r="W271" i="145"/>
  <c r="V271" i="145"/>
  <c r="U271" i="145"/>
  <c r="T271" i="145"/>
  <c r="S271" i="145"/>
  <c r="R271" i="145"/>
  <c r="Q271" i="145"/>
  <c r="P271" i="145"/>
  <c r="O271" i="145"/>
  <c r="N271" i="145"/>
  <c r="M271" i="145"/>
  <c r="L271" i="145"/>
  <c r="K271" i="145"/>
  <c r="J271" i="145"/>
  <c r="I271" i="145"/>
  <c r="H271" i="145"/>
  <c r="G271" i="145"/>
  <c r="F271" i="145"/>
  <c r="E271" i="145"/>
  <c r="AZ270" i="145"/>
  <c r="AY270" i="145"/>
  <c r="AX270" i="145"/>
  <c r="AW270" i="145"/>
  <c r="AV270" i="145"/>
  <c r="AU270" i="145"/>
  <c r="AT270" i="145"/>
  <c r="AS270" i="145"/>
  <c r="AR270" i="145"/>
  <c r="AQ270" i="145"/>
  <c r="AP270" i="145"/>
  <c r="AO270" i="145"/>
  <c r="AN270" i="145"/>
  <c r="AM270" i="145"/>
  <c r="AL270" i="145"/>
  <c r="AK270" i="145"/>
  <c r="AJ270" i="145"/>
  <c r="AI270" i="145"/>
  <c r="AH270" i="145"/>
  <c r="AG270" i="145"/>
  <c r="AF270" i="145"/>
  <c r="AE270" i="145"/>
  <c r="AD270" i="145"/>
  <c r="Z270" i="145"/>
  <c r="Y270" i="145"/>
  <c r="X270" i="145"/>
  <c r="W270" i="145"/>
  <c r="V270" i="145"/>
  <c r="U270" i="145"/>
  <c r="T270" i="145"/>
  <c r="S270" i="145"/>
  <c r="R270" i="145"/>
  <c r="Q270" i="145"/>
  <c r="P270" i="145"/>
  <c r="O270" i="145"/>
  <c r="N270" i="145"/>
  <c r="M270" i="145"/>
  <c r="L270" i="145"/>
  <c r="K270" i="145"/>
  <c r="J270" i="145"/>
  <c r="I270" i="145"/>
  <c r="H270" i="145"/>
  <c r="G270" i="145"/>
  <c r="F270" i="145"/>
  <c r="E270" i="145"/>
  <c r="AZ269" i="145"/>
  <c r="AY269" i="145"/>
  <c r="AX269" i="145"/>
  <c r="AW269" i="145"/>
  <c r="AV269" i="145"/>
  <c r="AU269" i="145"/>
  <c r="AT269" i="145"/>
  <c r="AS269" i="145"/>
  <c r="AR269" i="145"/>
  <c r="AQ269" i="145"/>
  <c r="AP269" i="145"/>
  <c r="AO269" i="145"/>
  <c r="AN269" i="145"/>
  <c r="AM269" i="145"/>
  <c r="AL269" i="145"/>
  <c r="AK269" i="145"/>
  <c r="AJ269" i="145"/>
  <c r="AI269" i="145"/>
  <c r="AH269" i="145"/>
  <c r="AG269" i="145"/>
  <c r="AF269" i="145"/>
  <c r="AE269" i="145"/>
  <c r="AD269" i="145"/>
  <c r="Z269" i="145"/>
  <c r="Y269" i="145"/>
  <c r="X269" i="145"/>
  <c r="W269" i="145"/>
  <c r="V269" i="145"/>
  <c r="U269" i="145"/>
  <c r="T269" i="145"/>
  <c r="S269" i="145"/>
  <c r="R269" i="145"/>
  <c r="Q269" i="145"/>
  <c r="P269" i="145"/>
  <c r="O269" i="145"/>
  <c r="N269" i="145"/>
  <c r="M269" i="145"/>
  <c r="L269" i="145"/>
  <c r="K269" i="145"/>
  <c r="J269" i="145"/>
  <c r="I269" i="145"/>
  <c r="H269" i="145"/>
  <c r="G269" i="145"/>
  <c r="F269" i="145"/>
  <c r="E269" i="145"/>
  <c r="AZ268" i="145"/>
  <c r="AY268" i="145"/>
  <c r="AX268" i="145"/>
  <c r="AW268" i="145"/>
  <c r="AV268" i="145"/>
  <c r="AU268" i="145"/>
  <c r="AT268" i="145"/>
  <c r="AS268" i="145"/>
  <c r="AR268" i="145"/>
  <c r="AQ268" i="145"/>
  <c r="AP268" i="145"/>
  <c r="AO268" i="145"/>
  <c r="AN268" i="145"/>
  <c r="AM268" i="145"/>
  <c r="AL268" i="145"/>
  <c r="AK268" i="145"/>
  <c r="AJ268" i="145"/>
  <c r="AI268" i="145"/>
  <c r="AH268" i="145"/>
  <c r="AG268" i="145"/>
  <c r="AF268" i="145"/>
  <c r="AE268" i="145"/>
  <c r="AD268" i="145"/>
  <c r="Z268" i="145"/>
  <c r="Y268" i="145"/>
  <c r="X268" i="145"/>
  <c r="W268" i="145"/>
  <c r="V268" i="145"/>
  <c r="U268" i="145"/>
  <c r="T268" i="145"/>
  <c r="S268" i="145"/>
  <c r="R268" i="145"/>
  <c r="Q268" i="145"/>
  <c r="P268" i="145"/>
  <c r="O268" i="145"/>
  <c r="N268" i="145"/>
  <c r="M268" i="145"/>
  <c r="L268" i="145"/>
  <c r="K268" i="145"/>
  <c r="J268" i="145"/>
  <c r="I268" i="145"/>
  <c r="H268" i="145"/>
  <c r="G268" i="145"/>
  <c r="F268" i="145"/>
  <c r="E268" i="145"/>
  <c r="AZ267" i="145"/>
  <c r="AY267" i="145"/>
  <c r="AX267" i="145"/>
  <c r="AW267" i="145"/>
  <c r="AV267" i="145"/>
  <c r="AU267" i="145"/>
  <c r="AT267" i="145"/>
  <c r="AS267" i="145"/>
  <c r="AR267" i="145"/>
  <c r="AQ267" i="145"/>
  <c r="AP267" i="145"/>
  <c r="AO267" i="145"/>
  <c r="AN267" i="145"/>
  <c r="AM267" i="145"/>
  <c r="AL267" i="145"/>
  <c r="AK267" i="145"/>
  <c r="AJ267" i="145"/>
  <c r="AI267" i="145"/>
  <c r="AH267" i="145"/>
  <c r="AG267" i="145"/>
  <c r="AF267" i="145"/>
  <c r="AE267" i="145"/>
  <c r="AD267" i="145"/>
  <c r="Z267" i="145"/>
  <c r="Y267" i="145"/>
  <c r="X267" i="145"/>
  <c r="W267" i="145"/>
  <c r="V267" i="145"/>
  <c r="U267" i="145"/>
  <c r="T267" i="145"/>
  <c r="S267" i="145"/>
  <c r="R267" i="145"/>
  <c r="Q267" i="145"/>
  <c r="P267" i="145"/>
  <c r="O267" i="145"/>
  <c r="N267" i="145"/>
  <c r="M267" i="145"/>
  <c r="L267" i="145"/>
  <c r="K267" i="145"/>
  <c r="J267" i="145"/>
  <c r="I267" i="145"/>
  <c r="H267" i="145"/>
  <c r="G267" i="145"/>
  <c r="F267" i="145"/>
  <c r="E267" i="145"/>
  <c r="AZ266" i="145"/>
  <c r="AY266" i="145"/>
  <c r="AX266" i="145"/>
  <c r="AW266" i="145"/>
  <c r="AV266" i="145"/>
  <c r="AU266" i="145"/>
  <c r="AT266" i="145"/>
  <c r="AS266" i="145"/>
  <c r="AR266" i="145"/>
  <c r="AQ266" i="145"/>
  <c r="AP266" i="145"/>
  <c r="AO266" i="145"/>
  <c r="AN266" i="145"/>
  <c r="AM266" i="145"/>
  <c r="AL266" i="145"/>
  <c r="AK266" i="145"/>
  <c r="AJ266" i="145"/>
  <c r="AI266" i="145"/>
  <c r="AH266" i="145"/>
  <c r="AG266" i="145"/>
  <c r="AF266" i="145"/>
  <c r="AE266" i="145"/>
  <c r="AD266" i="145"/>
  <c r="Z266" i="145"/>
  <c r="Y266" i="145"/>
  <c r="X266" i="145"/>
  <c r="W266" i="145"/>
  <c r="V266" i="145"/>
  <c r="U266" i="145"/>
  <c r="T266" i="145"/>
  <c r="S266" i="145"/>
  <c r="R266" i="145"/>
  <c r="Q266" i="145"/>
  <c r="P266" i="145"/>
  <c r="O266" i="145"/>
  <c r="N266" i="145"/>
  <c r="M266" i="145"/>
  <c r="L266" i="145"/>
  <c r="K266" i="145"/>
  <c r="J266" i="145"/>
  <c r="I266" i="145"/>
  <c r="H266" i="145"/>
  <c r="G266" i="145"/>
  <c r="F266" i="145"/>
  <c r="E266" i="145"/>
  <c r="AZ265" i="145"/>
  <c r="AY265" i="145"/>
  <c r="AX265" i="145"/>
  <c r="AW265" i="145"/>
  <c r="AV265" i="145"/>
  <c r="AU265" i="145"/>
  <c r="AT265" i="145"/>
  <c r="AS265" i="145"/>
  <c r="AR265" i="145"/>
  <c r="AQ265" i="145"/>
  <c r="AP265" i="145"/>
  <c r="AO265" i="145"/>
  <c r="AN265" i="145"/>
  <c r="AM265" i="145"/>
  <c r="AL265" i="145"/>
  <c r="AK265" i="145"/>
  <c r="AJ265" i="145"/>
  <c r="AI265" i="145"/>
  <c r="AH265" i="145"/>
  <c r="AG265" i="145"/>
  <c r="AF265" i="145"/>
  <c r="AE265" i="145"/>
  <c r="AD265" i="145"/>
  <c r="Z265" i="145"/>
  <c r="Y265" i="145"/>
  <c r="X265" i="145"/>
  <c r="W265" i="145"/>
  <c r="V265" i="145"/>
  <c r="U265" i="145"/>
  <c r="T265" i="145"/>
  <c r="S265" i="145"/>
  <c r="R265" i="145"/>
  <c r="Q265" i="145"/>
  <c r="P265" i="145"/>
  <c r="O265" i="145"/>
  <c r="N265" i="145"/>
  <c r="M265" i="145"/>
  <c r="L265" i="145"/>
  <c r="K265" i="145"/>
  <c r="J265" i="145"/>
  <c r="I265" i="145"/>
  <c r="H265" i="145"/>
  <c r="G265" i="145"/>
  <c r="F265" i="145"/>
  <c r="E265" i="145"/>
  <c r="AZ264" i="145"/>
  <c r="AY264" i="145"/>
  <c r="AX264" i="145"/>
  <c r="AW264" i="145"/>
  <c r="AV264" i="145"/>
  <c r="AU264" i="145"/>
  <c r="AT264" i="145"/>
  <c r="AS264" i="145"/>
  <c r="AR264" i="145"/>
  <c r="AQ264" i="145"/>
  <c r="AP264" i="145"/>
  <c r="AO264" i="145"/>
  <c r="AN264" i="145"/>
  <c r="AM264" i="145"/>
  <c r="AL264" i="145"/>
  <c r="AK264" i="145"/>
  <c r="AJ264" i="145"/>
  <c r="AI264" i="145"/>
  <c r="AH264" i="145"/>
  <c r="AG264" i="145"/>
  <c r="AF264" i="145"/>
  <c r="AE264" i="145"/>
  <c r="AD264" i="145"/>
  <c r="Z264" i="145"/>
  <c r="Y264" i="145"/>
  <c r="X264" i="145"/>
  <c r="W264" i="145"/>
  <c r="V264" i="145"/>
  <c r="U264" i="145"/>
  <c r="T264" i="145"/>
  <c r="S264" i="145"/>
  <c r="R264" i="145"/>
  <c r="Q264" i="145"/>
  <c r="P264" i="145"/>
  <c r="O264" i="145"/>
  <c r="N264" i="145"/>
  <c r="M264" i="145"/>
  <c r="L264" i="145"/>
  <c r="K264" i="145"/>
  <c r="J264" i="145"/>
  <c r="I264" i="145"/>
  <c r="H264" i="145"/>
  <c r="G264" i="145"/>
  <c r="F264" i="145"/>
  <c r="E264" i="145"/>
  <c r="AZ263" i="145"/>
  <c r="AY263" i="145"/>
  <c r="AX263" i="145"/>
  <c r="AW263" i="145"/>
  <c r="AV263" i="145"/>
  <c r="AU263" i="145"/>
  <c r="AT263" i="145"/>
  <c r="AS263" i="145"/>
  <c r="AR263" i="145"/>
  <c r="AQ263" i="145"/>
  <c r="AP263" i="145"/>
  <c r="AO263" i="145"/>
  <c r="AN263" i="145"/>
  <c r="AM263" i="145"/>
  <c r="AL263" i="145"/>
  <c r="AK263" i="145"/>
  <c r="AJ263" i="145"/>
  <c r="AI263" i="145"/>
  <c r="AH263" i="145"/>
  <c r="AG263" i="145"/>
  <c r="AF263" i="145"/>
  <c r="AE263" i="145"/>
  <c r="AD263" i="145"/>
  <c r="Z263" i="145"/>
  <c r="Y263" i="145"/>
  <c r="X263" i="145"/>
  <c r="W263" i="145"/>
  <c r="V263" i="145"/>
  <c r="U263" i="145"/>
  <c r="T263" i="145"/>
  <c r="S263" i="145"/>
  <c r="R263" i="145"/>
  <c r="Q263" i="145"/>
  <c r="P263" i="145"/>
  <c r="O263" i="145"/>
  <c r="N263" i="145"/>
  <c r="M263" i="145"/>
  <c r="L263" i="145"/>
  <c r="K263" i="145"/>
  <c r="J263" i="145"/>
  <c r="I263" i="145"/>
  <c r="H263" i="145"/>
  <c r="G263" i="145"/>
  <c r="F263" i="145"/>
  <c r="E263" i="145"/>
  <c r="AZ262" i="145"/>
  <c r="AY262" i="145"/>
  <c r="AX262" i="145"/>
  <c r="AW262" i="145"/>
  <c r="AV262" i="145"/>
  <c r="AU262" i="145"/>
  <c r="AT262" i="145"/>
  <c r="AS262" i="145"/>
  <c r="AR262" i="145"/>
  <c r="AQ262" i="145"/>
  <c r="AP262" i="145"/>
  <c r="AO262" i="145"/>
  <c r="AN262" i="145"/>
  <c r="AM262" i="145"/>
  <c r="AL262" i="145"/>
  <c r="AK262" i="145"/>
  <c r="AJ262" i="145"/>
  <c r="AI262" i="145"/>
  <c r="AH262" i="145"/>
  <c r="AG262" i="145"/>
  <c r="AF262" i="145"/>
  <c r="AE262" i="145"/>
  <c r="AD262" i="145"/>
  <c r="Z262" i="145"/>
  <c r="Y262" i="145"/>
  <c r="X262" i="145"/>
  <c r="W262" i="145"/>
  <c r="V262" i="145"/>
  <c r="U262" i="145"/>
  <c r="T262" i="145"/>
  <c r="S262" i="145"/>
  <c r="R262" i="145"/>
  <c r="Q262" i="145"/>
  <c r="P262" i="145"/>
  <c r="O262" i="145"/>
  <c r="N262" i="145"/>
  <c r="M262" i="145"/>
  <c r="L262" i="145"/>
  <c r="K262" i="145"/>
  <c r="J262" i="145"/>
  <c r="I262" i="145"/>
  <c r="H262" i="145"/>
  <c r="G262" i="145"/>
  <c r="F262" i="145"/>
  <c r="E262" i="145"/>
  <c r="AZ261" i="145"/>
  <c r="AY261" i="145"/>
  <c r="AX261" i="145"/>
  <c r="AW261" i="145"/>
  <c r="AV261" i="145"/>
  <c r="AU261" i="145"/>
  <c r="AT261" i="145"/>
  <c r="AS261" i="145"/>
  <c r="AR261" i="145"/>
  <c r="AQ261" i="145"/>
  <c r="AP261" i="145"/>
  <c r="AO261" i="145"/>
  <c r="AN261" i="145"/>
  <c r="AM261" i="145"/>
  <c r="AL261" i="145"/>
  <c r="AK261" i="145"/>
  <c r="AJ261" i="145"/>
  <c r="AI261" i="145"/>
  <c r="AH261" i="145"/>
  <c r="AG261" i="145"/>
  <c r="AF261" i="145"/>
  <c r="AE261" i="145"/>
  <c r="AD261" i="145"/>
  <c r="Z261" i="145"/>
  <c r="Y261" i="145"/>
  <c r="X261" i="145"/>
  <c r="W261" i="145"/>
  <c r="V261" i="145"/>
  <c r="U261" i="145"/>
  <c r="T261" i="145"/>
  <c r="S261" i="145"/>
  <c r="R261" i="145"/>
  <c r="Q261" i="145"/>
  <c r="P261" i="145"/>
  <c r="O261" i="145"/>
  <c r="N261" i="145"/>
  <c r="M261" i="145"/>
  <c r="L261" i="145"/>
  <c r="K261" i="145"/>
  <c r="J261" i="145"/>
  <c r="I261" i="145"/>
  <c r="H261" i="145"/>
  <c r="G261" i="145"/>
  <c r="F261" i="145"/>
  <c r="E261" i="145"/>
  <c r="AZ260" i="145"/>
  <c r="AY260" i="145"/>
  <c r="AX260" i="145"/>
  <c r="AW260" i="145"/>
  <c r="AV260" i="145"/>
  <c r="AU260" i="145"/>
  <c r="AT260" i="145"/>
  <c r="AS260" i="145"/>
  <c r="AR260" i="145"/>
  <c r="AQ260" i="145"/>
  <c r="AP260" i="145"/>
  <c r="AO260" i="145"/>
  <c r="AN260" i="145"/>
  <c r="AM260" i="145"/>
  <c r="AL260" i="145"/>
  <c r="AK260" i="145"/>
  <c r="AJ260" i="145"/>
  <c r="AI260" i="145"/>
  <c r="AH260" i="145"/>
  <c r="AG260" i="145"/>
  <c r="AF260" i="145"/>
  <c r="AE260" i="145"/>
  <c r="AD260" i="145"/>
  <c r="Z260" i="145"/>
  <c r="Y260" i="145"/>
  <c r="X260" i="145"/>
  <c r="W260" i="145"/>
  <c r="V260" i="145"/>
  <c r="U260" i="145"/>
  <c r="T260" i="145"/>
  <c r="S260" i="145"/>
  <c r="R260" i="145"/>
  <c r="Q260" i="145"/>
  <c r="P260" i="145"/>
  <c r="O260" i="145"/>
  <c r="N260" i="145"/>
  <c r="M260" i="145"/>
  <c r="L260" i="145"/>
  <c r="K260" i="145"/>
  <c r="J260" i="145"/>
  <c r="I260" i="145"/>
  <c r="H260" i="145"/>
  <c r="G260" i="145"/>
  <c r="F260" i="145"/>
  <c r="E260" i="145"/>
  <c r="AZ259" i="145"/>
  <c r="AY259" i="145"/>
  <c r="AX259" i="145"/>
  <c r="AW259" i="145"/>
  <c r="AV259" i="145"/>
  <c r="AU259" i="145"/>
  <c r="AT259" i="145"/>
  <c r="AS259" i="145"/>
  <c r="AR259" i="145"/>
  <c r="AQ259" i="145"/>
  <c r="AP259" i="145"/>
  <c r="AO259" i="145"/>
  <c r="AN259" i="145"/>
  <c r="AM259" i="145"/>
  <c r="AL259" i="145"/>
  <c r="AK259" i="145"/>
  <c r="AJ259" i="145"/>
  <c r="AI259" i="145"/>
  <c r="AH259" i="145"/>
  <c r="AG259" i="145"/>
  <c r="AF259" i="145"/>
  <c r="AE259" i="145"/>
  <c r="AD259" i="145"/>
  <c r="Z259" i="145"/>
  <c r="Y259" i="145"/>
  <c r="X259" i="145"/>
  <c r="W259" i="145"/>
  <c r="V259" i="145"/>
  <c r="U259" i="145"/>
  <c r="T259" i="145"/>
  <c r="S259" i="145"/>
  <c r="R259" i="145"/>
  <c r="Q259" i="145"/>
  <c r="P259" i="145"/>
  <c r="O259" i="145"/>
  <c r="N259" i="145"/>
  <c r="M259" i="145"/>
  <c r="L259" i="145"/>
  <c r="K259" i="145"/>
  <c r="J259" i="145"/>
  <c r="I259" i="145"/>
  <c r="H259" i="145"/>
  <c r="G259" i="145"/>
  <c r="F259" i="145"/>
  <c r="E259" i="145"/>
  <c r="AZ258" i="145"/>
  <c r="AY258" i="145"/>
  <c r="AX258" i="145"/>
  <c r="AW258" i="145"/>
  <c r="AV258" i="145"/>
  <c r="AU258" i="145"/>
  <c r="AT258" i="145"/>
  <c r="AS258" i="145"/>
  <c r="AR258" i="145"/>
  <c r="AQ258" i="145"/>
  <c r="AP258" i="145"/>
  <c r="AO258" i="145"/>
  <c r="AN258" i="145"/>
  <c r="AM258" i="145"/>
  <c r="AL258" i="145"/>
  <c r="AK258" i="145"/>
  <c r="AJ258" i="145"/>
  <c r="AI258" i="145"/>
  <c r="AH258" i="145"/>
  <c r="AG258" i="145"/>
  <c r="AF258" i="145"/>
  <c r="AE258" i="145"/>
  <c r="AD258" i="145"/>
  <c r="Z258" i="145"/>
  <c r="Y258" i="145"/>
  <c r="X258" i="145"/>
  <c r="W258" i="145"/>
  <c r="V258" i="145"/>
  <c r="U258" i="145"/>
  <c r="T258" i="145"/>
  <c r="S258" i="145"/>
  <c r="R258" i="145"/>
  <c r="Q258" i="145"/>
  <c r="P258" i="145"/>
  <c r="O258" i="145"/>
  <c r="N258" i="145"/>
  <c r="M258" i="145"/>
  <c r="L258" i="145"/>
  <c r="K258" i="145"/>
  <c r="J258" i="145"/>
  <c r="I258" i="145"/>
  <c r="H258" i="145"/>
  <c r="G258" i="145"/>
  <c r="F258" i="145"/>
  <c r="E258" i="145"/>
  <c r="AZ257" i="145"/>
  <c r="AY257" i="145"/>
  <c r="AX257" i="145"/>
  <c r="AW257" i="145"/>
  <c r="AV257" i="145"/>
  <c r="AU257" i="145"/>
  <c r="AT257" i="145"/>
  <c r="AS257" i="145"/>
  <c r="AR257" i="145"/>
  <c r="AQ257" i="145"/>
  <c r="AP257" i="145"/>
  <c r="AO257" i="145"/>
  <c r="AN257" i="145"/>
  <c r="AM257" i="145"/>
  <c r="AL257" i="145"/>
  <c r="AK257" i="145"/>
  <c r="AJ257" i="145"/>
  <c r="AI257" i="145"/>
  <c r="AH257" i="145"/>
  <c r="AG257" i="145"/>
  <c r="AF257" i="145"/>
  <c r="AE257" i="145"/>
  <c r="AD257" i="145"/>
  <c r="Z257" i="145"/>
  <c r="Y257" i="145"/>
  <c r="X257" i="145"/>
  <c r="W257" i="145"/>
  <c r="V257" i="145"/>
  <c r="U257" i="145"/>
  <c r="T257" i="145"/>
  <c r="S257" i="145"/>
  <c r="R257" i="145"/>
  <c r="Q257" i="145"/>
  <c r="P257" i="145"/>
  <c r="O257" i="145"/>
  <c r="N257" i="145"/>
  <c r="M257" i="145"/>
  <c r="L257" i="145"/>
  <c r="K257" i="145"/>
  <c r="J257" i="145"/>
  <c r="I257" i="145"/>
  <c r="H257" i="145"/>
  <c r="G257" i="145"/>
  <c r="F257" i="145"/>
  <c r="E257" i="145"/>
  <c r="AZ256" i="145"/>
  <c r="AY256" i="145"/>
  <c r="AX256" i="145"/>
  <c r="AW256" i="145"/>
  <c r="AV256" i="145"/>
  <c r="AU256" i="145"/>
  <c r="AT256" i="145"/>
  <c r="AS256" i="145"/>
  <c r="AR256" i="145"/>
  <c r="AQ256" i="145"/>
  <c r="AP256" i="145"/>
  <c r="AO256" i="145"/>
  <c r="AN256" i="145"/>
  <c r="AM256" i="145"/>
  <c r="AL256" i="145"/>
  <c r="AK256" i="145"/>
  <c r="AJ256" i="145"/>
  <c r="AI256" i="145"/>
  <c r="AH256" i="145"/>
  <c r="AG256" i="145"/>
  <c r="AF256" i="145"/>
  <c r="AE256" i="145"/>
  <c r="AD256" i="145"/>
  <c r="Z256" i="145"/>
  <c r="Y256" i="145"/>
  <c r="X256" i="145"/>
  <c r="W256" i="145"/>
  <c r="V256" i="145"/>
  <c r="U256" i="145"/>
  <c r="T256" i="145"/>
  <c r="S256" i="145"/>
  <c r="R256" i="145"/>
  <c r="Q256" i="145"/>
  <c r="P256" i="145"/>
  <c r="O256" i="145"/>
  <c r="N256" i="145"/>
  <c r="M256" i="145"/>
  <c r="L256" i="145"/>
  <c r="K256" i="145"/>
  <c r="J256" i="145"/>
  <c r="I256" i="145"/>
  <c r="H256" i="145"/>
  <c r="G256" i="145"/>
  <c r="F256" i="145"/>
  <c r="E256" i="145"/>
  <c r="AZ255" i="145"/>
  <c r="AY255" i="145"/>
  <c r="AX255" i="145"/>
  <c r="AW255" i="145"/>
  <c r="AV255" i="145"/>
  <c r="AU255" i="145"/>
  <c r="AT255" i="145"/>
  <c r="AS255" i="145"/>
  <c r="AR255" i="145"/>
  <c r="AQ255" i="145"/>
  <c r="AP255" i="145"/>
  <c r="AO255" i="145"/>
  <c r="AN255" i="145"/>
  <c r="AM255" i="145"/>
  <c r="AL255" i="145"/>
  <c r="AK255" i="145"/>
  <c r="AJ255" i="145"/>
  <c r="AI255" i="145"/>
  <c r="AH255" i="145"/>
  <c r="AG255" i="145"/>
  <c r="AF255" i="145"/>
  <c r="AE255" i="145"/>
  <c r="AD255" i="145"/>
  <c r="Z255" i="145"/>
  <c r="Y255" i="145"/>
  <c r="X255" i="145"/>
  <c r="W255" i="145"/>
  <c r="V255" i="145"/>
  <c r="U255" i="145"/>
  <c r="T255" i="145"/>
  <c r="S255" i="145"/>
  <c r="R255" i="145"/>
  <c r="Q255" i="145"/>
  <c r="P255" i="145"/>
  <c r="O255" i="145"/>
  <c r="N255" i="145"/>
  <c r="M255" i="145"/>
  <c r="L255" i="145"/>
  <c r="K255" i="145"/>
  <c r="J255" i="145"/>
  <c r="I255" i="145"/>
  <c r="H255" i="145"/>
  <c r="G255" i="145"/>
  <c r="F255" i="145"/>
  <c r="E255" i="145"/>
  <c r="AZ254" i="145"/>
  <c r="AY254" i="145"/>
  <c r="AX254" i="145"/>
  <c r="AW254" i="145"/>
  <c r="AV254" i="145"/>
  <c r="AU254" i="145"/>
  <c r="AT254" i="145"/>
  <c r="AS254" i="145"/>
  <c r="AR254" i="145"/>
  <c r="AQ254" i="145"/>
  <c r="AP254" i="145"/>
  <c r="AO254" i="145"/>
  <c r="AN254" i="145"/>
  <c r="AM254" i="145"/>
  <c r="AL254" i="145"/>
  <c r="AK254" i="145"/>
  <c r="AJ254" i="145"/>
  <c r="AI254" i="145"/>
  <c r="AH254" i="145"/>
  <c r="AG254" i="145"/>
  <c r="AF254" i="145"/>
  <c r="AE254" i="145"/>
  <c r="AD254" i="145"/>
  <c r="Z254" i="145"/>
  <c r="Y254" i="145"/>
  <c r="X254" i="145"/>
  <c r="W254" i="145"/>
  <c r="V254" i="145"/>
  <c r="U254" i="145"/>
  <c r="T254" i="145"/>
  <c r="S254" i="145"/>
  <c r="R254" i="145"/>
  <c r="Q254" i="145"/>
  <c r="P254" i="145"/>
  <c r="O254" i="145"/>
  <c r="N254" i="145"/>
  <c r="M254" i="145"/>
  <c r="L254" i="145"/>
  <c r="K254" i="145"/>
  <c r="J254" i="145"/>
  <c r="I254" i="145"/>
  <c r="H254" i="145"/>
  <c r="G254" i="145"/>
  <c r="F254" i="145"/>
  <c r="E254" i="145"/>
  <c r="AZ253" i="145"/>
  <c r="AY253" i="145"/>
  <c r="AX253" i="145"/>
  <c r="AW253" i="145"/>
  <c r="AV253" i="145"/>
  <c r="AU253" i="145"/>
  <c r="AT253" i="145"/>
  <c r="AS253" i="145"/>
  <c r="AR253" i="145"/>
  <c r="AQ253" i="145"/>
  <c r="AP253" i="145"/>
  <c r="AO253" i="145"/>
  <c r="AN253" i="145"/>
  <c r="AM253" i="145"/>
  <c r="AL253" i="145"/>
  <c r="AK253" i="145"/>
  <c r="AJ253" i="145"/>
  <c r="AI253" i="145"/>
  <c r="AH253" i="145"/>
  <c r="AG253" i="145"/>
  <c r="AF253" i="145"/>
  <c r="AE253" i="145"/>
  <c r="AD253" i="145"/>
  <c r="Z253" i="145"/>
  <c r="Y253" i="145"/>
  <c r="X253" i="145"/>
  <c r="W253" i="145"/>
  <c r="V253" i="145"/>
  <c r="U253" i="145"/>
  <c r="T253" i="145"/>
  <c r="S253" i="145"/>
  <c r="R253" i="145"/>
  <c r="Q253" i="145"/>
  <c r="P253" i="145"/>
  <c r="O253" i="145"/>
  <c r="N253" i="145"/>
  <c r="M253" i="145"/>
  <c r="L253" i="145"/>
  <c r="K253" i="145"/>
  <c r="J253" i="145"/>
  <c r="I253" i="145"/>
  <c r="H253" i="145"/>
  <c r="G253" i="145"/>
  <c r="F253" i="145"/>
  <c r="E253" i="145"/>
  <c r="AZ252" i="145"/>
  <c r="AY252" i="145"/>
  <c r="AX252" i="145"/>
  <c r="AW252" i="145"/>
  <c r="AV252" i="145"/>
  <c r="AU252" i="145"/>
  <c r="AT252" i="145"/>
  <c r="AS252" i="145"/>
  <c r="AR252" i="145"/>
  <c r="AQ252" i="145"/>
  <c r="AP252" i="145"/>
  <c r="AO252" i="145"/>
  <c r="AN252" i="145"/>
  <c r="AM252" i="145"/>
  <c r="AL252" i="145"/>
  <c r="AK252" i="145"/>
  <c r="AJ252" i="145"/>
  <c r="AI252" i="145"/>
  <c r="AH252" i="145"/>
  <c r="AG252" i="145"/>
  <c r="AF252" i="145"/>
  <c r="AE252" i="145"/>
  <c r="AD252" i="145"/>
  <c r="Z252" i="145"/>
  <c r="Y252" i="145"/>
  <c r="X252" i="145"/>
  <c r="W252" i="145"/>
  <c r="V252" i="145"/>
  <c r="U252" i="145"/>
  <c r="T252" i="145"/>
  <c r="S252" i="145"/>
  <c r="R252" i="145"/>
  <c r="Q252" i="145"/>
  <c r="P252" i="145"/>
  <c r="O252" i="145"/>
  <c r="N252" i="145"/>
  <c r="M252" i="145"/>
  <c r="L252" i="145"/>
  <c r="K252" i="145"/>
  <c r="J252" i="145"/>
  <c r="I252" i="145"/>
  <c r="H252" i="145"/>
  <c r="G252" i="145"/>
  <c r="F252" i="145"/>
  <c r="E252" i="145"/>
  <c r="AZ251" i="145"/>
  <c r="AY251" i="145"/>
  <c r="AX251" i="145"/>
  <c r="AW251" i="145"/>
  <c r="AV251" i="145"/>
  <c r="AU251" i="145"/>
  <c r="AT251" i="145"/>
  <c r="AS251" i="145"/>
  <c r="AR251" i="145"/>
  <c r="AQ251" i="145"/>
  <c r="AP251" i="145"/>
  <c r="AO251" i="145"/>
  <c r="AN251" i="145"/>
  <c r="AM251" i="145"/>
  <c r="AL251" i="145"/>
  <c r="AK251" i="145"/>
  <c r="AJ251" i="145"/>
  <c r="AI251" i="145"/>
  <c r="AH251" i="145"/>
  <c r="AG251" i="145"/>
  <c r="AF251" i="145"/>
  <c r="AE251" i="145"/>
  <c r="AD251" i="145"/>
  <c r="Z251" i="145"/>
  <c r="Y251" i="145"/>
  <c r="X251" i="145"/>
  <c r="W251" i="145"/>
  <c r="V251" i="145"/>
  <c r="U251" i="145"/>
  <c r="T251" i="145"/>
  <c r="S251" i="145"/>
  <c r="R251" i="145"/>
  <c r="Q251" i="145"/>
  <c r="P251" i="145"/>
  <c r="O251" i="145"/>
  <c r="N251" i="145"/>
  <c r="M251" i="145"/>
  <c r="L251" i="145"/>
  <c r="K251" i="145"/>
  <c r="J251" i="145"/>
  <c r="I251" i="145"/>
  <c r="H251" i="145"/>
  <c r="G251" i="145"/>
  <c r="F251" i="145"/>
  <c r="E251" i="145"/>
  <c r="AZ250" i="145"/>
  <c r="AY250" i="145"/>
  <c r="AX250" i="145"/>
  <c r="AW250" i="145"/>
  <c r="AV250" i="145"/>
  <c r="AU250" i="145"/>
  <c r="AT250" i="145"/>
  <c r="AS250" i="145"/>
  <c r="AR250" i="145"/>
  <c r="AQ250" i="145"/>
  <c r="AP250" i="145"/>
  <c r="AO250" i="145"/>
  <c r="AN250" i="145"/>
  <c r="AM250" i="145"/>
  <c r="AL250" i="145"/>
  <c r="AK250" i="145"/>
  <c r="AJ250" i="145"/>
  <c r="AI250" i="145"/>
  <c r="AH250" i="145"/>
  <c r="AG250" i="145"/>
  <c r="AF250" i="145"/>
  <c r="AE250" i="145"/>
  <c r="AD250" i="145"/>
  <c r="Z250" i="145"/>
  <c r="Y250" i="145"/>
  <c r="X250" i="145"/>
  <c r="W250" i="145"/>
  <c r="V250" i="145"/>
  <c r="U250" i="145"/>
  <c r="T250" i="145"/>
  <c r="S250" i="145"/>
  <c r="R250" i="145"/>
  <c r="Q250" i="145"/>
  <c r="P250" i="145"/>
  <c r="O250" i="145"/>
  <c r="N250" i="145"/>
  <c r="M250" i="145"/>
  <c r="L250" i="145"/>
  <c r="K250" i="145"/>
  <c r="J250" i="145"/>
  <c r="I250" i="145"/>
  <c r="H250" i="145"/>
  <c r="G250" i="145"/>
  <c r="F250" i="145"/>
  <c r="E250" i="145"/>
  <c r="AZ249" i="145"/>
  <c r="AY249" i="145"/>
  <c r="AX249" i="145"/>
  <c r="AW249" i="145"/>
  <c r="AV249" i="145"/>
  <c r="AU249" i="145"/>
  <c r="AT249" i="145"/>
  <c r="AS249" i="145"/>
  <c r="AR249" i="145"/>
  <c r="AQ249" i="145"/>
  <c r="AP249" i="145"/>
  <c r="AO249" i="145"/>
  <c r="AN249" i="145"/>
  <c r="AM249" i="145"/>
  <c r="AL249" i="145"/>
  <c r="AK249" i="145"/>
  <c r="AJ249" i="145"/>
  <c r="AI249" i="145"/>
  <c r="AH249" i="145"/>
  <c r="AG249" i="145"/>
  <c r="AF249" i="145"/>
  <c r="AE249" i="145"/>
  <c r="AD249" i="145"/>
  <c r="Z249" i="145"/>
  <c r="Y249" i="145"/>
  <c r="X249" i="145"/>
  <c r="W249" i="145"/>
  <c r="V249" i="145"/>
  <c r="U249" i="145"/>
  <c r="T249" i="145"/>
  <c r="S249" i="145"/>
  <c r="R249" i="145"/>
  <c r="Q249" i="145"/>
  <c r="P249" i="145"/>
  <c r="O249" i="145"/>
  <c r="N249" i="145"/>
  <c r="M249" i="145"/>
  <c r="L249" i="145"/>
  <c r="K249" i="145"/>
  <c r="J249" i="145"/>
  <c r="I249" i="145"/>
  <c r="H249" i="145"/>
  <c r="G249" i="145"/>
  <c r="F249" i="145"/>
  <c r="E249" i="145"/>
  <c r="AZ248" i="145"/>
  <c r="AY248" i="145"/>
  <c r="AX248" i="145"/>
  <c r="AW248" i="145"/>
  <c r="AV248" i="145"/>
  <c r="AU248" i="145"/>
  <c r="AT248" i="145"/>
  <c r="AS248" i="145"/>
  <c r="AR248" i="145"/>
  <c r="AQ248" i="145"/>
  <c r="AP248" i="145"/>
  <c r="AO248" i="145"/>
  <c r="AN248" i="145"/>
  <c r="AM248" i="145"/>
  <c r="AL248" i="145"/>
  <c r="AK248" i="145"/>
  <c r="AJ248" i="145"/>
  <c r="AI248" i="145"/>
  <c r="AH248" i="145"/>
  <c r="AG248" i="145"/>
  <c r="AF248" i="145"/>
  <c r="AE248" i="145"/>
  <c r="AD248" i="145"/>
  <c r="Z248" i="145"/>
  <c r="Y248" i="145"/>
  <c r="X248" i="145"/>
  <c r="W248" i="145"/>
  <c r="V248" i="145"/>
  <c r="U248" i="145"/>
  <c r="T248" i="145"/>
  <c r="S248" i="145"/>
  <c r="R248" i="145"/>
  <c r="Q248" i="145"/>
  <c r="P248" i="145"/>
  <c r="O248" i="145"/>
  <c r="N248" i="145"/>
  <c r="M248" i="145"/>
  <c r="L248" i="145"/>
  <c r="K248" i="145"/>
  <c r="J248" i="145"/>
  <c r="I248" i="145"/>
  <c r="H248" i="145"/>
  <c r="G248" i="145"/>
  <c r="F248" i="145"/>
  <c r="E248" i="145"/>
  <c r="AZ247" i="145"/>
  <c r="AY247" i="145"/>
  <c r="AX247" i="145"/>
  <c r="AW247" i="145"/>
  <c r="AV247" i="145"/>
  <c r="AU247" i="145"/>
  <c r="AT247" i="145"/>
  <c r="AS247" i="145"/>
  <c r="AR247" i="145"/>
  <c r="AQ247" i="145"/>
  <c r="AP247" i="145"/>
  <c r="AO247" i="145"/>
  <c r="AN247" i="145"/>
  <c r="AM247" i="145"/>
  <c r="AL247" i="145"/>
  <c r="AK247" i="145"/>
  <c r="AJ247" i="145"/>
  <c r="AI247" i="145"/>
  <c r="AH247" i="145"/>
  <c r="AG247" i="145"/>
  <c r="AF247" i="145"/>
  <c r="AE247" i="145"/>
  <c r="AD247" i="145"/>
  <c r="Z247" i="145"/>
  <c r="Y247" i="145"/>
  <c r="X247" i="145"/>
  <c r="W247" i="145"/>
  <c r="V247" i="145"/>
  <c r="U247" i="145"/>
  <c r="T247" i="145"/>
  <c r="S247" i="145"/>
  <c r="R247" i="145"/>
  <c r="Q247" i="145"/>
  <c r="P247" i="145"/>
  <c r="O247" i="145"/>
  <c r="N247" i="145"/>
  <c r="M247" i="145"/>
  <c r="L247" i="145"/>
  <c r="K247" i="145"/>
  <c r="J247" i="145"/>
  <c r="I247" i="145"/>
  <c r="H247" i="145"/>
  <c r="G247" i="145"/>
  <c r="F247" i="145"/>
  <c r="E247" i="145"/>
  <c r="AZ246" i="145"/>
  <c r="AY246" i="145"/>
  <c r="AX246" i="145"/>
  <c r="AW246" i="145"/>
  <c r="AV246" i="145"/>
  <c r="AU246" i="145"/>
  <c r="AT246" i="145"/>
  <c r="AS246" i="145"/>
  <c r="AR246" i="145"/>
  <c r="AQ246" i="145"/>
  <c r="AP246" i="145"/>
  <c r="AO246" i="145"/>
  <c r="AN246" i="145"/>
  <c r="AM246" i="145"/>
  <c r="AL246" i="145"/>
  <c r="AK246" i="145"/>
  <c r="AJ246" i="145"/>
  <c r="AI246" i="145"/>
  <c r="AH246" i="145"/>
  <c r="AG246" i="145"/>
  <c r="AF246" i="145"/>
  <c r="AE246" i="145"/>
  <c r="AD246" i="145"/>
  <c r="Z246" i="145"/>
  <c r="Y246" i="145"/>
  <c r="X246" i="145"/>
  <c r="W246" i="145"/>
  <c r="V246" i="145"/>
  <c r="U246" i="145"/>
  <c r="T246" i="145"/>
  <c r="S246" i="145"/>
  <c r="R246" i="145"/>
  <c r="Q246" i="145"/>
  <c r="P246" i="145"/>
  <c r="O246" i="145"/>
  <c r="N246" i="145"/>
  <c r="M246" i="145"/>
  <c r="L246" i="145"/>
  <c r="K246" i="145"/>
  <c r="J246" i="145"/>
  <c r="I246" i="145"/>
  <c r="H246" i="145"/>
  <c r="G246" i="145"/>
  <c r="F246" i="145"/>
  <c r="E246" i="145"/>
  <c r="AZ245" i="145"/>
  <c r="AY245" i="145"/>
  <c r="AX245" i="145"/>
  <c r="AW245" i="145"/>
  <c r="AV245" i="145"/>
  <c r="AU245" i="145"/>
  <c r="AT245" i="145"/>
  <c r="AS245" i="145"/>
  <c r="AR245" i="145"/>
  <c r="AQ245" i="145"/>
  <c r="AP245" i="145"/>
  <c r="AO245" i="145"/>
  <c r="AN245" i="145"/>
  <c r="AM245" i="145"/>
  <c r="AL245" i="145"/>
  <c r="AK245" i="145"/>
  <c r="AJ245" i="145"/>
  <c r="AI245" i="145"/>
  <c r="AH245" i="145"/>
  <c r="AG245" i="145"/>
  <c r="AF245" i="145"/>
  <c r="AE245" i="145"/>
  <c r="AD245" i="145"/>
  <c r="Z245" i="145"/>
  <c r="Y245" i="145"/>
  <c r="X245" i="145"/>
  <c r="W245" i="145"/>
  <c r="V245" i="145"/>
  <c r="U245" i="145"/>
  <c r="T245" i="145"/>
  <c r="S245" i="145"/>
  <c r="R245" i="145"/>
  <c r="Q245" i="145"/>
  <c r="P245" i="145"/>
  <c r="O245" i="145"/>
  <c r="N245" i="145"/>
  <c r="M245" i="145"/>
  <c r="L245" i="145"/>
  <c r="K245" i="145"/>
  <c r="J245" i="145"/>
  <c r="I245" i="145"/>
  <c r="H245" i="145"/>
  <c r="G245" i="145"/>
  <c r="F245" i="145"/>
  <c r="E245" i="145"/>
  <c r="AZ244" i="145"/>
  <c r="AY244" i="145"/>
  <c r="AX244" i="145"/>
  <c r="AW244" i="145"/>
  <c r="AV244" i="145"/>
  <c r="AU244" i="145"/>
  <c r="AT244" i="145"/>
  <c r="AS244" i="145"/>
  <c r="AR244" i="145"/>
  <c r="AQ244" i="145"/>
  <c r="AP244" i="145"/>
  <c r="AO244" i="145"/>
  <c r="AN244" i="145"/>
  <c r="AM244" i="145"/>
  <c r="AL244" i="145"/>
  <c r="AK244" i="145"/>
  <c r="AJ244" i="145"/>
  <c r="AI244" i="145"/>
  <c r="AH244" i="145"/>
  <c r="AG244" i="145"/>
  <c r="AF244" i="145"/>
  <c r="AE244" i="145"/>
  <c r="AD244" i="145"/>
  <c r="Z244" i="145"/>
  <c r="Y244" i="145"/>
  <c r="X244" i="145"/>
  <c r="W244" i="145"/>
  <c r="V244" i="145"/>
  <c r="U244" i="145"/>
  <c r="T244" i="145"/>
  <c r="S244" i="145"/>
  <c r="R244" i="145"/>
  <c r="Q244" i="145"/>
  <c r="P244" i="145"/>
  <c r="O244" i="145"/>
  <c r="N244" i="145"/>
  <c r="M244" i="145"/>
  <c r="L244" i="145"/>
  <c r="K244" i="145"/>
  <c r="J244" i="145"/>
  <c r="I244" i="145"/>
  <c r="H244" i="145"/>
  <c r="G244" i="145"/>
  <c r="F244" i="145"/>
  <c r="E244" i="145"/>
  <c r="AZ243" i="145"/>
  <c r="AY243" i="145"/>
  <c r="AX243" i="145"/>
  <c r="AW243" i="145"/>
  <c r="AV243" i="145"/>
  <c r="AU243" i="145"/>
  <c r="AT243" i="145"/>
  <c r="AS243" i="145"/>
  <c r="AR243" i="145"/>
  <c r="AQ243" i="145"/>
  <c r="AP243" i="145"/>
  <c r="AO243" i="145"/>
  <c r="AN243" i="145"/>
  <c r="AM243" i="145"/>
  <c r="AL243" i="145"/>
  <c r="AK243" i="145"/>
  <c r="AJ243" i="145"/>
  <c r="AI243" i="145"/>
  <c r="AH243" i="145"/>
  <c r="AG243" i="145"/>
  <c r="AF243" i="145"/>
  <c r="AE243" i="145"/>
  <c r="AD243" i="145"/>
  <c r="Z243" i="145"/>
  <c r="Y243" i="145"/>
  <c r="X243" i="145"/>
  <c r="W243" i="145"/>
  <c r="V243" i="145"/>
  <c r="U243" i="145"/>
  <c r="T243" i="145"/>
  <c r="S243" i="145"/>
  <c r="R243" i="145"/>
  <c r="Q243" i="145"/>
  <c r="P243" i="145"/>
  <c r="O243" i="145"/>
  <c r="N243" i="145"/>
  <c r="M243" i="145"/>
  <c r="L243" i="145"/>
  <c r="K243" i="145"/>
  <c r="J243" i="145"/>
  <c r="I243" i="145"/>
  <c r="H243" i="145"/>
  <c r="G243" i="145"/>
  <c r="F243" i="145"/>
  <c r="E243" i="145"/>
  <c r="AZ242" i="145"/>
  <c r="AY242" i="145"/>
  <c r="AX242" i="145"/>
  <c r="AW242" i="145"/>
  <c r="AV242" i="145"/>
  <c r="AU242" i="145"/>
  <c r="AT242" i="145"/>
  <c r="AS242" i="145"/>
  <c r="AR242" i="145"/>
  <c r="AQ242" i="145"/>
  <c r="AP242" i="145"/>
  <c r="AO242" i="145"/>
  <c r="AN242" i="145"/>
  <c r="AM242" i="145"/>
  <c r="AL242" i="145"/>
  <c r="AK242" i="145"/>
  <c r="AJ242" i="145"/>
  <c r="AI242" i="145"/>
  <c r="AH242" i="145"/>
  <c r="AG242" i="145"/>
  <c r="AF242" i="145"/>
  <c r="AE242" i="145"/>
  <c r="AD242" i="145"/>
  <c r="Z242" i="145"/>
  <c r="Y242" i="145"/>
  <c r="X242" i="145"/>
  <c r="W242" i="145"/>
  <c r="V242" i="145"/>
  <c r="U242" i="145"/>
  <c r="T242" i="145"/>
  <c r="S242" i="145"/>
  <c r="R242" i="145"/>
  <c r="Q242" i="145"/>
  <c r="P242" i="145"/>
  <c r="O242" i="145"/>
  <c r="N242" i="145"/>
  <c r="M242" i="145"/>
  <c r="L242" i="145"/>
  <c r="K242" i="145"/>
  <c r="J242" i="145"/>
  <c r="I242" i="145"/>
  <c r="H242" i="145"/>
  <c r="G242" i="145"/>
  <c r="F242" i="145"/>
  <c r="E242" i="145"/>
  <c r="AZ241" i="145"/>
  <c r="AY241" i="145"/>
  <c r="AX241" i="145"/>
  <c r="AW241" i="145"/>
  <c r="AV241" i="145"/>
  <c r="AU241" i="145"/>
  <c r="AT241" i="145"/>
  <c r="AS241" i="145"/>
  <c r="AR241" i="145"/>
  <c r="AQ241" i="145"/>
  <c r="AP241" i="145"/>
  <c r="AO241" i="145"/>
  <c r="AN241" i="145"/>
  <c r="AM241" i="145"/>
  <c r="AL241" i="145"/>
  <c r="AK241" i="145"/>
  <c r="AJ241" i="145"/>
  <c r="AI241" i="145"/>
  <c r="AH241" i="145"/>
  <c r="AG241" i="145"/>
  <c r="AF241" i="145"/>
  <c r="AE241" i="145"/>
  <c r="AD241" i="145"/>
  <c r="Z241" i="145"/>
  <c r="Y241" i="145"/>
  <c r="X241" i="145"/>
  <c r="W241" i="145"/>
  <c r="V241" i="145"/>
  <c r="U241" i="145"/>
  <c r="T241" i="145"/>
  <c r="S241" i="145"/>
  <c r="R241" i="145"/>
  <c r="Q241" i="145"/>
  <c r="P241" i="145"/>
  <c r="O241" i="145"/>
  <c r="N241" i="145"/>
  <c r="M241" i="145"/>
  <c r="L241" i="145"/>
  <c r="K241" i="145"/>
  <c r="J241" i="145"/>
  <c r="I241" i="145"/>
  <c r="H241" i="145"/>
  <c r="G241" i="145"/>
  <c r="F241" i="145"/>
  <c r="E241" i="145"/>
  <c r="AZ240" i="145"/>
  <c r="AY240" i="145"/>
  <c r="AX240" i="145"/>
  <c r="AW240" i="145"/>
  <c r="AV240" i="145"/>
  <c r="AU240" i="145"/>
  <c r="AT240" i="145"/>
  <c r="AS240" i="145"/>
  <c r="AR240" i="145"/>
  <c r="AQ240" i="145"/>
  <c r="AP240" i="145"/>
  <c r="AO240" i="145"/>
  <c r="AN240" i="145"/>
  <c r="AM240" i="145"/>
  <c r="AL240" i="145"/>
  <c r="AK240" i="145"/>
  <c r="AJ240" i="145"/>
  <c r="AI240" i="145"/>
  <c r="AH240" i="145"/>
  <c r="AG240" i="145"/>
  <c r="AF240" i="145"/>
  <c r="AE240" i="145"/>
  <c r="AD240" i="145"/>
  <c r="Z240" i="145"/>
  <c r="Y240" i="145"/>
  <c r="X240" i="145"/>
  <c r="W240" i="145"/>
  <c r="V240" i="145"/>
  <c r="U240" i="145"/>
  <c r="T240" i="145"/>
  <c r="S240" i="145"/>
  <c r="R240" i="145"/>
  <c r="Q240" i="145"/>
  <c r="P240" i="145"/>
  <c r="O240" i="145"/>
  <c r="N240" i="145"/>
  <c r="M240" i="145"/>
  <c r="L240" i="145"/>
  <c r="K240" i="145"/>
  <c r="J240" i="145"/>
  <c r="I240" i="145"/>
  <c r="H240" i="145"/>
  <c r="G240" i="145"/>
  <c r="F240" i="145"/>
  <c r="E240" i="145"/>
  <c r="AZ239" i="145"/>
  <c r="AY239" i="145"/>
  <c r="AX239" i="145"/>
  <c r="AW239" i="145"/>
  <c r="AV239" i="145"/>
  <c r="AU239" i="145"/>
  <c r="AT239" i="145"/>
  <c r="AS239" i="145"/>
  <c r="AR239" i="145"/>
  <c r="AQ239" i="145"/>
  <c r="AP239" i="145"/>
  <c r="AO239" i="145"/>
  <c r="AN239" i="145"/>
  <c r="AM239" i="145"/>
  <c r="AL239" i="145"/>
  <c r="AK239" i="145"/>
  <c r="AJ239" i="145"/>
  <c r="AI239" i="145"/>
  <c r="AH239" i="145"/>
  <c r="AG239" i="145"/>
  <c r="AF239" i="145"/>
  <c r="AE239" i="145"/>
  <c r="AD239" i="145"/>
  <c r="Z239" i="145"/>
  <c r="Y239" i="145"/>
  <c r="X239" i="145"/>
  <c r="W239" i="145"/>
  <c r="V239" i="145"/>
  <c r="U239" i="145"/>
  <c r="T239" i="145"/>
  <c r="S239" i="145"/>
  <c r="R239" i="145"/>
  <c r="Q239" i="145"/>
  <c r="P239" i="145"/>
  <c r="O239" i="145"/>
  <c r="N239" i="145"/>
  <c r="M239" i="145"/>
  <c r="L239" i="145"/>
  <c r="K239" i="145"/>
  <c r="J239" i="145"/>
  <c r="I239" i="145"/>
  <c r="H239" i="145"/>
  <c r="G239" i="145"/>
  <c r="F239" i="145"/>
  <c r="E239" i="145"/>
  <c r="AZ238" i="145"/>
  <c r="AY238" i="145"/>
  <c r="AX238" i="145"/>
  <c r="AW238" i="145"/>
  <c r="AV238" i="145"/>
  <c r="AU238" i="145"/>
  <c r="AT238" i="145"/>
  <c r="AS238" i="145"/>
  <c r="AR238" i="145"/>
  <c r="AQ238" i="145"/>
  <c r="AP238" i="145"/>
  <c r="AO238" i="145"/>
  <c r="AN238" i="145"/>
  <c r="AM238" i="145"/>
  <c r="AL238" i="145"/>
  <c r="AK238" i="145"/>
  <c r="AJ238" i="145"/>
  <c r="AI238" i="145"/>
  <c r="AH238" i="145"/>
  <c r="AG238" i="145"/>
  <c r="AF238" i="145"/>
  <c r="AE238" i="145"/>
  <c r="AD238" i="145"/>
  <c r="Z238" i="145"/>
  <c r="Y238" i="145"/>
  <c r="X238" i="145"/>
  <c r="W238" i="145"/>
  <c r="V238" i="145"/>
  <c r="U238" i="145"/>
  <c r="T238" i="145"/>
  <c r="S238" i="145"/>
  <c r="R238" i="145"/>
  <c r="Q238" i="145"/>
  <c r="P238" i="145"/>
  <c r="O238" i="145"/>
  <c r="N238" i="145"/>
  <c r="M238" i="145"/>
  <c r="L238" i="145"/>
  <c r="K238" i="145"/>
  <c r="J238" i="145"/>
  <c r="I238" i="145"/>
  <c r="H238" i="145"/>
  <c r="G238" i="145"/>
  <c r="F238" i="145"/>
  <c r="E238" i="145"/>
  <c r="AZ237" i="145"/>
  <c r="AY237" i="145"/>
  <c r="AX237" i="145"/>
  <c r="AW237" i="145"/>
  <c r="AV237" i="145"/>
  <c r="AU237" i="145"/>
  <c r="AT237" i="145"/>
  <c r="AS237" i="145"/>
  <c r="AR237" i="145"/>
  <c r="AQ237" i="145"/>
  <c r="AP237" i="145"/>
  <c r="AO237" i="145"/>
  <c r="AN237" i="145"/>
  <c r="AM237" i="145"/>
  <c r="AL237" i="145"/>
  <c r="AK237" i="145"/>
  <c r="AJ237" i="145"/>
  <c r="AI237" i="145"/>
  <c r="AH237" i="145"/>
  <c r="AG237" i="145"/>
  <c r="AF237" i="145"/>
  <c r="AE237" i="145"/>
  <c r="AD237" i="145"/>
  <c r="Z237" i="145"/>
  <c r="Y237" i="145"/>
  <c r="X237" i="145"/>
  <c r="W237" i="145"/>
  <c r="V237" i="145"/>
  <c r="U237" i="145"/>
  <c r="T237" i="145"/>
  <c r="S237" i="145"/>
  <c r="R237" i="145"/>
  <c r="Q237" i="145"/>
  <c r="P237" i="145"/>
  <c r="O237" i="145"/>
  <c r="N237" i="145"/>
  <c r="M237" i="145"/>
  <c r="L237" i="145"/>
  <c r="K237" i="145"/>
  <c r="J237" i="145"/>
  <c r="I237" i="145"/>
  <c r="H237" i="145"/>
  <c r="G237" i="145"/>
  <c r="F237" i="145"/>
  <c r="E237" i="145"/>
  <c r="AZ236" i="145"/>
  <c r="AY236" i="145"/>
  <c r="AX236" i="145"/>
  <c r="AW236" i="145"/>
  <c r="AV236" i="145"/>
  <c r="AU236" i="145"/>
  <c r="AT236" i="145"/>
  <c r="AS236" i="145"/>
  <c r="AR236" i="145"/>
  <c r="AQ236" i="145"/>
  <c r="AP236" i="145"/>
  <c r="AO236" i="145"/>
  <c r="AN236" i="145"/>
  <c r="AM236" i="145"/>
  <c r="AL236" i="145"/>
  <c r="AK236" i="145"/>
  <c r="AJ236" i="145"/>
  <c r="AI236" i="145"/>
  <c r="AH236" i="145"/>
  <c r="AG236" i="145"/>
  <c r="AF236" i="145"/>
  <c r="AE236" i="145"/>
  <c r="AD236" i="145"/>
  <c r="Z236" i="145"/>
  <c r="Y236" i="145"/>
  <c r="X236" i="145"/>
  <c r="W236" i="145"/>
  <c r="V236" i="145"/>
  <c r="U236" i="145"/>
  <c r="T236" i="145"/>
  <c r="S236" i="145"/>
  <c r="R236" i="145"/>
  <c r="Q236" i="145"/>
  <c r="P236" i="145"/>
  <c r="O236" i="145"/>
  <c r="N236" i="145"/>
  <c r="M236" i="145"/>
  <c r="L236" i="145"/>
  <c r="K236" i="145"/>
  <c r="J236" i="145"/>
  <c r="I236" i="145"/>
  <c r="H236" i="145"/>
  <c r="G236" i="145"/>
  <c r="F236" i="145"/>
  <c r="E236" i="145"/>
  <c r="AZ235" i="145"/>
  <c r="AY235" i="145"/>
  <c r="AX235" i="145"/>
  <c r="AW235" i="145"/>
  <c r="AV235" i="145"/>
  <c r="AU235" i="145"/>
  <c r="AT235" i="145"/>
  <c r="AS235" i="145"/>
  <c r="AR235" i="145"/>
  <c r="AQ235" i="145"/>
  <c r="AP235" i="145"/>
  <c r="AO235" i="145"/>
  <c r="AN235" i="145"/>
  <c r="AM235" i="145"/>
  <c r="AL235" i="145"/>
  <c r="AK235" i="145"/>
  <c r="AJ235" i="145"/>
  <c r="AI235" i="145"/>
  <c r="AH235" i="145"/>
  <c r="AG235" i="145"/>
  <c r="AF235" i="145"/>
  <c r="AE235" i="145"/>
  <c r="AD235" i="145"/>
  <c r="Z235" i="145"/>
  <c r="Y235" i="145"/>
  <c r="X235" i="145"/>
  <c r="W235" i="145"/>
  <c r="V235" i="145"/>
  <c r="U235" i="145"/>
  <c r="T235" i="145"/>
  <c r="S235" i="145"/>
  <c r="R235" i="145"/>
  <c r="Q235" i="145"/>
  <c r="P235" i="145"/>
  <c r="O235" i="145"/>
  <c r="N235" i="145"/>
  <c r="M235" i="145"/>
  <c r="L235" i="145"/>
  <c r="K235" i="145"/>
  <c r="J235" i="145"/>
  <c r="I235" i="145"/>
  <c r="H235" i="145"/>
  <c r="G235" i="145"/>
  <c r="F235" i="145"/>
  <c r="E235" i="145"/>
  <c r="AZ234" i="145"/>
  <c r="AY234" i="145"/>
  <c r="AX234" i="145"/>
  <c r="AW234" i="145"/>
  <c r="AV234" i="145"/>
  <c r="AU234" i="145"/>
  <c r="AT234" i="145"/>
  <c r="AS234" i="145"/>
  <c r="AR234" i="145"/>
  <c r="AQ234" i="145"/>
  <c r="AP234" i="145"/>
  <c r="AO234" i="145"/>
  <c r="AN234" i="145"/>
  <c r="AM234" i="145"/>
  <c r="AL234" i="145"/>
  <c r="AK234" i="145"/>
  <c r="AJ234" i="145"/>
  <c r="AI234" i="145"/>
  <c r="AH234" i="145"/>
  <c r="AG234" i="145"/>
  <c r="AF234" i="145"/>
  <c r="AE234" i="145"/>
  <c r="AD234" i="145"/>
  <c r="Z234" i="145"/>
  <c r="Y234" i="145"/>
  <c r="X234" i="145"/>
  <c r="W234" i="145"/>
  <c r="V234" i="145"/>
  <c r="U234" i="145"/>
  <c r="T234" i="145"/>
  <c r="S234" i="145"/>
  <c r="R234" i="145"/>
  <c r="Q234" i="145"/>
  <c r="P234" i="145"/>
  <c r="O234" i="145"/>
  <c r="N234" i="145"/>
  <c r="M234" i="145"/>
  <c r="L234" i="145"/>
  <c r="K234" i="145"/>
  <c r="J234" i="145"/>
  <c r="I234" i="145"/>
  <c r="H234" i="145"/>
  <c r="G234" i="145"/>
  <c r="F234" i="145"/>
  <c r="E234" i="145"/>
  <c r="AZ233" i="145"/>
  <c r="AY233" i="145"/>
  <c r="AX233" i="145"/>
  <c r="AW233" i="145"/>
  <c r="AV233" i="145"/>
  <c r="AU233" i="145"/>
  <c r="AT233" i="145"/>
  <c r="AS233" i="145"/>
  <c r="AR233" i="145"/>
  <c r="AQ233" i="145"/>
  <c r="AP233" i="145"/>
  <c r="AO233" i="145"/>
  <c r="AN233" i="145"/>
  <c r="AM233" i="145"/>
  <c r="AL233" i="145"/>
  <c r="AK233" i="145"/>
  <c r="AJ233" i="145"/>
  <c r="AI233" i="145"/>
  <c r="AH233" i="145"/>
  <c r="AG233" i="145"/>
  <c r="AF233" i="145"/>
  <c r="AE233" i="145"/>
  <c r="AD233" i="145"/>
  <c r="Z233" i="145"/>
  <c r="Y233" i="145"/>
  <c r="X233" i="145"/>
  <c r="W233" i="145"/>
  <c r="V233" i="145"/>
  <c r="U233" i="145"/>
  <c r="T233" i="145"/>
  <c r="S233" i="145"/>
  <c r="R233" i="145"/>
  <c r="Q233" i="145"/>
  <c r="P233" i="145"/>
  <c r="O233" i="145"/>
  <c r="N233" i="145"/>
  <c r="M233" i="145"/>
  <c r="L233" i="145"/>
  <c r="K233" i="145"/>
  <c r="J233" i="145"/>
  <c r="I233" i="145"/>
  <c r="H233" i="145"/>
  <c r="G233" i="145"/>
  <c r="F233" i="145"/>
  <c r="E233" i="145"/>
  <c r="AZ232" i="145"/>
  <c r="AY232" i="145"/>
  <c r="AX232" i="145"/>
  <c r="AW232" i="145"/>
  <c r="AV232" i="145"/>
  <c r="AU232" i="145"/>
  <c r="AT232" i="145"/>
  <c r="AS232" i="145"/>
  <c r="AR232" i="145"/>
  <c r="AQ232" i="145"/>
  <c r="AP232" i="145"/>
  <c r="AO232" i="145"/>
  <c r="AN232" i="145"/>
  <c r="AM232" i="145"/>
  <c r="AL232" i="145"/>
  <c r="AK232" i="145"/>
  <c r="AJ232" i="145"/>
  <c r="AI232" i="145"/>
  <c r="AH232" i="145"/>
  <c r="AG232" i="145"/>
  <c r="AF232" i="145"/>
  <c r="AE232" i="145"/>
  <c r="AD232" i="145"/>
  <c r="Z232" i="145"/>
  <c r="Y232" i="145"/>
  <c r="X232" i="145"/>
  <c r="W232" i="145"/>
  <c r="V232" i="145"/>
  <c r="U232" i="145"/>
  <c r="T232" i="145"/>
  <c r="S232" i="145"/>
  <c r="R232" i="145"/>
  <c r="Q232" i="145"/>
  <c r="P232" i="145"/>
  <c r="O232" i="145"/>
  <c r="N232" i="145"/>
  <c r="M232" i="145"/>
  <c r="L232" i="145"/>
  <c r="K232" i="145"/>
  <c r="J232" i="145"/>
  <c r="I232" i="145"/>
  <c r="H232" i="145"/>
  <c r="G232" i="145"/>
  <c r="F232" i="145"/>
  <c r="E232" i="145"/>
  <c r="AZ231" i="145"/>
  <c r="AY231" i="145"/>
  <c r="AX231" i="145"/>
  <c r="AW231" i="145"/>
  <c r="AV231" i="145"/>
  <c r="AU231" i="145"/>
  <c r="AT231" i="145"/>
  <c r="AS231" i="145"/>
  <c r="AR231" i="145"/>
  <c r="AQ231" i="145"/>
  <c r="AP231" i="145"/>
  <c r="AO231" i="145"/>
  <c r="AN231" i="145"/>
  <c r="AM231" i="145"/>
  <c r="AL231" i="145"/>
  <c r="AK231" i="145"/>
  <c r="AJ231" i="145"/>
  <c r="AI231" i="145"/>
  <c r="AH231" i="145"/>
  <c r="AG231" i="145"/>
  <c r="AF231" i="145"/>
  <c r="AE231" i="145"/>
  <c r="AD231" i="145"/>
  <c r="Z231" i="145"/>
  <c r="Y231" i="145"/>
  <c r="X231" i="145"/>
  <c r="W231" i="145"/>
  <c r="V231" i="145"/>
  <c r="U231" i="145"/>
  <c r="T231" i="145"/>
  <c r="S231" i="145"/>
  <c r="R231" i="145"/>
  <c r="Q231" i="145"/>
  <c r="P231" i="145"/>
  <c r="O231" i="145"/>
  <c r="N231" i="145"/>
  <c r="M231" i="145"/>
  <c r="L231" i="145"/>
  <c r="K231" i="145"/>
  <c r="J231" i="145"/>
  <c r="I231" i="145"/>
  <c r="H231" i="145"/>
  <c r="G231" i="145"/>
  <c r="F231" i="145"/>
  <c r="E231" i="145"/>
  <c r="AZ230" i="145"/>
  <c r="AY230" i="145"/>
  <c r="AX230" i="145"/>
  <c r="AW230" i="145"/>
  <c r="AV230" i="145"/>
  <c r="AU230" i="145"/>
  <c r="AT230" i="145"/>
  <c r="AS230" i="145"/>
  <c r="AR230" i="145"/>
  <c r="AQ230" i="145"/>
  <c r="AP230" i="145"/>
  <c r="AO230" i="145"/>
  <c r="AN230" i="145"/>
  <c r="AM230" i="145"/>
  <c r="AL230" i="145"/>
  <c r="AK230" i="145"/>
  <c r="AJ230" i="145"/>
  <c r="AI230" i="145"/>
  <c r="AH230" i="145"/>
  <c r="AG230" i="145"/>
  <c r="AF230" i="145"/>
  <c r="AE230" i="145"/>
  <c r="AD230" i="145"/>
  <c r="Z230" i="145"/>
  <c r="Y230" i="145"/>
  <c r="X230" i="145"/>
  <c r="W230" i="145"/>
  <c r="V230" i="145"/>
  <c r="U230" i="145"/>
  <c r="T230" i="145"/>
  <c r="S230" i="145"/>
  <c r="R230" i="145"/>
  <c r="Q230" i="145"/>
  <c r="P230" i="145"/>
  <c r="O230" i="145"/>
  <c r="N230" i="145"/>
  <c r="M230" i="145"/>
  <c r="L230" i="145"/>
  <c r="K230" i="145"/>
  <c r="J230" i="145"/>
  <c r="I230" i="145"/>
  <c r="H230" i="145"/>
  <c r="G230" i="145"/>
  <c r="F230" i="145"/>
  <c r="E230" i="145"/>
  <c r="AZ229" i="145"/>
  <c r="AY229" i="145"/>
  <c r="AX229" i="145"/>
  <c r="AW229" i="145"/>
  <c r="AV229" i="145"/>
  <c r="AU229" i="145"/>
  <c r="AT229" i="145"/>
  <c r="AS229" i="145"/>
  <c r="AR229" i="145"/>
  <c r="AQ229" i="145"/>
  <c r="AP229" i="145"/>
  <c r="AO229" i="145"/>
  <c r="AN229" i="145"/>
  <c r="AM229" i="145"/>
  <c r="AL229" i="145"/>
  <c r="AK229" i="145"/>
  <c r="AJ229" i="145"/>
  <c r="AI229" i="145"/>
  <c r="AH229" i="145"/>
  <c r="AG229" i="145"/>
  <c r="AF229" i="145"/>
  <c r="AE229" i="145"/>
  <c r="AD229" i="145"/>
  <c r="Z229" i="145"/>
  <c r="Y229" i="145"/>
  <c r="X229" i="145"/>
  <c r="W229" i="145"/>
  <c r="V229" i="145"/>
  <c r="U229" i="145"/>
  <c r="T229" i="145"/>
  <c r="S229" i="145"/>
  <c r="R229" i="145"/>
  <c r="Q229" i="145"/>
  <c r="P229" i="145"/>
  <c r="O229" i="145"/>
  <c r="N229" i="145"/>
  <c r="M229" i="145"/>
  <c r="L229" i="145"/>
  <c r="K229" i="145"/>
  <c r="J229" i="145"/>
  <c r="I229" i="145"/>
  <c r="H229" i="145"/>
  <c r="G229" i="145"/>
  <c r="F229" i="145"/>
  <c r="E229" i="145"/>
  <c r="AZ228" i="145"/>
  <c r="AY228" i="145"/>
  <c r="AX228" i="145"/>
  <c r="AW228" i="145"/>
  <c r="AV228" i="145"/>
  <c r="AU228" i="145"/>
  <c r="AT228" i="145"/>
  <c r="AS228" i="145"/>
  <c r="AR228" i="145"/>
  <c r="AQ228" i="145"/>
  <c r="AP228" i="145"/>
  <c r="AO228" i="145"/>
  <c r="AN228" i="145"/>
  <c r="AM228" i="145"/>
  <c r="AL228" i="145"/>
  <c r="AK228" i="145"/>
  <c r="AJ228" i="145"/>
  <c r="AI228" i="145"/>
  <c r="AH228" i="145"/>
  <c r="AG228" i="145"/>
  <c r="AF228" i="145"/>
  <c r="AE228" i="145"/>
  <c r="AD228" i="145"/>
  <c r="Z228" i="145"/>
  <c r="Y228" i="145"/>
  <c r="X228" i="145"/>
  <c r="W228" i="145"/>
  <c r="V228" i="145"/>
  <c r="U228" i="145"/>
  <c r="T228" i="145"/>
  <c r="S228" i="145"/>
  <c r="R228" i="145"/>
  <c r="Q228" i="145"/>
  <c r="P228" i="145"/>
  <c r="O228" i="145"/>
  <c r="N228" i="145"/>
  <c r="M228" i="145"/>
  <c r="L228" i="145"/>
  <c r="K228" i="145"/>
  <c r="J228" i="145"/>
  <c r="I228" i="145"/>
  <c r="H228" i="145"/>
  <c r="G228" i="145"/>
  <c r="F228" i="145"/>
  <c r="E228" i="145"/>
  <c r="AZ227" i="145"/>
  <c r="AY227" i="145"/>
  <c r="AX227" i="145"/>
  <c r="AW227" i="145"/>
  <c r="AV227" i="145"/>
  <c r="AU227" i="145"/>
  <c r="AT227" i="145"/>
  <c r="AS227" i="145"/>
  <c r="AR227" i="145"/>
  <c r="AQ227" i="145"/>
  <c r="AP227" i="145"/>
  <c r="AO227" i="145"/>
  <c r="AN227" i="145"/>
  <c r="AM227" i="145"/>
  <c r="AL227" i="145"/>
  <c r="AK227" i="145"/>
  <c r="AJ227" i="145"/>
  <c r="AI227" i="145"/>
  <c r="AH227" i="145"/>
  <c r="AG227" i="145"/>
  <c r="AF227" i="145"/>
  <c r="AE227" i="145"/>
  <c r="AD227" i="145"/>
  <c r="Z227" i="145"/>
  <c r="Y227" i="145"/>
  <c r="X227" i="145"/>
  <c r="W227" i="145"/>
  <c r="V227" i="145"/>
  <c r="U227" i="145"/>
  <c r="T227" i="145"/>
  <c r="S227" i="145"/>
  <c r="R227" i="145"/>
  <c r="Q227" i="145"/>
  <c r="P227" i="145"/>
  <c r="O227" i="145"/>
  <c r="N227" i="145"/>
  <c r="M227" i="145"/>
  <c r="L227" i="145"/>
  <c r="K227" i="145"/>
  <c r="J227" i="145"/>
  <c r="I227" i="145"/>
  <c r="H227" i="145"/>
  <c r="G227" i="145"/>
  <c r="F227" i="145"/>
  <c r="E227" i="145"/>
  <c r="AZ226" i="145"/>
  <c r="AY226" i="145"/>
  <c r="AX226" i="145"/>
  <c r="AW226" i="145"/>
  <c r="AV226" i="145"/>
  <c r="AU226" i="145"/>
  <c r="AT226" i="145"/>
  <c r="AS226" i="145"/>
  <c r="AR226" i="145"/>
  <c r="AQ226" i="145"/>
  <c r="AP226" i="145"/>
  <c r="AO226" i="145"/>
  <c r="AN226" i="145"/>
  <c r="AM226" i="145"/>
  <c r="AL226" i="145"/>
  <c r="AK226" i="145"/>
  <c r="AJ226" i="145"/>
  <c r="AI226" i="145"/>
  <c r="AH226" i="145"/>
  <c r="AG226" i="145"/>
  <c r="AF226" i="145"/>
  <c r="AE226" i="145"/>
  <c r="AD226" i="145"/>
  <c r="Z226" i="145"/>
  <c r="Y226" i="145"/>
  <c r="X226" i="145"/>
  <c r="W226" i="145"/>
  <c r="V226" i="145"/>
  <c r="U226" i="145"/>
  <c r="T226" i="145"/>
  <c r="S226" i="145"/>
  <c r="R226" i="145"/>
  <c r="Q226" i="145"/>
  <c r="P226" i="145"/>
  <c r="O226" i="145"/>
  <c r="N226" i="145"/>
  <c r="M226" i="145"/>
  <c r="L226" i="145"/>
  <c r="K226" i="145"/>
  <c r="J226" i="145"/>
  <c r="I226" i="145"/>
  <c r="H226" i="145"/>
  <c r="G226" i="145"/>
  <c r="F226" i="145"/>
  <c r="E226" i="145"/>
  <c r="AZ225" i="145"/>
  <c r="AY225" i="145"/>
  <c r="AX225" i="145"/>
  <c r="AW225" i="145"/>
  <c r="AV225" i="145"/>
  <c r="AU225" i="145"/>
  <c r="AT225" i="145"/>
  <c r="AS225" i="145"/>
  <c r="AR225" i="145"/>
  <c r="AQ225" i="145"/>
  <c r="AP225" i="145"/>
  <c r="AO225" i="145"/>
  <c r="AN225" i="145"/>
  <c r="AM225" i="145"/>
  <c r="AL225" i="145"/>
  <c r="AK225" i="145"/>
  <c r="AJ225" i="145"/>
  <c r="AI225" i="145"/>
  <c r="AH225" i="145"/>
  <c r="AG225" i="145"/>
  <c r="AF225" i="145"/>
  <c r="AE225" i="145"/>
  <c r="AD225" i="145"/>
  <c r="Z225" i="145"/>
  <c r="Y225" i="145"/>
  <c r="X225" i="145"/>
  <c r="W225" i="145"/>
  <c r="V225" i="145"/>
  <c r="U225" i="145"/>
  <c r="T225" i="145"/>
  <c r="S225" i="145"/>
  <c r="R225" i="145"/>
  <c r="Q225" i="145"/>
  <c r="P225" i="145"/>
  <c r="O225" i="145"/>
  <c r="N225" i="145"/>
  <c r="M225" i="145"/>
  <c r="L225" i="145"/>
  <c r="K225" i="145"/>
  <c r="J225" i="145"/>
  <c r="I225" i="145"/>
  <c r="H225" i="145"/>
  <c r="G225" i="145"/>
  <c r="F225" i="145"/>
  <c r="E225" i="145"/>
  <c r="AZ224" i="145"/>
  <c r="AY224" i="145"/>
  <c r="AX224" i="145"/>
  <c r="AW224" i="145"/>
  <c r="AV224" i="145"/>
  <c r="AU224" i="145"/>
  <c r="AT224" i="145"/>
  <c r="AS224" i="145"/>
  <c r="AR224" i="145"/>
  <c r="AQ224" i="145"/>
  <c r="AP224" i="145"/>
  <c r="AO224" i="145"/>
  <c r="AN224" i="145"/>
  <c r="AM224" i="145"/>
  <c r="AL224" i="145"/>
  <c r="AK224" i="145"/>
  <c r="AJ224" i="145"/>
  <c r="AI224" i="145"/>
  <c r="AH224" i="145"/>
  <c r="AG224" i="145"/>
  <c r="AF224" i="145"/>
  <c r="AE224" i="145"/>
  <c r="AD224" i="145"/>
  <c r="Z224" i="145"/>
  <c r="Y224" i="145"/>
  <c r="X224" i="145"/>
  <c r="W224" i="145"/>
  <c r="V224" i="145"/>
  <c r="U224" i="145"/>
  <c r="T224" i="145"/>
  <c r="S224" i="145"/>
  <c r="R224" i="145"/>
  <c r="Q224" i="145"/>
  <c r="P224" i="145"/>
  <c r="O224" i="145"/>
  <c r="N224" i="145"/>
  <c r="M224" i="145"/>
  <c r="L224" i="145"/>
  <c r="K224" i="145"/>
  <c r="J224" i="145"/>
  <c r="I224" i="145"/>
  <c r="H224" i="145"/>
  <c r="G224" i="145"/>
  <c r="F224" i="145"/>
  <c r="E224" i="145"/>
  <c r="AZ223" i="145"/>
  <c r="AY223" i="145"/>
  <c r="AX223" i="145"/>
  <c r="AW223" i="145"/>
  <c r="AV223" i="145"/>
  <c r="AU223" i="145"/>
  <c r="AT223" i="145"/>
  <c r="AS223" i="145"/>
  <c r="AR223" i="145"/>
  <c r="AQ223" i="145"/>
  <c r="AP223" i="145"/>
  <c r="AO223" i="145"/>
  <c r="AN223" i="145"/>
  <c r="AM223" i="145"/>
  <c r="AL223" i="145"/>
  <c r="AK223" i="145"/>
  <c r="AJ223" i="145"/>
  <c r="AI223" i="145"/>
  <c r="AH223" i="145"/>
  <c r="AG223" i="145"/>
  <c r="AF223" i="145"/>
  <c r="AE223" i="145"/>
  <c r="AD223" i="145"/>
  <c r="Z223" i="145"/>
  <c r="Y223" i="145"/>
  <c r="X223" i="145"/>
  <c r="W223" i="145"/>
  <c r="V223" i="145"/>
  <c r="U223" i="145"/>
  <c r="T223" i="145"/>
  <c r="S223" i="145"/>
  <c r="R223" i="145"/>
  <c r="Q223" i="145"/>
  <c r="P223" i="145"/>
  <c r="O223" i="145"/>
  <c r="N223" i="145"/>
  <c r="M223" i="145"/>
  <c r="L223" i="145"/>
  <c r="K223" i="145"/>
  <c r="J223" i="145"/>
  <c r="I223" i="145"/>
  <c r="H223" i="145"/>
  <c r="G223" i="145"/>
  <c r="F223" i="145"/>
  <c r="E223" i="145"/>
  <c r="AZ222" i="145"/>
  <c r="AY222" i="145"/>
  <c r="AX222" i="145"/>
  <c r="AW222" i="145"/>
  <c r="AV222" i="145"/>
  <c r="AU222" i="145"/>
  <c r="AT222" i="145"/>
  <c r="AS222" i="145"/>
  <c r="AR222" i="145"/>
  <c r="AQ222" i="145"/>
  <c r="AP222" i="145"/>
  <c r="AO222" i="145"/>
  <c r="AN222" i="145"/>
  <c r="AM222" i="145"/>
  <c r="AL222" i="145"/>
  <c r="AK222" i="145"/>
  <c r="AJ222" i="145"/>
  <c r="AI222" i="145"/>
  <c r="AH222" i="145"/>
  <c r="AG222" i="145"/>
  <c r="AF222" i="145"/>
  <c r="AE222" i="145"/>
  <c r="AD222" i="145"/>
  <c r="Z222" i="145"/>
  <c r="Y222" i="145"/>
  <c r="X222" i="145"/>
  <c r="W222" i="145"/>
  <c r="V222" i="145"/>
  <c r="U222" i="145"/>
  <c r="T222" i="145"/>
  <c r="S222" i="145"/>
  <c r="R222" i="145"/>
  <c r="Q222" i="145"/>
  <c r="P222" i="145"/>
  <c r="O222" i="145"/>
  <c r="N222" i="145"/>
  <c r="M222" i="145"/>
  <c r="L222" i="145"/>
  <c r="K222" i="145"/>
  <c r="J222" i="145"/>
  <c r="I222" i="145"/>
  <c r="H222" i="145"/>
  <c r="G222" i="145"/>
  <c r="F222" i="145"/>
  <c r="E222" i="145"/>
  <c r="AZ221" i="145"/>
  <c r="AY221" i="145"/>
  <c r="AX221" i="145"/>
  <c r="AW221" i="145"/>
  <c r="AV221" i="145"/>
  <c r="AU221" i="145"/>
  <c r="AT221" i="145"/>
  <c r="AS221" i="145"/>
  <c r="AR221" i="145"/>
  <c r="AQ221" i="145"/>
  <c r="AP221" i="145"/>
  <c r="AO221" i="145"/>
  <c r="AN221" i="145"/>
  <c r="AM221" i="145"/>
  <c r="AL221" i="145"/>
  <c r="AK221" i="145"/>
  <c r="AJ221" i="145"/>
  <c r="AI221" i="145"/>
  <c r="AH221" i="145"/>
  <c r="AG221" i="145"/>
  <c r="AF221" i="145"/>
  <c r="AE221" i="145"/>
  <c r="AD221" i="145"/>
  <c r="Z221" i="145"/>
  <c r="Y221" i="145"/>
  <c r="X221" i="145"/>
  <c r="W221" i="145"/>
  <c r="V221" i="145"/>
  <c r="U221" i="145"/>
  <c r="T221" i="145"/>
  <c r="S221" i="145"/>
  <c r="R221" i="145"/>
  <c r="Q221" i="145"/>
  <c r="P221" i="145"/>
  <c r="O221" i="145"/>
  <c r="N221" i="145"/>
  <c r="M221" i="145"/>
  <c r="L221" i="145"/>
  <c r="K221" i="145"/>
  <c r="J221" i="145"/>
  <c r="I221" i="145"/>
  <c r="H221" i="145"/>
  <c r="G221" i="145"/>
  <c r="F221" i="145"/>
  <c r="E221" i="145"/>
  <c r="AZ220" i="145"/>
  <c r="AY220" i="145"/>
  <c r="AX220" i="145"/>
  <c r="AW220" i="145"/>
  <c r="AV220" i="145"/>
  <c r="AU220" i="145"/>
  <c r="AT220" i="145"/>
  <c r="AS220" i="145"/>
  <c r="AR220" i="145"/>
  <c r="AQ220" i="145"/>
  <c r="AP220" i="145"/>
  <c r="AO220" i="145"/>
  <c r="AN220" i="145"/>
  <c r="AM220" i="145"/>
  <c r="AL220" i="145"/>
  <c r="AK220" i="145"/>
  <c r="AJ220" i="145"/>
  <c r="AI220" i="145"/>
  <c r="AH220" i="145"/>
  <c r="AG220" i="145"/>
  <c r="AF220" i="145"/>
  <c r="AE220" i="145"/>
  <c r="AD220" i="145"/>
  <c r="Z220" i="145"/>
  <c r="Y220" i="145"/>
  <c r="X220" i="145"/>
  <c r="W220" i="145"/>
  <c r="V220" i="145"/>
  <c r="U220" i="145"/>
  <c r="T220" i="145"/>
  <c r="S220" i="145"/>
  <c r="R220" i="145"/>
  <c r="Q220" i="145"/>
  <c r="P220" i="145"/>
  <c r="O220" i="145"/>
  <c r="N220" i="145"/>
  <c r="M220" i="145"/>
  <c r="L220" i="145"/>
  <c r="K220" i="145"/>
  <c r="J220" i="145"/>
  <c r="I220" i="145"/>
  <c r="H220" i="145"/>
  <c r="G220" i="145"/>
  <c r="F220" i="145"/>
  <c r="E220" i="145"/>
  <c r="AZ219" i="145"/>
  <c r="AY219" i="145"/>
  <c r="AX219" i="145"/>
  <c r="AW219" i="145"/>
  <c r="AV219" i="145"/>
  <c r="AU219" i="145"/>
  <c r="AT219" i="145"/>
  <c r="AS219" i="145"/>
  <c r="AR219" i="145"/>
  <c r="AQ219" i="145"/>
  <c r="AP219" i="145"/>
  <c r="AO219" i="145"/>
  <c r="AN219" i="145"/>
  <c r="AM219" i="145"/>
  <c r="AL219" i="145"/>
  <c r="AK219" i="145"/>
  <c r="AJ219" i="145"/>
  <c r="AI219" i="145"/>
  <c r="AH219" i="145"/>
  <c r="AG219" i="145"/>
  <c r="AF219" i="145"/>
  <c r="AE219" i="145"/>
  <c r="AD219" i="145"/>
  <c r="Z219" i="145"/>
  <c r="Y219" i="145"/>
  <c r="X219" i="145"/>
  <c r="W219" i="145"/>
  <c r="V219" i="145"/>
  <c r="U219" i="145"/>
  <c r="T219" i="145"/>
  <c r="S219" i="145"/>
  <c r="R219" i="145"/>
  <c r="Q219" i="145"/>
  <c r="P219" i="145"/>
  <c r="O219" i="145"/>
  <c r="N219" i="145"/>
  <c r="M219" i="145"/>
  <c r="L219" i="145"/>
  <c r="K219" i="145"/>
  <c r="J219" i="145"/>
  <c r="I219" i="145"/>
  <c r="H219" i="145"/>
  <c r="G219" i="145"/>
  <c r="F219" i="145"/>
  <c r="E219" i="145"/>
  <c r="AZ218" i="145"/>
  <c r="AY218" i="145"/>
  <c r="AX218" i="145"/>
  <c r="AW218" i="145"/>
  <c r="AV218" i="145"/>
  <c r="AU218" i="145"/>
  <c r="AT218" i="145"/>
  <c r="AS218" i="145"/>
  <c r="AR218" i="145"/>
  <c r="AQ218" i="145"/>
  <c r="AP218" i="145"/>
  <c r="AO218" i="145"/>
  <c r="AN218" i="145"/>
  <c r="AM218" i="145"/>
  <c r="AL218" i="145"/>
  <c r="AK218" i="145"/>
  <c r="AJ218" i="145"/>
  <c r="AI218" i="145"/>
  <c r="AH218" i="145"/>
  <c r="AG218" i="145"/>
  <c r="AF218" i="145"/>
  <c r="AE218" i="145"/>
  <c r="AD218" i="145"/>
  <c r="Z218" i="145"/>
  <c r="Y218" i="145"/>
  <c r="X218" i="145"/>
  <c r="W218" i="145"/>
  <c r="V218" i="145"/>
  <c r="U218" i="145"/>
  <c r="T218" i="145"/>
  <c r="S218" i="145"/>
  <c r="R218" i="145"/>
  <c r="Q218" i="145"/>
  <c r="P218" i="145"/>
  <c r="O218" i="145"/>
  <c r="N218" i="145"/>
  <c r="M218" i="145"/>
  <c r="L218" i="145"/>
  <c r="K218" i="145"/>
  <c r="J218" i="145"/>
  <c r="I218" i="145"/>
  <c r="H218" i="145"/>
  <c r="G218" i="145"/>
  <c r="F218" i="145"/>
  <c r="E218" i="145"/>
  <c r="AZ217" i="145"/>
  <c r="AY217" i="145"/>
  <c r="AX217" i="145"/>
  <c r="AW217" i="145"/>
  <c r="AV217" i="145"/>
  <c r="AU217" i="145"/>
  <c r="AT217" i="145"/>
  <c r="AS217" i="145"/>
  <c r="AR217" i="145"/>
  <c r="AQ217" i="145"/>
  <c r="AP217" i="145"/>
  <c r="AO217" i="145"/>
  <c r="AN217" i="145"/>
  <c r="AM217" i="145"/>
  <c r="AL217" i="145"/>
  <c r="AK217" i="145"/>
  <c r="AJ217" i="145"/>
  <c r="AI217" i="145"/>
  <c r="AH217" i="145"/>
  <c r="AG217" i="145"/>
  <c r="AF217" i="145"/>
  <c r="AE217" i="145"/>
  <c r="AD217" i="145"/>
  <c r="Z217" i="145"/>
  <c r="Y217" i="145"/>
  <c r="X217" i="145"/>
  <c r="W217" i="145"/>
  <c r="V217" i="145"/>
  <c r="U217" i="145"/>
  <c r="T217" i="145"/>
  <c r="S217" i="145"/>
  <c r="R217" i="145"/>
  <c r="Q217" i="145"/>
  <c r="P217" i="145"/>
  <c r="O217" i="145"/>
  <c r="N217" i="145"/>
  <c r="M217" i="145"/>
  <c r="L217" i="145"/>
  <c r="K217" i="145"/>
  <c r="J217" i="145"/>
  <c r="I217" i="145"/>
  <c r="H217" i="145"/>
  <c r="G217" i="145"/>
  <c r="F217" i="145"/>
  <c r="E217" i="145"/>
  <c r="AZ216" i="145"/>
  <c r="AY216" i="145"/>
  <c r="AX216" i="145"/>
  <c r="AW216" i="145"/>
  <c r="AV216" i="145"/>
  <c r="AU216" i="145"/>
  <c r="AT216" i="145"/>
  <c r="AS216" i="145"/>
  <c r="AR216" i="145"/>
  <c r="AQ216" i="145"/>
  <c r="AP216" i="145"/>
  <c r="AO216" i="145"/>
  <c r="AN216" i="145"/>
  <c r="AM216" i="145"/>
  <c r="AL216" i="145"/>
  <c r="AK216" i="145"/>
  <c r="AJ216" i="145"/>
  <c r="AI216" i="145"/>
  <c r="AH216" i="145"/>
  <c r="AG216" i="145"/>
  <c r="AF216" i="145"/>
  <c r="AE216" i="145"/>
  <c r="AD216" i="145"/>
  <c r="Z216" i="145"/>
  <c r="Y216" i="145"/>
  <c r="X216" i="145"/>
  <c r="W216" i="145"/>
  <c r="V216" i="145"/>
  <c r="U216" i="145"/>
  <c r="T216" i="145"/>
  <c r="S216" i="145"/>
  <c r="R216" i="145"/>
  <c r="Q216" i="145"/>
  <c r="P216" i="145"/>
  <c r="O216" i="145"/>
  <c r="N216" i="145"/>
  <c r="M216" i="145"/>
  <c r="L216" i="145"/>
  <c r="K216" i="145"/>
  <c r="J216" i="145"/>
  <c r="I216" i="145"/>
  <c r="H216" i="145"/>
  <c r="G216" i="145"/>
  <c r="F216" i="145"/>
  <c r="E216" i="145"/>
  <c r="AZ215" i="145"/>
  <c r="AY215" i="145"/>
  <c r="AX215" i="145"/>
  <c r="AW215" i="145"/>
  <c r="AV215" i="145"/>
  <c r="AU215" i="145"/>
  <c r="AT215" i="145"/>
  <c r="AS215" i="145"/>
  <c r="AR215" i="145"/>
  <c r="AQ215" i="145"/>
  <c r="AP215" i="145"/>
  <c r="AO215" i="145"/>
  <c r="AN215" i="145"/>
  <c r="AM215" i="145"/>
  <c r="AL215" i="145"/>
  <c r="AK215" i="145"/>
  <c r="AJ215" i="145"/>
  <c r="AI215" i="145"/>
  <c r="AH215" i="145"/>
  <c r="AG215" i="145"/>
  <c r="AF215" i="145"/>
  <c r="AE215" i="145"/>
  <c r="AD215" i="145"/>
  <c r="Z215" i="145"/>
  <c r="Y215" i="145"/>
  <c r="X215" i="145"/>
  <c r="W215" i="145"/>
  <c r="V215" i="145"/>
  <c r="U215" i="145"/>
  <c r="T215" i="145"/>
  <c r="S215" i="145"/>
  <c r="R215" i="145"/>
  <c r="Q215" i="145"/>
  <c r="P215" i="145"/>
  <c r="O215" i="145"/>
  <c r="N215" i="145"/>
  <c r="M215" i="145"/>
  <c r="L215" i="145"/>
  <c r="K215" i="145"/>
  <c r="J215" i="145"/>
  <c r="I215" i="145"/>
  <c r="H215" i="145"/>
  <c r="G215" i="145"/>
  <c r="F215" i="145"/>
  <c r="E215" i="145"/>
  <c r="AZ214" i="145"/>
  <c r="AY214" i="145"/>
  <c r="AX214" i="145"/>
  <c r="AW214" i="145"/>
  <c r="AV214" i="145"/>
  <c r="AU214" i="145"/>
  <c r="AT214" i="145"/>
  <c r="AS214" i="145"/>
  <c r="AR214" i="145"/>
  <c r="AQ214" i="145"/>
  <c r="AP214" i="145"/>
  <c r="AO214" i="145"/>
  <c r="AN214" i="145"/>
  <c r="AM214" i="145"/>
  <c r="AL214" i="145"/>
  <c r="AK214" i="145"/>
  <c r="AJ214" i="145"/>
  <c r="AI214" i="145"/>
  <c r="AH214" i="145"/>
  <c r="AG214" i="145"/>
  <c r="AF214" i="145"/>
  <c r="AE214" i="145"/>
  <c r="AD214" i="145"/>
  <c r="Z214" i="145"/>
  <c r="Y214" i="145"/>
  <c r="X214" i="145"/>
  <c r="W214" i="145"/>
  <c r="V214" i="145"/>
  <c r="U214" i="145"/>
  <c r="T214" i="145"/>
  <c r="S214" i="145"/>
  <c r="R214" i="145"/>
  <c r="Q214" i="145"/>
  <c r="P214" i="145"/>
  <c r="O214" i="145"/>
  <c r="N214" i="145"/>
  <c r="M214" i="145"/>
  <c r="L214" i="145"/>
  <c r="K214" i="145"/>
  <c r="J214" i="145"/>
  <c r="I214" i="145"/>
  <c r="H214" i="145"/>
  <c r="G214" i="145"/>
  <c r="F214" i="145"/>
  <c r="E214" i="145"/>
  <c r="AZ213" i="145"/>
  <c r="AY213" i="145"/>
  <c r="AX213" i="145"/>
  <c r="AW213" i="145"/>
  <c r="AV213" i="145"/>
  <c r="AU213" i="145"/>
  <c r="AT213" i="145"/>
  <c r="AS213" i="145"/>
  <c r="AR213" i="145"/>
  <c r="AQ213" i="145"/>
  <c r="AP213" i="145"/>
  <c r="AO213" i="145"/>
  <c r="AN213" i="145"/>
  <c r="AM213" i="145"/>
  <c r="AL213" i="145"/>
  <c r="AK213" i="145"/>
  <c r="AJ213" i="145"/>
  <c r="AI213" i="145"/>
  <c r="AH213" i="145"/>
  <c r="AG213" i="145"/>
  <c r="AF213" i="145"/>
  <c r="AE213" i="145"/>
  <c r="AD213" i="145"/>
  <c r="Z213" i="145"/>
  <c r="Y213" i="145"/>
  <c r="X213" i="145"/>
  <c r="W213" i="145"/>
  <c r="V213" i="145"/>
  <c r="U213" i="145"/>
  <c r="T213" i="145"/>
  <c r="S213" i="145"/>
  <c r="R213" i="145"/>
  <c r="Q213" i="145"/>
  <c r="P213" i="145"/>
  <c r="O213" i="145"/>
  <c r="N213" i="145"/>
  <c r="M213" i="145"/>
  <c r="L213" i="145"/>
  <c r="K213" i="145"/>
  <c r="J213" i="145"/>
  <c r="I213" i="145"/>
  <c r="H213" i="145"/>
  <c r="G213" i="145"/>
  <c r="F213" i="145"/>
  <c r="E213" i="145"/>
  <c r="AZ212" i="145"/>
  <c r="AY212" i="145"/>
  <c r="AX212" i="145"/>
  <c r="AW212" i="145"/>
  <c r="AV212" i="145"/>
  <c r="AU212" i="145"/>
  <c r="AT212" i="145"/>
  <c r="AS212" i="145"/>
  <c r="AR212" i="145"/>
  <c r="AQ212" i="145"/>
  <c r="AP212" i="145"/>
  <c r="AO212" i="145"/>
  <c r="AN212" i="145"/>
  <c r="AM212" i="145"/>
  <c r="AL212" i="145"/>
  <c r="AK212" i="145"/>
  <c r="AJ212" i="145"/>
  <c r="AI212" i="145"/>
  <c r="AH212" i="145"/>
  <c r="AG212" i="145"/>
  <c r="AF212" i="145"/>
  <c r="AE212" i="145"/>
  <c r="AD212" i="145"/>
  <c r="Z212" i="145"/>
  <c r="Y212" i="145"/>
  <c r="X212" i="145"/>
  <c r="W212" i="145"/>
  <c r="V212" i="145"/>
  <c r="U212" i="145"/>
  <c r="T212" i="145"/>
  <c r="S212" i="145"/>
  <c r="R212" i="145"/>
  <c r="Q212" i="145"/>
  <c r="P212" i="145"/>
  <c r="O212" i="145"/>
  <c r="N212" i="145"/>
  <c r="M212" i="145"/>
  <c r="L212" i="145"/>
  <c r="K212" i="145"/>
  <c r="J212" i="145"/>
  <c r="I212" i="145"/>
  <c r="H212" i="145"/>
  <c r="G212" i="145"/>
  <c r="F212" i="145"/>
  <c r="E212" i="145"/>
  <c r="AZ211" i="145"/>
  <c r="AY211" i="145"/>
  <c r="AX211" i="145"/>
  <c r="AW211" i="145"/>
  <c r="AV211" i="145"/>
  <c r="AU211" i="145"/>
  <c r="AT211" i="145"/>
  <c r="AS211" i="145"/>
  <c r="AR211" i="145"/>
  <c r="AQ211" i="145"/>
  <c r="AP211" i="145"/>
  <c r="AO211" i="145"/>
  <c r="AN211" i="145"/>
  <c r="AM211" i="145"/>
  <c r="AL211" i="145"/>
  <c r="AK211" i="145"/>
  <c r="AJ211" i="145"/>
  <c r="AI211" i="145"/>
  <c r="AH211" i="145"/>
  <c r="AG211" i="145"/>
  <c r="AF211" i="145"/>
  <c r="AE211" i="145"/>
  <c r="AD211" i="145"/>
  <c r="Z211" i="145"/>
  <c r="Y211" i="145"/>
  <c r="X211" i="145"/>
  <c r="W211" i="145"/>
  <c r="V211" i="145"/>
  <c r="U211" i="145"/>
  <c r="T211" i="145"/>
  <c r="S211" i="145"/>
  <c r="R211" i="145"/>
  <c r="Q211" i="145"/>
  <c r="P211" i="145"/>
  <c r="O211" i="145"/>
  <c r="N211" i="145"/>
  <c r="M211" i="145"/>
  <c r="L211" i="145"/>
  <c r="K211" i="145"/>
  <c r="J211" i="145"/>
  <c r="I211" i="145"/>
  <c r="H211" i="145"/>
  <c r="G211" i="145"/>
  <c r="F211" i="145"/>
  <c r="E211" i="145"/>
  <c r="AZ210" i="145"/>
  <c r="AY210" i="145"/>
  <c r="AX210" i="145"/>
  <c r="AW210" i="145"/>
  <c r="AV210" i="145"/>
  <c r="AU210" i="145"/>
  <c r="AT210" i="145"/>
  <c r="AS210" i="145"/>
  <c r="AR210" i="145"/>
  <c r="AQ210" i="145"/>
  <c r="AP210" i="145"/>
  <c r="AO210" i="145"/>
  <c r="AN210" i="145"/>
  <c r="AM210" i="145"/>
  <c r="AL210" i="145"/>
  <c r="AK210" i="145"/>
  <c r="AJ210" i="145"/>
  <c r="AI210" i="145"/>
  <c r="AH210" i="145"/>
  <c r="AG210" i="145"/>
  <c r="AF210" i="145"/>
  <c r="AE210" i="145"/>
  <c r="AD210" i="145"/>
  <c r="Z210" i="145"/>
  <c r="Y210" i="145"/>
  <c r="X210" i="145"/>
  <c r="W210" i="145"/>
  <c r="V210" i="145"/>
  <c r="U210" i="145"/>
  <c r="T210" i="145"/>
  <c r="S210" i="145"/>
  <c r="R210" i="145"/>
  <c r="Q210" i="145"/>
  <c r="P210" i="145"/>
  <c r="O210" i="145"/>
  <c r="N210" i="145"/>
  <c r="M210" i="145"/>
  <c r="L210" i="145"/>
  <c r="K210" i="145"/>
  <c r="J210" i="145"/>
  <c r="I210" i="145"/>
  <c r="H210" i="145"/>
  <c r="G210" i="145"/>
  <c r="F210" i="145"/>
  <c r="E210" i="145"/>
  <c r="AZ209" i="145"/>
  <c r="AY209" i="145"/>
  <c r="AX209" i="145"/>
  <c r="AW209" i="145"/>
  <c r="AV209" i="145"/>
  <c r="AU209" i="145"/>
  <c r="AT209" i="145"/>
  <c r="AS209" i="145"/>
  <c r="AR209" i="145"/>
  <c r="AQ209" i="145"/>
  <c r="AP209" i="145"/>
  <c r="AO209" i="145"/>
  <c r="AN209" i="145"/>
  <c r="AM209" i="145"/>
  <c r="AL209" i="145"/>
  <c r="AK209" i="145"/>
  <c r="AJ209" i="145"/>
  <c r="AI209" i="145"/>
  <c r="AH209" i="145"/>
  <c r="AG209" i="145"/>
  <c r="AF209" i="145"/>
  <c r="AE209" i="145"/>
  <c r="AD209" i="145"/>
  <c r="Z209" i="145"/>
  <c r="Y209" i="145"/>
  <c r="X209" i="145"/>
  <c r="W209" i="145"/>
  <c r="V209" i="145"/>
  <c r="U209" i="145"/>
  <c r="T209" i="145"/>
  <c r="S209" i="145"/>
  <c r="R209" i="145"/>
  <c r="Q209" i="145"/>
  <c r="P209" i="145"/>
  <c r="O209" i="145"/>
  <c r="N209" i="145"/>
  <c r="M209" i="145"/>
  <c r="L209" i="145"/>
  <c r="K209" i="145"/>
  <c r="J209" i="145"/>
  <c r="I209" i="145"/>
  <c r="H209" i="145"/>
  <c r="G209" i="145"/>
  <c r="F209" i="145"/>
  <c r="E209" i="145"/>
  <c r="AZ208" i="145"/>
  <c r="AY208" i="145"/>
  <c r="AX208" i="145"/>
  <c r="AW208" i="145"/>
  <c r="AV208" i="145"/>
  <c r="AU208" i="145"/>
  <c r="AT208" i="145"/>
  <c r="AS208" i="145"/>
  <c r="AR208" i="145"/>
  <c r="AQ208" i="145"/>
  <c r="AP208" i="145"/>
  <c r="AO208" i="145"/>
  <c r="AN208" i="145"/>
  <c r="AM208" i="145"/>
  <c r="AL208" i="145"/>
  <c r="AK208" i="145"/>
  <c r="AJ208" i="145"/>
  <c r="AI208" i="145"/>
  <c r="AH208" i="145"/>
  <c r="AG208" i="145"/>
  <c r="AF208" i="145"/>
  <c r="AE208" i="145"/>
  <c r="AD208" i="145"/>
  <c r="Z208" i="145"/>
  <c r="Y208" i="145"/>
  <c r="X208" i="145"/>
  <c r="W208" i="145"/>
  <c r="V208" i="145"/>
  <c r="U208" i="145"/>
  <c r="T208" i="145"/>
  <c r="S208" i="145"/>
  <c r="R208" i="145"/>
  <c r="Q208" i="145"/>
  <c r="P208" i="145"/>
  <c r="O208" i="145"/>
  <c r="N208" i="145"/>
  <c r="M208" i="145"/>
  <c r="L208" i="145"/>
  <c r="K208" i="145"/>
  <c r="J208" i="145"/>
  <c r="I208" i="145"/>
  <c r="H208" i="145"/>
  <c r="G208" i="145"/>
  <c r="F208" i="145"/>
  <c r="E208" i="145"/>
  <c r="AZ207" i="145"/>
  <c r="AY207" i="145"/>
  <c r="AX207" i="145"/>
  <c r="AW207" i="145"/>
  <c r="AV207" i="145"/>
  <c r="AU207" i="145"/>
  <c r="AT207" i="145"/>
  <c r="AS207" i="145"/>
  <c r="AR207" i="145"/>
  <c r="AQ207" i="145"/>
  <c r="AP207" i="145"/>
  <c r="AO207" i="145"/>
  <c r="AN207" i="145"/>
  <c r="AM207" i="145"/>
  <c r="AL207" i="145"/>
  <c r="AK207" i="145"/>
  <c r="AJ207" i="145"/>
  <c r="AI207" i="145"/>
  <c r="AH207" i="145"/>
  <c r="AG207" i="145"/>
  <c r="AF207" i="145"/>
  <c r="AE207" i="145"/>
  <c r="AD207" i="145"/>
  <c r="Z207" i="145"/>
  <c r="Y207" i="145"/>
  <c r="X207" i="145"/>
  <c r="W207" i="145"/>
  <c r="V207" i="145"/>
  <c r="U207" i="145"/>
  <c r="T207" i="145"/>
  <c r="S207" i="145"/>
  <c r="R207" i="145"/>
  <c r="Q207" i="145"/>
  <c r="P207" i="145"/>
  <c r="O207" i="145"/>
  <c r="N207" i="145"/>
  <c r="M207" i="145"/>
  <c r="L207" i="145"/>
  <c r="K207" i="145"/>
  <c r="J207" i="145"/>
  <c r="I207" i="145"/>
  <c r="H207" i="145"/>
  <c r="G207" i="145"/>
  <c r="F207" i="145"/>
  <c r="E207" i="145"/>
  <c r="AZ206" i="145"/>
  <c r="AY206" i="145"/>
  <c r="AX206" i="145"/>
  <c r="AW206" i="145"/>
  <c r="AV206" i="145"/>
  <c r="AU206" i="145"/>
  <c r="AT206" i="145"/>
  <c r="AS206" i="145"/>
  <c r="AR206" i="145"/>
  <c r="AQ206" i="145"/>
  <c r="AP206" i="145"/>
  <c r="AO206" i="145"/>
  <c r="AN206" i="145"/>
  <c r="AM206" i="145"/>
  <c r="AL206" i="145"/>
  <c r="AK206" i="145"/>
  <c r="AJ206" i="145"/>
  <c r="AI206" i="145"/>
  <c r="AH206" i="145"/>
  <c r="AG206" i="145"/>
  <c r="AF206" i="145"/>
  <c r="AE206" i="145"/>
  <c r="AD206" i="145"/>
  <c r="Z206" i="145"/>
  <c r="Y206" i="145"/>
  <c r="X206" i="145"/>
  <c r="W206" i="145"/>
  <c r="V206" i="145"/>
  <c r="U206" i="145"/>
  <c r="T206" i="145"/>
  <c r="S206" i="145"/>
  <c r="R206" i="145"/>
  <c r="Q206" i="145"/>
  <c r="P206" i="145"/>
  <c r="O206" i="145"/>
  <c r="N206" i="145"/>
  <c r="M206" i="145"/>
  <c r="L206" i="145"/>
  <c r="K206" i="145"/>
  <c r="J206" i="145"/>
  <c r="I206" i="145"/>
  <c r="H206" i="145"/>
  <c r="G206" i="145"/>
  <c r="F206" i="145"/>
  <c r="E206" i="145"/>
  <c r="AZ205" i="145"/>
  <c r="AY205" i="145"/>
  <c r="AX205" i="145"/>
  <c r="AW205" i="145"/>
  <c r="AV205" i="145"/>
  <c r="AU205" i="145"/>
  <c r="AT205" i="145"/>
  <c r="AS205" i="145"/>
  <c r="AR205" i="145"/>
  <c r="AQ205" i="145"/>
  <c r="AP205" i="145"/>
  <c r="AO205" i="145"/>
  <c r="AN205" i="145"/>
  <c r="AM205" i="145"/>
  <c r="AL205" i="145"/>
  <c r="AK205" i="145"/>
  <c r="AJ205" i="145"/>
  <c r="AI205" i="145"/>
  <c r="AH205" i="145"/>
  <c r="AG205" i="145"/>
  <c r="AF205" i="145"/>
  <c r="AE205" i="145"/>
  <c r="AD205" i="145"/>
  <c r="Z205" i="145"/>
  <c r="Y205" i="145"/>
  <c r="X205" i="145"/>
  <c r="W205" i="145"/>
  <c r="V205" i="145"/>
  <c r="U205" i="145"/>
  <c r="T205" i="145"/>
  <c r="S205" i="145"/>
  <c r="R205" i="145"/>
  <c r="Q205" i="145"/>
  <c r="P205" i="145"/>
  <c r="O205" i="145"/>
  <c r="N205" i="145"/>
  <c r="M205" i="145"/>
  <c r="L205" i="145"/>
  <c r="K205" i="145"/>
  <c r="J205" i="145"/>
  <c r="I205" i="145"/>
  <c r="H205" i="145"/>
  <c r="G205" i="145"/>
  <c r="F205" i="145"/>
  <c r="E205" i="145"/>
  <c r="AZ204" i="145"/>
  <c r="AY204" i="145"/>
  <c r="AX204" i="145"/>
  <c r="AW204" i="145"/>
  <c r="AV204" i="145"/>
  <c r="AU204" i="145"/>
  <c r="AT204" i="145"/>
  <c r="AS204" i="145"/>
  <c r="AR204" i="145"/>
  <c r="AQ204" i="145"/>
  <c r="AP204" i="145"/>
  <c r="AO204" i="145"/>
  <c r="AN204" i="145"/>
  <c r="AM204" i="145"/>
  <c r="AL204" i="145"/>
  <c r="AK204" i="145"/>
  <c r="AJ204" i="145"/>
  <c r="AI204" i="145"/>
  <c r="AH204" i="145"/>
  <c r="AG204" i="145"/>
  <c r="AF204" i="145"/>
  <c r="AE204" i="145"/>
  <c r="AD204" i="145"/>
  <c r="Z204" i="145"/>
  <c r="Y204" i="145"/>
  <c r="X204" i="145"/>
  <c r="W204" i="145"/>
  <c r="V204" i="145"/>
  <c r="U204" i="145"/>
  <c r="T204" i="145"/>
  <c r="S204" i="145"/>
  <c r="R204" i="145"/>
  <c r="Q204" i="145"/>
  <c r="P204" i="145"/>
  <c r="O204" i="145"/>
  <c r="N204" i="145"/>
  <c r="M204" i="145"/>
  <c r="L204" i="145"/>
  <c r="K204" i="145"/>
  <c r="J204" i="145"/>
  <c r="I204" i="145"/>
  <c r="H204" i="145"/>
  <c r="G204" i="145"/>
  <c r="F204" i="145"/>
  <c r="E204" i="145"/>
  <c r="AZ203" i="145"/>
  <c r="AY203" i="145"/>
  <c r="AX203" i="145"/>
  <c r="AW203" i="145"/>
  <c r="AV203" i="145"/>
  <c r="AU203" i="145"/>
  <c r="AT203" i="145"/>
  <c r="AS203" i="145"/>
  <c r="AR203" i="145"/>
  <c r="AQ203" i="145"/>
  <c r="AP203" i="145"/>
  <c r="AO203" i="145"/>
  <c r="AN203" i="145"/>
  <c r="AM203" i="145"/>
  <c r="AL203" i="145"/>
  <c r="AK203" i="145"/>
  <c r="AJ203" i="145"/>
  <c r="AI203" i="145"/>
  <c r="AH203" i="145"/>
  <c r="AG203" i="145"/>
  <c r="AF203" i="145"/>
  <c r="AE203" i="145"/>
  <c r="AD203" i="145"/>
  <c r="Z203" i="145"/>
  <c r="Y203" i="145"/>
  <c r="X203" i="145"/>
  <c r="W203" i="145"/>
  <c r="V203" i="145"/>
  <c r="U203" i="145"/>
  <c r="T203" i="145"/>
  <c r="S203" i="145"/>
  <c r="R203" i="145"/>
  <c r="Q203" i="145"/>
  <c r="P203" i="145"/>
  <c r="O203" i="145"/>
  <c r="N203" i="145"/>
  <c r="M203" i="145"/>
  <c r="L203" i="145"/>
  <c r="K203" i="145"/>
  <c r="J203" i="145"/>
  <c r="I203" i="145"/>
  <c r="H203" i="145"/>
  <c r="G203" i="145"/>
  <c r="F203" i="145"/>
  <c r="E203" i="145"/>
  <c r="AZ202" i="145"/>
  <c r="AY202" i="145"/>
  <c r="AX202" i="145"/>
  <c r="AW202" i="145"/>
  <c r="AV202" i="145"/>
  <c r="AU202" i="145"/>
  <c r="AT202" i="145"/>
  <c r="AS202" i="145"/>
  <c r="AR202" i="145"/>
  <c r="AQ202" i="145"/>
  <c r="AP202" i="145"/>
  <c r="AO202" i="145"/>
  <c r="AN202" i="145"/>
  <c r="AM202" i="145"/>
  <c r="AL202" i="145"/>
  <c r="AK202" i="145"/>
  <c r="AJ202" i="145"/>
  <c r="AI202" i="145"/>
  <c r="AH202" i="145"/>
  <c r="AG202" i="145"/>
  <c r="AF202" i="145"/>
  <c r="AE202" i="145"/>
  <c r="AD202" i="145"/>
  <c r="Z202" i="145"/>
  <c r="Y202" i="145"/>
  <c r="X202" i="145"/>
  <c r="W202" i="145"/>
  <c r="V202" i="145"/>
  <c r="U202" i="145"/>
  <c r="T202" i="145"/>
  <c r="S202" i="145"/>
  <c r="R202" i="145"/>
  <c r="Q202" i="145"/>
  <c r="P202" i="145"/>
  <c r="O202" i="145"/>
  <c r="N202" i="145"/>
  <c r="M202" i="145"/>
  <c r="L202" i="145"/>
  <c r="K202" i="145"/>
  <c r="J202" i="145"/>
  <c r="I202" i="145"/>
  <c r="H202" i="145"/>
  <c r="G202" i="145"/>
  <c r="F202" i="145"/>
  <c r="E202" i="145"/>
  <c r="AZ201" i="145"/>
  <c r="AY201" i="145"/>
  <c r="AX201" i="145"/>
  <c r="AW201" i="145"/>
  <c r="AV201" i="145"/>
  <c r="AU201" i="145"/>
  <c r="AT201" i="145"/>
  <c r="AS201" i="145"/>
  <c r="AR201" i="145"/>
  <c r="AQ201" i="145"/>
  <c r="AP201" i="145"/>
  <c r="AO201" i="145"/>
  <c r="AN201" i="145"/>
  <c r="AM201" i="145"/>
  <c r="AL201" i="145"/>
  <c r="AK201" i="145"/>
  <c r="AJ201" i="145"/>
  <c r="AI201" i="145"/>
  <c r="AH201" i="145"/>
  <c r="AG201" i="145"/>
  <c r="AF201" i="145"/>
  <c r="AE201" i="145"/>
  <c r="AD201" i="145"/>
  <c r="Z201" i="145"/>
  <c r="Y201" i="145"/>
  <c r="X201" i="145"/>
  <c r="W201" i="145"/>
  <c r="V201" i="145"/>
  <c r="U201" i="145"/>
  <c r="T201" i="145"/>
  <c r="S201" i="145"/>
  <c r="R201" i="145"/>
  <c r="Q201" i="145"/>
  <c r="P201" i="145"/>
  <c r="O201" i="145"/>
  <c r="N201" i="145"/>
  <c r="M201" i="145"/>
  <c r="L201" i="145"/>
  <c r="K201" i="145"/>
  <c r="J201" i="145"/>
  <c r="I201" i="145"/>
  <c r="H201" i="145"/>
  <c r="G201" i="145"/>
  <c r="F201" i="145"/>
  <c r="E201" i="145"/>
  <c r="AZ200" i="145"/>
  <c r="AY200" i="145"/>
  <c r="AX200" i="145"/>
  <c r="AW200" i="145"/>
  <c r="AV200" i="145"/>
  <c r="AU200" i="145"/>
  <c r="AT200" i="145"/>
  <c r="AS200" i="145"/>
  <c r="AR200" i="145"/>
  <c r="AQ200" i="145"/>
  <c r="AP200" i="145"/>
  <c r="AO200" i="145"/>
  <c r="AN200" i="145"/>
  <c r="AM200" i="145"/>
  <c r="AL200" i="145"/>
  <c r="AK200" i="145"/>
  <c r="AJ200" i="145"/>
  <c r="AI200" i="145"/>
  <c r="AH200" i="145"/>
  <c r="AG200" i="145"/>
  <c r="AF200" i="145"/>
  <c r="AE200" i="145"/>
  <c r="AD200" i="145"/>
  <c r="Z200" i="145"/>
  <c r="Y200" i="145"/>
  <c r="X200" i="145"/>
  <c r="W200" i="145"/>
  <c r="V200" i="145"/>
  <c r="U200" i="145"/>
  <c r="T200" i="145"/>
  <c r="S200" i="145"/>
  <c r="R200" i="145"/>
  <c r="Q200" i="145"/>
  <c r="P200" i="145"/>
  <c r="O200" i="145"/>
  <c r="N200" i="145"/>
  <c r="M200" i="145"/>
  <c r="L200" i="145"/>
  <c r="K200" i="145"/>
  <c r="J200" i="145"/>
  <c r="I200" i="145"/>
  <c r="H200" i="145"/>
  <c r="G200" i="145"/>
  <c r="F200" i="145"/>
  <c r="E200" i="145"/>
  <c r="AZ199" i="145"/>
  <c r="AY199" i="145"/>
  <c r="AX199" i="145"/>
  <c r="AW199" i="145"/>
  <c r="AV199" i="145"/>
  <c r="AU199" i="145"/>
  <c r="AT199" i="145"/>
  <c r="AS199" i="145"/>
  <c r="AR199" i="145"/>
  <c r="AQ199" i="145"/>
  <c r="AP199" i="145"/>
  <c r="AO199" i="145"/>
  <c r="AN199" i="145"/>
  <c r="AM199" i="145"/>
  <c r="AL199" i="145"/>
  <c r="AK199" i="145"/>
  <c r="AJ199" i="145"/>
  <c r="AI199" i="145"/>
  <c r="AH199" i="145"/>
  <c r="AG199" i="145"/>
  <c r="AF199" i="145"/>
  <c r="AE199" i="145"/>
  <c r="AD199" i="145"/>
  <c r="Z199" i="145"/>
  <c r="Y199" i="145"/>
  <c r="X199" i="145"/>
  <c r="W199" i="145"/>
  <c r="V199" i="145"/>
  <c r="U199" i="145"/>
  <c r="T199" i="145"/>
  <c r="S199" i="145"/>
  <c r="R199" i="145"/>
  <c r="Q199" i="145"/>
  <c r="P199" i="145"/>
  <c r="O199" i="145"/>
  <c r="N199" i="145"/>
  <c r="M199" i="145"/>
  <c r="L199" i="145"/>
  <c r="K199" i="145"/>
  <c r="J199" i="145"/>
  <c r="I199" i="145"/>
  <c r="H199" i="145"/>
  <c r="G199" i="145"/>
  <c r="F199" i="145"/>
  <c r="E199" i="145"/>
  <c r="AZ198" i="145"/>
  <c r="AY198" i="145"/>
  <c r="AX198" i="145"/>
  <c r="AW198" i="145"/>
  <c r="AV198" i="145"/>
  <c r="AU198" i="145"/>
  <c r="AT198" i="145"/>
  <c r="AS198" i="145"/>
  <c r="AR198" i="145"/>
  <c r="AQ198" i="145"/>
  <c r="AP198" i="145"/>
  <c r="AO198" i="145"/>
  <c r="AN198" i="145"/>
  <c r="AM198" i="145"/>
  <c r="AL198" i="145"/>
  <c r="AK198" i="145"/>
  <c r="AJ198" i="145"/>
  <c r="AI198" i="145"/>
  <c r="AH198" i="145"/>
  <c r="AG198" i="145"/>
  <c r="AF198" i="145"/>
  <c r="AE198" i="145"/>
  <c r="AD198" i="145"/>
  <c r="Z198" i="145"/>
  <c r="Y198" i="145"/>
  <c r="X198" i="145"/>
  <c r="W198" i="145"/>
  <c r="V198" i="145"/>
  <c r="U198" i="145"/>
  <c r="T198" i="145"/>
  <c r="S198" i="145"/>
  <c r="R198" i="145"/>
  <c r="Q198" i="145"/>
  <c r="P198" i="145"/>
  <c r="O198" i="145"/>
  <c r="N198" i="145"/>
  <c r="M198" i="145"/>
  <c r="L198" i="145"/>
  <c r="K198" i="145"/>
  <c r="J198" i="145"/>
  <c r="I198" i="145"/>
  <c r="H198" i="145"/>
  <c r="G198" i="145"/>
  <c r="F198" i="145"/>
  <c r="E198" i="145"/>
  <c r="AZ197" i="145"/>
  <c r="AY197" i="145"/>
  <c r="AX197" i="145"/>
  <c r="AW197" i="145"/>
  <c r="AV197" i="145"/>
  <c r="AU197" i="145"/>
  <c r="AT197" i="145"/>
  <c r="AS197" i="145"/>
  <c r="AR197" i="145"/>
  <c r="AQ197" i="145"/>
  <c r="AP197" i="145"/>
  <c r="AO197" i="145"/>
  <c r="AN197" i="145"/>
  <c r="AM197" i="145"/>
  <c r="AL197" i="145"/>
  <c r="AK197" i="145"/>
  <c r="AJ197" i="145"/>
  <c r="AI197" i="145"/>
  <c r="AH197" i="145"/>
  <c r="AG197" i="145"/>
  <c r="AF197" i="145"/>
  <c r="AE197" i="145"/>
  <c r="AD197" i="145"/>
  <c r="Z197" i="145"/>
  <c r="Y197" i="145"/>
  <c r="X197" i="145"/>
  <c r="W197" i="145"/>
  <c r="V197" i="145"/>
  <c r="U197" i="145"/>
  <c r="T197" i="145"/>
  <c r="S197" i="145"/>
  <c r="R197" i="145"/>
  <c r="Q197" i="145"/>
  <c r="P197" i="145"/>
  <c r="O197" i="145"/>
  <c r="N197" i="145"/>
  <c r="M197" i="145"/>
  <c r="L197" i="145"/>
  <c r="K197" i="145"/>
  <c r="J197" i="145"/>
  <c r="I197" i="145"/>
  <c r="H197" i="145"/>
  <c r="G197" i="145"/>
  <c r="F197" i="145"/>
  <c r="E197" i="145"/>
  <c r="AZ196" i="145"/>
  <c r="AY196" i="145"/>
  <c r="AX196" i="145"/>
  <c r="AW196" i="145"/>
  <c r="AV196" i="145"/>
  <c r="AU196" i="145"/>
  <c r="AT196" i="145"/>
  <c r="AS196" i="145"/>
  <c r="AR196" i="145"/>
  <c r="AQ196" i="145"/>
  <c r="AP196" i="145"/>
  <c r="AO196" i="145"/>
  <c r="AN196" i="145"/>
  <c r="AM196" i="145"/>
  <c r="AL196" i="145"/>
  <c r="AK196" i="145"/>
  <c r="AJ196" i="145"/>
  <c r="AI196" i="145"/>
  <c r="AH196" i="145"/>
  <c r="AG196" i="145"/>
  <c r="AF196" i="145"/>
  <c r="AE196" i="145"/>
  <c r="AD196" i="145"/>
  <c r="Z196" i="145"/>
  <c r="Y196" i="145"/>
  <c r="X196" i="145"/>
  <c r="W196" i="145"/>
  <c r="V196" i="145"/>
  <c r="U196" i="145"/>
  <c r="T196" i="145"/>
  <c r="S196" i="145"/>
  <c r="R196" i="145"/>
  <c r="Q196" i="145"/>
  <c r="P196" i="145"/>
  <c r="O196" i="145"/>
  <c r="N196" i="145"/>
  <c r="M196" i="145"/>
  <c r="L196" i="145"/>
  <c r="K196" i="145"/>
  <c r="J196" i="145"/>
  <c r="I196" i="145"/>
  <c r="H196" i="145"/>
  <c r="G196" i="145"/>
  <c r="F196" i="145"/>
  <c r="E196" i="145"/>
  <c r="AZ195" i="145"/>
  <c r="AY195" i="145"/>
  <c r="AX195" i="145"/>
  <c r="AW195" i="145"/>
  <c r="AV195" i="145"/>
  <c r="AU195" i="145"/>
  <c r="AT195" i="145"/>
  <c r="AS195" i="145"/>
  <c r="AR195" i="145"/>
  <c r="AQ195" i="145"/>
  <c r="AP195" i="145"/>
  <c r="AO195" i="145"/>
  <c r="AN195" i="145"/>
  <c r="AM195" i="145"/>
  <c r="AL195" i="145"/>
  <c r="AK195" i="145"/>
  <c r="AJ195" i="145"/>
  <c r="AI195" i="145"/>
  <c r="AH195" i="145"/>
  <c r="AG195" i="145"/>
  <c r="AF195" i="145"/>
  <c r="AE195" i="145"/>
  <c r="AD195" i="145"/>
  <c r="Z195" i="145"/>
  <c r="Y195" i="145"/>
  <c r="X195" i="145"/>
  <c r="W195" i="145"/>
  <c r="V195" i="145"/>
  <c r="U195" i="145"/>
  <c r="T195" i="145"/>
  <c r="S195" i="145"/>
  <c r="R195" i="145"/>
  <c r="Q195" i="145"/>
  <c r="P195" i="145"/>
  <c r="O195" i="145"/>
  <c r="N195" i="145"/>
  <c r="M195" i="145"/>
  <c r="L195" i="145"/>
  <c r="K195" i="145"/>
  <c r="J195" i="145"/>
  <c r="I195" i="145"/>
  <c r="H195" i="145"/>
  <c r="G195" i="145"/>
  <c r="F195" i="145"/>
  <c r="E195" i="145"/>
  <c r="AZ194" i="145"/>
  <c r="AY194" i="145"/>
  <c r="AX194" i="145"/>
  <c r="AW194" i="145"/>
  <c r="AV194" i="145"/>
  <c r="AU194" i="145"/>
  <c r="AT194" i="145"/>
  <c r="AS194" i="145"/>
  <c r="AR194" i="145"/>
  <c r="AQ194" i="145"/>
  <c r="AP194" i="145"/>
  <c r="AO194" i="145"/>
  <c r="AN194" i="145"/>
  <c r="AM194" i="145"/>
  <c r="AL194" i="145"/>
  <c r="AK194" i="145"/>
  <c r="AJ194" i="145"/>
  <c r="AI194" i="145"/>
  <c r="AH194" i="145"/>
  <c r="AG194" i="145"/>
  <c r="AF194" i="145"/>
  <c r="AE194" i="145"/>
  <c r="AD194" i="145"/>
  <c r="Z194" i="145"/>
  <c r="Y194" i="145"/>
  <c r="X194" i="145"/>
  <c r="W194" i="145"/>
  <c r="V194" i="145"/>
  <c r="U194" i="145"/>
  <c r="T194" i="145"/>
  <c r="S194" i="145"/>
  <c r="R194" i="145"/>
  <c r="Q194" i="145"/>
  <c r="P194" i="145"/>
  <c r="O194" i="145"/>
  <c r="N194" i="145"/>
  <c r="M194" i="145"/>
  <c r="L194" i="145"/>
  <c r="K194" i="145"/>
  <c r="J194" i="145"/>
  <c r="I194" i="145"/>
  <c r="H194" i="145"/>
  <c r="G194" i="145"/>
  <c r="F194" i="145"/>
  <c r="E194" i="145"/>
  <c r="AZ193" i="145"/>
  <c r="AY193" i="145"/>
  <c r="AX193" i="145"/>
  <c r="AW193" i="145"/>
  <c r="AV193" i="145"/>
  <c r="AU193" i="145"/>
  <c r="AT193" i="145"/>
  <c r="AS193" i="145"/>
  <c r="AR193" i="145"/>
  <c r="AQ193" i="145"/>
  <c r="AP193" i="145"/>
  <c r="AO193" i="145"/>
  <c r="AN193" i="145"/>
  <c r="AM193" i="145"/>
  <c r="AL193" i="145"/>
  <c r="AK193" i="145"/>
  <c r="AJ193" i="145"/>
  <c r="AI193" i="145"/>
  <c r="AH193" i="145"/>
  <c r="AG193" i="145"/>
  <c r="AF193" i="145"/>
  <c r="AE193" i="145"/>
  <c r="AD193" i="145"/>
  <c r="Z193" i="145"/>
  <c r="Y193" i="145"/>
  <c r="X193" i="145"/>
  <c r="W193" i="145"/>
  <c r="V193" i="145"/>
  <c r="U193" i="145"/>
  <c r="T193" i="145"/>
  <c r="S193" i="145"/>
  <c r="R193" i="145"/>
  <c r="Q193" i="145"/>
  <c r="P193" i="145"/>
  <c r="O193" i="145"/>
  <c r="N193" i="145"/>
  <c r="M193" i="145"/>
  <c r="L193" i="145"/>
  <c r="K193" i="145"/>
  <c r="J193" i="145"/>
  <c r="I193" i="145"/>
  <c r="H193" i="145"/>
  <c r="G193" i="145"/>
  <c r="F193" i="145"/>
  <c r="E193" i="145"/>
  <c r="AZ192" i="145"/>
  <c r="AY192" i="145"/>
  <c r="AX192" i="145"/>
  <c r="AW192" i="145"/>
  <c r="AV192" i="145"/>
  <c r="AU192" i="145"/>
  <c r="AT192" i="145"/>
  <c r="AS192" i="145"/>
  <c r="AR192" i="145"/>
  <c r="AQ192" i="145"/>
  <c r="AP192" i="145"/>
  <c r="AO192" i="145"/>
  <c r="AN192" i="145"/>
  <c r="AM192" i="145"/>
  <c r="AL192" i="145"/>
  <c r="AK192" i="145"/>
  <c r="AJ192" i="145"/>
  <c r="AI192" i="145"/>
  <c r="AH192" i="145"/>
  <c r="AG192" i="145"/>
  <c r="AF192" i="145"/>
  <c r="AE192" i="145"/>
  <c r="AD192" i="145"/>
  <c r="Z192" i="145"/>
  <c r="Y192" i="145"/>
  <c r="X192" i="145"/>
  <c r="W192" i="145"/>
  <c r="V192" i="145"/>
  <c r="U192" i="145"/>
  <c r="T192" i="145"/>
  <c r="S192" i="145"/>
  <c r="R192" i="145"/>
  <c r="Q192" i="145"/>
  <c r="P192" i="145"/>
  <c r="O192" i="145"/>
  <c r="N192" i="145"/>
  <c r="M192" i="145"/>
  <c r="L192" i="145"/>
  <c r="K192" i="145"/>
  <c r="J192" i="145"/>
  <c r="I192" i="145"/>
  <c r="H192" i="145"/>
  <c r="G192" i="145"/>
  <c r="F192" i="145"/>
  <c r="E192" i="145"/>
  <c r="AZ191" i="145"/>
  <c r="AY191" i="145"/>
  <c r="AX191" i="145"/>
  <c r="AW191" i="145"/>
  <c r="AV191" i="145"/>
  <c r="AU191" i="145"/>
  <c r="AT191" i="145"/>
  <c r="AS191" i="145"/>
  <c r="AR191" i="145"/>
  <c r="AQ191" i="145"/>
  <c r="AP191" i="145"/>
  <c r="AO191" i="145"/>
  <c r="AN191" i="145"/>
  <c r="AM191" i="145"/>
  <c r="AL191" i="145"/>
  <c r="AK191" i="145"/>
  <c r="AJ191" i="145"/>
  <c r="AI191" i="145"/>
  <c r="AH191" i="145"/>
  <c r="AG191" i="145"/>
  <c r="AF191" i="145"/>
  <c r="AE191" i="145"/>
  <c r="AD191" i="145"/>
  <c r="Z191" i="145"/>
  <c r="Y191" i="145"/>
  <c r="X191" i="145"/>
  <c r="W191" i="145"/>
  <c r="V191" i="145"/>
  <c r="U191" i="145"/>
  <c r="T191" i="145"/>
  <c r="S191" i="145"/>
  <c r="R191" i="145"/>
  <c r="Q191" i="145"/>
  <c r="P191" i="145"/>
  <c r="O191" i="145"/>
  <c r="N191" i="145"/>
  <c r="M191" i="145"/>
  <c r="L191" i="145"/>
  <c r="K191" i="145"/>
  <c r="J191" i="145"/>
  <c r="I191" i="145"/>
  <c r="H191" i="145"/>
  <c r="G191" i="145"/>
  <c r="F191" i="145"/>
  <c r="E191" i="145"/>
  <c r="AZ190" i="145"/>
  <c r="AY190" i="145"/>
  <c r="AX190" i="145"/>
  <c r="AW190" i="145"/>
  <c r="AV190" i="145"/>
  <c r="AU190" i="145"/>
  <c r="AT190" i="145"/>
  <c r="AS190" i="145"/>
  <c r="AR190" i="145"/>
  <c r="AQ190" i="145"/>
  <c r="AP190" i="145"/>
  <c r="AO190" i="145"/>
  <c r="AN190" i="145"/>
  <c r="AM190" i="145"/>
  <c r="AL190" i="145"/>
  <c r="AK190" i="145"/>
  <c r="AJ190" i="145"/>
  <c r="AI190" i="145"/>
  <c r="AH190" i="145"/>
  <c r="AG190" i="145"/>
  <c r="AF190" i="145"/>
  <c r="AE190" i="145"/>
  <c r="AD190" i="145"/>
  <c r="Z190" i="145"/>
  <c r="Y190" i="145"/>
  <c r="X190" i="145"/>
  <c r="W190" i="145"/>
  <c r="V190" i="145"/>
  <c r="U190" i="145"/>
  <c r="T190" i="145"/>
  <c r="S190" i="145"/>
  <c r="R190" i="145"/>
  <c r="Q190" i="145"/>
  <c r="P190" i="145"/>
  <c r="O190" i="145"/>
  <c r="N190" i="145"/>
  <c r="M190" i="145"/>
  <c r="L190" i="145"/>
  <c r="K190" i="145"/>
  <c r="J190" i="145"/>
  <c r="I190" i="145"/>
  <c r="H190" i="145"/>
  <c r="G190" i="145"/>
  <c r="F190" i="145"/>
  <c r="E190" i="145"/>
  <c r="AZ189" i="145"/>
  <c r="AY189" i="145"/>
  <c r="AX189" i="145"/>
  <c r="AW189" i="145"/>
  <c r="AV189" i="145"/>
  <c r="AU189" i="145"/>
  <c r="AT189" i="145"/>
  <c r="AS189" i="145"/>
  <c r="AR189" i="145"/>
  <c r="AQ189" i="145"/>
  <c r="AP189" i="145"/>
  <c r="AO189" i="145"/>
  <c r="AN189" i="145"/>
  <c r="AM189" i="145"/>
  <c r="AL189" i="145"/>
  <c r="AK189" i="145"/>
  <c r="AJ189" i="145"/>
  <c r="AI189" i="145"/>
  <c r="AH189" i="145"/>
  <c r="AG189" i="145"/>
  <c r="AF189" i="145"/>
  <c r="AE189" i="145"/>
  <c r="AD189" i="145"/>
  <c r="Z189" i="145"/>
  <c r="Y189" i="145"/>
  <c r="X189" i="145"/>
  <c r="W189" i="145"/>
  <c r="V189" i="145"/>
  <c r="U189" i="145"/>
  <c r="T189" i="145"/>
  <c r="S189" i="145"/>
  <c r="R189" i="145"/>
  <c r="Q189" i="145"/>
  <c r="P189" i="145"/>
  <c r="O189" i="145"/>
  <c r="N189" i="145"/>
  <c r="M189" i="145"/>
  <c r="L189" i="145"/>
  <c r="K189" i="145"/>
  <c r="J189" i="145"/>
  <c r="I189" i="145"/>
  <c r="H189" i="145"/>
  <c r="G189" i="145"/>
  <c r="F189" i="145"/>
  <c r="E189" i="145"/>
  <c r="AZ188" i="145"/>
  <c r="AY188" i="145"/>
  <c r="AX188" i="145"/>
  <c r="AW188" i="145"/>
  <c r="AV188" i="145"/>
  <c r="AU188" i="145"/>
  <c r="AT188" i="145"/>
  <c r="AS188" i="145"/>
  <c r="AR188" i="145"/>
  <c r="AQ188" i="145"/>
  <c r="AP188" i="145"/>
  <c r="AO188" i="145"/>
  <c r="AN188" i="145"/>
  <c r="AM188" i="145"/>
  <c r="AL188" i="145"/>
  <c r="AK188" i="145"/>
  <c r="AJ188" i="145"/>
  <c r="AI188" i="145"/>
  <c r="AH188" i="145"/>
  <c r="AG188" i="145"/>
  <c r="AF188" i="145"/>
  <c r="AE188" i="145"/>
  <c r="AD188" i="145"/>
  <c r="Z188" i="145"/>
  <c r="Y188" i="145"/>
  <c r="X188" i="145"/>
  <c r="W188" i="145"/>
  <c r="V188" i="145"/>
  <c r="U188" i="145"/>
  <c r="T188" i="145"/>
  <c r="S188" i="145"/>
  <c r="R188" i="145"/>
  <c r="Q188" i="145"/>
  <c r="P188" i="145"/>
  <c r="O188" i="145"/>
  <c r="N188" i="145"/>
  <c r="M188" i="145"/>
  <c r="L188" i="145"/>
  <c r="K188" i="145"/>
  <c r="J188" i="145"/>
  <c r="I188" i="145"/>
  <c r="H188" i="145"/>
  <c r="G188" i="145"/>
  <c r="F188" i="145"/>
  <c r="E188" i="145"/>
  <c r="AZ187" i="145"/>
  <c r="AY187" i="145"/>
  <c r="AX187" i="145"/>
  <c r="AW187" i="145"/>
  <c r="AV187" i="145"/>
  <c r="AU187" i="145"/>
  <c r="AT187" i="145"/>
  <c r="AS187" i="145"/>
  <c r="AR187" i="145"/>
  <c r="AQ187" i="145"/>
  <c r="AP187" i="145"/>
  <c r="AO187" i="145"/>
  <c r="AN187" i="145"/>
  <c r="AM187" i="145"/>
  <c r="AL187" i="145"/>
  <c r="AK187" i="145"/>
  <c r="AJ187" i="145"/>
  <c r="AI187" i="145"/>
  <c r="AH187" i="145"/>
  <c r="AG187" i="145"/>
  <c r="AF187" i="145"/>
  <c r="AE187" i="145"/>
  <c r="AD187" i="145"/>
  <c r="Z187" i="145"/>
  <c r="Y187" i="145"/>
  <c r="X187" i="145"/>
  <c r="W187" i="145"/>
  <c r="V187" i="145"/>
  <c r="U187" i="145"/>
  <c r="T187" i="145"/>
  <c r="S187" i="145"/>
  <c r="R187" i="145"/>
  <c r="Q187" i="145"/>
  <c r="P187" i="145"/>
  <c r="O187" i="145"/>
  <c r="N187" i="145"/>
  <c r="M187" i="145"/>
  <c r="L187" i="145"/>
  <c r="K187" i="145"/>
  <c r="J187" i="145"/>
  <c r="I187" i="145"/>
  <c r="H187" i="145"/>
  <c r="G187" i="145"/>
  <c r="F187" i="145"/>
  <c r="E187" i="145"/>
  <c r="AZ186" i="145"/>
  <c r="AY186" i="145"/>
  <c r="AX186" i="145"/>
  <c r="AW186" i="145"/>
  <c r="AV186" i="145"/>
  <c r="AU186" i="145"/>
  <c r="AT186" i="145"/>
  <c r="AS186" i="145"/>
  <c r="AR186" i="145"/>
  <c r="AQ186" i="145"/>
  <c r="AP186" i="145"/>
  <c r="AO186" i="145"/>
  <c r="AN186" i="145"/>
  <c r="AM186" i="145"/>
  <c r="AL186" i="145"/>
  <c r="AK186" i="145"/>
  <c r="AJ186" i="145"/>
  <c r="AI186" i="145"/>
  <c r="AH186" i="145"/>
  <c r="AG186" i="145"/>
  <c r="AF186" i="145"/>
  <c r="AE186" i="145"/>
  <c r="AD186" i="145"/>
  <c r="Z186" i="145"/>
  <c r="Y186" i="145"/>
  <c r="X186" i="145"/>
  <c r="W186" i="145"/>
  <c r="V186" i="145"/>
  <c r="U186" i="145"/>
  <c r="T186" i="145"/>
  <c r="S186" i="145"/>
  <c r="R186" i="145"/>
  <c r="Q186" i="145"/>
  <c r="P186" i="145"/>
  <c r="O186" i="145"/>
  <c r="N186" i="145"/>
  <c r="M186" i="145"/>
  <c r="L186" i="145"/>
  <c r="K186" i="145"/>
  <c r="J186" i="145"/>
  <c r="I186" i="145"/>
  <c r="H186" i="145"/>
  <c r="G186" i="145"/>
  <c r="F186" i="145"/>
  <c r="E186" i="145"/>
  <c r="AZ185" i="145"/>
  <c r="AY185" i="145"/>
  <c r="AX185" i="145"/>
  <c r="AW185" i="145"/>
  <c r="AV185" i="145"/>
  <c r="AU185" i="145"/>
  <c r="AT185" i="145"/>
  <c r="AS185" i="145"/>
  <c r="AR185" i="145"/>
  <c r="AQ185" i="145"/>
  <c r="AP185" i="145"/>
  <c r="AO185" i="145"/>
  <c r="AN185" i="145"/>
  <c r="AM185" i="145"/>
  <c r="AL185" i="145"/>
  <c r="AK185" i="145"/>
  <c r="AJ185" i="145"/>
  <c r="AI185" i="145"/>
  <c r="AH185" i="145"/>
  <c r="AG185" i="145"/>
  <c r="AF185" i="145"/>
  <c r="AE185" i="145"/>
  <c r="AD185" i="145"/>
  <c r="Z185" i="145"/>
  <c r="Y185" i="145"/>
  <c r="X185" i="145"/>
  <c r="W185" i="145"/>
  <c r="V185" i="145"/>
  <c r="U185" i="145"/>
  <c r="T185" i="145"/>
  <c r="S185" i="145"/>
  <c r="R185" i="145"/>
  <c r="Q185" i="145"/>
  <c r="P185" i="145"/>
  <c r="O185" i="145"/>
  <c r="N185" i="145"/>
  <c r="M185" i="145"/>
  <c r="L185" i="145"/>
  <c r="K185" i="145"/>
  <c r="J185" i="145"/>
  <c r="I185" i="145"/>
  <c r="H185" i="145"/>
  <c r="G185" i="145"/>
  <c r="F185" i="145"/>
  <c r="E185" i="145"/>
  <c r="AZ184" i="145"/>
  <c r="AY184" i="145"/>
  <c r="AX184" i="145"/>
  <c r="AW184" i="145"/>
  <c r="AV184" i="145"/>
  <c r="AU184" i="145"/>
  <c r="AT184" i="145"/>
  <c r="AS184" i="145"/>
  <c r="AR184" i="145"/>
  <c r="AQ184" i="145"/>
  <c r="AP184" i="145"/>
  <c r="AO184" i="145"/>
  <c r="AN184" i="145"/>
  <c r="AM184" i="145"/>
  <c r="AL184" i="145"/>
  <c r="AK184" i="145"/>
  <c r="AJ184" i="145"/>
  <c r="AI184" i="145"/>
  <c r="AH184" i="145"/>
  <c r="AG184" i="145"/>
  <c r="AF184" i="145"/>
  <c r="AE184" i="145"/>
  <c r="AD184" i="145"/>
  <c r="Z184" i="145"/>
  <c r="Y184" i="145"/>
  <c r="X184" i="145"/>
  <c r="W184" i="145"/>
  <c r="V184" i="145"/>
  <c r="U184" i="145"/>
  <c r="T184" i="145"/>
  <c r="S184" i="145"/>
  <c r="R184" i="145"/>
  <c r="Q184" i="145"/>
  <c r="P184" i="145"/>
  <c r="O184" i="145"/>
  <c r="N184" i="145"/>
  <c r="M184" i="145"/>
  <c r="L184" i="145"/>
  <c r="K184" i="145"/>
  <c r="J184" i="145"/>
  <c r="I184" i="145"/>
  <c r="H184" i="145"/>
  <c r="G184" i="145"/>
  <c r="F184" i="145"/>
  <c r="E184" i="145"/>
  <c r="AZ183" i="145"/>
  <c r="AY183" i="145"/>
  <c r="AX183" i="145"/>
  <c r="AW183" i="145"/>
  <c r="AV183" i="145"/>
  <c r="AU183" i="145"/>
  <c r="AT183" i="145"/>
  <c r="AS183" i="145"/>
  <c r="AR183" i="145"/>
  <c r="AQ183" i="145"/>
  <c r="AP183" i="145"/>
  <c r="AO183" i="145"/>
  <c r="AN183" i="145"/>
  <c r="AM183" i="145"/>
  <c r="AL183" i="145"/>
  <c r="AK183" i="145"/>
  <c r="AJ183" i="145"/>
  <c r="AI183" i="145"/>
  <c r="AH183" i="145"/>
  <c r="AG183" i="145"/>
  <c r="AF183" i="145"/>
  <c r="AE183" i="145"/>
  <c r="AD183" i="145"/>
  <c r="Z183" i="145"/>
  <c r="Y183" i="145"/>
  <c r="X183" i="145"/>
  <c r="W183" i="145"/>
  <c r="V183" i="145"/>
  <c r="U183" i="145"/>
  <c r="T183" i="145"/>
  <c r="S183" i="145"/>
  <c r="R183" i="145"/>
  <c r="Q183" i="145"/>
  <c r="P183" i="145"/>
  <c r="O183" i="145"/>
  <c r="N183" i="145"/>
  <c r="M183" i="145"/>
  <c r="L183" i="145"/>
  <c r="K183" i="145"/>
  <c r="J183" i="145"/>
  <c r="I183" i="145"/>
  <c r="H183" i="145"/>
  <c r="G183" i="145"/>
  <c r="F183" i="145"/>
  <c r="E183" i="145"/>
  <c r="AZ182" i="145"/>
  <c r="AY182" i="145"/>
  <c r="AX182" i="145"/>
  <c r="AW182" i="145"/>
  <c r="AV182" i="145"/>
  <c r="AU182" i="145"/>
  <c r="AT182" i="145"/>
  <c r="AS182" i="145"/>
  <c r="AR182" i="145"/>
  <c r="AQ182" i="145"/>
  <c r="AP182" i="145"/>
  <c r="AO182" i="145"/>
  <c r="AN182" i="145"/>
  <c r="AM182" i="145"/>
  <c r="AL182" i="145"/>
  <c r="AK182" i="145"/>
  <c r="AJ182" i="145"/>
  <c r="AI182" i="145"/>
  <c r="AH182" i="145"/>
  <c r="AG182" i="145"/>
  <c r="AF182" i="145"/>
  <c r="AE182" i="145"/>
  <c r="AD182" i="145"/>
  <c r="Z182" i="145"/>
  <c r="Y182" i="145"/>
  <c r="X182" i="145"/>
  <c r="W182" i="145"/>
  <c r="V182" i="145"/>
  <c r="U182" i="145"/>
  <c r="T182" i="145"/>
  <c r="S182" i="145"/>
  <c r="R182" i="145"/>
  <c r="Q182" i="145"/>
  <c r="P182" i="145"/>
  <c r="O182" i="145"/>
  <c r="N182" i="145"/>
  <c r="M182" i="145"/>
  <c r="L182" i="145"/>
  <c r="K182" i="145"/>
  <c r="J182" i="145"/>
  <c r="I182" i="145"/>
  <c r="H182" i="145"/>
  <c r="G182" i="145"/>
  <c r="F182" i="145"/>
  <c r="E182" i="145"/>
  <c r="AZ181" i="145"/>
  <c r="AY181" i="145"/>
  <c r="AX181" i="145"/>
  <c r="AW181" i="145"/>
  <c r="AV181" i="145"/>
  <c r="AU181" i="145"/>
  <c r="AT181" i="145"/>
  <c r="AS181" i="145"/>
  <c r="AR181" i="145"/>
  <c r="AQ181" i="145"/>
  <c r="AP181" i="145"/>
  <c r="AO181" i="145"/>
  <c r="AN181" i="145"/>
  <c r="AM181" i="145"/>
  <c r="AL181" i="145"/>
  <c r="AK181" i="145"/>
  <c r="AJ181" i="145"/>
  <c r="AI181" i="145"/>
  <c r="AH181" i="145"/>
  <c r="AG181" i="145"/>
  <c r="AF181" i="145"/>
  <c r="AE181" i="145"/>
  <c r="AD181" i="145"/>
  <c r="Z181" i="145"/>
  <c r="Y181" i="145"/>
  <c r="X181" i="145"/>
  <c r="W181" i="145"/>
  <c r="V181" i="145"/>
  <c r="U181" i="145"/>
  <c r="T181" i="145"/>
  <c r="S181" i="145"/>
  <c r="R181" i="145"/>
  <c r="Q181" i="145"/>
  <c r="P181" i="145"/>
  <c r="O181" i="145"/>
  <c r="N181" i="145"/>
  <c r="M181" i="145"/>
  <c r="L181" i="145"/>
  <c r="K181" i="145"/>
  <c r="J181" i="145"/>
  <c r="I181" i="145"/>
  <c r="H181" i="145"/>
  <c r="G181" i="145"/>
  <c r="F181" i="145"/>
  <c r="E181" i="145"/>
  <c r="AZ180" i="145"/>
  <c r="AY180" i="145"/>
  <c r="AX180" i="145"/>
  <c r="AW180" i="145"/>
  <c r="AV180" i="145"/>
  <c r="AU180" i="145"/>
  <c r="AT180" i="145"/>
  <c r="AS180" i="145"/>
  <c r="AR180" i="145"/>
  <c r="AQ180" i="145"/>
  <c r="AP180" i="145"/>
  <c r="AO180" i="145"/>
  <c r="AN180" i="145"/>
  <c r="AM180" i="145"/>
  <c r="AL180" i="145"/>
  <c r="AK180" i="145"/>
  <c r="AJ180" i="145"/>
  <c r="AI180" i="145"/>
  <c r="AH180" i="145"/>
  <c r="AG180" i="145"/>
  <c r="AF180" i="145"/>
  <c r="AE180" i="145"/>
  <c r="AD180" i="145"/>
  <c r="Z180" i="145"/>
  <c r="Y180" i="145"/>
  <c r="X180" i="145"/>
  <c r="W180" i="145"/>
  <c r="V180" i="145"/>
  <c r="U180" i="145"/>
  <c r="T180" i="145"/>
  <c r="S180" i="145"/>
  <c r="R180" i="145"/>
  <c r="Q180" i="145"/>
  <c r="P180" i="145"/>
  <c r="O180" i="145"/>
  <c r="N180" i="145"/>
  <c r="M180" i="145"/>
  <c r="L180" i="145"/>
  <c r="K180" i="145"/>
  <c r="J180" i="145"/>
  <c r="I180" i="145"/>
  <c r="H180" i="145"/>
  <c r="G180" i="145"/>
  <c r="F180" i="145"/>
  <c r="E180" i="145"/>
  <c r="AZ179" i="145"/>
  <c r="AY179" i="145"/>
  <c r="AX179" i="145"/>
  <c r="AW179" i="145"/>
  <c r="AV179" i="145"/>
  <c r="AU179" i="145"/>
  <c r="AT179" i="145"/>
  <c r="AS179" i="145"/>
  <c r="AR179" i="145"/>
  <c r="AQ179" i="145"/>
  <c r="AP179" i="145"/>
  <c r="AO179" i="145"/>
  <c r="AN179" i="145"/>
  <c r="AM179" i="145"/>
  <c r="AL179" i="145"/>
  <c r="AK179" i="145"/>
  <c r="AJ179" i="145"/>
  <c r="AI179" i="145"/>
  <c r="AH179" i="145"/>
  <c r="AG179" i="145"/>
  <c r="AF179" i="145"/>
  <c r="AE179" i="145"/>
  <c r="AD179" i="145"/>
  <c r="Z179" i="145"/>
  <c r="Y179" i="145"/>
  <c r="X179" i="145"/>
  <c r="W179" i="145"/>
  <c r="V179" i="145"/>
  <c r="U179" i="145"/>
  <c r="T179" i="145"/>
  <c r="S179" i="145"/>
  <c r="R179" i="145"/>
  <c r="Q179" i="145"/>
  <c r="P179" i="145"/>
  <c r="O179" i="145"/>
  <c r="N179" i="145"/>
  <c r="M179" i="145"/>
  <c r="L179" i="145"/>
  <c r="K179" i="145"/>
  <c r="J179" i="145"/>
  <c r="I179" i="145"/>
  <c r="H179" i="145"/>
  <c r="G179" i="145"/>
  <c r="F179" i="145"/>
  <c r="E179" i="145"/>
  <c r="AZ178" i="145"/>
  <c r="AY178" i="145"/>
  <c r="AX178" i="145"/>
  <c r="AW178" i="145"/>
  <c r="AV178" i="145"/>
  <c r="AU178" i="145"/>
  <c r="AT178" i="145"/>
  <c r="AS178" i="145"/>
  <c r="AR178" i="145"/>
  <c r="AQ178" i="145"/>
  <c r="AP178" i="145"/>
  <c r="AO178" i="145"/>
  <c r="AN178" i="145"/>
  <c r="AM178" i="145"/>
  <c r="AL178" i="145"/>
  <c r="AK178" i="145"/>
  <c r="AJ178" i="145"/>
  <c r="AI178" i="145"/>
  <c r="AH178" i="145"/>
  <c r="AG178" i="145"/>
  <c r="AF178" i="145"/>
  <c r="AE178" i="145"/>
  <c r="AD178" i="145"/>
  <c r="Z178" i="145"/>
  <c r="Y178" i="145"/>
  <c r="X178" i="145"/>
  <c r="W178" i="145"/>
  <c r="V178" i="145"/>
  <c r="U178" i="145"/>
  <c r="T178" i="145"/>
  <c r="S178" i="145"/>
  <c r="R178" i="145"/>
  <c r="Q178" i="145"/>
  <c r="P178" i="145"/>
  <c r="O178" i="145"/>
  <c r="N178" i="145"/>
  <c r="M178" i="145"/>
  <c r="L178" i="145"/>
  <c r="K178" i="145"/>
  <c r="J178" i="145"/>
  <c r="I178" i="145"/>
  <c r="H178" i="145"/>
  <c r="G178" i="145"/>
  <c r="F178" i="145"/>
  <c r="E178" i="145"/>
  <c r="AZ177" i="145"/>
  <c r="AY177" i="145"/>
  <c r="AX177" i="145"/>
  <c r="AW177" i="145"/>
  <c r="AV177" i="145"/>
  <c r="AU177" i="145"/>
  <c r="AT177" i="145"/>
  <c r="AS177" i="145"/>
  <c r="AR177" i="145"/>
  <c r="AQ177" i="145"/>
  <c r="AP177" i="145"/>
  <c r="AO177" i="145"/>
  <c r="AN177" i="145"/>
  <c r="AM177" i="145"/>
  <c r="AL177" i="145"/>
  <c r="AK177" i="145"/>
  <c r="AJ177" i="145"/>
  <c r="AI177" i="145"/>
  <c r="AH177" i="145"/>
  <c r="AG177" i="145"/>
  <c r="AF177" i="145"/>
  <c r="AE177" i="145"/>
  <c r="AD177" i="145"/>
  <c r="Z177" i="145"/>
  <c r="Y177" i="145"/>
  <c r="X177" i="145"/>
  <c r="W177" i="145"/>
  <c r="V177" i="145"/>
  <c r="U177" i="145"/>
  <c r="T177" i="145"/>
  <c r="S177" i="145"/>
  <c r="R177" i="145"/>
  <c r="Q177" i="145"/>
  <c r="P177" i="145"/>
  <c r="O177" i="145"/>
  <c r="N177" i="145"/>
  <c r="M177" i="145"/>
  <c r="L177" i="145"/>
  <c r="K177" i="145"/>
  <c r="J177" i="145"/>
  <c r="I177" i="145"/>
  <c r="H177" i="145"/>
  <c r="G177" i="145"/>
  <c r="F177" i="145"/>
  <c r="E177" i="145"/>
  <c r="AZ176" i="145"/>
  <c r="AY176" i="145"/>
  <c r="AX176" i="145"/>
  <c r="AW176" i="145"/>
  <c r="AV176" i="145"/>
  <c r="AU176" i="145"/>
  <c r="AT176" i="145"/>
  <c r="AS176" i="145"/>
  <c r="AR176" i="145"/>
  <c r="AQ176" i="145"/>
  <c r="AP176" i="145"/>
  <c r="AO176" i="145"/>
  <c r="AN176" i="145"/>
  <c r="AM176" i="145"/>
  <c r="AL176" i="145"/>
  <c r="AK176" i="145"/>
  <c r="AJ176" i="145"/>
  <c r="AI176" i="145"/>
  <c r="AH176" i="145"/>
  <c r="AG176" i="145"/>
  <c r="AF176" i="145"/>
  <c r="AE176" i="145"/>
  <c r="AD176" i="145"/>
  <c r="Z176" i="145"/>
  <c r="Y176" i="145"/>
  <c r="X176" i="145"/>
  <c r="W176" i="145"/>
  <c r="V176" i="145"/>
  <c r="U176" i="145"/>
  <c r="T176" i="145"/>
  <c r="S176" i="145"/>
  <c r="R176" i="145"/>
  <c r="Q176" i="145"/>
  <c r="P176" i="145"/>
  <c r="O176" i="145"/>
  <c r="N176" i="145"/>
  <c r="M176" i="145"/>
  <c r="L176" i="145"/>
  <c r="K176" i="145"/>
  <c r="J176" i="145"/>
  <c r="I176" i="145"/>
  <c r="H176" i="145"/>
  <c r="G176" i="145"/>
  <c r="F176" i="145"/>
  <c r="E176" i="145"/>
  <c r="AZ175" i="145"/>
  <c r="AY175" i="145"/>
  <c r="AX175" i="145"/>
  <c r="AW175" i="145"/>
  <c r="AV175" i="145"/>
  <c r="AU175" i="145"/>
  <c r="AT175" i="145"/>
  <c r="AS175" i="145"/>
  <c r="AR175" i="145"/>
  <c r="AQ175" i="145"/>
  <c r="AP175" i="145"/>
  <c r="AO175" i="145"/>
  <c r="AN175" i="145"/>
  <c r="AM175" i="145"/>
  <c r="AL175" i="145"/>
  <c r="AK175" i="145"/>
  <c r="AJ175" i="145"/>
  <c r="AI175" i="145"/>
  <c r="AH175" i="145"/>
  <c r="AG175" i="145"/>
  <c r="AF175" i="145"/>
  <c r="AE175" i="145"/>
  <c r="AD175" i="145"/>
  <c r="Z175" i="145"/>
  <c r="Y175" i="145"/>
  <c r="X175" i="145"/>
  <c r="W175" i="145"/>
  <c r="V175" i="145"/>
  <c r="U175" i="145"/>
  <c r="T175" i="145"/>
  <c r="S175" i="145"/>
  <c r="R175" i="145"/>
  <c r="Q175" i="145"/>
  <c r="P175" i="145"/>
  <c r="O175" i="145"/>
  <c r="N175" i="145"/>
  <c r="M175" i="145"/>
  <c r="L175" i="145"/>
  <c r="K175" i="145"/>
  <c r="J175" i="145"/>
  <c r="I175" i="145"/>
  <c r="H175" i="145"/>
  <c r="G175" i="145"/>
  <c r="F175" i="145"/>
  <c r="E175" i="145"/>
  <c r="AZ174" i="145"/>
  <c r="AY174" i="145"/>
  <c r="AX174" i="145"/>
  <c r="AW174" i="145"/>
  <c r="AV174" i="145"/>
  <c r="AU174" i="145"/>
  <c r="AT174" i="145"/>
  <c r="AS174" i="145"/>
  <c r="AR174" i="145"/>
  <c r="AQ174" i="145"/>
  <c r="AP174" i="145"/>
  <c r="AO174" i="145"/>
  <c r="AN174" i="145"/>
  <c r="AM174" i="145"/>
  <c r="AL174" i="145"/>
  <c r="AK174" i="145"/>
  <c r="AJ174" i="145"/>
  <c r="AI174" i="145"/>
  <c r="AH174" i="145"/>
  <c r="AG174" i="145"/>
  <c r="AF174" i="145"/>
  <c r="AE174" i="145"/>
  <c r="AD174" i="145"/>
  <c r="Z174" i="145"/>
  <c r="Y174" i="145"/>
  <c r="X174" i="145"/>
  <c r="W174" i="145"/>
  <c r="V174" i="145"/>
  <c r="U174" i="145"/>
  <c r="T174" i="145"/>
  <c r="S174" i="145"/>
  <c r="R174" i="145"/>
  <c r="Q174" i="145"/>
  <c r="P174" i="145"/>
  <c r="O174" i="145"/>
  <c r="N174" i="145"/>
  <c r="M174" i="145"/>
  <c r="L174" i="145"/>
  <c r="K174" i="145"/>
  <c r="J174" i="145"/>
  <c r="I174" i="145"/>
  <c r="H174" i="145"/>
  <c r="G174" i="145"/>
  <c r="F174" i="145"/>
  <c r="E174" i="145"/>
  <c r="AZ173" i="145"/>
  <c r="AY173" i="145"/>
  <c r="AX173" i="145"/>
  <c r="AW173" i="145"/>
  <c r="AV173" i="145"/>
  <c r="AU173" i="145"/>
  <c r="AT173" i="145"/>
  <c r="AS173" i="145"/>
  <c r="AR173" i="145"/>
  <c r="AQ173" i="145"/>
  <c r="AP173" i="145"/>
  <c r="AO173" i="145"/>
  <c r="AN173" i="145"/>
  <c r="AM173" i="145"/>
  <c r="AL173" i="145"/>
  <c r="AK173" i="145"/>
  <c r="AJ173" i="145"/>
  <c r="AI173" i="145"/>
  <c r="AH173" i="145"/>
  <c r="AG173" i="145"/>
  <c r="AF173" i="145"/>
  <c r="AE173" i="145"/>
  <c r="AD173" i="145"/>
  <c r="Z173" i="145"/>
  <c r="Y173" i="145"/>
  <c r="X173" i="145"/>
  <c r="W173" i="145"/>
  <c r="V173" i="145"/>
  <c r="U173" i="145"/>
  <c r="T173" i="145"/>
  <c r="S173" i="145"/>
  <c r="R173" i="145"/>
  <c r="Q173" i="145"/>
  <c r="P173" i="145"/>
  <c r="O173" i="145"/>
  <c r="N173" i="145"/>
  <c r="M173" i="145"/>
  <c r="L173" i="145"/>
  <c r="K173" i="145"/>
  <c r="J173" i="145"/>
  <c r="I173" i="145"/>
  <c r="H173" i="145"/>
  <c r="G173" i="145"/>
  <c r="F173" i="145"/>
  <c r="E173" i="145"/>
  <c r="AZ172" i="145"/>
  <c r="AY172" i="145"/>
  <c r="AX172" i="145"/>
  <c r="AW172" i="145"/>
  <c r="AV172" i="145"/>
  <c r="AU172" i="145"/>
  <c r="AT172" i="145"/>
  <c r="AS172" i="145"/>
  <c r="AR172" i="145"/>
  <c r="AQ172" i="145"/>
  <c r="AP172" i="145"/>
  <c r="AO172" i="145"/>
  <c r="AN172" i="145"/>
  <c r="AM172" i="145"/>
  <c r="AL172" i="145"/>
  <c r="AK172" i="145"/>
  <c r="AJ172" i="145"/>
  <c r="AI172" i="145"/>
  <c r="AH172" i="145"/>
  <c r="AG172" i="145"/>
  <c r="AF172" i="145"/>
  <c r="AE172" i="145"/>
  <c r="AD172" i="145"/>
  <c r="Z172" i="145"/>
  <c r="Y172" i="145"/>
  <c r="X172" i="145"/>
  <c r="W172" i="145"/>
  <c r="V172" i="145"/>
  <c r="U172" i="145"/>
  <c r="T172" i="145"/>
  <c r="S172" i="145"/>
  <c r="R172" i="145"/>
  <c r="Q172" i="145"/>
  <c r="P172" i="145"/>
  <c r="O172" i="145"/>
  <c r="N172" i="145"/>
  <c r="M172" i="145"/>
  <c r="L172" i="145"/>
  <c r="K172" i="145"/>
  <c r="J172" i="145"/>
  <c r="I172" i="145"/>
  <c r="H172" i="145"/>
  <c r="G172" i="145"/>
  <c r="F172" i="145"/>
  <c r="E172" i="145"/>
  <c r="AZ171" i="145"/>
  <c r="AY171" i="145"/>
  <c r="AX171" i="145"/>
  <c r="AW171" i="145"/>
  <c r="AV171" i="145"/>
  <c r="AU171" i="145"/>
  <c r="AT171" i="145"/>
  <c r="AS171" i="145"/>
  <c r="AR171" i="145"/>
  <c r="AQ171" i="145"/>
  <c r="AP171" i="145"/>
  <c r="AO171" i="145"/>
  <c r="AN171" i="145"/>
  <c r="AM171" i="145"/>
  <c r="AL171" i="145"/>
  <c r="AK171" i="145"/>
  <c r="AJ171" i="145"/>
  <c r="AI171" i="145"/>
  <c r="AH171" i="145"/>
  <c r="AG171" i="145"/>
  <c r="AF171" i="145"/>
  <c r="AE171" i="145"/>
  <c r="AD171" i="145"/>
  <c r="Z171" i="145"/>
  <c r="Y171" i="145"/>
  <c r="X171" i="145"/>
  <c r="W171" i="145"/>
  <c r="V171" i="145"/>
  <c r="U171" i="145"/>
  <c r="T171" i="145"/>
  <c r="S171" i="145"/>
  <c r="R171" i="145"/>
  <c r="Q171" i="145"/>
  <c r="P171" i="145"/>
  <c r="O171" i="145"/>
  <c r="N171" i="145"/>
  <c r="M171" i="145"/>
  <c r="L171" i="145"/>
  <c r="K171" i="145"/>
  <c r="J171" i="145"/>
  <c r="I171" i="145"/>
  <c r="H171" i="145"/>
  <c r="G171" i="145"/>
  <c r="F171" i="145"/>
  <c r="E171" i="145"/>
  <c r="AZ170" i="145"/>
  <c r="AY170" i="145"/>
  <c r="AX170" i="145"/>
  <c r="AW170" i="145"/>
  <c r="AV170" i="145"/>
  <c r="AU170" i="145"/>
  <c r="AT170" i="145"/>
  <c r="AS170" i="145"/>
  <c r="AR170" i="145"/>
  <c r="AQ170" i="145"/>
  <c r="AP170" i="145"/>
  <c r="AO170" i="145"/>
  <c r="AN170" i="145"/>
  <c r="AM170" i="145"/>
  <c r="AL170" i="145"/>
  <c r="AK170" i="145"/>
  <c r="AJ170" i="145"/>
  <c r="AI170" i="145"/>
  <c r="AH170" i="145"/>
  <c r="AG170" i="145"/>
  <c r="AF170" i="145"/>
  <c r="AE170" i="145"/>
  <c r="AD170" i="145"/>
  <c r="Z170" i="145"/>
  <c r="Y170" i="145"/>
  <c r="X170" i="145"/>
  <c r="W170" i="145"/>
  <c r="V170" i="145"/>
  <c r="U170" i="145"/>
  <c r="T170" i="145"/>
  <c r="S170" i="145"/>
  <c r="R170" i="145"/>
  <c r="Q170" i="145"/>
  <c r="P170" i="145"/>
  <c r="O170" i="145"/>
  <c r="N170" i="145"/>
  <c r="M170" i="145"/>
  <c r="L170" i="145"/>
  <c r="K170" i="145"/>
  <c r="J170" i="145"/>
  <c r="I170" i="145"/>
  <c r="H170" i="145"/>
  <c r="G170" i="145"/>
  <c r="F170" i="145"/>
  <c r="E170" i="145"/>
  <c r="AZ169" i="145"/>
  <c r="AY169" i="145"/>
  <c r="AX169" i="145"/>
  <c r="AW169" i="145"/>
  <c r="AV169" i="145"/>
  <c r="AU169" i="145"/>
  <c r="AT169" i="145"/>
  <c r="AS169" i="145"/>
  <c r="AR169" i="145"/>
  <c r="AQ169" i="145"/>
  <c r="AP169" i="145"/>
  <c r="AO169" i="145"/>
  <c r="AN169" i="145"/>
  <c r="AM169" i="145"/>
  <c r="AL169" i="145"/>
  <c r="AK169" i="145"/>
  <c r="AJ169" i="145"/>
  <c r="AI169" i="145"/>
  <c r="AH169" i="145"/>
  <c r="AG169" i="145"/>
  <c r="AF169" i="145"/>
  <c r="AE169" i="145"/>
  <c r="AD169" i="145"/>
  <c r="Z169" i="145"/>
  <c r="Y169" i="145"/>
  <c r="X169" i="145"/>
  <c r="W169" i="145"/>
  <c r="V169" i="145"/>
  <c r="U169" i="145"/>
  <c r="T169" i="145"/>
  <c r="S169" i="145"/>
  <c r="R169" i="145"/>
  <c r="Q169" i="145"/>
  <c r="P169" i="145"/>
  <c r="O169" i="145"/>
  <c r="N169" i="145"/>
  <c r="M169" i="145"/>
  <c r="L169" i="145"/>
  <c r="K169" i="145"/>
  <c r="J169" i="145"/>
  <c r="I169" i="145"/>
  <c r="H169" i="145"/>
  <c r="G169" i="145"/>
  <c r="F169" i="145"/>
  <c r="E169" i="145"/>
  <c r="AZ168" i="145"/>
  <c r="AY168" i="145"/>
  <c r="AX168" i="145"/>
  <c r="AW168" i="145"/>
  <c r="AV168" i="145"/>
  <c r="AU168" i="145"/>
  <c r="AT168" i="145"/>
  <c r="AS168" i="145"/>
  <c r="AR168" i="145"/>
  <c r="AQ168" i="145"/>
  <c r="AP168" i="145"/>
  <c r="AO168" i="145"/>
  <c r="AN168" i="145"/>
  <c r="AM168" i="145"/>
  <c r="AL168" i="145"/>
  <c r="AK168" i="145"/>
  <c r="AJ168" i="145"/>
  <c r="AI168" i="145"/>
  <c r="AH168" i="145"/>
  <c r="AG168" i="145"/>
  <c r="AF168" i="145"/>
  <c r="AE168" i="145"/>
  <c r="AD168" i="145"/>
  <c r="Z168" i="145"/>
  <c r="Y168" i="145"/>
  <c r="X168" i="145"/>
  <c r="W168" i="145"/>
  <c r="V168" i="145"/>
  <c r="U168" i="145"/>
  <c r="T168" i="145"/>
  <c r="S168" i="145"/>
  <c r="R168" i="145"/>
  <c r="Q168" i="145"/>
  <c r="P168" i="145"/>
  <c r="O168" i="145"/>
  <c r="N168" i="145"/>
  <c r="M168" i="145"/>
  <c r="L168" i="145"/>
  <c r="K168" i="145"/>
  <c r="J168" i="145"/>
  <c r="I168" i="145"/>
  <c r="H168" i="145"/>
  <c r="G168" i="145"/>
  <c r="F168" i="145"/>
  <c r="E168" i="145"/>
  <c r="AZ167" i="145"/>
  <c r="AY167" i="145"/>
  <c r="AX167" i="145"/>
  <c r="AW167" i="145"/>
  <c r="AV167" i="145"/>
  <c r="AU167" i="145"/>
  <c r="AT167" i="145"/>
  <c r="AS167" i="145"/>
  <c r="AR167" i="145"/>
  <c r="AQ167" i="145"/>
  <c r="AP167" i="145"/>
  <c r="AO167" i="145"/>
  <c r="AN167" i="145"/>
  <c r="AM167" i="145"/>
  <c r="AL167" i="145"/>
  <c r="AK167" i="145"/>
  <c r="AJ167" i="145"/>
  <c r="AI167" i="145"/>
  <c r="AH167" i="145"/>
  <c r="AG167" i="145"/>
  <c r="AF167" i="145"/>
  <c r="AE167" i="145"/>
  <c r="AD167" i="145"/>
  <c r="Z167" i="145"/>
  <c r="Y167" i="145"/>
  <c r="X167" i="145"/>
  <c r="W167" i="145"/>
  <c r="V167" i="145"/>
  <c r="U167" i="145"/>
  <c r="T167" i="145"/>
  <c r="S167" i="145"/>
  <c r="R167" i="145"/>
  <c r="Q167" i="145"/>
  <c r="P167" i="145"/>
  <c r="O167" i="145"/>
  <c r="N167" i="145"/>
  <c r="M167" i="145"/>
  <c r="L167" i="145"/>
  <c r="K167" i="145"/>
  <c r="J167" i="145"/>
  <c r="I167" i="145"/>
  <c r="H167" i="145"/>
  <c r="G167" i="145"/>
  <c r="F167" i="145"/>
  <c r="E167" i="145"/>
  <c r="AZ166" i="145"/>
  <c r="AY166" i="145"/>
  <c r="AX166" i="145"/>
  <c r="AW166" i="145"/>
  <c r="AV166" i="145"/>
  <c r="AU166" i="145"/>
  <c r="AT166" i="145"/>
  <c r="AS166" i="145"/>
  <c r="AR166" i="145"/>
  <c r="AQ166" i="145"/>
  <c r="AP166" i="145"/>
  <c r="AO166" i="145"/>
  <c r="AN166" i="145"/>
  <c r="AM166" i="145"/>
  <c r="AL166" i="145"/>
  <c r="AK166" i="145"/>
  <c r="AJ166" i="145"/>
  <c r="AI166" i="145"/>
  <c r="AH166" i="145"/>
  <c r="AG166" i="145"/>
  <c r="AF166" i="145"/>
  <c r="AE166" i="145"/>
  <c r="AD166" i="145"/>
  <c r="Z166" i="145"/>
  <c r="Y166" i="145"/>
  <c r="X166" i="145"/>
  <c r="W166" i="145"/>
  <c r="V166" i="145"/>
  <c r="U166" i="145"/>
  <c r="T166" i="145"/>
  <c r="S166" i="145"/>
  <c r="R166" i="145"/>
  <c r="Q166" i="145"/>
  <c r="P166" i="145"/>
  <c r="O166" i="145"/>
  <c r="N166" i="145"/>
  <c r="M166" i="145"/>
  <c r="L166" i="145"/>
  <c r="K166" i="145"/>
  <c r="J166" i="145"/>
  <c r="I166" i="145"/>
  <c r="H166" i="145"/>
  <c r="G166" i="145"/>
  <c r="F166" i="145"/>
  <c r="E166" i="145"/>
  <c r="AZ165" i="145"/>
  <c r="AY165" i="145"/>
  <c r="AX165" i="145"/>
  <c r="AW165" i="145"/>
  <c r="AV165" i="145"/>
  <c r="AU165" i="145"/>
  <c r="AT165" i="145"/>
  <c r="AS165" i="145"/>
  <c r="AR165" i="145"/>
  <c r="AQ165" i="145"/>
  <c r="AP165" i="145"/>
  <c r="AO165" i="145"/>
  <c r="AN165" i="145"/>
  <c r="AM165" i="145"/>
  <c r="AL165" i="145"/>
  <c r="AK165" i="145"/>
  <c r="AJ165" i="145"/>
  <c r="AI165" i="145"/>
  <c r="AH165" i="145"/>
  <c r="AG165" i="145"/>
  <c r="AF165" i="145"/>
  <c r="AE165" i="145"/>
  <c r="AD165" i="145"/>
  <c r="Z165" i="145"/>
  <c r="Y165" i="145"/>
  <c r="X165" i="145"/>
  <c r="W165" i="145"/>
  <c r="V165" i="145"/>
  <c r="U165" i="145"/>
  <c r="T165" i="145"/>
  <c r="S165" i="145"/>
  <c r="R165" i="145"/>
  <c r="Q165" i="145"/>
  <c r="P165" i="145"/>
  <c r="O165" i="145"/>
  <c r="N165" i="145"/>
  <c r="M165" i="145"/>
  <c r="L165" i="145"/>
  <c r="K165" i="145"/>
  <c r="J165" i="145"/>
  <c r="I165" i="145"/>
  <c r="H165" i="145"/>
  <c r="G165" i="145"/>
  <c r="F165" i="145"/>
  <c r="E165" i="145"/>
  <c r="AZ164" i="145"/>
  <c r="AY164" i="145"/>
  <c r="AX164" i="145"/>
  <c r="AW164" i="145"/>
  <c r="AV164" i="145"/>
  <c r="AU164" i="145"/>
  <c r="AT164" i="145"/>
  <c r="AS164" i="145"/>
  <c r="AR164" i="145"/>
  <c r="AQ164" i="145"/>
  <c r="AP164" i="145"/>
  <c r="AO164" i="145"/>
  <c r="AN164" i="145"/>
  <c r="AM164" i="145"/>
  <c r="AL164" i="145"/>
  <c r="AK164" i="145"/>
  <c r="AJ164" i="145"/>
  <c r="AI164" i="145"/>
  <c r="AH164" i="145"/>
  <c r="AG164" i="145"/>
  <c r="AF164" i="145"/>
  <c r="AE164" i="145"/>
  <c r="AD164" i="145"/>
  <c r="Z164" i="145"/>
  <c r="Y164" i="145"/>
  <c r="X164" i="145"/>
  <c r="W164" i="145"/>
  <c r="V164" i="145"/>
  <c r="U164" i="145"/>
  <c r="T164" i="145"/>
  <c r="S164" i="145"/>
  <c r="R164" i="145"/>
  <c r="Q164" i="145"/>
  <c r="P164" i="145"/>
  <c r="O164" i="145"/>
  <c r="N164" i="145"/>
  <c r="M164" i="145"/>
  <c r="L164" i="145"/>
  <c r="K164" i="145"/>
  <c r="J164" i="145"/>
  <c r="I164" i="145"/>
  <c r="H164" i="145"/>
  <c r="G164" i="145"/>
  <c r="F164" i="145"/>
  <c r="E164" i="145"/>
  <c r="AZ163" i="145"/>
  <c r="AY163" i="145"/>
  <c r="AX163" i="145"/>
  <c r="AW163" i="145"/>
  <c r="AV163" i="145"/>
  <c r="AU163" i="145"/>
  <c r="AT163" i="145"/>
  <c r="AS163" i="145"/>
  <c r="AR163" i="145"/>
  <c r="AQ163" i="145"/>
  <c r="AP163" i="145"/>
  <c r="AO163" i="145"/>
  <c r="AN163" i="145"/>
  <c r="AM163" i="145"/>
  <c r="AL163" i="145"/>
  <c r="AK163" i="145"/>
  <c r="AJ163" i="145"/>
  <c r="AI163" i="145"/>
  <c r="AH163" i="145"/>
  <c r="AG163" i="145"/>
  <c r="AF163" i="145"/>
  <c r="AE163" i="145"/>
  <c r="AD163" i="145"/>
  <c r="Z163" i="145"/>
  <c r="Y163" i="145"/>
  <c r="X163" i="145"/>
  <c r="W163" i="145"/>
  <c r="V163" i="145"/>
  <c r="U163" i="145"/>
  <c r="T163" i="145"/>
  <c r="S163" i="145"/>
  <c r="R163" i="145"/>
  <c r="Q163" i="145"/>
  <c r="P163" i="145"/>
  <c r="O163" i="145"/>
  <c r="N163" i="145"/>
  <c r="M163" i="145"/>
  <c r="L163" i="145"/>
  <c r="K163" i="145"/>
  <c r="J163" i="145"/>
  <c r="I163" i="145"/>
  <c r="H163" i="145"/>
  <c r="G163" i="145"/>
  <c r="F163" i="145"/>
  <c r="E163" i="145"/>
  <c r="AZ162" i="145"/>
  <c r="AY162" i="145"/>
  <c r="AX162" i="145"/>
  <c r="AW162" i="145"/>
  <c r="AV162" i="145"/>
  <c r="AU162" i="145"/>
  <c r="AT162" i="145"/>
  <c r="AS162" i="145"/>
  <c r="AR162" i="145"/>
  <c r="AQ162" i="145"/>
  <c r="AP162" i="145"/>
  <c r="AO162" i="145"/>
  <c r="AN162" i="145"/>
  <c r="AM162" i="145"/>
  <c r="AL162" i="145"/>
  <c r="AK162" i="145"/>
  <c r="AJ162" i="145"/>
  <c r="AI162" i="145"/>
  <c r="AH162" i="145"/>
  <c r="AG162" i="145"/>
  <c r="AF162" i="145"/>
  <c r="AE162" i="145"/>
  <c r="AD162" i="145"/>
  <c r="Z162" i="145"/>
  <c r="Y162" i="145"/>
  <c r="X162" i="145"/>
  <c r="W162" i="145"/>
  <c r="V162" i="145"/>
  <c r="U162" i="145"/>
  <c r="T162" i="145"/>
  <c r="S162" i="145"/>
  <c r="R162" i="145"/>
  <c r="Q162" i="145"/>
  <c r="P162" i="145"/>
  <c r="O162" i="145"/>
  <c r="N162" i="145"/>
  <c r="M162" i="145"/>
  <c r="L162" i="145"/>
  <c r="K162" i="145"/>
  <c r="J162" i="145"/>
  <c r="I162" i="145"/>
  <c r="H162" i="145"/>
  <c r="G162" i="145"/>
  <c r="F162" i="145"/>
  <c r="E162" i="145"/>
  <c r="AZ161" i="145"/>
  <c r="AY161" i="145"/>
  <c r="AX161" i="145"/>
  <c r="AW161" i="145"/>
  <c r="AV161" i="145"/>
  <c r="AU161" i="145"/>
  <c r="AT161" i="145"/>
  <c r="AS161" i="145"/>
  <c r="AR161" i="145"/>
  <c r="AQ161" i="145"/>
  <c r="AP161" i="145"/>
  <c r="AO161" i="145"/>
  <c r="AN161" i="145"/>
  <c r="AM161" i="145"/>
  <c r="AL161" i="145"/>
  <c r="AK161" i="145"/>
  <c r="AJ161" i="145"/>
  <c r="AI161" i="145"/>
  <c r="AH161" i="145"/>
  <c r="AG161" i="145"/>
  <c r="AF161" i="145"/>
  <c r="AE161" i="145"/>
  <c r="AD161" i="145"/>
  <c r="Z161" i="145"/>
  <c r="Y161" i="145"/>
  <c r="X161" i="145"/>
  <c r="W161" i="145"/>
  <c r="V161" i="145"/>
  <c r="U161" i="145"/>
  <c r="T161" i="145"/>
  <c r="S161" i="145"/>
  <c r="R161" i="145"/>
  <c r="Q161" i="145"/>
  <c r="P161" i="145"/>
  <c r="O161" i="145"/>
  <c r="N161" i="145"/>
  <c r="M161" i="145"/>
  <c r="L161" i="145"/>
  <c r="K161" i="145"/>
  <c r="J161" i="145"/>
  <c r="I161" i="145"/>
  <c r="H161" i="145"/>
  <c r="G161" i="145"/>
  <c r="F161" i="145"/>
  <c r="E161" i="145"/>
  <c r="AZ160" i="145"/>
  <c r="AY160" i="145"/>
  <c r="AX160" i="145"/>
  <c r="AW160" i="145"/>
  <c r="AV160" i="145"/>
  <c r="AU160" i="145"/>
  <c r="AT160" i="145"/>
  <c r="AS160" i="145"/>
  <c r="AR160" i="145"/>
  <c r="AQ160" i="145"/>
  <c r="AP160" i="145"/>
  <c r="AO160" i="145"/>
  <c r="AN160" i="145"/>
  <c r="AM160" i="145"/>
  <c r="AL160" i="145"/>
  <c r="AK160" i="145"/>
  <c r="AJ160" i="145"/>
  <c r="AI160" i="145"/>
  <c r="AH160" i="145"/>
  <c r="AG160" i="145"/>
  <c r="AF160" i="145"/>
  <c r="AE160" i="145"/>
  <c r="AD160" i="145"/>
  <c r="Z160" i="145"/>
  <c r="Y160" i="145"/>
  <c r="X160" i="145"/>
  <c r="W160" i="145"/>
  <c r="V160" i="145"/>
  <c r="U160" i="145"/>
  <c r="T160" i="145"/>
  <c r="S160" i="145"/>
  <c r="R160" i="145"/>
  <c r="Q160" i="145"/>
  <c r="P160" i="145"/>
  <c r="O160" i="145"/>
  <c r="N160" i="145"/>
  <c r="M160" i="145"/>
  <c r="L160" i="145"/>
  <c r="K160" i="145"/>
  <c r="J160" i="145"/>
  <c r="I160" i="145"/>
  <c r="H160" i="145"/>
  <c r="G160" i="145"/>
  <c r="F160" i="145"/>
  <c r="E160" i="145"/>
  <c r="AZ159" i="145"/>
  <c r="AY159" i="145"/>
  <c r="AX159" i="145"/>
  <c r="AW159" i="145"/>
  <c r="AV159" i="145"/>
  <c r="AU159" i="145"/>
  <c r="AT159" i="145"/>
  <c r="AS159" i="145"/>
  <c r="AR159" i="145"/>
  <c r="AQ159" i="145"/>
  <c r="AP159" i="145"/>
  <c r="AO159" i="145"/>
  <c r="AN159" i="145"/>
  <c r="AM159" i="145"/>
  <c r="AL159" i="145"/>
  <c r="AK159" i="145"/>
  <c r="AJ159" i="145"/>
  <c r="AI159" i="145"/>
  <c r="AH159" i="145"/>
  <c r="AG159" i="145"/>
  <c r="AF159" i="145"/>
  <c r="AE159" i="145"/>
  <c r="AD159" i="145"/>
  <c r="Z159" i="145"/>
  <c r="Y159" i="145"/>
  <c r="X159" i="145"/>
  <c r="W159" i="145"/>
  <c r="V159" i="145"/>
  <c r="U159" i="145"/>
  <c r="T159" i="145"/>
  <c r="S159" i="145"/>
  <c r="R159" i="145"/>
  <c r="Q159" i="145"/>
  <c r="P159" i="145"/>
  <c r="O159" i="145"/>
  <c r="N159" i="145"/>
  <c r="M159" i="145"/>
  <c r="L159" i="145"/>
  <c r="K159" i="145"/>
  <c r="J159" i="145"/>
  <c r="I159" i="145"/>
  <c r="H159" i="145"/>
  <c r="G159" i="145"/>
  <c r="F159" i="145"/>
  <c r="E159" i="145"/>
  <c r="AZ158" i="145"/>
  <c r="AY158" i="145"/>
  <c r="AX158" i="145"/>
  <c r="AW158" i="145"/>
  <c r="AV158" i="145"/>
  <c r="AU158" i="145"/>
  <c r="AT158" i="145"/>
  <c r="AS158" i="145"/>
  <c r="AR158" i="145"/>
  <c r="AQ158" i="145"/>
  <c r="AP158" i="145"/>
  <c r="AO158" i="145"/>
  <c r="AN158" i="145"/>
  <c r="AM158" i="145"/>
  <c r="AL158" i="145"/>
  <c r="AK158" i="145"/>
  <c r="AJ158" i="145"/>
  <c r="AI158" i="145"/>
  <c r="AH158" i="145"/>
  <c r="AG158" i="145"/>
  <c r="AF158" i="145"/>
  <c r="AE158" i="145"/>
  <c r="AD158" i="145"/>
  <c r="Z158" i="145"/>
  <c r="Y158" i="145"/>
  <c r="X158" i="145"/>
  <c r="W158" i="145"/>
  <c r="V158" i="145"/>
  <c r="U158" i="145"/>
  <c r="T158" i="145"/>
  <c r="S158" i="145"/>
  <c r="R158" i="145"/>
  <c r="Q158" i="145"/>
  <c r="P158" i="145"/>
  <c r="O158" i="145"/>
  <c r="N158" i="145"/>
  <c r="M158" i="145"/>
  <c r="L158" i="145"/>
  <c r="K158" i="145"/>
  <c r="J158" i="145"/>
  <c r="I158" i="145"/>
  <c r="H158" i="145"/>
  <c r="G158" i="145"/>
  <c r="F158" i="145"/>
  <c r="E158" i="145"/>
  <c r="AZ157" i="145"/>
  <c r="AY157" i="145"/>
  <c r="AX157" i="145"/>
  <c r="AW157" i="145"/>
  <c r="AV157" i="145"/>
  <c r="AU157" i="145"/>
  <c r="AT157" i="145"/>
  <c r="AS157" i="145"/>
  <c r="AR157" i="145"/>
  <c r="AQ157" i="145"/>
  <c r="AP157" i="145"/>
  <c r="AO157" i="145"/>
  <c r="AN157" i="145"/>
  <c r="AM157" i="145"/>
  <c r="AL157" i="145"/>
  <c r="AK157" i="145"/>
  <c r="AJ157" i="145"/>
  <c r="AI157" i="145"/>
  <c r="AH157" i="145"/>
  <c r="AG157" i="145"/>
  <c r="AF157" i="145"/>
  <c r="AE157" i="145"/>
  <c r="AD157" i="145"/>
  <c r="Z157" i="145"/>
  <c r="Y157" i="145"/>
  <c r="X157" i="145"/>
  <c r="W157" i="145"/>
  <c r="V157" i="145"/>
  <c r="U157" i="145"/>
  <c r="T157" i="145"/>
  <c r="S157" i="145"/>
  <c r="R157" i="145"/>
  <c r="Q157" i="145"/>
  <c r="P157" i="145"/>
  <c r="O157" i="145"/>
  <c r="N157" i="145"/>
  <c r="M157" i="145"/>
  <c r="L157" i="145"/>
  <c r="K157" i="145"/>
  <c r="J157" i="145"/>
  <c r="I157" i="145"/>
  <c r="H157" i="145"/>
  <c r="G157" i="145"/>
  <c r="F157" i="145"/>
  <c r="E157" i="145"/>
  <c r="AZ156" i="145"/>
  <c r="AY156" i="145"/>
  <c r="AX156" i="145"/>
  <c r="AW156" i="145"/>
  <c r="AV156" i="145"/>
  <c r="AU156" i="145"/>
  <c r="AT156" i="145"/>
  <c r="AS156" i="145"/>
  <c r="AR156" i="145"/>
  <c r="AQ156" i="145"/>
  <c r="AP156" i="145"/>
  <c r="AO156" i="145"/>
  <c r="AN156" i="145"/>
  <c r="AM156" i="145"/>
  <c r="AL156" i="145"/>
  <c r="AK156" i="145"/>
  <c r="AJ156" i="145"/>
  <c r="AI156" i="145"/>
  <c r="AH156" i="145"/>
  <c r="AG156" i="145"/>
  <c r="AF156" i="145"/>
  <c r="AE156" i="145"/>
  <c r="AD156" i="145"/>
  <c r="Z156" i="145"/>
  <c r="Y156" i="145"/>
  <c r="X156" i="145"/>
  <c r="W156" i="145"/>
  <c r="V156" i="145"/>
  <c r="U156" i="145"/>
  <c r="T156" i="145"/>
  <c r="S156" i="145"/>
  <c r="R156" i="145"/>
  <c r="Q156" i="145"/>
  <c r="P156" i="145"/>
  <c r="O156" i="145"/>
  <c r="N156" i="145"/>
  <c r="M156" i="145"/>
  <c r="L156" i="145"/>
  <c r="K156" i="145"/>
  <c r="J156" i="145"/>
  <c r="I156" i="145"/>
  <c r="H156" i="145"/>
  <c r="G156" i="145"/>
  <c r="F156" i="145"/>
  <c r="E156" i="145"/>
  <c r="AZ155" i="145"/>
  <c r="AY155" i="145"/>
  <c r="AX155" i="145"/>
  <c r="AW155" i="145"/>
  <c r="AV155" i="145"/>
  <c r="AU155" i="145"/>
  <c r="AT155" i="145"/>
  <c r="AS155" i="145"/>
  <c r="AR155" i="145"/>
  <c r="AQ155" i="145"/>
  <c r="AP155" i="145"/>
  <c r="AO155" i="145"/>
  <c r="AN155" i="145"/>
  <c r="AM155" i="145"/>
  <c r="AL155" i="145"/>
  <c r="AK155" i="145"/>
  <c r="AJ155" i="145"/>
  <c r="AI155" i="145"/>
  <c r="AH155" i="145"/>
  <c r="AG155" i="145"/>
  <c r="AF155" i="145"/>
  <c r="AE155" i="145"/>
  <c r="AD155" i="145"/>
  <c r="Z155" i="145"/>
  <c r="Y155" i="145"/>
  <c r="X155" i="145"/>
  <c r="W155" i="145"/>
  <c r="V155" i="145"/>
  <c r="U155" i="145"/>
  <c r="T155" i="145"/>
  <c r="S155" i="145"/>
  <c r="R155" i="145"/>
  <c r="Q155" i="145"/>
  <c r="P155" i="145"/>
  <c r="O155" i="145"/>
  <c r="N155" i="145"/>
  <c r="M155" i="145"/>
  <c r="L155" i="145"/>
  <c r="K155" i="145"/>
  <c r="J155" i="145"/>
  <c r="I155" i="145"/>
  <c r="H155" i="145"/>
  <c r="G155" i="145"/>
  <c r="F155" i="145"/>
  <c r="E155" i="145"/>
  <c r="AZ154" i="145"/>
  <c r="AY154" i="145"/>
  <c r="AX154" i="145"/>
  <c r="AW154" i="145"/>
  <c r="AV154" i="145"/>
  <c r="AU154" i="145"/>
  <c r="AT154" i="145"/>
  <c r="AS154" i="145"/>
  <c r="AR154" i="145"/>
  <c r="AQ154" i="145"/>
  <c r="AP154" i="145"/>
  <c r="AO154" i="145"/>
  <c r="AN154" i="145"/>
  <c r="AM154" i="145"/>
  <c r="AL154" i="145"/>
  <c r="AK154" i="145"/>
  <c r="AJ154" i="145"/>
  <c r="AI154" i="145"/>
  <c r="AH154" i="145"/>
  <c r="AG154" i="145"/>
  <c r="AF154" i="145"/>
  <c r="AE154" i="145"/>
  <c r="AD154" i="145"/>
  <c r="Z154" i="145"/>
  <c r="Y154" i="145"/>
  <c r="X154" i="145"/>
  <c r="W154" i="145"/>
  <c r="V154" i="145"/>
  <c r="U154" i="145"/>
  <c r="T154" i="145"/>
  <c r="S154" i="145"/>
  <c r="R154" i="145"/>
  <c r="Q154" i="145"/>
  <c r="P154" i="145"/>
  <c r="O154" i="145"/>
  <c r="N154" i="145"/>
  <c r="M154" i="145"/>
  <c r="L154" i="145"/>
  <c r="K154" i="145"/>
  <c r="J154" i="145"/>
  <c r="I154" i="145"/>
  <c r="H154" i="145"/>
  <c r="G154" i="145"/>
  <c r="F154" i="145"/>
  <c r="E154" i="145"/>
  <c r="AZ153" i="145"/>
  <c r="AY153" i="145"/>
  <c r="AX153" i="145"/>
  <c r="AW153" i="145"/>
  <c r="AV153" i="145"/>
  <c r="AU153" i="145"/>
  <c r="AT153" i="145"/>
  <c r="AS153" i="145"/>
  <c r="AR153" i="145"/>
  <c r="AQ153" i="145"/>
  <c r="AP153" i="145"/>
  <c r="AO153" i="145"/>
  <c r="AN153" i="145"/>
  <c r="AM153" i="145"/>
  <c r="AL153" i="145"/>
  <c r="AK153" i="145"/>
  <c r="AJ153" i="145"/>
  <c r="AI153" i="145"/>
  <c r="AH153" i="145"/>
  <c r="AG153" i="145"/>
  <c r="AF153" i="145"/>
  <c r="AE153" i="145"/>
  <c r="AD153" i="145"/>
  <c r="Z153" i="145"/>
  <c r="Y153" i="145"/>
  <c r="X153" i="145"/>
  <c r="W153" i="145"/>
  <c r="V153" i="145"/>
  <c r="U153" i="145"/>
  <c r="T153" i="145"/>
  <c r="S153" i="145"/>
  <c r="R153" i="145"/>
  <c r="Q153" i="145"/>
  <c r="P153" i="145"/>
  <c r="O153" i="145"/>
  <c r="N153" i="145"/>
  <c r="M153" i="145"/>
  <c r="L153" i="145"/>
  <c r="K153" i="145"/>
  <c r="J153" i="145"/>
  <c r="I153" i="145"/>
  <c r="H153" i="145"/>
  <c r="G153" i="145"/>
  <c r="F153" i="145"/>
  <c r="E153" i="145"/>
  <c r="AZ152" i="145"/>
  <c r="AY152" i="145"/>
  <c r="AX152" i="145"/>
  <c r="AW152" i="145"/>
  <c r="AV152" i="145"/>
  <c r="AU152" i="145"/>
  <c r="AT152" i="145"/>
  <c r="AS152" i="145"/>
  <c r="AR152" i="145"/>
  <c r="AQ152" i="145"/>
  <c r="AP152" i="145"/>
  <c r="AO152" i="145"/>
  <c r="AN152" i="145"/>
  <c r="AM152" i="145"/>
  <c r="AL152" i="145"/>
  <c r="AK152" i="145"/>
  <c r="AJ152" i="145"/>
  <c r="AI152" i="145"/>
  <c r="AH152" i="145"/>
  <c r="AG152" i="145"/>
  <c r="AF152" i="145"/>
  <c r="AE152" i="145"/>
  <c r="AD152" i="145"/>
  <c r="Z152" i="145"/>
  <c r="Y152" i="145"/>
  <c r="X152" i="145"/>
  <c r="W152" i="145"/>
  <c r="V152" i="145"/>
  <c r="U152" i="145"/>
  <c r="T152" i="145"/>
  <c r="S152" i="145"/>
  <c r="R152" i="145"/>
  <c r="Q152" i="145"/>
  <c r="P152" i="145"/>
  <c r="O152" i="145"/>
  <c r="N152" i="145"/>
  <c r="M152" i="145"/>
  <c r="L152" i="145"/>
  <c r="K152" i="145"/>
  <c r="J152" i="145"/>
  <c r="I152" i="145"/>
  <c r="H152" i="145"/>
  <c r="G152" i="145"/>
  <c r="F152" i="145"/>
  <c r="E152" i="145"/>
  <c r="AZ151" i="145"/>
  <c r="AY151" i="145"/>
  <c r="AX151" i="145"/>
  <c r="AW151" i="145"/>
  <c r="AV151" i="145"/>
  <c r="AU151" i="145"/>
  <c r="AT151" i="145"/>
  <c r="AS151" i="145"/>
  <c r="AR151" i="145"/>
  <c r="AQ151" i="145"/>
  <c r="AP151" i="145"/>
  <c r="AO151" i="145"/>
  <c r="AN151" i="145"/>
  <c r="AM151" i="145"/>
  <c r="AL151" i="145"/>
  <c r="AK151" i="145"/>
  <c r="AJ151" i="145"/>
  <c r="AI151" i="145"/>
  <c r="AH151" i="145"/>
  <c r="AG151" i="145"/>
  <c r="AF151" i="145"/>
  <c r="AE151" i="145"/>
  <c r="AD151" i="145"/>
  <c r="Z151" i="145"/>
  <c r="Y151" i="145"/>
  <c r="X151" i="145"/>
  <c r="W151" i="145"/>
  <c r="V151" i="145"/>
  <c r="U151" i="145"/>
  <c r="T151" i="145"/>
  <c r="S151" i="145"/>
  <c r="R151" i="145"/>
  <c r="Q151" i="145"/>
  <c r="P151" i="145"/>
  <c r="O151" i="145"/>
  <c r="N151" i="145"/>
  <c r="M151" i="145"/>
  <c r="L151" i="145"/>
  <c r="K151" i="145"/>
  <c r="J151" i="145"/>
  <c r="I151" i="145"/>
  <c r="H151" i="145"/>
  <c r="G151" i="145"/>
  <c r="F151" i="145"/>
  <c r="E151" i="145"/>
  <c r="AZ150" i="145"/>
  <c r="AY150" i="145"/>
  <c r="AX150" i="145"/>
  <c r="AW150" i="145"/>
  <c r="AV150" i="145"/>
  <c r="AU150" i="145"/>
  <c r="AT150" i="145"/>
  <c r="AS150" i="145"/>
  <c r="AR150" i="145"/>
  <c r="AQ150" i="145"/>
  <c r="AP150" i="145"/>
  <c r="AO150" i="145"/>
  <c r="AN150" i="145"/>
  <c r="AM150" i="145"/>
  <c r="AL150" i="145"/>
  <c r="AK150" i="145"/>
  <c r="AJ150" i="145"/>
  <c r="AI150" i="145"/>
  <c r="AH150" i="145"/>
  <c r="AG150" i="145"/>
  <c r="AF150" i="145"/>
  <c r="AE150" i="145"/>
  <c r="AD150" i="145"/>
  <c r="Z150" i="145"/>
  <c r="Y150" i="145"/>
  <c r="X150" i="145"/>
  <c r="W150" i="145"/>
  <c r="V150" i="145"/>
  <c r="U150" i="145"/>
  <c r="T150" i="145"/>
  <c r="S150" i="145"/>
  <c r="R150" i="145"/>
  <c r="Q150" i="145"/>
  <c r="P150" i="145"/>
  <c r="O150" i="145"/>
  <c r="N150" i="145"/>
  <c r="M150" i="145"/>
  <c r="L150" i="145"/>
  <c r="K150" i="145"/>
  <c r="J150" i="145"/>
  <c r="I150" i="145"/>
  <c r="H150" i="145"/>
  <c r="G150" i="145"/>
  <c r="F150" i="145"/>
  <c r="E150" i="145"/>
  <c r="AZ149" i="145"/>
  <c r="AY149" i="145"/>
  <c r="AX149" i="145"/>
  <c r="AW149" i="145"/>
  <c r="AV149" i="145"/>
  <c r="AU149" i="145"/>
  <c r="AT149" i="145"/>
  <c r="AS149" i="145"/>
  <c r="AR149" i="145"/>
  <c r="AQ149" i="145"/>
  <c r="AP149" i="145"/>
  <c r="AO149" i="145"/>
  <c r="AN149" i="145"/>
  <c r="AM149" i="145"/>
  <c r="AL149" i="145"/>
  <c r="AK149" i="145"/>
  <c r="AJ149" i="145"/>
  <c r="AI149" i="145"/>
  <c r="AH149" i="145"/>
  <c r="AG149" i="145"/>
  <c r="AF149" i="145"/>
  <c r="AE149" i="145"/>
  <c r="AD149" i="145"/>
  <c r="Z149" i="145"/>
  <c r="Y149" i="145"/>
  <c r="X149" i="145"/>
  <c r="W149" i="145"/>
  <c r="V149" i="145"/>
  <c r="U149" i="145"/>
  <c r="T149" i="145"/>
  <c r="S149" i="145"/>
  <c r="R149" i="145"/>
  <c r="Q149" i="145"/>
  <c r="P149" i="145"/>
  <c r="O149" i="145"/>
  <c r="N149" i="145"/>
  <c r="M149" i="145"/>
  <c r="L149" i="145"/>
  <c r="K149" i="145"/>
  <c r="J149" i="145"/>
  <c r="I149" i="145"/>
  <c r="H149" i="145"/>
  <c r="G149" i="145"/>
  <c r="F149" i="145"/>
  <c r="E149" i="145"/>
  <c r="AZ148" i="145"/>
  <c r="AY148" i="145"/>
  <c r="AX148" i="145"/>
  <c r="AW148" i="145"/>
  <c r="AV148" i="145"/>
  <c r="AU148" i="145"/>
  <c r="AT148" i="145"/>
  <c r="AS148" i="145"/>
  <c r="AR148" i="145"/>
  <c r="AQ148" i="145"/>
  <c r="AP148" i="145"/>
  <c r="AO148" i="145"/>
  <c r="AN148" i="145"/>
  <c r="AM148" i="145"/>
  <c r="AL148" i="145"/>
  <c r="AK148" i="145"/>
  <c r="AJ148" i="145"/>
  <c r="AI148" i="145"/>
  <c r="AH148" i="145"/>
  <c r="AG148" i="145"/>
  <c r="AF148" i="145"/>
  <c r="AE148" i="145"/>
  <c r="AD148" i="145"/>
  <c r="Z148" i="145"/>
  <c r="Y148" i="145"/>
  <c r="X148" i="145"/>
  <c r="W148" i="145"/>
  <c r="V148" i="145"/>
  <c r="U148" i="145"/>
  <c r="T148" i="145"/>
  <c r="S148" i="145"/>
  <c r="R148" i="145"/>
  <c r="Q148" i="145"/>
  <c r="P148" i="145"/>
  <c r="O148" i="145"/>
  <c r="N148" i="145"/>
  <c r="M148" i="145"/>
  <c r="L148" i="145"/>
  <c r="K148" i="145"/>
  <c r="J148" i="145"/>
  <c r="I148" i="145"/>
  <c r="H148" i="145"/>
  <c r="G148" i="145"/>
  <c r="F148" i="145"/>
  <c r="E148" i="145"/>
  <c r="AZ147" i="145"/>
  <c r="AY147" i="145"/>
  <c r="AX147" i="145"/>
  <c r="AW147" i="145"/>
  <c r="AV147" i="145"/>
  <c r="AU147" i="145"/>
  <c r="AT147" i="145"/>
  <c r="AS147" i="145"/>
  <c r="AR147" i="145"/>
  <c r="AQ147" i="145"/>
  <c r="AP147" i="145"/>
  <c r="AO147" i="145"/>
  <c r="AN147" i="145"/>
  <c r="AM147" i="145"/>
  <c r="AL147" i="145"/>
  <c r="AK147" i="145"/>
  <c r="AJ147" i="145"/>
  <c r="AI147" i="145"/>
  <c r="AH147" i="145"/>
  <c r="AG147" i="145"/>
  <c r="AF147" i="145"/>
  <c r="AE147" i="145"/>
  <c r="AD147" i="145"/>
  <c r="Z147" i="145"/>
  <c r="Y147" i="145"/>
  <c r="X147" i="145"/>
  <c r="W147" i="145"/>
  <c r="V147" i="145"/>
  <c r="U147" i="145"/>
  <c r="T147" i="145"/>
  <c r="S147" i="145"/>
  <c r="R147" i="145"/>
  <c r="Q147" i="145"/>
  <c r="P147" i="145"/>
  <c r="O147" i="145"/>
  <c r="N147" i="145"/>
  <c r="M147" i="145"/>
  <c r="L147" i="145"/>
  <c r="K147" i="145"/>
  <c r="J147" i="145"/>
  <c r="I147" i="145"/>
  <c r="H147" i="145"/>
  <c r="G147" i="145"/>
  <c r="F147" i="145"/>
  <c r="E147" i="145"/>
  <c r="AZ146" i="145"/>
  <c r="AY146" i="145"/>
  <c r="AX146" i="145"/>
  <c r="AW146" i="145"/>
  <c r="AV146" i="145"/>
  <c r="AU146" i="145"/>
  <c r="AT146" i="145"/>
  <c r="AS146" i="145"/>
  <c r="AR146" i="145"/>
  <c r="AQ146" i="145"/>
  <c r="AP146" i="145"/>
  <c r="AO146" i="145"/>
  <c r="AN146" i="145"/>
  <c r="AM146" i="145"/>
  <c r="AL146" i="145"/>
  <c r="AK146" i="145"/>
  <c r="AJ146" i="145"/>
  <c r="AI146" i="145"/>
  <c r="AH146" i="145"/>
  <c r="AG146" i="145"/>
  <c r="AF146" i="145"/>
  <c r="AE146" i="145"/>
  <c r="AD146" i="145"/>
  <c r="Z146" i="145"/>
  <c r="Y146" i="145"/>
  <c r="X146" i="145"/>
  <c r="W146" i="145"/>
  <c r="V146" i="145"/>
  <c r="U146" i="145"/>
  <c r="T146" i="145"/>
  <c r="S146" i="145"/>
  <c r="R146" i="145"/>
  <c r="Q146" i="145"/>
  <c r="P146" i="145"/>
  <c r="O146" i="145"/>
  <c r="N146" i="145"/>
  <c r="M146" i="145"/>
  <c r="L146" i="145"/>
  <c r="K146" i="145"/>
  <c r="J146" i="145"/>
  <c r="I146" i="145"/>
  <c r="H146" i="145"/>
  <c r="G146" i="145"/>
  <c r="F146" i="145"/>
  <c r="E146" i="145"/>
  <c r="AZ145" i="145"/>
  <c r="AY145" i="145"/>
  <c r="AX145" i="145"/>
  <c r="AW145" i="145"/>
  <c r="AV145" i="145"/>
  <c r="AU145" i="145"/>
  <c r="AT145" i="145"/>
  <c r="AS145" i="145"/>
  <c r="AR145" i="145"/>
  <c r="AQ145" i="145"/>
  <c r="AP145" i="145"/>
  <c r="AO145" i="145"/>
  <c r="AN145" i="145"/>
  <c r="AM145" i="145"/>
  <c r="AL145" i="145"/>
  <c r="AK145" i="145"/>
  <c r="AJ145" i="145"/>
  <c r="AI145" i="145"/>
  <c r="AH145" i="145"/>
  <c r="AG145" i="145"/>
  <c r="AF145" i="145"/>
  <c r="AE145" i="145"/>
  <c r="AD145" i="145"/>
  <c r="Z145" i="145"/>
  <c r="Y145" i="145"/>
  <c r="X145" i="145"/>
  <c r="W145" i="145"/>
  <c r="V145" i="145"/>
  <c r="U145" i="145"/>
  <c r="T145" i="145"/>
  <c r="S145" i="145"/>
  <c r="R145" i="145"/>
  <c r="Q145" i="145"/>
  <c r="P145" i="145"/>
  <c r="O145" i="145"/>
  <c r="N145" i="145"/>
  <c r="M145" i="145"/>
  <c r="L145" i="145"/>
  <c r="K145" i="145"/>
  <c r="J145" i="145"/>
  <c r="I145" i="145"/>
  <c r="H145" i="145"/>
  <c r="G145" i="145"/>
  <c r="F145" i="145"/>
  <c r="E145" i="145"/>
  <c r="AZ144" i="145"/>
  <c r="AY144" i="145"/>
  <c r="AX144" i="145"/>
  <c r="AW144" i="145"/>
  <c r="AV144" i="145"/>
  <c r="AU144" i="145"/>
  <c r="AT144" i="145"/>
  <c r="AS144" i="145"/>
  <c r="AR144" i="145"/>
  <c r="AQ144" i="145"/>
  <c r="AP144" i="145"/>
  <c r="AO144" i="145"/>
  <c r="AN144" i="145"/>
  <c r="AM144" i="145"/>
  <c r="AL144" i="145"/>
  <c r="AK144" i="145"/>
  <c r="AJ144" i="145"/>
  <c r="AI144" i="145"/>
  <c r="AH144" i="145"/>
  <c r="AG144" i="145"/>
  <c r="AF144" i="145"/>
  <c r="AE144" i="145"/>
  <c r="AD144" i="145"/>
  <c r="Z144" i="145"/>
  <c r="Y144" i="145"/>
  <c r="X144" i="145"/>
  <c r="W144" i="145"/>
  <c r="V144" i="145"/>
  <c r="U144" i="145"/>
  <c r="T144" i="145"/>
  <c r="S144" i="145"/>
  <c r="R144" i="145"/>
  <c r="Q144" i="145"/>
  <c r="P144" i="145"/>
  <c r="O144" i="145"/>
  <c r="N144" i="145"/>
  <c r="M144" i="145"/>
  <c r="L144" i="145"/>
  <c r="K144" i="145"/>
  <c r="J144" i="145"/>
  <c r="I144" i="145"/>
  <c r="H144" i="145"/>
  <c r="G144" i="145"/>
  <c r="F144" i="145"/>
  <c r="E144" i="145"/>
  <c r="AZ143" i="145"/>
  <c r="AY143" i="145"/>
  <c r="AX143" i="145"/>
  <c r="AW143" i="145"/>
  <c r="AV143" i="145"/>
  <c r="AU143" i="145"/>
  <c r="AT143" i="145"/>
  <c r="AS143" i="145"/>
  <c r="AR143" i="145"/>
  <c r="AQ143" i="145"/>
  <c r="AP143" i="145"/>
  <c r="AO143" i="145"/>
  <c r="AN143" i="145"/>
  <c r="AM143" i="145"/>
  <c r="AL143" i="145"/>
  <c r="AK143" i="145"/>
  <c r="AJ143" i="145"/>
  <c r="AI143" i="145"/>
  <c r="AH143" i="145"/>
  <c r="AG143" i="145"/>
  <c r="AF143" i="145"/>
  <c r="AE143" i="145"/>
  <c r="AD143" i="145"/>
  <c r="Z143" i="145"/>
  <c r="Y143" i="145"/>
  <c r="X143" i="145"/>
  <c r="W143" i="145"/>
  <c r="V143" i="145"/>
  <c r="U143" i="145"/>
  <c r="T143" i="145"/>
  <c r="S143" i="145"/>
  <c r="R143" i="145"/>
  <c r="Q143" i="145"/>
  <c r="P143" i="145"/>
  <c r="O143" i="145"/>
  <c r="N143" i="145"/>
  <c r="M143" i="145"/>
  <c r="L143" i="145"/>
  <c r="K143" i="145"/>
  <c r="J143" i="145"/>
  <c r="I143" i="145"/>
  <c r="H143" i="145"/>
  <c r="G143" i="145"/>
  <c r="F143" i="145"/>
  <c r="E143" i="145"/>
  <c r="AZ142" i="145"/>
  <c r="AY142" i="145"/>
  <c r="AX142" i="145"/>
  <c r="AW142" i="145"/>
  <c r="AV142" i="145"/>
  <c r="AU142" i="145"/>
  <c r="AT142" i="145"/>
  <c r="AS142" i="145"/>
  <c r="AR142" i="145"/>
  <c r="AQ142" i="145"/>
  <c r="AP142" i="145"/>
  <c r="AO142" i="145"/>
  <c r="AN142" i="145"/>
  <c r="AM142" i="145"/>
  <c r="AL142" i="145"/>
  <c r="AK142" i="145"/>
  <c r="AJ142" i="145"/>
  <c r="AI142" i="145"/>
  <c r="AH142" i="145"/>
  <c r="AG142" i="145"/>
  <c r="AF142" i="145"/>
  <c r="AE142" i="145"/>
  <c r="AD142" i="145"/>
  <c r="Z142" i="145"/>
  <c r="Y142" i="145"/>
  <c r="X142" i="145"/>
  <c r="W142" i="145"/>
  <c r="V142" i="145"/>
  <c r="U142" i="145"/>
  <c r="T142" i="145"/>
  <c r="S142" i="145"/>
  <c r="R142" i="145"/>
  <c r="Q142" i="145"/>
  <c r="P142" i="145"/>
  <c r="O142" i="145"/>
  <c r="N142" i="145"/>
  <c r="M142" i="145"/>
  <c r="L142" i="145"/>
  <c r="K142" i="145"/>
  <c r="J142" i="145"/>
  <c r="I142" i="145"/>
  <c r="H142" i="145"/>
  <c r="G142" i="145"/>
  <c r="F142" i="145"/>
  <c r="E142" i="145"/>
  <c r="AZ141" i="145"/>
  <c r="AY141" i="145"/>
  <c r="AX141" i="145"/>
  <c r="AW141" i="145"/>
  <c r="AV141" i="145"/>
  <c r="AU141" i="145"/>
  <c r="AT141" i="145"/>
  <c r="AS141" i="145"/>
  <c r="AR141" i="145"/>
  <c r="AQ141" i="145"/>
  <c r="AP141" i="145"/>
  <c r="AO141" i="145"/>
  <c r="AN141" i="145"/>
  <c r="AM141" i="145"/>
  <c r="AL141" i="145"/>
  <c r="AK141" i="145"/>
  <c r="AJ141" i="145"/>
  <c r="AI141" i="145"/>
  <c r="AH141" i="145"/>
  <c r="AG141" i="145"/>
  <c r="AF141" i="145"/>
  <c r="AE141" i="145"/>
  <c r="AD141" i="145"/>
  <c r="Z141" i="145"/>
  <c r="Y141" i="145"/>
  <c r="X141" i="145"/>
  <c r="W141" i="145"/>
  <c r="V141" i="145"/>
  <c r="U141" i="145"/>
  <c r="T141" i="145"/>
  <c r="S141" i="145"/>
  <c r="R141" i="145"/>
  <c r="Q141" i="145"/>
  <c r="P141" i="145"/>
  <c r="O141" i="145"/>
  <c r="N141" i="145"/>
  <c r="M141" i="145"/>
  <c r="L141" i="145"/>
  <c r="K141" i="145"/>
  <c r="J141" i="145"/>
  <c r="I141" i="145"/>
  <c r="H141" i="145"/>
  <c r="G141" i="145"/>
  <c r="F141" i="145"/>
  <c r="E141" i="145"/>
  <c r="AZ140" i="145"/>
  <c r="AY140" i="145"/>
  <c r="AX140" i="145"/>
  <c r="AW140" i="145"/>
  <c r="AV140" i="145"/>
  <c r="AU140" i="145"/>
  <c r="AT140" i="145"/>
  <c r="AS140" i="145"/>
  <c r="AR140" i="145"/>
  <c r="AQ140" i="145"/>
  <c r="AP140" i="145"/>
  <c r="AO140" i="145"/>
  <c r="AN140" i="145"/>
  <c r="AM140" i="145"/>
  <c r="AL140" i="145"/>
  <c r="AK140" i="145"/>
  <c r="AJ140" i="145"/>
  <c r="AI140" i="145"/>
  <c r="AH140" i="145"/>
  <c r="AG140" i="145"/>
  <c r="AF140" i="145"/>
  <c r="AE140" i="145"/>
  <c r="AD140" i="145"/>
  <c r="Z140" i="145"/>
  <c r="Y140" i="145"/>
  <c r="X140" i="145"/>
  <c r="W140" i="145"/>
  <c r="V140" i="145"/>
  <c r="U140" i="145"/>
  <c r="T140" i="145"/>
  <c r="S140" i="145"/>
  <c r="R140" i="145"/>
  <c r="Q140" i="145"/>
  <c r="P140" i="145"/>
  <c r="O140" i="145"/>
  <c r="N140" i="145"/>
  <c r="M140" i="145"/>
  <c r="L140" i="145"/>
  <c r="K140" i="145"/>
  <c r="J140" i="145"/>
  <c r="I140" i="145"/>
  <c r="H140" i="145"/>
  <c r="G140" i="145"/>
  <c r="F140" i="145"/>
  <c r="E140" i="145"/>
  <c r="AZ139" i="145"/>
  <c r="AY139" i="145"/>
  <c r="AX139" i="145"/>
  <c r="AW139" i="145"/>
  <c r="AV139" i="145"/>
  <c r="AU139" i="145"/>
  <c r="AT139" i="145"/>
  <c r="AS139" i="145"/>
  <c r="AR139" i="145"/>
  <c r="AQ139" i="145"/>
  <c r="AP139" i="145"/>
  <c r="AO139" i="145"/>
  <c r="AN139" i="145"/>
  <c r="AM139" i="145"/>
  <c r="AL139" i="145"/>
  <c r="AK139" i="145"/>
  <c r="AJ139" i="145"/>
  <c r="AI139" i="145"/>
  <c r="AH139" i="145"/>
  <c r="AG139" i="145"/>
  <c r="AF139" i="145"/>
  <c r="AE139" i="145"/>
  <c r="AD139" i="145"/>
  <c r="Z139" i="145"/>
  <c r="Y139" i="145"/>
  <c r="X139" i="145"/>
  <c r="W139" i="145"/>
  <c r="V139" i="145"/>
  <c r="U139" i="145"/>
  <c r="T139" i="145"/>
  <c r="S139" i="145"/>
  <c r="R139" i="145"/>
  <c r="Q139" i="145"/>
  <c r="P139" i="145"/>
  <c r="O139" i="145"/>
  <c r="N139" i="145"/>
  <c r="M139" i="145"/>
  <c r="L139" i="145"/>
  <c r="K139" i="145"/>
  <c r="J139" i="145"/>
  <c r="I139" i="145"/>
  <c r="H139" i="145"/>
  <c r="G139" i="145"/>
  <c r="F139" i="145"/>
  <c r="E139" i="145"/>
  <c r="AZ138" i="145"/>
  <c r="AY138" i="145"/>
  <c r="AX138" i="145"/>
  <c r="AW138" i="145"/>
  <c r="AV138" i="145"/>
  <c r="AU138" i="145"/>
  <c r="AT138" i="145"/>
  <c r="AS138" i="145"/>
  <c r="AR138" i="145"/>
  <c r="AQ138" i="145"/>
  <c r="AP138" i="145"/>
  <c r="AO138" i="145"/>
  <c r="AN138" i="145"/>
  <c r="AM138" i="145"/>
  <c r="AL138" i="145"/>
  <c r="AK138" i="145"/>
  <c r="AJ138" i="145"/>
  <c r="AI138" i="145"/>
  <c r="AH138" i="145"/>
  <c r="AG138" i="145"/>
  <c r="AF138" i="145"/>
  <c r="AE138" i="145"/>
  <c r="AD138" i="145"/>
  <c r="Z138" i="145"/>
  <c r="Y138" i="145"/>
  <c r="X138" i="145"/>
  <c r="W138" i="145"/>
  <c r="V138" i="145"/>
  <c r="U138" i="145"/>
  <c r="T138" i="145"/>
  <c r="S138" i="145"/>
  <c r="R138" i="145"/>
  <c r="Q138" i="145"/>
  <c r="P138" i="145"/>
  <c r="O138" i="145"/>
  <c r="N138" i="145"/>
  <c r="M138" i="145"/>
  <c r="L138" i="145"/>
  <c r="K138" i="145"/>
  <c r="J138" i="145"/>
  <c r="I138" i="145"/>
  <c r="H138" i="145"/>
  <c r="G138" i="145"/>
  <c r="F138" i="145"/>
  <c r="E138" i="145"/>
  <c r="AZ137" i="145"/>
  <c r="AY137" i="145"/>
  <c r="AX137" i="145"/>
  <c r="AW137" i="145"/>
  <c r="AV137" i="145"/>
  <c r="AU137" i="145"/>
  <c r="AT137" i="145"/>
  <c r="AS137" i="145"/>
  <c r="AR137" i="145"/>
  <c r="AQ137" i="145"/>
  <c r="AP137" i="145"/>
  <c r="AO137" i="145"/>
  <c r="AN137" i="145"/>
  <c r="AM137" i="145"/>
  <c r="AL137" i="145"/>
  <c r="AK137" i="145"/>
  <c r="AJ137" i="145"/>
  <c r="AI137" i="145"/>
  <c r="AH137" i="145"/>
  <c r="AG137" i="145"/>
  <c r="AF137" i="145"/>
  <c r="AE137" i="145"/>
  <c r="AD137" i="145"/>
  <c r="Z137" i="145"/>
  <c r="Y137" i="145"/>
  <c r="X137" i="145"/>
  <c r="W137" i="145"/>
  <c r="V137" i="145"/>
  <c r="U137" i="145"/>
  <c r="T137" i="145"/>
  <c r="S137" i="145"/>
  <c r="R137" i="145"/>
  <c r="Q137" i="145"/>
  <c r="P137" i="145"/>
  <c r="O137" i="145"/>
  <c r="N137" i="145"/>
  <c r="M137" i="145"/>
  <c r="L137" i="145"/>
  <c r="K137" i="145"/>
  <c r="J137" i="145"/>
  <c r="I137" i="145"/>
  <c r="H137" i="145"/>
  <c r="G137" i="145"/>
  <c r="F137" i="145"/>
  <c r="E137" i="145"/>
  <c r="AZ136" i="145"/>
  <c r="AY136" i="145"/>
  <c r="AX136" i="145"/>
  <c r="AW136" i="145"/>
  <c r="AV136" i="145"/>
  <c r="AU136" i="145"/>
  <c r="AT136" i="145"/>
  <c r="AS136" i="145"/>
  <c r="AR136" i="145"/>
  <c r="AQ136" i="145"/>
  <c r="AP136" i="145"/>
  <c r="AO136" i="145"/>
  <c r="AN136" i="145"/>
  <c r="AM136" i="145"/>
  <c r="AL136" i="145"/>
  <c r="AK136" i="145"/>
  <c r="AJ136" i="145"/>
  <c r="AI136" i="145"/>
  <c r="AH136" i="145"/>
  <c r="AG136" i="145"/>
  <c r="AF136" i="145"/>
  <c r="AE136" i="145"/>
  <c r="AD136" i="145"/>
  <c r="Z136" i="145"/>
  <c r="Y136" i="145"/>
  <c r="X136" i="145"/>
  <c r="W136" i="145"/>
  <c r="V136" i="145"/>
  <c r="U136" i="145"/>
  <c r="T136" i="145"/>
  <c r="S136" i="145"/>
  <c r="R136" i="145"/>
  <c r="Q136" i="145"/>
  <c r="P136" i="145"/>
  <c r="O136" i="145"/>
  <c r="N136" i="145"/>
  <c r="M136" i="145"/>
  <c r="L136" i="145"/>
  <c r="K136" i="145"/>
  <c r="J136" i="145"/>
  <c r="I136" i="145"/>
  <c r="H136" i="145"/>
  <c r="G136" i="145"/>
  <c r="F136" i="145"/>
  <c r="E136" i="145"/>
  <c r="AZ135" i="145"/>
  <c r="AY135" i="145"/>
  <c r="AX135" i="145"/>
  <c r="AW135" i="145"/>
  <c r="AV135" i="145"/>
  <c r="AU135" i="145"/>
  <c r="AT135" i="145"/>
  <c r="AS135" i="145"/>
  <c r="AR135" i="145"/>
  <c r="AQ135" i="145"/>
  <c r="AP135" i="145"/>
  <c r="AO135" i="145"/>
  <c r="AN135" i="145"/>
  <c r="AM135" i="145"/>
  <c r="AL135" i="145"/>
  <c r="AK135" i="145"/>
  <c r="AJ135" i="145"/>
  <c r="AI135" i="145"/>
  <c r="AH135" i="145"/>
  <c r="AG135" i="145"/>
  <c r="AF135" i="145"/>
  <c r="AE135" i="145"/>
  <c r="AD135" i="145"/>
  <c r="Z135" i="145"/>
  <c r="Y135" i="145"/>
  <c r="X135" i="145"/>
  <c r="W135" i="145"/>
  <c r="V135" i="145"/>
  <c r="U135" i="145"/>
  <c r="T135" i="145"/>
  <c r="S135" i="145"/>
  <c r="R135" i="145"/>
  <c r="Q135" i="145"/>
  <c r="P135" i="145"/>
  <c r="O135" i="145"/>
  <c r="N135" i="145"/>
  <c r="M135" i="145"/>
  <c r="L135" i="145"/>
  <c r="K135" i="145"/>
  <c r="J135" i="145"/>
  <c r="I135" i="145"/>
  <c r="H135" i="145"/>
  <c r="G135" i="145"/>
  <c r="F135" i="145"/>
  <c r="E135" i="145"/>
  <c r="AZ134" i="145"/>
  <c r="AY134" i="145"/>
  <c r="AX134" i="145"/>
  <c r="AW134" i="145"/>
  <c r="AV134" i="145"/>
  <c r="AU134" i="145"/>
  <c r="AT134" i="145"/>
  <c r="AS134" i="145"/>
  <c r="AR134" i="145"/>
  <c r="AQ134" i="145"/>
  <c r="AP134" i="145"/>
  <c r="AO134" i="145"/>
  <c r="AN134" i="145"/>
  <c r="AM134" i="145"/>
  <c r="AL134" i="145"/>
  <c r="AK134" i="145"/>
  <c r="AJ134" i="145"/>
  <c r="AI134" i="145"/>
  <c r="AH134" i="145"/>
  <c r="AG134" i="145"/>
  <c r="AF134" i="145"/>
  <c r="AE134" i="145"/>
  <c r="AD134" i="145"/>
  <c r="Z134" i="145"/>
  <c r="Y134" i="145"/>
  <c r="X134" i="145"/>
  <c r="W134" i="145"/>
  <c r="V134" i="145"/>
  <c r="U134" i="145"/>
  <c r="T134" i="145"/>
  <c r="S134" i="145"/>
  <c r="R134" i="145"/>
  <c r="Q134" i="145"/>
  <c r="P134" i="145"/>
  <c r="O134" i="145"/>
  <c r="N134" i="145"/>
  <c r="M134" i="145"/>
  <c r="L134" i="145"/>
  <c r="K134" i="145"/>
  <c r="J134" i="145"/>
  <c r="I134" i="145"/>
  <c r="H134" i="145"/>
  <c r="G134" i="145"/>
  <c r="F134" i="145"/>
  <c r="E134" i="145"/>
  <c r="AZ133" i="145"/>
  <c r="AY133" i="145"/>
  <c r="AX133" i="145"/>
  <c r="AW133" i="145"/>
  <c r="AV133" i="145"/>
  <c r="AU133" i="145"/>
  <c r="AT133" i="145"/>
  <c r="AS133" i="145"/>
  <c r="AR133" i="145"/>
  <c r="AQ133" i="145"/>
  <c r="AP133" i="145"/>
  <c r="AO133" i="145"/>
  <c r="AN133" i="145"/>
  <c r="AM133" i="145"/>
  <c r="AL133" i="145"/>
  <c r="AK133" i="145"/>
  <c r="AJ133" i="145"/>
  <c r="AI133" i="145"/>
  <c r="AH133" i="145"/>
  <c r="AG133" i="145"/>
  <c r="AF133" i="145"/>
  <c r="AE133" i="145"/>
  <c r="AD133" i="145"/>
  <c r="Z133" i="145"/>
  <c r="Y133" i="145"/>
  <c r="X133" i="145"/>
  <c r="W133" i="145"/>
  <c r="V133" i="145"/>
  <c r="U133" i="145"/>
  <c r="T133" i="145"/>
  <c r="S133" i="145"/>
  <c r="R133" i="145"/>
  <c r="Q133" i="145"/>
  <c r="P133" i="145"/>
  <c r="O133" i="145"/>
  <c r="N133" i="145"/>
  <c r="M133" i="145"/>
  <c r="L133" i="145"/>
  <c r="K133" i="145"/>
  <c r="J133" i="145"/>
  <c r="I133" i="145"/>
  <c r="H133" i="145"/>
  <c r="G133" i="145"/>
  <c r="F133" i="145"/>
  <c r="E133" i="145"/>
  <c r="AZ132" i="145"/>
  <c r="AY132" i="145"/>
  <c r="AX132" i="145"/>
  <c r="AW132" i="145"/>
  <c r="AV132" i="145"/>
  <c r="AU132" i="145"/>
  <c r="AT132" i="145"/>
  <c r="AS132" i="145"/>
  <c r="AR132" i="145"/>
  <c r="AQ132" i="145"/>
  <c r="AP132" i="145"/>
  <c r="AO132" i="145"/>
  <c r="AN132" i="145"/>
  <c r="AM132" i="145"/>
  <c r="AL132" i="145"/>
  <c r="AK132" i="145"/>
  <c r="AJ132" i="145"/>
  <c r="AI132" i="145"/>
  <c r="AH132" i="145"/>
  <c r="AG132" i="145"/>
  <c r="AF132" i="145"/>
  <c r="AE132" i="145"/>
  <c r="AD132" i="145"/>
  <c r="Z132" i="145"/>
  <c r="Y132" i="145"/>
  <c r="X132" i="145"/>
  <c r="W132" i="145"/>
  <c r="V132" i="145"/>
  <c r="U132" i="145"/>
  <c r="T132" i="145"/>
  <c r="S132" i="145"/>
  <c r="R132" i="145"/>
  <c r="Q132" i="145"/>
  <c r="P132" i="145"/>
  <c r="O132" i="145"/>
  <c r="N132" i="145"/>
  <c r="M132" i="145"/>
  <c r="L132" i="145"/>
  <c r="K132" i="145"/>
  <c r="J132" i="145"/>
  <c r="I132" i="145"/>
  <c r="H132" i="145"/>
  <c r="G132" i="145"/>
  <c r="F132" i="145"/>
  <c r="E132" i="145"/>
  <c r="AZ131" i="145"/>
  <c r="AY131" i="145"/>
  <c r="AX131" i="145"/>
  <c r="AW131" i="145"/>
  <c r="AV131" i="145"/>
  <c r="AU131" i="145"/>
  <c r="AT131" i="145"/>
  <c r="AS131" i="145"/>
  <c r="AR131" i="145"/>
  <c r="AQ131" i="145"/>
  <c r="AP131" i="145"/>
  <c r="AO131" i="145"/>
  <c r="AN131" i="145"/>
  <c r="AM131" i="145"/>
  <c r="AL131" i="145"/>
  <c r="AK131" i="145"/>
  <c r="AJ131" i="145"/>
  <c r="AI131" i="145"/>
  <c r="AH131" i="145"/>
  <c r="AG131" i="145"/>
  <c r="AF131" i="145"/>
  <c r="AE131" i="145"/>
  <c r="AD131" i="145"/>
  <c r="Z131" i="145"/>
  <c r="Y131" i="145"/>
  <c r="X131" i="145"/>
  <c r="W131" i="145"/>
  <c r="V131" i="145"/>
  <c r="U131" i="145"/>
  <c r="T131" i="145"/>
  <c r="S131" i="145"/>
  <c r="R131" i="145"/>
  <c r="Q131" i="145"/>
  <c r="P131" i="145"/>
  <c r="O131" i="145"/>
  <c r="N131" i="145"/>
  <c r="M131" i="145"/>
  <c r="L131" i="145"/>
  <c r="K131" i="145"/>
  <c r="J131" i="145"/>
  <c r="I131" i="145"/>
  <c r="H131" i="145"/>
  <c r="G131" i="145"/>
  <c r="F131" i="145"/>
  <c r="E131" i="145"/>
  <c r="AZ130" i="145"/>
  <c r="AY130" i="145"/>
  <c r="AX130" i="145"/>
  <c r="AW130" i="145"/>
  <c r="AV130" i="145"/>
  <c r="AU130" i="145"/>
  <c r="AT130" i="145"/>
  <c r="AS130" i="145"/>
  <c r="AR130" i="145"/>
  <c r="AQ130" i="145"/>
  <c r="AP130" i="145"/>
  <c r="AO130" i="145"/>
  <c r="AN130" i="145"/>
  <c r="AM130" i="145"/>
  <c r="AL130" i="145"/>
  <c r="AK130" i="145"/>
  <c r="AJ130" i="145"/>
  <c r="AI130" i="145"/>
  <c r="AH130" i="145"/>
  <c r="AG130" i="145"/>
  <c r="AF130" i="145"/>
  <c r="AE130" i="145"/>
  <c r="AD130" i="145"/>
  <c r="Z130" i="145"/>
  <c r="Y130" i="145"/>
  <c r="X130" i="145"/>
  <c r="W130" i="145"/>
  <c r="V130" i="145"/>
  <c r="U130" i="145"/>
  <c r="T130" i="145"/>
  <c r="S130" i="145"/>
  <c r="R130" i="145"/>
  <c r="Q130" i="145"/>
  <c r="P130" i="145"/>
  <c r="O130" i="145"/>
  <c r="N130" i="145"/>
  <c r="M130" i="145"/>
  <c r="L130" i="145"/>
  <c r="K130" i="145"/>
  <c r="J130" i="145"/>
  <c r="I130" i="145"/>
  <c r="H130" i="145"/>
  <c r="G130" i="145"/>
  <c r="F130" i="145"/>
  <c r="E130" i="145"/>
  <c r="AZ129" i="145"/>
  <c r="AY129" i="145"/>
  <c r="AX129" i="145"/>
  <c r="AW129" i="145"/>
  <c r="AV129" i="145"/>
  <c r="AU129" i="145"/>
  <c r="AT129" i="145"/>
  <c r="AS129" i="145"/>
  <c r="AR129" i="145"/>
  <c r="AQ129" i="145"/>
  <c r="AP129" i="145"/>
  <c r="AO129" i="145"/>
  <c r="AN129" i="145"/>
  <c r="AM129" i="145"/>
  <c r="AL129" i="145"/>
  <c r="AK129" i="145"/>
  <c r="AJ129" i="145"/>
  <c r="AI129" i="145"/>
  <c r="AH129" i="145"/>
  <c r="AG129" i="145"/>
  <c r="AF129" i="145"/>
  <c r="AE129" i="145"/>
  <c r="AD129" i="145"/>
  <c r="Z129" i="145"/>
  <c r="Y129" i="145"/>
  <c r="X129" i="145"/>
  <c r="W129" i="145"/>
  <c r="V129" i="145"/>
  <c r="U129" i="145"/>
  <c r="T129" i="145"/>
  <c r="S129" i="145"/>
  <c r="R129" i="145"/>
  <c r="Q129" i="145"/>
  <c r="P129" i="145"/>
  <c r="O129" i="145"/>
  <c r="N129" i="145"/>
  <c r="M129" i="145"/>
  <c r="L129" i="145"/>
  <c r="K129" i="145"/>
  <c r="J129" i="145"/>
  <c r="I129" i="145"/>
  <c r="H129" i="145"/>
  <c r="G129" i="145"/>
  <c r="F129" i="145"/>
  <c r="E129" i="145"/>
  <c r="AZ128" i="145"/>
  <c r="AY128" i="145"/>
  <c r="AX128" i="145"/>
  <c r="AW128" i="145"/>
  <c r="AV128" i="145"/>
  <c r="AU128" i="145"/>
  <c r="AT128" i="145"/>
  <c r="AS128" i="145"/>
  <c r="AR128" i="145"/>
  <c r="AQ128" i="145"/>
  <c r="AP128" i="145"/>
  <c r="AO128" i="145"/>
  <c r="AN128" i="145"/>
  <c r="AM128" i="145"/>
  <c r="AL128" i="145"/>
  <c r="AK128" i="145"/>
  <c r="AJ128" i="145"/>
  <c r="AI128" i="145"/>
  <c r="AH128" i="145"/>
  <c r="AG128" i="145"/>
  <c r="AF128" i="145"/>
  <c r="AE128" i="145"/>
  <c r="AD128" i="145"/>
  <c r="Z128" i="145"/>
  <c r="Y128" i="145"/>
  <c r="X128" i="145"/>
  <c r="W128" i="145"/>
  <c r="V128" i="145"/>
  <c r="U128" i="145"/>
  <c r="T128" i="145"/>
  <c r="S128" i="145"/>
  <c r="R128" i="145"/>
  <c r="Q128" i="145"/>
  <c r="P128" i="145"/>
  <c r="O128" i="145"/>
  <c r="N128" i="145"/>
  <c r="M128" i="145"/>
  <c r="L128" i="145"/>
  <c r="K128" i="145"/>
  <c r="J128" i="145"/>
  <c r="I128" i="145"/>
  <c r="H128" i="145"/>
  <c r="G128" i="145"/>
  <c r="F128" i="145"/>
  <c r="E128" i="145"/>
  <c r="AZ127" i="145"/>
  <c r="AY127" i="145"/>
  <c r="AX127" i="145"/>
  <c r="AW127" i="145"/>
  <c r="AV127" i="145"/>
  <c r="AU127" i="145"/>
  <c r="AT127" i="145"/>
  <c r="AS127" i="145"/>
  <c r="AR127" i="145"/>
  <c r="AQ127" i="145"/>
  <c r="AP127" i="145"/>
  <c r="AO127" i="145"/>
  <c r="AN127" i="145"/>
  <c r="AM127" i="145"/>
  <c r="AL127" i="145"/>
  <c r="AK127" i="145"/>
  <c r="AJ127" i="145"/>
  <c r="AI127" i="145"/>
  <c r="AH127" i="145"/>
  <c r="AG127" i="145"/>
  <c r="AF127" i="145"/>
  <c r="AE127" i="145"/>
  <c r="AD127" i="145"/>
  <c r="Z127" i="145"/>
  <c r="Y127" i="145"/>
  <c r="X127" i="145"/>
  <c r="W127" i="145"/>
  <c r="V127" i="145"/>
  <c r="U127" i="145"/>
  <c r="T127" i="145"/>
  <c r="S127" i="145"/>
  <c r="R127" i="145"/>
  <c r="Q127" i="145"/>
  <c r="P127" i="145"/>
  <c r="O127" i="145"/>
  <c r="N127" i="145"/>
  <c r="M127" i="145"/>
  <c r="L127" i="145"/>
  <c r="K127" i="145"/>
  <c r="J127" i="145"/>
  <c r="I127" i="145"/>
  <c r="H127" i="145"/>
  <c r="G127" i="145"/>
  <c r="F127" i="145"/>
  <c r="E127" i="145"/>
  <c r="AZ126" i="145"/>
  <c r="AY126" i="145"/>
  <c r="AX126" i="145"/>
  <c r="AW126" i="145"/>
  <c r="AV126" i="145"/>
  <c r="AU126" i="145"/>
  <c r="AT126" i="145"/>
  <c r="AS126" i="145"/>
  <c r="AR126" i="145"/>
  <c r="AQ126" i="145"/>
  <c r="AP126" i="145"/>
  <c r="AO126" i="145"/>
  <c r="AN126" i="145"/>
  <c r="AM126" i="145"/>
  <c r="AL126" i="145"/>
  <c r="AK126" i="145"/>
  <c r="AJ126" i="145"/>
  <c r="AI126" i="145"/>
  <c r="AH126" i="145"/>
  <c r="AG126" i="145"/>
  <c r="AF126" i="145"/>
  <c r="AE126" i="145"/>
  <c r="AD126" i="145"/>
  <c r="Z126" i="145"/>
  <c r="Y126" i="145"/>
  <c r="X126" i="145"/>
  <c r="W126" i="145"/>
  <c r="V126" i="145"/>
  <c r="U126" i="145"/>
  <c r="T126" i="145"/>
  <c r="S126" i="145"/>
  <c r="R126" i="145"/>
  <c r="Q126" i="145"/>
  <c r="P126" i="145"/>
  <c r="O126" i="145"/>
  <c r="N126" i="145"/>
  <c r="M126" i="145"/>
  <c r="L126" i="145"/>
  <c r="K126" i="145"/>
  <c r="J126" i="145"/>
  <c r="I126" i="145"/>
  <c r="H126" i="145"/>
  <c r="G126" i="145"/>
  <c r="F126" i="145"/>
  <c r="E126" i="145"/>
  <c r="AZ125" i="145"/>
  <c r="AY125" i="145"/>
  <c r="AX125" i="145"/>
  <c r="AW125" i="145"/>
  <c r="AV125" i="145"/>
  <c r="AU125" i="145"/>
  <c r="AT125" i="145"/>
  <c r="AS125" i="145"/>
  <c r="AR125" i="145"/>
  <c r="AQ125" i="145"/>
  <c r="AP125" i="145"/>
  <c r="AO125" i="145"/>
  <c r="AN125" i="145"/>
  <c r="AM125" i="145"/>
  <c r="AL125" i="145"/>
  <c r="AK125" i="145"/>
  <c r="AJ125" i="145"/>
  <c r="AI125" i="145"/>
  <c r="AH125" i="145"/>
  <c r="AG125" i="145"/>
  <c r="AF125" i="145"/>
  <c r="AE125" i="145"/>
  <c r="AD125" i="145"/>
  <c r="Z125" i="145"/>
  <c r="Y125" i="145"/>
  <c r="X125" i="145"/>
  <c r="W125" i="145"/>
  <c r="V125" i="145"/>
  <c r="U125" i="145"/>
  <c r="T125" i="145"/>
  <c r="S125" i="145"/>
  <c r="R125" i="145"/>
  <c r="Q125" i="145"/>
  <c r="P125" i="145"/>
  <c r="O125" i="145"/>
  <c r="N125" i="145"/>
  <c r="M125" i="145"/>
  <c r="L125" i="145"/>
  <c r="K125" i="145"/>
  <c r="J125" i="145"/>
  <c r="I125" i="145"/>
  <c r="H125" i="145"/>
  <c r="G125" i="145"/>
  <c r="F125" i="145"/>
  <c r="E125" i="145"/>
  <c r="AZ124" i="145"/>
  <c r="AY124" i="145"/>
  <c r="AX124" i="145"/>
  <c r="AW124" i="145"/>
  <c r="AV124" i="145"/>
  <c r="AU124" i="145"/>
  <c r="AT124" i="145"/>
  <c r="AS124" i="145"/>
  <c r="AR124" i="145"/>
  <c r="AQ124" i="145"/>
  <c r="AP124" i="145"/>
  <c r="AO124" i="145"/>
  <c r="AN124" i="145"/>
  <c r="AM124" i="145"/>
  <c r="AL124" i="145"/>
  <c r="AK124" i="145"/>
  <c r="AJ124" i="145"/>
  <c r="AI124" i="145"/>
  <c r="AH124" i="145"/>
  <c r="AG124" i="145"/>
  <c r="AF124" i="145"/>
  <c r="AE124" i="145"/>
  <c r="AD124" i="145"/>
  <c r="Z124" i="145"/>
  <c r="Y124" i="145"/>
  <c r="X124" i="145"/>
  <c r="W124" i="145"/>
  <c r="V124" i="145"/>
  <c r="U124" i="145"/>
  <c r="T124" i="145"/>
  <c r="S124" i="145"/>
  <c r="R124" i="145"/>
  <c r="Q124" i="145"/>
  <c r="P124" i="145"/>
  <c r="O124" i="145"/>
  <c r="N124" i="145"/>
  <c r="M124" i="145"/>
  <c r="L124" i="145"/>
  <c r="K124" i="145"/>
  <c r="J124" i="145"/>
  <c r="I124" i="145"/>
  <c r="H124" i="145"/>
  <c r="G124" i="145"/>
  <c r="F124" i="145"/>
  <c r="E124" i="145"/>
  <c r="AZ123" i="145"/>
  <c r="AY123" i="145"/>
  <c r="AX123" i="145"/>
  <c r="AW123" i="145"/>
  <c r="AV123" i="145"/>
  <c r="AU123" i="145"/>
  <c r="AT123" i="145"/>
  <c r="AS123" i="145"/>
  <c r="AR123" i="145"/>
  <c r="AQ123" i="145"/>
  <c r="AP123" i="145"/>
  <c r="AO123" i="145"/>
  <c r="AN123" i="145"/>
  <c r="AM123" i="145"/>
  <c r="AL123" i="145"/>
  <c r="AK123" i="145"/>
  <c r="AJ123" i="145"/>
  <c r="AI123" i="145"/>
  <c r="AH123" i="145"/>
  <c r="AG123" i="145"/>
  <c r="AF123" i="145"/>
  <c r="AE123" i="145"/>
  <c r="AD123" i="145"/>
  <c r="Z123" i="145"/>
  <c r="Y123" i="145"/>
  <c r="X123" i="145"/>
  <c r="W123" i="145"/>
  <c r="V123" i="145"/>
  <c r="U123" i="145"/>
  <c r="T123" i="145"/>
  <c r="S123" i="145"/>
  <c r="R123" i="145"/>
  <c r="Q123" i="145"/>
  <c r="P123" i="145"/>
  <c r="O123" i="145"/>
  <c r="N123" i="145"/>
  <c r="M123" i="145"/>
  <c r="L123" i="145"/>
  <c r="K123" i="145"/>
  <c r="J123" i="145"/>
  <c r="I123" i="145"/>
  <c r="H123" i="145"/>
  <c r="G123" i="145"/>
  <c r="F123" i="145"/>
  <c r="E123" i="145"/>
  <c r="AZ122" i="145"/>
  <c r="AY122" i="145"/>
  <c r="AX122" i="145"/>
  <c r="AW122" i="145"/>
  <c r="AV122" i="145"/>
  <c r="AU122" i="145"/>
  <c r="AT122" i="145"/>
  <c r="AS122" i="145"/>
  <c r="AR122" i="145"/>
  <c r="AQ122" i="145"/>
  <c r="AP122" i="145"/>
  <c r="AO122" i="145"/>
  <c r="AN122" i="145"/>
  <c r="AM122" i="145"/>
  <c r="AL122" i="145"/>
  <c r="AK122" i="145"/>
  <c r="AJ122" i="145"/>
  <c r="AI122" i="145"/>
  <c r="AH122" i="145"/>
  <c r="AG122" i="145"/>
  <c r="AF122" i="145"/>
  <c r="AE122" i="145"/>
  <c r="AD122" i="145"/>
  <c r="Z122" i="145"/>
  <c r="Y122" i="145"/>
  <c r="X122" i="145"/>
  <c r="W122" i="145"/>
  <c r="V122" i="145"/>
  <c r="U122" i="145"/>
  <c r="T122" i="145"/>
  <c r="S122" i="145"/>
  <c r="R122" i="145"/>
  <c r="Q122" i="145"/>
  <c r="P122" i="145"/>
  <c r="O122" i="145"/>
  <c r="N122" i="145"/>
  <c r="M122" i="145"/>
  <c r="L122" i="145"/>
  <c r="K122" i="145"/>
  <c r="J122" i="145"/>
  <c r="I122" i="145"/>
  <c r="H122" i="145"/>
  <c r="G122" i="145"/>
  <c r="F122" i="145"/>
  <c r="E122" i="145"/>
  <c r="AZ121" i="145"/>
  <c r="AY121" i="145"/>
  <c r="AX121" i="145"/>
  <c r="AW121" i="145"/>
  <c r="AV121" i="145"/>
  <c r="AU121" i="145"/>
  <c r="AT121" i="145"/>
  <c r="AS121" i="145"/>
  <c r="AR121" i="145"/>
  <c r="AQ121" i="145"/>
  <c r="AP121" i="145"/>
  <c r="AO121" i="145"/>
  <c r="AN121" i="145"/>
  <c r="AM121" i="145"/>
  <c r="AL121" i="145"/>
  <c r="AK121" i="145"/>
  <c r="AJ121" i="145"/>
  <c r="AI121" i="145"/>
  <c r="AH121" i="145"/>
  <c r="AG121" i="145"/>
  <c r="AF121" i="145"/>
  <c r="AE121" i="145"/>
  <c r="AD121" i="145"/>
  <c r="Z121" i="145"/>
  <c r="Y121" i="145"/>
  <c r="X121" i="145"/>
  <c r="W121" i="145"/>
  <c r="V121" i="145"/>
  <c r="U121" i="145"/>
  <c r="T121" i="145"/>
  <c r="S121" i="145"/>
  <c r="R121" i="145"/>
  <c r="Q121" i="145"/>
  <c r="P121" i="145"/>
  <c r="O121" i="145"/>
  <c r="N121" i="145"/>
  <c r="M121" i="145"/>
  <c r="L121" i="145"/>
  <c r="K121" i="145"/>
  <c r="J121" i="145"/>
  <c r="I121" i="145"/>
  <c r="H121" i="145"/>
  <c r="G121" i="145"/>
  <c r="F121" i="145"/>
  <c r="E121" i="145"/>
  <c r="AZ120" i="145"/>
  <c r="AY120" i="145"/>
  <c r="AX120" i="145"/>
  <c r="AW120" i="145"/>
  <c r="AV120" i="145"/>
  <c r="AU120" i="145"/>
  <c r="AT120" i="145"/>
  <c r="AS120" i="145"/>
  <c r="AR120" i="145"/>
  <c r="AQ120" i="145"/>
  <c r="AP120" i="145"/>
  <c r="AO120" i="145"/>
  <c r="AN120" i="145"/>
  <c r="AM120" i="145"/>
  <c r="AL120" i="145"/>
  <c r="AK120" i="145"/>
  <c r="AJ120" i="145"/>
  <c r="AI120" i="145"/>
  <c r="AH120" i="145"/>
  <c r="AG120" i="145"/>
  <c r="AF120" i="145"/>
  <c r="AE120" i="145"/>
  <c r="AD120" i="145"/>
  <c r="Z120" i="145"/>
  <c r="Y120" i="145"/>
  <c r="X120" i="145"/>
  <c r="W120" i="145"/>
  <c r="V120" i="145"/>
  <c r="U120" i="145"/>
  <c r="T120" i="145"/>
  <c r="S120" i="145"/>
  <c r="R120" i="145"/>
  <c r="Q120" i="145"/>
  <c r="P120" i="145"/>
  <c r="O120" i="145"/>
  <c r="N120" i="145"/>
  <c r="M120" i="145"/>
  <c r="L120" i="145"/>
  <c r="K120" i="145"/>
  <c r="J120" i="145"/>
  <c r="I120" i="145"/>
  <c r="H120" i="145"/>
  <c r="G120" i="145"/>
  <c r="F120" i="145"/>
  <c r="E120" i="145"/>
  <c r="AZ119" i="145"/>
  <c r="AY119" i="145"/>
  <c r="AX119" i="145"/>
  <c r="AW119" i="145"/>
  <c r="AV119" i="145"/>
  <c r="AU119" i="145"/>
  <c r="AT119" i="145"/>
  <c r="AS119" i="145"/>
  <c r="AR119" i="145"/>
  <c r="AQ119" i="145"/>
  <c r="AP119" i="145"/>
  <c r="AO119" i="145"/>
  <c r="AN119" i="145"/>
  <c r="AM119" i="145"/>
  <c r="AL119" i="145"/>
  <c r="AK119" i="145"/>
  <c r="AJ119" i="145"/>
  <c r="AI119" i="145"/>
  <c r="AH119" i="145"/>
  <c r="AG119" i="145"/>
  <c r="AF119" i="145"/>
  <c r="AE119" i="145"/>
  <c r="AD119" i="145"/>
  <c r="Z119" i="145"/>
  <c r="Y119" i="145"/>
  <c r="X119" i="145"/>
  <c r="W119" i="145"/>
  <c r="V119" i="145"/>
  <c r="U119" i="145"/>
  <c r="T119" i="145"/>
  <c r="S119" i="145"/>
  <c r="R119" i="145"/>
  <c r="Q119" i="145"/>
  <c r="P119" i="145"/>
  <c r="O119" i="145"/>
  <c r="N119" i="145"/>
  <c r="M119" i="145"/>
  <c r="L119" i="145"/>
  <c r="K119" i="145"/>
  <c r="J119" i="145"/>
  <c r="I119" i="145"/>
  <c r="H119" i="145"/>
  <c r="G119" i="145"/>
  <c r="F119" i="145"/>
  <c r="E119" i="145"/>
  <c r="AZ118" i="145"/>
  <c r="AY118" i="145"/>
  <c r="AX118" i="145"/>
  <c r="AW118" i="145"/>
  <c r="AV118" i="145"/>
  <c r="AU118" i="145"/>
  <c r="AT118" i="145"/>
  <c r="AS118" i="145"/>
  <c r="AR118" i="145"/>
  <c r="AQ118" i="145"/>
  <c r="AP118" i="145"/>
  <c r="AO118" i="145"/>
  <c r="AN118" i="145"/>
  <c r="AM118" i="145"/>
  <c r="AL118" i="145"/>
  <c r="AK118" i="145"/>
  <c r="AJ118" i="145"/>
  <c r="AI118" i="145"/>
  <c r="AH118" i="145"/>
  <c r="AG118" i="145"/>
  <c r="AF118" i="145"/>
  <c r="AE118" i="145"/>
  <c r="AD118" i="145"/>
  <c r="Z118" i="145"/>
  <c r="Y118" i="145"/>
  <c r="X118" i="145"/>
  <c r="W118" i="145"/>
  <c r="V118" i="145"/>
  <c r="U118" i="145"/>
  <c r="T118" i="145"/>
  <c r="S118" i="145"/>
  <c r="R118" i="145"/>
  <c r="Q118" i="145"/>
  <c r="P118" i="145"/>
  <c r="O118" i="145"/>
  <c r="N118" i="145"/>
  <c r="M118" i="145"/>
  <c r="L118" i="145"/>
  <c r="K118" i="145"/>
  <c r="J118" i="145"/>
  <c r="I118" i="145"/>
  <c r="H118" i="145"/>
  <c r="G118" i="145"/>
  <c r="F118" i="145"/>
  <c r="E118" i="145"/>
  <c r="AZ117" i="145"/>
  <c r="AY117" i="145"/>
  <c r="AX117" i="145"/>
  <c r="AW117" i="145"/>
  <c r="AV117" i="145"/>
  <c r="AU117" i="145"/>
  <c r="AT117" i="145"/>
  <c r="AS117" i="145"/>
  <c r="AR117" i="145"/>
  <c r="AQ117" i="145"/>
  <c r="AP117" i="145"/>
  <c r="AO117" i="145"/>
  <c r="AN117" i="145"/>
  <c r="AM117" i="145"/>
  <c r="AL117" i="145"/>
  <c r="AK117" i="145"/>
  <c r="AJ117" i="145"/>
  <c r="AI117" i="145"/>
  <c r="AH117" i="145"/>
  <c r="AG117" i="145"/>
  <c r="AF117" i="145"/>
  <c r="AE117" i="145"/>
  <c r="AD117" i="145"/>
  <c r="Z117" i="145"/>
  <c r="Y117" i="145"/>
  <c r="X117" i="145"/>
  <c r="W117" i="145"/>
  <c r="V117" i="145"/>
  <c r="U117" i="145"/>
  <c r="T117" i="145"/>
  <c r="S117" i="145"/>
  <c r="R117" i="145"/>
  <c r="Q117" i="145"/>
  <c r="P117" i="145"/>
  <c r="O117" i="145"/>
  <c r="N117" i="145"/>
  <c r="M117" i="145"/>
  <c r="L117" i="145"/>
  <c r="K117" i="145"/>
  <c r="J117" i="145"/>
  <c r="I117" i="145"/>
  <c r="H117" i="145"/>
  <c r="G117" i="145"/>
  <c r="F117" i="145"/>
  <c r="E117" i="145"/>
  <c r="AZ116" i="145"/>
  <c r="AY116" i="145"/>
  <c r="AX116" i="145"/>
  <c r="AW116" i="145"/>
  <c r="AV116" i="145"/>
  <c r="AU116" i="145"/>
  <c r="AT116" i="145"/>
  <c r="AS116" i="145"/>
  <c r="AR116" i="145"/>
  <c r="AQ116" i="145"/>
  <c r="AP116" i="145"/>
  <c r="AO116" i="145"/>
  <c r="AN116" i="145"/>
  <c r="AM116" i="145"/>
  <c r="AL116" i="145"/>
  <c r="AK116" i="145"/>
  <c r="AJ116" i="145"/>
  <c r="AI116" i="145"/>
  <c r="AH116" i="145"/>
  <c r="AG116" i="145"/>
  <c r="AF116" i="145"/>
  <c r="AE116" i="145"/>
  <c r="AD116" i="145"/>
  <c r="Z116" i="145"/>
  <c r="Y116" i="145"/>
  <c r="X116" i="145"/>
  <c r="W116" i="145"/>
  <c r="V116" i="145"/>
  <c r="U116" i="145"/>
  <c r="T116" i="145"/>
  <c r="S116" i="145"/>
  <c r="R116" i="145"/>
  <c r="Q116" i="145"/>
  <c r="P116" i="145"/>
  <c r="O116" i="145"/>
  <c r="N116" i="145"/>
  <c r="M116" i="145"/>
  <c r="L116" i="145"/>
  <c r="K116" i="145"/>
  <c r="J116" i="145"/>
  <c r="I116" i="145"/>
  <c r="H116" i="145"/>
  <c r="G116" i="145"/>
  <c r="F116" i="145"/>
  <c r="E116" i="145"/>
  <c r="AZ115" i="145"/>
  <c r="AY115" i="145"/>
  <c r="AX115" i="145"/>
  <c r="AW115" i="145"/>
  <c r="AV115" i="145"/>
  <c r="AU115" i="145"/>
  <c r="AT115" i="145"/>
  <c r="AS115" i="145"/>
  <c r="AR115" i="145"/>
  <c r="AQ115" i="145"/>
  <c r="AP115" i="145"/>
  <c r="AO115" i="145"/>
  <c r="AN115" i="145"/>
  <c r="AM115" i="145"/>
  <c r="AL115" i="145"/>
  <c r="AK115" i="145"/>
  <c r="AJ115" i="145"/>
  <c r="AI115" i="145"/>
  <c r="AH115" i="145"/>
  <c r="AG115" i="145"/>
  <c r="AF115" i="145"/>
  <c r="AE115" i="145"/>
  <c r="AD115" i="145"/>
  <c r="Z115" i="145"/>
  <c r="Y115" i="145"/>
  <c r="X115" i="145"/>
  <c r="W115" i="145"/>
  <c r="V115" i="145"/>
  <c r="U115" i="145"/>
  <c r="T115" i="145"/>
  <c r="S115" i="145"/>
  <c r="R115" i="145"/>
  <c r="Q115" i="145"/>
  <c r="P115" i="145"/>
  <c r="O115" i="145"/>
  <c r="N115" i="145"/>
  <c r="M115" i="145"/>
  <c r="L115" i="145"/>
  <c r="K115" i="145"/>
  <c r="J115" i="145"/>
  <c r="I115" i="145"/>
  <c r="H115" i="145"/>
  <c r="G115" i="145"/>
  <c r="F115" i="145"/>
  <c r="E115" i="145"/>
  <c r="AZ114" i="145"/>
  <c r="AY114" i="145"/>
  <c r="AX114" i="145"/>
  <c r="AW114" i="145"/>
  <c r="AV114" i="145"/>
  <c r="AU114" i="145"/>
  <c r="AT114" i="145"/>
  <c r="AS114" i="145"/>
  <c r="AR114" i="145"/>
  <c r="AQ114" i="145"/>
  <c r="AP114" i="145"/>
  <c r="AO114" i="145"/>
  <c r="AN114" i="145"/>
  <c r="AM114" i="145"/>
  <c r="AL114" i="145"/>
  <c r="AK114" i="145"/>
  <c r="AJ114" i="145"/>
  <c r="AI114" i="145"/>
  <c r="AH114" i="145"/>
  <c r="AG114" i="145"/>
  <c r="AF114" i="145"/>
  <c r="AE114" i="145"/>
  <c r="AD114" i="145"/>
  <c r="Z114" i="145"/>
  <c r="Y114" i="145"/>
  <c r="X114" i="145"/>
  <c r="W114" i="145"/>
  <c r="V114" i="145"/>
  <c r="U114" i="145"/>
  <c r="T114" i="145"/>
  <c r="S114" i="145"/>
  <c r="R114" i="145"/>
  <c r="Q114" i="145"/>
  <c r="P114" i="145"/>
  <c r="O114" i="145"/>
  <c r="N114" i="145"/>
  <c r="M114" i="145"/>
  <c r="L114" i="145"/>
  <c r="K114" i="145"/>
  <c r="J114" i="145"/>
  <c r="I114" i="145"/>
  <c r="H114" i="145"/>
  <c r="G114" i="145"/>
  <c r="F114" i="145"/>
  <c r="E114" i="145"/>
  <c r="AZ113" i="145"/>
  <c r="AY113" i="145"/>
  <c r="AX113" i="145"/>
  <c r="AW113" i="145"/>
  <c r="AV113" i="145"/>
  <c r="AU113" i="145"/>
  <c r="AT113" i="145"/>
  <c r="AS113" i="145"/>
  <c r="AR113" i="145"/>
  <c r="AQ113" i="145"/>
  <c r="AP113" i="145"/>
  <c r="AO113" i="145"/>
  <c r="AN113" i="145"/>
  <c r="AM113" i="145"/>
  <c r="AL113" i="145"/>
  <c r="AK113" i="145"/>
  <c r="AJ113" i="145"/>
  <c r="AI113" i="145"/>
  <c r="AH113" i="145"/>
  <c r="AG113" i="145"/>
  <c r="AF113" i="145"/>
  <c r="AE113" i="145"/>
  <c r="AD113" i="145"/>
  <c r="Z113" i="145"/>
  <c r="Y113" i="145"/>
  <c r="X113" i="145"/>
  <c r="W113" i="145"/>
  <c r="V113" i="145"/>
  <c r="U113" i="145"/>
  <c r="T113" i="145"/>
  <c r="S113" i="145"/>
  <c r="R113" i="145"/>
  <c r="Q113" i="145"/>
  <c r="P113" i="145"/>
  <c r="O113" i="145"/>
  <c r="N113" i="145"/>
  <c r="M113" i="145"/>
  <c r="L113" i="145"/>
  <c r="K113" i="145"/>
  <c r="J113" i="145"/>
  <c r="I113" i="145"/>
  <c r="H113" i="145"/>
  <c r="G113" i="145"/>
  <c r="F113" i="145"/>
  <c r="E113" i="145"/>
  <c r="AZ112" i="145"/>
  <c r="AY112" i="145"/>
  <c r="AX112" i="145"/>
  <c r="AW112" i="145"/>
  <c r="AV112" i="145"/>
  <c r="AU112" i="145"/>
  <c r="AT112" i="145"/>
  <c r="AS112" i="145"/>
  <c r="AR112" i="145"/>
  <c r="AQ112" i="145"/>
  <c r="AP112" i="145"/>
  <c r="AO112" i="145"/>
  <c r="AN112" i="145"/>
  <c r="AM112" i="145"/>
  <c r="AL112" i="145"/>
  <c r="AK112" i="145"/>
  <c r="AJ112" i="145"/>
  <c r="AI112" i="145"/>
  <c r="AH112" i="145"/>
  <c r="AG112" i="145"/>
  <c r="AF112" i="145"/>
  <c r="AE112" i="145"/>
  <c r="AD112" i="145"/>
  <c r="Z112" i="145"/>
  <c r="Y112" i="145"/>
  <c r="X112" i="145"/>
  <c r="W112" i="145"/>
  <c r="V112" i="145"/>
  <c r="U112" i="145"/>
  <c r="T112" i="145"/>
  <c r="S112" i="145"/>
  <c r="R112" i="145"/>
  <c r="Q112" i="145"/>
  <c r="P112" i="145"/>
  <c r="O112" i="145"/>
  <c r="N112" i="145"/>
  <c r="M112" i="145"/>
  <c r="L112" i="145"/>
  <c r="K112" i="145"/>
  <c r="J112" i="145"/>
  <c r="I112" i="145"/>
  <c r="H112" i="145"/>
  <c r="G112" i="145"/>
  <c r="F112" i="145"/>
  <c r="E112" i="145"/>
  <c r="AZ111" i="145"/>
  <c r="AY111" i="145"/>
  <c r="AX111" i="145"/>
  <c r="AW111" i="145"/>
  <c r="AV111" i="145"/>
  <c r="AU111" i="145"/>
  <c r="AT111" i="145"/>
  <c r="AS111" i="145"/>
  <c r="AR111" i="145"/>
  <c r="AQ111" i="145"/>
  <c r="AP111" i="145"/>
  <c r="AO111" i="145"/>
  <c r="AN111" i="145"/>
  <c r="AM111" i="145"/>
  <c r="AL111" i="145"/>
  <c r="AK111" i="145"/>
  <c r="AJ111" i="145"/>
  <c r="AI111" i="145"/>
  <c r="AH111" i="145"/>
  <c r="AG111" i="145"/>
  <c r="AF111" i="145"/>
  <c r="AE111" i="145"/>
  <c r="AD111" i="145"/>
  <c r="Z111" i="145"/>
  <c r="Y111" i="145"/>
  <c r="X111" i="145"/>
  <c r="W111" i="145"/>
  <c r="V111" i="145"/>
  <c r="U111" i="145"/>
  <c r="T111" i="145"/>
  <c r="S111" i="145"/>
  <c r="R111" i="145"/>
  <c r="Q111" i="145"/>
  <c r="P111" i="145"/>
  <c r="O111" i="145"/>
  <c r="N111" i="145"/>
  <c r="M111" i="145"/>
  <c r="L111" i="145"/>
  <c r="K111" i="145"/>
  <c r="J111" i="145"/>
  <c r="I111" i="145"/>
  <c r="H111" i="145"/>
  <c r="G111" i="145"/>
  <c r="F111" i="145"/>
  <c r="E111" i="145"/>
  <c r="AZ110" i="145"/>
  <c r="AY110" i="145"/>
  <c r="AX110" i="145"/>
  <c r="AW110" i="145"/>
  <c r="AV110" i="145"/>
  <c r="AU110" i="145"/>
  <c r="AT110" i="145"/>
  <c r="AS110" i="145"/>
  <c r="AR110" i="145"/>
  <c r="AQ110" i="145"/>
  <c r="AP110" i="145"/>
  <c r="AO110" i="145"/>
  <c r="AN110" i="145"/>
  <c r="AM110" i="145"/>
  <c r="AL110" i="145"/>
  <c r="AK110" i="145"/>
  <c r="AJ110" i="145"/>
  <c r="AI110" i="145"/>
  <c r="AH110" i="145"/>
  <c r="AG110" i="145"/>
  <c r="AF110" i="145"/>
  <c r="AE110" i="145"/>
  <c r="AD110" i="145"/>
  <c r="Z110" i="145"/>
  <c r="Y110" i="145"/>
  <c r="X110" i="145"/>
  <c r="W110" i="145"/>
  <c r="V110" i="145"/>
  <c r="U110" i="145"/>
  <c r="T110" i="145"/>
  <c r="S110" i="145"/>
  <c r="R110" i="145"/>
  <c r="Q110" i="145"/>
  <c r="P110" i="145"/>
  <c r="O110" i="145"/>
  <c r="N110" i="145"/>
  <c r="M110" i="145"/>
  <c r="L110" i="145"/>
  <c r="K110" i="145"/>
  <c r="J110" i="145"/>
  <c r="I110" i="145"/>
  <c r="H110" i="145"/>
  <c r="G110" i="145"/>
  <c r="F110" i="145"/>
  <c r="E110" i="145"/>
  <c r="AZ109" i="145"/>
  <c r="AY109" i="145"/>
  <c r="AX109" i="145"/>
  <c r="AW109" i="145"/>
  <c r="AV109" i="145"/>
  <c r="AU109" i="145"/>
  <c r="AT109" i="145"/>
  <c r="AS109" i="145"/>
  <c r="AR109" i="145"/>
  <c r="AQ109" i="145"/>
  <c r="AP109" i="145"/>
  <c r="AO109" i="145"/>
  <c r="AN109" i="145"/>
  <c r="AM109" i="145"/>
  <c r="AL109" i="145"/>
  <c r="AK109" i="145"/>
  <c r="AJ109" i="145"/>
  <c r="AI109" i="145"/>
  <c r="AH109" i="145"/>
  <c r="AG109" i="145"/>
  <c r="AF109" i="145"/>
  <c r="AE109" i="145"/>
  <c r="AD109" i="145"/>
  <c r="Z109" i="145"/>
  <c r="Y109" i="145"/>
  <c r="X109" i="145"/>
  <c r="W109" i="145"/>
  <c r="V109" i="145"/>
  <c r="U109" i="145"/>
  <c r="T109" i="145"/>
  <c r="S109" i="145"/>
  <c r="R109" i="145"/>
  <c r="Q109" i="145"/>
  <c r="P109" i="145"/>
  <c r="O109" i="145"/>
  <c r="N109" i="145"/>
  <c r="M109" i="145"/>
  <c r="L109" i="145"/>
  <c r="K109" i="145"/>
  <c r="J109" i="145"/>
  <c r="I109" i="145"/>
  <c r="H109" i="145"/>
  <c r="G109" i="145"/>
  <c r="F109" i="145"/>
  <c r="E109" i="145"/>
  <c r="AZ108" i="145"/>
  <c r="AY108" i="145"/>
  <c r="AX108" i="145"/>
  <c r="AW108" i="145"/>
  <c r="AV108" i="145"/>
  <c r="AU108" i="145"/>
  <c r="AT108" i="145"/>
  <c r="AS108" i="145"/>
  <c r="AR108" i="145"/>
  <c r="AQ108" i="145"/>
  <c r="AP108" i="145"/>
  <c r="AO108" i="145"/>
  <c r="AN108" i="145"/>
  <c r="AM108" i="145"/>
  <c r="AL108" i="145"/>
  <c r="AK108" i="145"/>
  <c r="AJ108" i="145"/>
  <c r="AI108" i="145"/>
  <c r="AH108" i="145"/>
  <c r="AG108" i="145"/>
  <c r="AF108" i="145"/>
  <c r="AE108" i="145"/>
  <c r="AD108" i="145"/>
  <c r="Z108" i="145"/>
  <c r="Y108" i="145"/>
  <c r="X108" i="145"/>
  <c r="W108" i="145"/>
  <c r="V108" i="145"/>
  <c r="U108" i="145"/>
  <c r="T108" i="145"/>
  <c r="S108" i="145"/>
  <c r="R108" i="145"/>
  <c r="Q108" i="145"/>
  <c r="P108" i="145"/>
  <c r="O108" i="145"/>
  <c r="N108" i="145"/>
  <c r="M108" i="145"/>
  <c r="L108" i="145"/>
  <c r="K108" i="145"/>
  <c r="J108" i="145"/>
  <c r="I108" i="145"/>
  <c r="H108" i="145"/>
  <c r="G108" i="145"/>
  <c r="F108" i="145"/>
  <c r="E108" i="145"/>
  <c r="AZ107" i="145"/>
  <c r="AY107" i="145"/>
  <c r="AX107" i="145"/>
  <c r="AW107" i="145"/>
  <c r="AV107" i="145"/>
  <c r="AU107" i="145"/>
  <c r="AT107" i="145"/>
  <c r="AS107" i="145"/>
  <c r="AR107" i="145"/>
  <c r="AQ107" i="145"/>
  <c r="AP107" i="145"/>
  <c r="AO107" i="145"/>
  <c r="AN107" i="145"/>
  <c r="AM107" i="145"/>
  <c r="AL107" i="145"/>
  <c r="AK107" i="145"/>
  <c r="AJ107" i="145"/>
  <c r="AI107" i="145"/>
  <c r="AH107" i="145"/>
  <c r="AG107" i="145"/>
  <c r="AF107" i="145"/>
  <c r="AE107" i="145"/>
  <c r="AD107" i="145"/>
  <c r="Z107" i="145"/>
  <c r="Y107" i="145"/>
  <c r="X107" i="145"/>
  <c r="W107" i="145"/>
  <c r="V107" i="145"/>
  <c r="U107" i="145"/>
  <c r="T107" i="145"/>
  <c r="S107" i="145"/>
  <c r="R107" i="145"/>
  <c r="Q107" i="145"/>
  <c r="P107" i="145"/>
  <c r="O107" i="145"/>
  <c r="N107" i="145"/>
  <c r="M107" i="145"/>
  <c r="L107" i="145"/>
  <c r="K107" i="145"/>
  <c r="J107" i="145"/>
  <c r="I107" i="145"/>
  <c r="H107" i="145"/>
  <c r="G107" i="145"/>
  <c r="F107" i="145"/>
  <c r="E107" i="145"/>
  <c r="AZ106" i="145"/>
  <c r="AY106" i="145"/>
  <c r="AX106" i="145"/>
  <c r="AW106" i="145"/>
  <c r="AV106" i="145"/>
  <c r="AU106" i="145"/>
  <c r="AT106" i="145"/>
  <c r="AS106" i="145"/>
  <c r="AR106" i="145"/>
  <c r="AQ106" i="145"/>
  <c r="AP106" i="145"/>
  <c r="AO106" i="145"/>
  <c r="AN106" i="145"/>
  <c r="AM106" i="145"/>
  <c r="AL106" i="145"/>
  <c r="AK106" i="145"/>
  <c r="AJ106" i="145"/>
  <c r="AI106" i="145"/>
  <c r="AH106" i="145"/>
  <c r="AG106" i="145"/>
  <c r="AF106" i="145"/>
  <c r="AE106" i="145"/>
  <c r="AD106" i="145"/>
  <c r="Z106" i="145"/>
  <c r="Y106" i="145"/>
  <c r="X106" i="145"/>
  <c r="W106" i="145"/>
  <c r="V106" i="145"/>
  <c r="U106" i="145"/>
  <c r="T106" i="145"/>
  <c r="S106" i="145"/>
  <c r="R106" i="145"/>
  <c r="Q106" i="145"/>
  <c r="P106" i="145"/>
  <c r="O106" i="145"/>
  <c r="N106" i="145"/>
  <c r="M106" i="145"/>
  <c r="L106" i="145"/>
  <c r="K106" i="145"/>
  <c r="J106" i="145"/>
  <c r="I106" i="145"/>
  <c r="H106" i="145"/>
  <c r="G106" i="145"/>
  <c r="F106" i="145"/>
  <c r="E106" i="145"/>
  <c r="AZ105" i="145"/>
  <c r="AY105" i="145"/>
  <c r="AX105" i="145"/>
  <c r="AW105" i="145"/>
  <c r="AV105" i="145"/>
  <c r="AU105" i="145"/>
  <c r="AT105" i="145"/>
  <c r="AS105" i="145"/>
  <c r="AR105" i="145"/>
  <c r="AQ105" i="145"/>
  <c r="AP105" i="145"/>
  <c r="AO105" i="145"/>
  <c r="AN105" i="145"/>
  <c r="AM105" i="145"/>
  <c r="AL105" i="145"/>
  <c r="AK105" i="145"/>
  <c r="AJ105" i="145"/>
  <c r="AI105" i="145"/>
  <c r="AH105" i="145"/>
  <c r="AG105" i="145"/>
  <c r="AF105" i="145"/>
  <c r="AE105" i="145"/>
  <c r="AD105" i="145"/>
  <c r="Z105" i="145"/>
  <c r="Y105" i="145"/>
  <c r="X105" i="145"/>
  <c r="W105" i="145"/>
  <c r="V105" i="145"/>
  <c r="U105" i="145"/>
  <c r="T105" i="145"/>
  <c r="S105" i="145"/>
  <c r="R105" i="145"/>
  <c r="Q105" i="145"/>
  <c r="P105" i="145"/>
  <c r="O105" i="145"/>
  <c r="N105" i="145"/>
  <c r="M105" i="145"/>
  <c r="L105" i="145"/>
  <c r="K105" i="145"/>
  <c r="J105" i="145"/>
  <c r="I105" i="145"/>
  <c r="G105" i="145"/>
  <c r="F105" i="145"/>
  <c r="E105" i="145"/>
  <c r="AZ104" i="145"/>
  <c r="AY104" i="145"/>
  <c r="AX104" i="145"/>
  <c r="AW104" i="145"/>
  <c r="AV104" i="145"/>
  <c r="AU104" i="145"/>
  <c r="AT104" i="145"/>
  <c r="AS104" i="145"/>
  <c r="AR104" i="145"/>
  <c r="AQ104" i="145"/>
  <c r="AP104" i="145"/>
  <c r="AO104" i="145"/>
  <c r="AN104" i="145"/>
  <c r="AM104" i="145"/>
  <c r="AL104" i="145"/>
  <c r="AK104" i="145"/>
  <c r="AJ104" i="145"/>
  <c r="AI104" i="145"/>
  <c r="AH104" i="145"/>
  <c r="AG104" i="145"/>
  <c r="AF104" i="145"/>
  <c r="AE104" i="145"/>
  <c r="AD104" i="145"/>
  <c r="Z104" i="145"/>
  <c r="Y104" i="145"/>
  <c r="X104" i="145"/>
  <c r="W104" i="145"/>
  <c r="V104" i="145"/>
  <c r="U104" i="145"/>
  <c r="T104" i="145"/>
  <c r="S104" i="145"/>
  <c r="R104" i="145"/>
  <c r="Q104" i="145"/>
  <c r="P104" i="145"/>
  <c r="O104" i="145"/>
  <c r="N104" i="145"/>
  <c r="M104" i="145"/>
  <c r="L104" i="145"/>
  <c r="K104" i="145"/>
  <c r="J104" i="145"/>
  <c r="I104" i="145"/>
  <c r="H104" i="145"/>
  <c r="G104" i="145"/>
  <c r="F104" i="145"/>
  <c r="E104" i="145"/>
  <c r="AZ103" i="145"/>
  <c r="AY103" i="145"/>
  <c r="AX103" i="145"/>
  <c r="AW103" i="145"/>
  <c r="AV103" i="145"/>
  <c r="AU103" i="145"/>
  <c r="AT103" i="145"/>
  <c r="AS103" i="145"/>
  <c r="AR103" i="145"/>
  <c r="AQ103" i="145"/>
  <c r="AP103" i="145"/>
  <c r="AO103" i="145"/>
  <c r="AN103" i="145"/>
  <c r="AM103" i="145"/>
  <c r="AL103" i="145"/>
  <c r="AK103" i="145"/>
  <c r="AJ103" i="145"/>
  <c r="AI103" i="145"/>
  <c r="AH103" i="145"/>
  <c r="AG103" i="145"/>
  <c r="AF103" i="145"/>
  <c r="AE103" i="145"/>
  <c r="AD103" i="145"/>
  <c r="Z103" i="145"/>
  <c r="Y103" i="145"/>
  <c r="X103" i="145"/>
  <c r="W103" i="145"/>
  <c r="V103" i="145"/>
  <c r="U103" i="145"/>
  <c r="T103" i="145"/>
  <c r="S103" i="145"/>
  <c r="R103" i="145"/>
  <c r="Q103" i="145"/>
  <c r="P103" i="145"/>
  <c r="O103" i="145"/>
  <c r="N103" i="145"/>
  <c r="M103" i="145"/>
  <c r="L103" i="145"/>
  <c r="K103" i="145"/>
  <c r="J103" i="145"/>
  <c r="I103" i="145"/>
  <c r="H103" i="145"/>
  <c r="G103" i="145"/>
  <c r="F103" i="145"/>
  <c r="E103" i="145"/>
  <c r="AZ102" i="145"/>
  <c r="AY102" i="145"/>
  <c r="AX102" i="145"/>
  <c r="AW102" i="145"/>
  <c r="AV102" i="145"/>
  <c r="AU102" i="145"/>
  <c r="AT102" i="145"/>
  <c r="AS102" i="145"/>
  <c r="AR102" i="145"/>
  <c r="AQ102" i="145"/>
  <c r="AP102" i="145"/>
  <c r="AO102" i="145"/>
  <c r="AN102" i="145"/>
  <c r="AM102" i="145"/>
  <c r="AL102" i="145"/>
  <c r="AK102" i="145"/>
  <c r="AJ102" i="145"/>
  <c r="AI102" i="145"/>
  <c r="AH102" i="145"/>
  <c r="AG102" i="145"/>
  <c r="AF102" i="145"/>
  <c r="AE102" i="145"/>
  <c r="AD102" i="145"/>
  <c r="Z102" i="145"/>
  <c r="Y102" i="145"/>
  <c r="X102" i="145"/>
  <c r="W102" i="145"/>
  <c r="V102" i="145"/>
  <c r="U102" i="145"/>
  <c r="T102" i="145"/>
  <c r="S102" i="145"/>
  <c r="R102" i="145"/>
  <c r="Q102" i="145"/>
  <c r="P102" i="145"/>
  <c r="O102" i="145"/>
  <c r="N102" i="145"/>
  <c r="M102" i="145"/>
  <c r="L102" i="145"/>
  <c r="K102" i="145"/>
  <c r="J102" i="145"/>
  <c r="I102" i="145"/>
  <c r="H102" i="145"/>
  <c r="G102" i="145"/>
  <c r="F102" i="145"/>
  <c r="E102" i="145"/>
  <c r="AZ101" i="145"/>
  <c r="AY101" i="145"/>
  <c r="AX101" i="145"/>
  <c r="AW101" i="145"/>
  <c r="AV101" i="145"/>
  <c r="AU101" i="145"/>
  <c r="AT101" i="145"/>
  <c r="AS101" i="145"/>
  <c r="AR101" i="145"/>
  <c r="AQ101" i="145"/>
  <c r="AP101" i="145"/>
  <c r="AO101" i="145"/>
  <c r="AN101" i="145"/>
  <c r="AM101" i="145"/>
  <c r="AL101" i="145"/>
  <c r="AK101" i="145"/>
  <c r="AJ101" i="145"/>
  <c r="AI101" i="145"/>
  <c r="AH101" i="145"/>
  <c r="AG101" i="145"/>
  <c r="AF101" i="145"/>
  <c r="AE101" i="145"/>
  <c r="AD101" i="145"/>
  <c r="Z101" i="145"/>
  <c r="Y101" i="145"/>
  <c r="X101" i="145"/>
  <c r="W101" i="145"/>
  <c r="V101" i="145"/>
  <c r="U101" i="145"/>
  <c r="T101" i="145"/>
  <c r="S101" i="145"/>
  <c r="R101" i="145"/>
  <c r="Q101" i="145"/>
  <c r="P101" i="145"/>
  <c r="O101" i="145"/>
  <c r="N101" i="145"/>
  <c r="M101" i="145"/>
  <c r="L101" i="145"/>
  <c r="K101" i="145"/>
  <c r="J101" i="145"/>
  <c r="I101" i="145"/>
  <c r="H101" i="145"/>
  <c r="G101" i="145"/>
  <c r="F101" i="145"/>
  <c r="E101" i="145"/>
  <c r="AZ100" i="145"/>
  <c r="AY100" i="145"/>
  <c r="AX100" i="145"/>
  <c r="AW100" i="145"/>
  <c r="AV100" i="145"/>
  <c r="AU100" i="145"/>
  <c r="AT100" i="145"/>
  <c r="AS100" i="145"/>
  <c r="AR100" i="145"/>
  <c r="AQ100" i="145"/>
  <c r="AP100" i="145"/>
  <c r="AO100" i="145"/>
  <c r="AN100" i="145"/>
  <c r="AM100" i="145"/>
  <c r="AL100" i="145"/>
  <c r="AK100" i="145"/>
  <c r="AJ100" i="145"/>
  <c r="AI100" i="145"/>
  <c r="AH100" i="145"/>
  <c r="AG100" i="145"/>
  <c r="AF100" i="145"/>
  <c r="AE100" i="145"/>
  <c r="AD100" i="145"/>
  <c r="Z100" i="145"/>
  <c r="Y100" i="145"/>
  <c r="X100" i="145"/>
  <c r="W100" i="145"/>
  <c r="V100" i="145"/>
  <c r="U100" i="145"/>
  <c r="T100" i="145"/>
  <c r="S100" i="145"/>
  <c r="R100" i="145"/>
  <c r="Q100" i="145"/>
  <c r="P100" i="145"/>
  <c r="O100" i="145"/>
  <c r="N100" i="145"/>
  <c r="M100" i="145"/>
  <c r="L100" i="145"/>
  <c r="K100" i="145"/>
  <c r="J100" i="145"/>
  <c r="I100" i="145"/>
  <c r="H100" i="145"/>
  <c r="G100" i="145"/>
  <c r="F100" i="145"/>
  <c r="E100" i="145"/>
  <c r="AZ99" i="145"/>
  <c r="AY99" i="145"/>
  <c r="AX99" i="145"/>
  <c r="AW99" i="145"/>
  <c r="AV99" i="145"/>
  <c r="AU99" i="145"/>
  <c r="AT99" i="145"/>
  <c r="AS99" i="145"/>
  <c r="AR99" i="145"/>
  <c r="AQ99" i="145"/>
  <c r="AP99" i="145"/>
  <c r="AO99" i="145"/>
  <c r="AN99" i="145"/>
  <c r="AM99" i="145"/>
  <c r="AL99" i="145"/>
  <c r="AK99" i="145"/>
  <c r="AJ99" i="145"/>
  <c r="AI99" i="145"/>
  <c r="AH99" i="145"/>
  <c r="AG99" i="145"/>
  <c r="AF99" i="145"/>
  <c r="AE99" i="145"/>
  <c r="AD99" i="145"/>
  <c r="Z99" i="145"/>
  <c r="Y99" i="145"/>
  <c r="X99" i="145"/>
  <c r="W99" i="145"/>
  <c r="V99" i="145"/>
  <c r="U99" i="145"/>
  <c r="T99" i="145"/>
  <c r="S99" i="145"/>
  <c r="R99" i="145"/>
  <c r="Q99" i="145"/>
  <c r="P99" i="145"/>
  <c r="O99" i="145"/>
  <c r="N99" i="145"/>
  <c r="M99" i="145"/>
  <c r="L99" i="145"/>
  <c r="K99" i="145"/>
  <c r="J99" i="145"/>
  <c r="I99" i="145"/>
  <c r="H99" i="145"/>
  <c r="G99" i="145"/>
  <c r="F99" i="145"/>
  <c r="E99" i="145"/>
  <c r="AZ98" i="145"/>
  <c r="AY98" i="145"/>
  <c r="AX98" i="145"/>
  <c r="AW98" i="145"/>
  <c r="AV98" i="145"/>
  <c r="AU98" i="145"/>
  <c r="AT98" i="145"/>
  <c r="AS98" i="145"/>
  <c r="AR98" i="145"/>
  <c r="AQ98" i="145"/>
  <c r="AP98" i="145"/>
  <c r="AO98" i="145"/>
  <c r="AN98" i="145"/>
  <c r="AM98" i="145"/>
  <c r="AL98" i="145"/>
  <c r="AK98" i="145"/>
  <c r="AJ98" i="145"/>
  <c r="AI98" i="145"/>
  <c r="AH98" i="145"/>
  <c r="AG98" i="145"/>
  <c r="AF98" i="145"/>
  <c r="AE98" i="145"/>
  <c r="AD98" i="145"/>
  <c r="Z98" i="145"/>
  <c r="Y98" i="145"/>
  <c r="X98" i="145"/>
  <c r="W98" i="145"/>
  <c r="V98" i="145"/>
  <c r="U98" i="145"/>
  <c r="T98" i="145"/>
  <c r="S98" i="145"/>
  <c r="R98" i="145"/>
  <c r="Q98" i="145"/>
  <c r="P98" i="145"/>
  <c r="O98" i="145"/>
  <c r="N98" i="145"/>
  <c r="M98" i="145"/>
  <c r="L98" i="145"/>
  <c r="K98" i="145"/>
  <c r="J98" i="145"/>
  <c r="I98" i="145"/>
  <c r="H98" i="145"/>
  <c r="G98" i="145"/>
  <c r="F98" i="145"/>
  <c r="E98" i="145"/>
  <c r="AZ97" i="145"/>
  <c r="AY97" i="145"/>
  <c r="AX97" i="145"/>
  <c r="AW97" i="145"/>
  <c r="AV97" i="145"/>
  <c r="AU97" i="145"/>
  <c r="AT97" i="145"/>
  <c r="AS97" i="145"/>
  <c r="AR97" i="145"/>
  <c r="AQ97" i="145"/>
  <c r="AP97" i="145"/>
  <c r="AO97" i="145"/>
  <c r="AN97" i="145"/>
  <c r="AM97" i="145"/>
  <c r="AL97" i="145"/>
  <c r="AK97" i="145"/>
  <c r="AJ97" i="145"/>
  <c r="AI97" i="145"/>
  <c r="AH97" i="145"/>
  <c r="AG97" i="145"/>
  <c r="AF97" i="145"/>
  <c r="AE97" i="145"/>
  <c r="AD97" i="145"/>
  <c r="Z97" i="145"/>
  <c r="Y97" i="145"/>
  <c r="X97" i="145"/>
  <c r="W97" i="145"/>
  <c r="V97" i="145"/>
  <c r="U97" i="145"/>
  <c r="T97" i="145"/>
  <c r="S97" i="145"/>
  <c r="R97" i="145"/>
  <c r="Q97" i="145"/>
  <c r="P97" i="145"/>
  <c r="O97" i="145"/>
  <c r="N97" i="145"/>
  <c r="M97" i="145"/>
  <c r="L97" i="145"/>
  <c r="K97" i="145"/>
  <c r="J97" i="145"/>
  <c r="I97" i="145"/>
  <c r="H97" i="145"/>
  <c r="G97" i="145"/>
  <c r="F97" i="145"/>
  <c r="E97" i="145"/>
  <c r="AZ96" i="145"/>
  <c r="AY96" i="145"/>
  <c r="AX96" i="145"/>
  <c r="AW96" i="145"/>
  <c r="AV96" i="145"/>
  <c r="AU96" i="145"/>
  <c r="AT96" i="145"/>
  <c r="AS96" i="145"/>
  <c r="AR96" i="145"/>
  <c r="AQ96" i="145"/>
  <c r="AP96" i="145"/>
  <c r="AO96" i="145"/>
  <c r="AN96" i="145"/>
  <c r="AM96" i="145"/>
  <c r="AL96" i="145"/>
  <c r="AK96" i="145"/>
  <c r="AJ96" i="145"/>
  <c r="AI96" i="145"/>
  <c r="AH96" i="145"/>
  <c r="AG96" i="145"/>
  <c r="AF96" i="145"/>
  <c r="AE96" i="145"/>
  <c r="AD96" i="145"/>
  <c r="Z96" i="145"/>
  <c r="Y96" i="145"/>
  <c r="X96" i="145"/>
  <c r="W96" i="145"/>
  <c r="V96" i="145"/>
  <c r="U96" i="145"/>
  <c r="T96" i="145"/>
  <c r="S96" i="145"/>
  <c r="R96" i="145"/>
  <c r="Q96" i="145"/>
  <c r="P96" i="145"/>
  <c r="O96" i="145"/>
  <c r="N96" i="145"/>
  <c r="M96" i="145"/>
  <c r="L96" i="145"/>
  <c r="K96" i="145"/>
  <c r="J96" i="145"/>
  <c r="I96" i="145"/>
  <c r="H96" i="145"/>
  <c r="G96" i="145"/>
  <c r="F96" i="145"/>
  <c r="E96" i="145"/>
  <c r="AZ95" i="145"/>
  <c r="AY95" i="145"/>
  <c r="AX95" i="145"/>
  <c r="AW95" i="145"/>
  <c r="AV95" i="145"/>
  <c r="AU95" i="145"/>
  <c r="AT95" i="145"/>
  <c r="AS95" i="145"/>
  <c r="AR95" i="145"/>
  <c r="AQ95" i="145"/>
  <c r="AP95" i="145"/>
  <c r="AO95" i="145"/>
  <c r="AN95" i="145"/>
  <c r="AM95" i="145"/>
  <c r="AL95" i="145"/>
  <c r="AK95" i="145"/>
  <c r="AJ95" i="145"/>
  <c r="AI95" i="145"/>
  <c r="AH95" i="145"/>
  <c r="AG95" i="145"/>
  <c r="AF95" i="145"/>
  <c r="AE95" i="145"/>
  <c r="AD95" i="145"/>
  <c r="Z95" i="145"/>
  <c r="Y95" i="145"/>
  <c r="X95" i="145"/>
  <c r="W95" i="145"/>
  <c r="V95" i="145"/>
  <c r="U95" i="145"/>
  <c r="T95" i="145"/>
  <c r="S95" i="145"/>
  <c r="R95" i="145"/>
  <c r="Q95" i="145"/>
  <c r="P95" i="145"/>
  <c r="O95" i="145"/>
  <c r="N95" i="145"/>
  <c r="M95" i="145"/>
  <c r="L95" i="145"/>
  <c r="K95" i="145"/>
  <c r="J95" i="145"/>
  <c r="I95" i="145"/>
  <c r="H95" i="145"/>
  <c r="G95" i="145"/>
  <c r="F95" i="145"/>
  <c r="E95" i="145"/>
  <c r="AZ94" i="145"/>
  <c r="AY94" i="145"/>
  <c r="AX94" i="145"/>
  <c r="AW94" i="145"/>
  <c r="AV94" i="145"/>
  <c r="AU94" i="145"/>
  <c r="AT94" i="145"/>
  <c r="AS94" i="145"/>
  <c r="AR94" i="145"/>
  <c r="AQ94" i="145"/>
  <c r="AP94" i="145"/>
  <c r="AO94" i="145"/>
  <c r="AN94" i="145"/>
  <c r="AM94" i="145"/>
  <c r="AL94" i="145"/>
  <c r="AK94" i="145"/>
  <c r="AJ94" i="145"/>
  <c r="AI94" i="145"/>
  <c r="AH94" i="145"/>
  <c r="AG94" i="145"/>
  <c r="AF94" i="145"/>
  <c r="AE94" i="145"/>
  <c r="AD94" i="145"/>
  <c r="Z94" i="145"/>
  <c r="Y94" i="145"/>
  <c r="X94" i="145"/>
  <c r="W94" i="145"/>
  <c r="V94" i="145"/>
  <c r="U94" i="145"/>
  <c r="T94" i="145"/>
  <c r="S94" i="145"/>
  <c r="R94" i="145"/>
  <c r="Q94" i="145"/>
  <c r="P94" i="145"/>
  <c r="O94" i="145"/>
  <c r="N94" i="145"/>
  <c r="M94" i="145"/>
  <c r="L94" i="145"/>
  <c r="K94" i="145"/>
  <c r="J94" i="145"/>
  <c r="I94" i="145"/>
  <c r="H94" i="145"/>
  <c r="G94" i="145"/>
  <c r="F94" i="145"/>
  <c r="E94" i="145"/>
  <c r="AZ93" i="145"/>
  <c r="AY93" i="145"/>
  <c r="AX93" i="145"/>
  <c r="AW93" i="145"/>
  <c r="AV93" i="145"/>
  <c r="AU93" i="145"/>
  <c r="AT93" i="145"/>
  <c r="AS93" i="145"/>
  <c r="AR93" i="145"/>
  <c r="AQ93" i="145"/>
  <c r="AP93" i="145"/>
  <c r="AO93" i="145"/>
  <c r="AN93" i="145"/>
  <c r="AM93" i="145"/>
  <c r="AL93" i="145"/>
  <c r="AK93" i="145"/>
  <c r="AJ93" i="145"/>
  <c r="AI93" i="145"/>
  <c r="AH93" i="145"/>
  <c r="AG93" i="145"/>
  <c r="AF93" i="145"/>
  <c r="AE93" i="145"/>
  <c r="AD93" i="145"/>
  <c r="Z93" i="145"/>
  <c r="Y93" i="145"/>
  <c r="X93" i="145"/>
  <c r="W93" i="145"/>
  <c r="V93" i="145"/>
  <c r="U93" i="145"/>
  <c r="T93" i="145"/>
  <c r="S93" i="145"/>
  <c r="R93" i="145"/>
  <c r="Q93" i="145"/>
  <c r="P93" i="145"/>
  <c r="O93" i="145"/>
  <c r="N93" i="145"/>
  <c r="M93" i="145"/>
  <c r="L93" i="145"/>
  <c r="K93" i="145"/>
  <c r="J93" i="145"/>
  <c r="I93" i="145"/>
  <c r="H93" i="145"/>
  <c r="G93" i="145"/>
  <c r="F93" i="145"/>
  <c r="E93" i="145"/>
  <c r="AZ92" i="145"/>
  <c r="AY92" i="145"/>
  <c r="AX92" i="145"/>
  <c r="AW92" i="145"/>
  <c r="AV92" i="145"/>
  <c r="AU92" i="145"/>
  <c r="AT92" i="145"/>
  <c r="AS92" i="145"/>
  <c r="AR92" i="145"/>
  <c r="AQ92" i="145"/>
  <c r="AP92" i="145"/>
  <c r="AO92" i="145"/>
  <c r="AN92" i="145"/>
  <c r="AM92" i="145"/>
  <c r="AL92" i="145"/>
  <c r="AK92" i="145"/>
  <c r="AJ92" i="145"/>
  <c r="AI92" i="145"/>
  <c r="AH92" i="145"/>
  <c r="AG92" i="145"/>
  <c r="AF92" i="145"/>
  <c r="AE92" i="145"/>
  <c r="AD92" i="145"/>
  <c r="Z92" i="145"/>
  <c r="Y92" i="145"/>
  <c r="X92" i="145"/>
  <c r="W92" i="145"/>
  <c r="V92" i="145"/>
  <c r="U92" i="145"/>
  <c r="T92" i="145"/>
  <c r="S92" i="145"/>
  <c r="R92" i="145"/>
  <c r="Q92" i="145"/>
  <c r="P92" i="145"/>
  <c r="O92" i="145"/>
  <c r="N92" i="145"/>
  <c r="M92" i="145"/>
  <c r="L92" i="145"/>
  <c r="K92" i="145"/>
  <c r="J92" i="145"/>
  <c r="I92" i="145"/>
  <c r="H92" i="145"/>
  <c r="G92" i="145"/>
  <c r="F92" i="145"/>
  <c r="E92" i="145"/>
  <c r="AZ91" i="145"/>
  <c r="AY91" i="145"/>
  <c r="AX91" i="145"/>
  <c r="AW91" i="145"/>
  <c r="AV91" i="145"/>
  <c r="AU91" i="145"/>
  <c r="AT91" i="145"/>
  <c r="AS91" i="145"/>
  <c r="AR91" i="145"/>
  <c r="AQ91" i="145"/>
  <c r="AP91" i="145"/>
  <c r="AO91" i="145"/>
  <c r="AN91" i="145"/>
  <c r="AM91" i="145"/>
  <c r="AL91" i="145"/>
  <c r="AK91" i="145"/>
  <c r="AJ91" i="145"/>
  <c r="AI91" i="145"/>
  <c r="AH91" i="145"/>
  <c r="AG91" i="145"/>
  <c r="AF91" i="145"/>
  <c r="AE91" i="145"/>
  <c r="AD91" i="145"/>
  <c r="Z91" i="145"/>
  <c r="Y91" i="145"/>
  <c r="X91" i="145"/>
  <c r="W91" i="145"/>
  <c r="V91" i="145"/>
  <c r="U91" i="145"/>
  <c r="T91" i="145"/>
  <c r="S91" i="145"/>
  <c r="R91" i="145"/>
  <c r="Q91" i="145"/>
  <c r="P91" i="145"/>
  <c r="O91" i="145"/>
  <c r="N91" i="145"/>
  <c r="M91" i="145"/>
  <c r="L91" i="145"/>
  <c r="K91" i="145"/>
  <c r="J91" i="145"/>
  <c r="I91" i="145"/>
  <c r="H91" i="145"/>
  <c r="G91" i="145"/>
  <c r="F91" i="145"/>
  <c r="E91" i="145"/>
  <c r="AZ90" i="145"/>
  <c r="AY90" i="145"/>
  <c r="AX90" i="145"/>
  <c r="AW90" i="145"/>
  <c r="AV90" i="145"/>
  <c r="AU90" i="145"/>
  <c r="AT90" i="145"/>
  <c r="AS90" i="145"/>
  <c r="AR90" i="145"/>
  <c r="AQ90" i="145"/>
  <c r="AP90" i="145"/>
  <c r="AO90" i="145"/>
  <c r="AN90" i="145"/>
  <c r="AM90" i="145"/>
  <c r="AL90" i="145"/>
  <c r="AK90" i="145"/>
  <c r="AJ90" i="145"/>
  <c r="AI90" i="145"/>
  <c r="AH90" i="145"/>
  <c r="AG90" i="145"/>
  <c r="AF90" i="145"/>
  <c r="AE90" i="145"/>
  <c r="AD90" i="145"/>
  <c r="Z90" i="145"/>
  <c r="Y90" i="145"/>
  <c r="X90" i="145"/>
  <c r="W90" i="145"/>
  <c r="V90" i="145"/>
  <c r="U90" i="145"/>
  <c r="T90" i="145"/>
  <c r="S90" i="145"/>
  <c r="R90" i="145"/>
  <c r="Q90" i="145"/>
  <c r="P90" i="145"/>
  <c r="O90" i="145"/>
  <c r="N90" i="145"/>
  <c r="M90" i="145"/>
  <c r="L90" i="145"/>
  <c r="K90" i="145"/>
  <c r="J90" i="145"/>
  <c r="I90" i="145"/>
  <c r="H90" i="145"/>
  <c r="G90" i="145"/>
  <c r="F90" i="145"/>
  <c r="E90" i="145"/>
  <c r="AZ89" i="145"/>
  <c r="AY89" i="145"/>
  <c r="AX89" i="145"/>
  <c r="AW89" i="145"/>
  <c r="AV89" i="145"/>
  <c r="AU89" i="145"/>
  <c r="AT89" i="145"/>
  <c r="AS89" i="145"/>
  <c r="AR89" i="145"/>
  <c r="AQ89" i="145"/>
  <c r="AP89" i="145"/>
  <c r="AO89" i="145"/>
  <c r="AN89" i="145"/>
  <c r="AM89" i="145"/>
  <c r="AL89" i="145"/>
  <c r="AK89" i="145"/>
  <c r="AJ89" i="145"/>
  <c r="AI89" i="145"/>
  <c r="AH89" i="145"/>
  <c r="AG89" i="145"/>
  <c r="AF89" i="145"/>
  <c r="AE89" i="145"/>
  <c r="AD89" i="145"/>
  <c r="Z89" i="145"/>
  <c r="Y89" i="145"/>
  <c r="X89" i="145"/>
  <c r="W89" i="145"/>
  <c r="V89" i="145"/>
  <c r="U89" i="145"/>
  <c r="T89" i="145"/>
  <c r="S89" i="145"/>
  <c r="R89" i="145"/>
  <c r="Q89" i="145"/>
  <c r="P89" i="145"/>
  <c r="O89" i="145"/>
  <c r="N89" i="145"/>
  <c r="M89" i="145"/>
  <c r="L89" i="145"/>
  <c r="K89" i="145"/>
  <c r="J89" i="145"/>
  <c r="I89" i="145"/>
  <c r="H89" i="145"/>
  <c r="G89" i="145"/>
  <c r="F89" i="145"/>
  <c r="E89" i="145"/>
  <c r="AZ88" i="145"/>
  <c r="AY88" i="145"/>
  <c r="AX88" i="145"/>
  <c r="AW88" i="145"/>
  <c r="AV88" i="145"/>
  <c r="AU88" i="145"/>
  <c r="AT88" i="145"/>
  <c r="AS88" i="145"/>
  <c r="AR88" i="145"/>
  <c r="AQ88" i="145"/>
  <c r="AP88" i="145"/>
  <c r="AO88" i="145"/>
  <c r="AN88" i="145"/>
  <c r="AM88" i="145"/>
  <c r="AL88" i="145"/>
  <c r="AK88" i="145"/>
  <c r="AJ88" i="145"/>
  <c r="AI88" i="145"/>
  <c r="AH88" i="145"/>
  <c r="AG88" i="145"/>
  <c r="AF88" i="145"/>
  <c r="AE88" i="145"/>
  <c r="AD88" i="145"/>
  <c r="Z88" i="145"/>
  <c r="Y88" i="145"/>
  <c r="X88" i="145"/>
  <c r="W88" i="145"/>
  <c r="V88" i="145"/>
  <c r="U88" i="145"/>
  <c r="T88" i="145"/>
  <c r="S88" i="145"/>
  <c r="R88" i="145"/>
  <c r="Q88" i="145"/>
  <c r="P88" i="145"/>
  <c r="O88" i="145"/>
  <c r="N88" i="145"/>
  <c r="M88" i="145"/>
  <c r="L88" i="145"/>
  <c r="K88" i="145"/>
  <c r="J88" i="145"/>
  <c r="I88" i="145"/>
  <c r="H88" i="145"/>
  <c r="G88" i="145"/>
  <c r="F88" i="145"/>
  <c r="E88" i="145"/>
  <c r="AZ87" i="145"/>
  <c r="AY87" i="145"/>
  <c r="AX87" i="145"/>
  <c r="AW87" i="145"/>
  <c r="AV87" i="145"/>
  <c r="AU87" i="145"/>
  <c r="AT87" i="145"/>
  <c r="AS87" i="145"/>
  <c r="AR87" i="145"/>
  <c r="AQ87" i="145"/>
  <c r="AP87" i="145"/>
  <c r="AO87" i="145"/>
  <c r="AN87" i="145"/>
  <c r="AM87" i="145"/>
  <c r="AL87" i="145"/>
  <c r="AK87" i="145"/>
  <c r="AJ87" i="145"/>
  <c r="AI87" i="145"/>
  <c r="AH87" i="145"/>
  <c r="AG87" i="145"/>
  <c r="AF87" i="145"/>
  <c r="AE87" i="145"/>
  <c r="AD87" i="145"/>
  <c r="Z87" i="145"/>
  <c r="Y87" i="145"/>
  <c r="X87" i="145"/>
  <c r="W87" i="145"/>
  <c r="V87" i="145"/>
  <c r="U87" i="145"/>
  <c r="T87" i="145"/>
  <c r="S87" i="145"/>
  <c r="R87" i="145"/>
  <c r="Q87" i="145"/>
  <c r="P87" i="145"/>
  <c r="O87" i="145"/>
  <c r="N87" i="145"/>
  <c r="M87" i="145"/>
  <c r="L87" i="145"/>
  <c r="K87" i="145"/>
  <c r="J87" i="145"/>
  <c r="I87" i="145"/>
  <c r="H87" i="145"/>
  <c r="G87" i="145"/>
  <c r="F87" i="145"/>
  <c r="E87" i="145"/>
  <c r="AZ86" i="145"/>
  <c r="AY86" i="145"/>
  <c r="AX86" i="145"/>
  <c r="AW86" i="145"/>
  <c r="AV86" i="145"/>
  <c r="AU86" i="145"/>
  <c r="AT86" i="145"/>
  <c r="AS86" i="145"/>
  <c r="AR86" i="145"/>
  <c r="AQ86" i="145"/>
  <c r="AP86" i="145"/>
  <c r="AO86" i="145"/>
  <c r="AN86" i="145"/>
  <c r="AM86" i="145"/>
  <c r="AL86" i="145"/>
  <c r="AK86" i="145"/>
  <c r="AJ86" i="145"/>
  <c r="AI86" i="145"/>
  <c r="AH86" i="145"/>
  <c r="AG86" i="145"/>
  <c r="AF86" i="145"/>
  <c r="AE86" i="145"/>
  <c r="AD86" i="145"/>
  <c r="Z86" i="145"/>
  <c r="Y86" i="145"/>
  <c r="X86" i="145"/>
  <c r="W86" i="145"/>
  <c r="V86" i="145"/>
  <c r="U86" i="145"/>
  <c r="T86" i="145"/>
  <c r="S86" i="145"/>
  <c r="R86" i="145"/>
  <c r="Q86" i="145"/>
  <c r="P86" i="145"/>
  <c r="O86" i="145"/>
  <c r="N86" i="145"/>
  <c r="M86" i="145"/>
  <c r="L86" i="145"/>
  <c r="K86" i="145"/>
  <c r="J86" i="145"/>
  <c r="I86" i="145"/>
  <c r="H86" i="145"/>
  <c r="G86" i="145"/>
  <c r="F86" i="145"/>
  <c r="E86" i="145"/>
  <c r="AZ85" i="145"/>
  <c r="AY85" i="145"/>
  <c r="AX85" i="145"/>
  <c r="AW85" i="145"/>
  <c r="AV85" i="145"/>
  <c r="AU85" i="145"/>
  <c r="AT85" i="145"/>
  <c r="AS85" i="145"/>
  <c r="AR85" i="145"/>
  <c r="AQ85" i="145"/>
  <c r="AP85" i="145"/>
  <c r="AO85" i="145"/>
  <c r="AN85" i="145"/>
  <c r="AM85" i="145"/>
  <c r="AL85" i="145"/>
  <c r="AK85" i="145"/>
  <c r="AJ85" i="145"/>
  <c r="AI85" i="145"/>
  <c r="AH85" i="145"/>
  <c r="AG85" i="145"/>
  <c r="AF85" i="145"/>
  <c r="AE85" i="145"/>
  <c r="AD85" i="145"/>
  <c r="Z85" i="145"/>
  <c r="Y85" i="145"/>
  <c r="X85" i="145"/>
  <c r="W85" i="145"/>
  <c r="V85" i="145"/>
  <c r="U85" i="145"/>
  <c r="T85" i="145"/>
  <c r="S85" i="145"/>
  <c r="R85" i="145"/>
  <c r="Q85" i="145"/>
  <c r="P85" i="145"/>
  <c r="O85" i="145"/>
  <c r="N85" i="145"/>
  <c r="M85" i="145"/>
  <c r="L85" i="145"/>
  <c r="K85" i="145"/>
  <c r="J85" i="145"/>
  <c r="I85" i="145"/>
  <c r="H85" i="145"/>
  <c r="G85" i="145"/>
  <c r="F85" i="145"/>
  <c r="E85" i="145"/>
  <c r="AZ84" i="145"/>
  <c r="AY84" i="145"/>
  <c r="AX84" i="145"/>
  <c r="AW84" i="145"/>
  <c r="AV84" i="145"/>
  <c r="AU84" i="145"/>
  <c r="AT84" i="145"/>
  <c r="AS84" i="145"/>
  <c r="AR84" i="145"/>
  <c r="AQ84" i="145"/>
  <c r="AP84" i="145"/>
  <c r="AO84" i="145"/>
  <c r="AN84" i="145"/>
  <c r="AM84" i="145"/>
  <c r="AL84" i="145"/>
  <c r="AK84" i="145"/>
  <c r="AJ84" i="145"/>
  <c r="AI84" i="145"/>
  <c r="AH84" i="145"/>
  <c r="AG84" i="145"/>
  <c r="AF84" i="145"/>
  <c r="AE84" i="145"/>
  <c r="AD84" i="145"/>
  <c r="Z84" i="145"/>
  <c r="Y84" i="145"/>
  <c r="X84" i="145"/>
  <c r="W84" i="145"/>
  <c r="V84" i="145"/>
  <c r="U84" i="145"/>
  <c r="T84" i="145"/>
  <c r="S84" i="145"/>
  <c r="R84" i="145"/>
  <c r="Q84" i="145"/>
  <c r="P84" i="145"/>
  <c r="O84" i="145"/>
  <c r="N84" i="145"/>
  <c r="M84" i="145"/>
  <c r="L84" i="145"/>
  <c r="K84" i="145"/>
  <c r="J84" i="145"/>
  <c r="I84" i="145"/>
  <c r="H84" i="145"/>
  <c r="G84" i="145"/>
  <c r="F84" i="145"/>
  <c r="E84" i="145"/>
  <c r="AZ83" i="145"/>
  <c r="AY83" i="145"/>
  <c r="AX83" i="145"/>
  <c r="AW83" i="145"/>
  <c r="AV83" i="145"/>
  <c r="AU83" i="145"/>
  <c r="AT83" i="145"/>
  <c r="AS83" i="145"/>
  <c r="AR83" i="145"/>
  <c r="AQ83" i="145"/>
  <c r="AP83" i="145"/>
  <c r="AO83" i="145"/>
  <c r="AN83" i="145"/>
  <c r="AM83" i="145"/>
  <c r="AL83" i="145"/>
  <c r="AK83" i="145"/>
  <c r="AJ83" i="145"/>
  <c r="AI83" i="145"/>
  <c r="AH83" i="145"/>
  <c r="AG83" i="145"/>
  <c r="AF83" i="145"/>
  <c r="AE83" i="145"/>
  <c r="AD83" i="145"/>
  <c r="Z83" i="145"/>
  <c r="Y83" i="145"/>
  <c r="X83" i="145"/>
  <c r="W83" i="145"/>
  <c r="V83" i="145"/>
  <c r="U83" i="145"/>
  <c r="T83" i="145"/>
  <c r="S83" i="145"/>
  <c r="R83" i="145"/>
  <c r="Q83" i="145"/>
  <c r="P83" i="145"/>
  <c r="O83" i="145"/>
  <c r="N83" i="145"/>
  <c r="M83" i="145"/>
  <c r="L83" i="145"/>
  <c r="K83" i="145"/>
  <c r="J83" i="145"/>
  <c r="I83" i="145"/>
  <c r="H83" i="145"/>
  <c r="G83" i="145"/>
  <c r="F83" i="145"/>
  <c r="E83" i="145"/>
  <c r="AZ82" i="145"/>
  <c r="AY82" i="145"/>
  <c r="AX82" i="145"/>
  <c r="AW82" i="145"/>
  <c r="AV82" i="145"/>
  <c r="AU82" i="145"/>
  <c r="AT82" i="145"/>
  <c r="AS82" i="145"/>
  <c r="AR82" i="145"/>
  <c r="AQ82" i="145"/>
  <c r="AP82" i="145"/>
  <c r="AO82" i="145"/>
  <c r="AN82" i="145"/>
  <c r="AM82" i="145"/>
  <c r="AL82" i="145"/>
  <c r="AK82" i="145"/>
  <c r="AJ82" i="145"/>
  <c r="AI82" i="145"/>
  <c r="AH82" i="145"/>
  <c r="AG82" i="145"/>
  <c r="AF82" i="145"/>
  <c r="AE82" i="145"/>
  <c r="AD82" i="145"/>
  <c r="Z82" i="145"/>
  <c r="Y82" i="145"/>
  <c r="X82" i="145"/>
  <c r="W82" i="145"/>
  <c r="V82" i="145"/>
  <c r="U82" i="145"/>
  <c r="T82" i="145"/>
  <c r="S82" i="145"/>
  <c r="R82" i="145"/>
  <c r="Q82" i="145"/>
  <c r="P82" i="145"/>
  <c r="O82" i="145"/>
  <c r="N82" i="145"/>
  <c r="M82" i="145"/>
  <c r="L82" i="145"/>
  <c r="K82" i="145"/>
  <c r="J82" i="145"/>
  <c r="I82" i="145"/>
  <c r="H82" i="145"/>
  <c r="G82" i="145"/>
  <c r="F82" i="145"/>
  <c r="E82" i="145"/>
  <c r="AZ81" i="145"/>
  <c r="AY81" i="145"/>
  <c r="AX81" i="145"/>
  <c r="AW81" i="145"/>
  <c r="AV81" i="145"/>
  <c r="AU81" i="145"/>
  <c r="AT81" i="145"/>
  <c r="AS81" i="145"/>
  <c r="AR81" i="145"/>
  <c r="AQ81" i="145"/>
  <c r="AP81" i="145"/>
  <c r="AO81" i="145"/>
  <c r="AN81" i="145"/>
  <c r="AM81" i="145"/>
  <c r="AL81" i="145"/>
  <c r="AK81" i="145"/>
  <c r="AJ81" i="145"/>
  <c r="AI81" i="145"/>
  <c r="AH81" i="145"/>
  <c r="AG81" i="145"/>
  <c r="AF81" i="145"/>
  <c r="AE81" i="145"/>
  <c r="AD81" i="145"/>
  <c r="Z81" i="145"/>
  <c r="Y81" i="145"/>
  <c r="X81" i="145"/>
  <c r="W81" i="145"/>
  <c r="V81" i="145"/>
  <c r="U81" i="145"/>
  <c r="T81" i="145"/>
  <c r="S81" i="145"/>
  <c r="R81" i="145"/>
  <c r="Q81" i="145"/>
  <c r="P81" i="145"/>
  <c r="O81" i="145"/>
  <c r="N81" i="145"/>
  <c r="M81" i="145"/>
  <c r="L81" i="145"/>
  <c r="K81" i="145"/>
  <c r="J81" i="145"/>
  <c r="I81" i="145"/>
  <c r="H81" i="145"/>
  <c r="G81" i="145"/>
  <c r="F81" i="145"/>
  <c r="E81" i="145"/>
  <c r="AZ80" i="145"/>
  <c r="AY80" i="145"/>
  <c r="AX80" i="145"/>
  <c r="AW80" i="145"/>
  <c r="AV80" i="145"/>
  <c r="AU80" i="145"/>
  <c r="AT80" i="145"/>
  <c r="AS80" i="145"/>
  <c r="AR80" i="145"/>
  <c r="AQ80" i="145"/>
  <c r="AP80" i="145"/>
  <c r="AO80" i="145"/>
  <c r="AN80" i="145"/>
  <c r="AM80" i="145"/>
  <c r="AL80" i="145"/>
  <c r="AK80" i="145"/>
  <c r="AJ80" i="145"/>
  <c r="AI80" i="145"/>
  <c r="AH80" i="145"/>
  <c r="AG80" i="145"/>
  <c r="AF80" i="145"/>
  <c r="AE80" i="145"/>
  <c r="AD80" i="145"/>
  <c r="Z80" i="145"/>
  <c r="Y80" i="145"/>
  <c r="X80" i="145"/>
  <c r="W80" i="145"/>
  <c r="V80" i="145"/>
  <c r="U80" i="145"/>
  <c r="T80" i="145"/>
  <c r="S80" i="145"/>
  <c r="R80" i="145"/>
  <c r="Q80" i="145"/>
  <c r="P80" i="145"/>
  <c r="O80" i="145"/>
  <c r="N80" i="145"/>
  <c r="M80" i="145"/>
  <c r="L80" i="145"/>
  <c r="K80" i="145"/>
  <c r="J80" i="145"/>
  <c r="I80" i="145"/>
  <c r="H80" i="145"/>
  <c r="G80" i="145"/>
  <c r="F80" i="145"/>
  <c r="E80" i="145"/>
  <c r="AZ79" i="145"/>
  <c r="AY79" i="145"/>
  <c r="AX79" i="145"/>
  <c r="AW79" i="145"/>
  <c r="AV79" i="145"/>
  <c r="AU79" i="145"/>
  <c r="AT79" i="145"/>
  <c r="AS79" i="145"/>
  <c r="AR79" i="145"/>
  <c r="AQ79" i="145"/>
  <c r="AP79" i="145"/>
  <c r="AO79" i="145"/>
  <c r="AN79" i="145"/>
  <c r="AM79" i="145"/>
  <c r="AL79" i="145"/>
  <c r="AK79" i="145"/>
  <c r="AJ79" i="145"/>
  <c r="AI79" i="145"/>
  <c r="AH79" i="145"/>
  <c r="AG79" i="145"/>
  <c r="AF79" i="145"/>
  <c r="AE79" i="145"/>
  <c r="AD79" i="145"/>
  <c r="Z79" i="145"/>
  <c r="Y79" i="145"/>
  <c r="X79" i="145"/>
  <c r="W79" i="145"/>
  <c r="V79" i="145"/>
  <c r="U79" i="145"/>
  <c r="T79" i="145"/>
  <c r="S79" i="145"/>
  <c r="R79" i="145"/>
  <c r="Q79" i="145"/>
  <c r="P79" i="145"/>
  <c r="O79" i="145"/>
  <c r="N79" i="145"/>
  <c r="M79" i="145"/>
  <c r="L79" i="145"/>
  <c r="K79" i="145"/>
  <c r="J79" i="145"/>
  <c r="I79" i="145"/>
  <c r="H79" i="145"/>
  <c r="G79" i="145"/>
  <c r="F79" i="145"/>
  <c r="E79" i="145"/>
  <c r="AZ78" i="145"/>
  <c r="AY78" i="145"/>
  <c r="AX78" i="145"/>
  <c r="AW78" i="145"/>
  <c r="AV78" i="145"/>
  <c r="AU78" i="145"/>
  <c r="AT78" i="145"/>
  <c r="AS78" i="145"/>
  <c r="AR78" i="145"/>
  <c r="AQ78" i="145"/>
  <c r="AP78" i="145"/>
  <c r="AO78" i="145"/>
  <c r="AN78" i="145"/>
  <c r="AM78" i="145"/>
  <c r="AL78" i="145"/>
  <c r="AK78" i="145"/>
  <c r="AJ78" i="145"/>
  <c r="AI78" i="145"/>
  <c r="AH78" i="145"/>
  <c r="AG78" i="145"/>
  <c r="AF78" i="145"/>
  <c r="AE78" i="145"/>
  <c r="AD78" i="145"/>
  <c r="Z78" i="145"/>
  <c r="Y78" i="145"/>
  <c r="X78" i="145"/>
  <c r="W78" i="145"/>
  <c r="V78" i="145"/>
  <c r="U78" i="145"/>
  <c r="T78" i="145"/>
  <c r="S78" i="145"/>
  <c r="R78" i="145"/>
  <c r="Q78" i="145"/>
  <c r="P78" i="145"/>
  <c r="O78" i="145"/>
  <c r="N78" i="145"/>
  <c r="M78" i="145"/>
  <c r="L78" i="145"/>
  <c r="K78" i="145"/>
  <c r="J78" i="145"/>
  <c r="I78" i="145"/>
  <c r="H78" i="145"/>
  <c r="G78" i="145"/>
  <c r="F78" i="145"/>
  <c r="E78" i="145"/>
  <c r="AZ77" i="145"/>
  <c r="AY77" i="145"/>
  <c r="AX77" i="145"/>
  <c r="AW77" i="145"/>
  <c r="AV77" i="145"/>
  <c r="AU77" i="145"/>
  <c r="AT77" i="145"/>
  <c r="AS77" i="145"/>
  <c r="AR77" i="145"/>
  <c r="AQ77" i="145"/>
  <c r="AP77" i="145"/>
  <c r="AO77" i="145"/>
  <c r="AN77" i="145"/>
  <c r="AM77" i="145"/>
  <c r="AL77" i="145"/>
  <c r="AK77" i="145"/>
  <c r="AJ77" i="145"/>
  <c r="AI77" i="145"/>
  <c r="AH77" i="145"/>
  <c r="AG77" i="145"/>
  <c r="AF77" i="145"/>
  <c r="AE77" i="145"/>
  <c r="AD77" i="145"/>
  <c r="Z77" i="145"/>
  <c r="Y77" i="145"/>
  <c r="X77" i="145"/>
  <c r="W77" i="145"/>
  <c r="V77" i="145"/>
  <c r="U77" i="145"/>
  <c r="T77" i="145"/>
  <c r="S77" i="145"/>
  <c r="R77" i="145"/>
  <c r="Q77" i="145"/>
  <c r="P77" i="145"/>
  <c r="O77" i="145"/>
  <c r="N77" i="145"/>
  <c r="M77" i="145"/>
  <c r="L77" i="145"/>
  <c r="K77" i="145"/>
  <c r="J77" i="145"/>
  <c r="I77" i="145"/>
  <c r="H77" i="145"/>
  <c r="G77" i="145"/>
  <c r="F77" i="145"/>
  <c r="E77" i="145"/>
  <c r="AZ76" i="145"/>
  <c r="AY76" i="145"/>
  <c r="AX76" i="145"/>
  <c r="AW76" i="145"/>
  <c r="AV76" i="145"/>
  <c r="AU76" i="145"/>
  <c r="AT76" i="145"/>
  <c r="AS76" i="145"/>
  <c r="AR76" i="145"/>
  <c r="AQ76" i="145"/>
  <c r="AP76" i="145"/>
  <c r="AO76" i="145"/>
  <c r="AN76" i="145"/>
  <c r="AM76" i="145"/>
  <c r="AL76" i="145"/>
  <c r="AK76" i="145"/>
  <c r="AJ76" i="145"/>
  <c r="AI76" i="145"/>
  <c r="AH76" i="145"/>
  <c r="AG76" i="145"/>
  <c r="AF76" i="145"/>
  <c r="AE76" i="145"/>
  <c r="AD76" i="145"/>
  <c r="Z76" i="145"/>
  <c r="Y76" i="145"/>
  <c r="X76" i="145"/>
  <c r="W76" i="145"/>
  <c r="V76" i="145"/>
  <c r="U76" i="145"/>
  <c r="T76" i="145"/>
  <c r="S76" i="145"/>
  <c r="R76" i="145"/>
  <c r="Q76" i="145"/>
  <c r="P76" i="145"/>
  <c r="O76" i="145"/>
  <c r="N76" i="145"/>
  <c r="M76" i="145"/>
  <c r="L76" i="145"/>
  <c r="K76" i="145"/>
  <c r="J76" i="145"/>
  <c r="I76" i="145"/>
  <c r="H76" i="145"/>
  <c r="G76" i="145"/>
  <c r="F76" i="145"/>
  <c r="E76" i="145"/>
  <c r="AZ75" i="145"/>
  <c r="AY75" i="145"/>
  <c r="AX75" i="145"/>
  <c r="AW75" i="145"/>
  <c r="AV75" i="145"/>
  <c r="AU75" i="145"/>
  <c r="AT75" i="145"/>
  <c r="AS75" i="145"/>
  <c r="AR75" i="145"/>
  <c r="AQ75" i="145"/>
  <c r="AP75" i="145"/>
  <c r="AO75" i="145"/>
  <c r="AN75" i="145"/>
  <c r="AM75" i="145"/>
  <c r="AL75" i="145"/>
  <c r="AK75" i="145"/>
  <c r="AJ75" i="145"/>
  <c r="AI75" i="145"/>
  <c r="AH75" i="145"/>
  <c r="AG75" i="145"/>
  <c r="AF75" i="145"/>
  <c r="AE75" i="145"/>
  <c r="AD75" i="145"/>
  <c r="Z75" i="145"/>
  <c r="Y75" i="145"/>
  <c r="X75" i="145"/>
  <c r="W75" i="145"/>
  <c r="V75" i="145"/>
  <c r="U75" i="145"/>
  <c r="T75" i="145"/>
  <c r="S75" i="145"/>
  <c r="R75" i="145"/>
  <c r="Q75" i="145"/>
  <c r="P75" i="145"/>
  <c r="O75" i="145"/>
  <c r="N75" i="145"/>
  <c r="M75" i="145"/>
  <c r="L75" i="145"/>
  <c r="K75" i="145"/>
  <c r="J75" i="145"/>
  <c r="I75" i="145"/>
  <c r="H75" i="145"/>
  <c r="G75" i="145"/>
  <c r="F75" i="145"/>
  <c r="E75" i="145"/>
  <c r="AZ74" i="145"/>
  <c r="AY74" i="145"/>
  <c r="AX74" i="145"/>
  <c r="AW74" i="145"/>
  <c r="AV74" i="145"/>
  <c r="AU74" i="145"/>
  <c r="AT74" i="145"/>
  <c r="AS74" i="145"/>
  <c r="AR74" i="145"/>
  <c r="AQ74" i="145"/>
  <c r="AP74" i="145"/>
  <c r="AO74" i="145"/>
  <c r="AN74" i="145"/>
  <c r="AM74" i="145"/>
  <c r="AL74" i="145"/>
  <c r="AK74" i="145"/>
  <c r="AJ74" i="145"/>
  <c r="AI74" i="145"/>
  <c r="AH74" i="145"/>
  <c r="AG74" i="145"/>
  <c r="AF74" i="145"/>
  <c r="AE74" i="145"/>
  <c r="AD74" i="145"/>
  <c r="Z74" i="145"/>
  <c r="Y74" i="145"/>
  <c r="X74" i="145"/>
  <c r="W74" i="145"/>
  <c r="V74" i="145"/>
  <c r="U74" i="145"/>
  <c r="T74" i="145"/>
  <c r="S74" i="145"/>
  <c r="R74" i="145"/>
  <c r="Q74" i="145"/>
  <c r="P74" i="145"/>
  <c r="O74" i="145"/>
  <c r="N74" i="145"/>
  <c r="M74" i="145"/>
  <c r="L74" i="145"/>
  <c r="K74" i="145"/>
  <c r="J74" i="145"/>
  <c r="I74" i="145"/>
  <c r="H74" i="145"/>
  <c r="G74" i="145"/>
  <c r="F74" i="145"/>
  <c r="E74" i="145"/>
  <c r="AZ73" i="145"/>
  <c r="AY73" i="145"/>
  <c r="AX73" i="145"/>
  <c r="AW73" i="145"/>
  <c r="AV73" i="145"/>
  <c r="AU73" i="145"/>
  <c r="AT73" i="145"/>
  <c r="AS73" i="145"/>
  <c r="AR73" i="145"/>
  <c r="AQ73" i="145"/>
  <c r="AP73" i="145"/>
  <c r="AO73" i="145"/>
  <c r="AN73" i="145"/>
  <c r="AM73" i="145"/>
  <c r="AL73" i="145"/>
  <c r="AK73" i="145"/>
  <c r="AJ73" i="145"/>
  <c r="AI73" i="145"/>
  <c r="AH73" i="145"/>
  <c r="AG73" i="145"/>
  <c r="AF73" i="145"/>
  <c r="AE73" i="145"/>
  <c r="AD73" i="145"/>
  <c r="Z73" i="145"/>
  <c r="Y73" i="145"/>
  <c r="X73" i="145"/>
  <c r="W73" i="145"/>
  <c r="V73" i="145"/>
  <c r="U73" i="145"/>
  <c r="T73" i="145"/>
  <c r="S73" i="145"/>
  <c r="R73" i="145"/>
  <c r="Q73" i="145"/>
  <c r="P73" i="145"/>
  <c r="O73" i="145"/>
  <c r="N73" i="145"/>
  <c r="M73" i="145"/>
  <c r="L73" i="145"/>
  <c r="K73" i="145"/>
  <c r="J73" i="145"/>
  <c r="I73" i="145"/>
  <c r="H73" i="145"/>
  <c r="G73" i="145"/>
  <c r="F73" i="145"/>
  <c r="E73" i="145"/>
  <c r="AZ72" i="145"/>
  <c r="AY72" i="145"/>
  <c r="AX72" i="145"/>
  <c r="AW72" i="145"/>
  <c r="AV72" i="145"/>
  <c r="AU72" i="145"/>
  <c r="AT72" i="145"/>
  <c r="AS72" i="145"/>
  <c r="AR72" i="145"/>
  <c r="AQ72" i="145"/>
  <c r="AP72" i="145"/>
  <c r="AO72" i="145"/>
  <c r="AN72" i="145"/>
  <c r="AM72" i="145"/>
  <c r="AL72" i="145"/>
  <c r="AK72" i="145"/>
  <c r="AJ72" i="145"/>
  <c r="AI72" i="145"/>
  <c r="AH72" i="145"/>
  <c r="AG72" i="145"/>
  <c r="AF72" i="145"/>
  <c r="AE72" i="145"/>
  <c r="AD72" i="145"/>
  <c r="Z72" i="145"/>
  <c r="Y72" i="145"/>
  <c r="X72" i="145"/>
  <c r="W72" i="145"/>
  <c r="V72" i="145"/>
  <c r="U72" i="145"/>
  <c r="T72" i="145"/>
  <c r="S72" i="145"/>
  <c r="R72" i="145"/>
  <c r="Q72" i="145"/>
  <c r="P72" i="145"/>
  <c r="O72" i="145"/>
  <c r="N72" i="145"/>
  <c r="M72" i="145"/>
  <c r="L72" i="145"/>
  <c r="K72" i="145"/>
  <c r="J72" i="145"/>
  <c r="I72" i="145"/>
  <c r="H72" i="145"/>
  <c r="G72" i="145"/>
  <c r="F72" i="145"/>
  <c r="E72" i="145"/>
  <c r="AZ71" i="145"/>
  <c r="AY71" i="145"/>
  <c r="AX71" i="145"/>
  <c r="AW71" i="145"/>
  <c r="AV71" i="145"/>
  <c r="AU71" i="145"/>
  <c r="AT71" i="145"/>
  <c r="AS71" i="145"/>
  <c r="AR71" i="145"/>
  <c r="AQ71" i="145"/>
  <c r="AP71" i="145"/>
  <c r="AO71" i="145"/>
  <c r="AN71" i="145"/>
  <c r="AM71" i="145"/>
  <c r="AL71" i="145"/>
  <c r="AK71" i="145"/>
  <c r="AJ71" i="145"/>
  <c r="AI71" i="145"/>
  <c r="AH71" i="145"/>
  <c r="AG71" i="145"/>
  <c r="AF71" i="145"/>
  <c r="AE71" i="145"/>
  <c r="AD71" i="145"/>
  <c r="Z71" i="145"/>
  <c r="Y71" i="145"/>
  <c r="X71" i="145"/>
  <c r="W71" i="145"/>
  <c r="V71" i="145"/>
  <c r="U71" i="145"/>
  <c r="T71" i="145"/>
  <c r="S71" i="145"/>
  <c r="R71" i="145"/>
  <c r="Q71" i="145"/>
  <c r="P71" i="145"/>
  <c r="O71" i="145"/>
  <c r="N71" i="145"/>
  <c r="M71" i="145"/>
  <c r="L71" i="145"/>
  <c r="K71" i="145"/>
  <c r="J71" i="145"/>
  <c r="I71" i="145"/>
  <c r="H71" i="145"/>
  <c r="G71" i="145"/>
  <c r="F71" i="145"/>
  <c r="E71" i="145"/>
  <c r="AZ70" i="145"/>
  <c r="AY70" i="145"/>
  <c r="AX70" i="145"/>
  <c r="AW70" i="145"/>
  <c r="AV70" i="145"/>
  <c r="AU70" i="145"/>
  <c r="AT70" i="145"/>
  <c r="AS70" i="145"/>
  <c r="AR70" i="145"/>
  <c r="AQ70" i="145"/>
  <c r="AP70" i="145"/>
  <c r="AO70" i="145"/>
  <c r="AN70" i="145"/>
  <c r="AM70" i="145"/>
  <c r="AL70" i="145"/>
  <c r="AK70" i="145"/>
  <c r="AJ70" i="145"/>
  <c r="AI70" i="145"/>
  <c r="AH70" i="145"/>
  <c r="AG70" i="145"/>
  <c r="AF70" i="145"/>
  <c r="AE70" i="145"/>
  <c r="AD70" i="145"/>
  <c r="Z70" i="145"/>
  <c r="Y70" i="145"/>
  <c r="X70" i="145"/>
  <c r="W70" i="145"/>
  <c r="V70" i="145"/>
  <c r="U70" i="145"/>
  <c r="T70" i="145"/>
  <c r="S70" i="145"/>
  <c r="R70" i="145"/>
  <c r="Q70" i="145"/>
  <c r="P70" i="145"/>
  <c r="O70" i="145"/>
  <c r="N70" i="145"/>
  <c r="M70" i="145"/>
  <c r="L70" i="145"/>
  <c r="K70" i="145"/>
  <c r="J70" i="145"/>
  <c r="I70" i="145"/>
  <c r="H70" i="145"/>
  <c r="G70" i="145"/>
  <c r="F70" i="145"/>
  <c r="E70" i="145"/>
  <c r="AZ69" i="145"/>
  <c r="AY69" i="145"/>
  <c r="AX69" i="145"/>
  <c r="AW69" i="145"/>
  <c r="AV69" i="145"/>
  <c r="AU69" i="145"/>
  <c r="AT69" i="145"/>
  <c r="AS69" i="145"/>
  <c r="AR69" i="145"/>
  <c r="AQ69" i="145"/>
  <c r="AP69" i="145"/>
  <c r="AO69" i="145"/>
  <c r="AN69" i="145"/>
  <c r="AM69" i="145"/>
  <c r="AL69" i="145"/>
  <c r="AK69" i="145"/>
  <c r="AJ69" i="145"/>
  <c r="AI69" i="145"/>
  <c r="AH69" i="145"/>
  <c r="AG69" i="145"/>
  <c r="AF69" i="145"/>
  <c r="AE69" i="145"/>
  <c r="AD69" i="145"/>
  <c r="Z69" i="145"/>
  <c r="Y69" i="145"/>
  <c r="X69" i="145"/>
  <c r="W69" i="145"/>
  <c r="V69" i="145"/>
  <c r="U69" i="145"/>
  <c r="T69" i="145"/>
  <c r="S69" i="145"/>
  <c r="R69" i="145"/>
  <c r="Q69" i="145"/>
  <c r="P69" i="145"/>
  <c r="O69" i="145"/>
  <c r="N69" i="145"/>
  <c r="M69" i="145"/>
  <c r="L69" i="145"/>
  <c r="K69" i="145"/>
  <c r="J69" i="145"/>
  <c r="I69" i="145"/>
  <c r="H69" i="145"/>
  <c r="G69" i="145"/>
  <c r="F69" i="145"/>
  <c r="E69" i="145"/>
  <c r="AZ68" i="145"/>
  <c r="AY68" i="145"/>
  <c r="AX68" i="145"/>
  <c r="AW68" i="145"/>
  <c r="AV68" i="145"/>
  <c r="AU68" i="145"/>
  <c r="AT68" i="145"/>
  <c r="AS68" i="145"/>
  <c r="AR68" i="145"/>
  <c r="AQ68" i="145"/>
  <c r="AP68" i="145"/>
  <c r="AO68" i="145"/>
  <c r="AN68" i="145"/>
  <c r="AM68" i="145"/>
  <c r="AL68" i="145"/>
  <c r="AK68" i="145"/>
  <c r="AJ68" i="145"/>
  <c r="AI68" i="145"/>
  <c r="AH68" i="145"/>
  <c r="AG68" i="145"/>
  <c r="AF68" i="145"/>
  <c r="AE68" i="145"/>
  <c r="AD68" i="145"/>
  <c r="Z68" i="145"/>
  <c r="Y68" i="145"/>
  <c r="X68" i="145"/>
  <c r="W68" i="145"/>
  <c r="V68" i="145"/>
  <c r="U68" i="145"/>
  <c r="T68" i="145"/>
  <c r="S68" i="145"/>
  <c r="R68" i="145"/>
  <c r="Q68" i="145"/>
  <c r="P68" i="145"/>
  <c r="O68" i="145"/>
  <c r="N68" i="145"/>
  <c r="M68" i="145"/>
  <c r="L68" i="145"/>
  <c r="K68" i="145"/>
  <c r="J68" i="145"/>
  <c r="I68" i="145"/>
  <c r="H68" i="145"/>
  <c r="G68" i="145"/>
  <c r="F68" i="145"/>
  <c r="E68" i="145"/>
  <c r="AZ67" i="145"/>
  <c r="AY67" i="145"/>
  <c r="AX67" i="145"/>
  <c r="AW67" i="145"/>
  <c r="AV67" i="145"/>
  <c r="AU67" i="145"/>
  <c r="AT67" i="145"/>
  <c r="AS67" i="145"/>
  <c r="AR67" i="145"/>
  <c r="AQ67" i="145"/>
  <c r="AP67" i="145"/>
  <c r="AO67" i="145"/>
  <c r="AN67" i="145"/>
  <c r="AM67" i="145"/>
  <c r="AL67" i="145"/>
  <c r="AK67" i="145"/>
  <c r="AJ67" i="145"/>
  <c r="AI67" i="145"/>
  <c r="AH67" i="145"/>
  <c r="AG67" i="145"/>
  <c r="AF67" i="145"/>
  <c r="AE67" i="145"/>
  <c r="AD67" i="145"/>
  <c r="Z67" i="145"/>
  <c r="Y67" i="145"/>
  <c r="X67" i="145"/>
  <c r="W67" i="145"/>
  <c r="V67" i="145"/>
  <c r="U67" i="145"/>
  <c r="T67" i="145"/>
  <c r="S67" i="145"/>
  <c r="R67" i="145"/>
  <c r="Q67" i="145"/>
  <c r="P67" i="145"/>
  <c r="O67" i="145"/>
  <c r="N67" i="145"/>
  <c r="M67" i="145"/>
  <c r="L67" i="145"/>
  <c r="K67" i="145"/>
  <c r="J67" i="145"/>
  <c r="I67" i="145"/>
  <c r="H67" i="145"/>
  <c r="G67" i="145"/>
  <c r="F67" i="145"/>
  <c r="E67" i="145"/>
  <c r="AZ66" i="145"/>
  <c r="AY66" i="145"/>
  <c r="AX66" i="145"/>
  <c r="AW66" i="145"/>
  <c r="AV66" i="145"/>
  <c r="AU66" i="145"/>
  <c r="AT66" i="145"/>
  <c r="AS66" i="145"/>
  <c r="AR66" i="145"/>
  <c r="AQ66" i="145"/>
  <c r="AP66" i="145"/>
  <c r="AO66" i="145"/>
  <c r="AN66" i="145"/>
  <c r="AM66" i="145"/>
  <c r="AL66" i="145"/>
  <c r="AK66" i="145"/>
  <c r="AJ66" i="145"/>
  <c r="AI66" i="145"/>
  <c r="AH66" i="145"/>
  <c r="AG66" i="145"/>
  <c r="AF66" i="145"/>
  <c r="AE66" i="145"/>
  <c r="AD66" i="145"/>
  <c r="Z66" i="145"/>
  <c r="Y66" i="145"/>
  <c r="X66" i="145"/>
  <c r="W66" i="145"/>
  <c r="V66" i="145"/>
  <c r="U66" i="145"/>
  <c r="T66" i="145"/>
  <c r="S66" i="145"/>
  <c r="R66" i="145"/>
  <c r="Q66" i="145"/>
  <c r="P66" i="145"/>
  <c r="O66" i="145"/>
  <c r="N66" i="145"/>
  <c r="M66" i="145"/>
  <c r="L66" i="145"/>
  <c r="K66" i="145"/>
  <c r="J66" i="145"/>
  <c r="I66" i="145"/>
  <c r="H66" i="145"/>
  <c r="G66" i="145"/>
  <c r="F66" i="145"/>
  <c r="E66" i="145"/>
  <c r="AZ65" i="145"/>
  <c r="AY65" i="145"/>
  <c r="AX65" i="145"/>
  <c r="AW65" i="145"/>
  <c r="AV65" i="145"/>
  <c r="AU65" i="145"/>
  <c r="AT65" i="145"/>
  <c r="AS65" i="145"/>
  <c r="AR65" i="145"/>
  <c r="AQ65" i="145"/>
  <c r="AP65" i="145"/>
  <c r="AO65" i="145"/>
  <c r="AN65" i="145"/>
  <c r="AM65" i="145"/>
  <c r="AL65" i="145"/>
  <c r="AK65" i="145"/>
  <c r="AJ65" i="145"/>
  <c r="AI65" i="145"/>
  <c r="AH65" i="145"/>
  <c r="AG65" i="145"/>
  <c r="AF65" i="145"/>
  <c r="AE65" i="145"/>
  <c r="AD65" i="145"/>
  <c r="Z65" i="145"/>
  <c r="Y65" i="145"/>
  <c r="X65" i="145"/>
  <c r="W65" i="145"/>
  <c r="V65" i="145"/>
  <c r="U65" i="145"/>
  <c r="T65" i="145"/>
  <c r="S65" i="145"/>
  <c r="R65" i="145"/>
  <c r="Q65" i="145"/>
  <c r="P65" i="145"/>
  <c r="O65" i="145"/>
  <c r="N65" i="145"/>
  <c r="M65" i="145"/>
  <c r="L65" i="145"/>
  <c r="K65" i="145"/>
  <c r="J65" i="145"/>
  <c r="I65" i="145"/>
  <c r="H65" i="145"/>
  <c r="G65" i="145"/>
  <c r="F65" i="145"/>
  <c r="E65" i="145"/>
  <c r="AZ64" i="145"/>
  <c r="AY64" i="145"/>
  <c r="AX64" i="145"/>
  <c r="AW64" i="145"/>
  <c r="AV64" i="145"/>
  <c r="AU64" i="145"/>
  <c r="AT64" i="145"/>
  <c r="AS64" i="145"/>
  <c r="AR64" i="145"/>
  <c r="AQ64" i="145"/>
  <c r="AP64" i="145"/>
  <c r="AO64" i="145"/>
  <c r="AN64" i="145"/>
  <c r="AM64" i="145"/>
  <c r="AL64" i="145"/>
  <c r="AK64" i="145"/>
  <c r="AJ64" i="145"/>
  <c r="AI64" i="145"/>
  <c r="AH64" i="145"/>
  <c r="AG64" i="145"/>
  <c r="AF64" i="145"/>
  <c r="AE64" i="145"/>
  <c r="AD64" i="145"/>
  <c r="Z64" i="145"/>
  <c r="Y64" i="145"/>
  <c r="X64" i="145"/>
  <c r="W64" i="145"/>
  <c r="V64" i="145"/>
  <c r="U64" i="145"/>
  <c r="T64" i="145"/>
  <c r="S64" i="145"/>
  <c r="R64" i="145"/>
  <c r="Q64" i="145"/>
  <c r="P64" i="145"/>
  <c r="O64" i="145"/>
  <c r="N64" i="145"/>
  <c r="M64" i="145"/>
  <c r="L64" i="145"/>
  <c r="K64" i="145"/>
  <c r="J64" i="145"/>
  <c r="I64" i="145"/>
  <c r="H64" i="145"/>
  <c r="G64" i="145"/>
  <c r="F64" i="145"/>
  <c r="E64" i="145"/>
  <c r="AZ63" i="145"/>
  <c r="AY63" i="145"/>
  <c r="AX63" i="145"/>
  <c r="AW63" i="145"/>
  <c r="AV63" i="145"/>
  <c r="AU63" i="145"/>
  <c r="AT63" i="145"/>
  <c r="AS63" i="145"/>
  <c r="AR63" i="145"/>
  <c r="AQ63" i="145"/>
  <c r="AP63" i="145"/>
  <c r="AO63" i="145"/>
  <c r="AN63" i="145"/>
  <c r="AM63" i="145"/>
  <c r="AL63" i="145"/>
  <c r="AK63" i="145"/>
  <c r="AJ63" i="145"/>
  <c r="AI63" i="145"/>
  <c r="AH63" i="145"/>
  <c r="AG63" i="145"/>
  <c r="AF63" i="145"/>
  <c r="AE63" i="145"/>
  <c r="AD63" i="145"/>
  <c r="Z63" i="145"/>
  <c r="Y63" i="145"/>
  <c r="X63" i="145"/>
  <c r="W63" i="145"/>
  <c r="V63" i="145"/>
  <c r="U63" i="145"/>
  <c r="T63" i="145"/>
  <c r="S63" i="145"/>
  <c r="R63" i="145"/>
  <c r="Q63" i="145"/>
  <c r="P63" i="145"/>
  <c r="O63" i="145"/>
  <c r="N63" i="145"/>
  <c r="M63" i="145"/>
  <c r="L63" i="145"/>
  <c r="K63" i="145"/>
  <c r="J63" i="145"/>
  <c r="I63" i="145"/>
  <c r="H63" i="145"/>
  <c r="G63" i="145"/>
  <c r="F63" i="145"/>
  <c r="E63" i="145"/>
  <c r="AZ62" i="145"/>
  <c r="AY62" i="145"/>
  <c r="AX62" i="145"/>
  <c r="AW62" i="145"/>
  <c r="AV62" i="145"/>
  <c r="AU62" i="145"/>
  <c r="AT62" i="145"/>
  <c r="AS62" i="145"/>
  <c r="AR62" i="145"/>
  <c r="AQ62" i="145"/>
  <c r="AP62" i="145"/>
  <c r="AO62" i="145"/>
  <c r="AN62" i="145"/>
  <c r="AM62" i="145"/>
  <c r="AL62" i="145"/>
  <c r="AK62" i="145"/>
  <c r="AJ62" i="145"/>
  <c r="AI62" i="145"/>
  <c r="AH62" i="145"/>
  <c r="AG62" i="145"/>
  <c r="AF62" i="145"/>
  <c r="AE62" i="145"/>
  <c r="AD62" i="145"/>
  <c r="Z62" i="145"/>
  <c r="Y62" i="145"/>
  <c r="X62" i="145"/>
  <c r="W62" i="145"/>
  <c r="V62" i="145"/>
  <c r="U62" i="145"/>
  <c r="T62" i="145"/>
  <c r="S62" i="145"/>
  <c r="R62" i="145"/>
  <c r="Q62" i="145"/>
  <c r="P62" i="145"/>
  <c r="O62" i="145"/>
  <c r="N62" i="145"/>
  <c r="M62" i="145"/>
  <c r="L62" i="145"/>
  <c r="K62" i="145"/>
  <c r="J62" i="145"/>
  <c r="I62" i="145"/>
  <c r="H62" i="145"/>
  <c r="G62" i="145"/>
  <c r="F62" i="145"/>
  <c r="E62" i="145"/>
  <c r="AZ61" i="145"/>
  <c r="AY61" i="145"/>
  <c r="AX61" i="145"/>
  <c r="AW61" i="145"/>
  <c r="AV61" i="145"/>
  <c r="AU61" i="145"/>
  <c r="AT61" i="145"/>
  <c r="AS61" i="145"/>
  <c r="AR61" i="145"/>
  <c r="AQ61" i="145"/>
  <c r="AP61" i="145"/>
  <c r="AO61" i="145"/>
  <c r="AN61" i="145"/>
  <c r="AM61" i="145"/>
  <c r="AL61" i="145"/>
  <c r="AK61" i="145"/>
  <c r="AJ61" i="145"/>
  <c r="AI61" i="145"/>
  <c r="AH61" i="145"/>
  <c r="AG61" i="145"/>
  <c r="AF61" i="145"/>
  <c r="AE61" i="145"/>
  <c r="AD61" i="145"/>
  <c r="Z61" i="145"/>
  <c r="Y61" i="145"/>
  <c r="X61" i="145"/>
  <c r="W61" i="145"/>
  <c r="V61" i="145"/>
  <c r="U61" i="145"/>
  <c r="T61" i="145"/>
  <c r="S61" i="145"/>
  <c r="R61" i="145"/>
  <c r="Q61" i="145"/>
  <c r="P61" i="145"/>
  <c r="O61" i="145"/>
  <c r="N61" i="145"/>
  <c r="M61" i="145"/>
  <c r="L61" i="145"/>
  <c r="K61" i="145"/>
  <c r="J61" i="145"/>
  <c r="I61" i="145"/>
  <c r="H61" i="145"/>
  <c r="G61" i="145"/>
  <c r="F61" i="145"/>
  <c r="E61" i="145"/>
  <c r="AZ60" i="145"/>
  <c r="AY60" i="145"/>
  <c r="AX60" i="145"/>
  <c r="AW60" i="145"/>
  <c r="AV60" i="145"/>
  <c r="AU60" i="145"/>
  <c r="AT60" i="145"/>
  <c r="AS60" i="145"/>
  <c r="AR60" i="145"/>
  <c r="AQ60" i="145"/>
  <c r="AP60" i="145"/>
  <c r="AO60" i="145"/>
  <c r="AN60" i="145"/>
  <c r="AM60" i="145"/>
  <c r="AL60" i="145"/>
  <c r="AK60" i="145"/>
  <c r="AJ60" i="145"/>
  <c r="AI60" i="145"/>
  <c r="AH60" i="145"/>
  <c r="AG60" i="145"/>
  <c r="AF60" i="145"/>
  <c r="AE60" i="145"/>
  <c r="AD60" i="145"/>
  <c r="Z60" i="145"/>
  <c r="Y60" i="145"/>
  <c r="X60" i="145"/>
  <c r="W60" i="145"/>
  <c r="V60" i="145"/>
  <c r="U60" i="145"/>
  <c r="T60" i="145"/>
  <c r="S60" i="145"/>
  <c r="R60" i="145"/>
  <c r="Q60" i="145"/>
  <c r="P60" i="145"/>
  <c r="O60" i="145"/>
  <c r="N60" i="145"/>
  <c r="M60" i="145"/>
  <c r="L60" i="145"/>
  <c r="K60" i="145"/>
  <c r="J60" i="145"/>
  <c r="I60" i="145"/>
  <c r="H60" i="145"/>
  <c r="G60" i="145"/>
  <c r="F60" i="145"/>
  <c r="E60" i="145"/>
  <c r="AZ59" i="145"/>
  <c r="AY59" i="145"/>
  <c r="AX59" i="145"/>
  <c r="AW59" i="145"/>
  <c r="AV59" i="145"/>
  <c r="AU59" i="145"/>
  <c r="AT59" i="145"/>
  <c r="AS59" i="145"/>
  <c r="AR59" i="145"/>
  <c r="AQ59" i="145"/>
  <c r="AP59" i="145"/>
  <c r="AO59" i="145"/>
  <c r="AN59" i="145"/>
  <c r="AM59" i="145"/>
  <c r="AL59" i="145"/>
  <c r="AK59" i="145"/>
  <c r="AJ59" i="145"/>
  <c r="AI59" i="145"/>
  <c r="AH59" i="145"/>
  <c r="AG59" i="145"/>
  <c r="AF59" i="145"/>
  <c r="AE59" i="145"/>
  <c r="AD59" i="145"/>
  <c r="Z59" i="145"/>
  <c r="Y59" i="145"/>
  <c r="X59" i="145"/>
  <c r="W59" i="145"/>
  <c r="V59" i="145"/>
  <c r="U59" i="145"/>
  <c r="T59" i="145"/>
  <c r="S59" i="145"/>
  <c r="R59" i="145"/>
  <c r="Q59" i="145"/>
  <c r="P59" i="145"/>
  <c r="O59" i="145"/>
  <c r="N59" i="145"/>
  <c r="M59" i="145"/>
  <c r="L59" i="145"/>
  <c r="K59" i="145"/>
  <c r="J59" i="145"/>
  <c r="I59" i="145"/>
  <c r="H59" i="145"/>
  <c r="G59" i="145"/>
  <c r="F59" i="145"/>
  <c r="E59" i="145"/>
  <c r="AZ58" i="145"/>
  <c r="AY58" i="145"/>
  <c r="AX58" i="145"/>
  <c r="AW58" i="145"/>
  <c r="AV58" i="145"/>
  <c r="AU58" i="145"/>
  <c r="AT58" i="145"/>
  <c r="AS58" i="145"/>
  <c r="AR58" i="145"/>
  <c r="AQ58" i="145"/>
  <c r="AP58" i="145"/>
  <c r="AO58" i="145"/>
  <c r="AN58" i="145"/>
  <c r="AM58" i="145"/>
  <c r="AL58" i="145"/>
  <c r="AK58" i="145"/>
  <c r="AJ58" i="145"/>
  <c r="AI58" i="145"/>
  <c r="AH58" i="145"/>
  <c r="AG58" i="145"/>
  <c r="AF58" i="145"/>
  <c r="AE58" i="145"/>
  <c r="AD58" i="145"/>
  <c r="Z58" i="145"/>
  <c r="Y58" i="145"/>
  <c r="X58" i="145"/>
  <c r="W58" i="145"/>
  <c r="V58" i="145"/>
  <c r="U58" i="145"/>
  <c r="T58" i="145"/>
  <c r="S58" i="145"/>
  <c r="R58" i="145"/>
  <c r="Q58" i="145"/>
  <c r="P58" i="145"/>
  <c r="O58" i="145"/>
  <c r="N58" i="145"/>
  <c r="M58" i="145"/>
  <c r="L58" i="145"/>
  <c r="K58" i="145"/>
  <c r="J58" i="145"/>
  <c r="I58" i="145"/>
  <c r="H58" i="145"/>
  <c r="G58" i="145"/>
  <c r="F58" i="145"/>
  <c r="E58" i="145"/>
  <c r="AZ57" i="145"/>
  <c r="AY57" i="145"/>
  <c r="AX57" i="145"/>
  <c r="AW57" i="145"/>
  <c r="AV57" i="145"/>
  <c r="AU57" i="145"/>
  <c r="AT57" i="145"/>
  <c r="AS57" i="145"/>
  <c r="AR57" i="145"/>
  <c r="AQ57" i="145"/>
  <c r="AP57" i="145"/>
  <c r="AO57" i="145"/>
  <c r="AN57" i="145"/>
  <c r="AM57" i="145"/>
  <c r="AL57" i="145"/>
  <c r="AK57" i="145"/>
  <c r="AJ57" i="145"/>
  <c r="AI57" i="145"/>
  <c r="AH57" i="145"/>
  <c r="AG57" i="145"/>
  <c r="AF57" i="145"/>
  <c r="AE57" i="145"/>
  <c r="AD57" i="145"/>
  <c r="Z57" i="145"/>
  <c r="Y57" i="145"/>
  <c r="X57" i="145"/>
  <c r="W57" i="145"/>
  <c r="V57" i="145"/>
  <c r="U57" i="145"/>
  <c r="T57" i="145"/>
  <c r="S57" i="145"/>
  <c r="R57" i="145"/>
  <c r="Q57" i="145"/>
  <c r="P57" i="145"/>
  <c r="O57" i="145"/>
  <c r="N57" i="145"/>
  <c r="M57" i="145"/>
  <c r="L57" i="145"/>
  <c r="K57" i="145"/>
  <c r="J57" i="145"/>
  <c r="I57" i="145"/>
  <c r="H57" i="145"/>
  <c r="G57" i="145"/>
  <c r="F57" i="145"/>
  <c r="E57" i="145"/>
  <c r="AZ56" i="145"/>
  <c r="AY56" i="145"/>
  <c r="AX56" i="145"/>
  <c r="AW56" i="145"/>
  <c r="AV56" i="145"/>
  <c r="AU56" i="145"/>
  <c r="AT56" i="145"/>
  <c r="AS56" i="145"/>
  <c r="AR56" i="145"/>
  <c r="AQ56" i="145"/>
  <c r="AP56" i="145"/>
  <c r="AO56" i="145"/>
  <c r="AN56" i="145"/>
  <c r="AM56" i="145"/>
  <c r="AL56" i="145"/>
  <c r="AK56" i="145"/>
  <c r="AJ56" i="145"/>
  <c r="AI56" i="145"/>
  <c r="AH56" i="145"/>
  <c r="AG56" i="145"/>
  <c r="AF56" i="145"/>
  <c r="AE56" i="145"/>
  <c r="AD56" i="145"/>
  <c r="Z56" i="145"/>
  <c r="Y56" i="145"/>
  <c r="X56" i="145"/>
  <c r="W56" i="145"/>
  <c r="V56" i="145"/>
  <c r="U56" i="145"/>
  <c r="T56" i="145"/>
  <c r="S56" i="145"/>
  <c r="R56" i="145"/>
  <c r="Q56" i="145"/>
  <c r="P56" i="145"/>
  <c r="O56" i="145"/>
  <c r="N56" i="145"/>
  <c r="M56" i="145"/>
  <c r="L56" i="145"/>
  <c r="K56" i="145"/>
  <c r="J56" i="145"/>
  <c r="I56" i="145"/>
  <c r="H56" i="145"/>
  <c r="G56" i="145"/>
  <c r="F56" i="145"/>
  <c r="E56" i="145"/>
  <c r="AZ55" i="145"/>
  <c r="AY55" i="145"/>
  <c r="AX55" i="145"/>
  <c r="AW55" i="145"/>
  <c r="AV55" i="145"/>
  <c r="AU55" i="145"/>
  <c r="AT55" i="145"/>
  <c r="AS55" i="145"/>
  <c r="AR55" i="145"/>
  <c r="AQ55" i="145"/>
  <c r="AP55" i="145"/>
  <c r="AO55" i="145"/>
  <c r="AN55" i="145"/>
  <c r="AM55" i="145"/>
  <c r="AL55" i="145"/>
  <c r="AK55" i="145"/>
  <c r="AJ55" i="145"/>
  <c r="AI55" i="145"/>
  <c r="AH55" i="145"/>
  <c r="AG55" i="145"/>
  <c r="AF55" i="145"/>
  <c r="AE55" i="145"/>
  <c r="AD55" i="145"/>
  <c r="Z55" i="145"/>
  <c r="Y55" i="145"/>
  <c r="X55" i="145"/>
  <c r="W55" i="145"/>
  <c r="V55" i="145"/>
  <c r="U55" i="145"/>
  <c r="T55" i="145"/>
  <c r="S55" i="145"/>
  <c r="R55" i="145"/>
  <c r="Q55" i="145"/>
  <c r="P55" i="145"/>
  <c r="O55" i="145"/>
  <c r="N55" i="145"/>
  <c r="M55" i="145"/>
  <c r="L55" i="145"/>
  <c r="K55" i="145"/>
  <c r="J55" i="145"/>
  <c r="I55" i="145"/>
  <c r="H55" i="145"/>
  <c r="G55" i="145"/>
  <c r="F55" i="145"/>
  <c r="E55" i="145"/>
  <c r="AZ54" i="145"/>
  <c r="AY54" i="145"/>
  <c r="AX54" i="145"/>
  <c r="AW54" i="145"/>
  <c r="AV54" i="145"/>
  <c r="AU54" i="145"/>
  <c r="AT54" i="145"/>
  <c r="AS54" i="145"/>
  <c r="AR54" i="145"/>
  <c r="AQ54" i="145"/>
  <c r="AP54" i="145"/>
  <c r="AO54" i="145"/>
  <c r="AN54" i="145"/>
  <c r="AM54" i="145"/>
  <c r="AL54" i="145"/>
  <c r="AK54" i="145"/>
  <c r="AJ54" i="145"/>
  <c r="AI54" i="145"/>
  <c r="AH54" i="145"/>
  <c r="AG54" i="145"/>
  <c r="AF54" i="145"/>
  <c r="AE54" i="145"/>
  <c r="AD54" i="145"/>
  <c r="Z54" i="145"/>
  <c r="Y54" i="145"/>
  <c r="X54" i="145"/>
  <c r="W54" i="145"/>
  <c r="V54" i="145"/>
  <c r="U54" i="145"/>
  <c r="T54" i="145"/>
  <c r="S54" i="145"/>
  <c r="R54" i="145"/>
  <c r="Q54" i="145"/>
  <c r="P54" i="145"/>
  <c r="O54" i="145"/>
  <c r="N54" i="145"/>
  <c r="M54" i="145"/>
  <c r="L54" i="145"/>
  <c r="K54" i="145"/>
  <c r="J54" i="145"/>
  <c r="I54" i="145"/>
  <c r="H54" i="145"/>
  <c r="G54" i="145"/>
  <c r="F54" i="145"/>
  <c r="E54" i="145"/>
  <c r="AZ53" i="145"/>
  <c r="AY53" i="145"/>
  <c r="AX53" i="145"/>
  <c r="AW53" i="145"/>
  <c r="AV53" i="145"/>
  <c r="AU53" i="145"/>
  <c r="AT53" i="145"/>
  <c r="AS53" i="145"/>
  <c r="AR53" i="145"/>
  <c r="AQ53" i="145"/>
  <c r="AP53" i="145"/>
  <c r="AO53" i="145"/>
  <c r="AN53" i="145"/>
  <c r="AM53" i="145"/>
  <c r="AL53" i="145"/>
  <c r="AK53" i="145"/>
  <c r="AJ53" i="145"/>
  <c r="AI53" i="145"/>
  <c r="AH53" i="145"/>
  <c r="AG53" i="145"/>
  <c r="AF53" i="145"/>
  <c r="AE53" i="145"/>
  <c r="AD53" i="145"/>
  <c r="Z53" i="145"/>
  <c r="Y53" i="145"/>
  <c r="X53" i="145"/>
  <c r="W53" i="145"/>
  <c r="V53" i="145"/>
  <c r="U53" i="145"/>
  <c r="T53" i="145"/>
  <c r="S53" i="145"/>
  <c r="R53" i="145"/>
  <c r="Q53" i="145"/>
  <c r="P53" i="145"/>
  <c r="O53" i="145"/>
  <c r="N53" i="145"/>
  <c r="M53" i="145"/>
  <c r="L53" i="145"/>
  <c r="K53" i="145"/>
  <c r="J53" i="145"/>
  <c r="I53" i="145"/>
  <c r="H53" i="145"/>
  <c r="G53" i="145"/>
  <c r="F53" i="145"/>
  <c r="E53" i="145"/>
  <c r="AZ52" i="145"/>
  <c r="AY52" i="145"/>
  <c r="AX52" i="145"/>
  <c r="AW52" i="145"/>
  <c r="AV52" i="145"/>
  <c r="AU52" i="145"/>
  <c r="AT52" i="145"/>
  <c r="AS52" i="145"/>
  <c r="AR52" i="145"/>
  <c r="AQ52" i="145"/>
  <c r="AP52" i="145"/>
  <c r="AO52" i="145"/>
  <c r="AN52" i="145"/>
  <c r="AM52" i="145"/>
  <c r="AL52" i="145"/>
  <c r="AK52" i="145"/>
  <c r="AJ52" i="145"/>
  <c r="AI52" i="145"/>
  <c r="AH52" i="145"/>
  <c r="AG52" i="145"/>
  <c r="AF52" i="145"/>
  <c r="AE52" i="145"/>
  <c r="AD52" i="145"/>
  <c r="Z52" i="145"/>
  <c r="Y52" i="145"/>
  <c r="X52" i="145"/>
  <c r="W52" i="145"/>
  <c r="V52" i="145"/>
  <c r="U52" i="145"/>
  <c r="T52" i="145"/>
  <c r="S52" i="145"/>
  <c r="R52" i="145"/>
  <c r="Q52" i="145"/>
  <c r="P52" i="145"/>
  <c r="O52" i="145"/>
  <c r="N52" i="145"/>
  <c r="M52" i="145"/>
  <c r="L52" i="145"/>
  <c r="K52" i="145"/>
  <c r="J52" i="145"/>
  <c r="I52" i="145"/>
  <c r="H52" i="145"/>
  <c r="G52" i="145"/>
  <c r="F52" i="145"/>
  <c r="E52" i="145"/>
  <c r="AZ51" i="145"/>
  <c r="AY51" i="145"/>
  <c r="AX51" i="145"/>
  <c r="AW51" i="145"/>
  <c r="AV51" i="145"/>
  <c r="AU51" i="145"/>
  <c r="AT51" i="145"/>
  <c r="AS51" i="145"/>
  <c r="AR51" i="145"/>
  <c r="AQ51" i="145"/>
  <c r="AP51" i="145"/>
  <c r="AO51" i="145"/>
  <c r="AN51" i="145"/>
  <c r="AM51" i="145"/>
  <c r="AL51" i="145"/>
  <c r="AK51" i="145"/>
  <c r="AJ51" i="145"/>
  <c r="AI51" i="145"/>
  <c r="AH51" i="145"/>
  <c r="AG51" i="145"/>
  <c r="AF51" i="145"/>
  <c r="AE51" i="145"/>
  <c r="AD51" i="145"/>
  <c r="Z51" i="145"/>
  <c r="Y51" i="145"/>
  <c r="X51" i="145"/>
  <c r="W51" i="145"/>
  <c r="V51" i="145"/>
  <c r="U51" i="145"/>
  <c r="T51" i="145"/>
  <c r="S51" i="145"/>
  <c r="R51" i="145"/>
  <c r="Q51" i="145"/>
  <c r="P51" i="145"/>
  <c r="O51" i="145"/>
  <c r="N51" i="145"/>
  <c r="M51" i="145"/>
  <c r="L51" i="145"/>
  <c r="K51" i="145"/>
  <c r="J51" i="145"/>
  <c r="I51" i="145"/>
  <c r="H51" i="145"/>
  <c r="G51" i="145"/>
  <c r="F51" i="145"/>
  <c r="E51" i="145"/>
  <c r="AZ50" i="145"/>
  <c r="AY50" i="145"/>
  <c r="AX50" i="145"/>
  <c r="AW50" i="145"/>
  <c r="AV50" i="145"/>
  <c r="AU50" i="145"/>
  <c r="AT50" i="145"/>
  <c r="AS50" i="145"/>
  <c r="AR50" i="145"/>
  <c r="AQ50" i="145"/>
  <c r="AP50" i="145"/>
  <c r="AO50" i="145"/>
  <c r="AN50" i="145"/>
  <c r="AM50" i="145"/>
  <c r="AL50" i="145"/>
  <c r="AK50" i="145"/>
  <c r="AJ50" i="145"/>
  <c r="AI50" i="145"/>
  <c r="AH50" i="145"/>
  <c r="AG50" i="145"/>
  <c r="AF50" i="145"/>
  <c r="AE50" i="145"/>
  <c r="AD50" i="145"/>
  <c r="Z50" i="145"/>
  <c r="Y50" i="145"/>
  <c r="X50" i="145"/>
  <c r="W50" i="145"/>
  <c r="V50" i="145"/>
  <c r="U50" i="145"/>
  <c r="T50" i="145"/>
  <c r="S50" i="145"/>
  <c r="R50" i="145"/>
  <c r="Q50" i="145"/>
  <c r="P50" i="145"/>
  <c r="O50" i="145"/>
  <c r="N50" i="145"/>
  <c r="M50" i="145"/>
  <c r="L50" i="145"/>
  <c r="K50" i="145"/>
  <c r="J50" i="145"/>
  <c r="I50" i="145"/>
  <c r="H50" i="145"/>
  <c r="G50" i="145"/>
  <c r="F50" i="145"/>
  <c r="E50" i="145"/>
  <c r="AZ49" i="145"/>
  <c r="AY49" i="145"/>
  <c r="AX49" i="145"/>
  <c r="AW49" i="145"/>
  <c r="AV49" i="145"/>
  <c r="AU49" i="145"/>
  <c r="AT49" i="145"/>
  <c r="AS49" i="145"/>
  <c r="AR49" i="145"/>
  <c r="AQ49" i="145"/>
  <c r="AP49" i="145"/>
  <c r="AO49" i="145"/>
  <c r="AN49" i="145"/>
  <c r="AM49" i="145"/>
  <c r="AL49" i="145"/>
  <c r="AK49" i="145"/>
  <c r="AJ49" i="145"/>
  <c r="AI49" i="145"/>
  <c r="AH49" i="145"/>
  <c r="AG49" i="145"/>
  <c r="AF49" i="145"/>
  <c r="AE49" i="145"/>
  <c r="AD49" i="145"/>
  <c r="Z49" i="145"/>
  <c r="Y49" i="145"/>
  <c r="X49" i="145"/>
  <c r="W49" i="145"/>
  <c r="V49" i="145"/>
  <c r="U49" i="145"/>
  <c r="T49" i="145"/>
  <c r="S49" i="145"/>
  <c r="R49" i="145"/>
  <c r="Q49" i="145"/>
  <c r="P49" i="145"/>
  <c r="O49" i="145"/>
  <c r="N49" i="145"/>
  <c r="M49" i="145"/>
  <c r="L49" i="145"/>
  <c r="K49" i="145"/>
  <c r="J49" i="145"/>
  <c r="I49" i="145"/>
  <c r="H49" i="145"/>
  <c r="G49" i="145"/>
  <c r="F49" i="145"/>
  <c r="E49" i="145"/>
  <c r="AZ48" i="145"/>
  <c r="AY48" i="145"/>
  <c r="AX48" i="145"/>
  <c r="AW48" i="145"/>
  <c r="AV48" i="145"/>
  <c r="AU48" i="145"/>
  <c r="AT48" i="145"/>
  <c r="AS48" i="145"/>
  <c r="AR48" i="145"/>
  <c r="AQ48" i="145"/>
  <c r="AP48" i="145"/>
  <c r="AO48" i="145"/>
  <c r="AN48" i="145"/>
  <c r="AM48" i="145"/>
  <c r="AL48" i="145"/>
  <c r="AK48" i="145"/>
  <c r="AJ48" i="145"/>
  <c r="AI48" i="145"/>
  <c r="AH48" i="145"/>
  <c r="AG48" i="145"/>
  <c r="AF48" i="145"/>
  <c r="AE48" i="145"/>
  <c r="AD48" i="145"/>
  <c r="Z48" i="145"/>
  <c r="Y48" i="145"/>
  <c r="X48" i="145"/>
  <c r="W48" i="145"/>
  <c r="V48" i="145"/>
  <c r="U48" i="145"/>
  <c r="T48" i="145"/>
  <c r="S48" i="145"/>
  <c r="R48" i="145"/>
  <c r="Q48" i="145"/>
  <c r="P48" i="145"/>
  <c r="O48" i="145"/>
  <c r="N48" i="145"/>
  <c r="M48" i="145"/>
  <c r="L48" i="145"/>
  <c r="K48" i="145"/>
  <c r="J48" i="145"/>
  <c r="I48" i="145"/>
  <c r="H48" i="145"/>
  <c r="G48" i="145"/>
  <c r="F48" i="145"/>
  <c r="E48" i="145"/>
  <c r="AZ47" i="145"/>
  <c r="AY47" i="145"/>
  <c r="AX47" i="145"/>
  <c r="AW47" i="145"/>
  <c r="AV47" i="145"/>
  <c r="AU47" i="145"/>
  <c r="AT47" i="145"/>
  <c r="AS47" i="145"/>
  <c r="AR47" i="145"/>
  <c r="AQ47" i="145"/>
  <c r="AP47" i="145"/>
  <c r="AO47" i="145"/>
  <c r="AN47" i="145"/>
  <c r="AM47" i="145"/>
  <c r="AL47" i="145"/>
  <c r="AK47" i="145"/>
  <c r="AJ47" i="145"/>
  <c r="AI47" i="145"/>
  <c r="AH47" i="145"/>
  <c r="AG47" i="145"/>
  <c r="AF47" i="145"/>
  <c r="AE47" i="145"/>
  <c r="AD47" i="145"/>
  <c r="Z47" i="145"/>
  <c r="Y47" i="145"/>
  <c r="X47" i="145"/>
  <c r="W47" i="145"/>
  <c r="V47" i="145"/>
  <c r="U47" i="145"/>
  <c r="T47" i="145"/>
  <c r="S47" i="145"/>
  <c r="R47" i="145"/>
  <c r="Q47" i="145"/>
  <c r="P47" i="145"/>
  <c r="O47" i="145"/>
  <c r="N47" i="145"/>
  <c r="M47" i="145"/>
  <c r="L47" i="145"/>
  <c r="K47" i="145"/>
  <c r="J47" i="145"/>
  <c r="I47" i="145"/>
  <c r="H47" i="145"/>
  <c r="G47" i="145"/>
  <c r="F47" i="145"/>
  <c r="E47" i="145"/>
  <c r="AZ46" i="145"/>
  <c r="AY46" i="145"/>
  <c r="AX46" i="145"/>
  <c r="AW46" i="145"/>
  <c r="AV46" i="145"/>
  <c r="AU46" i="145"/>
  <c r="AT46" i="145"/>
  <c r="AS46" i="145"/>
  <c r="AR46" i="145"/>
  <c r="AQ46" i="145"/>
  <c r="AP46" i="145"/>
  <c r="AO46" i="145"/>
  <c r="AN46" i="145"/>
  <c r="AM46" i="145"/>
  <c r="AL46" i="145"/>
  <c r="AK46" i="145"/>
  <c r="AJ46" i="145"/>
  <c r="AI46" i="145"/>
  <c r="AH46" i="145"/>
  <c r="AG46" i="145"/>
  <c r="AF46" i="145"/>
  <c r="AE46" i="145"/>
  <c r="AD46" i="145"/>
  <c r="Z46" i="145"/>
  <c r="Y46" i="145"/>
  <c r="X46" i="145"/>
  <c r="W46" i="145"/>
  <c r="V46" i="145"/>
  <c r="U46" i="145"/>
  <c r="T46" i="145"/>
  <c r="S46" i="145"/>
  <c r="R46" i="145"/>
  <c r="Q46" i="145"/>
  <c r="P46" i="145"/>
  <c r="O46" i="145"/>
  <c r="N46" i="145"/>
  <c r="M46" i="145"/>
  <c r="L46" i="145"/>
  <c r="K46" i="145"/>
  <c r="J46" i="145"/>
  <c r="I46" i="145"/>
  <c r="H46" i="145"/>
  <c r="G46" i="145"/>
  <c r="F46" i="145"/>
  <c r="E46" i="145"/>
  <c r="AZ45" i="145"/>
  <c r="AY45" i="145"/>
  <c r="AX45" i="145"/>
  <c r="AW45" i="145"/>
  <c r="AV45" i="145"/>
  <c r="AU45" i="145"/>
  <c r="AT45" i="145"/>
  <c r="AS45" i="145"/>
  <c r="AR45" i="145"/>
  <c r="AQ45" i="145"/>
  <c r="AP45" i="145"/>
  <c r="AO45" i="145"/>
  <c r="AN45" i="145"/>
  <c r="AM45" i="145"/>
  <c r="AL45" i="145"/>
  <c r="AK45" i="145"/>
  <c r="AJ45" i="145"/>
  <c r="AI45" i="145"/>
  <c r="AH45" i="145"/>
  <c r="AG45" i="145"/>
  <c r="AF45" i="145"/>
  <c r="AE45" i="145"/>
  <c r="AD45" i="145"/>
  <c r="Z45" i="145"/>
  <c r="Y45" i="145"/>
  <c r="X45" i="145"/>
  <c r="W45" i="145"/>
  <c r="V45" i="145"/>
  <c r="U45" i="145"/>
  <c r="T45" i="145"/>
  <c r="S45" i="145"/>
  <c r="R45" i="145"/>
  <c r="Q45" i="145"/>
  <c r="P45" i="145"/>
  <c r="O45" i="145"/>
  <c r="N45" i="145"/>
  <c r="M45" i="145"/>
  <c r="L45" i="145"/>
  <c r="K45" i="145"/>
  <c r="J45" i="145"/>
  <c r="I45" i="145"/>
  <c r="H45" i="145"/>
  <c r="G45" i="145"/>
  <c r="F45" i="145"/>
  <c r="E45" i="145"/>
  <c r="AZ44" i="145"/>
  <c r="AY44" i="145"/>
  <c r="AX44" i="145"/>
  <c r="AW44" i="145"/>
  <c r="AV44" i="145"/>
  <c r="AU44" i="145"/>
  <c r="AT44" i="145"/>
  <c r="AS44" i="145"/>
  <c r="AR44" i="145"/>
  <c r="AQ44" i="145"/>
  <c r="AP44" i="145"/>
  <c r="AO44" i="145"/>
  <c r="AN44" i="145"/>
  <c r="AM44" i="145"/>
  <c r="AL44" i="145"/>
  <c r="AK44" i="145"/>
  <c r="AJ44" i="145"/>
  <c r="AI44" i="145"/>
  <c r="AH44" i="145"/>
  <c r="AG44" i="145"/>
  <c r="AF44" i="145"/>
  <c r="AE44" i="145"/>
  <c r="AD44" i="145"/>
  <c r="Z44" i="145"/>
  <c r="Y44" i="145"/>
  <c r="X44" i="145"/>
  <c r="W44" i="145"/>
  <c r="V44" i="145"/>
  <c r="U44" i="145"/>
  <c r="T44" i="145"/>
  <c r="S44" i="145"/>
  <c r="R44" i="145"/>
  <c r="Q44" i="145"/>
  <c r="P44" i="145"/>
  <c r="O44" i="145"/>
  <c r="N44" i="145"/>
  <c r="M44" i="145"/>
  <c r="L44" i="145"/>
  <c r="K44" i="145"/>
  <c r="J44" i="145"/>
  <c r="I44" i="145"/>
  <c r="H44" i="145"/>
  <c r="G44" i="145"/>
  <c r="F44" i="145"/>
  <c r="E44" i="145"/>
  <c r="AZ43" i="145"/>
  <c r="AY43" i="145"/>
  <c r="AX43" i="145"/>
  <c r="AW43" i="145"/>
  <c r="AV43" i="145"/>
  <c r="AU43" i="145"/>
  <c r="AT43" i="145"/>
  <c r="AS43" i="145"/>
  <c r="AR43" i="145"/>
  <c r="AQ43" i="145"/>
  <c r="AP43" i="145"/>
  <c r="AO43" i="145"/>
  <c r="AN43" i="145"/>
  <c r="AM43" i="145"/>
  <c r="AL43" i="145"/>
  <c r="AK43" i="145"/>
  <c r="AJ43" i="145"/>
  <c r="AI43" i="145"/>
  <c r="AH43" i="145"/>
  <c r="AG43" i="145"/>
  <c r="AF43" i="145"/>
  <c r="AE43" i="145"/>
  <c r="AD43" i="145"/>
  <c r="Z43" i="145"/>
  <c r="Y43" i="145"/>
  <c r="X43" i="145"/>
  <c r="W43" i="145"/>
  <c r="V43" i="145"/>
  <c r="U43" i="145"/>
  <c r="T43" i="145"/>
  <c r="S43" i="145"/>
  <c r="R43" i="145"/>
  <c r="Q43" i="145"/>
  <c r="P43" i="145"/>
  <c r="O43" i="145"/>
  <c r="N43" i="145"/>
  <c r="M43" i="145"/>
  <c r="L43" i="145"/>
  <c r="K43" i="145"/>
  <c r="J43" i="145"/>
  <c r="I43" i="145"/>
  <c r="H43" i="145"/>
  <c r="G43" i="145"/>
  <c r="F43" i="145"/>
  <c r="E43" i="145"/>
  <c r="AZ42" i="145"/>
  <c r="AY42" i="145"/>
  <c r="AX42" i="145"/>
  <c r="AW42" i="145"/>
  <c r="AV42" i="145"/>
  <c r="AU42" i="145"/>
  <c r="AT42" i="145"/>
  <c r="AS42" i="145"/>
  <c r="AR42" i="145"/>
  <c r="AQ42" i="145"/>
  <c r="AP42" i="145"/>
  <c r="AO42" i="145"/>
  <c r="AN42" i="145"/>
  <c r="AM42" i="145"/>
  <c r="AL42" i="145"/>
  <c r="AK42" i="145"/>
  <c r="AJ42" i="145"/>
  <c r="AI42" i="145"/>
  <c r="AH42" i="145"/>
  <c r="AG42" i="145"/>
  <c r="AF42" i="145"/>
  <c r="AE42" i="145"/>
  <c r="AD42" i="145"/>
  <c r="Z42" i="145"/>
  <c r="Y42" i="145"/>
  <c r="X42" i="145"/>
  <c r="W42" i="145"/>
  <c r="V42" i="145"/>
  <c r="U42" i="145"/>
  <c r="T42" i="145"/>
  <c r="S42" i="145"/>
  <c r="R42" i="145"/>
  <c r="Q42" i="145"/>
  <c r="P42" i="145"/>
  <c r="O42" i="145"/>
  <c r="N42" i="145"/>
  <c r="M42" i="145"/>
  <c r="L42" i="145"/>
  <c r="K42" i="145"/>
  <c r="J42" i="145"/>
  <c r="I42" i="145"/>
  <c r="H42" i="145"/>
  <c r="G42" i="145"/>
  <c r="F42" i="145"/>
  <c r="E42" i="145"/>
  <c r="AZ41" i="145"/>
  <c r="AY41" i="145"/>
  <c r="AX41" i="145"/>
  <c r="AW41" i="145"/>
  <c r="AV41" i="145"/>
  <c r="AU41" i="145"/>
  <c r="AT41" i="145"/>
  <c r="AS41" i="145"/>
  <c r="AR41" i="145"/>
  <c r="AQ41" i="145"/>
  <c r="AP41" i="145"/>
  <c r="AO41" i="145"/>
  <c r="AN41" i="145"/>
  <c r="AM41" i="145"/>
  <c r="AL41" i="145"/>
  <c r="AK41" i="145"/>
  <c r="AJ41" i="145"/>
  <c r="AI41" i="145"/>
  <c r="AH41" i="145"/>
  <c r="AG41" i="145"/>
  <c r="AF41" i="145"/>
  <c r="AE41" i="145"/>
  <c r="AD41" i="145"/>
  <c r="Z41" i="145"/>
  <c r="Y41" i="145"/>
  <c r="X41" i="145"/>
  <c r="W41" i="145"/>
  <c r="V41" i="145"/>
  <c r="U41" i="145"/>
  <c r="T41" i="145"/>
  <c r="S41" i="145"/>
  <c r="R41" i="145"/>
  <c r="Q41" i="145"/>
  <c r="P41" i="145"/>
  <c r="O41" i="145"/>
  <c r="N41" i="145"/>
  <c r="M41" i="145"/>
  <c r="L41" i="145"/>
  <c r="K41" i="145"/>
  <c r="J41" i="145"/>
  <c r="I41" i="145"/>
  <c r="H41" i="145"/>
  <c r="G41" i="145"/>
  <c r="F41" i="145"/>
  <c r="E41" i="145"/>
  <c r="AZ40" i="145"/>
  <c r="AY40" i="145"/>
  <c r="AX40" i="145"/>
  <c r="AW40" i="145"/>
  <c r="AV40" i="145"/>
  <c r="AU40" i="145"/>
  <c r="AT40" i="145"/>
  <c r="AS40" i="145"/>
  <c r="AR40" i="145"/>
  <c r="AQ40" i="145"/>
  <c r="AP40" i="145"/>
  <c r="AO40" i="145"/>
  <c r="AN40" i="145"/>
  <c r="AM40" i="145"/>
  <c r="AL40" i="145"/>
  <c r="AK40" i="145"/>
  <c r="AJ40" i="145"/>
  <c r="AI40" i="145"/>
  <c r="AH40" i="145"/>
  <c r="AG40" i="145"/>
  <c r="AF40" i="145"/>
  <c r="AE40" i="145"/>
  <c r="AD40" i="145"/>
  <c r="Z40" i="145"/>
  <c r="Y40" i="145"/>
  <c r="X40" i="145"/>
  <c r="W40" i="145"/>
  <c r="V40" i="145"/>
  <c r="U40" i="145"/>
  <c r="T40" i="145"/>
  <c r="S40" i="145"/>
  <c r="R40" i="145"/>
  <c r="Q40" i="145"/>
  <c r="P40" i="145"/>
  <c r="O40" i="145"/>
  <c r="N40" i="145"/>
  <c r="M40" i="145"/>
  <c r="L40" i="145"/>
  <c r="K40" i="145"/>
  <c r="J40" i="145"/>
  <c r="I40" i="145"/>
  <c r="H40" i="145"/>
  <c r="G40" i="145"/>
  <c r="F40" i="145"/>
  <c r="E40" i="145"/>
  <c r="AZ39" i="145"/>
  <c r="AY39" i="145"/>
  <c r="AX39" i="145"/>
  <c r="AW39" i="145"/>
  <c r="AV39" i="145"/>
  <c r="AU39" i="145"/>
  <c r="AT39" i="145"/>
  <c r="AS39" i="145"/>
  <c r="AR39" i="145"/>
  <c r="AQ39" i="145"/>
  <c r="AP39" i="145"/>
  <c r="AO39" i="145"/>
  <c r="AN39" i="145"/>
  <c r="AM39" i="145"/>
  <c r="AL39" i="145"/>
  <c r="AK39" i="145"/>
  <c r="AJ39" i="145"/>
  <c r="AI39" i="145"/>
  <c r="AH39" i="145"/>
  <c r="AG39" i="145"/>
  <c r="AF39" i="145"/>
  <c r="AE39" i="145"/>
  <c r="AD39" i="145"/>
  <c r="Z39" i="145"/>
  <c r="Y39" i="145"/>
  <c r="X39" i="145"/>
  <c r="W39" i="145"/>
  <c r="V39" i="145"/>
  <c r="U39" i="145"/>
  <c r="T39" i="145"/>
  <c r="S39" i="145"/>
  <c r="R39" i="145"/>
  <c r="Q39" i="145"/>
  <c r="P39" i="145"/>
  <c r="O39" i="145"/>
  <c r="N39" i="145"/>
  <c r="M39" i="145"/>
  <c r="L39" i="145"/>
  <c r="K39" i="145"/>
  <c r="J39" i="145"/>
  <c r="I39" i="145"/>
  <c r="H39" i="145"/>
  <c r="G39" i="145"/>
  <c r="F39" i="145"/>
  <c r="E39" i="145"/>
  <c r="AZ38" i="145"/>
  <c r="AY38" i="145"/>
  <c r="AX38" i="145"/>
  <c r="AW38" i="145"/>
  <c r="AV38" i="145"/>
  <c r="AU38" i="145"/>
  <c r="AT38" i="145"/>
  <c r="AS38" i="145"/>
  <c r="AR38" i="145"/>
  <c r="AQ38" i="145"/>
  <c r="AP38" i="145"/>
  <c r="AO38" i="145"/>
  <c r="AN38" i="145"/>
  <c r="AM38" i="145"/>
  <c r="AL38" i="145"/>
  <c r="AK38" i="145"/>
  <c r="AJ38" i="145"/>
  <c r="AI38" i="145"/>
  <c r="AH38" i="145"/>
  <c r="AG38" i="145"/>
  <c r="AF38" i="145"/>
  <c r="AE38" i="145"/>
  <c r="AD38" i="145"/>
  <c r="Z38" i="145"/>
  <c r="Y38" i="145"/>
  <c r="X38" i="145"/>
  <c r="W38" i="145"/>
  <c r="V38" i="145"/>
  <c r="U38" i="145"/>
  <c r="T38" i="145"/>
  <c r="S38" i="145"/>
  <c r="R38" i="145"/>
  <c r="Q38" i="145"/>
  <c r="P38" i="145"/>
  <c r="O38" i="145"/>
  <c r="N38" i="145"/>
  <c r="M38" i="145"/>
  <c r="L38" i="145"/>
  <c r="K38" i="145"/>
  <c r="J38" i="145"/>
  <c r="I38" i="145"/>
  <c r="H38" i="145"/>
  <c r="G38" i="145"/>
  <c r="F38" i="145"/>
  <c r="E38" i="145"/>
  <c r="AZ37" i="145"/>
  <c r="AY37" i="145"/>
  <c r="AX37" i="145"/>
  <c r="AW37" i="145"/>
  <c r="AV37" i="145"/>
  <c r="AU37" i="145"/>
  <c r="AT37" i="145"/>
  <c r="AS37" i="145"/>
  <c r="AR37" i="145"/>
  <c r="AQ37" i="145"/>
  <c r="AP37" i="145"/>
  <c r="AO37" i="145"/>
  <c r="AN37" i="145"/>
  <c r="AM37" i="145"/>
  <c r="AL37" i="145"/>
  <c r="AK37" i="145"/>
  <c r="AJ37" i="145"/>
  <c r="AI37" i="145"/>
  <c r="AH37" i="145"/>
  <c r="AG37" i="145"/>
  <c r="AF37" i="145"/>
  <c r="AE37" i="145"/>
  <c r="AD37" i="145"/>
  <c r="Z37" i="145"/>
  <c r="Y37" i="145"/>
  <c r="X37" i="145"/>
  <c r="W37" i="145"/>
  <c r="V37" i="145"/>
  <c r="U37" i="145"/>
  <c r="T37" i="145"/>
  <c r="S37" i="145"/>
  <c r="R37" i="145"/>
  <c r="Q37" i="145"/>
  <c r="P37" i="145"/>
  <c r="O37" i="145"/>
  <c r="N37" i="145"/>
  <c r="M37" i="145"/>
  <c r="L37" i="145"/>
  <c r="K37" i="145"/>
  <c r="J37" i="145"/>
  <c r="I37" i="145"/>
  <c r="H37" i="145"/>
  <c r="G37" i="145"/>
  <c r="F37" i="145"/>
  <c r="E37" i="145"/>
  <c r="AZ36" i="145"/>
  <c r="AY36" i="145"/>
  <c r="AX36" i="145"/>
  <c r="AW36" i="145"/>
  <c r="AV36" i="145"/>
  <c r="AU36" i="145"/>
  <c r="AT36" i="145"/>
  <c r="AS36" i="145"/>
  <c r="AR36" i="145"/>
  <c r="AQ36" i="145"/>
  <c r="AP36" i="145"/>
  <c r="AO36" i="145"/>
  <c r="AN36" i="145"/>
  <c r="AM36" i="145"/>
  <c r="AL36" i="145"/>
  <c r="AK36" i="145"/>
  <c r="AJ36" i="145"/>
  <c r="AI36" i="145"/>
  <c r="AH36" i="145"/>
  <c r="AG36" i="145"/>
  <c r="AF36" i="145"/>
  <c r="AE36" i="145"/>
  <c r="AD36" i="145"/>
  <c r="Z36" i="145"/>
  <c r="Y36" i="145"/>
  <c r="X36" i="145"/>
  <c r="W36" i="145"/>
  <c r="V36" i="145"/>
  <c r="U36" i="145"/>
  <c r="T36" i="145"/>
  <c r="S36" i="145"/>
  <c r="R36" i="145"/>
  <c r="Q36" i="145"/>
  <c r="P36" i="145"/>
  <c r="O36" i="145"/>
  <c r="N36" i="145"/>
  <c r="M36" i="145"/>
  <c r="L36" i="145"/>
  <c r="K36" i="145"/>
  <c r="J36" i="145"/>
  <c r="I36" i="145"/>
  <c r="H36" i="145"/>
  <c r="G36" i="145"/>
  <c r="F36" i="145"/>
  <c r="E36" i="145"/>
  <c r="AZ35" i="145"/>
  <c r="AY35" i="145"/>
  <c r="AX35" i="145"/>
  <c r="AW35" i="145"/>
  <c r="AV35" i="145"/>
  <c r="AU35" i="145"/>
  <c r="AT35" i="145"/>
  <c r="AS35" i="145"/>
  <c r="AR35" i="145"/>
  <c r="AQ35" i="145"/>
  <c r="AP35" i="145"/>
  <c r="AO35" i="145"/>
  <c r="AN35" i="145"/>
  <c r="AM35" i="145"/>
  <c r="AL35" i="145"/>
  <c r="AK35" i="145"/>
  <c r="AJ35" i="145"/>
  <c r="AI35" i="145"/>
  <c r="AH35" i="145"/>
  <c r="AG35" i="145"/>
  <c r="AF35" i="145"/>
  <c r="AE35" i="145"/>
  <c r="AD35" i="145"/>
  <c r="Z35" i="145"/>
  <c r="Y35" i="145"/>
  <c r="X35" i="145"/>
  <c r="W35" i="145"/>
  <c r="V35" i="145"/>
  <c r="U35" i="145"/>
  <c r="T35" i="145"/>
  <c r="S35" i="145"/>
  <c r="R35" i="145"/>
  <c r="Q35" i="145"/>
  <c r="P35" i="145"/>
  <c r="O35" i="145"/>
  <c r="N35" i="145"/>
  <c r="M35" i="145"/>
  <c r="L35" i="145"/>
  <c r="K35" i="145"/>
  <c r="J35" i="145"/>
  <c r="I35" i="145"/>
  <c r="H35" i="145"/>
  <c r="G35" i="145"/>
  <c r="F35" i="145"/>
  <c r="E35" i="145"/>
  <c r="AZ34" i="145"/>
  <c r="AY34" i="145"/>
  <c r="AX34" i="145"/>
  <c r="AW34" i="145"/>
  <c r="AV34" i="145"/>
  <c r="AU34" i="145"/>
  <c r="AT34" i="145"/>
  <c r="AS34" i="145"/>
  <c r="AR34" i="145"/>
  <c r="AQ34" i="145"/>
  <c r="AP34" i="145"/>
  <c r="AO34" i="145"/>
  <c r="AN34" i="145"/>
  <c r="AM34" i="145"/>
  <c r="AL34" i="145"/>
  <c r="AK34" i="145"/>
  <c r="AJ34" i="145"/>
  <c r="AI34" i="145"/>
  <c r="AH34" i="145"/>
  <c r="AG34" i="145"/>
  <c r="AF34" i="145"/>
  <c r="AE34" i="145"/>
  <c r="AD34" i="145"/>
  <c r="Z34" i="145"/>
  <c r="Y34" i="145"/>
  <c r="X34" i="145"/>
  <c r="W34" i="145"/>
  <c r="V34" i="145"/>
  <c r="U34" i="145"/>
  <c r="T34" i="145"/>
  <c r="S34" i="145"/>
  <c r="R34" i="145"/>
  <c r="Q34" i="145"/>
  <c r="P34" i="145"/>
  <c r="O34" i="145"/>
  <c r="N34" i="145"/>
  <c r="M34" i="145"/>
  <c r="L34" i="145"/>
  <c r="K34" i="145"/>
  <c r="J34" i="145"/>
  <c r="I34" i="145"/>
  <c r="H34" i="145"/>
  <c r="G34" i="145"/>
  <c r="F34" i="145"/>
  <c r="E34" i="145"/>
  <c r="AZ33" i="145"/>
  <c r="AY33" i="145"/>
  <c r="AX33" i="145"/>
  <c r="AW33" i="145"/>
  <c r="AV33" i="145"/>
  <c r="AU33" i="145"/>
  <c r="AT33" i="145"/>
  <c r="AS33" i="145"/>
  <c r="AR33" i="145"/>
  <c r="AQ33" i="145"/>
  <c r="AP33" i="145"/>
  <c r="AO33" i="145"/>
  <c r="AN33" i="145"/>
  <c r="AM33" i="145"/>
  <c r="AL33" i="145"/>
  <c r="AK33" i="145"/>
  <c r="AJ33" i="145"/>
  <c r="AI33" i="145"/>
  <c r="AH33" i="145"/>
  <c r="AG33" i="145"/>
  <c r="AF33" i="145"/>
  <c r="AE33" i="145"/>
  <c r="AD33" i="145"/>
  <c r="Z33" i="145"/>
  <c r="Y33" i="145"/>
  <c r="X33" i="145"/>
  <c r="W33" i="145"/>
  <c r="V33" i="145"/>
  <c r="U33" i="145"/>
  <c r="T33" i="145"/>
  <c r="S33" i="145"/>
  <c r="R33" i="145"/>
  <c r="Q33" i="145"/>
  <c r="P33" i="145"/>
  <c r="O33" i="145"/>
  <c r="N33" i="145"/>
  <c r="M33" i="145"/>
  <c r="L33" i="145"/>
  <c r="K33" i="145"/>
  <c r="J33" i="145"/>
  <c r="I33" i="145"/>
  <c r="H33" i="145"/>
  <c r="G33" i="145"/>
  <c r="F33" i="145"/>
  <c r="E33" i="145"/>
  <c r="AZ32" i="145"/>
  <c r="AY32" i="145"/>
  <c r="AX32" i="145"/>
  <c r="AW32" i="145"/>
  <c r="AV32" i="145"/>
  <c r="AU32" i="145"/>
  <c r="AT32" i="145"/>
  <c r="AS32" i="145"/>
  <c r="AR32" i="145"/>
  <c r="AQ32" i="145"/>
  <c r="AP32" i="145"/>
  <c r="AO32" i="145"/>
  <c r="AN32" i="145"/>
  <c r="AM32" i="145"/>
  <c r="AL32" i="145"/>
  <c r="AK32" i="145"/>
  <c r="AJ32" i="145"/>
  <c r="AI32" i="145"/>
  <c r="AH32" i="145"/>
  <c r="AG32" i="145"/>
  <c r="AF32" i="145"/>
  <c r="AE32" i="145"/>
  <c r="AD32" i="145"/>
  <c r="Z32" i="145"/>
  <c r="Y32" i="145"/>
  <c r="X32" i="145"/>
  <c r="W32" i="145"/>
  <c r="V32" i="145"/>
  <c r="U32" i="145"/>
  <c r="T32" i="145"/>
  <c r="S32" i="145"/>
  <c r="R32" i="145"/>
  <c r="Q32" i="145"/>
  <c r="P32" i="145"/>
  <c r="O32" i="145"/>
  <c r="N32" i="145"/>
  <c r="M32" i="145"/>
  <c r="L32" i="145"/>
  <c r="K32" i="145"/>
  <c r="J32" i="145"/>
  <c r="I32" i="145"/>
  <c r="H32" i="145"/>
  <c r="G32" i="145"/>
  <c r="F32" i="145"/>
  <c r="E32" i="145"/>
  <c r="AZ31" i="145"/>
  <c r="AY31" i="145"/>
  <c r="AX31" i="145"/>
  <c r="AW31" i="145"/>
  <c r="AV31" i="145"/>
  <c r="AU31" i="145"/>
  <c r="AT31" i="145"/>
  <c r="AS31" i="145"/>
  <c r="AR31" i="145"/>
  <c r="AQ31" i="145"/>
  <c r="AP31" i="145"/>
  <c r="AO31" i="145"/>
  <c r="AN31" i="145"/>
  <c r="AM31" i="145"/>
  <c r="AL31" i="145"/>
  <c r="AK31" i="145"/>
  <c r="AJ31" i="145"/>
  <c r="AI31" i="145"/>
  <c r="AH31" i="145"/>
  <c r="AG31" i="145"/>
  <c r="AF31" i="145"/>
  <c r="AE31" i="145"/>
  <c r="AD31" i="145"/>
  <c r="Z31" i="145"/>
  <c r="Y31" i="145"/>
  <c r="X31" i="145"/>
  <c r="W31" i="145"/>
  <c r="V31" i="145"/>
  <c r="U31" i="145"/>
  <c r="T31" i="145"/>
  <c r="S31" i="145"/>
  <c r="R31" i="145"/>
  <c r="Q31" i="145"/>
  <c r="P31" i="145"/>
  <c r="O31" i="145"/>
  <c r="N31" i="145"/>
  <c r="M31" i="145"/>
  <c r="L31" i="145"/>
  <c r="K31" i="145"/>
  <c r="J31" i="145"/>
  <c r="I31" i="145"/>
  <c r="H31" i="145"/>
  <c r="G31" i="145"/>
  <c r="F31" i="145"/>
  <c r="E31" i="145"/>
  <c r="AZ30" i="145"/>
  <c r="AY30" i="145"/>
  <c r="AX30" i="145"/>
  <c r="AW30" i="145"/>
  <c r="AV30" i="145"/>
  <c r="AU30" i="145"/>
  <c r="AT30" i="145"/>
  <c r="AS30" i="145"/>
  <c r="AR30" i="145"/>
  <c r="AQ30" i="145"/>
  <c r="AP30" i="145"/>
  <c r="AO30" i="145"/>
  <c r="AN30" i="145"/>
  <c r="AM30" i="145"/>
  <c r="AL30" i="145"/>
  <c r="AK30" i="145"/>
  <c r="AJ30" i="145"/>
  <c r="AI30" i="145"/>
  <c r="AH30" i="145"/>
  <c r="AG30" i="145"/>
  <c r="AF30" i="145"/>
  <c r="AE30" i="145"/>
  <c r="AD30" i="145"/>
  <c r="Z30" i="145"/>
  <c r="Y30" i="145"/>
  <c r="X30" i="145"/>
  <c r="W30" i="145"/>
  <c r="V30" i="145"/>
  <c r="U30" i="145"/>
  <c r="T30" i="145"/>
  <c r="S30" i="145"/>
  <c r="R30" i="145"/>
  <c r="Q30" i="145"/>
  <c r="P30" i="145"/>
  <c r="O30" i="145"/>
  <c r="N30" i="145"/>
  <c r="M30" i="145"/>
  <c r="L30" i="145"/>
  <c r="K30" i="145"/>
  <c r="J30" i="145"/>
  <c r="I30" i="145"/>
  <c r="H30" i="145"/>
  <c r="G30" i="145"/>
  <c r="F30" i="145"/>
  <c r="E30" i="145"/>
  <c r="AZ29" i="145"/>
  <c r="AY29" i="145"/>
  <c r="AX29" i="145"/>
  <c r="AW29" i="145"/>
  <c r="AV29" i="145"/>
  <c r="AU29" i="145"/>
  <c r="AT29" i="145"/>
  <c r="AS29" i="145"/>
  <c r="AR29" i="145"/>
  <c r="AQ29" i="145"/>
  <c r="AP29" i="145"/>
  <c r="AO29" i="145"/>
  <c r="AN29" i="145"/>
  <c r="AM29" i="145"/>
  <c r="AL29" i="145"/>
  <c r="AK29" i="145"/>
  <c r="AJ29" i="145"/>
  <c r="AI29" i="145"/>
  <c r="AH29" i="145"/>
  <c r="AG29" i="145"/>
  <c r="AF29" i="145"/>
  <c r="AE29" i="145"/>
  <c r="AD29" i="145"/>
  <c r="Z29" i="145"/>
  <c r="Y29" i="145"/>
  <c r="X29" i="145"/>
  <c r="W29" i="145"/>
  <c r="V29" i="145"/>
  <c r="U29" i="145"/>
  <c r="T29" i="145"/>
  <c r="S29" i="145"/>
  <c r="R29" i="145"/>
  <c r="Q29" i="145"/>
  <c r="P29" i="145"/>
  <c r="O29" i="145"/>
  <c r="N29" i="145"/>
  <c r="M29" i="145"/>
  <c r="L29" i="145"/>
  <c r="K29" i="145"/>
  <c r="J29" i="145"/>
  <c r="I29" i="145"/>
  <c r="H29" i="145"/>
  <c r="G29" i="145"/>
  <c r="F29" i="145"/>
  <c r="E29" i="145"/>
  <c r="AZ28" i="145"/>
  <c r="AY28" i="145"/>
  <c r="AX28" i="145"/>
  <c r="AW28" i="145"/>
  <c r="AV28" i="145"/>
  <c r="AU28" i="145"/>
  <c r="AT28" i="145"/>
  <c r="AS28" i="145"/>
  <c r="AR28" i="145"/>
  <c r="AQ28" i="145"/>
  <c r="AP28" i="145"/>
  <c r="AO28" i="145"/>
  <c r="AN28" i="145"/>
  <c r="AM28" i="145"/>
  <c r="AL28" i="145"/>
  <c r="AK28" i="145"/>
  <c r="AJ28" i="145"/>
  <c r="AI28" i="145"/>
  <c r="AH28" i="145"/>
  <c r="AG28" i="145"/>
  <c r="AF28" i="145"/>
  <c r="AE28" i="145"/>
  <c r="AD28" i="145"/>
  <c r="Z28" i="145"/>
  <c r="Y28" i="145"/>
  <c r="X28" i="145"/>
  <c r="W28" i="145"/>
  <c r="V28" i="145"/>
  <c r="U28" i="145"/>
  <c r="T28" i="145"/>
  <c r="S28" i="145"/>
  <c r="R28" i="145"/>
  <c r="Q28" i="145"/>
  <c r="P28" i="145"/>
  <c r="O28" i="145"/>
  <c r="N28" i="145"/>
  <c r="M28" i="145"/>
  <c r="L28" i="145"/>
  <c r="K28" i="145"/>
  <c r="J28" i="145"/>
  <c r="I28" i="145"/>
  <c r="H28" i="145"/>
  <c r="G28" i="145"/>
  <c r="F28" i="145"/>
  <c r="E28" i="145"/>
  <c r="AZ27" i="145"/>
  <c r="AY27" i="145"/>
  <c r="AX27" i="145"/>
  <c r="AW27" i="145"/>
  <c r="AV27" i="145"/>
  <c r="AU27" i="145"/>
  <c r="AT27" i="145"/>
  <c r="AS27" i="145"/>
  <c r="AR27" i="145"/>
  <c r="AQ27" i="145"/>
  <c r="AP27" i="145"/>
  <c r="AO27" i="145"/>
  <c r="AN27" i="145"/>
  <c r="AM27" i="145"/>
  <c r="AL27" i="145"/>
  <c r="AK27" i="145"/>
  <c r="AJ27" i="145"/>
  <c r="AI27" i="145"/>
  <c r="AH27" i="145"/>
  <c r="AG27" i="145"/>
  <c r="AF27" i="145"/>
  <c r="AE27" i="145"/>
  <c r="AD27" i="145"/>
  <c r="Z27" i="145"/>
  <c r="Y27" i="145"/>
  <c r="X27" i="145"/>
  <c r="W27" i="145"/>
  <c r="V27" i="145"/>
  <c r="U27" i="145"/>
  <c r="T27" i="145"/>
  <c r="S27" i="145"/>
  <c r="R27" i="145"/>
  <c r="Q27" i="145"/>
  <c r="P27" i="145"/>
  <c r="O27" i="145"/>
  <c r="N27" i="145"/>
  <c r="M27" i="145"/>
  <c r="L27" i="145"/>
  <c r="K27" i="145"/>
  <c r="J27" i="145"/>
  <c r="I27" i="145"/>
  <c r="H27" i="145"/>
  <c r="G27" i="145"/>
  <c r="F27" i="145"/>
  <c r="E27" i="145"/>
  <c r="AZ26" i="145"/>
  <c r="AY26" i="145"/>
  <c r="AX26" i="145"/>
  <c r="AW26" i="145"/>
  <c r="AV26" i="145"/>
  <c r="AU26" i="145"/>
  <c r="AT26" i="145"/>
  <c r="AS26" i="145"/>
  <c r="AR26" i="145"/>
  <c r="AQ26" i="145"/>
  <c r="AP26" i="145"/>
  <c r="AO26" i="145"/>
  <c r="AN26" i="145"/>
  <c r="AM26" i="145"/>
  <c r="AL26" i="145"/>
  <c r="AK26" i="145"/>
  <c r="AJ26" i="145"/>
  <c r="AI26" i="145"/>
  <c r="AH26" i="145"/>
  <c r="AG26" i="145"/>
  <c r="AF26" i="145"/>
  <c r="AE26" i="145"/>
  <c r="AD26" i="145"/>
  <c r="Z26" i="145"/>
  <c r="Y26" i="145"/>
  <c r="X26" i="145"/>
  <c r="W26" i="145"/>
  <c r="V26" i="145"/>
  <c r="U26" i="145"/>
  <c r="T26" i="145"/>
  <c r="S26" i="145"/>
  <c r="R26" i="145"/>
  <c r="Q26" i="145"/>
  <c r="P26" i="145"/>
  <c r="O26" i="145"/>
  <c r="N26" i="145"/>
  <c r="M26" i="145"/>
  <c r="L26" i="145"/>
  <c r="K26" i="145"/>
  <c r="J26" i="145"/>
  <c r="I26" i="145"/>
  <c r="H26" i="145"/>
  <c r="G26" i="145"/>
  <c r="F26" i="145"/>
  <c r="E26" i="145"/>
  <c r="AZ25" i="145"/>
  <c r="AY25" i="145"/>
  <c r="AX25" i="145"/>
  <c r="AW25" i="145"/>
  <c r="AV25" i="145"/>
  <c r="AU25" i="145"/>
  <c r="AT25" i="145"/>
  <c r="AS25" i="145"/>
  <c r="AR25" i="145"/>
  <c r="AQ25" i="145"/>
  <c r="AP25" i="145"/>
  <c r="AO25" i="145"/>
  <c r="AN25" i="145"/>
  <c r="AM25" i="145"/>
  <c r="AL25" i="145"/>
  <c r="AK25" i="145"/>
  <c r="AJ25" i="145"/>
  <c r="AI25" i="145"/>
  <c r="AH25" i="145"/>
  <c r="AG25" i="145"/>
  <c r="AF25" i="145"/>
  <c r="AE25" i="145"/>
  <c r="AD25" i="145"/>
  <c r="Z25" i="145"/>
  <c r="Y25" i="145"/>
  <c r="X25" i="145"/>
  <c r="W25" i="145"/>
  <c r="V25" i="145"/>
  <c r="U25" i="145"/>
  <c r="T25" i="145"/>
  <c r="S25" i="145"/>
  <c r="R25" i="145"/>
  <c r="Q25" i="145"/>
  <c r="P25" i="145"/>
  <c r="O25" i="145"/>
  <c r="N25" i="145"/>
  <c r="M25" i="145"/>
  <c r="L25" i="145"/>
  <c r="K25" i="145"/>
  <c r="J25" i="145"/>
  <c r="I25" i="145"/>
  <c r="H25" i="145"/>
  <c r="G25" i="145"/>
  <c r="F25" i="145"/>
  <c r="E25" i="145"/>
  <c r="AZ24" i="145"/>
  <c r="AY24" i="145"/>
  <c r="AX24" i="145"/>
  <c r="AW24" i="145"/>
  <c r="AV24" i="145"/>
  <c r="AU24" i="145"/>
  <c r="AT24" i="145"/>
  <c r="AS24" i="145"/>
  <c r="AR24" i="145"/>
  <c r="AQ24" i="145"/>
  <c r="AP24" i="145"/>
  <c r="AO24" i="145"/>
  <c r="AN24" i="145"/>
  <c r="AM24" i="145"/>
  <c r="AL24" i="145"/>
  <c r="AK24" i="145"/>
  <c r="AJ24" i="145"/>
  <c r="AI24" i="145"/>
  <c r="AH24" i="145"/>
  <c r="AG24" i="145"/>
  <c r="AF24" i="145"/>
  <c r="AE24" i="145"/>
  <c r="AD24" i="145"/>
  <c r="Z24" i="145"/>
  <c r="Y24" i="145"/>
  <c r="X24" i="145"/>
  <c r="W24" i="145"/>
  <c r="V24" i="145"/>
  <c r="U24" i="145"/>
  <c r="T24" i="145"/>
  <c r="S24" i="145"/>
  <c r="R24" i="145"/>
  <c r="Q24" i="145"/>
  <c r="P24" i="145"/>
  <c r="O24" i="145"/>
  <c r="N24" i="145"/>
  <c r="M24" i="145"/>
  <c r="L24" i="145"/>
  <c r="K24" i="145"/>
  <c r="J24" i="145"/>
  <c r="I24" i="145"/>
  <c r="H24" i="145"/>
  <c r="G24" i="145"/>
  <c r="F24" i="145"/>
  <c r="E24" i="145"/>
  <c r="AZ23" i="145"/>
  <c r="AY23" i="145"/>
  <c r="AX23" i="145"/>
  <c r="AW23" i="145"/>
  <c r="AV23" i="145"/>
  <c r="AU23" i="145"/>
  <c r="AT23" i="145"/>
  <c r="AS23" i="145"/>
  <c r="AR23" i="145"/>
  <c r="AQ23" i="145"/>
  <c r="AP23" i="145"/>
  <c r="AO23" i="145"/>
  <c r="AN23" i="145"/>
  <c r="AM23" i="145"/>
  <c r="AL23" i="145"/>
  <c r="AK23" i="145"/>
  <c r="AJ23" i="145"/>
  <c r="AI23" i="145"/>
  <c r="AH23" i="145"/>
  <c r="AG23" i="145"/>
  <c r="AF23" i="145"/>
  <c r="AE23" i="145"/>
  <c r="AD23" i="145"/>
  <c r="Z23" i="145"/>
  <c r="Y23" i="145"/>
  <c r="X23" i="145"/>
  <c r="W23" i="145"/>
  <c r="V23" i="145"/>
  <c r="U23" i="145"/>
  <c r="T23" i="145"/>
  <c r="S23" i="145"/>
  <c r="R23" i="145"/>
  <c r="Q23" i="145"/>
  <c r="P23" i="145"/>
  <c r="O23" i="145"/>
  <c r="N23" i="145"/>
  <c r="M23" i="145"/>
  <c r="L23" i="145"/>
  <c r="K23" i="145"/>
  <c r="J23" i="145"/>
  <c r="I23" i="145"/>
  <c r="H23" i="145"/>
  <c r="G23" i="145"/>
  <c r="F23" i="145"/>
  <c r="E23" i="145"/>
  <c r="AZ22" i="145"/>
  <c r="AY22" i="145"/>
  <c r="AX22" i="145"/>
  <c r="AW22" i="145"/>
  <c r="AV22" i="145"/>
  <c r="AU22" i="145"/>
  <c r="AT22" i="145"/>
  <c r="AS22" i="145"/>
  <c r="AR22" i="145"/>
  <c r="AQ22" i="145"/>
  <c r="AP22" i="145"/>
  <c r="AO22" i="145"/>
  <c r="AN22" i="145"/>
  <c r="AM22" i="145"/>
  <c r="AL22" i="145"/>
  <c r="AK22" i="145"/>
  <c r="AJ22" i="145"/>
  <c r="AI22" i="145"/>
  <c r="AH22" i="145"/>
  <c r="AG22" i="145"/>
  <c r="AF22" i="145"/>
  <c r="AE22" i="145"/>
  <c r="AD22" i="145"/>
  <c r="Z22" i="145"/>
  <c r="Y22" i="145"/>
  <c r="X22" i="145"/>
  <c r="W22" i="145"/>
  <c r="V22" i="145"/>
  <c r="U22" i="145"/>
  <c r="T22" i="145"/>
  <c r="S22" i="145"/>
  <c r="R22" i="145"/>
  <c r="Q22" i="145"/>
  <c r="P22" i="145"/>
  <c r="O22" i="145"/>
  <c r="N22" i="145"/>
  <c r="M22" i="145"/>
  <c r="L22" i="145"/>
  <c r="K22" i="145"/>
  <c r="J22" i="145"/>
  <c r="I22" i="145"/>
  <c r="H22" i="145"/>
  <c r="G22" i="145"/>
  <c r="F22" i="145"/>
  <c r="E22" i="145"/>
  <c r="AZ21" i="145"/>
  <c r="AY21" i="145"/>
  <c r="AX21" i="145"/>
  <c r="AW21" i="145"/>
  <c r="AV21" i="145"/>
  <c r="AU21" i="145"/>
  <c r="AT21" i="145"/>
  <c r="AS21" i="145"/>
  <c r="AR21" i="145"/>
  <c r="AQ21" i="145"/>
  <c r="AP21" i="145"/>
  <c r="AO21" i="145"/>
  <c r="AN21" i="145"/>
  <c r="AM21" i="145"/>
  <c r="AL21" i="145"/>
  <c r="AK21" i="145"/>
  <c r="AJ21" i="145"/>
  <c r="AI21" i="145"/>
  <c r="AH21" i="145"/>
  <c r="AG21" i="145"/>
  <c r="AF21" i="145"/>
  <c r="AE21" i="145"/>
  <c r="AD21" i="145"/>
  <c r="Z21" i="145"/>
  <c r="Y21" i="145"/>
  <c r="X21" i="145"/>
  <c r="W21" i="145"/>
  <c r="V21" i="145"/>
  <c r="U21" i="145"/>
  <c r="T21" i="145"/>
  <c r="S21" i="145"/>
  <c r="R21" i="145"/>
  <c r="Q21" i="145"/>
  <c r="P21" i="145"/>
  <c r="O21" i="145"/>
  <c r="N21" i="145"/>
  <c r="M21" i="145"/>
  <c r="L21" i="145"/>
  <c r="K21" i="145"/>
  <c r="J21" i="145"/>
  <c r="I21" i="145"/>
  <c r="H21" i="145"/>
  <c r="G21" i="145"/>
  <c r="F21" i="145"/>
  <c r="E21" i="145"/>
  <c r="AZ20" i="145"/>
  <c r="AY20" i="145"/>
  <c r="AX20" i="145"/>
  <c r="AW20" i="145"/>
  <c r="AV20" i="145"/>
  <c r="AU20" i="145"/>
  <c r="AT20" i="145"/>
  <c r="AS20" i="145"/>
  <c r="AR20" i="145"/>
  <c r="AQ20" i="145"/>
  <c r="AP20" i="145"/>
  <c r="AO20" i="145"/>
  <c r="AN20" i="145"/>
  <c r="AM20" i="145"/>
  <c r="AL20" i="145"/>
  <c r="AK20" i="145"/>
  <c r="AJ20" i="145"/>
  <c r="AI20" i="145"/>
  <c r="AH20" i="145"/>
  <c r="AG20" i="145"/>
  <c r="AF20" i="145"/>
  <c r="AE20" i="145"/>
  <c r="AD20" i="145"/>
  <c r="Z20" i="145"/>
  <c r="Y20" i="145"/>
  <c r="X20" i="145"/>
  <c r="W20" i="145"/>
  <c r="V20" i="145"/>
  <c r="U20" i="145"/>
  <c r="T20" i="145"/>
  <c r="S20" i="145"/>
  <c r="R20" i="145"/>
  <c r="Q20" i="145"/>
  <c r="P20" i="145"/>
  <c r="O20" i="145"/>
  <c r="N20" i="145"/>
  <c r="M20" i="145"/>
  <c r="L20" i="145"/>
  <c r="K20" i="145"/>
  <c r="J20" i="145"/>
  <c r="I20" i="145"/>
  <c r="H20" i="145"/>
  <c r="G20" i="145"/>
  <c r="F20" i="145"/>
  <c r="E20" i="145"/>
  <c r="AZ19" i="145"/>
  <c r="AY19" i="145"/>
  <c r="AX19" i="145"/>
  <c r="AW19" i="145"/>
  <c r="AV19" i="145"/>
  <c r="AU19" i="145"/>
  <c r="AT19" i="145"/>
  <c r="AS19" i="145"/>
  <c r="AR19" i="145"/>
  <c r="AQ19" i="145"/>
  <c r="AP19" i="145"/>
  <c r="AO19" i="145"/>
  <c r="AN19" i="145"/>
  <c r="AM19" i="145"/>
  <c r="AL19" i="145"/>
  <c r="AK19" i="145"/>
  <c r="AJ19" i="145"/>
  <c r="AI19" i="145"/>
  <c r="AH19" i="145"/>
  <c r="AG19" i="145"/>
  <c r="AF19" i="145"/>
  <c r="AE19" i="145"/>
  <c r="AD19" i="145"/>
  <c r="Z19" i="145"/>
  <c r="Y19" i="145"/>
  <c r="X19" i="145"/>
  <c r="W19" i="145"/>
  <c r="V19" i="145"/>
  <c r="U19" i="145"/>
  <c r="T19" i="145"/>
  <c r="S19" i="145"/>
  <c r="R19" i="145"/>
  <c r="Q19" i="145"/>
  <c r="P19" i="145"/>
  <c r="O19" i="145"/>
  <c r="N19" i="145"/>
  <c r="M19" i="145"/>
  <c r="L19" i="145"/>
  <c r="K19" i="145"/>
  <c r="J19" i="145"/>
  <c r="I19" i="145"/>
  <c r="H19" i="145"/>
  <c r="G19" i="145"/>
  <c r="F19" i="145"/>
  <c r="E19" i="145"/>
  <c r="AZ18" i="145"/>
  <c r="AY18" i="145"/>
  <c r="AX18" i="145"/>
  <c r="AW18" i="145"/>
  <c r="AV18" i="145"/>
  <c r="AU18" i="145"/>
  <c r="AT18" i="145"/>
  <c r="AS18" i="145"/>
  <c r="AR18" i="145"/>
  <c r="AQ18" i="145"/>
  <c r="AP18" i="145"/>
  <c r="AO18" i="145"/>
  <c r="AN18" i="145"/>
  <c r="AM18" i="145"/>
  <c r="AL18" i="145"/>
  <c r="AK18" i="145"/>
  <c r="AJ18" i="145"/>
  <c r="AI18" i="145"/>
  <c r="AH18" i="145"/>
  <c r="AG18" i="145"/>
  <c r="AF18" i="145"/>
  <c r="AE18" i="145"/>
  <c r="AD18" i="145"/>
  <c r="Z18" i="145"/>
  <c r="Y18" i="145"/>
  <c r="X18" i="145"/>
  <c r="W18" i="145"/>
  <c r="V18" i="145"/>
  <c r="U18" i="145"/>
  <c r="T18" i="145"/>
  <c r="S18" i="145"/>
  <c r="R18" i="145"/>
  <c r="Q18" i="145"/>
  <c r="P18" i="145"/>
  <c r="O18" i="145"/>
  <c r="N18" i="145"/>
  <c r="M18" i="145"/>
  <c r="L18" i="145"/>
  <c r="K18" i="145"/>
  <c r="J18" i="145"/>
  <c r="I18" i="145"/>
  <c r="H18" i="145"/>
  <c r="G18" i="145"/>
  <c r="F18" i="145"/>
  <c r="E18" i="145"/>
  <c r="AZ17" i="145"/>
  <c r="AY17" i="145"/>
  <c r="AX17" i="145"/>
  <c r="AW17" i="145"/>
  <c r="AV17" i="145"/>
  <c r="AU17" i="145"/>
  <c r="AT17" i="145"/>
  <c r="AS17" i="145"/>
  <c r="AR17" i="145"/>
  <c r="AQ17" i="145"/>
  <c r="AP17" i="145"/>
  <c r="AO17" i="145"/>
  <c r="AN17" i="145"/>
  <c r="AM17" i="145"/>
  <c r="AL17" i="145"/>
  <c r="AK17" i="145"/>
  <c r="AJ17" i="145"/>
  <c r="AI17" i="145"/>
  <c r="AH17" i="145"/>
  <c r="AG17" i="145"/>
  <c r="AF17" i="145"/>
  <c r="AE17" i="145"/>
  <c r="AD17" i="145"/>
  <c r="Z17" i="145"/>
  <c r="Y17" i="145"/>
  <c r="X17" i="145"/>
  <c r="W17" i="145"/>
  <c r="V17" i="145"/>
  <c r="U17" i="145"/>
  <c r="T17" i="145"/>
  <c r="S17" i="145"/>
  <c r="R17" i="145"/>
  <c r="Q17" i="145"/>
  <c r="P17" i="145"/>
  <c r="O17" i="145"/>
  <c r="N17" i="145"/>
  <c r="M17" i="145"/>
  <c r="L17" i="145"/>
  <c r="K17" i="145"/>
  <c r="J17" i="145"/>
  <c r="I17" i="145"/>
  <c r="H17" i="145"/>
  <c r="G17" i="145"/>
  <c r="F17" i="145"/>
  <c r="E17" i="145"/>
  <c r="AZ16" i="145"/>
  <c r="AY16" i="145"/>
  <c r="AX16" i="145"/>
  <c r="AW16" i="145"/>
  <c r="AV16" i="145"/>
  <c r="AU16" i="145"/>
  <c r="AT16" i="145"/>
  <c r="AS16" i="145"/>
  <c r="AR16" i="145"/>
  <c r="AQ16" i="145"/>
  <c r="AP16" i="145"/>
  <c r="AO16" i="145"/>
  <c r="AN16" i="145"/>
  <c r="AM16" i="145"/>
  <c r="AL16" i="145"/>
  <c r="AK16" i="145"/>
  <c r="AJ16" i="145"/>
  <c r="AI16" i="145"/>
  <c r="AH16" i="145"/>
  <c r="AG16" i="145"/>
  <c r="AF16" i="145"/>
  <c r="AE16" i="145"/>
  <c r="AD16" i="145"/>
  <c r="Z16" i="145"/>
  <c r="Y16" i="145"/>
  <c r="X16" i="145"/>
  <c r="W16" i="145"/>
  <c r="V16" i="145"/>
  <c r="U16" i="145"/>
  <c r="T16" i="145"/>
  <c r="S16" i="145"/>
  <c r="R16" i="145"/>
  <c r="Q16" i="145"/>
  <c r="P16" i="145"/>
  <c r="O16" i="145"/>
  <c r="N16" i="145"/>
  <c r="M16" i="145"/>
  <c r="L16" i="145"/>
  <c r="K16" i="145"/>
  <c r="J16" i="145"/>
  <c r="I16" i="145"/>
  <c r="H16" i="145"/>
  <c r="G16" i="145"/>
  <c r="F16" i="145"/>
  <c r="E16" i="145"/>
  <c r="AZ15" i="145"/>
  <c r="AY15" i="145"/>
  <c r="AX15" i="145"/>
  <c r="AW15" i="145"/>
  <c r="AV15" i="145"/>
  <c r="AU15" i="145"/>
  <c r="AT15" i="145"/>
  <c r="AS15" i="145"/>
  <c r="AR15" i="145"/>
  <c r="AQ15" i="145"/>
  <c r="AP15" i="145"/>
  <c r="AO15" i="145"/>
  <c r="AN15" i="145"/>
  <c r="AM15" i="145"/>
  <c r="AL15" i="145"/>
  <c r="AK15" i="145"/>
  <c r="AJ15" i="145"/>
  <c r="AI15" i="145"/>
  <c r="AH15" i="145"/>
  <c r="AG15" i="145"/>
  <c r="AF15" i="145"/>
  <c r="AE15" i="145"/>
  <c r="AD15" i="145"/>
  <c r="Z15" i="145"/>
  <c r="Y15" i="145"/>
  <c r="X15" i="145"/>
  <c r="W15" i="145"/>
  <c r="V15" i="145"/>
  <c r="U15" i="145"/>
  <c r="T15" i="145"/>
  <c r="S15" i="145"/>
  <c r="R15" i="145"/>
  <c r="Q15" i="145"/>
  <c r="P15" i="145"/>
  <c r="O15" i="145"/>
  <c r="N15" i="145"/>
  <c r="M15" i="145"/>
  <c r="L15" i="145"/>
  <c r="K15" i="145"/>
  <c r="J15" i="145"/>
  <c r="I15" i="145"/>
  <c r="H15" i="145"/>
  <c r="G15" i="145"/>
  <c r="F15" i="145"/>
  <c r="E15" i="145"/>
  <c r="AZ14" i="145"/>
  <c r="AY14" i="145"/>
  <c r="AX14" i="145"/>
  <c r="AW14" i="145"/>
  <c r="AV14" i="145"/>
  <c r="AU14" i="145"/>
  <c r="AT14" i="145"/>
  <c r="AS14" i="145"/>
  <c r="AR14" i="145"/>
  <c r="AQ14" i="145"/>
  <c r="AP14" i="145"/>
  <c r="AO14" i="145"/>
  <c r="AN14" i="145"/>
  <c r="AM14" i="145"/>
  <c r="AL14" i="145"/>
  <c r="AK14" i="145"/>
  <c r="AJ14" i="145"/>
  <c r="AI14" i="145"/>
  <c r="AH14" i="145"/>
  <c r="AG14" i="145"/>
  <c r="AF14" i="145"/>
  <c r="AE14" i="145"/>
  <c r="AD14" i="145"/>
  <c r="Z14" i="145"/>
  <c r="Y14" i="145"/>
  <c r="X14" i="145"/>
  <c r="W14" i="145"/>
  <c r="V14" i="145"/>
  <c r="U14" i="145"/>
  <c r="T14" i="145"/>
  <c r="S14" i="145"/>
  <c r="R14" i="145"/>
  <c r="Q14" i="145"/>
  <c r="P14" i="145"/>
  <c r="O14" i="145"/>
  <c r="N14" i="145"/>
  <c r="M14" i="145"/>
  <c r="L14" i="145"/>
  <c r="K14" i="145"/>
  <c r="J14" i="145"/>
  <c r="I14" i="145"/>
  <c r="H14" i="145"/>
  <c r="G14" i="145"/>
  <c r="F14" i="145"/>
  <c r="E14" i="145"/>
  <c r="AZ13" i="145"/>
  <c r="AY13" i="145"/>
  <c r="AX13" i="145"/>
  <c r="AW13" i="145"/>
  <c r="AV13" i="145"/>
  <c r="AU13" i="145"/>
  <c r="AT13" i="145"/>
  <c r="AS13" i="145"/>
  <c r="AR13" i="145"/>
  <c r="AQ13" i="145"/>
  <c r="AP13" i="145"/>
  <c r="AO13" i="145"/>
  <c r="AN13" i="145"/>
  <c r="AM13" i="145"/>
  <c r="AL13" i="145"/>
  <c r="AK13" i="145"/>
  <c r="AJ13" i="145"/>
  <c r="AI13" i="145"/>
  <c r="AH13" i="145"/>
  <c r="AG13" i="145"/>
  <c r="AF13" i="145"/>
  <c r="AE13" i="145"/>
  <c r="AD13" i="145"/>
  <c r="Z13" i="145"/>
  <c r="Y13" i="145"/>
  <c r="X13" i="145"/>
  <c r="W13" i="145"/>
  <c r="V13" i="145"/>
  <c r="U13" i="145"/>
  <c r="T13" i="145"/>
  <c r="S13" i="145"/>
  <c r="R13" i="145"/>
  <c r="Q13" i="145"/>
  <c r="P13" i="145"/>
  <c r="O13" i="145"/>
  <c r="N13" i="145"/>
  <c r="M13" i="145"/>
  <c r="L13" i="145"/>
  <c r="K13" i="145"/>
  <c r="J13" i="145"/>
  <c r="I13" i="145"/>
  <c r="H13" i="145"/>
  <c r="G13" i="145"/>
  <c r="F13" i="145"/>
  <c r="E13" i="145"/>
  <c r="AZ12" i="145"/>
  <c r="AY12" i="145"/>
  <c r="AX12" i="145"/>
  <c r="AW12" i="145"/>
  <c r="AV12" i="145"/>
  <c r="AU12" i="145"/>
  <c r="AT12" i="145"/>
  <c r="AS12" i="145"/>
  <c r="AR12" i="145"/>
  <c r="AQ12" i="145"/>
  <c r="AP12" i="145"/>
  <c r="AO12" i="145"/>
  <c r="AN12" i="145"/>
  <c r="AM12" i="145"/>
  <c r="AL12" i="145"/>
  <c r="AK12" i="145"/>
  <c r="AJ12" i="145"/>
  <c r="AI12" i="145"/>
  <c r="AH12" i="145"/>
  <c r="AG12" i="145"/>
  <c r="AF12" i="145"/>
  <c r="AE12" i="145"/>
  <c r="AD12" i="145"/>
  <c r="Z12" i="145"/>
  <c r="Y12" i="145"/>
  <c r="X12" i="145"/>
  <c r="W12" i="145"/>
  <c r="V12" i="145"/>
  <c r="U12" i="145"/>
  <c r="T12" i="145"/>
  <c r="S12" i="145"/>
  <c r="R12" i="145"/>
  <c r="Q12" i="145"/>
  <c r="P12" i="145"/>
  <c r="O12" i="145"/>
  <c r="N12" i="145"/>
  <c r="M12" i="145"/>
  <c r="L12" i="145"/>
  <c r="K12" i="145"/>
  <c r="J12" i="145"/>
  <c r="I12" i="145"/>
  <c r="H12" i="145"/>
  <c r="G12" i="145"/>
  <c r="F12" i="145"/>
  <c r="E12" i="145"/>
  <c r="AZ11" i="145"/>
  <c r="AY11" i="145"/>
  <c r="AX11" i="145"/>
  <c r="AW11" i="145"/>
  <c r="AV11" i="145"/>
  <c r="AU11" i="145"/>
  <c r="AT11" i="145"/>
  <c r="AS11" i="145"/>
  <c r="AR11" i="145"/>
  <c r="AQ11" i="145"/>
  <c r="AP11" i="145"/>
  <c r="AO11" i="145"/>
  <c r="AN11" i="145"/>
  <c r="AM11" i="145"/>
  <c r="AL11" i="145"/>
  <c r="AK11" i="145"/>
  <c r="AJ11" i="145"/>
  <c r="AI11" i="145"/>
  <c r="AH11" i="145"/>
  <c r="AG11" i="145"/>
  <c r="AF11" i="145"/>
  <c r="AE11" i="145"/>
  <c r="AD11" i="145"/>
  <c r="Z11" i="145"/>
  <c r="Y11" i="145"/>
  <c r="X11" i="145"/>
  <c r="W11" i="145"/>
  <c r="V11" i="145"/>
  <c r="U11" i="145"/>
  <c r="T11" i="145"/>
  <c r="S11" i="145"/>
  <c r="R11" i="145"/>
  <c r="Q11" i="145"/>
  <c r="P11" i="145"/>
  <c r="O11" i="145"/>
  <c r="N11" i="145"/>
  <c r="M11" i="145"/>
  <c r="L11" i="145"/>
  <c r="K11" i="145"/>
  <c r="J11" i="145"/>
  <c r="I11" i="145"/>
  <c r="H11" i="145"/>
  <c r="G11" i="145"/>
  <c r="F11" i="145"/>
  <c r="E11" i="145"/>
  <c r="AZ10" i="145"/>
  <c r="AY10" i="145"/>
  <c r="AX10" i="145"/>
  <c r="AW10" i="145"/>
  <c r="AV10" i="145"/>
  <c r="AU10" i="145"/>
  <c r="AT10" i="145"/>
  <c r="AS10" i="145"/>
  <c r="AR10" i="145"/>
  <c r="AQ10" i="145"/>
  <c r="AP10" i="145"/>
  <c r="AO10" i="145"/>
  <c r="AN10" i="145"/>
  <c r="AM10" i="145"/>
  <c r="AL10" i="145"/>
  <c r="AK10" i="145"/>
  <c r="AJ10" i="145"/>
  <c r="AI10" i="145"/>
  <c r="AH10" i="145"/>
  <c r="AG10" i="145"/>
  <c r="AF10" i="145"/>
  <c r="AE10" i="145"/>
  <c r="AD10" i="145"/>
  <c r="Z10" i="145"/>
  <c r="Y10" i="145"/>
  <c r="X10" i="145"/>
  <c r="W10" i="145"/>
  <c r="V10" i="145"/>
  <c r="U10" i="145"/>
  <c r="T10" i="145"/>
  <c r="S10" i="145"/>
  <c r="R10" i="145"/>
  <c r="Q10" i="145"/>
  <c r="P10" i="145"/>
  <c r="O10" i="145"/>
  <c r="N10" i="145"/>
  <c r="M10" i="145"/>
  <c r="L10" i="145"/>
  <c r="K10" i="145"/>
  <c r="J10" i="145"/>
  <c r="I10" i="145"/>
  <c r="H10" i="145"/>
  <c r="G10" i="145"/>
  <c r="F10" i="145"/>
  <c r="E10" i="145"/>
  <c r="AZ9" i="145"/>
  <c r="AY9" i="145"/>
  <c r="AX9" i="145"/>
  <c r="AW9" i="145"/>
  <c r="AV9" i="145"/>
  <c r="AU9" i="145"/>
  <c r="AT9" i="145"/>
  <c r="AS9" i="145"/>
  <c r="AR9" i="145"/>
  <c r="AQ9" i="145"/>
  <c r="AP9" i="145"/>
  <c r="AO9" i="145"/>
  <c r="AN9" i="145"/>
  <c r="AM9" i="145"/>
  <c r="AL9" i="145"/>
  <c r="AK9" i="145"/>
  <c r="AJ9" i="145"/>
  <c r="AI9" i="145"/>
  <c r="AH9" i="145"/>
  <c r="AG9" i="145"/>
  <c r="AF9" i="145"/>
  <c r="AE9" i="145"/>
  <c r="AD9" i="145"/>
  <c r="Z9" i="145"/>
  <c r="Y9" i="145"/>
  <c r="X9" i="145"/>
  <c r="W9" i="145"/>
  <c r="V9" i="145"/>
  <c r="U9" i="145"/>
  <c r="T9" i="145"/>
  <c r="S9" i="145"/>
  <c r="R9" i="145"/>
  <c r="Q9" i="145"/>
  <c r="P9" i="145"/>
  <c r="O9" i="145"/>
  <c r="N9" i="145"/>
  <c r="M9" i="145"/>
  <c r="L9" i="145"/>
  <c r="K9" i="145"/>
  <c r="J9" i="145"/>
  <c r="I9" i="145"/>
  <c r="H9" i="145"/>
  <c r="G9" i="145"/>
  <c r="F9" i="145"/>
  <c r="E9" i="145"/>
  <c r="AZ8" i="145"/>
  <c r="AY8" i="145"/>
  <c r="AX8" i="145"/>
  <c r="AW8" i="145"/>
  <c r="AV8" i="145"/>
  <c r="AU8" i="145"/>
  <c r="AT8" i="145"/>
  <c r="AS8" i="145"/>
  <c r="AR8" i="145"/>
  <c r="AQ8" i="145"/>
  <c r="AP8" i="145"/>
  <c r="AO8" i="145"/>
  <c r="AN8" i="145"/>
  <c r="AM8" i="145"/>
  <c r="AL8" i="145"/>
  <c r="AK8" i="145"/>
  <c r="AJ8" i="145"/>
  <c r="AI8" i="145"/>
  <c r="AH8" i="145"/>
  <c r="AG8" i="145"/>
  <c r="AF8" i="145"/>
  <c r="AE8" i="145"/>
  <c r="AD8" i="145"/>
  <c r="Z8" i="145"/>
  <c r="Y8" i="145"/>
  <c r="X8" i="145"/>
  <c r="W8" i="145"/>
  <c r="V8" i="145"/>
  <c r="U8" i="145"/>
  <c r="T8" i="145"/>
  <c r="S8" i="145"/>
  <c r="R8" i="145"/>
  <c r="Q8" i="145"/>
  <c r="P8" i="145"/>
  <c r="O8" i="145"/>
  <c r="N8" i="145"/>
  <c r="M8" i="145"/>
  <c r="L8" i="145"/>
  <c r="K8" i="145"/>
  <c r="J8" i="145"/>
  <c r="I8" i="145"/>
  <c r="H8" i="145"/>
  <c r="G8" i="145"/>
  <c r="F8" i="145"/>
  <c r="E8" i="145"/>
  <c r="AZ7" i="145"/>
  <c r="AY7" i="145"/>
  <c r="AX7" i="145"/>
  <c r="AW7" i="145"/>
  <c r="AV7" i="145"/>
  <c r="AU7" i="145"/>
  <c r="AT7" i="145"/>
  <c r="AS7" i="145"/>
  <c r="AR7" i="145"/>
  <c r="AQ7" i="145"/>
  <c r="AP7" i="145"/>
  <c r="AO7" i="145"/>
  <c r="AN7" i="145"/>
  <c r="AM7" i="145"/>
  <c r="AL7" i="145"/>
  <c r="AK7" i="145"/>
  <c r="AJ7" i="145"/>
  <c r="AI7" i="145"/>
  <c r="AH7" i="145"/>
  <c r="AG7" i="145"/>
  <c r="AF7" i="145"/>
  <c r="AE7" i="145"/>
  <c r="AD7" i="145"/>
  <c r="Z7" i="145"/>
  <c r="Y7" i="145"/>
  <c r="X7" i="145"/>
  <c r="W7" i="145"/>
  <c r="V7" i="145"/>
  <c r="U7" i="145"/>
  <c r="T7" i="145"/>
  <c r="S7" i="145"/>
  <c r="R7" i="145"/>
  <c r="Q7" i="145"/>
  <c r="P7" i="145"/>
  <c r="O7" i="145"/>
  <c r="N7" i="145"/>
  <c r="M7" i="145"/>
  <c r="L7" i="145"/>
  <c r="K7" i="145"/>
  <c r="J7" i="145"/>
  <c r="I7" i="145"/>
  <c r="H7" i="145"/>
  <c r="G7" i="145"/>
  <c r="F7" i="145"/>
  <c r="E7" i="145"/>
  <c r="AZ6" i="145"/>
  <c r="AY6" i="145"/>
  <c r="AX6" i="145"/>
  <c r="AW6" i="145"/>
  <c r="AV6" i="145"/>
  <c r="AU6" i="145"/>
  <c r="AT6" i="145"/>
  <c r="AS6" i="145"/>
  <c r="AR6" i="145"/>
  <c r="AQ6" i="145"/>
  <c r="AP6" i="145"/>
  <c r="AO6" i="145"/>
  <c r="AN6" i="145"/>
  <c r="AM6" i="145"/>
  <c r="AL6" i="145"/>
  <c r="AK6" i="145"/>
  <c r="AJ6" i="145"/>
  <c r="AI6" i="145"/>
  <c r="AH6" i="145"/>
  <c r="AG6" i="145"/>
  <c r="AF6" i="145"/>
  <c r="AE6" i="145"/>
  <c r="AD6" i="145"/>
  <c r="Z6" i="145"/>
  <c r="Y6" i="145"/>
  <c r="X6" i="145"/>
  <c r="W6" i="145"/>
  <c r="V6" i="145"/>
  <c r="U6" i="145"/>
  <c r="T6" i="145"/>
  <c r="S6" i="145"/>
  <c r="R6" i="145"/>
  <c r="Q6" i="145"/>
  <c r="P6" i="145"/>
  <c r="O6" i="145"/>
  <c r="N6" i="145"/>
  <c r="M6" i="145"/>
  <c r="L6" i="145"/>
  <c r="K6" i="145"/>
  <c r="J6" i="145"/>
  <c r="I6" i="145"/>
  <c r="H6" i="145"/>
  <c r="G6" i="145"/>
  <c r="F6" i="145"/>
  <c r="E6" i="145"/>
  <c r="AZ5" i="145"/>
  <c r="AY5" i="145"/>
  <c r="AX5" i="145"/>
  <c r="AW5" i="145"/>
  <c r="AV5" i="145"/>
  <c r="AU5" i="145"/>
  <c r="AT5" i="145"/>
  <c r="AS5" i="145"/>
  <c r="AR5" i="145"/>
  <c r="AQ5" i="145"/>
  <c r="AP5" i="145"/>
  <c r="AO5" i="145"/>
  <c r="AN5" i="145"/>
  <c r="AM5" i="145"/>
  <c r="AL5" i="145"/>
  <c r="AK5" i="145"/>
  <c r="AJ5" i="145"/>
  <c r="AI5" i="145"/>
  <c r="AH5" i="145"/>
  <c r="AG5" i="145"/>
  <c r="AF5" i="145"/>
  <c r="AE5" i="145"/>
  <c r="AD5" i="145"/>
  <c r="Z5" i="145"/>
  <c r="Y5" i="145"/>
  <c r="X5" i="145"/>
  <c r="W5" i="145"/>
  <c r="V5" i="145"/>
  <c r="U5" i="145"/>
  <c r="T5" i="145"/>
  <c r="S5" i="145"/>
  <c r="R5" i="145"/>
  <c r="Q5" i="145"/>
  <c r="P5" i="145"/>
  <c r="O5" i="145"/>
  <c r="N5" i="145"/>
  <c r="M5" i="145"/>
  <c r="L5" i="145"/>
  <c r="K5" i="145"/>
  <c r="J5" i="145"/>
  <c r="I5" i="145"/>
  <c r="H5" i="145"/>
  <c r="G5" i="145"/>
  <c r="F5" i="145"/>
  <c r="E5" i="145"/>
  <c r="AZ4" i="145"/>
  <c r="AY4" i="145"/>
  <c r="AX4" i="145"/>
  <c r="AW4" i="145"/>
  <c r="AV4" i="145"/>
  <c r="AU4" i="145"/>
  <c r="AT4" i="145"/>
  <c r="AS4" i="145"/>
  <c r="AR4" i="145"/>
  <c r="AQ4" i="145"/>
  <c r="AP4" i="145"/>
  <c r="AO4" i="145"/>
  <c r="AN4" i="145"/>
  <c r="AM4" i="145"/>
  <c r="AL4" i="145"/>
  <c r="AK4" i="145"/>
  <c r="AJ4" i="145"/>
  <c r="AI4" i="145"/>
  <c r="AH4" i="145"/>
  <c r="AG4" i="145"/>
  <c r="AF4" i="145"/>
  <c r="AE4" i="145"/>
  <c r="AD4" i="145"/>
  <c r="Z4" i="145"/>
  <c r="Y4" i="145"/>
  <c r="X4" i="145"/>
  <c r="W4" i="145"/>
  <c r="V4" i="145"/>
  <c r="U4" i="145"/>
  <c r="T4" i="145"/>
  <c r="S4" i="145"/>
  <c r="R4" i="145"/>
  <c r="Q4" i="145"/>
  <c r="P4" i="145"/>
  <c r="O4" i="145"/>
  <c r="N4" i="145"/>
  <c r="M4" i="145"/>
  <c r="L4" i="145"/>
  <c r="K4" i="145"/>
  <c r="J4" i="145"/>
  <c r="I4" i="145"/>
  <c r="H4" i="145"/>
  <c r="G4" i="145"/>
  <c r="F4" i="145"/>
  <c r="E4" i="145"/>
  <c r="AZ3" i="145"/>
  <c r="AY3" i="145"/>
  <c r="AX3" i="145"/>
  <c r="AW3" i="145"/>
  <c r="AV3" i="145"/>
  <c r="AU3" i="145"/>
  <c r="AT3" i="145"/>
  <c r="AS3" i="145"/>
  <c r="AR3" i="145"/>
  <c r="AQ3" i="145"/>
  <c r="AP3" i="145"/>
  <c r="AO3" i="145"/>
  <c r="AN3" i="145"/>
  <c r="AM3" i="145"/>
  <c r="AL3" i="145"/>
  <c r="AK3" i="145"/>
  <c r="AJ3" i="145"/>
  <c r="AI3" i="145"/>
  <c r="AH3" i="145"/>
  <c r="AG3" i="145"/>
  <c r="AF3" i="145"/>
  <c r="AE3" i="145"/>
  <c r="AD3" i="145"/>
  <c r="Z3" i="145"/>
  <c r="Y3" i="145"/>
  <c r="X3" i="145"/>
  <c r="W3" i="145"/>
  <c r="V3" i="145"/>
  <c r="U3" i="145"/>
  <c r="T3" i="145"/>
  <c r="S3" i="145"/>
  <c r="R3" i="145"/>
  <c r="Q3" i="145"/>
  <c r="P3" i="145"/>
  <c r="O3" i="145"/>
  <c r="N3" i="145"/>
  <c r="M3" i="145"/>
  <c r="L3" i="145"/>
  <c r="K3" i="145"/>
  <c r="J3" i="145"/>
  <c r="I3" i="145"/>
  <c r="H3" i="145"/>
  <c r="G3" i="145"/>
  <c r="F3" i="145"/>
  <c r="E3" i="145"/>
  <c r="AC1257" i="147"/>
  <c r="AB1257" i="147"/>
  <c r="AA1257" i="147"/>
  <c r="Y1257" i="147"/>
  <c r="X1257" i="147"/>
  <c r="W1257" i="147"/>
  <c r="U1257" i="147"/>
  <c r="T1257" i="147"/>
  <c r="S1257" i="147"/>
  <c r="Q1257" i="147"/>
  <c r="P1257" i="147"/>
  <c r="O1257" i="147"/>
  <c r="M1257" i="147"/>
  <c r="L1257" i="147"/>
  <c r="K1257" i="147"/>
  <c r="I1257" i="147"/>
  <c r="H1257" i="147"/>
  <c r="G1257" i="147"/>
  <c r="E1257" i="147"/>
  <c r="D1257" i="147"/>
  <c r="AC1256" i="147"/>
  <c r="AB1256" i="147"/>
  <c r="AA1256" i="147"/>
  <c r="Y1256" i="147"/>
  <c r="X1256" i="147"/>
  <c r="W1256" i="147"/>
  <c r="U1256" i="147"/>
  <c r="T1256" i="147"/>
  <c r="S1256" i="147"/>
  <c r="Q1256" i="147"/>
  <c r="P1256" i="147"/>
  <c r="O1256" i="147"/>
  <c r="M1256" i="147"/>
  <c r="L1256" i="147"/>
  <c r="K1256" i="147"/>
  <c r="I1256" i="147"/>
  <c r="H1256" i="147"/>
  <c r="G1256" i="147"/>
  <c r="E1256" i="147"/>
  <c r="D1256" i="147"/>
  <c r="AC1255" i="147"/>
  <c r="AB1255" i="147"/>
  <c r="AA1255" i="147"/>
  <c r="Y1255" i="147"/>
  <c r="X1255" i="147"/>
  <c r="W1255" i="147"/>
  <c r="U1255" i="147"/>
  <c r="T1255" i="147"/>
  <c r="S1255" i="147"/>
  <c r="Q1255" i="147"/>
  <c r="P1255" i="147"/>
  <c r="O1255" i="147"/>
  <c r="M1255" i="147"/>
  <c r="L1255" i="147"/>
  <c r="K1255" i="147"/>
  <c r="I1255" i="147"/>
  <c r="H1255" i="147"/>
  <c r="G1255" i="147"/>
  <c r="E1255" i="147"/>
  <c r="D1255" i="147"/>
  <c r="AC1254" i="147"/>
  <c r="AB1254" i="147"/>
  <c r="AA1254" i="147"/>
  <c r="Y1254" i="147"/>
  <c r="X1254" i="147"/>
  <c r="W1254" i="147"/>
  <c r="U1254" i="147"/>
  <c r="T1254" i="147"/>
  <c r="S1254" i="147"/>
  <c r="Q1254" i="147"/>
  <c r="P1254" i="147"/>
  <c r="O1254" i="147"/>
  <c r="M1254" i="147"/>
  <c r="L1254" i="147"/>
  <c r="K1254" i="147"/>
  <c r="I1254" i="147"/>
  <c r="H1254" i="147"/>
  <c r="G1254" i="147"/>
  <c r="E1254" i="147"/>
  <c r="D1254" i="147"/>
  <c r="AC1253" i="147"/>
  <c r="AB1253" i="147"/>
  <c r="AA1253" i="147"/>
  <c r="Y1253" i="147"/>
  <c r="X1253" i="147"/>
  <c r="W1253" i="147"/>
  <c r="U1253" i="147"/>
  <c r="T1253" i="147"/>
  <c r="S1253" i="147"/>
  <c r="Q1253" i="147"/>
  <c r="P1253" i="147"/>
  <c r="O1253" i="147"/>
  <c r="M1253" i="147"/>
  <c r="L1253" i="147"/>
  <c r="K1253" i="147"/>
  <c r="I1253" i="147"/>
  <c r="H1253" i="147"/>
  <c r="G1253" i="147"/>
  <c r="E1253" i="147"/>
  <c r="D1253" i="147"/>
  <c r="AC1252" i="147"/>
  <c r="AB1252" i="147"/>
  <c r="AA1252" i="147"/>
  <c r="Y1252" i="147"/>
  <c r="X1252" i="147"/>
  <c r="W1252" i="147"/>
  <c r="U1252" i="147"/>
  <c r="T1252" i="147"/>
  <c r="S1252" i="147"/>
  <c r="Q1252" i="147"/>
  <c r="P1252" i="147"/>
  <c r="O1252" i="147"/>
  <c r="M1252" i="147"/>
  <c r="L1252" i="147"/>
  <c r="K1252" i="147"/>
  <c r="I1252" i="147"/>
  <c r="H1252" i="147"/>
  <c r="G1252" i="147"/>
  <c r="E1252" i="147"/>
  <c r="D1252" i="147"/>
  <c r="AC1251" i="147"/>
  <c r="AB1251" i="147"/>
  <c r="AA1251" i="147"/>
  <c r="Y1251" i="147"/>
  <c r="X1251" i="147"/>
  <c r="W1251" i="147"/>
  <c r="U1251" i="147"/>
  <c r="T1251" i="147"/>
  <c r="S1251" i="147"/>
  <c r="Q1251" i="147"/>
  <c r="P1251" i="147"/>
  <c r="O1251" i="147"/>
  <c r="M1251" i="147"/>
  <c r="L1251" i="147"/>
  <c r="K1251" i="147"/>
  <c r="I1251" i="147"/>
  <c r="H1251" i="147"/>
  <c r="G1251" i="147"/>
  <c r="E1251" i="147"/>
  <c r="D1251" i="147"/>
  <c r="AC1250" i="147"/>
  <c r="AB1250" i="147"/>
  <c r="AA1250" i="147"/>
  <c r="Y1250" i="147"/>
  <c r="X1250" i="147"/>
  <c r="W1250" i="147"/>
  <c r="U1250" i="147"/>
  <c r="T1250" i="147"/>
  <c r="S1250" i="147"/>
  <c r="Q1250" i="147"/>
  <c r="P1250" i="147"/>
  <c r="O1250" i="147"/>
  <c r="M1250" i="147"/>
  <c r="L1250" i="147"/>
  <c r="K1250" i="147"/>
  <c r="I1250" i="147"/>
  <c r="H1250" i="147"/>
  <c r="G1250" i="147"/>
  <c r="E1250" i="147"/>
  <c r="D1250" i="147"/>
  <c r="AC1249" i="147"/>
  <c r="AB1249" i="147"/>
  <c r="AA1249" i="147"/>
  <c r="Y1249" i="147"/>
  <c r="X1249" i="147"/>
  <c r="W1249" i="147"/>
  <c r="U1249" i="147"/>
  <c r="T1249" i="147"/>
  <c r="S1249" i="147"/>
  <c r="Q1249" i="147"/>
  <c r="P1249" i="147"/>
  <c r="O1249" i="147"/>
  <c r="M1249" i="147"/>
  <c r="L1249" i="147"/>
  <c r="K1249" i="147"/>
  <c r="I1249" i="147"/>
  <c r="H1249" i="147"/>
  <c r="G1249" i="147"/>
  <c r="E1249" i="147"/>
  <c r="D1249" i="147"/>
  <c r="AC1248" i="147"/>
  <c r="AB1248" i="147"/>
  <c r="AA1248" i="147"/>
  <c r="Y1248" i="147"/>
  <c r="X1248" i="147"/>
  <c r="W1248" i="147"/>
  <c r="U1248" i="147"/>
  <c r="T1248" i="147"/>
  <c r="S1248" i="147"/>
  <c r="Q1248" i="147"/>
  <c r="P1248" i="147"/>
  <c r="O1248" i="147"/>
  <c r="M1248" i="147"/>
  <c r="L1248" i="147"/>
  <c r="K1248" i="147"/>
  <c r="I1248" i="147"/>
  <c r="H1248" i="147"/>
  <c r="G1248" i="147"/>
  <c r="E1248" i="147"/>
  <c r="D1248" i="147"/>
  <c r="AC1247" i="147"/>
  <c r="AB1247" i="147"/>
  <c r="AA1247" i="147"/>
  <c r="Y1247" i="147"/>
  <c r="X1247" i="147"/>
  <c r="W1247" i="147"/>
  <c r="U1247" i="147"/>
  <c r="T1247" i="147"/>
  <c r="S1247" i="147"/>
  <c r="Q1247" i="147"/>
  <c r="P1247" i="147"/>
  <c r="O1247" i="147"/>
  <c r="M1247" i="147"/>
  <c r="L1247" i="147"/>
  <c r="K1247" i="147"/>
  <c r="I1247" i="147"/>
  <c r="H1247" i="147"/>
  <c r="G1247" i="147"/>
  <c r="E1247" i="147"/>
  <c r="D1247" i="147"/>
  <c r="AC1246" i="147"/>
  <c r="AB1246" i="147"/>
  <c r="AA1246" i="147"/>
  <c r="Y1246" i="147"/>
  <c r="X1246" i="147"/>
  <c r="W1246" i="147"/>
  <c r="U1246" i="147"/>
  <c r="T1246" i="147"/>
  <c r="S1246" i="147"/>
  <c r="Q1246" i="147"/>
  <c r="P1246" i="147"/>
  <c r="O1246" i="147"/>
  <c r="M1246" i="147"/>
  <c r="L1246" i="147"/>
  <c r="K1246" i="147"/>
  <c r="I1246" i="147"/>
  <c r="H1246" i="147"/>
  <c r="G1246" i="147"/>
  <c r="E1246" i="147"/>
  <c r="D1246" i="147"/>
  <c r="AC1245" i="147"/>
  <c r="AB1245" i="147"/>
  <c r="AA1245" i="147"/>
  <c r="Y1245" i="147"/>
  <c r="X1245" i="147"/>
  <c r="W1245" i="147"/>
  <c r="U1245" i="147"/>
  <c r="T1245" i="147"/>
  <c r="S1245" i="147"/>
  <c r="Q1245" i="147"/>
  <c r="P1245" i="147"/>
  <c r="O1245" i="147"/>
  <c r="M1245" i="147"/>
  <c r="L1245" i="147"/>
  <c r="K1245" i="147"/>
  <c r="I1245" i="147"/>
  <c r="H1245" i="147"/>
  <c r="G1245" i="147"/>
  <c r="E1245" i="147"/>
  <c r="D1245" i="147"/>
  <c r="AC1244" i="147"/>
  <c r="AB1244" i="147"/>
  <c r="AA1244" i="147"/>
  <c r="Y1244" i="147"/>
  <c r="X1244" i="147"/>
  <c r="W1244" i="147"/>
  <c r="U1244" i="147"/>
  <c r="T1244" i="147"/>
  <c r="S1244" i="147"/>
  <c r="Q1244" i="147"/>
  <c r="P1244" i="147"/>
  <c r="O1244" i="147"/>
  <c r="M1244" i="147"/>
  <c r="L1244" i="147"/>
  <c r="K1244" i="147"/>
  <c r="I1244" i="147"/>
  <c r="H1244" i="147"/>
  <c r="G1244" i="147"/>
  <c r="E1244" i="147"/>
  <c r="D1244" i="147"/>
  <c r="AC1243" i="147"/>
  <c r="AB1243" i="147"/>
  <c r="AA1243" i="147"/>
  <c r="Y1243" i="147"/>
  <c r="X1243" i="147"/>
  <c r="W1243" i="147"/>
  <c r="U1243" i="147"/>
  <c r="T1243" i="147"/>
  <c r="S1243" i="147"/>
  <c r="Q1243" i="147"/>
  <c r="P1243" i="147"/>
  <c r="O1243" i="147"/>
  <c r="M1243" i="147"/>
  <c r="L1243" i="147"/>
  <c r="K1243" i="147"/>
  <c r="I1243" i="147"/>
  <c r="H1243" i="147"/>
  <c r="G1243" i="147"/>
  <c r="E1243" i="147"/>
  <c r="D1243" i="147"/>
  <c r="AC1242" i="147"/>
  <c r="AB1242" i="147"/>
  <c r="AA1242" i="147"/>
  <c r="Y1242" i="147"/>
  <c r="X1242" i="147"/>
  <c r="W1242" i="147"/>
  <c r="U1242" i="147"/>
  <c r="T1242" i="147"/>
  <c r="S1242" i="147"/>
  <c r="Q1242" i="147"/>
  <c r="P1242" i="147"/>
  <c r="O1242" i="147"/>
  <c r="M1242" i="147"/>
  <c r="L1242" i="147"/>
  <c r="K1242" i="147"/>
  <c r="I1242" i="147"/>
  <c r="H1242" i="147"/>
  <c r="G1242" i="147"/>
  <c r="E1242" i="147"/>
  <c r="D1242" i="147"/>
  <c r="AC1241" i="147"/>
  <c r="AB1241" i="147"/>
  <c r="AA1241" i="147"/>
  <c r="Y1241" i="147"/>
  <c r="X1241" i="147"/>
  <c r="W1241" i="147"/>
  <c r="U1241" i="147"/>
  <c r="T1241" i="147"/>
  <c r="S1241" i="147"/>
  <c r="Q1241" i="147"/>
  <c r="P1241" i="147"/>
  <c r="O1241" i="147"/>
  <c r="M1241" i="147"/>
  <c r="L1241" i="147"/>
  <c r="K1241" i="147"/>
  <c r="I1241" i="147"/>
  <c r="H1241" i="147"/>
  <c r="G1241" i="147"/>
  <c r="E1241" i="147"/>
  <c r="D1241" i="147"/>
  <c r="AC1240" i="147"/>
  <c r="AB1240" i="147"/>
  <c r="AA1240" i="147"/>
  <c r="Y1240" i="147"/>
  <c r="X1240" i="147"/>
  <c r="W1240" i="147"/>
  <c r="U1240" i="147"/>
  <c r="T1240" i="147"/>
  <c r="S1240" i="147"/>
  <c r="Q1240" i="147"/>
  <c r="P1240" i="147"/>
  <c r="O1240" i="147"/>
  <c r="M1240" i="147"/>
  <c r="L1240" i="147"/>
  <c r="K1240" i="147"/>
  <c r="I1240" i="147"/>
  <c r="H1240" i="147"/>
  <c r="G1240" i="147"/>
  <c r="E1240" i="147"/>
  <c r="D1240" i="147"/>
  <c r="AC1239" i="147"/>
  <c r="AB1239" i="147"/>
  <c r="AA1239" i="147"/>
  <c r="Y1239" i="147"/>
  <c r="X1239" i="147"/>
  <c r="W1239" i="147"/>
  <c r="U1239" i="147"/>
  <c r="T1239" i="147"/>
  <c r="S1239" i="147"/>
  <c r="Q1239" i="147"/>
  <c r="P1239" i="147"/>
  <c r="O1239" i="147"/>
  <c r="M1239" i="147"/>
  <c r="L1239" i="147"/>
  <c r="K1239" i="147"/>
  <c r="I1239" i="147"/>
  <c r="H1239" i="147"/>
  <c r="G1239" i="147"/>
  <c r="E1239" i="147"/>
  <c r="D1239" i="147"/>
  <c r="AC1238" i="147"/>
  <c r="AB1238" i="147"/>
  <c r="AA1238" i="147"/>
  <c r="Y1238" i="147"/>
  <c r="X1238" i="147"/>
  <c r="W1238" i="147"/>
  <c r="U1238" i="147"/>
  <c r="T1238" i="147"/>
  <c r="S1238" i="147"/>
  <c r="Q1238" i="147"/>
  <c r="P1238" i="147"/>
  <c r="O1238" i="147"/>
  <c r="M1238" i="147"/>
  <c r="L1238" i="147"/>
  <c r="K1238" i="147"/>
  <c r="I1238" i="147"/>
  <c r="H1238" i="147"/>
  <c r="G1238" i="147"/>
  <c r="E1238" i="147"/>
  <c r="D1238" i="147"/>
  <c r="AC1237" i="147"/>
  <c r="AB1237" i="147"/>
  <c r="AA1237" i="147"/>
  <c r="Y1237" i="147"/>
  <c r="X1237" i="147"/>
  <c r="W1237" i="147"/>
  <c r="U1237" i="147"/>
  <c r="T1237" i="147"/>
  <c r="S1237" i="147"/>
  <c r="Q1237" i="147"/>
  <c r="P1237" i="147"/>
  <c r="O1237" i="147"/>
  <c r="M1237" i="147"/>
  <c r="L1237" i="147"/>
  <c r="K1237" i="147"/>
  <c r="I1237" i="147"/>
  <c r="H1237" i="147"/>
  <c r="G1237" i="147"/>
  <c r="E1237" i="147"/>
  <c r="D1237" i="147"/>
  <c r="AC1236" i="147"/>
  <c r="AB1236" i="147"/>
  <c r="AA1236" i="147"/>
  <c r="Y1236" i="147"/>
  <c r="X1236" i="147"/>
  <c r="W1236" i="147"/>
  <c r="U1236" i="147"/>
  <c r="T1236" i="147"/>
  <c r="S1236" i="147"/>
  <c r="Q1236" i="147"/>
  <c r="P1236" i="147"/>
  <c r="O1236" i="147"/>
  <c r="M1236" i="147"/>
  <c r="L1236" i="147"/>
  <c r="K1236" i="147"/>
  <c r="I1236" i="147"/>
  <c r="H1236" i="147"/>
  <c r="G1236" i="147"/>
  <c r="E1236" i="147"/>
  <c r="D1236" i="147"/>
  <c r="AC1235" i="147"/>
  <c r="AB1235" i="147"/>
  <c r="AA1235" i="147"/>
  <c r="Y1235" i="147"/>
  <c r="X1235" i="147"/>
  <c r="W1235" i="147"/>
  <c r="U1235" i="147"/>
  <c r="T1235" i="147"/>
  <c r="S1235" i="147"/>
  <c r="Q1235" i="147"/>
  <c r="P1235" i="147"/>
  <c r="O1235" i="147"/>
  <c r="M1235" i="147"/>
  <c r="L1235" i="147"/>
  <c r="K1235" i="147"/>
  <c r="I1235" i="147"/>
  <c r="H1235" i="147"/>
  <c r="G1235" i="147"/>
  <c r="E1235" i="147"/>
  <c r="D1235" i="147"/>
  <c r="AC1234" i="147"/>
  <c r="AB1234" i="147"/>
  <c r="AA1234" i="147"/>
  <c r="Y1234" i="147"/>
  <c r="X1234" i="147"/>
  <c r="W1234" i="147"/>
  <c r="U1234" i="147"/>
  <c r="T1234" i="147"/>
  <c r="S1234" i="147"/>
  <c r="Q1234" i="147"/>
  <c r="P1234" i="147"/>
  <c r="O1234" i="147"/>
  <c r="M1234" i="147"/>
  <c r="L1234" i="147"/>
  <c r="K1234" i="147"/>
  <c r="I1234" i="147"/>
  <c r="H1234" i="147"/>
  <c r="G1234" i="147"/>
  <c r="E1234" i="147"/>
  <c r="D1234" i="147"/>
  <c r="AC1233" i="147"/>
  <c r="AB1233" i="147"/>
  <c r="AA1233" i="147"/>
  <c r="Y1233" i="147"/>
  <c r="X1233" i="147"/>
  <c r="W1233" i="147"/>
  <c r="U1233" i="147"/>
  <c r="T1233" i="147"/>
  <c r="S1233" i="147"/>
  <c r="Q1233" i="147"/>
  <c r="P1233" i="147"/>
  <c r="O1233" i="147"/>
  <c r="M1233" i="147"/>
  <c r="L1233" i="147"/>
  <c r="K1233" i="147"/>
  <c r="I1233" i="147"/>
  <c r="H1233" i="147"/>
  <c r="G1233" i="147"/>
  <c r="E1233" i="147"/>
  <c r="D1233" i="147"/>
  <c r="AC1232" i="147"/>
  <c r="AB1232" i="147"/>
  <c r="AA1232" i="147"/>
  <c r="Y1232" i="147"/>
  <c r="X1232" i="147"/>
  <c r="W1232" i="147"/>
  <c r="U1232" i="147"/>
  <c r="T1232" i="147"/>
  <c r="S1232" i="147"/>
  <c r="Q1232" i="147"/>
  <c r="P1232" i="147"/>
  <c r="O1232" i="147"/>
  <c r="M1232" i="147"/>
  <c r="L1232" i="147"/>
  <c r="K1232" i="147"/>
  <c r="I1232" i="147"/>
  <c r="H1232" i="147"/>
  <c r="G1232" i="147"/>
  <c r="E1232" i="147"/>
  <c r="D1232" i="147"/>
  <c r="AC1231" i="147"/>
  <c r="AB1231" i="147"/>
  <c r="AA1231" i="147"/>
  <c r="Y1231" i="147"/>
  <c r="X1231" i="147"/>
  <c r="W1231" i="147"/>
  <c r="U1231" i="147"/>
  <c r="T1231" i="147"/>
  <c r="S1231" i="147"/>
  <c r="Q1231" i="147"/>
  <c r="P1231" i="147"/>
  <c r="O1231" i="147"/>
  <c r="M1231" i="147"/>
  <c r="L1231" i="147"/>
  <c r="K1231" i="147"/>
  <c r="I1231" i="147"/>
  <c r="H1231" i="147"/>
  <c r="G1231" i="147"/>
  <c r="E1231" i="147"/>
  <c r="D1231" i="147"/>
  <c r="AC1230" i="147"/>
  <c r="AB1230" i="147"/>
  <c r="AA1230" i="147"/>
  <c r="Y1230" i="147"/>
  <c r="X1230" i="147"/>
  <c r="W1230" i="147"/>
  <c r="U1230" i="147"/>
  <c r="T1230" i="147"/>
  <c r="S1230" i="147"/>
  <c r="Q1230" i="147"/>
  <c r="P1230" i="147"/>
  <c r="O1230" i="147"/>
  <c r="M1230" i="147"/>
  <c r="L1230" i="147"/>
  <c r="K1230" i="147"/>
  <c r="I1230" i="147"/>
  <c r="H1230" i="147"/>
  <c r="G1230" i="147"/>
  <c r="E1230" i="147"/>
  <c r="D1230" i="147"/>
  <c r="AC1229" i="147"/>
  <c r="AB1229" i="147"/>
  <c r="AA1229" i="147"/>
  <c r="Y1229" i="147"/>
  <c r="X1229" i="147"/>
  <c r="W1229" i="147"/>
  <c r="U1229" i="147"/>
  <c r="T1229" i="147"/>
  <c r="S1229" i="147"/>
  <c r="Q1229" i="147"/>
  <c r="P1229" i="147"/>
  <c r="O1229" i="147"/>
  <c r="M1229" i="147"/>
  <c r="L1229" i="147"/>
  <c r="K1229" i="147"/>
  <c r="I1229" i="147"/>
  <c r="H1229" i="147"/>
  <c r="G1229" i="147"/>
  <c r="E1229" i="147"/>
  <c r="D1229" i="147"/>
  <c r="AC1228" i="147"/>
  <c r="AB1228" i="147"/>
  <c r="AA1228" i="147"/>
  <c r="Y1228" i="147"/>
  <c r="X1228" i="147"/>
  <c r="W1228" i="147"/>
  <c r="U1228" i="147"/>
  <c r="T1228" i="147"/>
  <c r="S1228" i="147"/>
  <c r="Q1228" i="147"/>
  <c r="P1228" i="147"/>
  <c r="O1228" i="147"/>
  <c r="M1228" i="147"/>
  <c r="L1228" i="147"/>
  <c r="K1228" i="147"/>
  <c r="I1228" i="147"/>
  <c r="H1228" i="147"/>
  <c r="G1228" i="147"/>
  <c r="E1228" i="147"/>
  <c r="D1228" i="147"/>
  <c r="AC1227" i="147"/>
  <c r="AB1227" i="147"/>
  <c r="AA1227" i="147"/>
  <c r="Y1227" i="147"/>
  <c r="X1227" i="147"/>
  <c r="W1227" i="147"/>
  <c r="U1227" i="147"/>
  <c r="T1227" i="147"/>
  <c r="S1227" i="147"/>
  <c r="Q1227" i="147"/>
  <c r="P1227" i="147"/>
  <c r="O1227" i="147"/>
  <c r="M1227" i="147"/>
  <c r="L1227" i="147"/>
  <c r="K1227" i="147"/>
  <c r="I1227" i="147"/>
  <c r="H1227" i="147"/>
  <c r="G1227" i="147"/>
  <c r="E1227" i="147"/>
  <c r="D1227" i="147"/>
  <c r="AC1226" i="147"/>
  <c r="AB1226" i="147"/>
  <c r="AA1226" i="147"/>
  <c r="Y1226" i="147"/>
  <c r="X1226" i="147"/>
  <c r="W1226" i="147"/>
  <c r="U1226" i="147"/>
  <c r="T1226" i="147"/>
  <c r="S1226" i="147"/>
  <c r="Q1226" i="147"/>
  <c r="P1226" i="147"/>
  <c r="O1226" i="147"/>
  <c r="M1226" i="147"/>
  <c r="L1226" i="147"/>
  <c r="K1226" i="147"/>
  <c r="I1226" i="147"/>
  <c r="H1226" i="147"/>
  <c r="G1226" i="147"/>
  <c r="E1226" i="147"/>
  <c r="D1226" i="147"/>
  <c r="AC1225" i="147"/>
  <c r="AB1225" i="147"/>
  <c r="AA1225" i="147"/>
  <c r="Y1225" i="147"/>
  <c r="X1225" i="147"/>
  <c r="W1225" i="147"/>
  <c r="U1225" i="147"/>
  <c r="T1225" i="147"/>
  <c r="S1225" i="147"/>
  <c r="Q1225" i="147"/>
  <c r="P1225" i="147"/>
  <c r="O1225" i="147"/>
  <c r="M1225" i="147"/>
  <c r="L1225" i="147"/>
  <c r="K1225" i="147"/>
  <c r="I1225" i="147"/>
  <c r="H1225" i="147"/>
  <c r="G1225" i="147"/>
  <c r="E1225" i="147"/>
  <c r="D1225" i="147"/>
  <c r="AC1224" i="147"/>
  <c r="AB1224" i="147"/>
  <c r="AA1224" i="147"/>
  <c r="Y1224" i="147"/>
  <c r="X1224" i="147"/>
  <c r="W1224" i="147"/>
  <c r="U1224" i="147"/>
  <c r="T1224" i="147"/>
  <c r="S1224" i="147"/>
  <c r="Q1224" i="147"/>
  <c r="P1224" i="147"/>
  <c r="O1224" i="147"/>
  <c r="M1224" i="147"/>
  <c r="L1224" i="147"/>
  <c r="K1224" i="147"/>
  <c r="I1224" i="147"/>
  <c r="H1224" i="147"/>
  <c r="G1224" i="147"/>
  <c r="E1224" i="147"/>
  <c r="D1224" i="147"/>
  <c r="AC1223" i="147"/>
  <c r="AB1223" i="147"/>
  <c r="AA1223" i="147"/>
  <c r="Y1223" i="147"/>
  <c r="X1223" i="147"/>
  <c r="W1223" i="147"/>
  <c r="U1223" i="147"/>
  <c r="T1223" i="147"/>
  <c r="S1223" i="147"/>
  <c r="Q1223" i="147"/>
  <c r="P1223" i="147"/>
  <c r="O1223" i="147"/>
  <c r="M1223" i="147"/>
  <c r="L1223" i="147"/>
  <c r="K1223" i="147"/>
  <c r="I1223" i="147"/>
  <c r="H1223" i="147"/>
  <c r="G1223" i="147"/>
  <c r="E1223" i="147"/>
  <c r="D1223" i="147"/>
  <c r="AC1222" i="147"/>
  <c r="AB1222" i="147"/>
  <c r="AA1222" i="147"/>
  <c r="Y1222" i="147"/>
  <c r="X1222" i="147"/>
  <c r="W1222" i="147"/>
  <c r="U1222" i="147"/>
  <c r="T1222" i="147"/>
  <c r="S1222" i="147"/>
  <c r="Q1222" i="147"/>
  <c r="P1222" i="147"/>
  <c r="O1222" i="147"/>
  <c r="M1222" i="147"/>
  <c r="L1222" i="147"/>
  <c r="K1222" i="147"/>
  <c r="I1222" i="147"/>
  <c r="H1222" i="147"/>
  <c r="G1222" i="147"/>
  <c r="E1222" i="147"/>
  <c r="D1222" i="147"/>
  <c r="AC1221" i="147"/>
  <c r="AB1221" i="147"/>
  <c r="AA1221" i="147"/>
  <c r="Y1221" i="147"/>
  <c r="X1221" i="147"/>
  <c r="W1221" i="147"/>
  <c r="U1221" i="147"/>
  <c r="T1221" i="147"/>
  <c r="S1221" i="147"/>
  <c r="Q1221" i="147"/>
  <c r="P1221" i="147"/>
  <c r="O1221" i="147"/>
  <c r="M1221" i="147"/>
  <c r="L1221" i="147"/>
  <c r="K1221" i="147"/>
  <c r="I1221" i="147"/>
  <c r="H1221" i="147"/>
  <c r="G1221" i="147"/>
  <c r="E1221" i="147"/>
  <c r="D1221" i="147"/>
  <c r="AC1220" i="147"/>
  <c r="AB1220" i="147"/>
  <c r="AA1220" i="147"/>
  <c r="Y1220" i="147"/>
  <c r="X1220" i="147"/>
  <c r="W1220" i="147"/>
  <c r="U1220" i="147"/>
  <c r="T1220" i="147"/>
  <c r="S1220" i="147"/>
  <c r="Q1220" i="147"/>
  <c r="P1220" i="147"/>
  <c r="O1220" i="147"/>
  <c r="M1220" i="147"/>
  <c r="L1220" i="147"/>
  <c r="K1220" i="147"/>
  <c r="I1220" i="147"/>
  <c r="H1220" i="147"/>
  <c r="G1220" i="147"/>
  <c r="E1220" i="147"/>
  <c r="D1220" i="147"/>
  <c r="AC1219" i="147"/>
  <c r="AB1219" i="147"/>
  <c r="AA1219" i="147"/>
  <c r="Y1219" i="147"/>
  <c r="X1219" i="147"/>
  <c r="W1219" i="147"/>
  <c r="U1219" i="147"/>
  <c r="T1219" i="147"/>
  <c r="S1219" i="147"/>
  <c r="Q1219" i="147"/>
  <c r="P1219" i="147"/>
  <c r="O1219" i="147"/>
  <c r="M1219" i="147"/>
  <c r="L1219" i="147"/>
  <c r="K1219" i="147"/>
  <c r="I1219" i="147"/>
  <c r="H1219" i="147"/>
  <c r="G1219" i="147"/>
  <c r="E1219" i="147"/>
  <c r="D1219" i="147"/>
  <c r="AC1218" i="147"/>
  <c r="AB1218" i="147"/>
  <c r="AA1218" i="147"/>
  <c r="Y1218" i="147"/>
  <c r="X1218" i="147"/>
  <c r="W1218" i="147"/>
  <c r="U1218" i="147"/>
  <c r="T1218" i="147"/>
  <c r="S1218" i="147"/>
  <c r="Q1218" i="147"/>
  <c r="P1218" i="147"/>
  <c r="O1218" i="147"/>
  <c r="M1218" i="147"/>
  <c r="L1218" i="147"/>
  <c r="K1218" i="147"/>
  <c r="I1218" i="147"/>
  <c r="H1218" i="147"/>
  <c r="G1218" i="147"/>
  <c r="E1218" i="147"/>
  <c r="D1218" i="147"/>
  <c r="AA1217" i="147"/>
  <c r="W1217" i="147"/>
  <c r="S1217" i="147"/>
  <c r="O1217" i="147"/>
  <c r="L1217" i="147"/>
  <c r="P1217" i="147" s="1"/>
  <c r="K1217" i="147"/>
  <c r="I1217" i="147"/>
  <c r="H1217" i="147"/>
  <c r="G1217" i="147"/>
  <c r="E1217" i="147"/>
  <c r="D1217" i="147"/>
  <c r="AA1216" i="147"/>
  <c r="W1216" i="147"/>
  <c r="S1216" i="147"/>
  <c r="P1216" i="147"/>
  <c r="T1216" i="147" s="1"/>
  <c r="O1216" i="147"/>
  <c r="L1216" i="147"/>
  <c r="M1216" i="147" s="1"/>
  <c r="K1216" i="147"/>
  <c r="I1216" i="147"/>
  <c r="H1216" i="147"/>
  <c r="G1216" i="147"/>
  <c r="E1216" i="147"/>
  <c r="D1216" i="147"/>
  <c r="AA1215" i="147"/>
  <c r="W1215" i="147"/>
  <c r="S1215" i="147"/>
  <c r="O1215" i="147"/>
  <c r="L1215" i="147"/>
  <c r="P1215" i="147" s="1"/>
  <c r="K1215" i="147"/>
  <c r="I1215" i="147"/>
  <c r="H1215" i="147"/>
  <c r="G1215" i="147"/>
  <c r="E1215" i="147"/>
  <c r="D1215" i="147"/>
  <c r="AA1214" i="147"/>
  <c r="W1214" i="147"/>
  <c r="S1214" i="147"/>
  <c r="O1214" i="147"/>
  <c r="M1214" i="147"/>
  <c r="L1214" i="147"/>
  <c r="P1214" i="147" s="1"/>
  <c r="K1214" i="147"/>
  <c r="I1214" i="147"/>
  <c r="H1214" i="147"/>
  <c r="G1214" i="147"/>
  <c r="E1214" i="147"/>
  <c r="D1214" i="147"/>
  <c r="AA1213" i="147"/>
  <c r="W1213" i="147"/>
  <c r="S1213" i="147"/>
  <c r="O1213" i="147"/>
  <c r="L1213" i="147"/>
  <c r="P1213" i="147" s="1"/>
  <c r="K1213" i="147"/>
  <c r="I1213" i="147"/>
  <c r="H1213" i="147"/>
  <c r="G1213" i="147"/>
  <c r="E1213" i="147"/>
  <c r="D1213" i="147"/>
  <c r="AC1212" i="147"/>
  <c r="AB1212" i="147"/>
  <c r="AA1212" i="147"/>
  <c r="Y1212" i="147"/>
  <c r="X1212" i="147"/>
  <c r="W1212" i="147"/>
  <c r="U1212" i="147"/>
  <c r="T1212" i="147"/>
  <c r="S1212" i="147"/>
  <c r="Q1212" i="147"/>
  <c r="P1212" i="147"/>
  <c r="O1212" i="147"/>
  <c r="M1212" i="147"/>
  <c r="L1212" i="147"/>
  <c r="K1212" i="147"/>
  <c r="I1212" i="147"/>
  <c r="H1212" i="147"/>
  <c r="G1212" i="147"/>
  <c r="E1212" i="147"/>
  <c r="D1212" i="147"/>
  <c r="AC1211" i="147"/>
  <c r="AB1211" i="147"/>
  <c r="AA1211" i="147"/>
  <c r="Y1211" i="147"/>
  <c r="X1211" i="147"/>
  <c r="W1211" i="147"/>
  <c r="U1211" i="147"/>
  <c r="T1211" i="147"/>
  <c r="S1211" i="147"/>
  <c r="Q1211" i="147"/>
  <c r="P1211" i="147"/>
  <c r="O1211" i="147"/>
  <c r="M1211" i="147"/>
  <c r="L1211" i="147"/>
  <c r="K1211" i="147"/>
  <c r="I1211" i="147"/>
  <c r="H1211" i="147"/>
  <c r="G1211" i="147"/>
  <c r="E1211" i="147"/>
  <c r="D1211" i="147"/>
  <c r="AA1210" i="147"/>
  <c r="W1210" i="147"/>
  <c r="S1210" i="147"/>
  <c r="O1210" i="147"/>
  <c r="L1210" i="147"/>
  <c r="P1210" i="147" s="1"/>
  <c r="K1210" i="147"/>
  <c r="I1210" i="147"/>
  <c r="H1210" i="147"/>
  <c r="G1210" i="147"/>
  <c r="E1210" i="147"/>
  <c r="D1210" i="147"/>
  <c r="AA1209" i="147"/>
  <c r="W1209" i="147"/>
  <c r="S1209" i="147"/>
  <c r="O1209" i="147"/>
  <c r="L1209" i="147"/>
  <c r="P1209" i="147" s="1"/>
  <c r="K1209" i="147"/>
  <c r="I1209" i="147"/>
  <c r="H1209" i="147"/>
  <c r="G1209" i="147"/>
  <c r="E1209" i="147"/>
  <c r="D1209" i="147"/>
  <c r="AA1208" i="147"/>
  <c r="W1208" i="147"/>
  <c r="S1208" i="147"/>
  <c r="O1208" i="147"/>
  <c r="M1208" i="147"/>
  <c r="L1208" i="147"/>
  <c r="P1208" i="147" s="1"/>
  <c r="K1208" i="147"/>
  <c r="I1208" i="147"/>
  <c r="H1208" i="147"/>
  <c r="G1208" i="147"/>
  <c r="E1208" i="147"/>
  <c r="D1208" i="147"/>
  <c r="AA1207" i="147"/>
  <c r="W1207" i="147"/>
  <c r="S1207" i="147"/>
  <c r="O1207" i="147"/>
  <c r="L1207" i="147"/>
  <c r="P1207" i="147" s="1"/>
  <c r="K1207" i="147"/>
  <c r="I1207" i="147"/>
  <c r="H1207" i="147"/>
  <c r="G1207" i="147"/>
  <c r="E1207" i="147"/>
  <c r="D1207" i="147"/>
  <c r="AC1206" i="147"/>
  <c r="AB1206" i="147"/>
  <c r="AA1206" i="147"/>
  <c r="Y1206" i="147"/>
  <c r="X1206" i="147"/>
  <c r="W1206" i="147"/>
  <c r="U1206" i="147"/>
  <c r="T1206" i="147"/>
  <c r="S1206" i="147"/>
  <c r="Q1206" i="147"/>
  <c r="P1206" i="147"/>
  <c r="O1206" i="147"/>
  <c r="M1206" i="147"/>
  <c r="L1206" i="147"/>
  <c r="K1206" i="147"/>
  <c r="I1206" i="147"/>
  <c r="H1206" i="147"/>
  <c r="G1206" i="147"/>
  <c r="E1206" i="147"/>
  <c r="D1206" i="147"/>
  <c r="AC1205" i="147"/>
  <c r="AB1205" i="147"/>
  <c r="AA1205" i="147"/>
  <c r="Y1205" i="147"/>
  <c r="X1205" i="147"/>
  <c r="W1205" i="147"/>
  <c r="U1205" i="147"/>
  <c r="T1205" i="147"/>
  <c r="S1205" i="147"/>
  <c r="Q1205" i="147"/>
  <c r="P1205" i="147"/>
  <c r="O1205" i="147"/>
  <c r="M1205" i="147"/>
  <c r="L1205" i="147"/>
  <c r="K1205" i="147"/>
  <c r="I1205" i="147"/>
  <c r="H1205" i="147"/>
  <c r="G1205" i="147"/>
  <c r="E1205" i="147"/>
  <c r="D1205" i="147"/>
  <c r="AC1204" i="147"/>
  <c r="AB1204" i="147"/>
  <c r="AA1204" i="147"/>
  <c r="Y1204" i="147"/>
  <c r="X1204" i="147"/>
  <c r="W1204" i="147"/>
  <c r="U1204" i="147"/>
  <c r="T1204" i="147"/>
  <c r="S1204" i="147"/>
  <c r="Q1204" i="147"/>
  <c r="P1204" i="147"/>
  <c r="O1204" i="147"/>
  <c r="M1204" i="147"/>
  <c r="L1204" i="147"/>
  <c r="K1204" i="147"/>
  <c r="I1204" i="147"/>
  <c r="H1204" i="147"/>
  <c r="G1204" i="147"/>
  <c r="E1204" i="147"/>
  <c r="D1204" i="147"/>
  <c r="AC1203" i="147"/>
  <c r="AB1203" i="147"/>
  <c r="AA1203" i="147"/>
  <c r="Y1203" i="147"/>
  <c r="X1203" i="147"/>
  <c r="W1203" i="147"/>
  <c r="U1203" i="147"/>
  <c r="T1203" i="147"/>
  <c r="S1203" i="147"/>
  <c r="Q1203" i="147"/>
  <c r="P1203" i="147"/>
  <c r="O1203" i="147"/>
  <c r="M1203" i="147"/>
  <c r="L1203" i="147"/>
  <c r="K1203" i="147"/>
  <c r="I1203" i="147"/>
  <c r="H1203" i="147"/>
  <c r="G1203" i="147"/>
  <c r="E1203" i="147"/>
  <c r="D1203" i="147"/>
  <c r="AC1202" i="147"/>
  <c r="AB1202" i="147"/>
  <c r="AA1202" i="147"/>
  <c r="Y1202" i="147"/>
  <c r="X1202" i="147"/>
  <c r="W1202" i="147"/>
  <c r="U1202" i="147"/>
  <c r="T1202" i="147"/>
  <c r="S1202" i="147"/>
  <c r="Q1202" i="147"/>
  <c r="P1202" i="147"/>
  <c r="O1202" i="147"/>
  <c r="M1202" i="147"/>
  <c r="L1202" i="147"/>
  <c r="K1202" i="147"/>
  <c r="I1202" i="147"/>
  <c r="H1202" i="147"/>
  <c r="G1202" i="147"/>
  <c r="E1202" i="147"/>
  <c r="D1202" i="147"/>
  <c r="AC1201" i="147"/>
  <c r="AB1201" i="147"/>
  <c r="AA1201" i="147"/>
  <c r="Y1201" i="147"/>
  <c r="X1201" i="147"/>
  <c r="W1201" i="147"/>
  <c r="U1201" i="147"/>
  <c r="T1201" i="147"/>
  <c r="S1201" i="147"/>
  <c r="Q1201" i="147"/>
  <c r="P1201" i="147"/>
  <c r="O1201" i="147"/>
  <c r="M1201" i="147"/>
  <c r="L1201" i="147"/>
  <c r="K1201" i="147"/>
  <c r="I1201" i="147"/>
  <c r="H1201" i="147"/>
  <c r="G1201" i="147"/>
  <c r="E1201" i="147"/>
  <c r="D1201" i="147"/>
  <c r="AC1200" i="147"/>
  <c r="AB1200" i="147"/>
  <c r="AA1200" i="147"/>
  <c r="Y1200" i="147"/>
  <c r="X1200" i="147"/>
  <c r="W1200" i="147"/>
  <c r="U1200" i="147"/>
  <c r="T1200" i="147"/>
  <c r="S1200" i="147"/>
  <c r="Q1200" i="147"/>
  <c r="P1200" i="147"/>
  <c r="O1200" i="147"/>
  <c r="M1200" i="147"/>
  <c r="L1200" i="147"/>
  <c r="K1200" i="147"/>
  <c r="I1200" i="147"/>
  <c r="H1200" i="147"/>
  <c r="G1200" i="147"/>
  <c r="E1200" i="147"/>
  <c r="D1200" i="147"/>
  <c r="AC1199" i="147"/>
  <c r="AB1199" i="147"/>
  <c r="AA1199" i="147"/>
  <c r="Y1199" i="147"/>
  <c r="X1199" i="147"/>
  <c r="W1199" i="147"/>
  <c r="U1199" i="147"/>
  <c r="T1199" i="147"/>
  <c r="S1199" i="147"/>
  <c r="Q1199" i="147"/>
  <c r="P1199" i="147"/>
  <c r="O1199" i="147"/>
  <c r="M1199" i="147"/>
  <c r="L1199" i="147"/>
  <c r="K1199" i="147"/>
  <c r="I1199" i="147"/>
  <c r="H1199" i="147"/>
  <c r="G1199" i="147"/>
  <c r="E1199" i="147"/>
  <c r="D1199" i="147"/>
  <c r="AC1198" i="147"/>
  <c r="AB1198" i="147"/>
  <c r="AA1198" i="147"/>
  <c r="Y1198" i="147"/>
  <c r="X1198" i="147"/>
  <c r="W1198" i="147"/>
  <c r="U1198" i="147"/>
  <c r="T1198" i="147"/>
  <c r="S1198" i="147"/>
  <c r="Q1198" i="147"/>
  <c r="P1198" i="147"/>
  <c r="O1198" i="147"/>
  <c r="M1198" i="147"/>
  <c r="L1198" i="147"/>
  <c r="K1198" i="147"/>
  <c r="I1198" i="147"/>
  <c r="H1198" i="147"/>
  <c r="G1198" i="147"/>
  <c r="E1198" i="147"/>
  <c r="D1198" i="147"/>
  <c r="AC1197" i="147"/>
  <c r="AB1197" i="147"/>
  <c r="AA1197" i="147"/>
  <c r="Y1197" i="147"/>
  <c r="X1197" i="147"/>
  <c r="W1197" i="147"/>
  <c r="U1197" i="147"/>
  <c r="T1197" i="147"/>
  <c r="S1197" i="147"/>
  <c r="Q1197" i="147"/>
  <c r="P1197" i="147"/>
  <c r="O1197" i="147"/>
  <c r="M1197" i="147"/>
  <c r="L1197" i="147"/>
  <c r="K1197" i="147"/>
  <c r="I1197" i="147"/>
  <c r="H1197" i="147"/>
  <c r="G1197" i="147"/>
  <c r="E1197" i="147"/>
  <c r="D1197" i="147"/>
  <c r="AC1196" i="147"/>
  <c r="AB1196" i="147"/>
  <c r="AA1196" i="147"/>
  <c r="Y1196" i="147"/>
  <c r="X1196" i="147"/>
  <c r="W1196" i="147"/>
  <c r="U1196" i="147"/>
  <c r="T1196" i="147"/>
  <c r="S1196" i="147"/>
  <c r="Q1196" i="147"/>
  <c r="P1196" i="147"/>
  <c r="O1196" i="147"/>
  <c r="M1196" i="147"/>
  <c r="L1196" i="147"/>
  <c r="K1196" i="147"/>
  <c r="I1196" i="147"/>
  <c r="H1196" i="147"/>
  <c r="G1196" i="147"/>
  <c r="E1196" i="147"/>
  <c r="D1196" i="147"/>
  <c r="AC1195" i="147"/>
  <c r="AB1195" i="147"/>
  <c r="AA1195" i="147"/>
  <c r="Y1195" i="147"/>
  <c r="X1195" i="147"/>
  <c r="W1195" i="147"/>
  <c r="U1195" i="147"/>
  <c r="T1195" i="147"/>
  <c r="S1195" i="147"/>
  <c r="Q1195" i="147"/>
  <c r="P1195" i="147"/>
  <c r="O1195" i="147"/>
  <c r="M1195" i="147"/>
  <c r="L1195" i="147"/>
  <c r="K1195" i="147"/>
  <c r="I1195" i="147"/>
  <c r="H1195" i="147"/>
  <c r="G1195" i="147"/>
  <c r="E1195" i="147"/>
  <c r="D1195" i="147"/>
  <c r="AC1194" i="147"/>
  <c r="AB1194" i="147"/>
  <c r="AA1194" i="147"/>
  <c r="Y1194" i="147"/>
  <c r="X1194" i="147"/>
  <c r="W1194" i="147"/>
  <c r="U1194" i="147"/>
  <c r="T1194" i="147"/>
  <c r="S1194" i="147"/>
  <c r="Q1194" i="147"/>
  <c r="P1194" i="147"/>
  <c r="O1194" i="147"/>
  <c r="M1194" i="147"/>
  <c r="L1194" i="147"/>
  <c r="K1194" i="147"/>
  <c r="I1194" i="147"/>
  <c r="H1194" i="147"/>
  <c r="G1194" i="147"/>
  <c r="E1194" i="147"/>
  <c r="D1194" i="147"/>
  <c r="AC1193" i="147"/>
  <c r="AB1193" i="147"/>
  <c r="AA1193" i="147"/>
  <c r="Y1193" i="147"/>
  <c r="X1193" i="147"/>
  <c r="W1193" i="147"/>
  <c r="U1193" i="147"/>
  <c r="T1193" i="147"/>
  <c r="S1193" i="147"/>
  <c r="Q1193" i="147"/>
  <c r="P1193" i="147"/>
  <c r="O1193" i="147"/>
  <c r="M1193" i="147"/>
  <c r="L1193" i="147"/>
  <c r="K1193" i="147"/>
  <c r="I1193" i="147"/>
  <c r="H1193" i="147"/>
  <c r="G1193" i="147"/>
  <c r="E1193" i="147"/>
  <c r="D1193" i="147"/>
  <c r="AC1192" i="147"/>
  <c r="AB1192" i="147"/>
  <c r="AA1192" i="147"/>
  <c r="Y1192" i="147"/>
  <c r="X1192" i="147"/>
  <c r="W1192" i="147"/>
  <c r="U1192" i="147"/>
  <c r="T1192" i="147"/>
  <c r="S1192" i="147"/>
  <c r="Q1192" i="147"/>
  <c r="P1192" i="147"/>
  <c r="O1192" i="147"/>
  <c r="M1192" i="147"/>
  <c r="L1192" i="147"/>
  <c r="K1192" i="147"/>
  <c r="I1192" i="147"/>
  <c r="H1192" i="147"/>
  <c r="G1192" i="147"/>
  <c r="E1192" i="147"/>
  <c r="D1192" i="147"/>
  <c r="AC1191" i="147"/>
  <c r="AB1191" i="147"/>
  <c r="AA1191" i="147"/>
  <c r="Y1191" i="147"/>
  <c r="X1191" i="147"/>
  <c r="W1191" i="147"/>
  <c r="U1191" i="147"/>
  <c r="T1191" i="147"/>
  <c r="S1191" i="147"/>
  <c r="Q1191" i="147"/>
  <c r="P1191" i="147"/>
  <c r="O1191" i="147"/>
  <c r="M1191" i="147"/>
  <c r="L1191" i="147"/>
  <c r="K1191" i="147"/>
  <c r="I1191" i="147"/>
  <c r="H1191" i="147"/>
  <c r="G1191" i="147"/>
  <c r="E1191" i="147"/>
  <c r="D1191" i="147"/>
  <c r="AC1190" i="147"/>
  <c r="AB1190" i="147"/>
  <c r="AA1190" i="147"/>
  <c r="Y1190" i="147"/>
  <c r="X1190" i="147"/>
  <c r="W1190" i="147"/>
  <c r="U1190" i="147"/>
  <c r="T1190" i="147"/>
  <c r="S1190" i="147"/>
  <c r="Q1190" i="147"/>
  <c r="P1190" i="147"/>
  <c r="O1190" i="147"/>
  <c r="M1190" i="147"/>
  <c r="L1190" i="147"/>
  <c r="K1190" i="147"/>
  <c r="I1190" i="147"/>
  <c r="H1190" i="147"/>
  <c r="G1190" i="147"/>
  <c r="E1190" i="147"/>
  <c r="D1190" i="147"/>
  <c r="AC1189" i="147"/>
  <c r="AB1189" i="147"/>
  <c r="AA1189" i="147"/>
  <c r="Y1189" i="147"/>
  <c r="X1189" i="147"/>
  <c r="W1189" i="147"/>
  <c r="U1189" i="147"/>
  <c r="T1189" i="147"/>
  <c r="S1189" i="147"/>
  <c r="Q1189" i="147"/>
  <c r="P1189" i="147"/>
  <c r="O1189" i="147"/>
  <c r="M1189" i="147"/>
  <c r="L1189" i="147"/>
  <c r="K1189" i="147"/>
  <c r="I1189" i="147"/>
  <c r="H1189" i="147"/>
  <c r="G1189" i="147"/>
  <c r="E1189" i="147"/>
  <c r="D1189" i="147"/>
  <c r="AC1188" i="147"/>
  <c r="AB1188" i="147"/>
  <c r="AA1188" i="147"/>
  <c r="Y1188" i="147"/>
  <c r="X1188" i="147"/>
  <c r="W1188" i="147"/>
  <c r="U1188" i="147"/>
  <c r="T1188" i="147"/>
  <c r="S1188" i="147"/>
  <c r="Q1188" i="147"/>
  <c r="P1188" i="147"/>
  <c r="O1188" i="147"/>
  <c r="M1188" i="147"/>
  <c r="L1188" i="147"/>
  <c r="K1188" i="147"/>
  <c r="I1188" i="147"/>
  <c r="H1188" i="147"/>
  <c r="G1188" i="147"/>
  <c r="E1188" i="147"/>
  <c r="D1188" i="147"/>
  <c r="AC1187" i="147"/>
  <c r="AB1187" i="147"/>
  <c r="AA1187" i="147"/>
  <c r="Y1187" i="147"/>
  <c r="X1187" i="147"/>
  <c r="W1187" i="147"/>
  <c r="U1187" i="147"/>
  <c r="T1187" i="147"/>
  <c r="S1187" i="147"/>
  <c r="Q1187" i="147"/>
  <c r="P1187" i="147"/>
  <c r="O1187" i="147"/>
  <c r="M1187" i="147"/>
  <c r="L1187" i="147"/>
  <c r="K1187" i="147"/>
  <c r="I1187" i="147"/>
  <c r="H1187" i="147"/>
  <c r="G1187" i="147"/>
  <c r="E1187" i="147"/>
  <c r="D1187" i="147"/>
  <c r="AC1186" i="147"/>
  <c r="AB1186" i="147"/>
  <c r="AA1186" i="147"/>
  <c r="Y1186" i="147"/>
  <c r="X1186" i="147"/>
  <c r="W1186" i="147"/>
  <c r="U1186" i="147"/>
  <c r="T1186" i="147"/>
  <c r="S1186" i="147"/>
  <c r="Q1186" i="147"/>
  <c r="P1186" i="147"/>
  <c r="O1186" i="147"/>
  <c r="M1186" i="147"/>
  <c r="L1186" i="147"/>
  <c r="K1186" i="147"/>
  <c r="I1186" i="147"/>
  <c r="H1186" i="147"/>
  <c r="G1186" i="147"/>
  <c r="E1186" i="147"/>
  <c r="D1186" i="147"/>
  <c r="AC1185" i="147"/>
  <c r="AB1185" i="147"/>
  <c r="AA1185" i="147"/>
  <c r="Y1185" i="147"/>
  <c r="X1185" i="147"/>
  <c r="W1185" i="147"/>
  <c r="U1185" i="147"/>
  <c r="T1185" i="147"/>
  <c r="S1185" i="147"/>
  <c r="Q1185" i="147"/>
  <c r="P1185" i="147"/>
  <c r="O1185" i="147"/>
  <c r="M1185" i="147"/>
  <c r="L1185" i="147"/>
  <c r="K1185" i="147"/>
  <c r="I1185" i="147"/>
  <c r="H1185" i="147"/>
  <c r="G1185" i="147"/>
  <c r="E1185" i="147"/>
  <c r="D1185" i="147"/>
  <c r="AC1184" i="147"/>
  <c r="AB1184" i="147"/>
  <c r="AA1184" i="147"/>
  <c r="Y1184" i="147"/>
  <c r="X1184" i="147"/>
  <c r="W1184" i="147"/>
  <c r="U1184" i="147"/>
  <c r="T1184" i="147"/>
  <c r="S1184" i="147"/>
  <c r="Q1184" i="147"/>
  <c r="P1184" i="147"/>
  <c r="O1184" i="147"/>
  <c r="M1184" i="147"/>
  <c r="L1184" i="147"/>
  <c r="K1184" i="147"/>
  <c r="I1184" i="147"/>
  <c r="H1184" i="147"/>
  <c r="G1184" i="147"/>
  <c r="E1184" i="147"/>
  <c r="D1184" i="147"/>
  <c r="AC1183" i="147"/>
  <c r="AB1183" i="147"/>
  <c r="AA1183" i="147"/>
  <c r="Y1183" i="147"/>
  <c r="X1183" i="147"/>
  <c r="W1183" i="147"/>
  <c r="U1183" i="147"/>
  <c r="T1183" i="147"/>
  <c r="S1183" i="147"/>
  <c r="Q1183" i="147"/>
  <c r="P1183" i="147"/>
  <c r="O1183" i="147"/>
  <c r="M1183" i="147"/>
  <c r="L1183" i="147"/>
  <c r="K1183" i="147"/>
  <c r="I1183" i="147"/>
  <c r="H1183" i="147"/>
  <c r="G1183" i="147"/>
  <c r="E1183" i="147"/>
  <c r="D1183" i="147"/>
  <c r="AC1182" i="147"/>
  <c r="AB1182" i="147"/>
  <c r="AA1182" i="147"/>
  <c r="Y1182" i="147"/>
  <c r="X1182" i="147"/>
  <c r="W1182" i="147"/>
  <c r="U1182" i="147"/>
  <c r="T1182" i="147"/>
  <c r="S1182" i="147"/>
  <c r="Q1182" i="147"/>
  <c r="P1182" i="147"/>
  <c r="O1182" i="147"/>
  <c r="M1182" i="147"/>
  <c r="L1182" i="147"/>
  <c r="K1182" i="147"/>
  <c r="I1182" i="147"/>
  <c r="H1182" i="147"/>
  <c r="G1182" i="147"/>
  <c r="E1182" i="147"/>
  <c r="D1182" i="147"/>
  <c r="AC1181" i="147"/>
  <c r="AB1181" i="147"/>
  <c r="AA1181" i="147"/>
  <c r="Y1181" i="147"/>
  <c r="X1181" i="147"/>
  <c r="W1181" i="147"/>
  <c r="U1181" i="147"/>
  <c r="T1181" i="147"/>
  <c r="S1181" i="147"/>
  <c r="Q1181" i="147"/>
  <c r="P1181" i="147"/>
  <c r="O1181" i="147"/>
  <c r="M1181" i="147"/>
  <c r="L1181" i="147"/>
  <c r="K1181" i="147"/>
  <c r="I1181" i="147"/>
  <c r="H1181" i="147"/>
  <c r="G1181" i="147"/>
  <c r="E1181" i="147"/>
  <c r="D1181" i="147"/>
  <c r="AC1180" i="147"/>
  <c r="AB1180" i="147"/>
  <c r="AA1180" i="147"/>
  <c r="Y1180" i="147"/>
  <c r="X1180" i="147"/>
  <c r="W1180" i="147"/>
  <c r="U1180" i="147"/>
  <c r="T1180" i="147"/>
  <c r="S1180" i="147"/>
  <c r="Q1180" i="147"/>
  <c r="P1180" i="147"/>
  <c r="O1180" i="147"/>
  <c r="M1180" i="147"/>
  <c r="L1180" i="147"/>
  <c r="K1180" i="147"/>
  <c r="I1180" i="147"/>
  <c r="H1180" i="147"/>
  <c r="G1180" i="147"/>
  <c r="E1180" i="147"/>
  <c r="D1180" i="147"/>
  <c r="AC1179" i="147"/>
  <c r="AB1179" i="147"/>
  <c r="AA1179" i="147"/>
  <c r="Y1179" i="147"/>
  <c r="X1179" i="147"/>
  <c r="W1179" i="147"/>
  <c r="U1179" i="147"/>
  <c r="T1179" i="147"/>
  <c r="S1179" i="147"/>
  <c r="Q1179" i="147"/>
  <c r="P1179" i="147"/>
  <c r="O1179" i="147"/>
  <c r="M1179" i="147"/>
  <c r="L1179" i="147"/>
  <c r="K1179" i="147"/>
  <c r="I1179" i="147"/>
  <c r="H1179" i="147"/>
  <c r="G1179" i="147"/>
  <c r="E1179" i="147"/>
  <c r="D1179" i="147"/>
  <c r="AC1178" i="147"/>
  <c r="AB1178" i="147"/>
  <c r="AA1178" i="147"/>
  <c r="Y1178" i="147"/>
  <c r="X1178" i="147"/>
  <c r="W1178" i="147"/>
  <c r="U1178" i="147"/>
  <c r="T1178" i="147"/>
  <c r="S1178" i="147"/>
  <c r="Q1178" i="147"/>
  <c r="P1178" i="147"/>
  <c r="O1178" i="147"/>
  <c r="M1178" i="147"/>
  <c r="L1178" i="147"/>
  <c r="K1178" i="147"/>
  <c r="I1178" i="147"/>
  <c r="H1178" i="147"/>
  <c r="G1178" i="147"/>
  <c r="E1178" i="147"/>
  <c r="D1178" i="147"/>
  <c r="AC1177" i="147"/>
  <c r="AB1177" i="147"/>
  <c r="AA1177" i="147"/>
  <c r="Y1177" i="147"/>
  <c r="X1177" i="147"/>
  <c r="W1177" i="147"/>
  <c r="U1177" i="147"/>
  <c r="T1177" i="147"/>
  <c r="S1177" i="147"/>
  <c r="Q1177" i="147"/>
  <c r="P1177" i="147"/>
  <c r="O1177" i="147"/>
  <c r="M1177" i="147"/>
  <c r="L1177" i="147"/>
  <c r="K1177" i="147"/>
  <c r="I1177" i="147"/>
  <c r="H1177" i="147"/>
  <c r="G1177" i="147"/>
  <c r="E1177" i="147"/>
  <c r="D1177" i="147"/>
  <c r="AC1176" i="147"/>
  <c r="AB1176" i="147"/>
  <c r="AA1176" i="147"/>
  <c r="Y1176" i="147"/>
  <c r="X1176" i="147"/>
  <c r="W1176" i="147"/>
  <c r="U1176" i="147"/>
  <c r="T1176" i="147"/>
  <c r="S1176" i="147"/>
  <c r="Q1176" i="147"/>
  <c r="P1176" i="147"/>
  <c r="O1176" i="147"/>
  <c r="M1176" i="147"/>
  <c r="L1176" i="147"/>
  <c r="K1176" i="147"/>
  <c r="I1176" i="147"/>
  <c r="H1176" i="147"/>
  <c r="G1176" i="147"/>
  <c r="E1176" i="147"/>
  <c r="D1176" i="147"/>
  <c r="AC1175" i="147"/>
  <c r="AB1175" i="147"/>
  <c r="AA1175" i="147"/>
  <c r="Y1175" i="147"/>
  <c r="X1175" i="147"/>
  <c r="W1175" i="147"/>
  <c r="U1175" i="147"/>
  <c r="T1175" i="147"/>
  <c r="S1175" i="147"/>
  <c r="Q1175" i="147"/>
  <c r="P1175" i="147"/>
  <c r="O1175" i="147"/>
  <c r="M1175" i="147"/>
  <c r="L1175" i="147"/>
  <c r="K1175" i="147"/>
  <c r="I1175" i="147"/>
  <c r="H1175" i="147"/>
  <c r="G1175" i="147"/>
  <c r="E1175" i="147"/>
  <c r="D1175" i="147"/>
  <c r="AC1174" i="147"/>
  <c r="AB1174" i="147"/>
  <c r="AA1174" i="147"/>
  <c r="Y1174" i="147"/>
  <c r="X1174" i="147"/>
  <c r="W1174" i="147"/>
  <c r="U1174" i="147"/>
  <c r="T1174" i="147"/>
  <c r="S1174" i="147"/>
  <c r="Q1174" i="147"/>
  <c r="P1174" i="147"/>
  <c r="O1174" i="147"/>
  <c r="M1174" i="147"/>
  <c r="L1174" i="147"/>
  <c r="K1174" i="147"/>
  <c r="I1174" i="147"/>
  <c r="H1174" i="147"/>
  <c r="G1174" i="147"/>
  <c r="E1174" i="147"/>
  <c r="D1174" i="147"/>
  <c r="AC1173" i="147"/>
  <c r="AB1173" i="147"/>
  <c r="AA1173" i="147"/>
  <c r="Y1173" i="147"/>
  <c r="X1173" i="147"/>
  <c r="W1173" i="147"/>
  <c r="U1173" i="147"/>
  <c r="T1173" i="147"/>
  <c r="S1173" i="147"/>
  <c r="Q1173" i="147"/>
  <c r="P1173" i="147"/>
  <c r="O1173" i="147"/>
  <c r="M1173" i="147"/>
  <c r="L1173" i="147"/>
  <c r="K1173" i="147"/>
  <c r="I1173" i="147"/>
  <c r="H1173" i="147"/>
  <c r="G1173" i="147"/>
  <c r="E1173" i="147"/>
  <c r="D1173" i="147"/>
  <c r="AC1172" i="147"/>
  <c r="AB1172" i="147"/>
  <c r="AA1172" i="147"/>
  <c r="Y1172" i="147"/>
  <c r="X1172" i="147"/>
  <c r="W1172" i="147"/>
  <c r="U1172" i="147"/>
  <c r="T1172" i="147"/>
  <c r="S1172" i="147"/>
  <c r="Q1172" i="147"/>
  <c r="P1172" i="147"/>
  <c r="O1172" i="147"/>
  <c r="M1172" i="147"/>
  <c r="L1172" i="147"/>
  <c r="K1172" i="147"/>
  <c r="I1172" i="147"/>
  <c r="H1172" i="147"/>
  <c r="G1172" i="147"/>
  <c r="E1172" i="147"/>
  <c r="D1172" i="147"/>
  <c r="AC1171" i="147"/>
  <c r="AB1171" i="147"/>
  <c r="AA1171" i="147"/>
  <c r="Y1171" i="147"/>
  <c r="X1171" i="147"/>
  <c r="W1171" i="147"/>
  <c r="U1171" i="147"/>
  <c r="T1171" i="147"/>
  <c r="S1171" i="147"/>
  <c r="Q1171" i="147"/>
  <c r="P1171" i="147"/>
  <c r="O1171" i="147"/>
  <c r="M1171" i="147"/>
  <c r="L1171" i="147"/>
  <c r="K1171" i="147"/>
  <c r="I1171" i="147"/>
  <c r="H1171" i="147"/>
  <c r="G1171" i="147"/>
  <c r="E1171" i="147"/>
  <c r="D1171" i="147"/>
  <c r="AC1170" i="147"/>
  <c r="AB1170" i="147"/>
  <c r="AA1170" i="147"/>
  <c r="Y1170" i="147"/>
  <c r="X1170" i="147"/>
  <c r="W1170" i="147"/>
  <c r="U1170" i="147"/>
  <c r="T1170" i="147"/>
  <c r="S1170" i="147"/>
  <c r="Q1170" i="147"/>
  <c r="P1170" i="147"/>
  <c r="O1170" i="147"/>
  <c r="M1170" i="147"/>
  <c r="L1170" i="147"/>
  <c r="K1170" i="147"/>
  <c r="I1170" i="147"/>
  <c r="H1170" i="147"/>
  <c r="G1170" i="147"/>
  <c r="E1170" i="147"/>
  <c r="D1170" i="147"/>
  <c r="AC1169" i="147"/>
  <c r="AB1169" i="147"/>
  <c r="AA1169" i="147"/>
  <c r="Y1169" i="147"/>
  <c r="X1169" i="147"/>
  <c r="W1169" i="147"/>
  <c r="U1169" i="147"/>
  <c r="T1169" i="147"/>
  <c r="S1169" i="147"/>
  <c r="Q1169" i="147"/>
  <c r="P1169" i="147"/>
  <c r="O1169" i="147"/>
  <c r="M1169" i="147"/>
  <c r="L1169" i="147"/>
  <c r="K1169" i="147"/>
  <c r="I1169" i="147"/>
  <c r="H1169" i="147"/>
  <c r="G1169" i="147"/>
  <c r="E1169" i="147"/>
  <c r="D1169" i="147"/>
  <c r="AC1168" i="147"/>
  <c r="AB1168" i="147"/>
  <c r="AA1168" i="147"/>
  <c r="Y1168" i="147"/>
  <c r="X1168" i="147"/>
  <c r="W1168" i="147"/>
  <c r="U1168" i="147"/>
  <c r="T1168" i="147"/>
  <c r="S1168" i="147"/>
  <c r="Q1168" i="147"/>
  <c r="P1168" i="147"/>
  <c r="O1168" i="147"/>
  <c r="M1168" i="147"/>
  <c r="L1168" i="147"/>
  <c r="K1168" i="147"/>
  <c r="I1168" i="147"/>
  <c r="H1168" i="147"/>
  <c r="G1168" i="147"/>
  <c r="E1168" i="147"/>
  <c r="D1168" i="147"/>
  <c r="AC1167" i="147"/>
  <c r="AB1167" i="147"/>
  <c r="AA1167" i="147"/>
  <c r="Y1167" i="147"/>
  <c r="X1167" i="147"/>
  <c r="W1167" i="147"/>
  <c r="U1167" i="147"/>
  <c r="T1167" i="147"/>
  <c r="S1167" i="147"/>
  <c r="Q1167" i="147"/>
  <c r="P1167" i="147"/>
  <c r="O1167" i="147"/>
  <c r="M1167" i="147"/>
  <c r="L1167" i="147"/>
  <c r="K1167" i="147"/>
  <c r="I1167" i="147"/>
  <c r="H1167" i="147"/>
  <c r="G1167" i="147"/>
  <c r="E1167" i="147"/>
  <c r="D1167" i="147"/>
  <c r="AC1166" i="147"/>
  <c r="AB1166" i="147"/>
  <c r="AA1166" i="147"/>
  <c r="Y1166" i="147"/>
  <c r="X1166" i="147"/>
  <c r="W1166" i="147"/>
  <c r="U1166" i="147"/>
  <c r="T1166" i="147"/>
  <c r="S1166" i="147"/>
  <c r="Q1166" i="147"/>
  <c r="P1166" i="147"/>
  <c r="O1166" i="147"/>
  <c r="M1166" i="147"/>
  <c r="L1166" i="147"/>
  <c r="K1166" i="147"/>
  <c r="I1166" i="147"/>
  <c r="H1166" i="147"/>
  <c r="G1166" i="147"/>
  <c r="E1166" i="147"/>
  <c r="D1166" i="147"/>
  <c r="AC1165" i="147"/>
  <c r="AB1165" i="147"/>
  <c r="AA1165" i="147"/>
  <c r="Y1165" i="147"/>
  <c r="X1165" i="147"/>
  <c r="W1165" i="147"/>
  <c r="U1165" i="147"/>
  <c r="T1165" i="147"/>
  <c r="S1165" i="147"/>
  <c r="Q1165" i="147"/>
  <c r="P1165" i="147"/>
  <c r="O1165" i="147"/>
  <c r="M1165" i="147"/>
  <c r="L1165" i="147"/>
  <c r="K1165" i="147"/>
  <c r="I1165" i="147"/>
  <c r="H1165" i="147"/>
  <c r="G1165" i="147"/>
  <c r="E1165" i="147"/>
  <c r="D1165" i="147"/>
  <c r="AC1164" i="147"/>
  <c r="AB1164" i="147"/>
  <c r="AA1164" i="147"/>
  <c r="Y1164" i="147"/>
  <c r="X1164" i="147"/>
  <c r="W1164" i="147"/>
  <c r="U1164" i="147"/>
  <c r="T1164" i="147"/>
  <c r="S1164" i="147"/>
  <c r="Q1164" i="147"/>
  <c r="P1164" i="147"/>
  <c r="O1164" i="147"/>
  <c r="M1164" i="147"/>
  <c r="L1164" i="147"/>
  <c r="K1164" i="147"/>
  <c r="I1164" i="147"/>
  <c r="H1164" i="147"/>
  <c r="G1164" i="147"/>
  <c r="E1164" i="147"/>
  <c r="D1164" i="147"/>
  <c r="AC1163" i="147"/>
  <c r="AB1163" i="147"/>
  <c r="AA1163" i="147"/>
  <c r="Y1163" i="147"/>
  <c r="X1163" i="147"/>
  <c r="W1163" i="147"/>
  <c r="U1163" i="147"/>
  <c r="T1163" i="147"/>
  <c r="S1163" i="147"/>
  <c r="Q1163" i="147"/>
  <c r="P1163" i="147"/>
  <c r="O1163" i="147"/>
  <c r="M1163" i="147"/>
  <c r="L1163" i="147"/>
  <c r="K1163" i="147"/>
  <c r="I1163" i="147"/>
  <c r="H1163" i="147"/>
  <c r="G1163" i="147"/>
  <c r="E1163" i="147"/>
  <c r="D1163" i="147"/>
  <c r="AC1162" i="147"/>
  <c r="AB1162" i="147"/>
  <c r="AA1162" i="147"/>
  <c r="Y1162" i="147"/>
  <c r="X1162" i="147"/>
  <c r="W1162" i="147"/>
  <c r="U1162" i="147"/>
  <c r="T1162" i="147"/>
  <c r="S1162" i="147"/>
  <c r="Q1162" i="147"/>
  <c r="P1162" i="147"/>
  <c r="O1162" i="147"/>
  <c r="M1162" i="147"/>
  <c r="L1162" i="147"/>
  <c r="K1162" i="147"/>
  <c r="I1162" i="147"/>
  <c r="H1162" i="147"/>
  <c r="G1162" i="147"/>
  <c r="E1162" i="147"/>
  <c r="D1162" i="147"/>
  <c r="AC1161" i="147"/>
  <c r="AB1161" i="147"/>
  <c r="AA1161" i="147"/>
  <c r="Y1161" i="147"/>
  <c r="X1161" i="147"/>
  <c r="W1161" i="147"/>
  <c r="U1161" i="147"/>
  <c r="T1161" i="147"/>
  <c r="S1161" i="147"/>
  <c r="Q1161" i="147"/>
  <c r="P1161" i="147"/>
  <c r="O1161" i="147"/>
  <c r="M1161" i="147"/>
  <c r="L1161" i="147"/>
  <c r="K1161" i="147"/>
  <c r="I1161" i="147"/>
  <c r="H1161" i="147"/>
  <c r="G1161" i="147"/>
  <c r="E1161" i="147"/>
  <c r="D1161" i="147"/>
  <c r="AC1160" i="147"/>
  <c r="AB1160" i="147"/>
  <c r="AA1160" i="147"/>
  <c r="Y1160" i="147"/>
  <c r="X1160" i="147"/>
  <c r="W1160" i="147"/>
  <c r="U1160" i="147"/>
  <c r="T1160" i="147"/>
  <c r="S1160" i="147"/>
  <c r="Q1160" i="147"/>
  <c r="P1160" i="147"/>
  <c r="O1160" i="147"/>
  <c r="M1160" i="147"/>
  <c r="L1160" i="147"/>
  <c r="K1160" i="147"/>
  <c r="I1160" i="147"/>
  <c r="H1160" i="147"/>
  <c r="G1160" i="147"/>
  <c r="E1160" i="147"/>
  <c r="D1160" i="147"/>
  <c r="AC1159" i="147"/>
  <c r="AB1159" i="147"/>
  <c r="AA1159" i="147"/>
  <c r="Y1159" i="147"/>
  <c r="X1159" i="147"/>
  <c r="W1159" i="147"/>
  <c r="U1159" i="147"/>
  <c r="T1159" i="147"/>
  <c r="S1159" i="147"/>
  <c r="Q1159" i="147"/>
  <c r="P1159" i="147"/>
  <c r="O1159" i="147"/>
  <c r="M1159" i="147"/>
  <c r="L1159" i="147"/>
  <c r="K1159" i="147"/>
  <c r="I1159" i="147"/>
  <c r="H1159" i="147"/>
  <c r="G1159" i="147"/>
  <c r="E1159" i="147"/>
  <c r="D1159" i="147"/>
  <c r="AC1158" i="147"/>
  <c r="AB1158" i="147"/>
  <c r="AA1158" i="147"/>
  <c r="Y1158" i="147"/>
  <c r="X1158" i="147"/>
  <c r="W1158" i="147"/>
  <c r="U1158" i="147"/>
  <c r="T1158" i="147"/>
  <c r="S1158" i="147"/>
  <c r="Q1158" i="147"/>
  <c r="P1158" i="147"/>
  <c r="O1158" i="147"/>
  <c r="M1158" i="147"/>
  <c r="L1158" i="147"/>
  <c r="K1158" i="147"/>
  <c r="I1158" i="147"/>
  <c r="H1158" i="147"/>
  <c r="G1158" i="147"/>
  <c r="E1158" i="147"/>
  <c r="D1158" i="147"/>
  <c r="AC1157" i="147"/>
  <c r="AB1157" i="147"/>
  <c r="AA1157" i="147"/>
  <c r="Y1157" i="147"/>
  <c r="X1157" i="147"/>
  <c r="W1157" i="147"/>
  <c r="U1157" i="147"/>
  <c r="T1157" i="147"/>
  <c r="S1157" i="147"/>
  <c r="Q1157" i="147"/>
  <c r="P1157" i="147"/>
  <c r="O1157" i="147"/>
  <c r="M1157" i="147"/>
  <c r="L1157" i="147"/>
  <c r="K1157" i="147"/>
  <c r="I1157" i="147"/>
  <c r="H1157" i="147"/>
  <c r="G1157" i="147"/>
  <c r="E1157" i="147"/>
  <c r="D1157" i="147"/>
  <c r="AC1156" i="147"/>
  <c r="AB1156" i="147"/>
  <c r="AA1156" i="147"/>
  <c r="Y1156" i="147"/>
  <c r="X1156" i="147"/>
  <c r="W1156" i="147"/>
  <c r="U1156" i="147"/>
  <c r="T1156" i="147"/>
  <c r="S1156" i="147"/>
  <c r="Q1156" i="147"/>
  <c r="P1156" i="147"/>
  <c r="O1156" i="147"/>
  <c r="M1156" i="147"/>
  <c r="L1156" i="147"/>
  <c r="K1156" i="147"/>
  <c r="I1156" i="147"/>
  <c r="H1156" i="147"/>
  <c r="G1156" i="147"/>
  <c r="E1156" i="147"/>
  <c r="D1156" i="147"/>
  <c r="AC1155" i="147"/>
  <c r="AB1155" i="147"/>
  <c r="AA1155" i="147"/>
  <c r="Y1155" i="147"/>
  <c r="X1155" i="147"/>
  <c r="W1155" i="147"/>
  <c r="U1155" i="147"/>
  <c r="T1155" i="147"/>
  <c r="S1155" i="147"/>
  <c r="Q1155" i="147"/>
  <c r="P1155" i="147"/>
  <c r="O1155" i="147"/>
  <c r="M1155" i="147"/>
  <c r="L1155" i="147"/>
  <c r="K1155" i="147"/>
  <c r="I1155" i="147"/>
  <c r="H1155" i="147"/>
  <c r="G1155" i="147"/>
  <c r="E1155" i="147"/>
  <c r="D1155" i="147"/>
  <c r="AC1154" i="147"/>
  <c r="AB1154" i="147"/>
  <c r="AA1154" i="147"/>
  <c r="Y1154" i="147"/>
  <c r="X1154" i="147"/>
  <c r="W1154" i="147"/>
  <c r="U1154" i="147"/>
  <c r="T1154" i="147"/>
  <c r="S1154" i="147"/>
  <c r="Q1154" i="147"/>
  <c r="P1154" i="147"/>
  <c r="O1154" i="147"/>
  <c r="M1154" i="147"/>
  <c r="L1154" i="147"/>
  <c r="K1154" i="147"/>
  <c r="I1154" i="147"/>
  <c r="H1154" i="147"/>
  <c r="G1154" i="147"/>
  <c r="E1154" i="147"/>
  <c r="D1154" i="147"/>
  <c r="AC1153" i="147"/>
  <c r="AB1153" i="147"/>
  <c r="AA1153" i="147"/>
  <c r="Y1153" i="147"/>
  <c r="X1153" i="147"/>
  <c r="W1153" i="147"/>
  <c r="U1153" i="147"/>
  <c r="T1153" i="147"/>
  <c r="S1153" i="147"/>
  <c r="Q1153" i="147"/>
  <c r="P1153" i="147"/>
  <c r="O1153" i="147"/>
  <c r="M1153" i="147"/>
  <c r="L1153" i="147"/>
  <c r="K1153" i="147"/>
  <c r="I1153" i="147"/>
  <c r="H1153" i="147"/>
  <c r="G1153" i="147"/>
  <c r="E1153" i="147"/>
  <c r="D1153" i="147"/>
  <c r="AC1152" i="147"/>
  <c r="AB1152" i="147"/>
  <c r="AA1152" i="147"/>
  <c r="Y1152" i="147"/>
  <c r="X1152" i="147"/>
  <c r="W1152" i="147"/>
  <c r="U1152" i="147"/>
  <c r="T1152" i="147"/>
  <c r="S1152" i="147"/>
  <c r="Q1152" i="147"/>
  <c r="P1152" i="147"/>
  <c r="O1152" i="147"/>
  <c r="M1152" i="147"/>
  <c r="L1152" i="147"/>
  <c r="K1152" i="147"/>
  <c r="I1152" i="147"/>
  <c r="H1152" i="147"/>
  <c r="G1152" i="147"/>
  <c r="E1152" i="147"/>
  <c r="D1152" i="147"/>
  <c r="AC1151" i="147"/>
  <c r="AB1151" i="147"/>
  <c r="AA1151" i="147"/>
  <c r="Y1151" i="147"/>
  <c r="X1151" i="147"/>
  <c r="W1151" i="147"/>
  <c r="U1151" i="147"/>
  <c r="T1151" i="147"/>
  <c r="S1151" i="147"/>
  <c r="Q1151" i="147"/>
  <c r="P1151" i="147"/>
  <c r="O1151" i="147"/>
  <c r="M1151" i="147"/>
  <c r="L1151" i="147"/>
  <c r="K1151" i="147"/>
  <c r="I1151" i="147"/>
  <c r="H1151" i="147"/>
  <c r="G1151" i="147"/>
  <c r="E1151" i="147"/>
  <c r="D1151" i="147"/>
  <c r="AC1150" i="147"/>
  <c r="AB1150" i="147"/>
  <c r="AA1150" i="147"/>
  <c r="Y1150" i="147"/>
  <c r="X1150" i="147"/>
  <c r="W1150" i="147"/>
  <c r="U1150" i="147"/>
  <c r="T1150" i="147"/>
  <c r="S1150" i="147"/>
  <c r="Q1150" i="147"/>
  <c r="P1150" i="147"/>
  <c r="O1150" i="147"/>
  <c r="M1150" i="147"/>
  <c r="L1150" i="147"/>
  <c r="K1150" i="147"/>
  <c r="I1150" i="147"/>
  <c r="H1150" i="147"/>
  <c r="G1150" i="147"/>
  <c r="E1150" i="147"/>
  <c r="D1150" i="147"/>
  <c r="AC1149" i="147"/>
  <c r="AB1149" i="147"/>
  <c r="AA1149" i="147"/>
  <c r="Y1149" i="147"/>
  <c r="X1149" i="147"/>
  <c r="W1149" i="147"/>
  <c r="U1149" i="147"/>
  <c r="T1149" i="147"/>
  <c r="S1149" i="147"/>
  <c r="Q1149" i="147"/>
  <c r="P1149" i="147"/>
  <c r="O1149" i="147"/>
  <c r="M1149" i="147"/>
  <c r="L1149" i="147"/>
  <c r="K1149" i="147"/>
  <c r="I1149" i="147"/>
  <c r="H1149" i="147"/>
  <c r="G1149" i="147"/>
  <c r="E1149" i="147"/>
  <c r="D1149" i="147"/>
  <c r="AC1148" i="147"/>
  <c r="AB1148" i="147"/>
  <c r="AA1148" i="147"/>
  <c r="Y1148" i="147"/>
  <c r="X1148" i="147"/>
  <c r="W1148" i="147"/>
  <c r="U1148" i="147"/>
  <c r="T1148" i="147"/>
  <c r="S1148" i="147"/>
  <c r="Q1148" i="147"/>
  <c r="P1148" i="147"/>
  <c r="O1148" i="147"/>
  <c r="M1148" i="147"/>
  <c r="L1148" i="147"/>
  <c r="K1148" i="147"/>
  <c r="I1148" i="147"/>
  <c r="H1148" i="147"/>
  <c r="G1148" i="147"/>
  <c r="E1148" i="147"/>
  <c r="D1148" i="147"/>
  <c r="AC1147" i="147"/>
  <c r="AB1147" i="147"/>
  <c r="AA1147" i="147"/>
  <c r="Y1147" i="147"/>
  <c r="X1147" i="147"/>
  <c r="W1147" i="147"/>
  <c r="U1147" i="147"/>
  <c r="T1147" i="147"/>
  <c r="S1147" i="147"/>
  <c r="Q1147" i="147"/>
  <c r="P1147" i="147"/>
  <c r="O1147" i="147"/>
  <c r="M1147" i="147"/>
  <c r="L1147" i="147"/>
  <c r="K1147" i="147"/>
  <c r="I1147" i="147"/>
  <c r="H1147" i="147"/>
  <c r="G1147" i="147"/>
  <c r="E1147" i="147"/>
  <c r="D1147" i="147"/>
  <c r="AC1146" i="147"/>
  <c r="AB1146" i="147"/>
  <c r="AA1146" i="147"/>
  <c r="Y1146" i="147"/>
  <c r="X1146" i="147"/>
  <c r="W1146" i="147"/>
  <c r="U1146" i="147"/>
  <c r="T1146" i="147"/>
  <c r="S1146" i="147"/>
  <c r="Q1146" i="147"/>
  <c r="P1146" i="147"/>
  <c r="O1146" i="147"/>
  <c r="M1146" i="147"/>
  <c r="L1146" i="147"/>
  <c r="K1146" i="147"/>
  <c r="I1146" i="147"/>
  <c r="H1146" i="147"/>
  <c r="G1146" i="147"/>
  <c r="E1146" i="147"/>
  <c r="D1146" i="147"/>
  <c r="AC1145" i="147"/>
  <c r="AB1145" i="147"/>
  <c r="AA1145" i="147"/>
  <c r="Y1145" i="147"/>
  <c r="X1145" i="147"/>
  <c r="W1145" i="147"/>
  <c r="U1145" i="147"/>
  <c r="T1145" i="147"/>
  <c r="S1145" i="147"/>
  <c r="Q1145" i="147"/>
  <c r="P1145" i="147"/>
  <c r="O1145" i="147"/>
  <c r="M1145" i="147"/>
  <c r="L1145" i="147"/>
  <c r="K1145" i="147"/>
  <c r="I1145" i="147"/>
  <c r="H1145" i="147"/>
  <c r="G1145" i="147"/>
  <c r="E1145" i="147"/>
  <c r="D1145" i="147"/>
  <c r="AC1144" i="147"/>
  <c r="AB1144" i="147"/>
  <c r="AA1144" i="147"/>
  <c r="Y1144" i="147"/>
  <c r="X1144" i="147"/>
  <c r="W1144" i="147"/>
  <c r="U1144" i="147"/>
  <c r="T1144" i="147"/>
  <c r="S1144" i="147"/>
  <c r="Q1144" i="147"/>
  <c r="P1144" i="147"/>
  <c r="O1144" i="147"/>
  <c r="M1144" i="147"/>
  <c r="L1144" i="147"/>
  <c r="K1144" i="147"/>
  <c r="I1144" i="147"/>
  <c r="H1144" i="147"/>
  <c r="G1144" i="147"/>
  <c r="E1144" i="147"/>
  <c r="D1144" i="147"/>
  <c r="AC1143" i="147"/>
  <c r="AB1143" i="147"/>
  <c r="AA1143" i="147"/>
  <c r="Y1143" i="147"/>
  <c r="X1143" i="147"/>
  <c r="W1143" i="147"/>
  <c r="U1143" i="147"/>
  <c r="T1143" i="147"/>
  <c r="S1143" i="147"/>
  <c r="Q1143" i="147"/>
  <c r="P1143" i="147"/>
  <c r="O1143" i="147"/>
  <c r="M1143" i="147"/>
  <c r="L1143" i="147"/>
  <c r="K1143" i="147"/>
  <c r="I1143" i="147"/>
  <c r="H1143" i="147"/>
  <c r="G1143" i="147"/>
  <c r="E1143" i="147"/>
  <c r="D1143" i="147"/>
  <c r="AC1142" i="147"/>
  <c r="AB1142" i="147"/>
  <c r="AA1142" i="147"/>
  <c r="Y1142" i="147"/>
  <c r="X1142" i="147"/>
  <c r="W1142" i="147"/>
  <c r="U1142" i="147"/>
  <c r="T1142" i="147"/>
  <c r="S1142" i="147"/>
  <c r="Q1142" i="147"/>
  <c r="P1142" i="147"/>
  <c r="O1142" i="147"/>
  <c r="M1142" i="147"/>
  <c r="L1142" i="147"/>
  <c r="K1142" i="147"/>
  <c r="I1142" i="147"/>
  <c r="H1142" i="147"/>
  <c r="G1142" i="147"/>
  <c r="E1142" i="147"/>
  <c r="D1142" i="147"/>
  <c r="AC1141" i="147"/>
  <c r="AB1141" i="147"/>
  <c r="AA1141" i="147"/>
  <c r="Y1141" i="147"/>
  <c r="X1141" i="147"/>
  <c r="W1141" i="147"/>
  <c r="U1141" i="147"/>
  <c r="T1141" i="147"/>
  <c r="S1141" i="147"/>
  <c r="Q1141" i="147"/>
  <c r="P1141" i="147"/>
  <c r="O1141" i="147"/>
  <c r="M1141" i="147"/>
  <c r="L1141" i="147"/>
  <c r="K1141" i="147"/>
  <c r="I1141" i="147"/>
  <c r="H1141" i="147"/>
  <c r="G1141" i="147"/>
  <c r="E1141" i="147"/>
  <c r="D1141" i="147"/>
  <c r="AC1140" i="147"/>
  <c r="AB1140" i="147"/>
  <c r="AA1140" i="147"/>
  <c r="Y1140" i="147"/>
  <c r="X1140" i="147"/>
  <c r="W1140" i="147"/>
  <c r="U1140" i="147"/>
  <c r="T1140" i="147"/>
  <c r="S1140" i="147"/>
  <c r="Q1140" i="147"/>
  <c r="P1140" i="147"/>
  <c r="O1140" i="147"/>
  <c r="M1140" i="147"/>
  <c r="L1140" i="147"/>
  <c r="K1140" i="147"/>
  <c r="I1140" i="147"/>
  <c r="H1140" i="147"/>
  <c r="G1140" i="147"/>
  <c r="E1140" i="147"/>
  <c r="D1140" i="147"/>
  <c r="AC1139" i="147"/>
  <c r="AB1139" i="147"/>
  <c r="AA1139" i="147"/>
  <c r="Y1139" i="147"/>
  <c r="X1139" i="147"/>
  <c r="W1139" i="147"/>
  <c r="U1139" i="147"/>
  <c r="T1139" i="147"/>
  <c r="S1139" i="147"/>
  <c r="Q1139" i="147"/>
  <c r="P1139" i="147"/>
  <c r="O1139" i="147"/>
  <c r="M1139" i="147"/>
  <c r="L1139" i="147"/>
  <c r="K1139" i="147"/>
  <c r="I1139" i="147"/>
  <c r="H1139" i="147"/>
  <c r="G1139" i="147"/>
  <c r="E1139" i="147"/>
  <c r="D1139" i="147"/>
  <c r="AC1138" i="147"/>
  <c r="AB1138" i="147"/>
  <c r="AA1138" i="147"/>
  <c r="Y1138" i="147"/>
  <c r="X1138" i="147"/>
  <c r="W1138" i="147"/>
  <c r="U1138" i="147"/>
  <c r="T1138" i="147"/>
  <c r="S1138" i="147"/>
  <c r="Q1138" i="147"/>
  <c r="P1138" i="147"/>
  <c r="O1138" i="147"/>
  <c r="M1138" i="147"/>
  <c r="L1138" i="147"/>
  <c r="K1138" i="147"/>
  <c r="I1138" i="147"/>
  <c r="H1138" i="147"/>
  <c r="G1138" i="147"/>
  <c r="E1138" i="147"/>
  <c r="D1138" i="147"/>
  <c r="AC1137" i="147"/>
  <c r="AB1137" i="147"/>
  <c r="AA1137" i="147"/>
  <c r="Y1137" i="147"/>
  <c r="X1137" i="147"/>
  <c r="W1137" i="147"/>
  <c r="U1137" i="147"/>
  <c r="T1137" i="147"/>
  <c r="S1137" i="147"/>
  <c r="Q1137" i="147"/>
  <c r="P1137" i="147"/>
  <c r="O1137" i="147"/>
  <c r="M1137" i="147"/>
  <c r="L1137" i="147"/>
  <c r="K1137" i="147"/>
  <c r="I1137" i="147"/>
  <c r="H1137" i="147"/>
  <c r="G1137" i="147"/>
  <c r="E1137" i="147"/>
  <c r="D1137" i="147"/>
  <c r="AC1136" i="147"/>
  <c r="AB1136" i="147"/>
  <c r="AA1136" i="147"/>
  <c r="Y1136" i="147"/>
  <c r="X1136" i="147"/>
  <c r="W1136" i="147"/>
  <c r="U1136" i="147"/>
  <c r="T1136" i="147"/>
  <c r="S1136" i="147"/>
  <c r="Q1136" i="147"/>
  <c r="P1136" i="147"/>
  <c r="O1136" i="147"/>
  <c r="M1136" i="147"/>
  <c r="L1136" i="147"/>
  <c r="K1136" i="147"/>
  <c r="I1136" i="147"/>
  <c r="H1136" i="147"/>
  <c r="G1136" i="147"/>
  <c r="E1136" i="147"/>
  <c r="D1136" i="147"/>
  <c r="AC1135" i="147"/>
  <c r="AB1135" i="147"/>
  <c r="AA1135" i="147"/>
  <c r="Y1135" i="147"/>
  <c r="X1135" i="147"/>
  <c r="W1135" i="147"/>
  <c r="U1135" i="147"/>
  <c r="T1135" i="147"/>
  <c r="S1135" i="147"/>
  <c r="Q1135" i="147"/>
  <c r="P1135" i="147"/>
  <c r="O1135" i="147"/>
  <c r="M1135" i="147"/>
  <c r="L1135" i="147"/>
  <c r="K1135" i="147"/>
  <c r="I1135" i="147"/>
  <c r="H1135" i="147"/>
  <c r="G1135" i="147"/>
  <c r="E1135" i="147"/>
  <c r="D1135" i="147"/>
  <c r="AC1134" i="147"/>
  <c r="AB1134" i="147"/>
  <c r="AA1134" i="147"/>
  <c r="Y1134" i="147"/>
  <c r="X1134" i="147"/>
  <c r="W1134" i="147"/>
  <c r="U1134" i="147"/>
  <c r="T1134" i="147"/>
  <c r="S1134" i="147"/>
  <c r="Q1134" i="147"/>
  <c r="P1134" i="147"/>
  <c r="O1134" i="147"/>
  <c r="M1134" i="147"/>
  <c r="L1134" i="147"/>
  <c r="K1134" i="147"/>
  <c r="I1134" i="147"/>
  <c r="H1134" i="147"/>
  <c r="G1134" i="147"/>
  <c r="E1134" i="147"/>
  <c r="D1134" i="147"/>
  <c r="AC1133" i="147"/>
  <c r="AB1133" i="147"/>
  <c r="AA1133" i="147"/>
  <c r="Y1133" i="147"/>
  <c r="X1133" i="147"/>
  <c r="W1133" i="147"/>
  <c r="U1133" i="147"/>
  <c r="T1133" i="147"/>
  <c r="S1133" i="147"/>
  <c r="Q1133" i="147"/>
  <c r="P1133" i="147"/>
  <c r="O1133" i="147"/>
  <c r="M1133" i="147"/>
  <c r="L1133" i="147"/>
  <c r="K1133" i="147"/>
  <c r="I1133" i="147"/>
  <c r="H1133" i="147"/>
  <c r="G1133" i="147"/>
  <c r="E1133" i="147"/>
  <c r="D1133" i="147"/>
  <c r="AC1132" i="147"/>
  <c r="AB1132" i="147"/>
  <c r="AA1132" i="147"/>
  <c r="Y1132" i="147"/>
  <c r="X1132" i="147"/>
  <c r="W1132" i="147"/>
  <c r="U1132" i="147"/>
  <c r="T1132" i="147"/>
  <c r="S1132" i="147"/>
  <c r="Q1132" i="147"/>
  <c r="P1132" i="147"/>
  <c r="O1132" i="147"/>
  <c r="M1132" i="147"/>
  <c r="L1132" i="147"/>
  <c r="K1132" i="147"/>
  <c r="I1132" i="147"/>
  <c r="H1132" i="147"/>
  <c r="G1132" i="147"/>
  <c r="E1132" i="147"/>
  <c r="D1132" i="147"/>
  <c r="AC1131" i="147"/>
  <c r="AB1131" i="147"/>
  <c r="AA1131" i="147"/>
  <c r="Y1131" i="147"/>
  <c r="X1131" i="147"/>
  <c r="W1131" i="147"/>
  <c r="U1131" i="147"/>
  <c r="T1131" i="147"/>
  <c r="S1131" i="147"/>
  <c r="Q1131" i="147"/>
  <c r="P1131" i="147"/>
  <c r="O1131" i="147"/>
  <c r="M1131" i="147"/>
  <c r="L1131" i="147"/>
  <c r="K1131" i="147"/>
  <c r="I1131" i="147"/>
  <c r="H1131" i="147"/>
  <c r="G1131" i="147"/>
  <c r="E1131" i="147"/>
  <c r="D1131" i="147"/>
  <c r="AC1130" i="147"/>
  <c r="AB1130" i="147"/>
  <c r="AA1130" i="147"/>
  <c r="Y1130" i="147"/>
  <c r="X1130" i="147"/>
  <c r="W1130" i="147"/>
  <c r="U1130" i="147"/>
  <c r="T1130" i="147"/>
  <c r="S1130" i="147"/>
  <c r="Q1130" i="147"/>
  <c r="P1130" i="147"/>
  <c r="O1130" i="147"/>
  <c r="M1130" i="147"/>
  <c r="L1130" i="147"/>
  <c r="K1130" i="147"/>
  <c r="I1130" i="147"/>
  <c r="H1130" i="147"/>
  <c r="G1130" i="147"/>
  <c r="E1130" i="147"/>
  <c r="D1130" i="147"/>
  <c r="AC1129" i="147"/>
  <c r="AB1129" i="147"/>
  <c r="AA1129" i="147"/>
  <c r="Y1129" i="147"/>
  <c r="X1129" i="147"/>
  <c r="W1129" i="147"/>
  <c r="U1129" i="147"/>
  <c r="T1129" i="147"/>
  <c r="S1129" i="147"/>
  <c r="Q1129" i="147"/>
  <c r="P1129" i="147"/>
  <c r="O1129" i="147"/>
  <c r="M1129" i="147"/>
  <c r="L1129" i="147"/>
  <c r="K1129" i="147"/>
  <c r="I1129" i="147"/>
  <c r="H1129" i="147"/>
  <c r="G1129" i="147"/>
  <c r="E1129" i="147"/>
  <c r="D1129" i="147"/>
  <c r="AC1128" i="147"/>
  <c r="AB1128" i="147"/>
  <c r="AA1128" i="147"/>
  <c r="Y1128" i="147"/>
  <c r="X1128" i="147"/>
  <c r="W1128" i="147"/>
  <c r="U1128" i="147"/>
  <c r="T1128" i="147"/>
  <c r="S1128" i="147"/>
  <c r="Q1128" i="147"/>
  <c r="P1128" i="147"/>
  <c r="O1128" i="147"/>
  <c r="M1128" i="147"/>
  <c r="L1128" i="147"/>
  <c r="K1128" i="147"/>
  <c r="I1128" i="147"/>
  <c r="H1128" i="147"/>
  <c r="G1128" i="147"/>
  <c r="E1128" i="147"/>
  <c r="D1128" i="147"/>
  <c r="AC1127" i="147"/>
  <c r="AB1127" i="147"/>
  <c r="AA1127" i="147"/>
  <c r="Y1127" i="147"/>
  <c r="X1127" i="147"/>
  <c r="W1127" i="147"/>
  <c r="U1127" i="147"/>
  <c r="T1127" i="147"/>
  <c r="S1127" i="147"/>
  <c r="Q1127" i="147"/>
  <c r="P1127" i="147"/>
  <c r="O1127" i="147"/>
  <c r="M1127" i="147"/>
  <c r="L1127" i="147"/>
  <c r="K1127" i="147"/>
  <c r="I1127" i="147"/>
  <c r="H1127" i="147"/>
  <c r="G1127" i="147"/>
  <c r="E1127" i="147"/>
  <c r="D1127" i="147"/>
  <c r="AC1126" i="147"/>
  <c r="AB1126" i="147"/>
  <c r="AA1126" i="147"/>
  <c r="Y1126" i="147"/>
  <c r="X1126" i="147"/>
  <c r="W1126" i="147"/>
  <c r="U1126" i="147"/>
  <c r="T1126" i="147"/>
  <c r="S1126" i="147"/>
  <c r="Q1126" i="147"/>
  <c r="P1126" i="147"/>
  <c r="O1126" i="147"/>
  <c r="M1126" i="147"/>
  <c r="L1126" i="147"/>
  <c r="K1126" i="147"/>
  <c r="I1126" i="147"/>
  <c r="H1126" i="147"/>
  <c r="G1126" i="147"/>
  <c r="E1126" i="147"/>
  <c r="D1126" i="147"/>
  <c r="AC1125" i="147"/>
  <c r="AB1125" i="147"/>
  <c r="AA1125" i="147"/>
  <c r="Y1125" i="147"/>
  <c r="X1125" i="147"/>
  <c r="W1125" i="147"/>
  <c r="U1125" i="147"/>
  <c r="T1125" i="147"/>
  <c r="S1125" i="147"/>
  <c r="Q1125" i="147"/>
  <c r="P1125" i="147"/>
  <c r="O1125" i="147"/>
  <c r="M1125" i="147"/>
  <c r="L1125" i="147"/>
  <c r="K1125" i="147"/>
  <c r="I1125" i="147"/>
  <c r="H1125" i="147"/>
  <c r="G1125" i="147"/>
  <c r="E1125" i="147"/>
  <c r="D1125" i="147"/>
  <c r="AC1124" i="147"/>
  <c r="AB1124" i="147"/>
  <c r="AA1124" i="147"/>
  <c r="Y1124" i="147"/>
  <c r="X1124" i="147"/>
  <c r="W1124" i="147"/>
  <c r="U1124" i="147"/>
  <c r="T1124" i="147"/>
  <c r="S1124" i="147"/>
  <c r="Q1124" i="147"/>
  <c r="P1124" i="147"/>
  <c r="O1124" i="147"/>
  <c r="M1124" i="147"/>
  <c r="L1124" i="147"/>
  <c r="K1124" i="147"/>
  <c r="I1124" i="147"/>
  <c r="H1124" i="147"/>
  <c r="G1124" i="147"/>
  <c r="E1124" i="147"/>
  <c r="D1124" i="147"/>
  <c r="AC1123" i="147"/>
  <c r="AB1123" i="147"/>
  <c r="AA1123" i="147"/>
  <c r="Y1123" i="147"/>
  <c r="X1123" i="147"/>
  <c r="W1123" i="147"/>
  <c r="U1123" i="147"/>
  <c r="T1123" i="147"/>
  <c r="S1123" i="147"/>
  <c r="Q1123" i="147"/>
  <c r="P1123" i="147"/>
  <c r="O1123" i="147"/>
  <c r="M1123" i="147"/>
  <c r="L1123" i="147"/>
  <c r="K1123" i="147"/>
  <c r="I1123" i="147"/>
  <c r="H1123" i="147"/>
  <c r="G1123" i="147"/>
  <c r="E1123" i="147"/>
  <c r="D1123" i="147"/>
  <c r="AC1122" i="147"/>
  <c r="AB1122" i="147"/>
  <c r="AA1122" i="147"/>
  <c r="Y1122" i="147"/>
  <c r="X1122" i="147"/>
  <c r="W1122" i="147"/>
  <c r="U1122" i="147"/>
  <c r="T1122" i="147"/>
  <c r="S1122" i="147"/>
  <c r="Q1122" i="147"/>
  <c r="P1122" i="147"/>
  <c r="O1122" i="147"/>
  <c r="M1122" i="147"/>
  <c r="L1122" i="147"/>
  <c r="K1122" i="147"/>
  <c r="I1122" i="147"/>
  <c r="H1122" i="147"/>
  <c r="G1122" i="147"/>
  <c r="E1122" i="147"/>
  <c r="D1122" i="147"/>
  <c r="AC1121" i="147"/>
  <c r="AB1121" i="147"/>
  <c r="AA1121" i="147"/>
  <c r="Y1121" i="147"/>
  <c r="X1121" i="147"/>
  <c r="W1121" i="147"/>
  <c r="U1121" i="147"/>
  <c r="T1121" i="147"/>
  <c r="S1121" i="147"/>
  <c r="Q1121" i="147"/>
  <c r="P1121" i="147"/>
  <c r="O1121" i="147"/>
  <c r="M1121" i="147"/>
  <c r="L1121" i="147"/>
  <c r="K1121" i="147"/>
  <c r="I1121" i="147"/>
  <c r="H1121" i="147"/>
  <c r="G1121" i="147"/>
  <c r="E1121" i="147"/>
  <c r="D1121" i="147"/>
  <c r="AC1120" i="147"/>
  <c r="AB1120" i="147"/>
  <c r="AA1120" i="147"/>
  <c r="Y1120" i="147"/>
  <c r="X1120" i="147"/>
  <c r="W1120" i="147"/>
  <c r="U1120" i="147"/>
  <c r="T1120" i="147"/>
  <c r="S1120" i="147"/>
  <c r="Q1120" i="147"/>
  <c r="P1120" i="147"/>
  <c r="O1120" i="147"/>
  <c r="M1120" i="147"/>
  <c r="L1120" i="147"/>
  <c r="K1120" i="147"/>
  <c r="I1120" i="147"/>
  <c r="H1120" i="147"/>
  <c r="G1120" i="147"/>
  <c r="E1120" i="147"/>
  <c r="D1120" i="147"/>
  <c r="AC1119" i="147"/>
  <c r="AB1119" i="147"/>
  <c r="AA1119" i="147"/>
  <c r="Y1119" i="147"/>
  <c r="X1119" i="147"/>
  <c r="W1119" i="147"/>
  <c r="U1119" i="147"/>
  <c r="T1119" i="147"/>
  <c r="S1119" i="147"/>
  <c r="Q1119" i="147"/>
  <c r="P1119" i="147"/>
  <c r="O1119" i="147"/>
  <c r="M1119" i="147"/>
  <c r="L1119" i="147"/>
  <c r="K1119" i="147"/>
  <c r="I1119" i="147"/>
  <c r="H1119" i="147"/>
  <c r="G1119" i="147"/>
  <c r="E1119" i="147"/>
  <c r="D1119" i="147"/>
  <c r="AC1118" i="147"/>
  <c r="AB1118" i="147"/>
  <c r="AA1118" i="147"/>
  <c r="Y1118" i="147"/>
  <c r="X1118" i="147"/>
  <c r="W1118" i="147"/>
  <c r="U1118" i="147"/>
  <c r="T1118" i="147"/>
  <c r="S1118" i="147"/>
  <c r="Q1118" i="147"/>
  <c r="P1118" i="147"/>
  <c r="O1118" i="147"/>
  <c r="M1118" i="147"/>
  <c r="L1118" i="147"/>
  <c r="K1118" i="147"/>
  <c r="I1118" i="147"/>
  <c r="H1118" i="147"/>
  <c r="G1118" i="147"/>
  <c r="E1118" i="147"/>
  <c r="D1118" i="147"/>
  <c r="AC1117" i="147"/>
  <c r="AB1117" i="147"/>
  <c r="AA1117" i="147"/>
  <c r="Y1117" i="147"/>
  <c r="X1117" i="147"/>
  <c r="W1117" i="147"/>
  <c r="U1117" i="147"/>
  <c r="T1117" i="147"/>
  <c r="S1117" i="147"/>
  <c r="Q1117" i="147"/>
  <c r="P1117" i="147"/>
  <c r="O1117" i="147"/>
  <c r="M1117" i="147"/>
  <c r="L1117" i="147"/>
  <c r="K1117" i="147"/>
  <c r="I1117" i="147"/>
  <c r="H1117" i="147"/>
  <c r="G1117" i="147"/>
  <c r="E1117" i="147"/>
  <c r="D1117" i="147"/>
  <c r="AC1116" i="147"/>
  <c r="AB1116" i="147"/>
  <c r="AA1116" i="147"/>
  <c r="Y1116" i="147"/>
  <c r="X1116" i="147"/>
  <c r="W1116" i="147"/>
  <c r="U1116" i="147"/>
  <c r="T1116" i="147"/>
  <c r="S1116" i="147"/>
  <c r="Q1116" i="147"/>
  <c r="P1116" i="147"/>
  <c r="O1116" i="147"/>
  <c r="M1116" i="147"/>
  <c r="L1116" i="147"/>
  <c r="K1116" i="147"/>
  <c r="I1116" i="147"/>
  <c r="H1116" i="147"/>
  <c r="G1116" i="147"/>
  <c r="E1116" i="147"/>
  <c r="D1116" i="147"/>
  <c r="AC1115" i="147"/>
  <c r="AB1115" i="147"/>
  <c r="AA1115" i="147"/>
  <c r="Y1115" i="147"/>
  <c r="X1115" i="147"/>
  <c r="W1115" i="147"/>
  <c r="U1115" i="147"/>
  <c r="T1115" i="147"/>
  <c r="S1115" i="147"/>
  <c r="Q1115" i="147"/>
  <c r="P1115" i="147"/>
  <c r="O1115" i="147"/>
  <c r="M1115" i="147"/>
  <c r="L1115" i="147"/>
  <c r="K1115" i="147"/>
  <c r="I1115" i="147"/>
  <c r="H1115" i="147"/>
  <c r="G1115" i="147"/>
  <c r="E1115" i="147"/>
  <c r="D1115" i="147"/>
  <c r="AC1114" i="147"/>
  <c r="AB1114" i="147"/>
  <c r="AA1114" i="147"/>
  <c r="Y1114" i="147"/>
  <c r="X1114" i="147"/>
  <c r="W1114" i="147"/>
  <c r="U1114" i="147"/>
  <c r="T1114" i="147"/>
  <c r="S1114" i="147"/>
  <c r="Q1114" i="147"/>
  <c r="P1114" i="147"/>
  <c r="O1114" i="147"/>
  <c r="M1114" i="147"/>
  <c r="L1114" i="147"/>
  <c r="K1114" i="147"/>
  <c r="I1114" i="147"/>
  <c r="H1114" i="147"/>
  <c r="G1114" i="147"/>
  <c r="E1114" i="147"/>
  <c r="D1114" i="147"/>
  <c r="AC1113" i="147"/>
  <c r="AB1113" i="147"/>
  <c r="AA1113" i="147"/>
  <c r="Y1113" i="147"/>
  <c r="X1113" i="147"/>
  <c r="W1113" i="147"/>
  <c r="U1113" i="147"/>
  <c r="T1113" i="147"/>
  <c r="S1113" i="147"/>
  <c r="Q1113" i="147"/>
  <c r="P1113" i="147"/>
  <c r="O1113" i="147"/>
  <c r="M1113" i="147"/>
  <c r="L1113" i="147"/>
  <c r="K1113" i="147"/>
  <c r="I1113" i="147"/>
  <c r="H1113" i="147"/>
  <c r="G1113" i="147"/>
  <c r="E1113" i="147"/>
  <c r="D1113" i="147"/>
  <c r="AC1112" i="147"/>
  <c r="AB1112" i="147"/>
  <c r="AA1112" i="147"/>
  <c r="Y1112" i="147"/>
  <c r="X1112" i="147"/>
  <c r="W1112" i="147"/>
  <c r="U1112" i="147"/>
  <c r="T1112" i="147"/>
  <c r="S1112" i="147"/>
  <c r="Q1112" i="147"/>
  <c r="P1112" i="147"/>
  <c r="O1112" i="147"/>
  <c r="M1112" i="147"/>
  <c r="L1112" i="147"/>
  <c r="K1112" i="147"/>
  <c r="I1112" i="147"/>
  <c r="H1112" i="147"/>
  <c r="G1112" i="147"/>
  <c r="E1112" i="147"/>
  <c r="D1112" i="147"/>
  <c r="AC1111" i="147"/>
  <c r="AB1111" i="147"/>
  <c r="AA1111" i="147"/>
  <c r="Y1111" i="147"/>
  <c r="X1111" i="147"/>
  <c r="W1111" i="147"/>
  <c r="U1111" i="147"/>
  <c r="T1111" i="147"/>
  <c r="S1111" i="147"/>
  <c r="Q1111" i="147"/>
  <c r="P1111" i="147"/>
  <c r="O1111" i="147"/>
  <c r="M1111" i="147"/>
  <c r="L1111" i="147"/>
  <c r="K1111" i="147"/>
  <c r="I1111" i="147"/>
  <c r="H1111" i="147"/>
  <c r="G1111" i="147"/>
  <c r="E1111" i="147"/>
  <c r="D1111" i="147"/>
  <c r="AC1110" i="147"/>
  <c r="AB1110" i="147"/>
  <c r="AA1110" i="147"/>
  <c r="Y1110" i="147"/>
  <c r="X1110" i="147"/>
  <c r="W1110" i="147"/>
  <c r="U1110" i="147"/>
  <c r="T1110" i="147"/>
  <c r="S1110" i="147"/>
  <c r="Q1110" i="147"/>
  <c r="P1110" i="147"/>
  <c r="O1110" i="147"/>
  <c r="M1110" i="147"/>
  <c r="L1110" i="147"/>
  <c r="K1110" i="147"/>
  <c r="I1110" i="147"/>
  <c r="H1110" i="147"/>
  <c r="G1110" i="147"/>
  <c r="E1110" i="147"/>
  <c r="D1110" i="147"/>
  <c r="AC1109" i="147"/>
  <c r="AB1109" i="147"/>
  <c r="AA1109" i="147"/>
  <c r="Y1109" i="147"/>
  <c r="X1109" i="147"/>
  <c r="W1109" i="147"/>
  <c r="U1109" i="147"/>
  <c r="T1109" i="147"/>
  <c r="S1109" i="147"/>
  <c r="Q1109" i="147"/>
  <c r="P1109" i="147"/>
  <c r="O1109" i="147"/>
  <c r="M1109" i="147"/>
  <c r="L1109" i="147"/>
  <c r="K1109" i="147"/>
  <c r="I1109" i="147"/>
  <c r="H1109" i="147"/>
  <c r="G1109" i="147"/>
  <c r="E1109" i="147"/>
  <c r="D1109" i="147"/>
  <c r="AC1108" i="147"/>
  <c r="AB1108" i="147"/>
  <c r="AA1108" i="147"/>
  <c r="Y1108" i="147"/>
  <c r="X1108" i="147"/>
  <c r="W1108" i="147"/>
  <c r="U1108" i="147"/>
  <c r="T1108" i="147"/>
  <c r="S1108" i="147"/>
  <c r="Q1108" i="147"/>
  <c r="P1108" i="147"/>
  <c r="O1108" i="147"/>
  <c r="M1108" i="147"/>
  <c r="L1108" i="147"/>
  <c r="K1108" i="147"/>
  <c r="I1108" i="147"/>
  <c r="H1108" i="147"/>
  <c r="G1108" i="147"/>
  <c r="E1108" i="147"/>
  <c r="D1108" i="147"/>
  <c r="AC1107" i="147"/>
  <c r="AB1107" i="147"/>
  <c r="AA1107" i="147"/>
  <c r="Y1107" i="147"/>
  <c r="X1107" i="147"/>
  <c r="W1107" i="147"/>
  <c r="U1107" i="147"/>
  <c r="T1107" i="147"/>
  <c r="S1107" i="147"/>
  <c r="Q1107" i="147"/>
  <c r="P1107" i="147"/>
  <c r="O1107" i="147"/>
  <c r="M1107" i="147"/>
  <c r="L1107" i="147"/>
  <c r="K1107" i="147"/>
  <c r="I1107" i="147"/>
  <c r="H1107" i="147"/>
  <c r="G1107" i="147"/>
  <c r="E1107" i="147"/>
  <c r="D1107" i="147"/>
  <c r="AC1106" i="147"/>
  <c r="AB1106" i="147"/>
  <c r="AA1106" i="147"/>
  <c r="Y1106" i="147"/>
  <c r="X1106" i="147"/>
  <c r="W1106" i="147"/>
  <c r="U1106" i="147"/>
  <c r="T1106" i="147"/>
  <c r="S1106" i="147"/>
  <c r="Q1106" i="147"/>
  <c r="P1106" i="147"/>
  <c r="O1106" i="147"/>
  <c r="M1106" i="147"/>
  <c r="L1106" i="147"/>
  <c r="K1106" i="147"/>
  <c r="I1106" i="147"/>
  <c r="H1106" i="147"/>
  <c r="G1106" i="147"/>
  <c r="E1106" i="147"/>
  <c r="D1106" i="147"/>
  <c r="AC1105" i="147"/>
  <c r="AB1105" i="147"/>
  <c r="AA1105" i="147"/>
  <c r="Y1105" i="147"/>
  <c r="X1105" i="147"/>
  <c r="W1105" i="147"/>
  <c r="U1105" i="147"/>
  <c r="T1105" i="147"/>
  <c r="S1105" i="147"/>
  <c r="Q1105" i="147"/>
  <c r="P1105" i="147"/>
  <c r="O1105" i="147"/>
  <c r="M1105" i="147"/>
  <c r="L1105" i="147"/>
  <c r="K1105" i="147"/>
  <c r="I1105" i="147"/>
  <c r="H1105" i="147"/>
  <c r="G1105" i="147"/>
  <c r="E1105" i="147"/>
  <c r="D1105" i="147"/>
  <c r="AC1104" i="147"/>
  <c r="AB1104" i="147"/>
  <c r="AA1104" i="147"/>
  <c r="Y1104" i="147"/>
  <c r="X1104" i="147"/>
  <c r="W1104" i="147"/>
  <c r="U1104" i="147"/>
  <c r="T1104" i="147"/>
  <c r="S1104" i="147"/>
  <c r="Q1104" i="147"/>
  <c r="P1104" i="147"/>
  <c r="O1104" i="147"/>
  <c r="M1104" i="147"/>
  <c r="L1104" i="147"/>
  <c r="K1104" i="147"/>
  <c r="I1104" i="147"/>
  <c r="H1104" i="147"/>
  <c r="G1104" i="147"/>
  <c r="E1104" i="147"/>
  <c r="D1104" i="147"/>
  <c r="AC1103" i="147"/>
  <c r="AB1103" i="147"/>
  <c r="AA1103" i="147"/>
  <c r="Y1103" i="147"/>
  <c r="X1103" i="147"/>
  <c r="W1103" i="147"/>
  <c r="U1103" i="147"/>
  <c r="T1103" i="147"/>
  <c r="S1103" i="147"/>
  <c r="Q1103" i="147"/>
  <c r="P1103" i="147"/>
  <c r="O1103" i="147"/>
  <c r="M1103" i="147"/>
  <c r="L1103" i="147"/>
  <c r="K1103" i="147"/>
  <c r="I1103" i="147"/>
  <c r="H1103" i="147"/>
  <c r="G1103" i="147"/>
  <c r="E1103" i="147"/>
  <c r="D1103" i="147"/>
  <c r="AC1102" i="147"/>
  <c r="AB1102" i="147"/>
  <c r="AA1102" i="147"/>
  <c r="Y1102" i="147"/>
  <c r="X1102" i="147"/>
  <c r="W1102" i="147"/>
  <c r="U1102" i="147"/>
  <c r="T1102" i="147"/>
  <c r="S1102" i="147"/>
  <c r="Q1102" i="147"/>
  <c r="P1102" i="147"/>
  <c r="O1102" i="147"/>
  <c r="M1102" i="147"/>
  <c r="L1102" i="147"/>
  <c r="K1102" i="147"/>
  <c r="I1102" i="147"/>
  <c r="H1102" i="147"/>
  <c r="G1102" i="147"/>
  <c r="E1102" i="147"/>
  <c r="D1102" i="147"/>
  <c r="AC1101" i="147"/>
  <c r="AB1101" i="147"/>
  <c r="AA1101" i="147"/>
  <c r="Y1101" i="147"/>
  <c r="X1101" i="147"/>
  <c r="W1101" i="147"/>
  <c r="U1101" i="147"/>
  <c r="T1101" i="147"/>
  <c r="S1101" i="147"/>
  <c r="Q1101" i="147"/>
  <c r="P1101" i="147"/>
  <c r="O1101" i="147"/>
  <c r="M1101" i="147"/>
  <c r="L1101" i="147"/>
  <c r="K1101" i="147"/>
  <c r="I1101" i="147"/>
  <c r="H1101" i="147"/>
  <c r="G1101" i="147"/>
  <c r="E1101" i="147"/>
  <c r="D1101" i="147"/>
  <c r="AC1100" i="147"/>
  <c r="AB1100" i="147"/>
  <c r="AA1100" i="147"/>
  <c r="Y1100" i="147"/>
  <c r="X1100" i="147"/>
  <c r="W1100" i="147"/>
  <c r="U1100" i="147"/>
  <c r="T1100" i="147"/>
  <c r="S1100" i="147"/>
  <c r="Q1100" i="147"/>
  <c r="P1100" i="147"/>
  <c r="O1100" i="147"/>
  <c r="M1100" i="147"/>
  <c r="L1100" i="147"/>
  <c r="K1100" i="147"/>
  <c r="I1100" i="147"/>
  <c r="H1100" i="147"/>
  <c r="G1100" i="147"/>
  <c r="E1100" i="147"/>
  <c r="D1100" i="147"/>
  <c r="AC1099" i="147"/>
  <c r="AB1099" i="147"/>
  <c r="AA1099" i="147"/>
  <c r="Y1099" i="147"/>
  <c r="X1099" i="147"/>
  <c r="W1099" i="147"/>
  <c r="U1099" i="147"/>
  <c r="T1099" i="147"/>
  <c r="S1099" i="147"/>
  <c r="Q1099" i="147"/>
  <c r="P1099" i="147"/>
  <c r="O1099" i="147"/>
  <c r="M1099" i="147"/>
  <c r="L1099" i="147"/>
  <c r="K1099" i="147"/>
  <c r="I1099" i="147"/>
  <c r="H1099" i="147"/>
  <c r="G1099" i="147"/>
  <c r="E1099" i="147"/>
  <c r="D1099" i="147"/>
  <c r="AC1098" i="147"/>
  <c r="AB1098" i="147"/>
  <c r="AA1098" i="147"/>
  <c r="Y1098" i="147"/>
  <c r="X1098" i="147"/>
  <c r="W1098" i="147"/>
  <c r="U1098" i="147"/>
  <c r="T1098" i="147"/>
  <c r="S1098" i="147"/>
  <c r="Q1098" i="147"/>
  <c r="P1098" i="147"/>
  <c r="O1098" i="147"/>
  <c r="M1098" i="147"/>
  <c r="L1098" i="147"/>
  <c r="K1098" i="147"/>
  <c r="I1098" i="147"/>
  <c r="H1098" i="147"/>
  <c r="G1098" i="147"/>
  <c r="E1098" i="147"/>
  <c r="D1098" i="147"/>
  <c r="AC1097" i="147"/>
  <c r="AB1097" i="147"/>
  <c r="AA1097" i="147"/>
  <c r="Y1097" i="147"/>
  <c r="X1097" i="147"/>
  <c r="W1097" i="147"/>
  <c r="U1097" i="147"/>
  <c r="T1097" i="147"/>
  <c r="S1097" i="147"/>
  <c r="Q1097" i="147"/>
  <c r="P1097" i="147"/>
  <c r="O1097" i="147"/>
  <c r="M1097" i="147"/>
  <c r="L1097" i="147"/>
  <c r="K1097" i="147"/>
  <c r="I1097" i="147"/>
  <c r="H1097" i="147"/>
  <c r="G1097" i="147"/>
  <c r="E1097" i="147"/>
  <c r="D1097" i="147"/>
  <c r="AC1096" i="147"/>
  <c r="AB1096" i="147"/>
  <c r="AA1096" i="147"/>
  <c r="Y1096" i="147"/>
  <c r="X1096" i="147"/>
  <c r="W1096" i="147"/>
  <c r="U1096" i="147"/>
  <c r="T1096" i="147"/>
  <c r="S1096" i="147"/>
  <c r="Q1096" i="147"/>
  <c r="P1096" i="147"/>
  <c r="O1096" i="147"/>
  <c r="M1096" i="147"/>
  <c r="L1096" i="147"/>
  <c r="K1096" i="147"/>
  <c r="I1096" i="147"/>
  <c r="H1096" i="147"/>
  <c r="G1096" i="147"/>
  <c r="E1096" i="147"/>
  <c r="D1096" i="147"/>
  <c r="AC1095" i="147"/>
  <c r="AB1095" i="147"/>
  <c r="AA1095" i="147"/>
  <c r="Y1095" i="147"/>
  <c r="X1095" i="147"/>
  <c r="W1095" i="147"/>
  <c r="U1095" i="147"/>
  <c r="T1095" i="147"/>
  <c r="S1095" i="147"/>
  <c r="Q1095" i="147"/>
  <c r="P1095" i="147"/>
  <c r="O1095" i="147"/>
  <c r="M1095" i="147"/>
  <c r="L1095" i="147"/>
  <c r="K1095" i="147"/>
  <c r="I1095" i="147"/>
  <c r="H1095" i="147"/>
  <c r="G1095" i="147"/>
  <c r="E1095" i="147"/>
  <c r="D1095" i="147"/>
  <c r="AC1094" i="147"/>
  <c r="AB1094" i="147"/>
  <c r="AA1094" i="147"/>
  <c r="Y1094" i="147"/>
  <c r="X1094" i="147"/>
  <c r="W1094" i="147"/>
  <c r="U1094" i="147"/>
  <c r="T1094" i="147"/>
  <c r="S1094" i="147"/>
  <c r="Q1094" i="147"/>
  <c r="P1094" i="147"/>
  <c r="O1094" i="147"/>
  <c r="M1094" i="147"/>
  <c r="L1094" i="147"/>
  <c r="K1094" i="147"/>
  <c r="I1094" i="147"/>
  <c r="H1094" i="147"/>
  <c r="G1094" i="147"/>
  <c r="E1094" i="147"/>
  <c r="D1094" i="147"/>
  <c r="AC1093" i="147"/>
  <c r="AB1093" i="147"/>
  <c r="AA1093" i="147"/>
  <c r="Y1093" i="147"/>
  <c r="X1093" i="147"/>
  <c r="W1093" i="147"/>
  <c r="U1093" i="147"/>
  <c r="T1093" i="147"/>
  <c r="S1093" i="147"/>
  <c r="Q1093" i="147"/>
  <c r="P1093" i="147"/>
  <c r="O1093" i="147"/>
  <c r="M1093" i="147"/>
  <c r="L1093" i="147"/>
  <c r="K1093" i="147"/>
  <c r="I1093" i="147"/>
  <c r="H1093" i="147"/>
  <c r="G1093" i="147"/>
  <c r="E1093" i="147"/>
  <c r="D1093" i="147"/>
  <c r="AC1092" i="147"/>
  <c r="AB1092" i="147"/>
  <c r="AA1092" i="147"/>
  <c r="Y1092" i="147"/>
  <c r="X1092" i="147"/>
  <c r="W1092" i="147"/>
  <c r="U1092" i="147"/>
  <c r="T1092" i="147"/>
  <c r="S1092" i="147"/>
  <c r="Q1092" i="147"/>
  <c r="P1092" i="147"/>
  <c r="O1092" i="147"/>
  <c r="M1092" i="147"/>
  <c r="L1092" i="147"/>
  <c r="K1092" i="147"/>
  <c r="I1092" i="147"/>
  <c r="H1092" i="147"/>
  <c r="G1092" i="147"/>
  <c r="E1092" i="147"/>
  <c r="D1092" i="147"/>
  <c r="AC1091" i="147"/>
  <c r="AB1091" i="147"/>
  <c r="AA1091" i="147"/>
  <c r="Y1091" i="147"/>
  <c r="X1091" i="147"/>
  <c r="W1091" i="147"/>
  <c r="U1091" i="147"/>
  <c r="T1091" i="147"/>
  <c r="S1091" i="147"/>
  <c r="Q1091" i="147"/>
  <c r="P1091" i="147"/>
  <c r="O1091" i="147"/>
  <c r="M1091" i="147"/>
  <c r="L1091" i="147"/>
  <c r="K1091" i="147"/>
  <c r="I1091" i="147"/>
  <c r="H1091" i="147"/>
  <c r="G1091" i="147"/>
  <c r="E1091" i="147"/>
  <c r="D1091" i="147"/>
  <c r="AC1090" i="147"/>
  <c r="AB1090" i="147"/>
  <c r="AA1090" i="147"/>
  <c r="Y1090" i="147"/>
  <c r="X1090" i="147"/>
  <c r="W1090" i="147"/>
  <c r="U1090" i="147"/>
  <c r="T1090" i="147"/>
  <c r="S1090" i="147"/>
  <c r="Q1090" i="147"/>
  <c r="P1090" i="147"/>
  <c r="O1090" i="147"/>
  <c r="M1090" i="147"/>
  <c r="L1090" i="147"/>
  <c r="K1090" i="147"/>
  <c r="I1090" i="147"/>
  <c r="H1090" i="147"/>
  <c r="G1090" i="147"/>
  <c r="E1090" i="147"/>
  <c r="D1090" i="147"/>
  <c r="AC1089" i="147"/>
  <c r="AB1089" i="147"/>
  <c r="AA1089" i="147"/>
  <c r="Y1089" i="147"/>
  <c r="X1089" i="147"/>
  <c r="W1089" i="147"/>
  <c r="U1089" i="147"/>
  <c r="T1089" i="147"/>
  <c r="S1089" i="147"/>
  <c r="Q1089" i="147"/>
  <c r="P1089" i="147"/>
  <c r="O1089" i="147"/>
  <c r="M1089" i="147"/>
  <c r="L1089" i="147"/>
  <c r="K1089" i="147"/>
  <c r="I1089" i="147"/>
  <c r="H1089" i="147"/>
  <c r="G1089" i="147"/>
  <c r="E1089" i="147"/>
  <c r="D1089" i="147"/>
  <c r="AC1088" i="147"/>
  <c r="AB1088" i="147"/>
  <c r="AA1088" i="147"/>
  <c r="Y1088" i="147"/>
  <c r="X1088" i="147"/>
  <c r="W1088" i="147"/>
  <c r="U1088" i="147"/>
  <c r="T1088" i="147"/>
  <c r="S1088" i="147"/>
  <c r="Q1088" i="147"/>
  <c r="P1088" i="147"/>
  <c r="O1088" i="147"/>
  <c r="M1088" i="147"/>
  <c r="L1088" i="147"/>
  <c r="K1088" i="147"/>
  <c r="I1088" i="147"/>
  <c r="H1088" i="147"/>
  <c r="G1088" i="147"/>
  <c r="E1088" i="147"/>
  <c r="D1088" i="147"/>
  <c r="AC1087" i="147"/>
  <c r="AB1087" i="147"/>
  <c r="AA1087" i="147"/>
  <c r="Y1087" i="147"/>
  <c r="X1087" i="147"/>
  <c r="W1087" i="147"/>
  <c r="U1087" i="147"/>
  <c r="T1087" i="147"/>
  <c r="S1087" i="147"/>
  <c r="Q1087" i="147"/>
  <c r="P1087" i="147"/>
  <c r="O1087" i="147"/>
  <c r="M1087" i="147"/>
  <c r="L1087" i="147"/>
  <c r="K1087" i="147"/>
  <c r="I1087" i="147"/>
  <c r="H1087" i="147"/>
  <c r="G1087" i="147"/>
  <c r="E1087" i="147"/>
  <c r="D1087" i="147"/>
  <c r="AC1086" i="147"/>
  <c r="AB1086" i="147"/>
  <c r="AA1086" i="147"/>
  <c r="Y1086" i="147"/>
  <c r="X1086" i="147"/>
  <c r="W1086" i="147"/>
  <c r="U1086" i="147"/>
  <c r="T1086" i="147"/>
  <c r="S1086" i="147"/>
  <c r="Q1086" i="147"/>
  <c r="P1086" i="147"/>
  <c r="O1086" i="147"/>
  <c r="M1086" i="147"/>
  <c r="L1086" i="147"/>
  <c r="K1086" i="147"/>
  <c r="I1086" i="147"/>
  <c r="H1086" i="147"/>
  <c r="G1086" i="147"/>
  <c r="E1086" i="147"/>
  <c r="D1086" i="147"/>
  <c r="AC1085" i="147"/>
  <c r="AB1085" i="147"/>
  <c r="AA1085" i="147"/>
  <c r="Y1085" i="147"/>
  <c r="X1085" i="147"/>
  <c r="W1085" i="147"/>
  <c r="U1085" i="147"/>
  <c r="T1085" i="147"/>
  <c r="S1085" i="147"/>
  <c r="Q1085" i="147"/>
  <c r="P1085" i="147"/>
  <c r="O1085" i="147"/>
  <c r="M1085" i="147"/>
  <c r="L1085" i="147"/>
  <c r="K1085" i="147"/>
  <c r="I1085" i="147"/>
  <c r="H1085" i="147"/>
  <c r="G1085" i="147"/>
  <c r="E1085" i="147"/>
  <c r="D1085" i="147"/>
  <c r="AC1084" i="147"/>
  <c r="AB1084" i="147"/>
  <c r="AA1084" i="147"/>
  <c r="Y1084" i="147"/>
  <c r="X1084" i="147"/>
  <c r="W1084" i="147"/>
  <c r="U1084" i="147"/>
  <c r="T1084" i="147"/>
  <c r="S1084" i="147"/>
  <c r="Q1084" i="147"/>
  <c r="P1084" i="147"/>
  <c r="O1084" i="147"/>
  <c r="M1084" i="147"/>
  <c r="L1084" i="147"/>
  <c r="K1084" i="147"/>
  <c r="I1084" i="147"/>
  <c r="H1084" i="147"/>
  <c r="G1084" i="147"/>
  <c r="E1084" i="147"/>
  <c r="D1084" i="147"/>
  <c r="AC1083" i="147"/>
  <c r="AB1083" i="147"/>
  <c r="AA1083" i="147"/>
  <c r="Y1083" i="147"/>
  <c r="X1083" i="147"/>
  <c r="W1083" i="147"/>
  <c r="U1083" i="147"/>
  <c r="T1083" i="147"/>
  <c r="S1083" i="147"/>
  <c r="Q1083" i="147"/>
  <c r="P1083" i="147"/>
  <c r="O1083" i="147"/>
  <c r="M1083" i="147"/>
  <c r="L1083" i="147"/>
  <c r="K1083" i="147"/>
  <c r="I1083" i="147"/>
  <c r="H1083" i="147"/>
  <c r="G1083" i="147"/>
  <c r="E1083" i="147"/>
  <c r="D1083" i="147"/>
  <c r="AC1082" i="147"/>
  <c r="AB1082" i="147"/>
  <c r="AA1082" i="147"/>
  <c r="Y1082" i="147"/>
  <c r="X1082" i="147"/>
  <c r="W1082" i="147"/>
  <c r="U1082" i="147"/>
  <c r="T1082" i="147"/>
  <c r="S1082" i="147"/>
  <c r="Q1082" i="147"/>
  <c r="P1082" i="147"/>
  <c r="O1082" i="147"/>
  <c r="M1082" i="147"/>
  <c r="L1082" i="147"/>
  <c r="K1082" i="147"/>
  <c r="I1082" i="147"/>
  <c r="H1082" i="147"/>
  <c r="G1082" i="147"/>
  <c r="E1082" i="147"/>
  <c r="D1082" i="147"/>
  <c r="AC1081" i="147"/>
  <c r="AB1081" i="147"/>
  <c r="AA1081" i="147"/>
  <c r="Y1081" i="147"/>
  <c r="X1081" i="147"/>
  <c r="W1081" i="147"/>
  <c r="U1081" i="147"/>
  <c r="T1081" i="147"/>
  <c r="S1081" i="147"/>
  <c r="Q1081" i="147"/>
  <c r="P1081" i="147"/>
  <c r="O1081" i="147"/>
  <c r="M1081" i="147"/>
  <c r="L1081" i="147"/>
  <c r="K1081" i="147"/>
  <c r="I1081" i="147"/>
  <c r="H1081" i="147"/>
  <c r="G1081" i="147"/>
  <c r="E1081" i="147"/>
  <c r="D1081" i="147"/>
  <c r="AC1080" i="147"/>
  <c r="AB1080" i="147"/>
  <c r="AA1080" i="147"/>
  <c r="Y1080" i="147"/>
  <c r="X1080" i="147"/>
  <c r="W1080" i="147"/>
  <c r="U1080" i="147"/>
  <c r="T1080" i="147"/>
  <c r="S1080" i="147"/>
  <c r="Q1080" i="147"/>
  <c r="P1080" i="147"/>
  <c r="O1080" i="147"/>
  <c r="M1080" i="147"/>
  <c r="L1080" i="147"/>
  <c r="K1080" i="147"/>
  <c r="I1080" i="147"/>
  <c r="H1080" i="147"/>
  <c r="G1080" i="147"/>
  <c r="E1080" i="147"/>
  <c r="D1080" i="147"/>
  <c r="AC1079" i="147"/>
  <c r="AB1079" i="147"/>
  <c r="AA1079" i="147"/>
  <c r="Y1079" i="147"/>
  <c r="X1079" i="147"/>
  <c r="W1079" i="147"/>
  <c r="U1079" i="147"/>
  <c r="T1079" i="147"/>
  <c r="S1079" i="147"/>
  <c r="Q1079" i="147"/>
  <c r="P1079" i="147"/>
  <c r="O1079" i="147"/>
  <c r="M1079" i="147"/>
  <c r="L1079" i="147"/>
  <c r="K1079" i="147"/>
  <c r="I1079" i="147"/>
  <c r="H1079" i="147"/>
  <c r="G1079" i="147"/>
  <c r="E1079" i="147"/>
  <c r="D1079" i="147"/>
  <c r="AC1078" i="147"/>
  <c r="AB1078" i="147"/>
  <c r="AA1078" i="147"/>
  <c r="Y1078" i="147"/>
  <c r="X1078" i="147"/>
  <c r="W1078" i="147"/>
  <c r="U1078" i="147"/>
  <c r="T1078" i="147"/>
  <c r="S1078" i="147"/>
  <c r="Q1078" i="147"/>
  <c r="P1078" i="147"/>
  <c r="O1078" i="147"/>
  <c r="M1078" i="147"/>
  <c r="L1078" i="147"/>
  <c r="K1078" i="147"/>
  <c r="I1078" i="147"/>
  <c r="H1078" i="147"/>
  <c r="G1078" i="147"/>
  <c r="E1078" i="147"/>
  <c r="D1078" i="147"/>
  <c r="AC1077" i="147"/>
  <c r="AB1077" i="147"/>
  <c r="AA1077" i="147"/>
  <c r="Y1077" i="147"/>
  <c r="X1077" i="147"/>
  <c r="W1077" i="147"/>
  <c r="U1077" i="147"/>
  <c r="T1077" i="147"/>
  <c r="S1077" i="147"/>
  <c r="Q1077" i="147"/>
  <c r="P1077" i="147"/>
  <c r="O1077" i="147"/>
  <c r="M1077" i="147"/>
  <c r="L1077" i="147"/>
  <c r="K1077" i="147"/>
  <c r="I1077" i="147"/>
  <c r="H1077" i="147"/>
  <c r="G1077" i="147"/>
  <c r="E1077" i="147"/>
  <c r="D1077" i="147"/>
  <c r="AC1076" i="147"/>
  <c r="AB1076" i="147"/>
  <c r="AA1076" i="147"/>
  <c r="Y1076" i="147"/>
  <c r="X1076" i="147"/>
  <c r="W1076" i="147"/>
  <c r="U1076" i="147"/>
  <c r="T1076" i="147"/>
  <c r="S1076" i="147"/>
  <c r="Q1076" i="147"/>
  <c r="P1076" i="147"/>
  <c r="O1076" i="147"/>
  <c r="M1076" i="147"/>
  <c r="L1076" i="147"/>
  <c r="K1076" i="147"/>
  <c r="I1076" i="147"/>
  <c r="H1076" i="147"/>
  <c r="G1076" i="147"/>
  <c r="E1076" i="147"/>
  <c r="D1076" i="147"/>
  <c r="AC1075" i="147"/>
  <c r="AB1075" i="147"/>
  <c r="AA1075" i="147"/>
  <c r="Y1075" i="147"/>
  <c r="X1075" i="147"/>
  <c r="W1075" i="147"/>
  <c r="U1075" i="147"/>
  <c r="T1075" i="147"/>
  <c r="S1075" i="147"/>
  <c r="Q1075" i="147"/>
  <c r="P1075" i="147"/>
  <c r="O1075" i="147"/>
  <c r="M1075" i="147"/>
  <c r="L1075" i="147"/>
  <c r="K1075" i="147"/>
  <c r="I1075" i="147"/>
  <c r="H1075" i="147"/>
  <c r="G1075" i="147"/>
  <c r="E1075" i="147"/>
  <c r="D1075" i="147"/>
  <c r="AC1074" i="147"/>
  <c r="AB1074" i="147"/>
  <c r="AA1074" i="147"/>
  <c r="Y1074" i="147"/>
  <c r="X1074" i="147"/>
  <c r="W1074" i="147"/>
  <c r="U1074" i="147"/>
  <c r="T1074" i="147"/>
  <c r="S1074" i="147"/>
  <c r="Q1074" i="147"/>
  <c r="P1074" i="147"/>
  <c r="O1074" i="147"/>
  <c r="M1074" i="147"/>
  <c r="L1074" i="147"/>
  <c r="K1074" i="147"/>
  <c r="I1074" i="147"/>
  <c r="H1074" i="147"/>
  <c r="G1074" i="147"/>
  <c r="E1074" i="147"/>
  <c r="D1074" i="147"/>
  <c r="AC1073" i="147"/>
  <c r="AB1073" i="147"/>
  <c r="AA1073" i="147"/>
  <c r="Y1073" i="147"/>
  <c r="X1073" i="147"/>
  <c r="W1073" i="147"/>
  <c r="U1073" i="147"/>
  <c r="T1073" i="147"/>
  <c r="S1073" i="147"/>
  <c r="Q1073" i="147"/>
  <c r="P1073" i="147"/>
  <c r="O1073" i="147"/>
  <c r="M1073" i="147"/>
  <c r="L1073" i="147"/>
  <c r="K1073" i="147"/>
  <c r="I1073" i="147"/>
  <c r="H1073" i="147"/>
  <c r="G1073" i="147"/>
  <c r="E1073" i="147"/>
  <c r="D1073" i="147"/>
  <c r="AC1072" i="147"/>
  <c r="AB1072" i="147"/>
  <c r="AA1072" i="147"/>
  <c r="Y1072" i="147"/>
  <c r="X1072" i="147"/>
  <c r="W1072" i="147"/>
  <c r="U1072" i="147"/>
  <c r="T1072" i="147"/>
  <c r="S1072" i="147"/>
  <c r="Q1072" i="147"/>
  <c r="P1072" i="147"/>
  <c r="O1072" i="147"/>
  <c r="M1072" i="147"/>
  <c r="L1072" i="147"/>
  <c r="K1072" i="147"/>
  <c r="I1072" i="147"/>
  <c r="H1072" i="147"/>
  <c r="G1072" i="147"/>
  <c r="E1072" i="147"/>
  <c r="D1072" i="147"/>
  <c r="AC1071" i="147"/>
  <c r="AB1071" i="147"/>
  <c r="AA1071" i="147"/>
  <c r="Y1071" i="147"/>
  <c r="X1071" i="147"/>
  <c r="W1071" i="147"/>
  <c r="U1071" i="147"/>
  <c r="T1071" i="147"/>
  <c r="S1071" i="147"/>
  <c r="Q1071" i="147"/>
  <c r="P1071" i="147"/>
  <c r="O1071" i="147"/>
  <c r="M1071" i="147"/>
  <c r="L1071" i="147"/>
  <c r="K1071" i="147"/>
  <c r="I1071" i="147"/>
  <c r="H1071" i="147"/>
  <c r="G1071" i="147"/>
  <c r="E1071" i="147"/>
  <c r="D1071" i="147"/>
  <c r="AC1070" i="147"/>
  <c r="AB1070" i="147"/>
  <c r="AA1070" i="147"/>
  <c r="Y1070" i="147"/>
  <c r="X1070" i="147"/>
  <c r="W1070" i="147"/>
  <c r="U1070" i="147"/>
  <c r="T1070" i="147"/>
  <c r="S1070" i="147"/>
  <c r="Q1070" i="147"/>
  <c r="P1070" i="147"/>
  <c r="O1070" i="147"/>
  <c r="M1070" i="147"/>
  <c r="L1070" i="147"/>
  <c r="K1070" i="147"/>
  <c r="I1070" i="147"/>
  <c r="H1070" i="147"/>
  <c r="G1070" i="147"/>
  <c r="E1070" i="147"/>
  <c r="D1070" i="147"/>
  <c r="AC1069" i="147"/>
  <c r="AB1069" i="147"/>
  <c r="AA1069" i="147"/>
  <c r="Y1069" i="147"/>
  <c r="X1069" i="147"/>
  <c r="W1069" i="147"/>
  <c r="U1069" i="147"/>
  <c r="T1069" i="147"/>
  <c r="S1069" i="147"/>
  <c r="Q1069" i="147"/>
  <c r="P1069" i="147"/>
  <c r="O1069" i="147"/>
  <c r="M1069" i="147"/>
  <c r="L1069" i="147"/>
  <c r="K1069" i="147"/>
  <c r="I1069" i="147"/>
  <c r="H1069" i="147"/>
  <c r="G1069" i="147"/>
  <c r="E1069" i="147"/>
  <c r="D1069" i="147"/>
  <c r="AC1068" i="147"/>
  <c r="AB1068" i="147"/>
  <c r="AA1068" i="147"/>
  <c r="Y1068" i="147"/>
  <c r="X1068" i="147"/>
  <c r="W1068" i="147"/>
  <c r="U1068" i="147"/>
  <c r="T1068" i="147"/>
  <c r="S1068" i="147"/>
  <c r="Q1068" i="147"/>
  <c r="P1068" i="147"/>
  <c r="O1068" i="147"/>
  <c r="M1068" i="147"/>
  <c r="L1068" i="147"/>
  <c r="K1068" i="147"/>
  <c r="I1068" i="147"/>
  <c r="H1068" i="147"/>
  <c r="G1068" i="147"/>
  <c r="E1068" i="147"/>
  <c r="D1068" i="147"/>
  <c r="AA1067" i="147"/>
  <c r="W1067" i="147"/>
  <c r="S1067" i="147"/>
  <c r="O1067" i="147"/>
  <c r="L1067" i="147"/>
  <c r="P1067" i="147" s="1"/>
  <c r="K1067" i="147"/>
  <c r="I1067" i="147"/>
  <c r="H1067" i="147"/>
  <c r="G1067" i="147"/>
  <c r="E1067" i="147"/>
  <c r="D1067" i="147"/>
  <c r="AC1066" i="147"/>
  <c r="AB1066" i="147"/>
  <c r="AA1066" i="147"/>
  <c r="Y1066" i="147"/>
  <c r="X1066" i="147"/>
  <c r="W1066" i="147"/>
  <c r="U1066" i="147"/>
  <c r="T1066" i="147"/>
  <c r="S1066" i="147"/>
  <c r="Q1066" i="147"/>
  <c r="P1066" i="147"/>
  <c r="O1066" i="147"/>
  <c r="M1066" i="147"/>
  <c r="L1066" i="147"/>
  <c r="K1066" i="147"/>
  <c r="I1066" i="147"/>
  <c r="H1066" i="147"/>
  <c r="G1066" i="147"/>
  <c r="E1066" i="147"/>
  <c r="D1066" i="147"/>
  <c r="AC1065" i="147"/>
  <c r="AB1065" i="147"/>
  <c r="AA1065" i="147"/>
  <c r="Y1065" i="147"/>
  <c r="X1065" i="147"/>
  <c r="W1065" i="147"/>
  <c r="U1065" i="147"/>
  <c r="T1065" i="147"/>
  <c r="S1065" i="147"/>
  <c r="Q1065" i="147"/>
  <c r="P1065" i="147"/>
  <c r="O1065" i="147"/>
  <c r="M1065" i="147"/>
  <c r="L1065" i="147"/>
  <c r="K1065" i="147"/>
  <c r="I1065" i="147"/>
  <c r="H1065" i="147"/>
  <c r="G1065" i="147"/>
  <c r="E1065" i="147"/>
  <c r="D1065" i="147"/>
  <c r="AC1064" i="147"/>
  <c r="AB1064" i="147"/>
  <c r="AA1064" i="147"/>
  <c r="Y1064" i="147"/>
  <c r="X1064" i="147"/>
  <c r="W1064" i="147"/>
  <c r="U1064" i="147"/>
  <c r="T1064" i="147"/>
  <c r="S1064" i="147"/>
  <c r="Q1064" i="147"/>
  <c r="P1064" i="147"/>
  <c r="O1064" i="147"/>
  <c r="M1064" i="147"/>
  <c r="L1064" i="147"/>
  <c r="K1064" i="147"/>
  <c r="I1064" i="147"/>
  <c r="H1064" i="147"/>
  <c r="G1064" i="147"/>
  <c r="E1064" i="147"/>
  <c r="D1064" i="147"/>
  <c r="AC1063" i="147"/>
  <c r="AB1063" i="147"/>
  <c r="AA1063" i="147"/>
  <c r="Y1063" i="147"/>
  <c r="X1063" i="147"/>
  <c r="W1063" i="147"/>
  <c r="U1063" i="147"/>
  <c r="T1063" i="147"/>
  <c r="S1063" i="147"/>
  <c r="Q1063" i="147"/>
  <c r="P1063" i="147"/>
  <c r="O1063" i="147"/>
  <c r="M1063" i="147"/>
  <c r="L1063" i="147"/>
  <c r="K1063" i="147"/>
  <c r="I1063" i="147"/>
  <c r="H1063" i="147"/>
  <c r="G1063" i="147"/>
  <c r="E1063" i="147"/>
  <c r="D1063" i="147"/>
  <c r="AC1062" i="147"/>
  <c r="AB1062" i="147"/>
  <c r="AA1062" i="147"/>
  <c r="Y1062" i="147"/>
  <c r="X1062" i="147"/>
  <c r="W1062" i="147"/>
  <c r="U1062" i="147"/>
  <c r="T1062" i="147"/>
  <c r="S1062" i="147"/>
  <c r="Q1062" i="147"/>
  <c r="P1062" i="147"/>
  <c r="O1062" i="147"/>
  <c r="M1062" i="147"/>
  <c r="L1062" i="147"/>
  <c r="K1062" i="147"/>
  <c r="I1062" i="147"/>
  <c r="H1062" i="147"/>
  <c r="G1062" i="147"/>
  <c r="E1062" i="147"/>
  <c r="D1062" i="147"/>
  <c r="AC1061" i="147"/>
  <c r="AB1061" i="147"/>
  <c r="AA1061" i="147"/>
  <c r="Y1061" i="147"/>
  <c r="X1061" i="147"/>
  <c r="W1061" i="147"/>
  <c r="U1061" i="147"/>
  <c r="T1061" i="147"/>
  <c r="S1061" i="147"/>
  <c r="Q1061" i="147"/>
  <c r="P1061" i="147"/>
  <c r="O1061" i="147"/>
  <c r="M1061" i="147"/>
  <c r="L1061" i="147"/>
  <c r="K1061" i="147"/>
  <c r="I1061" i="147"/>
  <c r="H1061" i="147"/>
  <c r="G1061" i="147"/>
  <c r="E1061" i="147"/>
  <c r="D1061" i="147"/>
  <c r="AC1060" i="147"/>
  <c r="AB1060" i="147"/>
  <c r="AA1060" i="147"/>
  <c r="Y1060" i="147"/>
  <c r="X1060" i="147"/>
  <c r="W1060" i="147"/>
  <c r="U1060" i="147"/>
  <c r="T1060" i="147"/>
  <c r="S1060" i="147"/>
  <c r="Q1060" i="147"/>
  <c r="P1060" i="147"/>
  <c r="O1060" i="147"/>
  <c r="M1060" i="147"/>
  <c r="L1060" i="147"/>
  <c r="K1060" i="147"/>
  <c r="I1060" i="147"/>
  <c r="H1060" i="147"/>
  <c r="G1060" i="147"/>
  <c r="E1060" i="147"/>
  <c r="D1060" i="147"/>
  <c r="AC1059" i="147"/>
  <c r="AB1059" i="147"/>
  <c r="AA1059" i="147"/>
  <c r="Y1059" i="147"/>
  <c r="X1059" i="147"/>
  <c r="W1059" i="147"/>
  <c r="U1059" i="147"/>
  <c r="T1059" i="147"/>
  <c r="S1059" i="147"/>
  <c r="Q1059" i="147"/>
  <c r="P1059" i="147"/>
  <c r="O1059" i="147"/>
  <c r="M1059" i="147"/>
  <c r="L1059" i="147"/>
  <c r="K1059" i="147"/>
  <c r="I1059" i="147"/>
  <c r="H1059" i="147"/>
  <c r="G1059" i="147"/>
  <c r="E1059" i="147"/>
  <c r="D1059" i="147"/>
  <c r="AC1058" i="147"/>
  <c r="AB1058" i="147"/>
  <c r="AA1058" i="147"/>
  <c r="Y1058" i="147"/>
  <c r="X1058" i="147"/>
  <c r="W1058" i="147"/>
  <c r="U1058" i="147"/>
  <c r="T1058" i="147"/>
  <c r="S1058" i="147"/>
  <c r="Q1058" i="147"/>
  <c r="P1058" i="147"/>
  <c r="O1058" i="147"/>
  <c r="M1058" i="147"/>
  <c r="L1058" i="147"/>
  <c r="K1058" i="147"/>
  <c r="I1058" i="147"/>
  <c r="H1058" i="147"/>
  <c r="G1058" i="147"/>
  <c r="E1058" i="147"/>
  <c r="D1058" i="147"/>
  <c r="AC1057" i="147"/>
  <c r="AB1057" i="147"/>
  <c r="AA1057" i="147"/>
  <c r="Y1057" i="147"/>
  <c r="X1057" i="147"/>
  <c r="W1057" i="147"/>
  <c r="U1057" i="147"/>
  <c r="T1057" i="147"/>
  <c r="S1057" i="147"/>
  <c r="Q1057" i="147"/>
  <c r="P1057" i="147"/>
  <c r="O1057" i="147"/>
  <c r="M1057" i="147"/>
  <c r="L1057" i="147"/>
  <c r="K1057" i="147"/>
  <c r="I1057" i="147"/>
  <c r="H1057" i="147"/>
  <c r="G1057" i="147"/>
  <c r="E1057" i="147"/>
  <c r="D1057" i="147"/>
  <c r="AC1056" i="147"/>
  <c r="AB1056" i="147"/>
  <c r="AA1056" i="147"/>
  <c r="Y1056" i="147"/>
  <c r="X1056" i="147"/>
  <c r="W1056" i="147"/>
  <c r="U1056" i="147"/>
  <c r="T1056" i="147"/>
  <c r="S1056" i="147"/>
  <c r="Q1056" i="147"/>
  <c r="P1056" i="147"/>
  <c r="O1056" i="147"/>
  <c r="M1056" i="147"/>
  <c r="L1056" i="147"/>
  <c r="K1056" i="147"/>
  <c r="I1056" i="147"/>
  <c r="H1056" i="147"/>
  <c r="G1056" i="147"/>
  <c r="E1056" i="147"/>
  <c r="D1056" i="147"/>
  <c r="AC1055" i="147"/>
  <c r="AB1055" i="147"/>
  <c r="AA1055" i="147"/>
  <c r="Y1055" i="147"/>
  <c r="X1055" i="147"/>
  <c r="W1055" i="147"/>
  <c r="U1055" i="147"/>
  <c r="T1055" i="147"/>
  <c r="S1055" i="147"/>
  <c r="Q1055" i="147"/>
  <c r="P1055" i="147"/>
  <c r="O1055" i="147"/>
  <c r="M1055" i="147"/>
  <c r="L1055" i="147"/>
  <c r="K1055" i="147"/>
  <c r="I1055" i="147"/>
  <c r="H1055" i="147"/>
  <c r="G1055" i="147"/>
  <c r="E1055" i="147"/>
  <c r="D1055" i="147"/>
  <c r="AC1054" i="147"/>
  <c r="AB1054" i="147"/>
  <c r="AA1054" i="147"/>
  <c r="Y1054" i="147"/>
  <c r="X1054" i="147"/>
  <c r="W1054" i="147"/>
  <c r="U1054" i="147"/>
  <c r="T1054" i="147"/>
  <c r="S1054" i="147"/>
  <c r="Q1054" i="147"/>
  <c r="P1054" i="147"/>
  <c r="O1054" i="147"/>
  <c r="M1054" i="147"/>
  <c r="L1054" i="147"/>
  <c r="K1054" i="147"/>
  <c r="I1054" i="147"/>
  <c r="H1054" i="147"/>
  <c r="G1054" i="147"/>
  <c r="E1054" i="147"/>
  <c r="D1054" i="147"/>
  <c r="AC1053" i="147"/>
  <c r="AB1053" i="147"/>
  <c r="AA1053" i="147"/>
  <c r="Y1053" i="147"/>
  <c r="X1053" i="147"/>
  <c r="W1053" i="147"/>
  <c r="U1053" i="147"/>
  <c r="T1053" i="147"/>
  <c r="S1053" i="147"/>
  <c r="Q1053" i="147"/>
  <c r="P1053" i="147"/>
  <c r="O1053" i="147"/>
  <c r="M1053" i="147"/>
  <c r="L1053" i="147"/>
  <c r="K1053" i="147"/>
  <c r="I1053" i="147"/>
  <c r="H1053" i="147"/>
  <c r="G1053" i="147"/>
  <c r="E1053" i="147"/>
  <c r="D1053" i="147"/>
  <c r="AC1052" i="147"/>
  <c r="AB1052" i="147"/>
  <c r="AA1052" i="147"/>
  <c r="Y1052" i="147"/>
  <c r="X1052" i="147"/>
  <c r="W1052" i="147"/>
  <c r="U1052" i="147"/>
  <c r="T1052" i="147"/>
  <c r="S1052" i="147"/>
  <c r="Q1052" i="147"/>
  <c r="P1052" i="147"/>
  <c r="O1052" i="147"/>
  <c r="M1052" i="147"/>
  <c r="L1052" i="147"/>
  <c r="K1052" i="147"/>
  <c r="I1052" i="147"/>
  <c r="H1052" i="147"/>
  <c r="G1052" i="147"/>
  <c r="E1052" i="147"/>
  <c r="D1052" i="147"/>
  <c r="AC1051" i="147"/>
  <c r="AB1051" i="147"/>
  <c r="AA1051" i="147"/>
  <c r="Y1051" i="147"/>
  <c r="X1051" i="147"/>
  <c r="W1051" i="147"/>
  <c r="U1051" i="147"/>
  <c r="T1051" i="147"/>
  <c r="S1051" i="147"/>
  <c r="Q1051" i="147"/>
  <c r="P1051" i="147"/>
  <c r="O1051" i="147"/>
  <c r="M1051" i="147"/>
  <c r="L1051" i="147"/>
  <c r="K1051" i="147"/>
  <c r="I1051" i="147"/>
  <c r="H1051" i="147"/>
  <c r="G1051" i="147"/>
  <c r="E1051" i="147"/>
  <c r="D1051" i="147"/>
  <c r="AC1050" i="147"/>
  <c r="AB1050" i="147"/>
  <c r="AA1050" i="147"/>
  <c r="Y1050" i="147"/>
  <c r="X1050" i="147"/>
  <c r="W1050" i="147"/>
  <c r="U1050" i="147"/>
  <c r="T1050" i="147"/>
  <c r="S1050" i="147"/>
  <c r="Q1050" i="147"/>
  <c r="P1050" i="147"/>
  <c r="O1050" i="147"/>
  <c r="M1050" i="147"/>
  <c r="L1050" i="147"/>
  <c r="K1050" i="147"/>
  <c r="I1050" i="147"/>
  <c r="H1050" i="147"/>
  <c r="G1050" i="147"/>
  <c r="E1050" i="147"/>
  <c r="D1050" i="147"/>
  <c r="AC1049" i="147"/>
  <c r="AB1049" i="147"/>
  <c r="AA1049" i="147"/>
  <c r="Y1049" i="147"/>
  <c r="X1049" i="147"/>
  <c r="W1049" i="147"/>
  <c r="U1049" i="147"/>
  <c r="T1049" i="147"/>
  <c r="S1049" i="147"/>
  <c r="Q1049" i="147"/>
  <c r="P1049" i="147"/>
  <c r="O1049" i="147"/>
  <c r="M1049" i="147"/>
  <c r="L1049" i="147"/>
  <c r="K1049" i="147"/>
  <c r="I1049" i="147"/>
  <c r="H1049" i="147"/>
  <c r="G1049" i="147"/>
  <c r="E1049" i="147"/>
  <c r="D1049" i="147"/>
  <c r="AC1048" i="147"/>
  <c r="AB1048" i="147"/>
  <c r="AA1048" i="147"/>
  <c r="Y1048" i="147"/>
  <c r="X1048" i="147"/>
  <c r="W1048" i="147"/>
  <c r="U1048" i="147"/>
  <c r="T1048" i="147"/>
  <c r="S1048" i="147"/>
  <c r="Q1048" i="147"/>
  <c r="P1048" i="147"/>
  <c r="O1048" i="147"/>
  <c r="M1048" i="147"/>
  <c r="L1048" i="147"/>
  <c r="K1048" i="147"/>
  <c r="I1048" i="147"/>
  <c r="H1048" i="147"/>
  <c r="G1048" i="147"/>
  <c r="E1048" i="147"/>
  <c r="D1048" i="147"/>
  <c r="AC1047" i="147"/>
  <c r="AB1047" i="147"/>
  <c r="AA1047" i="147"/>
  <c r="Y1047" i="147"/>
  <c r="X1047" i="147"/>
  <c r="W1047" i="147"/>
  <c r="U1047" i="147"/>
  <c r="T1047" i="147"/>
  <c r="S1047" i="147"/>
  <c r="Q1047" i="147"/>
  <c r="P1047" i="147"/>
  <c r="O1047" i="147"/>
  <c r="M1047" i="147"/>
  <c r="L1047" i="147"/>
  <c r="K1047" i="147"/>
  <c r="I1047" i="147"/>
  <c r="H1047" i="147"/>
  <c r="G1047" i="147"/>
  <c r="E1047" i="147"/>
  <c r="D1047" i="147"/>
  <c r="AC1046" i="147"/>
  <c r="AB1046" i="147"/>
  <c r="AA1046" i="147"/>
  <c r="Y1046" i="147"/>
  <c r="X1046" i="147"/>
  <c r="W1046" i="147"/>
  <c r="U1046" i="147"/>
  <c r="T1046" i="147"/>
  <c r="S1046" i="147"/>
  <c r="Q1046" i="147"/>
  <c r="P1046" i="147"/>
  <c r="O1046" i="147"/>
  <c r="M1046" i="147"/>
  <c r="L1046" i="147"/>
  <c r="K1046" i="147"/>
  <c r="I1046" i="147"/>
  <c r="H1046" i="147"/>
  <c r="G1046" i="147"/>
  <c r="E1046" i="147"/>
  <c r="D1046" i="147"/>
  <c r="AC1045" i="147"/>
  <c r="AB1045" i="147"/>
  <c r="AA1045" i="147"/>
  <c r="Y1045" i="147"/>
  <c r="X1045" i="147"/>
  <c r="W1045" i="147"/>
  <c r="U1045" i="147"/>
  <c r="T1045" i="147"/>
  <c r="S1045" i="147"/>
  <c r="Q1045" i="147"/>
  <c r="P1045" i="147"/>
  <c r="O1045" i="147"/>
  <c r="M1045" i="147"/>
  <c r="L1045" i="147"/>
  <c r="K1045" i="147"/>
  <c r="I1045" i="147"/>
  <c r="H1045" i="147"/>
  <c r="G1045" i="147"/>
  <c r="E1045" i="147"/>
  <c r="D1045" i="147"/>
  <c r="AC1044" i="147"/>
  <c r="AB1044" i="147"/>
  <c r="AA1044" i="147"/>
  <c r="Y1044" i="147"/>
  <c r="X1044" i="147"/>
  <c r="W1044" i="147"/>
  <c r="U1044" i="147"/>
  <c r="T1044" i="147"/>
  <c r="S1044" i="147"/>
  <c r="Q1044" i="147"/>
  <c r="P1044" i="147"/>
  <c r="O1044" i="147"/>
  <c r="M1044" i="147"/>
  <c r="L1044" i="147"/>
  <c r="K1044" i="147"/>
  <c r="I1044" i="147"/>
  <c r="H1044" i="147"/>
  <c r="G1044" i="147"/>
  <c r="E1044" i="147"/>
  <c r="D1044" i="147"/>
  <c r="AC1043" i="147"/>
  <c r="AB1043" i="147"/>
  <c r="AA1043" i="147"/>
  <c r="Y1043" i="147"/>
  <c r="X1043" i="147"/>
  <c r="W1043" i="147"/>
  <c r="U1043" i="147"/>
  <c r="T1043" i="147"/>
  <c r="S1043" i="147"/>
  <c r="Q1043" i="147"/>
  <c r="P1043" i="147"/>
  <c r="O1043" i="147"/>
  <c r="M1043" i="147"/>
  <c r="L1043" i="147"/>
  <c r="K1043" i="147"/>
  <c r="I1043" i="147"/>
  <c r="H1043" i="147"/>
  <c r="G1043" i="147"/>
  <c r="E1043" i="147"/>
  <c r="D1043" i="147"/>
  <c r="AC1042" i="147"/>
  <c r="AB1042" i="147"/>
  <c r="AA1042" i="147"/>
  <c r="Y1042" i="147"/>
  <c r="X1042" i="147"/>
  <c r="W1042" i="147"/>
  <c r="U1042" i="147"/>
  <c r="T1042" i="147"/>
  <c r="S1042" i="147"/>
  <c r="Q1042" i="147"/>
  <c r="P1042" i="147"/>
  <c r="O1042" i="147"/>
  <c r="M1042" i="147"/>
  <c r="L1042" i="147"/>
  <c r="K1042" i="147"/>
  <c r="I1042" i="147"/>
  <c r="H1042" i="147"/>
  <c r="G1042" i="147"/>
  <c r="E1042" i="147"/>
  <c r="D1042" i="147"/>
  <c r="AC1041" i="147"/>
  <c r="AB1041" i="147"/>
  <c r="AA1041" i="147"/>
  <c r="Y1041" i="147"/>
  <c r="X1041" i="147"/>
  <c r="W1041" i="147"/>
  <c r="U1041" i="147"/>
  <c r="T1041" i="147"/>
  <c r="S1041" i="147"/>
  <c r="Q1041" i="147"/>
  <c r="P1041" i="147"/>
  <c r="O1041" i="147"/>
  <c r="M1041" i="147"/>
  <c r="L1041" i="147"/>
  <c r="K1041" i="147"/>
  <c r="I1041" i="147"/>
  <c r="H1041" i="147"/>
  <c r="G1041" i="147"/>
  <c r="E1041" i="147"/>
  <c r="D1041" i="147"/>
  <c r="AC1040" i="147"/>
  <c r="AB1040" i="147"/>
  <c r="AA1040" i="147"/>
  <c r="Y1040" i="147"/>
  <c r="X1040" i="147"/>
  <c r="W1040" i="147"/>
  <c r="U1040" i="147"/>
  <c r="T1040" i="147"/>
  <c r="S1040" i="147"/>
  <c r="Q1040" i="147"/>
  <c r="P1040" i="147"/>
  <c r="O1040" i="147"/>
  <c r="M1040" i="147"/>
  <c r="L1040" i="147"/>
  <c r="K1040" i="147"/>
  <c r="I1040" i="147"/>
  <c r="H1040" i="147"/>
  <c r="G1040" i="147"/>
  <c r="E1040" i="147"/>
  <c r="D1040" i="147"/>
  <c r="AC1039" i="147"/>
  <c r="AB1039" i="147"/>
  <c r="AA1039" i="147"/>
  <c r="Y1039" i="147"/>
  <c r="X1039" i="147"/>
  <c r="W1039" i="147"/>
  <c r="U1039" i="147"/>
  <c r="T1039" i="147"/>
  <c r="S1039" i="147"/>
  <c r="Q1039" i="147"/>
  <c r="P1039" i="147"/>
  <c r="O1039" i="147"/>
  <c r="M1039" i="147"/>
  <c r="L1039" i="147"/>
  <c r="K1039" i="147"/>
  <c r="I1039" i="147"/>
  <c r="H1039" i="147"/>
  <c r="G1039" i="147"/>
  <c r="E1039" i="147"/>
  <c r="D1039" i="147"/>
  <c r="AC1038" i="147"/>
  <c r="AB1038" i="147"/>
  <c r="AA1038" i="147"/>
  <c r="Y1038" i="147"/>
  <c r="X1038" i="147"/>
  <c r="W1038" i="147"/>
  <c r="U1038" i="147"/>
  <c r="T1038" i="147"/>
  <c r="S1038" i="147"/>
  <c r="Q1038" i="147"/>
  <c r="P1038" i="147"/>
  <c r="O1038" i="147"/>
  <c r="M1038" i="147"/>
  <c r="L1038" i="147"/>
  <c r="K1038" i="147"/>
  <c r="I1038" i="147"/>
  <c r="H1038" i="147"/>
  <c r="G1038" i="147"/>
  <c r="E1038" i="147"/>
  <c r="D1038" i="147"/>
  <c r="AC1037" i="147"/>
  <c r="AB1037" i="147"/>
  <c r="AA1037" i="147"/>
  <c r="Y1037" i="147"/>
  <c r="X1037" i="147"/>
  <c r="W1037" i="147"/>
  <c r="U1037" i="147"/>
  <c r="T1037" i="147"/>
  <c r="S1037" i="147"/>
  <c r="Q1037" i="147"/>
  <c r="P1037" i="147"/>
  <c r="O1037" i="147"/>
  <c r="M1037" i="147"/>
  <c r="L1037" i="147"/>
  <c r="K1037" i="147"/>
  <c r="I1037" i="147"/>
  <c r="H1037" i="147"/>
  <c r="G1037" i="147"/>
  <c r="E1037" i="147"/>
  <c r="D1037" i="147"/>
  <c r="AC1036" i="147"/>
  <c r="AB1036" i="147"/>
  <c r="AA1036" i="147"/>
  <c r="Y1036" i="147"/>
  <c r="X1036" i="147"/>
  <c r="W1036" i="147"/>
  <c r="U1036" i="147"/>
  <c r="T1036" i="147"/>
  <c r="S1036" i="147"/>
  <c r="Q1036" i="147"/>
  <c r="P1036" i="147"/>
  <c r="O1036" i="147"/>
  <c r="M1036" i="147"/>
  <c r="L1036" i="147"/>
  <c r="K1036" i="147"/>
  <c r="I1036" i="147"/>
  <c r="H1036" i="147"/>
  <c r="G1036" i="147"/>
  <c r="E1036" i="147"/>
  <c r="D1036" i="147"/>
  <c r="AC1035" i="147"/>
  <c r="AB1035" i="147"/>
  <c r="AA1035" i="147"/>
  <c r="Y1035" i="147"/>
  <c r="X1035" i="147"/>
  <c r="W1035" i="147"/>
  <c r="U1035" i="147"/>
  <c r="T1035" i="147"/>
  <c r="S1035" i="147"/>
  <c r="Q1035" i="147"/>
  <c r="P1035" i="147"/>
  <c r="O1035" i="147"/>
  <c r="M1035" i="147"/>
  <c r="L1035" i="147"/>
  <c r="K1035" i="147"/>
  <c r="I1035" i="147"/>
  <c r="H1035" i="147"/>
  <c r="G1035" i="147"/>
  <c r="E1035" i="147"/>
  <c r="D1035" i="147"/>
  <c r="AC1034" i="147"/>
  <c r="AB1034" i="147"/>
  <c r="AA1034" i="147"/>
  <c r="Y1034" i="147"/>
  <c r="X1034" i="147"/>
  <c r="W1034" i="147"/>
  <c r="U1034" i="147"/>
  <c r="T1034" i="147"/>
  <c r="S1034" i="147"/>
  <c r="Q1034" i="147"/>
  <c r="P1034" i="147"/>
  <c r="O1034" i="147"/>
  <c r="M1034" i="147"/>
  <c r="L1034" i="147"/>
  <c r="K1034" i="147"/>
  <c r="I1034" i="147"/>
  <c r="H1034" i="147"/>
  <c r="G1034" i="147"/>
  <c r="E1034" i="147"/>
  <c r="D1034" i="147"/>
  <c r="AC1033" i="147"/>
  <c r="AB1033" i="147"/>
  <c r="AA1033" i="147"/>
  <c r="Y1033" i="147"/>
  <c r="X1033" i="147"/>
  <c r="W1033" i="147"/>
  <c r="U1033" i="147"/>
  <c r="T1033" i="147"/>
  <c r="S1033" i="147"/>
  <c r="Q1033" i="147"/>
  <c r="P1033" i="147"/>
  <c r="O1033" i="147"/>
  <c r="M1033" i="147"/>
  <c r="L1033" i="147"/>
  <c r="K1033" i="147"/>
  <c r="I1033" i="147"/>
  <c r="H1033" i="147"/>
  <c r="G1033" i="147"/>
  <c r="E1033" i="147"/>
  <c r="D1033" i="147"/>
  <c r="AC1032" i="147"/>
  <c r="AB1032" i="147"/>
  <c r="AA1032" i="147"/>
  <c r="Y1032" i="147"/>
  <c r="X1032" i="147"/>
  <c r="W1032" i="147"/>
  <c r="U1032" i="147"/>
  <c r="T1032" i="147"/>
  <c r="S1032" i="147"/>
  <c r="Q1032" i="147"/>
  <c r="P1032" i="147"/>
  <c r="O1032" i="147"/>
  <c r="M1032" i="147"/>
  <c r="L1032" i="147"/>
  <c r="K1032" i="147"/>
  <c r="I1032" i="147"/>
  <c r="H1032" i="147"/>
  <c r="G1032" i="147"/>
  <c r="E1032" i="147"/>
  <c r="D1032" i="147"/>
  <c r="AC1031" i="147"/>
  <c r="AB1031" i="147"/>
  <c r="AA1031" i="147"/>
  <c r="Y1031" i="147"/>
  <c r="X1031" i="147"/>
  <c r="W1031" i="147"/>
  <c r="U1031" i="147"/>
  <c r="T1031" i="147"/>
  <c r="S1031" i="147"/>
  <c r="Q1031" i="147"/>
  <c r="P1031" i="147"/>
  <c r="O1031" i="147"/>
  <c r="M1031" i="147"/>
  <c r="L1031" i="147"/>
  <c r="K1031" i="147"/>
  <c r="I1031" i="147"/>
  <c r="H1031" i="147"/>
  <c r="G1031" i="147"/>
  <c r="E1031" i="147"/>
  <c r="D1031" i="147"/>
  <c r="AC1030" i="147"/>
  <c r="AB1030" i="147"/>
  <c r="AA1030" i="147"/>
  <c r="Y1030" i="147"/>
  <c r="X1030" i="147"/>
  <c r="W1030" i="147"/>
  <c r="U1030" i="147"/>
  <c r="T1030" i="147"/>
  <c r="S1030" i="147"/>
  <c r="Q1030" i="147"/>
  <c r="P1030" i="147"/>
  <c r="O1030" i="147"/>
  <c r="M1030" i="147"/>
  <c r="L1030" i="147"/>
  <c r="K1030" i="147"/>
  <c r="I1030" i="147"/>
  <c r="H1030" i="147"/>
  <c r="G1030" i="147"/>
  <c r="E1030" i="147"/>
  <c r="D1030" i="147"/>
  <c r="AC1029" i="147"/>
  <c r="AB1029" i="147"/>
  <c r="AA1029" i="147"/>
  <c r="Y1029" i="147"/>
  <c r="X1029" i="147"/>
  <c r="W1029" i="147"/>
  <c r="U1029" i="147"/>
  <c r="T1029" i="147"/>
  <c r="S1029" i="147"/>
  <c r="Q1029" i="147"/>
  <c r="P1029" i="147"/>
  <c r="O1029" i="147"/>
  <c r="M1029" i="147"/>
  <c r="L1029" i="147"/>
  <c r="K1029" i="147"/>
  <c r="I1029" i="147"/>
  <c r="H1029" i="147"/>
  <c r="G1029" i="147"/>
  <c r="E1029" i="147"/>
  <c r="D1029" i="147"/>
  <c r="AC1028" i="147"/>
  <c r="AB1028" i="147"/>
  <c r="AA1028" i="147"/>
  <c r="Y1028" i="147"/>
  <c r="X1028" i="147"/>
  <c r="W1028" i="147"/>
  <c r="U1028" i="147"/>
  <c r="T1028" i="147"/>
  <c r="S1028" i="147"/>
  <c r="Q1028" i="147"/>
  <c r="P1028" i="147"/>
  <c r="O1028" i="147"/>
  <c r="M1028" i="147"/>
  <c r="L1028" i="147"/>
  <c r="K1028" i="147"/>
  <c r="I1028" i="147"/>
  <c r="H1028" i="147"/>
  <c r="G1028" i="147"/>
  <c r="E1028" i="147"/>
  <c r="D1028" i="147"/>
  <c r="AC1027" i="147"/>
  <c r="AB1027" i="147"/>
  <c r="AA1027" i="147"/>
  <c r="Y1027" i="147"/>
  <c r="X1027" i="147"/>
  <c r="W1027" i="147"/>
  <c r="U1027" i="147"/>
  <c r="T1027" i="147"/>
  <c r="S1027" i="147"/>
  <c r="Q1027" i="147"/>
  <c r="P1027" i="147"/>
  <c r="O1027" i="147"/>
  <c r="M1027" i="147"/>
  <c r="L1027" i="147"/>
  <c r="K1027" i="147"/>
  <c r="I1027" i="147"/>
  <c r="H1027" i="147"/>
  <c r="G1027" i="147"/>
  <c r="E1027" i="147"/>
  <c r="D1027" i="147"/>
  <c r="AC1026" i="147"/>
  <c r="AB1026" i="147"/>
  <c r="AA1026" i="147"/>
  <c r="Y1026" i="147"/>
  <c r="X1026" i="147"/>
  <c r="W1026" i="147"/>
  <c r="U1026" i="147"/>
  <c r="T1026" i="147"/>
  <c r="S1026" i="147"/>
  <c r="Q1026" i="147"/>
  <c r="P1026" i="147"/>
  <c r="O1026" i="147"/>
  <c r="M1026" i="147"/>
  <c r="L1026" i="147"/>
  <c r="K1026" i="147"/>
  <c r="I1026" i="147"/>
  <c r="H1026" i="147"/>
  <c r="G1026" i="147"/>
  <c r="E1026" i="147"/>
  <c r="D1026" i="147"/>
  <c r="AC1025" i="147"/>
  <c r="AB1025" i="147"/>
  <c r="AA1025" i="147"/>
  <c r="Y1025" i="147"/>
  <c r="X1025" i="147"/>
  <c r="W1025" i="147"/>
  <c r="U1025" i="147"/>
  <c r="T1025" i="147"/>
  <c r="S1025" i="147"/>
  <c r="Q1025" i="147"/>
  <c r="P1025" i="147"/>
  <c r="O1025" i="147"/>
  <c r="M1025" i="147"/>
  <c r="L1025" i="147"/>
  <c r="K1025" i="147"/>
  <c r="I1025" i="147"/>
  <c r="H1025" i="147"/>
  <c r="G1025" i="147"/>
  <c r="E1025" i="147"/>
  <c r="D1025" i="147"/>
  <c r="AC1024" i="147"/>
  <c r="AB1024" i="147"/>
  <c r="AA1024" i="147"/>
  <c r="Y1024" i="147"/>
  <c r="X1024" i="147"/>
  <c r="W1024" i="147"/>
  <c r="U1024" i="147"/>
  <c r="T1024" i="147"/>
  <c r="S1024" i="147"/>
  <c r="Q1024" i="147"/>
  <c r="P1024" i="147"/>
  <c r="O1024" i="147"/>
  <c r="M1024" i="147"/>
  <c r="L1024" i="147"/>
  <c r="K1024" i="147"/>
  <c r="I1024" i="147"/>
  <c r="H1024" i="147"/>
  <c r="G1024" i="147"/>
  <c r="E1024" i="147"/>
  <c r="D1024" i="147"/>
  <c r="AC1023" i="147"/>
  <c r="AB1023" i="147"/>
  <c r="AA1023" i="147"/>
  <c r="Y1023" i="147"/>
  <c r="X1023" i="147"/>
  <c r="W1023" i="147"/>
  <c r="U1023" i="147"/>
  <c r="T1023" i="147"/>
  <c r="S1023" i="147"/>
  <c r="Q1023" i="147"/>
  <c r="P1023" i="147"/>
  <c r="O1023" i="147"/>
  <c r="M1023" i="147"/>
  <c r="L1023" i="147"/>
  <c r="K1023" i="147"/>
  <c r="I1023" i="147"/>
  <c r="H1023" i="147"/>
  <c r="G1023" i="147"/>
  <c r="E1023" i="147"/>
  <c r="D1023" i="147"/>
  <c r="AC1022" i="147"/>
  <c r="AB1022" i="147"/>
  <c r="AA1022" i="147"/>
  <c r="Y1022" i="147"/>
  <c r="X1022" i="147"/>
  <c r="W1022" i="147"/>
  <c r="U1022" i="147"/>
  <c r="T1022" i="147"/>
  <c r="S1022" i="147"/>
  <c r="Q1022" i="147"/>
  <c r="P1022" i="147"/>
  <c r="O1022" i="147"/>
  <c r="M1022" i="147"/>
  <c r="L1022" i="147"/>
  <c r="K1022" i="147"/>
  <c r="I1022" i="147"/>
  <c r="H1022" i="147"/>
  <c r="G1022" i="147"/>
  <c r="E1022" i="147"/>
  <c r="D1022" i="147"/>
  <c r="AC1021" i="147"/>
  <c r="AB1021" i="147"/>
  <c r="AA1021" i="147"/>
  <c r="Y1021" i="147"/>
  <c r="X1021" i="147"/>
  <c r="W1021" i="147"/>
  <c r="U1021" i="147"/>
  <c r="T1021" i="147"/>
  <c r="S1021" i="147"/>
  <c r="Q1021" i="147"/>
  <c r="P1021" i="147"/>
  <c r="O1021" i="147"/>
  <c r="M1021" i="147"/>
  <c r="L1021" i="147"/>
  <c r="K1021" i="147"/>
  <c r="I1021" i="147"/>
  <c r="H1021" i="147"/>
  <c r="G1021" i="147"/>
  <c r="E1021" i="147"/>
  <c r="D1021" i="147"/>
  <c r="AC1020" i="147"/>
  <c r="AB1020" i="147"/>
  <c r="AA1020" i="147"/>
  <c r="Y1020" i="147"/>
  <c r="X1020" i="147"/>
  <c r="W1020" i="147"/>
  <c r="U1020" i="147"/>
  <c r="T1020" i="147"/>
  <c r="S1020" i="147"/>
  <c r="Q1020" i="147"/>
  <c r="P1020" i="147"/>
  <c r="O1020" i="147"/>
  <c r="M1020" i="147"/>
  <c r="L1020" i="147"/>
  <c r="K1020" i="147"/>
  <c r="I1020" i="147"/>
  <c r="H1020" i="147"/>
  <c r="G1020" i="147"/>
  <c r="E1020" i="147"/>
  <c r="D1020" i="147"/>
  <c r="AC1019" i="147"/>
  <c r="AB1019" i="147"/>
  <c r="AA1019" i="147"/>
  <c r="Y1019" i="147"/>
  <c r="X1019" i="147"/>
  <c r="W1019" i="147"/>
  <c r="U1019" i="147"/>
  <c r="T1019" i="147"/>
  <c r="S1019" i="147"/>
  <c r="Q1019" i="147"/>
  <c r="P1019" i="147"/>
  <c r="O1019" i="147"/>
  <c r="M1019" i="147"/>
  <c r="L1019" i="147"/>
  <c r="K1019" i="147"/>
  <c r="I1019" i="147"/>
  <c r="H1019" i="147"/>
  <c r="G1019" i="147"/>
  <c r="E1019" i="147"/>
  <c r="D1019" i="147"/>
  <c r="AC1018" i="147"/>
  <c r="AB1018" i="147"/>
  <c r="AA1018" i="147"/>
  <c r="Y1018" i="147"/>
  <c r="X1018" i="147"/>
  <c r="W1018" i="147"/>
  <c r="U1018" i="147"/>
  <c r="T1018" i="147"/>
  <c r="S1018" i="147"/>
  <c r="Q1018" i="147"/>
  <c r="P1018" i="147"/>
  <c r="O1018" i="147"/>
  <c r="M1018" i="147"/>
  <c r="L1018" i="147"/>
  <c r="K1018" i="147"/>
  <c r="I1018" i="147"/>
  <c r="H1018" i="147"/>
  <c r="G1018" i="147"/>
  <c r="E1018" i="147"/>
  <c r="D1018" i="147"/>
  <c r="AC1017" i="147"/>
  <c r="AB1017" i="147"/>
  <c r="AA1017" i="147"/>
  <c r="Y1017" i="147"/>
  <c r="X1017" i="147"/>
  <c r="W1017" i="147"/>
  <c r="U1017" i="147"/>
  <c r="T1017" i="147"/>
  <c r="S1017" i="147"/>
  <c r="Q1017" i="147"/>
  <c r="P1017" i="147"/>
  <c r="O1017" i="147"/>
  <c r="M1017" i="147"/>
  <c r="L1017" i="147"/>
  <c r="K1017" i="147"/>
  <c r="I1017" i="147"/>
  <c r="H1017" i="147"/>
  <c r="G1017" i="147"/>
  <c r="E1017" i="147"/>
  <c r="D1017" i="147"/>
  <c r="AC1016" i="147"/>
  <c r="AB1016" i="147"/>
  <c r="AA1016" i="147"/>
  <c r="Y1016" i="147"/>
  <c r="X1016" i="147"/>
  <c r="W1016" i="147"/>
  <c r="U1016" i="147"/>
  <c r="T1016" i="147"/>
  <c r="S1016" i="147"/>
  <c r="Q1016" i="147"/>
  <c r="P1016" i="147"/>
  <c r="O1016" i="147"/>
  <c r="M1016" i="147"/>
  <c r="L1016" i="147"/>
  <c r="K1016" i="147"/>
  <c r="I1016" i="147"/>
  <c r="H1016" i="147"/>
  <c r="G1016" i="147"/>
  <c r="E1016" i="147"/>
  <c r="D1016" i="147"/>
  <c r="AC1015" i="147"/>
  <c r="AB1015" i="147"/>
  <c r="AA1015" i="147"/>
  <c r="Y1015" i="147"/>
  <c r="X1015" i="147"/>
  <c r="W1015" i="147"/>
  <c r="U1015" i="147"/>
  <c r="T1015" i="147"/>
  <c r="S1015" i="147"/>
  <c r="Q1015" i="147"/>
  <c r="P1015" i="147"/>
  <c r="O1015" i="147"/>
  <c r="M1015" i="147"/>
  <c r="L1015" i="147"/>
  <c r="K1015" i="147"/>
  <c r="I1015" i="147"/>
  <c r="H1015" i="147"/>
  <c r="G1015" i="147"/>
  <c r="E1015" i="147"/>
  <c r="D1015" i="147"/>
  <c r="AC1014" i="147"/>
  <c r="AB1014" i="147"/>
  <c r="AA1014" i="147"/>
  <c r="Y1014" i="147"/>
  <c r="X1014" i="147"/>
  <c r="W1014" i="147"/>
  <c r="U1014" i="147"/>
  <c r="T1014" i="147"/>
  <c r="S1014" i="147"/>
  <c r="Q1014" i="147"/>
  <c r="P1014" i="147"/>
  <c r="O1014" i="147"/>
  <c r="M1014" i="147"/>
  <c r="L1014" i="147"/>
  <c r="K1014" i="147"/>
  <c r="I1014" i="147"/>
  <c r="H1014" i="147"/>
  <c r="G1014" i="147"/>
  <c r="E1014" i="147"/>
  <c r="D1014" i="147"/>
  <c r="AC1013" i="147"/>
  <c r="AB1013" i="147"/>
  <c r="AA1013" i="147"/>
  <c r="Y1013" i="147"/>
  <c r="X1013" i="147"/>
  <c r="W1013" i="147"/>
  <c r="U1013" i="147"/>
  <c r="T1013" i="147"/>
  <c r="S1013" i="147"/>
  <c r="Q1013" i="147"/>
  <c r="P1013" i="147"/>
  <c r="O1013" i="147"/>
  <c r="M1013" i="147"/>
  <c r="L1013" i="147"/>
  <c r="K1013" i="147"/>
  <c r="I1013" i="147"/>
  <c r="H1013" i="147"/>
  <c r="G1013" i="147"/>
  <c r="E1013" i="147"/>
  <c r="D1013" i="147"/>
  <c r="AC1012" i="147"/>
  <c r="AB1012" i="147"/>
  <c r="AA1012" i="147"/>
  <c r="Y1012" i="147"/>
  <c r="X1012" i="147"/>
  <c r="W1012" i="147"/>
  <c r="U1012" i="147"/>
  <c r="T1012" i="147"/>
  <c r="S1012" i="147"/>
  <c r="Q1012" i="147"/>
  <c r="P1012" i="147"/>
  <c r="O1012" i="147"/>
  <c r="M1012" i="147"/>
  <c r="L1012" i="147"/>
  <c r="K1012" i="147"/>
  <c r="I1012" i="147"/>
  <c r="H1012" i="147"/>
  <c r="G1012" i="147"/>
  <c r="E1012" i="147"/>
  <c r="D1012" i="147"/>
  <c r="AC1011" i="147"/>
  <c r="AB1011" i="147"/>
  <c r="AA1011" i="147"/>
  <c r="Y1011" i="147"/>
  <c r="X1011" i="147"/>
  <c r="W1011" i="147"/>
  <c r="U1011" i="147"/>
  <c r="T1011" i="147"/>
  <c r="S1011" i="147"/>
  <c r="Q1011" i="147"/>
  <c r="P1011" i="147"/>
  <c r="O1011" i="147"/>
  <c r="M1011" i="147"/>
  <c r="L1011" i="147"/>
  <c r="K1011" i="147"/>
  <c r="I1011" i="147"/>
  <c r="H1011" i="147"/>
  <c r="G1011" i="147"/>
  <c r="E1011" i="147"/>
  <c r="D1011" i="147"/>
  <c r="AC1010" i="147"/>
  <c r="AB1010" i="147"/>
  <c r="AA1010" i="147"/>
  <c r="Y1010" i="147"/>
  <c r="X1010" i="147"/>
  <c r="W1010" i="147"/>
  <c r="U1010" i="147"/>
  <c r="T1010" i="147"/>
  <c r="S1010" i="147"/>
  <c r="Q1010" i="147"/>
  <c r="P1010" i="147"/>
  <c r="O1010" i="147"/>
  <c r="M1010" i="147"/>
  <c r="L1010" i="147"/>
  <c r="K1010" i="147"/>
  <c r="I1010" i="147"/>
  <c r="H1010" i="147"/>
  <c r="G1010" i="147"/>
  <c r="E1010" i="147"/>
  <c r="D1010" i="147"/>
  <c r="AC1009" i="147"/>
  <c r="AB1009" i="147"/>
  <c r="AA1009" i="147"/>
  <c r="Y1009" i="147"/>
  <c r="X1009" i="147"/>
  <c r="W1009" i="147"/>
  <c r="U1009" i="147"/>
  <c r="T1009" i="147"/>
  <c r="S1009" i="147"/>
  <c r="Q1009" i="147"/>
  <c r="P1009" i="147"/>
  <c r="O1009" i="147"/>
  <c r="M1009" i="147"/>
  <c r="L1009" i="147"/>
  <c r="K1009" i="147"/>
  <c r="I1009" i="147"/>
  <c r="H1009" i="147"/>
  <c r="G1009" i="147"/>
  <c r="E1009" i="147"/>
  <c r="D1009" i="147"/>
  <c r="AC1008" i="147"/>
  <c r="AB1008" i="147"/>
  <c r="AA1008" i="147"/>
  <c r="Y1008" i="147"/>
  <c r="X1008" i="147"/>
  <c r="W1008" i="147"/>
  <c r="U1008" i="147"/>
  <c r="T1008" i="147"/>
  <c r="S1008" i="147"/>
  <c r="Q1008" i="147"/>
  <c r="P1008" i="147"/>
  <c r="O1008" i="147"/>
  <c r="M1008" i="147"/>
  <c r="L1008" i="147"/>
  <c r="K1008" i="147"/>
  <c r="I1008" i="147"/>
  <c r="H1008" i="147"/>
  <c r="G1008" i="147"/>
  <c r="E1008" i="147"/>
  <c r="D1008" i="147"/>
  <c r="AC1007" i="147"/>
  <c r="AB1007" i="147"/>
  <c r="AA1007" i="147"/>
  <c r="Y1007" i="147"/>
  <c r="X1007" i="147"/>
  <c r="W1007" i="147"/>
  <c r="U1007" i="147"/>
  <c r="T1007" i="147"/>
  <c r="S1007" i="147"/>
  <c r="Q1007" i="147"/>
  <c r="P1007" i="147"/>
  <c r="O1007" i="147"/>
  <c r="M1007" i="147"/>
  <c r="L1007" i="147"/>
  <c r="K1007" i="147"/>
  <c r="I1007" i="147"/>
  <c r="H1007" i="147"/>
  <c r="G1007" i="147"/>
  <c r="E1007" i="147"/>
  <c r="D1007" i="147"/>
  <c r="AC1006" i="147"/>
  <c r="AB1006" i="147"/>
  <c r="AA1006" i="147"/>
  <c r="Y1006" i="147"/>
  <c r="X1006" i="147"/>
  <c r="W1006" i="147"/>
  <c r="U1006" i="147"/>
  <c r="T1006" i="147"/>
  <c r="S1006" i="147"/>
  <c r="Q1006" i="147"/>
  <c r="P1006" i="147"/>
  <c r="O1006" i="147"/>
  <c r="M1006" i="147"/>
  <c r="L1006" i="147"/>
  <c r="K1006" i="147"/>
  <c r="I1006" i="147"/>
  <c r="H1006" i="147"/>
  <c r="G1006" i="147"/>
  <c r="E1006" i="147"/>
  <c r="D1006" i="147"/>
  <c r="AC1005" i="147"/>
  <c r="AB1005" i="147"/>
  <c r="AA1005" i="147"/>
  <c r="Y1005" i="147"/>
  <c r="X1005" i="147"/>
  <c r="W1005" i="147"/>
  <c r="U1005" i="147"/>
  <c r="T1005" i="147"/>
  <c r="S1005" i="147"/>
  <c r="Q1005" i="147"/>
  <c r="P1005" i="147"/>
  <c r="O1005" i="147"/>
  <c r="M1005" i="147"/>
  <c r="L1005" i="147"/>
  <c r="K1005" i="147"/>
  <c r="I1005" i="147"/>
  <c r="H1005" i="147"/>
  <c r="G1005" i="147"/>
  <c r="E1005" i="147"/>
  <c r="D1005" i="147"/>
  <c r="AA1004" i="147"/>
  <c r="W1004" i="147"/>
  <c r="S1004" i="147"/>
  <c r="O1004" i="147"/>
  <c r="M1004" i="147"/>
  <c r="L1004" i="147"/>
  <c r="P1004" i="147" s="1"/>
  <c r="K1004" i="147"/>
  <c r="I1004" i="147"/>
  <c r="H1004" i="147"/>
  <c r="G1004" i="147"/>
  <c r="E1004" i="147"/>
  <c r="D1004" i="147"/>
  <c r="AC1003" i="147"/>
  <c r="AB1003" i="147"/>
  <c r="AA1003" i="147"/>
  <c r="Y1003" i="147"/>
  <c r="X1003" i="147"/>
  <c r="W1003" i="147"/>
  <c r="U1003" i="147"/>
  <c r="T1003" i="147"/>
  <c r="S1003" i="147"/>
  <c r="Q1003" i="147"/>
  <c r="P1003" i="147"/>
  <c r="O1003" i="147"/>
  <c r="M1003" i="147"/>
  <c r="L1003" i="147"/>
  <c r="K1003" i="147"/>
  <c r="I1003" i="147"/>
  <c r="H1003" i="147"/>
  <c r="G1003" i="147"/>
  <c r="E1003" i="147"/>
  <c r="D1003" i="147"/>
  <c r="AC1002" i="147"/>
  <c r="AB1002" i="147"/>
  <c r="AA1002" i="147"/>
  <c r="Y1002" i="147"/>
  <c r="X1002" i="147"/>
  <c r="W1002" i="147"/>
  <c r="U1002" i="147"/>
  <c r="T1002" i="147"/>
  <c r="S1002" i="147"/>
  <c r="Q1002" i="147"/>
  <c r="P1002" i="147"/>
  <c r="O1002" i="147"/>
  <c r="M1002" i="147"/>
  <c r="L1002" i="147"/>
  <c r="K1002" i="147"/>
  <c r="I1002" i="147"/>
  <c r="H1002" i="147"/>
  <c r="G1002" i="147"/>
  <c r="E1002" i="147"/>
  <c r="D1002" i="147"/>
  <c r="AC1001" i="147"/>
  <c r="AB1001" i="147"/>
  <c r="AA1001" i="147"/>
  <c r="Y1001" i="147"/>
  <c r="X1001" i="147"/>
  <c r="W1001" i="147"/>
  <c r="U1001" i="147"/>
  <c r="T1001" i="147"/>
  <c r="S1001" i="147"/>
  <c r="Q1001" i="147"/>
  <c r="P1001" i="147"/>
  <c r="O1001" i="147"/>
  <c r="M1001" i="147"/>
  <c r="L1001" i="147"/>
  <c r="K1001" i="147"/>
  <c r="I1001" i="147"/>
  <c r="H1001" i="147"/>
  <c r="G1001" i="147"/>
  <c r="E1001" i="147"/>
  <c r="D1001" i="147"/>
  <c r="AC1000" i="147"/>
  <c r="AB1000" i="147"/>
  <c r="AA1000" i="147"/>
  <c r="Y1000" i="147"/>
  <c r="X1000" i="147"/>
  <c r="W1000" i="147"/>
  <c r="U1000" i="147"/>
  <c r="T1000" i="147"/>
  <c r="S1000" i="147"/>
  <c r="Q1000" i="147"/>
  <c r="P1000" i="147"/>
  <c r="O1000" i="147"/>
  <c r="M1000" i="147"/>
  <c r="L1000" i="147"/>
  <c r="K1000" i="147"/>
  <c r="I1000" i="147"/>
  <c r="H1000" i="147"/>
  <c r="G1000" i="147"/>
  <c r="E1000" i="147"/>
  <c r="D1000" i="147"/>
  <c r="AC999" i="147"/>
  <c r="AB999" i="147"/>
  <c r="AA999" i="147"/>
  <c r="Y999" i="147"/>
  <c r="X999" i="147"/>
  <c r="W999" i="147"/>
  <c r="U999" i="147"/>
  <c r="T999" i="147"/>
  <c r="S999" i="147"/>
  <c r="Q999" i="147"/>
  <c r="P999" i="147"/>
  <c r="O999" i="147"/>
  <c r="M999" i="147"/>
  <c r="L999" i="147"/>
  <c r="K999" i="147"/>
  <c r="I999" i="147"/>
  <c r="H999" i="147"/>
  <c r="G999" i="147"/>
  <c r="E999" i="147"/>
  <c r="D999" i="147"/>
  <c r="AC998" i="147"/>
  <c r="AB998" i="147"/>
  <c r="AA998" i="147"/>
  <c r="Y998" i="147"/>
  <c r="X998" i="147"/>
  <c r="W998" i="147"/>
  <c r="U998" i="147"/>
  <c r="T998" i="147"/>
  <c r="S998" i="147"/>
  <c r="Q998" i="147"/>
  <c r="P998" i="147"/>
  <c r="O998" i="147"/>
  <c r="M998" i="147"/>
  <c r="L998" i="147"/>
  <c r="K998" i="147"/>
  <c r="I998" i="147"/>
  <c r="H998" i="147"/>
  <c r="G998" i="147"/>
  <c r="E998" i="147"/>
  <c r="D998" i="147"/>
  <c r="AC997" i="147"/>
  <c r="AB997" i="147"/>
  <c r="AA997" i="147"/>
  <c r="Y997" i="147"/>
  <c r="X997" i="147"/>
  <c r="W997" i="147"/>
  <c r="U997" i="147"/>
  <c r="T997" i="147"/>
  <c r="S997" i="147"/>
  <c r="Q997" i="147"/>
  <c r="P997" i="147"/>
  <c r="O997" i="147"/>
  <c r="M997" i="147"/>
  <c r="L997" i="147"/>
  <c r="K997" i="147"/>
  <c r="I997" i="147"/>
  <c r="H997" i="147"/>
  <c r="G997" i="147"/>
  <c r="E997" i="147"/>
  <c r="D997" i="147"/>
  <c r="AC996" i="147"/>
  <c r="AB996" i="147"/>
  <c r="AA996" i="147"/>
  <c r="Y996" i="147"/>
  <c r="X996" i="147"/>
  <c r="W996" i="147"/>
  <c r="U996" i="147"/>
  <c r="T996" i="147"/>
  <c r="S996" i="147"/>
  <c r="Q996" i="147"/>
  <c r="P996" i="147"/>
  <c r="O996" i="147"/>
  <c r="M996" i="147"/>
  <c r="L996" i="147"/>
  <c r="K996" i="147"/>
  <c r="I996" i="147"/>
  <c r="H996" i="147"/>
  <c r="G996" i="147"/>
  <c r="E996" i="147"/>
  <c r="D996" i="147"/>
  <c r="AC995" i="147"/>
  <c r="AB995" i="147"/>
  <c r="AA995" i="147"/>
  <c r="Y995" i="147"/>
  <c r="X995" i="147"/>
  <c r="W995" i="147"/>
  <c r="U995" i="147"/>
  <c r="T995" i="147"/>
  <c r="S995" i="147"/>
  <c r="Q995" i="147"/>
  <c r="P995" i="147"/>
  <c r="O995" i="147"/>
  <c r="M995" i="147"/>
  <c r="L995" i="147"/>
  <c r="K995" i="147"/>
  <c r="I995" i="147"/>
  <c r="H995" i="147"/>
  <c r="G995" i="147"/>
  <c r="E995" i="147"/>
  <c r="D995" i="147"/>
  <c r="AC994" i="147"/>
  <c r="AB994" i="147"/>
  <c r="AA994" i="147"/>
  <c r="Y994" i="147"/>
  <c r="X994" i="147"/>
  <c r="W994" i="147"/>
  <c r="U994" i="147"/>
  <c r="T994" i="147"/>
  <c r="S994" i="147"/>
  <c r="Q994" i="147"/>
  <c r="P994" i="147"/>
  <c r="O994" i="147"/>
  <c r="M994" i="147"/>
  <c r="L994" i="147"/>
  <c r="K994" i="147"/>
  <c r="I994" i="147"/>
  <c r="H994" i="147"/>
  <c r="G994" i="147"/>
  <c r="E994" i="147"/>
  <c r="D994" i="147"/>
  <c r="AC993" i="147"/>
  <c r="AB993" i="147"/>
  <c r="AA993" i="147"/>
  <c r="Y993" i="147"/>
  <c r="X993" i="147"/>
  <c r="W993" i="147"/>
  <c r="U993" i="147"/>
  <c r="T993" i="147"/>
  <c r="S993" i="147"/>
  <c r="Q993" i="147"/>
  <c r="P993" i="147"/>
  <c r="O993" i="147"/>
  <c r="M993" i="147"/>
  <c r="L993" i="147"/>
  <c r="K993" i="147"/>
  <c r="I993" i="147"/>
  <c r="H993" i="147"/>
  <c r="G993" i="147"/>
  <c r="E993" i="147"/>
  <c r="D993" i="147"/>
  <c r="AC992" i="147"/>
  <c r="AB992" i="147"/>
  <c r="AA992" i="147"/>
  <c r="Y992" i="147"/>
  <c r="X992" i="147"/>
  <c r="W992" i="147"/>
  <c r="U992" i="147"/>
  <c r="T992" i="147"/>
  <c r="S992" i="147"/>
  <c r="Q992" i="147"/>
  <c r="P992" i="147"/>
  <c r="O992" i="147"/>
  <c r="M992" i="147"/>
  <c r="L992" i="147"/>
  <c r="K992" i="147"/>
  <c r="I992" i="147"/>
  <c r="H992" i="147"/>
  <c r="G992" i="147"/>
  <c r="E992" i="147"/>
  <c r="D992" i="147"/>
  <c r="AC991" i="147"/>
  <c r="AB991" i="147"/>
  <c r="AA991" i="147"/>
  <c r="Y991" i="147"/>
  <c r="X991" i="147"/>
  <c r="W991" i="147"/>
  <c r="U991" i="147"/>
  <c r="T991" i="147"/>
  <c r="S991" i="147"/>
  <c r="Q991" i="147"/>
  <c r="P991" i="147"/>
  <c r="O991" i="147"/>
  <c r="M991" i="147"/>
  <c r="L991" i="147"/>
  <c r="K991" i="147"/>
  <c r="I991" i="147"/>
  <c r="H991" i="147"/>
  <c r="G991" i="147"/>
  <c r="E991" i="147"/>
  <c r="D991" i="147"/>
  <c r="AC990" i="147"/>
  <c r="AB990" i="147"/>
  <c r="AA990" i="147"/>
  <c r="Y990" i="147"/>
  <c r="X990" i="147"/>
  <c r="W990" i="147"/>
  <c r="U990" i="147"/>
  <c r="T990" i="147"/>
  <c r="S990" i="147"/>
  <c r="Q990" i="147"/>
  <c r="P990" i="147"/>
  <c r="O990" i="147"/>
  <c r="M990" i="147"/>
  <c r="L990" i="147"/>
  <c r="K990" i="147"/>
  <c r="I990" i="147"/>
  <c r="H990" i="147"/>
  <c r="G990" i="147"/>
  <c r="E990" i="147"/>
  <c r="D990" i="147"/>
  <c r="AC989" i="147"/>
  <c r="AB989" i="147"/>
  <c r="AA989" i="147"/>
  <c r="Y989" i="147"/>
  <c r="X989" i="147"/>
  <c r="W989" i="147"/>
  <c r="U989" i="147"/>
  <c r="T989" i="147"/>
  <c r="S989" i="147"/>
  <c r="Q989" i="147"/>
  <c r="P989" i="147"/>
  <c r="O989" i="147"/>
  <c r="M989" i="147"/>
  <c r="L989" i="147"/>
  <c r="K989" i="147"/>
  <c r="I989" i="147"/>
  <c r="H989" i="147"/>
  <c r="G989" i="147"/>
  <c r="E989" i="147"/>
  <c r="D989" i="147"/>
  <c r="AC988" i="147"/>
  <c r="AB988" i="147"/>
  <c r="AA988" i="147"/>
  <c r="Y988" i="147"/>
  <c r="X988" i="147"/>
  <c r="W988" i="147"/>
  <c r="U988" i="147"/>
  <c r="T988" i="147"/>
  <c r="S988" i="147"/>
  <c r="Q988" i="147"/>
  <c r="P988" i="147"/>
  <c r="O988" i="147"/>
  <c r="M988" i="147"/>
  <c r="L988" i="147"/>
  <c r="K988" i="147"/>
  <c r="I988" i="147"/>
  <c r="H988" i="147"/>
  <c r="G988" i="147"/>
  <c r="E988" i="147"/>
  <c r="D988" i="147"/>
  <c r="AC987" i="147"/>
  <c r="AB987" i="147"/>
  <c r="AA987" i="147"/>
  <c r="Y987" i="147"/>
  <c r="X987" i="147"/>
  <c r="W987" i="147"/>
  <c r="U987" i="147"/>
  <c r="T987" i="147"/>
  <c r="S987" i="147"/>
  <c r="Q987" i="147"/>
  <c r="P987" i="147"/>
  <c r="O987" i="147"/>
  <c r="M987" i="147"/>
  <c r="L987" i="147"/>
  <c r="K987" i="147"/>
  <c r="I987" i="147"/>
  <c r="H987" i="147"/>
  <c r="G987" i="147"/>
  <c r="E987" i="147"/>
  <c r="D987" i="147"/>
  <c r="AC986" i="147"/>
  <c r="AB986" i="147"/>
  <c r="AA986" i="147"/>
  <c r="Y986" i="147"/>
  <c r="X986" i="147"/>
  <c r="W986" i="147"/>
  <c r="U986" i="147"/>
  <c r="T986" i="147"/>
  <c r="S986" i="147"/>
  <c r="Q986" i="147"/>
  <c r="P986" i="147"/>
  <c r="O986" i="147"/>
  <c r="M986" i="147"/>
  <c r="L986" i="147"/>
  <c r="K986" i="147"/>
  <c r="I986" i="147"/>
  <c r="H986" i="147"/>
  <c r="G986" i="147"/>
  <c r="E986" i="147"/>
  <c r="D986" i="147"/>
  <c r="AC985" i="147"/>
  <c r="AB985" i="147"/>
  <c r="AA985" i="147"/>
  <c r="Y985" i="147"/>
  <c r="X985" i="147"/>
  <c r="W985" i="147"/>
  <c r="U985" i="147"/>
  <c r="T985" i="147"/>
  <c r="S985" i="147"/>
  <c r="Q985" i="147"/>
  <c r="P985" i="147"/>
  <c r="O985" i="147"/>
  <c r="M985" i="147"/>
  <c r="L985" i="147"/>
  <c r="K985" i="147"/>
  <c r="I985" i="147"/>
  <c r="H985" i="147"/>
  <c r="G985" i="147"/>
  <c r="E985" i="147"/>
  <c r="D985" i="147"/>
  <c r="AC984" i="147"/>
  <c r="AB984" i="147"/>
  <c r="AA984" i="147"/>
  <c r="Y984" i="147"/>
  <c r="X984" i="147"/>
  <c r="W984" i="147"/>
  <c r="U984" i="147"/>
  <c r="T984" i="147"/>
  <c r="S984" i="147"/>
  <c r="Q984" i="147"/>
  <c r="P984" i="147"/>
  <c r="O984" i="147"/>
  <c r="M984" i="147"/>
  <c r="L984" i="147"/>
  <c r="K984" i="147"/>
  <c r="I984" i="147"/>
  <c r="H984" i="147"/>
  <c r="G984" i="147"/>
  <c r="E984" i="147"/>
  <c r="D984" i="147"/>
  <c r="AC983" i="147"/>
  <c r="AB983" i="147"/>
  <c r="AA983" i="147"/>
  <c r="Y983" i="147"/>
  <c r="X983" i="147"/>
  <c r="W983" i="147"/>
  <c r="U983" i="147"/>
  <c r="T983" i="147"/>
  <c r="S983" i="147"/>
  <c r="Q983" i="147"/>
  <c r="P983" i="147"/>
  <c r="O983" i="147"/>
  <c r="M983" i="147"/>
  <c r="L983" i="147"/>
  <c r="K983" i="147"/>
  <c r="I983" i="147"/>
  <c r="H983" i="147"/>
  <c r="G983" i="147"/>
  <c r="E983" i="147"/>
  <c r="D983" i="147"/>
  <c r="AC982" i="147"/>
  <c r="AB982" i="147"/>
  <c r="AA982" i="147"/>
  <c r="Y982" i="147"/>
  <c r="X982" i="147"/>
  <c r="W982" i="147"/>
  <c r="U982" i="147"/>
  <c r="T982" i="147"/>
  <c r="S982" i="147"/>
  <c r="Q982" i="147"/>
  <c r="P982" i="147"/>
  <c r="O982" i="147"/>
  <c r="M982" i="147"/>
  <c r="L982" i="147"/>
  <c r="K982" i="147"/>
  <c r="I982" i="147"/>
  <c r="H982" i="147"/>
  <c r="G982" i="147"/>
  <c r="E982" i="147"/>
  <c r="D982" i="147"/>
  <c r="AC981" i="147"/>
  <c r="AB981" i="147"/>
  <c r="AA981" i="147"/>
  <c r="Y981" i="147"/>
  <c r="X981" i="147"/>
  <c r="W981" i="147"/>
  <c r="U981" i="147"/>
  <c r="T981" i="147"/>
  <c r="S981" i="147"/>
  <c r="Q981" i="147"/>
  <c r="P981" i="147"/>
  <c r="O981" i="147"/>
  <c r="M981" i="147"/>
  <c r="L981" i="147"/>
  <c r="K981" i="147"/>
  <c r="I981" i="147"/>
  <c r="H981" i="147"/>
  <c r="G981" i="147"/>
  <c r="E981" i="147"/>
  <c r="D981" i="147"/>
  <c r="AC980" i="147"/>
  <c r="AB980" i="147"/>
  <c r="AA980" i="147"/>
  <c r="Y980" i="147"/>
  <c r="X980" i="147"/>
  <c r="W980" i="147"/>
  <c r="U980" i="147"/>
  <c r="T980" i="147"/>
  <c r="S980" i="147"/>
  <c r="Q980" i="147"/>
  <c r="P980" i="147"/>
  <c r="O980" i="147"/>
  <c r="M980" i="147"/>
  <c r="L980" i="147"/>
  <c r="K980" i="147"/>
  <c r="I980" i="147"/>
  <c r="H980" i="147"/>
  <c r="G980" i="147"/>
  <c r="E980" i="147"/>
  <c r="D980" i="147"/>
  <c r="AC979" i="147"/>
  <c r="AB979" i="147"/>
  <c r="AA979" i="147"/>
  <c r="Y979" i="147"/>
  <c r="X979" i="147"/>
  <c r="W979" i="147"/>
  <c r="U979" i="147"/>
  <c r="T979" i="147"/>
  <c r="S979" i="147"/>
  <c r="Q979" i="147"/>
  <c r="P979" i="147"/>
  <c r="O979" i="147"/>
  <c r="M979" i="147"/>
  <c r="L979" i="147"/>
  <c r="K979" i="147"/>
  <c r="I979" i="147"/>
  <c r="H979" i="147"/>
  <c r="G979" i="147"/>
  <c r="E979" i="147"/>
  <c r="D979" i="147"/>
  <c r="AC978" i="147"/>
  <c r="AB978" i="147"/>
  <c r="AA978" i="147"/>
  <c r="Y978" i="147"/>
  <c r="X978" i="147"/>
  <c r="W978" i="147"/>
  <c r="U978" i="147"/>
  <c r="T978" i="147"/>
  <c r="S978" i="147"/>
  <c r="Q978" i="147"/>
  <c r="P978" i="147"/>
  <c r="O978" i="147"/>
  <c r="M978" i="147"/>
  <c r="L978" i="147"/>
  <c r="K978" i="147"/>
  <c r="I978" i="147"/>
  <c r="H978" i="147"/>
  <c r="G978" i="147"/>
  <c r="E978" i="147"/>
  <c r="D978" i="147"/>
  <c r="AC977" i="147"/>
  <c r="AB977" i="147"/>
  <c r="AA977" i="147"/>
  <c r="Y977" i="147"/>
  <c r="X977" i="147"/>
  <c r="W977" i="147"/>
  <c r="U977" i="147"/>
  <c r="T977" i="147"/>
  <c r="S977" i="147"/>
  <c r="Q977" i="147"/>
  <c r="P977" i="147"/>
  <c r="O977" i="147"/>
  <c r="M977" i="147"/>
  <c r="L977" i="147"/>
  <c r="K977" i="147"/>
  <c r="I977" i="147"/>
  <c r="H977" i="147"/>
  <c r="G977" i="147"/>
  <c r="E977" i="147"/>
  <c r="D977" i="147"/>
  <c r="AC976" i="147"/>
  <c r="AB976" i="147"/>
  <c r="AA976" i="147"/>
  <c r="Y976" i="147"/>
  <c r="X976" i="147"/>
  <c r="W976" i="147"/>
  <c r="U976" i="147"/>
  <c r="T976" i="147"/>
  <c r="S976" i="147"/>
  <c r="Q976" i="147"/>
  <c r="P976" i="147"/>
  <c r="O976" i="147"/>
  <c r="M976" i="147"/>
  <c r="L976" i="147"/>
  <c r="K976" i="147"/>
  <c r="I976" i="147"/>
  <c r="H976" i="147"/>
  <c r="G976" i="147"/>
  <c r="E976" i="147"/>
  <c r="D976" i="147"/>
  <c r="AC975" i="147"/>
  <c r="AB975" i="147"/>
  <c r="AA975" i="147"/>
  <c r="Y975" i="147"/>
  <c r="X975" i="147"/>
  <c r="W975" i="147"/>
  <c r="U975" i="147"/>
  <c r="T975" i="147"/>
  <c r="S975" i="147"/>
  <c r="Q975" i="147"/>
  <c r="P975" i="147"/>
  <c r="O975" i="147"/>
  <c r="M975" i="147"/>
  <c r="L975" i="147"/>
  <c r="K975" i="147"/>
  <c r="I975" i="147"/>
  <c r="H975" i="147"/>
  <c r="G975" i="147"/>
  <c r="E975" i="147"/>
  <c r="D975" i="147"/>
  <c r="AC974" i="147"/>
  <c r="AB974" i="147"/>
  <c r="AA974" i="147"/>
  <c r="Y974" i="147"/>
  <c r="X974" i="147"/>
  <c r="W974" i="147"/>
  <c r="U974" i="147"/>
  <c r="T974" i="147"/>
  <c r="S974" i="147"/>
  <c r="Q974" i="147"/>
  <c r="P974" i="147"/>
  <c r="O974" i="147"/>
  <c r="M974" i="147"/>
  <c r="L974" i="147"/>
  <c r="K974" i="147"/>
  <c r="I974" i="147"/>
  <c r="H974" i="147"/>
  <c r="G974" i="147"/>
  <c r="E974" i="147"/>
  <c r="D974" i="147"/>
  <c r="AC973" i="147"/>
  <c r="AB973" i="147"/>
  <c r="AA973" i="147"/>
  <c r="Y973" i="147"/>
  <c r="X973" i="147"/>
  <c r="W973" i="147"/>
  <c r="U973" i="147"/>
  <c r="T973" i="147"/>
  <c r="S973" i="147"/>
  <c r="Q973" i="147"/>
  <c r="P973" i="147"/>
  <c r="O973" i="147"/>
  <c r="M973" i="147"/>
  <c r="L973" i="147"/>
  <c r="K973" i="147"/>
  <c r="I973" i="147"/>
  <c r="H973" i="147"/>
  <c r="G973" i="147"/>
  <c r="E973" i="147"/>
  <c r="D973" i="147"/>
  <c r="AC972" i="147"/>
  <c r="AB972" i="147"/>
  <c r="AA972" i="147"/>
  <c r="Y972" i="147"/>
  <c r="X972" i="147"/>
  <c r="W972" i="147"/>
  <c r="U972" i="147"/>
  <c r="T972" i="147"/>
  <c r="S972" i="147"/>
  <c r="Q972" i="147"/>
  <c r="P972" i="147"/>
  <c r="O972" i="147"/>
  <c r="M972" i="147"/>
  <c r="L972" i="147"/>
  <c r="K972" i="147"/>
  <c r="I972" i="147"/>
  <c r="H972" i="147"/>
  <c r="G972" i="147"/>
  <c r="E972" i="147"/>
  <c r="D972" i="147"/>
  <c r="AC971" i="147"/>
  <c r="AB971" i="147"/>
  <c r="AA971" i="147"/>
  <c r="Y971" i="147"/>
  <c r="X971" i="147"/>
  <c r="W971" i="147"/>
  <c r="U971" i="147"/>
  <c r="T971" i="147"/>
  <c r="S971" i="147"/>
  <c r="Q971" i="147"/>
  <c r="P971" i="147"/>
  <c r="O971" i="147"/>
  <c r="M971" i="147"/>
  <c r="L971" i="147"/>
  <c r="K971" i="147"/>
  <c r="I971" i="147"/>
  <c r="H971" i="147"/>
  <c r="G971" i="147"/>
  <c r="E971" i="147"/>
  <c r="D971" i="147"/>
  <c r="AC970" i="147"/>
  <c r="AB970" i="147"/>
  <c r="AA970" i="147"/>
  <c r="Y970" i="147"/>
  <c r="X970" i="147"/>
  <c r="W970" i="147"/>
  <c r="U970" i="147"/>
  <c r="T970" i="147"/>
  <c r="S970" i="147"/>
  <c r="Q970" i="147"/>
  <c r="P970" i="147"/>
  <c r="O970" i="147"/>
  <c r="M970" i="147"/>
  <c r="L970" i="147"/>
  <c r="K970" i="147"/>
  <c r="I970" i="147"/>
  <c r="H970" i="147"/>
  <c r="G970" i="147"/>
  <c r="E970" i="147"/>
  <c r="D970" i="147"/>
  <c r="AC969" i="147"/>
  <c r="AB969" i="147"/>
  <c r="AA969" i="147"/>
  <c r="Y969" i="147"/>
  <c r="X969" i="147"/>
  <c r="W969" i="147"/>
  <c r="U969" i="147"/>
  <c r="T969" i="147"/>
  <c r="S969" i="147"/>
  <c r="Q969" i="147"/>
  <c r="P969" i="147"/>
  <c r="O969" i="147"/>
  <c r="M969" i="147"/>
  <c r="L969" i="147"/>
  <c r="K969" i="147"/>
  <c r="I969" i="147"/>
  <c r="H969" i="147"/>
  <c r="G969" i="147"/>
  <c r="E969" i="147"/>
  <c r="D969" i="147"/>
  <c r="AC968" i="147"/>
  <c r="AB968" i="147"/>
  <c r="AA968" i="147"/>
  <c r="Y968" i="147"/>
  <c r="X968" i="147"/>
  <c r="W968" i="147"/>
  <c r="U968" i="147"/>
  <c r="T968" i="147"/>
  <c r="S968" i="147"/>
  <c r="Q968" i="147"/>
  <c r="P968" i="147"/>
  <c r="O968" i="147"/>
  <c r="M968" i="147"/>
  <c r="L968" i="147"/>
  <c r="K968" i="147"/>
  <c r="I968" i="147"/>
  <c r="H968" i="147"/>
  <c r="G968" i="147"/>
  <c r="E968" i="147"/>
  <c r="D968" i="147"/>
  <c r="AC967" i="147"/>
  <c r="AB967" i="147"/>
  <c r="AA967" i="147"/>
  <c r="Y967" i="147"/>
  <c r="X967" i="147"/>
  <c r="W967" i="147"/>
  <c r="U967" i="147"/>
  <c r="T967" i="147"/>
  <c r="S967" i="147"/>
  <c r="Q967" i="147"/>
  <c r="P967" i="147"/>
  <c r="O967" i="147"/>
  <c r="M967" i="147"/>
  <c r="L967" i="147"/>
  <c r="K967" i="147"/>
  <c r="I967" i="147"/>
  <c r="H967" i="147"/>
  <c r="G967" i="147"/>
  <c r="E967" i="147"/>
  <c r="D967" i="147"/>
  <c r="AC966" i="147"/>
  <c r="AB966" i="147"/>
  <c r="AA966" i="147"/>
  <c r="Y966" i="147"/>
  <c r="X966" i="147"/>
  <c r="W966" i="147"/>
  <c r="U966" i="147"/>
  <c r="T966" i="147"/>
  <c r="S966" i="147"/>
  <c r="Q966" i="147"/>
  <c r="P966" i="147"/>
  <c r="O966" i="147"/>
  <c r="M966" i="147"/>
  <c r="L966" i="147"/>
  <c r="K966" i="147"/>
  <c r="I966" i="147"/>
  <c r="H966" i="147"/>
  <c r="G966" i="147"/>
  <c r="E966" i="147"/>
  <c r="D966" i="147"/>
  <c r="AC965" i="147"/>
  <c r="AB965" i="147"/>
  <c r="AA965" i="147"/>
  <c r="Y965" i="147"/>
  <c r="X965" i="147"/>
  <c r="W965" i="147"/>
  <c r="U965" i="147"/>
  <c r="T965" i="147"/>
  <c r="S965" i="147"/>
  <c r="Q965" i="147"/>
  <c r="P965" i="147"/>
  <c r="O965" i="147"/>
  <c r="M965" i="147"/>
  <c r="L965" i="147"/>
  <c r="K965" i="147"/>
  <c r="I965" i="147"/>
  <c r="H965" i="147"/>
  <c r="G965" i="147"/>
  <c r="E965" i="147"/>
  <c r="D965" i="147"/>
  <c r="AC964" i="147"/>
  <c r="AB964" i="147"/>
  <c r="AA964" i="147"/>
  <c r="Y964" i="147"/>
  <c r="X964" i="147"/>
  <c r="W964" i="147"/>
  <c r="U964" i="147"/>
  <c r="T964" i="147"/>
  <c r="S964" i="147"/>
  <c r="Q964" i="147"/>
  <c r="P964" i="147"/>
  <c r="O964" i="147"/>
  <c r="M964" i="147"/>
  <c r="L964" i="147"/>
  <c r="K964" i="147"/>
  <c r="I964" i="147"/>
  <c r="H964" i="147"/>
  <c r="G964" i="147"/>
  <c r="E964" i="147"/>
  <c r="D964" i="147"/>
  <c r="AC963" i="147"/>
  <c r="AB963" i="147"/>
  <c r="AA963" i="147"/>
  <c r="Y963" i="147"/>
  <c r="X963" i="147"/>
  <c r="W963" i="147"/>
  <c r="U963" i="147"/>
  <c r="T963" i="147"/>
  <c r="S963" i="147"/>
  <c r="Q963" i="147"/>
  <c r="P963" i="147"/>
  <c r="O963" i="147"/>
  <c r="M963" i="147"/>
  <c r="L963" i="147"/>
  <c r="K963" i="147"/>
  <c r="I963" i="147"/>
  <c r="H963" i="147"/>
  <c r="G963" i="147"/>
  <c r="E963" i="147"/>
  <c r="D963" i="147"/>
  <c r="AC962" i="147"/>
  <c r="AB962" i="147"/>
  <c r="AA962" i="147"/>
  <c r="Y962" i="147"/>
  <c r="X962" i="147"/>
  <c r="W962" i="147"/>
  <c r="U962" i="147"/>
  <c r="T962" i="147"/>
  <c r="S962" i="147"/>
  <c r="Q962" i="147"/>
  <c r="P962" i="147"/>
  <c r="O962" i="147"/>
  <c r="M962" i="147"/>
  <c r="L962" i="147"/>
  <c r="K962" i="147"/>
  <c r="I962" i="147"/>
  <c r="H962" i="147"/>
  <c r="G962" i="147"/>
  <c r="E962" i="147"/>
  <c r="D962" i="147"/>
  <c r="AC961" i="147"/>
  <c r="AB961" i="147"/>
  <c r="AA961" i="147"/>
  <c r="Y961" i="147"/>
  <c r="X961" i="147"/>
  <c r="W961" i="147"/>
  <c r="U961" i="147"/>
  <c r="T961" i="147"/>
  <c r="S961" i="147"/>
  <c r="Q961" i="147"/>
  <c r="P961" i="147"/>
  <c r="O961" i="147"/>
  <c r="M961" i="147"/>
  <c r="L961" i="147"/>
  <c r="K961" i="147"/>
  <c r="I961" i="147"/>
  <c r="H961" i="147"/>
  <c r="G961" i="147"/>
  <c r="E961" i="147"/>
  <c r="D961" i="147"/>
  <c r="AC960" i="147"/>
  <c r="AB960" i="147"/>
  <c r="AA960" i="147"/>
  <c r="Y960" i="147"/>
  <c r="X960" i="147"/>
  <c r="W960" i="147"/>
  <c r="U960" i="147"/>
  <c r="T960" i="147"/>
  <c r="S960" i="147"/>
  <c r="Q960" i="147"/>
  <c r="P960" i="147"/>
  <c r="O960" i="147"/>
  <c r="M960" i="147"/>
  <c r="L960" i="147"/>
  <c r="K960" i="147"/>
  <c r="I960" i="147"/>
  <c r="H960" i="147"/>
  <c r="G960" i="147"/>
  <c r="E960" i="147"/>
  <c r="D960" i="147"/>
  <c r="AC959" i="147"/>
  <c r="AB959" i="147"/>
  <c r="AA959" i="147"/>
  <c r="Y959" i="147"/>
  <c r="X959" i="147"/>
  <c r="W959" i="147"/>
  <c r="U959" i="147"/>
  <c r="T959" i="147"/>
  <c r="S959" i="147"/>
  <c r="Q959" i="147"/>
  <c r="P959" i="147"/>
  <c r="O959" i="147"/>
  <c r="M959" i="147"/>
  <c r="L959" i="147"/>
  <c r="K959" i="147"/>
  <c r="I959" i="147"/>
  <c r="H959" i="147"/>
  <c r="G959" i="147"/>
  <c r="E959" i="147"/>
  <c r="D959" i="147"/>
  <c r="AC958" i="147"/>
  <c r="AB958" i="147"/>
  <c r="AA958" i="147"/>
  <c r="Y958" i="147"/>
  <c r="X958" i="147"/>
  <c r="W958" i="147"/>
  <c r="U958" i="147"/>
  <c r="T958" i="147"/>
  <c r="S958" i="147"/>
  <c r="Q958" i="147"/>
  <c r="P958" i="147"/>
  <c r="O958" i="147"/>
  <c r="M958" i="147"/>
  <c r="L958" i="147"/>
  <c r="K958" i="147"/>
  <c r="I958" i="147"/>
  <c r="H958" i="147"/>
  <c r="G958" i="147"/>
  <c r="E958" i="147"/>
  <c r="D958" i="147"/>
  <c r="AC957" i="147"/>
  <c r="AB957" i="147"/>
  <c r="AA957" i="147"/>
  <c r="Y957" i="147"/>
  <c r="X957" i="147"/>
  <c r="W957" i="147"/>
  <c r="U957" i="147"/>
  <c r="T957" i="147"/>
  <c r="S957" i="147"/>
  <c r="Q957" i="147"/>
  <c r="P957" i="147"/>
  <c r="O957" i="147"/>
  <c r="M957" i="147"/>
  <c r="L957" i="147"/>
  <c r="K957" i="147"/>
  <c r="I957" i="147"/>
  <c r="H957" i="147"/>
  <c r="G957" i="147"/>
  <c r="E957" i="147"/>
  <c r="D957" i="147"/>
  <c r="AC956" i="147"/>
  <c r="AB956" i="147"/>
  <c r="AA956" i="147"/>
  <c r="Y956" i="147"/>
  <c r="X956" i="147"/>
  <c r="W956" i="147"/>
  <c r="U956" i="147"/>
  <c r="T956" i="147"/>
  <c r="S956" i="147"/>
  <c r="Q956" i="147"/>
  <c r="P956" i="147"/>
  <c r="O956" i="147"/>
  <c r="M956" i="147"/>
  <c r="L956" i="147"/>
  <c r="K956" i="147"/>
  <c r="I956" i="147"/>
  <c r="H956" i="147"/>
  <c r="G956" i="147"/>
  <c r="E956" i="147"/>
  <c r="D956" i="147"/>
  <c r="AC955" i="147"/>
  <c r="AB955" i="147"/>
  <c r="AA955" i="147"/>
  <c r="Y955" i="147"/>
  <c r="X955" i="147"/>
  <c r="W955" i="147"/>
  <c r="U955" i="147"/>
  <c r="T955" i="147"/>
  <c r="S955" i="147"/>
  <c r="Q955" i="147"/>
  <c r="P955" i="147"/>
  <c r="O955" i="147"/>
  <c r="M955" i="147"/>
  <c r="L955" i="147"/>
  <c r="K955" i="147"/>
  <c r="I955" i="147"/>
  <c r="H955" i="147"/>
  <c r="G955" i="147"/>
  <c r="E955" i="147"/>
  <c r="D955" i="147"/>
  <c r="AC954" i="147"/>
  <c r="AB954" i="147"/>
  <c r="AA954" i="147"/>
  <c r="Y954" i="147"/>
  <c r="X954" i="147"/>
  <c r="W954" i="147"/>
  <c r="U954" i="147"/>
  <c r="T954" i="147"/>
  <c r="S954" i="147"/>
  <c r="Q954" i="147"/>
  <c r="P954" i="147"/>
  <c r="O954" i="147"/>
  <c r="M954" i="147"/>
  <c r="L954" i="147"/>
  <c r="K954" i="147"/>
  <c r="I954" i="147"/>
  <c r="H954" i="147"/>
  <c r="G954" i="147"/>
  <c r="E954" i="147"/>
  <c r="D954" i="147"/>
  <c r="AC953" i="147"/>
  <c r="AB953" i="147"/>
  <c r="AA953" i="147"/>
  <c r="Y953" i="147"/>
  <c r="X953" i="147"/>
  <c r="W953" i="147"/>
  <c r="U953" i="147"/>
  <c r="T953" i="147"/>
  <c r="S953" i="147"/>
  <c r="Q953" i="147"/>
  <c r="P953" i="147"/>
  <c r="O953" i="147"/>
  <c r="M953" i="147"/>
  <c r="L953" i="147"/>
  <c r="K953" i="147"/>
  <c r="I953" i="147"/>
  <c r="H953" i="147"/>
  <c r="G953" i="147"/>
  <c r="E953" i="147"/>
  <c r="D953" i="147"/>
  <c r="AC952" i="147"/>
  <c r="AB952" i="147"/>
  <c r="AA952" i="147"/>
  <c r="Y952" i="147"/>
  <c r="X952" i="147"/>
  <c r="W952" i="147"/>
  <c r="U952" i="147"/>
  <c r="T952" i="147"/>
  <c r="S952" i="147"/>
  <c r="Q952" i="147"/>
  <c r="P952" i="147"/>
  <c r="O952" i="147"/>
  <c r="M952" i="147"/>
  <c r="L952" i="147"/>
  <c r="K952" i="147"/>
  <c r="I952" i="147"/>
  <c r="H952" i="147"/>
  <c r="G952" i="147"/>
  <c r="E952" i="147"/>
  <c r="D952" i="147"/>
  <c r="AC951" i="147"/>
  <c r="AB951" i="147"/>
  <c r="AA951" i="147"/>
  <c r="Y951" i="147"/>
  <c r="X951" i="147"/>
  <c r="W951" i="147"/>
  <c r="U951" i="147"/>
  <c r="T951" i="147"/>
  <c r="S951" i="147"/>
  <c r="Q951" i="147"/>
  <c r="P951" i="147"/>
  <c r="O951" i="147"/>
  <c r="M951" i="147"/>
  <c r="L951" i="147"/>
  <c r="K951" i="147"/>
  <c r="I951" i="147"/>
  <c r="H951" i="147"/>
  <c r="G951" i="147"/>
  <c r="E951" i="147"/>
  <c r="D951" i="147"/>
  <c r="AC950" i="147"/>
  <c r="AB950" i="147"/>
  <c r="AA950" i="147"/>
  <c r="Y950" i="147"/>
  <c r="X950" i="147"/>
  <c r="W950" i="147"/>
  <c r="U950" i="147"/>
  <c r="T950" i="147"/>
  <c r="S950" i="147"/>
  <c r="Q950" i="147"/>
  <c r="P950" i="147"/>
  <c r="O950" i="147"/>
  <c r="M950" i="147"/>
  <c r="L950" i="147"/>
  <c r="K950" i="147"/>
  <c r="I950" i="147"/>
  <c r="H950" i="147"/>
  <c r="G950" i="147"/>
  <c r="E950" i="147"/>
  <c r="D950" i="147"/>
  <c r="AC949" i="147"/>
  <c r="AB949" i="147"/>
  <c r="AA949" i="147"/>
  <c r="Y949" i="147"/>
  <c r="X949" i="147"/>
  <c r="W949" i="147"/>
  <c r="U949" i="147"/>
  <c r="T949" i="147"/>
  <c r="S949" i="147"/>
  <c r="Q949" i="147"/>
  <c r="P949" i="147"/>
  <c r="O949" i="147"/>
  <c r="M949" i="147"/>
  <c r="L949" i="147"/>
  <c r="K949" i="147"/>
  <c r="I949" i="147"/>
  <c r="H949" i="147"/>
  <c r="G949" i="147"/>
  <c r="E949" i="147"/>
  <c r="D949" i="147"/>
  <c r="AC948" i="147"/>
  <c r="AB948" i="147"/>
  <c r="AA948" i="147"/>
  <c r="Y948" i="147"/>
  <c r="X948" i="147"/>
  <c r="W948" i="147"/>
  <c r="U948" i="147"/>
  <c r="T948" i="147"/>
  <c r="S948" i="147"/>
  <c r="Q948" i="147"/>
  <c r="P948" i="147"/>
  <c r="O948" i="147"/>
  <c r="M948" i="147"/>
  <c r="L948" i="147"/>
  <c r="K948" i="147"/>
  <c r="I948" i="147"/>
  <c r="H948" i="147"/>
  <c r="G948" i="147"/>
  <c r="E948" i="147"/>
  <c r="D948" i="147"/>
  <c r="AC947" i="147"/>
  <c r="AB947" i="147"/>
  <c r="AA947" i="147"/>
  <c r="Y947" i="147"/>
  <c r="X947" i="147"/>
  <c r="W947" i="147"/>
  <c r="U947" i="147"/>
  <c r="T947" i="147"/>
  <c r="S947" i="147"/>
  <c r="Q947" i="147"/>
  <c r="P947" i="147"/>
  <c r="O947" i="147"/>
  <c r="M947" i="147"/>
  <c r="L947" i="147"/>
  <c r="K947" i="147"/>
  <c r="I947" i="147"/>
  <c r="H947" i="147"/>
  <c r="G947" i="147"/>
  <c r="E947" i="147"/>
  <c r="D947" i="147"/>
  <c r="AC946" i="147"/>
  <c r="AB946" i="147"/>
  <c r="AA946" i="147"/>
  <c r="Y946" i="147"/>
  <c r="X946" i="147"/>
  <c r="W946" i="147"/>
  <c r="U946" i="147"/>
  <c r="T946" i="147"/>
  <c r="S946" i="147"/>
  <c r="Q946" i="147"/>
  <c r="P946" i="147"/>
  <c r="O946" i="147"/>
  <c r="M946" i="147"/>
  <c r="L946" i="147"/>
  <c r="K946" i="147"/>
  <c r="I946" i="147"/>
  <c r="H946" i="147"/>
  <c r="G946" i="147"/>
  <c r="E946" i="147"/>
  <c r="D946" i="147"/>
  <c r="AA945" i="147"/>
  <c r="W945" i="147"/>
  <c r="S945" i="147"/>
  <c r="O945" i="147"/>
  <c r="L945" i="147"/>
  <c r="P945" i="147" s="1"/>
  <c r="K945" i="147"/>
  <c r="I945" i="147"/>
  <c r="H945" i="147"/>
  <c r="G945" i="147"/>
  <c r="E945" i="147"/>
  <c r="D945" i="147"/>
  <c r="AA944" i="147"/>
  <c r="W944" i="147"/>
  <c r="S944" i="147"/>
  <c r="O944" i="147"/>
  <c r="M944" i="147"/>
  <c r="L944" i="147"/>
  <c r="P944" i="147" s="1"/>
  <c r="K944" i="147"/>
  <c r="I944" i="147"/>
  <c r="H944" i="147"/>
  <c r="G944" i="147"/>
  <c r="E944" i="147"/>
  <c r="D944" i="147"/>
  <c r="AA943" i="147"/>
  <c r="W943" i="147"/>
  <c r="S943" i="147"/>
  <c r="O943" i="147"/>
  <c r="L943" i="147"/>
  <c r="P943" i="147" s="1"/>
  <c r="K943" i="147"/>
  <c r="I943" i="147"/>
  <c r="H943" i="147"/>
  <c r="G943" i="147"/>
  <c r="E943" i="147"/>
  <c r="D943" i="147"/>
  <c r="AC942" i="147"/>
  <c r="AB942" i="147"/>
  <c r="AA942" i="147"/>
  <c r="Y942" i="147"/>
  <c r="X942" i="147"/>
  <c r="W942" i="147"/>
  <c r="U942" i="147"/>
  <c r="T942" i="147"/>
  <c r="S942" i="147"/>
  <c r="Q942" i="147"/>
  <c r="P942" i="147"/>
  <c r="O942" i="147"/>
  <c r="M942" i="147"/>
  <c r="L942" i="147"/>
  <c r="K942" i="147"/>
  <c r="I942" i="147"/>
  <c r="H942" i="147"/>
  <c r="G942" i="147"/>
  <c r="E942" i="147"/>
  <c r="D942" i="147"/>
  <c r="AC941" i="147"/>
  <c r="AB941" i="147"/>
  <c r="AA941" i="147"/>
  <c r="Y941" i="147"/>
  <c r="X941" i="147"/>
  <c r="W941" i="147"/>
  <c r="U941" i="147"/>
  <c r="T941" i="147"/>
  <c r="S941" i="147"/>
  <c r="Q941" i="147"/>
  <c r="P941" i="147"/>
  <c r="O941" i="147"/>
  <c r="M941" i="147"/>
  <c r="L941" i="147"/>
  <c r="K941" i="147"/>
  <c r="I941" i="147"/>
  <c r="H941" i="147"/>
  <c r="G941" i="147"/>
  <c r="E941" i="147"/>
  <c r="D941" i="147"/>
  <c r="AC940" i="147"/>
  <c r="AB940" i="147"/>
  <c r="AA940" i="147"/>
  <c r="Y940" i="147"/>
  <c r="X940" i="147"/>
  <c r="W940" i="147"/>
  <c r="U940" i="147"/>
  <c r="T940" i="147"/>
  <c r="S940" i="147"/>
  <c r="Q940" i="147"/>
  <c r="P940" i="147"/>
  <c r="O940" i="147"/>
  <c r="M940" i="147"/>
  <c r="L940" i="147"/>
  <c r="K940" i="147"/>
  <c r="I940" i="147"/>
  <c r="H940" i="147"/>
  <c r="G940" i="147"/>
  <c r="E940" i="147"/>
  <c r="D940" i="147"/>
  <c r="AC939" i="147"/>
  <c r="AB939" i="147"/>
  <c r="AA939" i="147"/>
  <c r="Y939" i="147"/>
  <c r="X939" i="147"/>
  <c r="W939" i="147"/>
  <c r="U939" i="147"/>
  <c r="T939" i="147"/>
  <c r="S939" i="147"/>
  <c r="Q939" i="147"/>
  <c r="P939" i="147"/>
  <c r="O939" i="147"/>
  <c r="M939" i="147"/>
  <c r="L939" i="147"/>
  <c r="K939" i="147"/>
  <c r="I939" i="147"/>
  <c r="H939" i="147"/>
  <c r="G939" i="147"/>
  <c r="E939" i="147"/>
  <c r="D939" i="147"/>
  <c r="AA938" i="147"/>
  <c r="W938" i="147"/>
  <c r="S938" i="147"/>
  <c r="O938" i="147"/>
  <c r="M938" i="147"/>
  <c r="L938" i="147"/>
  <c r="P938" i="147" s="1"/>
  <c r="K938" i="147"/>
  <c r="I938" i="147"/>
  <c r="H938" i="147"/>
  <c r="G938" i="147"/>
  <c r="E938" i="147"/>
  <c r="D938" i="147"/>
  <c r="AC937" i="147"/>
  <c r="AB937" i="147"/>
  <c r="AA937" i="147"/>
  <c r="Y937" i="147"/>
  <c r="X937" i="147"/>
  <c r="W937" i="147"/>
  <c r="U937" i="147"/>
  <c r="T937" i="147"/>
  <c r="S937" i="147"/>
  <c r="Q937" i="147"/>
  <c r="P937" i="147"/>
  <c r="O937" i="147"/>
  <c r="M937" i="147"/>
  <c r="L937" i="147"/>
  <c r="K937" i="147"/>
  <c r="I937" i="147"/>
  <c r="H937" i="147"/>
  <c r="G937" i="147"/>
  <c r="E937" i="147"/>
  <c r="D937" i="147"/>
  <c r="AC936" i="147"/>
  <c r="AB936" i="147"/>
  <c r="AA936" i="147"/>
  <c r="Y936" i="147"/>
  <c r="X936" i="147"/>
  <c r="W936" i="147"/>
  <c r="U936" i="147"/>
  <c r="T936" i="147"/>
  <c r="S936" i="147"/>
  <c r="Q936" i="147"/>
  <c r="P936" i="147"/>
  <c r="O936" i="147"/>
  <c r="M936" i="147"/>
  <c r="L936" i="147"/>
  <c r="K936" i="147"/>
  <c r="I936" i="147"/>
  <c r="H936" i="147"/>
  <c r="G936" i="147"/>
  <c r="E936" i="147"/>
  <c r="D936" i="147"/>
  <c r="AC935" i="147"/>
  <c r="AB935" i="147"/>
  <c r="AA935" i="147"/>
  <c r="Y935" i="147"/>
  <c r="X935" i="147"/>
  <c r="W935" i="147"/>
  <c r="U935" i="147"/>
  <c r="T935" i="147"/>
  <c r="S935" i="147"/>
  <c r="Q935" i="147"/>
  <c r="P935" i="147"/>
  <c r="O935" i="147"/>
  <c r="M935" i="147"/>
  <c r="L935" i="147"/>
  <c r="K935" i="147"/>
  <c r="I935" i="147"/>
  <c r="H935" i="147"/>
  <c r="G935" i="147"/>
  <c r="E935" i="147"/>
  <c r="D935" i="147"/>
  <c r="AC934" i="147"/>
  <c r="AB934" i="147"/>
  <c r="AA934" i="147"/>
  <c r="Y934" i="147"/>
  <c r="X934" i="147"/>
  <c r="W934" i="147"/>
  <c r="U934" i="147"/>
  <c r="T934" i="147"/>
  <c r="S934" i="147"/>
  <c r="Q934" i="147"/>
  <c r="P934" i="147"/>
  <c r="O934" i="147"/>
  <c r="M934" i="147"/>
  <c r="L934" i="147"/>
  <c r="K934" i="147"/>
  <c r="I934" i="147"/>
  <c r="H934" i="147"/>
  <c r="G934" i="147"/>
  <c r="E934" i="147"/>
  <c r="D934" i="147"/>
  <c r="AC933" i="147"/>
  <c r="AB933" i="147"/>
  <c r="AA933" i="147"/>
  <c r="Y933" i="147"/>
  <c r="X933" i="147"/>
  <c r="W933" i="147"/>
  <c r="U933" i="147"/>
  <c r="T933" i="147"/>
  <c r="S933" i="147"/>
  <c r="Q933" i="147"/>
  <c r="P933" i="147"/>
  <c r="O933" i="147"/>
  <c r="M933" i="147"/>
  <c r="L933" i="147"/>
  <c r="K933" i="147"/>
  <c r="I933" i="147"/>
  <c r="H933" i="147"/>
  <c r="G933" i="147"/>
  <c r="E933" i="147"/>
  <c r="D933" i="147"/>
  <c r="AC932" i="147"/>
  <c r="AB932" i="147"/>
  <c r="AA932" i="147"/>
  <c r="Y932" i="147"/>
  <c r="X932" i="147"/>
  <c r="W932" i="147"/>
  <c r="U932" i="147"/>
  <c r="T932" i="147"/>
  <c r="S932" i="147"/>
  <c r="Q932" i="147"/>
  <c r="P932" i="147"/>
  <c r="O932" i="147"/>
  <c r="M932" i="147"/>
  <c r="L932" i="147"/>
  <c r="K932" i="147"/>
  <c r="I932" i="147"/>
  <c r="H932" i="147"/>
  <c r="G932" i="147"/>
  <c r="E932" i="147"/>
  <c r="D932" i="147"/>
  <c r="AC931" i="147"/>
  <c r="AB931" i="147"/>
  <c r="AA931" i="147"/>
  <c r="Y931" i="147"/>
  <c r="X931" i="147"/>
  <c r="W931" i="147"/>
  <c r="U931" i="147"/>
  <c r="T931" i="147"/>
  <c r="S931" i="147"/>
  <c r="Q931" i="147"/>
  <c r="P931" i="147"/>
  <c r="O931" i="147"/>
  <c r="M931" i="147"/>
  <c r="L931" i="147"/>
  <c r="K931" i="147"/>
  <c r="I931" i="147"/>
  <c r="H931" i="147"/>
  <c r="G931" i="147"/>
  <c r="E931" i="147"/>
  <c r="D931" i="147"/>
  <c r="AC930" i="147"/>
  <c r="AB930" i="147"/>
  <c r="AA930" i="147"/>
  <c r="Y930" i="147"/>
  <c r="X930" i="147"/>
  <c r="W930" i="147"/>
  <c r="U930" i="147"/>
  <c r="T930" i="147"/>
  <c r="S930" i="147"/>
  <c r="Q930" i="147"/>
  <c r="P930" i="147"/>
  <c r="O930" i="147"/>
  <c r="M930" i="147"/>
  <c r="L930" i="147"/>
  <c r="K930" i="147"/>
  <c r="I930" i="147"/>
  <c r="H930" i="147"/>
  <c r="G930" i="147"/>
  <c r="E930" i="147"/>
  <c r="D930" i="147"/>
  <c r="AC929" i="147"/>
  <c r="AB929" i="147"/>
  <c r="AA929" i="147"/>
  <c r="Y929" i="147"/>
  <c r="X929" i="147"/>
  <c r="W929" i="147"/>
  <c r="U929" i="147"/>
  <c r="T929" i="147"/>
  <c r="S929" i="147"/>
  <c r="Q929" i="147"/>
  <c r="P929" i="147"/>
  <c r="O929" i="147"/>
  <c r="M929" i="147"/>
  <c r="L929" i="147"/>
  <c r="K929" i="147"/>
  <c r="I929" i="147"/>
  <c r="H929" i="147"/>
  <c r="G929" i="147"/>
  <c r="E929" i="147"/>
  <c r="D929" i="147"/>
  <c r="AC928" i="147"/>
  <c r="AB928" i="147"/>
  <c r="AA928" i="147"/>
  <c r="Y928" i="147"/>
  <c r="X928" i="147"/>
  <c r="W928" i="147"/>
  <c r="U928" i="147"/>
  <c r="T928" i="147"/>
  <c r="S928" i="147"/>
  <c r="Q928" i="147"/>
  <c r="P928" i="147"/>
  <c r="O928" i="147"/>
  <c r="M928" i="147"/>
  <c r="L928" i="147"/>
  <c r="K928" i="147"/>
  <c r="I928" i="147"/>
  <c r="H928" i="147"/>
  <c r="G928" i="147"/>
  <c r="E928" i="147"/>
  <c r="D928" i="147"/>
  <c r="AC927" i="147"/>
  <c r="AB927" i="147"/>
  <c r="AA927" i="147"/>
  <c r="Y927" i="147"/>
  <c r="X927" i="147"/>
  <c r="W927" i="147"/>
  <c r="U927" i="147"/>
  <c r="T927" i="147"/>
  <c r="S927" i="147"/>
  <c r="Q927" i="147"/>
  <c r="P927" i="147"/>
  <c r="O927" i="147"/>
  <c r="M927" i="147"/>
  <c r="L927" i="147"/>
  <c r="K927" i="147"/>
  <c r="I927" i="147"/>
  <c r="H927" i="147"/>
  <c r="G927" i="147"/>
  <c r="E927" i="147"/>
  <c r="D927" i="147"/>
  <c r="AC926" i="147"/>
  <c r="AB926" i="147"/>
  <c r="AA926" i="147"/>
  <c r="Y926" i="147"/>
  <c r="X926" i="147"/>
  <c r="W926" i="147"/>
  <c r="U926" i="147"/>
  <c r="T926" i="147"/>
  <c r="S926" i="147"/>
  <c r="Q926" i="147"/>
  <c r="P926" i="147"/>
  <c r="O926" i="147"/>
  <c r="M926" i="147"/>
  <c r="L926" i="147"/>
  <c r="K926" i="147"/>
  <c r="I926" i="147"/>
  <c r="H926" i="147"/>
  <c r="G926" i="147"/>
  <c r="E926" i="147"/>
  <c r="D926" i="147"/>
  <c r="AC925" i="147"/>
  <c r="AB925" i="147"/>
  <c r="AA925" i="147"/>
  <c r="Y925" i="147"/>
  <c r="X925" i="147"/>
  <c r="W925" i="147"/>
  <c r="U925" i="147"/>
  <c r="T925" i="147"/>
  <c r="S925" i="147"/>
  <c r="Q925" i="147"/>
  <c r="P925" i="147"/>
  <c r="O925" i="147"/>
  <c r="M925" i="147"/>
  <c r="L925" i="147"/>
  <c r="K925" i="147"/>
  <c r="I925" i="147"/>
  <c r="H925" i="147"/>
  <c r="G925" i="147"/>
  <c r="E925" i="147"/>
  <c r="D925" i="147"/>
  <c r="AC924" i="147"/>
  <c r="AB924" i="147"/>
  <c r="AA924" i="147"/>
  <c r="Y924" i="147"/>
  <c r="X924" i="147"/>
  <c r="W924" i="147"/>
  <c r="U924" i="147"/>
  <c r="T924" i="147"/>
  <c r="S924" i="147"/>
  <c r="Q924" i="147"/>
  <c r="P924" i="147"/>
  <c r="O924" i="147"/>
  <c r="M924" i="147"/>
  <c r="L924" i="147"/>
  <c r="K924" i="147"/>
  <c r="I924" i="147"/>
  <c r="H924" i="147"/>
  <c r="G924" i="147"/>
  <c r="E924" i="147"/>
  <c r="D924" i="147"/>
  <c r="AC923" i="147"/>
  <c r="AB923" i="147"/>
  <c r="AA923" i="147"/>
  <c r="Y923" i="147"/>
  <c r="X923" i="147"/>
  <c r="W923" i="147"/>
  <c r="U923" i="147"/>
  <c r="T923" i="147"/>
  <c r="S923" i="147"/>
  <c r="Q923" i="147"/>
  <c r="P923" i="147"/>
  <c r="O923" i="147"/>
  <c r="M923" i="147"/>
  <c r="L923" i="147"/>
  <c r="K923" i="147"/>
  <c r="I923" i="147"/>
  <c r="H923" i="147"/>
  <c r="G923" i="147"/>
  <c r="E923" i="147"/>
  <c r="D923" i="147"/>
  <c r="AC922" i="147"/>
  <c r="AB922" i="147"/>
  <c r="AA922" i="147"/>
  <c r="Y922" i="147"/>
  <c r="X922" i="147"/>
  <c r="W922" i="147"/>
  <c r="U922" i="147"/>
  <c r="T922" i="147"/>
  <c r="S922" i="147"/>
  <c r="Q922" i="147"/>
  <c r="P922" i="147"/>
  <c r="O922" i="147"/>
  <c r="M922" i="147"/>
  <c r="L922" i="147"/>
  <c r="K922" i="147"/>
  <c r="I922" i="147"/>
  <c r="H922" i="147"/>
  <c r="G922" i="147"/>
  <c r="E922" i="147"/>
  <c r="D922" i="147"/>
  <c r="AC921" i="147"/>
  <c r="AB921" i="147"/>
  <c r="AA921" i="147"/>
  <c r="Y921" i="147"/>
  <c r="X921" i="147"/>
  <c r="W921" i="147"/>
  <c r="U921" i="147"/>
  <c r="T921" i="147"/>
  <c r="S921" i="147"/>
  <c r="Q921" i="147"/>
  <c r="P921" i="147"/>
  <c r="O921" i="147"/>
  <c r="M921" i="147"/>
  <c r="L921" i="147"/>
  <c r="K921" i="147"/>
  <c r="I921" i="147"/>
  <c r="H921" i="147"/>
  <c r="G921" i="147"/>
  <c r="E921" i="147"/>
  <c r="D921" i="147"/>
  <c r="AC920" i="147"/>
  <c r="AB920" i="147"/>
  <c r="AA920" i="147"/>
  <c r="Y920" i="147"/>
  <c r="X920" i="147"/>
  <c r="W920" i="147"/>
  <c r="U920" i="147"/>
  <c r="T920" i="147"/>
  <c r="S920" i="147"/>
  <c r="Q920" i="147"/>
  <c r="P920" i="147"/>
  <c r="O920" i="147"/>
  <c r="M920" i="147"/>
  <c r="L920" i="147"/>
  <c r="K920" i="147"/>
  <c r="I920" i="147"/>
  <c r="H920" i="147"/>
  <c r="G920" i="147"/>
  <c r="E920" i="147"/>
  <c r="D920" i="147"/>
  <c r="AC919" i="147"/>
  <c r="AB919" i="147"/>
  <c r="AA919" i="147"/>
  <c r="Y919" i="147"/>
  <c r="X919" i="147"/>
  <c r="W919" i="147"/>
  <c r="U919" i="147"/>
  <c r="T919" i="147"/>
  <c r="S919" i="147"/>
  <c r="Q919" i="147"/>
  <c r="P919" i="147"/>
  <c r="O919" i="147"/>
  <c r="M919" i="147"/>
  <c r="L919" i="147"/>
  <c r="K919" i="147"/>
  <c r="I919" i="147"/>
  <c r="H919" i="147"/>
  <c r="G919" i="147"/>
  <c r="E919" i="147"/>
  <c r="D919" i="147"/>
  <c r="AC918" i="147"/>
  <c r="AB918" i="147"/>
  <c r="AA918" i="147"/>
  <c r="Y918" i="147"/>
  <c r="X918" i="147"/>
  <c r="W918" i="147"/>
  <c r="U918" i="147"/>
  <c r="T918" i="147"/>
  <c r="S918" i="147"/>
  <c r="Q918" i="147"/>
  <c r="P918" i="147"/>
  <c r="O918" i="147"/>
  <c r="M918" i="147"/>
  <c r="L918" i="147"/>
  <c r="K918" i="147"/>
  <c r="I918" i="147"/>
  <c r="H918" i="147"/>
  <c r="G918" i="147"/>
  <c r="E918" i="147"/>
  <c r="D918" i="147"/>
  <c r="AC917" i="147"/>
  <c r="AB917" i="147"/>
  <c r="AA917" i="147"/>
  <c r="Y917" i="147"/>
  <c r="X917" i="147"/>
  <c r="W917" i="147"/>
  <c r="U917" i="147"/>
  <c r="T917" i="147"/>
  <c r="S917" i="147"/>
  <c r="Q917" i="147"/>
  <c r="P917" i="147"/>
  <c r="O917" i="147"/>
  <c r="M917" i="147"/>
  <c r="L917" i="147"/>
  <c r="K917" i="147"/>
  <c r="I917" i="147"/>
  <c r="H917" i="147"/>
  <c r="G917" i="147"/>
  <c r="E917" i="147"/>
  <c r="D917" i="147"/>
  <c r="AC916" i="147"/>
  <c r="AB916" i="147"/>
  <c r="AA916" i="147"/>
  <c r="Y916" i="147"/>
  <c r="X916" i="147"/>
  <c r="W916" i="147"/>
  <c r="U916" i="147"/>
  <c r="T916" i="147"/>
  <c r="S916" i="147"/>
  <c r="Q916" i="147"/>
  <c r="P916" i="147"/>
  <c r="O916" i="147"/>
  <c r="M916" i="147"/>
  <c r="L916" i="147"/>
  <c r="K916" i="147"/>
  <c r="I916" i="147"/>
  <c r="H916" i="147"/>
  <c r="G916" i="147"/>
  <c r="E916" i="147"/>
  <c r="D916" i="147"/>
  <c r="AC915" i="147"/>
  <c r="AB915" i="147"/>
  <c r="AA915" i="147"/>
  <c r="Y915" i="147"/>
  <c r="X915" i="147"/>
  <c r="W915" i="147"/>
  <c r="U915" i="147"/>
  <c r="T915" i="147"/>
  <c r="S915" i="147"/>
  <c r="Q915" i="147"/>
  <c r="P915" i="147"/>
  <c r="O915" i="147"/>
  <c r="M915" i="147"/>
  <c r="L915" i="147"/>
  <c r="K915" i="147"/>
  <c r="I915" i="147"/>
  <c r="H915" i="147"/>
  <c r="G915" i="147"/>
  <c r="E915" i="147"/>
  <c r="D915" i="147"/>
  <c r="AC914" i="147"/>
  <c r="AB914" i="147"/>
  <c r="AA914" i="147"/>
  <c r="Y914" i="147"/>
  <c r="X914" i="147"/>
  <c r="W914" i="147"/>
  <c r="U914" i="147"/>
  <c r="T914" i="147"/>
  <c r="S914" i="147"/>
  <c r="Q914" i="147"/>
  <c r="P914" i="147"/>
  <c r="O914" i="147"/>
  <c r="M914" i="147"/>
  <c r="L914" i="147"/>
  <c r="K914" i="147"/>
  <c r="I914" i="147"/>
  <c r="H914" i="147"/>
  <c r="G914" i="147"/>
  <c r="E914" i="147"/>
  <c r="D914" i="147"/>
  <c r="AC913" i="147"/>
  <c r="AB913" i="147"/>
  <c r="AA913" i="147"/>
  <c r="Y913" i="147"/>
  <c r="X913" i="147"/>
  <c r="W913" i="147"/>
  <c r="U913" i="147"/>
  <c r="T913" i="147"/>
  <c r="S913" i="147"/>
  <c r="Q913" i="147"/>
  <c r="P913" i="147"/>
  <c r="O913" i="147"/>
  <c r="M913" i="147"/>
  <c r="L913" i="147"/>
  <c r="K913" i="147"/>
  <c r="I913" i="147"/>
  <c r="H913" i="147"/>
  <c r="G913" i="147"/>
  <c r="E913" i="147"/>
  <c r="D913" i="147"/>
  <c r="AC912" i="147"/>
  <c r="AB912" i="147"/>
  <c r="AA912" i="147"/>
  <c r="Y912" i="147"/>
  <c r="X912" i="147"/>
  <c r="W912" i="147"/>
  <c r="U912" i="147"/>
  <c r="T912" i="147"/>
  <c r="S912" i="147"/>
  <c r="Q912" i="147"/>
  <c r="P912" i="147"/>
  <c r="O912" i="147"/>
  <c r="M912" i="147"/>
  <c r="L912" i="147"/>
  <c r="K912" i="147"/>
  <c r="I912" i="147"/>
  <c r="H912" i="147"/>
  <c r="G912" i="147"/>
  <c r="E912" i="147"/>
  <c r="D912" i="147"/>
  <c r="AC911" i="147"/>
  <c r="AB911" i="147"/>
  <c r="AA911" i="147"/>
  <c r="Y911" i="147"/>
  <c r="X911" i="147"/>
  <c r="W911" i="147"/>
  <c r="U911" i="147"/>
  <c r="T911" i="147"/>
  <c r="S911" i="147"/>
  <c r="Q911" i="147"/>
  <c r="P911" i="147"/>
  <c r="O911" i="147"/>
  <c r="M911" i="147"/>
  <c r="L911" i="147"/>
  <c r="K911" i="147"/>
  <c r="I911" i="147"/>
  <c r="H911" i="147"/>
  <c r="G911" i="147"/>
  <c r="E911" i="147"/>
  <c r="D911" i="147"/>
  <c r="AC910" i="147"/>
  <c r="AB910" i="147"/>
  <c r="AA910" i="147"/>
  <c r="Y910" i="147"/>
  <c r="X910" i="147"/>
  <c r="W910" i="147"/>
  <c r="U910" i="147"/>
  <c r="T910" i="147"/>
  <c r="S910" i="147"/>
  <c r="Q910" i="147"/>
  <c r="P910" i="147"/>
  <c r="O910" i="147"/>
  <c r="M910" i="147"/>
  <c r="L910" i="147"/>
  <c r="K910" i="147"/>
  <c r="I910" i="147"/>
  <c r="H910" i="147"/>
  <c r="G910" i="147"/>
  <c r="E910" i="147"/>
  <c r="D910" i="147"/>
  <c r="AC909" i="147"/>
  <c r="AB909" i="147"/>
  <c r="AA909" i="147"/>
  <c r="Y909" i="147"/>
  <c r="X909" i="147"/>
  <c r="W909" i="147"/>
  <c r="U909" i="147"/>
  <c r="T909" i="147"/>
  <c r="S909" i="147"/>
  <c r="Q909" i="147"/>
  <c r="P909" i="147"/>
  <c r="O909" i="147"/>
  <c r="M909" i="147"/>
  <c r="L909" i="147"/>
  <c r="K909" i="147"/>
  <c r="I909" i="147"/>
  <c r="H909" i="147"/>
  <c r="G909" i="147"/>
  <c r="E909" i="147"/>
  <c r="D909" i="147"/>
  <c r="AC908" i="147"/>
  <c r="AB908" i="147"/>
  <c r="AA908" i="147"/>
  <c r="Y908" i="147"/>
  <c r="X908" i="147"/>
  <c r="W908" i="147"/>
  <c r="U908" i="147"/>
  <c r="T908" i="147"/>
  <c r="S908" i="147"/>
  <c r="Q908" i="147"/>
  <c r="P908" i="147"/>
  <c r="O908" i="147"/>
  <c r="M908" i="147"/>
  <c r="L908" i="147"/>
  <c r="K908" i="147"/>
  <c r="I908" i="147"/>
  <c r="H908" i="147"/>
  <c r="G908" i="147"/>
  <c r="E908" i="147"/>
  <c r="D908" i="147"/>
  <c r="AC907" i="147"/>
  <c r="AB907" i="147"/>
  <c r="AA907" i="147"/>
  <c r="Y907" i="147"/>
  <c r="X907" i="147"/>
  <c r="W907" i="147"/>
  <c r="U907" i="147"/>
  <c r="T907" i="147"/>
  <c r="S907" i="147"/>
  <c r="Q907" i="147"/>
  <c r="P907" i="147"/>
  <c r="O907" i="147"/>
  <c r="M907" i="147"/>
  <c r="L907" i="147"/>
  <c r="K907" i="147"/>
  <c r="I907" i="147"/>
  <c r="H907" i="147"/>
  <c r="G907" i="147"/>
  <c r="E907" i="147"/>
  <c r="D907" i="147"/>
  <c r="AC906" i="147"/>
  <c r="AB906" i="147"/>
  <c r="AA906" i="147"/>
  <c r="Y906" i="147"/>
  <c r="X906" i="147"/>
  <c r="W906" i="147"/>
  <c r="U906" i="147"/>
  <c r="T906" i="147"/>
  <c r="S906" i="147"/>
  <c r="Q906" i="147"/>
  <c r="P906" i="147"/>
  <c r="O906" i="147"/>
  <c r="M906" i="147"/>
  <c r="L906" i="147"/>
  <c r="K906" i="147"/>
  <c r="I906" i="147"/>
  <c r="H906" i="147"/>
  <c r="G906" i="147"/>
  <c r="E906" i="147"/>
  <c r="D906" i="147"/>
  <c r="AC905" i="147"/>
  <c r="AB905" i="147"/>
  <c r="AA905" i="147"/>
  <c r="Y905" i="147"/>
  <c r="X905" i="147"/>
  <c r="W905" i="147"/>
  <c r="U905" i="147"/>
  <c r="T905" i="147"/>
  <c r="S905" i="147"/>
  <c r="Q905" i="147"/>
  <c r="P905" i="147"/>
  <c r="O905" i="147"/>
  <c r="M905" i="147"/>
  <c r="L905" i="147"/>
  <c r="K905" i="147"/>
  <c r="I905" i="147"/>
  <c r="H905" i="147"/>
  <c r="G905" i="147"/>
  <c r="E905" i="147"/>
  <c r="D905" i="147"/>
  <c r="AC904" i="147"/>
  <c r="AB904" i="147"/>
  <c r="AA904" i="147"/>
  <c r="Y904" i="147"/>
  <c r="X904" i="147"/>
  <c r="W904" i="147"/>
  <c r="U904" i="147"/>
  <c r="T904" i="147"/>
  <c r="S904" i="147"/>
  <c r="Q904" i="147"/>
  <c r="P904" i="147"/>
  <c r="O904" i="147"/>
  <c r="M904" i="147"/>
  <c r="L904" i="147"/>
  <c r="K904" i="147"/>
  <c r="I904" i="147"/>
  <c r="H904" i="147"/>
  <c r="G904" i="147"/>
  <c r="E904" i="147"/>
  <c r="D904" i="147"/>
  <c r="AC903" i="147"/>
  <c r="AB903" i="147"/>
  <c r="AA903" i="147"/>
  <c r="Y903" i="147"/>
  <c r="X903" i="147"/>
  <c r="W903" i="147"/>
  <c r="U903" i="147"/>
  <c r="T903" i="147"/>
  <c r="S903" i="147"/>
  <c r="Q903" i="147"/>
  <c r="P903" i="147"/>
  <c r="O903" i="147"/>
  <c r="M903" i="147"/>
  <c r="L903" i="147"/>
  <c r="K903" i="147"/>
  <c r="I903" i="147"/>
  <c r="H903" i="147"/>
  <c r="G903" i="147"/>
  <c r="E903" i="147"/>
  <c r="D903" i="147"/>
  <c r="AC902" i="147"/>
  <c r="AB902" i="147"/>
  <c r="AA902" i="147"/>
  <c r="Y902" i="147"/>
  <c r="X902" i="147"/>
  <c r="W902" i="147"/>
  <c r="U902" i="147"/>
  <c r="T902" i="147"/>
  <c r="S902" i="147"/>
  <c r="Q902" i="147"/>
  <c r="P902" i="147"/>
  <c r="O902" i="147"/>
  <c r="M902" i="147"/>
  <c r="L902" i="147"/>
  <c r="K902" i="147"/>
  <c r="I902" i="147"/>
  <c r="H902" i="147"/>
  <c r="G902" i="147"/>
  <c r="E902" i="147"/>
  <c r="D902" i="147"/>
  <c r="AC901" i="147"/>
  <c r="AB901" i="147"/>
  <c r="AA901" i="147"/>
  <c r="Y901" i="147"/>
  <c r="X901" i="147"/>
  <c r="W901" i="147"/>
  <c r="U901" i="147"/>
  <c r="T901" i="147"/>
  <c r="S901" i="147"/>
  <c r="Q901" i="147"/>
  <c r="P901" i="147"/>
  <c r="O901" i="147"/>
  <c r="M901" i="147"/>
  <c r="L901" i="147"/>
  <c r="K901" i="147"/>
  <c r="I901" i="147"/>
  <c r="H901" i="147"/>
  <c r="G901" i="147"/>
  <c r="E901" i="147"/>
  <c r="D901" i="147"/>
  <c r="AC900" i="147"/>
  <c r="AB900" i="147"/>
  <c r="AA900" i="147"/>
  <c r="Y900" i="147"/>
  <c r="X900" i="147"/>
  <c r="W900" i="147"/>
  <c r="U900" i="147"/>
  <c r="T900" i="147"/>
  <c r="S900" i="147"/>
  <c r="Q900" i="147"/>
  <c r="P900" i="147"/>
  <c r="O900" i="147"/>
  <c r="M900" i="147"/>
  <c r="L900" i="147"/>
  <c r="K900" i="147"/>
  <c r="I900" i="147"/>
  <c r="H900" i="147"/>
  <c r="G900" i="147"/>
  <c r="E900" i="147"/>
  <c r="D900" i="147"/>
  <c r="AC899" i="147"/>
  <c r="AB899" i="147"/>
  <c r="AA899" i="147"/>
  <c r="Y899" i="147"/>
  <c r="X899" i="147"/>
  <c r="W899" i="147"/>
  <c r="U899" i="147"/>
  <c r="T899" i="147"/>
  <c r="S899" i="147"/>
  <c r="Q899" i="147"/>
  <c r="P899" i="147"/>
  <c r="O899" i="147"/>
  <c r="M899" i="147"/>
  <c r="L899" i="147"/>
  <c r="K899" i="147"/>
  <c r="I899" i="147"/>
  <c r="H899" i="147"/>
  <c r="G899" i="147"/>
  <c r="E899" i="147"/>
  <c r="D899" i="147"/>
  <c r="AC898" i="147"/>
  <c r="AB898" i="147"/>
  <c r="AA898" i="147"/>
  <c r="Y898" i="147"/>
  <c r="X898" i="147"/>
  <c r="W898" i="147"/>
  <c r="U898" i="147"/>
  <c r="T898" i="147"/>
  <c r="S898" i="147"/>
  <c r="Q898" i="147"/>
  <c r="P898" i="147"/>
  <c r="O898" i="147"/>
  <c r="M898" i="147"/>
  <c r="L898" i="147"/>
  <c r="K898" i="147"/>
  <c r="I898" i="147"/>
  <c r="H898" i="147"/>
  <c r="G898" i="147"/>
  <c r="E898" i="147"/>
  <c r="D898" i="147"/>
  <c r="AC897" i="147"/>
  <c r="AB897" i="147"/>
  <c r="AA897" i="147"/>
  <c r="Y897" i="147"/>
  <c r="X897" i="147"/>
  <c r="W897" i="147"/>
  <c r="U897" i="147"/>
  <c r="T897" i="147"/>
  <c r="S897" i="147"/>
  <c r="Q897" i="147"/>
  <c r="P897" i="147"/>
  <c r="O897" i="147"/>
  <c r="M897" i="147"/>
  <c r="L897" i="147"/>
  <c r="K897" i="147"/>
  <c r="I897" i="147"/>
  <c r="H897" i="147"/>
  <c r="G897" i="147"/>
  <c r="E897" i="147"/>
  <c r="D897" i="147"/>
  <c r="AC896" i="147"/>
  <c r="AB896" i="147"/>
  <c r="AA896" i="147"/>
  <c r="Y896" i="147"/>
  <c r="X896" i="147"/>
  <c r="W896" i="147"/>
  <c r="U896" i="147"/>
  <c r="T896" i="147"/>
  <c r="S896" i="147"/>
  <c r="Q896" i="147"/>
  <c r="P896" i="147"/>
  <c r="O896" i="147"/>
  <c r="M896" i="147"/>
  <c r="L896" i="147"/>
  <c r="K896" i="147"/>
  <c r="I896" i="147"/>
  <c r="H896" i="147"/>
  <c r="G896" i="147"/>
  <c r="E896" i="147"/>
  <c r="D896" i="147"/>
  <c r="AC895" i="147"/>
  <c r="AB895" i="147"/>
  <c r="AA895" i="147"/>
  <c r="Y895" i="147"/>
  <c r="X895" i="147"/>
  <c r="W895" i="147"/>
  <c r="U895" i="147"/>
  <c r="T895" i="147"/>
  <c r="S895" i="147"/>
  <c r="Q895" i="147"/>
  <c r="P895" i="147"/>
  <c r="O895" i="147"/>
  <c r="M895" i="147"/>
  <c r="L895" i="147"/>
  <c r="K895" i="147"/>
  <c r="I895" i="147"/>
  <c r="H895" i="147"/>
  <c r="G895" i="147"/>
  <c r="E895" i="147"/>
  <c r="D895" i="147"/>
  <c r="AC894" i="147"/>
  <c r="AB894" i="147"/>
  <c r="AA894" i="147"/>
  <c r="Y894" i="147"/>
  <c r="X894" i="147"/>
  <c r="W894" i="147"/>
  <c r="U894" i="147"/>
  <c r="T894" i="147"/>
  <c r="S894" i="147"/>
  <c r="Q894" i="147"/>
  <c r="P894" i="147"/>
  <c r="O894" i="147"/>
  <c r="M894" i="147"/>
  <c r="L894" i="147"/>
  <c r="K894" i="147"/>
  <c r="I894" i="147"/>
  <c r="H894" i="147"/>
  <c r="G894" i="147"/>
  <c r="E894" i="147"/>
  <c r="D894" i="147"/>
  <c r="AC893" i="147"/>
  <c r="AB893" i="147"/>
  <c r="AA893" i="147"/>
  <c r="Y893" i="147"/>
  <c r="X893" i="147"/>
  <c r="W893" i="147"/>
  <c r="U893" i="147"/>
  <c r="T893" i="147"/>
  <c r="S893" i="147"/>
  <c r="Q893" i="147"/>
  <c r="P893" i="147"/>
  <c r="O893" i="147"/>
  <c r="M893" i="147"/>
  <c r="L893" i="147"/>
  <c r="K893" i="147"/>
  <c r="I893" i="147"/>
  <c r="H893" i="147"/>
  <c r="G893" i="147"/>
  <c r="E893" i="147"/>
  <c r="D893" i="147"/>
  <c r="AC892" i="147"/>
  <c r="AB892" i="147"/>
  <c r="AA892" i="147"/>
  <c r="Y892" i="147"/>
  <c r="X892" i="147"/>
  <c r="W892" i="147"/>
  <c r="U892" i="147"/>
  <c r="T892" i="147"/>
  <c r="S892" i="147"/>
  <c r="Q892" i="147"/>
  <c r="P892" i="147"/>
  <c r="O892" i="147"/>
  <c r="M892" i="147"/>
  <c r="L892" i="147"/>
  <c r="K892" i="147"/>
  <c r="I892" i="147"/>
  <c r="H892" i="147"/>
  <c r="G892" i="147"/>
  <c r="E892" i="147"/>
  <c r="D892" i="147"/>
  <c r="AC891" i="147"/>
  <c r="AB891" i="147"/>
  <c r="AA891" i="147"/>
  <c r="Y891" i="147"/>
  <c r="X891" i="147"/>
  <c r="W891" i="147"/>
  <c r="U891" i="147"/>
  <c r="T891" i="147"/>
  <c r="S891" i="147"/>
  <c r="Q891" i="147"/>
  <c r="P891" i="147"/>
  <c r="O891" i="147"/>
  <c r="M891" i="147"/>
  <c r="L891" i="147"/>
  <c r="K891" i="147"/>
  <c r="I891" i="147"/>
  <c r="H891" i="147"/>
  <c r="G891" i="147"/>
  <c r="E891" i="147"/>
  <c r="D891" i="147"/>
  <c r="AC890" i="147"/>
  <c r="AB890" i="147"/>
  <c r="AA890" i="147"/>
  <c r="Y890" i="147"/>
  <c r="X890" i="147"/>
  <c r="W890" i="147"/>
  <c r="U890" i="147"/>
  <c r="T890" i="147"/>
  <c r="S890" i="147"/>
  <c r="Q890" i="147"/>
  <c r="P890" i="147"/>
  <c r="O890" i="147"/>
  <c r="M890" i="147"/>
  <c r="L890" i="147"/>
  <c r="K890" i="147"/>
  <c r="I890" i="147"/>
  <c r="H890" i="147"/>
  <c r="G890" i="147"/>
  <c r="E890" i="147"/>
  <c r="D890" i="147"/>
  <c r="AC889" i="147"/>
  <c r="AB889" i="147"/>
  <c r="AA889" i="147"/>
  <c r="Y889" i="147"/>
  <c r="X889" i="147"/>
  <c r="W889" i="147"/>
  <c r="U889" i="147"/>
  <c r="T889" i="147"/>
  <c r="S889" i="147"/>
  <c r="Q889" i="147"/>
  <c r="P889" i="147"/>
  <c r="O889" i="147"/>
  <c r="M889" i="147"/>
  <c r="L889" i="147"/>
  <c r="K889" i="147"/>
  <c r="I889" i="147"/>
  <c r="H889" i="147"/>
  <c r="G889" i="147"/>
  <c r="E889" i="147"/>
  <c r="D889" i="147"/>
  <c r="AC888" i="147"/>
  <c r="AB888" i="147"/>
  <c r="AA888" i="147"/>
  <c r="Y888" i="147"/>
  <c r="X888" i="147"/>
  <c r="W888" i="147"/>
  <c r="U888" i="147"/>
  <c r="T888" i="147"/>
  <c r="S888" i="147"/>
  <c r="Q888" i="147"/>
  <c r="P888" i="147"/>
  <c r="O888" i="147"/>
  <c r="M888" i="147"/>
  <c r="L888" i="147"/>
  <c r="K888" i="147"/>
  <c r="I888" i="147"/>
  <c r="H888" i="147"/>
  <c r="G888" i="147"/>
  <c r="E888" i="147"/>
  <c r="D888" i="147"/>
  <c r="AC887" i="147"/>
  <c r="AB887" i="147"/>
  <c r="AA887" i="147"/>
  <c r="Y887" i="147"/>
  <c r="X887" i="147"/>
  <c r="W887" i="147"/>
  <c r="U887" i="147"/>
  <c r="T887" i="147"/>
  <c r="S887" i="147"/>
  <c r="Q887" i="147"/>
  <c r="P887" i="147"/>
  <c r="O887" i="147"/>
  <c r="M887" i="147"/>
  <c r="L887" i="147"/>
  <c r="K887" i="147"/>
  <c r="I887" i="147"/>
  <c r="H887" i="147"/>
  <c r="G887" i="147"/>
  <c r="E887" i="147"/>
  <c r="D887" i="147"/>
  <c r="AC886" i="147"/>
  <c r="AB886" i="147"/>
  <c r="AA886" i="147"/>
  <c r="Y886" i="147"/>
  <c r="X886" i="147"/>
  <c r="W886" i="147"/>
  <c r="U886" i="147"/>
  <c r="T886" i="147"/>
  <c r="S886" i="147"/>
  <c r="Q886" i="147"/>
  <c r="P886" i="147"/>
  <c r="O886" i="147"/>
  <c r="M886" i="147"/>
  <c r="L886" i="147"/>
  <c r="K886" i="147"/>
  <c r="I886" i="147"/>
  <c r="H886" i="147"/>
  <c r="G886" i="147"/>
  <c r="E886" i="147"/>
  <c r="D886" i="147"/>
  <c r="AC885" i="147"/>
  <c r="AB885" i="147"/>
  <c r="AA885" i="147"/>
  <c r="Y885" i="147"/>
  <c r="X885" i="147"/>
  <c r="W885" i="147"/>
  <c r="U885" i="147"/>
  <c r="T885" i="147"/>
  <c r="S885" i="147"/>
  <c r="Q885" i="147"/>
  <c r="P885" i="147"/>
  <c r="O885" i="147"/>
  <c r="M885" i="147"/>
  <c r="L885" i="147"/>
  <c r="K885" i="147"/>
  <c r="I885" i="147"/>
  <c r="H885" i="147"/>
  <c r="G885" i="147"/>
  <c r="E885" i="147"/>
  <c r="D885" i="147"/>
  <c r="AC884" i="147"/>
  <c r="AB884" i="147"/>
  <c r="AA884" i="147"/>
  <c r="Y884" i="147"/>
  <c r="X884" i="147"/>
  <c r="W884" i="147"/>
  <c r="U884" i="147"/>
  <c r="T884" i="147"/>
  <c r="S884" i="147"/>
  <c r="Q884" i="147"/>
  <c r="P884" i="147"/>
  <c r="O884" i="147"/>
  <c r="M884" i="147"/>
  <c r="L884" i="147"/>
  <c r="K884" i="147"/>
  <c r="I884" i="147"/>
  <c r="H884" i="147"/>
  <c r="G884" i="147"/>
  <c r="E884" i="147"/>
  <c r="D884" i="147"/>
  <c r="AC883" i="147"/>
  <c r="AB883" i="147"/>
  <c r="AA883" i="147"/>
  <c r="Y883" i="147"/>
  <c r="X883" i="147"/>
  <c r="W883" i="147"/>
  <c r="U883" i="147"/>
  <c r="T883" i="147"/>
  <c r="S883" i="147"/>
  <c r="Q883" i="147"/>
  <c r="P883" i="147"/>
  <c r="O883" i="147"/>
  <c r="M883" i="147"/>
  <c r="L883" i="147"/>
  <c r="K883" i="147"/>
  <c r="I883" i="147"/>
  <c r="H883" i="147"/>
  <c r="G883" i="147"/>
  <c r="E883" i="147"/>
  <c r="D883" i="147"/>
  <c r="AC882" i="147"/>
  <c r="AB882" i="147"/>
  <c r="AA882" i="147"/>
  <c r="Y882" i="147"/>
  <c r="X882" i="147"/>
  <c r="W882" i="147"/>
  <c r="U882" i="147"/>
  <c r="T882" i="147"/>
  <c r="S882" i="147"/>
  <c r="Q882" i="147"/>
  <c r="P882" i="147"/>
  <c r="O882" i="147"/>
  <c r="M882" i="147"/>
  <c r="L882" i="147"/>
  <c r="K882" i="147"/>
  <c r="I882" i="147"/>
  <c r="H882" i="147"/>
  <c r="G882" i="147"/>
  <c r="E882" i="147"/>
  <c r="D882" i="147"/>
  <c r="AC881" i="147"/>
  <c r="AB881" i="147"/>
  <c r="AA881" i="147"/>
  <c r="Y881" i="147"/>
  <c r="X881" i="147"/>
  <c r="W881" i="147"/>
  <c r="U881" i="147"/>
  <c r="T881" i="147"/>
  <c r="S881" i="147"/>
  <c r="Q881" i="147"/>
  <c r="P881" i="147"/>
  <c r="O881" i="147"/>
  <c r="M881" i="147"/>
  <c r="L881" i="147"/>
  <c r="K881" i="147"/>
  <c r="I881" i="147"/>
  <c r="H881" i="147"/>
  <c r="G881" i="147"/>
  <c r="E881" i="147"/>
  <c r="D881" i="147"/>
  <c r="AC880" i="147"/>
  <c r="AB880" i="147"/>
  <c r="AA880" i="147"/>
  <c r="Y880" i="147"/>
  <c r="X880" i="147"/>
  <c r="W880" i="147"/>
  <c r="U880" i="147"/>
  <c r="T880" i="147"/>
  <c r="S880" i="147"/>
  <c r="Q880" i="147"/>
  <c r="P880" i="147"/>
  <c r="O880" i="147"/>
  <c r="M880" i="147"/>
  <c r="L880" i="147"/>
  <c r="K880" i="147"/>
  <c r="I880" i="147"/>
  <c r="H880" i="147"/>
  <c r="G880" i="147"/>
  <c r="E880" i="147"/>
  <c r="D880" i="147"/>
  <c r="AC879" i="147"/>
  <c r="AB879" i="147"/>
  <c r="AA879" i="147"/>
  <c r="Y879" i="147"/>
  <c r="X879" i="147"/>
  <c r="W879" i="147"/>
  <c r="U879" i="147"/>
  <c r="T879" i="147"/>
  <c r="S879" i="147"/>
  <c r="Q879" i="147"/>
  <c r="P879" i="147"/>
  <c r="O879" i="147"/>
  <c r="M879" i="147"/>
  <c r="L879" i="147"/>
  <c r="K879" i="147"/>
  <c r="I879" i="147"/>
  <c r="H879" i="147"/>
  <c r="G879" i="147"/>
  <c r="E879" i="147"/>
  <c r="D879" i="147"/>
  <c r="AC878" i="147"/>
  <c r="AB878" i="147"/>
  <c r="AA878" i="147"/>
  <c r="Y878" i="147"/>
  <c r="X878" i="147"/>
  <c r="W878" i="147"/>
  <c r="U878" i="147"/>
  <c r="T878" i="147"/>
  <c r="S878" i="147"/>
  <c r="Q878" i="147"/>
  <c r="P878" i="147"/>
  <c r="O878" i="147"/>
  <c r="M878" i="147"/>
  <c r="L878" i="147"/>
  <c r="K878" i="147"/>
  <c r="I878" i="147"/>
  <c r="H878" i="147"/>
  <c r="G878" i="147"/>
  <c r="E878" i="147"/>
  <c r="D878" i="147"/>
  <c r="AC877" i="147"/>
  <c r="AB877" i="147"/>
  <c r="AA877" i="147"/>
  <c r="Y877" i="147"/>
  <c r="X877" i="147"/>
  <c r="W877" i="147"/>
  <c r="U877" i="147"/>
  <c r="T877" i="147"/>
  <c r="S877" i="147"/>
  <c r="Q877" i="147"/>
  <c r="P877" i="147"/>
  <c r="O877" i="147"/>
  <c r="M877" i="147"/>
  <c r="L877" i="147"/>
  <c r="K877" i="147"/>
  <c r="I877" i="147"/>
  <c r="H877" i="147"/>
  <c r="G877" i="147"/>
  <c r="E877" i="147"/>
  <c r="D877" i="147"/>
  <c r="AC876" i="147"/>
  <c r="AB876" i="147"/>
  <c r="AA876" i="147"/>
  <c r="Y876" i="147"/>
  <c r="X876" i="147"/>
  <c r="W876" i="147"/>
  <c r="U876" i="147"/>
  <c r="T876" i="147"/>
  <c r="S876" i="147"/>
  <c r="Q876" i="147"/>
  <c r="P876" i="147"/>
  <c r="O876" i="147"/>
  <c r="M876" i="147"/>
  <c r="L876" i="147"/>
  <c r="K876" i="147"/>
  <c r="I876" i="147"/>
  <c r="H876" i="147"/>
  <c r="G876" i="147"/>
  <c r="E876" i="147"/>
  <c r="D876" i="147"/>
  <c r="AC875" i="147"/>
  <c r="AB875" i="147"/>
  <c r="AA875" i="147"/>
  <c r="Y875" i="147"/>
  <c r="X875" i="147"/>
  <c r="W875" i="147"/>
  <c r="U875" i="147"/>
  <c r="T875" i="147"/>
  <c r="S875" i="147"/>
  <c r="Q875" i="147"/>
  <c r="P875" i="147"/>
  <c r="O875" i="147"/>
  <c r="M875" i="147"/>
  <c r="L875" i="147"/>
  <c r="K875" i="147"/>
  <c r="I875" i="147"/>
  <c r="H875" i="147"/>
  <c r="G875" i="147"/>
  <c r="E875" i="147"/>
  <c r="D875" i="147"/>
  <c r="AC874" i="147"/>
  <c r="AB874" i="147"/>
  <c r="AA874" i="147"/>
  <c r="Y874" i="147"/>
  <c r="X874" i="147"/>
  <c r="W874" i="147"/>
  <c r="U874" i="147"/>
  <c r="T874" i="147"/>
  <c r="S874" i="147"/>
  <c r="Q874" i="147"/>
  <c r="P874" i="147"/>
  <c r="O874" i="147"/>
  <c r="M874" i="147"/>
  <c r="L874" i="147"/>
  <c r="K874" i="147"/>
  <c r="I874" i="147"/>
  <c r="H874" i="147"/>
  <c r="G874" i="147"/>
  <c r="E874" i="147"/>
  <c r="D874" i="147"/>
  <c r="AC873" i="147"/>
  <c r="AB873" i="147"/>
  <c r="AA873" i="147"/>
  <c r="Y873" i="147"/>
  <c r="X873" i="147"/>
  <c r="W873" i="147"/>
  <c r="U873" i="147"/>
  <c r="T873" i="147"/>
  <c r="S873" i="147"/>
  <c r="Q873" i="147"/>
  <c r="P873" i="147"/>
  <c r="O873" i="147"/>
  <c r="M873" i="147"/>
  <c r="L873" i="147"/>
  <c r="K873" i="147"/>
  <c r="I873" i="147"/>
  <c r="H873" i="147"/>
  <c r="G873" i="147"/>
  <c r="E873" i="147"/>
  <c r="D873" i="147"/>
  <c r="AC872" i="147"/>
  <c r="AB872" i="147"/>
  <c r="AA872" i="147"/>
  <c r="Y872" i="147"/>
  <c r="X872" i="147"/>
  <c r="W872" i="147"/>
  <c r="U872" i="147"/>
  <c r="T872" i="147"/>
  <c r="S872" i="147"/>
  <c r="Q872" i="147"/>
  <c r="P872" i="147"/>
  <c r="O872" i="147"/>
  <c r="M872" i="147"/>
  <c r="L872" i="147"/>
  <c r="K872" i="147"/>
  <c r="I872" i="147"/>
  <c r="H872" i="147"/>
  <c r="G872" i="147"/>
  <c r="E872" i="147"/>
  <c r="D872" i="147"/>
  <c r="AC871" i="147"/>
  <c r="AB871" i="147"/>
  <c r="AA871" i="147"/>
  <c r="Y871" i="147"/>
  <c r="X871" i="147"/>
  <c r="W871" i="147"/>
  <c r="U871" i="147"/>
  <c r="T871" i="147"/>
  <c r="S871" i="147"/>
  <c r="Q871" i="147"/>
  <c r="P871" i="147"/>
  <c r="O871" i="147"/>
  <c r="M871" i="147"/>
  <c r="L871" i="147"/>
  <c r="K871" i="147"/>
  <c r="I871" i="147"/>
  <c r="H871" i="147"/>
  <c r="G871" i="147"/>
  <c r="E871" i="147"/>
  <c r="D871" i="147"/>
  <c r="AC870" i="147"/>
  <c r="AB870" i="147"/>
  <c r="AA870" i="147"/>
  <c r="Y870" i="147"/>
  <c r="X870" i="147"/>
  <c r="W870" i="147"/>
  <c r="U870" i="147"/>
  <c r="T870" i="147"/>
  <c r="S870" i="147"/>
  <c r="Q870" i="147"/>
  <c r="P870" i="147"/>
  <c r="O870" i="147"/>
  <c r="M870" i="147"/>
  <c r="L870" i="147"/>
  <c r="K870" i="147"/>
  <c r="I870" i="147"/>
  <c r="H870" i="147"/>
  <c r="G870" i="147"/>
  <c r="E870" i="147"/>
  <c r="D870" i="147"/>
  <c r="AC869" i="147"/>
  <c r="AB869" i="147"/>
  <c r="AA869" i="147"/>
  <c r="Y869" i="147"/>
  <c r="X869" i="147"/>
  <c r="W869" i="147"/>
  <c r="U869" i="147"/>
  <c r="T869" i="147"/>
  <c r="S869" i="147"/>
  <c r="Q869" i="147"/>
  <c r="P869" i="147"/>
  <c r="O869" i="147"/>
  <c r="M869" i="147"/>
  <c r="L869" i="147"/>
  <c r="K869" i="147"/>
  <c r="I869" i="147"/>
  <c r="H869" i="147"/>
  <c r="G869" i="147"/>
  <c r="E869" i="147"/>
  <c r="D869" i="147"/>
  <c r="AC868" i="147"/>
  <c r="AB868" i="147"/>
  <c r="AA868" i="147"/>
  <c r="Y868" i="147"/>
  <c r="X868" i="147"/>
  <c r="W868" i="147"/>
  <c r="U868" i="147"/>
  <c r="T868" i="147"/>
  <c r="S868" i="147"/>
  <c r="Q868" i="147"/>
  <c r="P868" i="147"/>
  <c r="O868" i="147"/>
  <c r="M868" i="147"/>
  <c r="L868" i="147"/>
  <c r="K868" i="147"/>
  <c r="I868" i="147"/>
  <c r="H868" i="147"/>
  <c r="G868" i="147"/>
  <c r="E868" i="147"/>
  <c r="D868" i="147"/>
  <c r="AC867" i="147"/>
  <c r="AB867" i="147"/>
  <c r="AA867" i="147"/>
  <c r="Y867" i="147"/>
  <c r="X867" i="147"/>
  <c r="W867" i="147"/>
  <c r="U867" i="147"/>
  <c r="T867" i="147"/>
  <c r="S867" i="147"/>
  <c r="Q867" i="147"/>
  <c r="P867" i="147"/>
  <c r="O867" i="147"/>
  <c r="M867" i="147"/>
  <c r="L867" i="147"/>
  <c r="K867" i="147"/>
  <c r="I867" i="147"/>
  <c r="H867" i="147"/>
  <c r="G867" i="147"/>
  <c r="E867" i="147"/>
  <c r="D867" i="147"/>
  <c r="AC866" i="147"/>
  <c r="AB866" i="147"/>
  <c r="AA866" i="147"/>
  <c r="Y866" i="147"/>
  <c r="X866" i="147"/>
  <c r="W866" i="147"/>
  <c r="U866" i="147"/>
  <c r="T866" i="147"/>
  <c r="S866" i="147"/>
  <c r="Q866" i="147"/>
  <c r="P866" i="147"/>
  <c r="O866" i="147"/>
  <c r="M866" i="147"/>
  <c r="L866" i="147"/>
  <c r="K866" i="147"/>
  <c r="I866" i="147"/>
  <c r="H866" i="147"/>
  <c r="G866" i="147"/>
  <c r="E866" i="147"/>
  <c r="D866" i="147"/>
  <c r="AC865" i="147"/>
  <c r="AB865" i="147"/>
  <c r="AA865" i="147"/>
  <c r="Y865" i="147"/>
  <c r="X865" i="147"/>
  <c r="W865" i="147"/>
  <c r="U865" i="147"/>
  <c r="T865" i="147"/>
  <c r="S865" i="147"/>
  <c r="Q865" i="147"/>
  <c r="P865" i="147"/>
  <c r="O865" i="147"/>
  <c r="M865" i="147"/>
  <c r="L865" i="147"/>
  <c r="K865" i="147"/>
  <c r="I865" i="147"/>
  <c r="H865" i="147"/>
  <c r="G865" i="147"/>
  <c r="E865" i="147"/>
  <c r="D865" i="147"/>
  <c r="AC864" i="147"/>
  <c r="AB864" i="147"/>
  <c r="AA864" i="147"/>
  <c r="Y864" i="147"/>
  <c r="X864" i="147"/>
  <c r="W864" i="147"/>
  <c r="U864" i="147"/>
  <c r="T864" i="147"/>
  <c r="S864" i="147"/>
  <c r="Q864" i="147"/>
  <c r="P864" i="147"/>
  <c r="O864" i="147"/>
  <c r="M864" i="147"/>
  <c r="L864" i="147"/>
  <c r="K864" i="147"/>
  <c r="I864" i="147"/>
  <c r="H864" i="147"/>
  <c r="G864" i="147"/>
  <c r="E864" i="147"/>
  <c r="D864" i="147"/>
  <c r="AC863" i="147"/>
  <c r="AB863" i="147"/>
  <c r="AA863" i="147"/>
  <c r="Y863" i="147"/>
  <c r="X863" i="147"/>
  <c r="W863" i="147"/>
  <c r="U863" i="147"/>
  <c r="T863" i="147"/>
  <c r="S863" i="147"/>
  <c r="Q863" i="147"/>
  <c r="P863" i="147"/>
  <c r="O863" i="147"/>
  <c r="M863" i="147"/>
  <c r="L863" i="147"/>
  <c r="K863" i="147"/>
  <c r="I863" i="147"/>
  <c r="H863" i="147"/>
  <c r="G863" i="147"/>
  <c r="E863" i="147"/>
  <c r="D863" i="147"/>
  <c r="AC862" i="147"/>
  <c r="AB862" i="147"/>
  <c r="AA862" i="147"/>
  <c r="Y862" i="147"/>
  <c r="X862" i="147"/>
  <c r="W862" i="147"/>
  <c r="U862" i="147"/>
  <c r="T862" i="147"/>
  <c r="S862" i="147"/>
  <c r="Q862" i="147"/>
  <c r="P862" i="147"/>
  <c r="O862" i="147"/>
  <c r="M862" i="147"/>
  <c r="L862" i="147"/>
  <c r="K862" i="147"/>
  <c r="I862" i="147"/>
  <c r="H862" i="147"/>
  <c r="G862" i="147"/>
  <c r="E862" i="147"/>
  <c r="D862" i="147"/>
  <c r="AC861" i="147"/>
  <c r="AB861" i="147"/>
  <c r="AA861" i="147"/>
  <c r="Y861" i="147"/>
  <c r="X861" i="147"/>
  <c r="W861" i="147"/>
  <c r="U861" i="147"/>
  <c r="T861" i="147"/>
  <c r="S861" i="147"/>
  <c r="Q861" i="147"/>
  <c r="P861" i="147"/>
  <c r="O861" i="147"/>
  <c r="M861" i="147"/>
  <c r="L861" i="147"/>
  <c r="K861" i="147"/>
  <c r="I861" i="147"/>
  <c r="H861" i="147"/>
  <c r="G861" i="147"/>
  <c r="E861" i="147"/>
  <c r="D861" i="147"/>
  <c r="AC860" i="147"/>
  <c r="AB860" i="147"/>
  <c r="AA860" i="147"/>
  <c r="Y860" i="147"/>
  <c r="X860" i="147"/>
  <c r="W860" i="147"/>
  <c r="U860" i="147"/>
  <c r="T860" i="147"/>
  <c r="S860" i="147"/>
  <c r="Q860" i="147"/>
  <c r="P860" i="147"/>
  <c r="O860" i="147"/>
  <c r="M860" i="147"/>
  <c r="L860" i="147"/>
  <c r="K860" i="147"/>
  <c r="I860" i="147"/>
  <c r="H860" i="147"/>
  <c r="G860" i="147"/>
  <c r="E860" i="147"/>
  <c r="D860" i="147"/>
  <c r="AC859" i="147"/>
  <c r="AB859" i="147"/>
  <c r="AA859" i="147"/>
  <c r="Y859" i="147"/>
  <c r="X859" i="147"/>
  <c r="W859" i="147"/>
  <c r="U859" i="147"/>
  <c r="T859" i="147"/>
  <c r="S859" i="147"/>
  <c r="Q859" i="147"/>
  <c r="P859" i="147"/>
  <c r="O859" i="147"/>
  <c r="M859" i="147"/>
  <c r="L859" i="147"/>
  <c r="K859" i="147"/>
  <c r="I859" i="147"/>
  <c r="H859" i="147"/>
  <c r="G859" i="147"/>
  <c r="E859" i="147"/>
  <c r="D859" i="147"/>
  <c r="AC858" i="147"/>
  <c r="AB858" i="147"/>
  <c r="AA858" i="147"/>
  <c r="Y858" i="147"/>
  <c r="X858" i="147"/>
  <c r="W858" i="147"/>
  <c r="U858" i="147"/>
  <c r="T858" i="147"/>
  <c r="S858" i="147"/>
  <c r="Q858" i="147"/>
  <c r="P858" i="147"/>
  <c r="O858" i="147"/>
  <c r="M858" i="147"/>
  <c r="L858" i="147"/>
  <c r="K858" i="147"/>
  <c r="I858" i="147"/>
  <c r="H858" i="147"/>
  <c r="G858" i="147"/>
  <c r="E858" i="147"/>
  <c r="D858" i="147"/>
  <c r="AC857" i="147"/>
  <c r="AB857" i="147"/>
  <c r="AA857" i="147"/>
  <c r="Y857" i="147"/>
  <c r="X857" i="147"/>
  <c r="W857" i="147"/>
  <c r="U857" i="147"/>
  <c r="T857" i="147"/>
  <c r="S857" i="147"/>
  <c r="Q857" i="147"/>
  <c r="P857" i="147"/>
  <c r="O857" i="147"/>
  <c r="M857" i="147"/>
  <c r="L857" i="147"/>
  <c r="K857" i="147"/>
  <c r="I857" i="147"/>
  <c r="H857" i="147"/>
  <c r="G857" i="147"/>
  <c r="E857" i="147"/>
  <c r="D857" i="147"/>
  <c r="AC856" i="147"/>
  <c r="AB856" i="147"/>
  <c r="AA856" i="147"/>
  <c r="Y856" i="147"/>
  <c r="X856" i="147"/>
  <c r="W856" i="147"/>
  <c r="U856" i="147"/>
  <c r="T856" i="147"/>
  <c r="S856" i="147"/>
  <c r="Q856" i="147"/>
  <c r="P856" i="147"/>
  <c r="O856" i="147"/>
  <c r="M856" i="147"/>
  <c r="L856" i="147"/>
  <c r="K856" i="147"/>
  <c r="I856" i="147"/>
  <c r="H856" i="147"/>
  <c r="G856" i="147"/>
  <c r="E856" i="147"/>
  <c r="D856" i="147"/>
  <c r="AC855" i="147"/>
  <c r="AB855" i="147"/>
  <c r="AA855" i="147"/>
  <c r="Y855" i="147"/>
  <c r="X855" i="147"/>
  <c r="W855" i="147"/>
  <c r="U855" i="147"/>
  <c r="T855" i="147"/>
  <c r="S855" i="147"/>
  <c r="Q855" i="147"/>
  <c r="P855" i="147"/>
  <c r="O855" i="147"/>
  <c r="M855" i="147"/>
  <c r="L855" i="147"/>
  <c r="K855" i="147"/>
  <c r="I855" i="147"/>
  <c r="H855" i="147"/>
  <c r="G855" i="147"/>
  <c r="E855" i="147"/>
  <c r="D855" i="147"/>
  <c r="AC854" i="147"/>
  <c r="AB854" i="147"/>
  <c r="AA854" i="147"/>
  <c r="Y854" i="147"/>
  <c r="X854" i="147"/>
  <c r="W854" i="147"/>
  <c r="U854" i="147"/>
  <c r="T854" i="147"/>
  <c r="S854" i="147"/>
  <c r="Q854" i="147"/>
  <c r="P854" i="147"/>
  <c r="O854" i="147"/>
  <c r="M854" i="147"/>
  <c r="L854" i="147"/>
  <c r="K854" i="147"/>
  <c r="I854" i="147"/>
  <c r="H854" i="147"/>
  <c r="G854" i="147"/>
  <c r="E854" i="147"/>
  <c r="D854" i="147"/>
  <c r="AC853" i="147"/>
  <c r="AB853" i="147"/>
  <c r="AA853" i="147"/>
  <c r="Y853" i="147"/>
  <c r="X853" i="147"/>
  <c r="W853" i="147"/>
  <c r="U853" i="147"/>
  <c r="T853" i="147"/>
  <c r="S853" i="147"/>
  <c r="Q853" i="147"/>
  <c r="P853" i="147"/>
  <c r="O853" i="147"/>
  <c r="M853" i="147"/>
  <c r="L853" i="147"/>
  <c r="K853" i="147"/>
  <c r="I853" i="147"/>
  <c r="H853" i="147"/>
  <c r="G853" i="147"/>
  <c r="E853" i="147"/>
  <c r="D853" i="147"/>
  <c r="AC852" i="147"/>
  <c r="AB852" i="147"/>
  <c r="AA852" i="147"/>
  <c r="Y852" i="147"/>
  <c r="X852" i="147"/>
  <c r="W852" i="147"/>
  <c r="U852" i="147"/>
  <c r="T852" i="147"/>
  <c r="S852" i="147"/>
  <c r="Q852" i="147"/>
  <c r="P852" i="147"/>
  <c r="O852" i="147"/>
  <c r="M852" i="147"/>
  <c r="L852" i="147"/>
  <c r="K852" i="147"/>
  <c r="I852" i="147"/>
  <c r="H852" i="147"/>
  <c r="G852" i="147"/>
  <c r="E852" i="147"/>
  <c r="D852" i="147"/>
  <c r="AC851" i="147"/>
  <c r="AB851" i="147"/>
  <c r="AA851" i="147"/>
  <c r="Y851" i="147"/>
  <c r="X851" i="147"/>
  <c r="W851" i="147"/>
  <c r="U851" i="147"/>
  <c r="T851" i="147"/>
  <c r="S851" i="147"/>
  <c r="Q851" i="147"/>
  <c r="P851" i="147"/>
  <c r="O851" i="147"/>
  <c r="M851" i="147"/>
  <c r="L851" i="147"/>
  <c r="K851" i="147"/>
  <c r="I851" i="147"/>
  <c r="H851" i="147"/>
  <c r="G851" i="147"/>
  <c r="E851" i="147"/>
  <c r="D851" i="147"/>
  <c r="AC850" i="147"/>
  <c r="AB850" i="147"/>
  <c r="AA850" i="147"/>
  <c r="Y850" i="147"/>
  <c r="X850" i="147"/>
  <c r="W850" i="147"/>
  <c r="U850" i="147"/>
  <c r="T850" i="147"/>
  <c r="S850" i="147"/>
  <c r="Q850" i="147"/>
  <c r="P850" i="147"/>
  <c r="O850" i="147"/>
  <c r="M850" i="147"/>
  <c r="L850" i="147"/>
  <c r="K850" i="147"/>
  <c r="I850" i="147"/>
  <c r="H850" i="147"/>
  <c r="G850" i="147"/>
  <c r="E850" i="147"/>
  <c r="D850" i="147"/>
  <c r="AC849" i="147"/>
  <c r="AB849" i="147"/>
  <c r="AA849" i="147"/>
  <c r="Y849" i="147"/>
  <c r="X849" i="147"/>
  <c r="W849" i="147"/>
  <c r="U849" i="147"/>
  <c r="T849" i="147"/>
  <c r="S849" i="147"/>
  <c r="Q849" i="147"/>
  <c r="P849" i="147"/>
  <c r="O849" i="147"/>
  <c r="M849" i="147"/>
  <c r="L849" i="147"/>
  <c r="K849" i="147"/>
  <c r="I849" i="147"/>
  <c r="H849" i="147"/>
  <c r="G849" i="147"/>
  <c r="E849" i="147"/>
  <c r="D849" i="147"/>
  <c r="AC848" i="147"/>
  <c r="AB848" i="147"/>
  <c r="AA848" i="147"/>
  <c r="Y848" i="147"/>
  <c r="X848" i="147"/>
  <c r="W848" i="147"/>
  <c r="U848" i="147"/>
  <c r="T848" i="147"/>
  <c r="S848" i="147"/>
  <c r="Q848" i="147"/>
  <c r="P848" i="147"/>
  <c r="O848" i="147"/>
  <c r="M848" i="147"/>
  <c r="L848" i="147"/>
  <c r="K848" i="147"/>
  <c r="I848" i="147"/>
  <c r="H848" i="147"/>
  <c r="G848" i="147"/>
  <c r="E848" i="147"/>
  <c r="D848" i="147"/>
  <c r="AC847" i="147"/>
  <c r="AB847" i="147"/>
  <c r="AA847" i="147"/>
  <c r="Y847" i="147"/>
  <c r="X847" i="147"/>
  <c r="W847" i="147"/>
  <c r="U847" i="147"/>
  <c r="T847" i="147"/>
  <c r="S847" i="147"/>
  <c r="Q847" i="147"/>
  <c r="P847" i="147"/>
  <c r="O847" i="147"/>
  <c r="M847" i="147"/>
  <c r="L847" i="147"/>
  <c r="K847" i="147"/>
  <c r="I847" i="147"/>
  <c r="H847" i="147"/>
  <c r="G847" i="147"/>
  <c r="E847" i="147"/>
  <c r="D847" i="147"/>
  <c r="AC846" i="147"/>
  <c r="AB846" i="147"/>
  <c r="AA846" i="147"/>
  <c r="Y846" i="147"/>
  <c r="X846" i="147"/>
  <c r="W846" i="147"/>
  <c r="U846" i="147"/>
  <c r="T846" i="147"/>
  <c r="S846" i="147"/>
  <c r="Q846" i="147"/>
  <c r="P846" i="147"/>
  <c r="O846" i="147"/>
  <c r="M846" i="147"/>
  <c r="L846" i="147"/>
  <c r="K846" i="147"/>
  <c r="I846" i="147"/>
  <c r="H846" i="147"/>
  <c r="G846" i="147"/>
  <c r="E846" i="147"/>
  <c r="D846" i="147"/>
  <c r="AC845" i="147"/>
  <c r="AB845" i="147"/>
  <c r="AA845" i="147"/>
  <c r="Y845" i="147"/>
  <c r="X845" i="147"/>
  <c r="W845" i="147"/>
  <c r="U845" i="147"/>
  <c r="T845" i="147"/>
  <c r="S845" i="147"/>
  <c r="Q845" i="147"/>
  <c r="P845" i="147"/>
  <c r="O845" i="147"/>
  <c r="M845" i="147"/>
  <c r="L845" i="147"/>
  <c r="K845" i="147"/>
  <c r="I845" i="147"/>
  <c r="H845" i="147"/>
  <c r="G845" i="147"/>
  <c r="E845" i="147"/>
  <c r="D845" i="147"/>
  <c r="AC844" i="147"/>
  <c r="AB844" i="147"/>
  <c r="AA844" i="147"/>
  <c r="Y844" i="147"/>
  <c r="X844" i="147"/>
  <c r="W844" i="147"/>
  <c r="U844" i="147"/>
  <c r="T844" i="147"/>
  <c r="S844" i="147"/>
  <c r="Q844" i="147"/>
  <c r="P844" i="147"/>
  <c r="O844" i="147"/>
  <c r="M844" i="147"/>
  <c r="L844" i="147"/>
  <c r="K844" i="147"/>
  <c r="I844" i="147"/>
  <c r="H844" i="147"/>
  <c r="G844" i="147"/>
  <c r="E844" i="147"/>
  <c r="D844" i="147"/>
  <c r="AC843" i="147"/>
  <c r="AB843" i="147"/>
  <c r="AA843" i="147"/>
  <c r="Y843" i="147"/>
  <c r="X843" i="147"/>
  <c r="W843" i="147"/>
  <c r="U843" i="147"/>
  <c r="T843" i="147"/>
  <c r="S843" i="147"/>
  <c r="Q843" i="147"/>
  <c r="P843" i="147"/>
  <c r="O843" i="147"/>
  <c r="M843" i="147"/>
  <c r="L843" i="147"/>
  <c r="K843" i="147"/>
  <c r="I843" i="147"/>
  <c r="H843" i="147"/>
  <c r="G843" i="147"/>
  <c r="E843" i="147"/>
  <c r="D843" i="147"/>
  <c r="AC842" i="147"/>
  <c r="AB842" i="147"/>
  <c r="AA842" i="147"/>
  <c r="Y842" i="147"/>
  <c r="X842" i="147"/>
  <c r="W842" i="147"/>
  <c r="U842" i="147"/>
  <c r="T842" i="147"/>
  <c r="S842" i="147"/>
  <c r="Q842" i="147"/>
  <c r="P842" i="147"/>
  <c r="O842" i="147"/>
  <c r="M842" i="147"/>
  <c r="L842" i="147"/>
  <c r="K842" i="147"/>
  <c r="I842" i="147"/>
  <c r="H842" i="147"/>
  <c r="G842" i="147"/>
  <c r="E842" i="147"/>
  <c r="D842" i="147"/>
  <c r="AC841" i="147"/>
  <c r="AB841" i="147"/>
  <c r="AA841" i="147"/>
  <c r="Y841" i="147"/>
  <c r="X841" i="147"/>
  <c r="W841" i="147"/>
  <c r="U841" i="147"/>
  <c r="T841" i="147"/>
  <c r="S841" i="147"/>
  <c r="Q841" i="147"/>
  <c r="P841" i="147"/>
  <c r="O841" i="147"/>
  <c r="M841" i="147"/>
  <c r="L841" i="147"/>
  <c r="K841" i="147"/>
  <c r="I841" i="147"/>
  <c r="H841" i="147"/>
  <c r="G841" i="147"/>
  <c r="E841" i="147"/>
  <c r="D841" i="147"/>
  <c r="AC840" i="147"/>
  <c r="AB840" i="147"/>
  <c r="AA840" i="147"/>
  <c r="Y840" i="147"/>
  <c r="X840" i="147"/>
  <c r="W840" i="147"/>
  <c r="U840" i="147"/>
  <c r="T840" i="147"/>
  <c r="S840" i="147"/>
  <c r="Q840" i="147"/>
  <c r="P840" i="147"/>
  <c r="O840" i="147"/>
  <c r="M840" i="147"/>
  <c r="L840" i="147"/>
  <c r="K840" i="147"/>
  <c r="I840" i="147"/>
  <c r="H840" i="147"/>
  <c r="G840" i="147"/>
  <c r="E840" i="147"/>
  <c r="D840" i="147"/>
  <c r="AC839" i="147"/>
  <c r="AB839" i="147"/>
  <c r="AA839" i="147"/>
  <c r="Y839" i="147"/>
  <c r="X839" i="147"/>
  <c r="W839" i="147"/>
  <c r="U839" i="147"/>
  <c r="T839" i="147"/>
  <c r="S839" i="147"/>
  <c r="Q839" i="147"/>
  <c r="P839" i="147"/>
  <c r="O839" i="147"/>
  <c r="M839" i="147"/>
  <c r="L839" i="147"/>
  <c r="K839" i="147"/>
  <c r="I839" i="147"/>
  <c r="H839" i="147"/>
  <c r="G839" i="147"/>
  <c r="E839" i="147"/>
  <c r="D839" i="147"/>
  <c r="AC838" i="147"/>
  <c r="AB838" i="147"/>
  <c r="AA838" i="147"/>
  <c r="Y838" i="147"/>
  <c r="X838" i="147"/>
  <c r="W838" i="147"/>
  <c r="U838" i="147"/>
  <c r="T838" i="147"/>
  <c r="S838" i="147"/>
  <c r="Q838" i="147"/>
  <c r="P838" i="147"/>
  <c r="O838" i="147"/>
  <c r="M838" i="147"/>
  <c r="L838" i="147"/>
  <c r="K838" i="147"/>
  <c r="I838" i="147"/>
  <c r="H838" i="147"/>
  <c r="G838" i="147"/>
  <c r="E838" i="147"/>
  <c r="D838" i="147"/>
  <c r="AC837" i="147"/>
  <c r="AB837" i="147"/>
  <c r="AA837" i="147"/>
  <c r="Y837" i="147"/>
  <c r="X837" i="147"/>
  <c r="W837" i="147"/>
  <c r="U837" i="147"/>
  <c r="T837" i="147"/>
  <c r="S837" i="147"/>
  <c r="Q837" i="147"/>
  <c r="P837" i="147"/>
  <c r="O837" i="147"/>
  <c r="M837" i="147"/>
  <c r="L837" i="147"/>
  <c r="K837" i="147"/>
  <c r="I837" i="147"/>
  <c r="H837" i="147"/>
  <c r="G837" i="147"/>
  <c r="E837" i="147"/>
  <c r="D837" i="147"/>
  <c r="AC836" i="147"/>
  <c r="AB836" i="147"/>
  <c r="AA836" i="147"/>
  <c r="Y836" i="147"/>
  <c r="X836" i="147"/>
  <c r="W836" i="147"/>
  <c r="U836" i="147"/>
  <c r="T836" i="147"/>
  <c r="S836" i="147"/>
  <c r="Q836" i="147"/>
  <c r="P836" i="147"/>
  <c r="O836" i="147"/>
  <c r="M836" i="147"/>
  <c r="L836" i="147"/>
  <c r="K836" i="147"/>
  <c r="I836" i="147"/>
  <c r="H836" i="147"/>
  <c r="G836" i="147"/>
  <c r="E836" i="147"/>
  <c r="D836" i="147"/>
  <c r="AC835" i="147"/>
  <c r="AB835" i="147"/>
  <c r="AA835" i="147"/>
  <c r="Y835" i="147"/>
  <c r="X835" i="147"/>
  <c r="W835" i="147"/>
  <c r="U835" i="147"/>
  <c r="T835" i="147"/>
  <c r="S835" i="147"/>
  <c r="Q835" i="147"/>
  <c r="P835" i="147"/>
  <c r="O835" i="147"/>
  <c r="M835" i="147"/>
  <c r="L835" i="147"/>
  <c r="K835" i="147"/>
  <c r="I835" i="147"/>
  <c r="H835" i="147"/>
  <c r="G835" i="147"/>
  <c r="E835" i="147"/>
  <c r="D835" i="147"/>
  <c r="AC834" i="147"/>
  <c r="AB834" i="147"/>
  <c r="AA834" i="147"/>
  <c r="Y834" i="147"/>
  <c r="X834" i="147"/>
  <c r="W834" i="147"/>
  <c r="U834" i="147"/>
  <c r="T834" i="147"/>
  <c r="S834" i="147"/>
  <c r="Q834" i="147"/>
  <c r="P834" i="147"/>
  <c r="O834" i="147"/>
  <c r="M834" i="147"/>
  <c r="L834" i="147"/>
  <c r="K834" i="147"/>
  <c r="I834" i="147"/>
  <c r="H834" i="147"/>
  <c r="G834" i="147"/>
  <c r="E834" i="147"/>
  <c r="D834" i="147"/>
  <c r="AC833" i="147"/>
  <c r="AB833" i="147"/>
  <c r="AA833" i="147"/>
  <c r="Y833" i="147"/>
  <c r="X833" i="147"/>
  <c r="W833" i="147"/>
  <c r="U833" i="147"/>
  <c r="T833" i="147"/>
  <c r="S833" i="147"/>
  <c r="Q833" i="147"/>
  <c r="P833" i="147"/>
  <c r="O833" i="147"/>
  <c r="M833" i="147"/>
  <c r="L833" i="147"/>
  <c r="K833" i="147"/>
  <c r="I833" i="147"/>
  <c r="H833" i="147"/>
  <c r="G833" i="147"/>
  <c r="E833" i="147"/>
  <c r="D833" i="147"/>
  <c r="AC832" i="147"/>
  <c r="AB832" i="147"/>
  <c r="AA832" i="147"/>
  <c r="Y832" i="147"/>
  <c r="X832" i="147"/>
  <c r="W832" i="147"/>
  <c r="U832" i="147"/>
  <c r="T832" i="147"/>
  <c r="S832" i="147"/>
  <c r="Q832" i="147"/>
  <c r="P832" i="147"/>
  <c r="O832" i="147"/>
  <c r="M832" i="147"/>
  <c r="L832" i="147"/>
  <c r="K832" i="147"/>
  <c r="I832" i="147"/>
  <c r="H832" i="147"/>
  <c r="G832" i="147"/>
  <c r="E832" i="147"/>
  <c r="D832" i="147"/>
  <c r="AC831" i="147"/>
  <c r="AB831" i="147"/>
  <c r="AA831" i="147"/>
  <c r="Y831" i="147"/>
  <c r="X831" i="147"/>
  <c r="W831" i="147"/>
  <c r="U831" i="147"/>
  <c r="T831" i="147"/>
  <c r="S831" i="147"/>
  <c r="Q831" i="147"/>
  <c r="P831" i="147"/>
  <c r="O831" i="147"/>
  <c r="M831" i="147"/>
  <c r="L831" i="147"/>
  <c r="K831" i="147"/>
  <c r="I831" i="147"/>
  <c r="H831" i="147"/>
  <c r="G831" i="147"/>
  <c r="E831" i="147"/>
  <c r="D831" i="147"/>
  <c r="AC830" i="147"/>
  <c r="AB830" i="147"/>
  <c r="AA830" i="147"/>
  <c r="Y830" i="147"/>
  <c r="X830" i="147"/>
  <c r="W830" i="147"/>
  <c r="U830" i="147"/>
  <c r="T830" i="147"/>
  <c r="S830" i="147"/>
  <c r="Q830" i="147"/>
  <c r="P830" i="147"/>
  <c r="O830" i="147"/>
  <c r="M830" i="147"/>
  <c r="L830" i="147"/>
  <c r="K830" i="147"/>
  <c r="I830" i="147"/>
  <c r="H830" i="147"/>
  <c r="G830" i="147"/>
  <c r="E830" i="147"/>
  <c r="D830" i="147"/>
  <c r="AC829" i="147"/>
  <c r="AB829" i="147"/>
  <c r="AA829" i="147"/>
  <c r="Y829" i="147"/>
  <c r="X829" i="147"/>
  <c r="W829" i="147"/>
  <c r="U829" i="147"/>
  <c r="T829" i="147"/>
  <c r="S829" i="147"/>
  <c r="Q829" i="147"/>
  <c r="P829" i="147"/>
  <c r="O829" i="147"/>
  <c r="M829" i="147"/>
  <c r="L829" i="147"/>
  <c r="K829" i="147"/>
  <c r="I829" i="147"/>
  <c r="H829" i="147"/>
  <c r="G829" i="147"/>
  <c r="E829" i="147"/>
  <c r="D829" i="147"/>
  <c r="AC828" i="147"/>
  <c r="AB828" i="147"/>
  <c r="AA828" i="147"/>
  <c r="Y828" i="147"/>
  <c r="X828" i="147"/>
  <c r="W828" i="147"/>
  <c r="U828" i="147"/>
  <c r="T828" i="147"/>
  <c r="S828" i="147"/>
  <c r="Q828" i="147"/>
  <c r="P828" i="147"/>
  <c r="O828" i="147"/>
  <c r="M828" i="147"/>
  <c r="L828" i="147"/>
  <c r="K828" i="147"/>
  <c r="I828" i="147"/>
  <c r="H828" i="147"/>
  <c r="G828" i="147"/>
  <c r="E828" i="147"/>
  <c r="D828" i="147"/>
  <c r="AC827" i="147"/>
  <c r="AB827" i="147"/>
  <c r="AA827" i="147"/>
  <c r="Y827" i="147"/>
  <c r="X827" i="147"/>
  <c r="W827" i="147"/>
  <c r="U827" i="147"/>
  <c r="T827" i="147"/>
  <c r="S827" i="147"/>
  <c r="Q827" i="147"/>
  <c r="P827" i="147"/>
  <c r="O827" i="147"/>
  <c r="M827" i="147"/>
  <c r="L827" i="147"/>
  <c r="K827" i="147"/>
  <c r="I827" i="147"/>
  <c r="H827" i="147"/>
  <c r="G827" i="147"/>
  <c r="E827" i="147"/>
  <c r="D827" i="147"/>
  <c r="AC826" i="147"/>
  <c r="AB826" i="147"/>
  <c r="AA826" i="147"/>
  <c r="Y826" i="147"/>
  <c r="X826" i="147"/>
  <c r="W826" i="147"/>
  <c r="U826" i="147"/>
  <c r="T826" i="147"/>
  <c r="S826" i="147"/>
  <c r="Q826" i="147"/>
  <c r="P826" i="147"/>
  <c r="O826" i="147"/>
  <c r="M826" i="147"/>
  <c r="L826" i="147"/>
  <c r="K826" i="147"/>
  <c r="I826" i="147"/>
  <c r="H826" i="147"/>
  <c r="G826" i="147"/>
  <c r="E826" i="147"/>
  <c r="D826" i="147"/>
  <c r="AC825" i="147"/>
  <c r="AB825" i="147"/>
  <c r="AA825" i="147"/>
  <c r="Y825" i="147"/>
  <c r="X825" i="147"/>
  <c r="W825" i="147"/>
  <c r="U825" i="147"/>
  <c r="T825" i="147"/>
  <c r="S825" i="147"/>
  <c r="Q825" i="147"/>
  <c r="P825" i="147"/>
  <c r="O825" i="147"/>
  <c r="M825" i="147"/>
  <c r="L825" i="147"/>
  <c r="K825" i="147"/>
  <c r="I825" i="147"/>
  <c r="H825" i="147"/>
  <c r="G825" i="147"/>
  <c r="E825" i="147"/>
  <c r="D825" i="147"/>
  <c r="AC824" i="147"/>
  <c r="AB824" i="147"/>
  <c r="AA824" i="147"/>
  <c r="Y824" i="147"/>
  <c r="X824" i="147"/>
  <c r="W824" i="147"/>
  <c r="U824" i="147"/>
  <c r="T824" i="147"/>
  <c r="S824" i="147"/>
  <c r="Q824" i="147"/>
  <c r="P824" i="147"/>
  <c r="O824" i="147"/>
  <c r="M824" i="147"/>
  <c r="L824" i="147"/>
  <c r="K824" i="147"/>
  <c r="I824" i="147"/>
  <c r="H824" i="147"/>
  <c r="G824" i="147"/>
  <c r="E824" i="147"/>
  <c r="D824" i="147"/>
  <c r="AC823" i="147"/>
  <c r="AB823" i="147"/>
  <c r="AA823" i="147"/>
  <c r="Y823" i="147"/>
  <c r="X823" i="147"/>
  <c r="W823" i="147"/>
  <c r="U823" i="147"/>
  <c r="T823" i="147"/>
  <c r="S823" i="147"/>
  <c r="Q823" i="147"/>
  <c r="P823" i="147"/>
  <c r="O823" i="147"/>
  <c r="M823" i="147"/>
  <c r="L823" i="147"/>
  <c r="K823" i="147"/>
  <c r="I823" i="147"/>
  <c r="H823" i="147"/>
  <c r="G823" i="147"/>
  <c r="E823" i="147"/>
  <c r="D823" i="147"/>
  <c r="AC822" i="147"/>
  <c r="AB822" i="147"/>
  <c r="AA822" i="147"/>
  <c r="Y822" i="147"/>
  <c r="X822" i="147"/>
  <c r="W822" i="147"/>
  <c r="U822" i="147"/>
  <c r="T822" i="147"/>
  <c r="S822" i="147"/>
  <c r="Q822" i="147"/>
  <c r="P822" i="147"/>
  <c r="O822" i="147"/>
  <c r="M822" i="147"/>
  <c r="L822" i="147"/>
  <c r="K822" i="147"/>
  <c r="I822" i="147"/>
  <c r="H822" i="147"/>
  <c r="G822" i="147"/>
  <c r="E822" i="147"/>
  <c r="D822" i="147"/>
  <c r="AC821" i="147"/>
  <c r="AB821" i="147"/>
  <c r="AA821" i="147"/>
  <c r="Y821" i="147"/>
  <c r="X821" i="147"/>
  <c r="W821" i="147"/>
  <c r="U821" i="147"/>
  <c r="T821" i="147"/>
  <c r="S821" i="147"/>
  <c r="Q821" i="147"/>
  <c r="P821" i="147"/>
  <c r="O821" i="147"/>
  <c r="M821" i="147"/>
  <c r="L821" i="147"/>
  <c r="K821" i="147"/>
  <c r="I821" i="147"/>
  <c r="H821" i="147"/>
  <c r="G821" i="147"/>
  <c r="E821" i="147"/>
  <c r="D821" i="147"/>
  <c r="AC820" i="147"/>
  <c r="AB820" i="147"/>
  <c r="AA820" i="147"/>
  <c r="Y820" i="147"/>
  <c r="X820" i="147"/>
  <c r="W820" i="147"/>
  <c r="U820" i="147"/>
  <c r="T820" i="147"/>
  <c r="S820" i="147"/>
  <c r="Q820" i="147"/>
  <c r="P820" i="147"/>
  <c r="O820" i="147"/>
  <c r="M820" i="147"/>
  <c r="L820" i="147"/>
  <c r="K820" i="147"/>
  <c r="I820" i="147"/>
  <c r="H820" i="147"/>
  <c r="G820" i="147"/>
  <c r="E820" i="147"/>
  <c r="D820" i="147"/>
  <c r="AC819" i="147"/>
  <c r="AB819" i="147"/>
  <c r="AA819" i="147"/>
  <c r="Y819" i="147"/>
  <c r="X819" i="147"/>
  <c r="W819" i="147"/>
  <c r="U819" i="147"/>
  <c r="T819" i="147"/>
  <c r="S819" i="147"/>
  <c r="Q819" i="147"/>
  <c r="P819" i="147"/>
  <c r="O819" i="147"/>
  <c r="M819" i="147"/>
  <c r="L819" i="147"/>
  <c r="K819" i="147"/>
  <c r="I819" i="147"/>
  <c r="H819" i="147"/>
  <c r="G819" i="147"/>
  <c r="E819" i="147"/>
  <c r="D819" i="147"/>
  <c r="AC818" i="147"/>
  <c r="AB818" i="147"/>
  <c r="AA818" i="147"/>
  <c r="Y818" i="147"/>
  <c r="X818" i="147"/>
  <c r="W818" i="147"/>
  <c r="U818" i="147"/>
  <c r="T818" i="147"/>
  <c r="S818" i="147"/>
  <c r="Q818" i="147"/>
  <c r="P818" i="147"/>
  <c r="O818" i="147"/>
  <c r="M818" i="147"/>
  <c r="L818" i="147"/>
  <c r="K818" i="147"/>
  <c r="I818" i="147"/>
  <c r="H818" i="147"/>
  <c r="G818" i="147"/>
  <c r="E818" i="147"/>
  <c r="D818" i="147"/>
  <c r="AC817" i="147"/>
  <c r="AB817" i="147"/>
  <c r="AA817" i="147"/>
  <c r="Y817" i="147"/>
  <c r="X817" i="147"/>
  <c r="W817" i="147"/>
  <c r="U817" i="147"/>
  <c r="T817" i="147"/>
  <c r="S817" i="147"/>
  <c r="Q817" i="147"/>
  <c r="P817" i="147"/>
  <c r="O817" i="147"/>
  <c r="M817" i="147"/>
  <c r="L817" i="147"/>
  <c r="K817" i="147"/>
  <c r="I817" i="147"/>
  <c r="H817" i="147"/>
  <c r="G817" i="147"/>
  <c r="E817" i="147"/>
  <c r="D817" i="147"/>
  <c r="AC816" i="147"/>
  <c r="AB816" i="147"/>
  <c r="AA816" i="147"/>
  <c r="Y816" i="147"/>
  <c r="X816" i="147"/>
  <c r="W816" i="147"/>
  <c r="U816" i="147"/>
  <c r="T816" i="147"/>
  <c r="S816" i="147"/>
  <c r="Q816" i="147"/>
  <c r="P816" i="147"/>
  <c r="O816" i="147"/>
  <c r="M816" i="147"/>
  <c r="L816" i="147"/>
  <c r="K816" i="147"/>
  <c r="I816" i="147"/>
  <c r="H816" i="147"/>
  <c r="G816" i="147"/>
  <c r="E816" i="147"/>
  <c r="D816" i="147"/>
  <c r="AC815" i="147"/>
  <c r="AB815" i="147"/>
  <c r="AA815" i="147"/>
  <c r="Y815" i="147"/>
  <c r="X815" i="147"/>
  <c r="W815" i="147"/>
  <c r="U815" i="147"/>
  <c r="T815" i="147"/>
  <c r="S815" i="147"/>
  <c r="Q815" i="147"/>
  <c r="P815" i="147"/>
  <c r="O815" i="147"/>
  <c r="M815" i="147"/>
  <c r="L815" i="147"/>
  <c r="K815" i="147"/>
  <c r="I815" i="147"/>
  <c r="H815" i="147"/>
  <c r="G815" i="147"/>
  <c r="E815" i="147"/>
  <c r="D815" i="147"/>
  <c r="AC814" i="147"/>
  <c r="AB814" i="147"/>
  <c r="AA814" i="147"/>
  <c r="Y814" i="147"/>
  <c r="X814" i="147"/>
  <c r="W814" i="147"/>
  <c r="U814" i="147"/>
  <c r="T814" i="147"/>
  <c r="S814" i="147"/>
  <c r="Q814" i="147"/>
  <c r="P814" i="147"/>
  <c r="O814" i="147"/>
  <c r="M814" i="147"/>
  <c r="L814" i="147"/>
  <c r="K814" i="147"/>
  <c r="I814" i="147"/>
  <c r="H814" i="147"/>
  <c r="G814" i="147"/>
  <c r="E814" i="147"/>
  <c r="D814" i="147"/>
  <c r="AC813" i="147"/>
  <c r="AB813" i="147"/>
  <c r="AA813" i="147"/>
  <c r="Y813" i="147"/>
  <c r="X813" i="147"/>
  <c r="W813" i="147"/>
  <c r="U813" i="147"/>
  <c r="T813" i="147"/>
  <c r="S813" i="147"/>
  <c r="Q813" i="147"/>
  <c r="P813" i="147"/>
  <c r="O813" i="147"/>
  <c r="M813" i="147"/>
  <c r="L813" i="147"/>
  <c r="K813" i="147"/>
  <c r="I813" i="147"/>
  <c r="H813" i="147"/>
  <c r="G813" i="147"/>
  <c r="E813" i="147"/>
  <c r="D813" i="147"/>
  <c r="AC812" i="147"/>
  <c r="AB812" i="147"/>
  <c r="AA812" i="147"/>
  <c r="Y812" i="147"/>
  <c r="X812" i="147"/>
  <c r="W812" i="147"/>
  <c r="U812" i="147"/>
  <c r="T812" i="147"/>
  <c r="S812" i="147"/>
  <c r="Q812" i="147"/>
  <c r="P812" i="147"/>
  <c r="O812" i="147"/>
  <c r="M812" i="147"/>
  <c r="L812" i="147"/>
  <c r="K812" i="147"/>
  <c r="I812" i="147"/>
  <c r="H812" i="147"/>
  <c r="G812" i="147"/>
  <c r="E812" i="147"/>
  <c r="D812" i="147"/>
  <c r="AC811" i="147"/>
  <c r="AB811" i="147"/>
  <c r="AA811" i="147"/>
  <c r="Y811" i="147"/>
  <c r="X811" i="147"/>
  <c r="W811" i="147"/>
  <c r="U811" i="147"/>
  <c r="T811" i="147"/>
  <c r="S811" i="147"/>
  <c r="Q811" i="147"/>
  <c r="P811" i="147"/>
  <c r="O811" i="147"/>
  <c r="M811" i="147"/>
  <c r="L811" i="147"/>
  <c r="K811" i="147"/>
  <c r="I811" i="147"/>
  <c r="H811" i="147"/>
  <c r="G811" i="147"/>
  <c r="E811" i="147"/>
  <c r="D811" i="147"/>
  <c r="AC810" i="147"/>
  <c r="AB810" i="147"/>
  <c r="AA810" i="147"/>
  <c r="Y810" i="147"/>
  <c r="X810" i="147"/>
  <c r="W810" i="147"/>
  <c r="U810" i="147"/>
  <c r="T810" i="147"/>
  <c r="S810" i="147"/>
  <c r="Q810" i="147"/>
  <c r="P810" i="147"/>
  <c r="O810" i="147"/>
  <c r="M810" i="147"/>
  <c r="L810" i="147"/>
  <c r="K810" i="147"/>
  <c r="I810" i="147"/>
  <c r="H810" i="147"/>
  <c r="G810" i="147"/>
  <c r="E810" i="147"/>
  <c r="D810" i="147"/>
  <c r="AC809" i="147"/>
  <c r="AB809" i="147"/>
  <c r="AA809" i="147"/>
  <c r="Y809" i="147"/>
  <c r="X809" i="147"/>
  <c r="W809" i="147"/>
  <c r="U809" i="147"/>
  <c r="T809" i="147"/>
  <c r="S809" i="147"/>
  <c r="Q809" i="147"/>
  <c r="P809" i="147"/>
  <c r="O809" i="147"/>
  <c r="M809" i="147"/>
  <c r="L809" i="147"/>
  <c r="K809" i="147"/>
  <c r="I809" i="147"/>
  <c r="H809" i="147"/>
  <c r="G809" i="147"/>
  <c r="E809" i="147"/>
  <c r="D809" i="147"/>
  <c r="AC808" i="147"/>
  <c r="AB808" i="147"/>
  <c r="AA808" i="147"/>
  <c r="Y808" i="147"/>
  <c r="X808" i="147"/>
  <c r="W808" i="147"/>
  <c r="U808" i="147"/>
  <c r="T808" i="147"/>
  <c r="S808" i="147"/>
  <c r="Q808" i="147"/>
  <c r="P808" i="147"/>
  <c r="O808" i="147"/>
  <c r="M808" i="147"/>
  <c r="L808" i="147"/>
  <c r="K808" i="147"/>
  <c r="I808" i="147"/>
  <c r="H808" i="147"/>
  <c r="G808" i="147"/>
  <c r="E808" i="147"/>
  <c r="D808" i="147"/>
  <c r="AC807" i="147"/>
  <c r="AB807" i="147"/>
  <c r="AA807" i="147"/>
  <c r="Y807" i="147"/>
  <c r="X807" i="147"/>
  <c r="W807" i="147"/>
  <c r="U807" i="147"/>
  <c r="T807" i="147"/>
  <c r="S807" i="147"/>
  <c r="Q807" i="147"/>
  <c r="P807" i="147"/>
  <c r="O807" i="147"/>
  <c r="M807" i="147"/>
  <c r="L807" i="147"/>
  <c r="K807" i="147"/>
  <c r="I807" i="147"/>
  <c r="H807" i="147"/>
  <c r="G807" i="147"/>
  <c r="E807" i="147"/>
  <c r="D807" i="147"/>
  <c r="AC806" i="147"/>
  <c r="AB806" i="147"/>
  <c r="AA806" i="147"/>
  <c r="Y806" i="147"/>
  <c r="X806" i="147"/>
  <c r="W806" i="147"/>
  <c r="U806" i="147"/>
  <c r="T806" i="147"/>
  <c r="S806" i="147"/>
  <c r="Q806" i="147"/>
  <c r="P806" i="147"/>
  <c r="O806" i="147"/>
  <c r="M806" i="147"/>
  <c r="L806" i="147"/>
  <c r="K806" i="147"/>
  <c r="I806" i="147"/>
  <c r="H806" i="147"/>
  <c r="G806" i="147"/>
  <c r="E806" i="147"/>
  <c r="D806" i="147"/>
  <c r="AC805" i="147"/>
  <c r="AB805" i="147"/>
  <c r="AA805" i="147"/>
  <c r="Y805" i="147"/>
  <c r="X805" i="147"/>
  <c r="W805" i="147"/>
  <c r="U805" i="147"/>
  <c r="T805" i="147"/>
  <c r="S805" i="147"/>
  <c r="Q805" i="147"/>
  <c r="P805" i="147"/>
  <c r="O805" i="147"/>
  <c r="M805" i="147"/>
  <c r="L805" i="147"/>
  <c r="K805" i="147"/>
  <c r="I805" i="147"/>
  <c r="H805" i="147"/>
  <c r="G805" i="147"/>
  <c r="E805" i="147"/>
  <c r="D805" i="147"/>
  <c r="AC804" i="147"/>
  <c r="AB804" i="147"/>
  <c r="AA804" i="147"/>
  <c r="Y804" i="147"/>
  <c r="X804" i="147"/>
  <c r="W804" i="147"/>
  <c r="U804" i="147"/>
  <c r="T804" i="147"/>
  <c r="S804" i="147"/>
  <c r="Q804" i="147"/>
  <c r="P804" i="147"/>
  <c r="O804" i="147"/>
  <c r="M804" i="147"/>
  <c r="L804" i="147"/>
  <c r="K804" i="147"/>
  <c r="I804" i="147"/>
  <c r="H804" i="147"/>
  <c r="G804" i="147"/>
  <c r="E804" i="147"/>
  <c r="D804" i="147"/>
  <c r="AC803" i="147"/>
  <c r="AB803" i="147"/>
  <c r="AA803" i="147"/>
  <c r="Y803" i="147"/>
  <c r="X803" i="147"/>
  <c r="W803" i="147"/>
  <c r="U803" i="147"/>
  <c r="T803" i="147"/>
  <c r="S803" i="147"/>
  <c r="Q803" i="147"/>
  <c r="P803" i="147"/>
  <c r="O803" i="147"/>
  <c r="M803" i="147"/>
  <c r="L803" i="147"/>
  <c r="K803" i="147"/>
  <c r="I803" i="147"/>
  <c r="H803" i="147"/>
  <c r="G803" i="147"/>
  <c r="E803" i="147"/>
  <c r="D803" i="147"/>
  <c r="AC802" i="147"/>
  <c r="AB802" i="147"/>
  <c r="AA802" i="147"/>
  <c r="Y802" i="147"/>
  <c r="X802" i="147"/>
  <c r="W802" i="147"/>
  <c r="U802" i="147"/>
  <c r="T802" i="147"/>
  <c r="S802" i="147"/>
  <c r="Q802" i="147"/>
  <c r="P802" i="147"/>
  <c r="O802" i="147"/>
  <c r="M802" i="147"/>
  <c r="L802" i="147"/>
  <c r="K802" i="147"/>
  <c r="I802" i="147"/>
  <c r="H802" i="147"/>
  <c r="G802" i="147"/>
  <c r="E802" i="147"/>
  <c r="D802" i="147"/>
  <c r="AC801" i="147"/>
  <c r="AB801" i="147"/>
  <c r="AA801" i="147"/>
  <c r="Y801" i="147"/>
  <c r="X801" i="147"/>
  <c r="W801" i="147"/>
  <c r="U801" i="147"/>
  <c r="T801" i="147"/>
  <c r="S801" i="147"/>
  <c r="Q801" i="147"/>
  <c r="P801" i="147"/>
  <c r="O801" i="147"/>
  <c r="M801" i="147"/>
  <c r="L801" i="147"/>
  <c r="K801" i="147"/>
  <c r="I801" i="147"/>
  <c r="H801" i="147"/>
  <c r="G801" i="147"/>
  <c r="E801" i="147"/>
  <c r="D801" i="147"/>
  <c r="AC800" i="147"/>
  <c r="AB800" i="147"/>
  <c r="AA800" i="147"/>
  <c r="Y800" i="147"/>
  <c r="X800" i="147"/>
  <c r="W800" i="147"/>
  <c r="U800" i="147"/>
  <c r="T800" i="147"/>
  <c r="S800" i="147"/>
  <c r="Q800" i="147"/>
  <c r="P800" i="147"/>
  <c r="O800" i="147"/>
  <c r="M800" i="147"/>
  <c r="L800" i="147"/>
  <c r="K800" i="147"/>
  <c r="I800" i="147"/>
  <c r="H800" i="147"/>
  <c r="G800" i="147"/>
  <c r="E800" i="147"/>
  <c r="D800" i="147"/>
  <c r="AC799" i="147"/>
  <c r="AB799" i="147"/>
  <c r="AA799" i="147"/>
  <c r="Y799" i="147"/>
  <c r="X799" i="147"/>
  <c r="W799" i="147"/>
  <c r="U799" i="147"/>
  <c r="T799" i="147"/>
  <c r="S799" i="147"/>
  <c r="Q799" i="147"/>
  <c r="P799" i="147"/>
  <c r="O799" i="147"/>
  <c r="M799" i="147"/>
  <c r="L799" i="147"/>
  <c r="K799" i="147"/>
  <c r="I799" i="147"/>
  <c r="H799" i="147"/>
  <c r="G799" i="147"/>
  <c r="E799" i="147"/>
  <c r="D799" i="147"/>
  <c r="AC798" i="147"/>
  <c r="AB798" i="147"/>
  <c r="AA798" i="147"/>
  <c r="Y798" i="147"/>
  <c r="X798" i="147"/>
  <c r="W798" i="147"/>
  <c r="U798" i="147"/>
  <c r="T798" i="147"/>
  <c r="S798" i="147"/>
  <c r="Q798" i="147"/>
  <c r="P798" i="147"/>
  <c r="O798" i="147"/>
  <c r="M798" i="147"/>
  <c r="L798" i="147"/>
  <c r="K798" i="147"/>
  <c r="I798" i="147"/>
  <c r="H798" i="147"/>
  <c r="G798" i="147"/>
  <c r="E798" i="147"/>
  <c r="D798" i="147"/>
  <c r="AC797" i="147"/>
  <c r="AB797" i="147"/>
  <c r="AA797" i="147"/>
  <c r="Y797" i="147"/>
  <c r="X797" i="147"/>
  <c r="W797" i="147"/>
  <c r="U797" i="147"/>
  <c r="T797" i="147"/>
  <c r="S797" i="147"/>
  <c r="Q797" i="147"/>
  <c r="P797" i="147"/>
  <c r="O797" i="147"/>
  <c r="M797" i="147"/>
  <c r="L797" i="147"/>
  <c r="K797" i="147"/>
  <c r="I797" i="147"/>
  <c r="H797" i="147"/>
  <c r="G797" i="147"/>
  <c r="E797" i="147"/>
  <c r="D797" i="147"/>
  <c r="AC796" i="147"/>
  <c r="AB796" i="147"/>
  <c r="AA796" i="147"/>
  <c r="Y796" i="147"/>
  <c r="X796" i="147"/>
  <c r="W796" i="147"/>
  <c r="U796" i="147"/>
  <c r="T796" i="147"/>
  <c r="S796" i="147"/>
  <c r="Q796" i="147"/>
  <c r="P796" i="147"/>
  <c r="O796" i="147"/>
  <c r="M796" i="147"/>
  <c r="L796" i="147"/>
  <c r="K796" i="147"/>
  <c r="I796" i="147"/>
  <c r="H796" i="147"/>
  <c r="G796" i="147"/>
  <c r="E796" i="147"/>
  <c r="D796" i="147"/>
  <c r="AC795" i="147"/>
  <c r="AB795" i="147"/>
  <c r="AA795" i="147"/>
  <c r="Y795" i="147"/>
  <c r="X795" i="147"/>
  <c r="W795" i="147"/>
  <c r="U795" i="147"/>
  <c r="T795" i="147"/>
  <c r="S795" i="147"/>
  <c r="Q795" i="147"/>
  <c r="P795" i="147"/>
  <c r="O795" i="147"/>
  <c r="M795" i="147"/>
  <c r="L795" i="147"/>
  <c r="K795" i="147"/>
  <c r="I795" i="147"/>
  <c r="H795" i="147"/>
  <c r="G795" i="147"/>
  <c r="E795" i="147"/>
  <c r="D795" i="147"/>
  <c r="AC794" i="147"/>
  <c r="AB794" i="147"/>
  <c r="AA794" i="147"/>
  <c r="Y794" i="147"/>
  <c r="X794" i="147"/>
  <c r="W794" i="147"/>
  <c r="U794" i="147"/>
  <c r="T794" i="147"/>
  <c r="S794" i="147"/>
  <c r="Q794" i="147"/>
  <c r="P794" i="147"/>
  <c r="O794" i="147"/>
  <c r="M794" i="147"/>
  <c r="L794" i="147"/>
  <c r="K794" i="147"/>
  <c r="I794" i="147"/>
  <c r="H794" i="147"/>
  <c r="G794" i="147"/>
  <c r="E794" i="147"/>
  <c r="D794" i="147"/>
  <c r="AA793" i="147"/>
  <c r="W793" i="147"/>
  <c r="S793" i="147"/>
  <c r="O793" i="147"/>
  <c r="L793" i="147"/>
  <c r="P793" i="147" s="1"/>
  <c r="K793" i="147"/>
  <c r="I793" i="147"/>
  <c r="H793" i="147"/>
  <c r="G793" i="147"/>
  <c r="E793" i="147"/>
  <c r="D793" i="147"/>
  <c r="AA792" i="147"/>
  <c r="W792" i="147"/>
  <c r="S792" i="147"/>
  <c r="O792" i="147"/>
  <c r="M792" i="147"/>
  <c r="L792" i="147"/>
  <c r="P792" i="147" s="1"/>
  <c r="K792" i="147"/>
  <c r="I792" i="147"/>
  <c r="H792" i="147"/>
  <c r="G792" i="147"/>
  <c r="E792" i="147"/>
  <c r="D792" i="147"/>
  <c r="AA791" i="147"/>
  <c r="W791" i="147"/>
  <c r="S791" i="147"/>
  <c r="O791" i="147"/>
  <c r="L791" i="147"/>
  <c r="P791" i="147" s="1"/>
  <c r="K791" i="147"/>
  <c r="I791" i="147"/>
  <c r="H791" i="147"/>
  <c r="G791" i="147"/>
  <c r="E791" i="147"/>
  <c r="D791" i="147"/>
  <c r="AC790" i="147"/>
  <c r="AB790" i="147"/>
  <c r="AA790" i="147"/>
  <c r="Y790" i="147"/>
  <c r="X790" i="147"/>
  <c r="W790" i="147"/>
  <c r="U790" i="147"/>
  <c r="T790" i="147"/>
  <c r="S790" i="147"/>
  <c r="Q790" i="147"/>
  <c r="P790" i="147"/>
  <c r="O790" i="147"/>
  <c r="M790" i="147"/>
  <c r="L790" i="147"/>
  <c r="K790" i="147"/>
  <c r="I790" i="147"/>
  <c r="H790" i="147"/>
  <c r="G790" i="147"/>
  <c r="E790" i="147"/>
  <c r="D790" i="147"/>
  <c r="AC789" i="147"/>
  <c r="AB789" i="147"/>
  <c r="AA789" i="147"/>
  <c r="Y789" i="147"/>
  <c r="X789" i="147"/>
  <c r="W789" i="147"/>
  <c r="U789" i="147"/>
  <c r="T789" i="147"/>
  <c r="S789" i="147"/>
  <c r="Q789" i="147"/>
  <c r="P789" i="147"/>
  <c r="O789" i="147"/>
  <c r="M789" i="147"/>
  <c r="L789" i="147"/>
  <c r="K789" i="147"/>
  <c r="I789" i="147"/>
  <c r="H789" i="147"/>
  <c r="G789" i="147"/>
  <c r="E789" i="147"/>
  <c r="D789" i="147"/>
  <c r="AA788" i="147"/>
  <c r="W788" i="147"/>
  <c r="S788" i="147"/>
  <c r="O788" i="147"/>
  <c r="L788" i="147"/>
  <c r="P788" i="147" s="1"/>
  <c r="K788" i="147"/>
  <c r="I788" i="147"/>
  <c r="H788" i="147"/>
  <c r="G788" i="147"/>
  <c r="E788" i="147"/>
  <c r="D788" i="147"/>
  <c r="AA787" i="147"/>
  <c r="W787" i="147"/>
  <c r="S787" i="147"/>
  <c r="O787" i="147"/>
  <c r="L787" i="147"/>
  <c r="P787" i="147" s="1"/>
  <c r="K787" i="147"/>
  <c r="I787" i="147"/>
  <c r="H787" i="147"/>
  <c r="G787" i="147"/>
  <c r="E787" i="147"/>
  <c r="D787" i="147"/>
  <c r="AC786" i="147"/>
  <c r="AB786" i="147"/>
  <c r="AA786" i="147"/>
  <c r="Y786" i="147"/>
  <c r="X786" i="147"/>
  <c r="W786" i="147"/>
  <c r="U786" i="147"/>
  <c r="T786" i="147"/>
  <c r="S786" i="147"/>
  <c r="Q786" i="147"/>
  <c r="P786" i="147"/>
  <c r="O786" i="147"/>
  <c r="M786" i="147"/>
  <c r="L786" i="147"/>
  <c r="K786" i="147"/>
  <c r="I786" i="147"/>
  <c r="H786" i="147"/>
  <c r="G786" i="147"/>
  <c r="E786" i="147"/>
  <c r="D786" i="147"/>
  <c r="AC785" i="147"/>
  <c r="AB785" i="147"/>
  <c r="AA785" i="147"/>
  <c r="Y785" i="147"/>
  <c r="X785" i="147"/>
  <c r="W785" i="147"/>
  <c r="U785" i="147"/>
  <c r="T785" i="147"/>
  <c r="S785" i="147"/>
  <c r="Q785" i="147"/>
  <c r="P785" i="147"/>
  <c r="O785" i="147"/>
  <c r="M785" i="147"/>
  <c r="L785" i="147"/>
  <c r="K785" i="147"/>
  <c r="I785" i="147"/>
  <c r="H785" i="147"/>
  <c r="G785" i="147"/>
  <c r="E785" i="147"/>
  <c r="D785" i="147"/>
  <c r="AC784" i="147"/>
  <c r="AB784" i="147"/>
  <c r="AA784" i="147"/>
  <c r="Y784" i="147"/>
  <c r="X784" i="147"/>
  <c r="W784" i="147"/>
  <c r="U784" i="147"/>
  <c r="T784" i="147"/>
  <c r="S784" i="147"/>
  <c r="Q784" i="147"/>
  <c r="P784" i="147"/>
  <c r="O784" i="147"/>
  <c r="M784" i="147"/>
  <c r="L784" i="147"/>
  <c r="K784" i="147"/>
  <c r="I784" i="147"/>
  <c r="H784" i="147"/>
  <c r="G784" i="147"/>
  <c r="E784" i="147"/>
  <c r="D784" i="147"/>
  <c r="AC783" i="147"/>
  <c r="AB783" i="147"/>
  <c r="AA783" i="147"/>
  <c r="Y783" i="147"/>
  <c r="X783" i="147"/>
  <c r="W783" i="147"/>
  <c r="U783" i="147"/>
  <c r="T783" i="147"/>
  <c r="S783" i="147"/>
  <c r="Q783" i="147"/>
  <c r="P783" i="147"/>
  <c r="O783" i="147"/>
  <c r="M783" i="147"/>
  <c r="L783" i="147"/>
  <c r="K783" i="147"/>
  <c r="I783" i="147"/>
  <c r="H783" i="147"/>
  <c r="G783" i="147"/>
  <c r="E783" i="147"/>
  <c r="D783" i="147"/>
  <c r="AC782" i="147"/>
  <c r="AB782" i="147"/>
  <c r="AA782" i="147"/>
  <c r="Y782" i="147"/>
  <c r="X782" i="147"/>
  <c r="W782" i="147"/>
  <c r="U782" i="147"/>
  <c r="T782" i="147"/>
  <c r="S782" i="147"/>
  <c r="Q782" i="147"/>
  <c r="P782" i="147"/>
  <c r="O782" i="147"/>
  <c r="M782" i="147"/>
  <c r="L782" i="147"/>
  <c r="K782" i="147"/>
  <c r="I782" i="147"/>
  <c r="H782" i="147"/>
  <c r="G782" i="147"/>
  <c r="E782" i="147"/>
  <c r="D782" i="147"/>
  <c r="AC781" i="147"/>
  <c r="AB781" i="147"/>
  <c r="AA781" i="147"/>
  <c r="Y781" i="147"/>
  <c r="X781" i="147"/>
  <c r="W781" i="147"/>
  <c r="U781" i="147"/>
  <c r="T781" i="147"/>
  <c r="S781" i="147"/>
  <c r="Q781" i="147"/>
  <c r="P781" i="147"/>
  <c r="O781" i="147"/>
  <c r="M781" i="147"/>
  <c r="L781" i="147"/>
  <c r="K781" i="147"/>
  <c r="I781" i="147"/>
  <c r="H781" i="147"/>
  <c r="G781" i="147"/>
  <c r="E781" i="147"/>
  <c r="D781" i="147"/>
  <c r="AC780" i="147"/>
  <c r="AB780" i="147"/>
  <c r="AA780" i="147"/>
  <c r="Y780" i="147"/>
  <c r="X780" i="147"/>
  <c r="W780" i="147"/>
  <c r="U780" i="147"/>
  <c r="T780" i="147"/>
  <c r="S780" i="147"/>
  <c r="Q780" i="147"/>
  <c r="P780" i="147"/>
  <c r="O780" i="147"/>
  <c r="M780" i="147"/>
  <c r="L780" i="147"/>
  <c r="K780" i="147"/>
  <c r="I780" i="147"/>
  <c r="H780" i="147"/>
  <c r="G780" i="147"/>
  <c r="E780" i="147"/>
  <c r="D780" i="147"/>
  <c r="AC779" i="147"/>
  <c r="AB779" i="147"/>
  <c r="AA779" i="147"/>
  <c r="Y779" i="147"/>
  <c r="X779" i="147"/>
  <c r="W779" i="147"/>
  <c r="U779" i="147"/>
  <c r="T779" i="147"/>
  <c r="S779" i="147"/>
  <c r="Q779" i="147"/>
  <c r="P779" i="147"/>
  <c r="O779" i="147"/>
  <c r="M779" i="147"/>
  <c r="L779" i="147"/>
  <c r="K779" i="147"/>
  <c r="I779" i="147"/>
  <c r="H779" i="147"/>
  <c r="G779" i="147"/>
  <c r="E779" i="147"/>
  <c r="D779" i="147"/>
  <c r="AC778" i="147"/>
  <c r="AB778" i="147"/>
  <c r="AA778" i="147"/>
  <c r="Y778" i="147"/>
  <c r="X778" i="147"/>
  <c r="W778" i="147"/>
  <c r="U778" i="147"/>
  <c r="T778" i="147"/>
  <c r="S778" i="147"/>
  <c r="Q778" i="147"/>
  <c r="P778" i="147"/>
  <c r="O778" i="147"/>
  <c r="M778" i="147"/>
  <c r="L778" i="147"/>
  <c r="K778" i="147"/>
  <c r="I778" i="147"/>
  <c r="H778" i="147"/>
  <c r="G778" i="147"/>
  <c r="E778" i="147"/>
  <c r="D778" i="147"/>
  <c r="AC777" i="147"/>
  <c r="AB777" i="147"/>
  <c r="AA777" i="147"/>
  <c r="Y777" i="147"/>
  <c r="X777" i="147"/>
  <c r="W777" i="147"/>
  <c r="U777" i="147"/>
  <c r="T777" i="147"/>
  <c r="S777" i="147"/>
  <c r="Q777" i="147"/>
  <c r="P777" i="147"/>
  <c r="O777" i="147"/>
  <c r="M777" i="147"/>
  <c r="L777" i="147"/>
  <c r="K777" i="147"/>
  <c r="I777" i="147"/>
  <c r="H777" i="147"/>
  <c r="G777" i="147"/>
  <c r="E777" i="147"/>
  <c r="D777" i="147"/>
  <c r="AC776" i="147"/>
  <c r="AB776" i="147"/>
  <c r="AA776" i="147"/>
  <c r="Y776" i="147"/>
  <c r="X776" i="147"/>
  <c r="W776" i="147"/>
  <c r="U776" i="147"/>
  <c r="T776" i="147"/>
  <c r="S776" i="147"/>
  <c r="Q776" i="147"/>
  <c r="P776" i="147"/>
  <c r="O776" i="147"/>
  <c r="M776" i="147"/>
  <c r="L776" i="147"/>
  <c r="K776" i="147"/>
  <c r="I776" i="147"/>
  <c r="H776" i="147"/>
  <c r="G776" i="147"/>
  <c r="E776" i="147"/>
  <c r="D776" i="147"/>
  <c r="AC775" i="147"/>
  <c r="AB775" i="147"/>
  <c r="AA775" i="147"/>
  <c r="Y775" i="147"/>
  <c r="X775" i="147"/>
  <c r="W775" i="147"/>
  <c r="U775" i="147"/>
  <c r="T775" i="147"/>
  <c r="S775" i="147"/>
  <c r="Q775" i="147"/>
  <c r="P775" i="147"/>
  <c r="O775" i="147"/>
  <c r="M775" i="147"/>
  <c r="L775" i="147"/>
  <c r="K775" i="147"/>
  <c r="I775" i="147"/>
  <c r="H775" i="147"/>
  <c r="G775" i="147"/>
  <c r="E775" i="147"/>
  <c r="D775" i="147"/>
  <c r="AC774" i="147"/>
  <c r="AB774" i="147"/>
  <c r="AA774" i="147"/>
  <c r="Y774" i="147"/>
  <c r="X774" i="147"/>
  <c r="W774" i="147"/>
  <c r="U774" i="147"/>
  <c r="T774" i="147"/>
  <c r="S774" i="147"/>
  <c r="Q774" i="147"/>
  <c r="P774" i="147"/>
  <c r="O774" i="147"/>
  <c r="M774" i="147"/>
  <c r="L774" i="147"/>
  <c r="K774" i="147"/>
  <c r="I774" i="147"/>
  <c r="H774" i="147"/>
  <c r="G774" i="147"/>
  <c r="E774" i="147"/>
  <c r="D774" i="147"/>
  <c r="AC773" i="147"/>
  <c r="AB773" i="147"/>
  <c r="AA773" i="147"/>
  <c r="Y773" i="147"/>
  <c r="X773" i="147"/>
  <c r="W773" i="147"/>
  <c r="U773" i="147"/>
  <c r="T773" i="147"/>
  <c r="S773" i="147"/>
  <c r="Q773" i="147"/>
  <c r="P773" i="147"/>
  <c r="O773" i="147"/>
  <c r="M773" i="147"/>
  <c r="L773" i="147"/>
  <c r="K773" i="147"/>
  <c r="I773" i="147"/>
  <c r="H773" i="147"/>
  <c r="G773" i="147"/>
  <c r="E773" i="147"/>
  <c r="D773" i="147"/>
  <c r="AC772" i="147"/>
  <c r="AB772" i="147"/>
  <c r="AA772" i="147"/>
  <c r="Y772" i="147"/>
  <c r="X772" i="147"/>
  <c r="W772" i="147"/>
  <c r="U772" i="147"/>
  <c r="T772" i="147"/>
  <c r="S772" i="147"/>
  <c r="Q772" i="147"/>
  <c r="P772" i="147"/>
  <c r="O772" i="147"/>
  <c r="M772" i="147"/>
  <c r="L772" i="147"/>
  <c r="K772" i="147"/>
  <c r="I772" i="147"/>
  <c r="H772" i="147"/>
  <c r="G772" i="147"/>
  <c r="E772" i="147"/>
  <c r="D772" i="147"/>
  <c r="AC771" i="147"/>
  <c r="AB771" i="147"/>
  <c r="AA771" i="147"/>
  <c r="Y771" i="147"/>
  <c r="X771" i="147"/>
  <c r="W771" i="147"/>
  <c r="U771" i="147"/>
  <c r="T771" i="147"/>
  <c r="S771" i="147"/>
  <c r="Q771" i="147"/>
  <c r="P771" i="147"/>
  <c r="O771" i="147"/>
  <c r="M771" i="147"/>
  <c r="L771" i="147"/>
  <c r="K771" i="147"/>
  <c r="I771" i="147"/>
  <c r="H771" i="147"/>
  <c r="G771" i="147"/>
  <c r="E771" i="147"/>
  <c r="D771" i="147"/>
  <c r="AC770" i="147"/>
  <c r="AB770" i="147"/>
  <c r="AA770" i="147"/>
  <c r="Y770" i="147"/>
  <c r="X770" i="147"/>
  <c r="W770" i="147"/>
  <c r="U770" i="147"/>
  <c r="T770" i="147"/>
  <c r="S770" i="147"/>
  <c r="Q770" i="147"/>
  <c r="P770" i="147"/>
  <c r="O770" i="147"/>
  <c r="M770" i="147"/>
  <c r="L770" i="147"/>
  <c r="K770" i="147"/>
  <c r="I770" i="147"/>
  <c r="H770" i="147"/>
  <c r="G770" i="147"/>
  <c r="E770" i="147"/>
  <c r="D770" i="147"/>
  <c r="AC769" i="147"/>
  <c r="AB769" i="147"/>
  <c r="AA769" i="147"/>
  <c r="Y769" i="147"/>
  <c r="X769" i="147"/>
  <c r="W769" i="147"/>
  <c r="U769" i="147"/>
  <c r="T769" i="147"/>
  <c r="S769" i="147"/>
  <c r="Q769" i="147"/>
  <c r="P769" i="147"/>
  <c r="O769" i="147"/>
  <c r="M769" i="147"/>
  <c r="L769" i="147"/>
  <c r="K769" i="147"/>
  <c r="I769" i="147"/>
  <c r="H769" i="147"/>
  <c r="G769" i="147"/>
  <c r="E769" i="147"/>
  <c r="D769" i="147"/>
  <c r="AC768" i="147"/>
  <c r="AB768" i="147"/>
  <c r="AA768" i="147"/>
  <c r="Y768" i="147"/>
  <c r="X768" i="147"/>
  <c r="W768" i="147"/>
  <c r="U768" i="147"/>
  <c r="T768" i="147"/>
  <c r="S768" i="147"/>
  <c r="Q768" i="147"/>
  <c r="P768" i="147"/>
  <c r="O768" i="147"/>
  <c r="M768" i="147"/>
  <c r="L768" i="147"/>
  <c r="K768" i="147"/>
  <c r="I768" i="147"/>
  <c r="H768" i="147"/>
  <c r="G768" i="147"/>
  <c r="E768" i="147"/>
  <c r="D768" i="147"/>
  <c r="AC767" i="147"/>
  <c r="AB767" i="147"/>
  <c r="AA767" i="147"/>
  <c r="Y767" i="147"/>
  <c r="X767" i="147"/>
  <c r="W767" i="147"/>
  <c r="U767" i="147"/>
  <c r="T767" i="147"/>
  <c r="S767" i="147"/>
  <c r="Q767" i="147"/>
  <c r="P767" i="147"/>
  <c r="O767" i="147"/>
  <c r="M767" i="147"/>
  <c r="L767" i="147"/>
  <c r="K767" i="147"/>
  <c r="I767" i="147"/>
  <c r="H767" i="147"/>
  <c r="G767" i="147"/>
  <c r="E767" i="147"/>
  <c r="D767" i="147"/>
  <c r="AC766" i="147"/>
  <c r="AB766" i="147"/>
  <c r="AA766" i="147"/>
  <c r="Y766" i="147"/>
  <c r="X766" i="147"/>
  <c r="W766" i="147"/>
  <c r="U766" i="147"/>
  <c r="T766" i="147"/>
  <c r="S766" i="147"/>
  <c r="Q766" i="147"/>
  <c r="P766" i="147"/>
  <c r="O766" i="147"/>
  <c r="M766" i="147"/>
  <c r="L766" i="147"/>
  <c r="K766" i="147"/>
  <c r="I766" i="147"/>
  <c r="H766" i="147"/>
  <c r="G766" i="147"/>
  <c r="E766" i="147"/>
  <c r="D766" i="147"/>
  <c r="AC765" i="147"/>
  <c r="AB765" i="147"/>
  <c r="AA765" i="147"/>
  <c r="Y765" i="147"/>
  <c r="X765" i="147"/>
  <c r="W765" i="147"/>
  <c r="U765" i="147"/>
  <c r="T765" i="147"/>
  <c r="S765" i="147"/>
  <c r="Q765" i="147"/>
  <c r="P765" i="147"/>
  <c r="O765" i="147"/>
  <c r="M765" i="147"/>
  <c r="L765" i="147"/>
  <c r="K765" i="147"/>
  <c r="I765" i="147"/>
  <c r="H765" i="147"/>
  <c r="G765" i="147"/>
  <c r="E765" i="147"/>
  <c r="D765" i="147"/>
  <c r="AC764" i="147"/>
  <c r="AB764" i="147"/>
  <c r="AA764" i="147"/>
  <c r="Y764" i="147"/>
  <c r="X764" i="147"/>
  <c r="W764" i="147"/>
  <c r="U764" i="147"/>
  <c r="T764" i="147"/>
  <c r="S764" i="147"/>
  <c r="Q764" i="147"/>
  <c r="P764" i="147"/>
  <c r="O764" i="147"/>
  <c r="M764" i="147"/>
  <c r="L764" i="147"/>
  <c r="K764" i="147"/>
  <c r="I764" i="147"/>
  <c r="H764" i="147"/>
  <c r="G764" i="147"/>
  <c r="E764" i="147"/>
  <c r="D764" i="147"/>
  <c r="AC763" i="147"/>
  <c r="AB763" i="147"/>
  <c r="AA763" i="147"/>
  <c r="Y763" i="147"/>
  <c r="X763" i="147"/>
  <c r="W763" i="147"/>
  <c r="U763" i="147"/>
  <c r="T763" i="147"/>
  <c r="S763" i="147"/>
  <c r="Q763" i="147"/>
  <c r="P763" i="147"/>
  <c r="O763" i="147"/>
  <c r="M763" i="147"/>
  <c r="L763" i="147"/>
  <c r="K763" i="147"/>
  <c r="I763" i="147"/>
  <c r="H763" i="147"/>
  <c r="G763" i="147"/>
  <c r="E763" i="147"/>
  <c r="D763" i="147"/>
  <c r="AC762" i="147"/>
  <c r="AB762" i="147"/>
  <c r="AA762" i="147"/>
  <c r="Y762" i="147"/>
  <c r="X762" i="147"/>
  <c r="W762" i="147"/>
  <c r="U762" i="147"/>
  <c r="T762" i="147"/>
  <c r="S762" i="147"/>
  <c r="Q762" i="147"/>
  <c r="P762" i="147"/>
  <c r="O762" i="147"/>
  <c r="M762" i="147"/>
  <c r="L762" i="147"/>
  <c r="K762" i="147"/>
  <c r="I762" i="147"/>
  <c r="H762" i="147"/>
  <c r="G762" i="147"/>
  <c r="E762" i="147"/>
  <c r="D762" i="147"/>
  <c r="AC761" i="147"/>
  <c r="AB761" i="147"/>
  <c r="AA761" i="147"/>
  <c r="Y761" i="147"/>
  <c r="X761" i="147"/>
  <c r="W761" i="147"/>
  <c r="U761" i="147"/>
  <c r="T761" i="147"/>
  <c r="S761" i="147"/>
  <c r="Q761" i="147"/>
  <c r="P761" i="147"/>
  <c r="O761" i="147"/>
  <c r="M761" i="147"/>
  <c r="L761" i="147"/>
  <c r="K761" i="147"/>
  <c r="I761" i="147"/>
  <c r="H761" i="147"/>
  <c r="G761" i="147"/>
  <c r="E761" i="147"/>
  <c r="D761" i="147"/>
  <c r="AC760" i="147"/>
  <c r="AB760" i="147"/>
  <c r="AA760" i="147"/>
  <c r="Y760" i="147"/>
  <c r="X760" i="147"/>
  <c r="W760" i="147"/>
  <c r="U760" i="147"/>
  <c r="T760" i="147"/>
  <c r="S760" i="147"/>
  <c r="Q760" i="147"/>
  <c r="P760" i="147"/>
  <c r="O760" i="147"/>
  <c r="M760" i="147"/>
  <c r="L760" i="147"/>
  <c r="K760" i="147"/>
  <c r="I760" i="147"/>
  <c r="H760" i="147"/>
  <c r="G760" i="147"/>
  <c r="E760" i="147"/>
  <c r="D760" i="147"/>
  <c r="AC759" i="147"/>
  <c r="AB759" i="147"/>
  <c r="AA759" i="147"/>
  <c r="Y759" i="147"/>
  <c r="X759" i="147"/>
  <c r="W759" i="147"/>
  <c r="U759" i="147"/>
  <c r="T759" i="147"/>
  <c r="S759" i="147"/>
  <c r="Q759" i="147"/>
  <c r="P759" i="147"/>
  <c r="O759" i="147"/>
  <c r="M759" i="147"/>
  <c r="L759" i="147"/>
  <c r="K759" i="147"/>
  <c r="I759" i="147"/>
  <c r="H759" i="147"/>
  <c r="G759" i="147"/>
  <c r="E759" i="147"/>
  <c r="D759" i="147"/>
  <c r="AC758" i="147"/>
  <c r="AB758" i="147"/>
  <c r="AA758" i="147"/>
  <c r="Y758" i="147"/>
  <c r="X758" i="147"/>
  <c r="W758" i="147"/>
  <c r="U758" i="147"/>
  <c r="T758" i="147"/>
  <c r="S758" i="147"/>
  <c r="Q758" i="147"/>
  <c r="P758" i="147"/>
  <c r="O758" i="147"/>
  <c r="M758" i="147"/>
  <c r="L758" i="147"/>
  <c r="K758" i="147"/>
  <c r="I758" i="147"/>
  <c r="H758" i="147"/>
  <c r="G758" i="147"/>
  <c r="E758" i="147"/>
  <c r="D758" i="147"/>
  <c r="AC757" i="147"/>
  <c r="AB757" i="147"/>
  <c r="AA757" i="147"/>
  <c r="Y757" i="147"/>
  <c r="X757" i="147"/>
  <c r="W757" i="147"/>
  <c r="U757" i="147"/>
  <c r="T757" i="147"/>
  <c r="S757" i="147"/>
  <c r="Q757" i="147"/>
  <c r="P757" i="147"/>
  <c r="O757" i="147"/>
  <c r="M757" i="147"/>
  <c r="L757" i="147"/>
  <c r="K757" i="147"/>
  <c r="I757" i="147"/>
  <c r="H757" i="147"/>
  <c r="G757" i="147"/>
  <c r="E757" i="147"/>
  <c r="D757" i="147"/>
  <c r="AC756" i="147"/>
  <c r="AB756" i="147"/>
  <c r="AA756" i="147"/>
  <c r="Y756" i="147"/>
  <c r="X756" i="147"/>
  <c r="W756" i="147"/>
  <c r="U756" i="147"/>
  <c r="T756" i="147"/>
  <c r="S756" i="147"/>
  <c r="Q756" i="147"/>
  <c r="P756" i="147"/>
  <c r="O756" i="147"/>
  <c r="M756" i="147"/>
  <c r="L756" i="147"/>
  <c r="K756" i="147"/>
  <c r="I756" i="147"/>
  <c r="H756" i="147"/>
  <c r="G756" i="147"/>
  <c r="E756" i="147"/>
  <c r="D756" i="147"/>
  <c r="AC755" i="147"/>
  <c r="AB755" i="147"/>
  <c r="AA755" i="147"/>
  <c r="Y755" i="147"/>
  <c r="X755" i="147"/>
  <c r="W755" i="147"/>
  <c r="U755" i="147"/>
  <c r="T755" i="147"/>
  <c r="S755" i="147"/>
  <c r="Q755" i="147"/>
  <c r="P755" i="147"/>
  <c r="O755" i="147"/>
  <c r="M755" i="147"/>
  <c r="L755" i="147"/>
  <c r="K755" i="147"/>
  <c r="I755" i="147"/>
  <c r="H755" i="147"/>
  <c r="G755" i="147"/>
  <c r="E755" i="147"/>
  <c r="D755" i="147"/>
  <c r="AC754" i="147"/>
  <c r="AB754" i="147"/>
  <c r="AA754" i="147"/>
  <c r="Y754" i="147"/>
  <c r="X754" i="147"/>
  <c r="W754" i="147"/>
  <c r="U754" i="147"/>
  <c r="T754" i="147"/>
  <c r="S754" i="147"/>
  <c r="Q754" i="147"/>
  <c r="P754" i="147"/>
  <c r="O754" i="147"/>
  <c r="M754" i="147"/>
  <c r="L754" i="147"/>
  <c r="K754" i="147"/>
  <c r="I754" i="147"/>
  <c r="H754" i="147"/>
  <c r="G754" i="147"/>
  <c r="E754" i="147"/>
  <c r="D754" i="147"/>
  <c r="AC753" i="147"/>
  <c r="AB753" i="147"/>
  <c r="AA753" i="147"/>
  <c r="Y753" i="147"/>
  <c r="X753" i="147"/>
  <c r="W753" i="147"/>
  <c r="U753" i="147"/>
  <c r="T753" i="147"/>
  <c r="S753" i="147"/>
  <c r="Q753" i="147"/>
  <c r="P753" i="147"/>
  <c r="O753" i="147"/>
  <c r="M753" i="147"/>
  <c r="L753" i="147"/>
  <c r="K753" i="147"/>
  <c r="I753" i="147"/>
  <c r="H753" i="147"/>
  <c r="G753" i="147"/>
  <c r="E753" i="147"/>
  <c r="D753" i="147"/>
  <c r="AC752" i="147"/>
  <c r="AB752" i="147"/>
  <c r="AA752" i="147"/>
  <c r="Y752" i="147"/>
  <c r="X752" i="147"/>
  <c r="W752" i="147"/>
  <c r="U752" i="147"/>
  <c r="T752" i="147"/>
  <c r="S752" i="147"/>
  <c r="Q752" i="147"/>
  <c r="P752" i="147"/>
  <c r="O752" i="147"/>
  <c r="M752" i="147"/>
  <c r="L752" i="147"/>
  <c r="K752" i="147"/>
  <c r="I752" i="147"/>
  <c r="H752" i="147"/>
  <c r="G752" i="147"/>
  <c r="E752" i="147"/>
  <c r="D752" i="147"/>
  <c r="AC751" i="147"/>
  <c r="AB751" i="147"/>
  <c r="AA751" i="147"/>
  <c r="Y751" i="147"/>
  <c r="X751" i="147"/>
  <c r="W751" i="147"/>
  <c r="U751" i="147"/>
  <c r="T751" i="147"/>
  <c r="S751" i="147"/>
  <c r="Q751" i="147"/>
  <c r="P751" i="147"/>
  <c r="O751" i="147"/>
  <c r="M751" i="147"/>
  <c r="L751" i="147"/>
  <c r="K751" i="147"/>
  <c r="I751" i="147"/>
  <c r="H751" i="147"/>
  <c r="G751" i="147"/>
  <c r="E751" i="147"/>
  <c r="D751" i="147"/>
  <c r="AC750" i="147"/>
  <c r="AB750" i="147"/>
  <c r="AA750" i="147"/>
  <c r="Y750" i="147"/>
  <c r="X750" i="147"/>
  <c r="W750" i="147"/>
  <c r="U750" i="147"/>
  <c r="T750" i="147"/>
  <c r="S750" i="147"/>
  <c r="Q750" i="147"/>
  <c r="P750" i="147"/>
  <c r="O750" i="147"/>
  <c r="M750" i="147"/>
  <c r="L750" i="147"/>
  <c r="K750" i="147"/>
  <c r="I750" i="147"/>
  <c r="H750" i="147"/>
  <c r="G750" i="147"/>
  <c r="E750" i="147"/>
  <c r="D750" i="147"/>
  <c r="AC749" i="147"/>
  <c r="AB749" i="147"/>
  <c r="AA749" i="147"/>
  <c r="Y749" i="147"/>
  <c r="X749" i="147"/>
  <c r="W749" i="147"/>
  <c r="U749" i="147"/>
  <c r="T749" i="147"/>
  <c r="S749" i="147"/>
  <c r="Q749" i="147"/>
  <c r="P749" i="147"/>
  <c r="O749" i="147"/>
  <c r="M749" i="147"/>
  <c r="L749" i="147"/>
  <c r="K749" i="147"/>
  <c r="I749" i="147"/>
  <c r="H749" i="147"/>
  <c r="G749" i="147"/>
  <c r="E749" i="147"/>
  <c r="D749" i="147"/>
  <c r="AC748" i="147"/>
  <c r="AB748" i="147"/>
  <c r="AA748" i="147"/>
  <c r="Y748" i="147"/>
  <c r="X748" i="147"/>
  <c r="W748" i="147"/>
  <c r="U748" i="147"/>
  <c r="T748" i="147"/>
  <c r="S748" i="147"/>
  <c r="Q748" i="147"/>
  <c r="P748" i="147"/>
  <c r="O748" i="147"/>
  <c r="M748" i="147"/>
  <c r="L748" i="147"/>
  <c r="K748" i="147"/>
  <c r="I748" i="147"/>
  <c r="H748" i="147"/>
  <c r="G748" i="147"/>
  <c r="E748" i="147"/>
  <c r="D748" i="147"/>
  <c r="AC747" i="147"/>
  <c r="AB747" i="147"/>
  <c r="AA747" i="147"/>
  <c r="Y747" i="147"/>
  <c r="X747" i="147"/>
  <c r="W747" i="147"/>
  <c r="U747" i="147"/>
  <c r="T747" i="147"/>
  <c r="S747" i="147"/>
  <c r="Q747" i="147"/>
  <c r="P747" i="147"/>
  <c r="O747" i="147"/>
  <c r="M747" i="147"/>
  <c r="L747" i="147"/>
  <c r="K747" i="147"/>
  <c r="I747" i="147"/>
  <c r="H747" i="147"/>
  <c r="G747" i="147"/>
  <c r="E747" i="147"/>
  <c r="D747" i="147"/>
  <c r="AC746" i="147"/>
  <c r="AB746" i="147"/>
  <c r="AA746" i="147"/>
  <c r="Y746" i="147"/>
  <c r="X746" i="147"/>
  <c r="W746" i="147"/>
  <c r="U746" i="147"/>
  <c r="T746" i="147"/>
  <c r="S746" i="147"/>
  <c r="Q746" i="147"/>
  <c r="P746" i="147"/>
  <c r="O746" i="147"/>
  <c r="M746" i="147"/>
  <c r="L746" i="147"/>
  <c r="K746" i="147"/>
  <c r="I746" i="147"/>
  <c r="H746" i="147"/>
  <c r="G746" i="147"/>
  <c r="E746" i="147"/>
  <c r="D746" i="147"/>
  <c r="AC745" i="147"/>
  <c r="AB745" i="147"/>
  <c r="AA745" i="147"/>
  <c r="Y745" i="147"/>
  <c r="X745" i="147"/>
  <c r="W745" i="147"/>
  <c r="U745" i="147"/>
  <c r="T745" i="147"/>
  <c r="S745" i="147"/>
  <c r="Q745" i="147"/>
  <c r="P745" i="147"/>
  <c r="O745" i="147"/>
  <c r="M745" i="147"/>
  <c r="L745" i="147"/>
  <c r="K745" i="147"/>
  <c r="I745" i="147"/>
  <c r="H745" i="147"/>
  <c r="G745" i="147"/>
  <c r="E745" i="147"/>
  <c r="D745" i="147"/>
  <c r="AC744" i="147"/>
  <c r="AB744" i="147"/>
  <c r="AA744" i="147"/>
  <c r="Y744" i="147"/>
  <c r="X744" i="147"/>
  <c r="W744" i="147"/>
  <c r="U744" i="147"/>
  <c r="T744" i="147"/>
  <c r="S744" i="147"/>
  <c r="Q744" i="147"/>
  <c r="P744" i="147"/>
  <c r="O744" i="147"/>
  <c r="M744" i="147"/>
  <c r="L744" i="147"/>
  <c r="K744" i="147"/>
  <c r="I744" i="147"/>
  <c r="H744" i="147"/>
  <c r="G744" i="147"/>
  <c r="E744" i="147"/>
  <c r="D744" i="147"/>
  <c r="AC743" i="147"/>
  <c r="AB743" i="147"/>
  <c r="AA743" i="147"/>
  <c r="Y743" i="147"/>
  <c r="X743" i="147"/>
  <c r="W743" i="147"/>
  <c r="U743" i="147"/>
  <c r="T743" i="147"/>
  <c r="S743" i="147"/>
  <c r="Q743" i="147"/>
  <c r="P743" i="147"/>
  <c r="O743" i="147"/>
  <c r="M743" i="147"/>
  <c r="L743" i="147"/>
  <c r="K743" i="147"/>
  <c r="I743" i="147"/>
  <c r="H743" i="147"/>
  <c r="G743" i="147"/>
  <c r="E743" i="147"/>
  <c r="D743" i="147"/>
  <c r="AC742" i="147"/>
  <c r="AB742" i="147"/>
  <c r="AA742" i="147"/>
  <c r="Y742" i="147"/>
  <c r="X742" i="147"/>
  <c r="W742" i="147"/>
  <c r="U742" i="147"/>
  <c r="T742" i="147"/>
  <c r="S742" i="147"/>
  <c r="Q742" i="147"/>
  <c r="P742" i="147"/>
  <c r="O742" i="147"/>
  <c r="M742" i="147"/>
  <c r="L742" i="147"/>
  <c r="K742" i="147"/>
  <c r="I742" i="147"/>
  <c r="H742" i="147"/>
  <c r="G742" i="147"/>
  <c r="E742" i="147"/>
  <c r="D742" i="147"/>
  <c r="AC741" i="147"/>
  <c r="AB741" i="147"/>
  <c r="AA741" i="147"/>
  <c r="Y741" i="147"/>
  <c r="X741" i="147"/>
  <c r="W741" i="147"/>
  <c r="U741" i="147"/>
  <c r="T741" i="147"/>
  <c r="S741" i="147"/>
  <c r="Q741" i="147"/>
  <c r="P741" i="147"/>
  <c r="O741" i="147"/>
  <c r="M741" i="147"/>
  <c r="L741" i="147"/>
  <c r="K741" i="147"/>
  <c r="I741" i="147"/>
  <c r="H741" i="147"/>
  <c r="G741" i="147"/>
  <c r="E741" i="147"/>
  <c r="D741" i="147"/>
  <c r="AC740" i="147"/>
  <c r="AB740" i="147"/>
  <c r="AA740" i="147"/>
  <c r="Y740" i="147"/>
  <c r="X740" i="147"/>
  <c r="W740" i="147"/>
  <c r="U740" i="147"/>
  <c r="T740" i="147"/>
  <c r="S740" i="147"/>
  <c r="Q740" i="147"/>
  <c r="P740" i="147"/>
  <c r="O740" i="147"/>
  <c r="M740" i="147"/>
  <c r="L740" i="147"/>
  <c r="K740" i="147"/>
  <c r="I740" i="147"/>
  <c r="H740" i="147"/>
  <c r="G740" i="147"/>
  <c r="E740" i="147"/>
  <c r="D740" i="147"/>
  <c r="AC739" i="147"/>
  <c r="AB739" i="147"/>
  <c r="AA739" i="147"/>
  <c r="Y739" i="147"/>
  <c r="X739" i="147"/>
  <c r="W739" i="147"/>
  <c r="U739" i="147"/>
  <c r="T739" i="147"/>
  <c r="S739" i="147"/>
  <c r="Q739" i="147"/>
  <c r="P739" i="147"/>
  <c r="O739" i="147"/>
  <c r="M739" i="147"/>
  <c r="L739" i="147"/>
  <c r="K739" i="147"/>
  <c r="I739" i="147"/>
  <c r="H739" i="147"/>
  <c r="G739" i="147"/>
  <c r="E739" i="147"/>
  <c r="D739" i="147"/>
  <c r="AC738" i="147"/>
  <c r="AB738" i="147"/>
  <c r="AA738" i="147"/>
  <c r="Y738" i="147"/>
  <c r="X738" i="147"/>
  <c r="W738" i="147"/>
  <c r="U738" i="147"/>
  <c r="T738" i="147"/>
  <c r="S738" i="147"/>
  <c r="Q738" i="147"/>
  <c r="P738" i="147"/>
  <c r="O738" i="147"/>
  <c r="M738" i="147"/>
  <c r="L738" i="147"/>
  <c r="K738" i="147"/>
  <c r="I738" i="147"/>
  <c r="H738" i="147"/>
  <c r="G738" i="147"/>
  <c r="E738" i="147"/>
  <c r="D738" i="147"/>
  <c r="AC737" i="147"/>
  <c r="AB737" i="147"/>
  <c r="AA737" i="147"/>
  <c r="Y737" i="147"/>
  <c r="X737" i="147"/>
  <c r="W737" i="147"/>
  <c r="U737" i="147"/>
  <c r="T737" i="147"/>
  <c r="S737" i="147"/>
  <c r="Q737" i="147"/>
  <c r="P737" i="147"/>
  <c r="O737" i="147"/>
  <c r="M737" i="147"/>
  <c r="L737" i="147"/>
  <c r="K737" i="147"/>
  <c r="I737" i="147"/>
  <c r="H737" i="147"/>
  <c r="G737" i="147"/>
  <c r="E737" i="147"/>
  <c r="D737" i="147"/>
  <c r="AC736" i="147"/>
  <c r="AB736" i="147"/>
  <c r="AA736" i="147"/>
  <c r="Y736" i="147"/>
  <c r="X736" i="147"/>
  <c r="W736" i="147"/>
  <c r="U736" i="147"/>
  <c r="T736" i="147"/>
  <c r="S736" i="147"/>
  <c r="Q736" i="147"/>
  <c r="P736" i="147"/>
  <c r="O736" i="147"/>
  <c r="M736" i="147"/>
  <c r="L736" i="147"/>
  <c r="K736" i="147"/>
  <c r="I736" i="147"/>
  <c r="H736" i="147"/>
  <c r="G736" i="147"/>
  <c r="E736" i="147"/>
  <c r="D736" i="147"/>
  <c r="AC735" i="147"/>
  <c r="AB735" i="147"/>
  <c r="AA735" i="147"/>
  <c r="Y735" i="147"/>
  <c r="X735" i="147"/>
  <c r="W735" i="147"/>
  <c r="U735" i="147"/>
  <c r="T735" i="147"/>
  <c r="S735" i="147"/>
  <c r="Q735" i="147"/>
  <c r="P735" i="147"/>
  <c r="O735" i="147"/>
  <c r="M735" i="147"/>
  <c r="L735" i="147"/>
  <c r="K735" i="147"/>
  <c r="I735" i="147"/>
  <c r="H735" i="147"/>
  <c r="G735" i="147"/>
  <c r="E735" i="147"/>
  <c r="D735" i="147"/>
  <c r="AC734" i="147"/>
  <c r="AB734" i="147"/>
  <c r="AA734" i="147"/>
  <c r="Y734" i="147"/>
  <c r="X734" i="147"/>
  <c r="W734" i="147"/>
  <c r="U734" i="147"/>
  <c r="T734" i="147"/>
  <c r="S734" i="147"/>
  <c r="Q734" i="147"/>
  <c r="P734" i="147"/>
  <c r="O734" i="147"/>
  <c r="M734" i="147"/>
  <c r="L734" i="147"/>
  <c r="K734" i="147"/>
  <c r="I734" i="147"/>
  <c r="H734" i="147"/>
  <c r="G734" i="147"/>
  <c r="E734" i="147"/>
  <c r="D734" i="147"/>
  <c r="AC733" i="147"/>
  <c r="AB733" i="147"/>
  <c r="AA733" i="147"/>
  <c r="Y733" i="147"/>
  <c r="X733" i="147"/>
  <c r="W733" i="147"/>
  <c r="U733" i="147"/>
  <c r="T733" i="147"/>
  <c r="S733" i="147"/>
  <c r="Q733" i="147"/>
  <c r="P733" i="147"/>
  <c r="O733" i="147"/>
  <c r="M733" i="147"/>
  <c r="L733" i="147"/>
  <c r="K733" i="147"/>
  <c r="I733" i="147"/>
  <c r="H733" i="147"/>
  <c r="G733" i="147"/>
  <c r="E733" i="147"/>
  <c r="D733" i="147"/>
  <c r="AC732" i="147"/>
  <c r="AB732" i="147"/>
  <c r="AA732" i="147"/>
  <c r="Y732" i="147"/>
  <c r="X732" i="147"/>
  <c r="W732" i="147"/>
  <c r="U732" i="147"/>
  <c r="T732" i="147"/>
  <c r="S732" i="147"/>
  <c r="Q732" i="147"/>
  <c r="P732" i="147"/>
  <c r="O732" i="147"/>
  <c r="M732" i="147"/>
  <c r="L732" i="147"/>
  <c r="K732" i="147"/>
  <c r="I732" i="147"/>
  <c r="H732" i="147"/>
  <c r="G732" i="147"/>
  <c r="E732" i="147"/>
  <c r="D732" i="147"/>
  <c r="AC731" i="147"/>
  <c r="AB731" i="147"/>
  <c r="AA731" i="147"/>
  <c r="Y731" i="147"/>
  <c r="X731" i="147"/>
  <c r="W731" i="147"/>
  <c r="U731" i="147"/>
  <c r="T731" i="147"/>
  <c r="S731" i="147"/>
  <c r="Q731" i="147"/>
  <c r="P731" i="147"/>
  <c r="O731" i="147"/>
  <c r="M731" i="147"/>
  <c r="L731" i="147"/>
  <c r="K731" i="147"/>
  <c r="I731" i="147"/>
  <c r="H731" i="147"/>
  <c r="G731" i="147"/>
  <c r="E731" i="147"/>
  <c r="D731" i="147"/>
  <c r="AC730" i="147"/>
  <c r="AB730" i="147"/>
  <c r="AA730" i="147"/>
  <c r="Y730" i="147"/>
  <c r="X730" i="147"/>
  <c r="W730" i="147"/>
  <c r="U730" i="147"/>
  <c r="T730" i="147"/>
  <c r="S730" i="147"/>
  <c r="Q730" i="147"/>
  <c r="P730" i="147"/>
  <c r="O730" i="147"/>
  <c r="M730" i="147"/>
  <c r="L730" i="147"/>
  <c r="K730" i="147"/>
  <c r="I730" i="147"/>
  <c r="H730" i="147"/>
  <c r="G730" i="147"/>
  <c r="E730" i="147"/>
  <c r="D730" i="147"/>
  <c r="AC729" i="147"/>
  <c r="AB729" i="147"/>
  <c r="AA729" i="147"/>
  <c r="Y729" i="147"/>
  <c r="X729" i="147"/>
  <c r="W729" i="147"/>
  <c r="U729" i="147"/>
  <c r="T729" i="147"/>
  <c r="S729" i="147"/>
  <c r="Q729" i="147"/>
  <c r="P729" i="147"/>
  <c r="O729" i="147"/>
  <c r="M729" i="147"/>
  <c r="L729" i="147"/>
  <c r="K729" i="147"/>
  <c r="I729" i="147"/>
  <c r="H729" i="147"/>
  <c r="G729" i="147"/>
  <c r="E729" i="147"/>
  <c r="D729" i="147"/>
  <c r="AC728" i="147"/>
  <c r="AB728" i="147"/>
  <c r="AA728" i="147"/>
  <c r="Y728" i="147"/>
  <c r="X728" i="147"/>
  <c r="W728" i="147"/>
  <c r="U728" i="147"/>
  <c r="T728" i="147"/>
  <c r="S728" i="147"/>
  <c r="Q728" i="147"/>
  <c r="P728" i="147"/>
  <c r="O728" i="147"/>
  <c r="M728" i="147"/>
  <c r="L728" i="147"/>
  <c r="K728" i="147"/>
  <c r="I728" i="147"/>
  <c r="H728" i="147"/>
  <c r="G728" i="147"/>
  <c r="E728" i="147"/>
  <c r="D728" i="147"/>
  <c r="AC727" i="147"/>
  <c r="AB727" i="147"/>
  <c r="AA727" i="147"/>
  <c r="Y727" i="147"/>
  <c r="X727" i="147"/>
  <c r="W727" i="147"/>
  <c r="U727" i="147"/>
  <c r="T727" i="147"/>
  <c r="S727" i="147"/>
  <c r="Q727" i="147"/>
  <c r="P727" i="147"/>
  <c r="O727" i="147"/>
  <c r="M727" i="147"/>
  <c r="L727" i="147"/>
  <c r="K727" i="147"/>
  <c r="I727" i="147"/>
  <c r="H727" i="147"/>
  <c r="G727" i="147"/>
  <c r="E727" i="147"/>
  <c r="D727" i="147"/>
  <c r="AC726" i="147"/>
  <c r="AB726" i="147"/>
  <c r="AA726" i="147"/>
  <c r="Y726" i="147"/>
  <c r="X726" i="147"/>
  <c r="W726" i="147"/>
  <c r="U726" i="147"/>
  <c r="T726" i="147"/>
  <c r="S726" i="147"/>
  <c r="Q726" i="147"/>
  <c r="P726" i="147"/>
  <c r="O726" i="147"/>
  <c r="M726" i="147"/>
  <c r="L726" i="147"/>
  <c r="K726" i="147"/>
  <c r="I726" i="147"/>
  <c r="H726" i="147"/>
  <c r="G726" i="147"/>
  <c r="E726" i="147"/>
  <c r="D726" i="147"/>
  <c r="AC725" i="147"/>
  <c r="AB725" i="147"/>
  <c r="AA725" i="147"/>
  <c r="Y725" i="147"/>
  <c r="X725" i="147"/>
  <c r="W725" i="147"/>
  <c r="U725" i="147"/>
  <c r="T725" i="147"/>
  <c r="S725" i="147"/>
  <c r="Q725" i="147"/>
  <c r="P725" i="147"/>
  <c r="O725" i="147"/>
  <c r="M725" i="147"/>
  <c r="L725" i="147"/>
  <c r="K725" i="147"/>
  <c r="I725" i="147"/>
  <c r="H725" i="147"/>
  <c r="G725" i="147"/>
  <c r="E725" i="147"/>
  <c r="D725" i="147"/>
  <c r="AC724" i="147"/>
  <c r="AB724" i="147"/>
  <c r="AA724" i="147"/>
  <c r="Y724" i="147"/>
  <c r="X724" i="147"/>
  <c r="W724" i="147"/>
  <c r="U724" i="147"/>
  <c r="T724" i="147"/>
  <c r="S724" i="147"/>
  <c r="Q724" i="147"/>
  <c r="P724" i="147"/>
  <c r="O724" i="147"/>
  <c r="M724" i="147"/>
  <c r="L724" i="147"/>
  <c r="K724" i="147"/>
  <c r="I724" i="147"/>
  <c r="H724" i="147"/>
  <c r="G724" i="147"/>
  <c r="E724" i="147"/>
  <c r="D724" i="147"/>
  <c r="AC723" i="147"/>
  <c r="AB723" i="147"/>
  <c r="AA723" i="147"/>
  <c r="Y723" i="147"/>
  <c r="X723" i="147"/>
  <c r="W723" i="147"/>
  <c r="U723" i="147"/>
  <c r="T723" i="147"/>
  <c r="S723" i="147"/>
  <c r="Q723" i="147"/>
  <c r="P723" i="147"/>
  <c r="O723" i="147"/>
  <c r="M723" i="147"/>
  <c r="L723" i="147"/>
  <c r="K723" i="147"/>
  <c r="I723" i="147"/>
  <c r="H723" i="147"/>
  <c r="G723" i="147"/>
  <c r="E723" i="147"/>
  <c r="D723" i="147"/>
  <c r="AC722" i="147"/>
  <c r="AB722" i="147"/>
  <c r="AA722" i="147"/>
  <c r="Y722" i="147"/>
  <c r="X722" i="147"/>
  <c r="W722" i="147"/>
  <c r="U722" i="147"/>
  <c r="T722" i="147"/>
  <c r="S722" i="147"/>
  <c r="Q722" i="147"/>
  <c r="P722" i="147"/>
  <c r="O722" i="147"/>
  <c r="M722" i="147"/>
  <c r="L722" i="147"/>
  <c r="K722" i="147"/>
  <c r="I722" i="147"/>
  <c r="H722" i="147"/>
  <c r="G722" i="147"/>
  <c r="E722" i="147"/>
  <c r="D722" i="147"/>
  <c r="AC721" i="147"/>
  <c r="AB721" i="147"/>
  <c r="AA721" i="147"/>
  <c r="Y721" i="147"/>
  <c r="X721" i="147"/>
  <c r="W721" i="147"/>
  <c r="U721" i="147"/>
  <c r="T721" i="147"/>
  <c r="S721" i="147"/>
  <c r="Q721" i="147"/>
  <c r="P721" i="147"/>
  <c r="O721" i="147"/>
  <c r="M721" i="147"/>
  <c r="L721" i="147"/>
  <c r="K721" i="147"/>
  <c r="I721" i="147"/>
  <c r="H721" i="147"/>
  <c r="G721" i="147"/>
  <c r="E721" i="147"/>
  <c r="D721" i="147"/>
  <c r="AC720" i="147"/>
  <c r="AB720" i="147"/>
  <c r="AA720" i="147"/>
  <c r="Y720" i="147"/>
  <c r="X720" i="147"/>
  <c r="W720" i="147"/>
  <c r="U720" i="147"/>
  <c r="T720" i="147"/>
  <c r="S720" i="147"/>
  <c r="Q720" i="147"/>
  <c r="P720" i="147"/>
  <c r="O720" i="147"/>
  <c r="M720" i="147"/>
  <c r="L720" i="147"/>
  <c r="K720" i="147"/>
  <c r="I720" i="147"/>
  <c r="H720" i="147"/>
  <c r="G720" i="147"/>
  <c r="E720" i="147"/>
  <c r="D720" i="147"/>
  <c r="AC719" i="147"/>
  <c r="AB719" i="147"/>
  <c r="AA719" i="147"/>
  <c r="Y719" i="147"/>
  <c r="X719" i="147"/>
  <c r="W719" i="147"/>
  <c r="U719" i="147"/>
  <c r="T719" i="147"/>
  <c r="S719" i="147"/>
  <c r="Q719" i="147"/>
  <c r="P719" i="147"/>
  <c r="O719" i="147"/>
  <c r="M719" i="147"/>
  <c r="L719" i="147"/>
  <c r="K719" i="147"/>
  <c r="I719" i="147"/>
  <c r="H719" i="147"/>
  <c r="G719" i="147"/>
  <c r="E719" i="147"/>
  <c r="D719" i="147"/>
  <c r="AC718" i="147"/>
  <c r="AB718" i="147"/>
  <c r="AA718" i="147"/>
  <c r="Y718" i="147"/>
  <c r="X718" i="147"/>
  <c r="W718" i="147"/>
  <c r="U718" i="147"/>
  <c r="T718" i="147"/>
  <c r="S718" i="147"/>
  <c r="Q718" i="147"/>
  <c r="P718" i="147"/>
  <c r="O718" i="147"/>
  <c r="M718" i="147"/>
  <c r="L718" i="147"/>
  <c r="K718" i="147"/>
  <c r="I718" i="147"/>
  <c r="H718" i="147"/>
  <c r="G718" i="147"/>
  <c r="E718" i="147"/>
  <c r="D718" i="147"/>
  <c r="AC717" i="147"/>
  <c r="AB717" i="147"/>
  <c r="AA717" i="147"/>
  <c r="Y717" i="147"/>
  <c r="X717" i="147"/>
  <c r="W717" i="147"/>
  <c r="U717" i="147"/>
  <c r="T717" i="147"/>
  <c r="S717" i="147"/>
  <c r="Q717" i="147"/>
  <c r="P717" i="147"/>
  <c r="O717" i="147"/>
  <c r="M717" i="147"/>
  <c r="L717" i="147"/>
  <c r="K717" i="147"/>
  <c r="I717" i="147"/>
  <c r="H717" i="147"/>
  <c r="G717" i="147"/>
  <c r="E717" i="147"/>
  <c r="D717" i="147"/>
  <c r="AC716" i="147"/>
  <c r="AB716" i="147"/>
  <c r="AA716" i="147"/>
  <c r="Y716" i="147"/>
  <c r="X716" i="147"/>
  <c r="W716" i="147"/>
  <c r="U716" i="147"/>
  <c r="T716" i="147"/>
  <c r="S716" i="147"/>
  <c r="Q716" i="147"/>
  <c r="P716" i="147"/>
  <c r="O716" i="147"/>
  <c r="M716" i="147"/>
  <c r="L716" i="147"/>
  <c r="K716" i="147"/>
  <c r="I716" i="147"/>
  <c r="H716" i="147"/>
  <c r="G716" i="147"/>
  <c r="E716" i="147"/>
  <c r="D716" i="147"/>
  <c r="AC715" i="147"/>
  <c r="AB715" i="147"/>
  <c r="AA715" i="147"/>
  <c r="Y715" i="147"/>
  <c r="X715" i="147"/>
  <c r="W715" i="147"/>
  <c r="U715" i="147"/>
  <c r="T715" i="147"/>
  <c r="S715" i="147"/>
  <c r="Q715" i="147"/>
  <c r="P715" i="147"/>
  <c r="O715" i="147"/>
  <c r="M715" i="147"/>
  <c r="L715" i="147"/>
  <c r="K715" i="147"/>
  <c r="I715" i="147"/>
  <c r="H715" i="147"/>
  <c r="G715" i="147"/>
  <c r="E715" i="147"/>
  <c r="D715" i="147"/>
  <c r="AC714" i="147"/>
  <c r="AB714" i="147"/>
  <c r="AA714" i="147"/>
  <c r="Y714" i="147"/>
  <c r="X714" i="147"/>
  <c r="W714" i="147"/>
  <c r="U714" i="147"/>
  <c r="T714" i="147"/>
  <c r="S714" i="147"/>
  <c r="Q714" i="147"/>
  <c r="P714" i="147"/>
  <c r="O714" i="147"/>
  <c r="M714" i="147"/>
  <c r="L714" i="147"/>
  <c r="K714" i="147"/>
  <c r="I714" i="147"/>
  <c r="H714" i="147"/>
  <c r="G714" i="147"/>
  <c r="E714" i="147"/>
  <c r="D714" i="147"/>
  <c r="AC713" i="147"/>
  <c r="AB713" i="147"/>
  <c r="AA713" i="147"/>
  <c r="Y713" i="147"/>
  <c r="X713" i="147"/>
  <c r="W713" i="147"/>
  <c r="U713" i="147"/>
  <c r="T713" i="147"/>
  <c r="S713" i="147"/>
  <c r="Q713" i="147"/>
  <c r="P713" i="147"/>
  <c r="O713" i="147"/>
  <c r="M713" i="147"/>
  <c r="L713" i="147"/>
  <c r="K713" i="147"/>
  <c r="I713" i="147"/>
  <c r="H713" i="147"/>
  <c r="G713" i="147"/>
  <c r="E713" i="147"/>
  <c r="D713" i="147"/>
  <c r="AC712" i="147"/>
  <c r="AB712" i="147"/>
  <c r="AA712" i="147"/>
  <c r="Y712" i="147"/>
  <c r="X712" i="147"/>
  <c r="W712" i="147"/>
  <c r="U712" i="147"/>
  <c r="T712" i="147"/>
  <c r="S712" i="147"/>
  <c r="Q712" i="147"/>
  <c r="P712" i="147"/>
  <c r="O712" i="147"/>
  <c r="M712" i="147"/>
  <c r="L712" i="147"/>
  <c r="K712" i="147"/>
  <c r="I712" i="147"/>
  <c r="H712" i="147"/>
  <c r="G712" i="147"/>
  <c r="E712" i="147"/>
  <c r="D712" i="147"/>
  <c r="AC711" i="147"/>
  <c r="AB711" i="147"/>
  <c r="AA711" i="147"/>
  <c r="Y711" i="147"/>
  <c r="X711" i="147"/>
  <c r="W711" i="147"/>
  <c r="U711" i="147"/>
  <c r="T711" i="147"/>
  <c r="S711" i="147"/>
  <c r="Q711" i="147"/>
  <c r="P711" i="147"/>
  <c r="O711" i="147"/>
  <c r="M711" i="147"/>
  <c r="L711" i="147"/>
  <c r="K711" i="147"/>
  <c r="I711" i="147"/>
  <c r="H711" i="147"/>
  <c r="G711" i="147"/>
  <c r="E711" i="147"/>
  <c r="D711" i="147"/>
  <c r="AC710" i="147"/>
  <c r="AB710" i="147"/>
  <c r="AA710" i="147"/>
  <c r="Y710" i="147"/>
  <c r="X710" i="147"/>
  <c r="W710" i="147"/>
  <c r="U710" i="147"/>
  <c r="T710" i="147"/>
  <c r="S710" i="147"/>
  <c r="Q710" i="147"/>
  <c r="P710" i="147"/>
  <c r="O710" i="147"/>
  <c r="M710" i="147"/>
  <c r="L710" i="147"/>
  <c r="K710" i="147"/>
  <c r="I710" i="147"/>
  <c r="H710" i="147"/>
  <c r="G710" i="147"/>
  <c r="E710" i="147"/>
  <c r="D710" i="147"/>
  <c r="AC709" i="147"/>
  <c r="AB709" i="147"/>
  <c r="AA709" i="147"/>
  <c r="Y709" i="147"/>
  <c r="X709" i="147"/>
  <c r="W709" i="147"/>
  <c r="U709" i="147"/>
  <c r="T709" i="147"/>
  <c r="S709" i="147"/>
  <c r="Q709" i="147"/>
  <c r="P709" i="147"/>
  <c r="O709" i="147"/>
  <c r="M709" i="147"/>
  <c r="L709" i="147"/>
  <c r="K709" i="147"/>
  <c r="I709" i="147"/>
  <c r="H709" i="147"/>
  <c r="G709" i="147"/>
  <c r="E709" i="147"/>
  <c r="D709" i="147"/>
  <c r="AC708" i="147"/>
  <c r="AB708" i="147"/>
  <c r="AA708" i="147"/>
  <c r="Y708" i="147"/>
  <c r="X708" i="147"/>
  <c r="W708" i="147"/>
  <c r="U708" i="147"/>
  <c r="T708" i="147"/>
  <c r="S708" i="147"/>
  <c r="Q708" i="147"/>
  <c r="P708" i="147"/>
  <c r="O708" i="147"/>
  <c r="M708" i="147"/>
  <c r="L708" i="147"/>
  <c r="K708" i="147"/>
  <c r="I708" i="147"/>
  <c r="H708" i="147"/>
  <c r="G708" i="147"/>
  <c r="E708" i="147"/>
  <c r="D708" i="147"/>
  <c r="AC707" i="147"/>
  <c r="AB707" i="147"/>
  <c r="AA707" i="147"/>
  <c r="Y707" i="147"/>
  <c r="X707" i="147"/>
  <c r="W707" i="147"/>
  <c r="U707" i="147"/>
  <c r="T707" i="147"/>
  <c r="S707" i="147"/>
  <c r="Q707" i="147"/>
  <c r="P707" i="147"/>
  <c r="O707" i="147"/>
  <c r="M707" i="147"/>
  <c r="L707" i="147"/>
  <c r="K707" i="147"/>
  <c r="I707" i="147"/>
  <c r="H707" i="147"/>
  <c r="G707" i="147"/>
  <c r="E707" i="147"/>
  <c r="D707" i="147"/>
  <c r="AC706" i="147"/>
  <c r="AB706" i="147"/>
  <c r="AA706" i="147"/>
  <c r="Y706" i="147"/>
  <c r="X706" i="147"/>
  <c r="W706" i="147"/>
  <c r="U706" i="147"/>
  <c r="T706" i="147"/>
  <c r="S706" i="147"/>
  <c r="Q706" i="147"/>
  <c r="P706" i="147"/>
  <c r="O706" i="147"/>
  <c r="M706" i="147"/>
  <c r="L706" i="147"/>
  <c r="K706" i="147"/>
  <c r="I706" i="147"/>
  <c r="H706" i="147"/>
  <c r="G706" i="147"/>
  <c r="E706" i="147"/>
  <c r="D706" i="147"/>
  <c r="AC705" i="147"/>
  <c r="AB705" i="147"/>
  <c r="AA705" i="147"/>
  <c r="Y705" i="147"/>
  <c r="X705" i="147"/>
  <c r="W705" i="147"/>
  <c r="U705" i="147"/>
  <c r="T705" i="147"/>
  <c r="S705" i="147"/>
  <c r="Q705" i="147"/>
  <c r="P705" i="147"/>
  <c r="O705" i="147"/>
  <c r="M705" i="147"/>
  <c r="L705" i="147"/>
  <c r="K705" i="147"/>
  <c r="I705" i="147"/>
  <c r="H705" i="147"/>
  <c r="G705" i="147"/>
  <c r="E705" i="147"/>
  <c r="D705" i="147"/>
  <c r="AC704" i="147"/>
  <c r="AB704" i="147"/>
  <c r="AA704" i="147"/>
  <c r="Y704" i="147"/>
  <c r="X704" i="147"/>
  <c r="W704" i="147"/>
  <c r="U704" i="147"/>
  <c r="T704" i="147"/>
  <c r="S704" i="147"/>
  <c r="Q704" i="147"/>
  <c r="P704" i="147"/>
  <c r="O704" i="147"/>
  <c r="M704" i="147"/>
  <c r="L704" i="147"/>
  <c r="K704" i="147"/>
  <c r="I704" i="147"/>
  <c r="H704" i="147"/>
  <c r="G704" i="147"/>
  <c r="E704" i="147"/>
  <c r="D704" i="147"/>
  <c r="AC703" i="147"/>
  <c r="AB703" i="147"/>
  <c r="AA703" i="147"/>
  <c r="Y703" i="147"/>
  <c r="X703" i="147"/>
  <c r="W703" i="147"/>
  <c r="U703" i="147"/>
  <c r="T703" i="147"/>
  <c r="S703" i="147"/>
  <c r="Q703" i="147"/>
  <c r="P703" i="147"/>
  <c r="O703" i="147"/>
  <c r="M703" i="147"/>
  <c r="L703" i="147"/>
  <c r="K703" i="147"/>
  <c r="I703" i="147"/>
  <c r="H703" i="147"/>
  <c r="G703" i="147"/>
  <c r="E703" i="147"/>
  <c r="D703" i="147"/>
  <c r="AC702" i="147"/>
  <c r="AB702" i="147"/>
  <c r="AA702" i="147"/>
  <c r="Y702" i="147"/>
  <c r="X702" i="147"/>
  <c r="W702" i="147"/>
  <c r="U702" i="147"/>
  <c r="T702" i="147"/>
  <c r="S702" i="147"/>
  <c r="Q702" i="147"/>
  <c r="P702" i="147"/>
  <c r="O702" i="147"/>
  <c r="M702" i="147"/>
  <c r="L702" i="147"/>
  <c r="K702" i="147"/>
  <c r="I702" i="147"/>
  <c r="H702" i="147"/>
  <c r="G702" i="147"/>
  <c r="E702" i="147"/>
  <c r="D702" i="147"/>
  <c r="AC701" i="147"/>
  <c r="AB701" i="147"/>
  <c r="AA701" i="147"/>
  <c r="Y701" i="147"/>
  <c r="X701" i="147"/>
  <c r="W701" i="147"/>
  <c r="U701" i="147"/>
  <c r="T701" i="147"/>
  <c r="S701" i="147"/>
  <c r="Q701" i="147"/>
  <c r="P701" i="147"/>
  <c r="O701" i="147"/>
  <c r="M701" i="147"/>
  <c r="L701" i="147"/>
  <c r="K701" i="147"/>
  <c r="I701" i="147"/>
  <c r="H701" i="147"/>
  <c r="G701" i="147"/>
  <c r="E701" i="147"/>
  <c r="D701" i="147"/>
  <c r="AC700" i="147"/>
  <c r="AB700" i="147"/>
  <c r="AA700" i="147"/>
  <c r="Y700" i="147"/>
  <c r="X700" i="147"/>
  <c r="W700" i="147"/>
  <c r="U700" i="147"/>
  <c r="T700" i="147"/>
  <c r="S700" i="147"/>
  <c r="Q700" i="147"/>
  <c r="P700" i="147"/>
  <c r="O700" i="147"/>
  <c r="M700" i="147"/>
  <c r="L700" i="147"/>
  <c r="K700" i="147"/>
  <c r="I700" i="147"/>
  <c r="H700" i="147"/>
  <c r="G700" i="147"/>
  <c r="E700" i="147"/>
  <c r="D700" i="147"/>
  <c r="AC699" i="147"/>
  <c r="AB699" i="147"/>
  <c r="AA699" i="147"/>
  <c r="Y699" i="147"/>
  <c r="X699" i="147"/>
  <c r="W699" i="147"/>
  <c r="U699" i="147"/>
  <c r="T699" i="147"/>
  <c r="S699" i="147"/>
  <c r="Q699" i="147"/>
  <c r="P699" i="147"/>
  <c r="O699" i="147"/>
  <c r="M699" i="147"/>
  <c r="L699" i="147"/>
  <c r="K699" i="147"/>
  <c r="I699" i="147"/>
  <c r="H699" i="147"/>
  <c r="G699" i="147"/>
  <c r="E699" i="147"/>
  <c r="D699" i="147"/>
  <c r="AC698" i="147"/>
  <c r="AB698" i="147"/>
  <c r="AA698" i="147"/>
  <c r="Y698" i="147"/>
  <c r="X698" i="147"/>
  <c r="W698" i="147"/>
  <c r="U698" i="147"/>
  <c r="T698" i="147"/>
  <c r="S698" i="147"/>
  <c r="Q698" i="147"/>
  <c r="P698" i="147"/>
  <c r="O698" i="147"/>
  <c r="M698" i="147"/>
  <c r="L698" i="147"/>
  <c r="K698" i="147"/>
  <c r="I698" i="147"/>
  <c r="H698" i="147"/>
  <c r="G698" i="147"/>
  <c r="E698" i="147"/>
  <c r="D698" i="147"/>
  <c r="AC697" i="147"/>
  <c r="AB697" i="147"/>
  <c r="AA697" i="147"/>
  <c r="Y697" i="147"/>
  <c r="X697" i="147"/>
  <c r="W697" i="147"/>
  <c r="U697" i="147"/>
  <c r="T697" i="147"/>
  <c r="S697" i="147"/>
  <c r="Q697" i="147"/>
  <c r="P697" i="147"/>
  <c r="O697" i="147"/>
  <c r="M697" i="147"/>
  <c r="L697" i="147"/>
  <c r="K697" i="147"/>
  <c r="I697" i="147"/>
  <c r="H697" i="147"/>
  <c r="G697" i="147"/>
  <c r="E697" i="147"/>
  <c r="D697" i="147"/>
  <c r="AC696" i="147"/>
  <c r="AB696" i="147"/>
  <c r="AA696" i="147"/>
  <c r="Y696" i="147"/>
  <c r="X696" i="147"/>
  <c r="W696" i="147"/>
  <c r="U696" i="147"/>
  <c r="T696" i="147"/>
  <c r="S696" i="147"/>
  <c r="Q696" i="147"/>
  <c r="P696" i="147"/>
  <c r="O696" i="147"/>
  <c r="M696" i="147"/>
  <c r="L696" i="147"/>
  <c r="K696" i="147"/>
  <c r="I696" i="147"/>
  <c r="H696" i="147"/>
  <c r="G696" i="147"/>
  <c r="E696" i="147"/>
  <c r="D696" i="147"/>
  <c r="AC695" i="147"/>
  <c r="AB695" i="147"/>
  <c r="AA695" i="147"/>
  <c r="Y695" i="147"/>
  <c r="X695" i="147"/>
  <c r="W695" i="147"/>
  <c r="U695" i="147"/>
  <c r="T695" i="147"/>
  <c r="S695" i="147"/>
  <c r="Q695" i="147"/>
  <c r="P695" i="147"/>
  <c r="O695" i="147"/>
  <c r="M695" i="147"/>
  <c r="L695" i="147"/>
  <c r="K695" i="147"/>
  <c r="I695" i="147"/>
  <c r="H695" i="147"/>
  <c r="G695" i="147"/>
  <c r="E695" i="147"/>
  <c r="D695" i="147"/>
  <c r="AC694" i="147"/>
  <c r="AB694" i="147"/>
  <c r="AA694" i="147"/>
  <c r="Y694" i="147"/>
  <c r="X694" i="147"/>
  <c r="W694" i="147"/>
  <c r="U694" i="147"/>
  <c r="T694" i="147"/>
  <c r="S694" i="147"/>
  <c r="Q694" i="147"/>
  <c r="P694" i="147"/>
  <c r="O694" i="147"/>
  <c r="M694" i="147"/>
  <c r="L694" i="147"/>
  <c r="K694" i="147"/>
  <c r="I694" i="147"/>
  <c r="H694" i="147"/>
  <c r="G694" i="147"/>
  <c r="E694" i="147"/>
  <c r="D694" i="147"/>
  <c r="AC693" i="147"/>
  <c r="AB693" i="147"/>
  <c r="AA693" i="147"/>
  <c r="Y693" i="147"/>
  <c r="X693" i="147"/>
  <c r="W693" i="147"/>
  <c r="U693" i="147"/>
  <c r="T693" i="147"/>
  <c r="S693" i="147"/>
  <c r="Q693" i="147"/>
  <c r="P693" i="147"/>
  <c r="O693" i="147"/>
  <c r="M693" i="147"/>
  <c r="L693" i="147"/>
  <c r="K693" i="147"/>
  <c r="I693" i="147"/>
  <c r="H693" i="147"/>
  <c r="G693" i="147"/>
  <c r="E693" i="147"/>
  <c r="D693" i="147"/>
  <c r="AC692" i="147"/>
  <c r="AB692" i="147"/>
  <c r="AA692" i="147"/>
  <c r="Y692" i="147"/>
  <c r="X692" i="147"/>
  <c r="W692" i="147"/>
  <c r="U692" i="147"/>
  <c r="T692" i="147"/>
  <c r="S692" i="147"/>
  <c r="Q692" i="147"/>
  <c r="P692" i="147"/>
  <c r="O692" i="147"/>
  <c r="M692" i="147"/>
  <c r="L692" i="147"/>
  <c r="K692" i="147"/>
  <c r="I692" i="147"/>
  <c r="H692" i="147"/>
  <c r="G692" i="147"/>
  <c r="E692" i="147"/>
  <c r="D692" i="147"/>
  <c r="AC691" i="147"/>
  <c r="AB691" i="147"/>
  <c r="AA691" i="147"/>
  <c r="Y691" i="147"/>
  <c r="X691" i="147"/>
  <c r="W691" i="147"/>
  <c r="U691" i="147"/>
  <c r="T691" i="147"/>
  <c r="S691" i="147"/>
  <c r="Q691" i="147"/>
  <c r="P691" i="147"/>
  <c r="O691" i="147"/>
  <c r="M691" i="147"/>
  <c r="L691" i="147"/>
  <c r="K691" i="147"/>
  <c r="I691" i="147"/>
  <c r="H691" i="147"/>
  <c r="G691" i="147"/>
  <c r="E691" i="147"/>
  <c r="D691" i="147"/>
  <c r="AC690" i="147"/>
  <c r="AB690" i="147"/>
  <c r="AA690" i="147"/>
  <c r="Y690" i="147"/>
  <c r="X690" i="147"/>
  <c r="W690" i="147"/>
  <c r="U690" i="147"/>
  <c r="T690" i="147"/>
  <c r="S690" i="147"/>
  <c r="Q690" i="147"/>
  <c r="P690" i="147"/>
  <c r="O690" i="147"/>
  <c r="M690" i="147"/>
  <c r="L690" i="147"/>
  <c r="K690" i="147"/>
  <c r="I690" i="147"/>
  <c r="H690" i="147"/>
  <c r="G690" i="147"/>
  <c r="E690" i="147"/>
  <c r="D690" i="147"/>
  <c r="AC689" i="147"/>
  <c r="AB689" i="147"/>
  <c r="AA689" i="147"/>
  <c r="Y689" i="147"/>
  <c r="X689" i="147"/>
  <c r="W689" i="147"/>
  <c r="U689" i="147"/>
  <c r="T689" i="147"/>
  <c r="S689" i="147"/>
  <c r="Q689" i="147"/>
  <c r="P689" i="147"/>
  <c r="O689" i="147"/>
  <c r="M689" i="147"/>
  <c r="L689" i="147"/>
  <c r="K689" i="147"/>
  <c r="I689" i="147"/>
  <c r="H689" i="147"/>
  <c r="G689" i="147"/>
  <c r="E689" i="147"/>
  <c r="D689" i="147"/>
  <c r="AC688" i="147"/>
  <c r="AB688" i="147"/>
  <c r="AA688" i="147"/>
  <c r="Y688" i="147"/>
  <c r="X688" i="147"/>
  <c r="W688" i="147"/>
  <c r="U688" i="147"/>
  <c r="T688" i="147"/>
  <c r="S688" i="147"/>
  <c r="Q688" i="147"/>
  <c r="P688" i="147"/>
  <c r="O688" i="147"/>
  <c r="M688" i="147"/>
  <c r="L688" i="147"/>
  <c r="K688" i="147"/>
  <c r="I688" i="147"/>
  <c r="H688" i="147"/>
  <c r="G688" i="147"/>
  <c r="E688" i="147"/>
  <c r="D688" i="147"/>
  <c r="AC687" i="147"/>
  <c r="AB687" i="147"/>
  <c r="AA687" i="147"/>
  <c r="Y687" i="147"/>
  <c r="X687" i="147"/>
  <c r="W687" i="147"/>
  <c r="U687" i="147"/>
  <c r="T687" i="147"/>
  <c r="S687" i="147"/>
  <c r="Q687" i="147"/>
  <c r="P687" i="147"/>
  <c r="O687" i="147"/>
  <c r="M687" i="147"/>
  <c r="L687" i="147"/>
  <c r="K687" i="147"/>
  <c r="I687" i="147"/>
  <c r="H687" i="147"/>
  <c r="G687" i="147"/>
  <c r="E687" i="147"/>
  <c r="D687" i="147"/>
  <c r="AC686" i="147"/>
  <c r="AB686" i="147"/>
  <c r="AA686" i="147"/>
  <c r="Y686" i="147"/>
  <c r="X686" i="147"/>
  <c r="W686" i="147"/>
  <c r="U686" i="147"/>
  <c r="T686" i="147"/>
  <c r="S686" i="147"/>
  <c r="Q686" i="147"/>
  <c r="P686" i="147"/>
  <c r="O686" i="147"/>
  <c r="M686" i="147"/>
  <c r="L686" i="147"/>
  <c r="K686" i="147"/>
  <c r="I686" i="147"/>
  <c r="H686" i="147"/>
  <c r="G686" i="147"/>
  <c r="E686" i="147"/>
  <c r="D686" i="147"/>
  <c r="AC685" i="147"/>
  <c r="AB685" i="147"/>
  <c r="AA685" i="147"/>
  <c r="Y685" i="147"/>
  <c r="X685" i="147"/>
  <c r="W685" i="147"/>
  <c r="U685" i="147"/>
  <c r="T685" i="147"/>
  <c r="S685" i="147"/>
  <c r="Q685" i="147"/>
  <c r="P685" i="147"/>
  <c r="O685" i="147"/>
  <c r="M685" i="147"/>
  <c r="L685" i="147"/>
  <c r="K685" i="147"/>
  <c r="I685" i="147"/>
  <c r="H685" i="147"/>
  <c r="G685" i="147"/>
  <c r="E685" i="147"/>
  <c r="D685" i="147"/>
  <c r="AC684" i="147"/>
  <c r="AB684" i="147"/>
  <c r="AA684" i="147"/>
  <c r="Y684" i="147"/>
  <c r="X684" i="147"/>
  <c r="W684" i="147"/>
  <c r="U684" i="147"/>
  <c r="T684" i="147"/>
  <c r="S684" i="147"/>
  <c r="Q684" i="147"/>
  <c r="P684" i="147"/>
  <c r="O684" i="147"/>
  <c r="M684" i="147"/>
  <c r="L684" i="147"/>
  <c r="K684" i="147"/>
  <c r="I684" i="147"/>
  <c r="H684" i="147"/>
  <c r="G684" i="147"/>
  <c r="E684" i="147"/>
  <c r="D684" i="147"/>
  <c r="AC683" i="147"/>
  <c r="AB683" i="147"/>
  <c r="AA683" i="147"/>
  <c r="Y683" i="147"/>
  <c r="X683" i="147"/>
  <c r="W683" i="147"/>
  <c r="U683" i="147"/>
  <c r="T683" i="147"/>
  <c r="S683" i="147"/>
  <c r="Q683" i="147"/>
  <c r="P683" i="147"/>
  <c r="O683" i="147"/>
  <c r="M683" i="147"/>
  <c r="L683" i="147"/>
  <c r="K683" i="147"/>
  <c r="I683" i="147"/>
  <c r="H683" i="147"/>
  <c r="G683" i="147"/>
  <c r="E683" i="147"/>
  <c r="D683" i="147"/>
  <c r="AC682" i="147"/>
  <c r="AB682" i="147"/>
  <c r="AA682" i="147"/>
  <c r="Y682" i="147"/>
  <c r="X682" i="147"/>
  <c r="W682" i="147"/>
  <c r="U682" i="147"/>
  <c r="T682" i="147"/>
  <c r="S682" i="147"/>
  <c r="Q682" i="147"/>
  <c r="P682" i="147"/>
  <c r="O682" i="147"/>
  <c r="M682" i="147"/>
  <c r="L682" i="147"/>
  <c r="K682" i="147"/>
  <c r="I682" i="147"/>
  <c r="H682" i="147"/>
  <c r="G682" i="147"/>
  <c r="E682" i="147"/>
  <c r="D682" i="147"/>
  <c r="AA681" i="147"/>
  <c r="W681" i="147"/>
  <c r="S681" i="147"/>
  <c r="O681" i="147"/>
  <c r="L681" i="147"/>
  <c r="P681" i="147" s="1"/>
  <c r="K681" i="147"/>
  <c r="I681" i="147"/>
  <c r="H681" i="147"/>
  <c r="G681" i="147"/>
  <c r="E681" i="147"/>
  <c r="D681" i="147"/>
  <c r="AC680" i="147"/>
  <c r="AB680" i="147"/>
  <c r="AA680" i="147"/>
  <c r="Y680" i="147"/>
  <c r="X680" i="147"/>
  <c r="W680" i="147"/>
  <c r="U680" i="147"/>
  <c r="T680" i="147"/>
  <c r="S680" i="147"/>
  <c r="Q680" i="147"/>
  <c r="P680" i="147"/>
  <c r="O680" i="147"/>
  <c r="M680" i="147"/>
  <c r="L680" i="147"/>
  <c r="K680" i="147"/>
  <c r="I680" i="147"/>
  <c r="H680" i="147"/>
  <c r="G680" i="147"/>
  <c r="E680" i="147"/>
  <c r="D680" i="147"/>
  <c r="AC679" i="147"/>
  <c r="AB679" i="147"/>
  <c r="AA679" i="147"/>
  <c r="Y679" i="147"/>
  <c r="X679" i="147"/>
  <c r="W679" i="147"/>
  <c r="U679" i="147"/>
  <c r="T679" i="147"/>
  <c r="S679" i="147"/>
  <c r="Q679" i="147"/>
  <c r="P679" i="147"/>
  <c r="O679" i="147"/>
  <c r="M679" i="147"/>
  <c r="L679" i="147"/>
  <c r="K679" i="147"/>
  <c r="I679" i="147"/>
  <c r="H679" i="147"/>
  <c r="G679" i="147"/>
  <c r="E679" i="147"/>
  <c r="D679" i="147"/>
  <c r="AC678" i="147"/>
  <c r="AB678" i="147"/>
  <c r="AA678" i="147"/>
  <c r="Y678" i="147"/>
  <c r="X678" i="147"/>
  <c r="W678" i="147"/>
  <c r="U678" i="147"/>
  <c r="T678" i="147"/>
  <c r="S678" i="147"/>
  <c r="Q678" i="147"/>
  <c r="P678" i="147"/>
  <c r="O678" i="147"/>
  <c r="M678" i="147"/>
  <c r="L678" i="147"/>
  <c r="K678" i="147"/>
  <c r="I678" i="147"/>
  <c r="H678" i="147"/>
  <c r="G678" i="147"/>
  <c r="E678" i="147"/>
  <c r="D678" i="147"/>
  <c r="AC677" i="147"/>
  <c r="AB677" i="147"/>
  <c r="AA677" i="147"/>
  <c r="Y677" i="147"/>
  <c r="X677" i="147"/>
  <c r="W677" i="147"/>
  <c r="U677" i="147"/>
  <c r="T677" i="147"/>
  <c r="S677" i="147"/>
  <c r="Q677" i="147"/>
  <c r="P677" i="147"/>
  <c r="O677" i="147"/>
  <c r="M677" i="147"/>
  <c r="L677" i="147"/>
  <c r="K677" i="147"/>
  <c r="I677" i="147"/>
  <c r="H677" i="147"/>
  <c r="G677" i="147"/>
  <c r="E677" i="147"/>
  <c r="D677" i="147"/>
  <c r="AC676" i="147"/>
  <c r="AB676" i="147"/>
  <c r="AA676" i="147"/>
  <c r="Y676" i="147"/>
  <c r="X676" i="147"/>
  <c r="W676" i="147"/>
  <c r="U676" i="147"/>
  <c r="T676" i="147"/>
  <c r="S676" i="147"/>
  <c r="Q676" i="147"/>
  <c r="P676" i="147"/>
  <c r="O676" i="147"/>
  <c r="M676" i="147"/>
  <c r="L676" i="147"/>
  <c r="K676" i="147"/>
  <c r="I676" i="147"/>
  <c r="H676" i="147"/>
  <c r="G676" i="147"/>
  <c r="E676" i="147"/>
  <c r="D676" i="147"/>
  <c r="AC675" i="147"/>
  <c r="AB675" i="147"/>
  <c r="AA675" i="147"/>
  <c r="Y675" i="147"/>
  <c r="X675" i="147"/>
  <c r="W675" i="147"/>
  <c r="U675" i="147"/>
  <c r="T675" i="147"/>
  <c r="S675" i="147"/>
  <c r="Q675" i="147"/>
  <c r="P675" i="147"/>
  <c r="O675" i="147"/>
  <c r="M675" i="147"/>
  <c r="L675" i="147"/>
  <c r="K675" i="147"/>
  <c r="I675" i="147"/>
  <c r="H675" i="147"/>
  <c r="G675" i="147"/>
  <c r="E675" i="147"/>
  <c r="D675" i="147"/>
  <c r="AC674" i="147"/>
  <c r="AB674" i="147"/>
  <c r="AA674" i="147"/>
  <c r="Y674" i="147"/>
  <c r="X674" i="147"/>
  <c r="W674" i="147"/>
  <c r="U674" i="147"/>
  <c r="T674" i="147"/>
  <c r="S674" i="147"/>
  <c r="Q674" i="147"/>
  <c r="P674" i="147"/>
  <c r="O674" i="147"/>
  <c r="M674" i="147"/>
  <c r="L674" i="147"/>
  <c r="K674" i="147"/>
  <c r="I674" i="147"/>
  <c r="H674" i="147"/>
  <c r="G674" i="147"/>
  <c r="E674" i="147"/>
  <c r="D674" i="147"/>
  <c r="AC673" i="147"/>
  <c r="AB673" i="147"/>
  <c r="AA673" i="147"/>
  <c r="Y673" i="147"/>
  <c r="X673" i="147"/>
  <c r="W673" i="147"/>
  <c r="U673" i="147"/>
  <c r="T673" i="147"/>
  <c r="S673" i="147"/>
  <c r="Q673" i="147"/>
  <c r="P673" i="147"/>
  <c r="O673" i="147"/>
  <c r="M673" i="147"/>
  <c r="L673" i="147"/>
  <c r="K673" i="147"/>
  <c r="I673" i="147"/>
  <c r="H673" i="147"/>
  <c r="G673" i="147"/>
  <c r="E673" i="147"/>
  <c r="D673" i="147"/>
  <c r="AC672" i="147"/>
  <c r="AB672" i="147"/>
  <c r="AA672" i="147"/>
  <c r="Y672" i="147"/>
  <c r="X672" i="147"/>
  <c r="W672" i="147"/>
  <c r="U672" i="147"/>
  <c r="T672" i="147"/>
  <c r="S672" i="147"/>
  <c r="Q672" i="147"/>
  <c r="P672" i="147"/>
  <c r="O672" i="147"/>
  <c r="M672" i="147"/>
  <c r="L672" i="147"/>
  <c r="K672" i="147"/>
  <c r="I672" i="147"/>
  <c r="H672" i="147"/>
  <c r="G672" i="147"/>
  <c r="E672" i="147"/>
  <c r="D672" i="147"/>
  <c r="AC671" i="147"/>
  <c r="AB671" i="147"/>
  <c r="AA671" i="147"/>
  <c r="Y671" i="147"/>
  <c r="X671" i="147"/>
  <c r="W671" i="147"/>
  <c r="U671" i="147"/>
  <c r="T671" i="147"/>
  <c r="S671" i="147"/>
  <c r="Q671" i="147"/>
  <c r="P671" i="147"/>
  <c r="O671" i="147"/>
  <c r="M671" i="147"/>
  <c r="L671" i="147"/>
  <c r="K671" i="147"/>
  <c r="I671" i="147"/>
  <c r="H671" i="147"/>
  <c r="G671" i="147"/>
  <c r="E671" i="147"/>
  <c r="D671" i="147"/>
  <c r="AC670" i="147"/>
  <c r="AB670" i="147"/>
  <c r="AA670" i="147"/>
  <c r="Y670" i="147"/>
  <c r="X670" i="147"/>
  <c r="W670" i="147"/>
  <c r="U670" i="147"/>
  <c r="T670" i="147"/>
  <c r="S670" i="147"/>
  <c r="Q670" i="147"/>
  <c r="P670" i="147"/>
  <c r="O670" i="147"/>
  <c r="M670" i="147"/>
  <c r="L670" i="147"/>
  <c r="K670" i="147"/>
  <c r="I670" i="147"/>
  <c r="H670" i="147"/>
  <c r="G670" i="147"/>
  <c r="E670" i="147"/>
  <c r="D670" i="147"/>
  <c r="AC669" i="147"/>
  <c r="AB669" i="147"/>
  <c r="AA669" i="147"/>
  <c r="Y669" i="147"/>
  <c r="X669" i="147"/>
  <c r="W669" i="147"/>
  <c r="U669" i="147"/>
  <c r="T669" i="147"/>
  <c r="S669" i="147"/>
  <c r="Q669" i="147"/>
  <c r="P669" i="147"/>
  <c r="O669" i="147"/>
  <c r="M669" i="147"/>
  <c r="L669" i="147"/>
  <c r="K669" i="147"/>
  <c r="I669" i="147"/>
  <c r="H669" i="147"/>
  <c r="G669" i="147"/>
  <c r="E669" i="147"/>
  <c r="D669" i="147"/>
  <c r="AC668" i="147"/>
  <c r="AB668" i="147"/>
  <c r="AA668" i="147"/>
  <c r="Y668" i="147"/>
  <c r="X668" i="147"/>
  <c r="W668" i="147"/>
  <c r="U668" i="147"/>
  <c r="T668" i="147"/>
  <c r="S668" i="147"/>
  <c r="Q668" i="147"/>
  <c r="P668" i="147"/>
  <c r="O668" i="147"/>
  <c r="M668" i="147"/>
  <c r="L668" i="147"/>
  <c r="K668" i="147"/>
  <c r="I668" i="147"/>
  <c r="H668" i="147"/>
  <c r="G668" i="147"/>
  <c r="E668" i="147"/>
  <c r="D668" i="147"/>
  <c r="AC667" i="147"/>
  <c r="AB667" i="147"/>
  <c r="AA667" i="147"/>
  <c r="Y667" i="147"/>
  <c r="X667" i="147"/>
  <c r="W667" i="147"/>
  <c r="U667" i="147"/>
  <c r="T667" i="147"/>
  <c r="S667" i="147"/>
  <c r="Q667" i="147"/>
  <c r="P667" i="147"/>
  <c r="O667" i="147"/>
  <c r="M667" i="147"/>
  <c r="L667" i="147"/>
  <c r="K667" i="147"/>
  <c r="I667" i="147"/>
  <c r="H667" i="147"/>
  <c r="G667" i="147"/>
  <c r="E667" i="147"/>
  <c r="D667" i="147"/>
  <c r="AC666" i="147"/>
  <c r="AB666" i="147"/>
  <c r="AA666" i="147"/>
  <c r="Y666" i="147"/>
  <c r="X666" i="147"/>
  <c r="W666" i="147"/>
  <c r="U666" i="147"/>
  <c r="T666" i="147"/>
  <c r="S666" i="147"/>
  <c r="Q666" i="147"/>
  <c r="P666" i="147"/>
  <c r="O666" i="147"/>
  <c r="M666" i="147"/>
  <c r="L666" i="147"/>
  <c r="K666" i="147"/>
  <c r="I666" i="147"/>
  <c r="H666" i="147"/>
  <c r="G666" i="147"/>
  <c r="E666" i="147"/>
  <c r="D666" i="147"/>
  <c r="AC665" i="147"/>
  <c r="AB665" i="147"/>
  <c r="AA665" i="147"/>
  <c r="Y665" i="147"/>
  <c r="X665" i="147"/>
  <c r="W665" i="147"/>
  <c r="U665" i="147"/>
  <c r="T665" i="147"/>
  <c r="S665" i="147"/>
  <c r="Q665" i="147"/>
  <c r="P665" i="147"/>
  <c r="O665" i="147"/>
  <c r="M665" i="147"/>
  <c r="L665" i="147"/>
  <c r="K665" i="147"/>
  <c r="I665" i="147"/>
  <c r="H665" i="147"/>
  <c r="G665" i="147"/>
  <c r="E665" i="147"/>
  <c r="D665" i="147"/>
  <c r="AC664" i="147"/>
  <c r="AB664" i="147"/>
  <c r="AA664" i="147"/>
  <c r="Y664" i="147"/>
  <c r="X664" i="147"/>
  <c r="W664" i="147"/>
  <c r="U664" i="147"/>
  <c r="T664" i="147"/>
  <c r="S664" i="147"/>
  <c r="Q664" i="147"/>
  <c r="P664" i="147"/>
  <c r="O664" i="147"/>
  <c r="M664" i="147"/>
  <c r="L664" i="147"/>
  <c r="K664" i="147"/>
  <c r="I664" i="147"/>
  <c r="H664" i="147"/>
  <c r="G664" i="147"/>
  <c r="E664" i="147"/>
  <c r="D664" i="147"/>
  <c r="AC663" i="147"/>
  <c r="AB663" i="147"/>
  <c r="AA663" i="147"/>
  <c r="Y663" i="147"/>
  <c r="X663" i="147"/>
  <c r="W663" i="147"/>
  <c r="U663" i="147"/>
  <c r="T663" i="147"/>
  <c r="S663" i="147"/>
  <c r="Q663" i="147"/>
  <c r="P663" i="147"/>
  <c r="O663" i="147"/>
  <c r="M663" i="147"/>
  <c r="L663" i="147"/>
  <c r="K663" i="147"/>
  <c r="I663" i="147"/>
  <c r="H663" i="147"/>
  <c r="G663" i="147"/>
  <c r="E663" i="147"/>
  <c r="D663" i="147"/>
  <c r="AC662" i="147"/>
  <c r="AB662" i="147"/>
  <c r="AA662" i="147"/>
  <c r="Y662" i="147"/>
  <c r="X662" i="147"/>
  <c r="W662" i="147"/>
  <c r="U662" i="147"/>
  <c r="T662" i="147"/>
  <c r="S662" i="147"/>
  <c r="Q662" i="147"/>
  <c r="P662" i="147"/>
  <c r="O662" i="147"/>
  <c r="M662" i="147"/>
  <c r="L662" i="147"/>
  <c r="K662" i="147"/>
  <c r="I662" i="147"/>
  <c r="H662" i="147"/>
  <c r="G662" i="147"/>
  <c r="E662" i="147"/>
  <c r="D662" i="147"/>
  <c r="AC661" i="147"/>
  <c r="AB661" i="147"/>
  <c r="AA661" i="147"/>
  <c r="Y661" i="147"/>
  <c r="X661" i="147"/>
  <c r="W661" i="147"/>
  <c r="U661" i="147"/>
  <c r="T661" i="147"/>
  <c r="S661" i="147"/>
  <c r="Q661" i="147"/>
  <c r="P661" i="147"/>
  <c r="O661" i="147"/>
  <c r="M661" i="147"/>
  <c r="L661" i="147"/>
  <c r="K661" i="147"/>
  <c r="I661" i="147"/>
  <c r="H661" i="147"/>
  <c r="G661" i="147"/>
  <c r="E661" i="147"/>
  <c r="D661" i="147"/>
  <c r="AC660" i="147"/>
  <c r="AB660" i="147"/>
  <c r="AA660" i="147"/>
  <c r="Y660" i="147"/>
  <c r="X660" i="147"/>
  <c r="W660" i="147"/>
  <c r="U660" i="147"/>
  <c r="T660" i="147"/>
  <c r="S660" i="147"/>
  <c r="Q660" i="147"/>
  <c r="P660" i="147"/>
  <c r="O660" i="147"/>
  <c r="M660" i="147"/>
  <c r="L660" i="147"/>
  <c r="K660" i="147"/>
  <c r="I660" i="147"/>
  <c r="H660" i="147"/>
  <c r="G660" i="147"/>
  <c r="E660" i="147"/>
  <c r="D660" i="147"/>
  <c r="AC659" i="147"/>
  <c r="AB659" i="147"/>
  <c r="AA659" i="147"/>
  <c r="Y659" i="147"/>
  <c r="X659" i="147"/>
  <c r="W659" i="147"/>
  <c r="U659" i="147"/>
  <c r="T659" i="147"/>
  <c r="S659" i="147"/>
  <c r="Q659" i="147"/>
  <c r="P659" i="147"/>
  <c r="O659" i="147"/>
  <c r="M659" i="147"/>
  <c r="L659" i="147"/>
  <c r="K659" i="147"/>
  <c r="I659" i="147"/>
  <c r="H659" i="147"/>
  <c r="G659" i="147"/>
  <c r="E659" i="147"/>
  <c r="D659" i="147"/>
  <c r="AC658" i="147"/>
  <c r="AB658" i="147"/>
  <c r="AA658" i="147"/>
  <c r="Y658" i="147"/>
  <c r="X658" i="147"/>
  <c r="W658" i="147"/>
  <c r="U658" i="147"/>
  <c r="T658" i="147"/>
  <c r="S658" i="147"/>
  <c r="Q658" i="147"/>
  <c r="P658" i="147"/>
  <c r="O658" i="147"/>
  <c r="M658" i="147"/>
  <c r="L658" i="147"/>
  <c r="K658" i="147"/>
  <c r="I658" i="147"/>
  <c r="H658" i="147"/>
  <c r="G658" i="147"/>
  <c r="E658" i="147"/>
  <c r="D658" i="147"/>
  <c r="AC657" i="147"/>
  <c r="AB657" i="147"/>
  <c r="AA657" i="147"/>
  <c r="Y657" i="147"/>
  <c r="X657" i="147"/>
  <c r="W657" i="147"/>
  <c r="U657" i="147"/>
  <c r="T657" i="147"/>
  <c r="S657" i="147"/>
  <c r="Q657" i="147"/>
  <c r="P657" i="147"/>
  <c r="O657" i="147"/>
  <c r="M657" i="147"/>
  <c r="L657" i="147"/>
  <c r="K657" i="147"/>
  <c r="I657" i="147"/>
  <c r="H657" i="147"/>
  <c r="G657" i="147"/>
  <c r="E657" i="147"/>
  <c r="D657" i="147"/>
  <c r="AC656" i="147"/>
  <c r="AB656" i="147"/>
  <c r="AA656" i="147"/>
  <c r="Y656" i="147"/>
  <c r="X656" i="147"/>
  <c r="W656" i="147"/>
  <c r="U656" i="147"/>
  <c r="T656" i="147"/>
  <c r="S656" i="147"/>
  <c r="Q656" i="147"/>
  <c r="P656" i="147"/>
  <c r="O656" i="147"/>
  <c r="M656" i="147"/>
  <c r="L656" i="147"/>
  <c r="K656" i="147"/>
  <c r="I656" i="147"/>
  <c r="H656" i="147"/>
  <c r="G656" i="147"/>
  <c r="E656" i="147"/>
  <c r="D656" i="147"/>
  <c r="AC655" i="147"/>
  <c r="AB655" i="147"/>
  <c r="AA655" i="147"/>
  <c r="Y655" i="147"/>
  <c r="X655" i="147"/>
  <c r="W655" i="147"/>
  <c r="U655" i="147"/>
  <c r="T655" i="147"/>
  <c r="S655" i="147"/>
  <c r="Q655" i="147"/>
  <c r="P655" i="147"/>
  <c r="O655" i="147"/>
  <c r="M655" i="147"/>
  <c r="L655" i="147"/>
  <c r="K655" i="147"/>
  <c r="I655" i="147"/>
  <c r="H655" i="147"/>
  <c r="G655" i="147"/>
  <c r="E655" i="147"/>
  <c r="D655" i="147"/>
  <c r="AC654" i="147"/>
  <c r="AB654" i="147"/>
  <c r="AA654" i="147"/>
  <c r="Y654" i="147"/>
  <c r="X654" i="147"/>
  <c r="W654" i="147"/>
  <c r="U654" i="147"/>
  <c r="T654" i="147"/>
  <c r="S654" i="147"/>
  <c r="Q654" i="147"/>
  <c r="P654" i="147"/>
  <c r="O654" i="147"/>
  <c r="M654" i="147"/>
  <c r="L654" i="147"/>
  <c r="K654" i="147"/>
  <c r="I654" i="147"/>
  <c r="H654" i="147"/>
  <c r="G654" i="147"/>
  <c r="E654" i="147"/>
  <c r="D654" i="147"/>
  <c r="AC653" i="147"/>
  <c r="AB653" i="147"/>
  <c r="AA653" i="147"/>
  <c r="Y653" i="147"/>
  <c r="X653" i="147"/>
  <c r="W653" i="147"/>
  <c r="U653" i="147"/>
  <c r="T653" i="147"/>
  <c r="S653" i="147"/>
  <c r="Q653" i="147"/>
  <c r="P653" i="147"/>
  <c r="O653" i="147"/>
  <c r="M653" i="147"/>
  <c r="L653" i="147"/>
  <c r="K653" i="147"/>
  <c r="I653" i="147"/>
  <c r="H653" i="147"/>
  <c r="G653" i="147"/>
  <c r="E653" i="147"/>
  <c r="D653" i="147"/>
  <c r="AC652" i="147"/>
  <c r="AB652" i="147"/>
  <c r="AA652" i="147"/>
  <c r="Y652" i="147"/>
  <c r="X652" i="147"/>
  <c r="W652" i="147"/>
  <c r="U652" i="147"/>
  <c r="T652" i="147"/>
  <c r="S652" i="147"/>
  <c r="Q652" i="147"/>
  <c r="P652" i="147"/>
  <c r="O652" i="147"/>
  <c r="M652" i="147"/>
  <c r="L652" i="147"/>
  <c r="K652" i="147"/>
  <c r="I652" i="147"/>
  <c r="H652" i="147"/>
  <c r="G652" i="147"/>
  <c r="E652" i="147"/>
  <c r="D652" i="147"/>
  <c r="AC651" i="147"/>
  <c r="AB651" i="147"/>
  <c r="AA651" i="147"/>
  <c r="Y651" i="147"/>
  <c r="X651" i="147"/>
  <c r="W651" i="147"/>
  <c r="U651" i="147"/>
  <c r="T651" i="147"/>
  <c r="S651" i="147"/>
  <c r="Q651" i="147"/>
  <c r="P651" i="147"/>
  <c r="O651" i="147"/>
  <c r="M651" i="147"/>
  <c r="L651" i="147"/>
  <c r="K651" i="147"/>
  <c r="I651" i="147"/>
  <c r="H651" i="147"/>
  <c r="G651" i="147"/>
  <c r="E651" i="147"/>
  <c r="D651" i="147"/>
  <c r="AC650" i="147"/>
  <c r="AB650" i="147"/>
  <c r="AA650" i="147"/>
  <c r="Y650" i="147"/>
  <c r="X650" i="147"/>
  <c r="W650" i="147"/>
  <c r="U650" i="147"/>
  <c r="T650" i="147"/>
  <c r="S650" i="147"/>
  <c r="Q650" i="147"/>
  <c r="P650" i="147"/>
  <c r="O650" i="147"/>
  <c r="M650" i="147"/>
  <c r="L650" i="147"/>
  <c r="K650" i="147"/>
  <c r="I650" i="147"/>
  <c r="H650" i="147"/>
  <c r="G650" i="147"/>
  <c r="E650" i="147"/>
  <c r="D650" i="147"/>
  <c r="AC649" i="147"/>
  <c r="AB649" i="147"/>
  <c r="AA649" i="147"/>
  <c r="Y649" i="147"/>
  <c r="X649" i="147"/>
  <c r="W649" i="147"/>
  <c r="U649" i="147"/>
  <c r="T649" i="147"/>
  <c r="S649" i="147"/>
  <c r="Q649" i="147"/>
  <c r="P649" i="147"/>
  <c r="O649" i="147"/>
  <c r="M649" i="147"/>
  <c r="L649" i="147"/>
  <c r="K649" i="147"/>
  <c r="I649" i="147"/>
  <c r="H649" i="147"/>
  <c r="G649" i="147"/>
  <c r="E649" i="147"/>
  <c r="D649" i="147"/>
  <c r="AC648" i="147"/>
  <c r="AB648" i="147"/>
  <c r="AA648" i="147"/>
  <c r="Y648" i="147"/>
  <c r="X648" i="147"/>
  <c r="W648" i="147"/>
  <c r="U648" i="147"/>
  <c r="T648" i="147"/>
  <c r="S648" i="147"/>
  <c r="Q648" i="147"/>
  <c r="P648" i="147"/>
  <c r="O648" i="147"/>
  <c r="M648" i="147"/>
  <c r="L648" i="147"/>
  <c r="K648" i="147"/>
  <c r="I648" i="147"/>
  <c r="H648" i="147"/>
  <c r="G648" i="147"/>
  <c r="E648" i="147"/>
  <c r="D648" i="147"/>
  <c r="AC647" i="147"/>
  <c r="AB647" i="147"/>
  <c r="AA647" i="147"/>
  <c r="Y647" i="147"/>
  <c r="X647" i="147"/>
  <c r="W647" i="147"/>
  <c r="U647" i="147"/>
  <c r="T647" i="147"/>
  <c r="S647" i="147"/>
  <c r="Q647" i="147"/>
  <c r="P647" i="147"/>
  <c r="O647" i="147"/>
  <c r="M647" i="147"/>
  <c r="L647" i="147"/>
  <c r="K647" i="147"/>
  <c r="I647" i="147"/>
  <c r="H647" i="147"/>
  <c r="G647" i="147"/>
  <c r="E647" i="147"/>
  <c r="D647" i="147"/>
  <c r="AC646" i="147"/>
  <c r="AB646" i="147"/>
  <c r="AA646" i="147"/>
  <c r="Y646" i="147"/>
  <c r="X646" i="147"/>
  <c r="W646" i="147"/>
  <c r="U646" i="147"/>
  <c r="T646" i="147"/>
  <c r="S646" i="147"/>
  <c r="Q646" i="147"/>
  <c r="P646" i="147"/>
  <c r="O646" i="147"/>
  <c r="M646" i="147"/>
  <c r="L646" i="147"/>
  <c r="K646" i="147"/>
  <c r="I646" i="147"/>
  <c r="H646" i="147"/>
  <c r="G646" i="147"/>
  <c r="E646" i="147"/>
  <c r="D646" i="147"/>
  <c r="AC645" i="147"/>
  <c r="AB645" i="147"/>
  <c r="AA645" i="147"/>
  <c r="Y645" i="147"/>
  <c r="X645" i="147"/>
  <c r="W645" i="147"/>
  <c r="U645" i="147"/>
  <c r="T645" i="147"/>
  <c r="S645" i="147"/>
  <c r="Q645" i="147"/>
  <c r="P645" i="147"/>
  <c r="O645" i="147"/>
  <c r="M645" i="147"/>
  <c r="L645" i="147"/>
  <c r="K645" i="147"/>
  <c r="I645" i="147"/>
  <c r="H645" i="147"/>
  <c r="G645" i="147"/>
  <c r="E645" i="147"/>
  <c r="D645" i="147"/>
  <c r="AC644" i="147"/>
  <c r="AB644" i="147"/>
  <c r="AA644" i="147"/>
  <c r="Y644" i="147"/>
  <c r="X644" i="147"/>
  <c r="W644" i="147"/>
  <c r="U644" i="147"/>
  <c r="T644" i="147"/>
  <c r="S644" i="147"/>
  <c r="Q644" i="147"/>
  <c r="P644" i="147"/>
  <c r="O644" i="147"/>
  <c r="M644" i="147"/>
  <c r="L644" i="147"/>
  <c r="K644" i="147"/>
  <c r="I644" i="147"/>
  <c r="H644" i="147"/>
  <c r="G644" i="147"/>
  <c r="E644" i="147"/>
  <c r="D644" i="147"/>
  <c r="AC643" i="147"/>
  <c r="AB643" i="147"/>
  <c r="AA643" i="147"/>
  <c r="Y643" i="147"/>
  <c r="X643" i="147"/>
  <c r="W643" i="147"/>
  <c r="U643" i="147"/>
  <c r="T643" i="147"/>
  <c r="S643" i="147"/>
  <c r="Q643" i="147"/>
  <c r="P643" i="147"/>
  <c r="O643" i="147"/>
  <c r="M643" i="147"/>
  <c r="L643" i="147"/>
  <c r="K643" i="147"/>
  <c r="I643" i="147"/>
  <c r="H643" i="147"/>
  <c r="G643" i="147"/>
  <c r="E643" i="147"/>
  <c r="D643" i="147"/>
  <c r="AC642" i="147"/>
  <c r="AB642" i="147"/>
  <c r="AA642" i="147"/>
  <c r="Y642" i="147"/>
  <c r="X642" i="147"/>
  <c r="W642" i="147"/>
  <c r="U642" i="147"/>
  <c r="T642" i="147"/>
  <c r="S642" i="147"/>
  <c r="Q642" i="147"/>
  <c r="P642" i="147"/>
  <c r="O642" i="147"/>
  <c r="M642" i="147"/>
  <c r="L642" i="147"/>
  <c r="K642" i="147"/>
  <c r="I642" i="147"/>
  <c r="H642" i="147"/>
  <c r="G642" i="147"/>
  <c r="E642" i="147"/>
  <c r="D642" i="147"/>
  <c r="AC641" i="147"/>
  <c r="AB641" i="147"/>
  <c r="AA641" i="147"/>
  <c r="Y641" i="147"/>
  <c r="X641" i="147"/>
  <c r="W641" i="147"/>
  <c r="U641" i="147"/>
  <c r="T641" i="147"/>
  <c r="S641" i="147"/>
  <c r="Q641" i="147"/>
  <c r="P641" i="147"/>
  <c r="O641" i="147"/>
  <c r="M641" i="147"/>
  <c r="L641" i="147"/>
  <c r="K641" i="147"/>
  <c r="I641" i="147"/>
  <c r="H641" i="147"/>
  <c r="G641" i="147"/>
  <c r="E641" i="147"/>
  <c r="D641" i="147"/>
  <c r="AC640" i="147"/>
  <c r="AB640" i="147"/>
  <c r="AA640" i="147"/>
  <c r="Y640" i="147"/>
  <c r="X640" i="147"/>
  <c r="W640" i="147"/>
  <c r="U640" i="147"/>
  <c r="T640" i="147"/>
  <c r="S640" i="147"/>
  <c r="Q640" i="147"/>
  <c r="P640" i="147"/>
  <c r="O640" i="147"/>
  <c r="M640" i="147"/>
  <c r="L640" i="147"/>
  <c r="K640" i="147"/>
  <c r="I640" i="147"/>
  <c r="H640" i="147"/>
  <c r="G640" i="147"/>
  <c r="E640" i="147"/>
  <c r="D640" i="147"/>
  <c r="AC639" i="147"/>
  <c r="AB639" i="147"/>
  <c r="AA639" i="147"/>
  <c r="Y639" i="147"/>
  <c r="X639" i="147"/>
  <c r="W639" i="147"/>
  <c r="U639" i="147"/>
  <c r="T639" i="147"/>
  <c r="S639" i="147"/>
  <c r="Q639" i="147"/>
  <c r="P639" i="147"/>
  <c r="O639" i="147"/>
  <c r="M639" i="147"/>
  <c r="L639" i="147"/>
  <c r="K639" i="147"/>
  <c r="I639" i="147"/>
  <c r="H639" i="147"/>
  <c r="G639" i="147"/>
  <c r="E639" i="147"/>
  <c r="D639" i="147"/>
  <c r="AC638" i="147"/>
  <c r="AB638" i="147"/>
  <c r="AA638" i="147"/>
  <c r="Y638" i="147"/>
  <c r="X638" i="147"/>
  <c r="W638" i="147"/>
  <c r="U638" i="147"/>
  <c r="T638" i="147"/>
  <c r="S638" i="147"/>
  <c r="Q638" i="147"/>
  <c r="P638" i="147"/>
  <c r="O638" i="147"/>
  <c r="M638" i="147"/>
  <c r="L638" i="147"/>
  <c r="K638" i="147"/>
  <c r="I638" i="147"/>
  <c r="H638" i="147"/>
  <c r="G638" i="147"/>
  <c r="E638" i="147"/>
  <c r="D638" i="147"/>
  <c r="AC637" i="147"/>
  <c r="AB637" i="147"/>
  <c r="AA637" i="147"/>
  <c r="Y637" i="147"/>
  <c r="X637" i="147"/>
  <c r="W637" i="147"/>
  <c r="U637" i="147"/>
  <c r="T637" i="147"/>
  <c r="S637" i="147"/>
  <c r="Q637" i="147"/>
  <c r="P637" i="147"/>
  <c r="O637" i="147"/>
  <c r="M637" i="147"/>
  <c r="L637" i="147"/>
  <c r="K637" i="147"/>
  <c r="I637" i="147"/>
  <c r="H637" i="147"/>
  <c r="G637" i="147"/>
  <c r="E637" i="147"/>
  <c r="D637" i="147"/>
  <c r="AC636" i="147"/>
  <c r="AB636" i="147"/>
  <c r="AA636" i="147"/>
  <c r="Y636" i="147"/>
  <c r="X636" i="147"/>
  <c r="W636" i="147"/>
  <c r="U636" i="147"/>
  <c r="T636" i="147"/>
  <c r="S636" i="147"/>
  <c r="Q636" i="147"/>
  <c r="P636" i="147"/>
  <c r="O636" i="147"/>
  <c r="M636" i="147"/>
  <c r="L636" i="147"/>
  <c r="K636" i="147"/>
  <c r="I636" i="147"/>
  <c r="H636" i="147"/>
  <c r="G636" i="147"/>
  <c r="E636" i="147"/>
  <c r="D636" i="147"/>
  <c r="AC635" i="147"/>
  <c r="AB635" i="147"/>
  <c r="AA635" i="147"/>
  <c r="Y635" i="147"/>
  <c r="X635" i="147"/>
  <c r="W635" i="147"/>
  <c r="U635" i="147"/>
  <c r="T635" i="147"/>
  <c r="S635" i="147"/>
  <c r="Q635" i="147"/>
  <c r="P635" i="147"/>
  <c r="O635" i="147"/>
  <c r="M635" i="147"/>
  <c r="L635" i="147"/>
  <c r="K635" i="147"/>
  <c r="I635" i="147"/>
  <c r="H635" i="147"/>
  <c r="G635" i="147"/>
  <c r="E635" i="147"/>
  <c r="D635" i="147"/>
  <c r="AC634" i="147"/>
  <c r="AB634" i="147"/>
  <c r="AA634" i="147"/>
  <c r="Y634" i="147"/>
  <c r="X634" i="147"/>
  <c r="W634" i="147"/>
  <c r="U634" i="147"/>
  <c r="T634" i="147"/>
  <c r="S634" i="147"/>
  <c r="Q634" i="147"/>
  <c r="P634" i="147"/>
  <c r="O634" i="147"/>
  <c r="M634" i="147"/>
  <c r="L634" i="147"/>
  <c r="K634" i="147"/>
  <c r="I634" i="147"/>
  <c r="H634" i="147"/>
  <c r="G634" i="147"/>
  <c r="E634" i="147"/>
  <c r="D634" i="147"/>
  <c r="AC633" i="147"/>
  <c r="AB633" i="147"/>
  <c r="AA633" i="147"/>
  <c r="Y633" i="147"/>
  <c r="X633" i="147"/>
  <c r="W633" i="147"/>
  <c r="U633" i="147"/>
  <c r="T633" i="147"/>
  <c r="S633" i="147"/>
  <c r="Q633" i="147"/>
  <c r="P633" i="147"/>
  <c r="O633" i="147"/>
  <c r="M633" i="147"/>
  <c r="L633" i="147"/>
  <c r="K633" i="147"/>
  <c r="I633" i="147"/>
  <c r="H633" i="147"/>
  <c r="G633" i="147"/>
  <c r="E633" i="147"/>
  <c r="D633" i="147"/>
  <c r="AC632" i="147"/>
  <c r="AB632" i="147"/>
  <c r="AA632" i="147"/>
  <c r="Y632" i="147"/>
  <c r="X632" i="147"/>
  <c r="W632" i="147"/>
  <c r="U632" i="147"/>
  <c r="T632" i="147"/>
  <c r="S632" i="147"/>
  <c r="Q632" i="147"/>
  <c r="P632" i="147"/>
  <c r="O632" i="147"/>
  <c r="M632" i="147"/>
  <c r="L632" i="147"/>
  <c r="K632" i="147"/>
  <c r="I632" i="147"/>
  <c r="H632" i="147"/>
  <c r="G632" i="147"/>
  <c r="E632" i="147"/>
  <c r="D632" i="147"/>
  <c r="AC631" i="147"/>
  <c r="AB631" i="147"/>
  <c r="AA631" i="147"/>
  <c r="Y631" i="147"/>
  <c r="X631" i="147"/>
  <c r="W631" i="147"/>
  <c r="U631" i="147"/>
  <c r="T631" i="147"/>
  <c r="S631" i="147"/>
  <c r="Q631" i="147"/>
  <c r="P631" i="147"/>
  <c r="O631" i="147"/>
  <c r="M631" i="147"/>
  <c r="L631" i="147"/>
  <c r="K631" i="147"/>
  <c r="I631" i="147"/>
  <c r="H631" i="147"/>
  <c r="G631" i="147"/>
  <c r="E631" i="147"/>
  <c r="D631" i="147"/>
  <c r="AC630" i="147"/>
  <c r="AB630" i="147"/>
  <c r="AA630" i="147"/>
  <c r="Y630" i="147"/>
  <c r="X630" i="147"/>
  <c r="W630" i="147"/>
  <c r="U630" i="147"/>
  <c r="T630" i="147"/>
  <c r="S630" i="147"/>
  <c r="Q630" i="147"/>
  <c r="P630" i="147"/>
  <c r="O630" i="147"/>
  <c r="M630" i="147"/>
  <c r="L630" i="147"/>
  <c r="K630" i="147"/>
  <c r="I630" i="147"/>
  <c r="H630" i="147"/>
  <c r="G630" i="147"/>
  <c r="E630" i="147"/>
  <c r="D630" i="147"/>
  <c r="AC629" i="147"/>
  <c r="AB629" i="147"/>
  <c r="AA629" i="147"/>
  <c r="Y629" i="147"/>
  <c r="X629" i="147"/>
  <c r="W629" i="147"/>
  <c r="U629" i="147"/>
  <c r="T629" i="147"/>
  <c r="S629" i="147"/>
  <c r="Q629" i="147"/>
  <c r="P629" i="147"/>
  <c r="O629" i="147"/>
  <c r="M629" i="147"/>
  <c r="L629" i="147"/>
  <c r="K629" i="147"/>
  <c r="I629" i="147"/>
  <c r="H629" i="147"/>
  <c r="G629" i="147"/>
  <c r="E629" i="147"/>
  <c r="D629" i="147"/>
  <c r="AC628" i="147"/>
  <c r="AB628" i="147"/>
  <c r="AA628" i="147"/>
  <c r="Y628" i="147"/>
  <c r="X628" i="147"/>
  <c r="W628" i="147"/>
  <c r="U628" i="147"/>
  <c r="T628" i="147"/>
  <c r="S628" i="147"/>
  <c r="Q628" i="147"/>
  <c r="P628" i="147"/>
  <c r="O628" i="147"/>
  <c r="M628" i="147"/>
  <c r="L628" i="147"/>
  <c r="K628" i="147"/>
  <c r="I628" i="147"/>
  <c r="H628" i="147"/>
  <c r="G628" i="147"/>
  <c r="E628" i="147"/>
  <c r="D628" i="147"/>
  <c r="AC627" i="147"/>
  <c r="AB627" i="147"/>
  <c r="AA627" i="147"/>
  <c r="Y627" i="147"/>
  <c r="X627" i="147"/>
  <c r="W627" i="147"/>
  <c r="U627" i="147"/>
  <c r="T627" i="147"/>
  <c r="S627" i="147"/>
  <c r="Q627" i="147"/>
  <c r="P627" i="147"/>
  <c r="O627" i="147"/>
  <c r="M627" i="147"/>
  <c r="L627" i="147"/>
  <c r="K627" i="147"/>
  <c r="I627" i="147"/>
  <c r="H627" i="147"/>
  <c r="G627" i="147"/>
  <c r="E627" i="147"/>
  <c r="D627" i="147"/>
  <c r="AC626" i="147"/>
  <c r="AB626" i="147"/>
  <c r="AA626" i="147"/>
  <c r="Y626" i="147"/>
  <c r="X626" i="147"/>
  <c r="W626" i="147"/>
  <c r="U626" i="147"/>
  <c r="T626" i="147"/>
  <c r="S626" i="147"/>
  <c r="Q626" i="147"/>
  <c r="P626" i="147"/>
  <c r="O626" i="147"/>
  <c r="M626" i="147"/>
  <c r="L626" i="147"/>
  <c r="K626" i="147"/>
  <c r="I626" i="147"/>
  <c r="H626" i="147"/>
  <c r="G626" i="147"/>
  <c r="E626" i="147"/>
  <c r="D626" i="147"/>
  <c r="AC625" i="147"/>
  <c r="AB625" i="147"/>
  <c r="AA625" i="147"/>
  <c r="Y625" i="147"/>
  <c r="X625" i="147"/>
  <c r="W625" i="147"/>
  <c r="U625" i="147"/>
  <c r="T625" i="147"/>
  <c r="S625" i="147"/>
  <c r="Q625" i="147"/>
  <c r="P625" i="147"/>
  <c r="O625" i="147"/>
  <c r="M625" i="147"/>
  <c r="L625" i="147"/>
  <c r="K625" i="147"/>
  <c r="I625" i="147"/>
  <c r="H625" i="147"/>
  <c r="G625" i="147"/>
  <c r="E625" i="147"/>
  <c r="D625" i="147"/>
  <c r="AC624" i="147"/>
  <c r="AB624" i="147"/>
  <c r="AA624" i="147"/>
  <c r="Y624" i="147"/>
  <c r="X624" i="147"/>
  <c r="W624" i="147"/>
  <c r="U624" i="147"/>
  <c r="T624" i="147"/>
  <c r="S624" i="147"/>
  <c r="Q624" i="147"/>
  <c r="P624" i="147"/>
  <c r="O624" i="147"/>
  <c r="M624" i="147"/>
  <c r="L624" i="147"/>
  <c r="K624" i="147"/>
  <c r="I624" i="147"/>
  <c r="H624" i="147"/>
  <c r="G624" i="147"/>
  <c r="E624" i="147"/>
  <c r="D624" i="147"/>
  <c r="AC623" i="147"/>
  <c r="AB623" i="147"/>
  <c r="AA623" i="147"/>
  <c r="Y623" i="147"/>
  <c r="X623" i="147"/>
  <c r="W623" i="147"/>
  <c r="U623" i="147"/>
  <c r="T623" i="147"/>
  <c r="S623" i="147"/>
  <c r="Q623" i="147"/>
  <c r="P623" i="147"/>
  <c r="O623" i="147"/>
  <c r="M623" i="147"/>
  <c r="L623" i="147"/>
  <c r="K623" i="147"/>
  <c r="I623" i="147"/>
  <c r="H623" i="147"/>
  <c r="G623" i="147"/>
  <c r="E623" i="147"/>
  <c r="D623" i="147"/>
  <c r="AC622" i="147"/>
  <c r="AB622" i="147"/>
  <c r="AA622" i="147"/>
  <c r="Y622" i="147"/>
  <c r="X622" i="147"/>
  <c r="W622" i="147"/>
  <c r="U622" i="147"/>
  <c r="T622" i="147"/>
  <c r="S622" i="147"/>
  <c r="Q622" i="147"/>
  <c r="P622" i="147"/>
  <c r="O622" i="147"/>
  <c r="M622" i="147"/>
  <c r="L622" i="147"/>
  <c r="K622" i="147"/>
  <c r="I622" i="147"/>
  <c r="H622" i="147"/>
  <c r="G622" i="147"/>
  <c r="E622" i="147"/>
  <c r="D622" i="147"/>
  <c r="AC621" i="147"/>
  <c r="AB621" i="147"/>
  <c r="AA621" i="147"/>
  <c r="Y621" i="147"/>
  <c r="X621" i="147"/>
  <c r="W621" i="147"/>
  <c r="U621" i="147"/>
  <c r="T621" i="147"/>
  <c r="S621" i="147"/>
  <c r="Q621" i="147"/>
  <c r="P621" i="147"/>
  <c r="O621" i="147"/>
  <c r="M621" i="147"/>
  <c r="L621" i="147"/>
  <c r="K621" i="147"/>
  <c r="I621" i="147"/>
  <c r="H621" i="147"/>
  <c r="G621" i="147"/>
  <c r="E621" i="147"/>
  <c r="D621" i="147"/>
  <c r="AC620" i="147"/>
  <c r="AB620" i="147"/>
  <c r="AA620" i="147"/>
  <c r="Y620" i="147"/>
  <c r="X620" i="147"/>
  <c r="W620" i="147"/>
  <c r="U620" i="147"/>
  <c r="T620" i="147"/>
  <c r="S620" i="147"/>
  <c r="Q620" i="147"/>
  <c r="P620" i="147"/>
  <c r="O620" i="147"/>
  <c r="M620" i="147"/>
  <c r="L620" i="147"/>
  <c r="K620" i="147"/>
  <c r="I620" i="147"/>
  <c r="H620" i="147"/>
  <c r="G620" i="147"/>
  <c r="E620" i="147"/>
  <c r="D620" i="147"/>
  <c r="AC619" i="147"/>
  <c r="AB619" i="147"/>
  <c r="AA619" i="147"/>
  <c r="Y619" i="147"/>
  <c r="X619" i="147"/>
  <c r="W619" i="147"/>
  <c r="U619" i="147"/>
  <c r="T619" i="147"/>
  <c r="S619" i="147"/>
  <c r="Q619" i="147"/>
  <c r="P619" i="147"/>
  <c r="O619" i="147"/>
  <c r="M619" i="147"/>
  <c r="L619" i="147"/>
  <c r="K619" i="147"/>
  <c r="I619" i="147"/>
  <c r="H619" i="147"/>
  <c r="G619" i="147"/>
  <c r="E619" i="147"/>
  <c r="D619" i="147"/>
  <c r="AC618" i="147"/>
  <c r="AB618" i="147"/>
  <c r="AA618" i="147"/>
  <c r="Y618" i="147"/>
  <c r="X618" i="147"/>
  <c r="W618" i="147"/>
  <c r="U618" i="147"/>
  <c r="T618" i="147"/>
  <c r="S618" i="147"/>
  <c r="Q618" i="147"/>
  <c r="P618" i="147"/>
  <c r="O618" i="147"/>
  <c r="M618" i="147"/>
  <c r="L618" i="147"/>
  <c r="K618" i="147"/>
  <c r="I618" i="147"/>
  <c r="H618" i="147"/>
  <c r="G618" i="147"/>
  <c r="E618" i="147"/>
  <c r="D618" i="147"/>
  <c r="AC617" i="147"/>
  <c r="AB617" i="147"/>
  <c r="AA617" i="147"/>
  <c r="Y617" i="147"/>
  <c r="X617" i="147"/>
  <c r="W617" i="147"/>
  <c r="U617" i="147"/>
  <c r="T617" i="147"/>
  <c r="S617" i="147"/>
  <c r="Q617" i="147"/>
  <c r="P617" i="147"/>
  <c r="O617" i="147"/>
  <c r="M617" i="147"/>
  <c r="L617" i="147"/>
  <c r="K617" i="147"/>
  <c r="I617" i="147"/>
  <c r="H617" i="147"/>
  <c r="G617" i="147"/>
  <c r="E617" i="147"/>
  <c r="D617" i="147"/>
  <c r="AC616" i="147"/>
  <c r="AB616" i="147"/>
  <c r="AA616" i="147"/>
  <c r="Y616" i="147"/>
  <c r="X616" i="147"/>
  <c r="W616" i="147"/>
  <c r="U616" i="147"/>
  <c r="T616" i="147"/>
  <c r="S616" i="147"/>
  <c r="Q616" i="147"/>
  <c r="P616" i="147"/>
  <c r="O616" i="147"/>
  <c r="M616" i="147"/>
  <c r="L616" i="147"/>
  <c r="K616" i="147"/>
  <c r="I616" i="147"/>
  <c r="H616" i="147"/>
  <c r="G616" i="147"/>
  <c r="E616" i="147"/>
  <c r="D616" i="147"/>
  <c r="AC615" i="147"/>
  <c r="AB615" i="147"/>
  <c r="AA615" i="147"/>
  <c r="Y615" i="147"/>
  <c r="X615" i="147"/>
  <c r="W615" i="147"/>
  <c r="U615" i="147"/>
  <c r="T615" i="147"/>
  <c r="S615" i="147"/>
  <c r="Q615" i="147"/>
  <c r="P615" i="147"/>
  <c r="O615" i="147"/>
  <c r="M615" i="147"/>
  <c r="L615" i="147"/>
  <c r="K615" i="147"/>
  <c r="I615" i="147"/>
  <c r="H615" i="147"/>
  <c r="G615" i="147"/>
  <c r="E615" i="147"/>
  <c r="D615" i="147"/>
  <c r="AC614" i="147"/>
  <c r="AB614" i="147"/>
  <c r="AA614" i="147"/>
  <c r="Y614" i="147"/>
  <c r="X614" i="147"/>
  <c r="W614" i="147"/>
  <c r="U614" i="147"/>
  <c r="T614" i="147"/>
  <c r="S614" i="147"/>
  <c r="Q614" i="147"/>
  <c r="P614" i="147"/>
  <c r="O614" i="147"/>
  <c r="M614" i="147"/>
  <c r="L614" i="147"/>
  <c r="K614" i="147"/>
  <c r="I614" i="147"/>
  <c r="H614" i="147"/>
  <c r="G614" i="147"/>
  <c r="E614" i="147"/>
  <c r="D614" i="147"/>
  <c r="AC613" i="147"/>
  <c r="AB613" i="147"/>
  <c r="AA613" i="147"/>
  <c r="Y613" i="147"/>
  <c r="X613" i="147"/>
  <c r="W613" i="147"/>
  <c r="U613" i="147"/>
  <c r="T613" i="147"/>
  <c r="S613" i="147"/>
  <c r="Q613" i="147"/>
  <c r="P613" i="147"/>
  <c r="O613" i="147"/>
  <c r="M613" i="147"/>
  <c r="L613" i="147"/>
  <c r="K613" i="147"/>
  <c r="I613" i="147"/>
  <c r="H613" i="147"/>
  <c r="G613" i="147"/>
  <c r="E613" i="147"/>
  <c r="D613" i="147"/>
  <c r="AC612" i="147"/>
  <c r="AB612" i="147"/>
  <c r="AA612" i="147"/>
  <c r="Y612" i="147"/>
  <c r="X612" i="147"/>
  <c r="W612" i="147"/>
  <c r="U612" i="147"/>
  <c r="T612" i="147"/>
  <c r="S612" i="147"/>
  <c r="Q612" i="147"/>
  <c r="P612" i="147"/>
  <c r="O612" i="147"/>
  <c r="M612" i="147"/>
  <c r="L612" i="147"/>
  <c r="K612" i="147"/>
  <c r="I612" i="147"/>
  <c r="H612" i="147"/>
  <c r="G612" i="147"/>
  <c r="E612" i="147"/>
  <c r="D612" i="147"/>
  <c r="AC611" i="147"/>
  <c r="AB611" i="147"/>
  <c r="AA611" i="147"/>
  <c r="Y611" i="147"/>
  <c r="X611" i="147"/>
  <c r="W611" i="147"/>
  <c r="U611" i="147"/>
  <c r="T611" i="147"/>
  <c r="S611" i="147"/>
  <c r="Q611" i="147"/>
  <c r="P611" i="147"/>
  <c r="O611" i="147"/>
  <c r="M611" i="147"/>
  <c r="L611" i="147"/>
  <c r="K611" i="147"/>
  <c r="I611" i="147"/>
  <c r="H611" i="147"/>
  <c r="G611" i="147"/>
  <c r="E611" i="147"/>
  <c r="D611" i="147"/>
  <c r="AC610" i="147"/>
  <c r="AB610" i="147"/>
  <c r="AA610" i="147"/>
  <c r="Y610" i="147"/>
  <c r="X610" i="147"/>
  <c r="W610" i="147"/>
  <c r="U610" i="147"/>
  <c r="T610" i="147"/>
  <c r="S610" i="147"/>
  <c r="Q610" i="147"/>
  <c r="P610" i="147"/>
  <c r="O610" i="147"/>
  <c r="M610" i="147"/>
  <c r="L610" i="147"/>
  <c r="K610" i="147"/>
  <c r="I610" i="147"/>
  <c r="H610" i="147"/>
  <c r="G610" i="147"/>
  <c r="E610" i="147"/>
  <c r="D610" i="147"/>
  <c r="AC609" i="147"/>
  <c r="AB609" i="147"/>
  <c r="AA609" i="147"/>
  <c r="Y609" i="147"/>
  <c r="X609" i="147"/>
  <c r="W609" i="147"/>
  <c r="U609" i="147"/>
  <c r="T609" i="147"/>
  <c r="S609" i="147"/>
  <c r="Q609" i="147"/>
  <c r="P609" i="147"/>
  <c r="O609" i="147"/>
  <c r="M609" i="147"/>
  <c r="L609" i="147"/>
  <c r="K609" i="147"/>
  <c r="I609" i="147"/>
  <c r="H609" i="147"/>
  <c r="G609" i="147"/>
  <c r="E609" i="147"/>
  <c r="D609" i="147"/>
  <c r="AC608" i="147"/>
  <c r="AB608" i="147"/>
  <c r="AA608" i="147"/>
  <c r="Y608" i="147"/>
  <c r="X608" i="147"/>
  <c r="W608" i="147"/>
  <c r="U608" i="147"/>
  <c r="T608" i="147"/>
  <c r="S608" i="147"/>
  <c r="Q608" i="147"/>
  <c r="P608" i="147"/>
  <c r="O608" i="147"/>
  <c r="M608" i="147"/>
  <c r="L608" i="147"/>
  <c r="K608" i="147"/>
  <c r="I608" i="147"/>
  <c r="H608" i="147"/>
  <c r="G608" i="147"/>
  <c r="E608" i="147"/>
  <c r="D608" i="147"/>
  <c r="AC607" i="147"/>
  <c r="AB607" i="147"/>
  <c r="AA607" i="147"/>
  <c r="Y607" i="147"/>
  <c r="X607" i="147"/>
  <c r="W607" i="147"/>
  <c r="U607" i="147"/>
  <c r="T607" i="147"/>
  <c r="S607" i="147"/>
  <c r="Q607" i="147"/>
  <c r="P607" i="147"/>
  <c r="O607" i="147"/>
  <c r="M607" i="147"/>
  <c r="L607" i="147"/>
  <c r="K607" i="147"/>
  <c r="I607" i="147"/>
  <c r="H607" i="147"/>
  <c r="G607" i="147"/>
  <c r="E607" i="147"/>
  <c r="D607" i="147"/>
  <c r="AC606" i="147"/>
  <c r="AB606" i="147"/>
  <c r="AA606" i="147"/>
  <c r="Y606" i="147"/>
  <c r="X606" i="147"/>
  <c r="W606" i="147"/>
  <c r="U606" i="147"/>
  <c r="T606" i="147"/>
  <c r="S606" i="147"/>
  <c r="Q606" i="147"/>
  <c r="P606" i="147"/>
  <c r="O606" i="147"/>
  <c r="M606" i="147"/>
  <c r="L606" i="147"/>
  <c r="K606" i="147"/>
  <c r="I606" i="147"/>
  <c r="H606" i="147"/>
  <c r="G606" i="147"/>
  <c r="E606" i="147"/>
  <c r="D606" i="147"/>
  <c r="AC605" i="147"/>
  <c r="AB605" i="147"/>
  <c r="AA605" i="147"/>
  <c r="Y605" i="147"/>
  <c r="X605" i="147"/>
  <c r="W605" i="147"/>
  <c r="U605" i="147"/>
  <c r="T605" i="147"/>
  <c r="S605" i="147"/>
  <c r="Q605" i="147"/>
  <c r="P605" i="147"/>
  <c r="O605" i="147"/>
  <c r="M605" i="147"/>
  <c r="L605" i="147"/>
  <c r="K605" i="147"/>
  <c r="I605" i="147"/>
  <c r="H605" i="147"/>
  <c r="G605" i="147"/>
  <c r="E605" i="147"/>
  <c r="D605" i="147"/>
  <c r="AC604" i="147"/>
  <c r="AB604" i="147"/>
  <c r="AA604" i="147"/>
  <c r="Y604" i="147"/>
  <c r="X604" i="147"/>
  <c r="W604" i="147"/>
  <c r="U604" i="147"/>
  <c r="T604" i="147"/>
  <c r="S604" i="147"/>
  <c r="Q604" i="147"/>
  <c r="P604" i="147"/>
  <c r="O604" i="147"/>
  <c r="M604" i="147"/>
  <c r="L604" i="147"/>
  <c r="K604" i="147"/>
  <c r="I604" i="147"/>
  <c r="H604" i="147"/>
  <c r="G604" i="147"/>
  <c r="E604" i="147"/>
  <c r="D604" i="147"/>
  <c r="AC603" i="147"/>
  <c r="AB603" i="147"/>
  <c r="AA603" i="147"/>
  <c r="Y603" i="147"/>
  <c r="X603" i="147"/>
  <c r="W603" i="147"/>
  <c r="U603" i="147"/>
  <c r="T603" i="147"/>
  <c r="S603" i="147"/>
  <c r="Q603" i="147"/>
  <c r="P603" i="147"/>
  <c r="O603" i="147"/>
  <c r="M603" i="147"/>
  <c r="L603" i="147"/>
  <c r="K603" i="147"/>
  <c r="I603" i="147"/>
  <c r="H603" i="147"/>
  <c r="G603" i="147"/>
  <c r="E603" i="147"/>
  <c r="D603" i="147"/>
  <c r="AC602" i="147"/>
  <c r="AB602" i="147"/>
  <c r="AA602" i="147"/>
  <c r="Y602" i="147"/>
  <c r="X602" i="147"/>
  <c r="W602" i="147"/>
  <c r="U602" i="147"/>
  <c r="T602" i="147"/>
  <c r="S602" i="147"/>
  <c r="Q602" i="147"/>
  <c r="P602" i="147"/>
  <c r="O602" i="147"/>
  <c r="M602" i="147"/>
  <c r="L602" i="147"/>
  <c r="K602" i="147"/>
  <c r="I602" i="147"/>
  <c r="H602" i="147"/>
  <c r="G602" i="147"/>
  <c r="E602" i="147"/>
  <c r="D602" i="147"/>
  <c r="AC601" i="147"/>
  <c r="AB601" i="147"/>
  <c r="AA601" i="147"/>
  <c r="Y601" i="147"/>
  <c r="X601" i="147"/>
  <c r="W601" i="147"/>
  <c r="U601" i="147"/>
  <c r="T601" i="147"/>
  <c r="S601" i="147"/>
  <c r="Q601" i="147"/>
  <c r="P601" i="147"/>
  <c r="O601" i="147"/>
  <c r="M601" i="147"/>
  <c r="L601" i="147"/>
  <c r="K601" i="147"/>
  <c r="I601" i="147"/>
  <c r="H601" i="147"/>
  <c r="G601" i="147"/>
  <c r="E601" i="147"/>
  <c r="D601" i="147"/>
  <c r="AC600" i="147"/>
  <c r="AB600" i="147"/>
  <c r="AA600" i="147"/>
  <c r="Y600" i="147"/>
  <c r="X600" i="147"/>
  <c r="W600" i="147"/>
  <c r="U600" i="147"/>
  <c r="T600" i="147"/>
  <c r="S600" i="147"/>
  <c r="Q600" i="147"/>
  <c r="P600" i="147"/>
  <c r="O600" i="147"/>
  <c r="M600" i="147"/>
  <c r="L600" i="147"/>
  <c r="K600" i="147"/>
  <c r="I600" i="147"/>
  <c r="H600" i="147"/>
  <c r="G600" i="147"/>
  <c r="E600" i="147"/>
  <c r="D600" i="147"/>
  <c r="AC599" i="147"/>
  <c r="AB599" i="147"/>
  <c r="AA599" i="147"/>
  <c r="Y599" i="147"/>
  <c r="X599" i="147"/>
  <c r="W599" i="147"/>
  <c r="U599" i="147"/>
  <c r="T599" i="147"/>
  <c r="S599" i="147"/>
  <c r="Q599" i="147"/>
  <c r="P599" i="147"/>
  <c r="O599" i="147"/>
  <c r="M599" i="147"/>
  <c r="L599" i="147"/>
  <c r="K599" i="147"/>
  <c r="I599" i="147"/>
  <c r="H599" i="147"/>
  <c r="G599" i="147"/>
  <c r="E599" i="147"/>
  <c r="D599" i="147"/>
  <c r="AC598" i="147"/>
  <c r="AB598" i="147"/>
  <c r="AA598" i="147"/>
  <c r="Y598" i="147"/>
  <c r="X598" i="147"/>
  <c r="W598" i="147"/>
  <c r="U598" i="147"/>
  <c r="T598" i="147"/>
  <c r="S598" i="147"/>
  <c r="Q598" i="147"/>
  <c r="P598" i="147"/>
  <c r="O598" i="147"/>
  <c r="M598" i="147"/>
  <c r="L598" i="147"/>
  <c r="K598" i="147"/>
  <c r="I598" i="147"/>
  <c r="H598" i="147"/>
  <c r="G598" i="147"/>
  <c r="E598" i="147"/>
  <c r="D598" i="147"/>
  <c r="AC597" i="147"/>
  <c r="AB597" i="147"/>
  <c r="AA597" i="147"/>
  <c r="Y597" i="147"/>
  <c r="X597" i="147"/>
  <c r="W597" i="147"/>
  <c r="U597" i="147"/>
  <c r="T597" i="147"/>
  <c r="S597" i="147"/>
  <c r="Q597" i="147"/>
  <c r="P597" i="147"/>
  <c r="O597" i="147"/>
  <c r="M597" i="147"/>
  <c r="L597" i="147"/>
  <c r="K597" i="147"/>
  <c r="I597" i="147"/>
  <c r="H597" i="147"/>
  <c r="G597" i="147"/>
  <c r="E597" i="147"/>
  <c r="D597" i="147"/>
  <c r="AC596" i="147"/>
  <c r="AB596" i="147"/>
  <c r="AA596" i="147"/>
  <c r="Y596" i="147"/>
  <c r="X596" i="147"/>
  <c r="W596" i="147"/>
  <c r="U596" i="147"/>
  <c r="T596" i="147"/>
  <c r="S596" i="147"/>
  <c r="Q596" i="147"/>
  <c r="P596" i="147"/>
  <c r="O596" i="147"/>
  <c r="M596" i="147"/>
  <c r="L596" i="147"/>
  <c r="K596" i="147"/>
  <c r="I596" i="147"/>
  <c r="H596" i="147"/>
  <c r="G596" i="147"/>
  <c r="E596" i="147"/>
  <c r="D596" i="147"/>
  <c r="AC595" i="147"/>
  <c r="AB595" i="147"/>
  <c r="AA595" i="147"/>
  <c r="Y595" i="147"/>
  <c r="X595" i="147"/>
  <c r="W595" i="147"/>
  <c r="U595" i="147"/>
  <c r="T595" i="147"/>
  <c r="S595" i="147"/>
  <c r="Q595" i="147"/>
  <c r="P595" i="147"/>
  <c r="O595" i="147"/>
  <c r="M595" i="147"/>
  <c r="L595" i="147"/>
  <c r="K595" i="147"/>
  <c r="I595" i="147"/>
  <c r="H595" i="147"/>
  <c r="G595" i="147"/>
  <c r="E595" i="147"/>
  <c r="D595" i="147"/>
  <c r="AC594" i="147"/>
  <c r="AB594" i="147"/>
  <c r="AA594" i="147"/>
  <c r="Y594" i="147"/>
  <c r="X594" i="147"/>
  <c r="W594" i="147"/>
  <c r="U594" i="147"/>
  <c r="T594" i="147"/>
  <c r="S594" i="147"/>
  <c r="Q594" i="147"/>
  <c r="P594" i="147"/>
  <c r="O594" i="147"/>
  <c r="M594" i="147"/>
  <c r="L594" i="147"/>
  <c r="K594" i="147"/>
  <c r="I594" i="147"/>
  <c r="H594" i="147"/>
  <c r="G594" i="147"/>
  <c r="E594" i="147"/>
  <c r="D594" i="147"/>
  <c r="AC593" i="147"/>
  <c r="AB593" i="147"/>
  <c r="AA593" i="147"/>
  <c r="Y593" i="147"/>
  <c r="X593" i="147"/>
  <c r="W593" i="147"/>
  <c r="U593" i="147"/>
  <c r="T593" i="147"/>
  <c r="S593" i="147"/>
  <c r="Q593" i="147"/>
  <c r="P593" i="147"/>
  <c r="O593" i="147"/>
  <c r="M593" i="147"/>
  <c r="L593" i="147"/>
  <c r="K593" i="147"/>
  <c r="I593" i="147"/>
  <c r="H593" i="147"/>
  <c r="G593" i="147"/>
  <c r="E593" i="147"/>
  <c r="D593" i="147"/>
  <c r="AC592" i="147"/>
  <c r="AB592" i="147"/>
  <c r="AA592" i="147"/>
  <c r="Y592" i="147"/>
  <c r="X592" i="147"/>
  <c r="W592" i="147"/>
  <c r="U592" i="147"/>
  <c r="T592" i="147"/>
  <c r="S592" i="147"/>
  <c r="Q592" i="147"/>
  <c r="P592" i="147"/>
  <c r="O592" i="147"/>
  <c r="M592" i="147"/>
  <c r="L592" i="147"/>
  <c r="K592" i="147"/>
  <c r="I592" i="147"/>
  <c r="H592" i="147"/>
  <c r="G592" i="147"/>
  <c r="E592" i="147"/>
  <c r="D592" i="147"/>
  <c r="AC591" i="147"/>
  <c r="AB591" i="147"/>
  <c r="AA591" i="147"/>
  <c r="Y591" i="147"/>
  <c r="X591" i="147"/>
  <c r="W591" i="147"/>
  <c r="U591" i="147"/>
  <c r="T591" i="147"/>
  <c r="S591" i="147"/>
  <c r="Q591" i="147"/>
  <c r="P591" i="147"/>
  <c r="O591" i="147"/>
  <c r="M591" i="147"/>
  <c r="L591" i="147"/>
  <c r="K591" i="147"/>
  <c r="I591" i="147"/>
  <c r="H591" i="147"/>
  <c r="G591" i="147"/>
  <c r="E591" i="147"/>
  <c r="D591" i="147"/>
  <c r="AC590" i="147"/>
  <c r="AB590" i="147"/>
  <c r="AA590" i="147"/>
  <c r="Y590" i="147"/>
  <c r="X590" i="147"/>
  <c r="W590" i="147"/>
  <c r="U590" i="147"/>
  <c r="T590" i="147"/>
  <c r="S590" i="147"/>
  <c r="Q590" i="147"/>
  <c r="P590" i="147"/>
  <c r="O590" i="147"/>
  <c r="M590" i="147"/>
  <c r="L590" i="147"/>
  <c r="K590" i="147"/>
  <c r="I590" i="147"/>
  <c r="H590" i="147"/>
  <c r="G590" i="147"/>
  <c r="E590" i="147"/>
  <c r="D590" i="147"/>
  <c r="AC589" i="147"/>
  <c r="AB589" i="147"/>
  <c r="AA589" i="147"/>
  <c r="Y589" i="147"/>
  <c r="X589" i="147"/>
  <c r="W589" i="147"/>
  <c r="U589" i="147"/>
  <c r="T589" i="147"/>
  <c r="S589" i="147"/>
  <c r="Q589" i="147"/>
  <c r="P589" i="147"/>
  <c r="O589" i="147"/>
  <c r="M589" i="147"/>
  <c r="L589" i="147"/>
  <c r="K589" i="147"/>
  <c r="I589" i="147"/>
  <c r="H589" i="147"/>
  <c r="G589" i="147"/>
  <c r="E589" i="147"/>
  <c r="D589" i="147"/>
  <c r="AC588" i="147"/>
  <c r="AB588" i="147"/>
  <c r="AA588" i="147"/>
  <c r="Y588" i="147"/>
  <c r="X588" i="147"/>
  <c r="W588" i="147"/>
  <c r="U588" i="147"/>
  <c r="T588" i="147"/>
  <c r="S588" i="147"/>
  <c r="Q588" i="147"/>
  <c r="P588" i="147"/>
  <c r="O588" i="147"/>
  <c r="M588" i="147"/>
  <c r="L588" i="147"/>
  <c r="K588" i="147"/>
  <c r="I588" i="147"/>
  <c r="H588" i="147"/>
  <c r="G588" i="147"/>
  <c r="E588" i="147"/>
  <c r="D588" i="147"/>
  <c r="AC587" i="147"/>
  <c r="AB587" i="147"/>
  <c r="AA587" i="147"/>
  <c r="Y587" i="147"/>
  <c r="X587" i="147"/>
  <c r="W587" i="147"/>
  <c r="U587" i="147"/>
  <c r="T587" i="147"/>
  <c r="S587" i="147"/>
  <c r="Q587" i="147"/>
  <c r="P587" i="147"/>
  <c r="O587" i="147"/>
  <c r="M587" i="147"/>
  <c r="L587" i="147"/>
  <c r="K587" i="147"/>
  <c r="I587" i="147"/>
  <c r="H587" i="147"/>
  <c r="G587" i="147"/>
  <c r="E587" i="147"/>
  <c r="D587" i="147"/>
  <c r="AC586" i="147"/>
  <c r="AB586" i="147"/>
  <c r="AA586" i="147"/>
  <c r="Y586" i="147"/>
  <c r="X586" i="147"/>
  <c r="W586" i="147"/>
  <c r="U586" i="147"/>
  <c r="T586" i="147"/>
  <c r="S586" i="147"/>
  <c r="Q586" i="147"/>
  <c r="P586" i="147"/>
  <c r="O586" i="147"/>
  <c r="M586" i="147"/>
  <c r="L586" i="147"/>
  <c r="K586" i="147"/>
  <c r="I586" i="147"/>
  <c r="H586" i="147"/>
  <c r="G586" i="147"/>
  <c r="E586" i="147"/>
  <c r="D586" i="147"/>
  <c r="AC585" i="147"/>
  <c r="AB585" i="147"/>
  <c r="AA585" i="147"/>
  <c r="Y585" i="147"/>
  <c r="X585" i="147"/>
  <c r="W585" i="147"/>
  <c r="U585" i="147"/>
  <c r="T585" i="147"/>
  <c r="S585" i="147"/>
  <c r="Q585" i="147"/>
  <c r="P585" i="147"/>
  <c r="O585" i="147"/>
  <c r="M585" i="147"/>
  <c r="L585" i="147"/>
  <c r="K585" i="147"/>
  <c r="I585" i="147"/>
  <c r="H585" i="147"/>
  <c r="G585" i="147"/>
  <c r="E585" i="147"/>
  <c r="D585" i="147"/>
  <c r="AC584" i="147"/>
  <c r="AB584" i="147"/>
  <c r="AA584" i="147"/>
  <c r="Y584" i="147"/>
  <c r="X584" i="147"/>
  <c r="W584" i="147"/>
  <c r="U584" i="147"/>
  <c r="T584" i="147"/>
  <c r="S584" i="147"/>
  <c r="Q584" i="147"/>
  <c r="P584" i="147"/>
  <c r="O584" i="147"/>
  <c r="M584" i="147"/>
  <c r="L584" i="147"/>
  <c r="K584" i="147"/>
  <c r="I584" i="147"/>
  <c r="H584" i="147"/>
  <c r="G584" i="147"/>
  <c r="E584" i="147"/>
  <c r="D584" i="147"/>
  <c r="AC583" i="147"/>
  <c r="AB583" i="147"/>
  <c r="AA583" i="147"/>
  <c r="Y583" i="147"/>
  <c r="X583" i="147"/>
  <c r="W583" i="147"/>
  <c r="U583" i="147"/>
  <c r="T583" i="147"/>
  <c r="S583" i="147"/>
  <c r="Q583" i="147"/>
  <c r="P583" i="147"/>
  <c r="O583" i="147"/>
  <c r="M583" i="147"/>
  <c r="L583" i="147"/>
  <c r="K583" i="147"/>
  <c r="I583" i="147"/>
  <c r="H583" i="147"/>
  <c r="G583" i="147"/>
  <c r="E583" i="147"/>
  <c r="D583" i="147"/>
  <c r="AC582" i="147"/>
  <c r="AB582" i="147"/>
  <c r="AA582" i="147"/>
  <c r="Y582" i="147"/>
  <c r="X582" i="147"/>
  <c r="W582" i="147"/>
  <c r="U582" i="147"/>
  <c r="T582" i="147"/>
  <c r="S582" i="147"/>
  <c r="Q582" i="147"/>
  <c r="P582" i="147"/>
  <c r="O582" i="147"/>
  <c r="M582" i="147"/>
  <c r="L582" i="147"/>
  <c r="K582" i="147"/>
  <c r="I582" i="147"/>
  <c r="H582" i="147"/>
  <c r="G582" i="147"/>
  <c r="E582" i="147"/>
  <c r="D582" i="147"/>
  <c r="AC581" i="147"/>
  <c r="AB581" i="147"/>
  <c r="AA581" i="147"/>
  <c r="Y581" i="147"/>
  <c r="X581" i="147"/>
  <c r="W581" i="147"/>
  <c r="U581" i="147"/>
  <c r="T581" i="147"/>
  <c r="S581" i="147"/>
  <c r="Q581" i="147"/>
  <c r="P581" i="147"/>
  <c r="O581" i="147"/>
  <c r="M581" i="147"/>
  <c r="L581" i="147"/>
  <c r="K581" i="147"/>
  <c r="I581" i="147"/>
  <c r="H581" i="147"/>
  <c r="G581" i="147"/>
  <c r="E581" i="147"/>
  <c r="D581" i="147"/>
  <c r="AC580" i="147"/>
  <c r="AB580" i="147"/>
  <c r="AA580" i="147"/>
  <c r="Y580" i="147"/>
  <c r="X580" i="147"/>
  <c r="W580" i="147"/>
  <c r="U580" i="147"/>
  <c r="T580" i="147"/>
  <c r="S580" i="147"/>
  <c r="Q580" i="147"/>
  <c r="P580" i="147"/>
  <c r="O580" i="147"/>
  <c r="M580" i="147"/>
  <c r="L580" i="147"/>
  <c r="K580" i="147"/>
  <c r="I580" i="147"/>
  <c r="H580" i="147"/>
  <c r="G580" i="147"/>
  <c r="E580" i="147"/>
  <c r="D580" i="147"/>
  <c r="AC579" i="147"/>
  <c r="AB579" i="147"/>
  <c r="AA579" i="147"/>
  <c r="Y579" i="147"/>
  <c r="X579" i="147"/>
  <c r="W579" i="147"/>
  <c r="U579" i="147"/>
  <c r="T579" i="147"/>
  <c r="S579" i="147"/>
  <c r="Q579" i="147"/>
  <c r="P579" i="147"/>
  <c r="O579" i="147"/>
  <c r="M579" i="147"/>
  <c r="L579" i="147"/>
  <c r="K579" i="147"/>
  <c r="I579" i="147"/>
  <c r="H579" i="147"/>
  <c r="G579" i="147"/>
  <c r="E579" i="147"/>
  <c r="D579" i="147"/>
  <c r="AC578" i="147"/>
  <c r="AB578" i="147"/>
  <c r="AA578" i="147"/>
  <c r="Y578" i="147"/>
  <c r="X578" i="147"/>
  <c r="W578" i="147"/>
  <c r="U578" i="147"/>
  <c r="T578" i="147"/>
  <c r="S578" i="147"/>
  <c r="Q578" i="147"/>
  <c r="P578" i="147"/>
  <c r="O578" i="147"/>
  <c r="M578" i="147"/>
  <c r="L578" i="147"/>
  <c r="K578" i="147"/>
  <c r="I578" i="147"/>
  <c r="H578" i="147"/>
  <c r="G578" i="147"/>
  <c r="E578" i="147"/>
  <c r="D578" i="147"/>
  <c r="AC577" i="147"/>
  <c r="AB577" i="147"/>
  <c r="AA577" i="147"/>
  <c r="Y577" i="147"/>
  <c r="X577" i="147"/>
  <c r="W577" i="147"/>
  <c r="U577" i="147"/>
  <c r="T577" i="147"/>
  <c r="S577" i="147"/>
  <c r="Q577" i="147"/>
  <c r="P577" i="147"/>
  <c r="O577" i="147"/>
  <c r="M577" i="147"/>
  <c r="L577" i="147"/>
  <c r="K577" i="147"/>
  <c r="I577" i="147"/>
  <c r="H577" i="147"/>
  <c r="G577" i="147"/>
  <c r="E577" i="147"/>
  <c r="D577" i="147"/>
  <c r="AC576" i="147"/>
  <c r="AB576" i="147"/>
  <c r="AA576" i="147"/>
  <c r="Y576" i="147"/>
  <c r="X576" i="147"/>
  <c r="W576" i="147"/>
  <c r="U576" i="147"/>
  <c r="T576" i="147"/>
  <c r="S576" i="147"/>
  <c r="Q576" i="147"/>
  <c r="P576" i="147"/>
  <c r="O576" i="147"/>
  <c r="M576" i="147"/>
  <c r="L576" i="147"/>
  <c r="K576" i="147"/>
  <c r="I576" i="147"/>
  <c r="H576" i="147"/>
  <c r="G576" i="147"/>
  <c r="E576" i="147"/>
  <c r="D576" i="147"/>
  <c r="AC575" i="147"/>
  <c r="AB575" i="147"/>
  <c r="AA575" i="147"/>
  <c r="Y575" i="147"/>
  <c r="X575" i="147"/>
  <c r="W575" i="147"/>
  <c r="U575" i="147"/>
  <c r="T575" i="147"/>
  <c r="S575" i="147"/>
  <c r="Q575" i="147"/>
  <c r="P575" i="147"/>
  <c r="O575" i="147"/>
  <c r="M575" i="147"/>
  <c r="L575" i="147"/>
  <c r="K575" i="147"/>
  <c r="I575" i="147"/>
  <c r="H575" i="147"/>
  <c r="G575" i="147"/>
  <c r="E575" i="147"/>
  <c r="D575" i="147"/>
  <c r="AC574" i="147"/>
  <c r="AB574" i="147"/>
  <c r="AA574" i="147"/>
  <c r="Y574" i="147"/>
  <c r="X574" i="147"/>
  <c r="W574" i="147"/>
  <c r="U574" i="147"/>
  <c r="T574" i="147"/>
  <c r="S574" i="147"/>
  <c r="Q574" i="147"/>
  <c r="P574" i="147"/>
  <c r="O574" i="147"/>
  <c r="M574" i="147"/>
  <c r="L574" i="147"/>
  <c r="K574" i="147"/>
  <c r="I574" i="147"/>
  <c r="H574" i="147"/>
  <c r="G574" i="147"/>
  <c r="E574" i="147"/>
  <c r="D574" i="147"/>
  <c r="AC573" i="147"/>
  <c r="AB573" i="147"/>
  <c r="AA573" i="147"/>
  <c r="Y573" i="147"/>
  <c r="X573" i="147"/>
  <c r="W573" i="147"/>
  <c r="U573" i="147"/>
  <c r="T573" i="147"/>
  <c r="S573" i="147"/>
  <c r="Q573" i="147"/>
  <c r="P573" i="147"/>
  <c r="O573" i="147"/>
  <c r="M573" i="147"/>
  <c r="L573" i="147"/>
  <c r="K573" i="147"/>
  <c r="I573" i="147"/>
  <c r="H573" i="147"/>
  <c r="G573" i="147"/>
  <c r="E573" i="147"/>
  <c r="D573" i="147"/>
  <c r="AC572" i="147"/>
  <c r="AB572" i="147"/>
  <c r="AA572" i="147"/>
  <c r="Y572" i="147"/>
  <c r="X572" i="147"/>
  <c r="W572" i="147"/>
  <c r="U572" i="147"/>
  <c r="T572" i="147"/>
  <c r="S572" i="147"/>
  <c r="Q572" i="147"/>
  <c r="P572" i="147"/>
  <c r="O572" i="147"/>
  <c r="M572" i="147"/>
  <c r="L572" i="147"/>
  <c r="K572" i="147"/>
  <c r="I572" i="147"/>
  <c r="H572" i="147"/>
  <c r="G572" i="147"/>
  <c r="E572" i="147"/>
  <c r="D572" i="147"/>
  <c r="AC571" i="147"/>
  <c r="AB571" i="147"/>
  <c r="AA571" i="147"/>
  <c r="Y571" i="147"/>
  <c r="X571" i="147"/>
  <c r="W571" i="147"/>
  <c r="U571" i="147"/>
  <c r="T571" i="147"/>
  <c r="S571" i="147"/>
  <c r="Q571" i="147"/>
  <c r="P571" i="147"/>
  <c r="O571" i="147"/>
  <c r="M571" i="147"/>
  <c r="L571" i="147"/>
  <c r="K571" i="147"/>
  <c r="I571" i="147"/>
  <c r="H571" i="147"/>
  <c r="G571" i="147"/>
  <c r="E571" i="147"/>
  <c r="D571" i="147"/>
  <c r="AC570" i="147"/>
  <c r="AB570" i="147"/>
  <c r="AA570" i="147"/>
  <c r="Y570" i="147"/>
  <c r="X570" i="147"/>
  <c r="W570" i="147"/>
  <c r="U570" i="147"/>
  <c r="T570" i="147"/>
  <c r="S570" i="147"/>
  <c r="Q570" i="147"/>
  <c r="P570" i="147"/>
  <c r="O570" i="147"/>
  <c r="M570" i="147"/>
  <c r="L570" i="147"/>
  <c r="K570" i="147"/>
  <c r="I570" i="147"/>
  <c r="H570" i="147"/>
  <c r="G570" i="147"/>
  <c r="E570" i="147"/>
  <c r="D570" i="147"/>
  <c r="AC569" i="147"/>
  <c r="AB569" i="147"/>
  <c r="AA569" i="147"/>
  <c r="Y569" i="147"/>
  <c r="X569" i="147"/>
  <c r="W569" i="147"/>
  <c r="U569" i="147"/>
  <c r="T569" i="147"/>
  <c r="S569" i="147"/>
  <c r="Q569" i="147"/>
  <c r="P569" i="147"/>
  <c r="O569" i="147"/>
  <c r="M569" i="147"/>
  <c r="L569" i="147"/>
  <c r="K569" i="147"/>
  <c r="I569" i="147"/>
  <c r="H569" i="147"/>
  <c r="G569" i="147"/>
  <c r="E569" i="147"/>
  <c r="D569" i="147"/>
  <c r="AC568" i="147"/>
  <c r="AB568" i="147"/>
  <c r="AA568" i="147"/>
  <c r="Y568" i="147"/>
  <c r="X568" i="147"/>
  <c r="W568" i="147"/>
  <c r="U568" i="147"/>
  <c r="T568" i="147"/>
  <c r="S568" i="147"/>
  <c r="Q568" i="147"/>
  <c r="P568" i="147"/>
  <c r="O568" i="147"/>
  <c r="M568" i="147"/>
  <c r="L568" i="147"/>
  <c r="K568" i="147"/>
  <c r="I568" i="147"/>
  <c r="H568" i="147"/>
  <c r="G568" i="147"/>
  <c r="E568" i="147"/>
  <c r="D568" i="147"/>
  <c r="AC567" i="147"/>
  <c r="AB567" i="147"/>
  <c r="AA567" i="147"/>
  <c r="Y567" i="147"/>
  <c r="X567" i="147"/>
  <c r="W567" i="147"/>
  <c r="U567" i="147"/>
  <c r="T567" i="147"/>
  <c r="S567" i="147"/>
  <c r="Q567" i="147"/>
  <c r="P567" i="147"/>
  <c r="O567" i="147"/>
  <c r="M567" i="147"/>
  <c r="L567" i="147"/>
  <c r="K567" i="147"/>
  <c r="I567" i="147"/>
  <c r="H567" i="147"/>
  <c r="G567" i="147"/>
  <c r="E567" i="147"/>
  <c r="D567" i="147"/>
  <c r="AC566" i="147"/>
  <c r="AB566" i="147"/>
  <c r="AA566" i="147"/>
  <c r="Y566" i="147"/>
  <c r="X566" i="147"/>
  <c r="W566" i="147"/>
  <c r="U566" i="147"/>
  <c r="T566" i="147"/>
  <c r="S566" i="147"/>
  <c r="Q566" i="147"/>
  <c r="P566" i="147"/>
  <c r="O566" i="147"/>
  <c r="M566" i="147"/>
  <c r="L566" i="147"/>
  <c r="K566" i="147"/>
  <c r="I566" i="147"/>
  <c r="H566" i="147"/>
  <c r="G566" i="147"/>
  <c r="E566" i="147"/>
  <c r="D566" i="147"/>
  <c r="AC565" i="147"/>
  <c r="AB565" i="147"/>
  <c r="AA565" i="147"/>
  <c r="Y565" i="147"/>
  <c r="X565" i="147"/>
  <c r="W565" i="147"/>
  <c r="U565" i="147"/>
  <c r="T565" i="147"/>
  <c r="S565" i="147"/>
  <c r="Q565" i="147"/>
  <c r="P565" i="147"/>
  <c r="O565" i="147"/>
  <c r="M565" i="147"/>
  <c r="L565" i="147"/>
  <c r="K565" i="147"/>
  <c r="I565" i="147"/>
  <c r="H565" i="147"/>
  <c r="G565" i="147"/>
  <c r="E565" i="147"/>
  <c r="D565" i="147"/>
  <c r="AC564" i="147"/>
  <c r="AB564" i="147"/>
  <c r="AA564" i="147"/>
  <c r="Y564" i="147"/>
  <c r="X564" i="147"/>
  <c r="W564" i="147"/>
  <c r="U564" i="147"/>
  <c r="T564" i="147"/>
  <c r="S564" i="147"/>
  <c r="Q564" i="147"/>
  <c r="P564" i="147"/>
  <c r="O564" i="147"/>
  <c r="M564" i="147"/>
  <c r="L564" i="147"/>
  <c r="K564" i="147"/>
  <c r="I564" i="147"/>
  <c r="H564" i="147"/>
  <c r="G564" i="147"/>
  <c r="E564" i="147"/>
  <c r="D564" i="147"/>
  <c r="AC563" i="147"/>
  <c r="AB563" i="147"/>
  <c r="AA563" i="147"/>
  <c r="Y563" i="147"/>
  <c r="X563" i="147"/>
  <c r="W563" i="147"/>
  <c r="U563" i="147"/>
  <c r="T563" i="147"/>
  <c r="S563" i="147"/>
  <c r="Q563" i="147"/>
  <c r="P563" i="147"/>
  <c r="O563" i="147"/>
  <c r="M563" i="147"/>
  <c r="L563" i="147"/>
  <c r="K563" i="147"/>
  <c r="I563" i="147"/>
  <c r="H563" i="147"/>
  <c r="G563" i="147"/>
  <c r="E563" i="147"/>
  <c r="D563" i="147"/>
  <c r="AC562" i="147"/>
  <c r="AB562" i="147"/>
  <c r="AA562" i="147"/>
  <c r="Y562" i="147"/>
  <c r="X562" i="147"/>
  <c r="W562" i="147"/>
  <c r="U562" i="147"/>
  <c r="T562" i="147"/>
  <c r="S562" i="147"/>
  <c r="Q562" i="147"/>
  <c r="P562" i="147"/>
  <c r="O562" i="147"/>
  <c r="M562" i="147"/>
  <c r="L562" i="147"/>
  <c r="K562" i="147"/>
  <c r="I562" i="147"/>
  <c r="H562" i="147"/>
  <c r="G562" i="147"/>
  <c r="E562" i="147"/>
  <c r="D562" i="147"/>
  <c r="AC561" i="147"/>
  <c r="AB561" i="147"/>
  <c r="AA561" i="147"/>
  <c r="Y561" i="147"/>
  <c r="X561" i="147"/>
  <c r="W561" i="147"/>
  <c r="U561" i="147"/>
  <c r="T561" i="147"/>
  <c r="S561" i="147"/>
  <c r="Q561" i="147"/>
  <c r="P561" i="147"/>
  <c r="O561" i="147"/>
  <c r="M561" i="147"/>
  <c r="L561" i="147"/>
  <c r="K561" i="147"/>
  <c r="I561" i="147"/>
  <c r="H561" i="147"/>
  <c r="G561" i="147"/>
  <c r="E561" i="147"/>
  <c r="D561" i="147"/>
  <c r="AC560" i="147"/>
  <c r="AB560" i="147"/>
  <c r="AA560" i="147"/>
  <c r="Y560" i="147"/>
  <c r="X560" i="147"/>
  <c r="W560" i="147"/>
  <c r="U560" i="147"/>
  <c r="T560" i="147"/>
  <c r="S560" i="147"/>
  <c r="Q560" i="147"/>
  <c r="P560" i="147"/>
  <c r="O560" i="147"/>
  <c r="M560" i="147"/>
  <c r="L560" i="147"/>
  <c r="K560" i="147"/>
  <c r="I560" i="147"/>
  <c r="H560" i="147"/>
  <c r="G560" i="147"/>
  <c r="E560" i="147"/>
  <c r="D560" i="147"/>
  <c r="AC559" i="147"/>
  <c r="AB559" i="147"/>
  <c r="AA559" i="147"/>
  <c r="Y559" i="147"/>
  <c r="X559" i="147"/>
  <c r="W559" i="147"/>
  <c r="U559" i="147"/>
  <c r="T559" i="147"/>
  <c r="S559" i="147"/>
  <c r="Q559" i="147"/>
  <c r="P559" i="147"/>
  <c r="O559" i="147"/>
  <c r="M559" i="147"/>
  <c r="L559" i="147"/>
  <c r="K559" i="147"/>
  <c r="I559" i="147"/>
  <c r="H559" i="147"/>
  <c r="G559" i="147"/>
  <c r="E559" i="147"/>
  <c r="D559" i="147"/>
  <c r="AC558" i="147"/>
  <c r="AB558" i="147"/>
  <c r="AA558" i="147"/>
  <c r="Y558" i="147"/>
  <c r="X558" i="147"/>
  <c r="W558" i="147"/>
  <c r="U558" i="147"/>
  <c r="T558" i="147"/>
  <c r="S558" i="147"/>
  <c r="Q558" i="147"/>
  <c r="P558" i="147"/>
  <c r="O558" i="147"/>
  <c r="M558" i="147"/>
  <c r="L558" i="147"/>
  <c r="K558" i="147"/>
  <c r="I558" i="147"/>
  <c r="H558" i="147"/>
  <c r="G558" i="147"/>
  <c r="E558" i="147"/>
  <c r="D558" i="147"/>
  <c r="AC557" i="147"/>
  <c r="AB557" i="147"/>
  <c r="AA557" i="147"/>
  <c r="Y557" i="147"/>
  <c r="X557" i="147"/>
  <c r="W557" i="147"/>
  <c r="U557" i="147"/>
  <c r="T557" i="147"/>
  <c r="S557" i="147"/>
  <c r="Q557" i="147"/>
  <c r="P557" i="147"/>
  <c r="O557" i="147"/>
  <c r="M557" i="147"/>
  <c r="L557" i="147"/>
  <c r="K557" i="147"/>
  <c r="I557" i="147"/>
  <c r="H557" i="147"/>
  <c r="G557" i="147"/>
  <c r="E557" i="147"/>
  <c r="D557" i="147"/>
  <c r="AC556" i="147"/>
  <c r="AB556" i="147"/>
  <c r="AA556" i="147"/>
  <c r="Y556" i="147"/>
  <c r="X556" i="147"/>
  <c r="W556" i="147"/>
  <c r="U556" i="147"/>
  <c r="T556" i="147"/>
  <c r="S556" i="147"/>
  <c r="Q556" i="147"/>
  <c r="P556" i="147"/>
  <c r="O556" i="147"/>
  <c r="M556" i="147"/>
  <c r="L556" i="147"/>
  <c r="K556" i="147"/>
  <c r="I556" i="147"/>
  <c r="H556" i="147"/>
  <c r="G556" i="147"/>
  <c r="E556" i="147"/>
  <c r="D556" i="147"/>
  <c r="AC555" i="147"/>
  <c r="AB555" i="147"/>
  <c r="AA555" i="147"/>
  <c r="Y555" i="147"/>
  <c r="X555" i="147"/>
  <c r="W555" i="147"/>
  <c r="U555" i="147"/>
  <c r="T555" i="147"/>
  <c r="S555" i="147"/>
  <c r="Q555" i="147"/>
  <c r="P555" i="147"/>
  <c r="O555" i="147"/>
  <c r="M555" i="147"/>
  <c r="L555" i="147"/>
  <c r="K555" i="147"/>
  <c r="I555" i="147"/>
  <c r="H555" i="147"/>
  <c r="G555" i="147"/>
  <c r="E555" i="147"/>
  <c r="D555" i="147"/>
  <c r="AC554" i="147"/>
  <c r="AB554" i="147"/>
  <c r="AA554" i="147"/>
  <c r="Y554" i="147"/>
  <c r="X554" i="147"/>
  <c r="W554" i="147"/>
  <c r="U554" i="147"/>
  <c r="T554" i="147"/>
  <c r="S554" i="147"/>
  <c r="Q554" i="147"/>
  <c r="P554" i="147"/>
  <c r="O554" i="147"/>
  <c r="M554" i="147"/>
  <c r="L554" i="147"/>
  <c r="K554" i="147"/>
  <c r="I554" i="147"/>
  <c r="H554" i="147"/>
  <c r="G554" i="147"/>
  <c r="E554" i="147"/>
  <c r="D554" i="147"/>
  <c r="AC553" i="147"/>
  <c r="AB553" i="147"/>
  <c r="AA553" i="147"/>
  <c r="Y553" i="147"/>
  <c r="X553" i="147"/>
  <c r="W553" i="147"/>
  <c r="U553" i="147"/>
  <c r="T553" i="147"/>
  <c r="S553" i="147"/>
  <c r="Q553" i="147"/>
  <c r="P553" i="147"/>
  <c r="O553" i="147"/>
  <c r="M553" i="147"/>
  <c r="L553" i="147"/>
  <c r="K553" i="147"/>
  <c r="I553" i="147"/>
  <c r="H553" i="147"/>
  <c r="G553" i="147"/>
  <c r="E553" i="147"/>
  <c r="D553" i="147"/>
  <c r="AC552" i="147"/>
  <c r="AB552" i="147"/>
  <c r="AA552" i="147"/>
  <c r="Y552" i="147"/>
  <c r="X552" i="147"/>
  <c r="W552" i="147"/>
  <c r="U552" i="147"/>
  <c r="T552" i="147"/>
  <c r="S552" i="147"/>
  <c r="Q552" i="147"/>
  <c r="P552" i="147"/>
  <c r="O552" i="147"/>
  <c r="M552" i="147"/>
  <c r="L552" i="147"/>
  <c r="K552" i="147"/>
  <c r="I552" i="147"/>
  <c r="H552" i="147"/>
  <c r="G552" i="147"/>
  <c r="E552" i="147"/>
  <c r="D552" i="147"/>
  <c r="AC551" i="147"/>
  <c r="AB551" i="147"/>
  <c r="AA551" i="147"/>
  <c r="Y551" i="147"/>
  <c r="X551" i="147"/>
  <c r="W551" i="147"/>
  <c r="U551" i="147"/>
  <c r="T551" i="147"/>
  <c r="S551" i="147"/>
  <c r="Q551" i="147"/>
  <c r="P551" i="147"/>
  <c r="O551" i="147"/>
  <c r="M551" i="147"/>
  <c r="L551" i="147"/>
  <c r="K551" i="147"/>
  <c r="I551" i="147"/>
  <c r="H551" i="147"/>
  <c r="G551" i="147"/>
  <c r="E551" i="147"/>
  <c r="D551" i="147"/>
  <c r="AC550" i="147"/>
  <c r="AB550" i="147"/>
  <c r="AA550" i="147"/>
  <c r="Y550" i="147"/>
  <c r="X550" i="147"/>
  <c r="W550" i="147"/>
  <c r="U550" i="147"/>
  <c r="T550" i="147"/>
  <c r="S550" i="147"/>
  <c r="Q550" i="147"/>
  <c r="P550" i="147"/>
  <c r="O550" i="147"/>
  <c r="M550" i="147"/>
  <c r="L550" i="147"/>
  <c r="K550" i="147"/>
  <c r="I550" i="147"/>
  <c r="H550" i="147"/>
  <c r="G550" i="147"/>
  <c r="E550" i="147"/>
  <c r="D550" i="147"/>
  <c r="AC549" i="147"/>
  <c r="AB549" i="147"/>
  <c r="AA549" i="147"/>
  <c r="Y549" i="147"/>
  <c r="X549" i="147"/>
  <c r="W549" i="147"/>
  <c r="U549" i="147"/>
  <c r="T549" i="147"/>
  <c r="S549" i="147"/>
  <c r="Q549" i="147"/>
  <c r="P549" i="147"/>
  <c r="O549" i="147"/>
  <c r="M549" i="147"/>
  <c r="L549" i="147"/>
  <c r="K549" i="147"/>
  <c r="I549" i="147"/>
  <c r="H549" i="147"/>
  <c r="G549" i="147"/>
  <c r="E549" i="147"/>
  <c r="D549" i="147"/>
  <c r="AC548" i="147"/>
  <c r="AB548" i="147"/>
  <c r="AA548" i="147"/>
  <c r="Y548" i="147"/>
  <c r="X548" i="147"/>
  <c r="W548" i="147"/>
  <c r="U548" i="147"/>
  <c r="T548" i="147"/>
  <c r="S548" i="147"/>
  <c r="Q548" i="147"/>
  <c r="P548" i="147"/>
  <c r="O548" i="147"/>
  <c r="M548" i="147"/>
  <c r="L548" i="147"/>
  <c r="K548" i="147"/>
  <c r="I548" i="147"/>
  <c r="H548" i="147"/>
  <c r="G548" i="147"/>
  <c r="E548" i="147"/>
  <c r="D548" i="147"/>
  <c r="AC547" i="147"/>
  <c r="AB547" i="147"/>
  <c r="AA547" i="147"/>
  <c r="Y547" i="147"/>
  <c r="X547" i="147"/>
  <c r="W547" i="147"/>
  <c r="U547" i="147"/>
  <c r="T547" i="147"/>
  <c r="S547" i="147"/>
  <c r="Q547" i="147"/>
  <c r="P547" i="147"/>
  <c r="O547" i="147"/>
  <c r="M547" i="147"/>
  <c r="L547" i="147"/>
  <c r="K547" i="147"/>
  <c r="I547" i="147"/>
  <c r="H547" i="147"/>
  <c r="G547" i="147"/>
  <c r="E547" i="147"/>
  <c r="D547" i="147"/>
  <c r="AC546" i="147"/>
  <c r="AB546" i="147"/>
  <c r="AA546" i="147"/>
  <c r="Y546" i="147"/>
  <c r="X546" i="147"/>
  <c r="W546" i="147"/>
  <c r="U546" i="147"/>
  <c r="T546" i="147"/>
  <c r="S546" i="147"/>
  <c r="Q546" i="147"/>
  <c r="P546" i="147"/>
  <c r="O546" i="147"/>
  <c r="M546" i="147"/>
  <c r="L546" i="147"/>
  <c r="K546" i="147"/>
  <c r="I546" i="147"/>
  <c r="H546" i="147"/>
  <c r="G546" i="147"/>
  <c r="E546" i="147"/>
  <c r="D546" i="147"/>
  <c r="AC545" i="147"/>
  <c r="AB545" i="147"/>
  <c r="AA545" i="147"/>
  <c r="Y545" i="147"/>
  <c r="X545" i="147"/>
  <c r="W545" i="147"/>
  <c r="U545" i="147"/>
  <c r="T545" i="147"/>
  <c r="S545" i="147"/>
  <c r="Q545" i="147"/>
  <c r="P545" i="147"/>
  <c r="O545" i="147"/>
  <c r="M545" i="147"/>
  <c r="L545" i="147"/>
  <c r="K545" i="147"/>
  <c r="I545" i="147"/>
  <c r="H545" i="147"/>
  <c r="G545" i="147"/>
  <c r="E545" i="147"/>
  <c r="D545" i="147"/>
  <c r="AC544" i="147"/>
  <c r="AB544" i="147"/>
  <c r="AA544" i="147"/>
  <c r="Y544" i="147"/>
  <c r="X544" i="147"/>
  <c r="W544" i="147"/>
  <c r="U544" i="147"/>
  <c r="T544" i="147"/>
  <c r="S544" i="147"/>
  <c r="Q544" i="147"/>
  <c r="P544" i="147"/>
  <c r="O544" i="147"/>
  <c r="M544" i="147"/>
  <c r="L544" i="147"/>
  <c r="K544" i="147"/>
  <c r="I544" i="147"/>
  <c r="H544" i="147"/>
  <c r="G544" i="147"/>
  <c r="E544" i="147"/>
  <c r="D544" i="147"/>
  <c r="AC543" i="147"/>
  <c r="AB543" i="147"/>
  <c r="AA543" i="147"/>
  <c r="Y543" i="147"/>
  <c r="X543" i="147"/>
  <c r="W543" i="147"/>
  <c r="U543" i="147"/>
  <c r="T543" i="147"/>
  <c r="S543" i="147"/>
  <c r="Q543" i="147"/>
  <c r="P543" i="147"/>
  <c r="O543" i="147"/>
  <c r="M543" i="147"/>
  <c r="L543" i="147"/>
  <c r="K543" i="147"/>
  <c r="I543" i="147"/>
  <c r="H543" i="147"/>
  <c r="G543" i="147"/>
  <c r="E543" i="147"/>
  <c r="D543" i="147"/>
  <c r="AC542" i="147"/>
  <c r="AB542" i="147"/>
  <c r="AA542" i="147"/>
  <c r="Y542" i="147"/>
  <c r="X542" i="147"/>
  <c r="W542" i="147"/>
  <c r="U542" i="147"/>
  <c r="T542" i="147"/>
  <c r="S542" i="147"/>
  <c r="Q542" i="147"/>
  <c r="P542" i="147"/>
  <c r="O542" i="147"/>
  <c r="M542" i="147"/>
  <c r="L542" i="147"/>
  <c r="K542" i="147"/>
  <c r="I542" i="147"/>
  <c r="H542" i="147"/>
  <c r="G542" i="147"/>
  <c r="E542" i="147"/>
  <c r="D542" i="147"/>
  <c r="AC541" i="147"/>
  <c r="AB541" i="147"/>
  <c r="AA541" i="147"/>
  <c r="Y541" i="147"/>
  <c r="X541" i="147"/>
  <c r="W541" i="147"/>
  <c r="U541" i="147"/>
  <c r="T541" i="147"/>
  <c r="S541" i="147"/>
  <c r="Q541" i="147"/>
  <c r="P541" i="147"/>
  <c r="O541" i="147"/>
  <c r="M541" i="147"/>
  <c r="L541" i="147"/>
  <c r="K541" i="147"/>
  <c r="I541" i="147"/>
  <c r="H541" i="147"/>
  <c r="G541" i="147"/>
  <c r="E541" i="147"/>
  <c r="D541" i="147"/>
  <c r="AC540" i="147"/>
  <c r="AB540" i="147"/>
  <c r="AA540" i="147"/>
  <c r="Y540" i="147"/>
  <c r="X540" i="147"/>
  <c r="W540" i="147"/>
  <c r="U540" i="147"/>
  <c r="T540" i="147"/>
  <c r="S540" i="147"/>
  <c r="Q540" i="147"/>
  <c r="P540" i="147"/>
  <c r="O540" i="147"/>
  <c r="M540" i="147"/>
  <c r="L540" i="147"/>
  <c r="K540" i="147"/>
  <c r="I540" i="147"/>
  <c r="H540" i="147"/>
  <c r="G540" i="147"/>
  <c r="E540" i="147"/>
  <c r="D540" i="147"/>
  <c r="AC539" i="147"/>
  <c r="AB539" i="147"/>
  <c r="AA539" i="147"/>
  <c r="Y539" i="147"/>
  <c r="X539" i="147"/>
  <c r="W539" i="147"/>
  <c r="U539" i="147"/>
  <c r="T539" i="147"/>
  <c r="S539" i="147"/>
  <c r="Q539" i="147"/>
  <c r="P539" i="147"/>
  <c r="O539" i="147"/>
  <c r="M539" i="147"/>
  <c r="L539" i="147"/>
  <c r="K539" i="147"/>
  <c r="I539" i="147"/>
  <c r="H539" i="147"/>
  <c r="G539" i="147"/>
  <c r="E539" i="147"/>
  <c r="D539" i="147"/>
  <c r="AC538" i="147"/>
  <c r="AB538" i="147"/>
  <c r="AA538" i="147"/>
  <c r="Y538" i="147"/>
  <c r="X538" i="147"/>
  <c r="W538" i="147"/>
  <c r="U538" i="147"/>
  <c r="T538" i="147"/>
  <c r="S538" i="147"/>
  <c r="Q538" i="147"/>
  <c r="P538" i="147"/>
  <c r="O538" i="147"/>
  <c r="M538" i="147"/>
  <c r="L538" i="147"/>
  <c r="K538" i="147"/>
  <c r="I538" i="147"/>
  <c r="H538" i="147"/>
  <c r="G538" i="147"/>
  <c r="E538" i="147"/>
  <c r="D538" i="147"/>
  <c r="AC537" i="147"/>
  <c r="AB537" i="147"/>
  <c r="AA537" i="147"/>
  <c r="Y537" i="147"/>
  <c r="X537" i="147"/>
  <c r="W537" i="147"/>
  <c r="U537" i="147"/>
  <c r="T537" i="147"/>
  <c r="S537" i="147"/>
  <c r="Q537" i="147"/>
  <c r="P537" i="147"/>
  <c r="O537" i="147"/>
  <c r="M537" i="147"/>
  <c r="L537" i="147"/>
  <c r="K537" i="147"/>
  <c r="I537" i="147"/>
  <c r="H537" i="147"/>
  <c r="G537" i="147"/>
  <c r="E537" i="147"/>
  <c r="D537" i="147"/>
  <c r="AC536" i="147"/>
  <c r="AB536" i="147"/>
  <c r="AA536" i="147"/>
  <c r="Y536" i="147"/>
  <c r="X536" i="147"/>
  <c r="W536" i="147"/>
  <c r="U536" i="147"/>
  <c r="T536" i="147"/>
  <c r="S536" i="147"/>
  <c r="Q536" i="147"/>
  <c r="P536" i="147"/>
  <c r="O536" i="147"/>
  <c r="M536" i="147"/>
  <c r="L536" i="147"/>
  <c r="K536" i="147"/>
  <c r="I536" i="147"/>
  <c r="H536" i="147"/>
  <c r="G536" i="147"/>
  <c r="E536" i="147"/>
  <c r="D536" i="147"/>
  <c r="AC535" i="147"/>
  <c r="AB535" i="147"/>
  <c r="AA535" i="147"/>
  <c r="Y535" i="147"/>
  <c r="X535" i="147"/>
  <c r="W535" i="147"/>
  <c r="U535" i="147"/>
  <c r="T535" i="147"/>
  <c r="S535" i="147"/>
  <c r="Q535" i="147"/>
  <c r="P535" i="147"/>
  <c r="O535" i="147"/>
  <c r="M535" i="147"/>
  <c r="L535" i="147"/>
  <c r="K535" i="147"/>
  <c r="I535" i="147"/>
  <c r="H535" i="147"/>
  <c r="G535" i="147"/>
  <c r="E535" i="147"/>
  <c r="D535" i="147"/>
  <c r="AC534" i="147"/>
  <c r="AB534" i="147"/>
  <c r="AA534" i="147"/>
  <c r="Y534" i="147"/>
  <c r="X534" i="147"/>
  <c r="W534" i="147"/>
  <c r="U534" i="147"/>
  <c r="T534" i="147"/>
  <c r="S534" i="147"/>
  <c r="Q534" i="147"/>
  <c r="P534" i="147"/>
  <c r="O534" i="147"/>
  <c r="M534" i="147"/>
  <c r="L534" i="147"/>
  <c r="K534" i="147"/>
  <c r="I534" i="147"/>
  <c r="H534" i="147"/>
  <c r="G534" i="147"/>
  <c r="E534" i="147"/>
  <c r="D534" i="147"/>
  <c r="AC533" i="147"/>
  <c r="AB533" i="147"/>
  <c r="AA533" i="147"/>
  <c r="Y533" i="147"/>
  <c r="X533" i="147"/>
  <c r="W533" i="147"/>
  <c r="U533" i="147"/>
  <c r="T533" i="147"/>
  <c r="S533" i="147"/>
  <c r="Q533" i="147"/>
  <c r="P533" i="147"/>
  <c r="O533" i="147"/>
  <c r="M533" i="147"/>
  <c r="L533" i="147"/>
  <c r="K533" i="147"/>
  <c r="I533" i="147"/>
  <c r="H533" i="147"/>
  <c r="G533" i="147"/>
  <c r="E533" i="147"/>
  <c r="D533" i="147"/>
  <c r="AC532" i="147"/>
  <c r="AB532" i="147"/>
  <c r="AA532" i="147"/>
  <c r="Y532" i="147"/>
  <c r="X532" i="147"/>
  <c r="W532" i="147"/>
  <c r="U532" i="147"/>
  <c r="T532" i="147"/>
  <c r="S532" i="147"/>
  <c r="Q532" i="147"/>
  <c r="P532" i="147"/>
  <c r="O532" i="147"/>
  <c r="M532" i="147"/>
  <c r="L532" i="147"/>
  <c r="K532" i="147"/>
  <c r="I532" i="147"/>
  <c r="H532" i="147"/>
  <c r="G532" i="147"/>
  <c r="E532" i="147"/>
  <c r="D532" i="147"/>
  <c r="AC531" i="147"/>
  <c r="AB531" i="147"/>
  <c r="AA531" i="147"/>
  <c r="Y531" i="147"/>
  <c r="X531" i="147"/>
  <c r="W531" i="147"/>
  <c r="U531" i="147"/>
  <c r="T531" i="147"/>
  <c r="S531" i="147"/>
  <c r="Q531" i="147"/>
  <c r="P531" i="147"/>
  <c r="O531" i="147"/>
  <c r="M531" i="147"/>
  <c r="L531" i="147"/>
  <c r="K531" i="147"/>
  <c r="I531" i="147"/>
  <c r="H531" i="147"/>
  <c r="G531" i="147"/>
  <c r="E531" i="147"/>
  <c r="D531" i="147"/>
  <c r="AC530" i="147"/>
  <c r="AB530" i="147"/>
  <c r="AA530" i="147"/>
  <c r="Y530" i="147"/>
  <c r="X530" i="147"/>
  <c r="W530" i="147"/>
  <c r="U530" i="147"/>
  <c r="T530" i="147"/>
  <c r="S530" i="147"/>
  <c r="Q530" i="147"/>
  <c r="P530" i="147"/>
  <c r="O530" i="147"/>
  <c r="M530" i="147"/>
  <c r="L530" i="147"/>
  <c r="K530" i="147"/>
  <c r="I530" i="147"/>
  <c r="H530" i="147"/>
  <c r="G530" i="147"/>
  <c r="E530" i="147"/>
  <c r="D530" i="147"/>
  <c r="AC529" i="147"/>
  <c r="AB529" i="147"/>
  <c r="AA529" i="147"/>
  <c r="Y529" i="147"/>
  <c r="X529" i="147"/>
  <c r="W529" i="147"/>
  <c r="U529" i="147"/>
  <c r="T529" i="147"/>
  <c r="S529" i="147"/>
  <c r="Q529" i="147"/>
  <c r="P529" i="147"/>
  <c r="O529" i="147"/>
  <c r="M529" i="147"/>
  <c r="L529" i="147"/>
  <c r="K529" i="147"/>
  <c r="I529" i="147"/>
  <c r="H529" i="147"/>
  <c r="G529" i="147"/>
  <c r="E529" i="147"/>
  <c r="D529" i="147"/>
  <c r="AC528" i="147"/>
  <c r="AB528" i="147"/>
  <c r="AA528" i="147"/>
  <c r="Y528" i="147"/>
  <c r="X528" i="147"/>
  <c r="W528" i="147"/>
  <c r="U528" i="147"/>
  <c r="T528" i="147"/>
  <c r="S528" i="147"/>
  <c r="Q528" i="147"/>
  <c r="P528" i="147"/>
  <c r="O528" i="147"/>
  <c r="M528" i="147"/>
  <c r="L528" i="147"/>
  <c r="K528" i="147"/>
  <c r="I528" i="147"/>
  <c r="H528" i="147"/>
  <c r="G528" i="147"/>
  <c r="E528" i="147"/>
  <c r="D528" i="147"/>
  <c r="AC527" i="147"/>
  <c r="AB527" i="147"/>
  <c r="AA527" i="147"/>
  <c r="Y527" i="147"/>
  <c r="X527" i="147"/>
  <c r="W527" i="147"/>
  <c r="U527" i="147"/>
  <c r="T527" i="147"/>
  <c r="S527" i="147"/>
  <c r="Q527" i="147"/>
  <c r="P527" i="147"/>
  <c r="O527" i="147"/>
  <c r="M527" i="147"/>
  <c r="L527" i="147"/>
  <c r="K527" i="147"/>
  <c r="I527" i="147"/>
  <c r="H527" i="147"/>
  <c r="G527" i="147"/>
  <c r="E527" i="147"/>
  <c r="D527" i="147"/>
  <c r="AC526" i="147"/>
  <c r="AB526" i="147"/>
  <c r="AA526" i="147"/>
  <c r="Y526" i="147"/>
  <c r="X526" i="147"/>
  <c r="W526" i="147"/>
  <c r="U526" i="147"/>
  <c r="T526" i="147"/>
  <c r="S526" i="147"/>
  <c r="Q526" i="147"/>
  <c r="P526" i="147"/>
  <c r="O526" i="147"/>
  <c r="M526" i="147"/>
  <c r="L526" i="147"/>
  <c r="K526" i="147"/>
  <c r="I526" i="147"/>
  <c r="H526" i="147"/>
  <c r="G526" i="147"/>
  <c r="E526" i="147"/>
  <c r="D526" i="147"/>
  <c r="AC525" i="147"/>
  <c r="AB525" i="147"/>
  <c r="AA525" i="147"/>
  <c r="Y525" i="147"/>
  <c r="X525" i="147"/>
  <c r="W525" i="147"/>
  <c r="U525" i="147"/>
  <c r="T525" i="147"/>
  <c r="S525" i="147"/>
  <c r="Q525" i="147"/>
  <c r="P525" i="147"/>
  <c r="O525" i="147"/>
  <c r="M525" i="147"/>
  <c r="L525" i="147"/>
  <c r="K525" i="147"/>
  <c r="I525" i="147"/>
  <c r="H525" i="147"/>
  <c r="G525" i="147"/>
  <c r="E525" i="147"/>
  <c r="D525" i="147"/>
  <c r="AC524" i="147"/>
  <c r="AB524" i="147"/>
  <c r="AA524" i="147"/>
  <c r="Y524" i="147"/>
  <c r="X524" i="147"/>
  <c r="W524" i="147"/>
  <c r="U524" i="147"/>
  <c r="T524" i="147"/>
  <c r="S524" i="147"/>
  <c r="Q524" i="147"/>
  <c r="P524" i="147"/>
  <c r="O524" i="147"/>
  <c r="M524" i="147"/>
  <c r="L524" i="147"/>
  <c r="K524" i="147"/>
  <c r="I524" i="147"/>
  <c r="H524" i="147"/>
  <c r="G524" i="147"/>
  <c r="E524" i="147"/>
  <c r="D524" i="147"/>
  <c r="AC523" i="147"/>
  <c r="AB523" i="147"/>
  <c r="AA523" i="147"/>
  <c r="Y523" i="147"/>
  <c r="X523" i="147"/>
  <c r="W523" i="147"/>
  <c r="U523" i="147"/>
  <c r="T523" i="147"/>
  <c r="S523" i="147"/>
  <c r="Q523" i="147"/>
  <c r="P523" i="147"/>
  <c r="O523" i="147"/>
  <c r="M523" i="147"/>
  <c r="L523" i="147"/>
  <c r="K523" i="147"/>
  <c r="I523" i="147"/>
  <c r="H523" i="147"/>
  <c r="G523" i="147"/>
  <c r="E523" i="147"/>
  <c r="D523" i="147"/>
  <c r="AC522" i="147"/>
  <c r="AB522" i="147"/>
  <c r="AA522" i="147"/>
  <c r="Y522" i="147"/>
  <c r="X522" i="147"/>
  <c r="W522" i="147"/>
  <c r="U522" i="147"/>
  <c r="T522" i="147"/>
  <c r="S522" i="147"/>
  <c r="Q522" i="147"/>
  <c r="P522" i="147"/>
  <c r="O522" i="147"/>
  <c r="M522" i="147"/>
  <c r="L522" i="147"/>
  <c r="K522" i="147"/>
  <c r="I522" i="147"/>
  <c r="H522" i="147"/>
  <c r="G522" i="147"/>
  <c r="E522" i="147"/>
  <c r="D522" i="147"/>
  <c r="AC521" i="147"/>
  <c r="AB521" i="147"/>
  <c r="AA521" i="147"/>
  <c r="Y521" i="147"/>
  <c r="X521" i="147"/>
  <c r="W521" i="147"/>
  <c r="U521" i="147"/>
  <c r="T521" i="147"/>
  <c r="S521" i="147"/>
  <c r="Q521" i="147"/>
  <c r="P521" i="147"/>
  <c r="O521" i="147"/>
  <c r="M521" i="147"/>
  <c r="L521" i="147"/>
  <c r="K521" i="147"/>
  <c r="I521" i="147"/>
  <c r="H521" i="147"/>
  <c r="G521" i="147"/>
  <c r="E521" i="147"/>
  <c r="D521" i="147"/>
  <c r="AC520" i="147"/>
  <c r="AB520" i="147"/>
  <c r="AA520" i="147"/>
  <c r="Y520" i="147"/>
  <c r="X520" i="147"/>
  <c r="W520" i="147"/>
  <c r="U520" i="147"/>
  <c r="T520" i="147"/>
  <c r="S520" i="147"/>
  <c r="Q520" i="147"/>
  <c r="P520" i="147"/>
  <c r="O520" i="147"/>
  <c r="M520" i="147"/>
  <c r="L520" i="147"/>
  <c r="K520" i="147"/>
  <c r="I520" i="147"/>
  <c r="H520" i="147"/>
  <c r="G520" i="147"/>
  <c r="E520" i="147"/>
  <c r="D520" i="147"/>
  <c r="AC519" i="147"/>
  <c r="AB519" i="147"/>
  <c r="AA519" i="147"/>
  <c r="Y519" i="147"/>
  <c r="X519" i="147"/>
  <c r="W519" i="147"/>
  <c r="U519" i="147"/>
  <c r="T519" i="147"/>
  <c r="S519" i="147"/>
  <c r="Q519" i="147"/>
  <c r="P519" i="147"/>
  <c r="O519" i="147"/>
  <c r="M519" i="147"/>
  <c r="L519" i="147"/>
  <c r="K519" i="147"/>
  <c r="I519" i="147"/>
  <c r="H519" i="147"/>
  <c r="G519" i="147"/>
  <c r="E519" i="147"/>
  <c r="D519" i="147"/>
  <c r="AC518" i="147"/>
  <c r="AB518" i="147"/>
  <c r="AA518" i="147"/>
  <c r="Y518" i="147"/>
  <c r="X518" i="147"/>
  <c r="W518" i="147"/>
  <c r="U518" i="147"/>
  <c r="T518" i="147"/>
  <c r="S518" i="147"/>
  <c r="Q518" i="147"/>
  <c r="P518" i="147"/>
  <c r="O518" i="147"/>
  <c r="M518" i="147"/>
  <c r="L518" i="147"/>
  <c r="K518" i="147"/>
  <c r="I518" i="147"/>
  <c r="H518" i="147"/>
  <c r="G518" i="147"/>
  <c r="E518" i="147"/>
  <c r="D518" i="147"/>
  <c r="AC517" i="147"/>
  <c r="AB517" i="147"/>
  <c r="AA517" i="147"/>
  <c r="Y517" i="147"/>
  <c r="X517" i="147"/>
  <c r="W517" i="147"/>
  <c r="U517" i="147"/>
  <c r="T517" i="147"/>
  <c r="S517" i="147"/>
  <c r="Q517" i="147"/>
  <c r="P517" i="147"/>
  <c r="O517" i="147"/>
  <c r="M517" i="147"/>
  <c r="L517" i="147"/>
  <c r="K517" i="147"/>
  <c r="I517" i="147"/>
  <c r="H517" i="147"/>
  <c r="G517" i="147"/>
  <c r="E517" i="147"/>
  <c r="D517" i="147"/>
  <c r="AC516" i="147"/>
  <c r="AB516" i="147"/>
  <c r="AA516" i="147"/>
  <c r="Y516" i="147"/>
  <c r="X516" i="147"/>
  <c r="W516" i="147"/>
  <c r="U516" i="147"/>
  <c r="T516" i="147"/>
  <c r="S516" i="147"/>
  <c r="Q516" i="147"/>
  <c r="P516" i="147"/>
  <c r="O516" i="147"/>
  <c r="M516" i="147"/>
  <c r="L516" i="147"/>
  <c r="K516" i="147"/>
  <c r="I516" i="147"/>
  <c r="H516" i="147"/>
  <c r="G516" i="147"/>
  <c r="E516" i="147"/>
  <c r="D516" i="147"/>
  <c r="AC515" i="147"/>
  <c r="AB515" i="147"/>
  <c r="AA515" i="147"/>
  <c r="Y515" i="147"/>
  <c r="X515" i="147"/>
  <c r="W515" i="147"/>
  <c r="U515" i="147"/>
  <c r="T515" i="147"/>
  <c r="S515" i="147"/>
  <c r="Q515" i="147"/>
  <c r="P515" i="147"/>
  <c r="O515" i="147"/>
  <c r="M515" i="147"/>
  <c r="L515" i="147"/>
  <c r="K515" i="147"/>
  <c r="I515" i="147"/>
  <c r="H515" i="147"/>
  <c r="G515" i="147"/>
  <c r="E515" i="147"/>
  <c r="D515" i="147"/>
  <c r="AC514" i="147"/>
  <c r="AB514" i="147"/>
  <c r="AA514" i="147"/>
  <c r="Y514" i="147"/>
  <c r="X514" i="147"/>
  <c r="W514" i="147"/>
  <c r="U514" i="147"/>
  <c r="T514" i="147"/>
  <c r="S514" i="147"/>
  <c r="Q514" i="147"/>
  <c r="P514" i="147"/>
  <c r="O514" i="147"/>
  <c r="M514" i="147"/>
  <c r="L514" i="147"/>
  <c r="K514" i="147"/>
  <c r="I514" i="147"/>
  <c r="H514" i="147"/>
  <c r="G514" i="147"/>
  <c r="E514" i="147"/>
  <c r="D514" i="147"/>
  <c r="AC513" i="147"/>
  <c r="AB513" i="147"/>
  <c r="AA513" i="147"/>
  <c r="Y513" i="147"/>
  <c r="X513" i="147"/>
  <c r="W513" i="147"/>
  <c r="U513" i="147"/>
  <c r="T513" i="147"/>
  <c r="S513" i="147"/>
  <c r="Q513" i="147"/>
  <c r="P513" i="147"/>
  <c r="O513" i="147"/>
  <c r="M513" i="147"/>
  <c r="L513" i="147"/>
  <c r="K513" i="147"/>
  <c r="I513" i="147"/>
  <c r="H513" i="147"/>
  <c r="G513" i="147"/>
  <c r="E513" i="147"/>
  <c r="D513" i="147"/>
  <c r="AC512" i="147"/>
  <c r="AB512" i="147"/>
  <c r="AA512" i="147"/>
  <c r="Y512" i="147"/>
  <c r="X512" i="147"/>
  <c r="W512" i="147"/>
  <c r="U512" i="147"/>
  <c r="T512" i="147"/>
  <c r="S512" i="147"/>
  <c r="Q512" i="147"/>
  <c r="P512" i="147"/>
  <c r="O512" i="147"/>
  <c r="M512" i="147"/>
  <c r="L512" i="147"/>
  <c r="K512" i="147"/>
  <c r="I512" i="147"/>
  <c r="H512" i="147"/>
  <c r="G512" i="147"/>
  <c r="E512" i="147"/>
  <c r="D512" i="147"/>
  <c r="AC511" i="147"/>
  <c r="AB511" i="147"/>
  <c r="AA511" i="147"/>
  <c r="Y511" i="147"/>
  <c r="X511" i="147"/>
  <c r="W511" i="147"/>
  <c r="U511" i="147"/>
  <c r="T511" i="147"/>
  <c r="S511" i="147"/>
  <c r="Q511" i="147"/>
  <c r="P511" i="147"/>
  <c r="O511" i="147"/>
  <c r="M511" i="147"/>
  <c r="L511" i="147"/>
  <c r="K511" i="147"/>
  <c r="I511" i="147"/>
  <c r="H511" i="147"/>
  <c r="G511" i="147"/>
  <c r="E511" i="147"/>
  <c r="D511" i="147"/>
  <c r="AC510" i="147"/>
  <c r="AB510" i="147"/>
  <c r="AA510" i="147"/>
  <c r="Y510" i="147"/>
  <c r="X510" i="147"/>
  <c r="W510" i="147"/>
  <c r="U510" i="147"/>
  <c r="T510" i="147"/>
  <c r="S510" i="147"/>
  <c r="Q510" i="147"/>
  <c r="P510" i="147"/>
  <c r="O510" i="147"/>
  <c r="M510" i="147"/>
  <c r="L510" i="147"/>
  <c r="K510" i="147"/>
  <c r="I510" i="147"/>
  <c r="H510" i="147"/>
  <c r="G510" i="147"/>
  <c r="E510" i="147"/>
  <c r="D510" i="147"/>
  <c r="AC509" i="147"/>
  <c r="AB509" i="147"/>
  <c r="AA509" i="147"/>
  <c r="Y509" i="147"/>
  <c r="X509" i="147"/>
  <c r="W509" i="147"/>
  <c r="U509" i="147"/>
  <c r="T509" i="147"/>
  <c r="S509" i="147"/>
  <c r="Q509" i="147"/>
  <c r="P509" i="147"/>
  <c r="O509" i="147"/>
  <c r="M509" i="147"/>
  <c r="L509" i="147"/>
  <c r="K509" i="147"/>
  <c r="I509" i="147"/>
  <c r="H509" i="147"/>
  <c r="G509" i="147"/>
  <c r="E509" i="147"/>
  <c r="D509" i="147"/>
  <c r="AC508" i="147"/>
  <c r="AB508" i="147"/>
  <c r="AA508" i="147"/>
  <c r="Y508" i="147"/>
  <c r="X508" i="147"/>
  <c r="W508" i="147"/>
  <c r="U508" i="147"/>
  <c r="T508" i="147"/>
  <c r="S508" i="147"/>
  <c r="Q508" i="147"/>
  <c r="P508" i="147"/>
  <c r="O508" i="147"/>
  <c r="M508" i="147"/>
  <c r="L508" i="147"/>
  <c r="K508" i="147"/>
  <c r="I508" i="147"/>
  <c r="H508" i="147"/>
  <c r="G508" i="147"/>
  <c r="E508" i="147"/>
  <c r="D508" i="147"/>
  <c r="AC507" i="147"/>
  <c r="AB507" i="147"/>
  <c r="AA507" i="147"/>
  <c r="Y507" i="147"/>
  <c r="X507" i="147"/>
  <c r="W507" i="147"/>
  <c r="U507" i="147"/>
  <c r="T507" i="147"/>
  <c r="S507" i="147"/>
  <c r="Q507" i="147"/>
  <c r="P507" i="147"/>
  <c r="O507" i="147"/>
  <c r="M507" i="147"/>
  <c r="L507" i="147"/>
  <c r="K507" i="147"/>
  <c r="I507" i="147"/>
  <c r="H507" i="147"/>
  <c r="G507" i="147"/>
  <c r="E507" i="147"/>
  <c r="D507" i="147"/>
  <c r="AC506" i="147"/>
  <c r="AB506" i="147"/>
  <c r="AA506" i="147"/>
  <c r="Y506" i="147"/>
  <c r="X506" i="147"/>
  <c r="W506" i="147"/>
  <c r="U506" i="147"/>
  <c r="T506" i="147"/>
  <c r="S506" i="147"/>
  <c r="Q506" i="147"/>
  <c r="P506" i="147"/>
  <c r="O506" i="147"/>
  <c r="M506" i="147"/>
  <c r="L506" i="147"/>
  <c r="K506" i="147"/>
  <c r="I506" i="147"/>
  <c r="H506" i="147"/>
  <c r="G506" i="147"/>
  <c r="E506" i="147"/>
  <c r="D506" i="147"/>
  <c r="AC505" i="147"/>
  <c r="AB505" i="147"/>
  <c r="AA505" i="147"/>
  <c r="Y505" i="147"/>
  <c r="X505" i="147"/>
  <c r="W505" i="147"/>
  <c r="U505" i="147"/>
  <c r="T505" i="147"/>
  <c r="S505" i="147"/>
  <c r="Q505" i="147"/>
  <c r="P505" i="147"/>
  <c r="O505" i="147"/>
  <c r="M505" i="147"/>
  <c r="L505" i="147"/>
  <c r="K505" i="147"/>
  <c r="I505" i="147"/>
  <c r="H505" i="147"/>
  <c r="G505" i="147"/>
  <c r="E505" i="147"/>
  <c r="D505" i="147"/>
  <c r="AC504" i="147"/>
  <c r="AB504" i="147"/>
  <c r="AA504" i="147"/>
  <c r="Y504" i="147"/>
  <c r="X504" i="147"/>
  <c r="W504" i="147"/>
  <c r="U504" i="147"/>
  <c r="T504" i="147"/>
  <c r="S504" i="147"/>
  <c r="Q504" i="147"/>
  <c r="P504" i="147"/>
  <c r="O504" i="147"/>
  <c r="M504" i="147"/>
  <c r="L504" i="147"/>
  <c r="K504" i="147"/>
  <c r="I504" i="147"/>
  <c r="H504" i="147"/>
  <c r="G504" i="147"/>
  <c r="E504" i="147"/>
  <c r="D504" i="147"/>
  <c r="AC503" i="147"/>
  <c r="AB503" i="147"/>
  <c r="AA503" i="147"/>
  <c r="Y503" i="147"/>
  <c r="X503" i="147"/>
  <c r="W503" i="147"/>
  <c r="U503" i="147"/>
  <c r="T503" i="147"/>
  <c r="S503" i="147"/>
  <c r="Q503" i="147"/>
  <c r="P503" i="147"/>
  <c r="O503" i="147"/>
  <c r="M503" i="147"/>
  <c r="L503" i="147"/>
  <c r="K503" i="147"/>
  <c r="I503" i="147"/>
  <c r="H503" i="147"/>
  <c r="G503" i="147"/>
  <c r="E503" i="147"/>
  <c r="D503" i="147"/>
  <c r="AC502" i="147"/>
  <c r="AB502" i="147"/>
  <c r="AA502" i="147"/>
  <c r="Y502" i="147"/>
  <c r="X502" i="147"/>
  <c r="W502" i="147"/>
  <c r="U502" i="147"/>
  <c r="T502" i="147"/>
  <c r="S502" i="147"/>
  <c r="Q502" i="147"/>
  <c r="P502" i="147"/>
  <c r="O502" i="147"/>
  <c r="M502" i="147"/>
  <c r="L502" i="147"/>
  <c r="K502" i="147"/>
  <c r="I502" i="147"/>
  <c r="H502" i="147"/>
  <c r="G502" i="147"/>
  <c r="E502" i="147"/>
  <c r="D502" i="147"/>
  <c r="AC501" i="147"/>
  <c r="AB501" i="147"/>
  <c r="AA501" i="147"/>
  <c r="Y501" i="147"/>
  <c r="X501" i="147"/>
  <c r="W501" i="147"/>
  <c r="U501" i="147"/>
  <c r="T501" i="147"/>
  <c r="S501" i="147"/>
  <c r="Q501" i="147"/>
  <c r="P501" i="147"/>
  <c r="O501" i="147"/>
  <c r="M501" i="147"/>
  <c r="L501" i="147"/>
  <c r="K501" i="147"/>
  <c r="I501" i="147"/>
  <c r="H501" i="147"/>
  <c r="G501" i="147"/>
  <c r="E501" i="147"/>
  <c r="D501" i="147"/>
  <c r="AC500" i="147"/>
  <c r="AB500" i="147"/>
  <c r="AA500" i="147"/>
  <c r="Y500" i="147"/>
  <c r="X500" i="147"/>
  <c r="W500" i="147"/>
  <c r="U500" i="147"/>
  <c r="T500" i="147"/>
  <c r="S500" i="147"/>
  <c r="Q500" i="147"/>
  <c r="P500" i="147"/>
  <c r="O500" i="147"/>
  <c r="M500" i="147"/>
  <c r="L500" i="147"/>
  <c r="K500" i="147"/>
  <c r="I500" i="147"/>
  <c r="H500" i="147"/>
  <c r="G500" i="147"/>
  <c r="E500" i="147"/>
  <c r="D500" i="147"/>
  <c r="AC499" i="147"/>
  <c r="AB499" i="147"/>
  <c r="AA499" i="147"/>
  <c r="Y499" i="147"/>
  <c r="X499" i="147"/>
  <c r="W499" i="147"/>
  <c r="U499" i="147"/>
  <c r="T499" i="147"/>
  <c r="S499" i="147"/>
  <c r="Q499" i="147"/>
  <c r="P499" i="147"/>
  <c r="O499" i="147"/>
  <c r="M499" i="147"/>
  <c r="L499" i="147"/>
  <c r="K499" i="147"/>
  <c r="I499" i="147"/>
  <c r="H499" i="147"/>
  <c r="G499" i="147"/>
  <c r="E499" i="147"/>
  <c r="D499" i="147"/>
  <c r="AC498" i="147"/>
  <c r="AB498" i="147"/>
  <c r="AA498" i="147"/>
  <c r="Y498" i="147"/>
  <c r="X498" i="147"/>
  <c r="W498" i="147"/>
  <c r="U498" i="147"/>
  <c r="T498" i="147"/>
  <c r="S498" i="147"/>
  <c r="Q498" i="147"/>
  <c r="P498" i="147"/>
  <c r="O498" i="147"/>
  <c r="M498" i="147"/>
  <c r="L498" i="147"/>
  <c r="K498" i="147"/>
  <c r="I498" i="147"/>
  <c r="H498" i="147"/>
  <c r="G498" i="147"/>
  <c r="E498" i="147"/>
  <c r="D498" i="147"/>
  <c r="AC497" i="147"/>
  <c r="AB497" i="147"/>
  <c r="AA497" i="147"/>
  <c r="Y497" i="147"/>
  <c r="X497" i="147"/>
  <c r="W497" i="147"/>
  <c r="U497" i="147"/>
  <c r="T497" i="147"/>
  <c r="S497" i="147"/>
  <c r="Q497" i="147"/>
  <c r="P497" i="147"/>
  <c r="O497" i="147"/>
  <c r="M497" i="147"/>
  <c r="L497" i="147"/>
  <c r="K497" i="147"/>
  <c r="I497" i="147"/>
  <c r="H497" i="147"/>
  <c r="G497" i="147"/>
  <c r="E497" i="147"/>
  <c r="D497" i="147"/>
  <c r="AC496" i="147"/>
  <c r="AB496" i="147"/>
  <c r="AA496" i="147"/>
  <c r="Y496" i="147"/>
  <c r="X496" i="147"/>
  <c r="W496" i="147"/>
  <c r="U496" i="147"/>
  <c r="T496" i="147"/>
  <c r="S496" i="147"/>
  <c r="Q496" i="147"/>
  <c r="P496" i="147"/>
  <c r="O496" i="147"/>
  <c r="M496" i="147"/>
  <c r="L496" i="147"/>
  <c r="K496" i="147"/>
  <c r="I496" i="147"/>
  <c r="H496" i="147"/>
  <c r="G496" i="147"/>
  <c r="E496" i="147"/>
  <c r="D496" i="147"/>
  <c r="AC495" i="147"/>
  <c r="AB495" i="147"/>
  <c r="AA495" i="147"/>
  <c r="Y495" i="147"/>
  <c r="X495" i="147"/>
  <c r="W495" i="147"/>
  <c r="U495" i="147"/>
  <c r="T495" i="147"/>
  <c r="S495" i="147"/>
  <c r="Q495" i="147"/>
  <c r="P495" i="147"/>
  <c r="O495" i="147"/>
  <c r="M495" i="147"/>
  <c r="L495" i="147"/>
  <c r="K495" i="147"/>
  <c r="I495" i="147"/>
  <c r="H495" i="147"/>
  <c r="G495" i="147"/>
  <c r="E495" i="147"/>
  <c r="D495" i="147"/>
  <c r="AC494" i="147"/>
  <c r="AB494" i="147"/>
  <c r="AA494" i="147"/>
  <c r="Y494" i="147"/>
  <c r="X494" i="147"/>
  <c r="W494" i="147"/>
  <c r="U494" i="147"/>
  <c r="T494" i="147"/>
  <c r="S494" i="147"/>
  <c r="Q494" i="147"/>
  <c r="P494" i="147"/>
  <c r="O494" i="147"/>
  <c r="M494" i="147"/>
  <c r="L494" i="147"/>
  <c r="K494" i="147"/>
  <c r="I494" i="147"/>
  <c r="H494" i="147"/>
  <c r="G494" i="147"/>
  <c r="E494" i="147"/>
  <c r="D494" i="147"/>
  <c r="AC493" i="147"/>
  <c r="AB493" i="147"/>
  <c r="AA493" i="147"/>
  <c r="Y493" i="147"/>
  <c r="X493" i="147"/>
  <c r="W493" i="147"/>
  <c r="U493" i="147"/>
  <c r="T493" i="147"/>
  <c r="S493" i="147"/>
  <c r="Q493" i="147"/>
  <c r="P493" i="147"/>
  <c r="O493" i="147"/>
  <c r="M493" i="147"/>
  <c r="L493" i="147"/>
  <c r="K493" i="147"/>
  <c r="I493" i="147"/>
  <c r="H493" i="147"/>
  <c r="G493" i="147"/>
  <c r="E493" i="147"/>
  <c r="D493" i="147"/>
  <c r="AC492" i="147"/>
  <c r="AB492" i="147"/>
  <c r="AA492" i="147"/>
  <c r="Y492" i="147"/>
  <c r="X492" i="147"/>
  <c r="W492" i="147"/>
  <c r="U492" i="147"/>
  <c r="T492" i="147"/>
  <c r="S492" i="147"/>
  <c r="Q492" i="147"/>
  <c r="P492" i="147"/>
  <c r="O492" i="147"/>
  <c r="M492" i="147"/>
  <c r="L492" i="147"/>
  <c r="K492" i="147"/>
  <c r="I492" i="147"/>
  <c r="H492" i="147"/>
  <c r="G492" i="147"/>
  <c r="E492" i="147"/>
  <c r="D492" i="147"/>
  <c r="AC491" i="147"/>
  <c r="AB491" i="147"/>
  <c r="AA491" i="147"/>
  <c r="Y491" i="147"/>
  <c r="X491" i="147"/>
  <c r="W491" i="147"/>
  <c r="U491" i="147"/>
  <c r="T491" i="147"/>
  <c r="S491" i="147"/>
  <c r="Q491" i="147"/>
  <c r="P491" i="147"/>
  <c r="O491" i="147"/>
  <c r="M491" i="147"/>
  <c r="L491" i="147"/>
  <c r="K491" i="147"/>
  <c r="I491" i="147"/>
  <c r="H491" i="147"/>
  <c r="G491" i="147"/>
  <c r="E491" i="147"/>
  <c r="D491" i="147"/>
  <c r="AC490" i="147"/>
  <c r="AB490" i="147"/>
  <c r="AA490" i="147"/>
  <c r="Y490" i="147"/>
  <c r="X490" i="147"/>
  <c r="W490" i="147"/>
  <c r="U490" i="147"/>
  <c r="T490" i="147"/>
  <c r="S490" i="147"/>
  <c r="Q490" i="147"/>
  <c r="P490" i="147"/>
  <c r="O490" i="147"/>
  <c r="M490" i="147"/>
  <c r="L490" i="147"/>
  <c r="K490" i="147"/>
  <c r="I490" i="147"/>
  <c r="H490" i="147"/>
  <c r="G490" i="147"/>
  <c r="E490" i="147"/>
  <c r="D490" i="147"/>
  <c r="AC489" i="147"/>
  <c r="AB489" i="147"/>
  <c r="AA489" i="147"/>
  <c r="Y489" i="147"/>
  <c r="X489" i="147"/>
  <c r="W489" i="147"/>
  <c r="U489" i="147"/>
  <c r="T489" i="147"/>
  <c r="S489" i="147"/>
  <c r="Q489" i="147"/>
  <c r="P489" i="147"/>
  <c r="O489" i="147"/>
  <c r="M489" i="147"/>
  <c r="L489" i="147"/>
  <c r="K489" i="147"/>
  <c r="I489" i="147"/>
  <c r="H489" i="147"/>
  <c r="G489" i="147"/>
  <c r="E489" i="147"/>
  <c r="D489" i="147"/>
  <c r="AC488" i="147"/>
  <c r="AB488" i="147"/>
  <c r="AA488" i="147"/>
  <c r="Y488" i="147"/>
  <c r="X488" i="147"/>
  <c r="W488" i="147"/>
  <c r="U488" i="147"/>
  <c r="T488" i="147"/>
  <c r="S488" i="147"/>
  <c r="Q488" i="147"/>
  <c r="P488" i="147"/>
  <c r="O488" i="147"/>
  <c r="M488" i="147"/>
  <c r="L488" i="147"/>
  <c r="K488" i="147"/>
  <c r="I488" i="147"/>
  <c r="H488" i="147"/>
  <c r="G488" i="147"/>
  <c r="E488" i="147"/>
  <c r="D488" i="147"/>
  <c r="AC487" i="147"/>
  <c r="AB487" i="147"/>
  <c r="AA487" i="147"/>
  <c r="Y487" i="147"/>
  <c r="X487" i="147"/>
  <c r="W487" i="147"/>
  <c r="U487" i="147"/>
  <c r="T487" i="147"/>
  <c r="S487" i="147"/>
  <c r="Q487" i="147"/>
  <c r="P487" i="147"/>
  <c r="O487" i="147"/>
  <c r="M487" i="147"/>
  <c r="L487" i="147"/>
  <c r="K487" i="147"/>
  <c r="I487" i="147"/>
  <c r="H487" i="147"/>
  <c r="G487" i="147"/>
  <c r="E487" i="147"/>
  <c r="D487" i="147"/>
  <c r="AC486" i="147"/>
  <c r="AB486" i="147"/>
  <c r="AA486" i="147"/>
  <c r="Y486" i="147"/>
  <c r="X486" i="147"/>
  <c r="W486" i="147"/>
  <c r="U486" i="147"/>
  <c r="T486" i="147"/>
  <c r="S486" i="147"/>
  <c r="Q486" i="147"/>
  <c r="P486" i="147"/>
  <c r="O486" i="147"/>
  <c r="M486" i="147"/>
  <c r="L486" i="147"/>
  <c r="K486" i="147"/>
  <c r="I486" i="147"/>
  <c r="H486" i="147"/>
  <c r="G486" i="147"/>
  <c r="E486" i="147"/>
  <c r="D486" i="147"/>
  <c r="AC485" i="147"/>
  <c r="AB485" i="147"/>
  <c r="AA485" i="147"/>
  <c r="Y485" i="147"/>
  <c r="X485" i="147"/>
  <c r="W485" i="147"/>
  <c r="U485" i="147"/>
  <c r="T485" i="147"/>
  <c r="S485" i="147"/>
  <c r="Q485" i="147"/>
  <c r="P485" i="147"/>
  <c r="O485" i="147"/>
  <c r="M485" i="147"/>
  <c r="L485" i="147"/>
  <c r="K485" i="147"/>
  <c r="I485" i="147"/>
  <c r="H485" i="147"/>
  <c r="G485" i="147"/>
  <c r="E485" i="147"/>
  <c r="D485" i="147"/>
  <c r="AC484" i="147"/>
  <c r="AB484" i="147"/>
  <c r="AA484" i="147"/>
  <c r="Y484" i="147"/>
  <c r="X484" i="147"/>
  <c r="W484" i="147"/>
  <c r="U484" i="147"/>
  <c r="T484" i="147"/>
  <c r="S484" i="147"/>
  <c r="Q484" i="147"/>
  <c r="P484" i="147"/>
  <c r="O484" i="147"/>
  <c r="M484" i="147"/>
  <c r="L484" i="147"/>
  <c r="K484" i="147"/>
  <c r="I484" i="147"/>
  <c r="H484" i="147"/>
  <c r="G484" i="147"/>
  <c r="E484" i="147"/>
  <c r="D484" i="147"/>
  <c r="AC483" i="147"/>
  <c r="AB483" i="147"/>
  <c r="AA483" i="147"/>
  <c r="Y483" i="147"/>
  <c r="X483" i="147"/>
  <c r="W483" i="147"/>
  <c r="U483" i="147"/>
  <c r="T483" i="147"/>
  <c r="S483" i="147"/>
  <c r="Q483" i="147"/>
  <c r="P483" i="147"/>
  <c r="O483" i="147"/>
  <c r="M483" i="147"/>
  <c r="L483" i="147"/>
  <c r="K483" i="147"/>
  <c r="I483" i="147"/>
  <c r="H483" i="147"/>
  <c r="G483" i="147"/>
  <c r="E483" i="147"/>
  <c r="D483" i="147"/>
  <c r="AC482" i="147"/>
  <c r="AB482" i="147"/>
  <c r="AA482" i="147"/>
  <c r="Y482" i="147"/>
  <c r="X482" i="147"/>
  <c r="W482" i="147"/>
  <c r="U482" i="147"/>
  <c r="T482" i="147"/>
  <c r="S482" i="147"/>
  <c r="Q482" i="147"/>
  <c r="P482" i="147"/>
  <c r="O482" i="147"/>
  <c r="M482" i="147"/>
  <c r="L482" i="147"/>
  <c r="K482" i="147"/>
  <c r="I482" i="147"/>
  <c r="H482" i="147"/>
  <c r="G482" i="147"/>
  <c r="E482" i="147"/>
  <c r="D482" i="147"/>
  <c r="AC481" i="147"/>
  <c r="AB481" i="147"/>
  <c r="AA481" i="147"/>
  <c r="Y481" i="147"/>
  <c r="X481" i="147"/>
  <c r="W481" i="147"/>
  <c r="U481" i="147"/>
  <c r="T481" i="147"/>
  <c r="S481" i="147"/>
  <c r="Q481" i="147"/>
  <c r="P481" i="147"/>
  <c r="O481" i="147"/>
  <c r="M481" i="147"/>
  <c r="L481" i="147"/>
  <c r="K481" i="147"/>
  <c r="I481" i="147"/>
  <c r="H481" i="147"/>
  <c r="G481" i="147"/>
  <c r="E481" i="147"/>
  <c r="D481" i="147"/>
  <c r="AC480" i="147"/>
  <c r="AB480" i="147"/>
  <c r="AA480" i="147"/>
  <c r="Y480" i="147"/>
  <c r="X480" i="147"/>
  <c r="W480" i="147"/>
  <c r="U480" i="147"/>
  <c r="T480" i="147"/>
  <c r="S480" i="147"/>
  <c r="Q480" i="147"/>
  <c r="P480" i="147"/>
  <c r="O480" i="147"/>
  <c r="M480" i="147"/>
  <c r="L480" i="147"/>
  <c r="K480" i="147"/>
  <c r="I480" i="147"/>
  <c r="H480" i="147"/>
  <c r="G480" i="147"/>
  <c r="E480" i="147"/>
  <c r="D480" i="147"/>
  <c r="AC479" i="147"/>
  <c r="AB479" i="147"/>
  <c r="AA479" i="147"/>
  <c r="Y479" i="147"/>
  <c r="X479" i="147"/>
  <c r="W479" i="147"/>
  <c r="U479" i="147"/>
  <c r="T479" i="147"/>
  <c r="S479" i="147"/>
  <c r="Q479" i="147"/>
  <c r="P479" i="147"/>
  <c r="O479" i="147"/>
  <c r="M479" i="147"/>
  <c r="L479" i="147"/>
  <c r="K479" i="147"/>
  <c r="I479" i="147"/>
  <c r="H479" i="147"/>
  <c r="G479" i="147"/>
  <c r="E479" i="147"/>
  <c r="D479" i="147"/>
  <c r="AC478" i="147"/>
  <c r="AB478" i="147"/>
  <c r="AA478" i="147"/>
  <c r="Y478" i="147"/>
  <c r="X478" i="147"/>
  <c r="W478" i="147"/>
  <c r="U478" i="147"/>
  <c r="T478" i="147"/>
  <c r="S478" i="147"/>
  <c r="Q478" i="147"/>
  <c r="P478" i="147"/>
  <c r="O478" i="147"/>
  <c r="M478" i="147"/>
  <c r="L478" i="147"/>
  <c r="K478" i="147"/>
  <c r="I478" i="147"/>
  <c r="H478" i="147"/>
  <c r="G478" i="147"/>
  <c r="E478" i="147"/>
  <c r="D478" i="147"/>
  <c r="AA477" i="147"/>
  <c r="W477" i="147"/>
  <c r="S477" i="147"/>
  <c r="O477" i="147"/>
  <c r="L477" i="147"/>
  <c r="P477" i="147" s="1"/>
  <c r="K477" i="147"/>
  <c r="I477" i="147"/>
  <c r="H477" i="147"/>
  <c r="G477" i="147"/>
  <c r="E477" i="147"/>
  <c r="D477" i="147"/>
  <c r="AA476" i="147"/>
  <c r="W476" i="147"/>
  <c r="S476" i="147"/>
  <c r="O476" i="147"/>
  <c r="L476" i="147"/>
  <c r="P476" i="147" s="1"/>
  <c r="K476" i="147"/>
  <c r="I476" i="147"/>
  <c r="H476" i="147"/>
  <c r="G476" i="147"/>
  <c r="E476" i="147"/>
  <c r="D476" i="147"/>
  <c r="AC475" i="147"/>
  <c r="AB475" i="147"/>
  <c r="AA475" i="147"/>
  <c r="Y475" i="147"/>
  <c r="X475" i="147"/>
  <c r="W475" i="147"/>
  <c r="U475" i="147"/>
  <c r="T475" i="147"/>
  <c r="S475" i="147"/>
  <c r="Q475" i="147"/>
  <c r="P475" i="147"/>
  <c r="O475" i="147"/>
  <c r="M475" i="147"/>
  <c r="L475" i="147"/>
  <c r="K475" i="147"/>
  <c r="I475" i="147"/>
  <c r="H475" i="147"/>
  <c r="G475" i="147"/>
  <c r="E475" i="147"/>
  <c r="D475" i="147"/>
  <c r="AC474" i="147"/>
  <c r="AB474" i="147"/>
  <c r="AA474" i="147"/>
  <c r="Y474" i="147"/>
  <c r="X474" i="147"/>
  <c r="W474" i="147"/>
  <c r="U474" i="147"/>
  <c r="T474" i="147"/>
  <c r="S474" i="147"/>
  <c r="Q474" i="147"/>
  <c r="P474" i="147"/>
  <c r="O474" i="147"/>
  <c r="M474" i="147"/>
  <c r="L474" i="147"/>
  <c r="K474" i="147"/>
  <c r="I474" i="147"/>
  <c r="H474" i="147"/>
  <c r="G474" i="147"/>
  <c r="E474" i="147"/>
  <c r="D474" i="147"/>
  <c r="AC473" i="147"/>
  <c r="AB473" i="147"/>
  <c r="AA473" i="147"/>
  <c r="Y473" i="147"/>
  <c r="X473" i="147"/>
  <c r="W473" i="147"/>
  <c r="U473" i="147"/>
  <c r="T473" i="147"/>
  <c r="S473" i="147"/>
  <c r="Q473" i="147"/>
  <c r="P473" i="147"/>
  <c r="O473" i="147"/>
  <c r="M473" i="147"/>
  <c r="L473" i="147"/>
  <c r="K473" i="147"/>
  <c r="I473" i="147"/>
  <c r="H473" i="147"/>
  <c r="G473" i="147"/>
  <c r="E473" i="147"/>
  <c r="D473" i="147"/>
  <c r="AC472" i="147"/>
  <c r="AB472" i="147"/>
  <c r="AA472" i="147"/>
  <c r="Y472" i="147"/>
  <c r="X472" i="147"/>
  <c r="W472" i="147"/>
  <c r="U472" i="147"/>
  <c r="T472" i="147"/>
  <c r="S472" i="147"/>
  <c r="Q472" i="147"/>
  <c r="P472" i="147"/>
  <c r="O472" i="147"/>
  <c r="M472" i="147"/>
  <c r="L472" i="147"/>
  <c r="K472" i="147"/>
  <c r="I472" i="147"/>
  <c r="H472" i="147"/>
  <c r="G472" i="147"/>
  <c r="E472" i="147"/>
  <c r="D472" i="147"/>
  <c r="AC471" i="147"/>
  <c r="AB471" i="147"/>
  <c r="AA471" i="147"/>
  <c r="Y471" i="147"/>
  <c r="X471" i="147"/>
  <c r="W471" i="147"/>
  <c r="U471" i="147"/>
  <c r="T471" i="147"/>
  <c r="S471" i="147"/>
  <c r="Q471" i="147"/>
  <c r="P471" i="147"/>
  <c r="O471" i="147"/>
  <c r="M471" i="147"/>
  <c r="L471" i="147"/>
  <c r="K471" i="147"/>
  <c r="I471" i="147"/>
  <c r="H471" i="147"/>
  <c r="G471" i="147"/>
  <c r="E471" i="147"/>
  <c r="D471" i="147"/>
  <c r="AC470" i="147"/>
  <c r="AB470" i="147"/>
  <c r="AA470" i="147"/>
  <c r="Y470" i="147"/>
  <c r="X470" i="147"/>
  <c r="W470" i="147"/>
  <c r="U470" i="147"/>
  <c r="T470" i="147"/>
  <c r="S470" i="147"/>
  <c r="Q470" i="147"/>
  <c r="P470" i="147"/>
  <c r="O470" i="147"/>
  <c r="M470" i="147"/>
  <c r="L470" i="147"/>
  <c r="K470" i="147"/>
  <c r="I470" i="147"/>
  <c r="H470" i="147"/>
  <c r="G470" i="147"/>
  <c r="E470" i="147"/>
  <c r="D470" i="147"/>
  <c r="AC469" i="147"/>
  <c r="AB469" i="147"/>
  <c r="AA469" i="147"/>
  <c r="Y469" i="147"/>
  <c r="X469" i="147"/>
  <c r="W469" i="147"/>
  <c r="U469" i="147"/>
  <c r="T469" i="147"/>
  <c r="S469" i="147"/>
  <c r="Q469" i="147"/>
  <c r="P469" i="147"/>
  <c r="O469" i="147"/>
  <c r="M469" i="147"/>
  <c r="L469" i="147"/>
  <c r="K469" i="147"/>
  <c r="I469" i="147"/>
  <c r="H469" i="147"/>
  <c r="G469" i="147"/>
  <c r="E469" i="147"/>
  <c r="D469" i="147"/>
  <c r="AC468" i="147"/>
  <c r="AB468" i="147"/>
  <c r="AA468" i="147"/>
  <c r="Y468" i="147"/>
  <c r="X468" i="147"/>
  <c r="W468" i="147"/>
  <c r="U468" i="147"/>
  <c r="T468" i="147"/>
  <c r="S468" i="147"/>
  <c r="Q468" i="147"/>
  <c r="P468" i="147"/>
  <c r="O468" i="147"/>
  <c r="M468" i="147"/>
  <c r="L468" i="147"/>
  <c r="K468" i="147"/>
  <c r="I468" i="147"/>
  <c r="H468" i="147"/>
  <c r="G468" i="147"/>
  <c r="E468" i="147"/>
  <c r="D468" i="147"/>
  <c r="AC467" i="147"/>
  <c r="AB467" i="147"/>
  <c r="AA467" i="147"/>
  <c r="Y467" i="147"/>
  <c r="X467" i="147"/>
  <c r="W467" i="147"/>
  <c r="U467" i="147"/>
  <c r="T467" i="147"/>
  <c r="S467" i="147"/>
  <c r="Q467" i="147"/>
  <c r="P467" i="147"/>
  <c r="O467" i="147"/>
  <c r="M467" i="147"/>
  <c r="L467" i="147"/>
  <c r="K467" i="147"/>
  <c r="I467" i="147"/>
  <c r="H467" i="147"/>
  <c r="G467" i="147"/>
  <c r="E467" i="147"/>
  <c r="D467" i="147"/>
  <c r="AC466" i="147"/>
  <c r="AB466" i="147"/>
  <c r="AA466" i="147"/>
  <c r="Y466" i="147"/>
  <c r="X466" i="147"/>
  <c r="W466" i="147"/>
  <c r="U466" i="147"/>
  <c r="T466" i="147"/>
  <c r="S466" i="147"/>
  <c r="Q466" i="147"/>
  <c r="P466" i="147"/>
  <c r="O466" i="147"/>
  <c r="M466" i="147"/>
  <c r="L466" i="147"/>
  <c r="K466" i="147"/>
  <c r="I466" i="147"/>
  <c r="H466" i="147"/>
  <c r="G466" i="147"/>
  <c r="E466" i="147"/>
  <c r="D466" i="147"/>
  <c r="AC465" i="147"/>
  <c r="AB465" i="147"/>
  <c r="AA465" i="147"/>
  <c r="Y465" i="147"/>
  <c r="X465" i="147"/>
  <c r="W465" i="147"/>
  <c r="U465" i="147"/>
  <c r="T465" i="147"/>
  <c r="S465" i="147"/>
  <c r="Q465" i="147"/>
  <c r="P465" i="147"/>
  <c r="O465" i="147"/>
  <c r="M465" i="147"/>
  <c r="L465" i="147"/>
  <c r="K465" i="147"/>
  <c r="I465" i="147"/>
  <c r="H465" i="147"/>
  <c r="G465" i="147"/>
  <c r="E465" i="147"/>
  <c r="D465" i="147"/>
  <c r="AC464" i="147"/>
  <c r="AB464" i="147"/>
  <c r="AA464" i="147"/>
  <c r="Y464" i="147"/>
  <c r="X464" i="147"/>
  <c r="W464" i="147"/>
  <c r="U464" i="147"/>
  <c r="T464" i="147"/>
  <c r="S464" i="147"/>
  <c r="Q464" i="147"/>
  <c r="P464" i="147"/>
  <c r="O464" i="147"/>
  <c r="M464" i="147"/>
  <c r="L464" i="147"/>
  <c r="K464" i="147"/>
  <c r="I464" i="147"/>
  <c r="H464" i="147"/>
  <c r="G464" i="147"/>
  <c r="E464" i="147"/>
  <c r="D464" i="147"/>
  <c r="AC463" i="147"/>
  <c r="AB463" i="147"/>
  <c r="AA463" i="147"/>
  <c r="Y463" i="147"/>
  <c r="X463" i="147"/>
  <c r="W463" i="147"/>
  <c r="U463" i="147"/>
  <c r="T463" i="147"/>
  <c r="S463" i="147"/>
  <c r="Q463" i="147"/>
  <c r="P463" i="147"/>
  <c r="O463" i="147"/>
  <c r="M463" i="147"/>
  <c r="L463" i="147"/>
  <c r="K463" i="147"/>
  <c r="I463" i="147"/>
  <c r="H463" i="147"/>
  <c r="G463" i="147"/>
  <c r="E463" i="147"/>
  <c r="D463" i="147"/>
  <c r="AC462" i="147"/>
  <c r="AB462" i="147"/>
  <c r="AA462" i="147"/>
  <c r="Y462" i="147"/>
  <c r="X462" i="147"/>
  <c r="W462" i="147"/>
  <c r="U462" i="147"/>
  <c r="T462" i="147"/>
  <c r="S462" i="147"/>
  <c r="Q462" i="147"/>
  <c r="P462" i="147"/>
  <c r="O462" i="147"/>
  <c r="M462" i="147"/>
  <c r="L462" i="147"/>
  <c r="K462" i="147"/>
  <c r="I462" i="147"/>
  <c r="H462" i="147"/>
  <c r="G462" i="147"/>
  <c r="E462" i="147"/>
  <c r="D462" i="147"/>
  <c r="AC461" i="147"/>
  <c r="AB461" i="147"/>
  <c r="AA461" i="147"/>
  <c r="Y461" i="147"/>
  <c r="X461" i="147"/>
  <c r="W461" i="147"/>
  <c r="U461" i="147"/>
  <c r="T461" i="147"/>
  <c r="S461" i="147"/>
  <c r="Q461" i="147"/>
  <c r="P461" i="147"/>
  <c r="O461" i="147"/>
  <c r="M461" i="147"/>
  <c r="L461" i="147"/>
  <c r="K461" i="147"/>
  <c r="I461" i="147"/>
  <c r="H461" i="147"/>
  <c r="G461" i="147"/>
  <c r="E461" i="147"/>
  <c r="D461" i="147"/>
  <c r="AC460" i="147"/>
  <c r="AB460" i="147"/>
  <c r="AA460" i="147"/>
  <c r="Y460" i="147"/>
  <c r="X460" i="147"/>
  <c r="W460" i="147"/>
  <c r="U460" i="147"/>
  <c r="T460" i="147"/>
  <c r="S460" i="147"/>
  <c r="Q460" i="147"/>
  <c r="P460" i="147"/>
  <c r="O460" i="147"/>
  <c r="M460" i="147"/>
  <c r="L460" i="147"/>
  <c r="K460" i="147"/>
  <c r="I460" i="147"/>
  <c r="H460" i="147"/>
  <c r="G460" i="147"/>
  <c r="E460" i="147"/>
  <c r="D460" i="147"/>
  <c r="AC459" i="147"/>
  <c r="AB459" i="147"/>
  <c r="AA459" i="147"/>
  <c r="Y459" i="147"/>
  <c r="X459" i="147"/>
  <c r="W459" i="147"/>
  <c r="U459" i="147"/>
  <c r="T459" i="147"/>
  <c r="S459" i="147"/>
  <c r="Q459" i="147"/>
  <c r="P459" i="147"/>
  <c r="O459" i="147"/>
  <c r="M459" i="147"/>
  <c r="L459" i="147"/>
  <c r="K459" i="147"/>
  <c r="I459" i="147"/>
  <c r="H459" i="147"/>
  <c r="G459" i="147"/>
  <c r="E459" i="147"/>
  <c r="D459" i="147"/>
  <c r="AC458" i="147"/>
  <c r="AB458" i="147"/>
  <c r="AA458" i="147"/>
  <c r="Y458" i="147"/>
  <c r="X458" i="147"/>
  <c r="W458" i="147"/>
  <c r="U458" i="147"/>
  <c r="T458" i="147"/>
  <c r="S458" i="147"/>
  <c r="Q458" i="147"/>
  <c r="P458" i="147"/>
  <c r="O458" i="147"/>
  <c r="M458" i="147"/>
  <c r="L458" i="147"/>
  <c r="K458" i="147"/>
  <c r="I458" i="147"/>
  <c r="H458" i="147"/>
  <c r="G458" i="147"/>
  <c r="E458" i="147"/>
  <c r="D458" i="147"/>
  <c r="AC457" i="147"/>
  <c r="AB457" i="147"/>
  <c r="AA457" i="147"/>
  <c r="Y457" i="147"/>
  <c r="X457" i="147"/>
  <c r="W457" i="147"/>
  <c r="U457" i="147"/>
  <c r="T457" i="147"/>
  <c r="S457" i="147"/>
  <c r="Q457" i="147"/>
  <c r="P457" i="147"/>
  <c r="O457" i="147"/>
  <c r="M457" i="147"/>
  <c r="L457" i="147"/>
  <c r="K457" i="147"/>
  <c r="I457" i="147"/>
  <c r="H457" i="147"/>
  <c r="G457" i="147"/>
  <c r="E457" i="147"/>
  <c r="D457" i="147"/>
  <c r="AC456" i="147"/>
  <c r="AB456" i="147"/>
  <c r="AA456" i="147"/>
  <c r="Y456" i="147"/>
  <c r="X456" i="147"/>
  <c r="W456" i="147"/>
  <c r="U456" i="147"/>
  <c r="T456" i="147"/>
  <c r="S456" i="147"/>
  <c r="Q456" i="147"/>
  <c r="P456" i="147"/>
  <c r="O456" i="147"/>
  <c r="M456" i="147"/>
  <c r="L456" i="147"/>
  <c r="K456" i="147"/>
  <c r="I456" i="147"/>
  <c r="H456" i="147"/>
  <c r="G456" i="147"/>
  <c r="E456" i="147"/>
  <c r="D456" i="147"/>
  <c r="AC455" i="147"/>
  <c r="AB455" i="147"/>
  <c r="AA455" i="147"/>
  <c r="Y455" i="147"/>
  <c r="X455" i="147"/>
  <c r="W455" i="147"/>
  <c r="U455" i="147"/>
  <c r="T455" i="147"/>
  <c r="S455" i="147"/>
  <c r="Q455" i="147"/>
  <c r="P455" i="147"/>
  <c r="O455" i="147"/>
  <c r="M455" i="147"/>
  <c r="L455" i="147"/>
  <c r="K455" i="147"/>
  <c r="I455" i="147"/>
  <c r="H455" i="147"/>
  <c r="G455" i="147"/>
  <c r="E455" i="147"/>
  <c r="D455" i="147"/>
  <c r="AC454" i="147"/>
  <c r="AB454" i="147"/>
  <c r="AA454" i="147"/>
  <c r="Y454" i="147"/>
  <c r="X454" i="147"/>
  <c r="W454" i="147"/>
  <c r="U454" i="147"/>
  <c r="T454" i="147"/>
  <c r="S454" i="147"/>
  <c r="Q454" i="147"/>
  <c r="P454" i="147"/>
  <c r="O454" i="147"/>
  <c r="M454" i="147"/>
  <c r="L454" i="147"/>
  <c r="K454" i="147"/>
  <c r="I454" i="147"/>
  <c r="H454" i="147"/>
  <c r="G454" i="147"/>
  <c r="E454" i="147"/>
  <c r="D454" i="147"/>
  <c r="AC453" i="147"/>
  <c r="AB453" i="147"/>
  <c r="AA453" i="147"/>
  <c r="Y453" i="147"/>
  <c r="X453" i="147"/>
  <c r="W453" i="147"/>
  <c r="U453" i="147"/>
  <c r="T453" i="147"/>
  <c r="S453" i="147"/>
  <c r="Q453" i="147"/>
  <c r="P453" i="147"/>
  <c r="O453" i="147"/>
  <c r="M453" i="147"/>
  <c r="L453" i="147"/>
  <c r="K453" i="147"/>
  <c r="I453" i="147"/>
  <c r="H453" i="147"/>
  <c r="G453" i="147"/>
  <c r="E453" i="147"/>
  <c r="D453" i="147"/>
  <c r="AC452" i="147"/>
  <c r="AB452" i="147"/>
  <c r="AA452" i="147"/>
  <c r="Y452" i="147"/>
  <c r="X452" i="147"/>
  <c r="W452" i="147"/>
  <c r="U452" i="147"/>
  <c r="T452" i="147"/>
  <c r="S452" i="147"/>
  <c r="Q452" i="147"/>
  <c r="P452" i="147"/>
  <c r="O452" i="147"/>
  <c r="M452" i="147"/>
  <c r="L452" i="147"/>
  <c r="K452" i="147"/>
  <c r="I452" i="147"/>
  <c r="H452" i="147"/>
  <c r="G452" i="147"/>
  <c r="E452" i="147"/>
  <c r="D452" i="147"/>
  <c r="AC451" i="147"/>
  <c r="AB451" i="147"/>
  <c r="AA451" i="147"/>
  <c r="Y451" i="147"/>
  <c r="X451" i="147"/>
  <c r="W451" i="147"/>
  <c r="U451" i="147"/>
  <c r="T451" i="147"/>
  <c r="S451" i="147"/>
  <c r="Q451" i="147"/>
  <c r="P451" i="147"/>
  <c r="O451" i="147"/>
  <c r="M451" i="147"/>
  <c r="L451" i="147"/>
  <c r="K451" i="147"/>
  <c r="I451" i="147"/>
  <c r="H451" i="147"/>
  <c r="G451" i="147"/>
  <c r="E451" i="147"/>
  <c r="D451" i="147"/>
  <c r="AC450" i="147"/>
  <c r="AB450" i="147"/>
  <c r="AA450" i="147"/>
  <c r="Y450" i="147"/>
  <c r="X450" i="147"/>
  <c r="W450" i="147"/>
  <c r="U450" i="147"/>
  <c r="T450" i="147"/>
  <c r="S450" i="147"/>
  <c r="Q450" i="147"/>
  <c r="P450" i="147"/>
  <c r="O450" i="147"/>
  <c r="M450" i="147"/>
  <c r="L450" i="147"/>
  <c r="K450" i="147"/>
  <c r="I450" i="147"/>
  <c r="H450" i="147"/>
  <c r="G450" i="147"/>
  <c r="E450" i="147"/>
  <c r="D450" i="147"/>
  <c r="AC449" i="147"/>
  <c r="AB449" i="147"/>
  <c r="AA449" i="147"/>
  <c r="Y449" i="147"/>
  <c r="X449" i="147"/>
  <c r="W449" i="147"/>
  <c r="U449" i="147"/>
  <c r="T449" i="147"/>
  <c r="S449" i="147"/>
  <c r="Q449" i="147"/>
  <c r="P449" i="147"/>
  <c r="O449" i="147"/>
  <c r="M449" i="147"/>
  <c r="L449" i="147"/>
  <c r="K449" i="147"/>
  <c r="I449" i="147"/>
  <c r="H449" i="147"/>
  <c r="G449" i="147"/>
  <c r="E449" i="147"/>
  <c r="D449" i="147"/>
  <c r="AC448" i="147"/>
  <c r="AB448" i="147"/>
  <c r="AA448" i="147"/>
  <c r="Y448" i="147"/>
  <c r="X448" i="147"/>
  <c r="W448" i="147"/>
  <c r="U448" i="147"/>
  <c r="T448" i="147"/>
  <c r="S448" i="147"/>
  <c r="Q448" i="147"/>
  <c r="P448" i="147"/>
  <c r="O448" i="147"/>
  <c r="M448" i="147"/>
  <c r="L448" i="147"/>
  <c r="K448" i="147"/>
  <c r="I448" i="147"/>
  <c r="H448" i="147"/>
  <c r="G448" i="147"/>
  <c r="E448" i="147"/>
  <c r="D448" i="147"/>
  <c r="AC447" i="147"/>
  <c r="AB447" i="147"/>
  <c r="AA447" i="147"/>
  <c r="Y447" i="147"/>
  <c r="X447" i="147"/>
  <c r="W447" i="147"/>
  <c r="U447" i="147"/>
  <c r="T447" i="147"/>
  <c r="S447" i="147"/>
  <c r="Q447" i="147"/>
  <c r="P447" i="147"/>
  <c r="O447" i="147"/>
  <c r="M447" i="147"/>
  <c r="L447" i="147"/>
  <c r="K447" i="147"/>
  <c r="I447" i="147"/>
  <c r="H447" i="147"/>
  <c r="G447" i="147"/>
  <c r="E447" i="147"/>
  <c r="D447" i="147"/>
  <c r="AC446" i="147"/>
  <c r="AB446" i="147"/>
  <c r="AA446" i="147"/>
  <c r="Y446" i="147"/>
  <c r="X446" i="147"/>
  <c r="W446" i="147"/>
  <c r="U446" i="147"/>
  <c r="T446" i="147"/>
  <c r="S446" i="147"/>
  <c r="Q446" i="147"/>
  <c r="P446" i="147"/>
  <c r="O446" i="147"/>
  <c r="M446" i="147"/>
  <c r="L446" i="147"/>
  <c r="K446" i="147"/>
  <c r="I446" i="147"/>
  <c r="H446" i="147"/>
  <c r="G446" i="147"/>
  <c r="E446" i="147"/>
  <c r="D446" i="147"/>
  <c r="AC445" i="147"/>
  <c r="AB445" i="147"/>
  <c r="AA445" i="147"/>
  <c r="Y445" i="147"/>
  <c r="X445" i="147"/>
  <c r="W445" i="147"/>
  <c r="U445" i="147"/>
  <c r="T445" i="147"/>
  <c r="S445" i="147"/>
  <c r="Q445" i="147"/>
  <c r="P445" i="147"/>
  <c r="O445" i="147"/>
  <c r="M445" i="147"/>
  <c r="L445" i="147"/>
  <c r="K445" i="147"/>
  <c r="I445" i="147"/>
  <c r="H445" i="147"/>
  <c r="G445" i="147"/>
  <c r="E445" i="147"/>
  <c r="D445" i="147"/>
  <c r="AC444" i="147"/>
  <c r="AB444" i="147"/>
  <c r="AA444" i="147"/>
  <c r="Y444" i="147"/>
  <c r="X444" i="147"/>
  <c r="W444" i="147"/>
  <c r="U444" i="147"/>
  <c r="T444" i="147"/>
  <c r="S444" i="147"/>
  <c r="Q444" i="147"/>
  <c r="P444" i="147"/>
  <c r="O444" i="147"/>
  <c r="M444" i="147"/>
  <c r="L444" i="147"/>
  <c r="K444" i="147"/>
  <c r="I444" i="147"/>
  <c r="H444" i="147"/>
  <c r="G444" i="147"/>
  <c r="E444" i="147"/>
  <c r="D444" i="147"/>
  <c r="AC443" i="147"/>
  <c r="AB443" i="147"/>
  <c r="AA443" i="147"/>
  <c r="Y443" i="147"/>
  <c r="X443" i="147"/>
  <c r="W443" i="147"/>
  <c r="U443" i="147"/>
  <c r="T443" i="147"/>
  <c r="S443" i="147"/>
  <c r="Q443" i="147"/>
  <c r="P443" i="147"/>
  <c r="O443" i="147"/>
  <c r="M443" i="147"/>
  <c r="L443" i="147"/>
  <c r="K443" i="147"/>
  <c r="I443" i="147"/>
  <c r="H443" i="147"/>
  <c r="G443" i="147"/>
  <c r="E443" i="147"/>
  <c r="D443" i="147"/>
  <c r="AC442" i="147"/>
  <c r="AB442" i="147"/>
  <c r="AA442" i="147"/>
  <c r="Y442" i="147"/>
  <c r="X442" i="147"/>
  <c r="W442" i="147"/>
  <c r="U442" i="147"/>
  <c r="T442" i="147"/>
  <c r="S442" i="147"/>
  <c r="Q442" i="147"/>
  <c r="P442" i="147"/>
  <c r="O442" i="147"/>
  <c r="M442" i="147"/>
  <c r="L442" i="147"/>
  <c r="K442" i="147"/>
  <c r="I442" i="147"/>
  <c r="H442" i="147"/>
  <c r="G442" i="147"/>
  <c r="E442" i="147"/>
  <c r="D442" i="147"/>
  <c r="AC441" i="147"/>
  <c r="AB441" i="147"/>
  <c r="AA441" i="147"/>
  <c r="Y441" i="147"/>
  <c r="X441" i="147"/>
  <c r="W441" i="147"/>
  <c r="U441" i="147"/>
  <c r="T441" i="147"/>
  <c r="S441" i="147"/>
  <c r="Q441" i="147"/>
  <c r="P441" i="147"/>
  <c r="O441" i="147"/>
  <c r="M441" i="147"/>
  <c r="L441" i="147"/>
  <c r="K441" i="147"/>
  <c r="I441" i="147"/>
  <c r="H441" i="147"/>
  <c r="G441" i="147"/>
  <c r="E441" i="147"/>
  <c r="D441" i="147"/>
  <c r="AC440" i="147"/>
  <c r="AB440" i="147"/>
  <c r="AA440" i="147"/>
  <c r="Y440" i="147"/>
  <c r="X440" i="147"/>
  <c r="W440" i="147"/>
  <c r="U440" i="147"/>
  <c r="T440" i="147"/>
  <c r="S440" i="147"/>
  <c r="Q440" i="147"/>
  <c r="P440" i="147"/>
  <c r="O440" i="147"/>
  <c r="M440" i="147"/>
  <c r="L440" i="147"/>
  <c r="K440" i="147"/>
  <c r="I440" i="147"/>
  <c r="H440" i="147"/>
  <c r="G440" i="147"/>
  <c r="E440" i="147"/>
  <c r="D440" i="147"/>
  <c r="AC439" i="147"/>
  <c r="AB439" i="147"/>
  <c r="AA439" i="147"/>
  <c r="Y439" i="147"/>
  <c r="X439" i="147"/>
  <c r="W439" i="147"/>
  <c r="U439" i="147"/>
  <c r="T439" i="147"/>
  <c r="S439" i="147"/>
  <c r="Q439" i="147"/>
  <c r="P439" i="147"/>
  <c r="O439" i="147"/>
  <c r="M439" i="147"/>
  <c r="L439" i="147"/>
  <c r="K439" i="147"/>
  <c r="I439" i="147"/>
  <c r="H439" i="147"/>
  <c r="G439" i="147"/>
  <c r="E439" i="147"/>
  <c r="D439" i="147"/>
  <c r="AC438" i="147"/>
  <c r="AB438" i="147"/>
  <c r="AA438" i="147"/>
  <c r="Y438" i="147"/>
  <c r="X438" i="147"/>
  <c r="W438" i="147"/>
  <c r="U438" i="147"/>
  <c r="T438" i="147"/>
  <c r="S438" i="147"/>
  <c r="Q438" i="147"/>
  <c r="P438" i="147"/>
  <c r="O438" i="147"/>
  <c r="M438" i="147"/>
  <c r="L438" i="147"/>
  <c r="K438" i="147"/>
  <c r="I438" i="147"/>
  <c r="H438" i="147"/>
  <c r="G438" i="147"/>
  <c r="E438" i="147"/>
  <c r="D438" i="147"/>
  <c r="AC437" i="147"/>
  <c r="AB437" i="147"/>
  <c r="AA437" i="147"/>
  <c r="Y437" i="147"/>
  <c r="X437" i="147"/>
  <c r="W437" i="147"/>
  <c r="U437" i="147"/>
  <c r="T437" i="147"/>
  <c r="S437" i="147"/>
  <c r="Q437" i="147"/>
  <c r="P437" i="147"/>
  <c r="O437" i="147"/>
  <c r="M437" i="147"/>
  <c r="L437" i="147"/>
  <c r="K437" i="147"/>
  <c r="I437" i="147"/>
  <c r="H437" i="147"/>
  <c r="G437" i="147"/>
  <c r="E437" i="147"/>
  <c r="D437" i="147"/>
  <c r="AC436" i="147"/>
  <c r="AB436" i="147"/>
  <c r="AA436" i="147"/>
  <c r="Y436" i="147"/>
  <c r="X436" i="147"/>
  <c r="W436" i="147"/>
  <c r="U436" i="147"/>
  <c r="T436" i="147"/>
  <c r="S436" i="147"/>
  <c r="Q436" i="147"/>
  <c r="P436" i="147"/>
  <c r="O436" i="147"/>
  <c r="M436" i="147"/>
  <c r="L436" i="147"/>
  <c r="K436" i="147"/>
  <c r="I436" i="147"/>
  <c r="H436" i="147"/>
  <c r="G436" i="147"/>
  <c r="E436" i="147"/>
  <c r="D436" i="147"/>
  <c r="AC435" i="147"/>
  <c r="AB435" i="147"/>
  <c r="AA435" i="147"/>
  <c r="Y435" i="147"/>
  <c r="X435" i="147"/>
  <c r="W435" i="147"/>
  <c r="U435" i="147"/>
  <c r="T435" i="147"/>
  <c r="S435" i="147"/>
  <c r="Q435" i="147"/>
  <c r="P435" i="147"/>
  <c r="O435" i="147"/>
  <c r="M435" i="147"/>
  <c r="L435" i="147"/>
  <c r="K435" i="147"/>
  <c r="I435" i="147"/>
  <c r="H435" i="147"/>
  <c r="G435" i="147"/>
  <c r="E435" i="147"/>
  <c r="D435" i="147"/>
  <c r="AC434" i="147"/>
  <c r="AB434" i="147"/>
  <c r="AA434" i="147"/>
  <c r="Y434" i="147"/>
  <c r="X434" i="147"/>
  <c r="W434" i="147"/>
  <c r="U434" i="147"/>
  <c r="T434" i="147"/>
  <c r="S434" i="147"/>
  <c r="Q434" i="147"/>
  <c r="P434" i="147"/>
  <c r="O434" i="147"/>
  <c r="M434" i="147"/>
  <c r="L434" i="147"/>
  <c r="K434" i="147"/>
  <c r="I434" i="147"/>
  <c r="H434" i="147"/>
  <c r="G434" i="147"/>
  <c r="E434" i="147"/>
  <c r="D434" i="147"/>
  <c r="AC433" i="147"/>
  <c r="AB433" i="147"/>
  <c r="AA433" i="147"/>
  <c r="Y433" i="147"/>
  <c r="X433" i="147"/>
  <c r="W433" i="147"/>
  <c r="U433" i="147"/>
  <c r="T433" i="147"/>
  <c r="S433" i="147"/>
  <c r="Q433" i="147"/>
  <c r="P433" i="147"/>
  <c r="O433" i="147"/>
  <c r="M433" i="147"/>
  <c r="L433" i="147"/>
  <c r="K433" i="147"/>
  <c r="I433" i="147"/>
  <c r="H433" i="147"/>
  <c r="G433" i="147"/>
  <c r="E433" i="147"/>
  <c r="D433" i="147"/>
  <c r="AC432" i="147"/>
  <c r="AB432" i="147"/>
  <c r="AA432" i="147"/>
  <c r="Y432" i="147"/>
  <c r="X432" i="147"/>
  <c r="W432" i="147"/>
  <c r="U432" i="147"/>
  <c r="T432" i="147"/>
  <c r="S432" i="147"/>
  <c r="Q432" i="147"/>
  <c r="P432" i="147"/>
  <c r="O432" i="147"/>
  <c r="M432" i="147"/>
  <c r="L432" i="147"/>
  <c r="K432" i="147"/>
  <c r="I432" i="147"/>
  <c r="H432" i="147"/>
  <c r="G432" i="147"/>
  <c r="E432" i="147"/>
  <c r="D432" i="147"/>
  <c r="AC431" i="147"/>
  <c r="AB431" i="147"/>
  <c r="AA431" i="147"/>
  <c r="Y431" i="147"/>
  <c r="X431" i="147"/>
  <c r="W431" i="147"/>
  <c r="U431" i="147"/>
  <c r="T431" i="147"/>
  <c r="S431" i="147"/>
  <c r="Q431" i="147"/>
  <c r="P431" i="147"/>
  <c r="O431" i="147"/>
  <c r="M431" i="147"/>
  <c r="L431" i="147"/>
  <c r="K431" i="147"/>
  <c r="I431" i="147"/>
  <c r="H431" i="147"/>
  <c r="G431" i="147"/>
  <c r="E431" i="147"/>
  <c r="D431" i="147"/>
  <c r="AC430" i="147"/>
  <c r="AB430" i="147"/>
  <c r="AA430" i="147"/>
  <c r="Y430" i="147"/>
  <c r="X430" i="147"/>
  <c r="W430" i="147"/>
  <c r="U430" i="147"/>
  <c r="T430" i="147"/>
  <c r="S430" i="147"/>
  <c r="Q430" i="147"/>
  <c r="P430" i="147"/>
  <c r="O430" i="147"/>
  <c r="M430" i="147"/>
  <c r="L430" i="147"/>
  <c r="K430" i="147"/>
  <c r="I430" i="147"/>
  <c r="H430" i="147"/>
  <c r="G430" i="147"/>
  <c r="E430" i="147"/>
  <c r="D430" i="147"/>
  <c r="AC429" i="147"/>
  <c r="AB429" i="147"/>
  <c r="AA429" i="147"/>
  <c r="Y429" i="147"/>
  <c r="X429" i="147"/>
  <c r="W429" i="147"/>
  <c r="U429" i="147"/>
  <c r="T429" i="147"/>
  <c r="S429" i="147"/>
  <c r="Q429" i="147"/>
  <c r="P429" i="147"/>
  <c r="O429" i="147"/>
  <c r="M429" i="147"/>
  <c r="L429" i="147"/>
  <c r="K429" i="147"/>
  <c r="I429" i="147"/>
  <c r="H429" i="147"/>
  <c r="G429" i="147"/>
  <c r="E429" i="147"/>
  <c r="D429" i="147"/>
  <c r="AC428" i="147"/>
  <c r="AB428" i="147"/>
  <c r="AA428" i="147"/>
  <c r="Y428" i="147"/>
  <c r="X428" i="147"/>
  <c r="W428" i="147"/>
  <c r="U428" i="147"/>
  <c r="T428" i="147"/>
  <c r="S428" i="147"/>
  <c r="Q428" i="147"/>
  <c r="P428" i="147"/>
  <c r="O428" i="147"/>
  <c r="M428" i="147"/>
  <c r="L428" i="147"/>
  <c r="K428" i="147"/>
  <c r="I428" i="147"/>
  <c r="H428" i="147"/>
  <c r="G428" i="147"/>
  <c r="E428" i="147"/>
  <c r="D428" i="147"/>
  <c r="AC427" i="147"/>
  <c r="AB427" i="147"/>
  <c r="AA427" i="147"/>
  <c r="Y427" i="147"/>
  <c r="X427" i="147"/>
  <c r="W427" i="147"/>
  <c r="U427" i="147"/>
  <c r="T427" i="147"/>
  <c r="S427" i="147"/>
  <c r="Q427" i="147"/>
  <c r="P427" i="147"/>
  <c r="O427" i="147"/>
  <c r="M427" i="147"/>
  <c r="L427" i="147"/>
  <c r="K427" i="147"/>
  <c r="I427" i="147"/>
  <c r="H427" i="147"/>
  <c r="G427" i="147"/>
  <c r="E427" i="147"/>
  <c r="D427" i="147"/>
  <c r="AC426" i="147"/>
  <c r="AB426" i="147"/>
  <c r="AA426" i="147"/>
  <c r="Y426" i="147"/>
  <c r="X426" i="147"/>
  <c r="W426" i="147"/>
  <c r="U426" i="147"/>
  <c r="T426" i="147"/>
  <c r="S426" i="147"/>
  <c r="Q426" i="147"/>
  <c r="P426" i="147"/>
  <c r="O426" i="147"/>
  <c r="M426" i="147"/>
  <c r="L426" i="147"/>
  <c r="K426" i="147"/>
  <c r="I426" i="147"/>
  <c r="H426" i="147"/>
  <c r="G426" i="147"/>
  <c r="E426" i="147"/>
  <c r="D426" i="147"/>
  <c r="AC425" i="147"/>
  <c r="AB425" i="147"/>
  <c r="AA425" i="147"/>
  <c r="Y425" i="147"/>
  <c r="X425" i="147"/>
  <c r="W425" i="147"/>
  <c r="U425" i="147"/>
  <c r="T425" i="147"/>
  <c r="S425" i="147"/>
  <c r="Q425" i="147"/>
  <c r="P425" i="147"/>
  <c r="O425" i="147"/>
  <c r="M425" i="147"/>
  <c r="L425" i="147"/>
  <c r="K425" i="147"/>
  <c r="I425" i="147"/>
  <c r="H425" i="147"/>
  <c r="G425" i="147"/>
  <c r="E425" i="147"/>
  <c r="D425" i="147"/>
  <c r="AC424" i="147"/>
  <c r="AB424" i="147"/>
  <c r="AA424" i="147"/>
  <c r="Y424" i="147"/>
  <c r="X424" i="147"/>
  <c r="W424" i="147"/>
  <c r="U424" i="147"/>
  <c r="T424" i="147"/>
  <c r="S424" i="147"/>
  <c r="Q424" i="147"/>
  <c r="P424" i="147"/>
  <c r="O424" i="147"/>
  <c r="M424" i="147"/>
  <c r="L424" i="147"/>
  <c r="K424" i="147"/>
  <c r="I424" i="147"/>
  <c r="H424" i="147"/>
  <c r="G424" i="147"/>
  <c r="E424" i="147"/>
  <c r="D424" i="147"/>
  <c r="AC423" i="147"/>
  <c r="AB423" i="147"/>
  <c r="AA423" i="147"/>
  <c r="Y423" i="147"/>
  <c r="X423" i="147"/>
  <c r="W423" i="147"/>
  <c r="U423" i="147"/>
  <c r="T423" i="147"/>
  <c r="S423" i="147"/>
  <c r="Q423" i="147"/>
  <c r="P423" i="147"/>
  <c r="O423" i="147"/>
  <c r="M423" i="147"/>
  <c r="L423" i="147"/>
  <c r="K423" i="147"/>
  <c r="I423" i="147"/>
  <c r="H423" i="147"/>
  <c r="G423" i="147"/>
  <c r="E423" i="147"/>
  <c r="D423" i="147"/>
  <c r="AC422" i="147"/>
  <c r="AB422" i="147"/>
  <c r="AA422" i="147"/>
  <c r="Y422" i="147"/>
  <c r="X422" i="147"/>
  <c r="W422" i="147"/>
  <c r="U422" i="147"/>
  <c r="T422" i="147"/>
  <c r="S422" i="147"/>
  <c r="Q422" i="147"/>
  <c r="P422" i="147"/>
  <c r="O422" i="147"/>
  <c r="M422" i="147"/>
  <c r="L422" i="147"/>
  <c r="K422" i="147"/>
  <c r="I422" i="147"/>
  <c r="H422" i="147"/>
  <c r="G422" i="147"/>
  <c r="E422" i="147"/>
  <c r="D422" i="147"/>
  <c r="AC421" i="147"/>
  <c r="AB421" i="147"/>
  <c r="AA421" i="147"/>
  <c r="Y421" i="147"/>
  <c r="X421" i="147"/>
  <c r="W421" i="147"/>
  <c r="U421" i="147"/>
  <c r="T421" i="147"/>
  <c r="S421" i="147"/>
  <c r="Q421" i="147"/>
  <c r="P421" i="147"/>
  <c r="O421" i="147"/>
  <c r="M421" i="147"/>
  <c r="L421" i="147"/>
  <c r="K421" i="147"/>
  <c r="I421" i="147"/>
  <c r="H421" i="147"/>
  <c r="G421" i="147"/>
  <c r="E421" i="147"/>
  <c r="D421" i="147"/>
  <c r="AC420" i="147"/>
  <c r="AB420" i="147"/>
  <c r="AA420" i="147"/>
  <c r="Y420" i="147"/>
  <c r="X420" i="147"/>
  <c r="W420" i="147"/>
  <c r="U420" i="147"/>
  <c r="T420" i="147"/>
  <c r="S420" i="147"/>
  <c r="Q420" i="147"/>
  <c r="P420" i="147"/>
  <c r="O420" i="147"/>
  <c r="M420" i="147"/>
  <c r="L420" i="147"/>
  <c r="K420" i="147"/>
  <c r="I420" i="147"/>
  <c r="H420" i="147"/>
  <c r="G420" i="147"/>
  <c r="E420" i="147"/>
  <c r="D420" i="147"/>
  <c r="AC419" i="147"/>
  <c r="AB419" i="147"/>
  <c r="AA419" i="147"/>
  <c r="Y419" i="147"/>
  <c r="X419" i="147"/>
  <c r="W419" i="147"/>
  <c r="U419" i="147"/>
  <c r="T419" i="147"/>
  <c r="S419" i="147"/>
  <c r="Q419" i="147"/>
  <c r="P419" i="147"/>
  <c r="O419" i="147"/>
  <c r="M419" i="147"/>
  <c r="L419" i="147"/>
  <c r="K419" i="147"/>
  <c r="I419" i="147"/>
  <c r="H419" i="147"/>
  <c r="G419" i="147"/>
  <c r="E419" i="147"/>
  <c r="D419" i="147"/>
  <c r="AC418" i="147"/>
  <c r="AB418" i="147"/>
  <c r="AA418" i="147"/>
  <c r="Y418" i="147"/>
  <c r="X418" i="147"/>
  <c r="W418" i="147"/>
  <c r="U418" i="147"/>
  <c r="T418" i="147"/>
  <c r="S418" i="147"/>
  <c r="Q418" i="147"/>
  <c r="P418" i="147"/>
  <c r="O418" i="147"/>
  <c r="M418" i="147"/>
  <c r="L418" i="147"/>
  <c r="K418" i="147"/>
  <c r="I418" i="147"/>
  <c r="H418" i="147"/>
  <c r="G418" i="147"/>
  <c r="E418" i="147"/>
  <c r="D418" i="147"/>
  <c r="AC417" i="147"/>
  <c r="AB417" i="147"/>
  <c r="AA417" i="147"/>
  <c r="Y417" i="147"/>
  <c r="X417" i="147"/>
  <c r="W417" i="147"/>
  <c r="U417" i="147"/>
  <c r="T417" i="147"/>
  <c r="S417" i="147"/>
  <c r="Q417" i="147"/>
  <c r="P417" i="147"/>
  <c r="O417" i="147"/>
  <c r="M417" i="147"/>
  <c r="L417" i="147"/>
  <c r="K417" i="147"/>
  <c r="I417" i="147"/>
  <c r="H417" i="147"/>
  <c r="G417" i="147"/>
  <c r="E417" i="147"/>
  <c r="D417" i="147"/>
  <c r="AC416" i="147"/>
  <c r="AB416" i="147"/>
  <c r="AA416" i="147"/>
  <c r="Y416" i="147"/>
  <c r="X416" i="147"/>
  <c r="W416" i="147"/>
  <c r="U416" i="147"/>
  <c r="T416" i="147"/>
  <c r="S416" i="147"/>
  <c r="Q416" i="147"/>
  <c r="P416" i="147"/>
  <c r="O416" i="147"/>
  <c r="M416" i="147"/>
  <c r="L416" i="147"/>
  <c r="K416" i="147"/>
  <c r="I416" i="147"/>
  <c r="H416" i="147"/>
  <c r="G416" i="147"/>
  <c r="E416" i="147"/>
  <c r="D416" i="147"/>
  <c r="AC415" i="147"/>
  <c r="AB415" i="147"/>
  <c r="AA415" i="147"/>
  <c r="Y415" i="147"/>
  <c r="X415" i="147"/>
  <c r="W415" i="147"/>
  <c r="U415" i="147"/>
  <c r="T415" i="147"/>
  <c r="S415" i="147"/>
  <c r="Q415" i="147"/>
  <c r="P415" i="147"/>
  <c r="O415" i="147"/>
  <c r="M415" i="147"/>
  <c r="L415" i="147"/>
  <c r="K415" i="147"/>
  <c r="I415" i="147"/>
  <c r="H415" i="147"/>
  <c r="G415" i="147"/>
  <c r="E415" i="147"/>
  <c r="D415" i="147"/>
  <c r="AC414" i="147"/>
  <c r="AB414" i="147"/>
  <c r="AA414" i="147"/>
  <c r="Y414" i="147"/>
  <c r="X414" i="147"/>
  <c r="W414" i="147"/>
  <c r="U414" i="147"/>
  <c r="T414" i="147"/>
  <c r="S414" i="147"/>
  <c r="Q414" i="147"/>
  <c r="P414" i="147"/>
  <c r="O414" i="147"/>
  <c r="M414" i="147"/>
  <c r="L414" i="147"/>
  <c r="K414" i="147"/>
  <c r="I414" i="147"/>
  <c r="H414" i="147"/>
  <c r="G414" i="147"/>
  <c r="E414" i="147"/>
  <c r="D414" i="147"/>
  <c r="AC413" i="147"/>
  <c r="AB413" i="147"/>
  <c r="AA413" i="147"/>
  <c r="Y413" i="147"/>
  <c r="X413" i="147"/>
  <c r="W413" i="147"/>
  <c r="U413" i="147"/>
  <c r="T413" i="147"/>
  <c r="S413" i="147"/>
  <c r="Q413" i="147"/>
  <c r="P413" i="147"/>
  <c r="O413" i="147"/>
  <c r="M413" i="147"/>
  <c r="L413" i="147"/>
  <c r="K413" i="147"/>
  <c r="I413" i="147"/>
  <c r="H413" i="147"/>
  <c r="G413" i="147"/>
  <c r="E413" i="147"/>
  <c r="D413" i="147"/>
  <c r="AC412" i="147"/>
  <c r="AB412" i="147"/>
  <c r="AA412" i="147"/>
  <c r="Y412" i="147"/>
  <c r="X412" i="147"/>
  <c r="W412" i="147"/>
  <c r="U412" i="147"/>
  <c r="T412" i="147"/>
  <c r="S412" i="147"/>
  <c r="Q412" i="147"/>
  <c r="P412" i="147"/>
  <c r="O412" i="147"/>
  <c r="M412" i="147"/>
  <c r="L412" i="147"/>
  <c r="K412" i="147"/>
  <c r="I412" i="147"/>
  <c r="H412" i="147"/>
  <c r="G412" i="147"/>
  <c r="E412" i="147"/>
  <c r="D412" i="147"/>
  <c r="AC411" i="147"/>
  <c r="AB411" i="147"/>
  <c r="AA411" i="147"/>
  <c r="Y411" i="147"/>
  <c r="X411" i="147"/>
  <c r="W411" i="147"/>
  <c r="U411" i="147"/>
  <c r="T411" i="147"/>
  <c r="S411" i="147"/>
  <c r="Q411" i="147"/>
  <c r="P411" i="147"/>
  <c r="O411" i="147"/>
  <c r="M411" i="147"/>
  <c r="L411" i="147"/>
  <c r="K411" i="147"/>
  <c r="I411" i="147"/>
  <c r="H411" i="147"/>
  <c r="G411" i="147"/>
  <c r="E411" i="147"/>
  <c r="D411" i="147"/>
  <c r="AC410" i="147"/>
  <c r="AB410" i="147"/>
  <c r="AA410" i="147"/>
  <c r="Y410" i="147"/>
  <c r="X410" i="147"/>
  <c r="W410" i="147"/>
  <c r="U410" i="147"/>
  <c r="T410" i="147"/>
  <c r="S410" i="147"/>
  <c r="Q410" i="147"/>
  <c r="P410" i="147"/>
  <c r="O410" i="147"/>
  <c r="M410" i="147"/>
  <c r="L410" i="147"/>
  <c r="K410" i="147"/>
  <c r="I410" i="147"/>
  <c r="H410" i="147"/>
  <c r="G410" i="147"/>
  <c r="E410" i="147"/>
  <c r="D410" i="147"/>
  <c r="AC409" i="147"/>
  <c r="AB409" i="147"/>
  <c r="AA409" i="147"/>
  <c r="Y409" i="147"/>
  <c r="X409" i="147"/>
  <c r="W409" i="147"/>
  <c r="U409" i="147"/>
  <c r="T409" i="147"/>
  <c r="S409" i="147"/>
  <c r="Q409" i="147"/>
  <c r="P409" i="147"/>
  <c r="O409" i="147"/>
  <c r="M409" i="147"/>
  <c r="L409" i="147"/>
  <c r="K409" i="147"/>
  <c r="I409" i="147"/>
  <c r="H409" i="147"/>
  <c r="G409" i="147"/>
  <c r="E409" i="147"/>
  <c r="D409" i="147"/>
  <c r="AC408" i="147"/>
  <c r="AB408" i="147"/>
  <c r="AA408" i="147"/>
  <c r="Y408" i="147"/>
  <c r="X408" i="147"/>
  <c r="W408" i="147"/>
  <c r="U408" i="147"/>
  <c r="T408" i="147"/>
  <c r="S408" i="147"/>
  <c r="Q408" i="147"/>
  <c r="P408" i="147"/>
  <c r="O408" i="147"/>
  <c r="M408" i="147"/>
  <c r="L408" i="147"/>
  <c r="K408" i="147"/>
  <c r="I408" i="147"/>
  <c r="H408" i="147"/>
  <c r="G408" i="147"/>
  <c r="E408" i="147"/>
  <c r="D408" i="147"/>
  <c r="AC407" i="147"/>
  <c r="AB407" i="147"/>
  <c r="AA407" i="147"/>
  <c r="Y407" i="147"/>
  <c r="X407" i="147"/>
  <c r="W407" i="147"/>
  <c r="U407" i="147"/>
  <c r="T407" i="147"/>
  <c r="S407" i="147"/>
  <c r="Q407" i="147"/>
  <c r="P407" i="147"/>
  <c r="O407" i="147"/>
  <c r="M407" i="147"/>
  <c r="L407" i="147"/>
  <c r="K407" i="147"/>
  <c r="I407" i="147"/>
  <c r="H407" i="147"/>
  <c r="G407" i="147"/>
  <c r="E407" i="147"/>
  <c r="D407" i="147"/>
  <c r="AC406" i="147"/>
  <c r="AB406" i="147"/>
  <c r="AA406" i="147"/>
  <c r="Y406" i="147"/>
  <c r="X406" i="147"/>
  <c r="W406" i="147"/>
  <c r="U406" i="147"/>
  <c r="T406" i="147"/>
  <c r="S406" i="147"/>
  <c r="Q406" i="147"/>
  <c r="P406" i="147"/>
  <c r="O406" i="147"/>
  <c r="M406" i="147"/>
  <c r="L406" i="147"/>
  <c r="K406" i="147"/>
  <c r="I406" i="147"/>
  <c r="H406" i="147"/>
  <c r="G406" i="147"/>
  <c r="E406" i="147"/>
  <c r="D406" i="147"/>
  <c r="AC405" i="147"/>
  <c r="AB405" i="147"/>
  <c r="AA405" i="147"/>
  <c r="Y405" i="147"/>
  <c r="X405" i="147"/>
  <c r="W405" i="147"/>
  <c r="U405" i="147"/>
  <c r="T405" i="147"/>
  <c r="S405" i="147"/>
  <c r="Q405" i="147"/>
  <c r="P405" i="147"/>
  <c r="O405" i="147"/>
  <c r="M405" i="147"/>
  <c r="L405" i="147"/>
  <c r="K405" i="147"/>
  <c r="I405" i="147"/>
  <c r="H405" i="147"/>
  <c r="G405" i="147"/>
  <c r="E405" i="147"/>
  <c r="D405" i="147"/>
  <c r="AC404" i="147"/>
  <c r="AB404" i="147"/>
  <c r="AA404" i="147"/>
  <c r="Y404" i="147"/>
  <c r="X404" i="147"/>
  <c r="W404" i="147"/>
  <c r="U404" i="147"/>
  <c r="T404" i="147"/>
  <c r="S404" i="147"/>
  <c r="Q404" i="147"/>
  <c r="P404" i="147"/>
  <c r="O404" i="147"/>
  <c r="M404" i="147"/>
  <c r="L404" i="147"/>
  <c r="K404" i="147"/>
  <c r="I404" i="147"/>
  <c r="H404" i="147"/>
  <c r="G404" i="147"/>
  <c r="E404" i="147"/>
  <c r="D404" i="147"/>
  <c r="AC403" i="147"/>
  <c r="AB403" i="147"/>
  <c r="AA403" i="147"/>
  <c r="Y403" i="147"/>
  <c r="X403" i="147"/>
  <c r="W403" i="147"/>
  <c r="U403" i="147"/>
  <c r="T403" i="147"/>
  <c r="S403" i="147"/>
  <c r="Q403" i="147"/>
  <c r="P403" i="147"/>
  <c r="O403" i="147"/>
  <c r="M403" i="147"/>
  <c r="L403" i="147"/>
  <c r="K403" i="147"/>
  <c r="I403" i="147"/>
  <c r="H403" i="147"/>
  <c r="G403" i="147"/>
  <c r="E403" i="147"/>
  <c r="D403" i="147"/>
  <c r="AC402" i="147"/>
  <c r="AB402" i="147"/>
  <c r="AA402" i="147"/>
  <c r="Y402" i="147"/>
  <c r="X402" i="147"/>
  <c r="W402" i="147"/>
  <c r="U402" i="147"/>
  <c r="T402" i="147"/>
  <c r="S402" i="147"/>
  <c r="Q402" i="147"/>
  <c r="P402" i="147"/>
  <c r="O402" i="147"/>
  <c r="M402" i="147"/>
  <c r="L402" i="147"/>
  <c r="K402" i="147"/>
  <c r="I402" i="147"/>
  <c r="H402" i="147"/>
  <c r="G402" i="147"/>
  <c r="E402" i="147"/>
  <c r="D402" i="147"/>
  <c r="AC401" i="147"/>
  <c r="AB401" i="147"/>
  <c r="AA401" i="147"/>
  <c r="Y401" i="147"/>
  <c r="X401" i="147"/>
  <c r="W401" i="147"/>
  <c r="U401" i="147"/>
  <c r="T401" i="147"/>
  <c r="S401" i="147"/>
  <c r="Q401" i="147"/>
  <c r="P401" i="147"/>
  <c r="O401" i="147"/>
  <c r="M401" i="147"/>
  <c r="L401" i="147"/>
  <c r="K401" i="147"/>
  <c r="I401" i="147"/>
  <c r="H401" i="147"/>
  <c r="G401" i="147"/>
  <c r="E401" i="147"/>
  <c r="D401" i="147"/>
  <c r="AC400" i="147"/>
  <c r="AB400" i="147"/>
  <c r="AA400" i="147"/>
  <c r="Y400" i="147"/>
  <c r="X400" i="147"/>
  <c r="W400" i="147"/>
  <c r="U400" i="147"/>
  <c r="T400" i="147"/>
  <c r="S400" i="147"/>
  <c r="Q400" i="147"/>
  <c r="P400" i="147"/>
  <c r="O400" i="147"/>
  <c r="M400" i="147"/>
  <c r="L400" i="147"/>
  <c r="K400" i="147"/>
  <c r="I400" i="147"/>
  <c r="H400" i="147"/>
  <c r="G400" i="147"/>
  <c r="E400" i="147"/>
  <c r="D400" i="147"/>
  <c r="AC399" i="147"/>
  <c r="AB399" i="147"/>
  <c r="AA399" i="147"/>
  <c r="Y399" i="147"/>
  <c r="X399" i="147"/>
  <c r="W399" i="147"/>
  <c r="U399" i="147"/>
  <c r="T399" i="147"/>
  <c r="S399" i="147"/>
  <c r="Q399" i="147"/>
  <c r="P399" i="147"/>
  <c r="O399" i="147"/>
  <c r="M399" i="147"/>
  <c r="L399" i="147"/>
  <c r="K399" i="147"/>
  <c r="I399" i="147"/>
  <c r="H399" i="147"/>
  <c r="G399" i="147"/>
  <c r="E399" i="147"/>
  <c r="D399" i="147"/>
  <c r="AC398" i="147"/>
  <c r="AB398" i="147"/>
  <c r="AA398" i="147"/>
  <c r="Y398" i="147"/>
  <c r="X398" i="147"/>
  <c r="W398" i="147"/>
  <c r="U398" i="147"/>
  <c r="T398" i="147"/>
  <c r="S398" i="147"/>
  <c r="Q398" i="147"/>
  <c r="P398" i="147"/>
  <c r="O398" i="147"/>
  <c r="M398" i="147"/>
  <c r="L398" i="147"/>
  <c r="K398" i="147"/>
  <c r="I398" i="147"/>
  <c r="H398" i="147"/>
  <c r="G398" i="147"/>
  <c r="E398" i="147"/>
  <c r="D398" i="147"/>
  <c r="AC397" i="147"/>
  <c r="AB397" i="147"/>
  <c r="AA397" i="147"/>
  <c r="Y397" i="147"/>
  <c r="X397" i="147"/>
  <c r="W397" i="147"/>
  <c r="U397" i="147"/>
  <c r="T397" i="147"/>
  <c r="S397" i="147"/>
  <c r="Q397" i="147"/>
  <c r="P397" i="147"/>
  <c r="O397" i="147"/>
  <c r="M397" i="147"/>
  <c r="L397" i="147"/>
  <c r="K397" i="147"/>
  <c r="I397" i="147"/>
  <c r="H397" i="147"/>
  <c r="G397" i="147"/>
  <c r="E397" i="147"/>
  <c r="D397" i="147"/>
  <c r="AC396" i="147"/>
  <c r="AB396" i="147"/>
  <c r="AA396" i="147"/>
  <c r="Y396" i="147"/>
  <c r="X396" i="147"/>
  <c r="W396" i="147"/>
  <c r="U396" i="147"/>
  <c r="T396" i="147"/>
  <c r="S396" i="147"/>
  <c r="Q396" i="147"/>
  <c r="P396" i="147"/>
  <c r="O396" i="147"/>
  <c r="M396" i="147"/>
  <c r="L396" i="147"/>
  <c r="K396" i="147"/>
  <c r="I396" i="147"/>
  <c r="H396" i="147"/>
  <c r="G396" i="147"/>
  <c r="E396" i="147"/>
  <c r="D396" i="147"/>
  <c r="AC395" i="147"/>
  <c r="AB395" i="147"/>
  <c r="AA395" i="147"/>
  <c r="Y395" i="147"/>
  <c r="X395" i="147"/>
  <c r="W395" i="147"/>
  <c r="U395" i="147"/>
  <c r="T395" i="147"/>
  <c r="S395" i="147"/>
  <c r="Q395" i="147"/>
  <c r="P395" i="147"/>
  <c r="O395" i="147"/>
  <c r="M395" i="147"/>
  <c r="L395" i="147"/>
  <c r="K395" i="147"/>
  <c r="I395" i="147"/>
  <c r="H395" i="147"/>
  <c r="G395" i="147"/>
  <c r="E395" i="147"/>
  <c r="D395" i="147"/>
  <c r="AC394" i="147"/>
  <c r="AB394" i="147"/>
  <c r="AA394" i="147"/>
  <c r="Y394" i="147"/>
  <c r="X394" i="147"/>
  <c r="W394" i="147"/>
  <c r="U394" i="147"/>
  <c r="T394" i="147"/>
  <c r="S394" i="147"/>
  <c r="Q394" i="147"/>
  <c r="P394" i="147"/>
  <c r="O394" i="147"/>
  <c r="M394" i="147"/>
  <c r="L394" i="147"/>
  <c r="K394" i="147"/>
  <c r="I394" i="147"/>
  <c r="H394" i="147"/>
  <c r="G394" i="147"/>
  <c r="E394" i="147"/>
  <c r="D394" i="147"/>
  <c r="AC393" i="147"/>
  <c r="AB393" i="147"/>
  <c r="AA393" i="147"/>
  <c r="Y393" i="147"/>
  <c r="X393" i="147"/>
  <c r="W393" i="147"/>
  <c r="U393" i="147"/>
  <c r="T393" i="147"/>
  <c r="S393" i="147"/>
  <c r="Q393" i="147"/>
  <c r="P393" i="147"/>
  <c r="O393" i="147"/>
  <c r="M393" i="147"/>
  <c r="L393" i="147"/>
  <c r="K393" i="147"/>
  <c r="I393" i="147"/>
  <c r="H393" i="147"/>
  <c r="G393" i="147"/>
  <c r="E393" i="147"/>
  <c r="D393" i="147"/>
  <c r="AC392" i="147"/>
  <c r="AB392" i="147"/>
  <c r="AA392" i="147"/>
  <c r="Y392" i="147"/>
  <c r="X392" i="147"/>
  <c r="W392" i="147"/>
  <c r="U392" i="147"/>
  <c r="T392" i="147"/>
  <c r="S392" i="147"/>
  <c r="Q392" i="147"/>
  <c r="P392" i="147"/>
  <c r="O392" i="147"/>
  <c r="M392" i="147"/>
  <c r="L392" i="147"/>
  <c r="K392" i="147"/>
  <c r="I392" i="147"/>
  <c r="H392" i="147"/>
  <c r="G392" i="147"/>
  <c r="E392" i="147"/>
  <c r="D392" i="147"/>
  <c r="AC391" i="147"/>
  <c r="AB391" i="147"/>
  <c r="AA391" i="147"/>
  <c r="Y391" i="147"/>
  <c r="X391" i="147"/>
  <c r="W391" i="147"/>
  <c r="U391" i="147"/>
  <c r="T391" i="147"/>
  <c r="S391" i="147"/>
  <c r="Q391" i="147"/>
  <c r="P391" i="147"/>
  <c r="O391" i="147"/>
  <c r="M391" i="147"/>
  <c r="L391" i="147"/>
  <c r="K391" i="147"/>
  <c r="I391" i="147"/>
  <c r="H391" i="147"/>
  <c r="G391" i="147"/>
  <c r="E391" i="147"/>
  <c r="D391" i="147"/>
  <c r="AC390" i="147"/>
  <c r="AB390" i="147"/>
  <c r="AA390" i="147"/>
  <c r="Y390" i="147"/>
  <c r="X390" i="147"/>
  <c r="W390" i="147"/>
  <c r="U390" i="147"/>
  <c r="T390" i="147"/>
  <c r="S390" i="147"/>
  <c r="Q390" i="147"/>
  <c r="P390" i="147"/>
  <c r="O390" i="147"/>
  <c r="M390" i="147"/>
  <c r="L390" i="147"/>
  <c r="K390" i="147"/>
  <c r="I390" i="147"/>
  <c r="H390" i="147"/>
  <c r="G390" i="147"/>
  <c r="E390" i="147"/>
  <c r="D390" i="147"/>
  <c r="AC389" i="147"/>
  <c r="AB389" i="147"/>
  <c r="AA389" i="147"/>
  <c r="Y389" i="147"/>
  <c r="X389" i="147"/>
  <c r="W389" i="147"/>
  <c r="U389" i="147"/>
  <c r="T389" i="147"/>
  <c r="S389" i="147"/>
  <c r="Q389" i="147"/>
  <c r="P389" i="147"/>
  <c r="O389" i="147"/>
  <c r="M389" i="147"/>
  <c r="L389" i="147"/>
  <c r="K389" i="147"/>
  <c r="I389" i="147"/>
  <c r="H389" i="147"/>
  <c r="G389" i="147"/>
  <c r="E389" i="147"/>
  <c r="D389" i="147"/>
  <c r="AC388" i="147"/>
  <c r="AB388" i="147"/>
  <c r="AA388" i="147"/>
  <c r="Y388" i="147"/>
  <c r="X388" i="147"/>
  <c r="W388" i="147"/>
  <c r="U388" i="147"/>
  <c r="T388" i="147"/>
  <c r="S388" i="147"/>
  <c r="Q388" i="147"/>
  <c r="P388" i="147"/>
  <c r="O388" i="147"/>
  <c r="M388" i="147"/>
  <c r="L388" i="147"/>
  <c r="K388" i="147"/>
  <c r="I388" i="147"/>
  <c r="H388" i="147"/>
  <c r="G388" i="147"/>
  <c r="E388" i="147"/>
  <c r="D388" i="147"/>
  <c r="AC387" i="147"/>
  <c r="AB387" i="147"/>
  <c r="AA387" i="147"/>
  <c r="Y387" i="147"/>
  <c r="X387" i="147"/>
  <c r="W387" i="147"/>
  <c r="U387" i="147"/>
  <c r="T387" i="147"/>
  <c r="S387" i="147"/>
  <c r="Q387" i="147"/>
  <c r="P387" i="147"/>
  <c r="O387" i="147"/>
  <c r="M387" i="147"/>
  <c r="L387" i="147"/>
  <c r="K387" i="147"/>
  <c r="I387" i="147"/>
  <c r="H387" i="147"/>
  <c r="G387" i="147"/>
  <c r="E387" i="147"/>
  <c r="D387" i="147"/>
  <c r="AC386" i="147"/>
  <c r="AB386" i="147"/>
  <c r="AA386" i="147"/>
  <c r="Y386" i="147"/>
  <c r="X386" i="147"/>
  <c r="W386" i="147"/>
  <c r="U386" i="147"/>
  <c r="T386" i="147"/>
  <c r="S386" i="147"/>
  <c r="Q386" i="147"/>
  <c r="P386" i="147"/>
  <c r="O386" i="147"/>
  <c r="M386" i="147"/>
  <c r="L386" i="147"/>
  <c r="K386" i="147"/>
  <c r="I386" i="147"/>
  <c r="H386" i="147"/>
  <c r="G386" i="147"/>
  <c r="E386" i="147"/>
  <c r="D386" i="147"/>
  <c r="AC385" i="147"/>
  <c r="AB385" i="147"/>
  <c r="AA385" i="147"/>
  <c r="Y385" i="147"/>
  <c r="X385" i="147"/>
  <c r="W385" i="147"/>
  <c r="U385" i="147"/>
  <c r="T385" i="147"/>
  <c r="S385" i="147"/>
  <c r="Q385" i="147"/>
  <c r="P385" i="147"/>
  <c r="O385" i="147"/>
  <c r="M385" i="147"/>
  <c r="L385" i="147"/>
  <c r="K385" i="147"/>
  <c r="I385" i="147"/>
  <c r="H385" i="147"/>
  <c r="G385" i="147"/>
  <c r="E385" i="147"/>
  <c r="D385" i="147"/>
  <c r="AC384" i="147"/>
  <c r="AB384" i="147"/>
  <c r="AA384" i="147"/>
  <c r="Y384" i="147"/>
  <c r="X384" i="147"/>
  <c r="W384" i="147"/>
  <c r="U384" i="147"/>
  <c r="T384" i="147"/>
  <c r="S384" i="147"/>
  <c r="Q384" i="147"/>
  <c r="P384" i="147"/>
  <c r="O384" i="147"/>
  <c r="M384" i="147"/>
  <c r="L384" i="147"/>
  <c r="K384" i="147"/>
  <c r="I384" i="147"/>
  <c r="H384" i="147"/>
  <c r="G384" i="147"/>
  <c r="E384" i="147"/>
  <c r="D384" i="147"/>
  <c r="AC383" i="147"/>
  <c r="AB383" i="147"/>
  <c r="AA383" i="147"/>
  <c r="Y383" i="147"/>
  <c r="X383" i="147"/>
  <c r="W383" i="147"/>
  <c r="U383" i="147"/>
  <c r="T383" i="147"/>
  <c r="S383" i="147"/>
  <c r="Q383" i="147"/>
  <c r="P383" i="147"/>
  <c r="O383" i="147"/>
  <c r="M383" i="147"/>
  <c r="L383" i="147"/>
  <c r="K383" i="147"/>
  <c r="I383" i="147"/>
  <c r="H383" i="147"/>
  <c r="G383" i="147"/>
  <c r="E383" i="147"/>
  <c r="D383" i="147"/>
  <c r="AC382" i="147"/>
  <c r="AB382" i="147"/>
  <c r="AA382" i="147"/>
  <c r="Y382" i="147"/>
  <c r="X382" i="147"/>
  <c r="W382" i="147"/>
  <c r="U382" i="147"/>
  <c r="T382" i="147"/>
  <c r="S382" i="147"/>
  <c r="Q382" i="147"/>
  <c r="P382" i="147"/>
  <c r="O382" i="147"/>
  <c r="M382" i="147"/>
  <c r="L382" i="147"/>
  <c r="K382" i="147"/>
  <c r="I382" i="147"/>
  <c r="H382" i="147"/>
  <c r="G382" i="147"/>
  <c r="E382" i="147"/>
  <c r="D382" i="147"/>
  <c r="AC381" i="147"/>
  <c r="AB381" i="147"/>
  <c r="AA381" i="147"/>
  <c r="Y381" i="147"/>
  <c r="X381" i="147"/>
  <c r="W381" i="147"/>
  <c r="U381" i="147"/>
  <c r="T381" i="147"/>
  <c r="S381" i="147"/>
  <c r="Q381" i="147"/>
  <c r="P381" i="147"/>
  <c r="O381" i="147"/>
  <c r="M381" i="147"/>
  <c r="L381" i="147"/>
  <c r="K381" i="147"/>
  <c r="I381" i="147"/>
  <c r="H381" i="147"/>
  <c r="G381" i="147"/>
  <c r="E381" i="147"/>
  <c r="D381" i="147"/>
  <c r="AC380" i="147"/>
  <c r="AB380" i="147"/>
  <c r="AA380" i="147"/>
  <c r="Y380" i="147"/>
  <c r="X380" i="147"/>
  <c r="W380" i="147"/>
  <c r="U380" i="147"/>
  <c r="T380" i="147"/>
  <c r="S380" i="147"/>
  <c r="Q380" i="147"/>
  <c r="P380" i="147"/>
  <c r="O380" i="147"/>
  <c r="M380" i="147"/>
  <c r="L380" i="147"/>
  <c r="K380" i="147"/>
  <c r="I380" i="147"/>
  <c r="H380" i="147"/>
  <c r="G380" i="147"/>
  <c r="E380" i="147"/>
  <c r="D380" i="147"/>
  <c r="AC379" i="147"/>
  <c r="AB379" i="147"/>
  <c r="AA379" i="147"/>
  <c r="Y379" i="147"/>
  <c r="X379" i="147"/>
  <c r="W379" i="147"/>
  <c r="U379" i="147"/>
  <c r="T379" i="147"/>
  <c r="S379" i="147"/>
  <c r="Q379" i="147"/>
  <c r="P379" i="147"/>
  <c r="O379" i="147"/>
  <c r="M379" i="147"/>
  <c r="L379" i="147"/>
  <c r="K379" i="147"/>
  <c r="I379" i="147"/>
  <c r="H379" i="147"/>
  <c r="G379" i="147"/>
  <c r="E379" i="147"/>
  <c r="D379" i="147"/>
  <c r="AC378" i="147"/>
  <c r="AB378" i="147"/>
  <c r="AA378" i="147"/>
  <c r="Y378" i="147"/>
  <c r="X378" i="147"/>
  <c r="W378" i="147"/>
  <c r="U378" i="147"/>
  <c r="T378" i="147"/>
  <c r="S378" i="147"/>
  <c r="Q378" i="147"/>
  <c r="P378" i="147"/>
  <c r="O378" i="147"/>
  <c r="M378" i="147"/>
  <c r="L378" i="147"/>
  <c r="K378" i="147"/>
  <c r="I378" i="147"/>
  <c r="H378" i="147"/>
  <c r="G378" i="147"/>
  <c r="E378" i="147"/>
  <c r="D378" i="147"/>
  <c r="AC377" i="147"/>
  <c r="AB377" i="147"/>
  <c r="AA377" i="147"/>
  <c r="Y377" i="147"/>
  <c r="X377" i="147"/>
  <c r="W377" i="147"/>
  <c r="U377" i="147"/>
  <c r="T377" i="147"/>
  <c r="S377" i="147"/>
  <c r="Q377" i="147"/>
  <c r="P377" i="147"/>
  <c r="O377" i="147"/>
  <c r="M377" i="147"/>
  <c r="L377" i="147"/>
  <c r="K377" i="147"/>
  <c r="I377" i="147"/>
  <c r="H377" i="147"/>
  <c r="G377" i="147"/>
  <c r="E377" i="147"/>
  <c r="D377" i="147"/>
  <c r="AC376" i="147"/>
  <c r="AB376" i="147"/>
  <c r="AA376" i="147"/>
  <c r="Y376" i="147"/>
  <c r="X376" i="147"/>
  <c r="W376" i="147"/>
  <c r="U376" i="147"/>
  <c r="T376" i="147"/>
  <c r="S376" i="147"/>
  <c r="Q376" i="147"/>
  <c r="P376" i="147"/>
  <c r="O376" i="147"/>
  <c r="M376" i="147"/>
  <c r="L376" i="147"/>
  <c r="K376" i="147"/>
  <c r="I376" i="147"/>
  <c r="H376" i="147"/>
  <c r="G376" i="147"/>
  <c r="E376" i="147"/>
  <c r="D376" i="147"/>
  <c r="AC375" i="147"/>
  <c r="AB375" i="147"/>
  <c r="AA375" i="147"/>
  <c r="Y375" i="147"/>
  <c r="X375" i="147"/>
  <c r="W375" i="147"/>
  <c r="U375" i="147"/>
  <c r="T375" i="147"/>
  <c r="S375" i="147"/>
  <c r="Q375" i="147"/>
  <c r="P375" i="147"/>
  <c r="O375" i="147"/>
  <c r="M375" i="147"/>
  <c r="L375" i="147"/>
  <c r="K375" i="147"/>
  <c r="I375" i="147"/>
  <c r="H375" i="147"/>
  <c r="G375" i="147"/>
  <c r="E375" i="147"/>
  <c r="D375" i="147"/>
  <c r="AC374" i="147"/>
  <c r="AB374" i="147"/>
  <c r="AA374" i="147"/>
  <c r="Y374" i="147"/>
  <c r="X374" i="147"/>
  <c r="W374" i="147"/>
  <c r="U374" i="147"/>
  <c r="T374" i="147"/>
  <c r="S374" i="147"/>
  <c r="Q374" i="147"/>
  <c r="P374" i="147"/>
  <c r="O374" i="147"/>
  <c r="M374" i="147"/>
  <c r="L374" i="147"/>
  <c r="K374" i="147"/>
  <c r="I374" i="147"/>
  <c r="H374" i="147"/>
  <c r="G374" i="147"/>
  <c r="E374" i="147"/>
  <c r="D374" i="147"/>
  <c r="AC373" i="147"/>
  <c r="AB373" i="147"/>
  <c r="AA373" i="147"/>
  <c r="Y373" i="147"/>
  <c r="X373" i="147"/>
  <c r="W373" i="147"/>
  <c r="U373" i="147"/>
  <c r="T373" i="147"/>
  <c r="S373" i="147"/>
  <c r="Q373" i="147"/>
  <c r="P373" i="147"/>
  <c r="O373" i="147"/>
  <c r="M373" i="147"/>
  <c r="L373" i="147"/>
  <c r="K373" i="147"/>
  <c r="I373" i="147"/>
  <c r="H373" i="147"/>
  <c r="G373" i="147"/>
  <c r="E373" i="147"/>
  <c r="D373" i="147"/>
  <c r="AC372" i="147"/>
  <c r="AB372" i="147"/>
  <c r="AA372" i="147"/>
  <c r="Y372" i="147"/>
  <c r="X372" i="147"/>
  <c r="W372" i="147"/>
  <c r="U372" i="147"/>
  <c r="T372" i="147"/>
  <c r="S372" i="147"/>
  <c r="Q372" i="147"/>
  <c r="P372" i="147"/>
  <c r="O372" i="147"/>
  <c r="M372" i="147"/>
  <c r="L372" i="147"/>
  <c r="K372" i="147"/>
  <c r="I372" i="147"/>
  <c r="H372" i="147"/>
  <c r="G372" i="147"/>
  <c r="E372" i="147"/>
  <c r="D372" i="147"/>
  <c r="AC371" i="147"/>
  <c r="AB371" i="147"/>
  <c r="AA371" i="147"/>
  <c r="Y371" i="147"/>
  <c r="X371" i="147"/>
  <c r="W371" i="147"/>
  <c r="U371" i="147"/>
  <c r="T371" i="147"/>
  <c r="S371" i="147"/>
  <c r="Q371" i="147"/>
  <c r="P371" i="147"/>
  <c r="O371" i="147"/>
  <c r="M371" i="147"/>
  <c r="L371" i="147"/>
  <c r="K371" i="147"/>
  <c r="I371" i="147"/>
  <c r="H371" i="147"/>
  <c r="G371" i="147"/>
  <c r="E371" i="147"/>
  <c r="D371" i="147"/>
  <c r="AC370" i="147"/>
  <c r="AB370" i="147"/>
  <c r="AA370" i="147"/>
  <c r="Y370" i="147"/>
  <c r="X370" i="147"/>
  <c r="W370" i="147"/>
  <c r="U370" i="147"/>
  <c r="T370" i="147"/>
  <c r="S370" i="147"/>
  <c r="Q370" i="147"/>
  <c r="P370" i="147"/>
  <c r="O370" i="147"/>
  <c r="M370" i="147"/>
  <c r="L370" i="147"/>
  <c r="K370" i="147"/>
  <c r="I370" i="147"/>
  <c r="H370" i="147"/>
  <c r="G370" i="147"/>
  <c r="E370" i="147"/>
  <c r="D370" i="147"/>
  <c r="AC369" i="147"/>
  <c r="AB369" i="147"/>
  <c r="AA369" i="147"/>
  <c r="Y369" i="147"/>
  <c r="X369" i="147"/>
  <c r="W369" i="147"/>
  <c r="U369" i="147"/>
  <c r="T369" i="147"/>
  <c r="S369" i="147"/>
  <c r="Q369" i="147"/>
  <c r="P369" i="147"/>
  <c r="O369" i="147"/>
  <c r="M369" i="147"/>
  <c r="L369" i="147"/>
  <c r="K369" i="147"/>
  <c r="I369" i="147"/>
  <c r="H369" i="147"/>
  <c r="G369" i="147"/>
  <c r="E369" i="147"/>
  <c r="D369" i="147"/>
  <c r="AC368" i="147"/>
  <c r="AB368" i="147"/>
  <c r="AA368" i="147"/>
  <c r="Y368" i="147"/>
  <c r="X368" i="147"/>
  <c r="W368" i="147"/>
  <c r="U368" i="147"/>
  <c r="T368" i="147"/>
  <c r="S368" i="147"/>
  <c r="Q368" i="147"/>
  <c r="P368" i="147"/>
  <c r="O368" i="147"/>
  <c r="M368" i="147"/>
  <c r="L368" i="147"/>
  <c r="K368" i="147"/>
  <c r="I368" i="147"/>
  <c r="H368" i="147"/>
  <c r="G368" i="147"/>
  <c r="E368" i="147"/>
  <c r="D368" i="147"/>
  <c r="AC367" i="147"/>
  <c r="AB367" i="147"/>
  <c r="AA367" i="147"/>
  <c r="Y367" i="147"/>
  <c r="X367" i="147"/>
  <c r="W367" i="147"/>
  <c r="U367" i="147"/>
  <c r="T367" i="147"/>
  <c r="S367" i="147"/>
  <c r="Q367" i="147"/>
  <c r="P367" i="147"/>
  <c r="O367" i="147"/>
  <c r="M367" i="147"/>
  <c r="L367" i="147"/>
  <c r="K367" i="147"/>
  <c r="I367" i="147"/>
  <c r="H367" i="147"/>
  <c r="G367" i="147"/>
  <c r="E367" i="147"/>
  <c r="D367" i="147"/>
  <c r="AC366" i="147"/>
  <c r="AB366" i="147"/>
  <c r="AA366" i="147"/>
  <c r="Y366" i="147"/>
  <c r="X366" i="147"/>
  <c r="W366" i="147"/>
  <c r="U366" i="147"/>
  <c r="T366" i="147"/>
  <c r="S366" i="147"/>
  <c r="Q366" i="147"/>
  <c r="P366" i="147"/>
  <c r="O366" i="147"/>
  <c r="M366" i="147"/>
  <c r="L366" i="147"/>
  <c r="K366" i="147"/>
  <c r="I366" i="147"/>
  <c r="H366" i="147"/>
  <c r="G366" i="147"/>
  <c r="E366" i="147"/>
  <c r="D366" i="147"/>
  <c r="AC365" i="147"/>
  <c r="AB365" i="147"/>
  <c r="AA365" i="147"/>
  <c r="Y365" i="147"/>
  <c r="X365" i="147"/>
  <c r="W365" i="147"/>
  <c r="U365" i="147"/>
  <c r="T365" i="147"/>
  <c r="S365" i="147"/>
  <c r="Q365" i="147"/>
  <c r="P365" i="147"/>
  <c r="O365" i="147"/>
  <c r="M365" i="147"/>
  <c r="L365" i="147"/>
  <c r="K365" i="147"/>
  <c r="I365" i="147"/>
  <c r="H365" i="147"/>
  <c r="G365" i="147"/>
  <c r="E365" i="147"/>
  <c r="D365" i="147"/>
  <c r="AC364" i="147"/>
  <c r="AB364" i="147"/>
  <c r="AA364" i="147"/>
  <c r="Y364" i="147"/>
  <c r="X364" i="147"/>
  <c r="W364" i="147"/>
  <c r="U364" i="147"/>
  <c r="T364" i="147"/>
  <c r="S364" i="147"/>
  <c r="Q364" i="147"/>
  <c r="P364" i="147"/>
  <c r="O364" i="147"/>
  <c r="M364" i="147"/>
  <c r="L364" i="147"/>
  <c r="K364" i="147"/>
  <c r="I364" i="147"/>
  <c r="H364" i="147"/>
  <c r="G364" i="147"/>
  <c r="E364" i="147"/>
  <c r="D364" i="147"/>
  <c r="AC363" i="147"/>
  <c r="AB363" i="147"/>
  <c r="AA363" i="147"/>
  <c r="Y363" i="147"/>
  <c r="X363" i="147"/>
  <c r="W363" i="147"/>
  <c r="U363" i="147"/>
  <c r="T363" i="147"/>
  <c r="S363" i="147"/>
  <c r="Q363" i="147"/>
  <c r="P363" i="147"/>
  <c r="O363" i="147"/>
  <c r="M363" i="147"/>
  <c r="L363" i="147"/>
  <c r="K363" i="147"/>
  <c r="I363" i="147"/>
  <c r="H363" i="147"/>
  <c r="G363" i="147"/>
  <c r="E363" i="147"/>
  <c r="D363" i="147"/>
  <c r="AC362" i="147"/>
  <c r="AB362" i="147"/>
  <c r="AA362" i="147"/>
  <c r="Y362" i="147"/>
  <c r="X362" i="147"/>
  <c r="W362" i="147"/>
  <c r="U362" i="147"/>
  <c r="T362" i="147"/>
  <c r="S362" i="147"/>
  <c r="Q362" i="147"/>
  <c r="P362" i="147"/>
  <c r="O362" i="147"/>
  <c r="M362" i="147"/>
  <c r="L362" i="147"/>
  <c r="K362" i="147"/>
  <c r="I362" i="147"/>
  <c r="H362" i="147"/>
  <c r="G362" i="147"/>
  <c r="E362" i="147"/>
  <c r="D362" i="147"/>
  <c r="AC361" i="147"/>
  <c r="AB361" i="147"/>
  <c r="AA361" i="147"/>
  <c r="Y361" i="147"/>
  <c r="X361" i="147"/>
  <c r="W361" i="147"/>
  <c r="U361" i="147"/>
  <c r="T361" i="147"/>
  <c r="S361" i="147"/>
  <c r="Q361" i="147"/>
  <c r="P361" i="147"/>
  <c r="O361" i="147"/>
  <c r="M361" i="147"/>
  <c r="L361" i="147"/>
  <c r="K361" i="147"/>
  <c r="I361" i="147"/>
  <c r="H361" i="147"/>
  <c r="G361" i="147"/>
  <c r="E361" i="147"/>
  <c r="D361" i="147"/>
  <c r="AC360" i="147"/>
  <c r="AB360" i="147"/>
  <c r="AA360" i="147"/>
  <c r="Y360" i="147"/>
  <c r="X360" i="147"/>
  <c r="W360" i="147"/>
  <c r="U360" i="147"/>
  <c r="T360" i="147"/>
  <c r="S360" i="147"/>
  <c r="Q360" i="147"/>
  <c r="P360" i="147"/>
  <c r="O360" i="147"/>
  <c r="M360" i="147"/>
  <c r="L360" i="147"/>
  <c r="K360" i="147"/>
  <c r="I360" i="147"/>
  <c r="H360" i="147"/>
  <c r="G360" i="147"/>
  <c r="E360" i="147"/>
  <c r="D360" i="147"/>
  <c r="AC359" i="147"/>
  <c r="AB359" i="147"/>
  <c r="AA359" i="147"/>
  <c r="Y359" i="147"/>
  <c r="X359" i="147"/>
  <c r="W359" i="147"/>
  <c r="U359" i="147"/>
  <c r="T359" i="147"/>
  <c r="S359" i="147"/>
  <c r="Q359" i="147"/>
  <c r="P359" i="147"/>
  <c r="O359" i="147"/>
  <c r="M359" i="147"/>
  <c r="L359" i="147"/>
  <c r="K359" i="147"/>
  <c r="I359" i="147"/>
  <c r="H359" i="147"/>
  <c r="G359" i="147"/>
  <c r="E359" i="147"/>
  <c r="D359" i="147"/>
  <c r="AC358" i="147"/>
  <c r="AB358" i="147"/>
  <c r="AA358" i="147"/>
  <c r="Y358" i="147"/>
  <c r="X358" i="147"/>
  <c r="W358" i="147"/>
  <c r="U358" i="147"/>
  <c r="T358" i="147"/>
  <c r="S358" i="147"/>
  <c r="Q358" i="147"/>
  <c r="P358" i="147"/>
  <c r="O358" i="147"/>
  <c r="M358" i="147"/>
  <c r="L358" i="147"/>
  <c r="K358" i="147"/>
  <c r="I358" i="147"/>
  <c r="H358" i="147"/>
  <c r="G358" i="147"/>
  <c r="E358" i="147"/>
  <c r="D358" i="147"/>
  <c r="AC357" i="147"/>
  <c r="AB357" i="147"/>
  <c r="AA357" i="147"/>
  <c r="Y357" i="147"/>
  <c r="X357" i="147"/>
  <c r="W357" i="147"/>
  <c r="U357" i="147"/>
  <c r="T357" i="147"/>
  <c r="S357" i="147"/>
  <c r="Q357" i="147"/>
  <c r="P357" i="147"/>
  <c r="O357" i="147"/>
  <c r="M357" i="147"/>
  <c r="L357" i="147"/>
  <c r="K357" i="147"/>
  <c r="I357" i="147"/>
  <c r="H357" i="147"/>
  <c r="G357" i="147"/>
  <c r="E357" i="147"/>
  <c r="D357" i="147"/>
  <c r="AA356" i="147"/>
  <c r="W356" i="147"/>
  <c r="S356" i="147"/>
  <c r="O356" i="147"/>
  <c r="L356" i="147"/>
  <c r="P356" i="147" s="1"/>
  <c r="K356" i="147"/>
  <c r="I356" i="147"/>
  <c r="H356" i="147"/>
  <c r="G356" i="147"/>
  <c r="E356" i="147"/>
  <c r="D356" i="147"/>
  <c r="AC355" i="147"/>
  <c r="AB355" i="147"/>
  <c r="AA355" i="147"/>
  <c r="Y355" i="147"/>
  <c r="X355" i="147"/>
  <c r="W355" i="147"/>
  <c r="U355" i="147"/>
  <c r="T355" i="147"/>
  <c r="S355" i="147"/>
  <c r="Q355" i="147"/>
  <c r="P355" i="147"/>
  <c r="O355" i="147"/>
  <c r="M355" i="147"/>
  <c r="L355" i="147"/>
  <c r="K355" i="147"/>
  <c r="I355" i="147"/>
  <c r="H355" i="147"/>
  <c r="G355" i="147"/>
  <c r="E355" i="147"/>
  <c r="D355" i="147"/>
  <c r="AC354" i="147"/>
  <c r="AB354" i="147"/>
  <c r="AA354" i="147"/>
  <c r="Y354" i="147"/>
  <c r="X354" i="147"/>
  <c r="W354" i="147"/>
  <c r="U354" i="147"/>
  <c r="T354" i="147"/>
  <c r="S354" i="147"/>
  <c r="Q354" i="147"/>
  <c r="P354" i="147"/>
  <c r="O354" i="147"/>
  <c r="M354" i="147"/>
  <c r="L354" i="147"/>
  <c r="K354" i="147"/>
  <c r="I354" i="147"/>
  <c r="H354" i="147"/>
  <c r="G354" i="147"/>
  <c r="E354" i="147"/>
  <c r="D354" i="147"/>
  <c r="AC353" i="147"/>
  <c r="AB353" i="147"/>
  <c r="AA353" i="147"/>
  <c r="Y353" i="147"/>
  <c r="X353" i="147"/>
  <c r="W353" i="147"/>
  <c r="U353" i="147"/>
  <c r="T353" i="147"/>
  <c r="S353" i="147"/>
  <c r="Q353" i="147"/>
  <c r="P353" i="147"/>
  <c r="O353" i="147"/>
  <c r="M353" i="147"/>
  <c r="L353" i="147"/>
  <c r="K353" i="147"/>
  <c r="I353" i="147"/>
  <c r="H353" i="147"/>
  <c r="G353" i="147"/>
  <c r="E353" i="147"/>
  <c r="D353" i="147"/>
  <c r="AC352" i="147"/>
  <c r="AB352" i="147"/>
  <c r="AA352" i="147"/>
  <c r="Y352" i="147"/>
  <c r="X352" i="147"/>
  <c r="W352" i="147"/>
  <c r="U352" i="147"/>
  <c r="T352" i="147"/>
  <c r="S352" i="147"/>
  <c r="Q352" i="147"/>
  <c r="P352" i="147"/>
  <c r="O352" i="147"/>
  <c r="M352" i="147"/>
  <c r="L352" i="147"/>
  <c r="K352" i="147"/>
  <c r="I352" i="147"/>
  <c r="H352" i="147"/>
  <c r="G352" i="147"/>
  <c r="E352" i="147"/>
  <c r="D352" i="147"/>
  <c r="AC351" i="147"/>
  <c r="AB351" i="147"/>
  <c r="AA351" i="147"/>
  <c r="Y351" i="147"/>
  <c r="X351" i="147"/>
  <c r="W351" i="147"/>
  <c r="U351" i="147"/>
  <c r="T351" i="147"/>
  <c r="S351" i="147"/>
  <c r="Q351" i="147"/>
  <c r="P351" i="147"/>
  <c r="O351" i="147"/>
  <c r="M351" i="147"/>
  <c r="L351" i="147"/>
  <c r="K351" i="147"/>
  <c r="I351" i="147"/>
  <c r="H351" i="147"/>
  <c r="G351" i="147"/>
  <c r="E351" i="147"/>
  <c r="D351" i="147"/>
  <c r="AC350" i="147"/>
  <c r="AB350" i="147"/>
  <c r="AA350" i="147"/>
  <c r="Y350" i="147"/>
  <c r="X350" i="147"/>
  <c r="W350" i="147"/>
  <c r="U350" i="147"/>
  <c r="T350" i="147"/>
  <c r="S350" i="147"/>
  <c r="Q350" i="147"/>
  <c r="P350" i="147"/>
  <c r="O350" i="147"/>
  <c r="M350" i="147"/>
  <c r="L350" i="147"/>
  <c r="K350" i="147"/>
  <c r="I350" i="147"/>
  <c r="H350" i="147"/>
  <c r="G350" i="147"/>
  <c r="E350" i="147"/>
  <c r="D350" i="147"/>
  <c r="AC349" i="147"/>
  <c r="AB349" i="147"/>
  <c r="AA349" i="147"/>
  <c r="Y349" i="147"/>
  <c r="X349" i="147"/>
  <c r="W349" i="147"/>
  <c r="U349" i="147"/>
  <c r="T349" i="147"/>
  <c r="S349" i="147"/>
  <c r="Q349" i="147"/>
  <c r="P349" i="147"/>
  <c r="O349" i="147"/>
  <c r="M349" i="147"/>
  <c r="L349" i="147"/>
  <c r="K349" i="147"/>
  <c r="I349" i="147"/>
  <c r="H349" i="147"/>
  <c r="G349" i="147"/>
  <c r="E349" i="147"/>
  <c r="D349" i="147"/>
  <c r="AC348" i="147"/>
  <c r="AB348" i="147"/>
  <c r="AA348" i="147"/>
  <c r="Y348" i="147"/>
  <c r="X348" i="147"/>
  <c r="W348" i="147"/>
  <c r="U348" i="147"/>
  <c r="T348" i="147"/>
  <c r="S348" i="147"/>
  <c r="Q348" i="147"/>
  <c r="P348" i="147"/>
  <c r="O348" i="147"/>
  <c r="M348" i="147"/>
  <c r="L348" i="147"/>
  <c r="K348" i="147"/>
  <c r="I348" i="147"/>
  <c r="H348" i="147"/>
  <c r="G348" i="147"/>
  <c r="E348" i="147"/>
  <c r="D348" i="147"/>
  <c r="AC347" i="147"/>
  <c r="AB347" i="147"/>
  <c r="AA347" i="147"/>
  <c r="Y347" i="147"/>
  <c r="X347" i="147"/>
  <c r="W347" i="147"/>
  <c r="U347" i="147"/>
  <c r="T347" i="147"/>
  <c r="S347" i="147"/>
  <c r="Q347" i="147"/>
  <c r="P347" i="147"/>
  <c r="O347" i="147"/>
  <c r="M347" i="147"/>
  <c r="L347" i="147"/>
  <c r="K347" i="147"/>
  <c r="I347" i="147"/>
  <c r="H347" i="147"/>
  <c r="G347" i="147"/>
  <c r="E347" i="147"/>
  <c r="D347" i="147"/>
  <c r="AC346" i="147"/>
  <c r="AB346" i="147"/>
  <c r="AA346" i="147"/>
  <c r="Y346" i="147"/>
  <c r="X346" i="147"/>
  <c r="W346" i="147"/>
  <c r="U346" i="147"/>
  <c r="T346" i="147"/>
  <c r="S346" i="147"/>
  <c r="Q346" i="147"/>
  <c r="P346" i="147"/>
  <c r="O346" i="147"/>
  <c r="M346" i="147"/>
  <c r="L346" i="147"/>
  <c r="K346" i="147"/>
  <c r="I346" i="147"/>
  <c r="H346" i="147"/>
  <c r="G346" i="147"/>
  <c r="E346" i="147"/>
  <c r="D346" i="147"/>
  <c r="AC345" i="147"/>
  <c r="AB345" i="147"/>
  <c r="AA345" i="147"/>
  <c r="Y345" i="147"/>
  <c r="X345" i="147"/>
  <c r="W345" i="147"/>
  <c r="U345" i="147"/>
  <c r="T345" i="147"/>
  <c r="S345" i="147"/>
  <c r="Q345" i="147"/>
  <c r="P345" i="147"/>
  <c r="O345" i="147"/>
  <c r="M345" i="147"/>
  <c r="L345" i="147"/>
  <c r="K345" i="147"/>
  <c r="I345" i="147"/>
  <c r="H345" i="147"/>
  <c r="G345" i="147"/>
  <c r="E345" i="147"/>
  <c r="D345" i="147"/>
  <c r="AC344" i="147"/>
  <c r="AB344" i="147"/>
  <c r="AA344" i="147"/>
  <c r="Y344" i="147"/>
  <c r="X344" i="147"/>
  <c r="W344" i="147"/>
  <c r="U344" i="147"/>
  <c r="T344" i="147"/>
  <c r="S344" i="147"/>
  <c r="Q344" i="147"/>
  <c r="P344" i="147"/>
  <c r="O344" i="147"/>
  <c r="M344" i="147"/>
  <c r="L344" i="147"/>
  <c r="K344" i="147"/>
  <c r="I344" i="147"/>
  <c r="H344" i="147"/>
  <c r="G344" i="147"/>
  <c r="E344" i="147"/>
  <c r="D344" i="147"/>
  <c r="AC343" i="147"/>
  <c r="AB343" i="147"/>
  <c r="AA343" i="147"/>
  <c r="Y343" i="147"/>
  <c r="X343" i="147"/>
  <c r="W343" i="147"/>
  <c r="U343" i="147"/>
  <c r="T343" i="147"/>
  <c r="S343" i="147"/>
  <c r="Q343" i="147"/>
  <c r="P343" i="147"/>
  <c r="O343" i="147"/>
  <c r="M343" i="147"/>
  <c r="L343" i="147"/>
  <c r="K343" i="147"/>
  <c r="I343" i="147"/>
  <c r="H343" i="147"/>
  <c r="G343" i="147"/>
  <c r="E343" i="147"/>
  <c r="D343" i="147"/>
  <c r="AC342" i="147"/>
  <c r="AB342" i="147"/>
  <c r="AA342" i="147"/>
  <c r="Y342" i="147"/>
  <c r="X342" i="147"/>
  <c r="W342" i="147"/>
  <c r="U342" i="147"/>
  <c r="T342" i="147"/>
  <c r="S342" i="147"/>
  <c r="Q342" i="147"/>
  <c r="P342" i="147"/>
  <c r="O342" i="147"/>
  <c r="M342" i="147"/>
  <c r="L342" i="147"/>
  <c r="K342" i="147"/>
  <c r="I342" i="147"/>
  <c r="H342" i="147"/>
  <c r="G342" i="147"/>
  <c r="E342" i="147"/>
  <c r="D342" i="147"/>
  <c r="AC341" i="147"/>
  <c r="AB341" i="147"/>
  <c r="AA341" i="147"/>
  <c r="Y341" i="147"/>
  <c r="X341" i="147"/>
  <c r="W341" i="147"/>
  <c r="U341" i="147"/>
  <c r="T341" i="147"/>
  <c r="S341" i="147"/>
  <c r="Q341" i="147"/>
  <c r="P341" i="147"/>
  <c r="O341" i="147"/>
  <c r="M341" i="147"/>
  <c r="L341" i="147"/>
  <c r="K341" i="147"/>
  <c r="I341" i="147"/>
  <c r="H341" i="147"/>
  <c r="G341" i="147"/>
  <c r="E341" i="147"/>
  <c r="D341" i="147"/>
  <c r="AC340" i="147"/>
  <c r="AB340" i="147"/>
  <c r="AA340" i="147"/>
  <c r="Y340" i="147"/>
  <c r="X340" i="147"/>
  <c r="W340" i="147"/>
  <c r="U340" i="147"/>
  <c r="T340" i="147"/>
  <c r="S340" i="147"/>
  <c r="Q340" i="147"/>
  <c r="P340" i="147"/>
  <c r="O340" i="147"/>
  <c r="M340" i="147"/>
  <c r="L340" i="147"/>
  <c r="K340" i="147"/>
  <c r="I340" i="147"/>
  <c r="H340" i="147"/>
  <c r="G340" i="147"/>
  <c r="E340" i="147"/>
  <c r="D340" i="147"/>
  <c r="AC339" i="147"/>
  <c r="AB339" i="147"/>
  <c r="AA339" i="147"/>
  <c r="Y339" i="147"/>
  <c r="X339" i="147"/>
  <c r="W339" i="147"/>
  <c r="U339" i="147"/>
  <c r="T339" i="147"/>
  <c r="S339" i="147"/>
  <c r="Q339" i="147"/>
  <c r="P339" i="147"/>
  <c r="O339" i="147"/>
  <c r="M339" i="147"/>
  <c r="L339" i="147"/>
  <c r="K339" i="147"/>
  <c r="I339" i="147"/>
  <c r="H339" i="147"/>
  <c r="G339" i="147"/>
  <c r="E339" i="147"/>
  <c r="D339" i="147"/>
  <c r="AC338" i="147"/>
  <c r="AB338" i="147"/>
  <c r="AA338" i="147"/>
  <c r="Y338" i="147"/>
  <c r="X338" i="147"/>
  <c r="W338" i="147"/>
  <c r="U338" i="147"/>
  <c r="T338" i="147"/>
  <c r="S338" i="147"/>
  <c r="Q338" i="147"/>
  <c r="P338" i="147"/>
  <c r="O338" i="147"/>
  <c r="M338" i="147"/>
  <c r="L338" i="147"/>
  <c r="K338" i="147"/>
  <c r="I338" i="147"/>
  <c r="H338" i="147"/>
  <c r="G338" i="147"/>
  <c r="E338" i="147"/>
  <c r="D338" i="147"/>
  <c r="AC337" i="147"/>
  <c r="AB337" i="147"/>
  <c r="AA337" i="147"/>
  <c r="Y337" i="147"/>
  <c r="X337" i="147"/>
  <c r="W337" i="147"/>
  <c r="U337" i="147"/>
  <c r="T337" i="147"/>
  <c r="S337" i="147"/>
  <c r="Q337" i="147"/>
  <c r="P337" i="147"/>
  <c r="O337" i="147"/>
  <c r="M337" i="147"/>
  <c r="L337" i="147"/>
  <c r="K337" i="147"/>
  <c r="I337" i="147"/>
  <c r="H337" i="147"/>
  <c r="G337" i="147"/>
  <c r="E337" i="147"/>
  <c r="D337" i="147"/>
  <c r="AC336" i="147"/>
  <c r="AB336" i="147"/>
  <c r="AA336" i="147"/>
  <c r="Y336" i="147"/>
  <c r="X336" i="147"/>
  <c r="W336" i="147"/>
  <c r="U336" i="147"/>
  <c r="T336" i="147"/>
  <c r="S336" i="147"/>
  <c r="Q336" i="147"/>
  <c r="P336" i="147"/>
  <c r="O336" i="147"/>
  <c r="M336" i="147"/>
  <c r="L336" i="147"/>
  <c r="K336" i="147"/>
  <c r="I336" i="147"/>
  <c r="H336" i="147"/>
  <c r="G336" i="147"/>
  <c r="E336" i="147"/>
  <c r="D336" i="147"/>
  <c r="AC335" i="147"/>
  <c r="AB335" i="147"/>
  <c r="AA335" i="147"/>
  <c r="Y335" i="147"/>
  <c r="X335" i="147"/>
  <c r="W335" i="147"/>
  <c r="U335" i="147"/>
  <c r="T335" i="147"/>
  <c r="S335" i="147"/>
  <c r="Q335" i="147"/>
  <c r="P335" i="147"/>
  <c r="O335" i="147"/>
  <c r="M335" i="147"/>
  <c r="L335" i="147"/>
  <c r="K335" i="147"/>
  <c r="I335" i="147"/>
  <c r="H335" i="147"/>
  <c r="G335" i="147"/>
  <c r="E335" i="147"/>
  <c r="D335" i="147"/>
  <c r="AC334" i="147"/>
  <c r="AB334" i="147"/>
  <c r="AA334" i="147"/>
  <c r="Y334" i="147"/>
  <c r="X334" i="147"/>
  <c r="W334" i="147"/>
  <c r="U334" i="147"/>
  <c r="T334" i="147"/>
  <c r="S334" i="147"/>
  <c r="Q334" i="147"/>
  <c r="P334" i="147"/>
  <c r="O334" i="147"/>
  <c r="M334" i="147"/>
  <c r="L334" i="147"/>
  <c r="K334" i="147"/>
  <c r="I334" i="147"/>
  <c r="H334" i="147"/>
  <c r="G334" i="147"/>
  <c r="E334" i="147"/>
  <c r="D334" i="147"/>
  <c r="AC333" i="147"/>
  <c r="AB333" i="147"/>
  <c r="AA333" i="147"/>
  <c r="Y333" i="147"/>
  <c r="X333" i="147"/>
  <c r="W333" i="147"/>
  <c r="U333" i="147"/>
  <c r="T333" i="147"/>
  <c r="S333" i="147"/>
  <c r="Q333" i="147"/>
  <c r="P333" i="147"/>
  <c r="O333" i="147"/>
  <c r="M333" i="147"/>
  <c r="L333" i="147"/>
  <c r="K333" i="147"/>
  <c r="I333" i="147"/>
  <c r="H333" i="147"/>
  <c r="G333" i="147"/>
  <c r="E333" i="147"/>
  <c r="D333" i="147"/>
  <c r="AC332" i="147"/>
  <c r="AB332" i="147"/>
  <c r="AA332" i="147"/>
  <c r="Y332" i="147"/>
  <c r="X332" i="147"/>
  <c r="W332" i="147"/>
  <c r="U332" i="147"/>
  <c r="T332" i="147"/>
  <c r="S332" i="147"/>
  <c r="Q332" i="147"/>
  <c r="P332" i="147"/>
  <c r="O332" i="147"/>
  <c r="M332" i="147"/>
  <c r="L332" i="147"/>
  <c r="K332" i="147"/>
  <c r="I332" i="147"/>
  <c r="H332" i="147"/>
  <c r="G332" i="147"/>
  <c r="E332" i="147"/>
  <c r="D332" i="147"/>
  <c r="AC331" i="147"/>
  <c r="AB331" i="147"/>
  <c r="AA331" i="147"/>
  <c r="Y331" i="147"/>
  <c r="X331" i="147"/>
  <c r="W331" i="147"/>
  <c r="U331" i="147"/>
  <c r="T331" i="147"/>
  <c r="S331" i="147"/>
  <c r="Q331" i="147"/>
  <c r="P331" i="147"/>
  <c r="O331" i="147"/>
  <c r="M331" i="147"/>
  <c r="L331" i="147"/>
  <c r="K331" i="147"/>
  <c r="I331" i="147"/>
  <c r="H331" i="147"/>
  <c r="G331" i="147"/>
  <c r="E331" i="147"/>
  <c r="D331" i="147"/>
  <c r="AC330" i="147"/>
  <c r="AB330" i="147"/>
  <c r="AA330" i="147"/>
  <c r="Y330" i="147"/>
  <c r="X330" i="147"/>
  <c r="W330" i="147"/>
  <c r="U330" i="147"/>
  <c r="T330" i="147"/>
  <c r="S330" i="147"/>
  <c r="Q330" i="147"/>
  <c r="P330" i="147"/>
  <c r="O330" i="147"/>
  <c r="M330" i="147"/>
  <c r="L330" i="147"/>
  <c r="K330" i="147"/>
  <c r="I330" i="147"/>
  <c r="H330" i="147"/>
  <c r="G330" i="147"/>
  <c r="E330" i="147"/>
  <c r="D330" i="147"/>
  <c r="AC329" i="147"/>
  <c r="AB329" i="147"/>
  <c r="AA329" i="147"/>
  <c r="Y329" i="147"/>
  <c r="X329" i="147"/>
  <c r="W329" i="147"/>
  <c r="U329" i="147"/>
  <c r="T329" i="147"/>
  <c r="S329" i="147"/>
  <c r="Q329" i="147"/>
  <c r="P329" i="147"/>
  <c r="O329" i="147"/>
  <c r="M329" i="147"/>
  <c r="L329" i="147"/>
  <c r="K329" i="147"/>
  <c r="I329" i="147"/>
  <c r="H329" i="147"/>
  <c r="G329" i="147"/>
  <c r="E329" i="147"/>
  <c r="D329" i="147"/>
  <c r="AC328" i="147"/>
  <c r="AB328" i="147"/>
  <c r="AA328" i="147"/>
  <c r="Y328" i="147"/>
  <c r="X328" i="147"/>
  <c r="W328" i="147"/>
  <c r="U328" i="147"/>
  <c r="T328" i="147"/>
  <c r="S328" i="147"/>
  <c r="Q328" i="147"/>
  <c r="P328" i="147"/>
  <c r="O328" i="147"/>
  <c r="M328" i="147"/>
  <c r="L328" i="147"/>
  <c r="K328" i="147"/>
  <c r="I328" i="147"/>
  <c r="H328" i="147"/>
  <c r="G328" i="147"/>
  <c r="E328" i="147"/>
  <c r="D328" i="147"/>
  <c r="AC327" i="147"/>
  <c r="AB327" i="147"/>
  <c r="AA327" i="147"/>
  <c r="Y327" i="147"/>
  <c r="X327" i="147"/>
  <c r="W327" i="147"/>
  <c r="U327" i="147"/>
  <c r="T327" i="147"/>
  <c r="S327" i="147"/>
  <c r="Q327" i="147"/>
  <c r="P327" i="147"/>
  <c r="O327" i="147"/>
  <c r="M327" i="147"/>
  <c r="L327" i="147"/>
  <c r="K327" i="147"/>
  <c r="I327" i="147"/>
  <c r="H327" i="147"/>
  <c r="G327" i="147"/>
  <c r="E327" i="147"/>
  <c r="D327" i="147"/>
  <c r="AC326" i="147"/>
  <c r="AB326" i="147"/>
  <c r="AA326" i="147"/>
  <c r="Y326" i="147"/>
  <c r="X326" i="147"/>
  <c r="W326" i="147"/>
  <c r="U326" i="147"/>
  <c r="T326" i="147"/>
  <c r="S326" i="147"/>
  <c r="Q326" i="147"/>
  <c r="P326" i="147"/>
  <c r="O326" i="147"/>
  <c r="M326" i="147"/>
  <c r="L326" i="147"/>
  <c r="K326" i="147"/>
  <c r="I326" i="147"/>
  <c r="H326" i="147"/>
  <c r="G326" i="147"/>
  <c r="E326" i="147"/>
  <c r="D326" i="147"/>
  <c r="AC325" i="147"/>
  <c r="AB325" i="147"/>
  <c r="AA325" i="147"/>
  <c r="Y325" i="147"/>
  <c r="X325" i="147"/>
  <c r="W325" i="147"/>
  <c r="U325" i="147"/>
  <c r="T325" i="147"/>
  <c r="S325" i="147"/>
  <c r="Q325" i="147"/>
  <c r="P325" i="147"/>
  <c r="O325" i="147"/>
  <c r="M325" i="147"/>
  <c r="L325" i="147"/>
  <c r="K325" i="147"/>
  <c r="I325" i="147"/>
  <c r="H325" i="147"/>
  <c r="G325" i="147"/>
  <c r="E325" i="147"/>
  <c r="D325" i="147"/>
  <c r="AA324" i="147"/>
  <c r="W324" i="147"/>
  <c r="S324" i="147"/>
  <c r="O324" i="147"/>
  <c r="L324" i="147"/>
  <c r="P324" i="147" s="1"/>
  <c r="K324" i="147"/>
  <c r="I324" i="147"/>
  <c r="H324" i="147"/>
  <c r="G324" i="147"/>
  <c r="E324" i="147"/>
  <c r="D324" i="147"/>
  <c r="AC323" i="147"/>
  <c r="AB323" i="147"/>
  <c r="AA323" i="147"/>
  <c r="Y323" i="147"/>
  <c r="X323" i="147"/>
  <c r="W323" i="147"/>
  <c r="U323" i="147"/>
  <c r="T323" i="147"/>
  <c r="S323" i="147"/>
  <c r="Q323" i="147"/>
  <c r="P323" i="147"/>
  <c r="O323" i="147"/>
  <c r="M323" i="147"/>
  <c r="L323" i="147"/>
  <c r="K323" i="147"/>
  <c r="I323" i="147"/>
  <c r="H323" i="147"/>
  <c r="G323" i="147"/>
  <c r="E323" i="147"/>
  <c r="D323" i="147"/>
  <c r="AC322" i="147"/>
  <c r="AB322" i="147"/>
  <c r="AA322" i="147"/>
  <c r="Y322" i="147"/>
  <c r="X322" i="147"/>
  <c r="W322" i="147"/>
  <c r="U322" i="147"/>
  <c r="T322" i="147"/>
  <c r="S322" i="147"/>
  <c r="Q322" i="147"/>
  <c r="P322" i="147"/>
  <c r="O322" i="147"/>
  <c r="M322" i="147"/>
  <c r="L322" i="147"/>
  <c r="K322" i="147"/>
  <c r="I322" i="147"/>
  <c r="H322" i="147"/>
  <c r="G322" i="147"/>
  <c r="E322" i="147"/>
  <c r="D322" i="147"/>
  <c r="AC321" i="147"/>
  <c r="AB321" i="147"/>
  <c r="AA321" i="147"/>
  <c r="Y321" i="147"/>
  <c r="X321" i="147"/>
  <c r="W321" i="147"/>
  <c r="U321" i="147"/>
  <c r="T321" i="147"/>
  <c r="S321" i="147"/>
  <c r="Q321" i="147"/>
  <c r="P321" i="147"/>
  <c r="O321" i="147"/>
  <c r="M321" i="147"/>
  <c r="L321" i="147"/>
  <c r="K321" i="147"/>
  <c r="I321" i="147"/>
  <c r="H321" i="147"/>
  <c r="G321" i="147"/>
  <c r="E321" i="147"/>
  <c r="D321" i="147"/>
  <c r="AC320" i="147"/>
  <c r="AB320" i="147"/>
  <c r="AA320" i="147"/>
  <c r="Y320" i="147"/>
  <c r="X320" i="147"/>
  <c r="W320" i="147"/>
  <c r="U320" i="147"/>
  <c r="T320" i="147"/>
  <c r="S320" i="147"/>
  <c r="Q320" i="147"/>
  <c r="P320" i="147"/>
  <c r="O320" i="147"/>
  <c r="M320" i="147"/>
  <c r="L320" i="147"/>
  <c r="K320" i="147"/>
  <c r="I320" i="147"/>
  <c r="H320" i="147"/>
  <c r="G320" i="147"/>
  <c r="E320" i="147"/>
  <c r="D320" i="147"/>
  <c r="AC319" i="147"/>
  <c r="AB319" i="147"/>
  <c r="AA319" i="147"/>
  <c r="Y319" i="147"/>
  <c r="X319" i="147"/>
  <c r="W319" i="147"/>
  <c r="U319" i="147"/>
  <c r="T319" i="147"/>
  <c r="S319" i="147"/>
  <c r="Q319" i="147"/>
  <c r="P319" i="147"/>
  <c r="O319" i="147"/>
  <c r="M319" i="147"/>
  <c r="L319" i="147"/>
  <c r="K319" i="147"/>
  <c r="I319" i="147"/>
  <c r="H319" i="147"/>
  <c r="G319" i="147"/>
  <c r="E319" i="147"/>
  <c r="D319" i="147"/>
  <c r="AC318" i="147"/>
  <c r="AB318" i="147"/>
  <c r="AA318" i="147"/>
  <c r="Y318" i="147"/>
  <c r="X318" i="147"/>
  <c r="W318" i="147"/>
  <c r="U318" i="147"/>
  <c r="T318" i="147"/>
  <c r="S318" i="147"/>
  <c r="Q318" i="147"/>
  <c r="P318" i="147"/>
  <c r="O318" i="147"/>
  <c r="M318" i="147"/>
  <c r="L318" i="147"/>
  <c r="K318" i="147"/>
  <c r="I318" i="147"/>
  <c r="H318" i="147"/>
  <c r="G318" i="147"/>
  <c r="E318" i="147"/>
  <c r="D318" i="147"/>
  <c r="AC317" i="147"/>
  <c r="AB317" i="147"/>
  <c r="AA317" i="147"/>
  <c r="Y317" i="147"/>
  <c r="X317" i="147"/>
  <c r="W317" i="147"/>
  <c r="U317" i="147"/>
  <c r="T317" i="147"/>
  <c r="S317" i="147"/>
  <c r="Q317" i="147"/>
  <c r="P317" i="147"/>
  <c r="O317" i="147"/>
  <c r="M317" i="147"/>
  <c r="L317" i="147"/>
  <c r="K317" i="147"/>
  <c r="I317" i="147"/>
  <c r="H317" i="147"/>
  <c r="G317" i="147"/>
  <c r="E317" i="147"/>
  <c r="D317" i="147"/>
  <c r="AC316" i="147"/>
  <c r="AB316" i="147"/>
  <c r="AA316" i="147"/>
  <c r="Y316" i="147"/>
  <c r="X316" i="147"/>
  <c r="W316" i="147"/>
  <c r="U316" i="147"/>
  <c r="T316" i="147"/>
  <c r="S316" i="147"/>
  <c r="Q316" i="147"/>
  <c r="P316" i="147"/>
  <c r="O316" i="147"/>
  <c r="M316" i="147"/>
  <c r="L316" i="147"/>
  <c r="K316" i="147"/>
  <c r="I316" i="147"/>
  <c r="H316" i="147"/>
  <c r="G316" i="147"/>
  <c r="E316" i="147"/>
  <c r="D316" i="147"/>
  <c r="AC315" i="147"/>
  <c r="AB315" i="147"/>
  <c r="AA315" i="147"/>
  <c r="Y315" i="147"/>
  <c r="X315" i="147"/>
  <c r="W315" i="147"/>
  <c r="U315" i="147"/>
  <c r="T315" i="147"/>
  <c r="S315" i="147"/>
  <c r="Q315" i="147"/>
  <c r="P315" i="147"/>
  <c r="O315" i="147"/>
  <c r="M315" i="147"/>
  <c r="L315" i="147"/>
  <c r="K315" i="147"/>
  <c r="I315" i="147"/>
  <c r="H315" i="147"/>
  <c r="G315" i="147"/>
  <c r="E315" i="147"/>
  <c r="D315" i="147"/>
  <c r="AC314" i="147"/>
  <c r="AB314" i="147"/>
  <c r="AA314" i="147"/>
  <c r="Y314" i="147"/>
  <c r="X314" i="147"/>
  <c r="W314" i="147"/>
  <c r="U314" i="147"/>
  <c r="T314" i="147"/>
  <c r="S314" i="147"/>
  <c r="Q314" i="147"/>
  <c r="P314" i="147"/>
  <c r="O314" i="147"/>
  <c r="M314" i="147"/>
  <c r="L314" i="147"/>
  <c r="K314" i="147"/>
  <c r="I314" i="147"/>
  <c r="H314" i="147"/>
  <c r="G314" i="147"/>
  <c r="E314" i="147"/>
  <c r="D314" i="147"/>
  <c r="AC313" i="147"/>
  <c r="AB313" i="147"/>
  <c r="AA313" i="147"/>
  <c r="Y313" i="147"/>
  <c r="X313" i="147"/>
  <c r="W313" i="147"/>
  <c r="U313" i="147"/>
  <c r="T313" i="147"/>
  <c r="S313" i="147"/>
  <c r="Q313" i="147"/>
  <c r="P313" i="147"/>
  <c r="O313" i="147"/>
  <c r="M313" i="147"/>
  <c r="L313" i="147"/>
  <c r="K313" i="147"/>
  <c r="I313" i="147"/>
  <c r="H313" i="147"/>
  <c r="G313" i="147"/>
  <c r="E313" i="147"/>
  <c r="D313" i="147"/>
  <c r="AC312" i="147"/>
  <c r="AB312" i="147"/>
  <c r="AA312" i="147"/>
  <c r="Y312" i="147"/>
  <c r="X312" i="147"/>
  <c r="W312" i="147"/>
  <c r="U312" i="147"/>
  <c r="T312" i="147"/>
  <c r="S312" i="147"/>
  <c r="Q312" i="147"/>
  <c r="P312" i="147"/>
  <c r="O312" i="147"/>
  <c r="M312" i="147"/>
  <c r="L312" i="147"/>
  <c r="K312" i="147"/>
  <c r="I312" i="147"/>
  <c r="H312" i="147"/>
  <c r="G312" i="147"/>
  <c r="E312" i="147"/>
  <c r="D312" i="147"/>
  <c r="AC311" i="147"/>
  <c r="AB311" i="147"/>
  <c r="AA311" i="147"/>
  <c r="Y311" i="147"/>
  <c r="X311" i="147"/>
  <c r="W311" i="147"/>
  <c r="U311" i="147"/>
  <c r="T311" i="147"/>
  <c r="S311" i="147"/>
  <c r="Q311" i="147"/>
  <c r="P311" i="147"/>
  <c r="O311" i="147"/>
  <c r="M311" i="147"/>
  <c r="L311" i="147"/>
  <c r="K311" i="147"/>
  <c r="I311" i="147"/>
  <c r="H311" i="147"/>
  <c r="G311" i="147"/>
  <c r="E311" i="147"/>
  <c r="D311" i="147"/>
  <c r="AC310" i="147"/>
  <c r="AB310" i="147"/>
  <c r="AA310" i="147"/>
  <c r="Y310" i="147"/>
  <c r="X310" i="147"/>
  <c r="W310" i="147"/>
  <c r="U310" i="147"/>
  <c r="T310" i="147"/>
  <c r="S310" i="147"/>
  <c r="Q310" i="147"/>
  <c r="P310" i="147"/>
  <c r="O310" i="147"/>
  <c r="M310" i="147"/>
  <c r="L310" i="147"/>
  <c r="K310" i="147"/>
  <c r="I310" i="147"/>
  <c r="H310" i="147"/>
  <c r="G310" i="147"/>
  <c r="E310" i="147"/>
  <c r="D310" i="147"/>
  <c r="AC309" i="147"/>
  <c r="AB309" i="147"/>
  <c r="AA309" i="147"/>
  <c r="Y309" i="147"/>
  <c r="X309" i="147"/>
  <c r="W309" i="147"/>
  <c r="U309" i="147"/>
  <c r="T309" i="147"/>
  <c r="S309" i="147"/>
  <c r="Q309" i="147"/>
  <c r="P309" i="147"/>
  <c r="O309" i="147"/>
  <c r="M309" i="147"/>
  <c r="L309" i="147"/>
  <c r="K309" i="147"/>
  <c r="I309" i="147"/>
  <c r="H309" i="147"/>
  <c r="G309" i="147"/>
  <c r="E309" i="147"/>
  <c r="D309" i="147"/>
  <c r="AC308" i="147"/>
  <c r="AB308" i="147"/>
  <c r="AA308" i="147"/>
  <c r="Y308" i="147"/>
  <c r="X308" i="147"/>
  <c r="W308" i="147"/>
  <c r="U308" i="147"/>
  <c r="T308" i="147"/>
  <c r="S308" i="147"/>
  <c r="Q308" i="147"/>
  <c r="P308" i="147"/>
  <c r="O308" i="147"/>
  <c r="M308" i="147"/>
  <c r="L308" i="147"/>
  <c r="K308" i="147"/>
  <c r="I308" i="147"/>
  <c r="H308" i="147"/>
  <c r="G308" i="147"/>
  <c r="E308" i="147"/>
  <c r="D308" i="147"/>
  <c r="AC307" i="147"/>
  <c r="AB307" i="147"/>
  <c r="AA307" i="147"/>
  <c r="Y307" i="147"/>
  <c r="X307" i="147"/>
  <c r="W307" i="147"/>
  <c r="U307" i="147"/>
  <c r="T307" i="147"/>
  <c r="S307" i="147"/>
  <c r="Q307" i="147"/>
  <c r="P307" i="147"/>
  <c r="O307" i="147"/>
  <c r="M307" i="147"/>
  <c r="L307" i="147"/>
  <c r="K307" i="147"/>
  <c r="I307" i="147"/>
  <c r="H307" i="147"/>
  <c r="G307" i="147"/>
  <c r="E307" i="147"/>
  <c r="D307" i="147"/>
  <c r="AC306" i="147"/>
  <c r="AB306" i="147"/>
  <c r="AA306" i="147"/>
  <c r="Y306" i="147"/>
  <c r="X306" i="147"/>
  <c r="W306" i="147"/>
  <c r="U306" i="147"/>
  <c r="T306" i="147"/>
  <c r="S306" i="147"/>
  <c r="Q306" i="147"/>
  <c r="P306" i="147"/>
  <c r="O306" i="147"/>
  <c r="M306" i="147"/>
  <c r="L306" i="147"/>
  <c r="K306" i="147"/>
  <c r="I306" i="147"/>
  <c r="H306" i="147"/>
  <c r="G306" i="147"/>
  <c r="E306" i="147"/>
  <c r="D306" i="147"/>
  <c r="AC305" i="147"/>
  <c r="AB305" i="147"/>
  <c r="AA305" i="147"/>
  <c r="Y305" i="147"/>
  <c r="X305" i="147"/>
  <c r="W305" i="147"/>
  <c r="U305" i="147"/>
  <c r="T305" i="147"/>
  <c r="S305" i="147"/>
  <c r="Q305" i="147"/>
  <c r="P305" i="147"/>
  <c r="O305" i="147"/>
  <c r="M305" i="147"/>
  <c r="L305" i="147"/>
  <c r="K305" i="147"/>
  <c r="I305" i="147"/>
  <c r="H305" i="147"/>
  <c r="G305" i="147"/>
  <c r="E305" i="147"/>
  <c r="D305" i="147"/>
  <c r="AC304" i="147"/>
  <c r="AB304" i="147"/>
  <c r="AA304" i="147"/>
  <c r="Y304" i="147"/>
  <c r="X304" i="147"/>
  <c r="W304" i="147"/>
  <c r="U304" i="147"/>
  <c r="T304" i="147"/>
  <c r="S304" i="147"/>
  <c r="Q304" i="147"/>
  <c r="P304" i="147"/>
  <c r="O304" i="147"/>
  <c r="M304" i="147"/>
  <c r="L304" i="147"/>
  <c r="K304" i="147"/>
  <c r="I304" i="147"/>
  <c r="H304" i="147"/>
  <c r="G304" i="147"/>
  <c r="E304" i="147"/>
  <c r="D304" i="147"/>
  <c r="AC303" i="147"/>
  <c r="AB303" i="147"/>
  <c r="AA303" i="147"/>
  <c r="Y303" i="147"/>
  <c r="X303" i="147"/>
  <c r="W303" i="147"/>
  <c r="U303" i="147"/>
  <c r="T303" i="147"/>
  <c r="S303" i="147"/>
  <c r="Q303" i="147"/>
  <c r="P303" i="147"/>
  <c r="O303" i="147"/>
  <c r="M303" i="147"/>
  <c r="L303" i="147"/>
  <c r="K303" i="147"/>
  <c r="I303" i="147"/>
  <c r="H303" i="147"/>
  <c r="G303" i="147"/>
  <c r="E303" i="147"/>
  <c r="D303" i="147"/>
  <c r="AC302" i="147"/>
  <c r="AB302" i="147"/>
  <c r="AA302" i="147"/>
  <c r="Y302" i="147"/>
  <c r="X302" i="147"/>
  <c r="W302" i="147"/>
  <c r="U302" i="147"/>
  <c r="T302" i="147"/>
  <c r="S302" i="147"/>
  <c r="Q302" i="147"/>
  <c r="P302" i="147"/>
  <c r="O302" i="147"/>
  <c r="M302" i="147"/>
  <c r="L302" i="147"/>
  <c r="K302" i="147"/>
  <c r="I302" i="147"/>
  <c r="H302" i="147"/>
  <c r="G302" i="147"/>
  <c r="E302" i="147"/>
  <c r="D302" i="147"/>
  <c r="AC301" i="147"/>
  <c r="AB301" i="147"/>
  <c r="AA301" i="147"/>
  <c r="Y301" i="147"/>
  <c r="X301" i="147"/>
  <c r="W301" i="147"/>
  <c r="U301" i="147"/>
  <c r="T301" i="147"/>
  <c r="S301" i="147"/>
  <c r="Q301" i="147"/>
  <c r="P301" i="147"/>
  <c r="O301" i="147"/>
  <c r="M301" i="147"/>
  <c r="L301" i="147"/>
  <c r="K301" i="147"/>
  <c r="I301" i="147"/>
  <c r="H301" i="147"/>
  <c r="G301" i="147"/>
  <c r="E301" i="147"/>
  <c r="D301" i="147"/>
  <c r="AC300" i="147"/>
  <c r="AB300" i="147"/>
  <c r="AA300" i="147"/>
  <c r="Y300" i="147"/>
  <c r="X300" i="147"/>
  <c r="W300" i="147"/>
  <c r="U300" i="147"/>
  <c r="T300" i="147"/>
  <c r="S300" i="147"/>
  <c r="Q300" i="147"/>
  <c r="P300" i="147"/>
  <c r="O300" i="147"/>
  <c r="M300" i="147"/>
  <c r="L300" i="147"/>
  <c r="K300" i="147"/>
  <c r="I300" i="147"/>
  <c r="H300" i="147"/>
  <c r="G300" i="147"/>
  <c r="E300" i="147"/>
  <c r="D300" i="147"/>
  <c r="AC299" i="147"/>
  <c r="AB299" i="147"/>
  <c r="AA299" i="147"/>
  <c r="Y299" i="147"/>
  <c r="X299" i="147"/>
  <c r="W299" i="147"/>
  <c r="U299" i="147"/>
  <c r="T299" i="147"/>
  <c r="S299" i="147"/>
  <c r="Q299" i="147"/>
  <c r="P299" i="147"/>
  <c r="O299" i="147"/>
  <c r="M299" i="147"/>
  <c r="L299" i="147"/>
  <c r="K299" i="147"/>
  <c r="I299" i="147"/>
  <c r="H299" i="147"/>
  <c r="G299" i="147"/>
  <c r="E299" i="147"/>
  <c r="D299" i="147"/>
  <c r="AC298" i="147"/>
  <c r="AB298" i="147"/>
  <c r="AA298" i="147"/>
  <c r="Y298" i="147"/>
  <c r="X298" i="147"/>
  <c r="W298" i="147"/>
  <c r="U298" i="147"/>
  <c r="T298" i="147"/>
  <c r="S298" i="147"/>
  <c r="Q298" i="147"/>
  <c r="P298" i="147"/>
  <c r="O298" i="147"/>
  <c r="M298" i="147"/>
  <c r="L298" i="147"/>
  <c r="K298" i="147"/>
  <c r="I298" i="147"/>
  <c r="H298" i="147"/>
  <c r="G298" i="147"/>
  <c r="E298" i="147"/>
  <c r="D298" i="147"/>
  <c r="AC297" i="147"/>
  <c r="AB297" i="147"/>
  <c r="AA297" i="147"/>
  <c r="Y297" i="147"/>
  <c r="X297" i="147"/>
  <c r="W297" i="147"/>
  <c r="U297" i="147"/>
  <c r="T297" i="147"/>
  <c r="S297" i="147"/>
  <c r="Q297" i="147"/>
  <c r="P297" i="147"/>
  <c r="O297" i="147"/>
  <c r="M297" i="147"/>
  <c r="L297" i="147"/>
  <c r="K297" i="147"/>
  <c r="I297" i="147"/>
  <c r="H297" i="147"/>
  <c r="G297" i="147"/>
  <c r="E297" i="147"/>
  <c r="D297" i="147"/>
  <c r="AC296" i="147"/>
  <c r="AB296" i="147"/>
  <c r="AA296" i="147"/>
  <c r="Y296" i="147"/>
  <c r="X296" i="147"/>
  <c r="W296" i="147"/>
  <c r="U296" i="147"/>
  <c r="T296" i="147"/>
  <c r="S296" i="147"/>
  <c r="Q296" i="147"/>
  <c r="P296" i="147"/>
  <c r="O296" i="147"/>
  <c r="M296" i="147"/>
  <c r="L296" i="147"/>
  <c r="K296" i="147"/>
  <c r="I296" i="147"/>
  <c r="H296" i="147"/>
  <c r="G296" i="147"/>
  <c r="E296" i="147"/>
  <c r="D296" i="147"/>
  <c r="AC295" i="147"/>
  <c r="AB295" i="147"/>
  <c r="AA295" i="147"/>
  <c r="Y295" i="147"/>
  <c r="X295" i="147"/>
  <c r="W295" i="147"/>
  <c r="U295" i="147"/>
  <c r="T295" i="147"/>
  <c r="S295" i="147"/>
  <c r="Q295" i="147"/>
  <c r="P295" i="147"/>
  <c r="O295" i="147"/>
  <c r="M295" i="147"/>
  <c r="L295" i="147"/>
  <c r="K295" i="147"/>
  <c r="I295" i="147"/>
  <c r="H295" i="147"/>
  <c r="G295" i="147"/>
  <c r="E295" i="147"/>
  <c r="D295" i="147"/>
  <c r="AC294" i="147"/>
  <c r="AB294" i="147"/>
  <c r="AA294" i="147"/>
  <c r="Y294" i="147"/>
  <c r="X294" i="147"/>
  <c r="W294" i="147"/>
  <c r="U294" i="147"/>
  <c r="T294" i="147"/>
  <c r="S294" i="147"/>
  <c r="Q294" i="147"/>
  <c r="P294" i="147"/>
  <c r="O294" i="147"/>
  <c r="M294" i="147"/>
  <c r="L294" i="147"/>
  <c r="K294" i="147"/>
  <c r="I294" i="147"/>
  <c r="H294" i="147"/>
  <c r="G294" i="147"/>
  <c r="E294" i="147"/>
  <c r="D294" i="147"/>
  <c r="AC293" i="147"/>
  <c r="AB293" i="147"/>
  <c r="AA293" i="147"/>
  <c r="Y293" i="147"/>
  <c r="X293" i="147"/>
  <c r="W293" i="147"/>
  <c r="U293" i="147"/>
  <c r="T293" i="147"/>
  <c r="S293" i="147"/>
  <c r="Q293" i="147"/>
  <c r="P293" i="147"/>
  <c r="O293" i="147"/>
  <c r="M293" i="147"/>
  <c r="L293" i="147"/>
  <c r="K293" i="147"/>
  <c r="I293" i="147"/>
  <c r="H293" i="147"/>
  <c r="G293" i="147"/>
  <c r="E293" i="147"/>
  <c r="D293" i="147"/>
  <c r="AC292" i="147"/>
  <c r="AB292" i="147"/>
  <c r="AA292" i="147"/>
  <c r="Y292" i="147"/>
  <c r="X292" i="147"/>
  <c r="W292" i="147"/>
  <c r="U292" i="147"/>
  <c r="T292" i="147"/>
  <c r="S292" i="147"/>
  <c r="Q292" i="147"/>
  <c r="P292" i="147"/>
  <c r="O292" i="147"/>
  <c r="M292" i="147"/>
  <c r="L292" i="147"/>
  <c r="K292" i="147"/>
  <c r="I292" i="147"/>
  <c r="H292" i="147"/>
  <c r="G292" i="147"/>
  <c r="E292" i="147"/>
  <c r="D292" i="147"/>
  <c r="AC291" i="147"/>
  <c r="AB291" i="147"/>
  <c r="AA291" i="147"/>
  <c r="Y291" i="147"/>
  <c r="X291" i="147"/>
  <c r="W291" i="147"/>
  <c r="U291" i="147"/>
  <c r="T291" i="147"/>
  <c r="S291" i="147"/>
  <c r="Q291" i="147"/>
  <c r="P291" i="147"/>
  <c r="O291" i="147"/>
  <c r="M291" i="147"/>
  <c r="L291" i="147"/>
  <c r="K291" i="147"/>
  <c r="I291" i="147"/>
  <c r="H291" i="147"/>
  <c r="G291" i="147"/>
  <c r="E291" i="147"/>
  <c r="D291" i="147"/>
  <c r="AC290" i="147"/>
  <c r="AB290" i="147"/>
  <c r="AA290" i="147"/>
  <c r="Y290" i="147"/>
  <c r="X290" i="147"/>
  <c r="W290" i="147"/>
  <c r="U290" i="147"/>
  <c r="T290" i="147"/>
  <c r="S290" i="147"/>
  <c r="Q290" i="147"/>
  <c r="P290" i="147"/>
  <c r="O290" i="147"/>
  <c r="M290" i="147"/>
  <c r="L290" i="147"/>
  <c r="K290" i="147"/>
  <c r="I290" i="147"/>
  <c r="H290" i="147"/>
  <c r="G290" i="147"/>
  <c r="E290" i="147"/>
  <c r="D290" i="147"/>
  <c r="AC289" i="147"/>
  <c r="AB289" i="147"/>
  <c r="AA289" i="147"/>
  <c r="Y289" i="147"/>
  <c r="X289" i="147"/>
  <c r="W289" i="147"/>
  <c r="U289" i="147"/>
  <c r="T289" i="147"/>
  <c r="S289" i="147"/>
  <c r="Q289" i="147"/>
  <c r="P289" i="147"/>
  <c r="O289" i="147"/>
  <c r="M289" i="147"/>
  <c r="L289" i="147"/>
  <c r="K289" i="147"/>
  <c r="I289" i="147"/>
  <c r="H289" i="147"/>
  <c r="G289" i="147"/>
  <c r="E289" i="147"/>
  <c r="D289" i="147"/>
  <c r="AC288" i="147"/>
  <c r="AB288" i="147"/>
  <c r="AA288" i="147"/>
  <c r="Y288" i="147"/>
  <c r="X288" i="147"/>
  <c r="W288" i="147"/>
  <c r="U288" i="147"/>
  <c r="T288" i="147"/>
  <c r="S288" i="147"/>
  <c r="Q288" i="147"/>
  <c r="P288" i="147"/>
  <c r="O288" i="147"/>
  <c r="M288" i="147"/>
  <c r="L288" i="147"/>
  <c r="K288" i="147"/>
  <c r="I288" i="147"/>
  <c r="H288" i="147"/>
  <c r="G288" i="147"/>
  <c r="E288" i="147"/>
  <c r="D288" i="147"/>
  <c r="AC287" i="147"/>
  <c r="AB287" i="147"/>
  <c r="AA287" i="147"/>
  <c r="Y287" i="147"/>
  <c r="X287" i="147"/>
  <c r="W287" i="147"/>
  <c r="U287" i="147"/>
  <c r="T287" i="147"/>
  <c r="S287" i="147"/>
  <c r="Q287" i="147"/>
  <c r="P287" i="147"/>
  <c r="O287" i="147"/>
  <c r="M287" i="147"/>
  <c r="L287" i="147"/>
  <c r="K287" i="147"/>
  <c r="I287" i="147"/>
  <c r="H287" i="147"/>
  <c r="G287" i="147"/>
  <c r="E287" i="147"/>
  <c r="D287" i="147"/>
  <c r="AC286" i="147"/>
  <c r="AB286" i="147"/>
  <c r="AA286" i="147"/>
  <c r="Y286" i="147"/>
  <c r="X286" i="147"/>
  <c r="W286" i="147"/>
  <c r="U286" i="147"/>
  <c r="T286" i="147"/>
  <c r="S286" i="147"/>
  <c r="Q286" i="147"/>
  <c r="P286" i="147"/>
  <c r="O286" i="147"/>
  <c r="M286" i="147"/>
  <c r="L286" i="147"/>
  <c r="K286" i="147"/>
  <c r="I286" i="147"/>
  <c r="H286" i="147"/>
  <c r="G286" i="147"/>
  <c r="E286" i="147"/>
  <c r="D286" i="147"/>
  <c r="AC285" i="147"/>
  <c r="AB285" i="147"/>
  <c r="AA285" i="147"/>
  <c r="Y285" i="147"/>
  <c r="X285" i="147"/>
  <c r="W285" i="147"/>
  <c r="U285" i="147"/>
  <c r="T285" i="147"/>
  <c r="S285" i="147"/>
  <c r="Q285" i="147"/>
  <c r="P285" i="147"/>
  <c r="O285" i="147"/>
  <c r="M285" i="147"/>
  <c r="L285" i="147"/>
  <c r="K285" i="147"/>
  <c r="I285" i="147"/>
  <c r="H285" i="147"/>
  <c r="G285" i="147"/>
  <c r="E285" i="147"/>
  <c r="D285" i="147"/>
  <c r="AC284" i="147"/>
  <c r="AB284" i="147"/>
  <c r="AA284" i="147"/>
  <c r="Y284" i="147"/>
  <c r="X284" i="147"/>
  <c r="W284" i="147"/>
  <c r="U284" i="147"/>
  <c r="T284" i="147"/>
  <c r="S284" i="147"/>
  <c r="Q284" i="147"/>
  <c r="P284" i="147"/>
  <c r="O284" i="147"/>
  <c r="M284" i="147"/>
  <c r="L284" i="147"/>
  <c r="K284" i="147"/>
  <c r="I284" i="147"/>
  <c r="H284" i="147"/>
  <c r="G284" i="147"/>
  <c r="E284" i="147"/>
  <c r="D284" i="147"/>
  <c r="AC283" i="147"/>
  <c r="AB283" i="147"/>
  <c r="AA283" i="147"/>
  <c r="Y283" i="147"/>
  <c r="X283" i="147"/>
  <c r="W283" i="147"/>
  <c r="U283" i="147"/>
  <c r="T283" i="147"/>
  <c r="S283" i="147"/>
  <c r="Q283" i="147"/>
  <c r="P283" i="147"/>
  <c r="O283" i="147"/>
  <c r="M283" i="147"/>
  <c r="L283" i="147"/>
  <c r="K283" i="147"/>
  <c r="I283" i="147"/>
  <c r="H283" i="147"/>
  <c r="G283" i="147"/>
  <c r="E283" i="147"/>
  <c r="D283" i="147"/>
  <c r="AC282" i="147"/>
  <c r="AB282" i="147"/>
  <c r="AA282" i="147"/>
  <c r="Y282" i="147"/>
  <c r="X282" i="147"/>
  <c r="W282" i="147"/>
  <c r="U282" i="147"/>
  <c r="T282" i="147"/>
  <c r="S282" i="147"/>
  <c r="Q282" i="147"/>
  <c r="P282" i="147"/>
  <c r="O282" i="147"/>
  <c r="M282" i="147"/>
  <c r="L282" i="147"/>
  <c r="K282" i="147"/>
  <c r="I282" i="147"/>
  <c r="H282" i="147"/>
  <c r="G282" i="147"/>
  <c r="E282" i="147"/>
  <c r="D282" i="147"/>
  <c r="AC281" i="147"/>
  <c r="AB281" i="147"/>
  <c r="AA281" i="147"/>
  <c r="Y281" i="147"/>
  <c r="X281" i="147"/>
  <c r="W281" i="147"/>
  <c r="U281" i="147"/>
  <c r="T281" i="147"/>
  <c r="S281" i="147"/>
  <c r="Q281" i="147"/>
  <c r="P281" i="147"/>
  <c r="O281" i="147"/>
  <c r="M281" i="147"/>
  <c r="L281" i="147"/>
  <c r="K281" i="147"/>
  <c r="I281" i="147"/>
  <c r="H281" i="147"/>
  <c r="G281" i="147"/>
  <c r="E281" i="147"/>
  <c r="D281" i="147"/>
  <c r="AC280" i="147"/>
  <c r="AB280" i="147"/>
  <c r="AA280" i="147"/>
  <c r="Y280" i="147"/>
  <c r="X280" i="147"/>
  <c r="W280" i="147"/>
  <c r="U280" i="147"/>
  <c r="T280" i="147"/>
  <c r="S280" i="147"/>
  <c r="Q280" i="147"/>
  <c r="P280" i="147"/>
  <c r="O280" i="147"/>
  <c r="M280" i="147"/>
  <c r="L280" i="147"/>
  <c r="K280" i="147"/>
  <c r="I280" i="147"/>
  <c r="H280" i="147"/>
  <c r="G280" i="147"/>
  <c r="E280" i="147"/>
  <c r="D280" i="147"/>
  <c r="AC279" i="147"/>
  <c r="AB279" i="147"/>
  <c r="AA279" i="147"/>
  <c r="Y279" i="147"/>
  <c r="X279" i="147"/>
  <c r="W279" i="147"/>
  <c r="U279" i="147"/>
  <c r="T279" i="147"/>
  <c r="S279" i="147"/>
  <c r="Q279" i="147"/>
  <c r="P279" i="147"/>
  <c r="O279" i="147"/>
  <c r="M279" i="147"/>
  <c r="L279" i="147"/>
  <c r="K279" i="147"/>
  <c r="I279" i="147"/>
  <c r="H279" i="147"/>
  <c r="G279" i="147"/>
  <c r="E279" i="147"/>
  <c r="D279" i="147"/>
  <c r="AC278" i="147"/>
  <c r="AB278" i="147"/>
  <c r="AA278" i="147"/>
  <c r="Y278" i="147"/>
  <c r="X278" i="147"/>
  <c r="W278" i="147"/>
  <c r="U278" i="147"/>
  <c r="T278" i="147"/>
  <c r="S278" i="147"/>
  <c r="Q278" i="147"/>
  <c r="P278" i="147"/>
  <c r="O278" i="147"/>
  <c r="M278" i="147"/>
  <c r="L278" i="147"/>
  <c r="K278" i="147"/>
  <c r="I278" i="147"/>
  <c r="H278" i="147"/>
  <c r="G278" i="147"/>
  <c r="E278" i="147"/>
  <c r="D278" i="147"/>
  <c r="AC277" i="147"/>
  <c r="AB277" i="147"/>
  <c r="AA277" i="147"/>
  <c r="Y277" i="147"/>
  <c r="X277" i="147"/>
  <c r="W277" i="147"/>
  <c r="U277" i="147"/>
  <c r="T277" i="147"/>
  <c r="S277" i="147"/>
  <c r="Q277" i="147"/>
  <c r="P277" i="147"/>
  <c r="O277" i="147"/>
  <c r="M277" i="147"/>
  <c r="L277" i="147"/>
  <c r="K277" i="147"/>
  <c r="I277" i="147"/>
  <c r="H277" i="147"/>
  <c r="G277" i="147"/>
  <c r="E277" i="147"/>
  <c r="D277" i="147"/>
  <c r="AC276" i="147"/>
  <c r="AB276" i="147"/>
  <c r="AA276" i="147"/>
  <c r="Y276" i="147"/>
  <c r="X276" i="147"/>
  <c r="W276" i="147"/>
  <c r="U276" i="147"/>
  <c r="T276" i="147"/>
  <c r="S276" i="147"/>
  <c r="Q276" i="147"/>
  <c r="P276" i="147"/>
  <c r="O276" i="147"/>
  <c r="M276" i="147"/>
  <c r="L276" i="147"/>
  <c r="K276" i="147"/>
  <c r="I276" i="147"/>
  <c r="H276" i="147"/>
  <c r="G276" i="147"/>
  <c r="E276" i="147"/>
  <c r="D276" i="147"/>
  <c r="AC275" i="147"/>
  <c r="AB275" i="147"/>
  <c r="AA275" i="147"/>
  <c r="Y275" i="147"/>
  <c r="X275" i="147"/>
  <c r="W275" i="147"/>
  <c r="U275" i="147"/>
  <c r="T275" i="147"/>
  <c r="S275" i="147"/>
  <c r="Q275" i="147"/>
  <c r="P275" i="147"/>
  <c r="O275" i="147"/>
  <c r="M275" i="147"/>
  <c r="L275" i="147"/>
  <c r="K275" i="147"/>
  <c r="I275" i="147"/>
  <c r="H275" i="147"/>
  <c r="G275" i="147"/>
  <c r="E275" i="147"/>
  <c r="D275" i="147"/>
  <c r="AC274" i="147"/>
  <c r="AB274" i="147"/>
  <c r="AA274" i="147"/>
  <c r="Y274" i="147"/>
  <c r="X274" i="147"/>
  <c r="W274" i="147"/>
  <c r="U274" i="147"/>
  <c r="T274" i="147"/>
  <c r="S274" i="147"/>
  <c r="Q274" i="147"/>
  <c r="P274" i="147"/>
  <c r="O274" i="147"/>
  <c r="M274" i="147"/>
  <c r="L274" i="147"/>
  <c r="K274" i="147"/>
  <c r="I274" i="147"/>
  <c r="H274" i="147"/>
  <c r="G274" i="147"/>
  <c r="E274" i="147"/>
  <c r="D274" i="147"/>
  <c r="AC273" i="147"/>
  <c r="AB273" i="147"/>
  <c r="AA273" i="147"/>
  <c r="Y273" i="147"/>
  <c r="X273" i="147"/>
  <c r="W273" i="147"/>
  <c r="U273" i="147"/>
  <c r="T273" i="147"/>
  <c r="S273" i="147"/>
  <c r="Q273" i="147"/>
  <c r="P273" i="147"/>
  <c r="O273" i="147"/>
  <c r="M273" i="147"/>
  <c r="L273" i="147"/>
  <c r="K273" i="147"/>
  <c r="I273" i="147"/>
  <c r="H273" i="147"/>
  <c r="G273" i="147"/>
  <c r="E273" i="147"/>
  <c r="D273" i="147"/>
  <c r="AC272" i="147"/>
  <c r="AB272" i="147"/>
  <c r="AA272" i="147"/>
  <c r="Y272" i="147"/>
  <c r="X272" i="147"/>
  <c r="W272" i="147"/>
  <c r="U272" i="147"/>
  <c r="T272" i="147"/>
  <c r="S272" i="147"/>
  <c r="Q272" i="147"/>
  <c r="P272" i="147"/>
  <c r="O272" i="147"/>
  <c r="M272" i="147"/>
  <c r="L272" i="147"/>
  <c r="K272" i="147"/>
  <c r="I272" i="147"/>
  <c r="H272" i="147"/>
  <c r="G272" i="147"/>
  <c r="E272" i="147"/>
  <c r="D272" i="147"/>
  <c r="AC271" i="147"/>
  <c r="AB271" i="147"/>
  <c r="AA271" i="147"/>
  <c r="Y271" i="147"/>
  <c r="X271" i="147"/>
  <c r="W271" i="147"/>
  <c r="U271" i="147"/>
  <c r="T271" i="147"/>
  <c r="S271" i="147"/>
  <c r="Q271" i="147"/>
  <c r="P271" i="147"/>
  <c r="O271" i="147"/>
  <c r="M271" i="147"/>
  <c r="L271" i="147"/>
  <c r="K271" i="147"/>
  <c r="I271" i="147"/>
  <c r="H271" i="147"/>
  <c r="G271" i="147"/>
  <c r="E271" i="147"/>
  <c r="D271" i="147"/>
  <c r="AC270" i="147"/>
  <c r="AB270" i="147"/>
  <c r="AA270" i="147"/>
  <c r="Y270" i="147"/>
  <c r="X270" i="147"/>
  <c r="W270" i="147"/>
  <c r="U270" i="147"/>
  <c r="T270" i="147"/>
  <c r="S270" i="147"/>
  <c r="Q270" i="147"/>
  <c r="P270" i="147"/>
  <c r="O270" i="147"/>
  <c r="M270" i="147"/>
  <c r="L270" i="147"/>
  <c r="K270" i="147"/>
  <c r="I270" i="147"/>
  <c r="H270" i="147"/>
  <c r="G270" i="147"/>
  <c r="E270" i="147"/>
  <c r="D270" i="147"/>
  <c r="AC269" i="147"/>
  <c r="AB269" i="147"/>
  <c r="AA269" i="147"/>
  <c r="Y269" i="147"/>
  <c r="X269" i="147"/>
  <c r="W269" i="147"/>
  <c r="U269" i="147"/>
  <c r="T269" i="147"/>
  <c r="S269" i="147"/>
  <c r="Q269" i="147"/>
  <c r="P269" i="147"/>
  <c r="O269" i="147"/>
  <c r="M269" i="147"/>
  <c r="L269" i="147"/>
  <c r="K269" i="147"/>
  <c r="I269" i="147"/>
  <c r="H269" i="147"/>
  <c r="G269" i="147"/>
  <c r="E269" i="147"/>
  <c r="D269" i="147"/>
  <c r="AC268" i="147"/>
  <c r="AB268" i="147"/>
  <c r="AA268" i="147"/>
  <c r="Y268" i="147"/>
  <c r="X268" i="147"/>
  <c r="W268" i="147"/>
  <c r="U268" i="147"/>
  <c r="T268" i="147"/>
  <c r="S268" i="147"/>
  <c r="Q268" i="147"/>
  <c r="P268" i="147"/>
  <c r="O268" i="147"/>
  <c r="M268" i="147"/>
  <c r="L268" i="147"/>
  <c r="K268" i="147"/>
  <c r="I268" i="147"/>
  <c r="H268" i="147"/>
  <c r="G268" i="147"/>
  <c r="E268" i="147"/>
  <c r="D268" i="147"/>
  <c r="AC267" i="147"/>
  <c r="AB267" i="147"/>
  <c r="AA267" i="147"/>
  <c r="Y267" i="147"/>
  <c r="X267" i="147"/>
  <c r="W267" i="147"/>
  <c r="U267" i="147"/>
  <c r="T267" i="147"/>
  <c r="S267" i="147"/>
  <c r="Q267" i="147"/>
  <c r="P267" i="147"/>
  <c r="O267" i="147"/>
  <c r="M267" i="147"/>
  <c r="L267" i="147"/>
  <c r="K267" i="147"/>
  <c r="I267" i="147"/>
  <c r="H267" i="147"/>
  <c r="G267" i="147"/>
  <c r="E267" i="147"/>
  <c r="D267" i="147"/>
  <c r="AC266" i="147"/>
  <c r="AB266" i="147"/>
  <c r="AA266" i="147"/>
  <c r="Y266" i="147"/>
  <c r="X266" i="147"/>
  <c r="W266" i="147"/>
  <c r="U266" i="147"/>
  <c r="T266" i="147"/>
  <c r="S266" i="147"/>
  <c r="Q266" i="147"/>
  <c r="P266" i="147"/>
  <c r="O266" i="147"/>
  <c r="M266" i="147"/>
  <c r="L266" i="147"/>
  <c r="K266" i="147"/>
  <c r="I266" i="147"/>
  <c r="H266" i="147"/>
  <c r="G266" i="147"/>
  <c r="E266" i="147"/>
  <c r="D266" i="147"/>
  <c r="AC265" i="147"/>
  <c r="AB265" i="147"/>
  <c r="AA265" i="147"/>
  <c r="Y265" i="147"/>
  <c r="X265" i="147"/>
  <c r="W265" i="147"/>
  <c r="U265" i="147"/>
  <c r="T265" i="147"/>
  <c r="S265" i="147"/>
  <c r="Q265" i="147"/>
  <c r="P265" i="147"/>
  <c r="O265" i="147"/>
  <c r="M265" i="147"/>
  <c r="L265" i="147"/>
  <c r="K265" i="147"/>
  <c r="I265" i="147"/>
  <c r="H265" i="147"/>
  <c r="G265" i="147"/>
  <c r="E265" i="147"/>
  <c r="D265" i="147"/>
  <c r="AC264" i="147"/>
  <c r="AB264" i="147"/>
  <c r="AA264" i="147"/>
  <c r="Y264" i="147"/>
  <c r="X264" i="147"/>
  <c r="W264" i="147"/>
  <c r="U264" i="147"/>
  <c r="T264" i="147"/>
  <c r="S264" i="147"/>
  <c r="Q264" i="147"/>
  <c r="P264" i="147"/>
  <c r="O264" i="147"/>
  <c r="M264" i="147"/>
  <c r="L264" i="147"/>
  <c r="K264" i="147"/>
  <c r="I264" i="147"/>
  <c r="H264" i="147"/>
  <c r="G264" i="147"/>
  <c r="E264" i="147"/>
  <c r="D264" i="147"/>
  <c r="AC263" i="147"/>
  <c r="AB263" i="147"/>
  <c r="AA263" i="147"/>
  <c r="Y263" i="147"/>
  <c r="X263" i="147"/>
  <c r="W263" i="147"/>
  <c r="U263" i="147"/>
  <c r="T263" i="147"/>
  <c r="S263" i="147"/>
  <c r="Q263" i="147"/>
  <c r="P263" i="147"/>
  <c r="O263" i="147"/>
  <c r="M263" i="147"/>
  <c r="L263" i="147"/>
  <c r="K263" i="147"/>
  <c r="I263" i="147"/>
  <c r="H263" i="147"/>
  <c r="G263" i="147"/>
  <c r="E263" i="147"/>
  <c r="D263" i="147"/>
  <c r="AA262" i="147"/>
  <c r="W262" i="147"/>
  <c r="S262" i="147"/>
  <c r="O262" i="147"/>
  <c r="L262" i="147"/>
  <c r="P262" i="147" s="1"/>
  <c r="K262" i="147"/>
  <c r="I262" i="147"/>
  <c r="H262" i="147"/>
  <c r="G262" i="147"/>
  <c r="E262" i="147"/>
  <c r="D262" i="147"/>
  <c r="AC261" i="147"/>
  <c r="AB261" i="147"/>
  <c r="AA261" i="147"/>
  <c r="Y261" i="147"/>
  <c r="X261" i="147"/>
  <c r="W261" i="147"/>
  <c r="U261" i="147"/>
  <c r="T261" i="147"/>
  <c r="S261" i="147"/>
  <c r="Q261" i="147"/>
  <c r="P261" i="147"/>
  <c r="O261" i="147"/>
  <c r="M261" i="147"/>
  <c r="L261" i="147"/>
  <c r="K261" i="147"/>
  <c r="I261" i="147"/>
  <c r="H261" i="147"/>
  <c r="G261" i="147"/>
  <c r="E261" i="147"/>
  <c r="D261" i="147"/>
  <c r="AC260" i="147"/>
  <c r="AB260" i="147"/>
  <c r="AA260" i="147"/>
  <c r="Y260" i="147"/>
  <c r="X260" i="147"/>
  <c r="W260" i="147"/>
  <c r="U260" i="147"/>
  <c r="T260" i="147"/>
  <c r="S260" i="147"/>
  <c r="Q260" i="147"/>
  <c r="P260" i="147"/>
  <c r="O260" i="147"/>
  <c r="M260" i="147"/>
  <c r="L260" i="147"/>
  <c r="K260" i="147"/>
  <c r="I260" i="147"/>
  <c r="H260" i="147"/>
  <c r="G260" i="147"/>
  <c r="E260" i="147"/>
  <c r="D260" i="147"/>
  <c r="AC259" i="147"/>
  <c r="AB259" i="147"/>
  <c r="AA259" i="147"/>
  <c r="Y259" i="147"/>
  <c r="X259" i="147"/>
  <c r="W259" i="147"/>
  <c r="U259" i="147"/>
  <c r="T259" i="147"/>
  <c r="S259" i="147"/>
  <c r="Q259" i="147"/>
  <c r="P259" i="147"/>
  <c r="O259" i="147"/>
  <c r="M259" i="147"/>
  <c r="L259" i="147"/>
  <c r="K259" i="147"/>
  <c r="I259" i="147"/>
  <c r="H259" i="147"/>
  <c r="G259" i="147"/>
  <c r="E259" i="147"/>
  <c r="D259" i="147"/>
  <c r="AC258" i="147"/>
  <c r="AB258" i="147"/>
  <c r="AA258" i="147"/>
  <c r="Y258" i="147"/>
  <c r="X258" i="147"/>
  <c r="W258" i="147"/>
  <c r="U258" i="147"/>
  <c r="T258" i="147"/>
  <c r="S258" i="147"/>
  <c r="Q258" i="147"/>
  <c r="P258" i="147"/>
  <c r="O258" i="147"/>
  <c r="M258" i="147"/>
  <c r="L258" i="147"/>
  <c r="K258" i="147"/>
  <c r="I258" i="147"/>
  <c r="H258" i="147"/>
  <c r="G258" i="147"/>
  <c r="E258" i="147"/>
  <c r="D258" i="147"/>
  <c r="AC257" i="147"/>
  <c r="AB257" i="147"/>
  <c r="AA257" i="147"/>
  <c r="Y257" i="147"/>
  <c r="X257" i="147"/>
  <c r="W257" i="147"/>
  <c r="U257" i="147"/>
  <c r="T257" i="147"/>
  <c r="S257" i="147"/>
  <c r="Q257" i="147"/>
  <c r="P257" i="147"/>
  <c r="O257" i="147"/>
  <c r="M257" i="147"/>
  <c r="L257" i="147"/>
  <c r="K257" i="147"/>
  <c r="I257" i="147"/>
  <c r="H257" i="147"/>
  <c r="G257" i="147"/>
  <c r="E257" i="147"/>
  <c r="D257" i="147"/>
  <c r="AC256" i="147"/>
  <c r="AB256" i="147"/>
  <c r="AA256" i="147"/>
  <c r="Y256" i="147"/>
  <c r="X256" i="147"/>
  <c r="W256" i="147"/>
  <c r="U256" i="147"/>
  <c r="T256" i="147"/>
  <c r="S256" i="147"/>
  <c r="Q256" i="147"/>
  <c r="P256" i="147"/>
  <c r="O256" i="147"/>
  <c r="M256" i="147"/>
  <c r="L256" i="147"/>
  <c r="K256" i="147"/>
  <c r="I256" i="147"/>
  <c r="H256" i="147"/>
  <c r="G256" i="147"/>
  <c r="E256" i="147"/>
  <c r="D256" i="147"/>
  <c r="AC255" i="147"/>
  <c r="AB255" i="147"/>
  <c r="AA255" i="147"/>
  <c r="Y255" i="147"/>
  <c r="X255" i="147"/>
  <c r="W255" i="147"/>
  <c r="U255" i="147"/>
  <c r="T255" i="147"/>
  <c r="S255" i="147"/>
  <c r="Q255" i="147"/>
  <c r="P255" i="147"/>
  <c r="O255" i="147"/>
  <c r="M255" i="147"/>
  <c r="L255" i="147"/>
  <c r="K255" i="147"/>
  <c r="I255" i="147"/>
  <c r="H255" i="147"/>
  <c r="G255" i="147"/>
  <c r="E255" i="147"/>
  <c r="D255" i="147"/>
  <c r="AC254" i="147"/>
  <c r="AB254" i="147"/>
  <c r="AA254" i="147"/>
  <c r="Y254" i="147"/>
  <c r="X254" i="147"/>
  <c r="W254" i="147"/>
  <c r="U254" i="147"/>
  <c r="T254" i="147"/>
  <c r="S254" i="147"/>
  <c r="Q254" i="147"/>
  <c r="P254" i="147"/>
  <c r="O254" i="147"/>
  <c r="M254" i="147"/>
  <c r="L254" i="147"/>
  <c r="K254" i="147"/>
  <c r="I254" i="147"/>
  <c r="H254" i="147"/>
  <c r="G254" i="147"/>
  <c r="E254" i="147"/>
  <c r="D254" i="147"/>
  <c r="AC253" i="147"/>
  <c r="AB253" i="147"/>
  <c r="AA253" i="147"/>
  <c r="Y253" i="147"/>
  <c r="X253" i="147"/>
  <c r="W253" i="147"/>
  <c r="U253" i="147"/>
  <c r="T253" i="147"/>
  <c r="S253" i="147"/>
  <c r="Q253" i="147"/>
  <c r="P253" i="147"/>
  <c r="O253" i="147"/>
  <c r="M253" i="147"/>
  <c r="L253" i="147"/>
  <c r="K253" i="147"/>
  <c r="I253" i="147"/>
  <c r="H253" i="147"/>
  <c r="G253" i="147"/>
  <c r="E253" i="147"/>
  <c r="D253" i="147"/>
  <c r="AC252" i="147"/>
  <c r="AB252" i="147"/>
  <c r="AA252" i="147"/>
  <c r="Y252" i="147"/>
  <c r="X252" i="147"/>
  <c r="W252" i="147"/>
  <c r="U252" i="147"/>
  <c r="T252" i="147"/>
  <c r="S252" i="147"/>
  <c r="Q252" i="147"/>
  <c r="P252" i="147"/>
  <c r="O252" i="147"/>
  <c r="M252" i="147"/>
  <c r="L252" i="147"/>
  <c r="K252" i="147"/>
  <c r="I252" i="147"/>
  <c r="H252" i="147"/>
  <c r="G252" i="147"/>
  <c r="E252" i="147"/>
  <c r="D252" i="147"/>
  <c r="AC251" i="147"/>
  <c r="AB251" i="147"/>
  <c r="AA251" i="147"/>
  <c r="Y251" i="147"/>
  <c r="X251" i="147"/>
  <c r="W251" i="147"/>
  <c r="U251" i="147"/>
  <c r="T251" i="147"/>
  <c r="S251" i="147"/>
  <c r="Q251" i="147"/>
  <c r="P251" i="147"/>
  <c r="O251" i="147"/>
  <c r="M251" i="147"/>
  <c r="L251" i="147"/>
  <c r="K251" i="147"/>
  <c r="I251" i="147"/>
  <c r="H251" i="147"/>
  <c r="G251" i="147"/>
  <c r="E251" i="147"/>
  <c r="D251" i="147"/>
  <c r="AC250" i="147"/>
  <c r="AB250" i="147"/>
  <c r="AA250" i="147"/>
  <c r="Y250" i="147"/>
  <c r="X250" i="147"/>
  <c r="W250" i="147"/>
  <c r="U250" i="147"/>
  <c r="T250" i="147"/>
  <c r="S250" i="147"/>
  <c r="Q250" i="147"/>
  <c r="P250" i="147"/>
  <c r="O250" i="147"/>
  <c r="M250" i="147"/>
  <c r="L250" i="147"/>
  <c r="K250" i="147"/>
  <c r="I250" i="147"/>
  <c r="H250" i="147"/>
  <c r="G250" i="147"/>
  <c r="E250" i="147"/>
  <c r="D250" i="147"/>
  <c r="AC249" i="147"/>
  <c r="AB249" i="147"/>
  <c r="AA249" i="147"/>
  <c r="Y249" i="147"/>
  <c r="X249" i="147"/>
  <c r="W249" i="147"/>
  <c r="U249" i="147"/>
  <c r="T249" i="147"/>
  <c r="S249" i="147"/>
  <c r="Q249" i="147"/>
  <c r="P249" i="147"/>
  <c r="O249" i="147"/>
  <c r="M249" i="147"/>
  <c r="L249" i="147"/>
  <c r="K249" i="147"/>
  <c r="I249" i="147"/>
  <c r="H249" i="147"/>
  <c r="G249" i="147"/>
  <c r="E249" i="147"/>
  <c r="D249" i="147"/>
  <c r="AC248" i="147"/>
  <c r="AB248" i="147"/>
  <c r="AA248" i="147"/>
  <c r="Y248" i="147"/>
  <c r="X248" i="147"/>
  <c r="W248" i="147"/>
  <c r="U248" i="147"/>
  <c r="T248" i="147"/>
  <c r="S248" i="147"/>
  <c r="Q248" i="147"/>
  <c r="P248" i="147"/>
  <c r="O248" i="147"/>
  <c r="M248" i="147"/>
  <c r="L248" i="147"/>
  <c r="K248" i="147"/>
  <c r="I248" i="147"/>
  <c r="H248" i="147"/>
  <c r="G248" i="147"/>
  <c r="E248" i="147"/>
  <c r="D248" i="147"/>
  <c r="AC247" i="147"/>
  <c r="AB247" i="147"/>
  <c r="AA247" i="147"/>
  <c r="Y247" i="147"/>
  <c r="X247" i="147"/>
  <c r="W247" i="147"/>
  <c r="U247" i="147"/>
  <c r="T247" i="147"/>
  <c r="S247" i="147"/>
  <c r="Q247" i="147"/>
  <c r="P247" i="147"/>
  <c r="O247" i="147"/>
  <c r="M247" i="147"/>
  <c r="L247" i="147"/>
  <c r="K247" i="147"/>
  <c r="I247" i="147"/>
  <c r="H247" i="147"/>
  <c r="G247" i="147"/>
  <c r="E247" i="147"/>
  <c r="D247" i="147"/>
  <c r="AC246" i="147"/>
  <c r="AB246" i="147"/>
  <c r="AA246" i="147"/>
  <c r="Y246" i="147"/>
  <c r="X246" i="147"/>
  <c r="W246" i="147"/>
  <c r="U246" i="147"/>
  <c r="T246" i="147"/>
  <c r="S246" i="147"/>
  <c r="Q246" i="147"/>
  <c r="P246" i="147"/>
  <c r="O246" i="147"/>
  <c r="M246" i="147"/>
  <c r="L246" i="147"/>
  <c r="K246" i="147"/>
  <c r="I246" i="147"/>
  <c r="H246" i="147"/>
  <c r="G246" i="147"/>
  <c r="E246" i="147"/>
  <c r="D246" i="147"/>
  <c r="AC245" i="147"/>
  <c r="AB245" i="147"/>
  <c r="AA245" i="147"/>
  <c r="Y245" i="147"/>
  <c r="X245" i="147"/>
  <c r="W245" i="147"/>
  <c r="U245" i="147"/>
  <c r="T245" i="147"/>
  <c r="S245" i="147"/>
  <c r="Q245" i="147"/>
  <c r="P245" i="147"/>
  <c r="O245" i="147"/>
  <c r="M245" i="147"/>
  <c r="L245" i="147"/>
  <c r="K245" i="147"/>
  <c r="I245" i="147"/>
  <c r="H245" i="147"/>
  <c r="G245" i="147"/>
  <c r="E245" i="147"/>
  <c r="D245" i="147"/>
  <c r="AC244" i="147"/>
  <c r="AB244" i="147"/>
  <c r="AA244" i="147"/>
  <c r="Y244" i="147"/>
  <c r="X244" i="147"/>
  <c r="W244" i="147"/>
  <c r="U244" i="147"/>
  <c r="T244" i="147"/>
  <c r="S244" i="147"/>
  <c r="Q244" i="147"/>
  <c r="P244" i="147"/>
  <c r="O244" i="147"/>
  <c r="M244" i="147"/>
  <c r="L244" i="147"/>
  <c r="K244" i="147"/>
  <c r="I244" i="147"/>
  <c r="H244" i="147"/>
  <c r="G244" i="147"/>
  <c r="E244" i="147"/>
  <c r="D244" i="147"/>
  <c r="AC243" i="147"/>
  <c r="AB243" i="147"/>
  <c r="AA243" i="147"/>
  <c r="Y243" i="147"/>
  <c r="X243" i="147"/>
  <c r="W243" i="147"/>
  <c r="U243" i="147"/>
  <c r="T243" i="147"/>
  <c r="S243" i="147"/>
  <c r="Q243" i="147"/>
  <c r="P243" i="147"/>
  <c r="O243" i="147"/>
  <c r="M243" i="147"/>
  <c r="L243" i="147"/>
  <c r="K243" i="147"/>
  <c r="I243" i="147"/>
  <c r="H243" i="147"/>
  <c r="G243" i="147"/>
  <c r="E243" i="147"/>
  <c r="D243" i="147"/>
  <c r="AC242" i="147"/>
  <c r="AB242" i="147"/>
  <c r="AA242" i="147"/>
  <c r="Y242" i="147"/>
  <c r="X242" i="147"/>
  <c r="W242" i="147"/>
  <c r="U242" i="147"/>
  <c r="T242" i="147"/>
  <c r="S242" i="147"/>
  <c r="Q242" i="147"/>
  <c r="P242" i="147"/>
  <c r="O242" i="147"/>
  <c r="M242" i="147"/>
  <c r="L242" i="147"/>
  <c r="K242" i="147"/>
  <c r="I242" i="147"/>
  <c r="H242" i="147"/>
  <c r="G242" i="147"/>
  <c r="E242" i="147"/>
  <c r="D242" i="147"/>
  <c r="AC241" i="147"/>
  <c r="AB241" i="147"/>
  <c r="AA241" i="147"/>
  <c r="Y241" i="147"/>
  <c r="X241" i="147"/>
  <c r="W241" i="147"/>
  <c r="U241" i="147"/>
  <c r="T241" i="147"/>
  <c r="S241" i="147"/>
  <c r="Q241" i="147"/>
  <c r="P241" i="147"/>
  <c r="O241" i="147"/>
  <c r="M241" i="147"/>
  <c r="L241" i="147"/>
  <c r="K241" i="147"/>
  <c r="I241" i="147"/>
  <c r="H241" i="147"/>
  <c r="G241" i="147"/>
  <c r="E241" i="147"/>
  <c r="D241" i="147"/>
  <c r="AC240" i="147"/>
  <c r="AB240" i="147"/>
  <c r="AA240" i="147"/>
  <c r="Y240" i="147"/>
  <c r="X240" i="147"/>
  <c r="W240" i="147"/>
  <c r="U240" i="147"/>
  <c r="T240" i="147"/>
  <c r="S240" i="147"/>
  <c r="Q240" i="147"/>
  <c r="P240" i="147"/>
  <c r="O240" i="147"/>
  <c r="M240" i="147"/>
  <c r="L240" i="147"/>
  <c r="K240" i="147"/>
  <c r="I240" i="147"/>
  <c r="H240" i="147"/>
  <c r="G240" i="147"/>
  <c r="E240" i="147"/>
  <c r="D240" i="147"/>
  <c r="AC239" i="147"/>
  <c r="AB239" i="147"/>
  <c r="AA239" i="147"/>
  <c r="Y239" i="147"/>
  <c r="X239" i="147"/>
  <c r="W239" i="147"/>
  <c r="U239" i="147"/>
  <c r="T239" i="147"/>
  <c r="S239" i="147"/>
  <c r="Q239" i="147"/>
  <c r="P239" i="147"/>
  <c r="O239" i="147"/>
  <c r="M239" i="147"/>
  <c r="L239" i="147"/>
  <c r="K239" i="147"/>
  <c r="I239" i="147"/>
  <c r="H239" i="147"/>
  <c r="G239" i="147"/>
  <c r="E239" i="147"/>
  <c r="D239" i="147"/>
  <c r="AC238" i="147"/>
  <c r="AB238" i="147"/>
  <c r="AA238" i="147"/>
  <c r="Y238" i="147"/>
  <c r="X238" i="147"/>
  <c r="W238" i="147"/>
  <c r="U238" i="147"/>
  <c r="T238" i="147"/>
  <c r="S238" i="147"/>
  <c r="Q238" i="147"/>
  <c r="P238" i="147"/>
  <c r="O238" i="147"/>
  <c r="M238" i="147"/>
  <c r="L238" i="147"/>
  <c r="K238" i="147"/>
  <c r="I238" i="147"/>
  <c r="H238" i="147"/>
  <c r="G238" i="147"/>
  <c r="E238" i="147"/>
  <c r="D238" i="147"/>
  <c r="AC237" i="147"/>
  <c r="AB237" i="147"/>
  <c r="AA237" i="147"/>
  <c r="Y237" i="147"/>
  <c r="X237" i="147"/>
  <c r="W237" i="147"/>
  <c r="U237" i="147"/>
  <c r="T237" i="147"/>
  <c r="S237" i="147"/>
  <c r="Q237" i="147"/>
  <c r="P237" i="147"/>
  <c r="O237" i="147"/>
  <c r="M237" i="147"/>
  <c r="L237" i="147"/>
  <c r="K237" i="147"/>
  <c r="I237" i="147"/>
  <c r="H237" i="147"/>
  <c r="G237" i="147"/>
  <c r="E237" i="147"/>
  <c r="D237" i="147"/>
  <c r="AC236" i="147"/>
  <c r="AB236" i="147"/>
  <c r="AA236" i="147"/>
  <c r="Y236" i="147"/>
  <c r="X236" i="147"/>
  <c r="W236" i="147"/>
  <c r="U236" i="147"/>
  <c r="T236" i="147"/>
  <c r="S236" i="147"/>
  <c r="Q236" i="147"/>
  <c r="P236" i="147"/>
  <c r="O236" i="147"/>
  <c r="M236" i="147"/>
  <c r="L236" i="147"/>
  <c r="K236" i="147"/>
  <c r="I236" i="147"/>
  <c r="H236" i="147"/>
  <c r="G236" i="147"/>
  <c r="E236" i="147"/>
  <c r="D236" i="147"/>
  <c r="AC235" i="147"/>
  <c r="AB235" i="147"/>
  <c r="AA235" i="147"/>
  <c r="Y235" i="147"/>
  <c r="X235" i="147"/>
  <c r="W235" i="147"/>
  <c r="U235" i="147"/>
  <c r="T235" i="147"/>
  <c r="S235" i="147"/>
  <c r="Q235" i="147"/>
  <c r="P235" i="147"/>
  <c r="O235" i="147"/>
  <c r="M235" i="147"/>
  <c r="L235" i="147"/>
  <c r="K235" i="147"/>
  <c r="I235" i="147"/>
  <c r="H235" i="147"/>
  <c r="G235" i="147"/>
  <c r="E235" i="147"/>
  <c r="D235" i="147"/>
  <c r="AC234" i="147"/>
  <c r="AB234" i="147"/>
  <c r="AA234" i="147"/>
  <c r="Y234" i="147"/>
  <c r="X234" i="147"/>
  <c r="W234" i="147"/>
  <c r="U234" i="147"/>
  <c r="T234" i="147"/>
  <c r="S234" i="147"/>
  <c r="Q234" i="147"/>
  <c r="P234" i="147"/>
  <c r="O234" i="147"/>
  <c r="M234" i="147"/>
  <c r="L234" i="147"/>
  <c r="K234" i="147"/>
  <c r="I234" i="147"/>
  <c r="H234" i="147"/>
  <c r="G234" i="147"/>
  <c r="E234" i="147"/>
  <c r="D234" i="147"/>
  <c r="AC233" i="147"/>
  <c r="AB233" i="147"/>
  <c r="AA233" i="147"/>
  <c r="Y233" i="147"/>
  <c r="X233" i="147"/>
  <c r="W233" i="147"/>
  <c r="U233" i="147"/>
  <c r="T233" i="147"/>
  <c r="S233" i="147"/>
  <c r="Q233" i="147"/>
  <c r="P233" i="147"/>
  <c r="O233" i="147"/>
  <c r="M233" i="147"/>
  <c r="L233" i="147"/>
  <c r="K233" i="147"/>
  <c r="I233" i="147"/>
  <c r="H233" i="147"/>
  <c r="G233" i="147"/>
  <c r="E233" i="147"/>
  <c r="D233" i="147"/>
  <c r="AC232" i="147"/>
  <c r="AB232" i="147"/>
  <c r="AA232" i="147"/>
  <c r="Y232" i="147"/>
  <c r="X232" i="147"/>
  <c r="W232" i="147"/>
  <c r="U232" i="147"/>
  <c r="T232" i="147"/>
  <c r="S232" i="147"/>
  <c r="Q232" i="147"/>
  <c r="P232" i="147"/>
  <c r="O232" i="147"/>
  <c r="M232" i="147"/>
  <c r="L232" i="147"/>
  <c r="K232" i="147"/>
  <c r="I232" i="147"/>
  <c r="H232" i="147"/>
  <c r="G232" i="147"/>
  <c r="E232" i="147"/>
  <c r="D232" i="147"/>
  <c r="AC231" i="147"/>
  <c r="AB231" i="147"/>
  <c r="AA231" i="147"/>
  <c r="Y231" i="147"/>
  <c r="X231" i="147"/>
  <c r="W231" i="147"/>
  <c r="U231" i="147"/>
  <c r="T231" i="147"/>
  <c r="S231" i="147"/>
  <c r="Q231" i="147"/>
  <c r="P231" i="147"/>
  <c r="O231" i="147"/>
  <c r="M231" i="147"/>
  <c r="L231" i="147"/>
  <c r="K231" i="147"/>
  <c r="I231" i="147"/>
  <c r="H231" i="147"/>
  <c r="G231" i="147"/>
  <c r="E231" i="147"/>
  <c r="D231" i="147"/>
  <c r="AC230" i="147"/>
  <c r="AB230" i="147"/>
  <c r="AA230" i="147"/>
  <c r="Y230" i="147"/>
  <c r="X230" i="147"/>
  <c r="W230" i="147"/>
  <c r="U230" i="147"/>
  <c r="T230" i="147"/>
  <c r="S230" i="147"/>
  <c r="Q230" i="147"/>
  <c r="P230" i="147"/>
  <c r="O230" i="147"/>
  <c r="M230" i="147"/>
  <c r="L230" i="147"/>
  <c r="K230" i="147"/>
  <c r="I230" i="147"/>
  <c r="H230" i="147"/>
  <c r="G230" i="147"/>
  <c r="E230" i="147"/>
  <c r="D230" i="147"/>
  <c r="AC229" i="147"/>
  <c r="AB229" i="147"/>
  <c r="AA229" i="147"/>
  <c r="Y229" i="147"/>
  <c r="X229" i="147"/>
  <c r="W229" i="147"/>
  <c r="U229" i="147"/>
  <c r="T229" i="147"/>
  <c r="S229" i="147"/>
  <c r="Q229" i="147"/>
  <c r="P229" i="147"/>
  <c r="O229" i="147"/>
  <c r="M229" i="147"/>
  <c r="L229" i="147"/>
  <c r="K229" i="147"/>
  <c r="I229" i="147"/>
  <c r="H229" i="147"/>
  <c r="G229" i="147"/>
  <c r="E229" i="147"/>
  <c r="D229" i="147"/>
  <c r="AC228" i="147"/>
  <c r="AB228" i="147"/>
  <c r="AA228" i="147"/>
  <c r="Y228" i="147"/>
  <c r="X228" i="147"/>
  <c r="W228" i="147"/>
  <c r="U228" i="147"/>
  <c r="T228" i="147"/>
  <c r="S228" i="147"/>
  <c r="Q228" i="147"/>
  <c r="P228" i="147"/>
  <c r="O228" i="147"/>
  <c r="M228" i="147"/>
  <c r="L228" i="147"/>
  <c r="K228" i="147"/>
  <c r="I228" i="147"/>
  <c r="H228" i="147"/>
  <c r="G228" i="147"/>
  <c r="E228" i="147"/>
  <c r="D228" i="147"/>
  <c r="AC227" i="147"/>
  <c r="AB227" i="147"/>
  <c r="AA227" i="147"/>
  <c r="Y227" i="147"/>
  <c r="X227" i="147"/>
  <c r="W227" i="147"/>
  <c r="U227" i="147"/>
  <c r="T227" i="147"/>
  <c r="S227" i="147"/>
  <c r="Q227" i="147"/>
  <c r="P227" i="147"/>
  <c r="O227" i="147"/>
  <c r="M227" i="147"/>
  <c r="L227" i="147"/>
  <c r="K227" i="147"/>
  <c r="I227" i="147"/>
  <c r="H227" i="147"/>
  <c r="G227" i="147"/>
  <c r="E227" i="147"/>
  <c r="D227" i="147"/>
  <c r="AC226" i="147"/>
  <c r="AB226" i="147"/>
  <c r="AA226" i="147"/>
  <c r="Y226" i="147"/>
  <c r="X226" i="147"/>
  <c r="W226" i="147"/>
  <c r="U226" i="147"/>
  <c r="T226" i="147"/>
  <c r="S226" i="147"/>
  <c r="Q226" i="147"/>
  <c r="P226" i="147"/>
  <c r="O226" i="147"/>
  <c r="M226" i="147"/>
  <c r="L226" i="147"/>
  <c r="K226" i="147"/>
  <c r="I226" i="147"/>
  <c r="H226" i="147"/>
  <c r="G226" i="147"/>
  <c r="E226" i="147"/>
  <c r="D226" i="147"/>
  <c r="AC225" i="147"/>
  <c r="AB225" i="147"/>
  <c r="AA225" i="147"/>
  <c r="Y225" i="147"/>
  <c r="X225" i="147"/>
  <c r="W225" i="147"/>
  <c r="U225" i="147"/>
  <c r="T225" i="147"/>
  <c r="S225" i="147"/>
  <c r="Q225" i="147"/>
  <c r="P225" i="147"/>
  <c r="O225" i="147"/>
  <c r="M225" i="147"/>
  <c r="L225" i="147"/>
  <c r="K225" i="147"/>
  <c r="I225" i="147"/>
  <c r="H225" i="147"/>
  <c r="G225" i="147"/>
  <c r="E225" i="147"/>
  <c r="D225" i="147"/>
  <c r="AC224" i="147"/>
  <c r="AB224" i="147"/>
  <c r="AA224" i="147"/>
  <c r="Y224" i="147"/>
  <c r="X224" i="147"/>
  <c r="W224" i="147"/>
  <c r="U224" i="147"/>
  <c r="T224" i="147"/>
  <c r="S224" i="147"/>
  <c r="Q224" i="147"/>
  <c r="P224" i="147"/>
  <c r="O224" i="147"/>
  <c r="M224" i="147"/>
  <c r="L224" i="147"/>
  <c r="K224" i="147"/>
  <c r="I224" i="147"/>
  <c r="H224" i="147"/>
  <c r="G224" i="147"/>
  <c r="E224" i="147"/>
  <c r="D224" i="147"/>
  <c r="AC223" i="147"/>
  <c r="AB223" i="147"/>
  <c r="AA223" i="147"/>
  <c r="Y223" i="147"/>
  <c r="X223" i="147"/>
  <c r="W223" i="147"/>
  <c r="U223" i="147"/>
  <c r="T223" i="147"/>
  <c r="S223" i="147"/>
  <c r="Q223" i="147"/>
  <c r="P223" i="147"/>
  <c r="O223" i="147"/>
  <c r="M223" i="147"/>
  <c r="L223" i="147"/>
  <c r="K223" i="147"/>
  <c r="I223" i="147"/>
  <c r="H223" i="147"/>
  <c r="G223" i="147"/>
  <c r="E223" i="147"/>
  <c r="D223" i="147"/>
  <c r="AC222" i="147"/>
  <c r="AB222" i="147"/>
  <c r="AA222" i="147"/>
  <c r="Y222" i="147"/>
  <c r="X222" i="147"/>
  <c r="W222" i="147"/>
  <c r="U222" i="147"/>
  <c r="T222" i="147"/>
  <c r="S222" i="147"/>
  <c r="Q222" i="147"/>
  <c r="P222" i="147"/>
  <c r="O222" i="147"/>
  <c r="M222" i="147"/>
  <c r="L222" i="147"/>
  <c r="K222" i="147"/>
  <c r="I222" i="147"/>
  <c r="H222" i="147"/>
  <c r="G222" i="147"/>
  <c r="E222" i="147"/>
  <c r="D222" i="147"/>
  <c r="AC221" i="147"/>
  <c r="AB221" i="147"/>
  <c r="AA221" i="147"/>
  <c r="Y221" i="147"/>
  <c r="X221" i="147"/>
  <c r="W221" i="147"/>
  <c r="U221" i="147"/>
  <c r="T221" i="147"/>
  <c r="S221" i="147"/>
  <c r="Q221" i="147"/>
  <c r="P221" i="147"/>
  <c r="O221" i="147"/>
  <c r="M221" i="147"/>
  <c r="L221" i="147"/>
  <c r="K221" i="147"/>
  <c r="I221" i="147"/>
  <c r="H221" i="147"/>
  <c r="G221" i="147"/>
  <c r="E221" i="147"/>
  <c r="D221" i="147"/>
  <c r="AC220" i="147"/>
  <c r="AB220" i="147"/>
  <c r="AA220" i="147"/>
  <c r="Y220" i="147"/>
  <c r="X220" i="147"/>
  <c r="W220" i="147"/>
  <c r="U220" i="147"/>
  <c r="T220" i="147"/>
  <c r="S220" i="147"/>
  <c r="Q220" i="147"/>
  <c r="P220" i="147"/>
  <c r="O220" i="147"/>
  <c r="M220" i="147"/>
  <c r="L220" i="147"/>
  <c r="K220" i="147"/>
  <c r="I220" i="147"/>
  <c r="H220" i="147"/>
  <c r="G220" i="147"/>
  <c r="E220" i="147"/>
  <c r="D220" i="147"/>
  <c r="AC219" i="147"/>
  <c r="AB219" i="147"/>
  <c r="AA219" i="147"/>
  <c r="Y219" i="147"/>
  <c r="X219" i="147"/>
  <c r="W219" i="147"/>
  <c r="U219" i="147"/>
  <c r="T219" i="147"/>
  <c r="S219" i="147"/>
  <c r="Q219" i="147"/>
  <c r="P219" i="147"/>
  <c r="O219" i="147"/>
  <c r="M219" i="147"/>
  <c r="L219" i="147"/>
  <c r="K219" i="147"/>
  <c r="I219" i="147"/>
  <c r="H219" i="147"/>
  <c r="G219" i="147"/>
  <c r="E219" i="147"/>
  <c r="D219" i="147"/>
  <c r="AC218" i="147"/>
  <c r="AB218" i="147"/>
  <c r="AA218" i="147"/>
  <c r="Y218" i="147"/>
  <c r="X218" i="147"/>
  <c r="W218" i="147"/>
  <c r="U218" i="147"/>
  <c r="T218" i="147"/>
  <c r="S218" i="147"/>
  <c r="Q218" i="147"/>
  <c r="P218" i="147"/>
  <c r="O218" i="147"/>
  <c r="M218" i="147"/>
  <c r="L218" i="147"/>
  <c r="K218" i="147"/>
  <c r="I218" i="147"/>
  <c r="H218" i="147"/>
  <c r="G218" i="147"/>
  <c r="E218" i="147"/>
  <c r="D218" i="147"/>
  <c r="AC217" i="147"/>
  <c r="AB217" i="147"/>
  <c r="AA217" i="147"/>
  <c r="Y217" i="147"/>
  <c r="X217" i="147"/>
  <c r="W217" i="147"/>
  <c r="U217" i="147"/>
  <c r="T217" i="147"/>
  <c r="S217" i="147"/>
  <c r="Q217" i="147"/>
  <c r="P217" i="147"/>
  <c r="O217" i="147"/>
  <c r="M217" i="147"/>
  <c r="L217" i="147"/>
  <c r="K217" i="147"/>
  <c r="I217" i="147"/>
  <c r="H217" i="147"/>
  <c r="G217" i="147"/>
  <c r="E217" i="147"/>
  <c r="D217" i="147"/>
  <c r="AC216" i="147"/>
  <c r="AB216" i="147"/>
  <c r="AA216" i="147"/>
  <c r="Y216" i="147"/>
  <c r="X216" i="147"/>
  <c r="W216" i="147"/>
  <c r="U216" i="147"/>
  <c r="T216" i="147"/>
  <c r="S216" i="147"/>
  <c r="Q216" i="147"/>
  <c r="P216" i="147"/>
  <c r="O216" i="147"/>
  <c r="M216" i="147"/>
  <c r="L216" i="147"/>
  <c r="K216" i="147"/>
  <c r="I216" i="147"/>
  <c r="H216" i="147"/>
  <c r="G216" i="147"/>
  <c r="E216" i="147"/>
  <c r="D216" i="147"/>
  <c r="AC215" i="147"/>
  <c r="AB215" i="147"/>
  <c r="AA215" i="147"/>
  <c r="Y215" i="147"/>
  <c r="X215" i="147"/>
  <c r="W215" i="147"/>
  <c r="U215" i="147"/>
  <c r="T215" i="147"/>
  <c r="S215" i="147"/>
  <c r="Q215" i="147"/>
  <c r="P215" i="147"/>
  <c r="O215" i="147"/>
  <c r="M215" i="147"/>
  <c r="L215" i="147"/>
  <c r="K215" i="147"/>
  <c r="I215" i="147"/>
  <c r="H215" i="147"/>
  <c r="G215" i="147"/>
  <c r="E215" i="147"/>
  <c r="D215" i="147"/>
  <c r="AC214" i="147"/>
  <c r="AB214" i="147"/>
  <c r="AA214" i="147"/>
  <c r="Y214" i="147"/>
  <c r="X214" i="147"/>
  <c r="W214" i="147"/>
  <c r="U214" i="147"/>
  <c r="T214" i="147"/>
  <c r="S214" i="147"/>
  <c r="Q214" i="147"/>
  <c r="P214" i="147"/>
  <c r="O214" i="147"/>
  <c r="M214" i="147"/>
  <c r="L214" i="147"/>
  <c r="K214" i="147"/>
  <c r="I214" i="147"/>
  <c r="H214" i="147"/>
  <c r="G214" i="147"/>
  <c r="E214" i="147"/>
  <c r="D214" i="147"/>
  <c r="AC213" i="147"/>
  <c r="AB213" i="147"/>
  <c r="AA213" i="147"/>
  <c r="Y213" i="147"/>
  <c r="X213" i="147"/>
  <c r="W213" i="147"/>
  <c r="U213" i="147"/>
  <c r="T213" i="147"/>
  <c r="S213" i="147"/>
  <c r="Q213" i="147"/>
  <c r="P213" i="147"/>
  <c r="O213" i="147"/>
  <c r="M213" i="147"/>
  <c r="L213" i="147"/>
  <c r="K213" i="147"/>
  <c r="I213" i="147"/>
  <c r="H213" i="147"/>
  <c r="G213" i="147"/>
  <c r="E213" i="147"/>
  <c r="D213" i="147"/>
  <c r="AC212" i="147"/>
  <c r="AB212" i="147"/>
  <c r="AA212" i="147"/>
  <c r="Y212" i="147"/>
  <c r="X212" i="147"/>
  <c r="W212" i="147"/>
  <c r="U212" i="147"/>
  <c r="T212" i="147"/>
  <c r="S212" i="147"/>
  <c r="Q212" i="147"/>
  <c r="P212" i="147"/>
  <c r="O212" i="147"/>
  <c r="M212" i="147"/>
  <c r="L212" i="147"/>
  <c r="K212" i="147"/>
  <c r="I212" i="147"/>
  <c r="H212" i="147"/>
  <c r="G212" i="147"/>
  <c r="E212" i="147"/>
  <c r="D212" i="147"/>
  <c r="AC211" i="147"/>
  <c r="AB211" i="147"/>
  <c r="AA211" i="147"/>
  <c r="Y211" i="147"/>
  <c r="X211" i="147"/>
  <c r="W211" i="147"/>
  <c r="U211" i="147"/>
  <c r="T211" i="147"/>
  <c r="S211" i="147"/>
  <c r="Q211" i="147"/>
  <c r="P211" i="147"/>
  <c r="O211" i="147"/>
  <c r="M211" i="147"/>
  <c r="L211" i="147"/>
  <c r="K211" i="147"/>
  <c r="I211" i="147"/>
  <c r="H211" i="147"/>
  <c r="G211" i="147"/>
  <c r="E211" i="147"/>
  <c r="D211" i="147"/>
  <c r="AC210" i="147"/>
  <c r="AB210" i="147"/>
  <c r="AA210" i="147"/>
  <c r="Y210" i="147"/>
  <c r="X210" i="147"/>
  <c r="W210" i="147"/>
  <c r="U210" i="147"/>
  <c r="T210" i="147"/>
  <c r="S210" i="147"/>
  <c r="Q210" i="147"/>
  <c r="P210" i="147"/>
  <c r="O210" i="147"/>
  <c r="M210" i="147"/>
  <c r="L210" i="147"/>
  <c r="K210" i="147"/>
  <c r="I210" i="147"/>
  <c r="H210" i="147"/>
  <c r="G210" i="147"/>
  <c r="E210" i="147"/>
  <c r="D210" i="147"/>
  <c r="AC209" i="147"/>
  <c r="AB209" i="147"/>
  <c r="AA209" i="147"/>
  <c r="Y209" i="147"/>
  <c r="X209" i="147"/>
  <c r="W209" i="147"/>
  <c r="U209" i="147"/>
  <c r="T209" i="147"/>
  <c r="S209" i="147"/>
  <c r="Q209" i="147"/>
  <c r="P209" i="147"/>
  <c r="O209" i="147"/>
  <c r="M209" i="147"/>
  <c r="L209" i="147"/>
  <c r="K209" i="147"/>
  <c r="I209" i="147"/>
  <c r="H209" i="147"/>
  <c r="G209" i="147"/>
  <c r="E209" i="147"/>
  <c r="D209" i="147"/>
  <c r="AC208" i="147"/>
  <c r="AB208" i="147"/>
  <c r="AA208" i="147"/>
  <c r="Y208" i="147"/>
  <c r="X208" i="147"/>
  <c r="W208" i="147"/>
  <c r="U208" i="147"/>
  <c r="T208" i="147"/>
  <c r="S208" i="147"/>
  <c r="Q208" i="147"/>
  <c r="P208" i="147"/>
  <c r="O208" i="147"/>
  <c r="M208" i="147"/>
  <c r="L208" i="147"/>
  <c r="K208" i="147"/>
  <c r="I208" i="147"/>
  <c r="H208" i="147"/>
  <c r="G208" i="147"/>
  <c r="E208" i="147"/>
  <c r="D208" i="147"/>
  <c r="AC207" i="147"/>
  <c r="AB207" i="147"/>
  <c r="AA207" i="147"/>
  <c r="Y207" i="147"/>
  <c r="X207" i="147"/>
  <c r="W207" i="147"/>
  <c r="U207" i="147"/>
  <c r="T207" i="147"/>
  <c r="S207" i="147"/>
  <c r="Q207" i="147"/>
  <c r="P207" i="147"/>
  <c r="O207" i="147"/>
  <c r="M207" i="147"/>
  <c r="L207" i="147"/>
  <c r="K207" i="147"/>
  <c r="I207" i="147"/>
  <c r="H207" i="147"/>
  <c r="G207" i="147"/>
  <c r="E207" i="147"/>
  <c r="D207" i="147"/>
  <c r="AC206" i="147"/>
  <c r="AB206" i="147"/>
  <c r="AA206" i="147"/>
  <c r="Y206" i="147"/>
  <c r="X206" i="147"/>
  <c r="W206" i="147"/>
  <c r="U206" i="147"/>
  <c r="T206" i="147"/>
  <c r="S206" i="147"/>
  <c r="Q206" i="147"/>
  <c r="P206" i="147"/>
  <c r="O206" i="147"/>
  <c r="M206" i="147"/>
  <c r="L206" i="147"/>
  <c r="K206" i="147"/>
  <c r="I206" i="147"/>
  <c r="H206" i="147"/>
  <c r="G206" i="147"/>
  <c r="E206" i="147"/>
  <c r="D206" i="147"/>
  <c r="AC205" i="147"/>
  <c r="AB205" i="147"/>
  <c r="AA205" i="147"/>
  <c r="Y205" i="147"/>
  <c r="X205" i="147"/>
  <c r="W205" i="147"/>
  <c r="U205" i="147"/>
  <c r="T205" i="147"/>
  <c r="S205" i="147"/>
  <c r="Q205" i="147"/>
  <c r="P205" i="147"/>
  <c r="O205" i="147"/>
  <c r="M205" i="147"/>
  <c r="L205" i="147"/>
  <c r="K205" i="147"/>
  <c r="I205" i="147"/>
  <c r="H205" i="147"/>
  <c r="G205" i="147"/>
  <c r="E205" i="147"/>
  <c r="D205" i="147"/>
  <c r="AC204" i="147"/>
  <c r="AB204" i="147"/>
  <c r="AA204" i="147"/>
  <c r="Y204" i="147"/>
  <c r="X204" i="147"/>
  <c r="W204" i="147"/>
  <c r="U204" i="147"/>
  <c r="T204" i="147"/>
  <c r="S204" i="147"/>
  <c r="Q204" i="147"/>
  <c r="P204" i="147"/>
  <c r="O204" i="147"/>
  <c r="M204" i="147"/>
  <c r="L204" i="147"/>
  <c r="K204" i="147"/>
  <c r="I204" i="147"/>
  <c r="H204" i="147"/>
  <c r="G204" i="147"/>
  <c r="E204" i="147"/>
  <c r="D204" i="147"/>
  <c r="AC203" i="147"/>
  <c r="AB203" i="147"/>
  <c r="AA203" i="147"/>
  <c r="Y203" i="147"/>
  <c r="X203" i="147"/>
  <c r="W203" i="147"/>
  <c r="U203" i="147"/>
  <c r="T203" i="147"/>
  <c r="S203" i="147"/>
  <c r="Q203" i="147"/>
  <c r="P203" i="147"/>
  <c r="O203" i="147"/>
  <c r="M203" i="147"/>
  <c r="L203" i="147"/>
  <c r="K203" i="147"/>
  <c r="I203" i="147"/>
  <c r="H203" i="147"/>
  <c r="G203" i="147"/>
  <c r="E203" i="147"/>
  <c r="D203" i="147"/>
  <c r="AA202" i="147"/>
  <c r="W202" i="147"/>
  <c r="S202" i="147"/>
  <c r="O202" i="147"/>
  <c r="L202" i="147"/>
  <c r="P202" i="147" s="1"/>
  <c r="K202" i="147"/>
  <c r="I202" i="147"/>
  <c r="H202" i="147"/>
  <c r="G202" i="147"/>
  <c r="E202" i="147"/>
  <c r="D202" i="147"/>
  <c r="AC201" i="147"/>
  <c r="AB201" i="147"/>
  <c r="AA201" i="147"/>
  <c r="Y201" i="147"/>
  <c r="X201" i="147"/>
  <c r="W201" i="147"/>
  <c r="U201" i="147"/>
  <c r="T201" i="147"/>
  <c r="S201" i="147"/>
  <c r="Q201" i="147"/>
  <c r="P201" i="147"/>
  <c r="O201" i="147"/>
  <c r="M201" i="147"/>
  <c r="L201" i="147"/>
  <c r="K201" i="147"/>
  <c r="I201" i="147"/>
  <c r="H201" i="147"/>
  <c r="G201" i="147"/>
  <c r="E201" i="147"/>
  <c r="D201" i="147"/>
  <c r="AC200" i="147"/>
  <c r="AB200" i="147"/>
  <c r="AA200" i="147"/>
  <c r="Y200" i="147"/>
  <c r="X200" i="147"/>
  <c r="W200" i="147"/>
  <c r="U200" i="147"/>
  <c r="T200" i="147"/>
  <c r="S200" i="147"/>
  <c r="Q200" i="147"/>
  <c r="P200" i="147"/>
  <c r="O200" i="147"/>
  <c r="M200" i="147"/>
  <c r="L200" i="147"/>
  <c r="K200" i="147"/>
  <c r="I200" i="147"/>
  <c r="H200" i="147"/>
  <c r="G200" i="147"/>
  <c r="E200" i="147"/>
  <c r="D200" i="147"/>
  <c r="AC199" i="147"/>
  <c r="AB199" i="147"/>
  <c r="AA199" i="147"/>
  <c r="Y199" i="147"/>
  <c r="X199" i="147"/>
  <c r="W199" i="147"/>
  <c r="U199" i="147"/>
  <c r="T199" i="147"/>
  <c r="S199" i="147"/>
  <c r="Q199" i="147"/>
  <c r="P199" i="147"/>
  <c r="O199" i="147"/>
  <c r="M199" i="147"/>
  <c r="L199" i="147"/>
  <c r="K199" i="147"/>
  <c r="I199" i="147"/>
  <c r="H199" i="147"/>
  <c r="G199" i="147"/>
  <c r="E199" i="147"/>
  <c r="D199" i="147"/>
  <c r="AC198" i="147"/>
  <c r="AB198" i="147"/>
  <c r="AA198" i="147"/>
  <c r="Y198" i="147"/>
  <c r="X198" i="147"/>
  <c r="W198" i="147"/>
  <c r="U198" i="147"/>
  <c r="T198" i="147"/>
  <c r="S198" i="147"/>
  <c r="Q198" i="147"/>
  <c r="P198" i="147"/>
  <c r="O198" i="147"/>
  <c r="M198" i="147"/>
  <c r="L198" i="147"/>
  <c r="K198" i="147"/>
  <c r="I198" i="147"/>
  <c r="H198" i="147"/>
  <c r="G198" i="147"/>
  <c r="E198" i="147"/>
  <c r="D198" i="147"/>
  <c r="AC197" i="147"/>
  <c r="AB197" i="147"/>
  <c r="AA197" i="147"/>
  <c r="Y197" i="147"/>
  <c r="X197" i="147"/>
  <c r="W197" i="147"/>
  <c r="U197" i="147"/>
  <c r="T197" i="147"/>
  <c r="S197" i="147"/>
  <c r="Q197" i="147"/>
  <c r="P197" i="147"/>
  <c r="O197" i="147"/>
  <c r="M197" i="147"/>
  <c r="L197" i="147"/>
  <c r="K197" i="147"/>
  <c r="I197" i="147"/>
  <c r="H197" i="147"/>
  <c r="G197" i="147"/>
  <c r="E197" i="147"/>
  <c r="D197" i="147"/>
  <c r="AC196" i="147"/>
  <c r="AB196" i="147"/>
  <c r="AA196" i="147"/>
  <c r="Y196" i="147"/>
  <c r="X196" i="147"/>
  <c r="W196" i="147"/>
  <c r="U196" i="147"/>
  <c r="T196" i="147"/>
  <c r="S196" i="147"/>
  <c r="Q196" i="147"/>
  <c r="P196" i="147"/>
  <c r="O196" i="147"/>
  <c r="M196" i="147"/>
  <c r="L196" i="147"/>
  <c r="K196" i="147"/>
  <c r="I196" i="147"/>
  <c r="H196" i="147"/>
  <c r="G196" i="147"/>
  <c r="E196" i="147"/>
  <c r="D196" i="147"/>
  <c r="AC195" i="147"/>
  <c r="AB195" i="147"/>
  <c r="AA195" i="147"/>
  <c r="Y195" i="147"/>
  <c r="X195" i="147"/>
  <c r="W195" i="147"/>
  <c r="U195" i="147"/>
  <c r="T195" i="147"/>
  <c r="S195" i="147"/>
  <c r="Q195" i="147"/>
  <c r="P195" i="147"/>
  <c r="O195" i="147"/>
  <c r="M195" i="147"/>
  <c r="L195" i="147"/>
  <c r="K195" i="147"/>
  <c r="I195" i="147"/>
  <c r="H195" i="147"/>
  <c r="G195" i="147"/>
  <c r="E195" i="147"/>
  <c r="D195" i="147"/>
  <c r="AC194" i="147"/>
  <c r="AB194" i="147"/>
  <c r="AA194" i="147"/>
  <c r="Y194" i="147"/>
  <c r="X194" i="147"/>
  <c r="W194" i="147"/>
  <c r="U194" i="147"/>
  <c r="T194" i="147"/>
  <c r="S194" i="147"/>
  <c r="Q194" i="147"/>
  <c r="P194" i="147"/>
  <c r="O194" i="147"/>
  <c r="M194" i="147"/>
  <c r="L194" i="147"/>
  <c r="K194" i="147"/>
  <c r="I194" i="147"/>
  <c r="H194" i="147"/>
  <c r="G194" i="147"/>
  <c r="E194" i="147"/>
  <c r="D194" i="147"/>
  <c r="AC193" i="147"/>
  <c r="AB193" i="147"/>
  <c r="AA193" i="147"/>
  <c r="Y193" i="147"/>
  <c r="X193" i="147"/>
  <c r="W193" i="147"/>
  <c r="U193" i="147"/>
  <c r="T193" i="147"/>
  <c r="S193" i="147"/>
  <c r="Q193" i="147"/>
  <c r="P193" i="147"/>
  <c r="O193" i="147"/>
  <c r="M193" i="147"/>
  <c r="L193" i="147"/>
  <c r="K193" i="147"/>
  <c r="I193" i="147"/>
  <c r="H193" i="147"/>
  <c r="G193" i="147"/>
  <c r="E193" i="147"/>
  <c r="D193" i="147"/>
  <c r="AC192" i="147"/>
  <c r="AB192" i="147"/>
  <c r="AA192" i="147"/>
  <c r="Y192" i="147"/>
  <c r="X192" i="147"/>
  <c r="W192" i="147"/>
  <c r="U192" i="147"/>
  <c r="T192" i="147"/>
  <c r="S192" i="147"/>
  <c r="Q192" i="147"/>
  <c r="P192" i="147"/>
  <c r="O192" i="147"/>
  <c r="M192" i="147"/>
  <c r="L192" i="147"/>
  <c r="K192" i="147"/>
  <c r="I192" i="147"/>
  <c r="H192" i="147"/>
  <c r="G192" i="147"/>
  <c r="E192" i="147"/>
  <c r="D192" i="147"/>
  <c r="AC191" i="147"/>
  <c r="AB191" i="147"/>
  <c r="AA191" i="147"/>
  <c r="Y191" i="147"/>
  <c r="X191" i="147"/>
  <c r="W191" i="147"/>
  <c r="U191" i="147"/>
  <c r="T191" i="147"/>
  <c r="S191" i="147"/>
  <c r="Q191" i="147"/>
  <c r="P191" i="147"/>
  <c r="O191" i="147"/>
  <c r="M191" i="147"/>
  <c r="L191" i="147"/>
  <c r="K191" i="147"/>
  <c r="I191" i="147"/>
  <c r="H191" i="147"/>
  <c r="G191" i="147"/>
  <c r="E191" i="147"/>
  <c r="D191" i="147"/>
  <c r="AC190" i="147"/>
  <c r="AB190" i="147"/>
  <c r="AA190" i="147"/>
  <c r="Y190" i="147"/>
  <c r="X190" i="147"/>
  <c r="W190" i="147"/>
  <c r="U190" i="147"/>
  <c r="T190" i="147"/>
  <c r="S190" i="147"/>
  <c r="Q190" i="147"/>
  <c r="P190" i="147"/>
  <c r="O190" i="147"/>
  <c r="M190" i="147"/>
  <c r="L190" i="147"/>
  <c r="K190" i="147"/>
  <c r="I190" i="147"/>
  <c r="H190" i="147"/>
  <c r="G190" i="147"/>
  <c r="E190" i="147"/>
  <c r="D190" i="147"/>
  <c r="AC189" i="147"/>
  <c r="AB189" i="147"/>
  <c r="AA189" i="147"/>
  <c r="Y189" i="147"/>
  <c r="X189" i="147"/>
  <c r="W189" i="147"/>
  <c r="U189" i="147"/>
  <c r="T189" i="147"/>
  <c r="S189" i="147"/>
  <c r="Q189" i="147"/>
  <c r="P189" i="147"/>
  <c r="O189" i="147"/>
  <c r="M189" i="147"/>
  <c r="L189" i="147"/>
  <c r="K189" i="147"/>
  <c r="I189" i="147"/>
  <c r="H189" i="147"/>
  <c r="G189" i="147"/>
  <c r="E189" i="147"/>
  <c r="D189" i="147"/>
  <c r="AC188" i="147"/>
  <c r="AB188" i="147"/>
  <c r="AA188" i="147"/>
  <c r="Y188" i="147"/>
  <c r="X188" i="147"/>
  <c r="W188" i="147"/>
  <c r="U188" i="147"/>
  <c r="T188" i="147"/>
  <c r="S188" i="147"/>
  <c r="Q188" i="147"/>
  <c r="P188" i="147"/>
  <c r="O188" i="147"/>
  <c r="M188" i="147"/>
  <c r="L188" i="147"/>
  <c r="K188" i="147"/>
  <c r="I188" i="147"/>
  <c r="H188" i="147"/>
  <c r="G188" i="147"/>
  <c r="E188" i="147"/>
  <c r="D188" i="147"/>
  <c r="AC187" i="147"/>
  <c r="AB187" i="147"/>
  <c r="AA187" i="147"/>
  <c r="Y187" i="147"/>
  <c r="X187" i="147"/>
  <c r="W187" i="147"/>
  <c r="U187" i="147"/>
  <c r="T187" i="147"/>
  <c r="S187" i="147"/>
  <c r="Q187" i="147"/>
  <c r="P187" i="147"/>
  <c r="O187" i="147"/>
  <c r="M187" i="147"/>
  <c r="L187" i="147"/>
  <c r="K187" i="147"/>
  <c r="I187" i="147"/>
  <c r="H187" i="147"/>
  <c r="G187" i="147"/>
  <c r="E187" i="147"/>
  <c r="D187" i="147"/>
  <c r="AC186" i="147"/>
  <c r="AB186" i="147"/>
  <c r="AA186" i="147"/>
  <c r="Y186" i="147"/>
  <c r="X186" i="147"/>
  <c r="W186" i="147"/>
  <c r="U186" i="147"/>
  <c r="T186" i="147"/>
  <c r="S186" i="147"/>
  <c r="Q186" i="147"/>
  <c r="P186" i="147"/>
  <c r="O186" i="147"/>
  <c r="M186" i="147"/>
  <c r="L186" i="147"/>
  <c r="K186" i="147"/>
  <c r="I186" i="147"/>
  <c r="H186" i="147"/>
  <c r="G186" i="147"/>
  <c r="E186" i="147"/>
  <c r="D186" i="147"/>
  <c r="AC185" i="147"/>
  <c r="AB185" i="147"/>
  <c r="AA185" i="147"/>
  <c r="Y185" i="147"/>
  <c r="X185" i="147"/>
  <c r="W185" i="147"/>
  <c r="U185" i="147"/>
  <c r="T185" i="147"/>
  <c r="S185" i="147"/>
  <c r="Q185" i="147"/>
  <c r="P185" i="147"/>
  <c r="O185" i="147"/>
  <c r="M185" i="147"/>
  <c r="L185" i="147"/>
  <c r="K185" i="147"/>
  <c r="I185" i="147"/>
  <c r="H185" i="147"/>
  <c r="G185" i="147"/>
  <c r="E185" i="147"/>
  <c r="D185" i="147"/>
  <c r="AC184" i="147"/>
  <c r="AB184" i="147"/>
  <c r="AA184" i="147"/>
  <c r="Y184" i="147"/>
  <c r="X184" i="147"/>
  <c r="W184" i="147"/>
  <c r="U184" i="147"/>
  <c r="T184" i="147"/>
  <c r="S184" i="147"/>
  <c r="Q184" i="147"/>
  <c r="P184" i="147"/>
  <c r="O184" i="147"/>
  <c r="M184" i="147"/>
  <c r="L184" i="147"/>
  <c r="K184" i="147"/>
  <c r="I184" i="147"/>
  <c r="H184" i="147"/>
  <c r="G184" i="147"/>
  <c r="E184" i="147"/>
  <c r="D184" i="147"/>
  <c r="AC183" i="147"/>
  <c r="AB183" i="147"/>
  <c r="AA183" i="147"/>
  <c r="Y183" i="147"/>
  <c r="X183" i="147"/>
  <c r="W183" i="147"/>
  <c r="U183" i="147"/>
  <c r="T183" i="147"/>
  <c r="S183" i="147"/>
  <c r="Q183" i="147"/>
  <c r="P183" i="147"/>
  <c r="O183" i="147"/>
  <c r="M183" i="147"/>
  <c r="L183" i="147"/>
  <c r="K183" i="147"/>
  <c r="I183" i="147"/>
  <c r="H183" i="147"/>
  <c r="G183" i="147"/>
  <c r="E183" i="147"/>
  <c r="D183" i="147"/>
  <c r="AC182" i="147"/>
  <c r="AB182" i="147"/>
  <c r="AA182" i="147"/>
  <c r="Y182" i="147"/>
  <c r="X182" i="147"/>
  <c r="W182" i="147"/>
  <c r="U182" i="147"/>
  <c r="T182" i="147"/>
  <c r="S182" i="147"/>
  <c r="Q182" i="147"/>
  <c r="P182" i="147"/>
  <c r="O182" i="147"/>
  <c r="M182" i="147"/>
  <c r="L182" i="147"/>
  <c r="K182" i="147"/>
  <c r="I182" i="147"/>
  <c r="H182" i="147"/>
  <c r="G182" i="147"/>
  <c r="E182" i="147"/>
  <c r="D182" i="147"/>
  <c r="AC181" i="147"/>
  <c r="AB181" i="147"/>
  <c r="AA181" i="147"/>
  <c r="Y181" i="147"/>
  <c r="X181" i="147"/>
  <c r="W181" i="147"/>
  <c r="U181" i="147"/>
  <c r="T181" i="147"/>
  <c r="S181" i="147"/>
  <c r="Q181" i="147"/>
  <c r="P181" i="147"/>
  <c r="O181" i="147"/>
  <c r="M181" i="147"/>
  <c r="L181" i="147"/>
  <c r="K181" i="147"/>
  <c r="I181" i="147"/>
  <c r="H181" i="147"/>
  <c r="G181" i="147"/>
  <c r="E181" i="147"/>
  <c r="D181" i="147"/>
  <c r="AC180" i="147"/>
  <c r="AB180" i="147"/>
  <c r="AA180" i="147"/>
  <c r="Y180" i="147"/>
  <c r="X180" i="147"/>
  <c r="W180" i="147"/>
  <c r="U180" i="147"/>
  <c r="T180" i="147"/>
  <c r="S180" i="147"/>
  <c r="Q180" i="147"/>
  <c r="P180" i="147"/>
  <c r="O180" i="147"/>
  <c r="M180" i="147"/>
  <c r="L180" i="147"/>
  <c r="K180" i="147"/>
  <c r="I180" i="147"/>
  <c r="H180" i="147"/>
  <c r="G180" i="147"/>
  <c r="E180" i="147"/>
  <c r="D180" i="147"/>
  <c r="AC179" i="147"/>
  <c r="AB179" i="147"/>
  <c r="AA179" i="147"/>
  <c r="Y179" i="147"/>
  <c r="X179" i="147"/>
  <c r="W179" i="147"/>
  <c r="U179" i="147"/>
  <c r="T179" i="147"/>
  <c r="S179" i="147"/>
  <c r="Q179" i="147"/>
  <c r="P179" i="147"/>
  <c r="O179" i="147"/>
  <c r="M179" i="147"/>
  <c r="L179" i="147"/>
  <c r="K179" i="147"/>
  <c r="I179" i="147"/>
  <c r="H179" i="147"/>
  <c r="G179" i="147"/>
  <c r="E179" i="147"/>
  <c r="D179" i="147"/>
  <c r="AC178" i="147"/>
  <c r="AB178" i="147"/>
  <c r="AA178" i="147"/>
  <c r="Y178" i="147"/>
  <c r="X178" i="147"/>
  <c r="W178" i="147"/>
  <c r="U178" i="147"/>
  <c r="T178" i="147"/>
  <c r="S178" i="147"/>
  <c r="Q178" i="147"/>
  <c r="P178" i="147"/>
  <c r="O178" i="147"/>
  <c r="M178" i="147"/>
  <c r="L178" i="147"/>
  <c r="K178" i="147"/>
  <c r="I178" i="147"/>
  <c r="H178" i="147"/>
  <c r="G178" i="147"/>
  <c r="E178" i="147"/>
  <c r="D178" i="147"/>
  <c r="AC177" i="147"/>
  <c r="AB177" i="147"/>
  <c r="AA177" i="147"/>
  <c r="Y177" i="147"/>
  <c r="X177" i="147"/>
  <c r="W177" i="147"/>
  <c r="U177" i="147"/>
  <c r="T177" i="147"/>
  <c r="S177" i="147"/>
  <c r="Q177" i="147"/>
  <c r="P177" i="147"/>
  <c r="O177" i="147"/>
  <c r="M177" i="147"/>
  <c r="L177" i="147"/>
  <c r="K177" i="147"/>
  <c r="I177" i="147"/>
  <c r="H177" i="147"/>
  <c r="G177" i="147"/>
  <c r="E177" i="147"/>
  <c r="D177" i="147"/>
  <c r="AC176" i="147"/>
  <c r="AB176" i="147"/>
  <c r="AA176" i="147"/>
  <c r="Y176" i="147"/>
  <c r="X176" i="147"/>
  <c r="W176" i="147"/>
  <c r="U176" i="147"/>
  <c r="T176" i="147"/>
  <c r="S176" i="147"/>
  <c r="Q176" i="147"/>
  <c r="P176" i="147"/>
  <c r="O176" i="147"/>
  <c r="M176" i="147"/>
  <c r="L176" i="147"/>
  <c r="K176" i="147"/>
  <c r="I176" i="147"/>
  <c r="H176" i="147"/>
  <c r="G176" i="147"/>
  <c r="E176" i="147"/>
  <c r="D176" i="147"/>
  <c r="AC175" i="147"/>
  <c r="AB175" i="147"/>
  <c r="AA175" i="147"/>
  <c r="Y175" i="147"/>
  <c r="X175" i="147"/>
  <c r="W175" i="147"/>
  <c r="U175" i="147"/>
  <c r="T175" i="147"/>
  <c r="S175" i="147"/>
  <c r="Q175" i="147"/>
  <c r="P175" i="147"/>
  <c r="O175" i="147"/>
  <c r="M175" i="147"/>
  <c r="L175" i="147"/>
  <c r="K175" i="147"/>
  <c r="I175" i="147"/>
  <c r="H175" i="147"/>
  <c r="G175" i="147"/>
  <c r="E175" i="147"/>
  <c r="D175" i="147"/>
  <c r="AC174" i="147"/>
  <c r="AB174" i="147"/>
  <c r="AA174" i="147"/>
  <c r="Y174" i="147"/>
  <c r="X174" i="147"/>
  <c r="W174" i="147"/>
  <c r="U174" i="147"/>
  <c r="T174" i="147"/>
  <c r="S174" i="147"/>
  <c r="Q174" i="147"/>
  <c r="P174" i="147"/>
  <c r="O174" i="147"/>
  <c r="M174" i="147"/>
  <c r="L174" i="147"/>
  <c r="K174" i="147"/>
  <c r="I174" i="147"/>
  <c r="H174" i="147"/>
  <c r="G174" i="147"/>
  <c r="E174" i="147"/>
  <c r="D174" i="147"/>
  <c r="AC173" i="147"/>
  <c r="AB173" i="147"/>
  <c r="AA173" i="147"/>
  <c r="Y173" i="147"/>
  <c r="X173" i="147"/>
  <c r="W173" i="147"/>
  <c r="U173" i="147"/>
  <c r="T173" i="147"/>
  <c r="S173" i="147"/>
  <c r="Q173" i="147"/>
  <c r="P173" i="147"/>
  <c r="O173" i="147"/>
  <c r="M173" i="147"/>
  <c r="L173" i="147"/>
  <c r="K173" i="147"/>
  <c r="I173" i="147"/>
  <c r="H173" i="147"/>
  <c r="G173" i="147"/>
  <c r="E173" i="147"/>
  <c r="D173" i="147"/>
  <c r="AC172" i="147"/>
  <c r="AB172" i="147"/>
  <c r="AA172" i="147"/>
  <c r="Y172" i="147"/>
  <c r="X172" i="147"/>
  <c r="W172" i="147"/>
  <c r="U172" i="147"/>
  <c r="T172" i="147"/>
  <c r="S172" i="147"/>
  <c r="Q172" i="147"/>
  <c r="P172" i="147"/>
  <c r="O172" i="147"/>
  <c r="M172" i="147"/>
  <c r="L172" i="147"/>
  <c r="K172" i="147"/>
  <c r="I172" i="147"/>
  <c r="H172" i="147"/>
  <c r="G172" i="147"/>
  <c r="E172" i="147"/>
  <c r="D172" i="147"/>
  <c r="AC171" i="147"/>
  <c r="AB171" i="147"/>
  <c r="AA171" i="147"/>
  <c r="Y171" i="147"/>
  <c r="X171" i="147"/>
  <c r="W171" i="147"/>
  <c r="U171" i="147"/>
  <c r="T171" i="147"/>
  <c r="S171" i="147"/>
  <c r="Q171" i="147"/>
  <c r="P171" i="147"/>
  <c r="O171" i="147"/>
  <c r="M171" i="147"/>
  <c r="L171" i="147"/>
  <c r="K171" i="147"/>
  <c r="I171" i="147"/>
  <c r="H171" i="147"/>
  <c r="G171" i="147"/>
  <c r="E171" i="147"/>
  <c r="D171" i="147"/>
  <c r="AC170" i="147"/>
  <c r="AB170" i="147"/>
  <c r="AA170" i="147"/>
  <c r="Y170" i="147"/>
  <c r="X170" i="147"/>
  <c r="W170" i="147"/>
  <c r="U170" i="147"/>
  <c r="T170" i="147"/>
  <c r="S170" i="147"/>
  <c r="Q170" i="147"/>
  <c r="P170" i="147"/>
  <c r="O170" i="147"/>
  <c r="M170" i="147"/>
  <c r="L170" i="147"/>
  <c r="K170" i="147"/>
  <c r="I170" i="147"/>
  <c r="H170" i="147"/>
  <c r="G170" i="147"/>
  <c r="E170" i="147"/>
  <c r="D170" i="147"/>
  <c r="AC169" i="147"/>
  <c r="AB169" i="147"/>
  <c r="AA169" i="147"/>
  <c r="Y169" i="147"/>
  <c r="X169" i="147"/>
  <c r="W169" i="147"/>
  <c r="U169" i="147"/>
  <c r="T169" i="147"/>
  <c r="S169" i="147"/>
  <c r="Q169" i="147"/>
  <c r="P169" i="147"/>
  <c r="O169" i="147"/>
  <c r="M169" i="147"/>
  <c r="L169" i="147"/>
  <c r="K169" i="147"/>
  <c r="I169" i="147"/>
  <c r="H169" i="147"/>
  <c r="G169" i="147"/>
  <c r="E169" i="147"/>
  <c r="D169" i="147"/>
  <c r="AC168" i="147"/>
  <c r="AB168" i="147"/>
  <c r="AA168" i="147"/>
  <c r="Y168" i="147"/>
  <c r="X168" i="147"/>
  <c r="W168" i="147"/>
  <c r="U168" i="147"/>
  <c r="T168" i="147"/>
  <c r="S168" i="147"/>
  <c r="Q168" i="147"/>
  <c r="P168" i="147"/>
  <c r="O168" i="147"/>
  <c r="M168" i="147"/>
  <c r="L168" i="147"/>
  <c r="K168" i="147"/>
  <c r="I168" i="147"/>
  <c r="H168" i="147"/>
  <c r="G168" i="147"/>
  <c r="E168" i="147"/>
  <c r="D168" i="147"/>
  <c r="AC167" i="147"/>
  <c r="AB167" i="147"/>
  <c r="AA167" i="147"/>
  <c r="Y167" i="147"/>
  <c r="X167" i="147"/>
  <c r="W167" i="147"/>
  <c r="U167" i="147"/>
  <c r="T167" i="147"/>
  <c r="S167" i="147"/>
  <c r="Q167" i="147"/>
  <c r="P167" i="147"/>
  <c r="O167" i="147"/>
  <c r="M167" i="147"/>
  <c r="L167" i="147"/>
  <c r="K167" i="147"/>
  <c r="I167" i="147"/>
  <c r="H167" i="147"/>
  <c r="G167" i="147"/>
  <c r="E167" i="147"/>
  <c r="D167" i="147"/>
  <c r="AC166" i="147"/>
  <c r="AB166" i="147"/>
  <c r="AA166" i="147"/>
  <c r="Y166" i="147"/>
  <c r="X166" i="147"/>
  <c r="W166" i="147"/>
  <c r="U166" i="147"/>
  <c r="T166" i="147"/>
  <c r="S166" i="147"/>
  <c r="Q166" i="147"/>
  <c r="P166" i="147"/>
  <c r="O166" i="147"/>
  <c r="M166" i="147"/>
  <c r="L166" i="147"/>
  <c r="K166" i="147"/>
  <c r="I166" i="147"/>
  <c r="H166" i="147"/>
  <c r="G166" i="147"/>
  <c r="E166" i="147"/>
  <c r="D166" i="147"/>
  <c r="AA165" i="147"/>
  <c r="W165" i="147"/>
  <c r="S165" i="147"/>
  <c r="O165" i="147"/>
  <c r="L165" i="147"/>
  <c r="P165" i="147" s="1"/>
  <c r="K165" i="147"/>
  <c r="I165" i="147"/>
  <c r="H165" i="147"/>
  <c r="G165" i="147"/>
  <c r="E165" i="147"/>
  <c r="D165" i="147"/>
  <c r="AC164" i="147"/>
  <c r="AB164" i="147"/>
  <c r="AA164" i="147"/>
  <c r="Y164" i="147"/>
  <c r="X164" i="147"/>
  <c r="W164" i="147"/>
  <c r="U164" i="147"/>
  <c r="T164" i="147"/>
  <c r="S164" i="147"/>
  <c r="Q164" i="147"/>
  <c r="P164" i="147"/>
  <c r="O164" i="147"/>
  <c r="M164" i="147"/>
  <c r="L164" i="147"/>
  <c r="K164" i="147"/>
  <c r="I164" i="147"/>
  <c r="H164" i="147"/>
  <c r="G164" i="147"/>
  <c r="E164" i="147"/>
  <c r="D164" i="147"/>
  <c r="AA163" i="147"/>
  <c r="W163" i="147"/>
  <c r="S163" i="147"/>
  <c r="P163" i="147"/>
  <c r="T163" i="147" s="1"/>
  <c r="O163" i="147"/>
  <c r="L163" i="147"/>
  <c r="M163" i="147" s="1"/>
  <c r="K163" i="147"/>
  <c r="I163" i="147"/>
  <c r="H163" i="147"/>
  <c r="G163" i="147"/>
  <c r="E163" i="147"/>
  <c r="D163" i="147"/>
  <c r="AC162" i="147"/>
  <c r="AB162" i="147"/>
  <c r="AA162" i="147"/>
  <c r="Y162" i="147"/>
  <c r="X162" i="147"/>
  <c r="W162" i="147"/>
  <c r="U162" i="147"/>
  <c r="T162" i="147"/>
  <c r="S162" i="147"/>
  <c r="Q162" i="147"/>
  <c r="P162" i="147"/>
  <c r="O162" i="147"/>
  <c r="M162" i="147"/>
  <c r="L162" i="147"/>
  <c r="K162" i="147"/>
  <c r="I162" i="147"/>
  <c r="H162" i="147"/>
  <c r="G162" i="147"/>
  <c r="E162" i="147"/>
  <c r="D162" i="147"/>
  <c r="AC161" i="147"/>
  <c r="AB161" i="147"/>
  <c r="AA161" i="147"/>
  <c r="Y161" i="147"/>
  <c r="X161" i="147"/>
  <c r="W161" i="147"/>
  <c r="U161" i="147"/>
  <c r="T161" i="147"/>
  <c r="S161" i="147"/>
  <c r="Q161" i="147"/>
  <c r="P161" i="147"/>
  <c r="O161" i="147"/>
  <c r="M161" i="147"/>
  <c r="L161" i="147"/>
  <c r="K161" i="147"/>
  <c r="I161" i="147"/>
  <c r="H161" i="147"/>
  <c r="G161" i="147"/>
  <c r="E161" i="147"/>
  <c r="D161" i="147"/>
  <c r="AC160" i="147"/>
  <c r="AB160" i="147"/>
  <c r="AA160" i="147"/>
  <c r="Y160" i="147"/>
  <c r="X160" i="147"/>
  <c r="W160" i="147"/>
  <c r="U160" i="147"/>
  <c r="T160" i="147"/>
  <c r="S160" i="147"/>
  <c r="Q160" i="147"/>
  <c r="P160" i="147"/>
  <c r="O160" i="147"/>
  <c r="M160" i="147"/>
  <c r="L160" i="147"/>
  <c r="K160" i="147"/>
  <c r="I160" i="147"/>
  <c r="H160" i="147"/>
  <c r="G160" i="147"/>
  <c r="E160" i="147"/>
  <c r="D160" i="147"/>
  <c r="AC159" i="147"/>
  <c r="AB159" i="147"/>
  <c r="AA159" i="147"/>
  <c r="Y159" i="147"/>
  <c r="X159" i="147"/>
  <c r="W159" i="147"/>
  <c r="U159" i="147"/>
  <c r="T159" i="147"/>
  <c r="S159" i="147"/>
  <c r="Q159" i="147"/>
  <c r="P159" i="147"/>
  <c r="O159" i="147"/>
  <c r="M159" i="147"/>
  <c r="L159" i="147"/>
  <c r="K159" i="147"/>
  <c r="I159" i="147"/>
  <c r="H159" i="147"/>
  <c r="G159" i="147"/>
  <c r="E159" i="147"/>
  <c r="D159" i="147"/>
  <c r="AC158" i="147"/>
  <c r="AB158" i="147"/>
  <c r="AA158" i="147"/>
  <c r="Y158" i="147"/>
  <c r="X158" i="147"/>
  <c r="W158" i="147"/>
  <c r="U158" i="147"/>
  <c r="T158" i="147"/>
  <c r="S158" i="147"/>
  <c r="Q158" i="147"/>
  <c r="P158" i="147"/>
  <c r="O158" i="147"/>
  <c r="M158" i="147"/>
  <c r="L158" i="147"/>
  <c r="K158" i="147"/>
  <c r="I158" i="147"/>
  <c r="H158" i="147"/>
  <c r="G158" i="147"/>
  <c r="E158" i="147"/>
  <c r="D158" i="147"/>
  <c r="AC157" i="147"/>
  <c r="AB157" i="147"/>
  <c r="AA157" i="147"/>
  <c r="Y157" i="147"/>
  <c r="X157" i="147"/>
  <c r="W157" i="147"/>
  <c r="U157" i="147"/>
  <c r="T157" i="147"/>
  <c r="S157" i="147"/>
  <c r="Q157" i="147"/>
  <c r="P157" i="147"/>
  <c r="O157" i="147"/>
  <c r="M157" i="147"/>
  <c r="L157" i="147"/>
  <c r="K157" i="147"/>
  <c r="I157" i="147"/>
  <c r="H157" i="147"/>
  <c r="G157" i="147"/>
  <c r="E157" i="147"/>
  <c r="D157" i="147"/>
  <c r="AC156" i="147"/>
  <c r="AB156" i="147"/>
  <c r="AA156" i="147"/>
  <c r="Y156" i="147"/>
  <c r="X156" i="147"/>
  <c r="W156" i="147"/>
  <c r="U156" i="147"/>
  <c r="T156" i="147"/>
  <c r="S156" i="147"/>
  <c r="Q156" i="147"/>
  <c r="P156" i="147"/>
  <c r="O156" i="147"/>
  <c r="M156" i="147"/>
  <c r="L156" i="147"/>
  <c r="K156" i="147"/>
  <c r="I156" i="147"/>
  <c r="H156" i="147"/>
  <c r="G156" i="147"/>
  <c r="E156" i="147"/>
  <c r="D156" i="147"/>
  <c r="AC155" i="147"/>
  <c r="AB155" i="147"/>
  <c r="AA155" i="147"/>
  <c r="Y155" i="147"/>
  <c r="X155" i="147"/>
  <c r="W155" i="147"/>
  <c r="U155" i="147"/>
  <c r="T155" i="147"/>
  <c r="S155" i="147"/>
  <c r="Q155" i="147"/>
  <c r="P155" i="147"/>
  <c r="O155" i="147"/>
  <c r="M155" i="147"/>
  <c r="L155" i="147"/>
  <c r="K155" i="147"/>
  <c r="I155" i="147"/>
  <c r="H155" i="147"/>
  <c r="G155" i="147"/>
  <c r="E155" i="147"/>
  <c r="D155" i="147"/>
  <c r="AC154" i="147"/>
  <c r="AB154" i="147"/>
  <c r="AA154" i="147"/>
  <c r="Y154" i="147"/>
  <c r="X154" i="147"/>
  <c r="W154" i="147"/>
  <c r="U154" i="147"/>
  <c r="T154" i="147"/>
  <c r="S154" i="147"/>
  <c r="Q154" i="147"/>
  <c r="P154" i="147"/>
  <c r="O154" i="147"/>
  <c r="M154" i="147"/>
  <c r="L154" i="147"/>
  <c r="K154" i="147"/>
  <c r="I154" i="147"/>
  <c r="H154" i="147"/>
  <c r="G154" i="147"/>
  <c r="E154" i="147"/>
  <c r="D154" i="147"/>
  <c r="AC153" i="147"/>
  <c r="AB153" i="147"/>
  <c r="AA153" i="147"/>
  <c r="Y153" i="147"/>
  <c r="X153" i="147"/>
  <c r="W153" i="147"/>
  <c r="U153" i="147"/>
  <c r="T153" i="147"/>
  <c r="S153" i="147"/>
  <c r="Q153" i="147"/>
  <c r="P153" i="147"/>
  <c r="O153" i="147"/>
  <c r="M153" i="147"/>
  <c r="L153" i="147"/>
  <c r="K153" i="147"/>
  <c r="I153" i="147"/>
  <c r="H153" i="147"/>
  <c r="G153" i="147"/>
  <c r="E153" i="147"/>
  <c r="D153" i="147"/>
  <c r="AC152" i="147"/>
  <c r="AB152" i="147"/>
  <c r="AA152" i="147"/>
  <c r="Y152" i="147"/>
  <c r="X152" i="147"/>
  <c r="W152" i="147"/>
  <c r="U152" i="147"/>
  <c r="T152" i="147"/>
  <c r="S152" i="147"/>
  <c r="Q152" i="147"/>
  <c r="P152" i="147"/>
  <c r="O152" i="147"/>
  <c r="M152" i="147"/>
  <c r="L152" i="147"/>
  <c r="K152" i="147"/>
  <c r="I152" i="147"/>
  <c r="H152" i="147"/>
  <c r="G152" i="147"/>
  <c r="E152" i="147"/>
  <c r="D152" i="147"/>
  <c r="AC151" i="147"/>
  <c r="AB151" i="147"/>
  <c r="AA151" i="147"/>
  <c r="Y151" i="147"/>
  <c r="X151" i="147"/>
  <c r="W151" i="147"/>
  <c r="U151" i="147"/>
  <c r="T151" i="147"/>
  <c r="S151" i="147"/>
  <c r="Q151" i="147"/>
  <c r="P151" i="147"/>
  <c r="O151" i="147"/>
  <c r="M151" i="147"/>
  <c r="L151" i="147"/>
  <c r="K151" i="147"/>
  <c r="I151" i="147"/>
  <c r="H151" i="147"/>
  <c r="G151" i="147"/>
  <c r="E151" i="147"/>
  <c r="D151" i="147"/>
  <c r="AC150" i="147"/>
  <c r="AB150" i="147"/>
  <c r="AA150" i="147"/>
  <c r="Y150" i="147"/>
  <c r="X150" i="147"/>
  <c r="W150" i="147"/>
  <c r="U150" i="147"/>
  <c r="T150" i="147"/>
  <c r="S150" i="147"/>
  <c r="Q150" i="147"/>
  <c r="P150" i="147"/>
  <c r="O150" i="147"/>
  <c r="M150" i="147"/>
  <c r="L150" i="147"/>
  <c r="K150" i="147"/>
  <c r="I150" i="147"/>
  <c r="H150" i="147"/>
  <c r="G150" i="147"/>
  <c r="E150" i="147"/>
  <c r="D150" i="147"/>
  <c r="AC149" i="147"/>
  <c r="AB149" i="147"/>
  <c r="AA149" i="147"/>
  <c r="Y149" i="147"/>
  <c r="X149" i="147"/>
  <c r="W149" i="147"/>
  <c r="U149" i="147"/>
  <c r="T149" i="147"/>
  <c r="S149" i="147"/>
  <c r="Q149" i="147"/>
  <c r="P149" i="147"/>
  <c r="O149" i="147"/>
  <c r="M149" i="147"/>
  <c r="L149" i="147"/>
  <c r="K149" i="147"/>
  <c r="I149" i="147"/>
  <c r="H149" i="147"/>
  <c r="G149" i="147"/>
  <c r="E149" i="147"/>
  <c r="D149" i="147"/>
  <c r="AC148" i="147"/>
  <c r="AB148" i="147"/>
  <c r="AA148" i="147"/>
  <c r="Y148" i="147"/>
  <c r="X148" i="147"/>
  <c r="W148" i="147"/>
  <c r="U148" i="147"/>
  <c r="T148" i="147"/>
  <c r="S148" i="147"/>
  <c r="Q148" i="147"/>
  <c r="P148" i="147"/>
  <c r="O148" i="147"/>
  <c r="M148" i="147"/>
  <c r="L148" i="147"/>
  <c r="K148" i="147"/>
  <c r="I148" i="147"/>
  <c r="H148" i="147"/>
  <c r="G148" i="147"/>
  <c r="E148" i="147"/>
  <c r="D148" i="147"/>
  <c r="AC147" i="147"/>
  <c r="AB147" i="147"/>
  <c r="AA147" i="147"/>
  <c r="Y147" i="147"/>
  <c r="X147" i="147"/>
  <c r="W147" i="147"/>
  <c r="U147" i="147"/>
  <c r="T147" i="147"/>
  <c r="S147" i="147"/>
  <c r="Q147" i="147"/>
  <c r="P147" i="147"/>
  <c r="O147" i="147"/>
  <c r="M147" i="147"/>
  <c r="L147" i="147"/>
  <c r="K147" i="147"/>
  <c r="I147" i="147"/>
  <c r="H147" i="147"/>
  <c r="G147" i="147"/>
  <c r="E147" i="147"/>
  <c r="D147" i="147"/>
  <c r="AC146" i="147"/>
  <c r="AB146" i="147"/>
  <c r="AA146" i="147"/>
  <c r="Y146" i="147"/>
  <c r="X146" i="147"/>
  <c r="W146" i="147"/>
  <c r="U146" i="147"/>
  <c r="T146" i="147"/>
  <c r="S146" i="147"/>
  <c r="Q146" i="147"/>
  <c r="P146" i="147"/>
  <c r="O146" i="147"/>
  <c r="M146" i="147"/>
  <c r="L146" i="147"/>
  <c r="K146" i="147"/>
  <c r="I146" i="147"/>
  <c r="H146" i="147"/>
  <c r="G146" i="147"/>
  <c r="E146" i="147"/>
  <c r="D146" i="147"/>
  <c r="AC145" i="147"/>
  <c r="AB145" i="147"/>
  <c r="AA145" i="147"/>
  <c r="Y145" i="147"/>
  <c r="X145" i="147"/>
  <c r="W145" i="147"/>
  <c r="U145" i="147"/>
  <c r="T145" i="147"/>
  <c r="S145" i="147"/>
  <c r="Q145" i="147"/>
  <c r="P145" i="147"/>
  <c r="O145" i="147"/>
  <c r="M145" i="147"/>
  <c r="L145" i="147"/>
  <c r="K145" i="147"/>
  <c r="I145" i="147"/>
  <c r="H145" i="147"/>
  <c r="G145" i="147"/>
  <c r="E145" i="147"/>
  <c r="D145" i="147"/>
  <c r="AC144" i="147"/>
  <c r="AB144" i="147"/>
  <c r="AA144" i="147"/>
  <c r="Y144" i="147"/>
  <c r="X144" i="147"/>
  <c r="W144" i="147"/>
  <c r="U144" i="147"/>
  <c r="T144" i="147"/>
  <c r="S144" i="147"/>
  <c r="Q144" i="147"/>
  <c r="P144" i="147"/>
  <c r="O144" i="147"/>
  <c r="M144" i="147"/>
  <c r="L144" i="147"/>
  <c r="K144" i="147"/>
  <c r="I144" i="147"/>
  <c r="H144" i="147"/>
  <c r="G144" i="147"/>
  <c r="E144" i="147"/>
  <c r="D144" i="147"/>
  <c r="AC143" i="147"/>
  <c r="AB143" i="147"/>
  <c r="AA143" i="147"/>
  <c r="Y143" i="147"/>
  <c r="X143" i="147"/>
  <c r="W143" i="147"/>
  <c r="U143" i="147"/>
  <c r="T143" i="147"/>
  <c r="S143" i="147"/>
  <c r="Q143" i="147"/>
  <c r="P143" i="147"/>
  <c r="O143" i="147"/>
  <c r="M143" i="147"/>
  <c r="L143" i="147"/>
  <c r="K143" i="147"/>
  <c r="I143" i="147"/>
  <c r="H143" i="147"/>
  <c r="G143" i="147"/>
  <c r="E143" i="147"/>
  <c r="D143" i="147"/>
  <c r="AC142" i="147"/>
  <c r="AB142" i="147"/>
  <c r="AA142" i="147"/>
  <c r="Y142" i="147"/>
  <c r="X142" i="147"/>
  <c r="W142" i="147"/>
  <c r="U142" i="147"/>
  <c r="T142" i="147"/>
  <c r="S142" i="147"/>
  <c r="Q142" i="147"/>
  <c r="P142" i="147"/>
  <c r="O142" i="147"/>
  <c r="M142" i="147"/>
  <c r="L142" i="147"/>
  <c r="K142" i="147"/>
  <c r="I142" i="147"/>
  <c r="H142" i="147"/>
  <c r="G142" i="147"/>
  <c r="E142" i="147"/>
  <c r="D142" i="147"/>
  <c r="AC141" i="147"/>
  <c r="AB141" i="147"/>
  <c r="AA141" i="147"/>
  <c r="Y141" i="147"/>
  <c r="X141" i="147"/>
  <c r="W141" i="147"/>
  <c r="U141" i="147"/>
  <c r="T141" i="147"/>
  <c r="S141" i="147"/>
  <c r="Q141" i="147"/>
  <c r="P141" i="147"/>
  <c r="O141" i="147"/>
  <c r="M141" i="147"/>
  <c r="L141" i="147"/>
  <c r="K141" i="147"/>
  <c r="I141" i="147"/>
  <c r="H141" i="147"/>
  <c r="G141" i="147"/>
  <c r="E141" i="147"/>
  <c r="D141" i="147"/>
  <c r="AC140" i="147"/>
  <c r="AB140" i="147"/>
  <c r="AA140" i="147"/>
  <c r="Y140" i="147"/>
  <c r="X140" i="147"/>
  <c r="W140" i="147"/>
  <c r="U140" i="147"/>
  <c r="T140" i="147"/>
  <c r="S140" i="147"/>
  <c r="Q140" i="147"/>
  <c r="P140" i="147"/>
  <c r="O140" i="147"/>
  <c r="M140" i="147"/>
  <c r="L140" i="147"/>
  <c r="K140" i="147"/>
  <c r="I140" i="147"/>
  <c r="H140" i="147"/>
  <c r="G140" i="147"/>
  <c r="E140" i="147"/>
  <c r="D140" i="147"/>
  <c r="AC139" i="147"/>
  <c r="AB139" i="147"/>
  <c r="AA139" i="147"/>
  <c r="Y139" i="147"/>
  <c r="X139" i="147"/>
  <c r="W139" i="147"/>
  <c r="U139" i="147"/>
  <c r="T139" i="147"/>
  <c r="S139" i="147"/>
  <c r="Q139" i="147"/>
  <c r="P139" i="147"/>
  <c r="O139" i="147"/>
  <c r="M139" i="147"/>
  <c r="L139" i="147"/>
  <c r="K139" i="147"/>
  <c r="I139" i="147"/>
  <c r="H139" i="147"/>
  <c r="G139" i="147"/>
  <c r="E139" i="147"/>
  <c r="D139" i="147"/>
  <c r="AC138" i="147"/>
  <c r="AB138" i="147"/>
  <c r="AA138" i="147"/>
  <c r="Y138" i="147"/>
  <c r="X138" i="147"/>
  <c r="W138" i="147"/>
  <c r="U138" i="147"/>
  <c r="T138" i="147"/>
  <c r="S138" i="147"/>
  <c r="Q138" i="147"/>
  <c r="P138" i="147"/>
  <c r="O138" i="147"/>
  <c r="M138" i="147"/>
  <c r="L138" i="147"/>
  <c r="K138" i="147"/>
  <c r="I138" i="147"/>
  <c r="H138" i="147"/>
  <c r="G138" i="147"/>
  <c r="E138" i="147"/>
  <c r="D138" i="147"/>
  <c r="AC137" i="147"/>
  <c r="AB137" i="147"/>
  <c r="AA137" i="147"/>
  <c r="Y137" i="147"/>
  <c r="X137" i="147"/>
  <c r="W137" i="147"/>
  <c r="U137" i="147"/>
  <c r="T137" i="147"/>
  <c r="S137" i="147"/>
  <c r="Q137" i="147"/>
  <c r="P137" i="147"/>
  <c r="O137" i="147"/>
  <c r="M137" i="147"/>
  <c r="L137" i="147"/>
  <c r="K137" i="147"/>
  <c r="I137" i="147"/>
  <c r="H137" i="147"/>
  <c r="G137" i="147"/>
  <c r="E137" i="147"/>
  <c r="D137" i="147"/>
  <c r="AC136" i="147"/>
  <c r="AB136" i="147"/>
  <c r="AA136" i="147"/>
  <c r="Y136" i="147"/>
  <c r="X136" i="147"/>
  <c r="W136" i="147"/>
  <c r="U136" i="147"/>
  <c r="T136" i="147"/>
  <c r="S136" i="147"/>
  <c r="Q136" i="147"/>
  <c r="P136" i="147"/>
  <c r="O136" i="147"/>
  <c r="M136" i="147"/>
  <c r="L136" i="147"/>
  <c r="K136" i="147"/>
  <c r="I136" i="147"/>
  <c r="H136" i="147"/>
  <c r="G136" i="147"/>
  <c r="E136" i="147"/>
  <c r="D136" i="147"/>
  <c r="AC135" i="147"/>
  <c r="AB135" i="147"/>
  <c r="AA135" i="147"/>
  <c r="Y135" i="147"/>
  <c r="X135" i="147"/>
  <c r="W135" i="147"/>
  <c r="U135" i="147"/>
  <c r="T135" i="147"/>
  <c r="S135" i="147"/>
  <c r="Q135" i="147"/>
  <c r="P135" i="147"/>
  <c r="O135" i="147"/>
  <c r="M135" i="147"/>
  <c r="L135" i="147"/>
  <c r="K135" i="147"/>
  <c r="I135" i="147"/>
  <c r="H135" i="147"/>
  <c r="G135" i="147"/>
  <c r="E135" i="147"/>
  <c r="D135" i="147"/>
  <c r="AC134" i="147"/>
  <c r="AB134" i="147"/>
  <c r="AA134" i="147"/>
  <c r="Y134" i="147"/>
  <c r="X134" i="147"/>
  <c r="W134" i="147"/>
  <c r="U134" i="147"/>
  <c r="T134" i="147"/>
  <c r="S134" i="147"/>
  <c r="Q134" i="147"/>
  <c r="P134" i="147"/>
  <c r="O134" i="147"/>
  <c r="M134" i="147"/>
  <c r="L134" i="147"/>
  <c r="K134" i="147"/>
  <c r="I134" i="147"/>
  <c r="H134" i="147"/>
  <c r="G134" i="147"/>
  <c r="E134" i="147"/>
  <c r="D134" i="147"/>
  <c r="AC133" i="147"/>
  <c r="AB133" i="147"/>
  <c r="AA133" i="147"/>
  <c r="Y133" i="147"/>
  <c r="X133" i="147"/>
  <c r="W133" i="147"/>
  <c r="U133" i="147"/>
  <c r="T133" i="147"/>
  <c r="S133" i="147"/>
  <c r="Q133" i="147"/>
  <c r="P133" i="147"/>
  <c r="O133" i="147"/>
  <c r="M133" i="147"/>
  <c r="L133" i="147"/>
  <c r="K133" i="147"/>
  <c r="I133" i="147"/>
  <c r="H133" i="147"/>
  <c r="G133" i="147"/>
  <c r="E133" i="147"/>
  <c r="D133" i="147"/>
  <c r="AC132" i="147"/>
  <c r="AB132" i="147"/>
  <c r="AA132" i="147"/>
  <c r="Y132" i="147"/>
  <c r="X132" i="147"/>
  <c r="W132" i="147"/>
  <c r="U132" i="147"/>
  <c r="T132" i="147"/>
  <c r="S132" i="147"/>
  <c r="Q132" i="147"/>
  <c r="P132" i="147"/>
  <c r="O132" i="147"/>
  <c r="M132" i="147"/>
  <c r="L132" i="147"/>
  <c r="K132" i="147"/>
  <c r="I132" i="147"/>
  <c r="H132" i="147"/>
  <c r="G132" i="147"/>
  <c r="E132" i="147"/>
  <c r="D132" i="147"/>
  <c r="AC131" i="147"/>
  <c r="AB131" i="147"/>
  <c r="AA131" i="147"/>
  <c r="Y131" i="147"/>
  <c r="X131" i="147"/>
  <c r="W131" i="147"/>
  <c r="U131" i="147"/>
  <c r="T131" i="147"/>
  <c r="S131" i="147"/>
  <c r="Q131" i="147"/>
  <c r="P131" i="147"/>
  <c r="O131" i="147"/>
  <c r="M131" i="147"/>
  <c r="L131" i="147"/>
  <c r="K131" i="147"/>
  <c r="I131" i="147"/>
  <c r="H131" i="147"/>
  <c r="G131" i="147"/>
  <c r="E131" i="147"/>
  <c r="D131" i="147"/>
  <c r="AC130" i="147"/>
  <c r="AB130" i="147"/>
  <c r="AA130" i="147"/>
  <c r="Y130" i="147"/>
  <c r="X130" i="147"/>
  <c r="W130" i="147"/>
  <c r="U130" i="147"/>
  <c r="T130" i="147"/>
  <c r="S130" i="147"/>
  <c r="Q130" i="147"/>
  <c r="P130" i="147"/>
  <c r="O130" i="147"/>
  <c r="M130" i="147"/>
  <c r="L130" i="147"/>
  <c r="K130" i="147"/>
  <c r="I130" i="147"/>
  <c r="H130" i="147"/>
  <c r="G130" i="147"/>
  <c r="E130" i="147"/>
  <c r="D130" i="147"/>
  <c r="AC129" i="147"/>
  <c r="AB129" i="147"/>
  <c r="AA129" i="147"/>
  <c r="Y129" i="147"/>
  <c r="X129" i="147"/>
  <c r="W129" i="147"/>
  <c r="U129" i="147"/>
  <c r="T129" i="147"/>
  <c r="S129" i="147"/>
  <c r="Q129" i="147"/>
  <c r="P129" i="147"/>
  <c r="O129" i="147"/>
  <c r="M129" i="147"/>
  <c r="L129" i="147"/>
  <c r="K129" i="147"/>
  <c r="I129" i="147"/>
  <c r="H129" i="147"/>
  <c r="G129" i="147"/>
  <c r="E129" i="147"/>
  <c r="D129" i="147"/>
  <c r="AC128" i="147"/>
  <c r="AB128" i="147"/>
  <c r="AA128" i="147"/>
  <c r="Y128" i="147"/>
  <c r="X128" i="147"/>
  <c r="W128" i="147"/>
  <c r="U128" i="147"/>
  <c r="T128" i="147"/>
  <c r="S128" i="147"/>
  <c r="Q128" i="147"/>
  <c r="P128" i="147"/>
  <c r="O128" i="147"/>
  <c r="M128" i="147"/>
  <c r="L128" i="147"/>
  <c r="K128" i="147"/>
  <c r="I128" i="147"/>
  <c r="H128" i="147"/>
  <c r="G128" i="147"/>
  <c r="E128" i="147"/>
  <c r="D128" i="147"/>
  <c r="AC127" i="147"/>
  <c r="AB127" i="147"/>
  <c r="AA127" i="147"/>
  <c r="Y127" i="147"/>
  <c r="X127" i="147"/>
  <c r="W127" i="147"/>
  <c r="U127" i="147"/>
  <c r="T127" i="147"/>
  <c r="S127" i="147"/>
  <c r="Q127" i="147"/>
  <c r="P127" i="147"/>
  <c r="O127" i="147"/>
  <c r="M127" i="147"/>
  <c r="L127" i="147"/>
  <c r="K127" i="147"/>
  <c r="I127" i="147"/>
  <c r="H127" i="147"/>
  <c r="G127" i="147"/>
  <c r="E127" i="147"/>
  <c r="D127" i="147"/>
  <c r="AC126" i="147"/>
  <c r="AB126" i="147"/>
  <c r="AA126" i="147"/>
  <c r="Y126" i="147"/>
  <c r="X126" i="147"/>
  <c r="W126" i="147"/>
  <c r="U126" i="147"/>
  <c r="T126" i="147"/>
  <c r="S126" i="147"/>
  <c r="Q126" i="147"/>
  <c r="P126" i="147"/>
  <c r="O126" i="147"/>
  <c r="M126" i="147"/>
  <c r="L126" i="147"/>
  <c r="K126" i="147"/>
  <c r="I126" i="147"/>
  <c r="H126" i="147"/>
  <c r="G126" i="147"/>
  <c r="E126" i="147"/>
  <c r="D126" i="147"/>
  <c r="AC125" i="147"/>
  <c r="AB125" i="147"/>
  <c r="AA125" i="147"/>
  <c r="Y125" i="147"/>
  <c r="X125" i="147"/>
  <c r="W125" i="147"/>
  <c r="U125" i="147"/>
  <c r="T125" i="147"/>
  <c r="S125" i="147"/>
  <c r="Q125" i="147"/>
  <c r="P125" i="147"/>
  <c r="O125" i="147"/>
  <c r="M125" i="147"/>
  <c r="L125" i="147"/>
  <c r="K125" i="147"/>
  <c r="I125" i="147"/>
  <c r="H125" i="147"/>
  <c r="G125" i="147"/>
  <c r="E125" i="147"/>
  <c r="D125" i="147"/>
  <c r="AC124" i="147"/>
  <c r="AB124" i="147"/>
  <c r="AA124" i="147"/>
  <c r="Y124" i="147"/>
  <c r="X124" i="147"/>
  <c r="W124" i="147"/>
  <c r="U124" i="147"/>
  <c r="T124" i="147"/>
  <c r="S124" i="147"/>
  <c r="Q124" i="147"/>
  <c r="P124" i="147"/>
  <c r="O124" i="147"/>
  <c r="M124" i="147"/>
  <c r="L124" i="147"/>
  <c r="K124" i="147"/>
  <c r="I124" i="147"/>
  <c r="H124" i="147"/>
  <c r="G124" i="147"/>
  <c r="E124" i="147"/>
  <c r="D124" i="147"/>
  <c r="AC123" i="147"/>
  <c r="AB123" i="147"/>
  <c r="AA123" i="147"/>
  <c r="Y123" i="147"/>
  <c r="X123" i="147"/>
  <c r="W123" i="147"/>
  <c r="U123" i="147"/>
  <c r="T123" i="147"/>
  <c r="S123" i="147"/>
  <c r="Q123" i="147"/>
  <c r="P123" i="147"/>
  <c r="O123" i="147"/>
  <c r="M123" i="147"/>
  <c r="L123" i="147"/>
  <c r="K123" i="147"/>
  <c r="I123" i="147"/>
  <c r="H123" i="147"/>
  <c r="G123" i="147"/>
  <c r="E123" i="147"/>
  <c r="D123" i="147"/>
  <c r="AC122" i="147"/>
  <c r="AB122" i="147"/>
  <c r="AA122" i="147"/>
  <c r="Y122" i="147"/>
  <c r="X122" i="147"/>
  <c r="W122" i="147"/>
  <c r="U122" i="147"/>
  <c r="T122" i="147"/>
  <c r="S122" i="147"/>
  <c r="Q122" i="147"/>
  <c r="P122" i="147"/>
  <c r="O122" i="147"/>
  <c r="M122" i="147"/>
  <c r="L122" i="147"/>
  <c r="K122" i="147"/>
  <c r="I122" i="147"/>
  <c r="H122" i="147"/>
  <c r="G122" i="147"/>
  <c r="E122" i="147"/>
  <c r="D122" i="147"/>
  <c r="AC121" i="147"/>
  <c r="AB121" i="147"/>
  <c r="AA121" i="147"/>
  <c r="Y121" i="147"/>
  <c r="X121" i="147"/>
  <c r="W121" i="147"/>
  <c r="U121" i="147"/>
  <c r="T121" i="147"/>
  <c r="S121" i="147"/>
  <c r="Q121" i="147"/>
  <c r="P121" i="147"/>
  <c r="O121" i="147"/>
  <c r="M121" i="147"/>
  <c r="L121" i="147"/>
  <c r="K121" i="147"/>
  <c r="I121" i="147"/>
  <c r="H121" i="147"/>
  <c r="G121" i="147"/>
  <c r="E121" i="147"/>
  <c r="D121" i="147"/>
  <c r="AC120" i="147"/>
  <c r="AB120" i="147"/>
  <c r="AA120" i="147"/>
  <c r="Y120" i="147"/>
  <c r="X120" i="147"/>
  <c r="W120" i="147"/>
  <c r="U120" i="147"/>
  <c r="T120" i="147"/>
  <c r="S120" i="147"/>
  <c r="Q120" i="147"/>
  <c r="P120" i="147"/>
  <c r="O120" i="147"/>
  <c r="M120" i="147"/>
  <c r="L120" i="147"/>
  <c r="K120" i="147"/>
  <c r="I120" i="147"/>
  <c r="H120" i="147"/>
  <c r="G120" i="147"/>
  <c r="E120" i="147"/>
  <c r="D120" i="147"/>
  <c r="AC119" i="147"/>
  <c r="AB119" i="147"/>
  <c r="AA119" i="147"/>
  <c r="Y119" i="147"/>
  <c r="X119" i="147"/>
  <c r="W119" i="147"/>
  <c r="U119" i="147"/>
  <c r="T119" i="147"/>
  <c r="S119" i="147"/>
  <c r="Q119" i="147"/>
  <c r="P119" i="147"/>
  <c r="O119" i="147"/>
  <c r="M119" i="147"/>
  <c r="L119" i="147"/>
  <c r="K119" i="147"/>
  <c r="I119" i="147"/>
  <c r="H119" i="147"/>
  <c r="G119" i="147"/>
  <c r="E119" i="147"/>
  <c r="D119" i="147"/>
  <c r="AC118" i="147"/>
  <c r="AB118" i="147"/>
  <c r="AA118" i="147"/>
  <c r="Y118" i="147"/>
  <c r="X118" i="147"/>
  <c r="W118" i="147"/>
  <c r="U118" i="147"/>
  <c r="T118" i="147"/>
  <c r="S118" i="147"/>
  <c r="Q118" i="147"/>
  <c r="P118" i="147"/>
  <c r="O118" i="147"/>
  <c r="M118" i="147"/>
  <c r="L118" i="147"/>
  <c r="K118" i="147"/>
  <c r="I118" i="147"/>
  <c r="H118" i="147"/>
  <c r="G118" i="147"/>
  <c r="E118" i="147"/>
  <c r="D118" i="147"/>
  <c r="AC117" i="147"/>
  <c r="AB117" i="147"/>
  <c r="AA117" i="147"/>
  <c r="Y117" i="147"/>
  <c r="X117" i="147"/>
  <c r="W117" i="147"/>
  <c r="U117" i="147"/>
  <c r="T117" i="147"/>
  <c r="S117" i="147"/>
  <c r="Q117" i="147"/>
  <c r="P117" i="147"/>
  <c r="O117" i="147"/>
  <c r="M117" i="147"/>
  <c r="L117" i="147"/>
  <c r="K117" i="147"/>
  <c r="I117" i="147"/>
  <c r="H117" i="147"/>
  <c r="G117" i="147"/>
  <c r="E117" i="147"/>
  <c r="D117" i="147"/>
  <c r="AC116" i="147"/>
  <c r="AB116" i="147"/>
  <c r="AA116" i="147"/>
  <c r="Y116" i="147"/>
  <c r="X116" i="147"/>
  <c r="W116" i="147"/>
  <c r="U116" i="147"/>
  <c r="T116" i="147"/>
  <c r="S116" i="147"/>
  <c r="Q116" i="147"/>
  <c r="P116" i="147"/>
  <c r="O116" i="147"/>
  <c r="M116" i="147"/>
  <c r="L116" i="147"/>
  <c r="K116" i="147"/>
  <c r="I116" i="147"/>
  <c r="H116" i="147"/>
  <c r="G116" i="147"/>
  <c r="E116" i="147"/>
  <c r="D116" i="147"/>
  <c r="AC115" i="147"/>
  <c r="AB115" i="147"/>
  <c r="AA115" i="147"/>
  <c r="Y115" i="147"/>
  <c r="X115" i="147"/>
  <c r="W115" i="147"/>
  <c r="U115" i="147"/>
  <c r="T115" i="147"/>
  <c r="S115" i="147"/>
  <c r="Q115" i="147"/>
  <c r="P115" i="147"/>
  <c r="O115" i="147"/>
  <c r="M115" i="147"/>
  <c r="L115" i="147"/>
  <c r="K115" i="147"/>
  <c r="I115" i="147"/>
  <c r="H115" i="147"/>
  <c r="G115" i="147"/>
  <c r="E115" i="147"/>
  <c r="D115" i="147"/>
  <c r="AC114" i="147"/>
  <c r="AB114" i="147"/>
  <c r="AA114" i="147"/>
  <c r="Y114" i="147"/>
  <c r="X114" i="147"/>
  <c r="W114" i="147"/>
  <c r="U114" i="147"/>
  <c r="T114" i="147"/>
  <c r="S114" i="147"/>
  <c r="Q114" i="147"/>
  <c r="P114" i="147"/>
  <c r="O114" i="147"/>
  <c r="M114" i="147"/>
  <c r="L114" i="147"/>
  <c r="K114" i="147"/>
  <c r="I114" i="147"/>
  <c r="H114" i="147"/>
  <c r="G114" i="147"/>
  <c r="E114" i="147"/>
  <c r="D114" i="147"/>
  <c r="AC113" i="147"/>
  <c r="AB113" i="147"/>
  <c r="AA113" i="147"/>
  <c r="Y113" i="147"/>
  <c r="X113" i="147"/>
  <c r="W113" i="147"/>
  <c r="U113" i="147"/>
  <c r="T113" i="147"/>
  <c r="S113" i="147"/>
  <c r="Q113" i="147"/>
  <c r="P113" i="147"/>
  <c r="O113" i="147"/>
  <c r="M113" i="147"/>
  <c r="L113" i="147"/>
  <c r="K113" i="147"/>
  <c r="I113" i="147"/>
  <c r="H113" i="147"/>
  <c r="G113" i="147"/>
  <c r="E113" i="147"/>
  <c r="D113" i="147"/>
  <c r="AC112" i="147"/>
  <c r="AB112" i="147"/>
  <c r="AA112" i="147"/>
  <c r="Y112" i="147"/>
  <c r="X112" i="147"/>
  <c r="W112" i="147"/>
  <c r="U112" i="147"/>
  <c r="T112" i="147"/>
  <c r="S112" i="147"/>
  <c r="Q112" i="147"/>
  <c r="P112" i="147"/>
  <c r="O112" i="147"/>
  <c r="M112" i="147"/>
  <c r="L112" i="147"/>
  <c r="K112" i="147"/>
  <c r="I112" i="147"/>
  <c r="H112" i="147"/>
  <c r="G112" i="147"/>
  <c r="E112" i="147"/>
  <c r="D112" i="147"/>
  <c r="AC111" i="147"/>
  <c r="AB111" i="147"/>
  <c r="AA111" i="147"/>
  <c r="Y111" i="147"/>
  <c r="X111" i="147"/>
  <c r="W111" i="147"/>
  <c r="U111" i="147"/>
  <c r="T111" i="147"/>
  <c r="S111" i="147"/>
  <c r="Q111" i="147"/>
  <c r="P111" i="147"/>
  <c r="O111" i="147"/>
  <c r="M111" i="147"/>
  <c r="L111" i="147"/>
  <c r="K111" i="147"/>
  <c r="I111" i="147"/>
  <c r="H111" i="147"/>
  <c r="G111" i="147"/>
  <c r="E111" i="147"/>
  <c r="D111" i="147"/>
  <c r="AC110" i="147"/>
  <c r="AB110" i="147"/>
  <c r="AA110" i="147"/>
  <c r="Y110" i="147"/>
  <c r="X110" i="147"/>
  <c r="W110" i="147"/>
  <c r="U110" i="147"/>
  <c r="T110" i="147"/>
  <c r="S110" i="147"/>
  <c r="Q110" i="147"/>
  <c r="P110" i="147"/>
  <c r="O110" i="147"/>
  <c r="M110" i="147"/>
  <c r="L110" i="147"/>
  <c r="K110" i="147"/>
  <c r="I110" i="147"/>
  <c r="H110" i="147"/>
  <c r="G110" i="147"/>
  <c r="E110" i="147"/>
  <c r="D110" i="147"/>
  <c r="AC109" i="147"/>
  <c r="AB109" i="147"/>
  <c r="AA109" i="147"/>
  <c r="Y109" i="147"/>
  <c r="X109" i="147"/>
  <c r="W109" i="147"/>
  <c r="U109" i="147"/>
  <c r="T109" i="147"/>
  <c r="S109" i="147"/>
  <c r="Q109" i="147"/>
  <c r="P109" i="147"/>
  <c r="O109" i="147"/>
  <c r="M109" i="147"/>
  <c r="L109" i="147"/>
  <c r="K109" i="147"/>
  <c r="I109" i="147"/>
  <c r="H109" i="147"/>
  <c r="G109" i="147"/>
  <c r="E109" i="147"/>
  <c r="D109" i="147"/>
  <c r="AC108" i="147"/>
  <c r="AB108" i="147"/>
  <c r="AA108" i="147"/>
  <c r="Y108" i="147"/>
  <c r="X108" i="147"/>
  <c r="W108" i="147"/>
  <c r="U108" i="147"/>
  <c r="T108" i="147"/>
  <c r="S108" i="147"/>
  <c r="Q108" i="147"/>
  <c r="P108" i="147"/>
  <c r="O108" i="147"/>
  <c r="M108" i="147"/>
  <c r="L108" i="147"/>
  <c r="K108" i="147"/>
  <c r="I108" i="147"/>
  <c r="H108" i="147"/>
  <c r="G108" i="147"/>
  <c r="E108" i="147"/>
  <c r="D108" i="147"/>
  <c r="AC107" i="147"/>
  <c r="AB107" i="147"/>
  <c r="AA107" i="147"/>
  <c r="Y107" i="147"/>
  <c r="X107" i="147"/>
  <c r="W107" i="147"/>
  <c r="U107" i="147"/>
  <c r="T107" i="147"/>
  <c r="S107" i="147"/>
  <c r="Q107" i="147"/>
  <c r="P107" i="147"/>
  <c r="O107" i="147"/>
  <c r="M107" i="147"/>
  <c r="L107" i="147"/>
  <c r="K107" i="147"/>
  <c r="I107" i="147"/>
  <c r="H107" i="147"/>
  <c r="G107" i="147"/>
  <c r="E107" i="147"/>
  <c r="D107" i="147"/>
  <c r="AC106" i="147"/>
  <c r="AB106" i="147"/>
  <c r="AA106" i="147"/>
  <c r="Y106" i="147"/>
  <c r="X106" i="147"/>
  <c r="W106" i="147"/>
  <c r="U106" i="147"/>
  <c r="T106" i="147"/>
  <c r="S106" i="147"/>
  <c r="Q106" i="147"/>
  <c r="P106" i="147"/>
  <c r="O106" i="147"/>
  <c r="M106" i="147"/>
  <c r="L106" i="147"/>
  <c r="K106" i="147"/>
  <c r="I106" i="147"/>
  <c r="H106" i="147"/>
  <c r="G106" i="147"/>
  <c r="E106" i="147"/>
  <c r="D106" i="147"/>
  <c r="AC105" i="147"/>
  <c r="AB105" i="147"/>
  <c r="AA105" i="147"/>
  <c r="Y105" i="147"/>
  <c r="X105" i="147"/>
  <c r="W105" i="147"/>
  <c r="U105" i="147"/>
  <c r="T105" i="147"/>
  <c r="S105" i="147"/>
  <c r="Q105" i="147"/>
  <c r="P105" i="147"/>
  <c r="O105" i="147"/>
  <c r="M105" i="147"/>
  <c r="L105" i="147"/>
  <c r="K105" i="147"/>
  <c r="I105" i="147"/>
  <c r="H105" i="147"/>
  <c r="G105" i="147"/>
  <c r="E105" i="147"/>
  <c r="D105" i="147"/>
  <c r="AC104" i="147"/>
  <c r="AB104" i="147"/>
  <c r="AA104" i="147"/>
  <c r="Y104" i="147"/>
  <c r="X104" i="147"/>
  <c r="W104" i="147"/>
  <c r="U104" i="147"/>
  <c r="T104" i="147"/>
  <c r="S104" i="147"/>
  <c r="Q104" i="147"/>
  <c r="P104" i="147"/>
  <c r="O104" i="147"/>
  <c r="M104" i="147"/>
  <c r="L104" i="147"/>
  <c r="K104" i="147"/>
  <c r="I104" i="147"/>
  <c r="H104" i="147"/>
  <c r="G104" i="147"/>
  <c r="E104" i="147"/>
  <c r="D104" i="147"/>
  <c r="AC103" i="147"/>
  <c r="AB103" i="147"/>
  <c r="AA103" i="147"/>
  <c r="Y103" i="147"/>
  <c r="X103" i="147"/>
  <c r="W103" i="147"/>
  <c r="U103" i="147"/>
  <c r="T103" i="147"/>
  <c r="S103" i="147"/>
  <c r="Q103" i="147"/>
  <c r="P103" i="147"/>
  <c r="O103" i="147"/>
  <c r="M103" i="147"/>
  <c r="L103" i="147"/>
  <c r="K103" i="147"/>
  <c r="I103" i="147"/>
  <c r="H103" i="147"/>
  <c r="G103" i="147"/>
  <c r="E103" i="147"/>
  <c r="D103" i="147"/>
  <c r="AC102" i="147"/>
  <c r="AB102" i="147"/>
  <c r="AA102" i="147"/>
  <c r="Y102" i="147"/>
  <c r="X102" i="147"/>
  <c r="W102" i="147"/>
  <c r="U102" i="147"/>
  <c r="T102" i="147"/>
  <c r="S102" i="147"/>
  <c r="Q102" i="147"/>
  <c r="P102" i="147"/>
  <c r="O102" i="147"/>
  <c r="M102" i="147"/>
  <c r="L102" i="147"/>
  <c r="K102" i="147"/>
  <c r="I102" i="147"/>
  <c r="H102" i="147"/>
  <c r="G102" i="147"/>
  <c r="E102" i="147"/>
  <c r="D102" i="147"/>
  <c r="AC101" i="147"/>
  <c r="AB101" i="147"/>
  <c r="AA101" i="147"/>
  <c r="Y101" i="147"/>
  <c r="X101" i="147"/>
  <c r="W101" i="147"/>
  <c r="U101" i="147"/>
  <c r="T101" i="147"/>
  <c r="S101" i="147"/>
  <c r="Q101" i="147"/>
  <c r="P101" i="147"/>
  <c r="O101" i="147"/>
  <c r="M101" i="147"/>
  <c r="L101" i="147"/>
  <c r="K101" i="147"/>
  <c r="I101" i="147"/>
  <c r="H101" i="147"/>
  <c r="G101" i="147"/>
  <c r="E101" i="147"/>
  <c r="D101" i="147"/>
  <c r="AA100" i="147"/>
  <c r="W100" i="147"/>
  <c r="S100" i="147"/>
  <c r="O100" i="147"/>
  <c r="L100" i="147"/>
  <c r="P100" i="147" s="1"/>
  <c r="K100" i="147"/>
  <c r="I100" i="147"/>
  <c r="H100" i="147"/>
  <c r="G100" i="147"/>
  <c r="E100" i="147"/>
  <c r="D100" i="147"/>
  <c r="AA99" i="147"/>
  <c r="W99" i="147"/>
  <c r="S99" i="147"/>
  <c r="O99" i="147"/>
  <c r="L99" i="147"/>
  <c r="M99" i="147" s="1"/>
  <c r="K99" i="147"/>
  <c r="I99" i="147"/>
  <c r="H99" i="147"/>
  <c r="G99" i="147"/>
  <c r="E99" i="147"/>
  <c r="D99" i="147"/>
  <c r="AA98" i="147"/>
  <c r="W98" i="147"/>
  <c r="S98" i="147"/>
  <c r="O98" i="147"/>
  <c r="L98" i="147"/>
  <c r="P98" i="147" s="1"/>
  <c r="K98" i="147"/>
  <c r="I98" i="147"/>
  <c r="H98" i="147"/>
  <c r="G98" i="147"/>
  <c r="E98" i="147"/>
  <c r="D98" i="147"/>
  <c r="AC97" i="147"/>
  <c r="AB97" i="147"/>
  <c r="AA97" i="147"/>
  <c r="Y97" i="147"/>
  <c r="X97" i="147"/>
  <c r="W97" i="147"/>
  <c r="U97" i="147"/>
  <c r="T97" i="147"/>
  <c r="S97" i="147"/>
  <c r="Q97" i="147"/>
  <c r="P97" i="147"/>
  <c r="O97" i="147"/>
  <c r="M97" i="147"/>
  <c r="L97" i="147"/>
  <c r="K97" i="147"/>
  <c r="I97" i="147"/>
  <c r="H97" i="147"/>
  <c r="G97" i="147"/>
  <c r="E97" i="147"/>
  <c r="D97" i="147"/>
  <c r="AC96" i="147"/>
  <c r="AB96" i="147"/>
  <c r="AA96" i="147"/>
  <c r="Y96" i="147"/>
  <c r="X96" i="147"/>
  <c r="W96" i="147"/>
  <c r="U96" i="147"/>
  <c r="T96" i="147"/>
  <c r="S96" i="147"/>
  <c r="Q96" i="147"/>
  <c r="P96" i="147"/>
  <c r="O96" i="147"/>
  <c r="M96" i="147"/>
  <c r="L96" i="147"/>
  <c r="K96" i="147"/>
  <c r="I96" i="147"/>
  <c r="H96" i="147"/>
  <c r="G96" i="147"/>
  <c r="E96" i="147"/>
  <c r="D96" i="147"/>
  <c r="AC95" i="147"/>
  <c r="AB95" i="147"/>
  <c r="AA95" i="147"/>
  <c r="Y95" i="147"/>
  <c r="X95" i="147"/>
  <c r="W95" i="147"/>
  <c r="U95" i="147"/>
  <c r="T95" i="147"/>
  <c r="S95" i="147"/>
  <c r="Q95" i="147"/>
  <c r="P95" i="147"/>
  <c r="O95" i="147"/>
  <c r="M95" i="147"/>
  <c r="L95" i="147"/>
  <c r="K95" i="147"/>
  <c r="I95" i="147"/>
  <c r="H95" i="147"/>
  <c r="G95" i="147"/>
  <c r="E95" i="147"/>
  <c r="D95" i="147"/>
  <c r="AC94" i="147"/>
  <c r="AB94" i="147"/>
  <c r="AA94" i="147"/>
  <c r="Y94" i="147"/>
  <c r="X94" i="147"/>
  <c r="W94" i="147"/>
  <c r="U94" i="147"/>
  <c r="T94" i="147"/>
  <c r="S94" i="147"/>
  <c r="Q94" i="147"/>
  <c r="P94" i="147"/>
  <c r="O94" i="147"/>
  <c r="M94" i="147"/>
  <c r="L94" i="147"/>
  <c r="K94" i="147"/>
  <c r="I94" i="147"/>
  <c r="H94" i="147"/>
  <c r="G94" i="147"/>
  <c r="E94" i="147"/>
  <c r="D94" i="147"/>
  <c r="AC93" i="147"/>
  <c r="AB93" i="147"/>
  <c r="AA93" i="147"/>
  <c r="Y93" i="147"/>
  <c r="X93" i="147"/>
  <c r="W93" i="147"/>
  <c r="U93" i="147"/>
  <c r="T93" i="147"/>
  <c r="S93" i="147"/>
  <c r="Q93" i="147"/>
  <c r="P93" i="147"/>
  <c r="O93" i="147"/>
  <c r="M93" i="147"/>
  <c r="L93" i="147"/>
  <c r="K93" i="147"/>
  <c r="I93" i="147"/>
  <c r="H93" i="147"/>
  <c r="G93" i="147"/>
  <c r="E93" i="147"/>
  <c r="D93" i="147"/>
  <c r="AC92" i="147"/>
  <c r="AB92" i="147"/>
  <c r="AA92" i="147"/>
  <c r="Y92" i="147"/>
  <c r="X92" i="147"/>
  <c r="W92" i="147"/>
  <c r="U92" i="147"/>
  <c r="T92" i="147"/>
  <c r="S92" i="147"/>
  <c r="Q92" i="147"/>
  <c r="P92" i="147"/>
  <c r="O92" i="147"/>
  <c r="M92" i="147"/>
  <c r="L92" i="147"/>
  <c r="K92" i="147"/>
  <c r="I92" i="147"/>
  <c r="H92" i="147"/>
  <c r="G92" i="147"/>
  <c r="E92" i="147"/>
  <c r="D92" i="147"/>
  <c r="AC91" i="147"/>
  <c r="AB91" i="147"/>
  <c r="AA91" i="147"/>
  <c r="Y91" i="147"/>
  <c r="X91" i="147"/>
  <c r="W91" i="147"/>
  <c r="U91" i="147"/>
  <c r="T91" i="147"/>
  <c r="S91" i="147"/>
  <c r="Q91" i="147"/>
  <c r="P91" i="147"/>
  <c r="O91" i="147"/>
  <c r="M91" i="147"/>
  <c r="L91" i="147"/>
  <c r="K91" i="147"/>
  <c r="I91" i="147"/>
  <c r="H91" i="147"/>
  <c r="G91" i="147"/>
  <c r="E91" i="147"/>
  <c r="D91" i="147"/>
  <c r="AC90" i="147"/>
  <c r="AB90" i="147"/>
  <c r="AA90" i="147"/>
  <c r="Y90" i="147"/>
  <c r="X90" i="147"/>
  <c r="W90" i="147"/>
  <c r="U90" i="147"/>
  <c r="T90" i="147"/>
  <c r="S90" i="147"/>
  <c r="Q90" i="147"/>
  <c r="P90" i="147"/>
  <c r="O90" i="147"/>
  <c r="M90" i="147"/>
  <c r="L90" i="147"/>
  <c r="K90" i="147"/>
  <c r="I90" i="147"/>
  <c r="H90" i="147"/>
  <c r="G90" i="147"/>
  <c r="E90" i="147"/>
  <c r="D90" i="147"/>
  <c r="AC89" i="147"/>
  <c r="AB89" i="147"/>
  <c r="AA89" i="147"/>
  <c r="Y89" i="147"/>
  <c r="X89" i="147"/>
  <c r="W89" i="147"/>
  <c r="U89" i="147"/>
  <c r="T89" i="147"/>
  <c r="S89" i="147"/>
  <c r="Q89" i="147"/>
  <c r="P89" i="147"/>
  <c r="O89" i="147"/>
  <c r="M89" i="147"/>
  <c r="L89" i="147"/>
  <c r="K89" i="147"/>
  <c r="I89" i="147"/>
  <c r="H89" i="147"/>
  <c r="G89" i="147"/>
  <c r="E89" i="147"/>
  <c r="D89" i="147"/>
  <c r="AC88" i="147"/>
  <c r="AB88" i="147"/>
  <c r="AA88" i="147"/>
  <c r="Y88" i="147"/>
  <c r="X88" i="147"/>
  <c r="W88" i="147"/>
  <c r="U88" i="147"/>
  <c r="T88" i="147"/>
  <c r="S88" i="147"/>
  <c r="Q88" i="147"/>
  <c r="P88" i="147"/>
  <c r="O88" i="147"/>
  <c r="M88" i="147"/>
  <c r="L88" i="147"/>
  <c r="K88" i="147"/>
  <c r="I88" i="147"/>
  <c r="H88" i="147"/>
  <c r="G88" i="147"/>
  <c r="E88" i="147"/>
  <c r="D88" i="147"/>
  <c r="AC87" i="147"/>
  <c r="AB87" i="147"/>
  <c r="AA87" i="147"/>
  <c r="Y87" i="147"/>
  <c r="X87" i="147"/>
  <c r="W87" i="147"/>
  <c r="U87" i="147"/>
  <c r="T87" i="147"/>
  <c r="S87" i="147"/>
  <c r="Q87" i="147"/>
  <c r="P87" i="147"/>
  <c r="O87" i="147"/>
  <c r="M87" i="147"/>
  <c r="L87" i="147"/>
  <c r="K87" i="147"/>
  <c r="I87" i="147"/>
  <c r="H87" i="147"/>
  <c r="G87" i="147"/>
  <c r="E87" i="147"/>
  <c r="D87" i="147"/>
  <c r="AC86" i="147"/>
  <c r="AB86" i="147"/>
  <c r="AA86" i="147"/>
  <c r="Y86" i="147"/>
  <c r="X86" i="147"/>
  <c r="W86" i="147"/>
  <c r="U86" i="147"/>
  <c r="T86" i="147"/>
  <c r="S86" i="147"/>
  <c r="Q86" i="147"/>
  <c r="P86" i="147"/>
  <c r="O86" i="147"/>
  <c r="M86" i="147"/>
  <c r="L86" i="147"/>
  <c r="K86" i="147"/>
  <c r="I86" i="147"/>
  <c r="H86" i="147"/>
  <c r="G86" i="147"/>
  <c r="E86" i="147"/>
  <c r="D86" i="147"/>
  <c r="AC85" i="147"/>
  <c r="AB85" i="147"/>
  <c r="AA85" i="147"/>
  <c r="Y85" i="147"/>
  <c r="X85" i="147"/>
  <c r="W85" i="147"/>
  <c r="U85" i="147"/>
  <c r="T85" i="147"/>
  <c r="S85" i="147"/>
  <c r="Q85" i="147"/>
  <c r="P85" i="147"/>
  <c r="O85" i="147"/>
  <c r="M85" i="147"/>
  <c r="L85" i="147"/>
  <c r="K85" i="147"/>
  <c r="I85" i="147"/>
  <c r="H85" i="147"/>
  <c r="G85" i="147"/>
  <c r="E85" i="147"/>
  <c r="D85" i="147"/>
  <c r="AC84" i="147"/>
  <c r="AB84" i="147"/>
  <c r="AA84" i="147"/>
  <c r="Y84" i="147"/>
  <c r="X84" i="147"/>
  <c r="W84" i="147"/>
  <c r="U84" i="147"/>
  <c r="T84" i="147"/>
  <c r="S84" i="147"/>
  <c r="Q84" i="147"/>
  <c r="P84" i="147"/>
  <c r="O84" i="147"/>
  <c r="M84" i="147"/>
  <c r="L84" i="147"/>
  <c r="K84" i="147"/>
  <c r="I84" i="147"/>
  <c r="H84" i="147"/>
  <c r="G84" i="147"/>
  <c r="E84" i="147"/>
  <c r="D84" i="147"/>
  <c r="AC83" i="147"/>
  <c r="AB83" i="147"/>
  <c r="AA83" i="147"/>
  <c r="Y83" i="147"/>
  <c r="X83" i="147"/>
  <c r="W83" i="147"/>
  <c r="U83" i="147"/>
  <c r="T83" i="147"/>
  <c r="S83" i="147"/>
  <c r="Q83" i="147"/>
  <c r="P83" i="147"/>
  <c r="O83" i="147"/>
  <c r="M83" i="147"/>
  <c r="L83" i="147"/>
  <c r="K83" i="147"/>
  <c r="I83" i="147"/>
  <c r="H83" i="147"/>
  <c r="G83" i="147"/>
  <c r="E83" i="147"/>
  <c r="D83" i="147"/>
  <c r="AC82" i="147"/>
  <c r="AB82" i="147"/>
  <c r="AA82" i="147"/>
  <c r="Y82" i="147"/>
  <c r="X82" i="147"/>
  <c r="W82" i="147"/>
  <c r="U82" i="147"/>
  <c r="T82" i="147"/>
  <c r="S82" i="147"/>
  <c r="Q82" i="147"/>
  <c r="P82" i="147"/>
  <c r="O82" i="147"/>
  <c r="M82" i="147"/>
  <c r="L82" i="147"/>
  <c r="K82" i="147"/>
  <c r="I82" i="147"/>
  <c r="H82" i="147"/>
  <c r="G82" i="147"/>
  <c r="E82" i="147"/>
  <c r="D82" i="147"/>
  <c r="AC81" i="147"/>
  <c r="AB81" i="147"/>
  <c r="AA81" i="147"/>
  <c r="Y81" i="147"/>
  <c r="X81" i="147"/>
  <c r="W81" i="147"/>
  <c r="U81" i="147"/>
  <c r="T81" i="147"/>
  <c r="S81" i="147"/>
  <c r="Q81" i="147"/>
  <c r="P81" i="147"/>
  <c r="O81" i="147"/>
  <c r="M81" i="147"/>
  <c r="L81" i="147"/>
  <c r="K81" i="147"/>
  <c r="I81" i="147"/>
  <c r="H81" i="147"/>
  <c r="G81" i="147"/>
  <c r="E81" i="147"/>
  <c r="D81" i="147"/>
  <c r="AC80" i="147"/>
  <c r="AB80" i="147"/>
  <c r="AA80" i="147"/>
  <c r="Y80" i="147"/>
  <c r="X80" i="147"/>
  <c r="W80" i="147"/>
  <c r="U80" i="147"/>
  <c r="T80" i="147"/>
  <c r="S80" i="147"/>
  <c r="Q80" i="147"/>
  <c r="P80" i="147"/>
  <c r="O80" i="147"/>
  <c r="M80" i="147"/>
  <c r="L80" i="147"/>
  <c r="K80" i="147"/>
  <c r="I80" i="147"/>
  <c r="H80" i="147"/>
  <c r="G80" i="147"/>
  <c r="E80" i="147"/>
  <c r="D80" i="147"/>
  <c r="AC79" i="147"/>
  <c r="AB79" i="147"/>
  <c r="AA79" i="147"/>
  <c r="Y79" i="147"/>
  <c r="X79" i="147"/>
  <c r="W79" i="147"/>
  <c r="U79" i="147"/>
  <c r="T79" i="147"/>
  <c r="S79" i="147"/>
  <c r="Q79" i="147"/>
  <c r="P79" i="147"/>
  <c r="O79" i="147"/>
  <c r="M79" i="147"/>
  <c r="L79" i="147"/>
  <c r="K79" i="147"/>
  <c r="I79" i="147"/>
  <c r="H79" i="147"/>
  <c r="G79" i="147"/>
  <c r="E79" i="147"/>
  <c r="D79" i="147"/>
  <c r="AC78" i="147"/>
  <c r="AB78" i="147"/>
  <c r="AA78" i="147"/>
  <c r="Y78" i="147"/>
  <c r="X78" i="147"/>
  <c r="W78" i="147"/>
  <c r="U78" i="147"/>
  <c r="T78" i="147"/>
  <c r="S78" i="147"/>
  <c r="Q78" i="147"/>
  <c r="P78" i="147"/>
  <c r="O78" i="147"/>
  <c r="M78" i="147"/>
  <c r="L78" i="147"/>
  <c r="K78" i="147"/>
  <c r="I78" i="147"/>
  <c r="H78" i="147"/>
  <c r="G78" i="147"/>
  <c r="E78" i="147"/>
  <c r="D78" i="147"/>
  <c r="AC77" i="147"/>
  <c r="AB77" i="147"/>
  <c r="AA77" i="147"/>
  <c r="Y77" i="147"/>
  <c r="X77" i="147"/>
  <c r="W77" i="147"/>
  <c r="U77" i="147"/>
  <c r="T77" i="147"/>
  <c r="S77" i="147"/>
  <c r="Q77" i="147"/>
  <c r="P77" i="147"/>
  <c r="O77" i="147"/>
  <c r="M77" i="147"/>
  <c r="L77" i="147"/>
  <c r="K77" i="147"/>
  <c r="I77" i="147"/>
  <c r="H77" i="147"/>
  <c r="G77" i="147"/>
  <c r="E77" i="147"/>
  <c r="D77" i="147"/>
  <c r="AC76" i="147"/>
  <c r="AB76" i="147"/>
  <c r="AA76" i="147"/>
  <c r="Y76" i="147"/>
  <c r="X76" i="147"/>
  <c r="W76" i="147"/>
  <c r="U76" i="147"/>
  <c r="T76" i="147"/>
  <c r="S76" i="147"/>
  <c r="Q76" i="147"/>
  <c r="P76" i="147"/>
  <c r="O76" i="147"/>
  <c r="M76" i="147"/>
  <c r="L76" i="147"/>
  <c r="K76" i="147"/>
  <c r="I76" i="147"/>
  <c r="H76" i="147"/>
  <c r="G76" i="147"/>
  <c r="E76" i="147"/>
  <c r="D76" i="147"/>
  <c r="AC75" i="147"/>
  <c r="AB75" i="147"/>
  <c r="AA75" i="147"/>
  <c r="Y75" i="147"/>
  <c r="X75" i="147"/>
  <c r="W75" i="147"/>
  <c r="U75" i="147"/>
  <c r="T75" i="147"/>
  <c r="S75" i="147"/>
  <c r="Q75" i="147"/>
  <c r="P75" i="147"/>
  <c r="O75" i="147"/>
  <c r="M75" i="147"/>
  <c r="L75" i="147"/>
  <c r="K75" i="147"/>
  <c r="I75" i="147"/>
  <c r="H75" i="147"/>
  <c r="G75" i="147"/>
  <c r="E75" i="147"/>
  <c r="D75" i="147"/>
  <c r="AC74" i="147"/>
  <c r="AB74" i="147"/>
  <c r="AA74" i="147"/>
  <c r="Y74" i="147"/>
  <c r="X74" i="147"/>
  <c r="W74" i="147"/>
  <c r="U74" i="147"/>
  <c r="T74" i="147"/>
  <c r="S74" i="147"/>
  <c r="Q74" i="147"/>
  <c r="P74" i="147"/>
  <c r="O74" i="147"/>
  <c r="M74" i="147"/>
  <c r="L74" i="147"/>
  <c r="K74" i="147"/>
  <c r="I74" i="147"/>
  <c r="H74" i="147"/>
  <c r="G74" i="147"/>
  <c r="E74" i="147"/>
  <c r="D74" i="147"/>
  <c r="AC73" i="147"/>
  <c r="AB73" i="147"/>
  <c r="AA73" i="147"/>
  <c r="Y73" i="147"/>
  <c r="X73" i="147"/>
  <c r="W73" i="147"/>
  <c r="U73" i="147"/>
  <c r="T73" i="147"/>
  <c r="S73" i="147"/>
  <c r="Q73" i="147"/>
  <c r="P73" i="147"/>
  <c r="O73" i="147"/>
  <c r="M73" i="147"/>
  <c r="L73" i="147"/>
  <c r="K73" i="147"/>
  <c r="I73" i="147"/>
  <c r="H73" i="147"/>
  <c r="G73" i="147"/>
  <c r="E73" i="147"/>
  <c r="D73" i="147"/>
  <c r="AC72" i="147"/>
  <c r="AB72" i="147"/>
  <c r="AA72" i="147"/>
  <c r="Y72" i="147"/>
  <c r="X72" i="147"/>
  <c r="W72" i="147"/>
  <c r="U72" i="147"/>
  <c r="T72" i="147"/>
  <c r="S72" i="147"/>
  <c r="Q72" i="147"/>
  <c r="P72" i="147"/>
  <c r="O72" i="147"/>
  <c r="M72" i="147"/>
  <c r="L72" i="147"/>
  <c r="K72" i="147"/>
  <c r="I72" i="147"/>
  <c r="H72" i="147"/>
  <c r="G72" i="147"/>
  <c r="E72" i="147"/>
  <c r="D72" i="147"/>
  <c r="AC71" i="147"/>
  <c r="AB71" i="147"/>
  <c r="AA71" i="147"/>
  <c r="Y71" i="147"/>
  <c r="X71" i="147"/>
  <c r="W71" i="147"/>
  <c r="U71" i="147"/>
  <c r="T71" i="147"/>
  <c r="S71" i="147"/>
  <c r="Q71" i="147"/>
  <c r="P71" i="147"/>
  <c r="O71" i="147"/>
  <c r="M71" i="147"/>
  <c r="L71" i="147"/>
  <c r="K71" i="147"/>
  <c r="I71" i="147"/>
  <c r="H71" i="147"/>
  <c r="G71" i="147"/>
  <c r="E71" i="147"/>
  <c r="D71" i="147"/>
  <c r="AC70" i="147"/>
  <c r="AB70" i="147"/>
  <c r="AA70" i="147"/>
  <c r="Y70" i="147"/>
  <c r="X70" i="147"/>
  <c r="W70" i="147"/>
  <c r="U70" i="147"/>
  <c r="T70" i="147"/>
  <c r="S70" i="147"/>
  <c r="Q70" i="147"/>
  <c r="P70" i="147"/>
  <c r="O70" i="147"/>
  <c r="M70" i="147"/>
  <c r="L70" i="147"/>
  <c r="K70" i="147"/>
  <c r="I70" i="147"/>
  <c r="H70" i="147"/>
  <c r="G70" i="147"/>
  <c r="E70" i="147"/>
  <c r="D70" i="147"/>
  <c r="AC69" i="147"/>
  <c r="AB69" i="147"/>
  <c r="AA69" i="147"/>
  <c r="Y69" i="147"/>
  <c r="X69" i="147"/>
  <c r="W69" i="147"/>
  <c r="U69" i="147"/>
  <c r="T69" i="147"/>
  <c r="S69" i="147"/>
  <c r="Q69" i="147"/>
  <c r="P69" i="147"/>
  <c r="O69" i="147"/>
  <c r="M69" i="147"/>
  <c r="L69" i="147"/>
  <c r="K69" i="147"/>
  <c r="I69" i="147"/>
  <c r="H69" i="147"/>
  <c r="G69" i="147"/>
  <c r="E69" i="147"/>
  <c r="D69" i="147"/>
  <c r="AC68" i="147"/>
  <c r="AB68" i="147"/>
  <c r="AA68" i="147"/>
  <c r="Y68" i="147"/>
  <c r="X68" i="147"/>
  <c r="W68" i="147"/>
  <c r="U68" i="147"/>
  <c r="T68" i="147"/>
  <c r="S68" i="147"/>
  <c r="Q68" i="147"/>
  <c r="P68" i="147"/>
  <c r="O68" i="147"/>
  <c r="M68" i="147"/>
  <c r="L68" i="147"/>
  <c r="K68" i="147"/>
  <c r="I68" i="147"/>
  <c r="H68" i="147"/>
  <c r="G68" i="147"/>
  <c r="E68" i="147"/>
  <c r="D68" i="147"/>
  <c r="AC67" i="147"/>
  <c r="AB67" i="147"/>
  <c r="AA67" i="147"/>
  <c r="Y67" i="147"/>
  <c r="X67" i="147"/>
  <c r="W67" i="147"/>
  <c r="U67" i="147"/>
  <c r="T67" i="147"/>
  <c r="S67" i="147"/>
  <c r="Q67" i="147"/>
  <c r="P67" i="147"/>
  <c r="O67" i="147"/>
  <c r="M67" i="147"/>
  <c r="L67" i="147"/>
  <c r="K67" i="147"/>
  <c r="I67" i="147"/>
  <c r="H67" i="147"/>
  <c r="G67" i="147"/>
  <c r="E67" i="147"/>
  <c r="D67" i="147"/>
  <c r="AC66" i="147"/>
  <c r="AB66" i="147"/>
  <c r="AA66" i="147"/>
  <c r="Y66" i="147"/>
  <c r="X66" i="147"/>
  <c r="W66" i="147"/>
  <c r="U66" i="147"/>
  <c r="T66" i="147"/>
  <c r="S66" i="147"/>
  <c r="Q66" i="147"/>
  <c r="P66" i="147"/>
  <c r="O66" i="147"/>
  <c r="M66" i="147"/>
  <c r="L66" i="147"/>
  <c r="K66" i="147"/>
  <c r="I66" i="147"/>
  <c r="H66" i="147"/>
  <c r="G66" i="147"/>
  <c r="E66" i="147"/>
  <c r="D66" i="147"/>
  <c r="AC65" i="147"/>
  <c r="AB65" i="147"/>
  <c r="AA65" i="147"/>
  <c r="Y65" i="147"/>
  <c r="X65" i="147"/>
  <c r="W65" i="147"/>
  <c r="U65" i="147"/>
  <c r="T65" i="147"/>
  <c r="S65" i="147"/>
  <c r="Q65" i="147"/>
  <c r="P65" i="147"/>
  <c r="O65" i="147"/>
  <c r="M65" i="147"/>
  <c r="L65" i="147"/>
  <c r="K65" i="147"/>
  <c r="I65" i="147"/>
  <c r="H65" i="147"/>
  <c r="G65" i="147"/>
  <c r="E65" i="147"/>
  <c r="D65" i="147"/>
  <c r="AC64" i="147"/>
  <c r="AB64" i="147"/>
  <c r="AA64" i="147"/>
  <c r="Y64" i="147"/>
  <c r="X64" i="147"/>
  <c r="W64" i="147"/>
  <c r="U64" i="147"/>
  <c r="T64" i="147"/>
  <c r="S64" i="147"/>
  <c r="Q64" i="147"/>
  <c r="P64" i="147"/>
  <c r="O64" i="147"/>
  <c r="M64" i="147"/>
  <c r="L64" i="147"/>
  <c r="K64" i="147"/>
  <c r="I64" i="147"/>
  <c r="H64" i="147"/>
  <c r="G64" i="147"/>
  <c r="E64" i="147"/>
  <c r="D64" i="147"/>
  <c r="AC63" i="147"/>
  <c r="AB63" i="147"/>
  <c r="AA63" i="147"/>
  <c r="Y63" i="147"/>
  <c r="X63" i="147"/>
  <c r="W63" i="147"/>
  <c r="U63" i="147"/>
  <c r="T63" i="147"/>
  <c r="S63" i="147"/>
  <c r="Q63" i="147"/>
  <c r="P63" i="147"/>
  <c r="O63" i="147"/>
  <c r="M63" i="147"/>
  <c r="L63" i="147"/>
  <c r="K63" i="147"/>
  <c r="I63" i="147"/>
  <c r="H63" i="147"/>
  <c r="G63" i="147"/>
  <c r="E63" i="147"/>
  <c r="D63" i="147"/>
  <c r="AC62" i="147"/>
  <c r="AB62" i="147"/>
  <c r="AA62" i="147"/>
  <c r="Y62" i="147"/>
  <c r="X62" i="147"/>
  <c r="W62" i="147"/>
  <c r="U62" i="147"/>
  <c r="T62" i="147"/>
  <c r="S62" i="147"/>
  <c r="Q62" i="147"/>
  <c r="P62" i="147"/>
  <c r="O62" i="147"/>
  <c r="M62" i="147"/>
  <c r="L62" i="147"/>
  <c r="K62" i="147"/>
  <c r="I62" i="147"/>
  <c r="H62" i="147"/>
  <c r="G62" i="147"/>
  <c r="E62" i="147"/>
  <c r="D62" i="147"/>
  <c r="AC61" i="147"/>
  <c r="AB61" i="147"/>
  <c r="AA61" i="147"/>
  <c r="Y61" i="147"/>
  <c r="X61" i="147"/>
  <c r="W61" i="147"/>
  <c r="U61" i="147"/>
  <c r="T61" i="147"/>
  <c r="S61" i="147"/>
  <c r="Q61" i="147"/>
  <c r="P61" i="147"/>
  <c r="O61" i="147"/>
  <c r="M61" i="147"/>
  <c r="L61" i="147"/>
  <c r="K61" i="147"/>
  <c r="I61" i="147"/>
  <c r="H61" i="147"/>
  <c r="G61" i="147"/>
  <c r="E61" i="147"/>
  <c r="D61" i="147"/>
  <c r="AC60" i="147"/>
  <c r="AB60" i="147"/>
  <c r="AA60" i="147"/>
  <c r="Y60" i="147"/>
  <c r="X60" i="147"/>
  <c r="W60" i="147"/>
  <c r="U60" i="147"/>
  <c r="T60" i="147"/>
  <c r="S60" i="147"/>
  <c r="Q60" i="147"/>
  <c r="P60" i="147"/>
  <c r="O60" i="147"/>
  <c r="M60" i="147"/>
  <c r="L60" i="147"/>
  <c r="K60" i="147"/>
  <c r="I60" i="147"/>
  <c r="H60" i="147"/>
  <c r="G60" i="147"/>
  <c r="E60" i="147"/>
  <c r="D60" i="147"/>
  <c r="AC59" i="147"/>
  <c r="AB59" i="147"/>
  <c r="AA59" i="147"/>
  <c r="Y59" i="147"/>
  <c r="X59" i="147"/>
  <c r="W59" i="147"/>
  <c r="U59" i="147"/>
  <c r="T59" i="147"/>
  <c r="S59" i="147"/>
  <c r="Q59" i="147"/>
  <c r="P59" i="147"/>
  <c r="O59" i="147"/>
  <c r="M59" i="147"/>
  <c r="L59" i="147"/>
  <c r="K59" i="147"/>
  <c r="I59" i="147"/>
  <c r="H59" i="147"/>
  <c r="G59" i="147"/>
  <c r="E59" i="147"/>
  <c r="D59" i="147"/>
  <c r="AC58" i="147"/>
  <c r="AB58" i="147"/>
  <c r="AA58" i="147"/>
  <c r="Y58" i="147"/>
  <c r="X58" i="147"/>
  <c r="W58" i="147"/>
  <c r="U58" i="147"/>
  <c r="T58" i="147"/>
  <c r="S58" i="147"/>
  <c r="Q58" i="147"/>
  <c r="P58" i="147"/>
  <c r="O58" i="147"/>
  <c r="M58" i="147"/>
  <c r="L58" i="147"/>
  <c r="K58" i="147"/>
  <c r="I58" i="147"/>
  <c r="H58" i="147"/>
  <c r="G58" i="147"/>
  <c r="E58" i="147"/>
  <c r="D58" i="147"/>
  <c r="AC57" i="147"/>
  <c r="AB57" i="147"/>
  <c r="AA57" i="147"/>
  <c r="Y57" i="147"/>
  <c r="X57" i="147"/>
  <c r="W57" i="147"/>
  <c r="U57" i="147"/>
  <c r="T57" i="147"/>
  <c r="S57" i="147"/>
  <c r="Q57" i="147"/>
  <c r="P57" i="147"/>
  <c r="O57" i="147"/>
  <c r="M57" i="147"/>
  <c r="L57" i="147"/>
  <c r="K57" i="147"/>
  <c r="I57" i="147"/>
  <c r="H57" i="147"/>
  <c r="G57" i="147"/>
  <c r="E57" i="147"/>
  <c r="D57" i="147"/>
  <c r="AC56" i="147"/>
  <c r="AB56" i="147"/>
  <c r="AA56" i="147"/>
  <c r="Y56" i="147"/>
  <c r="X56" i="147"/>
  <c r="W56" i="147"/>
  <c r="U56" i="147"/>
  <c r="T56" i="147"/>
  <c r="S56" i="147"/>
  <c r="Q56" i="147"/>
  <c r="P56" i="147"/>
  <c r="O56" i="147"/>
  <c r="M56" i="147"/>
  <c r="L56" i="147"/>
  <c r="K56" i="147"/>
  <c r="I56" i="147"/>
  <c r="H56" i="147"/>
  <c r="G56" i="147"/>
  <c r="E56" i="147"/>
  <c r="D56" i="147"/>
  <c r="AC55" i="147"/>
  <c r="AB55" i="147"/>
  <c r="AA55" i="147"/>
  <c r="Y55" i="147"/>
  <c r="X55" i="147"/>
  <c r="W55" i="147"/>
  <c r="U55" i="147"/>
  <c r="T55" i="147"/>
  <c r="S55" i="147"/>
  <c r="Q55" i="147"/>
  <c r="P55" i="147"/>
  <c r="O55" i="147"/>
  <c r="M55" i="147"/>
  <c r="L55" i="147"/>
  <c r="K55" i="147"/>
  <c r="I55" i="147"/>
  <c r="H55" i="147"/>
  <c r="G55" i="147"/>
  <c r="E55" i="147"/>
  <c r="D55" i="147"/>
  <c r="AC54" i="147"/>
  <c r="AB54" i="147"/>
  <c r="AA54" i="147"/>
  <c r="Y54" i="147"/>
  <c r="X54" i="147"/>
  <c r="W54" i="147"/>
  <c r="U54" i="147"/>
  <c r="T54" i="147"/>
  <c r="S54" i="147"/>
  <c r="Q54" i="147"/>
  <c r="P54" i="147"/>
  <c r="O54" i="147"/>
  <c r="M54" i="147"/>
  <c r="L54" i="147"/>
  <c r="K54" i="147"/>
  <c r="I54" i="147"/>
  <c r="H54" i="147"/>
  <c r="G54" i="147"/>
  <c r="E54" i="147"/>
  <c r="D54" i="147"/>
  <c r="AA53" i="147"/>
  <c r="W53" i="147"/>
  <c r="S53" i="147"/>
  <c r="O53" i="147"/>
  <c r="L53" i="147"/>
  <c r="P53" i="147" s="1"/>
  <c r="K53" i="147"/>
  <c r="I53" i="147"/>
  <c r="H53" i="147"/>
  <c r="G53" i="147"/>
  <c r="E53" i="147"/>
  <c r="D53" i="147"/>
  <c r="AC52" i="147"/>
  <c r="AB52" i="147"/>
  <c r="AA52" i="147"/>
  <c r="Y52" i="147"/>
  <c r="X52" i="147"/>
  <c r="W52" i="147"/>
  <c r="U52" i="147"/>
  <c r="T52" i="147"/>
  <c r="S52" i="147"/>
  <c r="Q52" i="147"/>
  <c r="P52" i="147"/>
  <c r="O52" i="147"/>
  <c r="M52" i="147"/>
  <c r="L52" i="147"/>
  <c r="K52" i="147"/>
  <c r="I52" i="147"/>
  <c r="H52" i="147"/>
  <c r="G52" i="147"/>
  <c r="E52" i="147"/>
  <c r="D52" i="147"/>
  <c r="AC51" i="147"/>
  <c r="AB51" i="147"/>
  <c r="AA51" i="147"/>
  <c r="Y51" i="147"/>
  <c r="X51" i="147"/>
  <c r="W51" i="147"/>
  <c r="U51" i="147"/>
  <c r="T51" i="147"/>
  <c r="S51" i="147"/>
  <c r="Q51" i="147"/>
  <c r="P51" i="147"/>
  <c r="O51" i="147"/>
  <c r="M51" i="147"/>
  <c r="L51" i="147"/>
  <c r="K51" i="147"/>
  <c r="I51" i="147"/>
  <c r="H51" i="147"/>
  <c r="G51" i="147"/>
  <c r="E51" i="147"/>
  <c r="D51" i="147"/>
  <c r="AC50" i="147"/>
  <c r="AB50" i="147"/>
  <c r="AA50" i="147"/>
  <c r="Y50" i="147"/>
  <c r="X50" i="147"/>
  <c r="W50" i="147"/>
  <c r="U50" i="147"/>
  <c r="T50" i="147"/>
  <c r="S50" i="147"/>
  <c r="Q50" i="147"/>
  <c r="P50" i="147"/>
  <c r="O50" i="147"/>
  <c r="M50" i="147"/>
  <c r="L50" i="147"/>
  <c r="K50" i="147"/>
  <c r="I50" i="147"/>
  <c r="H50" i="147"/>
  <c r="G50" i="147"/>
  <c r="E50" i="147"/>
  <c r="D50" i="147"/>
  <c r="AC49" i="147"/>
  <c r="AB49" i="147"/>
  <c r="AA49" i="147"/>
  <c r="Y49" i="147"/>
  <c r="X49" i="147"/>
  <c r="W49" i="147"/>
  <c r="U49" i="147"/>
  <c r="T49" i="147"/>
  <c r="S49" i="147"/>
  <c r="Q49" i="147"/>
  <c r="P49" i="147"/>
  <c r="O49" i="147"/>
  <c r="M49" i="147"/>
  <c r="L49" i="147"/>
  <c r="K49" i="147"/>
  <c r="I49" i="147"/>
  <c r="H49" i="147"/>
  <c r="G49" i="147"/>
  <c r="E49" i="147"/>
  <c r="D49" i="147"/>
  <c r="AC48" i="147"/>
  <c r="AB48" i="147"/>
  <c r="AA48" i="147"/>
  <c r="Y48" i="147"/>
  <c r="X48" i="147"/>
  <c r="W48" i="147"/>
  <c r="U48" i="147"/>
  <c r="T48" i="147"/>
  <c r="S48" i="147"/>
  <c r="Q48" i="147"/>
  <c r="P48" i="147"/>
  <c r="O48" i="147"/>
  <c r="M48" i="147"/>
  <c r="L48" i="147"/>
  <c r="K48" i="147"/>
  <c r="I48" i="147"/>
  <c r="H48" i="147"/>
  <c r="G48" i="147"/>
  <c r="E48" i="147"/>
  <c r="D48" i="147"/>
  <c r="AC47" i="147"/>
  <c r="AB47" i="147"/>
  <c r="AA47" i="147"/>
  <c r="Y47" i="147"/>
  <c r="X47" i="147"/>
  <c r="W47" i="147"/>
  <c r="U47" i="147"/>
  <c r="T47" i="147"/>
  <c r="S47" i="147"/>
  <c r="Q47" i="147"/>
  <c r="P47" i="147"/>
  <c r="O47" i="147"/>
  <c r="M47" i="147"/>
  <c r="L47" i="147"/>
  <c r="K47" i="147"/>
  <c r="I47" i="147"/>
  <c r="H47" i="147"/>
  <c r="G47" i="147"/>
  <c r="E47" i="147"/>
  <c r="D47" i="147"/>
  <c r="AC46" i="147"/>
  <c r="AB46" i="147"/>
  <c r="AA46" i="147"/>
  <c r="Y46" i="147"/>
  <c r="X46" i="147"/>
  <c r="W46" i="147"/>
  <c r="U46" i="147"/>
  <c r="T46" i="147"/>
  <c r="S46" i="147"/>
  <c r="Q46" i="147"/>
  <c r="P46" i="147"/>
  <c r="O46" i="147"/>
  <c r="M46" i="147"/>
  <c r="L46" i="147"/>
  <c r="K46" i="147"/>
  <c r="I46" i="147"/>
  <c r="H46" i="147"/>
  <c r="G46" i="147"/>
  <c r="E46" i="147"/>
  <c r="D46" i="147"/>
  <c r="AC45" i="147"/>
  <c r="AB45" i="147"/>
  <c r="AA45" i="147"/>
  <c r="Y45" i="147"/>
  <c r="X45" i="147"/>
  <c r="W45" i="147"/>
  <c r="U45" i="147"/>
  <c r="T45" i="147"/>
  <c r="S45" i="147"/>
  <c r="Q45" i="147"/>
  <c r="P45" i="147"/>
  <c r="O45" i="147"/>
  <c r="M45" i="147"/>
  <c r="L45" i="147"/>
  <c r="K45" i="147"/>
  <c r="I45" i="147"/>
  <c r="H45" i="147"/>
  <c r="G45" i="147"/>
  <c r="E45" i="147"/>
  <c r="D45" i="147"/>
  <c r="AC44" i="147"/>
  <c r="AB44" i="147"/>
  <c r="AA44" i="147"/>
  <c r="Y44" i="147"/>
  <c r="X44" i="147"/>
  <c r="W44" i="147"/>
  <c r="U44" i="147"/>
  <c r="T44" i="147"/>
  <c r="S44" i="147"/>
  <c r="Q44" i="147"/>
  <c r="P44" i="147"/>
  <c r="O44" i="147"/>
  <c r="M44" i="147"/>
  <c r="L44" i="147"/>
  <c r="K44" i="147"/>
  <c r="I44" i="147"/>
  <c r="H44" i="147"/>
  <c r="G44" i="147"/>
  <c r="E44" i="147"/>
  <c r="D44" i="147"/>
  <c r="AC43" i="147"/>
  <c r="AB43" i="147"/>
  <c r="AA43" i="147"/>
  <c r="Y43" i="147"/>
  <c r="X43" i="147"/>
  <c r="W43" i="147"/>
  <c r="U43" i="147"/>
  <c r="T43" i="147"/>
  <c r="S43" i="147"/>
  <c r="Q43" i="147"/>
  <c r="P43" i="147"/>
  <c r="O43" i="147"/>
  <c r="M43" i="147"/>
  <c r="L43" i="147"/>
  <c r="K43" i="147"/>
  <c r="I43" i="147"/>
  <c r="H43" i="147"/>
  <c r="G43" i="147"/>
  <c r="E43" i="147"/>
  <c r="D43" i="147"/>
  <c r="AC42" i="147"/>
  <c r="AB42" i="147"/>
  <c r="AA42" i="147"/>
  <c r="Y42" i="147"/>
  <c r="X42" i="147"/>
  <c r="W42" i="147"/>
  <c r="U42" i="147"/>
  <c r="T42" i="147"/>
  <c r="S42" i="147"/>
  <c r="Q42" i="147"/>
  <c r="P42" i="147"/>
  <c r="O42" i="147"/>
  <c r="M42" i="147"/>
  <c r="L42" i="147"/>
  <c r="K42" i="147"/>
  <c r="I42" i="147"/>
  <c r="H42" i="147"/>
  <c r="G42" i="147"/>
  <c r="E42" i="147"/>
  <c r="D42" i="147"/>
  <c r="AC41" i="147"/>
  <c r="AB41" i="147"/>
  <c r="AA41" i="147"/>
  <c r="Y41" i="147"/>
  <c r="X41" i="147"/>
  <c r="W41" i="147"/>
  <c r="U41" i="147"/>
  <c r="T41" i="147"/>
  <c r="S41" i="147"/>
  <c r="Q41" i="147"/>
  <c r="P41" i="147"/>
  <c r="O41" i="147"/>
  <c r="M41" i="147"/>
  <c r="L41" i="147"/>
  <c r="K41" i="147"/>
  <c r="I41" i="147"/>
  <c r="H41" i="147"/>
  <c r="G41" i="147"/>
  <c r="E41" i="147"/>
  <c r="D41" i="147"/>
  <c r="AC40" i="147"/>
  <c r="AB40" i="147"/>
  <c r="AA40" i="147"/>
  <c r="Y40" i="147"/>
  <c r="X40" i="147"/>
  <c r="W40" i="147"/>
  <c r="U40" i="147"/>
  <c r="T40" i="147"/>
  <c r="S40" i="147"/>
  <c r="Q40" i="147"/>
  <c r="P40" i="147"/>
  <c r="O40" i="147"/>
  <c r="M40" i="147"/>
  <c r="L40" i="147"/>
  <c r="K40" i="147"/>
  <c r="I40" i="147"/>
  <c r="H40" i="147"/>
  <c r="G40" i="147"/>
  <c r="E40" i="147"/>
  <c r="D40" i="147"/>
  <c r="AC39" i="147"/>
  <c r="AB39" i="147"/>
  <c r="AA39" i="147"/>
  <c r="Y39" i="147"/>
  <c r="X39" i="147"/>
  <c r="W39" i="147"/>
  <c r="U39" i="147"/>
  <c r="T39" i="147"/>
  <c r="S39" i="147"/>
  <c r="Q39" i="147"/>
  <c r="P39" i="147"/>
  <c r="O39" i="147"/>
  <c r="M39" i="147"/>
  <c r="L39" i="147"/>
  <c r="K39" i="147"/>
  <c r="I39" i="147"/>
  <c r="H39" i="147"/>
  <c r="G39" i="147"/>
  <c r="E39" i="147"/>
  <c r="D39" i="147"/>
  <c r="AC38" i="147"/>
  <c r="AB38" i="147"/>
  <c r="AA38" i="147"/>
  <c r="Y38" i="147"/>
  <c r="X38" i="147"/>
  <c r="W38" i="147"/>
  <c r="U38" i="147"/>
  <c r="T38" i="147"/>
  <c r="S38" i="147"/>
  <c r="Q38" i="147"/>
  <c r="P38" i="147"/>
  <c r="O38" i="147"/>
  <c r="M38" i="147"/>
  <c r="L38" i="147"/>
  <c r="K38" i="147"/>
  <c r="I38" i="147"/>
  <c r="H38" i="147"/>
  <c r="G38" i="147"/>
  <c r="E38" i="147"/>
  <c r="D38" i="147"/>
  <c r="AC37" i="147"/>
  <c r="AB37" i="147"/>
  <c r="AA37" i="147"/>
  <c r="Y37" i="147"/>
  <c r="X37" i="147"/>
  <c r="W37" i="147"/>
  <c r="U37" i="147"/>
  <c r="T37" i="147"/>
  <c r="S37" i="147"/>
  <c r="Q37" i="147"/>
  <c r="P37" i="147"/>
  <c r="O37" i="147"/>
  <c r="M37" i="147"/>
  <c r="L37" i="147"/>
  <c r="K37" i="147"/>
  <c r="I37" i="147"/>
  <c r="H37" i="147"/>
  <c r="G37" i="147"/>
  <c r="E37" i="147"/>
  <c r="D37" i="147"/>
  <c r="AC36" i="147"/>
  <c r="AB36" i="147"/>
  <c r="AA36" i="147"/>
  <c r="Y36" i="147"/>
  <c r="X36" i="147"/>
  <c r="W36" i="147"/>
  <c r="U36" i="147"/>
  <c r="T36" i="147"/>
  <c r="S36" i="147"/>
  <c r="Q36" i="147"/>
  <c r="P36" i="147"/>
  <c r="O36" i="147"/>
  <c r="M36" i="147"/>
  <c r="L36" i="147"/>
  <c r="K36" i="147"/>
  <c r="I36" i="147"/>
  <c r="H36" i="147"/>
  <c r="G36" i="147"/>
  <c r="E36" i="147"/>
  <c r="D36" i="147"/>
  <c r="AC35" i="147"/>
  <c r="AB35" i="147"/>
  <c r="AA35" i="147"/>
  <c r="Y35" i="147"/>
  <c r="X35" i="147"/>
  <c r="W35" i="147"/>
  <c r="U35" i="147"/>
  <c r="T35" i="147"/>
  <c r="S35" i="147"/>
  <c r="Q35" i="147"/>
  <c r="P35" i="147"/>
  <c r="O35" i="147"/>
  <c r="M35" i="147"/>
  <c r="L35" i="147"/>
  <c r="K35" i="147"/>
  <c r="I35" i="147"/>
  <c r="H35" i="147"/>
  <c r="G35" i="147"/>
  <c r="E35" i="147"/>
  <c r="D35" i="147"/>
  <c r="AC34" i="147"/>
  <c r="AB34" i="147"/>
  <c r="AA34" i="147"/>
  <c r="Y34" i="147"/>
  <c r="X34" i="147"/>
  <c r="W34" i="147"/>
  <c r="U34" i="147"/>
  <c r="T34" i="147"/>
  <c r="S34" i="147"/>
  <c r="Q34" i="147"/>
  <c r="P34" i="147"/>
  <c r="O34" i="147"/>
  <c r="M34" i="147"/>
  <c r="L34" i="147"/>
  <c r="K34" i="147"/>
  <c r="I34" i="147"/>
  <c r="H34" i="147"/>
  <c r="G34" i="147"/>
  <c r="E34" i="147"/>
  <c r="D34" i="147"/>
  <c r="AC33" i="147"/>
  <c r="AB33" i="147"/>
  <c r="AA33" i="147"/>
  <c r="Y33" i="147"/>
  <c r="X33" i="147"/>
  <c r="W33" i="147"/>
  <c r="U33" i="147"/>
  <c r="T33" i="147"/>
  <c r="S33" i="147"/>
  <c r="Q33" i="147"/>
  <c r="P33" i="147"/>
  <c r="O33" i="147"/>
  <c r="M33" i="147"/>
  <c r="L33" i="147"/>
  <c r="K33" i="147"/>
  <c r="I33" i="147"/>
  <c r="H33" i="147"/>
  <c r="G33" i="147"/>
  <c r="E33" i="147"/>
  <c r="D33" i="147"/>
  <c r="AC32" i="147"/>
  <c r="AB32" i="147"/>
  <c r="AA32" i="147"/>
  <c r="Y32" i="147"/>
  <c r="X32" i="147"/>
  <c r="W32" i="147"/>
  <c r="U32" i="147"/>
  <c r="T32" i="147"/>
  <c r="S32" i="147"/>
  <c r="Q32" i="147"/>
  <c r="P32" i="147"/>
  <c r="O32" i="147"/>
  <c r="M32" i="147"/>
  <c r="L32" i="147"/>
  <c r="K32" i="147"/>
  <c r="I32" i="147"/>
  <c r="H32" i="147"/>
  <c r="G32" i="147"/>
  <c r="E32" i="147"/>
  <c r="D32" i="147"/>
  <c r="AC31" i="147"/>
  <c r="AB31" i="147"/>
  <c r="AA31" i="147"/>
  <c r="Y31" i="147"/>
  <c r="X31" i="147"/>
  <c r="W31" i="147"/>
  <c r="U31" i="147"/>
  <c r="T31" i="147"/>
  <c r="S31" i="147"/>
  <c r="Q31" i="147"/>
  <c r="P31" i="147"/>
  <c r="O31" i="147"/>
  <c r="M31" i="147"/>
  <c r="L31" i="147"/>
  <c r="K31" i="147"/>
  <c r="I31" i="147"/>
  <c r="H31" i="147"/>
  <c r="G31" i="147"/>
  <c r="E31" i="147"/>
  <c r="D31" i="147"/>
  <c r="AC30" i="147"/>
  <c r="AB30" i="147"/>
  <c r="AA30" i="147"/>
  <c r="Y30" i="147"/>
  <c r="X30" i="147"/>
  <c r="W30" i="147"/>
  <c r="U30" i="147"/>
  <c r="T30" i="147"/>
  <c r="S30" i="147"/>
  <c r="Q30" i="147"/>
  <c r="P30" i="147"/>
  <c r="O30" i="147"/>
  <c r="M30" i="147"/>
  <c r="L30" i="147"/>
  <c r="K30" i="147"/>
  <c r="I30" i="147"/>
  <c r="H30" i="147"/>
  <c r="G30" i="147"/>
  <c r="E30" i="147"/>
  <c r="D30" i="147"/>
  <c r="AC29" i="147"/>
  <c r="AB29" i="147"/>
  <c r="AA29" i="147"/>
  <c r="Y29" i="147"/>
  <c r="X29" i="147"/>
  <c r="W29" i="147"/>
  <c r="U29" i="147"/>
  <c r="T29" i="147"/>
  <c r="S29" i="147"/>
  <c r="Q29" i="147"/>
  <c r="P29" i="147"/>
  <c r="O29" i="147"/>
  <c r="M29" i="147"/>
  <c r="L29" i="147"/>
  <c r="K29" i="147"/>
  <c r="I29" i="147"/>
  <c r="H29" i="147"/>
  <c r="G29" i="147"/>
  <c r="E29" i="147"/>
  <c r="D29" i="147"/>
  <c r="AC28" i="147"/>
  <c r="AB28" i="147"/>
  <c r="AA28" i="147"/>
  <c r="Y28" i="147"/>
  <c r="X28" i="147"/>
  <c r="W28" i="147"/>
  <c r="U28" i="147"/>
  <c r="T28" i="147"/>
  <c r="S28" i="147"/>
  <c r="Q28" i="147"/>
  <c r="P28" i="147"/>
  <c r="O28" i="147"/>
  <c r="M28" i="147"/>
  <c r="L28" i="147"/>
  <c r="K28" i="147"/>
  <c r="I28" i="147"/>
  <c r="H28" i="147"/>
  <c r="G28" i="147"/>
  <c r="E28" i="147"/>
  <c r="D28" i="147"/>
  <c r="AC27" i="147"/>
  <c r="AB27" i="147"/>
  <c r="AA27" i="147"/>
  <c r="Y27" i="147"/>
  <c r="X27" i="147"/>
  <c r="W27" i="147"/>
  <c r="U27" i="147"/>
  <c r="T27" i="147"/>
  <c r="S27" i="147"/>
  <c r="Q27" i="147"/>
  <c r="P27" i="147"/>
  <c r="O27" i="147"/>
  <c r="M27" i="147"/>
  <c r="L27" i="147"/>
  <c r="K27" i="147"/>
  <c r="I27" i="147"/>
  <c r="H27" i="147"/>
  <c r="G27" i="147"/>
  <c r="E27" i="147"/>
  <c r="D27" i="147"/>
  <c r="AC26" i="147"/>
  <c r="AB26" i="147"/>
  <c r="AA26" i="147"/>
  <c r="Y26" i="147"/>
  <c r="X26" i="147"/>
  <c r="W26" i="147"/>
  <c r="U26" i="147"/>
  <c r="T26" i="147"/>
  <c r="S26" i="147"/>
  <c r="Q26" i="147"/>
  <c r="P26" i="147"/>
  <c r="O26" i="147"/>
  <c r="M26" i="147"/>
  <c r="L26" i="147"/>
  <c r="K26" i="147"/>
  <c r="I26" i="147"/>
  <c r="H26" i="147"/>
  <c r="G26" i="147"/>
  <c r="E26" i="147"/>
  <c r="D26" i="147"/>
  <c r="AC25" i="147"/>
  <c r="AB25" i="147"/>
  <c r="AA25" i="147"/>
  <c r="Y25" i="147"/>
  <c r="X25" i="147"/>
  <c r="W25" i="147"/>
  <c r="U25" i="147"/>
  <c r="T25" i="147"/>
  <c r="S25" i="147"/>
  <c r="Q25" i="147"/>
  <c r="P25" i="147"/>
  <c r="O25" i="147"/>
  <c r="M25" i="147"/>
  <c r="L25" i="147"/>
  <c r="K25" i="147"/>
  <c r="I25" i="147"/>
  <c r="H25" i="147"/>
  <c r="G25" i="147"/>
  <c r="E25" i="147"/>
  <c r="D25" i="147"/>
  <c r="AC24" i="147"/>
  <c r="AB24" i="147"/>
  <c r="AA24" i="147"/>
  <c r="Y24" i="147"/>
  <c r="X24" i="147"/>
  <c r="W24" i="147"/>
  <c r="U24" i="147"/>
  <c r="T24" i="147"/>
  <c r="S24" i="147"/>
  <c r="Q24" i="147"/>
  <c r="P24" i="147"/>
  <c r="O24" i="147"/>
  <c r="M24" i="147"/>
  <c r="L24" i="147"/>
  <c r="K24" i="147"/>
  <c r="I24" i="147"/>
  <c r="H24" i="147"/>
  <c r="G24" i="147"/>
  <c r="E24" i="147"/>
  <c r="D24" i="147"/>
  <c r="AC23" i="147"/>
  <c r="AB23" i="147"/>
  <c r="AA23" i="147"/>
  <c r="Y23" i="147"/>
  <c r="X23" i="147"/>
  <c r="W23" i="147"/>
  <c r="U23" i="147"/>
  <c r="T23" i="147"/>
  <c r="S23" i="147"/>
  <c r="Q23" i="147"/>
  <c r="P23" i="147"/>
  <c r="O23" i="147"/>
  <c r="M23" i="147"/>
  <c r="L23" i="147"/>
  <c r="K23" i="147"/>
  <c r="I23" i="147"/>
  <c r="H23" i="147"/>
  <c r="G23" i="147"/>
  <c r="E23" i="147"/>
  <c r="D23" i="147"/>
  <c r="AC22" i="147"/>
  <c r="AB22" i="147"/>
  <c r="AA22" i="147"/>
  <c r="Y22" i="147"/>
  <c r="X22" i="147"/>
  <c r="W22" i="147"/>
  <c r="U22" i="147"/>
  <c r="T22" i="147"/>
  <c r="S22" i="147"/>
  <c r="Q22" i="147"/>
  <c r="P22" i="147"/>
  <c r="O22" i="147"/>
  <c r="M22" i="147"/>
  <c r="L22" i="147"/>
  <c r="K22" i="147"/>
  <c r="I22" i="147"/>
  <c r="H22" i="147"/>
  <c r="G22" i="147"/>
  <c r="E22" i="147"/>
  <c r="D22" i="147"/>
  <c r="AC21" i="147"/>
  <c r="AB21" i="147"/>
  <c r="AA21" i="147"/>
  <c r="Y21" i="147"/>
  <c r="X21" i="147"/>
  <c r="W21" i="147"/>
  <c r="U21" i="147"/>
  <c r="T21" i="147"/>
  <c r="S21" i="147"/>
  <c r="Q21" i="147"/>
  <c r="P21" i="147"/>
  <c r="O21" i="147"/>
  <c r="M21" i="147"/>
  <c r="L21" i="147"/>
  <c r="K21" i="147"/>
  <c r="I21" i="147"/>
  <c r="H21" i="147"/>
  <c r="G21" i="147"/>
  <c r="E21" i="147"/>
  <c r="D21" i="147"/>
  <c r="AC20" i="147"/>
  <c r="AB20" i="147"/>
  <c r="AA20" i="147"/>
  <c r="Y20" i="147"/>
  <c r="X20" i="147"/>
  <c r="W20" i="147"/>
  <c r="U20" i="147"/>
  <c r="T20" i="147"/>
  <c r="S20" i="147"/>
  <c r="Q20" i="147"/>
  <c r="P20" i="147"/>
  <c r="O20" i="147"/>
  <c r="M20" i="147"/>
  <c r="L20" i="147"/>
  <c r="K20" i="147"/>
  <c r="I20" i="147"/>
  <c r="H20" i="147"/>
  <c r="G20" i="147"/>
  <c r="E20" i="147"/>
  <c r="D20" i="147"/>
  <c r="AC19" i="147"/>
  <c r="AB19" i="147"/>
  <c r="AA19" i="147"/>
  <c r="Y19" i="147"/>
  <c r="X19" i="147"/>
  <c r="W19" i="147"/>
  <c r="U19" i="147"/>
  <c r="T19" i="147"/>
  <c r="S19" i="147"/>
  <c r="Q19" i="147"/>
  <c r="P19" i="147"/>
  <c r="O19" i="147"/>
  <c r="M19" i="147"/>
  <c r="L19" i="147"/>
  <c r="K19" i="147"/>
  <c r="I19" i="147"/>
  <c r="H19" i="147"/>
  <c r="G19" i="147"/>
  <c r="E19" i="147"/>
  <c r="D19" i="147"/>
  <c r="AC18" i="147"/>
  <c r="AB18" i="147"/>
  <c r="AA18" i="147"/>
  <c r="Y18" i="147"/>
  <c r="X18" i="147"/>
  <c r="W18" i="147"/>
  <c r="U18" i="147"/>
  <c r="T18" i="147"/>
  <c r="S18" i="147"/>
  <c r="Q18" i="147"/>
  <c r="P18" i="147"/>
  <c r="O18" i="147"/>
  <c r="M18" i="147"/>
  <c r="L18" i="147"/>
  <c r="K18" i="147"/>
  <c r="I18" i="147"/>
  <c r="H18" i="147"/>
  <c r="G18" i="147"/>
  <c r="E18" i="147"/>
  <c r="D18" i="147"/>
  <c r="AC17" i="147"/>
  <c r="AB17" i="147"/>
  <c r="AA17" i="147"/>
  <c r="Y17" i="147"/>
  <c r="X17" i="147"/>
  <c r="W17" i="147"/>
  <c r="U17" i="147"/>
  <c r="T17" i="147"/>
  <c r="S17" i="147"/>
  <c r="Q17" i="147"/>
  <c r="P17" i="147"/>
  <c r="O17" i="147"/>
  <c r="M17" i="147"/>
  <c r="L17" i="147"/>
  <c r="K17" i="147"/>
  <c r="I17" i="147"/>
  <c r="H17" i="147"/>
  <c r="G17" i="147"/>
  <c r="E17" i="147"/>
  <c r="D17" i="147"/>
  <c r="AC16" i="147"/>
  <c r="AB16" i="147"/>
  <c r="AA16" i="147"/>
  <c r="Y16" i="147"/>
  <c r="X16" i="147"/>
  <c r="W16" i="147"/>
  <c r="U16" i="147"/>
  <c r="T16" i="147"/>
  <c r="S16" i="147"/>
  <c r="Q16" i="147"/>
  <c r="P16" i="147"/>
  <c r="O16" i="147"/>
  <c r="M16" i="147"/>
  <c r="L16" i="147"/>
  <c r="K16" i="147"/>
  <c r="I16" i="147"/>
  <c r="H16" i="147"/>
  <c r="G16" i="147"/>
  <c r="E16" i="147"/>
  <c r="D16" i="147"/>
  <c r="AC15" i="147"/>
  <c r="AB15" i="147"/>
  <c r="AA15" i="147"/>
  <c r="Y15" i="147"/>
  <c r="X15" i="147"/>
  <c r="W15" i="147"/>
  <c r="U15" i="147"/>
  <c r="T15" i="147"/>
  <c r="S15" i="147"/>
  <c r="Q15" i="147"/>
  <c r="P15" i="147"/>
  <c r="O15" i="147"/>
  <c r="M15" i="147"/>
  <c r="L15" i="147"/>
  <c r="K15" i="147"/>
  <c r="I15" i="147"/>
  <c r="H15" i="147"/>
  <c r="G15" i="147"/>
  <c r="E15" i="147"/>
  <c r="D15" i="147"/>
  <c r="AC14" i="147"/>
  <c r="AB14" i="147"/>
  <c r="AA14" i="147"/>
  <c r="Y14" i="147"/>
  <c r="X14" i="147"/>
  <c r="W14" i="147"/>
  <c r="U14" i="147"/>
  <c r="T14" i="147"/>
  <c r="S14" i="147"/>
  <c r="Q14" i="147"/>
  <c r="P14" i="147"/>
  <c r="O14" i="147"/>
  <c r="M14" i="147"/>
  <c r="L14" i="147"/>
  <c r="K14" i="147"/>
  <c r="I14" i="147"/>
  <c r="H14" i="147"/>
  <c r="G14" i="147"/>
  <c r="E14" i="147"/>
  <c r="D14" i="147"/>
  <c r="AC13" i="147"/>
  <c r="AB13" i="147"/>
  <c r="AA13" i="147"/>
  <c r="Y13" i="147"/>
  <c r="X13" i="147"/>
  <c r="W13" i="147"/>
  <c r="U13" i="147"/>
  <c r="T13" i="147"/>
  <c r="S13" i="147"/>
  <c r="Q13" i="147"/>
  <c r="P13" i="147"/>
  <c r="O13" i="147"/>
  <c r="M13" i="147"/>
  <c r="L13" i="147"/>
  <c r="K13" i="147"/>
  <c r="I13" i="147"/>
  <c r="H13" i="147"/>
  <c r="G13" i="147"/>
  <c r="E13" i="147"/>
  <c r="D13" i="147"/>
  <c r="AC12" i="147"/>
  <c r="AB12" i="147"/>
  <c r="AA12" i="147"/>
  <c r="Y12" i="147"/>
  <c r="X12" i="147"/>
  <c r="W12" i="147"/>
  <c r="U12" i="147"/>
  <c r="T12" i="147"/>
  <c r="S12" i="147"/>
  <c r="Q12" i="147"/>
  <c r="P12" i="147"/>
  <c r="O12" i="147"/>
  <c r="M12" i="147"/>
  <c r="L12" i="147"/>
  <c r="K12" i="147"/>
  <c r="I12" i="147"/>
  <c r="H12" i="147"/>
  <c r="G12" i="147"/>
  <c r="E12" i="147"/>
  <c r="D12" i="147"/>
  <c r="AC11" i="147"/>
  <c r="AB11" i="147"/>
  <c r="AA11" i="147"/>
  <c r="Y11" i="147"/>
  <c r="X11" i="147"/>
  <c r="W11" i="147"/>
  <c r="U11" i="147"/>
  <c r="T11" i="147"/>
  <c r="S11" i="147"/>
  <c r="Q11" i="147"/>
  <c r="P11" i="147"/>
  <c r="O11" i="147"/>
  <c r="M11" i="147"/>
  <c r="L11" i="147"/>
  <c r="K11" i="147"/>
  <c r="I11" i="147"/>
  <c r="H11" i="147"/>
  <c r="G11" i="147"/>
  <c r="E11" i="147"/>
  <c r="D11" i="147"/>
  <c r="AC10" i="147"/>
  <c r="AB10" i="147"/>
  <c r="AA10" i="147"/>
  <c r="Y10" i="147"/>
  <c r="X10" i="147"/>
  <c r="W10" i="147"/>
  <c r="U10" i="147"/>
  <c r="T10" i="147"/>
  <c r="S10" i="147"/>
  <c r="Q10" i="147"/>
  <c r="P10" i="147"/>
  <c r="O10" i="147"/>
  <c r="M10" i="147"/>
  <c r="L10" i="147"/>
  <c r="K10" i="147"/>
  <c r="I10" i="147"/>
  <c r="H10" i="147"/>
  <c r="G10" i="147"/>
  <c r="E10" i="147"/>
  <c r="D10" i="147"/>
  <c r="AB8" i="147"/>
  <c r="X8" i="147"/>
  <c r="T8" i="147"/>
  <c r="P8" i="147"/>
  <c r="L8" i="147"/>
  <c r="H8" i="147"/>
  <c r="C8" i="147"/>
  <c r="Q356" i="147" l="1"/>
  <c r="T356" i="147"/>
  <c r="M356" i="147"/>
  <c r="Q324" i="147"/>
  <c r="T324" i="147"/>
  <c r="M324" i="147"/>
  <c r="Q262" i="147"/>
  <c r="T262" i="147"/>
  <c r="M262" i="147"/>
  <c r="E574" i="177"/>
  <c r="D574" i="177"/>
  <c r="B574" i="177" s="1"/>
  <c r="B151" i="177"/>
  <c r="B167" i="177"/>
  <c r="B183" i="177"/>
  <c r="B199" i="177"/>
  <c r="B215" i="177"/>
  <c r="B231" i="177"/>
  <c r="B238" i="177"/>
  <c r="B252" i="177"/>
  <c r="B299" i="177"/>
  <c r="B363" i="177"/>
  <c r="B411" i="177"/>
  <c r="B229" i="177"/>
  <c r="B236" i="177"/>
  <c r="B161" i="177"/>
  <c r="B177" i="177"/>
  <c r="B193" i="177"/>
  <c r="B209" i="177"/>
  <c r="B225" i="177"/>
  <c r="B475" i="177"/>
  <c r="B523" i="177"/>
  <c r="B159" i="177"/>
  <c r="B175" i="177"/>
  <c r="B191" i="177"/>
  <c r="B207" i="177"/>
  <c r="B223" i="177"/>
  <c r="B157" i="177"/>
  <c r="B173" i="177"/>
  <c r="B189" i="177"/>
  <c r="B205" i="177"/>
  <c r="B221" i="177"/>
  <c r="B244" i="177"/>
  <c r="B251" i="177"/>
  <c r="B395" i="177"/>
  <c r="B443" i="177"/>
  <c r="D550" i="177"/>
  <c r="E550" i="177"/>
  <c r="B606" i="177"/>
  <c r="B268" i="177"/>
  <c r="B284" i="177"/>
  <c r="B300" i="177"/>
  <c r="B316" i="177"/>
  <c r="B332" i="177"/>
  <c r="B348" i="177"/>
  <c r="B524" i="177"/>
  <c r="E556" i="177"/>
  <c r="D556" i="177"/>
  <c r="B556" i="177" s="1"/>
  <c r="B590" i="177"/>
  <c r="B266" i="177"/>
  <c r="B282" i="177"/>
  <c r="B298" i="177"/>
  <c r="B314" i="177"/>
  <c r="B330" i="177"/>
  <c r="B346" i="177"/>
  <c r="B410" i="177"/>
  <c r="B538" i="177"/>
  <c r="B551" i="177"/>
  <c r="E572" i="177"/>
  <c r="D572" i="177"/>
  <c r="B246" i="177"/>
  <c r="B262" i="177"/>
  <c r="B278" i="177"/>
  <c r="B294" i="177"/>
  <c r="B310" i="177"/>
  <c r="B326" i="177"/>
  <c r="B342" i="177"/>
  <c r="B358" i="177"/>
  <c r="B374" i="177"/>
  <c r="B390" i="177"/>
  <c r="B406" i="177"/>
  <c r="B422" i="177"/>
  <c r="B438" i="177"/>
  <c r="B454" i="177"/>
  <c r="B470" i="177"/>
  <c r="B486" i="177"/>
  <c r="B502" i="177"/>
  <c r="B518" i="177"/>
  <c r="B534" i="177"/>
  <c r="B567" i="177"/>
  <c r="E588" i="177"/>
  <c r="D588" i="177"/>
  <c r="B588" i="177" s="1"/>
  <c r="B630" i="177"/>
  <c r="B258" i="177"/>
  <c r="B274" i="177"/>
  <c r="B290" i="177"/>
  <c r="B306" i="177"/>
  <c r="B322" i="177"/>
  <c r="B338" i="177"/>
  <c r="B354" i="177"/>
  <c r="B370" i="177"/>
  <c r="B386" i="177"/>
  <c r="B402" i="177"/>
  <c r="B418" i="177"/>
  <c r="B434" i="177"/>
  <c r="B450" i="177"/>
  <c r="B466" i="177"/>
  <c r="B482" i="177"/>
  <c r="B498" i="177"/>
  <c r="B514" i="177"/>
  <c r="B530" i="177"/>
  <c r="D558" i="177"/>
  <c r="B558" i="177" s="1"/>
  <c r="D548" i="177"/>
  <c r="B548" i="177" s="1"/>
  <c r="B555" i="177"/>
  <c r="D564" i="177"/>
  <c r="B564" i="177" s="1"/>
  <c r="E566" i="177"/>
  <c r="B566" i="177" s="1"/>
  <c r="B571" i="177"/>
  <c r="D580" i="177"/>
  <c r="B580" i="177" s="1"/>
  <c r="E582" i="177"/>
  <c r="B582" i="177" s="1"/>
  <c r="B587" i="177"/>
  <c r="D596" i="177"/>
  <c r="B596" i="177" s="1"/>
  <c r="E598" i="177"/>
  <c r="B598" i="177" s="1"/>
  <c r="B603" i="177"/>
  <c r="D612" i="177"/>
  <c r="B612" i="177" s="1"/>
  <c r="E614" i="177"/>
  <c r="B614" i="177" s="1"/>
  <c r="B619" i="177"/>
  <c r="D628" i="177"/>
  <c r="B628" i="177" s="1"/>
  <c r="E630" i="177"/>
  <c r="D644" i="177"/>
  <c r="B644" i="177" s="1"/>
  <c r="E646" i="177"/>
  <c r="B646" i="177" s="1"/>
  <c r="D660" i="177"/>
  <c r="B660" i="177" s="1"/>
  <c r="B678" i="177"/>
  <c r="D706" i="177"/>
  <c r="B706" i="177" s="1"/>
  <c r="E706" i="177"/>
  <c r="B553" i="177"/>
  <c r="B569" i="177"/>
  <c r="B585" i="177"/>
  <c r="B601" i="177"/>
  <c r="B617" i="177"/>
  <c r="B633" i="177"/>
  <c r="B649" i="177"/>
  <c r="D658" i="177"/>
  <c r="B658" i="177" s="1"/>
  <c r="B583" i="177"/>
  <c r="B599" i="177"/>
  <c r="B615" i="177"/>
  <c r="B631" i="177"/>
  <c r="B647" i="177"/>
  <c r="B668" i="177"/>
  <c r="B684" i="177"/>
  <c r="B701" i="177"/>
  <c r="D604" i="177"/>
  <c r="B604" i="177" s="1"/>
  <c r="D620" i="177"/>
  <c r="B620" i="177" s="1"/>
  <c r="D636" i="177"/>
  <c r="B636" i="177" s="1"/>
  <c r="D652" i="177"/>
  <c r="B652" i="177" s="1"/>
  <c r="E676" i="177"/>
  <c r="B676" i="177" s="1"/>
  <c r="E684" i="177"/>
  <c r="D698" i="177"/>
  <c r="B698" i="177" s="1"/>
  <c r="E698" i="177"/>
  <c r="B708" i="177"/>
  <c r="B561" i="177"/>
  <c r="B577" i="177"/>
  <c r="D586" i="177"/>
  <c r="B586" i="177" s="1"/>
  <c r="B593" i="177"/>
  <c r="D602" i="177"/>
  <c r="B602" i="177" s="1"/>
  <c r="B609" i="177"/>
  <c r="D618" i="177"/>
  <c r="B618" i="177" s="1"/>
  <c r="B625" i="177"/>
  <c r="D634" i="177"/>
  <c r="B634" i="177" s="1"/>
  <c r="B641" i="177"/>
  <c r="D650" i="177"/>
  <c r="B650" i="177" s="1"/>
  <c r="B657" i="177"/>
  <c r="E666" i="177"/>
  <c r="B666" i="177" s="1"/>
  <c r="D690" i="177"/>
  <c r="E690" i="177"/>
  <c r="B693" i="177"/>
  <c r="D674" i="177"/>
  <c r="B674" i="177" s="1"/>
  <c r="E674" i="177"/>
  <c r="B677" i="177"/>
  <c r="D682" i="177"/>
  <c r="E682" i="177"/>
  <c r="B685" i="177"/>
  <c r="E662" i="177"/>
  <c r="B662" i="177" s="1"/>
  <c r="E722" i="177"/>
  <c r="B722" i="177" s="1"/>
  <c r="E738" i="177"/>
  <c r="B738" i="177" s="1"/>
  <c r="E754" i="177"/>
  <c r="B754" i="177" s="1"/>
  <c r="E770" i="177"/>
  <c r="B770" i="177" s="1"/>
  <c r="D802" i="177"/>
  <c r="E802" i="177"/>
  <c r="B817" i="177"/>
  <c r="D820" i="177"/>
  <c r="B820" i="177" s="1"/>
  <c r="E820" i="177"/>
  <c r="D827" i="177"/>
  <c r="B827" i="177" s="1"/>
  <c r="E827" i="177"/>
  <c r="E704" i="177"/>
  <c r="B704" i="177" s="1"/>
  <c r="E720" i="177"/>
  <c r="B720" i="177" s="1"/>
  <c r="E736" i="177"/>
  <c r="B736" i="177" s="1"/>
  <c r="E752" i="177"/>
  <c r="B752" i="177" s="1"/>
  <c r="E768" i="177"/>
  <c r="B768" i="177" s="1"/>
  <c r="D786" i="177"/>
  <c r="E786" i="177"/>
  <c r="B776" i="177"/>
  <c r="B792" i="177"/>
  <c r="E813" i="177"/>
  <c r="D813" i="177"/>
  <c r="B813" i="177" s="1"/>
  <c r="E833" i="177"/>
  <c r="D833" i="177"/>
  <c r="B833" i="177" s="1"/>
  <c r="D814" i="177"/>
  <c r="B814" i="177" s="1"/>
  <c r="E814" i="177"/>
  <c r="D838" i="177"/>
  <c r="B838" i="177" s="1"/>
  <c r="E838" i="177"/>
  <c r="E714" i="177"/>
  <c r="B714" i="177" s="1"/>
  <c r="E730" i="177"/>
  <c r="B730" i="177" s="1"/>
  <c r="E746" i="177"/>
  <c r="B746" i="177" s="1"/>
  <c r="E762" i="177"/>
  <c r="B762" i="177" s="1"/>
  <c r="E807" i="177"/>
  <c r="D807" i="177"/>
  <c r="D774" i="177"/>
  <c r="E774" i="177"/>
  <c r="D790" i="177"/>
  <c r="E790" i="177"/>
  <c r="B793" i="177"/>
  <c r="E798" i="177"/>
  <c r="B798" i="177" s="1"/>
  <c r="D815" i="177"/>
  <c r="B815" i="177" s="1"/>
  <c r="B811" i="177"/>
  <c r="D816" i="177"/>
  <c r="B816" i="177" s="1"/>
  <c r="E816" i="177"/>
  <c r="B826" i="177"/>
  <c r="D780" i="177"/>
  <c r="E780" i="177"/>
  <c r="D796" i="177"/>
  <c r="B796" i="177" s="1"/>
  <c r="E796" i="177"/>
  <c r="D830" i="177"/>
  <c r="E830" i="177"/>
  <c r="D852" i="177"/>
  <c r="E852" i="177"/>
  <c r="D855" i="177"/>
  <c r="B855" i="177" s="1"/>
  <c r="B858" i="177"/>
  <c r="D864" i="177"/>
  <c r="B864" i="177" s="1"/>
  <c r="E864" i="177"/>
  <c r="B867" i="177"/>
  <c r="D880" i="177"/>
  <c r="B880" i="177" s="1"/>
  <c r="E880" i="177"/>
  <c r="B891" i="177"/>
  <c r="E904" i="177"/>
  <c r="B931" i="177"/>
  <c r="D936" i="177"/>
  <c r="B936" i="177" s="1"/>
  <c r="E936" i="177"/>
  <c r="D964" i="177"/>
  <c r="E964" i="177"/>
  <c r="B881" i="177"/>
  <c r="D894" i="177"/>
  <c r="B894" i="177" s="1"/>
  <c r="E894" i="177"/>
  <c r="E905" i="177"/>
  <c r="D905" i="177"/>
  <c r="D909" i="177"/>
  <c r="B909" i="177" s="1"/>
  <c r="B913" i="177"/>
  <c r="D919" i="177"/>
  <c r="B919" i="177" s="1"/>
  <c r="E977" i="177"/>
  <c r="D977" i="177"/>
  <c r="D836" i="177"/>
  <c r="B836" i="177" s="1"/>
  <c r="E836" i="177"/>
  <c r="B865" i="177"/>
  <c r="E871" i="177"/>
  <c r="D871" i="177"/>
  <c r="B871" i="177" s="1"/>
  <c r="D874" i="177"/>
  <c r="E874" i="177"/>
  <c r="D884" i="177"/>
  <c r="B884" i="177" s="1"/>
  <c r="E884" i="177"/>
  <c r="E895" i="177"/>
  <c r="D895" i="177"/>
  <c r="D906" i="177"/>
  <c r="E906" i="177"/>
  <c r="D920" i="177"/>
  <c r="E920" i="177"/>
  <c r="D949" i="177"/>
  <c r="E949" i="177"/>
  <c r="E842" i="177"/>
  <c r="B842" i="177" s="1"/>
  <c r="B848" i="177"/>
  <c r="E853" i="177"/>
  <c r="B853" i="177" s="1"/>
  <c r="E856" i="177"/>
  <c r="B856" i="177" s="1"/>
  <c r="D868" i="177"/>
  <c r="E868" i="177"/>
  <c r="B914" i="177"/>
  <c r="B921" i="177"/>
  <c r="E925" i="177"/>
  <c r="D925" i="177"/>
  <c r="E941" i="177"/>
  <c r="B941" i="177" s="1"/>
  <c r="D946" i="177"/>
  <c r="B946" i="177" s="1"/>
  <c r="E946" i="177"/>
  <c r="D974" i="177"/>
  <c r="E974" i="177"/>
  <c r="B911" i="177"/>
  <c r="B832" i="177"/>
  <c r="D922" i="177"/>
  <c r="B922" i="177" s="1"/>
  <c r="E922" i="177"/>
  <c r="D804" i="177"/>
  <c r="B804" i="177" s="1"/>
  <c r="E804" i="177"/>
  <c r="B810" i="177"/>
  <c r="D829" i="177"/>
  <c r="B829" i="177" s="1"/>
  <c r="E832" i="177"/>
  <c r="E843" i="177"/>
  <c r="B843" i="177" s="1"/>
  <c r="D846" i="177"/>
  <c r="B846" i="177" s="1"/>
  <c r="E846" i="177"/>
  <c r="E854" i="177"/>
  <c r="B854" i="177" s="1"/>
  <c r="D889" i="177"/>
  <c r="B889" i="177" s="1"/>
  <c r="B897" i="177"/>
  <c r="D934" i="177"/>
  <c r="E934" i="177"/>
  <c r="D890" i="177"/>
  <c r="B890" i="177" s="1"/>
  <c r="E890" i="177"/>
  <c r="B904" i="177"/>
  <c r="D944" i="177"/>
  <c r="B944" i="177" s="1"/>
  <c r="E944" i="177"/>
  <c r="D1006" i="177"/>
  <c r="E1006" i="177"/>
  <c r="E1031" i="177"/>
  <c r="D1031" i="177"/>
  <c r="B1044" i="177"/>
  <c r="D1056" i="177"/>
  <c r="E1056" i="177"/>
  <c r="B1066" i="177"/>
  <c r="B1075" i="177"/>
  <c r="E1086" i="177"/>
  <c r="D1086" i="177"/>
  <c r="E1096" i="177"/>
  <c r="D1096" i="177"/>
  <c r="B1096" i="177" s="1"/>
  <c r="E1118" i="177"/>
  <c r="D1118" i="177"/>
  <c r="B1118" i="177" s="1"/>
  <c r="E1128" i="177"/>
  <c r="D1128" i="177"/>
  <c r="D926" i="177"/>
  <c r="B926" i="177" s="1"/>
  <c r="E926" i="177"/>
  <c r="D951" i="177"/>
  <c r="B951" i="177" s="1"/>
  <c r="B954" i="177"/>
  <c r="E966" i="177"/>
  <c r="B966" i="177" s="1"/>
  <c r="E976" i="177"/>
  <c r="B976" i="177" s="1"/>
  <c r="E981" i="177"/>
  <c r="B981" i="177" s="1"/>
  <c r="E996" i="177"/>
  <c r="B996" i="177" s="1"/>
  <c r="E1047" i="177"/>
  <c r="D1047" i="177"/>
  <c r="B1060" i="177"/>
  <c r="D1072" i="177"/>
  <c r="B1072" i="177" s="1"/>
  <c r="E1072" i="177"/>
  <c r="B1082" i="177"/>
  <c r="D1087" i="177"/>
  <c r="B1087" i="177" s="1"/>
  <c r="E1087" i="177"/>
  <c r="B1091" i="177"/>
  <c r="B1097" i="177"/>
  <c r="D1119" i="177"/>
  <c r="E1119" i="177"/>
  <c r="B1123" i="177"/>
  <c r="B1129" i="177"/>
  <c r="B1002" i="177"/>
  <c r="D1032" i="177"/>
  <c r="E1032" i="177"/>
  <c r="B1051" i="177"/>
  <c r="E1063" i="177"/>
  <c r="D1063" i="177"/>
  <c r="B1063" i="177" s="1"/>
  <c r="D987" i="177"/>
  <c r="B987" i="177" s="1"/>
  <c r="E1002" i="177"/>
  <c r="D1007" i="177"/>
  <c r="B1007" i="177" s="1"/>
  <c r="E1026" i="177"/>
  <c r="B1026" i="177" s="1"/>
  <c r="D1048" i="177"/>
  <c r="B1048" i="177" s="1"/>
  <c r="E1048" i="177"/>
  <c r="D1067" i="177"/>
  <c r="B1067" i="177" s="1"/>
  <c r="D1073" i="177"/>
  <c r="B1073" i="177" s="1"/>
  <c r="E1083" i="177"/>
  <c r="D1083" i="177"/>
  <c r="E1115" i="177"/>
  <c r="D1115" i="177"/>
  <c r="D937" i="177"/>
  <c r="B937" i="177" s="1"/>
  <c r="D942" i="177"/>
  <c r="E942" i="177"/>
  <c r="E952" i="177"/>
  <c r="B952" i="177" s="1"/>
  <c r="D957" i="177"/>
  <c r="B957" i="177" s="1"/>
  <c r="E962" i="177"/>
  <c r="B962" i="177" s="1"/>
  <c r="D967" i="177"/>
  <c r="B967" i="177" s="1"/>
  <c r="B970" i="177"/>
  <c r="E982" i="177"/>
  <c r="B982" i="177" s="1"/>
  <c r="E992" i="177"/>
  <c r="B992" i="177" s="1"/>
  <c r="E997" i="177"/>
  <c r="B997" i="177" s="1"/>
  <c r="E1012" i="177"/>
  <c r="B1012" i="177" s="1"/>
  <c r="B1018" i="177"/>
  <c r="E1023" i="177"/>
  <c r="B1023" i="177" s="1"/>
  <c r="E1042" i="177"/>
  <c r="B1042" i="177" s="1"/>
  <c r="D1064" i="177"/>
  <c r="E1064" i="177"/>
  <c r="D1080" i="177"/>
  <c r="B1080" i="177" s="1"/>
  <c r="E1084" i="177"/>
  <c r="D1084" i="177"/>
  <c r="B1084" i="177" s="1"/>
  <c r="E1093" i="177"/>
  <c r="D1093" i="177"/>
  <c r="B1093" i="177" s="1"/>
  <c r="B1112" i="177"/>
  <c r="E1116" i="177"/>
  <c r="D1116" i="177"/>
  <c r="B1116" i="177" s="1"/>
  <c r="E1125" i="177"/>
  <c r="D1125" i="177"/>
  <c r="B1125" i="177" s="1"/>
  <c r="D990" i="177"/>
  <c r="B990" i="177" s="1"/>
  <c r="E990" i="177"/>
  <c r="E1089" i="177"/>
  <c r="D1089" i="177"/>
  <c r="B1089" i="177" s="1"/>
  <c r="B1109" i="177"/>
  <c r="E1121" i="177"/>
  <c r="D1121" i="177"/>
  <c r="B1121" i="177" s="1"/>
  <c r="D910" i="177"/>
  <c r="E910" i="177"/>
  <c r="E930" i="177"/>
  <c r="B930" i="177" s="1"/>
  <c r="D935" i="177"/>
  <c r="B935" i="177" s="1"/>
  <c r="E950" i="177"/>
  <c r="B950" i="177" s="1"/>
  <c r="E960" i="177"/>
  <c r="B960" i="177" s="1"/>
  <c r="E965" i="177"/>
  <c r="B965" i="177" s="1"/>
  <c r="E980" i="177"/>
  <c r="B980" i="177" s="1"/>
  <c r="D993" i="177"/>
  <c r="B993" i="177" s="1"/>
  <c r="D1003" i="177"/>
  <c r="B1003" i="177" s="1"/>
  <c r="D1024" i="177"/>
  <c r="E1024" i="177"/>
  <c r="D1049" i="177"/>
  <c r="B1049" i="177" s="1"/>
  <c r="E1055" i="177"/>
  <c r="B1055" i="177" s="1"/>
  <c r="E1074" i="177"/>
  <c r="B1074" i="177" s="1"/>
  <c r="E1094" i="177"/>
  <c r="B1094" i="177" s="1"/>
  <c r="E1126" i="177"/>
  <c r="B1126" i="177" s="1"/>
  <c r="E862" i="177"/>
  <c r="B862" i="177" s="1"/>
  <c r="E878" i="177"/>
  <c r="B878" i="177" s="1"/>
  <c r="E885" i="177"/>
  <c r="B885" i="177" s="1"/>
  <c r="E900" i="177"/>
  <c r="B900" i="177" s="1"/>
  <c r="E938" i="177"/>
  <c r="B938" i="177" s="1"/>
  <c r="D958" i="177"/>
  <c r="E958" i="177"/>
  <c r="E968" i="177"/>
  <c r="B968" i="177" s="1"/>
  <c r="E978" i="177"/>
  <c r="B978" i="177" s="1"/>
  <c r="D983" i="177"/>
  <c r="B983" i="177" s="1"/>
  <c r="B986" i="177"/>
  <c r="E998" i="177"/>
  <c r="B998" i="177" s="1"/>
  <c r="E1008" i="177"/>
  <c r="B1008" i="177" s="1"/>
  <c r="E1013" i="177"/>
  <c r="B1013" i="177" s="1"/>
  <c r="D1016" i="177"/>
  <c r="B1016" i="177" s="1"/>
  <c r="E1016" i="177"/>
  <c r="B1028" i="177"/>
  <c r="E1034" i="177"/>
  <c r="B1034" i="177" s="1"/>
  <c r="D1040" i="177"/>
  <c r="E1040" i="177"/>
  <c r="B1050" i="177"/>
  <c r="B1059" i="177"/>
  <c r="D1065" i="177"/>
  <c r="B1065" i="177" s="1"/>
  <c r="E1071" i="177"/>
  <c r="B1071" i="177" s="1"/>
  <c r="B1151" i="177"/>
  <c r="D1148" i="177"/>
  <c r="B1148" i="177" s="1"/>
  <c r="E1151" i="177"/>
  <c r="D1157" i="177"/>
  <c r="B1157" i="177" s="1"/>
  <c r="D1160" i="177"/>
  <c r="B1160" i="177" s="1"/>
  <c r="B1079" i="177"/>
  <c r="B1111" i="177"/>
  <c r="B1143" i="177"/>
  <c r="B1175" i="177"/>
  <c r="B1103" i="177"/>
  <c r="B1135" i="177"/>
  <c r="B1167" i="177"/>
  <c r="B1181" i="177"/>
  <c r="B1141" i="177"/>
  <c r="B1144" i="177"/>
  <c r="B1095" i="177"/>
  <c r="D1147" i="177"/>
  <c r="B1147" i="177" s="1"/>
  <c r="D1150" i="177"/>
  <c r="B1150" i="177" s="1"/>
  <c r="D1153" i="177"/>
  <c r="B1153" i="177" s="1"/>
  <c r="B1159" i="177"/>
  <c r="E1022" i="177"/>
  <c r="B1022" i="177" s="1"/>
  <c r="E1038" i="177"/>
  <c r="B1038" i="177" s="1"/>
  <c r="E1054" i="177"/>
  <c r="B1054" i="177" s="1"/>
  <c r="E1070" i="177"/>
  <c r="B1070" i="177" s="1"/>
  <c r="D1092" i="177"/>
  <c r="B1092" i="177" s="1"/>
  <c r="E1095" i="177"/>
  <c r="B1098" i="177"/>
  <c r="D1124" i="177"/>
  <c r="B1124" i="177" s="1"/>
  <c r="E1127" i="177"/>
  <c r="B1127" i="177" s="1"/>
  <c r="B1130" i="177"/>
  <c r="D1156" i="177"/>
  <c r="B1156" i="177" s="1"/>
  <c r="E1159" i="177"/>
  <c r="B1162" i="177"/>
  <c r="B1182" i="177"/>
  <c r="B1201" i="177"/>
  <c r="B1209" i="177"/>
  <c r="B1217" i="177"/>
  <c r="B1225" i="177"/>
  <c r="B1233" i="177"/>
  <c r="B1228" i="177"/>
  <c r="B1236" i="177"/>
  <c r="B1183" i="177"/>
  <c r="B1191" i="177"/>
  <c r="B1199" i="177"/>
  <c r="B1207" i="177"/>
  <c r="B1215" i="177"/>
  <c r="B1223" i="177"/>
  <c r="B1231" i="177"/>
  <c r="B1239" i="177"/>
  <c r="B1194" i="177"/>
  <c r="B1202" i="177"/>
  <c r="B1210" i="177"/>
  <c r="B1218" i="177"/>
  <c r="B1234" i="177"/>
  <c r="B1189" i="177"/>
  <c r="B1197" i="177"/>
  <c r="B1213" i="177"/>
  <c r="B1229" i="177"/>
  <c r="B1237" i="177"/>
  <c r="B1208" i="177"/>
  <c r="B1216" i="177"/>
  <c r="B1224" i="177"/>
  <c r="B1232" i="177"/>
  <c r="B1240" i="177"/>
  <c r="B1243" i="177"/>
  <c r="B1190" i="177"/>
  <c r="B1198" i="177"/>
  <c r="B1222" i="177"/>
  <c r="T1214" i="147"/>
  <c r="Q1214" i="147"/>
  <c r="T1213" i="147"/>
  <c r="Q1213" i="147"/>
  <c r="M1213" i="147"/>
  <c r="T1210" i="147"/>
  <c r="Q1210" i="147"/>
  <c r="M1210" i="147"/>
  <c r="Q1209" i="147"/>
  <c r="T1209" i="147"/>
  <c r="M1209" i="147"/>
  <c r="T1208" i="147"/>
  <c r="Q1208" i="147"/>
  <c r="T1207" i="147"/>
  <c r="Q1207" i="147"/>
  <c r="M1207" i="147"/>
  <c r="T1067" i="147"/>
  <c r="Q1067" i="147"/>
  <c r="M1067" i="147"/>
  <c r="T1004" i="147"/>
  <c r="Q1004" i="147"/>
  <c r="T945" i="147"/>
  <c r="Q945" i="147"/>
  <c r="M945" i="147"/>
  <c r="T944" i="147"/>
  <c r="Q944" i="147"/>
  <c r="Q943" i="147"/>
  <c r="T943" i="147"/>
  <c r="M943" i="147"/>
  <c r="T938" i="147"/>
  <c r="Q938" i="147"/>
  <c r="T793" i="147"/>
  <c r="Q793" i="147"/>
  <c r="M793" i="147"/>
  <c r="T792" i="147"/>
  <c r="Q792" i="147"/>
  <c r="T791" i="147"/>
  <c r="Q791" i="147"/>
  <c r="M791" i="147"/>
  <c r="T788" i="147"/>
  <c r="Q788" i="147"/>
  <c r="M788" i="147"/>
  <c r="T787" i="147"/>
  <c r="Q787" i="147"/>
  <c r="M787" i="147"/>
  <c r="T681" i="147"/>
  <c r="Q681" i="147"/>
  <c r="M681" i="147"/>
  <c r="T477" i="147"/>
  <c r="Q477" i="147"/>
  <c r="M477" i="147"/>
  <c r="T476" i="147"/>
  <c r="Q476" i="147"/>
  <c r="M476" i="147"/>
  <c r="T202" i="147"/>
  <c r="Q202" i="147"/>
  <c r="M202" i="147"/>
  <c r="T100" i="147"/>
  <c r="Q100" i="147"/>
  <c r="M100" i="147"/>
  <c r="P99" i="147"/>
  <c r="T98" i="147"/>
  <c r="Q98" i="147"/>
  <c r="M98" i="147"/>
  <c r="X163" i="147"/>
  <c r="U163" i="147"/>
  <c r="Q163" i="147"/>
  <c r="T165" i="147"/>
  <c r="Q165" i="147"/>
  <c r="M165" i="147"/>
  <c r="T53" i="147"/>
  <c r="Q53" i="147"/>
  <c r="M53" i="147"/>
  <c r="Q1217" i="147"/>
  <c r="T1217" i="147"/>
  <c r="M1217" i="147"/>
  <c r="X1216" i="147"/>
  <c r="U1216" i="147"/>
  <c r="Q1216" i="147"/>
  <c r="Q1215" i="147"/>
  <c r="T1215" i="147"/>
  <c r="M1215" i="147"/>
  <c r="X356" i="147" l="1"/>
  <c r="U356" i="147"/>
  <c r="X324" i="147"/>
  <c r="U324" i="147"/>
  <c r="X262" i="147"/>
  <c r="U262" i="147"/>
  <c r="B958" i="177"/>
  <c r="B910" i="177"/>
  <c r="B1056" i="177"/>
  <c r="B934" i="177"/>
  <c r="B925" i="177"/>
  <c r="B920" i="177"/>
  <c r="B874" i="177"/>
  <c r="B977" i="177"/>
  <c r="B572" i="177"/>
  <c r="B780" i="177"/>
  <c r="B682" i="177"/>
  <c r="B1119" i="177"/>
  <c r="B1031" i="177"/>
  <c r="B906" i="177"/>
  <c r="B550" i="177"/>
  <c r="B1040" i="177"/>
  <c r="B942" i="177"/>
  <c r="B1047" i="177"/>
  <c r="B1086" i="177"/>
  <c r="B974" i="177"/>
  <c r="B895" i="177"/>
  <c r="B852" i="177"/>
  <c r="B790" i="177"/>
  <c r="B786" i="177"/>
  <c r="B1024" i="177"/>
  <c r="B1064" i="177"/>
  <c r="B1115" i="177"/>
  <c r="B1032" i="177"/>
  <c r="B1128" i="177"/>
  <c r="B1006" i="177"/>
  <c r="B868" i="177"/>
  <c r="B949" i="177"/>
  <c r="B964" i="177"/>
  <c r="B830" i="177"/>
  <c r="B774" i="177"/>
  <c r="B905" i="177"/>
  <c r="B1083" i="177"/>
  <c r="B807" i="177"/>
  <c r="B802" i="177"/>
  <c r="B690" i="177"/>
  <c r="U1214" i="147"/>
  <c r="X1214" i="147"/>
  <c r="X1213" i="147"/>
  <c r="U1213" i="147"/>
  <c r="U1210" i="147"/>
  <c r="X1210" i="147"/>
  <c r="X1209" i="147"/>
  <c r="U1209" i="147"/>
  <c r="U1208" i="147"/>
  <c r="X1208" i="147"/>
  <c r="X1207" i="147"/>
  <c r="U1207" i="147"/>
  <c r="X1067" i="147"/>
  <c r="U1067" i="147"/>
  <c r="U1004" i="147"/>
  <c r="X1004" i="147"/>
  <c r="X945" i="147"/>
  <c r="U945" i="147"/>
  <c r="U944" i="147"/>
  <c r="X944" i="147"/>
  <c r="X943" i="147"/>
  <c r="U943" i="147"/>
  <c r="U938" i="147"/>
  <c r="X938" i="147"/>
  <c r="X793" i="147"/>
  <c r="U793" i="147"/>
  <c r="U792" i="147"/>
  <c r="X792" i="147"/>
  <c r="X791" i="147"/>
  <c r="U791" i="147"/>
  <c r="U788" i="147"/>
  <c r="X788" i="147"/>
  <c r="X787" i="147"/>
  <c r="U787" i="147"/>
  <c r="X681" i="147"/>
  <c r="U681" i="147"/>
  <c r="X477" i="147"/>
  <c r="U477" i="147"/>
  <c r="U476" i="147"/>
  <c r="X476" i="147"/>
  <c r="U202" i="147"/>
  <c r="X202" i="147"/>
  <c r="X100" i="147"/>
  <c r="U100" i="147"/>
  <c r="T99" i="147"/>
  <c r="Q99" i="147"/>
  <c r="X98" i="147"/>
  <c r="U98" i="147"/>
  <c r="Y163" i="147"/>
  <c r="AB163" i="147"/>
  <c r="AC163" i="147" s="1"/>
  <c r="X165" i="147"/>
  <c r="U165" i="147"/>
  <c r="X53" i="147"/>
  <c r="U53" i="147"/>
  <c r="X1217" i="147"/>
  <c r="U1217" i="147"/>
  <c r="AB1216" i="147"/>
  <c r="AC1216" i="147" s="1"/>
  <c r="Y1216" i="147"/>
  <c r="X1215" i="147"/>
  <c r="U1215" i="147"/>
  <c r="AB356" i="147" l="1"/>
  <c r="AC356" i="147" s="1"/>
  <c r="Y356" i="147"/>
  <c r="AB324" i="147"/>
  <c r="AC324" i="147" s="1"/>
  <c r="Y324" i="147"/>
  <c r="AB262" i="147"/>
  <c r="AC262" i="147" s="1"/>
  <c r="Y262" i="147"/>
  <c r="AB1214" i="147"/>
  <c r="AC1214" i="147" s="1"/>
  <c r="Y1214" i="147"/>
  <c r="Y1213" i="147"/>
  <c r="AB1213" i="147"/>
  <c r="AC1213" i="147" s="1"/>
  <c r="AB1210" i="147"/>
  <c r="AC1210" i="147" s="1"/>
  <c r="Y1210" i="147"/>
  <c r="Y1209" i="147"/>
  <c r="AB1209" i="147"/>
  <c r="AC1209" i="147" s="1"/>
  <c r="AB1208" i="147"/>
  <c r="AC1208" i="147" s="1"/>
  <c r="Y1208" i="147"/>
  <c r="Y1207" i="147"/>
  <c r="AB1207" i="147"/>
  <c r="AC1207" i="147" s="1"/>
  <c r="Y1067" i="147"/>
  <c r="AB1067" i="147"/>
  <c r="AC1067" i="147" s="1"/>
  <c r="AB1004" i="147"/>
  <c r="AC1004" i="147" s="1"/>
  <c r="Y1004" i="147"/>
  <c r="Y945" i="147"/>
  <c r="AB945" i="147"/>
  <c r="AC945" i="147" s="1"/>
  <c r="AB944" i="147"/>
  <c r="AC944" i="147" s="1"/>
  <c r="Y944" i="147"/>
  <c r="Y943" i="147"/>
  <c r="AB943" i="147"/>
  <c r="AC943" i="147" s="1"/>
  <c r="AB938" i="147"/>
  <c r="AC938" i="147" s="1"/>
  <c r="Y938" i="147"/>
  <c r="Y793" i="147"/>
  <c r="AB793" i="147"/>
  <c r="AC793" i="147" s="1"/>
  <c r="AB792" i="147"/>
  <c r="AC792" i="147" s="1"/>
  <c r="Y792" i="147"/>
  <c r="Y791" i="147"/>
  <c r="AB791" i="147"/>
  <c r="AC791" i="147" s="1"/>
  <c r="AB788" i="147"/>
  <c r="AC788" i="147" s="1"/>
  <c r="Y788" i="147"/>
  <c r="Y787" i="147"/>
  <c r="AB787" i="147"/>
  <c r="AC787" i="147" s="1"/>
  <c r="Y681" i="147"/>
  <c r="AB681" i="147"/>
  <c r="AC681" i="147" s="1"/>
  <c r="Y477" i="147"/>
  <c r="AB477" i="147"/>
  <c r="AC477" i="147" s="1"/>
  <c r="AB476" i="147"/>
  <c r="AC476" i="147" s="1"/>
  <c r="Y476" i="147"/>
  <c r="AB202" i="147"/>
  <c r="AC202" i="147" s="1"/>
  <c r="Y202" i="147"/>
  <c r="AB100" i="147"/>
  <c r="AC100" i="147" s="1"/>
  <c r="Y100" i="147"/>
  <c r="X99" i="147"/>
  <c r="U99" i="147"/>
  <c r="AB98" i="147"/>
  <c r="AC98" i="147" s="1"/>
  <c r="Y98" i="147"/>
  <c r="Y165" i="147"/>
  <c r="AB165" i="147"/>
  <c r="AC165" i="147" s="1"/>
  <c r="Y53" i="147"/>
  <c r="AB53" i="147"/>
  <c r="AC53" i="147" s="1"/>
  <c r="AB1217" i="147"/>
  <c r="AC1217" i="147" s="1"/>
  <c r="Y1217" i="147"/>
  <c r="AB1215" i="147"/>
  <c r="AC1215" i="147" s="1"/>
  <c r="Y1215" i="147"/>
  <c r="Y99" i="147" l="1"/>
  <c r="AB99" i="147"/>
  <c r="AC99" i="147" s="1"/>
</calcChain>
</file>

<file path=xl/sharedStrings.xml><?xml version="1.0" encoding="utf-8"?>
<sst xmlns="http://schemas.openxmlformats.org/spreadsheetml/2006/main" count="8758" uniqueCount="5584">
  <si>
    <t>11호기</t>
  </si>
  <si>
    <t>12호기</t>
  </si>
  <si>
    <t>13호기</t>
  </si>
  <si>
    <t>14호기</t>
  </si>
  <si>
    <t>15호기</t>
  </si>
  <si>
    <t>16호기</t>
  </si>
  <si>
    <t>17호기</t>
  </si>
  <si>
    <t>18호기</t>
  </si>
  <si>
    <t>19호기</t>
  </si>
  <si>
    <t>20호기</t>
  </si>
  <si>
    <t>21호기</t>
  </si>
  <si>
    <t>22호기</t>
  </si>
  <si>
    <t>23호기</t>
  </si>
  <si>
    <t>10호기</t>
    <phoneticPr fontId="3" type="noConversion"/>
  </si>
  <si>
    <t>NELLY BROWN</t>
  </si>
  <si>
    <t xml:space="preserve">IRIS2 Orange </t>
  </si>
  <si>
    <t>구분</t>
    <phoneticPr fontId="3" type="noConversion"/>
  </si>
  <si>
    <t>주간</t>
    <phoneticPr fontId="1" type="noConversion"/>
  </si>
  <si>
    <t>야간</t>
    <phoneticPr fontId="1" type="noConversion"/>
  </si>
  <si>
    <t>anemone</t>
  </si>
  <si>
    <t>JAZZ</t>
    <phoneticPr fontId="1" type="noConversion"/>
  </si>
  <si>
    <t>화</t>
  </si>
  <si>
    <t>수</t>
  </si>
  <si>
    <t>목</t>
  </si>
  <si>
    <t>금</t>
  </si>
  <si>
    <t>토</t>
  </si>
  <si>
    <t>일</t>
  </si>
  <si>
    <t>월</t>
    <phoneticPr fontId="1" type="noConversion"/>
  </si>
  <si>
    <t>BRONZE</t>
  </si>
  <si>
    <t>MAHOGANY</t>
  </si>
  <si>
    <t>COPPER</t>
  </si>
  <si>
    <t>SAND</t>
  </si>
  <si>
    <t>CHOCO</t>
  </si>
  <si>
    <t>CORAL</t>
  </si>
  <si>
    <t>MINK</t>
  </si>
  <si>
    <t>SLATE</t>
  </si>
  <si>
    <t>BANANA</t>
  </si>
  <si>
    <t>AQUAMARIN</t>
  </si>
  <si>
    <t>잉크명</t>
    <phoneticPr fontId="1" type="noConversion"/>
  </si>
  <si>
    <t>제품명</t>
    <phoneticPr fontId="1" type="noConversion"/>
  </si>
  <si>
    <t>주간 사출 생산 계획</t>
    <phoneticPr fontId="1" type="noConversion"/>
  </si>
  <si>
    <t>cream grage</t>
  </si>
  <si>
    <t xml:space="preserve">PIA CHOCO </t>
  </si>
  <si>
    <t>* 금주 사출 생산계획</t>
    <phoneticPr fontId="1" type="noConversion"/>
  </si>
  <si>
    <t>COFFEE</t>
  </si>
  <si>
    <t>AMARYLLIS</t>
    <phoneticPr fontId="1" type="noConversion"/>
  </si>
  <si>
    <t>natural black</t>
  </si>
  <si>
    <t>veil brown</t>
  </si>
  <si>
    <t>almond brown</t>
  </si>
  <si>
    <t>차주 월요일</t>
    <phoneticPr fontId="1" type="noConversion"/>
  </si>
  <si>
    <t>차주 월</t>
    <phoneticPr fontId="1" type="noConversion"/>
  </si>
  <si>
    <t>24호기</t>
    <phoneticPr fontId="1" type="noConversion"/>
  </si>
  <si>
    <t>26호기</t>
    <phoneticPr fontId="1" type="noConversion"/>
  </si>
  <si>
    <t>27호기</t>
    <phoneticPr fontId="1" type="noConversion"/>
  </si>
  <si>
    <t>Skin beige</t>
  </si>
  <si>
    <t>Skin grage</t>
  </si>
  <si>
    <t>Ocean Blue</t>
  </si>
  <si>
    <t>Hazel Beige</t>
  </si>
  <si>
    <t>Radiant Hazel</t>
  </si>
  <si>
    <t>Citrine Crystal</t>
  </si>
  <si>
    <t>Lady Doll</t>
  </si>
  <si>
    <t>Lady Pearl</t>
  </si>
  <si>
    <t>MilkTea Ash</t>
  </si>
  <si>
    <t>Gauss Chocolate</t>
    <phoneticPr fontId="1" type="noConversion"/>
  </si>
  <si>
    <t>Clear Beige</t>
    <phoneticPr fontId="1" type="noConversion"/>
  </si>
  <si>
    <t>ORANGE</t>
  </si>
  <si>
    <t>LATTE</t>
  </si>
  <si>
    <t>OLIVE</t>
  </si>
  <si>
    <t>SALMON</t>
  </si>
  <si>
    <t>NAVY</t>
  </si>
  <si>
    <t>WOOD</t>
    <phoneticPr fontId="1" type="noConversion"/>
  </si>
  <si>
    <t>Casual Ash</t>
    <phoneticPr fontId="1" type="noConversion"/>
  </si>
  <si>
    <t>Aurora Gray</t>
    <phoneticPr fontId="1" type="noConversion"/>
  </si>
  <si>
    <t>Maquia Brown</t>
    <phoneticPr fontId="1" type="noConversion"/>
  </si>
  <si>
    <t>Noble Ash</t>
    <phoneticPr fontId="1" type="noConversion"/>
  </si>
  <si>
    <t>Caramel Brown</t>
  </si>
  <si>
    <t>SOUL BROWN</t>
    <phoneticPr fontId="3" type="noConversion"/>
  </si>
  <si>
    <t>RHAPSODY</t>
    <phoneticPr fontId="3" type="noConversion"/>
  </si>
  <si>
    <t>LATIN</t>
    <phoneticPr fontId="3" type="noConversion"/>
  </si>
  <si>
    <t>SUZY G</t>
    <phoneticPr fontId="3" type="noConversion"/>
  </si>
  <si>
    <t>IRIS2 Sheer</t>
    <phoneticPr fontId="3" type="noConversion"/>
  </si>
  <si>
    <t>IRIS2 Veil</t>
    <phoneticPr fontId="1" type="noConversion"/>
  </si>
  <si>
    <t>Ice gray</t>
    <phoneticPr fontId="1" type="noConversion"/>
  </si>
  <si>
    <t>Ocean Blue</t>
    <phoneticPr fontId="1" type="noConversion"/>
  </si>
  <si>
    <t>Radiant Hazel</t>
    <phoneticPr fontId="1" type="noConversion"/>
  </si>
  <si>
    <t>S_Pearl Gray</t>
    <phoneticPr fontId="1" type="noConversion"/>
  </si>
  <si>
    <t>Lady Doll</t>
    <phoneticPr fontId="1" type="noConversion"/>
  </si>
  <si>
    <t>Mocha Brown</t>
    <phoneticPr fontId="1" type="noConversion"/>
  </si>
  <si>
    <t>Lady Pearl</t>
    <phoneticPr fontId="1" type="noConversion"/>
  </si>
  <si>
    <t>MilkTea Ash</t>
    <phoneticPr fontId="1" type="noConversion"/>
  </si>
  <si>
    <t>Silhouette Camel</t>
    <phoneticPr fontId="1" type="noConversion"/>
  </si>
  <si>
    <t>Sweet Brown</t>
    <phoneticPr fontId="1" type="noConversion"/>
  </si>
  <si>
    <t>Airy Olive</t>
    <phoneticPr fontId="1" type="noConversion"/>
  </si>
  <si>
    <t>Brown Grege</t>
    <phoneticPr fontId="1" type="noConversion"/>
  </si>
  <si>
    <t>Chiffon Navy</t>
    <phoneticPr fontId="1" type="noConversion"/>
  </si>
  <si>
    <t>Clear Gray</t>
    <phoneticPr fontId="1" type="noConversion"/>
  </si>
  <si>
    <t>Caramel Brown</t>
    <phoneticPr fontId="1" type="noConversion"/>
  </si>
  <si>
    <t>Dark Mint</t>
    <phoneticPr fontId="1" type="noConversion"/>
  </si>
  <si>
    <t>Cacao Brown</t>
    <phoneticPr fontId="1" type="noConversion"/>
  </si>
  <si>
    <t>KYNY Brown</t>
    <phoneticPr fontId="1" type="noConversion"/>
  </si>
  <si>
    <t>KYNY Gray</t>
    <phoneticPr fontId="1" type="noConversion"/>
  </si>
  <si>
    <t>KYNY Light Gray</t>
    <phoneticPr fontId="1" type="noConversion"/>
  </si>
  <si>
    <t>amarllis black</t>
    <phoneticPr fontId="1" type="noConversion"/>
  </si>
  <si>
    <t>Iris brown</t>
    <phoneticPr fontId="1" type="noConversion"/>
  </si>
  <si>
    <t>rose brown</t>
    <phoneticPr fontId="1" type="noConversion"/>
  </si>
  <si>
    <t>poppy brown</t>
    <phoneticPr fontId="1" type="noConversion"/>
  </si>
  <si>
    <t>mimosa</t>
    <phoneticPr fontId="1" type="noConversion"/>
  </si>
  <si>
    <t>carina brown</t>
    <phoneticPr fontId="1" type="noConversion"/>
  </si>
  <si>
    <t>venere brown</t>
    <phoneticPr fontId="1" type="noConversion"/>
  </si>
  <si>
    <t>fresca gray</t>
    <phoneticPr fontId="1" type="noConversion"/>
  </si>
  <si>
    <t>GHOST</t>
  </si>
  <si>
    <t>PLUM</t>
  </si>
  <si>
    <t>LEAF</t>
  </si>
  <si>
    <t>TULIP</t>
  </si>
  <si>
    <t>GARNET</t>
  </si>
  <si>
    <t>LION</t>
  </si>
  <si>
    <t>CINNAMON</t>
  </si>
  <si>
    <t>PEANUT</t>
  </si>
  <si>
    <t>Lighly Brown</t>
    <phoneticPr fontId="1" type="noConversion"/>
  </si>
  <si>
    <t>Lighly Gray</t>
    <phoneticPr fontId="1" type="noConversion"/>
  </si>
  <si>
    <t>Lighly Pure Gray</t>
    <phoneticPr fontId="1" type="noConversion"/>
  </si>
  <si>
    <t>Lighly Pure Brown</t>
    <phoneticPr fontId="1" type="noConversion"/>
  </si>
  <si>
    <t>BLUE MOON</t>
    <phoneticPr fontId="1" type="noConversion"/>
  </si>
  <si>
    <t>SUZY BROWN</t>
    <phoneticPr fontId="3" type="noConversion"/>
  </si>
  <si>
    <t>40호기</t>
    <phoneticPr fontId="1" type="noConversion"/>
  </si>
  <si>
    <t>41호기</t>
  </si>
  <si>
    <t>42호기</t>
  </si>
  <si>
    <t>43호기</t>
  </si>
  <si>
    <t>SHADOW</t>
    <phoneticPr fontId="1" type="noConversion"/>
  </si>
  <si>
    <t>GRAPHITE</t>
    <phoneticPr fontId="1" type="noConversion"/>
  </si>
  <si>
    <t>MOCHA</t>
    <phoneticPr fontId="1" type="noConversion"/>
  </si>
  <si>
    <t>CARAMEL</t>
    <phoneticPr fontId="1" type="noConversion"/>
  </si>
  <si>
    <t>DOLPHIN</t>
    <phoneticPr fontId="1" type="noConversion"/>
  </si>
  <si>
    <t>LICORICE</t>
    <phoneticPr fontId="1" type="noConversion"/>
  </si>
  <si>
    <t>OAK</t>
    <phoneticPr fontId="1" type="noConversion"/>
  </si>
  <si>
    <t>STEEL</t>
    <phoneticPr fontId="1" type="noConversion"/>
  </si>
  <si>
    <t>UMBER</t>
    <phoneticPr fontId="1" type="noConversion"/>
  </si>
  <si>
    <t>HAZEL</t>
    <phoneticPr fontId="1" type="noConversion"/>
  </si>
  <si>
    <t>IVORY</t>
    <phoneticPr fontId="1" type="noConversion"/>
  </si>
  <si>
    <t>FLAX</t>
    <phoneticPr fontId="1" type="noConversion"/>
  </si>
  <si>
    <t>SKY</t>
    <phoneticPr fontId="1" type="noConversion"/>
  </si>
  <si>
    <t>IRON</t>
    <phoneticPr fontId="1" type="noConversion"/>
  </si>
  <si>
    <t>PEAT</t>
    <phoneticPr fontId="1" type="noConversion"/>
  </si>
  <si>
    <t>LEMON</t>
    <phoneticPr fontId="1" type="noConversion"/>
  </si>
  <si>
    <t>GRIFFIN</t>
    <phoneticPr fontId="1" type="noConversion"/>
  </si>
  <si>
    <t>MUSTANG</t>
    <phoneticPr fontId="1" type="noConversion"/>
  </si>
  <si>
    <t>RAVEN</t>
    <phoneticPr fontId="1" type="noConversion"/>
  </si>
  <si>
    <t>NUDE</t>
    <phoneticPr fontId="1" type="noConversion"/>
  </si>
  <si>
    <t>SKIN</t>
    <phoneticPr fontId="1" type="noConversion"/>
  </si>
  <si>
    <t>MANGO</t>
    <phoneticPr fontId="1" type="noConversion"/>
  </si>
  <si>
    <t>VANILLA</t>
    <phoneticPr fontId="1" type="noConversion"/>
  </si>
  <si>
    <t>PIGEON</t>
    <phoneticPr fontId="1" type="noConversion"/>
  </si>
  <si>
    <t>WEED</t>
    <phoneticPr fontId="1" type="noConversion"/>
  </si>
  <si>
    <t>COBALT</t>
    <phoneticPr fontId="1" type="noConversion"/>
  </si>
  <si>
    <t>TAWNY</t>
    <phoneticPr fontId="1" type="noConversion"/>
  </si>
  <si>
    <t>WINE</t>
    <phoneticPr fontId="1" type="noConversion"/>
  </si>
  <si>
    <t>BEAN</t>
    <phoneticPr fontId="1" type="noConversion"/>
  </si>
  <si>
    <t>MUD</t>
    <phoneticPr fontId="1" type="noConversion"/>
  </si>
  <si>
    <t>SILVER</t>
    <phoneticPr fontId="1" type="noConversion"/>
  </si>
  <si>
    <t>FAWN</t>
    <phoneticPr fontId="1" type="noConversion"/>
  </si>
  <si>
    <t>ACORN</t>
    <phoneticPr fontId="1" type="noConversion"/>
  </si>
  <si>
    <t>JET</t>
    <phoneticPr fontId="1" type="noConversion"/>
  </si>
  <si>
    <t>BITTER</t>
    <phoneticPr fontId="1" type="noConversion"/>
  </si>
  <si>
    <t>SEAL</t>
    <phoneticPr fontId="1" type="noConversion"/>
  </si>
  <si>
    <t>LILAC</t>
    <phoneticPr fontId="1" type="noConversion"/>
  </si>
  <si>
    <t>MAROON</t>
    <phoneticPr fontId="1" type="noConversion"/>
  </si>
  <si>
    <t>WALNUT</t>
    <phoneticPr fontId="1" type="noConversion"/>
  </si>
  <si>
    <t>COCOA</t>
    <phoneticPr fontId="1" type="noConversion"/>
  </si>
  <si>
    <t>FOG</t>
    <phoneticPr fontId="1" type="noConversion"/>
  </si>
  <si>
    <t>LAVENDER</t>
    <phoneticPr fontId="1" type="noConversion"/>
  </si>
  <si>
    <t>CORN</t>
    <phoneticPr fontId="1" type="noConversion"/>
  </si>
  <si>
    <t>FOSSIL</t>
    <phoneticPr fontId="1" type="noConversion"/>
  </si>
  <si>
    <t>CRAB</t>
    <phoneticPr fontId="1" type="noConversion"/>
  </si>
  <si>
    <t>SHIRIMP</t>
    <phoneticPr fontId="1" type="noConversion"/>
  </si>
  <si>
    <t>SMOKE</t>
    <phoneticPr fontId="1" type="noConversion"/>
  </si>
  <si>
    <t>LEATHER</t>
    <phoneticPr fontId="1" type="noConversion"/>
  </si>
  <si>
    <t>LOG</t>
    <phoneticPr fontId="1" type="noConversion"/>
  </si>
  <si>
    <t>SHALE</t>
    <phoneticPr fontId="1" type="noConversion"/>
  </si>
  <si>
    <t>VIOLET</t>
    <phoneticPr fontId="1" type="noConversion"/>
  </si>
  <si>
    <t>BISON</t>
    <phoneticPr fontId="1" type="noConversion"/>
  </si>
  <si>
    <t>PUCE</t>
    <phoneticPr fontId="1" type="noConversion"/>
  </si>
  <si>
    <t>HERB</t>
    <phoneticPr fontId="1" type="noConversion"/>
  </si>
  <si>
    <t>SUNSET</t>
    <phoneticPr fontId="1" type="noConversion"/>
  </si>
  <si>
    <t>PECAN</t>
    <phoneticPr fontId="1" type="noConversion"/>
  </si>
  <si>
    <t>CLOUD</t>
    <phoneticPr fontId="1" type="noConversion"/>
  </si>
  <si>
    <t>MOUSE</t>
    <phoneticPr fontId="1" type="noConversion"/>
  </si>
  <si>
    <t>HONEY</t>
    <phoneticPr fontId="1" type="noConversion"/>
  </si>
  <si>
    <t>SEA</t>
    <phoneticPr fontId="1" type="noConversion"/>
  </si>
  <si>
    <t>TIGER</t>
    <phoneticPr fontId="1" type="noConversion"/>
  </si>
  <si>
    <t>CARROT</t>
    <phoneticPr fontId="1" type="noConversion"/>
  </si>
  <si>
    <t>WOLF</t>
    <phoneticPr fontId="1" type="noConversion"/>
  </si>
  <si>
    <t>CHARCOAL</t>
    <phoneticPr fontId="1" type="noConversion"/>
  </si>
  <si>
    <t>BEER</t>
    <phoneticPr fontId="1" type="noConversion"/>
  </si>
  <si>
    <t>MINT</t>
    <phoneticPr fontId="1" type="noConversion"/>
  </si>
  <si>
    <t>MAIZE</t>
    <phoneticPr fontId="1" type="noConversion"/>
  </si>
  <si>
    <t>SPIDER</t>
    <phoneticPr fontId="1" type="noConversion"/>
  </si>
  <si>
    <t>JAWS</t>
    <phoneticPr fontId="1" type="noConversion"/>
  </si>
  <si>
    <t>STONE</t>
    <phoneticPr fontId="1" type="noConversion"/>
  </si>
  <si>
    <t>BREAD</t>
    <phoneticPr fontId="1" type="noConversion"/>
  </si>
  <si>
    <t>APRICOT</t>
    <phoneticPr fontId="1" type="noConversion"/>
  </si>
  <si>
    <t>SAPPHIRE</t>
    <phoneticPr fontId="1" type="noConversion"/>
  </si>
  <si>
    <t>BRICK</t>
    <phoneticPr fontId="1" type="noConversion"/>
  </si>
  <si>
    <t>BROWNIE</t>
    <phoneticPr fontId="1" type="noConversion"/>
  </si>
  <si>
    <t>KHAKI</t>
    <phoneticPr fontId="1" type="noConversion"/>
  </si>
  <si>
    <t>FUDGE</t>
    <phoneticPr fontId="1" type="noConversion"/>
  </si>
  <si>
    <t>IRIS</t>
    <phoneticPr fontId="1" type="noConversion"/>
  </si>
  <si>
    <t>ROSE</t>
    <phoneticPr fontId="1" type="noConversion"/>
  </si>
  <si>
    <t>POPPY</t>
    <phoneticPr fontId="1" type="noConversion"/>
  </si>
  <si>
    <t>MIMOSA</t>
    <phoneticPr fontId="1" type="noConversion"/>
  </si>
  <si>
    <t>AMEMONE</t>
    <phoneticPr fontId="1" type="noConversion"/>
  </si>
  <si>
    <t>TOFFEE</t>
    <phoneticPr fontId="1" type="noConversion"/>
  </si>
  <si>
    <t>LIMESTONE</t>
    <phoneticPr fontId="1" type="noConversion"/>
  </si>
  <si>
    <t>MANDARIN</t>
    <phoneticPr fontId="1" type="noConversion"/>
  </si>
  <si>
    <t>SYRUP</t>
    <phoneticPr fontId="1" type="noConversion"/>
  </si>
  <si>
    <t>제조량</t>
    <phoneticPr fontId="1" type="noConversion"/>
  </si>
  <si>
    <t>월</t>
  </si>
  <si>
    <t>현재고</t>
    <phoneticPr fontId="1" type="noConversion"/>
  </si>
  <si>
    <t>가용일수</t>
    <phoneticPr fontId="1" type="noConversion"/>
  </si>
  <si>
    <t>필요수량</t>
    <phoneticPr fontId="1" type="noConversion"/>
  </si>
  <si>
    <t>Gauss Chocolate</t>
  </si>
  <si>
    <t>Clear Beige</t>
  </si>
  <si>
    <t>Clear Beige Coral</t>
    <phoneticPr fontId="1" type="noConversion"/>
  </si>
  <si>
    <t>SOUL BROWN</t>
  </si>
  <si>
    <t>JAZZ</t>
  </si>
  <si>
    <t>RHAPSODY</t>
  </si>
  <si>
    <t>LATIN</t>
  </si>
  <si>
    <t>Ice gray</t>
  </si>
  <si>
    <t>BLUE MOON</t>
  </si>
  <si>
    <t>SUZY BROWN</t>
  </si>
  <si>
    <t>IRIS2 Sheer</t>
  </si>
  <si>
    <t>IRIS2 Veil</t>
  </si>
  <si>
    <t>old fashion</t>
  </si>
  <si>
    <t>milky gray</t>
  </si>
  <si>
    <t>Baby baby</t>
  </si>
  <si>
    <t>Cream nuts</t>
  </si>
  <si>
    <t>Water water</t>
  </si>
  <si>
    <t>cream beige</t>
  </si>
  <si>
    <t>Skin Nude</t>
  </si>
  <si>
    <t>Layer Almond</t>
  </si>
  <si>
    <t>Layer Mist</t>
  </si>
  <si>
    <t>Layer Marron</t>
  </si>
  <si>
    <t>Virgin Cocoa</t>
  </si>
  <si>
    <t>Naked Rain</t>
  </si>
  <si>
    <t>Coconut</t>
  </si>
  <si>
    <t>Hot Chocolate</t>
  </si>
  <si>
    <t>Matcha Latte</t>
  </si>
  <si>
    <t>Lemonade</t>
  </si>
  <si>
    <t>Sheer Black</t>
  </si>
  <si>
    <t>Olive Brown</t>
  </si>
  <si>
    <t>Cappuccino</t>
  </si>
  <si>
    <t>Espresso</t>
  </si>
  <si>
    <t>Shiny Brown</t>
  </si>
  <si>
    <t>Cider</t>
  </si>
  <si>
    <t>Fruite Punch</t>
  </si>
  <si>
    <t>carina brown</t>
  </si>
  <si>
    <t>venere brown</t>
  </si>
  <si>
    <t>fresca gray</t>
  </si>
  <si>
    <t>Silhouette Camel</t>
  </si>
  <si>
    <t>Sweet Brown</t>
  </si>
  <si>
    <t>Airy Olive</t>
  </si>
  <si>
    <t>Brown Grege</t>
  </si>
  <si>
    <t>Chiffon Navy</t>
  </si>
  <si>
    <t>Clear Gray</t>
  </si>
  <si>
    <t>Dark Mint</t>
  </si>
  <si>
    <t>Cacao Brown</t>
  </si>
  <si>
    <t>S_Pearl Gray</t>
  </si>
  <si>
    <t>Casual Ash</t>
  </si>
  <si>
    <t>Aurora Gray</t>
  </si>
  <si>
    <t>Maquia Brown</t>
  </si>
  <si>
    <t>Noble Ash</t>
  </si>
  <si>
    <t>KYNY Brown</t>
  </si>
  <si>
    <t>KYNY Gray</t>
  </si>
  <si>
    <t>KYNY Light Gray</t>
  </si>
  <si>
    <t>Lighly Gray</t>
  </si>
  <si>
    <t>Lighly Brown</t>
  </si>
  <si>
    <t>Lighly Pure Gray</t>
  </si>
  <si>
    <t>Lighly Pure Brown</t>
  </si>
  <si>
    <t>Real Some Brown</t>
  </si>
  <si>
    <t>Real Some Choco</t>
  </si>
  <si>
    <t>Clear Beige Coral</t>
    <phoneticPr fontId="1" type="noConversion"/>
  </si>
  <si>
    <t>SOUL</t>
  </si>
  <si>
    <t>SHADOW</t>
  </si>
  <si>
    <t>DARK</t>
  </si>
  <si>
    <t>LUXE</t>
  </si>
  <si>
    <t>GRAPHITE</t>
  </si>
  <si>
    <t>MOCHA</t>
  </si>
  <si>
    <t>CARAMEL</t>
  </si>
  <si>
    <t>LICORICE</t>
  </si>
  <si>
    <t>DOLPHIN</t>
  </si>
  <si>
    <t>SAPPHIRE</t>
  </si>
  <si>
    <t>BRICK</t>
  </si>
  <si>
    <t>KHAKI</t>
  </si>
  <si>
    <t>WOOD</t>
  </si>
  <si>
    <t>PHANTOM</t>
  </si>
  <si>
    <t>IVORY</t>
  </si>
  <si>
    <t>GOLD</t>
  </si>
  <si>
    <t>OAK</t>
  </si>
  <si>
    <t>AMARYLLIS</t>
  </si>
  <si>
    <t>STEEL</t>
  </si>
  <si>
    <t>UMBER</t>
  </si>
  <si>
    <t>HAZEL</t>
  </si>
  <si>
    <t>FOG</t>
  </si>
  <si>
    <t>LILAC</t>
  </si>
  <si>
    <t>MAROON</t>
  </si>
  <si>
    <t>WALNUT</t>
  </si>
  <si>
    <t>LAVENDER</t>
  </si>
  <si>
    <t>SHALE</t>
  </si>
  <si>
    <t>VIOLET</t>
  </si>
  <si>
    <t>BISON</t>
  </si>
  <si>
    <t>PUCE</t>
  </si>
  <si>
    <t>HERB</t>
  </si>
  <si>
    <t>SUNSET</t>
  </si>
  <si>
    <t>CHARCOAL</t>
  </si>
  <si>
    <t>BEER</t>
  </si>
  <si>
    <t>MINT</t>
  </si>
  <si>
    <t>MAIZE</t>
  </si>
  <si>
    <t>TOFFEE</t>
  </si>
  <si>
    <t>FUDGE</t>
  </si>
  <si>
    <t>LIMESTONE</t>
  </si>
  <si>
    <t>WINE</t>
  </si>
  <si>
    <t>SIENNA</t>
  </si>
  <si>
    <t>FLAX</t>
  </si>
  <si>
    <t>SKY</t>
  </si>
  <si>
    <t>IRON</t>
  </si>
  <si>
    <t>PEACH</t>
  </si>
  <si>
    <t>PEAT</t>
  </si>
  <si>
    <t>LEMON</t>
  </si>
  <si>
    <t>GRIFFIN</t>
  </si>
  <si>
    <t>MUSTANG</t>
  </si>
  <si>
    <t>RAVEN</t>
  </si>
  <si>
    <t>NUDE</t>
  </si>
  <si>
    <t>SKIN</t>
  </si>
  <si>
    <t>MANGO</t>
  </si>
  <si>
    <t>BEAN</t>
  </si>
  <si>
    <t>MUD</t>
  </si>
  <si>
    <t>FAWN</t>
  </si>
  <si>
    <t>SILVER</t>
  </si>
  <si>
    <t>SMOKE</t>
  </si>
  <si>
    <t>CORN</t>
  </si>
  <si>
    <t>FOSSIL</t>
  </si>
  <si>
    <t>CRAB</t>
  </si>
  <si>
    <t>SHIRIMP</t>
  </si>
  <si>
    <t>LEATHER</t>
  </si>
  <si>
    <t>LOG</t>
  </si>
  <si>
    <t>VANILLA</t>
  </si>
  <si>
    <t>PIGEON</t>
  </si>
  <si>
    <t>WEED</t>
  </si>
  <si>
    <t>COBALT</t>
  </si>
  <si>
    <t>TAWNY</t>
  </si>
  <si>
    <t>ACORN</t>
  </si>
  <si>
    <t>JET</t>
  </si>
  <si>
    <t>BITTER</t>
  </si>
  <si>
    <t>SEAL</t>
  </si>
  <si>
    <t>PECAN</t>
  </si>
  <si>
    <t>CLOUD</t>
  </si>
  <si>
    <t>MOUSE</t>
  </si>
  <si>
    <t>HONEY</t>
  </si>
  <si>
    <t>SEA</t>
  </si>
  <si>
    <t>TIGER</t>
  </si>
  <si>
    <t>CARROT</t>
  </si>
  <si>
    <t>JAWS</t>
  </si>
  <si>
    <t>STONE</t>
  </si>
  <si>
    <t>BREAD</t>
  </si>
  <si>
    <t>APRICOT</t>
  </si>
  <si>
    <t>BROWNIE</t>
  </si>
  <si>
    <t>MANDARIN</t>
  </si>
  <si>
    <t>SYRUP</t>
  </si>
  <si>
    <t>amarllis black</t>
  </si>
  <si>
    <t>Iris brown</t>
  </si>
  <si>
    <t>IRIS</t>
  </si>
  <si>
    <t>rose brown</t>
  </si>
  <si>
    <t>ROSE</t>
  </si>
  <si>
    <t>poppy brown</t>
  </si>
  <si>
    <t>POPPY</t>
  </si>
  <si>
    <t>mimosa</t>
  </si>
  <si>
    <t>MIMOSA</t>
  </si>
  <si>
    <t>AMEMONE</t>
  </si>
  <si>
    <t>NIGHT</t>
    <phoneticPr fontId="1" type="noConversion"/>
  </si>
  <si>
    <t>RUSSET</t>
    <phoneticPr fontId="1" type="noConversion"/>
  </si>
  <si>
    <t>CORK</t>
    <phoneticPr fontId="1" type="noConversion"/>
  </si>
  <si>
    <t>COCOA</t>
  </si>
  <si>
    <t>WOLF</t>
  </si>
  <si>
    <t>SPIDER</t>
  </si>
  <si>
    <t>잉크</t>
    <phoneticPr fontId="1" type="noConversion"/>
  </si>
  <si>
    <t>누적 합</t>
    <phoneticPr fontId="1" type="noConversion"/>
  </si>
  <si>
    <t>* 주간 잉크 생산 계획(상세)</t>
    <phoneticPr fontId="1" type="noConversion"/>
  </si>
  <si>
    <t>GHOST</t>
    <phoneticPr fontId="1" type="noConversion"/>
  </si>
  <si>
    <t>PLUM</t>
    <phoneticPr fontId="1" type="noConversion"/>
  </si>
  <si>
    <t>LEAF</t>
    <phoneticPr fontId="1" type="noConversion"/>
  </si>
  <si>
    <t>TULIP</t>
    <phoneticPr fontId="1" type="noConversion"/>
  </si>
  <si>
    <t>GARNET</t>
    <phoneticPr fontId="1" type="noConversion"/>
  </si>
  <si>
    <t>LION</t>
    <phoneticPr fontId="1" type="noConversion"/>
  </si>
  <si>
    <t>CINNAMON</t>
    <phoneticPr fontId="1" type="noConversion"/>
  </si>
  <si>
    <t>PEANUT</t>
    <phoneticPr fontId="1" type="noConversion"/>
  </si>
  <si>
    <t>CREAM SPOON</t>
    <phoneticPr fontId="1" type="noConversion"/>
  </si>
  <si>
    <t>BUTTER</t>
    <phoneticPr fontId="1" type="noConversion"/>
  </si>
  <si>
    <t>BUTTER</t>
    <phoneticPr fontId="1" type="noConversion"/>
  </si>
  <si>
    <t>CREAM SPOON</t>
    <phoneticPr fontId="1" type="noConversion"/>
  </si>
  <si>
    <t>SPIDER</t>
    <phoneticPr fontId="1" type="noConversion"/>
  </si>
  <si>
    <t>SPIDER</t>
    <phoneticPr fontId="1" type="noConversion"/>
  </si>
  <si>
    <t>CAROB</t>
    <phoneticPr fontId="1" type="noConversion"/>
  </si>
  <si>
    <t>PETAL</t>
    <phoneticPr fontId="1" type="noConversion"/>
  </si>
  <si>
    <t>CREAM</t>
    <phoneticPr fontId="1" type="noConversion"/>
  </si>
  <si>
    <t>CREAM</t>
    <phoneticPr fontId="1" type="noConversion"/>
  </si>
  <si>
    <t>PETAL</t>
    <phoneticPr fontId="1" type="noConversion"/>
  </si>
  <si>
    <t>DATE TOPAZ</t>
    <phoneticPr fontId="1" type="noConversion"/>
  </si>
  <si>
    <t>TOPAZ</t>
    <phoneticPr fontId="1" type="noConversion"/>
  </si>
  <si>
    <t>TOPAZ</t>
    <phoneticPr fontId="1" type="noConversion"/>
  </si>
  <si>
    <t>CARAMEL GRAGE</t>
    <phoneticPr fontId="1" type="noConversion"/>
  </si>
  <si>
    <t>HONEY AMBER</t>
    <phoneticPr fontId="1" type="noConversion"/>
  </si>
  <si>
    <t>CARBON</t>
    <phoneticPr fontId="1" type="noConversion"/>
  </si>
  <si>
    <t>CARBON</t>
    <phoneticPr fontId="1" type="noConversion"/>
  </si>
  <si>
    <t>CARAMEL GRAGE</t>
    <phoneticPr fontId="1" type="noConversion"/>
  </si>
  <si>
    <t>44호기</t>
  </si>
  <si>
    <t>Strawberry Quartz</t>
    <phoneticPr fontId="1" type="noConversion"/>
  </si>
  <si>
    <t>QUARTZ</t>
    <phoneticPr fontId="1" type="noConversion"/>
  </si>
  <si>
    <t>ALMOND</t>
    <phoneticPr fontId="1" type="noConversion"/>
  </si>
  <si>
    <t>QUARTZ</t>
    <phoneticPr fontId="1" type="noConversion"/>
  </si>
  <si>
    <t>ALMOND</t>
    <phoneticPr fontId="1" type="noConversion"/>
  </si>
  <si>
    <t>LAPIS LAZULI</t>
    <phoneticPr fontId="1" type="noConversion"/>
  </si>
  <si>
    <t>LAPIS</t>
    <phoneticPr fontId="1" type="noConversion"/>
  </si>
  <si>
    <t>LAZULI</t>
    <phoneticPr fontId="1" type="noConversion"/>
  </si>
  <si>
    <t>SCONE</t>
    <phoneticPr fontId="1" type="noConversion"/>
  </si>
  <si>
    <t>LAPIS</t>
    <phoneticPr fontId="1" type="noConversion"/>
  </si>
  <si>
    <t>LAZULI</t>
    <phoneticPr fontId="1" type="noConversion"/>
  </si>
  <si>
    <t>SCONE</t>
    <phoneticPr fontId="1" type="noConversion"/>
  </si>
  <si>
    <t>LAPIS</t>
    <phoneticPr fontId="1" type="noConversion"/>
  </si>
  <si>
    <t>LAZULI</t>
    <phoneticPr fontId="1" type="noConversion"/>
  </si>
  <si>
    <t>주간 잉크 생산계획 종합(Rev.41)</t>
    <phoneticPr fontId="1" type="noConversion"/>
  </si>
  <si>
    <t>PEBBLE</t>
    <phoneticPr fontId="1" type="noConversion"/>
  </si>
  <si>
    <t>BAMBOO</t>
    <phoneticPr fontId="1" type="noConversion"/>
  </si>
  <si>
    <t>Lighly Rose Gray</t>
    <phoneticPr fontId="1" type="noConversion"/>
  </si>
  <si>
    <t>Lighly Rose Beige</t>
    <phoneticPr fontId="1" type="noConversion"/>
  </si>
  <si>
    <t>Lighly Rose Rose</t>
    <phoneticPr fontId="1" type="noConversion"/>
  </si>
  <si>
    <t>Lighly Rose Gray</t>
    <phoneticPr fontId="1" type="noConversion"/>
  </si>
  <si>
    <t>Lighly Rose Beige</t>
    <phoneticPr fontId="1" type="noConversion"/>
  </si>
  <si>
    <t>Lighly Rose Rose</t>
    <phoneticPr fontId="1" type="noConversion"/>
  </si>
  <si>
    <t>PEBBLE</t>
    <phoneticPr fontId="1" type="noConversion"/>
  </si>
  <si>
    <t>BAMBOO</t>
    <phoneticPr fontId="1" type="noConversion"/>
  </si>
  <si>
    <t>PEBBLE</t>
    <phoneticPr fontId="1" type="noConversion"/>
  </si>
  <si>
    <t>CROW</t>
    <phoneticPr fontId="1" type="noConversion"/>
  </si>
  <si>
    <t>CHICK</t>
    <phoneticPr fontId="1" type="noConversion"/>
  </si>
  <si>
    <t>ELEPHANT</t>
    <phoneticPr fontId="1" type="noConversion"/>
  </si>
  <si>
    <t>CANARY</t>
    <phoneticPr fontId="1" type="noConversion"/>
  </si>
  <si>
    <t>BEE</t>
    <phoneticPr fontId="1" type="noConversion"/>
  </si>
  <si>
    <t>EGG</t>
    <phoneticPr fontId="1" type="noConversion"/>
  </si>
  <si>
    <t>JEAN</t>
    <phoneticPr fontId="1" type="noConversion"/>
  </si>
  <si>
    <t>FLAMINGO</t>
    <phoneticPr fontId="1" type="noConversion"/>
  </si>
  <si>
    <t>BLOOD</t>
    <phoneticPr fontId="1" type="noConversion"/>
  </si>
  <si>
    <t>HICKORY</t>
    <phoneticPr fontId="1" type="noConversion"/>
  </si>
  <si>
    <t>PINE</t>
    <phoneticPr fontId="1" type="noConversion"/>
  </si>
  <si>
    <t>CROW</t>
    <phoneticPr fontId="1" type="noConversion"/>
  </si>
  <si>
    <t>CHICK</t>
    <phoneticPr fontId="1" type="noConversion"/>
  </si>
  <si>
    <t>ELEPHANT</t>
    <phoneticPr fontId="1" type="noConversion"/>
  </si>
  <si>
    <t>EBONY</t>
    <phoneticPr fontId="1" type="noConversion"/>
  </si>
  <si>
    <t>CANARY</t>
    <phoneticPr fontId="1" type="noConversion"/>
  </si>
  <si>
    <t>BEE</t>
    <phoneticPr fontId="1" type="noConversion"/>
  </si>
  <si>
    <t>EGG</t>
    <phoneticPr fontId="1" type="noConversion"/>
  </si>
  <si>
    <t>JEAN</t>
    <phoneticPr fontId="1" type="noConversion"/>
  </si>
  <si>
    <t>FLAMINGO</t>
    <phoneticPr fontId="1" type="noConversion"/>
  </si>
  <si>
    <t>BLOOD</t>
    <phoneticPr fontId="1" type="noConversion"/>
  </si>
  <si>
    <t>HICKORY</t>
    <phoneticPr fontId="1" type="noConversion"/>
  </si>
  <si>
    <t>PINE</t>
    <phoneticPr fontId="1" type="noConversion"/>
  </si>
  <si>
    <t>ELEPHANT</t>
    <phoneticPr fontId="1" type="noConversion"/>
  </si>
  <si>
    <t>EBONY</t>
    <phoneticPr fontId="1" type="noConversion"/>
  </si>
  <si>
    <t>CANARY</t>
    <phoneticPr fontId="1" type="noConversion"/>
  </si>
  <si>
    <t>OAK</t>
    <phoneticPr fontId="1" type="noConversion"/>
  </si>
  <si>
    <t>METAL</t>
    <phoneticPr fontId="1" type="noConversion"/>
  </si>
  <si>
    <t>Astra Estelle Brown</t>
  </si>
  <si>
    <t>SKGOLD</t>
    <phoneticPr fontId="1" type="noConversion"/>
  </si>
  <si>
    <t>Astra Estelle Gray</t>
    <phoneticPr fontId="1" type="noConversion"/>
  </si>
  <si>
    <t>PTSILVER</t>
    <phoneticPr fontId="1" type="noConversion"/>
  </si>
  <si>
    <t>UVDOLPHIN</t>
    <phoneticPr fontId="1" type="noConversion"/>
  </si>
  <si>
    <t>METAL</t>
    <phoneticPr fontId="1" type="noConversion"/>
  </si>
  <si>
    <t>Astra Glitter</t>
  </si>
  <si>
    <t>Astra Glitter</t>
    <phoneticPr fontId="1" type="noConversion"/>
  </si>
  <si>
    <t>SKRED</t>
    <phoneticPr fontId="1" type="noConversion"/>
  </si>
  <si>
    <t>METAL</t>
    <phoneticPr fontId="1" type="noConversion"/>
  </si>
  <si>
    <t>SKGOLD</t>
    <phoneticPr fontId="1" type="noConversion"/>
  </si>
  <si>
    <t>SKRED</t>
    <phoneticPr fontId="1" type="noConversion"/>
  </si>
  <si>
    <t>UVOAK</t>
    <phoneticPr fontId="1" type="noConversion"/>
  </si>
  <si>
    <t>COGNAC</t>
    <phoneticPr fontId="1" type="noConversion"/>
  </si>
  <si>
    <t>SKGOLD</t>
    <phoneticPr fontId="1" type="noConversion"/>
  </si>
  <si>
    <t>SKRED</t>
    <phoneticPr fontId="1" type="noConversion"/>
  </si>
  <si>
    <t>UVOAK</t>
    <phoneticPr fontId="1" type="noConversion"/>
  </si>
  <si>
    <t>UVDOLPHIN</t>
    <phoneticPr fontId="1" type="noConversion"/>
  </si>
  <si>
    <t>COGNAC</t>
    <phoneticPr fontId="1" type="noConversion"/>
  </si>
  <si>
    <t>45호기</t>
    <phoneticPr fontId="1" type="noConversion"/>
  </si>
  <si>
    <t>46호기</t>
    <phoneticPr fontId="1" type="noConversion"/>
  </si>
  <si>
    <t>PTSILVER</t>
    <phoneticPr fontId="1" type="noConversion"/>
  </si>
  <si>
    <t>PIA-OPAL</t>
    <phoneticPr fontId="1" type="noConversion"/>
  </si>
  <si>
    <t>COOKIE</t>
    <phoneticPr fontId="1" type="noConversion"/>
  </si>
  <si>
    <t>PIA-OPAL</t>
    <phoneticPr fontId="1" type="noConversion"/>
  </si>
  <si>
    <t>SABLE</t>
    <phoneticPr fontId="1" type="noConversion"/>
  </si>
  <si>
    <t>BAT</t>
    <phoneticPr fontId="1" type="noConversion"/>
  </si>
  <si>
    <t>GLOOMY</t>
    <phoneticPr fontId="1" type="noConversion"/>
  </si>
  <si>
    <t>GLOOMY</t>
    <phoneticPr fontId="1" type="noConversion"/>
  </si>
  <si>
    <t>PIA-PERIDOT</t>
    <phoneticPr fontId="1" type="noConversion"/>
  </si>
  <si>
    <t>COAL</t>
    <phoneticPr fontId="1" type="noConversion"/>
  </si>
  <si>
    <t>AVOCADO</t>
    <phoneticPr fontId="1" type="noConversion"/>
  </si>
  <si>
    <t>COAL</t>
    <phoneticPr fontId="1" type="noConversion"/>
  </si>
  <si>
    <t>AVOCADO</t>
    <phoneticPr fontId="1" type="noConversion"/>
  </si>
  <si>
    <t>COAL</t>
    <phoneticPr fontId="1" type="noConversion"/>
  </si>
  <si>
    <t>MIDNIGHT</t>
    <phoneticPr fontId="1" type="noConversion"/>
  </si>
  <si>
    <t>GINGER</t>
    <phoneticPr fontId="1" type="noConversion"/>
  </si>
  <si>
    <t>PLATINUM</t>
    <phoneticPr fontId="1" type="noConversion"/>
  </si>
  <si>
    <t>BLUSH</t>
    <phoneticPr fontId="1" type="noConversion"/>
  </si>
  <si>
    <t>MIDNIGHT</t>
    <phoneticPr fontId="1" type="noConversion"/>
  </si>
  <si>
    <t>BLUSH</t>
    <phoneticPr fontId="1" type="noConversion"/>
  </si>
  <si>
    <t>PLATINUM</t>
    <phoneticPr fontId="1" type="noConversion"/>
  </si>
  <si>
    <t>CALENDULA</t>
    <phoneticPr fontId="1" type="noConversion"/>
  </si>
  <si>
    <t>GINGER</t>
    <phoneticPr fontId="1" type="noConversion"/>
  </si>
  <si>
    <t>PLATINUM</t>
    <phoneticPr fontId="1" type="noConversion"/>
  </si>
  <si>
    <t>REALFIT BROWN</t>
    <phoneticPr fontId="1" type="noConversion"/>
  </si>
  <si>
    <t>REALFIT GRAY</t>
    <phoneticPr fontId="1" type="noConversion"/>
  </si>
  <si>
    <t>CALENDULA</t>
    <phoneticPr fontId="1" type="noConversion"/>
  </si>
  <si>
    <t>REALFIT GRAY</t>
    <phoneticPr fontId="1" type="noConversion"/>
  </si>
  <si>
    <t>CORAL BROWN</t>
    <phoneticPr fontId="1" type="noConversion"/>
  </si>
  <si>
    <t>SUNFLOWER</t>
    <phoneticPr fontId="1" type="noConversion"/>
  </si>
  <si>
    <t>SAKURA PETAL</t>
    <phoneticPr fontId="1" type="noConversion"/>
  </si>
  <si>
    <t>SAKURA PETAL</t>
    <phoneticPr fontId="1" type="noConversion"/>
  </si>
  <si>
    <t>SAKURA</t>
    <phoneticPr fontId="1" type="noConversion"/>
  </si>
  <si>
    <t>SAKURA</t>
    <phoneticPr fontId="1" type="noConversion"/>
  </si>
  <si>
    <t>CALENDULA</t>
    <phoneticPr fontId="1" type="noConversion"/>
  </si>
  <si>
    <t>DAZZLE BEIGE</t>
    <phoneticPr fontId="1" type="noConversion"/>
  </si>
  <si>
    <t>MACARONI</t>
    <phoneticPr fontId="1" type="noConversion"/>
  </si>
  <si>
    <t>MACARONI</t>
    <phoneticPr fontId="1" type="noConversion"/>
  </si>
  <si>
    <t>MIRROR GRAY</t>
  </si>
  <si>
    <t>OIL</t>
  </si>
  <si>
    <t>TANGERINE</t>
  </si>
  <si>
    <t>GRANITE</t>
  </si>
  <si>
    <t>OIL</t>
    <phoneticPr fontId="1" type="noConversion"/>
  </si>
  <si>
    <t>GRANITE</t>
    <phoneticPr fontId="1" type="noConversion"/>
  </si>
  <si>
    <t>BEAR</t>
    <phoneticPr fontId="1" type="noConversion"/>
  </si>
  <si>
    <t>BEAR</t>
    <phoneticPr fontId="1" type="noConversion"/>
  </si>
  <si>
    <t>TINT BROWN</t>
    <phoneticPr fontId="1" type="noConversion"/>
  </si>
  <si>
    <t>YAKISOBAPAN</t>
    <phoneticPr fontId="1" type="noConversion"/>
  </si>
  <si>
    <t>BUN</t>
    <phoneticPr fontId="1" type="noConversion"/>
  </si>
  <si>
    <t>BUN</t>
    <phoneticPr fontId="1" type="noConversion"/>
  </si>
  <si>
    <t>BUN</t>
    <phoneticPr fontId="1" type="noConversion"/>
  </si>
  <si>
    <t>SABATEISHOKU</t>
    <phoneticPr fontId="1" type="noConversion"/>
  </si>
  <si>
    <t>SODA</t>
    <phoneticPr fontId="1" type="noConversion"/>
  </si>
  <si>
    <t>MELON</t>
    <phoneticPr fontId="1" type="noConversion"/>
  </si>
  <si>
    <t>SODA</t>
    <phoneticPr fontId="1" type="noConversion"/>
  </si>
  <si>
    <t>MELON</t>
    <phoneticPr fontId="1" type="noConversion"/>
  </si>
  <si>
    <t>SODA</t>
    <phoneticPr fontId="1" type="noConversion"/>
  </si>
  <si>
    <t>MELON</t>
    <phoneticPr fontId="1" type="noConversion"/>
  </si>
  <si>
    <t>IRIDIUM</t>
    <phoneticPr fontId="1" type="noConversion"/>
  </si>
  <si>
    <t>IRIDIUM</t>
    <phoneticPr fontId="1" type="noConversion"/>
  </si>
  <si>
    <t>49호기</t>
  </si>
  <si>
    <t>50호기</t>
  </si>
  <si>
    <t>VAMPIRE</t>
    <phoneticPr fontId="1" type="noConversion"/>
  </si>
  <si>
    <t>VAMPIRE</t>
    <phoneticPr fontId="1" type="noConversion"/>
  </si>
  <si>
    <t>DAZZLE BEIGE(PBT)</t>
    <phoneticPr fontId="1" type="noConversion"/>
  </si>
  <si>
    <t>DAZZLE GRAY(PBT)</t>
    <phoneticPr fontId="1" type="noConversion"/>
  </si>
  <si>
    <t>CORAL BROWN(PBT)</t>
    <phoneticPr fontId="1" type="noConversion"/>
  </si>
  <si>
    <t>MIRROR GRAY(PBT)</t>
    <phoneticPr fontId="1" type="noConversion"/>
  </si>
  <si>
    <t>TINT BROWN(PBT)</t>
    <phoneticPr fontId="1" type="noConversion"/>
  </si>
  <si>
    <t>SAKURA PETAL(PBT)</t>
    <phoneticPr fontId="1" type="noConversion"/>
  </si>
  <si>
    <t>TANGERINE TEA(PBT)</t>
    <phoneticPr fontId="1" type="noConversion"/>
  </si>
  <si>
    <t>PEACH CRUSH(PBT)</t>
    <phoneticPr fontId="1" type="noConversion"/>
  </si>
  <si>
    <t>ATOM</t>
    <phoneticPr fontId="1" type="noConversion"/>
  </si>
  <si>
    <t>PAUL</t>
    <phoneticPr fontId="1" type="noConversion"/>
  </si>
  <si>
    <t>SONY</t>
    <phoneticPr fontId="1" type="noConversion"/>
  </si>
  <si>
    <t>MONKEY</t>
    <phoneticPr fontId="1" type="noConversion"/>
  </si>
  <si>
    <t>ONION</t>
    <phoneticPr fontId="1" type="noConversion"/>
  </si>
  <si>
    <t>BACON</t>
    <phoneticPr fontId="1" type="noConversion"/>
  </si>
  <si>
    <t>ROCK</t>
    <phoneticPr fontId="1" type="noConversion"/>
  </si>
  <si>
    <t>GUCCI</t>
    <phoneticPr fontId="1" type="noConversion"/>
  </si>
  <si>
    <t>JENNY</t>
    <phoneticPr fontId="1" type="noConversion"/>
  </si>
  <si>
    <t>TOAST</t>
    <phoneticPr fontId="1" type="noConversion"/>
  </si>
  <si>
    <t>SALLA</t>
    <phoneticPr fontId="1" type="noConversion"/>
  </si>
  <si>
    <t>ATOM</t>
    <phoneticPr fontId="1" type="noConversion"/>
  </si>
  <si>
    <t>AMERICANO</t>
    <phoneticPr fontId="1" type="noConversion"/>
  </si>
  <si>
    <t>GUCCI</t>
    <phoneticPr fontId="1" type="noConversion"/>
  </si>
  <si>
    <t>JENNY</t>
    <phoneticPr fontId="1" type="noConversion"/>
  </si>
  <si>
    <t>ROCK</t>
    <phoneticPr fontId="1" type="noConversion"/>
  </si>
  <si>
    <t>TOAST</t>
    <phoneticPr fontId="1" type="noConversion"/>
  </si>
  <si>
    <t>SALLA</t>
    <phoneticPr fontId="1" type="noConversion"/>
  </si>
  <si>
    <t>PAUL</t>
    <phoneticPr fontId="1" type="noConversion"/>
  </si>
  <si>
    <t>ATOM</t>
    <phoneticPr fontId="1" type="noConversion"/>
  </si>
  <si>
    <t>SONY</t>
    <phoneticPr fontId="1" type="noConversion"/>
  </si>
  <si>
    <t>BACON</t>
    <phoneticPr fontId="1" type="noConversion"/>
  </si>
  <si>
    <t>ROCK</t>
    <phoneticPr fontId="1" type="noConversion"/>
  </si>
  <si>
    <t>MONKEY</t>
    <phoneticPr fontId="1" type="noConversion"/>
  </si>
  <si>
    <t>ONION</t>
    <phoneticPr fontId="1" type="noConversion"/>
  </si>
  <si>
    <t>GUCCI</t>
    <phoneticPr fontId="1" type="noConversion"/>
  </si>
  <si>
    <t>JENNY</t>
    <phoneticPr fontId="1" type="noConversion"/>
  </si>
  <si>
    <t>SALLA</t>
    <phoneticPr fontId="1" type="noConversion"/>
  </si>
  <si>
    <t>TOAST</t>
    <phoneticPr fontId="1" type="noConversion"/>
  </si>
  <si>
    <t>AMERICANO</t>
    <phoneticPr fontId="1" type="noConversion"/>
  </si>
  <si>
    <t>AMERICANO</t>
    <phoneticPr fontId="1" type="noConversion"/>
  </si>
  <si>
    <t>POTATO</t>
    <phoneticPr fontId="1" type="noConversion"/>
  </si>
  <si>
    <t>POTATO</t>
    <phoneticPr fontId="1" type="noConversion"/>
  </si>
  <si>
    <t>ASPHALT</t>
    <phoneticPr fontId="1" type="noConversion"/>
  </si>
  <si>
    <t>LVIENNA</t>
    <phoneticPr fontId="1" type="noConversion"/>
  </si>
  <si>
    <t>LVIENNA</t>
    <phoneticPr fontId="1" type="noConversion"/>
  </si>
  <si>
    <t>구분</t>
    <phoneticPr fontId="3" type="noConversion"/>
  </si>
  <si>
    <t>VIENNA</t>
    <phoneticPr fontId="1" type="noConversion"/>
  </si>
  <si>
    <t>VINE</t>
    <phoneticPr fontId="1" type="noConversion"/>
  </si>
  <si>
    <t>VINE</t>
    <phoneticPr fontId="1" type="noConversion"/>
  </si>
  <si>
    <t>VIENNA</t>
    <phoneticPr fontId="1" type="noConversion"/>
  </si>
  <si>
    <t>ASPHALT</t>
    <phoneticPr fontId="1" type="noConversion"/>
  </si>
  <si>
    <t>VANTA</t>
    <phoneticPr fontId="1" type="noConversion"/>
  </si>
  <si>
    <t>DARK</t>
    <phoneticPr fontId="1" type="noConversion"/>
  </si>
  <si>
    <t>VANTA</t>
    <phoneticPr fontId="1" type="noConversion"/>
  </si>
  <si>
    <t>Lighly Rose Khaki</t>
    <phoneticPr fontId="1" type="noConversion"/>
  </si>
  <si>
    <t>Lighly Rose Berry</t>
    <phoneticPr fontId="1" type="noConversion"/>
  </si>
  <si>
    <t>Lighly Rose Cacao</t>
    <phoneticPr fontId="1" type="noConversion"/>
  </si>
  <si>
    <t>MASCARA</t>
    <phoneticPr fontId="1" type="noConversion"/>
  </si>
  <si>
    <t>MOSS</t>
    <phoneticPr fontId="1" type="noConversion"/>
  </si>
  <si>
    <t>BERRY</t>
    <phoneticPr fontId="1" type="noConversion"/>
  </si>
  <si>
    <t>CACAO</t>
    <phoneticPr fontId="1" type="noConversion"/>
  </si>
  <si>
    <t>MASCARA</t>
    <phoneticPr fontId="1" type="noConversion"/>
  </si>
  <si>
    <t>MOSS</t>
    <phoneticPr fontId="1" type="noConversion"/>
  </si>
  <si>
    <t>MASCARA</t>
    <phoneticPr fontId="1" type="noConversion"/>
  </si>
  <si>
    <t>CACAO</t>
    <phoneticPr fontId="1" type="noConversion"/>
  </si>
  <si>
    <t>PUPIL</t>
    <phoneticPr fontId="1" type="noConversion"/>
  </si>
  <si>
    <t>WHEAT</t>
    <phoneticPr fontId="1" type="noConversion"/>
  </si>
  <si>
    <t>DIM</t>
    <phoneticPr fontId="1" type="noConversion"/>
  </si>
  <si>
    <t>KOALA</t>
    <phoneticPr fontId="1" type="noConversion"/>
  </si>
  <si>
    <t>SPACE</t>
    <phoneticPr fontId="1" type="noConversion"/>
  </si>
  <si>
    <t>YOLK</t>
    <phoneticPr fontId="1" type="noConversion"/>
  </si>
  <si>
    <t>FOREST</t>
    <phoneticPr fontId="1" type="noConversion"/>
  </si>
  <si>
    <t>HOLE</t>
    <phoneticPr fontId="1" type="noConversion"/>
  </si>
  <si>
    <t>LAWN</t>
    <phoneticPr fontId="1" type="noConversion"/>
  </si>
  <si>
    <t>CELESTE</t>
    <phoneticPr fontId="1" type="noConversion"/>
  </si>
  <si>
    <t>PUPIL</t>
    <phoneticPr fontId="1" type="noConversion"/>
  </si>
  <si>
    <t>WHEAT</t>
    <phoneticPr fontId="1" type="noConversion"/>
  </si>
  <si>
    <t>DIM</t>
    <phoneticPr fontId="1" type="noConversion"/>
  </si>
  <si>
    <t>KOALA</t>
    <phoneticPr fontId="1" type="noConversion"/>
  </si>
  <si>
    <t>SPACE</t>
    <phoneticPr fontId="1" type="noConversion"/>
  </si>
  <si>
    <t>YOLK</t>
    <phoneticPr fontId="1" type="noConversion"/>
  </si>
  <si>
    <t>FOREST</t>
    <phoneticPr fontId="1" type="noConversion"/>
  </si>
  <si>
    <t>HOLE</t>
    <phoneticPr fontId="1" type="noConversion"/>
  </si>
  <si>
    <t>LAWN</t>
    <phoneticPr fontId="1" type="noConversion"/>
  </si>
  <si>
    <t>CELESTE</t>
    <phoneticPr fontId="1" type="noConversion"/>
  </si>
  <si>
    <t>STYLISH HAZEL</t>
    <phoneticPr fontId="1" type="noConversion"/>
  </si>
  <si>
    <t>STYLISH GREY</t>
    <phoneticPr fontId="1" type="noConversion"/>
  </si>
  <si>
    <t>OLIVE GREEN</t>
    <phoneticPr fontId="1" type="noConversion"/>
  </si>
  <si>
    <t>DEEP BLUE</t>
    <phoneticPr fontId="1" type="noConversion"/>
  </si>
  <si>
    <t>STYLISH GREY</t>
    <phoneticPr fontId="1" type="noConversion"/>
  </si>
  <si>
    <t>OLIVE GREEN</t>
    <phoneticPr fontId="1" type="noConversion"/>
  </si>
  <si>
    <t>DEEP BLUE</t>
    <phoneticPr fontId="1" type="noConversion"/>
  </si>
  <si>
    <t>GALAXY</t>
    <phoneticPr fontId="1" type="noConversion"/>
  </si>
  <si>
    <t>PEAR</t>
    <phoneticPr fontId="1" type="noConversion"/>
  </si>
  <si>
    <t>ICE</t>
    <phoneticPr fontId="1" type="noConversion"/>
  </si>
  <si>
    <t>PLATINUM GRAY</t>
    <phoneticPr fontId="1" type="noConversion"/>
  </si>
  <si>
    <t>ICE</t>
    <phoneticPr fontId="1" type="noConversion"/>
  </si>
  <si>
    <t>GALAXY</t>
    <phoneticPr fontId="1" type="noConversion"/>
  </si>
  <si>
    <t>PEAR</t>
    <phoneticPr fontId="1" type="noConversion"/>
  </si>
  <si>
    <t>ICE</t>
    <phoneticPr fontId="1" type="noConversion"/>
  </si>
  <si>
    <t>HAZEL HONEY</t>
    <phoneticPr fontId="1" type="noConversion"/>
  </si>
  <si>
    <t>BARLEY</t>
    <phoneticPr fontId="1" type="noConversion"/>
  </si>
  <si>
    <t>BARLEY</t>
    <phoneticPr fontId="1" type="noConversion"/>
  </si>
  <si>
    <t>TIRE</t>
    <phoneticPr fontId="1" type="noConversion"/>
  </si>
  <si>
    <t>SUNKIST</t>
    <phoneticPr fontId="1" type="noConversion"/>
  </si>
  <si>
    <t>CANOLA</t>
    <phoneticPr fontId="1" type="noConversion"/>
  </si>
  <si>
    <t>HAZELNUT</t>
    <phoneticPr fontId="1" type="noConversion"/>
  </si>
  <si>
    <t>TIRE</t>
    <phoneticPr fontId="1" type="noConversion"/>
  </si>
  <si>
    <t>SUNKIST</t>
    <phoneticPr fontId="1" type="noConversion"/>
  </si>
  <si>
    <t>CANOLA</t>
    <phoneticPr fontId="1" type="noConversion"/>
  </si>
  <si>
    <t>DURIAN</t>
    <phoneticPr fontId="1" type="noConversion"/>
  </si>
  <si>
    <t>ALMOND BROWN(B)</t>
    <phoneticPr fontId="1" type="noConversion"/>
  </si>
  <si>
    <t>TORIC(난시)</t>
    <phoneticPr fontId="1" type="noConversion"/>
  </si>
  <si>
    <t>CEMENT</t>
    <phoneticPr fontId="1" type="noConversion"/>
  </si>
  <si>
    <t>MUSHROOM</t>
    <phoneticPr fontId="1" type="noConversion"/>
  </si>
  <si>
    <t>platinum GRAY(B)</t>
    <phoneticPr fontId="1" type="noConversion"/>
  </si>
  <si>
    <t>CEMENT</t>
    <phoneticPr fontId="1" type="noConversion"/>
  </si>
  <si>
    <t>KODIAK</t>
    <phoneticPr fontId="1" type="noConversion"/>
  </si>
  <si>
    <t>KODIAK</t>
    <phoneticPr fontId="1" type="noConversion"/>
  </si>
  <si>
    <t>Airy BEIGE</t>
    <phoneticPr fontId="1" type="noConversion"/>
  </si>
  <si>
    <t>SPINACH</t>
    <phoneticPr fontId="1" type="noConversion"/>
  </si>
  <si>
    <t>GARLIC</t>
    <phoneticPr fontId="1" type="noConversion"/>
  </si>
  <si>
    <t>SPINACH</t>
    <phoneticPr fontId="1" type="noConversion"/>
  </si>
  <si>
    <t>GARLIC</t>
    <phoneticPr fontId="1" type="noConversion"/>
  </si>
  <si>
    <t>SPINACH</t>
    <phoneticPr fontId="1" type="noConversion"/>
  </si>
  <si>
    <t>GARLIC</t>
    <phoneticPr fontId="1" type="noConversion"/>
  </si>
  <si>
    <t>CHESTNUT</t>
    <phoneticPr fontId="1" type="noConversion"/>
  </si>
  <si>
    <t>CHESTNUT</t>
    <phoneticPr fontId="1" type="noConversion"/>
  </si>
  <si>
    <t>SADDLE</t>
    <phoneticPr fontId="1" type="noConversion"/>
  </si>
  <si>
    <t>SADDLE</t>
    <phoneticPr fontId="1" type="noConversion"/>
  </si>
  <si>
    <t>CHESTNUT</t>
    <phoneticPr fontId="1" type="noConversion"/>
  </si>
  <si>
    <t>CHESTNUT</t>
    <phoneticPr fontId="1" type="noConversion"/>
  </si>
  <si>
    <t>TULLE BROWN</t>
    <phoneticPr fontId="1" type="noConversion"/>
  </si>
  <si>
    <t>CAVIAR</t>
    <phoneticPr fontId="1" type="noConversion"/>
  </si>
  <si>
    <t>RUM</t>
    <phoneticPr fontId="1" type="noConversion"/>
  </si>
  <si>
    <t>MADDER</t>
    <phoneticPr fontId="1" type="noConversion"/>
  </si>
  <si>
    <t>MADDER</t>
    <phoneticPr fontId="1" type="noConversion"/>
  </si>
  <si>
    <t>MADDER</t>
    <phoneticPr fontId="1" type="noConversion"/>
  </si>
  <si>
    <t>PRADA</t>
    <phoneticPr fontId="1" type="noConversion"/>
  </si>
  <si>
    <t>PRADA</t>
    <phoneticPr fontId="1" type="noConversion"/>
  </si>
  <si>
    <t>SPGOLD</t>
    <phoneticPr fontId="1" type="noConversion"/>
  </si>
  <si>
    <t>MISTY</t>
    <phoneticPr fontId="1" type="noConversion"/>
  </si>
  <si>
    <t>PURPLE</t>
    <phoneticPr fontId="1" type="noConversion"/>
  </si>
  <si>
    <t>SIRIUS MISTY</t>
    <phoneticPr fontId="1" type="noConversion"/>
  </si>
  <si>
    <t>SPGOLD</t>
    <phoneticPr fontId="1" type="noConversion"/>
  </si>
  <si>
    <t>MISTY</t>
    <phoneticPr fontId="1" type="noConversion"/>
  </si>
  <si>
    <t>PURPLE</t>
    <phoneticPr fontId="1" type="noConversion"/>
  </si>
  <si>
    <t>LACOSTE</t>
    <phoneticPr fontId="1" type="noConversion"/>
  </si>
  <si>
    <t>LACOSTE</t>
    <phoneticPr fontId="1" type="noConversion"/>
  </si>
  <si>
    <t>HIGHLIGHTER</t>
    <phoneticPr fontId="1" type="noConversion"/>
  </si>
  <si>
    <t>clear beige coral mini</t>
    <phoneticPr fontId="1" type="noConversion"/>
  </si>
  <si>
    <t>MCORK</t>
    <phoneticPr fontId="1" type="noConversion"/>
  </si>
  <si>
    <t>clear beige mini</t>
    <phoneticPr fontId="1" type="noConversion"/>
  </si>
  <si>
    <t>MCORK</t>
    <phoneticPr fontId="1" type="noConversion"/>
  </si>
  <si>
    <t>MCORK</t>
    <phoneticPr fontId="1" type="noConversion"/>
  </si>
  <si>
    <t>GREGE</t>
    <phoneticPr fontId="1" type="noConversion"/>
  </si>
  <si>
    <t>GREGE</t>
    <phoneticPr fontId="1" type="noConversion"/>
  </si>
  <si>
    <t>GREGE</t>
    <phoneticPr fontId="1" type="noConversion"/>
  </si>
  <si>
    <t>HALO BROWN</t>
    <phoneticPr fontId="1" type="noConversion"/>
  </si>
  <si>
    <t>TEN</t>
    <phoneticPr fontId="1" type="noConversion"/>
  </si>
  <si>
    <t>TEN</t>
    <phoneticPr fontId="1" type="noConversion"/>
  </si>
  <si>
    <t>clear beige mini</t>
    <phoneticPr fontId="1" type="noConversion"/>
  </si>
  <si>
    <t>HIGHLIGHTER</t>
    <phoneticPr fontId="1" type="noConversion"/>
  </si>
  <si>
    <t>Amethyst</t>
  </si>
  <si>
    <t>AMETHYST</t>
    <phoneticPr fontId="1" type="noConversion"/>
  </si>
  <si>
    <t>BISQUE</t>
    <phoneticPr fontId="1" type="noConversion"/>
  </si>
  <si>
    <t>ORCHID</t>
    <phoneticPr fontId="1" type="noConversion"/>
  </si>
  <si>
    <t>AMETHYST</t>
    <phoneticPr fontId="1" type="noConversion"/>
  </si>
  <si>
    <t>BISQUE</t>
    <phoneticPr fontId="1" type="noConversion"/>
  </si>
  <si>
    <t>ORCHID</t>
    <phoneticPr fontId="1" type="noConversion"/>
  </si>
  <si>
    <t>51호기</t>
  </si>
  <si>
    <t>52호기</t>
  </si>
  <si>
    <t>53호기</t>
  </si>
  <si>
    <t>54호기</t>
  </si>
  <si>
    <t>층
수</t>
    <phoneticPr fontId="3" type="noConversion"/>
  </si>
  <si>
    <t>MEERKAT</t>
    <phoneticPr fontId="1" type="noConversion"/>
  </si>
  <si>
    <t>Pearl Cats eye</t>
    <phoneticPr fontId="1" type="noConversion"/>
  </si>
  <si>
    <t>HALO GRAY</t>
    <phoneticPr fontId="3" type="noConversion"/>
  </si>
  <si>
    <t>HALO GRAY</t>
    <phoneticPr fontId="1" type="noConversion"/>
  </si>
  <si>
    <t>EEL</t>
    <phoneticPr fontId="1" type="noConversion"/>
  </si>
  <si>
    <t>POOH</t>
    <phoneticPr fontId="1" type="noConversion"/>
  </si>
  <si>
    <t>CUTLASSFISH</t>
    <phoneticPr fontId="1" type="noConversion"/>
  </si>
  <si>
    <t>MEERKAT</t>
    <phoneticPr fontId="1" type="noConversion"/>
  </si>
  <si>
    <t>POOH</t>
    <phoneticPr fontId="1" type="noConversion"/>
  </si>
  <si>
    <t>HELLO KITTY BROWN</t>
    <phoneticPr fontId="1" type="noConversion"/>
  </si>
  <si>
    <t>HELLO KITTY GRAY</t>
    <phoneticPr fontId="1" type="noConversion"/>
  </si>
  <si>
    <t>JAVA</t>
    <phoneticPr fontId="1" type="noConversion"/>
  </si>
  <si>
    <t>CHIPMUNK</t>
    <phoneticPr fontId="1" type="noConversion"/>
  </si>
  <si>
    <t>JAVA</t>
    <phoneticPr fontId="1" type="noConversion"/>
  </si>
  <si>
    <t>ANTHRACITE</t>
    <phoneticPr fontId="1" type="noConversion"/>
  </si>
  <si>
    <t>GOURD</t>
    <phoneticPr fontId="1" type="noConversion"/>
  </si>
  <si>
    <t>CRYSTAL</t>
    <phoneticPr fontId="1" type="noConversion"/>
  </si>
  <si>
    <t>CRYSTAL GRAY</t>
    <phoneticPr fontId="1" type="noConversion"/>
  </si>
  <si>
    <t>ANTHRACITE</t>
    <phoneticPr fontId="1" type="noConversion"/>
  </si>
  <si>
    <t>GOURD</t>
    <phoneticPr fontId="1" type="noConversion"/>
  </si>
  <si>
    <t>CRYSTAL</t>
    <phoneticPr fontId="1" type="noConversion"/>
  </si>
  <si>
    <t>MOCHA BROWN</t>
    <phoneticPr fontId="1" type="noConversion"/>
  </si>
  <si>
    <t>BUFF</t>
    <phoneticPr fontId="1" type="noConversion"/>
  </si>
  <si>
    <t>BUFF</t>
    <phoneticPr fontId="1" type="noConversion"/>
  </si>
  <si>
    <t>블루라이트</t>
    <phoneticPr fontId="1" type="noConversion"/>
  </si>
  <si>
    <t>FREEDOM</t>
    <phoneticPr fontId="1" type="noConversion"/>
  </si>
  <si>
    <t>블루라이트</t>
    <phoneticPr fontId="3" type="noConversion"/>
  </si>
  <si>
    <t>FREEDOM</t>
    <phoneticPr fontId="1" type="noConversion"/>
  </si>
  <si>
    <t>FREEDOM</t>
    <phoneticPr fontId="1" type="noConversion"/>
  </si>
  <si>
    <t>HERSHEY</t>
    <phoneticPr fontId="1" type="noConversion"/>
  </si>
  <si>
    <t>HERSHEY</t>
    <phoneticPr fontId="1" type="noConversion"/>
  </si>
  <si>
    <t>CHOCO BROWN</t>
    <phoneticPr fontId="1" type="noConversion"/>
  </si>
  <si>
    <t>CHOCO BROWN</t>
    <phoneticPr fontId="3" type="noConversion"/>
  </si>
  <si>
    <t>일</t>
    <phoneticPr fontId="1" type="noConversion"/>
  </si>
  <si>
    <t>CITRINE</t>
    <phoneticPr fontId="1" type="noConversion"/>
  </si>
  <si>
    <t>TREE</t>
    <phoneticPr fontId="1" type="noConversion"/>
  </si>
  <si>
    <t>TREE</t>
    <phoneticPr fontId="1" type="noConversion"/>
  </si>
  <si>
    <t>CITRINE</t>
    <phoneticPr fontId="1" type="noConversion"/>
  </si>
  <si>
    <t>MARMALADE</t>
    <phoneticPr fontId="1" type="noConversion"/>
  </si>
  <si>
    <t>MARMALADE</t>
    <phoneticPr fontId="1" type="noConversion"/>
  </si>
  <si>
    <t>HOJICHA LATTE</t>
    <phoneticPr fontId="1" type="noConversion"/>
  </si>
  <si>
    <t>HOJICHA</t>
    <phoneticPr fontId="1" type="noConversion"/>
  </si>
  <si>
    <t>MARIGOLD</t>
    <phoneticPr fontId="1" type="noConversion"/>
  </si>
  <si>
    <t>NECTARINE</t>
    <phoneticPr fontId="1" type="noConversion"/>
  </si>
  <si>
    <t>HOJICHA</t>
    <phoneticPr fontId="1" type="noConversion"/>
  </si>
  <si>
    <t>NECTARINE</t>
    <phoneticPr fontId="1" type="noConversion"/>
  </si>
  <si>
    <t>MARBLE</t>
    <phoneticPr fontId="1" type="noConversion"/>
  </si>
  <si>
    <t>DANDELION</t>
    <phoneticPr fontId="1" type="noConversion"/>
  </si>
  <si>
    <t>TAMA KONNYAKU</t>
    <phoneticPr fontId="1" type="noConversion"/>
  </si>
  <si>
    <t>MIDU BROWN</t>
    <phoneticPr fontId="1" type="noConversion"/>
  </si>
  <si>
    <t>SHIP</t>
    <phoneticPr fontId="1" type="noConversion"/>
  </si>
  <si>
    <t>BOX</t>
    <phoneticPr fontId="1" type="noConversion"/>
  </si>
  <si>
    <t>REED</t>
    <phoneticPr fontId="1" type="noConversion"/>
  </si>
  <si>
    <t>MIDU BROWN</t>
    <phoneticPr fontId="3" type="noConversion"/>
  </si>
  <si>
    <t>SHIP</t>
    <phoneticPr fontId="1" type="noConversion"/>
  </si>
  <si>
    <t>BOX</t>
    <phoneticPr fontId="1" type="noConversion"/>
  </si>
  <si>
    <t>HORSE</t>
    <phoneticPr fontId="1" type="noConversion"/>
  </si>
  <si>
    <t>VINTAGE</t>
    <phoneticPr fontId="1" type="noConversion"/>
  </si>
  <si>
    <t>GOAT</t>
    <phoneticPr fontId="1" type="noConversion"/>
  </si>
  <si>
    <t>HYACINTH</t>
    <phoneticPr fontId="1" type="noConversion"/>
  </si>
  <si>
    <t>SPGREEN</t>
    <phoneticPr fontId="1" type="noConversion"/>
  </si>
  <si>
    <t>HOLOGRAM SHELL</t>
    <phoneticPr fontId="1" type="noConversion"/>
  </si>
  <si>
    <t>SPGOLD</t>
    <phoneticPr fontId="1" type="noConversion"/>
  </si>
  <si>
    <t>SUGAR MINT</t>
    <phoneticPr fontId="1" type="noConversion"/>
  </si>
  <si>
    <t>HORSE</t>
    <phoneticPr fontId="1" type="noConversion"/>
  </si>
  <si>
    <t>LAVENDER NUDE</t>
    <phoneticPr fontId="1" type="noConversion"/>
  </si>
  <si>
    <t>SKRED</t>
    <phoneticPr fontId="1" type="noConversion"/>
  </si>
  <si>
    <t>SPGREEN</t>
    <phoneticPr fontId="1" type="noConversion"/>
  </si>
  <si>
    <t>HORSE</t>
    <phoneticPr fontId="1" type="noConversion"/>
  </si>
  <si>
    <t>GOAT</t>
    <phoneticPr fontId="1" type="noConversion"/>
  </si>
  <si>
    <t>VINTAGE</t>
    <phoneticPr fontId="1" type="noConversion"/>
  </si>
  <si>
    <t>HELLO KITTY BROWN</t>
    <phoneticPr fontId="1" type="noConversion"/>
  </si>
  <si>
    <t>HELLO KITTY GRAY</t>
    <phoneticPr fontId="1" type="noConversion"/>
  </si>
  <si>
    <t>SILKY GINGER</t>
    <phoneticPr fontId="1" type="noConversion"/>
  </si>
  <si>
    <t>TOBACCO</t>
    <phoneticPr fontId="1" type="noConversion"/>
  </si>
  <si>
    <t>JAFFA</t>
    <phoneticPr fontId="1" type="noConversion"/>
  </si>
  <si>
    <t>SKGOLD</t>
    <phoneticPr fontId="1" type="noConversion"/>
  </si>
  <si>
    <t>TOBACCO</t>
    <phoneticPr fontId="1" type="noConversion"/>
  </si>
  <si>
    <t>JAFFA</t>
    <phoneticPr fontId="1" type="noConversion"/>
  </si>
  <si>
    <t>SILKY GINGER</t>
    <phoneticPr fontId="3" type="noConversion"/>
  </si>
  <si>
    <t>MARIGOLD</t>
    <phoneticPr fontId="1" type="noConversion"/>
  </si>
  <si>
    <t>SUNGLOW RING</t>
    <phoneticPr fontId="1" type="noConversion"/>
  </si>
  <si>
    <t>SUNGLOW</t>
    <phoneticPr fontId="1" type="noConversion"/>
  </si>
  <si>
    <t>MYSTIC BROWN</t>
  </si>
  <si>
    <t>MYSTIC BROWN</t>
    <phoneticPr fontId="1" type="noConversion"/>
  </si>
  <si>
    <t>OPAL GRAY</t>
  </si>
  <si>
    <t>OPAL GRAY</t>
    <phoneticPr fontId="1" type="noConversion"/>
  </si>
  <si>
    <t>ROOT</t>
  </si>
  <si>
    <t>ROOT</t>
    <phoneticPr fontId="1" type="noConversion"/>
  </si>
  <si>
    <t>AUBURN</t>
  </si>
  <si>
    <t>AUBURN</t>
    <phoneticPr fontId="1" type="noConversion"/>
  </si>
  <si>
    <t>BAT</t>
    <phoneticPr fontId="1" type="noConversion"/>
  </si>
  <si>
    <t>DUST</t>
  </si>
  <si>
    <t>DUST</t>
    <phoneticPr fontId="1" type="noConversion"/>
  </si>
  <si>
    <t>SPGREEN</t>
    <phoneticPr fontId="1" type="noConversion"/>
  </si>
  <si>
    <t>BPGOLD</t>
    <phoneticPr fontId="1" type="noConversion"/>
  </si>
  <si>
    <t>CAFÉ NOIR</t>
    <phoneticPr fontId="1" type="noConversion"/>
  </si>
  <si>
    <t>CAFÉ NOIR</t>
    <phoneticPr fontId="3" type="noConversion"/>
  </si>
  <si>
    <t>SOOT</t>
    <phoneticPr fontId="1" type="noConversion"/>
  </si>
  <si>
    <t>UVDEER</t>
    <phoneticPr fontId="1" type="noConversion"/>
  </si>
  <si>
    <t>SANGRIA</t>
    <phoneticPr fontId="1" type="noConversion"/>
  </si>
  <si>
    <t>UVCHEESE</t>
    <phoneticPr fontId="1" type="noConversion"/>
  </si>
  <si>
    <t>SOOT</t>
    <phoneticPr fontId="1" type="noConversion"/>
  </si>
  <si>
    <t>COSMIC LATTE</t>
    <phoneticPr fontId="1" type="noConversion"/>
  </si>
  <si>
    <t>SPGREEN</t>
    <phoneticPr fontId="1" type="noConversion"/>
  </si>
  <si>
    <t>UVCHEESE</t>
    <phoneticPr fontId="1" type="noConversion"/>
  </si>
  <si>
    <t>COSMIC LATTE</t>
    <phoneticPr fontId="3" type="noConversion"/>
  </si>
  <si>
    <t>UVDEER</t>
    <phoneticPr fontId="1" type="noConversion"/>
  </si>
  <si>
    <t>SANGRIA</t>
    <phoneticPr fontId="1" type="noConversion"/>
  </si>
  <si>
    <t>SANGRIA</t>
    <phoneticPr fontId="1" type="noConversion"/>
  </si>
  <si>
    <t>COPPER ASH</t>
    <phoneticPr fontId="1" type="noConversion"/>
  </si>
  <si>
    <t>UVCARMINE</t>
    <phoneticPr fontId="1" type="noConversion"/>
  </si>
  <si>
    <t>UVCARMINE</t>
    <phoneticPr fontId="1" type="noConversion"/>
  </si>
  <si>
    <t>COPPER ASH</t>
    <phoneticPr fontId="3" type="noConversion"/>
  </si>
  <si>
    <t>SUNGLOW</t>
    <phoneticPr fontId="1" type="noConversion"/>
  </si>
  <si>
    <t>PTSILVER</t>
    <phoneticPr fontId="1" type="noConversion"/>
  </si>
  <si>
    <t xml:space="preserve">  </t>
    <phoneticPr fontId="1" type="noConversion"/>
  </si>
  <si>
    <t>PEWTER</t>
    <phoneticPr fontId="1" type="noConversion"/>
  </si>
  <si>
    <t>GULL</t>
    <phoneticPr fontId="1" type="noConversion"/>
  </si>
  <si>
    <t>CAPPUCCINO</t>
    <phoneticPr fontId="1" type="noConversion"/>
  </si>
  <si>
    <t>MIFFY</t>
    <phoneticPr fontId="1" type="noConversion"/>
  </si>
  <si>
    <t>BISCUIT</t>
    <phoneticPr fontId="1" type="noConversion"/>
  </si>
  <si>
    <t>MOON</t>
    <phoneticPr fontId="1" type="noConversion"/>
  </si>
  <si>
    <t>VERMILION</t>
    <phoneticPr fontId="1" type="noConversion"/>
  </si>
  <si>
    <t>WIND</t>
    <phoneticPr fontId="1" type="noConversion"/>
  </si>
  <si>
    <t>SMOKEY BEIGE</t>
    <phoneticPr fontId="1" type="noConversion"/>
  </si>
  <si>
    <t>SMOKEY GRAY</t>
    <phoneticPr fontId="1" type="noConversion"/>
  </si>
  <si>
    <t>PEWTER</t>
    <phoneticPr fontId="1" type="noConversion"/>
  </si>
  <si>
    <t>GULL</t>
    <phoneticPr fontId="1" type="noConversion"/>
  </si>
  <si>
    <t>RUSTY BEIGE</t>
    <phoneticPr fontId="1" type="noConversion"/>
  </si>
  <si>
    <t>RUSTY GRAY</t>
    <phoneticPr fontId="1" type="noConversion"/>
  </si>
  <si>
    <t>CAPPUCCINO</t>
    <phoneticPr fontId="1" type="noConversion"/>
  </si>
  <si>
    <t>BISCUIT</t>
    <phoneticPr fontId="1" type="noConversion"/>
  </si>
  <si>
    <t>VERMILION</t>
    <phoneticPr fontId="1" type="noConversion"/>
  </si>
  <si>
    <t>WIND</t>
    <phoneticPr fontId="1" type="noConversion"/>
  </si>
  <si>
    <t>PEWTER</t>
    <phoneticPr fontId="1" type="noConversion"/>
  </si>
  <si>
    <t>GULL</t>
    <phoneticPr fontId="1" type="noConversion"/>
  </si>
  <si>
    <t>CAPPUCCINO</t>
    <phoneticPr fontId="1" type="noConversion"/>
  </si>
  <si>
    <t>MIFFY</t>
    <phoneticPr fontId="1" type="noConversion"/>
  </si>
  <si>
    <t>MOON</t>
    <phoneticPr fontId="1" type="noConversion"/>
  </si>
  <si>
    <t>VERMILION</t>
    <phoneticPr fontId="1" type="noConversion"/>
  </si>
  <si>
    <t>MOAK</t>
    <phoneticPr fontId="1" type="noConversion"/>
  </si>
  <si>
    <t>MOAK</t>
    <phoneticPr fontId="1" type="noConversion"/>
  </si>
  <si>
    <t>NOUGAT</t>
    <phoneticPr fontId="1" type="noConversion"/>
  </si>
  <si>
    <t>NOUGAT</t>
    <phoneticPr fontId="1" type="noConversion"/>
  </si>
  <si>
    <t>CRIMSON</t>
    <phoneticPr fontId="1" type="noConversion"/>
  </si>
  <si>
    <t>MBISCUIT</t>
    <phoneticPr fontId="1" type="noConversion"/>
  </si>
  <si>
    <t>MIFFY</t>
    <phoneticPr fontId="1" type="noConversion"/>
  </si>
  <si>
    <t>MBISCUIT</t>
    <phoneticPr fontId="1" type="noConversion"/>
  </si>
  <si>
    <t>MVERMILION</t>
    <phoneticPr fontId="1" type="noConversion"/>
  </si>
  <si>
    <t>MWIND</t>
    <phoneticPr fontId="1" type="noConversion"/>
  </si>
  <si>
    <t>MVERMILION</t>
    <phoneticPr fontId="1" type="noConversion"/>
  </si>
  <si>
    <t>MWIND</t>
    <phoneticPr fontId="1" type="noConversion"/>
  </si>
  <si>
    <t>CINNAMON</t>
    <phoneticPr fontId="1" type="noConversion"/>
  </si>
  <si>
    <t>ROAST</t>
    <phoneticPr fontId="1" type="noConversion"/>
  </si>
  <si>
    <t>AUTUMN</t>
    <phoneticPr fontId="1" type="noConversion"/>
  </si>
  <si>
    <t>CAMBUCI GREEN</t>
    <phoneticPr fontId="3" type="noConversion"/>
  </si>
  <si>
    <t>FROG</t>
    <phoneticPr fontId="1" type="noConversion"/>
  </si>
  <si>
    <t>FREESIA</t>
    <phoneticPr fontId="1" type="noConversion"/>
  </si>
  <si>
    <t>ROAST</t>
    <phoneticPr fontId="1" type="noConversion"/>
  </si>
  <si>
    <t>AUTUMN</t>
    <phoneticPr fontId="1" type="noConversion"/>
  </si>
  <si>
    <t>FROG</t>
    <phoneticPr fontId="1" type="noConversion"/>
  </si>
  <si>
    <t>FREESIA</t>
    <phoneticPr fontId="1" type="noConversion"/>
  </si>
  <si>
    <t>SNOW</t>
    <phoneticPr fontId="1" type="noConversion"/>
  </si>
  <si>
    <t>SNOW</t>
    <phoneticPr fontId="1" type="noConversion"/>
  </si>
  <si>
    <t>ARARA BLUE</t>
    <phoneticPr fontId="3" type="noConversion"/>
  </si>
  <si>
    <t>BELEZA GRAY</t>
    <phoneticPr fontId="1" type="noConversion"/>
  </si>
  <si>
    <t>BOSSANOVA GRAY</t>
    <phoneticPr fontId="1" type="noConversion"/>
  </si>
  <si>
    <t>FLINT</t>
    <phoneticPr fontId="1" type="noConversion"/>
  </si>
  <si>
    <t>CUSTARD</t>
    <phoneticPr fontId="1" type="noConversion"/>
  </si>
  <si>
    <t>EMERALD</t>
    <phoneticPr fontId="1" type="noConversion"/>
  </si>
  <si>
    <t>FLINT</t>
    <phoneticPr fontId="1" type="noConversion"/>
  </si>
  <si>
    <t>CUSTARD</t>
    <phoneticPr fontId="1" type="noConversion"/>
  </si>
  <si>
    <t>EMERALD</t>
    <phoneticPr fontId="1" type="noConversion"/>
  </si>
  <si>
    <t>ARARA</t>
    <phoneticPr fontId="1" type="noConversion"/>
  </si>
  <si>
    <t>AMAZONIA</t>
    <phoneticPr fontId="1" type="noConversion"/>
  </si>
  <si>
    <t>DANDARA HAZEL</t>
    <phoneticPr fontId="1" type="noConversion"/>
  </si>
  <si>
    <t>AMAZONIA</t>
    <phoneticPr fontId="1" type="noConversion"/>
  </si>
  <si>
    <t>ARARA</t>
    <phoneticPr fontId="1" type="noConversion"/>
  </si>
  <si>
    <t>TAFFY</t>
    <phoneticPr fontId="1" type="noConversion"/>
  </si>
  <si>
    <t>GERANIUM</t>
    <phoneticPr fontId="1" type="noConversion"/>
  </si>
  <si>
    <t>TAFFY</t>
    <phoneticPr fontId="1" type="noConversion"/>
  </si>
  <si>
    <t>GERANIUM</t>
    <phoneticPr fontId="1" type="noConversion"/>
  </si>
  <si>
    <t>SPIDER</t>
    <phoneticPr fontId="1" type="noConversion"/>
  </si>
  <si>
    <t>FORSYTHIA</t>
    <phoneticPr fontId="1" type="noConversion"/>
  </si>
  <si>
    <t>DILL</t>
    <phoneticPr fontId="1" type="noConversion"/>
  </si>
  <si>
    <t>FORSYTHIA</t>
    <phoneticPr fontId="1" type="noConversion"/>
  </si>
  <si>
    <t>DILL</t>
    <phoneticPr fontId="1" type="noConversion"/>
  </si>
  <si>
    <t>CINNAMON</t>
    <phoneticPr fontId="1" type="noConversion"/>
  </si>
  <si>
    <t>BRONZE</t>
    <phoneticPr fontId="1" type="noConversion"/>
  </si>
  <si>
    <t>CHEDDAR</t>
    <phoneticPr fontId="1" type="noConversion"/>
  </si>
  <si>
    <t>SAFFRON</t>
    <phoneticPr fontId="1" type="noConversion"/>
  </si>
  <si>
    <t>CHEDDAR</t>
    <phoneticPr fontId="1" type="noConversion"/>
  </si>
  <si>
    <t>SAFFRON</t>
    <phoneticPr fontId="1" type="noConversion"/>
  </si>
  <si>
    <t>SCJAZZ</t>
    <phoneticPr fontId="1" type="noConversion"/>
  </si>
  <si>
    <t>SCTEN</t>
    <phoneticPr fontId="1" type="noConversion"/>
  </si>
  <si>
    <t>SCDARK</t>
    <phoneticPr fontId="1" type="noConversion"/>
  </si>
  <si>
    <t>SCIRIDIUM</t>
    <phoneticPr fontId="1" type="noConversion"/>
  </si>
  <si>
    <t>SCCHOCO</t>
    <phoneticPr fontId="1" type="noConversion"/>
  </si>
  <si>
    <t>SCSYRUP</t>
    <phoneticPr fontId="1" type="noConversion"/>
  </si>
  <si>
    <t>SCYELLOW</t>
    <phoneticPr fontId="1" type="noConversion"/>
  </si>
  <si>
    <t>SCOLIVE</t>
    <phoneticPr fontId="1" type="noConversion"/>
  </si>
  <si>
    <t>SCPINK</t>
    <phoneticPr fontId="1" type="noConversion"/>
  </si>
  <si>
    <t>SCGRAY</t>
    <phoneticPr fontId="1" type="noConversion"/>
  </si>
  <si>
    <t>BPGOLD</t>
    <phoneticPr fontId="1" type="noConversion"/>
  </si>
  <si>
    <t>SCJAZZ</t>
    <phoneticPr fontId="1" type="noConversion"/>
  </si>
  <si>
    <t>SCTEN</t>
    <phoneticPr fontId="1" type="noConversion"/>
  </si>
  <si>
    <t>SCDARK</t>
    <phoneticPr fontId="1" type="noConversion"/>
  </si>
  <si>
    <t>SCIRIDIUM</t>
    <phoneticPr fontId="1" type="noConversion"/>
  </si>
  <si>
    <t>SCCHOCO</t>
    <phoneticPr fontId="1" type="noConversion"/>
  </si>
  <si>
    <t>SCSYRUP</t>
    <phoneticPr fontId="1" type="noConversion"/>
  </si>
  <si>
    <t>SCYELLOW</t>
    <phoneticPr fontId="1" type="noConversion"/>
  </si>
  <si>
    <t>SCOLIVE</t>
    <phoneticPr fontId="1" type="noConversion"/>
  </si>
  <si>
    <t>SCPINK</t>
    <phoneticPr fontId="1" type="noConversion"/>
  </si>
  <si>
    <t>SCGRAY</t>
    <phoneticPr fontId="1" type="noConversion"/>
  </si>
  <si>
    <t>현재고</t>
    <phoneticPr fontId="1" type="noConversion"/>
  </si>
  <si>
    <t>JAZZ</t>
    <phoneticPr fontId="1" type="noConversion"/>
  </si>
  <si>
    <t>LUNAR</t>
    <phoneticPr fontId="1" type="noConversion"/>
  </si>
  <si>
    <t>SURF</t>
    <phoneticPr fontId="1" type="noConversion"/>
  </si>
  <si>
    <t>LUNAR</t>
    <phoneticPr fontId="1" type="noConversion"/>
  </si>
  <si>
    <t>SURF</t>
    <phoneticPr fontId="1" type="noConversion"/>
  </si>
  <si>
    <t>LUNAR</t>
    <phoneticPr fontId="1" type="noConversion"/>
  </si>
  <si>
    <t>BLOSSOM</t>
    <phoneticPr fontId="1" type="noConversion"/>
  </si>
  <si>
    <t>BLOSSOM</t>
    <phoneticPr fontId="1" type="noConversion"/>
  </si>
  <si>
    <t>AK BROWN</t>
    <phoneticPr fontId="3" type="noConversion"/>
  </si>
  <si>
    <t>SAUTERNE</t>
    <phoneticPr fontId="1" type="noConversion"/>
  </si>
  <si>
    <t>SAUTERNE</t>
    <phoneticPr fontId="1" type="noConversion"/>
  </si>
  <si>
    <t>TRAVEN</t>
    <phoneticPr fontId="1" type="noConversion"/>
  </si>
  <si>
    <t>TTOPAZ</t>
    <phoneticPr fontId="1" type="noConversion"/>
  </si>
  <si>
    <t>TRAVEN</t>
    <phoneticPr fontId="1" type="noConversion"/>
  </si>
  <si>
    <t>TTOPAZ</t>
    <phoneticPr fontId="1" type="noConversion"/>
  </si>
  <si>
    <t>DIJON</t>
    <phoneticPr fontId="1" type="noConversion"/>
  </si>
  <si>
    <t>PORPOISE</t>
    <phoneticPr fontId="1" type="noConversion"/>
  </si>
  <si>
    <t>DIJON</t>
    <phoneticPr fontId="1" type="noConversion"/>
  </si>
  <si>
    <t>PORPOISE</t>
    <phoneticPr fontId="1" type="noConversion"/>
  </si>
  <si>
    <t>BABY RING</t>
    <phoneticPr fontId="3" type="noConversion"/>
  </si>
  <si>
    <t>BABY RING</t>
    <phoneticPr fontId="1" type="noConversion"/>
  </si>
  <si>
    <t>SQUASH</t>
    <phoneticPr fontId="1" type="noConversion"/>
  </si>
  <si>
    <t>SQUASH</t>
    <phoneticPr fontId="1" type="noConversion"/>
  </si>
  <si>
    <t>MILK CHOC</t>
    <phoneticPr fontId="3" type="noConversion"/>
  </si>
  <si>
    <t>BRUNETTE</t>
    <phoneticPr fontId="1" type="noConversion"/>
  </si>
  <si>
    <t>MILK CHOC</t>
    <phoneticPr fontId="1" type="noConversion"/>
  </si>
  <si>
    <t>BRUNETTE</t>
    <phoneticPr fontId="1" type="noConversion"/>
  </si>
  <si>
    <t>CMSOUL</t>
    <phoneticPr fontId="1" type="noConversion"/>
  </si>
  <si>
    <t>CMSOUL</t>
    <phoneticPr fontId="1" type="noConversion"/>
  </si>
  <si>
    <t>CMSOUL</t>
    <phoneticPr fontId="1" type="noConversion"/>
  </si>
  <si>
    <t>LOVE GRAY</t>
    <phoneticPr fontId="3" type="noConversion"/>
  </si>
  <si>
    <t>LOVE GRAY</t>
    <phoneticPr fontId="1" type="noConversion"/>
  </si>
  <si>
    <t>TARMAC</t>
    <phoneticPr fontId="1" type="noConversion"/>
  </si>
  <si>
    <t>PANSY</t>
    <phoneticPr fontId="1" type="noConversion"/>
  </si>
  <si>
    <t>ABYSS</t>
    <phoneticPr fontId="1" type="noConversion"/>
  </si>
  <si>
    <t>TARMAC</t>
    <phoneticPr fontId="1" type="noConversion"/>
  </si>
  <si>
    <t>PANSY</t>
    <phoneticPr fontId="1" type="noConversion"/>
  </si>
  <si>
    <t>ABYSS</t>
    <phoneticPr fontId="1" type="noConversion"/>
  </si>
  <si>
    <t>LOVE BROWN</t>
    <phoneticPr fontId="3" type="noConversion"/>
  </si>
  <si>
    <t>LOVE BROWN</t>
    <phoneticPr fontId="1" type="noConversion"/>
  </si>
  <si>
    <t>BAYOU</t>
    <phoneticPr fontId="1" type="noConversion"/>
  </si>
  <si>
    <t>OTTER</t>
    <phoneticPr fontId="1" type="noConversion"/>
  </si>
  <si>
    <t>OTTER</t>
    <phoneticPr fontId="1" type="noConversion"/>
  </si>
  <si>
    <t>BRACKEN</t>
    <phoneticPr fontId="1" type="noConversion"/>
  </si>
  <si>
    <t>BRACKEN</t>
    <phoneticPr fontId="1" type="noConversion"/>
  </si>
  <si>
    <t>BRACKEN</t>
    <phoneticPr fontId="1" type="noConversion"/>
  </si>
  <si>
    <t>LADY Q GRAY</t>
    <phoneticPr fontId="3" type="noConversion"/>
  </si>
  <si>
    <t>LADY Q GRAY</t>
    <phoneticPr fontId="1" type="noConversion"/>
  </si>
  <si>
    <t>MIDNIGHT</t>
    <phoneticPr fontId="1" type="noConversion"/>
  </si>
  <si>
    <t>LUNAR</t>
    <phoneticPr fontId="1" type="noConversion"/>
  </si>
  <si>
    <t>PEPPERMINT</t>
    <phoneticPr fontId="1" type="noConversion"/>
  </si>
  <si>
    <t>PEPPERMINT</t>
    <phoneticPr fontId="1" type="noConversion"/>
  </si>
  <si>
    <t>SCHOLE</t>
    <phoneticPr fontId="1" type="noConversion"/>
  </si>
  <si>
    <t>SCSOUL</t>
    <phoneticPr fontId="1" type="noConversion"/>
  </si>
  <si>
    <t>SCVAMPIRE</t>
    <phoneticPr fontId="1" type="noConversion"/>
  </si>
  <si>
    <t>SCMUSHROOM</t>
    <phoneticPr fontId="1" type="noConversion"/>
  </si>
  <si>
    <t>SCSHALE</t>
    <phoneticPr fontId="1" type="noConversion"/>
  </si>
  <si>
    <t>SCBISQUE</t>
    <phoneticPr fontId="1" type="noConversion"/>
  </si>
  <si>
    <t>SCHOLE</t>
    <phoneticPr fontId="1" type="noConversion"/>
  </si>
  <si>
    <t>SCSOUL</t>
    <phoneticPr fontId="1" type="noConversion"/>
  </si>
  <si>
    <t>SCVAMPIRE</t>
    <phoneticPr fontId="1" type="noConversion"/>
  </si>
  <si>
    <t>SCMUSHROOM</t>
    <phoneticPr fontId="1" type="noConversion"/>
  </si>
  <si>
    <t>SCSHALE</t>
    <phoneticPr fontId="1" type="noConversion"/>
  </si>
  <si>
    <t>세라믹랩소디</t>
    <phoneticPr fontId="3" type="noConversion"/>
  </si>
  <si>
    <t>세라믹랩소디</t>
    <phoneticPr fontId="1" type="noConversion"/>
  </si>
  <si>
    <t>JAZZ</t>
    <phoneticPr fontId="1" type="noConversion"/>
  </si>
  <si>
    <t>CMLUXE</t>
    <phoneticPr fontId="1" type="noConversion"/>
  </si>
  <si>
    <t>sepia choco EX</t>
    <phoneticPr fontId="1" type="noConversion"/>
  </si>
  <si>
    <t>sepia choco EX</t>
    <phoneticPr fontId="1" type="noConversion"/>
  </si>
  <si>
    <t>ash gray EX</t>
    <phoneticPr fontId="1" type="noConversion"/>
  </si>
  <si>
    <t>ash gray EX</t>
    <phoneticPr fontId="1" type="noConversion"/>
  </si>
  <si>
    <t>ash brown EX</t>
    <phoneticPr fontId="1" type="noConversion"/>
  </si>
  <si>
    <t>MIDNIGHT</t>
    <phoneticPr fontId="1" type="noConversion"/>
  </si>
  <si>
    <t>TAPENADE</t>
  </si>
  <si>
    <t>TAPENADE</t>
    <phoneticPr fontId="1" type="noConversion"/>
  </si>
  <si>
    <t>EEL</t>
    <phoneticPr fontId="1" type="noConversion"/>
  </si>
  <si>
    <t>ENDIVE</t>
  </si>
  <si>
    <t>ENDIVE</t>
    <phoneticPr fontId="1" type="noConversion"/>
  </si>
  <si>
    <t>TAPENADE</t>
    <phoneticPr fontId="1" type="noConversion"/>
  </si>
  <si>
    <t>LADY Q BROWN</t>
    <phoneticPr fontId="1" type="noConversion"/>
  </si>
  <si>
    <t>LADY Q BROWN</t>
    <phoneticPr fontId="1" type="noConversion"/>
  </si>
  <si>
    <t>KISS ME BROWN</t>
    <phoneticPr fontId="1" type="noConversion"/>
  </si>
  <si>
    <t>SECRET SHINE</t>
    <phoneticPr fontId="1" type="noConversion"/>
  </si>
  <si>
    <t>CLOVE</t>
    <phoneticPr fontId="1" type="noConversion"/>
  </si>
  <si>
    <t>CASHEW</t>
    <phoneticPr fontId="1" type="noConversion"/>
  </si>
  <si>
    <t>POPSICLE</t>
    <phoneticPr fontId="1" type="noConversion"/>
  </si>
  <si>
    <t>GARGOYLE</t>
    <phoneticPr fontId="1" type="noConversion"/>
  </si>
  <si>
    <t>prism gray</t>
    <phoneticPr fontId="1" type="noConversion"/>
  </si>
  <si>
    <t>CINDER</t>
    <phoneticPr fontId="1" type="noConversion"/>
  </si>
  <si>
    <t>CINDER</t>
    <phoneticPr fontId="1" type="noConversion"/>
  </si>
  <si>
    <t>POPSICLE</t>
    <phoneticPr fontId="1" type="noConversion"/>
  </si>
  <si>
    <t>CLOVE</t>
    <phoneticPr fontId="1" type="noConversion"/>
  </si>
  <si>
    <t>BULL</t>
    <phoneticPr fontId="1" type="noConversion"/>
  </si>
  <si>
    <t>HAPPINESS CH</t>
    <phoneticPr fontId="1" type="noConversion"/>
  </si>
  <si>
    <t>RAWHIDE</t>
    <phoneticPr fontId="1" type="noConversion"/>
  </si>
  <si>
    <t>BRAN</t>
    <phoneticPr fontId="1" type="noConversion"/>
  </si>
  <si>
    <t>RAWHIDE</t>
    <phoneticPr fontId="1" type="noConversion"/>
  </si>
  <si>
    <t>BRAN</t>
    <phoneticPr fontId="1" type="noConversion"/>
  </si>
  <si>
    <t>Style gray</t>
    <phoneticPr fontId="3" type="noConversion"/>
  </si>
  <si>
    <t>JAZZ</t>
    <phoneticPr fontId="1" type="noConversion"/>
  </si>
  <si>
    <t>CURRY</t>
    <phoneticPr fontId="1" type="noConversion"/>
  </si>
  <si>
    <t>PUMICE</t>
    <phoneticPr fontId="1" type="noConversion"/>
  </si>
  <si>
    <t>CURRY</t>
    <phoneticPr fontId="1" type="noConversion"/>
  </si>
  <si>
    <t>PUMICE</t>
    <phoneticPr fontId="1" type="noConversion"/>
  </si>
  <si>
    <t>세라믹수지그레</t>
    <phoneticPr fontId="3" type="noConversion"/>
  </si>
  <si>
    <t>DARK</t>
    <phoneticPr fontId="1" type="noConversion"/>
  </si>
  <si>
    <t>CMGRAPHITE</t>
    <phoneticPr fontId="1" type="noConversion"/>
  </si>
  <si>
    <t>CMGRAPHITE</t>
    <phoneticPr fontId="1" type="noConversion"/>
  </si>
  <si>
    <t>STUCCO</t>
    <phoneticPr fontId="1" type="noConversion"/>
  </si>
  <si>
    <t>SHITAKE</t>
    <phoneticPr fontId="1" type="noConversion"/>
  </si>
  <si>
    <t>STUCCO</t>
    <phoneticPr fontId="1" type="noConversion"/>
  </si>
  <si>
    <t>SHITAKE</t>
    <phoneticPr fontId="1" type="noConversion"/>
  </si>
  <si>
    <t>STUCCO</t>
    <phoneticPr fontId="1" type="noConversion"/>
  </si>
  <si>
    <t>FIERY</t>
    <phoneticPr fontId="1" type="noConversion"/>
  </si>
  <si>
    <t>NARCISSUS</t>
    <phoneticPr fontId="1" type="noConversion"/>
  </si>
  <si>
    <t>NARCISSUS</t>
    <phoneticPr fontId="1" type="noConversion"/>
  </si>
  <si>
    <t>FIERY</t>
    <phoneticPr fontId="1" type="noConversion"/>
  </si>
  <si>
    <t>NARCISSUS</t>
    <phoneticPr fontId="1" type="noConversion"/>
  </si>
  <si>
    <t>ROSEWOOD</t>
    <phoneticPr fontId="3" type="noConversion"/>
  </si>
  <si>
    <t>BELUGA</t>
    <phoneticPr fontId="1" type="noConversion"/>
  </si>
  <si>
    <t>GLACIER</t>
    <phoneticPr fontId="1" type="noConversion"/>
  </si>
  <si>
    <t>OCHRE</t>
    <phoneticPr fontId="1" type="noConversion"/>
  </si>
  <si>
    <t>BELUGA</t>
    <phoneticPr fontId="1" type="noConversion"/>
  </si>
  <si>
    <t>OCHRE</t>
    <phoneticPr fontId="1" type="noConversion"/>
  </si>
  <si>
    <t>GLACIER</t>
    <phoneticPr fontId="1" type="noConversion"/>
  </si>
  <si>
    <t>BAT</t>
    <phoneticPr fontId="1" type="noConversion"/>
  </si>
  <si>
    <t>HUSKY</t>
    <phoneticPr fontId="1" type="noConversion"/>
  </si>
  <si>
    <t>HUSKY</t>
    <phoneticPr fontId="1" type="noConversion"/>
  </si>
  <si>
    <t>WREN</t>
    <phoneticPr fontId="1" type="noConversion"/>
  </si>
  <si>
    <t>WREN</t>
    <phoneticPr fontId="1" type="noConversion"/>
  </si>
  <si>
    <t>WREN</t>
    <phoneticPr fontId="1" type="noConversion"/>
  </si>
  <si>
    <t>3층</t>
    <phoneticPr fontId="3" type="noConversion"/>
  </si>
  <si>
    <t>25호기</t>
  </si>
  <si>
    <t>47호기</t>
  </si>
  <si>
    <t>48호기</t>
  </si>
  <si>
    <t>55호기</t>
  </si>
  <si>
    <t>56호기</t>
  </si>
  <si>
    <t>57호기</t>
  </si>
  <si>
    <t>1층</t>
    <phoneticPr fontId="3" type="noConversion"/>
  </si>
  <si>
    <t>화-3층</t>
    <phoneticPr fontId="1" type="noConversion"/>
  </si>
  <si>
    <t>화-1층</t>
    <phoneticPr fontId="1" type="noConversion"/>
  </si>
  <si>
    <t>월-3층</t>
    <phoneticPr fontId="1" type="noConversion"/>
  </si>
  <si>
    <t>월-1층</t>
    <phoneticPr fontId="1" type="noConversion"/>
  </si>
  <si>
    <t>수-3층</t>
    <phoneticPr fontId="1" type="noConversion"/>
  </si>
  <si>
    <t>수-1층</t>
    <phoneticPr fontId="1" type="noConversion"/>
  </si>
  <si>
    <t>목-3층</t>
    <phoneticPr fontId="1" type="noConversion"/>
  </si>
  <si>
    <t>목-1층</t>
    <phoneticPr fontId="1" type="noConversion"/>
  </si>
  <si>
    <t>금-3층</t>
    <phoneticPr fontId="1" type="noConversion"/>
  </si>
  <si>
    <t>금-1층</t>
    <phoneticPr fontId="1" type="noConversion"/>
  </si>
  <si>
    <t>토-3층</t>
    <phoneticPr fontId="1" type="noConversion"/>
  </si>
  <si>
    <t>토-1층</t>
    <phoneticPr fontId="1" type="noConversion"/>
  </si>
  <si>
    <t>일-3층</t>
    <phoneticPr fontId="1" type="noConversion"/>
  </si>
  <si>
    <t>일-1층</t>
    <phoneticPr fontId="1" type="noConversion"/>
  </si>
  <si>
    <t>월-3층</t>
    <phoneticPr fontId="1" type="noConversion"/>
  </si>
  <si>
    <t>월-1층</t>
    <phoneticPr fontId="1" type="noConversion"/>
  </si>
  <si>
    <t>수-3층</t>
    <phoneticPr fontId="1" type="noConversion"/>
  </si>
  <si>
    <t>수-1층</t>
    <phoneticPr fontId="1" type="noConversion"/>
  </si>
  <si>
    <t>목-3층</t>
    <phoneticPr fontId="1" type="noConversion"/>
  </si>
  <si>
    <t>금-1층</t>
    <phoneticPr fontId="1" type="noConversion"/>
  </si>
  <si>
    <t>화-3층</t>
    <phoneticPr fontId="1" type="noConversion"/>
  </si>
  <si>
    <t>AK BROWN</t>
    <phoneticPr fontId="1" type="noConversion"/>
  </si>
  <si>
    <t>DATE TOPAZ TORIC</t>
    <phoneticPr fontId="1" type="noConversion"/>
  </si>
  <si>
    <t>세라믹소울</t>
    <phoneticPr fontId="1" type="noConversion"/>
  </si>
  <si>
    <t>세라믹소울</t>
    <phoneticPr fontId="3" type="noConversion"/>
  </si>
  <si>
    <t>Lighly Rose Khaki</t>
    <phoneticPr fontId="1" type="noConversion"/>
  </si>
  <si>
    <t>Lighly Rose Khaki</t>
    <phoneticPr fontId="1" type="noConversion"/>
  </si>
  <si>
    <t>Lighly Rose Berry</t>
    <phoneticPr fontId="1" type="noConversion"/>
  </si>
  <si>
    <t>Lighly Rose Cacao</t>
    <phoneticPr fontId="1" type="noConversion"/>
  </si>
  <si>
    <t>RUSTY BEIGE(M)</t>
    <phoneticPr fontId="1" type="noConversion"/>
  </si>
  <si>
    <t>RUSTY GRAY(M)</t>
    <phoneticPr fontId="1" type="noConversion"/>
  </si>
  <si>
    <t>RUSTY BROWN(M)</t>
    <phoneticPr fontId="1" type="noConversion"/>
  </si>
  <si>
    <t>CAMBUCI GREEN</t>
    <phoneticPr fontId="1" type="noConversion"/>
  </si>
  <si>
    <t>ARARA BLUE</t>
    <phoneticPr fontId="1" type="noConversion"/>
  </si>
  <si>
    <t>BELEZA GRAY</t>
    <phoneticPr fontId="1" type="noConversion"/>
  </si>
  <si>
    <t>FLAMINGO(M)</t>
    <phoneticPr fontId="1" type="noConversion"/>
  </si>
  <si>
    <t>FLAMINGO(M)</t>
    <phoneticPr fontId="1" type="noConversion"/>
  </si>
  <si>
    <t>OCEAN(M)</t>
    <phoneticPr fontId="1" type="noConversion"/>
  </si>
  <si>
    <t>MARIGOLD(M)</t>
    <phoneticPr fontId="1" type="noConversion"/>
  </si>
  <si>
    <t>NATURAL BROWN EX</t>
    <phoneticPr fontId="1" type="noConversion"/>
  </si>
  <si>
    <t>NATURAL GRAY EX</t>
    <phoneticPr fontId="1" type="noConversion"/>
  </si>
  <si>
    <t>NATURAL CHOCOLAT EX</t>
    <phoneticPr fontId="1" type="noConversion"/>
  </si>
  <si>
    <t>MYSTI KHAKI EX</t>
    <phoneticPr fontId="1" type="noConversion"/>
  </si>
  <si>
    <t>MYSTI GRAY EX</t>
    <phoneticPr fontId="1" type="noConversion"/>
  </si>
  <si>
    <t>SHADOW</t>
    <phoneticPr fontId="1" type="noConversion"/>
  </si>
  <si>
    <t>ACACIA</t>
    <phoneticPr fontId="1" type="noConversion"/>
  </si>
  <si>
    <t>ANCHOR</t>
    <phoneticPr fontId="1" type="noConversion"/>
  </si>
  <si>
    <t>ZINNIA</t>
    <phoneticPr fontId="1" type="noConversion"/>
  </si>
  <si>
    <t>BITTER BROWN</t>
    <phoneticPr fontId="3" type="noConversion"/>
  </si>
  <si>
    <t>ZINNIA</t>
    <phoneticPr fontId="1" type="noConversion"/>
  </si>
  <si>
    <t>ACACIA</t>
    <phoneticPr fontId="1" type="noConversion"/>
  </si>
  <si>
    <t>MAUVE</t>
  </si>
  <si>
    <t>MAUVE</t>
    <phoneticPr fontId="1" type="noConversion"/>
  </si>
  <si>
    <t>MAUVE</t>
    <phoneticPr fontId="1" type="noConversion"/>
  </si>
  <si>
    <t>Style Gray</t>
    <phoneticPr fontId="1" type="noConversion"/>
  </si>
  <si>
    <t>세라믹수지그레</t>
    <phoneticPr fontId="1" type="noConversion"/>
  </si>
  <si>
    <t>ROSEWOOD</t>
    <phoneticPr fontId="1" type="noConversion"/>
  </si>
  <si>
    <t>SPICY GRAY</t>
    <phoneticPr fontId="1" type="noConversion"/>
  </si>
  <si>
    <t>BITTER BROWN</t>
    <phoneticPr fontId="1" type="noConversion"/>
  </si>
  <si>
    <t>PINK OPAL</t>
    <phoneticPr fontId="1" type="noConversion"/>
  </si>
  <si>
    <t>INDIGO ASH</t>
    <phoneticPr fontId="1" type="noConversion"/>
  </si>
  <si>
    <t>INDIGO</t>
    <phoneticPr fontId="1" type="noConversion"/>
  </si>
  <si>
    <t>INDIGO</t>
    <phoneticPr fontId="1" type="noConversion"/>
  </si>
  <si>
    <t>INDIGO</t>
    <phoneticPr fontId="1" type="noConversion"/>
  </si>
  <si>
    <t>veil brown</t>
    <phoneticPr fontId="1" type="noConversion"/>
  </si>
  <si>
    <t>almond brown</t>
    <phoneticPr fontId="1" type="noConversion"/>
  </si>
  <si>
    <t>old fashion</t>
    <phoneticPr fontId="1" type="noConversion"/>
  </si>
  <si>
    <t>milky gray</t>
    <phoneticPr fontId="1" type="noConversion"/>
  </si>
  <si>
    <t>Baby baby</t>
    <phoneticPr fontId="1" type="noConversion"/>
  </si>
  <si>
    <t>Cream nuts</t>
    <phoneticPr fontId="1" type="noConversion"/>
  </si>
  <si>
    <t>Water water</t>
    <phoneticPr fontId="1" type="noConversion"/>
  </si>
  <si>
    <t>cream beige</t>
    <phoneticPr fontId="1" type="noConversion"/>
  </si>
  <si>
    <t>Skin grage</t>
    <phoneticPr fontId="1" type="noConversion"/>
  </si>
  <si>
    <t>Skin Nude</t>
    <phoneticPr fontId="1" type="noConversion"/>
  </si>
  <si>
    <t>Fruite Punch</t>
    <phoneticPr fontId="1" type="noConversion"/>
  </si>
  <si>
    <t>Layer Almond</t>
    <phoneticPr fontId="1" type="noConversion"/>
  </si>
  <si>
    <t>Layer Mist</t>
    <phoneticPr fontId="1" type="noConversion"/>
  </si>
  <si>
    <t>Layer Marron</t>
    <phoneticPr fontId="1" type="noConversion"/>
  </si>
  <si>
    <t>Virgin Cocoa</t>
    <phoneticPr fontId="1" type="noConversion"/>
  </si>
  <si>
    <t>Naked Rain</t>
    <phoneticPr fontId="1" type="noConversion"/>
  </si>
  <si>
    <t>Coconut</t>
    <phoneticPr fontId="1" type="noConversion"/>
  </si>
  <si>
    <t>Hot Chocolate</t>
    <phoneticPr fontId="1" type="noConversion"/>
  </si>
  <si>
    <t>Matcha Latte</t>
    <phoneticPr fontId="1" type="noConversion"/>
  </si>
  <si>
    <t>Lemonade</t>
    <phoneticPr fontId="1" type="noConversion"/>
  </si>
  <si>
    <t>Sheer Black</t>
    <phoneticPr fontId="1" type="noConversion"/>
  </si>
  <si>
    <t>Olive Brown</t>
    <phoneticPr fontId="1" type="noConversion"/>
  </si>
  <si>
    <t>Cappuccino</t>
    <phoneticPr fontId="1" type="noConversion"/>
  </si>
  <si>
    <t>Shiny Brown</t>
    <phoneticPr fontId="1" type="noConversion"/>
  </si>
  <si>
    <t>Cider</t>
    <phoneticPr fontId="1" type="noConversion"/>
  </si>
  <si>
    <t>DATE TOPAZ</t>
    <phoneticPr fontId="1" type="noConversion"/>
  </si>
  <si>
    <t>HONEY AMBER</t>
    <phoneticPr fontId="1" type="noConversion"/>
  </si>
  <si>
    <t>Strawberry Quartz</t>
    <phoneticPr fontId="1" type="noConversion"/>
  </si>
  <si>
    <t>Lapis Lazuli</t>
    <phoneticPr fontId="1" type="noConversion"/>
  </si>
  <si>
    <t>PIA-PERIDOT</t>
    <phoneticPr fontId="1" type="noConversion"/>
  </si>
  <si>
    <t>CORAL BROWN</t>
    <phoneticPr fontId="1" type="noConversion"/>
  </si>
  <si>
    <t>SAKURA PETAL</t>
    <phoneticPr fontId="1" type="noConversion"/>
  </si>
  <si>
    <t>DAZZLE BEIGE</t>
    <phoneticPr fontId="1" type="noConversion"/>
  </si>
  <si>
    <t>TINT BROWN</t>
    <phoneticPr fontId="1" type="noConversion"/>
  </si>
  <si>
    <t>YAKISOBAPAN</t>
    <phoneticPr fontId="1" type="noConversion"/>
  </si>
  <si>
    <t>SABATEISHOKU</t>
    <phoneticPr fontId="1" type="noConversion"/>
  </si>
  <si>
    <t>DAZZLE GRAY</t>
    <phoneticPr fontId="1" type="noConversion"/>
  </si>
  <si>
    <t>TORIC(난시)</t>
    <phoneticPr fontId="1" type="noConversion"/>
  </si>
  <si>
    <t>Airy BEIGE</t>
    <phoneticPr fontId="1" type="noConversion"/>
  </si>
  <si>
    <t>CHESTNUT</t>
    <phoneticPr fontId="1" type="noConversion"/>
  </si>
  <si>
    <t>GREGE QUARTZ</t>
    <phoneticPr fontId="1" type="noConversion"/>
  </si>
  <si>
    <t>Amethyst</t>
    <phoneticPr fontId="3" type="noConversion"/>
  </si>
  <si>
    <t>CITRINE</t>
    <phoneticPr fontId="1" type="noConversion"/>
  </si>
  <si>
    <t>HOJICHA LATTE</t>
    <phoneticPr fontId="1" type="noConversion"/>
  </si>
  <si>
    <t>SMOKEY BEIGE</t>
    <phoneticPr fontId="3" type="noConversion"/>
  </si>
  <si>
    <t>SMOKEY GRAY</t>
    <phoneticPr fontId="3" type="noConversion"/>
  </si>
  <si>
    <t>RUSTY BEIGE</t>
    <phoneticPr fontId="3" type="noConversion"/>
  </si>
  <si>
    <t>RUSTY GRAY</t>
    <phoneticPr fontId="3" type="noConversion"/>
  </si>
  <si>
    <t>RUSTY GRAY(M)</t>
    <phoneticPr fontId="3" type="noConversion"/>
  </si>
  <si>
    <t>FLAMINGO(M)</t>
    <phoneticPr fontId="3" type="noConversion"/>
  </si>
  <si>
    <t>OCEAN(M)</t>
    <phoneticPr fontId="3" type="noConversion"/>
  </si>
  <si>
    <t>MARIGOLD(M)</t>
    <phoneticPr fontId="3" type="noConversion"/>
  </si>
  <si>
    <t>HAPPINESS CH</t>
    <phoneticPr fontId="3" type="noConversion"/>
  </si>
  <si>
    <t>NATURAL BROWN EX</t>
    <phoneticPr fontId="3" type="noConversion"/>
  </si>
  <si>
    <t>NATURAL GRAY EX</t>
    <phoneticPr fontId="3" type="noConversion"/>
  </si>
  <si>
    <t>NATURAL CHOCOLAT EX</t>
    <phoneticPr fontId="3" type="noConversion"/>
  </si>
  <si>
    <t>MYSTI KHAKI EX</t>
    <phoneticPr fontId="3" type="noConversion"/>
  </si>
  <si>
    <t>MYSTI GRAY EX</t>
    <phoneticPr fontId="3" type="noConversion"/>
  </si>
  <si>
    <t>PINK OPAL</t>
    <phoneticPr fontId="3" type="noConversion"/>
  </si>
  <si>
    <t>INDIGO ASH</t>
    <phoneticPr fontId="3" type="noConversion"/>
  </si>
  <si>
    <r>
      <rPr>
        <b/>
        <u/>
        <sz val="11"/>
        <color theme="1"/>
        <rFont val="맑은 고딕"/>
        <family val="3"/>
        <charset val="129"/>
        <scheme val="minor"/>
      </rPr>
      <t>잉크 추가</t>
    </r>
    <r>
      <rPr>
        <sz val="10"/>
        <color theme="1"/>
        <rFont val="맑은 고딕"/>
        <family val="2"/>
        <charset val="129"/>
        <scheme val="minor"/>
      </rPr>
      <t xml:space="preserve">
중복되지</t>
    </r>
    <r>
      <rPr>
        <sz val="10"/>
        <color theme="1"/>
        <rFont val="맑은 고딕"/>
        <family val="3"/>
        <charset val="129"/>
        <scheme val="minor"/>
      </rPr>
      <t xml:space="preserve"> 않게 주의</t>
    </r>
    <phoneticPr fontId="1" type="noConversion"/>
  </si>
  <si>
    <t>신규 제품 추가</t>
    <phoneticPr fontId="1" type="noConversion"/>
  </si>
  <si>
    <t>0 지우기</t>
    <phoneticPr fontId="1" type="noConversion"/>
  </si>
  <si>
    <t>유무</t>
    <phoneticPr fontId="1" type="noConversion"/>
  </si>
  <si>
    <t>잉크명</t>
    <phoneticPr fontId="1" type="noConversion"/>
  </si>
  <si>
    <t>3층</t>
    <phoneticPr fontId="1" type="noConversion"/>
  </si>
  <si>
    <t>1층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</si>
  <si>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</si>
  <si>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</si>
  <si>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</si>
  <si>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금</t>
    <phoneticPr fontId="1" type="noConversion"/>
  </si>
  <si>
    <t>주말</t>
    <phoneticPr fontId="1" type="noConversion"/>
  </si>
  <si>
    <t>RUST</t>
  </si>
  <si>
    <t>RUST</t>
    <phoneticPr fontId="1" type="noConversion"/>
  </si>
  <si>
    <t>DEAR</t>
  </si>
  <si>
    <t>DEAR</t>
    <phoneticPr fontId="1" type="noConversion"/>
  </si>
  <si>
    <t>CANTALOUPE</t>
  </si>
  <si>
    <t>CANTALOUPE</t>
    <phoneticPr fontId="1" type="noConversion"/>
  </si>
  <si>
    <t>VESTA</t>
    <phoneticPr fontId="1" type="noConversion"/>
  </si>
  <si>
    <t>DEAR BROWN</t>
  </si>
  <si>
    <t>DEAR BROWN</t>
    <phoneticPr fontId="1" type="noConversion"/>
  </si>
  <si>
    <t>DUSK BEIGE</t>
    <phoneticPr fontId="1" type="noConversion"/>
  </si>
  <si>
    <t>CANTALOUPE</t>
    <phoneticPr fontId="1" type="noConversion"/>
  </si>
  <si>
    <t>VESTA</t>
    <phoneticPr fontId="1" type="noConversion"/>
  </si>
  <si>
    <t>EEL</t>
    <phoneticPr fontId="1" type="noConversion"/>
  </si>
  <si>
    <t>SPGOLD</t>
    <phoneticPr fontId="1" type="noConversion"/>
  </si>
  <si>
    <t>SPGOLD</t>
    <phoneticPr fontId="1" type="noConversion"/>
  </si>
  <si>
    <t>SUNNY HAZEL</t>
    <phoneticPr fontId="3" type="noConversion"/>
  </si>
  <si>
    <t>CARBON</t>
    <phoneticPr fontId="1" type="noConversion"/>
  </si>
  <si>
    <t>CLAY</t>
    <phoneticPr fontId="1" type="noConversion"/>
  </si>
  <si>
    <t>SUNNY</t>
    <phoneticPr fontId="1" type="noConversion"/>
  </si>
  <si>
    <t>HAZEL BEIGE AC</t>
    <phoneticPr fontId="3" type="noConversion"/>
  </si>
  <si>
    <t>HAZEL BEIGE AC</t>
    <phoneticPr fontId="1" type="noConversion"/>
  </si>
  <si>
    <t>THROUGH BEIGE</t>
    <phoneticPr fontId="3" type="noConversion"/>
  </si>
  <si>
    <t>HENNA</t>
    <phoneticPr fontId="1" type="noConversion"/>
  </si>
  <si>
    <t>DAFFODIL</t>
    <phoneticPr fontId="1" type="noConversion"/>
  </si>
  <si>
    <t>ROUGE</t>
    <phoneticPr fontId="1" type="noConversion"/>
  </si>
  <si>
    <t>Natural black</t>
    <phoneticPr fontId="1" type="noConversion"/>
  </si>
  <si>
    <t>RUSTY BROWN(M)</t>
    <phoneticPr fontId="3" type="noConversion"/>
  </si>
  <si>
    <t>DATE TOPAZ TORIC</t>
    <phoneticPr fontId="3" type="noConversion"/>
  </si>
  <si>
    <t>TAMA KONNYAKU</t>
    <phoneticPr fontId="1" type="noConversion"/>
  </si>
  <si>
    <t>Real Some Brown</t>
    <phoneticPr fontId="1" type="noConversion"/>
  </si>
  <si>
    <t>Real Some Choco</t>
    <phoneticPr fontId="1" type="noConversion"/>
  </si>
  <si>
    <t>REALFIT BROWN</t>
    <phoneticPr fontId="1" type="noConversion"/>
  </si>
  <si>
    <t>REALFIT GRAY</t>
    <phoneticPr fontId="1" type="noConversion"/>
  </si>
  <si>
    <t>ALMOND BROWN(B)</t>
    <phoneticPr fontId="1" type="noConversion"/>
  </si>
  <si>
    <t>Platinum GRAY(B)</t>
    <phoneticPr fontId="1" type="noConversion"/>
  </si>
  <si>
    <t>KISS ME BROWN</t>
    <phoneticPr fontId="3" type="noConversion"/>
  </si>
  <si>
    <t>SECRET SHINE</t>
    <phoneticPr fontId="3" type="noConversion"/>
  </si>
  <si>
    <t>ASH BROWN(B)</t>
  </si>
  <si>
    <t>ASH BROWN(B)</t>
    <phoneticPr fontId="1" type="noConversion"/>
  </si>
  <si>
    <t>Prism gray</t>
    <phoneticPr fontId="3" type="noConversion"/>
  </si>
  <si>
    <t>clear beige coral mini</t>
    <phoneticPr fontId="1" type="noConversion"/>
  </si>
  <si>
    <t>THROUGH BEIGE</t>
    <phoneticPr fontId="3" type="noConversion"/>
  </si>
  <si>
    <t>Vesta Beige</t>
    <phoneticPr fontId="3" type="noConversion"/>
  </si>
  <si>
    <t>LADY Q BROWN</t>
    <phoneticPr fontId="3" type="noConversion"/>
  </si>
  <si>
    <t>ACID HAZEL</t>
    <phoneticPr fontId="3" type="noConversion"/>
  </si>
  <si>
    <t>SPIDER</t>
    <phoneticPr fontId="1" type="noConversion"/>
  </si>
  <si>
    <t>YAM</t>
    <phoneticPr fontId="1" type="noConversion"/>
  </si>
  <si>
    <t>ACID</t>
    <phoneticPr fontId="1" type="noConversion"/>
  </si>
  <si>
    <t>YAM</t>
    <phoneticPr fontId="1" type="noConversion"/>
  </si>
  <si>
    <t>ACID</t>
    <phoneticPr fontId="1" type="noConversion"/>
  </si>
  <si>
    <t>HUSKY</t>
    <phoneticPr fontId="1" type="noConversion"/>
  </si>
  <si>
    <t>Sepia choco EX</t>
    <phoneticPr fontId="3" type="noConversion"/>
  </si>
  <si>
    <t>Platinum GRAY</t>
    <phoneticPr fontId="1" type="noConversion"/>
  </si>
  <si>
    <t>SPICY GRAY</t>
    <phoneticPr fontId="3" type="noConversion"/>
  </si>
  <si>
    <t>ART GRAY</t>
    <phoneticPr fontId="3" type="noConversion"/>
  </si>
  <si>
    <t>SULPHUR</t>
    <phoneticPr fontId="1" type="noConversion"/>
  </si>
  <si>
    <t>CASTLE</t>
    <phoneticPr fontId="1" type="noConversion"/>
  </si>
  <si>
    <t>SULPHUR</t>
    <phoneticPr fontId="1" type="noConversion"/>
  </si>
  <si>
    <t>CASTLE</t>
    <phoneticPr fontId="1" type="noConversion"/>
  </si>
  <si>
    <t>AMBER BROWN</t>
    <phoneticPr fontId="3" type="noConversion"/>
  </si>
  <si>
    <t>BASIL GREY</t>
    <phoneticPr fontId="3" type="noConversion"/>
  </si>
  <si>
    <t>BASIL</t>
    <phoneticPr fontId="1" type="noConversion"/>
  </si>
  <si>
    <t>ANTELOPE</t>
    <phoneticPr fontId="1" type="noConversion"/>
  </si>
  <si>
    <t>CHUTNEY</t>
    <phoneticPr fontId="1" type="noConversion"/>
  </si>
  <si>
    <t>BASIL</t>
    <phoneticPr fontId="1" type="noConversion"/>
  </si>
  <si>
    <t>ANTELOPE</t>
    <phoneticPr fontId="1" type="noConversion"/>
  </si>
  <si>
    <t>CHUTNEY</t>
    <phoneticPr fontId="1" type="noConversion"/>
  </si>
  <si>
    <t>HORIZON</t>
    <phoneticPr fontId="1" type="noConversion"/>
  </si>
  <si>
    <t>ICE GRAY girl</t>
    <phoneticPr fontId="3" type="noConversion"/>
  </si>
  <si>
    <t>ICE GRAY girl</t>
    <phoneticPr fontId="1" type="noConversion"/>
  </si>
  <si>
    <t>BROWN FONDUE</t>
    <phoneticPr fontId="3" type="noConversion"/>
  </si>
  <si>
    <t>SEQUOIA</t>
    <phoneticPr fontId="1" type="noConversion"/>
  </si>
  <si>
    <t>FONDUE</t>
    <phoneticPr fontId="1" type="noConversion"/>
  </si>
  <si>
    <t>DONUT</t>
    <phoneticPr fontId="1" type="noConversion"/>
  </si>
  <si>
    <t>SUGAR DONUT</t>
    <phoneticPr fontId="3" type="noConversion"/>
  </si>
  <si>
    <t>SEQUOIA</t>
    <phoneticPr fontId="1" type="noConversion"/>
  </si>
  <si>
    <t>milky gray</t>
    <phoneticPr fontId="1" type="noConversion"/>
  </si>
  <si>
    <t>LOVE IS YOU</t>
    <phoneticPr fontId="3" type="noConversion"/>
  </si>
  <si>
    <t>CHILI</t>
    <phoneticPr fontId="1" type="noConversion"/>
  </si>
  <si>
    <t>LOVE ME TRUE</t>
    <phoneticPr fontId="3" type="noConversion"/>
  </si>
  <si>
    <t>JAZZ</t>
    <phoneticPr fontId="1" type="noConversion"/>
  </si>
  <si>
    <t>RUTABAGA</t>
    <phoneticPr fontId="1" type="noConversion"/>
  </si>
  <si>
    <t>RADISH</t>
    <phoneticPr fontId="1" type="noConversion"/>
  </si>
  <si>
    <t>RUTABAGA</t>
    <phoneticPr fontId="1" type="noConversion"/>
  </si>
  <si>
    <t>RADISH</t>
    <phoneticPr fontId="1" type="noConversion"/>
  </si>
  <si>
    <t>LET ME GO</t>
    <phoneticPr fontId="3" type="noConversion"/>
  </si>
  <si>
    <t>PARSNIP</t>
    <phoneticPr fontId="1" type="noConversion"/>
  </si>
  <si>
    <t>PELICAN</t>
    <phoneticPr fontId="1" type="noConversion"/>
  </si>
  <si>
    <t>PARSNIP</t>
    <phoneticPr fontId="1" type="noConversion"/>
  </si>
  <si>
    <t>LOVE ME TENDER</t>
    <phoneticPr fontId="3" type="noConversion"/>
  </si>
  <si>
    <t>PARTRIDGE</t>
    <phoneticPr fontId="1" type="noConversion"/>
  </si>
  <si>
    <t>CREPE</t>
    <phoneticPr fontId="1" type="noConversion"/>
  </si>
  <si>
    <t>TENDER</t>
    <phoneticPr fontId="1" type="noConversion"/>
  </si>
  <si>
    <t>PARTRIDGE</t>
    <phoneticPr fontId="1" type="noConversion"/>
  </si>
  <si>
    <t>TENDER</t>
    <phoneticPr fontId="1" type="noConversion"/>
  </si>
  <si>
    <t>CHIC CARAMEL</t>
    <phoneticPr fontId="3" type="noConversion"/>
  </si>
  <si>
    <t>PIRATE</t>
    <phoneticPr fontId="1" type="noConversion"/>
  </si>
  <si>
    <t>COWHIDE</t>
    <phoneticPr fontId="1" type="noConversion"/>
  </si>
  <si>
    <t>HEMP</t>
    <phoneticPr fontId="1" type="noConversion"/>
  </si>
  <si>
    <t>BEE</t>
    <phoneticPr fontId="1" type="noConversion"/>
  </si>
  <si>
    <t>Jelly Gray</t>
  </si>
  <si>
    <t>Jelly Gray</t>
    <phoneticPr fontId="1" type="noConversion"/>
  </si>
  <si>
    <t>KITTEN</t>
    <phoneticPr fontId="1" type="noConversion"/>
  </si>
  <si>
    <t>OMBRE</t>
    <phoneticPr fontId="1" type="noConversion"/>
  </si>
  <si>
    <t>JELLY</t>
    <phoneticPr fontId="1" type="noConversion"/>
  </si>
  <si>
    <t>CHIC SMOKE</t>
    <phoneticPr fontId="3" type="noConversion"/>
  </si>
  <si>
    <t>satin maple</t>
    <phoneticPr fontId="3" type="noConversion"/>
  </si>
  <si>
    <t>DARK</t>
    <phoneticPr fontId="1" type="noConversion"/>
  </si>
  <si>
    <t>BURNT</t>
    <phoneticPr fontId="1" type="noConversion"/>
  </si>
  <si>
    <t>MAPLE</t>
    <phoneticPr fontId="1" type="noConversion"/>
  </si>
  <si>
    <t>SWEET CHOCO</t>
    <phoneticPr fontId="3" type="noConversion"/>
  </si>
  <si>
    <t>SWEET</t>
    <phoneticPr fontId="1" type="noConversion"/>
  </si>
  <si>
    <t>SCSHALE</t>
    <phoneticPr fontId="1" type="noConversion"/>
  </si>
  <si>
    <t>Caramel Souffle</t>
    <phoneticPr fontId="1" type="noConversion"/>
  </si>
  <si>
    <t>SIERRA</t>
    <phoneticPr fontId="1" type="noConversion"/>
  </si>
  <si>
    <t>SOUFFLE</t>
    <phoneticPr fontId="1" type="noConversion"/>
  </si>
  <si>
    <t>caramel souffle</t>
    <phoneticPr fontId="3" type="noConversion"/>
  </si>
  <si>
    <t>SWEET</t>
    <phoneticPr fontId="1" type="noConversion"/>
  </si>
  <si>
    <t>국내/
스타비젼</t>
    <phoneticPr fontId="1" type="noConversion"/>
  </si>
  <si>
    <t>호야/아이키니</t>
    <phoneticPr fontId="1" type="noConversion"/>
  </si>
  <si>
    <t>PBT-PIA</t>
    <phoneticPr fontId="1" type="noConversion"/>
  </si>
  <si>
    <t>4INLOOK</t>
    <phoneticPr fontId="1" type="noConversion"/>
  </si>
  <si>
    <t>SOLOTICA</t>
    <phoneticPr fontId="1" type="noConversion"/>
  </si>
  <si>
    <t>O2O2</t>
    <phoneticPr fontId="1" type="noConversion"/>
  </si>
  <si>
    <t>아이큐</t>
    <phoneticPr fontId="1" type="noConversion"/>
  </si>
  <si>
    <t>기타</t>
    <phoneticPr fontId="1" type="noConversion"/>
  </si>
  <si>
    <t>하파크리스틴</t>
    <phoneticPr fontId="1" type="noConversion"/>
  </si>
  <si>
    <t>Dusk Brown</t>
    <phoneticPr fontId="3" type="noConversion"/>
  </si>
  <si>
    <t>DUSK</t>
    <phoneticPr fontId="1" type="noConversion"/>
  </si>
  <si>
    <t>DRAB</t>
    <phoneticPr fontId="1" type="noConversion"/>
  </si>
  <si>
    <t>DUSK</t>
    <phoneticPr fontId="1" type="noConversion"/>
  </si>
  <si>
    <t>DUSK</t>
    <phoneticPr fontId="1" type="noConversion"/>
  </si>
  <si>
    <t>LUNA MAUVE</t>
    <phoneticPr fontId="3" type="noConversion"/>
  </si>
  <si>
    <t>SPGOLD</t>
    <phoneticPr fontId="1" type="noConversion"/>
  </si>
  <si>
    <t>PETUNIA</t>
    <phoneticPr fontId="1" type="noConversion"/>
  </si>
  <si>
    <t>PHEASANT</t>
    <phoneticPr fontId="1" type="noConversion"/>
  </si>
  <si>
    <t>DUSK BROWN</t>
    <phoneticPr fontId="3" type="noConversion"/>
  </si>
  <si>
    <t>DEMITASSE</t>
    <phoneticPr fontId="1" type="noConversion"/>
  </si>
  <si>
    <t>DEMITASSE</t>
    <phoneticPr fontId="1" type="noConversion"/>
  </si>
  <si>
    <t>LIZARD</t>
    <phoneticPr fontId="1" type="noConversion"/>
  </si>
  <si>
    <t>PIRATE</t>
    <phoneticPr fontId="1" type="noConversion"/>
  </si>
  <si>
    <t>COWHIDE</t>
    <phoneticPr fontId="1" type="noConversion"/>
  </si>
  <si>
    <t>BL HAZEL EX</t>
    <phoneticPr fontId="3" type="noConversion"/>
  </si>
  <si>
    <t>BL ROSE EX</t>
    <phoneticPr fontId="3" type="noConversion"/>
  </si>
  <si>
    <t>SCHAZEL</t>
    <phoneticPr fontId="1" type="noConversion"/>
  </si>
  <si>
    <t>SCKHAKI</t>
    <phoneticPr fontId="1" type="noConversion"/>
  </si>
  <si>
    <t>SCBLACK</t>
    <phoneticPr fontId="1" type="noConversion"/>
  </si>
  <si>
    <t>SCNAVY</t>
    <phoneticPr fontId="1" type="noConversion"/>
  </si>
  <si>
    <t>SCROSE</t>
    <phoneticPr fontId="1" type="noConversion"/>
  </si>
  <si>
    <t>SCKHAKI</t>
    <phoneticPr fontId="1" type="noConversion"/>
  </si>
  <si>
    <t>SCBLACK</t>
    <phoneticPr fontId="1" type="noConversion"/>
  </si>
  <si>
    <t>SCNAVY</t>
    <phoneticPr fontId="1" type="noConversion"/>
  </si>
  <si>
    <t>SCROSE</t>
    <phoneticPr fontId="1" type="noConversion"/>
  </si>
  <si>
    <t>SCHAZEL</t>
    <phoneticPr fontId="1" type="noConversion"/>
  </si>
  <si>
    <t>SCORANGE</t>
    <phoneticPr fontId="1" type="noConversion"/>
  </si>
  <si>
    <t>SCORANGE</t>
    <phoneticPr fontId="1" type="noConversion"/>
  </si>
  <si>
    <t>HICKORY</t>
    <phoneticPr fontId="1" type="noConversion"/>
  </si>
  <si>
    <t>DAZZLE GRAY</t>
    <phoneticPr fontId="1" type="noConversion"/>
  </si>
  <si>
    <t>NIGHT</t>
    <phoneticPr fontId="1" type="noConversion"/>
  </si>
  <si>
    <t>MUSHROOM</t>
    <phoneticPr fontId="1" type="noConversion"/>
  </si>
  <si>
    <t>OMBRE</t>
    <phoneticPr fontId="1" type="noConversion"/>
  </si>
  <si>
    <t>SIERRA</t>
    <phoneticPr fontId="1" type="noConversion"/>
  </si>
  <si>
    <t>SNOW WINK</t>
    <phoneticPr fontId="3" type="noConversion"/>
  </si>
  <si>
    <t>MIDNIGHT</t>
    <phoneticPr fontId="1" type="noConversion"/>
  </si>
  <si>
    <t>WINK</t>
    <phoneticPr fontId="1" type="noConversion"/>
  </si>
  <si>
    <t>WINK</t>
    <phoneticPr fontId="1" type="noConversion"/>
  </si>
  <si>
    <t>세라믹라틴</t>
    <phoneticPr fontId="3" type="noConversion"/>
  </si>
  <si>
    <t>세라믹라틴</t>
    <phoneticPr fontId="3" type="noConversion"/>
  </si>
  <si>
    <t>JAZZ</t>
    <phoneticPr fontId="1" type="noConversion"/>
  </si>
  <si>
    <t>BRONZE</t>
    <phoneticPr fontId="1" type="noConversion"/>
  </si>
  <si>
    <t>GLOSS MOON</t>
    <phoneticPr fontId="3" type="noConversion"/>
  </si>
  <si>
    <t>GLOSS</t>
    <phoneticPr fontId="1" type="noConversion"/>
  </si>
  <si>
    <t>GLOSS</t>
    <phoneticPr fontId="1" type="noConversion"/>
  </si>
  <si>
    <t>CMBRICK</t>
    <phoneticPr fontId="1" type="noConversion"/>
  </si>
  <si>
    <t>세라믹수지브라운</t>
    <phoneticPr fontId="3" type="noConversion"/>
  </si>
  <si>
    <t>KHAKI</t>
    <phoneticPr fontId="1" type="noConversion"/>
  </si>
  <si>
    <t>CMBRICK</t>
    <phoneticPr fontId="1" type="noConversion"/>
  </si>
  <si>
    <t>CRYSTAL OLIVE</t>
    <phoneticPr fontId="3" type="noConversion"/>
  </si>
  <si>
    <t>TAUPE</t>
    <phoneticPr fontId="1" type="noConversion"/>
  </si>
  <si>
    <t>VETIVER</t>
    <phoneticPr fontId="1" type="noConversion"/>
  </si>
  <si>
    <t>TAUPE</t>
    <phoneticPr fontId="1" type="noConversion"/>
  </si>
  <si>
    <t>VETIVER</t>
    <phoneticPr fontId="1" type="noConversion"/>
  </si>
  <si>
    <t>CRYSTAL OLIVE</t>
    <phoneticPr fontId="3" type="noConversion"/>
  </si>
  <si>
    <t>PATINA</t>
    <phoneticPr fontId="1" type="noConversion"/>
  </si>
  <si>
    <t>FOXY</t>
    <phoneticPr fontId="1" type="noConversion"/>
  </si>
  <si>
    <t>FOXY AMBER</t>
    <phoneticPr fontId="1" type="noConversion"/>
  </si>
  <si>
    <t>FOXY AMBER</t>
    <phoneticPr fontId="3" type="noConversion"/>
  </si>
  <si>
    <t>FOXY</t>
    <phoneticPr fontId="1" type="noConversion"/>
  </si>
  <si>
    <t>PATINA</t>
    <phoneticPr fontId="1" type="noConversion"/>
  </si>
  <si>
    <t>AVOCADO</t>
    <phoneticPr fontId="1" type="noConversion"/>
  </si>
  <si>
    <t>LEATHER</t>
    <phoneticPr fontId="1" type="noConversion"/>
  </si>
  <si>
    <t>TIARA</t>
    <phoneticPr fontId="1" type="noConversion"/>
  </si>
  <si>
    <t>MERRY</t>
    <phoneticPr fontId="1" type="noConversion"/>
  </si>
  <si>
    <t>MERRY TIARA</t>
    <phoneticPr fontId="1" type="noConversion"/>
  </si>
  <si>
    <t>MERRY TIARA</t>
    <phoneticPr fontId="3" type="noConversion"/>
  </si>
  <si>
    <t>SKGOLD</t>
    <phoneticPr fontId="1" type="noConversion"/>
  </si>
  <si>
    <t>CRUSH BROWN</t>
    <phoneticPr fontId="3" type="noConversion"/>
  </si>
  <si>
    <t>TIARA</t>
    <phoneticPr fontId="1" type="noConversion"/>
  </si>
  <si>
    <t>EXCALIBUR</t>
    <phoneticPr fontId="1" type="noConversion"/>
  </si>
  <si>
    <t>CRUSH</t>
    <phoneticPr fontId="1" type="noConversion"/>
  </si>
  <si>
    <t>RUBY</t>
    <phoneticPr fontId="1" type="noConversion"/>
  </si>
  <si>
    <t>EXCALIBUR</t>
    <phoneticPr fontId="1" type="noConversion"/>
  </si>
  <si>
    <t>CRUSH</t>
    <phoneticPr fontId="1" type="noConversion"/>
  </si>
  <si>
    <t>RUBY</t>
    <phoneticPr fontId="1" type="noConversion"/>
  </si>
  <si>
    <t>ANTIQUE B</t>
    <phoneticPr fontId="3" type="noConversion"/>
  </si>
  <si>
    <t>ANTIQUE</t>
    <phoneticPr fontId="1" type="noConversion"/>
  </si>
  <si>
    <t>NUTMEG</t>
    <phoneticPr fontId="1" type="noConversion"/>
  </si>
  <si>
    <t>PINK RABBIT</t>
    <phoneticPr fontId="3" type="noConversion"/>
  </si>
  <si>
    <t>SKRED</t>
    <phoneticPr fontId="1" type="noConversion"/>
  </si>
  <si>
    <t>JAZZ</t>
    <phoneticPr fontId="1" type="noConversion"/>
  </si>
  <si>
    <t>RABBIT</t>
    <phoneticPr fontId="1" type="noConversion"/>
  </si>
  <si>
    <t>RABBIT</t>
    <phoneticPr fontId="1" type="noConversion"/>
  </si>
  <si>
    <t>GREGE GRAY</t>
    <phoneticPr fontId="3" type="noConversion"/>
  </si>
  <si>
    <t>IMPALA</t>
    <phoneticPr fontId="1" type="noConversion"/>
  </si>
  <si>
    <t>CAMPANULA</t>
    <phoneticPr fontId="1" type="noConversion"/>
  </si>
  <si>
    <t>IMPALA</t>
    <phoneticPr fontId="1" type="noConversion"/>
  </si>
  <si>
    <t>ANTIQUE</t>
    <phoneticPr fontId="1" type="noConversion"/>
  </si>
  <si>
    <t>세라믹째즈</t>
    <phoneticPr fontId="3" type="noConversion"/>
  </si>
  <si>
    <t>SHADOW</t>
    <phoneticPr fontId="1" type="noConversion"/>
  </si>
  <si>
    <t>JEWEL TREE</t>
    <phoneticPr fontId="1" type="noConversion"/>
  </si>
  <si>
    <t>MGOLD</t>
    <phoneticPr fontId="1" type="noConversion"/>
  </si>
  <si>
    <t>JADE</t>
    <phoneticPr fontId="1" type="noConversion"/>
  </si>
  <si>
    <t>TINSEL</t>
    <phoneticPr fontId="1" type="noConversion"/>
  </si>
  <si>
    <t>MSILVER</t>
    <phoneticPr fontId="1" type="noConversion"/>
  </si>
  <si>
    <t>DENIM</t>
    <phoneticPr fontId="1" type="noConversion"/>
  </si>
  <si>
    <t>PAMPAS</t>
    <phoneticPr fontId="1" type="noConversion"/>
  </si>
  <si>
    <t>JEWEL BERRY</t>
    <phoneticPr fontId="1" type="noConversion"/>
  </si>
  <si>
    <t>RAFFIA</t>
    <phoneticPr fontId="1" type="noConversion"/>
  </si>
  <si>
    <t>PALE</t>
    <phoneticPr fontId="1" type="noConversion"/>
  </si>
  <si>
    <t>Ash brown(UV)</t>
    <phoneticPr fontId="1" type="noConversion"/>
  </si>
  <si>
    <t>Ash brown(UV)</t>
    <phoneticPr fontId="1" type="noConversion"/>
  </si>
  <si>
    <t>RUSSIAN GRAY</t>
    <phoneticPr fontId="3" type="noConversion"/>
  </si>
  <si>
    <t>JAZZ</t>
    <phoneticPr fontId="1" type="noConversion"/>
  </si>
  <si>
    <t>RATTAN</t>
    <phoneticPr fontId="1" type="noConversion"/>
  </si>
  <si>
    <t>PEYOTE</t>
    <phoneticPr fontId="1" type="noConversion"/>
  </si>
  <si>
    <t>WATER BROWN</t>
    <phoneticPr fontId="3" type="noConversion"/>
  </si>
  <si>
    <t>HOLE</t>
    <phoneticPr fontId="1" type="noConversion"/>
  </si>
  <si>
    <t>GAZELLE</t>
    <phoneticPr fontId="1" type="noConversion"/>
  </si>
  <si>
    <t>CRESS</t>
    <phoneticPr fontId="1" type="noConversion"/>
  </si>
  <si>
    <t>CARNATION</t>
    <phoneticPr fontId="1" type="noConversion"/>
  </si>
  <si>
    <t>CARMINE</t>
    <phoneticPr fontId="1" type="noConversion"/>
  </si>
  <si>
    <t>EEL</t>
    <phoneticPr fontId="1" type="noConversion"/>
  </si>
  <si>
    <t>PINK BROWN</t>
    <phoneticPr fontId="1" type="noConversion"/>
  </si>
  <si>
    <t>PINK BROWN</t>
    <phoneticPr fontId="3" type="noConversion"/>
  </si>
  <si>
    <t>RED BROWN</t>
    <phoneticPr fontId="3" type="noConversion"/>
  </si>
  <si>
    <t>CUMIN</t>
    <phoneticPr fontId="1" type="noConversion"/>
  </si>
  <si>
    <t>BURRO</t>
    <phoneticPr fontId="1" type="noConversion"/>
  </si>
  <si>
    <t>CUMIN</t>
    <phoneticPr fontId="1" type="noConversion"/>
  </si>
  <si>
    <t>S_GREEN</t>
    <phoneticPr fontId="1" type="noConversion"/>
  </si>
  <si>
    <t>JAZZ</t>
    <phoneticPr fontId="1" type="noConversion"/>
  </si>
  <si>
    <t>VANILLA</t>
    <phoneticPr fontId="1" type="noConversion"/>
  </si>
  <si>
    <t>WEED</t>
    <phoneticPr fontId="1" type="noConversion"/>
  </si>
  <si>
    <t>S_BLUE</t>
    <phoneticPr fontId="1" type="noConversion"/>
  </si>
  <si>
    <t>S_CHOCO</t>
    <phoneticPr fontId="1" type="noConversion"/>
  </si>
  <si>
    <t>COBALT</t>
    <phoneticPr fontId="1" type="noConversion"/>
  </si>
  <si>
    <t>TAWNY</t>
    <phoneticPr fontId="1" type="noConversion"/>
  </si>
  <si>
    <t>AQUAMARIN</t>
    <phoneticPr fontId="1" type="noConversion"/>
  </si>
  <si>
    <t>LIZARD</t>
    <phoneticPr fontId="1" type="noConversion"/>
  </si>
  <si>
    <t>MGOLD</t>
    <phoneticPr fontId="1" type="noConversion"/>
  </si>
  <si>
    <t>RATTAN</t>
    <phoneticPr fontId="1" type="noConversion"/>
  </si>
  <si>
    <t>PEYOTE</t>
    <phoneticPr fontId="1" type="noConversion"/>
  </si>
  <si>
    <t>JADE</t>
    <phoneticPr fontId="1" type="noConversion"/>
  </si>
  <si>
    <t>TINSEL</t>
    <phoneticPr fontId="1" type="noConversion"/>
  </si>
  <si>
    <t>MSILVER</t>
    <phoneticPr fontId="1" type="noConversion"/>
  </si>
  <si>
    <t>DENIM</t>
    <phoneticPr fontId="1" type="noConversion"/>
  </si>
  <si>
    <t>PAMPAS</t>
    <phoneticPr fontId="1" type="noConversion"/>
  </si>
  <si>
    <t>RAFFIA</t>
    <phoneticPr fontId="1" type="noConversion"/>
  </si>
  <si>
    <t>PALE</t>
    <phoneticPr fontId="1" type="noConversion"/>
  </si>
  <si>
    <t>CARNATION</t>
    <phoneticPr fontId="1" type="noConversion"/>
  </si>
  <si>
    <t>CARMINE</t>
    <phoneticPr fontId="1" type="noConversion"/>
  </si>
  <si>
    <t>세라믹 재즈</t>
    <phoneticPr fontId="3" type="noConversion"/>
  </si>
  <si>
    <t>COGNAC</t>
    <phoneticPr fontId="1" type="noConversion"/>
  </si>
  <si>
    <t>ALICIA BROWN</t>
  </si>
  <si>
    <t>ALICIA BROWN</t>
    <phoneticPr fontId="1" type="noConversion"/>
  </si>
  <si>
    <t>ALICIA BROWN</t>
    <phoneticPr fontId="1" type="noConversion"/>
  </si>
  <si>
    <t>(New) Gauss 1DAY</t>
    <phoneticPr fontId="1" type="noConversion"/>
  </si>
  <si>
    <t>LITTLE NEW B</t>
    <phoneticPr fontId="3" type="noConversion"/>
  </si>
  <si>
    <t>LITTLE NEW G</t>
    <phoneticPr fontId="3" type="noConversion"/>
  </si>
  <si>
    <t>LITTLE NEW B</t>
    <phoneticPr fontId="1" type="noConversion"/>
  </si>
  <si>
    <t>LITTLE NEW G</t>
    <phoneticPr fontId="1" type="noConversion"/>
  </si>
  <si>
    <t>HAPPINESS CH</t>
    <phoneticPr fontId="3" type="noConversion"/>
  </si>
  <si>
    <t>LIMO</t>
    <phoneticPr fontId="1" type="noConversion"/>
  </si>
  <si>
    <t>RAISIN</t>
    <phoneticPr fontId="1" type="noConversion"/>
  </si>
  <si>
    <t>SHEEP</t>
    <phoneticPr fontId="1" type="noConversion"/>
  </si>
  <si>
    <t>HAZEL</t>
    <phoneticPr fontId="1" type="noConversion"/>
  </si>
  <si>
    <t>LIMO</t>
    <phoneticPr fontId="1" type="noConversion"/>
  </si>
  <si>
    <t>RAISIN</t>
    <phoneticPr fontId="1" type="noConversion"/>
  </si>
  <si>
    <t>SHEEP</t>
    <phoneticPr fontId="1" type="noConversion"/>
  </si>
  <si>
    <t>SHEEP</t>
    <phoneticPr fontId="1" type="noConversion"/>
  </si>
  <si>
    <t>BROWN BEIGE</t>
    <phoneticPr fontId="3" type="noConversion"/>
  </si>
  <si>
    <t>AZTEC</t>
    <phoneticPr fontId="1" type="noConversion"/>
  </si>
  <si>
    <t>AZTEC</t>
    <phoneticPr fontId="1" type="noConversion"/>
  </si>
  <si>
    <t>BROWN BEIGE</t>
    <phoneticPr fontId="1" type="noConversion"/>
  </si>
  <si>
    <t>AZTEC</t>
    <phoneticPr fontId="1" type="noConversion"/>
  </si>
  <si>
    <t>ANTIQUE</t>
    <phoneticPr fontId="1" type="noConversion"/>
  </si>
  <si>
    <t>PUPIL</t>
    <phoneticPr fontId="1" type="noConversion"/>
  </si>
  <si>
    <t>SKY GRAY</t>
    <phoneticPr fontId="3" type="noConversion"/>
  </si>
  <si>
    <t>SAGE</t>
    <phoneticPr fontId="1" type="noConversion"/>
  </si>
  <si>
    <t>HARBOR</t>
    <phoneticPr fontId="1" type="noConversion"/>
  </si>
  <si>
    <t>BEACH</t>
    <phoneticPr fontId="1" type="noConversion"/>
  </si>
  <si>
    <t>SAGE</t>
    <phoneticPr fontId="1" type="noConversion"/>
  </si>
  <si>
    <t>HARBOR</t>
    <phoneticPr fontId="1" type="noConversion"/>
  </si>
  <si>
    <t>BEACH</t>
    <phoneticPr fontId="1" type="noConversion"/>
  </si>
  <si>
    <t>월</t>
    <phoneticPr fontId="1" type="noConversion"/>
  </si>
  <si>
    <t>DARK</t>
    <phoneticPr fontId="1" type="noConversion"/>
  </si>
  <si>
    <t>AQUA GRAY</t>
    <phoneticPr fontId="3" type="noConversion"/>
  </si>
  <si>
    <t>VENUS BELT</t>
    <phoneticPr fontId="3" type="noConversion"/>
  </si>
  <si>
    <t>PVENUS</t>
    <phoneticPr fontId="1" type="noConversion"/>
  </si>
  <si>
    <t>PVENUS</t>
    <phoneticPr fontId="1" type="noConversion"/>
  </si>
  <si>
    <t>로즈홀딩스</t>
    <phoneticPr fontId="1" type="noConversion"/>
  </si>
  <si>
    <t>JADE</t>
    <phoneticPr fontId="3" type="noConversion"/>
  </si>
  <si>
    <t>DEEP</t>
    <phoneticPr fontId="1" type="noConversion"/>
  </si>
  <si>
    <t>MOTH</t>
    <phoneticPr fontId="1" type="noConversion"/>
  </si>
  <si>
    <t>OYSTER</t>
    <phoneticPr fontId="1" type="noConversion"/>
  </si>
  <si>
    <t>DEEP</t>
    <phoneticPr fontId="1" type="noConversion"/>
  </si>
  <si>
    <t>MOTH</t>
    <phoneticPr fontId="1" type="noConversion"/>
  </si>
  <si>
    <t>OYSTER</t>
    <phoneticPr fontId="1" type="noConversion"/>
  </si>
  <si>
    <t>INDIGO</t>
    <phoneticPr fontId="3" type="noConversion"/>
  </si>
  <si>
    <t>ANGORA</t>
    <phoneticPr fontId="1" type="noConversion"/>
  </si>
  <si>
    <t>ANGORA</t>
    <phoneticPr fontId="1" type="noConversion"/>
  </si>
  <si>
    <t>JELLY CORAL</t>
    <phoneticPr fontId="3" type="noConversion"/>
  </si>
  <si>
    <t>PJELLY</t>
    <phoneticPr fontId="1" type="noConversion"/>
  </si>
  <si>
    <t>DBCROISSANT</t>
    <phoneticPr fontId="1" type="noConversion"/>
  </si>
  <si>
    <t>PICANTE</t>
    <phoneticPr fontId="1" type="noConversion"/>
  </si>
  <si>
    <t>DBCROISSANT</t>
    <phoneticPr fontId="1" type="noConversion"/>
  </si>
  <si>
    <t>PICANTE</t>
    <phoneticPr fontId="1" type="noConversion"/>
  </si>
  <si>
    <t>NUDIE BEGIE</t>
    <phoneticPr fontId="3" type="noConversion"/>
  </si>
  <si>
    <t>CUBAN</t>
    <phoneticPr fontId="1" type="noConversion"/>
  </si>
  <si>
    <t>TORTOISE</t>
    <phoneticPr fontId="1" type="noConversion"/>
  </si>
  <si>
    <t>NUDIE BEGIE</t>
    <phoneticPr fontId="3" type="noConversion"/>
  </si>
  <si>
    <t>TORTOISE</t>
    <phoneticPr fontId="1" type="noConversion"/>
  </si>
  <si>
    <t>PJELLY</t>
    <phoneticPr fontId="1" type="noConversion"/>
  </si>
  <si>
    <t>DBCROISSANT</t>
    <phoneticPr fontId="1" type="noConversion"/>
  </si>
  <si>
    <t>PICANTE</t>
    <phoneticPr fontId="1" type="noConversion"/>
  </si>
  <si>
    <t>CUBAN</t>
    <phoneticPr fontId="1" type="noConversion"/>
  </si>
  <si>
    <t>TORTOISE</t>
    <phoneticPr fontId="1" type="noConversion"/>
  </si>
  <si>
    <t>색상 조정</t>
    <phoneticPr fontId="1" type="noConversion"/>
  </si>
  <si>
    <t>AIR GRAY</t>
    <phoneticPr fontId="3" type="noConversion"/>
  </si>
  <si>
    <t>AIR GRAY</t>
    <phoneticPr fontId="3" type="noConversion"/>
  </si>
  <si>
    <t>AIR</t>
    <phoneticPr fontId="1" type="noConversion"/>
  </si>
  <si>
    <t>AIR</t>
    <phoneticPr fontId="1" type="noConversion"/>
  </si>
  <si>
    <t>TIMBER</t>
    <phoneticPr fontId="1" type="noConversion"/>
  </si>
  <si>
    <t>ASH</t>
    <phoneticPr fontId="1" type="noConversion"/>
  </si>
  <si>
    <t>MELLOW</t>
    <phoneticPr fontId="1" type="noConversion"/>
  </si>
  <si>
    <t>ASH</t>
    <phoneticPr fontId="3" type="noConversion"/>
  </si>
  <si>
    <t>ASH</t>
    <phoneticPr fontId="1" type="noConversion"/>
  </si>
  <si>
    <t>MELLOW</t>
    <phoneticPr fontId="1" type="noConversion"/>
  </si>
  <si>
    <t>LARK</t>
    <phoneticPr fontId="1" type="noConversion"/>
  </si>
  <si>
    <t>SCBULL</t>
    <phoneticPr fontId="1" type="noConversion"/>
  </si>
  <si>
    <t>PALM GREEN</t>
    <phoneticPr fontId="3" type="noConversion"/>
  </si>
  <si>
    <t>MERSEE BROWN</t>
    <phoneticPr fontId="3" type="noConversion"/>
  </si>
  <si>
    <t>SCSAND</t>
    <phoneticPr fontId="1" type="noConversion"/>
  </si>
  <si>
    <t>PALM</t>
    <phoneticPr fontId="1" type="noConversion"/>
  </si>
  <si>
    <t>PALM GREEN</t>
    <phoneticPr fontId="3" type="noConversion"/>
  </si>
  <si>
    <t>LARK</t>
    <phoneticPr fontId="1" type="noConversion"/>
  </si>
  <si>
    <t>SCBULL</t>
    <phoneticPr fontId="1" type="noConversion"/>
  </si>
  <si>
    <t>SCSAND</t>
    <phoneticPr fontId="1" type="noConversion"/>
  </si>
  <si>
    <t>MERSEE BROWN</t>
    <phoneticPr fontId="3" type="noConversion"/>
  </si>
  <si>
    <t>HOT PEACH TEA</t>
    <phoneticPr fontId="3" type="noConversion"/>
  </si>
  <si>
    <t>DBRUST</t>
    <phoneticPr fontId="1" type="noConversion"/>
  </si>
  <si>
    <t>DBBEAN</t>
    <phoneticPr fontId="1" type="noConversion"/>
  </si>
  <si>
    <t>DBRUST</t>
    <phoneticPr fontId="1" type="noConversion"/>
  </si>
  <si>
    <t>DBBEAN</t>
    <phoneticPr fontId="1" type="noConversion"/>
  </si>
  <si>
    <t>TEDDY</t>
    <phoneticPr fontId="1" type="noConversion"/>
  </si>
  <si>
    <t>TEAK</t>
    <phoneticPr fontId="1" type="noConversion"/>
  </si>
  <si>
    <t>TEAK</t>
    <phoneticPr fontId="1" type="noConversion"/>
  </si>
  <si>
    <t>TEDDY BROWN</t>
    <phoneticPr fontId="3" type="noConversion"/>
  </si>
  <si>
    <t>LARK</t>
    <phoneticPr fontId="1" type="noConversion"/>
  </si>
  <si>
    <t>PALM</t>
    <phoneticPr fontId="1" type="noConversion"/>
  </si>
  <si>
    <t>SCBULL</t>
    <phoneticPr fontId="1" type="noConversion"/>
  </si>
  <si>
    <t>SCSAND</t>
    <phoneticPr fontId="1" type="noConversion"/>
  </si>
  <si>
    <t>ASH</t>
    <phoneticPr fontId="1" type="noConversion"/>
  </si>
  <si>
    <t>MELLOW</t>
    <phoneticPr fontId="1" type="noConversion"/>
  </si>
  <si>
    <t>AIR</t>
    <phoneticPr fontId="1" type="noConversion"/>
  </si>
  <si>
    <t>TIMBER</t>
    <phoneticPr fontId="1" type="noConversion"/>
  </si>
  <si>
    <t>TEAK</t>
    <phoneticPr fontId="1" type="noConversion"/>
  </si>
  <si>
    <t>TEDDY</t>
    <phoneticPr fontId="1" type="noConversion"/>
  </si>
  <si>
    <t>DBRUST</t>
    <phoneticPr fontId="1" type="noConversion"/>
  </si>
  <si>
    <t>DBBEAN</t>
    <phoneticPr fontId="1" type="noConversion"/>
  </si>
  <si>
    <t>SKATCH BROWN</t>
    <phoneticPr fontId="3" type="noConversion"/>
  </si>
  <si>
    <t>SKATCH BROWN</t>
    <phoneticPr fontId="3" type="noConversion"/>
  </si>
  <si>
    <t>SCBLACK</t>
    <phoneticPr fontId="1" type="noConversion"/>
  </si>
  <si>
    <t>SCNOIR</t>
    <phoneticPr fontId="1" type="noConversion"/>
  </si>
  <si>
    <t>SCTOASTE</t>
    <phoneticPr fontId="1" type="noConversion"/>
  </si>
  <si>
    <t>SCNOIR</t>
    <phoneticPr fontId="1" type="noConversion"/>
  </si>
  <si>
    <t>SCTOASTE</t>
    <phoneticPr fontId="1" type="noConversion"/>
  </si>
  <si>
    <t>SCNOIR</t>
    <phoneticPr fontId="1" type="noConversion"/>
  </si>
  <si>
    <t>SCTOASTE</t>
    <phoneticPr fontId="1" type="noConversion"/>
  </si>
  <si>
    <t>SKATCH GRAY</t>
    <phoneticPr fontId="3" type="noConversion"/>
  </si>
  <si>
    <t>SCROYAL</t>
    <phoneticPr fontId="1" type="noConversion"/>
  </si>
  <si>
    <t>다비치</t>
    <phoneticPr fontId="1" type="noConversion"/>
  </si>
  <si>
    <t>MERSEE CHOCO</t>
    <phoneticPr fontId="3" type="noConversion"/>
  </si>
  <si>
    <t>SCMINK</t>
    <phoneticPr fontId="1" type="noConversion"/>
  </si>
  <si>
    <t>SCTAWNY</t>
    <phoneticPr fontId="1" type="noConversion"/>
  </si>
  <si>
    <t>SCMINK</t>
    <phoneticPr fontId="1" type="noConversion"/>
  </si>
  <si>
    <t>MERSEE CHOCO</t>
    <phoneticPr fontId="3" type="noConversion"/>
  </si>
  <si>
    <t>SCROYAL</t>
    <phoneticPr fontId="1" type="noConversion"/>
  </si>
  <si>
    <t>DIVER</t>
    <phoneticPr fontId="1" type="noConversion"/>
  </si>
  <si>
    <t>TRELLIS</t>
    <phoneticPr fontId="1" type="noConversion"/>
  </si>
  <si>
    <t>TRELLIS</t>
    <phoneticPr fontId="1" type="noConversion"/>
  </si>
  <si>
    <t xml:space="preserve"> OVE L1</t>
    <phoneticPr fontId="3" type="noConversion"/>
  </si>
  <si>
    <t>DIVER</t>
    <phoneticPr fontId="1" type="noConversion"/>
  </si>
  <si>
    <t>SCMINK</t>
    <phoneticPr fontId="1" type="noConversion"/>
  </si>
  <si>
    <t>SCTAWNY</t>
    <phoneticPr fontId="1" type="noConversion"/>
  </si>
  <si>
    <t>TRELLIS</t>
    <phoneticPr fontId="1" type="noConversion"/>
  </si>
  <si>
    <t>DIVER</t>
    <phoneticPr fontId="1" type="noConversion"/>
  </si>
  <si>
    <t>PTSILVER</t>
    <phoneticPr fontId="1" type="noConversion"/>
  </si>
  <si>
    <t xml:space="preserve"> OVE L2</t>
    <phoneticPr fontId="3" type="noConversion"/>
  </si>
  <si>
    <t>SPGOLD</t>
    <phoneticPr fontId="1" type="noConversion"/>
  </si>
  <si>
    <t>MING</t>
    <phoneticPr fontId="1" type="noConversion"/>
  </si>
  <si>
    <t>ANDORRA</t>
    <phoneticPr fontId="1" type="noConversion"/>
  </si>
  <si>
    <t>MING</t>
    <phoneticPr fontId="1" type="noConversion"/>
  </si>
  <si>
    <t>ANDORRA</t>
    <phoneticPr fontId="1" type="noConversion"/>
  </si>
  <si>
    <t>NOIR</t>
    <phoneticPr fontId="1" type="noConversion"/>
  </si>
  <si>
    <t>DUBARRY</t>
    <phoneticPr fontId="1" type="noConversion"/>
  </si>
  <si>
    <t>OVE L3</t>
    <phoneticPr fontId="1" type="noConversion"/>
  </si>
  <si>
    <t>NOIR</t>
    <phoneticPr fontId="1" type="noConversion"/>
  </si>
  <si>
    <t>DUBARRY</t>
    <phoneticPr fontId="1" type="noConversion"/>
  </si>
  <si>
    <t>NOIR</t>
    <phoneticPr fontId="1" type="noConversion"/>
  </si>
  <si>
    <t>LEATHER</t>
    <phoneticPr fontId="1" type="noConversion"/>
  </si>
  <si>
    <t>PECAN</t>
    <phoneticPr fontId="3" type="noConversion"/>
  </si>
  <si>
    <t>BAG</t>
    <phoneticPr fontId="1" type="noConversion"/>
  </si>
  <si>
    <t>DAWN</t>
    <phoneticPr fontId="1" type="noConversion"/>
  </si>
  <si>
    <t>BAG</t>
    <phoneticPr fontId="1" type="noConversion"/>
  </si>
  <si>
    <t>DAWN</t>
    <phoneticPr fontId="1" type="noConversion"/>
  </si>
  <si>
    <t>MINT</t>
    <phoneticPr fontId="1" type="noConversion"/>
  </si>
  <si>
    <t>TUBE</t>
    <phoneticPr fontId="1" type="noConversion"/>
  </si>
  <si>
    <t>TUBE</t>
    <phoneticPr fontId="1" type="noConversion"/>
  </si>
  <si>
    <t>PISTACHIO</t>
    <phoneticPr fontId="1" type="noConversion"/>
  </si>
  <si>
    <t>TUBE</t>
    <phoneticPr fontId="1" type="noConversion"/>
  </si>
  <si>
    <t>PISTACHIO</t>
    <phoneticPr fontId="1" type="noConversion"/>
  </si>
  <si>
    <t>MINT</t>
    <phoneticPr fontId="3" type="noConversion"/>
  </si>
  <si>
    <t>SOUL BROWN EX</t>
    <phoneticPr fontId="3" type="noConversion"/>
  </si>
  <si>
    <t>SOUL BROWN EX</t>
    <phoneticPr fontId="1" type="noConversion"/>
  </si>
  <si>
    <t>SCBRUNETTE</t>
    <phoneticPr fontId="1" type="noConversion"/>
  </si>
  <si>
    <t>SCBRUNETTE</t>
    <phoneticPr fontId="1" type="noConversion"/>
  </si>
  <si>
    <t>RUBY</t>
    <phoneticPr fontId="1" type="noConversion"/>
  </si>
  <si>
    <t>PALOMA</t>
    <phoneticPr fontId="1" type="noConversion"/>
  </si>
  <si>
    <t>ALESAN</t>
    <phoneticPr fontId="1" type="noConversion"/>
  </si>
  <si>
    <t>PALOMA</t>
    <phoneticPr fontId="1" type="noConversion"/>
  </si>
  <si>
    <t>RUBY</t>
    <phoneticPr fontId="3" type="noConversion"/>
  </si>
  <si>
    <t>PALOMA</t>
    <phoneticPr fontId="1" type="noConversion"/>
  </si>
  <si>
    <t>ALESAN</t>
    <phoneticPr fontId="1" type="noConversion"/>
  </si>
  <si>
    <t>MAGPIE</t>
    <phoneticPr fontId="1" type="noConversion"/>
  </si>
  <si>
    <t>MAGPIE</t>
    <phoneticPr fontId="1" type="noConversion"/>
  </si>
  <si>
    <t>MAGPIE</t>
    <phoneticPr fontId="1" type="noConversion"/>
  </si>
  <si>
    <t>PISTACHIO</t>
    <phoneticPr fontId="1" type="noConversion"/>
  </si>
  <si>
    <t>SHADOW</t>
    <phoneticPr fontId="1" type="noConversion"/>
  </si>
  <si>
    <t>CORAL BROWN(PBT)</t>
    <phoneticPr fontId="1" type="noConversion"/>
  </si>
  <si>
    <t>MANDARIN</t>
    <phoneticPr fontId="1" type="noConversion"/>
  </si>
  <si>
    <t>셀레나</t>
    <phoneticPr fontId="1" type="noConversion"/>
  </si>
  <si>
    <t>VIVID</t>
    <phoneticPr fontId="1" type="noConversion"/>
  </si>
  <si>
    <t>VIVID GREY</t>
    <phoneticPr fontId="1" type="noConversion"/>
  </si>
  <si>
    <t>JAZZ</t>
    <phoneticPr fontId="1" type="noConversion"/>
  </si>
  <si>
    <t>VIVID</t>
    <phoneticPr fontId="1" type="noConversion"/>
  </si>
  <si>
    <t>BISTRE</t>
    <phoneticPr fontId="1" type="noConversion"/>
  </si>
  <si>
    <t>BISTRE</t>
    <phoneticPr fontId="1" type="noConversion"/>
  </si>
  <si>
    <t>POT</t>
    <phoneticPr fontId="1" type="noConversion"/>
  </si>
  <si>
    <t>FIG</t>
    <phoneticPr fontId="1" type="noConversion"/>
  </si>
  <si>
    <t>Strawberry quartz toric</t>
    <phoneticPr fontId="1" type="noConversion"/>
  </si>
  <si>
    <t>FIG</t>
    <phoneticPr fontId="1" type="noConversion"/>
  </si>
  <si>
    <t>POT</t>
    <phoneticPr fontId="1" type="noConversion"/>
  </si>
  <si>
    <t>Strawberry quartz toric</t>
    <phoneticPr fontId="3" type="noConversion"/>
  </si>
  <si>
    <t>VIVID GREY</t>
    <phoneticPr fontId="3" type="noConversion"/>
  </si>
  <si>
    <t>KHAKI BROWN</t>
    <phoneticPr fontId="3" type="noConversion"/>
  </si>
  <si>
    <t>CASPER</t>
    <phoneticPr fontId="1" type="noConversion"/>
  </si>
  <si>
    <t>CASPER</t>
    <phoneticPr fontId="1" type="noConversion"/>
  </si>
  <si>
    <t>CASPER</t>
    <phoneticPr fontId="1" type="noConversion"/>
  </si>
  <si>
    <t>MARMALADE</t>
    <phoneticPr fontId="1" type="noConversion"/>
  </si>
  <si>
    <t>DOLLY BROWN</t>
    <phoneticPr fontId="3" type="noConversion"/>
  </si>
  <si>
    <t>SOIL</t>
    <phoneticPr fontId="1" type="noConversion"/>
  </si>
  <si>
    <t>BAKE</t>
    <phoneticPr fontId="1" type="noConversion"/>
  </si>
  <si>
    <t>FLOWER BROWN</t>
    <phoneticPr fontId="3" type="noConversion"/>
  </si>
  <si>
    <t>HAIR</t>
    <phoneticPr fontId="1" type="noConversion"/>
  </si>
  <si>
    <t>PHOENIX</t>
    <phoneticPr fontId="1" type="noConversion"/>
  </si>
  <si>
    <t>SAKURA SMORE</t>
    <phoneticPr fontId="3" type="noConversion"/>
  </si>
  <si>
    <t>FRIAR</t>
    <phoneticPr fontId="1" type="noConversion"/>
  </si>
  <si>
    <t>INCA</t>
    <phoneticPr fontId="1" type="noConversion"/>
  </si>
  <si>
    <t>MECCA</t>
    <phoneticPr fontId="1" type="noConversion"/>
  </si>
  <si>
    <t>FRIAR</t>
    <phoneticPr fontId="1" type="noConversion"/>
  </si>
  <si>
    <t>INCA</t>
    <phoneticPr fontId="1" type="noConversion"/>
  </si>
  <si>
    <t>MECCA</t>
    <phoneticPr fontId="1" type="noConversion"/>
  </si>
  <si>
    <t>SEPIA CHOCO TORIC</t>
    <phoneticPr fontId="1" type="noConversion"/>
  </si>
  <si>
    <t>SCFOXY</t>
    <phoneticPr fontId="1" type="noConversion"/>
  </si>
  <si>
    <t>SCSPACE</t>
    <phoneticPr fontId="1" type="noConversion"/>
  </si>
  <si>
    <t>SCFOXY</t>
    <phoneticPr fontId="1" type="noConversion"/>
  </si>
  <si>
    <t>SEPIA CHOCO TORIC</t>
    <phoneticPr fontId="3" type="noConversion"/>
  </si>
  <si>
    <t>SCSPACE</t>
    <phoneticPr fontId="1" type="noConversion"/>
  </si>
  <si>
    <t>SCFOXY</t>
    <phoneticPr fontId="1" type="noConversion"/>
  </si>
  <si>
    <t>SNIPER</t>
    <phoneticPr fontId="1" type="noConversion"/>
  </si>
  <si>
    <t>POSTIT</t>
    <phoneticPr fontId="1" type="noConversion"/>
  </si>
  <si>
    <t>SONATA</t>
    <phoneticPr fontId="1" type="noConversion"/>
  </si>
  <si>
    <t>MELTY MIST</t>
    <phoneticPr fontId="3" type="noConversion"/>
  </si>
  <si>
    <t>SNIPER</t>
    <phoneticPr fontId="1" type="noConversion"/>
  </si>
  <si>
    <t>POSTIT</t>
    <phoneticPr fontId="1" type="noConversion"/>
  </si>
  <si>
    <t>SONATA</t>
    <phoneticPr fontId="1" type="noConversion"/>
  </si>
  <si>
    <t>MELTY MIST</t>
    <phoneticPr fontId="1" type="noConversion"/>
  </si>
  <si>
    <t>MELTY MIST</t>
    <phoneticPr fontId="1" type="noConversion"/>
  </si>
  <si>
    <t>SAKURA SMORE(M)</t>
    <phoneticPr fontId="3" type="noConversion"/>
  </si>
  <si>
    <t>SAKURA SMORE(M)</t>
    <phoneticPr fontId="1" type="noConversion"/>
  </si>
  <si>
    <t>SAKURA SMORE(M)</t>
    <phoneticPr fontId="1" type="noConversion"/>
  </si>
  <si>
    <t>SAKURA SMORE(M)</t>
    <phoneticPr fontId="1" type="noConversion"/>
  </si>
  <si>
    <t>UVMCHERRY</t>
    <phoneticPr fontId="1" type="noConversion"/>
  </si>
  <si>
    <t>UVMCHERRY</t>
    <phoneticPr fontId="1" type="noConversion"/>
  </si>
  <si>
    <t>TINT BROWN(PBT)</t>
    <phoneticPr fontId="1" type="noConversion"/>
  </si>
  <si>
    <t>DUSK BEIGE</t>
    <phoneticPr fontId="1" type="noConversion"/>
  </si>
  <si>
    <t>SHINY BROWN(D)</t>
    <phoneticPr fontId="3" type="noConversion"/>
  </si>
  <si>
    <t>PEACH CRUSH(PBT)</t>
    <phoneticPr fontId="1" type="noConversion"/>
  </si>
  <si>
    <t>DAZZLE GRAY(PBT)</t>
    <phoneticPr fontId="1" type="noConversion"/>
  </si>
  <si>
    <t>DBSATURN</t>
    <phoneticPr fontId="1" type="noConversion"/>
  </si>
  <si>
    <t>DBINCA</t>
    <phoneticPr fontId="1" type="noConversion"/>
  </si>
  <si>
    <t>DBINCA</t>
    <phoneticPr fontId="1" type="noConversion"/>
  </si>
  <si>
    <t>ROOF</t>
    <phoneticPr fontId="1" type="noConversion"/>
  </si>
  <si>
    <t>SUDAN</t>
    <phoneticPr fontId="1" type="noConversion"/>
  </si>
  <si>
    <t>PEONY</t>
    <phoneticPr fontId="1" type="noConversion"/>
  </si>
  <si>
    <t>DARK PEONY(M)</t>
    <phoneticPr fontId="3" type="noConversion"/>
  </si>
  <si>
    <t>DARK PEONY(M)</t>
    <phoneticPr fontId="1" type="noConversion"/>
  </si>
  <si>
    <t>ROOF</t>
    <phoneticPr fontId="1" type="noConversion"/>
  </si>
  <si>
    <t>SUDAN</t>
    <phoneticPr fontId="1" type="noConversion"/>
  </si>
  <si>
    <t>PEONY</t>
    <phoneticPr fontId="1" type="noConversion"/>
  </si>
  <si>
    <t>CREME</t>
    <phoneticPr fontId="1" type="noConversion"/>
  </si>
  <si>
    <t>CREME BROWN</t>
    <phoneticPr fontId="3" type="noConversion"/>
  </si>
  <si>
    <t>CAFE MOCHA</t>
    <phoneticPr fontId="1" type="noConversion"/>
  </si>
  <si>
    <t>CAFE MOCHA</t>
    <phoneticPr fontId="1" type="noConversion"/>
  </si>
  <si>
    <t>CAFE MOCHA</t>
    <phoneticPr fontId="1" type="noConversion"/>
  </si>
  <si>
    <t>CREME</t>
    <phoneticPr fontId="1" type="noConversion"/>
  </si>
  <si>
    <t>CREME</t>
    <phoneticPr fontId="1" type="noConversion"/>
  </si>
  <si>
    <t>CROFFLE</t>
    <phoneticPr fontId="1" type="noConversion"/>
  </si>
  <si>
    <t>CROFFLE</t>
    <phoneticPr fontId="1" type="noConversion"/>
  </si>
  <si>
    <t>CROFFLE</t>
    <phoneticPr fontId="1" type="noConversion"/>
  </si>
  <si>
    <t>SMOKY QUARTZ</t>
    <phoneticPr fontId="3" type="noConversion"/>
  </si>
  <si>
    <t>GARNET</t>
    <phoneticPr fontId="3" type="noConversion"/>
  </si>
  <si>
    <t>PENNY</t>
    <phoneticPr fontId="1" type="noConversion"/>
  </si>
  <si>
    <t>SEASHELL</t>
    <phoneticPr fontId="1" type="noConversion"/>
  </si>
  <si>
    <t>DIRT</t>
    <phoneticPr fontId="1" type="noConversion"/>
  </si>
  <si>
    <t>DBOATMEAL</t>
    <phoneticPr fontId="1" type="noConversion"/>
  </si>
  <si>
    <t>UVTEA</t>
    <phoneticPr fontId="1" type="noConversion"/>
  </si>
  <si>
    <t>INJEOLMI</t>
    <phoneticPr fontId="1" type="noConversion"/>
  </si>
  <si>
    <t>CAROB</t>
    <phoneticPr fontId="1" type="noConversion"/>
  </si>
  <si>
    <t>TWIN TOPAZ</t>
    <phoneticPr fontId="1" type="noConversion"/>
  </si>
  <si>
    <t>TWIN TOPAZ</t>
    <phoneticPr fontId="3" type="noConversion"/>
  </si>
  <si>
    <t>ONYX</t>
    <phoneticPr fontId="1" type="noConversion"/>
  </si>
  <si>
    <t>OPAL TORIC</t>
    <phoneticPr fontId="1" type="noConversion"/>
  </si>
  <si>
    <t>OPAL TORIC</t>
    <phoneticPr fontId="3" type="noConversion"/>
  </si>
  <si>
    <t>COTTON</t>
    <phoneticPr fontId="1" type="noConversion"/>
  </si>
  <si>
    <t>SAPPHIRE MOON</t>
    <phoneticPr fontId="3" type="noConversion"/>
  </si>
  <si>
    <t>ONYX</t>
    <phoneticPr fontId="1" type="noConversion"/>
  </si>
  <si>
    <t>COTTON</t>
    <phoneticPr fontId="1" type="noConversion"/>
  </si>
  <si>
    <t>DIRT</t>
    <phoneticPr fontId="1" type="noConversion"/>
  </si>
  <si>
    <t>INJEOLMI</t>
    <phoneticPr fontId="1" type="noConversion"/>
  </si>
  <si>
    <t>PENNY</t>
    <phoneticPr fontId="1" type="noConversion"/>
  </si>
  <si>
    <t>SEASHELL</t>
    <phoneticPr fontId="1" type="noConversion"/>
  </si>
  <si>
    <t>SULPHUR</t>
    <phoneticPr fontId="1" type="noConversion"/>
  </si>
  <si>
    <t>CEDAR</t>
    <phoneticPr fontId="1" type="noConversion"/>
  </si>
  <si>
    <t>BLONDE</t>
    <phoneticPr fontId="1" type="noConversion"/>
  </si>
  <si>
    <t>WORMHOLE</t>
    <phoneticPr fontId="1" type="noConversion"/>
  </si>
  <si>
    <t>TWIX</t>
    <phoneticPr fontId="1" type="noConversion"/>
  </si>
  <si>
    <t>TOPAZ MOON</t>
    <phoneticPr fontId="1" type="noConversion"/>
  </si>
  <si>
    <t>TOPAZ MOON</t>
    <phoneticPr fontId="1" type="noConversion"/>
  </si>
  <si>
    <t>BLONDE</t>
    <phoneticPr fontId="1" type="noConversion"/>
  </si>
  <si>
    <t>AMBER MOON</t>
    <phoneticPr fontId="1" type="noConversion"/>
  </si>
  <si>
    <t>WORMHOLE</t>
    <phoneticPr fontId="1" type="noConversion"/>
  </si>
  <si>
    <t>TWIX</t>
    <phoneticPr fontId="1" type="noConversion"/>
  </si>
  <si>
    <t>상해법인</t>
    <phoneticPr fontId="1" type="noConversion"/>
  </si>
  <si>
    <t>TOPAZ MOON</t>
    <phoneticPr fontId="3" type="noConversion"/>
  </si>
  <si>
    <t>AMBER MOON</t>
    <phoneticPr fontId="3" type="noConversion"/>
  </si>
  <si>
    <t>CEDAR</t>
    <phoneticPr fontId="1" type="noConversion"/>
  </si>
  <si>
    <t>BLONDE</t>
    <phoneticPr fontId="1" type="noConversion"/>
  </si>
  <si>
    <t>WORMHOLE</t>
    <phoneticPr fontId="1" type="noConversion"/>
  </si>
  <si>
    <t>TWIX</t>
    <phoneticPr fontId="1" type="noConversion"/>
  </si>
  <si>
    <t>JEWEL GOLD</t>
    <phoneticPr fontId="3" type="noConversion"/>
  </si>
  <si>
    <t>ALLURE GRAY</t>
    <phoneticPr fontId="3" type="noConversion"/>
  </si>
  <si>
    <t>ALLURE HAZEL</t>
    <phoneticPr fontId="3" type="noConversion"/>
  </si>
  <si>
    <t>SUNSTONE MOON</t>
    <phoneticPr fontId="3" type="noConversion"/>
  </si>
  <si>
    <t>EMEARALD MOON</t>
    <phoneticPr fontId="3" type="noConversion"/>
  </si>
  <si>
    <t>THOR</t>
    <phoneticPr fontId="1" type="noConversion"/>
  </si>
  <si>
    <t>VALKYRIE</t>
    <phoneticPr fontId="1" type="noConversion"/>
  </si>
  <si>
    <t>JANE</t>
    <phoneticPr fontId="1" type="noConversion"/>
  </si>
  <si>
    <t>ROOSTER</t>
    <phoneticPr fontId="1" type="noConversion"/>
  </si>
  <si>
    <t>MAVERICK</t>
    <phoneticPr fontId="1" type="noConversion"/>
  </si>
  <si>
    <t>JEWEL Black</t>
    <phoneticPr fontId="1" type="noConversion"/>
  </si>
  <si>
    <t>PEARL MOON</t>
    <phoneticPr fontId="3" type="noConversion"/>
  </si>
  <si>
    <t>ELEGANT</t>
    <phoneticPr fontId="1" type="noConversion"/>
  </si>
  <si>
    <t>AFFO</t>
    <phoneticPr fontId="1" type="noConversion"/>
  </si>
  <si>
    <t>GATO</t>
    <phoneticPr fontId="1" type="noConversion"/>
  </si>
  <si>
    <t>AFFO</t>
    <phoneticPr fontId="1" type="noConversion"/>
  </si>
  <si>
    <t>GATO</t>
    <phoneticPr fontId="1" type="noConversion"/>
  </si>
  <si>
    <t>COFFEE JELLY</t>
    <phoneticPr fontId="3" type="noConversion"/>
  </si>
  <si>
    <t>SHEPHERD</t>
    <phoneticPr fontId="1" type="noConversion"/>
  </si>
  <si>
    <t>RETRIEVER</t>
    <phoneticPr fontId="1" type="noConversion"/>
  </si>
  <si>
    <t>DOBERMANN</t>
    <phoneticPr fontId="1" type="noConversion"/>
  </si>
  <si>
    <t>SHEPHERD</t>
    <phoneticPr fontId="1" type="noConversion"/>
  </si>
  <si>
    <t>RETRIEVER</t>
    <phoneticPr fontId="1" type="noConversion"/>
  </si>
  <si>
    <t>DAZZLE GRAY</t>
    <phoneticPr fontId="1" type="noConversion"/>
  </si>
  <si>
    <t>MELON PAN</t>
    <phoneticPr fontId="3" type="noConversion"/>
  </si>
  <si>
    <t>MUSCAT</t>
    <phoneticPr fontId="1" type="noConversion"/>
  </si>
  <si>
    <t>MELON PAN</t>
    <phoneticPr fontId="1" type="noConversion"/>
  </si>
  <si>
    <t>MUSCAT</t>
    <phoneticPr fontId="1" type="noConversion"/>
  </si>
  <si>
    <t>MAGURE</t>
    <phoneticPr fontId="1" type="noConversion"/>
  </si>
  <si>
    <t>GARFIELD</t>
    <phoneticPr fontId="1" type="noConversion"/>
  </si>
  <si>
    <t>HOLLAND</t>
    <phoneticPr fontId="1" type="noConversion"/>
  </si>
  <si>
    <t>MAGURE</t>
    <phoneticPr fontId="1" type="noConversion"/>
  </si>
  <si>
    <t>ZUNDA MOCHI</t>
    <phoneticPr fontId="1" type="noConversion"/>
  </si>
  <si>
    <t>MAGURE</t>
    <phoneticPr fontId="1" type="noConversion"/>
  </si>
  <si>
    <t>GARFIELD</t>
    <phoneticPr fontId="1" type="noConversion"/>
  </si>
  <si>
    <t>HOLLAND</t>
    <phoneticPr fontId="1" type="noConversion"/>
  </si>
  <si>
    <t>ZUNDA MOCHI</t>
    <phoneticPr fontId="3" type="noConversion"/>
  </si>
  <si>
    <t>KYOCHON</t>
    <phoneticPr fontId="1" type="noConversion"/>
  </si>
  <si>
    <t>DBGOOBNE</t>
    <phoneticPr fontId="1" type="noConversion"/>
  </si>
  <si>
    <t>DBPURADAK</t>
    <phoneticPr fontId="1" type="noConversion"/>
  </si>
  <si>
    <t>CRÈME BROWN</t>
    <phoneticPr fontId="1" type="noConversion"/>
  </si>
  <si>
    <t>DANMUZI</t>
    <phoneticPr fontId="1" type="noConversion"/>
  </si>
  <si>
    <t>ZHAMPONG</t>
    <phoneticPr fontId="1" type="noConversion"/>
  </si>
  <si>
    <t>ZHAJIANG</t>
    <phoneticPr fontId="1" type="noConversion"/>
  </si>
  <si>
    <t>PINK CHOC</t>
    <phoneticPr fontId="3" type="noConversion"/>
  </si>
  <si>
    <t>DANMUZI</t>
    <phoneticPr fontId="1" type="noConversion"/>
  </si>
  <si>
    <t>ZHAJIANG</t>
    <phoneticPr fontId="1" type="noConversion"/>
  </si>
  <si>
    <t>ZHAMPONG</t>
    <phoneticPr fontId="1" type="noConversion"/>
  </si>
  <si>
    <t>ZHAJIANG</t>
    <phoneticPr fontId="1" type="noConversion"/>
  </si>
  <si>
    <t>PINK CHOC</t>
    <phoneticPr fontId="1" type="noConversion"/>
  </si>
  <si>
    <t>MIDNIGHT</t>
    <phoneticPr fontId="1" type="noConversion"/>
  </si>
  <si>
    <t>DANMUZI</t>
    <phoneticPr fontId="1" type="noConversion"/>
  </si>
  <si>
    <t>DEMITASSE</t>
    <phoneticPr fontId="1" type="noConversion"/>
  </si>
  <si>
    <t>ANW DUSK BROWN</t>
    <phoneticPr fontId="3" type="noConversion"/>
  </si>
  <si>
    <t>VANTA</t>
    <phoneticPr fontId="1" type="noConversion"/>
  </si>
  <si>
    <t>DBARSON</t>
    <phoneticPr fontId="1" type="noConversion"/>
  </si>
  <si>
    <t>DBWALL</t>
    <phoneticPr fontId="1" type="noConversion"/>
  </si>
  <si>
    <t xml:space="preserve"> </t>
    <phoneticPr fontId="1" type="noConversion"/>
  </si>
  <si>
    <t>JAZZ BLACK</t>
    <phoneticPr fontId="1" type="noConversion"/>
  </si>
  <si>
    <t>2번 롤밀</t>
    <phoneticPr fontId="1" type="noConversion"/>
  </si>
  <si>
    <t>platinum GRAY(B)</t>
    <phoneticPr fontId="1" type="noConversion"/>
  </si>
  <si>
    <t>platinum GRAY(B)</t>
    <phoneticPr fontId="1" type="noConversion"/>
  </si>
  <si>
    <t>ASH BROWN(S)</t>
    <phoneticPr fontId="1" type="noConversion"/>
  </si>
  <si>
    <t>ASH BROWN(S)</t>
    <phoneticPr fontId="1" type="noConversion"/>
  </si>
  <si>
    <t>ASH BROWN(S)</t>
    <phoneticPr fontId="1" type="noConversion"/>
  </si>
  <si>
    <t>ASH BROWN(S)</t>
    <phoneticPr fontId="3" type="noConversion"/>
  </si>
  <si>
    <t>GREGE GRAY</t>
    <phoneticPr fontId="3" type="noConversion"/>
  </si>
  <si>
    <t>SEASHELL</t>
  </si>
  <si>
    <t>BELLA</t>
    <phoneticPr fontId="1" type="noConversion"/>
  </si>
  <si>
    <t>LENS ME</t>
    <phoneticPr fontId="1" type="noConversion"/>
  </si>
  <si>
    <t>LENS TOWN</t>
    <phoneticPr fontId="1" type="noConversion"/>
  </si>
  <si>
    <t>FROMEYES</t>
    <phoneticPr fontId="1" type="noConversion"/>
  </si>
  <si>
    <t>ALCON</t>
    <phoneticPr fontId="1" type="noConversion"/>
  </si>
  <si>
    <t>Sincere</t>
    <phoneticPr fontId="1" type="noConversion"/>
  </si>
  <si>
    <t>Vision Boutique</t>
    <phoneticPr fontId="1" type="noConversion"/>
  </si>
  <si>
    <t>ANW</t>
    <phoneticPr fontId="1" type="noConversion"/>
  </si>
  <si>
    <t>UVMCHERRY</t>
    <phoneticPr fontId="1" type="noConversion"/>
  </si>
  <si>
    <t>GREGE QUARTZ</t>
    <phoneticPr fontId="1" type="noConversion"/>
  </si>
  <si>
    <t>CAPREOLUS</t>
    <phoneticPr fontId="1" type="noConversion"/>
  </si>
  <si>
    <t>ARMENIACA</t>
    <phoneticPr fontId="1" type="noConversion"/>
  </si>
  <si>
    <t>CAPREOLUS</t>
    <phoneticPr fontId="1" type="noConversion"/>
  </si>
  <si>
    <t>Churun chocofrappe</t>
    <phoneticPr fontId="3" type="noConversion"/>
  </si>
  <si>
    <t>Churun chocofrappe</t>
    <phoneticPr fontId="1" type="noConversion"/>
  </si>
  <si>
    <t>KALE</t>
    <phoneticPr fontId="1" type="noConversion"/>
  </si>
  <si>
    <t>AMBER</t>
    <phoneticPr fontId="1" type="noConversion"/>
  </si>
  <si>
    <t>KALE</t>
    <phoneticPr fontId="1" type="noConversion"/>
  </si>
  <si>
    <t>AMBER</t>
    <phoneticPr fontId="1" type="noConversion"/>
  </si>
  <si>
    <t>AMBER</t>
    <phoneticPr fontId="1" type="noConversion"/>
  </si>
  <si>
    <t>KALE</t>
    <phoneticPr fontId="1" type="noConversion"/>
  </si>
  <si>
    <t>Kyurukyuru
darkmocha</t>
    <phoneticPr fontId="3" type="noConversion"/>
  </si>
  <si>
    <t>COLA</t>
    <phoneticPr fontId="1" type="noConversion"/>
  </si>
  <si>
    <t>ALPACA</t>
    <phoneticPr fontId="1" type="noConversion"/>
  </si>
  <si>
    <t>ALPACA</t>
    <phoneticPr fontId="1" type="noConversion"/>
  </si>
  <si>
    <t>COLA</t>
    <phoneticPr fontId="1" type="noConversion"/>
  </si>
  <si>
    <t>ALPACA</t>
    <phoneticPr fontId="1" type="noConversion"/>
  </si>
  <si>
    <t>SUGAR MINT</t>
    <phoneticPr fontId="1" type="noConversion"/>
  </si>
  <si>
    <t>SABLE</t>
    <phoneticPr fontId="1" type="noConversion"/>
  </si>
  <si>
    <t>VALKYRIE</t>
    <phoneticPr fontId="1" type="noConversion"/>
  </si>
  <si>
    <t>JANE</t>
    <phoneticPr fontId="1" type="noConversion"/>
  </si>
  <si>
    <t>CAMPANULA</t>
    <phoneticPr fontId="1" type="noConversion"/>
  </si>
  <si>
    <t>CHOCO</t>
    <phoneticPr fontId="1" type="noConversion"/>
  </si>
  <si>
    <t>아이리스</t>
    <phoneticPr fontId="3" type="noConversion"/>
  </si>
  <si>
    <t>피아</t>
    <phoneticPr fontId="3" type="noConversion"/>
  </si>
  <si>
    <t>벨라</t>
    <phoneticPr fontId="3" type="noConversion"/>
  </si>
  <si>
    <t>렌즈미</t>
    <phoneticPr fontId="3" type="noConversion"/>
  </si>
  <si>
    <t>렌즈타운</t>
    <phoneticPr fontId="3" type="noConversion"/>
  </si>
  <si>
    <t>프롬아이즈</t>
    <phoneticPr fontId="3" type="noConversion"/>
  </si>
  <si>
    <t>프롬아이즈</t>
    <phoneticPr fontId="3" type="noConversion"/>
  </si>
  <si>
    <t>호야</t>
    <phoneticPr fontId="3" type="noConversion"/>
  </si>
  <si>
    <t>알콘</t>
    <phoneticPr fontId="3" type="noConversion"/>
  </si>
  <si>
    <t>신시아</t>
    <phoneticPr fontId="3" type="noConversion"/>
  </si>
  <si>
    <t>신시아</t>
    <phoneticPr fontId="3" type="noConversion"/>
  </si>
  <si>
    <t>피아  M</t>
    <phoneticPr fontId="3" type="noConversion"/>
  </si>
  <si>
    <t>부티크</t>
    <phoneticPr fontId="3" type="noConversion"/>
  </si>
  <si>
    <t>포인룩</t>
    <phoneticPr fontId="3" type="noConversion"/>
  </si>
  <si>
    <t>소로티카</t>
    <phoneticPr fontId="3" type="noConversion"/>
  </si>
  <si>
    <t>O2O2</t>
    <phoneticPr fontId="3" type="noConversion"/>
  </si>
  <si>
    <t>아이큐</t>
    <phoneticPr fontId="3" type="noConversion"/>
  </si>
  <si>
    <t>아시아 네트윅스</t>
    <phoneticPr fontId="3" type="noConversion"/>
  </si>
  <si>
    <t>기타</t>
    <phoneticPr fontId="3" type="noConversion"/>
  </si>
  <si>
    <t>하파크리스틴</t>
    <phoneticPr fontId="3" type="noConversion"/>
  </si>
  <si>
    <t>로즈홀딩</t>
    <phoneticPr fontId="3" type="noConversion"/>
  </si>
  <si>
    <t>다비치</t>
    <phoneticPr fontId="3" type="noConversion"/>
  </si>
  <si>
    <t>셀레나</t>
    <phoneticPr fontId="3" type="noConversion"/>
  </si>
  <si>
    <t>상해법인</t>
    <phoneticPr fontId="3" type="noConversion"/>
  </si>
  <si>
    <t>JUJUBE</t>
    <phoneticPr fontId="1" type="noConversion"/>
  </si>
  <si>
    <t>PERU</t>
    <phoneticPr fontId="1" type="noConversion"/>
  </si>
  <si>
    <t>Fuwafuwa 
cappuccino</t>
    <phoneticPr fontId="3" type="noConversion"/>
  </si>
  <si>
    <t>JUJUBE</t>
    <phoneticPr fontId="1" type="noConversion"/>
  </si>
  <si>
    <t>PERU</t>
    <phoneticPr fontId="1" type="noConversion"/>
  </si>
  <si>
    <t>JUJUBE</t>
    <phoneticPr fontId="1" type="noConversion"/>
  </si>
  <si>
    <t>PERU</t>
    <phoneticPr fontId="1" type="noConversion"/>
  </si>
  <si>
    <t>Pururun Sodafloat</t>
    <phoneticPr fontId="3" type="noConversion"/>
  </si>
  <si>
    <t>TAR</t>
    <phoneticPr fontId="1" type="noConversion"/>
  </si>
  <si>
    <t>LOBSTER</t>
    <phoneticPr fontId="1" type="noConversion"/>
  </si>
  <si>
    <t>SNORKEL</t>
    <phoneticPr fontId="1" type="noConversion"/>
  </si>
  <si>
    <t>TAR</t>
    <phoneticPr fontId="1" type="noConversion"/>
  </si>
  <si>
    <t>SNORKEL</t>
    <phoneticPr fontId="1" type="noConversion"/>
  </si>
  <si>
    <t>SNORKEL</t>
    <phoneticPr fontId="1" type="noConversion"/>
  </si>
  <si>
    <t/>
  </si>
  <si>
    <t>6호기</t>
  </si>
  <si>
    <t>ARMENIACA</t>
  </si>
  <si>
    <t>3호기</t>
  </si>
  <si>
    <t>CAPREOLUS</t>
  </si>
  <si>
    <t>4호기</t>
  </si>
  <si>
    <t>SNORKEL</t>
  </si>
  <si>
    <t>LOBSTER</t>
  </si>
  <si>
    <t>TAR</t>
  </si>
  <si>
    <t>2호기</t>
  </si>
  <si>
    <t>PERU</t>
  </si>
  <si>
    <t>JUJUBE</t>
  </si>
  <si>
    <t>ALPACA</t>
  </si>
  <si>
    <t>COLA</t>
  </si>
  <si>
    <t>DBWALL</t>
  </si>
  <si>
    <t>DBARSON</t>
  </si>
  <si>
    <t>DBPURADAK</t>
  </si>
  <si>
    <t>DBGOOBNE</t>
  </si>
  <si>
    <t>1호기</t>
  </si>
  <si>
    <t>KYOCHON</t>
  </si>
  <si>
    <t>ZHAMPONG</t>
  </si>
  <si>
    <t>ZHAJIANG</t>
  </si>
  <si>
    <t>DANMUZI</t>
  </si>
  <si>
    <t>HOLLAND</t>
  </si>
  <si>
    <t>GARFIELD</t>
  </si>
  <si>
    <t>MAGURE</t>
  </si>
  <si>
    <t>MUSCAT</t>
  </si>
  <si>
    <t>DOBERMANN</t>
  </si>
  <si>
    <t>RETRIEVER</t>
  </si>
  <si>
    <t>SHEPHERD</t>
  </si>
  <si>
    <t>ELEGANT</t>
  </si>
  <si>
    <t>DBPLANET</t>
  </si>
  <si>
    <t>AFFO</t>
  </si>
  <si>
    <t>GATO</t>
  </si>
  <si>
    <t>MAVERICK</t>
  </si>
  <si>
    <t>JANE</t>
  </si>
  <si>
    <t>VALKYRIE</t>
  </si>
  <si>
    <t>THOR</t>
  </si>
  <si>
    <t>ROOSTER</t>
  </si>
  <si>
    <t>TWIX</t>
  </si>
  <si>
    <t>WORMHOLE</t>
  </si>
  <si>
    <t>BLONDE</t>
  </si>
  <si>
    <t>CEDAR</t>
  </si>
  <si>
    <t>DBKALE</t>
  </si>
  <si>
    <t>COTTON</t>
  </si>
  <si>
    <t>ONYX</t>
  </si>
  <si>
    <t>INJEOLMI</t>
  </si>
  <si>
    <t>UVTEA</t>
  </si>
  <si>
    <t>DBOATMEAL</t>
  </si>
  <si>
    <t>UVOPAL</t>
  </si>
  <si>
    <t>PENNY</t>
  </si>
  <si>
    <t>CROFFLE</t>
  </si>
  <si>
    <t>PEONY</t>
  </si>
  <si>
    <t>SUDAN</t>
  </si>
  <si>
    <t>ROOF</t>
  </si>
  <si>
    <t>DBKUMQUAT</t>
  </si>
  <si>
    <t>UVMCHERRY</t>
  </si>
  <si>
    <t>DBFAWN</t>
  </si>
  <si>
    <t>DBMUD</t>
  </si>
  <si>
    <t>KUMQUAT</t>
  </si>
  <si>
    <t>UVCLEAR</t>
  </si>
  <si>
    <t>SONATA</t>
  </si>
  <si>
    <t>POSTIT</t>
  </si>
  <si>
    <t>SNIPER</t>
  </si>
  <si>
    <t>SCFOXY</t>
  </si>
  <si>
    <t>SCSPACE</t>
  </si>
  <si>
    <t>MECCA</t>
  </si>
  <si>
    <t>INCA</t>
  </si>
  <si>
    <t>FRIAR</t>
  </si>
  <si>
    <t>PHOENIX</t>
  </si>
  <si>
    <t>HAIR</t>
  </si>
  <si>
    <t>BAKE</t>
  </si>
  <si>
    <t>CASPER</t>
  </si>
  <si>
    <t>VIVID</t>
  </si>
  <si>
    <t>POT</t>
  </si>
  <si>
    <t>SOIL</t>
  </si>
  <si>
    <t>MAGPIE</t>
  </si>
  <si>
    <t>BISTRE</t>
  </si>
  <si>
    <t>ALESAN</t>
  </si>
  <si>
    <t>PALOMA</t>
  </si>
  <si>
    <t>SCBRUNETTE</t>
  </si>
  <si>
    <t>PISTACHIO</t>
  </si>
  <si>
    <t>TUBE</t>
  </si>
  <si>
    <t>DAWN</t>
  </si>
  <si>
    <t>BAG</t>
  </si>
  <si>
    <t>ANDORRA</t>
  </si>
  <si>
    <t>MING</t>
  </si>
  <si>
    <t>TRELLIS</t>
  </si>
  <si>
    <t>DIVER</t>
  </si>
  <si>
    <t>SCTAWNY</t>
  </si>
  <si>
    <t>SCMINK</t>
  </si>
  <si>
    <t>SCROYAL</t>
  </si>
  <si>
    <t>DUBARRY</t>
  </si>
  <si>
    <t>NOIR</t>
  </si>
  <si>
    <t>SCTOASTE</t>
  </si>
  <si>
    <t>SCNOIR</t>
  </si>
  <si>
    <t>TEDDY</t>
  </si>
  <si>
    <t>TEAK</t>
  </si>
  <si>
    <t>PALM</t>
  </si>
  <si>
    <t>LARK</t>
  </si>
  <si>
    <t>SCSAND</t>
  </si>
  <si>
    <t>SCBULL</t>
  </si>
  <si>
    <t>TIMBER</t>
  </si>
  <si>
    <t>AIR</t>
  </si>
  <si>
    <t>MELLOW</t>
  </si>
  <si>
    <t>ASH</t>
  </si>
  <si>
    <t>DBSEPIA</t>
  </si>
  <si>
    <t>DBSAND</t>
  </si>
  <si>
    <t>DBOLIVE</t>
  </si>
  <si>
    <t>TORTOISE</t>
  </si>
  <si>
    <t>LYELLOW</t>
  </si>
  <si>
    <t>CUBAN</t>
  </si>
  <si>
    <t>ANGORA</t>
  </si>
  <si>
    <t>DBJAZZ</t>
  </si>
  <si>
    <t>DBNUDE</t>
  </si>
  <si>
    <t>OYSTER</t>
  </si>
  <si>
    <t>MOTH</t>
  </si>
  <si>
    <t>DEEP</t>
  </si>
  <si>
    <t>PICANTE</t>
  </si>
  <si>
    <t>DBCROISSANT</t>
  </si>
  <si>
    <t>PJELLY</t>
  </si>
  <si>
    <t>DBLATTE</t>
  </si>
  <si>
    <t>DBCHOCO</t>
  </si>
  <si>
    <t>DBMARRON</t>
  </si>
  <si>
    <t>DBCANDY</t>
  </si>
  <si>
    <t>DBDENIM</t>
  </si>
  <si>
    <t>DBCLOUD</t>
  </si>
  <si>
    <t>DBRUST</t>
  </si>
  <si>
    <t>DBBEAN</t>
  </si>
  <si>
    <t>DBVENUS</t>
  </si>
  <si>
    <t>DBBELT</t>
  </si>
  <si>
    <t>PVENUS</t>
  </si>
  <si>
    <t>BEACH</t>
  </si>
  <si>
    <t>HARBOR</t>
  </si>
  <si>
    <t>SAGE</t>
  </si>
  <si>
    <t>UVGLOW</t>
  </si>
  <si>
    <t>UVASPEN</t>
  </si>
  <si>
    <t>AZTEC</t>
  </si>
  <si>
    <t>SHEEP</t>
  </si>
  <si>
    <t>RAISIN</t>
  </si>
  <si>
    <t>LIMO</t>
  </si>
  <si>
    <t>BURRO</t>
  </si>
  <si>
    <t>CUMIN</t>
  </si>
  <si>
    <t>CARMINE</t>
  </si>
  <si>
    <t>CARNATION</t>
  </si>
  <si>
    <t>CRESS</t>
  </si>
  <si>
    <t>GAZELLE</t>
  </si>
  <si>
    <t>PEYOTE</t>
  </si>
  <si>
    <t>RATTAN</t>
  </si>
  <si>
    <t>PALE</t>
  </si>
  <si>
    <t>RAFFIA</t>
  </si>
  <si>
    <t>PAMPAS</t>
  </si>
  <si>
    <t>DENIM</t>
  </si>
  <si>
    <t>MSILVER</t>
  </si>
  <si>
    <t>TINSEL</t>
  </si>
  <si>
    <t>JADE</t>
  </si>
  <si>
    <t>MGOLD</t>
  </si>
  <si>
    <t>CAMPANULA</t>
  </si>
  <si>
    <t>IMPALA</t>
  </si>
  <si>
    <t>RABBIT</t>
  </si>
  <si>
    <t>NUTMEG</t>
  </si>
  <si>
    <t>ANTIQUE</t>
  </si>
  <si>
    <t>RUBY</t>
  </si>
  <si>
    <t>CRUSH</t>
  </si>
  <si>
    <t>EXCALIBUR</t>
  </si>
  <si>
    <t>MERRY</t>
  </si>
  <si>
    <t>TIARA</t>
  </si>
  <si>
    <t>FOXY</t>
  </si>
  <si>
    <t>PATINA</t>
  </si>
  <si>
    <t>VETIVER</t>
  </si>
  <si>
    <t>TAUPE</t>
  </si>
  <si>
    <t>CMBRICK</t>
  </si>
  <si>
    <t>GLOSS</t>
  </si>
  <si>
    <t>WINK</t>
  </si>
  <si>
    <t>SCORANGE</t>
  </si>
  <si>
    <t>SCKHAKI</t>
  </si>
  <si>
    <t>SCHAZEL</t>
  </si>
  <si>
    <t>SCROSE</t>
  </si>
  <si>
    <t>SCNAVY</t>
  </si>
  <si>
    <t>SCBLACK</t>
  </si>
  <si>
    <t>LIZARD</t>
  </si>
  <si>
    <t>CREME</t>
  </si>
  <si>
    <t>DEMITASSE</t>
  </si>
  <si>
    <t>DRAB</t>
  </si>
  <si>
    <t>DUSK</t>
  </si>
  <si>
    <t>PHEASANT</t>
  </si>
  <si>
    <t>PETUNIA</t>
  </si>
  <si>
    <t>SWEET</t>
  </si>
  <si>
    <t>MAPLE</t>
  </si>
  <si>
    <t>BURNT</t>
  </si>
  <si>
    <t>HEMP</t>
  </si>
  <si>
    <t>COWHIDE</t>
  </si>
  <si>
    <t>PIRATE</t>
  </si>
  <si>
    <t>PARTRIDGE</t>
  </si>
  <si>
    <t>PARSNIP</t>
  </si>
  <si>
    <t>RADISH</t>
  </si>
  <si>
    <t>RUTABAGA</t>
  </si>
  <si>
    <t>TENDER</t>
  </si>
  <si>
    <t>CREPE</t>
  </si>
  <si>
    <t>CHILI</t>
  </si>
  <si>
    <t>PELICAN</t>
  </si>
  <si>
    <t>DONUT</t>
  </si>
  <si>
    <t>JELLY</t>
  </si>
  <si>
    <t>OMBRE</t>
  </si>
  <si>
    <t>KITTEN</t>
  </si>
  <si>
    <t>BPGOLD</t>
  </si>
  <si>
    <t>SPGREEN</t>
  </si>
  <si>
    <t>SPGOLD</t>
  </si>
  <si>
    <t>PTSILVER</t>
  </si>
  <si>
    <t>SKRED</t>
  </si>
  <si>
    <t>SKGOLD</t>
  </si>
  <si>
    <t>FONDUE</t>
  </si>
  <si>
    <t>SEQUOIA</t>
  </si>
  <si>
    <t>SOUFFLE</t>
  </si>
  <si>
    <t>SIERRA</t>
  </si>
  <si>
    <t>HUSKY</t>
  </si>
  <si>
    <t>WREN</t>
  </si>
  <si>
    <t>ROUGE</t>
  </si>
  <si>
    <t>DAFFODIL</t>
  </si>
  <si>
    <t>HENNA</t>
  </si>
  <si>
    <t>INDIGO</t>
  </si>
  <si>
    <t>CASTLE</t>
  </si>
  <si>
    <t>SULPHUR</t>
  </si>
  <si>
    <t>ACID</t>
  </si>
  <si>
    <t>YAM</t>
  </si>
  <si>
    <t>SUNNY</t>
  </si>
  <si>
    <t>CLAY</t>
  </si>
  <si>
    <t>ANCHOR</t>
  </si>
  <si>
    <t>ACACIA</t>
  </si>
  <si>
    <t>CHUTNEY</t>
  </si>
  <si>
    <t>ANTELOPE</t>
  </si>
  <si>
    <t>ZINNIA</t>
  </si>
  <si>
    <t>HORIZON</t>
  </si>
  <si>
    <t>BASIL</t>
  </si>
  <si>
    <t>BELUGA</t>
  </si>
  <si>
    <t>NARCISSUS</t>
  </si>
  <si>
    <t>FIERY</t>
  </si>
  <si>
    <t>SHITAKE</t>
  </si>
  <si>
    <t>CMGRAPHITE</t>
  </si>
  <si>
    <t>PUMICE</t>
  </si>
  <si>
    <t>CURRY</t>
  </si>
  <si>
    <t>STUCCO</t>
  </si>
  <si>
    <t>OCHRE</t>
  </si>
  <si>
    <t>BRAN</t>
  </si>
  <si>
    <t>RAWHIDE</t>
  </si>
  <si>
    <t>BULL</t>
  </si>
  <si>
    <t>GARGOYLE</t>
  </si>
  <si>
    <t>POPSICLE</t>
  </si>
  <si>
    <t>CINDER</t>
  </si>
  <si>
    <t>CASHEW</t>
  </si>
  <si>
    <t>CLOVE</t>
  </si>
  <si>
    <t>CMLUXE</t>
  </si>
  <si>
    <t>SCBISQUE</t>
  </si>
  <si>
    <t>SCSHALE</t>
  </si>
  <si>
    <t>SCMUSHROOM</t>
  </si>
  <si>
    <t>SCVAMPIRE</t>
  </si>
  <si>
    <t>SCSOUL</t>
  </si>
  <si>
    <t>SCHOLE</t>
  </si>
  <si>
    <t>PEPPERMINT</t>
  </si>
  <si>
    <t>BAYOU</t>
  </si>
  <si>
    <t>OTTER</t>
  </si>
  <si>
    <t>BRACKEN</t>
  </si>
  <si>
    <t>ABYSS</t>
  </si>
  <si>
    <t>PANSY</t>
  </si>
  <si>
    <t>TARMAC</t>
  </si>
  <si>
    <t>CMSOUL</t>
  </si>
  <si>
    <t>SQUASH</t>
  </si>
  <si>
    <t>PORPOISE</t>
  </si>
  <si>
    <t>DIJON</t>
  </si>
  <si>
    <t>TTOPAZ</t>
  </si>
  <si>
    <t>TRAVEN</t>
  </si>
  <si>
    <t>SAUTERNE</t>
  </si>
  <si>
    <t>BLOSSOM</t>
  </si>
  <si>
    <t>SURF</t>
  </si>
  <si>
    <t>LUNAR</t>
  </si>
  <si>
    <t>SCGRAY</t>
  </si>
  <si>
    <t>SCPINK</t>
  </si>
  <si>
    <t>SCOLIVE</t>
  </si>
  <si>
    <t>SCYELLOW</t>
  </si>
  <si>
    <t>SCSYRUP</t>
  </si>
  <si>
    <t>SCCHOCO</t>
  </si>
  <si>
    <t>SCIRIDIUM</t>
  </si>
  <si>
    <t>SCDARK</t>
  </si>
  <si>
    <t>SCTEN</t>
  </si>
  <si>
    <t>SCJAZZ</t>
  </si>
  <si>
    <t>SAFFRON</t>
  </si>
  <si>
    <t>CHEDDAR</t>
  </si>
  <si>
    <t>GERANIUM</t>
  </si>
  <si>
    <t>TAFFY</t>
  </si>
  <si>
    <t>CHAMOIS</t>
  </si>
  <si>
    <t>AMAZONIA</t>
  </si>
  <si>
    <t>AUTUMN</t>
  </si>
  <si>
    <t>ROAST</t>
  </si>
  <si>
    <t>MWIND</t>
  </si>
  <si>
    <t>MVERMILION</t>
  </si>
  <si>
    <t>UVDOLPHIN</t>
  </si>
  <si>
    <t>UVOAK</t>
  </si>
  <si>
    <t>MBISCUIT</t>
  </si>
  <si>
    <t>NOUGAT</t>
  </si>
  <si>
    <t>BISCUIT</t>
  </si>
  <si>
    <t>MIFFY</t>
  </si>
  <si>
    <t>CAPPUCCINO</t>
  </si>
  <si>
    <t>WIND</t>
  </si>
  <si>
    <t>VERMILION</t>
  </si>
  <si>
    <t>MOON</t>
  </si>
  <si>
    <t>GULL</t>
  </si>
  <si>
    <t>PEWTER</t>
  </si>
  <si>
    <t>MOAK</t>
  </si>
  <si>
    <t>UVCARMINE</t>
  </si>
  <si>
    <t>UVCHEESE</t>
  </si>
  <si>
    <t>SANGRIA</t>
  </si>
  <si>
    <t>UVDEER</t>
  </si>
  <si>
    <t>SUNGLOW</t>
  </si>
  <si>
    <t>JAFFA</t>
  </si>
  <si>
    <t>TOBACCO</t>
  </si>
  <si>
    <t>HYACINTH</t>
  </si>
  <si>
    <t>GOAT</t>
  </si>
  <si>
    <t>VINTAGE</t>
  </si>
  <si>
    <t>HORSE</t>
  </si>
  <si>
    <t>DANDELION</t>
  </si>
  <si>
    <t>MARBLE</t>
  </si>
  <si>
    <t>NECTARINE</t>
  </si>
  <si>
    <t>MARIGOLD</t>
  </si>
  <si>
    <t>HOJICHA</t>
  </si>
  <si>
    <t>CRYSTAL</t>
  </si>
  <si>
    <t>GOURD</t>
  </si>
  <si>
    <t>ANTHRACITE</t>
  </si>
  <si>
    <t>CHIPMUNK</t>
  </si>
  <si>
    <t>JAVA</t>
  </si>
  <si>
    <t>CITRINE</t>
  </si>
  <si>
    <t>MARMALADE</t>
  </si>
  <si>
    <t>TREE</t>
  </si>
  <si>
    <t>CUTLASSFISH</t>
  </si>
  <si>
    <t>POOH</t>
  </si>
  <si>
    <t>EEL</t>
  </si>
  <si>
    <t>MEERKAT</t>
  </si>
  <si>
    <t>ORCHID</t>
  </si>
  <si>
    <t>BISQUE</t>
  </si>
  <si>
    <t>AMETHYST</t>
  </si>
  <si>
    <t>GREGE</t>
  </si>
  <si>
    <t>MCORK</t>
  </si>
  <si>
    <t>MCHERRY</t>
  </si>
  <si>
    <t>LACOSTE</t>
  </si>
  <si>
    <t>PRADA</t>
  </si>
  <si>
    <t>PURPLE</t>
  </si>
  <si>
    <t>MISTY</t>
  </si>
  <si>
    <t>MADDER</t>
  </si>
  <si>
    <t>RUM</t>
  </si>
  <si>
    <t>CAVIAR</t>
  </si>
  <si>
    <t>GARLIC</t>
  </si>
  <si>
    <t>SPINACH</t>
  </si>
  <si>
    <t>KODIAK</t>
  </si>
  <si>
    <t>CEMENT</t>
  </si>
  <si>
    <t>MUSHROOM</t>
  </si>
  <si>
    <t>DURIAN</t>
  </si>
  <si>
    <t>CANOLA</t>
  </si>
  <si>
    <t>SUNKIST</t>
  </si>
  <si>
    <t>TIRE</t>
  </si>
  <si>
    <t>BARLEY</t>
  </si>
  <si>
    <t>ICE</t>
  </si>
  <si>
    <t>PEAR</t>
  </si>
  <si>
    <t>GALAXY</t>
  </si>
  <si>
    <t>CACAO</t>
  </si>
  <si>
    <t>CELESTE</t>
  </si>
  <si>
    <t>LAWN</t>
  </si>
  <si>
    <t>HOLE</t>
  </si>
  <si>
    <t>BERRY</t>
  </si>
  <si>
    <t>MASCARA</t>
  </si>
  <si>
    <t>MOSS</t>
  </si>
  <si>
    <t>FOREST</t>
  </si>
  <si>
    <t>YOLK</t>
  </si>
  <si>
    <t>SPACE</t>
  </si>
  <si>
    <t>KOALA</t>
  </si>
  <si>
    <t>DIM</t>
  </si>
  <si>
    <t>WHEAT</t>
  </si>
  <si>
    <t>PUPIL</t>
  </si>
  <si>
    <t>VANTA</t>
  </si>
  <si>
    <t>POTATO</t>
  </si>
  <si>
    <t>DELMONTE</t>
  </si>
  <si>
    <t>ASPHALT</t>
  </si>
  <si>
    <t>LVIENNA</t>
  </si>
  <si>
    <t>SONY</t>
  </si>
  <si>
    <t>GUCCI</t>
  </si>
  <si>
    <t>VAMPIRE</t>
  </si>
  <si>
    <t>SALLA</t>
  </si>
  <si>
    <t>TOAST</t>
  </si>
  <si>
    <t>MONKEY</t>
  </si>
  <si>
    <t>JENNY</t>
  </si>
  <si>
    <t>AMERICANO</t>
  </si>
  <si>
    <t>ROCK</t>
  </si>
  <si>
    <t>BACON</t>
  </si>
  <si>
    <t>VIENNA</t>
  </si>
  <si>
    <t>VINE</t>
  </si>
  <si>
    <t>ATOM</t>
  </si>
  <si>
    <t>PAUL</t>
  </si>
  <si>
    <t>MELON</t>
  </si>
  <si>
    <t>SODA</t>
  </si>
  <si>
    <t>BUN</t>
  </si>
  <si>
    <t>BEAR</t>
  </si>
  <si>
    <t>IRIDIUM</t>
  </si>
  <si>
    <t>MACARONI</t>
  </si>
  <si>
    <t>GERBERA</t>
  </si>
  <si>
    <t>SUNFLOWER</t>
  </si>
  <si>
    <t>SAKURA</t>
  </si>
  <si>
    <t>PLATINUM</t>
  </si>
  <si>
    <t>GINGER</t>
  </si>
  <si>
    <t>CALENDULA</t>
  </si>
  <si>
    <t>BLUSH</t>
  </si>
  <si>
    <t>MIDNIGHT</t>
  </si>
  <si>
    <t>AVOCADO</t>
  </si>
  <si>
    <t>COAL</t>
  </si>
  <si>
    <t>COOKIE</t>
  </si>
  <si>
    <t>BAT</t>
  </si>
  <si>
    <t>SABLE</t>
  </si>
  <si>
    <t>METAL</t>
  </si>
  <si>
    <t>SDARK</t>
  </si>
  <si>
    <t>COGNAC</t>
  </si>
  <si>
    <t>PINE</t>
  </si>
  <si>
    <t>HICKORY</t>
  </si>
  <si>
    <t>BLOOD</t>
  </si>
  <si>
    <t>FLAMINGO</t>
  </si>
  <si>
    <t>JEAN</t>
  </si>
  <si>
    <t>EGG</t>
  </si>
  <si>
    <t>EBONY</t>
  </si>
  <si>
    <t>ELEPHANT</t>
  </si>
  <si>
    <t>CHICK</t>
  </si>
  <si>
    <t>CROW</t>
  </si>
  <si>
    <t>CRIMSON</t>
  </si>
  <si>
    <t>BAMBOO</t>
  </si>
  <si>
    <t>PEBBLE</t>
  </si>
  <si>
    <t>LAZULI</t>
  </si>
  <si>
    <t>SCONE</t>
  </si>
  <si>
    <t>LAPIS</t>
  </si>
  <si>
    <t>QUARTZ</t>
  </si>
  <si>
    <t>ALMOND</t>
  </si>
  <si>
    <t>AMBER</t>
  </si>
  <si>
    <t>KALE</t>
  </si>
  <si>
    <t>CARBON</t>
  </si>
  <si>
    <t>CREAM</t>
  </si>
  <si>
    <t>PETAL</t>
  </si>
  <si>
    <t>CAROB</t>
  </si>
  <si>
    <t>BUTTER</t>
  </si>
  <si>
    <t>CORK</t>
  </si>
  <si>
    <t>RUSSET</t>
  </si>
  <si>
    <t>NIGHT</t>
  </si>
  <si>
    <t>CHERRY</t>
  </si>
  <si>
    <t>지정설비</t>
  </si>
  <si>
    <t>품명</t>
  </si>
  <si>
    <t>호기</t>
    <phoneticPr fontId="1" type="noConversion"/>
  </si>
  <si>
    <t>3호기</t>
    <phoneticPr fontId="1" type="noConversion"/>
  </si>
  <si>
    <t>KYOCHON</t>
    <phoneticPr fontId="1" type="noConversion"/>
  </si>
  <si>
    <t>6호기</t>
    <phoneticPr fontId="1" type="noConversion"/>
  </si>
  <si>
    <t>MINI JEJE
BROWNZE</t>
    <phoneticPr fontId="3" type="noConversion"/>
  </si>
  <si>
    <t>SHADOW</t>
    <phoneticPr fontId="1" type="noConversion"/>
  </si>
  <si>
    <t>ARSON</t>
    <phoneticPr fontId="1" type="noConversion"/>
  </si>
  <si>
    <t>ARSON</t>
    <phoneticPr fontId="1" type="noConversion"/>
  </si>
  <si>
    <t>2호기</t>
    <phoneticPr fontId="1" type="noConversion"/>
  </si>
  <si>
    <t>SADDLE</t>
    <phoneticPr fontId="1" type="noConversion"/>
  </si>
  <si>
    <t>CHESTNUT</t>
    <phoneticPr fontId="1" type="noConversion"/>
  </si>
  <si>
    <t>6호기</t>
    <phoneticPr fontId="1" type="noConversion"/>
  </si>
  <si>
    <t>6호기</t>
    <phoneticPr fontId="1" type="noConversion"/>
  </si>
  <si>
    <t>2호기</t>
    <phoneticPr fontId="1" type="noConversion"/>
  </si>
  <si>
    <t>NEW ALMOND B</t>
    <phoneticPr fontId="3" type="noConversion"/>
  </si>
  <si>
    <t>SHOOTING</t>
    <phoneticPr fontId="1" type="noConversion"/>
  </si>
  <si>
    <t>METEOR</t>
    <phoneticPr fontId="1" type="noConversion"/>
  </si>
  <si>
    <t>SHOOTING</t>
    <phoneticPr fontId="1" type="noConversion"/>
  </si>
  <si>
    <t>METEOR</t>
    <phoneticPr fontId="1" type="noConversion"/>
  </si>
  <si>
    <t>SHOOTING</t>
    <phoneticPr fontId="1" type="noConversion"/>
  </si>
  <si>
    <t>METEOR</t>
    <phoneticPr fontId="1" type="noConversion"/>
  </si>
  <si>
    <t>MURKY</t>
    <phoneticPr fontId="1" type="noConversion"/>
  </si>
  <si>
    <t>MURKY</t>
    <phoneticPr fontId="1" type="noConversion"/>
  </si>
  <si>
    <t>MURKY</t>
    <phoneticPr fontId="1" type="noConversion"/>
  </si>
  <si>
    <t>MURKY</t>
    <phoneticPr fontId="1" type="noConversion"/>
  </si>
  <si>
    <t>1호기</t>
    <phoneticPr fontId="1" type="noConversion"/>
  </si>
  <si>
    <t>3호기</t>
    <phoneticPr fontId="1" type="noConversion"/>
  </si>
  <si>
    <t>6호기</t>
    <phoneticPr fontId="1" type="noConversion"/>
  </si>
  <si>
    <t>열1</t>
  </si>
  <si>
    <t>Cinnamon Brown</t>
    <phoneticPr fontId="1" type="noConversion"/>
  </si>
  <si>
    <t>CHAOS</t>
    <phoneticPr fontId="1" type="noConversion"/>
  </si>
  <si>
    <t>SOLAR</t>
    <phoneticPr fontId="1" type="noConversion"/>
  </si>
  <si>
    <t>CHAOS</t>
    <phoneticPr fontId="1" type="noConversion"/>
  </si>
  <si>
    <t>SOLAR</t>
    <phoneticPr fontId="1" type="noConversion"/>
  </si>
  <si>
    <t>Cinnamon Brown</t>
    <phoneticPr fontId="3" type="noConversion"/>
  </si>
  <si>
    <t>VANILLA</t>
    <phoneticPr fontId="1" type="noConversion"/>
  </si>
  <si>
    <t>SQUASH</t>
    <phoneticPr fontId="1" type="noConversion"/>
  </si>
  <si>
    <t>CHAOS</t>
    <phoneticPr fontId="1" type="noConversion"/>
  </si>
  <si>
    <t>BEE</t>
    <phoneticPr fontId="1" type="noConversion"/>
  </si>
  <si>
    <t>6호기</t>
    <phoneticPr fontId="1" type="noConversion"/>
  </si>
  <si>
    <t>2호기</t>
    <phoneticPr fontId="1" type="noConversion"/>
  </si>
  <si>
    <t>TANGERINE TEA(PBT)</t>
    <phoneticPr fontId="1" type="noConversion"/>
  </si>
  <si>
    <t>LOVE YOURSELF</t>
    <phoneticPr fontId="3" type="noConversion"/>
  </si>
  <si>
    <t>VANTA</t>
    <phoneticPr fontId="1" type="noConversion"/>
  </si>
  <si>
    <t>GRIT</t>
    <phoneticPr fontId="1" type="noConversion"/>
  </si>
  <si>
    <t>GRIT</t>
    <phoneticPr fontId="1" type="noConversion"/>
  </si>
  <si>
    <t>MAZE</t>
    <phoneticPr fontId="1" type="noConversion"/>
  </si>
  <si>
    <t>MINI JEJE
BROWNZE</t>
    <phoneticPr fontId="3" type="noConversion"/>
  </si>
  <si>
    <t>DURIAN</t>
    <phoneticPr fontId="1" type="noConversion"/>
  </si>
  <si>
    <t>ALOXID</t>
    <phoneticPr fontId="1" type="noConversion"/>
  </si>
  <si>
    <t>ALOXID</t>
    <phoneticPr fontId="1" type="noConversion"/>
  </si>
  <si>
    <t>GALAXY</t>
    <phoneticPr fontId="1" type="noConversion"/>
  </si>
  <si>
    <t>3호기</t>
    <phoneticPr fontId="1" type="noConversion"/>
  </si>
  <si>
    <t>6호기</t>
    <phoneticPr fontId="1" type="noConversion"/>
  </si>
  <si>
    <t>4호기</t>
    <phoneticPr fontId="1" type="noConversion"/>
  </si>
  <si>
    <t>BOMBER</t>
    <phoneticPr fontId="1" type="noConversion"/>
  </si>
  <si>
    <t>ALOXID</t>
    <phoneticPr fontId="1" type="noConversion"/>
  </si>
  <si>
    <t>BOMBER</t>
    <phoneticPr fontId="1" type="noConversion"/>
  </si>
  <si>
    <t>BOMBER</t>
    <phoneticPr fontId="1" type="noConversion"/>
  </si>
  <si>
    <t>1호기</t>
    <phoneticPr fontId="1" type="noConversion"/>
  </si>
  <si>
    <t>GLACIER</t>
    <phoneticPr fontId="1" type="noConversion"/>
  </si>
  <si>
    <t>3호기</t>
    <phoneticPr fontId="1" type="noConversion"/>
  </si>
  <si>
    <t>6호기</t>
    <phoneticPr fontId="1" type="noConversion"/>
  </si>
  <si>
    <t>AQUA GRAY</t>
    <phoneticPr fontId="3" type="noConversion"/>
  </si>
  <si>
    <t>2호기</t>
    <phoneticPr fontId="1" type="noConversion"/>
  </si>
  <si>
    <t>UVGERBERA</t>
    <phoneticPr fontId="1" type="noConversion"/>
  </si>
  <si>
    <t>HORIZON</t>
    <phoneticPr fontId="1" type="noConversion"/>
  </si>
  <si>
    <t>SPIDER</t>
    <phoneticPr fontId="1" type="noConversion"/>
  </si>
  <si>
    <t>PINE</t>
    <phoneticPr fontId="3" type="noConversion"/>
  </si>
  <si>
    <t>RIBO</t>
    <phoneticPr fontId="1" type="noConversion"/>
  </si>
  <si>
    <t>TROLLI</t>
    <phoneticPr fontId="1" type="noConversion"/>
  </si>
  <si>
    <t>RIBO</t>
    <phoneticPr fontId="1" type="noConversion"/>
  </si>
  <si>
    <t>TROLLI</t>
    <phoneticPr fontId="1" type="noConversion"/>
  </si>
  <si>
    <t>CARNATION</t>
    <phoneticPr fontId="1" type="noConversion"/>
  </si>
  <si>
    <t>UVDOVE</t>
    <phoneticPr fontId="1" type="noConversion"/>
  </si>
  <si>
    <t>UVPUMPKIN</t>
    <phoneticPr fontId="1" type="noConversion"/>
  </si>
  <si>
    <t>TOMBOY</t>
    <phoneticPr fontId="1" type="noConversion"/>
  </si>
  <si>
    <t>HYPEBOY</t>
    <phoneticPr fontId="1" type="noConversion"/>
  </si>
  <si>
    <t>BADBOY</t>
    <phoneticPr fontId="1" type="noConversion"/>
  </si>
  <si>
    <t>RIBO</t>
    <phoneticPr fontId="1" type="noConversion"/>
  </si>
  <si>
    <t>TROLLI</t>
    <phoneticPr fontId="1" type="noConversion"/>
  </si>
  <si>
    <t>TWILIGHT</t>
    <phoneticPr fontId="1" type="noConversion"/>
  </si>
  <si>
    <t>TWILIGHT</t>
    <phoneticPr fontId="1" type="noConversion"/>
  </si>
  <si>
    <t>TWILIGHT</t>
    <phoneticPr fontId="1" type="noConversion"/>
  </si>
  <si>
    <t>피아</t>
    <phoneticPr fontId="3" type="noConversion"/>
  </si>
  <si>
    <t>PUREE GREIGE</t>
    <phoneticPr fontId="3" type="noConversion"/>
  </si>
  <si>
    <t>PUREE</t>
    <phoneticPr fontId="1" type="noConversion"/>
  </si>
  <si>
    <t>PUREE</t>
    <phoneticPr fontId="1" type="noConversion"/>
  </si>
  <si>
    <t>BROWN FONDUE</t>
    <phoneticPr fontId="3" type="noConversion"/>
  </si>
  <si>
    <t>6호기</t>
    <phoneticPr fontId="1" type="noConversion"/>
  </si>
  <si>
    <t>58호기</t>
    <phoneticPr fontId="3" type="noConversion"/>
  </si>
  <si>
    <t>UMBER</t>
    <phoneticPr fontId="1" type="noConversion"/>
  </si>
  <si>
    <t>GARNET</t>
    <phoneticPr fontId="1" type="noConversion"/>
  </si>
  <si>
    <t>2호기</t>
    <phoneticPr fontId="1" type="noConversion"/>
  </si>
  <si>
    <t>3호기</t>
    <phoneticPr fontId="1" type="noConversion"/>
  </si>
  <si>
    <t>Water water</t>
    <phoneticPr fontId="1" type="noConversion"/>
  </si>
  <si>
    <t>BACON</t>
    <phoneticPr fontId="1" type="noConversion"/>
  </si>
  <si>
    <t>GERANIUM</t>
    <phoneticPr fontId="1" type="noConversion"/>
  </si>
  <si>
    <t>TAFFY</t>
    <phoneticPr fontId="1" type="noConversion"/>
  </si>
  <si>
    <t>3호기</t>
    <phoneticPr fontId="1" type="noConversion"/>
  </si>
  <si>
    <t>HAZEL</t>
    <phoneticPr fontId="1" type="noConversion"/>
  </si>
  <si>
    <t>TAUPE</t>
    <phoneticPr fontId="1" type="noConversion"/>
  </si>
  <si>
    <t>6호기</t>
    <phoneticPr fontId="1" type="noConversion"/>
  </si>
  <si>
    <t>3호기</t>
    <phoneticPr fontId="1" type="noConversion"/>
  </si>
  <si>
    <t>2호기</t>
    <phoneticPr fontId="1" type="noConversion"/>
  </si>
  <si>
    <t>SPGREEN</t>
    <phoneticPr fontId="1" type="noConversion"/>
  </si>
  <si>
    <t>3호기</t>
    <phoneticPr fontId="1" type="noConversion"/>
  </si>
  <si>
    <t>1호기</t>
    <phoneticPr fontId="1" type="noConversion"/>
  </si>
  <si>
    <t>DRAB</t>
    <phoneticPr fontId="1" type="noConversion"/>
  </si>
  <si>
    <t>3호기</t>
    <phoneticPr fontId="1" type="noConversion"/>
  </si>
  <si>
    <t>MAPLE MILKTEA</t>
    <phoneticPr fontId="3" type="noConversion"/>
  </si>
  <si>
    <t>MAPLE MILKTEA</t>
    <phoneticPr fontId="1" type="noConversion"/>
  </si>
  <si>
    <t>VOID</t>
    <phoneticPr fontId="1" type="noConversion"/>
  </si>
  <si>
    <t>MILKTEA</t>
    <phoneticPr fontId="1" type="noConversion"/>
  </si>
  <si>
    <t>VOID</t>
    <phoneticPr fontId="1" type="noConversion"/>
  </si>
  <si>
    <t>MILKTEA</t>
    <phoneticPr fontId="1" type="noConversion"/>
  </si>
  <si>
    <t>VOID</t>
    <phoneticPr fontId="1" type="noConversion"/>
  </si>
  <si>
    <t>POMME CANELE</t>
    <phoneticPr fontId="3" type="noConversion"/>
  </si>
  <si>
    <t>KAHVE</t>
    <phoneticPr fontId="1" type="noConversion"/>
  </si>
  <si>
    <t>MAPLE MILKTEA</t>
    <phoneticPr fontId="1" type="noConversion"/>
  </si>
  <si>
    <t>GREGE QUARTZ</t>
    <phoneticPr fontId="1" type="noConversion"/>
  </si>
  <si>
    <t>FRIAR</t>
    <phoneticPr fontId="1" type="noConversion"/>
  </si>
  <si>
    <t>MELLOW STRAWBERRY</t>
    <phoneticPr fontId="3" type="noConversion"/>
  </si>
  <si>
    <t>DWARF</t>
    <phoneticPr fontId="1" type="noConversion"/>
  </si>
  <si>
    <t>HOBBIT</t>
    <phoneticPr fontId="1" type="noConversion"/>
  </si>
  <si>
    <t>UVPOMME</t>
    <phoneticPr fontId="1" type="noConversion"/>
  </si>
  <si>
    <t>UVPOMME</t>
    <phoneticPr fontId="1" type="noConversion"/>
  </si>
  <si>
    <t>FIG</t>
    <phoneticPr fontId="1" type="noConversion"/>
  </si>
  <si>
    <t>TANGERINE</t>
    <phoneticPr fontId="1" type="noConversion"/>
  </si>
  <si>
    <t>HOBBIT</t>
    <phoneticPr fontId="1" type="noConversion"/>
  </si>
  <si>
    <t>CRYSTAL BLOOM</t>
    <phoneticPr fontId="3" type="noConversion"/>
  </si>
  <si>
    <t>WAGYU</t>
    <phoneticPr fontId="1" type="noConversion"/>
  </si>
  <si>
    <t>WASABI</t>
    <phoneticPr fontId="1" type="noConversion"/>
  </si>
  <si>
    <t>WAGYU</t>
    <phoneticPr fontId="1" type="noConversion"/>
  </si>
  <si>
    <t>TEDDY</t>
    <phoneticPr fontId="1" type="noConversion"/>
  </si>
  <si>
    <t>INCA</t>
    <phoneticPr fontId="1" type="noConversion"/>
  </si>
  <si>
    <t>MECCA</t>
    <phoneticPr fontId="1" type="noConversion"/>
  </si>
  <si>
    <t>DWARF</t>
    <phoneticPr fontId="1" type="noConversion"/>
  </si>
  <si>
    <t>WASABI</t>
    <phoneticPr fontId="1" type="noConversion"/>
  </si>
  <si>
    <t>Glazed choco toric</t>
    <phoneticPr fontId="3" type="noConversion"/>
  </si>
  <si>
    <t>KAKAO</t>
    <phoneticPr fontId="1" type="noConversion"/>
  </si>
  <si>
    <t>NOEUL</t>
    <phoneticPr fontId="1" type="noConversion"/>
  </si>
  <si>
    <t>KAKAO</t>
    <phoneticPr fontId="1" type="noConversion"/>
  </si>
  <si>
    <t>NOEUL</t>
    <phoneticPr fontId="1" type="noConversion"/>
  </si>
  <si>
    <t>Pururun Sodafloat</t>
    <phoneticPr fontId="3" type="noConversion"/>
  </si>
  <si>
    <t>GLAZED KRISTIN CH(근시)</t>
    <phoneticPr fontId="1" type="noConversion"/>
  </si>
  <si>
    <t>Glazed kristin CH(근시)</t>
    <phoneticPr fontId="3" type="noConversion"/>
  </si>
  <si>
    <t>CHANEL</t>
    <phoneticPr fontId="1" type="noConversion"/>
  </si>
  <si>
    <t>CHANEL</t>
    <phoneticPr fontId="1" type="noConversion"/>
  </si>
  <si>
    <t>PINE</t>
    <phoneticPr fontId="1" type="noConversion"/>
  </si>
  <si>
    <t>RUTILATED DROP</t>
    <phoneticPr fontId="3" type="noConversion"/>
  </si>
  <si>
    <t>THREAD</t>
    <phoneticPr fontId="1" type="noConversion"/>
  </si>
  <si>
    <t>UVNEEDLE</t>
    <phoneticPr fontId="1" type="noConversion"/>
  </si>
  <si>
    <t>THREAD</t>
    <phoneticPr fontId="1" type="noConversion"/>
  </si>
  <si>
    <t>UVNEEDLE</t>
    <phoneticPr fontId="1" type="noConversion"/>
  </si>
  <si>
    <t>THREAD</t>
    <phoneticPr fontId="1" type="noConversion"/>
  </si>
  <si>
    <t>UVNEEDLE</t>
    <phoneticPr fontId="1" type="noConversion"/>
  </si>
  <si>
    <t>4호기</t>
    <phoneticPr fontId="1" type="noConversion"/>
  </si>
  <si>
    <t>3호기</t>
    <phoneticPr fontId="1" type="noConversion"/>
  </si>
  <si>
    <t>CRÈME BROWN</t>
    <phoneticPr fontId="3" type="noConversion"/>
  </si>
  <si>
    <t>SUNFLOWER</t>
    <phoneticPr fontId="1" type="noConversion"/>
  </si>
  <si>
    <t>TANGERINE</t>
    <phoneticPr fontId="1" type="noConversion"/>
  </si>
  <si>
    <t>LADY BLACK</t>
    <phoneticPr fontId="3" type="noConversion"/>
  </si>
  <si>
    <t>GASTLY</t>
    <phoneticPr fontId="1" type="noConversion"/>
  </si>
  <si>
    <t>GASTLY</t>
    <phoneticPr fontId="1" type="noConversion"/>
  </si>
  <si>
    <t>6호기</t>
    <phoneticPr fontId="1" type="noConversion"/>
  </si>
  <si>
    <t>ash gray EX</t>
    <phoneticPr fontId="3" type="noConversion"/>
  </si>
  <si>
    <t>LAIR PINK</t>
    <phoneticPr fontId="1" type="noConversion"/>
  </si>
  <si>
    <t>LAIR PINK</t>
    <phoneticPr fontId="1" type="noConversion"/>
  </si>
  <si>
    <t>LAIR</t>
    <phoneticPr fontId="1" type="noConversion"/>
  </si>
  <si>
    <t>WELLDONE</t>
    <phoneticPr fontId="1" type="noConversion"/>
  </si>
  <si>
    <t>LAIR PINK</t>
    <phoneticPr fontId="3" type="noConversion"/>
  </si>
  <si>
    <t>LAIR</t>
    <phoneticPr fontId="1" type="noConversion"/>
  </si>
  <si>
    <t>WELLDONE</t>
    <phoneticPr fontId="1" type="noConversion"/>
  </si>
  <si>
    <t>WELLDONE</t>
  </si>
  <si>
    <t>LAIR</t>
  </si>
  <si>
    <t>TOPAZ</t>
    <phoneticPr fontId="1" type="noConversion"/>
  </si>
  <si>
    <t>IDOL RING</t>
    <phoneticPr fontId="1" type="noConversion"/>
  </si>
  <si>
    <t>IDOL RING</t>
    <phoneticPr fontId="1" type="noConversion"/>
  </si>
  <si>
    <t>IDOL</t>
    <phoneticPr fontId="1" type="noConversion"/>
  </si>
  <si>
    <t>RING</t>
    <phoneticPr fontId="1" type="noConversion"/>
  </si>
  <si>
    <t>IDOL RING</t>
    <phoneticPr fontId="3" type="noConversion"/>
  </si>
  <si>
    <t>IDOL</t>
    <phoneticPr fontId="1" type="noConversion"/>
  </si>
  <si>
    <t>MOON</t>
    <phoneticPr fontId="3" type="noConversion"/>
  </si>
  <si>
    <t>ECLIPSE</t>
    <phoneticPr fontId="1" type="noConversion"/>
  </si>
  <si>
    <t>COMET</t>
    <phoneticPr fontId="1" type="noConversion"/>
  </si>
  <si>
    <t>WISP</t>
    <phoneticPr fontId="1" type="noConversion"/>
  </si>
  <si>
    <t>ECLIPSE</t>
    <phoneticPr fontId="1" type="noConversion"/>
  </si>
  <si>
    <t>COMET</t>
    <phoneticPr fontId="1" type="noConversion"/>
  </si>
  <si>
    <t>WISP</t>
    <phoneticPr fontId="1" type="noConversion"/>
  </si>
  <si>
    <t>IDOL</t>
    <phoneticPr fontId="1" type="noConversion"/>
  </si>
  <si>
    <t>COMET</t>
    <phoneticPr fontId="1" type="noConversion"/>
  </si>
  <si>
    <t>ARMENIACA</t>
    <phoneticPr fontId="1" type="noConversion"/>
  </si>
  <si>
    <t>HEROINE BROWN</t>
    <phoneticPr fontId="3" type="noConversion"/>
  </si>
  <si>
    <t>HEROINE BROWN</t>
    <phoneticPr fontId="1" type="noConversion"/>
  </si>
  <si>
    <t>FRANKY</t>
    <phoneticPr fontId="1" type="noConversion"/>
  </si>
  <si>
    <t>CHOPPER</t>
    <phoneticPr fontId="1" type="noConversion"/>
  </si>
  <si>
    <t>CHOPPER</t>
    <phoneticPr fontId="1" type="noConversion"/>
  </si>
  <si>
    <t>FRANKY</t>
    <phoneticPr fontId="1" type="noConversion"/>
  </si>
  <si>
    <t>CHOPPER</t>
    <phoneticPr fontId="1" type="noConversion"/>
  </si>
  <si>
    <t>FLAMINGO</t>
    <phoneticPr fontId="1" type="noConversion"/>
  </si>
  <si>
    <t>AMBER</t>
    <phoneticPr fontId="3" type="noConversion"/>
  </si>
  <si>
    <t>OLIVE</t>
    <phoneticPr fontId="3" type="noConversion"/>
  </si>
  <si>
    <t>VINICIUS</t>
    <phoneticPr fontId="1" type="noConversion"/>
  </si>
  <si>
    <t>MBAPPE</t>
    <phoneticPr fontId="1" type="noConversion"/>
  </si>
  <si>
    <t>BENZEMA</t>
    <phoneticPr fontId="1" type="noConversion"/>
  </si>
  <si>
    <t>MERCURY</t>
    <phoneticPr fontId="1" type="noConversion"/>
  </si>
  <si>
    <t>AURORA</t>
    <phoneticPr fontId="1" type="noConversion"/>
  </si>
  <si>
    <t>HEAL</t>
    <phoneticPr fontId="1" type="noConversion"/>
  </si>
  <si>
    <t>AMBER</t>
    <phoneticPr fontId="1" type="noConversion"/>
  </si>
  <si>
    <t>OLIVE</t>
    <phoneticPr fontId="1" type="noConversion"/>
  </si>
  <si>
    <t>MBAPPE</t>
    <phoneticPr fontId="1" type="noConversion"/>
  </si>
  <si>
    <t>MERCURY</t>
    <phoneticPr fontId="1" type="noConversion"/>
  </si>
  <si>
    <t>AURORA</t>
    <phoneticPr fontId="1" type="noConversion"/>
  </si>
  <si>
    <t>VINICIUS</t>
    <phoneticPr fontId="1" type="noConversion"/>
  </si>
  <si>
    <t>BENZEMA</t>
    <phoneticPr fontId="1" type="noConversion"/>
  </si>
  <si>
    <t>VINICIUS</t>
    <phoneticPr fontId="1" type="noConversion"/>
  </si>
  <si>
    <t>BENZEMA</t>
    <phoneticPr fontId="1" type="noConversion"/>
  </si>
  <si>
    <t>MERCURY</t>
    <phoneticPr fontId="1" type="noConversion"/>
  </si>
  <si>
    <t>HEAL</t>
    <phoneticPr fontId="1" type="noConversion"/>
  </si>
  <si>
    <t>BOMBER</t>
    <phoneticPr fontId="1" type="noConversion"/>
  </si>
  <si>
    <t>KITSCH</t>
    <phoneticPr fontId="1" type="noConversion"/>
  </si>
  <si>
    <t>IAM</t>
    <phoneticPr fontId="1" type="noConversion"/>
  </si>
  <si>
    <t>IAM</t>
    <phoneticPr fontId="1" type="noConversion"/>
  </si>
  <si>
    <t>ELEVEN</t>
    <phoneticPr fontId="1" type="noConversion"/>
  </si>
  <si>
    <t>KITSCH</t>
    <phoneticPr fontId="1" type="noConversion"/>
  </si>
  <si>
    <t>IAM</t>
    <phoneticPr fontId="1" type="noConversion"/>
  </si>
  <si>
    <t>ELEVEN</t>
    <phoneticPr fontId="1" type="noConversion"/>
  </si>
  <si>
    <t>KITSCH</t>
    <phoneticPr fontId="1" type="noConversion"/>
  </si>
  <si>
    <t>ELEVEN</t>
    <phoneticPr fontId="1" type="noConversion"/>
  </si>
  <si>
    <t>ALI</t>
    <phoneticPr fontId="1" type="noConversion"/>
  </si>
  <si>
    <t>ERIKSEN</t>
    <phoneticPr fontId="1" type="noConversion"/>
  </si>
  <si>
    <t>KANE</t>
    <phoneticPr fontId="1" type="noConversion"/>
  </si>
  <si>
    <t>ENNUI GRAY</t>
    <phoneticPr fontId="3" type="noConversion"/>
  </si>
  <si>
    <t>ERIKSEN</t>
    <phoneticPr fontId="1" type="noConversion"/>
  </si>
  <si>
    <t>ENNUI GRAY</t>
    <phoneticPr fontId="1" type="noConversion"/>
  </si>
  <si>
    <t>ENNUI GRAY</t>
    <phoneticPr fontId="1" type="noConversion"/>
  </si>
  <si>
    <t>ERIKSEN</t>
    <phoneticPr fontId="1" type="noConversion"/>
  </si>
  <si>
    <t>KANE</t>
    <phoneticPr fontId="1" type="noConversion"/>
  </si>
  <si>
    <t>ALI</t>
    <phoneticPr fontId="1" type="noConversion"/>
  </si>
  <si>
    <t>ERIKSEN</t>
    <phoneticPr fontId="1" type="noConversion"/>
  </si>
  <si>
    <t>KANE</t>
    <phoneticPr fontId="1" type="noConversion"/>
  </si>
  <si>
    <t>LION</t>
    <phoneticPr fontId="1" type="noConversion"/>
  </si>
  <si>
    <t>Cappuccino</t>
    <phoneticPr fontId="1" type="noConversion"/>
  </si>
  <si>
    <t>SPACE</t>
    <phoneticPr fontId="1" type="noConversion"/>
  </si>
  <si>
    <t>ALI</t>
    <phoneticPr fontId="1" type="noConversion"/>
  </si>
  <si>
    <t>ENNUI GRAY</t>
    <phoneticPr fontId="1" type="noConversion"/>
  </si>
  <si>
    <t>NEUTRAL BROWN</t>
    <phoneticPr fontId="1" type="noConversion"/>
  </si>
  <si>
    <t>JAZZ</t>
    <phoneticPr fontId="1" type="noConversion"/>
  </si>
  <si>
    <t>NEUTRAL</t>
    <phoneticPr fontId="1" type="noConversion"/>
  </si>
  <si>
    <t>NEUTRAL</t>
    <phoneticPr fontId="1" type="noConversion"/>
  </si>
  <si>
    <t>NEUTRAL BROWN</t>
    <phoneticPr fontId="3" type="noConversion"/>
  </si>
  <si>
    <t>NEUTRAL</t>
    <phoneticPr fontId="1" type="noConversion"/>
  </si>
  <si>
    <t>코팬시</t>
    <phoneticPr fontId="1" type="noConversion"/>
  </si>
  <si>
    <t>CHANEL</t>
    <phoneticPr fontId="1" type="noConversion"/>
  </si>
  <si>
    <t>BULGOGI</t>
    <phoneticPr fontId="1" type="noConversion"/>
  </si>
  <si>
    <t>GALBI</t>
    <phoneticPr fontId="1" type="noConversion"/>
  </si>
  <si>
    <t>BROWN FONDUE TORIC</t>
    <phoneticPr fontId="1" type="noConversion"/>
  </si>
  <si>
    <t>GALBI</t>
    <phoneticPr fontId="1" type="noConversion"/>
  </si>
  <si>
    <t>BULGOGI</t>
    <phoneticPr fontId="1" type="noConversion"/>
  </si>
  <si>
    <t>BROWN FONDUE TORIC</t>
    <phoneticPr fontId="3" type="noConversion"/>
  </si>
  <si>
    <t>BULGOGI</t>
    <phoneticPr fontId="1" type="noConversion"/>
  </si>
  <si>
    <t>59호기</t>
  </si>
  <si>
    <t>요일 선택</t>
    <phoneticPr fontId="1" type="noConversion"/>
  </si>
  <si>
    <t>OATMEAL</t>
    <phoneticPr fontId="1" type="noConversion"/>
  </si>
  <si>
    <t>OATMEAL</t>
    <phoneticPr fontId="1" type="noConversion"/>
  </si>
  <si>
    <t>ANTELOPE</t>
    <phoneticPr fontId="1" type="noConversion"/>
  </si>
  <si>
    <t>MBISCUIT</t>
    <phoneticPr fontId="1" type="noConversion"/>
  </si>
  <si>
    <t>MEERKAT</t>
    <phoneticPr fontId="1" type="noConversion"/>
  </si>
  <si>
    <t>JAFFA</t>
    <phoneticPr fontId="1" type="noConversion"/>
  </si>
  <si>
    <t>RUM</t>
    <phoneticPr fontId="1" type="noConversion"/>
  </si>
  <si>
    <t>WAGYU</t>
    <phoneticPr fontId="1" type="noConversion"/>
  </si>
  <si>
    <t>BITTER BROWN</t>
    <phoneticPr fontId="1" type="noConversion"/>
  </si>
  <si>
    <t>GINKGO</t>
    <phoneticPr fontId="1" type="noConversion"/>
  </si>
  <si>
    <t>VOID</t>
    <phoneticPr fontId="1" type="noConversion"/>
  </si>
  <si>
    <t>PHEASANT</t>
    <phoneticPr fontId="1" type="noConversion"/>
  </si>
  <si>
    <t>BEAR</t>
    <phoneticPr fontId="1" type="noConversion"/>
  </si>
  <si>
    <t>MOUSE</t>
    <phoneticPr fontId="1" type="noConversion"/>
  </si>
  <si>
    <t>SUGOLD</t>
    <phoneticPr fontId="1" type="noConversion"/>
  </si>
  <si>
    <t>SUGOLD</t>
    <phoneticPr fontId="1" type="noConversion"/>
  </si>
  <si>
    <t>ONION</t>
    <phoneticPr fontId="1" type="noConversion"/>
  </si>
  <si>
    <t>TIRAMISU RING</t>
    <phoneticPr fontId="1" type="noConversion"/>
  </si>
  <si>
    <t>TIRAMISU</t>
    <phoneticPr fontId="1" type="noConversion"/>
  </si>
  <si>
    <t>TIRAMISU RING</t>
    <phoneticPr fontId="3" type="noConversion"/>
  </si>
  <si>
    <t>TIRAMISU</t>
    <phoneticPr fontId="1" type="noConversion"/>
  </si>
  <si>
    <t>SAKURA MOUSSE</t>
    <phoneticPr fontId="1" type="noConversion"/>
  </si>
  <si>
    <t>SAKURA MOUSSE</t>
    <phoneticPr fontId="1" type="noConversion"/>
  </si>
  <si>
    <t>GROOT</t>
    <phoneticPr fontId="1" type="noConversion"/>
  </si>
  <si>
    <t>SAKURA MOUSSE</t>
    <phoneticPr fontId="3" type="noConversion"/>
  </si>
  <si>
    <t>GROOT</t>
    <phoneticPr fontId="1" type="noConversion"/>
  </si>
  <si>
    <t>GAMORA</t>
    <phoneticPr fontId="1" type="noConversion"/>
  </si>
  <si>
    <t>GROOT</t>
    <phoneticPr fontId="1" type="noConversion"/>
  </si>
  <si>
    <t>GAMORA</t>
    <phoneticPr fontId="1" type="noConversion"/>
  </si>
  <si>
    <t>GROOT</t>
    <phoneticPr fontId="1" type="noConversion"/>
  </si>
  <si>
    <t>MELTY MIST</t>
    <phoneticPr fontId="1" type="noConversion"/>
  </si>
  <si>
    <t>DOLLISH GRAY</t>
    <phoneticPr fontId="3" type="noConversion"/>
  </si>
  <si>
    <t>KKOMAG</t>
    <phoneticPr fontId="1" type="noConversion"/>
  </si>
  <si>
    <t>NAGJI</t>
    <phoneticPr fontId="1" type="noConversion"/>
  </si>
  <si>
    <t>OGINGEO</t>
    <phoneticPr fontId="1" type="noConversion"/>
  </si>
  <si>
    <t>I</t>
    <phoneticPr fontId="1" type="noConversion"/>
  </si>
  <si>
    <t>NAGJI</t>
    <phoneticPr fontId="1" type="noConversion"/>
  </si>
  <si>
    <t>OGINGEO</t>
    <phoneticPr fontId="1" type="noConversion"/>
  </si>
  <si>
    <t>SONATA</t>
    <phoneticPr fontId="1" type="noConversion"/>
  </si>
  <si>
    <t>KKOMAG</t>
    <phoneticPr fontId="1" type="noConversion"/>
  </si>
  <si>
    <t>SAMCHI</t>
    <phoneticPr fontId="1" type="noConversion"/>
  </si>
  <si>
    <t>GALCHI</t>
    <phoneticPr fontId="1" type="noConversion"/>
  </si>
  <si>
    <t>NALCHI</t>
    <phoneticPr fontId="1" type="noConversion"/>
  </si>
  <si>
    <t>DOLLISH BROWN</t>
    <phoneticPr fontId="3" type="noConversion"/>
  </si>
  <si>
    <t>DOLLISH BROWN</t>
    <phoneticPr fontId="1" type="noConversion"/>
  </si>
  <si>
    <t>GALCHI</t>
    <phoneticPr fontId="1" type="noConversion"/>
  </si>
  <si>
    <t>SAMCHI</t>
    <phoneticPr fontId="1" type="noConversion"/>
  </si>
  <si>
    <t>GALCHI</t>
    <phoneticPr fontId="1" type="noConversion"/>
  </si>
  <si>
    <t>NALCHI</t>
    <phoneticPr fontId="1" type="noConversion"/>
  </si>
  <si>
    <t>SHINY BROWN(D)</t>
    <phoneticPr fontId="1" type="noConversion"/>
  </si>
  <si>
    <t>DBMUD</t>
    <phoneticPr fontId="1" type="noConversion"/>
  </si>
  <si>
    <t>DBFAWN</t>
    <phoneticPr fontId="1" type="noConversion"/>
  </si>
  <si>
    <t>DBMUD</t>
    <phoneticPr fontId="1" type="noConversion"/>
  </si>
  <si>
    <t>SHINY BROWN(D)</t>
    <phoneticPr fontId="3" type="noConversion"/>
  </si>
  <si>
    <t>DBMUD</t>
    <phoneticPr fontId="1" type="noConversion"/>
  </si>
  <si>
    <t>DBFAWN</t>
    <phoneticPr fontId="1" type="noConversion"/>
  </si>
  <si>
    <t>WISP</t>
    <phoneticPr fontId="1" type="noConversion"/>
  </si>
  <si>
    <t>BUBBLE BLUE</t>
    <phoneticPr fontId="3" type="noConversion"/>
  </si>
  <si>
    <t>BUBBLE BLUE</t>
    <phoneticPr fontId="1" type="noConversion"/>
  </si>
  <si>
    <t>BUBBLE BLUE</t>
    <phoneticPr fontId="1" type="noConversion"/>
  </si>
  <si>
    <t>MANCITY</t>
    <phoneticPr fontId="1" type="noConversion"/>
  </si>
  <si>
    <t>CHELSEA</t>
    <phoneticPr fontId="1" type="noConversion"/>
  </si>
  <si>
    <t>EVERTON</t>
    <phoneticPr fontId="1" type="noConversion"/>
  </si>
  <si>
    <t>MANCITY</t>
    <phoneticPr fontId="1" type="noConversion"/>
  </si>
  <si>
    <t>MANCITY</t>
    <phoneticPr fontId="1" type="noConversion"/>
  </si>
  <si>
    <t>CHELSEA</t>
    <phoneticPr fontId="1" type="noConversion"/>
  </si>
  <si>
    <t>EVERTON</t>
    <phoneticPr fontId="1" type="noConversion"/>
  </si>
  <si>
    <t>EVERTON</t>
    <phoneticPr fontId="1" type="noConversion"/>
  </si>
  <si>
    <t>MANCITY</t>
    <phoneticPr fontId="1" type="noConversion"/>
  </si>
  <si>
    <t>MONKEY</t>
    <phoneticPr fontId="1" type="noConversion"/>
  </si>
  <si>
    <t>DOLLISH GRAY_M</t>
    <phoneticPr fontId="3" type="noConversion"/>
  </si>
  <si>
    <t>DOLLISH BROWN_M</t>
    <phoneticPr fontId="3" type="noConversion"/>
  </si>
  <si>
    <t>DOLLISH BROWN_M</t>
    <phoneticPr fontId="3" type="noConversion"/>
  </si>
  <si>
    <t>LIVERPOOL</t>
    <phoneticPr fontId="1" type="noConversion"/>
  </si>
  <si>
    <t>ARSENAL</t>
    <phoneticPr fontId="1" type="noConversion"/>
  </si>
  <si>
    <t>LIVERPOOL</t>
    <phoneticPr fontId="1" type="noConversion"/>
  </si>
  <si>
    <t>ARSENAL</t>
    <phoneticPr fontId="1" type="noConversion"/>
  </si>
  <si>
    <t>브랜드</t>
    <phoneticPr fontId="1" type="noConversion"/>
  </si>
  <si>
    <t>피아</t>
    <phoneticPr fontId="1" type="noConversion"/>
  </si>
  <si>
    <t>신시아</t>
    <phoneticPr fontId="1" type="noConversion"/>
  </si>
  <si>
    <t>신시아</t>
    <phoneticPr fontId="1" type="noConversion"/>
  </si>
  <si>
    <t>피아</t>
    <phoneticPr fontId="1" type="noConversion"/>
  </si>
  <si>
    <t>피아</t>
    <phoneticPr fontId="1" type="noConversion"/>
  </si>
  <si>
    <t>먼쓸리</t>
    <phoneticPr fontId="1" type="noConversion"/>
  </si>
  <si>
    <t>BROWN BUNNY</t>
    <phoneticPr fontId="1" type="noConversion"/>
  </si>
  <si>
    <t>SHARK</t>
    <phoneticPr fontId="1" type="noConversion"/>
  </si>
  <si>
    <t>BUNNY</t>
    <phoneticPr fontId="1" type="noConversion"/>
  </si>
  <si>
    <t>BROWN BUNNY</t>
    <phoneticPr fontId="3" type="noConversion"/>
  </si>
  <si>
    <t>SHARK</t>
    <phoneticPr fontId="1" type="noConversion"/>
  </si>
  <si>
    <t>SHARK</t>
    <phoneticPr fontId="1" type="noConversion"/>
  </si>
  <si>
    <t>BUNNY</t>
    <phoneticPr fontId="1" type="noConversion"/>
  </si>
  <si>
    <t>먼쓸리</t>
    <phoneticPr fontId="1" type="noConversion"/>
  </si>
  <si>
    <t>벨라</t>
    <phoneticPr fontId="1" type="noConversion"/>
  </si>
  <si>
    <t>신시아</t>
    <phoneticPr fontId="1" type="noConversion"/>
  </si>
  <si>
    <t>POGBA</t>
    <phoneticPr fontId="1" type="noConversion"/>
  </si>
  <si>
    <t>POGBA</t>
    <phoneticPr fontId="1" type="noConversion"/>
  </si>
  <si>
    <t>Jelly Gray</t>
    <phoneticPr fontId="1" type="noConversion"/>
  </si>
  <si>
    <t>JELLY</t>
    <phoneticPr fontId="1" type="noConversion"/>
  </si>
  <si>
    <t>KITTEN</t>
    <phoneticPr fontId="1" type="noConversion"/>
  </si>
  <si>
    <t>Strawberry Quartz</t>
    <phoneticPr fontId="1" type="noConversion"/>
  </si>
  <si>
    <t>DOVE</t>
    <phoneticPr fontId="1" type="noConversion"/>
  </si>
  <si>
    <t>PUMPKIN</t>
    <phoneticPr fontId="1" type="noConversion"/>
  </si>
  <si>
    <t>Lassie</t>
    <phoneticPr fontId="1" type="noConversion"/>
  </si>
  <si>
    <t>Lassie</t>
    <phoneticPr fontId="1" type="noConversion"/>
  </si>
  <si>
    <t>DOVE</t>
    <phoneticPr fontId="1" type="noConversion"/>
  </si>
  <si>
    <t>PUMPKIN</t>
    <phoneticPr fontId="1" type="noConversion"/>
  </si>
  <si>
    <t>BALMOND</t>
    <phoneticPr fontId="1" type="noConversion"/>
  </si>
  <si>
    <t>BALMOND</t>
    <phoneticPr fontId="1" type="noConversion"/>
  </si>
  <si>
    <t>DROGBA</t>
    <phoneticPr fontId="1" type="noConversion"/>
  </si>
  <si>
    <t>ESSIEN</t>
    <phoneticPr fontId="1" type="noConversion"/>
  </si>
  <si>
    <t>DROGBA</t>
    <phoneticPr fontId="1" type="noConversion"/>
  </si>
  <si>
    <t>ESSIEN</t>
    <phoneticPr fontId="1" type="noConversion"/>
  </si>
  <si>
    <t>DROGBA</t>
    <phoneticPr fontId="1" type="noConversion"/>
  </si>
  <si>
    <t>ESSIEN</t>
    <phoneticPr fontId="1" type="noConversion"/>
  </si>
  <si>
    <t>BLUISH GRAY</t>
    <phoneticPr fontId="1" type="noConversion"/>
  </si>
  <si>
    <t>GERRARD</t>
    <phoneticPr fontId="1" type="noConversion"/>
  </si>
  <si>
    <t>LAMPARD</t>
    <phoneticPr fontId="1" type="noConversion"/>
  </si>
  <si>
    <t>BLUISH GRAY</t>
    <phoneticPr fontId="3" type="noConversion"/>
  </si>
  <si>
    <t>LAMPARD</t>
    <phoneticPr fontId="1" type="noConversion"/>
  </si>
  <si>
    <t>GERRARD</t>
    <phoneticPr fontId="1" type="noConversion"/>
  </si>
  <si>
    <t>Bluish Gray(B)</t>
    <phoneticPr fontId="1" type="noConversion"/>
  </si>
  <si>
    <t>Bluish Gray(B)</t>
    <phoneticPr fontId="1" type="noConversion"/>
  </si>
  <si>
    <t>Bluish Gray(B)</t>
    <phoneticPr fontId="1" type="noConversion"/>
  </si>
  <si>
    <t>DARK</t>
    <phoneticPr fontId="1" type="noConversion"/>
  </si>
  <si>
    <t>JET</t>
    <phoneticPr fontId="1" type="noConversion"/>
  </si>
  <si>
    <t>UVRING</t>
    <phoneticPr fontId="1" type="noConversion"/>
  </si>
  <si>
    <t>UVRING</t>
    <phoneticPr fontId="1" type="noConversion"/>
  </si>
  <si>
    <t>UVRING</t>
    <phoneticPr fontId="1" type="noConversion"/>
  </si>
  <si>
    <t>HAZEL</t>
    <phoneticPr fontId="3" type="noConversion"/>
  </si>
  <si>
    <t>LAPIS LAZULI</t>
    <phoneticPr fontId="1" type="noConversion"/>
  </si>
  <si>
    <t>EBONY</t>
    <phoneticPr fontId="1" type="noConversion"/>
  </si>
  <si>
    <t>SKGOLD</t>
    <phoneticPr fontId="1" type="noConversion"/>
  </si>
  <si>
    <t>HYACINTH</t>
    <phoneticPr fontId="1" type="noConversion"/>
  </si>
  <si>
    <t>GOAT</t>
    <phoneticPr fontId="1" type="noConversion"/>
  </si>
  <si>
    <t>HYACINTH</t>
    <phoneticPr fontId="1" type="noConversion"/>
  </si>
  <si>
    <t>GLOW BROWN</t>
    <phoneticPr fontId="3" type="noConversion"/>
  </si>
  <si>
    <t>MESSI</t>
    <phoneticPr fontId="1" type="noConversion"/>
  </si>
  <si>
    <t>SUAREZ</t>
    <phoneticPr fontId="1" type="noConversion"/>
  </si>
  <si>
    <t>NEYMAR</t>
    <phoneticPr fontId="1" type="noConversion"/>
  </si>
  <si>
    <t>MESSI</t>
    <phoneticPr fontId="1" type="noConversion"/>
  </si>
  <si>
    <t>SUAREZ</t>
    <phoneticPr fontId="1" type="noConversion"/>
  </si>
  <si>
    <t>NEYMAR</t>
    <phoneticPr fontId="1" type="noConversion"/>
  </si>
  <si>
    <t>SUAREZ</t>
    <phoneticPr fontId="1" type="noConversion"/>
  </si>
  <si>
    <t>COFANCY</t>
    <phoneticPr fontId="1" type="noConversion"/>
  </si>
  <si>
    <t>KUMQUAT</t>
    <phoneticPr fontId="1" type="noConversion"/>
  </si>
  <si>
    <t>KUMQUAT</t>
    <phoneticPr fontId="1" type="noConversion"/>
  </si>
  <si>
    <t>벨라</t>
    <phoneticPr fontId="1" type="noConversion"/>
  </si>
  <si>
    <t>벨라</t>
    <phoneticPr fontId="1" type="noConversion"/>
  </si>
  <si>
    <t>UVCHAMOIS</t>
    <phoneticPr fontId="1" type="noConversion"/>
  </si>
  <si>
    <t>UVCHAMOIS</t>
    <phoneticPr fontId="1" type="noConversion"/>
  </si>
  <si>
    <t>UVCHAMOIS</t>
    <phoneticPr fontId="1" type="noConversion"/>
  </si>
  <si>
    <t>피아 원데이</t>
    <phoneticPr fontId="1" type="noConversion"/>
  </si>
  <si>
    <t>신시아</t>
    <phoneticPr fontId="1" type="noConversion"/>
  </si>
  <si>
    <t>MESSI</t>
    <phoneticPr fontId="1" type="noConversion"/>
  </si>
  <si>
    <t>NEYMAR</t>
    <phoneticPr fontId="1" type="noConversion"/>
  </si>
  <si>
    <t>SUAREZ</t>
    <phoneticPr fontId="1" type="noConversion"/>
  </si>
  <si>
    <t>CREAM ROSE</t>
    <phoneticPr fontId="3" type="noConversion"/>
  </si>
  <si>
    <t>SHIN</t>
    <phoneticPr fontId="1" type="noConversion"/>
  </si>
  <si>
    <t>HWA</t>
    <phoneticPr fontId="1" type="noConversion"/>
  </si>
  <si>
    <t>SHIN</t>
    <phoneticPr fontId="1" type="noConversion"/>
  </si>
  <si>
    <t>HWA</t>
    <phoneticPr fontId="1" type="noConversion"/>
  </si>
  <si>
    <t>VENUS</t>
    <phoneticPr fontId="1" type="noConversion"/>
  </si>
  <si>
    <t>VENUS</t>
    <phoneticPr fontId="1" type="noConversion"/>
  </si>
  <si>
    <t>TEN</t>
    <phoneticPr fontId="1" type="noConversion"/>
  </si>
  <si>
    <t>NABULA BLUE</t>
    <phoneticPr fontId="1" type="noConversion"/>
  </si>
  <si>
    <t>NABULA</t>
    <phoneticPr fontId="1" type="noConversion"/>
  </si>
  <si>
    <t>DISNEY</t>
    <phoneticPr fontId="1" type="noConversion"/>
  </si>
  <si>
    <t>MOVING</t>
    <phoneticPr fontId="1" type="noConversion"/>
  </si>
  <si>
    <t>NABULA</t>
    <phoneticPr fontId="1" type="noConversion"/>
  </si>
  <si>
    <t>DISNEY</t>
    <phoneticPr fontId="1" type="noConversion"/>
  </si>
  <si>
    <t>NABULA BLUE</t>
    <phoneticPr fontId="3" type="noConversion"/>
  </si>
  <si>
    <t>POKER FACE</t>
    <phoneticPr fontId="1" type="noConversion"/>
  </si>
  <si>
    <t>POKER FACE</t>
    <phoneticPr fontId="1" type="noConversion"/>
  </si>
  <si>
    <t>POKER FACE</t>
    <phoneticPr fontId="1" type="noConversion"/>
  </si>
  <si>
    <t>SUNLIGHT</t>
    <phoneticPr fontId="1" type="noConversion"/>
  </si>
  <si>
    <t>DAYLIGHT</t>
    <phoneticPr fontId="1" type="noConversion"/>
  </si>
  <si>
    <t>LEE</t>
    <phoneticPr fontId="1" type="noConversion"/>
  </si>
  <si>
    <t>DONG</t>
    <phoneticPr fontId="1" type="noConversion"/>
  </si>
  <si>
    <t>WOONG</t>
    <phoneticPr fontId="1" type="noConversion"/>
  </si>
  <si>
    <t>ENDLESS BROWN</t>
    <phoneticPr fontId="1" type="noConversion"/>
  </si>
  <si>
    <t>LEE</t>
    <phoneticPr fontId="1" type="noConversion"/>
  </si>
  <si>
    <t>DONG</t>
    <phoneticPr fontId="1" type="noConversion"/>
  </si>
  <si>
    <t>WOONG</t>
    <phoneticPr fontId="1" type="noConversion"/>
  </si>
  <si>
    <t>LEE</t>
    <phoneticPr fontId="1" type="noConversion"/>
  </si>
  <si>
    <t>DONG</t>
    <phoneticPr fontId="1" type="noConversion"/>
  </si>
  <si>
    <t>WOONG</t>
    <phoneticPr fontId="1" type="noConversion"/>
  </si>
  <si>
    <t>SUNLIGHT</t>
    <phoneticPr fontId="1" type="noConversion"/>
  </si>
  <si>
    <t>DAYLIGHT</t>
    <phoneticPr fontId="1" type="noConversion"/>
  </si>
  <si>
    <t>DAYLIGHT</t>
    <phoneticPr fontId="1" type="noConversion"/>
  </si>
  <si>
    <t>POKER FACE</t>
    <phoneticPr fontId="3" type="noConversion"/>
  </si>
  <si>
    <t>ENDLESS BROWN</t>
    <phoneticPr fontId="3" type="noConversion"/>
  </si>
  <si>
    <t>TWILIGHT TAN</t>
    <phoneticPr fontId="3" type="noConversion"/>
  </si>
  <si>
    <t>TWILIGHT TAN</t>
    <phoneticPr fontId="1" type="noConversion"/>
  </si>
  <si>
    <t>OHH</t>
    <phoneticPr fontId="1" type="noConversion"/>
  </si>
  <si>
    <t>GOL</t>
    <phoneticPr fontId="1" type="noConversion"/>
  </si>
  <si>
    <t>GYE</t>
    <phoneticPr fontId="1" type="noConversion"/>
  </si>
  <si>
    <t>OHH</t>
    <phoneticPr fontId="1" type="noConversion"/>
  </si>
  <si>
    <t>GOL</t>
    <phoneticPr fontId="1" type="noConversion"/>
  </si>
  <si>
    <t>GYE</t>
    <phoneticPr fontId="1" type="noConversion"/>
  </si>
  <si>
    <t>OHH</t>
    <phoneticPr fontId="1" type="noConversion"/>
  </si>
  <si>
    <t>GOL</t>
    <phoneticPr fontId="1" type="noConversion"/>
  </si>
  <si>
    <t>GYE</t>
    <phoneticPr fontId="1" type="noConversion"/>
  </si>
  <si>
    <t>MOODY</t>
    <phoneticPr fontId="1" type="noConversion"/>
  </si>
  <si>
    <t>L-BALE</t>
    <phoneticPr fontId="3" type="noConversion"/>
  </si>
  <si>
    <t>L-BALE</t>
    <phoneticPr fontId="1" type="noConversion"/>
  </si>
  <si>
    <t>L-BALE</t>
    <phoneticPr fontId="1" type="noConversion"/>
  </si>
  <si>
    <t>L-BALE</t>
    <phoneticPr fontId="1" type="noConversion"/>
  </si>
  <si>
    <t>WANG</t>
    <phoneticPr fontId="1" type="noConversion"/>
  </si>
  <si>
    <t>NUN</t>
    <phoneticPr fontId="1" type="noConversion"/>
  </si>
  <si>
    <t>YEE</t>
    <phoneticPr fontId="1" type="noConversion"/>
  </si>
  <si>
    <t>WANG</t>
    <phoneticPr fontId="1" type="noConversion"/>
  </si>
  <si>
    <t>NUN</t>
    <phoneticPr fontId="1" type="noConversion"/>
  </si>
  <si>
    <t>WANG</t>
    <phoneticPr fontId="1" type="noConversion"/>
  </si>
  <si>
    <t>NUN</t>
    <phoneticPr fontId="1" type="noConversion"/>
  </si>
  <si>
    <t>YEE</t>
    <phoneticPr fontId="1" type="noConversion"/>
  </si>
  <si>
    <t>B-COCO</t>
    <phoneticPr fontId="3" type="noConversion"/>
  </si>
  <si>
    <t>GAEUL</t>
    <phoneticPr fontId="1" type="noConversion"/>
  </si>
  <si>
    <t>NAK</t>
    <phoneticPr fontId="1" type="noConversion"/>
  </si>
  <si>
    <t>YUP</t>
    <phoneticPr fontId="1" type="noConversion"/>
  </si>
  <si>
    <t>B-COCO</t>
    <phoneticPr fontId="1" type="noConversion"/>
  </si>
  <si>
    <t>B-COCO</t>
    <phoneticPr fontId="1" type="noConversion"/>
  </si>
  <si>
    <t>GAEUL</t>
    <phoneticPr fontId="1" type="noConversion"/>
  </si>
  <si>
    <t>NAK</t>
    <phoneticPr fontId="1" type="noConversion"/>
  </si>
  <si>
    <t>YUP</t>
    <phoneticPr fontId="1" type="noConversion"/>
  </si>
  <si>
    <t>GAEUL</t>
    <phoneticPr fontId="1" type="noConversion"/>
  </si>
  <si>
    <t>NAK</t>
    <phoneticPr fontId="1" type="noConversion"/>
  </si>
  <si>
    <t>DORAYAKI</t>
    <phoneticPr fontId="3" type="noConversion"/>
  </si>
  <si>
    <t>TOTTENHAM</t>
    <phoneticPr fontId="1" type="noConversion"/>
  </si>
  <si>
    <t>HOT</t>
    <phoneticPr fontId="1" type="noConversion"/>
  </si>
  <si>
    <t>SPUR</t>
    <phoneticPr fontId="1" type="noConversion"/>
  </si>
  <si>
    <t>HOT</t>
    <phoneticPr fontId="1" type="noConversion"/>
  </si>
  <si>
    <t>SPUR</t>
    <phoneticPr fontId="1" type="noConversion"/>
  </si>
  <si>
    <t>COFFEE JELLY(M)</t>
    <phoneticPr fontId="1" type="noConversion"/>
  </si>
  <si>
    <t>WOLVER</t>
    <phoneticPr fontId="1" type="noConversion"/>
  </si>
  <si>
    <t>COFFEE JELLY(M)</t>
    <phoneticPr fontId="1" type="noConversion"/>
  </si>
  <si>
    <t>WONDERERS</t>
    <phoneticPr fontId="1" type="noConversion"/>
  </si>
  <si>
    <t>AFFOGATO(M) 38%</t>
    <phoneticPr fontId="1" type="noConversion"/>
  </si>
  <si>
    <t>MONACO</t>
    <phoneticPr fontId="1" type="noConversion"/>
  </si>
  <si>
    <t>MONACO</t>
    <phoneticPr fontId="1" type="noConversion"/>
  </si>
  <si>
    <t>MARSEILLE</t>
    <phoneticPr fontId="1" type="noConversion"/>
  </si>
  <si>
    <t>LILLE</t>
    <phoneticPr fontId="1" type="noConversion"/>
  </si>
  <si>
    <t>WOLVER</t>
    <phoneticPr fontId="1" type="noConversion"/>
  </si>
  <si>
    <t>HAMPTON</t>
    <phoneticPr fontId="1" type="noConversion"/>
  </si>
  <si>
    <t>WONDERERS</t>
    <phoneticPr fontId="1" type="noConversion"/>
  </si>
  <si>
    <t>MONACO</t>
    <phoneticPr fontId="1" type="noConversion"/>
  </si>
  <si>
    <t>MARSEILLE</t>
    <phoneticPr fontId="1" type="noConversion"/>
  </si>
  <si>
    <t>LILLE</t>
    <phoneticPr fontId="1" type="noConversion"/>
  </si>
  <si>
    <t>WOLVER</t>
    <phoneticPr fontId="1" type="noConversion"/>
  </si>
  <si>
    <t>HAMPTON</t>
    <phoneticPr fontId="1" type="noConversion"/>
  </si>
  <si>
    <t>MARSEILLE</t>
    <phoneticPr fontId="1" type="noConversion"/>
  </si>
  <si>
    <t>COFFEE JELLY(M)</t>
    <phoneticPr fontId="3" type="noConversion"/>
  </si>
  <si>
    <t>AFFOGATO(M) 38%</t>
    <phoneticPr fontId="3" type="noConversion"/>
  </si>
  <si>
    <t>GEMHOUR</t>
    <phoneticPr fontId="3" type="noConversion"/>
  </si>
  <si>
    <t>AFFOGATO 55%</t>
    <phoneticPr fontId="1" type="noConversion"/>
  </si>
  <si>
    <t>AFFOGATO 55%</t>
    <phoneticPr fontId="1" type="noConversion"/>
  </si>
  <si>
    <t>TEMPURA</t>
    <phoneticPr fontId="3" type="noConversion"/>
  </si>
  <si>
    <t>TEMPURA</t>
    <phoneticPr fontId="1" type="noConversion"/>
  </si>
  <si>
    <t>TEMPURA</t>
    <phoneticPr fontId="1" type="noConversion"/>
  </si>
  <si>
    <t>AJAX</t>
    <phoneticPr fontId="1" type="noConversion"/>
  </si>
  <si>
    <t>EINDHOVEN</t>
    <phoneticPr fontId="1" type="noConversion"/>
  </si>
  <si>
    <t>AJAX</t>
    <phoneticPr fontId="1" type="noConversion"/>
  </si>
  <si>
    <t>EINDHOVEN</t>
    <phoneticPr fontId="1" type="noConversion"/>
  </si>
  <si>
    <t>HAZEL</t>
    <phoneticPr fontId="1" type="noConversion"/>
  </si>
  <si>
    <t>ROSY BROWN</t>
    <phoneticPr fontId="3" type="noConversion"/>
  </si>
  <si>
    <t>VALENCIA</t>
    <phoneticPr fontId="1" type="noConversion"/>
  </si>
  <si>
    <t>BETIS</t>
    <phoneticPr fontId="1" type="noConversion"/>
  </si>
  <si>
    <t>MALAGA</t>
    <phoneticPr fontId="1" type="noConversion"/>
  </si>
  <si>
    <t>VALENCIA</t>
    <phoneticPr fontId="1" type="noConversion"/>
  </si>
  <si>
    <t>BETIS</t>
    <phoneticPr fontId="1" type="noConversion"/>
  </si>
  <si>
    <t>MALAGA</t>
    <phoneticPr fontId="1" type="noConversion"/>
  </si>
  <si>
    <t>G-XINGXING</t>
    <phoneticPr fontId="3" type="noConversion"/>
  </si>
  <si>
    <t>AFFOGATO 55%</t>
    <phoneticPr fontId="3" type="noConversion"/>
  </si>
  <si>
    <t>BROWN(잼아워)</t>
    <phoneticPr fontId="1" type="noConversion"/>
  </si>
  <si>
    <t>BROWN(잼아워)</t>
    <phoneticPr fontId="1" type="noConversion"/>
  </si>
  <si>
    <t>BROWN(잼아워)</t>
    <phoneticPr fontId="1" type="noConversion"/>
  </si>
  <si>
    <t>G-XINGXING</t>
    <phoneticPr fontId="1" type="noConversion"/>
  </si>
  <si>
    <t>G-XINGXING</t>
    <phoneticPr fontId="1" type="noConversion"/>
  </si>
  <si>
    <t>R-PINGGUO</t>
    <phoneticPr fontId="1" type="noConversion"/>
  </si>
  <si>
    <t>R-PINGGUO</t>
    <phoneticPr fontId="1" type="noConversion"/>
  </si>
  <si>
    <t>R-PINGGUO</t>
    <phoneticPr fontId="1" type="noConversion"/>
  </si>
  <si>
    <t>B-DASHA</t>
    <phoneticPr fontId="1" type="noConversion"/>
  </si>
  <si>
    <t>B-DASHA</t>
    <phoneticPr fontId="1" type="noConversion"/>
  </si>
  <si>
    <t>P-XIANGWO</t>
    <phoneticPr fontId="1" type="noConversion"/>
  </si>
  <si>
    <t>P-XIANGWO</t>
    <phoneticPr fontId="1" type="noConversion"/>
  </si>
  <si>
    <t>BREMEN</t>
    <phoneticPr fontId="1" type="noConversion"/>
  </si>
  <si>
    <t>MAINZ</t>
    <phoneticPr fontId="1" type="noConversion"/>
  </si>
  <si>
    <t>DORTMUND</t>
    <phoneticPr fontId="1" type="noConversion"/>
  </si>
  <si>
    <t>SMOKE</t>
    <phoneticPr fontId="1" type="noConversion"/>
  </si>
  <si>
    <t>MAGIC</t>
    <phoneticPr fontId="1" type="noConversion"/>
  </si>
  <si>
    <t>EYE</t>
    <phoneticPr fontId="1" type="noConversion"/>
  </si>
  <si>
    <t>MAGMA</t>
    <phoneticPr fontId="1" type="noConversion"/>
  </si>
  <si>
    <t>LAVA</t>
    <phoneticPr fontId="1" type="noConversion"/>
  </si>
  <si>
    <t>HELL</t>
    <phoneticPr fontId="1" type="noConversion"/>
  </si>
  <si>
    <t>CONCRETE</t>
    <phoneticPr fontId="1" type="noConversion"/>
  </si>
  <si>
    <t>IKKI</t>
    <phoneticPr fontId="1" type="noConversion"/>
  </si>
  <si>
    <t>IKKI</t>
    <phoneticPr fontId="1" type="noConversion"/>
  </si>
  <si>
    <t>BAM</t>
    <phoneticPr fontId="1" type="noConversion"/>
  </si>
  <si>
    <t>PINKY</t>
    <phoneticPr fontId="1" type="noConversion"/>
  </si>
  <si>
    <t>PINKY</t>
    <phoneticPr fontId="1" type="noConversion"/>
  </si>
  <si>
    <t>ARONG</t>
    <phoneticPr fontId="1" type="noConversion"/>
  </si>
  <si>
    <t>BREMEN</t>
    <phoneticPr fontId="1" type="noConversion"/>
  </si>
  <si>
    <t>EYE</t>
    <phoneticPr fontId="1" type="noConversion"/>
  </si>
  <si>
    <t>VIETNAM</t>
    <phoneticPr fontId="1" type="noConversion"/>
  </si>
  <si>
    <t>ARONG</t>
    <phoneticPr fontId="1" type="noConversion"/>
  </si>
  <si>
    <t>VIETNAM</t>
    <phoneticPr fontId="1" type="noConversion"/>
  </si>
  <si>
    <t>BREMEN</t>
    <phoneticPr fontId="1" type="noConversion"/>
  </si>
  <si>
    <t>MAINZ</t>
    <phoneticPr fontId="1" type="noConversion"/>
  </si>
  <si>
    <t>DORTMUND</t>
    <phoneticPr fontId="1" type="noConversion"/>
  </si>
  <si>
    <t>MAGIC</t>
    <phoneticPr fontId="1" type="noConversion"/>
  </si>
  <si>
    <t>EYE</t>
    <phoneticPr fontId="1" type="noConversion"/>
  </si>
  <si>
    <t>MAGMA</t>
    <phoneticPr fontId="1" type="noConversion"/>
  </si>
  <si>
    <t>LAVA</t>
    <phoneticPr fontId="1" type="noConversion"/>
  </si>
  <si>
    <t>HELL</t>
    <phoneticPr fontId="1" type="noConversion"/>
  </si>
  <si>
    <t>CONCRETE</t>
    <phoneticPr fontId="1" type="noConversion"/>
  </si>
  <si>
    <t>IKKI</t>
    <phoneticPr fontId="1" type="noConversion"/>
  </si>
  <si>
    <t>BAM</t>
    <phoneticPr fontId="1" type="noConversion"/>
  </si>
  <si>
    <t>PINKY</t>
    <phoneticPr fontId="1" type="noConversion"/>
  </si>
  <si>
    <t>ARONG</t>
    <phoneticPr fontId="1" type="noConversion"/>
  </si>
  <si>
    <t>B-DASHA</t>
    <phoneticPr fontId="3" type="noConversion"/>
  </si>
  <si>
    <t>GEMHOUR</t>
    <phoneticPr fontId="1" type="noConversion"/>
  </si>
  <si>
    <t>ROSY BROWN</t>
    <phoneticPr fontId="3" type="noConversion"/>
  </si>
  <si>
    <t>BROWN(잼아워)</t>
    <phoneticPr fontId="3" type="noConversion"/>
  </si>
  <si>
    <t>GRAY(잼아워)</t>
    <phoneticPr fontId="3" type="noConversion"/>
  </si>
  <si>
    <t>R-PINGGUO</t>
    <phoneticPr fontId="3" type="noConversion"/>
  </si>
  <si>
    <t>P-XIANGWO</t>
    <phoneticPr fontId="3" type="noConversion"/>
  </si>
  <si>
    <t>GRAY(잼아워)</t>
    <phoneticPr fontId="3" type="noConversion"/>
  </si>
  <si>
    <t>U-QIQIU</t>
    <phoneticPr fontId="1" type="noConversion"/>
  </si>
  <si>
    <t>NABULA</t>
    <phoneticPr fontId="1" type="noConversion"/>
  </si>
  <si>
    <t>THESEA</t>
    <phoneticPr fontId="1" type="noConversion"/>
  </si>
  <si>
    <t>UNDER</t>
    <phoneticPr fontId="1" type="noConversion"/>
  </si>
  <si>
    <t>THESEA</t>
    <phoneticPr fontId="1" type="noConversion"/>
  </si>
  <si>
    <t>THESEA</t>
    <phoneticPr fontId="1" type="noConversion"/>
  </si>
  <si>
    <t>U-QIQIU</t>
    <phoneticPr fontId="3" type="noConversion"/>
  </si>
  <si>
    <t>B-POPCORN</t>
    <phoneticPr fontId="3" type="noConversion"/>
  </si>
  <si>
    <t>WANDU</t>
    <phoneticPr fontId="1" type="noConversion"/>
  </si>
  <si>
    <t>GYUL</t>
    <phoneticPr fontId="1" type="noConversion"/>
  </si>
  <si>
    <t>ELEVEN</t>
    <phoneticPr fontId="1" type="noConversion"/>
  </si>
  <si>
    <t>WANDU</t>
    <phoneticPr fontId="1" type="noConversion"/>
  </si>
  <si>
    <t>GYUL</t>
    <phoneticPr fontId="1" type="noConversion"/>
  </si>
  <si>
    <t>WANDU</t>
    <phoneticPr fontId="1" type="noConversion"/>
  </si>
  <si>
    <t>GYUL</t>
    <phoneticPr fontId="1" type="noConversion"/>
  </si>
  <si>
    <t>G-TANGYUAN</t>
    <phoneticPr fontId="1" type="noConversion"/>
  </si>
  <si>
    <t>MIRK</t>
    <phoneticPr fontId="1" type="noConversion"/>
  </si>
  <si>
    <t>TOFU</t>
    <phoneticPr fontId="1" type="noConversion"/>
  </si>
  <si>
    <t>MIRK</t>
    <phoneticPr fontId="1" type="noConversion"/>
  </si>
  <si>
    <t>TOFU</t>
    <phoneticPr fontId="1" type="noConversion"/>
  </si>
  <si>
    <t>DUBU</t>
    <phoneticPr fontId="1" type="noConversion"/>
  </si>
  <si>
    <t>MIRK</t>
    <phoneticPr fontId="1" type="noConversion"/>
  </si>
  <si>
    <t>TOFU</t>
    <phoneticPr fontId="1" type="noConversion"/>
  </si>
  <si>
    <t>DUBU</t>
    <phoneticPr fontId="1" type="noConversion"/>
  </si>
  <si>
    <t>G-TANGYUAN</t>
    <phoneticPr fontId="3" type="noConversion"/>
  </si>
  <si>
    <t>CREAM ROSE</t>
    <phoneticPr fontId="3" type="noConversion"/>
  </si>
  <si>
    <t>SHIN</t>
    <phoneticPr fontId="1" type="noConversion"/>
  </si>
  <si>
    <t>6호기</t>
    <phoneticPr fontId="1" type="noConversion"/>
  </si>
  <si>
    <t>HWA</t>
    <phoneticPr fontId="1" type="noConversion"/>
  </si>
  <si>
    <t>2호기</t>
    <phoneticPr fontId="1" type="noConversion"/>
  </si>
  <si>
    <t xml:space="preserve">         </t>
    <phoneticPr fontId="1" type="noConversion"/>
  </si>
  <si>
    <t xml:space="preserve">                                                </t>
    <phoneticPr fontId="1" type="noConversion"/>
  </si>
  <si>
    <t>LAVA</t>
    <phoneticPr fontId="1" type="noConversion"/>
  </si>
  <si>
    <t>UNDER</t>
    <phoneticPr fontId="1" type="noConversion"/>
  </si>
  <si>
    <t>R-SHUMEI</t>
    <phoneticPr fontId="3" type="noConversion"/>
  </si>
  <si>
    <t>R-SHUMEI</t>
    <phoneticPr fontId="1" type="noConversion"/>
  </si>
  <si>
    <t>FUMEE</t>
    <phoneticPr fontId="1" type="noConversion"/>
  </si>
  <si>
    <t>DOLCE</t>
    <phoneticPr fontId="1" type="noConversion"/>
  </si>
  <si>
    <t>VITA</t>
    <phoneticPr fontId="1" type="noConversion"/>
  </si>
  <si>
    <t>FUMEE</t>
    <phoneticPr fontId="1" type="noConversion"/>
  </si>
  <si>
    <t>VITA</t>
    <phoneticPr fontId="1" type="noConversion"/>
  </si>
  <si>
    <t>FUMEE</t>
    <phoneticPr fontId="1" type="noConversion"/>
  </si>
  <si>
    <t>DOLCE</t>
    <phoneticPr fontId="1" type="noConversion"/>
  </si>
  <si>
    <t>DOLCE</t>
    <phoneticPr fontId="1" type="noConversion"/>
  </si>
  <si>
    <t>VITA</t>
    <phoneticPr fontId="1" type="noConversion"/>
  </si>
  <si>
    <r>
      <t>2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</si>
  <si>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t>6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</si>
  <si>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t>3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</si>
  <si>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VIETNAM</t>
    <phoneticPr fontId="1" type="noConversion"/>
  </si>
  <si>
    <r>
      <t>2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</si>
  <si>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t>4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</si>
  <si>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t>MUSSO(C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)</t>
    </r>
    <phoneticPr fontId="1" type="noConversion"/>
  </si>
  <si>
    <r>
      <t>GALLOPER(C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)</t>
    </r>
    <phoneticPr fontId="1" type="noConversion"/>
  </si>
  <si>
    <t>HOT</t>
    <phoneticPr fontId="1" type="noConversion"/>
  </si>
  <si>
    <r>
      <t>1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</si>
  <si>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SPUR</t>
    <phoneticPr fontId="1" type="noConversion"/>
  </si>
  <si>
    <r>
      <t>3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</si>
  <si>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2호기</t>
    <phoneticPr fontId="1" type="noConversion"/>
  </si>
  <si>
    <t>dubu</t>
    <phoneticPr fontId="1" type="noConversion"/>
  </si>
  <si>
    <r>
      <t>6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</si>
  <si>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DARK</t>
    <phoneticPr fontId="1" type="noConversion"/>
  </si>
  <si>
    <t>EINDHOVEN</t>
    <phoneticPr fontId="1" type="noConversion"/>
  </si>
  <si>
    <r>
      <t>3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</si>
  <si>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6호기</t>
    <phoneticPr fontId="1" type="noConversion"/>
  </si>
  <si>
    <t>AIR BEIGE</t>
    <phoneticPr fontId="3" type="noConversion"/>
  </si>
  <si>
    <t>AIR BEIGE</t>
    <phoneticPr fontId="1" type="noConversion"/>
  </si>
  <si>
    <t>SEOHAE</t>
    <phoneticPr fontId="1" type="noConversion"/>
  </si>
  <si>
    <t>GODONG</t>
    <phoneticPr fontId="1" type="noConversion"/>
  </si>
  <si>
    <t>SORA</t>
    <phoneticPr fontId="1" type="noConversion"/>
  </si>
  <si>
    <t>GODONG</t>
    <phoneticPr fontId="1" type="noConversion"/>
  </si>
  <si>
    <t>GODONG</t>
    <phoneticPr fontId="1" type="noConversion"/>
  </si>
  <si>
    <t>SORA</t>
    <phoneticPr fontId="1" type="noConversion"/>
  </si>
  <si>
    <t>SEOHAE</t>
    <phoneticPr fontId="1" type="noConversion"/>
  </si>
  <si>
    <r>
      <t>1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</si>
  <si>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t>2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</si>
  <si>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SEOHAE</t>
    <phoneticPr fontId="1" type="noConversion"/>
  </si>
  <si>
    <t>SOUFFLE</t>
    <phoneticPr fontId="1" type="noConversion"/>
  </si>
  <si>
    <t>MIDNIGHT</t>
    <phoneticPr fontId="1" type="noConversion"/>
  </si>
  <si>
    <t>GGAMANG</t>
    <phoneticPr fontId="1" type="noConversion"/>
  </si>
  <si>
    <t>GGAMANG</t>
    <phoneticPr fontId="1" type="noConversion"/>
  </si>
  <si>
    <t>GYEOJA</t>
    <phoneticPr fontId="1" type="noConversion"/>
  </si>
  <si>
    <t>GGAMANG</t>
    <phoneticPr fontId="1" type="noConversion"/>
  </si>
  <si>
    <t>GYEOJA</t>
    <phoneticPr fontId="1" type="noConversion"/>
  </si>
  <si>
    <t>SHADOW</t>
    <phoneticPr fontId="1" type="noConversion"/>
  </si>
  <si>
    <t>BROWN BUNNY(M)</t>
    <phoneticPr fontId="3" type="noConversion"/>
  </si>
  <si>
    <t>BROWN BUNNY(M)</t>
    <phoneticPr fontId="1" type="noConversion"/>
  </si>
  <si>
    <t>POSTIT</t>
    <phoneticPr fontId="1" type="noConversion"/>
  </si>
  <si>
    <t>ANW</t>
    <phoneticPr fontId="1" type="noConversion"/>
  </si>
  <si>
    <t>ANW</t>
    <phoneticPr fontId="1" type="noConversion"/>
  </si>
  <si>
    <t>AFTER</t>
    <phoneticPr fontId="1" type="noConversion"/>
  </si>
  <si>
    <t>LIKE</t>
    <phoneticPr fontId="1" type="noConversion"/>
  </si>
  <si>
    <t>AFTER</t>
    <phoneticPr fontId="1" type="noConversion"/>
  </si>
  <si>
    <t>LIKE</t>
    <phoneticPr fontId="1" type="noConversion"/>
  </si>
  <si>
    <t>AFTER</t>
    <phoneticPr fontId="1" type="noConversion"/>
  </si>
  <si>
    <t>ANW_First love Kristin</t>
    <phoneticPr fontId="3" type="noConversion"/>
  </si>
  <si>
    <t>ANW_First love Kristin</t>
    <phoneticPr fontId="1" type="noConversion"/>
  </si>
  <si>
    <t>IFFY</t>
    <phoneticPr fontId="1" type="noConversion"/>
  </si>
  <si>
    <t>BLURRY</t>
    <phoneticPr fontId="1" type="noConversion"/>
  </si>
  <si>
    <t>IFFY</t>
    <phoneticPr fontId="1" type="noConversion"/>
  </si>
  <si>
    <t>BROWNIE</t>
    <phoneticPr fontId="1" type="noConversion"/>
  </si>
  <si>
    <t>SEOHAE</t>
    <phoneticPr fontId="1" type="noConversion"/>
  </si>
  <si>
    <t>GLOW</t>
    <phoneticPr fontId="1" type="noConversion"/>
  </si>
  <si>
    <t>GLOW</t>
    <phoneticPr fontId="1" type="noConversion"/>
  </si>
  <si>
    <t>`</t>
    <phoneticPr fontId="1" type="noConversion"/>
  </si>
  <si>
    <t>SEPIA</t>
    <phoneticPr fontId="1" type="noConversion"/>
  </si>
  <si>
    <t>MOOD</t>
    <phoneticPr fontId="1" type="noConversion"/>
  </si>
  <si>
    <t>SEPIA MOOD</t>
    <phoneticPr fontId="1" type="noConversion"/>
  </si>
  <si>
    <t>SEPIA MOOD</t>
    <phoneticPr fontId="1" type="noConversion"/>
  </si>
  <si>
    <t>SEPIA</t>
    <phoneticPr fontId="1" type="noConversion"/>
  </si>
  <si>
    <r>
      <t>3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</si>
  <si>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MOOD</t>
    <phoneticPr fontId="1" type="noConversion"/>
  </si>
  <si>
    <t>SEPIA MOOD</t>
    <phoneticPr fontId="3" type="noConversion"/>
  </si>
  <si>
    <t>BBQ</t>
    <phoneticPr fontId="1" type="noConversion"/>
  </si>
  <si>
    <t>JADAM</t>
    <phoneticPr fontId="1" type="noConversion"/>
  </si>
  <si>
    <t>LIZ BROWN</t>
    <phoneticPr fontId="1" type="noConversion"/>
  </si>
  <si>
    <t>BBQ</t>
    <phoneticPr fontId="1" type="noConversion"/>
  </si>
  <si>
    <t>BBQ</t>
    <phoneticPr fontId="1" type="noConversion"/>
  </si>
  <si>
    <t>JADAM</t>
    <phoneticPr fontId="1" type="noConversion"/>
  </si>
  <si>
    <t>LIZ BROWN</t>
    <phoneticPr fontId="3" type="noConversion"/>
  </si>
  <si>
    <t>CLASSIC BROWN</t>
    <phoneticPr fontId="3" type="noConversion"/>
  </si>
  <si>
    <t>PIANO</t>
    <phoneticPr fontId="1" type="noConversion"/>
  </si>
  <si>
    <t>PIANO</t>
    <phoneticPr fontId="1" type="noConversion"/>
  </si>
  <si>
    <t>CLASSIC BROWN</t>
    <phoneticPr fontId="1" type="noConversion"/>
  </si>
  <si>
    <t>CLASSIC BROWN</t>
    <phoneticPr fontId="1" type="noConversion"/>
  </si>
  <si>
    <t>PIANO</t>
    <phoneticPr fontId="1" type="noConversion"/>
  </si>
  <si>
    <t>NOX GRAY</t>
    <phoneticPr fontId="1" type="noConversion"/>
  </si>
  <si>
    <t>NOX GRAY</t>
    <phoneticPr fontId="1" type="noConversion"/>
  </si>
  <si>
    <t>NOX</t>
    <phoneticPr fontId="1" type="noConversion"/>
  </si>
  <si>
    <t>EODUM</t>
    <phoneticPr fontId="1" type="noConversion"/>
  </si>
  <si>
    <t>KKUL</t>
    <phoneticPr fontId="1" type="noConversion"/>
  </si>
  <si>
    <t>NOX</t>
    <phoneticPr fontId="1" type="noConversion"/>
  </si>
  <si>
    <t>EODUM</t>
    <phoneticPr fontId="1" type="noConversion"/>
  </si>
  <si>
    <t>KKUL</t>
    <phoneticPr fontId="1" type="noConversion"/>
  </si>
  <si>
    <t>NOX GRAY</t>
    <phoneticPr fontId="3" type="noConversion"/>
  </si>
  <si>
    <t>NOX</t>
    <phoneticPr fontId="1" type="noConversion"/>
  </si>
  <si>
    <t>EODUM</t>
    <phoneticPr fontId="1" type="noConversion"/>
  </si>
  <si>
    <t>OMBRE</t>
    <phoneticPr fontId="1" type="noConversion"/>
  </si>
  <si>
    <t>DAWN NAVY</t>
    <phoneticPr fontId="1" type="noConversion"/>
  </si>
  <si>
    <t>BADA</t>
    <phoneticPr fontId="1" type="noConversion"/>
  </si>
  <si>
    <t>NEODUM</t>
    <phoneticPr fontId="1" type="noConversion"/>
  </si>
  <si>
    <t>ROYAL</t>
    <phoneticPr fontId="1" type="noConversion"/>
  </si>
  <si>
    <t>ROYAL</t>
    <phoneticPr fontId="1" type="noConversion"/>
  </si>
  <si>
    <t>DAWN NAVY</t>
    <phoneticPr fontId="3" type="noConversion"/>
  </si>
  <si>
    <t>BADA</t>
    <phoneticPr fontId="1" type="noConversion"/>
  </si>
  <si>
    <t>NEODUM</t>
    <phoneticPr fontId="1" type="noConversion"/>
  </si>
  <si>
    <t>ROYAL</t>
    <phoneticPr fontId="1" type="noConversion"/>
  </si>
  <si>
    <t>GRETA BLACK</t>
    <phoneticPr fontId="1" type="noConversion"/>
  </si>
  <si>
    <t>GRETA BLACK</t>
    <phoneticPr fontId="1" type="noConversion"/>
  </si>
  <si>
    <t>BIDULGI</t>
    <phoneticPr fontId="1" type="noConversion"/>
  </si>
  <si>
    <t>GRETA BLACK</t>
    <phoneticPr fontId="3" type="noConversion"/>
  </si>
  <si>
    <t>TTOPAZ</t>
    <phoneticPr fontId="1" type="noConversion"/>
  </si>
  <si>
    <t>HERSHY</t>
    <phoneticPr fontId="1" type="noConversion"/>
  </si>
  <si>
    <r>
      <t>2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</si>
  <si>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OATMAEL</t>
    <phoneticPr fontId="1" type="noConversion"/>
  </si>
  <si>
    <t>BAM BROWN</t>
    <phoneticPr fontId="3" type="noConversion"/>
  </si>
  <si>
    <t>GOO</t>
    <phoneticPr fontId="1" type="noConversion"/>
  </si>
  <si>
    <t>GLE</t>
    <phoneticPr fontId="1" type="noConversion"/>
  </si>
  <si>
    <t>BAM BROWN</t>
    <phoneticPr fontId="1" type="noConversion"/>
  </si>
  <si>
    <t>GLE</t>
    <phoneticPr fontId="1" type="noConversion"/>
  </si>
  <si>
    <t>GOO</t>
    <phoneticPr fontId="1" type="noConversion"/>
  </si>
  <si>
    <t>LIA CHOCO</t>
    <phoneticPr fontId="3" type="noConversion"/>
  </si>
  <si>
    <t>SPARROW</t>
    <phoneticPr fontId="1" type="noConversion"/>
  </si>
  <si>
    <t>LIA CHOCO</t>
    <phoneticPr fontId="1" type="noConversion"/>
  </si>
  <si>
    <t>LIA CHOCO</t>
    <phoneticPr fontId="1" type="noConversion"/>
  </si>
  <si>
    <t>SPARROW</t>
    <phoneticPr fontId="1" type="noConversion"/>
  </si>
  <si>
    <t>BADA</t>
    <phoneticPr fontId="1" type="noConversion"/>
  </si>
  <si>
    <t>NEODUM</t>
    <phoneticPr fontId="1" type="noConversion"/>
  </si>
  <si>
    <t>ROYAL</t>
    <phoneticPr fontId="1" type="noConversion"/>
  </si>
  <si>
    <t>GOO</t>
    <phoneticPr fontId="1" type="noConversion"/>
  </si>
  <si>
    <t>GLE</t>
    <phoneticPr fontId="1" type="noConversion"/>
  </si>
  <si>
    <t>MOON BROWN</t>
    <phoneticPr fontId="3" type="noConversion"/>
  </si>
  <si>
    <t>CHIWAWA</t>
    <phoneticPr fontId="1" type="noConversion"/>
  </si>
  <si>
    <t>GANSIK</t>
    <phoneticPr fontId="1" type="noConversion"/>
  </si>
  <si>
    <t>PETMILK</t>
    <phoneticPr fontId="1" type="noConversion"/>
  </si>
  <si>
    <t>CHIWAWA</t>
    <phoneticPr fontId="1" type="noConversion"/>
  </si>
  <si>
    <t>GANSIK</t>
    <phoneticPr fontId="1" type="noConversion"/>
  </si>
  <si>
    <t>PETMILK</t>
    <phoneticPr fontId="1" type="noConversion"/>
  </si>
  <si>
    <t>MOON BROWN</t>
    <phoneticPr fontId="1" type="noConversion"/>
  </si>
  <si>
    <t>MOON BROWN</t>
    <phoneticPr fontId="1" type="noConversion"/>
  </si>
  <si>
    <t>PETMILK</t>
    <phoneticPr fontId="1" type="noConversion"/>
  </si>
  <si>
    <t>SONY</t>
    <phoneticPr fontId="1" type="noConversion"/>
  </si>
  <si>
    <t>ANW_OLIVE</t>
    <phoneticPr fontId="3" type="noConversion"/>
  </si>
  <si>
    <t>ANW_OLIVE</t>
    <phoneticPr fontId="3" type="noConversion"/>
  </si>
  <si>
    <t>ANW_OLIVE</t>
    <phoneticPr fontId="3" type="noConversion"/>
  </si>
  <si>
    <t>MOAK</t>
    <phoneticPr fontId="1" type="noConversion"/>
  </si>
  <si>
    <t>SIRIUS MISTY</t>
    <phoneticPr fontId="1" type="noConversion"/>
  </si>
  <si>
    <t>NOEUL</t>
    <phoneticPr fontId="1" type="noConversion"/>
  </si>
  <si>
    <r>
      <t>1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</si>
  <si>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REST</t>
    <phoneticPr fontId="1" type="noConversion"/>
  </si>
  <si>
    <t>REST</t>
    <phoneticPr fontId="1" type="noConversion"/>
  </si>
  <si>
    <t>ASTRONAUT</t>
    <phoneticPr fontId="1" type="noConversion"/>
  </si>
  <si>
    <t>OVE TORIC T1</t>
    <phoneticPr fontId="1" type="noConversion"/>
  </si>
  <si>
    <t>TARIC</t>
    <phoneticPr fontId="1" type="noConversion"/>
  </si>
  <si>
    <t>VARUS</t>
    <phoneticPr fontId="1" type="noConversion"/>
  </si>
  <si>
    <t>OVE TORIC T1</t>
    <phoneticPr fontId="1" type="noConversion"/>
  </si>
  <si>
    <t>EZREAL</t>
    <phoneticPr fontId="1" type="noConversion"/>
  </si>
  <si>
    <t>VARUS</t>
    <phoneticPr fontId="1" type="noConversion"/>
  </si>
  <si>
    <t>EZREAL</t>
    <phoneticPr fontId="1" type="noConversion"/>
  </si>
  <si>
    <t>OVE TORIC T1</t>
    <phoneticPr fontId="3" type="noConversion"/>
  </si>
  <si>
    <t>TARIC</t>
    <phoneticPr fontId="1" type="noConversion"/>
  </si>
  <si>
    <t>VARUS</t>
    <phoneticPr fontId="1" type="noConversion"/>
  </si>
  <si>
    <t>EZREAL</t>
    <phoneticPr fontId="1" type="noConversion"/>
  </si>
  <si>
    <t>CASHEW</t>
    <phoneticPr fontId="1" type="noConversion"/>
  </si>
  <si>
    <t>GINKGO</t>
    <phoneticPr fontId="1" type="noConversion"/>
  </si>
  <si>
    <r>
      <t>3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</si>
  <si>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First Love Kristin GRAY</t>
    <phoneticPr fontId="1" type="noConversion"/>
  </si>
  <si>
    <t>NOCTURNE</t>
    <phoneticPr fontId="1" type="noConversion"/>
  </si>
  <si>
    <t>First Love Kristin GRAY</t>
    <phoneticPr fontId="1" type="noConversion"/>
  </si>
  <si>
    <t>RENGAR</t>
    <phoneticPr fontId="1" type="noConversion"/>
  </si>
  <si>
    <t>ORIANNA</t>
    <phoneticPr fontId="1" type="noConversion"/>
  </si>
  <si>
    <t>RENGAR</t>
    <phoneticPr fontId="1" type="noConversion"/>
  </si>
  <si>
    <t>NOCTURNE</t>
    <phoneticPr fontId="1" type="noConversion"/>
  </si>
  <si>
    <r>
      <t>6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</si>
  <si>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SPARROW</t>
    <phoneticPr fontId="1" type="noConversion"/>
  </si>
  <si>
    <r>
      <t>3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</si>
  <si>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t>2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</si>
  <si>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t>6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</si>
  <si>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BUTCHER</t>
    <phoneticPr fontId="1" type="noConversion"/>
  </si>
  <si>
    <t>BUTCHER</t>
    <phoneticPr fontId="1" type="noConversion"/>
  </si>
  <si>
    <t>BUTCHER</t>
    <phoneticPr fontId="1" type="noConversion"/>
  </si>
  <si>
    <t>TARIC</t>
    <phoneticPr fontId="1" type="noConversion"/>
  </si>
  <si>
    <t>VARUS</t>
    <phoneticPr fontId="1" type="noConversion"/>
  </si>
  <si>
    <t>EZREAL</t>
    <phoneticPr fontId="1" type="noConversion"/>
  </si>
  <si>
    <r>
      <t>4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</si>
  <si>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t>2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</si>
  <si>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t>6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</si>
  <si>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LEESIN</t>
    <phoneticPr fontId="1" type="noConversion"/>
  </si>
  <si>
    <t>SHEN</t>
    <phoneticPr fontId="1" type="noConversion"/>
  </si>
  <si>
    <t>VAYNE</t>
    <phoneticPr fontId="1" type="noConversion"/>
  </si>
  <si>
    <t>LEESIN</t>
    <phoneticPr fontId="1" type="noConversion"/>
  </si>
  <si>
    <t>SHEN</t>
    <phoneticPr fontId="1" type="noConversion"/>
  </si>
  <si>
    <r>
      <t>3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</si>
  <si>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LASSIE NEO</t>
    <phoneticPr fontId="1" type="noConversion"/>
  </si>
  <si>
    <t>LASSIE NEO</t>
    <phoneticPr fontId="1" type="noConversion"/>
  </si>
  <si>
    <t>LASSIE NEO</t>
    <phoneticPr fontId="1" type="noConversion"/>
  </si>
  <si>
    <t>VAYNE</t>
    <phoneticPr fontId="1" type="noConversion"/>
  </si>
  <si>
    <t>SHEN</t>
    <phoneticPr fontId="1" type="noConversion"/>
  </si>
  <si>
    <t>VAYNE</t>
    <phoneticPr fontId="1" type="noConversion"/>
  </si>
  <si>
    <t>LASSIE NEO</t>
    <phoneticPr fontId="3" type="noConversion"/>
  </si>
  <si>
    <t>VAYNE</t>
    <phoneticPr fontId="1" type="noConversion"/>
  </si>
  <si>
    <t>LEESIN</t>
    <phoneticPr fontId="1" type="noConversion"/>
  </si>
  <si>
    <t>SHEN</t>
    <phoneticPr fontId="1" type="noConversion"/>
  </si>
  <si>
    <t>IKKI</t>
    <phoneticPr fontId="1" type="noConversion"/>
  </si>
  <si>
    <r>
      <t>2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</si>
  <si>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CONCRETE</t>
    <phoneticPr fontId="1" type="noConversion"/>
  </si>
  <si>
    <r>
      <t>6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</si>
  <si>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LADY MAUVE</t>
    <phoneticPr fontId="3" type="noConversion"/>
  </si>
  <si>
    <t>PAPA</t>
    <phoneticPr fontId="1" type="noConversion"/>
  </si>
  <si>
    <t>MAMA</t>
    <phoneticPr fontId="1" type="noConversion"/>
  </si>
  <si>
    <t>PAPA</t>
    <phoneticPr fontId="1" type="noConversion"/>
  </si>
  <si>
    <t>MAMA</t>
    <phoneticPr fontId="1" type="noConversion"/>
  </si>
  <si>
    <t>LADY MAUVE</t>
    <phoneticPr fontId="1" type="noConversion"/>
  </si>
  <si>
    <t>PAPA</t>
    <phoneticPr fontId="1" type="noConversion"/>
  </si>
  <si>
    <t>MAMA</t>
    <phoneticPr fontId="1" type="noConversion"/>
  </si>
  <si>
    <t>MIFFY</t>
    <phoneticPr fontId="1" type="noConversion"/>
  </si>
  <si>
    <t>BISCUIT</t>
    <phoneticPr fontId="1" type="noConversion"/>
  </si>
  <si>
    <t>NOX</t>
    <phoneticPr fontId="1" type="noConversion"/>
  </si>
  <si>
    <t>EODUM</t>
    <phoneticPr fontId="1" type="noConversion"/>
  </si>
  <si>
    <t>KKUL</t>
    <phoneticPr fontId="1" type="noConversion"/>
  </si>
  <si>
    <r>
      <t>3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</si>
  <si>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t>2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</si>
  <si>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t>6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</si>
  <si>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Astra Estelle Brown</t>
    <phoneticPr fontId="1" type="noConversion"/>
  </si>
  <si>
    <t>UNDER</t>
    <phoneticPr fontId="1" type="noConversion"/>
  </si>
  <si>
    <t>BOB GRAY</t>
    <phoneticPr fontId="1" type="noConversion"/>
  </si>
  <si>
    <t>BOB GRAY</t>
    <phoneticPr fontId="1" type="noConversion"/>
  </si>
  <si>
    <t>TRUNDLE</t>
    <phoneticPr fontId="1" type="noConversion"/>
  </si>
  <si>
    <t>TEEMO</t>
    <phoneticPr fontId="1" type="noConversion"/>
  </si>
  <si>
    <t>TEEMO</t>
    <phoneticPr fontId="1" type="noConversion"/>
  </si>
  <si>
    <t>BOB GRAY</t>
    <phoneticPr fontId="3" type="noConversion"/>
  </si>
  <si>
    <t>TEEMO</t>
    <phoneticPr fontId="1" type="noConversion"/>
  </si>
  <si>
    <r>
      <t>3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</si>
  <si>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t>3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</si>
  <si>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CHANEL</t>
    <phoneticPr fontId="1" type="noConversion"/>
  </si>
  <si>
    <t>GRETA</t>
    <phoneticPr fontId="1" type="noConversion"/>
  </si>
  <si>
    <t>GTETA</t>
    <phoneticPr fontId="1" type="noConversion"/>
  </si>
  <si>
    <t>BIDULGI</t>
    <phoneticPr fontId="1" type="noConversion"/>
  </si>
  <si>
    <r>
      <t>4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</si>
  <si>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GRETA</t>
    <phoneticPr fontId="1" type="noConversion"/>
  </si>
  <si>
    <t>MAVERICK</t>
    <phoneticPr fontId="1" type="noConversion"/>
  </si>
  <si>
    <t>ZIGGS</t>
    <phoneticPr fontId="1" type="noConversion"/>
  </si>
  <si>
    <r>
      <t>3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</si>
  <si>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t>1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</si>
  <si>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UDYR</t>
    <phoneticPr fontId="1" type="noConversion"/>
  </si>
  <si>
    <t>ZED</t>
    <phoneticPr fontId="1" type="noConversion"/>
  </si>
  <si>
    <t>ZED</t>
    <phoneticPr fontId="1" type="noConversion"/>
  </si>
  <si>
    <t>ZIGGS</t>
    <phoneticPr fontId="1" type="noConversion"/>
  </si>
  <si>
    <t>UDYR</t>
    <phoneticPr fontId="1" type="noConversion"/>
  </si>
  <si>
    <t>SUEDE BEIGE</t>
    <phoneticPr fontId="1" type="noConversion"/>
  </si>
  <si>
    <t>UDYR</t>
    <phoneticPr fontId="1" type="noConversion"/>
  </si>
  <si>
    <t>SUEDE BEIGE</t>
    <phoneticPr fontId="3" type="noConversion"/>
  </si>
  <si>
    <t>BIDULGI</t>
    <phoneticPr fontId="1" type="noConversion"/>
  </si>
  <si>
    <t>ZIGGS</t>
    <phoneticPr fontId="1" type="noConversion"/>
  </si>
  <si>
    <t>ZED</t>
    <phoneticPr fontId="1" type="noConversion"/>
  </si>
  <si>
    <t>BROWN CHOU</t>
    <phoneticPr fontId="1" type="noConversion"/>
  </si>
  <si>
    <t>AATROX</t>
    <phoneticPr fontId="1" type="noConversion"/>
  </si>
  <si>
    <t>BROWN CHOU</t>
    <phoneticPr fontId="1" type="noConversion"/>
  </si>
  <si>
    <t>URGOT</t>
    <phoneticPr fontId="1" type="noConversion"/>
  </si>
  <si>
    <t>AATROX</t>
    <phoneticPr fontId="1" type="noConversion"/>
  </si>
  <si>
    <t>URGOT</t>
    <phoneticPr fontId="1" type="noConversion"/>
  </si>
  <si>
    <t>AATROX</t>
    <phoneticPr fontId="1" type="noConversion"/>
  </si>
  <si>
    <t>URGOT</t>
    <phoneticPr fontId="1" type="noConversion"/>
  </si>
  <si>
    <t>BROWN CHOU</t>
    <phoneticPr fontId="3" type="noConversion"/>
  </si>
  <si>
    <t>AATROX</t>
    <phoneticPr fontId="1" type="noConversion"/>
  </si>
  <si>
    <t>URGOT</t>
    <phoneticPr fontId="1" type="noConversion"/>
  </si>
  <si>
    <r>
      <t>6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</si>
  <si>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t>3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</si>
  <si>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LATTE PEARL</t>
    <phoneticPr fontId="1" type="noConversion"/>
  </si>
  <si>
    <t>LATTE PEARL</t>
    <phoneticPr fontId="1" type="noConversion"/>
  </si>
  <si>
    <t>MALPHITE</t>
    <phoneticPr fontId="1" type="noConversion"/>
  </si>
  <si>
    <t>MAOKAI</t>
    <phoneticPr fontId="1" type="noConversion"/>
  </si>
  <si>
    <t>MAOKAI</t>
    <phoneticPr fontId="1" type="noConversion"/>
  </si>
  <si>
    <t>MALPHITE</t>
    <phoneticPr fontId="1" type="noConversion"/>
  </si>
  <si>
    <t>MAOKAI</t>
    <phoneticPr fontId="1" type="noConversion"/>
  </si>
  <si>
    <t>COCO TOPAZ</t>
    <phoneticPr fontId="1" type="noConversion"/>
  </si>
  <si>
    <t>COCO TOPAZ</t>
    <phoneticPr fontId="1" type="noConversion"/>
  </si>
  <si>
    <t>DRAVEN</t>
    <phoneticPr fontId="1" type="noConversion"/>
  </si>
  <si>
    <t>DRAVEN</t>
    <phoneticPr fontId="1" type="noConversion"/>
  </si>
  <si>
    <t>ZYRA</t>
    <phoneticPr fontId="1" type="noConversion"/>
  </si>
  <si>
    <t>DRAVEN</t>
    <phoneticPr fontId="1" type="noConversion"/>
  </si>
  <si>
    <t>ZYRA</t>
    <phoneticPr fontId="1" type="noConversion"/>
  </si>
  <si>
    <t>MOCHA RING</t>
    <phoneticPr fontId="1" type="noConversion"/>
  </si>
  <si>
    <t>MOCHA RING</t>
    <phoneticPr fontId="1" type="noConversion"/>
  </si>
  <si>
    <t>SINGED</t>
    <phoneticPr fontId="1" type="noConversion"/>
  </si>
  <si>
    <t>LATTE PEARL</t>
    <phoneticPr fontId="3" type="noConversion"/>
  </si>
  <si>
    <t>COCO TOPAZ</t>
    <phoneticPr fontId="3" type="noConversion"/>
  </si>
  <si>
    <t>MOCHA RING</t>
    <phoneticPr fontId="3" type="noConversion"/>
  </si>
  <si>
    <t>SILKY PEARL</t>
    <phoneticPr fontId="1" type="noConversion"/>
  </si>
  <si>
    <t>PERSONA</t>
    <phoneticPr fontId="1" type="noConversion"/>
  </si>
  <si>
    <t>PERSONA</t>
    <phoneticPr fontId="1" type="noConversion"/>
  </si>
  <si>
    <t>SILKY PEARL</t>
    <phoneticPr fontId="3" type="noConversion"/>
  </si>
  <si>
    <t>PERSONA</t>
    <phoneticPr fontId="1" type="noConversion"/>
  </si>
  <si>
    <t>DREAM</t>
    <phoneticPr fontId="1" type="noConversion"/>
  </si>
  <si>
    <t>SINGED</t>
    <phoneticPr fontId="1" type="noConversion"/>
  </si>
  <si>
    <t>DREAM</t>
    <phoneticPr fontId="1" type="noConversion"/>
  </si>
  <si>
    <t>DREAM</t>
    <phoneticPr fontId="1" type="noConversion"/>
  </si>
  <si>
    <t>NCO</t>
    <phoneticPr fontId="1" type="noConversion"/>
  </si>
  <si>
    <t>TIFFANY</t>
    <phoneticPr fontId="1" type="noConversion"/>
  </si>
  <si>
    <t>FLOAT SELF LOVE</t>
    <phoneticPr fontId="1" type="noConversion"/>
  </si>
  <si>
    <t>FLOAT SELF LOVE</t>
    <phoneticPr fontId="1" type="noConversion"/>
  </si>
  <si>
    <t>NCO</t>
    <phoneticPr fontId="1" type="noConversion"/>
  </si>
  <si>
    <t>TIFFANY</t>
    <phoneticPr fontId="1" type="noConversion"/>
  </si>
  <si>
    <t>NCO</t>
    <phoneticPr fontId="1" type="noConversion"/>
  </si>
  <si>
    <t>FLOAT SELF LOVE</t>
    <phoneticPr fontId="3" type="noConversion"/>
  </si>
  <si>
    <t>ZYRA</t>
    <phoneticPr fontId="1" type="noConversion"/>
  </si>
  <si>
    <t>COTTON RING</t>
    <phoneticPr fontId="1" type="noConversion"/>
  </si>
  <si>
    <t>COTTON RING</t>
    <phoneticPr fontId="1" type="noConversion"/>
  </si>
  <si>
    <t>RIGHT</t>
    <phoneticPr fontId="1" type="noConversion"/>
  </si>
  <si>
    <t>LEFT</t>
    <phoneticPr fontId="1" type="noConversion"/>
  </si>
  <si>
    <t>LEFT</t>
    <phoneticPr fontId="1" type="noConversion"/>
  </si>
  <si>
    <t>RIGHT</t>
    <phoneticPr fontId="1" type="noConversion"/>
  </si>
  <si>
    <t>COTTON RING</t>
    <phoneticPr fontId="3" type="noConversion"/>
  </si>
  <si>
    <t>TIFFANY</t>
    <phoneticPr fontId="1" type="noConversion"/>
  </si>
  <si>
    <t>TEEMO</t>
    <phoneticPr fontId="1" type="noConversion"/>
  </si>
  <si>
    <t>MELADY BROWN</t>
    <phoneticPr fontId="1" type="noConversion"/>
  </si>
  <si>
    <t>MELADY BROWN</t>
    <phoneticPr fontId="1" type="noConversion"/>
  </si>
  <si>
    <t>PALISADE</t>
    <phoneticPr fontId="1" type="noConversion"/>
  </si>
  <si>
    <t>GRANDEUR</t>
    <phoneticPr fontId="1" type="noConversion"/>
  </si>
  <si>
    <t>PALISADE</t>
    <phoneticPr fontId="1" type="noConversion"/>
  </si>
  <si>
    <t>MELADY BROWN</t>
    <phoneticPr fontId="3" type="noConversion"/>
  </si>
  <si>
    <t>GRANDEUR</t>
    <phoneticPr fontId="1" type="noConversion"/>
  </si>
  <si>
    <t>PALISADE</t>
    <phoneticPr fontId="1" type="noConversion"/>
  </si>
  <si>
    <t>GRANDEUR</t>
    <phoneticPr fontId="1" type="noConversion"/>
  </si>
  <si>
    <t>PALISADE</t>
    <phoneticPr fontId="1" type="noConversion"/>
  </si>
  <si>
    <r>
      <t>2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</si>
  <si>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t>4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</si>
  <si>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RIGHT</t>
    <phoneticPr fontId="1" type="noConversion"/>
  </si>
  <si>
    <r>
      <t>3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</si>
  <si>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UMI</t>
    <phoneticPr fontId="1" type="noConversion"/>
  </si>
  <si>
    <t>BLUE</t>
    <phoneticPr fontId="1" type="noConversion"/>
  </si>
  <si>
    <t>OCEAN</t>
    <phoneticPr fontId="1" type="noConversion"/>
  </si>
  <si>
    <t>HAWAII</t>
    <phoneticPr fontId="1" type="noConversion"/>
  </si>
  <si>
    <t>BLUE</t>
    <phoneticPr fontId="1" type="noConversion"/>
  </si>
  <si>
    <t>OCEAN</t>
    <phoneticPr fontId="1" type="noConversion"/>
  </si>
  <si>
    <t>HAWAII</t>
    <phoneticPr fontId="1" type="noConversion"/>
  </si>
  <si>
    <t>UMI</t>
    <phoneticPr fontId="3" type="noConversion"/>
  </si>
  <si>
    <t>BLUE</t>
    <phoneticPr fontId="1" type="noConversion"/>
  </si>
  <si>
    <t>OCEAN</t>
    <phoneticPr fontId="1" type="noConversion"/>
  </si>
  <si>
    <t>HAWAII</t>
    <phoneticPr fontId="1" type="noConversion"/>
  </si>
  <si>
    <t>OCEAN</t>
    <phoneticPr fontId="1" type="noConversion"/>
  </si>
  <si>
    <r>
      <t>2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</si>
  <si>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t>3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</si>
  <si>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PURE NUDE</t>
    <phoneticPr fontId="1" type="noConversion"/>
  </si>
  <si>
    <t>PURE NUDE</t>
    <phoneticPr fontId="1" type="noConversion"/>
  </si>
  <si>
    <t>PURE NUDE</t>
    <phoneticPr fontId="1" type="noConversion"/>
  </si>
  <si>
    <t>WARWICK</t>
    <phoneticPr fontId="1" type="noConversion"/>
  </si>
  <si>
    <t>JINX</t>
    <phoneticPr fontId="1" type="noConversion"/>
  </si>
  <si>
    <t>TWITCH</t>
    <phoneticPr fontId="1" type="noConversion"/>
  </si>
  <si>
    <t>WARWICK</t>
    <phoneticPr fontId="1" type="noConversion"/>
  </si>
  <si>
    <t>TWITCH</t>
    <phoneticPr fontId="1" type="noConversion"/>
  </si>
  <si>
    <t>WARWICK</t>
    <phoneticPr fontId="1" type="noConversion"/>
  </si>
  <si>
    <t>JINX</t>
    <phoneticPr fontId="1" type="noConversion"/>
  </si>
  <si>
    <t>PURE NUDE</t>
    <phoneticPr fontId="3" type="noConversion"/>
  </si>
  <si>
    <t>COSMO KRISTIN GRAY</t>
    <phoneticPr fontId="1" type="noConversion"/>
  </si>
  <si>
    <t>COSMO KRISTIN GRAY</t>
    <phoneticPr fontId="1" type="noConversion"/>
  </si>
  <si>
    <t>MATT</t>
    <phoneticPr fontId="1" type="noConversion"/>
  </si>
  <si>
    <t>MELBOURNE</t>
    <phoneticPr fontId="1" type="noConversion"/>
  </si>
  <si>
    <t>SAVILE</t>
    <phoneticPr fontId="1" type="noConversion"/>
  </si>
  <si>
    <t>MATT</t>
    <phoneticPr fontId="1" type="noConversion"/>
  </si>
  <si>
    <t>MATT</t>
    <phoneticPr fontId="1" type="noConversion"/>
  </si>
  <si>
    <t>MELBOURNE</t>
    <phoneticPr fontId="1" type="noConversion"/>
  </si>
  <si>
    <t>SAVILE</t>
    <phoneticPr fontId="1" type="noConversion"/>
  </si>
  <si>
    <t>COSMO KRISTIN CHAMPAGNE</t>
    <phoneticPr fontId="1" type="noConversion"/>
  </si>
  <si>
    <t>TONIC</t>
    <phoneticPr fontId="1" type="noConversion"/>
  </si>
  <si>
    <t>TONIC</t>
    <phoneticPr fontId="1" type="noConversion"/>
  </si>
  <si>
    <t>CHAMPAGNE</t>
    <phoneticPr fontId="1" type="noConversion"/>
  </si>
  <si>
    <t>HIGHBALL</t>
    <phoneticPr fontId="1" type="noConversion"/>
  </si>
  <si>
    <t>TONIC</t>
    <phoneticPr fontId="1" type="noConversion"/>
  </si>
  <si>
    <t>CHAMPAGNE</t>
    <phoneticPr fontId="1" type="noConversion"/>
  </si>
  <si>
    <t>HIGHBALL</t>
    <phoneticPr fontId="1" type="noConversion"/>
  </si>
  <si>
    <t>COSMO KRISTIN CHAMPAGNE</t>
    <phoneticPr fontId="3" type="noConversion"/>
  </si>
  <si>
    <t>CHAMPAGNE</t>
    <phoneticPr fontId="1" type="noConversion"/>
  </si>
  <si>
    <t>SAKANA</t>
    <phoneticPr fontId="3" type="noConversion"/>
  </si>
  <si>
    <t>MANA</t>
    <phoneticPr fontId="1" type="noConversion"/>
  </si>
  <si>
    <t>DRAIN</t>
    <phoneticPr fontId="1" type="noConversion"/>
  </si>
  <si>
    <t>SAKANA</t>
    <phoneticPr fontId="1" type="noConversion"/>
  </si>
  <si>
    <t>DRAIN</t>
    <phoneticPr fontId="1" type="noConversion"/>
  </si>
  <si>
    <t>MANA</t>
    <phoneticPr fontId="1" type="noConversion"/>
  </si>
  <si>
    <t xml:space="preserve"> </t>
    <phoneticPr fontId="1" type="noConversion"/>
  </si>
  <si>
    <t>열2</t>
    <phoneticPr fontId="1" type="noConversion"/>
  </si>
  <si>
    <t>TWITCH</t>
    <phoneticPr fontId="1" type="noConversion"/>
  </si>
  <si>
    <r>
      <t>2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</si>
  <si>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WARWICK</t>
    <phoneticPr fontId="1" type="noConversion"/>
  </si>
  <si>
    <t>JINX</t>
    <phoneticPr fontId="1" type="noConversion"/>
  </si>
  <si>
    <t>MATT</t>
    <phoneticPr fontId="1" type="noConversion"/>
  </si>
  <si>
    <t>MELBOURNE</t>
    <phoneticPr fontId="1" type="noConversion"/>
  </si>
  <si>
    <t>SAVILE</t>
    <phoneticPr fontId="1" type="noConversion"/>
  </si>
  <si>
    <t>TONIC</t>
    <phoneticPr fontId="1" type="noConversion"/>
  </si>
  <si>
    <t>CHAMPAGNE</t>
    <phoneticPr fontId="1" type="noConversion"/>
  </si>
  <si>
    <t>HIGHBALL</t>
    <phoneticPr fontId="1" type="noConversion"/>
  </si>
  <si>
    <t>MANA</t>
    <phoneticPr fontId="1" type="noConversion"/>
  </si>
  <si>
    <t>DRAIN</t>
    <phoneticPr fontId="1" type="noConversion"/>
  </si>
  <si>
    <r>
      <t>3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</si>
  <si>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t>6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</si>
  <si>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t>6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</si>
  <si>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t>4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</si>
  <si>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t>1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</si>
  <si>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t>4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</si>
  <si>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t>2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</si>
  <si>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t>6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</si>
  <si>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COFFEE JELLY</t>
    <phoneticPr fontId="3" type="noConversion"/>
  </si>
  <si>
    <t>COSMO KRISTIN OLIVE</t>
    <phoneticPr fontId="1" type="noConversion"/>
  </si>
  <si>
    <t>COSMO KRISTIN OLIVE</t>
    <phoneticPr fontId="1" type="noConversion"/>
  </si>
  <si>
    <t>COSMO KRISTIN OLIVE</t>
    <phoneticPr fontId="1" type="noConversion"/>
  </si>
  <si>
    <t>MAKALU</t>
    <phoneticPr fontId="1" type="noConversion"/>
  </si>
  <si>
    <t>FERN</t>
    <phoneticPr fontId="1" type="noConversion"/>
  </si>
  <si>
    <t>MAKALU</t>
    <phoneticPr fontId="1" type="noConversion"/>
  </si>
  <si>
    <t>JUNIPER</t>
    <phoneticPr fontId="1" type="noConversion"/>
  </si>
  <si>
    <t>MAKALU</t>
    <phoneticPr fontId="1" type="noConversion"/>
  </si>
  <si>
    <t>FERN</t>
    <phoneticPr fontId="1" type="noConversion"/>
  </si>
  <si>
    <t>JUNIPER</t>
    <phoneticPr fontId="1" type="noConversion"/>
  </si>
  <si>
    <t>COSMO KRISTIN OLIVE</t>
    <phoneticPr fontId="3" type="noConversion"/>
  </si>
  <si>
    <t>MAKALU</t>
    <phoneticPr fontId="1" type="noConversion"/>
  </si>
  <si>
    <t>FERN</t>
    <phoneticPr fontId="1" type="noConversion"/>
  </si>
  <si>
    <t>JUNIPER</t>
    <phoneticPr fontId="1" type="noConversion"/>
  </si>
  <si>
    <t>COSMO KRISTIN BROWN</t>
    <phoneticPr fontId="1" type="noConversion"/>
  </si>
  <si>
    <t>COSMO KRISTIN BROWN</t>
    <phoneticPr fontId="1" type="noConversion"/>
  </si>
  <si>
    <t>TRUFFLE</t>
    <phoneticPr fontId="1" type="noConversion"/>
  </si>
  <si>
    <t>MALDON</t>
    <phoneticPr fontId="1" type="noConversion"/>
  </si>
  <si>
    <t>SCARLET</t>
    <phoneticPr fontId="1" type="noConversion"/>
  </si>
  <si>
    <t>SCARLET</t>
    <phoneticPr fontId="1" type="noConversion"/>
  </si>
  <si>
    <t>TRUFFLE</t>
    <phoneticPr fontId="1" type="noConversion"/>
  </si>
  <si>
    <t>MALDON</t>
    <phoneticPr fontId="1" type="noConversion"/>
  </si>
  <si>
    <t>SCARLET</t>
    <phoneticPr fontId="1" type="noConversion"/>
  </si>
  <si>
    <t>COSMO KRISTIN BROWN</t>
    <phoneticPr fontId="3" type="noConversion"/>
  </si>
  <si>
    <t>TRUFFLE</t>
    <phoneticPr fontId="1" type="noConversion"/>
  </si>
  <si>
    <t>MALDON</t>
    <phoneticPr fontId="1" type="noConversion"/>
  </si>
  <si>
    <t>SCARLET</t>
    <phoneticPr fontId="1" type="noConversion"/>
  </si>
  <si>
    <r>
      <t>4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</si>
  <si>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t>3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</si>
  <si>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SAKURA PETAL(PBT)</t>
    <phoneticPr fontId="1" type="noConversion"/>
  </si>
  <si>
    <t>CORONA</t>
    <phoneticPr fontId="1" type="noConversion"/>
  </si>
  <si>
    <t>FLARE</t>
    <phoneticPr fontId="1" type="noConversion"/>
  </si>
  <si>
    <r>
      <t>1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</si>
  <si>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TARTE TATIN</t>
    <phoneticPr fontId="1" type="noConversion"/>
  </si>
  <si>
    <t>TARTE TATIN</t>
    <phoneticPr fontId="1" type="noConversion"/>
  </si>
  <si>
    <t>CORONA</t>
    <phoneticPr fontId="1" type="noConversion"/>
  </si>
  <si>
    <t>CORONA</t>
    <phoneticPr fontId="1" type="noConversion"/>
  </si>
  <si>
    <t>TARTE TATIN</t>
    <phoneticPr fontId="3" type="noConversion"/>
  </si>
  <si>
    <t>FRUIT PUNCH NEO</t>
    <phoneticPr fontId="1" type="noConversion"/>
  </si>
  <si>
    <t>FRUIT PUNCH NEO</t>
    <phoneticPr fontId="1" type="noConversion"/>
  </si>
  <si>
    <t>VAYNE</t>
    <phoneticPr fontId="1" type="noConversion"/>
  </si>
  <si>
    <t>LULU</t>
    <phoneticPr fontId="1" type="noConversion"/>
  </si>
  <si>
    <t>AMUMU</t>
    <phoneticPr fontId="1" type="noConversion"/>
  </si>
  <si>
    <t>LULU</t>
    <phoneticPr fontId="1" type="noConversion"/>
  </si>
  <si>
    <t>AMUMU</t>
    <phoneticPr fontId="1" type="noConversion"/>
  </si>
  <si>
    <t>LULU</t>
    <phoneticPr fontId="1" type="noConversion"/>
  </si>
  <si>
    <t>AMUMU</t>
    <phoneticPr fontId="1" type="noConversion"/>
  </si>
  <si>
    <t>FRUIT PUNCH NEO</t>
    <phoneticPr fontId="3" type="noConversion"/>
  </si>
  <si>
    <t>CINNAMON BROWN TORIC</t>
    <phoneticPr fontId="3" type="noConversion"/>
  </si>
  <si>
    <t>YORICK</t>
    <phoneticPr fontId="1" type="noConversion"/>
  </si>
  <si>
    <t>IRELIA</t>
    <phoneticPr fontId="1" type="noConversion"/>
  </si>
  <si>
    <t>YORICK</t>
    <phoneticPr fontId="1" type="noConversion"/>
  </si>
  <si>
    <t>IRELIA</t>
    <phoneticPr fontId="1" type="noConversion"/>
  </si>
  <si>
    <t>CINNAMON BROWN TORIC</t>
    <phoneticPr fontId="1" type="noConversion"/>
  </si>
  <si>
    <t>CINNAMON BROWN TORIC</t>
    <phoneticPr fontId="1" type="noConversion"/>
  </si>
  <si>
    <t>YORICK</t>
    <phoneticPr fontId="1" type="noConversion"/>
  </si>
  <si>
    <t>IRELIA</t>
    <phoneticPr fontId="1" type="noConversion"/>
  </si>
  <si>
    <t>BLUEBERRY JAM</t>
    <phoneticPr fontId="1" type="noConversion"/>
  </si>
  <si>
    <t>BLUEBERRY JAM</t>
    <phoneticPr fontId="1" type="noConversion"/>
  </si>
  <si>
    <t>BLUEBERRY JAM</t>
    <phoneticPr fontId="1" type="noConversion"/>
  </si>
  <si>
    <t>LEBLANC</t>
    <phoneticPr fontId="1" type="noConversion"/>
  </si>
  <si>
    <t>KENNEN</t>
    <phoneticPr fontId="1" type="noConversion"/>
  </si>
  <si>
    <t>MALZAHAR</t>
    <phoneticPr fontId="1" type="noConversion"/>
  </si>
  <si>
    <t>LEBLANC</t>
    <phoneticPr fontId="1" type="noConversion"/>
  </si>
  <si>
    <t>KENNEN</t>
    <phoneticPr fontId="1" type="noConversion"/>
  </si>
  <si>
    <t>MALZAHAR</t>
    <phoneticPr fontId="1" type="noConversion"/>
  </si>
  <si>
    <t>LEBLANC</t>
    <phoneticPr fontId="1" type="noConversion"/>
  </si>
  <si>
    <t>KENNEN</t>
    <phoneticPr fontId="1" type="noConversion"/>
  </si>
  <si>
    <t>MALZAHAR</t>
    <phoneticPr fontId="1" type="noConversion"/>
  </si>
  <si>
    <t>BLUEBERRY JAM</t>
    <phoneticPr fontId="3" type="noConversion"/>
  </si>
  <si>
    <t>VAYNE</t>
    <phoneticPr fontId="1" type="noConversion"/>
  </si>
  <si>
    <t>LULU</t>
    <phoneticPr fontId="1" type="noConversion"/>
  </si>
  <si>
    <t>AMUMU</t>
    <phoneticPr fontId="1" type="noConversion"/>
  </si>
  <si>
    <r>
      <t>4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</si>
  <si>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t>3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</si>
  <si>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t>4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</si>
  <si>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IRELIA</t>
    <phoneticPr fontId="1" type="noConversion"/>
  </si>
  <si>
    <t>YORICK</t>
    <phoneticPr fontId="1" type="noConversion"/>
  </si>
  <si>
    <r>
      <t>3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</si>
  <si>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t>2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</si>
  <si>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KOALA GRAY</t>
    <phoneticPr fontId="1" type="noConversion"/>
  </si>
  <si>
    <t>KOALA GRAY</t>
    <phoneticPr fontId="1" type="noConversion"/>
  </si>
  <si>
    <t>QUICK</t>
    <phoneticPr fontId="1" type="noConversion"/>
  </si>
  <si>
    <t>FAST</t>
    <phoneticPr fontId="1" type="noConversion"/>
  </si>
  <si>
    <t>QUICK</t>
    <phoneticPr fontId="1" type="noConversion"/>
  </si>
  <si>
    <t>FAST</t>
    <phoneticPr fontId="1" type="noConversion"/>
  </si>
  <si>
    <t>QUICK</t>
    <phoneticPr fontId="1" type="noConversion"/>
  </si>
  <si>
    <t>KOALA GRAY</t>
    <phoneticPr fontId="3" type="noConversion"/>
  </si>
  <si>
    <t>MACH</t>
    <phoneticPr fontId="1" type="noConversion"/>
  </si>
  <si>
    <t>MACH</t>
    <phoneticPr fontId="1" type="noConversion"/>
  </si>
  <si>
    <t>MACH</t>
    <phoneticPr fontId="1" type="noConversion"/>
  </si>
  <si>
    <t>GOLD</t>
    <phoneticPr fontId="1" type="noConversion"/>
  </si>
  <si>
    <t>LEBLANC</t>
    <phoneticPr fontId="1" type="noConversion"/>
  </si>
  <si>
    <t>KENNEN</t>
    <phoneticPr fontId="1" type="noConversion"/>
  </si>
  <si>
    <t>MALZAHAR</t>
    <phoneticPr fontId="1" type="noConversion"/>
  </si>
  <si>
    <r>
      <t>6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</si>
  <si>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t>2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</si>
  <si>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MACH</t>
    <phoneticPr fontId="1" type="noConversion"/>
  </si>
  <si>
    <t>QUICK</t>
    <phoneticPr fontId="1" type="noConversion"/>
  </si>
  <si>
    <t>FAST</t>
    <phoneticPr fontId="1" type="noConversion"/>
  </si>
  <si>
    <r>
      <t>4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</si>
  <si>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t>3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</si>
  <si>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t>2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</si>
  <si>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ALMOND BROWN TORIC</t>
    <phoneticPr fontId="1" type="noConversion"/>
  </si>
  <si>
    <t>ALMOND BROWN TORIC</t>
    <phoneticPr fontId="1" type="noConversion"/>
  </si>
  <si>
    <t>UGLY</t>
    <phoneticPr fontId="1" type="noConversion"/>
  </si>
  <si>
    <t>NOEULY</t>
    <phoneticPr fontId="1" type="noConversion"/>
  </si>
  <si>
    <t>UGLY</t>
    <phoneticPr fontId="1" type="noConversion"/>
  </si>
  <si>
    <t>NOEULY</t>
    <phoneticPr fontId="1" type="noConversion"/>
  </si>
  <si>
    <t>UGLY</t>
    <phoneticPr fontId="1" type="noConversion"/>
  </si>
  <si>
    <t>ALMOND BROWN TORIC</t>
    <phoneticPr fontId="3" type="noConversion"/>
  </si>
  <si>
    <t>SECRET TUTU BROWN</t>
    <phoneticPr fontId="1" type="noConversion"/>
  </si>
  <si>
    <t>HONDA</t>
    <phoneticPr fontId="1" type="noConversion"/>
  </si>
  <si>
    <t>CANON</t>
    <phoneticPr fontId="1" type="noConversion"/>
  </si>
  <si>
    <t>NIKON</t>
    <phoneticPr fontId="1" type="noConversion"/>
  </si>
  <si>
    <t>HONDA</t>
    <phoneticPr fontId="1" type="noConversion"/>
  </si>
  <si>
    <t>CANON</t>
    <phoneticPr fontId="1" type="noConversion"/>
  </si>
  <si>
    <r>
      <t>3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</si>
  <si>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t>4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</si>
  <si>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t>6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</si>
  <si>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NEUTRAL</t>
    <phoneticPr fontId="1" type="noConversion"/>
  </si>
  <si>
    <r>
      <t>2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</si>
  <si>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HONDA</t>
    <phoneticPr fontId="1" type="noConversion"/>
  </si>
  <si>
    <t>CANON</t>
    <phoneticPr fontId="1" type="noConversion"/>
  </si>
  <si>
    <t>NIKON</t>
    <phoneticPr fontId="1" type="noConversion"/>
  </si>
  <si>
    <t>NIKON</t>
    <phoneticPr fontId="1" type="noConversion"/>
  </si>
  <si>
    <t>SECRET TUTU BROWN</t>
    <phoneticPr fontId="3" type="noConversion"/>
  </si>
  <si>
    <t xml:space="preserve">  </t>
    <phoneticPr fontId="1" type="noConversion"/>
  </si>
  <si>
    <t>LITTLE BROWN</t>
    <phoneticPr fontId="1" type="noConversion"/>
  </si>
  <si>
    <t>LITTLE BROWN</t>
    <phoneticPr fontId="1" type="noConversion"/>
  </si>
  <si>
    <t>LITTLE BROWN</t>
    <phoneticPr fontId="3" type="noConversion"/>
  </si>
  <si>
    <t>POGBA</t>
    <phoneticPr fontId="1" type="noConversion"/>
  </si>
  <si>
    <r>
      <t>1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</si>
  <si>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IFFY</t>
    <phoneticPr fontId="1" type="noConversion"/>
  </si>
  <si>
    <r>
      <t>2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</si>
  <si>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U-BUDING</t>
    <phoneticPr fontId="1" type="noConversion"/>
  </si>
  <si>
    <t>U-BUDING</t>
    <phoneticPr fontId="1" type="noConversion"/>
  </si>
  <si>
    <t>GRAMPUS</t>
    <phoneticPr fontId="1" type="noConversion"/>
  </si>
  <si>
    <t>MINKE</t>
    <phoneticPr fontId="1" type="noConversion"/>
  </si>
  <si>
    <t>SPERM</t>
    <phoneticPr fontId="1" type="noConversion"/>
  </si>
  <si>
    <t>SPERM</t>
    <phoneticPr fontId="1" type="noConversion"/>
  </si>
  <si>
    <t>GRAMPUS</t>
    <phoneticPr fontId="1" type="noConversion"/>
  </si>
  <si>
    <t>MINKE</t>
    <phoneticPr fontId="1" type="noConversion"/>
  </si>
  <si>
    <t>U-BUDING</t>
    <phoneticPr fontId="3" type="noConversion"/>
  </si>
  <si>
    <t>OOLONG TEA</t>
    <phoneticPr fontId="1" type="noConversion"/>
  </si>
  <si>
    <t>OOLONG TEA</t>
    <phoneticPr fontId="1" type="noConversion"/>
  </si>
  <si>
    <t>TOYOTA</t>
    <phoneticPr fontId="1" type="noConversion"/>
  </si>
  <si>
    <t>NISSAN</t>
    <phoneticPr fontId="1" type="noConversion"/>
  </si>
  <si>
    <t>TOYOTA</t>
    <phoneticPr fontId="1" type="noConversion"/>
  </si>
  <si>
    <t>NISSAN</t>
    <phoneticPr fontId="1" type="noConversion"/>
  </si>
  <si>
    <t>TOYOTA</t>
    <phoneticPr fontId="1" type="noConversion"/>
  </si>
  <si>
    <t>OOLONG TEA</t>
    <phoneticPr fontId="3" type="noConversion"/>
  </si>
  <si>
    <t>GODONG</t>
    <phoneticPr fontId="1" type="noConversion"/>
  </si>
  <si>
    <t>BRULEE BROWN</t>
    <phoneticPr fontId="1" type="noConversion"/>
  </si>
  <si>
    <t>SUZUKI</t>
    <phoneticPr fontId="1" type="noConversion"/>
  </si>
  <si>
    <t>SUZUKI</t>
    <phoneticPr fontId="1" type="noConversion"/>
  </si>
  <si>
    <t>LEXUS</t>
    <phoneticPr fontId="1" type="noConversion"/>
  </si>
  <si>
    <t>SUZUKI</t>
    <phoneticPr fontId="1" type="noConversion"/>
  </si>
  <si>
    <t>LEXUS</t>
    <phoneticPr fontId="1" type="noConversion"/>
  </si>
  <si>
    <t>BRULEE BROWN</t>
    <phoneticPr fontId="3" type="noConversion"/>
  </si>
  <si>
    <r>
      <t>2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</si>
  <si>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t>3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</si>
  <si>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LEXUS</t>
    <phoneticPr fontId="1" type="noConversion"/>
  </si>
  <si>
    <r>
      <t>3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</si>
  <si>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G-ZHIMA</t>
    <phoneticPr fontId="3" type="noConversion"/>
  </si>
  <si>
    <t xml:space="preserve"> </t>
    <phoneticPr fontId="3" type="noConversion"/>
  </si>
  <si>
    <t>G-ZHIMA</t>
    <phoneticPr fontId="1" type="noConversion"/>
  </si>
  <si>
    <t>PETROLE</t>
    <phoneticPr fontId="1" type="noConversion"/>
  </si>
  <si>
    <t>SAPIN</t>
    <phoneticPr fontId="1" type="noConversion"/>
  </si>
  <si>
    <t>MILITARY</t>
    <phoneticPr fontId="1" type="noConversion"/>
  </si>
  <si>
    <t>PETROLE</t>
    <phoneticPr fontId="1" type="noConversion"/>
  </si>
  <si>
    <t>SAPIN</t>
    <phoneticPr fontId="1" type="noConversion"/>
  </si>
  <si>
    <t>MILITARY</t>
    <phoneticPr fontId="1" type="noConversion"/>
  </si>
  <si>
    <t>BRULEE BROWN</t>
    <phoneticPr fontId="1" type="noConversion"/>
  </si>
  <si>
    <t>PETROLE</t>
    <phoneticPr fontId="1" type="noConversion"/>
  </si>
  <si>
    <t>SAPIN</t>
    <phoneticPr fontId="1" type="noConversion"/>
  </si>
  <si>
    <t>MILITARY</t>
    <phoneticPr fontId="1" type="noConversion"/>
  </si>
  <si>
    <r>
      <t>3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</si>
  <si>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PETROLE</t>
    <phoneticPr fontId="1" type="noConversion"/>
  </si>
  <si>
    <t>WHIP BROWN</t>
    <phoneticPr fontId="1" type="noConversion"/>
  </si>
  <si>
    <t>TOSHIBA</t>
    <phoneticPr fontId="1" type="noConversion"/>
  </si>
  <si>
    <t>PANASONIC</t>
    <phoneticPr fontId="1" type="noConversion"/>
  </si>
  <si>
    <t>TOSHIBA</t>
    <phoneticPr fontId="1" type="noConversion"/>
  </si>
  <si>
    <t>WHIP BROWN</t>
    <phoneticPr fontId="3" type="noConversion"/>
  </si>
  <si>
    <t>MIDNIGHT</t>
    <phoneticPr fontId="1" type="noConversion"/>
  </si>
  <si>
    <t>TOSHIBA</t>
    <phoneticPr fontId="1" type="noConversion"/>
  </si>
  <si>
    <r>
      <t>2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</si>
  <si>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PANASONIC</t>
    <phoneticPr fontId="1" type="noConversion"/>
  </si>
  <si>
    <t>MITSUBISHI</t>
    <phoneticPr fontId="1" type="noConversion"/>
  </si>
  <si>
    <t>YAMAHA</t>
    <phoneticPr fontId="1" type="noConversion"/>
  </si>
  <si>
    <t>INFINITI</t>
    <phoneticPr fontId="1" type="noConversion"/>
  </si>
  <si>
    <r>
      <t>2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</si>
  <si>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t>3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</si>
  <si>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t>6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</si>
  <si>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WHIP BROWN</t>
    <phoneticPr fontId="1" type="noConversion"/>
  </si>
  <si>
    <t>SMORE RING BROWN</t>
    <phoneticPr fontId="1" type="noConversion"/>
  </si>
  <si>
    <t>MITSUBISHI</t>
    <phoneticPr fontId="1" type="noConversion"/>
  </si>
  <si>
    <t>YAMAHA</t>
    <phoneticPr fontId="1" type="noConversion"/>
  </si>
  <si>
    <t>INFINITI</t>
    <phoneticPr fontId="1" type="noConversion"/>
  </si>
  <si>
    <t>MITSUBISHI</t>
    <phoneticPr fontId="1" type="noConversion"/>
  </si>
  <si>
    <t>YAMAHA</t>
    <phoneticPr fontId="1" type="noConversion"/>
  </si>
  <si>
    <t>INFINITI</t>
    <phoneticPr fontId="1" type="noConversion"/>
  </si>
  <si>
    <t>SMORE RING BROWN</t>
    <phoneticPr fontId="3" type="noConversion"/>
  </si>
  <si>
    <t>BABY ESPRESSO</t>
    <phoneticPr fontId="1" type="noConversion"/>
  </si>
  <si>
    <t>ESPRESSO</t>
    <phoneticPr fontId="1" type="noConversion"/>
  </si>
  <si>
    <t>ESPRESSO</t>
    <phoneticPr fontId="1" type="noConversion"/>
  </si>
  <si>
    <t>ESPRESSO</t>
    <phoneticPr fontId="1" type="noConversion"/>
  </si>
  <si>
    <r>
      <t>6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</si>
  <si>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GARNET</t>
    <phoneticPr fontId="3" type="noConversion"/>
  </si>
  <si>
    <t>G-ZHIMA</t>
    <phoneticPr fontId="1" type="noConversion"/>
  </si>
  <si>
    <t>INFINITI</t>
    <phoneticPr fontId="1" type="noConversion"/>
  </si>
  <si>
    <t>POWER</t>
    <phoneticPr fontId="1" type="noConversion"/>
  </si>
  <si>
    <r>
      <t>3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</si>
  <si>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MELTING BROWN</t>
    <phoneticPr fontId="1" type="noConversion"/>
  </si>
  <si>
    <t>LADY BLACK</t>
    <phoneticPr fontId="3" type="noConversion"/>
  </si>
  <si>
    <t>PANASONIC</t>
    <phoneticPr fontId="1" type="noConversion"/>
  </si>
  <si>
    <t>NIKON</t>
    <phoneticPr fontId="1" type="noConversion"/>
  </si>
  <si>
    <t>O-HEIKA</t>
    <phoneticPr fontId="1" type="noConversion"/>
  </si>
  <si>
    <t>O-HEIKA</t>
    <phoneticPr fontId="1" type="noConversion"/>
  </si>
  <si>
    <t>PANTHER</t>
    <phoneticPr fontId="1" type="noConversion"/>
  </si>
  <si>
    <t>JAGUAR</t>
    <phoneticPr fontId="1" type="noConversion"/>
  </si>
  <si>
    <t>PANTHER</t>
    <phoneticPr fontId="1" type="noConversion"/>
  </si>
  <si>
    <t>PANTHER</t>
    <phoneticPr fontId="1" type="noConversion"/>
  </si>
  <si>
    <t>JAGUAR</t>
    <phoneticPr fontId="1" type="noConversion"/>
  </si>
  <si>
    <t>O-HEIKA</t>
    <phoneticPr fontId="3" type="noConversion"/>
  </si>
  <si>
    <t>POWER</t>
    <phoneticPr fontId="1" type="noConversion"/>
  </si>
  <si>
    <t>POWER</t>
    <phoneticPr fontId="1" type="noConversion"/>
  </si>
  <si>
    <t>MELTING BROWN</t>
    <phoneticPr fontId="3" type="noConversion"/>
  </si>
  <si>
    <t>INJEOLMI</t>
    <phoneticPr fontId="1" type="noConversion"/>
  </si>
  <si>
    <r>
      <t>2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</si>
  <si>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t>3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</si>
  <si>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SCMETAL</t>
    <phoneticPr fontId="1" type="noConversion"/>
  </si>
  <si>
    <t>SCRAVEN</t>
    <phoneticPr fontId="1" type="noConversion"/>
  </si>
  <si>
    <r>
      <t>4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</si>
  <si>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t>4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</si>
  <si>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SHADOW</t>
    <phoneticPr fontId="1" type="noConversion"/>
  </si>
  <si>
    <t>MITSUBISHI</t>
    <phoneticPr fontId="1" type="noConversion"/>
  </si>
  <si>
    <r>
      <t>6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</si>
  <si>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3호기</t>
    <phoneticPr fontId="1" type="noConversion"/>
  </si>
  <si>
    <t>ACORN</t>
    <phoneticPr fontId="1" type="noConversion"/>
  </si>
  <si>
    <t>ASH GRAY</t>
    <phoneticPr fontId="1" type="noConversion"/>
  </si>
  <si>
    <t>ASH GRAY</t>
    <phoneticPr fontId="1" type="noConversion"/>
  </si>
  <si>
    <t>JANNA</t>
    <phoneticPr fontId="1" type="noConversion"/>
  </si>
  <si>
    <t>JANNA</t>
    <phoneticPr fontId="1" type="noConversion"/>
  </si>
  <si>
    <t>ASH GRAY</t>
    <phoneticPr fontId="3" type="noConversion"/>
  </si>
  <si>
    <t>KROOS</t>
    <phoneticPr fontId="1" type="noConversion"/>
  </si>
  <si>
    <t>KROOS</t>
    <phoneticPr fontId="1" type="noConversion"/>
  </si>
  <si>
    <t>KROOS</t>
    <phoneticPr fontId="1" type="noConversion"/>
  </si>
  <si>
    <t>P-TANG</t>
    <phoneticPr fontId="1" type="noConversion"/>
  </si>
  <si>
    <t>P-TANG</t>
    <phoneticPr fontId="1" type="noConversion"/>
  </si>
  <si>
    <t>SHADOW</t>
    <phoneticPr fontId="1" type="noConversion"/>
  </si>
  <si>
    <t>POURPRE</t>
    <phoneticPr fontId="1" type="noConversion"/>
  </si>
  <si>
    <t>CUIVRE</t>
    <phoneticPr fontId="1" type="noConversion"/>
  </si>
  <si>
    <t>POURPRE</t>
    <phoneticPr fontId="1" type="noConversion"/>
  </si>
  <si>
    <t>CUIVRE</t>
    <phoneticPr fontId="1" type="noConversion"/>
  </si>
  <si>
    <t>CUIVRE</t>
    <phoneticPr fontId="1" type="noConversion"/>
  </si>
  <si>
    <t>P-TANG</t>
    <phoneticPr fontId="3" type="noConversion"/>
  </si>
  <si>
    <t>POURPLE</t>
    <phoneticPr fontId="1" type="noConversion"/>
  </si>
  <si>
    <t>CREAM VANILLA</t>
    <phoneticPr fontId="1" type="noConversion"/>
  </si>
  <si>
    <t>CREAM VANILLA</t>
    <phoneticPr fontId="1" type="noConversion"/>
  </si>
  <si>
    <t>ANTONY</t>
    <phoneticPr fontId="1" type="noConversion"/>
  </si>
  <si>
    <t>ONANA</t>
    <phoneticPr fontId="1" type="noConversion"/>
  </si>
  <si>
    <t>ONANA</t>
    <phoneticPr fontId="1" type="noConversion"/>
  </si>
  <si>
    <t>CREAM VANILLA</t>
    <phoneticPr fontId="3" type="noConversion"/>
  </si>
  <si>
    <t>POURPRE</t>
    <phoneticPr fontId="1" type="noConversion"/>
  </si>
  <si>
    <t>JANNA</t>
    <phoneticPr fontId="1" type="noConversion"/>
  </si>
  <si>
    <t>COOL GRAY</t>
    <phoneticPr fontId="1" type="noConversion"/>
  </si>
  <si>
    <t>COOL GRAY</t>
    <phoneticPr fontId="1" type="noConversion"/>
  </si>
  <si>
    <t>FUJI</t>
    <phoneticPr fontId="1" type="noConversion"/>
  </si>
  <si>
    <t>FILM</t>
    <phoneticPr fontId="1" type="noConversion"/>
  </si>
  <si>
    <t>FUJI</t>
    <phoneticPr fontId="1" type="noConversion"/>
  </si>
  <si>
    <t>FUJI</t>
    <phoneticPr fontId="1" type="noConversion"/>
  </si>
  <si>
    <t>FILM</t>
    <phoneticPr fontId="1" type="noConversion"/>
  </si>
  <si>
    <t>COOL GRAY</t>
    <phoneticPr fontId="3" type="noConversion"/>
  </si>
  <si>
    <t>FUJI</t>
    <phoneticPr fontId="1" type="noConversion"/>
  </si>
  <si>
    <t>FILM</t>
    <phoneticPr fontId="1" type="noConversion"/>
  </si>
  <si>
    <r>
      <t>1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</si>
  <si>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ANTONY</t>
    <phoneticPr fontId="1" type="noConversion"/>
  </si>
  <si>
    <t>ONANA</t>
    <phoneticPr fontId="1" type="noConversion"/>
  </si>
  <si>
    <t>SEAL</t>
    <phoneticPr fontId="1" type="noConversion"/>
  </si>
  <si>
    <t>WELLDONE</t>
    <phoneticPr fontId="1" type="noConversion"/>
  </si>
  <si>
    <t>LAIR</t>
    <phoneticPr fontId="1" type="noConversion"/>
  </si>
  <si>
    <t>BEAGLE</t>
    <phoneticPr fontId="1" type="noConversion"/>
  </si>
  <si>
    <t>BEAGLE</t>
    <phoneticPr fontId="1" type="noConversion"/>
  </si>
  <si>
    <t>BEAGLE</t>
    <phoneticPr fontId="1" type="noConversion"/>
  </si>
  <si>
    <t>ORI ICE MUFFIN</t>
    <phoneticPr fontId="1" type="noConversion"/>
  </si>
  <si>
    <t>ORI ICE MUFFIN</t>
    <phoneticPr fontId="1" type="noConversion"/>
  </si>
  <si>
    <t>PRUSSE</t>
    <phoneticPr fontId="1" type="noConversion"/>
  </si>
  <si>
    <t>VACHE</t>
    <phoneticPr fontId="1" type="noConversion"/>
  </si>
  <si>
    <t>PRUSSE</t>
    <phoneticPr fontId="1" type="noConversion"/>
  </si>
  <si>
    <t>VACHE</t>
    <phoneticPr fontId="1" type="noConversion"/>
  </si>
  <si>
    <t>ORI ICE MUFFIN</t>
    <phoneticPr fontId="3" type="noConversion"/>
  </si>
  <si>
    <t>BAM BROWN(M)</t>
    <phoneticPr fontId="1" type="noConversion"/>
  </si>
  <si>
    <t>BAM BROWN(M)</t>
    <phoneticPr fontId="1" type="noConversion"/>
  </si>
  <si>
    <t>GOO</t>
    <phoneticPr fontId="1" type="noConversion"/>
  </si>
  <si>
    <t>BAM BROWN(M)</t>
    <phoneticPr fontId="3" type="noConversion"/>
  </si>
  <si>
    <t>DUCK</t>
    <phoneticPr fontId="1" type="noConversion"/>
  </si>
  <si>
    <t>DUCK</t>
    <phoneticPr fontId="1" type="noConversion"/>
  </si>
  <si>
    <t>PRUSSE</t>
    <phoneticPr fontId="1" type="noConversion"/>
  </si>
  <si>
    <t>VACHE</t>
    <phoneticPr fontId="1" type="noConversion"/>
  </si>
  <si>
    <t>DUCK</t>
    <phoneticPr fontId="1" type="noConversion"/>
  </si>
  <si>
    <r>
      <t>4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</si>
  <si>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YAMAHA</t>
    <phoneticPr fontId="1" type="noConversion"/>
  </si>
  <si>
    <t>JEJU BREEZE</t>
    <phoneticPr fontId="1" type="noConversion"/>
  </si>
  <si>
    <t>JEJU BREEZE</t>
    <phoneticPr fontId="1" type="noConversion"/>
  </si>
  <si>
    <t>JEJU</t>
    <phoneticPr fontId="1" type="noConversion"/>
  </si>
  <si>
    <t>BREEZE</t>
    <phoneticPr fontId="1" type="noConversion"/>
  </si>
  <si>
    <t>BREEZE</t>
    <phoneticPr fontId="1" type="noConversion"/>
  </si>
  <si>
    <t>JEJU</t>
    <phoneticPr fontId="1" type="noConversion"/>
  </si>
  <si>
    <t>BREEZE</t>
    <phoneticPr fontId="1" type="noConversion"/>
  </si>
  <si>
    <t>JEJU</t>
    <phoneticPr fontId="1" type="noConversion"/>
  </si>
  <si>
    <t>LEMONADE</t>
    <phoneticPr fontId="1" type="noConversion"/>
  </si>
  <si>
    <t>JEJU BREEZE</t>
    <phoneticPr fontId="3" type="noConversion"/>
  </si>
  <si>
    <t>LOUVRE CLOUDS</t>
    <phoneticPr fontId="1" type="noConversion"/>
  </si>
  <si>
    <t>CITIZEN</t>
    <phoneticPr fontId="1" type="noConversion"/>
  </si>
  <si>
    <t>SEIKO</t>
    <phoneticPr fontId="1" type="noConversion"/>
  </si>
  <si>
    <t>CASIO</t>
    <phoneticPr fontId="1" type="noConversion"/>
  </si>
  <si>
    <t>HEAVEN SKY</t>
    <phoneticPr fontId="1" type="noConversion"/>
  </si>
  <si>
    <t>HEAVEN SKY</t>
    <phoneticPr fontId="1" type="noConversion"/>
  </si>
  <si>
    <t>APPLE</t>
    <phoneticPr fontId="1" type="noConversion"/>
  </si>
  <si>
    <t>IPHONE</t>
    <phoneticPr fontId="1" type="noConversion"/>
  </si>
  <si>
    <t>CITIZEN</t>
    <phoneticPr fontId="1" type="noConversion"/>
  </si>
  <si>
    <t>SEIKO</t>
    <phoneticPr fontId="1" type="noConversion"/>
  </si>
  <si>
    <t>CASIO</t>
    <phoneticPr fontId="1" type="noConversion"/>
  </si>
  <si>
    <t>CITIZEN</t>
    <phoneticPr fontId="1" type="noConversion"/>
  </si>
  <si>
    <t>SEIKO</t>
    <phoneticPr fontId="1" type="noConversion"/>
  </si>
  <si>
    <t>CASIO</t>
    <phoneticPr fontId="1" type="noConversion"/>
  </si>
  <si>
    <t>APPLE</t>
    <phoneticPr fontId="1" type="noConversion"/>
  </si>
  <si>
    <t>IPHONE</t>
    <phoneticPr fontId="1" type="noConversion"/>
  </si>
  <si>
    <t>HEAVEN SKY</t>
    <phoneticPr fontId="3" type="noConversion"/>
  </si>
  <si>
    <t>LOUVRE CLOUDS</t>
    <phoneticPr fontId="3" type="noConversion"/>
  </si>
  <si>
    <t>CITIZEN</t>
    <phoneticPr fontId="1" type="noConversion"/>
  </si>
  <si>
    <t>SEIKO</t>
    <phoneticPr fontId="1" type="noConversion"/>
  </si>
  <si>
    <t>CASIO</t>
    <phoneticPr fontId="1" type="noConversion"/>
  </si>
  <si>
    <t>APPLE</t>
    <phoneticPr fontId="1" type="noConversion"/>
  </si>
  <si>
    <t>IPHONE</t>
    <phoneticPr fontId="1" type="noConversion"/>
  </si>
  <si>
    <t>TORCH</t>
    <phoneticPr fontId="1" type="noConversion"/>
  </si>
  <si>
    <r>
      <t>2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</si>
  <si>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t>6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</si>
  <si>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t>1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</si>
  <si>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t>1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</si>
  <si>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NIGHT SPARK</t>
    <phoneticPr fontId="1" type="noConversion"/>
  </si>
  <si>
    <t>SHADOW</t>
    <phoneticPr fontId="1" type="noConversion"/>
  </si>
  <si>
    <t>TORCH</t>
    <phoneticPr fontId="1" type="noConversion"/>
  </si>
  <si>
    <t>ASKGOLD</t>
    <phoneticPr fontId="1" type="noConversion"/>
  </si>
  <si>
    <t>TORCH</t>
    <phoneticPr fontId="1" type="noConversion"/>
  </si>
  <si>
    <t>ASKGOLD</t>
    <phoneticPr fontId="1" type="noConversion"/>
  </si>
  <si>
    <t>AUBURN</t>
    <phoneticPr fontId="1" type="noConversion"/>
  </si>
  <si>
    <t>NIGHT SPARK</t>
    <phoneticPr fontId="1" type="noConversion"/>
  </si>
  <si>
    <t>ASKGOLD</t>
    <phoneticPr fontId="1" type="noConversion"/>
  </si>
  <si>
    <t>SNOWY KANGWON</t>
    <phoneticPr fontId="3" type="noConversion"/>
  </si>
  <si>
    <t>SNOWY KANGWON</t>
    <phoneticPr fontId="1" type="noConversion"/>
  </si>
  <si>
    <t>SNOWY KANGWON</t>
    <phoneticPr fontId="1" type="noConversion"/>
  </si>
  <si>
    <t>CHUNCHEON</t>
    <phoneticPr fontId="1" type="noConversion"/>
  </si>
  <si>
    <t>WONJU</t>
    <phoneticPr fontId="1" type="noConversion"/>
  </si>
  <si>
    <t>SOKCHO</t>
    <phoneticPr fontId="1" type="noConversion"/>
  </si>
  <si>
    <t>CHUNCHEON</t>
    <phoneticPr fontId="1" type="noConversion"/>
  </si>
  <si>
    <t>SOKCHO</t>
    <phoneticPr fontId="1" type="noConversion"/>
  </si>
  <si>
    <t>CHUNCHEON</t>
    <phoneticPr fontId="1" type="noConversion"/>
  </si>
  <si>
    <t>WONJU</t>
    <phoneticPr fontId="1" type="noConversion"/>
  </si>
  <si>
    <t>LIVERPOOL</t>
    <phoneticPr fontId="1" type="noConversion"/>
  </si>
  <si>
    <t>ARSENAL</t>
    <phoneticPr fontId="1" type="noConversion"/>
  </si>
  <si>
    <t>BEER</t>
    <phoneticPr fontId="1" type="noConversion"/>
  </si>
  <si>
    <t>CHARCOAL</t>
    <phoneticPr fontId="1" type="noConversion"/>
  </si>
  <si>
    <t>LIVERPOOL</t>
    <phoneticPr fontId="1" type="noConversion"/>
  </si>
  <si>
    <t>ARSENAL</t>
    <phoneticPr fontId="1" type="noConversion"/>
  </si>
  <si>
    <r>
      <t>2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</si>
  <si>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BRIQUE</t>
    <phoneticPr fontId="1" type="noConversion"/>
  </si>
  <si>
    <t>BAD GIRL</t>
    <phoneticPr fontId="1" type="noConversion"/>
  </si>
  <si>
    <t>BRIQUE</t>
    <phoneticPr fontId="1" type="noConversion"/>
  </si>
  <si>
    <t>BAD GIRL</t>
    <phoneticPr fontId="3" type="noConversion"/>
  </si>
  <si>
    <t>PRUSSE</t>
    <phoneticPr fontId="1" type="noConversion"/>
  </si>
  <si>
    <t>VACHE</t>
    <phoneticPr fontId="1" type="noConversion"/>
  </si>
  <si>
    <t>DARK</t>
    <phoneticPr fontId="1" type="noConversion"/>
  </si>
  <si>
    <t>SPICY QUEEN</t>
    <phoneticPr fontId="3" type="noConversion"/>
  </si>
  <si>
    <t>SPICY QUEEN</t>
    <phoneticPr fontId="1" type="noConversion"/>
  </si>
  <si>
    <t>SPICY QUEEN</t>
    <phoneticPr fontId="1" type="noConversion"/>
  </si>
  <si>
    <t>SHADOW</t>
    <phoneticPr fontId="1" type="noConversion"/>
  </si>
  <si>
    <t>SALGU</t>
    <phoneticPr fontId="1" type="noConversion"/>
  </si>
  <si>
    <t>SALGU</t>
    <phoneticPr fontId="1" type="noConversion"/>
  </si>
  <si>
    <t>SALGU</t>
    <phoneticPr fontId="1" type="noConversion"/>
  </si>
  <si>
    <t>JUNIPER</t>
    <phoneticPr fontId="1" type="noConversion"/>
  </si>
  <si>
    <r>
      <t>4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</si>
  <si>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4호기</t>
    <phoneticPr fontId="1" type="noConversion"/>
  </si>
  <si>
    <r>
      <t>5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</si>
  <si>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t>5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</si>
  <si>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SHADOW</t>
    <phoneticPr fontId="1" type="noConversion"/>
  </si>
  <si>
    <t>POWER</t>
    <phoneticPr fontId="1" type="noConversion"/>
  </si>
  <si>
    <r>
      <t>6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</si>
  <si>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t>1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</si>
  <si>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UNIFORM BLACK</t>
    <phoneticPr fontId="3" type="noConversion"/>
  </si>
  <si>
    <t>UNIFORM BLACK</t>
    <phoneticPr fontId="1" type="noConversion"/>
  </si>
  <si>
    <t>YAMAL</t>
    <phoneticPr fontId="1" type="noConversion"/>
  </si>
  <si>
    <t>YAMAL</t>
    <phoneticPr fontId="1" type="noConversion"/>
  </si>
  <si>
    <t>PALMER</t>
    <phoneticPr fontId="1" type="noConversion"/>
  </si>
  <si>
    <t>PALMER</t>
    <phoneticPr fontId="1" type="noConversion"/>
  </si>
  <si>
    <t>6호기</t>
    <phoneticPr fontId="1" type="noConversion"/>
  </si>
  <si>
    <t>YAMAL</t>
    <phoneticPr fontId="1" type="noConversion"/>
  </si>
  <si>
    <t>PARMER</t>
    <phoneticPr fontId="1" type="noConversion"/>
  </si>
  <si>
    <r>
      <t>4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</si>
  <si>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rPr>
        <sz val="11"/>
        <color rgb="FF000000"/>
        <rFont val="돋움"/>
        <family val="3"/>
        <charset val="129"/>
      </rPr>
      <t>대형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</si>
  <si>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GATLING</t>
    <phoneticPr fontId="1" type="noConversion"/>
  </si>
  <si>
    <t>REVOLVER</t>
    <phoneticPr fontId="1" type="noConversion"/>
  </si>
  <si>
    <r>
      <t>4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</si>
  <si>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SALTY DONUT</t>
    <phoneticPr fontId="1" type="noConversion"/>
  </si>
  <si>
    <t>SIMONS</t>
    <phoneticPr fontId="1" type="noConversion"/>
  </si>
  <si>
    <t>SIMONS</t>
    <phoneticPr fontId="1" type="noConversion"/>
  </si>
  <si>
    <t>REVOLVER</t>
    <phoneticPr fontId="1" type="noConversion"/>
  </si>
  <si>
    <t>GATLING</t>
    <phoneticPr fontId="1" type="noConversion"/>
  </si>
  <si>
    <t>REVOLVER</t>
    <phoneticPr fontId="1" type="noConversion"/>
  </si>
  <si>
    <t>COCO TRUFFLE</t>
    <phoneticPr fontId="1" type="noConversion"/>
  </si>
  <si>
    <t>CORBEAU</t>
    <phoneticPr fontId="1" type="noConversion"/>
  </si>
  <si>
    <t>BROU</t>
    <phoneticPr fontId="1" type="noConversion"/>
  </si>
  <si>
    <t>CORBEAU</t>
    <phoneticPr fontId="1" type="noConversion"/>
  </si>
  <si>
    <t>BLET</t>
    <phoneticPr fontId="1" type="noConversion"/>
  </si>
  <si>
    <t>COCO TRUFFLE</t>
    <phoneticPr fontId="3" type="noConversion"/>
  </si>
  <si>
    <t>CORBEAU</t>
    <phoneticPr fontId="1" type="noConversion"/>
  </si>
  <si>
    <t>BLET</t>
    <phoneticPr fontId="1" type="noConversion"/>
  </si>
  <si>
    <t>BROU</t>
    <phoneticPr fontId="1" type="noConversion"/>
  </si>
  <si>
    <t>대형1호기</t>
    <phoneticPr fontId="1" type="noConversion"/>
  </si>
  <si>
    <t>대형2호기</t>
    <phoneticPr fontId="1" type="noConversion"/>
  </si>
  <si>
    <t>대형1호기</t>
    <phoneticPr fontId="1" type="noConversion"/>
  </si>
  <si>
    <t>CHAI HOOP</t>
    <phoneticPr fontId="1" type="noConversion"/>
  </si>
  <si>
    <t>CHAI</t>
    <phoneticPr fontId="1" type="noConversion"/>
  </si>
  <si>
    <t>HOOP</t>
    <phoneticPr fontId="1" type="noConversion"/>
  </si>
  <si>
    <t>RING</t>
    <phoneticPr fontId="1" type="noConversion"/>
  </si>
  <si>
    <r>
      <t>5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</si>
  <si>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BROU</t>
    <phoneticPr fontId="1" type="noConversion"/>
  </si>
  <si>
    <t>CHAI HOOP</t>
    <phoneticPr fontId="3" type="noConversion"/>
  </si>
  <si>
    <t>CHAI</t>
    <phoneticPr fontId="1" type="noConversion"/>
  </si>
  <si>
    <t>HOOP</t>
    <phoneticPr fontId="1" type="noConversion"/>
  </si>
  <si>
    <t>CHAI</t>
    <phoneticPr fontId="1" type="noConversion"/>
  </si>
  <si>
    <t>HOOP</t>
    <phoneticPr fontId="1" type="noConversion"/>
  </si>
  <si>
    <t>RING</t>
    <phoneticPr fontId="1" type="noConversion"/>
  </si>
  <si>
    <t>BUFF</t>
    <phoneticPr fontId="1" type="noConversion"/>
  </si>
  <si>
    <t>UNIFORM BLACK(M)</t>
    <phoneticPr fontId="3" type="noConversion"/>
  </si>
  <si>
    <t>SHADOW</t>
    <phoneticPr fontId="1" type="noConversion"/>
  </si>
  <si>
    <t>UNIFORM BLACK(M)</t>
    <phoneticPr fontId="1" type="noConversion"/>
  </si>
  <si>
    <t>ANTONY</t>
    <phoneticPr fontId="1" type="noConversion"/>
  </si>
  <si>
    <t>CALIFORNIA VIBE</t>
    <phoneticPr fontId="1" type="noConversion"/>
  </si>
  <si>
    <t>CALIFORNIA VIBE</t>
    <phoneticPr fontId="1" type="noConversion"/>
  </si>
  <si>
    <t>DUNKIN</t>
    <phoneticPr fontId="1" type="noConversion"/>
  </si>
  <si>
    <t>DOUNUT</t>
    <phoneticPr fontId="1" type="noConversion"/>
  </si>
  <si>
    <t>DOUNUT</t>
    <phoneticPr fontId="1" type="noConversion"/>
  </si>
  <si>
    <t>DUNKIN</t>
    <phoneticPr fontId="1" type="noConversion"/>
  </si>
  <si>
    <t>DOUNUT</t>
    <phoneticPr fontId="1" type="noConversion"/>
  </si>
  <si>
    <t>CALIFORNIA VIBE</t>
    <phoneticPr fontId="3" type="noConversion"/>
  </si>
  <si>
    <t>DREAM GRAY</t>
    <phoneticPr fontId="1" type="noConversion"/>
  </si>
  <si>
    <t>SHOT</t>
    <phoneticPr fontId="1" type="noConversion"/>
  </si>
  <si>
    <t>GUN</t>
    <phoneticPr fontId="1" type="noConversion"/>
  </si>
  <si>
    <t>SHOT</t>
    <phoneticPr fontId="1" type="noConversion"/>
  </si>
  <si>
    <t>SHOT</t>
    <phoneticPr fontId="1" type="noConversion"/>
  </si>
  <si>
    <t>GUN</t>
    <phoneticPr fontId="1" type="noConversion"/>
  </si>
  <si>
    <t>DREAM GRAY</t>
    <phoneticPr fontId="3" type="noConversion"/>
  </si>
  <si>
    <t>DREAM GRAY (M)</t>
    <phoneticPr fontId="1" type="noConversion"/>
  </si>
  <si>
    <t>DREAM GRAY (M)</t>
    <phoneticPr fontId="1" type="noConversion"/>
  </si>
  <si>
    <t>WEST</t>
    <phoneticPr fontId="1" type="noConversion"/>
  </si>
  <si>
    <t>EAST</t>
    <phoneticPr fontId="1" type="noConversion"/>
  </si>
  <si>
    <t>WEST</t>
    <phoneticPr fontId="1" type="noConversion"/>
  </si>
  <si>
    <t>EAST</t>
    <phoneticPr fontId="1" type="noConversion"/>
  </si>
  <si>
    <t>WEST</t>
    <phoneticPr fontId="1" type="noConversion"/>
  </si>
  <si>
    <t>EAST</t>
    <phoneticPr fontId="1" type="noConversion"/>
  </si>
  <si>
    <t>DREAM GRAY (M)</t>
    <phoneticPr fontId="3" type="noConversion"/>
  </si>
  <si>
    <t>BRIQUE</t>
    <phoneticPr fontId="1" type="noConversion"/>
  </si>
  <si>
    <t>대형4호기</t>
    <phoneticPr fontId="1" type="noConversion"/>
  </si>
  <si>
    <t>DARK PEONY</t>
    <phoneticPr fontId="1" type="noConversion"/>
  </si>
  <si>
    <t>DARK PEONY</t>
    <phoneticPr fontId="1" type="noConversion"/>
  </si>
  <si>
    <t>SAUMON</t>
    <phoneticPr fontId="1" type="noConversion"/>
  </si>
  <si>
    <t>TANNE</t>
    <phoneticPr fontId="1" type="noConversion"/>
  </si>
  <si>
    <t>CASSIS</t>
    <phoneticPr fontId="1" type="noConversion"/>
  </si>
  <si>
    <t>SAUMON</t>
    <phoneticPr fontId="1" type="noConversion"/>
  </si>
  <si>
    <t>TANNE</t>
    <phoneticPr fontId="1" type="noConversion"/>
  </si>
  <si>
    <t>CASSIS</t>
    <phoneticPr fontId="1" type="noConversion"/>
  </si>
  <si>
    <t>SAUMON</t>
    <phoneticPr fontId="1" type="noConversion"/>
  </si>
  <si>
    <t>CASSIS</t>
    <phoneticPr fontId="1" type="noConversion"/>
  </si>
  <si>
    <t>DREAM GRAY</t>
    <phoneticPr fontId="1" type="noConversion"/>
  </si>
  <si>
    <t>EAST</t>
    <phoneticPr fontId="1" type="noConversion"/>
  </si>
  <si>
    <t>WEST</t>
    <phoneticPr fontId="1" type="noConversion"/>
  </si>
  <si>
    <r>
      <rPr>
        <sz val="11"/>
        <color rgb="FF000000"/>
        <rFont val="돋움"/>
        <family val="3"/>
        <charset val="129"/>
      </rPr>
      <t>대형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</si>
  <si>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ALLURE BLUE</t>
    <phoneticPr fontId="3" type="noConversion"/>
  </si>
  <si>
    <t>ALLURE BLUE</t>
    <phoneticPr fontId="3" type="noConversion"/>
  </si>
  <si>
    <t>ALLURE BLUE</t>
    <phoneticPr fontId="3" type="noConversion"/>
  </si>
  <si>
    <t>GARFIELD</t>
    <phoneticPr fontId="1" type="noConversion"/>
  </si>
  <si>
    <t>SKYOPTICAL</t>
    <phoneticPr fontId="3" type="noConversion"/>
  </si>
  <si>
    <t>AXIS GRAY</t>
    <phoneticPr fontId="3" type="noConversion"/>
  </si>
  <si>
    <t>SAMSUNG</t>
    <phoneticPr fontId="1" type="noConversion"/>
  </si>
  <si>
    <t>EDIT BLUE</t>
    <phoneticPr fontId="1" type="noConversion"/>
  </si>
  <si>
    <t>AXIS GRAY</t>
    <phoneticPr fontId="1" type="noConversion"/>
  </si>
  <si>
    <t>SAMSUNG</t>
    <phoneticPr fontId="1" type="noConversion"/>
  </si>
  <si>
    <t>BESPOKE</t>
    <phoneticPr fontId="1" type="noConversion"/>
  </si>
  <si>
    <t>LOUIS</t>
    <phoneticPr fontId="1" type="noConversion"/>
  </si>
  <si>
    <t>VUITTON</t>
    <phoneticPr fontId="1" type="noConversion"/>
  </si>
  <si>
    <t>SAMSUNG</t>
    <phoneticPr fontId="1" type="noConversion"/>
  </si>
  <si>
    <t>BESPOKE</t>
    <phoneticPr fontId="1" type="noConversion"/>
  </si>
  <si>
    <t>LOUIS</t>
    <phoneticPr fontId="1" type="noConversion"/>
  </si>
  <si>
    <t>VUITTON</t>
    <phoneticPr fontId="1" type="noConversion"/>
  </si>
  <si>
    <t>UPLOAD GREEN</t>
    <phoneticPr fontId="1" type="noConversion"/>
  </si>
  <si>
    <t>UPLOAD GREEN</t>
    <phoneticPr fontId="1" type="noConversion"/>
  </si>
  <si>
    <t>BOTTEGA</t>
    <phoneticPr fontId="1" type="noConversion"/>
  </si>
  <si>
    <t>VENETA</t>
    <phoneticPr fontId="1" type="noConversion"/>
  </si>
  <si>
    <t>BOTTEGA</t>
    <phoneticPr fontId="1" type="noConversion"/>
  </si>
  <si>
    <t>VENETA</t>
    <phoneticPr fontId="1" type="noConversion"/>
  </si>
  <si>
    <t>BOTTEGA</t>
    <phoneticPr fontId="1" type="noConversion"/>
  </si>
  <si>
    <t>VENETA</t>
    <phoneticPr fontId="1" type="noConversion"/>
  </si>
  <si>
    <t>UPLOAD GREEN</t>
    <phoneticPr fontId="3" type="noConversion"/>
  </si>
  <si>
    <t>U-BOLAN</t>
    <phoneticPr fontId="1" type="noConversion"/>
  </si>
  <si>
    <t>U-BOLAN</t>
    <phoneticPr fontId="1" type="noConversion"/>
  </si>
  <si>
    <t>ANSONY</t>
    <phoneticPr fontId="1" type="noConversion"/>
  </si>
  <si>
    <t>FIFY</t>
    <phoneticPr fontId="1" type="noConversion"/>
  </si>
  <si>
    <t>MIMI</t>
    <phoneticPr fontId="1" type="noConversion"/>
  </si>
  <si>
    <t>FIFY</t>
    <phoneticPr fontId="1" type="noConversion"/>
  </si>
  <si>
    <t>MIMI</t>
    <phoneticPr fontId="1" type="noConversion"/>
  </si>
  <si>
    <t>ANSONY</t>
    <phoneticPr fontId="1" type="noConversion"/>
  </si>
  <si>
    <t>FIFY</t>
    <phoneticPr fontId="1" type="noConversion"/>
  </si>
  <si>
    <t>MIMI</t>
    <phoneticPr fontId="1" type="noConversion"/>
  </si>
  <si>
    <t>U-BOLAN</t>
    <phoneticPr fontId="3" type="noConversion"/>
  </si>
  <si>
    <t>ANSONY</t>
    <phoneticPr fontId="1" type="noConversion"/>
  </si>
  <si>
    <t>FIFY</t>
    <phoneticPr fontId="1" type="noConversion"/>
  </si>
  <si>
    <t>MIMI</t>
    <phoneticPr fontId="1" type="noConversion"/>
  </si>
  <si>
    <t>BOTTEGA</t>
    <phoneticPr fontId="1" type="noConversion"/>
  </si>
  <si>
    <t>LOUIS</t>
    <phoneticPr fontId="1" type="noConversion"/>
  </si>
  <si>
    <t>대형5호기</t>
    <phoneticPr fontId="1" type="noConversion"/>
  </si>
  <si>
    <t>대형5호기</t>
    <phoneticPr fontId="1" type="noConversion"/>
  </si>
  <si>
    <t>대형5호기</t>
    <phoneticPr fontId="1" type="noConversion"/>
  </si>
  <si>
    <t>대형3호기</t>
    <phoneticPr fontId="1" type="noConversion"/>
  </si>
  <si>
    <t>대형3호기</t>
    <phoneticPr fontId="1" type="noConversion"/>
  </si>
  <si>
    <t>대형5호기</t>
    <phoneticPr fontId="1" type="noConversion"/>
  </si>
  <si>
    <t>대형5호기</t>
    <phoneticPr fontId="1" type="noConversion"/>
  </si>
  <si>
    <t>BESPOKE</t>
    <phoneticPr fontId="1" type="noConversion"/>
  </si>
  <si>
    <t>5호기</t>
    <phoneticPr fontId="1" type="noConversion"/>
  </si>
  <si>
    <t>5호기</t>
    <phoneticPr fontId="1" type="noConversion"/>
  </si>
  <si>
    <t>RETRIEVER</t>
    <phoneticPr fontId="1" type="noConversion"/>
  </si>
  <si>
    <t>SUDAN</t>
    <phoneticPr fontId="1" type="noConversion"/>
  </si>
  <si>
    <t>PEONY</t>
    <phoneticPr fontId="1" type="noConversion"/>
  </si>
  <si>
    <t>OPENDA</t>
    <phoneticPr fontId="1" type="noConversion"/>
  </si>
  <si>
    <t>OPENDA</t>
    <phoneticPr fontId="1" type="noConversion"/>
  </si>
  <si>
    <t>TOMMY</t>
    <phoneticPr fontId="1" type="noConversion"/>
  </si>
  <si>
    <t>B-MIZONG</t>
    <phoneticPr fontId="1" type="noConversion"/>
  </si>
  <si>
    <t>TRACY</t>
    <phoneticPr fontId="1" type="noConversion"/>
  </si>
  <si>
    <t>TIM</t>
    <phoneticPr fontId="1" type="noConversion"/>
  </si>
  <si>
    <t>TRACY</t>
    <phoneticPr fontId="1" type="noConversion"/>
  </si>
  <si>
    <t>TOMMY</t>
    <phoneticPr fontId="1" type="noConversion"/>
  </si>
  <si>
    <t>TIM</t>
    <phoneticPr fontId="1" type="noConversion"/>
  </si>
  <si>
    <t>B-MIZONG</t>
    <phoneticPr fontId="3" type="noConversion"/>
  </si>
  <si>
    <t>SHADOW</t>
    <phoneticPr fontId="1" type="noConversion"/>
  </si>
  <si>
    <t>KACHY</t>
    <phoneticPr fontId="1" type="noConversion"/>
  </si>
  <si>
    <t>JODY</t>
    <phoneticPr fontId="1" type="noConversion"/>
  </si>
  <si>
    <t>G-LENGHUI</t>
    <phoneticPr fontId="1" type="noConversion"/>
  </si>
  <si>
    <t>G-LENGHUI</t>
    <phoneticPr fontId="1" type="noConversion"/>
  </si>
  <si>
    <t>KACHY</t>
    <phoneticPr fontId="1" type="noConversion"/>
  </si>
  <si>
    <t>NEW ALMOND B</t>
    <phoneticPr fontId="3" type="noConversion"/>
  </si>
  <si>
    <t>JODY</t>
    <phoneticPr fontId="1" type="noConversion"/>
  </si>
  <si>
    <t>대형4호기</t>
    <phoneticPr fontId="1" type="noConversion"/>
  </si>
  <si>
    <t>OPENDA</t>
    <phoneticPr fontId="1" type="noConversion"/>
  </si>
  <si>
    <t>TRACY</t>
    <phoneticPr fontId="1" type="noConversion"/>
  </si>
  <si>
    <t>TIM</t>
    <phoneticPr fontId="1" type="noConversion"/>
  </si>
  <si>
    <t>KACHY</t>
    <phoneticPr fontId="1" type="noConversion"/>
  </si>
  <si>
    <t>대형1호기</t>
    <phoneticPr fontId="1" type="noConversion"/>
  </si>
  <si>
    <t>대형2호기</t>
    <phoneticPr fontId="1" type="noConversion"/>
  </si>
  <si>
    <t>대형2호기</t>
    <phoneticPr fontId="1" type="noConversion"/>
  </si>
  <si>
    <t>대형2호기</t>
    <phoneticPr fontId="1" type="noConversion"/>
  </si>
  <si>
    <t>대형4호기</t>
    <phoneticPr fontId="1" type="noConversion"/>
  </si>
  <si>
    <t>3호기</t>
    <phoneticPr fontId="1" type="noConversion"/>
  </si>
  <si>
    <t>3호기</t>
    <phoneticPr fontId="1" type="noConversion"/>
  </si>
  <si>
    <t>2호기</t>
    <phoneticPr fontId="1" type="noConversion"/>
  </si>
  <si>
    <t>3호기</t>
    <phoneticPr fontId="1" type="noConversion"/>
  </si>
  <si>
    <t>2호기</t>
    <phoneticPr fontId="1" type="noConversion"/>
  </si>
  <si>
    <t>펄</t>
    <phoneticPr fontId="1" type="noConversion"/>
  </si>
  <si>
    <t>MAIZE</t>
    <phoneticPr fontId="1" type="noConversion"/>
  </si>
  <si>
    <t>MINT</t>
    <phoneticPr fontId="1" type="noConversion"/>
  </si>
  <si>
    <t>SHITAKE</t>
    <phoneticPr fontId="1" type="noConversion"/>
  </si>
  <si>
    <t>BALVENIE</t>
    <phoneticPr fontId="1" type="noConversion"/>
  </si>
  <si>
    <t>GLENFIDDICH</t>
    <phoneticPr fontId="1" type="noConversion"/>
  </si>
  <si>
    <t>대형1호기</t>
    <phoneticPr fontId="1" type="noConversion"/>
  </si>
  <si>
    <t>BALVENIE</t>
    <phoneticPr fontId="1" type="noConversion"/>
  </si>
  <si>
    <t>GLENFIDDICH</t>
    <phoneticPr fontId="1" type="noConversion"/>
  </si>
  <si>
    <t>RESET BROWN</t>
    <phoneticPr fontId="1" type="noConversion"/>
  </si>
  <si>
    <t>BALVENIE</t>
    <phoneticPr fontId="1" type="noConversion"/>
  </si>
  <si>
    <t>BALVENIE</t>
    <phoneticPr fontId="1" type="noConversion"/>
  </si>
  <si>
    <t>GLENFIDDICH</t>
    <phoneticPr fontId="1" type="noConversion"/>
  </si>
  <si>
    <t>RESET BROWN</t>
    <phoneticPr fontId="3" type="noConversion"/>
  </si>
  <si>
    <t>U-CANLAN</t>
    <phoneticPr fontId="1" type="noConversion"/>
  </si>
  <si>
    <t>U-CANLAN</t>
    <phoneticPr fontId="1" type="noConversion"/>
  </si>
  <si>
    <t>ANSONY</t>
    <phoneticPr fontId="1" type="noConversion"/>
  </si>
  <si>
    <t>LORRY</t>
    <phoneticPr fontId="1" type="noConversion"/>
  </si>
  <si>
    <t>MOLEY</t>
    <phoneticPr fontId="1" type="noConversion"/>
  </si>
  <si>
    <t>LORRY</t>
    <phoneticPr fontId="1" type="noConversion"/>
  </si>
  <si>
    <t>MOLEY</t>
    <phoneticPr fontId="1" type="noConversion"/>
  </si>
  <si>
    <t>MOLEY</t>
    <phoneticPr fontId="1" type="noConversion"/>
  </si>
  <si>
    <t>대형5호기</t>
    <phoneticPr fontId="1" type="noConversion"/>
  </si>
  <si>
    <t>LORRY</t>
    <phoneticPr fontId="1" type="noConversion"/>
  </si>
  <si>
    <t>U-CANLAN</t>
    <phoneticPr fontId="3" type="noConversion"/>
  </si>
  <si>
    <t>HOLLAND</t>
    <phoneticPr fontId="1" type="noConversion"/>
  </si>
  <si>
    <t>GLENFIDDICH</t>
    <phoneticPr fontId="1" type="noConversion"/>
  </si>
  <si>
    <t>TOYOTA</t>
    <phoneticPr fontId="1" type="noConversion"/>
  </si>
  <si>
    <t>DAZZLE GRAY TORIC</t>
    <phoneticPr fontId="1" type="noConversion"/>
  </si>
  <si>
    <t>BATTLE</t>
    <phoneticPr fontId="1" type="noConversion"/>
  </si>
  <si>
    <t>CRUISER</t>
    <phoneticPr fontId="1" type="noConversion"/>
  </si>
  <si>
    <t>BATTLE</t>
    <phoneticPr fontId="1" type="noConversion"/>
  </si>
  <si>
    <t>BULL</t>
    <phoneticPr fontId="1" type="noConversion"/>
  </si>
  <si>
    <t>BATTLE</t>
    <phoneticPr fontId="1" type="noConversion"/>
  </si>
  <si>
    <t>CRUISER</t>
    <phoneticPr fontId="1" type="noConversion"/>
  </si>
  <si>
    <t>DAZZLE GRAY TORIC</t>
    <phoneticPr fontId="3" type="noConversion"/>
  </si>
  <si>
    <t>BATTLE</t>
    <phoneticPr fontId="1" type="noConversion"/>
  </si>
  <si>
    <t>CRUISER</t>
    <phoneticPr fontId="1" type="noConversion"/>
  </si>
  <si>
    <r>
      <rPr>
        <sz val="11"/>
        <color rgb="FF000000"/>
        <rFont val="돋움"/>
        <family val="3"/>
        <charset val="129"/>
      </rPr>
      <t>대형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</si>
  <si>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G-LENGHUI</t>
    <phoneticPr fontId="3" type="noConversion"/>
  </si>
  <si>
    <t>TWITCH</t>
    <phoneticPr fontId="1" type="noConversion"/>
  </si>
  <si>
    <t>GEM CHOCOLAT</t>
    <phoneticPr fontId="1" type="noConversion"/>
  </si>
  <si>
    <t>GEM CHOCOLAT</t>
    <phoneticPr fontId="1" type="noConversion"/>
  </si>
  <si>
    <t>DOKU</t>
    <phoneticPr fontId="1" type="noConversion"/>
  </si>
  <si>
    <t>FODEN</t>
    <phoneticPr fontId="1" type="noConversion"/>
  </si>
  <si>
    <t>DOKU</t>
    <phoneticPr fontId="1" type="noConversion"/>
  </si>
  <si>
    <t>FODEN</t>
    <phoneticPr fontId="1" type="noConversion"/>
  </si>
  <si>
    <t>FODEN</t>
    <phoneticPr fontId="1" type="noConversion"/>
  </si>
  <si>
    <t>GEM CHOCOLAT</t>
    <phoneticPr fontId="3" type="noConversion"/>
  </si>
  <si>
    <t>DOKU</t>
    <phoneticPr fontId="1" type="noConversion"/>
  </si>
  <si>
    <t>FODEN</t>
    <phoneticPr fontId="1" type="noConversion"/>
  </si>
  <si>
    <r>
      <rPr>
        <sz val="11"/>
        <color rgb="FF000000"/>
        <rFont val="돋움"/>
        <family val="3"/>
        <charset val="129"/>
      </rPr>
      <t>대형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</si>
  <si>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LEXUS</t>
    <phoneticPr fontId="1" type="noConversion"/>
  </si>
  <si>
    <t>대형1호기</t>
    <phoneticPr fontId="1" type="noConversion"/>
  </si>
  <si>
    <t>NAGJI</t>
    <phoneticPr fontId="1" type="noConversion"/>
  </si>
  <si>
    <t>OGINGEO</t>
    <phoneticPr fontId="1" type="noConversion"/>
  </si>
  <si>
    <t>GANSIK</t>
    <phoneticPr fontId="1" type="noConversion"/>
  </si>
  <si>
    <t>3호기</t>
    <phoneticPr fontId="1" type="noConversion"/>
  </si>
  <si>
    <t>KKOMAG</t>
    <phoneticPr fontId="1" type="noConversion"/>
  </si>
  <si>
    <t>6호기</t>
    <phoneticPr fontId="1" type="noConversion"/>
  </si>
  <si>
    <t>2호기</t>
    <phoneticPr fontId="1" type="noConversion"/>
  </si>
  <si>
    <t>SMOKE</t>
    <phoneticPr fontId="1" type="noConversion"/>
  </si>
  <si>
    <t>NALCHI</t>
    <phoneticPr fontId="1" type="noConversion"/>
  </si>
  <si>
    <t>Matcha Latte</t>
    <phoneticPr fontId="1" type="noConversion"/>
  </si>
  <si>
    <t>ONANA</t>
    <phoneticPr fontId="1" type="noConversion"/>
  </si>
  <si>
    <t xml:space="preserve"> </t>
    <phoneticPr fontId="1" type="noConversion"/>
  </si>
  <si>
    <t>PANTHER</t>
    <phoneticPr fontId="1" type="noConversion"/>
  </si>
  <si>
    <t>JAGUAR</t>
    <phoneticPr fontId="1" type="noConversion"/>
  </si>
  <si>
    <t>SEDONA</t>
    <phoneticPr fontId="1" type="noConversion"/>
  </si>
  <si>
    <t>SEDONA</t>
    <phoneticPr fontId="1" type="noConversion"/>
  </si>
  <si>
    <t>ASPEN</t>
    <phoneticPr fontId="1" type="noConversion"/>
  </si>
  <si>
    <t>ASPEN</t>
    <phoneticPr fontId="1" type="noConversion"/>
  </si>
  <si>
    <t>JEAN</t>
    <phoneticPr fontId="1" type="noConversion"/>
  </si>
  <si>
    <t>AFFOGATO(M) 38%</t>
    <phoneticPr fontId="1" type="noConversion"/>
  </si>
  <si>
    <t>HERSHEY</t>
    <phoneticPr fontId="1" type="noConversion"/>
  </si>
  <si>
    <t>ASTRONAUT</t>
    <phoneticPr fontId="1" type="noConversion"/>
  </si>
  <si>
    <t>OATMEAL</t>
    <phoneticPr fontId="1" type="noConversion"/>
  </si>
  <si>
    <t>LAMPARD</t>
    <phoneticPr fontId="1" type="noConversion"/>
  </si>
  <si>
    <t>VECTOR GREEN</t>
    <phoneticPr fontId="3" type="noConversion"/>
  </si>
  <si>
    <t>INSIDE</t>
    <phoneticPr fontId="1" type="noConversion"/>
  </si>
  <si>
    <t>OUT</t>
    <phoneticPr fontId="1" type="noConversion"/>
  </si>
  <si>
    <t>VECTOR GREEN</t>
    <phoneticPr fontId="1" type="noConversion"/>
  </si>
  <si>
    <t>VECTOR GREEN</t>
    <phoneticPr fontId="1" type="noConversion"/>
  </si>
  <si>
    <t>INSIDE</t>
    <phoneticPr fontId="1" type="noConversion"/>
  </si>
  <si>
    <t>OUT</t>
    <phoneticPr fontId="1" type="noConversion"/>
  </si>
  <si>
    <t>INSIDE</t>
    <phoneticPr fontId="1" type="noConversion"/>
  </si>
  <si>
    <t>OUT</t>
    <phoneticPr fontId="1" type="noConversion"/>
  </si>
  <si>
    <t>DUBU</t>
    <phoneticPr fontId="1" type="noConversion"/>
  </si>
  <si>
    <t>HERMES</t>
    <phoneticPr fontId="1" type="noConversion"/>
  </si>
  <si>
    <t>DIOR</t>
    <phoneticPr fontId="1" type="noConversion"/>
  </si>
  <si>
    <t>대형6호기</t>
    <phoneticPr fontId="1" type="noConversion"/>
  </si>
  <si>
    <t>REFINE HAZEL</t>
    <phoneticPr fontId="1" type="noConversion"/>
  </si>
  <si>
    <t>HERMES</t>
    <phoneticPr fontId="1" type="noConversion"/>
  </si>
  <si>
    <t>REFINE HAZEL</t>
    <phoneticPr fontId="3" type="noConversion"/>
  </si>
  <si>
    <t>HERMES</t>
    <phoneticPr fontId="1" type="noConversion"/>
  </si>
  <si>
    <t>DIOR</t>
    <phoneticPr fontId="1" type="noConversion"/>
  </si>
  <si>
    <t>CHICK</t>
    <phoneticPr fontId="1" type="noConversion"/>
  </si>
  <si>
    <t>BEAGLE</t>
    <phoneticPr fontId="1" type="noConversion"/>
  </si>
  <si>
    <t>FIG</t>
    <phoneticPr fontId="1" type="noConversion"/>
  </si>
  <si>
    <t>DOLLISH BROWN TORIC</t>
    <phoneticPr fontId="1" type="noConversion"/>
  </si>
  <si>
    <t>GRAGAS</t>
    <phoneticPr fontId="1" type="noConversion"/>
  </si>
  <si>
    <t>SIVIR</t>
    <phoneticPr fontId="1" type="noConversion"/>
  </si>
  <si>
    <t>GRAGAS</t>
    <phoneticPr fontId="1" type="noConversion"/>
  </si>
  <si>
    <t>SIVIR</t>
    <phoneticPr fontId="1" type="noConversion"/>
  </si>
  <si>
    <t>DOLLISH BROWN TORIC</t>
    <phoneticPr fontId="1" type="noConversion"/>
  </si>
  <si>
    <t>HERMES</t>
    <phoneticPr fontId="1" type="noConversion"/>
  </si>
  <si>
    <t>DIOR</t>
    <phoneticPr fontId="1" type="noConversion"/>
  </si>
  <si>
    <t>ORIANNA</t>
    <phoneticPr fontId="1" type="noConversion"/>
  </si>
  <si>
    <t>CHIWAWA</t>
    <phoneticPr fontId="1" type="noConversion"/>
  </si>
  <si>
    <r>
      <t>2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</si>
  <si>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PETMILK</t>
    <phoneticPr fontId="1" type="noConversion"/>
  </si>
  <si>
    <t>GANSIK</t>
    <phoneticPr fontId="1" type="noConversion"/>
  </si>
  <si>
    <r>
      <t>3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</si>
  <si>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ASTRONAUT</t>
    <phoneticPr fontId="1" type="noConversion"/>
  </si>
  <si>
    <t>WASABI</t>
    <phoneticPr fontId="1" type="noConversion"/>
  </si>
  <si>
    <r>
      <t>4호기</t>
    </r>
    <r>
      <rPr>
        <sz val="11"/>
        <color rgb="FF000000"/>
        <rFont val="돋움"/>
        <family val="3"/>
        <charset val="129"/>
      </rPr>
      <t/>
    </r>
  </si>
  <si>
    <t>BLURRY</t>
    <phoneticPr fontId="1" type="noConversion"/>
  </si>
  <si>
    <t>NOCTURNE</t>
    <phoneticPr fontId="1" type="noConversion"/>
  </si>
  <si>
    <t>ORIANNA</t>
    <phoneticPr fontId="1" type="noConversion"/>
  </si>
  <si>
    <t>RENGAR</t>
    <phoneticPr fontId="1" type="noConversion"/>
  </si>
  <si>
    <t>SHARK</t>
    <phoneticPr fontId="1" type="noConversion"/>
  </si>
  <si>
    <t>KITSCH</t>
    <phoneticPr fontId="1" type="noConversion"/>
  </si>
  <si>
    <t>IAM</t>
    <phoneticPr fontId="1" type="noConversion"/>
  </si>
  <si>
    <t>PIANO</t>
    <phoneticPr fontId="1" type="noConversion"/>
  </si>
  <si>
    <t>6호기</t>
    <phoneticPr fontId="1" type="noConversion"/>
  </si>
  <si>
    <t>TIRAMISU RING(M)</t>
    <phoneticPr fontId="1" type="noConversion"/>
  </si>
  <si>
    <t>NAMI</t>
    <phoneticPr fontId="1" type="noConversion"/>
  </si>
  <si>
    <t>NAMI</t>
    <phoneticPr fontId="1" type="noConversion"/>
  </si>
  <si>
    <t>TIRAMISU RING(M)</t>
    <phoneticPr fontId="3" type="noConversion"/>
  </si>
  <si>
    <t>UVCHAMOIS</t>
    <phoneticPr fontId="1" type="noConversion"/>
  </si>
  <si>
    <r>
      <t>4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</si>
  <si>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KAKAO</t>
    <phoneticPr fontId="1" type="noConversion"/>
  </si>
  <si>
    <t>ELEVEN</t>
    <phoneticPr fontId="1" type="noConversion"/>
  </si>
  <si>
    <t>IVE</t>
    <phoneticPr fontId="1" type="noConversion"/>
  </si>
  <si>
    <t>IVE</t>
    <phoneticPr fontId="1" type="noConversion"/>
  </si>
  <si>
    <t>GUN</t>
    <phoneticPr fontId="1" type="noConversion"/>
  </si>
  <si>
    <t xml:space="preserve"> </t>
    <phoneticPr fontId="1" type="noConversion"/>
  </si>
  <si>
    <t>TIRAMISU RING(M)</t>
    <phoneticPr fontId="1" type="noConversion"/>
  </si>
  <si>
    <t>PHANTOM</t>
    <phoneticPr fontId="1" type="noConversion"/>
  </si>
  <si>
    <t>TARTE TATIN(M)</t>
    <phoneticPr fontId="3" type="noConversion"/>
  </si>
  <si>
    <t>TARTE TATIN(M)</t>
    <phoneticPr fontId="1" type="noConversion"/>
  </si>
  <si>
    <t>IVERN</t>
    <phoneticPr fontId="1" type="noConversion"/>
  </si>
  <si>
    <t>SYNDRA</t>
    <phoneticPr fontId="1" type="noConversion"/>
  </si>
  <si>
    <t>IVERN</t>
    <phoneticPr fontId="1" type="noConversion"/>
  </si>
  <si>
    <t>IVERN</t>
    <phoneticPr fontId="1" type="noConversion"/>
  </si>
  <si>
    <t>SYNDRA</t>
    <phoneticPr fontId="1" type="noConversion"/>
  </si>
  <si>
    <t>3호기</t>
    <phoneticPr fontId="1" type="noConversion"/>
  </si>
  <si>
    <t>LHDARK</t>
    <phoneticPr fontId="1" type="noConversion"/>
  </si>
  <si>
    <t>LHGRAY</t>
    <phoneticPr fontId="1" type="noConversion"/>
  </si>
  <si>
    <t>DAZZLE GRAY(액상)</t>
    <phoneticPr fontId="1" type="noConversion"/>
  </si>
  <si>
    <t>LHDARK</t>
    <phoneticPr fontId="1" type="noConversion"/>
  </si>
  <si>
    <t>LHGRAY</t>
    <phoneticPr fontId="1" type="noConversion"/>
  </si>
  <si>
    <t>LHDARK</t>
    <phoneticPr fontId="1" type="noConversion"/>
  </si>
  <si>
    <t>LHGRAY</t>
    <phoneticPr fontId="1" type="noConversion"/>
  </si>
  <si>
    <t>DAZZLE GRAY(액상)</t>
    <phoneticPr fontId="3" type="noConversion"/>
  </si>
  <si>
    <t>WALKER</t>
    <phoneticPr fontId="1" type="noConversion"/>
  </si>
  <si>
    <t>WALKER</t>
    <phoneticPr fontId="1" type="noConversion"/>
  </si>
  <si>
    <r>
      <t>4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</si>
  <si>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OOLONG TEA(M)</t>
    <phoneticPr fontId="1" type="noConversion"/>
  </si>
  <si>
    <t>DIANA</t>
    <phoneticPr fontId="1" type="noConversion"/>
  </si>
  <si>
    <t>RUMBLE</t>
    <phoneticPr fontId="1" type="noConversion"/>
  </si>
  <si>
    <t>OOLONG TEA(M)</t>
    <phoneticPr fontId="3" type="noConversion"/>
  </si>
  <si>
    <t>TOPAZ</t>
    <phoneticPr fontId="1" type="noConversion"/>
  </si>
  <si>
    <t>GGAMANG</t>
  </si>
  <si>
    <t>6호기</t>
    <phoneticPr fontId="1" type="noConversion"/>
  </si>
  <si>
    <t>VAMPIRE</t>
    <phoneticPr fontId="1" type="noConversion"/>
  </si>
  <si>
    <t>GLOOMY</t>
    <phoneticPr fontId="1" type="noConversion"/>
  </si>
  <si>
    <t>VAMPIRE</t>
    <phoneticPr fontId="1" type="noConversion"/>
  </si>
  <si>
    <r>
      <rPr>
        <sz val="11"/>
        <color rgb="FF000000"/>
        <rFont val="돋움"/>
        <family val="3"/>
        <charset val="129"/>
      </rPr>
      <t>대형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</si>
  <si>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rPr>
        <sz val="11"/>
        <color rgb="FF000000"/>
        <rFont val="돋움"/>
        <family val="3"/>
        <charset val="129"/>
      </rPr>
      <t>대형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</si>
  <si>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WONDERERS</t>
    <phoneticPr fontId="1" type="noConversion"/>
  </si>
  <si>
    <t>WONDERERS</t>
    <phoneticPr fontId="1" type="noConversion"/>
  </si>
  <si>
    <t>BECKHAM</t>
    <phoneticPr fontId="1" type="noConversion"/>
  </si>
  <si>
    <t>BECKHAM</t>
    <phoneticPr fontId="1" type="noConversion"/>
  </si>
  <si>
    <t>ALMOND POODLE</t>
    <phoneticPr fontId="1" type="noConversion"/>
  </si>
  <si>
    <t>ALMOND POODLE</t>
    <phoneticPr fontId="1" type="noConversion"/>
  </si>
  <si>
    <t>PUG</t>
    <phoneticPr fontId="1" type="noConversion"/>
  </si>
  <si>
    <t>POODLE</t>
    <phoneticPr fontId="1" type="noConversion"/>
  </si>
  <si>
    <t>PUG</t>
    <phoneticPr fontId="1" type="noConversion"/>
  </si>
  <si>
    <t>POODLE</t>
    <phoneticPr fontId="1" type="noConversion"/>
  </si>
  <si>
    <t>PUG</t>
    <phoneticPr fontId="1" type="noConversion"/>
  </si>
  <si>
    <t>ALMOND POODLE</t>
    <phoneticPr fontId="3" type="noConversion"/>
  </si>
  <si>
    <t>대형1호기</t>
    <phoneticPr fontId="1" type="noConversion"/>
  </si>
  <si>
    <t>HENRY</t>
    <phoneticPr fontId="1" type="noConversion"/>
  </si>
  <si>
    <t>HENRY</t>
    <phoneticPr fontId="1" type="noConversion"/>
  </si>
  <si>
    <t>대형1호기</t>
    <phoneticPr fontId="1" type="noConversion"/>
  </si>
  <si>
    <t>HENRY</t>
    <phoneticPr fontId="1" type="noConversion"/>
  </si>
  <si>
    <t>GLAZED KRISTIN CH(근시)</t>
    <phoneticPr fontId="1" type="noConversion"/>
  </si>
  <si>
    <t>SIVIR</t>
    <phoneticPr fontId="1" type="noConversion"/>
  </si>
  <si>
    <t>GRAGAS</t>
    <phoneticPr fontId="1" type="noConversion"/>
  </si>
  <si>
    <t>4호기</t>
    <phoneticPr fontId="1" type="noConversion"/>
  </si>
  <si>
    <t>CIRCLE</t>
    <phoneticPr fontId="1" type="noConversion"/>
  </si>
  <si>
    <t>CIRCLE</t>
    <phoneticPr fontId="1" type="noConversion"/>
  </si>
  <si>
    <t>WALKER</t>
    <phoneticPr fontId="1" type="noConversion"/>
  </si>
  <si>
    <t>TIRAMISU</t>
    <phoneticPr fontId="1" type="noConversion"/>
  </si>
  <si>
    <t>GAMORA</t>
    <phoneticPr fontId="1" type="noConversion"/>
  </si>
  <si>
    <t>SEDONA</t>
    <phoneticPr fontId="1" type="noConversion"/>
  </si>
  <si>
    <t>WIND</t>
    <phoneticPr fontId="1" type="noConversion"/>
  </si>
  <si>
    <t>REVOLVER</t>
    <phoneticPr fontId="1" type="noConversion"/>
  </si>
  <si>
    <t>BALMOND</t>
    <phoneticPr fontId="1" type="noConversion"/>
  </si>
  <si>
    <t>BALMOND</t>
    <phoneticPr fontId="1" type="noConversion"/>
  </si>
  <si>
    <t>VENUS</t>
    <phoneticPr fontId="1" type="noConversion"/>
  </si>
  <si>
    <t>VENUS</t>
    <phoneticPr fontId="1" type="noConversion"/>
  </si>
  <si>
    <t>ILLAOI</t>
    <phoneticPr fontId="1" type="noConversion"/>
  </si>
  <si>
    <t>GAREN</t>
    <phoneticPr fontId="1" type="noConversion"/>
  </si>
  <si>
    <t>ILLAOI</t>
    <phoneticPr fontId="1" type="noConversion"/>
  </si>
  <si>
    <t>FIORA</t>
    <phoneticPr fontId="1" type="noConversion"/>
  </si>
  <si>
    <t>GAREN</t>
    <phoneticPr fontId="1" type="noConversion"/>
  </si>
  <si>
    <t>ILLAOI</t>
    <phoneticPr fontId="1" type="noConversion"/>
  </si>
  <si>
    <t>FIORA</t>
    <phoneticPr fontId="1" type="noConversion"/>
  </si>
  <si>
    <t>VENUS</t>
    <phoneticPr fontId="3" type="noConversion"/>
  </si>
  <si>
    <t>1호기</t>
    <phoneticPr fontId="1" type="noConversion"/>
  </si>
  <si>
    <t>MAZE</t>
    <phoneticPr fontId="1" type="noConversion"/>
  </si>
  <si>
    <r>
      <t>1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</si>
  <si>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VENUS</t>
    <phoneticPr fontId="1" type="noConversion"/>
  </si>
  <si>
    <t>FIORA</t>
    <phoneticPr fontId="1" type="noConversion"/>
  </si>
  <si>
    <t>Espresso</t>
    <phoneticPr fontId="1" type="noConversion"/>
  </si>
  <si>
    <t>HAKUNA</t>
    <phoneticPr fontId="1" type="noConversion"/>
  </si>
  <si>
    <t>MATATA</t>
    <phoneticPr fontId="1" type="noConversion"/>
  </si>
  <si>
    <t>HAKUNA</t>
    <phoneticPr fontId="1" type="noConversion"/>
  </si>
  <si>
    <t>MATATA</t>
    <phoneticPr fontId="1" type="noConversion"/>
  </si>
  <si>
    <t>HAKUNA</t>
    <phoneticPr fontId="1" type="noConversion"/>
  </si>
  <si>
    <t>MAZE</t>
    <phoneticPr fontId="1" type="noConversion"/>
  </si>
  <si>
    <t>HONEY SODA</t>
    <phoneticPr fontId="1" type="noConversion"/>
  </si>
  <si>
    <t>MORGANA</t>
    <phoneticPr fontId="1" type="noConversion"/>
  </si>
  <si>
    <t>NEEKO</t>
    <phoneticPr fontId="1" type="noConversion"/>
  </si>
  <si>
    <t>MORGANA</t>
    <phoneticPr fontId="1" type="noConversion"/>
  </si>
  <si>
    <t>MORGANA</t>
    <phoneticPr fontId="1" type="noConversion"/>
  </si>
  <si>
    <t>NEEKO</t>
    <phoneticPr fontId="1" type="noConversion"/>
  </si>
  <si>
    <t>HONEY SODA</t>
    <phoneticPr fontId="3" type="noConversion"/>
  </si>
  <si>
    <t>2도</t>
  </si>
  <si>
    <t>1도</t>
    <phoneticPr fontId="1" type="noConversion"/>
  </si>
  <si>
    <t>3도</t>
  </si>
  <si>
    <t>RUN</t>
    <phoneticPr fontId="1" type="noConversion"/>
  </si>
  <si>
    <t>RUN</t>
    <phoneticPr fontId="1" type="noConversion"/>
  </si>
  <si>
    <t>RUN</t>
    <phoneticPr fontId="1" type="noConversion"/>
  </si>
  <si>
    <t>TWINKLE BROWN</t>
    <phoneticPr fontId="1" type="noConversion"/>
  </si>
  <si>
    <t>TWINKLE BROWN</t>
    <phoneticPr fontId="1" type="noConversion"/>
  </si>
  <si>
    <t>DARIUS</t>
    <phoneticPr fontId="1" type="noConversion"/>
  </si>
  <si>
    <t>KLED</t>
    <phoneticPr fontId="1" type="noConversion"/>
  </si>
  <si>
    <t>RENEKTON</t>
    <phoneticPr fontId="1" type="noConversion"/>
  </si>
  <si>
    <t>DARIUS</t>
    <phoneticPr fontId="1" type="noConversion"/>
  </si>
  <si>
    <t>KLED</t>
    <phoneticPr fontId="1" type="noConversion"/>
  </si>
  <si>
    <t>RENEKTON</t>
    <phoneticPr fontId="1" type="noConversion"/>
  </si>
  <si>
    <t>TWINKLE BROWN</t>
    <phoneticPr fontId="3" type="noConversion"/>
  </si>
  <si>
    <t>DARIUS</t>
    <phoneticPr fontId="1" type="noConversion"/>
  </si>
  <si>
    <t>KLED</t>
    <phoneticPr fontId="1" type="noConversion"/>
  </si>
  <si>
    <t>RENEKTON</t>
    <phoneticPr fontId="1" type="noConversion"/>
  </si>
  <si>
    <t>SETT</t>
    <phoneticPr fontId="1" type="noConversion"/>
  </si>
  <si>
    <t>RIVEN</t>
    <phoneticPr fontId="1" type="noConversion"/>
  </si>
  <si>
    <t>ORNN</t>
    <phoneticPr fontId="1" type="noConversion"/>
  </si>
  <si>
    <t>EARTH</t>
    <phoneticPr fontId="1" type="noConversion"/>
  </si>
  <si>
    <t>EARTH</t>
    <phoneticPr fontId="1" type="noConversion"/>
  </si>
  <si>
    <t>RIVEN</t>
    <phoneticPr fontId="1" type="noConversion"/>
  </si>
  <si>
    <t>ORNN</t>
    <phoneticPr fontId="1" type="noConversion"/>
  </si>
  <si>
    <t>EARTH</t>
    <phoneticPr fontId="3" type="noConversion"/>
  </si>
  <si>
    <t>SETT</t>
    <phoneticPr fontId="1" type="noConversion"/>
  </si>
  <si>
    <t>RIVEN</t>
    <phoneticPr fontId="1" type="noConversion"/>
  </si>
  <si>
    <t>ORNN</t>
    <phoneticPr fontId="1" type="noConversion"/>
  </si>
  <si>
    <t>PINK BOMB</t>
    <phoneticPr fontId="1" type="noConversion"/>
  </si>
  <si>
    <t>BLACKBERRY</t>
  </si>
  <si>
    <t>BLACKBERRY</t>
    <phoneticPr fontId="1" type="noConversion"/>
  </si>
  <si>
    <t>MUHLY</t>
  </si>
  <si>
    <t>MUHLY</t>
    <phoneticPr fontId="1" type="noConversion"/>
  </si>
  <si>
    <t>PINK BOMB</t>
    <phoneticPr fontId="3" type="noConversion"/>
  </si>
  <si>
    <t>대형4호기</t>
    <phoneticPr fontId="1" type="noConversion"/>
  </si>
  <si>
    <t>LUKAKU</t>
    <phoneticPr fontId="1" type="noConversion"/>
  </si>
  <si>
    <t>LUKAKU</t>
    <phoneticPr fontId="1" type="noConversion"/>
  </si>
  <si>
    <t>제조량</t>
    <phoneticPr fontId="1" type="noConversion"/>
  </si>
  <si>
    <t>MARS</t>
    <phoneticPr fontId="3" type="noConversion"/>
  </si>
  <si>
    <t>BARD</t>
    <phoneticPr fontId="1" type="noConversion"/>
  </si>
  <si>
    <t>YUMMI</t>
    <phoneticPr fontId="1" type="noConversion"/>
  </si>
  <si>
    <t>LEONA</t>
    <phoneticPr fontId="1" type="noConversion"/>
  </si>
  <si>
    <t>MARS</t>
    <phoneticPr fontId="1" type="noConversion"/>
  </si>
  <si>
    <t>MARS</t>
    <phoneticPr fontId="1" type="noConversion"/>
  </si>
  <si>
    <t>YUMMI</t>
    <phoneticPr fontId="1" type="noConversion"/>
  </si>
  <si>
    <t>BARD</t>
    <phoneticPr fontId="1" type="noConversion"/>
  </si>
  <si>
    <t>LEONA</t>
    <phoneticPr fontId="1" type="noConversion"/>
  </si>
  <si>
    <t>BARD</t>
    <phoneticPr fontId="1" type="noConversion"/>
  </si>
  <si>
    <t>YUMMI</t>
    <phoneticPr fontId="1" type="noConversion"/>
  </si>
  <si>
    <t>LEONA</t>
    <phoneticPr fontId="1" type="noConversion"/>
  </si>
  <si>
    <t>AJAX</t>
    <phoneticPr fontId="1" type="noConversion"/>
  </si>
  <si>
    <t>BALOTELLI</t>
    <phoneticPr fontId="1" type="noConversion"/>
  </si>
  <si>
    <t>BALOTELLI</t>
    <phoneticPr fontId="1" type="noConversion"/>
  </si>
  <si>
    <t>DARIUS</t>
    <phoneticPr fontId="1" type="noConversion"/>
  </si>
  <si>
    <t>LVIENNA</t>
    <phoneticPr fontId="1" type="noConversion"/>
  </si>
  <si>
    <t>SALIBA</t>
    <phoneticPr fontId="1" type="noConversion"/>
  </si>
  <si>
    <t>SALIBA</t>
    <phoneticPr fontId="1" type="noConversion"/>
  </si>
  <si>
    <t>SALIBA</t>
    <phoneticPr fontId="1" type="noConversion"/>
  </si>
  <si>
    <t>6호기</t>
    <phoneticPr fontId="1" type="noConversion"/>
  </si>
  <si>
    <t>CAICEDO</t>
    <phoneticPr fontId="1" type="noConversion"/>
  </si>
  <si>
    <t>CAICEDO</t>
    <phoneticPr fontId="1" type="noConversion"/>
  </si>
  <si>
    <t>CAICEDO</t>
    <phoneticPr fontId="1" type="noConversion"/>
  </si>
  <si>
    <t>4호기</t>
    <phoneticPr fontId="1" type="noConversion"/>
  </si>
  <si>
    <t>SAPPHIRE</t>
    <phoneticPr fontId="1" type="noConversion"/>
  </si>
  <si>
    <t>ARNOLD</t>
    <phoneticPr fontId="1" type="noConversion"/>
  </si>
  <si>
    <t>ARNOLD</t>
    <phoneticPr fontId="1" type="noConversion"/>
  </si>
  <si>
    <t>ARNOLD</t>
    <phoneticPr fontId="1" type="noConversion"/>
  </si>
  <si>
    <t>PINK BOMB(M)</t>
    <phoneticPr fontId="1" type="noConversion"/>
  </si>
  <si>
    <t>ELISE</t>
    <phoneticPr fontId="1" type="noConversion"/>
  </si>
  <si>
    <t>AHRI</t>
    <phoneticPr fontId="1" type="noConversion"/>
  </si>
  <si>
    <t>ELISE</t>
    <phoneticPr fontId="1" type="noConversion"/>
  </si>
  <si>
    <t>PINK BOMB(M)</t>
    <phoneticPr fontId="3" type="noConversion"/>
  </si>
  <si>
    <t>ELISE</t>
    <phoneticPr fontId="1" type="noConversion"/>
  </si>
  <si>
    <t>AHRI</t>
    <phoneticPr fontId="1" type="noConversion"/>
  </si>
  <si>
    <t>2호기</t>
    <phoneticPr fontId="1" type="noConversion"/>
  </si>
  <si>
    <t>BRULEE PEARL</t>
    <phoneticPr fontId="1" type="noConversion"/>
  </si>
  <si>
    <t>BRULEE PEARL</t>
    <phoneticPr fontId="1" type="noConversion"/>
  </si>
  <si>
    <t>NIDALEE</t>
    <phoneticPr fontId="1" type="noConversion"/>
  </si>
  <si>
    <t>NIDALEE</t>
    <phoneticPr fontId="1" type="noConversion"/>
  </si>
  <si>
    <t>NIDALEE</t>
    <phoneticPr fontId="1" type="noConversion"/>
  </si>
  <si>
    <t>BRULEE PEARL</t>
    <phoneticPr fontId="3" type="noConversion"/>
  </si>
  <si>
    <t>POODLE</t>
    <phoneticPr fontId="1" type="noConversion"/>
  </si>
  <si>
    <t>해마액상</t>
    <phoneticPr fontId="1" type="noConversion"/>
  </si>
  <si>
    <t>해마액상</t>
    <phoneticPr fontId="1" type="noConversion"/>
  </si>
  <si>
    <t>해마액상</t>
    <phoneticPr fontId="1" type="noConversion"/>
  </si>
  <si>
    <t>해마액상</t>
    <phoneticPr fontId="1" type="noConversion"/>
  </si>
  <si>
    <t>해마액상</t>
    <phoneticPr fontId="1" type="noConversion"/>
  </si>
  <si>
    <t>해마액상(4-2)분산</t>
    <phoneticPr fontId="1" type="noConversion"/>
  </si>
  <si>
    <t>JAIS</t>
    <phoneticPr fontId="1" type="noConversion"/>
  </si>
  <si>
    <t>JJAS</t>
    <phoneticPr fontId="1" type="noConversion"/>
  </si>
  <si>
    <t>대형4호기</t>
    <phoneticPr fontId="1" type="noConversion"/>
  </si>
  <si>
    <t>SMORE MIST</t>
    <phoneticPr fontId="1" type="noConversion"/>
  </si>
  <si>
    <t>SMORE MIST</t>
    <phoneticPr fontId="1" type="noConversion"/>
  </si>
  <si>
    <t>JAIS</t>
    <phoneticPr fontId="1" type="noConversion"/>
  </si>
  <si>
    <t>JJAS</t>
    <phoneticPr fontId="1" type="noConversion"/>
  </si>
  <si>
    <t>COCO MOOD</t>
    <phoneticPr fontId="1" type="noConversion"/>
  </si>
  <si>
    <t>ENENE</t>
    <phoneticPr fontId="1" type="noConversion"/>
  </si>
  <si>
    <t>TABAC</t>
    <phoneticPr fontId="1" type="noConversion"/>
  </si>
  <si>
    <t>JJAS</t>
    <phoneticPr fontId="1" type="noConversion"/>
  </si>
  <si>
    <t>ENENE</t>
    <phoneticPr fontId="1" type="noConversion"/>
  </si>
  <si>
    <t>JAIS</t>
    <phoneticPr fontId="1" type="noConversion"/>
  </si>
  <si>
    <t>JJAS</t>
    <phoneticPr fontId="1" type="noConversion"/>
  </si>
  <si>
    <t>T-GARDEN</t>
    <phoneticPr fontId="3" type="noConversion"/>
  </si>
  <si>
    <t>COCO MOOD</t>
    <phoneticPr fontId="3" type="noConversion"/>
  </si>
  <si>
    <t>SMORE MIST</t>
    <phoneticPr fontId="3" type="noConversion"/>
  </si>
  <si>
    <t>ENENE</t>
    <phoneticPr fontId="1" type="noConversion"/>
  </si>
  <si>
    <t>대형6호기</t>
    <phoneticPr fontId="1" type="noConversion"/>
  </si>
  <si>
    <t>대형6호기</t>
    <phoneticPr fontId="1" type="noConversion"/>
  </si>
  <si>
    <t>ARNOLD</t>
    <phoneticPr fontId="1" type="noConversion"/>
  </si>
  <si>
    <t>FALUN</t>
    <phoneticPr fontId="1" type="noConversion"/>
  </si>
  <si>
    <t>NACARAT</t>
    <phoneticPr fontId="1" type="noConversion"/>
  </si>
  <si>
    <t>FRAISE</t>
    <phoneticPr fontId="1" type="noConversion"/>
  </si>
  <si>
    <t>FALUN</t>
    <phoneticPr fontId="1" type="noConversion"/>
  </si>
  <si>
    <t>NACARAT</t>
    <phoneticPr fontId="1" type="noConversion"/>
  </si>
  <si>
    <t>FRAISE</t>
    <phoneticPr fontId="1" type="noConversion"/>
  </si>
  <si>
    <t>TWINKLE BROWN(M)</t>
    <phoneticPr fontId="1" type="noConversion"/>
  </si>
  <si>
    <t>NACARAT</t>
    <phoneticPr fontId="1" type="noConversion"/>
  </si>
  <si>
    <t>TWINKLE BROWN(M)</t>
    <phoneticPr fontId="1" type="noConversion"/>
  </si>
  <si>
    <t>NACARAT</t>
    <phoneticPr fontId="1" type="noConversion"/>
  </si>
  <si>
    <t>TWINKLE BROWN(M)</t>
    <phoneticPr fontId="3" type="noConversion"/>
  </si>
  <si>
    <t>OCHRE</t>
    <phoneticPr fontId="1" type="noConversion"/>
  </si>
  <si>
    <t>GLACIER</t>
    <phoneticPr fontId="1" type="noConversion"/>
  </si>
  <si>
    <t>VESTA</t>
    <phoneticPr fontId="1" type="noConversion"/>
  </si>
  <si>
    <t>MOON MELT BROWN</t>
    <phoneticPr fontId="1" type="noConversion"/>
  </si>
  <si>
    <t>SILCO</t>
    <phoneticPr fontId="1" type="noConversion"/>
  </si>
  <si>
    <t>SEVIKA</t>
    <phoneticPr fontId="1" type="noConversion"/>
  </si>
  <si>
    <t>SILCO</t>
    <phoneticPr fontId="1" type="noConversion"/>
  </si>
  <si>
    <t>SILCO</t>
    <phoneticPr fontId="1" type="noConversion"/>
  </si>
  <si>
    <t>SEVIKA</t>
    <phoneticPr fontId="1" type="noConversion"/>
  </si>
  <si>
    <t>MOON MELT BROWN</t>
    <phoneticPr fontId="3" type="noConversion"/>
  </si>
  <si>
    <t>SILCO</t>
    <phoneticPr fontId="1" type="noConversion"/>
  </si>
  <si>
    <t>SEVIKA</t>
    <phoneticPr fontId="1" type="noConversion"/>
  </si>
  <si>
    <r>
      <rPr>
        <sz val="11"/>
        <color rgb="FF000000"/>
        <rFont val="돋움"/>
        <family val="3"/>
        <charset val="129"/>
      </rPr>
      <t>대형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</si>
  <si>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 xml:space="preserve"> </t>
    <phoneticPr fontId="1" type="noConversion"/>
  </si>
  <si>
    <t>대형2호기</t>
    <phoneticPr fontId="1" type="noConversion"/>
  </si>
  <si>
    <t>STAR GLOW</t>
    <phoneticPr fontId="1" type="noConversion"/>
  </si>
  <si>
    <t>LISSE</t>
    <phoneticPr fontId="1" type="noConversion"/>
  </si>
  <si>
    <t>MASTIC</t>
    <phoneticPr fontId="1" type="noConversion"/>
  </si>
  <si>
    <t>NOISETTE</t>
    <phoneticPr fontId="1" type="noConversion"/>
  </si>
  <si>
    <t>LISSE</t>
    <phoneticPr fontId="1" type="noConversion"/>
  </si>
  <si>
    <t>MASTIC</t>
    <phoneticPr fontId="1" type="noConversion"/>
  </si>
  <si>
    <t>NOISETTE</t>
    <phoneticPr fontId="1" type="noConversion"/>
  </si>
  <si>
    <t>STAR GLOW</t>
    <phoneticPr fontId="3" type="noConversion"/>
  </si>
  <si>
    <t>MASTIC</t>
    <phoneticPr fontId="1" type="noConversion"/>
  </si>
  <si>
    <t>NOISETTE</t>
    <phoneticPr fontId="1" type="noConversion"/>
  </si>
  <si>
    <t>PRINCESS CHOCOLAT</t>
    <phoneticPr fontId="1" type="noConversion"/>
  </si>
  <si>
    <t>MERLOT</t>
    <phoneticPr fontId="1" type="noConversion"/>
  </si>
  <si>
    <t>OBSIDIAN</t>
    <phoneticPr fontId="1" type="noConversion"/>
  </si>
  <si>
    <t>MERLOT</t>
    <phoneticPr fontId="1" type="noConversion"/>
  </si>
  <si>
    <t>OBSIDIAN</t>
    <phoneticPr fontId="1" type="noConversion"/>
  </si>
  <si>
    <t>MERLOT</t>
    <phoneticPr fontId="1" type="noConversion"/>
  </si>
  <si>
    <t>PRINCESS CHOCOLAT</t>
    <phoneticPr fontId="3" type="noConversion"/>
  </si>
  <si>
    <t>NETO</t>
    <phoneticPr fontId="1" type="noConversion"/>
  </si>
  <si>
    <t>NETO</t>
    <phoneticPr fontId="1" type="noConversion"/>
  </si>
  <si>
    <t>NETO</t>
    <phoneticPr fontId="1" type="noConversion"/>
  </si>
  <si>
    <t>DARK</t>
    <phoneticPr fontId="1" type="noConversion"/>
  </si>
  <si>
    <t>CAT PEARL</t>
    <phoneticPr fontId="1" type="noConversion"/>
  </si>
  <si>
    <t>CAT PEARL</t>
    <phoneticPr fontId="1" type="noConversion"/>
  </si>
  <si>
    <t>BLACKBERRY</t>
    <phoneticPr fontId="1" type="noConversion"/>
  </si>
  <si>
    <t>VENDER</t>
    <phoneticPr fontId="1" type="noConversion"/>
  </si>
  <si>
    <t>VENDER</t>
    <phoneticPr fontId="1" type="noConversion"/>
  </si>
  <si>
    <t>CAT PEARL</t>
    <phoneticPr fontId="3" type="noConversion"/>
  </si>
  <si>
    <t>LISSE</t>
    <phoneticPr fontId="1" type="noConversion"/>
  </si>
  <si>
    <t>MASTIC</t>
    <phoneticPr fontId="1" type="noConversion"/>
  </si>
  <si>
    <t>NOISETTE</t>
    <phoneticPr fontId="1" type="noConversion"/>
  </si>
  <si>
    <t>대형6호기</t>
    <phoneticPr fontId="1" type="noConversion"/>
  </si>
  <si>
    <t>OBSIDIAN</t>
    <phoneticPr fontId="1" type="noConversion"/>
  </si>
  <si>
    <t>MERLOT</t>
    <phoneticPr fontId="1" type="noConversion"/>
  </si>
  <si>
    <t>대형2호기</t>
    <phoneticPr fontId="1" type="noConversion"/>
  </si>
  <si>
    <t>VENDER</t>
    <phoneticPr fontId="1" type="noConversion"/>
  </si>
  <si>
    <t>대형3호기</t>
    <phoneticPr fontId="1" type="noConversion"/>
  </si>
  <si>
    <t>NETO</t>
    <phoneticPr fontId="1" type="noConversion"/>
  </si>
  <si>
    <t>BBQ</t>
    <phoneticPr fontId="1" type="noConversion"/>
  </si>
  <si>
    <t>대형6호기</t>
    <phoneticPr fontId="1" type="noConversion"/>
  </si>
  <si>
    <t>VICARIO</t>
    <phoneticPr fontId="1" type="noConversion"/>
  </si>
  <si>
    <t>VICARIO</t>
    <phoneticPr fontId="1" type="noConversion"/>
  </si>
  <si>
    <r>
      <rPr>
        <sz val="11"/>
        <color rgb="FF000000"/>
        <rFont val="돋움"/>
        <family val="3"/>
        <charset val="129"/>
      </rPr>
      <t>대형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</si>
  <si>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MUHLY</t>
    <phoneticPr fontId="1" type="noConversion"/>
  </si>
  <si>
    <t>BUTCHER</t>
    <phoneticPr fontId="1" type="noConversion"/>
  </si>
  <si>
    <t>3호기</t>
    <phoneticPr fontId="1" type="noConversion"/>
  </si>
  <si>
    <t>BISSOUMA</t>
    <phoneticPr fontId="1" type="noConversion"/>
  </si>
  <si>
    <t>BISSOUMA</t>
    <phoneticPr fontId="1" type="noConversion"/>
  </si>
  <si>
    <t>RASHFORD</t>
    <phoneticPr fontId="1" type="noConversion"/>
  </si>
  <si>
    <t>RASHFORD</t>
    <phoneticPr fontId="1" type="noConversion"/>
  </si>
  <si>
    <t>GINKGO</t>
    <phoneticPr fontId="1" type="noConversion"/>
  </si>
  <si>
    <t>ALMOND POODLE(M)</t>
    <phoneticPr fontId="3" type="noConversion"/>
  </si>
  <si>
    <t>BRULEE PEARL(M)</t>
    <phoneticPr fontId="3" type="noConversion"/>
  </si>
  <si>
    <t>GREASE</t>
    <phoneticPr fontId="1" type="noConversion"/>
  </si>
  <si>
    <t>NOG</t>
    <phoneticPr fontId="1" type="noConversion"/>
  </si>
  <si>
    <t>SNACK</t>
    <phoneticPr fontId="1" type="noConversion"/>
  </si>
  <si>
    <t>ALMOND POODLE(M)</t>
    <phoneticPr fontId="1" type="noConversion"/>
  </si>
  <si>
    <t>ALMOND POODLE(M)</t>
    <phoneticPr fontId="1" type="noConversion"/>
  </si>
  <si>
    <t>GREASE</t>
    <phoneticPr fontId="1" type="noConversion"/>
  </si>
  <si>
    <t>NOG</t>
    <phoneticPr fontId="1" type="noConversion"/>
  </si>
  <si>
    <t>BRULEE PEARL(M)</t>
    <phoneticPr fontId="1" type="noConversion"/>
  </si>
  <si>
    <t>BRULEE PEARL(M)</t>
    <phoneticPr fontId="1" type="noConversion"/>
  </si>
  <si>
    <t>ELISE</t>
    <phoneticPr fontId="1" type="noConversion"/>
  </si>
  <si>
    <t>SNACK</t>
    <phoneticPr fontId="1" type="noConversion"/>
  </si>
  <si>
    <t>GREASE</t>
    <phoneticPr fontId="1" type="noConversion"/>
  </si>
  <si>
    <t>NOG</t>
    <phoneticPr fontId="1" type="noConversion"/>
  </si>
  <si>
    <t>SNACK</t>
    <phoneticPr fontId="1" type="noConversion"/>
  </si>
  <si>
    <t>BISSOUMA</t>
    <phoneticPr fontId="1" type="noConversion"/>
  </si>
  <si>
    <r>
      <rPr>
        <sz val="11"/>
        <color rgb="FF000000"/>
        <rFont val="돋움"/>
        <family val="3"/>
        <charset val="129"/>
      </rPr>
      <t>대형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</si>
  <si>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GREASE</t>
    <phoneticPr fontId="1" type="noConversion"/>
  </si>
  <si>
    <t>액상</t>
    <phoneticPr fontId="1" type="noConversion"/>
  </si>
  <si>
    <t>제조량</t>
    <phoneticPr fontId="1" type="noConversion"/>
  </si>
  <si>
    <t>유무</t>
    <phoneticPr fontId="1" type="noConversion"/>
  </si>
  <si>
    <t>SUNNY BEAR</t>
    <phoneticPr fontId="3" type="noConversion"/>
  </si>
  <si>
    <t>ROCHER</t>
    <phoneticPr fontId="1" type="noConversion"/>
  </si>
  <si>
    <t>GOMME</t>
    <phoneticPr fontId="1" type="noConversion"/>
  </si>
  <si>
    <t>ROUX</t>
    <phoneticPr fontId="1" type="noConversion"/>
  </si>
  <si>
    <t>SUNNY BEAR</t>
    <phoneticPr fontId="1" type="noConversion"/>
  </si>
  <si>
    <t>SUNNY BEAR</t>
    <phoneticPr fontId="1" type="noConversion"/>
  </si>
  <si>
    <t>SUNNY BEAR</t>
    <phoneticPr fontId="1" type="noConversion"/>
  </si>
  <si>
    <t>ROCHER</t>
    <phoneticPr fontId="1" type="noConversion"/>
  </si>
  <si>
    <t>GOMME</t>
    <phoneticPr fontId="1" type="noConversion"/>
  </si>
  <si>
    <t>ROUX</t>
    <phoneticPr fontId="1" type="noConversion"/>
  </si>
  <si>
    <t>ROCHER</t>
    <phoneticPr fontId="1" type="noConversion"/>
  </si>
  <si>
    <t>GOMME</t>
    <phoneticPr fontId="1" type="noConversion"/>
  </si>
  <si>
    <t>GOMME</t>
    <phoneticPr fontId="1" type="noConversion"/>
  </si>
  <si>
    <t>대형 1호기</t>
    <phoneticPr fontId="1" type="noConversion"/>
  </si>
  <si>
    <t>대형1호기</t>
    <phoneticPr fontId="1" type="noConversion"/>
  </si>
  <si>
    <t>KANTE</t>
    <phoneticPr fontId="1" type="noConversion"/>
  </si>
  <si>
    <t>KANTE</t>
    <phoneticPr fontId="1" type="noConversion"/>
  </si>
  <si>
    <t>KANTE</t>
    <phoneticPr fontId="1" type="noConversion"/>
  </si>
  <si>
    <t>대형1호기</t>
    <phoneticPr fontId="1" type="noConversion"/>
  </si>
  <si>
    <t>TOMATO</t>
    <phoneticPr fontId="1" type="noConversion"/>
  </si>
  <si>
    <t>TOMATO</t>
    <phoneticPr fontId="1" type="noConversion"/>
  </si>
  <si>
    <t>TOMATO</t>
    <phoneticPr fontId="1" type="noConversion"/>
  </si>
  <si>
    <t>ZUNDA MOCHI</t>
    <phoneticPr fontId="1" type="noConversion"/>
  </si>
  <si>
    <t>VIDIC</t>
    <phoneticPr fontId="1" type="noConversion"/>
  </si>
  <si>
    <t>VIDIC</t>
    <phoneticPr fontId="1" type="noConversion"/>
  </si>
  <si>
    <t>Clear Beige</t>
    <phoneticPr fontId="1" type="noConversion"/>
  </si>
  <si>
    <t>Lighly Rose Rose</t>
    <phoneticPr fontId="1" type="noConversion"/>
  </si>
  <si>
    <t>ROUX</t>
    <phoneticPr fontId="1" type="noConversion"/>
  </si>
  <si>
    <t>PHANTOM</t>
    <phoneticPr fontId="1" type="noConversion"/>
  </si>
  <si>
    <t>IRIDIUM</t>
    <phoneticPr fontId="1" type="noConversion"/>
  </si>
  <si>
    <t>MACARONI</t>
    <phoneticPr fontId="1" type="noConversion"/>
  </si>
  <si>
    <t>MUSIALA</t>
    <phoneticPr fontId="1" type="noConversion"/>
  </si>
  <si>
    <t>MUSIALA</t>
    <phoneticPr fontId="1" type="noConversion"/>
  </si>
  <si>
    <t>TRUFFLE GRAY</t>
    <phoneticPr fontId="1" type="noConversion"/>
  </si>
  <si>
    <t>GRAVE</t>
    <phoneticPr fontId="1" type="noConversion"/>
  </si>
  <si>
    <t>SUEDE</t>
    <phoneticPr fontId="1" type="noConversion"/>
  </si>
  <si>
    <t>GRAVE</t>
    <phoneticPr fontId="1" type="noConversion"/>
  </si>
  <si>
    <t>SUEDE</t>
    <phoneticPr fontId="1" type="noConversion"/>
  </si>
  <si>
    <t>GRAVE</t>
    <phoneticPr fontId="1" type="noConversion"/>
  </si>
  <si>
    <t>SUEDE</t>
    <phoneticPr fontId="1" type="noConversion"/>
  </si>
  <si>
    <t>TRUFFLE GRAY</t>
    <phoneticPr fontId="3" type="noConversion"/>
  </si>
  <si>
    <t>INIESTA</t>
    <phoneticPr fontId="1" type="noConversion"/>
  </si>
  <si>
    <t>INIESTA</t>
    <phoneticPr fontId="1" type="noConversion"/>
  </si>
  <si>
    <t>CUNHA</t>
    <phoneticPr fontId="1" type="noConversion"/>
  </si>
  <si>
    <t>NAGJI</t>
    <phoneticPr fontId="1" type="noConversion"/>
  </si>
  <si>
    <t>TOTTENHAM</t>
  </si>
  <si>
    <t>WIRTZ</t>
    <phoneticPr fontId="1" type="noConversion"/>
  </si>
  <si>
    <t>2호기</t>
    <phoneticPr fontId="1" type="noConversion"/>
  </si>
  <si>
    <t>WIRTZ</t>
    <phoneticPr fontId="1" type="noConversion"/>
  </si>
  <si>
    <t>LEFT</t>
    <phoneticPr fontId="1" type="noConversion"/>
  </si>
  <si>
    <t>CUNHA</t>
    <phoneticPr fontId="1" type="noConversion"/>
  </si>
  <si>
    <t>대형1호기</t>
    <phoneticPr fontId="1" type="noConversion"/>
  </si>
  <si>
    <t>FLARE</t>
    <phoneticPr fontId="1" type="noConversion"/>
  </si>
  <si>
    <r>
      <t>3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</si>
  <si>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REST</t>
    <phoneticPr fontId="1" type="noConversion"/>
  </si>
  <si>
    <t>DIRT</t>
    <phoneticPr fontId="1" type="noConversion"/>
  </si>
  <si>
    <t>MAPHITE</t>
    <phoneticPr fontId="1" type="noConversion"/>
  </si>
  <si>
    <t>1호기</t>
    <phoneticPr fontId="1" type="noConversion"/>
  </si>
  <si>
    <t>MAOKIA</t>
    <phoneticPr fontId="1" type="noConversion"/>
  </si>
  <si>
    <t>BLOOD</t>
    <phoneticPr fontId="1" type="noConversion"/>
  </si>
  <si>
    <t>GLOW BROWN</t>
    <phoneticPr fontId="3" type="noConversion"/>
  </si>
  <si>
    <t>BULL</t>
    <phoneticPr fontId="1" type="noConversion"/>
  </si>
  <si>
    <t>PUREE</t>
    <phoneticPr fontId="1" type="noConversion"/>
  </si>
  <si>
    <t>RUSTY BEIGE(M)</t>
    <phoneticPr fontId="3" type="noConversion"/>
  </si>
  <si>
    <t>FITCH</t>
    <phoneticPr fontId="1" type="noConversion"/>
  </si>
  <si>
    <t>LOVE</t>
    <phoneticPr fontId="1" type="noConversion"/>
  </si>
  <si>
    <t>MOCHA POWDER</t>
    <phoneticPr fontId="1" type="noConversion"/>
  </si>
  <si>
    <t>MOCHA POWDER</t>
    <phoneticPr fontId="1" type="noConversion"/>
  </si>
  <si>
    <t>DEPTHS</t>
    <phoneticPr fontId="1" type="noConversion"/>
  </si>
  <si>
    <t>SESAME</t>
    <phoneticPr fontId="1" type="noConversion"/>
  </si>
  <si>
    <t>FITCH</t>
    <phoneticPr fontId="1" type="noConversion"/>
  </si>
  <si>
    <t>LOVE</t>
    <phoneticPr fontId="1" type="noConversion"/>
  </si>
  <si>
    <t>DEPTHS</t>
    <phoneticPr fontId="1" type="noConversion"/>
  </si>
  <si>
    <t>SESAME</t>
    <phoneticPr fontId="1" type="noConversion"/>
  </si>
  <si>
    <t>FITCH</t>
    <phoneticPr fontId="1" type="noConversion"/>
  </si>
  <si>
    <t>LOVE</t>
    <phoneticPr fontId="1" type="noConversion"/>
  </si>
  <si>
    <t>DEPTHS</t>
    <phoneticPr fontId="1" type="noConversion"/>
  </si>
  <si>
    <t>SESAME</t>
    <phoneticPr fontId="1" type="noConversion"/>
  </si>
  <si>
    <t>FITCH</t>
    <phoneticPr fontId="1" type="noConversion"/>
  </si>
  <si>
    <t>액상</t>
    <phoneticPr fontId="1" type="noConversion"/>
  </si>
  <si>
    <t>액상</t>
    <phoneticPr fontId="1" type="noConversion"/>
  </si>
  <si>
    <t>액상</t>
    <phoneticPr fontId="1" type="noConversion"/>
  </si>
  <si>
    <t>MOCHA POWDER</t>
    <phoneticPr fontId="3" type="noConversion"/>
  </si>
  <si>
    <t>SESAME</t>
    <phoneticPr fontId="1" type="noConversion"/>
  </si>
  <si>
    <t>DEPTHS</t>
    <phoneticPr fontId="1" type="noConversion"/>
  </si>
  <si>
    <t>XABI</t>
    <phoneticPr fontId="1" type="noConversion"/>
  </si>
  <si>
    <t>XABI</t>
    <phoneticPr fontId="1" type="noConversion"/>
  </si>
  <si>
    <t>6호기</t>
    <phoneticPr fontId="1" type="noConversion"/>
  </si>
  <si>
    <t>CLEAR</t>
    <phoneticPr fontId="1" type="noConversion"/>
  </si>
  <si>
    <t>CLEAR</t>
    <phoneticPr fontId="1" type="noConversion"/>
  </si>
  <si>
    <t>CLEAR</t>
    <phoneticPr fontId="1" type="noConversion"/>
  </si>
  <si>
    <t>BELT</t>
    <phoneticPr fontId="1" type="noConversion"/>
  </si>
  <si>
    <t>BELT</t>
    <phoneticPr fontId="1" type="noConversion"/>
  </si>
  <si>
    <t>BELT</t>
    <phoneticPr fontId="1" type="noConversion"/>
  </si>
  <si>
    <t>AFTER</t>
    <phoneticPr fontId="1" type="noConversion"/>
  </si>
  <si>
    <t>LIKE</t>
    <phoneticPr fontId="1" type="noConversion"/>
  </si>
  <si>
    <r>
      <t>2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</si>
  <si>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MUDDY</t>
    <phoneticPr fontId="1" type="noConversion"/>
  </si>
  <si>
    <t>CHALK</t>
    <phoneticPr fontId="1" type="noConversion"/>
  </si>
  <si>
    <t>SUGAR PEARL</t>
    <phoneticPr fontId="1" type="noConversion"/>
  </si>
  <si>
    <t>MUDDY</t>
    <phoneticPr fontId="1" type="noConversion"/>
  </si>
  <si>
    <t>CHALK</t>
    <phoneticPr fontId="1" type="noConversion"/>
  </si>
  <si>
    <t>MUDDY</t>
    <phoneticPr fontId="1" type="noConversion"/>
  </si>
  <si>
    <t>SUGAR PEARL</t>
    <phoneticPr fontId="3" type="noConversion"/>
  </si>
  <si>
    <t xml:space="preserve"> </t>
    <phoneticPr fontId="1" type="noConversion"/>
  </si>
  <si>
    <t>SIMONS</t>
    <phoneticPr fontId="1" type="noConversion"/>
  </si>
  <si>
    <r>
      <rPr>
        <sz val="11"/>
        <color rgb="FF000000"/>
        <rFont val="돋움"/>
        <family val="3"/>
        <charset val="129"/>
      </rPr>
      <t>대형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</si>
  <si>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OBSIDIAN</t>
    <phoneticPr fontId="1" type="noConversion"/>
  </si>
  <si>
    <r>
      <t>6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</si>
  <si>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SNOW</t>
    <phoneticPr fontId="1" type="noConversion"/>
  </si>
  <si>
    <r>
      <t>1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</si>
  <si>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ARARA</t>
    <phoneticPr fontId="1" type="noConversion"/>
  </si>
  <si>
    <t>CUSTARD</t>
    <phoneticPr fontId="1" type="noConversion"/>
  </si>
  <si>
    <r>
      <t>4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</si>
  <si>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FLINT</t>
    <phoneticPr fontId="1" type="noConversion"/>
  </si>
  <si>
    <t>JAZZ</t>
    <phoneticPr fontId="1" type="noConversion"/>
  </si>
  <si>
    <t xml:space="preserve">   </t>
    <phoneticPr fontId="1" type="noConversion"/>
  </si>
  <si>
    <t>EMERALD</t>
    <phoneticPr fontId="1" type="noConversion"/>
  </si>
  <si>
    <t>OLISE</t>
    <phoneticPr fontId="1" type="noConversion"/>
  </si>
  <si>
    <t>OLISE</t>
    <phoneticPr fontId="1" type="noConversion"/>
  </si>
  <si>
    <t>OLISE</t>
    <phoneticPr fontId="1" type="noConversion"/>
  </si>
  <si>
    <t>ARGENT</t>
    <phoneticPr fontId="1" type="noConversion"/>
  </si>
  <si>
    <t>DOLLISH GRAY(액상)</t>
    <phoneticPr fontId="1" type="noConversion"/>
  </si>
  <si>
    <t>DOLLISH GRAY(액상)</t>
    <phoneticPr fontId="1" type="noConversion"/>
  </si>
  <si>
    <t>ARGENT</t>
    <phoneticPr fontId="1" type="noConversion"/>
  </si>
  <si>
    <t>OXYDE</t>
    <phoneticPr fontId="1" type="noConversion"/>
  </si>
  <si>
    <t>STABLE</t>
    <phoneticPr fontId="1" type="noConversion"/>
  </si>
  <si>
    <t>STABLE</t>
    <phoneticPr fontId="1" type="noConversion"/>
  </si>
  <si>
    <t>OXYDE</t>
    <phoneticPr fontId="1" type="noConversion"/>
  </si>
  <si>
    <t>DOLLISH GRAY(액상)</t>
    <phoneticPr fontId="3" type="noConversion"/>
  </si>
  <si>
    <t>STABLE</t>
    <phoneticPr fontId="1" type="noConversion"/>
  </si>
  <si>
    <t>ARGENT</t>
    <phoneticPr fontId="1" type="noConversion"/>
  </si>
  <si>
    <t>OXYDE</t>
    <phoneticPr fontId="1" type="noConversion"/>
  </si>
  <si>
    <t>DARK PEONY</t>
    <phoneticPr fontId="1" type="noConversion"/>
  </si>
  <si>
    <t>SKIN NUDE CHOCO_M</t>
    <phoneticPr fontId="1" type="noConversion"/>
  </si>
  <si>
    <t>SKIN NUDE CHOCO_M</t>
    <phoneticPr fontId="1" type="noConversion"/>
  </si>
  <si>
    <t>SKIN NUDE CHOCO_M</t>
    <phoneticPr fontId="3" type="noConversion"/>
  </si>
  <si>
    <t>DROGBA</t>
    <phoneticPr fontId="1" type="noConversion"/>
  </si>
  <si>
    <r>
      <t>1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</si>
  <si>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ESSIEN</t>
    <phoneticPr fontId="1" type="noConversion"/>
  </si>
  <si>
    <r>
      <t>4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</si>
  <si>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LANDIAO</t>
    <phoneticPr fontId="1" type="noConversion"/>
  </si>
  <si>
    <t>LANDIAO</t>
    <phoneticPr fontId="1" type="noConversion"/>
  </si>
  <si>
    <t>URBAN</t>
    <phoneticPr fontId="1" type="noConversion"/>
  </si>
  <si>
    <t>FROZEN</t>
    <phoneticPr fontId="1" type="noConversion"/>
  </si>
  <si>
    <t>LIGHTFOG</t>
    <phoneticPr fontId="1" type="noConversion"/>
  </si>
  <si>
    <t>URBAN</t>
    <phoneticPr fontId="1" type="noConversion"/>
  </si>
  <si>
    <t>FROZEN</t>
    <phoneticPr fontId="1" type="noConversion"/>
  </si>
  <si>
    <t>LANDIAO</t>
    <phoneticPr fontId="3" type="noConversion"/>
  </si>
  <si>
    <t>URBAN</t>
    <phoneticPr fontId="1" type="noConversion"/>
  </si>
  <si>
    <t>FROZEN</t>
    <phoneticPr fontId="1" type="noConversion"/>
  </si>
  <si>
    <t>LIGHTFOG</t>
    <phoneticPr fontId="1" type="noConversion"/>
  </si>
  <si>
    <t>GRETA</t>
    <phoneticPr fontId="1" type="noConversion"/>
  </si>
  <si>
    <t>BONIFACE</t>
    <phoneticPr fontId="1" type="noConversion"/>
  </si>
  <si>
    <t>BONIFACE</t>
    <phoneticPr fontId="1" type="noConversion"/>
  </si>
  <si>
    <t>BONIFACE</t>
    <phoneticPr fontId="1" type="noConversion"/>
  </si>
  <si>
    <r>
      <rPr>
        <sz val="11"/>
        <color rgb="FF000000"/>
        <rFont val="돋움"/>
        <family val="3"/>
        <charset val="129"/>
      </rPr>
      <t>대형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</si>
  <si>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KLED</t>
    <phoneticPr fontId="1" type="noConversion"/>
  </si>
  <si>
    <t>ALONSO</t>
    <phoneticPr fontId="1" type="noConversion"/>
  </si>
  <si>
    <t>ALONSO</t>
    <phoneticPr fontId="1" type="noConversion"/>
  </si>
  <si>
    <t>ALONSO</t>
    <phoneticPr fontId="1" type="noConversion"/>
  </si>
  <si>
    <t>MUDCOAL</t>
    <phoneticPr fontId="1" type="noConversion"/>
  </si>
  <si>
    <t>ROSY</t>
    <phoneticPr fontId="1" type="noConversion"/>
  </si>
  <si>
    <t>DRIFTWOOD</t>
    <phoneticPr fontId="1" type="noConversion"/>
  </si>
  <si>
    <t>ROSY BROWN(액상)</t>
    <phoneticPr fontId="3" type="noConversion"/>
  </si>
  <si>
    <t>ROSY BROWN(액상)</t>
    <phoneticPr fontId="1" type="noConversion"/>
  </si>
  <si>
    <t>ROSY BROWN(액상)</t>
    <phoneticPr fontId="3" type="noConversion"/>
  </si>
  <si>
    <t>MUDCOAL</t>
    <phoneticPr fontId="1" type="noConversion"/>
  </si>
  <si>
    <t>ROSY</t>
    <phoneticPr fontId="1" type="noConversion"/>
  </si>
  <si>
    <t>DRIFTWOOD</t>
    <phoneticPr fontId="1" type="noConversion"/>
  </si>
  <si>
    <t>MUDCOAL</t>
    <phoneticPr fontId="1" type="noConversion"/>
  </si>
  <si>
    <t>MOCHA BLACK</t>
    <phoneticPr fontId="1" type="noConversion"/>
  </si>
  <si>
    <t>MOCHA BLACK</t>
    <phoneticPr fontId="1" type="noConversion"/>
  </si>
  <si>
    <t>MOCHA BLACK</t>
    <phoneticPr fontId="1" type="noConversion"/>
  </si>
  <si>
    <t>SWAMP</t>
    <phoneticPr fontId="1" type="noConversion"/>
  </si>
  <si>
    <t>DUNE</t>
    <phoneticPr fontId="1" type="noConversion"/>
  </si>
  <si>
    <t>ALLOY</t>
    <phoneticPr fontId="1" type="noConversion"/>
  </si>
  <si>
    <t>SWAMP</t>
    <phoneticPr fontId="1" type="noConversion"/>
  </si>
  <si>
    <t>DUNE</t>
    <phoneticPr fontId="1" type="noConversion"/>
  </si>
  <si>
    <t>DUNE</t>
    <phoneticPr fontId="1" type="noConversion"/>
  </si>
  <si>
    <t>SWAMP</t>
    <phoneticPr fontId="1" type="noConversion"/>
  </si>
  <si>
    <t>액상</t>
    <phoneticPr fontId="1" type="noConversion"/>
  </si>
  <si>
    <t>액상</t>
    <phoneticPr fontId="1" type="noConversion"/>
  </si>
  <si>
    <t>MOCHA BLACK</t>
    <phoneticPr fontId="3" type="noConversion"/>
  </si>
  <si>
    <t>CUNHA</t>
    <phoneticPr fontId="1" type="noConversion"/>
  </si>
  <si>
    <t>SWAMP</t>
    <phoneticPr fontId="1" type="noConversion"/>
  </si>
  <si>
    <t>DUNE</t>
    <phoneticPr fontId="1" type="noConversion"/>
  </si>
  <si>
    <t>MELTY BUTTER</t>
    <phoneticPr fontId="1" type="noConversion"/>
  </si>
  <si>
    <t>GREYLINE</t>
    <phoneticPr fontId="1" type="noConversion"/>
  </si>
  <si>
    <t>ASHEN</t>
    <phoneticPr fontId="1" type="noConversion"/>
  </si>
  <si>
    <t>SUBZERO</t>
    <phoneticPr fontId="1" type="noConversion"/>
  </si>
  <si>
    <t>BARK</t>
    <phoneticPr fontId="1" type="noConversion"/>
  </si>
  <si>
    <t>BREW</t>
    <phoneticPr fontId="1" type="noConversion"/>
  </si>
  <si>
    <t>GREYLINE</t>
    <phoneticPr fontId="1" type="noConversion"/>
  </si>
  <si>
    <t>ASHEN</t>
    <phoneticPr fontId="1" type="noConversion"/>
  </si>
  <si>
    <t>SUBZERO</t>
    <phoneticPr fontId="1" type="noConversion"/>
  </si>
  <si>
    <t>BREW</t>
    <phoneticPr fontId="1" type="noConversion"/>
  </si>
  <si>
    <t>GREYLINE</t>
    <phoneticPr fontId="1" type="noConversion"/>
  </si>
  <si>
    <t>ASHEN</t>
    <phoneticPr fontId="1" type="noConversion"/>
  </si>
  <si>
    <t>SUBZERO</t>
    <phoneticPr fontId="1" type="noConversion"/>
  </si>
  <si>
    <t>BREW</t>
    <phoneticPr fontId="1" type="noConversion"/>
  </si>
  <si>
    <t>MELTY BUTTER</t>
    <phoneticPr fontId="3" type="noConversion"/>
  </si>
  <si>
    <t>MIZONG(액상)</t>
    <phoneticPr fontId="1" type="noConversion"/>
  </si>
  <si>
    <t>MIZONG(액상)</t>
    <phoneticPr fontId="1" type="noConversion"/>
  </si>
  <si>
    <t>MIZONG(액상)</t>
    <phoneticPr fontId="1" type="noConversion"/>
  </si>
  <si>
    <t>MIZONG(액상)</t>
    <phoneticPr fontId="3" type="noConversion"/>
  </si>
  <si>
    <t>SUGAR PEARL</t>
    <phoneticPr fontId="1" type="noConversion"/>
  </si>
  <si>
    <t>EMBERWOOD</t>
    <phoneticPr fontId="1" type="noConversion"/>
  </si>
  <si>
    <t>FADED</t>
    <phoneticPr fontId="1" type="noConversion"/>
  </si>
  <si>
    <t>CANYON</t>
    <phoneticPr fontId="1" type="noConversion"/>
  </si>
  <si>
    <t>PURE CHOCO(액상)</t>
    <phoneticPr fontId="1" type="noConversion"/>
  </si>
  <si>
    <t>EMBERWOOD</t>
    <phoneticPr fontId="1" type="noConversion"/>
  </si>
  <si>
    <t>FADED</t>
    <phoneticPr fontId="1" type="noConversion"/>
  </si>
  <si>
    <t>CANYON</t>
    <phoneticPr fontId="1" type="noConversion"/>
  </si>
  <si>
    <t>PURE CHOCO(액상)</t>
    <phoneticPr fontId="3" type="noConversion"/>
  </si>
  <si>
    <t>EMBERWOOD</t>
    <phoneticPr fontId="1" type="noConversion"/>
  </si>
  <si>
    <t>FADED</t>
    <phoneticPr fontId="1" type="noConversion"/>
  </si>
  <si>
    <t>VIETNAM</t>
    <phoneticPr fontId="1" type="noConversion"/>
  </si>
  <si>
    <t>XUYU(액상)</t>
    <phoneticPr fontId="1" type="noConversion"/>
  </si>
  <si>
    <t>DEPTHS</t>
    <phoneticPr fontId="1" type="noConversion"/>
  </si>
  <si>
    <t>BALLET</t>
    <phoneticPr fontId="1" type="noConversion"/>
  </si>
  <si>
    <t>MULBERRY</t>
    <phoneticPr fontId="1" type="noConversion"/>
  </si>
  <si>
    <t>BALLET</t>
    <phoneticPr fontId="1" type="noConversion"/>
  </si>
  <si>
    <t>MULBERRY</t>
    <phoneticPr fontId="1" type="noConversion"/>
  </si>
  <si>
    <t>XUYU(액상)</t>
    <phoneticPr fontId="3" type="noConversion"/>
  </si>
  <si>
    <t>SHINY BROWN(액상)</t>
    <phoneticPr fontId="1" type="noConversion"/>
  </si>
  <si>
    <t>CAVE</t>
    <phoneticPr fontId="1" type="noConversion"/>
  </si>
  <si>
    <t>HARVEST</t>
    <phoneticPr fontId="1" type="noConversion"/>
  </si>
  <si>
    <t>GILDED</t>
    <phoneticPr fontId="1" type="noConversion"/>
  </si>
  <si>
    <t>CAVE</t>
    <phoneticPr fontId="1" type="noConversion"/>
  </si>
  <si>
    <t>HARVEST</t>
    <phoneticPr fontId="1" type="noConversion"/>
  </si>
  <si>
    <t>GILDED</t>
    <phoneticPr fontId="1" type="noConversion"/>
  </si>
  <si>
    <t>CAVE</t>
    <phoneticPr fontId="1" type="noConversion"/>
  </si>
  <si>
    <t>HARVEST</t>
    <phoneticPr fontId="1" type="noConversion"/>
  </si>
  <si>
    <t>SHINY BROWN(액상)</t>
    <phoneticPr fontId="3" type="noConversion"/>
  </si>
  <si>
    <t>GLOOMY</t>
    <phoneticPr fontId="1" type="noConversion"/>
  </si>
  <si>
    <t>SWAIN</t>
    <phoneticPr fontId="1" type="noConversion"/>
  </si>
  <si>
    <t>PORCELAIN</t>
    <phoneticPr fontId="1" type="noConversion"/>
  </si>
  <si>
    <t>OBSCURA</t>
    <phoneticPr fontId="1" type="noConversion"/>
  </si>
  <si>
    <t>SWAIN</t>
    <phoneticPr fontId="1" type="noConversion"/>
  </si>
  <si>
    <t>PORCELAIN</t>
    <phoneticPr fontId="1" type="noConversion"/>
  </si>
  <si>
    <t>OBSCURA</t>
    <phoneticPr fontId="1" type="noConversion"/>
  </si>
  <si>
    <t>FUGUANG(액상)</t>
    <phoneticPr fontId="3" type="noConversion"/>
  </si>
  <si>
    <t>FUGUANG(액상)</t>
    <phoneticPr fontId="1" type="noConversion"/>
  </si>
  <si>
    <t>MELTY BUTTER(M)</t>
    <phoneticPr fontId="1" type="noConversion"/>
  </si>
  <si>
    <t>MELTY BUTTER(M)</t>
    <phoneticPr fontId="1" type="noConversion"/>
  </si>
  <si>
    <t>NASUS</t>
    <phoneticPr fontId="1" type="noConversion"/>
  </si>
  <si>
    <t>KAYLE</t>
    <phoneticPr fontId="1" type="noConversion"/>
  </si>
  <si>
    <t>NASUS</t>
    <phoneticPr fontId="1" type="noConversion"/>
  </si>
  <si>
    <t>KAYLE</t>
    <phoneticPr fontId="1" type="noConversion"/>
  </si>
  <si>
    <t>NASUS</t>
    <phoneticPr fontId="1" type="noConversion"/>
  </si>
  <si>
    <t>KAYLE</t>
    <phoneticPr fontId="1" type="noConversion"/>
  </si>
  <si>
    <t>MELTY BUTTER(M)</t>
    <phoneticPr fontId="3" type="noConversion"/>
  </si>
  <si>
    <t>SUGAR PEARL(M)</t>
    <phoneticPr fontId="1" type="noConversion"/>
  </si>
  <si>
    <t>SUGAR PEARL(M)</t>
    <phoneticPr fontId="1" type="noConversion"/>
  </si>
  <si>
    <t>RUSH</t>
    <phoneticPr fontId="1" type="noConversion"/>
  </si>
  <si>
    <t>HUSH</t>
    <phoneticPr fontId="1" type="noConversion"/>
  </si>
  <si>
    <t>RUSH</t>
    <phoneticPr fontId="1" type="noConversion"/>
  </si>
  <si>
    <t>HUSH</t>
    <phoneticPr fontId="1" type="noConversion"/>
  </si>
  <si>
    <t>RUSH</t>
    <phoneticPr fontId="1" type="noConversion"/>
  </si>
  <si>
    <t>HUSH</t>
    <phoneticPr fontId="1" type="noConversion"/>
  </si>
  <si>
    <t>SUGAR PEARL(M)</t>
    <phoneticPr fontId="3" type="noConversion"/>
  </si>
  <si>
    <t>VICARIO</t>
    <phoneticPr fontId="1" type="noConversion"/>
  </si>
  <si>
    <t>DIANA</t>
    <phoneticPr fontId="1" type="noConversion"/>
  </si>
  <si>
    <t>RUMBLE</t>
    <phoneticPr fontId="1" type="noConversion"/>
  </si>
  <si>
    <r>
      <rPr>
        <sz val="11"/>
        <color rgb="FF000000"/>
        <rFont val="돋움"/>
        <family val="3"/>
        <charset val="129"/>
      </rPr>
      <t>대형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</si>
  <si>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KOMPANY</t>
    <phoneticPr fontId="1" type="noConversion"/>
  </si>
  <si>
    <t>KOMPANY</t>
    <phoneticPr fontId="1" type="noConversion"/>
  </si>
  <si>
    <t>KOMPANY</t>
    <phoneticPr fontId="1" type="noConversion"/>
  </si>
  <si>
    <t>TANNE</t>
    <phoneticPr fontId="1" type="noConversion"/>
  </si>
  <si>
    <t>대형4호기</t>
    <phoneticPr fontId="1" type="noConversion"/>
  </si>
  <si>
    <t>MATATA</t>
    <phoneticPr fontId="1" type="noConversion"/>
  </si>
  <si>
    <t xml:space="preserve">     </t>
    <phoneticPr fontId="1" type="noConversion"/>
  </si>
  <si>
    <t>4호기</t>
    <phoneticPr fontId="1" type="noConversion"/>
  </si>
  <si>
    <t>KUMQUAT</t>
    <phoneticPr fontId="1" type="noConversion"/>
  </si>
  <si>
    <t>HIGHLIGHT GRAY</t>
    <phoneticPr fontId="1" type="noConversion"/>
  </si>
  <si>
    <t>SHACO</t>
    <phoneticPr fontId="1" type="noConversion"/>
  </si>
  <si>
    <t>SENNA</t>
    <phoneticPr fontId="1" type="noConversion"/>
  </si>
  <si>
    <t>SHACO</t>
    <phoneticPr fontId="1" type="noConversion"/>
  </si>
  <si>
    <t>SENNA</t>
    <phoneticPr fontId="1" type="noConversion"/>
  </si>
  <si>
    <t>MARIA RING</t>
    <phoneticPr fontId="1" type="noConversion"/>
  </si>
  <si>
    <t>MEADOW</t>
    <phoneticPr fontId="1" type="noConversion"/>
  </si>
  <si>
    <t>COSMIC</t>
    <phoneticPr fontId="1" type="noConversion"/>
  </si>
  <si>
    <t>MEADOW</t>
    <phoneticPr fontId="1" type="noConversion"/>
  </si>
  <si>
    <t>SHACO</t>
    <phoneticPr fontId="1" type="noConversion"/>
  </si>
  <si>
    <t>SENNA</t>
    <phoneticPr fontId="1" type="noConversion"/>
  </si>
  <si>
    <t>COSMIC</t>
    <phoneticPr fontId="1" type="noConversion"/>
  </si>
  <si>
    <t>MARIA RING</t>
    <phoneticPr fontId="3" type="noConversion"/>
  </si>
  <si>
    <t>HIGHLIGHT GRAY</t>
    <phoneticPr fontId="3" type="noConversion"/>
  </si>
  <si>
    <t>대형2호기</t>
    <phoneticPr fontId="1" type="noConversion"/>
  </si>
  <si>
    <t>MARADONA</t>
    <phoneticPr fontId="1" type="noConversion"/>
  </si>
  <si>
    <r>
      <rPr>
        <sz val="11"/>
        <color rgb="FF000000"/>
        <rFont val="돋움"/>
        <family val="3"/>
        <charset val="129"/>
      </rPr>
      <t>대형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</si>
  <si>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MARADONA</t>
    <phoneticPr fontId="1" type="noConversion"/>
  </si>
  <si>
    <t>MARADONA</t>
    <phoneticPr fontId="1" type="noConversion"/>
  </si>
  <si>
    <t>PONCE</t>
    <phoneticPr fontId="1" type="noConversion"/>
  </si>
  <si>
    <t>PERLAZA</t>
    <phoneticPr fontId="1" type="noConversion"/>
  </si>
  <si>
    <r>
      <t>3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</si>
  <si>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t>6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</si>
  <si>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PONCE</t>
    <phoneticPr fontId="1" type="noConversion"/>
  </si>
  <si>
    <t>PERLAZA</t>
    <phoneticPr fontId="1" type="noConversion"/>
  </si>
  <si>
    <t>PONCE</t>
    <phoneticPr fontId="1" type="noConversion"/>
  </si>
  <si>
    <t>PERLAZA</t>
    <phoneticPr fontId="1" type="noConversion"/>
  </si>
  <si>
    <t>4호기</t>
    <phoneticPr fontId="1" type="noConversion"/>
  </si>
  <si>
    <t>ZIDANE</t>
    <phoneticPr fontId="1" type="noConversion"/>
  </si>
  <si>
    <t>OSIMHEN</t>
    <phoneticPr fontId="1" type="noConversion"/>
  </si>
  <si>
    <t>DATE TOPAZ(M)</t>
    <phoneticPr fontId="1" type="noConversion"/>
  </si>
  <si>
    <t>ZIDANE</t>
    <phoneticPr fontId="1" type="noConversion"/>
  </si>
  <si>
    <t>GARNET(M)</t>
    <phoneticPr fontId="3" type="noConversion"/>
  </si>
  <si>
    <t>DATE TOPAZ(M)</t>
    <phoneticPr fontId="3" type="noConversion"/>
  </si>
  <si>
    <t>ZIDANE</t>
    <phoneticPr fontId="1" type="noConversion"/>
  </si>
  <si>
    <t xml:space="preserve">  </t>
    <phoneticPr fontId="1" type="noConversion"/>
  </si>
  <si>
    <t>액상</t>
    <phoneticPr fontId="1" type="noConversion"/>
  </si>
  <si>
    <t>액상</t>
    <phoneticPr fontId="1" type="noConversion"/>
  </si>
  <si>
    <t>액상</t>
    <phoneticPr fontId="1" type="noConversion"/>
  </si>
  <si>
    <t>액상</t>
    <phoneticPr fontId="1" type="noConversion"/>
  </si>
  <si>
    <t>WATKINS</t>
  </si>
  <si>
    <t>WATKINS</t>
    <phoneticPr fontId="1" type="noConversion"/>
  </si>
  <si>
    <r>
      <t>3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</si>
  <si>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Water water(M)</t>
    <phoneticPr fontId="1" type="noConversion"/>
  </si>
  <si>
    <t>WATER WATER(M)</t>
    <phoneticPr fontId="1" type="noConversion"/>
  </si>
  <si>
    <t>WATER WATER(M)</t>
    <phoneticPr fontId="1" type="noConversion"/>
  </si>
  <si>
    <t>NIGHT</t>
    <phoneticPr fontId="1" type="noConversion"/>
  </si>
  <si>
    <t>AMOAK</t>
    <phoneticPr fontId="1" type="noConversion"/>
  </si>
  <si>
    <t>SALIBA</t>
    <phoneticPr fontId="1" type="noConversion"/>
  </si>
  <si>
    <t>AMOAK</t>
    <phoneticPr fontId="1" type="noConversion"/>
  </si>
  <si>
    <r>
      <t>1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</si>
  <si>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UPAMECANO</t>
    <phoneticPr fontId="1" type="noConversion"/>
  </si>
  <si>
    <t>BEIGE(액상)</t>
    <phoneticPr fontId="1" type="noConversion"/>
  </si>
  <si>
    <t>BEIGE(액상)</t>
    <phoneticPr fontId="1" type="noConversion"/>
  </si>
  <si>
    <t>ASH CHOCO(액상)</t>
    <phoneticPr fontId="1" type="noConversion"/>
  </si>
  <si>
    <t>ASH CHOCO(액상)</t>
    <phoneticPr fontId="1" type="noConversion"/>
  </si>
  <si>
    <t>GLOAM</t>
    <phoneticPr fontId="1" type="noConversion"/>
  </si>
  <si>
    <t>SORBET</t>
    <phoneticPr fontId="1" type="noConversion"/>
  </si>
  <si>
    <t>CRISP</t>
    <phoneticPr fontId="1" type="noConversion"/>
  </si>
  <si>
    <t>COBBLE</t>
    <phoneticPr fontId="1" type="noConversion"/>
  </si>
  <si>
    <t>GANACHE</t>
    <phoneticPr fontId="1" type="noConversion"/>
  </si>
  <si>
    <t>SILTWOOD</t>
    <phoneticPr fontId="1" type="noConversion"/>
  </si>
  <si>
    <t>GLOAM</t>
    <phoneticPr fontId="1" type="noConversion"/>
  </si>
  <si>
    <t>SORBET</t>
    <phoneticPr fontId="1" type="noConversion"/>
  </si>
  <si>
    <t>CRISP</t>
    <phoneticPr fontId="1" type="noConversion"/>
  </si>
  <si>
    <t>COBBLE</t>
    <phoneticPr fontId="1" type="noConversion"/>
  </si>
  <si>
    <t>GANACHE</t>
    <phoneticPr fontId="1" type="noConversion"/>
  </si>
  <si>
    <t>SILTWOOD</t>
    <phoneticPr fontId="1" type="noConversion"/>
  </si>
  <si>
    <t>GLOAM</t>
    <phoneticPr fontId="1" type="noConversion"/>
  </si>
  <si>
    <t>SORBET</t>
    <phoneticPr fontId="1" type="noConversion"/>
  </si>
  <si>
    <t>CRISP</t>
    <phoneticPr fontId="1" type="noConversion"/>
  </si>
  <si>
    <t>COBBLE</t>
    <phoneticPr fontId="1" type="noConversion"/>
  </si>
  <si>
    <t>BEIGE(액상)</t>
    <phoneticPr fontId="3" type="noConversion"/>
  </si>
  <si>
    <t>ASH CHOCO(액상)</t>
    <phoneticPr fontId="3" type="noConversion"/>
  </si>
  <si>
    <t>SALTY DONUT</t>
    <phoneticPr fontId="3" type="noConversion"/>
  </si>
  <si>
    <t>UPAMECANO</t>
    <phoneticPr fontId="1" type="noConversion"/>
  </si>
  <si>
    <t>UPAMECANO</t>
    <phoneticPr fontId="1" type="noConversion"/>
  </si>
  <si>
    <t>RIIZE</t>
    <phoneticPr fontId="1" type="noConversion"/>
  </si>
  <si>
    <t>RIIZE</t>
    <phoneticPr fontId="1" type="noConversion"/>
  </si>
  <si>
    <t>COSMO KRISTIN GRAY</t>
    <phoneticPr fontId="3" type="noConversion"/>
  </si>
  <si>
    <t>KOSMOS</t>
    <phoneticPr fontId="1" type="noConversion"/>
  </si>
  <si>
    <t>TUNA</t>
    <phoneticPr fontId="1" type="noConversion"/>
  </si>
  <si>
    <t>KOSMOS</t>
    <phoneticPr fontId="1" type="noConversion"/>
  </si>
  <si>
    <t>TUNA</t>
    <phoneticPr fontId="1" type="noConversion"/>
  </si>
  <si>
    <t>TUNA</t>
    <phoneticPr fontId="1" type="noConversion"/>
  </si>
  <si>
    <t>KOSMOS</t>
    <phoneticPr fontId="1" type="noConversion"/>
  </si>
  <si>
    <t>COBBLE</t>
    <phoneticPr fontId="1" type="noConversion"/>
  </si>
  <si>
    <t>GANACHE</t>
    <phoneticPr fontId="1" type="noConversion"/>
  </si>
  <si>
    <t>SILTWOOD</t>
    <phoneticPr fontId="1" type="noConversion"/>
  </si>
  <si>
    <t>GLOAM</t>
    <phoneticPr fontId="1" type="noConversion"/>
  </si>
  <si>
    <t>SORBET</t>
    <phoneticPr fontId="1" type="noConversion"/>
  </si>
  <si>
    <t>CRISP</t>
    <phoneticPr fontId="1" type="noConversion"/>
  </si>
  <si>
    <t>KETCHUP</t>
    <phoneticPr fontId="1" type="noConversion"/>
  </si>
  <si>
    <t>KETCHUP</t>
    <phoneticPr fontId="1" type="noConversion"/>
  </si>
  <si>
    <t>OPERA</t>
    <phoneticPr fontId="1" type="noConversion"/>
  </si>
  <si>
    <t>OPERA</t>
    <phoneticPr fontId="1" type="noConversion"/>
  </si>
  <si>
    <t>SEPIA</t>
    <phoneticPr fontId="1" type="noConversion"/>
  </si>
  <si>
    <t>OPERA</t>
    <phoneticPr fontId="1" type="noConversion"/>
  </si>
  <si>
    <t>BROWN BUNNY(M)</t>
    <phoneticPr fontId="1" type="noConversion"/>
  </si>
  <si>
    <t>cream beige</t>
    <phoneticPr fontId="1" type="noConversion"/>
  </si>
  <si>
    <t>CHEDDAR</t>
    <phoneticPr fontId="1" type="noConversion"/>
  </si>
  <si>
    <t>BLIGHT</t>
    <phoneticPr fontId="1" type="noConversion"/>
  </si>
  <si>
    <t>CLOAK</t>
    <phoneticPr fontId="1" type="noConversion"/>
  </si>
  <si>
    <t>BRIM</t>
    <phoneticPr fontId="1" type="noConversion"/>
  </si>
  <si>
    <t>BLIGHT</t>
    <phoneticPr fontId="1" type="noConversion"/>
  </si>
  <si>
    <t>CLOAK</t>
    <phoneticPr fontId="1" type="noConversion"/>
  </si>
  <si>
    <t>BRIM</t>
    <phoneticPr fontId="1" type="noConversion"/>
  </si>
  <si>
    <t>BLIGHT</t>
    <phoneticPr fontId="1" type="noConversion"/>
  </si>
  <si>
    <t>CLOAK</t>
    <phoneticPr fontId="1" type="noConversion"/>
  </si>
  <si>
    <t>CLOAK</t>
    <phoneticPr fontId="1" type="noConversion"/>
  </si>
  <si>
    <t>BRIM</t>
    <phoneticPr fontId="1" type="noConversion"/>
  </si>
  <si>
    <t>OSIMHEN</t>
    <phoneticPr fontId="1" type="noConversion"/>
  </si>
  <si>
    <t>RIIZE</t>
    <phoneticPr fontId="1" type="noConversion"/>
  </si>
  <si>
    <t>2호기</t>
    <phoneticPr fontId="1" type="noConversion"/>
  </si>
  <si>
    <t>4호기</t>
    <phoneticPr fontId="1" type="noConversion"/>
  </si>
  <si>
    <t>Vesta Beige</t>
    <phoneticPr fontId="3" type="noConversion"/>
  </si>
  <si>
    <t>CHILI</t>
    <phoneticPr fontId="1" type="noConversion"/>
  </si>
  <si>
    <t>ASH BROWN(액상)</t>
    <phoneticPr fontId="1" type="noConversion"/>
  </si>
  <si>
    <t>GRAVY</t>
    <phoneticPr fontId="1" type="noConversion"/>
  </si>
  <si>
    <t>WOOL</t>
    <phoneticPr fontId="1" type="noConversion"/>
  </si>
  <si>
    <t>GRAVY</t>
    <phoneticPr fontId="1" type="noConversion"/>
  </si>
  <si>
    <t>GRAVY</t>
    <phoneticPr fontId="1" type="noConversion"/>
  </si>
  <si>
    <t>WOOL</t>
    <phoneticPr fontId="1" type="noConversion"/>
  </si>
  <si>
    <t>ASH BROWN(액상)</t>
    <phoneticPr fontId="3" type="noConversion"/>
  </si>
  <si>
    <t>ASH BROWN(액상)</t>
    <phoneticPr fontId="1" type="noConversion"/>
  </si>
  <si>
    <t>UDT</t>
    <phoneticPr fontId="1" type="noConversion"/>
  </si>
  <si>
    <t>UDT</t>
    <phoneticPr fontId="1" type="noConversion"/>
  </si>
  <si>
    <t>SKIN BEIGE(M)</t>
    <phoneticPr fontId="1" type="noConversion"/>
  </si>
  <si>
    <t>SKIN BEIGE(M)</t>
    <phoneticPr fontId="1" type="noConversion"/>
  </si>
  <si>
    <t>SKIN BEIGE(M)</t>
    <phoneticPr fontId="1" type="noConversion"/>
  </si>
  <si>
    <t>DARK</t>
    <phoneticPr fontId="1" type="noConversion"/>
  </si>
  <si>
    <t>SKIN BEIGE(M)</t>
    <phoneticPr fontId="3" type="noConversion"/>
  </si>
  <si>
    <t>OPENDA</t>
    <phoneticPr fontId="1" type="noConversion"/>
  </si>
  <si>
    <t>COGMO</t>
    <phoneticPr fontId="1" type="noConversion"/>
  </si>
  <si>
    <t>COGMO</t>
    <phoneticPr fontId="1" type="noConversion"/>
  </si>
  <si>
    <t>COGMO</t>
    <phoneticPr fontId="1" type="noConversion"/>
  </si>
  <si>
    <t>Pearl Cats eye</t>
    <phoneticPr fontId="1" type="noConversion"/>
  </si>
  <si>
    <t>MIRROR GRAY</t>
    <phoneticPr fontId="1" type="noConversion"/>
  </si>
  <si>
    <t>HARRY</t>
    <phoneticPr fontId="1" type="noConversion"/>
  </si>
  <si>
    <t>Sheer Brown</t>
    <phoneticPr fontId="1" type="noConversion"/>
  </si>
  <si>
    <t>BURLAP</t>
    <phoneticPr fontId="1" type="noConversion"/>
  </si>
  <si>
    <t>VELVET</t>
    <phoneticPr fontId="1" type="noConversion"/>
  </si>
  <si>
    <t>ㄷ</t>
    <phoneticPr fontId="1" type="noConversion"/>
  </si>
  <si>
    <t>BURLAP</t>
    <phoneticPr fontId="1" type="noConversion"/>
  </si>
  <si>
    <t>CHOCO(액상)</t>
    <phoneticPr fontId="1" type="noConversion"/>
  </si>
  <si>
    <t>PLANET</t>
    <phoneticPr fontId="1" type="noConversion"/>
  </si>
  <si>
    <t>PLANET</t>
    <phoneticPr fontId="1" type="noConversion"/>
  </si>
  <si>
    <t>PLANET</t>
    <phoneticPr fontId="1" type="noConversion"/>
  </si>
  <si>
    <t>CHOCO(액상)</t>
    <phoneticPr fontId="3" type="noConversion"/>
  </si>
  <si>
    <t>PLUS CHOCO(액상)</t>
    <phoneticPr fontId="1" type="noConversion"/>
  </si>
  <si>
    <t>PLUS CHOCO(액상)</t>
    <phoneticPr fontId="1" type="noConversion"/>
  </si>
  <si>
    <t>COZY</t>
    <phoneticPr fontId="1" type="noConversion"/>
  </si>
  <si>
    <t>MOLASSES</t>
    <phoneticPr fontId="1" type="noConversion"/>
  </si>
  <si>
    <t>COZY</t>
    <phoneticPr fontId="1" type="noConversion"/>
  </si>
  <si>
    <t>MOLASSES</t>
    <phoneticPr fontId="1" type="noConversion"/>
  </si>
  <si>
    <t>COZY</t>
    <phoneticPr fontId="1" type="noConversion"/>
  </si>
  <si>
    <t>First Love Kristin GRAY</t>
    <phoneticPr fontId="3" type="noConversion"/>
  </si>
  <si>
    <t>HARRY</t>
    <phoneticPr fontId="1" type="noConversion"/>
  </si>
  <si>
    <t>PLUS CHOCO(액상)</t>
    <phoneticPr fontId="3" type="noConversion"/>
  </si>
  <si>
    <t>COSMIC</t>
    <phoneticPr fontId="1" type="noConversion"/>
  </si>
  <si>
    <t>FONDUE</t>
    <phoneticPr fontId="1" type="noConversion"/>
  </si>
  <si>
    <t>BULGOGI</t>
    <phoneticPr fontId="1" type="noConversion"/>
  </si>
  <si>
    <t>POTTER</t>
    <phoneticPr fontId="1" type="noConversion"/>
  </si>
  <si>
    <t>POTTER</t>
    <phoneticPr fontId="1" type="noConversion"/>
  </si>
  <si>
    <t>대형1호기</t>
    <phoneticPr fontId="1" type="noConversion"/>
  </si>
  <si>
    <t>MIRROR GRAY</t>
    <phoneticPr fontId="1" type="noConversion"/>
  </si>
  <si>
    <t>OSIMHEN</t>
    <phoneticPr fontId="1" type="noConversion"/>
  </si>
  <si>
    <t>ALLURE BLUE</t>
    <phoneticPr fontId="3" type="noConversion"/>
  </si>
  <si>
    <t>CAICEDO</t>
    <phoneticPr fontId="1" type="noConversion"/>
  </si>
  <si>
    <t xml:space="preserve">  </t>
    <phoneticPr fontId="1" type="noConversion"/>
  </si>
  <si>
    <t>CREAM ROSE(M)</t>
    <phoneticPr fontId="1" type="noConversion"/>
  </si>
  <si>
    <t>XANDER</t>
    <phoneticPr fontId="1" type="noConversion"/>
  </si>
  <si>
    <t>HWA</t>
    <phoneticPr fontId="1" type="noConversion"/>
  </si>
  <si>
    <t>CREAM ROSE(M)</t>
    <phoneticPr fontId="3" type="noConversion"/>
  </si>
  <si>
    <t>ALEX</t>
    <phoneticPr fontId="1" type="noConversion"/>
  </si>
  <si>
    <t>ALEX</t>
    <phoneticPr fontId="1" type="noConversion"/>
  </si>
  <si>
    <t>ALEX</t>
    <phoneticPr fontId="1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</si>
  <si>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" type="noConversion"/>
  </si>
  <si>
    <t>GINGER</t>
    <phoneticPr fontId="1" type="noConversion"/>
  </si>
  <si>
    <t>HAPA_FIRST LOVE KRISTIN BROWN 38%</t>
    <phoneticPr fontId="1" type="noConversion"/>
  </si>
  <si>
    <t>HAPA_FIRST LOVE KRISTIN BROWN 38%</t>
    <phoneticPr fontId="1" type="noConversion"/>
  </si>
  <si>
    <t>HAPA_FIRST LOVE KRISTIN BROWN 38%</t>
    <phoneticPr fontId="3" type="noConversion"/>
  </si>
  <si>
    <t>GLS</t>
    <phoneticPr fontId="1" type="noConversion"/>
  </si>
  <si>
    <t>GLS</t>
    <phoneticPr fontId="1" type="noConversion"/>
  </si>
  <si>
    <t>GLS</t>
    <phoneticPr fontId="1" type="noConversion"/>
  </si>
  <si>
    <t>STRAWBERRY QUARTZ_M</t>
    <phoneticPr fontId="1" type="noConversion"/>
  </si>
  <si>
    <t>UDO</t>
    <phoneticPr fontId="1" type="noConversion"/>
  </si>
  <si>
    <t>UDO</t>
    <phoneticPr fontId="1" type="noConversion"/>
  </si>
  <si>
    <t>GEOJEDO</t>
    <phoneticPr fontId="1" type="noConversion"/>
  </si>
  <si>
    <t>GEOJEDO</t>
    <phoneticPr fontId="1" type="noConversion"/>
  </si>
  <si>
    <t>COLORADO</t>
    <phoneticPr fontId="1" type="noConversion"/>
  </si>
  <si>
    <t>TIMBER</t>
    <phoneticPr fontId="1" type="noConversion"/>
  </si>
  <si>
    <t>DOKDO</t>
  </si>
  <si>
    <t>DOKDO</t>
    <phoneticPr fontId="1" type="noConversion"/>
  </si>
  <si>
    <t>DOKDO</t>
    <phoneticPr fontId="1" type="noConversion"/>
  </si>
  <si>
    <t>DOKDO</t>
    <phoneticPr fontId="1" type="noConversion"/>
  </si>
  <si>
    <t>BEFORE</t>
    <phoneticPr fontId="1" type="noConversion"/>
  </si>
  <si>
    <t>DISLIKE</t>
    <phoneticPr fontId="1" type="noConversion"/>
  </si>
  <si>
    <t>BEFORE</t>
    <phoneticPr fontId="1" type="noConversion"/>
  </si>
  <si>
    <t>DISLIKE</t>
    <phoneticPr fontId="1" type="noConversion"/>
  </si>
  <si>
    <t>DISLIKE</t>
    <phoneticPr fontId="1" type="noConversion"/>
  </si>
  <si>
    <t>DISLIKE</t>
    <phoneticPr fontId="1" type="noConversion"/>
  </si>
  <si>
    <t>SMOKEY BEIGE</t>
    <phoneticPr fontId="1" type="noConversion"/>
  </si>
  <si>
    <t>GANGHWADO</t>
    <phoneticPr fontId="1" type="noConversion"/>
  </si>
  <si>
    <t>JUPITER</t>
    <phoneticPr fontId="1" type="noConversion"/>
  </si>
  <si>
    <t>GANGHWADO</t>
    <phoneticPr fontId="1" type="noConversion"/>
  </si>
  <si>
    <t>JUPITER</t>
    <phoneticPr fontId="1" type="noConversion"/>
  </si>
  <si>
    <t>GANGHWADO</t>
    <phoneticPr fontId="1" type="noConversion"/>
  </si>
  <si>
    <t>JUPITER</t>
    <phoneticPr fontId="1" type="noConversion"/>
  </si>
  <si>
    <t>BLET</t>
    <phoneticPr fontId="1" type="noConversion"/>
  </si>
  <si>
    <t>BLET</t>
    <phoneticPr fontId="1" type="noConversion"/>
  </si>
  <si>
    <r>
      <t>6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</si>
  <si>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r>
      <t>4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</si>
  <si>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SHEER BROWN</t>
    <phoneticPr fontId="1" type="noConversion"/>
  </si>
  <si>
    <t>RAVEN</t>
    <phoneticPr fontId="1" type="noConversion"/>
  </si>
  <si>
    <t>LEAD</t>
    <phoneticPr fontId="1" type="noConversion"/>
  </si>
  <si>
    <t>ARMOR</t>
    <phoneticPr fontId="1" type="noConversion"/>
  </si>
  <si>
    <t>BOULDER</t>
    <phoneticPr fontId="1" type="noConversion"/>
  </si>
  <si>
    <t>GANGHWADO</t>
    <phoneticPr fontId="1" type="noConversion"/>
  </si>
  <si>
    <t>LEAD</t>
    <phoneticPr fontId="1" type="noConversion"/>
  </si>
  <si>
    <t>ARMOR</t>
    <phoneticPr fontId="1" type="noConversion"/>
  </si>
  <si>
    <t>BOULDER</t>
    <phoneticPr fontId="1" type="noConversion"/>
  </si>
  <si>
    <t>SUGAR RIBBON(액상)</t>
    <phoneticPr fontId="3" type="noConversion"/>
  </si>
  <si>
    <t>SUGAR RIBBON(액상)</t>
    <phoneticPr fontId="1" type="noConversion"/>
  </si>
  <si>
    <t>SATURN</t>
    <phoneticPr fontId="1" type="noConversion"/>
  </si>
  <si>
    <t>SATURN</t>
    <phoneticPr fontId="1" type="noConversion"/>
  </si>
  <si>
    <t>E</t>
    <phoneticPr fontId="1" type="noConversion"/>
  </si>
  <si>
    <t>SATURN</t>
    <phoneticPr fontId="1" type="noConversion"/>
  </si>
  <si>
    <t>CHOCO RIBBON(액상)</t>
    <phoneticPr fontId="1" type="noConversion"/>
  </si>
  <si>
    <t>STEALTH</t>
    <phoneticPr fontId="1" type="noConversion"/>
  </si>
  <si>
    <t>RUSTIC</t>
    <phoneticPr fontId="1" type="noConversion"/>
  </si>
  <si>
    <t>CASK</t>
    <phoneticPr fontId="1" type="noConversion"/>
  </si>
  <si>
    <t>STEALTH</t>
    <phoneticPr fontId="1" type="noConversion"/>
  </si>
  <si>
    <t>RUSTIC</t>
    <phoneticPr fontId="1" type="noConversion"/>
  </si>
  <si>
    <t>CASK</t>
    <phoneticPr fontId="1" type="noConversion"/>
  </si>
  <si>
    <t>CHOCO RIBBON(액상)</t>
    <phoneticPr fontId="3" type="noConversion"/>
  </si>
  <si>
    <t>STEALTH</t>
    <phoneticPr fontId="1" type="noConversion"/>
  </si>
  <si>
    <t>RUSTIC</t>
    <phoneticPr fontId="1" type="noConversion"/>
  </si>
  <si>
    <t>CASK</t>
    <phoneticPr fontId="1" type="noConversion"/>
  </si>
  <si>
    <t>VORTEX</t>
    <phoneticPr fontId="1" type="noConversion"/>
  </si>
  <si>
    <t>MARSH</t>
    <phoneticPr fontId="1" type="noConversion"/>
  </si>
  <si>
    <t>TUNDRA</t>
    <phoneticPr fontId="1" type="noConversion"/>
  </si>
  <si>
    <t>VORTEX</t>
    <phoneticPr fontId="1" type="noConversion"/>
  </si>
  <si>
    <t>MARSH</t>
    <phoneticPr fontId="1" type="noConversion"/>
  </si>
  <si>
    <t>TUNDRA</t>
    <phoneticPr fontId="1" type="noConversion"/>
  </si>
  <si>
    <t>VORTEX</t>
    <phoneticPr fontId="1" type="noConversion"/>
  </si>
  <si>
    <t>MARSH</t>
    <phoneticPr fontId="1" type="noConversion"/>
  </si>
  <si>
    <t>STARFLARE GRAY(액상)</t>
    <phoneticPr fontId="1" type="noConversion"/>
  </si>
  <si>
    <t>STARFLARE GRAY(액상)</t>
    <phoneticPr fontId="1" type="noConversion"/>
  </si>
  <si>
    <t>STARFLARE GRAY(액상)</t>
    <phoneticPr fontId="3" type="noConversion"/>
  </si>
  <si>
    <t>ROOSTER</t>
    <phoneticPr fontId="1" type="noConversion"/>
  </si>
  <si>
    <t>URANUS</t>
    <phoneticPr fontId="1" type="noConversion"/>
  </si>
  <si>
    <t>URANUS</t>
    <phoneticPr fontId="1" type="noConversion"/>
  </si>
  <si>
    <t>URANOS</t>
    <phoneticPr fontId="1" type="noConversion"/>
  </si>
  <si>
    <t>STARFLARE BEIGE(액상)</t>
    <phoneticPr fontId="1" type="noConversion"/>
  </si>
  <si>
    <t>CRATER</t>
    <phoneticPr fontId="1" type="noConversion"/>
  </si>
  <si>
    <t>HIBISCUS</t>
    <phoneticPr fontId="1" type="noConversion"/>
  </si>
  <si>
    <t>LUSTER</t>
    <phoneticPr fontId="1" type="noConversion"/>
  </si>
  <si>
    <t>STARFLARE BEIGE(액상)</t>
    <phoneticPr fontId="3" type="noConversion"/>
  </si>
  <si>
    <t>CRATER</t>
    <phoneticPr fontId="1" type="noConversion"/>
  </si>
  <si>
    <t>MALT</t>
    <phoneticPr fontId="1" type="noConversion"/>
  </si>
  <si>
    <t>ROAN</t>
    <phoneticPr fontId="1" type="noConversion"/>
  </si>
  <si>
    <t>MALT</t>
    <phoneticPr fontId="1" type="noConversion"/>
  </si>
  <si>
    <t>MALT</t>
    <phoneticPr fontId="1" type="noConversion"/>
  </si>
  <si>
    <t>ROAN</t>
    <phoneticPr fontId="1" type="noConversion"/>
  </si>
  <si>
    <t>JELLY QUARTZ(액상)</t>
    <phoneticPr fontId="1" type="noConversion"/>
  </si>
  <si>
    <t>JELLY QUARTZ(액상)</t>
    <phoneticPr fontId="1" type="noConversion"/>
  </si>
  <si>
    <t>JELLY QUARTZ(액상)</t>
    <phoneticPr fontId="3" type="noConversion"/>
  </si>
  <si>
    <t>ICONIC BROWN(액상)</t>
  </si>
  <si>
    <t>ICONIC BROWN(액상)</t>
    <phoneticPr fontId="1" type="noConversion"/>
  </si>
  <si>
    <t>ICONIC BROWN(액상)</t>
    <phoneticPr fontId="1" type="noConversion"/>
  </si>
  <si>
    <t>DEPTHS</t>
    <phoneticPr fontId="1" type="noConversion"/>
  </si>
  <si>
    <t>MOLTEN</t>
    <phoneticPr fontId="1" type="noConversion"/>
  </si>
  <si>
    <t>LINEN</t>
    <phoneticPr fontId="1" type="noConversion"/>
  </si>
  <si>
    <t>MOLTEN</t>
    <phoneticPr fontId="1" type="noConversion"/>
  </si>
  <si>
    <t>MOLTEN</t>
    <phoneticPr fontId="1" type="noConversion"/>
  </si>
  <si>
    <t>LINEN</t>
    <phoneticPr fontId="1" type="noConversion"/>
  </si>
  <si>
    <t>CRATER</t>
    <phoneticPr fontId="1" type="noConversion"/>
  </si>
  <si>
    <t>HIBISCUS</t>
    <phoneticPr fontId="1" type="noConversion"/>
  </si>
  <si>
    <t>LUSTER</t>
    <phoneticPr fontId="1" type="noConversion"/>
  </si>
  <si>
    <t>MALT</t>
    <phoneticPr fontId="1" type="noConversion"/>
  </si>
  <si>
    <t>ROAN</t>
    <phoneticPr fontId="1" type="noConversion"/>
  </si>
  <si>
    <t>LINEN</t>
    <phoneticPr fontId="1" type="noConversion"/>
  </si>
  <si>
    <t>액상</t>
    <phoneticPr fontId="1" type="noConversion"/>
  </si>
  <si>
    <t>액상</t>
    <phoneticPr fontId="1" type="noConversion"/>
  </si>
  <si>
    <t>ARMOR</t>
    <phoneticPr fontId="1" type="noConversion"/>
  </si>
  <si>
    <t>BOULDER</t>
    <phoneticPr fontId="1" type="noConversion"/>
  </si>
  <si>
    <t>TUNDRA</t>
    <phoneticPr fontId="1" type="noConversion"/>
  </si>
  <si>
    <t>LEAD</t>
    <phoneticPr fontId="1" type="noConversion"/>
  </si>
  <si>
    <t>ICONIC GRAY(액상)</t>
    <phoneticPr fontId="1" type="noConversion"/>
  </si>
  <si>
    <t>DEPTHS</t>
    <phoneticPr fontId="1" type="noConversion"/>
  </si>
  <si>
    <t>ZINC</t>
    <phoneticPr fontId="1" type="noConversion"/>
  </si>
  <si>
    <t>ARCTIC</t>
    <phoneticPr fontId="1" type="noConversion"/>
  </si>
  <si>
    <t>ZINC</t>
    <phoneticPr fontId="1" type="noConversion"/>
  </si>
  <si>
    <t>ZINC</t>
    <phoneticPr fontId="1" type="noConversion"/>
  </si>
  <si>
    <t>ARCTIC</t>
    <phoneticPr fontId="1" type="noConversion"/>
  </si>
  <si>
    <t>ICONIC GRAY(액상)</t>
    <phoneticPr fontId="3" type="noConversion"/>
  </si>
  <si>
    <t>ZINC</t>
    <phoneticPr fontId="1" type="noConversion"/>
  </si>
  <si>
    <t>ARCTIC</t>
    <phoneticPr fontId="1" type="noConversion"/>
  </si>
  <si>
    <t>TUNDRA</t>
    <phoneticPr fontId="1" type="noConversion"/>
  </si>
  <si>
    <t>DAYGLOW GRAY(액상)</t>
    <phoneticPr fontId="1" type="noConversion"/>
  </si>
  <si>
    <t>DAYGLOW GRAY(액상)</t>
    <phoneticPr fontId="1" type="noConversion"/>
  </si>
  <si>
    <t>TIN</t>
    <phoneticPr fontId="1" type="noConversion"/>
  </si>
  <si>
    <t>OVERCAST</t>
    <phoneticPr fontId="1" type="noConversion"/>
  </si>
  <si>
    <t>TIN</t>
    <phoneticPr fontId="1" type="noConversion"/>
  </si>
  <si>
    <t>OVERCAST</t>
    <phoneticPr fontId="1" type="noConversion"/>
  </si>
  <si>
    <t>DAYGLOW GRAY(액상)</t>
    <phoneticPr fontId="3" type="noConversion"/>
  </si>
  <si>
    <t>TIN</t>
    <phoneticPr fontId="1" type="noConversion"/>
  </si>
  <si>
    <t>OVERCAST</t>
    <phoneticPr fontId="1" type="noConversion"/>
  </si>
  <si>
    <t>DAYGLOW BROWN(액상)</t>
  </si>
  <si>
    <t>DAYGLOW BROWN(액상)</t>
    <phoneticPr fontId="1" type="noConversion"/>
  </si>
  <si>
    <t>BEAVER</t>
    <phoneticPr fontId="1" type="noConversion"/>
  </si>
  <si>
    <t>SUNRAY</t>
    <phoneticPr fontId="1" type="noConversion"/>
  </si>
  <si>
    <t>BEAVER</t>
    <phoneticPr fontId="1" type="noConversion"/>
  </si>
  <si>
    <t>SUNRAY</t>
    <phoneticPr fontId="1" type="noConversion"/>
  </si>
  <si>
    <t>SUNRAY</t>
    <phoneticPr fontId="1" type="noConversion"/>
  </si>
  <si>
    <t xml:space="preserve"> </t>
    <phoneticPr fontId="1" type="noConversion"/>
  </si>
  <si>
    <t>STRAWBERRY QUARTZ_M</t>
    <phoneticPr fontId="3" type="noConversion"/>
  </si>
  <si>
    <t>SUGAR RIBBON_M(액상)</t>
    <phoneticPr fontId="1" type="noConversion"/>
  </si>
  <si>
    <t>GRIM</t>
    <phoneticPr fontId="1" type="noConversion"/>
  </si>
  <si>
    <t>DULL</t>
    <phoneticPr fontId="1" type="noConversion"/>
  </si>
  <si>
    <t>SOBER</t>
    <phoneticPr fontId="1" type="noConversion"/>
  </si>
  <si>
    <t>GRIM</t>
    <phoneticPr fontId="1" type="noConversion"/>
  </si>
  <si>
    <t>SUGAR RIBBON_M(액상)</t>
    <phoneticPr fontId="3" type="noConversion"/>
  </si>
  <si>
    <t>NEPTUNE</t>
    <phoneticPr fontId="1" type="noConversion"/>
  </si>
  <si>
    <t>IDOL RING(M)</t>
    <phoneticPr fontId="3" type="noConversion"/>
  </si>
  <si>
    <t>IDOL RING(M)</t>
    <phoneticPr fontId="1" type="noConversion"/>
  </si>
  <si>
    <t>IDOL RING(M)</t>
    <phoneticPr fontId="1" type="noConversion"/>
  </si>
  <si>
    <t>IDOL</t>
    <phoneticPr fontId="1" type="noConversion"/>
  </si>
  <si>
    <t>CIRCLE</t>
    <phoneticPr fontId="1" type="noConversion"/>
  </si>
  <si>
    <t>LADY BLACK(M)</t>
    <phoneticPr fontId="1" type="noConversion"/>
  </si>
  <si>
    <t>GASTLY</t>
    <phoneticPr fontId="1" type="noConversion"/>
  </si>
  <si>
    <t>LADY BLACK(M)</t>
    <phoneticPr fontId="3" type="noConversion"/>
  </si>
  <si>
    <t>PLUTO</t>
    <phoneticPr fontId="1" type="noConversion"/>
  </si>
  <si>
    <t>2호기</t>
    <phoneticPr fontId="1" type="noConversion"/>
  </si>
  <si>
    <t>PLUTO</t>
    <phoneticPr fontId="1" type="noConversion"/>
  </si>
  <si>
    <t>BETIS</t>
    <phoneticPr fontId="1" type="noConversion"/>
  </si>
  <si>
    <t>ORCA</t>
    <phoneticPr fontId="1" type="noConversion"/>
  </si>
  <si>
    <t>ELK</t>
    <phoneticPr fontId="1" type="noConversion"/>
  </si>
  <si>
    <t>Citrine Crystal</t>
    <phoneticPr fontId="1" type="noConversion"/>
  </si>
  <si>
    <t>ORCA</t>
    <phoneticPr fontId="1" type="noConversion"/>
  </si>
  <si>
    <t>PRINCESS CHOCOLAT_M</t>
    <phoneticPr fontId="1" type="noConversion"/>
  </si>
  <si>
    <t>PRINCESS CHOCOLAT_M</t>
    <phoneticPr fontId="3" type="noConversion"/>
  </si>
  <si>
    <t>ELK</t>
    <phoneticPr fontId="1" type="noConversion"/>
  </si>
  <si>
    <t>대형2호기</t>
    <phoneticPr fontId="1" type="noConversion"/>
  </si>
  <si>
    <t>MALAGA</t>
    <phoneticPr fontId="1" type="noConversion"/>
  </si>
  <si>
    <r>
      <t>1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</si>
  <si>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BETIS</t>
    <phoneticPr fontId="1" type="noConversion"/>
  </si>
  <si>
    <r>
      <t>1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</si>
  <si>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DARK</t>
    <phoneticPr fontId="1" type="noConversion"/>
  </si>
  <si>
    <t>JELLY QUARTZ_M(액상)</t>
    <phoneticPr fontId="1" type="noConversion"/>
  </si>
  <si>
    <t>JELLY QUARTZ_M(액상)</t>
    <phoneticPr fontId="1" type="noConversion"/>
  </si>
  <si>
    <t>GLOW BLACK(액상)</t>
    <phoneticPr fontId="1" type="noConversion"/>
  </si>
  <si>
    <t>LURKER</t>
    <phoneticPr fontId="1" type="noConversion"/>
  </si>
  <si>
    <t>MOOSE</t>
    <phoneticPr fontId="1" type="noConversion"/>
  </si>
  <si>
    <t>RYE</t>
    <phoneticPr fontId="1" type="noConversion"/>
  </si>
  <si>
    <t>NEST</t>
    <phoneticPr fontId="1" type="noConversion"/>
  </si>
  <si>
    <t>LURKER</t>
    <phoneticPr fontId="1" type="noConversion"/>
  </si>
  <si>
    <t>MOOSE</t>
    <phoneticPr fontId="1" type="noConversion"/>
  </si>
  <si>
    <t>RYE</t>
    <phoneticPr fontId="1" type="noConversion"/>
  </si>
  <si>
    <t>JELLY QUARTZ_M(액상)</t>
    <phoneticPr fontId="3" type="noConversion"/>
  </si>
  <si>
    <t>GLOW BLACK(액상)</t>
    <phoneticPr fontId="3" type="noConversion"/>
  </si>
  <si>
    <t>MOOSE</t>
    <phoneticPr fontId="1" type="noConversion"/>
  </si>
  <si>
    <t>BLISS</t>
    <phoneticPr fontId="1" type="noConversion"/>
  </si>
  <si>
    <t>BLISS</t>
    <phoneticPr fontId="1" type="noConversion"/>
  </si>
  <si>
    <t>BLISS</t>
    <phoneticPr fontId="1" type="noConversion"/>
  </si>
  <si>
    <t>SUNNY HAZEL</t>
    <phoneticPr fontId="3" type="noConversion"/>
  </si>
  <si>
    <t>GLOW BROWN(액상)</t>
    <phoneticPr fontId="1" type="noConversion"/>
  </si>
  <si>
    <t>GLOW BROWN(액상)</t>
    <phoneticPr fontId="1" type="noConversion"/>
  </si>
  <si>
    <t>GRIZZLY</t>
    <phoneticPr fontId="1" type="noConversion"/>
  </si>
  <si>
    <t>SQUIRREL</t>
    <phoneticPr fontId="1" type="noConversion"/>
  </si>
  <si>
    <t>E</t>
    <phoneticPr fontId="1" type="noConversion"/>
  </si>
  <si>
    <t>GRIZZLY</t>
    <phoneticPr fontId="1" type="noConversion"/>
  </si>
  <si>
    <t>SQUIRREL</t>
    <phoneticPr fontId="1" type="noConversion"/>
  </si>
  <si>
    <t>GLOW BROWN(액상)</t>
    <phoneticPr fontId="3" type="noConversion"/>
  </si>
  <si>
    <t>GRIZZLY</t>
    <phoneticPr fontId="1" type="noConversion"/>
  </si>
  <si>
    <t>SQUIRREL</t>
    <phoneticPr fontId="1" type="noConversion"/>
  </si>
  <si>
    <t>LOVE CACAO(액상)</t>
    <phoneticPr fontId="1" type="noConversion"/>
  </si>
  <si>
    <t>LOVE CACAO(액상)</t>
    <phoneticPr fontId="1" type="noConversion"/>
  </si>
  <si>
    <t>LOVE CACAO(액상)</t>
    <phoneticPr fontId="3" type="noConversion"/>
  </si>
  <si>
    <t xml:space="preserve"> </t>
    <phoneticPr fontId="3" type="noConversion"/>
  </si>
  <si>
    <t>ANGRY</t>
    <phoneticPr fontId="1" type="noConversion"/>
  </si>
  <si>
    <t>ANGRY</t>
    <phoneticPr fontId="1" type="noConversion"/>
  </si>
  <si>
    <t>CHOCO RIBBON_M(액상)</t>
    <phoneticPr fontId="1" type="noConversion"/>
  </si>
  <si>
    <t>CHOCO RIBBON_M(액상)</t>
    <phoneticPr fontId="1" type="noConversion"/>
  </si>
  <si>
    <t>GUNMETAL</t>
    <phoneticPr fontId="1" type="noConversion"/>
  </si>
  <si>
    <t>BROGUE</t>
    <phoneticPr fontId="1" type="noConversion"/>
  </si>
  <si>
    <t>ADOBE</t>
    <phoneticPr fontId="1" type="noConversion"/>
  </si>
  <si>
    <t>ANGRY</t>
    <phoneticPr fontId="1" type="noConversion"/>
  </si>
  <si>
    <t>BROGUE</t>
    <phoneticPr fontId="1" type="noConversion"/>
  </si>
  <si>
    <t>ADOBE</t>
    <phoneticPr fontId="1" type="noConversion"/>
  </si>
  <si>
    <t>GUNMETAL</t>
    <phoneticPr fontId="1" type="noConversion"/>
  </si>
  <si>
    <t>BROGUE</t>
    <phoneticPr fontId="1" type="noConversion"/>
  </si>
  <si>
    <t>ADOBE</t>
    <phoneticPr fontId="1" type="noConversion"/>
  </si>
  <si>
    <t>CHOCO RIBBON_M(액상)</t>
    <phoneticPr fontId="3" type="noConversion"/>
  </si>
  <si>
    <t>4호기</t>
    <phoneticPr fontId="1" type="noConversion"/>
  </si>
  <si>
    <t>PRINCESS CHOCOLAT_M</t>
    <phoneticPr fontId="1" type="noConversion"/>
  </si>
  <si>
    <t>Espresso</t>
    <phoneticPr fontId="1" type="noConversion"/>
  </si>
  <si>
    <t>HAPPY</t>
    <phoneticPr fontId="1" type="noConversion"/>
  </si>
  <si>
    <t>HAPPY</t>
    <phoneticPr fontId="1" type="noConversion"/>
  </si>
  <si>
    <t>BORED</t>
    <phoneticPr fontId="1" type="noConversion"/>
  </si>
  <si>
    <t>BORED</t>
    <phoneticPr fontId="1" type="noConversion"/>
  </si>
  <si>
    <t>BORED</t>
    <phoneticPr fontId="1" type="noConversion"/>
  </si>
  <si>
    <t>NOON</t>
    <phoneticPr fontId="1" type="noConversion"/>
  </si>
  <si>
    <t>E</t>
    <phoneticPr fontId="1" type="noConversion"/>
  </si>
  <si>
    <t>NOON</t>
    <phoneticPr fontId="1" type="noConversion"/>
  </si>
  <si>
    <t>FLAAK</t>
    <phoneticPr fontId="3" type="noConversion"/>
  </si>
  <si>
    <t>SAHARA_M(액상)</t>
    <phoneticPr fontId="1" type="noConversion"/>
  </si>
  <si>
    <t>SAHARA_M(액상)</t>
    <phoneticPr fontId="1" type="noConversion"/>
  </si>
  <si>
    <t>WORRIED</t>
    <phoneticPr fontId="1" type="noConversion"/>
  </si>
  <si>
    <t>DARK PEONY</t>
    <phoneticPr fontId="3" type="noConversion"/>
  </si>
  <si>
    <t>FLICKER</t>
    <phoneticPr fontId="1" type="noConversion"/>
  </si>
  <si>
    <t>GRAIN</t>
    <phoneticPr fontId="1" type="noConversion"/>
  </si>
  <si>
    <t>SMUDGE</t>
    <phoneticPr fontId="1" type="noConversion"/>
  </si>
  <si>
    <t>FLICKER</t>
    <phoneticPr fontId="1" type="noConversion"/>
  </si>
  <si>
    <t>GRAIN</t>
    <phoneticPr fontId="1" type="noConversion"/>
  </si>
  <si>
    <t>SMUDGE</t>
    <phoneticPr fontId="1" type="noConversion"/>
  </si>
  <si>
    <t>FLICKER</t>
    <phoneticPr fontId="1" type="noConversion"/>
  </si>
  <si>
    <t>GRAIN</t>
    <phoneticPr fontId="1" type="noConversion"/>
  </si>
  <si>
    <t>WOLVER</t>
    <phoneticPr fontId="1" type="noConversion"/>
  </si>
  <si>
    <t>2호기</t>
    <phoneticPr fontId="1" type="noConversion"/>
  </si>
  <si>
    <t>HAPA_First love kristin Brown 55%</t>
    <phoneticPr fontId="3" type="noConversion"/>
  </si>
  <si>
    <t>HAPA_First love kristin Brown 55%</t>
    <phoneticPr fontId="1" type="noConversion"/>
  </si>
  <si>
    <t>OLIVE</t>
    <phoneticPr fontId="1" type="noConversion"/>
  </si>
  <si>
    <t>ROPE</t>
    <phoneticPr fontId="1" type="noConversion"/>
  </si>
  <si>
    <t>BIG PLUS BROWN(액상)</t>
    <phoneticPr fontId="1" type="noConversion"/>
  </si>
  <si>
    <t>PLUS BROWN(액상)</t>
    <phoneticPr fontId="1" type="noConversion"/>
  </si>
  <si>
    <t>MOCHA RING(M)</t>
    <phoneticPr fontId="1" type="noConversion"/>
  </si>
  <si>
    <t>SAD</t>
    <phoneticPr fontId="1" type="noConversion"/>
  </si>
  <si>
    <t>BIG PLUS GRAY(액상)</t>
    <phoneticPr fontId="1" type="noConversion"/>
  </si>
  <si>
    <t>FLOOD</t>
    <phoneticPr fontId="1" type="noConversion"/>
  </si>
  <si>
    <t>LUXE</t>
    <phoneticPr fontId="1" type="noConversion"/>
  </si>
  <si>
    <t>CORK</t>
    <phoneticPr fontId="1" type="noConversion"/>
  </si>
  <si>
    <t>PLUS BROWN(액상)</t>
    <phoneticPr fontId="1" type="noConversion"/>
  </si>
  <si>
    <t>WINE</t>
    <phoneticPr fontId="1" type="noConversion"/>
  </si>
  <si>
    <t>ALICIA BROWN TORIC</t>
    <phoneticPr fontId="1" type="noConversion"/>
  </si>
  <si>
    <t>SAGE</t>
    <phoneticPr fontId="1" type="noConversion"/>
  </si>
  <si>
    <t>BEACH</t>
    <phoneticPr fontId="1" type="noConversion"/>
  </si>
  <si>
    <t>TEN</t>
    <phoneticPr fontId="1" type="noConversion"/>
  </si>
  <si>
    <t>HOPEFUL</t>
    <phoneticPr fontId="1" type="noConversion"/>
  </si>
  <si>
    <t>MANTRA</t>
    <phoneticPr fontId="1" type="noConversion"/>
  </si>
  <si>
    <t>HOPEFUL</t>
    <phoneticPr fontId="1" type="noConversion"/>
  </si>
  <si>
    <t>MANTRA</t>
    <phoneticPr fontId="1" type="noConversion"/>
  </si>
  <si>
    <t>SUNKIST</t>
    <phoneticPr fontId="1" type="noConversion"/>
  </si>
  <si>
    <t>MANTRA</t>
    <phoneticPr fontId="1" type="noConversion"/>
  </si>
  <si>
    <t>MERMAID RING</t>
    <phoneticPr fontId="1" type="noConversion"/>
  </si>
  <si>
    <t>FLUORITE</t>
    <phoneticPr fontId="1" type="noConversion"/>
  </si>
  <si>
    <t>MERMAID RING</t>
    <phoneticPr fontId="1" type="noConversion"/>
  </si>
  <si>
    <t>ALICIA BROWN TORIC</t>
    <phoneticPr fontId="1" type="noConversion"/>
  </si>
  <si>
    <t>NERVOUS</t>
    <phoneticPr fontId="1" type="noConversion"/>
  </si>
  <si>
    <t>NERVOUS</t>
    <phoneticPr fontId="1" type="noConversion"/>
  </si>
  <si>
    <t>NERVOUS</t>
    <phoneticPr fontId="1" type="noConversion"/>
  </si>
  <si>
    <t xml:space="preserve"> </t>
    <phoneticPr fontId="1" type="noConversion"/>
  </si>
  <si>
    <t>NEBULA</t>
    <phoneticPr fontId="1" type="noConversion"/>
  </si>
  <si>
    <t>E</t>
    <phoneticPr fontId="1" type="noConversion"/>
  </si>
  <si>
    <t>FLUORITE</t>
    <phoneticPr fontId="1" type="noConversion"/>
  </si>
  <si>
    <t>MOCHA RING(M)</t>
    <phoneticPr fontId="1" type="noConversion"/>
  </si>
  <si>
    <t>DIRT</t>
    <phoneticPr fontId="1" type="noConversion"/>
  </si>
  <si>
    <t>,</t>
    <phoneticPr fontId="1" type="noConversion"/>
  </si>
  <si>
    <t>NEXUS</t>
    <phoneticPr fontId="1" type="noConversion"/>
  </si>
  <si>
    <t>PLUM</t>
    <phoneticPr fontId="1" type="noConversion"/>
  </si>
  <si>
    <t>EDEN</t>
    <phoneticPr fontId="1" type="noConversion"/>
  </si>
  <si>
    <t>SYNDRA</t>
    <phoneticPr fontId="1" type="noConversion"/>
  </si>
  <si>
    <t>NOVA</t>
    <phoneticPr fontId="1" type="noConversion"/>
  </si>
  <si>
    <t xml:space="preserve">   </t>
    <phoneticPr fontId="1" type="noConversion"/>
  </si>
  <si>
    <t>RUMBLE</t>
    <phoneticPr fontId="1" type="noConversion"/>
  </si>
  <si>
    <t>NEXUS</t>
    <phoneticPr fontId="1" type="noConversion"/>
  </si>
  <si>
    <t>ZERO</t>
    <phoneticPr fontId="1" type="noConversion"/>
  </si>
  <si>
    <t>NOVA</t>
    <phoneticPr fontId="1" type="noConversion"/>
  </si>
  <si>
    <t>EDEN</t>
    <phoneticPr fontId="1" type="noConversion"/>
  </si>
  <si>
    <t>ANCIENT</t>
    <phoneticPr fontId="1" type="noConversion"/>
  </si>
  <si>
    <t>ANCIENT</t>
    <phoneticPr fontId="1" type="noConversion"/>
  </si>
  <si>
    <t>SYNDRA</t>
    <phoneticPr fontId="1" type="noConversion"/>
  </si>
  <si>
    <t>MOCHA RING(M)</t>
    <phoneticPr fontId="1" type="noConversion"/>
  </si>
  <si>
    <t>BIG PLUS BROWN(액상)</t>
    <phoneticPr fontId="1" type="noConversion"/>
  </si>
  <si>
    <t>SUGAR PLUS GRAY(액상)</t>
    <phoneticPr fontId="1" type="noConversion"/>
  </si>
  <si>
    <t>SUGAR PLUS GRAY(액상)</t>
    <phoneticPr fontId="1" type="noConversion"/>
  </si>
  <si>
    <t>ONE&amp;ONLY PLUS GRAY(액상)</t>
    <phoneticPr fontId="1" type="noConversion"/>
  </si>
  <si>
    <t>SUGAR PLUS GRAY(액상)</t>
    <phoneticPr fontId="3" type="noConversion"/>
  </si>
  <si>
    <t>ZERO</t>
    <phoneticPr fontId="1" type="noConversion"/>
  </si>
  <si>
    <t>ZERO</t>
    <phoneticPr fontId="1" type="noConversion"/>
  </si>
  <si>
    <t>SINGED</t>
    <phoneticPr fontId="1" type="noConversion"/>
  </si>
  <si>
    <t>대형6호기</t>
    <phoneticPr fontId="1" type="noConversion"/>
  </si>
  <si>
    <t>대형6호기</t>
    <phoneticPr fontId="1" type="noConversion"/>
  </si>
  <si>
    <t>2호기</t>
    <phoneticPr fontId="1" type="noConversion"/>
  </si>
  <si>
    <t>1호기</t>
    <phoneticPr fontId="1" type="noConversion"/>
  </si>
  <si>
    <t>4호기</t>
    <phoneticPr fontId="1" type="noConversion"/>
  </si>
  <si>
    <t>HARMONY</t>
    <phoneticPr fontId="1" type="noConversion"/>
  </si>
  <si>
    <t>HARMONY</t>
    <phoneticPr fontId="1" type="noConversion"/>
  </si>
  <si>
    <t>HARMONY</t>
    <phoneticPr fontId="1" type="noConversion"/>
  </si>
  <si>
    <t>CIRCLE</t>
    <phoneticPr fontId="1" type="noConversion"/>
  </si>
  <si>
    <t>SLEEK</t>
    <phoneticPr fontId="1" type="noConversion"/>
  </si>
  <si>
    <t>EXCITED</t>
    <phoneticPr fontId="1" type="noConversion"/>
  </si>
  <si>
    <t>SLEEK</t>
    <phoneticPr fontId="1" type="noConversion"/>
  </si>
  <si>
    <t>EXCITED</t>
    <phoneticPr fontId="1" type="noConversion"/>
  </si>
  <si>
    <t>NIGHT SPARK</t>
  </si>
  <si>
    <r>
      <t>2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</si>
  <si>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2호기</t>
    <phoneticPr fontId="1" type="noConversion"/>
  </si>
  <si>
    <t>3호기</t>
    <phoneticPr fontId="1" type="noConversion"/>
  </si>
  <si>
    <t>7호기</t>
    <phoneticPr fontId="1" type="noConversion"/>
  </si>
  <si>
    <t>HODU</t>
    <phoneticPr fontId="1" type="noConversion"/>
  </si>
  <si>
    <t>HODU</t>
    <phoneticPr fontId="1" type="noConversion"/>
  </si>
  <si>
    <t>HODU</t>
    <phoneticPr fontId="1" type="noConversion"/>
  </si>
  <si>
    <t>4호기</t>
    <phoneticPr fontId="1" type="noConversion"/>
  </si>
  <si>
    <t>LIGHLY CREAMY D_BLACK</t>
    <phoneticPr fontId="1" type="noConversion"/>
  </si>
  <si>
    <t>QUARRY</t>
    <phoneticPr fontId="1" type="noConversion"/>
  </si>
  <si>
    <t>CHERT</t>
    <phoneticPr fontId="1" type="noConversion"/>
  </si>
  <si>
    <t>LIGHLY CREAMY D_BLACK</t>
    <phoneticPr fontId="1" type="noConversion"/>
  </si>
  <si>
    <t>LIGHLY CREAMY D_ROSE</t>
    <phoneticPr fontId="1" type="noConversion"/>
  </si>
  <si>
    <t>ELISE</t>
    <phoneticPr fontId="1" type="noConversion"/>
  </si>
  <si>
    <t>AZELEA</t>
    <phoneticPr fontId="1" type="noConversion"/>
  </si>
  <si>
    <t>CAMELLIA</t>
    <phoneticPr fontId="1" type="noConversion"/>
  </si>
  <si>
    <t>LIGHLY CREAMY D_ROSE</t>
    <phoneticPr fontId="1" type="noConversion"/>
  </si>
  <si>
    <t>SAD</t>
    <phoneticPr fontId="1" type="noConversion"/>
  </si>
  <si>
    <t>BABY ESPRESSO TORIC</t>
    <phoneticPr fontId="1" type="noConversion"/>
  </si>
  <si>
    <t>MIRE</t>
    <phoneticPr fontId="1" type="noConversion"/>
  </si>
  <si>
    <t>LIGHLY CREAMY D_GRAY</t>
    <phoneticPr fontId="1" type="noConversion"/>
  </si>
  <si>
    <t>HADES</t>
    <phoneticPr fontId="1" type="noConversion"/>
  </si>
  <si>
    <t>HAZY</t>
    <phoneticPr fontId="1" type="noConversion"/>
  </si>
  <si>
    <t>SMOG</t>
    <phoneticPr fontId="1" type="noConversion"/>
  </si>
  <si>
    <t>BABY ESPRESSO TORIC</t>
    <phoneticPr fontId="3" type="noConversion"/>
  </si>
  <si>
    <t>LIGHLY CREAMY D_GRAY</t>
    <phoneticPr fontId="1" type="noConversion"/>
  </si>
  <si>
    <t>MIRE</t>
    <phoneticPr fontId="1" type="noConversion"/>
  </si>
  <si>
    <t>HADES</t>
    <phoneticPr fontId="1" type="noConversion"/>
  </si>
  <si>
    <t>HAZY</t>
    <phoneticPr fontId="1" type="noConversion"/>
  </si>
  <si>
    <t>3호기</t>
    <phoneticPr fontId="1" type="noConversion"/>
  </si>
  <si>
    <t>4호기</t>
    <phoneticPr fontId="1" type="noConversion"/>
  </si>
  <si>
    <t>LIGHLY CREAMY D_CHOCO</t>
    <phoneticPr fontId="1" type="noConversion"/>
  </si>
  <si>
    <t>LIGHLY CREAMY D_BROWN</t>
    <phoneticPr fontId="1" type="noConversion"/>
  </si>
  <si>
    <t>BURROW</t>
    <phoneticPr fontId="1" type="noConversion"/>
  </si>
  <si>
    <t>GLADE</t>
    <phoneticPr fontId="1" type="noConversion"/>
  </si>
  <si>
    <t>HOLLOW</t>
    <phoneticPr fontId="1" type="noConversion"/>
  </si>
  <si>
    <t>BREVE</t>
    <phoneticPr fontId="1" type="noConversion"/>
  </si>
  <si>
    <t>BRIDLE</t>
    <phoneticPr fontId="1" type="noConversion"/>
  </si>
  <si>
    <t>RANCHER</t>
    <phoneticPr fontId="1" type="noConversion"/>
  </si>
  <si>
    <t>BURROW</t>
    <phoneticPr fontId="1" type="noConversion"/>
  </si>
  <si>
    <t>GLADE</t>
    <phoneticPr fontId="1" type="noConversion"/>
  </si>
  <si>
    <t>HOLLOW</t>
    <phoneticPr fontId="1" type="noConversion"/>
  </si>
  <si>
    <t>BRIDLE</t>
    <phoneticPr fontId="1" type="noConversion"/>
  </si>
  <si>
    <t>LIGHLY CREAMY D_CHOCO</t>
    <phoneticPr fontId="1" type="noConversion"/>
  </si>
  <si>
    <t>LIGHLY CREAMY D_BROWN</t>
    <phoneticPr fontId="1" type="noConversion"/>
  </si>
  <si>
    <t>MALPHITE</t>
    <phoneticPr fontId="1" type="noConversion"/>
  </si>
  <si>
    <t>KIWI</t>
    <phoneticPr fontId="1" type="noConversion"/>
  </si>
  <si>
    <t>KIWI</t>
    <phoneticPr fontId="1" type="noConversion"/>
  </si>
  <si>
    <t>7호기</t>
    <phoneticPr fontId="1" type="noConversion"/>
  </si>
  <si>
    <r>
      <t>4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</si>
  <si>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TWIG</t>
    <phoneticPr fontId="1" type="noConversion"/>
  </si>
  <si>
    <t>THICKET</t>
    <phoneticPr fontId="1" type="noConversion"/>
  </si>
  <si>
    <t>BRIAR</t>
    <phoneticPr fontId="1" type="noConversion"/>
  </si>
  <si>
    <t>TWIG</t>
    <phoneticPr fontId="1" type="noConversion"/>
  </si>
  <si>
    <t>THICKET</t>
    <phoneticPr fontId="1" type="noConversion"/>
  </si>
  <si>
    <t>BRIAR</t>
    <phoneticPr fontId="1" type="noConversion"/>
  </si>
  <si>
    <t>6호기</t>
    <phoneticPr fontId="1" type="noConversion"/>
  </si>
  <si>
    <t>THICKET</t>
    <phoneticPr fontId="1" type="noConversion"/>
  </si>
  <si>
    <t>SIREN BRONZE(액상)</t>
    <phoneticPr fontId="1" type="noConversion"/>
  </si>
  <si>
    <t>ONE&amp;ONLY PLUS GRAY(액상)</t>
    <phoneticPr fontId="1" type="noConversion"/>
  </si>
  <si>
    <t>BIG PLUS GRAY(액상)</t>
    <phoneticPr fontId="1" type="noConversion"/>
  </si>
  <si>
    <t>SIREN BRONZE(액상)</t>
    <phoneticPr fontId="1" type="noConversion"/>
  </si>
  <si>
    <t>NERELLE(액상)</t>
    <phoneticPr fontId="1" type="noConversion"/>
  </si>
  <si>
    <t>MUSE</t>
    <phoneticPr fontId="1" type="noConversion"/>
  </si>
  <si>
    <t>SPEED</t>
    <phoneticPr fontId="1" type="noConversion"/>
  </si>
  <si>
    <t>PARK</t>
    <phoneticPr fontId="1" type="noConversion"/>
  </si>
  <si>
    <t>NERELLE(액상)</t>
    <phoneticPr fontId="1" type="noConversion"/>
  </si>
  <si>
    <t>MUSE</t>
    <phoneticPr fontId="1" type="noConversion"/>
  </si>
  <si>
    <t>SPEED</t>
    <phoneticPr fontId="1" type="noConversion"/>
  </si>
  <si>
    <t>SILENT GRAY(액상)</t>
    <phoneticPr fontId="1" type="noConversion"/>
  </si>
  <si>
    <t>PITCHY</t>
    <phoneticPr fontId="1" type="noConversion"/>
  </si>
  <si>
    <t>PITCHY</t>
    <phoneticPr fontId="1" type="noConversion"/>
  </si>
  <si>
    <t>액상</t>
    <phoneticPr fontId="1" type="noConversion"/>
  </si>
  <si>
    <t>PITCHY</t>
    <phoneticPr fontId="1" type="noConversion"/>
  </si>
  <si>
    <t>PITCHY</t>
    <phoneticPr fontId="1" type="noConversion"/>
  </si>
  <si>
    <t>SILENT GRAY(액상)</t>
    <phoneticPr fontId="1" type="noConversion"/>
  </si>
  <si>
    <t>7호기</t>
    <phoneticPr fontId="1" type="noConversion"/>
  </si>
  <si>
    <t>BROWN BUNNY TORIC</t>
    <phoneticPr fontId="1" type="noConversion"/>
  </si>
  <si>
    <t>BROWN BUNNY TORIC</t>
    <phoneticPr fontId="1" type="noConversion"/>
  </si>
  <si>
    <t>SWARTHY</t>
    <phoneticPr fontId="1" type="noConversion"/>
  </si>
  <si>
    <t>BRANCH</t>
    <phoneticPr fontId="1" type="noConversion"/>
  </si>
  <si>
    <t>BRANCH</t>
    <phoneticPr fontId="1" type="noConversion"/>
  </si>
  <si>
    <t>6호기</t>
    <phoneticPr fontId="1" type="noConversion"/>
  </si>
  <si>
    <t>SWARTHY</t>
    <phoneticPr fontId="1" type="noConversion"/>
  </si>
  <si>
    <t>BRWNCH</t>
    <phoneticPr fontId="1" type="noConversion"/>
  </si>
  <si>
    <t>UNLIT</t>
    <phoneticPr fontId="1" type="noConversion"/>
  </si>
  <si>
    <t>BLEAK</t>
    <phoneticPr fontId="1" type="noConversion"/>
  </si>
  <si>
    <t>SOOTY</t>
    <phoneticPr fontId="1" type="noConversion"/>
  </si>
  <si>
    <t>BLEAK</t>
    <phoneticPr fontId="1" type="noConversion"/>
  </si>
  <si>
    <t>DOLLISH GRAY TORIC(액상)</t>
    <phoneticPr fontId="1" type="noConversion"/>
  </si>
  <si>
    <t>2호기</t>
    <phoneticPr fontId="1" type="noConversion"/>
  </si>
  <si>
    <t>COCO TRUFFLE</t>
    <phoneticPr fontId="1" type="noConversion"/>
  </si>
  <si>
    <t>COMET</t>
    <phoneticPr fontId="1" type="noConversion"/>
  </si>
  <si>
    <t>유무</t>
    <phoneticPr fontId="1" type="noConversion"/>
  </si>
  <si>
    <t xml:space="preserve"> </t>
    <phoneticPr fontId="1" type="noConversion"/>
  </si>
  <si>
    <t>2호기</t>
    <phoneticPr fontId="1" type="noConversion"/>
  </si>
  <si>
    <r>
      <t>6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</si>
  <si>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DOLLISH GRAY TORIC(액상)</t>
    <phoneticPr fontId="1" type="noConversion"/>
  </si>
  <si>
    <t>6호기</t>
    <phoneticPr fontId="1" type="noConversion"/>
  </si>
  <si>
    <t>4호기</t>
    <phoneticPr fontId="1" type="noConversion"/>
  </si>
  <si>
    <t>6호기</t>
    <phoneticPr fontId="1" type="noConversion"/>
  </si>
  <si>
    <t>6호기</t>
    <phoneticPr fontId="1" type="noConversion"/>
  </si>
  <si>
    <r>
      <t>6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</si>
  <si>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TWINKLE BROWN(M)</t>
    <phoneticPr fontId="1" type="noConversion"/>
  </si>
  <si>
    <t>FLUORITE</t>
    <phoneticPr fontId="1" type="noConversion"/>
  </si>
  <si>
    <t>SWARTHY</t>
    <phoneticPr fontId="1" type="noConversion"/>
  </si>
  <si>
    <t>SALGU</t>
    <phoneticPr fontId="1" type="noConversion"/>
  </si>
  <si>
    <r>
      <t>6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</si>
  <si>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KAKAO</t>
    <phoneticPr fontId="1" type="noConversion"/>
  </si>
  <si>
    <t>4호기</t>
    <phoneticPr fontId="1" type="noConversion"/>
  </si>
  <si>
    <t>2호기</t>
    <phoneticPr fontId="1" type="noConversion"/>
  </si>
  <si>
    <t>4호기</t>
    <phoneticPr fontId="1" type="noConversion"/>
  </si>
  <si>
    <t>ZERO</t>
    <phoneticPr fontId="1" type="noConversion"/>
  </si>
  <si>
    <t>2호기</t>
    <phoneticPr fontId="1" type="noConversion"/>
  </si>
  <si>
    <t>NEXUS</t>
    <phoneticPr fontId="1" type="noConversion"/>
  </si>
  <si>
    <t>HEMP</t>
    <phoneticPr fontId="1" type="noConversion"/>
  </si>
  <si>
    <t>6호기</t>
    <phoneticPr fontId="1" type="noConversion"/>
  </si>
  <si>
    <t>NOVA</t>
    <phoneticPr fontId="1" type="noConversion"/>
  </si>
  <si>
    <t>7호기</t>
    <phoneticPr fontId="1" type="noConversion"/>
  </si>
  <si>
    <t>BLUSH</t>
    <phoneticPr fontId="1" type="noConversion"/>
  </si>
  <si>
    <t>2호기</t>
    <phoneticPr fontId="1" type="noConversion"/>
  </si>
  <si>
    <t>MONACO</t>
    <phoneticPr fontId="1" type="noConversion"/>
  </si>
  <si>
    <t>MARSEILLE</t>
    <phoneticPr fontId="1" type="noConversion"/>
  </si>
  <si>
    <t>LILLE</t>
    <phoneticPr fontId="1" type="noConversion"/>
  </si>
  <si>
    <t>2호기</t>
    <phoneticPr fontId="1" type="noConversion"/>
  </si>
  <si>
    <t>7호기</t>
    <phoneticPr fontId="1" type="noConversion"/>
  </si>
  <si>
    <t>COFFEE JELLY TORIC(액상)</t>
    <phoneticPr fontId="1" type="noConversion"/>
  </si>
  <si>
    <t>ABACUS</t>
    <phoneticPr fontId="1" type="noConversion"/>
  </si>
  <si>
    <t>ACTIVE</t>
    <phoneticPr fontId="1" type="noConversion"/>
  </si>
  <si>
    <t>ADAPT</t>
    <phoneticPr fontId="1" type="noConversion"/>
  </si>
  <si>
    <t>COFFEE JELLY TORIC(액상)</t>
    <phoneticPr fontId="1" type="noConversion"/>
  </si>
  <si>
    <t>ABACUS</t>
    <phoneticPr fontId="1" type="noConversion"/>
  </si>
  <si>
    <t>ACTIVE</t>
    <phoneticPr fontId="1" type="noConversion"/>
  </si>
  <si>
    <t>2호기</t>
    <phoneticPr fontId="1" type="noConversion"/>
  </si>
  <si>
    <t>STEALTH</t>
    <phoneticPr fontId="1" type="noConversion"/>
  </si>
  <si>
    <t>3호기</t>
    <phoneticPr fontId="1" type="noConversion"/>
  </si>
  <si>
    <t>CLOUD</t>
    <phoneticPr fontId="1" type="noConversion"/>
  </si>
  <si>
    <t>PECAN</t>
    <phoneticPr fontId="1" type="noConversion"/>
  </si>
  <si>
    <t>7호기</t>
    <phoneticPr fontId="1" type="noConversion"/>
  </si>
  <si>
    <t>SATURN</t>
    <phoneticPr fontId="1" type="noConversion"/>
  </si>
  <si>
    <t>DISNEY</t>
    <phoneticPr fontId="1" type="noConversion"/>
  </si>
  <si>
    <t>MOVING</t>
    <phoneticPr fontId="1" type="noConversion"/>
  </si>
  <si>
    <t>MIMOSA</t>
    <phoneticPr fontId="1" type="noConversion"/>
  </si>
  <si>
    <t>IRIS</t>
    <phoneticPr fontId="1" type="noConversion"/>
  </si>
  <si>
    <t>GRAMPUS</t>
    <phoneticPr fontId="1" type="noConversion"/>
  </si>
  <si>
    <t>MINKE</t>
    <phoneticPr fontId="1" type="noConversion"/>
  </si>
  <si>
    <t>SPERM</t>
    <phoneticPr fontId="1" type="noConversion"/>
  </si>
  <si>
    <t>3호기</t>
    <phoneticPr fontId="1" type="noConversion"/>
  </si>
  <si>
    <t>6호기</t>
    <phoneticPr fontId="1" type="noConversion"/>
  </si>
  <si>
    <t>TOFFEE</t>
    <phoneticPr fontId="1" type="noConversion"/>
  </si>
  <si>
    <t>EXCITED</t>
    <phoneticPr fontId="1" type="noConversion"/>
  </si>
  <si>
    <t>7호기</t>
    <phoneticPr fontId="1" type="noConversion"/>
  </si>
  <si>
    <t>먼쓸리</t>
    <phoneticPr fontId="1" type="noConversion"/>
  </si>
  <si>
    <t>WATERMLON</t>
  </si>
  <si>
    <t>ALONSO</t>
    <phoneticPr fontId="1" type="noConversion"/>
  </si>
  <si>
    <t>Astra Estelle Gray</t>
    <phoneticPr fontId="1" type="noConversion"/>
  </si>
  <si>
    <t>Astra Glitter</t>
    <phoneticPr fontId="1" type="noConversion"/>
  </si>
  <si>
    <t>MICE</t>
    <phoneticPr fontId="1" type="noConversion"/>
  </si>
  <si>
    <t>MICE</t>
    <phoneticPr fontId="1" type="noConversion"/>
  </si>
  <si>
    <t>WATERMELON</t>
    <phoneticPr fontId="1" type="noConversion"/>
  </si>
  <si>
    <t>WATERMELON</t>
    <phoneticPr fontId="1" type="noConversion"/>
  </si>
  <si>
    <t>YUZU</t>
    <phoneticPr fontId="1" type="noConversion"/>
  </si>
  <si>
    <t>YUZU</t>
    <phoneticPr fontId="1" type="noConversion"/>
  </si>
  <si>
    <t>YUZU</t>
    <phoneticPr fontId="1" type="noConversion"/>
  </si>
  <si>
    <t>YUZU</t>
    <phoneticPr fontId="1" type="noConversion"/>
  </si>
  <si>
    <t xml:space="preserve"> </t>
    <phoneticPr fontId="1" type="noConversion"/>
  </si>
  <si>
    <t>EAGER</t>
    <phoneticPr fontId="1" type="noConversion"/>
  </si>
  <si>
    <t>FOCUS</t>
    <phoneticPr fontId="1" type="noConversion"/>
  </si>
  <si>
    <t>ISLAND</t>
    <phoneticPr fontId="1" type="noConversion"/>
  </si>
  <si>
    <t>CARGO</t>
    <phoneticPr fontId="1" type="noConversion"/>
  </si>
  <si>
    <t>EAGER</t>
    <phoneticPr fontId="1" type="noConversion"/>
  </si>
  <si>
    <t>FOCUS</t>
    <phoneticPr fontId="1" type="noConversion"/>
  </si>
  <si>
    <t>GRAY BUNNY(액상)</t>
    <phoneticPr fontId="1" type="noConversion"/>
  </si>
  <si>
    <t>CHERISH BROWN(액상)</t>
    <phoneticPr fontId="1" type="noConversion"/>
  </si>
  <si>
    <t>GRAY BUNNY(액상)</t>
    <phoneticPr fontId="1" type="noConversion"/>
  </si>
  <si>
    <t>CHERISH BROWN(액상)</t>
    <phoneticPr fontId="1" type="noConversion"/>
  </si>
  <si>
    <t>SOUL</t>
    <phoneticPr fontId="1" type="noConversion"/>
  </si>
  <si>
    <t>ELBOW</t>
    <phoneticPr fontId="1" type="noConversion"/>
  </si>
  <si>
    <t>FORGE</t>
    <phoneticPr fontId="1" type="noConversion"/>
  </si>
  <si>
    <t>GRAY BUNNY M(액상)</t>
    <phoneticPr fontId="1" type="noConversion"/>
  </si>
  <si>
    <t>ELBOW</t>
    <phoneticPr fontId="1" type="noConversion"/>
  </si>
  <si>
    <t>FORGE</t>
    <phoneticPr fontId="1" type="noConversion"/>
  </si>
  <si>
    <t>ELBOW</t>
    <phoneticPr fontId="1" type="noConversion"/>
  </si>
  <si>
    <t>GRAY BUNNY M(액상)</t>
    <phoneticPr fontId="1" type="noConversion"/>
  </si>
  <si>
    <r>
      <t>7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</si>
  <si>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PEACH</t>
    <phoneticPr fontId="1" type="noConversion"/>
  </si>
  <si>
    <t>PEACH</t>
    <phoneticPr fontId="1" type="noConversion"/>
  </si>
  <si>
    <t>Hazel Beige</t>
    <phoneticPr fontId="1" type="noConversion"/>
  </si>
  <si>
    <t>ALEX</t>
    <phoneticPr fontId="1" type="noConversion"/>
  </si>
  <si>
    <t>ASWAD</t>
    <phoneticPr fontId="1" type="noConversion"/>
  </si>
  <si>
    <t>ASWAD</t>
    <phoneticPr fontId="1" type="noConversion"/>
  </si>
  <si>
    <t>PARDO</t>
    <phoneticPr fontId="1" type="noConversion"/>
  </si>
  <si>
    <t>PARDO</t>
    <phoneticPr fontId="1" type="noConversion"/>
  </si>
  <si>
    <t>PARDO</t>
    <phoneticPr fontId="1" type="noConversion"/>
  </si>
  <si>
    <t>CHERISH BROWN M(액상)</t>
    <phoneticPr fontId="1" type="noConversion"/>
  </si>
  <si>
    <t>JACKET</t>
    <phoneticPr fontId="1" type="noConversion"/>
  </si>
  <si>
    <t>CHORUS</t>
    <phoneticPr fontId="1" type="noConversion"/>
  </si>
  <si>
    <t>CHERISH BROWN M(액상)</t>
    <phoneticPr fontId="1" type="noConversion"/>
  </si>
  <si>
    <t>JACKET</t>
    <phoneticPr fontId="1" type="noConversion"/>
  </si>
  <si>
    <t>NABULA BLUE</t>
    <phoneticPr fontId="1" type="noConversion"/>
  </si>
  <si>
    <t>PULE SHABON(액상)</t>
    <phoneticPr fontId="1" type="noConversion"/>
  </si>
  <si>
    <t>AGATE</t>
    <phoneticPr fontId="1" type="noConversion"/>
  </si>
  <si>
    <t>CIPHER</t>
    <phoneticPr fontId="1" type="noConversion"/>
  </si>
  <si>
    <t>ENEGRY</t>
    <phoneticPr fontId="1" type="noConversion"/>
  </si>
  <si>
    <t>CHOCO MIST(액상)</t>
    <phoneticPr fontId="1" type="noConversion"/>
  </si>
  <si>
    <t>FROST</t>
    <phoneticPr fontId="1" type="noConversion"/>
  </si>
  <si>
    <t>KERNEL</t>
    <phoneticPr fontId="1" type="noConversion"/>
  </si>
  <si>
    <t>CHOCO MIST(액상)</t>
    <phoneticPr fontId="1" type="noConversion"/>
  </si>
  <si>
    <t>PULE SHABON(액상)</t>
    <phoneticPr fontId="1" type="noConversion"/>
  </si>
  <si>
    <t>*</t>
    <phoneticPr fontId="1" type="noConversion"/>
  </si>
  <si>
    <t>MELTY TIME(액상)</t>
    <phoneticPr fontId="1" type="noConversion"/>
  </si>
  <si>
    <t>EMBLEM</t>
    <phoneticPr fontId="1" type="noConversion"/>
  </si>
  <si>
    <t>FRACTION</t>
    <phoneticPr fontId="1" type="noConversion"/>
  </si>
  <si>
    <t>JUNGLE</t>
    <phoneticPr fontId="1" type="noConversion"/>
  </si>
  <si>
    <t>MELTY TIME(액상)</t>
    <phoneticPr fontId="1" type="noConversion"/>
  </si>
  <si>
    <t>CHORUS</t>
    <phoneticPr fontId="1" type="noConversion"/>
  </si>
  <si>
    <t>AGATE</t>
    <phoneticPr fontId="1" type="noConversion"/>
  </si>
  <si>
    <t>CIPHER</t>
    <phoneticPr fontId="1" type="noConversion"/>
  </si>
  <si>
    <t>ENEGRY</t>
    <phoneticPr fontId="1" type="noConversion"/>
  </si>
  <si>
    <t>FROST</t>
    <phoneticPr fontId="1" type="noConversion"/>
  </si>
  <si>
    <t>KERNEL</t>
    <phoneticPr fontId="1" type="noConversion"/>
  </si>
  <si>
    <t>EMBLEM</t>
    <phoneticPr fontId="1" type="noConversion"/>
  </si>
  <si>
    <t>FRACTION</t>
    <phoneticPr fontId="1" type="noConversion"/>
  </si>
  <si>
    <t>ALLURE HAZEL</t>
    <phoneticPr fontId="3" type="noConversion"/>
  </si>
  <si>
    <t>SIYAH</t>
    <phoneticPr fontId="1" type="noConversion"/>
  </si>
  <si>
    <t>ALLURE HAZEL</t>
    <phoneticPr fontId="3" type="noConversion"/>
  </si>
  <si>
    <t>MARBLE</t>
    <phoneticPr fontId="1" type="noConversion"/>
  </si>
  <si>
    <t>DANDELION</t>
    <phoneticPr fontId="1" type="noConversion"/>
  </si>
  <si>
    <t>CHAI CAFÉ(액상)</t>
    <phoneticPr fontId="1" type="noConversion"/>
  </si>
  <si>
    <t>ALIBI</t>
    <phoneticPr fontId="1" type="noConversion"/>
  </si>
  <si>
    <t>CLARITY</t>
    <phoneticPr fontId="1" type="noConversion"/>
  </si>
  <si>
    <t>ALIBI</t>
    <phoneticPr fontId="1" type="noConversion"/>
  </si>
  <si>
    <t>CHAI CAFÉ(액상)</t>
    <phoneticPr fontId="1" type="noConversion"/>
  </si>
  <si>
    <t>ACAJOU</t>
    <phoneticPr fontId="1" type="noConversion"/>
  </si>
  <si>
    <t>MATCHA</t>
    <phoneticPr fontId="1" type="noConversion"/>
  </si>
  <si>
    <t>MATCHA</t>
    <phoneticPr fontId="1" type="noConversion"/>
  </si>
  <si>
    <t>MATCHA</t>
    <phoneticPr fontId="1" type="noConversion"/>
  </si>
  <si>
    <t>.</t>
    <phoneticPr fontId="1" type="noConversion"/>
  </si>
  <si>
    <t>CHAI CAFÉ M(액상)</t>
    <phoneticPr fontId="1" type="noConversion"/>
  </si>
  <si>
    <t>ENIGMA</t>
    <phoneticPr fontId="1" type="noConversion"/>
  </si>
  <si>
    <t>FUTURE</t>
    <phoneticPr fontId="1" type="noConversion"/>
  </si>
  <si>
    <t>BROWN BUNNY(액상)</t>
    <phoneticPr fontId="1" type="noConversion"/>
  </si>
  <si>
    <t>KINETIC</t>
    <phoneticPr fontId="1" type="noConversion"/>
  </si>
  <si>
    <t>AMBLE</t>
    <phoneticPr fontId="1" type="noConversion"/>
  </si>
  <si>
    <t>ENIGMA</t>
    <phoneticPr fontId="1" type="noConversion"/>
  </si>
  <si>
    <t>BROWN BUNNY(액상)</t>
    <phoneticPr fontId="1" type="noConversion"/>
  </si>
  <si>
    <t>PINK BOMB(액상)</t>
    <phoneticPr fontId="1" type="noConversion"/>
  </si>
  <si>
    <t>EPOCH</t>
    <phoneticPr fontId="1" type="noConversion"/>
  </si>
  <si>
    <t>GAMBIT</t>
    <phoneticPr fontId="1" type="noConversion"/>
  </si>
  <si>
    <t>COFFEE JELLY(액상)</t>
    <phoneticPr fontId="1" type="noConversion"/>
  </si>
  <si>
    <t>CLUTCH</t>
    <phoneticPr fontId="1" type="noConversion"/>
  </si>
  <si>
    <t>ENTITY</t>
    <phoneticPr fontId="1" type="noConversion"/>
  </si>
  <si>
    <t>GADGET</t>
    <phoneticPr fontId="1" type="noConversion"/>
  </si>
  <si>
    <t>SAKURA SMORE(액상)</t>
    <phoneticPr fontId="1" type="noConversion"/>
  </si>
  <si>
    <t>LADDER</t>
    <phoneticPr fontId="1" type="noConversion"/>
  </si>
  <si>
    <t>ARCHER</t>
    <phoneticPr fontId="1" type="noConversion"/>
  </si>
  <si>
    <t>COMBO</t>
    <phoneticPr fontId="1" type="noConversion"/>
  </si>
  <si>
    <t>PINK BOMB(액상)</t>
    <phoneticPr fontId="1" type="noConversion"/>
  </si>
  <si>
    <t>COFEE JELLY(액상)</t>
    <phoneticPr fontId="1" type="noConversion"/>
  </si>
  <si>
    <t>SAKURA SMORE(액상)</t>
    <phoneticPr fontId="1" type="noConversion"/>
  </si>
  <si>
    <t>AMBLE</t>
    <phoneticPr fontId="1" type="noConversion"/>
  </si>
  <si>
    <t>EPOCH</t>
    <phoneticPr fontId="1" type="noConversion"/>
  </si>
  <si>
    <t>GAMBIT</t>
    <phoneticPr fontId="1" type="noConversion"/>
  </si>
  <si>
    <t>ENTITY</t>
    <phoneticPr fontId="1" type="noConversion"/>
  </si>
  <si>
    <t>GADGET</t>
    <phoneticPr fontId="1" type="noConversion"/>
  </si>
  <si>
    <t>LADDER</t>
    <phoneticPr fontId="1" type="noConversion"/>
  </si>
  <si>
    <t>ARCHER</t>
    <phoneticPr fontId="1" type="noConversion"/>
  </si>
  <si>
    <t>TWINKLE BROWN(액상)</t>
    <phoneticPr fontId="1" type="noConversion"/>
  </si>
  <si>
    <t>TWINKLE BROWN(액상)</t>
    <phoneticPr fontId="1" type="noConversion"/>
  </si>
  <si>
    <t>(H)DARIUS</t>
    <phoneticPr fontId="1" type="noConversion"/>
  </si>
  <si>
    <t>(H)KLED</t>
    <phoneticPr fontId="1" type="noConversion"/>
  </si>
  <si>
    <t>(H)RENEKTON</t>
    <phoneticPr fontId="1" type="noConversion"/>
  </si>
  <si>
    <t>VELMURE</t>
    <phoneticPr fontId="1" type="noConversion"/>
  </si>
  <si>
    <t>VELMURE</t>
    <phoneticPr fontId="1" type="noConversion"/>
  </si>
  <si>
    <t>VELMURE</t>
    <phoneticPr fontId="1" type="noConversion"/>
  </si>
  <si>
    <t>CHOCO MIST M(액상)</t>
    <phoneticPr fontId="1" type="noConversion"/>
  </si>
  <si>
    <t>CHOCO MIST M(액상)</t>
    <phoneticPr fontId="1" type="noConversion"/>
  </si>
  <si>
    <t>LUMEN</t>
    <phoneticPr fontId="1" type="noConversion"/>
  </si>
  <si>
    <t>ATLAS</t>
    <phoneticPr fontId="1" type="noConversion"/>
  </si>
  <si>
    <t>CHOCO MIST M(액상)</t>
    <phoneticPr fontId="1" type="noConversion"/>
  </si>
  <si>
    <t>LUMEN</t>
    <phoneticPr fontId="1" type="noConversion"/>
  </si>
  <si>
    <t>LEESIN</t>
    <phoneticPr fontId="1" type="noConversion"/>
  </si>
  <si>
    <t>(H)DARIUS</t>
    <phoneticPr fontId="1" type="noConversion"/>
  </si>
  <si>
    <t>(H)KLED</t>
    <phoneticPr fontId="1" type="noConversion"/>
  </si>
  <si>
    <t>(H)RENEKTON</t>
    <phoneticPr fontId="1" type="noConversion"/>
  </si>
  <si>
    <t>BABY ESPRESSO M</t>
    <phoneticPr fontId="1" type="noConversion"/>
  </si>
  <si>
    <t>ESPRESSO</t>
    <phoneticPr fontId="1" type="noConversion"/>
  </si>
  <si>
    <t>6호기</t>
    <phoneticPr fontId="1" type="noConversion"/>
  </si>
  <si>
    <t>4호기</t>
    <phoneticPr fontId="1" type="noConversion"/>
  </si>
  <si>
    <t>FIERY</t>
    <phoneticPr fontId="1" type="noConversion"/>
  </si>
  <si>
    <t>AFFOGATO(액상)</t>
    <phoneticPr fontId="1" type="noConversion"/>
  </si>
  <si>
    <t>CONVEX</t>
    <phoneticPr fontId="1" type="noConversion"/>
  </si>
  <si>
    <t>ESCAPE</t>
    <phoneticPr fontId="1" type="noConversion"/>
  </si>
  <si>
    <t>YOUSON_BROWN TORIC(액상)</t>
    <phoneticPr fontId="1" type="noConversion"/>
  </si>
  <si>
    <t>LIQUID</t>
    <phoneticPr fontId="1" type="noConversion"/>
  </si>
  <si>
    <t>AUDIT</t>
    <phoneticPr fontId="1" type="noConversion"/>
  </si>
  <si>
    <t>CRADLE</t>
    <phoneticPr fontId="1" type="noConversion"/>
  </si>
  <si>
    <t>AFFOGATO(액상)</t>
    <phoneticPr fontId="1" type="noConversion"/>
  </si>
  <si>
    <t>MEADOW</t>
    <phoneticPr fontId="1" type="noConversion"/>
  </si>
  <si>
    <t>대형2호기</t>
    <phoneticPr fontId="1" type="noConversion"/>
  </si>
  <si>
    <t>ETHIC</t>
    <phoneticPr fontId="1" type="noConversion"/>
  </si>
  <si>
    <t>GENTLE</t>
    <phoneticPr fontId="1" type="noConversion"/>
  </si>
  <si>
    <t>GENTLE</t>
    <phoneticPr fontId="1" type="noConversion"/>
  </si>
  <si>
    <t>YOUSON_BLACK TORIC(액상)</t>
    <phoneticPr fontId="1" type="noConversion"/>
  </si>
  <si>
    <t>CASSIS</t>
    <phoneticPr fontId="1" type="noConversion"/>
  </si>
  <si>
    <t>DARK PEONY(M)</t>
    <phoneticPr fontId="1" type="noConversion"/>
  </si>
  <si>
    <t>YOUS_BLACK TORIC(액상)</t>
    <phoneticPr fontId="1" type="noConversion"/>
  </si>
  <si>
    <t>YOUS_BLACK TORIC(액상)</t>
    <phoneticPr fontId="1" type="noConversion"/>
  </si>
  <si>
    <t>LIQUID</t>
    <phoneticPr fontId="1" type="noConversion"/>
  </si>
  <si>
    <t>AUDIT</t>
    <phoneticPr fontId="1" type="noConversion"/>
  </si>
  <si>
    <t>CRADLE</t>
    <phoneticPr fontId="1" type="noConversion"/>
  </si>
  <si>
    <t>JAPANESE</t>
    <phoneticPr fontId="1" type="noConversion"/>
  </si>
  <si>
    <t>POMME</t>
    <phoneticPr fontId="1" type="noConversion"/>
  </si>
  <si>
    <t>JAPANESE</t>
    <phoneticPr fontId="1" type="noConversion"/>
  </si>
  <si>
    <t>POMME</t>
    <phoneticPr fontId="1" type="noConversion"/>
  </si>
  <si>
    <t>POMME</t>
    <phoneticPr fontId="1" type="noConversion"/>
  </si>
  <si>
    <t>DARK PEONY(액상)</t>
    <phoneticPr fontId="1" type="noConversion"/>
  </si>
  <si>
    <t>GLANCE</t>
    <phoneticPr fontId="1" type="noConversion"/>
  </si>
  <si>
    <t>MAGNET</t>
    <phoneticPr fontId="1" type="noConversion"/>
  </si>
  <si>
    <t>AZURE</t>
    <phoneticPr fontId="1" type="noConversion"/>
  </si>
  <si>
    <t>MAGNET</t>
    <phoneticPr fontId="1" type="noConversion"/>
  </si>
  <si>
    <t>AZURE</t>
    <phoneticPr fontId="1" type="noConversion"/>
  </si>
  <si>
    <t>MAGNET</t>
    <phoneticPr fontId="1" type="noConversion"/>
  </si>
  <si>
    <t>AZURE</t>
    <phoneticPr fontId="1" type="noConversion"/>
  </si>
  <si>
    <t>DARK PEONY(액상)</t>
    <phoneticPr fontId="1" type="noConversion"/>
  </si>
  <si>
    <t>ACID HAZEL</t>
    <phoneticPr fontId="3" type="noConversion"/>
  </si>
  <si>
    <t>JEWEL GOLD</t>
    <phoneticPr fontId="3" type="noConversion"/>
  </si>
  <si>
    <t>CROP</t>
    <phoneticPr fontId="1" type="noConversion"/>
  </si>
  <si>
    <t>CROP</t>
    <phoneticPr fontId="1" type="noConversion"/>
  </si>
  <si>
    <t>BRUNETTE</t>
    <phoneticPr fontId="1" type="noConversion"/>
  </si>
  <si>
    <t>DARK PEONY(액상)</t>
  </si>
  <si>
    <t>LUMINOUS</t>
    <phoneticPr fontId="1" type="noConversion"/>
  </si>
  <si>
    <t>LUMINOUS</t>
    <phoneticPr fontId="1" type="noConversion"/>
  </si>
  <si>
    <t>LUMINOUS</t>
    <phoneticPr fontId="1" type="noConversion"/>
  </si>
  <si>
    <t>DARK PEONY(액상)</t>
    <phoneticPr fontId="1" type="noConversion"/>
  </si>
  <si>
    <t>COFFEE JELLY(액상)</t>
    <phoneticPr fontId="1" type="noConversion"/>
  </si>
  <si>
    <t>MINI COFFEE JELLY(액상)</t>
    <phoneticPr fontId="1" type="noConversion"/>
  </si>
  <si>
    <t>CYCLE</t>
    <phoneticPr fontId="1" type="noConversion"/>
  </si>
  <si>
    <t>EVOLVE</t>
    <phoneticPr fontId="1" type="noConversion"/>
  </si>
  <si>
    <t>GLITCH</t>
    <phoneticPr fontId="1" type="noConversion"/>
  </si>
  <si>
    <t>MINI COFFEE JELLY(액상)</t>
    <phoneticPr fontId="1" type="noConversion"/>
  </si>
  <si>
    <t>CYCLE</t>
    <phoneticPr fontId="1" type="noConversion"/>
  </si>
  <si>
    <t>EVOLVE</t>
    <phoneticPr fontId="1" type="noConversion"/>
  </si>
  <si>
    <t>DAZZLE BEIGE(액상)</t>
    <phoneticPr fontId="1" type="noConversion"/>
  </si>
  <si>
    <t>MATRIX</t>
    <phoneticPr fontId="1" type="noConversion"/>
  </si>
  <si>
    <t>DASHED</t>
    <phoneticPr fontId="1" type="noConversion"/>
  </si>
  <si>
    <t>DAZZLE BEIGE(액상)</t>
    <phoneticPr fontId="1" type="noConversion"/>
  </si>
  <si>
    <t>BABY ESPRESSO</t>
    <phoneticPr fontId="1" type="noConversion"/>
  </si>
  <si>
    <t>CHAMPAGNE PARTY(액상)</t>
    <phoneticPr fontId="1" type="noConversion"/>
  </si>
  <si>
    <t>BISHOP</t>
    <phoneticPr fontId="1" type="noConversion"/>
  </si>
  <si>
    <t>QUASAR</t>
    <phoneticPr fontId="1" type="noConversion"/>
  </si>
  <si>
    <t>PIVOT</t>
    <phoneticPr fontId="1" type="noConversion"/>
  </si>
  <si>
    <t>CHAMPAGNE PARTY(액상)</t>
    <phoneticPr fontId="1" type="noConversion"/>
  </si>
  <si>
    <t>BISHOP</t>
    <phoneticPr fontId="1" type="noConversion"/>
  </si>
  <si>
    <t>QUASAR</t>
    <phoneticPr fontId="1" type="noConversion"/>
  </si>
  <si>
    <t>BAZEL</t>
    <phoneticPr fontId="1" type="noConversion"/>
  </si>
  <si>
    <t>E</t>
    <phoneticPr fontId="1" type="noConversion"/>
  </si>
  <si>
    <t>BAZEL</t>
    <phoneticPr fontId="1" type="noConversion"/>
  </si>
  <si>
    <t>CLUTCH</t>
    <phoneticPr fontId="1" type="noConversion"/>
  </si>
  <si>
    <t>MUSK</t>
    <phoneticPr fontId="1" type="noConversion"/>
  </si>
  <si>
    <t>MUSK</t>
    <phoneticPr fontId="1" type="noConversion"/>
  </si>
  <si>
    <t>MUSK</t>
    <phoneticPr fontId="1" type="noConversion"/>
  </si>
  <si>
    <r>
      <rPr>
        <sz val="11"/>
        <color rgb="FF000000"/>
        <rFont val="돋움"/>
        <family val="3"/>
        <charset val="129"/>
      </rPr>
      <t>대형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호기</t>
    </r>
    <phoneticPr fontId="1" type="noConversion"/>
  </si>
  <si>
    <t>MUSK</t>
    <phoneticPr fontId="1" type="noConversion"/>
  </si>
  <si>
    <t>SAKURA SMORE(액상)</t>
    <phoneticPr fontId="1" type="noConversion"/>
  </si>
  <si>
    <t>TUNA</t>
    <phoneticPr fontId="1" type="noConversion"/>
  </si>
  <si>
    <t>4호기</t>
    <phoneticPr fontId="1" type="noConversion"/>
  </si>
  <si>
    <t>CRYSTAL PARTY(액상)</t>
    <phoneticPr fontId="1" type="noConversion"/>
  </si>
  <si>
    <t>EXODUS</t>
    <phoneticPr fontId="1" type="noConversion"/>
  </si>
  <si>
    <t>GLOBAL</t>
    <phoneticPr fontId="1" type="noConversion"/>
  </si>
  <si>
    <t>METHOD</t>
    <phoneticPr fontId="1" type="noConversion"/>
  </si>
  <si>
    <t>EXODUS</t>
    <phoneticPr fontId="1" type="noConversion"/>
  </si>
  <si>
    <t>GLOBAL</t>
    <phoneticPr fontId="1" type="noConversion"/>
  </si>
  <si>
    <t>METHOD</t>
    <phoneticPr fontId="1" type="noConversion"/>
  </si>
  <si>
    <t>CRYSTAL PARTY(액상)</t>
    <phoneticPr fontId="1" type="noConversion"/>
  </si>
  <si>
    <t>ONYX</t>
    <phoneticPr fontId="1" type="noConversion"/>
  </si>
  <si>
    <t>SPIRAL</t>
    <phoneticPr fontId="1" type="noConversion"/>
  </si>
  <si>
    <t>SPIRAL</t>
    <phoneticPr fontId="1" type="noConversion"/>
  </si>
  <si>
    <t>SPIRAL</t>
    <phoneticPr fontId="1" type="noConversion"/>
  </si>
  <si>
    <t>BELUGA</t>
    <phoneticPr fontId="1" type="noConversion"/>
  </si>
  <si>
    <t>AMBER MOON</t>
    <phoneticPr fontId="1" type="noConversion"/>
  </si>
  <si>
    <t>HAPPY</t>
    <phoneticPr fontId="1" type="noConversion"/>
  </si>
  <si>
    <t>CAVIAR</t>
    <phoneticPr fontId="1" type="noConversion"/>
  </si>
  <si>
    <t>URANUS</t>
    <phoneticPr fontId="1" type="noConversion"/>
  </si>
  <si>
    <t>PAUL</t>
    <phoneticPr fontId="1" type="noConversion"/>
  </si>
  <si>
    <t>DONKEY</t>
    <phoneticPr fontId="1" type="noConversion"/>
  </si>
  <si>
    <t>DONKEY</t>
    <phoneticPr fontId="1" type="noConversion"/>
  </si>
  <si>
    <t>DONKEY</t>
    <phoneticPr fontId="1" type="noConversion"/>
  </si>
  <si>
    <t>PMx : PIRATE, DARK</t>
    <phoneticPr fontId="1" type="noConversion"/>
  </si>
  <si>
    <t>KHAKI</t>
    <phoneticPr fontId="1" type="noConversion"/>
  </si>
  <si>
    <t>SUZY G</t>
    <phoneticPr fontId="1" type="noConversion"/>
  </si>
  <si>
    <t>SUZY G</t>
    <phoneticPr fontId="1" type="noConversion"/>
  </si>
  <si>
    <t>5/11</t>
    <phoneticPr fontId="1" type="noConversion"/>
  </si>
  <si>
    <t>5/12</t>
  </si>
  <si>
    <t>5/13</t>
  </si>
  <si>
    <t>5/14</t>
  </si>
  <si>
    <t>5/15</t>
  </si>
  <si>
    <t>5/16</t>
  </si>
  <si>
    <t>5/17</t>
  </si>
  <si>
    <t>5/18</t>
  </si>
  <si>
    <t xml:space="preserve"> </t>
    <phoneticPr fontId="1" type="noConversion"/>
  </si>
  <si>
    <t>@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</si>
</sst>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_ "/>
    <numFmt numFmtId="178" formatCode="#,##0_ ;[Red]\-#,##0\ "/>
    <numFmt numFmtId="179" formatCode="0_);[Red]\(0\)"/>
    <numFmt numFmtId="180" formatCode="0_ "/>
  </numFmts>
  <fonts count="4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20"/>
      <color theme="0"/>
      <name val="HY견고딕"/>
      <family val="1"/>
      <charset val="129"/>
    </font>
    <font>
      <sz val="11"/>
      <color theme="1"/>
      <name val="맑은 고딕"/>
      <family val="2"/>
      <charset val="129"/>
    </font>
    <font>
      <sz val="9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9"/>
      <color theme="1"/>
      <name val="맑은 고딕"/>
      <family val="2"/>
      <scheme val="minor"/>
    </font>
    <font>
      <sz val="8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u/>
      <sz val="11"/>
      <color theme="1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1"/>
      <color rgb="FF000000"/>
      <name val="Calibri"/>
      <family val="2"/>
    </font>
    <font>
      <sz val="9"/>
      <color rgb="FF000000"/>
      <name val="굴림"/>
      <family val="3"/>
      <charset val="129"/>
    </font>
    <font>
      <sz val="9"/>
      <color rgb="FF000000"/>
      <name val="Tahoma"/>
      <family val="2"/>
    </font>
    <font>
      <sz val="11"/>
      <color rgb="FF000000"/>
      <name val="돋움"/>
      <family val="3"/>
      <charset val="129"/>
    </font>
    <font>
      <b/>
      <sz val="11"/>
      <color rgb="FF000000"/>
      <name val="Calibri"/>
      <family val="2"/>
    </font>
    <font>
      <b/>
      <sz val="11"/>
      <color rgb="FFFF0000"/>
      <name val="맑은 고딕"/>
      <family val="3"/>
      <charset val="129"/>
      <scheme val="minor"/>
    </font>
    <font>
      <sz val="11"/>
      <color rgb="FF00B050"/>
      <name val="맑은 고딕"/>
      <family val="2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Calibri"/>
      <family val="2"/>
    </font>
    <font>
      <sz val="8"/>
      <color rgb="FF000000"/>
      <name val="돋움"/>
      <family val="3"/>
      <charset val="129"/>
    </font>
    <font>
      <i/>
      <sz val="11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/>
      </patternFill>
    </fill>
    <fill>
      <patternFill patternType="solid">
        <fgColor theme="3" tint="0.79998168889431442"/>
        <bgColor theme="4" tint="0.79998168889431442"/>
      </patternFill>
    </fill>
    <fill>
      <patternFill patternType="solid">
        <fgColor theme="3" tint="0.79998168889431442"/>
        <bgColor theme="4" tint="0.5999938962981048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</borders>
  <cellStyleXfs count="6">
    <xf numFmtId="0" fontId="0" fillId="0" borderId="0">
      <alignment vertical="center"/>
    </xf>
    <xf numFmtId="0" fontId="2" fillId="0" borderId="0">
      <alignment vertical="center"/>
    </xf>
    <xf numFmtId="0" fontId="14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24" fillId="15" borderId="0" applyNumberFormat="0" applyBorder="0" applyAlignment="0" applyProtection="0">
      <alignment vertical="center"/>
    </xf>
    <xf numFmtId="0" fontId="31" fillId="0" borderId="0">
      <alignment vertical="center"/>
    </xf>
  </cellStyleXfs>
  <cellXfs count="629">
    <xf numFmtId="0" fontId="0" fillId="0" borderId="0" xfId="0">
      <alignment vertical="center"/>
    </xf>
    <xf numFmtId="0" fontId="0" fillId="0" borderId="0" xfId="0" applyFill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176" fontId="7" fillId="0" borderId="20" xfId="0" applyNumberFormat="1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center" vertical="center" wrapText="1"/>
    </xf>
    <xf numFmtId="176" fontId="7" fillId="0" borderId="21" xfId="0" applyNumberFormat="1" applyFont="1" applyFill="1" applyBorder="1" applyAlignment="1">
      <alignment horizontal="center" vertical="center"/>
    </xf>
    <xf numFmtId="176" fontId="7" fillId="0" borderId="24" xfId="0" applyNumberFormat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10" fillId="0" borderId="20" xfId="0" applyFont="1" applyFill="1" applyBorder="1" applyAlignment="1">
      <alignment horizontal="center" vertical="center"/>
    </xf>
    <xf numFmtId="176" fontId="10" fillId="0" borderId="2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176" fontId="10" fillId="0" borderId="21" xfId="0" applyNumberFormat="1" applyFont="1" applyFill="1" applyBorder="1" applyAlignment="1">
      <alignment horizontal="center" vertical="center"/>
    </xf>
    <xf numFmtId="177" fontId="6" fillId="0" borderId="10" xfId="1" applyNumberFormat="1" applyFont="1" applyFill="1" applyBorder="1" applyAlignment="1">
      <alignment horizontal="center" vertical="center"/>
    </xf>
    <xf numFmtId="178" fontId="6" fillId="0" borderId="10" xfId="1" applyNumberFormat="1" applyFont="1" applyFill="1" applyBorder="1" applyAlignment="1">
      <alignment horizontal="center" vertical="center"/>
    </xf>
    <xf numFmtId="179" fontId="11" fillId="2" borderId="10" xfId="1" applyNumberFormat="1" applyFont="1" applyFill="1" applyBorder="1" applyAlignment="1">
      <alignment horizontal="center" vertical="center"/>
    </xf>
    <xf numFmtId="180" fontId="6" fillId="0" borderId="10" xfId="1" applyNumberFormat="1" applyFont="1" applyFill="1" applyBorder="1" applyAlignment="1">
      <alignment horizontal="center" vertical="center"/>
    </xf>
    <xf numFmtId="179" fontId="6" fillId="2" borderId="10" xfId="1" applyNumberFormat="1" applyFont="1" applyFill="1" applyBorder="1" applyAlignment="1">
      <alignment horizontal="center" vertical="center"/>
    </xf>
    <xf numFmtId="49" fontId="7" fillId="0" borderId="6" xfId="0" applyNumberFormat="1" applyFont="1" applyFill="1" applyBorder="1" applyAlignment="1">
      <alignment horizontal="center" vertical="center"/>
    </xf>
    <xf numFmtId="49" fontId="7" fillId="0" borderId="2" xfId="0" applyNumberFormat="1" applyFont="1" applyFill="1" applyBorder="1" applyAlignment="1">
      <alignment horizontal="center" vertical="center"/>
    </xf>
    <xf numFmtId="49" fontId="10" fillId="2" borderId="2" xfId="0" applyNumberFormat="1" applyFont="1" applyFill="1" applyBorder="1" applyAlignment="1">
      <alignment horizontal="center" vertical="center"/>
    </xf>
    <xf numFmtId="49" fontId="10" fillId="2" borderId="3" xfId="0" applyNumberFormat="1" applyFont="1" applyFill="1" applyBorder="1" applyAlignment="1">
      <alignment horizontal="center" vertical="center"/>
    </xf>
    <xf numFmtId="176" fontId="7" fillId="4" borderId="20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8" fillId="4" borderId="0" xfId="1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6" fillId="4" borderId="0" xfId="1" applyFont="1" applyFill="1" applyBorder="1" applyAlignment="1">
      <alignment horizontal="center" vertical="center"/>
    </xf>
    <xf numFmtId="0" fontId="8" fillId="4" borderId="0" xfId="1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6" fillId="0" borderId="0" xfId="0" applyFont="1" applyFill="1" applyAlignment="1">
      <alignment horizontal="center" vertical="center"/>
    </xf>
    <xf numFmtId="0" fontId="16" fillId="0" borderId="0" xfId="0" applyNumberFormat="1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0" fillId="0" borderId="0" xfId="0" quotePrefix="1" applyBorder="1">
      <alignment vertical="center"/>
    </xf>
    <xf numFmtId="0" fontId="11" fillId="2" borderId="1" xfId="1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9" fillId="2" borderId="1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3" borderId="0" xfId="0" applyFill="1">
      <alignment vertical="center"/>
    </xf>
    <xf numFmtId="0" fontId="6" fillId="4" borderId="4" xfId="1" applyFont="1" applyFill="1" applyBorder="1" applyAlignment="1">
      <alignment horizontal="center" vertical="center"/>
    </xf>
    <xf numFmtId="177" fontId="6" fillId="4" borderId="10" xfId="1" applyNumberFormat="1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3" fillId="0" borderId="0" xfId="0" applyFo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6" fontId="10" fillId="4" borderId="20" xfId="0" applyNumberFormat="1" applyFont="1" applyFill="1" applyBorder="1" applyAlignment="1">
      <alignment horizontal="center" vertical="center"/>
    </xf>
    <xf numFmtId="0" fontId="7" fillId="4" borderId="28" xfId="0" applyFont="1" applyFill="1" applyBorder="1" applyAlignment="1">
      <alignment horizontal="center" vertical="center"/>
    </xf>
    <xf numFmtId="180" fontId="6" fillId="2" borderId="1" xfId="0" applyNumberFormat="1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176" fontId="7" fillId="3" borderId="20" xfId="0" applyNumberFormat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176" fontId="7" fillId="9" borderId="2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6" fontId="7" fillId="10" borderId="2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7" xfId="0" applyFill="1" applyBorder="1" applyAlignment="1">
      <alignment vertical="center"/>
    </xf>
    <xf numFmtId="0" fontId="0" fillId="0" borderId="10" xfId="0" applyFill="1" applyBorder="1" applyAlignment="1">
      <alignment vertical="center"/>
    </xf>
    <xf numFmtId="0" fontId="0" fillId="12" borderId="1" xfId="0" applyNumberFormat="1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0" fillId="11" borderId="1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0" fillId="0" borderId="32" xfId="0" applyNumberFormat="1" applyBorder="1" applyAlignment="1">
      <alignment horizontal="center" vertical="center"/>
    </xf>
    <xf numFmtId="0" fontId="0" fillId="0" borderId="33" xfId="0" applyNumberFormat="1" applyBorder="1" applyAlignment="1">
      <alignment horizontal="center" vertical="center"/>
    </xf>
    <xf numFmtId="0" fontId="0" fillId="11" borderId="12" xfId="0" applyNumberFormat="1" applyFill="1" applyBorder="1" applyAlignment="1">
      <alignment horizontal="center" vertical="center"/>
    </xf>
    <xf numFmtId="0" fontId="2" fillId="0" borderId="12" xfId="0" applyNumberFormat="1" applyFont="1" applyFill="1" applyBorder="1" applyAlignment="1">
      <alignment horizontal="center" vertical="center"/>
    </xf>
    <xf numFmtId="0" fontId="0" fillId="0" borderId="27" xfId="0" applyNumberFormat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6" fillId="15" borderId="0" xfId="4" applyFont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0" fontId="0" fillId="11" borderId="10" xfId="0" applyNumberFormat="1" applyFont="1" applyFill="1" applyBorder="1" applyAlignment="1">
      <alignment horizontal="center" vertical="center"/>
    </xf>
    <xf numFmtId="0" fontId="0" fillId="16" borderId="34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2" fillId="18" borderId="1" xfId="0" applyFont="1" applyFill="1" applyBorder="1" applyAlignment="1">
      <alignment horizontal="center" vertical="center"/>
    </xf>
    <xf numFmtId="0" fontId="27" fillId="18" borderId="1" xfId="0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19" borderId="0" xfId="0" applyFill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3" fillId="20" borderId="1" xfId="0" applyFont="1" applyFill="1" applyBorder="1" applyAlignment="1">
      <alignment horizontal="center" vertical="center"/>
    </xf>
    <xf numFmtId="0" fontId="23" fillId="20" borderId="12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2" fillId="17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8" fillId="20" borderId="1" xfId="0" applyFont="1" applyFill="1" applyBorder="1" applyAlignment="1">
      <alignment horizontal="center" vertical="center"/>
    </xf>
    <xf numFmtId="0" fontId="8" fillId="20" borderId="12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8" fillId="18" borderId="1" xfId="0" applyFont="1" applyFill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11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1" fillId="0" borderId="0" xfId="5">
      <alignment vertical="center"/>
    </xf>
    <xf numFmtId="49" fontId="32" fillId="22" borderId="39" xfId="5" applyNumberFormat="1" applyFont="1" applyFill="1" applyBorder="1" applyAlignment="1">
      <alignment horizontal="left" vertical="center" wrapText="1"/>
    </xf>
    <xf numFmtId="49" fontId="33" fillId="23" borderId="40" xfId="5" applyNumberFormat="1" applyFont="1" applyFill="1" applyBorder="1" applyAlignment="1">
      <alignment horizontal="left" vertical="top" wrapText="1"/>
    </xf>
    <xf numFmtId="49" fontId="33" fillId="23" borderId="40" xfId="5" applyNumberFormat="1" applyFont="1" applyFill="1" applyBorder="1" applyAlignment="1">
      <alignment horizontal="center" vertical="top" wrapText="1"/>
    </xf>
    <xf numFmtId="49" fontId="10" fillId="2" borderId="41" xfId="0" applyNumberFormat="1" applyFont="1" applyFill="1" applyBorder="1" applyAlignment="1">
      <alignment horizontal="center" vertical="center"/>
    </xf>
    <xf numFmtId="179" fontId="11" fillId="2" borderId="1" xfId="1" applyNumberFormat="1" applyFont="1" applyFill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4" fillId="0" borderId="0" xfId="5" applyFont="1">
      <alignment vertical="center"/>
    </xf>
    <xf numFmtId="0" fontId="6" fillId="24" borderId="12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32" fillId="4" borderId="39" xfId="5" applyNumberFormat="1" applyFont="1" applyFill="1" applyBorder="1" applyAlignment="1">
      <alignment horizontal="left" vertical="center" wrapText="1"/>
    </xf>
    <xf numFmtId="0" fontId="0" fillId="11" borderId="10" xfId="0" applyNumberFormat="1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0" fontId="6" fillId="21" borderId="12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23" fillId="21" borderId="12" xfId="0" applyFont="1" applyFill="1" applyBorder="1" applyAlignment="1">
      <alignment horizontal="center" vertical="center"/>
    </xf>
    <xf numFmtId="0" fontId="35" fillId="0" borderId="0" xfId="5" applyFont="1">
      <alignment vertical="center"/>
    </xf>
    <xf numFmtId="0" fontId="8" fillId="21" borderId="1" xfId="0" applyFont="1" applyFill="1" applyBorder="1" applyAlignment="1">
      <alignment horizontal="center" vertical="center"/>
    </xf>
    <xf numFmtId="0" fontId="8" fillId="21" borderId="12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13" borderId="0" xfId="0" applyFill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3" fillId="20" borderId="0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 wrapText="1"/>
    </xf>
    <xf numFmtId="0" fontId="6" fillId="24" borderId="0" xfId="0" applyFont="1" applyFill="1" applyBorder="1" applyAlignment="1">
      <alignment horizontal="center" vertical="center"/>
    </xf>
    <xf numFmtId="0" fontId="6" fillId="21" borderId="0" xfId="0" applyFont="1" applyFill="1" applyBorder="1" applyAlignment="1">
      <alignment horizontal="center" vertical="center"/>
    </xf>
    <xf numFmtId="0" fontId="23" fillId="21" borderId="0" xfId="0" applyFont="1" applyFill="1" applyBorder="1" applyAlignment="1">
      <alignment horizontal="center" vertical="center"/>
    </xf>
    <xf numFmtId="0" fontId="8" fillId="21" borderId="0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6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37" fillId="0" borderId="0" xfId="0" applyFont="1" applyBorder="1" applyAlignment="1">
      <alignment horizontal="center" vertical="center"/>
    </xf>
    <xf numFmtId="0" fontId="38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32" fillId="22" borderId="43" xfId="5" applyNumberFormat="1" applyFont="1" applyFill="1" applyBorder="1" applyAlignment="1">
      <alignment horizontal="left" vertical="center" wrapText="1"/>
    </xf>
    <xf numFmtId="0" fontId="31" fillId="0" borderId="1" xfId="5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4" fillId="0" borderId="1" xfId="5" applyFont="1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27" xfId="0" applyNumberFormat="1" applyFont="1" applyBorder="1" applyAlignment="1">
      <alignment horizontal="center" vertical="center"/>
    </xf>
    <xf numFmtId="0" fontId="2" fillId="11" borderId="12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16" borderId="44" xfId="0" applyFont="1" applyFill="1" applyBorder="1" applyAlignment="1">
      <alignment horizontal="center" vertical="center"/>
    </xf>
    <xf numFmtId="0" fontId="0" fillId="16" borderId="45" xfId="0" applyFont="1" applyFill="1" applyBorder="1" applyAlignment="1">
      <alignment horizontal="center" vertical="center"/>
    </xf>
    <xf numFmtId="0" fontId="31" fillId="0" borderId="12" xfId="5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1" fillId="4" borderId="1" xfId="5" applyFill="1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0" fillId="0" borderId="42" xfId="0" applyFont="1" applyBorder="1" applyAlignment="1">
      <alignment horizontal="left" vertical="center"/>
    </xf>
    <xf numFmtId="0" fontId="34" fillId="4" borderId="1" xfId="5" applyFont="1" applyFill="1" applyBorder="1">
      <alignment vertical="center"/>
    </xf>
    <xf numFmtId="0" fontId="0" fillId="0" borderId="0" xfId="0" applyBorder="1" applyAlignment="1">
      <alignment horizontal="center" vertical="center"/>
    </xf>
    <xf numFmtId="0" fontId="34" fillId="4" borderId="12" xfId="5" applyFont="1" applyFill="1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20" fillId="2" borderId="45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1" fillId="0" borderId="1" xfId="5" applyFont="1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2" fillId="0" borderId="0" xfId="0" applyFont="1">
      <alignment vertical="center"/>
    </xf>
    <xf numFmtId="0" fontId="42" fillId="3" borderId="0" xfId="0" applyFont="1" applyFill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8" fillId="4" borderId="1" xfId="0" applyFont="1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3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9" fontId="16" fillId="2" borderId="10" xfId="1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3" fillId="7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9" fillId="0" borderId="0" xfId="3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9" fontId="16" fillId="13" borderId="10" xfId="1" applyNumberFormat="1" applyFont="1" applyFill="1" applyBorder="1" applyAlignment="1">
      <alignment horizontal="center" vertical="center"/>
    </xf>
    <xf numFmtId="179" fontId="16" fillId="3" borderId="10" xfId="1" applyNumberFormat="1" applyFont="1" applyFill="1" applyBorder="1" applyAlignment="1">
      <alignment horizontal="center" vertical="center"/>
    </xf>
    <xf numFmtId="179" fontId="16" fillId="25" borderId="10" xfId="1" applyNumberFormat="1" applyFont="1" applyFill="1" applyBorder="1" applyAlignment="1">
      <alignment horizontal="center" vertical="center"/>
    </xf>
    <xf numFmtId="179" fontId="16" fillId="26" borderId="10" xfId="1" applyNumberFormat="1" applyFont="1" applyFill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28" fillId="4" borderId="7" xfId="0" applyFont="1" applyFill="1" applyBorder="1" applyAlignment="1">
      <alignment horizontal="center" vertical="center"/>
    </xf>
    <xf numFmtId="0" fontId="28" fillId="4" borderId="5" xfId="0" applyFont="1" applyFill="1" applyBorder="1" applyAlignment="1">
      <alignment horizontal="center" vertical="center"/>
    </xf>
    <xf numFmtId="0" fontId="28" fillId="4" borderId="31" xfId="0" applyFont="1" applyFill="1" applyBorder="1" applyAlignment="1">
      <alignment horizontal="center" vertical="center"/>
    </xf>
    <xf numFmtId="0" fontId="28" fillId="4" borderId="11" xfId="0" applyFont="1" applyFill="1" applyBorder="1" applyAlignment="1">
      <alignment horizontal="center" vertical="center"/>
    </xf>
    <xf numFmtId="0" fontId="28" fillId="4" borderId="8" xfId="0" applyFont="1" applyFill="1" applyBorder="1" applyAlignment="1">
      <alignment horizontal="center" vertical="center"/>
    </xf>
    <xf numFmtId="0" fontId="28" fillId="4" borderId="4" xfId="0" applyFont="1" applyFill="1" applyBorder="1" applyAlignment="1">
      <alignment horizontal="center" vertical="center"/>
    </xf>
    <xf numFmtId="0" fontId="28" fillId="4" borderId="33" xfId="0" applyFont="1" applyFill="1" applyBorder="1" applyAlignment="1">
      <alignment horizontal="center" vertical="center"/>
    </xf>
    <xf numFmtId="0" fontId="28" fillId="4" borderId="32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0" fontId="18" fillId="6" borderId="46" xfId="2" applyFont="1" applyBorder="1" applyAlignment="1">
      <alignment horizontal="center" vertical="center"/>
    </xf>
    <xf numFmtId="0" fontId="18" fillId="6" borderId="47" xfId="2" applyFont="1" applyBorder="1" applyAlignment="1">
      <alignment horizontal="center" vertical="center"/>
    </xf>
    <xf numFmtId="0" fontId="18" fillId="6" borderId="48" xfId="2" applyFont="1" applyBorder="1" applyAlignment="1">
      <alignment horizontal="center" vertical="center"/>
    </xf>
    <xf numFmtId="0" fontId="18" fillId="6" borderId="49" xfId="2" applyFont="1" applyBorder="1" applyAlignment="1">
      <alignment horizontal="center" vertical="center"/>
    </xf>
    <xf numFmtId="0" fontId="18" fillId="6" borderId="50" xfId="2" applyFont="1" applyBorder="1" applyAlignment="1">
      <alignment horizontal="center" vertical="center"/>
    </xf>
    <xf numFmtId="0" fontId="18" fillId="6" borderId="51" xfId="2" applyFont="1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33" xfId="0" applyFont="1" applyFill="1" applyBorder="1" applyAlignment="1">
      <alignment horizontal="center" vertical="center"/>
    </xf>
    <xf numFmtId="0" fontId="4" fillId="0" borderId="32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28" fillId="4" borderId="31" xfId="0" applyFont="1" applyFill="1" applyBorder="1" applyAlignment="1">
      <alignment horizontal="center" vertical="center" wrapText="1"/>
    </xf>
    <xf numFmtId="0" fontId="28" fillId="4" borderId="11" xfId="0" applyFont="1" applyFill="1" applyBorder="1" applyAlignment="1">
      <alignment horizontal="center" vertical="center" wrapText="1"/>
    </xf>
    <xf numFmtId="0" fontId="28" fillId="4" borderId="33" xfId="0" applyFont="1" applyFill="1" applyBorder="1" applyAlignment="1">
      <alignment horizontal="center" vertical="center" wrapText="1"/>
    </xf>
    <xf numFmtId="0" fontId="28" fillId="4" borderId="32" xfId="0" applyFont="1" applyFill="1" applyBorder="1" applyAlignment="1">
      <alignment horizontal="center" vertical="center" wrapText="1"/>
    </xf>
    <xf numFmtId="0" fontId="28" fillId="4" borderId="8" xfId="0" applyFont="1" applyFill="1" applyBorder="1" applyAlignment="1">
      <alignment horizontal="center" vertical="center" wrapText="1"/>
    </xf>
    <xf numFmtId="0" fontId="28" fillId="4" borderId="4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9" fontId="5" fillId="0" borderId="22" xfId="0" applyNumberFormat="1" applyFont="1" applyFill="1" applyBorder="1" applyAlignment="1">
      <alignment horizontal="center" vertical="center"/>
    </xf>
    <xf numFmtId="179" fontId="5" fillId="0" borderId="30" xfId="0" applyNumberFormat="1" applyFont="1" applyFill="1" applyBorder="1" applyAlignment="1">
      <alignment horizontal="center" vertical="center"/>
    </xf>
    <xf numFmtId="179" fontId="5" fillId="0" borderId="29" xfId="0" applyNumberFormat="1" applyFont="1" applyFill="1" applyBorder="1" applyAlignment="1">
      <alignment horizontal="center" vertical="center"/>
    </xf>
    <xf numFmtId="179" fontId="5" fillId="0" borderId="19" xfId="0" applyNumberFormat="1" applyFont="1" applyFill="1" applyBorder="1" applyAlignment="1">
      <alignment horizontal="center" vertical="center"/>
    </xf>
    <xf numFmtId="179" fontId="5" fillId="0" borderId="9" xfId="0" applyNumberFormat="1" applyFont="1" applyFill="1" applyBorder="1" applyAlignment="1">
      <alignment horizontal="center" vertical="center"/>
    </xf>
    <xf numFmtId="179" fontId="5" fillId="0" borderId="25" xfId="0" applyNumberFormat="1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0" fontId="6" fillId="4" borderId="42" xfId="0" applyFont="1" applyFill="1" applyBorder="1" applyAlignment="1">
      <alignment horizontal="center" vertical="center"/>
    </xf>
  </cellXfs>
  <cellStyles count="6">
    <cellStyle name="강조색2" xfId="2" builtinId="33"/>
    <cellStyle name="나쁨" xfId="4" builtinId="27"/>
    <cellStyle name="표준" xfId="0" builtinId="0"/>
    <cellStyle name="표준 2" xfId="3"/>
    <cellStyle name="표준 2 2" xfId="1"/>
    <cellStyle name="표준 3" xfId="5"/>
  </cellStyles>
  <dxfs count="56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outline="0">
        <left style="thin">
          <color indexed="64"/>
        </left>
        <right/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outline="0">
        <right style="thin">
          <color indexed="64"/>
        </right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outline="0">
        <left style="thin">
          <color indexed="64"/>
        </left>
        <right/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outline="0">
        <right style="thin">
          <color indexed="64"/>
        </right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none">
          <fgColor indexed="64"/>
          <bgColor theme="9" tint="0.7999816888943144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none">
          <fgColor indexed="64"/>
          <bgColor theme="9" tint="0.7999816888943144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DB9EE"/>
      <color rgb="FF0603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표4" displayName="표4" ref="B2:AB1402" totalsRowShown="0" headerRowDxfId="54" dataDxfId="53">
  <autoFilter ref="B2:AB1402"/>
  <tableColumns count="27">
    <tableColumn id="1" name="제품명" dataDxfId="52"/>
    <tableColumn id="12" name="브랜드" dataDxfId="51"/>
    <tableColumn id="2" name="잉크명" dataDxfId="50"/>
    <tableColumn id="3" name="월" dataDxfId="49">
      <calculatedColumnFormula>COUNTIF(사출계획!$E$62:$F$110,표4[[#This Row],[제품명]])</calculatedColumnFormula>
    </tableColumn>
    <tableColumn id="16" name="월-3층" dataDxfId="48">
      <calculatedColumnFormula>COUNTIF(사출계획!$E$62:$F$87,표4[[#This Row],[제품명]])</calculatedColumnFormula>
    </tableColumn>
    <tableColumn id="15" name="월-1층" dataDxfId="47">
      <calculatedColumnFormula>COUNTIF(사출계획!$E$88:$F$110,표4[[#This Row],[제품명]])</calculatedColumnFormula>
    </tableColumn>
    <tableColumn id="4" name="화" dataDxfId="46">
      <calculatedColumnFormula>COUNTIF(사출계획!$G$62:$H$110,표4[[#This Row],[제품명]])</calculatedColumnFormula>
    </tableColumn>
    <tableColumn id="14" name="화-3층" dataDxfId="45">
      <calculatedColumnFormula>COUNTIF(사출계획!$G$62:$H$87,표4[[#This Row],[제품명]])</calculatedColumnFormula>
    </tableColumn>
    <tableColumn id="13" name="화-1층" dataDxfId="44">
      <calculatedColumnFormula>COUNTIF(사출계획!$G$88:$H$110,표4[[#This Row],[제품명]])</calculatedColumnFormula>
    </tableColumn>
    <tableColumn id="5" name="수" dataDxfId="43">
      <calculatedColumnFormula>COUNTIF(사출계획!$I$62:$J$110,표4[[#This Row],[제품명]])</calculatedColumnFormula>
    </tableColumn>
    <tableColumn id="18" name="수-3층" dataDxfId="42">
      <calculatedColumnFormula>COUNTIF(사출계획!$I$62:$J$87,표4[[#This Row],[제품명]])</calculatedColumnFormula>
    </tableColumn>
    <tableColumn id="17" name="수-1층" dataDxfId="41">
      <calculatedColumnFormula>COUNTIF(사출계획!$I$88:$J$110,표4[[#This Row],[제품명]])</calculatedColumnFormula>
    </tableColumn>
    <tableColumn id="6" name="목" dataDxfId="40">
      <calculatedColumnFormula>COUNTIF(사출계획!$K$62:$L$110,표4[[#This Row],[제품명]])</calculatedColumnFormula>
    </tableColumn>
    <tableColumn id="20" name="목-3층" dataDxfId="39">
      <calculatedColumnFormula>COUNTIF(사출계획!$K$62:$L$87,표4[[#This Row],[제품명]])</calculatedColumnFormula>
    </tableColumn>
    <tableColumn id="19" name="목-1층" dataDxfId="38">
      <calculatedColumnFormula>COUNTIF(사출계획!$K$88:$L$110,표4[[#This Row],[제품명]])</calculatedColumnFormula>
    </tableColumn>
    <tableColumn id="7" name="금" dataDxfId="37">
      <calculatedColumnFormula>COUNTIF(사출계획!$M$62:$N$110,표4[[#This Row],[제품명]])</calculatedColumnFormula>
    </tableColumn>
    <tableColumn id="22" name="금-3층" dataDxfId="36">
      <calculatedColumnFormula>COUNTIF(사출계획!$M$62:$N$87,표4[[#This Row],[제품명]])</calculatedColumnFormula>
    </tableColumn>
    <tableColumn id="21" name="금-1층" dataDxfId="35">
      <calculatedColumnFormula>COUNTIF(사출계획!$M$88:$N$110,표4[[#This Row],[제품명]])</calculatedColumnFormula>
    </tableColumn>
    <tableColumn id="8" name="토" dataDxfId="34">
      <calculatedColumnFormula>COUNTIF(사출계획!$O$62:$P$110,표4[[#This Row],[제품명]])</calculatedColumnFormula>
    </tableColumn>
    <tableColumn id="24" name="토-3층" dataDxfId="33">
      <calculatedColumnFormula>COUNTIF(사출계획!$O$62:$P$87,표4[[#This Row],[제품명]])</calculatedColumnFormula>
    </tableColumn>
    <tableColumn id="23" name="토-1층" dataDxfId="32">
      <calculatedColumnFormula>COUNTIF(사출계획!$O$88:$P$110,표4[[#This Row],[제품명]])</calculatedColumnFormula>
    </tableColumn>
    <tableColumn id="9" name="일" dataDxfId="31">
      <calculatedColumnFormula>COUNTIF(사출계획!$Q$62:$R$110,표4[[#This Row],[제품명]])</calculatedColumnFormula>
    </tableColumn>
    <tableColumn id="26" name="일-3층" dataDxfId="30">
      <calculatedColumnFormula>COUNTIF(사출계획!$Q$62:$R$87,표4[[#This Row],[제품명]])</calculatedColumnFormula>
    </tableColumn>
    <tableColumn id="25" name="일-1층" dataDxfId="29">
      <calculatedColumnFormula>COUNTIF(사출계획!$Q$88:$R$110,표4[[#This Row],[제품명]])</calculatedColumnFormula>
    </tableColumn>
    <tableColumn id="10" name="차주 월" dataDxfId="28">
      <calculatedColumnFormula>COUNTIF(사출계획!$S$62:$T$110,표4[[#This Row],[제품명]])</calculatedColumnFormula>
    </tableColumn>
    <tableColumn id="11" name="열1" dataDxfId="27"/>
    <tableColumn id="27" name="열2" dataDxfId="26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5" name="표5" displayName="표5" ref="AC2:AZ1254" totalsRowShown="0" headerRowDxfId="25" dataDxfId="24">
  <autoFilter ref="AC2:AZ1254"/>
  <sortState ref="AC3:AZ579">
    <sortCondition ref="AC2:AC579"/>
  </sortState>
  <tableColumns count="24">
    <tableColumn id="1" name="잉크" dataDxfId="23"/>
    <tableColumn id="2" name="월" dataDxfId="22">
      <calculatedColumnFormula>SUMIF(표4[잉크명],표5[[#This Row],[잉크]],표4[월])</calculatedColumnFormula>
    </tableColumn>
    <tableColumn id="14" name="월-3층" dataDxfId="21">
      <calculatedColumnFormula>SUMIF(표4[잉크명],표5[[#This Row],[잉크]],표4[월-3층])</calculatedColumnFormula>
    </tableColumn>
    <tableColumn id="13" name="월-1층" dataDxfId="20">
      <calculatedColumnFormula>SUMIF(표4[잉크명],표5[[#This Row],[잉크]],표4[월-1층])</calculatedColumnFormula>
    </tableColumn>
    <tableColumn id="3" name="화" dataDxfId="19">
      <calculatedColumnFormula>SUMIF(표4[잉크명],표5[[#This Row],[잉크]],표4[화])</calculatedColumnFormula>
    </tableColumn>
    <tableColumn id="12" name="화-3층" dataDxfId="18">
      <calculatedColumnFormula>SUMIF(표4[잉크명],표5[[#This Row],[잉크]],표4[화-3층])</calculatedColumnFormula>
    </tableColumn>
    <tableColumn id="11" name="화-1층" dataDxfId="17">
      <calculatedColumnFormula>SUMIF(표4[잉크명],표5[[#This Row],[잉크]],표4[화-1층])</calculatedColumnFormula>
    </tableColumn>
    <tableColumn id="4" name="수" dataDxfId="16">
      <calculatedColumnFormula>SUMIF(표4[잉크명],표5[[#This Row],[잉크]],표4[수])</calculatedColumnFormula>
    </tableColumn>
    <tableColumn id="16" name="수-3층" dataDxfId="15">
      <calculatedColumnFormula>SUMIF(표4[잉크명],표5[[#This Row],[잉크]],표4[수-3층])</calculatedColumnFormula>
    </tableColumn>
    <tableColumn id="15" name="수-1층" dataDxfId="14">
      <calculatedColumnFormula>SUMIF(표4[잉크명],표5[[#This Row],[잉크]],표4[수-1층])</calculatedColumnFormula>
    </tableColumn>
    <tableColumn id="5" name="목" dataDxfId="13">
      <calculatedColumnFormula>SUMIF(표4[잉크명],표5[[#This Row],[잉크]],표4[목])</calculatedColumnFormula>
    </tableColumn>
    <tableColumn id="18" name="목-3층" dataDxfId="12">
      <calculatedColumnFormula>SUMIF(표4[잉크명],표5[[#This Row],[잉크]],표4[목-3층])</calculatedColumnFormula>
    </tableColumn>
    <tableColumn id="17" name="목-1층" dataDxfId="11">
      <calculatedColumnFormula>SUMIF(표4[잉크명],표5[[#This Row],[잉크]],표4[목-1층])</calculatedColumnFormula>
    </tableColumn>
    <tableColumn id="6" name="금" dataDxfId="10">
      <calculatedColumnFormula>SUMIF(표4[잉크명],표5[[#This Row],[잉크]],표4[금])</calculatedColumnFormula>
    </tableColumn>
    <tableColumn id="20" name="금-3층" dataDxfId="9">
      <calculatedColumnFormula>SUMIF(표4[잉크명],표5[[#This Row],[잉크]],표4[금-3층])</calculatedColumnFormula>
    </tableColumn>
    <tableColumn id="19" name="금-1층" dataDxfId="8">
      <calculatedColumnFormula>SUMIF(표4[잉크명],표5[[#This Row],[잉크]],표4[금-1층])</calculatedColumnFormula>
    </tableColumn>
    <tableColumn id="7" name="토" dataDxfId="7">
      <calculatedColumnFormula>SUMIF(표4[잉크명],표5[[#This Row],[잉크]],표4[토])</calculatedColumnFormula>
    </tableColumn>
    <tableColumn id="22" name="토-3층" dataDxfId="6">
      <calculatedColumnFormula>SUMIF(표4[잉크명],표5[[#This Row],[잉크]],표4[토-3층])</calculatedColumnFormula>
    </tableColumn>
    <tableColumn id="21" name="토-1층" dataDxfId="5">
      <calculatedColumnFormula>SUMIF(표4[잉크명],표5[[#This Row],[잉크]],표4[토-1층])</calculatedColumnFormula>
    </tableColumn>
    <tableColumn id="8" name="일" dataDxfId="4">
      <calculatedColumnFormula>SUMIF(표4[잉크명],표5[[#This Row],[잉크]],표4[일])</calculatedColumnFormula>
    </tableColumn>
    <tableColumn id="24" name="일-3층" dataDxfId="3">
      <calculatedColumnFormula>SUMIF(표4[잉크명],표5[[#This Row],[잉크]],표4[일-3층])</calculatedColumnFormula>
    </tableColumn>
    <tableColumn id="23" name="일-1층" dataDxfId="2">
      <calculatedColumnFormula>SUMIF(표4[잉크명],표5[[#This Row],[잉크]],표4[일-1층])</calculatedColumnFormula>
    </tableColumn>
    <tableColumn id="9" name="차주 월" dataDxfId="1">
      <calculatedColumnFormula>SUMIF(표4[잉크명],표5[[#This Row],[잉크]],표4[차주 월])</calculatedColumnFormula>
    </tableColumn>
    <tableColumn id="10" name="누적 합" dataDxfId="0">
      <calculatedColumnFormula>SUM(표5[[#This Row],[월]:[차주 월]])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W618"/>
  <sheetViews>
    <sheetView view="pageBreakPreview" topLeftCell="A88" zoomScale="85" zoomScaleNormal="85" zoomScaleSheetLayoutView="85" workbookViewId="0">
      <selection activeCell="H106" sqref="H106"/>
    </sheetView>
  </sheetViews>
  <sheetFormatPr defaultRowHeight="16.5" x14ac:dyDescent="0.3"/>
  <cols>
    <col min="1" max="1" width="2.875" customWidth="1"/>
    <col min="2" max="2" width="3.875" customWidth="1"/>
    <col min="3" max="3" width="3.5" style="2" customWidth="1"/>
    <col min="4" max="4" width="12.625" style="2" customWidth="1"/>
    <col min="5" max="5" width="17.625" style="2" customWidth="1"/>
    <col min="6" max="8" width="14.125" style="2" customWidth="1"/>
    <col min="9" max="9" width="15.5" style="2" customWidth="1"/>
    <col min="10" max="10" width="20.25" style="2" customWidth="1"/>
    <col min="11" max="11" width="18.125" style="3" customWidth="1"/>
    <col min="12" max="12" width="15.625" style="3" customWidth="1"/>
    <col min="13" max="13" width="16.125" style="3" customWidth="1"/>
    <col min="14" max="14" width="14.875" style="3" customWidth="1"/>
    <col min="15" max="15" width="13.25" style="3" customWidth="1"/>
    <col min="16" max="16" width="13.625" style="3" customWidth="1"/>
    <col min="17" max="17" width="13.25" style="2" customWidth="1"/>
    <col min="18" max="18" width="13.875" style="2" customWidth="1"/>
    <col min="19" max="19" width="12.25" customWidth="1"/>
    <col min="20" max="20" width="16.875" customWidth="1"/>
    <col min="21" max="21" width="13.125" customWidth="1"/>
    <col min="22" max="22" width="13.125" hidden="1" customWidth="1"/>
    <col min="23" max="23" width="0.875" customWidth="1"/>
    <col min="24" max="24" width="13.125" customWidth="1"/>
    <col min="25" max="32" width="8.5" customWidth="1"/>
  </cols>
  <sheetData>
    <row r="1" spans="3:22" ht="4.9000000000000004" customHeight="1" x14ac:dyDescent="0.3"/>
    <row r="2" spans="3:22" ht="16.5" customHeight="1" x14ac:dyDescent="0.3">
      <c r="C2" s="587" t="s">
        <v>40</v>
      </c>
      <c r="D2" s="588"/>
      <c r="E2" s="588"/>
      <c r="F2" s="588"/>
      <c r="G2" s="588"/>
      <c r="H2" s="588"/>
      <c r="I2" s="588"/>
      <c r="J2" s="588"/>
      <c r="K2" s="588"/>
      <c r="L2" s="588"/>
      <c r="M2" s="588"/>
      <c r="N2" s="588"/>
      <c r="O2" s="588"/>
      <c r="P2" s="588"/>
      <c r="Q2" s="588"/>
      <c r="R2" s="588"/>
      <c r="S2" s="588"/>
      <c r="T2" s="589"/>
    </row>
    <row r="3" spans="3:22" ht="17.25" customHeight="1" x14ac:dyDescent="0.3">
      <c r="C3" s="590"/>
      <c r="D3" s="591"/>
      <c r="E3" s="591"/>
      <c r="F3" s="591"/>
      <c r="G3" s="591"/>
      <c r="H3" s="591"/>
      <c r="I3" s="591"/>
      <c r="J3" s="591"/>
      <c r="K3" s="591"/>
      <c r="L3" s="591"/>
      <c r="M3" s="591"/>
      <c r="N3" s="591"/>
      <c r="O3" s="591"/>
      <c r="P3" s="591"/>
      <c r="Q3" s="591"/>
      <c r="R3" s="591"/>
      <c r="S3" s="591"/>
      <c r="T3" s="592"/>
    </row>
    <row r="4" spans="3:22" ht="7.15" customHeight="1" x14ac:dyDescent="0.3"/>
    <row r="5" spans="3:22" ht="21.95" customHeight="1" x14ac:dyDescent="0.3">
      <c r="C5" s="602" t="s">
        <v>1336</v>
      </c>
      <c r="D5" s="603"/>
      <c r="E5" s="16" t="s">
        <v>76</v>
      </c>
      <c r="F5" s="17" t="s">
        <v>1846</v>
      </c>
      <c r="G5" s="16" t="s">
        <v>77</v>
      </c>
      <c r="H5" s="16" t="s">
        <v>78</v>
      </c>
      <c r="I5" s="16" t="s">
        <v>79</v>
      </c>
      <c r="J5" s="16" t="s">
        <v>14</v>
      </c>
      <c r="K5" s="16" t="s">
        <v>80</v>
      </c>
      <c r="L5" s="16" t="s">
        <v>81</v>
      </c>
      <c r="M5" s="16" t="s">
        <v>15</v>
      </c>
      <c r="N5" s="48" t="s">
        <v>82</v>
      </c>
      <c r="O5" s="16" t="s">
        <v>1490</v>
      </c>
      <c r="P5" s="16" t="s">
        <v>122</v>
      </c>
      <c r="Q5" s="16" t="s">
        <v>123</v>
      </c>
      <c r="R5" s="63" t="s">
        <v>468</v>
      </c>
      <c r="S5" s="62" t="s">
        <v>470</v>
      </c>
      <c r="T5" s="61" t="s">
        <v>474</v>
      </c>
      <c r="V5" s="56" t="s">
        <v>1889</v>
      </c>
    </row>
    <row r="6" spans="3:22" ht="21.95" customHeight="1" x14ac:dyDescent="0.3">
      <c r="C6" s="604"/>
      <c r="D6" s="605"/>
      <c r="E6" s="16" t="s">
        <v>710</v>
      </c>
      <c r="F6" s="17" t="s">
        <v>729</v>
      </c>
      <c r="G6" s="94" t="s">
        <v>748</v>
      </c>
      <c r="H6" s="95" t="s">
        <v>744</v>
      </c>
      <c r="I6" s="97" t="s">
        <v>759</v>
      </c>
      <c r="J6" s="146" t="s">
        <v>1106</v>
      </c>
      <c r="K6" s="146" t="s">
        <v>1006</v>
      </c>
      <c r="L6" s="146" t="s">
        <v>1047</v>
      </c>
      <c r="M6" s="146" t="s">
        <v>753</v>
      </c>
      <c r="N6" s="146" t="s">
        <v>1385</v>
      </c>
      <c r="O6" s="216" t="s">
        <v>1392</v>
      </c>
      <c r="P6" s="146" t="s">
        <v>1435</v>
      </c>
      <c r="Q6" s="16" t="s">
        <v>3098</v>
      </c>
      <c r="R6" s="63" t="s">
        <v>3107</v>
      </c>
      <c r="S6" s="62" t="s">
        <v>4575</v>
      </c>
      <c r="T6" s="61" t="s">
        <v>4594</v>
      </c>
      <c r="V6" s="56"/>
    </row>
    <row r="7" spans="3:22" ht="21.95" customHeight="1" x14ac:dyDescent="0.3">
      <c r="C7" s="606"/>
      <c r="D7" s="607"/>
      <c r="E7" s="16" t="s">
        <v>4625</v>
      </c>
      <c r="F7" s="17" t="s">
        <v>4645</v>
      </c>
      <c r="G7" s="95" t="s">
        <v>5134</v>
      </c>
      <c r="H7" s="95"/>
      <c r="I7" s="97"/>
      <c r="J7" s="146"/>
      <c r="K7" s="146"/>
      <c r="L7" s="146"/>
      <c r="M7" s="146"/>
      <c r="N7" s="146"/>
      <c r="O7" s="216"/>
      <c r="P7" s="146"/>
      <c r="Q7" s="16"/>
      <c r="R7" s="63"/>
      <c r="S7" s="62"/>
      <c r="T7" s="61"/>
      <c r="V7" s="56" t="s">
        <v>1889</v>
      </c>
    </row>
    <row r="8" spans="3:22" ht="21.95" customHeight="1" x14ac:dyDescent="0.3">
      <c r="C8" s="577" t="s">
        <v>2459</v>
      </c>
      <c r="D8" s="578"/>
      <c r="E8" s="31" t="s">
        <v>1243</v>
      </c>
      <c r="F8" s="31" t="s">
        <v>1146</v>
      </c>
      <c r="G8" s="31" t="s">
        <v>1447</v>
      </c>
      <c r="H8" s="31" t="s">
        <v>1147</v>
      </c>
      <c r="I8" s="31" t="s">
        <v>1148</v>
      </c>
      <c r="J8" s="31" t="s">
        <v>1149</v>
      </c>
      <c r="K8" s="31" t="s">
        <v>1150</v>
      </c>
      <c r="L8" s="31" t="s">
        <v>1151</v>
      </c>
      <c r="M8" s="31" t="s">
        <v>1152</v>
      </c>
      <c r="N8" s="31" t="s">
        <v>1153</v>
      </c>
      <c r="O8" s="31" t="s">
        <v>41</v>
      </c>
      <c r="P8" s="31" t="s">
        <v>42</v>
      </c>
      <c r="Q8" s="31" t="s">
        <v>54</v>
      </c>
      <c r="R8" s="31" t="s">
        <v>1154</v>
      </c>
      <c r="S8" s="31" t="s">
        <v>1155</v>
      </c>
      <c r="T8" s="31" t="s">
        <v>1156</v>
      </c>
      <c r="V8" s="31" t="s">
        <v>1890</v>
      </c>
    </row>
    <row r="9" spans="3:22" ht="21.95" customHeight="1" x14ac:dyDescent="0.3">
      <c r="C9" s="581"/>
      <c r="D9" s="582"/>
      <c r="E9" s="31" t="s">
        <v>1157</v>
      </c>
      <c r="F9" s="31" t="s">
        <v>1158</v>
      </c>
      <c r="G9" s="31" t="s">
        <v>1159</v>
      </c>
      <c r="H9" s="31" t="s">
        <v>1160</v>
      </c>
      <c r="I9" s="31" t="s">
        <v>1161</v>
      </c>
      <c r="J9" s="31" t="s">
        <v>1162</v>
      </c>
      <c r="K9" s="31" t="s">
        <v>1163</v>
      </c>
      <c r="L9" s="31" t="s">
        <v>1164</v>
      </c>
      <c r="M9" s="31" t="s">
        <v>1165</v>
      </c>
      <c r="N9" s="31" t="s">
        <v>1166</v>
      </c>
      <c r="O9" s="31" t="s">
        <v>4825</v>
      </c>
      <c r="P9" s="31" t="s">
        <v>1167</v>
      </c>
      <c r="Q9" s="31" t="s">
        <v>1168</v>
      </c>
      <c r="R9" s="31" t="s">
        <v>5083</v>
      </c>
      <c r="S9" s="31" t="s">
        <v>1169</v>
      </c>
      <c r="T9" s="31" t="s">
        <v>2742</v>
      </c>
      <c r="V9" s="31" t="s">
        <v>1890</v>
      </c>
    </row>
    <row r="10" spans="3:22" ht="21.95" customHeight="1" x14ac:dyDescent="0.3">
      <c r="C10" s="581"/>
      <c r="D10" s="582"/>
      <c r="E10" s="31" t="s">
        <v>1170</v>
      </c>
      <c r="F10" s="31" t="s">
        <v>1171</v>
      </c>
      <c r="G10" s="31" t="s">
        <v>1172</v>
      </c>
      <c r="H10" s="31" t="s">
        <v>1173</v>
      </c>
      <c r="I10" s="31" t="s">
        <v>1174</v>
      </c>
      <c r="J10" s="31" t="s">
        <v>490</v>
      </c>
      <c r="K10" s="31" t="s">
        <v>1175</v>
      </c>
      <c r="L10" s="31" t="s">
        <v>1176</v>
      </c>
      <c r="M10" s="31" t="s">
        <v>1177</v>
      </c>
      <c r="N10" s="31" t="s">
        <v>1178</v>
      </c>
      <c r="O10" s="31" t="s">
        <v>4823</v>
      </c>
      <c r="P10" s="31" t="s">
        <v>1179</v>
      </c>
      <c r="Q10" s="31" t="s">
        <v>1180</v>
      </c>
      <c r="R10" s="31" t="s">
        <v>1181</v>
      </c>
      <c r="S10" s="31" t="s">
        <v>1182</v>
      </c>
      <c r="T10" s="97" t="s">
        <v>1183</v>
      </c>
      <c r="V10" s="31" t="s">
        <v>1890</v>
      </c>
    </row>
    <row r="11" spans="3:22" ht="21.95" customHeight="1" x14ac:dyDescent="0.3">
      <c r="C11" s="581"/>
      <c r="D11" s="582"/>
      <c r="E11" s="31" t="s">
        <v>1184</v>
      </c>
      <c r="F11" s="31" t="s">
        <v>1185</v>
      </c>
      <c r="G11" s="134" t="s">
        <v>684</v>
      </c>
      <c r="H11" s="134" t="s">
        <v>1742</v>
      </c>
      <c r="I11" s="31" t="s">
        <v>1186</v>
      </c>
      <c r="J11" s="31" t="s">
        <v>1187</v>
      </c>
      <c r="K11" s="134" t="s">
        <v>4822</v>
      </c>
      <c r="L11" s="134" t="s">
        <v>1188</v>
      </c>
      <c r="M11" s="135" t="s">
        <v>1189</v>
      </c>
      <c r="N11" s="101" t="s">
        <v>1246</v>
      </c>
      <c r="O11" s="31" t="s">
        <v>1190</v>
      </c>
      <c r="P11" s="31" t="s">
        <v>1191</v>
      </c>
      <c r="Q11" s="31" t="s">
        <v>1192</v>
      </c>
      <c r="R11" s="31" t="s">
        <v>1193</v>
      </c>
      <c r="S11" s="31" t="s">
        <v>4474</v>
      </c>
      <c r="T11" s="31" t="s">
        <v>1194</v>
      </c>
      <c r="V11" s="31" t="s">
        <v>1890</v>
      </c>
    </row>
    <row r="12" spans="3:22" ht="21.95" customHeight="1" x14ac:dyDescent="0.3">
      <c r="C12" s="581"/>
      <c r="D12" s="582"/>
      <c r="E12" s="32" t="s">
        <v>1244</v>
      </c>
      <c r="F12" s="31" t="s">
        <v>1195</v>
      </c>
      <c r="G12" s="134" t="s">
        <v>1196</v>
      </c>
      <c r="H12" s="134" t="s">
        <v>1197</v>
      </c>
      <c r="I12" s="142" t="s">
        <v>1245</v>
      </c>
      <c r="J12" s="31" t="s">
        <v>1198</v>
      </c>
      <c r="K12" s="63" t="s">
        <v>1253</v>
      </c>
      <c r="L12" s="135" t="s">
        <v>1254</v>
      </c>
      <c r="M12" s="85" t="s">
        <v>1257</v>
      </c>
      <c r="N12" s="32" t="s">
        <v>1245</v>
      </c>
      <c r="O12" s="31" t="s">
        <v>1288</v>
      </c>
      <c r="P12" s="31" t="s">
        <v>1292</v>
      </c>
      <c r="Q12" s="31" t="s">
        <v>1318</v>
      </c>
      <c r="R12" s="17" t="s">
        <v>1334</v>
      </c>
      <c r="S12" s="17" t="s">
        <v>1555</v>
      </c>
      <c r="T12" s="97" t="s">
        <v>1571</v>
      </c>
      <c r="V12" s="31" t="s">
        <v>1890</v>
      </c>
    </row>
    <row r="13" spans="3:22" ht="21.95" customHeight="1" x14ac:dyDescent="0.3">
      <c r="C13" s="581"/>
      <c r="D13" s="582"/>
      <c r="E13" s="32" t="s">
        <v>1584</v>
      </c>
      <c r="F13" s="31" t="s">
        <v>1680</v>
      </c>
      <c r="G13" s="17" t="s">
        <v>1544</v>
      </c>
      <c r="H13" s="134" t="s">
        <v>1693</v>
      </c>
      <c r="I13" s="142" t="s">
        <v>1710</v>
      </c>
      <c r="J13" s="31" t="s">
        <v>1748</v>
      </c>
      <c r="K13" s="63" t="s">
        <v>3614</v>
      </c>
      <c r="L13" s="135" t="s">
        <v>1758</v>
      </c>
      <c r="M13" s="85" t="s">
        <v>1761</v>
      </c>
      <c r="N13" s="32" t="s">
        <v>2910</v>
      </c>
      <c r="O13" s="31" t="s">
        <v>1805</v>
      </c>
      <c r="P13" s="31" t="s">
        <v>1812</v>
      </c>
      <c r="Q13" s="31" t="s">
        <v>1824</v>
      </c>
      <c r="R13" s="224" t="s">
        <v>1869</v>
      </c>
      <c r="S13" s="225" t="s">
        <v>1877</v>
      </c>
      <c r="T13" s="227" t="s">
        <v>1915</v>
      </c>
      <c r="V13" s="31"/>
    </row>
    <row r="14" spans="3:22" ht="21.75" customHeight="1" x14ac:dyDescent="0.3">
      <c r="C14" s="581"/>
      <c r="D14" s="582"/>
      <c r="E14" s="32" t="s">
        <v>1920</v>
      </c>
      <c r="F14" s="237" t="s">
        <v>2379</v>
      </c>
      <c r="G14" s="17" t="s">
        <v>2389</v>
      </c>
      <c r="H14" s="17" t="s">
        <v>2409</v>
      </c>
      <c r="I14" s="17" t="s">
        <v>2485</v>
      </c>
      <c r="J14" s="31" t="s">
        <v>2492</v>
      </c>
      <c r="K14" s="63" t="s">
        <v>2497</v>
      </c>
      <c r="L14" s="135" t="s">
        <v>2505</v>
      </c>
      <c r="M14" s="85" t="s">
        <v>2525</v>
      </c>
      <c r="N14" s="32" t="s">
        <v>2537</v>
      </c>
      <c r="O14" s="31" t="s">
        <v>2546</v>
      </c>
      <c r="P14" s="31" t="s">
        <v>2556</v>
      </c>
      <c r="Q14" s="224" t="s">
        <v>2568</v>
      </c>
      <c r="R14" s="31" t="s">
        <v>1182</v>
      </c>
      <c r="S14" s="225" t="s">
        <v>2635</v>
      </c>
      <c r="T14" s="227" t="s">
        <v>2658</v>
      </c>
      <c r="V14" s="31" t="s">
        <v>1890</v>
      </c>
    </row>
    <row r="15" spans="3:22" ht="21.75" customHeight="1" x14ac:dyDescent="0.3">
      <c r="C15" s="581"/>
      <c r="D15" s="582"/>
      <c r="E15" s="32" t="s">
        <v>2663</v>
      </c>
      <c r="F15" s="237" t="s">
        <v>2670</v>
      </c>
      <c r="G15" s="17" t="s">
        <v>2682</v>
      </c>
      <c r="H15" s="17" t="s">
        <v>2696</v>
      </c>
      <c r="I15" s="17" t="s">
        <v>2726</v>
      </c>
      <c r="J15" s="31" t="s">
        <v>4471</v>
      </c>
      <c r="K15" s="63" t="s">
        <v>2795</v>
      </c>
      <c r="L15" s="135" t="s">
        <v>2865</v>
      </c>
      <c r="M15" s="32" t="s">
        <v>2891</v>
      </c>
      <c r="N15" s="32" t="s">
        <v>2894</v>
      </c>
      <c r="O15" s="31" t="s">
        <v>2902</v>
      </c>
      <c r="P15" s="31" t="s">
        <v>3076</v>
      </c>
      <c r="Q15" s="31" t="s">
        <v>3084</v>
      </c>
      <c r="R15" s="224" t="s">
        <v>3135</v>
      </c>
      <c r="S15" s="225" t="s">
        <v>3203</v>
      </c>
      <c r="T15" s="227" t="s">
        <v>3211</v>
      </c>
      <c r="V15" s="31" t="s">
        <v>1890</v>
      </c>
    </row>
    <row r="16" spans="3:22" ht="21.75" customHeight="1" x14ac:dyDescent="0.3">
      <c r="C16" s="581"/>
      <c r="D16" s="582"/>
      <c r="E16" s="32" t="s">
        <v>3255</v>
      </c>
      <c r="F16" s="237" t="s">
        <v>3267</v>
      </c>
      <c r="G16" s="17" t="s">
        <v>3289</v>
      </c>
      <c r="H16" s="17" t="s">
        <v>3290</v>
      </c>
      <c r="I16" s="17" t="s">
        <v>3291</v>
      </c>
      <c r="J16" s="31" t="s">
        <v>3295</v>
      </c>
      <c r="K16" s="63" t="s">
        <v>3316</v>
      </c>
      <c r="L16" s="135" t="s">
        <v>3324</v>
      </c>
      <c r="M16" s="32" t="s">
        <v>3340</v>
      </c>
      <c r="N16" s="32" t="s">
        <v>3357</v>
      </c>
      <c r="O16" s="31" t="s">
        <v>3377</v>
      </c>
      <c r="P16" s="31" t="s">
        <v>3443</v>
      </c>
      <c r="Q16" s="31" t="s">
        <v>3453</v>
      </c>
      <c r="R16" s="224" t="s">
        <v>3454</v>
      </c>
      <c r="S16" s="225" t="s">
        <v>3475</v>
      </c>
      <c r="T16" s="227" t="s">
        <v>3493</v>
      </c>
      <c r="V16" s="31" t="s">
        <v>1890</v>
      </c>
    </row>
    <row r="17" spans="3:22" ht="21.75" customHeight="1" x14ac:dyDescent="0.3">
      <c r="C17" s="581"/>
      <c r="D17" s="582"/>
      <c r="E17" s="32" t="s">
        <v>3516</v>
      </c>
      <c r="F17" s="237" t="s">
        <v>3532</v>
      </c>
      <c r="G17" s="17" t="s">
        <v>3557</v>
      </c>
      <c r="H17" s="17" t="s">
        <v>3565</v>
      </c>
      <c r="I17" s="17" t="s">
        <v>3589</v>
      </c>
      <c r="J17" s="31" t="s">
        <v>3608</v>
      </c>
      <c r="K17" s="142" t="s">
        <v>5512</v>
      </c>
      <c r="L17" s="135" t="s">
        <v>3735</v>
      </c>
      <c r="M17" s="32" t="s">
        <v>5181</v>
      </c>
      <c r="N17" s="32" t="s">
        <v>3776</v>
      </c>
      <c r="O17" s="31" t="s">
        <v>3780</v>
      </c>
      <c r="P17" s="31" t="s">
        <v>3796</v>
      </c>
      <c r="Q17" s="31" t="s">
        <v>4760</v>
      </c>
      <c r="R17" s="224" t="s">
        <v>3821</v>
      </c>
      <c r="S17" s="31" t="s">
        <v>3841</v>
      </c>
      <c r="T17" s="227" t="s">
        <v>3859</v>
      </c>
      <c r="V17" s="31" t="s">
        <v>1890</v>
      </c>
    </row>
    <row r="18" spans="3:22" ht="21.75" customHeight="1" x14ac:dyDescent="0.3">
      <c r="C18" s="581"/>
      <c r="D18" s="582"/>
      <c r="E18" s="32" t="s">
        <v>5096</v>
      </c>
      <c r="F18" s="237" t="s">
        <v>4008</v>
      </c>
      <c r="G18" s="17" t="s">
        <v>4021</v>
      </c>
      <c r="H18" s="411" t="s">
        <v>4077</v>
      </c>
      <c r="I18" s="17" t="s">
        <v>4112</v>
      </c>
      <c r="J18" s="31" t="s">
        <v>4127</v>
      </c>
      <c r="K18" s="63" t="s">
        <v>4154</v>
      </c>
      <c r="L18" s="410" t="s">
        <v>4202</v>
      </c>
      <c r="M18" s="32" t="s">
        <v>4217</v>
      </c>
      <c r="N18" s="32" t="s">
        <v>4237</v>
      </c>
      <c r="O18" s="31" t="s">
        <v>4284</v>
      </c>
      <c r="P18" s="31" t="s">
        <v>4333</v>
      </c>
      <c r="Q18" s="31" t="s">
        <v>4346</v>
      </c>
      <c r="R18" s="224" t="s">
        <v>4355</v>
      </c>
      <c r="S18" s="31" t="s">
        <v>4365</v>
      </c>
      <c r="T18" s="227" t="s">
        <v>4411</v>
      </c>
      <c r="V18" s="31" t="s">
        <v>1890</v>
      </c>
    </row>
    <row r="19" spans="3:22" ht="21.75" customHeight="1" x14ac:dyDescent="0.3">
      <c r="C19" s="581"/>
      <c r="D19" s="582"/>
      <c r="E19" s="32" t="s">
        <v>4451</v>
      </c>
      <c r="F19" s="237" t="s">
        <v>4493</v>
      </c>
      <c r="G19" s="17" t="s">
        <v>5065</v>
      </c>
      <c r="H19" s="411" t="s">
        <v>4514</v>
      </c>
      <c r="I19" s="17" t="s">
        <v>4540</v>
      </c>
      <c r="J19" s="31" t="s">
        <v>5260</v>
      </c>
      <c r="K19" s="63" t="s">
        <v>4612</v>
      </c>
      <c r="L19" s="410" t="s">
        <v>4698</v>
      </c>
      <c r="M19" s="32" t="s">
        <v>4908</v>
      </c>
      <c r="N19" s="32" t="s">
        <v>4921</v>
      </c>
      <c r="O19" s="31" t="s">
        <v>4935</v>
      </c>
      <c r="P19" s="31" t="s">
        <v>4944</v>
      </c>
      <c r="Q19" s="31" t="s">
        <v>4953</v>
      </c>
      <c r="R19" s="224" t="s">
        <v>4954</v>
      </c>
      <c r="S19" s="224" t="s">
        <v>4982</v>
      </c>
      <c r="T19" s="227" t="s">
        <v>4992</v>
      </c>
      <c r="V19" s="31"/>
    </row>
    <row r="20" spans="3:22" ht="21.75" customHeight="1" x14ac:dyDescent="0.3">
      <c r="C20" s="581"/>
      <c r="D20" s="582"/>
      <c r="E20" s="32" t="s">
        <v>4995</v>
      </c>
      <c r="F20" s="237" t="s">
        <v>5009</v>
      </c>
      <c r="G20" s="17" t="s">
        <v>5133</v>
      </c>
      <c r="H20" s="411" t="s">
        <v>5206</v>
      </c>
      <c r="I20" s="17" t="s">
        <v>5279</v>
      </c>
      <c r="J20" s="31" t="s">
        <v>5312</v>
      </c>
      <c r="K20" s="63" t="s">
        <v>5356</v>
      </c>
      <c r="L20" s="410" t="s">
        <v>5357</v>
      </c>
      <c r="M20" s="63" t="s">
        <v>5389</v>
      </c>
      <c r="N20" s="32" t="s">
        <v>5414</v>
      </c>
      <c r="O20" s="31" t="s">
        <v>5427</v>
      </c>
      <c r="P20" s="31" t="s">
        <v>5439</v>
      </c>
      <c r="Q20" s="31" t="s">
        <v>5440</v>
      </c>
      <c r="R20" s="550" t="s">
        <v>5441</v>
      </c>
      <c r="S20" s="553" t="s">
        <v>5449</v>
      </c>
      <c r="T20" s="227" t="s">
        <v>5479</v>
      </c>
      <c r="V20" s="31" t="s">
        <v>1890</v>
      </c>
    </row>
    <row r="21" spans="3:22" ht="21.95" customHeight="1" x14ac:dyDescent="0.3">
      <c r="C21" s="579"/>
      <c r="D21" s="580"/>
      <c r="E21" s="142" t="s">
        <v>5506</v>
      </c>
      <c r="F21" s="142" t="s">
        <v>5517</v>
      </c>
      <c r="G21" s="142" t="s">
        <v>5522</v>
      </c>
      <c r="H21" s="411" t="s">
        <v>5528</v>
      </c>
      <c r="I21" s="17" t="s">
        <v>5529</v>
      </c>
      <c r="J21" s="31" t="s">
        <v>5534</v>
      </c>
      <c r="K21" s="31" t="s">
        <v>5556</v>
      </c>
      <c r="L21" s="410"/>
      <c r="M21" s="63"/>
      <c r="N21" s="32"/>
      <c r="O21" s="31"/>
      <c r="P21" s="31"/>
      <c r="Q21" s="31"/>
      <c r="R21" s="550"/>
      <c r="S21" s="553"/>
      <c r="T21" s="227"/>
      <c r="U21" s="19"/>
      <c r="V21" s="31" t="s">
        <v>1891</v>
      </c>
    </row>
    <row r="22" spans="3:22" ht="21.95" customHeight="1" x14ac:dyDescent="0.3">
      <c r="C22" s="577" t="s">
        <v>1856</v>
      </c>
      <c r="D22" s="578"/>
      <c r="E22" s="17" t="s">
        <v>83</v>
      </c>
      <c r="F22" s="17" t="s">
        <v>5369</v>
      </c>
      <c r="G22" s="17" t="s">
        <v>84</v>
      </c>
      <c r="H22" s="17" t="s">
        <v>5025</v>
      </c>
      <c r="I22" s="17" t="s">
        <v>2759</v>
      </c>
      <c r="J22" s="142" t="s">
        <v>1251</v>
      </c>
      <c r="K22" s="32" t="s">
        <v>1252</v>
      </c>
      <c r="L22" s="31" t="s">
        <v>1255</v>
      </c>
      <c r="M22" s="17" t="s">
        <v>1061</v>
      </c>
      <c r="N22" s="17" t="s">
        <v>652</v>
      </c>
      <c r="O22" s="224" t="s">
        <v>2443</v>
      </c>
      <c r="P22" s="85" t="s">
        <v>3234</v>
      </c>
      <c r="Q22" s="85" t="s">
        <v>4183</v>
      </c>
      <c r="R22" s="17" t="s">
        <v>4228</v>
      </c>
      <c r="S22" s="17" t="s">
        <v>4242</v>
      </c>
      <c r="T22" s="97" t="s">
        <v>5243</v>
      </c>
      <c r="U22" s="19"/>
      <c r="V22" s="31" t="s">
        <v>1891</v>
      </c>
    </row>
    <row r="23" spans="3:22" ht="21.95" customHeight="1" x14ac:dyDescent="0.3">
      <c r="C23" s="579"/>
      <c r="D23" s="580"/>
      <c r="E23" s="17" t="s">
        <v>5248</v>
      </c>
      <c r="F23" s="17" t="s">
        <v>5257</v>
      </c>
      <c r="G23" s="17"/>
      <c r="H23" s="17"/>
      <c r="I23" s="17"/>
      <c r="J23" s="142"/>
      <c r="K23" s="32"/>
      <c r="L23" s="31"/>
      <c r="M23" s="17"/>
      <c r="N23" s="17"/>
      <c r="O23" s="224"/>
      <c r="P23" s="85"/>
      <c r="Q23" s="85"/>
      <c r="R23" s="17"/>
      <c r="S23" s="17"/>
      <c r="T23" s="97"/>
      <c r="U23" s="19"/>
      <c r="V23" s="31" t="s">
        <v>1892</v>
      </c>
    </row>
    <row r="24" spans="3:22" ht="21.95" customHeight="1" x14ac:dyDescent="0.3">
      <c r="C24" s="575" t="s">
        <v>1857</v>
      </c>
      <c r="D24" s="576"/>
      <c r="E24" s="32" t="s">
        <v>1247</v>
      </c>
      <c r="F24" s="32" t="s">
        <v>1248</v>
      </c>
      <c r="G24" s="32" t="s">
        <v>1249</v>
      </c>
      <c r="H24" s="32" t="s">
        <v>1250</v>
      </c>
      <c r="I24" s="142" t="s">
        <v>5485</v>
      </c>
      <c r="J24" s="142" t="s">
        <v>5475</v>
      </c>
      <c r="K24" s="31"/>
      <c r="L24" s="17"/>
      <c r="M24" s="50"/>
      <c r="N24" s="84"/>
      <c r="O24" s="84"/>
      <c r="P24" s="85"/>
      <c r="Q24" s="85"/>
      <c r="R24" s="17"/>
      <c r="S24" s="17"/>
      <c r="T24" s="17"/>
      <c r="U24" s="19"/>
      <c r="V24" s="31" t="s">
        <v>1893</v>
      </c>
    </row>
    <row r="25" spans="3:22" ht="21.95" customHeight="1" x14ac:dyDescent="0.3">
      <c r="C25" s="575" t="s">
        <v>1858</v>
      </c>
      <c r="D25" s="576"/>
      <c r="E25" s="17" t="s">
        <v>119</v>
      </c>
      <c r="F25" s="17" t="s">
        <v>118</v>
      </c>
      <c r="G25" s="32" t="s">
        <v>120</v>
      </c>
      <c r="H25" s="32" t="s">
        <v>121</v>
      </c>
      <c r="I25" s="32" t="s">
        <v>431</v>
      </c>
      <c r="J25" s="32" t="s">
        <v>432</v>
      </c>
      <c r="K25" s="32" t="s">
        <v>433</v>
      </c>
      <c r="L25" s="32" t="s">
        <v>606</v>
      </c>
      <c r="M25" s="32" t="s">
        <v>607</v>
      </c>
      <c r="N25" s="32" t="s">
        <v>608</v>
      </c>
      <c r="O25" s="526" t="s">
        <v>5193</v>
      </c>
      <c r="P25" s="526" t="s">
        <v>5198</v>
      </c>
      <c r="Q25" s="526" t="s">
        <v>5207</v>
      </c>
      <c r="R25" s="526" t="s">
        <v>5225</v>
      </c>
      <c r="S25" s="526" t="s">
        <v>5226</v>
      </c>
      <c r="T25" s="32"/>
      <c r="U25" s="18"/>
      <c r="V25" s="31" t="s">
        <v>1894</v>
      </c>
    </row>
    <row r="26" spans="3:22" ht="21.95" customHeight="1" x14ac:dyDescent="0.3">
      <c r="C26" s="577" t="s">
        <v>1859</v>
      </c>
      <c r="D26" s="578"/>
      <c r="E26" s="17" t="s">
        <v>86</v>
      </c>
      <c r="F26" s="17" t="s">
        <v>87</v>
      </c>
      <c r="G26" s="17" t="s">
        <v>88</v>
      </c>
      <c r="H26" s="17" t="s">
        <v>89</v>
      </c>
      <c r="I26" s="32" t="s">
        <v>90</v>
      </c>
      <c r="J26" s="31" t="s">
        <v>63</v>
      </c>
      <c r="K26" s="17" t="s">
        <v>64</v>
      </c>
      <c r="L26" s="17" t="s">
        <v>91</v>
      </c>
      <c r="M26" s="17" t="s">
        <v>92</v>
      </c>
      <c r="N26" s="17" t="s">
        <v>93</v>
      </c>
      <c r="O26" s="17" t="s">
        <v>94</v>
      </c>
      <c r="P26" s="17" t="s">
        <v>95</v>
      </c>
      <c r="Q26" s="17" t="s">
        <v>96</v>
      </c>
      <c r="R26" s="17" t="s">
        <v>97</v>
      </c>
      <c r="S26" s="50" t="s">
        <v>98</v>
      </c>
      <c r="T26" s="57" t="s">
        <v>221</v>
      </c>
      <c r="U26" s="18"/>
      <c r="V26" s="31" t="s">
        <v>1895</v>
      </c>
    </row>
    <row r="27" spans="3:22" ht="21.95" customHeight="1" x14ac:dyDescent="0.3">
      <c r="C27" s="579"/>
      <c r="D27" s="580"/>
      <c r="E27" s="17" t="s">
        <v>1493</v>
      </c>
      <c r="F27" s="17" t="s">
        <v>397</v>
      </c>
      <c r="G27" s="32" t="s">
        <v>408</v>
      </c>
      <c r="H27" s="142" t="s">
        <v>1258</v>
      </c>
      <c r="I27" s="32" t="s">
        <v>713</v>
      </c>
      <c r="J27" s="31" t="s">
        <v>1412</v>
      </c>
      <c r="K27" s="17" t="s">
        <v>1425</v>
      </c>
      <c r="L27" s="203" t="s">
        <v>1437</v>
      </c>
      <c r="M27" s="61" t="s">
        <v>1444</v>
      </c>
      <c r="N27" s="135" t="s">
        <v>3633</v>
      </c>
      <c r="O27" s="17" t="s">
        <v>3650</v>
      </c>
      <c r="P27" s="31" t="s">
        <v>3669</v>
      </c>
      <c r="Q27" s="17" t="s">
        <v>3679</v>
      </c>
      <c r="R27" s="17" t="s">
        <v>3697</v>
      </c>
      <c r="S27" s="50"/>
      <c r="T27" s="49"/>
      <c r="U27" s="18"/>
      <c r="V27" s="31" t="s">
        <v>1896</v>
      </c>
    </row>
    <row r="28" spans="3:22" ht="21.95" customHeight="1" x14ac:dyDescent="0.3">
      <c r="C28" s="575" t="s">
        <v>1337</v>
      </c>
      <c r="D28" s="576"/>
      <c r="E28" s="17" t="s">
        <v>71</v>
      </c>
      <c r="F28" s="17" t="s">
        <v>72</v>
      </c>
      <c r="G28" s="17" t="s">
        <v>73</v>
      </c>
      <c r="H28" s="17" t="s">
        <v>74</v>
      </c>
      <c r="I28" s="17" t="s">
        <v>99</v>
      </c>
      <c r="J28" s="17" t="s">
        <v>100</v>
      </c>
      <c r="K28" s="31" t="s">
        <v>101</v>
      </c>
      <c r="L28" s="17"/>
      <c r="M28" s="17"/>
      <c r="N28" s="17"/>
      <c r="O28" s="17"/>
      <c r="P28" s="17"/>
      <c r="Q28" s="17"/>
      <c r="R28" s="17"/>
      <c r="S28" s="49"/>
      <c r="T28" s="61"/>
      <c r="U28" s="18"/>
      <c r="V28" s="31" t="s">
        <v>1897</v>
      </c>
    </row>
    <row r="29" spans="3:22" ht="21.95" customHeight="1" x14ac:dyDescent="0.3">
      <c r="C29" s="575" t="s">
        <v>1860</v>
      </c>
      <c r="D29" s="576"/>
      <c r="E29" s="17" t="s">
        <v>1789</v>
      </c>
      <c r="F29" s="17"/>
      <c r="G29" s="17" t="s">
        <v>5407</v>
      </c>
      <c r="H29" s="17" t="s">
        <v>1788</v>
      </c>
      <c r="I29" s="31" t="s">
        <v>1798</v>
      </c>
      <c r="J29" s="17" t="s">
        <v>1313</v>
      </c>
      <c r="K29" s="17" t="s">
        <v>1323</v>
      </c>
      <c r="L29" s="17" t="s">
        <v>1324</v>
      </c>
      <c r="M29" s="17" t="s">
        <v>4853</v>
      </c>
      <c r="N29" s="17"/>
      <c r="O29" s="17"/>
      <c r="P29" s="17"/>
      <c r="Q29" s="17"/>
      <c r="R29" s="17"/>
      <c r="S29" s="49"/>
      <c r="T29" s="49"/>
      <c r="U29" s="18"/>
      <c r="V29" s="31" t="s">
        <v>1897</v>
      </c>
    </row>
    <row r="30" spans="3:22" ht="21.95" customHeight="1" x14ac:dyDescent="0.3">
      <c r="C30" s="575" t="s">
        <v>2958</v>
      </c>
      <c r="D30" s="576"/>
      <c r="E30" s="31" t="s">
        <v>2959</v>
      </c>
      <c r="F30" s="17" t="s">
        <v>2960</v>
      </c>
      <c r="G30" s="17" t="s">
        <v>2961</v>
      </c>
      <c r="H30" s="17" t="s">
        <v>3083</v>
      </c>
      <c r="I30" s="31" t="s">
        <v>3114</v>
      </c>
      <c r="J30" s="17" t="s">
        <v>3125</v>
      </c>
      <c r="K30" s="17"/>
      <c r="L30" s="17"/>
      <c r="M30" s="17"/>
      <c r="N30" s="17"/>
      <c r="O30" s="17"/>
      <c r="P30" s="17"/>
      <c r="Q30" s="17"/>
      <c r="R30" s="17"/>
      <c r="S30" s="49"/>
      <c r="T30" s="49"/>
      <c r="V30" s="31" t="s">
        <v>1898</v>
      </c>
    </row>
    <row r="31" spans="3:22" ht="21.95" customHeight="1" x14ac:dyDescent="0.3">
      <c r="C31" s="577" t="s">
        <v>1861</v>
      </c>
      <c r="D31" s="578"/>
      <c r="E31" s="32" t="s">
        <v>1270</v>
      </c>
      <c r="F31" s="32" t="s">
        <v>658</v>
      </c>
      <c r="G31" s="32" t="s">
        <v>695</v>
      </c>
      <c r="H31" s="32" t="s">
        <v>714</v>
      </c>
      <c r="I31" s="63" t="s">
        <v>788</v>
      </c>
      <c r="J31" s="101" t="s">
        <v>790</v>
      </c>
      <c r="K31" s="101" t="s">
        <v>792</v>
      </c>
      <c r="L31" s="32" t="s">
        <v>806</v>
      </c>
      <c r="M31" s="94" t="s">
        <v>808</v>
      </c>
      <c r="N31" s="31" t="s">
        <v>810</v>
      </c>
      <c r="O31" s="17" t="s">
        <v>812</v>
      </c>
      <c r="P31" s="17" t="s">
        <v>824</v>
      </c>
      <c r="Q31" s="17" t="s">
        <v>833</v>
      </c>
      <c r="R31" s="17" t="s">
        <v>840</v>
      </c>
      <c r="S31" s="50" t="s">
        <v>1350</v>
      </c>
      <c r="T31" s="31"/>
      <c r="V31" s="31" t="s">
        <v>1899</v>
      </c>
    </row>
    <row r="32" spans="3:22" ht="21.95" customHeight="1" x14ac:dyDescent="0.3">
      <c r="C32" s="581"/>
      <c r="D32" s="582"/>
      <c r="E32" s="32" t="s">
        <v>1853</v>
      </c>
      <c r="F32" s="32" t="s">
        <v>1449</v>
      </c>
      <c r="G32" s="32" t="s">
        <v>1453</v>
      </c>
      <c r="H32" s="32" t="s">
        <v>1461</v>
      </c>
      <c r="I32" s="63" t="s">
        <v>1462</v>
      </c>
      <c r="J32" s="101" t="s">
        <v>1498</v>
      </c>
      <c r="K32" s="101" t="s">
        <v>2767</v>
      </c>
      <c r="L32" s="32" t="s">
        <v>1507</v>
      </c>
      <c r="M32" s="94" t="s">
        <v>1514</v>
      </c>
      <c r="N32" s="31" t="s">
        <v>1524</v>
      </c>
      <c r="O32" s="17" t="s">
        <v>1682</v>
      </c>
      <c r="P32" s="17" t="s">
        <v>1687</v>
      </c>
      <c r="Q32" s="17" t="s">
        <v>1690</v>
      </c>
      <c r="R32" s="17" t="s">
        <v>1724</v>
      </c>
      <c r="S32" s="50" t="s">
        <v>1854</v>
      </c>
      <c r="T32" s="17" t="s">
        <v>1538</v>
      </c>
      <c r="V32" s="31" t="s">
        <v>1899</v>
      </c>
    </row>
    <row r="33" spans="3:22" ht="21.95" customHeight="1" x14ac:dyDescent="0.3">
      <c r="C33" s="579"/>
      <c r="D33" s="580"/>
      <c r="E33" s="32" t="s">
        <v>2608</v>
      </c>
      <c r="F33" s="32" t="s">
        <v>2626</v>
      </c>
      <c r="G33" s="32" t="s">
        <v>2692</v>
      </c>
      <c r="H33" s="32" t="s">
        <v>3029</v>
      </c>
      <c r="I33" s="63" t="s">
        <v>3536</v>
      </c>
      <c r="J33" s="101" t="s">
        <v>3834</v>
      </c>
      <c r="K33" s="101"/>
      <c r="L33" s="32"/>
      <c r="M33" s="94"/>
      <c r="N33" s="31"/>
      <c r="O33" s="17"/>
      <c r="P33" s="17"/>
      <c r="Q33" s="17"/>
      <c r="R33" s="17"/>
      <c r="S33" s="50"/>
      <c r="T33" s="17"/>
      <c r="V33" s="31" t="s">
        <v>1900</v>
      </c>
    </row>
    <row r="34" spans="3:22" ht="21.95" customHeight="1" x14ac:dyDescent="0.3">
      <c r="C34" s="577" t="s">
        <v>1338</v>
      </c>
      <c r="D34" s="578"/>
      <c r="E34" s="144" t="s">
        <v>553</v>
      </c>
      <c r="F34" s="144" t="s">
        <v>1726</v>
      </c>
      <c r="G34" s="145" t="s">
        <v>1666</v>
      </c>
      <c r="H34" s="144" t="s">
        <v>556</v>
      </c>
      <c r="I34" s="144" t="s">
        <v>1722</v>
      </c>
      <c r="J34" s="144" t="s">
        <v>3435</v>
      </c>
      <c r="K34" s="144" t="s">
        <v>559</v>
      </c>
      <c r="L34" s="144" t="s">
        <v>1725</v>
      </c>
      <c r="M34" s="200" t="s">
        <v>1716</v>
      </c>
      <c r="N34" s="200" t="s">
        <v>1733</v>
      </c>
      <c r="O34" s="17" t="s">
        <v>2460</v>
      </c>
      <c r="P34" s="237" t="s">
        <v>2709</v>
      </c>
      <c r="Q34" s="237" t="s">
        <v>2710</v>
      </c>
      <c r="R34" s="17" t="s">
        <v>4547</v>
      </c>
      <c r="S34" s="50" t="s">
        <v>2889</v>
      </c>
      <c r="T34" s="85" t="s">
        <v>2890</v>
      </c>
      <c r="V34" s="31" t="s">
        <v>1900</v>
      </c>
    </row>
    <row r="35" spans="3:22" ht="21.95" customHeight="1" x14ac:dyDescent="0.3">
      <c r="C35" s="581"/>
      <c r="D35" s="582"/>
      <c r="E35" s="32" t="s">
        <v>3049</v>
      </c>
      <c r="F35" s="31" t="s">
        <v>3868</v>
      </c>
      <c r="G35" s="142" t="s">
        <v>4101</v>
      </c>
      <c r="H35" s="32" t="s">
        <v>4134</v>
      </c>
      <c r="I35" s="32" t="s">
        <v>4275</v>
      </c>
      <c r="J35" s="32" t="s">
        <v>4323</v>
      </c>
      <c r="K35" s="32" t="s">
        <v>4389</v>
      </c>
      <c r="L35" s="32" t="s">
        <v>4390</v>
      </c>
      <c r="M35" s="31" t="s">
        <v>4663</v>
      </c>
      <c r="N35" s="31" t="s">
        <v>4672</v>
      </c>
      <c r="O35" s="17" t="s">
        <v>4719</v>
      </c>
      <c r="P35" s="237" t="s">
        <v>4718</v>
      </c>
      <c r="Q35" s="31" t="s">
        <v>4729</v>
      </c>
      <c r="R35" s="17" t="s">
        <v>4817</v>
      </c>
      <c r="S35" s="50" t="s">
        <v>4859</v>
      </c>
      <c r="T35" s="85" t="s">
        <v>5003</v>
      </c>
      <c r="V35" s="31" t="s">
        <v>1900</v>
      </c>
    </row>
    <row r="36" spans="3:22" ht="21.95" customHeight="1" x14ac:dyDescent="0.3">
      <c r="C36" s="579"/>
      <c r="D36" s="580"/>
      <c r="E36" s="32" t="s">
        <v>5011</v>
      </c>
      <c r="F36" s="31" t="s">
        <v>5018</v>
      </c>
      <c r="G36" s="142" t="s">
        <v>5046</v>
      </c>
      <c r="H36" s="17" t="s">
        <v>5028</v>
      </c>
      <c r="I36" s="32" t="s">
        <v>5080</v>
      </c>
      <c r="J36" s="32" t="s">
        <v>5142</v>
      </c>
      <c r="K36" s="63" t="s">
        <v>5365</v>
      </c>
      <c r="L36" s="142" t="s">
        <v>5379</v>
      </c>
      <c r="M36" s="32" t="s">
        <v>5420</v>
      </c>
      <c r="N36" s="31" t="s">
        <v>5461</v>
      </c>
      <c r="O36" s="17"/>
      <c r="P36" s="237"/>
      <c r="Q36" s="17"/>
      <c r="R36" s="17"/>
      <c r="S36" s="50"/>
      <c r="T36" s="85"/>
      <c r="V36" s="31" t="s">
        <v>1901</v>
      </c>
    </row>
    <row r="37" spans="3:22" ht="21.95" customHeight="1" x14ac:dyDescent="0.3">
      <c r="C37" s="575" t="s">
        <v>1862</v>
      </c>
      <c r="D37" s="576"/>
      <c r="E37" s="17" t="s">
        <v>1278</v>
      </c>
      <c r="F37" s="84" t="s">
        <v>641</v>
      </c>
      <c r="G37" s="85" t="s">
        <v>642</v>
      </c>
      <c r="H37" s="85" t="s">
        <v>643</v>
      </c>
      <c r="I37" s="17"/>
      <c r="J37" s="17"/>
      <c r="K37" s="17"/>
      <c r="L37" s="17"/>
      <c r="M37" s="32"/>
      <c r="N37" s="17"/>
      <c r="O37" s="17"/>
      <c r="P37" s="17"/>
      <c r="Q37" s="17"/>
      <c r="R37" s="17"/>
      <c r="S37" s="50"/>
      <c r="T37" s="49"/>
      <c r="V37" s="31" t="s">
        <v>1902</v>
      </c>
    </row>
    <row r="38" spans="3:22" ht="21.95" customHeight="1" x14ac:dyDescent="0.3">
      <c r="C38" s="575" t="s">
        <v>1339</v>
      </c>
      <c r="D38" s="576"/>
      <c r="E38" s="17" t="s">
        <v>780</v>
      </c>
      <c r="F38" s="17" t="s">
        <v>1494</v>
      </c>
      <c r="G38" s="17" t="s">
        <v>1495</v>
      </c>
      <c r="H38" s="17" t="s">
        <v>973</v>
      </c>
      <c r="I38" s="17" t="s">
        <v>981</v>
      </c>
      <c r="J38" s="17" t="s">
        <v>989</v>
      </c>
      <c r="K38" s="31" t="s">
        <v>1261</v>
      </c>
      <c r="L38" s="63" t="s">
        <v>798</v>
      </c>
      <c r="M38" s="95" t="s">
        <v>799</v>
      </c>
      <c r="N38" s="17"/>
      <c r="O38" s="84"/>
      <c r="P38" s="85"/>
      <c r="Q38" s="85"/>
      <c r="R38" s="17"/>
      <c r="S38" s="50"/>
      <c r="T38" s="49"/>
      <c r="V38" s="31" t="s">
        <v>1903</v>
      </c>
    </row>
    <row r="39" spans="3:22" ht="21.95" customHeight="1" x14ac:dyDescent="0.3">
      <c r="C39" s="575" t="s">
        <v>1340</v>
      </c>
      <c r="D39" s="576"/>
      <c r="E39" s="17" t="s">
        <v>892</v>
      </c>
      <c r="F39" s="31" t="s">
        <v>883</v>
      </c>
      <c r="G39" s="94" t="s">
        <v>894</v>
      </c>
      <c r="H39" s="104" t="s">
        <v>893</v>
      </c>
      <c r="I39" s="63" t="s">
        <v>903</v>
      </c>
      <c r="J39" s="88" t="s">
        <v>902</v>
      </c>
      <c r="K39" s="17"/>
      <c r="L39" s="17"/>
      <c r="M39" s="17"/>
      <c r="N39" s="84"/>
      <c r="O39" s="84"/>
      <c r="P39" s="85"/>
      <c r="Q39" s="85"/>
      <c r="R39" s="17"/>
      <c r="S39" s="50"/>
      <c r="T39" s="49"/>
      <c r="V39" s="31" t="s">
        <v>1904</v>
      </c>
    </row>
    <row r="40" spans="3:22" ht="21.95" customHeight="1" x14ac:dyDescent="0.3">
      <c r="C40" s="575" t="s">
        <v>1341</v>
      </c>
      <c r="D40" s="576"/>
      <c r="E40" s="109" t="s">
        <v>1199</v>
      </c>
      <c r="F40" s="109" t="s">
        <v>1200</v>
      </c>
      <c r="G40" s="109" t="s">
        <v>1201</v>
      </c>
      <c r="H40" s="31" t="s">
        <v>1202</v>
      </c>
      <c r="I40" s="31" t="s">
        <v>1203</v>
      </c>
      <c r="J40" s="141" t="s">
        <v>1269</v>
      </c>
      <c r="K40" s="141" t="s">
        <v>2541</v>
      </c>
      <c r="L40" s="31" t="s">
        <v>5534</v>
      </c>
      <c r="M40" s="141" t="s">
        <v>1360</v>
      </c>
      <c r="N40" s="141" t="s">
        <v>1361</v>
      </c>
      <c r="O40" s="182" t="s">
        <v>1650</v>
      </c>
      <c r="P40" s="182" t="s">
        <v>1704</v>
      </c>
      <c r="Q40" s="32"/>
      <c r="R40" s="110"/>
      <c r="S40" s="110"/>
      <c r="T40" s="110"/>
      <c r="V40" s="31" t="s">
        <v>1905</v>
      </c>
    </row>
    <row r="41" spans="3:22" ht="21.95" customHeight="1" x14ac:dyDescent="0.3">
      <c r="C41" s="575" t="s">
        <v>1342</v>
      </c>
      <c r="D41" s="576"/>
      <c r="E41" s="17" t="s">
        <v>1286</v>
      </c>
      <c r="F41" s="17" t="s">
        <v>962</v>
      </c>
      <c r="G41" s="108" t="s">
        <v>951</v>
      </c>
      <c r="H41" s="17" t="s">
        <v>966</v>
      </c>
      <c r="I41" s="17" t="s">
        <v>1295</v>
      </c>
      <c r="J41" s="31" t="s">
        <v>1297</v>
      </c>
      <c r="K41" s="17" t="s">
        <v>1303</v>
      </c>
      <c r="L41" s="17" t="s">
        <v>1307</v>
      </c>
      <c r="M41" s="31" t="s">
        <v>1328</v>
      </c>
      <c r="N41" s="17" t="s">
        <v>1380</v>
      </c>
      <c r="O41" s="17" t="s">
        <v>1388</v>
      </c>
      <c r="P41" s="32" t="s">
        <v>1400</v>
      </c>
      <c r="Q41" s="32" t="s">
        <v>1404</v>
      </c>
      <c r="R41" s="32" t="s">
        <v>2417</v>
      </c>
      <c r="S41" s="32" t="s">
        <v>1832</v>
      </c>
      <c r="T41" s="110"/>
      <c r="V41" s="31" t="s">
        <v>1906</v>
      </c>
    </row>
    <row r="42" spans="3:22" ht="21.95" customHeight="1" x14ac:dyDescent="0.3">
      <c r="C42" s="577" t="s">
        <v>1863</v>
      </c>
      <c r="D42" s="578"/>
      <c r="E42" s="17" t="s">
        <v>1041</v>
      </c>
      <c r="F42" s="17" t="s">
        <v>1271</v>
      </c>
      <c r="G42" s="32" t="s">
        <v>1130</v>
      </c>
      <c r="H42" s="108" t="s">
        <v>1204</v>
      </c>
      <c r="I42" s="17" t="s">
        <v>1205</v>
      </c>
      <c r="J42" s="31" t="s">
        <v>1225</v>
      </c>
      <c r="K42" s="17" t="s">
        <v>4801</v>
      </c>
      <c r="L42" s="31" t="s">
        <v>1237</v>
      </c>
      <c r="M42" s="17" t="s">
        <v>1233</v>
      </c>
      <c r="N42" s="31" t="s">
        <v>1239</v>
      </c>
      <c r="O42" s="31" t="s">
        <v>1262</v>
      </c>
      <c r="P42" s="32" t="s">
        <v>1272</v>
      </c>
      <c r="Q42" s="32" t="s">
        <v>1277</v>
      </c>
      <c r="R42" s="32" t="s">
        <v>2534</v>
      </c>
      <c r="S42" s="32" t="s">
        <v>1841</v>
      </c>
      <c r="T42" s="203" t="s">
        <v>1227</v>
      </c>
      <c r="V42" s="31" t="s">
        <v>1906</v>
      </c>
    </row>
    <row r="43" spans="3:22" ht="21.95" customHeight="1" x14ac:dyDescent="0.3">
      <c r="C43" s="579"/>
      <c r="D43" s="580"/>
      <c r="E43" s="17" t="s">
        <v>3059</v>
      </c>
      <c r="F43" s="17" t="s">
        <v>3163</v>
      </c>
      <c r="G43" s="32" t="s">
        <v>3701</v>
      </c>
      <c r="H43" s="17" t="s">
        <v>3146</v>
      </c>
      <c r="I43" s="17"/>
      <c r="J43" s="31"/>
      <c r="K43" s="17"/>
      <c r="L43" s="31"/>
      <c r="M43" s="17"/>
      <c r="N43" s="31"/>
      <c r="O43" s="31"/>
      <c r="P43" s="32"/>
      <c r="Q43" s="32"/>
      <c r="R43" s="32"/>
      <c r="S43" s="32"/>
      <c r="T43" s="203"/>
      <c r="V43" s="31" t="s">
        <v>1907</v>
      </c>
    </row>
    <row r="44" spans="3:22" ht="21.95" customHeight="1" x14ac:dyDescent="0.3">
      <c r="C44" s="477" t="s">
        <v>1343</v>
      </c>
      <c r="D44" s="477"/>
      <c r="E44" s="17" t="s">
        <v>102</v>
      </c>
      <c r="F44" s="17" t="s">
        <v>103</v>
      </c>
      <c r="G44" s="17" t="s">
        <v>104</v>
      </c>
      <c r="H44" s="17" t="s">
        <v>105</v>
      </c>
      <c r="I44" s="17" t="s">
        <v>106</v>
      </c>
      <c r="J44" s="17" t="s">
        <v>19</v>
      </c>
      <c r="K44" s="17" t="s">
        <v>107</v>
      </c>
      <c r="L44" s="17" t="s">
        <v>108</v>
      </c>
      <c r="M44" s="17" t="s">
        <v>109</v>
      </c>
      <c r="N44" s="17" t="s">
        <v>85</v>
      </c>
      <c r="O44" s="203" t="s">
        <v>1466</v>
      </c>
      <c r="P44" s="203" t="s">
        <v>1470</v>
      </c>
      <c r="Q44" s="203" t="s">
        <v>1471</v>
      </c>
      <c r="R44" s="63" t="s">
        <v>1618</v>
      </c>
      <c r="S44" s="63" t="s">
        <v>1625</v>
      </c>
      <c r="T44" s="203" t="s">
        <v>1633</v>
      </c>
      <c r="V44" s="31"/>
    </row>
    <row r="45" spans="3:22" ht="21.95" customHeight="1" x14ac:dyDescent="0.3">
      <c r="C45" s="577" t="s">
        <v>1344</v>
      </c>
      <c r="D45" s="578"/>
      <c r="E45" s="17" t="s">
        <v>1345</v>
      </c>
      <c r="F45" s="134" t="s">
        <v>1739</v>
      </c>
      <c r="G45" s="17" t="s">
        <v>1414</v>
      </c>
      <c r="H45" s="17" t="s">
        <v>1422</v>
      </c>
      <c r="I45" s="17" t="s">
        <v>1576</v>
      </c>
      <c r="J45" s="17" t="s">
        <v>2521</v>
      </c>
      <c r="K45" s="17" t="s">
        <v>2514</v>
      </c>
      <c r="L45" s="17" t="s">
        <v>5107</v>
      </c>
      <c r="M45" s="17" t="s">
        <v>3119</v>
      </c>
      <c r="N45" s="17" t="s">
        <v>4842</v>
      </c>
      <c r="O45" s="17" t="s">
        <v>4765</v>
      </c>
      <c r="P45" s="17" t="s">
        <v>3375</v>
      </c>
      <c r="Q45" s="63" t="s">
        <v>3416</v>
      </c>
      <c r="R45" s="95" t="s">
        <v>3429</v>
      </c>
      <c r="S45" s="95" t="s">
        <v>4758</v>
      </c>
      <c r="T45" s="88" t="s">
        <v>4759</v>
      </c>
      <c r="V45" s="31" t="s">
        <v>1908</v>
      </c>
    </row>
    <row r="46" spans="3:22" ht="21.95" customHeight="1" x14ac:dyDescent="0.3">
      <c r="C46" s="579"/>
      <c r="D46" s="580"/>
      <c r="E46" s="17" t="s">
        <v>5164</v>
      </c>
      <c r="F46" s="480" t="s">
        <v>4867</v>
      </c>
      <c r="G46" s="17" t="s">
        <v>4809</v>
      </c>
      <c r="H46" s="17" t="s">
        <v>4834</v>
      </c>
      <c r="I46" s="17" t="s">
        <v>4844</v>
      </c>
      <c r="J46" s="32" t="s">
        <v>5047</v>
      </c>
      <c r="K46" s="32" t="s">
        <v>5060</v>
      </c>
      <c r="L46" s="17" t="s">
        <v>5160</v>
      </c>
      <c r="M46" s="17" t="s">
        <v>5119</v>
      </c>
      <c r="N46" s="17" t="s">
        <v>5242</v>
      </c>
      <c r="O46" s="17" t="s">
        <v>5241</v>
      </c>
      <c r="P46" s="17"/>
      <c r="Q46" s="63"/>
      <c r="R46" s="95"/>
      <c r="S46" s="95"/>
      <c r="T46" s="88"/>
      <c r="V46" s="31" t="s">
        <v>1909</v>
      </c>
    </row>
    <row r="47" spans="3:22" ht="21.95" customHeight="1" x14ac:dyDescent="0.3">
      <c r="C47" s="575" t="s">
        <v>1527</v>
      </c>
      <c r="D47" s="576"/>
      <c r="E47" s="17" t="s">
        <v>1528</v>
      </c>
      <c r="F47" s="134" t="s">
        <v>1535</v>
      </c>
      <c r="G47" s="17" t="s">
        <v>1658</v>
      </c>
      <c r="H47" s="17"/>
      <c r="I47" s="17" t="s">
        <v>1562</v>
      </c>
      <c r="J47" s="17" t="s">
        <v>1638</v>
      </c>
      <c r="K47" s="17" t="s">
        <v>1649</v>
      </c>
      <c r="L47" s="17"/>
      <c r="M47" s="17"/>
      <c r="N47" s="17"/>
      <c r="O47" s="17"/>
      <c r="P47" s="17"/>
      <c r="Q47" s="17"/>
      <c r="R47" s="63"/>
      <c r="S47" s="95"/>
      <c r="T47" s="88"/>
      <c r="V47" s="31" t="s">
        <v>1909</v>
      </c>
    </row>
    <row r="48" spans="3:22" ht="21.75" customHeight="1" x14ac:dyDescent="0.3">
      <c r="C48" s="575" t="s">
        <v>2628</v>
      </c>
      <c r="D48" s="576"/>
      <c r="E48" s="227" t="s">
        <v>2577</v>
      </c>
      <c r="F48" s="225" t="s">
        <v>2576</v>
      </c>
      <c r="G48" s="31" t="s">
        <v>2558</v>
      </c>
      <c r="H48" s="17" t="s">
        <v>2756</v>
      </c>
      <c r="I48" s="17" t="s">
        <v>2809</v>
      </c>
      <c r="J48" s="17" t="s">
        <v>2828</v>
      </c>
      <c r="K48" s="17" t="s">
        <v>2829</v>
      </c>
      <c r="L48" s="17" t="s">
        <v>2830</v>
      </c>
      <c r="M48" s="17"/>
      <c r="N48" s="17"/>
      <c r="O48" s="31"/>
      <c r="P48" s="17"/>
      <c r="Q48" s="17"/>
      <c r="R48" s="63"/>
      <c r="S48" s="95"/>
      <c r="T48" s="88"/>
      <c r="V48" s="31" t="s">
        <v>1910</v>
      </c>
    </row>
    <row r="49" spans="2:23" ht="21.75" customHeight="1" x14ac:dyDescent="0.3">
      <c r="C49" s="575" t="s">
        <v>1608</v>
      </c>
      <c r="D49" s="576"/>
      <c r="E49" s="17" t="s">
        <v>1609</v>
      </c>
      <c r="F49" s="182" t="s">
        <v>1575</v>
      </c>
      <c r="G49" s="182" t="s">
        <v>1597</v>
      </c>
      <c r="H49" s="182" t="s">
        <v>1606</v>
      </c>
      <c r="I49" s="17"/>
      <c r="J49" s="17"/>
      <c r="K49" s="17"/>
      <c r="L49" s="17"/>
      <c r="M49" s="17"/>
      <c r="N49" s="17"/>
      <c r="O49" s="17"/>
      <c r="P49" s="17"/>
      <c r="Q49" s="17"/>
      <c r="R49" s="63"/>
      <c r="S49" s="95"/>
      <c r="T49" s="88"/>
      <c r="V49" s="31" t="s">
        <v>1911</v>
      </c>
    </row>
    <row r="50" spans="2:23" ht="21.75" customHeight="1" x14ac:dyDescent="0.3">
      <c r="C50" s="575" t="s">
        <v>1668</v>
      </c>
      <c r="D50" s="576"/>
      <c r="E50" s="17" t="s">
        <v>1681</v>
      </c>
      <c r="F50" s="17" t="s">
        <v>2438</v>
      </c>
      <c r="G50" s="84" t="s">
        <v>637</v>
      </c>
      <c r="H50" s="32"/>
      <c r="I50" s="17"/>
      <c r="J50" s="17"/>
      <c r="K50" s="17"/>
      <c r="L50" s="17"/>
      <c r="M50" s="17"/>
      <c r="N50" s="17"/>
      <c r="O50" s="17"/>
      <c r="P50" s="17"/>
      <c r="Q50" s="17"/>
      <c r="R50" s="63"/>
      <c r="S50" s="95"/>
      <c r="T50" s="88"/>
      <c r="V50" s="31" t="s">
        <v>1911</v>
      </c>
    </row>
    <row r="51" spans="2:23" ht="21.75" customHeight="1" x14ac:dyDescent="0.3">
      <c r="C51" s="577" t="s">
        <v>2841</v>
      </c>
      <c r="D51" s="578"/>
      <c r="E51" s="17" t="s">
        <v>2842</v>
      </c>
      <c r="F51" s="17" t="s">
        <v>2854</v>
      </c>
      <c r="G51" s="84" t="s">
        <v>2909</v>
      </c>
      <c r="H51" s="17" t="s">
        <v>2957</v>
      </c>
      <c r="I51" s="17" t="s">
        <v>2962</v>
      </c>
      <c r="J51" s="17" t="s">
        <v>2963</v>
      </c>
      <c r="K51" s="17" t="s">
        <v>2971</v>
      </c>
      <c r="L51" s="17" t="s">
        <v>2972</v>
      </c>
      <c r="M51" s="17" t="s">
        <v>2989</v>
      </c>
      <c r="N51" s="17" t="s">
        <v>2999</v>
      </c>
      <c r="O51" s="17" t="s">
        <v>3308</v>
      </c>
      <c r="P51" s="17" t="s">
        <v>3549</v>
      </c>
      <c r="Q51" s="17" t="s">
        <v>3570</v>
      </c>
      <c r="R51" s="63" t="s">
        <v>3630</v>
      </c>
      <c r="S51" s="95" t="s">
        <v>3662</v>
      </c>
      <c r="T51" s="88" t="s">
        <v>3921</v>
      </c>
      <c r="V51" s="31" t="s">
        <v>1911</v>
      </c>
    </row>
    <row r="52" spans="2:23" ht="21.75" customHeight="1" x14ac:dyDescent="0.3">
      <c r="C52" s="579"/>
      <c r="D52" s="580"/>
      <c r="E52" s="17" t="s">
        <v>3949</v>
      </c>
      <c r="F52" s="221" t="s">
        <v>3997</v>
      </c>
      <c r="G52" s="84" t="s">
        <v>4012</v>
      </c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63"/>
      <c r="S52" s="95"/>
      <c r="T52" s="88"/>
      <c r="V52" s="31" t="s">
        <v>1911</v>
      </c>
    </row>
    <row r="53" spans="2:23" ht="21.75" customHeight="1" x14ac:dyDescent="0.3">
      <c r="C53" s="575" t="s">
        <v>3717</v>
      </c>
      <c r="D53" s="576"/>
      <c r="E53" s="17" t="s">
        <v>3718</v>
      </c>
      <c r="F53" s="17" t="s">
        <v>3736</v>
      </c>
      <c r="G53" s="84" t="s">
        <v>3756</v>
      </c>
      <c r="H53" s="17" t="s">
        <v>3852</v>
      </c>
      <c r="I53" s="17"/>
      <c r="J53" s="17"/>
      <c r="K53" s="17"/>
      <c r="L53" s="17"/>
      <c r="M53" s="17"/>
      <c r="N53" s="17"/>
      <c r="O53" s="17"/>
      <c r="P53" s="17"/>
      <c r="Q53" s="17"/>
      <c r="R53" s="63"/>
      <c r="S53" s="95"/>
      <c r="T53" s="88"/>
      <c r="V53" s="31" t="s">
        <v>1912</v>
      </c>
    </row>
    <row r="54" spans="2:23" ht="21.75" customHeight="1" x14ac:dyDescent="0.3">
      <c r="C54" s="575" t="s">
        <v>1781</v>
      </c>
      <c r="D54" s="576"/>
      <c r="E54" s="17" t="s">
        <v>1763</v>
      </c>
      <c r="F54" s="32" t="s">
        <v>1782</v>
      </c>
      <c r="G54" s="32" t="s">
        <v>1783</v>
      </c>
      <c r="H54" s="32" t="s">
        <v>1791</v>
      </c>
      <c r="I54" s="17" t="s">
        <v>1792</v>
      </c>
      <c r="J54" s="17" t="s">
        <v>1799</v>
      </c>
      <c r="K54" s="17" t="s">
        <v>4559</v>
      </c>
      <c r="L54" s="17" t="s">
        <v>4616</v>
      </c>
      <c r="M54" s="17" t="s">
        <v>4635</v>
      </c>
      <c r="N54" s="17" t="s">
        <v>4653</v>
      </c>
      <c r="O54" s="17"/>
      <c r="P54" s="17"/>
      <c r="Q54" s="17" t="s">
        <v>3571</v>
      </c>
      <c r="R54" s="63"/>
      <c r="S54" s="95"/>
      <c r="T54" s="88"/>
      <c r="V54" s="31" t="s">
        <v>1912</v>
      </c>
    </row>
    <row r="55" spans="2:23" ht="21.75" customHeight="1" x14ac:dyDescent="0.3">
      <c r="C55" s="575" t="s">
        <v>3889</v>
      </c>
      <c r="D55" s="576"/>
      <c r="E55" s="17" t="s">
        <v>5066</v>
      </c>
      <c r="F55" s="32" t="s">
        <v>3890</v>
      </c>
      <c r="G55" s="32" t="s">
        <v>3910</v>
      </c>
      <c r="H55" s="32" t="s">
        <v>3986</v>
      </c>
      <c r="I55" s="17" t="s">
        <v>4051</v>
      </c>
      <c r="J55" s="17" t="s">
        <v>4066</v>
      </c>
      <c r="K55" s="17" t="s">
        <v>4699</v>
      </c>
      <c r="L55" s="17"/>
      <c r="M55" s="17"/>
      <c r="N55" s="17"/>
      <c r="O55" s="17"/>
      <c r="P55" s="17"/>
      <c r="Q55" s="17" t="s">
        <v>3571</v>
      </c>
      <c r="R55" s="63"/>
      <c r="S55" s="95"/>
      <c r="T55" s="88"/>
      <c r="V55" s="31" t="s">
        <v>1912</v>
      </c>
    </row>
    <row r="56" spans="2:23" ht="21.75" customHeight="1" x14ac:dyDescent="0.3">
      <c r="C56" s="575" t="s">
        <v>4306</v>
      </c>
      <c r="D56" s="576"/>
      <c r="E56" s="17" t="s">
        <v>4307</v>
      </c>
      <c r="F56" s="32" t="s">
        <v>4308</v>
      </c>
      <c r="G56" s="32" t="s">
        <v>5390</v>
      </c>
      <c r="H56" s="32" t="s">
        <v>5396</v>
      </c>
      <c r="I56" s="17"/>
      <c r="J56" s="17"/>
      <c r="K56" s="17"/>
      <c r="L56" s="17"/>
      <c r="M56" s="17"/>
      <c r="N56" s="17"/>
      <c r="O56" s="17"/>
      <c r="P56" s="17"/>
      <c r="Q56" s="17" t="s">
        <v>3571</v>
      </c>
      <c r="R56" s="63"/>
      <c r="S56" s="95"/>
      <c r="T56" s="88"/>
      <c r="V56" s="31" t="s">
        <v>1912</v>
      </c>
    </row>
    <row r="57" spans="2:23" ht="21.95" customHeight="1" x14ac:dyDescent="0.3">
      <c r="B57" s="1"/>
      <c r="C57" s="575" t="s">
        <v>5092</v>
      </c>
      <c r="D57" s="576"/>
      <c r="E57" s="17" t="s">
        <v>5093</v>
      </c>
      <c r="F57" s="32"/>
      <c r="G57" s="32"/>
      <c r="H57" s="32"/>
      <c r="I57" s="17"/>
      <c r="J57" s="17"/>
      <c r="K57" s="17"/>
      <c r="L57" s="17"/>
      <c r="M57" s="17"/>
      <c r="N57" s="17"/>
      <c r="O57" s="17"/>
      <c r="P57" s="17"/>
      <c r="Q57" s="17" t="s">
        <v>3571</v>
      </c>
      <c r="R57" s="63"/>
      <c r="S57" s="95"/>
      <c r="T57" s="88"/>
      <c r="U57" s="18"/>
      <c r="V57" s="1"/>
      <c r="W57" s="1"/>
    </row>
    <row r="58" spans="2:23" ht="21.95" customHeight="1" x14ac:dyDescent="0.3">
      <c r="B58" s="608" t="s">
        <v>726</v>
      </c>
      <c r="C58" s="4" t="s">
        <v>43</v>
      </c>
      <c r="D58" s="3"/>
      <c r="E58" s="3"/>
      <c r="F58" s="3"/>
      <c r="G58" s="3"/>
      <c r="Q58" s="3"/>
      <c r="R58" s="3"/>
      <c r="S58" s="1"/>
      <c r="T58" s="1"/>
      <c r="U58" s="18"/>
      <c r="V58" s="13"/>
      <c r="W58" s="1"/>
    </row>
    <row r="59" spans="2:23" ht="21.95" customHeight="1" x14ac:dyDescent="0.3">
      <c r="B59" s="609"/>
      <c r="C59" s="593" t="s">
        <v>16</v>
      </c>
      <c r="D59" s="594"/>
      <c r="E59" s="583" t="s">
        <v>1521</v>
      </c>
      <c r="F59" s="584"/>
      <c r="G59" s="583" t="s">
        <v>21</v>
      </c>
      <c r="H59" s="584"/>
      <c r="I59" s="583" t="s">
        <v>22</v>
      </c>
      <c r="J59" s="584"/>
      <c r="K59" s="583" t="s">
        <v>23</v>
      </c>
      <c r="L59" s="584"/>
      <c r="M59" s="583" t="s">
        <v>24</v>
      </c>
      <c r="N59" s="584"/>
      <c r="O59" s="583" t="s">
        <v>25</v>
      </c>
      <c r="P59" s="584"/>
      <c r="Q59" s="583" t="s">
        <v>26</v>
      </c>
      <c r="R59" s="584"/>
      <c r="S59" s="583" t="s">
        <v>49</v>
      </c>
      <c r="T59" s="584"/>
      <c r="U59" s="18"/>
      <c r="V59" s="14"/>
      <c r="W59" s="1"/>
    </row>
    <row r="60" spans="2:23" ht="21.95" customHeight="1" x14ac:dyDescent="0.3">
      <c r="B60" s="609"/>
      <c r="C60" s="595"/>
      <c r="D60" s="596"/>
      <c r="E60" s="585" t="s">
        <v>5574</v>
      </c>
      <c r="F60" s="586"/>
      <c r="G60" s="585" t="s">
        <v>5575</v>
      </c>
      <c r="H60" s="586"/>
      <c r="I60" s="585" t="s">
        <v>5576</v>
      </c>
      <c r="J60" s="586"/>
      <c r="K60" s="585" t="s">
        <v>5577</v>
      </c>
      <c r="L60" s="586"/>
      <c r="M60" s="585" t="s">
        <v>5578</v>
      </c>
      <c r="N60" s="586"/>
      <c r="O60" s="585" t="s">
        <v>5579</v>
      </c>
      <c r="P60" s="586"/>
      <c r="Q60" s="585" t="s">
        <v>5580</v>
      </c>
      <c r="R60" s="586"/>
      <c r="S60" s="585" t="s">
        <v>5581</v>
      </c>
      <c r="T60" s="586"/>
      <c r="U60" s="18"/>
      <c r="V60" s="13"/>
      <c r="W60" s="1"/>
    </row>
    <row r="61" spans="2:23" ht="21.95" customHeight="1" x14ac:dyDescent="0.3">
      <c r="B61" s="599" t="s">
        <v>1074</v>
      </c>
      <c r="C61" s="597"/>
      <c r="D61" s="598"/>
      <c r="E61" s="484" t="s">
        <v>17</v>
      </c>
      <c r="F61" s="484" t="s">
        <v>18</v>
      </c>
      <c r="G61" s="484" t="s">
        <v>17</v>
      </c>
      <c r="H61" s="484" t="s">
        <v>18</v>
      </c>
      <c r="I61" s="484" t="s">
        <v>17</v>
      </c>
      <c r="J61" s="484" t="s">
        <v>18</v>
      </c>
      <c r="K61" s="484" t="s">
        <v>17</v>
      </c>
      <c r="L61" s="484" t="s">
        <v>18</v>
      </c>
      <c r="M61" s="51" t="s">
        <v>17</v>
      </c>
      <c r="N61" s="51" t="s">
        <v>18</v>
      </c>
      <c r="O61" s="484" t="s">
        <v>17</v>
      </c>
      <c r="P61" s="484" t="s">
        <v>18</v>
      </c>
      <c r="Q61" s="484" t="s">
        <v>17</v>
      </c>
      <c r="R61" s="484" t="s">
        <v>18</v>
      </c>
      <c r="S61" s="484" t="s">
        <v>17</v>
      </c>
      <c r="T61" s="484" t="s">
        <v>18</v>
      </c>
      <c r="U61" s="35"/>
      <c r="W61" s="1"/>
    </row>
    <row r="62" spans="2:23" ht="21.95" customHeight="1" x14ac:dyDescent="0.3">
      <c r="B62" s="600"/>
      <c r="C62" s="15">
        <v>1</v>
      </c>
      <c r="D62" s="125" t="s">
        <v>13</v>
      </c>
      <c r="E62" s="16" t="s">
        <v>123</v>
      </c>
      <c r="F62" s="16" t="s">
        <v>123</v>
      </c>
      <c r="G62" s="16" t="s">
        <v>123</v>
      </c>
      <c r="H62" s="16" t="s">
        <v>123</v>
      </c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36"/>
      <c r="W62" s="1"/>
    </row>
    <row r="63" spans="2:23" ht="21.95" customHeight="1" x14ac:dyDescent="0.3">
      <c r="B63" s="600"/>
      <c r="C63" s="15">
        <v>2</v>
      </c>
      <c r="D63" s="125" t="s">
        <v>0</v>
      </c>
      <c r="E63" s="16" t="s">
        <v>1490</v>
      </c>
      <c r="F63" s="31" t="s">
        <v>1169</v>
      </c>
      <c r="G63" s="31" t="s">
        <v>1169</v>
      </c>
      <c r="H63" s="31" t="s">
        <v>1169</v>
      </c>
      <c r="I63" s="17"/>
      <c r="J63" s="17"/>
      <c r="K63" s="17"/>
      <c r="L63" s="17"/>
      <c r="M63" s="17"/>
      <c r="N63" s="17"/>
      <c r="O63" s="16"/>
      <c r="P63" s="16"/>
      <c r="Q63" s="16"/>
      <c r="R63" s="16"/>
      <c r="S63" s="224"/>
      <c r="T63" s="16"/>
      <c r="U63" s="36"/>
      <c r="W63" s="1"/>
    </row>
    <row r="64" spans="2:23" ht="21.95" customHeight="1" x14ac:dyDescent="0.3">
      <c r="B64" s="600"/>
      <c r="C64" s="15">
        <v>3</v>
      </c>
      <c r="D64" s="125" t="s">
        <v>1</v>
      </c>
      <c r="E64" s="31" t="s">
        <v>4189</v>
      </c>
      <c r="F64" s="31" t="s">
        <v>4189</v>
      </c>
      <c r="G64" s="31" t="s">
        <v>4189</v>
      </c>
      <c r="H64" s="31" t="s">
        <v>4189</v>
      </c>
      <c r="I64" s="16"/>
      <c r="J64" s="16"/>
      <c r="K64" s="16"/>
      <c r="L64" s="16"/>
      <c r="M64" s="31"/>
      <c r="N64" s="31"/>
      <c r="O64" s="31"/>
      <c r="P64" s="31"/>
      <c r="Q64" s="31"/>
      <c r="R64" s="31"/>
      <c r="S64" s="16"/>
      <c r="T64" s="16"/>
      <c r="U64" s="36"/>
      <c r="W64" s="1"/>
    </row>
    <row r="65" spans="2:23" ht="21.95" customHeight="1" x14ac:dyDescent="0.3">
      <c r="B65" s="600"/>
      <c r="C65" s="15">
        <v>4</v>
      </c>
      <c r="D65" s="125" t="s">
        <v>2</v>
      </c>
      <c r="E65" s="31" t="s">
        <v>5428</v>
      </c>
      <c r="F65" s="31" t="s">
        <v>5428</v>
      </c>
      <c r="G65" s="31" t="s">
        <v>5428</v>
      </c>
      <c r="H65" s="31" t="s">
        <v>5428</v>
      </c>
      <c r="I65" s="134"/>
      <c r="J65" s="31"/>
      <c r="K65" s="31"/>
      <c r="L65" s="31"/>
      <c r="M65" s="31"/>
      <c r="N65" s="31"/>
      <c r="O65" s="31"/>
      <c r="P65" s="31"/>
      <c r="Q65" s="31"/>
      <c r="R65" s="31"/>
      <c r="S65" s="16"/>
      <c r="T65" s="17"/>
      <c r="U65" s="37"/>
      <c r="W65" s="10"/>
    </row>
    <row r="66" spans="2:23" ht="21.95" customHeight="1" x14ac:dyDescent="0.3">
      <c r="B66" s="600"/>
      <c r="C66" s="15">
        <v>5</v>
      </c>
      <c r="D66" s="125" t="s">
        <v>3</v>
      </c>
      <c r="E66" s="17" t="s">
        <v>1846</v>
      </c>
      <c r="F66" s="17" t="s">
        <v>1846</v>
      </c>
      <c r="G66" s="31" t="s">
        <v>1166</v>
      </c>
      <c r="H66" s="31" t="s">
        <v>1166</v>
      </c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6"/>
      <c r="T66" s="16"/>
      <c r="U66" s="37"/>
      <c r="W66" s="10"/>
    </row>
    <row r="67" spans="2:23" ht="21.95" customHeight="1" x14ac:dyDescent="0.3">
      <c r="B67" s="600"/>
      <c r="C67" s="15">
        <v>6</v>
      </c>
      <c r="D67" s="125" t="s">
        <v>4</v>
      </c>
      <c r="E67" s="31" t="s">
        <v>4825</v>
      </c>
      <c r="F67" s="31" t="s">
        <v>4825</v>
      </c>
      <c r="G67" s="31" t="s">
        <v>4825</v>
      </c>
      <c r="H67" s="31" t="s">
        <v>4825</v>
      </c>
      <c r="I67" s="17"/>
      <c r="J67" s="17"/>
      <c r="K67" s="17"/>
      <c r="L67" s="17"/>
      <c r="M67" s="17"/>
      <c r="N67" s="17"/>
      <c r="O67" s="17"/>
      <c r="P67" s="17"/>
      <c r="Q67" s="31" t="s">
        <v>5582</v>
      </c>
      <c r="R67" s="31"/>
      <c r="S67" s="16"/>
      <c r="T67" s="225"/>
      <c r="U67" s="37"/>
      <c r="W67" s="10"/>
    </row>
    <row r="68" spans="2:23" ht="21.95" customHeight="1" x14ac:dyDescent="0.3">
      <c r="B68" s="600"/>
      <c r="C68" s="15">
        <v>7</v>
      </c>
      <c r="D68" s="125" t="s">
        <v>5</v>
      </c>
      <c r="E68" s="32" t="s">
        <v>2663</v>
      </c>
      <c r="F68" s="32" t="s">
        <v>2663</v>
      </c>
      <c r="G68" s="32" t="s">
        <v>2663</v>
      </c>
      <c r="H68" s="32" t="s">
        <v>2663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16"/>
      <c r="T68" s="16"/>
      <c r="U68" s="38"/>
      <c r="W68" s="10"/>
    </row>
    <row r="69" spans="2:23" ht="21.95" customHeight="1" x14ac:dyDescent="0.3">
      <c r="B69" s="600"/>
      <c r="C69" s="15">
        <v>8</v>
      </c>
      <c r="D69" s="125" t="s">
        <v>6</v>
      </c>
      <c r="E69" s="134" t="s">
        <v>684</v>
      </c>
      <c r="F69" s="227" t="s">
        <v>5472</v>
      </c>
      <c r="G69" s="227" t="s">
        <v>5472</v>
      </c>
      <c r="H69" s="227" t="s">
        <v>5472</v>
      </c>
      <c r="I69" s="63"/>
      <c r="J69" s="63"/>
      <c r="K69" s="63"/>
      <c r="L69" s="63"/>
      <c r="M69" s="63"/>
      <c r="N69" s="63"/>
      <c r="O69" s="134"/>
      <c r="P69" s="134"/>
      <c r="Q69" s="134"/>
      <c r="R69" s="227"/>
      <c r="S69" s="16"/>
      <c r="T69" s="16"/>
      <c r="U69" s="38"/>
      <c r="W69" s="10"/>
    </row>
    <row r="70" spans="2:23" ht="21.75" customHeight="1" x14ac:dyDescent="0.3">
      <c r="B70" s="600"/>
      <c r="C70" s="15">
        <v>9</v>
      </c>
      <c r="D70" s="125" t="s">
        <v>7</v>
      </c>
      <c r="E70" s="410" t="s">
        <v>5355</v>
      </c>
      <c r="F70" s="410" t="s">
        <v>5355</v>
      </c>
      <c r="G70" s="410" t="s">
        <v>5355</v>
      </c>
      <c r="H70" s="410" t="s">
        <v>5355</v>
      </c>
      <c r="I70" s="135"/>
      <c r="J70" s="135"/>
      <c r="K70" s="32"/>
      <c r="L70" s="410"/>
      <c r="M70" s="410"/>
      <c r="N70" s="410"/>
      <c r="O70" s="410"/>
      <c r="P70" s="410"/>
      <c r="Q70" s="410"/>
      <c r="R70" s="410"/>
      <c r="S70" s="16"/>
      <c r="T70" s="134"/>
      <c r="U70" s="38"/>
      <c r="W70" s="10"/>
    </row>
    <row r="71" spans="2:23" ht="21.95" customHeight="1" x14ac:dyDescent="0.3">
      <c r="B71" s="600"/>
      <c r="C71" s="15">
        <v>10</v>
      </c>
      <c r="D71" s="125" t="s">
        <v>8</v>
      </c>
      <c r="E71" s="31" t="s">
        <v>1166</v>
      </c>
      <c r="F71" s="85" t="s">
        <v>2890</v>
      </c>
      <c r="G71" s="32" t="s">
        <v>5420</v>
      </c>
      <c r="H71" s="142" t="s">
        <v>1245</v>
      </c>
      <c r="I71" s="17"/>
      <c r="J71" s="411"/>
      <c r="K71" s="17"/>
      <c r="L71" s="237"/>
      <c r="M71" s="17"/>
      <c r="N71" s="17"/>
      <c r="O71" s="31"/>
      <c r="P71" s="227"/>
      <c r="Q71" s="16"/>
      <c r="R71" s="50"/>
      <c r="S71" s="17"/>
      <c r="T71" s="17"/>
      <c r="U71" s="38"/>
      <c r="W71" s="10"/>
    </row>
    <row r="72" spans="2:23" ht="21.95" customHeight="1" x14ac:dyDescent="0.3">
      <c r="B72" s="600"/>
      <c r="C72" s="15">
        <v>11</v>
      </c>
      <c r="D72" s="125" t="s">
        <v>9</v>
      </c>
      <c r="E72" s="142" t="s">
        <v>5376</v>
      </c>
      <c r="F72" s="85" t="s">
        <v>1761</v>
      </c>
      <c r="G72" s="31" t="s">
        <v>535</v>
      </c>
      <c r="H72" s="410"/>
      <c r="I72" s="32"/>
      <c r="J72" s="31"/>
      <c r="K72" s="227"/>
      <c r="L72" s="227"/>
      <c r="M72" s="32"/>
      <c r="N72" s="411"/>
      <c r="O72" s="17"/>
      <c r="P72" s="32"/>
      <c r="Q72" s="85"/>
      <c r="R72" s="31"/>
      <c r="S72" s="16"/>
      <c r="T72" s="225"/>
      <c r="U72" s="38"/>
      <c r="W72" s="10"/>
    </row>
    <row r="73" spans="2:23" ht="21.95" customHeight="1" x14ac:dyDescent="0.3">
      <c r="B73" s="600"/>
      <c r="C73" s="15">
        <v>12</v>
      </c>
      <c r="D73" s="125" t="s">
        <v>10</v>
      </c>
      <c r="E73" s="142" t="s">
        <v>5046</v>
      </c>
      <c r="F73" s="16"/>
      <c r="G73" s="63" t="s">
        <v>3316</v>
      </c>
      <c r="H73" s="63" t="s">
        <v>3316</v>
      </c>
      <c r="I73" s="17"/>
      <c r="J73" s="17"/>
      <c r="K73" s="17"/>
      <c r="L73" s="17"/>
      <c r="M73" s="16"/>
      <c r="N73" s="16"/>
      <c r="O73" s="411"/>
      <c r="P73" s="17"/>
      <c r="Q73" s="16"/>
      <c r="R73" s="16"/>
      <c r="S73" s="16"/>
      <c r="T73" s="31"/>
      <c r="U73" s="38"/>
    </row>
    <row r="74" spans="2:23" ht="21.95" customHeight="1" x14ac:dyDescent="0.3">
      <c r="B74" s="600"/>
      <c r="C74" s="15">
        <v>13</v>
      </c>
      <c r="D74" s="125" t="s">
        <v>11</v>
      </c>
      <c r="E74" s="144" t="s">
        <v>1726</v>
      </c>
      <c r="F74" s="17" t="s">
        <v>4719</v>
      </c>
      <c r="G74" s="85" t="s">
        <v>2890</v>
      </c>
      <c r="H74" s="85" t="s">
        <v>2890</v>
      </c>
      <c r="I74" s="144"/>
      <c r="J74" s="145"/>
      <c r="K74" s="144"/>
      <c r="L74" s="145"/>
      <c r="M74" s="144"/>
      <c r="N74" s="145"/>
      <c r="O74" s="144"/>
      <c r="P74" s="144"/>
      <c r="Q74" s="144"/>
      <c r="R74" s="85"/>
      <c r="S74" s="95"/>
      <c r="T74" s="95"/>
      <c r="U74" s="37"/>
      <c r="W74" s="1"/>
    </row>
    <row r="75" spans="2:23" ht="21.95" customHeight="1" x14ac:dyDescent="0.3">
      <c r="B75" s="600"/>
      <c r="C75" s="15">
        <v>14</v>
      </c>
      <c r="D75" s="125" t="s">
        <v>12</v>
      </c>
      <c r="E75" s="50" t="s">
        <v>2889</v>
      </c>
      <c r="F75" s="50" t="s">
        <v>2889</v>
      </c>
      <c r="G75" s="50" t="s">
        <v>2889</v>
      </c>
      <c r="H75" s="142" t="s">
        <v>5376</v>
      </c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37"/>
      <c r="W75" s="1"/>
    </row>
    <row r="76" spans="2:23" ht="21.95" customHeight="1" x14ac:dyDescent="0.3">
      <c r="B76" s="600"/>
      <c r="C76" s="15">
        <v>15</v>
      </c>
      <c r="D76" s="125" t="s">
        <v>51</v>
      </c>
      <c r="E76" s="16"/>
      <c r="F76" s="16"/>
      <c r="G76" s="16" t="s">
        <v>123</v>
      </c>
      <c r="H76" s="16" t="s">
        <v>123</v>
      </c>
      <c r="I76" s="411"/>
      <c r="J76" s="411"/>
      <c r="K76" s="411"/>
      <c r="L76" s="411"/>
      <c r="M76" s="17"/>
      <c r="N76" s="17"/>
      <c r="O76" s="16"/>
      <c r="P76" s="16"/>
      <c r="Q76" s="16"/>
      <c r="R76" s="16"/>
      <c r="S76" s="16"/>
      <c r="T76" s="31"/>
      <c r="U76" s="37"/>
      <c r="W76" s="1"/>
    </row>
    <row r="77" spans="2:23" ht="21.95" customHeight="1" x14ac:dyDescent="0.3">
      <c r="B77" s="600"/>
      <c r="C77" s="15">
        <v>16</v>
      </c>
      <c r="D77" s="125" t="s">
        <v>1075</v>
      </c>
      <c r="E77" s="16"/>
      <c r="F77" s="16"/>
      <c r="G77" s="16"/>
      <c r="H77" s="16"/>
      <c r="I77" s="142"/>
      <c r="J77" s="142"/>
      <c r="K77" s="142"/>
      <c r="L77" s="142"/>
      <c r="M77" s="16"/>
      <c r="N77" s="16"/>
      <c r="O77" s="16"/>
      <c r="P77" s="16"/>
      <c r="Q77" s="16"/>
      <c r="R77" s="16"/>
      <c r="S77" s="237"/>
      <c r="T77" s="237"/>
      <c r="U77" s="37"/>
      <c r="W77" s="1"/>
    </row>
    <row r="78" spans="2:23" ht="21.95" customHeight="1" x14ac:dyDescent="0.3">
      <c r="B78" s="600"/>
      <c r="C78" s="15">
        <v>17</v>
      </c>
      <c r="D78" s="125" t="s">
        <v>52</v>
      </c>
      <c r="E78" s="17"/>
      <c r="F78" s="17"/>
      <c r="G78" s="16"/>
      <c r="H78" s="16"/>
      <c r="I78" s="16"/>
      <c r="J78" s="16"/>
      <c r="K78" s="16"/>
      <c r="L78" s="16"/>
      <c r="M78" s="17"/>
      <c r="N78" s="17"/>
      <c r="O78" s="17"/>
      <c r="P78" s="17"/>
      <c r="Q78" s="17"/>
      <c r="R78" s="17"/>
      <c r="S78" s="17"/>
      <c r="T78" s="31"/>
      <c r="U78" s="37"/>
      <c r="W78" s="1"/>
    </row>
    <row r="79" spans="2:23" ht="21.95" customHeight="1" x14ac:dyDescent="0.3">
      <c r="B79" s="600"/>
      <c r="C79" s="15">
        <v>18</v>
      </c>
      <c r="D79" s="125" t="s">
        <v>53</v>
      </c>
      <c r="E79" s="410" t="s">
        <v>5355</v>
      </c>
      <c r="F79" s="410" t="s">
        <v>5355</v>
      </c>
      <c r="G79" s="410" t="s">
        <v>5355</v>
      </c>
      <c r="H79" s="410" t="s">
        <v>5355</v>
      </c>
      <c r="I79" s="410"/>
      <c r="J79" s="410"/>
      <c r="K79" s="410"/>
      <c r="L79" s="410"/>
      <c r="M79" s="410"/>
      <c r="N79" s="410"/>
      <c r="O79" s="410"/>
      <c r="P79" s="410"/>
      <c r="Q79" s="410"/>
      <c r="R79" s="410"/>
      <c r="S79" s="16"/>
      <c r="T79" s="16"/>
      <c r="U79" s="39"/>
      <c r="W79" s="1"/>
    </row>
    <row r="80" spans="2:23" ht="21.95" customHeight="1" x14ac:dyDescent="0.3">
      <c r="B80" s="600"/>
      <c r="C80" s="15">
        <v>19</v>
      </c>
      <c r="D80" s="125" t="s">
        <v>124</v>
      </c>
      <c r="E80" s="31" t="s">
        <v>1680</v>
      </c>
      <c r="F80" s="31" t="s">
        <v>1680</v>
      </c>
      <c r="G80" s="85" t="s">
        <v>1761</v>
      </c>
      <c r="H80" s="85" t="s">
        <v>1761</v>
      </c>
      <c r="I80" s="142"/>
      <c r="J80" s="17"/>
      <c r="K80" s="142"/>
      <c r="L80" s="142"/>
      <c r="M80" s="411"/>
      <c r="N80" s="411"/>
      <c r="O80" s="17"/>
      <c r="P80" s="17"/>
      <c r="Q80" s="17"/>
      <c r="R80" s="17"/>
      <c r="S80" s="101"/>
      <c r="T80" s="101"/>
      <c r="U80" s="39"/>
      <c r="W80" s="1"/>
    </row>
    <row r="81" spans="2:23" ht="21.95" customHeight="1" x14ac:dyDescent="0.3">
      <c r="B81" s="600"/>
      <c r="C81" s="15">
        <v>20</v>
      </c>
      <c r="D81" s="125" t="s">
        <v>125</v>
      </c>
      <c r="E81" s="32"/>
      <c r="F81" s="63"/>
      <c r="G81" s="31"/>
      <c r="H81" s="17"/>
      <c r="I81" s="17"/>
      <c r="J81" s="17"/>
      <c r="K81" s="17"/>
      <c r="L81" s="17"/>
      <c r="M81" s="17"/>
      <c r="N81" s="17"/>
      <c r="O81" s="101"/>
      <c r="P81" s="135"/>
      <c r="Q81" s="134"/>
      <c r="R81" s="16"/>
      <c r="S81" s="16"/>
      <c r="T81" s="16"/>
      <c r="U81" s="39"/>
      <c r="W81" s="1"/>
    </row>
    <row r="82" spans="2:23" ht="21.95" customHeight="1" x14ac:dyDescent="0.3">
      <c r="B82" s="600"/>
      <c r="C82" s="15">
        <v>21</v>
      </c>
      <c r="D82" s="125" t="s">
        <v>126</v>
      </c>
      <c r="E82" s="32" t="s">
        <v>5011</v>
      </c>
      <c r="F82" s="31" t="s">
        <v>5018</v>
      </c>
      <c r="G82" s="32" t="s">
        <v>5011</v>
      </c>
      <c r="H82" s="31" t="s">
        <v>5018</v>
      </c>
      <c r="I82" s="31"/>
      <c r="J82" s="31"/>
      <c r="K82" s="31"/>
      <c r="L82" s="32"/>
      <c r="M82" s="32"/>
      <c r="N82" s="17"/>
      <c r="O82" s="17"/>
      <c r="P82" s="17"/>
      <c r="Q82" s="32"/>
      <c r="R82" s="32"/>
      <c r="S82" s="17"/>
      <c r="T82" s="88"/>
      <c r="U82" s="39"/>
      <c r="W82" s="1"/>
    </row>
    <row r="83" spans="2:23" ht="21.95" customHeight="1" x14ac:dyDescent="0.3">
      <c r="B83" s="600"/>
      <c r="C83" s="15">
        <v>22</v>
      </c>
      <c r="D83" s="125" t="s">
        <v>127</v>
      </c>
      <c r="E83" s="411" t="s">
        <v>5525</v>
      </c>
      <c r="F83" s="411" t="s">
        <v>5525</v>
      </c>
      <c r="G83" s="411" t="s">
        <v>5525</v>
      </c>
      <c r="H83" s="411" t="s">
        <v>5525</v>
      </c>
      <c r="I83" s="142"/>
      <c r="J83" s="142"/>
      <c r="K83" s="142"/>
      <c r="L83" s="411"/>
      <c r="M83" s="142"/>
      <c r="N83" s="142"/>
      <c r="O83" s="142"/>
      <c r="P83" s="142"/>
      <c r="Q83" s="411"/>
      <c r="R83" s="411"/>
      <c r="S83" s="88"/>
      <c r="T83" s="88"/>
      <c r="U83" s="39"/>
      <c r="W83" s="1"/>
    </row>
    <row r="84" spans="2:23" ht="21.95" customHeight="1" x14ac:dyDescent="0.3">
      <c r="B84" s="600"/>
      <c r="C84" s="15"/>
      <c r="D84" s="125"/>
      <c r="E84" s="410"/>
      <c r="F84" s="31"/>
      <c r="G84" s="31"/>
      <c r="H84" s="31"/>
      <c r="I84" s="31"/>
      <c r="J84" s="31"/>
      <c r="K84" s="31"/>
      <c r="L84" s="134"/>
      <c r="M84" s="31"/>
      <c r="N84" s="16"/>
      <c r="O84" s="142"/>
      <c r="P84" s="31"/>
      <c r="Q84" s="17"/>
      <c r="R84" s="32"/>
      <c r="S84" s="88"/>
      <c r="T84" s="88"/>
      <c r="U84" s="39"/>
      <c r="W84" s="1"/>
    </row>
    <row r="85" spans="2:23" ht="21.95" customHeight="1" x14ac:dyDescent="0.3">
      <c r="B85" s="600"/>
      <c r="C85" s="15"/>
      <c r="D85" s="125"/>
      <c r="E85" s="31"/>
      <c r="F85" s="16"/>
      <c r="G85" s="17"/>
      <c r="H85" s="16"/>
      <c r="I85" s="31"/>
      <c r="J85" s="31"/>
      <c r="K85" s="31"/>
      <c r="L85" s="411"/>
      <c r="M85" s="134"/>
      <c r="N85" s="31"/>
      <c r="O85" s="142"/>
      <c r="P85" s="17"/>
      <c r="Q85" s="101"/>
      <c r="R85" s="31"/>
      <c r="S85" s="88"/>
      <c r="T85" s="88"/>
      <c r="U85" s="39"/>
      <c r="W85" s="1"/>
    </row>
    <row r="86" spans="2:23" ht="21.95" customHeight="1" x14ac:dyDescent="0.3">
      <c r="B86" s="601"/>
      <c r="C86" s="15"/>
      <c r="D86" s="125"/>
      <c r="E86" s="16"/>
      <c r="F86" s="16"/>
      <c r="G86" s="410"/>
      <c r="H86" s="85"/>
      <c r="I86" s="17"/>
      <c r="J86" s="32"/>
      <c r="K86" s="16"/>
      <c r="L86" s="17"/>
      <c r="M86" s="31"/>
      <c r="N86" s="31"/>
      <c r="O86" s="17"/>
      <c r="P86" s="31"/>
      <c r="Q86" s="142"/>
      <c r="R86" s="32"/>
      <c r="S86" s="88"/>
      <c r="T86" s="88"/>
      <c r="U86" s="39"/>
      <c r="W86" s="1"/>
    </row>
    <row r="87" spans="2:23" ht="21.95" customHeight="1" x14ac:dyDescent="0.3">
      <c r="B87" s="599" t="s">
        <v>1081</v>
      </c>
      <c r="C87" s="15"/>
      <c r="D87" s="125"/>
      <c r="E87" s="16"/>
      <c r="F87" s="16"/>
      <c r="G87" s="411"/>
      <c r="H87" s="85"/>
      <c r="I87" s="32"/>
      <c r="J87" s="32"/>
      <c r="K87" s="32"/>
      <c r="L87" s="32"/>
      <c r="M87" s="32"/>
      <c r="N87" s="32"/>
      <c r="O87" s="32"/>
      <c r="P87" s="32"/>
      <c r="Q87" s="31"/>
      <c r="R87" s="85"/>
      <c r="S87" s="16"/>
      <c r="T87" s="17"/>
      <c r="U87" s="39"/>
      <c r="W87" s="1"/>
    </row>
    <row r="88" spans="2:23" ht="21.95" customHeight="1" x14ac:dyDescent="0.3">
      <c r="B88" s="600"/>
      <c r="C88" s="15">
        <v>23</v>
      </c>
      <c r="D88" s="124" t="s">
        <v>413</v>
      </c>
      <c r="E88" s="480" t="s">
        <v>4867</v>
      </c>
      <c r="F88" s="142" t="s">
        <v>5431</v>
      </c>
      <c r="G88" s="142" t="s">
        <v>5431</v>
      </c>
      <c r="H88" s="142" t="s">
        <v>5431</v>
      </c>
      <c r="I88" s="88"/>
      <c r="J88" s="88"/>
      <c r="K88" s="95"/>
      <c r="L88" s="95"/>
      <c r="M88" s="95"/>
      <c r="N88" s="95"/>
      <c r="O88" s="95"/>
      <c r="P88" s="480"/>
      <c r="Q88" s="480"/>
      <c r="R88" s="480"/>
      <c r="S88" s="63"/>
      <c r="T88" s="63"/>
      <c r="U88" s="39"/>
      <c r="W88" s="1"/>
    </row>
    <row r="89" spans="2:23" ht="21.95" customHeight="1" x14ac:dyDescent="0.3">
      <c r="B89" s="600"/>
      <c r="C89" s="15">
        <v>24</v>
      </c>
      <c r="D89" s="124" t="s">
        <v>487</v>
      </c>
      <c r="E89" s="227" t="s">
        <v>2658</v>
      </c>
      <c r="F89" s="227" t="s">
        <v>2658</v>
      </c>
      <c r="G89" s="227" t="s">
        <v>2658</v>
      </c>
      <c r="H89" s="227" t="s">
        <v>2658</v>
      </c>
      <c r="I89" s="16"/>
      <c r="J89" s="16"/>
      <c r="K89" s="16"/>
      <c r="L89" s="16"/>
      <c r="M89" s="16"/>
      <c r="N89" s="16"/>
      <c r="O89" s="16"/>
      <c r="P89" s="16"/>
      <c r="Q89" s="16"/>
      <c r="R89" s="227"/>
      <c r="S89" s="32"/>
      <c r="T89" s="32"/>
      <c r="U89" s="39"/>
      <c r="W89" s="1"/>
    </row>
    <row r="90" spans="2:23" ht="21.95" customHeight="1" x14ac:dyDescent="0.3">
      <c r="B90" s="600"/>
      <c r="C90" s="15">
        <v>25</v>
      </c>
      <c r="D90" s="124" t="s">
        <v>488</v>
      </c>
      <c r="E90" s="410" t="s">
        <v>5355</v>
      </c>
      <c r="F90" s="410" t="s">
        <v>5355</v>
      </c>
      <c r="G90" s="32" t="s">
        <v>3340</v>
      </c>
      <c r="H90" s="32" t="s">
        <v>3340</v>
      </c>
      <c r="I90" s="31"/>
      <c r="J90" s="31"/>
      <c r="K90" s="31"/>
      <c r="L90" s="31"/>
      <c r="M90" s="31"/>
      <c r="N90" s="31"/>
      <c r="O90" s="410"/>
      <c r="P90" s="410"/>
      <c r="Q90" s="410"/>
      <c r="R90" s="410"/>
      <c r="S90" s="32"/>
      <c r="T90" s="32"/>
      <c r="U90" s="39"/>
      <c r="W90" s="1"/>
    </row>
    <row r="91" spans="2:23" ht="21.95" customHeight="1" x14ac:dyDescent="0.3">
      <c r="B91" s="600"/>
      <c r="C91" s="15">
        <v>26</v>
      </c>
      <c r="D91" s="124" t="s">
        <v>1076</v>
      </c>
      <c r="E91" s="32" t="s">
        <v>4389</v>
      </c>
      <c r="F91" s="32" t="s">
        <v>4389</v>
      </c>
      <c r="G91" s="32" t="s">
        <v>4389</v>
      </c>
      <c r="H91" s="32" t="s">
        <v>4389</v>
      </c>
      <c r="I91" s="32"/>
      <c r="J91" s="144"/>
      <c r="K91" s="200"/>
      <c r="L91" s="237"/>
      <c r="M91" s="32"/>
      <c r="N91" s="237"/>
      <c r="O91" s="237"/>
      <c r="P91" s="142"/>
      <c r="Q91" s="142"/>
      <c r="R91" s="142"/>
      <c r="S91" s="17"/>
      <c r="T91" s="17"/>
      <c r="U91" s="39"/>
      <c r="W91" s="1"/>
    </row>
    <row r="92" spans="2:23" ht="21.95" customHeight="1" x14ac:dyDescent="0.3">
      <c r="B92" s="600"/>
      <c r="C92" s="15">
        <v>27</v>
      </c>
      <c r="D92" s="124" t="s">
        <v>1077</v>
      </c>
      <c r="E92" s="31" t="s">
        <v>4346</v>
      </c>
      <c r="F92" s="31" t="s">
        <v>3780</v>
      </c>
      <c r="G92" s="31" t="s">
        <v>3780</v>
      </c>
      <c r="H92" s="31" t="s">
        <v>3780</v>
      </c>
      <c r="I92" s="224"/>
      <c r="J92" s="224"/>
      <c r="K92" s="224"/>
      <c r="L92" s="224"/>
      <c r="M92" s="224"/>
      <c r="N92" s="224"/>
      <c r="O92" s="224"/>
      <c r="P92" s="31"/>
      <c r="Q92" s="31"/>
      <c r="R92" s="31"/>
      <c r="S92" s="31"/>
      <c r="T92" s="31"/>
      <c r="U92" s="39"/>
      <c r="W92" s="1"/>
    </row>
    <row r="93" spans="2:23" ht="21.95" customHeight="1" x14ac:dyDescent="0.3">
      <c r="B93" s="600"/>
      <c r="C93" s="15">
        <v>28</v>
      </c>
      <c r="D93" s="124" t="s">
        <v>549</v>
      </c>
      <c r="E93" s="17" t="s">
        <v>3557</v>
      </c>
      <c r="F93" s="17" t="s">
        <v>3557</v>
      </c>
      <c r="G93" s="17" t="s">
        <v>3557</v>
      </c>
      <c r="H93" s="17" t="s">
        <v>3557</v>
      </c>
      <c r="I93" s="146"/>
      <c r="J93" s="146"/>
      <c r="K93" s="17"/>
      <c r="L93" s="31"/>
      <c r="M93" s="17"/>
      <c r="N93" s="17"/>
      <c r="O93" s="17"/>
      <c r="P93" s="17"/>
      <c r="Q93" s="17"/>
      <c r="R93" s="17"/>
      <c r="S93" s="134"/>
      <c r="T93" s="17"/>
      <c r="U93" s="39"/>
      <c r="W93" s="1"/>
    </row>
    <row r="94" spans="2:23" ht="21.95" customHeight="1" x14ac:dyDescent="0.3">
      <c r="B94" s="600"/>
      <c r="C94" s="15">
        <v>29</v>
      </c>
      <c r="D94" s="124" t="s">
        <v>550</v>
      </c>
      <c r="E94" s="17" t="s">
        <v>64</v>
      </c>
      <c r="F94" s="17" t="s">
        <v>64</v>
      </c>
      <c r="G94" s="17" t="s">
        <v>64</v>
      </c>
      <c r="H94" s="17" t="s">
        <v>83</v>
      </c>
      <c r="I94" s="31"/>
      <c r="J94" s="31"/>
      <c r="K94" s="32"/>
      <c r="L94" s="32"/>
      <c r="M94" s="32"/>
      <c r="N94" s="57"/>
      <c r="O94" s="57"/>
      <c r="P94" s="57"/>
      <c r="Q94" s="57"/>
      <c r="R94" s="17"/>
      <c r="S94" s="31"/>
      <c r="T94" s="31"/>
      <c r="U94" s="39"/>
      <c r="W94" s="1"/>
    </row>
    <row r="95" spans="2:23" ht="21.95" customHeight="1" x14ac:dyDescent="0.3">
      <c r="B95" s="600"/>
      <c r="C95" s="15">
        <v>30</v>
      </c>
      <c r="D95" s="124" t="s">
        <v>722</v>
      </c>
      <c r="E95" s="16" t="s">
        <v>79</v>
      </c>
      <c r="F95" s="32" t="s">
        <v>4275</v>
      </c>
      <c r="G95" s="32" t="s">
        <v>4275</v>
      </c>
      <c r="H95" s="32" t="s">
        <v>4275</v>
      </c>
      <c r="I95" s="32"/>
      <c r="J95" s="32"/>
      <c r="K95" s="16"/>
      <c r="L95" s="16"/>
      <c r="M95" s="16"/>
      <c r="N95" s="16"/>
      <c r="O95" s="16"/>
      <c r="P95" s="16"/>
      <c r="Q95" s="16"/>
      <c r="R95" s="16"/>
      <c r="S95" s="32"/>
      <c r="T95" s="32"/>
      <c r="U95" s="39"/>
      <c r="W95" s="1"/>
    </row>
    <row r="96" spans="2:23" ht="21.95" customHeight="1" x14ac:dyDescent="0.3">
      <c r="B96" s="600"/>
      <c r="C96" s="15">
        <v>31</v>
      </c>
      <c r="D96" s="124" t="s">
        <v>723</v>
      </c>
      <c r="E96" s="16" t="s">
        <v>123</v>
      </c>
      <c r="F96" s="16" t="s">
        <v>123</v>
      </c>
      <c r="G96" s="31" t="s">
        <v>1153</v>
      </c>
      <c r="H96" s="16" t="s">
        <v>123</v>
      </c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31"/>
      <c r="T96" s="31"/>
      <c r="U96" s="39"/>
      <c r="W96" s="1"/>
    </row>
    <row r="97" spans="2:23" ht="21.95" customHeight="1" x14ac:dyDescent="0.3">
      <c r="B97" s="600"/>
      <c r="C97" s="15">
        <v>32</v>
      </c>
      <c r="D97" s="124" t="s">
        <v>724</v>
      </c>
      <c r="E97" s="410" t="s">
        <v>5355</v>
      </c>
      <c r="F97" s="410" t="s">
        <v>5355</v>
      </c>
      <c r="G97" s="410" t="s">
        <v>5355</v>
      </c>
      <c r="H97" s="101" t="s">
        <v>1246</v>
      </c>
      <c r="I97" s="410"/>
      <c r="J97" s="410"/>
      <c r="K97" s="410"/>
      <c r="L97" s="410"/>
      <c r="M97" s="410"/>
      <c r="N97" s="410"/>
      <c r="O97" s="410"/>
      <c r="P97" s="410"/>
      <c r="Q97" s="410"/>
      <c r="R97" s="410"/>
      <c r="S97" s="17"/>
      <c r="T97" s="17"/>
      <c r="U97" s="39"/>
      <c r="W97" s="1"/>
    </row>
    <row r="98" spans="2:23" ht="21.95" customHeight="1" x14ac:dyDescent="0.3">
      <c r="B98" s="600"/>
      <c r="C98" s="15">
        <v>33</v>
      </c>
      <c r="D98" s="124" t="s">
        <v>725</v>
      </c>
      <c r="E98" s="17" t="s">
        <v>3885</v>
      </c>
      <c r="F98" s="17" t="s">
        <v>3885</v>
      </c>
      <c r="G98" s="17" t="s">
        <v>1789</v>
      </c>
      <c r="H98" s="17" t="s">
        <v>1789</v>
      </c>
      <c r="I98" s="31"/>
      <c r="J98" s="31"/>
      <c r="K98" s="31"/>
      <c r="L98" s="31"/>
      <c r="M98" s="31"/>
      <c r="N98" s="31"/>
      <c r="O98" s="31"/>
      <c r="P98" s="17"/>
      <c r="Q98" s="17"/>
      <c r="R98" s="17"/>
      <c r="S98" s="31"/>
      <c r="T98" s="31"/>
      <c r="U98" s="39"/>
      <c r="W98" s="1"/>
    </row>
    <row r="99" spans="2:23" ht="21.95" customHeight="1" x14ac:dyDescent="0.3">
      <c r="B99" s="600"/>
      <c r="C99" s="15">
        <v>34</v>
      </c>
      <c r="D99" s="124" t="s">
        <v>1078</v>
      </c>
      <c r="E99" s="17" t="s">
        <v>1555</v>
      </c>
      <c r="F99" s="31" t="s">
        <v>4471</v>
      </c>
      <c r="G99" s="31" t="s">
        <v>2774</v>
      </c>
      <c r="H99" s="31" t="s">
        <v>2774</v>
      </c>
      <c r="I99" s="31"/>
      <c r="J99" s="31"/>
      <c r="K99" s="17"/>
      <c r="L99" s="17"/>
      <c r="M99" s="17"/>
      <c r="N99" s="17"/>
      <c r="O99" s="17"/>
      <c r="P99" s="17"/>
      <c r="Q99" s="17"/>
      <c r="R99" s="17"/>
      <c r="S99" s="32"/>
      <c r="T99" s="31"/>
      <c r="U99" s="39"/>
      <c r="W99" s="1"/>
    </row>
    <row r="100" spans="2:23" ht="21.95" customHeight="1" x14ac:dyDescent="0.3">
      <c r="B100" s="601"/>
      <c r="C100" s="15">
        <v>35</v>
      </c>
      <c r="D100" s="124" t="s">
        <v>1079</v>
      </c>
      <c r="E100" s="63" t="s">
        <v>903</v>
      </c>
      <c r="F100" s="63" t="s">
        <v>903</v>
      </c>
      <c r="G100" s="203" t="s">
        <v>1466</v>
      </c>
      <c r="H100" s="203" t="s">
        <v>1466</v>
      </c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39"/>
      <c r="W100" s="1"/>
    </row>
    <row r="101" spans="2:23" ht="21.95" customHeight="1" x14ac:dyDescent="0.3">
      <c r="B101" s="120"/>
      <c r="C101" s="15">
        <v>36</v>
      </c>
      <c r="D101" s="124" t="s">
        <v>1080</v>
      </c>
      <c r="E101" s="32" t="s">
        <v>1252</v>
      </c>
      <c r="F101" s="32" t="s">
        <v>1252</v>
      </c>
      <c r="G101" s="17" t="s">
        <v>1061</v>
      </c>
      <c r="H101" s="17" t="s">
        <v>1061</v>
      </c>
      <c r="I101" s="17"/>
      <c r="J101" s="17"/>
      <c r="K101" s="142"/>
      <c r="L101" s="17"/>
      <c r="M101" s="142"/>
      <c r="N101" s="17"/>
      <c r="O101" s="142"/>
      <c r="P101" s="17"/>
      <c r="Q101" s="142"/>
      <c r="R101" s="32"/>
      <c r="S101" s="31"/>
      <c r="T101" s="31"/>
      <c r="U101" s="39"/>
      <c r="W101" s="1"/>
    </row>
    <row r="102" spans="2:23" ht="21.95" customHeight="1" x14ac:dyDescent="0.3">
      <c r="B102" s="120"/>
      <c r="C102" s="15">
        <v>37</v>
      </c>
      <c r="D102" s="124" t="s">
        <v>2465</v>
      </c>
      <c r="E102" s="134" t="s">
        <v>1742</v>
      </c>
      <c r="F102" s="134" t="s">
        <v>1742</v>
      </c>
      <c r="G102" s="134" t="s">
        <v>1742</v>
      </c>
      <c r="H102" s="134" t="s">
        <v>1742</v>
      </c>
      <c r="I102" s="17"/>
      <c r="J102" s="31"/>
      <c r="K102" s="31"/>
      <c r="L102" s="31"/>
      <c r="M102" s="134"/>
      <c r="N102" s="134"/>
      <c r="O102" s="134"/>
      <c r="P102" s="134"/>
      <c r="Q102" s="134"/>
      <c r="R102" s="134"/>
      <c r="S102" s="16"/>
      <c r="T102" s="16"/>
      <c r="U102" s="39"/>
      <c r="W102" s="1"/>
    </row>
    <row r="103" spans="2:23" ht="21.95" customHeight="1" x14ac:dyDescent="0.3">
      <c r="B103" s="120"/>
      <c r="C103" s="15">
        <v>38</v>
      </c>
      <c r="D103" s="124" t="s">
        <v>2637</v>
      </c>
      <c r="E103" s="32" t="s">
        <v>1584</v>
      </c>
      <c r="F103" s="227" t="s">
        <v>3493</v>
      </c>
      <c r="G103" s="227" t="s">
        <v>3493</v>
      </c>
      <c r="H103" s="32" t="s">
        <v>4217</v>
      </c>
      <c r="I103" s="31"/>
      <c r="J103" s="135"/>
      <c r="K103" s="135"/>
      <c r="L103" s="17"/>
      <c r="M103" s="135"/>
      <c r="N103" s="17"/>
      <c r="O103" s="17"/>
      <c r="P103" s="32"/>
      <c r="Q103" s="32"/>
      <c r="R103" s="32"/>
      <c r="S103" s="16"/>
      <c r="T103" s="16"/>
      <c r="U103" s="39"/>
      <c r="W103" s="1"/>
    </row>
    <row r="104" spans="2:23" ht="21.95" customHeight="1" x14ac:dyDescent="0.3">
      <c r="B104" s="120"/>
      <c r="C104" s="15"/>
      <c r="D104" s="484"/>
      <c r="E104" s="17" t="s">
        <v>3609</v>
      </c>
      <c r="F104" s="32" t="s">
        <v>4323</v>
      </c>
      <c r="G104" s="17" t="s">
        <v>3609</v>
      </c>
      <c r="H104" s="32" t="s">
        <v>4323</v>
      </c>
      <c r="I104" s="95"/>
      <c r="J104" s="144"/>
      <c r="K104" s="480"/>
      <c r="L104" s="16"/>
      <c r="M104" s="480"/>
      <c r="N104" s="17"/>
      <c r="O104" s="227"/>
      <c r="P104" s="32"/>
      <c r="Q104" s="142"/>
      <c r="R104" s="32"/>
      <c r="S104" s="237"/>
      <c r="T104" s="17"/>
      <c r="U104" s="39"/>
      <c r="W104" s="1"/>
    </row>
    <row r="105" spans="2:23" ht="21.95" customHeight="1" x14ac:dyDescent="0.3">
      <c r="B105" s="120"/>
      <c r="C105" s="15"/>
      <c r="D105" s="484"/>
      <c r="E105" s="17" t="s">
        <v>1789</v>
      </c>
      <c r="F105" s="203" t="s">
        <v>1466</v>
      </c>
      <c r="G105" s="17" t="s">
        <v>1313</v>
      </c>
      <c r="H105" s="31" t="s">
        <v>1165</v>
      </c>
      <c r="I105" s="32"/>
      <c r="J105" s="32"/>
      <c r="K105" s="32"/>
      <c r="L105" s="17"/>
      <c r="M105" s="32"/>
      <c r="N105" s="17"/>
      <c r="O105" s="17"/>
      <c r="P105" s="227"/>
      <c r="Q105" s="31"/>
      <c r="R105" s="17"/>
      <c r="S105" s="32"/>
      <c r="T105" s="32"/>
      <c r="U105" s="39"/>
      <c r="W105" s="1"/>
    </row>
    <row r="106" spans="2:23" ht="21.95" customHeight="1" x14ac:dyDescent="0.3">
      <c r="B106" s="120"/>
      <c r="C106" s="15"/>
      <c r="D106" s="484"/>
      <c r="E106" s="17" t="s">
        <v>1061</v>
      </c>
      <c r="F106" s="135"/>
      <c r="G106" s="17" t="s">
        <v>652</v>
      </c>
      <c r="H106" s="17"/>
      <c r="I106" s="17"/>
      <c r="J106" s="142"/>
      <c r="K106" s="57"/>
      <c r="L106" s="17"/>
      <c r="M106" s="17"/>
      <c r="N106" s="17"/>
      <c r="O106" s="17"/>
      <c r="P106" s="63"/>
      <c r="Q106" s="31"/>
      <c r="R106" s="63"/>
      <c r="S106" s="16"/>
      <c r="T106" s="17"/>
      <c r="U106" s="39"/>
      <c r="W106" s="1"/>
    </row>
    <row r="107" spans="2:23" ht="21.95" customHeight="1" x14ac:dyDescent="0.3">
      <c r="B107" s="120"/>
      <c r="C107" s="15"/>
      <c r="D107" s="484"/>
      <c r="E107" s="16"/>
      <c r="F107" s="17"/>
      <c r="G107" s="17"/>
      <c r="H107" s="144"/>
      <c r="I107" s="17"/>
      <c r="J107" s="17"/>
      <c r="K107" s="17"/>
      <c r="L107" s="17"/>
      <c r="M107" s="63"/>
      <c r="N107" s="31"/>
      <c r="O107" s="31"/>
      <c r="P107" s="17"/>
      <c r="Q107" s="411"/>
      <c r="R107" s="411"/>
      <c r="S107" s="16"/>
      <c r="T107" s="225"/>
      <c r="U107" s="39"/>
      <c r="W107" s="1"/>
    </row>
    <row r="108" spans="2:23" ht="21.95" customHeight="1" x14ac:dyDescent="0.3">
      <c r="B108" s="120"/>
      <c r="C108" s="15"/>
      <c r="D108" s="484"/>
      <c r="E108" s="16"/>
      <c r="F108" s="17"/>
      <c r="G108" s="31"/>
      <c r="H108" s="142"/>
      <c r="I108" s="135"/>
      <c r="J108" s="16"/>
      <c r="K108" s="32"/>
      <c r="L108" s="16"/>
      <c r="M108" s="17"/>
      <c r="N108" s="31"/>
      <c r="O108" s="31"/>
      <c r="P108" s="31"/>
      <c r="Q108" s="411"/>
      <c r="R108" s="411"/>
      <c r="S108" s="16"/>
      <c r="T108" s="225"/>
      <c r="U108" s="39"/>
      <c r="W108" s="1"/>
    </row>
    <row r="109" spans="2:23" ht="21.95" customHeight="1" x14ac:dyDescent="0.3">
      <c r="B109" s="121"/>
      <c r="C109" s="15"/>
      <c r="D109" s="484"/>
      <c r="E109" s="16"/>
      <c r="F109" s="17"/>
      <c r="G109" s="50"/>
      <c r="H109" s="31"/>
      <c r="I109" s="31"/>
      <c r="J109" s="16"/>
      <c r="K109" s="31"/>
      <c r="L109" s="16"/>
      <c r="M109" s="31"/>
      <c r="N109" s="31"/>
      <c r="O109" s="31"/>
      <c r="P109" s="31"/>
      <c r="Q109" s="411"/>
      <c r="R109" s="411"/>
      <c r="S109" s="16"/>
      <c r="T109" s="225"/>
      <c r="U109" s="39"/>
      <c r="W109" s="1"/>
    </row>
    <row r="110" spans="2:23" x14ac:dyDescent="0.3">
      <c r="C110" s="15"/>
      <c r="D110" s="484"/>
      <c r="E110" s="32"/>
      <c r="F110" s="32"/>
      <c r="G110" s="31"/>
      <c r="H110" s="17"/>
      <c r="I110" s="31"/>
      <c r="J110" s="31"/>
      <c r="K110" s="17"/>
      <c r="L110" s="17"/>
      <c r="M110" s="32"/>
      <c r="N110" s="32"/>
      <c r="O110" s="17"/>
      <c r="P110" s="32"/>
      <c r="Q110" s="411"/>
      <c r="R110" s="411"/>
      <c r="S110" s="17"/>
      <c r="T110" s="93"/>
    </row>
    <row r="334" spans="10:10" x14ac:dyDescent="0.3">
      <c r="J334" s="277"/>
    </row>
    <row r="488" spans="10:10" x14ac:dyDescent="0.3">
      <c r="J488" s="277"/>
    </row>
    <row r="543" spans="10:10" x14ac:dyDescent="0.3">
      <c r="J543" s="277"/>
    </row>
    <row r="575" spans="10:10" x14ac:dyDescent="0.3">
      <c r="J575" s="277"/>
    </row>
    <row r="579" spans="10:10" x14ac:dyDescent="0.3">
      <c r="J579" s="277"/>
    </row>
    <row r="580" spans="10:10" x14ac:dyDescent="0.3">
      <c r="J580" s="277"/>
    </row>
    <row r="581" spans="10:10" x14ac:dyDescent="0.3">
      <c r="J581" s="277"/>
    </row>
    <row r="591" spans="10:10" x14ac:dyDescent="0.3">
      <c r="J591" s="277"/>
    </row>
    <row r="592" spans="10:10" x14ac:dyDescent="0.3">
      <c r="J592" s="277"/>
    </row>
    <row r="617" spans="10:10" x14ac:dyDescent="0.3">
      <c r="J617" s="277"/>
    </row>
    <row r="618" spans="10:10" x14ac:dyDescent="0.3">
      <c r="J618" s="277"/>
    </row>
  </sheetData>
  <mergeCells count="49">
    <mergeCell ref="B61:B86"/>
    <mergeCell ref="C22:D23"/>
    <mergeCell ref="B87:B100"/>
    <mergeCell ref="C5:D7"/>
    <mergeCell ref="B58:B60"/>
    <mergeCell ref="C38:D38"/>
    <mergeCell ref="C39:D39"/>
    <mergeCell ref="C40:D40"/>
    <mergeCell ref="C41:D41"/>
    <mergeCell ref="C48:D48"/>
    <mergeCell ref="C53:D53"/>
    <mergeCell ref="C47:D47"/>
    <mergeCell ref="C50:D50"/>
    <mergeCell ref="C54:D54"/>
    <mergeCell ref="C51:D52"/>
    <mergeCell ref="C25:D25"/>
    <mergeCell ref="C2:T3"/>
    <mergeCell ref="E60:F60"/>
    <mergeCell ref="G60:H60"/>
    <mergeCell ref="I60:J60"/>
    <mergeCell ref="K60:L60"/>
    <mergeCell ref="C59:D61"/>
    <mergeCell ref="E59:F59"/>
    <mergeCell ref="G59:H59"/>
    <mergeCell ref="I59:J59"/>
    <mergeCell ref="K59:L59"/>
    <mergeCell ref="M60:N60"/>
    <mergeCell ref="M59:N59"/>
    <mergeCell ref="O59:P59"/>
    <mergeCell ref="Q59:R59"/>
    <mergeCell ref="O60:P60"/>
    <mergeCell ref="C8:D21"/>
    <mergeCell ref="S59:T59"/>
    <mergeCell ref="S60:T60"/>
    <mergeCell ref="Q60:R60"/>
    <mergeCell ref="C26:D27"/>
    <mergeCell ref="C30:D30"/>
    <mergeCell ref="C28:D28"/>
    <mergeCell ref="C57:D57"/>
    <mergeCell ref="C55:D55"/>
    <mergeCell ref="C56:D56"/>
    <mergeCell ref="C49:D49"/>
    <mergeCell ref="C45:D46"/>
    <mergeCell ref="C31:D33"/>
    <mergeCell ref="C24:D24"/>
    <mergeCell ref="C29:D29"/>
    <mergeCell ref="C37:D37"/>
    <mergeCell ref="C42:D43"/>
    <mergeCell ref="C34:D36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10" orientation="landscape" verticalDpi="203" r:id="rId1"/>
  <rowBreaks count="5" manualBreakCount="5">
    <brk id="34" max="19" man="1"/>
    <brk id="48" max="19" man="1"/>
    <brk id="78" max="19" man="1"/>
    <brk id="85" max="19" man="1"/>
    <brk id="86" max="19" man="1"/>
  </rowBreaks>
  <colBreaks count="1" manualBreakCount="1">
    <brk id="9" max="108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 filterMode="1"/>
  <dimension ref="A1:BF1769"/>
  <sheetViews>
    <sheetView view="pageBreakPreview" topLeftCell="A150" zoomScale="85" zoomScaleNormal="100" zoomScaleSheetLayoutView="85" workbookViewId="0">
      <pane xSplit="2" topLeftCell="H1" activePane="topRight" state="frozen"/>
      <selection activeCell="B1258" activeCellId="1" sqref="D1247 B1258"/>
      <selection pane="topRight" activeCell="J356" sqref="J356"/>
    </sheetView>
  </sheetViews>
  <sheetFormatPr defaultRowHeight="16.5" x14ac:dyDescent="0.3"/>
  <cols>
    <col min="1" max="1" width="0.875" customWidth="1"/>
    <col min="2" max="2" width="13.125" style="2" customWidth="1"/>
    <col min="3" max="6" width="6.75" style="2" customWidth="1"/>
    <col min="7" max="7" width="7.125" style="2" customWidth="1"/>
    <col min="8" max="11" width="6.75" style="2" customWidth="1"/>
    <col min="12" max="12" width="8.75" style="2" customWidth="1"/>
    <col min="13" max="17" width="6.75" style="2" customWidth="1"/>
    <col min="18" max="19" width="6.75" style="3" customWidth="1"/>
    <col min="20" max="20" width="7.625" style="3" customWidth="1"/>
    <col min="21" max="23" width="6.75" style="3" customWidth="1"/>
    <col min="24" max="24" width="10" bestFit="1" customWidth="1"/>
    <col min="25" max="31" width="6.75" customWidth="1"/>
    <col min="33" max="33" width="9.375" customWidth="1"/>
  </cols>
  <sheetData>
    <row r="1" spans="1:39" ht="5.0999999999999996" customHeight="1" thickBot="1" x14ac:dyDescent="0.35"/>
    <row r="2" spans="1:39" ht="16.5" customHeight="1" x14ac:dyDescent="0.3">
      <c r="B2" s="617" t="s">
        <v>428</v>
      </c>
      <c r="C2" s="618"/>
      <c r="D2" s="618"/>
      <c r="E2" s="618"/>
      <c r="F2" s="618"/>
      <c r="G2" s="618"/>
      <c r="H2" s="618"/>
      <c r="I2" s="618"/>
      <c r="J2" s="618"/>
      <c r="K2" s="618"/>
      <c r="L2" s="618"/>
      <c r="M2" s="618"/>
      <c r="N2" s="618"/>
      <c r="O2" s="618"/>
      <c r="P2" s="618"/>
      <c r="Q2" s="618"/>
      <c r="R2" s="618"/>
      <c r="S2" s="618"/>
      <c r="T2" s="618"/>
      <c r="U2" s="618"/>
      <c r="V2" s="618"/>
      <c r="W2" s="618"/>
      <c r="X2" s="618"/>
      <c r="Y2" s="618"/>
      <c r="Z2" s="619"/>
      <c r="AA2" s="98"/>
      <c r="AB2" s="98"/>
      <c r="AC2" s="98"/>
      <c r="AD2" s="98"/>
      <c r="AE2" s="98"/>
    </row>
    <row r="3" spans="1:39" ht="16.5" customHeight="1" thickBot="1" x14ac:dyDescent="0.35">
      <c r="B3" s="620"/>
      <c r="C3" s="621"/>
      <c r="D3" s="621"/>
      <c r="E3" s="621"/>
      <c r="F3" s="621"/>
      <c r="G3" s="621"/>
      <c r="H3" s="621"/>
      <c r="I3" s="621"/>
      <c r="J3" s="621"/>
      <c r="K3" s="621"/>
      <c r="L3" s="621"/>
      <c r="M3" s="621"/>
      <c r="N3" s="621"/>
      <c r="O3" s="621"/>
      <c r="P3" s="621"/>
      <c r="Q3" s="621"/>
      <c r="R3" s="621"/>
      <c r="S3" s="621"/>
      <c r="T3" s="621"/>
      <c r="U3" s="621"/>
      <c r="V3" s="621"/>
      <c r="W3" s="621"/>
      <c r="X3" s="621"/>
      <c r="Y3" s="621"/>
      <c r="Z3" s="622"/>
      <c r="AA3" s="98"/>
      <c r="AB3" s="98"/>
      <c r="AC3" s="98"/>
      <c r="AD3" s="98"/>
      <c r="AE3" s="98"/>
    </row>
    <row r="4" spans="1:39" ht="5.0999999999999996" customHeight="1" x14ac:dyDescent="0.3"/>
    <row r="5" spans="1:39" ht="16.5" customHeight="1" x14ac:dyDescent="0.3">
      <c r="B5" s="41"/>
      <c r="U5" s="42"/>
      <c r="V5" s="43"/>
      <c r="W5" s="43"/>
      <c r="Y5" s="147"/>
      <c r="Z5" s="43"/>
      <c r="AA5" s="43"/>
      <c r="AC5" s="42"/>
      <c r="AD5" s="43"/>
      <c r="AE5" s="43"/>
      <c r="AF5" s="19"/>
      <c r="AG5" s="19"/>
      <c r="AH5" s="19"/>
      <c r="AI5" s="19"/>
    </row>
    <row r="6" spans="1:39" ht="16.5" customHeight="1" thickBot="1" x14ac:dyDescent="0.35">
      <c r="B6" s="41" t="s">
        <v>385</v>
      </c>
      <c r="U6" s="42"/>
      <c r="V6" s="43"/>
      <c r="W6" s="43"/>
      <c r="Y6" s="42"/>
      <c r="Z6" s="43"/>
      <c r="AA6" s="43"/>
      <c r="AC6" s="42"/>
      <c r="AD6" s="43"/>
      <c r="AE6" s="43"/>
      <c r="AF6" s="19"/>
      <c r="AG6" s="19"/>
      <c r="AH6" s="19"/>
      <c r="AI6" s="19"/>
    </row>
    <row r="7" spans="1:39" ht="16.5" customHeight="1" x14ac:dyDescent="0.3">
      <c r="A7" s="1"/>
      <c r="B7" s="623" t="s">
        <v>597</v>
      </c>
      <c r="C7" s="611" t="s">
        <v>215</v>
      </c>
      <c r="D7" s="612"/>
      <c r="E7" s="612"/>
      <c r="F7" s="612"/>
      <c r="G7" s="613"/>
      <c r="H7" s="611" t="s">
        <v>21</v>
      </c>
      <c r="I7" s="612"/>
      <c r="J7" s="612"/>
      <c r="K7" s="613"/>
      <c r="L7" s="611" t="s">
        <v>22</v>
      </c>
      <c r="M7" s="612"/>
      <c r="N7" s="612"/>
      <c r="O7" s="613"/>
      <c r="P7" s="611" t="s">
        <v>23</v>
      </c>
      <c r="Q7" s="612"/>
      <c r="R7" s="612"/>
      <c r="S7" s="613"/>
      <c r="T7" s="611" t="s">
        <v>24</v>
      </c>
      <c r="U7" s="612"/>
      <c r="V7" s="612"/>
      <c r="W7" s="613"/>
      <c r="X7" s="611" t="s">
        <v>25</v>
      </c>
      <c r="Y7" s="612"/>
      <c r="Z7" s="612"/>
      <c r="AA7" s="613"/>
      <c r="AB7" s="611" t="s">
        <v>760</v>
      </c>
      <c r="AC7" s="612"/>
      <c r="AD7" s="612"/>
      <c r="AE7" s="613"/>
      <c r="AG7" s="19"/>
      <c r="AH7" s="19"/>
      <c r="AI7" s="19"/>
      <c r="AJ7" s="19"/>
      <c r="AK7" s="19"/>
      <c r="AL7" s="19"/>
      <c r="AM7" s="19"/>
    </row>
    <row r="8" spans="1:39" ht="16.5" customHeight="1" x14ac:dyDescent="0.3">
      <c r="A8" s="1"/>
      <c r="B8" s="624"/>
      <c r="C8" s="614" t="str">
        <f>사출계획!E60</f>
        <v>5/11</v>
      </c>
      <c r="D8" s="615"/>
      <c r="E8" s="615"/>
      <c r="F8" s="615"/>
      <c r="G8" s="616"/>
      <c r="H8" s="614" t="str">
        <f>사출계획!G60</f>
        <v>5/12</v>
      </c>
      <c r="I8" s="615"/>
      <c r="J8" s="615"/>
      <c r="K8" s="616"/>
      <c r="L8" s="614" t="str">
        <f>사출계획!I60</f>
        <v>5/13</v>
      </c>
      <c r="M8" s="615"/>
      <c r="N8" s="615"/>
      <c r="O8" s="616"/>
      <c r="P8" s="614" t="str">
        <f>사출계획!K60</f>
        <v>5/14</v>
      </c>
      <c r="Q8" s="615"/>
      <c r="R8" s="615"/>
      <c r="S8" s="616"/>
      <c r="T8" s="614" t="str">
        <f>사출계획!M60</f>
        <v>5/15</v>
      </c>
      <c r="U8" s="615"/>
      <c r="V8" s="615"/>
      <c r="W8" s="616"/>
      <c r="X8" s="614" t="str">
        <f>사출계획!O60</f>
        <v>5/16</v>
      </c>
      <c r="Y8" s="615"/>
      <c r="Z8" s="615"/>
      <c r="AA8" s="616"/>
      <c r="AB8" s="614" t="str">
        <f>사출계획!Q60</f>
        <v>5/17</v>
      </c>
      <c r="AC8" s="615"/>
      <c r="AD8" s="615"/>
      <c r="AE8" s="616"/>
      <c r="AG8" s="610"/>
      <c r="AH8" s="610"/>
      <c r="AI8" s="19"/>
      <c r="AJ8" s="19"/>
      <c r="AK8" s="19"/>
      <c r="AL8" s="19"/>
      <c r="AM8" s="19"/>
    </row>
    <row r="9" spans="1:39" ht="16.5" customHeight="1" thickBot="1" x14ac:dyDescent="0.35">
      <c r="A9" s="1"/>
      <c r="B9" s="625"/>
      <c r="C9" s="26" t="s">
        <v>216</v>
      </c>
      <c r="D9" s="27" t="s">
        <v>217</v>
      </c>
      <c r="E9" s="27" t="s">
        <v>218</v>
      </c>
      <c r="F9" s="28" t="s">
        <v>214</v>
      </c>
      <c r="G9" s="234" t="s">
        <v>2375</v>
      </c>
      <c r="H9" s="26" t="s">
        <v>942</v>
      </c>
      <c r="I9" s="27" t="s">
        <v>217</v>
      </c>
      <c r="J9" s="28" t="s">
        <v>4409</v>
      </c>
      <c r="K9" s="234" t="s">
        <v>2375</v>
      </c>
      <c r="L9" s="26" t="s">
        <v>216</v>
      </c>
      <c r="M9" s="27" t="s">
        <v>217</v>
      </c>
      <c r="N9" s="28" t="s">
        <v>4241</v>
      </c>
      <c r="O9" s="234" t="s">
        <v>2375</v>
      </c>
      <c r="P9" s="26" t="s">
        <v>216</v>
      </c>
      <c r="Q9" s="27" t="s">
        <v>217</v>
      </c>
      <c r="R9" s="28" t="s">
        <v>214</v>
      </c>
      <c r="S9" s="234" t="s">
        <v>2375</v>
      </c>
      <c r="T9" s="26" t="s">
        <v>216</v>
      </c>
      <c r="U9" s="27" t="s">
        <v>217</v>
      </c>
      <c r="V9" s="29" t="s">
        <v>214</v>
      </c>
      <c r="W9" s="234" t="s">
        <v>2375</v>
      </c>
      <c r="X9" s="26" t="s">
        <v>216</v>
      </c>
      <c r="Y9" s="27" t="s">
        <v>217</v>
      </c>
      <c r="Z9" s="29" t="s">
        <v>214</v>
      </c>
      <c r="AA9" s="234" t="s">
        <v>2375</v>
      </c>
      <c r="AB9" s="26" t="s">
        <v>216</v>
      </c>
      <c r="AC9" s="27" t="s">
        <v>217</v>
      </c>
      <c r="AD9" s="29" t="s">
        <v>214</v>
      </c>
      <c r="AE9" s="234" t="s">
        <v>2375</v>
      </c>
      <c r="AG9" s="44"/>
      <c r="AH9" s="44"/>
      <c r="AI9" s="19"/>
      <c r="AJ9" s="19"/>
      <c r="AK9" s="19"/>
      <c r="AL9" s="19"/>
      <c r="AM9" s="19"/>
    </row>
    <row r="10" spans="1:39" ht="16.5" hidden="1" customHeight="1" x14ac:dyDescent="0.3">
      <c r="A10" s="1"/>
      <c r="B10" s="92" t="s">
        <v>5358</v>
      </c>
      <c r="C10" s="68"/>
      <c r="D10" s="69" t="str">
        <f>IFERROR(C10/INDEX(표5[#All],MATCH(B10,표5[[#All],[잉크]],0),2),"")</f>
        <v/>
      </c>
      <c r="E10" s="22">
        <f>$C10-INDEX(표5[#All],MATCH(B10,표5[[#All],[잉크]],0),24)</f>
        <v>0</v>
      </c>
      <c r="F10" s="542"/>
      <c r="G10" s="23" t="str">
        <f>IF(ISBLANK(F10),"",INDEX(호기!$A$1:$B$657,MATCH('생산계획(잉크)'!B462,호기!$A$1:$A$657,0),2))</f>
        <v/>
      </c>
      <c r="H10" s="24">
        <f>C10+F10-INDEX(표5[#All],MATCH(B10,표5[[#All],[잉크]],0),2)</f>
        <v>0</v>
      </c>
      <c r="I10" s="21" t="str">
        <f>IFERROR(H10/INDEX(표5[#All],MATCH(B10,표5[[#All],[잉크]],0),5),"")</f>
        <v/>
      </c>
      <c r="J10" s="542"/>
      <c r="K10" s="25" t="str">
        <f>IF(ISBLANK(J10),"",INDEX(호기!$A$1:$B$657,MATCH('생산계획(잉크)'!B462,호기!$A$1:$A$657,0),2))</f>
        <v/>
      </c>
      <c r="L10" s="24">
        <f>H10+J10-INDEX(표5[#All],MATCH(B10,표5[[#All],[잉크]],0),5)</f>
        <v>0</v>
      </c>
      <c r="M10" s="21" t="str">
        <f>IFERROR(L10/INDEX(표5[#All],MATCH(B10,표5[[#All],[잉크]],0),8),"")</f>
        <v/>
      </c>
      <c r="N10" s="542"/>
      <c r="O10" s="23" t="str">
        <f>IF(ISBLANK(N10),"",INDEX(호기!$A$1:$B$657,MATCH('생산계획(잉크)'!B462,호기!$A$1:$A$657,0),2))</f>
        <v/>
      </c>
      <c r="P10" s="24">
        <f>L10+N10-INDEX(표5[#All],MATCH(B10,표5[[#All],[잉크]],0),5)</f>
        <v>0</v>
      </c>
      <c r="Q10" s="21" t="str">
        <f>IFERROR(P10/INDEX(표5[#All],MATCH(B10,표5[[#All],[잉크]],0),11),"")</f>
        <v/>
      </c>
      <c r="R10" s="542"/>
      <c r="S10" s="25" t="str">
        <f>IF(ISBLANK(R10),"",INDEX(호기!$A$1:$B$657,MATCH('생산계획(잉크)'!B462,호기!$A$1:$A$657,0),2))</f>
        <v/>
      </c>
      <c r="T10" s="24">
        <f>P10+R10-INDEX(표5[#All],MATCH(B10,표5[[#All],[잉크]],0),5)</f>
        <v>0</v>
      </c>
      <c r="U10" s="21" t="str">
        <f>IFERROR(T10/INDEX(표5[#All],MATCH(B10,표5[[#All],[잉크]],0),14),"")</f>
        <v/>
      </c>
      <c r="V10" s="542"/>
      <c r="W10" s="23" t="str">
        <f>IF(ISBLANK(V10),"",INDEX(호기!$A$1:$B$657,MATCH('생산계획(잉크)'!B462,호기!$A$1:$A$657,0),2))</f>
        <v/>
      </c>
      <c r="X10" s="24">
        <f>T10+V10-INDEX(표5[#All],MATCH(B10,표5[[#All],[잉크]],0),5)</f>
        <v>0</v>
      </c>
      <c r="Y10" s="21" t="str">
        <f>IFERROR(X10/INDEX(표5[#All],MATCH(B10,표5[[#All],[잉크]],0),17),"")</f>
        <v/>
      </c>
      <c r="Z10" s="23"/>
      <c r="AA10" s="23" t="str">
        <f>IF(ISBLANK(Z10),"",INDEX(호기!$A$1:$B$657,MATCH('생산계획(잉크)'!B462,호기!$A$1:$A$657,0),2))</f>
        <v/>
      </c>
      <c r="AB10" s="24">
        <f>X10+Z10-INDEX(표5[#All],MATCH(B10,표5[[#All],[잉크]],0),5)</f>
        <v>0</v>
      </c>
      <c r="AC10" s="21" t="str">
        <f>IFERROR(AB10/INDEX(표5[#All],MATCH(B10,표5[[#All],[잉크]],0),20),"")</f>
        <v/>
      </c>
      <c r="AD10" s="23"/>
      <c r="AE10" s="235"/>
      <c r="AG10" s="44"/>
      <c r="AH10" s="44"/>
      <c r="AI10" s="19"/>
      <c r="AJ10" s="19"/>
      <c r="AK10" s="19"/>
      <c r="AL10" s="19"/>
      <c r="AM10" s="19"/>
    </row>
    <row r="11" spans="1:39" ht="16.5" hidden="1" customHeight="1" x14ac:dyDescent="0.3">
      <c r="A11" s="1"/>
      <c r="B11" s="5" t="s">
        <v>70</v>
      </c>
      <c r="C11" s="68"/>
      <c r="D11" s="69" t="str">
        <f>IFERROR(C11/INDEX(표5[#All],MATCH(B11,표5[[#All],[잉크]],0),2),"")</f>
        <v/>
      </c>
      <c r="E11" s="22">
        <f>$C11-INDEX(표5[#All],MATCH(B11,표5[[#All],[잉크]],0),24)</f>
        <v>0</v>
      </c>
      <c r="F11" s="542"/>
      <c r="G11" s="23" t="str">
        <f>IF(ISBLANK(F11),"",INDEX(호기!$A$1:$B$657,MATCH('생산계획(잉크)'!B463,호기!$A$1:$A$657,0),2))</f>
        <v/>
      </c>
      <c r="H11" s="24">
        <f>C11+F11-INDEX(표5[#All],MATCH(B11,표5[[#All],[잉크]],0),2)</f>
        <v>0</v>
      </c>
      <c r="I11" s="21" t="str">
        <f>IFERROR(H11/INDEX(표5[#All],MATCH(B11,표5[[#All],[잉크]],0),5),"")</f>
        <v/>
      </c>
      <c r="J11" s="542"/>
      <c r="K11" s="25" t="str">
        <f>IF(ISBLANK(J11),"",INDEX(호기!$A$1:$B$657,MATCH('생산계획(잉크)'!B463,호기!$A$1:$A$657,0),2))</f>
        <v/>
      </c>
      <c r="L11" s="24">
        <f>H11+J11-INDEX(표5[#All],MATCH(B11,표5[[#All],[잉크]],0),5)</f>
        <v>0</v>
      </c>
      <c r="M11" s="21" t="str">
        <f>IFERROR(L11/INDEX(표5[#All],MATCH(B11,표5[[#All],[잉크]],0),8),"")</f>
        <v/>
      </c>
      <c r="N11" s="542"/>
      <c r="O11" s="23" t="str">
        <f>IF(ISBLANK(N11),"",INDEX(호기!$A$1:$B$657,MATCH('생산계획(잉크)'!B463,호기!$A$1:$A$657,0),2))</f>
        <v/>
      </c>
      <c r="P11" s="24">
        <f>L11+N11-INDEX(표5[#All],MATCH(B11,표5[[#All],[잉크]],0),5)</f>
        <v>0</v>
      </c>
      <c r="Q11" s="21" t="str">
        <f>IFERROR(P11/INDEX(표5[#All],MATCH(B11,표5[[#All],[잉크]],0),11),"")</f>
        <v/>
      </c>
      <c r="R11" s="542"/>
      <c r="S11" s="25" t="str">
        <f>IF(ISBLANK(R11),"",INDEX(호기!$A$1:$B$657,MATCH('생산계획(잉크)'!B463,호기!$A$1:$A$657,0),2))</f>
        <v/>
      </c>
      <c r="T11" s="24">
        <f>P11+R11-INDEX(표5[#All],MATCH(B11,표5[[#All],[잉크]],0),5)</f>
        <v>0</v>
      </c>
      <c r="U11" s="21" t="str">
        <f>IFERROR(T11/INDEX(표5[#All],MATCH(B11,표5[[#All],[잉크]],0),14),"")</f>
        <v/>
      </c>
      <c r="V11" s="542"/>
      <c r="W11" s="23" t="str">
        <f>IF(ISBLANK(V11),"",INDEX(호기!$A$1:$B$657,MATCH('생산계획(잉크)'!B463,호기!$A$1:$A$657,0),2))</f>
        <v/>
      </c>
      <c r="X11" s="24">
        <f>T11+V11-INDEX(표5[#All],MATCH(B11,표5[[#All],[잉크]],0),5)</f>
        <v>0</v>
      </c>
      <c r="Y11" s="21" t="str">
        <f>IFERROR(X11/INDEX(표5[#All],MATCH(B11,표5[[#All],[잉크]],0),17),"")</f>
        <v/>
      </c>
      <c r="Z11" s="23"/>
      <c r="AA11" s="23" t="str">
        <f>IF(ISBLANK(Z11),"",INDEX(호기!$A$1:$B$657,MATCH('생산계획(잉크)'!B463,호기!$A$1:$A$657,0),2))</f>
        <v/>
      </c>
      <c r="AB11" s="24">
        <f>X11+Z11-INDEX(표5[#All],MATCH(B11,표5[[#All],[잉크]],0),5)</f>
        <v>0</v>
      </c>
      <c r="AC11" s="21" t="str">
        <f>IFERROR(AB11/INDEX(표5[#All],MATCH(B11,표5[[#All],[잉크]],0),20),"")</f>
        <v/>
      </c>
      <c r="AD11" s="23"/>
      <c r="AE11" s="235"/>
      <c r="AG11" s="283"/>
      <c r="AH11" s="283"/>
      <c r="AI11" s="19"/>
      <c r="AJ11" s="19"/>
      <c r="AK11" s="19"/>
      <c r="AL11" s="19"/>
      <c r="AM11" s="19"/>
    </row>
    <row r="12" spans="1:39" ht="16.5" hidden="1" customHeight="1" x14ac:dyDescent="0.3">
      <c r="A12" s="1"/>
      <c r="B12" s="5" t="s">
        <v>2734</v>
      </c>
      <c r="C12" s="68"/>
      <c r="D12" s="69" t="str">
        <f>IFERROR(C12/INDEX(표5[#All],MATCH(B12,표5[[#All],[잉크]],0),2),"")</f>
        <v/>
      </c>
      <c r="E12" s="22">
        <f>$C12-INDEX(표5[#All],MATCH(B12,표5[[#All],[잉크]],0),24)</f>
        <v>0</v>
      </c>
      <c r="F12" s="542"/>
      <c r="G12" s="23" t="str">
        <f>IF(ISBLANK(F12),"",INDEX(호기!$A$1:$B$657,MATCH('생산계획(잉크)'!B464,호기!$A$1:$A$657,0),2))</f>
        <v/>
      </c>
      <c r="H12" s="24">
        <f>C12+F12-INDEX(표5[#All],MATCH(B12,표5[[#All],[잉크]],0),2)</f>
        <v>0</v>
      </c>
      <c r="I12" s="21" t="str">
        <f>IFERROR(H12/INDEX(표5[#All],MATCH(B12,표5[[#All],[잉크]],0),5),"")</f>
        <v/>
      </c>
      <c r="J12" s="542"/>
      <c r="K12" s="25" t="str">
        <f>IF(ISBLANK(J12),"",INDEX(호기!$A$1:$B$657,MATCH('생산계획(잉크)'!B464,호기!$A$1:$A$657,0),2))</f>
        <v/>
      </c>
      <c r="L12" s="24">
        <f>H12+J12-INDEX(표5[#All],MATCH(B12,표5[[#All],[잉크]],0),5)</f>
        <v>0</v>
      </c>
      <c r="M12" s="21" t="str">
        <f>IFERROR(L12/INDEX(표5[#All],MATCH(B12,표5[[#All],[잉크]],0),8),"")</f>
        <v/>
      </c>
      <c r="N12" s="542"/>
      <c r="O12" s="23" t="str">
        <f>IF(ISBLANK(N12),"",INDEX(호기!$A$1:$B$657,MATCH('생산계획(잉크)'!B464,호기!$A$1:$A$657,0),2))</f>
        <v/>
      </c>
      <c r="P12" s="24">
        <f>L12+N12-INDEX(표5[#All],MATCH(B12,표5[[#All],[잉크]],0),5)</f>
        <v>0</v>
      </c>
      <c r="Q12" s="21" t="str">
        <f>IFERROR(P12/INDEX(표5[#All],MATCH(B12,표5[[#All],[잉크]],0),11),"")</f>
        <v/>
      </c>
      <c r="R12" s="542"/>
      <c r="S12" s="25" t="str">
        <f>IF(ISBLANK(R12),"",INDEX(호기!$A$1:$B$657,MATCH('생산계획(잉크)'!B464,호기!$A$1:$A$657,0),2))</f>
        <v/>
      </c>
      <c r="T12" s="24">
        <f>P12+R12-INDEX(표5[#All],MATCH(B12,표5[[#All],[잉크]],0),5)</f>
        <v>0</v>
      </c>
      <c r="U12" s="21" t="str">
        <f>IFERROR(T12/INDEX(표5[#All],MATCH(B12,표5[[#All],[잉크]],0),14),"")</f>
        <v/>
      </c>
      <c r="V12" s="542"/>
      <c r="W12" s="23" t="str">
        <f>IF(ISBLANK(V12),"",INDEX(호기!$A$1:$B$657,MATCH('생산계획(잉크)'!B464,호기!$A$1:$A$657,0),2))</f>
        <v/>
      </c>
      <c r="X12" s="24">
        <f>T12+V12-INDEX(표5[#All],MATCH(B12,표5[[#All],[잉크]],0),5)</f>
        <v>0</v>
      </c>
      <c r="Y12" s="21" t="str">
        <f>IFERROR(X12/INDEX(표5[#All],MATCH(B12,표5[[#All],[잉크]],0),17),"")</f>
        <v/>
      </c>
      <c r="Z12" s="23"/>
      <c r="AA12" s="23" t="str">
        <f>IF(ISBLANK(Z12),"",INDEX(호기!$A$1:$B$657,MATCH('생산계획(잉크)'!B464,호기!$A$1:$A$657,0),2))</f>
        <v/>
      </c>
      <c r="AB12" s="24">
        <f>X12+Z12-INDEX(표5[#All],MATCH(B12,표5[[#All],[잉크]],0),5)</f>
        <v>0</v>
      </c>
      <c r="AC12" s="21" t="str">
        <f>IFERROR(AB12/INDEX(표5[#All],MATCH(B12,표5[[#All],[잉크]],0),20),"")</f>
        <v/>
      </c>
      <c r="AD12" s="23"/>
      <c r="AE12" s="235"/>
      <c r="AG12" s="150"/>
      <c r="AH12" s="150"/>
      <c r="AI12" s="19"/>
      <c r="AJ12" s="19"/>
      <c r="AK12" s="19"/>
      <c r="AL12" s="19"/>
      <c r="AM12" s="19"/>
    </row>
    <row r="13" spans="1:39" ht="16.5" hidden="1" customHeight="1" x14ac:dyDescent="0.3">
      <c r="A13" s="1"/>
      <c r="B13" s="5" t="s">
        <v>5117</v>
      </c>
      <c r="C13" s="68"/>
      <c r="D13" s="69" t="str">
        <f>IFERROR(C13/INDEX(표5[#All],MATCH(B13,표5[[#All],[잉크]],0),2),"")</f>
        <v/>
      </c>
      <c r="E13" s="22">
        <f>$C13-INDEX(표5[#All],MATCH(B13,표5[[#All],[잉크]],0),24)</f>
        <v>0</v>
      </c>
      <c r="F13" s="542"/>
      <c r="G13" s="23" t="str">
        <f>IF(ISBLANK(F13),"",INDEX(호기!$A$1:$B$657,MATCH('생산계획(잉크)'!B465,호기!$A$1:$A$657,0),2))</f>
        <v/>
      </c>
      <c r="H13" s="24">
        <f>C13+F13-INDEX(표5[#All],MATCH(B13,표5[[#All],[잉크]],0),2)</f>
        <v>0</v>
      </c>
      <c r="I13" s="21" t="str">
        <f>IFERROR(H13/INDEX(표5[#All],MATCH(B13,표5[[#All],[잉크]],0),5),"")</f>
        <v/>
      </c>
      <c r="J13" s="542"/>
      <c r="K13" s="25" t="str">
        <f>IF(ISBLANK(J13),"",INDEX(호기!$A$1:$B$657,MATCH('생산계획(잉크)'!B465,호기!$A$1:$A$657,0),2))</f>
        <v/>
      </c>
      <c r="L13" s="24">
        <f>H13+J13-INDEX(표5[#All],MATCH(B13,표5[[#All],[잉크]],0),5)</f>
        <v>0</v>
      </c>
      <c r="M13" s="21" t="str">
        <f>IFERROR(L13/INDEX(표5[#All],MATCH(B13,표5[[#All],[잉크]],0),8),"")</f>
        <v/>
      </c>
      <c r="N13" s="542"/>
      <c r="O13" s="23" t="str">
        <f>IF(ISBLANK(N13),"",INDEX(호기!$A$1:$B$657,MATCH('생산계획(잉크)'!B465,호기!$A$1:$A$657,0),2))</f>
        <v/>
      </c>
      <c r="P13" s="24">
        <f>L13+N13-INDEX(표5[#All],MATCH(B13,표5[[#All],[잉크]],0),5)</f>
        <v>0</v>
      </c>
      <c r="Q13" s="21" t="str">
        <f>IFERROR(P13/INDEX(표5[#All],MATCH(B13,표5[[#All],[잉크]],0),11),"")</f>
        <v/>
      </c>
      <c r="R13" s="542"/>
      <c r="S13" s="25" t="str">
        <f>IF(ISBLANK(R13),"",INDEX(호기!$A$1:$B$657,MATCH('생산계획(잉크)'!B465,호기!$A$1:$A$657,0),2))</f>
        <v/>
      </c>
      <c r="T13" s="24">
        <f>P13+R13-INDEX(표5[#All],MATCH(B13,표5[[#All],[잉크]],0),5)</f>
        <v>0</v>
      </c>
      <c r="U13" s="21" t="str">
        <f>IFERROR(T13/INDEX(표5[#All],MATCH(B13,표5[[#All],[잉크]],0),14),"")</f>
        <v/>
      </c>
      <c r="V13" s="542"/>
      <c r="W13" s="23" t="str">
        <f>IF(ISBLANK(V13),"",INDEX(호기!$A$1:$B$657,MATCH('생산계획(잉크)'!B465,호기!$A$1:$A$657,0),2))</f>
        <v/>
      </c>
      <c r="X13" s="24">
        <f>T13+V13-INDEX(표5[#All],MATCH(B13,표5[[#All],[잉크]],0),5)</f>
        <v>0</v>
      </c>
      <c r="Y13" s="21" t="str">
        <f>IFERROR(X13/INDEX(표5[#All],MATCH(B13,표5[[#All],[잉크]],0),17),"")</f>
        <v/>
      </c>
      <c r="Z13" s="23"/>
      <c r="AA13" s="23" t="str">
        <f>IF(ISBLANK(Z13),"",INDEX(호기!$A$1:$B$657,MATCH('생산계획(잉크)'!B465,호기!$A$1:$A$657,0),2))</f>
        <v/>
      </c>
      <c r="AB13" s="24">
        <f>X13+Z13-INDEX(표5[#All],MATCH(B13,표5[[#All],[잉크]],0),5)</f>
        <v>0</v>
      </c>
      <c r="AC13" s="21" t="str">
        <f>IFERROR(AB13/INDEX(표5[#All],MATCH(B13,표5[[#All],[잉크]],0),20),"")</f>
        <v/>
      </c>
      <c r="AD13" s="23"/>
      <c r="AE13" s="235"/>
      <c r="AG13" s="44"/>
      <c r="AH13" s="44"/>
      <c r="AI13" s="19"/>
      <c r="AJ13" s="19"/>
      <c r="AK13" s="19"/>
      <c r="AL13" s="19"/>
      <c r="AM13" s="19"/>
    </row>
    <row r="14" spans="1:39" ht="16.5" hidden="1" customHeight="1" x14ac:dyDescent="0.3">
      <c r="A14" s="1"/>
      <c r="B14" s="5" t="s">
        <v>603</v>
      </c>
      <c r="C14" s="68"/>
      <c r="D14" s="69" t="str">
        <f>IFERROR(C14/INDEX(표5[#All],MATCH(B14,표5[[#All],[잉크]],0),2),"")</f>
        <v/>
      </c>
      <c r="E14" s="22">
        <f>$C14-INDEX(표5[#All],MATCH(B14,표5[[#All],[잉크]],0),24)</f>
        <v>0</v>
      </c>
      <c r="F14" s="542"/>
      <c r="G14" s="23" t="str">
        <f>IF(ISBLANK(F14),"",INDEX(호기!$A$1:$B$657,MATCH('생산계획(잉크)'!B466,호기!$A$1:$A$657,0),2))</f>
        <v/>
      </c>
      <c r="H14" s="24">
        <f>C14+F14-INDEX(표5[#All],MATCH(B14,표5[[#All],[잉크]],0),2)</f>
        <v>0</v>
      </c>
      <c r="I14" s="21" t="str">
        <f>IFERROR(H14/INDEX(표5[#All],MATCH(B14,표5[[#All],[잉크]],0),5),"")</f>
        <v/>
      </c>
      <c r="J14" s="542"/>
      <c r="K14" s="25" t="str">
        <f>IF(ISBLANK(J14),"",INDEX(호기!$A$1:$B$657,MATCH('생산계획(잉크)'!B466,호기!$A$1:$A$657,0),2))</f>
        <v/>
      </c>
      <c r="L14" s="24">
        <f>H14+J14-INDEX(표5[#All],MATCH(B14,표5[[#All],[잉크]],0),5)</f>
        <v>0</v>
      </c>
      <c r="M14" s="21" t="str">
        <f>IFERROR(L14/INDEX(표5[#All],MATCH(B14,표5[[#All],[잉크]],0),8),"")</f>
        <v/>
      </c>
      <c r="N14" s="542"/>
      <c r="O14" s="23" t="str">
        <f>IF(ISBLANK(N14),"",INDEX(호기!$A$1:$B$657,MATCH('생산계획(잉크)'!B466,호기!$A$1:$A$657,0),2))</f>
        <v/>
      </c>
      <c r="P14" s="24">
        <f>L14+N14-INDEX(표5[#All],MATCH(B14,표5[[#All],[잉크]],0),5)</f>
        <v>0</v>
      </c>
      <c r="Q14" s="21" t="str">
        <f>IFERROR(P14/INDEX(표5[#All],MATCH(B14,표5[[#All],[잉크]],0),11),"")</f>
        <v/>
      </c>
      <c r="R14" s="542"/>
      <c r="S14" s="25" t="str">
        <f>IF(ISBLANK(R14),"",INDEX(호기!$A$1:$B$657,MATCH('생산계획(잉크)'!B466,호기!$A$1:$A$657,0),2))</f>
        <v/>
      </c>
      <c r="T14" s="24">
        <f>P14+R14-INDEX(표5[#All],MATCH(B14,표5[[#All],[잉크]],0),5)</f>
        <v>0</v>
      </c>
      <c r="U14" s="21" t="str">
        <f>IFERROR(T14/INDEX(표5[#All],MATCH(B14,표5[[#All],[잉크]],0),14),"")</f>
        <v/>
      </c>
      <c r="V14" s="542"/>
      <c r="W14" s="23" t="str">
        <f>IF(ISBLANK(V14),"",INDEX(호기!$A$1:$B$657,MATCH('생산계획(잉크)'!B466,호기!$A$1:$A$657,0),2))</f>
        <v/>
      </c>
      <c r="X14" s="24">
        <f>T14+V14-INDEX(표5[#All],MATCH(B14,표5[[#All],[잉크]],0),5)</f>
        <v>0</v>
      </c>
      <c r="Y14" s="21" t="str">
        <f>IFERROR(X14/INDEX(표5[#All],MATCH(B14,표5[[#All],[잉크]],0),17),"")</f>
        <v/>
      </c>
      <c r="Z14" s="23"/>
      <c r="AA14" s="23" t="str">
        <f>IF(ISBLANK(Z14),"",INDEX(호기!$A$1:$B$657,MATCH('생산계획(잉크)'!B466,호기!$A$1:$A$657,0),2))</f>
        <v/>
      </c>
      <c r="AB14" s="24">
        <f>X14+Z14-INDEX(표5[#All],MATCH(B14,표5[[#All],[잉크]],0),5)</f>
        <v>0</v>
      </c>
      <c r="AC14" s="21" t="str">
        <f>IFERROR(AB14/INDEX(표5[#All],MATCH(B14,표5[[#All],[잉크]],0),20),"")</f>
        <v/>
      </c>
      <c r="AD14" s="23"/>
      <c r="AE14" s="235"/>
      <c r="AG14" s="44"/>
      <c r="AH14" s="44"/>
      <c r="AI14" s="19"/>
      <c r="AJ14" s="19"/>
      <c r="AK14" s="19"/>
      <c r="AL14" s="19"/>
      <c r="AM14" s="19"/>
    </row>
    <row r="15" spans="1:39" ht="16.5" customHeight="1" x14ac:dyDescent="0.3">
      <c r="B15" s="5" t="s">
        <v>128</v>
      </c>
      <c r="C15" s="68">
        <v>1</v>
      </c>
      <c r="D15" s="69">
        <f>IFERROR(C15/INDEX(표5[#All],MATCH(B15,표5[[#All],[잉크]],0),2),"")</f>
        <v>1</v>
      </c>
      <c r="E15" s="22">
        <f>$C15-INDEX(표5[#All],MATCH(B15,표5[[#All],[잉크]],0),24)</f>
        <v>-5</v>
      </c>
      <c r="F15" s="542"/>
      <c r="G15" s="23" t="str">
        <f>IF(ISBLANK(F15),"",INDEX(호기!$A$1:$B$657,MATCH('생산계획(잉크)'!B467,호기!$A$1:$A$657,0),2))</f>
        <v/>
      </c>
      <c r="H15" s="24">
        <f>C15+F15-INDEX(표5[#All],MATCH(B15,표5[[#All],[잉크]],0),2)+4</f>
        <v>4</v>
      </c>
      <c r="I15" s="21">
        <f>IFERROR(H15/INDEX(표5[#All],MATCH(B15,표5[[#All],[잉크]],0),5),"")</f>
        <v>2</v>
      </c>
      <c r="J15" s="542"/>
      <c r="K15" s="25" t="str">
        <f>IF(ISBLANK(J15),"",INDEX(호기!$A$1:$B$657,MATCH('생산계획(잉크)'!B467,호기!$A$1:$A$657,0),2))</f>
        <v/>
      </c>
      <c r="L15" s="24">
        <f>H15+J15-INDEX(표5[#All],MATCH(B15,표5[[#All],[잉크]],0),5)</f>
        <v>2</v>
      </c>
      <c r="M15" s="21" t="str">
        <f>IFERROR(L15/INDEX(표5[#All],MATCH(B15,표5[[#All],[잉크]],0),8),"")</f>
        <v/>
      </c>
      <c r="N15" s="542"/>
      <c r="O15" s="23" t="str">
        <f>IF(ISBLANK(N15),"",INDEX(호기!$A$1:$B$657,MATCH('생산계획(잉크)'!B467,호기!$A$1:$A$657,0),2))</f>
        <v/>
      </c>
      <c r="P15" s="24">
        <f>L15+N15-INDEX(표5[#All],MATCH(B15,표5[[#All],[잉크]],0),5)</f>
        <v>0</v>
      </c>
      <c r="Q15" s="21" t="str">
        <f>IFERROR(P15/INDEX(표5[#All],MATCH(B15,표5[[#All],[잉크]],0),11),"")</f>
        <v/>
      </c>
      <c r="R15" s="542"/>
      <c r="S15" s="25" t="str">
        <f>IF(ISBLANK(R15),"",INDEX(호기!$A$1:$B$657,MATCH('생산계획(잉크)'!B467,호기!$A$1:$A$657,0),2))</f>
        <v/>
      </c>
      <c r="T15" s="24">
        <f>P15+R15-INDEX(표5[#All],MATCH(B15,표5[[#All],[잉크]],0),5)</f>
        <v>-2</v>
      </c>
      <c r="U15" s="21" t="str">
        <f>IFERROR(T15/INDEX(표5[#All],MATCH(B15,표5[[#All],[잉크]],0),14),"")</f>
        <v/>
      </c>
      <c r="V15" s="542"/>
      <c r="W15" s="23" t="str">
        <f>IF(ISBLANK(V15),"",INDEX(호기!$A$1:$B$657,MATCH('생산계획(잉크)'!B467,호기!$A$1:$A$657,0),2))</f>
        <v/>
      </c>
      <c r="X15" s="24">
        <f>T15+V15-INDEX(표5[#All],MATCH(B15,표5[[#All],[잉크]],0),5)</f>
        <v>-4</v>
      </c>
      <c r="Y15" s="21" t="str">
        <f>IFERROR(X15/INDEX(표5[#All],MATCH(B15,표5[[#All],[잉크]],0),17),"")</f>
        <v/>
      </c>
      <c r="Z15" s="23"/>
      <c r="AA15" s="23" t="str">
        <f>IF(ISBLANK(Z15),"",INDEX(호기!$A$1:$B$657,MATCH('생산계획(잉크)'!B467,호기!$A$1:$A$657,0),2))</f>
        <v/>
      </c>
      <c r="AB15" s="24">
        <f>X15+Z15-INDEX(표5[#All],MATCH(B15,표5[[#All],[잉크]],0),5)</f>
        <v>-6</v>
      </c>
      <c r="AC15" s="21" t="str">
        <f>IFERROR(AB15/INDEX(표5[#All],MATCH(B15,표5[[#All],[잉크]],0),20),"")</f>
        <v/>
      </c>
      <c r="AD15" s="23"/>
      <c r="AE15" s="235"/>
      <c r="AG15" s="45"/>
      <c r="AH15" s="46"/>
      <c r="AI15" s="19"/>
      <c r="AJ15" s="19"/>
      <c r="AK15" s="19"/>
      <c r="AL15" s="19"/>
      <c r="AM15" s="19"/>
    </row>
    <row r="16" spans="1:39" ht="16.5" customHeight="1" x14ac:dyDescent="0.3">
      <c r="A16" s="1"/>
      <c r="B16" s="5" t="s">
        <v>20</v>
      </c>
      <c r="C16" s="68">
        <v>0</v>
      </c>
      <c r="D16" s="69">
        <f>IFERROR(C16/INDEX(표5[#All],MATCH(B16,표5[[#All],[잉크]],0),2),"")</f>
        <v>0</v>
      </c>
      <c r="E16" s="22">
        <f>$C16-INDEX(표5[#All],MATCH(B16,표5[[#All],[잉크]],0),24)</f>
        <v>-6</v>
      </c>
      <c r="F16" s="571">
        <v>3</v>
      </c>
      <c r="G16" s="23" t="str">
        <f>IF(ISBLANK(F16),"",INDEX(호기!$A$1:$B$657,MATCH('생산계획(잉크)'!B468,호기!$A$1:$A$657,0),2))</f>
        <v>3호기</v>
      </c>
      <c r="H16" s="24">
        <f>C16+F16-INDEX(표5[#All],MATCH(B16,표5[[#All],[잉크]],0),2)+1</f>
        <v>3</v>
      </c>
      <c r="I16" s="21">
        <f>IFERROR(H16/INDEX(표5[#All],MATCH(B16,표5[[#All],[잉크]],0),5),"")</f>
        <v>1.5</v>
      </c>
      <c r="J16" s="542"/>
      <c r="K16" s="25" t="str">
        <f>IF(ISBLANK(J16),"",INDEX(호기!$A$1:$B$657,MATCH('생산계획(잉크)'!B468,호기!$A$1:$A$657,0),2))</f>
        <v/>
      </c>
      <c r="L16" s="24">
        <f>H16+J16-INDEX(표5[#All],MATCH(B16,표5[[#All],[잉크]],0),5)</f>
        <v>1</v>
      </c>
      <c r="M16" s="21" t="str">
        <f>IFERROR(L16/INDEX(표5[#All],MATCH(B16,표5[[#All],[잉크]],0),8),"")</f>
        <v/>
      </c>
      <c r="N16" s="542"/>
      <c r="O16" s="23" t="str">
        <f>IF(ISBLANK(N16),"",INDEX(호기!$A$1:$B$657,MATCH('생산계획(잉크)'!B468,호기!$A$1:$A$657,0),2))</f>
        <v/>
      </c>
      <c r="P16" s="24">
        <f>L16+N16-INDEX(표5[#All],MATCH(B16,표5[[#All],[잉크]],0),5)</f>
        <v>-1</v>
      </c>
      <c r="Q16" s="21" t="str">
        <f>IFERROR(P16/INDEX(표5[#All],MATCH(B16,표5[[#All],[잉크]],0),11),"")</f>
        <v/>
      </c>
      <c r="R16" s="542"/>
      <c r="S16" s="25" t="str">
        <f>IF(ISBLANK(R16),"",INDEX(호기!$A$1:$B$657,MATCH('생산계획(잉크)'!B468,호기!$A$1:$A$657,0),2))</f>
        <v/>
      </c>
      <c r="T16" s="24">
        <f>P16+R16-INDEX(표5[#All],MATCH(B16,표5[[#All],[잉크]],0),5)</f>
        <v>-3</v>
      </c>
      <c r="U16" s="21" t="str">
        <f>IFERROR(T16/INDEX(표5[#All],MATCH(B16,표5[[#All],[잉크]],0),14),"")</f>
        <v/>
      </c>
      <c r="V16" s="542"/>
      <c r="W16" s="23" t="str">
        <f>IF(ISBLANK(V16),"",INDEX(호기!$A$1:$B$657,MATCH('생산계획(잉크)'!B468,호기!$A$1:$A$657,0),2))</f>
        <v/>
      </c>
      <c r="X16" s="24">
        <f>T16+V16-INDEX(표5[#All],MATCH(B16,표5[[#All],[잉크]],0),5)</f>
        <v>-5</v>
      </c>
      <c r="Y16" s="21" t="str">
        <f>IFERROR(X16/INDEX(표5[#All],MATCH(B16,표5[[#All],[잉크]],0),17),"")</f>
        <v/>
      </c>
      <c r="Z16" s="23"/>
      <c r="AA16" s="23" t="str">
        <f>IF(ISBLANK(Z16),"",INDEX(호기!$A$1:$B$657,MATCH('생산계획(잉크)'!B468,호기!$A$1:$A$657,0),2))</f>
        <v/>
      </c>
      <c r="AB16" s="24">
        <f>X16+Z16-INDEX(표5[#All],MATCH(B16,표5[[#All],[잉크]],0),5)</f>
        <v>-7</v>
      </c>
      <c r="AC16" s="21" t="str">
        <f>IFERROR(AB16/INDEX(표5[#All],MATCH(B16,표5[[#All],[잉크]],0),20),"")</f>
        <v/>
      </c>
      <c r="AD16" s="23"/>
      <c r="AE16" s="235"/>
      <c r="AG16" s="45"/>
      <c r="AH16" s="46"/>
      <c r="AI16" s="19"/>
      <c r="AJ16" s="19"/>
      <c r="AK16" s="19"/>
      <c r="AL16" s="19"/>
      <c r="AM16" s="19"/>
    </row>
    <row r="17" spans="1:39" ht="16.5" hidden="1" customHeight="1" x14ac:dyDescent="0.3">
      <c r="A17" s="1"/>
      <c r="B17" s="5" t="s">
        <v>604</v>
      </c>
      <c r="C17" s="68"/>
      <c r="D17" s="69" t="str">
        <f>IFERROR(C17/INDEX(표5[#All],MATCH(B17,표5[[#All],[잉크]],0),2),"")</f>
        <v/>
      </c>
      <c r="E17" s="22">
        <f>$C17-INDEX(표5[#All],MATCH(B17,표5[[#All],[잉크]],0),24)</f>
        <v>0</v>
      </c>
      <c r="F17" s="542"/>
      <c r="G17" s="23" t="str">
        <f>IF(ISBLANK(F17),"",INDEX(호기!$A$1:$B$657,MATCH('생산계획(잉크)'!B469,호기!$A$1:$A$657,0),2))</f>
        <v/>
      </c>
      <c r="H17" s="24">
        <f>C17+F17-INDEX(표5[#All],MATCH(B17,표5[[#All],[잉크]],0),2)</f>
        <v>0</v>
      </c>
      <c r="I17" s="21" t="str">
        <f>IFERROR(H17/INDEX(표5[#All],MATCH(B17,표5[[#All],[잉크]],0),5),"")</f>
        <v/>
      </c>
      <c r="J17" s="542"/>
      <c r="K17" s="25" t="str">
        <f>IF(ISBLANK(J17),"",INDEX(호기!$A$1:$B$657,MATCH('생산계획(잉크)'!B469,호기!$A$1:$A$657,0),2))</f>
        <v/>
      </c>
      <c r="L17" s="24">
        <f>H17+J17-INDEX(표5[#All],MATCH(B17,표5[[#All],[잉크]],0),5)</f>
        <v>0</v>
      </c>
      <c r="M17" s="21" t="str">
        <f>IFERROR(L17/INDEX(표5[#All],MATCH(B17,표5[[#All],[잉크]],0),8),"")</f>
        <v/>
      </c>
      <c r="N17" s="542"/>
      <c r="O17" s="23" t="str">
        <f>IF(ISBLANK(N17),"",INDEX(호기!$A$1:$B$657,MATCH('생산계획(잉크)'!B469,호기!$A$1:$A$657,0),2))</f>
        <v/>
      </c>
      <c r="P17" s="24">
        <f>L17+N17-INDEX(표5[#All],MATCH(B17,표5[[#All],[잉크]],0),5)</f>
        <v>0</v>
      </c>
      <c r="Q17" s="21" t="str">
        <f>IFERROR(P17/INDEX(표5[#All],MATCH(B17,표5[[#All],[잉크]],0),11),"")</f>
        <v/>
      </c>
      <c r="R17" s="542"/>
      <c r="S17" s="25" t="str">
        <f>IF(ISBLANK(R17),"",INDEX(호기!$A$1:$B$657,MATCH('생산계획(잉크)'!B469,호기!$A$1:$A$657,0),2))</f>
        <v/>
      </c>
      <c r="T17" s="24">
        <f>P17+R17-INDEX(표5[#All],MATCH(B17,표5[[#All],[잉크]],0),5)</f>
        <v>0</v>
      </c>
      <c r="U17" s="21" t="str">
        <f>IFERROR(T17/INDEX(표5[#All],MATCH(B17,표5[[#All],[잉크]],0),14),"")</f>
        <v/>
      </c>
      <c r="V17" s="542"/>
      <c r="W17" s="23" t="str">
        <f>IF(ISBLANK(V17),"",INDEX(호기!$A$1:$B$657,MATCH('생산계획(잉크)'!B469,호기!$A$1:$A$657,0),2))</f>
        <v/>
      </c>
      <c r="X17" s="24">
        <f>T17+V17-INDEX(표5[#All],MATCH(B17,표5[[#All],[잉크]],0),5)</f>
        <v>0</v>
      </c>
      <c r="Y17" s="21" t="str">
        <f>IFERROR(X17/INDEX(표5[#All],MATCH(B17,표5[[#All],[잉크]],0),17),"")</f>
        <v/>
      </c>
      <c r="Z17" s="23"/>
      <c r="AA17" s="23" t="str">
        <f>IF(ISBLANK(Z17),"",INDEX(호기!$A$1:$B$657,MATCH('생산계획(잉크)'!B469,호기!$A$1:$A$657,0),2))</f>
        <v/>
      </c>
      <c r="AB17" s="24">
        <f>X17+Z17-INDEX(표5[#All],MATCH(B17,표5[[#All],[잉크]],0),5)</f>
        <v>0</v>
      </c>
      <c r="AC17" s="21" t="str">
        <f>IFERROR(AB17/INDEX(표5[#All],MATCH(B17,표5[[#All],[잉크]],0),20),"")</f>
        <v/>
      </c>
      <c r="AD17" s="23"/>
      <c r="AE17" s="235"/>
      <c r="AG17" s="19"/>
      <c r="AH17" s="19"/>
      <c r="AI17" s="19"/>
      <c r="AJ17" s="19"/>
      <c r="AK17" s="19"/>
      <c r="AL17" s="19"/>
      <c r="AM17" s="19"/>
    </row>
    <row r="18" spans="1:39" ht="16.5" hidden="1" customHeight="1" x14ac:dyDescent="0.3">
      <c r="A18" s="1"/>
      <c r="B18" s="5" t="s">
        <v>1394</v>
      </c>
      <c r="C18" s="68"/>
      <c r="D18" s="69" t="str">
        <f>IFERROR(C18/INDEX(표5[#All],MATCH(B18,표5[[#All],[잉크]],0),2),"")</f>
        <v/>
      </c>
      <c r="E18" s="22">
        <f>$C18-INDEX(표5[#All],MATCH(B18,표5[[#All],[잉크]],0),24)</f>
        <v>0</v>
      </c>
      <c r="F18" s="542"/>
      <c r="G18" s="23" t="str">
        <f>IF(ISBLANK(F18),"",INDEX(호기!$A$1:$B$657,MATCH('생산계획(잉크)'!B470,호기!$A$1:$A$657,0),2))</f>
        <v/>
      </c>
      <c r="H18" s="24">
        <f>C18+F18-INDEX(표5[#All],MATCH(B18,표5[[#All],[잉크]],0),2)</f>
        <v>0</v>
      </c>
      <c r="I18" s="21" t="str">
        <f>IFERROR(H18/INDEX(표5[#All],MATCH(B18,표5[[#All],[잉크]],0),5),"")</f>
        <v/>
      </c>
      <c r="J18" s="542"/>
      <c r="K18" s="25" t="str">
        <f>IF(ISBLANK(J18),"",INDEX(호기!$A$1:$B$657,MATCH('생산계획(잉크)'!B470,호기!$A$1:$A$657,0),2))</f>
        <v/>
      </c>
      <c r="L18" s="24">
        <f>H18+J18-INDEX(표5[#All],MATCH(B18,표5[[#All],[잉크]],0),5)</f>
        <v>0</v>
      </c>
      <c r="M18" s="21" t="str">
        <f>IFERROR(L18/INDEX(표5[#All],MATCH(B18,표5[[#All],[잉크]],0),8),"")</f>
        <v/>
      </c>
      <c r="N18" s="542"/>
      <c r="O18" s="23" t="str">
        <f>IF(ISBLANK(N18),"",INDEX(호기!$A$1:$B$657,MATCH('생산계획(잉크)'!B470,호기!$A$1:$A$657,0),2))</f>
        <v/>
      </c>
      <c r="P18" s="24">
        <f>L18+N18-INDEX(표5[#All],MATCH(B18,표5[[#All],[잉크]],0),5)</f>
        <v>0</v>
      </c>
      <c r="Q18" s="21" t="str">
        <f>IFERROR(P18/INDEX(표5[#All],MATCH(B18,표5[[#All],[잉크]],0),11),"")</f>
        <v/>
      </c>
      <c r="R18" s="542"/>
      <c r="S18" s="25" t="str">
        <f>IF(ISBLANK(R18),"",INDEX(호기!$A$1:$B$657,MATCH('생산계획(잉크)'!B470,호기!$A$1:$A$657,0),2))</f>
        <v/>
      </c>
      <c r="T18" s="24">
        <f>P18+R18-INDEX(표5[#All],MATCH(B18,표5[[#All],[잉크]],0),5)</f>
        <v>0</v>
      </c>
      <c r="U18" s="21" t="str">
        <f>IFERROR(T18/INDEX(표5[#All],MATCH(B18,표5[[#All],[잉크]],0),14),"")</f>
        <v/>
      </c>
      <c r="V18" s="542"/>
      <c r="W18" s="23" t="str">
        <f>IF(ISBLANK(V18),"",INDEX(호기!$A$1:$B$657,MATCH('생산계획(잉크)'!B470,호기!$A$1:$A$657,0),2))</f>
        <v/>
      </c>
      <c r="X18" s="24">
        <f>T18+V18-INDEX(표5[#All],MATCH(B18,표5[[#All],[잉크]],0),5)</f>
        <v>0</v>
      </c>
      <c r="Y18" s="21" t="str">
        <f>IFERROR(X18/INDEX(표5[#All],MATCH(B18,표5[[#All],[잉크]],0),17),"")</f>
        <v/>
      </c>
      <c r="Z18" s="23"/>
      <c r="AA18" s="23" t="str">
        <f>IF(ISBLANK(Z18),"",INDEX(호기!$A$1:$B$657,MATCH('생산계획(잉크)'!B470,호기!$A$1:$A$657,0),2))</f>
        <v/>
      </c>
      <c r="AB18" s="24">
        <f>X18+Z18-INDEX(표5[#All],MATCH(B18,표5[[#All],[잉크]],0),5)</f>
        <v>0</v>
      </c>
      <c r="AC18" s="21" t="str">
        <f>IFERROR(AB18/INDEX(표5[#All],MATCH(B18,표5[[#All],[잉크]],0),20),"")</f>
        <v/>
      </c>
      <c r="AD18" s="23"/>
      <c r="AE18" s="235"/>
      <c r="AG18" s="19"/>
      <c r="AH18" s="19"/>
      <c r="AI18" s="19"/>
      <c r="AJ18" s="19"/>
      <c r="AK18" s="19"/>
      <c r="AL18" s="19"/>
      <c r="AM18" s="19"/>
    </row>
    <row r="19" spans="1:39" ht="16.5" hidden="1" customHeight="1" x14ac:dyDescent="0.3">
      <c r="A19" s="1"/>
      <c r="B19" s="5" t="s">
        <v>552</v>
      </c>
      <c r="C19" s="68"/>
      <c r="D19" s="69" t="str">
        <f>IFERROR(C19/INDEX(표5[#All],MATCH(B19,표5[[#All],[잉크]],0),2),"")</f>
        <v/>
      </c>
      <c r="E19" s="22">
        <f>$C19-INDEX(표5[#All],MATCH(B19,표5[[#All],[잉크]],0),24)</f>
        <v>0</v>
      </c>
      <c r="F19" s="542"/>
      <c r="G19" s="23" t="str">
        <f>IF(ISBLANK(F19),"",INDEX(호기!$A$1:$B$657,MATCH('생산계획(잉크)'!B471,호기!$A$1:$A$657,0),2))</f>
        <v/>
      </c>
      <c r="H19" s="24">
        <f>C19+F19-INDEX(표5[#All],MATCH(B19,표5[[#All],[잉크]],0),2)</f>
        <v>0</v>
      </c>
      <c r="I19" s="21" t="str">
        <f>IFERROR(H19/INDEX(표5[#All],MATCH(B19,표5[[#All],[잉크]],0),5),"")</f>
        <v/>
      </c>
      <c r="J19" s="542"/>
      <c r="K19" s="25" t="str">
        <f>IF(ISBLANK(J19),"",INDEX(호기!$A$1:$B$657,MATCH('생산계획(잉크)'!B471,호기!$A$1:$A$657,0),2))</f>
        <v/>
      </c>
      <c r="L19" s="24">
        <f>H19+J19-INDEX(표5[#All],MATCH(B19,표5[[#All],[잉크]],0),5)</f>
        <v>0</v>
      </c>
      <c r="M19" s="21" t="str">
        <f>IFERROR(L19/INDEX(표5[#All],MATCH(B19,표5[[#All],[잉크]],0),8),"")</f>
        <v/>
      </c>
      <c r="N19" s="542"/>
      <c r="O19" s="23" t="str">
        <f>IF(ISBLANK(N19),"",INDEX(호기!$A$1:$B$657,MATCH('생산계획(잉크)'!B471,호기!$A$1:$A$657,0),2))</f>
        <v/>
      </c>
      <c r="P19" s="24">
        <f>L19+N19-INDEX(표5[#All],MATCH(B19,표5[[#All],[잉크]],0),5)</f>
        <v>0</v>
      </c>
      <c r="Q19" s="21" t="str">
        <f>IFERROR(P19/INDEX(표5[#All],MATCH(B19,표5[[#All],[잉크]],0),11),"")</f>
        <v/>
      </c>
      <c r="R19" s="542"/>
      <c r="S19" s="25" t="str">
        <f>IF(ISBLANK(R19),"",INDEX(호기!$A$1:$B$657,MATCH('생산계획(잉크)'!B471,호기!$A$1:$A$657,0),2))</f>
        <v/>
      </c>
      <c r="T19" s="24">
        <f>P19+R19-INDEX(표5[#All],MATCH(B19,표5[[#All],[잉크]],0),5)</f>
        <v>0</v>
      </c>
      <c r="U19" s="21" t="str">
        <f>IFERROR(T19/INDEX(표5[#All],MATCH(B19,표5[[#All],[잉크]],0),14),"")</f>
        <v/>
      </c>
      <c r="V19" s="542"/>
      <c r="W19" s="23" t="str">
        <f>IF(ISBLANK(V19),"",INDEX(호기!$A$1:$B$657,MATCH('생산계획(잉크)'!B471,호기!$A$1:$A$657,0),2))</f>
        <v/>
      </c>
      <c r="X19" s="24">
        <f>T19+V19-INDEX(표5[#All],MATCH(B19,표5[[#All],[잉크]],0),5)</f>
        <v>0</v>
      </c>
      <c r="Y19" s="21" t="str">
        <f>IFERROR(X19/INDEX(표5[#All],MATCH(B19,표5[[#All],[잉크]],0),17),"")</f>
        <v/>
      </c>
      <c r="Z19" s="23"/>
      <c r="AA19" s="23" t="str">
        <f>IF(ISBLANK(Z19),"",INDEX(호기!$A$1:$B$657,MATCH('생산계획(잉크)'!B471,호기!$A$1:$A$657,0),2))</f>
        <v/>
      </c>
      <c r="AB19" s="24">
        <f>X19+Z19-INDEX(표5[#All],MATCH(B19,표5[[#All],[잉크]],0),5)</f>
        <v>0</v>
      </c>
      <c r="AC19" s="21" t="str">
        <f>IFERROR(AB19/INDEX(표5[#All],MATCH(B19,표5[[#All],[잉크]],0),20),"")</f>
        <v/>
      </c>
      <c r="AD19" s="23"/>
      <c r="AE19" s="235"/>
      <c r="AG19" s="19"/>
      <c r="AH19" s="19"/>
      <c r="AI19" s="19"/>
      <c r="AJ19" s="19"/>
      <c r="AK19" s="19"/>
      <c r="AL19" s="19"/>
      <c r="AM19" s="19"/>
    </row>
    <row r="20" spans="1:39" ht="16.5" hidden="1" customHeight="1" x14ac:dyDescent="0.3">
      <c r="A20" s="1"/>
      <c r="B20" s="30" t="s">
        <v>916</v>
      </c>
      <c r="C20" s="68"/>
      <c r="D20" s="69" t="str">
        <f>IFERROR(C20/INDEX(표5[#All],MATCH(B20,표5[[#All],[잉크]],0),2),"")</f>
        <v/>
      </c>
      <c r="E20" s="22">
        <f>$C20-INDEX(표5[#All],MATCH(B20,표5[[#All],[잉크]],0),24)</f>
        <v>0</v>
      </c>
      <c r="F20" s="542"/>
      <c r="G20" s="23" t="str">
        <f>IF(ISBLANK(F20),"",INDEX(호기!$A$1:$B$657,MATCH('생산계획(잉크)'!B472,호기!$A$1:$A$657,0),2))</f>
        <v/>
      </c>
      <c r="H20" s="24">
        <f>C20+F20-INDEX(표5[#All],MATCH(B20,표5[[#All],[잉크]],0),2)</f>
        <v>0</v>
      </c>
      <c r="I20" s="21" t="str">
        <f>IFERROR(H20/INDEX(표5[#All],MATCH(B20,표5[[#All],[잉크]],0),5),"")</f>
        <v/>
      </c>
      <c r="J20" s="542"/>
      <c r="K20" s="25" t="str">
        <f>IF(ISBLANK(J20),"",INDEX(호기!$A$1:$B$657,MATCH('생산계획(잉크)'!B472,호기!$A$1:$A$657,0),2))</f>
        <v/>
      </c>
      <c r="L20" s="24">
        <f>H20+J20-INDEX(표5[#All],MATCH(B20,표5[[#All],[잉크]],0),5)</f>
        <v>0</v>
      </c>
      <c r="M20" s="21" t="str">
        <f>IFERROR(L20/INDEX(표5[#All],MATCH(B20,표5[[#All],[잉크]],0),8),"")</f>
        <v/>
      </c>
      <c r="N20" s="542"/>
      <c r="O20" s="23" t="str">
        <f>IF(ISBLANK(N20),"",INDEX(호기!$A$1:$B$657,MATCH('생산계획(잉크)'!B472,호기!$A$1:$A$657,0),2))</f>
        <v/>
      </c>
      <c r="P20" s="24">
        <f>L20+N20-INDEX(표5[#All],MATCH(B20,표5[[#All],[잉크]],0),5)</f>
        <v>0</v>
      </c>
      <c r="Q20" s="21" t="str">
        <f>IFERROR(P20/INDEX(표5[#All],MATCH(B20,표5[[#All],[잉크]],0),11),"")</f>
        <v/>
      </c>
      <c r="R20" s="542"/>
      <c r="S20" s="25" t="str">
        <f>IF(ISBLANK(R20),"",INDEX(호기!$A$1:$B$657,MATCH('생산계획(잉크)'!B472,호기!$A$1:$A$657,0),2))</f>
        <v/>
      </c>
      <c r="T20" s="24">
        <f>P20+R20-INDEX(표5[#All],MATCH(B20,표5[[#All],[잉크]],0),5)</f>
        <v>0</v>
      </c>
      <c r="U20" s="21" t="str">
        <f>IFERROR(T20/INDEX(표5[#All],MATCH(B20,표5[[#All],[잉크]],0),14),"")</f>
        <v/>
      </c>
      <c r="V20" s="542"/>
      <c r="W20" s="23" t="str">
        <f>IF(ISBLANK(V20),"",INDEX(호기!$A$1:$B$657,MATCH('생산계획(잉크)'!B472,호기!$A$1:$A$657,0),2))</f>
        <v/>
      </c>
      <c r="X20" s="24">
        <f>T20+V20-INDEX(표5[#All],MATCH(B20,표5[[#All],[잉크]],0),5)</f>
        <v>0</v>
      </c>
      <c r="Y20" s="21" t="str">
        <f>IFERROR(X20/INDEX(표5[#All],MATCH(B20,표5[[#All],[잉크]],0),17),"")</f>
        <v/>
      </c>
      <c r="Z20" s="23"/>
      <c r="AA20" s="23" t="str">
        <f>IF(ISBLANK(Z20),"",INDEX(호기!$A$1:$B$657,MATCH('생산계획(잉크)'!B472,호기!$A$1:$A$657,0),2))</f>
        <v/>
      </c>
      <c r="AB20" s="24">
        <f>X20+Z20-INDEX(표5[#All],MATCH(B20,표5[[#All],[잉크]],0),5)</f>
        <v>0</v>
      </c>
      <c r="AC20" s="21" t="str">
        <f>IFERROR(AB20/INDEX(표5[#All],MATCH(B20,표5[[#All],[잉크]],0),20),"")</f>
        <v/>
      </c>
      <c r="AD20" s="23"/>
      <c r="AE20" s="235"/>
      <c r="AG20" s="46"/>
      <c r="AH20" s="46"/>
      <c r="AI20" s="19"/>
      <c r="AJ20" s="19"/>
      <c r="AK20" s="19"/>
      <c r="AL20" s="19"/>
      <c r="AM20" s="19"/>
    </row>
    <row r="21" spans="1:39" ht="16.5" hidden="1" customHeight="1" x14ac:dyDescent="0.3">
      <c r="A21" s="1"/>
      <c r="B21" s="30" t="s">
        <v>2855</v>
      </c>
      <c r="C21" s="68"/>
      <c r="D21" s="69" t="str">
        <f>IFERROR(C21/INDEX(표5[#All],MATCH(B21,표5[[#All],[잉크]],0),2),"")</f>
        <v/>
      </c>
      <c r="E21" s="22">
        <f>$C21-INDEX(표5[#All],MATCH(B21,표5[[#All],[잉크]],0),24)</f>
        <v>0</v>
      </c>
      <c r="F21" s="542"/>
      <c r="G21" s="23" t="str">
        <f>IF(ISBLANK(F21),"",INDEX(호기!$A$1:$B$657,MATCH('생산계획(잉크)'!B473,호기!$A$1:$A$657,0),2))</f>
        <v/>
      </c>
      <c r="H21" s="24">
        <f>C21+F21-INDEX(표5[#All],MATCH(B21,표5[[#All],[잉크]],0),2)</f>
        <v>0</v>
      </c>
      <c r="I21" s="21" t="str">
        <f>IFERROR(H21/INDEX(표5[#All],MATCH(B21,표5[[#All],[잉크]],0),5),"")</f>
        <v/>
      </c>
      <c r="J21" s="542"/>
      <c r="K21" s="25" t="str">
        <f>IF(ISBLANK(J21),"",INDEX(호기!$A$1:$B$657,MATCH('생산계획(잉크)'!B473,호기!$A$1:$A$657,0),2))</f>
        <v/>
      </c>
      <c r="L21" s="24">
        <f>H21+J21-INDEX(표5[#All],MATCH(B21,표5[[#All],[잉크]],0),5)</f>
        <v>0</v>
      </c>
      <c r="M21" s="21" t="str">
        <f>IFERROR(L21/INDEX(표5[#All],MATCH(B21,표5[[#All],[잉크]],0),8),"")</f>
        <v/>
      </c>
      <c r="N21" s="542"/>
      <c r="O21" s="23" t="str">
        <f>IF(ISBLANK(N21),"",INDEX(호기!$A$1:$B$657,MATCH('생산계획(잉크)'!B473,호기!$A$1:$A$657,0),2))</f>
        <v/>
      </c>
      <c r="P21" s="24">
        <f>L21+N21-INDEX(표5[#All],MATCH(B21,표5[[#All],[잉크]],0),5)</f>
        <v>0</v>
      </c>
      <c r="Q21" s="21" t="str">
        <f>IFERROR(P21/INDEX(표5[#All],MATCH(B21,표5[[#All],[잉크]],0),11),"")</f>
        <v/>
      </c>
      <c r="R21" s="542"/>
      <c r="S21" s="25" t="str">
        <f>IF(ISBLANK(R21),"",INDEX(호기!$A$1:$B$657,MATCH('생산계획(잉크)'!B473,호기!$A$1:$A$657,0),2))</f>
        <v/>
      </c>
      <c r="T21" s="24">
        <f>P21+R21-INDEX(표5[#All],MATCH(B21,표5[[#All],[잉크]],0),5)</f>
        <v>0</v>
      </c>
      <c r="U21" s="21" t="str">
        <f>IFERROR(T21/INDEX(표5[#All],MATCH(B21,표5[[#All],[잉크]],0),14),"")</f>
        <v/>
      </c>
      <c r="V21" s="542"/>
      <c r="W21" s="23" t="str">
        <f>IF(ISBLANK(V21),"",INDEX(호기!$A$1:$B$657,MATCH('생산계획(잉크)'!B473,호기!$A$1:$A$657,0),2))</f>
        <v/>
      </c>
      <c r="X21" s="24">
        <f>T21+V21-INDEX(표5[#All],MATCH(B21,표5[[#All],[잉크]],0),5)</f>
        <v>0</v>
      </c>
      <c r="Y21" s="21" t="str">
        <f>IFERROR(X21/INDEX(표5[#All],MATCH(B21,표5[[#All],[잉크]],0),17),"")</f>
        <v/>
      </c>
      <c r="Z21" s="23"/>
      <c r="AA21" s="23" t="str">
        <f>IF(ISBLANK(Z21),"",INDEX(호기!$A$1:$B$657,MATCH('생산계획(잉크)'!B473,호기!$A$1:$A$657,0),2))</f>
        <v/>
      </c>
      <c r="AB21" s="24">
        <f>X21+Z21-INDEX(표5[#All],MATCH(B21,표5[[#All],[잉크]],0),5)</f>
        <v>0</v>
      </c>
      <c r="AC21" s="21" t="str">
        <f>IFERROR(AB21/INDEX(표5[#All],MATCH(B21,표5[[#All],[잉크]],0),20),"")</f>
        <v/>
      </c>
      <c r="AD21" s="23"/>
      <c r="AE21" s="235"/>
      <c r="AG21" s="46"/>
      <c r="AH21" s="46"/>
      <c r="AI21" s="19"/>
      <c r="AJ21" s="19"/>
      <c r="AK21" s="19"/>
      <c r="AL21" s="19"/>
      <c r="AM21" s="19"/>
    </row>
    <row r="22" spans="1:39" ht="16.5" hidden="1" customHeight="1" x14ac:dyDescent="0.3">
      <c r="A22" s="1"/>
      <c r="B22" s="30" t="s">
        <v>2856</v>
      </c>
      <c r="C22" s="68"/>
      <c r="D22" s="69" t="str">
        <f>IFERROR(C22/INDEX(표5[#All],MATCH(B22,표5[[#All],[잉크]],0),2),"")</f>
        <v/>
      </c>
      <c r="E22" s="22">
        <f>$C22-INDEX(표5[#All],MATCH(B22,표5[[#All],[잉크]],0),24)</f>
        <v>0</v>
      </c>
      <c r="F22" s="542"/>
      <c r="G22" s="23" t="str">
        <f>IF(ISBLANK(F22),"",INDEX(호기!$A$1:$B$657,MATCH('생산계획(잉크)'!B474,호기!$A$1:$A$657,0),2))</f>
        <v/>
      </c>
      <c r="H22" s="24">
        <f>C22+F22-INDEX(표5[#All],MATCH(B22,표5[[#All],[잉크]],0),2)</f>
        <v>0</v>
      </c>
      <c r="I22" s="21" t="str">
        <f>IFERROR(H22/INDEX(표5[#All],MATCH(B22,표5[[#All],[잉크]],0),5),"")</f>
        <v/>
      </c>
      <c r="J22" s="542"/>
      <c r="K22" s="25" t="str">
        <f>IF(ISBLANK(J22),"",INDEX(호기!$A$1:$B$657,MATCH('생산계획(잉크)'!B474,호기!$A$1:$A$657,0),2))</f>
        <v/>
      </c>
      <c r="L22" s="24">
        <f>H22+J22-INDEX(표5[#All],MATCH(B22,표5[[#All],[잉크]],0),5)</f>
        <v>0</v>
      </c>
      <c r="M22" s="21" t="str">
        <f>IFERROR(L22/INDEX(표5[#All],MATCH(B22,표5[[#All],[잉크]],0),8),"")</f>
        <v/>
      </c>
      <c r="N22" s="542"/>
      <c r="O22" s="23" t="str">
        <f>IF(ISBLANK(N22),"",INDEX(호기!$A$1:$B$657,MATCH('생산계획(잉크)'!B474,호기!$A$1:$A$657,0),2))</f>
        <v/>
      </c>
      <c r="P22" s="24">
        <f>L22+N22-INDEX(표5[#All],MATCH(B22,표5[[#All],[잉크]],0),5)</f>
        <v>0</v>
      </c>
      <c r="Q22" s="21" t="str">
        <f>IFERROR(P22/INDEX(표5[#All],MATCH(B22,표5[[#All],[잉크]],0),11),"")</f>
        <v/>
      </c>
      <c r="R22" s="542"/>
      <c r="S22" s="25" t="str">
        <f>IF(ISBLANK(R22),"",INDEX(호기!$A$1:$B$657,MATCH('생산계획(잉크)'!B474,호기!$A$1:$A$657,0),2))</f>
        <v/>
      </c>
      <c r="T22" s="24">
        <f>P22+R22-INDEX(표5[#All],MATCH(B22,표5[[#All],[잉크]],0),5)</f>
        <v>0</v>
      </c>
      <c r="U22" s="21" t="str">
        <f>IFERROR(T22/INDEX(표5[#All],MATCH(B22,표5[[#All],[잉크]],0),14),"")</f>
        <v/>
      </c>
      <c r="V22" s="542"/>
      <c r="W22" s="23" t="str">
        <f>IF(ISBLANK(V22),"",INDEX(호기!$A$1:$B$657,MATCH('생산계획(잉크)'!B474,호기!$A$1:$A$657,0),2))</f>
        <v/>
      </c>
      <c r="X22" s="24">
        <f>T22+V22-INDEX(표5[#All],MATCH(B22,표5[[#All],[잉크]],0),5)</f>
        <v>0</v>
      </c>
      <c r="Y22" s="21" t="str">
        <f>IFERROR(X22/INDEX(표5[#All],MATCH(B22,표5[[#All],[잉크]],0),17),"")</f>
        <v/>
      </c>
      <c r="Z22" s="23"/>
      <c r="AA22" s="23" t="str">
        <f>IF(ISBLANK(Z22),"",INDEX(호기!$A$1:$B$657,MATCH('생산계획(잉크)'!B474,호기!$A$1:$A$657,0),2))</f>
        <v/>
      </c>
      <c r="AB22" s="24">
        <f>X22+Z22-INDEX(표5[#All],MATCH(B22,표5[[#All],[잉크]],0),5)</f>
        <v>0</v>
      </c>
      <c r="AC22" s="21" t="str">
        <f>IFERROR(AB22/INDEX(표5[#All],MATCH(B22,표5[[#All],[잉크]],0),20),"")</f>
        <v/>
      </c>
      <c r="AD22" s="23"/>
      <c r="AE22" s="235"/>
      <c r="AG22" s="46"/>
      <c r="AH22" s="46"/>
      <c r="AI22" s="19"/>
      <c r="AJ22" s="19"/>
      <c r="AK22" s="19"/>
      <c r="AL22" s="19"/>
      <c r="AM22" s="19"/>
    </row>
    <row r="23" spans="1:39" ht="16.5" hidden="1" customHeight="1" x14ac:dyDescent="0.3">
      <c r="A23" s="1"/>
      <c r="B23" s="30" t="s">
        <v>2857</v>
      </c>
      <c r="C23" s="68"/>
      <c r="D23" s="69" t="str">
        <f>IFERROR(C23/INDEX(표5[#All],MATCH(B23,표5[[#All],[잉크]],0),2),"")</f>
        <v/>
      </c>
      <c r="E23" s="22">
        <f>$C23-INDEX(표5[#All],MATCH(B23,표5[[#All],[잉크]],0),24)</f>
        <v>0</v>
      </c>
      <c r="F23" s="542"/>
      <c r="G23" s="23" t="str">
        <f>IF(ISBLANK(F23),"",INDEX(호기!$A$1:$B$657,MATCH('생산계획(잉크)'!B475,호기!$A$1:$A$657,0),2))</f>
        <v/>
      </c>
      <c r="H23" s="24">
        <f>C23+F23-INDEX(표5[#All],MATCH(B23,표5[[#All],[잉크]],0),2)</f>
        <v>0</v>
      </c>
      <c r="I23" s="21" t="str">
        <f>IFERROR(H23/INDEX(표5[#All],MATCH(B23,표5[[#All],[잉크]],0),5),"")</f>
        <v/>
      </c>
      <c r="J23" s="542"/>
      <c r="K23" s="25" t="str">
        <f>IF(ISBLANK(J23),"",INDEX(호기!$A$1:$B$657,MATCH('생산계획(잉크)'!B475,호기!$A$1:$A$657,0),2))</f>
        <v/>
      </c>
      <c r="L23" s="24">
        <f>H23+J23-INDEX(표5[#All],MATCH(B23,표5[[#All],[잉크]],0),5)</f>
        <v>0</v>
      </c>
      <c r="M23" s="21" t="str">
        <f>IFERROR(L23/INDEX(표5[#All],MATCH(B23,표5[[#All],[잉크]],0),8),"")</f>
        <v/>
      </c>
      <c r="N23" s="542"/>
      <c r="O23" s="23" t="str">
        <f>IF(ISBLANK(N23),"",INDEX(호기!$A$1:$B$657,MATCH('생산계획(잉크)'!B475,호기!$A$1:$A$657,0),2))</f>
        <v/>
      </c>
      <c r="P23" s="24">
        <f>L23+N23-INDEX(표5[#All],MATCH(B23,표5[[#All],[잉크]],0),5)</f>
        <v>0</v>
      </c>
      <c r="Q23" s="21" t="str">
        <f>IFERROR(P23/INDEX(표5[#All],MATCH(B23,표5[[#All],[잉크]],0),11),"")</f>
        <v/>
      </c>
      <c r="R23" s="542"/>
      <c r="S23" s="25" t="str">
        <f>IF(ISBLANK(R23),"",INDEX(호기!$A$1:$B$657,MATCH('생산계획(잉크)'!B475,호기!$A$1:$A$657,0),2))</f>
        <v/>
      </c>
      <c r="T23" s="24">
        <f>P23+R23-INDEX(표5[#All],MATCH(B23,표5[[#All],[잉크]],0),5)</f>
        <v>0</v>
      </c>
      <c r="U23" s="21" t="str">
        <f>IFERROR(T23/INDEX(표5[#All],MATCH(B23,표5[[#All],[잉크]],0),14),"")</f>
        <v/>
      </c>
      <c r="V23" s="542"/>
      <c r="W23" s="23" t="str">
        <f>IF(ISBLANK(V23),"",INDEX(호기!$A$1:$B$657,MATCH('생산계획(잉크)'!B475,호기!$A$1:$A$657,0),2))</f>
        <v/>
      </c>
      <c r="X23" s="24">
        <f>T23+V23-INDEX(표5[#All],MATCH(B23,표5[[#All],[잉크]],0),5)</f>
        <v>0</v>
      </c>
      <c r="Y23" s="21" t="str">
        <f>IFERROR(X23/INDEX(표5[#All],MATCH(B23,표5[[#All],[잉크]],0),17),"")</f>
        <v/>
      </c>
      <c r="Z23" s="23"/>
      <c r="AA23" s="23" t="str">
        <f>IF(ISBLANK(Z23),"",INDEX(호기!$A$1:$B$657,MATCH('생산계획(잉크)'!B475,호기!$A$1:$A$657,0),2))</f>
        <v/>
      </c>
      <c r="AB23" s="24">
        <f>X23+Z23-INDEX(표5[#All],MATCH(B23,표5[[#All],[잉크]],0),5)</f>
        <v>0</v>
      </c>
      <c r="AC23" s="21" t="str">
        <f>IFERROR(AB23/INDEX(표5[#All],MATCH(B23,표5[[#All],[잉크]],0),20),"")</f>
        <v/>
      </c>
      <c r="AD23" s="23"/>
      <c r="AE23" s="235"/>
      <c r="AG23" s="46"/>
      <c r="AH23" s="46"/>
      <c r="AI23" s="19"/>
      <c r="AJ23" s="19"/>
      <c r="AK23" s="19"/>
      <c r="AL23" s="19"/>
      <c r="AM23" s="19"/>
    </row>
    <row r="24" spans="1:39" ht="16.5" hidden="1" customHeight="1" x14ac:dyDescent="0.3">
      <c r="A24" s="1"/>
      <c r="B24" s="30" t="s">
        <v>3108</v>
      </c>
      <c r="C24" s="68"/>
      <c r="D24" s="69" t="str">
        <f>IFERROR(C24/INDEX(표5[#All],MATCH(B24,표5[[#All],[잉크]],0),2),"")</f>
        <v/>
      </c>
      <c r="E24" s="22">
        <f>$C24-INDEX(표5[#All],MATCH(B24,표5[[#All],[잉크]],0),24)</f>
        <v>0</v>
      </c>
      <c r="F24" s="542"/>
      <c r="G24" s="23" t="str">
        <f>IF(ISBLANK(F24),"",INDEX(호기!$A$1:$B$657,MATCH('생산계획(잉크)'!B476,호기!$A$1:$A$657,0),2))</f>
        <v/>
      </c>
      <c r="H24" s="24">
        <f>C24+F24-INDEX(표5[#All],MATCH(B24,표5[[#All],[잉크]],0),2)</f>
        <v>0</v>
      </c>
      <c r="I24" s="21" t="str">
        <f>IFERROR(H24/INDEX(표5[#All],MATCH(B24,표5[[#All],[잉크]],0),5),"")</f>
        <v/>
      </c>
      <c r="J24" s="542"/>
      <c r="K24" s="25" t="str">
        <f>IF(ISBLANK(J24),"",INDEX(호기!$A$1:$B$657,MATCH('생산계획(잉크)'!B476,호기!$A$1:$A$657,0),2))</f>
        <v/>
      </c>
      <c r="L24" s="24">
        <f>H24+J24-INDEX(표5[#All],MATCH(B24,표5[[#All],[잉크]],0),5)</f>
        <v>0</v>
      </c>
      <c r="M24" s="21" t="str">
        <f>IFERROR(L24/INDEX(표5[#All],MATCH(B24,표5[[#All],[잉크]],0),8),"")</f>
        <v/>
      </c>
      <c r="N24" s="542"/>
      <c r="O24" s="23" t="str">
        <f>IF(ISBLANK(N24),"",INDEX(호기!$A$1:$B$657,MATCH('생산계획(잉크)'!B476,호기!$A$1:$A$657,0),2))</f>
        <v/>
      </c>
      <c r="P24" s="24">
        <f>L24+N24-INDEX(표5[#All],MATCH(B24,표5[[#All],[잉크]],0),5)</f>
        <v>0</v>
      </c>
      <c r="Q24" s="21" t="str">
        <f>IFERROR(P24/INDEX(표5[#All],MATCH(B24,표5[[#All],[잉크]],0),11),"")</f>
        <v/>
      </c>
      <c r="R24" s="542"/>
      <c r="S24" s="25" t="str">
        <f>IF(ISBLANK(R24),"",INDEX(호기!$A$1:$B$657,MATCH('생산계획(잉크)'!B476,호기!$A$1:$A$657,0),2))</f>
        <v/>
      </c>
      <c r="T24" s="24">
        <f>P24+R24-INDEX(표5[#All],MATCH(B24,표5[[#All],[잉크]],0),5)</f>
        <v>0</v>
      </c>
      <c r="U24" s="21" t="str">
        <f>IFERROR(T24/INDEX(표5[#All],MATCH(B24,표5[[#All],[잉크]],0),14),"")</f>
        <v/>
      </c>
      <c r="V24" s="542"/>
      <c r="W24" s="23" t="str">
        <f>IF(ISBLANK(V24),"",INDEX(호기!$A$1:$B$657,MATCH('생산계획(잉크)'!B476,호기!$A$1:$A$657,0),2))</f>
        <v/>
      </c>
      <c r="X24" s="24">
        <f>T24+V24-INDEX(표5[#All],MATCH(B24,표5[[#All],[잉크]],0),5)</f>
        <v>0</v>
      </c>
      <c r="Y24" s="21" t="str">
        <f>IFERROR(X24/INDEX(표5[#All],MATCH(B24,표5[[#All],[잉크]],0),17),"")</f>
        <v/>
      </c>
      <c r="Z24" s="23"/>
      <c r="AA24" s="23" t="str">
        <f>IF(ISBLANK(Z24),"",INDEX(호기!$A$1:$B$657,MATCH('생산계획(잉크)'!B476,호기!$A$1:$A$657,0),2))</f>
        <v/>
      </c>
      <c r="AB24" s="24">
        <f>X24+Z24-INDEX(표5[#All],MATCH(B24,표5[[#All],[잉크]],0),5)</f>
        <v>0</v>
      </c>
      <c r="AC24" s="21" t="str">
        <f>IFERROR(AB24/INDEX(표5[#All],MATCH(B24,표5[[#All],[잉크]],0),20),"")</f>
        <v/>
      </c>
      <c r="AD24" s="23"/>
      <c r="AE24" s="235"/>
      <c r="AG24" s="46"/>
      <c r="AH24" s="46"/>
      <c r="AI24" s="19"/>
      <c r="AJ24" s="19"/>
      <c r="AK24" s="19"/>
      <c r="AL24" s="19"/>
      <c r="AM24" s="19"/>
    </row>
    <row r="25" spans="1:39" ht="16.5" hidden="1" customHeight="1" x14ac:dyDescent="0.3">
      <c r="A25" s="1"/>
      <c r="B25" s="30" t="s">
        <v>3109</v>
      </c>
      <c r="C25" s="68"/>
      <c r="D25" s="69" t="str">
        <f>IFERROR(C25/INDEX(표5[#All],MATCH(B25,표5[[#All],[잉크]],0),2),"")</f>
        <v/>
      </c>
      <c r="E25" s="22">
        <f>$C25-INDEX(표5[#All],MATCH(B25,표5[[#All],[잉크]],0),24)</f>
        <v>0</v>
      </c>
      <c r="F25" s="542"/>
      <c r="G25" s="23" t="str">
        <f>IF(ISBLANK(F25),"",INDEX(호기!$A$1:$B$657,MATCH('생산계획(잉크)'!B477,호기!$A$1:$A$657,0),2))</f>
        <v/>
      </c>
      <c r="H25" s="24">
        <f>C25+F25-INDEX(표5[#All],MATCH(B25,표5[[#All],[잉크]],0),2)</f>
        <v>0</v>
      </c>
      <c r="I25" s="21" t="str">
        <f>IFERROR(H25/INDEX(표5[#All],MATCH(B25,표5[[#All],[잉크]],0),5),"")</f>
        <v/>
      </c>
      <c r="J25" s="542"/>
      <c r="K25" s="25" t="str">
        <f>IF(ISBLANK(J25),"",INDEX(호기!$A$1:$B$657,MATCH('생산계획(잉크)'!B477,호기!$A$1:$A$657,0),2))</f>
        <v/>
      </c>
      <c r="L25" s="24">
        <f>H25+J25-INDEX(표5[#All],MATCH(B25,표5[[#All],[잉크]],0),5)</f>
        <v>0</v>
      </c>
      <c r="M25" s="21" t="str">
        <f>IFERROR(L25/INDEX(표5[#All],MATCH(B25,표5[[#All],[잉크]],0),8),"")</f>
        <v/>
      </c>
      <c r="N25" s="542"/>
      <c r="O25" s="23" t="str">
        <f>IF(ISBLANK(N25),"",INDEX(호기!$A$1:$B$657,MATCH('생산계획(잉크)'!B477,호기!$A$1:$A$657,0),2))</f>
        <v/>
      </c>
      <c r="P25" s="24">
        <f>L25+N25-INDEX(표5[#All],MATCH(B25,표5[[#All],[잉크]],0),5)</f>
        <v>0</v>
      </c>
      <c r="Q25" s="21" t="str">
        <f>IFERROR(P25/INDEX(표5[#All],MATCH(B25,표5[[#All],[잉크]],0),11),"")</f>
        <v/>
      </c>
      <c r="R25" s="542"/>
      <c r="S25" s="25" t="str">
        <f>IF(ISBLANK(R25),"",INDEX(호기!$A$1:$B$657,MATCH('생산계획(잉크)'!B477,호기!$A$1:$A$657,0),2))</f>
        <v/>
      </c>
      <c r="T25" s="24">
        <f>P25+R25-INDEX(표5[#All],MATCH(B25,표5[[#All],[잉크]],0),5)</f>
        <v>0</v>
      </c>
      <c r="U25" s="21" t="str">
        <f>IFERROR(T25/INDEX(표5[#All],MATCH(B25,표5[[#All],[잉크]],0),14),"")</f>
        <v/>
      </c>
      <c r="V25" s="542"/>
      <c r="W25" s="23" t="str">
        <f>IF(ISBLANK(V25),"",INDEX(호기!$A$1:$B$657,MATCH('생산계획(잉크)'!B477,호기!$A$1:$A$657,0),2))</f>
        <v/>
      </c>
      <c r="X25" s="24">
        <f>T25+V25-INDEX(표5[#All],MATCH(B25,표5[[#All],[잉크]],0),5)</f>
        <v>0</v>
      </c>
      <c r="Y25" s="21" t="str">
        <f>IFERROR(X25/INDEX(표5[#All],MATCH(B25,표5[[#All],[잉크]],0),17),"")</f>
        <v/>
      </c>
      <c r="Z25" s="23"/>
      <c r="AA25" s="23" t="str">
        <f>IF(ISBLANK(Z25),"",INDEX(호기!$A$1:$B$657,MATCH('생산계획(잉크)'!B477,호기!$A$1:$A$657,0),2))</f>
        <v/>
      </c>
      <c r="AB25" s="24">
        <f>X25+Z25-INDEX(표5[#All],MATCH(B25,표5[[#All],[잉크]],0),5)</f>
        <v>0</v>
      </c>
      <c r="AC25" s="21" t="str">
        <f>IFERROR(AB25/INDEX(표5[#All],MATCH(B25,표5[[#All],[잉크]],0),20),"")</f>
        <v/>
      </c>
      <c r="AD25" s="23"/>
      <c r="AE25" s="235"/>
      <c r="AG25" s="46"/>
      <c r="AH25" s="46"/>
      <c r="AI25" s="19"/>
      <c r="AJ25" s="19"/>
      <c r="AK25" s="19"/>
      <c r="AL25" s="19"/>
      <c r="AM25" s="19"/>
    </row>
    <row r="26" spans="1:39" ht="16.5" hidden="1" customHeight="1" x14ac:dyDescent="0.3">
      <c r="A26" s="1"/>
      <c r="B26" s="30" t="s">
        <v>3110</v>
      </c>
      <c r="C26" s="68"/>
      <c r="D26" s="69" t="str">
        <f>IFERROR(C26/INDEX(표5[#All],MATCH(B26,표5[[#All],[잉크]],0),2),"")</f>
        <v/>
      </c>
      <c r="E26" s="22">
        <f>$C26-INDEX(표5[#All],MATCH(B26,표5[[#All],[잉크]],0),24)</f>
        <v>0</v>
      </c>
      <c r="F26" s="542"/>
      <c r="G26" s="23" t="str">
        <f>IF(ISBLANK(F26),"",INDEX(호기!$A$1:$B$657,MATCH('생산계획(잉크)'!B478,호기!$A$1:$A$657,0),2))</f>
        <v/>
      </c>
      <c r="H26" s="24">
        <f>C26+F26-INDEX(표5[#All],MATCH(B26,표5[[#All],[잉크]],0),2)</f>
        <v>0</v>
      </c>
      <c r="I26" s="21" t="str">
        <f>IFERROR(H26/INDEX(표5[#All],MATCH(B26,표5[[#All],[잉크]],0),5),"")</f>
        <v/>
      </c>
      <c r="J26" s="542"/>
      <c r="K26" s="25" t="str">
        <f>IF(ISBLANK(J26),"",INDEX(호기!$A$1:$B$657,MATCH('생산계획(잉크)'!B478,호기!$A$1:$A$657,0),2))</f>
        <v/>
      </c>
      <c r="L26" s="24">
        <f>H26+J26-INDEX(표5[#All],MATCH(B26,표5[[#All],[잉크]],0),5)</f>
        <v>0</v>
      </c>
      <c r="M26" s="21" t="str">
        <f>IFERROR(L26/INDEX(표5[#All],MATCH(B26,표5[[#All],[잉크]],0),8),"")</f>
        <v/>
      </c>
      <c r="N26" s="542"/>
      <c r="O26" s="23" t="str">
        <f>IF(ISBLANK(N26),"",INDEX(호기!$A$1:$B$657,MATCH('생산계획(잉크)'!B478,호기!$A$1:$A$657,0),2))</f>
        <v/>
      </c>
      <c r="P26" s="24">
        <f>L26+N26-INDEX(표5[#All],MATCH(B26,표5[[#All],[잉크]],0),5)</f>
        <v>0</v>
      </c>
      <c r="Q26" s="21" t="str">
        <f>IFERROR(P26/INDEX(표5[#All],MATCH(B26,표5[[#All],[잉크]],0),11),"")</f>
        <v/>
      </c>
      <c r="R26" s="542"/>
      <c r="S26" s="25" t="str">
        <f>IF(ISBLANK(R26),"",INDEX(호기!$A$1:$B$657,MATCH('생산계획(잉크)'!B478,호기!$A$1:$A$657,0),2))</f>
        <v/>
      </c>
      <c r="T26" s="24">
        <f>P26+R26-INDEX(표5[#All],MATCH(B26,표5[[#All],[잉크]],0),5)</f>
        <v>0</v>
      </c>
      <c r="U26" s="21" t="str">
        <f>IFERROR(T26/INDEX(표5[#All],MATCH(B26,표5[[#All],[잉크]],0),14),"")</f>
        <v/>
      </c>
      <c r="V26" s="542"/>
      <c r="W26" s="23" t="str">
        <f>IF(ISBLANK(V26),"",INDEX(호기!$A$1:$B$657,MATCH('생산계획(잉크)'!B478,호기!$A$1:$A$657,0),2))</f>
        <v/>
      </c>
      <c r="X26" s="24">
        <f>T26+V26-INDEX(표5[#All],MATCH(B26,표5[[#All],[잉크]],0),5)</f>
        <v>0</v>
      </c>
      <c r="Y26" s="21" t="str">
        <f>IFERROR(X26/INDEX(표5[#All],MATCH(B26,표5[[#All],[잉크]],0),17),"")</f>
        <v/>
      </c>
      <c r="Z26" s="23"/>
      <c r="AA26" s="23" t="str">
        <f>IF(ISBLANK(Z26),"",INDEX(호기!$A$1:$B$657,MATCH('생산계획(잉크)'!B478,호기!$A$1:$A$657,0),2))</f>
        <v/>
      </c>
      <c r="AB26" s="24">
        <f>X26+Z26-INDEX(표5[#All],MATCH(B26,표5[[#All],[잉크]],0),5)</f>
        <v>0</v>
      </c>
      <c r="AC26" s="21" t="str">
        <f>IFERROR(AB26/INDEX(표5[#All],MATCH(B26,표5[[#All],[잉크]],0),20),"")</f>
        <v/>
      </c>
      <c r="AD26" s="23"/>
      <c r="AE26" s="235"/>
      <c r="AG26" s="46"/>
      <c r="AH26" s="46"/>
      <c r="AI26" s="19"/>
      <c r="AJ26" s="19"/>
      <c r="AK26" s="19"/>
      <c r="AL26" s="19"/>
      <c r="AM26" s="19"/>
    </row>
    <row r="27" spans="1:39" ht="16.5" hidden="1" customHeight="1" x14ac:dyDescent="0.3">
      <c r="A27" s="1"/>
      <c r="B27" s="30" t="s">
        <v>2944</v>
      </c>
      <c r="C27" s="68"/>
      <c r="D27" s="69" t="str">
        <f>IFERROR(C27/INDEX(표5[#All],MATCH(B27,표5[[#All],[잉크]],0),2),"")</f>
        <v/>
      </c>
      <c r="E27" s="22">
        <f>$C27-INDEX(표5[#All],MATCH(B27,표5[[#All],[잉크]],0),24)</f>
        <v>0</v>
      </c>
      <c r="F27" s="542"/>
      <c r="G27" s="23" t="str">
        <f>IF(ISBLANK(F27),"",INDEX(호기!$A$1:$B$657,MATCH('생산계획(잉크)'!B479,호기!$A$1:$A$657,0),2))</f>
        <v/>
      </c>
      <c r="H27" s="24">
        <f>C27+F27-INDEX(표5[#All],MATCH(B27,표5[[#All],[잉크]],0),2)</f>
        <v>0</v>
      </c>
      <c r="I27" s="21" t="str">
        <f>IFERROR(H27/INDEX(표5[#All],MATCH(B27,표5[[#All],[잉크]],0),5),"")</f>
        <v/>
      </c>
      <c r="J27" s="542"/>
      <c r="K27" s="25" t="str">
        <f>IF(ISBLANK(J27),"",INDEX(호기!$A$1:$B$657,MATCH('생산계획(잉크)'!B479,호기!$A$1:$A$657,0),2))</f>
        <v/>
      </c>
      <c r="L27" s="24">
        <f>H27+J27-INDEX(표5[#All],MATCH(B27,표5[[#All],[잉크]],0),5)</f>
        <v>0</v>
      </c>
      <c r="M27" s="21" t="str">
        <f>IFERROR(L27/INDEX(표5[#All],MATCH(B27,표5[[#All],[잉크]],0),8),"")</f>
        <v/>
      </c>
      <c r="N27" s="542"/>
      <c r="O27" s="23" t="str">
        <f>IF(ISBLANK(N27),"",INDEX(호기!$A$1:$B$657,MATCH('생산계획(잉크)'!B479,호기!$A$1:$A$657,0),2))</f>
        <v/>
      </c>
      <c r="P27" s="24">
        <f>L27+N27-INDEX(표5[#All],MATCH(B27,표5[[#All],[잉크]],0),5)</f>
        <v>0</v>
      </c>
      <c r="Q27" s="21" t="str">
        <f>IFERROR(P27/INDEX(표5[#All],MATCH(B27,표5[[#All],[잉크]],0),11),"")</f>
        <v/>
      </c>
      <c r="R27" s="542"/>
      <c r="S27" s="25" t="str">
        <f>IF(ISBLANK(R27),"",INDEX(호기!$A$1:$B$657,MATCH('생산계획(잉크)'!B479,호기!$A$1:$A$657,0),2))</f>
        <v/>
      </c>
      <c r="T27" s="24">
        <f>P27+R27-INDEX(표5[#All],MATCH(B27,표5[[#All],[잉크]],0),5)</f>
        <v>0</v>
      </c>
      <c r="U27" s="21" t="str">
        <f>IFERROR(T27/INDEX(표5[#All],MATCH(B27,표5[[#All],[잉크]],0),14),"")</f>
        <v/>
      </c>
      <c r="V27" s="542"/>
      <c r="W27" s="23" t="str">
        <f>IF(ISBLANK(V27),"",INDEX(호기!$A$1:$B$657,MATCH('생산계획(잉크)'!B479,호기!$A$1:$A$657,0),2))</f>
        <v/>
      </c>
      <c r="X27" s="24">
        <f>T27+V27-INDEX(표5[#All],MATCH(B27,표5[[#All],[잉크]],0),5)</f>
        <v>0</v>
      </c>
      <c r="Y27" s="21" t="str">
        <f>IFERROR(X27/INDEX(표5[#All],MATCH(B27,표5[[#All],[잉크]],0),17),"")</f>
        <v/>
      </c>
      <c r="Z27" s="23"/>
      <c r="AA27" s="23" t="str">
        <f>IF(ISBLANK(Z27),"",INDEX(호기!$A$1:$B$657,MATCH('생산계획(잉크)'!B479,호기!$A$1:$A$657,0),2))</f>
        <v/>
      </c>
      <c r="AB27" s="24">
        <f>X27+Z27-INDEX(표5[#All],MATCH(B27,표5[[#All],[잉크]],0),5)</f>
        <v>0</v>
      </c>
      <c r="AC27" s="21" t="str">
        <f>IFERROR(AB27/INDEX(표5[#All],MATCH(B27,표5[[#All],[잉크]],0),20),"")</f>
        <v/>
      </c>
      <c r="AD27" s="23"/>
      <c r="AE27" s="235"/>
      <c r="AG27" s="46"/>
      <c r="AH27" s="46"/>
      <c r="AI27" s="19"/>
      <c r="AJ27" s="19"/>
      <c r="AK27" s="19"/>
      <c r="AL27" s="19"/>
      <c r="AM27" s="19"/>
    </row>
    <row r="28" spans="1:39" ht="16.5" hidden="1" customHeight="1" x14ac:dyDescent="0.3">
      <c r="A28" s="1"/>
      <c r="B28" s="30" t="s">
        <v>2945</v>
      </c>
      <c r="C28" s="68"/>
      <c r="D28" s="69" t="str">
        <f>IFERROR(C28/INDEX(표5[#All],MATCH(B28,표5[[#All],[잉크]],0),2),"")</f>
        <v/>
      </c>
      <c r="E28" s="22">
        <f>$C28-INDEX(표5[#All],MATCH(B28,표5[[#All],[잉크]],0),24)</f>
        <v>0</v>
      </c>
      <c r="F28" s="542"/>
      <c r="G28" s="23" t="str">
        <f>IF(ISBLANK(F28),"",INDEX(호기!$A$1:$B$657,MATCH('생산계획(잉크)'!B480,호기!$A$1:$A$657,0),2))</f>
        <v/>
      </c>
      <c r="H28" s="24">
        <f>C28+F28-INDEX(표5[#All],MATCH(B28,표5[[#All],[잉크]],0),2)</f>
        <v>0</v>
      </c>
      <c r="I28" s="21" t="str">
        <f>IFERROR(H28/INDEX(표5[#All],MATCH(B28,표5[[#All],[잉크]],0),5),"")</f>
        <v/>
      </c>
      <c r="J28" s="542"/>
      <c r="K28" s="25" t="str">
        <f>IF(ISBLANK(J28),"",INDEX(호기!$A$1:$B$657,MATCH('생산계획(잉크)'!B480,호기!$A$1:$A$657,0),2))</f>
        <v/>
      </c>
      <c r="L28" s="24">
        <f>H28+J28-INDEX(표5[#All],MATCH(B28,표5[[#All],[잉크]],0),5)</f>
        <v>0</v>
      </c>
      <c r="M28" s="21" t="str">
        <f>IFERROR(L28/INDEX(표5[#All],MATCH(B28,표5[[#All],[잉크]],0),8),"")</f>
        <v/>
      </c>
      <c r="N28" s="542"/>
      <c r="O28" s="23" t="str">
        <f>IF(ISBLANK(N28),"",INDEX(호기!$A$1:$B$657,MATCH('생산계획(잉크)'!B480,호기!$A$1:$A$657,0),2))</f>
        <v/>
      </c>
      <c r="P28" s="24">
        <f>L28+N28-INDEX(표5[#All],MATCH(B28,표5[[#All],[잉크]],0),5)</f>
        <v>0</v>
      </c>
      <c r="Q28" s="21" t="str">
        <f>IFERROR(P28/INDEX(표5[#All],MATCH(B28,표5[[#All],[잉크]],0),11),"")</f>
        <v/>
      </c>
      <c r="R28" s="542"/>
      <c r="S28" s="25" t="str">
        <f>IF(ISBLANK(R28),"",INDEX(호기!$A$1:$B$657,MATCH('생산계획(잉크)'!B480,호기!$A$1:$A$657,0),2))</f>
        <v/>
      </c>
      <c r="T28" s="24">
        <f>P28+R28-INDEX(표5[#All],MATCH(B28,표5[[#All],[잉크]],0),5)</f>
        <v>0</v>
      </c>
      <c r="U28" s="21" t="str">
        <f>IFERROR(T28/INDEX(표5[#All],MATCH(B28,표5[[#All],[잉크]],0),14),"")</f>
        <v/>
      </c>
      <c r="V28" s="542"/>
      <c r="W28" s="23" t="str">
        <f>IF(ISBLANK(V28),"",INDEX(호기!$A$1:$B$657,MATCH('생산계획(잉크)'!B480,호기!$A$1:$A$657,0),2))</f>
        <v/>
      </c>
      <c r="X28" s="24">
        <f>T28+V28-INDEX(표5[#All],MATCH(B28,표5[[#All],[잉크]],0),5)</f>
        <v>0</v>
      </c>
      <c r="Y28" s="21" t="str">
        <f>IFERROR(X28/INDEX(표5[#All],MATCH(B28,표5[[#All],[잉크]],0),17),"")</f>
        <v/>
      </c>
      <c r="Z28" s="23"/>
      <c r="AA28" s="23" t="str">
        <f>IF(ISBLANK(Z28),"",INDEX(호기!$A$1:$B$657,MATCH('생산계획(잉크)'!B480,호기!$A$1:$A$657,0),2))</f>
        <v/>
      </c>
      <c r="AB28" s="24">
        <f>X28+Z28-INDEX(표5[#All],MATCH(B28,표5[[#All],[잉크]],0),5)</f>
        <v>0</v>
      </c>
      <c r="AC28" s="21" t="str">
        <f>IFERROR(AB28/INDEX(표5[#All],MATCH(B28,표5[[#All],[잉크]],0),20),"")</f>
        <v/>
      </c>
      <c r="AD28" s="23"/>
      <c r="AE28" s="235"/>
      <c r="AG28" s="46"/>
      <c r="AH28" s="46"/>
      <c r="AI28" s="19"/>
      <c r="AJ28" s="19"/>
      <c r="AK28" s="19"/>
      <c r="AL28" s="19"/>
      <c r="AM28" s="19"/>
    </row>
    <row r="29" spans="1:39" ht="16.5" hidden="1" customHeight="1" x14ac:dyDescent="0.3">
      <c r="A29" s="1"/>
      <c r="B29" s="30" t="s">
        <v>2946</v>
      </c>
      <c r="C29" s="68"/>
      <c r="D29" s="69" t="str">
        <f>IFERROR(C29/INDEX(표5[#All],MATCH(B29,표5[[#All],[잉크]],0),2),"")</f>
        <v/>
      </c>
      <c r="E29" s="22">
        <f>$C29-INDEX(표5[#All],MATCH(B29,표5[[#All],[잉크]],0),24)</f>
        <v>0</v>
      </c>
      <c r="F29" s="542"/>
      <c r="G29" s="23" t="str">
        <f>IF(ISBLANK(F29),"",INDEX(호기!$A$1:$B$657,MATCH('생산계획(잉크)'!B481,호기!$A$1:$A$657,0),2))</f>
        <v/>
      </c>
      <c r="H29" s="24">
        <f>C29+F29-INDEX(표5[#All],MATCH(B29,표5[[#All],[잉크]],0),2)</f>
        <v>0</v>
      </c>
      <c r="I29" s="21" t="str">
        <f>IFERROR(H29/INDEX(표5[#All],MATCH(B29,표5[[#All],[잉크]],0),5),"")</f>
        <v/>
      </c>
      <c r="J29" s="542"/>
      <c r="K29" s="25" t="str">
        <f>IF(ISBLANK(J29),"",INDEX(호기!$A$1:$B$657,MATCH('생산계획(잉크)'!B481,호기!$A$1:$A$657,0),2))</f>
        <v/>
      </c>
      <c r="L29" s="24">
        <f>H29+J29-INDEX(표5[#All],MATCH(B29,표5[[#All],[잉크]],0),5)</f>
        <v>0</v>
      </c>
      <c r="M29" s="21" t="str">
        <f>IFERROR(L29/INDEX(표5[#All],MATCH(B29,표5[[#All],[잉크]],0),8),"")</f>
        <v/>
      </c>
      <c r="N29" s="542"/>
      <c r="O29" s="23" t="str">
        <f>IF(ISBLANK(N29),"",INDEX(호기!$A$1:$B$657,MATCH('생산계획(잉크)'!B481,호기!$A$1:$A$657,0),2))</f>
        <v/>
      </c>
      <c r="P29" s="24">
        <f>L29+N29-INDEX(표5[#All],MATCH(B29,표5[[#All],[잉크]],0),5)</f>
        <v>0</v>
      </c>
      <c r="Q29" s="21" t="str">
        <f>IFERROR(P29/INDEX(표5[#All],MATCH(B29,표5[[#All],[잉크]],0),11),"")</f>
        <v/>
      </c>
      <c r="R29" s="542"/>
      <c r="S29" s="25" t="str">
        <f>IF(ISBLANK(R29),"",INDEX(호기!$A$1:$B$657,MATCH('생산계획(잉크)'!B481,호기!$A$1:$A$657,0),2))</f>
        <v/>
      </c>
      <c r="T29" s="24">
        <f>P29+R29-INDEX(표5[#All],MATCH(B29,표5[[#All],[잉크]],0),5)</f>
        <v>0</v>
      </c>
      <c r="U29" s="21" t="str">
        <f>IFERROR(T29/INDEX(표5[#All],MATCH(B29,표5[[#All],[잉크]],0),14),"")</f>
        <v/>
      </c>
      <c r="V29" s="542"/>
      <c r="W29" s="23" t="str">
        <f>IF(ISBLANK(V29),"",INDEX(호기!$A$1:$B$657,MATCH('생산계획(잉크)'!B481,호기!$A$1:$A$657,0),2))</f>
        <v/>
      </c>
      <c r="X29" s="24">
        <f>T29+V29-INDEX(표5[#All],MATCH(B29,표5[[#All],[잉크]],0),5)</f>
        <v>0</v>
      </c>
      <c r="Y29" s="21" t="str">
        <f>IFERROR(X29/INDEX(표5[#All],MATCH(B29,표5[[#All],[잉크]],0),17),"")</f>
        <v/>
      </c>
      <c r="Z29" s="23"/>
      <c r="AA29" s="23" t="str">
        <f>IF(ISBLANK(Z29),"",INDEX(호기!$A$1:$B$657,MATCH('생산계획(잉크)'!B481,호기!$A$1:$A$657,0),2))</f>
        <v/>
      </c>
      <c r="AB29" s="24">
        <f>X29+Z29-INDEX(표5[#All],MATCH(B29,표5[[#All],[잉크]],0),5)</f>
        <v>0</v>
      </c>
      <c r="AC29" s="21" t="str">
        <f>IFERROR(AB29/INDEX(표5[#All],MATCH(B29,표5[[#All],[잉크]],0),20),"")</f>
        <v/>
      </c>
      <c r="AD29" s="23"/>
      <c r="AE29" s="235"/>
      <c r="AG29" s="46"/>
      <c r="AH29" s="46"/>
      <c r="AI29" s="19"/>
      <c r="AJ29" s="19"/>
      <c r="AK29" s="19"/>
      <c r="AL29" s="19"/>
      <c r="AM29" s="19"/>
    </row>
    <row r="30" spans="1:39" ht="16.5" hidden="1" customHeight="1" x14ac:dyDescent="0.3">
      <c r="A30" s="1"/>
      <c r="B30" s="30" t="s">
        <v>2947</v>
      </c>
      <c r="C30" s="68"/>
      <c r="D30" s="69" t="str">
        <f>IFERROR(C30/INDEX(표5[#All],MATCH(B30,표5[[#All],[잉크]],0),2),"")</f>
        <v/>
      </c>
      <c r="E30" s="22">
        <f>$C30-INDEX(표5[#All],MATCH(B30,표5[[#All],[잉크]],0),24)</f>
        <v>0</v>
      </c>
      <c r="F30" s="542"/>
      <c r="G30" s="23" t="str">
        <f>IF(ISBLANK(F30),"",INDEX(호기!$A$1:$B$657,MATCH('생산계획(잉크)'!B482,호기!$A$1:$A$657,0),2))</f>
        <v/>
      </c>
      <c r="H30" s="24">
        <f>C30+F30-INDEX(표5[#All],MATCH(B30,표5[[#All],[잉크]],0),2)</f>
        <v>0</v>
      </c>
      <c r="I30" s="21" t="str">
        <f>IFERROR(H30/INDEX(표5[#All],MATCH(B30,표5[[#All],[잉크]],0),5),"")</f>
        <v/>
      </c>
      <c r="J30" s="542"/>
      <c r="K30" s="25" t="str">
        <f>IF(ISBLANK(J30),"",INDEX(호기!$A$1:$B$657,MATCH('생산계획(잉크)'!B482,호기!$A$1:$A$657,0),2))</f>
        <v/>
      </c>
      <c r="L30" s="24">
        <f>H30+J30-INDEX(표5[#All],MATCH(B30,표5[[#All],[잉크]],0),5)</f>
        <v>0</v>
      </c>
      <c r="M30" s="21" t="str">
        <f>IFERROR(L30/INDEX(표5[#All],MATCH(B30,표5[[#All],[잉크]],0),8),"")</f>
        <v/>
      </c>
      <c r="N30" s="542"/>
      <c r="O30" s="23" t="str">
        <f>IF(ISBLANK(N30),"",INDEX(호기!$A$1:$B$657,MATCH('생산계획(잉크)'!B482,호기!$A$1:$A$657,0),2))</f>
        <v/>
      </c>
      <c r="P30" s="24">
        <f>L30+N30-INDEX(표5[#All],MATCH(B30,표5[[#All],[잉크]],0),5)</f>
        <v>0</v>
      </c>
      <c r="Q30" s="21" t="str">
        <f>IFERROR(P30/INDEX(표5[#All],MATCH(B30,표5[[#All],[잉크]],0),11),"")</f>
        <v/>
      </c>
      <c r="R30" s="542"/>
      <c r="S30" s="25" t="str">
        <f>IF(ISBLANK(R30),"",INDEX(호기!$A$1:$B$657,MATCH('생산계획(잉크)'!B482,호기!$A$1:$A$657,0),2))</f>
        <v/>
      </c>
      <c r="T30" s="24">
        <f>P30+R30-INDEX(표5[#All],MATCH(B30,표5[[#All],[잉크]],0),5)</f>
        <v>0</v>
      </c>
      <c r="U30" s="21" t="str">
        <f>IFERROR(T30/INDEX(표5[#All],MATCH(B30,표5[[#All],[잉크]],0),14),"")</f>
        <v/>
      </c>
      <c r="V30" s="542"/>
      <c r="W30" s="23" t="str">
        <f>IF(ISBLANK(V30),"",INDEX(호기!$A$1:$B$657,MATCH('생산계획(잉크)'!B482,호기!$A$1:$A$657,0),2))</f>
        <v/>
      </c>
      <c r="X30" s="24">
        <f>T30+V30-INDEX(표5[#All],MATCH(B30,표5[[#All],[잉크]],0),5)</f>
        <v>0</v>
      </c>
      <c r="Y30" s="21" t="str">
        <f>IFERROR(X30/INDEX(표5[#All],MATCH(B30,표5[[#All],[잉크]],0),17),"")</f>
        <v/>
      </c>
      <c r="Z30" s="23"/>
      <c r="AA30" s="23" t="str">
        <f>IF(ISBLANK(Z30),"",INDEX(호기!$A$1:$B$657,MATCH('생산계획(잉크)'!B482,호기!$A$1:$A$657,0),2))</f>
        <v/>
      </c>
      <c r="AB30" s="24">
        <f>X30+Z30-INDEX(표5[#All],MATCH(B30,표5[[#All],[잉크]],0),5)</f>
        <v>0</v>
      </c>
      <c r="AC30" s="21" t="str">
        <f>IFERROR(AB30/INDEX(표5[#All],MATCH(B30,표5[[#All],[잉크]],0),20),"")</f>
        <v/>
      </c>
      <c r="AD30" s="23"/>
      <c r="AE30" s="235"/>
      <c r="AG30" s="46"/>
      <c r="AH30" s="46"/>
      <c r="AI30" s="19"/>
      <c r="AJ30" s="19"/>
      <c r="AK30" s="19"/>
      <c r="AL30" s="19"/>
      <c r="AM30" s="19"/>
    </row>
    <row r="31" spans="1:39" ht="16.5" hidden="1" customHeight="1" x14ac:dyDescent="0.3">
      <c r="A31" s="1"/>
      <c r="B31" s="30" t="s">
        <v>2948</v>
      </c>
      <c r="C31" s="68"/>
      <c r="D31" s="69" t="str">
        <f>IFERROR(C31/INDEX(표5[#All],MATCH(B31,표5[[#All],[잉크]],0),2),"")</f>
        <v/>
      </c>
      <c r="E31" s="22">
        <f>$C31-INDEX(표5[#All],MATCH(B31,표5[[#All],[잉크]],0),24)</f>
        <v>0</v>
      </c>
      <c r="F31" s="542"/>
      <c r="G31" s="23" t="str">
        <f>IF(ISBLANK(F31),"",INDEX(호기!$A$1:$B$657,MATCH('생산계획(잉크)'!B483,호기!$A$1:$A$657,0),2))</f>
        <v/>
      </c>
      <c r="H31" s="24">
        <f>C31+F31-INDEX(표5[#All],MATCH(B31,표5[[#All],[잉크]],0),2)</f>
        <v>0</v>
      </c>
      <c r="I31" s="21" t="str">
        <f>IFERROR(H31/INDEX(표5[#All],MATCH(B31,표5[[#All],[잉크]],0),5),"")</f>
        <v/>
      </c>
      <c r="J31" s="542"/>
      <c r="K31" s="25" t="str">
        <f>IF(ISBLANK(J31),"",INDEX(호기!$A$1:$B$657,MATCH('생산계획(잉크)'!B483,호기!$A$1:$A$657,0),2))</f>
        <v/>
      </c>
      <c r="L31" s="24">
        <f>H31+J31-INDEX(표5[#All],MATCH(B31,표5[[#All],[잉크]],0),5)</f>
        <v>0</v>
      </c>
      <c r="M31" s="21" t="str">
        <f>IFERROR(L31/INDEX(표5[#All],MATCH(B31,표5[[#All],[잉크]],0),8),"")</f>
        <v/>
      </c>
      <c r="N31" s="542"/>
      <c r="O31" s="23" t="str">
        <f>IF(ISBLANK(N31),"",INDEX(호기!$A$1:$B$657,MATCH('생산계획(잉크)'!B483,호기!$A$1:$A$657,0),2))</f>
        <v/>
      </c>
      <c r="P31" s="24">
        <f>L31+N31-INDEX(표5[#All],MATCH(B31,표5[[#All],[잉크]],0),5)</f>
        <v>0</v>
      </c>
      <c r="Q31" s="21" t="str">
        <f>IFERROR(P31/INDEX(표5[#All],MATCH(B31,표5[[#All],[잉크]],0),11),"")</f>
        <v/>
      </c>
      <c r="R31" s="542"/>
      <c r="S31" s="25" t="str">
        <f>IF(ISBLANK(R31),"",INDEX(호기!$A$1:$B$657,MATCH('생산계획(잉크)'!B483,호기!$A$1:$A$657,0),2))</f>
        <v/>
      </c>
      <c r="T31" s="24">
        <f>P31+R31-INDEX(표5[#All],MATCH(B31,표5[[#All],[잉크]],0),5)</f>
        <v>0</v>
      </c>
      <c r="U31" s="21" t="str">
        <f>IFERROR(T31/INDEX(표5[#All],MATCH(B31,표5[[#All],[잉크]],0),14),"")</f>
        <v/>
      </c>
      <c r="V31" s="542"/>
      <c r="W31" s="23" t="str">
        <f>IF(ISBLANK(V31),"",INDEX(호기!$A$1:$B$657,MATCH('생산계획(잉크)'!B483,호기!$A$1:$A$657,0),2))</f>
        <v/>
      </c>
      <c r="X31" s="24">
        <f>T31+V31-INDEX(표5[#All],MATCH(B31,표5[[#All],[잉크]],0),5)</f>
        <v>0</v>
      </c>
      <c r="Y31" s="21" t="str">
        <f>IFERROR(X31/INDEX(표5[#All],MATCH(B31,표5[[#All],[잉크]],0),17),"")</f>
        <v/>
      </c>
      <c r="Z31" s="23"/>
      <c r="AA31" s="23" t="str">
        <f>IF(ISBLANK(Z31),"",INDEX(호기!$A$1:$B$657,MATCH('생산계획(잉크)'!B483,호기!$A$1:$A$657,0),2))</f>
        <v/>
      </c>
      <c r="AB31" s="24">
        <f>X31+Z31-INDEX(표5[#All],MATCH(B31,표5[[#All],[잉크]],0),5)</f>
        <v>0</v>
      </c>
      <c r="AC31" s="21" t="str">
        <f>IFERROR(AB31/INDEX(표5[#All],MATCH(B31,표5[[#All],[잉크]],0),20),"")</f>
        <v/>
      </c>
      <c r="AD31" s="23"/>
      <c r="AE31" s="235"/>
      <c r="AG31" s="46"/>
      <c r="AH31" s="46"/>
      <c r="AI31" s="19"/>
      <c r="AJ31" s="19"/>
      <c r="AK31" s="19"/>
      <c r="AL31" s="19"/>
      <c r="AM31" s="19"/>
    </row>
    <row r="32" spans="1:39" ht="16.5" hidden="1" customHeight="1" x14ac:dyDescent="0.3">
      <c r="A32" s="1"/>
      <c r="B32" s="30" t="s">
        <v>2949</v>
      </c>
      <c r="C32" s="68"/>
      <c r="D32" s="69" t="str">
        <f>IFERROR(C32/INDEX(표5[#All],MATCH(B32,표5[[#All],[잉크]],0),2),"")</f>
        <v/>
      </c>
      <c r="E32" s="22">
        <f>$C32-INDEX(표5[#All],MATCH(B32,표5[[#All],[잉크]],0),24)</f>
        <v>0</v>
      </c>
      <c r="F32" s="542"/>
      <c r="G32" s="23" t="str">
        <f>IF(ISBLANK(F32),"",INDEX(호기!$A$1:$B$657,MATCH('생산계획(잉크)'!B484,호기!$A$1:$A$657,0),2))</f>
        <v/>
      </c>
      <c r="H32" s="24">
        <f>C32+F32-INDEX(표5[#All],MATCH(B32,표5[[#All],[잉크]],0),2)</f>
        <v>0</v>
      </c>
      <c r="I32" s="21" t="str">
        <f>IFERROR(H32/INDEX(표5[#All],MATCH(B32,표5[[#All],[잉크]],0),5),"")</f>
        <v/>
      </c>
      <c r="J32" s="542"/>
      <c r="K32" s="25" t="str">
        <f>IF(ISBLANK(J32),"",INDEX(호기!$A$1:$B$657,MATCH('생산계획(잉크)'!B484,호기!$A$1:$A$657,0),2))</f>
        <v/>
      </c>
      <c r="L32" s="24">
        <f>H32+J32-INDEX(표5[#All],MATCH(B32,표5[[#All],[잉크]],0),5)</f>
        <v>0</v>
      </c>
      <c r="M32" s="21" t="str">
        <f>IFERROR(L32/INDEX(표5[#All],MATCH(B32,표5[[#All],[잉크]],0),8),"")</f>
        <v/>
      </c>
      <c r="N32" s="542"/>
      <c r="O32" s="23" t="str">
        <f>IF(ISBLANK(N32),"",INDEX(호기!$A$1:$B$657,MATCH('생산계획(잉크)'!B484,호기!$A$1:$A$657,0),2))</f>
        <v/>
      </c>
      <c r="P32" s="24">
        <f>L32+N32-INDEX(표5[#All],MATCH(B32,표5[[#All],[잉크]],0),5)</f>
        <v>0</v>
      </c>
      <c r="Q32" s="21" t="str">
        <f>IFERROR(P32/INDEX(표5[#All],MATCH(B32,표5[[#All],[잉크]],0),11),"")</f>
        <v/>
      </c>
      <c r="R32" s="542"/>
      <c r="S32" s="25" t="str">
        <f>IF(ISBLANK(R32),"",INDEX(호기!$A$1:$B$657,MATCH('생산계획(잉크)'!B484,호기!$A$1:$A$657,0),2))</f>
        <v/>
      </c>
      <c r="T32" s="24">
        <f>P32+R32-INDEX(표5[#All],MATCH(B32,표5[[#All],[잉크]],0),5)</f>
        <v>0</v>
      </c>
      <c r="U32" s="21" t="str">
        <f>IFERROR(T32/INDEX(표5[#All],MATCH(B32,표5[[#All],[잉크]],0),14),"")</f>
        <v/>
      </c>
      <c r="V32" s="542"/>
      <c r="W32" s="23" t="str">
        <f>IF(ISBLANK(V32),"",INDEX(호기!$A$1:$B$657,MATCH('생산계획(잉크)'!B484,호기!$A$1:$A$657,0),2))</f>
        <v/>
      </c>
      <c r="X32" s="24">
        <f>T32+V32-INDEX(표5[#All],MATCH(B32,표5[[#All],[잉크]],0),5)</f>
        <v>0</v>
      </c>
      <c r="Y32" s="21" t="str">
        <f>IFERROR(X32/INDEX(표5[#All],MATCH(B32,표5[[#All],[잉크]],0),17),"")</f>
        <v/>
      </c>
      <c r="Z32" s="23"/>
      <c r="AA32" s="23" t="str">
        <f>IF(ISBLANK(Z32),"",INDEX(호기!$A$1:$B$657,MATCH('생산계획(잉크)'!B484,호기!$A$1:$A$657,0),2))</f>
        <v/>
      </c>
      <c r="AB32" s="24">
        <f>X32+Z32-INDEX(표5[#All],MATCH(B32,표5[[#All],[잉크]],0),5)</f>
        <v>0</v>
      </c>
      <c r="AC32" s="21" t="str">
        <f>IFERROR(AB32/INDEX(표5[#All],MATCH(B32,표5[[#All],[잉크]],0),20),"")</f>
        <v/>
      </c>
      <c r="AD32" s="23"/>
      <c r="AE32" s="235"/>
      <c r="AG32" s="46"/>
      <c r="AH32" s="46"/>
      <c r="AI32" s="19"/>
      <c r="AJ32" s="19"/>
      <c r="AK32" s="19"/>
      <c r="AL32" s="19"/>
      <c r="AM32" s="19"/>
    </row>
    <row r="33" spans="1:39" ht="16.5" hidden="1" customHeight="1" x14ac:dyDescent="0.3">
      <c r="A33" s="1"/>
      <c r="B33" s="30" t="s">
        <v>2950</v>
      </c>
      <c r="C33" s="68"/>
      <c r="D33" s="69" t="str">
        <f>IFERROR(C33/INDEX(표5[#All],MATCH(B33,표5[[#All],[잉크]],0),2),"")</f>
        <v/>
      </c>
      <c r="E33" s="22">
        <f>$C33-INDEX(표5[#All],MATCH(B33,표5[[#All],[잉크]],0),24)</f>
        <v>0</v>
      </c>
      <c r="F33" s="542"/>
      <c r="G33" s="23" t="str">
        <f>IF(ISBLANK(F33),"",INDEX(호기!$A$1:$B$657,MATCH('생산계획(잉크)'!B485,호기!$A$1:$A$657,0),2))</f>
        <v/>
      </c>
      <c r="H33" s="24">
        <f>C33+F33-INDEX(표5[#All],MATCH(B33,표5[[#All],[잉크]],0),2)</f>
        <v>0</v>
      </c>
      <c r="I33" s="21" t="str">
        <f>IFERROR(H33/INDEX(표5[#All],MATCH(B33,표5[[#All],[잉크]],0),5),"")</f>
        <v/>
      </c>
      <c r="J33" s="542"/>
      <c r="K33" s="25" t="str">
        <f>IF(ISBLANK(J33),"",INDEX(호기!$A$1:$B$657,MATCH('생산계획(잉크)'!B485,호기!$A$1:$A$657,0),2))</f>
        <v/>
      </c>
      <c r="L33" s="24">
        <f>H33+J33-INDEX(표5[#All],MATCH(B33,표5[[#All],[잉크]],0),5)</f>
        <v>0</v>
      </c>
      <c r="M33" s="21" t="str">
        <f>IFERROR(L33/INDEX(표5[#All],MATCH(B33,표5[[#All],[잉크]],0),8),"")</f>
        <v/>
      </c>
      <c r="N33" s="542"/>
      <c r="O33" s="23" t="str">
        <f>IF(ISBLANK(N33),"",INDEX(호기!$A$1:$B$657,MATCH('생산계획(잉크)'!B485,호기!$A$1:$A$657,0),2))</f>
        <v/>
      </c>
      <c r="P33" s="24">
        <f>L33+N33-INDEX(표5[#All],MATCH(B33,표5[[#All],[잉크]],0),5)</f>
        <v>0</v>
      </c>
      <c r="Q33" s="21" t="str">
        <f>IFERROR(P33/INDEX(표5[#All],MATCH(B33,표5[[#All],[잉크]],0),11),"")</f>
        <v/>
      </c>
      <c r="R33" s="542"/>
      <c r="S33" s="25" t="str">
        <f>IF(ISBLANK(R33),"",INDEX(호기!$A$1:$B$657,MATCH('생산계획(잉크)'!B485,호기!$A$1:$A$657,0),2))</f>
        <v/>
      </c>
      <c r="T33" s="24">
        <f>P33+R33-INDEX(표5[#All],MATCH(B33,표5[[#All],[잉크]],0),5)</f>
        <v>0</v>
      </c>
      <c r="U33" s="21" t="str">
        <f>IFERROR(T33/INDEX(표5[#All],MATCH(B33,표5[[#All],[잉크]],0),14),"")</f>
        <v/>
      </c>
      <c r="V33" s="542"/>
      <c r="W33" s="23" t="str">
        <f>IF(ISBLANK(V33),"",INDEX(호기!$A$1:$B$657,MATCH('생산계획(잉크)'!B485,호기!$A$1:$A$657,0),2))</f>
        <v/>
      </c>
      <c r="X33" s="24">
        <f>T33+V33-INDEX(표5[#All],MATCH(B33,표5[[#All],[잉크]],0),5)</f>
        <v>0</v>
      </c>
      <c r="Y33" s="21" t="str">
        <f>IFERROR(X33/INDEX(표5[#All],MATCH(B33,표5[[#All],[잉크]],0),17),"")</f>
        <v/>
      </c>
      <c r="Z33" s="23"/>
      <c r="AA33" s="23" t="str">
        <f>IF(ISBLANK(Z33),"",INDEX(호기!$A$1:$B$657,MATCH('생산계획(잉크)'!B485,호기!$A$1:$A$657,0),2))</f>
        <v/>
      </c>
      <c r="AB33" s="24">
        <f>X33+Z33-INDEX(표5[#All],MATCH(B33,표5[[#All],[잉크]],0),5)</f>
        <v>0</v>
      </c>
      <c r="AC33" s="21" t="str">
        <f>IFERROR(AB33/INDEX(표5[#All],MATCH(B33,표5[[#All],[잉크]],0),20),"")</f>
        <v/>
      </c>
      <c r="AD33" s="23"/>
      <c r="AE33" s="235"/>
      <c r="AG33" s="46"/>
      <c r="AH33" s="46"/>
      <c r="AI33" s="19"/>
      <c r="AJ33" s="19"/>
      <c r="AK33" s="19"/>
      <c r="AL33" s="19"/>
      <c r="AM33" s="19"/>
    </row>
    <row r="34" spans="1:39" ht="16.5" hidden="1" customHeight="1" x14ac:dyDescent="0.3">
      <c r="A34" s="1"/>
      <c r="B34" s="30" t="s">
        <v>2951</v>
      </c>
      <c r="C34" s="68"/>
      <c r="D34" s="69" t="str">
        <f>IFERROR(C34/INDEX(표5[#All],MATCH(B34,표5[[#All],[잉크]],0),2),"")</f>
        <v/>
      </c>
      <c r="E34" s="22">
        <f>$C34-INDEX(표5[#All],MATCH(B34,표5[[#All],[잉크]],0),24)</f>
        <v>0</v>
      </c>
      <c r="F34" s="542"/>
      <c r="G34" s="23" t="str">
        <f>IF(ISBLANK(F34),"",INDEX(호기!$A$1:$B$657,MATCH('생산계획(잉크)'!B486,호기!$A$1:$A$657,0),2))</f>
        <v/>
      </c>
      <c r="H34" s="24">
        <f>C34+F34-INDEX(표5[#All],MATCH(B34,표5[[#All],[잉크]],0),2)</f>
        <v>0</v>
      </c>
      <c r="I34" s="21" t="str">
        <f>IFERROR(H34/INDEX(표5[#All],MATCH(B34,표5[[#All],[잉크]],0),5),"")</f>
        <v/>
      </c>
      <c r="J34" s="542"/>
      <c r="K34" s="25" t="str">
        <f>IF(ISBLANK(J34),"",INDEX(호기!$A$1:$B$657,MATCH('생산계획(잉크)'!B486,호기!$A$1:$A$657,0),2))</f>
        <v/>
      </c>
      <c r="L34" s="24">
        <f>H34+J34-INDEX(표5[#All],MATCH(B34,표5[[#All],[잉크]],0),5)</f>
        <v>0</v>
      </c>
      <c r="M34" s="21" t="str">
        <f>IFERROR(L34/INDEX(표5[#All],MATCH(B34,표5[[#All],[잉크]],0),8),"")</f>
        <v/>
      </c>
      <c r="N34" s="542"/>
      <c r="O34" s="23" t="str">
        <f>IF(ISBLANK(N34),"",INDEX(호기!$A$1:$B$657,MATCH('생산계획(잉크)'!B486,호기!$A$1:$A$657,0),2))</f>
        <v/>
      </c>
      <c r="P34" s="24">
        <f>L34+N34-INDEX(표5[#All],MATCH(B34,표5[[#All],[잉크]],0),5)</f>
        <v>0</v>
      </c>
      <c r="Q34" s="21" t="str">
        <f>IFERROR(P34/INDEX(표5[#All],MATCH(B34,표5[[#All],[잉크]],0),11),"")</f>
        <v/>
      </c>
      <c r="R34" s="542"/>
      <c r="S34" s="25" t="str">
        <f>IF(ISBLANK(R34),"",INDEX(호기!$A$1:$B$657,MATCH('생산계획(잉크)'!B486,호기!$A$1:$A$657,0),2))</f>
        <v/>
      </c>
      <c r="T34" s="24">
        <f>P34+R34-INDEX(표5[#All],MATCH(B34,표5[[#All],[잉크]],0),5)</f>
        <v>0</v>
      </c>
      <c r="U34" s="21" t="str">
        <f>IFERROR(T34/INDEX(표5[#All],MATCH(B34,표5[[#All],[잉크]],0),14),"")</f>
        <v/>
      </c>
      <c r="V34" s="542"/>
      <c r="W34" s="23" t="str">
        <f>IF(ISBLANK(V34),"",INDEX(호기!$A$1:$B$657,MATCH('생산계획(잉크)'!B486,호기!$A$1:$A$657,0),2))</f>
        <v/>
      </c>
      <c r="X34" s="24">
        <f>T34+V34-INDEX(표5[#All],MATCH(B34,표5[[#All],[잉크]],0),5)</f>
        <v>0</v>
      </c>
      <c r="Y34" s="21" t="str">
        <f>IFERROR(X34/INDEX(표5[#All],MATCH(B34,표5[[#All],[잉크]],0),17),"")</f>
        <v/>
      </c>
      <c r="Z34" s="23"/>
      <c r="AA34" s="23" t="str">
        <f>IF(ISBLANK(Z34),"",INDEX(호기!$A$1:$B$657,MATCH('생산계획(잉크)'!B486,호기!$A$1:$A$657,0),2))</f>
        <v/>
      </c>
      <c r="AB34" s="24">
        <f>X34+Z34-INDEX(표5[#All],MATCH(B34,표5[[#All],[잉크]],0),5)</f>
        <v>0</v>
      </c>
      <c r="AC34" s="21" t="str">
        <f>IFERROR(AB34/INDEX(표5[#All],MATCH(B34,표5[[#All],[잉크]],0),20),"")</f>
        <v/>
      </c>
      <c r="AD34" s="23"/>
      <c r="AE34" s="235"/>
      <c r="AG34" s="46"/>
      <c r="AH34" s="46"/>
      <c r="AI34" s="19"/>
      <c r="AJ34" s="19"/>
      <c r="AK34" s="19"/>
      <c r="AL34" s="19"/>
      <c r="AM34" s="19"/>
    </row>
    <row r="35" spans="1:39" ht="16.5" hidden="1" customHeight="1" x14ac:dyDescent="0.3">
      <c r="A35" s="1"/>
      <c r="B35" s="30" t="s">
        <v>2952</v>
      </c>
      <c r="C35" s="68"/>
      <c r="D35" s="69" t="str">
        <f>IFERROR(C35/INDEX(표5[#All],MATCH(B35,표5[[#All],[잉크]],0),2),"")</f>
        <v/>
      </c>
      <c r="E35" s="22">
        <f>$C35-INDEX(표5[#All],MATCH(B35,표5[[#All],[잉크]],0),24)</f>
        <v>0</v>
      </c>
      <c r="F35" s="542"/>
      <c r="G35" s="23" t="str">
        <f>IF(ISBLANK(F35),"",INDEX(호기!$A$1:$B$657,MATCH('생산계획(잉크)'!B487,호기!$A$1:$A$657,0),2))</f>
        <v/>
      </c>
      <c r="H35" s="24">
        <f>C35+F35-INDEX(표5[#All],MATCH(B35,표5[[#All],[잉크]],0),2)</f>
        <v>0</v>
      </c>
      <c r="I35" s="21" t="str">
        <f>IFERROR(H35/INDEX(표5[#All],MATCH(B35,표5[[#All],[잉크]],0),5),"")</f>
        <v/>
      </c>
      <c r="J35" s="542"/>
      <c r="K35" s="25" t="str">
        <f>IF(ISBLANK(J35),"",INDEX(호기!$A$1:$B$657,MATCH('생산계획(잉크)'!B487,호기!$A$1:$A$657,0),2))</f>
        <v/>
      </c>
      <c r="L35" s="24">
        <f>H35+J35-INDEX(표5[#All],MATCH(B35,표5[[#All],[잉크]],0),5)</f>
        <v>0</v>
      </c>
      <c r="M35" s="21" t="str">
        <f>IFERROR(L35/INDEX(표5[#All],MATCH(B35,표5[[#All],[잉크]],0),8),"")</f>
        <v/>
      </c>
      <c r="N35" s="542"/>
      <c r="O35" s="23" t="str">
        <f>IF(ISBLANK(N35),"",INDEX(호기!$A$1:$B$657,MATCH('생산계획(잉크)'!B487,호기!$A$1:$A$657,0),2))</f>
        <v/>
      </c>
      <c r="P35" s="24">
        <f>L35+N35-INDEX(표5[#All],MATCH(B35,표5[[#All],[잉크]],0),5)</f>
        <v>0</v>
      </c>
      <c r="Q35" s="21" t="str">
        <f>IFERROR(P35/INDEX(표5[#All],MATCH(B35,표5[[#All],[잉크]],0),11),"")</f>
        <v/>
      </c>
      <c r="R35" s="542"/>
      <c r="S35" s="25" t="str">
        <f>IF(ISBLANK(R35),"",INDEX(호기!$A$1:$B$657,MATCH('생산계획(잉크)'!B487,호기!$A$1:$A$657,0),2))</f>
        <v/>
      </c>
      <c r="T35" s="24">
        <f>P35+R35-INDEX(표5[#All],MATCH(B35,표5[[#All],[잉크]],0),5)</f>
        <v>0</v>
      </c>
      <c r="U35" s="21" t="str">
        <f>IFERROR(T35/INDEX(표5[#All],MATCH(B35,표5[[#All],[잉크]],0),14),"")</f>
        <v/>
      </c>
      <c r="V35" s="542"/>
      <c r="W35" s="23" t="str">
        <f>IF(ISBLANK(V35),"",INDEX(호기!$A$1:$B$657,MATCH('생산계획(잉크)'!B487,호기!$A$1:$A$657,0),2))</f>
        <v/>
      </c>
      <c r="X35" s="24">
        <f>T35+V35-INDEX(표5[#All],MATCH(B35,표5[[#All],[잉크]],0),5)</f>
        <v>0</v>
      </c>
      <c r="Y35" s="21" t="str">
        <f>IFERROR(X35/INDEX(표5[#All],MATCH(B35,표5[[#All],[잉크]],0),17),"")</f>
        <v/>
      </c>
      <c r="Z35" s="23"/>
      <c r="AA35" s="23" t="str">
        <f>IF(ISBLANK(Z35),"",INDEX(호기!$A$1:$B$657,MATCH('생산계획(잉크)'!B487,호기!$A$1:$A$657,0),2))</f>
        <v/>
      </c>
      <c r="AB35" s="24">
        <f>X35+Z35-INDEX(표5[#All],MATCH(B35,표5[[#All],[잉크]],0),5)</f>
        <v>0</v>
      </c>
      <c r="AC35" s="21" t="str">
        <f>IFERROR(AB35/INDEX(표5[#All],MATCH(B35,표5[[#All],[잉크]],0),20),"")</f>
        <v/>
      </c>
      <c r="AD35" s="23"/>
      <c r="AE35" s="235"/>
      <c r="AG35" s="46"/>
      <c r="AH35" s="46"/>
      <c r="AI35" s="19"/>
      <c r="AJ35" s="19"/>
      <c r="AK35" s="19"/>
      <c r="AL35" s="19"/>
      <c r="AM35" s="19"/>
    </row>
    <row r="36" spans="1:39" ht="16.5" hidden="1" customHeight="1" x14ac:dyDescent="0.3">
      <c r="A36" s="1"/>
      <c r="B36" s="30" t="s">
        <v>2953</v>
      </c>
      <c r="C36" s="68"/>
      <c r="D36" s="69" t="str">
        <f>IFERROR(C36/INDEX(표5[#All],MATCH(B36,표5[[#All],[잉크]],0),2),"")</f>
        <v/>
      </c>
      <c r="E36" s="22">
        <f>$C36-INDEX(표5[#All],MATCH(B36,표5[[#All],[잉크]],0),24)</f>
        <v>0</v>
      </c>
      <c r="F36" s="542"/>
      <c r="G36" s="23" t="str">
        <f>IF(ISBLANK(F36),"",INDEX(호기!$A$1:$B$657,MATCH('생산계획(잉크)'!B488,호기!$A$1:$A$657,0),2))</f>
        <v/>
      </c>
      <c r="H36" s="24">
        <f>C36+F36-INDEX(표5[#All],MATCH(B36,표5[[#All],[잉크]],0),2)</f>
        <v>0</v>
      </c>
      <c r="I36" s="21" t="str">
        <f>IFERROR(H36/INDEX(표5[#All],MATCH(B36,표5[[#All],[잉크]],0),5),"")</f>
        <v/>
      </c>
      <c r="J36" s="542"/>
      <c r="K36" s="25" t="str">
        <f>IF(ISBLANK(J36),"",INDEX(호기!$A$1:$B$657,MATCH('생산계획(잉크)'!B488,호기!$A$1:$A$657,0),2))</f>
        <v/>
      </c>
      <c r="L36" s="24">
        <f>H36+J36-INDEX(표5[#All],MATCH(B36,표5[[#All],[잉크]],0),5)</f>
        <v>0</v>
      </c>
      <c r="M36" s="21" t="str">
        <f>IFERROR(L36/INDEX(표5[#All],MATCH(B36,표5[[#All],[잉크]],0),8),"")</f>
        <v/>
      </c>
      <c r="N36" s="542"/>
      <c r="O36" s="23" t="str">
        <f>IF(ISBLANK(N36),"",INDEX(호기!$A$1:$B$657,MATCH('생산계획(잉크)'!B488,호기!$A$1:$A$657,0),2))</f>
        <v/>
      </c>
      <c r="P36" s="24">
        <f>L36+N36-INDEX(표5[#All],MATCH(B36,표5[[#All],[잉크]],0),5)</f>
        <v>0</v>
      </c>
      <c r="Q36" s="21" t="str">
        <f>IFERROR(P36/INDEX(표5[#All],MATCH(B36,표5[[#All],[잉크]],0),11),"")</f>
        <v/>
      </c>
      <c r="R36" s="542"/>
      <c r="S36" s="25" t="str">
        <f>IF(ISBLANK(R36),"",INDEX(호기!$A$1:$B$657,MATCH('생산계획(잉크)'!B488,호기!$A$1:$A$657,0),2))</f>
        <v/>
      </c>
      <c r="T36" s="24">
        <f>P36+R36-INDEX(표5[#All],MATCH(B36,표5[[#All],[잉크]],0),5)</f>
        <v>0</v>
      </c>
      <c r="U36" s="21" t="str">
        <f>IFERROR(T36/INDEX(표5[#All],MATCH(B36,표5[[#All],[잉크]],0),14),"")</f>
        <v/>
      </c>
      <c r="V36" s="542"/>
      <c r="W36" s="23" t="str">
        <f>IF(ISBLANK(V36),"",INDEX(호기!$A$1:$B$657,MATCH('생산계획(잉크)'!B488,호기!$A$1:$A$657,0),2))</f>
        <v/>
      </c>
      <c r="X36" s="24">
        <f>T36+V36-INDEX(표5[#All],MATCH(B36,표5[[#All],[잉크]],0),5)</f>
        <v>0</v>
      </c>
      <c r="Y36" s="21" t="str">
        <f>IFERROR(X36/INDEX(표5[#All],MATCH(B36,표5[[#All],[잉크]],0),17),"")</f>
        <v/>
      </c>
      <c r="Z36" s="23"/>
      <c r="AA36" s="23" t="str">
        <f>IF(ISBLANK(Z36),"",INDEX(호기!$A$1:$B$657,MATCH('생산계획(잉크)'!B488,호기!$A$1:$A$657,0),2))</f>
        <v/>
      </c>
      <c r="AB36" s="24">
        <f>X36+Z36-INDEX(표5[#All],MATCH(B36,표5[[#All],[잉크]],0),5)</f>
        <v>0</v>
      </c>
      <c r="AC36" s="21" t="str">
        <f>IFERROR(AB36/INDEX(표5[#All],MATCH(B36,표5[[#All],[잉크]],0),20),"")</f>
        <v/>
      </c>
      <c r="AD36" s="23"/>
      <c r="AE36" s="235"/>
      <c r="AG36" s="46"/>
      <c r="AH36" s="46"/>
      <c r="AI36" s="19"/>
      <c r="AJ36" s="19"/>
      <c r="AK36" s="19"/>
      <c r="AL36" s="19"/>
      <c r="AM36" s="19"/>
    </row>
    <row r="37" spans="1:39" ht="16.5" hidden="1" customHeight="1" x14ac:dyDescent="0.3">
      <c r="A37" s="1"/>
      <c r="B37" s="30" t="s">
        <v>2954</v>
      </c>
      <c r="C37" s="68"/>
      <c r="D37" s="69" t="str">
        <f>IFERROR(C37/INDEX(표5[#All],MATCH(B37,표5[[#All],[잉크]],0),2),"")</f>
        <v/>
      </c>
      <c r="E37" s="22">
        <f>$C37-INDEX(표5[#All],MATCH(B37,표5[[#All],[잉크]],0),24)</f>
        <v>0</v>
      </c>
      <c r="F37" s="542"/>
      <c r="G37" s="23" t="str">
        <f>IF(ISBLANK(F37),"",INDEX(호기!$A$1:$B$657,MATCH('생산계획(잉크)'!B489,호기!$A$1:$A$657,0),2))</f>
        <v/>
      </c>
      <c r="H37" s="24">
        <f>C37+F37-INDEX(표5[#All],MATCH(B37,표5[[#All],[잉크]],0),2)</f>
        <v>0</v>
      </c>
      <c r="I37" s="21" t="str">
        <f>IFERROR(H37/INDEX(표5[#All],MATCH(B37,표5[[#All],[잉크]],0),5),"")</f>
        <v/>
      </c>
      <c r="J37" s="542"/>
      <c r="K37" s="25" t="str">
        <f>IF(ISBLANK(J37),"",INDEX(호기!$A$1:$B$657,MATCH('생산계획(잉크)'!B489,호기!$A$1:$A$657,0),2))</f>
        <v/>
      </c>
      <c r="L37" s="24">
        <f>H37+J37-INDEX(표5[#All],MATCH(B37,표5[[#All],[잉크]],0),5)</f>
        <v>0</v>
      </c>
      <c r="M37" s="21" t="str">
        <f>IFERROR(L37/INDEX(표5[#All],MATCH(B37,표5[[#All],[잉크]],0),8),"")</f>
        <v/>
      </c>
      <c r="N37" s="542"/>
      <c r="O37" s="23" t="str">
        <f>IF(ISBLANK(N37),"",INDEX(호기!$A$1:$B$657,MATCH('생산계획(잉크)'!B489,호기!$A$1:$A$657,0),2))</f>
        <v/>
      </c>
      <c r="P37" s="24">
        <f>L37+N37-INDEX(표5[#All],MATCH(B37,표5[[#All],[잉크]],0),5)</f>
        <v>0</v>
      </c>
      <c r="Q37" s="21" t="str">
        <f>IFERROR(P37/INDEX(표5[#All],MATCH(B37,표5[[#All],[잉크]],0),11),"")</f>
        <v/>
      </c>
      <c r="R37" s="542"/>
      <c r="S37" s="25" t="str">
        <f>IF(ISBLANK(R37),"",INDEX(호기!$A$1:$B$657,MATCH('생산계획(잉크)'!B489,호기!$A$1:$A$657,0),2))</f>
        <v/>
      </c>
      <c r="T37" s="24">
        <f>P37+R37-INDEX(표5[#All],MATCH(B37,표5[[#All],[잉크]],0),5)</f>
        <v>0</v>
      </c>
      <c r="U37" s="21" t="str">
        <f>IFERROR(T37/INDEX(표5[#All],MATCH(B37,표5[[#All],[잉크]],0),14),"")</f>
        <v/>
      </c>
      <c r="V37" s="542"/>
      <c r="W37" s="23" t="str">
        <f>IF(ISBLANK(V37),"",INDEX(호기!$A$1:$B$657,MATCH('생산계획(잉크)'!B489,호기!$A$1:$A$657,0),2))</f>
        <v/>
      </c>
      <c r="X37" s="24">
        <f>T37+V37-INDEX(표5[#All],MATCH(B37,표5[[#All],[잉크]],0),5)</f>
        <v>0</v>
      </c>
      <c r="Y37" s="21" t="str">
        <f>IFERROR(X37/INDEX(표5[#All],MATCH(B37,표5[[#All],[잉크]],0),17),"")</f>
        <v/>
      </c>
      <c r="Z37" s="23"/>
      <c r="AA37" s="23" t="str">
        <f>IF(ISBLANK(Z37),"",INDEX(호기!$A$1:$B$657,MATCH('생산계획(잉크)'!B489,호기!$A$1:$A$657,0),2))</f>
        <v/>
      </c>
      <c r="AB37" s="24">
        <f>X37+Z37-INDEX(표5[#All],MATCH(B37,표5[[#All],[잉크]],0),5)</f>
        <v>0</v>
      </c>
      <c r="AC37" s="21" t="str">
        <f>IFERROR(AB37/INDEX(표5[#All],MATCH(B37,표5[[#All],[잉크]],0),20),"")</f>
        <v/>
      </c>
      <c r="AD37" s="23"/>
      <c r="AE37" s="235"/>
      <c r="AG37" s="46"/>
      <c r="AH37" s="46"/>
      <c r="AI37" s="19"/>
      <c r="AJ37" s="19"/>
      <c r="AK37" s="19"/>
      <c r="AL37" s="19"/>
      <c r="AM37" s="19"/>
    </row>
    <row r="38" spans="1:39" ht="16.5" hidden="1" customHeight="1" x14ac:dyDescent="0.3">
      <c r="A38" s="1"/>
      <c r="B38" s="30" t="s">
        <v>2955</v>
      </c>
      <c r="C38" s="68"/>
      <c r="D38" s="69" t="str">
        <f>IFERROR(C38/INDEX(표5[#All],MATCH(B38,표5[[#All],[잉크]],0),2),"")</f>
        <v/>
      </c>
      <c r="E38" s="22">
        <f>$C38-INDEX(표5[#All],MATCH(B38,표5[[#All],[잉크]],0),24)</f>
        <v>0</v>
      </c>
      <c r="F38" s="542"/>
      <c r="G38" s="23" t="str">
        <f>IF(ISBLANK(F38),"",INDEX(호기!$A$1:$B$657,MATCH('생산계획(잉크)'!B490,호기!$A$1:$A$657,0),2))</f>
        <v/>
      </c>
      <c r="H38" s="24">
        <f>C38+F38-INDEX(표5[#All],MATCH(B38,표5[[#All],[잉크]],0),2)</f>
        <v>0</v>
      </c>
      <c r="I38" s="21" t="str">
        <f>IFERROR(H38/INDEX(표5[#All],MATCH(B38,표5[[#All],[잉크]],0),5),"")</f>
        <v/>
      </c>
      <c r="J38" s="542"/>
      <c r="K38" s="25" t="str">
        <f>IF(ISBLANK(J38),"",INDEX(호기!$A$1:$B$657,MATCH('생산계획(잉크)'!B490,호기!$A$1:$A$657,0),2))</f>
        <v/>
      </c>
      <c r="L38" s="24">
        <f>H38+J38-INDEX(표5[#All],MATCH(B38,표5[[#All],[잉크]],0),5)</f>
        <v>0</v>
      </c>
      <c r="M38" s="21" t="str">
        <f>IFERROR(L38/INDEX(표5[#All],MATCH(B38,표5[[#All],[잉크]],0),8),"")</f>
        <v/>
      </c>
      <c r="N38" s="542"/>
      <c r="O38" s="23" t="str">
        <f>IF(ISBLANK(N38),"",INDEX(호기!$A$1:$B$657,MATCH('생산계획(잉크)'!B490,호기!$A$1:$A$657,0),2))</f>
        <v/>
      </c>
      <c r="P38" s="24">
        <f>L38+N38-INDEX(표5[#All],MATCH(B38,표5[[#All],[잉크]],0),5)</f>
        <v>0</v>
      </c>
      <c r="Q38" s="21" t="str">
        <f>IFERROR(P38/INDEX(표5[#All],MATCH(B38,표5[[#All],[잉크]],0),11),"")</f>
        <v/>
      </c>
      <c r="R38" s="542"/>
      <c r="S38" s="25" t="str">
        <f>IF(ISBLANK(R38),"",INDEX(호기!$A$1:$B$657,MATCH('생산계획(잉크)'!B490,호기!$A$1:$A$657,0),2))</f>
        <v/>
      </c>
      <c r="T38" s="24">
        <f>P38+R38-INDEX(표5[#All],MATCH(B38,표5[[#All],[잉크]],0),5)</f>
        <v>0</v>
      </c>
      <c r="U38" s="21" t="str">
        <f>IFERROR(T38/INDEX(표5[#All],MATCH(B38,표5[[#All],[잉크]],0),14),"")</f>
        <v/>
      </c>
      <c r="V38" s="542"/>
      <c r="W38" s="23" t="str">
        <f>IF(ISBLANK(V38),"",INDEX(호기!$A$1:$B$657,MATCH('생산계획(잉크)'!B490,호기!$A$1:$A$657,0),2))</f>
        <v/>
      </c>
      <c r="X38" s="24">
        <f>T38+V38-INDEX(표5[#All],MATCH(B38,표5[[#All],[잉크]],0),5)</f>
        <v>0</v>
      </c>
      <c r="Y38" s="21" t="str">
        <f>IFERROR(X38/INDEX(표5[#All],MATCH(B38,표5[[#All],[잉크]],0),17),"")</f>
        <v/>
      </c>
      <c r="Z38" s="23"/>
      <c r="AA38" s="23" t="str">
        <f>IF(ISBLANK(Z38),"",INDEX(호기!$A$1:$B$657,MATCH('생산계획(잉크)'!B490,호기!$A$1:$A$657,0),2))</f>
        <v/>
      </c>
      <c r="AB38" s="24">
        <f>X38+Z38-INDEX(표5[#All],MATCH(B38,표5[[#All],[잉크]],0),5)</f>
        <v>0</v>
      </c>
      <c r="AC38" s="21" t="str">
        <f>IFERROR(AB38/INDEX(표5[#All],MATCH(B38,표5[[#All],[잉크]],0),20),"")</f>
        <v/>
      </c>
      <c r="AD38" s="23"/>
      <c r="AE38" s="235"/>
      <c r="AG38" s="46"/>
      <c r="AH38" s="46"/>
      <c r="AI38" s="19"/>
      <c r="AJ38" s="19"/>
      <c r="AK38" s="19"/>
      <c r="AL38" s="19"/>
      <c r="AM38" s="19"/>
    </row>
    <row r="39" spans="1:39" ht="16.5" hidden="1" customHeight="1" x14ac:dyDescent="0.3">
      <c r="A39" s="1"/>
      <c r="B39" s="30" t="s">
        <v>2956</v>
      </c>
      <c r="C39" s="68"/>
      <c r="D39" s="69" t="str">
        <f>IFERROR(C39/INDEX(표5[#All],MATCH(B39,표5[[#All],[잉크]],0),2),"")</f>
        <v/>
      </c>
      <c r="E39" s="22">
        <f>$C39-INDEX(표5[#All],MATCH(B39,표5[[#All],[잉크]],0),24)</f>
        <v>0</v>
      </c>
      <c r="F39" s="542"/>
      <c r="G39" s="23" t="str">
        <f>IF(ISBLANK(F39),"",INDEX(호기!$A$1:$B$657,MATCH('생산계획(잉크)'!B491,호기!$A$1:$A$657,0),2))</f>
        <v/>
      </c>
      <c r="H39" s="24">
        <f>C39+F39-INDEX(표5[#All],MATCH(B39,표5[[#All],[잉크]],0),2)</f>
        <v>0</v>
      </c>
      <c r="I39" s="21" t="str">
        <f>IFERROR(H39/INDEX(표5[#All],MATCH(B39,표5[[#All],[잉크]],0),5),"")</f>
        <v/>
      </c>
      <c r="J39" s="542"/>
      <c r="K39" s="25" t="str">
        <f>IF(ISBLANK(J39),"",INDEX(호기!$A$1:$B$657,MATCH('생산계획(잉크)'!B491,호기!$A$1:$A$657,0),2))</f>
        <v/>
      </c>
      <c r="L39" s="24">
        <f>H39+J39-INDEX(표5[#All],MATCH(B39,표5[[#All],[잉크]],0),5)</f>
        <v>0</v>
      </c>
      <c r="M39" s="21" t="str">
        <f>IFERROR(L39/INDEX(표5[#All],MATCH(B39,표5[[#All],[잉크]],0),8),"")</f>
        <v/>
      </c>
      <c r="N39" s="542"/>
      <c r="O39" s="23" t="str">
        <f>IF(ISBLANK(N39),"",INDEX(호기!$A$1:$B$657,MATCH('생산계획(잉크)'!B491,호기!$A$1:$A$657,0),2))</f>
        <v/>
      </c>
      <c r="P39" s="24">
        <f>L39+N39-INDEX(표5[#All],MATCH(B39,표5[[#All],[잉크]],0),5)</f>
        <v>0</v>
      </c>
      <c r="Q39" s="21" t="str">
        <f>IFERROR(P39/INDEX(표5[#All],MATCH(B39,표5[[#All],[잉크]],0),11),"")</f>
        <v/>
      </c>
      <c r="R39" s="542"/>
      <c r="S39" s="25" t="str">
        <f>IF(ISBLANK(R39),"",INDEX(호기!$A$1:$B$657,MATCH('생산계획(잉크)'!B491,호기!$A$1:$A$657,0),2))</f>
        <v/>
      </c>
      <c r="T39" s="24">
        <f>P39+R39-INDEX(표5[#All],MATCH(B39,표5[[#All],[잉크]],0),5)</f>
        <v>0</v>
      </c>
      <c r="U39" s="21" t="str">
        <f>IFERROR(T39/INDEX(표5[#All],MATCH(B39,표5[[#All],[잉크]],0),14),"")</f>
        <v/>
      </c>
      <c r="V39" s="542"/>
      <c r="W39" s="23" t="str">
        <f>IF(ISBLANK(V39),"",INDEX(호기!$A$1:$B$657,MATCH('생산계획(잉크)'!B491,호기!$A$1:$A$657,0),2))</f>
        <v/>
      </c>
      <c r="X39" s="24">
        <f>T39+V39-INDEX(표5[#All],MATCH(B39,표5[[#All],[잉크]],0),5)</f>
        <v>0</v>
      </c>
      <c r="Y39" s="21" t="str">
        <f>IFERROR(X39/INDEX(표5[#All],MATCH(B39,표5[[#All],[잉크]],0),17),"")</f>
        <v/>
      </c>
      <c r="Z39" s="23"/>
      <c r="AA39" s="23" t="str">
        <f>IF(ISBLANK(Z39),"",INDEX(호기!$A$1:$B$657,MATCH('생산계획(잉크)'!B491,호기!$A$1:$A$657,0),2))</f>
        <v/>
      </c>
      <c r="AB39" s="24">
        <f>X39+Z39-INDEX(표5[#All],MATCH(B39,표5[[#All],[잉크]],0),5)</f>
        <v>0</v>
      </c>
      <c r="AC39" s="21" t="str">
        <f>IFERROR(AB39/INDEX(표5[#All],MATCH(B39,표5[[#All],[잉크]],0),20),"")</f>
        <v/>
      </c>
      <c r="AD39" s="23"/>
      <c r="AE39" s="235"/>
      <c r="AG39" s="46"/>
      <c r="AH39" s="46"/>
      <c r="AI39" s="19"/>
      <c r="AJ39" s="19"/>
      <c r="AK39" s="19"/>
      <c r="AL39" s="19"/>
      <c r="AM39" s="19"/>
    </row>
    <row r="40" spans="1:39" ht="16.5" hidden="1" customHeight="1" x14ac:dyDescent="0.3">
      <c r="A40" s="1"/>
      <c r="B40" s="30" t="s">
        <v>2866</v>
      </c>
      <c r="C40" s="68"/>
      <c r="D40" s="69" t="str">
        <f>IFERROR(C40/INDEX(표5[#All],MATCH(B40,표5[[#All],[잉크]],0),2),"")</f>
        <v/>
      </c>
      <c r="E40" s="22">
        <f>$C40-INDEX(표5[#All],MATCH(B40,표5[[#All],[잉크]],0),24)</f>
        <v>0</v>
      </c>
      <c r="F40" s="542"/>
      <c r="G40" s="23" t="str">
        <f>IF(ISBLANK(F40),"",INDEX(호기!$A$1:$B$657,MATCH('생산계획(잉크)'!B492,호기!$A$1:$A$657,0),2))</f>
        <v/>
      </c>
      <c r="H40" s="24">
        <f>C40+F40-INDEX(표5[#All],MATCH(B40,표5[[#All],[잉크]],0),2)</f>
        <v>0</v>
      </c>
      <c r="I40" s="21" t="str">
        <f>IFERROR(H40/INDEX(표5[#All],MATCH(B40,표5[[#All],[잉크]],0),5),"")</f>
        <v/>
      </c>
      <c r="J40" s="542"/>
      <c r="K40" s="25" t="str">
        <f>IF(ISBLANK(J40),"",INDEX(호기!$A$1:$B$657,MATCH('생산계획(잉크)'!B492,호기!$A$1:$A$657,0),2))</f>
        <v/>
      </c>
      <c r="L40" s="24">
        <f>H40+J40-INDEX(표5[#All],MATCH(B40,표5[[#All],[잉크]],0),5)</f>
        <v>0</v>
      </c>
      <c r="M40" s="21" t="str">
        <f>IFERROR(L40/INDEX(표5[#All],MATCH(B40,표5[[#All],[잉크]],0),8),"")</f>
        <v/>
      </c>
      <c r="N40" s="542"/>
      <c r="O40" s="23" t="str">
        <f>IF(ISBLANK(N40),"",INDEX(호기!$A$1:$B$657,MATCH('생산계획(잉크)'!B492,호기!$A$1:$A$657,0),2))</f>
        <v/>
      </c>
      <c r="P40" s="24">
        <f>L40+N40-INDEX(표5[#All],MATCH(B40,표5[[#All],[잉크]],0),5)</f>
        <v>0</v>
      </c>
      <c r="Q40" s="21" t="str">
        <f>IFERROR(P40/INDEX(표5[#All],MATCH(B40,표5[[#All],[잉크]],0),11),"")</f>
        <v/>
      </c>
      <c r="R40" s="542"/>
      <c r="S40" s="25" t="str">
        <f>IF(ISBLANK(R40),"",INDEX(호기!$A$1:$B$657,MATCH('생산계획(잉크)'!B492,호기!$A$1:$A$657,0),2))</f>
        <v/>
      </c>
      <c r="T40" s="24">
        <f>P40+R40-INDEX(표5[#All],MATCH(B40,표5[[#All],[잉크]],0),5)</f>
        <v>0</v>
      </c>
      <c r="U40" s="21" t="str">
        <f>IFERROR(T40/INDEX(표5[#All],MATCH(B40,표5[[#All],[잉크]],0),14),"")</f>
        <v/>
      </c>
      <c r="V40" s="542"/>
      <c r="W40" s="23" t="str">
        <f>IF(ISBLANK(V40),"",INDEX(호기!$A$1:$B$657,MATCH('생산계획(잉크)'!B492,호기!$A$1:$A$657,0),2))</f>
        <v/>
      </c>
      <c r="X40" s="24">
        <f>T40+V40-INDEX(표5[#All],MATCH(B40,표5[[#All],[잉크]],0),5)</f>
        <v>0</v>
      </c>
      <c r="Y40" s="21" t="str">
        <f>IFERROR(X40/INDEX(표5[#All],MATCH(B40,표5[[#All],[잉크]],0),17),"")</f>
        <v/>
      </c>
      <c r="Z40" s="23"/>
      <c r="AA40" s="23" t="str">
        <f>IF(ISBLANK(Z40),"",INDEX(호기!$A$1:$B$657,MATCH('생산계획(잉크)'!B492,호기!$A$1:$A$657,0),2))</f>
        <v/>
      </c>
      <c r="AB40" s="24">
        <f>X40+Z40-INDEX(표5[#All],MATCH(B40,표5[[#All],[잉크]],0),5)</f>
        <v>0</v>
      </c>
      <c r="AC40" s="21" t="str">
        <f>IFERROR(AB40/INDEX(표5[#All],MATCH(B40,표5[[#All],[잉크]],0),20),"")</f>
        <v/>
      </c>
      <c r="AD40" s="23"/>
      <c r="AE40" s="235"/>
      <c r="AG40" s="46"/>
      <c r="AH40" s="46"/>
      <c r="AI40" s="19"/>
      <c r="AJ40" s="19"/>
      <c r="AK40" s="19"/>
      <c r="AL40" s="19"/>
      <c r="AM40" s="19"/>
    </row>
    <row r="41" spans="1:39" ht="16.5" hidden="1" customHeight="1" x14ac:dyDescent="0.3">
      <c r="A41" s="1"/>
      <c r="B41" s="30" t="s">
        <v>2869</v>
      </c>
      <c r="C41" s="68"/>
      <c r="D41" s="69" t="str">
        <f>IFERROR(C41/INDEX(표5[#All],MATCH(B41,표5[[#All],[잉크]],0),2),"")</f>
        <v/>
      </c>
      <c r="E41" s="22">
        <f>$C41-INDEX(표5[#All],MATCH(B41,표5[[#All],[잉크]],0),24)</f>
        <v>0</v>
      </c>
      <c r="F41" s="542"/>
      <c r="G41" s="23" t="str">
        <f>IF(ISBLANK(F41),"",INDEX(호기!$A$1:$B$657,MATCH('생산계획(잉크)'!B493,호기!$A$1:$A$657,0),2))</f>
        <v/>
      </c>
      <c r="H41" s="24">
        <f>C41+F41-INDEX(표5[#All],MATCH(B41,표5[[#All],[잉크]],0),2)</f>
        <v>0</v>
      </c>
      <c r="I41" s="21" t="str">
        <f>IFERROR(H41/INDEX(표5[#All],MATCH(B41,표5[[#All],[잉크]],0),5),"")</f>
        <v/>
      </c>
      <c r="J41" s="542"/>
      <c r="K41" s="25" t="str">
        <f>IF(ISBLANK(J41),"",INDEX(호기!$A$1:$B$657,MATCH('생산계획(잉크)'!B493,호기!$A$1:$A$657,0),2))</f>
        <v/>
      </c>
      <c r="L41" s="24">
        <f>H41+J41-INDEX(표5[#All],MATCH(B41,표5[[#All],[잉크]],0),5)</f>
        <v>0</v>
      </c>
      <c r="M41" s="21" t="str">
        <f>IFERROR(L41/INDEX(표5[#All],MATCH(B41,표5[[#All],[잉크]],0),8),"")</f>
        <v/>
      </c>
      <c r="N41" s="542"/>
      <c r="O41" s="23" t="str">
        <f>IF(ISBLANK(N41),"",INDEX(호기!$A$1:$B$657,MATCH('생산계획(잉크)'!B493,호기!$A$1:$A$657,0),2))</f>
        <v/>
      </c>
      <c r="P41" s="24">
        <f>L41+N41-INDEX(표5[#All],MATCH(B41,표5[[#All],[잉크]],0),5)</f>
        <v>0</v>
      </c>
      <c r="Q41" s="21" t="str">
        <f>IFERROR(P41/INDEX(표5[#All],MATCH(B41,표5[[#All],[잉크]],0),11),"")</f>
        <v/>
      </c>
      <c r="R41" s="542"/>
      <c r="S41" s="25" t="str">
        <f>IF(ISBLANK(R41),"",INDEX(호기!$A$1:$B$657,MATCH('생산계획(잉크)'!B493,호기!$A$1:$A$657,0),2))</f>
        <v/>
      </c>
      <c r="T41" s="24">
        <f>P41+R41-INDEX(표5[#All],MATCH(B41,표5[[#All],[잉크]],0),5)</f>
        <v>0</v>
      </c>
      <c r="U41" s="21" t="str">
        <f>IFERROR(T41/INDEX(표5[#All],MATCH(B41,표5[[#All],[잉크]],0),14),"")</f>
        <v/>
      </c>
      <c r="V41" s="542"/>
      <c r="W41" s="23" t="str">
        <f>IF(ISBLANK(V41),"",INDEX(호기!$A$1:$B$657,MATCH('생산계획(잉크)'!B493,호기!$A$1:$A$657,0),2))</f>
        <v/>
      </c>
      <c r="X41" s="24">
        <f>T41+V41-INDEX(표5[#All],MATCH(B41,표5[[#All],[잉크]],0),5)</f>
        <v>0</v>
      </c>
      <c r="Y41" s="21" t="str">
        <f>IFERROR(X41/INDEX(표5[#All],MATCH(B41,표5[[#All],[잉크]],0),17),"")</f>
        <v/>
      </c>
      <c r="Z41" s="23"/>
      <c r="AA41" s="23" t="str">
        <f>IF(ISBLANK(Z41),"",INDEX(호기!$A$1:$B$657,MATCH('생산계획(잉크)'!B493,호기!$A$1:$A$657,0),2))</f>
        <v/>
      </c>
      <c r="AB41" s="24">
        <f>X41+Z41-INDEX(표5[#All],MATCH(B41,표5[[#All],[잉크]],0),5)</f>
        <v>0</v>
      </c>
      <c r="AC41" s="21" t="str">
        <f>IFERROR(AB41/INDEX(표5[#All],MATCH(B41,표5[[#All],[잉크]],0),20),"")</f>
        <v/>
      </c>
      <c r="AD41" s="23"/>
      <c r="AE41" s="235"/>
      <c r="AG41" s="46"/>
      <c r="AH41" s="46"/>
      <c r="AI41" s="19"/>
      <c r="AJ41" s="19"/>
      <c r="AK41" s="19"/>
      <c r="AL41" s="19"/>
      <c r="AM41" s="19"/>
    </row>
    <row r="42" spans="1:39" ht="16.5" hidden="1" customHeight="1" x14ac:dyDescent="0.3">
      <c r="A42" s="1"/>
      <c r="B42" s="30" t="s">
        <v>2870</v>
      </c>
      <c r="C42" s="68"/>
      <c r="D42" s="69" t="str">
        <f>IFERROR(C42/INDEX(표5[#All],MATCH(B42,표5[[#All],[잉크]],0),2),"")</f>
        <v/>
      </c>
      <c r="E42" s="22">
        <f>$C42-INDEX(표5[#All],MATCH(B42,표5[[#All],[잉크]],0),24)</f>
        <v>0</v>
      </c>
      <c r="F42" s="542"/>
      <c r="G42" s="23" t="str">
        <f>IF(ISBLANK(F42),"",INDEX(호기!$A$1:$B$657,MATCH('생산계획(잉크)'!B494,호기!$A$1:$A$657,0),2))</f>
        <v/>
      </c>
      <c r="H42" s="24">
        <f>C42+F42-INDEX(표5[#All],MATCH(B42,표5[[#All],[잉크]],0),2)</f>
        <v>0</v>
      </c>
      <c r="I42" s="21" t="str">
        <f>IFERROR(H42/INDEX(표5[#All],MATCH(B42,표5[[#All],[잉크]],0),5),"")</f>
        <v/>
      </c>
      <c r="J42" s="542"/>
      <c r="K42" s="25" t="str">
        <f>IF(ISBLANK(J42),"",INDEX(호기!$A$1:$B$657,MATCH('생산계획(잉크)'!B494,호기!$A$1:$A$657,0),2))</f>
        <v/>
      </c>
      <c r="L42" s="24">
        <f>H42+J42-INDEX(표5[#All],MATCH(B42,표5[[#All],[잉크]],0),5)</f>
        <v>0</v>
      </c>
      <c r="M42" s="21" t="str">
        <f>IFERROR(L42/INDEX(표5[#All],MATCH(B42,표5[[#All],[잉크]],0),8),"")</f>
        <v/>
      </c>
      <c r="N42" s="542"/>
      <c r="O42" s="23" t="str">
        <f>IF(ISBLANK(N42),"",INDEX(호기!$A$1:$B$657,MATCH('생산계획(잉크)'!B494,호기!$A$1:$A$657,0),2))</f>
        <v/>
      </c>
      <c r="P42" s="24">
        <f>L42+N42-INDEX(표5[#All],MATCH(B42,표5[[#All],[잉크]],0),5)</f>
        <v>0</v>
      </c>
      <c r="Q42" s="21" t="str">
        <f>IFERROR(P42/INDEX(표5[#All],MATCH(B42,표5[[#All],[잉크]],0),11),"")</f>
        <v/>
      </c>
      <c r="R42" s="542"/>
      <c r="S42" s="25" t="str">
        <f>IF(ISBLANK(R42),"",INDEX(호기!$A$1:$B$657,MATCH('생산계획(잉크)'!B494,호기!$A$1:$A$657,0),2))</f>
        <v/>
      </c>
      <c r="T42" s="24">
        <f>P42+R42-INDEX(표5[#All],MATCH(B42,표5[[#All],[잉크]],0),5)</f>
        <v>0</v>
      </c>
      <c r="U42" s="21" t="str">
        <f>IFERROR(T42/INDEX(표5[#All],MATCH(B42,표5[[#All],[잉크]],0),14),"")</f>
        <v/>
      </c>
      <c r="V42" s="542"/>
      <c r="W42" s="23" t="str">
        <f>IF(ISBLANK(V42),"",INDEX(호기!$A$1:$B$657,MATCH('생산계획(잉크)'!B494,호기!$A$1:$A$657,0),2))</f>
        <v/>
      </c>
      <c r="X42" s="24">
        <f>T42+V42-INDEX(표5[#All],MATCH(B42,표5[[#All],[잉크]],0),5)</f>
        <v>0</v>
      </c>
      <c r="Y42" s="21" t="str">
        <f>IFERROR(X42/INDEX(표5[#All],MATCH(B42,표5[[#All],[잉크]],0),17),"")</f>
        <v/>
      </c>
      <c r="Z42" s="23"/>
      <c r="AA42" s="23" t="str">
        <f>IF(ISBLANK(Z42),"",INDEX(호기!$A$1:$B$657,MATCH('생산계획(잉크)'!B494,호기!$A$1:$A$657,0),2))</f>
        <v/>
      </c>
      <c r="AB42" s="24">
        <f>X42+Z42-INDEX(표5[#All],MATCH(B42,표5[[#All],[잉크]],0),5)</f>
        <v>0</v>
      </c>
      <c r="AC42" s="21" t="str">
        <f>IFERROR(AB42/INDEX(표5[#All],MATCH(B42,표5[[#All],[잉크]],0),20),"")</f>
        <v/>
      </c>
      <c r="AD42" s="23"/>
      <c r="AE42" s="235"/>
      <c r="AG42" s="46"/>
      <c r="AH42" s="46"/>
      <c r="AI42" s="19"/>
      <c r="AJ42" s="19"/>
      <c r="AK42" s="19"/>
      <c r="AL42" s="19"/>
      <c r="AM42" s="19"/>
    </row>
    <row r="43" spans="1:39" ht="16.5" hidden="1" customHeight="1" x14ac:dyDescent="0.3">
      <c r="A43" s="1"/>
      <c r="B43" s="30" t="s">
        <v>2897</v>
      </c>
      <c r="C43" s="68"/>
      <c r="D43" s="69" t="str">
        <f>IFERROR(C43/INDEX(표5[#All],MATCH(B43,표5[[#All],[잉크]],0),2),"")</f>
        <v/>
      </c>
      <c r="E43" s="22">
        <f>$C43-INDEX(표5[#All],MATCH(B43,표5[[#All],[잉크]],0),24)</f>
        <v>0</v>
      </c>
      <c r="F43" s="542"/>
      <c r="G43" s="23" t="str">
        <f>IF(ISBLANK(F43),"",INDEX(호기!$A$1:$B$657,MATCH('생산계획(잉크)'!B495,호기!$A$1:$A$657,0),2))</f>
        <v/>
      </c>
      <c r="H43" s="24">
        <f>C43+F43-INDEX(표5[#All],MATCH(B43,표5[[#All],[잉크]],0),2)</f>
        <v>0</v>
      </c>
      <c r="I43" s="21" t="str">
        <f>IFERROR(H43/INDEX(표5[#All],MATCH(B43,표5[[#All],[잉크]],0),5),"")</f>
        <v/>
      </c>
      <c r="J43" s="542"/>
      <c r="K43" s="25" t="str">
        <f>IF(ISBLANK(J43),"",INDEX(호기!$A$1:$B$657,MATCH('생산계획(잉크)'!B495,호기!$A$1:$A$657,0),2))</f>
        <v/>
      </c>
      <c r="L43" s="24">
        <f>H43+J43-INDEX(표5[#All],MATCH(B43,표5[[#All],[잉크]],0),5)</f>
        <v>0</v>
      </c>
      <c r="M43" s="21" t="str">
        <f>IFERROR(L43/INDEX(표5[#All],MATCH(B43,표5[[#All],[잉크]],0),8),"")</f>
        <v/>
      </c>
      <c r="N43" s="542"/>
      <c r="O43" s="23" t="str">
        <f>IF(ISBLANK(N43),"",INDEX(호기!$A$1:$B$657,MATCH('생산계획(잉크)'!B495,호기!$A$1:$A$657,0),2))</f>
        <v/>
      </c>
      <c r="P43" s="24">
        <f>L43+N43-INDEX(표5[#All],MATCH(B43,표5[[#All],[잉크]],0),5)</f>
        <v>0</v>
      </c>
      <c r="Q43" s="21" t="str">
        <f>IFERROR(P43/INDEX(표5[#All],MATCH(B43,표5[[#All],[잉크]],0),11),"")</f>
        <v/>
      </c>
      <c r="R43" s="542"/>
      <c r="S43" s="25" t="str">
        <f>IF(ISBLANK(R43),"",INDEX(호기!$A$1:$B$657,MATCH('생산계획(잉크)'!B495,호기!$A$1:$A$657,0),2))</f>
        <v/>
      </c>
      <c r="T43" s="24">
        <f>P43+R43-INDEX(표5[#All],MATCH(B43,표5[[#All],[잉크]],0),5)</f>
        <v>0</v>
      </c>
      <c r="U43" s="21" t="str">
        <f>IFERROR(T43/INDEX(표5[#All],MATCH(B43,표5[[#All],[잉크]],0),14),"")</f>
        <v/>
      </c>
      <c r="V43" s="542"/>
      <c r="W43" s="23" t="str">
        <f>IF(ISBLANK(V43),"",INDEX(호기!$A$1:$B$657,MATCH('생산계획(잉크)'!B495,호기!$A$1:$A$657,0),2))</f>
        <v/>
      </c>
      <c r="X43" s="24">
        <f>T43+V43-INDEX(표5[#All],MATCH(B43,표5[[#All],[잉크]],0),5)</f>
        <v>0</v>
      </c>
      <c r="Y43" s="21" t="str">
        <f>IFERROR(X43/INDEX(표5[#All],MATCH(B43,표5[[#All],[잉크]],0),17),"")</f>
        <v/>
      </c>
      <c r="Z43" s="23"/>
      <c r="AA43" s="23" t="str">
        <f>IF(ISBLANK(Z43),"",INDEX(호기!$A$1:$B$657,MATCH('생산계획(잉크)'!B495,호기!$A$1:$A$657,0),2))</f>
        <v/>
      </c>
      <c r="AB43" s="24">
        <f>X43+Z43-INDEX(표5[#All],MATCH(B43,표5[[#All],[잉크]],0),5)</f>
        <v>0</v>
      </c>
      <c r="AC43" s="21" t="str">
        <f>IFERROR(AB43/INDEX(표5[#All],MATCH(B43,표5[[#All],[잉크]],0),20),"")</f>
        <v/>
      </c>
      <c r="AD43" s="23"/>
      <c r="AE43" s="235"/>
      <c r="AG43" s="46"/>
      <c r="AH43" s="46"/>
      <c r="AI43" s="19"/>
      <c r="AJ43" s="19"/>
      <c r="AK43" s="19"/>
      <c r="AL43" s="19"/>
      <c r="AM43" s="19"/>
    </row>
    <row r="44" spans="1:39" ht="16.5" hidden="1" customHeight="1" x14ac:dyDescent="0.3">
      <c r="A44" s="1"/>
      <c r="B44" s="30" t="s">
        <v>2898</v>
      </c>
      <c r="C44" s="68"/>
      <c r="D44" s="69" t="str">
        <f>IFERROR(C44/INDEX(표5[#All],MATCH(B44,표5[[#All],[잉크]],0),2),"")</f>
        <v/>
      </c>
      <c r="E44" s="22">
        <f>$C44-INDEX(표5[#All],MATCH(B44,표5[[#All],[잉크]],0),24)</f>
        <v>0</v>
      </c>
      <c r="F44" s="542"/>
      <c r="G44" s="23" t="str">
        <f>IF(ISBLANK(F44),"",INDEX(호기!$A$1:$B$657,MATCH('생산계획(잉크)'!B496,호기!$A$1:$A$657,0),2))</f>
        <v/>
      </c>
      <c r="H44" s="24">
        <f>C44+F44-INDEX(표5[#All],MATCH(B44,표5[[#All],[잉크]],0),2)</f>
        <v>0</v>
      </c>
      <c r="I44" s="21" t="str">
        <f>IFERROR(H44/INDEX(표5[#All],MATCH(B44,표5[[#All],[잉크]],0),5),"")</f>
        <v/>
      </c>
      <c r="J44" s="542"/>
      <c r="K44" s="25" t="str">
        <f>IF(ISBLANK(J44),"",INDEX(호기!$A$1:$B$657,MATCH('생산계획(잉크)'!B496,호기!$A$1:$A$657,0),2))</f>
        <v/>
      </c>
      <c r="L44" s="24">
        <f>H44+J44-INDEX(표5[#All],MATCH(B44,표5[[#All],[잉크]],0),5)</f>
        <v>0</v>
      </c>
      <c r="M44" s="21" t="str">
        <f>IFERROR(L44/INDEX(표5[#All],MATCH(B44,표5[[#All],[잉크]],0),8),"")</f>
        <v/>
      </c>
      <c r="N44" s="542"/>
      <c r="O44" s="23" t="str">
        <f>IF(ISBLANK(N44),"",INDEX(호기!$A$1:$B$657,MATCH('생산계획(잉크)'!B496,호기!$A$1:$A$657,0),2))</f>
        <v/>
      </c>
      <c r="P44" s="24">
        <f>L44+N44-INDEX(표5[#All],MATCH(B44,표5[[#All],[잉크]],0),5)</f>
        <v>0</v>
      </c>
      <c r="Q44" s="21" t="str">
        <f>IFERROR(P44/INDEX(표5[#All],MATCH(B44,표5[[#All],[잉크]],0),11),"")</f>
        <v/>
      </c>
      <c r="R44" s="542"/>
      <c r="S44" s="25" t="str">
        <f>IF(ISBLANK(R44),"",INDEX(호기!$A$1:$B$657,MATCH('생산계획(잉크)'!B496,호기!$A$1:$A$657,0),2))</f>
        <v/>
      </c>
      <c r="T44" s="24">
        <f>P44+R44-INDEX(표5[#All],MATCH(B44,표5[[#All],[잉크]],0),5)</f>
        <v>0</v>
      </c>
      <c r="U44" s="21" t="str">
        <f>IFERROR(T44/INDEX(표5[#All],MATCH(B44,표5[[#All],[잉크]],0),14),"")</f>
        <v/>
      </c>
      <c r="V44" s="542"/>
      <c r="W44" s="23" t="str">
        <f>IF(ISBLANK(V44),"",INDEX(호기!$A$1:$B$657,MATCH('생산계획(잉크)'!B496,호기!$A$1:$A$657,0),2))</f>
        <v/>
      </c>
      <c r="X44" s="24">
        <f>T44+V44-INDEX(표5[#All],MATCH(B44,표5[[#All],[잉크]],0),5)</f>
        <v>0</v>
      </c>
      <c r="Y44" s="21" t="str">
        <f>IFERROR(X44/INDEX(표5[#All],MATCH(B44,표5[[#All],[잉크]],0),17),"")</f>
        <v/>
      </c>
      <c r="Z44" s="23"/>
      <c r="AA44" s="23" t="str">
        <f>IF(ISBLANK(Z44),"",INDEX(호기!$A$1:$B$657,MATCH('생산계획(잉크)'!B496,호기!$A$1:$A$657,0),2))</f>
        <v/>
      </c>
      <c r="AB44" s="24">
        <f>X44+Z44-INDEX(표5[#All],MATCH(B44,표5[[#All],[잉크]],0),5)</f>
        <v>0</v>
      </c>
      <c r="AC44" s="21" t="str">
        <f>IFERROR(AB44/INDEX(표5[#All],MATCH(B44,표5[[#All],[잉크]],0),20),"")</f>
        <v/>
      </c>
      <c r="AD44" s="23"/>
      <c r="AE44" s="235"/>
      <c r="AG44" s="46"/>
      <c r="AH44" s="46" t="s">
        <v>2995</v>
      </c>
      <c r="AI44" s="19"/>
      <c r="AJ44" s="19"/>
      <c r="AK44" s="19"/>
      <c r="AL44" s="19"/>
      <c r="AM44" s="19"/>
    </row>
    <row r="45" spans="1:39" ht="16.5" hidden="1" customHeight="1" x14ac:dyDescent="0.3">
      <c r="A45" s="1"/>
      <c r="B45" s="30" t="s">
        <v>3228</v>
      </c>
      <c r="C45" s="68"/>
      <c r="D45" s="69" t="str">
        <f>IFERROR(C45/INDEX(표5[#All],MATCH(B45,표5[[#All],[잉크]],0),2),"")</f>
        <v/>
      </c>
      <c r="E45" s="22">
        <f>$C45-INDEX(표5[#All],MATCH(B45,표5[[#All],[잉크]],0),24)</f>
        <v>0</v>
      </c>
      <c r="F45" s="542"/>
      <c r="G45" s="23" t="str">
        <f>IF(ISBLANK(F45),"",INDEX(호기!$A$1:$B$657,MATCH('생산계획(잉크)'!B497,호기!$A$1:$A$657,0),2))</f>
        <v/>
      </c>
      <c r="H45" s="24">
        <f>C45+F45-INDEX(표5[#All],MATCH(B45,표5[[#All],[잉크]],0),2)</f>
        <v>0</v>
      </c>
      <c r="I45" s="21" t="str">
        <f>IFERROR(H45/INDEX(표5[#All],MATCH(B45,표5[[#All],[잉크]],0),5),"")</f>
        <v/>
      </c>
      <c r="J45" s="542"/>
      <c r="K45" s="25" t="str">
        <f>IF(ISBLANK(J45),"",INDEX(호기!$A$1:$B$657,MATCH('생산계획(잉크)'!B497,호기!$A$1:$A$657,0),2))</f>
        <v/>
      </c>
      <c r="L45" s="24">
        <f>H45+J45-INDEX(표5[#All],MATCH(B45,표5[[#All],[잉크]],0),5)</f>
        <v>0</v>
      </c>
      <c r="M45" s="21" t="str">
        <f>IFERROR(L45/INDEX(표5[#All],MATCH(B45,표5[[#All],[잉크]],0),8),"")</f>
        <v/>
      </c>
      <c r="N45" s="542"/>
      <c r="O45" s="23" t="str">
        <f>IF(ISBLANK(N45),"",INDEX(호기!$A$1:$B$657,MATCH('생산계획(잉크)'!B497,호기!$A$1:$A$657,0),2))</f>
        <v/>
      </c>
      <c r="P45" s="24">
        <f>L45+N45-INDEX(표5[#All],MATCH(B45,표5[[#All],[잉크]],0),5)</f>
        <v>0</v>
      </c>
      <c r="Q45" s="21" t="str">
        <f>IFERROR(P45/INDEX(표5[#All],MATCH(B45,표5[[#All],[잉크]],0),11),"")</f>
        <v/>
      </c>
      <c r="R45" s="542"/>
      <c r="S45" s="25" t="str">
        <f>IF(ISBLANK(R45),"",INDEX(호기!$A$1:$B$657,MATCH('생산계획(잉크)'!B497,호기!$A$1:$A$657,0),2))</f>
        <v/>
      </c>
      <c r="T45" s="24">
        <f>P45+R45-INDEX(표5[#All],MATCH(B45,표5[[#All],[잉크]],0),5)</f>
        <v>0</v>
      </c>
      <c r="U45" s="21" t="str">
        <f>IFERROR(T45/INDEX(표5[#All],MATCH(B45,표5[[#All],[잉크]],0),14),"")</f>
        <v/>
      </c>
      <c r="V45" s="542"/>
      <c r="W45" s="23" t="str">
        <f>IF(ISBLANK(V45),"",INDEX(호기!$A$1:$B$657,MATCH('생산계획(잉크)'!B497,호기!$A$1:$A$657,0),2))</f>
        <v/>
      </c>
      <c r="X45" s="24">
        <f>T45+V45-INDEX(표5[#All],MATCH(B45,표5[[#All],[잉크]],0),5)</f>
        <v>0</v>
      </c>
      <c r="Y45" s="21" t="str">
        <f>IFERROR(X45/INDEX(표5[#All],MATCH(B45,표5[[#All],[잉크]],0),17),"")</f>
        <v/>
      </c>
      <c r="Z45" s="23"/>
      <c r="AA45" s="23" t="str">
        <f>IF(ISBLANK(Z45),"",INDEX(호기!$A$1:$B$657,MATCH('생산계획(잉크)'!B497,호기!$A$1:$A$657,0),2))</f>
        <v/>
      </c>
      <c r="AB45" s="24">
        <f>X45+Z45-INDEX(표5[#All],MATCH(B45,표5[[#All],[잉크]],0),5)</f>
        <v>0</v>
      </c>
      <c r="AC45" s="21" t="str">
        <f>IFERROR(AB45/INDEX(표5[#All],MATCH(B45,표5[[#All],[잉크]],0),20),"")</f>
        <v/>
      </c>
      <c r="AD45" s="23"/>
      <c r="AE45" s="235"/>
      <c r="AG45" s="46"/>
      <c r="AH45" s="46"/>
      <c r="AI45" s="19"/>
      <c r="AJ45" s="19"/>
      <c r="AK45" s="19"/>
      <c r="AL45" s="19"/>
      <c r="AM45" s="19"/>
    </row>
    <row r="46" spans="1:39" ht="16.5" hidden="1" customHeight="1" x14ac:dyDescent="0.3">
      <c r="A46" s="1"/>
      <c r="B46" s="30" t="s">
        <v>2970</v>
      </c>
      <c r="C46" s="68"/>
      <c r="D46" s="69" t="str">
        <f>IFERROR(C46/INDEX(표5[#All],MATCH(B46,표5[[#All],[잉크]],0),2),"")</f>
        <v/>
      </c>
      <c r="E46" s="22">
        <f>$C46-INDEX(표5[#All],MATCH(B46,표5[[#All],[잉크]],0),24)</f>
        <v>0</v>
      </c>
      <c r="F46" s="542"/>
      <c r="G46" s="23" t="str">
        <f>IF(ISBLANK(F46),"",INDEX(호기!$A$1:$B$657,MATCH('생산계획(잉크)'!B498,호기!$A$1:$A$657,0),2))</f>
        <v/>
      </c>
      <c r="H46" s="24">
        <f>C46+F46-INDEX(표5[#All],MATCH(B46,표5[[#All],[잉크]],0),2)</f>
        <v>0</v>
      </c>
      <c r="I46" s="21" t="str">
        <f>IFERROR(H46/INDEX(표5[#All],MATCH(B46,표5[[#All],[잉크]],0),5),"")</f>
        <v/>
      </c>
      <c r="J46" s="542"/>
      <c r="K46" s="25" t="str">
        <f>IF(ISBLANK(J46),"",INDEX(호기!$A$1:$B$657,MATCH('생산계획(잉크)'!B498,호기!$A$1:$A$657,0),2))</f>
        <v/>
      </c>
      <c r="L46" s="24">
        <f>H46+J46-INDEX(표5[#All],MATCH(B46,표5[[#All],[잉크]],0),5)</f>
        <v>0</v>
      </c>
      <c r="M46" s="21" t="str">
        <f>IFERROR(L46/INDEX(표5[#All],MATCH(B46,표5[[#All],[잉크]],0),8),"")</f>
        <v/>
      </c>
      <c r="N46" s="542"/>
      <c r="O46" s="23" t="str">
        <f>IF(ISBLANK(N46),"",INDEX(호기!$A$1:$B$657,MATCH('생산계획(잉크)'!B498,호기!$A$1:$A$657,0),2))</f>
        <v/>
      </c>
      <c r="P46" s="24">
        <f>L46+N46-INDEX(표5[#All],MATCH(B46,표5[[#All],[잉크]],0),5)</f>
        <v>0</v>
      </c>
      <c r="Q46" s="21" t="str">
        <f>IFERROR(P46/INDEX(표5[#All],MATCH(B46,표5[[#All],[잉크]],0),11),"")</f>
        <v/>
      </c>
      <c r="R46" s="542"/>
      <c r="S46" s="25" t="str">
        <f>IF(ISBLANK(R46),"",INDEX(호기!$A$1:$B$657,MATCH('생산계획(잉크)'!B498,호기!$A$1:$A$657,0),2))</f>
        <v/>
      </c>
      <c r="T46" s="24">
        <f>P46+R46-INDEX(표5[#All],MATCH(B46,표5[[#All],[잉크]],0),5)</f>
        <v>0</v>
      </c>
      <c r="U46" s="21" t="str">
        <f>IFERROR(T46/INDEX(표5[#All],MATCH(B46,표5[[#All],[잉크]],0),14),"")</f>
        <v/>
      </c>
      <c r="V46" s="542"/>
      <c r="W46" s="23" t="str">
        <f>IF(ISBLANK(V46),"",INDEX(호기!$A$1:$B$657,MATCH('생산계획(잉크)'!B498,호기!$A$1:$A$657,0),2))</f>
        <v/>
      </c>
      <c r="X46" s="24">
        <f>T46+V46-INDEX(표5[#All],MATCH(B46,표5[[#All],[잉크]],0),5)</f>
        <v>0</v>
      </c>
      <c r="Y46" s="21" t="str">
        <f>IFERROR(X46/INDEX(표5[#All],MATCH(B46,표5[[#All],[잉크]],0),17),"")</f>
        <v/>
      </c>
      <c r="Z46" s="23"/>
      <c r="AA46" s="23" t="str">
        <f>IF(ISBLANK(Z46),"",INDEX(호기!$A$1:$B$657,MATCH('생산계획(잉크)'!B498,호기!$A$1:$A$657,0),2))</f>
        <v/>
      </c>
      <c r="AB46" s="24">
        <f>X46+Z46-INDEX(표5[#All],MATCH(B46,표5[[#All],[잉크]],0),5)</f>
        <v>0</v>
      </c>
      <c r="AC46" s="21" t="str">
        <f>IFERROR(AB46/INDEX(표5[#All],MATCH(B46,표5[[#All],[잉크]],0),20),"")</f>
        <v/>
      </c>
      <c r="AD46" s="23"/>
      <c r="AE46" s="235"/>
      <c r="AG46" s="46"/>
      <c r="AH46" s="46"/>
      <c r="AI46" s="19"/>
      <c r="AJ46" s="19"/>
      <c r="AK46" s="19"/>
      <c r="AL46" s="19"/>
      <c r="AM46" s="19"/>
    </row>
    <row r="47" spans="1:39" ht="16.5" hidden="1" customHeight="1" x14ac:dyDescent="0.3">
      <c r="A47" s="1"/>
      <c r="B47" s="30" t="s">
        <v>2906</v>
      </c>
      <c r="C47" s="68"/>
      <c r="D47" s="69" t="str">
        <f>IFERROR(C47/INDEX(표5[#All],MATCH(B47,표5[[#All],[잉크]],0),2),"")</f>
        <v/>
      </c>
      <c r="E47" s="22">
        <f>$C47-INDEX(표5[#All],MATCH(B47,표5[[#All],[잉크]],0),24)</f>
        <v>0</v>
      </c>
      <c r="F47" s="542"/>
      <c r="G47" s="23" t="str">
        <f>IF(ISBLANK(F47),"",INDEX(호기!$A$1:$B$657,MATCH('생산계획(잉크)'!B499,호기!$A$1:$A$657,0),2))</f>
        <v/>
      </c>
      <c r="H47" s="24">
        <f>C47+F47-INDEX(표5[#All],MATCH(B47,표5[[#All],[잉크]],0),2)</f>
        <v>0</v>
      </c>
      <c r="I47" s="21" t="str">
        <f>IFERROR(H47/INDEX(표5[#All],MATCH(B47,표5[[#All],[잉크]],0),5),"")</f>
        <v/>
      </c>
      <c r="J47" s="542"/>
      <c r="K47" s="25" t="str">
        <f>IF(ISBLANK(J47),"",INDEX(호기!$A$1:$B$657,MATCH('생산계획(잉크)'!B499,호기!$A$1:$A$657,0),2))</f>
        <v/>
      </c>
      <c r="L47" s="24">
        <f>H47+J47-INDEX(표5[#All],MATCH(B47,표5[[#All],[잉크]],0),5)</f>
        <v>0</v>
      </c>
      <c r="M47" s="21" t="str">
        <f>IFERROR(L47/INDEX(표5[#All],MATCH(B47,표5[[#All],[잉크]],0),8),"")</f>
        <v/>
      </c>
      <c r="N47" s="542"/>
      <c r="O47" s="23" t="str">
        <f>IF(ISBLANK(N47),"",INDEX(호기!$A$1:$B$657,MATCH('생산계획(잉크)'!B499,호기!$A$1:$A$657,0),2))</f>
        <v/>
      </c>
      <c r="P47" s="24">
        <f>L47+N47-INDEX(표5[#All],MATCH(B47,표5[[#All],[잉크]],0),5)</f>
        <v>0</v>
      </c>
      <c r="Q47" s="21" t="str">
        <f>IFERROR(P47/INDEX(표5[#All],MATCH(B47,표5[[#All],[잉크]],0),11),"")</f>
        <v/>
      </c>
      <c r="R47" s="542"/>
      <c r="S47" s="25" t="str">
        <f>IF(ISBLANK(R47),"",INDEX(호기!$A$1:$B$657,MATCH('생산계획(잉크)'!B499,호기!$A$1:$A$657,0),2))</f>
        <v/>
      </c>
      <c r="T47" s="24">
        <f>P47+R47-INDEX(표5[#All],MATCH(B47,표5[[#All],[잉크]],0),5)</f>
        <v>0</v>
      </c>
      <c r="U47" s="21" t="str">
        <f>IFERROR(T47/INDEX(표5[#All],MATCH(B47,표5[[#All],[잉크]],0),14),"")</f>
        <v/>
      </c>
      <c r="V47" s="542"/>
      <c r="W47" s="23" t="str">
        <f>IF(ISBLANK(V47),"",INDEX(호기!$A$1:$B$657,MATCH('생산계획(잉크)'!B499,호기!$A$1:$A$657,0),2))</f>
        <v/>
      </c>
      <c r="X47" s="24">
        <f>T47+V47-INDEX(표5[#All],MATCH(B47,표5[[#All],[잉크]],0),5)</f>
        <v>0</v>
      </c>
      <c r="Y47" s="21" t="str">
        <f>IFERROR(X47/INDEX(표5[#All],MATCH(B47,표5[[#All],[잉크]],0),17),"")</f>
        <v/>
      </c>
      <c r="Z47" s="23"/>
      <c r="AA47" s="23" t="str">
        <f>IF(ISBLANK(Z47),"",INDEX(호기!$A$1:$B$657,MATCH('생산계획(잉크)'!B499,호기!$A$1:$A$657,0),2))</f>
        <v/>
      </c>
      <c r="AB47" s="24">
        <f>X47+Z47-INDEX(표5[#All],MATCH(B47,표5[[#All],[잉크]],0),5)</f>
        <v>0</v>
      </c>
      <c r="AC47" s="21" t="str">
        <f>IFERROR(AB47/INDEX(표5[#All],MATCH(B47,표5[[#All],[잉크]],0),20),"")</f>
        <v/>
      </c>
      <c r="AD47" s="23"/>
      <c r="AE47" s="235"/>
      <c r="AG47" s="46"/>
      <c r="AH47" s="46"/>
      <c r="AI47" s="19"/>
      <c r="AJ47" s="19"/>
      <c r="AK47" s="19"/>
      <c r="AL47" s="19"/>
      <c r="AM47" s="19"/>
    </row>
    <row r="48" spans="1:39" ht="16.5" hidden="1" customHeight="1" x14ac:dyDescent="0.3">
      <c r="A48" s="1"/>
      <c r="B48" s="30" t="s">
        <v>2907</v>
      </c>
      <c r="C48" s="68"/>
      <c r="D48" s="69" t="str">
        <f>IFERROR(C48/INDEX(표5[#All],MATCH(B48,표5[[#All],[잉크]],0),2),"")</f>
        <v/>
      </c>
      <c r="E48" s="22">
        <f>$C48-INDEX(표5[#All],MATCH(B48,표5[[#All],[잉크]],0),24)</f>
        <v>0</v>
      </c>
      <c r="F48" s="542"/>
      <c r="G48" s="23" t="str">
        <f>IF(ISBLANK(F48),"",INDEX(호기!$A$1:$B$657,MATCH('생산계획(잉크)'!B500,호기!$A$1:$A$657,0),2))</f>
        <v/>
      </c>
      <c r="H48" s="24">
        <f>C48+F48-INDEX(표5[#All],MATCH(B48,표5[[#All],[잉크]],0),2)</f>
        <v>0</v>
      </c>
      <c r="I48" s="21" t="str">
        <f>IFERROR(H48/INDEX(표5[#All],MATCH(B48,표5[[#All],[잉크]],0),5),"")</f>
        <v/>
      </c>
      <c r="J48" s="542"/>
      <c r="K48" s="25" t="str">
        <f>IF(ISBLANK(J48),"",INDEX(호기!$A$1:$B$657,MATCH('생산계획(잉크)'!B500,호기!$A$1:$A$657,0),2))</f>
        <v/>
      </c>
      <c r="L48" s="24">
        <f>H48+J48-INDEX(표5[#All],MATCH(B48,표5[[#All],[잉크]],0),5)</f>
        <v>0</v>
      </c>
      <c r="M48" s="21" t="str">
        <f>IFERROR(L48/INDEX(표5[#All],MATCH(B48,표5[[#All],[잉크]],0),8),"")</f>
        <v/>
      </c>
      <c r="N48" s="542"/>
      <c r="O48" s="23" t="str">
        <f>IF(ISBLANK(N48),"",INDEX(호기!$A$1:$B$657,MATCH('생산계획(잉크)'!B500,호기!$A$1:$A$657,0),2))</f>
        <v/>
      </c>
      <c r="P48" s="24">
        <f>L48+N48-INDEX(표5[#All],MATCH(B48,표5[[#All],[잉크]],0),5)</f>
        <v>0</v>
      </c>
      <c r="Q48" s="21" t="str">
        <f>IFERROR(P48/INDEX(표5[#All],MATCH(B48,표5[[#All],[잉크]],0),11),"")</f>
        <v/>
      </c>
      <c r="R48" s="542"/>
      <c r="S48" s="25" t="str">
        <f>IF(ISBLANK(R48),"",INDEX(호기!$A$1:$B$657,MATCH('생산계획(잉크)'!B500,호기!$A$1:$A$657,0),2))</f>
        <v/>
      </c>
      <c r="T48" s="24">
        <f>P48+R48-INDEX(표5[#All],MATCH(B48,표5[[#All],[잉크]],0),5)</f>
        <v>0</v>
      </c>
      <c r="U48" s="21" t="str">
        <f>IFERROR(T48/INDEX(표5[#All],MATCH(B48,표5[[#All],[잉크]],0),14),"")</f>
        <v/>
      </c>
      <c r="V48" s="542"/>
      <c r="W48" s="23" t="str">
        <f>IF(ISBLANK(V48),"",INDEX(호기!$A$1:$B$657,MATCH('생산계획(잉크)'!B500,호기!$A$1:$A$657,0),2))</f>
        <v/>
      </c>
      <c r="X48" s="24">
        <f>T48+V48-INDEX(표5[#All],MATCH(B48,표5[[#All],[잉크]],0),5)</f>
        <v>0</v>
      </c>
      <c r="Y48" s="21" t="str">
        <f>IFERROR(X48/INDEX(표5[#All],MATCH(B48,표5[[#All],[잉크]],0),17),"")</f>
        <v/>
      </c>
      <c r="Z48" s="23"/>
      <c r="AA48" s="23" t="str">
        <f>IF(ISBLANK(Z48),"",INDEX(호기!$A$1:$B$657,MATCH('생산계획(잉크)'!B500,호기!$A$1:$A$657,0),2))</f>
        <v/>
      </c>
      <c r="AB48" s="24">
        <f>X48+Z48-INDEX(표5[#All],MATCH(B48,표5[[#All],[잉크]],0),5)</f>
        <v>0</v>
      </c>
      <c r="AC48" s="21" t="str">
        <f>IFERROR(AB48/INDEX(표5[#All],MATCH(B48,표5[[#All],[잉크]],0),20),"")</f>
        <v/>
      </c>
      <c r="AD48" s="23"/>
      <c r="AE48" s="235"/>
      <c r="AG48" s="46"/>
      <c r="AH48" s="46"/>
      <c r="AI48" s="19"/>
      <c r="AJ48" s="19"/>
      <c r="AK48" s="19"/>
      <c r="AL48" s="19"/>
      <c r="AM48" s="19"/>
    </row>
    <row r="49" spans="1:39" ht="16.5" hidden="1" customHeight="1" x14ac:dyDescent="0.3">
      <c r="A49" s="1"/>
      <c r="B49" s="30" t="s">
        <v>2908</v>
      </c>
      <c r="C49" s="68"/>
      <c r="D49" s="69" t="str">
        <f>IFERROR(C49/INDEX(표5[#All],MATCH(B49,표5[[#All],[잉크]],0),2),"")</f>
        <v/>
      </c>
      <c r="E49" s="22">
        <f>$C49-INDEX(표5[#All],MATCH(B49,표5[[#All],[잉크]],0),24)</f>
        <v>0</v>
      </c>
      <c r="F49" s="542"/>
      <c r="G49" s="23" t="str">
        <f>IF(ISBLANK(F49),"",INDEX(호기!$A$1:$B$657,MATCH('생산계획(잉크)'!B501,호기!$A$1:$A$657,0),2))</f>
        <v/>
      </c>
      <c r="H49" s="24">
        <f>C49+F49-INDEX(표5[#All],MATCH(B49,표5[[#All],[잉크]],0),2)</f>
        <v>0</v>
      </c>
      <c r="I49" s="21" t="str">
        <f>IFERROR(H49/INDEX(표5[#All],MATCH(B49,표5[[#All],[잉크]],0),5),"")</f>
        <v/>
      </c>
      <c r="J49" s="542"/>
      <c r="K49" s="25" t="str">
        <f>IF(ISBLANK(J49),"",INDEX(호기!$A$1:$B$657,MATCH('생산계획(잉크)'!B501,호기!$A$1:$A$657,0),2))</f>
        <v/>
      </c>
      <c r="L49" s="24">
        <f>H49+J49-INDEX(표5[#All],MATCH(B49,표5[[#All],[잉크]],0),5)</f>
        <v>0</v>
      </c>
      <c r="M49" s="21" t="str">
        <f>IFERROR(L49/INDEX(표5[#All],MATCH(B49,표5[[#All],[잉크]],0),8),"")</f>
        <v/>
      </c>
      <c r="N49" s="542"/>
      <c r="O49" s="23" t="str">
        <f>IF(ISBLANK(N49),"",INDEX(호기!$A$1:$B$657,MATCH('생산계획(잉크)'!B501,호기!$A$1:$A$657,0),2))</f>
        <v/>
      </c>
      <c r="P49" s="24">
        <f>L49+N49-INDEX(표5[#All],MATCH(B49,표5[[#All],[잉크]],0),5)</f>
        <v>0</v>
      </c>
      <c r="Q49" s="21" t="str">
        <f>IFERROR(P49/INDEX(표5[#All],MATCH(B49,표5[[#All],[잉크]],0),11),"")</f>
        <v/>
      </c>
      <c r="R49" s="542"/>
      <c r="S49" s="25" t="str">
        <f>IF(ISBLANK(R49),"",INDEX(호기!$A$1:$B$657,MATCH('생산계획(잉크)'!B501,호기!$A$1:$A$657,0),2))</f>
        <v/>
      </c>
      <c r="T49" s="24">
        <f>P49+R49-INDEX(표5[#All],MATCH(B49,표5[[#All],[잉크]],0),5)</f>
        <v>0</v>
      </c>
      <c r="U49" s="21" t="str">
        <f>IFERROR(T49/INDEX(표5[#All],MATCH(B49,표5[[#All],[잉크]],0),14),"")</f>
        <v/>
      </c>
      <c r="V49" s="542"/>
      <c r="W49" s="23" t="str">
        <f>IF(ISBLANK(V49),"",INDEX(호기!$A$1:$B$657,MATCH('생산계획(잉크)'!B501,호기!$A$1:$A$657,0),2))</f>
        <v/>
      </c>
      <c r="X49" s="24">
        <f>T49+V49-INDEX(표5[#All],MATCH(B49,표5[[#All],[잉크]],0),5)</f>
        <v>0</v>
      </c>
      <c r="Y49" s="21" t="str">
        <f>IFERROR(X49/INDEX(표5[#All],MATCH(B49,표5[[#All],[잉크]],0),17),"")</f>
        <v/>
      </c>
      <c r="Z49" s="23"/>
      <c r="AA49" s="23" t="str">
        <f>IF(ISBLANK(Z49),"",INDEX(호기!$A$1:$B$657,MATCH('생산계획(잉크)'!B501,호기!$A$1:$A$657,0),2))</f>
        <v/>
      </c>
      <c r="AB49" s="24">
        <f>X49+Z49-INDEX(표5[#All],MATCH(B49,표5[[#All],[잉크]],0),5)</f>
        <v>0</v>
      </c>
      <c r="AC49" s="21" t="str">
        <f>IFERROR(AB49/INDEX(표5[#All],MATCH(B49,표5[[#All],[잉크]],0),20),"")</f>
        <v/>
      </c>
      <c r="AD49" s="23"/>
      <c r="AE49" s="235"/>
      <c r="AG49" s="46"/>
      <c r="AH49" s="46"/>
      <c r="AI49" s="19"/>
      <c r="AJ49" s="19"/>
      <c r="AK49" s="19"/>
      <c r="AL49" s="19"/>
      <c r="AM49" s="19"/>
    </row>
    <row r="50" spans="1:39" ht="16.5" hidden="1" customHeight="1" x14ac:dyDescent="0.3">
      <c r="A50" s="1"/>
      <c r="B50" s="30" t="s">
        <v>2851</v>
      </c>
      <c r="C50" s="68"/>
      <c r="D50" s="69" t="str">
        <f>IFERROR(C50/INDEX(표5[#All],MATCH(B50,표5[[#All],[잉크]],0),2),"")</f>
        <v/>
      </c>
      <c r="E50" s="22">
        <f>$C50-INDEX(표5[#All],MATCH(B50,표5[[#All],[잉크]],0),24)</f>
        <v>0</v>
      </c>
      <c r="F50" s="542"/>
      <c r="G50" s="23" t="str">
        <f>IF(ISBLANK(F50),"",INDEX(호기!$A$1:$B$657,MATCH('생산계획(잉크)'!B502,호기!$A$1:$A$657,0),2))</f>
        <v/>
      </c>
      <c r="H50" s="24">
        <f>C50+F50-INDEX(표5[#All],MATCH(B50,표5[[#All],[잉크]],0),2)</f>
        <v>0</v>
      </c>
      <c r="I50" s="21" t="str">
        <f>IFERROR(H50/INDEX(표5[#All],MATCH(B50,표5[[#All],[잉크]],0),5),"")</f>
        <v/>
      </c>
      <c r="J50" s="542"/>
      <c r="K50" s="25" t="str">
        <f>IF(ISBLANK(J50),"",INDEX(호기!$A$1:$B$657,MATCH('생산계획(잉크)'!B502,호기!$A$1:$A$657,0),2))</f>
        <v/>
      </c>
      <c r="L50" s="24">
        <f>H50+J50-INDEX(표5[#All],MATCH(B50,표5[[#All],[잉크]],0),5)</f>
        <v>0</v>
      </c>
      <c r="M50" s="21" t="str">
        <f>IFERROR(L50/INDEX(표5[#All],MATCH(B50,표5[[#All],[잉크]],0),8),"")</f>
        <v/>
      </c>
      <c r="N50" s="542"/>
      <c r="O50" s="23" t="str">
        <f>IF(ISBLANK(N50),"",INDEX(호기!$A$1:$B$657,MATCH('생산계획(잉크)'!B502,호기!$A$1:$A$657,0),2))</f>
        <v/>
      </c>
      <c r="P50" s="24">
        <f>L50+N50-INDEX(표5[#All],MATCH(B50,표5[[#All],[잉크]],0),5)</f>
        <v>0</v>
      </c>
      <c r="Q50" s="21" t="str">
        <f>IFERROR(P50/INDEX(표5[#All],MATCH(B50,표5[[#All],[잉크]],0),11),"")</f>
        <v/>
      </c>
      <c r="R50" s="542"/>
      <c r="S50" s="25" t="str">
        <f>IF(ISBLANK(R50),"",INDEX(호기!$A$1:$B$657,MATCH('생산계획(잉크)'!B502,호기!$A$1:$A$657,0),2))</f>
        <v/>
      </c>
      <c r="T50" s="24">
        <f>P50+R50-INDEX(표5[#All],MATCH(B50,표5[[#All],[잉크]],0),5)</f>
        <v>0</v>
      </c>
      <c r="U50" s="21" t="str">
        <f>IFERROR(T50/INDEX(표5[#All],MATCH(B50,표5[[#All],[잉크]],0),14),"")</f>
        <v/>
      </c>
      <c r="V50" s="542"/>
      <c r="W50" s="23" t="str">
        <f>IF(ISBLANK(V50),"",INDEX(호기!$A$1:$B$657,MATCH('생산계획(잉크)'!B502,호기!$A$1:$A$657,0),2))</f>
        <v/>
      </c>
      <c r="X50" s="24">
        <f>T50+V50-INDEX(표5[#All],MATCH(B50,표5[[#All],[잉크]],0),5)</f>
        <v>0</v>
      </c>
      <c r="Y50" s="21" t="str">
        <f>IFERROR(X50/INDEX(표5[#All],MATCH(B50,표5[[#All],[잉크]],0),17),"")</f>
        <v/>
      </c>
      <c r="Z50" s="23"/>
      <c r="AA50" s="23" t="str">
        <f>IF(ISBLANK(Z50),"",INDEX(호기!$A$1:$B$657,MATCH('생산계획(잉크)'!B502,호기!$A$1:$A$657,0),2))</f>
        <v/>
      </c>
      <c r="AB50" s="24">
        <f>X50+Z50-INDEX(표5[#All],MATCH(B50,표5[[#All],[잉크]],0),5)</f>
        <v>0</v>
      </c>
      <c r="AC50" s="21" t="str">
        <f>IFERROR(AB50/INDEX(표5[#All],MATCH(B50,표5[[#All],[잉크]],0),20),"")</f>
        <v/>
      </c>
      <c r="AD50" s="23"/>
      <c r="AE50" s="235"/>
      <c r="AG50" s="46"/>
      <c r="AH50" s="46"/>
      <c r="AI50" s="19"/>
      <c r="AJ50" s="19"/>
      <c r="AK50" s="19"/>
      <c r="AL50" s="19"/>
      <c r="AM50" s="19"/>
    </row>
    <row r="51" spans="1:39" ht="16.5" hidden="1" customHeight="1" x14ac:dyDescent="0.3">
      <c r="A51" s="1"/>
      <c r="B51" s="30" t="s">
        <v>2852</v>
      </c>
      <c r="C51" s="68"/>
      <c r="D51" s="69" t="str">
        <f>IFERROR(C51/INDEX(표5[#All],MATCH(B51,표5[[#All],[잉크]],0),2),"")</f>
        <v/>
      </c>
      <c r="E51" s="22">
        <f>$C51-INDEX(표5[#All],MATCH(B51,표5[[#All],[잉크]],0),24)</f>
        <v>0</v>
      </c>
      <c r="F51" s="542"/>
      <c r="G51" s="23" t="str">
        <f>IF(ISBLANK(F51),"",INDEX(호기!$A$1:$B$657,MATCH('생산계획(잉크)'!B503,호기!$A$1:$A$657,0),2))</f>
        <v/>
      </c>
      <c r="H51" s="24">
        <f>C51+F51-INDEX(표5[#All],MATCH(B51,표5[[#All],[잉크]],0),2)</f>
        <v>0</v>
      </c>
      <c r="I51" s="21" t="str">
        <f>IFERROR(H51/INDEX(표5[#All],MATCH(B51,표5[[#All],[잉크]],0),5),"")</f>
        <v/>
      </c>
      <c r="J51" s="542"/>
      <c r="K51" s="25" t="str">
        <f>IF(ISBLANK(J51),"",INDEX(호기!$A$1:$B$657,MATCH('생산계획(잉크)'!B503,호기!$A$1:$A$657,0),2))</f>
        <v/>
      </c>
      <c r="L51" s="24">
        <f>H51+J51-INDEX(표5[#All],MATCH(B51,표5[[#All],[잉크]],0),5)</f>
        <v>0</v>
      </c>
      <c r="M51" s="21" t="str">
        <f>IFERROR(L51/INDEX(표5[#All],MATCH(B51,표5[[#All],[잉크]],0),8),"")</f>
        <v/>
      </c>
      <c r="N51" s="542"/>
      <c r="O51" s="23" t="str">
        <f>IF(ISBLANK(N51),"",INDEX(호기!$A$1:$B$657,MATCH('생산계획(잉크)'!B503,호기!$A$1:$A$657,0),2))</f>
        <v/>
      </c>
      <c r="P51" s="24">
        <f>L51+N51-INDEX(표5[#All],MATCH(B51,표5[[#All],[잉크]],0),5)</f>
        <v>0</v>
      </c>
      <c r="Q51" s="21" t="str">
        <f>IFERROR(P51/INDEX(표5[#All],MATCH(B51,표5[[#All],[잉크]],0),11),"")</f>
        <v/>
      </c>
      <c r="R51" s="542"/>
      <c r="S51" s="25" t="str">
        <f>IF(ISBLANK(R51),"",INDEX(호기!$A$1:$B$657,MATCH('생산계획(잉크)'!B503,호기!$A$1:$A$657,0),2))</f>
        <v/>
      </c>
      <c r="T51" s="24">
        <f>P51+R51-INDEX(표5[#All],MATCH(B51,표5[[#All],[잉크]],0),5)</f>
        <v>0</v>
      </c>
      <c r="U51" s="21" t="str">
        <f>IFERROR(T51/INDEX(표5[#All],MATCH(B51,표5[[#All],[잉크]],0),14),"")</f>
        <v/>
      </c>
      <c r="V51" s="542"/>
      <c r="W51" s="23" t="str">
        <f>IF(ISBLANK(V51),"",INDEX(호기!$A$1:$B$657,MATCH('생산계획(잉크)'!B503,호기!$A$1:$A$657,0),2))</f>
        <v/>
      </c>
      <c r="X51" s="24">
        <f>T51+V51-INDEX(표5[#All],MATCH(B51,표5[[#All],[잉크]],0),5)</f>
        <v>0</v>
      </c>
      <c r="Y51" s="21" t="str">
        <f>IFERROR(X51/INDEX(표5[#All],MATCH(B51,표5[[#All],[잉크]],0),17),"")</f>
        <v/>
      </c>
      <c r="Z51" s="23"/>
      <c r="AA51" s="23" t="str">
        <f>IF(ISBLANK(Z51),"",INDEX(호기!$A$1:$B$657,MATCH('생산계획(잉크)'!B503,호기!$A$1:$A$657,0),2))</f>
        <v/>
      </c>
      <c r="AB51" s="24">
        <f>X51+Z51-INDEX(표5[#All],MATCH(B51,표5[[#All],[잉크]],0),5)</f>
        <v>0</v>
      </c>
      <c r="AC51" s="21" t="str">
        <f>IFERROR(AB51/INDEX(표5[#All],MATCH(B51,표5[[#All],[잉크]],0),20),"")</f>
        <v/>
      </c>
      <c r="AD51" s="23"/>
      <c r="AE51" s="235"/>
      <c r="AG51" s="46"/>
      <c r="AH51" s="46"/>
      <c r="AI51" s="19"/>
      <c r="AJ51" s="19"/>
      <c r="AK51" s="19"/>
      <c r="AL51" s="19"/>
      <c r="AM51" s="19"/>
    </row>
    <row r="52" spans="1:39" ht="16.5" hidden="1" customHeight="1" x14ac:dyDescent="0.3">
      <c r="A52" s="1"/>
      <c r="B52" s="30" t="s">
        <v>2853</v>
      </c>
      <c r="C52" s="68"/>
      <c r="D52" s="69" t="str">
        <f>IFERROR(C52/INDEX(표5[#All],MATCH(B52,표5[[#All],[잉크]],0),2),"")</f>
        <v/>
      </c>
      <c r="E52" s="22">
        <f>$C52-INDEX(표5[#All],MATCH(B52,표5[[#All],[잉크]],0),24)</f>
        <v>0</v>
      </c>
      <c r="F52" s="542"/>
      <c r="G52" s="23" t="str">
        <f>IF(ISBLANK(F52),"",INDEX(호기!$A$1:$B$657,MATCH('생산계획(잉크)'!B504,호기!$A$1:$A$657,0),2))</f>
        <v/>
      </c>
      <c r="H52" s="24">
        <f>C52+F52-INDEX(표5[#All],MATCH(B52,표5[[#All],[잉크]],0),2)</f>
        <v>0</v>
      </c>
      <c r="I52" s="21" t="str">
        <f>IFERROR(H52/INDEX(표5[#All],MATCH(B52,표5[[#All],[잉크]],0),5),"")</f>
        <v/>
      </c>
      <c r="J52" s="542"/>
      <c r="K52" s="25" t="str">
        <f>IF(ISBLANK(J52),"",INDEX(호기!$A$1:$B$657,MATCH('생산계획(잉크)'!B504,호기!$A$1:$A$657,0),2))</f>
        <v/>
      </c>
      <c r="L52" s="24">
        <f>H52+J52-INDEX(표5[#All],MATCH(B52,표5[[#All],[잉크]],0),5)</f>
        <v>0</v>
      </c>
      <c r="M52" s="21" t="str">
        <f>IFERROR(L52/INDEX(표5[#All],MATCH(B52,표5[[#All],[잉크]],0),8),"")</f>
        <v/>
      </c>
      <c r="N52" s="542"/>
      <c r="O52" s="23" t="str">
        <f>IF(ISBLANK(N52),"",INDEX(호기!$A$1:$B$657,MATCH('생산계획(잉크)'!B504,호기!$A$1:$A$657,0),2))</f>
        <v/>
      </c>
      <c r="P52" s="24">
        <f>L52+N52-INDEX(표5[#All],MATCH(B52,표5[[#All],[잉크]],0),5)</f>
        <v>0</v>
      </c>
      <c r="Q52" s="21" t="str">
        <f>IFERROR(P52/INDEX(표5[#All],MATCH(B52,표5[[#All],[잉크]],0),11),"")</f>
        <v/>
      </c>
      <c r="R52" s="542"/>
      <c r="S52" s="25" t="str">
        <f>IF(ISBLANK(R52),"",INDEX(호기!$A$1:$B$657,MATCH('생산계획(잉크)'!B504,호기!$A$1:$A$657,0),2))</f>
        <v/>
      </c>
      <c r="T52" s="24">
        <f>P52+R52-INDEX(표5[#All],MATCH(B52,표5[[#All],[잉크]],0),5)</f>
        <v>0</v>
      </c>
      <c r="U52" s="21" t="str">
        <f>IFERROR(T52/INDEX(표5[#All],MATCH(B52,표5[[#All],[잉크]],0),14),"")</f>
        <v/>
      </c>
      <c r="V52" s="542"/>
      <c r="W52" s="23" t="str">
        <f>IF(ISBLANK(V52),"",INDEX(호기!$A$1:$B$657,MATCH('생산계획(잉크)'!B504,호기!$A$1:$A$657,0),2))</f>
        <v/>
      </c>
      <c r="X52" s="24">
        <f>T52+V52-INDEX(표5[#All],MATCH(B52,표5[[#All],[잉크]],0),5)</f>
        <v>0</v>
      </c>
      <c r="Y52" s="21" t="str">
        <f>IFERROR(X52/INDEX(표5[#All],MATCH(B52,표5[[#All],[잉크]],0),17),"")</f>
        <v/>
      </c>
      <c r="Z52" s="23"/>
      <c r="AA52" s="23" t="str">
        <f>IF(ISBLANK(Z52),"",INDEX(호기!$A$1:$B$657,MATCH('생산계획(잉크)'!B504,호기!$A$1:$A$657,0),2))</f>
        <v/>
      </c>
      <c r="AB52" s="24">
        <f>X52+Z52-INDEX(표5[#All],MATCH(B52,표5[[#All],[잉크]],0),5)</f>
        <v>0</v>
      </c>
      <c r="AC52" s="21" t="str">
        <f>IFERROR(AB52/INDEX(표5[#All],MATCH(B52,표5[[#All],[잉크]],0),20),"")</f>
        <v/>
      </c>
      <c r="AD52" s="23"/>
      <c r="AE52" s="235"/>
      <c r="AG52" s="46"/>
      <c r="AH52" s="46"/>
      <c r="AI52" s="19"/>
      <c r="AJ52" s="19"/>
      <c r="AK52" s="19"/>
      <c r="AL52" s="19"/>
      <c r="AM52" s="19"/>
    </row>
    <row r="53" spans="1:39" ht="16.5" customHeight="1" x14ac:dyDescent="0.3">
      <c r="A53" s="1"/>
      <c r="B53" s="30" t="s">
        <v>2886</v>
      </c>
      <c r="C53" s="68">
        <v>2</v>
      </c>
      <c r="D53" s="69">
        <f>IFERROR(C53/INDEX(표5[#All],MATCH(B53,표5[[#All],[잉크]],0),2),"")</f>
        <v>1</v>
      </c>
      <c r="E53" s="22">
        <f>$C53-INDEX(표5[#All],MATCH(B53,표5[[#All],[잉크]],0),24)</f>
        <v>-4</v>
      </c>
      <c r="F53" s="542"/>
      <c r="G53" s="23" t="str">
        <f>IF(ISBLANK(F53),"",INDEX(호기!$A$1:$B$657,MATCH('생산계획(잉크)'!B505,호기!$A$1:$A$657,0),2))</f>
        <v/>
      </c>
      <c r="H53" s="24">
        <f>C53+F53-INDEX(표5[#All],MATCH(B53,표5[[#All],[잉크]],0),2)</f>
        <v>0</v>
      </c>
      <c r="I53" s="21">
        <f>IFERROR(H53/INDEX(표5[#All],MATCH(B53,표5[[#All],[잉크]],0),5),"")</f>
        <v>0</v>
      </c>
      <c r="J53" s="571">
        <v>2</v>
      </c>
      <c r="K53" s="25" t="str">
        <f>IF(ISBLANK(J53),"",INDEX(호기!$A$1:$B$657,MATCH('생산계획(잉크)'!B505,호기!$A$1:$A$657,0),2))</f>
        <v>6호기</v>
      </c>
      <c r="L53" s="24">
        <f>H53+J53-INDEX(표5[#All],MATCH(B53,표5[[#All],[잉크]],0),5)</f>
        <v>1</v>
      </c>
      <c r="M53" s="21" t="str">
        <f>IFERROR(L53/INDEX(표5[#All],MATCH(B53,표5[[#All],[잉크]],0),8),"")</f>
        <v/>
      </c>
      <c r="N53" s="542"/>
      <c r="O53" s="23" t="str">
        <f>IF(ISBLANK(N53),"",INDEX(호기!$A$1:$B$657,MATCH('생산계획(잉크)'!B505,호기!$A$1:$A$657,0),2))</f>
        <v/>
      </c>
      <c r="P53" s="24">
        <f>L53+N53-INDEX(표5[#All],MATCH(B53,표5[[#All],[잉크]],0),5)</f>
        <v>0</v>
      </c>
      <c r="Q53" s="21" t="str">
        <f>IFERROR(P53/INDEX(표5[#All],MATCH(B53,표5[[#All],[잉크]],0),11),"")</f>
        <v/>
      </c>
      <c r="R53" s="542"/>
      <c r="S53" s="25" t="str">
        <f>IF(ISBLANK(R53),"",INDEX(호기!$A$1:$B$657,MATCH('생산계획(잉크)'!B505,호기!$A$1:$A$657,0),2))</f>
        <v/>
      </c>
      <c r="T53" s="24">
        <f>P53+R53-INDEX(표5[#All],MATCH(B53,표5[[#All],[잉크]],0),5)</f>
        <v>-1</v>
      </c>
      <c r="U53" s="21" t="str">
        <f>IFERROR(T53/INDEX(표5[#All],MATCH(B53,표5[[#All],[잉크]],0),14),"")</f>
        <v/>
      </c>
      <c r="V53" s="542"/>
      <c r="W53" s="23" t="str">
        <f>IF(ISBLANK(V53),"",INDEX(호기!$A$1:$B$657,MATCH('생산계획(잉크)'!B505,호기!$A$1:$A$657,0),2))</f>
        <v/>
      </c>
      <c r="X53" s="24">
        <f>T53+V53-INDEX(표5[#All],MATCH(B53,표5[[#All],[잉크]],0),5)</f>
        <v>-2</v>
      </c>
      <c r="Y53" s="21" t="str">
        <f>IFERROR(X53/INDEX(표5[#All],MATCH(B53,표5[[#All],[잉크]],0),17),"")</f>
        <v/>
      </c>
      <c r="Z53" s="23"/>
      <c r="AA53" s="23" t="str">
        <f>IF(ISBLANK(Z53),"",INDEX(호기!$A$1:$B$657,MATCH('생산계획(잉크)'!B505,호기!$A$1:$A$657,0),2))</f>
        <v/>
      </c>
      <c r="AB53" s="24">
        <f>X53+Z53-INDEX(표5[#All],MATCH(B53,표5[[#All],[잉크]],0),5)</f>
        <v>-3</v>
      </c>
      <c r="AC53" s="21" t="str">
        <f>IFERROR(AB53/INDEX(표5[#All],MATCH(B53,표5[[#All],[잉크]],0),20),"")</f>
        <v/>
      </c>
      <c r="AD53" s="23"/>
      <c r="AE53" s="235"/>
      <c r="AG53" s="46"/>
      <c r="AH53" s="46"/>
      <c r="AI53" s="19"/>
      <c r="AJ53" s="19"/>
      <c r="AK53" s="19"/>
      <c r="AL53" s="19"/>
      <c r="AM53" s="19"/>
    </row>
    <row r="54" spans="1:39" ht="16.5" hidden="1" customHeight="1" x14ac:dyDescent="0.3">
      <c r="A54" s="1"/>
      <c r="B54" s="30" t="s">
        <v>2887</v>
      </c>
      <c r="C54" s="68"/>
      <c r="D54" s="69" t="str">
        <f>IFERROR(C54/INDEX(표5[#All],MATCH(B54,표5[[#All],[잉크]],0),2),"")</f>
        <v/>
      </c>
      <c r="E54" s="22">
        <f>$C54-INDEX(표5[#All],MATCH(B54,표5[[#All],[잉크]],0),24)</f>
        <v>0</v>
      </c>
      <c r="F54" s="542"/>
      <c r="G54" s="23" t="str">
        <f>IF(ISBLANK(F54),"",INDEX(호기!$A$1:$B$657,MATCH('생산계획(잉크)'!B506,호기!$A$1:$A$657,0),2))</f>
        <v/>
      </c>
      <c r="H54" s="24">
        <f>C54+F54-INDEX(표5[#All],MATCH(B54,표5[[#All],[잉크]],0),2)</f>
        <v>0</v>
      </c>
      <c r="I54" s="21" t="str">
        <f>IFERROR(H54/INDEX(표5[#All],MATCH(B54,표5[[#All],[잉크]],0),5),"")</f>
        <v/>
      </c>
      <c r="J54" s="542"/>
      <c r="K54" s="25" t="str">
        <f>IF(ISBLANK(J54),"",INDEX(호기!$A$1:$B$657,MATCH('생산계획(잉크)'!B506,호기!$A$1:$A$657,0),2))</f>
        <v/>
      </c>
      <c r="L54" s="24">
        <f>H54+J54-INDEX(표5[#All],MATCH(B54,표5[[#All],[잉크]],0),5)</f>
        <v>0</v>
      </c>
      <c r="M54" s="21" t="str">
        <f>IFERROR(L54/INDEX(표5[#All],MATCH(B54,표5[[#All],[잉크]],0),8),"")</f>
        <v/>
      </c>
      <c r="N54" s="542"/>
      <c r="O54" s="23" t="str">
        <f>IF(ISBLANK(N54),"",INDEX(호기!$A$1:$B$657,MATCH('생산계획(잉크)'!B506,호기!$A$1:$A$657,0),2))</f>
        <v/>
      </c>
      <c r="P54" s="24">
        <f>L54+N54-INDEX(표5[#All],MATCH(B54,표5[[#All],[잉크]],0),5)</f>
        <v>0</v>
      </c>
      <c r="Q54" s="21" t="str">
        <f>IFERROR(P54/INDEX(표5[#All],MATCH(B54,표5[[#All],[잉크]],0),11),"")</f>
        <v/>
      </c>
      <c r="R54" s="542"/>
      <c r="S54" s="25" t="str">
        <f>IF(ISBLANK(R54),"",INDEX(호기!$A$1:$B$657,MATCH('생산계획(잉크)'!B506,호기!$A$1:$A$657,0),2))</f>
        <v/>
      </c>
      <c r="T54" s="24">
        <f>P54+R54-INDEX(표5[#All],MATCH(B54,표5[[#All],[잉크]],0),5)</f>
        <v>0</v>
      </c>
      <c r="U54" s="21" t="str">
        <f>IFERROR(T54/INDEX(표5[#All],MATCH(B54,표5[[#All],[잉크]],0),14),"")</f>
        <v/>
      </c>
      <c r="V54" s="542"/>
      <c r="W54" s="23" t="str">
        <f>IF(ISBLANK(V54),"",INDEX(호기!$A$1:$B$657,MATCH('생산계획(잉크)'!B506,호기!$A$1:$A$657,0),2))</f>
        <v/>
      </c>
      <c r="X54" s="24">
        <f>T54+V54-INDEX(표5[#All],MATCH(B54,표5[[#All],[잉크]],0),5)</f>
        <v>0</v>
      </c>
      <c r="Y54" s="21" t="str">
        <f>IFERROR(X54/INDEX(표5[#All],MATCH(B54,표5[[#All],[잉크]],0),17),"")</f>
        <v/>
      </c>
      <c r="Z54" s="23"/>
      <c r="AA54" s="23" t="str">
        <f>IF(ISBLANK(Z54),"",INDEX(호기!$A$1:$B$657,MATCH('생산계획(잉크)'!B506,호기!$A$1:$A$657,0),2))</f>
        <v/>
      </c>
      <c r="AB54" s="24">
        <f>X54+Z54-INDEX(표5[#All],MATCH(B54,표5[[#All],[잉크]],0),5)</f>
        <v>0</v>
      </c>
      <c r="AC54" s="21" t="str">
        <f>IFERROR(AB54/INDEX(표5[#All],MATCH(B54,표5[[#All],[잉크]],0),20),"")</f>
        <v/>
      </c>
      <c r="AD54" s="23"/>
      <c r="AE54" s="235"/>
      <c r="AG54" s="46"/>
      <c r="AH54" s="46"/>
      <c r="AI54" s="19"/>
      <c r="AJ54" s="19"/>
      <c r="AK54" s="19"/>
      <c r="AL54" s="19"/>
      <c r="AM54" s="19"/>
    </row>
    <row r="55" spans="1:39" ht="16.5" customHeight="1" x14ac:dyDescent="0.3">
      <c r="A55" s="1"/>
      <c r="B55" s="30" t="s">
        <v>2874</v>
      </c>
      <c r="C55" s="68">
        <v>1</v>
      </c>
      <c r="D55" s="69">
        <f>IFERROR(C55/INDEX(표5[#All],MATCH(B55,표5[[#All],[잉크]],0),2),"")</f>
        <v>0.5</v>
      </c>
      <c r="E55" s="22">
        <f>$C55-INDEX(표5[#All],MATCH(B55,표5[[#All],[잉크]],0),24)</f>
        <v>-5</v>
      </c>
      <c r="F55" s="571">
        <v>2</v>
      </c>
      <c r="G55" s="23" t="str">
        <f>IF(ISBLANK(F55),"",INDEX(호기!$A$1:$B$657,MATCH('생산계획(잉크)'!B507,호기!$A$1:$A$657,0),2))</f>
        <v>3호기</v>
      </c>
      <c r="H55" s="24">
        <f>C55+F55-INDEX(표5[#All],MATCH(B55,표5[[#All],[잉크]],0),2)</f>
        <v>1</v>
      </c>
      <c r="I55" s="21">
        <f>IFERROR(H55/INDEX(표5[#All],MATCH(B55,표5[[#All],[잉크]],0),5),"")</f>
        <v>1</v>
      </c>
      <c r="J55" s="542"/>
      <c r="K55" s="25" t="str">
        <f>IF(ISBLANK(J55),"",INDEX(호기!$A$1:$B$657,MATCH('생산계획(잉크)'!B507,호기!$A$1:$A$657,0),2))</f>
        <v/>
      </c>
      <c r="L55" s="24">
        <f>H55+J55-INDEX(표5[#All],MATCH(B55,표5[[#All],[잉크]],0),5)</f>
        <v>0</v>
      </c>
      <c r="M55" s="21" t="str">
        <f>IFERROR(L55/INDEX(표5[#All],MATCH(B55,표5[[#All],[잉크]],0),8),"")</f>
        <v/>
      </c>
      <c r="N55" s="542"/>
      <c r="O55" s="23" t="str">
        <f>IF(ISBLANK(N55),"",INDEX(호기!$A$1:$B$657,MATCH('생산계획(잉크)'!B507,호기!$A$1:$A$657,0),2))</f>
        <v/>
      </c>
      <c r="P55" s="24">
        <f>L55+N55-INDEX(표5[#All],MATCH(B55,표5[[#All],[잉크]],0),5)</f>
        <v>-1</v>
      </c>
      <c r="Q55" s="21" t="str">
        <f>IFERROR(P55/INDEX(표5[#All],MATCH(B55,표5[[#All],[잉크]],0),11),"")</f>
        <v/>
      </c>
      <c r="R55" s="542"/>
      <c r="S55" s="25" t="str">
        <f>IF(ISBLANK(R55),"",INDEX(호기!$A$1:$B$657,MATCH('생산계획(잉크)'!B507,호기!$A$1:$A$657,0),2))</f>
        <v/>
      </c>
      <c r="T55" s="24">
        <f>P55+R55-INDEX(표5[#All],MATCH(B55,표5[[#All],[잉크]],0),5)</f>
        <v>-2</v>
      </c>
      <c r="U55" s="21" t="str">
        <f>IFERROR(T55/INDEX(표5[#All],MATCH(B55,표5[[#All],[잉크]],0),14),"")</f>
        <v/>
      </c>
      <c r="V55" s="542"/>
      <c r="W55" s="23" t="str">
        <f>IF(ISBLANK(V55),"",INDEX(호기!$A$1:$B$657,MATCH('생산계획(잉크)'!B507,호기!$A$1:$A$657,0),2))</f>
        <v/>
      </c>
      <c r="X55" s="24">
        <f>T55+V55-INDEX(표5[#All],MATCH(B55,표5[[#All],[잉크]],0),5)</f>
        <v>-3</v>
      </c>
      <c r="Y55" s="21" t="str">
        <f>IFERROR(X55/INDEX(표5[#All],MATCH(B55,표5[[#All],[잉크]],0),17),"")</f>
        <v/>
      </c>
      <c r="Z55" s="23"/>
      <c r="AA55" s="23" t="str">
        <f>IF(ISBLANK(Z55),"",INDEX(호기!$A$1:$B$657,MATCH('생산계획(잉크)'!B507,호기!$A$1:$A$657,0),2))</f>
        <v/>
      </c>
      <c r="AB55" s="24">
        <f>X55+Z55-INDEX(표5[#All],MATCH(B55,표5[[#All],[잉크]],0),5)</f>
        <v>-4</v>
      </c>
      <c r="AC55" s="21" t="str">
        <f>IFERROR(AB55/INDEX(표5[#All],MATCH(B55,표5[[#All],[잉크]],0),20),"")</f>
        <v/>
      </c>
      <c r="AD55" s="23"/>
      <c r="AE55" s="235"/>
      <c r="AG55" s="46"/>
      <c r="AH55" s="46"/>
      <c r="AI55" s="19"/>
      <c r="AJ55" s="19"/>
      <c r="AK55" s="19"/>
      <c r="AL55" s="19"/>
      <c r="AM55" s="19"/>
    </row>
    <row r="56" spans="1:39" ht="16.5" hidden="1" customHeight="1" x14ac:dyDescent="0.3">
      <c r="A56" s="1"/>
      <c r="B56" s="30" t="s">
        <v>2876</v>
      </c>
      <c r="C56" s="68"/>
      <c r="D56" s="69" t="str">
        <f>IFERROR(C56/INDEX(표5[#All],MATCH(B56,표5[[#All],[잉크]],0),2),"")</f>
        <v/>
      </c>
      <c r="E56" s="22">
        <f>$C56-INDEX(표5[#All],MATCH(B56,표5[[#All],[잉크]],0),24)</f>
        <v>0</v>
      </c>
      <c r="F56" s="542"/>
      <c r="G56" s="23" t="str">
        <f>IF(ISBLANK(F56),"",INDEX(호기!$A$1:$B$657,MATCH('생산계획(잉크)'!B508,호기!$A$1:$A$657,0),2))</f>
        <v/>
      </c>
      <c r="H56" s="24">
        <f>C56+F56-INDEX(표5[#All],MATCH(B56,표5[[#All],[잉크]],0),2)</f>
        <v>0</v>
      </c>
      <c r="I56" s="21" t="str">
        <f>IFERROR(H56/INDEX(표5[#All],MATCH(B56,표5[[#All],[잉크]],0),5),"")</f>
        <v/>
      </c>
      <c r="J56" s="542"/>
      <c r="K56" s="25" t="str">
        <f>IF(ISBLANK(J56),"",INDEX(호기!$A$1:$B$657,MATCH('생산계획(잉크)'!B508,호기!$A$1:$A$657,0),2))</f>
        <v/>
      </c>
      <c r="L56" s="24">
        <f>H56+J56-INDEX(표5[#All],MATCH(B56,표5[[#All],[잉크]],0),5)</f>
        <v>0</v>
      </c>
      <c r="M56" s="21" t="str">
        <f>IFERROR(L56/INDEX(표5[#All],MATCH(B56,표5[[#All],[잉크]],0),8),"")</f>
        <v/>
      </c>
      <c r="N56" s="542"/>
      <c r="O56" s="23" t="str">
        <f>IF(ISBLANK(N56),"",INDEX(호기!$A$1:$B$657,MATCH('생산계획(잉크)'!B508,호기!$A$1:$A$657,0),2))</f>
        <v/>
      </c>
      <c r="P56" s="24">
        <f>L56+N56-INDEX(표5[#All],MATCH(B56,표5[[#All],[잉크]],0),5)</f>
        <v>0</v>
      </c>
      <c r="Q56" s="21" t="str">
        <f>IFERROR(P56/INDEX(표5[#All],MATCH(B56,표5[[#All],[잉크]],0),11),"")</f>
        <v/>
      </c>
      <c r="R56" s="542"/>
      <c r="S56" s="25" t="str">
        <f>IF(ISBLANK(R56),"",INDEX(호기!$A$1:$B$657,MATCH('생산계획(잉크)'!B508,호기!$A$1:$A$657,0),2))</f>
        <v/>
      </c>
      <c r="T56" s="24">
        <f>P56+R56-INDEX(표5[#All],MATCH(B56,표5[[#All],[잉크]],0),5)</f>
        <v>0</v>
      </c>
      <c r="U56" s="21" t="str">
        <f>IFERROR(T56/INDEX(표5[#All],MATCH(B56,표5[[#All],[잉크]],0),14),"")</f>
        <v/>
      </c>
      <c r="V56" s="542"/>
      <c r="W56" s="23" t="str">
        <f>IF(ISBLANK(V56),"",INDEX(호기!$A$1:$B$657,MATCH('생산계획(잉크)'!B508,호기!$A$1:$A$657,0),2))</f>
        <v/>
      </c>
      <c r="X56" s="24">
        <f>T56+V56-INDEX(표5[#All],MATCH(B56,표5[[#All],[잉크]],0),5)</f>
        <v>0</v>
      </c>
      <c r="Y56" s="21" t="str">
        <f>IFERROR(X56/INDEX(표5[#All],MATCH(B56,표5[[#All],[잉크]],0),17),"")</f>
        <v/>
      </c>
      <c r="Z56" s="23"/>
      <c r="AA56" s="23" t="str">
        <f>IF(ISBLANK(Z56),"",INDEX(호기!$A$1:$B$657,MATCH('생산계획(잉크)'!B508,호기!$A$1:$A$657,0),2))</f>
        <v/>
      </c>
      <c r="AB56" s="24">
        <f>X56+Z56-INDEX(표5[#All],MATCH(B56,표5[[#All],[잉크]],0),5)</f>
        <v>0</v>
      </c>
      <c r="AC56" s="21" t="str">
        <f>IFERROR(AB56/INDEX(표5[#All],MATCH(B56,표5[[#All],[잉크]],0),20),"")</f>
        <v/>
      </c>
      <c r="AD56" s="23"/>
      <c r="AE56" s="235"/>
      <c r="AG56" s="46"/>
      <c r="AH56" s="46"/>
      <c r="AI56" s="19"/>
      <c r="AJ56" s="19"/>
      <c r="AK56" s="19"/>
      <c r="AL56" s="19"/>
      <c r="AM56" s="19"/>
    </row>
    <row r="57" spans="1:39" ht="16.5" hidden="1" customHeight="1" x14ac:dyDescent="0.3">
      <c r="A57" s="1"/>
      <c r="B57" s="30" t="s">
        <v>2888</v>
      </c>
      <c r="C57" s="68"/>
      <c r="D57" s="69" t="str">
        <f>IFERROR(C57/INDEX(표5[#All],MATCH(B57,표5[[#All],[잉크]],0),2),"")</f>
        <v/>
      </c>
      <c r="E57" s="22">
        <f>$C57-INDEX(표5[#All],MATCH(B57,표5[[#All],[잉크]],0),24)</f>
        <v>0</v>
      </c>
      <c r="F57" s="542"/>
      <c r="G57" s="23" t="str">
        <f>IF(ISBLANK(F57),"",INDEX(호기!$A$1:$B$657,MATCH('생산계획(잉크)'!B509,호기!$A$1:$A$657,0),2))</f>
        <v/>
      </c>
      <c r="H57" s="24">
        <f>C57+F57-INDEX(표5[#All],MATCH(B57,표5[[#All],[잉크]],0),2)</f>
        <v>0</v>
      </c>
      <c r="I57" s="21" t="str">
        <f>IFERROR(H57/INDEX(표5[#All],MATCH(B57,표5[[#All],[잉크]],0),5),"")</f>
        <v/>
      </c>
      <c r="J57" s="542"/>
      <c r="K57" s="25" t="str">
        <f>IF(ISBLANK(J57),"",INDEX(호기!$A$1:$B$657,MATCH('생산계획(잉크)'!B509,호기!$A$1:$A$657,0),2))</f>
        <v/>
      </c>
      <c r="L57" s="24">
        <f>H57+J57-INDEX(표5[#All],MATCH(B57,표5[[#All],[잉크]],0),5)</f>
        <v>0</v>
      </c>
      <c r="M57" s="21" t="str">
        <f>IFERROR(L57/INDEX(표5[#All],MATCH(B57,표5[[#All],[잉크]],0),8),"")</f>
        <v/>
      </c>
      <c r="N57" s="542"/>
      <c r="O57" s="23" t="str">
        <f>IF(ISBLANK(N57),"",INDEX(호기!$A$1:$B$657,MATCH('생산계획(잉크)'!B509,호기!$A$1:$A$657,0),2))</f>
        <v/>
      </c>
      <c r="P57" s="24">
        <f>L57+N57-INDEX(표5[#All],MATCH(B57,표5[[#All],[잉크]],0),5)</f>
        <v>0</v>
      </c>
      <c r="Q57" s="21" t="str">
        <f>IFERROR(P57/INDEX(표5[#All],MATCH(B57,표5[[#All],[잉크]],0),11),"")</f>
        <v/>
      </c>
      <c r="R57" s="542"/>
      <c r="S57" s="25" t="str">
        <f>IF(ISBLANK(R57),"",INDEX(호기!$A$1:$B$657,MATCH('생산계획(잉크)'!B509,호기!$A$1:$A$657,0),2))</f>
        <v/>
      </c>
      <c r="T57" s="24">
        <f>P57+R57-INDEX(표5[#All],MATCH(B57,표5[[#All],[잉크]],0),5)</f>
        <v>0</v>
      </c>
      <c r="U57" s="21" t="str">
        <f>IFERROR(T57/INDEX(표5[#All],MATCH(B57,표5[[#All],[잉크]],0),14),"")</f>
        <v/>
      </c>
      <c r="V57" s="542"/>
      <c r="W57" s="23" t="str">
        <f>IF(ISBLANK(V57),"",INDEX(호기!$A$1:$B$657,MATCH('생산계획(잉크)'!B509,호기!$A$1:$A$657,0),2))</f>
        <v/>
      </c>
      <c r="X57" s="24">
        <f>T57+V57-INDEX(표5[#All],MATCH(B57,표5[[#All],[잉크]],0),5)</f>
        <v>0</v>
      </c>
      <c r="Y57" s="21" t="str">
        <f>IFERROR(X57/INDEX(표5[#All],MATCH(B57,표5[[#All],[잉크]],0),17),"")</f>
        <v/>
      </c>
      <c r="Z57" s="23"/>
      <c r="AA57" s="23" t="str">
        <f>IF(ISBLANK(Z57),"",INDEX(호기!$A$1:$B$657,MATCH('생산계획(잉크)'!B509,호기!$A$1:$A$657,0),2))</f>
        <v/>
      </c>
      <c r="AB57" s="24">
        <f>X57+Z57-INDEX(표5[#All],MATCH(B57,표5[[#All],[잉크]],0),5)</f>
        <v>0</v>
      </c>
      <c r="AC57" s="21" t="str">
        <f>IFERROR(AB57/INDEX(표5[#All],MATCH(B57,표5[[#All],[잉크]],0),20),"")</f>
        <v/>
      </c>
      <c r="AD57" s="23"/>
      <c r="AE57" s="235"/>
      <c r="AG57" s="46"/>
      <c r="AH57" s="46"/>
      <c r="AI57" s="19"/>
      <c r="AJ57" s="19"/>
      <c r="AK57" s="19"/>
      <c r="AL57" s="19"/>
      <c r="AM57" s="19"/>
    </row>
    <row r="58" spans="1:39" ht="16.5" hidden="1" customHeight="1" x14ac:dyDescent="0.3">
      <c r="A58" s="1"/>
      <c r="B58" s="30" t="s">
        <v>2879</v>
      </c>
      <c r="C58" s="68"/>
      <c r="D58" s="69" t="str">
        <f>IFERROR(C58/INDEX(표5[#All],MATCH(B58,표5[[#All],[잉크]],0),2),"")</f>
        <v/>
      </c>
      <c r="E58" s="22">
        <f>$C58-INDEX(표5[#All],MATCH(B58,표5[[#All],[잉크]],0),24)</f>
        <v>0</v>
      </c>
      <c r="F58" s="542"/>
      <c r="G58" s="23" t="str">
        <f>IF(ISBLANK(F58),"",INDEX(호기!$A$1:$B$657,MATCH('생산계획(잉크)'!B510,호기!$A$1:$A$657,0),2))</f>
        <v/>
      </c>
      <c r="H58" s="24">
        <f>C58+F58-INDEX(표5[#All],MATCH(B58,표5[[#All],[잉크]],0),2)</f>
        <v>0</v>
      </c>
      <c r="I58" s="21" t="str">
        <f>IFERROR(H58/INDEX(표5[#All],MATCH(B58,표5[[#All],[잉크]],0),5),"")</f>
        <v/>
      </c>
      <c r="J58" s="542"/>
      <c r="K58" s="25" t="str">
        <f>IF(ISBLANK(J58),"",INDEX(호기!$A$1:$B$657,MATCH('생산계획(잉크)'!B510,호기!$A$1:$A$657,0),2))</f>
        <v/>
      </c>
      <c r="L58" s="24">
        <f>H58+J58-INDEX(표5[#All],MATCH(B58,표5[[#All],[잉크]],0),5)</f>
        <v>0</v>
      </c>
      <c r="M58" s="21" t="str">
        <f>IFERROR(L58/INDEX(표5[#All],MATCH(B58,표5[[#All],[잉크]],0),8),"")</f>
        <v/>
      </c>
      <c r="N58" s="542"/>
      <c r="O58" s="23" t="str">
        <f>IF(ISBLANK(N58),"",INDEX(호기!$A$1:$B$657,MATCH('생산계획(잉크)'!B510,호기!$A$1:$A$657,0),2))</f>
        <v/>
      </c>
      <c r="P58" s="24">
        <f>L58+N58-INDEX(표5[#All],MATCH(B58,표5[[#All],[잉크]],0),5)</f>
        <v>0</v>
      </c>
      <c r="Q58" s="21" t="str">
        <f>IFERROR(P58/INDEX(표5[#All],MATCH(B58,표5[[#All],[잉크]],0),11),"")</f>
        <v/>
      </c>
      <c r="R58" s="542"/>
      <c r="S58" s="25" t="str">
        <f>IF(ISBLANK(R58),"",INDEX(호기!$A$1:$B$657,MATCH('생산계획(잉크)'!B510,호기!$A$1:$A$657,0),2))</f>
        <v/>
      </c>
      <c r="T58" s="24">
        <f>P58+R58-INDEX(표5[#All],MATCH(B58,표5[[#All],[잉크]],0),5)</f>
        <v>0</v>
      </c>
      <c r="U58" s="21" t="str">
        <f>IFERROR(T58/INDEX(표5[#All],MATCH(B58,표5[[#All],[잉크]],0),14),"")</f>
        <v/>
      </c>
      <c r="V58" s="542"/>
      <c r="W58" s="23" t="str">
        <f>IF(ISBLANK(V58),"",INDEX(호기!$A$1:$B$657,MATCH('생산계획(잉크)'!B510,호기!$A$1:$A$657,0),2))</f>
        <v/>
      </c>
      <c r="X58" s="24">
        <f>T58+V58-INDEX(표5[#All],MATCH(B58,표5[[#All],[잉크]],0),5)</f>
        <v>0</v>
      </c>
      <c r="Y58" s="21" t="str">
        <f>IFERROR(X58/INDEX(표5[#All],MATCH(B58,표5[[#All],[잉크]],0),17),"")</f>
        <v/>
      </c>
      <c r="Z58" s="23"/>
      <c r="AA58" s="23" t="str">
        <f>IF(ISBLANK(Z58),"",INDEX(호기!$A$1:$B$657,MATCH('생산계획(잉크)'!B510,호기!$A$1:$A$657,0),2))</f>
        <v/>
      </c>
      <c r="AB58" s="24">
        <f>X58+Z58-INDEX(표5[#All],MATCH(B58,표5[[#All],[잉크]],0),5)</f>
        <v>0</v>
      </c>
      <c r="AC58" s="21" t="str">
        <f>IFERROR(AB58/INDEX(표5[#All],MATCH(B58,표5[[#All],[잉크]],0),20),"")</f>
        <v/>
      </c>
      <c r="AD58" s="23"/>
      <c r="AE58" s="235"/>
      <c r="AG58" s="46"/>
      <c r="AH58" s="46"/>
      <c r="AI58" s="19"/>
      <c r="AJ58" s="19"/>
      <c r="AK58" s="19"/>
      <c r="AL58" s="19"/>
      <c r="AM58" s="19"/>
    </row>
    <row r="59" spans="1:39" ht="16.5" hidden="1" customHeight="1" x14ac:dyDescent="0.3">
      <c r="A59" s="1"/>
      <c r="B59" s="255" t="s">
        <v>2493</v>
      </c>
      <c r="C59" s="68"/>
      <c r="D59" s="69" t="str">
        <f>IFERROR(C59/INDEX(표5[#All],MATCH(B59,표5[[#All],[잉크]],0),2),"")</f>
        <v/>
      </c>
      <c r="E59" s="22">
        <f>$C59-INDEX(표5[#All],MATCH(B59,표5[[#All],[잉크]],0),24)</f>
        <v>0</v>
      </c>
      <c r="F59" s="542"/>
      <c r="G59" s="23" t="str">
        <f>IF(ISBLANK(F59),"",INDEX(호기!$A$1:$B$657,MATCH('생산계획(잉크)'!B511,호기!$A$1:$A$657,0),2))</f>
        <v/>
      </c>
      <c r="H59" s="24">
        <f>C59+F59-INDEX(표5[#All],MATCH(B59,표5[[#All],[잉크]],0),2)</f>
        <v>0</v>
      </c>
      <c r="I59" s="21" t="str">
        <f>IFERROR(H59/INDEX(표5[#All],MATCH(B59,표5[[#All],[잉크]],0),5),"")</f>
        <v/>
      </c>
      <c r="J59" s="542"/>
      <c r="K59" s="25" t="str">
        <f>IF(ISBLANK(J59),"",INDEX(호기!$A$1:$B$657,MATCH('생산계획(잉크)'!B511,호기!$A$1:$A$657,0),2))</f>
        <v/>
      </c>
      <c r="L59" s="24">
        <f>H59+J59-INDEX(표5[#All],MATCH(B59,표5[[#All],[잉크]],0),5)</f>
        <v>0</v>
      </c>
      <c r="M59" s="21" t="str">
        <f>IFERROR(L59/INDEX(표5[#All],MATCH(B59,표5[[#All],[잉크]],0),8),"")</f>
        <v/>
      </c>
      <c r="N59" s="542"/>
      <c r="O59" s="23" t="str">
        <f>IF(ISBLANK(N59),"",INDEX(호기!$A$1:$B$657,MATCH('생산계획(잉크)'!B511,호기!$A$1:$A$657,0),2))</f>
        <v/>
      </c>
      <c r="P59" s="24">
        <f>L59+N59-INDEX(표5[#All],MATCH(B59,표5[[#All],[잉크]],0),5)</f>
        <v>0</v>
      </c>
      <c r="Q59" s="21" t="str">
        <f>IFERROR(P59/INDEX(표5[#All],MATCH(B59,표5[[#All],[잉크]],0),11),"")</f>
        <v/>
      </c>
      <c r="R59" s="542"/>
      <c r="S59" s="25" t="str">
        <f>IF(ISBLANK(R59),"",INDEX(호기!$A$1:$B$657,MATCH('생산계획(잉크)'!B511,호기!$A$1:$A$657,0),2))</f>
        <v/>
      </c>
      <c r="T59" s="24">
        <f>P59+R59-INDEX(표5[#All],MATCH(B59,표5[[#All],[잉크]],0),5)</f>
        <v>0</v>
      </c>
      <c r="U59" s="21" t="str">
        <f>IFERROR(T59/INDEX(표5[#All],MATCH(B59,표5[[#All],[잉크]],0),14),"")</f>
        <v/>
      </c>
      <c r="V59" s="542"/>
      <c r="W59" s="23" t="str">
        <f>IF(ISBLANK(V59),"",INDEX(호기!$A$1:$B$657,MATCH('생산계획(잉크)'!B511,호기!$A$1:$A$657,0),2))</f>
        <v/>
      </c>
      <c r="X59" s="24">
        <f>T59+V59-INDEX(표5[#All],MATCH(B59,표5[[#All],[잉크]],0),5)</f>
        <v>0</v>
      </c>
      <c r="Y59" s="21" t="str">
        <f>IFERROR(X59/INDEX(표5[#All],MATCH(B59,표5[[#All],[잉크]],0),17),"")</f>
        <v/>
      </c>
      <c r="Z59" s="23"/>
      <c r="AA59" s="23" t="str">
        <f>IF(ISBLANK(Z59),"",INDEX(호기!$A$1:$B$657,MATCH('생산계획(잉크)'!B511,호기!$A$1:$A$657,0),2))</f>
        <v/>
      </c>
      <c r="AB59" s="24">
        <f>X59+Z59-INDEX(표5[#All],MATCH(B59,표5[[#All],[잉크]],0),5)</f>
        <v>0</v>
      </c>
      <c r="AC59" s="21" t="str">
        <f>IFERROR(AB59/INDEX(표5[#All],MATCH(B59,표5[[#All],[잉크]],0),20),"")</f>
        <v/>
      </c>
      <c r="AD59" s="23"/>
      <c r="AE59" s="235"/>
      <c r="AG59" s="46"/>
      <c r="AH59" s="46"/>
      <c r="AI59" s="19"/>
      <c r="AJ59" s="19"/>
      <c r="AK59" s="19"/>
      <c r="AL59" s="19"/>
      <c r="AM59" s="19"/>
    </row>
    <row r="60" spans="1:39" ht="16.5" hidden="1" customHeight="1" x14ac:dyDescent="0.3">
      <c r="A60" s="1"/>
      <c r="B60" s="255" t="s">
        <v>2500</v>
      </c>
      <c r="C60" s="68"/>
      <c r="D60" s="69" t="str">
        <f>IFERROR(C60/INDEX(표5[#All],MATCH(B60,표5[[#All],[잉크]],0),2),"")</f>
        <v/>
      </c>
      <c r="E60" s="22">
        <f>$C60-INDEX(표5[#All],MATCH(B60,표5[[#All],[잉크]],0),24)</f>
        <v>0</v>
      </c>
      <c r="F60" s="542"/>
      <c r="G60" s="23" t="str">
        <f>IF(ISBLANK(F60),"",INDEX(호기!$A$1:$B$657,MATCH('생산계획(잉크)'!B512,호기!$A$1:$A$657,0),2))</f>
        <v/>
      </c>
      <c r="H60" s="24">
        <f>C60+F60-INDEX(표5[#All],MATCH(B60,표5[[#All],[잉크]],0),2)</f>
        <v>0</v>
      </c>
      <c r="I60" s="21" t="str">
        <f>IFERROR(H60/INDEX(표5[#All],MATCH(B60,표5[[#All],[잉크]],0),5),"")</f>
        <v/>
      </c>
      <c r="J60" s="542"/>
      <c r="K60" s="25" t="str">
        <f>IF(ISBLANK(J60),"",INDEX(호기!$A$1:$B$657,MATCH('생산계획(잉크)'!B512,호기!$A$1:$A$657,0),2))</f>
        <v/>
      </c>
      <c r="L60" s="24">
        <f>H60+J60-INDEX(표5[#All],MATCH(B60,표5[[#All],[잉크]],0),5)</f>
        <v>0</v>
      </c>
      <c r="M60" s="21" t="str">
        <f>IFERROR(L60/INDEX(표5[#All],MATCH(B60,표5[[#All],[잉크]],0),8),"")</f>
        <v/>
      </c>
      <c r="N60" s="542"/>
      <c r="O60" s="23" t="str">
        <f>IF(ISBLANK(N60),"",INDEX(호기!$A$1:$B$657,MATCH('생산계획(잉크)'!B512,호기!$A$1:$A$657,0),2))</f>
        <v/>
      </c>
      <c r="P60" s="24">
        <f>L60+N60-INDEX(표5[#All],MATCH(B60,표5[[#All],[잉크]],0),5)</f>
        <v>0</v>
      </c>
      <c r="Q60" s="21" t="str">
        <f>IFERROR(P60/INDEX(표5[#All],MATCH(B60,표5[[#All],[잉크]],0),11),"")</f>
        <v/>
      </c>
      <c r="R60" s="542"/>
      <c r="S60" s="25" t="str">
        <f>IF(ISBLANK(R60),"",INDEX(호기!$A$1:$B$657,MATCH('생산계획(잉크)'!B512,호기!$A$1:$A$657,0),2))</f>
        <v/>
      </c>
      <c r="T60" s="24">
        <f>P60+R60-INDEX(표5[#All],MATCH(B60,표5[[#All],[잉크]],0),5)</f>
        <v>0</v>
      </c>
      <c r="U60" s="21" t="str">
        <f>IFERROR(T60/INDEX(표5[#All],MATCH(B60,표5[[#All],[잉크]],0),14),"")</f>
        <v/>
      </c>
      <c r="V60" s="542"/>
      <c r="W60" s="23" t="str">
        <f>IF(ISBLANK(V60),"",INDEX(호기!$A$1:$B$657,MATCH('생산계획(잉크)'!B512,호기!$A$1:$A$657,0),2))</f>
        <v/>
      </c>
      <c r="X60" s="24">
        <f>T60+V60-INDEX(표5[#All],MATCH(B60,표5[[#All],[잉크]],0),5)</f>
        <v>0</v>
      </c>
      <c r="Y60" s="21" t="str">
        <f>IFERROR(X60/INDEX(표5[#All],MATCH(B60,표5[[#All],[잉크]],0),17),"")</f>
        <v/>
      </c>
      <c r="Z60" s="23"/>
      <c r="AA60" s="23" t="str">
        <f>IF(ISBLANK(Z60),"",INDEX(호기!$A$1:$B$657,MATCH('생산계획(잉크)'!B512,호기!$A$1:$A$657,0),2))</f>
        <v/>
      </c>
      <c r="AB60" s="24">
        <f>X60+Z60-INDEX(표5[#All],MATCH(B60,표5[[#All],[잉크]],0),5)</f>
        <v>0</v>
      </c>
      <c r="AC60" s="21" t="str">
        <f>IFERROR(AB60/INDEX(표5[#All],MATCH(B60,표5[[#All],[잉크]],0),20),"")</f>
        <v/>
      </c>
      <c r="AD60" s="23"/>
      <c r="AE60" s="235"/>
      <c r="AG60" s="46"/>
      <c r="AH60" s="46"/>
      <c r="AI60" s="19"/>
      <c r="AJ60" s="19"/>
      <c r="AK60" s="19"/>
      <c r="AL60" s="19"/>
      <c r="AM60" s="19"/>
    </row>
    <row r="61" spans="1:39" ht="16.5" hidden="1" customHeight="1" x14ac:dyDescent="0.3">
      <c r="A61" s="1"/>
      <c r="B61" s="30" t="s">
        <v>1697</v>
      </c>
      <c r="C61" s="68"/>
      <c r="D61" s="69" t="str">
        <f>IFERROR(C61/INDEX(표5[#All],MATCH(B61,표5[[#All],[잉크]],0),2),"")</f>
        <v/>
      </c>
      <c r="E61" s="22">
        <f>$C61-INDEX(표5[#All],MATCH(B61,표5[[#All],[잉크]],0),24)</f>
        <v>0</v>
      </c>
      <c r="F61" s="542"/>
      <c r="G61" s="23" t="str">
        <f>IF(ISBLANK(F61),"",INDEX(호기!$A$1:$B$657,MATCH('생산계획(잉크)'!B513,호기!$A$1:$A$657,0),2))</f>
        <v/>
      </c>
      <c r="H61" s="24">
        <f>C61+F61-INDEX(표5[#All],MATCH(B61,표5[[#All],[잉크]],0),2)</f>
        <v>0</v>
      </c>
      <c r="I61" s="21" t="str">
        <f>IFERROR(H61/INDEX(표5[#All],MATCH(B61,표5[[#All],[잉크]],0),5),"")</f>
        <v/>
      </c>
      <c r="J61" s="542"/>
      <c r="K61" s="25" t="str">
        <f>IF(ISBLANK(J61),"",INDEX(호기!$A$1:$B$657,MATCH('생산계획(잉크)'!B513,호기!$A$1:$A$657,0),2))</f>
        <v/>
      </c>
      <c r="L61" s="24">
        <f>H61+J61-INDEX(표5[#All],MATCH(B61,표5[[#All],[잉크]],0),5)</f>
        <v>0</v>
      </c>
      <c r="M61" s="21" t="str">
        <f>IFERROR(L61/INDEX(표5[#All],MATCH(B61,표5[[#All],[잉크]],0),8),"")</f>
        <v/>
      </c>
      <c r="N61" s="542"/>
      <c r="O61" s="23" t="str">
        <f>IF(ISBLANK(N61),"",INDEX(호기!$A$1:$B$657,MATCH('생산계획(잉크)'!B513,호기!$A$1:$A$657,0),2))</f>
        <v/>
      </c>
      <c r="P61" s="24">
        <f>L61+N61-INDEX(표5[#All],MATCH(B61,표5[[#All],[잉크]],0),5)</f>
        <v>0</v>
      </c>
      <c r="Q61" s="21" t="str">
        <f>IFERROR(P61/INDEX(표5[#All],MATCH(B61,표5[[#All],[잉크]],0),11),"")</f>
        <v/>
      </c>
      <c r="R61" s="542"/>
      <c r="S61" s="25" t="str">
        <f>IF(ISBLANK(R61),"",INDEX(호기!$A$1:$B$657,MATCH('생산계획(잉크)'!B513,호기!$A$1:$A$657,0),2))</f>
        <v/>
      </c>
      <c r="T61" s="24">
        <f>P61+R61-INDEX(표5[#All],MATCH(B61,표5[[#All],[잉크]],0),5)</f>
        <v>0</v>
      </c>
      <c r="U61" s="21" t="str">
        <f>IFERROR(T61/INDEX(표5[#All],MATCH(B61,표5[[#All],[잉크]],0),14),"")</f>
        <v/>
      </c>
      <c r="V61" s="542"/>
      <c r="W61" s="23" t="str">
        <f>IF(ISBLANK(V61),"",INDEX(호기!$A$1:$B$657,MATCH('생산계획(잉크)'!B513,호기!$A$1:$A$657,0),2))</f>
        <v/>
      </c>
      <c r="X61" s="24">
        <f>T61+V61-INDEX(표5[#All],MATCH(B61,표5[[#All],[잉크]],0),5)</f>
        <v>0</v>
      </c>
      <c r="Y61" s="21" t="str">
        <f>IFERROR(X61/INDEX(표5[#All],MATCH(B61,표5[[#All],[잉크]],0),17),"")</f>
        <v/>
      </c>
      <c r="Z61" s="23"/>
      <c r="AA61" s="23" t="str">
        <f>IF(ISBLANK(Z61),"",INDEX(호기!$A$1:$B$657,MATCH('생산계획(잉크)'!B513,호기!$A$1:$A$657,0),2))</f>
        <v/>
      </c>
      <c r="AB61" s="24">
        <f>X61+Z61-INDEX(표5[#All],MATCH(B61,표5[[#All],[잉크]],0),5)</f>
        <v>0</v>
      </c>
      <c r="AC61" s="21" t="str">
        <f>IFERROR(AB61/INDEX(표5[#All],MATCH(B61,표5[[#All],[잉크]],0),20),"")</f>
        <v/>
      </c>
      <c r="AD61" s="23"/>
      <c r="AE61" s="235"/>
      <c r="AG61" s="46"/>
      <c r="AH61" s="46"/>
      <c r="AI61" s="19"/>
      <c r="AJ61" s="19"/>
      <c r="AK61" s="19"/>
      <c r="AL61" s="19"/>
      <c r="AM61" s="19"/>
    </row>
    <row r="62" spans="1:39" ht="16.5" hidden="1" customHeight="1" x14ac:dyDescent="0.3">
      <c r="A62" s="1"/>
      <c r="B62" s="30" t="s">
        <v>1698</v>
      </c>
      <c r="C62" s="68"/>
      <c r="D62" s="69" t="str">
        <f>IFERROR(C62/INDEX(표5[#All],MATCH(B62,표5[[#All],[잉크]],0),2),"")</f>
        <v/>
      </c>
      <c r="E62" s="22">
        <f>$C62-INDEX(표5[#All],MATCH(B62,표5[[#All],[잉크]],0),24)</f>
        <v>0</v>
      </c>
      <c r="F62" s="542"/>
      <c r="G62" s="23" t="str">
        <f>IF(ISBLANK(F62),"",INDEX(호기!$A$1:$B$657,MATCH('생산계획(잉크)'!B514,호기!$A$1:$A$657,0),2))</f>
        <v/>
      </c>
      <c r="H62" s="24">
        <f>C62+F62-INDEX(표5[#All],MATCH(B62,표5[[#All],[잉크]],0),2)</f>
        <v>0</v>
      </c>
      <c r="I62" s="21" t="str">
        <f>IFERROR(H62/INDEX(표5[#All],MATCH(B62,표5[[#All],[잉크]],0),5),"")</f>
        <v/>
      </c>
      <c r="J62" s="542"/>
      <c r="K62" s="25" t="str">
        <f>IF(ISBLANK(J62),"",INDEX(호기!$A$1:$B$657,MATCH('생산계획(잉크)'!B514,호기!$A$1:$A$657,0),2))</f>
        <v/>
      </c>
      <c r="L62" s="24">
        <f>H62+J62-INDEX(표5[#All],MATCH(B62,표5[[#All],[잉크]],0),5)</f>
        <v>0</v>
      </c>
      <c r="M62" s="21" t="str">
        <f>IFERROR(L62/INDEX(표5[#All],MATCH(B62,표5[[#All],[잉크]],0),8),"")</f>
        <v/>
      </c>
      <c r="N62" s="542"/>
      <c r="O62" s="23" t="str">
        <f>IF(ISBLANK(N62),"",INDEX(호기!$A$1:$B$657,MATCH('생산계획(잉크)'!B514,호기!$A$1:$A$657,0),2))</f>
        <v/>
      </c>
      <c r="P62" s="24">
        <f>L62+N62-INDEX(표5[#All],MATCH(B62,표5[[#All],[잉크]],0),5)</f>
        <v>0</v>
      </c>
      <c r="Q62" s="21" t="str">
        <f>IFERROR(P62/INDEX(표5[#All],MATCH(B62,표5[[#All],[잉크]],0),11),"")</f>
        <v/>
      </c>
      <c r="R62" s="542"/>
      <c r="S62" s="25" t="str">
        <f>IF(ISBLANK(R62),"",INDEX(호기!$A$1:$B$657,MATCH('생산계획(잉크)'!B514,호기!$A$1:$A$657,0),2))</f>
        <v/>
      </c>
      <c r="T62" s="24">
        <f>P62+R62-INDEX(표5[#All],MATCH(B62,표5[[#All],[잉크]],0),5)</f>
        <v>0</v>
      </c>
      <c r="U62" s="21" t="str">
        <f>IFERROR(T62/INDEX(표5[#All],MATCH(B62,표5[[#All],[잉크]],0),14),"")</f>
        <v/>
      </c>
      <c r="V62" s="542"/>
      <c r="W62" s="23" t="str">
        <f>IF(ISBLANK(V62),"",INDEX(호기!$A$1:$B$657,MATCH('생산계획(잉크)'!B514,호기!$A$1:$A$657,0),2))</f>
        <v/>
      </c>
      <c r="X62" s="24">
        <f>T62+V62-INDEX(표5[#All],MATCH(B62,표5[[#All],[잉크]],0),5)</f>
        <v>0</v>
      </c>
      <c r="Y62" s="21" t="str">
        <f>IFERROR(X62/INDEX(표5[#All],MATCH(B62,표5[[#All],[잉크]],0),17),"")</f>
        <v/>
      </c>
      <c r="Z62" s="23"/>
      <c r="AA62" s="23" t="str">
        <f>IF(ISBLANK(Z62),"",INDEX(호기!$A$1:$B$657,MATCH('생산계획(잉크)'!B514,호기!$A$1:$A$657,0),2))</f>
        <v/>
      </c>
      <c r="AB62" s="24">
        <f>X62+Z62-INDEX(표5[#All],MATCH(B62,표5[[#All],[잉크]],0),5)</f>
        <v>0</v>
      </c>
      <c r="AC62" s="21" t="str">
        <f>IFERROR(AB62/INDEX(표5[#All],MATCH(B62,표5[[#All],[잉크]],0),20),"")</f>
        <v/>
      </c>
      <c r="AD62" s="23"/>
      <c r="AE62" s="235"/>
      <c r="AG62" s="46"/>
      <c r="AH62" s="46"/>
      <c r="AI62" s="19"/>
      <c r="AJ62" s="19"/>
      <c r="AK62" s="19"/>
      <c r="AL62" s="19"/>
      <c r="AM62" s="19"/>
    </row>
    <row r="63" spans="1:39" ht="16.5" hidden="1" customHeight="1" x14ac:dyDescent="0.3">
      <c r="A63" s="1"/>
      <c r="B63" s="30" t="s">
        <v>1699</v>
      </c>
      <c r="C63" s="68"/>
      <c r="D63" s="69" t="str">
        <f>IFERROR(C63/INDEX(표5[#All],MATCH(B63,표5[[#All],[잉크]],0),2),"")</f>
        <v/>
      </c>
      <c r="E63" s="22">
        <f>$C63-INDEX(표5[#All],MATCH(B63,표5[[#All],[잉크]],0),24)</f>
        <v>0</v>
      </c>
      <c r="F63" s="542"/>
      <c r="G63" s="23" t="str">
        <f>IF(ISBLANK(F63),"",INDEX(호기!$A$1:$B$657,MATCH('생산계획(잉크)'!B515,호기!$A$1:$A$657,0),2))</f>
        <v/>
      </c>
      <c r="H63" s="24">
        <f>C63+F63-INDEX(표5[#All],MATCH(B63,표5[[#All],[잉크]],0),2)</f>
        <v>0</v>
      </c>
      <c r="I63" s="21" t="str">
        <f>IFERROR(H63/INDEX(표5[#All],MATCH(B63,표5[[#All],[잉크]],0),5),"")</f>
        <v/>
      </c>
      <c r="J63" s="542"/>
      <c r="K63" s="25" t="str">
        <f>IF(ISBLANK(J63),"",INDEX(호기!$A$1:$B$657,MATCH('생산계획(잉크)'!B515,호기!$A$1:$A$657,0),2))</f>
        <v/>
      </c>
      <c r="L63" s="24">
        <f>H63+J63-INDEX(표5[#All],MATCH(B63,표5[[#All],[잉크]],0),5)</f>
        <v>0</v>
      </c>
      <c r="M63" s="21" t="str">
        <f>IFERROR(L63/INDEX(표5[#All],MATCH(B63,표5[[#All],[잉크]],0),8),"")</f>
        <v/>
      </c>
      <c r="N63" s="542"/>
      <c r="O63" s="23" t="str">
        <f>IF(ISBLANK(N63),"",INDEX(호기!$A$1:$B$657,MATCH('생산계획(잉크)'!B515,호기!$A$1:$A$657,0),2))</f>
        <v/>
      </c>
      <c r="P63" s="24">
        <f>L63+N63-INDEX(표5[#All],MATCH(B63,표5[[#All],[잉크]],0),5)</f>
        <v>0</v>
      </c>
      <c r="Q63" s="21" t="str">
        <f>IFERROR(P63/INDEX(표5[#All],MATCH(B63,표5[[#All],[잉크]],0),11),"")</f>
        <v/>
      </c>
      <c r="R63" s="542"/>
      <c r="S63" s="25" t="str">
        <f>IF(ISBLANK(R63),"",INDEX(호기!$A$1:$B$657,MATCH('생산계획(잉크)'!B515,호기!$A$1:$A$657,0),2))</f>
        <v/>
      </c>
      <c r="T63" s="24">
        <f>P63+R63-INDEX(표5[#All],MATCH(B63,표5[[#All],[잉크]],0),5)</f>
        <v>0</v>
      </c>
      <c r="U63" s="21" t="str">
        <f>IFERROR(T63/INDEX(표5[#All],MATCH(B63,표5[[#All],[잉크]],0),14),"")</f>
        <v/>
      </c>
      <c r="V63" s="542"/>
      <c r="W63" s="23" t="str">
        <f>IF(ISBLANK(V63),"",INDEX(호기!$A$1:$B$657,MATCH('생산계획(잉크)'!B515,호기!$A$1:$A$657,0),2))</f>
        <v/>
      </c>
      <c r="X63" s="24">
        <f>T63+V63-INDEX(표5[#All],MATCH(B63,표5[[#All],[잉크]],0),5)</f>
        <v>0</v>
      </c>
      <c r="Y63" s="21" t="str">
        <f>IFERROR(X63/INDEX(표5[#All],MATCH(B63,표5[[#All],[잉크]],0),17),"")</f>
        <v/>
      </c>
      <c r="Z63" s="23"/>
      <c r="AA63" s="23" t="str">
        <f>IF(ISBLANK(Z63),"",INDEX(호기!$A$1:$B$657,MATCH('생산계획(잉크)'!B515,호기!$A$1:$A$657,0),2))</f>
        <v/>
      </c>
      <c r="AB63" s="24">
        <f>X63+Z63-INDEX(표5[#All],MATCH(B63,표5[[#All],[잉크]],0),5)</f>
        <v>0</v>
      </c>
      <c r="AC63" s="21" t="str">
        <f>IFERROR(AB63/INDEX(표5[#All],MATCH(B63,표5[[#All],[잉크]],0),20),"")</f>
        <v/>
      </c>
      <c r="AD63" s="23"/>
      <c r="AE63" s="235"/>
      <c r="AG63" s="46"/>
      <c r="AH63" s="46"/>
      <c r="AI63" s="19"/>
      <c r="AJ63" s="19"/>
      <c r="AK63" s="19"/>
      <c r="AL63" s="19"/>
      <c r="AM63" s="19"/>
    </row>
    <row r="64" spans="1:39" ht="16.5" hidden="1" customHeight="1" x14ac:dyDescent="0.3">
      <c r="A64" s="1"/>
      <c r="B64" s="30" t="s">
        <v>195</v>
      </c>
      <c r="C64" s="68"/>
      <c r="D64" s="69" t="str">
        <f>IFERROR(C64/INDEX(표5[#All],MATCH(B64,표5[[#All],[잉크]],0),2),"")</f>
        <v/>
      </c>
      <c r="E64" s="22">
        <f>$C64-INDEX(표5[#All],MATCH(B64,표5[[#All],[잉크]],0),24)</f>
        <v>0</v>
      </c>
      <c r="F64" s="542"/>
      <c r="G64" s="23" t="str">
        <f>IF(ISBLANK(F64),"",INDEX(호기!$A$1:$B$657,MATCH('생산계획(잉크)'!B516,호기!$A$1:$A$657,0),2))</f>
        <v/>
      </c>
      <c r="H64" s="24">
        <f>C64+F64-INDEX(표5[#All],MATCH(B64,표5[[#All],[잉크]],0),2)</f>
        <v>0</v>
      </c>
      <c r="I64" s="21" t="str">
        <f>IFERROR(H64/INDEX(표5[#All],MATCH(B64,표5[[#All],[잉크]],0),5),"")</f>
        <v/>
      </c>
      <c r="J64" s="542"/>
      <c r="K64" s="25" t="str">
        <f>IF(ISBLANK(J64),"",INDEX(호기!$A$1:$B$657,MATCH('생산계획(잉크)'!B516,호기!$A$1:$A$657,0),2))</f>
        <v/>
      </c>
      <c r="L64" s="24">
        <f>H64+J64-INDEX(표5[#All],MATCH(B64,표5[[#All],[잉크]],0),5)</f>
        <v>0</v>
      </c>
      <c r="M64" s="21" t="str">
        <f>IFERROR(L64/INDEX(표5[#All],MATCH(B64,표5[[#All],[잉크]],0),8),"")</f>
        <v/>
      </c>
      <c r="N64" s="542"/>
      <c r="O64" s="23" t="str">
        <f>IF(ISBLANK(N64),"",INDEX(호기!$A$1:$B$657,MATCH('생산계획(잉크)'!B516,호기!$A$1:$A$657,0),2))</f>
        <v/>
      </c>
      <c r="P64" s="24">
        <f>L64+N64-INDEX(표5[#All],MATCH(B64,표5[[#All],[잉크]],0),5)</f>
        <v>0</v>
      </c>
      <c r="Q64" s="21" t="str">
        <f>IFERROR(P64/INDEX(표5[#All],MATCH(B64,표5[[#All],[잉크]],0),11),"")</f>
        <v/>
      </c>
      <c r="R64" s="542"/>
      <c r="S64" s="25" t="str">
        <f>IF(ISBLANK(R64),"",INDEX(호기!$A$1:$B$657,MATCH('생산계획(잉크)'!B516,호기!$A$1:$A$657,0),2))</f>
        <v/>
      </c>
      <c r="T64" s="24">
        <f>P64+R64-INDEX(표5[#All],MATCH(B64,표5[[#All],[잉크]],0),5)</f>
        <v>0</v>
      </c>
      <c r="U64" s="21" t="str">
        <f>IFERROR(T64/INDEX(표5[#All],MATCH(B64,표5[[#All],[잉크]],0),14),"")</f>
        <v/>
      </c>
      <c r="V64" s="542"/>
      <c r="W64" s="23" t="str">
        <f>IF(ISBLANK(V64),"",INDEX(호기!$A$1:$B$657,MATCH('생산계획(잉크)'!B516,호기!$A$1:$A$657,0),2))</f>
        <v/>
      </c>
      <c r="X64" s="24">
        <f>T64+V64-INDEX(표5[#All],MATCH(B64,표5[[#All],[잉크]],0),5)</f>
        <v>0</v>
      </c>
      <c r="Y64" s="21" t="str">
        <f>IFERROR(X64/INDEX(표5[#All],MATCH(B64,표5[[#All],[잉크]],0),17),"")</f>
        <v/>
      </c>
      <c r="Z64" s="23"/>
      <c r="AA64" s="23" t="str">
        <f>IF(ISBLANK(Z64),"",INDEX(호기!$A$1:$B$657,MATCH('생산계획(잉크)'!B516,호기!$A$1:$A$657,0),2))</f>
        <v/>
      </c>
      <c r="AB64" s="24">
        <f>X64+Z64-INDEX(표5[#All],MATCH(B64,표5[[#All],[잉크]],0),5)</f>
        <v>0</v>
      </c>
      <c r="AC64" s="21" t="str">
        <f>IFERROR(AB64/INDEX(표5[#All],MATCH(B64,표5[[#All],[잉크]],0),20),"")</f>
        <v/>
      </c>
      <c r="AD64" s="23"/>
      <c r="AE64" s="235"/>
      <c r="AG64" s="46"/>
      <c r="AH64" s="46"/>
      <c r="AI64" s="19"/>
      <c r="AJ64" s="19"/>
      <c r="AK64" s="19"/>
      <c r="AL64" s="19"/>
      <c r="AM64" s="19"/>
    </row>
    <row r="65" spans="1:39" ht="16.5" hidden="1" customHeight="1" x14ac:dyDescent="0.3">
      <c r="A65" s="1"/>
      <c r="B65" s="30" t="s">
        <v>1688</v>
      </c>
      <c r="C65" s="68"/>
      <c r="D65" s="69" t="str">
        <f>IFERROR(C65/INDEX(표5[#All],MATCH(B65,표5[[#All],[잉크]],0),2),"")</f>
        <v/>
      </c>
      <c r="E65" s="22">
        <f>$C65-INDEX(표5[#All],MATCH(B65,표5[[#All],[잉크]],0),24)</f>
        <v>0</v>
      </c>
      <c r="F65" s="542"/>
      <c r="G65" s="23" t="str">
        <f>IF(ISBLANK(F65),"",INDEX(호기!$A$1:$B$657,MATCH('생산계획(잉크)'!B517,호기!$A$1:$A$657,0),2))</f>
        <v/>
      </c>
      <c r="H65" s="24">
        <f>C65+F65-INDEX(표5[#All],MATCH(B65,표5[[#All],[잉크]],0),2)</f>
        <v>0</v>
      </c>
      <c r="I65" s="21" t="str">
        <f>IFERROR(H65/INDEX(표5[#All],MATCH(B65,표5[[#All],[잉크]],0),5),"")</f>
        <v/>
      </c>
      <c r="J65" s="542"/>
      <c r="K65" s="25" t="str">
        <f>IF(ISBLANK(J65),"",INDEX(호기!$A$1:$B$657,MATCH('생산계획(잉크)'!B517,호기!$A$1:$A$657,0),2))</f>
        <v/>
      </c>
      <c r="L65" s="24">
        <f>H65+J65-INDEX(표5[#All],MATCH(B65,표5[[#All],[잉크]],0),5)</f>
        <v>0</v>
      </c>
      <c r="M65" s="21" t="str">
        <f>IFERROR(L65/INDEX(표5[#All],MATCH(B65,표5[[#All],[잉크]],0),8),"")</f>
        <v/>
      </c>
      <c r="N65" s="542"/>
      <c r="O65" s="23" t="str">
        <f>IF(ISBLANK(N65),"",INDEX(호기!$A$1:$B$657,MATCH('생산계획(잉크)'!B517,호기!$A$1:$A$657,0),2))</f>
        <v/>
      </c>
      <c r="P65" s="24">
        <f>L65+N65-INDEX(표5[#All],MATCH(B65,표5[[#All],[잉크]],0),5)</f>
        <v>0</v>
      </c>
      <c r="Q65" s="21" t="str">
        <f>IFERROR(P65/INDEX(표5[#All],MATCH(B65,표5[[#All],[잉크]],0),11),"")</f>
        <v/>
      </c>
      <c r="R65" s="542"/>
      <c r="S65" s="25" t="str">
        <f>IF(ISBLANK(R65),"",INDEX(호기!$A$1:$B$657,MATCH('생산계획(잉크)'!B517,호기!$A$1:$A$657,0),2))</f>
        <v/>
      </c>
      <c r="T65" s="24">
        <f>P65+R65-INDEX(표5[#All],MATCH(B65,표5[[#All],[잉크]],0),5)</f>
        <v>0</v>
      </c>
      <c r="U65" s="21" t="str">
        <f>IFERROR(T65/INDEX(표5[#All],MATCH(B65,표5[[#All],[잉크]],0),14),"")</f>
        <v/>
      </c>
      <c r="V65" s="542"/>
      <c r="W65" s="23" t="str">
        <f>IF(ISBLANK(V65),"",INDEX(호기!$A$1:$B$657,MATCH('생산계획(잉크)'!B517,호기!$A$1:$A$657,0),2))</f>
        <v/>
      </c>
      <c r="X65" s="24">
        <f>T65+V65-INDEX(표5[#All],MATCH(B65,표5[[#All],[잉크]],0),5)</f>
        <v>0</v>
      </c>
      <c r="Y65" s="21" t="str">
        <f>IFERROR(X65/INDEX(표5[#All],MATCH(B65,표5[[#All],[잉크]],0),17),"")</f>
        <v/>
      </c>
      <c r="Z65" s="23"/>
      <c r="AA65" s="23" t="str">
        <f>IF(ISBLANK(Z65),"",INDEX(호기!$A$1:$B$657,MATCH('생산계획(잉크)'!B517,호기!$A$1:$A$657,0),2))</f>
        <v/>
      </c>
      <c r="AB65" s="24">
        <f>X65+Z65-INDEX(표5[#All],MATCH(B65,표5[[#All],[잉크]],0),5)</f>
        <v>0</v>
      </c>
      <c r="AC65" s="21" t="str">
        <f>IFERROR(AB65/INDEX(표5[#All],MATCH(B65,표5[[#All],[잉크]],0),20),"")</f>
        <v/>
      </c>
      <c r="AD65" s="23"/>
      <c r="AE65" s="235"/>
      <c r="AG65" s="46"/>
      <c r="AH65" s="46"/>
      <c r="AI65" s="19"/>
      <c r="AJ65" s="19"/>
      <c r="AK65" s="19"/>
      <c r="AL65" s="19"/>
      <c r="AM65" s="19"/>
    </row>
    <row r="66" spans="1:39" ht="16.5" hidden="1" customHeight="1" x14ac:dyDescent="0.3">
      <c r="A66" s="1"/>
      <c r="B66" s="30" t="s">
        <v>2398</v>
      </c>
      <c r="C66" s="68"/>
      <c r="D66" s="69" t="str">
        <f>IFERROR(C66/INDEX(표5[#All],MATCH(B66,표5[[#All],[잉크]],0),2),"")</f>
        <v/>
      </c>
      <c r="E66" s="22">
        <f>$C66-INDEX(표5[#All],MATCH(B66,표5[[#All],[잉크]],0),24)</f>
        <v>0</v>
      </c>
      <c r="F66" s="542"/>
      <c r="G66" s="23" t="str">
        <f>IF(ISBLANK(F66),"",INDEX(호기!$A$1:$B$657,MATCH('생산계획(잉크)'!B518,호기!$A$1:$A$657,0),2))</f>
        <v/>
      </c>
      <c r="H66" s="24">
        <f>C66+F66-INDEX(표5[#All],MATCH(B66,표5[[#All],[잉크]],0),2)</f>
        <v>0</v>
      </c>
      <c r="I66" s="21" t="str">
        <f>IFERROR(H66/INDEX(표5[#All],MATCH(B66,표5[[#All],[잉크]],0),5),"")</f>
        <v/>
      </c>
      <c r="J66" s="542"/>
      <c r="K66" s="25" t="str">
        <f>IF(ISBLANK(J66),"",INDEX(호기!$A$1:$B$657,MATCH('생산계획(잉크)'!B518,호기!$A$1:$A$657,0),2))</f>
        <v/>
      </c>
      <c r="L66" s="24">
        <f>H66+J66-INDEX(표5[#All],MATCH(B66,표5[[#All],[잉크]],0),5)</f>
        <v>0</v>
      </c>
      <c r="M66" s="21" t="str">
        <f>IFERROR(L66/INDEX(표5[#All],MATCH(B66,표5[[#All],[잉크]],0),8),"")</f>
        <v/>
      </c>
      <c r="N66" s="542"/>
      <c r="O66" s="23" t="str">
        <f>IF(ISBLANK(N66),"",INDEX(호기!$A$1:$B$657,MATCH('생산계획(잉크)'!B518,호기!$A$1:$A$657,0),2))</f>
        <v/>
      </c>
      <c r="P66" s="24">
        <f>L66+N66-INDEX(표5[#All],MATCH(B66,표5[[#All],[잉크]],0),5)</f>
        <v>0</v>
      </c>
      <c r="Q66" s="21" t="str">
        <f>IFERROR(P66/INDEX(표5[#All],MATCH(B66,표5[[#All],[잉크]],0),11),"")</f>
        <v/>
      </c>
      <c r="R66" s="542"/>
      <c r="S66" s="25" t="str">
        <f>IF(ISBLANK(R66),"",INDEX(호기!$A$1:$B$657,MATCH('생산계획(잉크)'!B518,호기!$A$1:$A$657,0),2))</f>
        <v/>
      </c>
      <c r="T66" s="24">
        <f>P66+R66-INDEX(표5[#All],MATCH(B66,표5[[#All],[잉크]],0),5)</f>
        <v>0</v>
      </c>
      <c r="U66" s="21" t="str">
        <f>IFERROR(T66/INDEX(표5[#All],MATCH(B66,표5[[#All],[잉크]],0),14),"")</f>
        <v/>
      </c>
      <c r="V66" s="542"/>
      <c r="W66" s="23" t="str">
        <f>IF(ISBLANK(V66),"",INDEX(호기!$A$1:$B$657,MATCH('생산계획(잉크)'!B518,호기!$A$1:$A$657,0),2))</f>
        <v/>
      </c>
      <c r="X66" s="24">
        <f>T66+V66-INDEX(표5[#All],MATCH(B66,표5[[#All],[잉크]],0),5)</f>
        <v>0</v>
      </c>
      <c r="Y66" s="21" t="str">
        <f>IFERROR(X66/INDEX(표5[#All],MATCH(B66,표5[[#All],[잉크]],0),17),"")</f>
        <v/>
      </c>
      <c r="Z66" s="23"/>
      <c r="AA66" s="23" t="str">
        <f>IF(ISBLANK(Z66),"",INDEX(호기!$A$1:$B$657,MATCH('생산계획(잉크)'!B518,호기!$A$1:$A$657,0),2))</f>
        <v/>
      </c>
      <c r="AB66" s="24">
        <f>X66+Z66-INDEX(표5[#All],MATCH(B66,표5[[#All],[잉크]],0),5)</f>
        <v>0</v>
      </c>
      <c r="AC66" s="21" t="str">
        <f>IFERROR(AB66/INDEX(표5[#All],MATCH(B66,표5[[#All],[잉크]],0),20),"")</f>
        <v/>
      </c>
      <c r="AD66" s="23"/>
      <c r="AE66" s="235"/>
      <c r="AG66" s="46"/>
      <c r="AH66" s="46"/>
      <c r="AI66" s="19"/>
      <c r="AJ66" s="19"/>
      <c r="AK66" s="19"/>
      <c r="AL66" s="19"/>
      <c r="AM66" s="19"/>
    </row>
    <row r="67" spans="1:39" ht="16.5" hidden="1" customHeight="1" x14ac:dyDescent="0.3">
      <c r="A67" s="1"/>
      <c r="B67" s="30" t="s">
        <v>1843</v>
      </c>
      <c r="C67" s="68"/>
      <c r="D67" s="69" t="str">
        <f>IFERROR(C67/INDEX(표5[#All],MATCH(B67,표5[[#All],[잉크]],0),2),"")</f>
        <v/>
      </c>
      <c r="E67" s="22">
        <f>$C67-INDEX(표5[#All],MATCH(B67,표5[[#All],[잉크]],0),24)</f>
        <v>0</v>
      </c>
      <c r="F67" s="542"/>
      <c r="G67" s="23" t="str">
        <f>IF(ISBLANK(F67),"",INDEX(호기!$A$1:$B$657,MATCH('생산계획(잉크)'!B519,호기!$A$1:$A$657,0),2))</f>
        <v/>
      </c>
      <c r="H67" s="24">
        <f>C67+F67-INDEX(표5[#All],MATCH(B67,표5[[#All],[잉크]],0),2)</f>
        <v>0</v>
      </c>
      <c r="I67" s="21" t="str">
        <f>IFERROR(H67/INDEX(표5[#All],MATCH(B67,표5[[#All],[잉크]],0),5),"")</f>
        <v/>
      </c>
      <c r="J67" s="542"/>
      <c r="K67" s="25" t="str">
        <f>IF(ISBLANK(J67),"",INDEX(호기!$A$1:$B$657,MATCH('생산계획(잉크)'!B519,호기!$A$1:$A$657,0),2))</f>
        <v/>
      </c>
      <c r="L67" s="24">
        <f>H67+J67-INDEX(표5[#All],MATCH(B67,표5[[#All],[잉크]],0),5)</f>
        <v>0</v>
      </c>
      <c r="M67" s="21" t="str">
        <f>IFERROR(L67/INDEX(표5[#All],MATCH(B67,표5[[#All],[잉크]],0),8),"")</f>
        <v/>
      </c>
      <c r="N67" s="542"/>
      <c r="O67" s="23" t="str">
        <f>IF(ISBLANK(N67),"",INDEX(호기!$A$1:$B$657,MATCH('생산계획(잉크)'!B519,호기!$A$1:$A$657,0),2))</f>
        <v/>
      </c>
      <c r="P67" s="24">
        <f>L67+N67-INDEX(표5[#All],MATCH(B67,표5[[#All],[잉크]],0),5)</f>
        <v>0</v>
      </c>
      <c r="Q67" s="21" t="str">
        <f>IFERROR(P67/INDEX(표5[#All],MATCH(B67,표5[[#All],[잉크]],0),11),"")</f>
        <v/>
      </c>
      <c r="R67" s="542"/>
      <c r="S67" s="25" t="str">
        <f>IF(ISBLANK(R67),"",INDEX(호기!$A$1:$B$657,MATCH('생산계획(잉크)'!B519,호기!$A$1:$A$657,0),2))</f>
        <v/>
      </c>
      <c r="T67" s="24">
        <f>P67+R67-INDEX(표5[#All],MATCH(B67,표5[[#All],[잉크]],0),5)</f>
        <v>0</v>
      </c>
      <c r="U67" s="21" t="str">
        <f>IFERROR(T67/INDEX(표5[#All],MATCH(B67,표5[[#All],[잉크]],0),14),"")</f>
        <v/>
      </c>
      <c r="V67" s="542"/>
      <c r="W67" s="23" t="str">
        <f>IF(ISBLANK(V67),"",INDEX(호기!$A$1:$B$657,MATCH('생산계획(잉크)'!B519,호기!$A$1:$A$657,0),2))</f>
        <v/>
      </c>
      <c r="X67" s="24">
        <f>T67+V67-INDEX(표5[#All],MATCH(B67,표5[[#All],[잉크]],0),5)</f>
        <v>0</v>
      </c>
      <c r="Y67" s="21" t="str">
        <f>IFERROR(X67/INDEX(표5[#All],MATCH(B67,표5[[#All],[잉크]],0),17),"")</f>
        <v/>
      </c>
      <c r="Z67" s="23"/>
      <c r="AA67" s="23" t="str">
        <f>IF(ISBLANK(Z67),"",INDEX(호기!$A$1:$B$657,MATCH('생산계획(잉크)'!B519,호기!$A$1:$A$657,0),2))</f>
        <v/>
      </c>
      <c r="AB67" s="24">
        <f>X67+Z67-INDEX(표5[#All],MATCH(B67,표5[[#All],[잉크]],0),5)</f>
        <v>0</v>
      </c>
      <c r="AC67" s="21" t="str">
        <f>IFERROR(AB67/INDEX(표5[#All],MATCH(B67,표5[[#All],[잉크]],0),20),"")</f>
        <v/>
      </c>
      <c r="AD67" s="23"/>
      <c r="AE67" s="235"/>
      <c r="AG67" s="46"/>
      <c r="AH67" s="46"/>
      <c r="AI67" s="19"/>
      <c r="AJ67" s="19"/>
      <c r="AK67" s="19"/>
      <c r="AL67" s="19"/>
      <c r="AM67" s="19"/>
    </row>
    <row r="68" spans="1:39" ht="16.5" hidden="1" customHeight="1" x14ac:dyDescent="0.3">
      <c r="A68" s="1"/>
      <c r="B68" s="30" t="s">
        <v>1844</v>
      </c>
      <c r="C68" s="68"/>
      <c r="D68" s="69" t="str">
        <f>IFERROR(C68/INDEX(표5[#All],MATCH(B68,표5[[#All],[잉크]],0),2),"")</f>
        <v/>
      </c>
      <c r="E68" s="22">
        <f>$C68-INDEX(표5[#All],MATCH(B68,표5[[#All],[잉크]],0),24)</f>
        <v>0</v>
      </c>
      <c r="F68" s="542"/>
      <c r="G68" s="23" t="str">
        <f>IF(ISBLANK(F68),"",INDEX(호기!$A$1:$B$657,MATCH('생산계획(잉크)'!B520,호기!$A$1:$A$657,0),2))</f>
        <v/>
      </c>
      <c r="H68" s="24">
        <f>C68+F68-INDEX(표5[#All],MATCH(B68,표5[[#All],[잉크]],0),2)</f>
        <v>0</v>
      </c>
      <c r="I68" s="21" t="str">
        <f>IFERROR(H68/INDEX(표5[#All],MATCH(B68,표5[[#All],[잉크]],0),5),"")</f>
        <v/>
      </c>
      <c r="J68" s="542"/>
      <c r="K68" s="25" t="str">
        <f>IF(ISBLANK(J68),"",INDEX(호기!$A$1:$B$657,MATCH('생산계획(잉크)'!B520,호기!$A$1:$A$657,0),2))</f>
        <v/>
      </c>
      <c r="L68" s="24">
        <f>H68+J68-INDEX(표5[#All],MATCH(B68,표5[[#All],[잉크]],0),5)</f>
        <v>0</v>
      </c>
      <c r="M68" s="21" t="str">
        <f>IFERROR(L68/INDEX(표5[#All],MATCH(B68,표5[[#All],[잉크]],0),8),"")</f>
        <v/>
      </c>
      <c r="N68" s="542"/>
      <c r="O68" s="23" t="str">
        <f>IF(ISBLANK(N68),"",INDEX(호기!$A$1:$B$657,MATCH('생산계획(잉크)'!B520,호기!$A$1:$A$657,0),2))</f>
        <v/>
      </c>
      <c r="P68" s="24">
        <f>L68+N68-INDEX(표5[#All],MATCH(B68,표5[[#All],[잉크]],0),5)</f>
        <v>0</v>
      </c>
      <c r="Q68" s="21" t="str">
        <f>IFERROR(P68/INDEX(표5[#All],MATCH(B68,표5[[#All],[잉크]],0),11),"")</f>
        <v/>
      </c>
      <c r="R68" s="542"/>
      <c r="S68" s="25" t="str">
        <f>IF(ISBLANK(R68),"",INDEX(호기!$A$1:$B$657,MATCH('생산계획(잉크)'!B520,호기!$A$1:$A$657,0),2))</f>
        <v/>
      </c>
      <c r="T68" s="24">
        <f>P68+R68-INDEX(표5[#All],MATCH(B68,표5[[#All],[잉크]],0),5)</f>
        <v>0</v>
      </c>
      <c r="U68" s="21" t="str">
        <f>IFERROR(T68/INDEX(표5[#All],MATCH(B68,표5[[#All],[잉크]],0),14),"")</f>
        <v/>
      </c>
      <c r="V68" s="542"/>
      <c r="W68" s="23" t="str">
        <f>IF(ISBLANK(V68),"",INDEX(호기!$A$1:$B$657,MATCH('생산계획(잉크)'!B520,호기!$A$1:$A$657,0),2))</f>
        <v/>
      </c>
      <c r="X68" s="24">
        <f>T68+V68-INDEX(표5[#All],MATCH(B68,표5[[#All],[잉크]],0),5)</f>
        <v>0</v>
      </c>
      <c r="Y68" s="21" t="str">
        <f>IFERROR(X68/INDEX(표5[#All],MATCH(B68,표5[[#All],[잉크]],0),17),"")</f>
        <v/>
      </c>
      <c r="Z68" s="23"/>
      <c r="AA68" s="23" t="str">
        <f>IF(ISBLANK(Z68),"",INDEX(호기!$A$1:$B$657,MATCH('생산계획(잉크)'!B520,호기!$A$1:$A$657,0),2))</f>
        <v/>
      </c>
      <c r="AB68" s="24">
        <f>X68+Z68-INDEX(표5[#All],MATCH(B68,표5[[#All],[잉크]],0),5)</f>
        <v>0</v>
      </c>
      <c r="AC68" s="21" t="str">
        <f>IFERROR(AB68/INDEX(표5[#All],MATCH(B68,표5[[#All],[잉크]],0),20),"")</f>
        <v/>
      </c>
      <c r="AD68" s="23"/>
      <c r="AE68" s="235"/>
      <c r="AG68" s="46"/>
      <c r="AH68" s="46"/>
      <c r="AI68" s="19"/>
      <c r="AJ68" s="19"/>
      <c r="AK68" s="19"/>
      <c r="AL68" s="19"/>
      <c r="AM68" s="19"/>
    </row>
    <row r="69" spans="1:39" ht="16.5" hidden="1" customHeight="1" x14ac:dyDescent="0.3">
      <c r="A69" s="1"/>
      <c r="B69" s="30" t="s">
        <v>2512</v>
      </c>
      <c r="C69" s="68"/>
      <c r="D69" s="69" t="str">
        <f>IFERROR(C69/INDEX(표5[#All],MATCH(B69,표5[[#All],[잉크]],0),2),"")</f>
        <v/>
      </c>
      <c r="E69" s="22">
        <f>$C69-INDEX(표5[#All],MATCH(B69,표5[[#All],[잉크]],0),24)</f>
        <v>0</v>
      </c>
      <c r="F69" s="542"/>
      <c r="G69" s="23" t="str">
        <f>IF(ISBLANK(F69),"",INDEX(호기!$A$1:$B$657,MATCH('생산계획(잉크)'!B521,호기!$A$1:$A$657,0),2))</f>
        <v/>
      </c>
      <c r="H69" s="24">
        <f>C69+F69-INDEX(표5[#All],MATCH(B69,표5[[#All],[잉크]],0),2)</f>
        <v>0</v>
      </c>
      <c r="I69" s="21" t="str">
        <f>IFERROR(H69/INDEX(표5[#All],MATCH(B69,표5[[#All],[잉크]],0),5),"")</f>
        <v/>
      </c>
      <c r="J69" s="542"/>
      <c r="K69" s="25" t="str">
        <f>IF(ISBLANK(J69),"",INDEX(호기!$A$1:$B$657,MATCH('생산계획(잉크)'!B521,호기!$A$1:$A$657,0),2))</f>
        <v/>
      </c>
      <c r="L69" s="24">
        <f>H69+J69-INDEX(표5[#All],MATCH(B69,표5[[#All],[잉크]],0),5)</f>
        <v>0</v>
      </c>
      <c r="M69" s="21" t="str">
        <f>IFERROR(L69/INDEX(표5[#All],MATCH(B69,표5[[#All],[잉크]],0),8),"")</f>
        <v/>
      </c>
      <c r="N69" s="542"/>
      <c r="O69" s="23" t="str">
        <f>IF(ISBLANK(N69),"",INDEX(호기!$A$1:$B$657,MATCH('생산계획(잉크)'!B521,호기!$A$1:$A$657,0),2))</f>
        <v/>
      </c>
      <c r="P69" s="24">
        <f>L69+N69-INDEX(표5[#All],MATCH(B69,표5[[#All],[잉크]],0),5)</f>
        <v>0</v>
      </c>
      <c r="Q69" s="21" t="str">
        <f>IFERROR(P69/INDEX(표5[#All],MATCH(B69,표5[[#All],[잉크]],0),11),"")</f>
        <v/>
      </c>
      <c r="R69" s="542"/>
      <c r="S69" s="25" t="str">
        <f>IF(ISBLANK(R69),"",INDEX(호기!$A$1:$B$657,MATCH('생산계획(잉크)'!B521,호기!$A$1:$A$657,0),2))</f>
        <v/>
      </c>
      <c r="T69" s="24">
        <f>P69+R69-INDEX(표5[#All],MATCH(B69,표5[[#All],[잉크]],0),5)</f>
        <v>0</v>
      </c>
      <c r="U69" s="21" t="str">
        <f>IFERROR(T69/INDEX(표5[#All],MATCH(B69,표5[[#All],[잉크]],0),14),"")</f>
        <v/>
      </c>
      <c r="V69" s="542"/>
      <c r="W69" s="23" t="str">
        <f>IF(ISBLANK(V69),"",INDEX(호기!$A$1:$B$657,MATCH('생산계획(잉크)'!B521,호기!$A$1:$A$657,0),2))</f>
        <v/>
      </c>
      <c r="X69" s="24">
        <f>T69+V69-INDEX(표5[#All],MATCH(B69,표5[[#All],[잉크]],0),5)</f>
        <v>0</v>
      </c>
      <c r="Y69" s="21" t="str">
        <f>IFERROR(X69/INDEX(표5[#All],MATCH(B69,표5[[#All],[잉크]],0),17),"")</f>
        <v/>
      </c>
      <c r="Z69" s="23"/>
      <c r="AA69" s="23" t="str">
        <f>IF(ISBLANK(Z69),"",INDEX(호기!$A$1:$B$657,MATCH('생산계획(잉크)'!B521,호기!$A$1:$A$657,0),2))</f>
        <v/>
      </c>
      <c r="AB69" s="24">
        <f>X69+Z69-INDEX(표5[#All],MATCH(B69,표5[[#All],[잉크]],0),5)</f>
        <v>0</v>
      </c>
      <c r="AC69" s="21" t="str">
        <f>IFERROR(AB69/INDEX(표5[#All],MATCH(B69,표5[[#All],[잉크]],0),20),"")</f>
        <v/>
      </c>
      <c r="AD69" s="23"/>
      <c r="AE69" s="235"/>
      <c r="AG69" s="46"/>
      <c r="AH69" s="46"/>
      <c r="AI69" s="19"/>
      <c r="AJ69" s="19"/>
      <c r="AK69" s="19"/>
      <c r="AL69" s="19"/>
      <c r="AM69" s="19"/>
    </row>
    <row r="70" spans="1:39" ht="16.5" hidden="1" customHeight="1" x14ac:dyDescent="0.3">
      <c r="A70" s="1"/>
      <c r="B70" s="30" t="s">
        <v>2838</v>
      </c>
      <c r="C70" s="68"/>
      <c r="D70" s="69" t="str">
        <f>IFERROR(C70/INDEX(표5[#All],MATCH(B70,표5[[#All],[잉크]],0),2),"")</f>
        <v/>
      </c>
      <c r="E70" s="22">
        <f>$C70-INDEX(표5[#All],MATCH(B70,표5[[#All],[잉크]],0),24)</f>
        <v>0</v>
      </c>
      <c r="F70" s="542"/>
      <c r="G70" s="23" t="str">
        <f>IF(ISBLANK(F70),"",INDEX(호기!$A$1:$B$657,MATCH('생산계획(잉크)'!B522,호기!$A$1:$A$657,0),2))</f>
        <v/>
      </c>
      <c r="H70" s="24">
        <f>C70+F70-INDEX(표5[#All],MATCH(B70,표5[[#All],[잉크]],0),2)</f>
        <v>0</v>
      </c>
      <c r="I70" s="21" t="str">
        <f>IFERROR(H70/INDEX(표5[#All],MATCH(B70,표5[[#All],[잉크]],0),5),"")</f>
        <v/>
      </c>
      <c r="J70" s="542"/>
      <c r="K70" s="25" t="str">
        <f>IF(ISBLANK(J70),"",INDEX(호기!$A$1:$B$657,MATCH('생산계획(잉크)'!B522,호기!$A$1:$A$657,0),2))</f>
        <v/>
      </c>
      <c r="L70" s="24">
        <f>H70+J70-INDEX(표5[#All],MATCH(B70,표5[[#All],[잉크]],0),5)</f>
        <v>0</v>
      </c>
      <c r="M70" s="21" t="str">
        <f>IFERROR(L70/INDEX(표5[#All],MATCH(B70,표5[[#All],[잉크]],0),8),"")</f>
        <v/>
      </c>
      <c r="N70" s="542"/>
      <c r="O70" s="23" t="str">
        <f>IF(ISBLANK(N70),"",INDEX(호기!$A$1:$B$657,MATCH('생산계획(잉크)'!B522,호기!$A$1:$A$657,0),2))</f>
        <v/>
      </c>
      <c r="P70" s="24">
        <f>L70+N70-INDEX(표5[#All],MATCH(B70,표5[[#All],[잉크]],0),5)</f>
        <v>0</v>
      </c>
      <c r="Q70" s="21" t="str">
        <f>IFERROR(P70/INDEX(표5[#All],MATCH(B70,표5[[#All],[잉크]],0),11),"")</f>
        <v/>
      </c>
      <c r="R70" s="542"/>
      <c r="S70" s="25" t="str">
        <f>IF(ISBLANK(R70),"",INDEX(호기!$A$1:$B$657,MATCH('생산계획(잉크)'!B522,호기!$A$1:$A$657,0),2))</f>
        <v/>
      </c>
      <c r="T70" s="24">
        <f>P70+R70-INDEX(표5[#All],MATCH(B70,표5[[#All],[잉크]],0),5)</f>
        <v>0</v>
      </c>
      <c r="U70" s="21" t="str">
        <f>IFERROR(T70/INDEX(표5[#All],MATCH(B70,표5[[#All],[잉크]],0),14),"")</f>
        <v/>
      </c>
      <c r="V70" s="542"/>
      <c r="W70" s="23" t="str">
        <f>IF(ISBLANK(V70),"",INDEX(호기!$A$1:$B$657,MATCH('생산계획(잉크)'!B522,호기!$A$1:$A$657,0),2))</f>
        <v/>
      </c>
      <c r="X70" s="24">
        <f>T70+V70-INDEX(표5[#All],MATCH(B70,표5[[#All],[잉크]],0),5)</f>
        <v>0</v>
      </c>
      <c r="Y70" s="21" t="str">
        <f>IFERROR(X70/INDEX(표5[#All],MATCH(B70,표5[[#All],[잉크]],0),17),"")</f>
        <v/>
      </c>
      <c r="Z70" s="23"/>
      <c r="AA70" s="23" t="str">
        <f>IF(ISBLANK(Z70),"",INDEX(호기!$A$1:$B$657,MATCH('생산계획(잉크)'!B522,호기!$A$1:$A$657,0),2))</f>
        <v/>
      </c>
      <c r="AB70" s="24">
        <f>X70+Z70-INDEX(표5[#All],MATCH(B70,표5[[#All],[잉크]],0),5)</f>
        <v>0</v>
      </c>
      <c r="AC70" s="21" t="str">
        <f>IFERROR(AB70/INDEX(표5[#All],MATCH(B70,표5[[#All],[잉크]],0),20),"")</f>
        <v/>
      </c>
      <c r="AD70" s="23"/>
      <c r="AE70" s="235"/>
      <c r="AG70" s="46"/>
      <c r="AH70" s="46"/>
      <c r="AI70" s="19"/>
      <c r="AJ70" s="19"/>
      <c r="AK70" s="19"/>
      <c r="AL70" s="19"/>
      <c r="AM70" s="19"/>
    </row>
    <row r="71" spans="1:39" ht="16.5" hidden="1" customHeight="1" x14ac:dyDescent="0.3">
      <c r="A71" s="1"/>
      <c r="B71" s="30" t="s">
        <v>2839</v>
      </c>
      <c r="C71" s="68"/>
      <c r="D71" s="69" t="str">
        <f>IFERROR(C71/INDEX(표5[#All],MATCH(B71,표5[[#All],[잉크]],0),2),"")</f>
        <v/>
      </c>
      <c r="E71" s="22">
        <f>$C71-INDEX(표5[#All],MATCH(B71,표5[[#All],[잉크]],0),24)</f>
        <v>0</v>
      </c>
      <c r="F71" s="542"/>
      <c r="G71" s="23" t="str">
        <f>IF(ISBLANK(F71),"",INDEX(호기!$A$1:$B$657,MATCH('생산계획(잉크)'!B523,호기!$A$1:$A$657,0),2))</f>
        <v/>
      </c>
      <c r="H71" s="24">
        <f>C71+F71-INDEX(표5[#All],MATCH(B71,표5[[#All],[잉크]],0),2)</f>
        <v>0</v>
      </c>
      <c r="I71" s="21" t="str">
        <f>IFERROR(H71/INDEX(표5[#All],MATCH(B71,표5[[#All],[잉크]],0),5),"")</f>
        <v/>
      </c>
      <c r="J71" s="542"/>
      <c r="K71" s="25" t="str">
        <f>IF(ISBLANK(J71),"",INDEX(호기!$A$1:$B$657,MATCH('생산계획(잉크)'!B523,호기!$A$1:$A$657,0),2))</f>
        <v/>
      </c>
      <c r="L71" s="24">
        <f>H71+J71-INDEX(표5[#All],MATCH(B71,표5[[#All],[잉크]],0),5)</f>
        <v>0</v>
      </c>
      <c r="M71" s="21" t="str">
        <f>IFERROR(L71/INDEX(표5[#All],MATCH(B71,표5[[#All],[잉크]],0),8),"")</f>
        <v/>
      </c>
      <c r="N71" s="542"/>
      <c r="O71" s="23" t="str">
        <f>IF(ISBLANK(N71),"",INDEX(호기!$A$1:$B$657,MATCH('생산계획(잉크)'!B523,호기!$A$1:$A$657,0),2))</f>
        <v/>
      </c>
      <c r="P71" s="24">
        <f>L71+N71-INDEX(표5[#All],MATCH(B71,표5[[#All],[잉크]],0),5)</f>
        <v>0</v>
      </c>
      <c r="Q71" s="21" t="str">
        <f>IFERROR(P71/INDEX(표5[#All],MATCH(B71,표5[[#All],[잉크]],0),11),"")</f>
        <v/>
      </c>
      <c r="R71" s="542"/>
      <c r="S71" s="25" t="str">
        <f>IF(ISBLANK(R71),"",INDEX(호기!$A$1:$B$657,MATCH('생산계획(잉크)'!B523,호기!$A$1:$A$657,0),2))</f>
        <v/>
      </c>
      <c r="T71" s="24">
        <f>P71+R71-INDEX(표5[#All],MATCH(B71,표5[[#All],[잉크]],0),5)</f>
        <v>0</v>
      </c>
      <c r="U71" s="21" t="str">
        <f>IFERROR(T71/INDEX(표5[#All],MATCH(B71,표5[[#All],[잉크]],0),14),"")</f>
        <v/>
      </c>
      <c r="V71" s="542"/>
      <c r="W71" s="23" t="str">
        <f>IF(ISBLANK(V71),"",INDEX(호기!$A$1:$B$657,MATCH('생산계획(잉크)'!B523,호기!$A$1:$A$657,0),2))</f>
        <v/>
      </c>
      <c r="X71" s="24">
        <f>T71+V71-INDEX(표5[#All],MATCH(B71,표5[[#All],[잉크]],0),5)</f>
        <v>0</v>
      </c>
      <c r="Y71" s="21" t="str">
        <f>IFERROR(X71/INDEX(표5[#All],MATCH(B71,표5[[#All],[잉크]],0),17),"")</f>
        <v/>
      </c>
      <c r="Z71" s="23"/>
      <c r="AA71" s="23" t="str">
        <f>IF(ISBLANK(Z71),"",INDEX(호기!$A$1:$B$657,MATCH('생산계획(잉크)'!B523,호기!$A$1:$A$657,0),2))</f>
        <v/>
      </c>
      <c r="AB71" s="24">
        <f>X71+Z71-INDEX(표5[#All],MATCH(B71,표5[[#All],[잉크]],0),5)</f>
        <v>0</v>
      </c>
      <c r="AC71" s="21" t="str">
        <f>IFERROR(AB71/INDEX(표5[#All],MATCH(B71,표5[[#All],[잉크]],0),20),"")</f>
        <v/>
      </c>
      <c r="AD71" s="23"/>
      <c r="AE71" s="235"/>
      <c r="AG71" s="46"/>
      <c r="AH71" s="46"/>
      <c r="AI71" s="19"/>
      <c r="AJ71" s="19"/>
      <c r="AK71" s="19"/>
      <c r="AL71" s="19"/>
      <c r="AM71" s="19"/>
    </row>
    <row r="72" spans="1:39" ht="16.5" hidden="1" customHeight="1" x14ac:dyDescent="0.3">
      <c r="A72" s="1"/>
      <c r="B72" s="30" t="s">
        <v>2840</v>
      </c>
      <c r="C72" s="68"/>
      <c r="D72" s="69" t="str">
        <f>IFERROR(C72/INDEX(표5[#All],MATCH(B72,표5[[#All],[잉크]],0),2),"")</f>
        <v/>
      </c>
      <c r="E72" s="22">
        <f>$C72-INDEX(표5[#All],MATCH(B72,표5[[#All],[잉크]],0),24)</f>
        <v>0</v>
      </c>
      <c r="F72" s="542"/>
      <c r="G72" s="23" t="str">
        <f>IF(ISBLANK(F72),"",INDEX(호기!$A$1:$B$657,MATCH('생산계획(잉크)'!B524,호기!$A$1:$A$657,0),2))</f>
        <v/>
      </c>
      <c r="H72" s="24">
        <f>C72+F72-INDEX(표5[#All],MATCH(B72,표5[[#All],[잉크]],0),2)</f>
        <v>0</v>
      </c>
      <c r="I72" s="21" t="str">
        <f>IFERROR(H72/INDEX(표5[#All],MATCH(B72,표5[[#All],[잉크]],0),5),"")</f>
        <v/>
      </c>
      <c r="J72" s="542"/>
      <c r="K72" s="25" t="str">
        <f>IF(ISBLANK(J72),"",INDEX(호기!$A$1:$B$657,MATCH('생산계획(잉크)'!B524,호기!$A$1:$A$657,0),2))</f>
        <v/>
      </c>
      <c r="L72" s="24">
        <f>H72+J72-INDEX(표5[#All],MATCH(B72,표5[[#All],[잉크]],0),5)</f>
        <v>0</v>
      </c>
      <c r="M72" s="21" t="str">
        <f>IFERROR(L72/INDEX(표5[#All],MATCH(B72,표5[[#All],[잉크]],0),8),"")</f>
        <v/>
      </c>
      <c r="N72" s="542"/>
      <c r="O72" s="23" t="str">
        <f>IF(ISBLANK(N72),"",INDEX(호기!$A$1:$B$657,MATCH('생산계획(잉크)'!B524,호기!$A$1:$A$657,0),2))</f>
        <v/>
      </c>
      <c r="P72" s="24">
        <f>L72+N72-INDEX(표5[#All],MATCH(B72,표5[[#All],[잉크]],0),5)</f>
        <v>0</v>
      </c>
      <c r="Q72" s="21" t="str">
        <f>IFERROR(P72/INDEX(표5[#All],MATCH(B72,표5[[#All],[잉크]],0),11),"")</f>
        <v/>
      </c>
      <c r="R72" s="542"/>
      <c r="S72" s="25" t="str">
        <f>IF(ISBLANK(R72),"",INDEX(호기!$A$1:$B$657,MATCH('생산계획(잉크)'!B524,호기!$A$1:$A$657,0),2))</f>
        <v/>
      </c>
      <c r="T72" s="24">
        <f>P72+R72-INDEX(표5[#All],MATCH(B72,표5[[#All],[잉크]],0),5)</f>
        <v>0</v>
      </c>
      <c r="U72" s="21" t="str">
        <f>IFERROR(T72/INDEX(표5[#All],MATCH(B72,표5[[#All],[잉크]],0),14),"")</f>
        <v/>
      </c>
      <c r="V72" s="542"/>
      <c r="W72" s="23" t="str">
        <f>IF(ISBLANK(V72),"",INDEX(호기!$A$1:$B$657,MATCH('생산계획(잉크)'!B524,호기!$A$1:$A$657,0),2))</f>
        <v/>
      </c>
      <c r="X72" s="24">
        <f>T72+V72-INDEX(표5[#All],MATCH(B72,표5[[#All],[잉크]],0),5)</f>
        <v>0</v>
      </c>
      <c r="Y72" s="21" t="str">
        <f>IFERROR(X72/INDEX(표5[#All],MATCH(B72,표5[[#All],[잉크]],0),17),"")</f>
        <v/>
      </c>
      <c r="Z72" s="23"/>
      <c r="AA72" s="23" t="str">
        <f>IF(ISBLANK(Z72),"",INDEX(호기!$A$1:$B$657,MATCH('생산계획(잉크)'!B524,호기!$A$1:$A$657,0),2))</f>
        <v/>
      </c>
      <c r="AB72" s="24">
        <f>X72+Z72-INDEX(표5[#All],MATCH(B72,표5[[#All],[잉크]],0),5)</f>
        <v>0</v>
      </c>
      <c r="AC72" s="21" t="str">
        <f>IFERROR(AB72/INDEX(표5[#All],MATCH(B72,표5[[#All],[잉크]],0),20),"")</f>
        <v/>
      </c>
      <c r="AD72" s="23"/>
      <c r="AE72" s="235"/>
      <c r="AG72" s="46"/>
      <c r="AH72" s="46"/>
      <c r="AI72" s="19"/>
      <c r="AJ72" s="19"/>
      <c r="AK72" s="19"/>
      <c r="AL72" s="19"/>
      <c r="AM72" s="19"/>
    </row>
    <row r="73" spans="1:39" ht="16.5" hidden="1" customHeight="1" x14ac:dyDescent="0.3">
      <c r="A73" s="1"/>
      <c r="B73" s="30" t="s">
        <v>2807</v>
      </c>
      <c r="C73" s="68"/>
      <c r="D73" s="69" t="str">
        <f>IFERROR(C73/INDEX(표5[#All],MATCH(B73,표5[[#All],[잉크]],0),2),"")</f>
        <v/>
      </c>
      <c r="E73" s="22">
        <f>$C73-INDEX(표5[#All],MATCH(B73,표5[[#All],[잉크]],0),24)</f>
        <v>0</v>
      </c>
      <c r="F73" s="542"/>
      <c r="G73" s="23" t="str">
        <f>IF(ISBLANK(F73),"",INDEX(호기!$A$1:$B$657,MATCH('생산계획(잉크)'!B525,호기!$A$1:$A$657,0),2))</f>
        <v/>
      </c>
      <c r="H73" s="24">
        <f>C73+F73-INDEX(표5[#All],MATCH(B73,표5[[#All],[잉크]],0),2)</f>
        <v>0</v>
      </c>
      <c r="I73" s="21" t="str">
        <f>IFERROR(H73/INDEX(표5[#All],MATCH(B73,표5[[#All],[잉크]],0),5),"")</f>
        <v/>
      </c>
      <c r="J73" s="542"/>
      <c r="K73" s="25" t="str">
        <f>IF(ISBLANK(J73),"",INDEX(호기!$A$1:$B$657,MATCH('생산계획(잉크)'!B525,호기!$A$1:$A$657,0),2))</f>
        <v/>
      </c>
      <c r="L73" s="24">
        <f>H73+J73-INDEX(표5[#All],MATCH(B73,표5[[#All],[잉크]],0),5)</f>
        <v>0</v>
      </c>
      <c r="M73" s="21" t="str">
        <f>IFERROR(L73/INDEX(표5[#All],MATCH(B73,표5[[#All],[잉크]],0),8),"")</f>
        <v/>
      </c>
      <c r="N73" s="542"/>
      <c r="O73" s="23" t="str">
        <f>IF(ISBLANK(N73),"",INDEX(호기!$A$1:$B$657,MATCH('생산계획(잉크)'!B525,호기!$A$1:$A$657,0),2))</f>
        <v/>
      </c>
      <c r="P73" s="24">
        <f>L73+N73-INDEX(표5[#All],MATCH(B73,표5[[#All],[잉크]],0),5)</f>
        <v>0</v>
      </c>
      <c r="Q73" s="21" t="str">
        <f>IFERROR(P73/INDEX(표5[#All],MATCH(B73,표5[[#All],[잉크]],0),11),"")</f>
        <v/>
      </c>
      <c r="R73" s="542"/>
      <c r="S73" s="25" t="str">
        <f>IF(ISBLANK(R73),"",INDEX(호기!$A$1:$B$657,MATCH('생산계획(잉크)'!B525,호기!$A$1:$A$657,0),2))</f>
        <v/>
      </c>
      <c r="T73" s="24">
        <f>P73+R73-INDEX(표5[#All],MATCH(B73,표5[[#All],[잉크]],0),5)</f>
        <v>0</v>
      </c>
      <c r="U73" s="21" t="str">
        <f>IFERROR(T73/INDEX(표5[#All],MATCH(B73,표5[[#All],[잉크]],0),14),"")</f>
        <v/>
      </c>
      <c r="V73" s="542"/>
      <c r="W73" s="23" t="str">
        <f>IF(ISBLANK(V73),"",INDEX(호기!$A$1:$B$657,MATCH('생산계획(잉크)'!B525,호기!$A$1:$A$657,0),2))</f>
        <v/>
      </c>
      <c r="X73" s="24">
        <f>T73+V73-INDEX(표5[#All],MATCH(B73,표5[[#All],[잉크]],0),5)</f>
        <v>0</v>
      </c>
      <c r="Y73" s="21" t="str">
        <f>IFERROR(X73/INDEX(표5[#All],MATCH(B73,표5[[#All],[잉크]],0),17),"")</f>
        <v/>
      </c>
      <c r="Z73" s="23"/>
      <c r="AA73" s="23" t="str">
        <f>IF(ISBLANK(Z73),"",INDEX(호기!$A$1:$B$657,MATCH('생산계획(잉크)'!B525,호기!$A$1:$A$657,0),2))</f>
        <v/>
      </c>
      <c r="AB73" s="24">
        <f>X73+Z73-INDEX(표5[#All],MATCH(B73,표5[[#All],[잉크]],0),5)</f>
        <v>0</v>
      </c>
      <c r="AC73" s="21" t="str">
        <f>IFERROR(AB73/INDEX(표5[#All],MATCH(B73,표5[[#All],[잉크]],0),20),"")</f>
        <v/>
      </c>
      <c r="AD73" s="23"/>
      <c r="AE73" s="235"/>
      <c r="AG73" s="46"/>
      <c r="AH73" s="46"/>
      <c r="AI73" s="19"/>
      <c r="AJ73" s="19"/>
      <c r="AK73" s="19"/>
      <c r="AL73" s="19"/>
      <c r="AM73" s="19"/>
    </row>
    <row r="74" spans="1:39" ht="16.5" hidden="1" customHeight="1" x14ac:dyDescent="0.3">
      <c r="A74" s="1"/>
      <c r="B74" s="30" t="s">
        <v>2808</v>
      </c>
      <c r="C74" s="68"/>
      <c r="D74" s="69" t="str">
        <f>IFERROR(C74/INDEX(표5[#All],MATCH(B74,표5[[#All],[잉크]],0),2),"")</f>
        <v/>
      </c>
      <c r="E74" s="22">
        <f>$C74-INDEX(표5[#All],MATCH(B74,표5[[#All],[잉크]],0),24)</f>
        <v>0</v>
      </c>
      <c r="F74" s="542"/>
      <c r="G74" s="23" t="str">
        <f>IF(ISBLANK(F74),"",INDEX(호기!$A$1:$B$657,MATCH('생산계획(잉크)'!B526,호기!$A$1:$A$657,0),2))</f>
        <v/>
      </c>
      <c r="H74" s="24">
        <f>C74+F74-INDEX(표5[#All],MATCH(B74,표5[[#All],[잉크]],0),2)</f>
        <v>0</v>
      </c>
      <c r="I74" s="21" t="str">
        <f>IFERROR(H74/INDEX(표5[#All],MATCH(B74,표5[[#All],[잉크]],0),5),"")</f>
        <v/>
      </c>
      <c r="J74" s="542"/>
      <c r="K74" s="25" t="str">
        <f>IF(ISBLANK(J74),"",INDEX(호기!$A$1:$B$657,MATCH('생산계획(잉크)'!B526,호기!$A$1:$A$657,0),2))</f>
        <v/>
      </c>
      <c r="L74" s="24">
        <f>H74+J74-INDEX(표5[#All],MATCH(B74,표5[[#All],[잉크]],0),5)</f>
        <v>0</v>
      </c>
      <c r="M74" s="21" t="str">
        <f>IFERROR(L74/INDEX(표5[#All],MATCH(B74,표5[[#All],[잉크]],0),8),"")</f>
        <v/>
      </c>
      <c r="N74" s="542"/>
      <c r="O74" s="23" t="str">
        <f>IF(ISBLANK(N74),"",INDEX(호기!$A$1:$B$657,MATCH('생산계획(잉크)'!B526,호기!$A$1:$A$657,0),2))</f>
        <v/>
      </c>
      <c r="P74" s="24">
        <f>L74+N74-INDEX(표5[#All],MATCH(B74,표5[[#All],[잉크]],0),5)</f>
        <v>0</v>
      </c>
      <c r="Q74" s="21" t="str">
        <f>IFERROR(P74/INDEX(표5[#All],MATCH(B74,표5[[#All],[잉크]],0),11),"")</f>
        <v/>
      </c>
      <c r="R74" s="542"/>
      <c r="S74" s="25" t="str">
        <f>IF(ISBLANK(R74),"",INDEX(호기!$A$1:$B$657,MATCH('생산계획(잉크)'!B526,호기!$A$1:$A$657,0),2))</f>
        <v/>
      </c>
      <c r="T74" s="24">
        <f>P74+R74-INDEX(표5[#All],MATCH(B74,표5[[#All],[잉크]],0),5)</f>
        <v>0</v>
      </c>
      <c r="U74" s="21" t="str">
        <f>IFERROR(T74/INDEX(표5[#All],MATCH(B74,표5[[#All],[잉크]],0),14),"")</f>
        <v/>
      </c>
      <c r="V74" s="542"/>
      <c r="W74" s="23" t="str">
        <f>IF(ISBLANK(V74),"",INDEX(호기!$A$1:$B$657,MATCH('생산계획(잉크)'!B526,호기!$A$1:$A$657,0),2))</f>
        <v/>
      </c>
      <c r="X74" s="24">
        <f>T74+V74-INDEX(표5[#All],MATCH(B74,표5[[#All],[잉크]],0),5)</f>
        <v>0</v>
      </c>
      <c r="Y74" s="21" t="str">
        <f>IFERROR(X74/INDEX(표5[#All],MATCH(B74,표5[[#All],[잉크]],0),17),"")</f>
        <v/>
      </c>
      <c r="Z74" s="23"/>
      <c r="AA74" s="23" t="str">
        <f>IF(ISBLANK(Z74),"",INDEX(호기!$A$1:$B$657,MATCH('생산계획(잉크)'!B526,호기!$A$1:$A$657,0),2))</f>
        <v/>
      </c>
      <c r="AB74" s="24">
        <f>X74+Z74-INDEX(표5[#All],MATCH(B74,표5[[#All],[잉크]],0),5)</f>
        <v>0</v>
      </c>
      <c r="AC74" s="21" t="str">
        <f>IFERROR(AB74/INDEX(표5[#All],MATCH(B74,표5[[#All],[잉크]],0),20),"")</f>
        <v/>
      </c>
      <c r="AD74" s="23"/>
      <c r="AE74" s="235"/>
      <c r="AG74" s="46"/>
      <c r="AH74" s="46"/>
      <c r="AI74" s="19"/>
      <c r="AJ74" s="19"/>
      <c r="AK74" s="19"/>
      <c r="AL74" s="19"/>
      <c r="AM74" s="19"/>
    </row>
    <row r="75" spans="1:39" ht="16.5" hidden="1" customHeight="1" x14ac:dyDescent="0.3">
      <c r="A75" s="1"/>
      <c r="B75" s="30" t="s">
        <v>2806</v>
      </c>
      <c r="C75" s="68"/>
      <c r="D75" s="69" t="str">
        <f>IFERROR(C75/INDEX(표5[#All],MATCH(B75,표5[[#All],[잉크]],0),2),"")</f>
        <v/>
      </c>
      <c r="E75" s="22">
        <f>$C75-INDEX(표5[#All],MATCH(B75,표5[[#All],[잉크]],0),24)</f>
        <v>0</v>
      </c>
      <c r="F75" s="542"/>
      <c r="G75" s="23" t="str">
        <f>IF(ISBLANK(F75),"",INDEX(호기!$A$1:$B$657,MATCH('생산계획(잉크)'!B527,호기!$A$1:$A$657,0),2))</f>
        <v/>
      </c>
      <c r="H75" s="24">
        <f>C75+F75-INDEX(표5[#All],MATCH(B75,표5[[#All],[잉크]],0),2)</f>
        <v>0</v>
      </c>
      <c r="I75" s="21" t="str">
        <f>IFERROR(H75/INDEX(표5[#All],MATCH(B75,표5[[#All],[잉크]],0),5),"")</f>
        <v/>
      </c>
      <c r="J75" s="542"/>
      <c r="K75" s="25" t="str">
        <f>IF(ISBLANK(J75),"",INDEX(호기!$A$1:$B$657,MATCH('생산계획(잉크)'!B527,호기!$A$1:$A$657,0),2))</f>
        <v/>
      </c>
      <c r="L75" s="24">
        <f>H75+J75-INDEX(표5[#All],MATCH(B75,표5[[#All],[잉크]],0),5)</f>
        <v>0</v>
      </c>
      <c r="M75" s="21" t="str">
        <f>IFERROR(L75/INDEX(표5[#All],MATCH(B75,표5[[#All],[잉크]],0),8),"")</f>
        <v/>
      </c>
      <c r="N75" s="542"/>
      <c r="O75" s="23" t="str">
        <f>IF(ISBLANK(N75),"",INDEX(호기!$A$1:$B$657,MATCH('생산계획(잉크)'!B527,호기!$A$1:$A$657,0),2))</f>
        <v/>
      </c>
      <c r="P75" s="24">
        <f>L75+N75-INDEX(표5[#All],MATCH(B75,표5[[#All],[잉크]],0),5)</f>
        <v>0</v>
      </c>
      <c r="Q75" s="21" t="str">
        <f>IFERROR(P75/INDEX(표5[#All],MATCH(B75,표5[[#All],[잉크]],0),11),"")</f>
        <v/>
      </c>
      <c r="R75" s="542"/>
      <c r="S75" s="25" t="str">
        <f>IF(ISBLANK(R75),"",INDEX(호기!$A$1:$B$657,MATCH('생산계획(잉크)'!B527,호기!$A$1:$A$657,0),2))</f>
        <v/>
      </c>
      <c r="T75" s="24">
        <f>P75+R75-INDEX(표5[#All],MATCH(B75,표5[[#All],[잉크]],0),5)</f>
        <v>0</v>
      </c>
      <c r="U75" s="21" t="str">
        <f>IFERROR(T75/INDEX(표5[#All],MATCH(B75,표5[[#All],[잉크]],0),14),"")</f>
        <v/>
      </c>
      <c r="V75" s="542"/>
      <c r="W75" s="23" t="str">
        <f>IF(ISBLANK(V75),"",INDEX(호기!$A$1:$B$657,MATCH('생산계획(잉크)'!B527,호기!$A$1:$A$657,0),2))</f>
        <v/>
      </c>
      <c r="X75" s="24">
        <f>T75+V75-INDEX(표5[#All],MATCH(B75,표5[[#All],[잉크]],0),5)</f>
        <v>0</v>
      </c>
      <c r="Y75" s="21" t="str">
        <f>IFERROR(X75/INDEX(표5[#All],MATCH(B75,표5[[#All],[잉크]],0),17),"")</f>
        <v/>
      </c>
      <c r="Z75" s="23"/>
      <c r="AA75" s="23" t="str">
        <f>IF(ISBLANK(Z75),"",INDEX(호기!$A$1:$B$657,MATCH('생산계획(잉크)'!B527,호기!$A$1:$A$657,0),2))</f>
        <v/>
      </c>
      <c r="AB75" s="24">
        <f>X75+Z75-INDEX(표5[#All],MATCH(B75,표5[[#All],[잉크]],0),5)</f>
        <v>0</v>
      </c>
      <c r="AC75" s="21" t="str">
        <f>IFERROR(AB75/INDEX(표5[#All],MATCH(B75,표5[[#All],[잉크]],0),20),"")</f>
        <v/>
      </c>
      <c r="AD75" s="23"/>
      <c r="AE75" s="235"/>
      <c r="AG75" s="46"/>
      <c r="AH75" s="46"/>
      <c r="AI75" s="19"/>
      <c r="AJ75" s="19"/>
      <c r="AK75" s="19"/>
      <c r="AL75" s="19"/>
      <c r="AM75" s="19"/>
    </row>
    <row r="76" spans="1:39" ht="16.5" hidden="1" customHeight="1" x14ac:dyDescent="0.3">
      <c r="A76" s="1"/>
      <c r="B76" s="30" t="s">
        <v>2504</v>
      </c>
      <c r="C76" s="68"/>
      <c r="D76" s="69" t="str">
        <f>IFERROR(C76/INDEX(표5[#All],MATCH(B76,표5[[#All],[잉크]],0),2),"")</f>
        <v/>
      </c>
      <c r="E76" s="22">
        <f>$C76-INDEX(표5[#All],MATCH(B76,표5[[#All],[잉크]],0),24)</f>
        <v>0</v>
      </c>
      <c r="F76" s="542"/>
      <c r="G76" s="23" t="str">
        <f>IF(ISBLANK(F76),"",INDEX(호기!$A$1:$B$657,MATCH('생산계획(잉크)'!B528,호기!$A$1:$A$657,0),2))</f>
        <v/>
      </c>
      <c r="H76" s="24">
        <f>C76+F76-INDEX(표5[#All],MATCH(B76,표5[[#All],[잉크]],0),2)</f>
        <v>0</v>
      </c>
      <c r="I76" s="21" t="str">
        <f>IFERROR(H76/INDEX(표5[#All],MATCH(B76,표5[[#All],[잉크]],0),5),"")</f>
        <v/>
      </c>
      <c r="J76" s="542"/>
      <c r="K76" s="25" t="str">
        <f>IF(ISBLANK(J76),"",INDEX(호기!$A$1:$B$657,MATCH('생산계획(잉크)'!B528,호기!$A$1:$A$657,0),2))</f>
        <v/>
      </c>
      <c r="L76" s="24">
        <f>H76+J76-INDEX(표5[#All],MATCH(B76,표5[[#All],[잉크]],0),5)</f>
        <v>0</v>
      </c>
      <c r="M76" s="21" t="str">
        <f>IFERROR(L76/INDEX(표5[#All],MATCH(B76,표5[[#All],[잉크]],0),8),"")</f>
        <v/>
      </c>
      <c r="N76" s="542"/>
      <c r="O76" s="23" t="str">
        <f>IF(ISBLANK(N76),"",INDEX(호기!$A$1:$B$657,MATCH('생산계획(잉크)'!B528,호기!$A$1:$A$657,0),2))</f>
        <v/>
      </c>
      <c r="P76" s="24">
        <f>L76+N76-INDEX(표5[#All],MATCH(B76,표5[[#All],[잉크]],0),5)</f>
        <v>0</v>
      </c>
      <c r="Q76" s="21" t="str">
        <f>IFERROR(P76/INDEX(표5[#All],MATCH(B76,표5[[#All],[잉크]],0),11),"")</f>
        <v/>
      </c>
      <c r="R76" s="542"/>
      <c r="S76" s="25" t="str">
        <f>IF(ISBLANK(R76),"",INDEX(호기!$A$1:$B$657,MATCH('생산계획(잉크)'!B528,호기!$A$1:$A$657,0),2))</f>
        <v/>
      </c>
      <c r="T76" s="24">
        <f>P76+R76-INDEX(표5[#All],MATCH(B76,표5[[#All],[잉크]],0),5)</f>
        <v>0</v>
      </c>
      <c r="U76" s="21" t="str">
        <f>IFERROR(T76/INDEX(표5[#All],MATCH(B76,표5[[#All],[잉크]],0),14),"")</f>
        <v/>
      </c>
      <c r="V76" s="542"/>
      <c r="W76" s="23" t="str">
        <f>IF(ISBLANK(V76),"",INDEX(호기!$A$1:$B$657,MATCH('생산계획(잉크)'!B528,호기!$A$1:$A$657,0),2))</f>
        <v/>
      </c>
      <c r="X76" s="24">
        <f>T76+V76-INDEX(표5[#All],MATCH(B76,표5[[#All],[잉크]],0),5)</f>
        <v>0</v>
      </c>
      <c r="Y76" s="21" t="str">
        <f>IFERROR(X76/INDEX(표5[#All],MATCH(B76,표5[[#All],[잉크]],0),17),"")</f>
        <v/>
      </c>
      <c r="Z76" s="23"/>
      <c r="AA76" s="23" t="str">
        <f>IF(ISBLANK(Z76),"",INDEX(호기!$A$1:$B$657,MATCH('생산계획(잉크)'!B528,호기!$A$1:$A$657,0),2))</f>
        <v/>
      </c>
      <c r="AB76" s="24">
        <f>X76+Z76-INDEX(표5[#All],MATCH(B76,표5[[#All],[잉크]],0),5)</f>
        <v>0</v>
      </c>
      <c r="AC76" s="21" t="str">
        <f>IFERROR(AB76/INDEX(표5[#All],MATCH(B76,표5[[#All],[잉크]],0),20),"")</f>
        <v/>
      </c>
      <c r="AD76" s="23"/>
      <c r="AE76" s="235"/>
      <c r="AG76" s="46"/>
      <c r="AH76" s="46"/>
      <c r="AI76" s="19"/>
      <c r="AJ76" s="19"/>
      <c r="AK76" s="19"/>
      <c r="AL76" s="19"/>
      <c r="AM76" s="19"/>
    </row>
    <row r="77" spans="1:39" ht="16.5" hidden="1" customHeight="1" x14ac:dyDescent="0.3">
      <c r="A77" s="1"/>
      <c r="B77" s="30" t="s">
        <v>2703</v>
      </c>
      <c r="C77" s="68"/>
      <c r="D77" s="69" t="str">
        <f>IFERROR(C77/INDEX(표5[#All],MATCH(B77,표5[[#All],[잉크]],0),2),"")</f>
        <v/>
      </c>
      <c r="E77" s="22">
        <f>$C77-INDEX(표5[#All],MATCH(B77,표5[[#All],[잉크]],0),24)</f>
        <v>0</v>
      </c>
      <c r="F77" s="542"/>
      <c r="G77" s="23" t="str">
        <f>IF(ISBLANK(F77),"",INDEX(호기!$A$1:$B$657,MATCH('생산계획(잉크)'!B529,호기!$A$1:$A$657,0),2))</f>
        <v/>
      </c>
      <c r="H77" s="24">
        <f>C77+F77-INDEX(표5[#All],MATCH(B77,표5[[#All],[잉크]],0),2)</f>
        <v>0</v>
      </c>
      <c r="I77" s="21" t="str">
        <f>IFERROR(H77/INDEX(표5[#All],MATCH(B77,표5[[#All],[잉크]],0),5),"")</f>
        <v/>
      </c>
      <c r="J77" s="542"/>
      <c r="K77" s="25" t="str">
        <f>IF(ISBLANK(J77),"",INDEX(호기!$A$1:$B$657,MATCH('생산계획(잉크)'!B529,호기!$A$1:$A$657,0),2))</f>
        <v/>
      </c>
      <c r="L77" s="24">
        <f>H77+J77-INDEX(표5[#All],MATCH(B77,표5[[#All],[잉크]],0),5)</f>
        <v>0</v>
      </c>
      <c r="M77" s="21" t="str">
        <f>IFERROR(L77/INDEX(표5[#All],MATCH(B77,표5[[#All],[잉크]],0),8),"")</f>
        <v/>
      </c>
      <c r="N77" s="542"/>
      <c r="O77" s="23" t="str">
        <f>IF(ISBLANK(N77),"",INDEX(호기!$A$1:$B$657,MATCH('생산계획(잉크)'!B529,호기!$A$1:$A$657,0),2))</f>
        <v/>
      </c>
      <c r="P77" s="24">
        <f>L77+N77-INDEX(표5[#All],MATCH(B77,표5[[#All],[잉크]],0),5)</f>
        <v>0</v>
      </c>
      <c r="Q77" s="21" t="str">
        <f>IFERROR(P77/INDEX(표5[#All],MATCH(B77,표5[[#All],[잉크]],0),11),"")</f>
        <v/>
      </c>
      <c r="R77" s="542"/>
      <c r="S77" s="25" t="str">
        <f>IF(ISBLANK(R77),"",INDEX(호기!$A$1:$B$657,MATCH('생산계획(잉크)'!B529,호기!$A$1:$A$657,0),2))</f>
        <v/>
      </c>
      <c r="T77" s="24">
        <f>P77+R77-INDEX(표5[#All],MATCH(B77,표5[[#All],[잉크]],0),5)</f>
        <v>0</v>
      </c>
      <c r="U77" s="21" t="str">
        <f>IFERROR(T77/INDEX(표5[#All],MATCH(B77,표5[[#All],[잉크]],0),14),"")</f>
        <v/>
      </c>
      <c r="V77" s="542"/>
      <c r="W77" s="23" t="str">
        <f>IF(ISBLANK(V77),"",INDEX(호기!$A$1:$B$657,MATCH('생산계획(잉크)'!B529,호기!$A$1:$A$657,0),2))</f>
        <v/>
      </c>
      <c r="X77" s="24">
        <f>T77+V77-INDEX(표5[#All],MATCH(B77,표5[[#All],[잉크]],0),5)</f>
        <v>0</v>
      </c>
      <c r="Y77" s="21" t="str">
        <f>IFERROR(X77/INDEX(표5[#All],MATCH(B77,표5[[#All],[잉크]],0),17),"")</f>
        <v/>
      </c>
      <c r="Z77" s="23"/>
      <c r="AA77" s="23" t="str">
        <f>IF(ISBLANK(Z77),"",INDEX(호기!$A$1:$B$657,MATCH('생산계획(잉크)'!B529,호기!$A$1:$A$657,0),2))</f>
        <v/>
      </c>
      <c r="AB77" s="24">
        <f>X77+Z77-INDEX(표5[#All],MATCH(B77,표5[[#All],[잉크]],0),5)</f>
        <v>0</v>
      </c>
      <c r="AC77" s="21" t="str">
        <f>IFERROR(AB77/INDEX(표5[#All],MATCH(B77,표5[[#All],[잉크]],0),20),"")</f>
        <v/>
      </c>
      <c r="AD77" s="23"/>
      <c r="AE77" s="235"/>
      <c r="AG77" s="46"/>
      <c r="AH77" s="46"/>
      <c r="AI77" s="19"/>
      <c r="AJ77" s="19"/>
      <c r="AK77" s="19"/>
      <c r="AL77" s="19"/>
      <c r="AM77" s="19"/>
    </row>
    <row r="78" spans="1:39" ht="16.5" hidden="1" customHeight="1" x14ac:dyDescent="0.3">
      <c r="A78" s="1"/>
      <c r="B78" s="30" t="s">
        <v>2704</v>
      </c>
      <c r="C78" s="68"/>
      <c r="D78" s="69" t="str">
        <f>IFERROR(C78/INDEX(표5[#All],MATCH(B78,표5[[#All],[잉크]],0),2),"")</f>
        <v/>
      </c>
      <c r="E78" s="22">
        <f>$C78-INDEX(표5[#All],MATCH(B78,표5[[#All],[잉크]],0),24)</f>
        <v>0</v>
      </c>
      <c r="F78" s="542"/>
      <c r="G78" s="23" t="str">
        <f>IF(ISBLANK(F78),"",INDEX(호기!$A$1:$B$657,MATCH('생산계획(잉크)'!B530,호기!$A$1:$A$657,0),2))</f>
        <v/>
      </c>
      <c r="H78" s="24">
        <f>C78+F78-INDEX(표5[#All],MATCH(B78,표5[[#All],[잉크]],0),2)</f>
        <v>0</v>
      </c>
      <c r="I78" s="21" t="str">
        <f>IFERROR(H78/INDEX(표5[#All],MATCH(B78,표5[[#All],[잉크]],0),5),"")</f>
        <v/>
      </c>
      <c r="J78" s="542"/>
      <c r="K78" s="25" t="str">
        <f>IF(ISBLANK(J78),"",INDEX(호기!$A$1:$B$657,MATCH('생산계획(잉크)'!B530,호기!$A$1:$A$657,0),2))</f>
        <v/>
      </c>
      <c r="L78" s="24">
        <f>H78+J78-INDEX(표5[#All],MATCH(B78,표5[[#All],[잉크]],0),5)</f>
        <v>0</v>
      </c>
      <c r="M78" s="21" t="str">
        <f>IFERROR(L78/INDEX(표5[#All],MATCH(B78,표5[[#All],[잉크]],0),8),"")</f>
        <v/>
      </c>
      <c r="N78" s="542"/>
      <c r="O78" s="23" t="str">
        <f>IF(ISBLANK(N78),"",INDEX(호기!$A$1:$B$657,MATCH('생산계획(잉크)'!B530,호기!$A$1:$A$657,0),2))</f>
        <v/>
      </c>
      <c r="P78" s="24">
        <f>L78+N78-INDEX(표5[#All],MATCH(B78,표5[[#All],[잉크]],0),5)</f>
        <v>0</v>
      </c>
      <c r="Q78" s="21" t="str">
        <f>IFERROR(P78/INDEX(표5[#All],MATCH(B78,표5[[#All],[잉크]],0),11),"")</f>
        <v/>
      </c>
      <c r="R78" s="542"/>
      <c r="S78" s="25" t="str">
        <f>IF(ISBLANK(R78),"",INDEX(호기!$A$1:$B$657,MATCH('생산계획(잉크)'!B530,호기!$A$1:$A$657,0),2))</f>
        <v/>
      </c>
      <c r="T78" s="24">
        <f>P78+R78-INDEX(표5[#All],MATCH(B78,표5[[#All],[잉크]],0),5)</f>
        <v>0</v>
      </c>
      <c r="U78" s="21" t="str">
        <f>IFERROR(T78/INDEX(표5[#All],MATCH(B78,표5[[#All],[잉크]],0),14),"")</f>
        <v/>
      </c>
      <c r="V78" s="542"/>
      <c r="W78" s="23" t="str">
        <f>IF(ISBLANK(V78),"",INDEX(호기!$A$1:$B$657,MATCH('생산계획(잉크)'!B530,호기!$A$1:$A$657,0),2))</f>
        <v/>
      </c>
      <c r="X78" s="24">
        <f>T78+V78-INDEX(표5[#All],MATCH(B78,표5[[#All],[잉크]],0),5)</f>
        <v>0</v>
      </c>
      <c r="Y78" s="21" t="str">
        <f>IFERROR(X78/INDEX(표5[#All],MATCH(B78,표5[[#All],[잉크]],0),17),"")</f>
        <v/>
      </c>
      <c r="Z78" s="23"/>
      <c r="AA78" s="23" t="str">
        <f>IF(ISBLANK(Z78),"",INDEX(호기!$A$1:$B$657,MATCH('생산계획(잉크)'!B530,호기!$A$1:$A$657,0),2))</f>
        <v/>
      </c>
      <c r="AB78" s="24">
        <f>X78+Z78-INDEX(표5[#All],MATCH(B78,표5[[#All],[잉크]],0),5)</f>
        <v>0</v>
      </c>
      <c r="AC78" s="21" t="str">
        <f>IFERROR(AB78/INDEX(표5[#All],MATCH(B78,표5[[#All],[잉크]],0),20),"")</f>
        <v/>
      </c>
      <c r="AD78" s="23"/>
      <c r="AE78" s="235"/>
      <c r="AG78" s="46"/>
      <c r="AH78" s="46"/>
      <c r="AI78" s="19"/>
      <c r="AJ78" s="19"/>
      <c r="AK78" s="19"/>
      <c r="AL78" s="19"/>
      <c r="AM78" s="19"/>
    </row>
    <row r="79" spans="1:39" ht="16.5" hidden="1" customHeight="1" x14ac:dyDescent="0.3">
      <c r="A79" s="1"/>
      <c r="B79" s="30" t="s">
        <v>2705</v>
      </c>
      <c r="C79" s="68"/>
      <c r="D79" s="69" t="str">
        <f>IFERROR(C79/INDEX(표5[#All],MATCH(B79,표5[[#All],[잉크]],0),2),"")</f>
        <v/>
      </c>
      <c r="E79" s="22">
        <f>$C79-INDEX(표5[#All],MATCH(B79,표5[[#All],[잉크]],0),24)</f>
        <v>0</v>
      </c>
      <c r="F79" s="542"/>
      <c r="G79" s="23" t="str">
        <f>IF(ISBLANK(F79),"",INDEX(호기!$A$1:$B$657,MATCH('생산계획(잉크)'!B531,호기!$A$1:$A$657,0),2))</f>
        <v/>
      </c>
      <c r="H79" s="24">
        <f>C79+F79-INDEX(표5[#All],MATCH(B79,표5[[#All],[잉크]],0),2)</f>
        <v>0</v>
      </c>
      <c r="I79" s="21" t="str">
        <f>IFERROR(H79/INDEX(표5[#All],MATCH(B79,표5[[#All],[잉크]],0),5),"")</f>
        <v/>
      </c>
      <c r="J79" s="542"/>
      <c r="K79" s="25" t="str">
        <f>IF(ISBLANK(J79),"",INDEX(호기!$A$1:$B$657,MATCH('생산계획(잉크)'!B531,호기!$A$1:$A$657,0),2))</f>
        <v/>
      </c>
      <c r="L79" s="24">
        <f>H79+J79-INDEX(표5[#All],MATCH(B79,표5[[#All],[잉크]],0),5)</f>
        <v>0</v>
      </c>
      <c r="M79" s="21" t="str">
        <f>IFERROR(L79/INDEX(표5[#All],MATCH(B79,표5[[#All],[잉크]],0),8),"")</f>
        <v/>
      </c>
      <c r="N79" s="542"/>
      <c r="O79" s="23" t="str">
        <f>IF(ISBLANK(N79),"",INDEX(호기!$A$1:$B$657,MATCH('생산계획(잉크)'!B531,호기!$A$1:$A$657,0),2))</f>
        <v/>
      </c>
      <c r="P79" s="24">
        <f>L79+N79-INDEX(표5[#All],MATCH(B79,표5[[#All],[잉크]],0),5)</f>
        <v>0</v>
      </c>
      <c r="Q79" s="21" t="str">
        <f>IFERROR(P79/INDEX(표5[#All],MATCH(B79,표5[[#All],[잉크]],0),11),"")</f>
        <v/>
      </c>
      <c r="R79" s="542"/>
      <c r="S79" s="25" t="str">
        <f>IF(ISBLANK(R79),"",INDEX(호기!$A$1:$B$657,MATCH('생산계획(잉크)'!B531,호기!$A$1:$A$657,0),2))</f>
        <v/>
      </c>
      <c r="T79" s="24">
        <f>P79+R79-INDEX(표5[#All],MATCH(B79,표5[[#All],[잉크]],0),5)</f>
        <v>0</v>
      </c>
      <c r="U79" s="21" t="str">
        <f>IFERROR(T79/INDEX(표5[#All],MATCH(B79,표5[[#All],[잉크]],0),14),"")</f>
        <v/>
      </c>
      <c r="V79" s="542"/>
      <c r="W79" s="23" t="str">
        <f>IF(ISBLANK(V79),"",INDEX(호기!$A$1:$B$657,MATCH('생산계획(잉크)'!B531,호기!$A$1:$A$657,0),2))</f>
        <v/>
      </c>
      <c r="X79" s="24">
        <f>T79+V79-INDEX(표5[#All],MATCH(B79,표5[[#All],[잉크]],0),5)</f>
        <v>0</v>
      </c>
      <c r="Y79" s="21" t="str">
        <f>IFERROR(X79/INDEX(표5[#All],MATCH(B79,표5[[#All],[잉크]],0),17),"")</f>
        <v/>
      </c>
      <c r="Z79" s="23"/>
      <c r="AA79" s="23" t="str">
        <f>IF(ISBLANK(Z79),"",INDEX(호기!$A$1:$B$657,MATCH('생산계획(잉크)'!B531,호기!$A$1:$A$657,0),2))</f>
        <v/>
      </c>
      <c r="AB79" s="24">
        <f>X79+Z79-INDEX(표5[#All],MATCH(B79,표5[[#All],[잉크]],0),5)</f>
        <v>0</v>
      </c>
      <c r="AC79" s="21" t="str">
        <f>IFERROR(AB79/INDEX(표5[#All],MATCH(B79,표5[[#All],[잉크]],0),20),"")</f>
        <v/>
      </c>
      <c r="AD79" s="23"/>
      <c r="AE79" s="235"/>
      <c r="AG79" s="46"/>
      <c r="AH79" s="46"/>
      <c r="AI79" s="19"/>
      <c r="AJ79" s="19"/>
      <c r="AK79" s="19"/>
      <c r="AL79" s="19"/>
      <c r="AM79" s="19"/>
    </row>
    <row r="80" spans="1:39" ht="16.5" hidden="1" customHeight="1" x14ac:dyDescent="0.3">
      <c r="A80" s="1"/>
      <c r="B80" s="30" t="s">
        <v>2562</v>
      </c>
      <c r="C80" s="68"/>
      <c r="D80" s="69" t="str">
        <f>IFERROR(C80/INDEX(표5[#All],MATCH(B80,표5[[#All],[잉크]],0),2),"")</f>
        <v/>
      </c>
      <c r="E80" s="22">
        <f>$C80-INDEX(표5[#All],MATCH(B80,표5[[#All],[잉크]],0),24)</f>
        <v>0</v>
      </c>
      <c r="F80" s="542"/>
      <c r="G80" s="23" t="str">
        <f>IF(ISBLANK(F80),"",INDEX(호기!$A$1:$B$657,MATCH('생산계획(잉크)'!B532,호기!$A$1:$A$657,0),2))</f>
        <v/>
      </c>
      <c r="H80" s="24">
        <f>C80+F80-INDEX(표5[#All],MATCH(B80,표5[[#All],[잉크]],0),2)</f>
        <v>0</v>
      </c>
      <c r="I80" s="21" t="str">
        <f>IFERROR(H80/INDEX(표5[#All],MATCH(B80,표5[[#All],[잉크]],0),5),"")</f>
        <v/>
      </c>
      <c r="J80" s="542"/>
      <c r="K80" s="25" t="str">
        <f>IF(ISBLANK(J80),"",INDEX(호기!$A$1:$B$657,MATCH('생산계획(잉크)'!B532,호기!$A$1:$A$657,0),2))</f>
        <v/>
      </c>
      <c r="L80" s="24">
        <f>H80+J80-INDEX(표5[#All],MATCH(B80,표5[[#All],[잉크]],0),5)</f>
        <v>0</v>
      </c>
      <c r="M80" s="21" t="str">
        <f>IFERROR(L80/INDEX(표5[#All],MATCH(B80,표5[[#All],[잉크]],0),8),"")</f>
        <v/>
      </c>
      <c r="N80" s="542"/>
      <c r="O80" s="23" t="str">
        <f>IF(ISBLANK(N80),"",INDEX(호기!$A$1:$B$657,MATCH('생산계획(잉크)'!B532,호기!$A$1:$A$657,0),2))</f>
        <v/>
      </c>
      <c r="P80" s="24">
        <f>L80+N80-INDEX(표5[#All],MATCH(B80,표5[[#All],[잉크]],0),5)</f>
        <v>0</v>
      </c>
      <c r="Q80" s="21" t="str">
        <f>IFERROR(P80/INDEX(표5[#All],MATCH(B80,표5[[#All],[잉크]],0),11),"")</f>
        <v/>
      </c>
      <c r="R80" s="542"/>
      <c r="S80" s="25" t="str">
        <f>IF(ISBLANK(R80),"",INDEX(호기!$A$1:$B$657,MATCH('생산계획(잉크)'!B532,호기!$A$1:$A$657,0),2))</f>
        <v/>
      </c>
      <c r="T80" s="24">
        <f>P80+R80-INDEX(표5[#All],MATCH(B80,표5[[#All],[잉크]],0),5)</f>
        <v>0</v>
      </c>
      <c r="U80" s="21" t="str">
        <f>IFERROR(T80/INDEX(표5[#All],MATCH(B80,표5[[#All],[잉크]],0),14),"")</f>
        <v/>
      </c>
      <c r="V80" s="542"/>
      <c r="W80" s="23" t="str">
        <f>IF(ISBLANK(V80),"",INDEX(호기!$A$1:$B$657,MATCH('생산계획(잉크)'!B532,호기!$A$1:$A$657,0),2))</f>
        <v/>
      </c>
      <c r="X80" s="24">
        <f>T80+V80-INDEX(표5[#All],MATCH(B80,표5[[#All],[잉크]],0),5)</f>
        <v>0</v>
      </c>
      <c r="Y80" s="21" t="str">
        <f>IFERROR(X80/INDEX(표5[#All],MATCH(B80,표5[[#All],[잉크]],0),17),"")</f>
        <v/>
      </c>
      <c r="Z80" s="23"/>
      <c r="AA80" s="23" t="str">
        <f>IF(ISBLANK(Z80),"",INDEX(호기!$A$1:$B$657,MATCH('생산계획(잉크)'!B532,호기!$A$1:$A$657,0),2))</f>
        <v/>
      </c>
      <c r="AB80" s="24">
        <f>X80+Z80-INDEX(표5[#All],MATCH(B80,표5[[#All],[잉크]],0),5)</f>
        <v>0</v>
      </c>
      <c r="AC80" s="21" t="str">
        <f>IFERROR(AB80/INDEX(표5[#All],MATCH(B80,표5[[#All],[잉크]],0),20),"")</f>
        <v/>
      </c>
      <c r="AD80" s="23"/>
      <c r="AE80" s="235"/>
      <c r="AG80" s="46"/>
      <c r="AH80" s="46"/>
      <c r="AI80" s="19"/>
      <c r="AJ80" s="19"/>
      <c r="AK80" s="19"/>
      <c r="AL80" s="19"/>
      <c r="AM80" s="19"/>
    </row>
    <row r="81" spans="1:39" ht="16.5" hidden="1" customHeight="1" x14ac:dyDescent="0.3">
      <c r="A81" s="1"/>
      <c r="B81" s="30" t="s">
        <v>2563</v>
      </c>
      <c r="C81" s="68"/>
      <c r="D81" s="69" t="str">
        <f>IFERROR(C81/INDEX(표5[#All],MATCH(B81,표5[[#All],[잉크]],0),2),"")</f>
        <v/>
      </c>
      <c r="E81" s="22">
        <f>$C81-INDEX(표5[#All],MATCH(B81,표5[[#All],[잉크]],0),24)</f>
        <v>0</v>
      </c>
      <c r="F81" s="542"/>
      <c r="G81" s="23" t="str">
        <f>IF(ISBLANK(F81),"",INDEX(호기!$A$1:$B$657,MATCH('생산계획(잉크)'!B533,호기!$A$1:$A$657,0),2))</f>
        <v/>
      </c>
      <c r="H81" s="24">
        <f>C81+F81-INDEX(표5[#All],MATCH(B81,표5[[#All],[잉크]],0),2)</f>
        <v>0</v>
      </c>
      <c r="I81" s="21" t="str">
        <f>IFERROR(H81/INDEX(표5[#All],MATCH(B81,표5[[#All],[잉크]],0),5),"")</f>
        <v/>
      </c>
      <c r="J81" s="542"/>
      <c r="K81" s="25" t="str">
        <f>IF(ISBLANK(J81),"",INDEX(호기!$A$1:$B$657,MATCH('생산계획(잉크)'!B533,호기!$A$1:$A$657,0),2))</f>
        <v/>
      </c>
      <c r="L81" s="24">
        <f>H81+J81-INDEX(표5[#All],MATCH(B81,표5[[#All],[잉크]],0),5)</f>
        <v>0</v>
      </c>
      <c r="M81" s="21" t="str">
        <f>IFERROR(L81/INDEX(표5[#All],MATCH(B81,표5[[#All],[잉크]],0),8),"")</f>
        <v/>
      </c>
      <c r="N81" s="542"/>
      <c r="O81" s="23" t="str">
        <f>IF(ISBLANK(N81),"",INDEX(호기!$A$1:$B$657,MATCH('생산계획(잉크)'!B533,호기!$A$1:$A$657,0),2))</f>
        <v/>
      </c>
      <c r="P81" s="24">
        <f>L81+N81-INDEX(표5[#All],MATCH(B81,표5[[#All],[잉크]],0),5)</f>
        <v>0</v>
      </c>
      <c r="Q81" s="21" t="str">
        <f>IFERROR(P81/INDEX(표5[#All],MATCH(B81,표5[[#All],[잉크]],0),11),"")</f>
        <v/>
      </c>
      <c r="R81" s="542"/>
      <c r="S81" s="25" t="str">
        <f>IF(ISBLANK(R81),"",INDEX(호기!$A$1:$B$657,MATCH('생산계획(잉크)'!B533,호기!$A$1:$A$657,0),2))</f>
        <v/>
      </c>
      <c r="T81" s="24">
        <f>P81+R81-INDEX(표5[#All],MATCH(B81,표5[[#All],[잉크]],0),5)</f>
        <v>0</v>
      </c>
      <c r="U81" s="21" t="str">
        <f>IFERROR(T81/INDEX(표5[#All],MATCH(B81,표5[[#All],[잉크]],0),14),"")</f>
        <v/>
      </c>
      <c r="V81" s="542"/>
      <c r="W81" s="23" t="str">
        <f>IF(ISBLANK(V81),"",INDEX(호기!$A$1:$B$657,MATCH('생산계획(잉크)'!B533,호기!$A$1:$A$657,0),2))</f>
        <v/>
      </c>
      <c r="X81" s="24">
        <f>T81+V81-INDEX(표5[#All],MATCH(B81,표5[[#All],[잉크]],0),5)</f>
        <v>0</v>
      </c>
      <c r="Y81" s="21" t="str">
        <f>IFERROR(X81/INDEX(표5[#All],MATCH(B81,표5[[#All],[잉크]],0),17),"")</f>
        <v/>
      </c>
      <c r="Z81" s="23"/>
      <c r="AA81" s="23" t="str">
        <f>IF(ISBLANK(Z81),"",INDEX(호기!$A$1:$B$657,MATCH('생산계획(잉크)'!B533,호기!$A$1:$A$657,0),2))</f>
        <v/>
      </c>
      <c r="AB81" s="24">
        <f>X81+Z81-INDEX(표5[#All],MATCH(B81,표5[[#All],[잉크]],0),5)</f>
        <v>0</v>
      </c>
      <c r="AC81" s="21" t="str">
        <f>IFERROR(AB81/INDEX(표5[#All],MATCH(B81,표5[[#All],[잉크]],0),20),"")</f>
        <v/>
      </c>
      <c r="AD81" s="23"/>
      <c r="AE81" s="235"/>
      <c r="AG81" s="46"/>
      <c r="AH81" s="46"/>
      <c r="AI81" s="19"/>
      <c r="AJ81" s="19"/>
      <c r="AK81" s="19"/>
      <c r="AL81" s="19"/>
      <c r="AM81" s="19"/>
    </row>
    <row r="82" spans="1:39" ht="16.5" hidden="1" customHeight="1" x14ac:dyDescent="0.3">
      <c r="A82" s="1"/>
      <c r="B82" s="30" t="s">
        <v>2564</v>
      </c>
      <c r="C82" s="68"/>
      <c r="D82" s="69" t="str">
        <f>IFERROR(C82/INDEX(표5[#All],MATCH(B82,표5[[#All],[잉크]],0),2),"")</f>
        <v/>
      </c>
      <c r="E82" s="22">
        <f>$C82-INDEX(표5[#All],MATCH(B82,표5[[#All],[잉크]],0),24)</f>
        <v>0</v>
      </c>
      <c r="F82" s="542"/>
      <c r="G82" s="23" t="str">
        <f>IF(ISBLANK(F82),"",INDEX(호기!$A$1:$B$657,MATCH('생산계획(잉크)'!B534,호기!$A$1:$A$657,0),2))</f>
        <v/>
      </c>
      <c r="H82" s="24">
        <f>C82+F82-INDEX(표5[#All],MATCH(B82,표5[[#All],[잉크]],0),2)</f>
        <v>0</v>
      </c>
      <c r="I82" s="21" t="str">
        <f>IFERROR(H82/INDEX(표5[#All],MATCH(B82,표5[[#All],[잉크]],0),5),"")</f>
        <v/>
      </c>
      <c r="J82" s="542"/>
      <c r="K82" s="25" t="str">
        <f>IF(ISBLANK(J82),"",INDEX(호기!$A$1:$B$657,MATCH('생산계획(잉크)'!B534,호기!$A$1:$A$657,0),2))</f>
        <v/>
      </c>
      <c r="L82" s="24">
        <f>H82+J82-INDEX(표5[#All],MATCH(B82,표5[[#All],[잉크]],0),5)</f>
        <v>0</v>
      </c>
      <c r="M82" s="21" t="str">
        <f>IFERROR(L82/INDEX(표5[#All],MATCH(B82,표5[[#All],[잉크]],0),8),"")</f>
        <v/>
      </c>
      <c r="N82" s="542"/>
      <c r="O82" s="23" t="str">
        <f>IF(ISBLANK(N82),"",INDEX(호기!$A$1:$B$657,MATCH('생산계획(잉크)'!B534,호기!$A$1:$A$657,0),2))</f>
        <v/>
      </c>
      <c r="P82" s="24">
        <f>L82+N82-INDEX(표5[#All],MATCH(B82,표5[[#All],[잉크]],0),5)</f>
        <v>0</v>
      </c>
      <c r="Q82" s="21" t="str">
        <f>IFERROR(P82/INDEX(표5[#All],MATCH(B82,표5[[#All],[잉크]],0),11),"")</f>
        <v/>
      </c>
      <c r="R82" s="542"/>
      <c r="S82" s="25" t="str">
        <f>IF(ISBLANK(R82),"",INDEX(호기!$A$1:$B$657,MATCH('생산계획(잉크)'!B534,호기!$A$1:$A$657,0),2))</f>
        <v/>
      </c>
      <c r="T82" s="24">
        <f>P82+R82-INDEX(표5[#All],MATCH(B82,표5[[#All],[잉크]],0),5)</f>
        <v>0</v>
      </c>
      <c r="U82" s="21" t="str">
        <f>IFERROR(T82/INDEX(표5[#All],MATCH(B82,표5[[#All],[잉크]],0),14),"")</f>
        <v/>
      </c>
      <c r="V82" s="542"/>
      <c r="W82" s="23" t="str">
        <f>IF(ISBLANK(V82),"",INDEX(호기!$A$1:$B$657,MATCH('생산계획(잉크)'!B534,호기!$A$1:$A$657,0),2))</f>
        <v/>
      </c>
      <c r="X82" s="24">
        <f>T82+V82-INDEX(표5[#All],MATCH(B82,표5[[#All],[잉크]],0),5)</f>
        <v>0</v>
      </c>
      <c r="Y82" s="21" t="str">
        <f>IFERROR(X82/INDEX(표5[#All],MATCH(B82,표5[[#All],[잉크]],0),17),"")</f>
        <v/>
      </c>
      <c r="Z82" s="23"/>
      <c r="AA82" s="23" t="str">
        <f>IF(ISBLANK(Z82),"",INDEX(호기!$A$1:$B$657,MATCH('생산계획(잉크)'!B534,호기!$A$1:$A$657,0),2))</f>
        <v/>
      </c>
      <c r="AB82" s="24">
        <f>X82+Z82-INDEX(표5[#All],MATCH(B82,표5[[#All],[잉크]],0),5)</f>
        <v>0</v>
      </c>
      <c r="AC82" s="21" t="str">
        <f>IFERROR(AB82/INDEX(표5[#All],MATCH(B82,표5[[#All],[잉크]],0),20),"")</f>
        <v/>
      </c>
      <c r="AD82" s="23"/>
      <c r="AE82" s="235"/>
      <c r="AG82" s="46"/>
      <c r="AH82" s="46"/>
      <c r="AI82" s="19"/>
      <c r="AJ82" s="19"/>
      <c r="AK82" s="19"/>
      <c r="AL82" s="19"/>
      <c r="AM82" s="19"/>
    </row>
    <row r="83" spans="1:39" ht="16.5" hidden="1" customHeight="1" x14ac:dyDescent="0.3">
      <c r="A83" s="1"/>
      <c r="B83" s="30" t="s">
        <v>1689</v>
      </c>
      <c r="C83" s="68"/>
      <c r="D83" s="69" t="str">
        <f>IFERROR(C83/INDEX(표5[#All],MATCH(B83,표5[[#All],[잉크]],0),2),"")</f>
        <v/>
      </c>
      <c r="E83" s="22">
        <f>$C83-INDEX(표5[#All],MATCH(B83,표5[[#All],[잉크]],0),24)</f>
        <v>0</v>
      </c>
      <c r="F83" s="542"/>
      <c r="G83" s="23" t="str">
        <f>IF(ISBLANK(F83),"",INDEX(호기!$A$1:$B$657,MATCH('생산계획(잉크)'!B535,호기!$A$1:$A$657,0),2))</f>
        <v/>
      </c>
      <c r="H83" s="24">
        <f>C83+F83-INDEX(표5[#All],MATCH(B83,표5[[#All],[잉크]],0),2)</f>
        <v>0</v>
      </c>
      <c r="I83" s="21" t="str">
        <f>IFERROR(H83/INDEX(표5[#All],MATCH(B83,표5[[#All],[잉크]],0),5),"")</f>
        <v/>
      </c>
      <c r="J83" s="542"/>
      <c r="K83" s="25" t="str">
        <f>IF(ISBLANK(J83),"",INDEX(호기!$A$1:$B$657,MATCH('생산계획(잉크)'!B535,호기!$A$1:$A$657,0),2))</f>
        <v/>
      </c>
      <c r="L83" s="24">
        <f>H83+J83-INDEX(표5[#All],MATCH(B83,표5[[#All],[잉크]],0),5)</f>
        <v>0</v>
      </c>
      <c r="M83" s="21" t="str">
        <f>IFERROR(L83/INDEX(표5[#All],MATCH(B83,표5[[#All],[잉크]],0),8),"")</f>
        <v/>
      </c>
      <c r="N83" s="542"/>
      <c r="O83" s="23" t="str">
        <f>IF(ISBLANK(N83),"",INDEX(호기!$A$1:$B$657,MATCH('생산계획(잉크)'!B535,호기!$A$1:$A$657,0),2))</f>
        <v/>
      </c>
      <c r="P83" s="24">
        <f>L83+N83-INDEX(표5[#All],MATCH(B83,표5[[#All],[잉크]],0),5)</f>
        <v>0</v>
      </c>
      <c r="Q83" s="21" t="str">
        <f>IFERROR(P83/INDEX(표5[#All],MATCH(B83,표5[[#All],[잉크]],0),11),"")</f>
        <v/>
      </c>
      <c r="R83" s="542"/>
      <c r="S83" s="25" t="str">
        <f>IF(ISBLANK(R83),"",INDEX(호기!$A$1:$B$657,MATCH('생산계획(잉크)'!B535,호기!$A$1:$A$657,0),2))</f>
        <v/>
      </c>
      <c r="T83" s="24">
        <f>P83+R83-INDEX(표5[#All],MATCH(B83,표5[[#All],[잉크]],0),5)</f>
        <v>0</v>
      </c>
      <c r="U83" s="21" t="str">
        <f>IFERROR(T83/INDEX(표5[#All],MATCH(B83,표5[[#All],[잉크]],0),14),"")</f>
        <v/>
      </c>
      <c r="V83" s="542"/>
      <c r="W83" s="23" t="str">
        <f>IF(ISBLANK(V83),"",INDEX(호기!$A$1:$B$657,MATCH('생산계획(잉크)'!B535,호기!$A$1:$A$657,0),2))</f>
        <v/>
      </c>
      <c r="X83" s="24">
        <f>T83+V83-INDEX(표5[#All],MATCH(B83,표5[[#All],[잉크]],0),5)</f>
        <v>0</v>
      </c>
      <c r="Y83" s="21" t="str">
        <f>IFERROR(X83/INDEX(표5[#All],MATCH(B83,표5[[#All],[잉크]],0),17),"")</f>
        <v/>
      </c>
      <c r="Z83" s="23"/>
      <c r="AA83" s="23" t="str">
        <f>IF(ISBLANK(Z83),"",INDEX(호기!$A$1:$B$657,MATCH('생산계획(잉크)'!B535,호기!$A$1:$A$657,0),2))</f>
        <v/>
      </c>
      <c r="AB83" s="24">
        <f>X83+Z83-INDEX(표5[#All],MATCH(B83,표5[[#All],[잉크]],0),5)</f>
        <v>0</v>
      </c>
      <c r="AC83" s="21" t="str">
        <f>IFERROR(AB83/INDEX(표5[#All],MATCH(B83,표5[[#All],[잉크]],0),20),"")</f>
        <v/>
      </c>
      <c r="AD83" s="23"/>
      <c r="AE83" s="235"/>
      <c r="AG83" s="46"/>
      <c r="AH83" s="46"/>
      <c r="AI83" s="19"/>
      <c r="AJ83" s="19"/>
      <c r="AK83" s="19"/>
      <c r="AL83" s="19"/>
      <c r="AM83" s="19"/>
    </row>
    <row r="84" spans="1:39" ht="16.5" hidden="1" customHeight="1" x14ac:dyDescent="0.3">
      <c r="A84" s="1"/>
      <c r="B84" s="30" t="s">
        <v>1691</v>
      </c>
      <c r="C84" s="68"/>
      <c r="D84" s="69" t="str">
        <f>IFERROR(C84/INDEX(표5[#All],MATCH(B84,표5[[#All],[잉크]],0),2),"")</f>
        <v/>
      </c>
      <c r="E84" s="22">
        <f>$C84-INDEX(표5[#All],MATCH(B84,표5[[#All],[잉크]],0),24)</f>
        <v>0</v>
      </c>
      <c r="F84" s="542"/>
      <c r="G84" s="23" t="str">
        <f>IF(ISBLANK(F84),"",INDEX(호기!$A$1:$B$657,MATCH('생산계획(잉크)'!B536,호기!$A$1:$A$657,0),2))</f>
        <v/>
      </c>
      <c r="H84" s="24">
        <f>C84+F84-INDEX(표5[#All],MATCH(B84,표5[[#All],[잉크]],0),2)</f>
        <v>0</v>
      </c>
      <c r="I84" s="21" t="str">
        <f>IFERROR(H84/INDEX(표5[#All],MATCH(B84,표5[[#All],[잉크]],0),5),"")</f>
        <v/>
      </c>
      <c r="J84" s="542"/>
      <c r="K84" s="25" t="str">
        <f>IF(ISBLANK(J84),"",INDEX(호기!$A$1:$B$657,MATCH('생산계획(잉크)'!B536,호기!$A$1:$A$657,0),2))</f>
        <v/>
      </c>
      <c r="L84" s="24">
        <f>H84+J84-INDEX(표5[#All],MATCH(B84,표5[[#All],[잉크]],0),5)</f>
        <v>0</v>
      </c>
      <c r="M84" s="21" t="str">
        <f>IFERROR(L84/INDEX(표5[#All],MATCH(B84,표5[[#All],[잉크]],0),8),"")</f>
        <v/>
      </c>
      <c r="N84" s="542"/>
      <c r="O84" s="23" t="str">
        <f>IF(ISBLANK(N84),"",INDEX(호기!$A$1:$B$657,MATCH('생산계획(잉크)'!B536,호기!$A$1:$A$657,0),2))</f>
        <v/>
      </c>
      <c r="P84" s="24">
        <f>L84+N84-INDEX(표5[#All],MATCH(B84,표5[[#All],[잉크]],0),5)</f>
        <v>0</v>
      </c>
      <c r="Q84" s="21" t="str">
        <f>IFERROR(P84/INDEX(표5[#All],MATCH(B84,표5[[#All],[잉크]],0),11),"")</f>
        <v/>
      </c>
      <c r="R84" s="542"/>
      <c r="S84" s="25" t="str">
        <f>IF(ISBLANK(R84),"",INDEX(호기!$A$1:$B$657,MATCH('생산계획(잉크)'!B536,호기!$A$1:$A$657,0),2))</f>
        <v/>
      </c>
      <c r="T84" s="24">
        <f>P84+R84-INDEX(표5[#All],MATCH(B84,표5[[#All],[잉크]],0),5)</f>
        <v>0</v>
      </c>
      <c r="U84" s="21" t="str">
        <f>IFERROR(T84/INDEX(표5[#All],MATCH(B84,표5[[#All],[잉크]],0),14),"")</f>
        <v/>
      </c>
      <c r="V84" s="542"/>
      <c r="W84" s="23" t="str">
        <f>IF(ISBLANK(V84),"",INDEX(호기!$A$1:$B$657,MATCH('생산계획(잉크)'!B536,호기!$A$1:$A$657,0),2))</f>
        <v/>
      </c>
      <c r="X84" s="24">
        <f>T84+V84-INDEX(표5[#All],MATCH(B84,표5[[#All],[잉크]],0),5)</f>
        <v>0</v>
      </c>
      <c r="Y84" s="21" t="str">
        <f>IFERROR(X84/INDEX(표5[#All],MATCH(B84,표5[[#All],[잉크]],0),17),"")</f>
        <v/>
      </c>
      <c r="Z84" s="23"/>
      <c r="AA84" s="23" t="str">
        <f>IF(ISBLANK(Z84),"",INDEX(호기!$A$1:$B$657,MATCH('생산계획(잉크)'!B536,호기!$A$1:$A$657,0),2))</f>
        <v/>
      </c>
      <c r="AB84" s="24">
        <f>X84+Z84-INDEX(표5[#All],MATCH(B84,표5[[#All],[잉크]],0),5)</f>
        <v>0</v>
      </c>
      <c r="AC84" s="21" t="str">
        <f>IFERROR(AB84/INDEX(표5[#All],MATCH(B84,표5[[#All],[잉크]],0),20),"")</f>
        <v/>
      </c>
      <c r="AD84" s="23"/>
      <c r="AE84" s="235"/>
      <c r="AG84" s="46"/>
      <c r="AH84" s="46"/>
      <c r="AI84" s="19"/>
      <c r="AJ84" s="19"/>
      <c r="AK84" s="19"/>
      <c r="AL84" s="19"/>
      <c r="AM84" s="19"/>
    </row>
    <row r="85" spans="1:39" ht="16.5" hidden="1" customHeight="1" x14ac:dyDescent="0.3">
      <c r="A85" s="1"/>
      <c r="B85" s="30" t="s">
        <v>1692</v>
      </c>
      <c r="C85" s="68"/>
      <c r="D85" s="69" t="str">
        <f>IFERROR(C85/INDEX(표5[#All],MATCH(B85,표5[[#All],[잉크]],0),2),"")</f>
        <v/>
      </c>
      <c r="E85" s="22">
        <f>$C85-INDEX(표5[#All],MATCH(B85,표5[[#All],[잉크]],0),24)</f>
        <v>0</v>
      </c>
      <c r="F85" s="542"/>
      <c r="G85" s="23" t="str">
        <f>IF(ISBLANK(F85),"",INDEX(호기!$A$1:$B$657,MATCH('생산계획(잉크)'!B537,호기!$A$1:$A$657,0),2))</f>
        <v/>
      </c>
      <c r="H85" s="24">
        <f>C85+F85-INDEX(표5[#All],MATCH(B85,표5[[#All],[잉크]],0),2)</f>
        <v>0</v>
      </c>
      <c r="I85" s="21" t="str">
        <f>IFERROR(H85/INDEX(표5[#All],MATCH(B85,표5[[#All],[잉크]],0),5),"")</f>
        <v/>
      </c>
      <c r="J85" s="542"/>
      <c r="K85" s="25" t="str">
        <f>IF(ISBLANK(J85),"",INDEX(호기!$A$1:$B$657,MATCH('생산계획(잉크)'!B537,호기!$A$1:$A$657,0),2))</f>
        <v/>
      </c>
      <c r="L85" s="24">
        <f>H85+J85-INDEX(표5[#All],MATCH(B85,표5[[#All],[잉크]],0),5)</f>
        <v>0</v>
      </c>
      <c r="M85" s="21" t="str">
        <f>IFERROR(L85/INDEX(표5[#All],MATCH(B85,표5[[#All],[잉크]],0),8),"")</f>
        <v/>
      </c>
      <c r="N85" s="542"/>
      <c r="O85" s="23" t="str">
        <f>IF(ISBLANK(N85),"",INDEX(호기!$A$1:$B$657,MATCH('생산계획(잉크)'!B537,호기!$A$1:$A$657,0),2))</f>
        <v/>
      </c>
      <c r="P85" s="24">
        <f>L85+N85-INDEX(표5[#All],MATCH(B85,표5[[#All],[잉크]],0),5)</f>
        <v>0</v>
      </c>
      <c r="Q85" s="21" t="str">
        <f>IFERROR(P85/INDEX(표5[#All],MATCH(B85,표5[[#All],[잉크]],0),11),"")</f>
        <v/>
      </c>
      <c r="R85" s="542"/>
      <c r="S85" s="25" t="str">
        <f>IF(ISBLANK(R85),"",INDEX(호기!$A$1:$B$657,MATCH('생산계획(잉크)'!B537,호기!$A$1:$A$657,0),2))</f>
        <v/>
      </c>
      <c r="T85" s="24">
        <f>P85+R85-INDEX(표5[#All],MATCH(B85,표5[[#All],[잉크]],0),5)</f>
        <v>0</v>
      </c>
      <c r="U85" s="21" t="str">
        <f>IFERROR(T85/INDEX(표5[#All],MATCH(B85,표5[[#All],[잉크]],0),14),"")</f>
        <v/>
      </c>
      <c r="V85" s="542"/>
      <c r="W85" s="23" t="str">
        <f>IF(ISBLANK(V85),"",INDEX(호기!$A$1:$B$657,MATCH('생산계획(잉크)'!B537,호기!$A$1:$A$657,0),2))</f>
        <v/>
      </c>
      <c r="X85" s="24">
        <f>T85+V85-INDEX(표5[#All],MATCH(B85,표5[[#All],[잉크]],0),5)</f>
        <v>0</v>
      </c>
      <c r="Y85" s="21" t="str">
        <f>IFERROR(X85/INDEX(표5[#All],MATCH(B85,표5[[#All],[잉크]],0),17),"")</f>
        <v/>
      </c>
      <c r="Z85" s="23"/>
      <c r="AA85" s="23" t="str">
        <f>IF(ISBLANK(Z85),"",INDEX(호기!$A$1:$B$657,MATCH('생산계획(잉크)'!B537,호기!$A$1:$A$657,0),2))</f>
        <v/>
      </c>
      <c r="AB85" s="24">
        <f>X85+Z85-INDEX(표5[#All],MATCH(B85,표5[[#All],[잉크]],0),5)</f>
        <v>0</v>
      </c>
      <c r="AC85" s="21" t="str">
        <f>IFERROR(AB85/INDEX(표5[#All],MATCH(B85,표5[[#All],[잉크]],0),20),"")</f>
        <v/>
      </c>
      <c r="AD85" s="23"/>
      <c r="AE85" s="235"/>
      <c r="AG85" s="46"/>
      <c r="AH85" s="46"/>
      <c r="AI85" s="19"/>
      <c r="AJ85" s="19"/>
      <c r="AK85" s="19"/>
      <c r="AL85" s="19"/>
      <c r="AM85" s="19"/>
    </row>
    <row r="86" spans="1:39" ht="16.5" hidden="1" customHeight="1" x14ac:dyDescent="0.3">
      <c r="A86" s="1"/>
      <c r="B86" s="30" t="s">
        <v>1433</v>
      </c>
      <c r="C86" s="68"/>
      <c r="D86" s="69" t="str">
        <f>IFERROR(C86/INDEX(표5[#All],MATCH(B86,표5[[#All],[잉크]],0),2),"")</f>
        <v/>
      </c>
      <c r="E86" s="22">
        <f>$C86-INDEX(표5[#All],MATCH(B86,표5[[#All],[잉크]],0),24)</f>
        <v>0</v>
      </c>
      <c r="F86" s="542"/>
      <c r="G86" s="23" t="str">
        <f>IF(ISBLANK(F86),"",INDEX(호기!$A$1:$B$657,MATCH('생산계획(잉크)'!B538,호기!$A$1:$A$657,0),2))</f>
        <v/>
      </c>
      <c r="H86" s="24">
        <f>C86+F86-INDEX(표5[#All],MATCH(B86,표5[[#All],[잉크]],0),2)</f>
        <v>0</v>
      </c>
      <c r="I86" s="21" t="str">
        <f>IFERROR(H86/INDEX(표5[#All],MATCH(B86,표5[[#All],[잉크]],0),5),"")</f>
        <v/>
      </c>
      <c r="J86" s="542"/>
      <c r="K86" s="25" t="str">
        <f>IF(ISBLANK(J86),"",INDEX(호기!$A$1:$B$657,MATCH('생산계획(잉크)'!B538,호기!$A$1:$A$657,0),2))</f>
        <v/>
      </c>
      <c r="L86" s="24">
        <f>H86+J86-INDEX(표5[#All],MATCH(B86,표5[[#All],[잉크]],0),5)</f>
        <v>0</v>
      </c>
      <c r="M86" s="21" t="str">
        <f>IFERROR(L86/INDEX(표5[#All],MATCH(B86,표5[[#All],[잉크]],0),8),"")</f>
        <v/>
      </c>
      <c r="N86" s="542"/>
      <c r="O86" s="23" t="str">
        <f>IF(ISBLANK(N86),"",INDEX(호기!$A$1:$B$657,MATCH('생산계획(잉크)'!B538,호기!$A$1:$A$657,0),2))</f>
        <v/>
      </c>
      <c r="P86" s="24">
        <f>L86+N86-INDEX(표5[#All],MATCH(B86,표5[[#All],[잉크]],0),5)</f>
        <v>0</v>
      </c>
      <c r="Q86" s="21" t="str">
        <f>IFERROR(P86/INDEX(표5[#All],MATCH(B86,표5[[#All],[잉크]],0),11),"")</f>
        <v/>
      </c>
      <c r="R86" s="542"/>
      <c r="S86" s="25" t="str">
        <f>IF(ISBLANK(R86),"",INDEX(호기!$A$1:$B$657,MATCH('생산계획(잉크)'!B538,호기!$A$1:$A$657,0),2))</f>
        <v/>
      </c>
      <c r="T86" s="24">
        <f>P86+R86-INDEX(표5[#All],MATCH(B86,표5[[#All],[잉크]],0),5)</f>
        <v>0</v>
      </c>
      <c r="U86" s="21" t="str">
        <f>IFERROR(T86/INDEX(표5[#All],MATCH(B86,표5[[#All],[잉크]],0),14),"")</f>
        <v/>
      </c>
      <c r="V86" s="542"/>
      <c r="W86" s="23" t="str">
        <f>IF(ISBLANK(V86),"",INDEX(호기!$A$1:$B$657,MATCH('생산계획(잉크)'!B538,호기!$A$1:$A$657,0),2))</f>
        <v/>
      </c>
      <c r="X86" s="24">
        <f>T86+V86-INDEX(표5[#All],MATCH(B86,표5[[#All],[잉크]],0),5)</f>
        <v>0</v>
      </c>
      <c r="Y86" s="21" t="str">
        <f>IFERROR(X86/INDEX(표5[#All],MATCH(B86,표5[[#All],[잉크]],0),17),"")</f>
        <v/>
      </c>
      <c r="Z86" s="23"/>
      <c r="AA86" s="23" t="str">
        <f>IF(ISBLANK(Z86),"",INDEX(호기!$A$1:$B$657,MATCH('생산계획(잉크)'!B538,호기!$A$1:$A$657,0),2))</f>
        <v/>
      </c>
      <c r="AB86" s="24">
        <f>X86+Z86-INDEX(표5[#All],MATCH(B86,표5[[#All],[잉크]],0),5)</f>
        <v>0</v>
      </c>
      <c r="AC86" s="21" t="str">
        <f>IFERROR(AB86/INDEX(표5[#All],MATCH(B86,표5[[#All],[잉크]],0),20),"")</f>
        <v/>
      </c>
      <c r="AD86" s="23"/>
      <c r="AE86" s="235"/>
      <c r="AG86" s="46"/>
      <c r="AH86" s="46"/>
      <c r="AI86" s="19"/>
      <c r="AJ86" s="19"/>
      <c r="AK86" s="19"/>
      <c r="AL86" s="19"/>
      <c r="AM86" s="19"/>
    </row>
    <row r="87" spans="1:39" ht="16.5" hidden="1" customHeight="1" x14ac:dyDescent="0.3">
      <c r="A87" s="1"/>
      <c r="B87" s="30" t="s">
        <v>1793</v>
      </c>
      <c r="C87" s="68"/>
      <c r="D87" s="69" t="str">
        <f>IFERROR(C87/INDEX(표5[#All],MATCH(B87,표5[[#All],[잉크]],0),2),"")</f>
        <v/>
      </c>
      <c r="E87" s="22">
        <f>$C87-INDEX(표5[#All],MATCH(B87,표5[[#All],[잉크]],0),24)</f>
        <v>0</v>
      </c>
      <c r="F87" s="542"/>
      <c r="G87" s="23" t="str">
        <f>IF(ISBLANK(F87),"",INDEX(호기!$A$1:$B$657,MATCH('생산계획(잉크)'!B539,호기!$A$1:$A$657,0),2))</f>
        <v/>
      </c>
      <c r="H87" s="24">
        <f>C87+F87-INDEX(표5[#All],MATCH(B87,표5[[#All],[잉크]],0),2)</f>
        <v>0</v>
      </c>
      <c r="I87" s="21" t="str">
        <f>IFERROR(H87/INDEX(표5[#All],MATCH(B87,표5[[#All],[잉크]],0),5),"")</f>
        <v/>
      </c>
      <c r="J87" s="542"/>
      <c r="K87" s="25" t="str">
        <f>IF(ISBLANK(J87),"",INDEX(호기!$A$1:$B$657,MATCH('생산계획(잉크)'!B539,호기!$A$1:$A$657,0),2))</f>
        <v/>
      </c>
      <c r="L87" s="24">
        <f>H87+J87-INDEX(표5[#All],MATCH(B87,표5[[#All],[잉크]],0),5)</f>
        <v>0</v>
      </c>
      <c r="M87" s="21" t="str">
        <f>IFERROR(L87/INDEX(표5[#All],MATCH(B87,표5[[#All],[잉크]],0),8),"")</f>
        <v/>
      </c>
      <c r="N87" s="542"/>
      <c r="O87" s="23" t="str">
        <f>IF(ISBLANK(N87),"",INDEX(호기!$A$1:$B$657,MATCH('생산계획(잉크)'!B539,호기!$A$1:$A$657,0),2))</f>
        <v/>
      </c>
      <c r="P87" s="24">
        <f>L87+N87-INDEX(표5[#All],MATCH(B87,표5[[#All],[잉크]],0),5)</f>
        <v>0</v>
      </c>
      <c r="Q87" s="21" t="str">
        <f>IFERROR(P87/INDEX(표5[#All],MATCH(B87,표5[[#All],[잉크]],0),11),"")</f>
        <v/>
      </c>
      <c r="R87" s="542"/>
      <c r="S87" s="25" t="str">
        <f>IF(ISBLANK(R87),"",INDEX(호기!$A$1:$B$657,MATCH('생산계획(잉크)'!B539,호기!$A$1:$A$657,0),2))</f>
        <v/>
      </c>
      <c r="T87" s="24">
        <f>P87+R87-INDEX(표5[#All],MATCH(B87,표5[[#All],[잉크]],0),5)</f>
        <v>0</v>
      </c>
      <c r="U87" s="21" t="str">
        <f>IFERROR(T87/INDEX(표5[#All],MATCH(B87,표5[[#All],[잉크]],0),14),"")</f>
        <v/>
      </c>
      <c r="V87" s="542"/>
      <c r="W87" s="23" t="str">
        <f>IF(ISBLANK(V87),"",INDEX(호기!$A$1:$B$657,MATCH('생산계획(잉크)'!B539,호기!$A$1:$A$657,0),2))</f>
        <v/>
      </c>
      <c r="X87" s="24">
        <f>T87+V87-INDEX(표5[#All],MATCH(B87,표5[[#All],[잉크]],0),5)</f>
        <v>0</v>
      </c>
      <c r="Y87" s="21" t="str">
        <f>IFERROR(X87/INDEX(표5[#All],MATCH(B87,표5[[#All],[잉크]],0),17),"")</f>
        <v/>
      </c>
      <c r="Z87" s="23"/>
      <c r="AA87" s="23" t="str">
        <f>IF(ISBLANK(Z87),"",INDEX(호기!$A$1:$B$657,MATCH('생산계획(잉크)'!B539,호기!$A$1:$A$657,0),2))</f>
        <v/>
      </c>
      <c r="AB87" s="24">
        <f>X87+Z87-INDEX(표5[#All],MATCH(B87,표5[[#All],[잉크]],0),5)</f>
        <v>0</v>
      </c>
      <c r="AC87" s="21" t="str">
        <f>IFERROR(AB87/INDEX(표5[#All],MATCH(B87,표5[[#All],[잉크]],0),20),"")</f>
        <v/>
      </c>
      <c r="AD87" s="23"/>
      <c r="AE87" s="235"/>
      <c r="AG87" s="46"/>
      <c r="AH87" s="46"/>
      <c r="AI87" s="19"/>
      <c r="AJ87" s="19"/>
      <c r="AK87" s="19"/>
      <c r="AL87" s="19"/>
      <c r="AM87" s="19"/>
    </row>
    <row r="88" spans="1:39" ht="16.5" hidden="1" customHeight="1" x14ac:dyDescent="0.3">
      <c r="A88" s="1"/>
      <c r="B88" s="30" t="s">
        <v>2523</v>
      </c>
      <c r="C88" s="68"/>
      <c r="D88" s="69" t="str">
        <f>IFERROR(C88/INDEX(표5[#All],MATCH(B88,표5[[#All],[잉크]],0),2),"")</f>
        <v/>
      </c>
      <c r="E88" s="22">
        <f>$C88-INDEX(표5[#All],MATCH(B88,표5[[#All],[잉크]],0),24)</f>
        <v>0</v>
      </c>
      <c r="F88" s="542"/>
      <c r="G88" s="23" t="str">
        <f>IF(ISBLANK(F88),"",INDEX(호기!$A$1:$B$657,MATCH('생산계획(잉크)'!B540,호기!$A$1:$A$657,0),2))</f>
        <v/>
      </c>
      <c r="H88" s="24">
        <f>C88+F88-INDEX(표5[#All],MATCH(B88,표5[[#All],[잉크]],0),2)</f>
        <v>0</v>
      </c>
      <c r="I88" s="21" t="str">
        <f>IFERROR(H88/INDEX(표5[#All],MATCH(B88,표5[[#All],[잉크]],0),5),"")</f>
        <v/>
      </c>
      <c r="J88" s="542"/>
      <c r="K88" s="25" t="str">
        <f>IF(ISBLANK(J88),"",INDEX(호기!$A$1:$B$657,MATCH('생산계획(잉크)'!B540,호기!$A$1:$A$657,0),2))</f>
        <v/>
      </c>
      <c r="L88" s="24">
        <f>H88+J88-INDEX(표5[#All],MATCH(B88,표5[[#All],[잉크]],0),5)</f>
        <v>0</v>
      </c>
      <c r="M88" s="21" t="str">
        <f>IFERROR(L88/INDEX(표5[#All],MATCH(B88,표5[[#All],[잉크]],0),8),"")</f>
        <v/>
      </c>
      <c r="N88" s="542"/>
      <c r="O88" s="23" t="str">
        <f>IF(ISBLANK(N88),"",INDEX(호기!$A$1:$B$657,MATCH('생산계획(잉크)'!B540,호기!$A$1:$A$657,0),2))</f>
        <v/>
      </c>
      <c r="P88" s="24">
        <f>L88+N88-INDEX(표5[#All],MATCH(B88,표5[[#All],[잉크]],0),5)</f>
        <v>0</v>
      </c>
      <c r="Q88" s="21" t="str">
        <f>IFERROR(P88/INDEX(표5[#All],MATCH(B88,표5[[#All],[잉크]],0),11),"")</f>
        <v/>
      </c>
      <c r="R88" s="542"/>
      <c r="S88" s="25" t="str">
        <f>IF(ISBLANK(R88),"",INDEX(호기!$A$1:$B$657,MATCH('생산계획(잉크)'!B540,호기!$A$1:$A$657,0),2))</f>
        <v/>
      </c>
      <c r="T88" s="24">
        <f>P88+R88-INDEX(표5[#All],MATCH(B88,표5[[#All],[잉크]],0),5)</f>
        <v>0</v>
      </c>
      <c r="U88" s="21" t="str">
        <f>IFERROR(T88/INDEX(표5[#All],MATCH(B88,표5[[#All],[잉크]],0),14),"")</f>
        <v/>
      </c>
      <c r="V88" s="542"/>
      <c r="W88" s="23" t="str">
        <f>IF(ISBLANK(V88),"",INDEX(호기!$A$1:$B$657,MATCH('생산계획(잉크)'!B540,호기!$A$1:$A$657,0),2))</f>
        <v/>
      </c>
      <c r="X88" s="24">
        <f>T88+V88-INDEX(표5[#All],MATCH(B88,표5[[#All],[잉크]],0),5)</f>
        <v>0</v>
      </c>
      <c r="Y88" s="21" t="str">
        <f>IFERROR(X88/INDEX(표5[#All],MATCH(B88,표5[[#All],[잉크]],0),17),"")</f>
        <v/>
      </c>
      <c r="Z88" s="23"/>
      <c r="AA88" s="23" t="str">
        <f>IF(ISBLANK(Z88),"",INDEX(호기!$A$1:$B$657,MATCH('생산계획(잉크)'!B540,호기!$A$1:$A$657,0),2))</f>
        <v/>
      </c>
      <c r="AB88" s="24">
        <f>X88+Z88-INDEX(표5[#All],MATCH(B88,표5[[#All],[잉크]],0),5)</f>
        <v>0</v>
      </c>
      <c r="AC88" s="21" t="str">
        <f>IFERROR(AB88/INDEX(표5[#All],MATCH(B88,표5[[#All],[잉크]],0),20),"")</f>
        <v/>
      </c>
      <c r="AD88" s="23"/>
      <c r="AE88" s="235"/>
      <c r="AG88" s="46"/>
      <c r="AH88" s="46"/>
      <c r="AI88" s="19"/>
      <c r="AJ88" s="19"/>
      <c r="AK88" s="19"/>
      <c r="AL88" s="19"/>
      <c r="AM88" s="19"/>
    </row>
    <row r="89" spans="1:39" ht="16.5" hidden="1" customHeight="1" x14ac:dyDescent="0.3">
      <c r="A89" s="1"/>
      <c r="B89" s="30" t="s">
        <v>1885</v>
      </c>
      <c r="C89" s="68"/>
      <c r="D89" s="69" t="str">
        <f>IFERROR(C89/INDEX(표5[#All],MATCH(B89,표5[[#All],[잉크]],0),2),"")</f>
        <v/>
      </c>
      <c r="E89" s="22">
        <f>$C89-INDEX(표5[#All],MATCH(B89,표5[[#All],[잉크]],0),24)</f>
        <v>0</v>
      </c>
      <c r="F89" s="542"/>
      <c r="G89" s="23" t="str">
        <f>IF(ISBLANK(F89),"",INDEX(호기!$A$1:$B$657,MATCH('생산계획(잉크)'!B541,호기!$A$1:$A$657,0),2))</f>
        <v/>
      </c>
      <c r="H89" s="24">
        <f>C89+F89-INDEX(표5[#All],MATCH(B89,표5[[#All],[잉크]],0),2)</f>
        <v>0</v>
      </c>
      <c r="I89" s="21" t="str">
        <f>IFERROR(H89/INDEX(표5[#All],MATCH(B89,표5[[#All],[잉크]],0),5),"")</f>
        <v/>
      </c>
      <c r="J89" s="542"/>
      <c r="K89" s="25" t="str">
        <f>IF(ISBLANK(J89),"",INDEX(호기!$A$1:$B$657,MATCH('생산계획(잉크)'!B541,호기!$A$1:$A$657,0),2))</f>
        <v/>
      </c>
      <c r="L89" s="24">
        <f>H89+J89-INDEX(표5[#All],MATCH(B89,표5[[#All],[잉크]],0),5)</f>
        <v>0</v>
      </c>
      <c r="M89" s="21" t="str">
        <f>IFERROR(L89/INDEX(표5[#All],MATCH(B89,표5[[#All],[잉크]],0),8),"")</f>
        <v/>
      </c>
      <c r="N89" s="542"/>
      <c r="O89" s="23" t="str">
        <f>IF(ISBLANK(N89),"",INDEX(호기!$A$1:$B$657,MATCH('생산계획(잉크)'!B541,호기!$A$1:$A$657,0),2))</f>
        <v/>
      </c>
      <c r="P89" s="24">
        <f>L89+N89-INDEX(표5[#All],MATCH(B89,표5[[#All],[잉크]],0),5)</f>
        <v>0</v>
      </c>
      <c r="Q89" s="21" t="str">
        <f>IFERROR(P89/INDEX(표5[#All],MATCH(B89,표5[[#All],[잉크]],0),11),"")</f>
        <v/>
      </c>
      <c r="R89" s="542"/>
      <c r="S89" s="25" t="str">
        <f>IF(ISBLANK(R89),"",INDEX(호기!$A$1:$B$657,MATCH('생산계획(잉크)'!B541,호기!$A$1:$A$657,0),2))</f>
        <v/>
      </c>
      <c r="T89" s="24">
        <f>P89+R89-INDEX(표5[#All],MATCH(B89,표5[[#All],[잉크]],0),5)</f>
        <v>0</v>
      </c>
      <c r="U89" s="21" t="str">
        <f>IFERROR(T89/INDEX(표5[#All],MATCH(B89,표5[[#All],[잉크]],0),14),"")</f>
        <v/>
      </c>
      <c r="V89" s="542"/>
      <c r="W89" s="23" t="str">
        <f>IF(ISBLANK(V89),"",INDEX(호기!$A$1:$B$657,MATCH('생산계획(잉크)'!B541,호기!$A$1:$A$657,0),2))</f>
        <v/>
      </c>
      <c r="X89" s="24">
        <f>T89+V89-INDEX(표5[#All],MATCH(B89,표5[[#All],[잉크]],0),5)</f>
        <v>0</v>
      </c>
      <c r="Y89" s="21" t="str">
        <f>IFERROR(X89/INDEX(표5[#All],MATCH(B89,표5[[#All],[잉크]],0),17),"")</f>
        <v/>
      </c>
      <c r="Z89" s="23"/>
      <c r="AA89" s="23" t="str">
        <f>IF(ISBLANK(Z89),"",INDEX(호기!$A$1:$B$657,MATCH('생산계획(잉크)'!B541,호기!$A$1:$A$657,0),2))</f>
        <v/>
      </c>
      <c r="AB89" s="24">
        <f>X89+Z89-INDEX(표5[#All],MATCH(B89,표5[[#All],[잉크]],0),5)</f>
        <v>0</v>
      </c>
      <c r="AC89" s="21" t="str">
        <f>IFERROR(AB89/INDEX(표5[#All],MATCH(B89,표5[[#All],[잉크]],0),20),"")</f>
        <v/>
      </c>
      <c r="AD89" s="23"/>
      <c r="AE89" s="235"/>
      <c r="AG89" s="46"/>
      <c r="AH89" s="46"/>
      <c r="AI89" s="19"/>
      <c r="AJ89" s="19"/>
      <c r="AK89" s="19"/>
      <c r="AL89" s="19"/>
      <c r="AM89" s="19"/>
    </row>
    <row r="90" spans="1:39" ht="16.5" hidden="1" customHeight="1" x14ac:dyDescent="0.3">
      <c r="A90" s="1"/>
      <c r="B90" s="30" t="s">
        <v>1886</v>
      </c>
      <c r="C90" s="68"/>
      <c r="D90" s="69" t="str">
        <f>IFERROR(C90/INDEX(표5[#All],MATCH(B90,표5[[#All],[잉크]],0),2),"")</f>
        <v/>
      </c>
      <c r="E90" s="22">
        <f>$C90-INDEX(표5[#All],MATCH(B90,표5[[#All],[잉크]],0),24)</f>
        <v>0</v>
      </c>
      <c r="F90" s="542"/>
      <c r="G90" s="23" t="str">
        <f>IF(ISBLANK(F90),"",INDEX(호기!$A$1:$B$657,MATCH('생산계획(잉크)'!B542,호기!$A$1:$A$657,0),2))</f>
        <v/>
      </c>
      <c r="H90" s="24">
        <f>C90+F90-INDEX(표5[#All],MATCH(B90,표5[[#All],[잉크]],0),2)</f>
        <v>0</v>
      </c>
      <c r="I90" s="21" t="str">
        <f>IFERROR(H90/INDEX(표5[#All],MATCH(B90,표5[[#All],[잉크]],0),5),"")</f>
        <v/>
      </c>
      <c r="J90" s="542"/>
      <c r="K90" s="25" t="str">
        <f>IF(ISBLANK(J90),"",INDEX(호기!$A$1:$B$657,MATCH('생산계획(잉크)'!B542,호기!$A$1:$A$657,0),2))</f>
        <v/>
      </c>
      <c r="L90" s="24">
        <f>H90+J90-INDEX(표5[#All],MATCH(B90,표5[[#All],[잉크]],0),5)</f>
        <v>0</v>
      </c>
      <c r="M90" s="21" t="str">
        <f>IFERROR(L90/INDEX(표5[#All],MATCH(B90,표5[[#All],[잉크]],0),8),"")</f>
        <v/>
      </c>
      <c r="N90" s="542"/>
      <c r="O90" s="23" t="str">
        <f>IF(ISBLANK(N90),"",INDEX(호기!$A$1:$B$657,MATCH('생산계획(잉크)'!B542,호기!$A$1:$A$657,0),2))</f>
        <v/>
      </c>
      <c r="P90" s="24">
        <f>L90+N90-INDEX(표5[#All],MATCH(B90,표5[[#All],[잉크]],0),5)</f>
        <v>0</v>
      </c>
      <c r="Q90" s="21" t="str">
        <f>IFERROR(P90/INDEX(표5[#All],MATCH(B90,표5[[#All],[잉크]],0),11),"")</f>
        <v/>
      </c>
      <c r="R90" s="542"/>
      <c r="S90" s="25" t="str">
        <f>IF(ISBLANK(R90),"",INDEX(호기!$A$1:$B$657,MATCH('생산계획(잉크)'!B542,호기!$A$1:$A$657,0),2))</f>
        <v/>
      </c>
      <c r="T90" s="24">
        <f>P90+R90-INDEX(표5[#All],MATCH(B90,표5[[#All],[잉크]],0),5)</f>
        <v>0</v>
      </c>
      <c r="U90" s="21" t="str">
        <f>IFERROR(T90/INDEX(표5[#All],MATCH(B90,표5[[#All],[잉크]],0),14),"")</f>
        <v/>
      </c>
      <c r="V90" s="542"/>
      <c r="W90" s="23" t="str">
        <f>IF(ISBLANK(V90),"",INDEX(호기!$A$1:$B$657,MATCH('생산계획(잉크)'!B542,호기!$A$1:$A$657,0),2))</f>
        <v/>
      </c>
      <c r="X90" s="24">
        <f>T90+V90-INDEX(표5[#All],MATCH(B90,표5[[#All],[잉크]],0),5)</f>
        <v>0</v>
      </c>
      <c r="Y90" s="21" t="str">
        <f>IFERROR(X90/INDEX(표5[#All],MATCH(B90,표5[[#All],[잉크]],0),17),"")</f>
        <v/>
      </c>
      <c r="Z90" s="23"/>
      <c r="AA90" s="23" t="str">
        <f>IF(ISBLANK(Z90),"",INDEX(호기!$A$1:$B$657,MATCH('생산계획(잉크)'!B542,호기!$A$1:$A$657,0),2))</f>
        <v/>
      </c>
      <c r="AB90" s="24">
        <f>X90+Z90-INDEX(표5[#All],MATCH(B90,표5[[#All],[잉크]],0),5)</f>
        <v>0</v>
      </c>
      <c r="AC90" s="21" t="str">
        <f>IFERROR(AB90/INDEX(표5[#All],MATCH(B90,표5[[#All],[잉크]],0),20),"")</f>
        <v/>
      </c>
      <c r="AD90" s="23"/>
      <c r="AE90" s="235"/>
      <c r="AG90" s="46"/>
      <c r="AH90" s="46"/>
      <c r="AI90" s="19"/>
      <c r="AJ90" s="19"/>
      <c r="AK90" s="19"/>
      <c r="AL90" s="19"/>
      <c r="AM90" s="19"/>
    </row>
    <row r="91" spans="1:39" ht="16.5" hidden="1" customHeight="1" x14ac:dyDescent="0.3">
      <c r="A91" s="1"/>
      <c r="B91" s="30" t="s">
        <v>4936</v>
      </c>
      <c r="C91" s="68"/>
      <c r="D91" s="69" t="str">
        <f>IFERROR(C91/INDEX(표5[#All],MATCH(B91,표5[[#All],[잉크]],0),2),"")</f>
        <v/>
      </c>
      <c r="E91" s="22">
        <f>$C91-INDEX(표5[#All],MATCH(B91,표5[[#All],[잉크]],0),24)</f>
        <v>0</v>
      </c>
      <c r="F91" s="542"/>
      <c r="G91" s="23" t="str">
        <f>IF(ISBLANK(F91),"",INDEX(호기!$A$1:$B$657,MATCH('생산계획(잉크)'!B543,호기!$A$1:$A$657,0),2))</f>
        <v/>
      </c>
      <c r="H91" s="24">
        <f>C91+F91-INDEX(표5[#All],MATCH(B91,표5[[#All],[잉크]],0),2)</f>
        <v>0</v>
      </c>
      <c r="I91" s="21" t="str">
        <f>IFERROR(H91/INDEX(표5[#All],MATCH(B91,표5[[#All],[잉크]],0),5),"")</f>
        <v/>
      </c>
      <c r="J91" s="542"/>
      <c r="K91" s="25" t="str">
        <f>IF(ISBLANK(J91),"",INDEX(호기!$A$1:$B$657,MATCH('생산계획(잉크)'!B543,호기!$A$1:$A$657,0),2))</f>
        <v/>
      </c>
      <c r="L91" s="24">
        <f>H91+J91-INDEX(표5[#All],MATCH(B91,표5[[#All],[잉크]],0),5)</f>
        <v>0</v>
      </c>
      <c r="M91" s="21" t="str">
        <f>IFERROR(L91/INDEX(표5[#All],MATCH(B91,표5[[#All],[잉크]],0),8),"")</f>
        <v/>
      </c>
      <c r="N91" s="542"/>
      <c r="O91" s="23" t="str">
        <f>IF(ISBLANK(N91),"",INDEX(호기!$A$1:$B$657,MATCH('생산계획(잉크)'!B543,호기!$A$1:$A$657,0),2))</f>
        <v/>
      </c>
      <c r="P91" s="24">
        <f>L91+N91-INDEX(표5[#All],MATCH(B91,표5[[#All],[잉크]],0),5)</f>
        <v>0</v>
      </c>
      <c r="Q91" s="21" t="str">
        <f>IFERROR(P91/INDEX(표5[#All],MATCH(B91,표5[[#All],[잉크]],0),11),"")</f>
        <v/>
      </c>
      <c r="R91" s="542"/>
      <c r="S91" s="25" t="str">
        <f>IF(ISBLANK(R91),"",INDEX(호기!$A$1:$B$657,MATCH('생산계획(잉크)'!B543,호기!$A$1:$A$657,0),2))</f>
        <v/>
      </c>
      <c r="T91" s="24">
        <f>P91+R91-INDEX(표5[#All],MATCH(B91,표5[[#All],[잉크]],0),5)</f>
        <v>0</v>
      </c>
      <c r="U91" s="21" t="str">
        <f>IFERROR(T91/INDEX(표5[#All],MATCH(B91,표5[[#All],[잉크]],0),14),"")</f>
        <v/>
      </c>
      <c r="V91" s="542"/>
      <c r="W91" s="23" t="str">
        <f>IF(ISBLANK(V91),"",INDEX(호기!$A$1:$B$657,MATCH('생산계획(잉크)'!B543,호기!$A$1:$A$657,0),2))</f>
        <v/>
      </c>
      <c r="X91" s="24">
        <f>T91+V91-INDEX(표5[#All],MATCH(B91,표5[[#All],[잉크]],0),5)</f>
        <v>0</v>
      </c>
      <c r="Y91" s="21" t="str">
        <f>IFERROR(X91/INDEX(표5[#All],MATCH(B91,표5[[#All],[잉크]],0),17),"")</f>
        <v/>
      </c>
      <c r="Z91" s="23"/>
      <c r="AA91" s="23" t="str">
        <f>IF(ISBLANK(Z91),"",INDEX(호기!$A$1:$B$657,MATCH('생산계획(잉크)'!B543,호기!$A$1:$A$657,0),2))</f>
        <v/>
      </c>
      <c r="AB91" s="24">
        <f>X91+Z91-INDEX(표5[#All],MATCH(B91,표5[[#All],[잉크]],0),5)</f>
        <v>0</v>
      </c>
      <c r="AC91" s="21" t="str">
        <f>IFERROR(AB91/INDEX(표5[#All],MATCH(B91,표5[[#All],[잉크]],0),20),"")</f>
        <v/>
      </c>
      <c r="AD91" s="23"/>
      <c r="AE91" s="235"/>
      <c r="AG91" s="46"/>
      <c r="AH91" s="46"/>
      <c r="AI91" s="19"/>
      <c r="AJ91" s="19"/>
      <c r="AK91" s="19"/>
      <c r="AL91" s="19"/>
      <c r="AM91" s="19"/>
    </row>
    <row r="92" spans="1:39" ht="16.5" hidden="1" customHeight="1" x14ac:dyDescent="0.3">
      <c r="A92" s="1"/>
      <c r="B92" s="30" t="s">
        <v>1797</v>
      </c>
      <c r="C92" s="68"/>
      <c r="D92" s="69" t="str">
        <f>IFERROR(C92/INDEX(표5[#All],MATCH(B92,표5[[#All],[잉크]],0),2),"")</f>
        <v/>
      </c>
      <c r="E92" s="22">
        <f>$C92-INDEX(표5[#All],MATCH(B92,표5[[#All],[잉크]],0),24)</f>
        <v>0</v>
      </c>
      <c r="F92" s="542"/>
      <c r="G92" s="23" t="str">
        <f>IF(ISBLANK(F92),"",INDEX(호기!$A$1:$B$657,MATCH('생산계획(잉크)'!B544,호기!$A$1:$A$657,0),2))</f>
        <v/>
      </c>
      <c r="H92" s="24">
        <f>C92+F92-INDEX(표5[#All],MATCH(B92,표5[[#All],[잉크]],0),2)</f>
        <v>0</v>
      </c>
      <c r="I92" s="21" t="str">
        <f>IFERROR(H92/INDEX(표5[#All],MATCH(B92,표5[[#All],[잉크]],0),5),"")</f>
        <v/>
      </c>
      <c r="J92" s="542"/>
      <c r="K92" s="25" t="str">
        <f>IF(ISBLANK(J92),"",INDEX(호기!$A$1:$B$657,MATCH('생산계획(잉크)'!B544,호기!$A$1:$A$657,0),2))</f>
        <v/>
      </c>
      <c r="L92" s="24">
        <f>H92+J92-INDEX(표5[#All],MATCH(B92,표5[[#All],[잉크]],0),5)</f>
        <v>0</v>
      </c>
      <c r="M92" s="21" t="str">
        <f>IFERROR(L92/INDEX(표5[#All],MATCH(B92,표5[[#All],[잉크]],0),8),"")</f>
        <v/>
      </c>
      <c r="N92" s="542"/>
      <c r="O92" s="23" t="str">
        <f>IF(ISBLANK(N92),"",INDEX(호기!$A$1:$B$657,MATCH('생산계획(잉크)'!B544,호기!$A$1:$A$657,0),2))</f>
        <v/>
      </c>
      <c r="P92" s="24">
        <f>L92+N92-INDEX(표5[#All],MATCH(B92,표5[[#All],[잉크]],0),5)</f>
        <v>0</v>
      </c>
      <c r="Q92" s="21" t="str">
        <f>IFERROR(P92/INDEX(표5[#All],MATCH(B92,표5[[#All],[잉크]],0),11),"")</f>
        <v/>
      </c>
      <c r="R92" s="542"/>
      <c r="S92" s="25" t="str">
        <f>IF(ISBLANK(R92),"",INDEX(호기!$A$1:$B$657,MATCH('생산계획(잉크)'!B544,호기!$A$1:$A$657,0),2))</f>
        <v/>
      </c>
      <c r="T92" s="24">
        <f>P92+R92-INDEX(표5[#All],MATCH(B92,표5[[#All],[잉크]],0),5)</f>
        <v>0</v>
      </c>
      <c r="U92" s="21" t="str">
        <f>IFERROR(T92/INDEX(표5[#All],MATCH(B92,표5[[#All],[잉크]],0),14),"")</f>
        <v/>
      </c>
      <c r="V92" s="542"/>
      <c r="W92" s="23" t="str">
        <f>IF(ISBLANK(V92),"",INDEX(호기!$A$1:$B$657,MATCH('생산계획(잉크)'!B544,호기!$A$1:$A$657,0),2))</f>
        <v/>
      </c>
      <c r="X92" s="24">
        <f>T92+V92-INDEX(표5[#All],MATCH(B92,표5[[#All],[잉크]],0),5)</f>
        <v>0</v>
      </c>
      <c r="Y92" s="21" t="str">
        <f>IFERROR(X92/INDEX(표5[#All],MATCH(B92,표5[[#All],[잉크]],0),17),"")</f>
        <v/>
      </c>
      <c r="Z92" s="23"/>
      <c r="AA92" s="23" t="str">
        <f>IF(ISBLANK(Z92),"",INDEX(호기!$A$1:$B$657,MATCH('생산계획(잉크)'!B544,호기!$A$1:$A$657,0),2))</f>
        <v/>
      </c>
      <c r="AB92" s="24">
        <f>X92+Z92-INDEX(표5[#All],MATCH(B92,표5[[#All],[잉크]],0),5)</f>
        <v>0</v>
      </c>
      <c r="AC92" s="21" t="str">
        <f>IFERROR(AB92/INDEX(표5[#All],MATCH(B92,표5[[#All],[잉크]],0),20),"")</f>
        <v/>
      </c>
      <c r="AD92" s="23"/>
      <c r="AE92" s="235"/>
      <c r="AG92" s="46"/>
      <c r="AH92" s="46"/>
      <c r="AI92" s="19"/>
      <c r="AJ92" s="19"/>
      <c r="AK92" s="19"/>
      <c r="AL92" s="19"/>
      <c r="AM92" s="19"/>
    </row>
    <row r="93" spans="1:39" ht="16.5" hidden="1" customHeight="1" x14ac:dyDescent="0.3">
      <c r="A93" s="1"/>
      <c r="B93" s="30" t="s">
        <v>1887</v>
      </c>
      <c r="C93" s="68"/>
      <c r="D93" s="69" t="str">
        <f>IFERROR(C93/INDEX(표5[#All],MATCH(B93,표5[[#All],[잉크]],0),2),"")</f>
        <v/>
      </c>
      <c r="E93" s="22">
        <f>$C93-INDEX(표5[#All],MATCH(B93,표5[[#All],[잉크]],0),24)</f>
        <v>0</v>
      </c>
      <c r="F93" s="542"/>
      <c r="G93" s="23" t="str">
        <f>IF(ISBLANK(F93),"",INDEX(호기!$A$1:$B$657,MATCH('생산계획(잉크)'!B545,호기!$A$1:$A$657,0),2))</f>
        <v/>
      </c>
      <c r="H93" s="24">
        <f>C93+F93-INDEX(표5[#All],MATCH(B93,표5[[#All],[잉크]],0),2)</f>
        <v>0</v>
      </c>
      <c r="I93" s="21" t="str">
        <f>IFERROR(H93/INDEX(표5[#All],MATCH(B93,표5[[#All],[잉크]],0),5),"")</f>
        <v/>
      </c>
      <c r="J93" s="542"/>
      <c r="K93" s="25" t="str">
        <f>IF(ISBLANK(J93),"",INDEX(호기!$A$1:$B$657,MATCH('생산계획(잉크)'!B545,호기!$A$1:$A$657,0),2))</f>
        <v/>
      </c>
      <c r="L93" s="24">
        <f>H93+J93-INDEX(표5[#All],MATCH(B93,표5[[#All],[잉크]],0),5)</f>
        <v>0</v>
      </c>
      <c r="M93" s="21" t="str">
        <f>IFERROR(L93/INDEX(표5[#All],MATCH(B93,표5[[#All],[잉크]],0),8),"")</f>
        <v/>
      </c>
      <c r="N93" s="542"/>
      <c r="O93" s="23" t="str">
        <f>IF(ISBLANK(N93),"",INDEX(호기!$A$1:$B$657,MATCH('생산계획(잉크)'!B545,호기!$A$1:$A$657,0),2))</f>
        <v/>
      </c>
      <c r="P93" s="24">
        <f>L93+N93-INDEX(표5[#All],MATCH(B93,표5[[#All],[잉크]],0),5)</f>
        <v>0</v>
      </c>
      <c r="Q93" s="21" t="str">
        <f>IFERROR(P93/INDEX(표5[#All],MATCH(B93,표5[[#All],[잉크]],0),11),"")</f>
        <v/>
      </c>
      <c r="R93" s="542"/>
      <c r="S93" s="25" t="str">
        <f>IF(ISBLANK(R93),"",INDEX(호기!$A$1:$B$657,MATCH('생산계획(잉크)'!B545,호기!$A$1:$A$657,0),2))</f>
        <v/>
      </c>
      <c r="T93" s="24">
        <f>P93+R93-INDEX(표5[#All],MATCH(B93,표5[[#All],[잉크]],0),5)</f>
        <v>0</v>
      </c>
      <c r="U93" s="21" t="str">
        <f>IFERROR(T93/INDEX(표5[#All],MATCH(B93,표5[[#All],[잉크]],0),14),"")</f>
        <v/>
      </c>
      <c r="V93" s="542"/>
      <c r="W93" s="23" t="str">
        <f>IF(ISBLANK(V93),"",INDEX(호기!$A$1:$B$657,MATCH('생산계획(잉크)'!B545,호기!$A$1:$A$657,0),2))</f>
        <v/>
      </c>
      <c r="X93" s="24">
        <f>T93+V93-INDEX(표5[#All],MATCH(B93,표5[[#All],[잉크]],0),5)</f>
        <v>0</v>
      </c>
      <c r="Y93" s="21" t="str">
        <f>IFERROR(X93/INDEX(표5[#All],MATCH(B93,표5[[#All],[잉크]],0),17),"")</f>
        <v/>
      </c>
      <c r="Z93" s="23"/>
      <c r="AA93" s="23" t="str">
        <f>IF(ISBLANK(Z93),"",INDEX(호기!$A$1:$B$657,MATCH('생산계획(잉크)'!B545,호기!$A$1:$A$657,0),2))</f>
        <v/>
      </c>
      <c r="AB93" s="24">
        <f>X93+Z93-INDEX(표5[#All],MATCH(B93,표5[[#All],[잉크]],0),5)</f>
        <v>0</v>
      </c>
      <c r="AC93" s="21" t="str">
        <f>IFERROR(AB93/INDEX(표5[#All],MATCH(B93,표5[[#All],[잉크]],0),20),"")</f>
        <v/>
      </c>
      <c r="AD93" s="23"/>
      <c r="AE93" s="235"/>
      <c r="AG93" s="46"/>
      <c r="AH93" s="46"/>
      <c r="AI93" s="19"/>
      <c r="AJ93" s="19"/>
      <c r="AK93" s="19"/>
      <c r="AL93" s="19"/>
      <c r="AM93" s="19"/>
    </row>
    <row r="94" spans="1:39" ht="16.5" hidden="1" customHeight="1" x14ac:dyDescent="0.3">
      <c r="A94" s="1"/>
      <c r="B94" s="30" t="s">
        <v>129</v>
      </c>
      <c r="C94" s="68">
        <v>7</v>
      </c>
      <c r="D94" s="69">
        <f>IFERROR(C94/INDEX(표5[#All],MATCH(B94,표5[[#All],[잉크]],0),2),"")</f>
        <v>7</v>
      </c>
      <c r="E94" s="22">
        <f>$C94-INDEX(표5[#All],MATCH(B94,표5[[#All],[잉크]],0),24)</f>
        <v>5</v>
      </c>
      <c r="F94" s="542"/>
      <c r="G94" s="23" t="str">
        <f>IF(ISBLANK(F94),"",INDEX(호기!$A$1:$B$657,MATCH('생산계획(잉크)'!B546,호기!$A$1:$A$657,0),2))</f>
        <v/>
      </c>
      <c r="H94" s="24">
        <f>C94+F94-INDEX(표5[#All],MATCH(B94,표5[[#All],[잉크]],0),2)</f>
        <v>6</v>
      </c>
      <c r="I94" s="21" t="str">
        <f>IFERROR(H94/INDEX(표5[#All],MATCH(B94,표5[[#All],[잉크]],0),5),"")</f>
        <v/>
      </c>
      <c r="J94" s="542"/>
      <c r="K94" s="25" t="str">
        <f>IF(ISBLANK(J94),"",INDEX(호기!$A$1:$B$657,MATCH('생산계획(잉크)'!B546,호기!$A$1:$A$657,0),2))</f>
        <v/>
      </c>
      <c r="L94" s="24">
        <f>H94+J94-INDEX(표5[#All],MATCH(B94,표5[[#All],[잉크]],0),5)</f>
        <v>6</v>
      </c>
      <c r="M94" s="21" t="str">
        <f>IFERROR(L94/INDEX(표5[#All],MATCH(B94,표5[[#All],[잉크]],0),8),"")</f>
        <v/>
      </c>
      <c r="N94" s="542"/>
      <c r="O94" s="23" t="str">
        <f>IF(ISBLANK(N94),"",INDEX(호기!$A$1:$B$657,MATCH('생산계획(잉크)'!B546,호기!$A$1:$A$657,0),2))</f>
        <v/>
      </c>
      <c r="P94" s="24">
        <f>L94+N94-INDEX(표5[#All],MATCH(B94,표5[[#All],[잉크]],0),5)</f>
        <v>6</v>
      </c>
      <c r="Q94" s="21" t="str">
        <f>IFERROR(P94/INDEX(표5[#All],MATCH(B94,표5[[#All],[잉크]],0),11),"")</f>
        <v/>
      </c>
      <c r="R94" s="542"/>
      <c r="S94" s="25" t="str">
        <f>IF(ISBLANK(R94),"",INDEX(호기!$A$1:$B$657,MATCH('생산계획(잉크)'!B546,호기!$A$1:$A$657,0),2))</f>
        <v/>
      </c>
      <c r="T94" s="24">
        <f>P94+R94-INDEX(표5[#All],MATCH(B94,표5[[#All],[잉크]],0),5)</f>
        <v>6</v>
      </c>
      <c r="U94" s="21" t="str">
        <f>IFERROR(T94/INDEX(표5[#All],MATCH(B94,표5[[#All],[잉크]],0),14),"")</f>
        <v/>
      </c>
      <c r="V94" s="542"/>
      <c r="W94" s="23" t="str">
        <f>IF(ISBLANK(V94),"",INDEX(호기!$A$1:$B$657,MATCH('생산계획(잉크)'!B546,호기!$A$1:$A$657,0),2))</f>
        <v/>
      </c>
      <c r="X94" s="24">
        <f>T94+V94-INDEX(표5[#All],MATCH(B94,표5[[#All],[잉크]],0),5)</f>
        <v>6</v>
      </c>
      <c r="Y94" s="21" t="str">
        <f>IFERROR(X94/INDEX(표5[#All],MATCH(B94,표5[[#All],[잉크]],0),17),"")</f>
        <v/>
      </c>
      <c r="Z94" s="23"/>
      <c r="AA94" s="23" t="str">
        <f>IF(ISBLANK(Z94),"",INDEX(호기!$A$1:$B$657,MATCH('생산계획(잉크)'!B546,호기!$A$1:$A$657,0),2))</f>
        <v/>
      </c>
      <c r="AB94" s="24">
        <f>X94+Z94-INDEX(표5[#All],MATCH(B94,표5[[#All],[잉크]],0),5)</f>
        <v>6</v>
      </c>
      <c r="AC94" s="21" t="str">
        <f>IFERROR(AB94/INDEX(표5[#All],MATCH(B94,표5[[#All],[잉크]],0),20),"")</f>
        <v/>
      </c>
      <c r="AD94" s="23"/>
      <c r="AE94" s="235"/>
      <c r="AG94" s="278"/>
      <c r="AH94" s="278"/>
      <c r="AI94" s="19"/>
      <c r="AJ94" s="19"/>
      <c r="AK94" s="19"/>
      <c r="AL94" s="19"/>
      <c r="AM94" s="19"/>
    </row>
    <row r="95" spans="1:39" ht="16.5" hidden="1" customHeight="1" x14ac:dyDescent="0.3">
      <c r="A95" s="1"/>
      <c r="B95" s="30" t="s">
        <v>2679</v>
      </c>
      <c r="C95" s="68"/>
      <c r="D95" s="69" t="str">
        <f>IFERROR(C95/INDEX(표5[#All],MATCH(B95,표5[[#All],[잉크]],0),2),"")</f>
        <v/>
      </c>
      <c r="E95" s="22">
        <f>$C95-INDEX(표5[#All],MATCH(B95,표5[[#All],[잉크]],0),24)</f>
        <v>0</v>
      </c>
      <c r="F95" s="542"/>
      <c r="G95" s="23" t="str">
        <f>IF(ISBLANK(F95),"",INDEX(호기!$A$1:$B$657,MATCH('생산계획(잉크)'!B547,호기!$A$1:$A$657,0),2))</f>
        <v/>
      </c>
      <c r="H95" s="24">
        <f>C95+F95-INDEX(표5[#All],MATCH(B95,표5[[#All],[잉크]],0),2)</f>
        <v>0</v>
      </c>
      <c r="I95" s="21" t="str">
        <f>IFERROR(H95/INDEX(표5[#All],MATCH(B95,표5[[#All],[잉크]],0),5),"")</f>
        <v/>
      </c>
      <c r="J95" s="542"/>
      <c r="K95" s="25" t="str">
        <f>IF(ISBLANK(J95),"",INDEX(호기!$A$1:$B$657,MATCH('생산계획(잉크)'!B547,호기!$A$1:$A$657,0),2))</f>
        <v/>
      </c>
      <c r="L95" s="24">
        <f>H95+J95-INDEX(표5[#All],MATCH(B95,표5[[#All],[잉크]],0),5)</f>
        <v>0</v>
      </c>
      <c r="M95" s="21" t="str">
        <f>IFERROR(L95/INDEX(표5[#All],MATCH(B95,표5[[#All],[잉크]],0),8),"")</f>
        <v/>
      </c>
      <c r="N95" s="542"/>
      <c r="O95" s="23" t="str">
        <f>IF(ISBLANK(N95),"",INDEX(호기!$A$1:$B$657,MATCH('생산계획(잉크)'!B547,호기!$A$1:$A$657,0),2))</f>
        <v/>
      </c>
      <c r="P95" s="24">
        <f>L95+N95-INDEX(표5[#All],MATCH(B95,표5[[#All],[잉크]],0),5)</f>
        <v>0</v>
      </c>
      <c r="Q95" s="21" t="str">
        <f>IFERROR(P95/INDEX(표5[#All],MATCH(B95,표5[[#All],[잉크]],0),11),"")</f>
        <v/>
      </c>
      <c r="R95" s="542"/>
      <c r="S95" s="25" t="str">
        <f>IF(ISBLANK(R95),"",INDEX(호기!$A$1:$B$657,MATCH('생산계획(잉크)'!B547,호기!$A$1:$A$657,0),2))</f>
        <v/>
      </c>
      <c r="T95" s="24">
        <f>P95+R95-INDEX(표5[#All],MATCH(B95,표5[[#All],[잉크]],0),5)</f>
        <v>0</v>
      </c>
      <c r="U95" s="21" t="str">
        <f>IFERROR(T95/INDEX(표5[#All],MATCH(B95,표5[[#All],[잉크]],0),14),"")</f>
        <v/>
      </c>
      <c r="V95" s="542"/>
      <c r="W95" s="23" t="str">
        <f>IF(ISBLANK(V95),"",INDEX(호기!$A$1:$B$657,MATCH('생산계획(잉크)'!B547,호기!$A$1:$A$657,0),2))</f>
        <v/>
      </c>
      <c r="X95" s="24">
        <f>T95+V95-INDEX(표5[#All],MATCH(B95,표5[[#All],[잉크]],0),5)</f>
        <v>0</v>
      </c>
      <c r="Y95" s="21" t="str">
        <f>IFERROR(X95/INDEX(표5[#All],MATCH(B95,표5[[#All],[잉크]],0),17),"")</f>
        <v/>
      </c>
      <c r="Z95" s="23"/>
      <c r="AA95" s="23" t="str">
        <f>IF(ISBLANK(Z95),"",INDEX(호기!$A$1:$B$657,MATCH('생산계획(잉크)'!B547,호기!$A$1:$A$657,0),2))</f>
        <v/>
      </c>
      <c r="AB95" s="24">
        <f>X95+Z95-INDEX(표5[#All],MATCH(B95,표5[[#All],[잉크]],0),5)</f>
        <v>0</v>
      </c>
      <c r="AC95" s="21" t="str">
        <f>IFERROR(AB95/INDEX(표5[#All],MATCH(B95,표5[[#All],[잉크]],0),20),"")</f>
        <v/>
      </c>
      <c r="AD95" s="23"/>
      <c r="AE95" s="235"/>
      <c r="AG95" s="296"/>
      <c r="AH95" s="296"/>
      <c r="AI95" s="19"/>
      <c r="AJ95" s="19"/>
      <c r="AK95" s="19"/>
      <c r="AL95" s="19"/>
      <c r="AM95" s="19"/>
    </row>
    <row r="96" spans="1:39" ht="16.5" hidden="1" customHeight="1" x14ac:dyDescent="0.3">
      <c r="A96" s="1"/>
      <c r="B96" s="30" t="s">
        <v>2684</v>
      </c>
      <c r="C96" s="68"/>
      <c r="D96" s="69" t="str">
        <f>IFERROR(C96/INDEX(표5[#All],MATCH(B96,표5[[#All],[잉크]],0),2),"")</f>
        <v/>
      </c>
      <c r="E96" s="22">
        <f>$C96-INDEX(표5[#All],MATCH(B96,표5[[#All],[잉크]],0),24)</f>
        <v>0</v>
      </c>
      <c r="F96" s="542"/>
      <c r="G96" s="23" t="str">
        <f>IF(ISBLANK(F96),"",INDEX(호기!$A$1:$B$657,MATCH('생산계획(잉크)'!B548,호기!$A$1:$A$657,0),2))</f>
        <v/>
      </c>
      <c r="H96" s="24">
        <f>C96+F96-INDEX(표5[#All],MATCH(B96,표5[[#All],[잉크]],0),2)</f>
        <v>0</v>
      </c>
      <c r="I96" s="21" t="str">
        <f>IFERROR(H96/INDEX(표5[#All],MATCH(B96,표5[[#All],[잉크]],0),5),"")</f>
        <v/>
      </c>
      <c r="J96" s="542"/>
      <c r="K96" s="25" t="str">
        <f>IF(ISBLANK(J96),"",INDEX(호기!$A$1:$B$657,MATCH('생산계획(잉크)'!B548,호기!$A$1:$A$657,0),2))</f>
        <v/>
      </c>
      <c r="L96" s="24">
        <f>H96+J96-INDEX(표5[#All],MATCH(B96,표5[[#All],[잉크]],0),5)</f>
        <v>0</v>
      </c>
      <c r="M96" s="21" t="str">
        <f>IFERROR(L96/INDEX(표5[#All],MATCH(B96,표5[[#All],[잉크]],0),8),"")</f>
        <v/>
      </c>
      <c r="N96" s="542"/>
      <c r="O96" s="23" t="str">
        <f>IF(ISBLANK(N96),"",INDEX(호기!$A$1:$B$657,MATCH('생산계획(잉크)'!B548,호기!$A$1:$A$657,0),2))</f>
        <v/>
      </c>
      <c r="P96" s="24">
        <f>L96+N96-INDEX(표5[#All],MATCH(B96,표5[[#All],[잉크]],0),5)</f>
        <v>0</v>
      </c>
      <c r="Q96" s="21" t="str">
        <f>IFERROR(P96/INDEX(표5[#All],MATCH(B96,표5[[#All],[잉크]],0),11),"")</f>
        <v/>
      </c>
      <c r="R96" s="542"/>
      <c r="S96" s="25" t="str">
        <f>IF(ISBLANK(R96),"",INDEX(호기!$A$1:$B$657,MATCH('생산계획(잉크)'!B548,호기!$A$1:$A$657,0),2))</f>
        <v/>
      </c>
      <c r="T96" s="24">
        <f>P96+R96-INDEX(표5[#All],MATCH(B96,표5[[#All],[잉크]],0),5)</f>
        <v>0</v>
      </c>
      <c r="U96" s="21" t="str">
        <f>IFERROR(T96/INDEX(표5[#All],MATCH(B96,표5[[#All],[잉크]],0),14),"")</f>
        <v/>
      </c>
      <c r="V96" s="542"/>
      <c r="W96" s="23" t="str">
        <f>IF(ISBLANK(V96),"",INDEX(호기!$A$1:$B$657,MATCH('생산계획(잉크)'!B548,호기!$A$1:$A$657,0),2))</f>
        <v/>
      </c>
      <c r="X96" s="24">
        <f>T96+V96-INDEX(표5[#All],MATCH(B96,표5[[#All],[잉크]],0),5)</f>
        <v>0</v>
      </c>
      <c r="Y96" s="21" t="str">
        <f>IFERROR(X96/INDEX(표5[#All],MATCH(B96,표5[[#All],[잉크]],0),17),"")</f>
        <v/>
      </c>
      <c r="Z96" s="23"/>
      <c r="AA96" s="23" t="str">
        <f>IF(ISBLANK(Z96),"",INDEX(호기!$A$1:$B$657,MATCH('생산계획(잉크)'!B548,호기!$A$1:$A$657,0),2))</f>
        <v/>
      </c>
      <c r="AB96" s="24">
        <f>X96+Z96-INDEX(표5[#All],MATCH(B96,표5[[#All],[잉크]],0),5)</f>
        <v>0</v>
      </c>
      <c r="AC96" s="21" t="str">
        <f>IFERROR(AB96/INDEX(표5[#All],MATCH(B96,표5[[#All],[잉크]],0),20),"")</f>
        <v/>
      </c>
      <c r="AD96" s="23"/>
      <c r="AE96" s="235"/>
      <c r="AG96" s="296"/>
      <c r="AH96" s="296"/>
      <c r="AI96" s="19"/>
      <c r="AJ96" s="19"/>
      <c r="AK96" s="19"/>
      <c r="AL96" s="19"/>
      <c r="AM96" s="19"/>
    </row>
    <row r="97" spans="1:39" ht="16.5" hidden="1" customHeight="1" x14ac:dyDescent="0.3">
      <c r="A97" s="1"/>
      <c r="B97" s="30" t="s">
        <v>2681</v>
      </c>
      <c r="C97" s="68"/>
      <c r="D97" s="69" t="str">
        <f>IFERROR(C97/INDEX(표5[#All],MATCH(B97,표5[[#All],[잉크]],0),2),"")</f>
        <v/>
      </c>
      <c r="E97" s="22">
        <f>$C97-INDEX(표5[#All],MATCH(B97,표5[[#All],[잉크]],0),24)</f>
        <v>0</v>
      </c>
      <c r="F97" s="542"/>
      <c r="G97" s="23" t="str">
        <f>IF(ISBLANK(F97),"",INDEX(호기!$A$1:$B$657,MATCH('생산계획(잉크)'!B549,호기!$A$1:$A$657,0),2))</f>
        <v/>
      </c>
      <c r="H97" s="24">
        <f>C97+F97-INDEX(표5[#All],MATCH(B97,표5[[#All],[잉크]],0),2)</f>
        <v>0</v>
      </c>
      <c r="I97" s="21" t="str">
        <f>IFERROR(H97/INDEX(표5[#All],MATCH(B97,표5[[#All],[잉크]],0),5),"")</f>
        <v/>
      </c>
      <c r="J97" s="542"/>
      <c r="K97" s="25" t="str">
        <f>IF(ISBLANK(J97),"",INDEX(호기!$A$1:$B$657,MATCH('생산계획(잉크)'!B549,호기!$A$1:$A$657,0),2))</f>
        <v/>
      </c>
      <c r="L97" s="24">
        <f>H97+J97-INDEX(표5[#All],MATCH(B97,표5[[#All],[잉크]],0),5)</f>
        <v>0</v>
      </c>
      <c r="M97" s="21" t="str">
        <f>IFERROR(L97/INDEX(표5[#All],MATCH(B97,표5[[#All],[잉크]],0),8),"")</f>
        <v/>
      </c>
      <c r="N97" s="542"/>
      <c r="O97" s="23" t="str">
        <f>IF(ISBLANK(N97),"",INDEX(호기!$A$1:$B$657,MATCH('생산계획(잉크)'!B549,호기!$A$1:$A$657,0),2))</f>
        <v/>
      </c>
      <c r="P97" s="24">
        <f>L97+N97-INDEX(표5[#All],MATCH(B97,표5[[#All],[잉크]],0),5)</f>
        <v>0</v>
      </c>
      <c r="Q97" s="21" t="str">
        <f>IFERROR(P97/INDEX(표5[#All],MATCH(B97,표5[[#All],[잉크]],0),11),"")</f>
        <v/>
      </c>
      <c r="R97" s="542"/>
      <c r="S97" s="25" t="str">
        <f>IF(ISBLANK(R97),"",INDEX(호기!$A$1:$B$657,MATCH('생산계획(잉크)'!B549,호기!$A$1:$A$657,0),2))</f>
        <v/>
      </c>
      <c r="T97" s="24">
        <f>P97+R97-INDEX(표5[#All],MATCH(B97,표5[[#All],[잉크]],0),5)</f>
        <v>0</v>
      </c>
      <c r="U97" s="21" t="str">
        <f>IFERROR(T97/INDEX(표5[#All],MATCH(B97,표5[[#All],[잉크]],0),14),"")</f>
        <v/>
      </c>
      <c r="V97" s="542"/>
      <c r="W97" s="23" t="str">
        <f>IF(ISBLANK(V97),"",INDEX(호기!$A$1:$B$657,MATCH('생산계획(잉크)'!B549,호기!$A$1:$A$657,0),2))</f>
        <v/>
      </c>
      <c r="X97" s="24">
        <f>T97+V97-INDEX(표5[#All],MATCH(B97,표5[[#All],[잉크]],0),5)</f>
        <v>0</v>
      </c>
      <c r="Y97" s="21" t="str">
        <f>IFERROR(X97/INDEX(표5[#All],MATCH(B97,표5[[#All],[잉크]],0),17),"")</f>
        <v/>
      </c>
      <c r="Z97" s="23"/>
      <c r="AA97" s="23" t="str">
        <f>IF(ISBLANK(Z97),"",INDEX(호기!$A$1:$B$657,MATCH('생산계획(잉크)'!B549,호기!$A$1:$A$657,0),2))</f>
        <v/>
      </c>
      <c r="AB97" s="24">
        <f>X97+Z97-INDEX(표5[#All],MATCH(B97,표5[[#All],[잉크]],0),5)</f>
        <v>0</v>
      </c>
      <c r="AC97" s="21" t="str">
        <f>IFERROR(AB97/INDEX(표5[#All],MATCH(B97,표5[[#All],[잉크]],0),20),"")</f>
        <v/>
      </c>
      <c r="AD97" s="23"/>
      <c r="AE97" s="235"/>
      <c r="AG97" s="296"/>
      <c r="AH97" s="296"/>
      <c r="AI97" s="19"/>
      <c r="AJ97" s="19"/>
      <c r="AK97" s="19"/>
      <c r="AL97" s="19"/>
      <c r="AM97" s="19"/>
    </row>
    <row r="98" spans="1:39" ht="16.5" customHeight="1" x14ac:dyDescent="0.3">
      <c r="A98" s="1"/>
      <c r="B98" s="30" t="s">
        <v>2778</v>
      </c>
      <c r="C98" s="68">
        <v>2</v>
      </c>
      <c r="D98" s="69">
        <f>IFERROR(C98/INDEX(표5[#All],MATCH(B98,표5[[#All],[잉크]],0),2),"")</f>
        <v>2</v>
      </c>
      <c r="E98" s="22">
        <f>$C98-INDEX(표5[#All],MATCH(B98,표5[[#All],[잉크]],0),24)</f>
        <v>-4</v>
      </c>
      <c r="F98" s="542"/>
      <c r="G98" s="23" t="str">
        <f>IF(ISBLANK(F98),"",INDEX(호기!$A$1:$B$657,MATCH('생산계획(잉크)'!B550,호기!$A$1:$A$657,0),2))</f>
        <v/>
      </c>
      <c r="H98" s="24">
        <f>C98+F98-INDEX(표5[#All],MATCH(B98,표5[[#All],[잉크]],0),2)</f>
        <v>1</v>
      </c>
      <c r="I98" s="21">
        <f>IFERROR(H98/INDEX(표5[#All],MATCH(B98,표5[[#All],[잉크]],0),5),"")</f>
        <v>0.5</v>
      </c>
      <c r="J98" s="571">
        <v>5</v>
      </c>
      <c r="K98" s="25" t="str">
        <f>IF(ISBLANK(J98),"",INDEX(호기!$A$1:$B$657,MATCH('생산계획(잉크)'!B550,호기!$A$1:$A$657,0),2))</f>
        <v>3호기</v>
      </c>
      <c r="L98" s="24">
        <f>H98+J98-INDEX(표5[#All],MATCH(B98,표5[[#All],[잉크]],0),5)</f>
        <v>4</v>
      </c>
      <c r="M98" s="21" t="str">
        <f>IFERROR(L98/INDEX(표5[#All],MATCH(B98,표5[[#All],[잉크]],0),8),"")</f>
        <v/>
      </c>
      <c r="N98" s="542"/>
      <c r="O98" s="23" t="str">
        <f>IF(ISBLANK(N98),"",INDEX(호기!$A$1:$B$657,MATCH('생산계획(잉크)'!B550,호기!$A$1:$A$657,0),2))</f>
        <v/>
      </c>
      <c r="P98" s="24">
        <f>L98+N98-INDEX(표5[#All],MATCH(B98,표5[[#All],[잉크]],0),5)</f>
        <v>2</v>
      </c>
      <c r="Q98" s="21" t="str">
        <f>IFERROR(P98/INDEX(표5[#All],MATCH(B98,표5[[#All],[잉크]],0),11),"")</f>
        <v/>
      </c>
      <c r="R98" s="542"/>
      <c r="S98" s="25" t="str">
        <f>IF(ISBLANK(R98),"",INDEX(호기!$A$1:$B$657,MATCH('생산계획(잉크)'!B550,호기!$A$1:$A$657,0),2))</f>
        <v/>
      </c>
      <c r="T98" s="24">
        <f>P98+R98-INDEX(표5[#All],MATCH(B98,표5[[#All],[잉크]],0),5)</f>
        <v>0</v>
      </c>
      <c r="U98" s="21" t="str">
        <f>IFERROR(T98/INDEX(표5[#All],MATCH(B98,표5[[#All],[잉크]],0),14),"")</f>
        <v/>
      </c>
      <c r="V98" s="542"/>
      <c r="W98" s="23" t="str">
        <f>IF(ISBLANK(V98),"",INDEX(호기!$A$1:$B$657,MATCH('생산계획(잉크)'!B550,호기!$A$1:$A$657,0),2))</f>
        <v/>
      </c>
      <c r="X98" s="24">
        <f>T98+V98-INDEX(표5[#All],MATCH(B98,표5[[#All],[잉크]],0),5)</f>
        <v>-2</v>
      </c>
      <c r="Y98" s="21" t="str">
        <f>IFERROR(X98/INDEX(표5[#All],MATCH(B98,표5[[#All],[잉크]],0),17),"")</f>
        <v/>
      </c>
      <c r="Z98" s="23"/>
      <c r="AA98" s="23" t="str">
        <f>IF(ISBLANK(Z98),"",INDEX(호기!$A$1:$B$657,MATCH('생산계획(잉크)'!B550,호기!$A$1:$A$657,0),2))</f>
        <v/>
      </c>
      <c r="AB98" s="24">
        <f>X98+Z98-INDEX(표5[#All],MATCH(B98,표5[[#All],[잉크]],0),5)</f>
        <v>-4</v>
      </c>
      <c r="AC98" s="21" t="str">
        <f>IFERROR(AB98/INDEX(표5[#All],MATCH(B98,표5[[#All],[잉크]],0),20),"")</f>
        <v/>
      </c>
      <c r="AD98" s="23"/>
      <c r="AE98" s="235"/>
      <c r="AG98" s="318"/>
      <c r="AH98" s="318"/>
      <c r="AI98" s="19"/>
      <c r="AJ98" s="19"/>
      <c r="AK98" s="19"/>
      <c r="AL98" s="19"/>
      <c r="AM98" s="19"/>
    </row>
    <row r="99" spans="1:39" ht="16.5" customHeight="1" x14ac:dyDescent="0.3">
      <c r="A99" s="1"/>
      <c r="B99" s="30" t="s">
        <v>2779</v>
      </c>
      <c r="C99" s="68">
        <v>2</v>
      </c>
      <c r="D99" s="69">
        <f>IFERROR(C99/INDEX(표5[#All],MATCH(B99,표5[[#All],[잉크]],0),2),"")</f>
        <v>2</v>
      </c>
      <c r="E99" s="22">
        <f>$C99-INDEX(표5[#All],MATCH(B99,표5[[#All],[잉크]],0),24)</f>
        <v>-4</v>
      </c>
      <c r="F99" s="542"/>
      <c r="G99" s="23" t="str">
        <f>IF(ISBLANK(F99),"",INDEX(호기!$A$1:$B$657,MATCH('생산계획(잉크)'!B551,호기!$A$1:$A$657,0),2))</f>
        <v/>
      </c>
      <c r="H99" s="24">
        <f>C99+F99-INDEX(표5[#All],MATCH(B99,표5[[#All],[잉크]],0),2)</f>
        <v>1</v>
      </c>
      <c r="I99" s="21">
        <f>IFERROR(H99/INDEX(표5[#All],MATCH(B99,표5[[#All],[잉크]],0),5),"")</f>
        <v>0.5</v>
      </c>
      <c r="J99" s="571">
        <v>5</v>
      </c>
      <c r="K99" s="25" t="str">
        <f>IF(ISBLANK(J99),"",INDEX(호기!$A$1:$B$657,MATCH('생산계획(잉크)'!B551,호기!$A$1:$A$657,0),2))</f>
        <v>2호기</v>
      </c>
      <c r="L99" s="24">
        <f>H99+J99-INDEX(표5[#All],MATCH(B99,표5[[#All],[잉크]],0),5)</f>
        <v>4</v>
      </c>
      <c r="M99" s="21" t="str">
        <f>IFERROR(L99/INDEX(표5[#All],MATCH(B99,표5[[#All],[잉크]],0),8),"")</f>
        <v/>
      </c>
      <c r="N99" s="542"/>
      <c r="O99" s="23" t="str">
        <f>IF(ISBLANK(N99),"",INDEX(호기!$A$1:$B$657,MATCH('생산계획(잉크)'!B551,호기!$A$1:$A$657,0),2))</f>
        <v/>
      </c>
      <c r="P99" s="24">
        <f>L99+N99-INDEX(표5[#All],MATCH(B99,표5[[#All],[잉크]],0),5)</f>
        <v>2</v>
      </c>
      <c r="Q99" s="21" t="str">
        <f>IFERROR(P99/INDEX(표5[#All],MATCH(B99,표5[[#All],[잉크]],0),11),"")</f>
        <v/>
      </c>
      <c r="R99" s="542"/>
      <c r="S99" s="25" t="str">
        <f>IF(ISBLANK(R99),"",INDEX(호기!$A$1:$B$657,MATCH('생산계획(잉크)'!B551,호기!$A$1:$A$657,0),2))</f>
        <v/>
      </c>
      <c r="T99" s="24">
        <f>P99+R99-INDEX(표5[#All],MATCH(B99,표5[[#All],[잉크]],0),5)</f>
        <v>0</v>
      </c>
      <c r="U99" s="21" t="str">
        <f>IFERROR(T99/INDEX(표5[#All],MATCH(B99,표5[[#All],[잉크]],0),14),"")</f>
        <v/>
      </c>
      <c r="V99" s="542"/>
      <c r="W99" s="23" t="str">
        <f>IF(ISBLANK(V99),"",INDEX(호기!$A$1:$B$657,MATCH('생산계획(잉크)'!B551,호기!$A$1:$A$657,0),2))</f>
        <v/>
      </c>
      <c r="X99" s="24">
        <f>T99+V99-INDEX(표5[#All],MATCH(B99,표5[[#All],[잉크]],0),5)</f>
        <v>-2</v>
      </c>
      <c r="Y99" s="21" t="str">
        <f>IFERROR(X99/INDEX(표5[#All],MATCH(B99,표5[[#All],[잉크]],0),17),"")</f>
        <v/>
      </c>
      <c r="Z99" s="23"/>
      <c r="AA99" s="23" t="str">
        <f>IF(ISBLANK(Z99),"",INDEX(호기!$A$1:$B$657,MATCH('생산계획(잉크)'!B551,호기!$A$1:$A$657,0),2))</f>
        <v/>
      </c>
      <c r="AB99" s="24">
        <f>X99+Z99-INDEX(표5[#All],MATCH(B99,표5[[#All],[잉크]],0),5)</f>
        <v>-4</v>
      </c>
      <c r="AC99" s="21" t="str">
        <f>IFERROR(AB99/INDEX(표5[#All],MATCH(B99,표5[[#All],[잉크]],0),20),"")</f>
        <v/>
      </c>
      <c r="AD99" s="23"/>
      <c r="AE99" s="235"/>
      <c r="AG99" s="278"/>
      <c r="AH99" s="278"/>
      <c r="AI99" s="19"/>
      <c r="AJ99" s="19"/>
      <c r="AK99" s="19"/>
      <c r="AL99" s="19"/>
      <c r="AM99" s="19"/>
    </row>
    <row r="100" spans="1:39" ht="16.5" customHeight="1" x14ac:dyDescent="0.3">
      <c r="A100" s="1"/>
      <c r="B100" s="30" t="s">
        <v>2780</v>
      </c>
      <c r="C100" s="68">
        <v>2</v>
      </c>
      <c r="D100" s="69">
        <f>IFERROR(C100/INDEX(표5[#All],MATCH(B100,표5[[#All],[잉크]],0),2),"")</f>
        <v>2</v>
      </c>
      <c r="E100" s="22">
        <f>$C100-INDEX(표5[#All],MATCH(B100,표5[[#All],[잉크]],0),24)</f>
        <v>-4</v>
      </c>
      <c r="F100" s="542"/>
      <c r="G100" s="23" t="str">
        <f>IF(ISBLANK(F100),"",INDEX(호기!$A$1:$B$657,MATCH('생산계획(잉크)'!B552,호기!$A$1:$A$657,0),2))</f>
        <v/>
      </c>
      <c r="H100" s="24">
        <f>C100+F100-INDEX(표5[#All],MATCH(B100,표5[[#All],[잉크]],0),2)</f>
        <v>1</v>
      </c>
      <c r="I100" s="21">
        <f>IFERROR(H100/INDEX(표5[#All],MATCH(B100,표5[[#All],[잉크]],0),5),"")</f>
        <v>0.5</v>
      </c>
      <c r="J100" s="571">
        <v>5</v>
      </c>
      <c r="K100" s="25" t="str">
        <f>IF(ISBLANK(J100),"",INDEX(호기!$A$1:$B$657,MATCH('생산계획(잉크)'!B552,호기!$A$1:$A$657,0),2))</f>
        <v>4호기</v>
      </c>
      <c r="L100" s="24">
        <f>H100+J100-INDEX(표5[#All],MATCH(B100,표5[[#All],[잉크]],0),5)</f>
        <v>4</v>
      </c>
      <c r="M100" s="21" t="str">
        <f>IFERROR(L100/INDEX(표5[#All],MATCH(B100,표5[[#All],[잉크]],0),8),"")</f>
        <v/>
      </c>
      <c r="N100" s="542"/>
      <c r="O100" s="23" t="str">
        <f>IF(ISBLANK(N100),"",INDEX(호기!$A$1:$B$657,MATCH('생산계획(잉크)'!B552,호기!$A$1:$A$657,0),2))</f>
        <v/>
      </c>
      <c r="P100" s="24">
        <f>L100+N100-INDEX(표5[#All],MATCH(B100,표5[[#All],[잉크]],0),5)</f>
        <v>2</v>
      </c>
      <c r="Q100" s="21" t="str">
        <f>IFERROR(P100/INDEX(표5[#All],MATCH(B100,표5[[#All],[잉크]],0),11),"")</f>
        <v/>
      </c>
      <c r="R100" s="542"/>
      <c r="S100" s="25" t="str">
        <f>IF(ISBLANK(R100),"",INDEX(호기!$A$1:$B$657,MATCH('생산계획(잉크)'!B552,호기!$A$1:$A$657,0),2))</f>
        <v/>
      </c>
      <c r="T100" s="24">
        <f>P100+R100-INDEX(표5[#All],MATCH(B100,표5[[#All],[잉크]],0),5)</f>
        <v>0</v>
      </c>
      <c r="U100" s="21" t="str">
        <f>IFERROR(T100/INDEX(표5[#All],MATCH(B100,표5[[#All],[잉크]],0),14),"")</f>
        <v/>
      </c>
      <c r="V100" s="542"/>
      <c r="W100" s="23" t="str">
        <f>IF(ISBLANK(V100),"",INDEX(호기!$A$1:$B$657,MATCH('생산계획(잉크)'!B552,호기!$A$1:$A$657,0),2))</f>
        <v/>
      </c>
      <c r="X100" s="24">
        <f>T100+V100-INDEX(표5[#All],MATCH(B100,표5[[#All],[잉크]],0),5)</f>
        <v>-2</v>
      </c>
      <c r="Y100" s="21" t="str">
        <f>IFERROR(X100/INDEX(표5[#All],MATCH(B100,표5[[#All],[잉크]],0),17),"")</f>
        <v/>
      </c>
      <c r="Z100" s="23"/>
      <c r="AA100" s="23" t="str">
        <f>IF(ISBLANK(Z100),"",INDEX(호기!$A$1:$B$657,MATCH('생산계획(잉크)'!B552,호기!$A$1:$A$657,0),2))</f>
        <v/>
      </c>
      <c r="AB100" s="24">
        <f>X100+Z100-INDEX(표5[#All],MATCH(B100,표5[[#All],[잉크]],0),5)</f>
        <v>-4</v>
      </c>
      <c r="AC100" s="21" t="str">
        <f>IFERROR(AB100/INDEX(표5[#All],MATCH(B100,표5[[#All],[잉크]],0),20),"")</f>
        <v/>
      </c>
      <c r="AD100" s="23"/>
      <c r="AE100" s="235"/>
      <c r="AG100" s="281"/>
      <c r="AH100" s="281"/>
      <c r="AI100" s="19"/>
      <c r="AJ100" s="19"/>
      <c r="AK100" s="19"/>
      <c r="AL100" s="19"/>
      <c r="AM100" s="19"/>
    </row>
    <row r="101" spans="1:39" ht="16.5" hidden="1" customHeight="1" x14ac:dyDescent="0.3">
      <c r="A101" s="1"/>
      <c r="B101" s="30" t="s">
        <v>2714</v>
      </c>
      <c r="C101" s="68"/>
      <c r="D101" s="69" t="str">
        <f>IFERROR(C101/INDEX(표5[#All],MATCH(B101,표5[[#All],[잉크]],0),2),"")</f>
        <v/>
      </c>
      <c r="E101" s="22">
        <f>$C101-INDEX(표5[#All],MATCH(B101,표5[[#All],[잉크]],0),24)</f>
        <v>0</v>
      </c>
      <c r="F101" s="542"/>
      <c r="G101" s="23" t="str">
        <f>IF(ISBLANK(F101),"",INDEX(호기!$A$1:$B$657,MATCH('생산계획(잉크)'!B553,호기!$A$1:$A$657,0),2))</f>
        <v/>
      </c>
      <c r="H101" s="24">
        <f>C101+F101-INDEX(표5[#All],MATCH(B101,표5[[#All],[잉크]],0),2)</f>
        <v>0</v>
      </c>
      <c r="I101" s="21" t="str">
        <f>IFERROR(H101/INDEX(표5[#All],MATCH(B101,표5[[#All],[잉크]],0),5),"")</f>
        <v/>
      </c>
      <c r="J101" s="542"/>
      <c r="K101" s="25" t="str">
        <f>IF(ISBLANK(J101),"",INDEX(호기!$A$1:$B$657,MATCH('생산계획(잉크)'!B553,호기!$A$1:$A$657,0),2))</f>
        <v/>
      </c>
      <c r="L101" s="24">
        <f>H101+J101-INDEX(표5[#All],MATCH(B101,표5[[#All],[잉크]],0),5)</f>
        <v>0</v>
      </c>
      <c r="M101" s="21" t="str">
        <f>IFERROR(L101/INDEX(표5[#All],MATCH(B101,표5[[#All],[잉크]],0),8),"")</f>
        <v/>
      </c>
      <c r="N101" s="542"/>
      <c r="O101" s="23" t="str">
        <f>IF(ISBLANK(N101),"",INDEX(호기!$A$1:$B$657,MATCH('생산계획(잉크)'!B553,호기!$A$1:$A$657,0),2))</f>
        <v/>
      </c>
      <c r="P101" s="24">
        <f>L101+N101-INDEX(표5[#All],MATCH(B101,표5[[#All],[잉크]],0),5)</f>
        <v>0</v>
      </c>
      <c r="Q101" s="21" t="str">
        <f>IFERROR(P101/INDEX(표5[#All],MATCH(B101,표5[[#All],[잉크]],0),11),"")</f>
        <v/>
      </c>
      <c r="R101" s="542"/>
      <c r="S101" s="25" t="str">
        <f>IF(ISBLANK(R101),"",INDEX(호기!$A$1:$B$657,MATCH('생산계획(잉크)'!B553,호기!$A$1:$A$657,0),2))</f>
        <v/>
      </c>
      <c r="T101" s="24">
        <f>P101+R101-INDEX(표5[#All],MATCH(B101,표5[[#All],[잉크]],0),5)</f>
        <v>0</v>
      </c>
      <c r="U101" s="21" t="str">
        <f>IFERROR(T101/INDEX(표5[#All],MATCH(B101,표5[[#All],[잉크]],0),14),"")</f>
        <v/>
      </c>
      <c r="V101" s="542"/>
      <c r="W101" s="23" t="str">
        <f>IF(ISBLANK(V101),"",INDEX(호기!$A$1:$B$657,MATCH('생산계획(잉크)'!B553,호기!$A$1:$A$657,0),2))</f>
        <v/>
      </c>
      <c r="X101" s="24">
        <f>T101+V101-INDEX(표5[#All],MATCH(B101,표5[[#All],[잉크]],0),5)</f>
        <v>0</v>
      </c>
      <c r="Y101" s="21" t="str">
        <f>IFERROR(X101/INDEX(표5[#All],MATCH(B101,표5[[#All],[잉크]],0),17),"")</f>
        <v/>
      </c>
      <c r="Z101" s="23"/>
      <c r="AA101" s="23" t="str">
        <f>IF(ISBLANK(Z101),"",INDEX(호기!$A$1:$B$657,MATCH('생산계획(잉크)'!B553,호기!$A$1:$A$657,0),2))</f>
        <v/>
      </c>
      <c r="AB101" s="24">
        <f>X101+Z101-INDEX(표5[#All],MATCH(B101,표5[[#All],[잉크]],0),5)</f>
        <v>0</v>
      </c>
      <c r="AC101" s="21" t="str">
        <f>IFERROR(AB101/INDEX(표5[#All],MATCH(B101,표5[[#All],[잉크]],0),20),"")</f>
        <v/>
      </c>
      <c r="AD101" s="23"/>
      <c r="AE101" s="235"/>
      <c r="AG101" s="281"/>
      <c r="AH101" s="281"/>
      <c r="AI101" s="19"/>
      <c r="AJ101" s="19"/>
      <c r="AK101" s="19"/>
      <c r="AL101" s="19"/>
      <c r="AM101" s="19"/>
    </row>
    <row r="102" spans="1:39" ht="16.5" hidden="1" customHeight="1" x14ac:dyDescent="0.3">
      <c r="A102" s="1"/>
      <c r="B102" s="30" t="s">
        <v>2715</v>
      </c>
      <c r="C102" s="68"/>
      <c r="D102" s="69" t="str">
        <f>IFERROR(C102/INDEX(표5[#All],MATCH(B102,표5[[#All],[잉크]],0),2),"")</f>
        <v/>
      </c>
      <c r="E102" s="22">
        <f>$C102-INDEX(표5[#All],MATCH(B102,표5[[#All],[잉크]],0),24)</f>
        <v>0</v>
      </c>
      <c r="F102" s="542"/>
      <c r="G102" s="23" t="str">
        <f>IF(ISBLANK(F102),"",INDEX(호기!$A$1:$B$657,MATCH('생산계획(잉크)'!B554,호기!$A$1:$A$657,0),2))</f>
        <v/>
      </c>
      <c r="H102" s="24">
        <f>C102+F102-INDEX(표5[#All],MATCH(B102,표5[[#All],[잉크]],0),2)</f>
        <v>0</v>
      </c>
      <c r="I102" s="21" t="str">
        <f>IFERROR(H102/INDEX(표5[#All],MATCH(B102,표5[[#All],[잉크]],0),5),"")</f>
        <v/>
      </c>
      <c r="J102" s="542"/>
      <c r="K102" s="25" t="str">
        <f>IF(ISBLANK(J102),"",INDEX(호기!$A$1:$B$657,MATCH('생산계획(잉크)'!B554,호기!$A$1:$A$657,0),2))</f>
        <v/>
      </c>
      <c r="L102" s="24">
        <f>H102+J102-INDEX(표5[#All],MATCH(B102,표5[[#All],[잉크]],0),5)</f>
        <v>0</v>
      </c>
      <c r="M102" s="21" t="str">
        <f>IFERROR(L102/INDEX(표5[#All],MATCH(B102,표5[[#All],[잉크]],0),8),"")</f>
        <v/>
      </c>
      <c r="N102" s="542"/>
      <c r="O102" s="23" t="str">
        <f>IF(ISBLANK(N102),"",INDEX(호기!$A$1:$B$657,MATCH('생산계획(잉크)'!B554,호기!$A$1:$A$657,0),2))</f>
        <v/>
      </c>
      <c r="P102" s="24">
        <f>L102+N102-INDEX(표5[#All],MATCH(B102,표5[[#All],[잉크]],0),5)</f>
        <v>0</v>
      </c>
      <c r="Q102" s="21" t="str">
        <f>IFERROR(P102/INDEX(표5[#All],MATCH(B102,표5[[#All],[잉크]],0),11),"")</f>
        <v/>
      </c>
      <c r="R102" s="542"/>
      <c r="S102" s="25" t="str">
        <f>IF(ISBLANK(R102),"",INDEX(호기!$A$1:$B$657,MATCH('생산계획(잉크)'!B554,호기!$A$1:$A$657,0),2))</f>
        <v/>
      </c>
      <c r="T102" s="24">
        <f>P102+R102-INDEX(표5[#All],MATCH(B102,표5[[#All],[잉크]],0),5)</f>
        <v>0</v>
      </c>
      <c r="U102" s="21" t="str">
        <f>IFERROR(T102/INDEX(표5[#All],MATCH(B102,표5[[#All],[잉크]],0),14),"")</f>
        <v/>
      </c>
      <c r="V102" s="542"/>
      <c r="W102" s="23" t="str">
        <f>IF(ISBLANK(V102),"",INDEX(호기!$A$1:$B$657,MATCH('생산계획(잉크)'!B554,호기!$A$1:$A$657,0),2))</f>
        <v/>
      </c>
      <c r="X102" s="24">
        <f>T102+V102-INDEX(표5[#All],MATCH(B102,표5[[#All],[잉크]],0),5)</f>
        <v>0</v>
      </c>
      <c r="Y102" s="21" t="str">
        <f>IFERROR(X102/INDEX(표5[#All],MATCH(B102,표5[[#All],[잉크]],0),17),"")</f>
        <v/>
      </c>
      <c r="Z102" s="23"/>
      <c r="AA102" s="23" t="str">
        <f>IF(ISBLANK(Z102),"",INDEX(호기!$A$1:$B$657,MATCH('생산계획(잉크)'!B554,호기!$A$1:$A$657,0),2))</f>
        <v/>
      </c>
      <c r="AB102" s="24">
        <f>X102+Z102-INDEX(표5[#All],MATCH(B102,표5[[#All],[잉크]],0),5)</f>
        <v>0</v>
      </c>
      <c r="AC102" s="21" t="str">
        <f>IFERROR(AB102/INDEX(표5[#All],MATCH(B102,표5[[#All],[잉크]],0),20),"")</f>
        <v/>
      </c>
      <c r="AD102" s="23"/>
      <c r="AE102" s="235"/>
      <c r="AG102" s="44"/>
      <c r="AH102" s="44"/>
      <c r="AI102" s="19"/>
      <c r="AJ102" s="19"/>
      <c r="AK102" s="19"/>
      <c r="AL102" s="19"/>
      <c r="AM102" s="19"/>
    </row>
    <row r="103" spans="1:39" ht="16.5" hidden="1" customHeight="1" x14ac:dyDescent="0.3">
      <c r="B103" s="30" t="s">
        <v>1888</v>
      </c>
      <c r="C103" s="68"/>
      <c r="D103" s="69" t="str">
        <f>IFERROR(C103/INDEX(표5[#All],MATCH(B103,표5[[#All],[잉크]],0),2),"")</f>
        <v/>
      </c>
      <c r="E103" s="22">
        <f>$C103-INDEX(표5[#All],MATCH(B103,표5[[#All],[잉크]],0),24)</f>
        <v>0</v>
      </c>
      <c r="F103" s="542"/>
      <c r="G103" s="23" t="str">
        <f>IF(ISBLANK(F103),"",INDEX(호기!$A$1:$B$657,MATCH('생산계획(잉크)'!B555,호기!$A$1:$A$657,0),2))</f>
        <v/>
      </c>
      <c r="H103" s="24">
        <f>C103+F103-INDEX(표5[#All],MATCH(B103,표5[[#All],[잉크]],0),2)</f>
        <v>0</v>
      </c>
      <c r="I103" s="21" t="str">
        <f>IFERROR(H103/INDEX(표5[#All],MATCH(B103,표5[[#All],[잉크]],0),5),"")</f>
        <v/>
      </c>
      <c r="J103" s="542"/>
      <c r="K103" s="25" t="str">
        <f>IF(ISBLANK(J103),"",INDEX(호기!$A$1:$B$657,MATCH('생산계획(잉크)'!B555,호기!$A$1:$A$657,0),2))</f>
        <v/>
      </c>
      <c r="L103" s="24">
        <f>H103+J103-INDEX(표5[#All],MATCH(B103,표5[[#All],[잉크]],0),5)</f>
        <v>0</v>
      </c>
      <c r="M103" s="21" t="str">
        <f>IFERROR(L103/INDEX(표5[#All],MATCH(B103,표5[[#All],[잉크]],0),8),"")</f>
        <v/>
      </c>
      <c r="N103" s="542"/>
      <c r="O103" s="23" t="str">
        <f>IF(ISBLANK(N103),"",INDEX(호기!$A$1:$B$657,MATCH('생산계획(잉크)'!B555,호기!$A$1:$A$657,0),2))</f>
        <v/>
      </c>
      <c r="P103" s="24">
        <f>L103+N103-INDEX(표5[#All],MATCH(B103,표5[[#All],[잉크]],0),5)</f>
        <v>0</v>
      </c>
      <c r="Q103" s="21" t="str">
        <f>IFERROR(P103/INDEX(표5[#All],MATCH(B103,표5[[#All],[잉크]],0),11),"")</f>
        <v/>
      </c>
      <c r="R103" s="542"/>
      <c r="S103" s="25" t="str">
        <f>IF(ISBLANK(R103),"",INDEX(호기!$A$1:$B$657,MATCH('생산계획(잉크)'!B555,호기!$A$1:$A$657,0),2))</f>
        <v/>
      </c>
      <c r="T103" s="24">
        <f>P103+R103-INDEX(표5[#All],MATCH(B103,표5[[#All],[잉크]],0),5)</f>
        <v>0</v>
      </c>
      <c r="U103" s="21" t="str">
        <f>IFERROR(T103/INDEX(표5[#All],MATCH(B103,표5[[#All],[잉크]],0),14),"")</f>
        <v/>
      </c>
      <c r="V103" s="542"/>
      <c r="W103" s="23" t="str">
        <f>IF(ISBLANK(V103),"",INDEX(호기!$A$1:$B$657,MATCH('생산계획(잉크)'!B555,호기!$A$1:$A$657,0),2))</f>
        <v/>
      </c>
      <c r="X103" s="24">
        <f>T103+V103-INDEX(표5[#All],MATCH(B103,표5[[#All],[잉크]],0),5)</f>
        <v>0</v>
      </c>
      <c r="Y103" s="21" t="str">
        <f>IFERROR(X103/INDEX(표5[#All],MATCH(B103,표5[[#All],[잉크]],0),17),"")</f>
        <v/>
      </c>
      <c r="Z103" s="23"/>
      <c r="AA103" s="23" t="str">
        <f>IF(ISBLANK(Z103),"",INDEX(호기!$A$1:$B$657,MATCH('생산계획(잉크)'!B555,호기!$A$1:$A$657,0),2))</f>
        <v/>
      </c>
      <c r="AB103" s="24">
        <f>X103+Z103-INDEX(표5[#All],MATCH(B103,표5[[#All],[잉크]],0),5)</f>
        <v>0</v>
      </c>
      <c r="AC103" s="21" t="str">
        <f>IFERROR(AB103/INDEX(표5[#All],MATCH(B103,표5[[#All],[잉크]],0),20),"")</f>
        <v/>
      </c>
      <c r="AD103" s="23"/>
      <c r="AE103" s="235"/>
      <c r="AG103" s="19"/>
      <c r="AH103" s="19"/>
      <c r="AI103" s="19"/>
      <c r="AJ103" s="19"/>
      <c r="AK103" s="19"/>
      <c r="AL103" s="19"/>
      <c r="AM103" s="19"/>
    </row>
    <row r="104" spans="1:39" ht="16.5" hidden="1" customHeight="1" x14ac:dyDescent="0.3">
      <c r="B104" s="5" t="s">
        <v>1659</v>
      </c>
      <c r="C104" s="68"/>
      <c r="D104" s="69" t="str">
        <f>IFERROR(C104/INDEX(표5[#All],MATCH(B104,표5[[#All],[잉크]],0),2),"")</f>
        <v/>
      </c>
      <c r="E104" s="22">
        <f>$C104-INDEX(표5[#All],MATCH(B104,표5[[#All],[잉크]],0),24)</f>
        <v>0</v>
      </c>
      <c r="F104" s="542"/>
      <c r="G104" s="23" t="str">
        <f>IF(ISBLANK(F104),"",INDEX(호기!$A$1:$B$657,MATCH('생산계획(잉크)'!B556,호기!$A$1:$A$657,0),2))</f>
        <v/>
      </c>
      <c r="H104" s="24">
        <f>C104+F104-INDEX(표5[#All],MATCH(B104,표5[[#All],[잉크]],0),2)</f>
        <v>0</v>
      </c>
      <c r="I104" s="21" t="str">
        <f>IFERROR(H104/INDEX(표5[#All],MATCH(B104,표5[[#All],[잉크]],0),5),"")</f>
        <v/>
      </c>
      <c r="J104" s="542"/>
      <c r="K104" s="25" t="str">
        <f>IF(ISBLANK(J104),"",INDEX(호기!$A$1:$B$657,MATCH('생산계획(잉크)'!B556,호기!$A$1:$A$657,0),2))</f>
        <v/>
      </c>
      <c r="L104" s="24">
        <f>H104+J104-INDEX(표5[#All],MATCH(B104,표5[[#All],[잉크]],0),5)</f>
        <v>0</v>
      </c>
      <c r="M104" s="21" t="str">
        <f>IFERROR(L104/INDEX(표5[#All],MATCH(B104,표5[[#All],[잉크]],0),8),"")</f>
        <v/>
      </c>
      <c r="N104" s="542"/>
      <c r="O104" s="23" t="str">
        <f>IF(ISBLANK(N104),"",INDEX(호기!$A$1:$B$657,MATCH('생산계획(잉크)'!B556,호기!$A$1:$A$657,0),2))</f>
        <v/>
      </c>
      <c r="P104" s="24">
        <f>L104+N104-INDEX(표5[#All],MATCH(B104,표5[[#All],[잉크]],0),5)</f>
        <v>0</v>
      </c>
      <c r="Q104" s="21" t="str">
        <f>IFERROR(P104/INDEX(표5[#All],MATCH(B104,표5[[#All],[잉크]],0),11),"")</f>
        <v/>
      </c>
      <c r="R104" s="542"/>
      <c r="S104" s="25" t="str">
        <f>IF(ISBLANK(R104),"",INDEX(호기!$A$1:$B$657,MATCH('생산계획(잉크)'!B556,호기!$A$1:$A$657,0),2))</f>
        <v/>
      </c>
      <c r="T104" s="24">
        <f>P104+R104-INDEX(표5[#All],MATCH(B104,표5[[#All],[잉크]],0),5)</f>
        <v>0</v>
      </c>
      <c r="U104" s="21" t="str">
        <f>IFERROR(T104/INDEX(표5[#All],MATCH(B104,표5[[#All],[잉크]],0),14),"")</f>
        <v/>
      </c>
      <c r="V104" s="542"/>
      <c r="W104" s="23" t="str">
        <f>IF(ISBLANK(V104),"",INDEX(호기!$A$1:$B$657,MATCH('생산계획(잉크)'!B556,호기!$A$1:$A$657,0),2))</f>
        <v/>
      </c>
      <c r="X104" s="24">
        <f>T104+V104-INDEX(표5[#All],MATCH(B104,표5[[#All],[잉크]],0),5)</f>
        <v>0</v>
      </c>
      <c r="Y104" s="21" t="str">
        <f>IFERROR(X104/INDEX(표5[#All],MATCH(B104,표5[[#All],[잉크]],0),17),"")</f>
        <v/>
      </c>
      <c r="Z104" s="23"/>
      <c r="AA104" s="23" t="str">
        <f>IF(ISBLANK(Z104),"",INDEX(호기!$A$1:$B$657,MATCH('생산계획(잉크)'!B556,호기!$A$1:$A$657,0),2))</f>
        <v/>
      </c>
      <c r="AB104" s="24">
        <f>X104+Z104-INDEX(표5[#All],MATCH(B104,표5[[#All],[잉크]],0),5)</f>
        <v>0</v>
      </c>
      <c r="AC104" s="21" t="str">
        <f>IFERROR(AB104/INDEX(표5[#All],MATCH(B104,표5[[#All],[잉크]],0),20),"")</f>
        <v/>
      </c>
      <c r="AD104" s="23"/>
      <c r="AE104" s="235"/>
      <c r="AG104" s="19"/>
      <c r="AH104" s="19"/>
      <c r="AI104" s="19"/>
      <c r="AJ104" s="19"/>
      <c r="AK104" s="19"/>
      <c r="AL104" s="19"/>
      <c r="AM104" s="19"/>
    </row>
    <row r="105" spans="1:39" ht="16.5" hidden="1" customHeight="1" x14ac:dyDescent="0.3">
      <c r="B105" s="5" t="s">
        <v>1660</v>
      </c>
      <c r="C105" s="68"/>
      <c r="D105" s="69" t="str">
        <f>IFERROR(C105/INDEX(표5[#All],MATCH(B105,표5[[#All],[잉크]],0),2),"")</f>
        <v/>
      </c>
      <c r="E105" s="22">
        <f>$C105-INDEX(표5[#All],MATCH(B105,표5[[#All],[잉크]],0),24)</f>
        <v>0</v>
      </c>
      <c r="F105" s="542"/>
      <c r="G105" s="23" t="str">
        <f>IF(ISBLANK(F105),"",INDEX(호기!$A$1:$B$657,MATCH('생산계획(잉크)'!B557,호기!$A$1:$A$657,0),2))</f>
        <v/>
      </c>
      <c r="H105" s="24">
        <f>C105+F105-INDEX(표5[#All],MATCH(B105,표5[[#All],[잉크]],0),2)</f>
        <v>0</v>
      </c>
      <c r="I105" s="21" t="str">
        <f>IFERROR(H105/INDEX(표5[#All],MATCH(B105,표5[[#All],[잉크]],0),5),"")</f>
        <v/>
      </c>
      <c r="J105" s="542"/>
      <c r="K105" s="25" t="str">
        <f>IF(ISBLANK(J105),"",INDEX(호기!$A$1:$B$657,MATCH('생산계획(잉크)'!B557,호기!$A$1:$A$657,0),2))</f>
        <v/>
      </c>
      <c r="L105" s="24">
        <f>H105+J105-INDEX(표5[#All],MATCH(B105,표5[[#All],[잉크]],0),5)</f>
        <v>0</v>
      </c>
      <c r="M105" s="21" t="str">
        <f>IFERROR(L105/INDEX(표5[#All],MATCH(B105,표5[[#All],[잉크]],0),8),"")</f>
        <v/>
      </c>
      <c r="N105" s="542"/>
      <c r="O105" s="23" t="str">
        <f>IF(ISBLANK(N105),"",INDEX(호기!$A$1:$B$657,MATCH('생산계획(잉크)'!B557,호기!$A$1:$A$657,0),2))</f>
        <v/>
      </c>
      <c r="P105" s="24">
        <f>L105+N105-INDEX(표5[#All],MATCH(B105,표5[[#All],[잉크]],0),5)</f>
        <v>0</v>
      </c>
      <c r="Q105" s="21" t="str">
        <f>IFERROR(P105/INDEX(표5[#All],MATCH(B105,표5[[#All],[잉크]],0),11),"")</f>
        <v/>
      </c>
      <c r="R105" s="542"/>
      <c r="S105" s="25" t="str">
        <f>IF(ISBLANK(R105),"",INDEX(호기!$A$1:$B$657,MATCH('생산계획(잉크)'!B557,호기!$A$1:$A$657,0),2))</f>
        <v/>
      </c>
      <c r="T105" s="24">
        <f>P105+R105-INDEX(표5[#All],MATCH(B105,표5[[#All],[잉크]],0),5)</f>
        <v>0</v>
      </c>
      <c r="U105" s="21" t="str">
        <f>IFERROR(T105/INDEX(표5[#All],MATCH(B105,표5[[#All],[잉크]],0),14),"")</f>
        <v/>
      </c>
      <c r="V105" s="542"/>
      <c r="W105" s="23" t="str">
        <f>IF(ISBLANK(V105),"",INDEX(호기!$A$1:$B$657,MATCH('생산계획(잉크)'!B557,호기!$A$1:$A$657,0),2))</f>
        <v/>
      </c>
      <c r="X105" s="24">
        <f>T105+V105-INDEX(표5[#All],MATCH(B105,표5[[#All],[잉크]],0),5)</f>
        <v>0</v>
      </c>
      <c r="Y105" s="21" t="str">
        <f>IFERROR(X105/INDEX(표5[#All],MATCH(B105,표5[[#All],[잉크]],0),17),"")</f>
        <v/>
      </c>
      <c r="Z105" s="23"/>
      <c r="AA105" s="23" t="str">
        <f>IF(ISBLANK(Z105),"",INDEX(호기!$A$1:$B$657,MATCH('생산계획(잉크)'!B557,호기!$A$1:$A$657,0),2))</f>
        <v/>
      </c>
      <c r="AB105" s="24">
        <f>X105+Z105-INDEX(표5[#All],MATCH(B105,표5[[#All],[잉크]],0),5)</f>
        <v>0</v>
      </c>
      <c r="AC105" s="21" t="str">
        <f>IFERROR(AB105/INDEX(표5[#All],MATCH(B105,표5[[#All],[잉크]],0),20),"")</f>
        <v/>
      </c>
      <c r="AD105" s="23"/>
      <c r="AE105" s="235"/>
      <c r="AG105" s="19"/>
      <c r="AH105" s="19"/>
      <c r="AI105" s="19"/>
      <c r="AJ105" s="19"/>
      <c r="AK105" s="19"/>
      <c r="AL105" s="19"/>
      <c r="AM105" s="19"/>
    </row>
    <row r="106" spans="1:39" ht="16.5" hidden="1" customHeight="1" x14ac:dyDescent="0.3">
      <c r="B106" s="5" t="s">
        <v>1663</v>
      </c>
      <c r="C106" s="68"/>
      <c r="D106" s="69" t="str">
        <f>IFERROR(C106/INDEX(표5[#All],MATCH(B106,표5[[#All],[잉크]],0),2),"")</f>
        <v/>
      </c>
      <c r="E106" s="22">
        <f>$C106-INDEX(표5[#All],MATCH(B106,표5[[#All],[잉크]],0),24)</f>
        <v>0</v>
      </c>
      <c r="F106" s="542"/>
      <c r="G106" s="23" t="str">
        <f>IF(ISBLANK(F106),"",INDEX(호기!$A$1:$B$657,MATCH('생산계획(잉크)'!B558,호기!$A$1:$A$657,0),2))</f>
        <v/>
      </c>
      <c r="H106" s="24">
        <f>C106+F106-INDEX(표5[#All],MATCH(B106,표5[[#All],[잉크]],0),2)</f>
        <v>0</v>
      </c>
      <c r="I106" s="21" t="str">
        <f>IFERROR(H106/INDEX(표5[#All],MATCH(B106,표5[[#All],[잉크]],0),5),"")</f>
        <v/>
      </c>
      <c r="J106" s="542"/>
      <c r="K106" s="25" t="str">
        <f>IF(ISBLANK(J106),"",INDEX(호기!$A$1:$B$657,MATCH('생산계획(잉크)'!B558,호기!$A$1:$A$657,0),2))</f>
        <v/>
      </c>
      <c r="L106" s="24">
        <f>H106+J106-INDEX(표5[#All],MATCH(B106,표5[[#All],[잉크]],0),5)</f>
        <v>0</v>
      </c>
      <c r="M106" s="21" t="str">
        <f>IFERROR(L106/INDEX(표5[#All],MATCH(B106,표5[[#All],[잉크]],0),8),"")</f>
        <v/>
      </c>
      <c r="N106" s="542"/>
      <c r="O106" s="23" t="str">
        <f>IF(ISBLANK(N106),"",INDEX(호기!$A$1:$B$657,MATCH('생산계획(잉크)'!B558,호기!$A$1:$A$657,0),2))</f>
        <v/>
      </c>
      <c r="P106" s="24">
        <f>L106+N106-INDEX(표5[#All],MATCH(B106,표5[[#All],[잉크]],0),5)</f>
        <v>0</v>
      </c>
      <c r="Q106" s="21" t="str">
        <f>IFERROR(P106/INDEX(표5[#All],MATCH(B106,표5[[#All],[잉크]],0),11),"")</f>
        <v/>
      </c>
      <c r="R106" s="542"/>
      <c r="S106" s="25" t="str">
        <f>IF(ISBLANK(R106),"",INDEX(호기!$A$1:$B$657,MATCH('생산계획(잉크)'!B558,호기!$A$1:$A$657,0),2))</f>
        <v/>
      </c>
      <c r="T106" s="24">
        <f>P106+R106-INDEX(표5[#All],MATCH(B106,표5[[#All],[잉크]],0),5)</f>
        <v>0</v>
      </c>
      <c r="U106" s="21" t="str">
        <f>IFERROR(T106/INDEX(표5[#All],MATCH(B106,표5[[#All],[잉크]],0),14),"")</f>
        <v/>
      </c>
      <c r="V106" s="542"/>
      <c r="W106" s="23" t="str">
        <f>IF(ISBLANK(V106),"",INDEX(호기!$A$1:$B$657,MATCH('생산계획(잉크)'!B558,호기!$A$1:$A$657,0),2))</f>
        <v/>
      </c>
      <c r="X106" s="24">
        <f>T106+V106-INDEX(표5[#All],MATCH(B106,표5[[#All],[잉크]],0),5)</f>
        <v>0</v>
      </c>
      <c r="Y106" s="21" t="str">
        <f>IFERROR(X106/INDEX(표5[#All],MATCH(B106,표5[[#All],[잉크]],0),17),"")</f>
        <v/>
      </c>
      <c r="Z106" s="23"/>
      <c r="AA106" s="23" t="str">
        <f>IF(ISBLANK(Z106),"",INDEX(호기!$A$1:$B$657,MATCH('생산계획(잉크)'!B558,호기!$A$1:$A$657,0),2))</f>
        <v/>
      </c>
      <c r="AB106" s="24">
        <f>X106+Z106-INDEX(표5[#All],MATCH(B106,표5[[#All],[잉크]],0),5)</f>
        <v>0</v>
      </c>
      <c r="AC106" s="21" t="str">
        <f>IFERROR(AB106/INDEX(표5[#All],MATCH(B106,표5[[#All],[잉크]],0),20),"")</f>
        <v/>
      </c>
      <c r="AD106" s="23"/>
      <c r="AE106" s="235"/>
      <c r="AG106" s="19"/>
      <c r="AH106" s="19"/>
      <c r="AI106" s="19"/>
      <c r="AJ106" s="19"/>
      <c r="AK106" s="19"/>
      <c r="AL106" s="19"/>
      <c r="AM106" s="19"/>
    </row>
    <row r="107" spans="1:39" ht="16.5" hidden="1" customHeight="1" x14ac:dyDescent="0.3">
      <c r="B107" s="5" t="s">
        <v>1641</v>
      </c>
      <c r="C107" s="68"/>
      <c r="D107" s="69" t="str">
        <f>IFERROR(C107/INDEX(표5[#All],MATCH(B107,표5[[#All],[잉크]],0),2),"")</f>
        <v/>
      </c>
      <c r="E107" s="22">
        <f>$C107-INDEX(표5[#All],MATCH(B107,표5[[#All],[잉크]],0),24)</f>
        <v>0</v>
      </c>
      <c r="F107" s="542"/>
      <c r="G107" s="23" t="str">
        <f>IF(ISBLANK(F107),"",INDEX(호기!$A$1:$B$657,MATCH('생산계획(잉크)'!B559,호기!$A$1:$A$657,0),2))</f>
        <v/>
      </c>
      <c r="H107" s="24">
        <f>C107+F107-INDEX(표5[#All],MATCH(B107,표5[[#All],[잉크]],0),2)</f>
        <v>0</v>
      </c>
      <c r="I107" s="21" t="str">
        <f>IFERROR(H107/INDEX(표5[#All],MATCH(B107,표5[[#All],[잉크]],0),5),"")</f>
        <v/>
      </c>
      <c r="J107" s="542"/>
      <c r="K107" s="25" t="str">
        <f>IF(ISBLANK(J107),"",INDEX(호기!$A$1:$B$657,MATCH('생산계획(잉크)'!B559,호기!$A$1:$A$657,0),2))</f>
        <v/>
      </c>
      <c r="L107" s="24">
        <f>H107+J107-INDEX(표5[#All],MATCH(B107,표5[[#All],[잉크]],0),5)</f>
        <v>0</v>
      </c>
      <c r="M107" s="21" t="str">
        <f>IFERROR(L107/INDEX(표5[#All],MATCH(B107,표5[[#All],[잉크]],0),8),"")</f>
        <v/>
      </c>
      <c r="N107" s="542"/>
      <c r="O107" s="23" t="str">
        <f>IF(ISBLANK(N107),"",INDEX(호기!$A$1:$B$657,MATCH('생산계획(잉크)'!B559,호기!$A$1:$A$657,0),2))</f>
        <v/>
      </c>
      <c r="P107" s="24">
        <f>L107+N107-INDEX(표5[#All],MATCH(B107,표5[[#All],[잉크]],0),5)</f>
        <v>0</v>
      </c>
      <c r="Q107" s="21" t="str">
        <f>IFERROR(P107/INDEX(표5[#All],MATCH(B107,표5[[#All],[잉크]],0),11),"")</f>
        <v/>
      </c>
      <c r="R107" s="542"/>
      <c r="S107" s="25" t="str">
        <f>IF(ISBLANK(R107),"",INDEX(호기!$A$1:$B$657,MATCH('생산계획(잉크)'!B559,호기!$A$1:$A$657,0),2))</f>
        <v/>
      </c>
      <c r="T107" s="24">
        <f>P107+R107-INDEX(표5[#All],MATCH(B107,표5[[#All],[잉크]],0),5)</f>
        <v>0</v>
      </c>
      <c r="U107" s="21" t="str">
        <f>IFERROR(T107/INDEX(표5[#All],MATCH(B107,표5[[#All],[잉크]],0),14),"")</f>
        <v/>
      </c>
      <c r="V107" s="542"/>
      <c r="W107" s="23" t="str">
        <f>IF(ISBLANK(V107),"",INDEX(호기!$A$1:$B$657,MATCH('생산계획(잉크)'!B559,호기!$A$1:$A$657,0),2))</f>
        <v/>
      </c>
      <c r="X107" s="24">
        <f>T107+V107-INDEX(표5[#All],MATCH(B107,표5[[#All],[잉크]],0),5)</f>
        <v>0</v>
      </c>
      <c r="Y107" s="21" t="str">
        <f>IFERROR(X107/INDEX(표5[#All],MATCH(B107,표5[[#All],[잉크]],0),17),"")</f>
        <v/>
      </c>
      <c r="Z107" s="23"/>
      <c r="AA107" s="23" t="str">
        <f>IF(ISBLANK(Z107),"",INDEX(호기!$A$1:$B$657,MATCH('생산계획(잉크)'!B559,호기!$A$1:$A$657,0),2))</f>
        <v/>
      </c>
      <c r="AB107" s="24">
        <f>X107+Z107-INDEX(표5[#All],MATCH(B107,표5[[#All],[잉크]],0),5)</f>
        <v>0</v>
      </c>
      <c r="AC107" s="21" t="str">
        <f>IFERROR(AB107/INDEX(표5[#All],MATCH(B107,표5[[#All],[잉크]],0),20),"")</f>
        <v/>
      </c>
      <c r="AD107" s="23"/>
      <c r="AE107" s="235"/>
      <c r="AG107" s="19"/>
      <c r="AH107" s="19"/>
      <c r="AI107" s="19"/>
      <c r="AJ107" s="19"/>
      <c r="AK107" s="19"/>
      <c r="AL107" s="19"/>
      <c r="AM107" s="19"/>
    </row>
    <row r="108" spans="1:39" ht="16.5" hidden="1" customHeight="1" x14ac:dyDescent="0.3">
      <c r="B108" s="5" t="s">
        <v>1642</v>
      </c>
      <c r="C108" s="68"/>
      <c r="D108" s="69" t="str">
        <f>IFERROR(C108/INDEX(표5[#All],MATCH(B108,표5[[#All],[잉크]],0),2),"")</f>
        <v/>
      </c>
      <c r="E108" s="22">
        <f>$C108-INDEX(표5[#All],MATCH(B108,표5[[#All],[잉크]],0),24)</f>
        <v>0</v>
      </c>
      <c r="F108" s="542"/>
      <c r="G108" s="23" t="str">
        <f>IF(ISBLANK(F108),"",INDEX(호기!$A$1:$B$657,MATCH('생산계획(잉크)'!B560,호기!$A$1:$A$657,0),2))</f>
        <v/>
      </c>
      <c r="H108" s="24">
        <f>C108+F108-INDEX(표5[#All],MATCH(B108,표5[[#All],[잉크]],0),2)</f>
        <v>0</v>
      </c>
      <c r="I108" s="21" t="str">
        <f>IFERROR(H108/INDEX(표5[#All],MATCH(B108,표5[[#All],[잉크]],0),5),"")</f>
        <v/>
      </c>
      <c r="J108" s="542"/>
      <c r="K108" s="25" t="str">
        <f>IF(ISBLANK(J108),"",INDEX(호기!$A$1:$B$657,MATCH('생산계획(잉크)'!B560,호기!$A$1:$A$657,0),2))</f>
        <v/>
      </c>
      <c r="L108" s="24">
        <f>H108+J108-INDEX(표5[#All],MATCH(B108,표5[[#All],[잉크]],0),5)</f>
        <v>0</v>
      </c>
      <c r="M108" s="21" t="str">
        <f>IFERROR(L108/INDEX(표5[#All],MATCH(B108,표5[[#All],[잉크]],0),8),"")</f>
        <v/>
      </c>
      <c r="N108" s="542"/>
      <c r="O108" s="23" t="str">
        <f>IF(ISBLANK(N108),"",INDEX(호기!$A$1:$B$657,MATCH('생산계획(잉크)'!B560,호기!$A$1:$A$657,0),2))</f>
        <v/>
      </c>
      <c r="P108" s="24">
        <f>L108+N108-INDEX(표5[#All],MATCH(B108,표5[[#All],[잉크]],0),5)</f>
        <v>0</v>
      </c>
      <c r="Q108" s="21" t="str">
        <f>IFERROR(P108/INDEX(표5[#All],MATCH(B108,표5[[#All],[잉크]],0),11),"")</f>
        <v/>
      </c>
      <c r="R108" s="542"/>
      <c r="S108" s="25" t="str">
        <f>IF(ISBLANK(R108),"",INDEX(호기!$A$1:$B$657,MATCH('생산계획(잉크)'!B560,호기!$A$1:$A$657,0),2))</f>
        <v/>
      </c>
      <c r="T108" s="24">
        <f>P108+R108-INDEX(표5[#All],MATCH(B108,표5[[#All],[잉크]],0),5)</f>
        <v>0</v>
      </c>
      <c r="U108" s="21" t="str">
        <f>IFERROR(T108/INDEX(표5[#All],MATCH(B108,표5[[#All],[잉크]],0),14),"")</f>
        <v/>
      </c>
      <c r="V108" s="542"/>
      <c r="W108" s="23" t="str">
        <f>IF(ISBLANK(V108),"",INDEX(호기!$A$1:$B$657,MATCH('생산계획(잉크)'!B560,호기!$A$1:$A$657,0),2))</f>
        <v/>
      </c>
      <c r="X108" s="24">
        <f>T108+V108-INDEX(표5[#All],MATCH(B108,표5[[#All],[잉크]],0),5)</f>
        <v>0</v>
      </c>
      <c r="Y108" s="21" t="str">
        <f>IFERROR(X108/INDEX(표5[#All],MATCH(B108,표5[[#All],[잉크]],0),17),"")</f>
        <v/>
      </c>
      <c r="Z108" s="23"/>
      <c r="AA108" s="23" t="str">
        <f>IF(ISBLANK(Z108),"",INDEX(호기!$A$1:$B$657,MATCH('생산계획(잉크)'!B560,호기!$A$1:$A$657,0),2))</f>
        <v/>
      </c>
      <c r="AB108" s="24">
        <f>X108+Z108-INDEX(표5[#All],MATCH(B108,표5[[#All],[잉크]],0),5)</f>
        <v>0</v>
      </c>
      <c r="AC108" s="21" t="str">
        <f>IFERROR(AB108/INDEX(표5[#All],MATCH(B108,표5[[#All],[잉크]],0),20),"")</f>
        <v/>
      </c>
      <c r="AD108" s="23"/>
      <c r="AE108" s="235"/>
      <c r="AG108" s="19"/>
      <c r="AH108" s="19"/>
      <c r="AI108" s="19"/>
      <c r="AJ108" s="19"/>
      <c r="AK108" s="19"/>
      <c r="AL108" s="19"/>
      <c r="AM108" s="19"/>
    </row>
    <row r="109" spans="1:39" ht="16.5" hidden="1" customHeight="1" x14ac:dyDescent="0.3">
      <c r="B109" s="5" t="s">
        <v>1526</v>
      </c>
      <c r="C109" s="68"/>
      <c r="D109" s="69" t="str">
        <f>IFERROR(C109/INDEX(표5[#All],MATCH(B109,표5[[#All],[잉크]],0),2),"")</f>
        <v/>
      </c>
      <c r="E109" s="22">
        <f>$C109-INDEX(표5[#All],MATCH(B109,표5[[#All],[잉크]],0),24)</f>
        <v>0</v>
      </c>
      <c r="F109" s="542"/>
      <c r="G109" s="23" t="str">
        <f>IF(ISBLANK(F109),"",INDEX(호기!$A$1:$B$657,MATCH('생산계획(잉크)'!B561,호기!$A$1:$A$657,0),2))</f>
        <v/>
      </c>
      <c r="H109" s="24">
        <f>C109+F109-INDEX(표5[#All],MATCH(B109,표5[[#All],[잉크]],0),2)</f>
        <v>0</v>
      </c>
      <c r="I109" s="21" t="str">
        <f>IFERROR(H109/INDEX(표5[#All],MATCH(B109,표5[[#All],[잉크]],0),5),"")</f>
        <v/>
      </c>
      <c r="J109" s="542"/>
      <c r="K109" s="25" t="str">
        <f>IF(ISBLANK(J109),"",INDEX(호기!$A$1:$B$657,MATCH('생산계획(잉크)'!B561,호기!$A$1:$A$657,0),2))</f>
        <v/>
      </c>
      <c r="L109" s="24">
        <f>H109+J109-INDEX(표5[#All],MATCH(B109,표5[[#All],[잉크]],0),5)</f>
        <v>0</v>
      </c>
      <c r="M109" s="21" t="str">
        <f>IFERROR(L109/INDEX(표5[#All],MATCH(B109,표5[[#All],[잉크]],0),8),"")</f>
        <v/>
      </c>
      <c r="N109" s="542"/>
      <c r="O109" s="23" t="str">
        <f>IF(ISBLANK(N109),"",INDEX(호기!$A$1:$B$657,MATCH('생산계획(잉크)'!B561,호기!$A$1:$A$657,0),2))</f>
        <v/>
      </c>
      <c r="P109" s="24">
        <f>L109+N109-INDEX(표5[#All],MATCH(B109,표5[[#All],[잉크]],0),5)</f>
        <v>0</v>
      </c>
      <c r="Q109" s="21" t="str">
        <f>IFERROR(P109/INDEX(표5[#All],MATCH(B109,표5[[#All],[잉크]],0),11),"")</f>
        <v/>
      </c>
      <c r="R109" s="542"/>
      <c r="S109" s="25" t="str">
        <f>IF(ISBLANK(R109),"",INDEX(호기!$A$1:$B$657,MATCH('생산계획(잉크)'!B561,호기!$A$1:$A$657,0),2))</f>
        <v/>
      </c>
      <c r="T109" s="24">
        <f>P109+R109-INDEX(표5[#All],MATCH(B109,표5[[#All],[잉크]],0),5)</f>
        <v>0</v>
      </c>
      <c r="U109" s="21" t="str">
        <f>IFERROR(T109/INDEX(표5[#All],MATCH(B109,표5[[#All],[잉크]],0),14),"")</f>
        <v/>
      </c>
      <c r="V109" s="542"/>
      <c r="W109" s="23" t="str">
        <f>IF(ISBLANK(V109),"",INDEX(호기!$A$1:$B$657,MATCH('생산계획(잉크)'!B561,호기!$A$1:$A$657,0),2))</f>
        <v/>
      </c>
      <c r="X109" s="24">
        <f>T109+V109-INDEX(표5[#All],MATCH(B109,표5[[#All],[잉크]],0),5)</f>
        <v>0</v>
      </c>
      <c r="Y109" s="21" t="str">
        <f>IFERROR(X109/INDEX(표5[#All],MATCH(B109,표5[[#All],[잉크]],0),17),"")</f>
        <v/>
      </c>
      <c r="Z109" s="23"/>
      <c r="AA109" s="23" t="str">
        <f>IF(ISBLANK(Z109),"",INDEX(호기!$A$1:$B$657,MATCH('생산계획(잉크)'!B561,호기!$A$1:$A$657,0),2))</f>
        <v/>
      </c>
      <c r="AB109" s="24">
        <f>X109+Z109-INDEX(표5[#All],MATCH(B109,표5[[#All],[잉크]],0),5)</f>
        <v>0</v>
      </c>
      <c r="AC109" s="21" t="str">
        <f>IFERROR(AB109/INDEX(표5[#All],MATCH(B109,표5[[#All],[잉크]],0),20),"")</f>
        <v/>
      </c>
      <c r="AD109" s="23"/>
      <c r="AE109" s="235"/>
      <c r="AG109" s="19"/>
      <c r="AH109" s="19"/>
      <c r="AI109" s="19"/>
      <c r="AJ109" s="19"/>
      <c r="AK109" s="19"/>
      <c r="AL109" s="19"/>
      <c r="AM109" s="19"/>
    </row>
    <row r="110" spans="1:39" ht="16.5" hidden="1" customHeight="1" x14ac:dyDescent="0.3">
      <c r="B110" s="5" t="s">
        <v>4504</v>
      </c>
      <c r="C110" s="68"/>
      <c r="D110" s="69" t="str">
        <f>IFERROR(C110/INDEX(표5[#All],MATCH(B110,표5[[#All],[잉크]],0),2),"")</f>
        <v/>
      </c>
      <c r="E110" s="22">
        <f>$C110-INDEX(표5[#All],MATCH(B110,표5[[#All],[잉크]],0),24)</f>
        <v>0</v>
      </c>
      <c r="F110" s="542"/>
      <c r="G110" s="23" t="str">
        <f>IF(ISBLANK(F110),"",INDEX(호기!$A$1:$B$657,MATCH('생산계획(잉크)'!B562,호기!$A$1:$A$657,0),2))</f>
        <v/>
      </c>
      <c r="H110" s="24">
        <f>C110+F110-INDEX(표5[#All],MATCH(B110,표5[[#All],[잉크]],0),2)</f>
        <v>0</v>
      </c>
      <c r="I110" s="21" t="str">
        <f>IFERROR(H110/INDEX(표5[#All],MATCH(B110,표5[[#All],[잉크]],0),5),"")</f>
        <v/>
      </c>
      <c r="J110" s="542"/>
      <c r="K110" s="25" t="str">
        <f>IF(ISBLANK(J110),"",INDEX(호기!$A$1:$B$657,MATCH('생산계획(잉크)'!B562,호기!$A$1:$A$657,0),2))</f>
        <v/>
      </c>
      <c r="L110" s="24">
        <f>H110+J110-INDEX(표5[#All],MATCH(B110,표5[[#All],[잉크]],0),5)</f>
        <v>0</v>
      </c>
      <c r="M110" s="21" t="str">
        <f>IFERROR(L110/INDEX(표5[#All],MATCH(B110,표5[[#All],[잉크]],0),8),"")</f>
        <v/>
      </c>
      <c r="N110" s="542"/>
      <c r="O110" s="23" t="str">
        <f>IF(ISBLANK(N110),"",INDEX(호기!$A$1:$B$657,MATCH('생산계획(잉크)'!B562,호기!$A$1:$A$657,0),2))</f>
        <v/>
      </c>
      <c r="P110" s="24">
        <f>L110+N110-INDEX(표5[#All],MATCH(B110,표5[[#All],[잉크]],0),5)</f>
        <v>0</v>
      </c>
      <c r="Q110" s="21" t="str">
        <f>IFERROR(P110/INDEX(표5[#All],MATCH(B110,표5[[#All],[잉크]],0),11),"")</f>
        <v/>
      </c>
      <c r="R110" s="542"/>
      <c r="S110" s="25" t="str">
        <f>IF(ISBLANK(R110),"",INDEX(호기!$A$1:$B$657,MATCH('생산계획(잉크)'!B562,호기!$A$1:$A$657,0),2))</f>
        <v/>
      </c>
      <c r="T110" s="24">
        <f>P110+R110-INDEX(표5[#All],MATCH(B110,표5[[#All],[잉크]],0),5)</f>
        <v>0</v>
      </c>
      <c r="U110" s="21" t="str">
        <f>IFERROR(T110/INDEX(표5[#All],MATCH(B110,표5[[#All],[잉크]],0),14),"")</f>
        <v/>
      </c>
      <c r="V110" s="542"/>
      <c r="W110" s="23" t="str">
        <f>IF(ISBLANK(V110),"",INDEX(호기!$A$1:$B$657,MATCH('생산계획(잉크)'!B562,호기!$A$1:$A$657,0),2))</f>
        <v/>
      </c>
      <c r="X110" s="24">
        <f>T110+V110-INDEX(표5[#All],MATCH(B110,표5[[#All],[잉크]],0),5)</f>
        <v>0</v>
      </c>
      <c r="Y110" s="21" t="str">
        <f>IFERROR(X110/INDEX(표5[#All],MATCH(B110,표5[[#All],[잉크]],0),17),"")</f>
        <v/>
      </c>
      <c r="Z110" s="23"/>
      <c r="AA110" s="23" t="str">
        <f>IF(ISBLANK(Z110),"",INDEX(호기!$A$1:$B$657,MATCH('생산계획(잉크)'!B562,호기!$A$1:$A$657,0),2))</f>
        <v/>
      </c>
      <c r="AB110" s="24">
        <f>X110+Z110-INDEX(표5[#All],MATCH(B110,표5[[#All],[잉크]],0),5)</f>
        <v>0</v>
      </c>
      <c r="AC110" s="21" t="str">
        <f>IFERROR(AB110/INDEX(표5[#All],MATCH(B110,표5[[#All],[잉크]],0),20),"")</f>
        <v/>
      </c>
      <c r="AD110" s="23"/>
      <c r="AE110" s="235"/>
      <c r="AG110" s="19"/>
      <c r="AH110" s="19"/>
      <c r="AI110" s="19"/>
      <c r="AJ110" s="19"/>
      <c r="AK110" s="19"/>
      <c r="AL110" s="19"/>
      <c r="AM110" s="19"/>
    </row>
    <row r="111" spans="1:39" ht="16.5" hidden="1" customHeight="1" x14ac:dyDescent="0.3">
      <c r="B111" s="5" t="s">
        <v>2800</v>
      </c>
      <c r="C111" s="68"/>
      <c r="D111" s="69" t="str">
        <f>IFERROR(C111/INDEX(표5[#All],MATCH(B111,표5[[#All],[잉크]],0),2),"")</f>
        <v/>
      </c>
      <c r="E111" s="22">
        <f>$C111-INDEX(표5[#All],MATCH(B111,표5[[#All],[잉크]],0),24)</f>
        <v>0</v>
      </c>
      <c r="F111" s="542"/>
      <c r="G111" s="23" t="str">
        <f>IF(ISBLANK(F111),"",INDEX(호기!$A$1:$B$657,MATCH('생산계획(잉크)'!B563,호기!$A$1:$A$657,0),2))</f>
        <v/>
      </c>
      <c r="H111" s="24">
        <f>C111+F111-INDEX(표5[#All],MATCH(B111,표5[[#All],[잉크]],0),2)</f>
        <v>0</v>
      </c>
      <c r="I111" s="21" t="str">
        <f>IFERROR(H111/INDEX(표5[#All],MATCH(B111,표5[[#All],[잉크]],0),5),"")</f>
        <v/>
      </c>
      <c r="J111" s="542"/>
      <c r="K111" s="25" t="str">
        <f>IF(ISBLANK(J111),"",INDEX(호기!$A$1:$B$657,MATCH('생산계획(잉크)'!B563,호기!$A$1:$A$657,0),2))</f>
        <v/>
      </c>
      <c r="L111" s="24">
        <f>H111+J111-INDEX(표5[#All],MATCH(B111,표5[[#All],[잉크]],0),5)</f>
        <v>0</v>
      </c>
      <c r="M111" s="21" t="str">
        <f>IFERROR(L111/INDEX(표5[#All],MATCH(B111,표5[[#All],[잉크]],0),8),"")</f>
        <v/>
      </c>
      <c r="N111" s="542"/>
      <c r="O111" s="23" t="str">
        <f>IF(ISBLANK(N111),"",INDEX(호기!$A$1:$B$657,MATCH('생산계획(잉크)'!B563,호기!$A$1:$A$657,0),2))</f>
        <v/>
      </c>
      <c r="P111" s="24">
        <f>L111+N111-INDEX(표5[#All],MATCH(B111,표5[[#All],[잉크]],0),5)</f>
        <v>0</v>
      </c>
      <c r="Q111" s="21" t="str">
        <f>IFERROR(P111/INDEX(표5[#All],MATCH(B111,표5[[#All],[잉크]],0),11),"")</f>
        <v/>
      </c>
      <c r="R111" s="542"/>
      <c r="S111" s="25" t="str">
        <f>IF(ISBLANK(R111),"",INDEX(호기!$A$1:$B$657,MATCH('생산계획(잉크)'!B563,호기!$A$1:$A$657,0),2))</f>
        <v/>
      </c>
      <c r="T111" s="24">
        <f>P111+R111-INDEX(표5[#All],MATCH(B111,표5[[#All],[잉크]],0),5)</f>
        <v>0</v>
      </c>
      <c r="U111" s="21" t="str">
        <f>IFERROR(T111/INDEX(표5[#All],MATCH(B111,표5[[#All],[잉크]],0),14),"")</f>
        <v/>
      </c>
      <c r="V111" s="542"/>
      <c r="W111" s="23" t="str">
        <f>IF(ISBLANK(V111),"",INDEX(호기!$A$1:$B$657,MATCH('생산계획(잉크)'!B563,호기!$A$1:$A$657,0),2))</f>
        <v/>
      </c>
      <c r="X111" s="24">
        <f>T111+V111-INDEX(표5[#All],MATCH(B111,표5[[#All],[잉크]],0),5)</f>
        <v>0</v>
      </c>
      <c r="Y111" s="21" t="str">
        <f>IFERROR(X111/INDEX(표5[#All],MATCH(B111,표5[[#All],[잉크]],0),17),"")</f>
        <v/>
      </c>
      <c r="Z111" s="23"/>
      <c r="AA111" s="23" t="str">
        <f>IF(ISBLANK(Z111),"",INDEX(호기!$A$1:$B$657,MATCH('생산계획(잉크)'!B563,호기!$A$1:$A$657,0),2))</f>
        <v/>
      </c>
      <c r="AB111" s="24">
        <f>X111+Z111-INDEX(표5[#All],MATCH(B111,표5[[#All],[잉크]],0),5)</f>
        <v>0</v>
      </c>
      <c r="AC111" s="21" t="str">
        <f>IFERROR(AB111/INDEX(표5[#All],MATCH(B111,표5[[#All],[잉크]],0),20),"")</f>
        <v/>
      </c>
      <c r="AD111" s="23"/>
      <c r="AE111" s="235"/>
      <c r="AG111" s="19"/>
      <c r="AH111" s="19"/>
      <c r="AI111" s="19"/>
      <c r="AJ111" s="19"/>
      <c r="AK111" s="19"/>
      <c r="AL111" s="19"/>
      <c r="AM111" s="19"/>
    </row>
    <row r="112" spans="1:39" ht="16.5" hidden="1" customHeight="1" x14ac:dyDescent="0.3">
      <c r="B112" s="5" t="s">
        <v>1131</v>
      </c>
      <c r="C112" s="68"/>
      <c r="D112" s="69" t="str">
        <f>IFERROR(C112/INDEX(표5[#All],MATCH(B112,표5[[#All],[잉크]],0),2),"")</f>
        <v/>
      </c>
      <c r="E112" s="22">
        <f>$C112-INDEX(표5[#All],MATCH(B112,표5[[#All],[잉크]],0),24)</f>
        <v>0</v>
      </c>
      <c r="F112" s="542"/>
      <c r="G112" s="23" t="str">
        <f>IF(ISBLANK(F112),"",INDEX(호기!$A$1:$B$657,MATCH('생산계획(잉크)'!B564,호기!$A$1:$A$657,0),2))</f>
        <v/>
      </c>
      <c r="H112" s="24">
        <f>C112+F112-INDEX(표5[#All],MATCH(B112,표5[[#All],[잉크]],0),2)</f>
        <v>0</v>
      </c>
      <c r="I112" s="21" t="str">
        <f>IFERROR(H112/INDEX(표5[#All],MATCH(B112,표5[[#All],[잉크]],0),5),"")</f>
        <v/>
      </c>
      <c r="J112" s="542"/>
      <c r="K112" s="25" t="str">
        <f>IF(ISBLANK(J112),"",INDEX(호기!$A$1:$B$657,MATCH('생산계획(잉크)'!B564,호기!$A$1:$A$657,0),2))</f>
        <v/>
      </c>
      <c r="L112" s="24">
        <f>H112+J112-INDEX(표5[#All],MATCH(B112,표5[[#All],[잉크]],0),5)</f>
        <v>0</v>
      </c>
      <c r="M112" s="21" t="str">
        <f>IFERROR(L112/INDEX(표5[#All],MATCH(B112,표5[[#All],[잉크]],0),8),"")</f>
        <v/>
      </c>
      <c r="N112" s="542"/>
      <c r="O112" s="23" t="str">
        <f>IF(ISBLANK(N112),"",INDEX(호기!$A$1:$B$657,MATCH('생산계획(잉크)'!B564,호기!$A$1:$A$657,0),2))</f>
        <v/>
      </c>
      <c r="P112" s="24">
        <f>L112+N112-INDEX(표5[#All],MATCH(B112,표5[[#All],[잉크]],0),5)</f>
        <v>0</v>
      </c>
      <c r="Q112" s="21" t="str">
        <f>IFERROR(P112/INDEX(표5[#All],MATCH(B112,표5[[#All],[잉크]],0),11),"")</f>
        <v/>
      </c>
      <c r="R112" s="542"/>
      <c r="S112" s="25" t="str">
        <f>IF(ISBLANK(R112),"",INDEX(호기!$A$1:$B$657,MATCH('생산계획(잉크)'!B564,호기!$A$1:$A$657,0),2))</f>
        <v/>
      </c>
      <c r="T112" s="24">
        <f>P112+R112-INDEX(표5[#All],MATCH(B112,표5[[#All],[잉크]],0),5)</f>
        <v>0</v>
      </c>
      <c r="U112" s="21" t="str">
        <f>IFERROR(T112/INDEX(표5[#All],MATCH(B112,표5[[#All],[잉크]],0),14),"")</f>
        <v/>
      </c>
      <c r="V112" s="542"/>
      <c r="W112" s="23" t="str">
        <f>IF(ISBLANK(V112),"",INDEX(호기!$A$1:$B$657,MATCH('생산계획(잉크)'!B564,호기!$A$1:$A$657,0),2))</f>
        <v/>
      </c>
      <c r="X112" s="24">
        <f>T112+V112-INDEX(표5[#All],MATCH(B112,표5[[#All],[잉크]],0),5)</f>
        <v>0</v>
      </c>
      <c r="Y112" s="21" t="str">
        <f>IFERROR(X112/INDEX(표5[#All],MATCH(B112,표5[[#All],[잉크]],0),17),"")</f>
        <v/>
      </c>
      <c r="Z112" s="23"/>
      <c r="AA112" s="23" t="str">
        <f>IF(ISBLANK(Z112),"",INDEX(호기!$A$1:$B$657,MATCH('생산계획(잉크)'!B564,호기!$A$1:$A$657,0),2))</f>
        <v/>
      </c>
      <c r="AB112" s="24">
        <f>X112+Z112-INDEX(표5[#All],MATCH(B112,표5[[#All],[잉크]],0),5)</f>
        <v>0</v>
      </c>
      <c r="AC112" s="21" t="str">
        <f>IFERROR(AB112/INDEX(표5[#All],MATCH(B112,표5[[#All],[잉크]],0),20),"")</f>
        <v/>
      </c>
      <c r="AD112" s="23"/>
      <c r="AE112" s="235"/>
      <c r="AG112" s="19"/>
      <c r="AH112" s="19"/>
      <c r="AI112" s="19"/>
      <c r="AJ112" s="19"/>
      <c r="AK112" s="19"/>
      <c r="AL112" s="19"/>
      <c r="AM112" s="19"/>
    </row>
    <row r="113" spans="1:39" ht="16.5" hidden="1" customHeight="1" x14ac:dyDescent="0.3">
      <c r="B113" s="5" t="s">
        <v>1132</v>
      </c>
      <c r="C113" s="68"/>
      <c r="D113" s="69" t="str">
        <f>IFERROR(C113/INDEX(표5[#All],MATCH(B113,표5[[#All],[잉크]],0),2),"")</f>
        <v/>
      </c>
      <c r="E113" s="22">
        <f>$C113-INDEX(표5[#All],MATCH(B113,표5[[#All],[잉크]],0),24)</f>
        <v>0</v>
      </c>
      <c r="F113" s="542"/>
      <c r="G113" s="23" t="str">
        <f>IF(ISBLANK(F113),"",INDEX(호기!$A$1:$B$657,MATCH('생산계획(잉크)'!B565,호기!$A$1:$A$657,0),2))</f>
        <v/>
      </c>
      <c r="H113" s="24">
        <f>C113+F113-INDEX(표5[#All],MATCH(B113,표5[[#All],[잉크]],0),2)</f>
        <v>0</v>
      </c>
      <c r="I113" s="21" t="str">
        <f>IFERROR(H113/INDEX(표5[#All],MATCH(B113,표5[[#All],[잉크]],0),5),"")</f>
        <v/>
      </c>
      <c r="J113" s="542"/>
      <c r="K113" s="25" t="str">
        <f>IF(ISBLANK(J113),"",INDEX(호기!$A$1:$B$657,MATCH('생산계획(잉크)'!B565,호기!$A$1:$A$657,0),2))</f>
        <v/>
      </c>
      <c r="L113" s="24">
        <f>H113+J113-INDEX(표5[#All],MATCH(B113,표5[[#All],[잉크]],0),5)</f>
        <v>0</v>
      </c>
      <c r="M113" s="21" t="str">
        <f>IFERROR(L113/INDEX(표5[#All],MATCH(B113,표5[[#All],[잉크]],0),8),"")</f>
        <v/>
      </c>
      <c r="N113" s="542"/>
      <c r="O113" s="23" t="str">
        <f>IF(ISBLANK(N113),"",INDEX(호기!$A$1:$B$657,MATCH('생산계획(잉크)'!B565,호기!$A$1:$A$657,0),2))</f>
        <v/>
      </c>
      <c r="P113" s="24">
        <f>L113+N113-INDEX(표5[#All],MATCH(B113,표5[[#All],[잉크]],0),5)</f>
        <v>0</v>
      </c>
      <c r="Q113" s="21" t="str">
        <f>IFERROR(P113/INDEX(표5[#All],MATCH(B113,표5[[#All],[잉크]],0),11),"")</f>
        <v/>
      </c>
      <c r="R113" s="542"/>
      <c r="S113" s="25" t="str">
        <f>IF(ISBLANK(R113),"",INDEX(호기!$A$1:$B$657,MATCH('생산계획(잉크)'!B565,호기!$A$1:$A$657,0),2))</f>
        <v/>
      </c>
      <c r="T113" s="24">
        <f>P113+R113-INDEX(표5[#All],MATCH(B113,표5[[#All],[잉크]],0),5)</f>
        <v>0</v>
      </c>
      <c r="U113" s="21" t="str">
        <f>IFERROR(T113/INDEX(표5[#All],MATCH(B113,표5[[#All],[잉크]],0),14),"")</f>
        <v/>
      </c>
      <c r="V113" s="542"/>
      <c r="W113" s="23" t="str">
        <f>IF(ISBLANK(V113),"",INDEX(호기!$A$1:$B$657,MATCH('생산계획(잉크)'!B565,호기!$A$1:$A$657,0),2))</f>
        <v/>
      </c>
      <c r="X113" s="24">
        <f>T113+V113-INDEX(표5[#All],MATCH(B113,표5[[#All],[잉크]],0),5)</f>
        <v>0</v>
      </c>
      <c r="Y113" s="21" t="str">
        <f>IFERROR(X113/INDEX(표5[#All],MATCH(B113,표5[[#All],[잉크]],0),17),"")</f>
        <v/>
      </c>
      <c r="Z113" s="23"/>
      <c r="AA113" s="23" t="str">
        <f>IF(ISBLANK(Z113),"",INDEX(호기!$A$1:$B$657,MATCH('생산계획(잉크)'!B565,호기!$A$1:$A$657,0),2))</f>
        <v/>
      </c>
      <c r="AB113" s="24">
        <f>X113+Z113-INDEX(표5[#All],MATCH(B113,표5[[#All],[잉크]],0),5)</f>
        <v>0</v>
      </c>
      <c r="AC113" s="21" t="str">
        <f>IFERROR(AB113/INDEX(표5[#All],MATCH(B113,표5[[#All],[잉크]],0),20),"")</f>
        <v/>
      </c>
      <c r="AD113" s="23"/>
      <c r="AE113" s="235"/>
      <c r="AG113" s="19"/>
      <c r="AH113" s="19"/>
      <c r="AI113" s="19"/>
      <c r="AJ113" s="19"/>
      <c r="AK113" s="19"/>
      <c r="AL113" s="19"/>
      <c r="AM113" s="19"/>
    </row>
    <row r="114" spans="1:39" ht="16.5" hidden="1" customHeight="1" x14ac:dyDescent="0.3">
      <c r="B114" s="5" t="s">
        <v>1128</v>
      </c>
      <c r="C114" s="68"/>
      <c r="D114" s="69" t="str">
        <f>IFERROR(C114/INDEX(표5[#All],MATCH(B114,표5[[#All],[잉크]],0),2),"")</f>
        <v/>
      </c>
      <c r="E114" s="22">
        <f>$C114-INDEX(표5[#All],MATCH(B114,표5[[#All],[잉크]],0),24)</f>
        <v>0</v>
      </c>
      <c r="F114" s="542"/>
      <c r="G114" s="23" t="str">
        <f>IF(ISBLANK(F114),"",INDEX(호기!$A$1:$B$657,MATCH('생산계획(잉크)'!B566,호기!$A$1:$A$657,0),2))</f>
        <v/>
      </c>
      <c r="H114" s="24">
        <f>C114+F114-INDEX(표5[#All],MATCH(B114,표5[[#All],[잉크]],0),2)</f>
        <v>0</v>
      </c>
      <c r="I114" s="21" t="str">
        <f>IFERROR(H114/INDEX(표5[#All],MATCH(B114,표5[[#All],[잉크]],0),5),"")</f>
        <v/>
      </c>
      <c r="J114" s="542"/>
      <c r="K114" s="25" t="str">
        <f>IF(ISBLANK(J114),"",INDEX(호기!$A$1:$B$657,MATCH('생산계획(잉크)'!B566,호기!$A$1:$A$657,0),2))</f>
        <v/>
      </c>
      <c r="L114" s="24">
        <f>H114+J114-INDEX(표5[#All],MATCH(B114,표5[[#All],[잉크]],0),5)</f>
        <v>0</v>
      </c>
      <c r="M114" s="21" t="str">
        <f>IFERROR(L114/INDEX(표5[#All],MATCH(B114,표5[[#All],[잉크]],0),8),"")</f>
        <v/>
      </c>
      <c r="N114" s="542"/>
      <c r="O114" s="23" t="str">
        <f>IF(ISBLANK(N114),"",INDEX(호기!$A$1:$B$657,MATCH('생산계획(잉크)'!B566,호기!$A$1:$A$657,0),2))</f>
        <v/>
      </c>
      <c r="P114" s="24">
        <f>L114+N114-INDEX(표5[#All],MATCH(B114,표5[[#All],[잉크]],0),5)</f>
        <v>0</v>
      </c>
      <c r="Q114" s="21" t="str">
        <f>IFERROR(P114/INDEX(표5[#All],MATCH(B114,표5[[#All],[잉크]],0),11),"")</f>
        <v/>
      </c>
      <c r="R114" s="542"/>
      <c r="S114" s="25" t="str">
        <f>IF(ISBLANK(R114),"",INDEX(호기!$A$1:$B$657,MATCH('생산계획(잉크)'!B566,호기!$A$1:$A$657,0),2))</f>
        <v/>
      </c>
      <c r="T114" s="24">
        <f>P114+R114-INDEX(표5[#All],MATCH(B114,표5[[#All],[잉크]],0),5)</f>
        <v>0</v>
      </c>
      <c r="U114" s="21" t="str">
        <f>IFERROR(T114/INDEX(표5[#All],MATCH(B114,표5[[#All],[잉크]],0),14),"")</f>
        <v/>
      </c>
      <c r="V114" s="542"/>
      <c r="W114" s="23" t="str">
        <f>IF(ISBLANK(V114),"",INDEX(호기!$A$1:$B$657,MATCH('생산계획(잉크)'!B566,호기!$A$1:$A$657,0),2))</f>
        <v/>
      </c>
      <c r="X114" s="24">
        <f>T114+V114-INDEX(표5[#All],MATCH(B114,표5[[#All],[잉크]],0),5)</f>
        <v>0</v>
      </c>
      <c r="Y114" s="21" t="str">
        <f>IFERROR(X114/INDEX(표5[#All],MATCH(B114,표5[[#All],[잉크]],0),17),"")</f>
        <v/>
      </c>
      <c r="Z114" s="23"/>
      <c r="AA114" s="23" t="str">
        <f>IF(ISBLANK(Z114),"",INDEX(호기!$A$1:$B$657,MATCH('생산계획(잉크)'!B566,호기!$A$1:$A$657,0),2))</f>
        <v/>
      </c>
      <c r="AB114" s="24">
        <f>X114+Z114-INDEX(표5[#All],MATCH(B114,표5[[#All],[잉크]],0),5)</f>
        <v>0</v>
      </c>
      <c r="AC114" s="21" t="str">
        <f>IFERROR(AB114/INDEX(표5[#All],MATCH(B114,표5[[#All],[잉크]],0),20),"")</f>
        <v/>
      </c>
      <c r="AD114" s="23"/>
      <c r="AE114" s="235"/>
      <c r="AG114" s="19"/>
      <c r="AH114" s="19"/>
      <c r="AI114" s="19"/>
      <c r="AJ114" s="19"/>
      <c r="AK114" s="19"/>
      <c r="AL114" s="19"/>
      <c r="AM114" s="19"/>
    </row>
    <row r="115" spans="1:39" ht="16.5" hidden="1" customHeight="1" x14ac:dyDescent="0.3">
      <c r="B115" s="5" t="s">
        <v>2822</v>
      </c>
      <c r="C115" s="68"/>
      <c r="D115" s="69" t="str">
        <f>IFERROR(C115/INDEX(표5[#All],MATCH(B115,표5[[#All],[잉크]],0),2),"")</f>
        <v/>
      </c>
      <c r="E115" s="22">
        <f>$C115-INDEX(표5[#All],MATCH(B115,표5[[#All],[잉크]],0),24)</f>
        <v>0</v>
      </c>
      <c r="F115" s="542"/>
      <c r="G115" s="23" t="str">
        <f>IF(ISBLANK(F115),"",INDEX(호기!$A$1:$B$657,MATCH('생산계획(잉크)'!B567,호기!$A$1:$A$657,0),2))</f>
        <v/>
      </c>
      <c r="H115" s="24">
        <f>C115+F115-INDEX(표5[#All],MATCH(B115,표5[[#All],[잉크]],0),2)</f>
        <v>0</v>
      </c>
      <c r="I115" s="21" t="str">
        <f>IFERROR(H115/INDEX(표5[#All],MATCH(B115,표5[[#All],[잉크]],0),5),"")</f>
        <v/>
      </c>
      <c r="J115" s="542"/>
      <c r="K115" s="25" t="str">
        <f>IF(ISBLANK(J115),"",INDEX(호기!$A$1:$B$657,MATCH('생산계획(잉크)'!B567,호기!$A$1:$A$657,0),2))</f>
        <v/>
      </c>
      <c r="L115" s="24">
        <f>H115+J115-INDEX(표5[#All],MATCH(B115,표5[[#All],[잉크]],0),5)</f>
        <v>0</v>
      </c>
      <c r="M115" s="21" t="str">
        <f>IFERROR(L115/INDEX(표5[#All],MATCH(B115,표5[[#All],[잉크]],0),8),"")</f>
        <v/>
      </c>
      <c r="N115" s="542"/>
      <c r="O115" s="23" t="str">
        <f>IF(ISBLANK(N115),"",INDEX(호기!$A$1:$B$657,MATCH('생산계획(잉크)'!B567,호기!$A$1:$A$657,0),2))</f>
        <v/>
      </c>
      <c r="P115" s="24">
        <f>L115+N115-INDEX(표5[#All],MATCH(B115,표5[[#All],[잉크]],0),5)</f>
        <v>0</v>
      </c>
      <c r="Q115" s="21" t="str">
        <f>IFERROR(P115/INDEX(표5[#All],MATCH(B115,표5[[#All],[잉크]],0),11),"")</f>
        <v/>
      </c>
      <c r="R115" s="542"/>
      <c r="S115" s="25" t="str">
        <f>IF(ISBLANK(R115),"",INDEX(호기!$A$1:$B$657,MATCH('생산계획(잉크)'!B567,호기!$A$1:$A$657,0),2))</f>
        <v/>
      </c>
      <c r="T115" s="24">
        <f>P115+R115-INDEX(표5[#All],MATCH(B115,표5[[#All],[잉크]],0),5)</f>
        <v>0</v>
      </c>
      <c r="U115" s="21" t="str">
        <f>IFERROR(T115/INDEX(표5[#All],MATCH(B115,표5[[#All],[잉크]],0),14),"")</f>
        <v/>
      </c>
      <c r="V115" s="542"/>
      <c r="W115" s="23" t="str">
        <f>IF(ISBLANK(V115),"",INDEX(호기!$A$1:$B$657,MATCH('생산계획(잉크)'!B567,호기!$A$1:$A$657,0),2))</f>
        <v/>
      </c>
      <c r="X115" s="24">
        <f>T115+V115-INDEX(표5[#All],MATCH(B115,표5[[#All],[잉크]],0),5)</f>
        <v>0</v>
      </c>
      <c r="Y115" s="21" t="str">
        <f>IFERROR(X115/INDEX(표5[#All],MATCH(B115,표5[[#All],[잉크]],0),17),"")</f>
        <v/>
      </c>
      <c r="Z115" s="23"/>
      <c r="AA115" s="23" t="str">
        <f>IF(ISBLANK(Z115),"",INDEX(호기!$A$1:$B$657,MATCH('생산계획(잉크)'!B567,호기!$A$1:$A$657,0),2))</f>
        <v/>
      </c>
      <c r="AB115" s="24">
        <f>X115+Z115-INDEX(표5[#All],MATCH(B115,표5[[#All],[잉크]],0),5)</f>
        <v>0</v>
      </c>
      <c r="AC115" s="21" t="str">
        <f>IFERROR(AB115/INDEX(표5[#All],MATCH(B115,표5[[#All],[잉크]],0),20),"")</f>
        <v/>
      </c>
      <c r="AD115" s="23"/>
      <c r="AE115" s="235"/>
      <c r="AG115" s="19"/>
      <c r="AH115" s="19"/>
      <c r="AI115" s="19"/>
      <c r="AJ115" s="19"/>
      <c r="AK115" s="19"/>
      <c r="AL115" s="19"/>
      <c r="AM115" s="19"/>
    </row>
    <row r="116" spans="1:39" ht="16.5" hidden="1" customHeight="1" x14ac:dyDescent="0.3">
      <c r="B116" s="5" t="s">
        <v>2823</v>
      </c>
      <c r="C116" s="68"/>
      <c r="D116" s="69" t="str">
        <f>IFERROR(C116/INDEX(표5[#All],MATCH(B116,표5[[#All],[잉크]],0),2),"")</f>
        <v/>
      </c>
      <c r="E116" s="22">
        <f>$C116-INDEX(표5[#All],MATCH(B116,표5[[#All],[잉크]],0),24)</f>
        <v>0</v>
      </c>
      <c r="F116" s="542"/>
      <c r="G116" s="23" t="str">
        <f>IF(ISBLANK(F116),"",INDEX(호기!$A$1:$B$657,MATCH('생산계획(잉크)'!B568,호기!$A$1:$A$657,0),2))</f>
        <v/>
      </c>
      <c r="H116" s="24">
        <f>C116+F116-INDEX(표5[#All],MATCH(B116,표5[[#All],[잉크]],0),2)</f>
        <v>0</v>
      </c>
      <c r="I116" s="21" t="str">
        <f>IFERROR(H116/INDEX(표5[#All],MATCH(B116,표5[[#All],[잉크]],0),5),"")</f>
        <v/>
      </c>
      <c r="J116" s="542"/>
      <c r="K116" s="25" t="str">
        <f>IF(ISBLANK(J116),"",INDEX(호기!$A$1:$B$657,MATCH('생산계획(잉크)'!B568,호기!$A$1:$A$657,0),2))</f>
        <v/>
      </c>
      <c r="L116" s="24">
        <f>H116+J116-INDEX(표5[#All],MATCH(B116,표5[[#All],[잉크]],0),5)</f>
        <v>0</v>
      </c>
      <c r="M116" s="21" t="str">
        <f>IFERROR(L116/INDEX(표5[#All],MATCH(B116,표5[[#All],[잉크]],0),8),"")</f>
        <v/>
      </c>
      <c r="N116" s="542"/>
      <c r="O116" s="23" t="str">
        <f>IF(ISBLANK(N116),"",INDEX(호기!$A$1:$B$657,MATCH('생산계획(잉크)'!B568,호기!$A$1:$A$657,0),2))</f>
        <v/>
      </c>
      <c r="P116" s="24">
        <f>L116+N116-INDEX(표5[#All],MATCH(B116,표5[[#All],[잉크]],0),5)</f>
        <v>0</v>
      </c>
      <c r="Q116" s="21" t="str">
        <f>IFERROR(P116/INDEX(표5[#All],MATCH(B116,표5[[#All],[잉크]],0),11),"")</f>
        <v/>
      </c>
      <c r="R116" s="542"/>
      <c r="S116" s="25" t="str">
        <f>IF(ISBLANK(R116),"",INDEX(호기!$A$1:$B$657,MATCH('생산계획(잉크)'!B568,호기!$A$1:$A$657,0),2))</f>
        <v/>
      </c>
      <c r="T116" s="24">
        <f>P116+R116-INDEX(표5[#All],MATCH(B116,표5[[#All],[잉크]],0),5)</f>
        <v>0</v>
      </c>
      <c r="U116" s="21" t="str">
        <f>IFERROR(T116/INDEX(표5[#All],MATCH(B116,표5[[#All],[잉크]],0),14),"")</f>
        <v/>
      </c>
      <c r="V116" s="542"/>
      <c r="W116" s="23" t="str">
        <f>IF(ISBLANK(V116),"",INDEX(호기!$A$1:$B$657,MATCH('생산계획(잉크)'!B568,호기!$A$1:$A$657,0),2))</f>
        <v/>
      </c>
      <c r="X116" s="24">
        <f>T116+V116-INDEX(표5[#All],MATCH(B116,표5[[#All],[잉크]],0),5)</f>
        <v>0</v>
      </c>
      <c r="Y116" s="21" t="str">
        <f>IFERROR(X116/INDEX(표5[#All],MATCH(B116,표5[[#All],[잉크]],0),17),"")</f>
        <v/>
      </c>
      <c r="Z116" s="23"/>
      <c r="AA116" s="23" t="str">
        <f>IF(ISBLANK(Z116),"",INDEX(호기!$A$1:$B$657,MATCH('생산계획(잉크)'!B568,호기!$A$1:$A$657,0),2))</f>
        <v/>
      </c>
      <c r="AB116" s="24">
        <f>X116+Z116-INDEX(표5[#All],MATCH(B116,표5[[#All],[잉크]],0),5)</f>
        <v>0</v>
      </c>
      <c r="AC116" s="21" t="str">
        <f>IFERROR(AB116/INDEX(표5[#All],MATCH(B116,표5[[#All],[잉크]],0),20),"")</f>
        <v/>
      </c>
      <c r="AD116" s="23"/>
      <c r="AE116" s="235"/>
      <c r="AG116" s="19"/>
      <c r="AH116" s="19"/>
      <c r="AI116" s="19"/>
      <c r="AJ116" s="19"/>
      <c r="AK116" s="19"/>
      <c r="AL116" s="19"/>
      <c r="AM116" s="19"/>
    </row>
    <row r="117" spans="1:39" ht="16.5" hidden="1" customHeight="1" x14ac:dyDescent="0.3">
      <c r="B117" s="5" t="s">
        <v>2824</v>
      </c>
      <c r="C117" s="68"/>
      <c r="D117" s="69" t="str">
        <f>IFERROR(C117/INDEX(표5[#All],MATCH(B117,표5[[#All],[잉크]],0),2),"")</f>
        <v/>
      </c>
      <c r="E117" s="22">
        <f>$C117-INDEX(표5[#All],MATCH(B117,표5[[#All],[잉크]],0),24)</f>
        <v>0</v>
      </c>
      <c r="F117" s="542"/>
      <c r="G117" s="23" t="str">
        <f>IF(ISBLANK(F117),"",INDEX(호기!$A$1:$B$657,MATCH('생산계획(잉크)'!B569,호기!$A$1:$A$657,0),2))</f>
        <v/>
      </c>
      <c r="H117" s="24">
        <f>C117+F117-INDEX(표5[#All],MATCH(B117,표5[[#All],[잉크]],0),2)</f>
        <v>0</v>
      </c>
      <c r="I117" s="21" t="str">
        <f>IFERROR(H117/INDEX(표5[#All],MATCH(B117,표5[[#All],[잉크]],0),5),"")</f>
        <v/>
      </c>
      <c r="J117" s="542"/>
      <c r="K117" s="25" t="str">
        <f>IF(ISBLANK(J117),"",INDEX(호기!$A$1:$B$657,MATCH('생산계획(잉크)'!B569,호기!$A$1:$A$657,0),2))</f>
        <v/>
      </c>
      <c r="L117" s="24">
        <f>H117+J117-INDEX(표5[#All],MATCH(B117,표5[[#All],[잉크]],0),5)</f>
        <v>0</v>
      </c>
      <c r="M117" s="21" t="str">
        <f>IFERROR(L117/INDEX(표5[#All],MATCH(B117,표5[[#All],[잉크]],0),8),"")</f>
        <v/>
      </c>
      <c r="N117" s="542"/>
      <c r="O117" s="23" t="str">
        <f>IF(ISBLANK(N117),"",INDEX(호기!$A$1:$B$657,MATCH('생산계획(잉크)'!B569,호기!$A$1:$A$657,0),2))</f>
        <v/>
      </c>
      <c r="P117" s="24">
        <f>L117+N117-INDEX(표5[#All],MATCH(B117,표5[[#All],[잉크]],0),5)</f>
        <v>0</v>
      </c>
      <c r="Q117" s="21" t="str">
        <f>IFERROR(P117/INDEX(표5[#All],MATCH(B117,표5[[#All],[잉크]],0),11),"")</f>
        <v/>
      </c>
      <c r="R117" s="542"/>
      <c r="S117" s="25" t="str">
        <f>IF(ISBLANK(R117),"",INDEX(호기!$A$1:$B$657,MATCH('생산계획(잉크)'!B569,호기!$A$1:$A$657,0),2))</f>
        <v/>
      </c>
      <c r="T117" s="24">
        <f>P117+R117-INDEX(표5[#All],MATCH(B117,표5[[#All],[잉크]],0),5)</f>
        <v>0</v>
      </c>
      <c r="U117" s="21" t="str">
        <f>IFERROR(T117/INDEX(표5[#All],MATCH(B117,표5[[#All],[잉크]],0),14),"")</f>
        <v/>
      </c>
      <c r="V117" s="542"/>
      <c r="W117" s="23" t="str">
        <f>IF(ISBLANK(V117),"",INDEX(호기!$A$1:$B$657,MATCH('생산계획(잉크)'!B569,호기!$A$1:$A$657,0),2))</f>
        <v/>
      </c>
      <c r="X117" s="24">
        <f>T117+V117-INDEX(표5[#All],MATCH(B117,표5[[#All],[잉크]],0),5)</f>
        <v>0</v>
      </c>
      <c r="Y117" s="21" t="str">
        <f>IFERROR(X117/INDEX(표5[#All],MATCH(B117,표5[[#All],[잉크]],0),17),"")</f>
        <v/>
      </c>
      <c r="Z117" s="23"/>
      <c r="AA117" s="23" t="str">
        <f>IF(ISBLANK(Z117),"",INDEX(호기!$A$1:$B$657,MATCH('생산계획(잉크)'!B569,호기!$A$1:$A$657,0),2))</f>
        <v/>
      </c>
      <c r="AB117" s="24">
        <f>X117+Z117-INDEX(표5[#All],MATCH(B117,표5[[#All],[잉크]],0),5)</f>
        <v>0</v>
      </c>
      <c r="AC117" s="21" t="str">
        <f>IFERROR(AB117/INDEX(표5[#All],MATCH(B117,표5[[#All],[잉크]],0),20),"")</f>
        <v/>
      </c>
      <c r="AD117" s="23"/>
      <c r="AE117" s="235"/>
      <c r="AG117" s="19"/>
      <c r="AH117" s="19"/>
      <c r="AI117" s="19"/>
      <c r="AJ117" s="19"/>
      <c r="AK117" s="19"/>
      <c r="AL117" s="19"/>
      <c r="AM117" s="19"/>
    </row>
    <row r="118" spans="1:39" ht="16.5" hidden="1" customHeight="1" x14ac:dyDescent="0.3">
      <c r="B118" s="5" t="s">
        <v>2825</v>
      </c>
      <c r="C118" s="68"/>
      <c r="D118" s="69" t="str">
        <f>IFERROR(C118/INDEX(표5[#All],MATCH(B118,표5[[#All],[잉크]],0),2),"")</f>
        <v/>
      </c>
      <c r="E118" s="22">
        <f>$C118-INDEX(표5[#All],MATCH(B118,표5[[#All],[잉크]],0),24)</f>
        <v>0</v>
      </c>
      <c r="F118" s="542"/>
      <c r="G118" s="23" t="str">
        <f>IF(ISBLANK(F118),"",INDEX(호기!$A$1:$B$657,MATCH('생산계획(잉크)'!B570,호기!$A$1:$A$657,0),2))</f>
        <v/>
      </c>
      <c r="H118" s="24">
        <f>C118+F118-INDEX(표5[#All],MATCH(B118,표5[[#All],[잉크]],0),2)</f>
        <v>0</v>
      </c>
      <c r="I118" s="21" t="str">
        <f>IFERROR(H118/INDEX(표5[#All],MATCH(B118,표5[[#All],[잉크]],0),5),"")</f>
        <v/>
      </c>
      <c r="J118" s="542"/>
      <c r="K118" s="25" t="str">
        <f>IF(ISBLANK(J118),"",INDEX(호기!$A$1:$B$657,MATCH('생산계획(잉크)'!B570,호기!$A$1:$A$657,0),2))</f>
        <v/>
      </c>
      <c r="L118" s="24">
        <f>H118+J118-INDEX(표5[#All],MATCH(B118,표5[[#All],[잉크]],0),5)</f>
        <v>0</v>
      </c>
      <c r="M118" s="21" t="str">
        <f>IFERROR(L118/INDEX(표5[#All],MATCH(B118,표5[[#All],[잉크]],0),8),"")</f>
        <v/>
      </c>
      <c r="N118" s="542"/>
      <c r="O118" s="23" t="str">
        <f>IF(ISBLANK(N118),"",INDEX(호기!$A$1:$B$657,MATCH('생산계획(잉크)'!B570,호기!$A$1:$A$657,0),2))</f>
        <v/>
      </c>
      <c r="P118" s="24">
        <f>L118+N118-INDEX(표5[#All],MATCH(B118,표5[[#All],[잉크]],0),5)</f>
        <v>0</v>
      </c>
      <c r="Q118" s="21" t="str">
        <f>IFERROR(P118/INDEX(표5[#All],MATCH(B118,표5[[#All],[잉크]],0),11),"")</f>
        <v/>
      </c>
      <c r="R118" s="542"/>
      <c r="S118" s="25" t="str">
        <f>IF(ISBLANK(R118),"",INDEX(호기!$A$1:$B$657,MATCH('생산계획(잉크)'!B570,호기!$A$1:$A$657,0),2))</f>
        <v/>
      </c>
      <c r="T118" s="24">
        <f>P118+R118-INDEX(표5[#All],MATCH(B118,표5[[#All],[잉크]],0),5)</f>
        <v>0</v>
      </c>
      <c r="U118" s="21" t="str">
        <f>IFERROR(T118/INDEX(표5[#All],MATCH(B118,표5[[#All],[잉크]],0),14),"")</f>
        <v/>
      </c>
      <c r="V118" s="542"/>
      <c r="W118" s="23" t="str">
        <f>IF(ISBLANK(V118),"",INDEX(호기!$A$1:$B$657,MATCH('생산계획(잉크)'!B570,호기!$A$1:$A$657,0),2))</f>
        <v/>
      </c>
      <c r="X118" s="24">
        <f>T118+V118-INDEX(표5[#All],MATCH(B118,표5[[#All],[잉크]],0),5)</f>
        <v>0</v>
      </c>
      <c r="Y118" s="21" t="str">
        <f>IFERROR(X118/INDEX(표5[#All],MATCH(B118,표5[[#All],[잉크]],0),17),"")</f>
        <v/>
      </c>
      <c r="Z118" s="23"/>
      <c r="AA118" s="23" t="str">
        <f>IF(ISBLANK(Z118),"",INDEX(호기!$A$1:$B$657,MATCH('생산계획(잉크)'!B570,호기!$A$1:$A$657,0),2))</f>
        <v/>
      </c>
      <c r="AB118" s="24">
        <f>X118+Z118-INDEX(표5[#All],MATCH(B118,표5[[#All],[잉크]],0),5)</f>
        <v>0</v>
      </c>
      <c r="AC118" s="21" t="str">
        <f>IFERROR(AB118/INDEX(표5[#All],MATCH(B118,표5[[#All],[잉크]],0),20),"")</f>
        <v/>
      </c>
      <c r="AD118" s="23"/>
      <c r="AE118" s="235"/>
      <c r="AG118" s="19"/>
      <c r="AH118" s="19"/>
      <c r="AI118" s="19"/>
      <c r="AJ118" s="19"/>
      <c r="AK118" s="19"/>
      <c r="AL118" s="19"/>
      <c r="AM118" s="19"/>
    </row>
    <row r="119" spans="1:39" ht="16.5" hidden="1" customHeight="1" x14ac:dyDescent="0.3">
      <c r="B119" s="5" t="s">
        <v>2826</v>
      </c>
      <c r="C119" s="68"/>
      <c r="D119" s="69" t="str">
        <f>IFERROR(C119/INDEX(표5[#All],MATCH(B119,표5[[#All],[잉크]],0),2),"")</f>
        <v/>
      </c>
      <c r="E119" s="22">
        <f>$C119-INDEX(표5[#All],MATCH(B119,표5[[#All],[잉크]],0),24)</f>
        <v>0</v>
      </c>
      <c r="F119" s="542"/>
      <c r="G119" s="23" t="str">
        <f>IF(ISBLANK(F119),"",INDEX(호기!$A$1:$B$657,MATCH('생산계획(잉크)'!B571,호기!$A$1:$A$657,0),2))</f>
        <v/>
      </c>
      <c r="H119" s="24">
        <f>C119+F119-INDEX(표5[#All],MATCH(B119,표5[[#All],[잉크]],0),2)</f>
        <v>0</v>
      </c>
      <c r="I119" s="21" t="str">
        <f>IFERROR(H119/INDEX(표5[#All],MATCH(B119,표5[[#All],[잉크]],0),5),"")</f>
        <v/>
      </c>
      <c r="J119" s="542"/>
      <c r="K119" s="25" t="str">
        <f>IF(ISBLANK(J119),"",INDEX(호기!$A$1:$B$657,MATCH('생산계획(잉크)'!B571,호기!$A$1:$A$657,0),2))</f>
        <v/>
      </c>
      <c r="L119" s="24">
        <f>H119+J119-INDEX(표5[#All],MATCH(B119,표5[[#All],[잉크]],0),5)</f>
        <v>0</v>
      </c>
      <c r="M119" s="21" t="str">
        <f>IFERROR(L119/INDEX(표5[#All],MATCH(B119,표5[[#All],[잉크]],0),8),"")</f>
        <v/>
      </c>
      <c r="N119" s="542"/>
      <c r="O119" s="23" t="str">
        <f>IF(ISBLANK(N119),"",INDEX(호기!$A$1:$B$657,MATCH('생산계획(잉크)'!B571,호기!$A$1:$A$657,0),2))</f>
        <v/>
      </c>
      <c r="P119" s="24">
        <f>L119+N119-INDEX(표5[#All],MATCH(B119,표5[[#All],[잉크]],0),5)</f>
        <v>0</v>
      </c>
      <c r="Q119" s="21" t="str">
        <f>IFERROR(P119/INDEX(표5[#All],MATCH(B119,표5[[#All],[잉크]],0),11),"")</f>
        <v/>
      </c>
      <c r="R119" s="542"/>
      <c r="S119" s="25" t="str">
        <f>IF(ISBLANK(R119),"",INDEX(호기!$A$1:$B$657,MATCH('생산계획(잉크)'!B571,호기!$A$1:$A$657,0),2))</f>
        <v/>
      </c>
      <c r="T119" s="24">
        <f>P119+R119-INDEX(표5[#All],MATCH(B119,표5[[#All],[잉크]],0),5)</f>
        <v>0</v>
      </c>
      <c r="U119" s="21" t="str">
        <f>IFERROR(T119/INDEX(표5[#All],MATCH(B119,표5[[#All],[잉크]],0),14),"")</f>
        <v/>
      </c>
      <c r="V119" s="542"/>
      <c r="W119" s="23" t="str">
        <f>IF(ISBLANK(V119),"",INDEX(호기!$A$1:$B$657,MATCH('생산계획(잉크)'!B571,호기!$A$1:$A$657,0),2))</f>
        <v/>
      </c>
      <c r="X119" s="24">
        <f>T119+V119-INDEX(표5[#All],MATCH(B119,표5[[#All],[잉크]],0),5)</f>
        <v>0</v>
      </c>
      <c r="Y119" s="21" t="str">
        <f>IFERROR(X119/INDEX(표5[#All],MATCH(B119,표5[[#All],[잉크]],0),17),"")</f>
        <v/>
      </c>
      <c r="Z119" s="23"/>
      <c r="AA119" s="23" t="str">
        <f>IF(ISBLANK(Z119),"",INDEX(호기!$A$1:$B$657,MATCH('생산계획(잉크)'!B571,호기!$A$1:$A$657,0),2))</f>
        <v/>
      </c>
      <c r="AB119" s="24">
        <f>X119+Z119-INDEX(표5[#All],MATCH(B119,표5[[#All],[잉크]],0),5)</f>
        <v>0</v>
      </c>
      <c r="AC119" s="21" t="str">
        <f>IFERROR(AB119/INDEX(표5[#All],MATCH(B119,표5[[#All],[잉크]],0),20),"")</f>
        <v/>
      </c>
      <c r="AD119" s="23"/>
      <c r="AE119" s="235"/>
      <c r="AG119" s="19"/>
      <c r="AH119" s="19"/>
      <c r="AI119" s="19"/>
      <c r="AJ119" s="19"/>
      <c r="AK119" s="19"/>
      <c r="AL119" s="19"/>
      <c r="AM119" s="19"/>
    </row>
    <row r="120" spans="1:39" ht="16.5" hidden="1" customHeight="1" x14ac:dyDescent="0.3">
      <c r="B120" s="5" t="s">
        <v>1311</v>
      </c>
      <c r="C120" s="68"/>
      <c r="D120" s="69" t="str">
        <f>IFERROR(C120/INDEX(표5[#All],MATCH(B120,표5[[#All],[잉크]],0),2),"")</f>
        <v/>
      </c>
      <c r="E120" s="22">
        <f>$C120-INDEX(표5[#All],MATCH(B120,표5[[#All],[잉크]],0),24)</f>
        <v>0</v>
      </c>
      <c r="F120" s="542"/>
      <c r="G120" s="23" t="str">
        <f>IF(ISBLANK(F120),"",INDEX(호기!$A$1:$B$657,MATCH('생산계획(잉크)'!B572,호기!$A$1:$A$657,0),2))</f>
        <v/>
      </c>
      <c r="H120" s="24">
        <f>C120+F120-INDEX(표5[#All],MATCH(B120,표5[[#All],[잉크]],0),2)</f>
        <v>0</v>
      </c>
      <c r="I120" s="21" t="str">
        <f>IFERROR(H120/INDEX(표5[#All],MATCH(B120,표5[[#All],[잉크]],0),5),"")</f>
        <v/>
      </c>
      <c r="J120" s="542"/>
      <c r="K120" s="25" t="str">
        <f>IF(ISBLANK(J120),"",INDEX(호기!$A$1:$B$657,MATCH('생산계획(잉크)'!B572,호기!$A$1:$A$657,0),2))</f>
        <v/>
      </c>
      <c r="L120" s="24">
        <f>H120+J120-INDEX(표5[#All],MATCH(B120,표5[[#All],[잉크]],0),5)</f>
        <v>0</v>
      </c>
      <c r="M120" s="21" t="str">
        <f>IFERROR(L120/INDEX(표5[#All],MATCH(B120,표5[[#All],[잉크]],0),8),"")</f>
        <v/>
      </c>
      <c r="N120" s="542"/>
      <c r="O120" s="23" t="str">
        <f>IF(ISBLANK(N120),"",INDEX(호기!$A$1:$B$657,MATCH('생산계획(잉크)'!B572,호기!$A$1:$A$657,0),2))</f>
        <v/>
      </c>
      <c r="P120" s="24">
        <f>L120+N120-INDEX(표5[#All],MATCH(B120,표5[[#All],[잉크]],0),5)</f>
        <v>0</v>
      </c>
      <c r="Q120" s="21" t="str">
        <f>IFERROR(P120/INDEX(표5[#All],MATCH(B120,표5[[#All],[잉크]],0),11),"")</f>
        <v/>
      </c>
      <c r="R120" s="542"/>
      <c r="S120" s="25" t="str">
        <f>IF(ISBLANK(R120),"",INDEX(호기!$A$1:$B$657,MATCH('생산계획(잉크)'!B572,호기!$A$1:$A$657,0),2))</f>
        <v/>
      </c>
      <c r="T120" s="24">
        <f>P120+R120-INDEX(표5[#All],MATCH(B120,표5[[#All],[잉크]],0),5)</f>
        <v>0</v>
      </c>
      <c r="U120" s="21" t="str">
        <f>IFERROR(T120/INDEX(표5[#All],MATCH(B120,표5[[#All],[잉크]],0),14),"")</f>
        <v/>
      </c>
      <c r="V120" s="542"/>
      <c r="W120" s="23" t="str">
        <f>IF(ISBLANK(V120),"",INDEX(호기!$A$1:$B$657,MATCH('생산계획(잉크)'!B572,호기!$A$1:$A$657,0),2))</f>
        <v/>
      </c>
      <c r="X120" s="24">
        <f>T120+V120-INDEX(표5[#All],MATCH(B120,표5[[#All],[잉크]],0),5)</f>
        <v>0</v>
      </c>
      <c r="Y120" s="21" t="str">
        <f>IFERROR(X120/INDEX(표5[#All],MATCH(B120,표5[[#All],[잉크]],0),17),"")</f>
        <v/>
      </c>
      <c r="Z120" s="23"/>
      <c r="AA120" s="23" t="str">
        <f>IF(ISBLANK(Z120),"",INDEX(호기!$A$1:$B$657,MATCH('생산계획(잉크)'!B572,호기!$A$1:$A$657,0),2))</f>
        <v/>
      </c>
      <c r="AB120" s="24">
        <f>X120+Z120-INDEX(표5[#All],MATCH(B120,표5[[#All],[잉크]],0),5)</f>
        <v>0</v>
      </c>
      <c r="AC120" s="21" t="str">
        <f>IFERROR(AB120/INDEX(표5[#All],MATCH(B120,표5[[#All],[잉크]],0),20),"")</f>
        <v/>
      </c>
      <c r="AD120" s="23"/>
      <c r="AE120" s="235"/>
      <c r="AG120" s="19"/>
      <c r="AH120" s="19"/>
      <c r="AI120" s="19"/>
      <c r="AJ120" s="19"/>
      <c r="AK120" s="19"/>
      <c r="AL120" s="19"/>
      <c r="AM120" s="19"/>
    </row>
    <row r="121" spans="1:39" ht="16.5" hidden="1" customHeight="1" x14ac:dyDescent="0.3">
      <c r="B121" s="5" t="s">
        <v>1309</v>
      </c>
      <c r="C121" s="68"/>
      <c r="D121" s="69" t="str">
        <f>IFERROR(C121/INDEX(표5[#All],MATCH(B121,표5[[#All],[잉크]],0),2),"")</f>
        <v/>
      </c>
      <c r="E121" s="22">
        <f>$C121-INDEX(표5[#All],MATCH(B121,표5[[#All],[잉크]],0),24)</f>
        <v>0</v>
      </c>
      <c r="F121" s="542"/>
      <c r="G121" s="23" t="str">
        <f>IF(ISBLANK(F121),"",INDEX(호기!$A$1:$B$657,MATCH('생산계획(잉크)'!B573,호기!$A$1:$A$657,0),2))</f>
        <v/>
      </c>
      <c r="H121" s="24">
        <f>C121+F121-INDEX(표5[#All],MATCH(B121,표5[[#All],[잉크]],0),2)</f>
        <v>0</v>
      </c>
      <c r="I121" s="21" t="str">
        <f>IFERROR(H121/INDEX(표5[#All],MATCH(B121,표5[[#All],[잉크]],0),5),"")</f>
        <v/>
      </c>
      <c r="J121" s="542"/>
      <c r="K121" s="25" t="str">
        <f>IF(ISBLANK(J121),"",INDEX(호기!$A$1:$B$657,MATCH('생산계획(잉크)'!B573,호기!$A$1:$A$657,0),2))</f>
        <v/>
      </c>
      <c r="L121" s="24">
        <f>H121+J121-INDEX(표5[#All],MATCH(B121,표5[[#All],[잉크]],0),5)</f>
        <v>0</v>
      </c>
      <c r="M121" s="21" t="str">
        <f>IFERROR(L121/INDEX(표5[#All],MATCH(B121,표5[[#All],[잉크]],0),8),"")</f>
        <v/>
      </c>
      <c r="N121" s="542"/>
      <c r="O121" s="23" t="str">
        <f>IF(ISBLANK(N121),"",INDEX(호기!$A$1:$B$657,MATCH('생산계획(잉크)'!B573,호기!$A$1:$A$657,0),2))</f>
        <v/>
      </c>
      <c r="P121" s="24">
        <f>L121+N121-INDEX(표5[#All],MATCH(B121,표5[[#All],[잉크]],0),5)</f>
        <v>0</v>
      </c>
      <c r="Q121" s="21" t="str">
        <f>IFERROR(P121/INDEX(표5[#All],MATCH(B121,표5[[#All],[잉크]],0),11),"")</f>
        <v/>
      </c>
      <c r="R121" s="542"/>
      <c r="S121" s="25" t="str">
        <f>IF(ISBLANK(R121),"",INDEX(호기!$A$1:$B$657,MATCH('생산계획(잉크)'!B573,호기!$A$1:$A$657,0),2))</f>
        <v/>
      </c>
      <c r="T121" s="24">
        <f>P121+R121-INDEX(표5[#All],MATCH(B121,표5[[#All],[잉크]],0),5)</f>
        <v>0</v>
      </c>
      <c r="U121" s="21" t="str">
        <f>IFERROR(T121/INDEX(표5[#All],MATCH(B121,표5[[#All],[잉크]],0),14),"")</f>
        <v/>
      </c>
      <c r="V121" s="542"/>
      <c r="W121" s="23" t="str">
        <f>IF(ISBLANK(V121),"",INDEX(호기!$A$1:$B$657,MATCH('생산계획(잉크)'!B573,호기!$A$1:$A$657,0),2))</f>
        <v/>
      </c>
      <c r="X121" s="24">
        <f>T121+V121-INDEX(표5[#All],MATCH(B121,표5[[#All],[잉크]],0),5)</f>
        <v>0</v>
      </c>
      <c r="Y121" s="21" t="str">
        <f>IFERROR(X121/INDEX(표5[#All],MATCH(B121,표5[[#All],[잉크]],0),17),"")</f>
        <v/>
      </c>
      <c r="Z121" s="23"/>
      <c r="AA121" s="23" t="str">
        <f>IF(ISBLANK(Z121),"",INDEX(호기!$A$1:$B$657,MATCH('생산계획(잉크)'!B573,호기!$A$1:$A$657,0),2))</f>
        <v/>
      </c>
      <c r="AB121" s="24">
        <f>X121+Z121-INDEX(표5[#All],MATCH(B121,표5[[#All],[잉크]],0),5)</f>
        <v>0</v>
      </c>
      <c r="AC121" s="21" t="str">
        <f>IFERROR(AB121/INDEX(표5[#All],MATCH(B121,표5[[#All],[잉크]],0),20),"")</f>
        <v/>
      </c>
      <c r="AD121" s="23"/>
      <c r="AE121" s="235"/>
      <c r="AG121" s="19"/>
      <c r="AH121" s="19"/>
      <c r="AI121" s="19"/>
      <c r="AJ121" s="19"/>
      <c r="AK121" s="19"/>
      <c r="AL121" s="19"/>
      <c r="AM121" s="19"/>
    </row>
    <row r="122" spans="1:39" ht="16.5" hidden="1" customHeight="1" x14ac:dyDescent="0.3">
      <c r="B122" s="5" t="s">
        <v>1532</v>
      </c>
      <c r="C122" s="68"/>
      <c r="D122" s="69" t="str">
        <f>IFERROR(C122/INDEX(표5[#All],MATCH(B122,표5[[#All],[잉크]],0),2),"")</f>
        <v/>
      </c>
      <c r="E122" s="22">
        <f>$C122-INDEX(표5[#All],MATCH(B122,표5[[#All],[잉크]],0),24)</f>
        <v>0</v>
      </c>
      <c r="F122" s="542"/>
      <c r="G122" s="23" t="str">
        <f>IF(ISBLANK(F122),"",INDEX(호기!$A$1:$B$657,MATCH('생산계획(잉크)'!B574,호기!$A$1:$A$657,0),2))</f>
        <v/>
      </c>
      <c r="H122" s="24">
        <f>C122+F122-INDEX(표5[#All],MATCH(B122,표5[[#All],[잉크]],0),2)</f>
        <v>0</v>
      </c>
      <c r="I122" s="21" t="str">
        <f>IFERROR(H122/INDEX(표5[#All],MATCH(B122,표5[[#All],[잉크]],0),5),"")</f>
        <v/>
      </c>
      <c r="J122" s="542"/>
      <c r="K122" s="25" t="str">
        <f>IF(ISBLANK(J122),"",INDEX(호기!$A$1:$B$657,MATCH('생산계획(잉크)'!B574,호기!$A$1:$A$657,0),2))</f>
        <v/>
      </c>
      <c r="L122" s="24">
        <f>H122+J122-INDEX(표5[#All],MATCH(B122,표5[[#All],[잉크]],0),5)</f>
        <v>0</v>
      </c>
      <c r="M122" s="21" t="str">
        <f>IFERROR(L122/INDEX(표5[#All],MATCH(B122,표5[[#All],[잉크]],0),8),"")</f>
        <v/>
      </c>
      <c r="N122" s="542"/>
      <c r="O122" s="23" t="str">
        <f>IF(ISBLANK(N122),"",INDEX(호기!$A$1:$B$657,MATCH('생산계획(잉크)'!B574,호기!$A$1:$A$657,0),2))</f>
        <v/>
      </c>
      <c r="P122" s="24">
        <f>L122+N122-INDEX(표5[#All],MATCH(B122,표5[[#All],[잉크]],0),5)</f>
        <v>0</v>
      </c>
      <c r="Q122" s="21" t="str">
        <f>IFERROR(P122/INDEX(표5[#All],MATCH(B122,표5[[#All],[잉크]],0),11),"")</f>
        <v/>
      </c>
      <c r="R122" s="542"/>
      <c r="S122" s="25" t="str">
        <f>IF(ISBLANK(R122),"",INDEX(호기!$A$1:$B$657,MATCH('생산계획(잉크)'!B574,호기!$A$1:$A$657,0),2))</f>
        <v/>
      </c>
      <c r="T122" s="24">
        <f>P122+R122-INDEX(표5[#All],MATCH(B122,표5[[#All],[잉크]],0),5)</f>
        <v>0</v>
      </c>
      <c r="U122" s="21" t="str">
        <f>IFERROR(T122/INDEX(표5[#All],MATCH(B122,표5[[#All],[잉크]],0),14),"")</f>
        <v/>
      </c>
      <c r="V122" s="542"/>
      <c r="W122" s="23" t="str">
        <f>IF(ISBLANK(V122),"",INDEX(호기!$A$1:$B$657,MATCH('생산계획(잉크)'!B574,호기!$A$1:$A$657,0),2))</f>
        <v/>
      </c>
      <c r="X122" s="24">
        <f>T122+V122-INDEX(표5[#All],MATCH(B122,표5[[#All],[잉크]],0),5)</f>
        <v>0</v>
      </c>
      <c r="Y122" s="21" t="str">
        <f>IFERROR(X122/INDEX(표5[#All],MATCH(B122,표5[[#All],[잉크]],0),17),"")</f>
        <v/>
      </c>
      <c r="Z122" s="23"/>
      <c r="AA122" s="23" t="str">
        <f>IF(ISBLANK(Z122),"",INDEX(호기!$A$1:$B$657,MATCH('생산계획(잉크)'!B574,호기!$A$1:$A$657,0),2))</f>
        <v/>
      </c>
      <c r="AB122" s="24">
        <f>X122+Z122-INDEX(표5[#All],MATCH(B122,표5[[#All],[잉크]],0),5)</f>
        <v>0</v>
      </c>
      <c r="AC122" s="21" t="str">
        <f>IFERROR(AB122/INDEX(표5[#All],MATCH(B122,표5[[#All],[잉크]],0),20),"")</f>
        <v/>
      </c>
      <c r="AD122" s="23"/>
      <c r="AE122" s="235"/>
      <c r="AG122" s="19"/>
      <c r="AH122" s="19"/>
      <c r="AI122" s="19"/>
      <c r="AJ122" s="19"/>
      <c r="AK122" s="19"/>
      <c r="AL122" s="19"/>
      <c r="AM122" s="19"/>
    </row>
    <row r="123" spans="1:39" ht="16.5" hidden="1" customHeight="1" x14ac:dyDescent="0.3">
      <c r="B123" s="5" t="s">
        <v>1533</v>
      </c>
      <c r="C123" s="68"/>
      <c r="D123" s="69" t="str">
        <f>IFERROR(C123/INDEX(표5[#All],MATCH(B123,표5[[#All],[잉크]],0),2),"")</f>
        <v/>
      </c>
      <c r="E123" s="22">
        <f>$C123-INDEX(표5[#All],MATCH(B123,표5[[#All],[잉크]],0),24)</f>
        <v>0</v>
      </c>
      <c r="F123" s="542"/>
      <c r="G123" s="23" t="str">
        <f>IF(ISBLANK(F123),"",INDEX(호기!$A$1:$B$657,MATCH('생산계획(잉크)'!B575,호기!$A$1:$A$657,0),2))</f>
        <v/>
      </c>
      <c r="H123" s="24">
        <f>C123+F123-INDEX(표5[#All],MATCH(B123,표5[[#All],[잉크]],0),2)</f>
        <v>0</v>
      </c>
      <c r="I123" s="21" t="str">
        <f>IFERROR(H123/INDEX(표5[#All],MATCH(B123,표5[[#All],[잉크]],0),5),"")</f>
        <v/>
      </c>
      <c r="J123" s="542"/>
      <c r="K123" s="25" t="str">
        <f>IF(ISBLANK(J123),"",INDEX(호기!$A$1:$B$657,MATCH('생산계획(잉크)'!B575,호기!$A$1:$A$657,0),2))</f>
        <v/>
      </c>
      <c r="L123" s="24">
        <f>H123+J123-INDEX(표5[#All],MATCH(B123,표5[[#All],[잉크]],0),5)</f>
        <v>0</v>
      </c>
      <c r="M123" s="21" t="str">
        <f>IFERROR(L123/INDEX(표5[#All],MATCH(B123,표5[[#All],[잉크]],0),8),"")</f>
        <v/>
      </c>
      <c r="N123" s="542"/>
      <c r="O123" s="23" t="str">
        <f>IF(ISBLANK(N123),"",INDEX(호기!$A$1:$B$657,MATCH('생산계획(잉크)'!B575,호기!$A$1:$A$657,0),2))</f>
        <v/>
      </c>
      <c r="P123" s="24">
        <f>L123+N123-INDEX(표5[#All],MATCH(B123,표5[[#All],[잉크]],0),5)</f>
        <v>0</v>
      </c>
      <c r="Q123" s="21" t="str">
        <f>IFERROR(P123/INDEX(표5[#All],MATCH(B123,표5[[#All],[잉크]],0),11),"")</f>
        <v/>
      </c>
      <c r="R123" s="542"/>
      <c r="S123" s="25" t="str">
        <f>IF(ISBLANK(R123),"",INDEX(호기!$A$1:$B$657,MATCH('생산계획(잉크)'!B575,호기!$A$1:$A$657,0),2))</f>
        <v/>
      </c>
      <c r="T123" s="24">
        <f>P123+R123-INDEX(표5[#All],MATCH(B123,표5[[#All],[잉크]],0),5)</f>
        <v>0</v>
      </c>
      <c r="U123" s="21" t="str">
        <f>IFERROR(T123/INDEX(표5[#All],MATCH(B123,표5[[#All],[잉크]],0),14),"")</f>
        <v/>
      </c>
      <c r="V123" s="542"/>
      <c r="W123" s="23" t="str">
        <f>IF(ISBLANK(V123),"",INDEX(호기!$A$1:$B$657,MATCH('생산계획(잉크)'!B575,호기!$A$1:$A$657,0),2))</f>
        <v/>
      </c>
      <c r="X123" s="24">
        <f>T123+V123-INDEX(표5[#All],MATCH(B123,표5[[#All],[잉크]],0),5)</f>
        <v>0</v>
      </c>
      <c r="Y123" s="21" t="str">
        <f>IFERROR(X123/INDEX(표5[#All],MATCH(B123,표5[[#All],[잉크]],0),17),"")</f>
        <v/>
      </c>
      <c r="Z123" s="23"/>
      <c r="AA123" s="23" t="str">
        <f>IF(ISBLANK(Z123),"",INDEX(호기!$A$1:$B$657,MATCH('생산계획(잉크)'!B575,호기!$A$1:$A$657,0),2))</f>
        <v/>
      </c>
      <c r="AB123" s="24">
        <f>X123+Z123-INDEX(표5[#All],MATCH(B123,표5[[#All],[잉크]],0),5)</f>
        <v>0</v>
      </c>
      <c r="AC123" s="21" t="str">
        <f>IFERROR(AB123/INDEX(표5[#All],MATCH(B123,표5[[#All],[잉크]],0),20),"")</f>
        <v/>
      </c>
      <c r="AD123" s="23"/>
      <c r="AE123" s="235"/>
      <c r="AG123" s="19"/>
      <c r="AH123" s="19"/>
      <c r="AI123" s="19"/>
      <c r="AJ123" s="19"/>
      <c r="AK123" s="19"/>
      <c r="AL123" s="19"/>
      <c r="AM123" s="19"/>
    </row>
    <row r="124" spans="1:39" ht="16.5" hidden="1" customHeight="1" x14ac:dyDescent="0.3">
      <c r="B124" s="5" t="s">
        <v>1534</v>
      </c>
      <c r="C124" s="68"/>
      <c r="D124" s="69" t="str">
        <f>IFERROR(C124/INDEX(표5[#All],MATCH(B124,표5[[#All],[잉크]],0),2),"")</f>
        <v/>
      </c>
      <c r="E124" s="22">
        <f>$C124-INDEX(표5[#All],MATCH(B124,표5[[#All],[잉크]],0),24)</f>
        <v>0</v>
      </c>
      <c r="F124" s="542"/>
      <c r="G124" s="23" t="str">
        <f>IF(ISBLANK(F124),"",INDEX(호기!$A$1:$B$657,MATCH('생산계획(잉크)'!B576,호기!$A$1:$A$657,0),2))</f>
        <v/>
      </c>
      <c r="H124" s="24">
        <f>C124+F124-INDEX(표5[#All],MATCH(B124,표5[[#All],[잉크]],0),2)</f>
        <v>0</v>
      </c>
      <c r="I124" s="21" t="str">
        <f>IFERROR(H124/INDEX(표5[#All],MATCH(B124,표5[[#All],[잉크]],0),5),"")</f>
        <v/>
      </c>
      <c r="J124" s="542"/>
      <c r="K124" s="25" t="str">
        <f>IF(ISBLANK(J124),"",INDEX(호기!$A$1:$B$657,MATCH('생산계획(잉크)'!B576,호기!$A$1:$A$657,0),2))</f>
        <v/>
      </c>
      <c r="L124" s="24">
        <f>H124+J124-INDEX(표5[#All],MATCH(B124,표5[[#All],[잉크]],0),5)</f>
        <v>0</v>
      </c>
      <c r="M124" s="21" t="str">
        <f>IFERROR(L124/INDEX(표5[#All],MATCH(B124,표5[[#All],[잉크]],0),8),"")</f>
        <v/>
      </c>
      <c r="N124" s="542"/>
      <c r="O124" s="23" t="str">
        <f>IF(ISBLANK(N124),"",INDEX(호기!$A$1:$B$657,MATCH('생산계획(잉크)'!B576,호기!$A$1:$A$657,0),2))</f>
        <v/>
      </c>
      <c r="P124" s="24">
        <f>L124+N124-INDEX(표5[#All],MATCH(B124,표5[[#All],[잉크]],0),5)</f>
        <v>0</v>
      </c>
      <c r="Q124" s="21" t="str">
        <f>IFERROR(P124/INDEX(표5[#All],MATCH(B124,표5[[#All],[잉크]],0),11),"")</f>
        <v/>
      </c>
      <c r="R124" s="542"/>
      <c r="S124" s="25" t="str">
        <f>IF(ISBLANK(R124),"",INDEX(호기!$A$1:$B$657,MATCH('생산계획(잉크)'!B576,호기!$A$1:$A$657,0),2))</f>
        <v/>
      </c>
      <c r="T124" s="24">
        <f>P124+R124-INDEX(표5[#All],MATCH(B124,표5[[#All],[잉크]],0),5)</f>
        <v>0</v>
      </c>
      <c r="U124" s="21" t="str">
        <f>IFERROR(T124/INDEX(표5[#All],MATCH(B124,표5[[#All],[잉크]],0),14),"")</f>
        <v/>
      </c>
      <c r="V124" s="542"/>
      <c r="W124" s="23" t="str">
        <f>IF(ISBLANK(V124),"",INDEX(호기!$A$1:$B$657,MATCH('생산계획(잉크)'!B576,호기!$A$1:$A$657,0),2))</f>
        <v/>
      </c>
      <c r="X124" s="24">
        <f>T124+V124-INDEX(표5[#All],MATCH(B124,표5[[#All],[잉크]],0),5)</f>
        <v>0</v>
      </c>
      <c r="Y124" s="21" t="str">
        <f>IFERROR(X124/INDEX(표5[#All],MATCH(B124,표5[[#All],[잉크]],0),17),"")</f>
        <v/>
      </c>
      <c r="Z124" s="23"/>
      <c r="AA124" s="23" t="str">
        <f>IF(ISBLANK(Z124),"",INDEX(호기!$A$1:$B$657,MATCH('생산계획(잉크)'!B576,호기!$A$1:$A$657,0),2))</f>
        <v/>
      </c>
      <c r="AB124" s="24">
        <f>X124+Z124-INDEX(표5[#All],MATCH(B124,표5[[#All],[잉크]],0),5)</f>
        <v>0</v>
      </c>
      <c r="AC124" s="21" t="str">
        <f>IFERROR(AB124/INDEX(표5[#All],MATCH(B124,표5[[#All],[잉크]],0),20),"")</f>
        <v/>
      </c>
      <c r="AD124" s="23"/>
      <c r="AE124" s="235"/>
      <c r="AG124" s="19"/>
      <c r="AH124" s="19"/>
      <c r="AI124" s="19"/>
      <c r="AJ124" s="19"/>
      <c r="AK124" s="19"/>
      <c r="AL124" s="19"/>
      <c r="AM124" s="19"/>
    </row>
    <row r="125" spans="1:39" ht="16.5" hidden="1" customHeight="1" x14ac:dyDescent="0.3">
      <c r="B125" s="5" t="s">
        <v>1312</v>
      </c>
      <c r="C125" s="68"/>
      <c r="D125" s="69" t="str">
        <f>IFERROR(C125/INDEX(표5[#All],MATCH(B125,표5[[#All],[잉크]],0),2),"")</f>
        <v/>
      </c>
      <c r="E125" s="22">
        <f>$C125-INDEX(표5[#All],MATCH(B125,표5[[#All],[잉크]],0),24)</f>
        <v>0</v>
      </c>
      <c r="F125" s="542"/>
      <c r="G125" s="23" t="str">
        <f>IF(ISBLANK(F125),"",INDEX(호기!$A$1:$B$657,MATCH('생산계획(잉크)'!B577,호기!$A$1:$A$657,0),2))</f>
        <v/>
      </c>
      <c r="H125" s="24">
        <f>C125+F125-INDEX(표5[#All],MATCH(B125,표5[[#All],[잉크]],0),2)</f>
        <v>0</v>
      </c>
      <c r="I125" s="21" t="str">
        <f>IFERROR(H125/INDEX(표5[#All],MATCH(B125,표5[[#All],[잉크]],0),5),"")</f>
        <v/>
      </c>
      <c r="J125" s="542"/>
      <c r="K125" s="25" t="str">
        <f>IF(ISBLANK(J125),"",INDEX(호기!$A$1:$B$657,MATCH('생산계획(잉크)'!B577,호기!$A$1:$A$657,0),2))</f>
        <v/>
      </c>
      <c r="L125" s="24">
        <f>H125+J125-INDEX(표5[#All],MATCH(B125,표5[[#All],[잉크]],0),5)</f>
        <v>0</v>
      </c>
      <c r="M125" s="21" t="str">
        <f>IFERROR(L125/INDEX(표5[#All],MATCH(B125,표5[[#All],[잉크]],0),8),"")</f>
        <v/>
      </c>
      <c r="N125" s="542"/>
      <c r="O125" s="23" t="str">
        <f>IF(ISBLANK(N125),"",INDEX(호기!$A$1:$B$657,MATCH('생산계획(잉크)'!B577,호기!$A$1:$A$657,0),2))</f>
        <v/>
      </c>
      <c r="P125" s="24">
        <f>L125+N125-INDEX(표5[#All],MATCH(B125,표5[[#All],[잉크]],0),5)</f>
        <v>0</v>
      </c>
      <c r="Q125" s="21" t="str">
        <f>IFERROR(P125/INDEX(표5[#All],MATCH(B125,표5[[#All],[잉크]],0),11),"")</f>
        <v/>
      </c>
      <c r="R125" s="542"/>
      <c r="S125" s="25" t="str">
        <f>IF(ISBLANK(R125),"",INDEX(호기!$A$1:$B$657,MATCH('생산계획(잉크)'!B577,호기!$A$1:$A$657,0),2))</f>
        <v/>
      </c>
      <c r="T125" s="24">
        <f>P125+R125-INDEX(표5[#All],MATCH(B125,표5[[#All],[잉크]],0),5)</f>
        <v>0</v>
      </c>
      <c r="U125" s="21" t="str">
        <f>IFERROR(T125/INDEX(표5[#All],MATCH(B125,표5[[#All],[잉크]],0),14),"")</f>
        <v/>
      </c>
      <c r="V125" s="542"/>
      <c r="W125" s="23" t="str">
        <f>IF(ISBLANK(V125),"",INDEX(호기!$A$1:$B$657,MATCH('생산계획(잉크)'!B577,호기!$A$1:$A$657,0),2))</f>
        <v/>
      </c>
      <c r="X125" s="24">
        <f>T125+V125-INDEX(표5[#All],MATCH(B125,표5[[#All],[잉크]],0),5)</f>
        <v>0</v>
      </c>
      <c r="Y125" s="21" t="str">
        <f>IFERROR(X125/INDEX(표5[#All],MATCH(B125,표5[[#All],[잉크]],0),17),"")</f>
        <v/>
      </c>
      <c r="Z125" s="23"/>
      <c r="AA125" s="23" t="str">
        <f>IF(ISBLANK(Z125),"",INDEX(호기!$A$1:$B$657,MATCH('생산계획(잉크)'!B577,호기!$A$1:$A$657,0),2))</f>
        <v/>
      </c>
      <c r="AB125" s="24">
        <f>X125+Z125-INDEX(표5[#All],MATCH(B125,표5[[#All],[잉크]],0),5)</f>
        <v>0</v>
      </c>
      <c r="AC125" s="21" t="str">
        <f>IFERROR(AB125/INDEX(표5[#All],MATCH(B125,표5[[#All],[잉크]],0),20),"")</f>
        <v/>
      </c>
      <c r="AD125" s="23"/>
      <c r="AE125" s="235"/>
      <c r="AG125" s="19"/>
      <c r="AH125" s="19"/>
      <c r="AI125" s="19"/>
      <c r="AJ125" s="19"/>
      <c r="AK125" s="19"/>
      <c r="AL125" s="19"/>
      <c r="AM125" s="19"/>
    </row>
    <row r="126" spans="1:39" ht="16.5" hidden="1" customHeight="1" x14ac:dyDescent="0.3">
      <c r="A126" s="1"/>
      <c r="B126" s="70" t="s">
        <v>130</v>
      </c>
      <c r="C126" s="68"/>
      <c r="D126" s="69" t="str">
        <f>IFERROR(C126/INDEX(표5[#All],MATCH(B126,표5[[#All],[잉크]],0),2),"")</f>
        <v/>
      </c>
      <c r="E126" s="22">
        <f>$C126-INDEX(표5[#All],MATCH(B126,표5[[#All],[잉크]],0),24)</f>
        <v>0</v>
      </c>
      <c r="F126" s="542"/>
      <c r="G126" s="23" t="str">
        <f>IF(ISBLANK(F126),"",INDEX(호기!$A$1:$B$657,MATCH('생산계획(잉크)'!B578,호기!$A$1:$A$657,0),2))</f>
        <v/>
      </c>
      <c r="H126" s="24">
        <f>C126+F126-INDEX(표5[#All],MATCH(B126,표5[[#All],[잉크]],0),2)</f>
        <v>0</v>
      </c>
      <c r="I126" s="21" t="str">
        <f>IFERROR(H126/INDEX(표5[#All],MATCH(B126,표5[[#All],[잉크]],0),5),"")</f>
        <v/>
      </c>
      <c r="J126" s="542"/>
      <c r="K126" s="25" t="str">
        <f>IF(ISBLANK(J126),"",INDEX(호기!$A$1:$B$657,MATCH('생산계획(잉크)'!B578,호기!$A$1:$A$657,0),2))</f>
        <v/>
      </c>
      <c r="L126" s="24">
        <f>H126+J126-INDEX(표5[#All],MATCH(B126,표5[[#All],[잉크]],0),5)</f>
        <v>0</v>
      </c>
      <c r="M126" s="21" t="str">
        <f>IFERROR(L126/INDEX(표5[#All],MATCH(B126,표5[[#All],[잉크]],0),8),"")</f>
        <v/>
      </c>
      <c r="N126" s="542"/>
      <c r="O126" s="23" t="str">
        <f>IF(ISBLANK(N126),"",INDEX(호기!$A$1:$B$657,MATCH('생산계획(잉크)'!B578,호기!$A$1:$A$657,0),2))</f>
        <v/>
      </c>
      <c r="P126" s="24">
        <f>L126+N126-INDEX(표5[#All],MATCH(B126,표5[[#All],[잉크]],0),5)</f>
        <v>0</v>
      </c>
      <c r="Q126" s="21" t="str">
        <f>IFERROR(P126/INDEX(표5[#All],MATCH(B126,표5[[#All],[잉크]],0),11),"")</f>
        <v/>
      </c>
      <c r="R126" s="542"/>
      <c r="S126" s="25" t="str">
        <f>IF(ISBLANK(R126),"",INDEX(호기!$A$1:$B$657,MATCH('생산계획(잉크)'!B578,호기!$A$1:$A$657,0),2))</f>
        <v/>
      </c>
      <c r="T126" s="24">
        <f>P126+R126-INDEX(표5[#All],MATCH(B126,표5[[#All],[잉크]],0),5)</f>
        <v>0</v>
      </c>
      <c r="U126" s="21" t="str">
        <f>IFERROR(T126/INDEX(표5[#All],MATCH(B126,표5[[#All],[잉크]],0),14),"")</f>
        <v/>
      </c>
      <c r="V126" s="542"/>
      <c r="W126" s="23" t="str">
        <f>IF(ISBLANK(V126),"",INDEX(호기!$A$1:$B$657,MATCH('생산계획(잉크)'!B578,호기!$A$1:$A$657,0),2))</f>
        <v/>
      </c>
      <c r="X126" s="24">
        <f>T126+V126-INDEX(표5[#All],MATCH(B126,표5[[#All],[잉크]],0),5)</f>
        <v>0</v>
      </c>
      <c r="Y126" s="21" t="str">
        <f>IFERROR(X126/INDEX(표5[#All],MATCH(B126,표5[[#All],[잉크]],0),17),"")</f>
        <v/>
      </c>
      <c r="Z126" s="23"/>
      <c r="AA126" s="23" t="str">
        <f>IF(ISBLANK(Z126),"",INDEX(호기!$A$1:$B$657,MATCH('생산계획(잉크)'!B578,호기!$A$1:$A$657,0),2))</f>
        <v/>
      </c>
      <c r="AB126" s="24">
        <f>X126+Z126-INDEX(표5[#All],MATCH(B126,표5[[#All],[잉크]],0),5)</f>
        <v>0</v>
      </c>
      <c r="AC126" s="21" t="str">
        <f>IFERROR(AB126/INDEX(표5[#All],MATCH(B126,표5[[#All],[잉크]],0),20),"")</f>
        <v/>
      </c>
      <c r="AD126" s="23"/>
      <c r="AE126" s="235"/>
      <c r="AG126" s="19"/>
      <c r="AH126" s="19"/>
      <c r="AI126" s="19"/>
      <c r="AJ126" s="19"/>
      <c r="AK126" s="19"/>
      <c r="AL126" s="19"/>
      <c r="AM126" s="19"/>
    </row>
    <row r="127" spans="1:39" ht="16.5" hidden="1" customHeight="1" x14ac:dyDescent="0.3">
      <c r="A127" s="1"/>
      <c r="B127" s="6" t="s">
        <v>131</v>
      </c>
      <c r="C127" s="68"/>
      <c r="D127" s="69" t="str">
        <f>IFERROR(C127/INDEX(표5[#All],MATCH(B127,표5[[#All],[잉크]],0),2),"")</f>
        <v/>
      </c>
      <c r="E127" s="22">
        <f>$C127-INDEX(표5[#All],MATCH(B127,표5[[#All],[잉크]],0),24)</f>
        <v>0</v>
      </c>
      <c r="F127" s="542"/>
      <c r="G127" s="23" t="str">
        <f>IF(ISBLANK(F127),"",INDEX(호기!$A$1:$B$657,MATCH('생산계획(잉크)'!B579,호기!$A$1:$A$657,0),2))</f>
        <v/>
      </c>
      <c r="H127" s="24">
        <f>C127+F127-INDEX(표5[#All],MATCH(B127,표5[[#All],[잉크]],0),2)</f>
        <v>0</v>
      </c>
      <c r="I127" s="21" t="str">
        <f>IFERROR(H127/INDEX(표5[#All],MATCH(B127,표5[[#All],[잉크]],0),5),"")</f>
        <v/>
      </c>
      <c r="J127" s="542"/>
      <c r="K127" s="25" t="str">
        <f>IF(ISBLANK(J127),"",INDEX(호기!$A$1:$B$657,MATCH('생산계획(잉크)'!B579,호기!$A$1:$A$657,0),2))</f>
        <v/>
      </c>
      <c r="L127" s="24">
        <f>H127+J127-INDEX(표5[#All],MATCH(B127,표5[[#All],[잉크]],0),5)</f>
        <v>0</v>
      </c>
      <c r="M127" s="21" t="str">
        <f>IFERROR(L127/INDEX(표5[#All],MATCH(B127,표5[[#All],[잉크]],0),8),"")</f>
        <v/>
      </c>
      <c r="N127" s="542"/>
      <c r="O127" s="23" t="str">
        <f>IF(ISBLANK(N127),"",INDEX(호기!$A$1:$B$657,MATCH('생산계획(잉크)'!B579,호기!$A$1:$A$657,0),2))</f>
        <v/>
      </c>
      <c r="P127" s="24">
        <f>L127+N127-INDEX(표5[#All],MATCH(B127,표5[[#All],[잉크]],0),5)</f>
        <v>0</v>
      </c>
      <c r="Q127" s="21" t="str">
        <f>IFERROR(P127/INDEX(표5[#All],MATCH(B127,표5[[#All],[잉크]],0),11),"")</f>
        <v/>
      </c>
      <c r="R127" s="542"/>
      <c r="S127" s="25" t="str">
        <f>IF(ISBLANK(R127),"",INDEX(호기!$A$1:$B$657,MATCH('생산계획(잉크)'!B579,호기!$A$1:$A$657,0),2))</f>
        <v/>
      </c>
      <c r="T127" s="24">
        <f>P127+R127-INDEX(표5[#All],MATCH(B127,표5[[#All],[잉크]],0),5)</f>
        <v>0</v>
      </c>
      <c r="U127" s="21" t="str">
        <f>IFERROR(T127/INDEX(표5[#All],MATCH(B127,표5[[#All],[잉크]],0),14),"")</f>
        <v/>
      </c>
      <c r="V127" s="542"/>
      <c r="W127" s="23" t="str">
        <f>IF(ISBLANK(V127),"",INDEX(호기!$A$1:$B$657,MATCH('생산계획(잉크)'!B579,호기!$A$1:$A$657,0),2))</f>
        <v/>
      </c>
      <c r="X127" s="24">
        <f>T127+V127-INDEX(표5[#All],MATCH(B127,표5[[#All],[잉크]],0),5)</f>
        <v>0</v>
      </c>
      <c r="Y127" s="21" t="str">
        <f>IFERROR(X127/INDEX(표5[#All],MATCH(B127,표5[[#All],[잉크]],0),17),"")</f>
        <v/>
      </c>
      <c r="Z127" s="23"/>
      <c r="AA127" s="23" t="str">
        <f>IF(ISBLANK(Z127),"",INDEX(호기!$A$1:$B$657,MATCH('생산계획(잉크)'!B579,호기!$A$1:$A$657,0),2))</f>
        <v/>
      </c>
      <c r="AB127" s="24">
        <f>X127+Z127-INDEX(표5[#All],MATCH(B127,표5[[#All],[잉크]],0),5)</f>
        <v>0</v>
      </c>
      <c r="AC127" s="21" t="str">
        <f>IFERROR(AB127/INDEX(표5[#All],MATCH(B127,표5[[#All],[잉크]],0),20),"")</f>
        <v/>
      </c>
      <c r="AD127" s="23"/>
      <c r="AE127" s="235"/>
      <c r="AG127" s="19"/>
      <c r="AH127" s="19"/>
      <c r="AI127" s="19"/>
      <c r="AJ127" s="19"/>
      <c r="AK127" s="19"/>
      <c r="AL127" s="19"/>
      <c r="AM127" s="19"/>
    </row>
    <row r="128" spans="1:39" ht="16.5" hidden="1" customHeight="1" x14ac:dyDescent="0.3">
      <c r="A128" s="1"/>
      <c r="B128" s="5" t="s">
        <v>29</v>
      </c>
      <c r="C128" s="68"/>
      <c r="D128" s="69" t="str">
        <f>IFERROR(C128/INDEX(표5[#All],MATCH(B128,표5[[#All],[잉크]],0),2),"")</f>
        <v/>
      </c>
      <c r="E128" s="22">
        <f>$C128-INDEX(표5[#All],MATCH(B128,표5[[#All],[잉크]],0),24)</f>
        <v>0</v>
      </c>
      <c r="F128" s="542"/>
      <c r="G128" s="23" t="str">
        <f>IF(ISBLANK(F128),"",INDEX(호기!$A$1:$B$657,MATCH('생산계획(잉크)'!B580,호기!$A$1:$A$657,0),2))</f>
        <v/>
      </c>
      <c r="H128" s="24">
        <f>C128+F128-INDEX(표5[#All],MATCH(B128,표5[[#All],[잉크]],0),2)</f>
        <v>0</v>
      </c>
      <c r="I128" s="21" t="str">
        <f>IFERROR(H128/INDEX(표5[#All],MATCH(B128,표5[[#All],[잉크]],0),5),"")</f>
        <v/>
      </c>
      <c r="J128" s="542"/>
      <c r="K128" s="25" t="str">
        <f>IF(ISBLANK(J128),"",INDEX(호기!$A$1:$B$657,MATCH('생산계획(잉크)'!B580,호기!$A$1:$A$657,0),2))</f>
        <v/>
      </c>
      <c r="L128" s="24">
        <f>H128+J128-INDEX(표5[#All],MATCH(B128,표5[[#All],[잉크]],0),5)</f>
        <v>0</v>
      </c>
      <c r="M128" s="21" t="str">
        <f>IFERROR(L128/INDEX(표5[#All],MATCH(B128,표5[[#All],[잉크]],0),8),"")</f>
        <v/>
      </c>
      <c r="N128" s="542"/>
      <c r="O128" s="23" t="str">
        <f>IF(ISBLANK(N128),"",INDEX(호기!$A$1:$B$657,MATCH('생산계획(잉크)'!B580,호기!$A$1:$A$657,0),2))</f>
        <v/>
      </c>
      <c r="P128" s="24">
        <f>L128+N128-INDEX(표5[#All],MATCH(B128,표5[[#All],[잉크]],0),5)</f>
        <v>0</v>
      </c>
      <c r="Q128" s="21" t="str">
        <f>IFERROR(P128/INDEX(표5[#All],MATCH(B128,표5[[#All],[잉크]],0),11),"")</f>
        <v/>
      </c>
      <c r="R128" s="542"/>
      <c r="S128" s="25" t="str">
        <f>IF(ISBLANK(R128),"",INDEX(호기!$A$1:$B$657,MATCH('생산계획(잉크)'!B580,호기!$A$1:$A$657,0),2))</f>
        <v/>
      </c>
      <c r="T128" s="24">
        <f>P128+R128-INDEX(표5[#All],MATCH(B128,표5[[#All],[잉크]],0),5)</f>
        <v>0</v>
      </c>
      <c r="U128" s="21" t="str">
        <f>IFERROR(T128/INDEX(표5[#All],MATCH(B128,표5[[#All],[잉크]],0),14),"")</f>
        <v/>
      </c>
      <c r="V128" s="542"/>
      <c r="W128" s="23" t="str">
        <f>IF(ISBLANK(V128),"",INDEX(호기!$A$1:$B$657,MATCH('생산계획(잉크)'!B580,호기!$A$1:$A$657,0),2))</f>
        <v/>
      </c>
      <c r="X128" s="24">
        <f>T128+V128-INDEX(표5[#All],MATCH(B128,표5[[#All],[잉크]],0),5)</f>
        <v>0</v>
      </c>
      <c r="Y128" s="21" t="str">
        <f>IFERROR(X128/INDEX(표5[#All],MATCH(B128,표5[[#All],[잉크]],0),17),"")</f>
        <v/>
      </c>
      <c r="Z128" s="23"/>
      <c r="AA128" s="23" t="str">
        <f>IF(ISBLANK(Z128),"",INDEX(호기!$A$1:$B$657,MATCH('생산계획(잉크)'!B580,호기!$A$1:$A$657,0),2))</f>
        <v/>
      </c>
      <c r="AB128" s="24">
        <f>X128+Z128-INDEX(표5[#All],MATCH(B128,표5[[#All],[잉크]],0),5)</f>
        <v>0</v>
      </c>
      <c r="AC128" s="21" t="str">
        <f>IFERROR(AB128/INDEX(표5[#All],MATCH(B128,표5[[#All],[잉크]],0),20),"")</f>
        <v/>
      </c>
      <c r="AD128" s="23"/>
      <c r="AE128" s="235"/>
      <c r="AG128" s="19"/>
      <c r="AH128" s="19"/>
      <c r="AI128" s="19"/>
      <c r="AJ128" s="19"/>
      <c r="AK128" s="19"/>
      <c r="AL128" s="19"/>
      <c r="AM128" s="19"/>
    </row>
    <row r="129" spans="1:39" ht="16.5" hidden="1" customHeight="1" x14ac:dyDescent="0.3">
      <c r="A129" s="1"/>
      <c r="B129" s="5" t="s">
        <v>1455</v>
      </c>
      <c r="C129" s="68"/>
      <c r="D129" s="69" t="str">
        <f>IFERROR(C129/INDEX(표5[#All],MATCH(B129,표5[[#All],[잉크]],0),2),"")</f>
        <v/>
      </c>
      <c r="E129" s="22">
        <f>$C129-INDEX(표5[#All],MATCH(B129,표5[[#All],[잉크]],0),24)</f>
        <v>0</v>
      </c>
      <c r="F129" s="542"/>
      <c r="G129" s="23" t="str">
        <f>IF(ISBLANK(F129),"",INDEX(호기!$A$1:$B$657,MATCH('생산계획(잉크)'!B581,호기!$A$1:$A$657,0),2))</f>
        <v/>
      </c>
      <c r="H129" s="24">
        <f>C129+F129-INDEX(표5[#All],MATCH(B129,표5[[#All],[잉크]],0),2)</f>
        <v>0</v>
      </c>
      <c r="I129" s="21" t="str">
        <f>IFERROR(H129/INDEX(표5[#All],MATCH(B129,표5[[#All],[잉크]],0),5),"")</f>
        <v/>
      </c>
      <c r="J129" s="542"/>
      <c r="K129" s="25" t="str">
        <f>IF(ISBLANK(J129),"",INDEX(호기!$A$1:$B$657,MATCH('생산계획(잉크)'!B581,호기!$A$1:$A$657,0),2))</f>
        <v/>
      </c>
      <c r="L129" s="24">
        <f>H129+J129-INDEX(표5[#All],MATCH(B129,표5[[#All],[잉크]],0),5)</f>
        <v>0</v>
      </c>
      <c r="M129" s="21" t="str">
        <f>IFERROR(L129/INDEX(표5[#All],MATCH(B129,표5[[#All],[잉크]],0),8),"")</f>
        <v/>
      </c>
      <c r="N129" s="542"/>
      <c r="O129" s="23" t="str">
        <f>IF(ISBLANK(N129),"",INDEX(호기!$A$1:$B$657,MATCH('생산계획(잉크)'!B581,호기!$A$1:$A$657,0),2))</f>
        <v/>
      </c>
      <c r="P129" s="24">
        <f>L129+N129-INDEX(표5[#All],MATCH(B129,표5[[#All],[잉크]],0),5)</f>
        <v>0</v>
      </c>
      <c r="Q129" s="21" t="str">
        <f>IFERROR(P129/INDEX(표5[#All],MATCH(B129,표5[[#All],[잉크]],0),11),"")</f>
        <v/>
      </c>
      <c r="R129" s="542"/>
      <c r="S129" s="25" t="str">
        <f>IF(ISBLANK(R129),"",INDEX(호기!$A$1:$B$657,MATCH('생산계획(잉크)'!B581,호기!$A$1:$A$657,0),2))</f>
        <v/>
      </c>
      <c r="T129" s="24">
        <f>P129+R129-INDEX(표5[#All],MATCH(B129,표5[[#All],[잉크]],0),5)</f>
        <v>0</v>
      </c>
      <c r="U129" s="21" t="str">
        <f>IFERROR(T129/INDEX(표5[#All],MATCH(B129,표5[[#All],[잉크]],0),14),"")</f>
        <v/>
      </c>
      <c r="V129" s="542"/>
      <c r="W129" s="23" t="str">
        <f>IF(ISBLANK(V129),"",INDEX(호기!$A$1:$B$657,MATCH('생산계획(잉크)'!B581,호기!$A$1:$A$657,0),2))</f>
        <v/>
      </c>
      <c r="X129" s="24">
        <f>T129+V129-INDEX(표5[#All],MATCH(B129,표5[[#All],[잉크]],0),5)</f>
        <v>0</v>
      </c>
      <c r="Y129" s="21" t="str">
        <f>IFERROR(X129/INDEX(표5[#All],MATCH(B129,표5[[#All],[잉크]],0),17),"")</f>
        <v/>
      </c>
      <c r="Z129" s="23"/>
      <c r="AA129" s="23" t="str">
        <f>IF(ISBLANK(Z129),"",INDEX(호기!$A$1:$B$657,MATCH('생산계획(잉크)'!B581,호기!$A$1:$A$657,0),2))</f>
        <v/>
      </c>
      <c r="AB129" s="24">
        <f>X129+Z129-INDEX(표5[#All],MATCH(B129,표5[[#All],[잉크]],0),5)</f>
        <v>0</v>
      </c>
      <c r="AC129" s="21" t="str">
        <f>IFERROR(AB129/INDEX(표5[#All],MATCH(B129,표5[[#All],[잉크]],0),20),"")</f>
        <v/>
      </c>
      <c r="AD129" s="23"/>
      <c r="AE129" s="235"/>
      <c r="AG129" s="19"/>
      <c r="AH129" s="19"/>
      <c r="AI129" s="19"/>
      <c r="AJ129" s="19"/>
      <c r="AK129" s="19"/>
      <c r="AL129" s="19"/>
      <c r="AM129" s="19"/>
    </row>
    <row r="130" spans="1:39" ht="16.5" hidden="1" customHeight="1" x14ac:dyDescent="0.3">
      <c r="A130" s="1"/>
      <c r="B130" s="5" t="s">
        <v>1456</v>
      </c>
      <c r="C130" s="68"/>
      <c r="D130" s="69" t="str">
        <f>IFERROR(C130/INDEX(표5[#All],MATCH(B130,표5[[#All],[잉크]],0),2),"")</f>
        <v/>
      </c>
      <c r="E130" s="22">
        <f>$C130-INDEX(표5[#All],MATCH(B130,표5[[#All],[잉크]],0),24)</f>
        <v>0</v>
      </c>
      <c r="F130" s="542"/>
      <c r="G130" s="23" t="str">
        <f>IF(ISBLANK(F130),"",INDEX(호기!$A$1:$B$657,MATCH('생산계획(잉크)'!B582,호기!$A$1:$A$657,0),2))</f>
        <v/>
      </c>
      <c r="H130" s="24">
        <f>C130+F130-INDEX(표5[#All],MATCH(B130,표5[[#All],[잉크]],0),2)</f>
        <v>0</v>
      </c>
      <c r="I130" s="21" t="str">
        <f>IFERROR(H130/INDEX(표5[#All],MATCH(B130,표5[[#All],[잉크]],0),5),"")</f>
        <v/>
      </c>
      <c r="J130" s="542"/>
      <c r="K130" s="25" t="str">
        <f>IF(ISBLANK(J130),"",INDEX(호기!$A$1:$B$657,MATCH('생산계획(잉크)'!B582,호기!$A$1:$A$657,0),2))</f>
        <v/>
      </c>
      <c r="L130" s="24">
        <f>H130+J130-INDEX(표5[#All],MATCH(B130,표5[[#All],[잉크]],0),5)</f>
        <v>0</v>
      </c>
      <c r="M130" s="21" t="str">
        <f>IFERROR(L130/INDEX(표5[#All],MATCH(B130,표5[[#All],[잉크]],0),8),"")</f>
        <v/>
      </c>
      <c r="N130" s="542"/>
      <c r="O130" s="23" t="str">
        <f>IF(ISBLANK(N130),"",INDEX(호기!$A$1:$B$657,MATCH('생산계획(잉크)'!B582,호기!$A$1:$A$657,0),2))</f>
        <v/>
      </c>
      <c r="P130" s="24">
        <f>L130+N130-INDEX(표5[#All],MATCH(B130,표5[[#All],[잉크]],0),5)</f>
        <v>0</v>
      </c>
      <c r="Q130" s="21" t="str">
        <f>IFERROR(P130/INDEX(표5[#All],MATCH(B130,표5[[#All],[잉크]],0),11),"")</f>
        <v/>
      </c>
      <c r="R130" s="542"/>
      <c r="S130" s="25" t="str">
        <f>IF(ISBLANK(R130),"",INDEX(호기!$A$1:$B$657,MATCH('생산계획(잉크)'!B582,호기!$A$1:$A$657,0),2))</f>
        <v/>
      </c>
      <c r="T130" s="24">
        <f>P130+R130-INDEX(표5[#All],MATCH(B130,표5[[#All],[잉크]],0),5)</f>
        <v>0</v>
      </c>
      <c r="U130" s="21" t="str">
        <f>IFERROR(T130/INDEX(표5[#All],MATCH(B130,표5[[#All],[잉크]],0),14),"")</f>
        <v/>
      </c>
      <c r="V130" s="542"/>
      <c r="W130" s="23" t="str">
        <f>IF(ISBLANK(V130),"",INDEX(호기!$A$1:$B$657,MATCH('생산계획(잉크)'!B582,호기!$A$1:$A$657,0),2))</f>
        <v/>
      </c>
      <c r="X130" s="24">
        <f>T130+V130-INDEX(표5[#All],MATCH(B130,표5[[#All],[잉크]],0),5)</f>
        <v>0</v>
      </c>
      <c r="Y130" s="21" t="str">
        <f>IFERROR(X130/INDEX(표5[#All],MATCH(B130,표5[[#All],[잉크]],0),17),"")</f>
        <v/>
      </c>
      <c r="Z130" s="23"/>
      <c r="AA130" s="23" t="str">
        <f>IF(ISBLANK(Z130),"",INDEX(호기!$A$1:$B$657,MATCH('생산계획(잉크)'!B582,호기!$A$1:$A$657,0),2))</f>
        <v/>
      </c>
      <c r="AB130" s="24">
        <f>X130+Z130-INDEX(표5[#All],MATCH(B130,표5[[#All],[잉크]],0),5)</f>
        <v>0</v>
      </c>
      <c r="AC130" s="21" t="str">
        <f>IFERROR(AB130/INDEX(표5[#All],MATCH(B130,표5[[#All],[잉크]],0),20),"")</f>
        <v/>
      </c>
      <c r="AD130" s="23"/>
      <c r="AE130" s="235"/>
      <c r="AG130" s="19"/>
      <c r="AH130" s="19"/>
      <c r="AI130" s="19"/>
      <c r="AJ130" s="19"/>
      <c r="AK130" s="19"/>
      <c r="AL130" s="19"/>
      <c r="AM130" s="19"/>
    </row>
    <row r="131" spans="1:39" ht="16.5" hidden="1" customHeight="1" x14ac:dyDescent="0.3">
      <c r="A131" s="1"/>
      <c r="B131" s="5" t="s">
        <v>1518</v>
      </c>
      <c r="C131" s="68"/>
      <c r="D131" s="69" t="str">
        <f>IFERROR(C131/INDEX(표5[#All],MATCH(B131,표5[[#All],[잉크]],0),2),"")</f>
        <v/>
      </c>
      <c r="E131" s="22">
        <f>$C131-INDEX(표5[#All],MATCH(B131,표5[[#All],[잉크]],0),24)</f>
        <v>0</v>
      </c>
      <c r="F131" s="542"/>
      <c r="G131" s="23" t="str">
        <f>IF(ISBLANK(F131),"",INDEX(호기!$A$1:$B$657,MATCH('생산계획(잉크)'!B583,호기!$A$1:$A$657,0),2))</f>
        <v/>
      </c>
      <c r="H131" s="24">
        <f>C131+F131-INDEX(표5[#All],MATCH(B131,표5[[#All],[잉크]],0),2)</f>
        <v>0</v>
      </c>
      <c r="I131" s="21" t="str">
        <f>IFERROR(H131/INDEX(표5[#All],MATCH(B131,표5[[#All],[잉크]],0),5),"")</f>
        <v/>
      </c>
      <c r="J131" s="542"/>
      <c r="K131" s="25" t="str">
        <f>IF(ISBLANK(J131),"",INDEX(호기!$A$1:$B$657,MATCH('생산계획(잉크)'!B583,호기!$A$1:$A$657,0),2))</f>
        <v/>
      </c>
      <c r="L131" s="24">
        <f>H131+J131-INDEX(표5[#All],MATCH(B131,표5[[#All],[잉크]],0),5)</f>
        <v>0</v>
      </c>
      <c r="M131" s="21" t="str">
        <f>IFERROR(L131/INDEX(표5[#All],MATCH(B131,표5[[#All],[잉크]],0),8),"")</f>
        <v/>
      </c>
      <c r="N131" s="542"/>
      <c r="O131" s="23" t="str">
        <f>IF(ISBLANK(N131),"",INDEX(호기!$A$1:$B$657,MATCH('생산계획(잉크)'!B583,호기!$A$1:$A$657,0),2))</f>
        <v/>
      </c>
      <c r="P131" s="24">
        <f>L131+N131-INDEX(표5[#All],MATCH(B131,표5[[#All],[잉크]],0),5)</f>
        <v>0</v>
      </c>
      <c r="Q131" s="21" t="str">
        <f>IFERROR(P131/INDEX(표5[#All],MATCH(B131,표5[[#All],[잉크]],0),11),"")</f>
        <v/>
      </c>
      <c r="R131" s="542"/>
      <c r="S131" s="25" t="str">
        <f>IF(ISBLANK(R131),"",INDEX(호기!$A$1:$B$657,MATCH('생산계획(잉크)'!B583,호기!$A$1:$A$657,0),2))</f>
        <v/>
      </c>
      <c r="T131" s="24">
        <f>P131+R131-INDEX(표5[#All],MATCH(B131,표5[[#All],[잉크]],0),5)</f>
        <v>0</v>
      </c>
      <c r="U131" s="21" t="str">
        <f>IFERROR(T131/INDEX(표5[#All],MATCH(B131,표5[[#All],[잉크]],0),14),"")</f>
        <v/>
      </c>
      <c r="V131" s="542"/>
      <c r="W131" s="23" t="str">
        <f>IF(ISBLANK(V131),"",INDEX(호기!$A$1:$B$657,MATCH('생산계획(잉크)'!B583,호기!$A$1:$A$657,0),2))</f>
        <v/>
      </c>
      <c r="X131" s="24">
        <f>T131+V131-INDEX(표5[#All],MATCH(B131,표5[[#All],[잉크]],0),5)</f>
        <v>0</v>
      </c>
      <c r="Y131" s="21" t="str">
        <f>IFERROR(X131/INDEX(표5[#All],MATCH(B131,표5[[#All],[잉크]],0),17),"")</f>
        <v/>
      </c>
      <c r="Z131" s="23"/>
      <c r="AA131" s="23" t="str">
        <f>IF(ISBLANK(Z131),"",INDEX(호기!$A$1:$B$657,MATCH('생산계획(잉크)'!B583,호기!$A$1:$A$657,0),2))</f>
        <v/>
      </c>
      <c r="AB131" s="24">
        <f>X131+Z131-INDEX(표5[#All],MATCH(B131,표5[[#All],[잉크]],0),5)</f>
        <v>0</v>
      </c>
      <c r="AC131" s="21" t="str">
        <f>IFERROR(AB131/INDEX(표5[#All],MATCH(B131,표5[[#All],[잉크]],0),20),"")</f>
        <v/>
      </c>
      <c r="AD131" s="23"/>
      <c r="AE131" s="235"/>
      <c r="AG131" s="19"/>
      <c r="AH131" s="19"/>
      <c r="AI131" s="19"/>
      <c r="AJ131" s="19"/>
      <c r="AK131" s="19"/>
      <c r="AL131" s="19"/>
      <c r="AM131" s="19"/>
    </row>
    <row r="132" spans="1:39" ht="16.5" hidden="1" customHeight="1" x14ac:dyDescent="0.3">
      <c r="A132" s="1"/>
      <c r="B132" s="5" t="s">
        <v>1519</v>
      </c>
      <c r="C132" s="68"/>
      <c r="D132" s="69" t="str">
        <f>IFERROR(C132/INDEX(표5[#All],MATCH(B132,표5[[#All],[잉크]],0),2),"")</f>
        <v/>
      </c>
      <c r="E132" s="22">
        <f>$C132-INDEX(표5[#All],MATCH(B132,표5[[#All],[잉크]],0),24)</f>
        <v>0</v>
      </c>
      <c r="F132" s="542"/>
      <c r="G132" s="23" t="str">
        <f>IF(ISBLANK(F132),"",INDEX(호기!$A$1:$B$657,MATCH('생산계획(잉크)'!B584,호기!$A$1:$A$657,0),2))</f>
        <v/>
      </c>
      <c r="H132" s="24">
        <f>C132+F132-INDEX(표5[#All],MATCH(B132,표5[[#All],[잉크]],0),2)</f>
        <v>0</v>
      </c>
      <c r="I132" s="21" t="str">
        <f>IFERROR(H132/INDEX(표5[#All],MATCH(B132,표5[[#All],[잉크]],0),5),"")</f>
        <v/>
      </c>
      <c r="J132" s="542"/>
      <c r="K132" s="25" t="str">
        <f>IF(ISBLANK(J132),"",INDEX(호기!$A$1:$B$657,MATCH('생산계획(잉크)'!B584,호기!$A$1:$A$657,0),2))</f>
        <v/>
      </c>
      <c r="L132" s="24">
        <f>H132+J132-INDEX(표5[#All],MATCH(B132,표5[[#All],[잉크]],0),5)</f>
        <v>0</v>
      </c>
      <c r="M132" s="21" t="str">
        <f>IFERROR(L132/INDEX(표5[#All],MATCH(B132,표5[[#All],[잉크]],0),8),"")</f>
        <v/>
      </c>
      <c r="N132" s="542"/>
      <c r="O132" s="23" t="str">
        <f>IF(ISBLANK(N132),"",INDEX(호기!$A$1:$B$657,MATCH('생산계획(잉크)'!B584,호기!$A$1:$A$657,0),2))</f>
        <v/>
      </c>
      <c r="P132" s="24">
        <f>L132+N132-INDEX(표5[#All],MATCH(B132,표5[[#All],[잉크]],0),5)</f>
        <v>0</v>
      </c>
      <c r="Q132" s="21" t="str">
        <f>IFERROR(P132/INDEX(표5[#All],MATCH(B132,표5[[#All],[잉크]],0),11),"")</f>
        <v/>
      </c>
      <c r="R132" s="542"/>
      <c r="S132" s="25" t="str">
        <f>IF(ISBLANK(R132),"",INDEX(호기!$A$1:$B$657,MATCH('생산계획(잉크)'!B584,호기!$A$1:$A$657,0),2))</f>
        <v/>
      </c>
      <c r="T132" s="24">
        <f>P132+R132-INDEX(표5[#All],MATCH(B132,표5[[#All],[잉크]],0),5)</f>
        <v>0</v>
      </c>
      <c r="U132" s="21" t="str">
        <f>IFERROR(T132/INDEX(표5[#All],MATCH(B132,표5[[#All],[잉크]],0),14),"")</f>
        <v/>
      </c>
      <c r="V132" s="542"/>
      <c r="W132" s="23" t="str">
        <f>IF(ISBLANK(V132),"",INDEX(호기!$A$1:$B$657,MATCH('생산계획(잉크)'!B584,호기!$A$1:$A$657,0),2))</f>
        <v/>
      </c>
      <c r="X132" s="24">
        <f>T132+V132-INDEX(표5[#All],MATCH(B132,표5[[#All],[잉크]],0),5)</f>
        <v>0</v>
      </c>
      <c r="Y132" s="21" t="str">
        <f>IFERROR(X132/INDEX(표5[#All],MATCH(B132,표5[[#All],[잉크]],0),17),"")</f>
        <v/>
      </c>
      <c r="Z132" s="23"/>
      <c r="AA132" s="23" t="str">
        <f>IF(ISBLANK(Z132),"",INDEX(호기!$A$1:$B$657,MATCH('생산계획(잉크)'!B584,호기!$A$1:$A$657,0),2))</f>
        <v/>
      </c>
      <c r="AB132" s="24">
        <f>X132+Z132-INDEX(표5[#All],MATCH(B132,표5[[#All],[잉크]],0),5)</f>
        <v>0</v>
      </c>
      <c r="AC132" s="21" t="str">
        <f>IFERROR(AB132/INDEX(표5[#All],MATCH(B132,표5[[#All],[잉크]],0),20),"")</f>
        <v/>
      </c>
      <c r="AD132" s="23"/>
      <c r="AE132" s="235"/>
      <c r="AG132" s="19"/>
      <c r="AH132" s="19"/>
      <c r="AI132" s="19"/>
      <c r="AJ132" s="19"/>
      <c r="AK132" s="19"/>
      <c r="AL132" s="19"/>
      <c r="AM132" s="19"/>
    </row>
    <row r="133" spans="1:39" ht="16.5" hidden="1" customHeight="1" x14ac:dyDescent="0.3">
      <c r="A133" s="1"/>
      <c r="B133" s="5" t="s">
        <v>1520</v>
      </c>
      <c r="C133" s="68"/>
      <c r="D133" s="69" t="str">
        <f>IFERROR(C133/INDEX(표5[#All],MATCH(B133,표5[[#All],[잉크]],0),2),"")</f>
        <v/>
      </c>
      <c r="E133" s="22">
        <f>$C133-INDEX(표5[#All],MATCH(B133,표5[[#All],[잉크]],0),24)</f>
        <v>0</v>
      </c>
      <c r="F133" s="542"/>
      <c r="G133" s="23" t="str">
        <f>IF(ISBLANK(F133),"",INDEX(호기!$A$1:$B$657,MATCH('생산계획(잉크)'!B585,호기!$A$1:$A$657,0),2))</f>
        <v/>
      </c>
      <c r="H133" s="24">
        <f>C133+F133-INDEX(표5[#All],MATCH(B133,표5[[#All],[잉크]],0),2)</f>
        <v>0</v>
      </c>
      <c r="I133" s="21" t="str">
        <f>IFERROR(H133/INDEX(표5[#All],MATCH(B133,표5[[#All],[잉크]],0),5),"")</f>
        <v/>
      </c>
      <c r="J133" s="542"/>
      <c r="K133" s="25" t="str">
        <f>IF(ISBLANK(J133),"",INDEX(호기!$A$1:$B$657,MATCH('생산계획(잉크)'!B585,호기!$A$1:$A$657,0),2))</f>
        <v/>
      </c>
      <c r="L133" s="24">
        <f>H133+J133-INDEX(표5[#All],MATCH(B133,표5[[#All],[잉크]],0),5)</f>
        <v>0</v>
      </c>
      <c r="M133" s="21" t="str">
        <f>IFERROR(L133/INDEX(표5[#All],MATCH(B133,표5[[#All],[잉크]],0),8),"")</f>
        <v/>
      </c>
      <c r="N133" s="542"/>
      <c r="O133" s="23" t="str">
        <f>IF(ISBLANK(N133),"",INDEX(호기!$A$1:$B$657,MATCH('생산계획(잉크)'!B585,호기!$A$1:$A$657,0),2))</f>
        <v/>
      </c>
      <c r="P133" s="24">
        <f>L133+N133-INDEX(표5[#All],MATCH(B133,표5[[#All],[잉크]],0),5)</f>
        <v>0</v>
      </c>
      <c r="Q133" s="21" t="str">
        <f>IFERROR(P133/INDEX(표5[#All],MATCH(B133,표5[[#All],[잉크]],0),11),"")</f>
        <v/>
      </c>
      <c r="R133" s="542"/>
      <c r="S133" s="25" t="str">
        <f>IF(ISBLANK(R133),"",INDEX(호기!$A$1:$B$657,MATCH('생산계획(잉크)'!B585,호기!$A$1:$A$657,0),2))</f>
        <v/>
      </c>
      <c r="T133" s="24">
        <f>P133+R133-INDEX(표5[#All],MATCH(B133,표5[[#All],[잉크]],0),5)</f>
        <v>0</v>
      </c>
      <c r="U133" s="21" t="str">
        <f>IFERROR(T133/INDEX(표5[#All],MATCH(B133,표5[[#All],[잉크]],0),14),"")</f>
        <v/>
      </c>
      <c r="V133" s="542"/>
      <c r="W133" s="23" t="str">
        <f>IF(ISBLANK(V133),"",INDEX(호기!$A$1:$B$657,MATCH('생산계획(잉크)'!B585,호기!$A$1:$A$657,0),2))</f>
        <v/>
      </c>
      <c r="X133" s="24">
        <f>T133+V133-INDEX(표5[#All],MATCH(B133,표5[[#All],[잉크]],0),5)</f>
        <v>0</v>
      </c>
      <c r="Y133" s="21" t="str">
        <f>IFERROR(X133/INDEX(표5[#All],MATCH(B133,표5[[#All],[잉크]],0),17),"")</f>
        <v/>
      </c>
      <c r="Z133" s="23"/>
      <c r="AA133" s="23" t="str">
        <f>IF(ISBLANK(Z133),"",INDEX(호기!$A$1:$B$657,MATCH('생산계획(잉크)'!B585,호기!$A$1:$A$657,0),2))</f>
        <v/>
      </c>
      <c r="AB133" s="24">
        <f>X133+Z133-INDEX(표5[#All],MATCH(B133,표5[[#All],[잉크]],0),5)</f>
        <v>0</v>
      </c>
      <c r="AC133" s="21" t="str">
        <f>IFERROR(AB133/INDEX(표5[#All],MATCH(B133,표5[[#All],[잉크]],0),20),"")</f>
        <v/>
      </c>
      <c r="AD133" s="23"/>
      <c r="AE133" s="235"/>
      <c r="AG133" s="19"/>
      <c r="AH133" s="19"/>
      <c r="AI133" s="19"/>
      <c r="AJ133" s="19"/>
      <c r="AK133" s="19"/>
      <c r="AL133" s="19"/>
      <c r="AM133" s="19"/>
    </row>
    <row r="134" spans="1:39" ht="16.5" hidden="1" customHeight="1" x14ac:dyDescent="0.3">
      <c r="A134" s="1"/>
      <c r="B134" s="5" t="s">
        <v>132</v>
      </c>
      <c r="C134" s="68"/>
      <c r="D134" s="69" t="str">
        <f>IFERROR(C134/INDEX(표5[#All],MATCH(B134,표5[[#All],[잉크]],0),2),"")</f>
        <v/>
      </c>
      <c r="E134" s="22">
        <f>$C134-INDEX(표5[#All],MATCH(B134,표5[[#All],[잉크]],0),24)</f>
        <v>0</v>
      </c>
      <c r="F134" s="542"/>
      <c r="G134" s="23" t="str">
        <f>IF(ISBLANK(F134),"",INDEX(호기!$A$1:$B$657,MATCH('생산계획(잉크)'!B586,호기!$A$1:$A$657,0),2))</f>
        <v/>
      </c>
      <c r="H134" s="24">
        <f>C134+F134-INDEX(표5[#All],MATCH(B134,표5[[#All],[잉크]],0),2)</f>
        <v>0</v>
      </c>
      <c r="I134" s="21" t="str">
        <f>IFERROR(H134/INDEX(표5[#All],MATCH(B134,표5[[#All],[잉크]],0),5),"")</f>
        <v/>
      </c>
      <c r="J134" s="542"/>
      <c r="K134" s="25" t="str">
        <f>IF(ISBLANK(J134),"",INDEX(호기!$A$1:$B$657,MATCH('생산계획(잉크)'!B586,호기!$A$1:$A$657,0),2))</f>
        <v/>
      </c>
      <c r="L134" s="24">
        <f>H134+J134-INDEX(표5[#All],MATCH(B134,표5[[#All],[잉크]],0),5)</f>
        <v>0</v>
      </c>
      <c r="M134" s="21" t="str">
        <f>IFERROR(L134/INDEX(표5[#All],MATCH(B134,표5[[#All],[잉크]],0),8),"")</f>
        <v/>
      </c>
      <c r="N134" s="542"/>
      <c r="O134" s="23" t="str">
        <f>IF(ISBLANK(N134),"",INDEX(호기!$A$1:$B$657,MATCH('생산계획(잉크)'!B586,호기!$A$1:$A$657,0),2))</f>
        <v/>
      </c>
      <c r="P134" s="24">
        <f>L134+N134-INDEX(표5[#All],MATCH(B134,표5[[#All],[잉크]],0),5)</f>
        <v>0</v>
      </c>
      <c r="Q134" s="21" t="str">
        <f>IFERROR(P134/INDEX(표5[#All],MATCH(B134,표5[[#All],[잉크]],0),11),"")</f>
        <v/>
      </c>
      <c r="R134" s="542"/>
      <c r="S134" s="25" t="str">
        <f>IF(ISBLANK(R134),"",INDEX(호기!$A$1:$B$657,MATCH('생산계획(잉크)'!B586,호기!$A$1:$A$657,0),2))</f>
        <v/>
      </c>
      <c r="T134" s="24">
        <f>P134+R134-INDEX(표5[#All],MATCH(B134,표5[[#All],[잉크]],0),5)</f>
        <v>0</v>
      </c>
      <c r="U134" s="21" t="str">
        <f>IFERROR(T134/INDEX(표5[#All],MATCH(B134,표5[[#All],[잉크]],0),14),"")</f>
        <v/>
      </c>
      <c r="V134" s="542"/>
      <c r="W134" s="23" t="str">
        <f>IF(ISBLANK(V134),"",INDEX(호기!$A$1:$B$657,MATCH('생산계획(잉크)'!B586,호기!$A$1:$A$657,0),2))</f>
        <v/>
      </c>
      <c r="X134" s="24">
        <f>T134+V134-INDEX(표5[#All],MATCH(B134,표5[[#All],[잉크]],0),5)</f>
        <v>0</v>
      </c>
      <c r="Y134" s="21" t="str">
        <f>IFERROR(X134/INDEX(표5[#All],MATCH(B134,표5[[#All],[잉크]],0),17),"")</f>
        <v/>
      </c>
      <c r="Z134" s="23"/>
      <c r="AA134" s="23" t="str">
        <f>IF(ISBLANK(Z134),"",INDEX(호기!$A$1:$B$657,MATCH('생산계획(잉크)'!B586,호기!$A$1:$A$657,0),2))</f>
        <v/>
      </c>
      <c r="AB134" s="24">
        <f>X134+Z134-INDEX(표5[#All],MATCH(B134,표5[[#All],[잉크]],0),5)</f>
        <v>0</v>
      </c>
      <c r="AC134" s="21" t="str">
        <f>IFERROR(AB134/INDEX(표5[#All],MATCH(B134,표5[[#All],[잉크]],0),20),"")</f>
        <v/>
      </c>
      <c r="AD134" s="23"/>
      <c r="AE134" s="235"/>
      <c r="AG134" s="44"/>
      <c r="AH134" s="44"/>
      <c r="AI134" s="19"/>
      <c r="AJ134" s="19"/>
      <c r="AK134" s="19"/>
      <c r="AL134" s="19"/>
      <c r="AM134" s="19"/>
    </row>
    <row r="135" spans="1:39" ht="16.5" hidden="1" customHeight="1" x14ac:dyDescent="0.3">
      <c r="A135" s="1"/>
      <c r="B135" s="30" t="s">
        <v>133</v>
      </c>
      <c r="C135" s="68"/>
      <c r="D135" s="69" t="str">
        <f>IFERROR(C135/INDEX(표5[#All],MATCH(B135,표5[[#All],[잉크]],0),2),"")</f>
        <v/>
      </c>
      <c r="E135" s="22">
        <f>$C135-INDEX(표5[#All],MATCH(B135,표5[[#All],[잉크]],0),24)</f>
        <v>0</v>
      </c>
      <c r="F135" s="542"/>
      <c r="G135" s="23" t="str">
        <f>IF(ISBLANK(F135),"",INDEX(호기!$A$1:$B$657,MATCH('생산계획(잉크)'!B587,호기!$A$1:$A$657,0),2))</f>
        <v/>
      </c>
      <c r="H135" s="24">
        <f>C135+F135-INDEX(표5[#All],MATCH(B135,표5[[#All],[잉크]],0),2)</f>
        <v>0</v>
      </c>
      <c r="I135" s="21" t="str">
        <f>IFERROR(H135/INDEX(표5[#All],MATCH(B135,표5[[#All],[잉크]],0),5),"")</f>
        <v/>
      </c>
      <c r="J135" s="542"/>
      <c r="K135" s="25" t="str">
        <f>IF(ISBLANK(J135),"",INDEX(호기!$A$1:$B$657,MATCH('생산계획(잉크)'!B587,호기!$A$1:$A$657,0),2))</f>
        <v/>
      </c>
      <c r="L135" s="24">
        <f>H135+J135-INDEX(표5[#All],MATCH(B135,표5[[#All],[잉크]],0),5)</f>
        <v>0</v>
      </c>
      <c r="M135" s="21" t="str">
        <f>IFERROR(L135/INDEX(표5[#All],MATCH(B135,표5[[#All],[잉크]],0),8),"")</f>
        <v/>
      </c>
      <c r="N135" s="542"/>
      <c r="O135" s="23" t="str">
        <f>IF(ISBLANK(N135),"",INDEX(호기!$A$1:$B$657,MATCH('생산계획(잉크)'!B587,호기!$A$1:$A$657,0),2))</f>
        <v/>
      </c>
      <c r="P135" s="24">
        <f>L135+N135-INDEX(표5[#All],MATCH(B135,표5[[#All],[잉크]],0),5)</f>
        <v>0</v>
      </c>
      <c r="Q135" s="21" t="str">
        <f>IFERROR(P135/INDEX(표5[#All],MATCH(B135,표5[[#All],[잉크]],0),11),"")</f>
        <v/>
      </c>
      <c r="R135" s="542"/>
      <c r="S135" s="25" t="str">
        <f>IF(ISBLANK(R135),"",INDEX(호기!$A$1:$B$657,MATCH('생산계획(잉크)'!B587,호기!$A$1:$A$657,0),2))</f>
        <v/>
      </c>
      <c r="T135" s="24">
        <f>P135+R135-INDEX(표5[#All],MATCH(B135,표5[[#All],[잉크]],0),5)</f>
        <v>0</v>
      </c>
      <c r="U135" s="21" t="str">
        <f>IFERROR(T135/INDEX(표5[#All],MATCH(B135,표5[[#All],[잉크]],0),14),"")</f>
        <v/>
      </c>
      <c r="V135" s="542"/>
      <c r="W135" s="23" t="str">
        <f>IF(ISBLANK(V135),"",INDEX(호기!$A$1:$B$657,MATCH('생산계획(잉크)'!B587,호기!$A$1:$A$657,0),2))</f>
        <v/>
      </c>
      <c r="X135" s="24">
        <f>T135+V135-INDEX(표5[#All],MATCH(B135,표5[[#All],[잉크]],0),5)</f>
        <v>0</v>
      </c>
      <c r="Y135" s="21" t="str">
        <f>IFERROR(X135/INDEX(표5[#All],MATCH(B135,표5[[#All],[잉크]],0),17),"")</f>
        <v/>
      </c>
      <c r="Z135" s="23"/>
      <c r="AA135" s="23" t="str">
        <f>IF(ISBLANK(Z135),"",INDEX(호기!$A$1:$B$657,MATCH('생산계획(잉크)'!B587,호기!$A$1:$A$657,0),2))</f>
        <v/>
      </c>
      <c r="AB135" s="24">
        <f>X135+Z135-INDEX(표5[#All],MATCH(B135,표5[[#All],[잉크]],0),5)</f>
        <v>0</v>
      </c>
      <c r="AC135" s="21" t="str">
        <f>IFERROR(AB135/INDEX(표5[#All],MATCH(B135,표5[[#All],[잉크]],0),20),"")</f>
        <v/>
      </c>
      <c r="AD135" s="23"/>
      <c r="AE135" s="235"/>
      <c r="AG135" s="19"/>
      <c r="AH135" s="19"/>
      <c r="AI135" s="19"/>
      <c r="AJ135" s="19"/>
      <c r="AK135" s="19"/>
      <c r="AL135" s="19"/>
      <c r="AM135" s="19"/>
    </row>
    <row r="136" spans="1:39" ht="16.5" hidden="1" customHeight="1" x14ac:dyDescent="0.3">
      <c r="A136" s="1"/>
      <c r="B136" s="6" t="s">
        <v>30</v>
      </c>
      <c r="C136" s="68"/>
      <c r="D136" s="69" t="str">
        <f>IFERROR(C136/INDEX(표5[#All],MATCH(B136,표5[[#All],[잉크]],0),2),"")</f>
        <v/>
      </c>
      <c r="E136" s="22">
        <f>$C136-INDEX(표5[#All],MATCH(B136,표5[[#All],[잉크]],0),24)</f>
        <v>0</v>
      </c>
      <c r="F136" s="542"/>
      <c r="G136" s="23" t="str">
        <f>IF(ISBLANK(F136),"",INDEX(호기!$A$1:$B$657,MATCH('생산계획(잉크)'!B588,호기!$A$1:$A$657,0),2))</f>
        <v/>
      </c>
      <c r="H136" s="24">
        <f>C136+F136-INDEX(표5[#All],MATCH(B136,표5[[#All],[잉크]],0),2)</f>
        <v>0</v>
      </c>
      <c r="I136" s="21" t="str">
        <f>IFERROR(H136/INDEX(표5[#All],MATCH(B136,표5[[#All],[잉크]],0),5),"")</f>
        <v/>
      </c>
      <c r="J136" s="542"/>
      <c r="K136" s="25" t="str">
        <f>IF(ISBLANK(J136),"",INDEX(호기!$A$1:$B$657,MATCH('생산계획(잉크)'!B588,호기!$A$1:$A$657,0),2))</f>
        <v/>
      </c>
      <c r="L136" s="24">
        <f>H136+J136-INDEX(표5[#All],MATCH(B136,표5[[#All],[잉크]],0),5)</f>
        <v>0</v>
      </c>
      <c r="M136" s="21" t="str">
        <f>IFERROR(L136/INDEX(표5[#All],MATCH(B136,표5[[#All],[잉크]],0),8),"")</f>
        <v/>
      </c>
      <c r="N136" s="542"/>
      <c r="O136" s="23" t="str">
        <f>IF(ISBLANK(N136),"",INDEX(호기!$A$1:$B$657,MATCH('생산계획(잉크)'!B588,호기!$A$1:$A$657,0),2))</f>
        <v/>
      </c>
      <c r="P136" s="24">
        <f>L136+N136-INDEX(표5[#All],MATCH(B136,표5[[#All],[잉크]],0),5)</f>
        <v>0</v>
      </c>
      <c r="Q136" s="21" t="str">
        <f>IFERROR(P136/INDEX(표5[#All],MATCH(B136,표5[[#All],[잉크]],0),11),"")</f>
        <v/>
      </c>
      <c r="R136" s="542"/>
      <c r="S136" s="25" t="str">
        <f>IF(ISBLANK(R136),"",INDEX(호기!$A$1:$B$657,MATCH('생산계획(잉크)'!B588,호기!$A$1:$A$657,0),2))</f>
        <v/>
      </c>
      <c r="T136" s="24">
        <f>P136+R136-INDEX(표5[#All],MATCH(B136,표5[[#All],[잉크]],0),5)</f>
        <v>0</v>
      </c>
      <c r="U136" s="21" t="str">
        <f>IFERROR(T136/INDEX(표5[#All],MATCH(B136,표5[[#All],[잉크]],0),14),"")</f>
        <v/>
      </c>
      <c r="V136" s="542"/>
      <c r="W136" s="23" t="str">
        <f>IF(ISBLANK(V136),"",INDEX(호기!$A$1:$B$657,MATCH('생산계획(잉크)'!B588,호기!$A$1:$A$657,0),2))</f>
        <v/>
      </c>
      <c r="X136" s="24">
        <f>T136+V136-INDEX(표5[#All],MATCH(B136,표5[[#All],[잉크]],0),5)</f>
        <v>0</v>
      </c>
      <c r="Y136" s="21" t="str">
        <f>IFERROR(X136/INDEX(표5[#All],MATCH(B136,표5[[#All],[잉크]],0),17),"")</f>
        <v/>
      </c>
      <c r="Z136" s="23"/>
      <c r="AA136" s="23" t="str">
        <f>IF(ISBLANK(Z136),"",INDEX(호기!$A$1:$B$657,MATCH('생산계획(잉크)'!B588,호기!$A$1:$A$657,0),2))</f>
        <v/>
      </c>
      <c r="AB136" s="24">
        <f>X136+Z136-INDEX(표5[#All],MATCH(B136,표5[[#All],[잉크]],0),5)</f>
        <v>0</v>
      </c>
      <c r="AC136" s="21" t="str">
        <f>IFERROR(AB136/INDEX(표5[#All],MATCH(B136,표5[[#All],[잉크]],0),20),"")</f>
        <v/>
      </c>
      <c r="AD136" s="23"/>
      <c r="AE136" s="235"/>
      <c r="AG136" s="19"/>
      <c r="AH136" s="19"/>
      <c r="AI136" s="19"/>
      <c r="AJ136" s="19"/>
      <c r="AK136" s="19"/>
      <c r="AL136" s="19"/>
      <c r="AM136" s="19"/>
    </row>
    <row r="137" spans="1:39" ht="16.5" hidden="1" customHeight="1" x14ac:dyDescent="0.3">
      <c r="A137" s="1"/>
      <c r="B137" s="7" t="s">
        <v>44</v>
      </c>
      <c r="C137" s="68"/>
      <c r="D137" s="69" t="str">
        <f>IFERROR(C137/INDEX(표5[#All],MATCH(B137,표5[[#All],[잉크]],0),2),"")</f>
        <v/>
      </c>
      <c r="E137" s="22">
        <f>$C137-INDEX(표5[#All],MATCH(B137,표5[[#All],[잉크]],0),24)</f>
        <v>0</v>
      </c>
      <c r="F137" s="542"/>
      <c r="G137" s="23" t="str">
        <f>IF(ISBLANK(F137),"",INDEX(호기!$A$1:$B$657,MATCH('생산계획(잉크)'!B589,호기!$A$1:$A$657,0),2))</f>
        <v/>
      </c>
      <c r="H137" s="24">
        <f>C137+F137-INDEX(표5[#All],MATCH(B137,표5[[#All],[잉크]],0),2)</f>
        <v>0</v>
      </c>
      <c r="I137" s="21" t="str">
        <f>IFERROR(H137/INDEX(표5[#All],MATCH(B137,표5[[#All],[잉크]],0),5),"")</f>
        <v/>
      </c>
      <c r="J137" s="542"/>
      <c r="K137" s="25" t="str">
        <f>IF(ISBLANK(J137),"",INDEX(호기!$A$1:$B$657,MATCH('생산계획(잉크)'!B589,호기!$A$1:$A$657,0),2))</f>
        <v/>
      </c>
      <c r="L137" s="24">
        <f>H137+J137-INDEX(표5[#All],MATCH(B137,표5[[#All],[잉크]],0),5)</f>
        <v>0</v>
      </c>
      <c r="M137" s="21" t="str">
        <f>IFERROR(L137/INDEX(표5[#All],MATCH(B137,표5[[#All],[잉크]],0),8),"")</f>
        <v/>
      </c>
      <c r="N137" s="542"/>
      <c r="O137" s="23" t="str">
        <f>IF(ISBLANK(N137),"",INDEX(호기!$A$1:$B$657,MATCH('생산계획(잉크)'!B589,호기!$A$1:$A$657,0),2))</f>
        <v/>
      </c>
      <c r="P137" s="24">
        <f>L137+N137-INDEX(표5[#All],MATCH(B137,표5[[#All],[잉크]],0),5)</f>
        <v>0</v>
      </c>
      <c r="Q137" s="21" t="str">
        <f>IFERROR(P137/INDEX(표5[#All],MATCH(B137,표5[[#All],[잉크]],0),11),"")</f>
        <v/>
      </c>
      <c r="R137" s="542"/>
      <c r="S137" s="25" t="str">
        <f>IF(ISBLANK(R137),"",INDEX(호기!$A$1:$B$657,MATCH('생산계획(잉크)'!B589,호기!$A$1:$A$657,0),2))</f>
        <v/>
      </c>
      <c r="T137" s="24">
        <f>P137+R137-INDEX(표5[#All],MATCH(B137,표5[[#All],[잉크]],0),5)</f>
        <v>0</v>
      </c>
      <c r="U137" s="21" t="str">
        <f>IFERROR(T137/INDEX(표5[#All],MATCH(B137,표5[[#All],[잉크]],0),14),"")</f>
        <v/>
      </c>
      <c r="V137" s="542"/>
      <c r="W137" s="23" t="str">
        <f>IF(ISBLANK(V137),"",INDEX(호기!$A$1:$B$657,MATCH('생산계획(잉크)'!B589,호기!$A$1:$A$657,0),2))</f>
        <v/>
      </c>
      <c r="X137" s="24">
        <f>T137+V137-INDEX(표5[#All],MATCH(B137,표5[[#All],[잉크]],0),5)</f>
        <v>0</v>
      </c>
      <c r="Y137" s="21" t="str">
        <f>IFERROR(X137/INDEX(표5[#All],MATCH(B137,표5[[#All],[잉크]],0),17),"")</f>
        <v/>
      </c>
      <c r="Z137" s="23"/>
      <c r="AA137" s="23" t="str">
        <f>IF(ISBLANK(Z137),"",INDEX(호기!$A$1:$B$657,MATCH('생산계획(잉크)'!B589,호기!$A$1:$A$657,0),2))</f>
        <v/>
      </c>
      <c r="AB137" s="24">
        <f>X137+Z137-INDEX(표5[#All],MATCH(B137,표5[[#All],[잉크]],0),5)</f>
        <v>0</v>
      </c>
      <c r="AC137" s="21" t="str">
        <f>IFERROR(AB137/INDEX(표5[#All],MATCH(B137,표5[[#All],[잉크]],0),20),"")</f>
        <v/>
      </c>
      <c r="AD137" s="23"/>
      <c r="AE137" s="235"/>
      <c r="AG137" s="19"/>
      <c r="AH137" s="19"/>
      <c r="AI137" s="19"/>
      <c r="AJ137" s="19"/>
      <c r="AK137" s="19"/>
      <c r="AL137" s="19"/>
      <c r="AM137" s="19"/>
    </row>
    <row r="138" spans="1:39" ht="16.5" hidden="1" customHeight="1" x14ac:dyDescent="0.3">
      <c r="A138" s="1"/>
      <c r="B138" s="9" t="s">
        <v>31</v>
      </c>
      <c r="C138" s="68"/>
      <c r="D138" s="69" t="str">
        <f>IFERROR(C138/INDEX(표5[#All],MATCH(B138,표5[[#All],[잉크]],0),2),"")</f>
        <v/>
      </c>
      <c r="E138" s="22">
        <f>$C138-INDEX(표5[#All],MATCH(B138,표5[[#All],[잉크]],0),24)</f>
        <v>0</v>
      </c>
      <c r="F138" s="542"/>
      <c r="G138" s="23" t="str">
        <f>IF(ISBLANK(F138),"",INDEX(호기!$A$1:$B$657,MATCH('생산계획(잉크)'!B590,호기!$A$1:$A$657,0),2))</f>
        <v/>
      </c>
      <c r="H138" s="24">
        <f>C138+F138-INDEX(표5[#All],MATCH(B138,표5[[#All],[잉크]],0),2)</f>
        <v>0</v>
      </c>
      <c r="I138" s="21" t="str">
        <f>IFERROR(H138/INDEX(표5[#All],MATCH(B138,표5[[#All],[잉크]],0),5),"")</f>
        <v/>
      </c>
      <c r="J138" s="542"/>
      <c r="K138" s="25" t="str">
        <f>IF(ISBLANK(J138),"",INDEX(호기!$A$1:$B$657,MATCH('생산계획(잉크)'!B590,호기!$A$1:$A$657,0),2))</f>
        <v/>
      </c>
      <c r="L138" s="24">
        <f>H138+J138-INDEX(표5[#All],MATCH(B138,표5[[#All],[잉크]],0),5)</f>
        <v>0</v>
      </c>
      <c r="M138" s="21" t="str">
        <f>IFERROR(L138/INDEX(표5[#All],MATCH(B138,표5[[#All],[잉크]],0),8),"")</f>
        <v/>
      </c>
      <c r="N138" s="542"/>
      <c r="O138" s="23" t="str">
        <f>IF(ISBLANK(N138),"",INDEX(호기!$A$1:$B$657,MATCH('생산계획(잉크)'!B590,호기!$A$1:$A$657,0),2))</f>
        <v/>
      </c>
      <c r="P138" s="24">
        <f>L138+N138-INDEX(표5[#All],MATCH(B138,표5[[#All],[잉크]],0),5)</f>
        <v>0</v>
      </c>
      <c r="Q138" s="21" t="str">
        <f>IFERROR(P138/INDEX(표5[#All],MATCH(B138,표5[[#All],[잉크]],0),11),"")</f>
        <v/>
      </c>
      <c r="R138" s="542"/>
      <c r="S138" s="25" t="str">
        <f>IF(ISBLANK(R138),"",INDEX(호기!$A$1:$B$657,MATCH('생산계획(잉크)'!B590,호기!$A$1:$A$657,0),2))</f>
        <v/>
      </c>
      <c r="T138" s="24">
        <f>P138+R138-INDEX(표5[#All],MATCH(B138,표5[[#All],[잉크]],0),5)</f>
        <v>0</v>
      </c>
      <c r="U138" s="21" t="str">
        <f>IFERROR(T138/INDEX(표5[#All],MATCH(B138,표5[[#All],[잉크]],0),14),"")</f>
        <v/>
      </c>
      <c r="V138" s="542"/>
      <c r="W138" s="23" t="str">
        <f>IF(ISBLANK(V138),"",INDEX(호기!$A$1:$B$657,MATCH('생산계획(잉크)'!B590,호기!$A$1:$A$657,0),2))</f>
        <v/>
      </c>
      <c r="X138" s="24">
        <f>T138+V138-INDEX(표5[#All],MATCH(B138,표5[[#All],[잉크]],0),5)</f>
        <v>0</v>
      </c>
      <c r="Y138" s="21" t="str">
        <f>IFERROR(X138/INDEX(표5[#All],MATCH(B138,표5[[#All],[잉크]],0),17),"")</f>
        <v/>
      </c>
      <c r="Z138" s="23"/>
      <c r="AA138" s="23" t="str">
        <f>IF(ISBLANK(Z138),"",INDEX(호기!$A$1:$B$657,MATCH('생산계획(잉크)'!B590,호기!$A$1:$A$657,0),2))</f>
        <v/>
      </c>
      <c r="AB138" s="24">
        <f>X138+Z138-INDEX(표5[#All],MATCH(B138,표5[[#All],[잉크]],0),5)</f>
        <v>0</v>
      </c>
      <c r="AC138" s="21" t="str">
        <f>IFERROR(AB138/INDEX(표5[#All],MATCH(B138,표5[[#All],[잉크]],0),20),"")</f>
        <v/>
      </c>
      <c r="AD138" s="23"/>
      <c r="AE138" s="235"/>
      <c r="AG138" s="19"/>
      <c r="AH138" s="19"/>
      <c r="AI138" s="19"/>
      <c r="AJ138" s="19"/>
      <c r="AK138" s="19"/>
      <c r="AL138" s="19"/>
      <c r="AM138" s="19"/>
    </row>
    <row r="139" spans="1:39" ht="16.5" hidden="1" customHeight="1" x14ac:dyDescent="0.3">
      <c r="A139" s="1"/>
      <c r="B139" s="91" t="s">
        <v>134</v>
      </c>
      <c r="C139" s="68"/>
      <c r="D139" s="69" t="str">
        <f>IFERROR(C139/INDEX(표5[#All],MATCH(B139,표5[[#All],[잉크]],0),2),"")</f>
        <v/>
      </c>
      <c r="E139" s="22">
        <f>$C139-INDEX(표5[#All],MATCH(B139,표5[[#All],[잉크]],0),24)</f>
        <v>0</v>
      </c>
      <c r="F139" s="542"/>
      <c r="G139" s="23" t="str">
        <f>IF(ISBLANK(F139),"",INDEX(호기!$A$1:$B$657,MATCH('생산계획(잉크)'!B591,호기!$A$1:$A$657,0),2))</f>
        <v/>
      </c>
      <c r="H139" s="24">
        <f>C139+F139-INDEX(표5[#All],MATCH(B139,표5[[#All],[잉크]],0),2)</f>
        <v>0</v>
      </c>
      <c r="I139" s="21" t="str">
        <f>IFERROR(H139/INDEX(표5[#All],MATCH(B139,표5[[#All],[잉크]],0),5),"")</f>
        <v/>
      </c>
      <c r="J139" s="542"/>
      <c r="K139" s="25" t="str">
        <f>IF(ISBLANK(J139),"",INDEX(호기!$A$1:$B$657,MATCH('생산계획(잉크)'!B591,호기!$A$1:$A$657,0),2))</f>
        <v/>
      </c>
      <c r="L139" s="24">
        <f>H139+J139-INDEX(표5[#All],MATCH(B139,표5[[#All],[잉크]],0),5)</f>
        <v>0</v>
      </c>
      <c r="M139" s="21" t="str">
        <f>IFERROR(L139/INDEX(표5[#All],MATCH(B139,표5[[#All],[잉크]],0),8),"")</f>
        <v/>
      </c>
      <c r="N139" s="542"/>
      <c r="O139" s="23" t="str">
        <f>IF(ISBLANK(N139),"",INDEX(호기!$A$1:$B$657,MATCH('생산계획(잉크)'!B591,호기!$A$1:$A$657,0),2))</f>
        <v/>
      </c>
      <c r="P139" s="24">
        <f>L139+N139-INDEX(표5[#All],MATCH(B139,표5[[#All],[잉크]],0),5)</f>
        <v>0</v>
      </c>
      <c r="Q139" s="21" t="str">
        <f>IFERROR(P139/INDEX(표5[#All],MATCH(B139,표5[[#All],[잉크]],0),11),"")</f>
        <v/>
      </c>
      <c r="R139" s="542"/>
      <c r="S139" s="25" t="str">
        <f>IF(ISBLANK(R139),"",INDEX(호기!$A$1:$B$657,MATCH('생산계획(잉크)'!B591,호기!$A$1:$A$657,0),2))</f>
        <v/>
      </c>
      <c r="T139" s="24">
        <f>P139+R139-INDEX(표5[#All],MATCH(B139,표5[[#All],[잉크]],0),5)</f>
        <v>0</v>
      </c>
      <c r="U139" s="21" t="str">
        <f>IFERROR(T139/INDEX(표5[#All],MATCH(B139,표5[[#All],[잉크]],0),14),"")</f>
        <v/>
      </c>
      <c r="V139" s="542"/>
      <c r="W139" s="23" t="str">
        <f>IF(ISBLANK(V139),"",INDEX(호기!$A$1:$B$657,MATCH('생산계획(잉크)'!B591,호기!$A$1:$A$657,0),2))</f>
        <v/>
      </c>
      <c r="X139" s="24">
        <f>T139+V139-INDEX(표5[#All],MATCH(B139,표5[[#All],[잉크]],0),5)</f>
        <v>0</v>
      </c>
      <c r="Y139" s="21" t="str">
        <f>IFERROR(X139/INDEX(표5[#All],MATCH(B139,표5[[#All],[잉크]],0),17),"")</f>
        <v/>
      </c>
      <c r="Z139" s="23"/>
      <c r="AA139" s="23" t="str">
        <f>IF(ISBLANK(Z139),"",INDEX(호기!$A$1:$B$657,MATCH('생산계획(잉크)'!B591,호기!$A$1:$A$657,0),2))</f>
        <v/>
      </c>
      <c r="AB139" s="24">
        <f>X139+Z139-INDEX(표5[#All],MATCH(B139,표5[[#All],[잉크]],0),5)</f>
        <v>0</v>
      </c>
      <c r="AC139" s="21" t="str">
        <f>IFERROR(AB139/INDEX(표5[#All],MATCH(B139,표5[[#All],[잉크]],0),20),"")</f>
        <v/>
      </c>
      <c r="AD139" s="23"/>
      <c r="AE139" s="235"/>
      <c r="AG139" s="19"/>
      <c r="AH139" s="19"/>
      <c r="AI139" s="19"/>
      <c r="AJ139" s="19"/>
      <c r="AK139" s="19"/>
      <c r="AL139" s="19"/>
      <c r="AM139" s="19"/>
    </row>
    <row r="140" spans="1:39" ht="16.5" hidden="1" customHeight="1" x14ac:dyDescent="0.3">
      <c r="A140" s="1"/>
      <c r="B140" s="12" t="s">
        <v>135</v>
      </c>
      <c r="C140" s="68"/>
      <c r="D140" s="69" t="str">
        <f>IFERROR(C140/INDEX(표5[#All],MATCH(B140,표5[[#All],[잉크]],0),2),"")</f>
        <v/>
      </c>
      <c r="E140" s="22">
        <f>$C140-INDEX(표5[#All],MATCH(B140,표5[[#All],[잉크]],0),24)</f>
        <v>0</v>
      </c>
      <c r="F140" s="542"/>
      <c r="G140" s="23" t="str">
        <f>IF(ISBLANK(F140),"",INDEX(호기!$A$1:$B$657,MATCH('생산계획(잉크)'!B592,호기!$A$1:$A$657,0),2))</f>
        <v/>
      </c>
      <c r="H140" s="24">
        <f>C140+F140-INDEX(표5[#All],MATCH(B140,표5[[#All],[잉크]],0),2)</f>
        <v>0</v>
      </c>
      <c r="I140" s="21" t="str">
        <f>IFERROR(H140/INDEX(표5[#All],MATCH(B140,표5[[#All],[잉크]],0),5),"")</f>
        <v/>
      </c>
      <c r="J140" s="542"/>
      <c r="K140" s="25" t="str">
        <f>IF(ISBLANK(J140),"",INDEX(호기!$A$1:$B$657,MATCH('생산계획(잉크)'!B592,호기!$A$1:$A$657,0),2))</f>
        <v/>
      </c>
      <c r="L140" s="24">
        <f>H140+J140-INDEX(표5[#All],MATCH(B140,표5[[#All],[잉크]],0),5)</f>
        <v>0</v>
      </c>
      <c r="M140" s="21" t="str">
        <f>IFERROR(L140/INDEX(표5[#All],MATCH(B140,표5[[#All],[잉크]],0),8),"")</f>
        <v/>
      </c>
      <c r="N140" s="542"/>
      <c r="O140" s="23" t="str">
        <f>IF(ISBLANK(N140),"",INDEX(호기!$A$1:$B$657,MATCH('생산계획(잉크)'!B592,호기!$A$1:$A$657,0),2))</f>
        <v/>
      </c>
      <c r="P140" s="24">
        <f>L140+N140-INDEX(표5[#All],MATCH(B140,표5[[#All],[잉크]],0),5)</f>
        <v>0</v>
      </c>
      <c r="Q140" s="21" t="str">
        <f>IFERROR(P140/INDEX(표5[#All],MATCH(B140,표5[[#All],[잉크]],0),11),"")</f>
        <v/>
      </c>
      <c r="R140" s="542"/>
      <c r="S140" s="25" t="str">
        <f>IF(ISBLANK(R140),"",INDEX(호기!$A$1:$B$657,MATCH('생산계획(잉크)'!B592,호기!$A$1:$A$657,0),2))</f>
        <v/>
      </c>
      <c r="T140" s="24">
        <f>P140+R140-INDEX(표5[#All],MATCH(B140,표5[[#All],[잉크]],0),5)</f>
        <v>0</v>
      </c>
      <c r="U140" s="21" t="str">
        <f>IFERROR(T140/INDEX(표5[#All],MATCH(B140,표5[[#All],[잉크]],0),14),"")</f>
        <v/>
      </c>
      <c r="V140" s="542"/>
      <c r="W140" s="23" t="str">
        <f>IF(ISBLANK(V140),"",INDEX(호기!$A$1:$B$657,MATCH('생산계획(잉크)'!B592,호기!$A$1:$A$657,0),2))</f>
        <v/>
      </c>
      <c r="X140" s="24">
        <f>T140+V140-INDEX(표5[#All],MATCH(B140,표5[[#All],[잉크]],0),5)</f>
        <v>0</v>
      </c>
      <c r="Y140" s="21" t="str">
        <f>IFERROR(X140/INDEX(표5[#All],MATCH(B140,표5[[#All],[잉크]],0),17),"")</f>
        <v/>
      </c>
      <c r="Z140" s="23"/>
      <c r="AA140" s="23" t="str">
        <f>IF(ISBLANK(Z140),"",INDEX(호기!$A$1:$B$657,MATCH('생산계획(잉크)'!B592,호기!$A$1:$A$657,0),2))</f>
        <v/>
      </c>
      <c r="AB140" s="24">
        <f>X140+Z140-INDEX(표5[#All],MATCH(B140,표5[[#All],[잉크]],0),5)</f>
        <v>0</v>
      </c>
      <c r="AC140" s="21" t="str">
        <f>IFERROR(AB140/INDEX(표5[#All],MATCH(B140,표5[[#All],[잉크]],0),20),"")</f>
        <v/>
      </c>
      <c r="AD140" s="23"/>
      <c r="AE140" s="235"/>
      <c r="AG140" s="19"/>
      <c r="AH140" s="19"/>
      <c r="AI140" s="19"/>
      <c r="AJ140" s="19"/>
      <c r="AK140" s="19"/>
      <c r="AL140" s="19"/>
      <c r="AM140" s="19"/>
    </row>
    <row r="141" spans="1:39" ht="16.5" hidden="1" customHeight="1" x14ac:dyDescent="0.3">
      <c r="A141" s="1"/>
      <c r="B141" s="12" t="s">
        <v>136</v>
      </c>
      <c r="C141" s="68"/>
      <c r="D141" s="69" t="str">
        <f>IFERROR(C141/INDEX(표5[#All],MATCH(B141,표5[[#All],[잉크]],0),2),"")</f>
        <v/>
      </c>
      <c r="E141" s="22">
        <f>$C141-INDEX(표5[#All],MATCH(B141,표5[[#All],[잉크]],0),24)</f>
        <v>0</v>
      </c>
      <c r="F141" s="542"/>
      <c r="G141" s="23" t="str">
        <f>IF(ISBLANK(F141),"",INDEX(호기!$A$1:$B$657,MATCH('생산계획(잉크)'!B593,호기!$A$1:$A$657,0),2))</f>
        <v/>
      </c>
      <c r="H141" s="24">
        <f>C141+F141-INDEX(표5[#All],MATCH(B141,표5[[#All],[잉크]],0),2)</f>
        <v>0</v>
      </c>
      <c r="I141" s="21" t="str">
        <f>IFERROR(H141/INDEX(표5[#All],MATCH(B141,표5[[#All],[잉크]],0),5),"")</f>
        <v/>
      </c>
      <c r="J141" s="542"/>
      <c r="K141" s="25" t="str">
        <f>IF(ISBLANK(J141),"",INDEX(호기!$A$1:$B$657,MATCH('생산계획(잉크)'!B593,호기!$A$1:$A$657,0),2))</f>
        <v/>
      </c>
      <c r="L141" s="24">
        <f>H141+J141-INDEX(표5[#All],MATCH(B141,표5[[#All],[잉크]],0),5)</f>
        <v>0</v>
      </c>
      <c r="M141" s="21" t="str">
        <f>IFERROR(L141/INDEX(표5[#All],MATCH(B141,표5[[#All],[잉크]],0),8),"")</f>
        <v/>
      </c>
      <c r="N141" s="542"/>
      <c r="O141" s="23" t="str">
        <f>IF(ISBLANK(N141),"",INDEX(호기!$A$1:$B$657,MATCH('생산계획(잉크)'!B593,호기!$A$1:$A$657,0),2))</f>
        <v/>
      </c>
      <c r="P141" s="24">
        <f>L141+N141-INDEX(표5[#All],MATCH(B141,표5[[#All],[잉크]],0),5)</f>
        <v>0</v>
      </c>
      <c r="Q141" s="21" t="str">
        <f>IFERROR(P141/INDEX(표5[#All],MATCH(B141,표5[[#All],[잉크]],0),11),"")</f>
        <v/>
      </c>
      <c r="R141" s="542"/>
      <c r="S141" s="25" t="str">
        <f>IF(ISBLANK(R141),"",INDEX(호기!$A$1:$B$657,MATCH('생산계획(잉크)'!B593,호기!$A$1:$A$657,0),2))</f>
        <v/>
      </c>
      <c r="T141" s="24">
        <f>P141+R141-INDEX(표5[#All],MATCH(B141,표5[[#All],[잉크]],0),5)</f>
        <v>0</v>
      </c>
      <c r="U141" s="21" t="str">
        <f>IFERROR(T141/INDEX(표5[#All],MATCH(B141,표5[[#All],[잉크]],0),14),"")</f>
        <v/>
      </c>
      <c r="V141" s="542"/>
      <c r="W141" s="23" t="str">
        <f>IF(ISBLANK(V141),"",INDEX(호기!$A$1:$B$657,MATCH('생산계획(잉크)'!B593,호기!$A$1:$A$657,0),2))</f>
        <v/>
      </c>
      <c r="X141" s="24">
        <f>T141+V141-INDEX(표5[#All],MATCH(B141,표5[[#All],[잉크]],0),5)</f>
        <v>0</v>
      </c>
      <c r="Y141" s="21" t="str">
        <f>IFERROR(X141/INDEX(표5[#All],MATCH(B141,표5[[#All],[잉크]],0),17),"")</f>
        <v/>
      </c>
      <c r="Z141" s="23"/>
      <c r="AA141" s="23" t="str">
        <f>IF(ISBLANK(Z141),"",INDEX(호기!$A$1:$B$657,MATCH('생산계획(잉크)'!B593,호기!$A$1:$A$657,0),2))</f>
        <v/>
      </c>
      <c r="AB141" s="24">
        <f>X141+Z141-INDEX(표5[#All],MATCH(B141,표5[[#All],[잉크]],0),5)</f>
        <v>0</v>
      </c>
      <c r="AC141" s="21" t="str">
        <f>IFERROR(AB141/INDEX(표5[#All],MATCH(B141,표5[[#All],[잉크]],0),20),"")</f>
        <v/>
      </c>
      <c r="AD141" s="23"/>
      <c r="AE141" s="235"/>
      <c r="AG141" s="19"/>
      <c r="AH141" s="19"/>
      <c r="AI141" s="19"/>
      <c r="AJ141" s="19"/>
      <c r="AK141" s="19"/>
      <c r="AL141" s="19"/>
      <c r="AM141" s="19"/>
    </row>
    <row r="142" spans="1:39" ht="16.5" hidden="1" customHeight="1" x14ac:dyDescent="0.3">
      <c r="A142" s="1"/>
      <c r="B142" s="12" t="s">
        <v>137</v>
      </c>
      <c r="C142" s="68"/>
      <c r="D142" s="69" t="str">
        <f>IFERROR(C142/INDEX(표5[#All],MATCH(B142,표5[[#All],[잉크]],0),2),"")</f>
        <v/>
      </c>
      <c r="E142" s="22">
        <f>$C142-INDEX(표5[#All],MATCH(B142,표5[[#All],[잉크]],0),24)</f>
        <v>0</v>
      </c>
      <c r="F142" s="542"/>
      <c r="G142" s="23" t="str">
        <f>IF(ISBLANK(F142),"",INDEX(호기!$A$1:$B$657,MATCH('생산계획(잉크)'!B594,호기!$A$1:$A$657,0),2))</f>
        <v/>
      </c>
      <c r="H142" s="24">
        <f>C142+F142-INDEX(표5[#All],MATCH(B142,표5[[#All],[잉크]],0),2)</f>
        <v>0</v>
      </c>
      <c r="I142" s="21" t="str">
        <f>IFERROR(H142/INDEX(표5[#All],MATCH(B142,표5[[#All],[잉크]],0),5),"")</f>
        <v/>
      </c>
      <c r="J142" s="542"/>
      <c r="K142" s="25" t="str">
        <f>IF(ISBLANK(J142),"",INDEX(호기!$A$1:$B$657,MATCH('생산계획(잉크)'!B594,호기!$A$1:$A$657,0),2))</f>
        <v/>
      </c>
      <c r="L142" s="24">
        <f>H142+J142-INDEX(표5[#All],MATCH(B142,표5[[#All],[잉크]],0),5)</f>
        <v>0</v>
      </c>
      <c r="M142" s="21" t="str">
        <f>IFERROR(L142/INDEX(표5[#All],MATCH(B142,표5[[#All],[잉크]],0),8),"")</f>
        <v/>
      </c>
      <c r="N142" s="542"/>
      <c r="O142" s="23" t="str">
        <f>IF(ISBLANK(N142),"",INDEX(호기!$A$1:$B$657,MATCH('생산계획(잉크)'!B594,호기!$A$1:$A$657,0),2))</f>
        <v/>
      </c>
      <c r="P142" s="24">
        <f>L142+N142-INDEX(표5[#All],MATCH(B142,표5[[#All],[잉크]],0),5)</f>
        <v>0</v>
      </c>
      <c r="Q142" s="21" t="str">
        <f>IFERROR(P142/INDEX(표5[#All],MATCH(B142,표5[[#All],[잉크]],0),11),"")</f>
        <v/>
      </c>
      <c r="R142" s="542"/>
      <c r="S142" s="25" t="str">
        <f>IF(ISBLANK(R142),"",INDEX(호기!$A$1:$B$657,MATCH('생산계획(잉크)'!B594,호기!$A$1:$A$657,0),2))</f>
        <v/>
      </c>
      <c r="T142" s="24">
        <f>P142+R142-INDEX(표5[#All],MATCH(B142,표5[[#All],[잉크]],0),5)</f>
        <v>0</v>
      </c>
      <c r="U142" s="21" t="str">
        <f>IFERROR(T142/INDEX(표5[#All],MATCH(B142,표5[[#All],[잉크]],0),14),"")</f>
        <v/>
      </c>
      <c r="V142" s="542"/>
      <c r="W142" s="23" t="str">
        <f>IF(ISBLANK(V142),"",INDEX(호기!$A$1:$B$657,MATCH('생산계획(잉크)'!B594,호기!$A$1:$A$657,0),2))</f>
        <v/>
      </c>
      <c r="X142" s="24">
        <f>T142+V142-INDEX(표5[#All],MATCH(B142,표5[[#All],[잉크]],0),5)</f>
        <v>0</v>
      </c>
      <c r="Y142" s="21" t="str">
        <f>IFERROR(X142/INDEX(표5[#All],MATCH(B142,표5[[#All],[잉크]],0),17),"")</f>
        <v/>
      </c>
      <c r="Z142" s="23"/>
      <c r="AA142" s="23" t="str">
        <f>IF(ISBLANK(Z142),"",INDEX(호기!$A$1:$B$657,MATCH('생산계획(잉크)'!B594,호기!$A$1:$A$657,0),2))</f>
        <v/>
      </c>
      <c r="AB142" s="24">
        <f>X142+Z142-INDEX(표5[#All],MATCH(B142,표5[[#All],[잉크]],0),5)</f>
        <v>0</v>
      </c>
      <c r="AC142" s="21" t="str">
        <f>IFERROR(AB142/INDEX(표5[#All],MATCH(B142,표5[[#All],[잉크]],0),20),"")</f>
        <v/>
      </c>
      <c r="AD142" s="23"/>
      <c r="AE142" s="235"/>
      <c r="AG142" s="19"/>
      <c r="AH142" s="19"/>
      <c r="AI142" s="47"/>
      <c r="AJ142" s="19"/>
      <c r="AK142" s="19"/>
      <c r="AL142" s="19"/>
      <c r="AM142" s="19"/>
    </row>
    <row r="143" spans="1:39" ht="16.5" hidden="1" customHeight="1" x14ac:dyDescent="0.3">
      <c r="A143" s="1"/>
      <c r="B143" s="5" t="s">
        <v>138</v>
      </c>
      <c r="C143" s="68"/>
      <c r="D143" s="69" t="str">
        <f>IFERROR(C143/INDEX(표5[#All],MATCH(B143,표5[[#All],[잉크]],0),2),"")</f>
        <v/>
      </c>
      <c r="E143" s="22">
        <f>$C143-INDEX(표5[#All],MATCH(B143,표5[[#All],[잉크]],0),24)</f>
        <v>0</v>
      </c>
      <c r="F143" s="542"/>
      <c r="G143" s="23" t="str">
        <f>IF(ISBLANK(F143),"",INDEX(호기!$A$1:$B$657,MATCH('생산계획(잉크)'!B595,호기!$A$1:$A$657,0),2))</f>
        <v/>
      </c>
      <c r="H143" s="24">
        <f>C143+F143-INDEX(표5[#All],MATCH(B143,표5[[#All],[잉크]],0),2)</f>
        <v>0</v>
      </c>
      <c r="I143" s="21" t="str">
        <f>IFERROR(H143/INDEX(표5[#All],MATCH(B143,표5[[#All],[잉크]],0),5),"")</f>
        <v/>
      </c>
      <c r="J143" s="542"/>
      <c r="K143" s="25" t="str">
        <f>IF(ISBLANK(J143),"",INDEX(호기!$A$1:$B$657,MATCH('생산계획(잉크)'!B595,호기!$A$1:$A$657,0),2))</f>
        <v/>
      </c>
      <c r="L143" s="24">
        <f>H143+J143-INDEX(표5[#All],MATCH(B143,표5[[#All],[잉크]],0),5)</f>
        <v>0</v>
      </c>
      <c r="M143" s="21" t="str">
        <f>IFERROR(L143/INDEX(표5[#All],MATCH(B143,표5[[#All],[잉크]],0),8),"")</f>
        <v/>
      </c>
      <c r="N143" s="542"/>
      <c r="O143" s="23" t="str">
        <f>IF(ISBLANK(N143),"",INDEX(호기!$A$1:$B$657,MATCH('생산계획(잉크)'!B595,호기!$A$1:$A$657,0),2))</f>
        <v/>
      </c>
      <c r="P143" s="24">
        <f>L143+N143-INDEX(표5[#All],MATCH(B143,표5[[#All],[잉크]],0),5)</f>
        <v>0</v>
      </c>
      <c r="Q143" s="21" t="str">
        <f>IFERROR(P143/INDEX(표5[#All],MATCH(B143,표5[[#All],[잉크]],0),11),"")</f>
        <v/>
      </c>
      <c r="R143" s="542"/>
      <c r="S143" s="25" t="str">
        <f>IF(ISBLANK(R143),"",INDEX(호기!$A$1:$B$657,MATCH('생산계획(잉크)'!B595,호기!$A$1:$A$657,0),2))</f>
        <v/>
      </c>
      <c r="T143" s="24">
        <f>P143+R143-INDEX(표5[#All],MATCH(B143,표5[[#All],[잉크]],0),5)</f>
        <v>0</v>
      </c>
      <c r="U143" s="21" t="str">
        <f>IFERROR(T143/INDEX(표5[#All],MATCH(B143,표5[[#All],[잉크]],0),14),"")</f>
        <v/>
      </c>
      <c r="V143" s="542"/>
      <c r="W143" s="23" t="str">
        <f>IF(ISBLANK(V143),"",INDEX(호기!$A$1:$B$657,MATCH('생산계획(잉크)'!B595,호기!$A$1:$A$657,0),2))</f>
        <v/>
      </c>
      <c r="X143" s="24">
        <f>T143+V143-INDEX(표5[#All],MATCH(B143,표5[[#All],[잉크]],0),5)</f>
        <v>0</v>
      </c>
      <c r="Y143" s="21" t="str">
        <f>IFERROR(X143/INDEX(표5[#All],MATCH(B143,표5[[#All],[잉크]],0),17),"")</f>
        <v/>
      </c>
      <c r="Z143" s="23"/>
      <c r="AA143" s="23" t="str">
        <f>IF(ISBLANK(Z143),"",INDEX(호기!$A$1:$B$657,MATCH('생산계획(잉크)'!B595,호기!$A$1:$A$657,0),2))</f>
        <v/>
      </c>
      <c r="AB143" s="24">
        <f>X143+Z143-INDEX(표5[#All],MATCH(B143,표5[[#All],[잉크]],0),5)</f>
        <v>0</v>
      </c>
      <c r="AC143" s="21" t="str">
        <f>IFERROR(AB143/INDEX(표5[#All],MATCH(B143,표5[[#All],[잉크]],0),20),"")</f>
        <v/>
      </c>
      <c r="AD143" s="23"/>
      <c r="AE143" s="235"/>
      <c r="AG143" s="19"/>
      <c r="AH143" s="19"/>
      <c r="AI143" s="19"/>
      <c r="AJ143" s="19"/>
      <c r="AK143" s="19"/>
      <c r="AL143" s="19"/>
      <c r="AM143" s="19"/>
    </row>
    <row r="144" spans="1:39" ht="16.5" hidden="1" customHeight="1" x14ac:dyDescent="0.3">
      <c r="A144" s="1"/>
      <c r="B144" s="5" t="s">
        <v>33</v>
      </c>
      <c r="C144" s="68"/>
      <c r="D144" s="69" t="str">
        <f>IFERROR(C144/INDEX(표5[#All],MATCH(B144,표5[[#All],[잉크]],0),2),"")</f>
        <v/>
      </c>
      <c r="E144" s="22">
        <f>$C144-INDEX(표5[#All],MATCH(B144,표5[[#All],[잉크]],0),24)</f>
        <v>0</v>
      </c>
      <c r="F144" s="542"/>
      <c r="G144" s="23" t="str">
        <f>IF(ISBLANK(F144),"",INDEX(호기!$A$1:$B$657,MATCH('생산계획(잉크)'!B596,호기!$A$1:$A$657,0),2))</f>
        <v/>
      </c>
      <c r="H144" s="24">
        <f>C144+F144-INDEX(표5[#All],MATCH(B144,표5[[#All],[잉크]],0),2)</f>
        <v>0</v>
      </c>
      <c r="I144" s="21" t="str">
        <f>IFERROR(H144/INDEX(표5[#All],MATCH(B144,표5[[#All],[잉크]],0),5),"")</f>
        <v/>
      </c>
      <c r="J144" s="542"/>
      <c r="K144" s="25" t="str">
        <f>IF(ISBLANK(J144),"",INDEX(호기!$A$1:$B$657,MATCH('생산계획(잉크)'!B596,호기!$A$1:$A$657,0),2))</f>
        <v/>
      </c>
      <c r="L144" s="24">
        <f>H144+J144-INDEX(표5[#All],MATCH(B144,표5[[#All],[잉크]],0),5)</f>
        <v>0</v>
      </c>
      <c r="M144" s="21" t="str">
        <f>IFERROR(L144/INDEX(표5[#All],MATCH(B144,표5[[#All],[잉크]],0),8),"")</f>
        <v/>
      </c>
      <c r="N144" s="542"/>
      <c r="O144" s="23" t="str">
        <f>IF(ISBLANK(N144),"",INDEX(호기!$A$1:$B$657,MATCH('생산계획(잉크)'!B596,호기!$A$1:$A$657,0),2))</f>
        <v/>
      </c>
      <c r="P144" s="24">
        <f>L144+N144-INDEX(표5[#All],MATCH(B144,표5[[#All],[잉크]],0),5)</f>
        <v>0</v>
      </c>
      <c r="Q144" s="21" t="str">
        <f>IFERROR(P144/INDEX(표5[#All],MATCH(B144,표5[[#All],[잉크]],0),11),"")</f>
        <v/>
      </c>
      <c r="R144" s="542"/>
      <c r="S144" s="25" t="str">
        <f>IF(ISBLANK(R144),"",INDEX(호기!$A$1:$B$657,MATCH('생산계획(잉크)'!B596,호기!$A$1:$A$657,0),2))</f>
        <v/>
      </c>
      <c r="T144" s="24">
        <f>P144+R144-INDEX(표5[#All],MATCH(B144,표5[[#All],[잉크]],0),5)</f>
        <v>0</v>
      </c>
      <c r="U144" s="21" t="str">
        <f>IFERROR(T144/INDEX(표5[#All],MATCH(B144,표5[[#All],[잉크]],0),14),"")</f>
        <v/>
      </c>
      <c r="V144" s="542"/>
      <c r="W144" s="23" t="str">
        <f>IF(ISBLANK(V144),"",INDEX(호기!$A$1:$B$657,MATCH('생산계획(잉크)'!B596,호기!$A$1:$A$657,0),2))</f>
        <v/>
      </c>
      <c r="X144" s="24">
        <f>T144+V144-INDEX(표5[#All],MATCH(B144,표5[[#All],[잉크]],0),5)</f>
        <v>0</v>
      </c>
      <c r="Y144" s="21" t="str">
        <f>IFERROR(X144/INDEX(표5[#All],MATCH(B144,표5[[#All],[잉크]],0),17),"")</f>
        <v/>
      </c>
      <c r="Z144" s="23"/>
      <c r="AA144" s="23" t="str">
        <f>IF(ISBLANK(Z144),"",INDEX(호기!$A$1:$B$657,MATCH('생산계획(잉크)'!B596,호기!$A$1:$A$657,0),2))</f>
        <v/>
      </c>
      <c r="AB144" s="24">
        <f>X144+Z144-INDEX(표5[#All],MATCH(B144,표5[[#All],[잉크]],0),5)</f>
        <v>0</v>
      </c>
      <c r="AC144" s="21" t="str">
        <f>IFERROR(AB144/INDEX(표5[#All],MATCH(B144,표5[[#All],[잉크]],0),20),"")</f>
        <v/>
      </c>
      <c r="AD144" s="23"/>
      <c r="AE144" s="235"/>
      <c r="AG144" s="19"/>
      <c r="AH144" s="19"/>
      <c r="AI144" s="19"/>
      <c r="AJ144" s="19"/>
      <c r="AK144" s="19"/>
      <c r="AL144" s="19"/>
      <c r="AM144" s="19"/>
    </row>
    <row r="145" spans="1:31" ht="16.5" hidden="1" customHeight="1" x14ac:dyDescent="0.3">
      <c r="A145" s="1"/>
      <c r="B145" s="5" t="s">
        <v>34</v>
      </c>
      <c r="C145" s="68"/>
      <c r="D145" s="69" t="str">
        <f>IFERROR(C145/INDEX(표5[#All],MATCH(B145,표5[[#All],[잉크]],0),2),"")</f>
        <v/>
      </c>
      <c r="E145" s="22">
        <f>$C145-INDEX(표5[#All],MATCH(B145,표5[[#All],[잉크]],0),24)</f>
        <v>0</v>
      </c>
      <c r="F145" s="542"/>
      <c r="G145" s="23" t="str">
        <f>IF(ISBLANK(F145),"",INDEX(호기!$A$1:$B$657,MATCH('생산계획(잉크)'!B597,호기!$A$1:$A$657,0),2))</f>
        <v/>
      </c>
      <c r="H145" s="24">
        <f>C145+F145-INDEX(표5[#All],MATCH(B145,표5[[#All],[잉크]],0),2)</f>
        <v>0</v>
      </c>
      <c r="I145" s="21" t="str">
        <f>IFERROR(H145/INDEX(표5[#All],MATCH(B145,표5[[#All],[잉크]],0),5),"")</f>
        <v/>
      </c>
      <c r="J145" s="542"/>
      <c r="K145" s="25" t="str">
        <f>IF(ISBLANK(J145),"",INDEX(호기!$A$1:$B$657,MATCH('생산계획(잉크)'!B597,호기!$A$1:$A$657,0),2))</f>
        <v/>
      </c>
      <c r="L145" s="24">
        <f>H145+J145-INDEX(표5[#All],MATCH(B145,표5[[#All],[잉크]],0),5)</f>
        <v>0</v>
      </c>
      <c r="M145" s="21" t="str">
        <f>IFERROR(L145/INDEX(표5[#All],MATCH(B145,표5[[#All],[잉크]],0),8),"")</f>
        <v/>
      </c>
      <c r="N145" s="542"/>
      <c r="O145" s="23" t="str">
        <f>IF(ISBLANK(N145),"",INDEX(호기!$A$1:$B$657,MATCH('생산계획(잉크)'!B597,호기!$A$1:$A$657,0),2))</f>
        <v/>
      </c>
      <c r="P145" s="24">
        <f>L145+N145-INDEX(표5[#All],MATCH(B145,표5[[#All],[잉크]],0),5)</f>
        <v>0</v>
      </c>
      <c r="Q145" s="21" t="str">
        <f>IFERROR(P145/INDEX(표5[#All],MATCH(B145,표5[[#All],[잉크]],0),11),"")</f>
        <v/>
      </c>
      <c r="R145" s="542"/>
      <c r="S145" s="25" t="str">
        <f>IF(ISBLANK(R145),"",INDEX(호기!$A$1:$B$657,MATCH('생산계획(잉크)'!B597,호기!$A$1:$A$657,0),2))</f>
        <v/>
      </c>
      <c r="T145" s="24">
        <f>P145+R145-INDEX(표5[#All],MATCH(B145,표5[[#All],[잉크]],0),5)</f>
        <v>0</v>
      </c>
      <c r="U145" s="21" t="str">
        <f>IFERROR(T145/INDEX(표5[#All],MATCH(B145,표5[[#All],[잉크]],0),14),"")</f>
        <v/>
      </c>
      <c r="V145" s="542"/>
      <c r="W145" s="23" t="str">
        <f>IF(ISBLANK(V145),"",INDEX(호기!$A$1:$B$657,MATCH('생산계획(잉크)'!B597,호기!$A$1:$A$657,0),2))</f>
        <v/>
      </c>
      <c r="X145" s="24">
        <f>T145+V145-INDEX(표5[#All],MATCH(B145,표5[[#All],[잉크]],0),5)</f>
        <v>0</v>
      </c>
      <c r="Y145" s="21" t="str">
        <f>IFERROR(X145/INDEX(표5[#All],MATCH(B145,표5[[#All],[잉크]],0),17),"")</f>
        <v/>
      </c>
      <c r="Z145" s="23"/>
      <c r="AA145" s="23" t="str">
        <f>IF(ISBLANK(Z145),"",INDEX(호기!$A$1:$B$657,MATCH('생산계획(잉크)'!B597,호기!$A$1:$A$657,0),2))</f>
        <v/>
      </c>
      <c r="AB145" s="24">
        <f>X145+Z145-INDEX(표5[#All],MATCH(B145,표5[[#All],[잉크]],0),5)</f>
        <v>0</v>
      </c>
      <c r="AC145" s="21" t="str">
        <f>IFERROR(AB145/INDEX(표5[#All],MATCH(B145,표5[[#All],[잉크]],0),20),"")</f>
        <v/>
      </c>
      <c r="AD145" s="23"/>
      <c r="AE145" s="235"/>
    </row>
    <row r="146" spans="1:31" ht="16.5" hidden="1" customHeight="1" x14ac:dyDescent="0.3">
      <c r="A146" s="1"/>
      <c r="B146" s="9" t="s">
        <v>35</v>
      </c>
      <c r="C146" s="68"/>
      <c r="D146" s="69" t="str">
        <f>IFERROR(C146/INDEX(표5[#All],MATCH(B146,표5[[#All],[잉크]],0),2),"")</f>
        <v/>
      </c>
      <c r="E146" s="22">
        <f>$C146-INDEX(표5[#All],MATCH(B146,표5[[#All],[잉크]],0),24)</f>
        <v>0</v>
      </c>
      <c r="F146" s="542"/>
      <c r="G146" s="23" t="str">
        <f>IF(ISBLANK(F146),"",INDEX(호기!$A$1:$B$657,MATCH('생산계획(잉크)'!B598,호기!$A$1:$A$657,0),2))</f>
        <v/>
      </c>
      <c r="H146" s="24">
        <f>C146+F146-INDEX(표5[#All],MATCH(B146,표5[[#All],[잉크]],0),2)</f>
        <v>0</v>
      </c>
      <c r="I146" s="21" t="str">
        <f>IFERROR(H146/INDEX(표5[#All],MATCH(B146,표5[[#All],[잉크]],0),5),"")</f>
        <v/>
      </c>
      <c r="J146" s="542"/>
      <c r="K146" s="25" t="str">
        <f>IF(ISBLANK(J146),"",INDEX(호기!$A$1:$B$657,MATCH('생산계획(잉크)'!B598,호기!$A$1:$A$657,0),2))</f>
        <v/>
      </c>
      <c r="L146" s="24">
        <f>H146+J146-INDEX(표5[#All],MATCH(B146,표5[[#All],[잉크]],0),5)</f>
        <v>0</v>
      </c>
      <c r="M146" s="21" t="str">
        <f>IFERROR(L146/INDEX(표5[#All],MATCH(B146,표5[[#All],[잉크]],0),8),"")</f>
        <v/>
      </c>
      <c r="N146" s="542"/>
      <c r="O146" s="23" t="str">
        <f>IF(ISBLANK(N146),"",INDEX(호기!$A$1:$B$657,MATCH('생산계획(잉크)'!B598,호기!$A$1:$A$657,0),2))</f>
        <v/>
      </c>
      <c r="P146" s="24">
        <f>L146+N146-INDEX(표5[#All],MATCH(B146,표5[[#All],[잉크]],0),5)</f>
        <v>0</v>
      </c>
      <c r="Q146" s="21" t="str">
        <f>IFERROR(P146/INDEX(표5[#All],MATCH(B146,표5[[#All],[잉크]],0),11),"")</f>
        <v/>
      </c>
      <c r="R146" s="542"/>
      <c r="S146" s="25" t="str">
        <f>IF(ISBLANK(R146),"",INDEX(호기!$A$1:$B$657,MATCH('생산계획(잉크)'!B598,호기!$A$1:$A$657,0),2))</f>
        <v/>
      </c>
      <c r="T146" s="24">
        <f>P146+R146-INDEX(표5[#All],MATCH(B146,표5[[#All],[잉크]],0),5)</f>
        <v>0</v>
      </c>
      <c r="U146" s="21" t="str">
        <f>IFERROR(T146/INDEX(표5[#All],MATCH(B146,표5[[#All],[잉크]],0),14),"")</f>
        <v/>
      </c>
      <c r="V146" s="542"/>
      <c r="W146" s="23" t="str">
        <f>IF(ISBLANK(V146),"",INDEX(호기!$A$1:$B$657,MATCH('생산계획(잉크)'!B598,호기!$A$1:$A$657,0),2))</f>
        <v/>
      </c>
      <c r="X146" s="24">
        <f>T146+V146-INDEX(표5[#All],MATCH(B146,표5[[#All],[잉크]],0),5)</f>
        <v>0</v>
      </c>
      <c r="Y146" s="21" t="str">
        <f>IFERROR(X146/INDEX(표5[#All],MATCH(B146,표5[[#All],[잉크]],0),17),"")</f>
        <v/>
      </c>
      <c r="Z146" s="23"/>
      <c r="AA146" s="23" t="str">
        <f>IF(ISBLANK(Z146),"",INDEX(호기!$A$1:$B$657,MATCH('생산계획(잉크)'!B598,호기!$A$1:$A$657,0),2))</f>
        <v/>
      </c>
      <c r="AB146" s="24">
        <f>X146+Z146-INDEX(표5[#All],MATCH(B146,표5[[#All],[잉크]],0),5)</f>
        <v>0</v>
      </c>
      <c r="AC146" s="21" t="str">
        <f>IFERROR(AB146/INDEX(표5[#All],MATCH(B146,표5[[#All],[잉크]],0),20),"")</f>
        <v/>
      </c>
      <c r="AD146" s="23"/>
      <c r="AE146" s="235"/>
    </row>
    <row r="147" spans="1:31" ht="16.5" hidden="1" customHeight="1" x14ac:dyDescent="0.3">
      <c r="A147" s="1"/>
      <c r="B147" s="5" t="s">
        <v>36</v>
      </c>
      <c r="C147" s="68"/>
      <c r="D147" s="69" t="str">
        <f>IFERROR(C147/INDEX(표5[#All],MATCH(B147,표5[[#All],[잉크]],0),2),"")</f>
        <v/>
      </c>
      <c r="E147" s="22">
        <f>$C147-INDEX(표5[#All],MATCH(B147,표5[[#All],[잉크]],0),24)</f>
        <v>0</v>
      </c>
      <c r="F147" s="542"/>
      <c r="G147" s="23" t="str">
        <f>IF(ISBLANK(F147),"",INDEX(호기!$A$1:$B$657,MATCH('생산계획(잉크)'!B599,호기!$A$1:$A$657,0),2))</f>
        <v/>
      </c>
      <c r="H147" s="24">
        <f>C147+F147-INDEX(표5[#All],MATCH(B147,표5[[#All],[잉크]],0),2)</f>
        <v>0</v>
      </c>
      <c r="I147" s="21" t="str">
        <f>IFERROR(H147/INDEX(표5[#All],MATCH(B147,표5[[#All],[잉크]],0),5),"")</f>
        <v/>
      </c>
      <c r="J147" s="542"/>
      <c r="K147" s="25" t="str">
        <f>IF(ISBLANK(J147),"",INDEX(호기!$A$1:$B$657,MATCH('생산계획(잉크)'!B599,호기!$A$1:$A$657,0),2))</f>
        <v/>
      </c>
      <c r="L147" s="24">
        <f>H147+J147-INDEX(표5[#All],MATCH(B147,표5[[#All],[잉크]],0),5)</f>
        <v>0</v>
      </c>
      <c r="M147" s="21" t="str">
        <f>IFERROR(L147/INDEX(표5[#All],MATCH(B147,표5[[#All],[잉크]],0),8),"")</f>
        <v/>
      </c>
      <c r="N147" s="542"/>
      <c r="O147" s="23" t="str">
        <f>IF(ISBLANK(N147),"",INDEX(호기!$A$1:$B$657,MATCH('생산계획(잉크)'!B599,호기!$A$1:$A$657,0),2))</f>
        <v/>
      </c>
      <c r="P147" s="24">
        <f>L147+N147-INDEX(표5[#All],MATCH(B147,표5[[#All],[잉크]],0),5)</f>
        <v>0</v>
      </c>
      <c r="Q147" s="21" t="str">
        <f>IFERROR(P147/INDEX(표5[#All],MATCH(B147,표5[[#All],[잉크]],0),11),"")</f>
        <v/>
      </c>
      <c r="R147" s="542"/>
      <c r="S147" s="25" t="str">
        <f>IF(ISBLANK(R147),"",INDEX(호기!$A$1:$B$657,MATCH('생산계획(잉크)'!B599,호기!$A$1:$A$657,0),2))</f>
        <v/>
      </c>
      <c r="T147" s="24">
        <f>P147+R147-INDEX(표5[#All],MATCH(B147,표5[[#All],[잉크]],0),5)</f>
        <v>0</v>
      </c>
      <c r="U147" s="21" t="str">
        <f>IFERROR(T147/INDEX(표5[#All],MATCH(B147,표5[[#All],[잉크]],0),14),"")</f>
        <v/>
      </c>
      <c r="V147" s="542"/>
      <c r="W147" s="23" t="str">
        <f>IF(ISBLANK(V147),"",INDEX(호기!$A$1:$B$657,MATCH('생산계획(잉크)'!B599,호기!$A$1:$A$657,0),2))</f>
        <v/>
      </c>
      <c r="X147" s="24">
        <f>T147+V147-INDEX(표5[#All],MATCH(B147,표5[[#All],[잉크]],0),5)</f>
        <v>0</v>
      </c>
      <c r="Y147" s="21" t="str">
        <f>IFERROR(X147/INDEX(표5[#All],MATCH(B147,표5[[#All],[잉크]],0),17),"")</f>
        <v/>
      </c>
      <c r="Z147" s="23"/>
      <c r="AA147" s="23" t="str">
        <f>IF(ISBLANK(Z147),"",INDEX(호기!$A$1:$B$657,MATCH('생산계획(잉크)'!B599,호기!$A$1:$A$657,0),2))</f>
        <v/>
      </c>
      <c r="AB147" s="24">
        <f>X147+Z147-INDEX(표5[#All],MATCH(B147,표5[[#All],[잉크]],0),5)</f>
        <v>0</v>
      </c>
      <c r="AC147" s="21" t="str">
        <f>IFERROR(AB147/INDEX(표5[#All],MATCH(B147,표5[[#All],[잉크]],0),20),"")</f>
        <v/>
      </c>
      <c r="AD147" s="23"/>
      <c r="AE147" s="235"/>
    </row>
    <row r="148" spans="1:31" ht="16.5" hidden="1" customHeight="1" x14ac:dyDescent="0.3">
      <c r="A148" s="1"/>
      <c r="B148" s="9" t="s">
        <v>37</v>
      </c>
      <c r="C148" s="68"/>
      <c r="D148" s="69" t="str">
        <f>IFERROR(C148/INDEX(표5[#All],MATCH(B148,표5[[#All],[잉크]],0),2),"")</f>
        <v/>
      </c>
      <c r="E148" s="22">
        <f>$C148-INDEX(표5[#All],MATCH(B148,표5[[#All],[잉크]],0),24)</f>
        <v>0</v>
      </c>
      <c r="F148" s="542"/>
      <c r="G148" s="23" t="str">
        <f>IF(ISBLANK(F148),"",INDEX(호기!$A$1:$B$657,MATCH('생산계획(잉크)'!B600,호기!$A$1:$A$657,0),2))</f>
        <v/>
      </c>
      <c r="H148" s="24">
        <f>C148+F148-INDEX(표5[#All],MATCH(B148,표5[[#All],[잉크]],0),2)</f>
        <v>0</v>
      </c>
      <c r="I148" s="21" t="str">
        <f>IFERROR(H148/INDEX(표5[#All],MATCH(B148,표5[[#All],[잉크]],0),5),"")</f>
        <v/>
      </c>
      <c r="J148" s="542"/>
      <c r="K148" s="25" t="str">
        <f>IF(ISBLANK(J148),"",INDEX(호기!$A$1:$B$657,MATCH('생산계획(잉크)'!B600,호기!$A$1:$A$657,0),2))</f>
        <v/>
      </c>
      <c r="L148" s="24">
        <f>H148+J148-INDEX(표5[#All],MATCH(B148,표5[[#All],[잉크]],0),5)</f>
        <v>0</v>
      </c>
      <c r="M148" s="21" t="str">
        <f>IFERROR(L148/INDEX(표5[#All],MATCH(B148,표5[[#All],[잉크]],0),8),"")</f>
        <v/>
      </c>
      <c r="N148" s="542"/>
      <c r="O148" s="23" t="str">
        <f>IF(ISBLANK(N148),"",INDEX(호기!$A$1:$B$657,MATCH('생산계획(잉크)'!B600,호기!$A$1:$A$657,0),2))</f>
        <v/>
      </c>
      <c r="P148" s="24">
        <f>L148+N148-INDEX(표5[#All],MATCH(B148,표5[[#All],[잉크]],0),5)</f>
        <v>0</v>
      </c>
      <c r="Q148" s="21" t="str">
        <f>IFERROR(P148/INDEX(표5[#All],MATCH(B148,표5[[#All],[잉크]],0),11),"")</f>
        <v/>
      </c>
      <c r="R148" s="542"/>
      <c r="S148" s="25" t="str">
        <f>IF(ISBLANK(R148),"",INDEX(호기!$A$1:$B$657,MATCH('생산계획(잉크)'!B600,호기!$A$1:$A$657,0),2))</f>
        <v/>
      </c>
      <c r="T148" s="24">
        <f>P148+R148-INDEX(표5[#All],MATCH(B148,표5[[#All],[잉크]],0),5)</f>
        <v>0</v>
      </c>
      <c r="U148" s="21" t="str">
        <f>IFERROR(T148/INDEX(표5[#All],MATCH(B148,표5[[#All],[잉크]],0),14),"")</f>
        <v/>
      </c>
      <c r="V148" s="542"/>
      <c r="W148" s="23" t="str">
        <f>IF(ISBLANK(V148),"",INDEX(호기!$A$1:$B$657,MATCH('생산계획(잉크)'!B600,호기!$A$1:$A$657,0),2))</f>
        <v/>
      </c>
      <c r="X148" s="24">
        <f>T148+V148-INDEX(표5[#All],MATCH(B148,표5[[#All],[잉크]],0),5)</f>
        <v>0</v>
      </c>
      <c r="Y148" s="21" t="str">
        <f>IFERROR(X148/INDEX(표5[#All],MATCH(B148,표5[[#All],[잉크]],0),17),"")</f>
        <v/>
      </c>
      <c r="Z148" s="23"/>
      <c r="AA148" s="23" t="str">
        <f>IF(ISBLANK(Z148),"",INDEX(호기!$A$1:$B$657,MATCH('생산계획(잉크)'!B600,호기!$A$1:$A$657,0),2))</f>
        <v/>
      </c>
      <c r="AB148" s="24">
        <f>X148+Z148-INDEX(표5[#All],MATCH(B148,표5[[#All],[잉크]],0),5)</f>
        <v>0</v>
      </c>
      <c r="AC148" s="21" t="str">
        <f>IFERROR(AB148/INDEX(표5[#All],MATCH(B148,표5[[#All],[잉크]],0),20),"")</f>
        <v/>
      </c>
      <c r="AD148" s="23"/>
      <c r="AE148" s="235"/>
    </row>
    <row r="149" spans="1:31" ht="16.5" hidden="1" customHeight="1" x14ac:dyDescent="0.3">
      <c r="A149" s="1"/>
      <c r="B149" s="5" t="s">
        <v>45</v>
      </c>
      <c r="C149" s="68"/>
      <c r="D149" s="69" t="str">
        <f>IFERROR(C149/INDEX(표5[#All],MATCH(B149,표5[[#All],[잉크]],0),2),"")</f>
        <v/>
      </c>
      <c r="E149" s="22">
        <f>$C149-INDEX(표5[#All],MATCH(B149,표5[[#All],[잉크]],0),24)</f>
        <v>0</v>
      </c>
      <c r="F149" s="542"/>
      <c r="G149" s="23" t="str">
        <f>IF(ISBLANK(F149),"",INDEX(호기!$A$1:$B$657,MATCH('생산계획(잉크)'!B601,호기!$A$1:$A$657,0),2))</f>
        <v/>
      </c>
      <c r="H149" s="24">
        <f>C149+F149-INDEX(표5[#All],MATCH(B149,표5[[#All],[잉크]],0),2)</f>
        <v>0</v>
      </c>
      <c r="I149" s="21" t="str">
        <f>IFERROR(H149/INDEX(표5[#All],MATCH(B149,표5[[#All],[잉크]],0),5),"")</f>
        <v/>
      </c>
      <c r="J149" s="542"/>
      <c r="K149" s="25" t="str">
        <f>IF(ISBLANK(J149),"",INDEX(호기!$A$1:$B$657,MATCH('생산계획(잉크)'!B601,호기!$A$1:$A$657,0),2))</f>
        <v/>
      </c>
      <c r="L149" s="24">
        <f>H149+J149-INDEX(표5[#All],MATCH(B149,표5[[#All],[잉크]],0),5)</f>
        <v>0</v>
      </c>
      <c r="M149" s="21" t="str">
        <f>IFERROR(L149/INDEX(표5[#All],MATCH(B149,표5[[#All],[잉크]],0),8),"")</f>
        <v/>
      </c>
      <c r="N149" s="542"/>
      <c r="O149" s="23" t="str">
        <f>IF(ISBLANK(N149),"",INDEX(호기!$A$1:$B$657,MATCH('생산계획(잉크)'!B601,호기!$A$1:$A$657,0),2))</f>
        <v/>
      </c>
      <c r="P149" s="24">
        <f>L149+N149-INDEX(표5[#All],MATCH(B149,표5[[#All],[잉크]],0),5)</f>
        <v>0</v>
      </c>
      <c r="Q149" s="21" t="str">
        <f>IFERROR(P149/INDEX(표5[#All],MATCH(B149,표5[[#All],[잉크]],0),11),"")</f>
        <v/>
      </c>
      <c r="R149" s="542"/>
      <c r="S149" s="25" t="str">
        <f>IF(ISBLANK(R149),"",INDEX(호기!$A$1:$B$657,MATCH('생산계획(잉크)'!B601,호기!$A$1:$A$657,0),2))</f>
        <v/>
      </c>
      <c r="T149" s="24">
        <f>P149+R149-INDEX(표5[#All],MATCH(B149,표5[[#All],[잉크]],0),5)</f>
        <v>0</v>
      </c>
      <c r="U149" s="21" t="str">
        <f>IFERROR(T149/INDEX(표5[#All],MATCH(B149,표5[[#All],[잉크]],0),14),"")</f>
        <v/>
      </c>
      <c r="V149" s="542"/>
      <c r="W149" s="23" t="str">
        <f>IF(ISBLANK(V149),"",INDEX(호기!$A$1:$B$657,MATCH('생산계획(잉크)'!B601,호기!$A$1:$A$657,0),2))</f>
        <v/>
      </c>
      <c r="X149" s="24">
        <f>T149+V149-INDEX(표5[#All],MATCH(B149,표5[[#All],[잉크]],0),5)</f>
        <v>0</v>
      </c>
      <c r="Y149" s="21" t="str">
        <f>IFERROR(X149/INDEX(표5[#All],MATCH(B149,표5[[#All],[잉크]],0),17),"")</f>
        <v/>
      </c>
      <c r="Z149" s="23"/>
      <c r="AA149" s="23" t="str">
        <f>IF(ISBLANK(Z149),"",INDEX(호기!$A$1:$B$657,MATCH('생산계획(잉크)'!B601,호기!$A$1:$A$657,0),2))</f>
        <v/>
      </c>
      <c r="AB149" s="24">
        <f>X149+Z149-INDEX(표5[#All],MATCH(B149,표5[[#All],[잉크]],0),5)</f>
        <v>0</v>
      </c>
      <c r="AC149" s="21" t="str">
        <f>IFERROR(AB149/INDEX(표5[#All],MATCH(B149,표5[[#All],[잉크]],0),20),"")</f>
        <v/>
      </c>
      <c r="AD149" s="23"/>
      <c r="AE149" s="235"/>
    </row>
    <row r="150" spans="1:31" ht="16.5" customHeight="1" x14ac:dyDescent="0.3">
      <c r="A150" s="1"/>
      <c r="B150" s="5" t="s">
        <v>139</v>
      </c>
      <c r="C150" s="68"/>
      <c r="D150" s="69" t="str">
        <f>IFERROR(C150/INDEX(표5[#All],MATCH(B150,표5[[#All],[잉크]],0),2),"")</f>
        <v/>
      </c>
      <c r="E150" s="22">
        <f>$C150-INDEX(표5[#All],MATCH(B150,표5[[#All],[잉크]],0),24)</f>
        <v>-2</v>
      </c>
      <c r="F150" s="542"/>
      <c r="G150" s="23" t="str">
        <f>IF(ISBLANK(F150),"",INDEX(호기!$A$1:$B$657,MATCH('생산계획(잉크)'!B602,호기!$A$1:$A$657,0),2))</f>
        <v/>
      </c>
      <c r="H150" s="24">
        <f>C150+F150-INDEX(표5[#All],MATCH(B150,표5[[#All],[잉크]],0),2)+4</f>
        <v>4</v>
      </c>
      <c r="I150" s="21">
        <f>IFERROR(H150/INDEX(표5[#All],MATCH(B150,표5[[#All],[잉크]],0),5),"")</f>
        <v>4</v>
      </c>
      <c r="J150" s="542"/>
      <c r="K150" s="25" t="str">
        <f>IF(ISBLANK(J150),"",INDEX(호기!$A$1:$B$657,MATCH('생산계획(잉크)'!B602,호기!$A$1:$A$657,0),2))</f>
        <v/>
      </c>
      <c r="L150" s="24">
        <f>H150+J150-INDEX(표5[#All],MATCH(B150,표5[[#All],[잉크]],0),5)</f>
        <v>3</v>
      </c>
      <c r="M150" s="21" t="str">
        <f>IFERROR(L150/INDEX(표5[#All],MATCH(B150,표5[[#All],[잉크]],0),8),"")</f>
        <v/>
      </c>
      <c r="N150" s="542"/>
      <c r="O150" s="23" t="str">
        <f>IF(ISBLANK(N150),"",INDEX(호기!$A$1:$B$657,MATCH('생산계획(잉크)'!B602,호기!$A$1:$A$657,0),2))</f>
        <v/>
      </c>
      <c r="P150" s="24">
        <f>L150+N150-INDEX(표5[#All],MATCH(B150,표5[[#All],[잉크]],0),5)</f>
        <v>2</v>
      </c>
      <c r="Q150" s="21" t="str">
        <f>IFERROR(P150/INDEX(표5[#All],MATCH(B150,표5[[#All],[잉크]],0),11),"")</f>
        <v/>
      </c>
      <c r="R150" s="542"/>
      <c r="S150" s="25" t="str">
        <f>IF(ISBLANK(R150),"",INDEX(호기!$A$1:$B$657,MATCH('생산계획(잉크)'!B602,호기!$A$1:$A$657,0),2))</f>
        <v/>
      </c>
      <c r="T150" s="24">
        <f>P150+R150-INDEX(표5[#All],MATCH(B150,표5[[#All],[잉크]],0),5)</f>
        <v>1</v>
      </c>
      <c r="U150" s="21" t="str">
        <f>IFERROR(T150/INDEX(표5[#All],MATCH(B150,표5[[#All],[잉크]],0),14),"")</f>
        <v/>
      </c>
      <c r="V150" s="542"/>
      <c r="W150" s="23" t="str">
        <f>IF(ISBLANK(V150),"",INDEX(호기!$A$1:$B$657,MATCH('생산계획(잉크)'!B602,호기!$A$1:$A$657,0),2))</f>
        <v/>
      </c>
      <c r="X150" s="24">
        <f>T150+V150-INDEX(표5[#All],MATCH(B150,표5[[#All],[잉크]],0),5)</f>
        <v>0</v>
      </c>
      <c r="Y150" s="21" t="str">
        <f>IFERROR(X150/INDEX(표5[#All],MATCH(B150,표5[[#All],[잉크]],0),17),"")</f>
        <v/>
      </c>
      <c r="Z150" s="23"/>
      <c r="AA150" s="23" t="str">
        <f>IF(ISBLANK(Z150),"",INDEX(호기!$A$1:$B$657,MATCH('생산계획(잉크)'!B602,호기!$A$1:$A$657,0),2))</f>
        <v/>
      </c>
      <c r="AB150" s="24">
        <f>X150+Z150-INDEX(표5[#All],MATCH(B150,표5[[#All],[잉크]],0),5)</f>
        <v>-1</v>
      </c>
      <c r="AC150" s="21" t="str">
        <f>IFERROR(AB150/INDEX(표5[#All],MATCH(B150,표5[[#All],[잉크]],0),20),"")</f>
        <v/>
      </c>
      <c r="AD150" s="23"/>
      <c r="AE150" s="235"/>
    </row>
    <row r="151" spans="1:31" ht="16.5" customHeight="1" x14ac:dyDescent="0.3">
      <c r="A151" s="1"/>
      <c r="B151" s="5" t="s">
        <v>140</v>
      </c>
      <c r="C151" s="68"/>
      <c r="D151" s="69" t="str">
        <f>IFERROR(C151/INDEX(표5[#All],MATCH(B151,표5[[#All],[잉크]],0),2),"")</f>
        <v/>
      </c>
      <c r="E151" s="22">
        <f>$C151-INDEX(표5[#All],MATCH(B151,표5[[#All],[잉크]],0),24)</f>
        <v>-2</v>
      </c>
      <c r="F151" s="542"/>
      <c r="G151" s="23" t="str">
        <f>IF(ISBLANK(F151),"",INDEX(호기!$A$1:$B$657,MATCH('생산계획(잉크)'!B603,호기!$A$1:$A$657,0),2))</f>
        <v/>
      </c>
      <c r="H151" s="24">
        <f>C151+F151-INDEX(표5[#All],MATCH(B151,표5[[#All],[잉크]],0),2)+5</f>
        <v>5</v>
      </c>
      <c r="I151" s="21">
        <f>IFERROR(H151/INDEX(표5[#All],MATCH(B151,표5[[#All],[잉크]],0),5),"")</f>
        <v>5</v>
      </c>
      <c r="J151" s="542"/>
      <c r="K151" s="25" t="str">
        <f>IF(ISBLANK(J151),"",INDEX(호기!$A$1:$B$657,MATCH('생산계획(잉크)'!B603,호기!$A$1:$A$657,0),2))</f>
        <v/>
      </c>
      <c r="L151" s="24">
        <f>H151+J151-INDEX(표5[#All],MATCH(B151,표5[[#All],[잉크]],0),5)</f>
        <v>4</v>
      </c>
      <c r="M151" s="21" t="str">
        <f>IFERROR(L151/INDEX(표5[#All],MATCH(B151,표5[[#All],[잉크]],0),8),"")</f>
        <v/>
      </c>
      <c r="N151" s="542"/>
      <c r="O151" s="23" t="str">
        <f>IF(ISBLANK(N151),"",INDEX(호기!$A$1:$B$657,MATCH('생산계획(잉크)'!B603,호기!$A$1:$A$657,0),2))</f>
        <v/>
      </c>
      <c r="P151" s="24">
        <f>L151+N151-INDEX(표5[#All],MATCH(B151,표5[[#All],[잉크]],0),5)</f>
        <v>3</v>
      </c>
      <c r="Q151" s="21" t="str">
        <f>IFERROR(P151/INDEX(표5[#All],MATCH(B151,표5[[#All],[잉크]],0),11),"")</f>
        <v/>
      </c>
      <c r="R151" s="542"/>
      <c r="S151" s="25" t="str">
        <f>IF(ISBLANK(R151),"",INDEX(호기!$A$1:$B$657,MATCH('생산계획(잉크)'!B603,호기!$A$1:$A$657,0),2))</f>
        <v/>
      </c>
      <c r="T151" s="24">
        <f>P151+R151-INDEX(표5[#All],MATCH(B151,표5[[#All],[잉크]],0),5)</f>
        <v>2</v>
      </c>
      <c r="U151" s="21" t="str">
        <f>IFERROR(T151/INDEX(표5[#All],MATCH(B151,표5[[#All],[잉크]],0),14),"")</f>
        <v/>
      </c>
      <c r="V151" s="542"/>
      <c r="W151" s="23" t="str">
        <f>IF(ISBLANK(V151),"",INDEX(호기!$A$1:$B$657,MATCH('생산계획(잉크)'!B603,호기!$A$1:$A$657,0),2))</f>
        <v/>
      </c>
      <c r="X151" s="24">
        <f>T151+V151-INDEX(표5[#All],MATCH(B151,표5[[#All],[잉크]],0),5)</f>
        <v>1</v>
      </c>
      <c r="Y151" s="21" t="str">
        <f>IFERROR(X151/INDEX(표5[#All],MATCH(B151,표5[[#All],[잉크]],0),17),"")</f>
        <v/>
      </c>
      <c r="Z151" s="23"/>
      <c r="AA151" s="23" t="str">
        <f>IF(ISBLANK(Z151),"",INDEX(호기!$A$1:$B$657,MATCH('생산계획(잉크)'!B603,호기!$A$1:$A$657,0),2))</f>
        <v/>
      </c>
      <c r="AB151" s="24">
        <f>X151+Z151-INDEX(표5[#All],MATCH(B151,표5[[#All],[잉크]],0),5)</f>
        <v>0</v>
      </c>
      <c r="AC151" s="21" t="str">
        <f>IFERROR(AB151/INDEX(표5[#All],MATCH(B151,표5[[#All],[잉크]],0),20),"")</f>
        <v/>
      </c>
      <c r="AD151" s="23"/>
      <c r="AE151" s="235"/>
    </row>
    <row r="152" spans="1:31" ht="16.5" hidden="1" customHeight="1" x14ac:dyDescent="0.3">
      <c r="A152" s="1"/>
      <c r="B152" s="5" t="s">
        <v>2547</v>
      </c>
      <c r="C152" s="68"/>
      <c r="D152" s="69" t="str">
        <f>IFERROR(C152/INDEX(표5[#All],MATCH(B152,표5[[#All],[잉크]],0),2),"")</f>
        <v/>
      </c>
      <c r="E152" s="22">
        <f>$C152-INDEX(표5[#All],MATCH(B152,표5[[#All],[잉크]],0),24)</f>
        <v>0</v>
      </c>
      <c r="F152" s="542"/>
      <c r="G152" s="23" t="str">
        <f>IF(ISBLANK(F152),"",INDEX(호기!$A$1:$B$657,MATCH('생산계획(잉크)'!B604,호기!$A$1:$A$657,0),2))</f>
        <v/>
      </c>
      <c r="H152" s="24">
        <f>C152+F152-INDEX(표5[#All],MATCH(B152,표5[[#All],[잉크]],0),2)</f>
        <v>0</v>
      </c>
      <c r="I152" s="21" t="str">
        <f>IFERROR(H152/INDEX(표5[#All],MATCH(B152,표5[[#All],[잉크]],0),5),"")</f>
        <v/>
      </c>
      <c r="J152" s="542"/>
      <c r="K152" s="25" t="str">
        <f>IF(ISBLANK(J152),"",INDEX(호기!$A$1:$B$657,MATCH('생산계획(잉크)'!B604,호기!$A$1:$A$657,0),2))</f>
        <v/>
      </c>
      <c r="L152" s="24">
        <f>H152+J152-INDEX(표5[#All],MATCH(B152,표5[[#All],[잉크]],0),5)</f>
        <v>0</v>
      </c>
      <c r="M152" s="21" t="str">
        <f>IFERROR(L152/INDEX(표5[#All],MATCH(B152,표5[[#All],[잉크]],0),8),"")</f>
        <v/>
      </c>
      <c r="N152" s="542"/>
      <c r="O152" s="23" t="str">
        <f>IF(ISBLANK(N152),"",INDEX(호기!$A$1:$B$657,MATCH('생산계획(잉크)'!B604,호기!$A$1:$A$657,0),2))</f>
        <v/>
      </c>
      <c r="P152" s="24">
        <f>L152+N152-INDEX(표5[#All],MATCH(B152,표5[[#All],[잉크]],0),5)</f>
        <v>0</v>
      </c>
      <c r="Q152" s="21" t="str">
        <f>IFERROR(P152/INDEX(표5[#All],MATCH(B152,표5[[#All],[잉크]],0),11),"")</f>
        <v/>
      </c>
      <c r="R152" s="542"/>
      <c r="S152" s="25" t="str">
        <f>IF(ISBLANK(R152),"",INDEX(호기!$A$1:$B$657,MATCH('생산계획(잉크)'!B604,호기!$A$1:$A$657,0),2))</f>
        <v/>
      </c>
      <c r="T152" s="24">
        <f>P152+R152-INDEX(표5[#All],MATCH(B152,표5[[#All],[잉크]],0),5)</f>
        <v>0</v>
      </c>
      <c r="U152" s="21" t="str">
        <f>IFERROR(T152/INDEX(표5[#All],MATCH(B152,표5[[#All],[잉크]],0),14),"")</f>
        <v/>
      </c>
      <c r="V152" s="542"/>
      <c r="W152" s="23" t="str">
        <f>IF(ISBLANK(V152),"",INDEX(호기!$A$1:$B$657,MATCH('생산계획(잉크)'!B604,호기!$A$1:$A$657,0),2))</f>
        <v/>
      </c>
      <c r="X152" s="24">
        <f>T152+V152-INDEX(표5[#All],MATCH(B152,표5[[#All],[잉크]],0),5)</f>
        <v>0</v>
      </c>
      <c r="Y152" s="21" t="str">
        <f>IFERROR(X152/INDEX(표5[#All],MATCH(B152,표5[[#All],[잉크]],0),17),"")</f>
        <v/>
      </c>
      <c r="Z152" s="23"/>
      <c r="AA152" s="23" t="str">
        <f>IF(ISBLANK(Z152),"",INDEX(호기!$A$1:$B$657,MATCH('생산계획(잉크)'!B604,호기!$A$1:$A$657,0),2))</f>
        <v/>
      </c>
      <c r="AB152" s="24">
        <f>X152+Z152-INDEX(표5[#All],MATCH(B152,표5[[#All],[잉크]],0),5)</f>
        <v>0</v>
      </c>
      <c r="AC152" s="21" t="str">
        <f>IFERROR(AB152/INDEX(표5[#All],MATCH(B152,표5[[#All],[잉크]],0),20),"")</f>
        <v/>
      </c>
      <c r="AD152" s="23"/>
      <c r="AE152" s="235"/>
    </row>
    <row r="153" spans="1:31" ht="16.5" hidden="1" customHeight="1" x14ac:dyDescent="0.3">
      <c r="A153" s="1"/>
      <c r="B153" s="5" t="s">
        <v>2548</v>
      </c>
      <c r="C153" s="68"/>
      <c r="D153" s="69" t="str">
        <f>IFERROR(C153/INDEX(표5[#All],MATCH(B153,표5[[#All],[잉크]],0),2),"")</f>
        <v/>
      </c>
      <c r="E153" s="22">
        <f>$C153-INDEX(표5[#All],MATCH(B153,표5[[#All],[잉크]],0),24)</f>
        <v>0</v>
      </c>
      <c r="F153" s="542"/>
      <c r="G153" s="23" t="str">
        <f>IF(ISBLANK(F153),"",INDEX(호기!$A$1:$B$657,MATCH('생산계획(잉크)'!B605,호기!$A$1:$A$657,0),2))</f>
        <v/>
      </c>
      <c r="H153" s="24">
        <f>C153+F153-INDEX(표5[#All],MATCH(B153,표5[[#All],[잉크]],0),2)</f>
        <v>0</v>
      </c>
      <c r="I153" s="21" t="str">
        <f>IFERROR(H153/INDEX(표5[#All],MATCH(B153,표5[[#All],[잉크]],0),5),"")</f>
        <v/>
      </c>
      <c r="J153" s="542"/>
      <c r="K153" s="25" t="str">
        <f>IF(ISBLANK(J153),"",INDEX(호기!$A$1:$B$657,MATCH('생산계획(잉크)'!B605,호기!$A$1:$A$657,0),2))</f>
        <v/>
      </c>
      <c r="L153" s="24">
        <f>H153+J153-INDEX(표5[#All],MATCH(B153,표5[[#All],[잉크]],0),5)</f>
        <v>0</v>
      </c>
      <c r="M153" s="21" t="str">
        <f>IFERROR(L153/INDEX(표5[#All],MATCH(B153,표5[[#All],[잉크]],0),8),"")</f>
        <v/>
      </c>
      <c r="N153" s="542"/>
      <c r="O153" s="23" t="str">
        <f>IF(ISBLANK(N153),"",INDEX(호기!$A$1:$B$657,MATCH('생산계획(잉크)'!B605,호기!$A$1:$A$657,0),2))</f>
        <v/>
      </c>
      <c r="P153" s="24">
        <f>L153+N153-INDEX(표5[#All],MATCH(B153,표5[[#All],[잉크]],0),5)</f>
        <v>0</v>
      </c>
      <c r="Q153" s="21" t="str">
        <f>IFERROR(P153/INDEX(표5[#All],MATCH(B153,표5[[#All],[잉크]],0),11),"")</f>
        <v/>
      </c>
      <c r="R153" s="542"/>
      <c r="S153" s="25" t="str">
        <f>IF(ISBLANK(R153),"",INDEX(호기!$A$1:$B$657,MATCH('생산계획(잉크)'!B605,호기!$A$1:$A$657,0),2))</f>
        <v/>
      </c>
      <c r="T153" s="24">
        <f>P153+R153-INDEX(표5[#All],MATCH(B153,표5[[#All],[잉크]],0),5)</f>
        <v>0</v>
      </c>
      <c r="U153" s="21" t="str">
        <f>IFERROR(T153/INDEX(표5[#All],MATCH(B153,표5[[#All],[잉크]],0),14),"")</f>
        <v/>
      </c>
      <c r="V153" s="542"/>
      <c r="W153" s="23" t="str">
        <f>IF(ISBLANK(V153),"",INDEX(호기!$A$1:$B$657,MATCH('생산계획(잉크)'!B605,호기!$A$1:$A$657,0),2))</f>
        <v/>
      </c>
      <c r="X153" s="24">
        <f>T153+V153-INDEX(표5[#All],MATCH(B153,표5[[#All],[잉크]],0),5)</f>
        <v>0</v>
      </c>
      <c r="Y153" s="21" t="str">
        <f>IFERROR(X153/INDEX(표5[#All],MATCH(B153,표5[[#All],[잉크]],0),17),"")</f>
        <v/>
      </c>
      <c r="Z153" s="23"/>
      <c r="AA153" s="23" t="str">
        <f>IF(ISBLANK(Z153),"",INDEX(호기!$A$1:$B$657,MATCH('생산계획(잉크)'!B605,호기!$A$1:$A$657,0),2))</f>
        <v/>
      </c>
      <c r="AB153" s="24">
        <f>X153+Z153-INDEX(표5[#All],MATCH(B153,표5[[#All],[잉크]],0),5)</f>
        <v>0</v>
      </c>
      <c r="AC153" s="21" t="str">
        <f>IFERROR(AB153/INDEX(표5[#All],MATCH(B153,표5[[#All],[잉크]],0),20),"")</f>
        <v/>
      </c>
      <c r="AD153" s="23"/>
      <c r="AE153" s="235"/>
    </row>
    <row r="154" spans="1:31" ht="16.5" hidden="1" customHeight="1" x14ac:dyDescent="0.3">
      <c r="A154" s="1"/>
      <c r="B154" s="5" t="s">
        <v>141</v>
      </c>
      <c r="C154" s="68"/>
      <c r="D154" s="69" t="str">
        <f>IFERROR(C154/INDEX(표5[#All],MATCH(B154,표5[[#All],[잉크]],0),2),"")</f>
        <v/>
      </c>
      <c r="E154" s="22">
        <f>$C154-INDEX(표5[#All],MATCH(B154,표5[[#All],[잉크]],0),24)</f>
        <v>0</v>
      </c>
      <c r="F154" s="542"/>
      <c r="G154" s="23" t="str">
        <f>IF(ISBLANK(F154),"",INDEX(호기!$A$1:$B$657,MATCH('생산계획(잉크)'!B606,호기!$A$1:$A$657,0),2))</f>
        <v/>
      </c>
      <c r="H154" s="24">
        <f>C154+F154-INDEX(표5[#All],MATCH(B154,표5[[#All],[잉크]],0),2)</f>
        <v>0</v>
      </c>
      <c r="I154" s="21" t="str">
        <f>IFERROR(H154/INDEX(표5[#All],MATCH(B154,표5[[#All],[잉크]],0),5),"")</f>
        <v/>
      </c>
      <c r="J154" s="542"/>
      <c r="K154" s="25" t="str">
        <f>IF(ISBLANK(J154),"",INDEX(호기!$A$1:$B$657,MATCH('생산계획(잉크)'!B606,호기!$A$1:$A$657,0),2))</f>
        <v/>
      </c>
      <c r="L154" s="24">
        <f>H154+J154-INDEX(표5[#All],MATCH(B154,표5[[#All],[잉크]],0),5)</f>
        <v>0</v>
      </c>
      <c r="M154" s="21" t="str">
        <f>IFERROR(L154/INDEX(표5[#All],MATCH(B154,표5[[#All],[잉크]],0),8),"")</f>
        <v/>
      </c>
      <c r="N154" s="542"/>
      <c r="O154" s="23" t="str">
        <f>IF(ISBLANK(N154),"",INDEX(호기!$A$1:$B$657,MATCH('생산계획(잉크)'!B606,호기!$A$1:$A$657,0),2))</f>
        <v/>
      </c>
      <c r="P154" s="24">
        <f>L154+N154-INDEX(표5[#All],MATCH(B154,표5[[#All],[잉크]],0),5)</f>
        <v>0</v>
      </c>
      <c r="Q154" s="21" t="str">
        <f>IFERROR(P154/INDEX(표5[#All],MATCH(B154,표5[[#All],[잉크]],0),11),"")</f>
        <v/>
      </c>
      <c r="R154" s="542"/>
      <c r="S154" s="25" t="str">
        <f>IF(ISBLANK(R154),"",INDEX(호기!$A$1:$B$657,MATCH('생산계획(잉크)'!B606,호기!$A$1:$A$657,0),2))</f>
        <v/>
      </c>
      <c r="T154" s="24">
        <f>P154+R154-INDEX(표5[#All],MATCH(B154,표5[[#All],[잉크]],0),5)</f>
        <v>0</v>
      </c>
      <c r="U154" s="21" t="str">
        <f>IFERROR(T154/INDEX(표5[#All],MATCH(B154,표5[[#All],[잉크]],0),14),"")</f>
        <v/>
      </c>
      <c r="V154" s="542"/>
      <c r="W154" s="23" t="str">
        <f>IF(ISBLANK(V154),"",INDEX(호기!$A$1:$B$657,MATCH('생산계획(잉크)'!B606,호기!$A$1:$A$657,0),2))</f>
        <v/>
      </c>
      <c r="X154" s="24">
        <f>T154+V154-INDEX(표5[#All],MATCH(B154,표5[[#All],[잉크]],0),5)</f>
        <v>0</v>
      </c>
      <c r="Y154" s="21" t="str">
        <f>IFERROR(X154/INDEX(표5[#All],MATCH(B154,표5[[#All],[잉크]],0),17),"")</f>
        <v/>
      </c>
      <c r="Z154" s="23"/>
      <c r="AA154" s="23" t="str">
        <f>IF(ISBLANK(Z154),"",INDEX(호기!$A$1:$B$657,MATCH('생산계획(잉크)'!B606,호기!$A$1:$A$657,0),2))</f>
        <v/>
      </c>
      <c r="AB154" s="24">
        <f>X154+Z154-INDEX(표5[#All],MATCH(B154,표5[[#All],[잉크]],0),5)</f>
        <v>0</v>
      </c>
      <c r="AC154" s="21" t="str">
        <f>IFERROR(AB154/INDEX(표5[#All],MATCH(B154,표5[[#All],[잉크]],0),20),"")</f>
        <v/>
      </c>
      <c r="AD154" s="23"/>
      <c r="AE154" s="235"/>
    </row>
    <row r="155" spans="1:31" ht="16.5" hidden="1" customHeight="1" x14ac:dyDescent="0.3">
      <c r="A155" s="1"/>
      <c r="B155" s="5" t="s">
        <v>142</v>
      </c>
      <c r="C155" s="68"/>
      <c r="D155" s="69" t="str">
        <f>IFERROR(C155/INDEX(표5[#All],MATCH(B155,표5[[#All],[잉크]],0),2),"")</f>
        <v/>
      </c>
      <c r="E155" s="22">
        <f>$C155-INDEX(표5[#All],MATCH(B155,표5[[#All],[잉크]],0),24)</f>
        <v>0</v>
      </c>
      <c r="F155" s="542"/>
      <c r="G155" s="23" t="str">
        <f>IF(ISBLANK(F155),"",INDEX(호기!$A$1:$B$657,MATCH('생산계획(잉크)'!B607,호기!$A$1:$A$657,0),2))</f>
        <v/>
      </c>
      <c r="H155" s="24">
        <f>C155+F155-INDEX(표5[#All],MATCH(B155,표5[[#All],[잉크]],0),2)</f>
        <v>0</v>
      </c>
      <c r="I155" s="21" t="str">
        <f>IFERROR(H155/INDEX(표5[#All],MATCH(B155,표5[[#All],[잉크]],0),5),"")</f>
        <v/>
      </c>
      <c r="J155" s="542"/>
      <c r="K155" s="25" t="str">
        <f>IF(ISBLANK(J155),"",INDEX(호기!$A$1:$B$657,MATCH('생산계획(잉크)'!B607,호기!$A$1:$A$657,0),2))</f>
        <v/>
      </c>
      <c r="L155" s="24">
        <f>H155+J155-INDEX(표5[#All],MATCH(B155,표5[[#All],[잉크]],0),5)</f>
        <v>0</v>
      </c>
      <c r="M155" s="21" t="str">
        <f>IFERROR(L155/INDEX(표5[#All],MATCH(B155,표5[[#All],[잉크]],0),8),"")</f>
        <v/>
      </c>
      <c r="N155" s="542"/>
      <c r="O155" s="23" t="str">
        <f>IF(ISBLANK(N155),"",INDEX(호기!$A$1:$B$657,MATCH('생산계획(잉크)'!B607,호기!$A$1:$A$657,0),2))</f>
        <v/>
      </c>
      <c r="P155" s="24">
        <f>L155+N155-INDEX(표5[#All],MATCH(B155,표5[[#All],[잉크]],0),5)</f>
        <v>0</v>
      </c>
      <c r="Q155" s="21" t="str">
        <f>IFERROR(P155/INDEX(표5[#All],MATCH(B155,표5[[#All],[잉크]],0),11),"")</f>
        <v/>
      </c>
      <c r="R155" s="542"/>
      <c r="S155" s="25" t="str">
        <f>IF(ISBLANK(R155),"",INDEX(호기!$A$1:$B$657,MATCH('생산계획(잉크)'!B607,호기!$A$1:$A$657,0),2))</f>
        <v/>
      </c>
      <c r="T155" s="24">
        <f>P155+R155-INDEX(표5[#All],MATCH(B155,표5[[#All],[잉크]],0),5)</f>
        <v>0</v>
      </c>
      <c r="U155" s="21" t="str">
        <f>IFERROR(T155/INDEX(표5[#All],MATCH(B155,표5[[#All],[잉크]],0),14),"")</f>
        <v/>
      </c>
      <c r="V155" s="542"/>
      <c r="W155" s="23" t="str">
        <f>IF(ISBLANK(V155),"",INDEX(호기!$A$1:$B$657,MATCH('생산계획(잉크)'!B607,호기!$A$1:$A$657,0),2))</f>
        <v/>
      </c>
      <c r="X155" s="24">
        <f>T155+V155-INDEX(표5[#All],MATCH(B155,표5[[#All],[잉크]],0),5)</f>
        <v>0</v>
      </c>
      <c r="Y155" s="21" t="str">
        <f>IFERROR(X155/INDEX(표5[#All],MATCH(B155,표5[[#All],[잉크]],0),17),"")</f>
        <v/>
      </c>
      <c r="Z155" s="23"/>
      <c r="AA155" s="23" t="str">
        <f>IF(ISBLANK(Z155),"",INDEX(호기!$A$1:$B$657,MATCH('생산계획(잉크)'!B607,호기!$A$1:$A$657,0),2))</f>
        <v/>
      </c>
      <c r="AB155" s="24">
        <f>X155+Z155-INDEX(표5[#All],MATCH(B155,표5[[#All],[잉크]],0),5)</f>
        <v>0</v>
      </c>
      <c r="AC155" s="21" t="str">
        <f>IFERROR(AB155/INDEX(표5[#All],MATCH(B155,표5[[#All],[잉크]],0),20),"")</f>
        <v/>
      </c>
      <c r="AD155" s="23"/>
      <c r="AE155" s="235"/>
    </row>
    <row r="156" spans="1:31" ht="16.5" hidden="1" customHeight="1" x14ac:dyDescent="0.3">
      <c r="A156" s="1"/>
      <c r="B156" s="5" t="s">
        <v>143</v>
      </c>
      <c r="C156" s="68"/>
      <c r="D156" s="69" t="str">
        <f>IFERROR(C156/INDEX(표5[#All],MATCH(B156,표5[[#All],[잉크]],0),2),"")</f>
        <v/>
      </c>
      <c r="E156" s="22">
        <f>$C156-INDEX(표5[#All],MATCH(B156,표5[[#All],[잉크]],0),24)</f>
        <v>0</v>
      </c>
      <c r="F156" s="542"/>
      <c r="G156" s="23" t="str">
        <f>IF(ISBLANK(F156),"",INDEX(호기!$A$1:$B$657,MATCH('생산계획(잉크)'!B608,호기!$A$1:$A$657,0),2))</f>
        <v/>
      </c>
      <c r="H156" s="24">
        <f>C156+F156-INDEX(표5[#All],MATCH(B156,표5[[#All],[잉크]],0),2)</f>
        <v>0</v>
      </c>
      <c r="I156" s="21" t="str">
        <f>IFERROR(H156/INDEX(표5[#All],MATCH(B156,표5[[#All],[잉크]],0),5),"")</f>
        <v/>
      </c>
      <c r="J156" s="542"/>
      <c r="K156" s="25" t="str">
        <f>IF(ISBLANK(J156),"",INDEX(호기!$A$1:$B$657,MATCH('생산계획(잉크)'!B608,호기!$A$1:$A$657,0),2))</f>
        <v/>
      </c>
      <c r="L156" s="24">
        <f>H156+J156-INDEX(표5[#All],MATCH(B156,표5[[#All],[잉크]],0),5)</f>
        <v>0</v>
      </c>
      <c r="M156" s="21" t="str">
        <f>IFERROR(L156/INDEX(표5[#All],MATCH(B156,표5[[#All],[잉크]],0),8),"")</f>
        <v/>
      </c>
      <c r="N156" s="542"/>
      <c r="O156" s="23" t="str">
        <f>IF(ISBLANK(N156),"",INDEX(호기!$A$1:$B$657,MATCH('생산계획(잉크)'!B608,호기!$A$1:$A$657,0),2))</f>
        <v/>
      </c>
      <c r="P156" s="24">
        <f>L156+N156-INDEX(표5[#All],MATCH(B156,표5[[#All],[잉크]],0),5)</f>
        <v>0</v>
      </c>
      <c r="Q156" s="21" t="str">
        <f>IFERROR(P156/INDEX(표5[#All],MATCH(B156,표5[[#All],[잉크]],0),11),"")</f>
        <v/>
      </c>
      <c r="R156" s="542"/>
      <c r="S156" s="25" t="str">
        <f>IF(ISBLANK(R156),"",INDEX(호기!$A$1:$B$657,MATCH('생산계획(잉크)'!B608,호기!$A$1:$A$657,0),2))</f>
        <v/>
      </c>
      <c r="T156" s="24">
        <f>P156+R156-INDEX(표5[#All],MATCH(B156,표5[[#All],[잉크]],0),5)</f>
        <v>0</v>
      </c>
      <c r="U156" s="21" t="str">
        <f>IFERROR(T156/INDEX(표5[#All],MATCH(B156,표5[[#All],[잉크]],0),14),"")</f>
        <v/>
      </c>
      <c r="V156" s="542"/>
      <c r="W156" s="23" t="str">
        <f>IF(ISBLANK(V156),"",INDEX(호기!$A$1:$B$657,MATCH('생산계획(잉크)'!B608,호기!$A$1:$A$657,0),2))</f>
        <v/>
      </c>
      <c r="X156" s="24">
        <f>T156+V156-INDEX(표5[#All],MATCH(B156,표5[[#All],[잉크]],0),5)</f>
        <v>0</v>
      </c>
      <c r="Y156" s="21" t="str">
        <f>IFERROR(X156/INDEX(표5[#All],MATCH(B156,표5[[#All],[잉크]],0),17),"")</f>
        <v/>
      </c>
      <c r="Z156" s="23"/>
      <c r="AA156" s="23" t="str">
        <f>IF(ISBLANK(Z156),"",INDEX(호기!$A$1:$B$657,MATCH('생산계획(잉크)'!B608,호기!$A$1:$A$657,0),2))</f>
        <v/>
      </c>
      <c r="AB156" s="24">
        <f>X156+Z156-INDEX(표5[#All],MATCH(B156,표5[[#All],[잉크]],0),5)</f>
        <v>0</v>
      </c>
      <c r="AC156" s="21" t="str">
        <f>IFERROR(AB156/INDEX(표5[#All],MATCH(B156,표5[[#All],[잉크]],0),20),"")</f>
        <v/>
      </c>
      <c r="AD156" s="23"/>
      <c r="AE156" s="235"/>
    </row>
    <row r="157" spans="1:31" ht="16.5" hidden="1" customHeight="1" x14ac:dyDescent="0.3">
      <c r="A157" s="1"/>
      <c r="B157" s="5" t="s">
        <v>144</v>
      </c>
      <c r="C157" s="68"/>
      <c r="D157" s="69" t="str">
        <f>IFERROR(C157/INDEX(표5[#All],MATCH(B157,표5[[#All],[잉크]],0),2),"")</f>
        <v/>
      </c>
      <c r="E157" s="22">
        <f>$C157-INDEX(표5[#All],MATCH(B157,표5[[#All],[잉크]],0),24)</f>
        <v>0</v>
      </c>
      <c r="F157" s="542"/>
      <c r="G157" s="23" t="str">
        <f>IF(ISBLANK(F157),"",INDEX(호기!$A$1:$B$657,MATCH('생산계획(잉크)'!B609,호기!$A$1:$A$657,0),2))</f>
        <v/>
      </c>
      <c r="H157" s="24">
        <f>C157+F157-INDEX(표5[#All],MATCH(B157,표5[[#All],[잉크]],0),2)</f>
        <v>0</v>
      </c>
      <c r="I157" s="21" t="str">
        <f>IFERROR(H157/INDEX(표5[#All],MATCH(B157,표5[[#All],[잉크]],0),5),"")</f>
        <v/>
      </c>
      <c r="J157" s="542"/>
      <c r="K157" s="25" t="str">
        <f>IF(ISBLANK(J157),"",INDEX(호기!$A$1:$B$657,MATCH('생산계획(잉크)'!B609,호기!$A$1:$A$657,0),2))</f>
        <v/>
      </c>
      <c r="L157" s="24">
        <f>H157+J157-INDEX(표5[#All],MATCH(B157,표5[[#All],[잉크]],0),5)</f>
        <v>0</v>
      </c>
      <c r="M157" s="21" t="str">
        <f>IFERROR(L157/INDEX(표5[#All],MATCH(B157,표5[[#All],[잉크]],0),8),"")</f>
        <v/>
      </c>
      <c r="N157" s="542"/>
      <c r="O157" s="23" t="str">
        <f>IF(ISBLANK(N157),"",INDEX(호기!$A$1:$B$657,MATCH('생산계획(잉크)'!B609,호기!$A$1:$A$657,0),2))</f>
        <v/>
      </c>
      <c r="P157" s="24">
        <f>L157+N157-INDEX(표5[#All],MATCH(B157,표5[[#All],[잉크]],0),5)</f>
        <v>0</v>
      </c>
      <c r="Q157" s="21" t="str">
        <f>IFERROR(P157/INDEX(표5[#All],MATCH(B157,표5[[#All],[잉크]],0),11),"")</f>
        <v/>
      </c>
      <c r="R157" s="542"/>
      <c r="S157" s="25" t="str">
        <f>IF(ISBLANK(R157),"",INDEX(호기!$A$1:$B$657,MATCH('생산계획(잉크)'!B609,호기!$A$1:$A$657,0),2))</f>
        <v/>
      </c>
      <c r="T157" s="24">
        <f>P157+R157-INDEX(표5[#All],MATCH(B157,표5[[#All],[잉크]],0),5)</f>
        <v>0</v>
      </c>
      <c r="U157" s="21" t="str">
        <f>IFERROR(T157/INDEX(표5[#All],MATCH(B157,표5[[#All],[잉크]],0),14),"")</f>
        <v/>
      </c>
      <c r="V157" s="542"/>
      <c r="W157" s="23" t="str">
        <f>IF(ISBLANK(V157),"",INDEX(호기!$A$1:$B$657,MATCH('생산계획(잉크)'!B609,호기!$A$1:$A$657,0),2))</f>
        <v/>
      </c>
      <c r="X157" s="24">
        <f>T157+V157-INDEX(표5[#All],MATCH(B157,표5[[#All],[잉크]],0),5)</f>
        <v>0</v>
      </c>
      <c r="Y157" s="21" t="str">
        <f>IFERROR(X157/INDEX(표5[#All],MATCH(B157,표5[[#All],[잉크]],0),17),"")</f>
        <v/>
      </c>
      <c r="Z157" s="23"/>
      <c r="AA157" s="23" t="str">
        <f>IF(ISBLANK(Z157),"",INDEX(호기!$A$1:$B$657,MATCH('생산계획(잉크)'!B609,호기!$A$1:$A$657,0),2))</f>
        <v/>
      </c>
      <c r="AB157" s="24">
        <f>X157+Z157-INDEX(표5[#All],MATCH(B157,표5[[#All],[잉크]],0),5)</f>
        <v>0</v>
      </c>
      <c r="AC157" s="21" t="str">
        <f>IFERROR(AB157/INDEX(표5[#All],MATCH(B157,표5[[#All],[잉크]],0),20),"")</f>
        <v/>
      </c>
      <c r="AD157" s="23"/>
      <c r="AE157" s="235"/>
    </row>
    <row r="158" spans="1:31" ht="16.5" hidden="1" customHeight="1" x14ac:dyDescent="0.3">
      <c r="A158" s="1"/>
      <c r="B158" s="5" t="s">
        <v>145</v>
      </c>
      <c r="C158" s="68"/>
      <c r="D158" s="69" t="str">
        <f>IFERROR(C158/INDEX(표5[#All],MATCH(B158,표5[[#All],[잉크]],0),2),"")</f>
        <v/>
      </c>
      <c r="E158" s="22">
        <f>$C158-INDEX(표5[#All],MATCH(B158,표5[[#All],[잉크]],0),24)</f>
        <v>0</v>
      </c>
      <c r="F158" s="542"/>
      <c r="G158" s="23" t="str">
        <f>IF(ISBLANK(F158),"",INDEX(호기!$A$1:$B$657,MATCH('생산계획(잉크)'!B610,호기!$A$1:$A$657,0),2))</f>
        <v/>
      </c>
      <c r="H158" s="24">
        <f>C158+F158-INDEX(표5[#All],MATCH(B158,표5[[#All],[잉크]],0),2)</f>
        <v>0</v>
      </c>
      <c r="I158" s="21" t="str">
        <f>IFERROR(H158/INDEX(표5[#All],MATCH(B158,표5[[#All],[잉크]],0),5),"")</f>
        <v/>
      </c>
      <c r="J158" s="542"/>
      <c r="K158" s="25" t="str">
        <f>IF(ISBLANK(J158),"",INDEX(호기!$A$1:$B$657,MATCH('생산계획(잉크)'!B610,호기!$A$1:$A$657,0),2))</f>
        <v/>
      </c>
      <c r="L158" s="24">
        <f>H158+J158-INDEX(표5[#All],MATCH(B158,표5[[#All],[잉크]],0),5)</f>
        <v>0</v>
      </c>
      <c r="M158" s="21" t="str">
        <f>IFERROR(L158/INDEX(표5[#All],MATCH(B158,표5[[#All],[잉크]],0),8),"")</f>
        <v/>
      </c>
      <c r="N158" s="542"/>
      <c r="O158" s="23" t="str">
        <f>IF(ISBLANK(N158),"",INDEX(호기!$A$1:$B$657,MATCH('생산계획(잉크)'!B610,호기!$A$1:$A$657,0),2))</f>
        <v/>
      </c>
      <c r="P158" s="24">
        <f>L158+N158-INDEX(표5[#All],MATCH(B158,표5[[#All],[잉크]],0),5)</f>
        <v>0</v>
      </c>
      <c r="Q158" s="21" t="str">
        <f>IFERROR(P158/INDEX(표5[#All],MATCH(B158,표5[[#All],[잉크]],0),11),"")</f>
        <v/>
      </c>
      <c r="R158" s="542"/>
      <c r="S158" s="25" t="str">
        <f>IF(ISBLANK(R158),"",INDEX(호기!$A$1:$B$657,MATCH('생산계획(잉크)'!B610,호기!$A$1:$A$657,0),2))</f>
        <v/>
      </c>
      <c r="T158" s="24">
        <f>P158+R158-INDEX(표5[#All],MATCH(B158,표5[[#All],[잉크]],0),5)</f>
        <v>0</v>
      </c>
      <c r="U158" s="21" t="str">
        <f>IFERROR(T158/INDEX(표5[#All],MATCH(B158,표5[[#All],[잉크]],0),14),"")</f>
        <v/>
      </c>
      <c r="V158" s="542"/>
      <c r="W158" s="23" t="str">
        <f>IF(ISBLANK(V158),"",INDEX(호기!$A$1:$B$657,MATCH('생산계획(잉크)'!B610,호기!$A$1:$A$657,0),2))</f>
        <v/>
      </c>
      <c r="X158" s="24">
        <f>T158+V158-INDEX(표5[#All],MATCH(B158,표5[[#All],[잉크]],0),5)</f>
        <v>0</v>
      </c>
      <c r="Y158" s="21" t="str">
        <f>IFERROR(X158/INDEX(표5[#All],MATCH(B158,표5[[#All],[잉크]],0),17),"")</f>
        <v/>
      </c>
      <c r="Z158" s="23"/>
      <c r="AA158" s="23" t="str">
        <f>IF(ISBLANK(Z158),"",INDEX(호기!$A$1:$B$657,MATCH('생산계획(잉크)'!B610,호기!$A$1:$A$657,0),2))</f>
        <v/>
      </c>
      <c r="AB158" s="24">
        <f>X158+Z158-INDEX(표5[#All],MATCH(B158,표5[[#All],[잉크]],0),5)</f>
        <v>0</v>
      </c>
      <c r="AC158" s="21" t="str">
        <f>IFERROR(AB158/INDEX(표5[#All],MATCH(B158,표5[[#All],[잉크]],0),20),"")</f>
        <v/>
      </c>
      <c r="AD158" s="23"/>
      <c r="AE158" s="235"/>
    </row>
    <row r="159" spans="1:31" ht="16.5" hidden="1" customHeight="1" x14ac:dyDescent="0.3">
      <c r="A159" s="1"/>
      <c r="B159" s="30" t="s">
        <v>146</v>
      </c>
      <c r="C159" s="68"/>
      <c r="D159" s="69" t="str">
        <f>IFERROR(C159/INDEX(표5[#All],MATCH(B159,표5[[#All],[잉크]],0),2),"")</f>
        <v/>
      </c>
      <c r="E159" s="22">
        <f>$C159-INDEX(표5[#All],MATCH(B159,표5[[#All],[잉크]],0),24)</f>
        <v>0</v>
      </c>
      <c r="F159" s="542"/>
      <c r="G159" s="23" t="str">
        <f>IF(ISBLANK(F159),"",INDEX(호기!$A$1:$B$657,MATCH('생산계획(잉크)'!B611,호기!$A$1:$A$657,0),2))</f>
        <v/>
      </c>
      <c r="H159" s="24">
        <f>C159+F159-INDEX(표5[#All],MATCH(B159,표5[[#All],[잉크]],0),2)</f>
        <v>0</v>
      </c>
      <c r="I159" s="21" t="str">
        <f>IFERROR(H159/INDEX(표5[#All],MATCH(B159,표5[[#All],[잉크]],0),5),"")</f>
        <v/>
      </c>
      <c r="J159" s="542"/>
      <c r="K159" s="25" t="str">
        <f>IF(ISBLANK(J159),"",INDEX(호기!$A$1:$B$657,MATCH('생산계획(잉크)'!B611,호기!$A$1:$A$657,0),2))</f>
        <v/>
      </c>
      <c r="L159" s="24">
        <f>H159+J159-INDEX(표5[#All],MATCH(B159,표5[[#All],[잉크]],0),5)</f>
        <v>0</v>
      </c>
      <c r="M159" s="21" t="str">
        <f>IFERROR(L159/INDEX(표5[#All],MATCH(B159,표5[[#All],[잉크]],0),8),"")</f>
        <v/>
      </c>
      <c r="N159" s="542"/>
      <c r="O159" s="23" t="str">
        <f>IF(ISBLANK(N159),"",INDEX(호기!$A$1:$B$657,MATCH('생산계획(잉크)'!B611,호기!$A$1:$A$657,0),2))</f>
        <v/>
      </c>
      <c r="P159" s="24">
        <f>L159+N159-INDEX(표5[#All],MATCH(B159,표5[[#All],[잉크]],0),5)</f>
        <v>0</v>
      </c>
      <c r="Q159" s="21" t="str">
        <f>IFERROR(P159/INDEX(표5[#All],MATCH(B159,표5[[#All],[잉크]],0),11),"")</f>
        <v/>
      </c>
      <c r="R159" s="542"/>
      <c r="S159" s="25" t="str">
        <f>IF(ISBLANK(R159),"",INDEX(호기!$A$1:$B$657,MATCH('생산계획(잉크)'!B611,호기!$A$1:$A$657,0),2))</f>
        <v/>
      </c>
      <c r="T159" s="24">
        <f>P159+R159-INDEX(표5[#All],MATCH(B159,표5[[#All],[잉크]],0),5)</f>
        <v>0</v>
      </c>
      <c r="U159" s="21" t="str">
        <f>IFERROR(T159/INDEX(표5[#All],MATCH(B159,표5[[#All],[잉크]],0),14),"")</f>
        <v/>
      </c>
      <c r="V159" s="542"/>
      <c r="W159" s="23" t="str">
        <f>IF(ISBLANK(V159),"",INDEX(호기!$A$1:$B$657,MATCH('생산계획(잉크)'!B611,호기!$A$1:$A$657,0),2))</f>
        <v/>
      </c>
      <c r="X159" s="24">
        <f>T159+V159-INDEX(표5[#All],MATCH(B159,표5[[#All],[잉크]],0),5)</f>
        <v>0</v>
      </c>
      <c r="Y159" s="21" t="str">
        <f>IFERROR(X159/INDEX(표5[#All],MATCH(B159,표5[[#All],[잉크]],0),17),"")</f>
        <v/>
      </c>
      <c r="Z159" s="23"/>
      <c r="AA159" s="23" t="str">
        <f>IF(ISBLANK(Z159),"",INDEX(호기!$A$1:$B$657,MATCH('생산계획(잉크)'!B611,호기!$A$1:$A$657,0),2))</f>
        <v/>
      </c>
      <c r="AB159" s="24">
        <f>X159+Z159-INDEX(표5[#All],MATCH(B159,표5[[#All],[잉크]],0),5)</f>
        <v>0</v>
      </c>
      <c r="AC159" s="21" t="str">
        <f>IFERROR(AB159/INDEX(표5[#All],MATCH(B159,표5[[#All],[잉크]],0),20),"")</f>
        <v/>
      </c>
      <c r="AD159" s="23"/>
      <c r="AE159" s="235"/>
    </row>
    <row r="160" spans="1:31" ht="16.5" hidden="1" customHeight="1" x14ac:dyDescent="0.3">
      <c r="A160" s="1"/>
      <c r="B160" s="5" t="s">
        <v>147</v>
      </c>
      <c r="C160" s="68"/>
      <c r="D160" s="69" t="str">
        <f>IFERROR(C160/INDEX(표5[#All],MATCH(B160,표5[[#All],[잉크]],0),2),"")</f>
        <v/>
      </c>
      <c r="E160" s="22">
        <f>$C160-INDEX(표5[#All],MATCH(B160,표5[[#All],[잉크]],0),24)</f>
        <v>0</v>
      </c>
      <c r="F160" s="542"/>
      <c r="G160" s="23" t="str">
        <f>IF(ISBLANK(F160),"",INDEX(호기!$A$1:$B$657,MATCH('생산계획(잉크)'!B612,호기!$A$1:$A$657,0),2))</f>
        <v/>
      </c>
      <c r="H160" s="24">
        <f>C160+F160-INDEX(표5[#All],MATCH(B160,표5[[#All],[잉크]],0),2)</f>
        <v>0</v>
      </c>
      <c r="I160" s="21" t="str">
        <f>IFERROR(H160/INDEX(표5[#All],MATCH(B160,표5[[#All],[잉크]],0),5),"")</f>
        <v/>
      </c>
      <c r="J160" s="542"/>
      <c r="K160" s="25" t="str">
        <f>IF(ISBLANK(J160),"",INDEX(호기!$A$1:$B$657,MATCH('생산계획(잉크)'!B612,호기!$A$1:$A$657,0),2))</f>
        <v/>
      </c>
      <c r="L160" s="24">
        <f>H160+J160-INDEX(표5[#All],MATCH(B160,표5[[#All],[잉크]],0),5)</f>
        <v>0</v>
      </c>
      <c r="M160" s="21" t="str">
        <f>IFERROR(L160/INDEX(표5[#All],MATCH(B160,표5[[#All],[잉크]],0),8),"")</f>
        <v/>
      </c>
      <c r="N160" s="542"/>
      <c r="O160" s="23" t="str">
        <f>IF(ISBLANK(N160),"",INDEX(호기!$A$1:$B$657,MATCH('생산계획(잉크)'!B612,호기!$A$1:$A$657,0),2))</f>
        <v/>
      </c>
      <c r="P160" s="24">
        <f>L160+N160-INDEX(표5[#All],MATCH(B160,표5[[#All],[잉크]],0),5)</f>
        <v>0</v>
      </c>
      <c r="Q160" s="21" t="str">
        <f>IFERROR(P160/INDEX(표5[#All],MATCH(B160,표5[[#All],[잉크]],0),11),"")</f>
        <v/>
      </c>
      <c r="R160" s="542"/>
      <c r="S160" s="25" t="str">
        <f>IF(ISBLANK(R160),"",INDEX(호기!$A$1:$B$657,MATCH('생산계획(잉크)'!B612,호기!$A$1:$A$657,0),2))</f>
        <v/>
      </c>
      <c r="T160" s="24">
        <f>P160+R160-INDEX(표5[#All],MATCH(B160,표5[[#All],[잉크]],0),5)</f>
        <v>0</v>
      </c>
      <c r="U160" s="21" t="str">
        <f>IFERROR(T160/INDEX(표5[#All],MATCH(B160,표5[[#All],[잉크]],0),14),"")</f>
        <v/>
      </c>
      <c r="V160" s="542"/>
      <c r="W160" s="23" t="str">
        <f>IF(ISBLANK(V160),"",INDEX(호기!$A$1:$B$657,MATCH('생산계획(잉크)'!B612,호기!$A$1:$A$657,0),2))</f>
        <v/>
      </c>
      <c r="X160" s="24">
        <f>T160+V160-INDEX(표5[#All],MATCH(B160,표5[[#All],[잉크]],0),5)</f>
        <v>0</v>
      </c>
      <c r="Y160" s="21" t="str">
        <f>IFERROR(X160/INDEX(표5[#All],MATCH(B160,표5[[#All],[잉크]],0),17),"")</f>
        <v/>
      </c>
      <c r="Z160" s="23"/>
      <c r="AA160" s="23" t="str">
        <f>IF(ISBLANK(Z160),"",INDEX(호기!$A$1:$B$657,MATCH('생산계획(잉크)'!B612,호기!$A$1:$A$657,0),2))</f>
        <v/>
      </c>
      <c r="AB160" s="24">
        <f>X160+Z160-INDEX(표5[#All],MATCH(B160,표5[[#All],[잉크]],0),5)</f>
        <v>0</v>
      </c>
      <c r="AC160" s="21" t="str">
        <f>IFERROR(AB160/INDEX(표5[#All],MATCH(B160,표5[[#All],[잉크]],0),20),"")</f>
        <v/>
      </c>
      <c r="AD160" s="23"/>
      <c r="AE160" s="235"/>
    </row>
    <row r="161" spans="1:39" ht="16.5" hidden="1" customHeight="1" x14ac:dyDescent="0.3">
      <c r="A161" s="1"/>
      <c r="B161" s="5" t="s">
        <v>148</v>
      </c>
      <c r="C161" s="68"/>
      <c r="D161" s="69" t="str">
        <f>IFERROR(C161/INDEX(표5[#All],MATCH(B161,표5[[#All],[잉크]],0),2),"")</f>
        <v/>
      </c>
      <c r="E161" s="22">
        <f>$C161-INDEX(표5[#All],MATCH(B161,표5[[#All],[잉크]],0),24)</f>
        <v>0</v>
      </c>
      <c r="F161" s="542"/>
      <c r="G161" s="23" t="str">
        <f>IF(ISBLANK(F161),"",INDEX(호기!$A$1:$B$657,MATCH('생산계획(잉크)'!B613,호기!$A$1:$A$657,0),2))</f>
        <v/>
      </c>
      <c r="H161" s="24">
        <f>C161+F161-INDEX(표5[#All],MATCH(B161,표5[[#All],[잉크]],0),2)</f>
        <v>0</v>
      </c>
      <c r="I161" s="21" t="str">
        <f>IFERROR(H161/INDEX(표5[#All],MATCH(B161,표5[[#All],[잉크]],0),5),"")</f>
        <v/>
      </c>
      <c r="J161" s="542"/>
      <c r="K161" s="25" t="str">
        <f>IF(ISBLANK(J161),"",INDEX(호기!$A$1:$B$657,MATCH('생산계획(잉크)'!B613,호기!$A$1:$A$657,0),2))</f>
        <v/>
      </c>
      <c r="L161" s="24">
        <f>H161+J161-INDEX(표5[#All],MATCH(B161,표5[[#All],[잉크]],0),5)</f>
        <v>0</v>
      </c>
      <c r="M161" s="21" t="str">
        <f>IFERROR(L161/INDEX(표5[#All],MATCH(B161,표5[[#All],[잉크]],0),8),"")</f>
        <v/>
      </c>
      <c r="N161" s="542"/>
      <c r="O161" s="23" t="str">
        <f>IF(ISBLANK(N161),"",INDEX(호기!$A$1:$B$657,MATCH('생산계획(잉크)'!B613,호기!$A$1:$A$657,0),2))</f>
        <v/>
      </c>
      <c r="P161" s="24">
        <f>L161+N161-INDEX(표5[#All],MATCH(B161,표5[[#All],[잉크]],0),5)</f>
        <v>0</v>
      </c>
      <c r="Q161" s="21" t="str">
        <f>IFERROR(P161/INDEX(표5[#All],MATCH(B161,표5[[#All],[잉크]],0),11),"")</f>
        <v/>
      </c>
      <c r="R161" s="542"/>
      <c r="S161" s="25" t="str">
        <f>IF(ISBLANK(R161),"",INDEX(호기!$A$1:$B$657,MATCH('생산계획(잉크)'!B613,호기!$A$1:$A$657,0),2))</f>
        <v/>
      </c>
      <c r="T161" s="24">
        <f>P161+R161-INDEX(표5[#All],MATCH(B161,표5[[#All],[잉크]],0),5)</f>
        <v>0</v>
      </c>
      <c r="U161" s="21" t="str">
        <f>IFERROR(T161/INDEX(표5[#All],MATCH(B161,표5[[#All],[잉크]],0),14),"")</f>
        <v/>
      </c>
      <c r="V161" s="542"/>
      <c r="W161" s="23" t="str">
        <f>IF(ISBLANK(V161),"",INDEX(호기!$A$1:$B$657,MATCH('생산계획(잉크)'!B613,호기!$A$1:$A$657,0),2))</f>
        <v/>
      </c>
      <c r="X161" s="24">
        <f>T161+V161-INDEX(표5[#All],MATCH(B161,표5[[#All],[잉크]],0),5)</f>
        <v>0</v>
      </c>
      <c r="Y161" s="21" t="str">
        <f>IFERROR(X161/INDEX(표5[#All],MATCH(B161,표5[[#All],[잉크]],0),17),"")</f>
        <v/>
      </c>
      <c r="Z161" s="23"/>
      <c r="AA161" s="23" t="str">
        <f>IF(ISBLANK(Z161),"",INDEX(호기!$A$1:$B$657,MATCH('생산계획(잉크)'!B613,호기!$A$1:$A$657,0),2))</f>
        <v/>
      </c>
      <c r="AB161" s="24">
        <f>X161+Z161-INDEX(표5[#All],MATCH(B161,표5[[#All],[잉크]],0),5)</f>
        <v>0</v>
      </c>
      <c r="AC161" s="21" t="str">
        <f>IFERROR(AB161/INDEX(표5[#All],MATCH(B161,표5[[#All],[잉크]],0),20),"")</f>
        <v/>
      </c>
      <c r="AD161" s="23"/>
      <c r="AE161" s="235"/>
    </row>
    <row r="162" spans="1:39" ht="16.5" hidden="1" customHeight="1" x14ac:dyDescent="0.3">
      <c r="A162" s="1"/>
      <c r="B162" s="5" t="s">
        <v>149</v>
      </c>
      <c r="C162" s="68"/>
      <c r="D162" s="69" t="str">
        <f>IFERROR(C162/INDEX(표5[#All],MATCH(B162,표5[[#All],[잉크]],0),2),"")</f>
        <v/>
      </c>
      <c r="E162" s="22">
        <f>$C162-INDEX(표5[#All],MATCH(B162,표5[[#All],[잉크]],0),24)</f>
        <v>0</v>
      </c>
      <c r="F162" s="542"/>
      <c r="G162" s="23" t="str">
        <f>IF(ISBLANK(F162),"",INDEX(호기!$A$1:$B$657,MATCH('생산계획(잉크)'!B614,호기!$A$1:$A$657,0),2))</f>
        <v/>
      </c>
      <c r="H162" s="24">
        <f>C162+F162-INDEX(표5[#All],MATCH(B162,표5[[#All],[잉크]],0),2)</f>
        <v>0</v>
      </c>
      <c r="I162" s="21" t="str">
        <f>IFERROR(H162/INDEX(표5[#All],MATCH(B162,표5[[#All],[잉크]],0),5),"")</f>
        <v/>
      </c>
      <c r="J162" s="542"/>
      <c r="K162" s="25" t="str">
        <f>IF(ISBLANK(J162),"",INDEX(호기!$A$1:$B$657,MATCH('생산계획(잉크)'!B614,호기!$A$1:$A$657,0),2))</f>
        <v/>
      </c>
      <c r="L162" s="24">
        <f>H162+J162-INDEX(표5[#All],MATCH(B162,표5[[#All],[잉크]],0),5)</f>
        <v>0</v>
      </c>
      <c r="M162" s="21" t="str">
        <f>IFERROR(L162/INDEX(표5[#All],MATCH(B162,표5[[#All],[잉크]],0),8),"")</f>
        <v/>
      </c>
      <c r="N162" s="542"/>
      <c r="O162" s="23" t="str">
        <f>IF(ISBLANK(N162),"",INDEX(호기!$A$1:$B$657,MATCH('생산계획(잉크)'!B614,호기!$A$1:$A$657,0),2))</f>
        <v/>
      </c>
      <c r="P162" s="24">
        <f>L162+N162-INDEX(표5[#All],MATCH(B162,표5[[#All],[잉크]],0),5)</f>
        <v>0</v>
      </c>
      <c r="Q162" s="21" t="str">
        <f>IFERROR(P162/INDEX(표5[#All],MATCH(B162,표5[[#All],[잉크]],0),11),"")</f>
        <v/>
      </c>
      <c r="R162" s="542"/>
      <c r="S162" s="25" t="str">
        <f>IF(ISBLANK(R162),"",INDEX(호기!$A$1:$B$657,MATCH('생산계획(잉크)'!B614,호기!$A$1:$A$657,0),2))</f>
        <v/>
      </c>
      <c r="T162" s="24">
        <f>P162+R162-INDEX(표5[#All],MATCH(B162,표5[[#All],[잉크]],0),5)</f>
        <v>0</v>
      </c>
      <c r="U162" s="21" t="str">
        <f>IFERROR(T162/INDEX(표5[#All],MATCH(B162,표5[[#All],[잉크]],0),14),"")</f>
        <v/>
      </c>
      <c r="V162" s="542"/>
      <c r="W162" s="23" t="str">
        <f>IF(ISBLANK(V162),"",INDEX(호기!$A$1:$B$657,MATCH('생산계획(잉크)'!B614,호기!$A$1:$A$657,0),2))</f>
        <v/>
      </c>
      <c r="X162" s="24">
        <f>T162+V162-INDEX(표5[#All],MATCH(B162,표5[[#All],[잉크]],0),5)</f>
        <v>0</v>
      </c>
      <c r="Y162" s="21" t="str">
        <f>IFERROR(X162/INDEX(표5[#All],MATCH(B162,표5[[#All],[잉크]],0),17),"")</f>
        <v/>
      </c>
      <c r="Z162" s="23"/>
      <c r="AA162" s="23" t="str">
        <f>IF(ISBLANK(Z162),"",INDEX(호기!$A$1:$B$657,MATCH('생산계획(잉크)'!B614,호기!$A$1:$A$657,0),2))</f>
        <v/>
      </c>
      <c r="AB162" s="24">
        <f>X162+Z162-INDEX(표5[#All],MATCH(B162,표5[[#All],[잉크]],0),5)</f>
        <v>0</v>
      </c>
      <c r="AC162" s="21" t="str">
        <f>IFERROR(AB162/INDEX(표5[#All],MATCH(B162,표5[[#All],[잉크]],0),20),"")</f>
        <v/>
      </c>
      <c r="AD162" s="23"/>
      <c r="AE162" s="235"/>
    </row>
    <row r="163" spans="1:39" ht="16.5" customHeight="1" x14ac:dyDescent="0.3">
      <c r="A163" s="1"/>
      <c r="B163" s="5" t="s">
        <v>150</v>
      </c>
      <c r="C163" s="68">
        <v>0</v>
      </c>
      <c r="D163" s="69">
        <f>IFERROR(C163/INDEX(표5[#All],MATCH(B163,표5[[#All],[잉크]],0),2),"")</f>
        <v>0</v>
      </c>
      <c r="E163" s="22">
        <f>$C163-INDEX(표5[#All],MATCH(B163,표5[[#All],[잉크]],0),24)</f>
        <v>-6</v>
      </c>
      <c r="F163" s="571">
        <v>3</v>
      </c>
      <c r="G163" s="23" t="str">
        <f>IF(ISBLANK(F163),"",INDEX(호기!$A$1:$B$657,MATCH('생산계획(잉크)'!B615,호기!$A$1:$A$657,0),2))</f>
        <v>4호기</v>
      </c>
      <c r="H163" s="24">
        <f>C163+F163-INDEX(표5[#All],MATCH(B163,표5[[#All],[잉크]],0),2)+1</f>
        <v>3</v>
      </c>
      <c r="I163" s="21">
        <f>IFERROR(H163/INDEX(표5[#All],MATCH(B163,표5[[#All],[잉크]],0),5),"")</f>
        <v>1.5</v>
      </c>
      <c r="J163" s="542"/>
      <c r="K163" s="25" t="str">
        <f>IF(ISBLANK(J163),"",INDEX(호기!$A$1:$B$657,MATCH('생산계획(잉크)'!B615,호기!$A$1:$A$657,0),2))</f>
        <v/>
      </c>
      <c r="L163" s="24">
        <f>H163+J163-INDEX(표5[#All],MATCH(B163,표5[[#All],[잉크]],0),5)</f>
        <v>1</v>
      </c>
      <c r="M163" s="21" t="str">
        <f>IFERROR(L163/INDEX(표5[#All],MATCH(B163,표5[[#All],[잉크]],0),8),"")</f>
        <v/>
      </c>
      <c r="N163" s="542"/>
      <c r="O163" s="23" t="str">
        <f>IF(ISBLANK(N163),"",INDEX(호기!$A$1:$B$657,MATCH('생산계획(잉크)'!B615,호기!$A$1:$A$657,0),2))</f>
        <v/>
      </c>
      <c r="P163" s="24">
        <f>L163+N163-INDEX(표5[#All],MATCH(B163,표5[[#All],[잉크]],0),5)</f>
        <v>-1</v>
      </c>
      <c r="Q163" s="21" t="str">
        <f>IFERROR(P163/INDEX(표5[#All],MATCH(B163,표5[[#All],[잉크]],0),11),"")</f>
        <v/>
      </c>
      <c r="R163" s="542"/>
      <c r="S163" s="25" t="str">
        <f>IF(ISBLANK(R163),"",INDEX(호기!$A$1:$B$657,MATCH('생산계획(잉크)'!B615,호기!$A$1:$A$657,0),2))</f>
        <v/>
      </c>
      <c r="T163" s="24">
        <f>P163+R163-INDEX(표5[#All],MATCH(B163,표5[[#All],[잉크]],0),5)</f>
        <v>-3</v>
      </c>
      <c r="U163" s="21" t="str">
        <f>IFERROR(T163/INDEX(표5[#All],MATCH(B163,표5[[#All],[잉크]],0),14),"")</f>
        <v/>
      </c>
      <c r="V163" s="542"/>
      <c r="W163" s="23" t="str">
        <f>IF(ISBLANK(V163),"",INDEX(호기!$A$1:$B$657,MATCH('생산계획(잉크)'!B615,호기!$A$1:$A$657,0),2))</f>
        <v/>
      </c>
      <c r="X163" s="24">
        <f>T163+V163-INDEX(표5[#All],MATCH(B163,표5[[#All],[잉크]],0),5)</f>
        <v>-5</v>
      </c>
      <c r="Y163" s="21" t="str">
        <f>IFERROR(X163/INDEX(표5[#All],MATCH(B163,표5[[#All],[잉크]],0),17),"")</f>
        <v/>
      </c>
      <c r="Z163" s="23"/>
      <c r="AA163" s="23" t="str">
        <f>IF(ISBLANK(Z163),"",INDEX(호기!$A$1:$B$657,MATCH('생산계획(잉크)'!B615,호기!$A$1:$A$657,0),2))</f>
        <v/>
      </c>
      <c r="AB163" s="24">
        <f>X163+Z163-INDEX(표5[#All],MATCH(B163,표5[[#All],[잉크]],0),5)</f>
        <v>-7</v>
      </c>
      <c r="AC163" s="21" t="str">
        <f>IFERROR(AB163/INDEX(표5[#All],MATCH(B163,표5[[#All],[잉크]],0),20),"")</f>
        <v/>
      </c>
      <c r="AD163" s="23"/>
      <c r="AE163" s="235"/>
    </row>
    <row r="164" spans="1:39" ht="16.5" hidden="1" customHeight="1" x14ac:dyDescent="0.3">
      <c r="A164" s="1"/>
      <c r="B164" s="5" t="s">
        <v>151</v>
      </c>
      <c r="C164" s="68"/>
      <c r="D164" s="69" t="str">
        <f>IFERROR(C164/INDEX(표5[#All],MATCH(B164,표5[[#All],[잉크]],0),2),"")</f>
        <v/>
      </c>
      <c r="E164" s="22">
        <f>$C164-INDEX(표5[#All],MATCH(B164,표5[[#All],[잉크]],0),24)</f>
        <v>0</v>
      </c>
      <c r="F164" s="542"/>
      <c r="G164" s="23" t="str">
        <f>IF(ISBLANK(F164),"",INDEX(호기!$A$1:$B$657,MATCH('생산계획(잉크)'!B616,호기!$A$1:$A$657,0),2))</f>
        <v/>
      </c>
      <c r="H164" s="24">
        <f>C164+F164-INDEX(표5[#All],MATCH(B164,표5[[#All],[잉크]],0),2)</f>
        <v>0</v>
      </c>
      <c r="I164" s="21" t="str">
        <f>IFERROR(H164/INDEX(표5[#All],MATCH(B164,표5[[#All],[잉크]],0),5),"")</f>
        <v/>
      </c>
      <c r="J164" s="542"/>
      <c r="K164" s="25" t="str">
        <f>IF(ISBLANK(J164),"",INDEX(호기!$A$1:$B$657,MATCH('생산계획(잉크)'!B616,호기!$A$1:$A$657,0),2))</f>
        <v/>
      </c>
      <c r="L164" s="24">
        <f>H164+J164-INDEX(표5[#All],MATCH(B164,표5[[#All],[잉크]],0),5)</f>
        <v>0</v>
      </c>
      <c r="M164" s="21" t="str">
        <f>IFERROR(L164/INDEX(표5[#All],MATCH(B164,표5[[#All],[잉크]],0),8),"")</f>
        <v/>
      </c>
      <c r="N164" s="542"/>
      <c r="O164" s="23" t="str">
        <f>IF(ISBLANK(N164),"",INDEX(호기!$A$1:$B$657,MATCH('생산계획(잉크)'!B616,호기!$A$1:$A$657,0),2))</f>
        <v/>
      </c>
      <c r="P164" s="24">
        <f>L164+N164-INDEX(표5[#All],MATCH(B164,표5[[#All],[잉크]],0),5)</f>
        <v>0</v>
      </c>
      <c r="Q164" s="21" t="str">
        <f>IFERROR(P164/INDEX(표5[#All],MATCH(B164,표5[[#All],[잉크]],0),11),"")</f>
        <v/>
      </c>
      <c r="R164" s="542"/>
      <c r="S164" s="25" t="str">
        <f>IF(ISBLANK(R164),"",INDEX(호기!$A$1:$B$657,MATCH('생산계획(잉크)'!B616,호기!$A$1:$A$657,0),2))</f>
        <v/>
      </c>
      <c r="T164" s="24">
        <f>P164+R164-INDEX(표5[#All],MATCH(B164,표5[[#All],[잉크]],0),5)</f>
        <v>0</v>
      </c>
      <c r="U164" s="21" t="str">
        <f>IFERROR(T164/INDEX(표5[#All],MATCH(B164,표5[[#All],[잉크]],0),14),"")</f>
        <v/>
      </c>
      <c r="V164" s="542"/>
      <c r="W164" s="23" t="str">
        <f>IF(ISBLANK(V164),"",INDEX(호기!$A$1:$B$657,MATCH('생산계획(잉크)'!B616,호기!$A$1:$A$657,0),2))</f>
        <v/>
      </c>
      <c r="X164" s="24">
        <f>T164+V164-INDEX(표5[#All],MATCH(B164,표5[[#All],[잉크]],0),5)</f>
        <v>0</v>
      </c>
      <c r="Y164" s="21" t="str">
        <f>IFERROR(X164/INDEX(표5[#All],MATCH(B164,표5[[#All],[잉크]],0),17),"")</f>
        <v/>
      </c>
      <c r="Z164" s="23"/>
      <c r="AA164" s="23" t="str">
        <f>IF(ISBLANK(Z164),"",INDEX(호기!$A$1:$B$657,MATCH('생산계획(잉크)'!B616,호기!$A$1:$A$657,0),2))</f>
        <v/>
      </c>
      <c r="AB164" s="24">
        <f>X164+Z164-INDEX(표5[#All],MATCH(B164,표5[[#All],[잉크]],0),5)</f>
        <v>0</v>
      </c>
      <c r="AC164" s="21" t="str">
        <f>IFERROR(AB164/INDEX(표5[#All],MATCH(B164,표5[[#All],[잉크]],0),20),"")</f>
        <v/>
      </c>
      <c r="AD164" s="23"/>
      <c r="AE164" s="235"/>
    </row>
    <row r="165" spans="1:39" ht="16.5" customHeight="1" x14ac:dyDescent="0.3">
      <c r="A165" s="1"/>
      <c r="B165" s="5" t="s">
        <v>152</v>
      </c>
      <c r="C165" s="68">
        <v>0</v>
      </c>
      <c r="D165" s="69">
        <f>IFERROR(C165/INDEX(표5[#All],MATCH(B165,표5[[#All],[잉크]],0),2),"")</f>
        <v>0</v>
      </c>
      <c r="E165" s="22">
        <f>$C165-INDEX(표5[#All],MATCH(B165,표5[[#All],[잉크]],0),24)</f>
        <v>-6</v>
      </c>
      <c r="F165" s="571">
        <v>3</v>
      </c>
      <c r="G165" s="23" t="str">
        <f>IF(ISBLANK(F165),"",INDEX(호기!$A$1:$B$657,MATCH('생산계획(잉크)'!B617,호기!$A$1:$A$657,0),2))</f>
        <v>6호기</v>
      </c>
      <c r="H165" s="24">
        <f>C165+F165-INDEX(표5[#All],MATCH(B165,표5[[#All],[잉크]],0),2)+2</f>
        <v>4</v>
      </c>
      <c r="I165" s="21">
        <f>IFERROR(H165/INDEX(표5[#All],MATCH(B165,표5[[#All],[잉크]],0),5),"")</f>
        <v>2</v>
      </c>
      <c r="J165" s="570" t="s">
        <v>5583</v>
      </c>
      <c r="K165" s="25" t="str">
        <f>IF(ISBLANK(J165),"",INDEX(호기!$A$1:$B$657,MATCH('생산계획(잉크)'!B617,호기!$A$1:$A$657,0),2))</f>
        <v>6호기</v>
      </c>
      <c r="L165" s="24" t="e">
        <f>H165+J165-INDEX(표5[#All],MATCH(B165,표5[[#All],[잉크]],0),5)</f>
        <v>#VALUE!</v>
      </c>
      <c r="M165" s="21" t="str">
        <f>IFERROR(L165/INDEX(표5[#All],MATCH(B165,표5[[#All],[잉크]],0),8),"")</f>
        <v/>
      </c>
      <c r="N165" s="542"/>
      <c r="O165" s="23" t="str">
        <f>IF(ISBLANK(N165),"",INDEX(호기!$A$1:$B$657,MATCH('생산계획(잉크)'!B617,호기!$A$1:$A$657,0),2))</f>
        <v/>
      </c>
      <c r="P165" s="24" t="e">
        <f>L165+N165-INDEX(표5[#All],MATCH(B165,표5[[#All],[잉크]],0),5)</f>
        <v>#VALUE!</v>
      </c>
      <c r="Q165" s="21" t="str">
        <f>IFERROR(P165/INDEX(표5[#All],MATCH(B165,표5[[#All],[잉크]],0),11),"")</f>
        <v/>
      </c>
      <c r="R165" s="542"/>
      <c r="S165" s="25" t="str">
        <f>IF(ISBLANK(R165),"",INDEX(호기!$A$1:$B$657,MATCH('생산계획(잉크)'!B617,호기!$A$1:$A$657,0),2))</f>
        <v/>
      </c>
      <c r="T165" s="24" t="e">
        <f>P165+R165-INDEX(표5[#All],MATCH(B165,표5[[#All],[잉크]],0),5)</f>
        <v>#VALUE!</v>
      </c>
      <c r="U165" s="21" t="str">
        <f>IFERROR(T165/INDEX(표5[#All],MATCH(B165,표5[[#All],[잉크]],0),14),"")</f>
        <v/>
      </c>
      <c r="V165" s="542"/>
      <c r="W165" s="23" t="str">
        <f>IF(ISBLANK(V165),"",INDEX(호기!$A$1:$B$657,MATCH('생산계획(잉크)'!B617,호기!$A$1:$A$657,0),2))</f>
        <v/>
      </c>
      <c r="X165" s="24" t="e">
        <f>T165+V165-INDEX(표5[#All],MATCH(B165,표5[[#All],[잉크]],0),5)</f>
        <v>#VALUE!</v>
      </c>
      <c r="Y165" s="21" t="str">
        <f>IFERROR(X165/INDEX(표5[#All],MATCH(B165,표5[[#All],[잉크]],0),17),"")</f>
        <v/>
      </c>
      <c r="Z165" s="23"/>
      <c r="AA165" s="23" t="str">
        <f>IF(ISBLANK(Z165),"",INDEX(호기!$A$1:$B$657,MATCH('생산계획(잉크)'!B617,호기!$A$1:$A$657,0),2))</f>
        <v/>
      </c>
      <c r="AB165" s="24" t="e">
        <f>X165+Z165-INDEX(표5[#All],MATCH(B165,표5[[#All],[잉크]],0),5)</f>
        <v>#VALUE!</v>
      </c>
      <c r="AC165" s="21" t="str">
        <f>IFERROR(AB165/INDEX(표5[#All],MATCH(B165,표5[[#All],[잉크]],0),20),"")</f>
        <v/>
      </c>
      <c r="AD165" s="23"/>
      <c r="AE165" s="235"/>
    </row>
    <row r="166" spans="1:39" ht="16.5" hidden="1" customHeight="1" x14ac:dyDescent="0.3">
      <c r="A166" s="1"/>
      <c r="B166" s="5" t="s">
        <v>153</v>
      </c>
      <c r="C166" s="68"/>
      <c r="D166" s="69" t="str">
        <f>IFERROR(C166/INDEX(표5[#All],MATCH(B166,표5[[#All],[잉크]],0),2),"")</f>
        <v/>
      </c>
      <c r="E166" s="22">
        <f>$C166-INDEX(표5[#All],MATCH(B166,표5[[#All],[잉크]],0),24)</f>
        <v>0</v>
      </c>
      <c r="F166" s="542"/>
      <c r="G166" s="23" t="str">
        <f>IF(ISBLANK(F166),"",INDEX(호기!$A$1:$B$657,MATCH('생산계획(잉크)'!B618,호기!$A$1:$A$657,0),2))</f>
        <v/>
      </c>
      <c r="H166" s="24">
        <f>C166+F166-INDEX(표5[#All],MATCH(B166,표5[[#All],[잉크]],0),2)</f>
        <v>0</v>
      </c>
      <c r="I166" s="21" t="str">
        <f>IFERROR(H166/INDEX(표5[#All],MATCH(B166,표5[[#All],[잉크]],0),5),"")</f>
        <v/>
      </c>
      <c r="J166" s="542"/>
      <c r="K166" s="25" t="str">
        <f>IF(ISBLANK(J166),"",INDEX(호기!$A$1:$B$657,MATCH('생산계획(잉크)'!B618,호기!$A$1:$A$657,0),2))</f>
        <v/>
      </c>
      <c r="L166" s="24">
        <f>H166+J166-INDEX(표5[#All],MATCH(B166,표5[[#All],[잉크]],0),5)</f>
        <v>0</v>
      </c>
      <c r="M166" s="21" t="str">
        <f>IFERROR(L166/INDEX(표5[#All],MATCH(B166,표5[[#All],[잉크]],0),8),"")</f>
        <v/>
      </c>
      <c r="N166" s="542"/>
      <c r="O166" s="23" t="str">
        <f>IF(ISBLANK(N166),"",INDEX(호기!$A$1:$B$657,MATCH('생산계획(잉크)'!B618,호기!$A$1:$A$657,0),2))</f>
        <v/>
      </c>
      <c r="P166" s="24">
        <f>L166+N166-INDEX(표5[#All],MATCH(B166,표5[[#All],[잉크]],0),5)</f>
        <v>0</v>
      </c>
      <c r="Q166" s="21" t="str">
        <f>IFERROR(P166/INDEX(표5[#All],MATCH(B166,표5[[#All],[잉크]],0),11),"")</f>
        <v/>
      </c>
      <c r="R166" s="542"/>
      <c r="S166" s="25" t="str">
        <f>IF(ISBLANK(R166),"",INDEX(호기!$A$1:$B$657,MATCH('생산계획(잉크)'!B618,호기!$A$1:$A$657,0),2))</f>
        <v/>
      </c>
      <c r="T166" s="24">
        <f>P166+R166-INDEX(표5[#All],MATCH(B166,표5[[#All],[잉크]],0),5)</f>
        <v>0</v>
      </c>
      <c r="U166" s="21" t="str">
        <f>IFERROR(T166/INDEX(표5[#All],MATCH(B166,표5[[#All],[잉크]],0),14),"")</f>
        <v/>
      </c>
      <c r="V166" s="542"/>
      <c r="W166" s="23" t="str">
        <f>IF(ISBLANK(V166),"",INDEX(호기!$A$1:$B$657,MATCH('생산계획(잉크)'!B618,호기!$A$1:$A$657,0),2))</f>
        <v/>
      </c>
      <c r="X166" s="24">
        <f>T166+V166-INDEX(표5[#All],MATCH(B166,표5[[#All],[잉크]],0),5)</f>
        <v>0</v>
      </c>
      <c r="Y166" s="21" t="str">
        <f>IFERROR(X166/INDEX(표5[#All],MATCH(B166,표5[[#All],[잉크]],0),17),"")</f>
        <v/>
      </c>
      <c r="Z166" s="23"/>
      <c r="AA166" s="23" t="str">
        <f>IF(ISBLANK(Z166),"",INDEX(호기!$A$1:$B$657,MATCH('생산계획(잉크)'!B618,호기!$A$1:$A$657,0),2))</f>
        <v/>
      </c>
      <c r="AB166" s="24">
        <f>X166+Z166-INDEX(표5[#All],MATCH(B166,표5[[#All],[잉크]],0),5)</f>
        <v>0</v>
      </c>
      <c r="AC166" s="21" t="str">
        <f>IFERROR(AB166/INDEX(표5[#All],MATCH(B166,표5[[#All],[잉크]],0),20),"")</f>
        <v/>
      </c>
      <c r="AD166" s="23"/>
      <c r="AE166" s="235"/>
    </row>
    <row r="167" spans="1:39" ht="16.5" hidden="1" customHeight="1" x14ac:dyDescent="0.3">
      <c r="A167" s="1"/>
      <c r="B167" s="5" t="s">
        <v>154</v>
      </c>
      <c r="C167" s="68"/>
      <c r="D167" s="69" t="str">
        <f>IFERROR(C167/INDEX(표5[#All],MATCH(B167,표5[[#All],[잉크]],0),2),"")</f>
        <v/>
      </c>
      <c r="E167" s="22">
        <f>$C167-INDEX(표5[#All],MATCH(B167,표5[[#All],[잉크]],0),24)</f>
        <v>0</v>
      </c>
      <c r="F167" s="542"/>
      <c r="G167" s="23" t="str">
        <f>IF(ISBLANK(F167),"",INDEX(호기!$A$1:$B$657,MATCH('생산계획(잉크)'!B619,호기!$A$1:$A$657,0),2))</f>
        <v/>
      </c>
      <c r="H167" s="24">
        <f>C167+F167-INDEX(표5[#All],MATCH(B167,표5[[#All],[잉크]],0),2)</f>
        <v>0</v>
      </c>
      <c r="I167" s="21" t="str">
        <f>IFERROR(H167/INDEX(표5[#All],MATCH(B167,표5[[#All],[잉크]],0),5),"")</f>
        <v/>
      </c>
      <c r="J167" s="542"/>
      <c r="K167" s="25" t="str">
        <f>IF(ISBLANK(J167),"",INDEX(호기!$A$1:$B$657,MATCH('생산계획(잉크)'!B619,호기!$A$1:$A$657,0),2))</f>
        <v/>
      </c>
      <c r="L167" s="24">
        <f>H167+J167-INDEX(표5[#All],MATCH(B167,표5[[#All],[잉크]],0),5)</f>
        <v>0</v>
      </c>
      <c r="M167" s="21" t="str">
        <f>IFERROR(L167/INDEX(표5[#All],MATCH(B167,표5[[#All],[잉크]],0),8),"")</f>
        <v/>
      </c>
      <c r="N167" s="542"/>
      <c r="O167" s="23" t="str">
        <f>IF(ISBLANK(N167),"",INDEX(호기!$A$1:$B$657,MATCH('생산계획(잉크)'!B619,호기!$A$1:$A$657,0),2))</f>
        <v/>
      </c>
      <c r="P167" s="24">
        <f>L167+N167-INDEX(표5[#All],MATCH(B167,표5[[#All],[잉크]],0),5)</f>
        <v>0</v>
      </c>
      <c r="Q167" s="21" t="str">
        <f>IFERROR(P167/INDEX(표5[#All],MATCH(B167,표5[[#All],[잉크]],0),11),"")</f>
        <v/>
      </c>
      <c r="R167" s="542"/>
      <c r="S167" s="25" t="str">
        <f>IF(ISBLANK(R167),"",INDEX(호기!$A$1:$B$657,MATCH('생산계획(잉크)'!B619,호기!$A$1:$A$657,0),2))</f>
        <v/>
      </c>
      <c r="T167" s="24">
        <f>P167+R167-INDEX(표5[#All],MATCH(B167,표5[[#All],[잉크]],0),5)</f>
        <v>0</v>
      </c>
      <c r="U167" s="21" t="str">
        <f>IFERROR(T167/INDEX(표5[#All],MATCH(B167,표5[[#All],[잉크]],0),14),"")</f>
        <v/>
      </c>
      <c r="V167" s="542"/>
      <c r="W167" s="23" t="str">
        <f>IF(ISBLANK(V167),"",INDEX(호기!$A$1:$B$657,MATCH('생산계획(잉크)'!B619,호기!$A$1:$A$657,0),2))</f>
        <v/>
      </c>
      <c r="X167" s="24">
        <f>T167+V167-INDEX(표5[#All],MATCH(B167,표5[[#All],[잉크]],0),5)</f>
        <v>0</v>
      </c>
      <c r="Y167" s="21" t="str">
        <f>IFERROR(X167/INDEX(표5[#All],MATCH(B167,표5[[#All],[잉크]],0),17),"")</f>
        <v/>
      </c>
      <c r="Z167" s="23"/>
      <c r="AA167" s="23" t="str">
        <f>IF(ISBLANK(Z167),"",INDEX(호기!$A$1:$B$657,MATCH('생산계획(잉크)'!B619,호기!$A$1:$A$657,0),2))</f>
        <v/>
      </c>
      <c r="AB167" s="24">
        <f>X167+Z167-INDEX(표5[#All],MATCH(B167,표5[[#All],[잉크]],0),5)</f>
        <v>0</v>
      </c>
      <c r="AC167" s="21" t="str">
        <f>IFERROR(AB167/INDEX(표5[#All],MATCH(B167,표5[[#All],[잉크]],0),20),"")</f>
        <v/>
      </c>
      <c r="AD167" s="23"/>
      <c r="AE167" s="235"/>
    </row>
    <row r="168" spans="1:39" ht="16.5" hidden="1" customHeight="1" x14ac:dyDescent="0.3">
      <c r="A168" s="1"/>
      <c r="B168" s="11" t="s">
        <v>596</v>
      </c>
      <c r="C168" s="68">
        <v>5</v>
      </c>
      <c r="D168" s="69">
        <f>IFERROR(C168/INDEX(표5[#All],MATCH(B168,표5[[#All],[잉크]],0),2),"")</f>
        <v>5</v>
      </c>
      <c r="E168" s="22">
        <f>$C168-INDEX(표5[#All],MATCH(B168,표5[[#All],[잉크]],0),24)</f>
        <v>3</v>
      </c>
      <c r="F168" s="542"/>
      <c r="G168" s="23" t="str">
        <f>IF(ISBLANK(F168),"",INDEX(호기!$A$1:$B$657,MATCH('생산계획(잉크)'!B620,호기!$A$1:$A$657,0),2))</f>
        <v/>
      </c>
      <c r="H168" s="24">
        <f>C168+F168-INDEX(표5[#All],MATCH(B168,표5[[#All],[잉크]],0),2)</f>
        <v>4</v>
      </c>
      <c r="I168" s="21" t="str">
        <f>IFERROR(H168/INDEX(표5[#All],MATCH(B168,표5[[#All],[잉크]],0),5),"")</f>
        <v/>
      </c>
      <c r="J168" s="542"/>
      <c r="K168" s="25" t="str">
        <f>IF(ISBLANK(J168),"",INDEX(호기!$A$1:$B$657,MATCH('생산계획(잉크)'!B620,호기!$A$1:$A$657,0),2))</f>
        <v/>
      </c>
      <c r="L168" s="24">
        <f>H168+J168-INDEX(표5[#All],MATCH(B168,표5[[#All],[잉크]],0),5)</f>
        <v>4</v>
      </c>
      <c r="M168" s="21" t="str">
        <f>IFERROR(L168/INDEX(표5[#All],MATCH(B168,표5[[#All],[잉크]],0),8),"")</f>
        <v/>
      </c>
      <c r="N168" s="542"/>
      <c r="O168" s="23" t="str">
        <f>IF(ISBLANK(N168),"",INDEX(호기!$A$1:$B$657,MATCH('생산계획(잉크)'!B620,호기!$A$1:$A$657,0),2))</f>
        <v/>
      </c>
      <c r="P168" s="24">
        <f>L168+N168-INDEX(표5[#All],MATCH(B168,표5[[#All],[잉크]],0),5)</f>
        <v>4</v>
      </c>
      <c r="Q168" s="21" t="str">
        <f>IFERROR(P168/INDEX(표5[#All],MATCH(B168,표5[[#All],[잉크]],0),11),"")</f>
        <v/>
      </c>
      <c r="R168" s="542"/>
      <c r="S168" s="25" t="str">
        <f>IF(ISBLANK(R168),"",INDEX(호기!$A$1:$B$657,MATCH('생산계획(잉크)'!B620,호기!$A$1:$A$657,0),2))</f>
        <v/>
      </c>
      <c r="T168" s="24">
        <f>P168+R168-INDEX(표5[#All],MATCH(B168,표5[[#All],[잉크]],0),5)</f>
        <v>4</v>
      </c>
      <c r="U168" s="21" t="str">
        <f>IFERROR(T168/INDEX(표5[#All],MATCH(B168,표5[[#All],[잉크]],0),14),"")</f>
        <v/>
      </c>
      <c r="V168" s="542"/>
      <c r="W168" s="23" t="str">
        <f>IF(ISBLANK(V168),"",INDEX(호기!$A$1:$B$657,MATCH('생산계획(잉크)'!B620,호기!$A$1:$A$657,0),2))</f>
        <v/>
      </c>
      <c r="X168" s="24">
        <f>T168+V168-INDEX(표5[#All],MATCH(B168,표5[[#All],[잉크]],0),5)</f>
        <v>4</v>
      </c>
      <c r="Y168" s="21" t="str">
        <f>IFERROR(X168/INDEX(표5[#All],MATCH(B168,표5[[#All],[잉크]],0),17),"")</f>
        <v/>
      </c>
      <c r="Z168" s="23"/>
      <c r="AA168" s="23" t="str">
        <f>IF(ISBLANK(Z168),"",INDEX(호기!$A$1:$B$657,MATCH('생산계획(잉크)'!B620,호기!$A$1:$A$657,0),2))</f>
        <v/>
      </c>
      <c r="AB168" s="24">
        <f>X168+Z168-INDEX(표5[#All],MATCH(B168,표5[[#All],[잉크]],0),5)</f>
        <v>4</v>
      </c>
      <c r="AC168" s="21" t="str">
        <f>IFERROR(AB168/INDEX(표5[#All],MATCH(B168,표5[[#All],[잉크]],0),20),"")</f>
        <v/>
      </c>
      <c r="AD168" s="23"/>
      <c r="AE168" s="235"/>
      <c r="AG168" s="45"/>
      <c r="AH168" s="46"/>
      <c r="AI168" s="47"/>
      <c r="AJ168" s="19"/>
      <c r="AK168" s="19"/>
      <c r="AL168" s="19"/>
      <c r="AM168" s="19"/>
    </row>
    <row r="169" spans="1:39" ht="16.5" hidden="1" customHeight="1" x14ac:dyDescent="0.3">
      <c r="A169" s="1"/>
      <c r="B169" s="20" t="s">
        <v>155</v>
      </c>
      <c r="C169" s="68"/>
      <c r="D169" s="69" t="str">
        <f>IFERROR(C169/INDEX(표5[#All],MATCH(B169,표5[[#All],[잉크]],0),2),"")</f>
        <v/>
      </c>
      <c r="E169" s="22">
        <f>$C169-INDEX(표5[#All],MATCH(B169,표5[[#All],[잉크]],0),24)</f>
        <v>0</v>
      </c>
      <c r="F169" s="542"/>
      <c r="G169" s="23" t="str">
        <f>IF(ISBLANK(F169),"",INDEX(호기!$A$1:$B$657,MATCH('생산계획(잉크)'!B621,호기!$A$1:$A$657,0),2))</f>
        <v/>
      </c>
      <c r="H169" s="24">
        <f>C169+F169-INDEX(표5[#All],MATCH(B169,표5[[#All],[잉크]],0),2)</f>
        <v>0</v>
      </c>
      <c r="I169" s="21" t="str">
        <f>IFERROR(H169/INDEX(표5[#All],MATCH(B169,표5[[#All],[잉크]],0),5),"")</f>
        <v/>
      </c>
      <c r="J169" s="542"/>
      <c r="K169" s="25" t="str">
        <f>IF(ISBLANK(J169),"",INDEX(호기!$A$1:$B$657,MATCH('생산계획(잉크)'!B621,호기!$A$1:$A$657,0),2))</f>
        <v/>
      </c>
      <c r="L169" s="24">
        <f>H169+J169-INDEX(표5[#All],MATCH(B169,표5[[#All],[잉크]],0),5)</f>
        <v>0</v>
      </c>
      <c r="M169" s="21" t="str">
        <f>IFERROR(L169/INDEX(표5[#All],MATCH(B169,표5[[#All],[잉크]],0),8),"")</f>
        <v/>
      </c>
      <c r="N169" s="542"/>
      <c r="O169" s="23" t="str">
        <f>IF(ISBLANK(N169),"",INDEX(호기!$A$1:$B$657,MATCH('생산계획(잉크)'!B621,호기!$A$1:$A$657,0),2))</f>
        <v/>
      </c>
      <c r="P169" s="24">
        <f>L169+N169-INDEX(표5[#All],MATCH(B169,표5[[#All],[잉크]],0),5)</f>
        <v>0</v>
      </c>
      <c r="Q169" s="21" t="str">
        <f>IFERROR(P169/INDEX(표5[#All],MATCH(B169,표5[[#All],[잉크]],0),11),"")</f>
        <v/>
      </c>
      <c r="R169" s="542"/>
      <c r="S169" s="25" t="str">
        <f>IF(ISBLANK(R169),"",INDEX(호기!$A$1:$B$657,MATCH('생산계획(잉크)'!B621,호기!$A$1:$A$657,0),2))</f>
        <v/>
      </c>
      <c r="T169" s="24">
        <f>P169+R169-INDEX(표5[#All],MATCH(B169,표5[[#All],[잉크]],0),5)</f>
        <v>0</v>
      </c>
      <c r="U169" s="21" t="str">
        <f>IFERROR(T169/INDEX(표5[#All],MATCH(B169,표5[[#All],[잉크]],0),14),"")</f>
        <v/>
      </c>
      <c r="V169" s="542"/>
      <c r="W169" s="23" t="str">
        <f>IF(ISBLANK(V169),"",INDEX(호기!$A$1:$B$657,MATCH('생산계획(잉크)'!B621,호기!$A$1:$A$657,0),2))</f>
        <v/>
      </c>
      <c r="X169" s="24">
        <f>T169+V169-INDEX(표5[#All],MATCH(B169,표5[[#All],[잉크]],0),5)</f>
        <v>0</v>
      </c>
      <c r="Y169" s="21" t="str">
        <f>IFERROR(X169/INDEX(표5[#All],MATCH(B169,표5[[#All],[잉크]],0),17),"")</f>
        <v/>
      </c>
      <c r="Z169" s="23"/>
      <c r="AA169" s="23" t="str">
        <f>IF(ISBLANK(Z169),"",INDEX(호기!$A$1:$B$657,MATCH('생산계획(잉크)'!B621,호기!$A$1:$A$657,0),2))</f>
        <v/>
      </c>
      <c r="AB169" s="24">
        <f>X169+Z169-INDEX(표5[#All],MATCH(B169,표5[[#All],[잉크]],0),5)</f>
        <v>0</v>
      </c>
      <c r="AC169" s="21" t="str">
        <f>IFERROR(AB169/INDEX(표5[#All],MATCH(B169,표5[[#All],[잉크]],0),20),"")</f>
        <v/>
      </c>
      <c r="AD169" s="23"/>
      <c r="AE169" s="235"/>
    </row>
    <row r="170" spans="1:39" ht="16.5" hidden="1" customHeight="1" x14ac:dyDescent="0.3">
      <c r="A170" s="1"/>
      <c r="B170" s="8" t="s">
        <v>156</v>
      </c>
      <c r="C170" s="68"/>
      <c r="D170" s="69" t="str">
        <f>IFERROR(C170/INDEX(표5[#All],MATCH(B170,표5[[#All],[잉크]],0),2),"")</f>
        <v/>
      </c>
      <c r="E170" s="22">
        <f>$C170-INDEX(표5[#All],MATCH(B170,표5[[#All],[잉크]],0),24)</f>
        <v>0</v>
      </c>
      <c r="F170" s="542"/>
      <c r="G170" s="23" t="str">
        <f>IF(ISBLANK(F170),"",INDEX(호기!$A$1:$B$657,MATCH('생산계획(잉크)'!B622,호기!$A$1:$A$657,0),2))</f>
        <v/>
      </c>
      <c r="H170" s="24">
        <f>C170+F170-INDEX(표5[#All],MATCH(B170,표5[[#All],[잉크]],0),2)</f>
        <v>0</v>
      </c>
      <c r="I170" s="21" t="str">
        <f>IFERROR(H170/INDEX(표5[#All],MATCH(B170,표5[[#All],[잉크]],0),5),"")</f>
        <v/>
      </c>
      <c r="J170" s="542"/>
      <c r="K170" s="25" t="str">
        <f>IF(ISBLANK(J170),"",INDEX(호기!$A$1:$B$657,MATCH('생산계획(잉크)'!B622,호기!$A$1:$A$657,0),2))</f>
        <v/>
      </c>
      <c r="L170" s="24">
        <f>H170+J170-INDEX(표5[#All],MATCH(B170,표5[[#All],[잉크]],0),5)</f>
        <v>0</v>
      </c>
      <c r="M170" s="21" t="str">
        <f>IFERROR(L170/INDEX(표5[#All],MATCH(B170,표5[[#All],[잉크]],0),8),"")</f>
        <v/>
      </c>
      <c r="N170" s="542"/>
      <c r="O170" s="23" t="str">
        <f>IF(ISBLANK(N170),"",INDEX(호기!$A$1:$B$657,MATCH('생산계획(잉크)'!B622,호기!$A$1:$A$657,0),2))</f>
        <v/>
      </c>
      <c r="P170" s="24">
        <f>L170+N170-INDEX(표5[#All],MATCH(B170,표5[[#All],[잉크]],0),5)</f>
        <v>0</v>
      </c>
      <c r="Q170" s="21" t="str">
        <f>IFERROR(P170/INDEX(표5[#All],MATCH(B170,표5[[#All],[잉크]],0),11),"")</f>
        <v/>
      </c>
      <c r="R170" s="542"/>
      <c r="S170" s="25" t="str">
        <f>IF(ISBLANK(R170),"",INDEX(호기!$A$1:$B$657,MATCH('생산계획(잉크)'!B622,호기!$A$1:$A$657,0),2))</f>
        <v/>
      </c>
      <c r="T170" s="24">
        <f>P170+R170-INDEX(표5[#All],MATCH(B170,표5[[#All],[잉크]],0),5)</f>
        <v>0</v>
      </c>
      <c r="U170" s="21" t="str">
        <f>IFERROR(T170/INDEX(표5[#All],MATCH(B170,표5[[#All],[잉크]],0),14),"")</f>
        <v/>
      </c>
      <c r="V170" s="542"/>
      <c r="W170" s="23" t="str">
        <f>IF(ISBLANK(V170),"",INDEX(호기!$A$1:$B$657,MATCH('생산계획(잉크)'!B622,호기!$A$1:$A$657,0),2))</f>
        <v/>
      </c>
      <c r="X170" s="24">
        <f>T170+V170-INDEX(표5[#All],MATCH(B170,표5[[#All],[잉크]],0),5)</f>
        <v>0</v>
      </c>
      <c r="Y170" s="21" t="str">
        <f>IFERROR(X170/INDEX(표5[#All],MATCH(B170,표5[[#All],[잉크]],0),17),"")</f>
        <v/>
      </c>
      <c r="Z170" s="23"/>
      <c r="AA170" s="23" t="str">
        <f>IF(ISBLANK(Z170),"",INDEX(호기!$A$1:$B$657,MATCH('생산계획(잉크)'!B622,호기!$A$1:$A$657,0),2))</f>
        <v/>
      </c>
      <c r="AB170" s="24">
        <f>X170+Z170-INDEX(표5[#All],MATCH(B170,표5[[#All],[잉크]],0),5)</f>
        <v>0</v>
      </c>
      <c r="AC170" s="21" t="str">
        <f>IFERROR(AB170/INDEX(표5[#All],MATCH(B170,표5[[#All],[잉크]],0),20),"")</f>
        <v/>
      </c>
      <c r="AD170" s="23"/>
      <c r="AE170" s="235"/>
    </row>
    <row r="171" spans="1:39" ht="16.5" hidden="1" customHeight="1" x14ac:dyDescent="0.3">
      <c r="A171" s="1"/>
      <c r="B171" s="11" t="s">
        <v>157</v>
      </c>
      <c r="C171" s="68"/>
      <c r="D171" s="69" t="str">
        <f>IFERROR(C171/INDEX(표5[#All],MATCH(B171,표5[[#All],[잉크]],0),2),"")</f>
        <v/>
      </c>
      <c r="E171" s="22">
        <f>$C171-INDEX(표5[#All],MATCH(B171,표5[[#All],[잉크]],0),24)</f>
        <v>0</v>
      </c>
      <c r="F171" s="542"/>
      <c r="G171" s="23" t="str">
        <f>IF(ISBLANK(F171),"",INDEX(호기!$A$1:$B$657,MATCH('생산계획(잉크)'!B623,호기!$A$1:$A$657,0),2))</f>
        <v/>
      </c>
      <c r="H171" s="24">
        <f>C171+F171-INDEX(표5[#All],MATCH(B171,표5[[#All],[잉크]],0),2)</f>
        <v>0</v>
      </c>
      <c r="I171" s="21" t="str">
        <f>IFERROR(H171/INDEX(표5[#All],MATCH(B171,표5[[#All],[잉크]],0),5),"")</f>
        <v/>
      </c>
      <c r="J171" s="542"/>
      <c r="K171" s="25" t="str">
        <f>IF(ISBLANK(J171),"",INDEX(호기!$A$1:$B$657,MATCH('생산계획(잉크)'!B623,호기!$A$1:$A$657,0),2))</f>
        <v/>
      </c>
      <c r="L171" s="24">
        <f>H171+J171-INDEX(표5[#All],MATCH(B171,표5[[#All],[잉크]],0),5)</f>
        <v>0</v>
      </c>
      <c r="M171" s="21" t="str">
        <f>IFERROR(L171/INDEX(표5[#All],MATCH(B171,표5[[#All],[잉크]],0),8),"")</f>
        <v/>
      </c>
      <c r="N171" s="542"/>
      <c r="O171" s="23" t="str">
        <f>IF(ISBLANK(N171),"",INDEX(호기!$A$1:$B$657,MATCH('생산계획(잉크)'!B623,호기!$A$1:$A$657,0),2))</f>
        <v/>
      </c>
      <c r="P171" s="24">
        <f>L171+N171-INDEX(표5[#All],MATCH(B171,표5[[#All],[잉크]],0),5)</f>
        <v>0</v>
      </c>
      <c r="Q171" s="21" t="str">
        <f>IFERROR(P171/INDEX(표5[#All],MATCH(B171,표5[[#All],[잉크]],0),11),"")</f>
        <v/>
      </c>
      <c r="R171" s="542"/>
      <c r="S171" s="25" t="str">
        <f>IF(ISBLANK(R171),"",INDEX(호기!$A$1:$B$657,MATCH('생산계획(잉크)'!B623,호기!$A$1:$A$657,0),2))</f>
        <v/>
      </c>
      <c r="T171" s="24">
        <f>P171+R171-INDEX(표5[#All],MATCH(B171,표5[[#All],[잉크]],0),5)</f>
        <v>0</v>
      </c>
      <c r="U171" s="21" t="str">
        <f>IFERROR(T171/INDEX(표5[#All],MATCH(B171,표5[[#All],[잉크]],0),14),"")</f>
        <v/>
      </c>
      <c r="V171" s="542"/>
      <c r="W171" s="23" t="str">
        <f>IF(ISBLANK(V171),"",INDEX(호기!$A$1:$B$657,MATCH('생산계획(잉크)'!B623,호기!$A$1:$A$657,0),2))</f>
        <v/>
      </c>
      <c r="X171" s="24">
        <f>T171+V171-INDEX(표5[#All],MATCH(B171,표5[[#All],[잉크]],0),5)</f>
        <v>0</v>
      </c>
      <c r="Y171" s="21" t="str">
        <f>IFERROR(X171/INDEX(표5[#All],MATCH(B171,표5[[#All],[잉크]],0),17),"")</f>
        <v/>
      </c>
      <c r="Z171" s="23"/>
      <c r="AA171" s="23" t="str">
        <f>IF(ISBLANK(Z171),"",INDEX(호기!$A$1:$B$657,MATCH('생산계획(잉크)'!B623,호기!$A$1:$A$657,0),2))</f>
        <v/>
      </c>
      <c r="AB171" s="24">
        <f>X171+Z171-INDEX(표5[#All],MATCH(B171,표5[[#All],[잉크]],0),5)</f>
        <v>0</v>
      </c>
      <c r="AC171" s="21" t="str">
        <f>IFERROR(AB171/INDEX(표5[#All],MATCH(B171,표5[[#All],[잉크]],0),20),"")</f>
        <v/>
      </c>
      <c r="AD171" s="23"/>
      <c r="AE171" s="235"/>
      <c r="AG171" s="45"/>
      <c r="AH171" s="46"/>
      <c r="AI171" s="47"/>
      <c r="AJ171" s="19"/>
      <c r="AK171" s="19"/>
      <c r="AL171" s="19"/>
      <c r="AM171" s="19"/>
    </row>
    <row r="172" spans="1:39" ht="16.5" customHeight="1" x14ac:dyDescent="0.3">
      <c r="A172" s="1"/>
      <c r="B172" s="91" t="s">
        <v>4500</v>
      </c>
      <c r="C172" s="68">
        <v>2</v>
      </c>
      <c r="D172" s="69">
        <f>IFERROR(C172/INDEX(표5[#All],MATCH(B172,표5[[#All],[잉크]],0),2),"")</f>
        <v>1</v>
      </c>
      <c r="E172" s="22">
        <f>$C172-INDEX(표5[#All],MATCH(B172,표5[[#All],[잉크]],0),24)</f>
        <v>-4</v>
      </c>
      <c r="F172" s="542"/>
      <c r="G172" s="23" t="str">
        <f>IF(ISBLANK(F172),"",INDEX(호기!$A$1:$B$657,MATCH('생산계획(잉크)'!B624,호기!$A$1:$A$657,0),2))</f>
        <v/>
      </c>
      <c r="H172" s="24">
        <f>C172+F172-INDEX(표5[#All],MATCH(B172,표5[[#All],[잉크]],0),2)</f>
        <v>0</v>
      </c>
      <c r="I172" s="21">
        <f>IFERROR(H172/INDEX(표5[#All],MATCH(B172,표5[[#All],[잉크]],0),5),"")</f>
        <v>0</v>
      </c>
      <c r="J172" s="572"/>
      <c r="K172" s="25" t="str">
        <f>IF(ISBLANK(J172),"",INDEX(호기!$A$1:$B$657,MATCH('생산계획(잉크)'!B624,호기!$A$1:$A$657,0),2))</f>
        <v/>
      </c>
      <c r="L172" s="24">
        <f>H172+J172-INDEX(표5[#All],MATCH(B172,표5[[#All],[잉크]],0),5)</f>
        <v>-1</v>
      </c>
      <c r="M172" s="21" t="str">
        <f>IFERROR(L172/INDEX(표5[#All],MATCH(B172,표5[[#All],[잉크]],0),8),"")</f>
        <v/>
      </c>
      <c r="N172" s="542"/>
      <c r="O172" s="23" t="str">
        <f>IF(ISBLANK(N172),"",INDEX(호기!$A$1:$B$657,MATCH('생산계획(잉크)'!B624,호기!$A$1:$A$657,0),2))</f>
        <v/>
      </c>
      <c r="P172" s="24">
        <f>L172+N172-INDEX(표5[#All],MATCH(B172,표5[[#All],[잉크]],0),5)</f>
        <v>-2</v>
      </c>
      <c r="Q172" s="21" t="str">
        <f>IFERROR(P172/INDEX(표5[#All],MATCH(B172,표5[[#All],[잉크]],0),11),"")</f>
        <v/>
      </c>
      <c r="R172" s="542"/>
      <c r="S172" s="25" t="str">
        <f>IF(ISBLANK(R172),"",INDEX(호기!$A$1:$B$657,MATCH('생산계획(잉크)'!B624,호기!$A$1:$A$657,0),2))</f>
        <v/>
      </c>
      <c r="T172" s="24">
        <f>P172+R172-INDEX(표5[#All],MATCH(B172,표5[[#All],[잉크]],0),5)</f>
        <v>-3</v>
      </c>
      <c r="U172" s="21" t="str">
        <f>IFERROR(T172/INDEX(표5[#All],MATCH(B172,표5[[#All],[잉크]],0),14),"")</f>
        <v/>
      </c>
      <c r="V172" s="542"/>
      <c r="W172" s="23" t="str">
        <f>IF(ISBLANK(V172),"",INDEX(호기!$A$1:$B$657,MATCH('생산계획(잉크)'!B624,호기!$A$1:$A$657,0),2))</f>
        <v/>
      </c>
      <c r="X172" s="24">
        <f>T172+V172-INDEX(표5[#All],MATCH(B172,표5[[#All],[잉크]],0),5)</f>
        <v>-4</v>
      </c>
      <c r="Y172" s="21" t="str">
        <f>IFERROR(X172/INDEX(표5[#All],MATCH(B172,표5[[#All],[잉크]],0),17),"")</f>
        <v/>
      </c>
      <c r="Z172" s="23"/>
      <c r="AA172" s="23" t="str">
        <f>IF(ISBLANK(Z172),"",INDEX(호기!$A$1:$B$657,MATCH('생산계획(잉크)'!B624,호기!$A$1:$A$657,0),2))</f>
        <v/>
      </c>
      <c r="AB172" s="24">
        <f>X172+Z172-INDEX(표5[#All],MATCH(B172,표5[[#All],[잉크]],0),5)</f>
        <v>-5</v>
      </c>
      <c r="AC172" s="21" t="str">
        <f>IFERROR(AB172/INDEX(표5[#All],MATCH(B172,표5[[#All],[잉크]],0),20),"")</f>
        <v/>
      </c>
      <c r="AD172" s="23"/>
      <c r="AE172" s="235"/>
    </row>
    <row r="173" spans="1:39" ht="16.5" hidden="1" customHeight="1" x14ac:dyDescent="0.3">
      <c r="A173" s="1"/>
      <c r="B173" s="20" t="s">
        <v>65</v>
      </c>
      <c r="C173" s="68"/>
      <c r="D173" s="69" t="str">
        <f>IFERROR(C173/INDEX(표5[#All],MATCH(B173,표5[[#All],[잉크]],0),2),"")</f>
        <v/>
      </c>
      <c r="E173" s="22">
        <f>$C173-INDEX(표5[#All],MATCH(B173,표5[[#All],[잉크]],0),24)</f>
        <v>0</v>
      </c>
      <c r="F173" s="542"/>
      <c r="G173" s="23" t="str">
        <f>IF(ISBLANK(F173),"",INDEX(호기!$A$1:$B$657,MATCH('생산계획(잉크)'!B625,호기!$A$1:$A$657,0),2))</f>
        <v/>
      </c>
      <c r="H173" s="24">
        <f>C173+F173-INDEX(표5[#All],MATCH(B173,표5[[#All],[잉크]],0),2)</f>
        <v>0</v>
      </c>
      <c r="I173" s="21" t="str">
        <f>IFERROR(H173/INDEX(표5[#All],MATCH(B173,표5[[#All],[잉크]],0),5),"")</f>
        <v/>
      </c>
      <c r="J173" s="542"/>
      <c r="K173" s="25" t="str">
        <f>IF(ISBLANK(J173),"",INDEX(호기!$A$1:$B$657,MATCH('생산계획(잉크)'!B625,호기!$A$1:$A$657,0),2))</f>
        <v/>
      </c>
      <c r="L173" s="24">
        <f>H173+J173-INDEX(표5[#All],MATCH(B173,표5[[#All],[잉크]],0),5)</f>
        <v>0</v>
      </c>
      <c r="M173" s="21" t="str">
        <f>IFERROR(L173/INDEX(표5[#All],MATCH(B173,표5[[#All],[잉크]],0),8),"")</f>
        <v/>
      </c>
      <c r="N173" s="542"/>
      <c r="O173" s="23" t="str">
        <f>IF(ISBLANK(N173),"",INDEX(호기!$A$1:$B$657,MATCH('생산계획(잉크)'!B625,호기!$A$1:$A$657,0),2))</f>
        <v/>
      </c>
      <c r="P173" s="24">
        <f>L173+N173-INDEX(표5[#All],MATCH(B173,표5[[#All],[잉크]],0),5)</f>
        <v>0</v>
      </c>
      <c r="Q173" s="21" t="str">
        <f>IFERROR(P173/INDEX(표5[#All],MATCH(B173,표5[[#All],[잉크]],0),11),"")</f>
        <v/>
      </c>
      <c r="R173" s="542"/>
      <c r="S173" s="25" t="str">
        <f>IF(ISBLANK(R173),"",INDEX(호기!$A$1:$B$657,MATCH('생산계획(잉크)'!B625,호기!$A$1:$A$657,0),2))</f>
        <v/>
      </c>
      <c r="T173" s="24">
        <f>P173+R173-INDEX(표5[#All],MATCH(B173,표5[[#All],[잉크]],0),5)</f>
        <v>0</v>
      </c>
      <c r="U173" s="21" t="str">
        <f>IFERROR(T173/INDEX(표5[#All],MATCH(B173,표5[[#All],[잉크]],0),14),"")</f>
        <v/>
      </c>
      <c r="V173" s="542"/>
      <c r="W173" s="23" t="str">
        <f>IF(ISBLANK(V173),"",INDEX(호기!$A$1:$B$657,MATCH('생산계획(잉크)'!B625,호기!$A$1:$A$657,0),2))</f>
        <v/>
      </c>
      <c r="X173" s="24">
        <f>T173+V173-INDEX(표5[#All],MATCH(B173,표5[[#All],[잉크]],0),5)</f>
        <v>0</v>
      </c>
      <c r="Y173" s="21" t="str">
        <f>IFERROR(X173/INDEX(표5[#All],MATCH(B173,표5[[#All],[잉크]],0),17),"")</f>
        <v/>
      </c>
      <c r="Z173" s="23"/>
      <c r="AA173" s="23" t="str">
        <f>IF(ISBLANK(Z173),"",INDEX(호기!$A$1:$B$657,MATCH('생산계획(잉크)'!B625,호기!$A$1:$A$657,0),2))</f>
        <v/>
      </c>
      <c r="AB173" s="24">
        <f>X173+Z173-INDEX(표5[#All],MATCH(B173,표5[[#All],[잉크]],0),5)</f>
        <v>0</v>
      </c>
      <c r="AC173" s="21" t="str">
        <f>IFERROR(AB173/INDEX(표5[#All],MATCH(B173,표5[[#All],[잉크]],0),20),"")</f>
        <v/>
      </c>
      <c r="AD173" s="23"/>
      <c r="AE173" s="235"/>
    </row>
    <row r="174" spans="1:39" ht="16.5" hidden="1" customHeight="1" x14ac:dyDescent="0.3">
      <c r="A174" s="1"/>
      <c r="B174" s="20" t="s">
        <v>158</v>
      </c>
      <c r="C174" s="68"/>
      <c r="D174" s="69" t="str">
        <f>IFERROR(C174/INDEX(표5[#All],MATCH(B174,표5[[#All],[잉크]],0),2),"")</f>
        <v/>
      </c>
      <c r="E174" s="22">
        <f>$C174-INDEX(표5[#All],MATCH(B174,표5[[#All],[잉크]],0),24)</f>
        <v>0</v>
      </c>
      <c r="F174" s="542"/>
      <c r="G174" s="23" t="str">
        <f>IF(ISBLANK(F174),"",INDEX(호기!$A$1:$B$657,MATCH('생산계획(잉크)'!B626,호기!$A$1:$A$657,0),2))</f>
        <v/>
      </c>
      <c r="H174" s="24">
        <f>C174+F174-INDEX(표5[#All],MATCH(B174,표5[[#All],[잉크]],0),2)</f>
        <v>0</v>
      </c>
      <c r="I174" s="21" t="str">
        <f>IFERROR(H174/INDEX(표5[#All],MATCH(B174,표5[[#All],[잉크]],0),5),"")</f>
        <v/>
      </c>
      <c r="J174" s="542"/>
      <c r="K174" s="25" t="str">
        <f>IF(ISBLANK(J174),"",INDEX(호기!$A$1:$B$657,MATCH('생산계획(잉크)'!B626,호기!$A$1:$A$657,0),2))</f>
        <v/>
      </c>
      <c r="L174" s="24">
        <f>H174+J174-INDEX(표5[#All],MATCH(B174,표5[[#All],[잉크]],0),5)</f>
        <v>0</v>
      </c>
      <c r="M174" s="21" t="str">
        <f>IFERROR(L174/INDEX(표5[#All],MATCH(B174,표5[[#All],[잉크]],0),8),"")</f>
        <v/>
      </c>
      <c r="N174" s="542"/>
      <c r="O174" s="23" t="str">
        <f>IF(ISBLANK(N174),"",INDEX(호기!$A$1:$B$657,MATCH('생산계획(잉크)'!B626,호기!$A$1:$A$657,0),2))</f>
        <v/>
      </c>
      <c r="P174" s="24">
        <f>L174+N174-INDEX(표5[#All],MATCH(B174,표5[[#All],[잉크]],0),5)</f>
        <v>0</v>
      </c>
      <c r="Q174" s="21" t="str">
        <f>IFERROR(P174/INDEX(표5[#All],MATCH(B174,표5[[#All],[잉크]],0),11),"")</f>
        <v/>
      </c>
      <c r="R174" s="542"/>
      <c r="S174" s="25" t="str">
        <f>IF(ISBLANK(R174),"",INDEX(호기!$A$1:$B$657,MATCH('생산계획(잉크)'!B626,호기!$A$1:$A$657,0),2))</f>
        <v/>
      </c>
      <c r="T174" s="24">
        <f>P174+R174-INDEX(표5[#All],MATCH(B174,표5[[#All],[잉크]],0),5)</f>
        <v>0</v>
      </c>
      <c r="U174" s="21" t="str">
        <f>IFERROR(T174/INDEX(표5[#All],MATCH(B174,표5[[#All],[잉크]],0),14),"")</f>
        <v/>
      </c>
      <c r="V174" s="542"/>
      <c r="W174" s="23" t="str">
        <f>IF(ISBLANK(V174),"",INDEX(호기!$A$1:$B$657,MATCH('생산계획(잉크)'!B626,호기!$A$1:$A$657,0),2))</f>
        <v/>
      </c>
      <c r="X174" s="24">
        <f>T174+V174-INDEX(표5[#All],MATCH(B174,표5[[#All],[잉크]],0),5)</f>
        <v>0</v>
      </c>
      <c r="Y174" s="21" t="str">
        <f>IFERROR(X174/INDEX(표5[#All],MATCH(B174,표5[[#All],[잉크]],0),17),"")</f>
        <v/>
      </c>
      <c r="Z174" s="23"/>
      <c r="AA174" s="23" t="str">
        <f>IF(ISBLANK(Z174),"",INDEX(호기!$A$1:$B$657,MATCH('생산계획(잉크)'!B626,호기!$A$1:$A$657,0),2))</f>
        <v/>
      </c>
      <c r="AB174" s="24">
        <f>X174+Z174-INDEX(표5[#All],MATCH(B174,표5[[#All],[잉크]],0),5)</f>
        <v>0</v>
      </c>
      <c r="AC174" s="21" t="str">
        <f>IFERROR(AB174/INDEX(표5[#All],MATCH(B174,표5[[#All],[잉크]],0),20),"")</f>
        <v/>
      </c>
      <c r="AD174" s="23"/>
      <c r="AE174" s="235"/>
    </row>
    <row r="175" spans="1:39" ht="16.5" hidden="1" customHeight="1" x14ac:dyDescent="0.3">
      <c r="A175" s="1"/>
      <c r="B175" s="5" t="s">
        <v>159</v>
      </c>
      <c r="C175" s="68"/>
      <c r="D175" s="69" t="str">
        <f>IFERROR(C175/INDEX(표5[#All],MATCH(B175,표5[[#All],[잉크]],0),2),"")</f>
        <v/>
      </c>
      <c r="E175" s="22">
        <f>$C175-INDEX(표5[#All],MATCH(B175,표5[[#All],[잉크]],0),24)</f>
        <v>0</v>
      </c>
      <c r="F175" s="542"/>
      <c r="G175" s="23" t="str">
        <f>IF(ISBLANK(F175),"",INDEX(호기!$A$1:$B$657,MATCH('생산계획(잉크)'!B627,호기!$A$1:$A$657,0),2))</f>
        <v/>
      </c>
      <c r="H175" s="24">
        <f>C175+F175-INDEX(표5[#All],MATCH(B175,표5[[#All],[잉크]],0),2)</f>
        <v>0</v>
      </c>
      <c r="I175" s="21" t="str">
        <f>IFERROR(H175/INDEX(표5[#All],MATCH(B175,표5[[#All],[잉크]],0),5),"")</f>
        <v/>
      </c>
      <c r="J175" s="542"/>
      <c r="K175" s="25" t="str">
        <f>IF(ISBLANK(J175),"",INDEX(호기!$A$1:$B$657,MATCH('생산계획(잉크)'!B627,호기!$A$1:$A$657,0),2))</f>
        <v/>
      </c>
      <c r="L175" s="24">
        <f>H175+J175-INDEX(표5[#All],MATCH(B175,표5[[#All],[잉크]],0),5)</f>
        <v>0</v>
      </c>
      <c r="M175" s="21" t="str">
        <f>IFERROR(L175/INDEX(표5[#All],MATCH(B175,표5[[#All],[잉크]],0),8),"")</f>
        <v/>
      </c>
      <c r="N175" s="542"/>
      <c r="O175" s="23" t="str">
        <f>IF(ISBLANK(N175),"",INDEX(호기!$A$1:$B$657,MATCH('생산계획(잉크)'!B627,호기!$A$1:$A$657,0),2))</f>
        <v/>
      </c>
      <c r="P175" s="24">
        <f>L175+N175-INDEX(표5[#All],MATCH(B175,표5[[#All],[잉크]],0),5)</f>
        <v>0</v>
      </c>
      <c r="Q175" s="21" t="str">
        <f>IFERROR(P175/INDEX(표5[#All],MATCH(B175,표5[[#All],[잉크]],0),11),"")</f>
        <v/>
      </c>
      <c r="R175" s="542"/>
      <c r="S175" s="25" t="str">
        <f>IF(ISBLANK(R175),"",INDEX(호기!$A$1:$B$657,MATCH('생산계획(잉크)'!B627,호기!$A$1:$A$657,0),2))</f>
        <v/>
      </c>
      <c r="T175" s="24">
        <f>P175+R175-INDEX(표5[#All],MATCH(B175,표5[[#All],[잉크]],0),5)</f>
        <v>0</v>
      </c>
      <c r="U175" s="21" t="str">
        <f>IFERROR(T175/INDEX(표5[#All],MATCH(B175,표5[[#All],[잉크]],0),14),"")</f>
        <v/>
      </c>
      <c r="V175" s="542"/>
      <c r="W175" s="23" t="str">
        <f>IF(ISBLANK(V175),"",INDEX(호기!$A$1:$B$657,MATCH('생산계획(잉크)'!B627,호기!$A$1:$A$657,0),2))</f>
        <v/>
      </c>
      <c r="X175" s="24">
        <f>T175+V175-INDEX(표5[#All],MATCH(B175,표5[[#All],[잉크]],0),5)</f>
        <v>0</v>
      </c>
      <c r="Y175" s="21" t="str">
        <f>IFERROR(X175/INDEX(표5[#All],MATCH(B175,표5[[#All],[잉크]],0),17),"")</f>
        <v/>
      </c>
      <c r="Z175" s="23"/>
      <c r="AA175" s="23" t="str">
        <f>IF(ISBLANK(Z175),"",INDEX(호기!$A$1:$B$657,MATCH('생산계획(잉크)'!B627,호기!$A$1:$A$657,0),2))</f>
        <v/>
      </c>
      <c r="AB175" s="24">
        <f>X175+Z175-INDEX(표5[#All],MATCH(B175,표5[[#All],[잉크]],0),5)</f>
        <v>0</v>
      </c>
      <c r="AC175" s="21" t="str">
        <f>IFERROR(AB175/INDEX(표5[#All],MATCH(B175,표5[[#All],[잉크]],0),20),"")</f>
        <v/>
      </c>
      <c r="AD175" s="23"/>
      <c r="AE175" s="235"/>
    </row>
    <row r="176" spans="1:39" ht="16.5" hidden="1" customHeight="1" x14ac:dyDescent="0.3">
      <c r="A176" s="1"/>
      <c r="B176" s="5" t="s">
        <v>66</v>
      </c>
      <c r="C176" s="68"/>
      <c r="D176" s="69" t="str">
        <f>IFERROR(C176/INDEX(표5[#All],MATCH(B176,표5[[#All],[잉크]],0),2),"")</f>
        <v/>
      </c>
      <c r="E176" s="22">
        <f>$C176-INDEX(표5[#All],MATCH(B176,표5[[#All],[잉크]],0),24)</f>
        <v>0</v>
      </c>
      <c r="F176" s="542"/>
      <c r="G176" s="23" t="str">
        <f>IF(ISBLANK(F176),"",INDEX(호기!$A$1:$B$657,MATCH('생산계획(잉크)'!B628,호기!$A$1:$A$657,0),2))</f>
        <v/>
      </c>
      <c r="H176" s="24">
        <f>C176+F176-INDEX(표5[#All],MATCH(B176,표5[[#All],[잉크]],0),2)</f>
        <v>0</v>
      </c>
      <c r="I176" s="21" t="str">
        <f>IFERROR(H176/INDEX(표5[#All],MATCH(B176,표5[[#All],[잉크]],0),5),"")</f>
        <v/>
      </c>
      <c r="J176" s="542"/>
      <c r="K176" s="25" t="str">
        <f>IF(ISBLANK(J176),"",INDEX(호기!$A$1:$B$657,MATCH('생산계획(잉크)'!B628,호기!$A$1:$A$657,0),2))</f>
        <v/>
      </c>
      <c r="L176" s="24">
        <f>H176+J176-INDEX(표5[#All],MATCH(B176,표5[[#All],[잉크]],0),5)</f>
        <v>0</v>
      </c>
      <c r="M176" s="21" t="str">
        <f>IFERROR(L176/INDEX(표5[#All],MATCH(B176,표5[[#All],[잉크]],0),8),"")</f>
        <v/>
      </c>
      <c r="N176" s="542"/>
      <c r="O176" s="23" t="str">
        <f>IF(ISBLANK(N176),"",INDEX(호기!$A$1:$B$657,MATCH('생산계획(잉크)'!B628,호기!$A$1:$A$657,0),2))</f>
        <v/>
      </c>
      <c r="P176" s="24">
        <f>L176+N176-INDEX(표5[#All],MATCH(B176,표5[[#All],[잉크]],0),5)</f>
        <v>0</v>
      </c>
      <c r="Q176" s="21" t="str">
        <f>IFERROR(P176/INDEX(표5[#All],MATCH(B176,표5[[#All],[잉크]],0),11),"")</f>
        <v/>
      </c>
      <c r="R176" s="542"/>
      <c r="S176" s="25" t="str">
        <f>IF(ISBLANK(R176),"",INDEX(호기!$A$1:$B$657,MATCH('생산계획(잉크)'!B628,호기!$A$1:$A$657,0),2))</f>
        <v/>
      </c>
      <c r="T176" s="24">
        <f>P176+R176-INDEX(표5[#All],MATCH(B176,표5[[#All],[잉크]],0),5)</f>
        <v>0</v>
      </c>
      <c r="U176" s="21" t="str">
        <f>IFERROR(T176/INDEX(표5[#All],MATCH(B176,표5[[#All],[잉크]],0),14),"")</f>
        <v/>
      </c>
      <c r="V176" s="542"/>
      <c r="W176" s="23" t="str">
        <f>IF(ISBLANK(V176),"",INDEX(호기!$A$1:$B$657,MATCH('생산계획(잉크)'!B628,호기!$A$1:$A$657,0),2))</f>
        <v/>
      </c>
      <c r="X176" s="24">
        <f>T176+V176-INDEX(표5[#All],MATCH(B176,표5[[#All],[잉크]],0),5)</f>
        <v>0</v>
      </c>
      <c r="Y176" s="21" t="str">
        <f>IFERROR(X176/INDEX(표5[#All],MATCH(B176,표5[[#All],[잉크]],0),17),"")</f>
        <v/>
      </c>
      <c r="Z176" s="23"/>
      <c r="AA176" s="23" t="str">
        <f>IF(ISBLANK(Z176),"",INDEX(호기!$A$1:$B$657,MATCH('생산계획(잉크)'!B628,호기!$A$1:$A$657,0),2))</f>
        <v/>
      </c>
      <c r="AB176" s="24">
        <f>X176+Z176-INDEX(표5[#All],MATCH(B176,표5[[#All],[잉크]],0),5)</f>
        <v>0</v>
      </c>
      <c r="AC176" s="21" t="str">
        <f>IFERROR(AB176/INDEX(표5[#All],MATCH(B176,표5[[#All],[잉크]],0),20),"")</f>
        <v/>
      </c>
      <c r="AD176" s="23"/>
      <c r="AE176" s="235"/>
    </row>
    <row r="177" spans="1:39" ht="16.5" hidden="1" customHeight="1" x14ac:dyDescent="0.3">
      <c r="A177" s="1"/>
      <c r="B177" s="8" t="s">
        <v>67</v>
      </c>
      <c r="C177" s="68"/>
      <c r="D177" s="69" t="str">
        <f>IFERROR(C177/INDEX(표5[#All],MATCH(B177,표5[[#All],[잉크]],0),2),"")</f>
        <v/>
      </c>
      <c r="E177" s="22">
        <f>$C177-INDEX(표5[#All],MATCH(B177,표5[[#All],[잉크]],0),24)</f>
        <v>0</v>
      </c>
      <c r="F177" s="542"/>
      <c r="G177" s="23" t="str">
        <f>IF(ISBLANK(F177),"",INDEX(호기!$A$1:$B$657,MATCH('생산계획(잉크)'!B629,호기!$A$1:$A$657,0),2))</f>
        <v/>
      </c>
      <c r="H177" s="24">
        <f>C177+F177-INDEX(표5[#All],MATCH(B177,표5[[#All],[잉크]],0),2)</f>
        <v>0</v>
      </c>
      <c r="I177" s="21" t="str">
        <f>IFERROR(H177/INDEX(표5[#All],MATCH(B177,표5[[#All],[잉크]],0),5),"")</f>
        <v/>
      </c>
      <c r="J177" s="542"/>
      <c r="K177" s="25" t="str">
        <f>IF(ISBLANK(J177),"",INDEX(호기!$A$1:$B$657,MATCH('생산계획(잉크)'!B629,호기!$A$1:$A$657,0),2))</f>
        <v/>
      </c>
      <c r="L177" s="24">
        <f>H177+J177-INDEX(표5[#All],MATCH(B177,표5[[#All],[잉크]],0),5)</f>
        <v>0</v>
      </c>
      <c r="M177" s="21" t="str">
        <f>IFERROR(L177/INDEX(표5[#All],MATCH(B177,표5[[#All],[잉크]],0),8),"")</f>
        <v/>
      </c>
      <c r="N177" s="542"/>
      <c r="O177" s="23" t="str">
        <f>IF(ISBLANK(N177),"",INDEX(호기!$A$1:$B$657,MATCH('생산계획(잉크)'!B629,호기!$A$1:$A$657,0),2))</f>
        <v/>
      </c>
      <c r="P177" s="24">
        <f>L177+N177-INDEX(표5[#All],MATCH(B177,표5[[#All],[잉크]],0),5)</f>
        <v>0</v>
      </c>
      <c r="Q177" s="21" t="str">
        <f>IFERROR(P177/INDEX(표5[#All],MATCH(B177,표5[[#All],[잉크]],0),11),"")</f>
        <v/>
      </c>
      <c r="R177" s="542"/>
      <c r="S177" s="25" t="str">
        <f>IF(ISBLANK(R177),"",INDEX(호기!$A$1:$B$657,MATCH('생산계획(잉크)'!B629,호기!$A$1:$A$657,0),2))</f>
        <v/>
      </c>
      <c r="T177" s="24">
        <f>P177+R177-INDEX(표5[#All],MATCH(B177,표5[[#All],[잉크]],0),5)</f>
        <v>0</v>
      </c>
      <c r="U177" s="21" t="str">
        <f>IFERROR(T177/INDEX(표5[#All],MATCH(B177,표5[[#All],[잉크]],0),14),"")</f>
        <v/>
      </c>
      <c r="V177" s="542"/>
      <c r="W177" s="23" t="str">
        <f>IF(ISBLANK(V177),"",INDEX(호기!$A$1:$B$657,MATCH('생산계획(잉크)'!B629,호기!$A$1:$A$657,0),2))</f>
        <v/>
      </c>
      <c r="X177" s="24">
        <f>T177+V177-INDEX(표5[#All],MATCH(B177,표5[[#All],[잉크]],0),5)</f>
        <v>0</v>
      </c>
      <c r="Y177" s="21" t="str">
        <f>IFERROR(X177/INDEX(표5[#All],MATCH(B177,표5[[#All],[잉크]],0),17),"")</f>
        <v/>
      </c>
      <c r="Z177" s="23"/>
      <c r="AA177" s="23" t="str">
        <f>IF(ISBLANK(Z177),"",INDEX(호기!$A$1:$B$657,MATCH('생산계획(잉크)'!B629,호기!$A$1:$A$657,0),2))</f>
        <v/>
      </c>
      <c r="AB177" s="24">
        <f>X177+Z177-INDEX(표5[#All],MATCH(B177,표5[[#All],[잉크]],0),5)</f>
        <v>0</v>
      </c>
      <c r="AC177" s="21" t="str">
        <f>IFERROR(AB177/INDEX(표5[#All],MATCH(B177,표5[[#All],[잉크]],0),20),"")</f>
        <v/>
      </c>
      <c r="AD177" s="23"/>
      <c r="AE177" s="235"/>
    </row>
    <row r="178" spans="1:39" ht="16.5" hidden="1" customHeight="1" x14ac:dyDescent="0.3">
      <c r="A178" s="1"/>
      <c r="B178" s="11" t="s">
        <v>68</v>
      </c>
      <c r="C178" s="68"/>
      <c r="D178" s="69" t="str">
        <f>IFERROR(C178/INDEX(표5[#All],MATCH(B178,표5[[#All],[잉크]],0),2),"")</f>
        <v/>
      </c>
      <c r="E178" s="22">
        <f>$C178-INDEX(표5[#All],MATCH(B178,표5[[#All],[잉크]],0),24)</f>
        <v>0</v>
      </c>
      <c r="F178" s="542"/>
      <c r="G178" s="23" t="str">
        <f>IF(ISBLANK(F178),"",INDEX(호기!$A$1:$B$657,MATCH('생산계획(잉크)'!B630,호기!$A$1:$A$657,0),2))</f>
        <v/>
      </c>
      <c r="H178" s="24">
        <f>C178+F178-INDEX(표5[#All],MATCH(B178,표5[[#All],[잉크]],0),2)</f>
        <v>0</v>
      </c>
      <c r="I178" s="21" t="str">
        <f>IFERROR(H178/INDEX(표5[#All],MATCH(B178,표5[[#All],[잉크]],0),5),"")</f>
        <v/>
      </c>
      <c r="J178" s="542"/>
      <c r="K178" s="25" t="str">
        <f>IF(ISBLANK(J178),"",INDEX(호기!$A$1:$B$657,MATCH('생산계획(잉크)'!B630,호기!$A$1:$A$657,0),2))</f>
        <v/>
      </c>
      <c r="L178" s="24">
        <f>H178+J178-INDEX(표5[#All],MATCH(B178,표5[[#All],[잉크]],0),5)</f>
        <v>0</v>
      </c>
      <c r="M178" s="21" t="str">
        <f>IFERROR(L178/INDEX(표5[#All],MATCH(B178,표5[[#All],[잉크]],0),8),"")</f>
        <v/>
      </c>
      <c r="N178" s="542"/>
      <c r="O178" s="23" t="str">
        <f>IF(ISBLANK(N178),"",INDEX(호기!$A$1:$B$657,MATCH('생산계획(잉크)'!B630,호기!$A$1:$A$657,0),2))</f>
        <v/>
      </c>
      <c r="P178" s="24">
        <f>L178+N178-INDEX(표5[#All],MATCH(B178,표5[[#All],[잉크]],0),5)</f>
        <v>0</v>
      </c>
      <c r="Q178" s="21" t="str">
        <f>IFERROR(P178/INDEX(표5[#All],MATCH(B178,표5[[#All],[잉크]],0),11),"")</f>
        <v/>
      </c>
      <c r="R178" s="542"/>
      <c r="S178" s="25" t="str">
        <f>IF(ISBLANK(R178),"",INDEX(호기!$A$1:$B$657,MATCH('생산계획(잉크)'!B630,호기!$A$1:$A$657,0),2))</f>
        <v/>
      </c>
      <c r="T178" s="24">
        <f>P178+R178-INDEX(표5[#All],MATCH(B178,표5[[#All],[잉크]],0),5)</f>
        <v>0</v>
      </c>
      <c r="U178" s="21" t="str">
        <f>IFERROR(T178/INDEX(표5[#All],MATCH(B178,표5[[#All],[잉크]],0),14),"")</f>
        <v/>
      </c>
      <c r="V178" s="542"/>
      <c r="W178" s="23" t="str">
        <f>IF(ISBLANK(V178),"",INDEX(호기!$A$1:$B$657,MATCH('생산계획(잉크)'!B630,호기!$A$1:$A$657,0),2))</f>
        <v/>
      </c>
      <c r="X178" s="24">
        <f>T178+V178-INDEX(표5[#All],MATCH(B178,표5[[#All],[잉크]],0),5)</f>
        <v>0</v>
      </c>
      <c r="Y178" s="21" t="str">
        <f>IFERROR(X178/INDEX(표5[#All],MATCH(B178,표5[[#All],[잉크]],0),17),"")</f>
        <v/>
      </c>
      <c r="Z178" s="23"/>
      <c r="AA178" s="23" t="str">
        <f>IF(ISBLANK(Z178),"",INDEX(호기!$A$1:$B$657,MATCH('생산계획(잉크)'!B630,호기!$A$1:$A$657,0),2))</f>
        <v/>
      </c>
      <c r="AB178" s="24">
        <f>X178+Z178-INDEX(표5[#All],MATCH(B178,표5[[#All],[잉크]],0),5)</f>
        <v>0</v>
      </c>
      <c r="AC178" s="21" t="str">
        <f>IFERROR(AB178/INDEX(표5[#All],MATCH(B178,표5[[#All],[잉크]],0),20),"")</f>
        <v/>
      </c>
      <c r="AD178" s="23"/>
      <c r="AE178" s="235"/>
      <c r="AG178" s="45"/>
      <c r="AH178" s="46"/>
      <c r="AI178" s="47"/>
      <c r="AJ178" s="19"/>
      <c r="AK178" s="19"/>
      <c r="AL178" s="19"/>
      <c r="AM178" s="19"/>
    </row>
    <row r="179" spans="1:39" ht="16.5" hidden="1" customHeight="1" x14ac:dyDescent="0.3">
      <c r="A179" s="1"/>
      <c r="B179" s="12" t="s">
        <v>69</v>
      </c>
      <c r="C179" s="68"/>
      <c r="D179" s="69" t="str">
        <f>IFERROR(C179/INDEX(표5[#All],MATCH(B179,표5[[#All],[잉크]],0),2),"")</f>
        <v/>
      </c>
      <c r="E179" s="22">
        <f>$C179-INDEX(표5[#All],MATCH(B179,표5[[#All],[잉크]],0),24)</f>
        <v>0</v>
      </c>
      <c r="F179" s="542"/>
      <c r="G179" s="23" t="str">
        <f>IF(ISBLANK(F179),"",INDEX(호기!$A$1:$B$657,MATCH('생산계획(잉크)'!B631,호기!$A$1:$A$657,0),2))</f>
        <v/>
      </c>
      <c r="H179" s="24">
        <f>C179+F179-INDEX(표5[#All],MATCH(B179,표5[[#All],[잉크]],0),2)</f>
        <v>0</v>
      </c>
      <c r="I179" s="21" t="str">
        <f>IFERROR(H179/INDEX(표5[#All],MATCH(B179,표5[[#All],[잉크]],0),5),"")</f>
        <v/>
      </c>
      <c r="J179" s="542"/>
      <c r="K179" s="25" t="str">
        <f>IF(ISBLANK(J179),"",INDEX(호기!$A$1:$B$657,MATCH('생산계획(잉크)'!B631,호기!$A$1:$A$657,0),2))</f>
        <v/>
      </c>
      <c r="L179" s="24">
        <f>H179+J179-INDEX(표5[#All],MATCH(B179,표5[[#All],[잉크]],0),5)</f>
        <v>0</v>
      </c>
      <c r="M179" s="21" t="str">
        <f>IFERROR(L179/INDEX(표5[#All],MATCH(B179,표5[[#All],[잉크]],0),8),"")</f>
        <v/>
      </c>
      <c r="N179" s="542"/>
      <c r="O179" s="23" t="str">
        <f>IF(ISBLANK(N179),"",INDEX(호기!$A$1:$B$657,MATCH('생산계획(잉크)'!B631,호기!$A$1:$A$657,0),2))</f>
        <v/>
      </c>
      <c r="P179" s="24">
        <f>L179+N179-INDEX(표5[#All],MATCH(B179,표5[[#All],[잉크]],0),5)</f>
        <v>0</v>
      </c>
      <c r="Q179" s="21" t="str">
        <f>IFERROR(P179/INDEX(표5[#All],MATCH(B179,표5[[#All],[잉크]],0),11),"")</f>
        <v/>
      </c>
      <c r="R179" s="542"/>
      <c r="S179" s="25" t="str">
        <f>IF(ISBLANK(R179),"",INDEX(호기!$A$1:$B$657,MATCH('생산계획(잉크)'!B631,호기!$A$1:$A$657,0),2))</f>
        <v/>
      </c>
      <c r="T179" s="24">
        <f>P179+R179-INDEX(표5[#All],MATCH(B179,표5[[#All],[잉크]],0),5)</f>
        <v>0</v>
      </c>
      <c r="U179" s="21" t="str">
        <f>IFERROR(T179/INDEX(표5[#All],MATCH(B179,표5[[#All],[잉크]],0),14),"")</f>
        <v/>
      </c>
      <c r="V179" s="542"/>
      <c r="W179" s="23" t="str">
        <f>IF(ISBLANK(V179),"",INDEX(호기!$A$1:$B$657,MATCH('생산계획(잉크)'!B631,호기!$A$1:$A$657,0),2))</f>
        <v/>
      </c>
      <c r="X179" s="24">
        <f>T179+V179-INDEX(표5[#All],MATCH(B179,표5[[#All],[잉크]],0),5)</f>
        <v>0</v>
      </c>
      <c r="Y179" s="21" t="str">
        <f>IFERROR(X179/INDEX(표5[#All],MATCH(B179,표5[[#All],[잉크]],0),17),"")</f>
        <v/>
      </c>
      <c r="Z179" s="23"/>
      <c r="AA179" s="23" t="str">
        <f>IF(ISBLANK(Z179),"",INDEX(호기!$A$1:$B$657,MATCH('생산계획(잉크)'!B631,호기!$A$1:$A$657,0),2))</f>
        <v/>
      </c>
      <c r="AB179" s="24">
        <f>X179+Z179-INDEX(표5[#All],MATCH(B179,표5[[#All],[잉크]],0),5)</f>
        <v>0</v>
      </c>
      <c r="AC179" s="21" t="str">
        <f>IFERROR(AB179/INDEX(표5[#All],MATCH(B179,표5[[#All],[잉크]],0),20),"")</f>
        <v/>
      </c>
      <c r="AD179" s="23"/>
      <c r="AE179" s="235"/>
    </row>
    <row r="180" spans="1:39" ht="16.5" hidden="1" customHeight="1" x14ac:dyDescent="0.3">
      <c r="A180" s="1"/>
      <c r="B180" s="5" t="s">
        <v>160</v>
      </c>
      <c r="C180" s="68"/>
      <c r="D180" s="69" t="str">
        <f>IFERROR(C180/INDEX(표5[#All],MATCH(B180,표5[[#All],[잉크]],0),2),"")</f>
        <v/>
      </c>
      <c r="E180" s="22">
        <f>$C180-INDEX(표5[#All],MATCH(B180,표5[[#All],[잉크]],0),24)</f>
        <v>0</v>
      </c>
      <c r="F180" s="542"/>
      <c r="G180" s="23" t="str">
        <f>IF(ISBLANK(F180),"",INDEX(호기!$A$1:$B$657,MATCH('생산계획(잉크)'!B632,호기!$A$1:$A$657,0),2))</f>
        <v/>
      </c>
      <c r="H180" s="24">
        <f>C180+F180-INDEX(표5[#All],MATCH(B180,표5[[#All],[잉크]],0),2)</f>
        <v>0</v>
      </c>
      <c r="I180" s="21" t="str">
        <f>IFERROR(H180/INDEX(표5[#All],MATCH(B180,표5[[#All],[잉크]],0),5),"")</f>
        <v/>
      </c>
      <c r="J180" s="542"/>
      <c r="K180" s="25" t="str">
        <f>IF(ISBLANK(J180),"",INDEX(호기!$A$1:$B$657,MATCH('생산계획(잉크)'!B632,호기!$A$1:$A$657,0),2))</f>
        <v/>
      </c>
      <c r="L180" s="24">
        <f>H180+J180-INDEX(표5[#All],MATCH(B180,표5[[#All],[잉크]],0),5)</f>
        <v>0</v>
      </c>
      <c r="M180" s="21" t="str">
        <f>IFERROR(L180/INDEX(표5[#All],MATCH(B180,표5[[#All],[잉크]],0),8),"")</f>
        <v/>
      </c>
      <c r="N180" s="542"/>
      <c r="O180" s="23" t="str">
        <f>IF(ISBLANK(N180),"",INDEX(호기!$A$1:$B$657,MATCH('생산계획(잉크)'!B632,호기!$A$1:$A$657,0),2))</f>
        <v/>
      </c>
      <c r="P180" s="24">
        <f>L180+N180-INDEX(표5[#All],MATCH(B180,표5[[#All],[잉크]],0),5)</f>
        <v>0</v>
      </c>
      <c r="Q180" s="21" t="str">
        <f>IFERROR(P180/INDEX(표5[#All],MATCH(B180,표5[[#All],[잉크]],0),11),"")</f>
        <v/>
      </c>
      <c r="R180" s="542"/>
      <c r="S180" s="25" t="str">
        <f>IF(ISBLANK(R180),"",INDEX(호기!$A$1:$B$657,MATCH('생산계획(잉크)'!B632,호기!$A$1:$A$657,0),2))</f>
        <v/>
      </c>
      <c r="T180" s="24">
        <f>P180+R180-INDEX(표5[#All],MATCH(B180,표5[[#All],[잉크]],0),5)</f>
        <v>0</v>
      </c>
      <c r="U180" s="21" t="str">
        <f>IFERROR(T180/INDEX(표5[#All],MATCH(B180,표5[[#All],[잉크]],0),14),"")</f>
        <v/>
      </c>
      <c r="V180" s="542"/>
      <c r="W180" s="23" t="str">
        <f>IF(ISBLANK(V180),"",INDEX(호기!$A$1:$B$657,MATCH('생산계획(잉크)'!B632,호기!$A$1:$A$657,0),2))</f>
        <v/>
      </c>
      <c r="X180" s="24">
        <f>T180+V180-INDEX(표5[#All],MATCH(B180,표5[[#All],[잉크]],0),5)</f>
        <v>0</v>
      </c>
      <c r="Y180" s="21" t="str">
        <f>IFERROR(X180/INDEX(표5[#All],MATCH(B180,표5[[#All],[잉크]],0),17),"")</f>
        <v/>
      </c>
      <c r="Z180" s="23"/>
      <c r="AA180" s="23" t="str">
        <f>IF(ISBLANK(Z180),"",INDEX(호기!$A$1:$B$657,MATCH('생산계획(잉크)'!B632,호기!$A$1:$A$657,0),2))</f>
        <v/>
      </c>
      <c r="AB180" s="24">
        <f>X180+Z180-INDEX(표5[#All],MATCH(B180,표5[[#All],[잉크]],0),5)</f>
        <v>0</v>
      </c>
      <c r="AC180" s="21" t="str">
        <f>IFERROR(AB180/INDEX(표5[#All],MATCH(B180,표5[[#All],[잉크]],0),20),"")</f>
        <v/>
      </c>
      <c r="AD180" s="23"/>
      <c r="AE180" s="235"/>
      <c r="AG180" s="81"/>
    </row>
    <row r="181" spans="1:39" ht="16.5" hidden="1" customHeight="1" x14ac:dyDescent="0.3">
      <c r="A181" s="1"/>
      <c r="B181" s="8" t="s">
        <v>161</v>
      </c>
      <c r="C181" s="68"/>
      <c r="D181" s="69" t="str">
        <f>IFERROR(C181/INDEX(표5[#All],MATCH(B181,표5[[#All],[잉크]],0),2),"")</f>
        <v/>
      </c>
      <c r="E181" s="22">
        <f>$C181-INDEX(표5[#All],MATCH(B181,표5[[#All],[잉크]],0),24)</f>
        <v>0</v>
      </c>
      <c r="F181" s="542"/>
      <c r="G181" s="23" t="str">
        <f>IF(ISBLANK(F181),"",INDEX(호기!$A$1:$B$657,MATCH('생산계획(잉크)'!B633,호기!$A$1:$A$657,0),2))</f>
        <v/>
      </c>
      <c r="H181" s="24">
        <f>C181+F181-INDEX(표5[#All],MATCH(B181,표5[[#All],[잉크]],0),2)</f>
        <v>0</v>
      </c>
      <c r="I181" s="21" t="str">
        <f>IFERROR(H181/INDEX(표5[#All],MATCH(B181,표5[[#All],[잉크]],0),5),"")</f>
        <v/>
      </c>
      <c r="J181" s="542"/>
      <c r="K181" s="25" t="str">
        <f>IF(ISBLANK(J181),"",INDEX(호기!$A$1:$B$657,MATCH('생산계획(잉크)'!B633,호기!$A$1:$A$657,0),2))</f>
        <v/>
      </c>
      <c r="L181" s="24">
        <f>H181+J181-INDEX(표5[#All],MATCH(B181,표5[[#All],[잉크]],0),5)</f>
        <v>0</v>
      </c>
      <c r="M181" s="21" t="str">
        <f>IFERROR(L181/INDEX(표5[#All],MATCH(B181,표5[[#All],[잉크]],0),8),"")</f>
        <v/>
      </c>
      <c r="N181" s="542"/>
      <c r="O181" s="23" t="str">
        <f>IF(ISBLANK(N181),"",INDEX(호기!$A$1:$B$657,MATCH('생산계획(잉크)'!B633,호기!$A$1:$A$657,0),2))</f>
        <v/>
      </c>
      <c r="P181" s="24">
        <f>L181+N181-INDEX(표5[#All],MATCH(B181,표5[[#All],[잉크]],0),5)</f>
        <v>0</v>
      </c>
      <c r="Q181" s="21" t="str">
        <f>IFERROR(P181/INDEX(표5[#All],MATCH(B181,표5[[#All],[잉크]],0),11),"")</f>
        <v/>
      </c>
      <c r="R181" s="542"/>
      <c r="S181" s="25" t="str">
        <f>IF(ISBLANK(R181),"",INDEX(호기!$A$1:$B$657,MATCH('생산계획(잉크)'!B633,호기!$A$1:$A$657,0),2))</f>
        <v/>
      </c>
      <c r="T181" s="24">
        <f>P181+R181-INDEX(표5[#All],MATCH(B181,표5[[#All],[잉크]],0),5)</f>
        <v>0</v>
      </c>
      <c r="U181" s="21" t="str">
        <f>IFERROR(T181/INDEX(표5[#All],MATCH(B181,표5[[#All],[잉크]],0),14),"")</f>
        <v/>
      </c>
      <c r="V181" s="542"/>
      <c r="W181" s="23" t="str">
        <f>IF(ISBLANK(V181),"",INDEX(호기!$A$1:$B$657,MATCH('생산계획(잉크)'!B633,호기!$A$1:$A$657,0),2))</f>
        <v/>
      </c>
      <c r="X181" s="24">
        <f>T181+V181-INDEX(표5[#All],MATCH(B181,표5[[#All],[잉크]],0),5)</f>
        <v>0</v>
      </c>
      <c r="Y181" s="21" t="str">
        <f>IFERROR(X181/INDEX(표5[#All],MATCH(B181,표5[[#All],[잉크]],0),17),"")</f>
        <v/>
      </c>
      <c r="Z181" s="23"/>
      <c r="AA181" s="23" t="str">
        <f>IF(ISBLANK(Z181),"",INDEX(호기!$A$1:$B$657,MATCH('생산계획(잉크)'!B633,호기!$A$1:$A$657,0),2))</f>
        <v/>
      </c>
      <c r="AB181" s="24">
        <f>X181+Z181-INDEX(표5[#All],MATCH(B181,표5[[#All],[잉크]],0),5)</f>
        <v>0</v>
      </c>
      <c r="AC181" s="21" t="str">
        <f>IFERROR(AB181/INDEX(표5[#All],MATCH(B181,표5[[#All],[잉크]],0),20),"")</f>
        <v/>
      </c>
      <c r="AD181" s="23"/>
      <c r="AE181" s="235"/>
    </row>
    <row r="182" spans="1:39" ht="16.5" hidden="1" customHeight="1" x14ac:dyDescent="0.3">
      <c r="A182" s="1"/>
      <c r="B182" s="11" t="s">
        <v>162</v>
      </c>
      <c r="C182" s="68"/>
      <c r="D182" s="69" t="str">
        <f>IFERROR(C182/INDEX(표5[#All],MATCH(B182,표5[[#All],[잉크]],0),2),"")</f>
        <v/>
      </c>
      <c r="E182" s="22">
        <f>$C182-INDEX(표5[#All],MATCH(B182,표5[[#All],[잉크]],0),24)</f>
        <v>0</v>
      </c>
      <c r="F182" s="542"/>
      <c r="G182" s="23" t="str">
        <f>IF(ISBLANK(F182),"",INDEX(호기!$A$1:$B$657,MATCH('생산계획(잉크)'!B634,호기!$A$1:$A$657,0),2))</f>
        <v/>
      </c>
      <c r="H182" s="24">
        <f>C182+F182-INDEX(표5[#All],MATCH(B182,표5[[#All],[잉크]],0),2)</f>
        <v>0</v>
      </c>
      <c r="I182" s="21" t="str">
        <f>IFERROR(H182/INDEX(표5[#All],MATCH(B182,표5[[#All],[잉크]],0),5),"")</f>
        <v/>
      </c>
      <c r="J182" s="542"/>
      <c r="K182" s="25" t="str">
        <f>IF(ISBLANK(J182),"",INDEX(호기!$A$1:$B$657,MATCH('생산계획(잉크)'!B634,호기!$A$1:$A$657,0),2))</f>
        <v/>
      </c>
      <c r="L182" s="24">
        <f>H182+J182-INDEX(표5[#All],MATCH(B182,표5[[#All],[잉크]],0),5)</f>
        <v>0</v>
      </c>
      <c r="M182" s="21" t="str">
        <f>IFERROR(L182/INDEX(표5[#All],MATCH(B182,표5[[#All],[잉크]],0),8),"")</f>
        <v/>
      </c>
      <c r="N182" s="542"/>
      <c r="O182" s="23" t="str">
        <f>IF(ISBLANK(N182),"",INDEX(호기!$A$1:$B$657,MATCH('생산계획(잉크)'!B634,호기!$A$1:$A$657,0),2))</f>
        <v/>
      </c>
      <c r="P182" s="24">
        <f>L182+N182-INDEX(표5[#All],MATCH(B182,표5[[#All],[잉크]],0),5)</f>
        <v>0</v>
      </c>
      <c r="Q182" s="21" t="str">
        <f>IFERROR(P182/INDEX(표5[#All],MATCH(B182,표5[[#All],[잉크]],0),11),"")</f>
        <v/>
      </c>
      <c r="R182" s="542"/>
      <c r="S182" s="25" t="str">
        <f>IF(ISBLANK(R182),"",INDEX(호기!$A$1:$B$657,MATCH('생산계획(잉크)'!B634,호기!$A$1:$A$657,0),2))</f>
        <v/>
      </c>
      <c r="T182" s="24">
        <f>P182+R182-INDEX(표5[#All],MATCH(B182,표5[[#All],[잉크]],0),5)</f>
        <v>0</v>
      </c>
      <c r="U182" s="21" t="str">
        <f>IFERROR(T182/INDEX(표5[#All],MATCH(B182,표5[[#All],[잉크]],0),14),"")</f>
        <v/>
      </c>
      <c r="V182" s="542"/>
      <c r="W182" s="23" t="str">
        <f>IF(ISBLANK(V182),"",INDEX(호기!$A$1:$B$657,MATCH('생산계획(잉크)'!B634,호기!$A$1:$A$657,0),2))</f>
        <v/>
      </c>
      <c r="X182" s="24">
        <f>T182+V182-INDEX(표5[#All],MATCH(B182,표5[[#All],[잉크]],0),5)</f>
        <v>0</v>
      </c>
      <c r="Y182" s="21" t="str">
        <f>IFERROR(X182/INDEX(표5[#All],MATCH(B182,표5[[#All],[잉크]],0),17),"")</f>
        <v/>
      </c>
      <c r="Z182" s="23"/>
      <c r="AA182" s="23" t="str">
        <f>IF(ISBLANK(Z182),"",INDEX(호기!$A$1:$B$657,MATCH('생산계획(잉크)'!B634,호기!$A$1:$A$657,0),2))</f>
        <v/>
      </c>
      <c r="AB182" s="24">
        <f>X182+Z182-INDEX(표5[#All],MATCH(B182,표5[[#All],[잉크]],0),5)</f>
        <v>0</v>
      </c>
      <c r="AC182" s="21" t="str">
        <f>IFERROR(AB182/INDEX(표5[#All],MATCH(B182,표5[[#All],[잉크]],0),20),"")</f>
        <v/>
      </c>
      <c r="AD182" s="23"/>
      <c r="AE182" s="235"/>
      <c r="AG182" s="45"/>
      <c r="AH182" s="46"/>
      <c r="AI182" s="47"/>
      <c r="AJ182" s="19"/>
      <c r="AK182" s="19"/>
      <c r="AL182" s="19"/>
      <c r="AM182" s="19"/>
    </row>
    <row r="183" spans="1:39" ht="16.5" hidden="1" customHeight="1" x14ac:dyDescent="0.3">
      <c r="A183" s="1"/>
      <c r="B183" s="12" t="s">
        <v>163</v>
      </c>
      <c r="C183" s="68"/>
      <c r="D183" s="69" t="str">
        <f>IFERROR(C183/INDEX(표5[#All],MATCH(B183,표5[[#All],[잉크]],0),2),"")</f>
        <v/>
      </c>
      <c r="E183" s="22">
        <f>$C183-INDEX(표5[#All],MATCH(B183,표5[[#All],[잉크]],0),24)</f>
        <v>0</v>
      </c>
      <c r="F183" s="542"/>
      <c r="G183" s="23" t="str">
        <f>IF(ISBLANK(F183),"",INDEX(호기!$A$1:$B$657,MATCH('생산계획(잉크)'!B635,호기!$A$1:$A$657,0),2))</f>
        <v/>
      </c>
      <c r="H183" s="24">
        <f>C183+F183-INDEX(표5[#All],MATCH(B183,표5[[#All],[잉크]],0),2)</f>
        <v>0</v>
      </c>
      <c r="I183" s="21" t="str">
        <f>IFERROR(H183/INDEX(표5[#All],MATCH(B183,표5[[#All],[잉크]],0),5),"")</f>
        <v/>
      </c>
      <c r="J183" s="542"/>
      <c r="K183" s="25" t="str">
        <f>IF(ISBLANK(J183),"",INDEX(호기!$A$1:$B$657,MATCH('생산계획(잉크)'!B635,호기!$A$1:$A$657,0),2))</f>
        <v/>
      </c>
      <c r="L183" s="24">
        <f>H183+J183-INDEX(표5[#All],MATCH(B183,표5[[#All],[잉크]],0),5)</f>
        <v>0</v>
      </c>
      <c r="M183" s="21" t="str">
        <f>IFERROR(L183/INDEX(표5[#All],MATCH(B183,표5[[#All],[잉크]],0),8),"")</f>
        <v/>
      </c>
      <c r="N183" s="542"/>
      <c r="O183" s="23" t="str">
        <f>IF(ISBLANK(N183),"",INDEX(호기!$A$1:$B$657,MATCH('생산계획(잉크)'!B635,호기!$A$1:$A$657,0),2))</f>
        <v/>
      </c>
      <c r="P183" s="24">
        <f>L183+N183-INDEX(표5[#All],MATCH(B183,표5[[#All],[잉크]],0),5)</f>
        <v>0</v>
      </c>
      <c r="Q183" s="21" t="str">
        <f>IFERROR(P183/INDEX(표5[#All],MATCH(B183,표5[[#All],[잉크]],0),11),"")</f>
        <v/>
      </c>
      <c r="R183" s="542"/>
      <c r="S183" s="25" t="str">
        <f>IF(ISBLANK(R183),"",INDEX(호기!$A$1:$B$657,MATCH('생산계획(잉크)'!B635,호기!$A$1:$A$657,0),2))</f>
        <v/>
      </c>
      <c r="T183" s="24">
        <f>P183+R183-INDEX(표5[#All],MATCH(B183,표5[[#All],[잉크]],0),5)</f>
        <v>0</v>
      </c>
      <c r="U183" s="21" t="str">
        <f>IFERROR(T183/INDEX(표5[#All],MATCH(B183,표5[[#All],[잉크]],0),14),"")</f>
        <v/>
      </c>
      <c r="V183" s="542"/>
      <c r="W183" s="23" t="str">
        <f>IF(ISBLANK(V183),"",INDEX(호기!$A$1:$B$657,MATCH('생산계획(잉크)'!B635,호기!$A$1:$A$657,0),2))</f>
        <v/>
      </c>
      <c r="X183" s="24">
        <f>T183+V183-INDEX(표5[#All],MATCH(B183,표5[[#All],[잉크]],0),5)</f>
        <v>0</v>
      </c>
      <c r="Y183" s="21" t="str">
        <f>IFERROR(X183/INDEX(표5[#All],MATCH(B183,표5[[#All],[잉크]],0),17),"")</f>
        <v/>
      </c>
      <c r="Z183" s="23"/>
      <c r="AA183" s="23" t="str">
        <f>IF(ISBLANK(Z183),"",INDEX(호기!$A$1:$B$657,MATCH('생산계획(잉크)'!B635,호기!$A$1:$A$657,0),2))</f>
        <v/>
      </c>
      <c r="AB183" s="24">
        <f>X183+Z183-INDEX(표5[#All],MATCH(B183,표5[[#All],[잉크]],0),5)</f>
        <v>0</v>
      </c>
      <c r="AC183" s="21" t="str">
        <f>IFERROR(AB183/INDEX(표5[#All],MATCH(B183,표5[[#All],[잉크]],0),20),"")</f>
        <v/>
      </c>
      <c r="AD183" s="23"/>
      <c r="AE183" s="235"/>
    </row>
    <row r="184" spans="1:39" ht="16.5" hidden="1" customHeight="1" x14ac:dyDescent="0.3">
      <c r="A184" s="1"/>
      <c r="B184" s="5" t="s">
        <v>164</v>
      </c>
      <c r="C184" s="68"/>
      <c r="D184" s="69" t="str">
        <f>IFERROR(C184/INDEX(표5[#All],MATCH(B184,표5[[#All],[잉크]],0),2),"")</f>
        <v/>
      </c>
      <c r="E184" s="22">
        <f>$C184-INDEX(표5[#All],MATCH(B184,표5[[#All],[잉크]],0),24)</f>
        <v>0</v>
      </c>
      <c r="F184" s="542"/>
      <c r="G184" s="23" t="str">
        <f>IF(ISBLANK(F184),"",INDEX(호기!$A$1:$B$657,MATCH('생산계획(잉크)'!B636,호기!$A$1:$A$657,0),2))</f>
        <v/>
      </c>
      <c r="H184" s="24">
        <f>C184+F184-INDEX(표5[#All],MATCH(B184,표5[[#All],[잉크]],0),2)</f>
        <v>0</v>
      </c>
      <c r="I184" s="21" t="str">
        <f>IFERROR(H184/INDEX(표5[#All],MATCH(B184,표5[[#All],[잉크]],0),5),"")</f>
        <v/>
      </c>
      <c r="J184" s="542"/>
      <c r="K184" s="25" t="str">
        <f>IF(ISBLANK(J184),"",INDEX(호기!$A$1:$B$657,MATCH('생산계획(잉크)'!B636,호기!$A$1:$A$657,0),2))</f>
        <v/>
      </c>
      <c r="L184" s="24">
        <f>H184+J184-INDEX(표5[#All],MATCH(B184,표5[[#All],[잉크]],0),5)</f>
        <v>0</v>
      </c>
      <c r="M184" s="21" t="str">
        <f>IFERROR(L184/INDEX(표5[#All],MATCH(B184,표5[[#All],[잉크]],0),8),"")</f>
        <v/>
      </c>
      <c r="N184" s="542"/>
      <c r="O184" s="23" t="str">
        <f>IF(ISBLANK(N184),"",INDEX(호기!$A$1:$B$657,MATCH('생산계획(잉크)'!B636,호기!$A$1:$A$657,0),2))</f>
        <v/>
      </c>
      <c r="P184" s="24">
        <f>L184+N184-INDEX(표5[#All],MATCH(B184,표5[[#All],[잉크]],0),5)</f>
        <v>0</v>
      </c>
      <c r="Q184" s="21" t="str">
        <f>IFERROR(P184/INDEX(표5[#All],MATCH(B184,표5[[#All],[잉크]],0),11),"")</f>
        <v/>
      </c>
      <c r="R184" s="542"/>
      <c r="S184" s="25" t="str">
        <f>IF(ISBLANK(R184),"",INDEX(호기!$A$1:$B$657,MATCH('생산계획(잉크)'!B636,호기!$A$1:$A$657,0),2))</f>
        <v/>
      </c>
      <c r="T184" s="24">
        <f>P184+R184-INDEX(표5[#All],MATCH(B184,표5[[#All],[잉크]],0),5)</f>
        <v>0</v>
      </c>
      <c r="U184" s="21" t="str">
        <f>IFERROR(T184/INDEX(표5[#All],MATCH(B184,표5[[#All],[잉크]],0),14),"")</f>
        <v/>
      </c>
      <c r="V184" s="542"/>
      <c r="W184" s="23" t="str">
        <f>IF(ISBLANK(V184),"",INDEX(호기!$A$1:$B$657,MATCH('생산계획(잉크)'!B636,호기!$A$1:$A$657,0),2))</f>
        <v/>
      </c>
      <c r="X184" s="24">
        <f>T184+V184-INDEX(표5[#All],MATCH(B184,표5[[#All],[잉크]],0),5)</f>
        <v>0</v>
      </c>
      <c r="Y184" s="21" t="str">
        <f>IFERROR(X184/INDEX(표5[#All],MATCH(B184,표5[[#All],[잉크]],0),17),"")</f>
        <v/>
      </c>
      <c r="Z184" s="23"/>
      <c r="AA184" s="23" t="str">
        <f>IF(ISBLANK(Z184),"",INDEX(호기!$A$1:$B$657,MATCH('생산계획(잉크)'!B636,호기!$A$1:$A$657,0),2))</f>
        <v/>
      </c>
      <c r="AB184" s="24">
        <f>X184+Z184-INDEX(표5[#All],MATCH(B184,표5[[#All],[잉크]],0),5)</f>
        <v>0</v>
      </c>
      <c r="AC184" s="21" t="str">
        <f>IFERROR(AB184/INDEX(표5[#All],MATCH(B184,표5[[#All],[잉크]],0),20),"")</f>
        <v/>
      </c>
      <c r="AD184" s="23"/>
      <c r="AE184" s="235"/>
    </row>
    <row r="185" spans="1:39" ht="16.5" hidden="1" customHeight="1" x14ac:dyDescent="0.3">
      <c r="A185" s="1"/>
      <c r="B185" s="5" t="s">
        <v>165</v>
      </c>
      <c r="C185" s="68"/>
      <c r="D185" s="69" t="str">
        <f>IFERROR(C185/INDEX(표5[#All],MATCH(B185,표5[[#All],[잉크]],0),2),"")</f>
        <v/>
      </c>
      <c r="E185" s="22">
        <f>$C185-INDEX(표5[#All],MATCH(B185,표5[[#All],[잉크]],0),24)</f>
        <v>0</v>
      </c>
      <c r="F185" s="542"/>
      <c r="G185" s="23" t="str">
        <f>IF(ISBLANK(F185),"",INDEX(호기!$A$1:$B$657,MATCH('생산계획(잉크)'!B637,호기!$A$1:$A$657,0),2))</f>
        <v/>
      </c>
      <c r="H185" s="24">
        <f>C185+F185-INDEX(표5[#All],MATCH(B185,표5[[#All],[잉크]],0),2)</f>
        <v>0</v>
      </c>
      <c r="I185" s="21" t="str">
        <f>IFERROR(H185/INDEX(표5[#All],MATCH(B185,표5[[#All],[잉크]],0),5),"")</f>
        <v/>
      </c>
      <c r="J185" s="542"/>
      <c r="K185" s="25" t="str">
        <f>IF(ISBLANK(J185),"",INDEX(호기!$A$1:$B$657,MATCH('생산계획(잉크)'!B637,호기!$A$1:$A$657,0),2))</f>
        <v/>
      </c>
      <c r="L185" s="24">
        <f>H185+J185-INDEX(표5[#All],MATCH(B185,표5[[#All],[잉크]],0),5)</f>
        <v>0</v>
      </c>
      <c r="M185" s="21" t="str">
        <f>IFERROR(L185/INDEX(표5[#All],MATCH(B185,표5[[#All],[잉크]],0),8),"")</f>
        <v/>
      </c>
      <c r="N185" s="542"/>
      <c r="O185" s="23" t="str">
        <f>IF(ISBLANK(N185),"",INDEX(호기!$A$1:$B$657,MATCH('생산계획(잉크)'!B637,호기!$A$1:$A$657,0),2))</f>
        <v/>
      </c>
      <c r="P185" s="24">
        <f>L185+N185-INDEX(표5[#All],MATCH(B185,표5[[#All],[잉크]],0),5)</f>
        <v>0</v>
      </c>
      <c r="Q185" s="21" t="str">
        <f>IFERROR(P185/INDEX(표5[#All],MATCH(B185,표5[[#All],[잉크]],0),11),"")</f>
        <v/>
      </c>
      <c r="R185" s="542"/>
      <c r="S185" s="25" t="str">
        <f>IF(ISBLANK(R185),"",INDEX(호기!$A$1:$B$657,MATCH('생산계획(잉크)'!B637,호기!$A$1:$A$657,0),2))</f>
        <v/>
      </c>
      <c r="T185" s="24">
        <f>P185+R185-INDEX(표5[#All],MATCH(B185,표5[[#All],[잉크]],0),5)</f>
        <v>0</v>
      </c>
      <c r="U185" s="21" t="str">
        <f>IFERROR(T185/INDEX(표5[#All],MATCH(B185,표5[[#All],[잉크]],0),14),"")</f>
        <v/>
      </c>
      <c r="V185" s="542"/>
      <c r="W185" s="23" t="str">
        <f>IF(ISBLANK(V185),"",INDEX(호기!$A$1:$B$657,MATCH('생산계획(잉크)'!B637,호기!$A$1:$A$657,0),2))</f>
        <v/>
      </c>
      <c r="X185" s="24">
        <f>T185+V185-INDEX(표5[#All],MATCH(B185,표5[[#All],[잉크]],0),5)</f>
        <v>0</v>
      </c>
      <c r="Y185" s="21" t="str">
        <f>IFERROR(X185/INDEX(표5[#All],MATCH(B185,표5[[#All],[잉크]],0),17),"")</f>
        <v/>
      </c>
      <c r="Z185" s="23"/>
      <c r="AA185" s="23" t="str">
        <f>IF(ISBLANK(Z185),"",INDEX(호기!$A$1:$B$657,MATCH('생산계획(잉크)'!B637,호기!$A$1:$A$657,0),2))</f>
        <v/>
      </c>
      <c r="AB185" s="24">
        <f>X185+Z185-INDEX(표5[#All],MATCH(B185,표5[[#All],[잉크]],0),5)</f>
        <v>0</v>
      </c>
      <c r="AC185" s="21" t="str">
        <f>IFERROR(AB185/INDEX(표5[#All],MATCH(B185,표5[[#All],[잉크]],0),20),"")</f>
        <v/>
      </c>
      <c r="AD185" s="23"/>
      <c r="AE185" s="235"/>
    </row>
    <row r="186" spans="1:39" ht="16.5" hidden="1" customHeight="1" x14ac:dyDescent="0.3">
      <c r="A186" s="1"/>
      <c r="B186" s="5" t="s">
        <v>166</v>
      </c>
      <c r="C186" s="68"/>
      <c r="D186" s="69" t="str">
        <f>IFERROR(C186/INDEX(표5[#All],MATCH(B186,표5[[#All],[잉크]],0),2),"")</f>
        <v/>
      </c>
      <c r="E186" s="22">
        <f>$C186-INDEX(표5[#All],MATCH(B186,표5[[#All],[잉크]],0),24)</f>
        <v>0</v>
      </c>
      <c r="F186" s="542"/>
      <c r="G186" s="23" t="str">
        <f>IF(ISBLANK(F186),"",INDEX(호기!$A$1:$B$657,MATCH('생산계획(잉크)'!B638,호기!$A$1:$A$657,0),2))</f>
        <v/>
      </c>
      <c r="H186" s="24">
        <f>C186+F186-INDEX(표5[#All],MATCH(B186,표5[[#All],[잉크]],0),2)</f>
        <v>0</v>
      </c>
      <c r="I186" s="21" t="str">
        <f>IFERROR(H186/INDEX(표5[#All],MATCH(B186,표5[[#All],[잉크]],0),5),"")</f>
        <v/>
      </c>
      <c r="J186" s="542"/>
      <c r="K186" s="25" t="str">
        <f>IF(ISBLANK(J186),"",INDEX(호기!$A$1:$B$657,MATCH('생산계획(잉크)'!B638,호기!$A$1:$A$657,0),2))</f>
        <v/>
      </c>
      <c r="L186" s="24">
        <f>H186+J186-INDEX(표5[#All],MATCH(B186,표5[[#All],[잉크]],0),5)</f>
        <v>0</v>
      </c>
      <c r="M186" s="21" t="str">
        <f>IFERROR(L186/INDEX(표5[#All],MATCH(B186,표5[[#All],[잉크]],0),8),"")</f>
        <v/>
      </c>
      <c r="N186" s="542"/>
      <c r="O186" s="23" t="str">
        <f>IF(ISBLANK(N186),"",INDEX(호기!$A$1:$B$657,MATCH('생산계획(잉크)'!B638,호기!$A$1:$A$657,0),2))</f>
        <v/>
      </c>
      <c r="P186" s="24">
        <f>L186+N186-INDEX(표5[#All],MATCH(B186,표5[[#All],[잉크]],0),5)</f>
        <v>0</v>
      </c>
      <c r="Q186" s="21" t="str">
        <f>IFERROR(P186/INDEX(표5[#All],MATCH(B186,표5[[#All],[잉크]],0),11),"")</f>
        <v/>
      </c>
      <c r="R186" s="542"/>
      <c r="S186" s="25" t="str">
        <f>IF(ISBLANK(R186),"",INDEX(호기!$A$1:$B$657,MATCH('생산계획(잉크)'!B638,호기!$A$1:$A$657,0),2))</f>
        <v/>
      </c>
      <c r="T186" s="24">
        <f>P186+R186-INDEX(표5[#All],MATCH(B186,표5[[#All],[잉크]],0),5)</f>
        <v>0</v>
      </c>
      <c r="U186" s="21" t="str">
        <f>IFERROR(T186/INDEX(표5[#All],MATCH(B186,표5[[#All],[잉크]],0),14),"")</f>
        <v/>
      </c>
      <c r="V186" s="542"/>
      <c r="W186" s="23" t="str">
        <f>IF(ISBLANK(V186),"",INDEX(호기!$A$1:$B$657,MATCH('생산계획(잉크)'!B638,호기!$A$1:$A$657,0),2))</f>
        <v/>
      </c>
      <c r="X186" s="24">
        <f>T186+V186-INDEX(표5[#All],MATCH(B186,표5[[#All],[잉크]],0),5)</f>
        <v>0</v>
      </c>
      <c r="Y186" s="21" t="str">
        <f>IFERROR(X186/INDEX(표5[#All],MATCH(B186,표5[[#All],[잉크]],0),17),"")</f>
        <v/>
      </c>
      <c r="Z186" s="23"/>
      <c r="AA186" s="23" t="str">
        <f>IF(ISBLANK(Z186),"",INDEX(호기!$A$1:$B$657,MATCH('생산계획(잉크)'!B638,호기!$A$1:$A$657,0),2))</f>
        <v/>
      </c>
      <c r="AB186" s="24">
        <f>X186+Z186-INDEX(표5[#All],MATCH(B186,표5[[#All],[잉크]],0),5)</f>
        <v>0</v>
      </c>
      <c r="AC186" s="21" t="str">
        <f>IFERROR(AB186/INDEX(표5[#All],MATCH(B186,표5[[#All],[잉크]],0),20),"")</f>
        <v/>
      </c>
      <c r="AD186" s="23"/>
      <c r="AE186" s="235"/>
    </row>
    <row r="187" spans="1:39" ht="16.5" hidden="1" customHeight="1" x14ac:dyDescent="0.3">
      <c r="A187" s="1"/>
      <c r="B187" s="5" t="s">
        <v>167</v>
      </c>
      <c r="C187" s="68"/>
      <c r="D187" s="69" t="str">
        <f>IFERROR(C187/INDEX(표5[#All],MATCH(B187,표5[[#All],[잉크]],0),2),"")</f>
        <v/>
      </c>
      <c r="E187" s="22">
        <f>$C187-INDEX(표5[#All],MATCH(B187,표5[[#All],[잉크]],0),24)</f>
        <v>0</v>
      </c>
      <c r="F187" s="542"/>
      <c r="G187" s="23" t="str">
        <f>IF(ISBLANK(F187),"",INDEX(호기!$A$1:$B$657,MATCH('생산계획(잉크)'!B639,호기!$A$1:$A$657,0),2))</f>
        <v/>
      </c>
      <c r="H187" s="24">
        <f>C187+F187-INDEX(표5[#All],MATCH(B187,표5[[#All],[잉크]],0),2)</f>
        <v>0</v>
      </c>
      <c r="I187" s="21" t="str">
        <f>IFERROR(H187/INDEX(표5[#All],MATCH(B187,표5[[#All],[잉크]],0),5),"")</f>
        <v/>
      </c>
      <c r="J187" s="542"/>
      <c r="K187" s="25" t="str">
        <f>IF(ISBLANK(J187),"",INDEX(호기!$A$1:$B$657,MATCH('생산계획(잉크)'!B639,호기!$A$1:$A$657,0),2))</f>
        <v/>
      </c>
      <c r="L187" s="24">
        <f>H187+J187-INDEX(표5[#All],MATCH(B187,표5[[#All],[잉크]],0),5)</f>
        <v>0</v>
      </c>
      <c r="M187" s="21" t="str">
        <f>IFERROR(L187/INDEX(표5[#All],MATCH(B187,표5[[#All],[잉크]],0),8),"")</f>
        <v/>
      </c>
      <c r="N187" s="542"/>
      <c r="O187" s="23" t="str">
        <f>IF(ISBLANK(N187),"",INDEX(호기!$A$1:$B$657,MATCH('생산계획(잉크)'!B639,호기!$A$1:$A$657,0),2))</f>
        <v/>
      </c>
      <c r="P187" s="24">
        <f>L187+N187-INDEX(표5[#All],MATCH(B187,표5[[#All],[잉크]],0),5)</f>
        <v>0</v>
      </c>
      <c r="Q187" s="21" t="str">
        <f>IFERROR(P187/INDEX(표5[#All],MATCH(B187,표5[[#All],[잉크]],0),11),"")</f>
        <v/>
      </c>
      <c r="R187" s="542"/>
      <c r="S187" s="25" t="str">
        <f>IF(ISBLANK(R187),"",INDEX(호기!$A$1:$B$657,MATCH('생산계획(잉크)'!B639,호기!$A$1:$A$657,0),2))</f>
        <v/>
      </c>
      <c r="T187" s="24">
        <f>P187+R187-INDEX(표5[#All],MATCH(B187,표5[[#All],[잉크]],0),5)</f>
        <v>0</v>
      </c>
      <c r="U187" s="21" t="str">
        <f>IFERROR(T187/INDEX(표5[#All],MATCH(B187,표5[[#All],[잉크]],0),14),"")</f>
        <v/>
      </c>
      <c r="V187" s="542"/>
      <c r="W187" s="23" t="str">
        <f>IF(ISBLANK(V187),"",INDEX(호기!$A$1:$B$657,MATCH('생산계획(잉크)'!B639,호기!$A$1:$A$657,0),2))</f>
        <v/>
      </c>
      <c r="X187" s="24">
        <f>T187+V187-INDEX(표5[#All],MATCH(B187,표5[[#All],[잉크]],0),5)</f>
        <v>0</v>
      </c>
      <c r="Y187" s="21" t="str">
        <f>IFERROR(X187/INDEX(표5[#All],MATCH(B187,표5[[#All],[잉크]],0),17),"")</f>
        <v/>
      </c>
      <c r="Z187" s="23"/>
      <c r="AA187" s="23" t="str">
        <f>IF(ISBLANK(Z187),"",INDEX(호기!$A$1:$B$657,MATCH('생산계획(잉크)'!B639,호기!$A$1:$A$657,0),2))</f>
        <v/>
      </c>
      <c r="AB187" s="24">
        <f>X187+Z187-INDEX(표5[#All],MATCH(B187,표5[[#All],[잉크]],0),5)</f>
        <v>0</v>
      </c>
      <c r="AC187" s="21" t="str">
        <f>IFERROR(AB187/INDEX(표5[#All],MATCH(B187,표5[[#All],[잉크]],0),20),"")</f>
        <v/>
      </c>
      <c r="AD187" s="23"/>
      <c r="AE187" s="235"/>
    </row>
    <row r="188" spans="1:39" ht="16.5" hidden="1" customHeight="1" x14ac:dyDescent="0.3">
      <c r="A188" s="1"/>
      <c r="B188" s="5" t="s">
        <v>168</v>
      </c>
      <c r="C188" s="68"/>
      <c r="D188" s="69" t="str">
        <f>IFERROR(C188/INDEX(표5[#All],MATCH(B188,표5[[#All],[잉크]],0),2),"")</f>
        <v/>
      </c>
      <c r="E188" s="22">
        <f>$C188-INDEX(표5[#All],MATCH(B188,표5[[#All],[잉크]],0),24)</f>
        <v>0</v>
      </c>
      <c r="F188" s="542"/>
      <c r="G188" s="23" t="str">
        <f>IF(ISBLANK(F188),"",INDEX(호기!$A$1:$B$657,MATCH('생산계획(잉크)'!B640,호기!$A$1:$A$657,0),2))</f>
        <v/>
      </c>
      <c r="H188" s="24">
        <f>C188+F188-INDEX(표5[#All],MATCH(B188,표5[[#All],[잉크]],0),2)</f>
        <v>0</v>
      </c>
      <c r="I188" s="21" t="str">
        <f>IFERROR(H188/INDEX(표5[#All],MATCH(B188,표5[[#All],[잉크]],0),5),"")</f>
        <v/>
      </c>
      <c r="J188" s="542"/>
      <c r="K188" s="25" t="str">
        <f>IF(ISBLANK(J188),"",INDEX(호기!$A$1:$B$657,MATCH('생산계획(잉크)'!B640,호기!$A$1:$A$657,0),2))</f>
        <v/>
      </c>
      <c r="L188" s="24">
        <f>H188+J188-INDEX(표5[#All],MATCH(B188,표5[[#All],[잉크]],0),5)</f>
        <v>0</v>
      </c>
      <c r="M188" s="21" t="str">
        <f>IFERROR(L188/INDEX(표5[#All],MATCH(B188,표5[[#All],[잉크]],0),8),"")</f>
        <v/>
      </c>
      <c r="N188" s="542"/>
      <c r="O188" s="23" t="str">
        <f>IF(ISBLANK(N188),"",INDEX(호기!$A$1:$B$657,MATCH('생산계획(잉크)'!B640,호기!$A$1:$A$657,0),2))</f>
        <v/>
      </c>
      <c r="P188" s="24">
        <f>L188+N188-INDEX(표5[#All],MATCH(B188,표5[[#All],[잉크]],0),5)</f>
        <v>0</v>
      </c>
      <c r="Q188" s="21" t="str">
        <f>IFERROR(P188/INDEX(표5[#All],MATCH(B188,표5[[#All],[잉크]],0),11),"")</f>
        <v/>
      </c>
      <c r="R188" s="542"/>
      <c r="S188" s="25" t="str">
        <f>IF(ISBLANK(R188),"",INDEX(호기!$A$1:$B$657,MATCH('생산계획(잉크)'!B640,호기!$A$1:$A$657,0),2))</f>
        <v/>
      </c>
      <c r="T188" s="24">
        <f>P188+R188-INDEX(표5[#All],MATCH(B188,표5[[#All],[잉크]],0),5)</f>
        <v>0</v>
      </c>
      <c r="U188" s="21" t="str">
        <f>IFERROR(T188/INDEX(표5[#All],MATCH(B188,표5[[#All],[잉크]],0),14),"")</f>
        <v/>
      </c>
      <c r="V188" s="542"/>
      <c r="W188" s="23" t="str">
        <f>IF(ISBLANK(V188),"",INDEX(호기!$A$1:$B$657,MATCH('생산계획(잉크)'!B640,호기!$A$1:$A$657,0),2))</f>
        <v/>
      </c>
      <c r="X188" s="24">
        <f>T188+V188-INDEX(표5[#All],MATCH(B188,표5[[#All],[잉크]],0),5)</f>
        <v>0</v>
      </c>
      <c r="Y188" s="21" t="str">
        <f>IFERROR(X188/INDEX(표5[#All],MATCH(B188,표5[[#All],[잉크]],0),17),"")</f>
        <v/>
      </c>
      <c r="Z188" s="23"/>
      <c r="AA188" s="23" t="str">
        <f>IF(ISBLANK(Z188),"",INDEX(호기!$A$1:$B$657,MATCH('생산계획(잉크)'!B640,호기!$A$1:$A$657,0),2))</f>
        <v/>
      </c>
      <c r="AB188" s="24">
        <f>X188+Z188-INDEX(표5[#All],MATCH(B188,표5[[#All],[잉크]],0),5)</f>
        <v>0</v>
      </c>
      <c r="AC188" s="21" t="str">
        <f>IFERROR(AB188/INDEX(표5[#All],MATCH(B188,표5[[#All],[잉크]],0),20),"")</f>
        <v/>
      </c>
      <c r="AD188" s="23"/>
      <c r="AE188" s="235"/>
    </row>
    <row r="189" spans="1:39" ht="16.5" hidden="1" customHeight="1" x14ac:dyDescent="0.3">
      <c r="A189" s="1"/>
      <c r="B189" s="5" t="s">
        <v>169</v>
      </c>
      <c r="C189" s="68"/>
      <c r="D189" s="69" t="str">
        <f>IFERROR(C189/INDEX(표5[#All],MATCH(B189,표5[[#All],[잉크]],0),2),"")</f>
        <v/>
      </c>
      <c r="E189" s="22">
        <f>$C189-INDEX(표5[#All],MATCH(B189,표5[[#All],[잉크]],0),24)</f>
        <v>0</v>
      </c>
      <c r="F189" s="542"/>
      <c r="G189" s="23" t="str">
        <f>IF(ISBLANK(F189),"",INDEX(호기!$A$1:$B$657,MATCH('생산계획(잉크)'!B641,호기!$A$1:$A$657,0),2))</f>
        <v/>
      </c>
      <c r="H189" s="24">
        <f>C189+F189-INDEX(표5[#All],MATCH(B189,표5[[#All],[잉크]],0),2)</f>
        <v>0</v>
      </c>
      <c r="I189" s="21" t="str">
        <f>IFERROR(H189/INDEX(표5[#All],MATCH(B189,표5[[#All],[잉크]],0),5),"")</f>
        <v/>
      </c>
      <c r="J189" s="542"/>
      <c r="K189" s="25" t="str">
        <f>IF(ISBLANK(J189),"",INDEX(호기!$A$1:$B$657,MATCH('생산계획(잉크)'!B641,호기!$A$1:$A$657,0),2))</f>
        <v/>
      </c>
      <c r="L189" s="24">
        <f>H189+J189-INDEX(표5[#All],MATCH(B189,표5[[#All],[잉크]],0),5)</f>
        <v>0</v>
      </c>
      <c r="M189" s="21" t="str">
        <f>IFERROR(L189/INDEX(표5[#All],MATCH(B189,표5[[#All],[잉크]],0),8),"")</f>
        <v/>
      </c>
      <c r="N189" s="542"/>
      <c r="O189" s="23" t="str">
        <f>IF(ISBLANK(N189),"",INDEX(호기!$A$1:$B$657,MATCH('생산계획(잉크)'!B641,호기!$A$1:$A$657,0),2))</f>
        <v/>
      </c>
      <c r="P189" s="24">
        <f>L189+N189-INDEX(표5[#All],MATCH(B189,표5[[#All],[잉크]],0),5)</f>
        <v>0</v>
      </c>
      <c r="Q189" s="21" t="str">
        <f>IFERROR(P189/INDEX(표5[#All],MATCH(B189,표5[[#All],[잉크]],0),11),"")</f>
        <v/>
      </c>
      <c r="R189" s="542"/>
      <c r="S189" s="25" t="str">
        <f>IF(ISBLANK(R189),"",INDEX(호기!$A$1:$B$657,MATCH('생산계획(잉크)'!B641,호기!$A$1:$A$657,0),2))</f>
        <v/>
      </c>
      <c r="T189" s="24">
        <f>P189+R189-INDEX(표5[#All],MATCH(B189,표5[[#All],[잉크]],0),5)</f>
        <v>0</v>
      </c>
      <c r="U189" s="21" t="str">
        <f>IFERROR(T189/INDEX(표5[#All],MATCH(B189,표5[[#All],[잉크]],0),14),"")</f>
        <v/>
      </c>
      <c r="V189" s="542"/>
      <c r="W189" s="23" t="str">
        <f>IF(ISBLANK(V189),"",INDEX(호기!$A$1:$B$657,MATCH('생산계획(잉크)'!B641,호기!$A$1:$A$657,0),2))</f>
        <v/>
      </c>
      <c r="X189" s="24">
        <f>T189+V189-INDEX(표5[#All],MATCH(B189,표5[[#All],[잉크]],0),5)</f>
        <v>0</v>
      </c>
      <c r="Y189" s="21" t="str">
        <f>IFERROR(X189/INDEX(표5[#All],MATCH(B189,표5[[#All],[잉크]],0),17),"")</f>
        <v/>
      </c>
      <c r="Z189" s="23"/>
      <c r="AA189" s="23" t="str">
        <f>IF(ISBLANK(Z189),"",INDEX(호기!$A$1:$B$657,MATCH('생산계획(잉크)'!B641,호기!$A$1:$A$657,0),2))</f>
        <v/>
      </c>
      <c r="AB189" s="24">
        <f>X189+Z189-INDEX(표5[#All],MATCH(B189,표5[[#All],[잉크]],0),5)</f>
        <v>0</v>
      </c>
      <c r="AC189" s="21" t="str">
        <f>IFERROR(AB189/INDEX(표5[#All],MATCH(B189,표5[[#All],[잉크]],0),20),"")</f>
        <v/>
      </c>
      <c r="AD189" s="23"/>
      <c r="AE189" s="235"/>
    </row>
    <row r="190" spans="1:39" ht="16.5" hidden="1" customHeight="1" x14ac:dyDescent="0.3">
      <c r="A190" s="1"/>
      <c r="B190" s="5" t="s">
        <v>170</v>
      </c>
      <c r="C190" s="68"/>
      <c r="D190" s="69" t="str">
        <f>IFERROR(C190/INDEX(표5[#All],MATCH(B190,표5[[#All],[잉크]],0),2),"")</f>
        <v/>
      </c>
      <c r="E190" s="22">
        <f>$C190-INDEX(표5[#All],MATCH(B190,표5[[#All],[잉크]],0),24)</f>
        <v>0</v>
      </c>
      <c r="F190" s="542"/>
      <c r="G190" s="23" t="str">
        <f>IF(ISBLANK(F190),"",INDEX(호기!$A$1:$B$657,MATCH('생산계획(잉크)'!B642,호기!$A$1:$A$657,0),2))</f>
        <v/>
      </c>
      <c r="H190" s="24">
        <f>C190+F190-INDEX(표5[#All],MATCH(B190,표5[[#All],[잉크]],0),2)</f>
        <v>0</v>
      </c>
      <c r="I190" s="21" t="str">
        <f>IFERROR(H190/INDEX(표5[#All],MATCH(B190,표5[[#All],[잉크]],0),5),"")</f>
        <v/>
      </c>
      <c r="J190" s="542"/>
      <c r="K190" s="25" t="str">
        <f>IF(ISBLANK(J190),"",INDEX(호기!$A$1:$B$657,MATCH('생산계획(잉크)'!B642,호기!$A$1:$A$657,0),2))</f>
        <v/>
      </c>
      <c r="L190" s="24">
        <f>H190+J190-INDEX(표5[#All],MATCH(B190,표5[[#All],[잉크]],0),5)</f>
        <v>0</v>
      </c>
      <c r="M190" s="21" t="str">
        <f>IFERROR(L190/INDEX(표5[#All],MATCH(B190,표5[[#All],[잉크]],0),8),"")</f>
        <v/>
      </c>
      <c r="N190" s="542"/>
      <c r="O190" s="23" t="str">
        <f>IF(ISBLANK(N190),"",INDEX(호기!$A$1:$B$657,MATCH('생산계획(잉크)'!B642,호기!$A$1:$A$657,0),2))</f>
        <v/>
      </c>
      <c r="P190" s="24">
        <f>L190+N190-INDEX(표5[#All],MATCH(B190,표5[[#All],[잉크]],0),5)</f>
        <v>0</v>
      </c>
      <c r="Q190" s="21" t="str">
        <f>IFERROR(P190/INDEX(표5[#All],MATCH(B190,표5[[#All],[잉크]],0),11),"")</f>
        <v/>
      </c>
      <c r="R190" s="542"/>
      <c r="S190" s="25" t="str">
        <f>IF(ISBLANK(R190),"",INDEX(호기!$A$1:$B$657,MATCH('생산계획(잉크)'!B642,호기!$A$1:$A$657,0),2))</f>
        <v/>
      </c>
      <c r="T190" s="24">
        <f>P190+R190-INDEX(표5[#All],MATCH(B190,표5[[#All],[잉크]],0),5)</f>
        <v>0</v>
      </c>
      <c r="U190" s="21" t="str">
        <f>IFERROR(T190/INDEX(표5[#All],MATCH(B190,표5[[#All],[잉크]],0),14),"")</f>
        <v/>
      </c>
      <c r="V190" s="542"/>
      <c r="W190" s="23" t="str">
        <f>IF(ISBLANK(V190),"",INDEX(호기!$A$1:$B$657,MATCH('생산계획(잉크)'!B642,호기!$A$1:$A$657,0),2))</f>
        <v/>
      </c>
      <c r="X190" s="24">
        <f>T190+V190-INDEX(표5[#All],MATCH(B190,표5[[#All],[잉크]],0),5)</f>
        <v>0</v>
      </c>
      <c r="Y190" s="21" t="str">
        <f>IFERROR(X190/INDEX(표5[#All],MATCH(B190,표5[[#All],[잉크]],0),17),"")</f>
        <v/>
      </c>
      <c r="Z190" s="23"/>
      <c r="AA190" s="23" t="str">
        <f>IF(ISBLANK(Z190),"",INDEX(호기!$A$1:$B$657,MATCH('생산계획(잉크)'!B642,호기!$A$1:$A$657,0),2))</f>
        <v/>
      </c>
      <c r="AB190" s="24">
        <f>X190+Z190-INDEX(표5[#All],MATCH(B190,표5[[#All],[잉크]],0),5)</f>
        <v>0</v>
      </c>
      <c r="AC190" s="21" t="str">
        <f>IFERROR(AB190/INDEX(표5[#All],MATCH(B190,표5[[#All],[잉크]],0),20),"")</f>
        <v/>
      </c>
      <c r="AD190" s="23"/>
      <c r="AE190" s="235"/>
    </row>
    <row r="191" spans="1:39" ht="16.5" hidden="1" customHeight="1" x14ac:dyDescent="0.3">
      <c r="A191" s="1"/>
      <c r="B191" s="5" t="s">
        <v>171</v>
      </c>
      <c r="C191" s="68"/>
      <c r="D191" s="69" t="str">
        <f>IFERROR(C191/INDEX(표5[#All],MATCH(B191,표5[[#All],[잉크]],0),2),"")</f>
        <v/>
      </c>
      <c r="E191" s="22">
        <f>$C191-INDEX(표5[#All],MATCH(B191,표5[[#All],[잉크]],0),24)</f>
        <v>0</v>
      </c>
      <c r="F191" s="542"/>
      <c r="G191" s="23" t="str">
        <f>IF(ISBLANK(F191),"",INDEX(호기!$A$1:$B$657,MATCH('생산계획(잉크)'!B643,호기!$A$1:$A$657,0),2))</f>
        <v/>
      </c>
      <c r="H191" s="24">
        <f>C191+F191-INDEX(표5[#All],MATCH(B191,표5[[#All],[잉크]],0),2)</f>
        <v>0</v>
      </c>
      <c r="I191" s="21" t="str">
        <f>IFERROR(H191/INDEX(표5[#All],MATCH(B191,표5[[#All],[잉크]],0),5),"")</f>
        <v/>
      </c>
      <c r="J191" s="542"/>
      <c r="K191" s="25" t="str">
        <f>IF(ISBLANK(J191),"",INDEX(호기!$A$1:$B$657,MATCH('생산계획(잉크)'!B643,호기!$A$1:$A$657,0),2))</f>
        <v/>
      </c>
      <c r="L191" s="24">
        <f>H191+J191-INDEX(표5[#All],MATCH(B191,표5[[#All],[잉크]],0),5)</f>
        <v>0</v>
      </c>
      <c r="M191" s="21" t="str">
        <f>IFERROR(L191/INDEX(표5[#All],MATCH(B191,표5[[#All],[잉크]],0),8),"")</f>
        <v/>
      </c>
      <c r="N191" s="542"/>
      <c r="O191" s="23" t="str">
        <f>IF(ISBLANK(N191),"",INDEX(호기!$A$1:$B$657,MATCH('생산계획(잉크)'!B643,호기!$A$1:$A$657,0),2))</f>
        <v/>
      </c>
      <c r="P191" s="24">
        <f>L191+N191-INDEX(표5[#All],MATCH(B191,표5[[#All],[잉크]],0),5)</f>
        <v>0</v>
      </c>
      <c r="Q191" s="21" t="str">
        <f>IFERROR(P191/INDEX(표5[#All],MATCH(B191,표5[[#All],[잉크]],0),11),"")</f>
        <v/>
      </c>
      <c r="R191" s="542"/>
      <c r="S191" s="25" t="str">
        <f>IF(ISBLANK(R191),"",INDEX(호기!$A$1:$B$657,MATCH('생산계획(잉크)'!B643,호기!$A$1:$A$657,0),2))</f>
        <v/>
      </c>
      <c r="T191" s="24">
        <f>P191+R191-INDEX(표5[#All],MATCH(B191,표5[[#All],[잉크]],0),5)</f>
        <v>0</v>
      </c>
      <c r="U191" s="21" t="str">
        <f>IFERROR(T191/INDEX(표5[#All],MATCH(B191,표5[[#All],[잉크]],0),14),"")</f>
        <v/>
      </c>
      <c r="V191" s="542"/>
      <c r="W191" s="23" t="str">
        <f>IF(ISBLANK(V191),"",INDEX(호기!$A$1:$B$657,MATCH('생산계획(잉크)'!B643,호기!$A$1:$A$657,0),2))</f>
        <v/>
      </c>
      <c r="X191" s="24">
        <f>T191+V191-INDEX(표5[#All],MATCH(B191,표5[[#All],[잉크]],0),5)</f>
        <v>0</v>
      </c>
      <c r="Y191" s="21" t="str">
        <f>IFERROR(X191/INDEX(표5[#All],MATCH(B191,표5[[#All],[잉크]],0),17),"")</f>
        <v/>
      </c>
      <c r="Z191" s="23"/>
      <c r="AA191" s="23" t="str">
        <f>IF(ISBLANK(Z191),"",INDEX(호기!$A$1:$B$657,MATCH('생산계획(잉크)'!B643,호기!$A$1:$A$657,0),2))</f>
        <v/>
      </c>
      <c r="AB191" s="24">
        <f>X191+Z191-INDEX(표5[#All],MATCH(B191,표5[[#All],[잉크]],0),5)</f>
        <v>0</v>
      </c>
      <c r="AC191" s="21" t="str">
        <f>IFERROR(AB191/INDEX(표5[#All],MATCH(B191,표5[[#All],[잉크]],0),20),"")</f>
        <v/>
      </c>
      <c r="AD191" s="23"/>
      <c r="AE191" s="235"/>
    </row>
    <row r="192" spans="1:39" ht="16.5" hidden="1" customHeight="1" x14ac:dyDescent="0.3">
      <c r="A192" s="1"/>
      <c r="B192" s="5" t="s">
        <v>172</v>
      </c>
      <c r="C192" s="68"/>
      <c r="D192" s="69" t="str">
        <f>IFERROR(C192/INDEX(표5[#All],MATCH(B192,표5[[#All],[잉크]],0),2),"")</f>
        <v/>
      </c>
      <c r="E192" s="22">
        <f>$C192-INDEX(표5[#All],MATCH(B192,표5[[#All],[잉크]],0),24)</f>
        <v>0</v>
      </c>
      <c r="F192" s="542"/>
      <c r="G192" s="23" t="str">
        <f>IF(ISBLANK(F192),"",INDEX(호기!$A$1:$B$657,MATCH('생산계획(잉크)'!B644,호기!$A$1:$A$657,0),2))</f>
        <v/>
      </c>
      <c r="H192" s="24">
        <f>C192+F192-INDEX(표5[#All],MATCH(B192,표5[[#All],[잉크]],0),2)</f>
        <v>0</v>
      </c>
      <c r="I192" s="21" t="str">
        <f>IFERROR(H192/INDEX(표5[#All],MATCH(B192,표5[[#All],[잉크]],0),5),"")</f>
        <v/>
      </c>
      <c r="J192" s="542"/>
      <c r="K192" s="25" t="str">
        <f>IF(ISBLANK(J192),"",INDEX(호기!$A$1:$B$657,MATCH('생산계획(잉크)'!B644,호기!$A$1:$A$657,0),2))</f>
        <v/>
      </c>
      <c r="L192" s="24">
        <f>H192+J192-INDEX(표5[#All],MATCH(B192,표5[[#All],[잉크]],0),5)</f>
        <v>0</v>
      </c>
      <c r="M192" s="21" t="str">
        <f>IFERROR(L192/INDEX(표5[#All],MATCH(B192,표5[[#All],[잉크]],0),8),"")</f>
        <v/>
      </c>
      <c r="N192" s="542"/>
      <c r="O192" s="23" t="str">
        <f>IF(ISBLANK(N192),"",INDEX(호기!$A$1:$B$657,MATCH('생산계획(잉크)'!B644,호기!$A$1:$A$657,0),2))</f>
        <v/>
      </c>
      <c r="P192" s="24">
        <f>L192+N192-INDEX(표5[#All],MATCH(B192,표5[[#All],[잉크]],0),5)</f>
        <v>0</v>
      </c>
      <c r="Q192" s="21" t="str">
        <f>IFERROR(P192/INDEX(표5[#All],MATCH(B192,표5[[#All],[잉크]],0),11),"")</f>
        <v/>
      </c>
      <c r="R192" s="542"/>
      <c r="S192" s="25" t="str">
        <f>IF(ISBLANK(R192),"",INDEX(호기!$A$1:$B$657,MATCH('생산계획(잉크)'!B644,호기!$A$1:$A$657,0),2))</f>
        <v/>
      </c>
      <c r="T192" s="24">
        <f>P192+R192-INDEX(표5[#All],MATCH(B192,표5[[#All],[잉크]],0),5)</f>
        <v>0</v>
      </c>
      <c r="U192" s="21" t="str">
        <f>IFERROR(T192/INDEX(표5[#All],MATCH(B192,표5[[#All],[잉크]],0),14),"")</f>
        <v/>
      </c>
      <c r="V192" s="542"/>
      <c r="W192" s="23" t="str">
        <f>IF(ISBLANK(V192),"",INDEX(호기!$A$1:$B$657,MATCH('생산계획(잉크)'!B644,호기!$A$1:$A$657,0),2))</f>
        <v/>
      </c>
      <c r="X192" s="24">
        <f>T192+V192-INDEX(표5[#All],MATCH(B192,표5[[#All],[잉크]],0),5)</f>
        <v>0</v>
      </c>
      <c r="Y192" s="21" t="str">
        <f>IFERROR(X192/INDEX(표5[#All],MATCH(B192,표5[[#All],[잉크]],0),17),"")</f>
        <v/>
      </c>
      <c r="Z192" s="23"/>
      <c r="AA192" s="23" t="str">
        <f>IF(ISBLANK(Z192),"",INDEX(호기!$A$1:$B$657,MATCH('생산계획(잉크)'!B644,호기!$A$1:$A$657,0),2))</f>
        <v/>
      </c>
      <c r="AB192" s="24">
        <f>X192+Z192-INDEX(표5[#All],MATCH(B192,표5[[#All],[잉크]],0),5)</f>
        <v>0</v>
      </c>
      <c r="AC192" s="21" t="str">
        <f>IFERROR(AB192/INDEX(표5[#All],MATCH(B192,표5[[#All],[잉크]],0),20),"")</f>
        <v/>
      </c>
      <c r="AD192" s="23"/>
      <c r="AE192" s="235"/>
    </row>
    <row r="193" spans="1:31" ht="16.5" hidden="1" customHeight="1" x14ac:dyDescent="0.3">
      <c r="A193" s="1"/>
      <c r="B193" s="5" t="s">
        <v>173</v>
      </c>
      <c r="C193" s="68"/>
      <c r="D193" s="69" t="str">
        <f>IFERROR(C193/INDEX(표5[#All],MATCH(B193,표5[[#All],[잉크]],0),2),"")</f>
        <v/>
      </c>
      <c r="E193" s="22">
        <f>$C193-INDEX(표5[#All],MATCH(B193,표5[[#All],[잉크]],0),24)</f>
        <v>0</v>
      </c>
      <c r="F193" s="542"/>
      <c r="G193" s="23" t="str">
        <f>IF(ISBLANK(F193),"",INDEX(호기!$A$1:$B$657,MATCH('생산계획(잉크)'!B645,호기!$A$1:$A$657,0),2))</f>
        <v/>
      </c>
      <c r="H193" s="24">
        <f>C193+F193-INDEX(표5[#All],MATCH(B193,표5[[#All],[잉크]],0),2)</f>
        <v>0</v>
      </c>
      <c r="I193" s="21" t="str">
        <f>IFERROR(H193/INDEX(표5[#All],MATCH(B193,표5[[#All],[잉크]],0),5),"")</f>
        <v/>
      </c>
      <c r="J193" s="542"/>
      <c r="K193" s="25" t="str">
        <f>IF(ISBLANK(J193),"",INDEX(호기!$A$1:$B$657,MATCH('생산계획(잉크)'!B645,호기!$A$1:$A$657,0),2))</f>
        <v/>
      </c>
      <c r="L193" s="24">
        <f>H193+J193-INDEX(표5[#All],MATCH(B193,표5[[#All],[잉크]],0),5)</f>
        <v>0</v>
      </c>
      <c r="M193" s="21" t="str">
        <f>IFERROR(L193/INDEX(표5[#All],MATCH(B193,표5[[#All],[잉크]],0),8),"")</f>
        <v/>
      </c>
      <c r="N193" s="542"/>
      <c r="O193" s="23" t="str">
        <f>IF(ISBLANK(N193),"",INDEX(호기!$A$1:$B$657,MATCH('생산계획(잉크)'!B645,호기!$A$1:$A$657,0),2))</f>
        <v/>
      </c>
      <c r="P193" s="24">
        <f>L193+N193-INDEX(표5[#All],MATCH(B193,표5[[#All],[잉크]],0),5)</f>
        <v>0</v>
      </c>
      <c r="Q193" s="21" t="str">
        <f>IFERROR(P193/INDEX(표5[#All],MATCH(B193,표5[[#All],[잉크]],0),11),"")</f>
        <v/>
      </c>
      <c r="R193" s="542"/>
      <c r="S193" s="25" t="str">
        <f>IF(ISBLANK(R193),"",INDEX(호기!$A$1:$B$657,MATCH('생산계획(잉크)'!B645,호기!$A$1:$A$657,0),2))</f>
        <v/>
      </c>
      <c r="T193" s="24">
        <f>P193+R193-INDEX(표5[#All],MATCH(B193,표5[[#All],[잉크]],0),5)</f>
        <v>0</v>
      </c>
      <c r="U193" s="21" t="str">
        <f>IFERROR(T193/INDEX(표5[#All],MATCH(B193,표5[[#All],[잉크]],0),14),"")</f>
        <v/>
      </c>
      <c r="V193" s="542"/>
      <c r="W193" s="23" t="str">
        <f>IF(ISBLANK(V193),"",INDEX(호기!$A$1:$B$657,MATCH('생산계획(잉크)'!B645,호기!$A$1:$A$657,0),2))</f>
        <v/>
      </c>
      <c r="X193" s="24">
        <f>T193+V193-INDEX(표5[#All],MATCH(B193,표5[[#All],[잉크]],0),5)</f>
        <v>0</v>
      </c>
      <c r="Y193" s="21" t="str">
        <f>IFERROR(X193/INDEX(표5[#All],MATCH(B193,표5[[#All],[잉크]],0),17),"")</f>
        <v/>
      </c>
      <c r="Z193" s="23"/>
      <c r="AA193" s="23" t="str">
        <f>IF(ISBLANK(Z193),"",INDEX(호기!$A$1:$B$657,MATCH('생산계획(잉크)'!B645,호기!$A$1:$A$657,0),2))</f>
        <v/>
      </c>
      <c r="AB193" s="24">
        <f>X193+Z193-INDEX(표5[#All],MATCH(B193,표5[[#All],[잉크]],0),5)</f>
        <v>0</v>
      </c>
      <c r="AC193" s="21" t="str">
        <f>IFERROR(AB193/INDEX(표5[#All],MATCH(B193,표5[[#All],[잉크]],0),20),"")</f>
        <v/>
      </c>
      <c r="AD193" s="23"/>
      <c r="AE193" s="235"/>
    </row>
    <row r="194" spans="1:31" ht="16.5" hidden="1" customHeight="1" x14ac:dyDescent="0.3">
      <c r="A194" s="1"/>
      <c r="B194" s="30" t="s">
        <v>174</v>
      </c>
      <c r="C194" s="68"/>
      <c r="D194" s="69" t="str">
        <f>IFERROR(C194/INDEX(표5[#All],MATCH(B194,표5[[#All],[잉크]],0),2),"")</f>
        <v/>
      </c>
      <c r="E194" s="22">
        <f>$C194-INDEX(표5[#All],MATCH(B194,표5[[#All],[잉크]],0),24)</f>
        <v>0</v>
      </c>
      <c r="F194" s="542"/>
      <c r="G194" s="23" t="str">
        <f>IF(ISBLANK(F194),"",INDEX(호기!$A$1:$B$657,MATCH('생산계획(잉크)'!B646,호기!$A$1:$A$657,0),2))</f>
        <v/>
      </c>
      <c r="H194" s="24">
        <f>C194+F194-INDEX(표5[#All],MATCH(B194,표5[[#All],[잉크]],0),2)</f>
        <v>0</v>
      </c>
      <c r="I194" s="21" t="str">
        <f>IFERROR(H194/INDEX(표5[#All],MATCH(B194,표5[[#All],[잉크]],0),5),"")</f>
        <v/>
      </c>
      <c r="J194" s="542"/>
      <c r="K194" s="25" t="str">
        <f>IF(ISBLANK(J194),"",INDEX(호기!$A$1:$B$657,MATCH('생산계획(잉크)'!B646,호기!$A$1:$A$657,0),2))</f>
        <v/>
      </c>
      <c r="L194" s="24">
        <f>H194+J194-INDEX(표5[#All],MATCH(B194,표5[[#All],[잉크]],0),5)</f>
        <v>0</v>
      </c>
      <c r="M194" s="21" t="str">
        <f>IFERROR(L194/INDEX(표5[#All],MATCH(B194,표5[[#All],[잉크]],0),8),"")</f>
        <v/>
      </c>
      <c r="N194" s="542"/>
      <c r="O194" s="23" t="str">
        <f>IF(ISBLANK(N194),"",INDEX(호기!$A$1:$B$657,MATCH('생산계획(잉크)'!B646,호기!$A$1:$A$657,0),2))</f>
        <v/>
      </c>
      <c r="P194" s="24">
        <f>L194+N194-INDEX(표5[#All],MATCH(B194,표5[[#All],[잉크]],0),5)</f>
        <v>0</v>
      </c>
      <c r="Q194" s="21" t="str">
        <f>IFERROR(P194/INDEX(표5[#All],MATCH(B194,표5[[#All],[잉크]],0),11),"")</f>
        <v/>
      </c>
      <c r="R194" s="542"/>
      <c r="S194" s="25" t="str">
        <f>IF(ISBLANK(R194),"",INDEX(호기!$A$1:$B$657,MATCH('생산계획(잉크)'!B646,호기!$A$1:$A$657,0),2))</f>
        <v/>
      </c>
      <c r="T194" s="24">
        <f>P194+R194-INDEX(표5[#All],MATCH(B194,표5[[#All],[잉크]],0),5)</f>
        <v>0</v>
      </c>
      <c r="U194" s="21" t="str">
        <f>IFERROR(T194/INDEX(표5[#All],MATCH(B194,표5[[#All],[잉크]],0),14),"")</f>
        <v/>
      </c>
      <c r="V194" s="542"/>
      <c r="W194" s="23" t="str">
        <f>IF(ISBLANK(V194),"",INDEX(호기!$A$1:$B$657,MATCH('생산계획(잉크)'!B646,호기!$A$1:$A$657,0),2))</f>
        <v/>
      </c>
      <c r="X194" s="24">
        <f>T194+V194-INDEX(표5[#All],MATCH(B194,표5[[#All],[잉크]],0),5)</f>
        <v>0</v>
      </c>
      <c r="Y194" s="21" t="str">
        <f>IFERROR(X194/INDEX(표5[#All],MATCH(B194,표5[[#All],[잉크]],0),17),"")</f>
        <v/>
      </c>
      <c r="Z194" s="23"/>
      <c r="AA194" s="23" t="str">
        <f>IF(ISBLANK(Z194),"",INDEX(호기!$A$1:$B$657,MATCH('생산계획(잉크)'!B646,호기!$A$1:$A$657,0),2))</f>
        <v/>
      </c>
      <c r="AB194" s="24">
        <f>X194+Z194-INDEX(표5[#All],MATCH(B194,표5[[#All],[잉크]],0),5)</f>
        <v>0</v>
      </c>
      <c r="AC194" s="21" t="str">
        <f>IFERROR(AB194/INDEX(표5[#All],MATCH(B194,표5[[#All],[잉크]],0),20),"")</f>
        <v/>
      </c>
      <c r="AD194" s="23"/>
      <c r="AE194" s="235"/>
    </row>
    <row r="195" spans="1:31" ht="16.5" hidden="1" customHeight="1" x14ac:dyDescent="0.3">
      <c r="A195" s="1"/>
      <c r="B195" s="5" t="s">
        <v>175</v>
      </c>
      <c r="C195" s="68"/>
      <c r="D195" s="69" t="str">
        <f>IFERROR(C195/INDEX(표5[#All],MATCH(B195,표5[[#All],[잉크]],0),2),"")</f>
        <v/>
      </c>
      <c r="E195" s="22">
        <f>$C195-INDEX(표5[#All],MATCH(B195,표5[[#All],[잉크]],0),24)</f>
        <v>0</v>
      </c>
      <c r="F195" s="542"/>
      <c r="G195" s="23" t="str">
        <f>IF(ISBLANK(F195),"",INDEX(호기!$A$1:$B$657,MATCH('생산계획(잉크)'!B647,호기!$A$1:$A$657,0),2))</f>
        <v/>
      </c>
      <c r="H195" s="24">
        <f>C195+F195-INDEX(표5[#All],MATCH(B195,표5[[#All],[잉크]],0),2)</f>
        <v>0</v>
      </c>
      <c r="I195" s="21" t="str">
        <f>IFERROR(H195/INDEX(표5[#All],MATCH(B195,표5[[#All],[잉크]],0),5),"")</f>
        <v/>
      </c>
      <c r="J195" s="542"/>
      <c r="K195" s="25" t="str">
        <f>IF(ISBLANK(J195),"",INDEX(호기!$A$1:$B$657,MATCH('생산계획(잉크)'!B647,호기!$A$1:$A$657,0),2))</f>
        <v/>
      </c>
      <c r="L195" s="24">
        <f>H195+J195-INDEX(표5[#All],MATCH(B195,표5[[#All],[잉크]],0),5)</f>
        <v>0</v>
      </c>
      <c r="M195" s="21" t="str">
        <f>IFERROR(L195/INDEX(표5[#All],MATCH(B195,표5[[#All],[잉크]],0),8),"")</f>
        <v/>
      </c>
      <c r="N195" s="542"/>
      <c r="O195" s="23" t="str">
        <f>IF(ISBLANK(N195),"",INDEX(호기!$A$1:$B$657,MATCH('생산계획(잉크)'!B647,호기!$A$1:$A$657,0),2))</f>
        <v/>
      </c>
      <c r="P195" s="24">
        <f>L195+N195-INDEX(표5[#All],MATCH(B195,표5[[#All],[잉크]],0),5)</f>
        <v>0</v>
      </c>
      <c r="Q195" s="21" t="str">
        <f>IFERROR(P195/INDEX(표5[#All],MATCH(B195,표5[[#All],[잉크]],0),11),"")</f>
        <v/>
      </c>
      <c r="R195" s="542"/>
      <c r="S195" s="25" t="str">
        <f>IF(ISBLANK(R195),"",INDEX(호기!$A$1:$B$657,MATCH('생산계획(잉크)'!B647,호기!$A$1:$A$657,0),2))</f>
        <v/>
      </c>
      <c r="T195" s="24">
        <f>P195+R195-INDEX(표5[#All],MATCH(B195,표5[[#All],[잉크]],0),5)</f>
        <v>0</v>
      </c>
      <c r="U195" s="21" t="str">
        <f>IFERROR(T195/INDEX(표5[#All],MATCH(B195,표5[[#All],[잉크]],0),14),"")</f>
        <v/>
      </c>
      <c r="V195" s="542"/>
      <c r="W195" s="23" t="str">
        <f>IF(ISBLANK(V195),"",INDEX(호기!$A$1:$B$657,MATCH('생산계획(잉크)'!B647,호기!$A$1:$A$657,0),2))</f>
        <v/>
      </c>
      <c r="X195" s="24">
        <f>T195+V195-INDEX(표5[#All],MATCH(B195,표5[[#All],[잉크]],0),5)</f>
        <v>0</v>
      </c>
      <c r="Y195" s="21" t="str">
        <f>IFERROR(X195/INDEX(표5[#All],MATCH(B195,표5[[#All],[잉크]],0),17),"")</f>
        <v/>
      </c>
      <c r="Z195" s="23"/>
      <c r="AA195" s="23" t="str">
        <f>IF(ISBLANK(Z195),"",INDEX(호기!$A$1:$B$657,MATCH('생산계획(잉크)'!B647,호기!$A$1:$A$657,0),2))</f>
        <v/>
      </c>
      <c r="AB195" s="24">
        <f>X195+Z195-INDEX(표5[#All],MATCH(B195,표5[[#All],[잉크]],0),5)</f>
        <v>0</v>
      </c>
      <c r="AC195" s="21" t="str">
        <f>IFERROR(AB195/INDEX(표5[#All],MATCH(B195,표5[[#All],[잉크]],0),20),"")</f>
        <v/>
      </c>
      <c r="AD195" s="23"/>
      <c r="AE195" s="235"/>
    </row>
    <row r="196" spans="1:31" ht="16.5" hidden="1" customHeight="1" x14ac:dyDescent="0.3">
      <c r="A196" s="1"/>
      <c r="B196" s="5" t="s">
        <v>176</v>
      </c>
      <c r="C196" s="68"/>
      <c r="D196" s="69" t="str">
        <f>IFERROR(C196/INDEX(표5[#All],MATCH(B196,표5[[#All],[잉크]],0),2),"")</f>
        <v/>
      </c>
      <c r="E196" s="22">
        <f>$C196-INDEX(표5[#All],MATCH(B196,표5[[#All],[잉크]],0),24)</f>
        <v>0</v>
      </c>
      <c r="F196" s="542"/>
      <c r="G196" s="23" t="str">
        <f>IF(ISBLANK(F196),"",INDEX(호기!$A$1:$B$657,MATCH('생산계획(잉크)'!B648,호기!$A$1:$A$657,0),2))</f>
        <v/>
      </c>
      <c r="H196" s="24">
        <f>C196+F196-INDEX(표5[#All],MATCH(B196,표5[[#All],[잉크]],0),2)</f>
        <v>0</v>
      </c>
      <c r="I196" s="21" t="str">
        <f>IFERROR(H196/INDEX(표5[#All],MATCH(B196,표5[[#All],[잉크]],0),5),"")</f>
        <v/>
      </c>
      <c r="J196" s="542"/>
      <c r="K196" s="25" t="str">
        <f>IF(ISBLANK(J196),"",INDEX(호기!$A$1:$B$657,MATCH('생산계획(잉크)'!B648,호기!$A$1:$A$657,0),2))</f>
        <v/>
      </c>
      <c r="L196" s="24">
        <f>H196+J196-INDEX(표5[#All],MATCH(B196,표5[[#All],[잉크]],0),5)</f>
        <v>0</v>
      </c>
      <c r="M196" s="21" t="str">
        <f>IFERROR(L196/INDEX(표5[#All],MATCH(B196,표5[[#All],[잉크]],0),8),"")</f>
        <v/>
      </c>
      <c r="N196" s="542"/>
      <c r="O196" s="23" t="str">
        <f>IF(ISBLANK(N196),"",INDEX(호기!$A$1:$B$657,MATCH('생산계획(잉크)'!B648,호기!$A$1:$A$657,0),2))</f>
        <v/>
      </c>
      <c r="P196" s="24">
        <f>L196+N196-INDEX(표5[#All],MATCH(B196,표5[[#All],[잉크]],0),5)</f>
        <v>0</v>
      </c>
      <c r="Q196" s="21" t="str">
        <f>IFERROR(P196/INDEX(표5[#All],MATCH(B196,표5[[#All],[잉크]],0),11),"")</f>
        <v/>
      </c>
      <c r="R196" s="542"/>
      <c r="S196" s="25" t="str">
        <f>IF(ISBLANK(R196),"",INDEX(호기!$A$1:$B$657,MATCH('생산계획(잉크)'!B648,호기!$A$1:$A$657,0),2))</f>
        <v/>
      </c>
      <c r="T196" s="24">
        <f>P196+R196-INDEX(표5[#All],MATCH(B196,표5[[#All],[잉크]],0),5)</f>
        <v>0</v>
      </c>
      <c r="U196" s="21" t="str">
        <f>IFERROR(T196/INDEX(표5[#All],MATCH(B196,표5[[#All],[잉크]],0),14),"")</f>
        <v/>
      </c>
      <c r="V196" s="542"/>
      <c r="W196" s="23" t="str">
        <f>IF(ISBLANK(V196),"",INDEX(호기!$A$1:$B$657,MATCH('생산계획(잉크)'!B648,호기!$A$1:$A$657,0),2))</f>
        <v/>
      </c>
      <c r="X196" s="24">
        <f>T196+V196-INDEX(표5[#All],MATCH(B196,표5[[#All],[잉크]],0),5)</f>
        <v>0</v>
      </c>
      <c r="Y196" s="21" t="str">
        <f>IFERROR(X196/INDEX(표5[#All],MATCH(B196,표5[[#All],[잉크]],0),17),"")</f>
        <v/>
      </c>
      <c r="Z196" s="23"/>
      <c r="AA196" s="23" t="str">
        <f>IF(ISBLANK(Z196),"",INDEX(호기!$A$1:$B$657,MATCH('생산계획(잉크)'!B648,호기!$A$1:$A$657,0),2))</f>
        <v/>
      </c>
      <c r="AB196" s="24">
        <f>X196+Z196-INDEX(표5[#All],MATCH(B196,표5[[#All],[잉크]],0),5)</f>
        <v>0</v>
      </c>
      <c r="AC196" s="21" t="str">
        <f>IFERROR(AB196/INDEX(표5[#All],MATCH(B196,표5[[#All],[잉크]],0),20),"")</f>
        <v/>
      </c>
      <c r="AD196" s="23"/>
      <c r="AE196" s="235"/>
    </row>
    <row r="197" spans="1:31" ht="16.5" hidden="1" customHeight="1" x14ac:dyDescent="0.3">
      <c r="A197" s="1"/>
      <c r="B197" s="5" t="s">
        <v>177</v>
      </c>
      <c r="C197" s="68"/>
      <c r="D197" s="69" t="str">
        <f>IFERROR(C197/INDEX(표5[#All],MATCH(B197,표5[[#All],[잉크]],0),2),"")</f>
        <v/>
      </c>
      <c r="E197" s="22">
        <f>$C197-INDEX(표5[#All],MATCH(B197,표5[[#All],[잉크]],0),24)</f>
        <v>0</v>
      </c>
      <c r="F197" s="542"/>
      <c r="G197" s="23" t="str">
        <f>IF(ISBLANK(F197),"",INDEX(호기!$A$1:$B$657,MATCH('생산계획(잉크)'!B649,호기!$A$1:$A$657,0),2))</f>
        <v/>
      </c>
      <c r="H197" s="24">
        <f>C197+F197-INDEX(표5[#All],MATCH(B197,표5[[#All],[잉크]],0),2)</f>
        <v>0</v>
      </c>
      <c r="I197" s="21" t="str">
        <f>IFERROR(H197/INDEX(표5[#All],MATCH(B197,표5[[#All],[잉크]],0),5),"")</f>
        <v/>
      </c>
      <c r="J197" s="542"/>
      <c r="K197" s="25" t="str">
        <f>IF(ISBLANK(J197),"",INDEX(호기!$A$1:$B$657,MATCH('생산계획(잉크)'!B649,호기!$A$1:$A$657,0),2))</f>
        <v/>
      </c>
      <c r="L197" s="24">
        <f>H197+J197-INDEX(표5[#All],MATCH(B197,표5[[#All],[잉크]],0),5)</f>
        <v>0</v>
      </c>
      <c r="M197" s="21" t="str">
        <f>IFERROR(L197/INDEX(표5[#All],MATCH(B197,표5[[#All],[잉크]],0),8),"")</f>
        <v/>
      </c>
      <c r="N197" s="542"/>
      <c r="O197" s="23" t="str">
        <f>IF(ISBLANK(N197),"",INDEX(호기!$A$1:$B$657,MATCH('생산계획(잉크)'!B649,호기!$A$1:$A$657,0),2))</f>
        <v/>
      </c>
      <c r="P197" s="24">
        <f>L197+N197-INDEX(표5[#All],MATCH(B197,표5[[#All],[잉크]],0),5)</f>
        <v>0</v>
      </c>
      <c r="Q197" s="21" t="str">
        <f>IFERROR(P197/INDEX(표5[#All],MATCH(B197,표5[[#All],[잉크]],0),11),"")</f>
        <v/>
      </c>
      <c r="R197" s="542"/>
      <c r="S197" s="25" t="str">
        <f>IF(ISBLANK(R197),"",INDEX(호기!$A$1:$B$657,MATCH('생산계획(잉크)'!B649,호기!$A$1:$A$657,0),2))</f>
        <v/>
      </c>
      <c r="T197" s="24">
        <f>P197+R197-INDEX(표5[#All],MATCH(B197,표5[[#All],[잉크]],0),5)</f>
        <v>0</v>
      </c>
      <c r="U197" s="21" t="str">
        <f>IFERROR(T197/INDEX(표5[#All],MATCH(B197,표5[[#All],[잉크]],0),14),"")</f>
        <v/>
      </c>
      <c r="V197" s="542"/>
      <c r="W197" s="23" t="str">
        <f>IF(ISBLANK(V197),"",INDEX(호기!$A$1:$B$657,MATCH('생산계획(잉크)'!B649,호기!$A$1:$A$657,0),2))</f>
        <v/>
      </c>
      <c r="X197" s="24">
        <f>T197+V197-INDEX(표5[#All],MATCH(B197,표5[[#All],[잉크]],0),5)</f>
        <v>0</v>
      </c>
      <c r="Y197" s="21" t="str">
        <f>IFERROR(X197/INDEX(표5[#All],MATCH(B197,표5[[#All],[잉크]],0),17),"")</f>
        <v/>
      </c>
      <c r="Z197" s="23"/>
      <c r="AA197" s="23" t="str">
        <f>IF(ISBLANK(Z197),"",INDEX(호기!$A$1:$B$657,MATCH('생산계획(잉크)'!B649,호기!$A$1:$A$657,0),2))</f>
        <v/>
      </c>
      <c r="AB197" s="24">
        <f>X197+Z197-INDEX(표5[#All],MATCH(B197,표5[[#All],[잉크]],0),5)</f>
        <v>0</v>
      </c>
      <c r="AC197" s="21" t="str">
        <f>IFERROR(AB197/INDEX(표5[#All],MATCH(B197,표5[[#All],[잉크]],0),20),"")</f>
        <v/>
      </c>
      <c r="AD197" s="23"/>
      <c r="AE197" s="235"/>
    </row>
    <row r="198" spans="1:31" ht="16.5" hidden="1" customHeight="1" x14ac:dyDescent="0.3">
      <c r="A198" s="1"/>
      <c r="B198" s="5" t="s">
        <v>178</v>
      </c>
      <c r="C198" s="68"/>
      <c r="D198" s="69" t="str">
        <f>IFERROR(C198/INDEX(표5[#All],MATCH(B198,표5[[#All],[잉크]],0),2),"")</f>
        <v/>
      </c>
      <c r="E198" s="22">
        <f>$C198-INDEX(표5[#All],MATCH(B198,표5[[#All],[잉크]],0),24)</f>
        <v>0</v>
      </c>
      <c r="F198" s="542"/>
      <c r="G198" s="23" t="str">
        <f>IF(ISBLANK(F198),"",INDEX(호기!$A$1:$B$657,MATCH('생산계획(잉크)'!B650,호기!$A$1:$A$657,0),2))</f>
        <v/>
      </c>
      <c r="H198" s="24">
        <f>C198+F198-INDEX(표5[#All],MATCH(B198,표5[[#All],[잉크]],0),2)</f>
        <v>0</v>
      </c>
      <c r="I198" s="21" t="str">
        <f>IFERROR(H198/INDEX(표5[#All],MATCH(B198,표5[[#All],[잉크]],0),5),"")</f>
        <v/>
      </c>
      <c r="J198" s="542"/>
      <c r="K198" s="25" t="str">
        <f>IF(ISBLANK(J198),"",INDEX(호기!$A$1:$B$657,MATCH('생산계획(잉크)'!B650,호기!$A$1:$A$657,0),2))</f>
        <v/>
      </c>
      <c r="L198" s="24">
        <f>H198+J198-INDEX(표5[#All],MATCH(B198,표5[[#All],[잉크]],0),5)</f>
        <v>0</v>
      </c>
      <c r="M198" s="21" t="str">
        <f>IFERROR(L198/INDEX(표5[#All],MATCH(B198,표5[[#All],[잉크]],0),8),"")</f>
        <v/>
      </c>
      <c r="N198" s="542"/>
      <c r="O198" s="23" t="str">
        <f>IF(ISBLANK(N198),"",INDEX(호기!$A$1:$B$657,MATCH('생산계획(잉크)'!B650,호기!$A$1:$A$657,0),2))</f>
        <v/>
      </c>
      <c r="P198" s="24">
        <f>L198+N198-INDEX(표5[#All],MATCH(B198,표5[[#All],[잉크]],0),5)</f>
        <v>0</v>
      </c>
      <c r="Q198" s="21" t="str">
        <f>IFERROR(P198/INDEX(표5[#All],MATCH(B198,표5[[#All],[잉크]],0),11),"")</f>
        <v/>
      </c>
      <c r="R198" s="542"/>
      <c r="S198" s="25" t="str">
        <f>IF(ISBLANK(R198),"",INDEX(호기!$A$1:$B$657,MATCH('생산계획(잉크)'!B650,호기!$A$1:$A$657,0),2))</f>
        <v/>
      </c>
      <c r="T198" s="24">
        <f>P198+R198-INDEX(표5[#All],MATCH(B198,표5[[#All],[잉크]],0),5)</f>
        <v>0</v>
      </c>
      <c r="U198" s="21" t="str">
        <f>IFERROR(T198/INDEX(표5[#All],MATCH(B198,표5[[#All],[잉크]],0),14),"")</f>
        <v/>
      </c>
      <c r="V198" s="542"/>
      <c r="W198" s="23" t="str">
        <f>IF(ISBLANK(V198),"",INDEX(호기!$A$1:$B$657,MATCH('생산계획(잉크)'!B650,호기!$A$1:$A$657,0),2))</f>
        <v/>
      </c>
      <c r="X198" s="24">
        <f>T198+V198-INDEX(표5[#All],MATCH(B198,표5[[#All],[잉크]],0),5)</f>
        <v>0</v>
      </c>
      <c r="Y198" s="21" t="str">
        <f>IFERROR(X198/INDEX(표5[#All],MATCH(B198,표5[[#All],[잉크]],0),17),"")</f>
        <v/>
      </c>
      <c r="Z198" s="23"/>
      <c r="AA198" s="23" t="str">
        <f>IF(ISBLANK(Z198),"",INDEX(호기!$A$1:$B$657,MATCH('생산계획(잉크)'!B650,호기!$A$1:$A$657,0),2))</f>
        <v/>
      </c>
      <c r="AB198" s="24">
        <f>X198+Z198-INDEX(표5[#All],MATCH(B198,표5[[#All],[잉크]],0),5)</f>
        <v>0</v>
      </c>
      <c r="AC198" s="21" t="str">
        <f>IFERROR(AB198/INDEX(표5[#All],MATCH(B198,표5[[#All],[잉크]],0),20),"")</f>
        <v/>
      </c>
      <c r="AD198" s="23"/>
      <c r="AE198" s="235"/>
    </row>
    <row r="199" spans="1:31" ht="16.5" hidden="1" customHeight="1" x14ac:dyDescent="0.3">
      <c r="A199" s="1"/>
      <c r="B199" s="5" t="s">
        <v>179</v>
      </c>
      <c r="C199" s="68"/>
      <c r="D199" s="69" t="str">
        <f>IFERROR(C199/INDEX(표5[#All],MATCH(B199,표5[[#All],[잉크]],0),2),"")</f>
        <v/>
      </c>
      <c r="E199" s="22">
        <f>$C199-INDEX(표5[#All],MATCH(B199,표5[[#All],[잉크]],0),24)</f>
        <v>0</v>
      </c>
      <c r="F199" s="542"/>
      <c r="G199" s="23" t="str">
        <f>IF(ISBLANK(F199),"",INDEX(호기!$A$1:$B$657,MATCH('생산계획(잉크)'!B651,호기!$A$1:$A$657,0),2))</f>
        <v/>
      </c>
      <c r="H199" s="24">
        <f>C199+F199-INDEX(표5[#All],MATCH(B199,표5[[#All],[잉크]],0),2)</f>
        <v>0</v>
      </c>
      <c r="I199" s="21" t="str">
        <f>IFERROR(H199/INDEX(표5[#All],MATCH(B199,표5[[#All],[잉크]],0),5),"")</f>
        <v/>
      </c>
      <c r="J199" s="542"/>
      <c r="K199" s="25" t="str">
        <f>IF(ISBLANK(J199),"",INDEX(호기!$A$1:$B$657,MATCH('생산계획(잉크)'!B651,호기!$A$1:$A$657,0),2))</f>
        <v/>
      </c>
      <c r="L199" s="24">
        <f>H199+J199-INDEX(표5[#All],MATCH(B199,표5[[#All],[잉크]],0),5)</f>
        <v>0</v>
      </c>
      <c r="M199" s="21" t="str">
        <f>IFERROR(L199/INDEX(표5[#All],MATCH(B199,표5[[#All],[잉크]],0),8),"")</f>
        <v/>
      </c>
      <c r="N199" s="542"/>
      <c r="O199" s="23" t="str">
        <f>IF(ISBLANK(N199),"",INDEX(호기!$A$1:$B$657,MATCH('생산계획(잉크)'!B651,호기!$A$1:$A$657,0),2))</f>
        <v/>
      </c>
      <c r="P199" s="24">
        <f>L199+N199-INDEX(표5[#All],MATCH(B199,표5[[#All],[잉크]],0),5)</f>
        <v>0</v>
      </c>
      <c r="Q199" s="21" t="str">
        <f>IFERROR(P199/INDEX(표5[#All],MATCH(B199,표5[[#All],[잉크]],0),11),"")</f>
        <v/>
      </c>
      <c r="R199" s="542"/>
      <c r="S199" s="25" t="str">
        <f>IF(ISBLANK(R199),"",INDEX(호기!$A$1:$B$657,MATCH('생산계획(잉크)'!B651,호기!$A$1:$A$657,0),2))</f>
        <v/>
      </c>
      <c r="T199" s="24">
        <f>P199+R199-INDEX(표5[#All],MATCH(B199,표5[[#All],[잉크]],0),5)</f>
        <v>0</v>
      </c>
      <c r="U199" s="21" t="str">
        <f>IFERROR(T199/INDEX(표5[#All],MATCH(B199,표5[[#All],[잉크]],0),14),"")</f>
        <v/>
      </c>
      <c r="V199" s="542"/>
      <c r="W199" s="23" t="str">
        <f>IF(ISBLANK(V199),"",INDEX(호기!$A$1:$B$657,MATCH('생산계획(잉크)'!B651,호기!$A$1:$A$657,0),2))</f>
        <v/>
      </c>
      <c r="X199" s="24">
        <f>T199+V199-INDEX(표5[#All],MATCH(B199,표5[[#All],[잉크]],0),5)</f>
        <v>0</v>
      </c>
      <c r="Y199" s="21" t="str">
        <f>IFERROR(X199/INDEX(표5[#All],MATCH(B199,표5[[#All],[잉크]],0),17),"")</f>
        <v/>
      </c>
      <c r="Z199" s="23"/>
      <c r="AA199" s="23" t="str">
        <f>IF(ISBLANK(Z199),"",INDEX(호기!$A$1:$B$657,MATCH('생산계획(잉크)'!B651,호기!$A$1:$A$657,0),2))</f>
        <v/>
      </c>
      <c r="AB199" s="24">
        <f>X199+Z199-INDEX(표5[#All],MATCH(B199,표5[[#All],[잉크]],0),5)</f>
        <v>0</v>
      </c>
      <c r="AC199" s="21" t="str">
        <f>IFERROR(AB199/INDEX(표5[#All],MATCH(B199,표5[[#All],[잉크]],0),20),"")</f>
        <v/>
      </c>
      <c r="AD199" s="23"/>
      <c r="AE199" s="235"/>
    </row>
    <row r="200" spans="1:31" ht="16.5" hidden="1" customHeight="1" x14ac:dyDescent="0.3">
      <c r="A200" s="1"/>
      <c r="B200" s="5" t="s">
        <v>180</v>
      </c>
      <c r="C200" s="68"/>
      <c r="D200" s="69" t="str">
        <f>IFERROR(C200/INDEX(표5[#All],MATCH(B200,표5[[#All],[잉크]],0),2),"")</f>
        <v/>
      </c>
      <c r="E200" s="22">
        <f>$C200-INDEX(표5[#All],MATCH(B200,표5[[#All],[잉크]],0),24)</f>
        <v>0</v>
      </c>
      <c r="F200" s="542"/>
      <c r="G200" s="23" t="str">
        <f>IF(ISBLANK(F200),"",INDEX(호기!$A$1:$B$657,MATCH('생산계획(잉크)'!B652,호기!$A$1:$A$657,0),2))</f>
        <v/>
      </c>
      <c r="H200" s="24">
        <f>C200+F200-INDEX(표5[#All],MATCH(B200,표5[[#All],[잉크]],0),2)</f>
        <v>0</v>
      </c>
      <c r="I200" s="21" t="str">
        <f>IFERROR(H200/INDEX(표5[#All],MATCH(B200,표5[[#All],[잉크]],0),5),"")</f>
        <v/>
      </c>
      <c r="J200" s="542"/>
      <c r="K200" s="25" t="str">
        <f>IF(ISBLANK(J200),"",INDEX(호기!$A$1:$B$657,MATCH('생산계획(잉크)'!B652,호기!$A$1:$A$657,0),2))</f>
        <v/>
      </c>
      <c r="L200" s="24">
        <f>H200+J200-INDEX(표5[#All],MATCH(B200,표5[[#All],[잉크]],0),5)</f>
        <v>0</v>
      </c>
      <c r="M200" s="21" t="str">
        <f>IFERROR(L200/INDEX(표5[#All],MATCH(B200,표5[[#All],[잉크]],0),8),"")</f>
        <v/>
      </c>
      <c r="N200" s="542"/>
      <c r="O200" s="23" t="str">
        <f>IF(ISBLANK(N200),"",INDEX(호기!$A$1:$B$657,MATCH('생산계획(잉크)'!B652,호기!$A$1:$A$657,0),2))</f>
        <v/>
      </c>
      <c r="P200" s="24">
        <f>L200+N200-INDEX(표5[#All],MATCH(B200,표5[[#All],[잉크]],0),5)</f>
        <v>0</v>
      </c>
      <c r="Q200" s="21" t="str">
        <f>IFERROR(P200/INDEX(표5[#All],MATCH(B200,표5[[#All],[잉크]],0),11),"")</f>
        <v/>
      </c>
      <c r="R200" s="542"/>
      <c r="S200" s="25" t="str">
        <f>IF(ISBLANK(R200),"",INDEX(호기!$A$1:$B$657,MATCH('생산계획(잉크)'!B652,호기!$A$1:$A$657,0),2))</f>
        <v/>
      </c>
      <c r="T200" s="24">
        <f>P200+R200-INDEX(표5[#All],MATCH(B200,표5[[#All],[잉크]],0),5)</f>
        <v>0</v>
      </c>
      <c r="U200" s="21" t="str">
        <f>IFERROR(T200/INDEX(표5[#All],MATCH(B200,표5[[#All],[잉크]],0),14),"")</f>
        <v/>
      </c>
      <c r="V200" s="542"/>
      <c r="W200" s="23" t="str">
        <f>IF(ISBLANK(V200),"",INDEX(호기!$A$1:$B$657,MATCH('생산계획(잉크)'!B652,호기!$A$1:$A$657,0),2))</f>
        <v/>
      </c>
      <c r="X200" s="24">
        <f>T200+V200-INDEX(표5[#All],MATCH(B200,표5[[#All],[잉크]],0),5)</f>
        <v>0</v>
      </c>
      <c r="Y200" s="21" t="str">
        <f>IFERROR(X200/INDEX(표5[#All],MATCH(B200,표5[[#All],[잉크]],0),17),"")</f>
        <v/>
      </c>
      <c r="Z200" s="23"/>
      <c r="AA200" s="23" t="str">
        <f>IF(ISBLANK(Z200),"",INDEX(호기!$A$1:$B$657,MATCH('생산계획(잉크)'!B652,호기!$A$1:$A$657,0),2))</f>
        <v/>
      </c>
      <c r="AB200" s="24">
        <f>X200+Z200-INDEX(표5[#All],MATCH(B200,표5[[#All],[잉크]],0),5)</f>
        <v>0</v>
      </c>
      <c r="AC200" s="21" t="str">
        <f>IFERROR(AB200/INDEX(표5[#All],MATCH(B200,표5[[#All],[잉크]],0),20),"")</f>
        <v/>
      </c>
      <c r="AD200" s="23"/>
      <c r="AE200" s="235"/>
    </row>
    <row r="201" spans="1:31" ht="16.5" hidden="1" customHeight="1" x14ac:dyDescent="0.3">
      <c r="A201" s="1"/>
      <c r="B201" s="5" t="s">
        <v>181</v>
      </c>
      <c r="C201" s="68"/>
      <c r="D201" s="69" t="str">
        <f>IFERROR(C201/INDEX(표5[#All],MATCH(B201,표5[[#All],[잉크]],0),2),"")</f>
        <v/>
      </c>
      <c r="E201" s="22">
        <f>$C201-INDEX(표5[#All],MATCH(B201,표5[[#All],[잉크]],0),24)</f>
        <v>0</v>
      </c>
      <c r="F201" s="542"/>
      <c r="G201" s="23" t="str">
        <f>IF(ISBLANK(F201),"",INDEX(호기!$A$1:$B$657,MATCH('생산계획(잉크)'!B653,호기!$A$1:$A$657,0),2))</f>
        <v/>
      </c>
      <c r="H201" s="24">
        <f>C201+F201-INDEX(표5[#All],MATCH(B201,표5[[#All],[잉크]],0),2)</f>
        <v>0</v>
      </c>
      <c r="I201" s="21" t="str">
        <f>IFERROR(H201/INDEX(표5[#All],MATCH(B201,표5[[#All],[잉크]],0),5),"")</f>
        <v/>
      </c>
      <c r="J201" s="542"/>
      <c r="K201" s="25" t="str">
        <f>IF(ISBLANK(J201),"",INDEX(호기!$A$1:$B$657,MATCH('생산계획(잉크)'!B653,호기!$A$1:$A$657,0),2))</f>
        <v/>
      </c>
      <c r="L201" s="24">
        <f>H201+J201-INDEX(표5[#All],MATCH(B201,표5[[#All],[잉크]],0),5)</f>
        <v>0</v>
      </c>
      <c r="M201" s="21" t="str">
        <f>IFERROR(L201/INDEX(표5[#All],MATCH(B201,표5[[#All],[잉크]],0),8),"")</f>
        <v/>
      </c>
      <c r="N201" s="542"/>
      <c r="O201" s="23" t="str">
        <f>IF(ISBLANK(N201),"",INDEX(호기!$A$1:$B$657,MATCH('생산계획(잉크)'!B653,호기!$A$1:$A$657,0),2))</f>
        <v/>
      </c>
      <c r="P201" s="24">
        <f>L201+N201-INDEX(표5[#All],MATCH(B201,표5[[#All],[잉크]],0),5)</f>
        <v>0</v>
      </c>
      <c r="Q201" s="21" t="str">
        <f>IFERROR(P201/INDEX(표5[#All],MATCH(B201,표5[[#All],[잉크]],0),11),"")</f>
        <v/>
      </c>
      <c r="R201" s="542"/>
      <c r="S201" s="25" t="str">
        <f>IF(ISBLANK(R201),"",INDEX(호기!$A$1:$B$657,MATCH('생산계획(잉크)'!B653,호기!$A$1:$A$657,0),2))</f>
        <v/>
      </c>
      <c r="T201" s="24">
        <f>P201+R201-INDEX(표5[#All],MATCH(B201,표5[[#All],[잉크]],0),5)</f>
        <v>0</v>
      </c>
      <c r="U201" s="21" t="str">
        <f>IFERROR(T201/INDEX(표5[#All],MATCH(B201,표5[[#All],[잉크]],0),14),"")</f>
        <v/>
      </c>
      <c r="V201" s="542"/>
      <c r="W201" s="23" t="str">
        <f>IF(ISBLANK(V201),"",INDEX(호기!$A$1:$B$657,MATCH('생산계획(잉크)'!B653,호기!$A$1:$A$657,0),2))</f>
        <v/>
      </c>
      <c r="X201" s="24">
        <f>T201+V201-INDEX(표5[#All],MATCH(B201,표5[[#All],[잉크]],0),5)</f>
        <v>0</v>
      </c>
      <c r="Y201" s="21" t="str">
        <f>IFERROR(X201/INDEX(표5[#All],MATCH(B201,표5[[#All],[잉크]],0),17),"")</f>
        <v/>
      </c>
      <c r="Z201" s="23"/>
      <c r="AA201" s="23" t="str">
        <f>IF(ISBLANK(Z201),"",INDEX(호기!$A$1:$B$657,MATCH('생산계획(잉크)'!B653,호기!$A$1:$A$657,0),2))</f>
        <v/>
      </c>
      <c r="AB201" s="24">
        <f>X201+Z201-INDEX(표5[#All],MATCH(B201,표5[[#All],[잉크]],0),5)</f>
        <v>0</v>
      </c>
      <c r="AC201" s="21" t="str">
        <f>IFERROR(AB201/INDEX(표5[#All],MATCH(B201,표5[[#All],[잉크]],0),20),"")</f>
        <v/>
      </c>
      <c r="AD201" s="23"/>
      <c r="AE201" s="235"/>
    </row>
    <row r="202" spans="1:31" ht="16.5" customHeight="1" x14ac:dyDescent="0.3">
      <c r="A202" s="1"/>
      <c r="B202" s="5" t="s">
        <v>182</v>
      </c>
      <c r="C202" s="68"/>
      <c r="D202" s="69" t="str">
        <f>IFERROR(C202/INDEX(표5[#All],MATCH(B202,표5[[#All],[잉크]],0),2),"")</f>
        <v/>
      </c>
      <c r="E202" s="22">
        <f>$C202-INDEX(표5[#All],MATCH(B202,표5[[#All],[잉크]],0),24)</f>
        <v>-2</v>
      </c>
      <c r="F202" s="542"/>
      <c r="G202" s="23" t="str">
        <f>IF(ISBLANK(F202),"",INDEX(호기!$A$1:$B$657,MATCH('생산계획(잉크)'!B654,호기!$A$1:$A$657,0),2))</f>
        <v/>
      </c>
      <c r="H202" s="24">
        <f>C202+F202-INDEX(표5[#All],MATCH(B202,표5[[#All],[잉크]],0),2)</f>
        <v>0</v>
      </c>
      <c r="I202" s="21">
        <f>IFERROR(H202/INDEX(표5[#All],MATCH(B202,표5[[#All],[잉크]],0),5),"")</f>
        <v>0</v>
      </c>
      <c r="J202" s="571">
        <v>4</v>
      </c>
      <c r="K202" s="25" t="str">
        <f>IF(ISBLANK(J202),"",INDEX(호기!$A$1:$B$657,MATCH('생산계획(잉크)'!B654,호기!$A$1:$A$657,0),2))</f>
        <v>3호기</v>
      </c>
      <c r="L202" s="24">
        <f>H202+J202-INDEX(표5[#All],MATCH(B202,표5[[#All],[잉크]],0),5)</f>
        <v>3</v>
      </c>
      <c r="M202" s="21" t="str">
        <f>IFERROR(L202/INDEX(표5[#All],MATCH(B202,표5[[#All],[잉크]],0),8),"")</f>
        <v/>
      </c>
      <c r="N202" s="542"/>
      <c r="O202" s="23" t="str">
        <f>IF(ISBLANK(N202),"",INDEX(호기!$A$1:$B$657,MATCH('생산계획(잉크)'!B654,호기!$A$1:$A$657,0),2))</f>
        <v/>
      </c>
      <c r="P202" s="24">
        <f>L202+N202-INDEX(표5[#All],MATCH(B202,표5[[#All],[잉크]],0),5)</f>
        <v>2</v>
      </c>
      <c r="Q202" s="21" t="str">
        <f>IFERROR(P202/INDEX(표5[#All],MATCH(B202,표5[[#All],[잉크]],0),11),"")</f>
        <v/>
      </c>
      <c r="R202" s="542"/>
      <c r="S202" s="25" t="str">
        <f>IF(ISBLANK(R202),"",INDEX(호기!$A$1:$B$657,MATCH('생산계획(잉크)'!B654,호기!$A$1:$A$657,0),2))</f>
        <v/>
      </c>
      <c r="T202" s="24">
        <f>P202+R202-INDEX(표5[#All],MATCH(B202,표5[[#All],[잉크]],0),5)</f>
        <v>1</v>
      </c>
      <c r="U202" s="21" t="str">
        <f>IFERROR(T202/INDEX(표5[#All],MATCH(B202,표5[[#All],[잉크]],0),14),"")</f>
        <v/>
      </c>
      <c r="V202" s="542"/>
      <c r="W202" s="23" t="str">
        <f>IF(ISBLANK(V202),"",INDEX(호기!$A$1:$B$657,MATCH('생산계획(잉크)'!B654,호기!$A$1:$A$657,0),2))</f>
        <v/>
      </c>
      <c r="X202" s="24">
        <f>T202+V202-INDEX(표5[#All],MATCH(B202,표5[[#All],[잉크]],0),5)</f>
        <v>0</v>
      </c>
      <c r="Y202" s="21" t="str">
        <f>IFERROR(X202/INDEX(표5[#All],MATCH(B202,표5[[#All],[잉크]],0),17),"")</f>
        <v/>
      </c>
      <c r="Z202" s="23"/>
      <c r="AA202" s="23" t="str">
        <f>IF(ISBLANK(Z202),"",INDEX(호기!$A$1:$B$657,MATCH('생산계획(잉크)'!B654,호기!$A$1:$A$657,0),2))</f>
        <v/>
      </c>
      <c r="AB202" s="24">
        <f>X202+Z202-INDEX(표5[#All],MATCH(B202,표5[[#All],[잉크]],0),5)</f>
        <v>-1</v>
      </c>
      <c r="AC202" s="21" t="str">
        <f>IFERROR(AB202/INDEX(표5[#All],MATCH(B202,표5[[#All],[잉크]],0),20),"")</f>
        <v/>
      </c>
      <c r="AD202" s="23"/>
      <c r="AE202" s="235"/>
    </row>
    <row r="203" spans="1:31" ht="16.5" customHeight="1" x14ac:dyDescent="0.3">
      <c r="A203" s="1"/>
      <c r="B203" s="5" t="s">
        <v>386</v>
      </c>
      <c r="C203" s="68">
        <v>0</v>
      </c>
      <c r="D203" s="69">
        <f>IFERROR(C203/INDEX(표5[#All],MATCH(B203,표5[[#All],[잉크]],0),2),"")</f>
        <v>0</v>
      </c>
      <c r="E203" s="22">
        <f>$C203-INDEX(표5[#All],MATCH(B203,표5[[#All],[잉크]],0),24)</f>
        <v>-6</v>
      </c>
      <c r="F203" s="542"/>
      <c r="G203" s="23" t="str">
        <f>IF(ISBLANK(F203),"",INDEX(호기!$A$1:$B$657,MATCH('생산계획(잉크)'!B655,호기!$A$1:$A$657,0),2))</f>
        <v/>
      </c>
      <c r="H203" s="24">
        <f>C203+F203-INDEX(표5[#All],MATCH(B203,표5[[#All],[잉크]],0),2)+9</f>
        <v>8</v>
      </c>
      <c r="I203" s="21">
        <f>IFERROR(H203/INDEX(표5[#All],MATCH(B203,표5[[#All],[잉크]],0),5),"")</f>
        <v>4</v>
      </c>
      <c r="J203" s="542"/>
      <c r="K203" s="25" t="str">
        <f>IF(ISBLANK(J203),"",INDEX(호기!$A$1:$B$657,MATCH('생산계획(잉크)'!B655,호기!$A$1:$A$657,0),2))</f>
        <v/>
      </c>
      <c r="L203" s="24">
        <f>H203+J203-INDEX(표5[#All],MATCH(B203,표5[[#All],[잉크]],0),5)</f>
        <v>6</v>
      </c>
      <c r="M203" s="21" t="str">
        <f>IFERROR(L203/INDEX(표5[#All],MATCH(B203,표5[[#All],[잉크]],0),8),"")</f>
        <v/>
      </c>
      <c r="N203" s="542"/>
      <c r="O203" s="23" t="str">
        <f>IF(ISBLANK(N203),"",INDEX(호기!$A$1:$B$657,MATCH('생산계획(잉크)'!B655,호기!$A$1:$A$657,0),2))</f>
        <v/>
      </c>
      <c r="P203" s="24">
        <f>L203+N203-INDEX(표5[#All],MATCH(B203,표5[[#All],[잉크]],0),5)</f>
        <v>4</v>
      </c>
      <c r="Q203" s="21" t="str">
        <f>IFERROR(P203/INDEX(표5[#All],MATCH(B203,표5[[#All],[잉크]],0),11),"")</f>
        <v/>
      </c>
      <c r="R203" s="542"/>
      <c r="S203" s="25" t="str">
        <f>IF(ISBLANK(R203),"",INDEX(호기!$A$1:$B$657,MATCH('생산계획(잉크)'!B655,호기!$A$1:$A$657,0),2))</f>
        <v/>
      </c>
      <c r="T203" s="24">
        <f>P203+R203-INDEX(표5[#All],MATCH(B203,표5[[#All],[잉크]],0),5)</f>
        <v>2</v>
      </c>
      <c r="U203" s="21" t="str">
        <f>IFERROR(T203/INDEX(표5[#All],MATCH(B203,표5[[#All],[잉크]],0),14),"")</f>
        <v/>
      </c>
      <c r="V203" s="542"/>
      <c r="W203" s="23" t="str">
        <f>IF(ISBLANK(V203),"",INDEX(호기!$A$1:$B$657,MATCH('생산계획(잉크)'!B655,호기!$A$1:$A$657,0),2))</f>
        <v/>
      </c>
      <c r="X203" s="24">
        <f>T203+V203-INDEX(표5[#All],MATCH(B203,표5[[#All],[잉크]],0),5)</f>
        <v>0</v>
      </c>
      <c r="Y203" s="21" t="str">
        <f>IFERROR(X203/INDEX(표5[#All],MATCH(B203,표5[[#All],[잉크]],0),17),"")</f>
        <v/>
      </c>
      <c r="Z203" s="23"/>
      <c r="AA203" s="23" t="str">
        <f>IF(ISBLANK(Z203),"",INDEX(호기!$A$1:$B$657,MATCH('생산계획(잉크)'!B655,호기!$A$1:$A$657,0),2))</f>
        <v/>
      </c>
      <c r="AB203" s="24">
        <f>X203+Z203-INDEX(표5[#All],MATCH(B203,표5[[#All],[잉크]],0),5)</f>
        <v>-2</v>
      </c>
      <c r="AC203" s="21" t="str">
        <f>IFERROR(AB203/INDEX(표5[#All],MATCH(B203,표5[[#All],[잉크]],0),20),"")</f>
        <v/>
      </c>
      <c r="AD203" s="23"/>
      <c r="AE203" s="235"/>
    </row>
    <row r="204" spans="1:31" ht="16.5" customHeight="1" x14ac:dyDescent="0.3">
      <c r="A204" s="1"/>
      <c r="B204" s="5" t="s">
        <v>387</v>
      </c>
      <c r="C204" s="68">
        <v>2</v>
      </c>
      <c r="D204" s="69">
        <f>IFERROR(C204/INDEX(표5[#All],MATCH(B204,표5[[#All],[잉크]],0),2),"")</f>
        <v>1</v>
      </c>
      <c r="E204" s="22">
        <f>$C204-INDEX(표5[#All],MATCH(B204,표5[[#All],[잉크]],0),24)</f>
        <v>-6</v>
      </c>
      <c r="F204" s="542"/>
      <c r="G204" s="23" t="str">
        <f>IF(ISBLANK(F204),"",INDEX(호기!$A$1:$B$657,MATCH('생산계획(잉크)'!B656,호기!$A$1:$A$657,0),2))</f>
        <v/>
      </c>
      <c r="H204" s="24">
        <f>C204+F204-INDEX(표5[#All],MATCH(B204,표5[[#All],[잉크]],0),2)+4</f>
        <v>4</v>
      </c>
      <c r="I204" s="21">
        <f>IFERROR(H204/INDEX(표5[#All],MATCH(B204,표5[[#All],[잉크]],0),5),"")</f>
        <v>2</v>
      </c>
      <c r="J204" s="542"/>
      <c r="K204" s="25" t="str">
        <f>IF(ISBLANK(J204),"",INDEX(호기!$A$1:$B$657,MATCH('생산계획(잉크)'!B656,호기!$A$1:$A$657,0),2))</f>
        <v/>
      </c>
      <c r="L204" s="24">
        <f>H204+J204-INDEX(표5[#All],MATCH(B204,표5[[#All],[잉크]],0),5)</f>
        <v>2</v>
      </c>
      <c r="M204" s="21" t="str">
        <f>IFERROR(L204/INDEX(표5[#All],MATCH(B204,표5[[#All],[잉크]],0),8),"")</f>
        <v/>
      </c>
      <c r="N204" s="542"/>
      <c r="O204" s="23" t="str">
        <f>IF(ISBLANK(N204),"",INDEX(호기!$A$1:$B$657,MATCH('생산계획(잉크)'!B656,호기!$A$1:$A$657,0),2))</f>
        <v/>
      </c>
      <c r="P204" s="24">
        <f>L204+N204-INDEX(표5[#All],MATCH(B204,표5[[#All],[잉크]],0),5)</f>
        <v>0</v>
      </c>
      <c r="Q204" s="21" t="str">
        <f>IFERROR(P204/INDEX(표5[#All],MATCH(B204,표5[[#All],[잉크]],0),11),"")</f>
        <v/>
      </c>
      <c r="R204" s="542"/>
      <c r="S204" s="25" t="str">
        <f>IF(ISBLANK(R204),"",INDEX(호기!$A$1:$B$657,MATCH('생산계획(잉크)'!B656,호기!$A$1:$A$657,0),2))</f>
        <v/>
      </c>
      <c r="T204" s="24">
        <f>P204+R204-INDEX(표5[#All],MATCH(B204,표5[[#All],[잉크]],0),5)</f>
        <v>-2</v>
      </c>
      <c r="U204" s="21" t="str">
        <f>IFERROR(T204/INDEX(표5[#All],MATCH(B204,표5[[#All],[잉크]],0),14),"")</f>
        <v/>
      </c>
      <c r="V204" s="542"/>
      <c r="W204" s="23" t="str">
        <f>IF(ISBLANK(V204),"",INDEX(호기!$A$1:$B$657,MATCH('생산계획(잉크)'!B656,호기!$A$1:$A$657,0),2))</f>
        <v/>
      </c>
      <c r="X204" s="24">
        <f>T204+V204-INDEX(표5[#All],MATCH(B204,표5[[#All],[잉크]],0),5)</f>
        <v>-4</v>
      </c>
      <c r="Y204" s="21" t="str">
        <f>IFERROR(X204/INDEX(표5[#All],MATCH(B204,표5[[#All],[잉크]],0),17),"")</f>
        <v/>
      </c>
      <c r="Z204" s="23"/>
      <c r="AA204" s="23" t="str">
        <f>IF(ISBLANK(Z204),"",INDEX(호기!$A$1:$B$657,MATCH('생산계획(잉크)'!B656,호기!$A$1:$A$657,0),2))</f>
        <v/>
      </c>
      <c r="AB204" s="24">
        <f>X204+Z204-INDEX(표5[#All],MATCH(B204,표5[[#All],[잉크]],0),5)</f>
        <v>-6</v>
      </c>
      <c r="AC204" s="21" t="str">
        <f>IFERROR(AB204/INDEX(표5[#All],MATCH(B204,표5[[#All],[잉크]],0),20),"")</f>
        <v/>
      </c>
      <c r="AD204" s="23"/>
      <c r="AE204" s="235"/>
    </row>
    <row r="205" spans="1:31" ht="16.5" hidden="1" customHeight="1" x14ac:dyDescent="0.3">
      <c r="A205" s="1"/>
      <c r="B205" s="5" t="s">
        <v>388</v>
      </c>
      <c r="C205" s="68"/>
      <c r="D205" s="69" t="str">
        <f>IFERROR(C205/INDEX(표5[#All],MATCH(B205,표5[[#All],[잉크]],0),2),"")</f>
        <v/>
      </c>
      <c r="E205" s="22">
        <f>$C205-INDEX(표5[#All],MATCH(B205,표5[[#All],[잉크]],0),24)</f>
        <v>0</v>
      </c>
      <c r="F205" s="542"/>
      <c r="G205" s="23" t="str">
        <f>IF(ISBLANK(F205),"",INDEX(호기!$A$1:$B$657,MATCH('생산계획(잉크)'!B657,호기!$A$1:$A$657,0),2))</f>
        <v/>
      </c>
      <c r="H205" s="24">
        <f>C205+F205-INDEX(표5[#All],MATCH(B205,표5[[#All],[잉크]],0),2)</f>
        <v>0</v>
      </c>
      <c r="I205" s="21" t="str">
        <f>IFERROR(H205/INDEX(표5[#All],MATCH(B205,표5[[#All],[잉크]],0),5),"")</f>
        <v/>
      </c>
      <c r="J205" s="542"/>
      <c r="K205" s="25" t="str">
        <f>IF(ISBLANK(J205),"",INDEX(호기!$A$1:$B$657,MATCH('생산계획(잉크)'!B657,호기!$A$1:$A$657,0),2))</f>
        <v/>
      </c>
      <c r="L205" s="24">
        <f>H205+J205-INDEX(표5[#All],MATCH(B205,표5[[#All],[잉크]],0),5)</f>
        <v>0</v>
      </c>
      <c r="M205" s="21" t="str">
        <f>IFERROR(L205/INDEX(표5[#All],MATCH(B205,표5[[#All],[잉크]],0),8),"")</f>
        <v/>
      </c>
      <c r="N205" s="542"/>
      <c r="O205" s="23" t="str">
        <f>IF(ISBLANK(N205),"",INDEX(호기!$A$1:$B$657,MATCH('생산계획(잉크)'!B657,호기!$A$1:$A$657,0),2))</f>
        <v/>
      </c>
      <c r="P205" s="24">
        <f>L205+N205-INDEX(표5[#All],MATCH(B205,표5[[#All],[잉크]],0),5)</f>
        <v>0</v>
      </c>
      <c r="Q205" s="21" t="str">
        <f>IFERROR(P205/INDEX(표5[#All],MATCH(B205,표5[[#All],[잉크]],0),11),"")</f>
        <v/>
      </c>
      <c r="R205" s="542"/>
      <c r="S205" s="25" t="str">
        <f>IF(ISBLANK(R205),"",INDEX(호기!$A$1:$B$657,MATCH('생산계획(잉크)'!B657,호기!$A$1:$A$657,0),2))</f>
        <v/>
      </c>
      <c r="T205" s="24">
        <f>P205+R205-INDEX(표5[#All],MATCH(B205,표5[[#All],[잉크]],0),5)</f>
        <v>0</v>
      </c>
      <c r="U205" s="21" t="str">
        <f>IFERROR(T205/INDEX(표5[#All],MATCH(B205,표5[[#All],[잉크]],0),14),"")</f>
        <v/>
      </c>
      <c r="V205" s="542"/>
      <c r="W205" s="23" t="str">
        <f>IF(ISBLANK(V205),"",INDEX(호기!$A$1:$B$657,MATCH('생산계획(잉크)'!B657,호기!$A$1:$A$657,0),2))</f>
        <v/>
      </c>
      <c r="X205" s="24">
        <f>T205+V205-INDEX(표5[#All],MATCH(B205,표5[[#All],[잉크]],0),5)</f>
        <v>0</v>
      </c>
      <c r="Y205" s="21" t="str">
        <f>IFERROR(X205/INDEX(표5[#All],MATCH(B205,표5[[#All],[잉크]],0),17),"")</f>
        <v/>
      </c>
      <c r="Z205" s="23"/>
      <c r="AA205" s="23" t="str">
        <f>IF(ISBLANK(Z205),"",INDEX(호기!$A$1:$B$657,MATCH('생산계획(잉크)'!B657,호기!$A$1:$A$657,0),2))</f>
        <v/>
      </c>
      <c r="AB205" s="24">
        <f>X205+Z205-INDEX(표5[#All],MATCH(B205,표5[[#All],[잉크]],0),5)</f>
        <v>0</v>
      </c>
      <c r="AC205" s="21" t="str">
        <f>IFERROR(AB205/INDEX(표5[#All],MATCH(B205,표5[[#All],[잉크]],0),20),"")</f>
        <v/>
      </c>
      <c r="AD205" s="23"/>
      <c r="AE205" s="235"/>
    </row>
    <row r="206" spans="1:31" ht="16.5" hidden="1" customHeight="1" x14ac:dyDescent="0.3">
      <c r="A206" s="1"/>
      <c r="B206" s="5" t="s">
        <v>389</v>
      </c>
      <c r="C206" s="68"/>
      <c r="D206" s="69" t="str">
        <f>IFERROR(C206/INDEX(표5[#All],MATCH(B206,표5[[#All],[잉크]],0),2),"")</f>
        <v/>
      </c>
      <c r="E206" s="22">
        <f>$C206-INDEX(표5[#All],MATCH(B206,표5[[#All],[잉크]],0),24)</f>
        <v>0</v>
      </c>
      <c r="F206" s="542"/>
      <c r="G206" s="23" t="str">
        <f>IF(ISBLANK(F206),"",INDEX(호기!$A$1:$B$657,MATCH('생산계획(잉크)'!B658,호기!$A$1:$A$657,0),2))</f>
        <v/>
      </c>
      <c r="H206" s="24">
        <f>C206+F206-INDEX(표5[#All],MATCH(B206,표5[[#All],[잉크]],0),2)</f>
        <v>0</v>
      </c>
      <c r="I206" s="21" t="str">
        <f>IFERROR(H206/INDEX(표5[#All],MATCH(B206,표5[[#All],[잉크]],0),5),"")</f>
        <v/>
      </c>
      <c r="J206" s="542"/>
      <c r="K206" s="25" t="str">
        <f>IF(ISBLANK(J206),"",INDEX(호기!$A$1:$B$657,MATCH('생산계획(잉크)'!B658,호기!$A$1:$A$657,0),2))</f>
        <v/>
      </c>
      <c r="L206" s="24">
        <f>H206+J206-INDEX(표5[#All],MATCH(B206,표5[[#All],[잉크]],0),5)</f>
        <v>0</v>
      </c>
      <c r="M206" s="21" t="str">
        <f>IFERROR(L206/INDEX(표5[#All],MATCH(B206,표5[[#All],[잉크]],0),8),"")</f>
        <v/>
      </c>
      <c r="N206" s="542"/>
      <c r="O206" s="23" t="str">
        <f>IF(ISBLANK(N206),"",INDEX(호기!$A$1:$B$657,MATCH('생산계획(잉크)'!B658,호기!$A$1:$A$657,0),2))</f>
        <v/>
      </c>
      <c r="P206" s="24">
        <f>L206+N206-INDEX(표5[#All],MATCH(B206,표5[[#All],[잉크]],0),5)</f>
        <v>0</v>
      </c>
      <c r="Q206" s="21" t="str">
        <f>IFERROR(P206/INDEX(표5[#All],MATCH(B206,표5[[#All],[잉크]],0),11),"")</f>
        <v/>
      </c>
      <c r="R206" s="542"/>
      <c r="S206" s="25" t="str">
        <f>IF(ISBLANK(R206),"",INDEX(호기!$A$1:$B$657,MATCH('생산계획(잉크)'!B658,호기!$A$1:$A$657,0),2))</f>
        <v/>
      </c>
      <c r="T206" s="24">
        <f>P206+R206-INDEX(표5[#All],MATCH(B206,표5[[#All],[잉크]],0),5)</f>
        <v>0</v>
      </c>
      <c r="U206" s="21" t="str">
        <f>IFERROR(T206/INDEX(표5[#All],MATCH(B206,표5[[#All],[잉크]],0),14),"")</f>
        <v/>
      </c>
      <c r="V206" s="542"/>
      <c r="W206" s="23" t="str">
        <f>IF(ISBLANK(V206),"",INDEX(호기!$A$1:$B$657,MATCH('생산계획(잉크)'!B658,호기!$A$1:$A$657,0),2))</f>
        <v/>
      </c>
      <c r="X206" s="24">
        <f>T206+V206-INDEX(표5[#All],MATCH(B206,표5[[#All],[잉크]],0),5)</f>
        <v>0</v>
      </c>
      <c r="Y206" s="21" t="str">
        <f>IFERROR(X206/INDEX(표5[#All],MATCH(B206,표5[[#All],[잉크]],0),17),"")</f>
        <v/>
      </c>
      <c r="Z206" s="23"/>
      <c r="AA206" s="23" t="str">
        <f>IF(ISBLANK(Z206),"",INDEX(호기!$A$1:$B$657,MATCH('생산계획(잉크)'!B658,호기!$A$1:$A$657,0),2))</f>
        <v/>
      </c>
      <c r="AB206" s="24">
        <f>X206+Z206-INDEX(표5[#All],MATCH(B206,표5[[#All],[잉크]],0),5)</f>
        <v>0</v>
      </c>
      <c r="AC206" s="21" t="str">
        <f>IFERROR(AB206/INDEX(표5[#All],MATCH(B206,표5[[#All],[잉크]],0),20),"")</f>
        <v/>
      </c>
      <c r="AD206" s="23"/>
      <c r="AE206" s="235"/>
    </row>
    <row r="207" spans="1:31" ht="16.5" hidden="1" customHeight="1" x14ac:dyDescent="0.3">
      <c r="A207" s="1"/>
      <c r="B207" s="5" t="s">
        <v>390</v>
      </c>
      <c r="C207" s="68"/>
      <c r="D207" s="69" t="str">
        <f>IFERROR(C207/INDEX(표5[#All],MATCH(B207,표5[[#All],[잉크]],0),2),"")</f>
        <v/>
      </c>
      <c r="E207" s="22">
        <f>$C207-INDEX(표5[#All],MATCH(B207,표5[[#All],[잉크]],0),24)</f>
        <v>0</v>
      </c>
      <c r="F207" s="542"/>
      <c r="G207" s="23" t="str">
        <f>IF(ISBLANK(F207),"",INDEX(호기!$A$1:$B$657,MATCH('생산계획(잉크)'!B659,호기!$A$1:$A$657,0),2))</f>
        <v/>
      </c>
      <c r="H207" s="24">
        <f>C207+F207-INDEX(표5[#All],MATCH(B207,표5[[#All],[잉크]],0),2)</f>
        <v>0</v>
      </c>
      <c r="I207" s="21" t="str">
        <f>IFERROR(H207/INDEX(표5[#All],MATCH(B207,표5[[#All],[잉크]],0),5),"")</f>
        <v/>
      </c>
      <c r="J207" s="542"/>
      <c r="K207" s="25" t="str">
        <f>IF(ISBLANK(J207),"",INDEX(호기!$A$1:$B$657,MATCH('생산계획(잉크)'!B659,호기!$A$1:$A$657,0),2))</f>
        <v/>
      </c>
      <c r="L207" s="24">
        <f>H207+J207-INDEX(표5[#All],MATCH(B207,표5[[#All],[잉크]],0),5)</f>
        <v>0</v>
      </c>
      <c r="M207" s="21" t="str">
        <f>IFERROR(L207/INDEX(표5[#All],MATCH(B207,표5[[#All],[잉크]],0),8),"")</f>
        <v/>
      </c>
      <c r="N207" s="542"/>
      <c r="O207" s="23" t="str">
        <f>IF(ISBLANK(N207),"",INDEX(호기!$A$1:$B$657,MATCH('생산계획(잉크)'!B659,호기!$A$1:$A$657,0),2))</f>
        <v/>
      </c>
      <c r="P207" s="24">
        <f>L207+N207-INDEX(표5[#All],MATCH(B207,표5[[#All],[잉크]],0),5)</f>
        <v>0</v>
      </c>
      <c r="Q207" s="21" t="str">
        <f>IFERROR(P207/INDEX(표5[#All],MATCH(B207,표5[[#All],[잉크]],0),11),"")</f>
        <v/>
      </c>
      <c r="R207" s="542"/>
      <c r="S207" s="25" t="str">
        <f>IF(ISBLANK(R207),"",INDEX(호기!$A$1:$B$657,MATCH('생산계획(잉크)'!B659,호기!$A$1:$A$657,0),2))</f>
        <v/>
      </c>
      <c r="T207" s="24">
        <f>P207+R207-INDEX(표5[#All],MATCH(B207,표5[[#All],[잉크]],0),5)</f>
        <v>0</v>
      </c>
      <c r="U207" s="21" t="str">
        <f>IFERROR(T207/INDEX(표5[#All],MATCH(B207,표5[[#All],[잉크]],0),14),"")</f>
        <v/>
      </c>
      <c r="V207" s="542"/>
      <c r="W207" s="23" t="str">
        <f>IF(ISBLANK(V207),"",INDEX(호기!$A$1:$B$657,MATCH('생산계획(잉크)'!B659,호기!$A$1:$A$657,0),2))</f>
        <v/>
      </c>
      <c r="X207" s="24">
        <f>T207+V207-INDEX(표5[#All],MATCH(B207,표5[[#All],[잉크]],0),5)</f>
        <v>0</v>
      </c>
      <c r="Y207" s="21" t="str">
        <f>IFERROR(X207/INDEX(표5[#All],MATCH(B207,표5[[#All],[잉크]],0),17),"")</f>
        <v/>
      </c>
      <c r="Z207" s="23"/>
      <c r="AA207" s="23" t="str">
        <f>IF(ISBLANK(Z207),"",INDEX(호기!$A$1:$B$657,MATCH('생산계획(잉크)'!B659,호기!$A$1:$A$657,0),2))</f>
        <v/>
      </c>
      <c r="AB207" s="24">
        <f>X207+Z207-INDEX(표5[#All],MATCH(B207,표5[[#All],[잉크]],0),5)</f>
        <v>0</v>
      </c>
      <c r="AC207" s="21" t="str">
        <f>IFERROR(AB207/INDEX(표5[#All],MATCH(B207,표5[[#All],[잉크]],0),20),"")</f>
        <v/>
      </c>
      <c r="AD207" s="23"/>
      <c r="AE207" s="235"/>
    </row>
    <row r="208" spans="1:31" ht="16.5" customHeight="1" x14ac:dyDescent="0.3">
      <c r="A208" s="1"/>
      <c r="B208" s="5" t="s">
        <v>391</v>
      </c>
      <c r="C208" s="68">
        <v>0</v>
      </c>
      <c r="D208" s="69">
        <f>IFERROR(C208/INDEX(표5[#All],MATCH(B208,표5[[#All],[잉크]],0),2),"")</f>
        <v>0</v>
      </c>
      <c r="E208" s="22">
        <f>$C208-INDEX(표5[#All],MATCH(B208,표5[[#All],[잉크]],0),24)</f>
        <v>-8</v>
      </c>
      <c r="F208" s="570"/>
      <c r="G208" s="23" t="str">
        <f>IF(ISBLANK(F208),"",INDEX(호기!$A$1:$B$657,MATCH('생산계획(잉크)'!B660,호기!$A$1:$A$657,0),2))</f>
        <v/>
      </c>
      <c r="H208" s="24">
        <f>C208+F208-INDEX(표5[#All],MATCH(B208,표5[[#All],[잉크]],0),2)+2</f>
        <v>0</v>
      </c>
      <c r="I208" s="21">
        <f>IFERROR(H208/INDEX(표5[#All],MATCH(B208,표5[[#All],[잉크]],0),5),"")</f>
        <v>0</v>
      </c>
      <c r="J208" s="570" t="s">
        <v>5583</v>
      </c>
      <c r="K208" s="25" t="str">
        <f>IF(ISBLANK(J208),"",INDEX(호기!$A$1:$B$657,MATCH('생산계획(잉크)'!B660,호기!$A$1:$A$657,0),2))</f>
        <v>4호기</v>
      </c>
      <c r="L208" s="24" t="e">
        <f>H208+J208-INDEX(표5[#All],MATCH(B208,표5[[#All],[잉크]],0),5)</f>
        <v>#VALUE!</v>
      </c>
      <c r="M208" s="21" t="str">
        <f>IFERROR(L208/INDEX(표5[#All],MATCH(B208,표5[[#All],[잉크]],0),8),"")</f>
        <v/>
      </c>
      <c r="N208" s="542"/>
      <c r="O208" s="23" t="str">
        <f>IF(ISBLANK(N208),"",INDEX(호기!$A$1:$B$657,MATCH('생산계획(잉크)'!B660,호기!$A$1:$A$657,0),2))</f>
        <v/>
      </c>
      <c r="P208" s="24" t="e">
        <f>L208+N208-INDEX(표5[#All],MATCH(B208,표5[[#All],[잉크]],0),5)</f>
        <v>#VALUE!</v>
      </c>
      <c r="Q208" s="21" t="str">
        <f>IFERROR(P208/INDEX(표5[#All],MATCH(B208,표5[[#All],[잉크]],0),11),"")</f>
        <v/>
      </c>
      <c r="R208" s="542"/>
      <c r="S208" s="25" t="str">
        <f>IF(ISBLANK(R208),"",INDEX(호기!$A$1:$B$657,MATCH('생산계획(잉크)'!B660,호기!$A$1:$A$657,0),2))</f>
        <v/>
      </c>
      <c r="T208" s="24" t="e">
        <f>P208+R208-INDEX(표5[#All],MATCH(B208,표5[[#All],[잉크]],0),5)</f>
        <v>#VALUE!</v>
      </c>
      <c r="U208" s="21" t="str">
        <f>IFERROR(T208/INDEX(표5[#All],MATCH(B208,표5[[#All],[잉크]],0),14),"")</f>
        <v/>
      </c>
      <c r="V208" s="542"/>
      <c r="W208" s="23" t="str">
        <f>IF(ISBLANK(V208),"",INDEX(호기!$A$1:$B$657,MATCH('생산계획(잉크)'!B660,호기!$A$1:$A$657,0),2))</f>
        <v/>
      </c>
      <c r="X208" s="24" t="e">
        <f>T208+V208-INDEX(표5[#All],MATCH(B208,표5[[#All],[잉크]],0),5)</f>
        <v>#VALUE!</v>
      </c>
      <c r="Y208" s="21" t="str">
        <f>IFERROR(X208/INDEX(표5[#All],MATCH(B208,표5[[#All],[잉크]],0),17),"")</f>
        <v/>
      </c>
      <c r="Z208" s="23"/>
      <c r="AA208" s="23" t="str">
        <f>IF(ISBLANK(Z208),"",INDEX(호기!$A$1:$B$657,MATCH('생산계획(잉크)'!B660,호기!$A$1:$A$657,0),2))</f>
        <v/>
      </c>
      <c r="AB208" s="24" t="e">
        <f>X208+Z208-INDEX(표5[#All],MATCH(B208,표5[[#All],[잉크]],0),5)</f>
        <v>#VALUE!</v>
      </c>
      <c r="AC208" s="21" t="str">
        <f>IFERROR(AB208/INDEX(표5[#All],MATCH(B208,표5[[#All],[잉크]],0),20),"")</f>
        <v/>
      </c>
      <c r="AD208" s="23"/>
      <c r="AE208" s="235"/>
    </row>
    <row r="209" spans="1:58" ht="16.5" hidden="1" customHeight="1" x14ac:dyDescent="0.3">
      <c r="A209" s="1"/>
      <c r="B209" s="5" t="s">
        <v>2458</v>
      </c>
      <c r="C209" s="68"/>
      <c r="D209" s="69" t="str">
        <f>IFERROR(C209/INDEX(표5[#All],MATCH(B209,표5[[#All],[잉크]],0),2),"")</f>
        <v/>
      </c>
      <c r="E209" s="22">
        <f>$C209-INDEX(표5[#All],MATCH(B209,표5[[#All],[잉크]],0),24)</f>
        <v>0</v>
      </c>
      <c r="F209" s="542"/>
      <c r="G209" s="23" t="str">
        <f>IF(ISBLANK(F209),"",INDEX(호기!$A$1:$B$657,MATCH('생산계획(잉크)'!B661,호기!$A$1:$A$657,0),2))</f>
        <v/>
      </c>
      <c r="H209" s="24">
        <f>C209+F209-INDEX(표5[#All],MATCH(B209,표5[[#All],[잉크]],0),2)</f>
        <v>0</v>
      </c>
      <c r="I209" s="21" t="str">
        <f>IFERROR(H209/INDEX(표5[#All],MATCH(B209,표5[[#All],[잉크]],0),5),"")</f>
        <v/>
      </c>
      <c r="J209" s="542"/>
      <c r="K209" s="25" t="str">
        <f>IF(ISBLANK(J209),"",INDEX(호기!$A$1:$B$657,MATCH('생산계획(잉크)'!B661,호기!$A$1:$A$657,0),2))</f>
        <v/>
      </c>
      <c r="L209" s="24">
        <f>H209+J209-INDEX(표5[#All],MATCH(B209,표5[[#All],[잉크]],0),5)</f>
        <v>0</v>
      </c>
      <c r="M209" s="21" t="str">
        <f>IFERROR(L209/INDEX(표5[#All],MATCH(B209,표5[[#All],[잉크]],0),8),"")</f>
        <v/>
      </c>
      <c r="N209" s="542"/>
      <c r="O209" s="23" t="str">
        <f>IF(ISBLANK(N209),"",INDEX(호기!$A$1:$B$657,MATCH('생산계획(잉크)'!B661,호기!$A$1:$A$657,0),2))</f>
        <v/>
      </c>
      <c r="P209" s="24">
        <f>L209+N209-INDEX(표5[#All],MATCH(B209,표5[[#All],[잉크]],0),5)</f>
        <v>0</v>
      </c>
      <c r="Q209" s="21" t="str">
        <f>IFERROR(P209/INDEX(표5[#All],MATCH(B209,표5[[#All],[잉크]],0),11),"")</f>
        <v/>
      </c>
      <c r="R209" s="542"/>
      <c r="S209" s="25" t="str">
        <f>IF(ISBLANK(R209),"",INDEX(호기!$A$1:$B$657,MATCH('생산계획(잉크)'!B661,호기!$A$1:$A$657,0),2))</f>
        <v/>
      </c>
      <c r="T209" s="24">
        <f>P209+R209-INDEX(표5[#All],MATCH(B209,표5[[#All],[잉크]],0),5)</f>
        <v>0</v>
      </c>
      <c r="U209" s="21" t="str">
        <f>IFERROR(T209/INDEX(표5[#All],MATCH(B209,표5[[#All],[잉크]],0),14),"")</f>
        <v/>
      </c>
      <c r="V209" s="542"/>
      <c r="W209" s="23" t="str">
        <f>IF(ISBLANK(V209),"",INDEX(호기!$A$1:$B$657,MATCH('생산계획(잉크)'!B661,호기!$A$1:$A$657,0),2))</f>
        <v/>
      </c>
      <c r="X209" s="24">
        <f>T209+V209-INDEX(표5[#All],MATCH(B209,표5[[#All],[잉크]],0),5)</f>
        <v>0</v>
      </c>
      <c r="Y209" s="21" t="str">
        <f>IFERROR(X209/INDEX(표5[#All],MATCH(B209,표5[[#All],[잉크]],0),17),"")</f>
        <v/>
      </c>
      <c r="Z209" s="23"/>
      <c r="AA209" s="23" t="str">
        <f>IF(ISBLANK(Z209),"",INDEX(호기!$A$1:$B$657,MATCH('생산계획(잉크)'!B661,호기!$A$1:$A$657,0),2))</f>
        <v/>
      </c>
      <c r="AB209" s="24">
        <f>X209+Z209-INDEX(표5[#All],MATCH(B209,표5[[#All],[잉크]],0),5)</f>
        <v>0</v>
      </c>
      <c r="AC209" s="21" t="str">
        <f>IFERROR(AB209/INDEX(표5[#All],MATCH(B209,표5[[#All],[잉크]],0),20),"")</f>
        <v/>
      </c>
      <c r="AD209" s="23"/>
      <c r="AE209" s="235"/>
    </row>
    <row r="210" spans="1:58" ht="16.5" hidden="1" customHeight="1" x14ac:dyDescent="0.3">
      <c r="A210" s="1"/>
      <c r="B210" s="5" t="s">
        <v>392</v>
      </c>
      <c r="C210" s="68"/>
      <c r="D210" s="69" t="str">
        <f>IFERROR(C210/INDEX(표5[#All],MATCH(B210,표5[[#All],[잉크]],0),2),"")</f>
        <v/>
      </c>
      <c r="E210" s="22">
        <f>$C210-INDEX(표5[#All],MATCH(B210,표5[[#All],[잉크]],0),24)</f>
        <v>0</v>
      </c>
      <c r="F210" s="542"/>
      <c r="G210" s="23" t="str">
        <f>IF(ISBLANK(F210),"",INDEX(호기!$A$1:$B$657,MATCH('생산계획(잉크)'!B662,호기!$A$1:$A$657,0),2))</f>
        <v/>
      </c>
      <c r="H210" s="24">
        <f>C210+F210-INDEX(표5[#All],MATCH(B210,표5[[#All],[잉크]],0),2)</f>
        <v>0</v>
      </c>
      <c r="I210" s="21" t="str">
        <f>IFERROR(H210/INDEX(표5[#All],MATCH(B210,표5[[#All],[잉크]],0),5),"")</f>
        <v/>
      </c>
      <c r="J210" s="542"/>
      <c r="K210" s="25" t="str">
        <f>IF(ISBLANK(J210),"",INDEX(호기!$A$1:$B$657,MATCH('생산계획(잉크)'!B662,호기!$A$1:$A$657,0),2))</f>
        <v/>
      </c>
      <c r="L210" s="24">
        <f>H210+J210-INDEX(표5[#All],MATCH(B210,표5[[#All],[잉크]],0),5)</f>
        <v>0</v>
      </c>
      <c r="M210" s="21" t="str">
        <f>IFERROR(L210/INDEX(표5[#All],MATCH(B210,표5[[#All],[잉크]],0),8),"")</f>
        <v/>
      </c>
      <c r="N210" s="542"/>
      <c r="O210" s="23" t="str">
        <f>IF(ISBLANK(N210),"",INDEX(호기!$A$1:$B$657,MATCH('생산계획(잉크)'!B662,호기!$A$1:$A$657,0),2))</f>
        <v/>
      </c>
      <c r="P210" s="24">
        <f>L210+N210-INDEX(표5[#All],MATCH(B210,표5[[#All],[잉크]],0),5)</f>
        <v>0</v>
      </c>
      <c r="Q210" s="21" t="str">
        <f>IFERROR(P210/INDEX(표5[#All],MATCH(B210,표5[[#All],[잉크]],0),11),"")</f>
        <v/>
      </c>
      <c r="R210" s="542"/>
      <c r="S210" s="25" t="str">
        <f>IF(ISBLANK(R210),"",INDEX(호기!$A$1:$B$657,MATCH('생산계획(잉크)'!B662,호기!$A$1:$A$657,0),2))</f>
        <v/>
      </c>
      <c r="T210" s="24">
        <f>P210+R210-INDEX(표5[#All],MATCH(B210,표5[[#All],[잉크]],0),5)</f>
        <v>0</v>
      </c>
      <c r="U210" s="21" t="str">
        <f>IFERROR(T210/INDEX(표5[#All],MATCH(B210,표5[[#All],[잉크]],0),14),"")</f>
        <v/>
      </c>
      <c r="V210" s="542"/>
      <c r="W210" s="23" t="str">
        <f>IF(ISBLANK(V210),"",INDEX(호기!$A$1:$B$657,MATCH('생산계획(잉크)'!B662,호기!$A$1:$A$657,0),2))</f>
        <v/>
      </c>
      <c r="X210" s="24">
        <f>T210+V210-INDEX(표5[#All],MATCH(B210,표5[[#All],[잉크]],0),5)</f>
        <v>0</v>
      </c>
      <c r="Y210" s="21" t="str">
        <f>IFERROR(X210/INDEX(표5[#All],MATCH(B210,표5[[#All],[잉크]],0),17),"")</f>
        <v/>
      </c>
      <c r="Z210" s="23"/>
      <c r="AA210" s="23" t="str">
        <f>IF(ISBLANK(Z210),"",INDEX(호기!$A$1:$B$657,MATCH('생산계획(잉크)'!B662,호기!$A$1:$A$657,0),2))</f>
        <v/>
      </c>
      <c r="AB210" s="24">
        <f>X210+Z210-INDEX(표5[#All],MATCH(B210,표5[[#All],[잉크]],0),5)</f>
        <v>0</v>
      </c>
      <c r="AC210" s="21" t="str">
        <f>IFERROR(AB210/INDEX(표5[#All],MATCH(B210,표5[[#All],[잉크]],0),20),"")</f>
        <v/>
      </c>
      <c r="AD210" s="23"/>
      <c r="AE210" s="235"/>
    </row>
    <row r="211" spans="1:58" ht="16.5" customHeight="1" x14ac:dyDescent="0.3">
      <c r="A211" s="1"/>
      <c r="B211" s="5" t="s">
        <v>393</v>
      </c>
      <c r="C211" s="68">
        <v>0</v>
      </c>
      <c r="D211" s="69">
        <f>IFERROR(C211/INDEX(표5[#All],MATCH(B211,표5[[#All],[잉크]],0),2),"")</f>
        <v>0</v>
      </c>
      <c r="E211" s="22">
        <f>$C211-INDEX(표5[#All],MATCH(B211,표5[[#All],[잉크]],0),24)</f>
        <v>-6</v>
      </c>
      <c r="F211" s="542"/>
      <c r="G211" s="23" t="str">
        <f>IF(ISBLANK(F211),"",INDEX(호기!$A$1:$B$657,MATCH('생산계획(잉크)'!B663,호기!$A$1:$A$657,0),2))</f>
        <v/>
      </c>
      <c r="H211" s="24">
        <f>C211+F211-INDEX(표5[#All],MATCH(B211,표5[[#All],[잉크]],0),2)+3</f>
        <v>2</v>
      </c>
      <c r="I211" s="21">
        <f>IFERROR(H211/INDEX(표5[#All],MATCH(B211,표5[[#All],[잉크]],0),5),"")</f>
        <v>1</v>
      </c>
      <c r="J211" s="542"/>
      <c r="K211" s="25" t="str">
        <f>IF(ISBLANK(J211),"",INDEX(호기!$A$1:$B$657,MATCH('생산계획(잉크)'!B663,호기!$A$1:$A$657,0),2))</f>
        <v/>
      </c>
      <c r="L211" s="24">
        <f>H211+J211-INDEX(표5[#All],MATCH(B211,표5[[#All],[잉크]],0),5)</f>
        <v>0</v>
      </c>
      <c r="M211" s="21" t="str">
        <f>IFERROR(L211/INDEX(표5[#All],MATCH(B211,표5[[#All],[잉크]],0),8),"")</f>
        <v/>
      </c>
      <c r="N211" s="542"/>
      <c r="O211" s="23" t="str">
        <f>IF(ISBLANK(N211),"",INDEX(호기!$A$1:$B$657,MATCH('생산계획(잉크)'!B663,호기!$A$1:$A$657,0),2))</f>
        <v/>
      </c>
      <c r="P211" s="24">
        <f>L211+N211-INDEX(표5[#All],MATCH(B211,표5[[#All],[잉크]],0),5)</f>
        <v>-2</v>
      </c>
      <c r="Q211" s="21" t="str">
        <f>IFERROR(P211/INDEX(표5[#All],MATCH(B211,표5[[#All],[잉크]],0),11),"")</f>
        <v/>
      </c>
      <c r="R211" s="542"/>
      <c r="S211" s="25" t="str">
        <f>IF(ISBLANK(R211),"",INDEX(호기!$A$1:$B$657,MATCH('생산계획(잉크)'!B663,호기!$A$1:$A$657,0),2))</f>
        <v/>
      </c>
      <c r="T211" s="24">
        <f>P211+R211-INDEX(표5[#All],MATCH(B211,표5[[#All],[잉크]],0),5)</f>
        <v>-4</v>
      </c>
      <c r="U211" s="21" t="str">
        <f>IFERROR(T211/INDEX(표5[#All],MATCH(B211,표5[[#All],[잉크]],0),14),"")</f>
        <v/>
      </c>
      <c r="V211" s="542"/>
      <c r="W211" s="23" t="str">
        <f>IF(ISBLANK(V211),"",INDEX(호기!$A$1:$B$657,MATCH('생산계획(잉크)'!B663,호기!$A$1:$A$657,0),2))</f>
        <v/>
      </c>
      <c r="X211" s="24">
        <f>T211+V211-INDEX(표5[#All],MATCH(B211,표5[[#All],[잉크]],0),5)</f>
        <v>-6</v>
      </c>
      <c r="Y211" s="21" t="str">
        <f>IFERROR(X211/INDEX(표5[#All],MATCH(B211,표5[[#All],[잉크]],0),17),"")</f>
        <v/>
      </c>
      <c r="Z211" s="23"/>
      <c r="AA211" s="23" t="str">
        <f>IF(ISBLANK(Z211),"",INDEX(호기!$A$1:$B$657,MATCH('생산계획(잉크)'!B663,호기!$A$1:$A$657,0),2))</f>
        <v/>
      </c>
      <c r="AB211" s="24">
        <f>X211+Z211-INDEX(표5[#All],MATCH(B211,표5[[#All],[잉크]],0),5)</f>
        <v>-8</v>
      </c>
      <c r="AC211" s="21" t="str">
        <f>IFERROR(AB211/INDEX(표5[#All],MATCH(B211,표5[[#All],[잉크]],0),20),"")</f>
        <v/>
      </c>
      <c r="AD211" s="23"/>
      <c r="AE211" s="235"/>
    </row>
    <row r="212" spans="1:58" ht="16.5" hidden="1" customHeight="1" x14ac:dyDescent="0.3">
      <c r="A212" s="1"/>
      <c r="B212" s="5" t="s">
        <v>183</v>
      </c>
      <c r="C212" s="68"/>
      <c r="D212" s="69" t="str">
        <f>IFERROR(C212/INDEX(표5[#All],MATCH(B212,표5[[#All],[잉크]],0),2),"")</f>
        <v/>
      </c>
      <c r="E212" s="22">
        <f>$C212-INDEX(표5[#All],MATCH(B212,표5[[#All],[잉크]],0),24)</f>
        <v>0</v>
      </c>
      <c r="F212" s="542"/>
      <c r="G212" s="23" t="str">
        <f>IF(ISBLANK(F212),"",INDEX(호기!$A$1:$B$657,MATCH('생산계획(잉크)'!B664,호기!$A$1:$A$657,0),2))</f>
        <v/>
      </c>
      <c r="H212" s="24">
        <f>C212+F212-INDEX(표5[#All],MATCH(B212,표5[[#All],[잉크]],0),2)</f>
        <v>0</v>
      </c>
      <c r="I212" s="21" t="str">
        <f>IFERROR(H212/INDEX(표5[#All],MATCH(B212,표5[[#All],[잉크]],0),5),"")</f>
        <v/>
      </c>
      <c r="J212" s="542"/>
      <c r="K212" s="25" t="str">
        <f>IF(ISBLANK(J212),"",INDEX(호기!$A$1:$B$657,MATCH('생산계획(잉크)'!B664,호기!$A$1:$A$657,0),2))</f>
        <v/>
      </c>
      <c r="L212" s="24">
        <f>H212+J212-INDEX(표5[#All],MATCH(B212,표5[[#All],[잉크]],0),5)</f>
        <v>0</v>
      </c>
      <c r="M212" s="21" t="str">
        <f>IFERROR(L212/INDEX(표5[#All],MATCH(B212,표5[[#All],[잉크]],0),8),"")</f>
        <v/>
      </c>
      <c r="N212" s="542"/>
      <c r="O212" s="23" t="str">
        <f>IF(ISBLANK(N212),"",INDEX(호기!$A$1:$B$657,MATCH('생산계획(잉크)'!B664,호기!$A$1:$A$657,0),2))</f>
        <v/>
      </c>
      <c r="P212" s="24">
        <f>L212+N212-INDEX(표5[#All],MATCH(B212,표5[[#All],[잉크]],0),5)</f>
        <v>0</v>
      </c>
      <c r="Q212" s="21" t="str">
        <f>IFERROR(P212/INDEX(표5[#All],MATCH(B212,표5[[#All],[잉크]],0),11),"")</f>
        <v/>
      </c>
      <c r="R212" s="542"/>
      <c r="S212" s="25" t="str">
        <f>IF(ISBLANK(R212),"",INDEX(호기!$A$1:$B$657,MATCH('생산계획(잉크)'!B664,호기!$A$1:$A$657,0),2))</f>
        <v/>
      </c>
      <c r="T212" s="24">
        <f>P212+R212-INDEX(표5[#All],MATCH(B212,표5[[#All],[잉크]],0),5)</f>
        <v>0</v>
      </c>
      <c r="U212" s="21" t="str">
        <f>IFERROR(T212/INDEX(표5[#All],MATCH(B212,표5[[#All],[잉크]],0),14),"")</f>
        <v/>
      </c>
      <c r="V212" s="542"/>
      <c r="W212" s="23" t="str">
        <f>IF(ISBLANK(V212),"",INDEX(호기!$A$1:$B$657,MATCH('생산계획(잉크)'!B664,호기!$A$1:$A$657,0),2))</f>
        <v/>
      </c>
      <c r="X212" s="24">
        <f>T212+V212-INDEX(표5[#All],MATCH(B212,표5[[#All],[잉크]],0),5)</f>
        <v>0</v>
      </c>
      <c r="Y212" s="21" t="str">
        <f>IFERROR(X212/INDEX(표5[#All],MATCH(B212,표5[[#All],[잉크]],0),17),"")</f>
        <v/>
      </c>
      <c r="Z212" s="23"/>
      <c r="AA212" s="23" t="str">
        <f>IF(ISBLANK(Z212),"",INDEX(호기!$A$1:$B$657,MATCH('생산계획(잉크)'!B664,호기!$A$1:$A$657,0),2))</f>
        <v/>
      </c>
      <c r="AB212" s="24">
        <f>X212+Z212-INDEX(표5[#All],MATCH(B212,표5[[#All],[잉크]],0),5)</f>
        <v>0</v>
      </c>
      <c r="AC212" s="21" t="str">
        <f>IFERROR(AB212/INDEX(표5[#All],MATCH(B212,표5[[#All],[잉크]],0),20),"")</f>
        <v/>
      </c>
      <c r="AD212" s="23"/>
      <c r="AE212" s="235"/>
      <c r="BB212" s="67"/>
      <c r="BC212" s="67"/>
      <c r="BD212" s="67"/>
      <c r="BE212" s="67"/>
      <c r="BF212" s="67"/>
    </row>
    <row r="213" spans="1:58" ht="16.5" hidden="1" customHeight="1" x14ac:dyDescent="0.3">
      <c r="A213" s="1"/>
      <c r="B213" s="5" t="s">
        <v>184</v>
      </c>
      <c r="C213" s="68"/>
      <c r="D213" s="69" t="str">
        <f>IFERROR(C213/INDEX(표5[#All],MATCH(B213,표5[[#All],[잉크]],0),2),"")</f>
        <v/>
      </c>
      <c r="E213" s="22">
        <f>$C213-INDEX(표5[#All],MATCH(B213,표5[[#All],[잉크]],0),24)</f>
        <v>0</v>
      </c>
      <c r="F213" s="542"/>
      <c r="G213" s="23" t="str">
        <f>IF(ISBLANK(F213),"",INDEX(호기!$A$1:$B$657,MATCH('생산계획(잉크)'!B665,호기!$A$1:$A$657,0),2))</f>
        <v/>
      </c>
      <c r="H213" s="24">
        <f>C213+F213-INDEX(표5[#All],MATCH(B213,표5[[#All],[잉크]],0),2)</f>
        <v>0</v>
      </c>
      <c r="I213" s="21" t="str">
        <f>IFERROR(H213/INDEX(표5[#All],MATCH(B213,표5[[#All],[잉크]],0),5),"")</f>
        <v/>
      </c>
      <c r="J213" s="542"/>
      <c r="K213" s="25" t="str">
        <f>IF(ISBLANK(J213),"",INDEX(호기!$A$1:$B$657,MATCH('생산계획(잉크)'!B665,호기!$A$1:$A$657,0),2))</f>
        <v/>
      </c>
      <c r="L213" s="24">
        <f>H213+J213-INDEX(표5[#All],MATCH(B213,표5[[#All],[잉크]],0),5)</f>
        <v>0</v>
      </c>
      <c r="M213" s="21" t="str">
        <f>IFERROR(L213/INDEX(표5[#All],MATCH(B213,표5[[#All],[잉크]],0),8),"")</f>
        <v/>
      </c>
      <c r="N213" s="542"/>
      <c r="O213" s="23" t="str">
        <f>IF(ISBLANK(N213),"",INDEX(호기!$A$1:$B$657,MATCH('생산계획(잉크)'!B665,호기!$A$1:$A$657,0),2))</f>
        <v/>
      </c>
      <c r="P213" s="24">
        <f>L213+N213-INDEX(표5[#All],MATCH(B213,표5[[#All],[잉크]],0),5)</f>
        <v>0</v>
      </c>
      <c r="Q213" s="21" t="str">
        <f>IFERROR(P213/INDEX(표5[#All],MATCH(B213,표5[[#All],[잉크]],0),11),"")</f>
        <v/>
      </c>
      <c r="R213" s="542"/>
      <c r="S213" s="25" t="str">
        <f>IF(ISBLANK(R213),"",INDEX(호기!$A$1:$B$657,MATCH('생산계획(잉크)'!B665,호기!$A$1:$A$657,0),2))</f>
        <v/>
      </c>
      <c r="T213" s="24">
        <f>P213+R213-INDEX(표5[#All],MATCH(B213,표5[[#All],[잉크]],0),5)</f>
        <v>0</v>
      </c>
      <c r="U213" s="21" t="str">
        <f>IFERROR(T213/INDEX(표5[#All],MATCH(B213,표5[[#All],[잉크]],0),14),"")</f>
        <v/>
      </c>
      <c r="V213" s="542"/>
      <c r="W213" s="23" t="str">
        <f>IF(ISBLANK(V213),"",INDEX(호기!$A$1:$B$657,MATCH('생산계획(잉크)'!B665,호기!$A$1:$A$657,0),2))</f>
        <v/>
      </c>
      <c r="X213" s="24">
        <f>T213+V213-INDEX(표5[#All],MATCH(B213,표5[[#All],[잉크]],0),5)</f>
        <v>0</v>
      </c>
      <c r="Y213" s="21" t="str">
        <f>IFERROR(X213/INDEX(표5[#All],MATCH(B213,표5[[#All],[잉크]],0),17),"")</f>
        <v/>
      </c>
      <c r="Z213" s="23"/>
      <c r="AA213" s="23" t="str">
        <f>IF(ISBLANK(Z213),"",INDEX(호기!$A$1:$B$657,MATCH('생산계획(잉크)'!B665,호기!$A$1:$A$657,0),2))</f>
        <v/>
      </c>
      <c r="AB213" s="24">
        <f>X213+Z213-INDEX(표5[#All],MATCH(B213,표5[[#All],[잉크]],0),5)</f>
        <v>0</v>
      </c>
      <c r="AC213" s="21" t="str">
        <f>IFERROR(AB213/INDEX(표5[#All],MATCH(B213,표5[[#All],[잉크]],0),20),"")</f>
        <v/>
      </c>
      <c r="AD213" s="23"/>
      <c r="AE213" s="235"/>
      <c r="BB213" s="67"/>
      <c r="BC213" s="67"/>
      <c r="BD213" s="67"/>
      <c r="BE213" s="67"/>
      <c r="BF213" s="67"/>
    </row>
    <row r="214" spans="1:58" ht="16.5" hidden="1" customHeight="1" x14ac:dyDescent="0.3">
      <c r="A214" s="1"/>
      <c r="B214" s="5" t="s">
        <v>185</v>
      </c>
      <c r="C214" s="68"/>
      <c r="D214" s="69" t="str">
        <f>IFERROR(C214/INDEX(표5[#All],MATCH(B214,표5[[#All],[잉크]],0),2),"")</f>
        <v/>
      </c>
      <c r="E214" s="22">
        <f>$C214-INDEX(표5[#All],MATCH(B214,표5[[#All],[잉크]],0),24)</f>
        <v>0</v>
      </c>
      <c r="F214" s="542"/>
      <c r="G214" s="23" t="str">
        <f>IF(ISBLANK(F214),"",INDEX(호기!$A$1:$B$657,MATCH('생산계획(잉크)'!B666,호기!$A$1:$A$657,0),2))</f>
        <v/>
      </c>
      <c r="H214" s="24">
        <f>C214+F214-INDEX(표5[#All],MATCH(B214,표5[[#All],[잉크]],0),2)</f>
        <v>0</v>
      </c>
      <c r="I214" s="21" t="str">
        <f>IFERROR(H214/INDEX(표5[#All],MATCH(B214,표5[[#All],[잉크]],0),5),"")</f>
        <v/>
      </c>
      <c r="J214" s="542"/>
      <c r="K214" s="25" t="str">
        <f>IF(ISBLANK(J214),"",INDEX(호기!$A$1:$B$657,MATCH('생산계획(잉크)'!B666,호기!$A$1:$A$657,0),2))</f>
        <v/>
      </c>
      <c r="L214" s="24">
        <f>H214+J214-INDEX(표5[#All],MATCH(B214,표5[[#All],[잉크]],0),5)</f>
        <v>0</v>
      </c>
      <c r="M214" s="21" t="str">
        <f>IFERROR(L214/INDEX(표5[#All],MATCH(B214,표5[[#All],[잉크]],0),8),"")</f>
        <v/>
      </c>
      <c r="N214" s="542"/>
      <c r="O214" s="23" t="str">
        <f>IF(ISBLANK(N214),"",INDEX(호기!$A$1:$B$657,MATCH('생산계획(잉크)'!B666,호기!$A$1:$A$657,0),2))</f>
        <v/>
      </c>
      <c r="P214" s="24">
        <f>L214+N214-INDEX(표5[#All],MATCH(B214,표5[[#All],[잉크]],0),5)</f>
        <v>0</v>
      </c>
      <c r="Q214" s="21" t="str">
        <f>IFERROR(P214/INDEX(표5[#All],MATCH(B214,표5[[#All],[잉크]],0),11),"")</f>
        <v/>
      </c>
      <c r="R214" s="542"/>
      <c r="S214" s="25" t="str">
        <f>IF(ISBLANK(R214),"",INDEX(호기!$A$1:$B$657,MATCH('생산계획(잉크)'!B666,호기!$A$1:$A$657,0),2))</f>
        <v/>
      </c>
      <c r="T214" s="24">
        <f>P214+R214-INDEX(표5[#All],MATCH(B214,표5[[#All],[잉크]],0),5)</f>
        <v>0</v>
      </c>
      <c r="U214" s="21" t="str">
        <f>IFERROR(T214/INDEX(표5[#All],MATCH(B214,표5[[#All],[잉크]],0),14),"")</f>
        <v/>
      </c>
      <c r="V214" s="542"/>
      <c r="W214" s="23" t="str">
        <f>IF(ISBLANK(V214),"",INDEX(호기!$A$1:$B$657,MATCH('생산계획(잉크)'!B666,호기!$A$1:$A$657,0),2))</f>
        <v/>
      </c>
      <c r="X214" s="24">
        <f>T214+V214-INDEX(표5[#All],MATCH(B214,표5[[#All],[잉크]],0),5)</f>
        <v>0</v>
      </c>
      <c r="Y214" s="21" t="str">
        <f>IFERROR(X214/INDEX(표5[#All],MATCH(B214,표5[[#All],[잉크]],0),17),"")</f>
        <v/>
      </c>
      <c r="Z214" s="23"/>
      <c r="AA214" s="23" t="str">
        <f>IF(ISBLANK(Z214),"",INDEX(호기!$A$1:$B$657,MATCH('생산계획(잉크)'!B666,호기!$A$1:$A$657,0),2))</f>
        <v/>
      </c>
      <c r="AB214" s="24">
        <f>X214+Z214-INDEX(표5[#All],MATCH(B214,표5[[#All],[잉크]],0),5)</f>
        <v>0</v>
      </c>
      <c r="AC214" s="21" t="str">
        <f>IFERROR(AB214/INDEX(표5[#All],MATCH(B214,표5[[#All],[잉크]],0),20),"")</f>
        <v/>
      </c>
      <c r="AD214" s="23"/>
      <c r="AE214" s="235"/>
      <c r="BB214" s="67"/>
      <c r="BC214" s="67"/>
      <c r="BD214" s="67"/>
      <c r="BE214" s="67"/>
      <c r="BF214" s="67"/>
    </row>
    <row r="215" spans="1:58" ht="16.5" hidden="1" customHeight="1" x14ac:dyDescent="0.3">
      <c r="A215" s="1"/>
      <c r="B215" s="5" t="s">
        <v>186</v>
      </c>
      <c r="C215" s="68"/>
      <c r="D215" s="69" t="str">
        <f>IFERROR(C215/INDEX(표5[#All],MATCH(B215,표5[[#All],[잉크]],0),2),"")</f>
        <v/>
      </c>
      <c r="E215" s="22">
        <f>$C215-INDEX(표5[#All],MATCH(B215,표5[[#All],[잉크]],0),24)</f>
        <v>0</v>
      </c>
      <c r="F215" s="542"/>
      <c r="G215" s="23" t="str">
        <f>IF(ISBLANK(F215),"",INDEX(호기!$A$1:$B$657,MATCH('생산계획(잉크)'!B667,호기!$A$1:$A$657,0),2))</f>
        <v/>
      </c>
      <c r="H215" s="24">
        <f>C215+F215-INDEX(표5[#All],MATCH(B215,표5[[#All],[잉크]],0),2)</f>
        <v>0</v>
      </c>
      <c r="I215" s="21" t="str">
        <f>IFERROR(H215/INDEX(표5[#All],MATCH(B215,표5[[#All],[잉크]],0),5),"")</f>
        <v/>
      </c>
      <c r="J215" s="542"/>
      <c r="K215" s="25" t="str">
        <f>IF(ISBLANK(J215),"",INDEX(호기!$A$1:$B$657,MATCH('생산계획(잉크)'!B667,호기!$A$1:$A$657,0),2))</f>
        <v/>
      </c>
      <c r="L215" s="24">
        <f>H215+J215-INDEX(표5[#All],MATCH(B215,표5[[#All],[잉크]],0),5)</f>
        <v>0</v>
      </c>
      <c r="M215" s="21" t="str">
        <f>IFERROR(L215/INDEX(표5[#All],MATCH(B215,표5[[#All],[잉크]],0),8),"")</f>
        <v/>
      </c>
      <c r="N215" s="542"/>
      <c r="O215" s="23" t="str">
        <f>IF(ISBLANK(N215),"",INDEX(호기!$A$1:$B$657,MATCH('생산계획(잉크)'!B667,호기!$A$1:$A$657,0),2))</f>
        <v/>
      </c>
      <c r="P215" s="24">
        <f>L215+N215-INDEX(표5[#All],MATCH(B215,표5[[#All],[잉크]],0),5)</f>
        <v>0</v>
      </c>
      <c r="Q215" s="21" t="str">
        <f>IFERROR(P215/INDEX(표5[#All],MATCH(B215,표5[[#All],[잉크]],0),11),"")</f>
        <v/>
      </c>
      <c r="R215" s="542"/>
      <c r="S215" s="25" t="str">
        <f>IF(ISBLANK(R215),"",INDEX(호기!$A$1:$B$657,MATCH('생산계획(잉크)'!B667,호기!$A$1:$A$657,0),2))</f>
        <v/>
      </c>
      <c r="T215" s="24">
        <f>P215+R215-INDEX(표5[#All],MATCH(B215,표5[[#All],[잉크]],0),5)</f>
        <v>0</v>
      </c>
      <c r="U215" s="21" t="str">
        <f>IFERROR(T215/INDEX(표5[#All],MATCH(B215,표5[[#All],[잉크]],0),14),"")</f>
        <v/>
      </c>
      <c r="V215" s="542"/>
      <c r="W215" s="23" t="str">
        <f>IF(ISBLANK(V215),"",INDEX(호기!$A$1:$B$657,MATCH('생산계획(잉크)'!B667,호기!$A$1:$A$657,0),2))</f>
        <v/>
      </c>
      <c r="X215" s="24">
        <f>T215+V215-INDEX(표5[#All],MATCH(B215,표5[[#All],[잉크]],0),5)</f>
        <v>0</v>
      </c>
      <c r="Y215" s="21" t="str">
        <f>IFERROR(X215/INDEX(표5[#All],MATCH(B215,표5[[#All],[잉크]],0),17),"")</f>
        <v/>
      </c>
      <c r="Z215" s="23"/>
      <c r="AA215" s="23" t="str">
        <f>IF(ISBLANK(Z215),"",INDEX(호기!$A$1:$B$657,MATCH('생산계획(잉크)'!B667,호기!$A$1:$A$657,0),2))</f>
        <v/>
      </c>
      <c r="AB215" s="24">
        <f>X215+Z215-INDEX(표5[#All],MATCH(B215,표5[[#All],[잉크]],0),5)</f>
        <v>0</v>
      </c>
      <c r="AC215" s="21" t="str">
        <f>IFERROR(AB215/INDEX(표5[#All],MATCH(B215,표5[[#All],[잉크]],0),20),"")</f>
        <v/>
      </c>
      <c r="AD215" s="23"/>
      <c r="AE215" s="235"/>
      <c r="BB215" s="67"/>
      <c r="BC215" s="67"/>
      <c r="BD215" s="67"/>
      <c r="BE215" s="67"/>
      <c r="BF215" s="67"/>
    </row>
    <row r="216" spans="1:58" ht="16.5" hidden="1" customHeight="1" x14ac:dyDescent="0.3">
      <c r="A216" s="1"/>
      <c r="B216" s="5" t="s">
        <v>187</v>
      </c>
      <c r="C216" s="68"/>
      <c r="D216" s="69" t="str">
        <f>IFERROR(C216/INDEX(표5[#All],MATCH(B216,표5[[#All],[잉크]],0),2),"")</f>
        <v/>
      </c>
      <c r="E216" s="22">
        <f>$C216-INDEX(표5[#All],MATCH(B216,표5[[#All],[잉크]],0),24)</f>
        <v>0</v>
      </c>
      <c r="F216" s="542"/>
      <c r="G216" s="23" t="str">
        <f>IF(ISBLANK(F216),"",INDEX(호기!$A$1:$B$657,MATCH('생산계획(잉크)'!B668,호기!$A$1:$A$657,0),2))</f>
        <v/>
      </c>
      <c r="H216" s="24">
        <f>C216+F216-INDEX(표5[#All],MATCH(B216,표5[[#All],[잉크]],0),2)</f>
        <v>0</v>
      </c>
      <c r="I216" s="21" t="str">
        <f>IFERROR(H216/INDEX(표5[#All],MATCH(B216,표5[[#All],[잉크]],0),5),"")</f>
        <v/>
      </c>
      <c r="J216" s="542"/>
      <c r="K216" s="25" t="str">
        <f>IF(ISBLANK(J216),"",INDEX(호기!$A$1:$B$657,MATCH('생산계획(잉크)'!B668,호기!$A$1:$A$657,0),2))</f>
        <v/>
      </c>
      <c r="L216" s="24">
        <f>H216+J216-INDEX(표5[#All],MATCH(B216,표5[[#All],[잉크]],0),5)</f>
        <v>0</v>
      </c>
      <c r="M216" s="21" t="str">
        <f>IFERROR(L216/INDEX(표5[#All],MATCH(B216,표5[[#All],[잉크]],0),8),"")</f>
        <v/>
      </c>
      <c r="N216" s="542"/>
      <c r="O216" s="23" t="str">
        <f>IF(ISBLANK(N216),"",INDEX(호기!$A$1:$B$657,MATCH('생산계획(잉크)'!B668,호기!$A$1:$A$657,0),2))</f>
        <v/>
      </c>
      <c r="P216" s="24">
        <f>L216+N216-INDEX(표5[#All],MATCH(B216,표5[[#All],[잉크]],0),5)</f>
        <v>0</v>
      </c>
      <c r="Q216" s="21" t="str">
        <f>IFERROR(P216/INDEX(표5[#All],MATCH(B216,표5[[#All],[잉크]],0),11),"")</f>
        <v/>
      </c>
      <c r="R216" s="542"/>
      <c r="S216" s="25" t="str">
        <f>IF(ISBLANK(R216),"",INDEX(호기!$A$1:$B$657,MATCH('생산계획(잉크)'!B668,호기!$A$1:$A$657,0),2))</f>
        <v/>
      </c>
      <c r="T216" s="24">
        <f>P216+R216-INDEX(표5[#All],MATCH(B216,표5[[#All],[잉크]],0),5)</f>
        <v>0</v>
      </c>
      <c r="U216" s="21" t="str">
        <f>IFERROR(T216/INDEX(표5[#All],MATCH(B216,표5[[#All],[잉크]],0),14),"")</f>
        <v/>
      </c>
      <c r="V216" s="542"/>
      <c r="W216" s="23" t="str">
        <f>IF(ISBLANK(V216),"",INDEX(호기!$A$1:$B$657,MATCH('생산계획(잉크)'!B668,호기!$A$1:$A$657,0),2))</f>
        <v/>
      </c>
      <c r="X216" s="24">
        <f>T216+V216-INDEX(표5[#All],MATCH(B216,표5[[#All],[잉크]],0),5)</f>
        <v>0</v>
      </c>
      <c r="Y216" s="21" t="str">
        <f>IFERROR(X216/INDEX(표5[#All],MATCH(B216,표5[[#All],[잉크]],0),17),"")</f>
        <v/>
      </c>
      <c r="Z216" s="23"/>
      <c r="AA216" s="23" t="str">
        <f>IF(ISBLANK(Z216),"",INDEX(호기!$A$1:$B$657,MATCH('생산계획(잉크)'!B668,호기!$A$1:$A$657,0),2))</f>
        <v/>
      </c>
      <c r="AB216" s="24">
        <f>X216+Z216-INDEX(표5[#All],MATCH(B216,표5[[#All],[잉크]],0),5)</f>
        <v>0</v>
      </c>
      <c r="AC216" s="21" t="str">
        <f>IFERROR(AB216/INDEX(표5[#All],MATCH(B216,표5[[#All],[잉크]],0),20),"")</f>
        <v/>
      </c>
      <c r="AD216" s="23"/>
      <c r="AE216" s="235"/>
      <c r="BB216" s="67"/>
      <c r="BC216" s="67"/>
      <c r="BD216" s="67"/>
      <c r="BE216" s="67"/>
      <c r="BF216" s="67"/>
    </row>
    <row r="217" spans="1:58" ht="16.5" hidden="1" customHeight="1" x14ac:dyDescent="0.3">
      <c r="A217" s="1"/>
      <c r="B217" s="5" t="s">
        <v>188</v>
      </c>
      <c r="C217" s="68"/>
      <c r="D217" s="69" t="str">
        <f>IFERROR(C217/INDEX(표5[#All],MATCH(B217,표5[[#All],[잉크]],0),2),"")</f>
        <v/>
      </c>
      <c r="E217" s="22">
        <f>$C217-INDEX(표5[#All],MATCH(B217,표5[[#All],[잉크]],0),24)</f>
        <v>0</v>
      </c>
      <c r="F217" s="542"/>
      <c r="G217" s="23" t="str">
        <f>IF(ISBLANK(F217),"",INDEX(호기!$A$1:$B$657,MATCH('생산계획(잉크)'!B669,호기!$A$1:$A$657,0),2))</f>
        <v/>
      </c>
      <c r="H217" s="24">
        <f>C217+F217-INDEX(표5[#All],MATCH(B217,표5[[#All],[잉크]],0),2)</f>
        <v>0</v>
      </c>
      <c r="I217" s="21" t="str">
        <f>IFERROR(H217/INDEX(표5[#All],MATCH(B217,표5[[#All],[잉크]],0),5),"")</f>
        <v/>
      </c>
      <c r="J217" s="542"/>
      <c r="K217" s="25" t="str">
        <f>IF(ISBLANK(J217),"",INDEX(호기!$A$1:$B$657,MATCH('생산계획(잉크)'!B669,호기!$A$1:$A$657,0),2))</f>
        <v/>
      </c>
      <c r="L217" s="24">
        <f>H217+J217-INDEX(표5[#All],MATCH(B217,표5[[#All],[잉크]],0),5)</f>
        <v>0</v>
      </c>
      <c r="M217" s="21" t="str">
        <f>IFERROR(L217/INDEX(표5[#All],MATCH(B217,표5[[#All],[잉크]],0),8),"")</f>
        <v/>
      </c>
      <c r="N217" s="542"/>
      <c r="O217" s="23" t="str">
        <f>IF(ISBLANK(N217),"",INDEX(호기!$A$1:$B$657,MATCH('생산계획(잉크)'!B669,호기!$A$1:$A$657,0),2))</f>
        <v/>
      </c>
      <c r="P217" s="24">
        <f>L217+N217-INDEX(표5[#All],MATCH(B217,표5[[#All],[잉크]],0),5)</f>
        <v>0</v>
      </c>
      <c r="Q217" s="21" t="str">
        <f>IFERROR(P217/INDEX(표5[#All],MATCH(B217,표5[[#All],[잉크]],0),11),"")</f>
        <v/>
      </c>
      <c r="R217" s="542"/>
      <c r="S217" s="25" t="str">
        <f>IF(ISBLANK(R217),"",INDEX(호기!$A$1:$B$657,MATCH('생산계획(잉크)'!B669,호기!$A$1:$A$657,0),2))</f>
        <v/>
      </c>
      <c r="T217" s="24">
        <f>P217+R217-INDEX(표5[#All],MATCH(B217,표5[[#All],[잉크]],0),5)</f>
        <v>0</v>
      </c>
      <c r="U217" s="21" t="str">
        <f>IFERROR(T217/INDEX(표5[#All],MATCH(B217,표5[[#All],[잉크]],0),14),"")</f>
        <v/>
      </c>
      <c r="V217" s="542"/>
      <c r="W217" s="23" t="str">
        <f>IF(ISBLANK(V217),"",INDEX(호기!$A$1:$B$657,MATCH('생산계획(잉크)'!B669,호기!$A$1:$A$657,0),2))</f>
        <v/>
      </c>
      <c r="X217" s="24">
        <f>T217+V217-INDEX(표5[#All],MATCH(B217,표5[[#All],[잉크]],0),5)</f>
        <v>0</v>
      </c>
      <c r="Y217" s="21" t="str">
        <f>IFERROR(X217/INDEX(표5[#All],MATCH(B217,표5[[#All],[잉크]],0),17),"")</f>
        <v/>
      </c>
      <c r="Z217" s="23"/>
      <c r="AA217" s="23" t="str">
        <f>IF(ISBLANK(Z217),"",INDEX(호기!$A$1:$B$657,MATCH('생산계획(잉크)'!B669,호기!$A$1:$A$657,0),2))</f>
        <v/>
      </c>
      <c r="AB217" s="24">
        <f>X217+Z217-INDEX(표5[#All],MATCH(B217,표5[[#All],[잉크]],0),5)</f>
        <v>0</v>
      </c>
      <c r="AC217" s="21" t="str">
        <f>IFERROR(AB217/INDEX(표5[#All],MATCH(B217,표5[[#All],[잉크]],0),20),"")</f>
        <v/>
      </c>
      <c r="AD217" s="23"/>
      <c r="AE217" s="235"/>
      <c r="BB217" s="67"/>
      <c r="BC217" s="67"/>
      <c r="BD217" s="67"/>
      <c r="BE217" s="67"/>
      <c r="BF217" s="67"/>
    </row>
    <row r="218" spans="1:58" ht="16.5" hidden="1" customHeight="1" x14ac:dyDescent="0.3">
      <c r="A218" s="1"/>
      <c r="B218" s="5" t="s">
        <v>189</v>
      </c>
      <c r="C218" s="68"/>
      <c r="D218" s="69" t="str">
        <f>IFERROR(C218/INDEX(표5[#All],MATCH(B218,표5[[#All],[잉크]],0),2),"")</f>
        <v/>
      </c>
      <c r="E218" s="22">
        <f>$C218-INDEX(표5[#All],MATCH(B218,표5[[#All],[잉크]],0),24)</f>
        <v>0</v>
      </c>
      <c r="F218" s="542"/>
      <c r="G218" s="23" t="str">
        <f>IF(ISBLANK(F218),"",INDEX(호기!$A$1:$B$657,MATCH('생산계획(잉크)'!B670,호기!$A$1:$A$657,0),2))</f>
        <v/>
      </c>
      <c r="H218" s="24">
        <f>C218+F218-INDEX(표5[#All],MATCH(B218,표5[[#All],[잉크]],0),2)</f>
        <v>0</v>
      </c>
      <c r="I218" s="21" t="str">
        <f>IFERROR(H218/INDEX(표5[#All],MATCH(B218,표5[[#All],[잉크]],0),5),"")</f>
        <v/>
      </c>
      <c r="J218" s="542"/>
      <c r="K218" s="25" t="str">
        <f>IF(ISBLANK(J218),"",INDEX(호기!$A$1:$B$657,MATCH('생산계획(잉크)'!B670,호기!$A$1:$A$657,0),2))</f>
        <v/>
      </c>
      <c r="L218" s="24">
        <f>H218+J218-INDEX(표5[#All],MATCH(B218,표5[[#All],[잉크]],0),5)</f>
        <v>0</v>
      </c>
      <c r="M218" s="21" t="str">
        <f>IFERROR(L218/INDEX(표5[#All],MATCH(B218,표5[[#All],[잉크]],0),8),"")</f>
        <v/>
      </c>
      <c r="N218" s="542"/>
      <c r="O218" s="23" t="str">
        <f>IF(ISBLANK(N218),"",INDEX(호기!$A$1:$B$657,MATCH('생산계획(잉크)'!B670,호기!$A$1:$A$657,0),2))</f>
        <v/>
      </c>
      <c r="P218" s="24">
        <f>L218+N218-INDEX(표5[#All],MATCH(B218,표5[[#All],[잉크]],0),5)</f>
        <v>0</v>
      </c>
      <c r="Q218" s="21" t="str">
        <f>IFERROR(P218/INDEX(표5[#All],MATCH(B218,표5[[#All],[잉크]],0),11),"")</f>
        <v/>
      </c>
      <c r="R218" s="542"/>
      <c r="S218" s="25" t="str">
        <f>IF(ISBLANK(R218),"",INDEX(호기!$A$1:$B$657,MATCH('생산계획(잉크)'!B670,호기!$A$1:$A$657,0),2))</f>
        <v/>
      </c>
      <c r="T218" s="24">
        <f>P218+R218-INDEX(표5[#All],MATCH(B218,표5[[#All],[잉크]],0),5)</f>
        <v>0</v>
      </c>
      <c r="U218" s="21" t="str">
        <f>IFERROR(T218/INDEX(표5[#All],MATCH(B218,표5[[#All],[잉크]],0),14),"")</f>
        <v/>
      </c>
      <c r="V218" s="542"/>
      <c r="W218" s="23" t="str">
        <f>IF(ISBLANK(V218),"",INDEX(호기!$A$1:$B$657,MATCH('생산계획(잉크)'!B670,호기!$A$1:$A$657,0),2))</f>
        <v/>
      </c>
      <c r="X218" s="24">
        <f>T218+V218-INDEX(표5[#All],MATCH(B218,표5[[#All],[잉크]],0),5)</f>
        <v>0</v>
      </c>
      <c r="Y218" s="21" t="str">
        <f>IFERROR(X218/INDEX(표5[#All],MATCH(B218,표5[[#All],[잉크]],0),17),"")</f>
        <v/>
      </c>
      <c r="Z218" s="23"/>
      <c r="AA218" s="23" t="str">
        <f>IF(ISBLANK(Z218),"",INDEX(호기!$A$1:$B$657,MATCH('생산계획(잉크)'!B670,호기!$A$1:$A$657,0),2))</f>
        <v/>
      </c>
      <c r="AB218" s="24">
        <f>X218+Z218-INDEX(표5[#All],MATCH(B218,표5[[#All],[잉크]],0),5)</f>
        <v>0</v>
      </c>
      <c r="AC218" s="21" t="str">
        <f>IFERROR(AB218/INDEX(표5[#All],MATCH(B218,표5[[#All],[잉크]],0),20),"")</f>
        <v/>
      </c>
      <c r="AD218" s="23"/>
      <c r="AE218" s="235"/>
      <c r="BB218" s="67"/>
      <c r="BC218" s="67"/>
      <c r="BD218" s="67"/>
      <c r="BE218" s="67"/>
      <c r="BF218" s="67"/>
    </row>
    <row r="219" spans="1:58" ht="16.5" hidden="1" customHeight="1" x14ac:dyDescent="0.3">
      <c r="A219" s="1"/>
      <c r="B219" s="5" t="s">
        <v>190</v>
      </c>
      <c r="C219" s="68"/>
      <c r="D219" s="69" t="str">
        <f>IFERROR(C219/INDEX(표5[#All],MATCH(B219,표5[[#All],[잉크]],0),2),"")</f>
        <v/>
      </c>
      <c r="E219" s="22">
        <f>$C219-INDEX(표5[#All],MATCH(B219,표5[[#All],[잉크]],0),24)</f>
        <v>0</v>
      </c>
      <c r="F219" s="542"/>
      <c r="G219" s="23" t="str">
        <f>IF(ISBLANK(F219),"",INDEX(호기!$A$1:$B$657,MATCH('생산계획(잉크)'!B671,호기!$A$1:$A$657,0),2))</f>
        <v/>
      </c>
      <c r="H219" s="24">
        <f>C219+F219-INDEX(표5[#All],MATCH(B219,표5[[#All],[잉크]],0),2)</f>
        <v>0</v>
      </c>
      <c r="I219" s="21" t="str">
        <f>IFERROR(H219/INDEX(표5[#All],MATCH(B219,표5[[#All],[잉크]],0),5),"")</f>
        <v/>
      </c>
      <c r="J219" s="542"/>
      <c r="K219" s="25" t="str">
        <f>IF(ISBLANK(J219),"",INDEX(호기!$A$1:$B$657,MATCH('생산계획(잉크)'!B671,호기!$A$1:$A$657,0),2))</f>
        <v/>
      </c>
      <c r="L219" s="24">
        <f>H219+J219-INDEX(표5[#All],MATCH(B219,표5[[#All],[잉크]],0),5)</f>
        <v>0</v>
      </c>
      <c r="M219" s="21" t="str">
        <f>IFERROR(L219/INDEX(표5[#All],MATCH(B219,표5[[#All],[잉크]],0),8),"")</f>
        <v/>
      </c>
      <c r="N219" s="542"/>
      <c r="O219" s="23" t="str">
        <f>IF(ISBLANK(N219),"",INDEX(호기!$A$1:$B$657,MATCH('생산계획(잉크)'!B671,호기!$A$1:$A$657,0),2))</f>
        <v/>
      </c>
      <c r="P219" s="24">
        <f>L219+N219-INDEX(표5[#All],MATCH(B219,표5[[#All],[잉크]],0),5)</f>
        <v>0</v>
      </c>
      <c r="Q219" s="21" t="str">
        <f>IFERROR(P219/INDEX(표5[#All],MATCH(B219,표5[[#All],[잉크]],0),11),"")</f>
        <v/>
      </c>
      <c r="R219" s="542"/>
      <c r="S219" s="25" t="str">
        <f>IF(ISBLANK(R219),"",INDEX(호기!$A$1:$B$657,MATCH('생산계획(잉크)'!B671,호기!$A$1:$A$657,0),2))</f>
        <v/>
      </c>
      <c r="T219" s="24">
        <f>P219+R219-INDEX(표5[#All],MATCH(B219,표5[[#All],[잉크]],0),5)</f>
        <v>0</v>
      </c>
      <c r="U219" s="21" t="str">
        <f>IFERROR(T219/INDEX(표5[#All],MATCH(B219,표5[[#All],[잉크]],0),14),"")</f>
        <v/>
      </c>
      <c r="V219" s="542"/>
      <c r="W219" s="23" t="str">
        <f>IF(ISBLANK(V219),"",INDEX(호기!$A$1:$B$657,MATCH('생산계획(잉크)'!B671,호기!$A$1:$A$657,0),2))</f>
        <v/>
      </c>
      <c r="X219" s="24">
        <f>T219+V219-INDEX(표5[#All],MATCH(B219,표5[[#All],[잉크]],0),5)</f>
        <v>0</v>
      </c>
      <c r="Y219" s="21" t="str">
        <f>IFERROR(X219/INDEX(표5[#All],MATCH(B219,표5[[#All],[잉크]],0),17),"")</f>
        <v/>
      </c>
      <c r="Z219" s="23"/>
      <c r="AA219" s="23" t="str">
        <f>IF(ISBLANK(Z219),"",INDEX(호기!$A$1:$B$657,MATCH('생산계획(잉크)'!B671,호기!$A$1:$A$657,0),2))</f>
        <v/>
      </c>
      <c r="AB219" s="24">
        <f>X219+Z219-INDEX(표5[#All],MATCH(B219,표5[[#All],[잉크]],0),5)</f>
        <v>0</v>
      </c>
      <c r="AC219" s="21" t="str">
        <f>IFERROR(AB219/INDEX(표5[#All],MATCH(B219,표5[[#All],[잉크]],0),20),"")</f>
        <v/>
      </c>
      <c r="AD219" s="23"/>
      <c r="AE219" s="235"/>
      <c r="BB219" s="67"/>
      <c r="BC219" s="67"/>
      <c r="BD219" s="67"/>
      <c r="BE219" s="67"/>
      <c r="BF219" s="67"/>
    </row>
    <row r="220" spans="1:58" ht="16.5" hidden="1" customHeight="1" x14ac:dyDescent="0.3">
      <c r="A220" s="1"/>
      <c r="B220" s="5" t="s">
        <v>191</v>
      </c>
      <c r="C220" s="68"/>
      <c r="D220" s="69" t="str">
        <f>IFERROR(C220/INDEX(표5[#All],MATCH(B220,표5[[#All],[잉크]],0),2),"")</f>
        <v/>
      </c>
      <c r="E220" s="22">
        <f>$C220-INDEX(표5[#All],MATCH(B220,표5[[#All],[잉크]],0),24)</f>
        <v>0</v>
      </c>
      <c r="F220" s="542"/>
      <c r="G220" s="23" t="str">
        <f>IF(ISBLANK(F220),"",INDEX(호기!$A$1:$B$657,MATCH('생산계획(잉크)'!B672,호기!$A$1:$A$657,0),2))</f>
        <v/>
      </c>
      <c r="H220" s="24">
        <f>C220+F220-INDEX(표5[#All],MATCH(B220,표5[[#All],[잉크]],0),2)</f>
        <v>0</v>
      </c>
      <c r="I220" s="21" t="str">
        <f>IFERROR(H220/INDEX(표5[#All],MATCH(B220,표5[[#All],[잉크]],0),5),"")</f>
        <v/>
      </c>
      <c r="J220" s="542"/>
      <c r="K220" s="25" t="str">
        <f>IF(ISBLANK(J220),"",INDEX(호기!$A$1:$B$657,MATCH('생산계획(잉크)'!B672,호기!$A$1:$A$657,0),2))</f>
        <v/>
      </c>
      <c r="L220" s="24">
        <f>H220+J220-INDEX(표5[#All],MATCH(B220,표5[[#All],[잉크]],0),5)</f>
        <v>0</v>
      </c>
      <c r="M220" s="21" t="str">
        <f>IFERROR(L220/INDEX(표5[#All],MATCH(B220,표5[[#All],[잉크]],0),8),"")</f>
        <v/>
      </c>
      <c r="N220" s="542"/>
      <c r="O220" s="23" t="str">
        <f>IF(ISBLANK(N220),"",INDEX(호기!$A$1:$B$657,MATCH('생산계획(잉크)'!B672,호기!$A$1:$A$657,0),2))</f>
        <v/>
      </c>
      <c r="P220" s="24">
        <f>L220+N220-INDEX(표5[#All],MATCH(B220,표5[[#All],[잉크]],0),5)</f>
        <v>0</v>
      </c>
      <c r="Q220" s="21" t="str">
        <f>IFERROR(P220/INDEX(표5[#All],MATCH(B220,표5[[#All],[잉크]],0),11),"")</f>
        <v/>
      </c>
      <c r="R220" s="542"/>
      <c r="S220" s="25" t="str">
        <f>IF(ISBLANK(R220),"",INDEX(호기!$A$1:$B$657,MATCH('생산계획(잉크)'!B672,호기!$A$1:$A$657,0),2))</f>
        <v/>
      </c>
      <c r="T220" s="24">
        <f>P220+R220-INDEX(표5[#All],MATCH(B220,표5[[#All],[잉크]],0),5)</f>
        <v>0</v>
      </c>
      <c r="U220" s="21" t="str">
        <f>IFERROR(T220/INDEX(표5[#All],MATCH(B220,표5[[#All],[잉크]],0),14),"")</f>
        <v/>
      </c>
      <c r="V220" s="542"/>
      <c r="W220" s="23" t="str">
        <f>IF(ISBLANK(V220),"",INDEX(호기!$A$1:$B$657,MATCH('생산계획(잉크)'!B672,호기!$A$1:$A$657,0),2))</f>
        <v/>
      </c>
      <c r="X220" s="24">
        <f>T220+V220-INDEX(표5[#All],MATCH(B220,표5[[#All],[잉크]],0),5)</f>
        <v>0</v>
      </c>
      <c r="Y220" s="21" t="str">
        <f>IFERROR(X220/INDEX(표5[#All],MATCH(B220,표5[[#All],[잉크]],0),17),"")</f>
        <v/>
      </c>
      <c r="Z220" s="23"/>
      <c r="AA220" s="23" t="str">
        <f>IF(ISBLANK(Z220),"",INDEX(호기!$A$1:$B$657,MATCH('생산계획(잉크)'!B672,호기!$A$1:$A$657,0),2))</f>
        <v/>
      </c>
      <c r="AB220" s="24">
        <f>X220+Z220-INDEX(표5[#All],MATCH(B220,표5[[#All],[잉크]],0),5)</f>
        <v>0</v>
      </c>
      <c r="AC220" s="21" t="str">
        <f>IFERROR(AB220/INDEX(표5[#All],MATCH(B220,표5[[#All],[잉크]],0),20),"")</f>
        <v/>
      </c>
      <c r="AD220" s="23"/>
      <c r="AE220" s="235"/>
      <c r="BB220" s="67"/>
      <c r="BC220" s="67"/>
      <c r="BD220" s="67"/>
      <c r="BE220" s="67"/>
      <c r="BF220" s="67"/>
    </row>
    <row r="221" spans="1:58" ht="16.5" hidden="1" customHeight="1" x14ac:dyDescent="0.3">
      <c r="A221" s="1"/>
      <c r="B221" s="5" t="s">
        <v>192</v>
      </c>
      <c r="C221" s="68"/>
      <c r="D221" s="69" t="str">
        <f>IFERROR(C221/INDEX(표5[#All],MATCH(B221,표5[[#All],[잉크]],0),2),"")</f>
        <v/>
      </c>
      <c r="E221" s="22">
        <f>$C221-INDEX(표5[#All],MATCH(B221,표5[[#All],[잉크]],0),24)</f>
        <v>0</v>
      </c>
      <c r="F221" s="542"/>
      <c r="G221" s="23" t="str">
        <f>IF(ISBLANK(F221),"",INDEX(호기!$A$1:$B$657,MATCH('생산계획(잉크)'!B673,호기!$A$1:$A$657,0),2))</f>
        <v/>
      </c>
      <c r="H221" s="24">
        <f>C221+F221-INDEX(표5[#All],MATCH(B221,표5[[#All],[잉크]],0),2)</f>
        <v>0</v>
      </c>
      <c r="I221" s="21" t="str">
        <f>IFERROR(H221/INDEX(표5[#All],MATCH(B221,표5[[#All],[잉크]],0),5),"")</f>
        <v/>
      </c>
      <c r="J221" s="542"/>
      <c r="K221" s="25" t="str">
        <f>IF(ISBLANK(J221),"",INDEX(호기!$A$1:$B$657,MATCH('생산계획(잉크)'!B673,호기!$A$1:$A$657,0),2))</f>
        <v/>
      </c>
      <c r="L221" s="24">
        <f>H221+J221-INDEX(표5[#All],MATCH(B221,표5[[#All],[잉크]],0),5)</f>
        <v>0</v>
      </c>
      <c r="M221" s="21" t="str">
        <f>IFERROR(L221/INDEX(표5[#All],MATCH(B221,표5[[#All],[잉크]],0),8),"")</f>
        <v/>
      </c>
      <c r="N221" s="542"/>
      <c r="O221" s="23" t="str">
        <f>IF(ISBLANK(N221),"",INDEX(호기!$A$1:$B$657,MATCH('생산계획(잉크)'!B673,호기!$A$1:$A$657,0),2))</f>
        <v/>
      </c>
      <c r="P221" s="24">
        <f>L221+N221-INDEX(표5[#All],MATCH(B221,표5[[#All],[잉크]],0),5)</f>
        <v>0</v>
      </c>
      <c r="Q221" s="21" t="str">
        <f>IFERROR(P221/INDEX(표5[#All],MATCH(B221,표5[[#All],[잉크]],0),11),"")</f>
        <v/>
      </c>
      <c r="R221" s="542"/>
      <c r="S221" s="25" t="str">
        <f>IF(ISBLANK(R221),"",INDEX(호기!$A$1:$B$657,MATCH('생산계획(잉크)'!B673,호기!$A$1:$A$657,0),2))</f>
        <v/>
      </c>
      <c r="T221" s="24">
        <f>P221+R221-INDEX(표5[#All],MATCH(B221,표5[[#All],[잉크]],0),5)</f>
        <v>0</v>
      </c>
      <c r="U221" s="21" t="str">
        <f>IFERROR(T221/INDEX(표5[#All],MATCH(B221,표5[[#All],[잉크]],0),14),"")</f>
        <v/>
      </c>
      <c r="V221" s="542"/>
      <c r="W221" s="23" t="str">
        <f>IF(ISBLANK(V221),"",INDEX(호기!$A$1:$B$657,MATCH('생산계획(잉크)'!B673,호기!$A$1:$A$657,0),2))</f>
        <v/>
      </c>
      <c r="X221" s="24">
        <f>T221+V221-INDEX(표5[#All],MATCH(B221,표5[[#All],[잉크]],0),5)</f>
        <v>0</v>
      </c>
      <c r="Y221" s="21" t="str">
        <f>IFERROR(X221/INDEX(표5[#All],MATCH(B221,표5[[#All],[잉크]],0),17),"")</f>
        <v/>
      </c>
      <c r="Z221" s="23"/>
      <c r="AA221" s="23" t="str">
        <f>IF(ISBLANK(Z221),"",INDEX(호기!$A$1:$B$657,MATCH('생산계획(잉크)'!B673,호기!$A$1:$A$657,0),2))</f>
        <v/>
      </c>
      <c r="AB221" s="24">
        <f>X221+Z221-INDEX(표5[#All],MATCH(B221,표5[[#All],[잉크]],0),5)</f>
        <v>0</v>
      </c>
      <c r="AC221" s="21" t="str">
        <f>IFERROR(AB221/INDEX(표5[#All],MATCH(B221,표5[[#All],[잉크]],0),20),"")</f>
        <v/>
      </c>
      <c r="AD221" s="23"/>
      <c r="AE221" s="235"/>
      <c r="BB221" s="67"/>
      <c r="BC221" s="67"/>
      <c r="BD221" s="67"/>
      <c r="BE221" s="67"/>
      <c r="BF221" s="67"/>
    </row>
    <row r="222" spans="1:58" ht="16.5" hidden="1" customHeight="1" x14ac:dyDescent="0.3">
      <c r="A222" s="1"/>
      <c r="B222" s="5" t="s">
        <v>193</v>
      </c>
      <c r="C222" s="68"/>
      <c r="D222" s="69" t="str">
        <f>IFERROR(C222/INDEX(표5[#All],MATCH(B222,표5[[#All],[잉크]],0),2),"")</f>
        <v/>
      </c>
      <c r="E222" s="22">
        <f>$C222-INDEX(표5[#All],MATCH(B222,표5[[#All],[잉크]],0),24)</f>
        <v>0</v>
      </c>
      <c r="F222" s="542"/>
      <c r="G222" s="23" t="str">
        <f>IF(ISBLANK(F222),"",INDEX(호기!$A$1:$B$657,MATCH('생산계획(잉크)'!B674,호기!$A$1:$A$657,0),2))</f>
        <v/>
      </c>
      <c r="H222" s="24">
        <f>C222+F222-INDEX(표5[#All],MATCH(B222,표5[[#All],[잉크]],0),2)</f>
        <v>0</v>
      </c>
      <c r="I222" s="21" t="str">
        <f>IFERROR(H222/INDEX(표5[#All],MATCH(B222,표5[[#All],[잉크]],0),5),"")</f>
        <v/>
      </c>
      <c r="J222" s="542"/>
      <c r="K222" s="25" t="str">
        <f>IF(ISBLANK(J222),"",INDEX(호기!$A$1:$B$657,MATCH('생산계획(잉크)'!B674,호기!$A$1:$A$657,0),2))</f>
        <v/>
      </c>
      <c r="L222" s="24">
        <f>H222+J222-INDEX(표5[#All],MATCH(B222,표5[[#All],[잉크]],0),5)</f>
        <v>0</v>
      </c>
      <c r="M222" s="21" t="str">
        <f>IFERROR(L222/INDEX(표5[#All],MATCH(B222,표5[[#All],[잉크]],0),8),"")</f>
        <v/>
      </c>
      <c r="N222" s="542"/>
      <c r="O222" s="23" t="str">
        <f>IF(ISBLANK(N222),"",INDEX(호기!$A$1:$B$657,MATCH('생산계획(잉크)'!B674,호기!$A$1:$A$657,0),2))</f>
        <v/>
      </c>
      <c r="P222" s="24">
        <f>L222+N222-INDEX(표5[#All],MATCH(B222,표5[[#All],[잉크]],0),5)</f>
        <v>0</v>
      </c>
      <c r="Q222" s="21" t="str">
        <f>IFERROR(P222/INDEX(표5[#All],MATCH(B222,표5[[#All],[잉크]],0),11),"")</f>
        <v/>
      </c>
      <c r="R222" s="542"/>
      <c r="S222" s="25" t="str">
        <f>IF(ISBLANK(R222),"",INDEX(호기!$A$1:$B$657,MATCH('생산계획(잉크)'!B674,호기!$A$1:$A$657,0),2))</f>
        <v/>
      </c>
      <c r="T222" s="24">
        <f>P222+R222-INDEX(표5[#All],MATCH(B222,표5[[#All],[잉크]],0),5)</f>
        <v>0</v>
      </c>
      <c r="U222" s="21" t="str">
        <f>IFERROR(T222/INDEX(표5[#All],MATCH(B222,표5[[#All],[잉크]],0),14),"")</f>
        <v/>
      </c>
      <c r="V222" s="542"/>
      <c r="W222" s="23" t="str">
        <f>IF(ISBLANK(V222),"",INDEX(호기!$A$1:$B$657,MATCH('생산계획(잉크)'!B674,호기!$A$1:$A$657,0),2))</f>
        <v/>
      </c>
      <c r="X222" s="24">
        <f>T222+V222-INDEX(표5[#All],MATCH(B222,표5[[#All],[잉크]],0),5)</f>
        <v>0</v>
      </c>
      <c r="Y222" s="21" t="str">
        <f>IFERROR(X222/INDEX(표5[#All],MATCH(B222,표5[[#All],[잉크]],0),17),"")</f>
        <v/>
      </c>
      <c r="Z222" s="23"/>
      <c r="AA222" s="23" t="str">
        <f>IF(ISBLANK(Z222),"",INDEX(호기!$A$1:$B$657,MATCH('생산계획(잉크)'!B674,호기!$A$1:$A$657,0),2))</f>
        <v/>
      </c>
      <c r="AB222" s="24">
        <f>X222+Z222-INDEX(표5[#All],MATCH(B222,표5[[#All],[잉크]],0),5)</f>
        <v>0</v>
      </c>
      <c r="AC222" s="21" t="str">
        <f>IFERROR(AB222/INDEX(표5[#All],MATCH(B222,표5[[#All],[잉크]],0),20),"")</f>
        <v/>
      </c>
      <c r="AD222" s="23"/>
      <c r="AE222" s="235"/>
      <c r="BB222" s="67"/>
      <c r="BC222" s="67"/>
      <c r="BD222" s="67"/>
      <c r="BE222" s="67"/>
      <c r="BF222" s="67"/>
    </row>
    <row r="223" spans="1:58" ht="16.5" hidden="1" customHeight="1" x14ac:dyDescent="0.3">
      <c r="A223" s="1"/>
      <c r="B223" s="5" t="s">
        <v>194</v>
      </c>
      <c r="C223" s="68"/>
      <c r="D223" s="69" t="str">
        <f>IFERROR(C223/INDEX(표5[#All],MATCH(B223,표5[[#All],[잉크]],0),2),"")</f>
        <v/>
      </c>
      <c r="E223" s="22">
        <f>$C223-INDEX(표5[#All],MATCH(B223,표5[[#All],[잉크]],0),24)</f>
        <v>0</v>
      </c>
      <c r="F223" s="542"/>
      <c r="G223" s="23" t="str">
        <f>IF(ISBLANK(F223),"",INDEX(호기!$A$1:$B$657,MATCH('생산계획(잉크)'!B675,호기!$A$1:$A$657,0),2))</f>
        <v/>
      </c>
      <c r="H223" s="24">
        <f>C223+F223-INDEX(표5[#All],MATCH(B223,표5[[#All],[잉크]],0),2)</f>
        <v>0</v>
      </c>
      <c r="I223" s="21" t="str">
        <f>IFERROR(H223/INDEX(표5[#All],MATCH(B223,표5[[#All],[잉크]],0),5),"")</f>
        <v/>
      </c>
      <c r="J223" s="542"/>
      <c r="K223" s="25" t="str">
        <f>IF(ISBLANK(J223),"",INDEX(호기!$A$1:$B$657,MATCH('생산계획(잉크)'!B675,호기!$A$1:$A$657,0),2))</f>
        <v/>
      </c>
      <c r="L223" s="24">
        <f>H223+J223-INDEX(표5[#All],MATCH(B223,표5[[#All],[잉크]],0),5)</f>
        <v>0</v>
      </c>
      <c r="M223" s="21" t="str">
        <f>IFERROR(L223/INDEX(표5[#All],MATCH(B223,표5[[#All],[잉크]],0),8),"")</f>
        <v/>
      </c>
      <c r="N223" s="542"/>
      <c r="O223" s="23" t="str">
        <f>IF(ISBLANK(N223),"",INDEX(호기!$A$1:$B$657,MATCH('생산계획(잉크)'!B675,호기!$A$1:$A$657,0),2))</f>
        <v/>
      </c>
      <c r="P223" s="24">
        <f>L223+N223-INDEX(표5[#All],MATCH(B223,표5[[#All],[잉크]],0),5)</f>
        <v>0</v>
      </c>
      <c r="Q223" s="21" t="str">
        <f>IFERROR(P223/INDEX(표5[#All],MATCH(B223,표5[[#All],[잉크]],0),11),"")</f>
        <v/>
      </c>
      <c r="R223" s="542"/>
      <c r="S223" s="25" t="str">
        <f>IF(ISBLANK(R223),"",INDEX(호기!$A$1:$B$657,MATCH('생산계획(잉크)'!B675,호기!$A$1:$A$657,0),2))</f>
        <v/>
      </c>
      <c r="T223" s="24">
        <f>P223+R223-INDEX(표5[#All],MATCH(B223,표5[[#All],[잉크]],0),5)</f>
        <v>0</v>
      </c>
      <c r="U223" s="21" t="str">
        <f>IFERROR(T223/INDEX(표5[#All],MATCH(B223,표5[[#All],[잉크]],0),14),"")</f>
        <v/>
      </c>
      <c r="V223" s="542"/>
      <c r="W223" s="23" t="str">
        <f>IF(ISBLANK(V223),"",INDEX(호기!$A$1:$B$657,MATCH('생산계획(잉크)'!B675,호기!$A$1:$A$657,0),2))</f>
        <v/>
      </c>
      <c r="X223" s="24">
        <f>T223+V223-INDEX(표5[#All],MATCH(B223,표5[[#All],[잉크]],0),5)</f>
        <v>0</v>
      </c>
      <c r="Y223" s="21" t="str">
        <f>IFERROR(X223/INDEX(표5[#All],MATCH(B223,표5[[#All],[잉크]],0),17),"")</f>
        <v/>
      </c>
      <c r="Z223" s="23"/>
      <c r="AA223" s="23" t="str">
        <f>IF(ISBLANK(Z223),"",INDEX(호기!$A$1:$B$657,MATCH('생산계획(잉크)'!B675,호기!$A$1:$A$657,0),2))</f>
        <v/>
      </c>
      <c r="AB223" s="24">
        <f>X223+Z223-INDEX(표5[#All],MATCH(B223,표5[[#All],[잉크]],0),5)</f>
        <v>0</v>
      </c>
      <c r="AC223" s="21" t="str">
        <f>IFERROR(AB223/INDEX(표5[#All],MATCH(B223,표5[[#All],[잉크]],0),20),"")</f>
        <v/>
      </c>
      <c r="AD223" s="23"/>
      <c r="AE223" s="235"/>
      <c r="BB223" s="67"/>
      <c r="BC223" s="67"/>
      <c r="BD223" s="67"/>
      <c r="BE223" s="67"/>
      <c r="BF223" s="67"/>
    </row>
    <row r="224" spans="1:58" ht="16.5" hidden="1" customHeight="1" x14ac:dyDescent="0.3">
      <c r="A224" s="1"/>
      <c r="B224" s="5" t="s">
        <v>2746</v>
      </c>
      <c r="C224" s="68"/>
      <c r="D224" s="69" t="str">
        <f>IFERROR(C224/INDEX(표5[#All],MATCH(B224,표5[[#All],[잉크]],0),2),"")</f>
        <v/>
      </c>
      <c r="E224" s="22">
        <f>$C224-INDEX(표5[#All],MATCH(B224,표5[[#All],[잉크]],0),24)</f>
        <v>0</v>
      </c>
      <c r="F224" s="542"/>
      <c r="G224" s="23" t="str">
        <f>IF(ISBLANK(F224),"",INDEX(호기!$A$1:$B$657,MATCH('생산계획(잉크)'!B676,호기!$A$1:$A$657,0),2))</f>
        <v/>
      </c>
      <c r="H224" s="24">
        <f>C224+F224-INDEX(표5[#All],MATCH(B224,표5[[#All],[잉크]],0),2)</f>
        <v>0</v>
      </c>
      <c r="I224" s="21" t="str">
        <f>IFERROR(H224/INDEX(표5[#All],MATCH(B224,표5[[#All],[잉크]],0),5),"")</f>
        <v/>
      </c>
      <c r="J224" s="542"/>
      <c r="K224" s="25" t="str">
        <f>IF(ISBLANK(J224),"",INDEX(호기!$A$1:$B$657,MATCH('생산계획(잉크)'!B676,호기!$A$1:$A$657,0),2))</f>
        <v/>
      </c>
      <c r="L224" s="24">
        <f>H224+J224-INDEX(표5[#All],MATCH(B224,표5[[#All],[잉크]],0),5)</f>
        <v>0</v>
      </c>
      <c r="M224" s="21" t="str">
        <f>IFERROR(L224/INDEX(표5[#All],MATCH(B224,표5[[#All],[잉크]],0),8),"")</f>
        <v/>
      </c>
      <c r="N224" s="542"/>
      <c r="O224" s="23" t="str">
        <f>IF(ISBLANK(N224),"",INDEX(호기!$A$1:$B$657,MATCH('생산계획(잉크)'!B676,호기!$A$1:$A$657,0),2))</f>
        <v/>
      </c>
      <c r="P224" s="24">
        <f>L224+N224-INDEX(표5[#All],MATCH(B224,표5[[#All],[잉크]],0),5)</f>
        <v>0</v>
      </c>
      <c r="Q224" s="21" t="str">
        <f>IFERROR(P224/INDEX(표5[#All],MATCH(B224,표5[[#All],[잉크]],0),11),"")</f>
        <v/>
      </c>
      <c r="R224" s="542"/>
      <c r="S224" s="25" t="str">
        <f>IF(ISBLANK(R224),"",INDEX(호기!$A$1:$B$657,MATCH('생산계획(잉크)'!B676,호기!$A$1:$A$657,0),2))</f>
        <v/>
      </c>
      <c r="T224" s="24">
        <f>P224+R224-INDEX(표5[#All],MATCH(B224,표5[[#All],[잉크]],0),5)</f>
        <v>0</v>
      </c>
      <c r="U224" s="21" t="str">
        <f>IFERROR(T224/INDEX(표5[#All],MATCH(B224,표5[[#All],[잉크]],0),14),"")</f>
        <v/>
      </c>
      <c r="V224" s="542"/>
      <c r="W224" s="23" t="str">
        <f>IF(ISBLANK(V224),"",INDEX(호기!$A$1:$B$657,MATCH('생산계획(잉크)'!B676,호기!$A$1:$A$657,0),2))</f>
        <v/>
      </c>
      <c r="X224" s="24">
        <f>T224+V224-INDEX(표5[#All],MATCH(B224,표5[[#All],[잉크]],0),5)</f>
        <v>0</v>
      </c>
      <c r="Y224" s="21" t="str">
        <f>IFERROR(X224/INDEX(표5[#All],MATCH(B224,표5[[#All],[잉크]],0),17),"")</f>
        <v/>
      </c>
      <c r="Z224" s="23"/>
      <c r="AA224" s="23" t="str">
        <f>IF(ISBLANK(Z224),"",INDEX(호기!$A$1:$B$657,MATCH('생산계획(잉크)'!B676,호기!$A$1:$A$657,0),2))</f>
        <v/>
      </c>
      <c r="AB224" s="24">
        <f>X224+Z224-INDEX(표5[#All],MATCH(B224,표5[[#All],[잉크]],0),5)</f>
        <v>0</v>
      </c>
      <c r="AC224" s="21" t="str">
        <f>IFERROR(AB224/INDEX(표5[#All],MATCH(B224,표5[[#All],[잉크]],0),20),"")</f>
        <v/>
      </c>
      <c r="AD224" s="23"/>
      <c r="AE224" s="235"/>
      <c r="BB224" s="67"/>
      <c r="BC224" s="67"/>
      <c r="BD224" s="67"/>
      <c r="BE224" s="67"/>
      <c r="BF224" s="67"/>
    </row>
    <row r="225" spans="1:58" ht="16.5" hidden="1" customHeight="1" x14ac:dyDescent="0.3">
      <c r="A225" s="1"/>
      <c r="B225" s="5" t="s">
        <v>2739</v>
      </c>
      <c r="C225" s="68"/>
      <c r="D225" s="69" t="str">
        <f>IFERROR(C225/INDEX(표5[#All],MATCH(B225,표5[[#All],[잉크]],0),2),"")</f>
        <v/>
      </c>
      <c r="E225" s="22">
        <f>$C225-INDEX(표5[#All],MATCH(B225,표5[[#All],[잉크]],0),24)</f>
        <v>0</v>
      </c>
      <c r="F225" s="542"/>
      <c r="G225" s="23" t="str">
        <f>IF(ISBLANK(F225),"",INDEX(호기!$A$1:$B$657,MATCH('생산계획(잉크)'!B677,호기!$A$1:$A$657,0),2))</f>
        <v/>
      </c>
      <c r="H225" s="24">
        <f>C225+F225-INDEX(표5[#All],MATCH(B225,표5[[#All],[잉크]],0),2)</f>
        <v>0</v>
      </c>
      <c r="I225" s="21" t="str">
        <f>IFERROR(H225/INDEX(표5[#All],MATCH(B225,표5[[#All],[잉크]],0),5),"")</f>
        <v/>
      </c>
      <c r="J225" s="542"/>
      <c r="K225" s="25" t="str">
        <f>IF(ISBLANK(J225),"",INDEX(호기!$A$1:$B$657,MATCH('생산계획(잉크)'!B677,호기!$A$1:$A$657,0),2))</f>
        <v/>
      </c>
      <c r="L225" s="24">
        <f>H225+J225-INDEX(표5[#All],MATCH(B225,표5[[#All],[잉크]],0),5)</f>
        <v>0</v>
      </c>
      <c r="M225" s="21" t="str">
        <f>IFERROR(L225/INDEX(표5[#All],MATCH(B225,표5[[#All],[잉크]],0),8),"")</f>
        <v/>
      </c>
      <c r="N225" s="542"/>
      <c r="O225" s="23" t="str">
        <f>IF(ISBLANK(N225),"",INDEX(호기!$A$1:$B$657,MATCH('생산계획(잉크)'!B677,호기!$A$1:$A$657,0),2))</f>
        <v/>
      </c>
      <c r="P225" s="24">
        <f>L225+N225-INDEX(표5[#All],MATCH(B225,표5[[#All],[잉크]],0),5)</f>
        <v>0</v>
      </c>
      <c r="Q225" s="21" t="str">
        <f>IFERROR(P225/INDEX(표5[#All],MATCH(B225,표5[[#All],[잉크]],0),11),"")</f>
        <v/>
      </c>
      <c r="R225" s="542"/>
      <c r="S225" s="25" t="str">
        <f>IF(ISBLANK(R225),"",INDEX(호기!$A$1:$B$657,MATCH('생산계획(잉크)'!B677,호기!$A$1:$A$657,0),2))</f>
        <v/>
      </c>
      <c r="T225" s="24">
        <f>P225+R225-INDEX(표5[#All],MATCH(B225,표5[[#All],[잉크]],0),5)</f>
        <v>0</v>
      </c>
      <c r="U225" s="21" t="str">
        <f>IFERROR(T225/INDEX(표5[#All],MATCH(B225,표5[[#All],[잉크]],0),14),"")</f>
        <v/>
      </c>
      <c r="V225" s="542"/>
      <c r="W225" s="23" t="str">
        <f>IF(ISBLANK(V225),"",INDEX(호기!$A$1:$B$657,MATCH('생산계획(잉크)'!B677,호기!$A$1:$A$657,0),2))</f>
        <v/>
      </c>
      <c r="X225" s="24">
        <f>T225+V225-INDEX(표5[#All],MATCH(B225,표5[[#All],[잉크]],0),5)</f>
        <v>0</v>
      </c>
      <c r="Y225" s="21" t="str">
        <f>IFERROR(X225/INDEX(표5[#All],MATCH(B225,표5[[#All],[잉크]],0),17),"")</f>
        <v/>
      </c>
      <c r="Z225" s="23"/>
      <c r="AA225" s="23" t="str">
        <f>IF(ISBLANK(Z225),"",INDEX(호기!$A$1:$B$657,MATCH('생산계획(잉크)'!B677,호기!$A$1:$A$657,0),2))</f>
        <v/>
      </c>
      <c r="AB225" s="24">
        <f>X225+Z225-INDEX(표5[#All],MATCH(B225,표5[[#All],[잉크]],0),5)</f>
        <v>0</v>
      </c>
      <c r="AC225" s="21" t="str">
        <f>IFERROR(AB225/INDEX(표5[#All],MATCH(B225,표5[[#All],[잉크]],0),20),"")</f>
        <v/>
      </c>
      <c r="AD225" s="23"/>
      <c r="AE225" s="235"/>
      <c r="BB225" s="67"/>
      <c r="BC225" s="67"/>
      <c r="BD225" s="67"/>
      <c r="BE225" s="67"/>
      <c r="BF225" s="67"/>
    </row>
    <row r="226" spans="1:58" ht="16.5" hidden="1" customHeight="1" x14ac:dyDescent="0.3">
      <c r="A226" s="1"/>
      <c r="B226" s="5" t="s">
        <v>2744</v>
      </c>
      <c r="C226" s="68"/>
      <c r="D226" s="69" t="str">
        <f>IFERROR(C226/INDEX(표5[#All],MATCH(B226,표5[[#All],[잉크]],0),2),"")</f>
        <v/>
      </c>
      <c r="E226" s="22">
        <f>$C226-INDEX(표5[#All],MATCH(B226,표5[[#All],[잉크]],0),24)</f>
        <v>0</v>
      </c>
      <c r="F226" s="542"/>
      <c r="G226" s="23" t="str">
        <f>IF(ISBLANK(F226),"",INDEX(호기!$A$1:$B$657,MATCH('생산계획(잉크)'!B678,호기!$A$1:$A$657,0),2))</f>
        <v/>
      </c>
      <c r="H226" s="24">
        <f>C226+F226-INDEX(표5[#All],MATCH(B226,표5[[#All],[잉크]],0),2)</f>
        <v>0</v>
      </c>
      <c r="I226" s="21" t="str">
        <f>IFERROR(H226/INDEX(표5[#All],MATCH(B226,표5[[#All],[잉크]],0),5),"")</f>
        <v/>
      </c>
      <c r="J226" s="542"/>
      <c r="K226" s="25" t="str">
        <f>IF(ISBLANK(J226),"",INDEX(호기!$A$1:$B$657,MATCH('생산계획(잉크)'!B678,호기!$A$1:$A$657,0),2))</f>
        <v/>
      </c>
      <c r="L226" s="24">
        <f>H226+J226-INDEX(표5[#All],MATCH(B226,표5[[#All],[잉크]],0),5)</f>
        <v>0</v>
      </c>
      <c r="M226" s="21" t="str">
        <f>IFERROR(L226/INDEX(표5[#All],MATCH(B226,표5[[#All],[잉크]],0),8),"")</f>
        <v/>
      </c>
      <c r="N226" s="542"/>
      <c r="O226" s="23" t="str">
        <f>IF(ISBLANK(N226),"",INDEX(호기!$A$1:$B$657,MATCH('생산계획(잉크)'!B678,호기!$A$1:$A$657,0),2))</f>
        <v/>
      </c>
      <c r="P226" s="24">
        <f>L226+N226-INDEX(표5[#All],MATCH(B226,표5[[#All],[잉크]],0),5)</f>
        <v>0</v>
      </c>
      <c r="Q226" s="21" t="str">
        <f>IFERROR(P226/INDEX(표5[#All],MATCH(B226,표5[[#All],[잉크]],0),11),"")</f>
        <v/>
      </c>
      <c r="R226" s="542"/>
      <c r="S226" s="25" t="str">
        <f>IF(ISBLANK(R226),"",INDEX(호기!$A$1:$B$657,MATCH('생산계획(잉크)'!B678,호기!$A$1:$A$657,0),2))</f>
        <v/>
      </c>
      <c r="T226" s="24">
        <f>P226+R226-INDEX(표5[#All],MATCH(B226,표5[[#All],[잉크]],0),5)</f>
        <v>0</v>
      </c>
      <c r="U226" s="21" t="str">
        <f>IFERROR(T226/INDEX(표5[#All],MATCH(B226,표5[[#All],[잉크]],0),14),"")</f>
        <v/>
      </c>
      <c r="V226" s="542"/>
      <c r="W226" s="23" t="str">
        <f>IF(ISBLANK(V226),"",INDEX(호기!$A$1:$B$657,MATCH('생산계획(잉크)'!B678,호기!$A$1:$A$657,0),2))</f>
        <v/>
      </c>
      <c r="X226" s="24">
        <f>T226+V226-INDEX(표5[#All],MATCH(B226,표5[[#All],[잉크]],0),5)</f>
        <v>0</v>
      </c>
      <c r="Y226" s="21" t="str">
        <f>IFERROR(X226/INDEX(표5[#All],MATCH(B226,표5[[#All],[잉크]],0),17),"")</f>
        <v/>
      </c>
      <c r="Z226" s="23"/>
      <c r="AA226" s="23" t="str">
        <f>IF(ISBLANK(Z226),"",INDEX(호기!$A$1:$B$657,MATCH('생산계획(잉크)'!B678,호기!$A$1:$A$657,0),2))</f>
        <v/>
      </c>
      <c r="AB226" s="24">
        <f>X226+Z226-INDEX(표5[#All],MATCH(B226,표5[[#All],[잉크]],0),5)</f>
        <v>0</v>
      </c>
      <c r="AC226" s="21" t="str">
        <f>IFERROR(AB226/INDEX(표5[#All],MATCH(B226,표5[[#All],[잉크]],0),20),"")</f>
        <v/>
      </c>
      <c r="AD226" s="23"/>
      <c r="AE226" s="235"/>
      <c r="BB226" s="67"/>
      <c r="BC226" s="67"/>
      <c r="BD226" s="67"/>
      <c r="BE226" s="67"/>
      <c r="BF226" s="67"/>
    </row>
    <row r="227" spans="1:58" ht="16.5" hidden="1" customHeight="1" x14ac:dyDescent="0.3">
      <c r="A227" s="1"/>
      <c r="B227" s="5" t="s">
        <v>2757</v>
      </c>
      <c r="C227" s="68"/>
      <c r="D227" s="69" t="str">
        <f>IFERROR(C227/INDEX(표5[#All],MATCH(B227,표5[[#All],[잉크]],0),2),"")</f>
        <v/>
      </c>
      <c r="E227" s="22">
        <f>$C227-INDEX(표5[#All],MATCH(B227,표5[[#All],[잉크]],0),24)</f>
        <v>0</v>
      </c>
      <c r="F227" s="542"/>
      <c r="G227" s="23" t="str">
        <f>IF(ISBLANK(F227),"",INDEX(호기!$A$1:$B$657,MATCH('생산계획(잉크)'!B679,호기!$A$1:$A$657,0),2))</f>
        <v/>
      </c>
      <c r="H227" s="24">
        <f>C227+F227-INDEX(표5[#All],MATCH(B227,표5[[#All],[잉크]],0),2)</f>
        <v>0</v>
      </c>
      <c r="I227" s="21" t="str">
        <f>IFERROR(H227/INDEX(표5[#All],MATCH(B227,표5[[#All],[잉크]],0),5),"")</f>
        <v/>
      </c>
      <c r="J227" s="542"/>
      <c r="K227" s="25" t="str">
        <f>IF(ISBLANK(J227),"",INDEX(호기!$A$1:$B$657,MATCH('생산계획(잉크)'!B679,호기!$A$1:$A$657,0),2))</f>
        <v/>
      </c>
      <c r="L227" s="24">
        <f>H227+J227-INDEX(표5[#All],MATCH(B227,표5[[#All],[잉크]],0),5)</f>
        <v>0</v>
      </c>
      <c r="M227" s="21" t="str">
        <f>IFERROR(L227/INDEX(표5[#All],MATCH(B227,표5[[#All],[잉크]],0),8),"")</f>
        <v/>
      </c>
      <c r="N227" s="542"/>
      <c r="O227" s="23" t="str">
        <f>IF(ISBLANK(N227),"",INDEX(호기!$A$1:$B$657,MATCH('생산계획(잉크)'!B679,호기!$A$1:$A$657,0),2))</f>
        <v/>
      </c>
      <c r="P227" s="24">
        <f>L227+N227-INDEX(표5[#All],MATCH(B227,표5[[#All],[잉크]],0),5)</f>
        <v>0</v>
      </c>
      <c r="Q227" s="21" t="str">
        <f>IFERROR(P227/INDEX(표5[#All],MATCH(B227,표5[[#All],[잉크]],0),11),"")</f>
        <v/>
      </c>
      <c r="R227" s="542"/>
      <c r="S227" s="25" t="str">
        <f>IF(ISBLANK(R227),"",INDEX(호기!$A$1:$B$657,MATCH('생산계획(잉크)'!B679,호기!$A$1:$A$657,0),2))</f>
        <v/>
      </c>
      <c r="T227" s="24">
        <f>P227+R227-INDEX(표5[#All],MATCH(B227,표5[[#All],[잉크]],0),5)</f>
        <v>0</v>
      </c>
      <c r="U227" s="21" t="str">
        <f>IFERROR(T227/INDEX(표5[#All],MATCH(B227,표5[[#All],[잉크]],0),14),"")</f>
        <v/>
      </c>
      <c r="V227" s="542"/>
      <c r="W227" s="23" t="str">
        <f>IF(ISBLANK(V227),"",INDEX(호기!$A$1:$B$657,MATCH('생산계획(잉크)'!B679,호기!$A$1:$A$657,0),2))</f>
        <v/>
      </c>
      <c r="X227" s="24">
        <f>T227+V227-INDEX(표5[#All],MATCH(B227,표5[[#All],[잉크]],0),5)</f>
        <v>0</v>
      </c>
      <c r="Y227" s="21" t="str">
        <f>IFERROR(X227/INDEX(표5[#All],MATCH(B227,표5[[#All],[잉크]],0),17),"")</f>
        <v/>
      </c>
      <c r="Z227" s="23"/>
      <c r="AA227" s="23" t="str">
        <f>IF(ISBLANK(Z227),"",INDEX(호기!$A$1:$B$657,MATCH('생산계획(잉크)'!B679,호기!$A$1:$A$657,0),2))</f>
        <v/>
      </c>
      <c r="AB227" s="24">
        <f>X227+Z227-INDEX(표5[#All],MATCH(B227,표5[[#All],[잉크]],0),5)</f>
        <v>0</v>
      </c>
      <c r="AC227" s="21" t="str">
        <f>IFERROR(AB227/INDEX(표5[#All],MATCH(B227,표5[[#All],[잉크]],0),20),"")</f>
        <v/>
      </c>
      <c r="AD227" s="23"/>
      <c r="AE227" s="235"/>
      <c r="BB227" s="67"/>
      <c r="BC227" s="67"/>
      <c r="BD227" s="67"/>
      <c r="BE227" s="67"/>
      <c r="BF227" s="67"/>
    </row>
    <row r="228" spans="1:58" ht="16.5" hidden="1" customHeight="1" x14ac:dyDescent="0.3">
      <c r="A228" s="1"/>
      <c r="B228" s="5" t="s">
        <v>2758</v>
      </c>
      <c r="C228" s="68"/>
      <c r="D228" s="69" t="str">
        <f>IFERROR(C228/INDEX(표5[#All],MATCH(B228,표5[[#All],[잉크]],0),2),"")</f>
        <v/>
      </c>
      <c r="E228" s="22">
        <f>$C228-INDEX(표5[#All],MATCH(B228,표5[[#All],[잉크]],0),24)</f>
        <v>0</v>
      </c>
      <c r="F228" s="542"/>
      <c r="G228" s="23" t="str">
        <f>IF(ISBLANK(F228),"",INDEX(호기!$A$1:$B$657,MATCH('생산계획(잉크)'!B680,호기!$A$1:$A$657,0),2))</f>
        <v/>
      </c>
      <c r="H228" s="24">
        <f>C228+F228-INDEX(표5[#All],MATCH(B228,표5[[#All],[잉크]],0),2)</f>
        <v>0</v>
      </c>
      <c r="I228" s="21" t="str">
        <f>IFERROR(H228/INDEX(표5[#All],MATCH(B228,표5[[#All],[잉크]],0),5),"")</f>
        <v/>
      </c>
      <c r="J228" s="542"/>
      <c r="K228" s="25" t="str">
        <f>IF(ISBLANK(J228),"",INDEX(호기!$A$1:$B$657,MATCH('생산계획(잉크)'!B680,호기!$A$1:$A$657,0),2))</f>
        <v/>
      </c>
      <c r="L228" s="24">
        <f>H228+J228-INDEX(표5[#All],MATCH(B228,표5[[#All],[잉크]],0),5)</f>
        <v>0</v>
      </c>
      <c r="M228" s="21" t="str">
        <f>IFERROR(L228/INDEX(표5[#All],MATCH(B228,표5[[#All],[잉크]],0),8),"")</f>
        <v/>
      </c>
      <c r="N228" s="542"/>
      <c r="O228" s="23" t="str">
        <f>IF(ISBLANK(N228),"",INDEX(호기!$A$1:$B$657,MATCH('생산계획(잉크)'!B680,호기!$A$1:$A$657,0),2))</f>
        <v/>
      </c>
      <c r="P228" s="24">
        <f>L228+N228-INDEX(표5[#All],MATCH(B228,표5[[#All],[잉크]],0),5)</f>
        <v>0</v>
      </c>
      <c r="Q228" s="21" t="str">
        <f>IFERROR(P228/INDEX(표5[#All],MATCH(B228,표5[[#All],[잉크]],0),11),"")</f>
        <v/>
      </c>
      <c r="R228" s="542"/>
      <c r="S228" s="25" t="str">
        <f>IF(ISBLANK(R228),"",INDEX(호기!$A$1:$B$657,MATCH('생산계획(잉크)'!B680,호기!$A$1:$A$657,0),2))</f>
        <v/>
      </c>
      <c r="T228" s="24">
        <f>P228+R228-INDEX(표5[#All],MATCH(B228,표5[[#All],[잉크]],0),5)</f>
        <v>0</v>
      </c>
      <c r="U228" s="21" t="str">
        <f>IFERROR(T228/INDEX(표5[#All],MATCH(B228,표5[[#All],[잉크]],0),14),"")</f>
        <v/>
      </c>
      <c r="V228" s="542"/>
      <c r="W228" s="23" t="str">
        <f>IF(ISBLANK(V228),"",INDEX(호기!$A$1:$B$657,MATCH('생산계획(잉크)'!B680,호기!$A$1:$A$657,0),2))</f>
        <v/>
      </c>
      <c r="X228" s="24">
        <f>T228+V228-INDEX(표5[#All],MATCH(B228,표5[[#All],[잉크]],0),5)</f>
        <v>0</v>
      </c>
      <c r="Y228" s="21" t="str">
        <f>IFERROR(X228/INDEX(표5[#All],MATCH(B228,표5[[#All],[잉크]],0),17),"")</f>
        <v/>
      </c>
      <c r="Z228" s="23"/>
      <c r="AA228" s="23" t="str">
        <f>IF(ISBLANK(Z228),"",INDEX(호기!$A$1:$B$657,MATCH('생산계획(잉크)'!B680,호기!$A$1:$A$657,0),2))</f>
        <v/>
      </c>
      <c r="AB228" s="24">
        <f>X228+Z228-INDEX(표5[#All],MATCH(B228,표5[[#All],[잉크]],0),5)</f>
        <v>0</v>
      </c>
      <c r="AC228" s="21" t="str">
        <f>IFERROR(AB228/INDEX(표5[#All],MATCH(B228,표5[[#All],[잉크]],0),20),"")</f>
        <v/>
      </c>
      <c r="AD228" s="23"/>
      <c r="AE228" s="235"/>
      <c r="BB228" s="67"/>
      <c r="BC228" s="67"/>
      <c r="BD228" s="67"/>
      <c r="BE228" s="67"/>
      <c r="BF228" s="67"/>
    </row>
    <row r="229" spans="1:58" ht="16.5" hidden="1" customHeight="1" x14ac:dyDescent="0.3">
      <c r="A229" s="1"/>
      <c r="B229" s="5" t="s">
        <v>2751</v>
      </c>
      <c r="C229" s="68"/>
      <c r="D229" s="69" t="str">
        <f>IFERROR(C229/INDEX(표5[#All],MATCH(B229,표5[[#All],[잉크]],0),2),"")</f>
        <v/>
      </c>
      <c r="E229" s="22">
        <f>$C229-INDEX(표5[#All],MATCH(B229,표5[[#All],[잉크]],0),24)</f>
        <v>0</v>
      </c>
      <c r="F229" s="542"/>
      <c r="G229" s="23" t="str">
        <f>IF(ISBLANK(F229),"",INDEX(호기!$A$1:$B$657,MATCH('생산계획(잉크)'!B681,호기!$A$1:$A$657,0),2))</f>
        <v/>
      </c>
      <c r="H229" s="24">
        <f>C229+F229-INDEX(표5[#All],MATCH(B229,표5[[#All],[잉크]],0),2)</f>
        <v>0</v>
      </c>
      <c r="I229" s="21" t="str">
        <f>IFERROR(H229/INDEX(표5[#All],MATCH(B229,표5[[#All],[잉크]],0),5),"")</f>
        <v/>
      </c>
      <c r="J229" s="542"/>
      <c r="K229" s="25" t="str">
        <f>IF(ISBLANK(J229),"",INDEX(호기!$A$1:$B$657,MATCH('생산계획(잉크)'!B681,호기!$A$1:$A$657,0),2))</f>
        <v/>
      </c>
      <c r="L229" s="24">
        <f>H229+J229-INDEX(표5[#All],MATCH(B229,표5[[#All],[잉크]],0),5)</f>
        <v>0</v>
      </c>
      <c r="M229" s="21" t="str">
        <f>IFERROR(L229/INDEX(표5[#All],MATCH(B229,표5[[#All],[잉크]],0),8),"")</f>
        <v/>
      </c>
      <c r="N229" s="542"/>
      <c r="O229" s="23" t="str">
        <f>IF(ISBLANK(N229),"",INDEX(호기!$A$1:$B$657,MATCH('생산계획(잉크)'!B681,호기!$A$1:$A$657,0),2))</f>
        <v/>
      </c>
      <c r="P229" s="24">
        <f>L229+N229-INDEX(표5[#All],MATCH(B229,표5[[#All],[잉크]],0),5)</f>
        <v>0</v>
      </c>
      <c r="Q229" s="21" t="str">
        <f>IFERROR(P229/INDEX(표5[#All],MATCH(B229,표5[[#All],[잉크]],0),11),"")</f>
        <v/>
      </c>
      <c r="R229" s="542"/>
      <c r="S229" s="25" t="str">
        <f>IF(ISBLANK(R229),"",INDEX(호기!$A$1:$B$657,MATCH('생산계획(잉크)'!B681,호기!$A$1:$A$657,0),2))</f>
        <v/>
      </c>
      <c r="T229" s="24">
        <f>P229+R229-INDEX(표5[#All],MATCH(B229,표5[[#All],[잉크]],0),5)</f>
        <v>0</v>
      </c>
      <c r="U229" s="21" t="str">
        <f>IFERROR(T229/INDEX(표5[#All],MATCH(B229,표5[[#All],[잉크]],0),14),"")</f>
        <v/>
      </c>
      <c r="V229" s="542"/>
      <c r="W229" s="23" t="str">
        <f>IF(ISBLANK(V229),"",INDEX(호기!$A$1:$B$657,MATCH('생산계획(잉크)'!B681,호기!$A$1:$A$657,0),2))</f>
        <v/>
      </c>
      <c r="X229" s="24">
        <f>T229+V229-INDEX(표5[#All],MATCH(B229,표5[[#All],[잉크]],0),5)</f>
        <v>0</v>
      </c>
      <c r="Y229" s="21" t="str">
        <f>IFERROR(X229/INDEX(표5[#All],MATCH(B229,표5[[#All],[잉크]],0),17),"")</f>
        <v/>
      </c>
      <c r="Z229" s="23"/>
      <c r="AA229" s="23" t="str">
        <f>IF(ISBLANK(Z229),"",INDEX(호기!$A$1:$B$657,MATCH('생산계획(잉크)'!B681,호기!$A$1:$A$657,0),2))</f>
        <v/>
      </c>
      <c r="AB229" s="24">
        <f>X229+Z229-INDEX(표5[#All],MATCH(B229,표5[[#All],[잉크]],0),5)</f>
        <v>0</v>
      </c>
      <c r="AC229" s="21" t="str">
        <f>IFERROR(AB229/INDEX(표5[#All],MATCH(B229,표5[[#All],[잉크]],0),20),"")</f>
        <v/>
      </c>
      <c r="AD229" s="23"/>
      <c r="AE229" s="235"/>
      <c r="BB229" s="67"/>
      <c r="BC229" s="67"/>
      <c r="BD229" s="67"/>
      <c r="BE229" s="67"/>
      <c r="BF229" s="67"/>
    </row>
    <row r="230" spans="1:58" ht="16.5" hidden="1" customHeight="1" x14ac:dyDescent="0.3">
      <c r="A230" s="1"/>
      <c r="B230" s="5" t="s">
        <v>2752</v>
      </c>
      <c r="C230" s="68"/>
      <c r="D230" s="69" t="str">
        <f>IFERROR(C230/INDEX(표5[#All],MATCH(B230,표5[[#All],[잉크]],0),2),"")</f>
        <v/>
      </c>
      <c r="E230" s="22">
        <f>$C230-INDEX(표5[#All],MATCH(B230,표5[[#All],[잉크]],0),24)</f>
        <v>0</v>
      </c>
      <c r="F230" s="542"/>
      <c r="G230" s="23" t="str">
        <f>IF(ISBLANK(F230),"",INDEX(호기!$A$1:$B$657,MATCH('생산계획(잉크)'!B682,호기!$A$1:$A$657,0),2))</f>
        <v/>
      </c>
      <c r="H230" s="24">
        <f>C230+F230-INDEX(표5[#All],MATCH(B230,표5[[#All],[잉크]],0),2)</f>
        <v>0</v>
      </c>
      <c r="I230" s="21" t="str">
        <f>IFERROR(H230/INDEX(표5[#All],MATCH(B230,표5[[#All],[잉크]],0),5),"")</f>
        <v/>
      </c>
      <c r="J230" s="542"/>
      <c r="K230" s="25" t="str">
        <f>IF(ISBLANK(J230),"",INDEX(호기!$A$1:$B$657,MATCH('생산계획(잉크)'!B682,호기!$A$1:$A$657,0),2))</f>
        <v/>
      </c>
      <c r="L230" s="24">
        <f>H230+J230-INDEX(표5[#All],MATCH(B230,표5[[#All],[잉크]],0),5)</f>
        <v>0</v>
      </c>
      <c r="M230" s="21" t="str">
        <f>IFERROR(L230/INDEX(표5[#All],MATCH(B230,표5[[#All],[잉크]],0),8),"")</f>
        <v/>
      </c>
      <c r="N230" s="542"/>
      <c r="O230" s="23" t="str">
        <f>IF(ISBLANK(N230),"",INDEX(호기!$A$1:$B$657,MATCH('생산계획(잉크)'!B682,호기!$A$1:$A$657,0),2))</f>
        <v/>
      </c>
      <c r="P230" s="24">
        <f>L230+N230-INDEX(표5[#All],MATCH(B230,표5[[#All],[잉크]],0),5)</f>
        <v>0</v>
      </c>
      <c r="Q230" s="21" t="str">
        <f>IFERROR(P230/INDEX(표5[#All],MATCH(B230,표5[[#All],[잉크]],0),11),"")</f>
        <v/>
      </c>
      <c r="R230" s="542"/>
      <c r="S230" s="25" t="str">
        <f>IF(ISBLANK(R230),"",INDEX(호기!$A$1:$B$657,MATCH('생산계획(잉크)'!B682,호기!$A$1:$A$657,0),2))</f>
        <v/>
      </c>
      <c r="T230" s="24">
        <f>P230+R230-INDEX(표5[#All],MATCH(B230,표5[[#All],[잉크]],0),5)</f>
        <v>0</v>
      </c>
      <c r="U230" s="21" t="str">
        <f>IFERROR(T230/INDEX(표5[#All],MATCH(B230,표5[[#All],[잉크]],0),14),"")</f>
        <v/>
      </c>
      <c r="V230" s="542"/>
      <c r="W230" s="23" t="str">
        <f>IF(ISBLANK(V230),"",INDEX(호기!$A$1:$B$657,MATCH('생산계획(잉크)'!B682,호기!$A$1:$A$657,0),2))</f>
        <v/>
      </c>
      <c r="X230" s="24">
        <f>T230+V230-INDEX(표5[#All],MATCH(B230,표5[[#All],[잉크]],0),5)</f>
        <v>0</v>
      </c>
      <c r="Y230" s="21" t="str">
        <f>IFERROR(X230/INDEX(표5[#All],MATCH(B230,표5[[#All],[잉크]],0),17),"")</f>
        <v/>
      </c>
      <c r="Z230" s="23"/>
      <c r="AA230" s="23" t="str">
        <f>IF(ISBLANK(Z230),"",INDEX(호기!$A$1:$B$657,MATCH('생산계획(잉크)'!B682,호기!$A$1:$A$657,0),2))</f>
        <v/>
      </c>
      <c r="AB230" s="24">
        <f>X230+Z230-INDEX(표5[#All],MATCH(B230,표5[[#All],[잉크]],0),5)</f>
        <v>0</v>
      </c>
      <c r="AC230" s="21" t="str">
        <f>IFERROR(AB230/INDEX(표5[#All],MATCH(B230,표5[[#All],[잉크]],0),20),"")</f>
        <v/>
      </c>
      <c r="AD230" s="23"/>
      <c r="AE230" s="235"/>
      <c r="BB230" s="67"/>
      <c r="BC230" s="67"/>
      <c r="BD230" s="67"/>
      <c r="BE230" s="67"/>
      <c r="BF230" s="67"/>
    </row>
    <row r="231" spans="1:58" ht="16.5" hidden="1" customHeight="1" x14ac:dyDescent="0.3">
      <c r="A231" s="1"/>
      <c r="B231" s="5" t="s">
        <v>196</v>
      </c>
      <c r="C231" s="68"/>
      <c r="D231" s="69" t="str">
        <f>IFERROR(C231/INDEX(표5[#All],MATCH(B231,표5[[#All],[잉크]],0),2),"")</f>
        <v/>
      </c>
      <c r="E231" s="22">
        <f>$C231-INDEX(표5[#All],MATCH(B231,표5[[#All],[잉크]],0),24)</f>
        <v>0</v>
      </c>
      <c r="F231" s="542"/>
      <c r="G231" s="23" t="str">
        <f>IF(ISBLANK(F231),"",INDEX(호기!$A$1:$B$657,MATCH('생산계획(잉크)'!B683,호기!$A$1:$A$657,0),2))</f>
        <v/>
      </c>
      <c r="H231" s="24">
        <f>C231+F231-INDEX(표5[#All],MATCH(B231,표5[[#All],[잉크]],0),2)</f>
        <v>0</v>
      </c>
      <c r="I231" s="21" t="str">
        <f>IFERROR(H231/INDEX(표5[#All],MATCH(B231,표5[[#All],[잉크]],0),5),"")</f>
        <v/>
      </c>
      <c r="J231" s="542"/>
      <c r="K231" s="25" t="str">
        <f>IF(ISBLANK(J231),"",INDEX(호기!$A$1:$B$657,MATCH('생산계획(잉크)'!B683,호기!$A$1:$A$657,0),2))</f>
        <v/>
      </c>
      <c r="L231" s="24">
        <f>H231+J231-INDEX(표5[#All],MATCH(B231,표5[[#All],[잉크]],0),5)</f>
        <v>0</v>
      </c>
      <c r="M231" s="21" t="str">
        <f>IFERROR(L231/INDEX(표5[#All],MATCH(B231,표5[[#All],[잉크]],0),8),"")</f>
        <v/>
      </c>
      <c r="N231" s="542"/>
      <c r="O231" s="23" t="str">
        <f>IF(ISBLANK(N231),"",INDEX(호기!$A$1:$B$657,MATCH('생산계획(잉크)'!B683,호기!$A$1:$A$657,0),2))</f>
        <v/>
      </c>
      <c r="P231" s="24">
        <f>L231+N231-INDEX(표5[#All],MATCH(B231,표5[[#All],[잉크]],0),5)</f>
        <v>0</v>
      </c>
      <c r="Q231" s="21" t="str">
        <f>IFERROR(P231/INDEX(표5[#All],MATCH(B231,표5[[#All],[잉크]],0),11),"")</f>
        <v/>
      </c>
      <c r="R231" s="542"/>
      <c r="S231" s="25" t="str">
        <f>IF(ISBLANK(R231),"",INDEX(호기!$A$1:$B$657,MATCH('생산계획(잉크)'!B683,호기!$A$1:$A$657,0),2))</f>
        <v/>
      </c>
      <c r="T231" s="24">
        <f>P231+R231-INDEX(표5[#All],MATCH(B231,표5[[#All],[잉크]],0),5)</f>
        <v>0</v>
      </c>
      <c r="U231" s="21" t="str">
        <f>IFERROR(T231/INDEX(표5[#All],MATCH(B231,표5[[#All],[잉크]],0),14),"")</f>
        <v/>
      </c>
      <c r="V231" s="542"/>
      <c r="W231" s="23" t="str">
        <f>IF(ISBLANK(V231),"",INDEX(호기!$A$1:$B$657,MATCH('생산계획(잉크)'!B683,호기!$A$1:$A$657,0),2))</f>
        <v/>
      </c>
      <c r="X231" s="24">
        <f>T231+V231-INDEX(표5[#All],MATCH(B231,표5[[#All],[잉크]],0),5)</f>
        <v>0</v>
      </c>
      <c r="Y231" s="21" t="str">
        <f>IFERROR(X231/INDEX(표5[#All],MATCH(B231,표5[[#All],[잉크]],0),17),"")</f>
        <v/>
      </c>
      <c r="Z231" s="23"/>
      <c r="AA231" s="23" t="str">
        <f>IF(ISBLANK(Z231),"",INDEX(호기!$A$1:$B$657,MATCH('생산계획(잉크)'!B683,호기!$A$1:$A$657,0),2))</f>
        <v/>
      </c>
      <c r="AB231" s="24">
        <f>X231+Z231-INDEX(표5[#All],MATCH(B231,표5[[#All],[잉크]],0),5)</f>
        <v>0</v>
      </c>
      <c r="AC231" s="21" t="str">
        <f>IFERROR(AB231/INDEX(표5[#All],MATCH(B231,표5[[#All],[잉크]],0),20),"")</f>
        <v/>
      </c>
      <c r="AD231" s="23"/>
      <c r="AE231" s="235"/>
      <c r="BB231" s="67"/>
      <c r="BC231" s="67"/>
      <c r="BD231" s="67"/>
      <c r="BE231" s="67"/>
      <c r="BF231" s="67"/>
    </row>
    <row r="232" spans="1:58" ht="16.5" hidden="1" customHeight="1" x14ac:dyDescent="0.3">
      <c r="A232" s="1"/>
      <c r="B232" s="5" t="s">
        <v>197</v>
      </c>
      <c r="C232" s="68"/>
      <c r="D232" s="69" t="str">
        <f>IFERROR(C232/INDEX(표5[#All],MATCH(B232,표5[[#All],[잉크]],0),2),"")</f>
        <v/>
      </c>
      <c r="E232" s="22">
        <f>$C232-INDEX(표5[#All],MATCH(B232,표5[[#All],[잉크]],0),24)</f>
        <v>0</v>
      </c>
      <c r="F232" s="542"/>
      <c r="G232" s="23" t="str">
        <f>IF(ISBLANK(F232),"",INDEX(호기!$A$1:$B$657,MATCH('생산계획(잉크)'!B684,호기!$A$1:$A$657,0),2))</f>
        <v/>
      </c>
      <c r="H232" s="24">
        <f>C232+F232-INDEX(표5[#All],MATCH(B232,표5[[#All],[잉크]],0),2)</f>
        <v>0</v>
      </c>
      <c r="I232" s="21" t="str">
        <f>IFERROR(H232/INDEX(표5[#All],MATCH(B232,표5[[#All],[잉크]],0),5),"")</f>
        <v/>
      </c>
      <c r="J232" s="542"/>
      <c r="K232" s="25" t="str">
        <f>IF(ISBLANK(J232),"",INDEX(호기!$A$1:$B$657,MATCH('생산계획(잉크)'!B684,호기!$A$1:$A$657,0),2))</f>
        <v/>
      </c>
      <c r="L232" s="24">
        <f>H232+J232-INDEX(표5[#All],MATCH(B232,표5[[#All],[잉크]],0),5)</f>
        <v>0</v>
      </c>
      <c r="M232" s="21" t="str">
        <f>IFERROR(L232/INDEX(표5[#All],MATCH(B232,표5[[#All],[잉크]],0),8),"")</f>
        <v/>
      </c>
      <c r="N232" s="542"/>
      <c r="O232" s="23" t="str">
        <f>IF(ISBLANK(N232),"",INDEX(호기!$A$1:$B$657,MATCH('생산계획(잉크)'!B684,호기!$A$1:$A$657,0),2))</f>
        <v/>
      </c>
      <c r="P232" s="24">
        <f>L232+N232-INDEX(표5[#All],MATCH(B232,표5[[#All],[잉크]],0),5)</f>
        <v>0</v>
      </c>
      <c r="Q232" s="21" t="str">
        <f>IFERROR(P232/INDEX(표5[#All],MATCH(B232,표5[[#All],[잉크]],0),11),"")</f>
        <v/>
      </c>
      <c r="R232" s="542"/>
      <c r="S232" s="25" t="str">
        <f>IF(ISBLANK(R232),"",INDEX(호기!$A$1:$B$657,MATCH('생산계획(잉크)'!B684,호기!$A$1:$A$657,0),2))</f>
        <v/>
      </c>
      <c r="T232" s="24">
        <f>P232+R232-INDEX(표5[#All],MATCH(B232,표5[[#All],[잉크]],0),5)</f>
        <v>0</v>
      </c>
      <c r="U232" s="21" t="str">
        <f>IFERROR(T232/INDEX(표5[#All],MATCH(B232,표5[[#All],[잉크]],0),14),"")</f>
        <v/>
      </c>
      <c r="V232" s="542"/>
      <c r="W232" s="23" t="str">
        <f>IF(ISBLANK(V232),"",INDEX(호기!$A$1:$B$657,MATCH('생산계획(잉크)'!B684,호기!$A$1:$A$657,0),2))</f>
        <v/>
      </c>
      <c r="X232" s="24">
        <f>T232+V232-INDEX(표5[#All],MATCH(B232,표5[[#All],[잉크]],0),5)</f>
        <v>0</v>
      </c>
      <c r="Y232" s="21" t="str">
        <f>IFERROR(X232/INDEX(표5[#All],MATCH(B232,표5[[#All],[잉크]],0),17),"")</f>
        <v/>
      </c>
      <c r="Z232" s="23"/>
      <c r="AA232" s="23" t="str">
        <f>IF(ISBLANK(Z232),"",INDEX(호기!$A$1:$B$657,MATCH('생산계획(잉크)'!B684,호기!$A$1:$A$657,0),2))</f>
        <v/>
      </c>
      <c r="AB232" s="24">
        <f>X232+Z232-INDEX(표5[#All],MATCH(B232,표5[[#All],[잉크]],0),5)</f>
        <v>0</v>
      </c>
      <c r="AC232" s="21" t="str">
        <f>IFERROR(AB232/INDEX(표5[#All],MATCH(B232,표5[[#All],[잉크]],0),20),"")</f>
        <v/>
      </c>
      <c r="AD232" s="23"/>
      <c r="AE232" s="235"/>
      <c r="BB232" s="67"/>
      <c r="BC232" s="67"/>
      <c r="BD232" s="67"/>
      <c r="BE232" s="67"/>
      <c r="BF232" s="67"/>
    </row>
    <row r="233" spans="1:58" ht="18" hidden="1" customHeight="1" x14ac:dyDescent="0.3">
      <c r="A233" s="1"/>
      <c r="B233" s="5" t="s">
        <v>198</v>
      </c>
      <c r="C233" s="68"/>
      <c r="D233" s="69" t="str">
        <f>IFERROR(C233/INDEX(표5[#All],MATCH(B233,표5[[#All],[잉크]],0),2),"")</f>
        <v/>
      </c>
      <c r="E233" s="22">
        <f>$C233-INDEX(표5[#All],MATCH(B233,표5[[#All],[잉크]],0),24)</f>
        <v>0</v>
      </c>
      <c r="F233" s="542"/>
      <c r="G233" s="23" t="str">
        <f>IF(ISBLANK(F233),"",INDEX(호기!$A$1:$B$657,MATCH('생산계획(잉크)'!B685,호기!$A$1:$A$657,0),2))</f>
        <v/>
      </c>
      <c r="H233" s="24">
        <f>C233+F233-INDEX(표5[#All],MATCH(B233,표5[[#All],[잉크]],0),2)</f>
        <v>0</v>
      </c>
      <c r="I233" s="21" t="str">
        <f>IFERROR(H233/INDEX(표5[#All],MATCH(B233,표5[[#All],[잉크]],0),5),"")</f>
        <v/>
      </c>
      <c r="J233" s="542"/>
      <c r="K233" s="25" t="str">
        <f>IF(ISBLANK(J233),"",INDEX(호기!$A$1:$B$657,MATCH('생산계획(잉크)'!B685,호기!$A$1:$A$657,0),2))</f>
        <v/>
      </c>
      <c r="L233" s="24">
        <f>H233+J233-INDEX(표5[#All],MATCH(B233,표5[[#All],[잉크]],0),5)</f>
        <v>0</v>
      </c>
      <c r="M233" s="21" t="str">
        <f>IFERROR(L233/INDEX(표5[#All],MATCH(B233,표5[[#All],[잉크]],0),8),"")</f>
        <v/>
      </c>
      <c r="N233" s="542"/>
      <c r="O233" s="23" t="str">
        <f>IF(ISBLANK(N233),"",INDEX(호기!$A$1:$B$657,MATCH('생산계획(잉크)'!B685,호기!$A$1:$A$657,0),2))</f>
        <v/>
      </c>
      <c r="P233" s="24">
        <f>L233+N233-INDEX(표5[#All],MATCH(B233,표5[[#All],[잉크]],0),5)</f>
        <v>0</v>
      </c>
      <c r="Q233" s="21" t="str">
        <f>IFERROR(P233/INDEX(표5[#All],MATCH(B233,표5[[#All],[잉크]],0),11),"")</f>
        <v/>
      </c>
      <c r="R233" s="542"/>
      <c r="S233" s="25" t="str">
        <f>IF(ISBLANK(R233),"",INDEX(호기!$A$1:$B$657,MATCH('생산계획(잉크)'!B685,호기!$A$1:$A$657,0),2))</f>
        <v/>
      </c>
      <c r="T233" s="24">
        <f>P233+R233-INDEX(표5[#All],MATCH(B233,표5[[#All],[잉크]],0),5)</f>
        <v>0</v>
      </c>
      <c r="U233" s="21" t="str">
        <f>IFERROR(T233/INDEX(표5[#All],MATCH(B233,표5[[#All],[잉크]],0),14),"")</f>
        <v/>
      </c>
      <c r="V233" s="542"/>
      <c r="W233" s="23" t="str">
        <f>IF(ISBLANK(V233),"",INDEX(호기!$A$1:$B$657,MATCH('생산계획(잉크)'!B685,호기!$A$1:$A$657,0),2))</f>
        <v/>
      </c>
      <c r="X233" s="24">
        <f>T233+V233-INDEX(표5[#All],MATCH(B233,표5[[#All],[잉크]],0),5)</f>
        <v>0</v>
      </c>
      <c r="Y233" s="21" t="str">
        <f>IFERROR(X233/INDEX(표5[#All],MATCH(B233,표5[[#All],[잉크]],0),17),"")</f>
        <v/>
      </c>
      <c r="Z233" s="23"/>
      <c r="AA233" s="23" t="str">
        <f>IF(ISBLANK(Z233),"",INDEX(호기!$A$1:$B$657,MATCH('생산계획(잉크)'!B685,호기!$A$1:$A$657,0),2))</f>
        <v/>
      </c>
      <c r="AB233" s="24">
        <f>X233+Z233-INDEX(표5[#All],MATCH(B233,표5[[#All],[잉크]],0),5)</f>
        <v>0</v>
      </c>
      <c r="AC233" s="21" t="str">
        <f>IFERROR(AB233/INDEX(표5[#All],MATCH(B233,표5[[#All],[잉크]],0),20),"")</f>
        <v/>
      </c>
      <c r="AD233" s="23"/>
      <c r="AE233" s="235"/>
      <c r="BB233" s="67"/>
      <c r="BC233" s="67"/>
      <c r="BD233" s="67"/>
      <c r="BE233" s="67"/>
      <c r="BF233" s="67"/>
    </row>
    <row r="234" spans="1:58" ht="18.75" hidden="1" customHeight="1" x14ac:dyDescent="0.3">
      <c r="A234" s="1"/>
      <c r="B234" s="5" t="s">
        <v>199</v>
      </c>
      <c r="C234" s="68"/>
      <c r="D234" s="69" t="str">
        <f>IFERROR(C234/INDEX(표5[#All],MATCH(B234,표5[[#All],[잉크]],0),2),"")</f>
        <v/>
      </c>
      <c r="E234" s="22">
        <f>$C234-INDEX(표5[#All],MATCH(B234,표5[[#All],[잉크]],0),24)</f>
        <v>0</v>
      </c>
      <c r="F234" s="542"/>
      <c r="G234" s="23" t="str">
        <f>IF(ISBLANK(F234),"",INDEX(호기!$A$1:$B$657,MATCH('생산계획(잉크)'!B686,호기!$A$1:$A$657,0),2))</f>
        <v/>
      </c>
      <c r="H234" s="24">
        <f>C234+F234-INDEX(표5[#All],MATCH(B234,표5[[#All],[잉크]],0),2)</f>
        <v>0</v>
      </c>
      <c r="I234" s="21" t="str">
        <f>IFERROR(H234/INDEX(표5[#All],MATCH(B234,표5[[#All],[잉크]],0),5),"")</f>
        <v/>
      </c>
      <c r="J234" s="542"/>
      <c r="K234" s="25" t="str">
        <f>IF(ISBLANK(J234),"",INDEX(호기!$A$1:$B$657,MATCH('생산계획(잉크)'!B686,호기!$A$1:$A$657,0),2))</f>
        <v/>
      </c>
      <c r="L234" s="24">
        <f>H234+J234-INDEX(표5[#All],MATCH(B234,표5[[#All],[잉크]],0),5)</f>
        <v>0</v>
      </c>
      <c r="M234" s="21" t="str">
        <f>IFERROR(L234/INDEX(표5[#All],MATCH(B234,표5[[#All],[잉크]],0),8),"")</f>
        <v/>
      </c>
      <c r="N234" s="542"/>
      <c r="O234" s="23" t="str">
        <f>IF(ISBLANK(N234),"",INDEX(호기!$A$1:$B$657,MATCH('생산계획(잉크)'!B686,호기!$A$1:$A$657,0),2))</f>
        <v/>
      </c>
      <c r="P234" s="24">
        <f>L234+N234-INDEX(표5[#All],MATCH(B234,표5[[#All],[잉크]],0),5)</f>
        <v>0</v>
      </c>
      <c r="Q234" s="21" t="str">
        <f>IFERROR(P234/INDEX(표5[#All],MATCH(B234,표5[[#All],[잉크]],0),11),"")</f>
        <v/>
      </c>
      <c r="R234" s="542"/>
      <c r="S234" s="25" t="str">
        <f>IF(ISBLANK(R234),"",INDEX(호기!$A$1:$B$657,MATCH('생산계획(잉크)'!B686,호기!$A$1:$A$657,0),2))</f>
        <v/>
      </c>
      <c r="T234" s="24">
        <f>P234+R234-INDEX(표5[#All],MATCH(B234,표5[[#All],[잉크]],0),5)</f>
        <v>0</v>
      </c>
      <c r="U234" s="21" t="str">
        <f>IFERROR(T234/INDEX(표5[#All],MATCH(B234,표5[[#All],[잉크]],0),14),"")</f>
        <v/>
      </c>
      <c r="V234" s="542"/>
      <c r="W234" s="23" t="str">
        <f>IF(ISBLANK(V234),"",INDEX(호기!$A$1:$B$657,MATCH('생산계획(잉크)'!B686,호기!$A$1:$A$657,0),2))</f>
        <v/>
      </c>
      <c r="X234" s="24">
        <f>T234+V234-INDEX(표5[#All],MATCH(B234,표5[[#All],[잉크]],0),5)</f>
        <v>0</v>
      </c>
      <c r="Y234" s="21" t="str">
        <f>IFERROR(X234/INDEX(표5[#All],MATCH(B234,표5[[#All],[잉크]],0),17),"")</f>
        <v/>
      </c>
      <c r="Z234" s="23"/>
      <c r="AA234" s="23" t="str">
        <f>IF(ISBLANK(Z234),"",INDEX(호기!$A$1:$B$657,MATCH('생산계획(잉크)'!B686,호기!$A$1:$A$657,0),2))</f>
        <v/>
      </c>
      <c r="AB234" s="24">
        <f>X234+Z234-INDEX(표5[#All],MATCH(B234,표5[[#All],[잉크]],0),5)</f>
        <v>0</v>
      </c>
      <c r="AC234" s="21" t="str">
        <f>IFERROR(AB234/INDEX(표5[#All],MATCH(B234,표5[[#All],[잉크]],0),20),"")</f>
        <v/>
      </c>
      <c r="AD234" s="23"/>
      <c r="AE234" s="235"/>
      <c r="BB234" s="67"/>
      <c r="BC234" s="67"/>
      <c r="BD234" s="67"/>
      <c r="BE234" s="67"/>
      <c r="BF234" s="67"/>
    </row>
    <row r="235" spans="1:58" ht="18.75" hidden="1" customHeight="1" x14ac:dyDescent="0.3">
      <c r="A235" s="1"/>
      <c r="B235" s="30" t="s">
        <v>200</v>
      </c>
      <c r="C235" s="68"/>
      <c r="D235" s="69" t="str">
        <f>IFERROR(C235/INDEX(표5[#All],MATCH(B235,표5[[#All],[잉크]],0),2),"")</f>
        <v/>
      </c>
      <c r="E235" s="22">
        <f>$C235-INDEX(표5[#All],MATCH(B235,표5[[#All],[잉크]],0),24)</f>
        <v>0</v>
      </c>
      <c r="F235" s="542"/>
      <c r="G235" s="23" t="str">
        <f>IF(ISBLANK(F235),"",INDEX(호기!$A$1:$B$657,MATCH('생산계획(잉크)'!B687,호기!$A$1:$A$657,0),2))</f>
        <v/>
      </c>
      <c r="H235" s="24">
        <f>C235+F235-INDEX(표5[#All],MATCH(B235,표5[[#All],[잉크]],0),2)</f>
        <v>0</v>
      </c>
      <c r="I235" s="21" t="str">
        <f>IFERROR(H235/INDEX(표5[#All],MATCH(B235,표5[[#All],[잉크]],0),5),"")</f>
        <v/>
      </c>
      <c r="J235" s="542"/>
      <c r="K235" s="25" t="str">
        <f>IF(ISBLANK(J235),"",INDEX(호기!$A$1:$B$657,MATCH('생산계획(잉크)'!B687,호기!$A$1:$A$657,0),2))</f>
        <v/>
      </c>
      <c r="L235" s="24">
        <f>H235+J235-INDEX(표5[#All],MATCH(B235,표5[[#All],[잉크]],0),5)</f>
        <v>0</v>
      </c>
      <c r="M235" s="21" t="str">
        <f>IFERROR(L235/INDEX(표5[#All],MATCH(B235,표5[[#All],[잉크]],0),8),"")</f>
        <v/>
      </c>
      <c r="N235" s="542"/>
      <c r="O235" s="23" t="str">
        <f>IF(ISBLANK(N235),"",INDEX(호기!$A$1:$B$657,MATCH('생산계획(잉크)'!B687,호기!$A$1:$A$657,0),2))</f>
        <v/>
      </c>
      <c r="P235" s="24">
        <f>L235+N235-INDEX(표5[#All],MATCH(B235,표5[[#All],[잉크]],0),5)</f>
        <v>0</v>
      </c>
      <c r="Q235" s="21" t="str">
        <f>IFERROR(P235/INDEX(표5[#All],MATCH(B235,표5[[#All],[잉크]],0),11),"")</f>
        <v/>
      </c>
      <c r="R235" s="542"/>
      <c r="S235" s="25" t="str">
        <f>IF(ISBLANK(R235),"",INDEX(호기!$A$1:$B$657,MATCH('생산계획(잉크)'!B687,호기!$A$1:$A$657,0),2))</f>
        <v/>
      </c>
      <c r="T235" s="24">
        <f>P235+R235-INDEX(표5[#All],MATCH(B235,표5[[#All],[잉크]],0),5)</f>
        <v>0</v>
      </c>
      <c r="U235" s="21" t="str">
        <f>IFERROR(T235/INDEX(표5[#All],MATCH(B235,표5[[#All],[잉크]],0),14),"")</f>
        <v/>
      </c>
      <c r="V235" s="542"/>
      <c r="W235" s="23" t="str">
        <f>IF(ISBLANK(V235),"",INDEX(호기!$A$1:$B$657,MATCH('생산계획(잉크)'!B687,호기!$A$1:$A$657,0),2))</f>
        <v/>
      </c>
      <c r="X235" s="24">
        <f>T235+V235-INDEX(표5[#All],MATCH(B235,표5[[#All],[잉크]],0),5)</f>
        <v>0</v>
      </c>
      <c r="Y235" s="21" t="str">
        <f>IFERROR(X235/INDEX(표5[#All],MATCH(B235,표5[[#All],[잉크]],0),17),"")</f>
        <v/>
      </c>
      <c r="Z235" s="23"/>
      <c r="AA235" s="23" t="str">
        <f>IF(ISBLANK(Z235),"",INDEX(호기!$A$1:$B$657,MATCH('생산계획(잉크)'!B687,호기!$A$1:$A$657,0),2))</f>
        <v/>
      </c>
      <c r="AB235" s="24">
        <f>X235+Z235-INDEX(표5[#All],MATCH(B235,표5[[#All],[잉크]],0),5)</f>
        <v>0</v>
      </c>
      <c r="AC235" s="21" t="str">
        <f>IFERROR(AB235/INDEX(표5[#All],MATCH(B235,표5[[#All],[잉크]],0),20),"")</f>
        <v/>
      </c>
      <c r="AD235" s="23"/>
      <c r="AE235" s="235"/>
      <c r="BB235" s="67"/>
      <c r="BC235" s="67"/>
      <c r="BD235" s="67"/>
      <c r="BE235" s="67"/>
      <c r="BF235" s="67"/>
    </row>
    <row r="236" spans="1:58" ht="16.5" customHeight="1" x14ac:dyDescent="0.3">
      <c r="A236" s="1"/>
      <c r="B236" s="30" t="s">
        <v>201</v>
      </c>
      <c r="C236" s="68">
        <v>12</v>
      </c>
      <c r="D236" s="69">
        <f>IFERROR(C236/INDEX(표5[#All],MATCH(B236,표5[[#All],[잉크]],0),2),"")</f>
        <v>3</v>
      </c>
      <c r="E236" s="22">
        <f>$C236-INDEX(표5[#All],MATCH(B236,표5[[#All],[잉크]],0),24)</f>
        <v>-6</v>
      </c>
      <c r="F236" s="570"/>
      <c r="G236" s="23" t="str">
        <f>IF(ISBLANK(F236),"",INDEX(호기!$A$1:$B$657,MATCH('생산계획(잉크)'!B688,호기!$A$1:$A$657,0),2))</f>
        <v/>
      </c>
      <c r="H236" s="24">
        <f>C236+F236-INDEX(표5[#All],MATCH(B236,표5[[#All],[잉크]],0),2)+4</f>
        <v>12</v>
      </c>
      <c r="I236" s="21">
        <f>IFERROR(H236/INDEX(표5[#All],MATCH(B236,표5[[#All],[잉크]],0),5),"")</f>
        <v>2.4</v>
      </c>
      <c r="J236" s="570" t="s">
        <v>5583</v>
      </c>
      <c r="K236" s="25" t="e">
        <f>IF(ISBLANK(J236),"",INDEX(호기!$A$1:$B$657,MATCH('생산계획(잉크)'!B688,호기!$A$1:$A$657,0),2))</f>
        <v>#N/A</v>
      </c>
      <c r="L236" s="24" t="e">
        <f>H236+J236-INDEX(표5[#All],MATCH(B236,표5[[#All],[잉크]],0),5)</f>
        <v>#VALUE!</v>
      </c>
      <c r="M236" s="21" t="str">
        <f>IFERROR(L236/INDEX(표5[#All],MATCH(B236,표5[[#All],[잉크]],0),8),"")</f>
        <v/>
      </c>
      <c r="N236" s="542"/>
      <c r="O236" s="23" t="str">
        <f>IF(ISBLANK(N236),"",INDEX(호기!$A$1:$B$657,MATCH('생산계획(잉크)'!B688,호기!$A$1:$A$657,0),2))</f>
        <v/>
      </c>
      <c r="P236" s="24" t="e">
        <f>L236+N236-INDEX(표5[#All],MATCH(B236,표5[[#All],[잉크]],0),5)</f>
        <v>#VALUE!</v>
      </c>
      <c r="Q236" s="21" t="str">
        <f>IFERROR(P236/INDEX(표5[#All],MATCH(B236,표5[[#All],[잉크]],0),11),"")</f>
        <v/>
      </c>
      <c r="R236" s="542"/>
      <c r="S236" s="25" t="str">
        <f>IF(ISBLANK(R236),"",INDEX(호기!$A$1:$B$657,MATCH('생산계획(잉크)'!B688,호기!$A$1:$A$657,0),2))</f>
        <v/>
      </c>
      <c r="T236" s="24" t="e">
        <f>P236+R236-INDEX(표5[#All],MATCH(B236,표5[[#All],[잉크]],0),5)</f>
        <v>#VALUE!</v>
      </c>
      <c r="U236" s="21" t="str">
        <f>IFERROR(T236/INDEX(표5[#All],MATCH(B236,표5[[#All],[잉크]],0),14),"")</f>
        <v/>
      </c>
      <c r="V236" s="542"/>
      <c r="W236" s="23" t="str">
        <f>IF(ISBLANK(V236),"",INDEX(호기!$A$1:$B$657,MATCH('생산계획(잉크)'!B688,호기!$A$1:$A$657,0),2))</f>
        <v/>
      </c>
      <c r="X236" s="24" t="e">
        <f>T236+V236-INDEX(표5[#All],MATCH(B236,표5[[#All],[잉크]],0),5)</f>
        <v>#VALUE!</v>
      </c>
      <c r="Y236" s="21" t="str">
        <f>IFERROR(X236/INDEX(표5[#All],MATCH(B236,표5[[#All],[잉크]],0),17),"")</f>
        <v/>
      </c>
      <c r="Z236" s="23"/>
      <c r="AA236" s="23" t="str">
        <f>IF(ISBLANK(Z236),"",INDEX(호기!$A$1:$B$657,MATCH('생산계획(잉크)'!B688,호기!$A$1:$A$657,0),2))</f>
        <v/>
      </c>
      <c r="AB236" s="24" t="e">
        <f>X236+Z236-INDEX(표5[#All],MATCH(B236,표5[[#All],[잉크]],0),5)</f>
        <v>#VALUE!</v>
      </c>
      <c r="AC236" s="21" t="str">
        <f>IFERROR(AB236/INDEX(표5[#All],MATCH(B236,표5[[#All],[잉크]],0),20),"")</f>
        <v/>
      </c>
      <c r="AD236" s="23"/>
      <c r="AE236" s="235"/>
      <c r="BB236" s="67"/>
      <c r="BC236" s="67"/>
      <c r="BD236" s="67"/>
      <c r="BE236" s="67"/>
      <c r="BF236" s="67"/>
    </row>
    <row r="237" spans="1:58" ht="16.5" customHeight="1" x14ac:dyDescent="0.3">
      <c r="A237" s="1"/>
      <c r="B237" s="30" t="s">
        <v>203</v>
      </c>
      <c r="C237" s="68">
        <v>9</v>
      </c>
      <c r="D237" s="69">
        <f>IFERROR(C237/INDEX(표5[#All],MATCH(B237,표5[[#All],[잉크]],0),2),"")</f>
        <v>2.25</v>
      </c>
      <c r="E237" s="22">
        <f>$C237-INDEX(표5[#All],MATCH(B237,표5[[#All],[잉크]],0),24)</f>
        <v>-9</v>
      </c>
      <c r="F237" s="542"/>
      <c r="G237" s="23" t="str">
        <f>IF(ISBLANK(F237),"",INDEX(호기!$A$1:$B$657,MATCH('생산계획(잉크)'!B689,호기!$A$1:$A$657,0),2))</f>
        <v/>
      </c>
      <c r="H237" s="24">
        <f>C237+F237-INDEX(표5[#All],MATCH(B237,표5[[#All],[잉크]],0),2)+4</f>
        <v>9</v>
      </c>
      <c r="I237" s="21">
        <f>IFERROR(H237/INDEX(표5[#All],MATCH(B237,표5[[#All],[잉크]],0),5),"")</f>
        <v>1.8</v>
      </c>
      <c r="J237" s="542"/>
      <c r="K237" s="25" t="str">
        <f>IF(ISBLANK(J237),"",INDEX(호기!$A$1:$B$657,MATCH('생산계획(잉크)'!B689,호기!$A$1:$A$657,0),2))</f>
        <v/>
      </c>
      <c r="L237" s="24">
        <f>H237+J237-INDEX(표5[#All],MATCH(B237,표5[[#All],[잉크]],0),5)</f>
        <v>4</v>
      </c>
      <c r="M237" s="21" t="str">
        <f>IFERROR(L237/INDEX(표5[#All],MATCH(B237,표5[[#All],[잉크]],0),8),"")</f>
        <v/>
      </c>
      <c r="N237" s="542"/>
      <c r="O237" s="23" t="str">
        <f>IF(ISBLANK(N237),"",INDEX(호기!$A$1:$B$657,MATCH('생산계획(잉크)'!B689,호기!$A$1:$A$657,0),2))</f>
        <v/>
      </c>
      <c r="P237" s="24">
        <f>L237+N237-INDEX(표5[#All],MATCH(B237,표5[[#All],[잉크]],0),5)</f>
        <v>-1</v>
      </c>
      <c r="Q237" s="21" t="str">
        <f>IFERROR(P237/INDEX(표5[#All],MATCH(B237,표5[[#All],[잉크]],0),11),"")</f>
        <v/>
      </c>
      <c r="R237" s="542"/>
      <c r="S237" s="25" t="str">
        <f>IF(ISBLANK(R237),"",INDEX(호기!$A$1:$B$657,MATCH('생산계획(잉크)'!B689,호기!$A$1:$A$657,0),2))</f>
        <v/>
      </c>
      <c r="T237" s="24">
        <f>P237+R237-INDEX(표5[#All],MATCH(B237,표5[[#All],[잉크]],0),5)</f>
        <v>-6</v>
      </c>
      <c r="U237" s="21" t="str">
        <f>IFERROR(T237/INDEX(표5[#All],MATCH(B237,표5[[#All],[잉크]],0),14),"")</f>
        <v/>
      </c>
      <c r="V237" s="542"/>
      <c r="W237" s="23" t="str">
        <f>IF(ISBLANK(V237),"",INDEX(호기!$A$1:$B$657,MATCH('생산계획(잉크)'!B689,호기!$A$1:$A$657,0),2))</f>
        <v/>
      </c>
      <c r="X237" s="24">
        <f>T237+V237-INDEX(표5[#All],MATCH(B237,표5[[#All],[잉크]],0),5)</f>
        <v>-11</v>
      </c>
      <c r="Y237" s="21" t="str">
        <f>IFERROR(X237/INDEX(표5[#All],MATCH(B237,표5[[#All],[잉크]],0),17),"")</f>
        <v/>
      </c>
      <c r="Z237" s="23"/>
      <c r="AA237" s="23" t="str">
        <f>IF(ISBLANK(Z237),"",INDEX(호기!$A$1:$B$657,MATCH('생산계획(잉크)'!B689,호기!$A$1:$A$657,0),2))</f>
        <v/>
      </c>
      <c r="AB237" s="24">
        <f>X237+Z237-INDEX(표5[#All],MATCH(B237,표5[[#All],[잉크]],0),5)</f>
        <v>-16</v>
      </c>
      <c r="AC237" s="21" t="str">
        <f>IFERROR(AB237/INDEX(표5[#All],MATCH(B237,표5[[#All],[잉크]],0),20),"")</f>
        <v/>
      </c>
      <c r="AD237" s="23"/>
      <c r="AE237" s="235"/>
      <c r="BB237" s="67"/>
      <c r="BC237" s="67"/>
      <c r="BD237" s="67"/>
      <c r="BE237" s="67"/>
      <c r="BF237" s="67"/>
    </row>
    <row r="238" spans="1:58" ht="16.5" hidden="1" customHeight="1" x14ac:dyDescent="0.3">
      <c r="A238" s="1"/>
      <c r="B238" s="5" t="s">
        <v>202</v>
      </c>
      <c r="C238" s="68"/>
      <c r="D238" s="69" t="str">
        <f>IFERROR(C238/INDEX(표5[#All],MATCH(B238,표5[[#All],[잉크]],0),2),"")</f>
        <v/>
      </c>
      <c r="E238" s="22">
        <f>$C238-INDEX(표5[#All],MATCH(B238,표5[[#All],[잉크]],0),24)</f>
        <v>0</v>
      </c>
      <c r="F238" s="542"/>
      <c r="G238" s="23" t="str">
        <f>IF(ISBLANK(F238),"",INDEX(호기!$A$1:$B$657,MATCH('생산계획(잉크)'!B690,호기!$A$1:$A$657,0),2))</f>
        <v/>
      </c>
      <c r="H238" s="24">
        <f>C238+F238-INDEX(표5[#All],MATCH(B238,표5[[#All],[잉크]],0),2)</f>
        <v>0</v>
      </c>
      <c r="I238" s="21" t="str">
        <f>IFERROR(H238/INDEX(표5[#All],MATCH(B238,표5[[#All],[잉크]],0),5),"")</f>
        <v/>
      </c>
      <c r="J238" s="542"/>
      <c r="K238" s="25" t="str">
        <f>IF(ISBLANK(J238),"",INDEX(호기!$A$1:$B$657,MATCH('생산계획(잉크)'!B690,호기!$A$1:$A$657,0),2))</f>
        <v/>
      </c>
      <c r="L238" s="24">
        <f>H238+J238-INDEX(표5[#All],MATCH(B238,표5[[#All],[잉크]],0),5)</f>
        <v>0</v>
      </c>
      <c r="M238" s="21" t="str">
        <f>IFERROR(L238/INDEX(표5[#All],MATCH(B238,표5[[#All],[잉크]],0),8),"")</f>
        <v/>
      </c>
      <c r="N238" s="542"/>
      <c r="O238" s="23" t="str">
        <f>IF(ISBLANK(N238),"",INDEX(호기!$A$1:$B$657,MATCH('생산계획(잉크)'!B690,호기!$A$1:$A$657,0),2))</f>
        <v/>
      </c>
      <c r="P238" s="24">
        <f>L238+N238-INDEX(표5[#All],MATCH(B238,표5[[#All],[잉크]],0),5)</f>
        <v>0</v>
      </c>
      <c r="Q238" s="21" t="str">
        <f>IFERROR(P238/INDEX(표5[#All],MATCH(B238,표5[[#All],[잉크]],0),11),"")</f>
        <v/>
      </c>
      <c r="R238" s="542"/>
      <c r="S238" s="25" t="str">
        <f>IF(ISBLANK(R238),"",INDEX(호기!$A$1:$B$657,MATCH('생산계획(잉크)'!B690,호기!$A$1:$A$657,0),2))</f>
        <v/>
      </c>
      <c r="T238" s="24">
        <f>P238+R238-INDEX(표5[#All],MATCH(B238,표5[[#All],[잉크]],0),5)</f>
        <v>0</v>
      </c>
      <c r="U238" s="21" t="str">
        <f>IFERROR(T238/INDEX(표5[#All],MATCH(B238,표5[[#All],[잉크]],0),14),"")</f>
        <v/>
      </c>
      <c r="V238" s="542"/>
      <c r="W238" s="23" t="str">
        <f>IF(ISBLANK(V238),"",INDEX(호기!$A$1:$B$657,MATCH('생산계획(잉크)'!B690,호기!$A$1:$A$657,0),2))</f>
        <v/>
      </c>
      <c r="X238" s="24">
        <f>T238+V238-INDEX(표5[#All],MATCH(B238,표5[[#All],[잉크]],0),5)</f>
        <v>0</v>
      </c>
      <c r="Y238" s="21" t="str">
        <f>IFERROR(X238/INDEX(표5[#All],MATCH(B238,표5[[#All],[잉크]],0),17),"")</f>
        <v/>
      </c>
      <c r="Z238" s="23"/>
      <c r="AA238" s="23" t="str">
        <f>IF(ISBLANK(Z238),"",INDEX(호기!$A$1:$B$657,MATCH('생산계획(잉크)'!B690,호기!$A$1:$A$657,0),2))</f>
        <v/>
      </c>
      <c r="AB238" s="24">
        <f>X238+Z238-INDEX(표5[#All],MATCH(B238,표5[[#All],[잉크]],0),5)</f>
        <v>0</v>
      </c>
      <c r="AC238" s="21" t="str">
        <f>IFERROR(AB238/INDEX(표5[#All],MATCH(B238,표5[[#All],[잉크]],0),20),"")</f>
        <v/>
      </c>
      <c r="AD238" s="23"/>
      <c r="AE238" s="235"/>
      <c r="BB238" s="67"/>
      <c r="BC238" s="67"/>
      <c r="BD238" s="67"/>
      <c r="BE238" s="67"/>
      <c r="BF238" s="67"/>
    </row>
    <row r="239" spans="1:58" ht="16.5" hidden="1" customHeight="1" x14ac:dyDescent="0.3">
      <c r="A239" s="1"/>
      <c r="B239" s="5" t="s">
        <v>212</v>
      </c>
      <c r="C239" s="68"/>
      <c r="D239" s="69" t="str">
        <f>IFERROR(C239/INDEX(표5[#All],MATCH(B239,표5[[#All],[잉크]],0),2),"")</f>
        <v/>
      </c>
      <c r="E239" s="22">
        <f>$C239-INDEX(표5[#All],MATCH(B239,표5[[#All],[잉크]],0),24)</f>
        <v>0</v>
      </c>
      <c r="F239" s="542"/>
      <c r="G239" s="23" t="str">
        <f>IF(ISBLANK(F239),"",INDEX(호기!$A$1:$B$657,MATCH('생산계획(잉크)'!B691,호기!$A$1:$A$657,0),2))</f>
        <v/>
      </c>
      <c r="H239" s="24">
        <f>C239+F239-INDEX(표5[#All],MATCH(B239,표5[[#All],[잉크]],0),2)</f>
        <v>0</v>
      </c>
      <c r="I239" s="21" t="str">
        <f>IFERROR(H239/INDEX(표5[#All],MATCH(B239,표5[[#All],[잉크]],0),5),"")</f>
        <v/>
      </c>
      <c r="J239" s="542"/>
      <c r="K239" s="25" t="str">
        <f>IF(ISBLANK(J239),"",INDEX(호기!$A$1:$B$657,MATCH('생산계획(잉크)'!B691,호기!$A$1:$A$657,0),2))</f>
        <v/>
      </c>
      <c r="L239" s="24">
        <f>H239+J239-INDEX(표5[#All],MATCH(B239,표5[[#All],[잉크]],0),5)</f>
        <v>0</v>
      </c>
      <c r="M239" s="21" t="str">
        <f>IFERROR(L239/INDEX(표5[#All],MATCH(B239,표5[[#All],[잉크]],0),8),"")</f>
        <v/>
      </c>
      <c r="N239" s="542"/>
      <c r="O239" s="23" t="str">
        <f>IF(ISBLANK(N239),"",INDEX(호기!$A$1:$B$657,MATCH('생산계획(잉크)'!B691,호기!$A$1:$A$657,0),2))</f>
        <v/>
      </c>
      <c r="P239" s="24">
        <f>L239+N239-INDEX(표5[#All],MATCH(B239,표5[[#All],[잉크]],0),5)</f>
        <v>0</v>
      </c>
      <c r="Q239" s="21" t="str">
        <f>IFERROR(P239/INDEX(표5[#All],MATCH(B239,표5[[#All],[잉크]],0),11),"")</f>
        <v/>
      </c>
      <c r="R239" s="542"/>
      <c r="S239" s="25" t="str">
        <f>IF(ISBLANK(R239),"",INDEX(호기!$A$1:$B$657,MATCH('생산계획(잉크)'!B691,호기!$A$1:$A$657,0),2))</f>
        <v/>
      </c>
      <c r="T239" s="24">
        <f>P239+R239-INDEX(표5[#All],MATCH(B239,표5[[#All],[잉크]],0),5)</f>
        <v>0</v>
      </c>
      <c r="U239" s="21" t="str">
        <f>IFERROR(T239/INDEX(표5[#All],MATCH(B239,표5[[#All],[잉크]],0),14),"")</f>
        <v/>
      </c>
      <c r="V239" s="542"/>
      <c r="W239" s="23" t="str">
        <f>IF(ISBLANK(V239),"",INDEX(호기!$A$1:$B$657,MATCH('생산계획(잉크)'!B691,호기!$A$1:$A$657,0),2))</f>
        <v/>
      </c>
      <c r="X239" s="24">
        <f>T239+V239-INDEX(표5[#All],MATCH(B239,표5[[#All],[잉크]],0),5)</f>
        <v>0</v>
      </c>
      <c r="Y239" s="21" t="str">
        <f>IFERROR(X239/INDEX(표5[#All],MATCH(B239,표5[[#All],[잉크]],0),17),"")</f>
        <v/>
      </c>
      <c r="Z239" s="23"/>
      <c r="AA239" s="23" t="str">
        <f>IF(ISBLANK(Z239),"",INDEX(호기!$A$1:$B$657,MATCH('생산계획(잉크)'!B691,호기!$A$1:$A$657,0),2))</f>
        <v/>
      </c>
      <c r="AB239" s="24">
        <f>X239+Z239-INDEX(표5[#All],MATCH(B239,표5[[#All],[잉크]],0),5)</f>
        <v>0</v>
      </c>
      <c r="AC239" s="21" t="str">
        <f>IFERROR(AB239/INDEX(표5[#All],MATCH(B239,표5[[#All],[잉크]],0),20),"")</f>
        <v/>
      </c>
      <c r="AD239" s="23"/>
      <c r="AE239" s="235"/>
      <c r="BB239" s="67"/>
      <c r="BC239" s="67"/>
      <c r="BD239" s="67"/>
      <c r="BE239" s="67"/>
      <c r="BF239" s="67"/>
    </row>
    <row r="240" spans="1:58" ht="16.5" hidden="1" customHeight="1" x14ac:dyDescent="0.3">
      <c r="A240" s="1"/>
      <c r="B240" s="5" t="s">
        <v>213</v>
      </c>
      <c r="C240" s="68"/>
      <c r="D240" s="69" t="str">
        <f>IFERROR(C240/INDEX(표5[#All],MATCH(B240,표5[[#All],[잉크]],0),2),"")</f>
        <v/>
      </c>
      <c r="E240" s="22">
        <f>$C240-INDEX(표5[#All],MATCH(B240,표5[[#All],[잉크]],0),24)</f>
        <v>0</v>
      </c>
      <c r="F240" s="542"/>
      <c r="G240" s="23" t="str">
        <f>IF(ISBLANK(F240),"",INDEX(호기!$A$1:$B$657,MATCH('생산계획(잉크)'!B692,호기!$A$1:$A$657,0),2))</f>
        <v/>
      </c>
      <c r="H240" s="24">
        <f>C240+F240-INDEX(표5[#All],MATCH(B240,표5[[#All],[잉크]],0),2)</f>
        <v>0</v>
      </c>
      <c r="I240" s="21" t="str">
        <f>IFERROR(H240/INDEX(표5[#All],MATCH(B240,표5[[#All],[잉크]],0),5),"")</f>
        <v/>
      </c>
      <c r="J240" s="542"/>
      <c r="K240" s="25" t="str">
        <f>IF(ISBLANK(J240),"",INDEX(호기!$A$1:$B$657,MATCH('생산계획(잉크)'!B692,호기!$A$1:$A$657,0),2))</f>
        <v/>
      </c>
      <c r="L240" s="24">
        <f>H240+J240-INDEX(표5[#All],MATCH(B240,표5[[#All],[잉크]],0),5)</f>
        <v>0</v>
      </c>
      <c r="M240" s="21" t="str">
        <f>IFERROR(L240/INDEX(표5[#All],MATCH(B240,표5[[#All],[잉크]],0),8),"")</f>
        <v/>
      </c>
      <c r="N240" s="542"/>
      <c r="O240" s="23" t="str">
        <f>IF(ISBLANK(N240),"",INDEX(호기!$A$1:$B$657,MATCH('생산계획(잉크)'!B692,호기!$A$1:$A$657,0),2))</f>
        <v/>
      </c>
      <c r="P240" s="24">
        <f>L240+N240-INDEX(표5[#All],MATCH(B240,표5[[#All],[잉크]],0),5)</f>
        <v>0</v>
      </c>
      <c r="Q240" s="21" t="str">
        <f>IFERROR(P240/INDEX(표5[#All],MATCH(B240,표5[[#All],[잉크]],0),11),"")</f>
        <v/>
      </c>
      <c r="R240" s="542"/>
      <c r="S240" s="25" t="str">
        <f>IF(ISBLANK(R240),"",INDEX(호기!$A$1:$B$657,MATCH('생산계획(잉크)'!B692,호기!$A$1:$A$657,0),2))</f>
        <v/>
      </c>
      <c r="T240" s="24">
        <f>P240+R240-INDEX(표5[#All],MATCH(B240,표5[[#All],[잉크]],0),5)</f>
        <v>0</v>
      </c>
      <c r="U240" s="21" t="str">
        <f>IFERROR(T240/INDEX(표5[#All],MATCH(B240,표5[[#All],[잉크]],0),14),"")</f>
        <v/>
      </c>
      <c r="V240" s="542"/>
      <c r="W240" s="23" t="str">
        <f>IF(ISBLANK(V240),"",INDEX(호기!$A$1:$B$657,MATCH('생산계획(잉크)'!B692,호기!$A$1:$A$657,0),2))</f>
        <v/>
      </c>
      <c r="X240" s="24">
        <f>T240+V240-INDEX(표5[#All],MATCH(B240,표5[[#All],[잉크]],0),5)</f>
        <v>0</v>
      </c>
      <c r="Y240" s="21" t="str">
        <f>IFERROR(X240/INDEX(표5[#All],MATCH(B240,표5[[#All],[잉크]],0),17),"")</f>
        <v/>
      </c>
      <c r="Z240" s="23"/>
      <c r="AA240" s="23" t="str">
        <f>IF(ISBLANK(Z240),"",INDEX(호기!$A$1:$B$657,MATCH('생산계획(잉크)'!B692,호기!$A$1:$A$657,0),2))</f>
        <v/>
      </c>
      <c r="AB240" s="24">
        <f>X240+Z240-INDEX(표5[#All],MATCH(B240,표5[[#All],[잉크]],0),5)</f>
        <v>0</v>
      </c>
      <c r="AC240" s="21" t="str">
        <f>IFERROR(AB240/INDEX(표5[#All],MATCH(B240,표5[[#All],[잉크]],0),20),"")</f>
        <v/>
      </c>
      <c r="AD240" s="23"/>
      <c r="AE240" s="235"/>
      <c r="BB240" s="67"/>
      <c r="BC240" s="67"/>
      <c r="BD240" s="67"/>
      <c r="BE240" s="67"/>
      <c r="BF240" s="67"/>
    </row>
    <row r="241" spans="1:58" ht="16.5" hidden="1" customHeight="1" x14ac:dyDescent="0.3">
      <c r="A241" s="1"/>
      <c r="B241" s="5" t="s">
        <v>205</v>
      </c>
      <c r="C241" s="68"/>
      <c r="D241" s="69" t="str">
        <f>IFERROR(C241/INDEX(표5[#All],MATCH(B241,표5[[#All],[잉크]],0),2),"")</f>
        <v/>
      </c>
      <c r="E241" s="22">
        <f>$C241-INDEX(표5[#All],MATCH(B241,표5[[#All],[잉크]],0),24)</f>
        <v>0</v>
      </c>
      <c r="F241" s="542"/>
      <c r="G241" s="23" t="str">
        <f>IF(ISBLANK(F241),"",INDEX(호기!$A$1:$B$657,MATCH('생산계획(잉크)'!B693,호기!$A$1:$A$657,0),2))</f>
        <v/>
      </c>
      <c r="H241" s="24">
        <f>C241+F241-INDEX(표5[#All],MATCH(B241,표5[[#All],[잉크]],0),2)</f>
        <v>0</v>
      </c>
      <c r="I241" s="21" t="str">
        <f>IFERROR(H241/INDEX(표5[#All],MATCH(B241,표5[[#All],[잉크]],0),5),"")</f>
        <v/>
      </c>
      <c r="J241" s="542"/>
      <c r="K241" s="25" t="str">
        <f>IF(ISBLANK(J241),"",INDEX(호기!$A$1:$B$657,MATCH('생산계획(잉크)'!B693,호기!$A$1:$A$657,0),2))</f>
        <v/>
      </c>
      <c r="L241" s="24">
        <f>H241+J241-INDEX(표5[#All],MATCH(B241,표5[[#All],[잉크]],0),5)</f>
        <v>0</v>
      </c>
      <c r="M241" s="21" t="str">
        <f>IFERROR(L241/INDEX(표5[#All],MATCH(B241,표5[[#All],[잉크]],0),8),"")</f>
        <v/>
      </c>
      <c r="N241" s="542"/>
      <c r="O241" s="23" t="str">
        <f>IF(ISBLANK(N241),"",INDEX(호기!$A$1:$B$657,MATCH('생산계획(잉크)'!B693,호기!$A$1:$A$657,0),2))</f>
        <v/>
      </c>
      <c r="P241" s="24">
        <f>L241+N241-INDEX(표5[#All],MATCH(B241,표5[[#All],[잉크]],0),5)</f>
        <v>0</v>
      </c>
      <c r="Q241" s="21" t="str">
        <f>IFERROR(P241/INDEX(표5[#All],MATCH(B241,표5[[#All],[잉크]],0),11),"")</f>
        <v/>
      </c>
      <c r="R241" s="542"/>
      <c r="S241" s="25" t="str">
        <f>IF(ISBLANK(R241),"",INDEX(호기!$A$1:$B$657,MATCH('생산계획(잉크)'!B693,호기!$A$1:$A$657,0),2))</f>
        <v/>
      </c>
      <c r="T241" s="24">
        <f>P241+R241-INDEX(표5[#All],MATCH(B241,표5[[#All],[잉크]],0),5)</f>
        <v>0</v>
      </c>
      <c r="U241" s="21" t="str">
        <f>IFERROR(T241/INDEX(표5[#All],MATCH(B241,표5[[#All],[잉크]],0),14),"")</f>
        <v/>
      </c>
      <c r="V241" s="542"/>
      <c r="W241" s="23" t="str">
        <f>IF(ISBLANK(V241),"",INDEX(호기!$A$1:$B$657,MATCH('생산계획(잉크)'!B693,호기!$A$1:$A$657,0),2))</f>
        <v/>
      </c>
      <c r="X241" s="24">
        <f>T241+V241-INDEX(표5[#All],MATCH(B241,표5[[#All],[잉크]],0),5)</f>
        <v>0</v>
      </c>
      <c r="Y241" s="21" t="str">
        <f>IFERROR(X241/INDEX(표5[#All],MATCH(B241,표5[[#All],[잉크]],0),17),"")</f>
        <v/>
      </c>
      <c r="Z241" s="23"/>
      <c r="AA241" s="23" t="str">
        <f>IF(ISBLANK(Z241),"",INDEX(호기!$A$1:$B$657,MATCH('생산계획(잉크)'!B693,호기!$A$1:$A$657,0),2))</f>
        <v/>
      </c>
      <c r="AB241" s="24">
        <f>X241+Z241-INDEX(표5[#All],MATCH(B241,표5[[#All],[잉크]],0),5)</f>
        <v>0</v>
      </c>
      <c r="AC241" s="21" t="str">
        <f>IFERROR(AB241/INDEX(표5[#All],MATCH(B241,표5[[#All],[잉크]],0),20),"")</f>
        <v/>
      </c>
      <c r="AD241" s="23"/>
      <c r="AE241" s="235"/>
      <c r="BB241" s="67"/>
      <c r="BC241" s="67"/>
      <c r="BD241" s="67"/>
      <c r="BE241" s="67"/>
      <c r="BF241" s="67"/>
    </row>
    <row r="242" spans="1:58" ht="16.5" hidden="1" customHeight="1" x14ac:dyDescent="0.3">
      <c r="A242" s="1"/>
      <c r="B242" s="5" t="s">
        <v>206</v>
      </c>
      <c r="C242" s="68"/>
      <c r="D242" s="69" t="str">
        <f>IFERROR(C242/INDEX(표5[#All],MATCH(B242,표5[[#All],[잉크]],0),2),"")</f>
        <v/>
      </c>
      <c r="E242" s="22">
        <f>$C242-INDEX(표5[#All],MATCH(B242,표5[[#All],[잉크]],0),24)</f>
        <v>0</v>
      </c>
      <c r="F242" s="542"/>
      <c r="G242" s="23" t="str">
        <f>IF(ISBLANK(F242),"",INDEX(호기!$A$1:$B$657,MATCH('생산계획(잉크)'!B694,호기!$A$1:$A$657,0),2))</f>
        <v/>
      </c>
      <c r="H242" s="24">
        <f>C242+F242-INDEX(표5[#All],MATCH(B242,표5[[#All],[잉크]],0),2)</f>
        <v>0</v>
      </c>
      <c r="I242" s="21" t="str">
        <f>IFERROR(H242/INDEX(표5[#All],MATCH(B242,표5[[#All],[잉크]],0),5),"")</f>
        <v/>
      </c>
      <c r="J242" s="542"/>
      <c r="K242" s="25" t="str">
        <f>IF(ISBLANK(J242),"",INDEX(호기!$A$1:$B$657,MATCH('생산계획(잉크)'!B694,호기!$A$1:$A$657,0),2))</f>
        <v/>
      </c>
      <c r="L242" s="24">
        <f>H242+J242-INDEX(표5[#All],MATCH(B242,표5[[#All],[잉크]],0),5)</f>
        <v>0</v>
      </c>
      <c r="M242" s="21" t="str">
        <f>IFERROR(L242/INDEX(표5[#All],MATCH(B242,표5[[#All],[잉크]],0),8),"")</f>
        <v/>
      </c>
      <c r="N242" s="542"/>
      <c r="O242" s="23" t="str">
        <f>IF(ISBLANK(N242),"",INDEX(호기!$A$1:$B$657,MATCH('생산계획(잉크)'!B694,호기!$A$1:$A$657,0),2))</f>
        <v/>
      </c>
      <c r="P242" s="24">
        <f>L242+N242-INDEX(표5[#All],MATCH(B242,표5[[#All],[잉크]],0),5)</f>
        <v>0</v>
      </c>
      <c r="Q242" s="21" t="str">
        <f>IFERROR(P242/INDEX(표5[#All],MATCH(B242,표5[[#All],[잉크]],0),11),"")</f>
        <v/>
      </c>
      <c r="R242" s="542"/>
      <c r="S242" s="25" t="str">
        <f>IF(ISBLANK(R242),"",INDEX(호기!$A$1:$B$657,MATCH('생산계획(잉크)'!B694,호기!$A$1:$A$657,0),2))</f>
        <v/>
      </c>
      <c r="T242" s="24">
        <f>P242+R242-INDEX(표5[#All],MATCH(B242,표5[[#All],[잉크]],0),5)</f>
        <v>0</v>
      </c>
      <c r="U242" s="21" t="str">
        <f>IFERROR(T242/INDEX(표5[#All],MATCH(B242,표5[[#All],[잉크]],0),14),"")</f>
        <v/>
      </c>
      <c r="V242" s="542"/>
      <c r="W242" s="23" t="str">
        <f>IF(ISBLANK(V242),"",INDEX(호기!$A$1:$B$657,MATCH('생산계획(잉크)'!B694,호기!$A$1:$A$657,0),2))</f>
        <v/>
      </c>
      <c r="X242" s="24">
        <f>T242+V242-INDEX(표5[#All],MATCH(B242,표5[[#All],[잉크]],0),5)</f>
        <v>0</v>
      </c>
      <c r="Y242" s="21" t="str">
        <f>IFERROR(X242/INDEX(표5[#All],MATCH(B242,표5[[#All],[잉크]],0),17),"")</f>
        <v/>
      </c>
      <c r="Z242" s="23"/>
      <c r="AA242" s="23" t="str">
        <f>IF(ISBLANK(Z242),"",INDEX(호기!$A$1:$B$657,MATCH('생산계획(잉크)'!B694,호기!$A$1:$A$657,0),2))</f>
        <v/>
      </c>
      <c r="AB242" s="24">
        <f>X242+Z242-INDEX(표5[#All],MATCH(B242,표5[[#All],[잉크]],0),5)</f>
        <v>0</v>
      </c>
      <c r="AC242" s="21" t="str">
        <f>IFERROR(AB242/INDEX(표5[#All],MATCH(B242,표5[[#All],[잉크]],0),20),"")</f>
        <v/>
      </c>
      <c r="AD242" s="23"/>
      <c r="AE242" s="235"/>
      <c r="BB242" s="67"/>
      <c r="BC242" s="67"/>
      <c r="BD242" s="67"/>
      <c r="BE242" s="67"/>
      <c r="BF242" s="67"/>
    </row>
    <row r="243" spans="1:58" ht="16.5" hidden="1" customHeight="1" x14ac:dyDescent="0.3">
      <c r="A243" s="1"/>
      <c r="B243" s="5" t="s">
        <v>207</v>
      </c>
      <c r="C243" s="68"/>
      <c r="D243" s="69" t="str">
        <f>IFERROR(C243/INDEX(표5[#All],MATCH(B243,표5[[#All],[잉크]],0),2),"")</f>
        <v/>
      </c>
      <c r="E243" s="22">
        <f>$C243-INDEX(표5[#All],MATCH(B243,표5[[#All],[잉크]],0),24)</f>
        <v>0</v>
      </c>
      <c r="F243" s="542"/>
      <c r="G243" s="23" t="str">
        <f>IF(ISBLANK(F243),"",INDEX(호기!$A$1:$B$657,MATCH('생산계획(잉크)'!B695,호기!$A$1:$A$657,0),2))</f>
        <v/>
      </c>
      <c r="H243" s="24">
        <f>C243+F243-INDEX(표5[#All],MATCH(B243,표5[[#All],[잉크]],0),2)</f>
        <v>0</v>
      </c>
      <c r="I243" s="21" t="str">
        <f>IFERROR(H243/INDEX(표5[#All],MATCH(B243,표5[[#All],[잉크]],0),5),"")</f>
        <v/>
      </c>
      <c r="J243" s="542"/>
      <c r="K243" s="25" t="str">
        <f>IF(ISBLANK(J243),"",INDEX(호기!$A$1:$B$657,MATCH('생산계획(잉크)'!B695,호기!$A$1:$A$657,0),2))</f>
        <v/>
      </c>
      <c r="L243" s="24">
        <f>H243+J243-INDEX(표5[#All],MATCH(B243,표5[[#All],[잉크]],0),5)</f>
        <v>0</v>
      </c>
      <c r="M243" s="21" t="str">
        <f>IFERROR(L243/INDEX(표5[#All],MATCH(B243,표5[[#All],[잉크]],0),8),"")</f>
        <v/>
      </c>
      <c r="N243" s="542"/>
      <c r="O243" s="23" t="str">
        <f>IF(ISBLANK(N243),"",INDEX(호기!$A$1:$B$657,MATCH('생산계획(잉크)'!B695,호기!$A$1:$A$657,0),2))</f>
        <v/>
      </c>
      <c r="P243" s="24">
        <f>L243+N243-INDEX(표5[#All],MATCH(B243,표5[[#All],[잉크]],0),5)</f>
        <v>0</v>
      </c>
      <c r="Q243" s="21" t="str">
        <f>IFERROR(P243/INDEX(표5[#All],MATCH(B243,표5[[#All],[잉크]],0),11),"")</f>
        <v/>
      </c>
      <c r="R243" s="542"/>
      <c r="S243" s="25" t="str">
        <f>IF(ISBLANK(R243),"",INDEX(호기!$A$1:$B$657,MATCH('생산계획(잉크)'!B695,호기!$A$1:$A$657,0),2))</f>
        <v/>
      </c>
      <c r="T243" s="24">
        <f>P243+R243-INDEX(표5[#All],MATCH(B243,표5[[#All],[잉크]],0),5)</f>
        <v>0</v>
      </c>
      <c r="U243" s="21" t="str">
        <f>IFERROR(T243/INDEX(표5[#All],MATCH(B243,표5[[#All],[잉크]],0),14),"")</f>
        <v/>
      </c>
      <c r="V243" s="542"/>
      <c r="W243" s="23" t="str">
        <f>IF(ISBLANK(V243),"",INDEX(호기!$A$1:$B$657,MATCH('생산계획(잉크)'!B695,호기!$A$1:$A$657,0),2))</f>
        <v/>
      </c>
      <c r="X243" s="24">
        <f>T243+V243-INDEX(표5[#All],MATCH(B243,표5[[#All],[잉크]],0),5)</f>
        <v>0</v>
      </c>
      <c r="Y243" s="21" t="str">
        <f>IFERROR(X243/INDEX(표5[#All],MATCH(B243,표5[[#All],[잉크]],0),17),"")</f>
        <v/>
      </c>
      <c r="Z243" s="23"/>
      <c r="AA243" s="23" t="str">
        <f>IF(ISBLANK(Z243),"",INDEX(호기!$A$1:$B$657,MATCH('생산계획(잉크)'!B695,호기!$A$1:$A$657,0),2))</f>
        <v/>
      </c>
      <c r="AB243" s="24">
        <f>X243+Z243-INDEX(표5[#All],MATCH(B243,표5[[#All],[잉크]],0),5)</f>
        <v>0</v>
      </c>
      <c r="AC243" s="21" t="str">
        <f>IFERROR(AB243/INDEX(표5[#All],MATCH(B243,표5[[#All],[잉크]],0),20),"")</f>
        <v/>
      </c>
      <c r="AD243" s="23"/>
      <c r="AE243" s="235"/>
      <c r="BB243" s="67"/>
      <c r="BC243" s="67"/>
      <c r="BD243" s="67"/>
      <c r="BE243" s="67"/>
      <c r="BF243" s="67"/>
    </row>
    <row r="244" spans="1:58" ht="16.5" hidden="1" customHeight="1" x14ac:dyDescent="0.3">
      <c r="A244" s="1"/>
      <c r="B244" s="5" t="s">
        <v>208</v>
      </c>
      <c r="C244" s="68"/>
      <c r="D244" s="69" t="str">
        <f>IFERROR(C244/INDEX(표5[#All],MATCH(B244,표5[[#All],[잉크]],0),2),"")</f>
        <v/>
      </c>
      <c r="E244" s="22">
        <f>$C244-INDEX(표5[#All],MATCH(B244,표5[[#All],[잉크]],0),24)</f>
        <v>0</v>
      </c>
      <c r="F244" s="542"/>
      <c r="G244" s="23" t="str">
        <f>IF(ISBLANK(F244),"",INDEX(호기!$A$1:$B$657,MATCH('생산계획(잉크)'!B696,호기!$A$1:$A$657,0),2))</f>
        <v/>
      </c>
      <c r="H244" s="24">
        <f>C244+F244-INDEX(표5[#All],MATCH(B244,표5[[#All],[잉크]],0),2)</f>
        <v>0</v>
      </c>
      <c r="I244" s="21" t="str">
        <f>IFERROR(H244/INDEX(표5[#All],MATCH(B244,표5[[#All],[잉크]],0),5),"")</f>
        <v/>
      </c>
      <c r="J244" s="542"/>
      <c r="K244" s="25" t="str">
        <f>IF(ISBLANK(J244),"",INDEX(호기!$A$1:$B$657,MATCH('생산계획(잉크)'!B696,호기!$A$1:$A$657,0),2))</f>
        <v/>
      </c>
      <c r="L244" s="24">
        <f>H244+J244-INDEX(표5[#All],MATCH(B244,표5[[#All],[잉크]],0),5)</f>
        <v>0</v>
      </c>
      <c r="M244" s="21" t="str">
        <f>IFERROR(L244/INDEX(표5[#All],MATCH(B244,표5[[#All],[잉크]],0),8),"")</f>
        <v/>
      </c>
      <c r="N244" s="542"/>
      <c r="O244" s="23" t="str">
        <f>IF(ISBLANK(N244),"",INDEX(호기!$A$1:$B$657,MATCH('생산계획(잉크)'!B696,호기!$A$1:$A$657,0),2))</f>
        <v/>
      </c>
      <c r="P244" s="24">
        <f>L244+N244-INDEX(표5[#All],MATCH(B244,표5[[#All],[잉크]],0),5)</f>
        <v>0</v>
      </c>
      <c r="Q244" s="21" t="str">
        <f>IFERROR(P244/INDEX(표5[#All],MATCH(B244,표5[[#All],[잉크]],0),11),"")</f>
        <v/>
      </c>
      <c r="R244" s="542"/>
      <c r="S244" s="25" t="str">
        <f>IF(ISBLANK(R244),"",INDEX(호기!$A$1:$B$657,MATCH('생산계획(잉크)'!B696,호기!$A$1:$A$657,0),2))</f>
        <v/>
      </c>
      <c r="T244" s="24">
        <f>P244+R244-INDEX(표5[#All],MATCH(B244,표5[[#All],[잉크]],0),5)</f>
        <v>0</v>
      </c>
      <c r="U244" s="21" t="str">
        <f>IFERROR(T244/INDEX(표5[#All],MATCH(B244,표5[[#All],[잉크]],0),14),"")</f>
        <v/>
      </c>
      <c r="V244" s="542"/>
      <c r="W244" s="23" t="str">
        <f>IF(ISBLANK(V244),"",INDEX(호기!$A$1:$B$657,MATCH('생산계획(잉크)'!B696,호기!$A$1:$A$657,0),2))</f>
        <v/>
      </c>
      <c r="X244" s="24">
        <f>T244+V244-INDEX(표5[#All],MATCH(B244,표5[[#All],[잉크]],0),5)</f>
        <v>0</v>
      </c>
      <c r="Y244" s="21" t="str">
        <f>IFERROR(X244/INDEX(표5[#All],MATCH(B244,표5[[#All],[잉크]],0),17),"")</f>
        <v/>
      </c>
      <c r="Z244" s="23"/>
      <c r="AA244" s="23" t="str">
        <f>IF(ISBLANK(Z244),"",INDEX(호기!$A$1:$B$657,MATCH('생산계획(잉크)'!B696,호기!$A$1:$A$657,0),2))</f>
        <v/>
      </c>
      <c r="AB244" s="24">
        <f>X244+Z244-INDEX(표5[#All],MATCH(B244,표5[[#All],[잉크]],0),5)</f>
        <v>0</v>
      </c>
      <c r="AC244" s="21" t="str">
        <f>IFERROR(AB244/INDEX(표5[#All],MATCH(B244,표5[[#All],[잉크]],0),20),"")</f>
        <v/>
      </c>
      <c r="AD244" s="23"/>
      <c r="AE244" s="235"/>
      <c r="BB244" s="67"/>
      <c r="BC244" s="67"/>
      <c r="BD244" s="67"/>
      <c r="BE244" s="67"/>
      <c r="BF244" s="67"/>
    </row>
    <row r="245" spans="1:58" ht="16.5" hidden="1" customHeight="1" x14ac:dyDescent="0.3">
      <c r="A245" s="1"/>
      <c r="B245" s="5" t="s">
        <v>209</v>
      </c>
      <c r="C245" s="68"/>
      <c r="D245" s="69" t="str">
        <f>IFERROR(C245/INDEX(표5[#All],MATCH(B245,표5[[#All],[잉크]],0),2),"")</f>
        <v/>
      </c>
      <c r="E245" s="22">
        <f>$C245-INDEX(표5[#All],MATCH(B245,표5[[#All],[잉크]],0),24)</f>
        <v>0</v>
      </c>
      <c r="F245" s="542"/>
      <c r="G245" s="23" t="str">
        <f>IF(ISBLANK(F245),"",INDEX(호기!$A$1:$B$657,MATCH('생산계획(잉크)'!B697,호기!$A$1:$A$657,0),2))</f>
        <v/>
      </c>
      <c r="H245" s="24">
        <f>C245+F245-INDEX(표5[#All],MATCH(B245,표5[[#All],[잉크]],0),2)</f>
        <v>0</v>
      </c>
      <c r="I245" s="21" t="str">
        <f>IFERROR(H245/INDEX(표5[#All],MATCH(B245,표5[[#All],[잉크]],0),5),"")</f>
        <v/>
      </c>
      <c r="J245" s="542"/>
      <c r="K245" s="25" t="str">
        <f>IF(ISBLANK(J245),"",INDEX(호기!$A$1:$B$657,MATCH('생산계획(잉크)'!B697,호기!$A$1:$A$657,0),2))</f>
        <v/>
      </c>
      <c r="L245" s="24">
        <f>H245+J245-INDEX(표5[#All],MATCH(B245,표5[[#All],[잉크]],0),5)</f>
        <v>0</v>
      </c>
      <c r="M245" s="21" t="str">
        <f>IFERROR(L245/INDEX(표5[#All],MATCH(B245,표5[[#All],[잉크]],0),8),"")</f>
        <v/>
      </c>
      <c r="N245" s="542"/>
      <c r="O245" s="23" t="str">
        <f>IF(ISBLANK(N245),"",INDEX(호기!$A$1:$B$657,MATCH('생산계획(잉크)'!B697,호기!$A$1:$A$657,0),2))</f>
        <v/>
      </c>
      <c r="P245" s="24">
        <f>L245+N245-INDEX(표5[#All],MATCH(B245,표5[[#All],[잉크]],0),5)</f>
        <v>0</v>
      </c>
      <c r="Q245" s="21" t="str">
        <f>IFERROR(P245/INDEX(표5[#All],MATCH(B245,표5[[#All],[잉크]],0),11),"")</f>
        <v/>
      </c>
      <c r="R245" s="542"/>
      <c r="S245" s="25" t="str">
        <f>IF(ISBLANK(R245),"",INDEX(호기!$A$1:$B$657,MATCH('생산계획(잉크)'!B697,호기!$A$1:$A$657,0),2))</f>
        <v/>
      </c>
      <c r="T245" s="24">
        <f>P245+R245-INDEX(표5[#All],MATCH(B245,표5[[#All],[잉크]],0),5)</f>
        <v>0</v>
      </c>
      <c r="U245" s="21" t="str">
        <f>IFERROR(T245/INDEX(표5[#All],MATCH(B245,표5[[#All],[잉크]],0),14),"")</f>
        <v/>
      </c>
      <c r="V245" s="542"/>
      <c r="W245" s="23" t="str">
        <f>IF(ISBLANK(V245),"",INDEX(호기!$A$1:$B$657,MATCH('생산계획(잉크)'!B697,호기!$A$1:$A$657,0),2))</f>
        <v/>
      </c>
      <c r="X245" s="24">
        <f>T245+V245-INDEX(표5[#All],MATCH(B245,표5[[#All],[잉크]],0),5)</f>
        <v>0</v>
      </c>
      <c r="Y245" s="21" t="str">
        <f>IFERROR(X245/INDEX(표5[#All],MATCH(B245,표5[[#All],[잉크]],0),17),"")</f>
        <v/>
      </c>
      <c r="Z245" s="23"/>
      <c r="AA245" s="23" t="str">
        <f>IF(ISBLANK(Z245),"",INDEX(호기!$A$1:$B$657,MATCH('생산계획(잉크)'!B697,호기!$A$1:$A$657,0),2))</f>
        <v/>
      </c>
      <c r="AB245" s="24">
        <f>X245+Z245-INDEX(표5[#All],MATCH(B245,표5[[#All],[잉크]],0),5)</f>
        <v>0</v>
      </c>
      <c r="AC245" s="21" t="str">
        <f>IFERROR(AB245/INDEX(표5[#All],MATCH(B245,표5[[#All],[잉크]],0),20),"")</f>
        <v/>
      </c>
      <c r="AD245" s="23"/>
      <c r="AE245" s="235"/>
      <c r="BB245" s="67"/>
      <c r="BC245" s="67"/>
      <c r="BD245" s="67"/>
      <c r="BE245" s="67"/>
      <c r="BF245" s="67"/>
    </row>
    <row r="246" spans="1:58" ht="16.5" hidden="1" customHeight="1" x14ac:dyDescent="0.3">
      <c r="A246" s="1"/>
      <c r="B246" s="5" t="s">
        <v>210</v>
      </c>
      <c r="C246" s="68"/>
      <c r="D246" s="69" t="str">
        <f>IFERROR(C246/INDEX(표5[#All],MATCH(B246,표5[[#All],[잉크]],0),2),"")</f>
        <v/>
      </c>
      <c r="E246" s="22">
        <f>$C246-INDEX(표5[#All],MATCH(B246,표5[[#All],[잉크]],0),24)</f>
        <v>0</v>
      </c>
      <c r="F246" s="542"/>
      <c r="G246" s="23" t="str">
        <f>IF(ISBLANK(F246),"",INDEX(호기!$A$1:$B$657,MATCH('생산계획(잉크)'!B698,호기!$A$1:$A$657,0),2))</f>
        <v/>
      </c>
      <c r="H246" s="24">
        <f>C246+F246-INDEX(표5[#All],MATCH(B246,표5[[#All],[잉크]],0),2)</f>
        <v>0</v>
      </c>
      <c r="I246" s="21" t="str">
        <f>IFERROR(H246/INDEX(표5[#All],MATCH(B246,표5[[#All],[잉크]],0),5),"")</f>
        <v/>
      </c>
      <c r="J246" s="542"/>
      <c r="K246" s="25" t="str">
        <f>IF(ISBLANK(J246),"",INDEX(호기!$A$1:$B$657,MATCH('생산계획(잉크)'!B698,호기!$A$1:$A$657,0),2))</f>
        <v/>
      </c>
      <c r="L246" s="24">
        <f>H246+J246-INDEX(표5[#All],MATCH(B246,표5[[#All],[잉크]],0),5)</f>
        <v>0</v>
      </c>
      <c r="M246" s="21" t="str">
        <f>IFERROR(L246/INDEX(표5[#All],MATCH(B246,표5[[#All],[잉크]],0),8),"")</f>
        <v/>
      </c>
      <c r="N246" s="542"/>
      <c r="O246" s="23" t="str">
        <f>IF(ISBLANK(N246),"",INDEX(호기!$A$1:$B$657,MATCH('생산계획(잉크)'!B698,호기!$A$1:$A$657,0),2))</f>
        <v/>
      </c>
      <c r="P246" s="24">
        <f>L246+N246-INDEX(표5[#All],MATCH(B246,표5[[#All],[잉크]],0),5)</f>
        <v>0</v>
      </c>
      <c r="Q246" s="21" t="str">
        <f>IFERROR(P246/INDEX(표5[#All],MATCH(B246,표5[[#All],[잉크]],0),11),"")</f>
        <v/>
      </c>
      <c r="R246" s="542"/>
      <c r="S246" s="25" t="str">
        <f>IF(ISBLANK(R246),"",INDEX(호기!$A$1:$B$657,MATCH('생산계획(잉크)'!B698,호기!$A$1:$A$657,0),2))</f>
        <v/>
      </c>
      <c r="T246" s="24">
        <f>P246+R246-INDEX(표5[#All],MATCH(B246,표5[[#All],[잉크]],0),5)</f>
        <v>0</v>
      </c>
      <c r="U246" s="21" t="str">
        <f>IFERROR(T246/INDEX(표5[#All],MATCH(B246,표5[[#All],[잉크]],0),14),"")</f>
        <v/>
      </c>
      <c r="V246" s="542"/>
      <c r="W246" s="23" t="str">
        <f>IF(ISBLANK(V246),"",INDEX(호기!$A$1:$B$657,MATCH('생산계획(잉크)'!B698,호기!$A$1:$A$657,0),2))</f>
        <v/>
      </c>
      <c r="X246" s="24">
        <f>T246+V246-INDEX(표5[#All],MATCH(B246,표5[[#All],[잉크]],0),5)</f>
        <v>0</v>
      </c>
      <c r="Y246" s="21" t="str">
        <f>IFERROR(X246/INDEX(표5[#All],MATCH(B246,표5[[#All],[잉크]],0),17),"")</f>
        <v/>
      </c>
      <c r="Z246" s="23"/>
      <c r="AA246" s="23" t="str">
        <f>IF(ISBLANK(Z246),"",INDEX(호기!$A$1:$B$657,MATCH('생산계획(잉크)'!B698,호기!$A$1:$A$657,0),2))</f>
        <v/>
      </c>
      <c r="AB246" s="24">
        <f>X246+Z246-INDEX(표5[#All],MATCH(B246,표5[[#All],[잉크]],0),5)</f>
        <v>0</v>
      </c>
      <c r="AC246" s="21" t="str">
        <f>IFERROR(AB246/INDEX(표5[#All],MATCH(B246,표5[[#All],[잉크]],0),20),"")</f>
        <v/>
      </c>
      <c r="AD246" s="23"/>
      <c r="AE246" s="235"/>
      <c r="BB246" s="67"/>
      <c r="BC246" s="67"/>
      <c r="BD246" s="67"/>
      <c r="BE246" s="67"/>
      <c r="BF246" s="67"/>
    </row>
    <row r="247" spans="1:58" ht="16.5" hidden="1" customHeight="1" x14ac:dyDescent="0.3">
      <c r="A247" s="1"/>
      <c r="B247" s="5" t="s">
        <v>211</v>
      </c>
      <c r="C247" s="68"/>
      <c r="D247" s="69" t="str">
        <f>IFERROR(C247/INDEX(표5[#All],MATCH(B247,표5[[#All],[잉크]],0),2),"")</f>
        <v/>
      </c>
      <c r="E247" s="22">
        <f>$C247-INDEX(표5[#All],MATCH(B247,표5[[#All],[잉크]],0),24)</f>
        <v>0</v>
      </c>
      <c r="F247" s="542"/>
      <c r="G247" s="23" t="str">
        <f>IF(ISBLANK(F247),"",INDEX(호기!$A$1:$B$657,MATCH('생산계획(잉크)'!B699,호기!$A$1:$A$657,0),2))</f>
        <v/>
      </c>
      <c r="H247" s="24">
        <f>C247+F247-INDEX(표5[#All],MATCH(B247,표5[[#All],[잉크]],0),2)</f>
        <v>0</v>
      </c>
      <c r="I247" s="21" t="str">
        <f>IFERROR(H247/INDEX(표5[#All],MATCH(B247,표5[[#All],[잉크]],0),5),"")</f>
        <v/>
      </c>
      <c r="J247" s="542"/>
      <c r="K247" s="25" t="str">
        <f>IF(ISBLANK(J247),"",INDEX(호기!$A$1:$B$657,MATCH('생산계획(잉크)'!B699,호기!$A$1:$A$657,0),2))</f>
        <v/>
      </c>
      <c r="L247" s="24">
        <f>H247+J247-INDEX(표5[#All],MATCH(B247,표5[[#All],[잉크]],0),5)</f>
        <v>0</v>
      </c>
      <c r="M247" s="21" t="str">
        <f>IFERROR(L247/INDEX(표5[#All],MATCH(B247,표5[[#All],[잉크]],0),8),"")</f>
        <v/>
      </c>
      <c r="N247" s="542"/>
      <c r="O247" s="23" t="str">
        <f>IF(ISBLANK(N247),"",INDEX(호기!$A$1:$B$657,MATCH('생산계획(잉크)'!B699,호기!$A$1:$A$657,0),2))</f>
        <v/>
      </c>
      <c r="P247" s="24">
        <f>L247+N247-INDEX(표5[#All],MATCH(B247,표5[[#All],[잉크]],0),5)</f>
        <v>0</v>
      </c>
      <c r="Q247" s="21" t="str">
        <f>IFERROR(P247/INDEX(표5[#All],MATCH(B247,표5[[#All],[잉크]],0),11),"")</f>
        <v/>
      </c>
      <c r="R247" s="542"/>
      <c r="S247" s="25" t="str">
        <f>IF(ISBLANK(R247),"",INDEX(호기!$A$1:$B$657,MATCH('생산계획(잉크)'!B699,호기!$A$1:$A$657,0),2))</f>
        <v/>
      </c>
      <c r="T247" s="24">
        <f>P247+R247-INDEX(표5[#All],MATCH(B247,표5[[#All],[잉크]],0),5)</f>
        <v>0</v>
      </c>
      <c r="U247" s="21" t="str">
        <f>IFERROR(T247/INDEX(표5[#All],MATCH(B247,표5[[#All],[잉크]],0),14),"")</f>
        <v/>
      </c>
      <c r="V247" s="542"/>
      <c r="W247" s="23" t="str">
        <f>IF(ISBLANK(V247),"",INDEX(호기!$A$1:$B$657,MATCH('생산계획(잉크)'!B699,호기!$A$1:$A$657,0),2))</f>
        <v/>
      </c>
      <c r="X247" s="24">
        <f>T247+V247-INDEX(표5[#All],MATCH(B247,표5[[#All],[잉크]],0),5)</f>
        <v>0</v>
      </c>
      <c r="Y247" s="21" t="str">
        <f>IFERROR(X247/INDEX(표5[#All],MATCH(B247,표5[[#All],[잉크]],0),17),"")</f>
        <v/>
      </c>
      <c r="Z247" s="23"/>
      <c r="AA247" s="23" t="str">
        <f>IF(ISBLANK(Z247),"",INDEX(호기!$A$1:$B$657,MATCH('생산계획(잉크)'!B699,호기!$A$1:$A$657,0),2))</f>
        <v/>
      </c>
      <c r="AB247" s="24">
        <f>X247+Z247-INDEX(표5[#All],MATCH(B247,표5[[#All],[잉크]],0),5)</f>
        <v>0</v>
      </c>
      <c r="AC247" s="21" t="str">
        <f>IFERROR(AB247/INDEX(표5[#All],MATCH(B247,표5[[#All],[잉크]],0),20),"")</f>
        <v/>
      </c>
      <c r="AD247" s="23"/>
      <c r="AE247" s="235"/>
      <c r="BB247" s="67"/>
      <c r="BC247" s="67"/>
      <c r="BD247" s="67"/>
      <c r="BE247" s="67"/>
      <c r="BF247" s="67"/>
    </row>
    <row r="248" spans="1:58" ht="16.5" hidden="1" customHeight="1" x14ac:dyDescent="0.3">
      <c r="A248" s="1"/>
      <c r="B248" s="5" t="s">
        <v>204</v>
      </c>
      <c r="C248" s="68"/>
      <c r="D248" s="69" t="str">
        <f>IFERROR(C248/INDEX(표5[#All],MATCH(B248,표5[[#All],[잉크]],0),2),"")</f>
        <v/>
      </c>
      <c r="E248" s="22">
        <f>$C248-INDEX(표5[#All],MATCH(B248,표5[[#All],[잉크]],0),24)</f>
        <v>0</v>
      </c>
      <c r="F248" s="542"/>
      <c r="G248" s="23" t="str">
        <f>IF(ISBLANK(F248),"",INDEX(호기!$A$1:$B$657,MATCH('생산계획(잉크)'!B700,호기!$A$1:$A$657,0),2))</f>
        <v/>
      </c>
      <c r="H248" s="24">
        <f>C248+F248-INDEX(표5[#All],MATCH(B248,표5[[#All],[잉크]],0),2)</f>
        <v>0</v>
      </c>
      <c r="I248" s="21" t="str">
        <f>IFERROR(H248/INDEX(표5[#All],MATCH(B248,표5[[#All],[잉크]],0),5),"")</f>
        <v/>
      </c>
      <c r="J248" s="542"/>
      <c r="K248" s="25" t="str">
        <f>IF(ISBLANK(J248),"",INDEX(호기!$A$1:$B$657,MATCH('생산계획(잉크)'!B700,호기!$A$1:$A$657,0),2))</f>
        <v/>
      </c>
      <c r="L248" s="24">
        <f>H248+J248-INDEX(표5[#All],MATCH(B248,표5[[#All],[잉크]],0),5)</f>
        <v>0</v>
      </c>
      <c r="M248" s="21" t="str">
        <f>IFERROR(L248/INDEX(표5[#All],MATCH(B248,표5[[#All],[잉크]],0),8),"")</f>
        <v/>
      </c>
      <c r="N248" s="542"/>
      <c r="O248" s="23" t="str">
        <f>IF(ISBLANK(N248),"",INDEX(호기!$A$1:$B$657,MATCH('생산계획(잉크)'!B700,호기!$A$1:$A$657,0),2))</f>
        <v/>
      </c>
      <c r="P248" s="24">
        <f>L248+N248-INDEX(표5[#All],MATCH(B248,표5[[#All],[잉크]],0),5)</f>
        <v>0</v>
      </c>
      <c r="Q248" s="21" t="str">
        <f>IFERROR(P248/INDEX(표5[#All],MATCH(B248,표5[[#All],[잉크]],0),11),"")</f>
        <v/>
      </c>
      <c r="R248" s="542"/>
      <c r="S248" s="25" t="str">
        <f>IF(ISBLANK(R248),"",INDEX(호기!$A$1:$B$657,MATCH('생산계획(잉크)'!B700,호기!$A$1:$A$657,0),2))</f>
        <v/>
      </c>
      <c r="T248" s="24">
        <f>P248+R248-INDEX(표5[#All],MATCH(B248,표5[[#All],[잉크]],0),5)</f>
        <v>0</v>
      </c>
      <c r="U248" s="21" t="str">
        <f>IFERROR(T248/INDEX(표5[#All],MATCH(B248,표5[[#All],[잉크]],0),14),"")</f>
        <v/>
      </c>
      <c r="V248" s="542"/>
      <c r="W248" s="23" t="str">
        <f>IF(ISBLANK(V248),"",INDEX(호기!$A$1:$B$657,MATCH('생산계획(잉크)'!B700,호기!$A$1:$A$657,0),2))</f>
        <v/>
      </c>
      <c r="X248" s="24">
        <f>T248+V248-INDEX(표5[#All],MATCH(B248,표5[[#All],[잉크]],0),5)</f>
        <v>0</v>
      </c>
      <c r="Y248" s="21" t="str">
        <f>IFERROR(X248/INDEX(표5[#All],MATCH(B248,표5[[#All],[잉크]],0),17),"")</f>
        <v/>
      </c>
      <c r="Z248" s="23"/>
      <c r="AA248" s="23" t="str">
        <f>IF(ISBLANK(Z248),"",INDEX(호기!$A$1:$B$657,MATCH('생산계획(잉크)'!B700,호기!$A$1:$A$657,0),2))</f>
        <v/>
      </c>
      <c r="AB248" s="24">
        <f>X248+Z248-INDEX(표5[#All],MATCH(B248,표5[[#All],[잉크]],0),5)</f>
        <v>0</v>
      </c>
      <c r="AC248" s="21" t="str">
        <f>IFERROR(AB248/INDEX(표5[#All],MATCH(B248,표5[[#All],[잉크]],0),20),"")</f>
        <v/>
      </c>
      <c r="AD248" s="23"/>
      <c r="AE248" s="235"/>
      <c r="BB248" s="67"/>
      <c r="BC248" s="67"/>
      <c r="BD248" s="67"/>
      <c r="BE248" s="67"/>
      <c r="BF248" s="67"/>
    </row>
    <row r="249" spans="1:58" ht="16.5" hidden="1" customHeight="1" x14ac:dyDescent="0.3">
      <c r="A249" s="1"/>
      <c r="B249" s="30" t="s">
        <v>378</v>
      </c>
      <c r="C249" s="68"/>
      <c r="D249" s="69" t="str">
        <f>IFERROR(C249/INDEX(표5[#All],MATCH(B249,표5[[#All],[잉크]],0),2),"")</f>
        <v/>
      </c>
      <c r="E249" s="22">
        <f>$C249-INDEX(표5[#All],MATCH(B249,표5[[#All],[잉크]],0),24)</f>
        <v>0</v>
      </c>
      <c r="F249" s="542"/>
      <c r="G249" s="23" t="str">
        <f>IF(ISBLANK(F249),"",INDEX(호기!$A$1:$B$657,MATCH('생산계획(잉크)'!B701,호기!$A$1:$A$657,0),2))</f>
        <v/>
      </c>
      <c r="H249" s="24">
        <f>C249+F249-INDEX(표5[#All],MATCH(B249,표5[[#All],[잉크]],0),2)</f>
        <v>0</v>
      </c>
      <c r="I249" s="21" t="str">
        <f>IFERROR(H249/INDEX(표5[#All],MATCH(B249,표5[[#All],[잉크]],0),5),"")</f>
        <v/>
      </c>
      <c r="J249" s="542"/>
      <c r="K249" s="25" t="str">
        <f>IF(ISBLANK(J249),"",INDEX(호기!$A$1:$B$657,MATCH('생산계획(잉크)'!B701,호기!$A$1:$A$657,0),2))</f>
        <v/>
      </c>
      <c r="L249" s="24">
        <f>H249+J249-INDEX(표5[#All],MATCH(B249,표5[[#All],[잉크]],0),5)</f>
        <v>0</v>
      </c>
      <c r="M249" s="21" t="str">
        <f>IFERROR(L249/INDEX(표5[#All],MATCH(B249,표5[[#All],[잉크]],0),8),"")</f>
        <v/>
      </c>
      <c r="N249" s="542"/>
      <c r="O249" s="23" t="str">
        <f>IF(ISBLANK(N249),"",INDEX(호기!$A$1:$B$657,MATCH('생산계획(잉크)'!B701,호기!$A$1:$A$657,0),2))</f>
        <v/>
      </c>
      <c r="P249" s="24">
        <f>L249+N249-INDEX(표5[#All],MATCH(B249,표5[[#All],[잉크]],0),5)</f>
        <v>0</v>
      </c>
      <c r="Q249" s="21" t="str">
        <f>IFERROR(P249/INDEX(표5[#All],MATCH(B249,표5[[#All],[잉크]],0),11),"")</f>
        <v/>
      </c>
      <c r="R249" s="542"/>
      <c r="S249" s="25" t="str">
        <f>IF(ISBLANK(R249),"",INDEX(호기!$A$1:$B$657,MATCH('생산계획(잉크)'!B701,호기!$A$1:$A$657,0),2))</f>
        <v/>
      </c>
      <c r="T249" s="24">
        <f>P249+R249-INDEX(표5[#All],MATCH(B249,표5[[#All],[잉크]],0),5)</f>
        <v>0</v>
      </c>
      <c r="U249" s="21" t="str">
        <f>IFERROR(T249/INDEX(표5[#All],MATCH(B249,표5[[#All],[잉크]],0),14),"")</f>
        <v/>
      </c>
      <c r="V249" s="542"/>
      <c r="W249" s="23" t="str">
        <f>IF(ISBLANK(V249),"",INDEX(호기!$A$1:$B$657,MATCH('생산계획(잉크)'!B701,호기!$A$1:$A$657,0),2))</f>
        <v/>
      </c>
      <c r="X249" s="24">
        <f>T249+V249-INDEX(표5[#All],MATCH(B249,표5[[#All],[잉크]],0),5)</f>
        <v>0</v>
      </c>
      <c r="Y249" s="21" t="str">
        <f>IFERROR(X249/INDEX(표5[#All],MATCH(B249,표5[[#All],[잉크]],0),17),"")</f>
        <v/>
      </c>
      <c r="Z249" s="23"/>
      <c r="AA249" s="23" t="str">
        <f>IF(ISBLANK(Z249),"",INDEX(호기!$A$1:$B$657,MATCH('생산계획(잉크)'!B701,호기!$A$1:$A$657,0),2))</f>
        <v/>
      </c>
      <c r="AB249" s="24">
        <f>X249+Z249-INDEX(표5[#All],MATCH(B249,표5[[#All],[잉크]],0),5)</f>
        <v>0</v>
      </c>
      <c r="AC249" s="21" t="str">
        <f>IFERROR(AB249/INDEX(표5[#All],MATCH(B249,표5[[#All],[잉크]],0),20),"")</f>
        <v/>
      </c>
      <c r="AD249" s="23"/>
      <c r="AE249" s="235"/>
      <c r="BB249" s="67"/>
      <c r="BC249" s="67"/>
      <c r="BD249" s="67"/>
      <c r="BE249" s="67"/>
      <c r="BF249" s="67"/>
    </row>
    <row r="250" spans="1:58" ht="16.5" hidden="1" customHeight="1" x14ac:dyDescent="0.3">
      <c r="A250" s="1"/>
      <c r="B250" s="30" t="s">
        <v>377</v>
      </c>
      <c r="C250" s="68"/>
      <c r="D250" s="69" t="str">
        <f>IFERROR(C250/INDEX(표5[#All],MATCH(B250,표5[[#All],[잉크]],0),2),"")</f>
        <v/>
      </c>
      <c r="E250" s="22">
        <f>$C250-INDEX(표5[#All],MATCH(B250,표5[[#All],[잉크]],0),24)</f>
        <v>0</v>
      </c>
      <c r="F250" s="542"/>
      <c r="G250" s="23" t="str">
        <f>IF(ISBLANK(F250),"",INDEX(호기!$A$1:$B$657,MATCH('생산계획(잉크)'!B702,호기!$A$1:$A$657,0),2))</f>
        <v/>
      </c>
      <c r="H250" s="24">
        <f>C250+F250-INDEX(표5[#All],MATCH(B250,표5[[#All],[잉크]],0),2)</f>
        <v>0</v>
      </c>
      <c r="I250" s="21" t="str">
        <f>IFERROR(H250/INDEX(표5[#All],MATCH(B250,표5[[#All],[잉크]],0),5),"")</f>
        <v/>
      </c>
      <c r="J250" s="542"/>
      <c r="K250" s="25" t="str">
        <f>IF(ISBLANK(J250),"",INDEX(호기!$A$1:$B$657,MATCH('생산계획(잉크)'!B702,호기!$A$1:$A$657,0),2))</f>
        <v/>
      </c>
      <c r="L250" s="24">
        <f>H250+J250-INDEX(표5[#All],MATCH(B250,표5[[#All],[잉크]],0),5)</f>
        <v>0</v>
      </c>
      <c r="M250" s="21" t="str">
        <f>IFERROR(L250/INDEX(표5[#All],MATCH(B250,표5[[#All],[잉크]],0),8),"")</f>
        <v/>
      </c>
      <c r="N250" s="542"/>
      <c r="O250" s="23" t="str">
        <f>IF(ISBLANK(N250),"",INDEX(호기!$A$1:$B$657,MATCH('생산계획(잉크)'!B702,호기!$A$1:$A$657,0),2))</f>
        <v/>
      </c>
      <c r="P250" s="24">
        <f>L250+N250-INDEX(표5[#All],MATCH(B250,표5[[#All],[잉크]],0),5)</f>
        <v>0</v>
      </c>
      <c r="Q250" s="21" t="str">
        <f>IFERROR(P250/INDEX(표5[#All],MATCH(B250,표5[[#All],[잉크]],0),11),"")</f>
        <v/>
      </c>
      <c r="R250" s="542"/>
      <c r="S250" s="25" t="str">
        <f>IF(ISBLANK(R250),"",INDEX(호기!$A$1:$B$657,MATCH('생산계획(잉크)'!B702,호기!$A$1:$A$657,0),2))</f>
        <v/>
      </c>
      <c r="T250" s="24">
        <f>P250+R250-INDEX(표5[#All],MATCH(B250,표5[[#All],[잉크]],0),5)</f>
        <v>0</v>
      </c>
      <c r="U250" s="21" t="str">
        <f>IFERROR(T250/INDEX(표5[#All],MATCH(B250,표5[[#All],[잉크]],0),14),"")</f>
        <v/>
      </c>
      <c r="V250" s="542"/>
      <c r="W250" s="23" t="str">
        <f>IF(ISBLANK(V250),"",INDEX(호기!$A$1:$B$657,MATCH('생산계획(잉크)'!B702,호기!$A$1:$A$657,0),2))</f>
        <v/>
      </c>
      <c r="X250" s="24">
        <f>T250+V250-INDEX(표5[#All],MATCH(B250,표5[[#All],[잉크]],0),5)</f>
        <v>0</v>
      </c>
      <c r="Y250" s="21" t="str">
        <f>IFERROR(X250/INDEX(표5[#All],MATCH(B250,표5[[#All],[잉크]],0),17),"")</f>
        <v/>
      </c>
      <c r="Z250" s="23"/>
      <c r="AA250" s="23" t="str">
        <f>IF(ISBLANK(Z250),"",INDEX(호기!$A$1:$B$657,MATCH('생산계획(잉크)'!B702,호기!$A$1:$A$657,0),2))</f>
        <v/>
      </c>
      <c r="AB250" s="24">
        <f>X250+Z250-INDEX(표5[#All],MATCH(B250,표5[[#All],[잉크]],0),5)</f>
        <v>0</v>
      </c>
      <c r="AC250" s="21" t="str">
        <f>IFERROR(AB250/INDEX(표5[#All],MATCH(B250,표5[[#All],[잉크]],0),20),"")</f>
        <v/>
      </c>
      <c r="AD250" s="23"/>
      <c r="AE250" s="235"/>
      <c r="BB250" s="67"/>
      <c r="BC250" s="67"/>
      <c r="BD250" s="67"/>
      <c r="BE250" s="67"/>
      <c r="BF250" s="67"/>
    </row>
    <row r="251" spans="1:58" ht="16.5" hidden="1" customHeight="1" x14ac:dyDescent="0.3">
      <c r="A251" s="1"/>
      <c r="B251" s="5" t="s">
        <v>396</v>
      </c>
      <c r="C251" s="68"/>
      <c r="D251" s="69" t="str">
        <f>IFERROR(C251/INDEX(표5[#All],MATCH(B251,표5[[#All],[잉크]],0),2),"")</f>
        <v/>
      </c>
      <c r="E251" s="22">
        <f>$C251-INDEX(표5[#All],MATCH(B251,표5[[#All],[잉크]],0),24)</f>
        <v>0</v>
      </c>
      <c r="F251" s="542"/>
      <c r="G251" s="23" t="str">
        <f>IF(ISBLANK(F251),"",INDEX(호기!$A$1:$B$657,MATCH('생산계획(잉크)'!B703,호기!$A$1:$A$657,0),2))</f>
        <v/>
      </c>
      <c r="H251" s="24">
        <f>C251+F251-INDEX(표5[#All],MATCH(B251,표5[[#All],[잉크]],0),2)</f>
        <v>0</v>
      </c>
      <c r="I251" s="21" t="str">
        <f>IFERROR(H251/INDEX(표5[#All],MATCH(B251,표5[[#All],[잉크]],0),5),"")</f>
        <v/>
      </c>
      <c r="J251" s="542"/>
      <c r="K251" s="25" t="str">
        <f>IF(ISBLANK(J251),"",INDEX(호기!$A$1:$B$657,MATCH('생산계획(잉크)'!B703,호기!$A$1:$A$657,0),2))</f>
        <v/>
      </c>
      <c r="L251" s="24">
        <f>H251+J251-INDEX(표5[#All],MATCH(B251,표5[[#All],[잉크]],0),5)</f>
        <v>0</v>
      </c>
      <c r="M251" s="21" t="str">
        <f>IFERROR(L251/INDEX(표5[#All],MATCH(B251,표5[[#All],[잉크]],0),8),"")</f>
        <v/>
      </c>
      <c r="N251" s="542"/>
      <c r="O251" s="23" t="str">
        <f>IF(ISBLANK(N251),"",INDEX(호기!$A$1:$B$657,MATCH('생산계획(잉크)'!B703,호기!$A$1:$A$657,0),2))</f>
        <v/>
      </c>
      <c r="P251" s="24">
        <f>L251+N251-INDEX(표5[#All],MATCH(B251,표5[[#All],[잉크]],0),5)</f>
        <v>0</v>
      </c>
      <c r="Q251" s="21" t="str">
        <f>IFERROR(P251/INDEX(표5[#All],MATCH(B251,표5[[#All],[잉크]],0),11),"")</f>
        <v/>
      </c>
      <c r="R251" s="542"/>
      <c r="S251" s="25" t="str">
        <f>IF(ISBLANK(R251),"",INDEX(호기!$A$1:$B$657,MATCH('생산계획(잉크)'!B703,호기!$A$1:$A$657,0),2))</f>
        <v/>
      </c>
      <c r="T251" s="24">
        <f>P251+R251-INDEX(표5[#All],MATCH(B251,표5[[#All],[잉크]],0),5)</f>
        <v>0</v>
      </c>
      <c r="U251" s="21" t="str">
        <f>IFERROR(T251/INDEX(표5[#All],MATCH(B251,표5[[#All],[잉크]],0),14),"")</f>
        <v/>
      </c>
      <c r="V251" s="542"/>
      <c r="W251" s="23" t="str">
        <f>IF(ISBLANK(V251),"",INDEX(호기!$A$1:$B$657,MATCH('생산계획(잉크)'!B703,호기!$A$1:$A$657,0),2))</f>
        <v/>
      </c>
      <c r="X251" s="24">
        <f>T251+V251-INDEX(표5[#All],MATCH(B251,표5[[#All],[잉크]],0),5)</f>
        <v>0</v>
      </c>
      <c r="Y251" s="21" t="str">
        <f>IFERROR(X251/INDEX(표5[#All],MATCH(B251,표5[[#All],[잉크]],0),17),"")</f>
        <v/>
      </c>
      <c r="Z251" s="23"/>
      <c r="AA251" s="23" t="str">
        <f>IF(ISBLANK(Z251),"",INDEX(호기!$A$1:$B$657,MATCH('생산계획(잉크)'!B703,호기!$A$1:$A$657,0),2))</f>
        <v/>
      </c>
      <c r="AB251" s="24">
        <f>X251+Z251-INDEX(표5[#All],MATCH(B251,표5[[#All],[잉크]],0),5)</f>
        <v>0</v>
      </c>
      <c r="AC251" s="21" t="str">
        <f>IFERROR(AB251/INDEX(표5[#All],MATCH(B251,표5[[#All],[잉크]],0),20),"")</f>
        <v/>
      </c>
      <c r="AD251" s="23"/>
      <c r="AE251" s="235"/>
      <c r="BB251" s="67"/>
      <c r="BC251" s="67"/>
      <c r="BD251" s="67"/>
      <c r="BE251" s="67"/>
      <c r="BF251" s="67"/>
    </row>
    <row r="252" spans="1:58" ht="16.5" hidden="1" customHeight="1" x14ac:dyDescent="0.3">
      <c r="A252" s="1"/>
      <c r="B252" s="5" t="s">
        <v>400</v>
      </c>
      <c r="C252" s="68"/>
      <c r="D252" s="69" t="str">
        <f>IFERROR(C252/INDEX(표5[#All],MATCH(B252,표5[[#All],[잉크]],0),2),"")</f>
        <v/>
      </c>
      <c r="E252" s="22">
        <f>$C252-INDEX(표5[#All],MATCH(B252,표5[[#All],[잉크]],0),24)</f>
        <v>0</v>
      </c>
      <c r="F252" s="542"/>
      <c r="G252" s="23" t="str">
        <f>IF(ISBLANK(F252),"",INDEX(호기!$A$1:$B$657,MATCH('생산계획(잉크)'!B704,호기!$A$1:$A$657,0),2))</f>
        <v/>
      </c>
      <c r="H252" s="24">
        <f>C252+F252-INDEX(표5[#All],MATCH(B252,표5[[#All],[잉크]],0),2)</f>
        <v>0</v>
      </c>
      <c r="I252" s="21" t="str">
        <f>IFERROR(H252/INDEX(표5[#All],MATCH(B252,표5[[#All],[잉크]],0),5),"")</f>
        <v/>
      </c>
      <c r="J252" s="542"/>
      <c r="K252" s="25" t="str">
        <f>IF(ISBLANK(J252),"",INDEX(호기!$A$1:$B$657,MATCH('생산계획(잉크)'!B704,호기!$A$1:$A$657,0),2))</f>
        <v/>
      </c>
      <c r="L252" s="24">
        <f>H252+J252-INDEX(표5[#All],MATCH(B252,표5[[#All],[잉크]],0),5)</f>
        <v>0</v>
      </c>
      <c r="M252" s="21" t="str">
        <f>IFERROR(L252/INDEX(표5[#All],MATCH(B252,표5[[#All],[잉크]],0),8),"")</f>
        <v/>
      </c>
      <c r="N252" s="542"/>
      <c r="O252" s="23" t="str">
        <f>IF(ISBLANK(N252),"",INDEX(호기!$A$1:$B$657,MATCH('생산계획(잉크)'!B704,호기!$A$1:$A$657,0),2))</f>
        <v/>
      </c>
      <c r="P252" s="24">
        <f>L252+N252-INDEX(표5[#All],MATCH(B252,표5[[#All],[잉크]],0),5)</f>
        <v>0</v>
      </c>
      <c r="Q252" s="21" t="str">
        <f>IFERROR(P252/INDEX(표5[#All],MATCH(B252,표5[[#All],[잉크]],0),11),"")</f>
        <v/>
      </c>
      <c r="R252" s="542"/>
      <c r="S252" s="25" t="str">
        <f>IF(ISBLANK(R252),"",INDEX(호기!$A$1:$B$657,MATCH('생산계획(잉크)'!B704,호기!$A$1:$A$657,0),2))</f>
        <v/>
      </c>
      <c r="T252" s="24">
        <f>P252+R252-INDEX(표5[#All],MATCH(B252,표5[[#All],[잉크]],0),5)</f>
        <v>0</v>
      </c>
      <c r="U252" s="21" t="str">
        <f>IFERROR(T252/INDEX(표5[#All],MATCH(B252,표5[[#All],[잉크]],0),14),"")</f>
        <v/>
      </c>
      <c r="V252" s="542"/>
      <c r="W252" s="23" t="str">
        <f>IF(ISBLANK(V252),"",INDEX(호기!$A$1:$B$657,MATCH('생산계획(잉크)'!B704,호기!$A$1:$A$657,0),2))</f>
        <v/>
      </c>
      <c r="X252" s="24">
        <f>T252+V252-INDEX(표5[#All],MATCH(B252,표5[[#All],[잉크]],0),5)</f>
        <v>0</v>
      </c>
      <c r="Y252" s="21" t="str">
        <f>IFERROR(X252/INDEX(표5[#All],MATCH(B252,표5[[#All],[잉크]],0),17),"")</f>
        <v/>
      </c>
      <c r="Z252" s="23"/>
      <c r="AA252" s="23" t="str">
        <f>IF(ISBLANK(Z252),"",INDEX(호기!$A$1:$B$657,MATCH('생산계획(잉크)'!B704,호기!$A$1:$A$657,0),2))</f>
        <v/>
      </c>
      <c r="AB252" s="24">
        <f>X252+Z252-INDEX(표5[#All],MATCH(B252,표5[[#All],[잉크]],0),5)</f>
        <v>0</v>
      </c>
      <c r="AC252" s="21" t="str">
        <f>IFERROR(AB252/INDEX(표5[#All],MATCH(B252,표5[[#All],[잉크]],0),20),"")</f>
        <v/>
      </c>
      <c r="AD252" s="23"/>
      <c r="AE252" s="235"/>
      <c r="BB252" s="67"/>
      <c r="BC252" s="67"/>
      <c r="BD252" s="67"/>
      <c r="BE252" s="67"/>
      <c r="BF252" s="67"/>
    </row>
    <row r="253" spans="1:58" ht="16.5" hidden="1" customHeight="1" x14ac:dyDescent="0.3">
      <c r="A253" s="1"/>
      <c r="B253" s="5" t="s">
        <v>1335</v>
      </c>
      <c r="C253" s="68"/>
      <c r="D253" s="69" t="str">
        <f>IFERROR(C253/INDEX(표5[#All],MATCH(B253,표5[[#All],[잉크]],0),2),"")</f>
        <v/>
      </c>
      <c r="E253" s="22">
        <f>$C253-INDEX(표5[#All],MATCH(B253,표5[[#All],[잉크]],0),24)</f>
        <v>0</v>
      </c>
      <c r="F253" s="542"/>
      <c r="G253" s="23" t="str">
        <f>IF(ISBLANK(F253),"",INDEX(호기!$A$1:$B$657,MATCH('생산계획(잉크)'!B705,호기!$A$1:$A$657,0),2))</f>
        <v/>
      </c>
      <c r="H253" s="24">
        <f>C253+F253-INDEX(표5[#All],MATCH(B253,표5[[#All],[잉크]],0),2)</f>
        <v>0</v>
      </c>
      <c r="I253" s="21" t="str">
        <f>IFERROR(H253/INDEX(표5[#All],MATCH(B253,표5[[#All],[잉크]],0),5),"")</f>
        <v/>
      </c>
      <c r="J253" s="542"/>
      <c r="K253" s="25" t="str">
        <f>IF(ISBLANK(J253),"",INDEX(호기!$A$1:$B$657,MATCH('생산계획(잉크)'!B705,호기!$A$1:$A$657,0),2))</f>
        <v/>
      </c>
      <c r="L253" s="24">
        <f>H253+J253-INDEX(표5[#All],MATCH(B253,표5[[#All],[잉크]],0),5)</f>
        <v>0</v>
      </c>
      <c r="M253" s="21" t="str">
        <f>IFERROR(L253/INDEX(표5[#All],MATCH(B253,표5[[#All],[잉크]],0),8),"")</f>
        <v/>
      </c>
      <c r="N253" s="542"/>
      <c r="O253" s="23" t="str">
        <f>IF(ISBLANK(N253),"",INDEX(호기!$A$1:$B$657,MATCH('생산계획(잉크)'!B705,호기!$A$1:$A$657,0),2))</f>
        <v/>
      </c>
      <c r="P253" s="24">
        <f>L253+N253-INDEX(표5[#All],MATCH(B253,표5[[#All],[잉크]],0),5)</f>
        <v>0</v>
      </c>
      <c r="Q253" s="21" t="str">
        <f>IFERROR(P253/INDEX(표5[#All],MATCH(B253,표5[[#All],[잉크]],0),11),"")</f>
        <v/>
      </c>
      <c r="R253" s="542"/>
      <c r="S253" s="25" t="str">
        <f>IF(ISBLANK(R253),"",INDEX(호기!$A$1:$B$657,MATCH('생산계획(잉크)'!B705,호기!$A$1:$A$657,0),2))</f>
        <v/>
      </c>
      <c r="T253" s="24">
        <f>P253+R253-INDEX(표5[#All],MATCH(B253,표5[[#All],[잉크]],0),5)</f>
        <v>0</v>
      </c>
      <c r="U253" s="21" t="str">
        <f>IFERROR(T253/INDEX(표5[#All],MATCH(B253,표5[[#All],[잉크]],0),14),"")</f>
        <v/>
      </c>
      <c r="V253" s="542"/>
      <c r="W253" s="23" t="str">
        <f>IF(ISBLANK(V253),"",INDEX(호기!$A$1:$B$657,MATCH('생산계획(잉크)'!B705,호기!$A$1:$A$657,0),2))</f>
        <v/>
      </c>
      <c r="X253" s="24">
        <f>T253+V253-INDEX(표5[#All],MATCH(B253,표5[[#All],[잉크]],0),5)</f>
        <v>0</v>
      </c>
      <c r="Y253" s="21" t="str">
        <f>IFERROR(X253/INDEX(표5[#All],MATCH(B253,표5[[#All],[잉크]],0),17),"")</f>
        <v/>
      </c>
      <c r="Z253" s="23"/>
      <c r="AA253" s="23" t="str">
        <f>IF(ISBLANK(Z253),"",INDEX(호기!$A$1:$B$657,MATCH('생산계획(잉크)'!B705,호기!$A$1:$A$657,0),2))</f>
        <v/>
      </c>
      <c r="AB253" s="24">
        <f>X253+Z253-INDEX(표5[#All],MATCH(B253,표5[[#All],[잉크]],0),5)</f>
        <v>0</v>
      </c>
      <c r="AC253" s="21" t="str">
        <f>IFERROR(AB253/INDEX(표5[#All],MATCH(B253,표5[[#All],[잉크]],0),20),"")</f>
        <v/>
      </c>
      <c r="AD253" s="23"/>
      <c r="AE253" s="235"/>
      <c r="BB253" s="67"/>
      <c r="BC253" s="67"/>
      <c r="BD253" s="67"/>
      <c r="BE253" s="67"/>
      <c r="BF253" s="67"/>
    </row>
    <row r="254" spans="1:58" ht="16.5" hidden="1" customHeight="1" x14ac:dyDescent="0.3">
      <c r="A254" s="1"/>
      <c r="B254" s="5" t="s">
        <v>2648</v>
      </c>
      <c r="C254" s="68"/>
      <c r="D254" s="69" t="str">
        <f>IFERROR(C254/INDEX(표5[#All],MATCH(B254,표5[[#All],[잉크]],0),2),"")</f>
        <v/>
      </c>
      <c r="E254" s="22">
        <f>$C254-INDEX(표5[#All],MATCH(B254,표5[[#All],[잉크]],0),24)</f>
        <v>0</v>
      </c>
      <c r="F254" s="542"/>
      <c r="G254" s="23" t="str">
        <f>IF(ISBLANK(F254),"",INDEX(호기!$A$1:$B$657,MATCH('생산계획(잉크)'!B706,호기!$A$1:$A$657,0),2))</f>
        <v/>
      </c>
      <c r="H254" s="24">
        <f>C254+F254-INDEX(표5[#All],MATCH(B254,표5[[#All],[잉크]],0),2)</f>
        <v>0</v>
      </c>
      <c r="I254" s="21" t="str">
        <f>IFERROR(H254/INDEX(표5[#All],MATCH(B254,표5[[#All],[잉크]],0),5),"")</f>
        <v/>
      </c>
      <c r="J254" s="542"/>
      <c r="K254" s="25" t="str">
        <f>IF(ISBLANK(J254),"",INDEX(호기!$A$1:$B$657,MATCH('생산계획(잉크)'!B706,호기!$A$1:$A$657,0),2))</f>
        <v/>
      </c>
      <c r="L254" s="24">
        <f>H254+J254-INDEX(표5[#All],MATCH(B254,표5[[#All],[잉크]],0),5)</f>
        <v>0</v>
      </c>
      <c r="M254" s="21" t="str">
        <f>IFERROR(L254/INDEX(표5[#All],MATCH(B254,표5[[#All],[잉크]],0),8),"")</f>
        <v/>
      </c>
      <c r="N254" s="542"/>
      <c r="O254" s="23" t="str">
        <f>IF(ISBLANK(N254),"",INDEX(호기!$A$1:$B$657,MATCH('생산계획(잉크)'!B706,호기!$A$1:$A$657,0),2))</f>
        <v/>
      </c>
      <c r="P254" s="24">
        <f>L254+N254-INDEX(표5[#All],MATCH(B254,표5[[#All],[잉크]],0),5)</f>
        <v>0</v>
      </c>
      <c r="Q254" s="21" t="str">
        <f>IFERROR(P254/INDEX(표5[#All],MATCH(B254,표5[[#All],[잉크]],0),11),"")</f>
        <v/>
      </c>
      <c r="R254" s="542"/>
      <c r="S254" s="25" t="str">
        <f>IF(ISBLANK(R254),"",INDEX(호기!$A$1:$B$657,MATCH('생산계획(잉크)'!B706,호기!$A$1:$A$657,0),2))</f>
        <v/>
      </c>
      <c r="T254" s="24">
        <f>P254+R254-INDEX(표5[#All],MATCH(B254,표5[[#All],[잉크]],0),5)</f>
        <v>0</v>
      </c>
      <c r="U254" s="21" t="str">
        <f>IFERROR(T254/INDEX(표5[#All],MATCH(B254,표5[[#All],[잉크]],0),14),"")</f>
        <v/>
      </c>
      <c r="V254" s="542"/>
      <c r="W254" s="23" t="str">
        <f>IF(ISBLANK(V254),"",INDEX(호기!$A$1:$B$657,MATCH('생산계획(잉크)'!B706,호기!$A$1:$A$657,0),2))</f>
        <v/>
      </c>
      <c r="X254" s="24">
        <f>T254+V254-INDEX(표5[#All],MATCH(B254,표5[[#All],[잉크]],0),5)</f>
        <v>0</v>
      </c>
      <c r="Y254" s="21" t="str">
        <f>IFERROR(X254/INDEX(표5[#All],MATCH(B254,표5[[#All],[잉크]],0),17),"")</f>
        <v/>
      </c>
      <c r="Z254" s="23"/>
      <c r="AA254" s="23" t="str">
        <f>IF(ISBLANK(Z254),"",INDEX(호기!$A$1:$B$657,MATCH('생산계획(잉크)'!B706,호기!$A$1:$A$657,0),2))</f>
        <v/>
      </c>
      <c r="AB254" s="24">
        <f>X254+Z254-INDEX(표5[#All],MATCH(B254,표5[[#All],[잉크]],0),5)</f>
        <v>0</v>
      </c>
      <c r="AC254" s="21" t="str">
        <f>IFERROR(AB254/INDEX(표5[#All],MATCH(B254,표5[[#All],[잉크]],0),20),"")</f>
        <v/>
      </c>
      <c r="AD254" s="23"/>
      <c r="AE254" s="235"/>
      <c r="BB254" s="67"/>
      <c r="BC254" s="67"/>
      <c r="BD254" s="67"/>
      <c r="BE254" s="67"/>
      <c r="BF254" s="67"/>
    </row>
    <row r="255" spans="1:58" ht="16.5" hidden="1" customHeight="1" x14ac:dyDescent="0.3">
      <c r="A255" s="1"/>
      <c r="B255" s="5" t="s">
        <v>2421</v>
      </c>
      <c r="C255" s="68"/>
      <c r="D255" s="69" t="str">
        <f>IFERROR(C255/INDEX(표5[#All],MATCH(B255,표5[[#All],[잉크]],0),2),"")</f>
        <v/>
      </c>
      <c r="E255" s="22">
        <f>$C255-INDEX(표5[#All],MATCH(B255,표5[[#All],[잉크]],0),24)</f>
        <v>0</v>
      </c>
      <c r="F255" s="542"/>
      <c r="G255" s="23" t="str">
        <f>IF(ISBLANK(F255),"",INDEX(호기!$A$1:$B$657,MATCH('생산계획(잉크)'!B707,호기!$A$1:$A$657,0),2))</f>
        <v/>
      </c>
      <c r="H255" s="24">
        <f>C255+F255-INDEX(표5[#All],MATCH(B255,표5[[#All],[잉크]],0),2)</f>
        <v>0</v>
      </c>
      <c r="I255" s="21" t="str">
        <f>IFERROR(H255/INDEX(표5[#All],MATCH(B255,표5[[#All],[잉크]],0),5),"")</f>
        <v/>
      </c>
      <c r="J255" s="542"/>
      <c r="K255" s="25" t="str">
        <f>IF(ISBLANK(J255),"",INDEX(호기!$A$1:$B$657,MATCH('생산계획(잉크)'!B707,호기!$A$1:$A$657,0),2))</f>
        <v/>
      </c>
      <c r="L255" s="24">
        <f>H255+J255-INDEX(표5[#All],MATCH(B255,표5[[#All],[잉크]],0),5)</f>
        <v>0</v>
      </c>
      <c r="M255" s="21" t="str">
        <f>IFERROR(L255/INDEX(표5[#All],MATCH(B255,표5[[#All],[잉크]],0),8),"")</f>
        <v/>
      </c>
      <c r="N255" s="542"/>
      <c r="O255" s="23" t="str">
        <f>IF(ISBLANK(N255),"",INDEX(호기!$A$1:$B$657,MATCH('생산계획(잉크)'!B707,호기!$A$1:$A$657,0),2))</f>
        <v/>
      </c>
      <c r="P255" s="24">
        <f>L255+N255-INDEX(표5[#All],MATCH(B255,표5[[#All],[잉크]],0),5)</f>
        <v>0</v>
      </c>
      <c r="Q255" s="21" t="str">
        <f>IFERROR(P255/INDEX(표5[#All],MATCH(B255,표5[[#All],[잉크]],0),11),"")</f>
        <v/>
      </c>
      <c r="R255" s="542"/>
      <c r="S255" s="25" t="str">
        <f>IF(ISBLANK(R255),"",INDEX(호기!$A$1:$B$657,MATCH('생산계획(잉크)'!B707,호기!$A$1:$A$657,0),2))</f>
        <v/>
      </c>
      <c r="T255" s="24">
        <f>P255+R255-INDEX(표5[#All],MATCH(B255,표5[[#All],[잉크]],0),5)</f>
        <v>0</v>
      </c>
      <c r="U255" s="21" t="str">
        <f>IFERROR(T255/INDEX(표5[#All],MATCH(B255,표5[[#All],[잉크]],0),14),"")</f>
        <v/>
      </c>
      <c r="V255" s="542"/>
      <c r="W255" s="23" t="str">
        <f>IF(ISBLANK(V255),"",INDEX(호기!$A$1:$B$657,MATCH('생산계획(잉크)'!B707,호기!$A$1:$A$657,0),2))</f>
        <v/>
      </c>
      <c r="X255" s="24">
        <f>T255+V255-INDEX(표5[#All],MATCH(B255,표5[[#All],[잉크]],0),5)</f>
        <v>0</v>
      </c>
      <c r="Y255" s="21" t="str">
        <f>IFERROR(X255/INDEX(표5[#All],MATCH(B255,표5[[#All],[잉크]],0),17),"")</f>
        <v/>
      </c>
      <c r="Z255" s="23"/>
      <c r="AA255" s="23" t="str">
        <f>IF(ISBLANK(Z255),"",INDEX(호기!$A$1:$B$657,MATCH('생산계획(잉크)'!B707,호기!$A$1:$A$657,0),2))</f>
        <v/>
      </c>
      <c r="AB255" s="24">
        <f>X255+Z255-INDEX(표5[#All],MATCH(B255,표5[[#All],[잉크]],0),5)</f>
        <v>0</v>
      </c>
      <c r="AC255" s="21" t="str">
        <f>IFERROR(AB255/INDEX(표5[#All],MATCH(B255,표5[[#All],[잉크]],0),20),"")</f>
        <v/>
      </c>
      <c r="AD255" s="23"/>
      <c r="AE255" s="235"/>
      <c r="BB255" s="67"/>
      <c r="BC255" s="67"/>
      <c r="BD255" s="67"/>
      <c r="BE255" s="67"/>
      <c r="BF255" s="67"/>
    </row>
    <row r="256" spans="1:58" ht="16.5" hidden="1" customHeight="1" x14ac:dyDescent="0.3">
      <c r="A256" s="1"/>
      <c r="B256" s="5" t="s">
        <v>404</v>
      </c>
      <c r="C256" s="68"/>
      <c r="D256" s="69" t="str">
        <f>IFERROR(C256/INDEX(표5[#All],MATCH(B256,표5[[#All],[잉크]],0),2),"")</f>
        <v/>
      </c>
      <c r="E256" s="22">
        <f>$C256-INDEX(표5[#All],MATCH(B256,표5[[#All],[잉크]],0),24)</f>
        <v>0</v>
      </c>
      <c r="F256" s="542"/>
      <c r="G256" s="23" t="str">
        <f>IF(ISBLANK(F256),"",INDEX(호기!$A$1:$B$657,MATCH('생산계획(잉크)'!B708,호기!$A$1:$A$657,0),2))</f>
        <v/>
      </c>
      <c r="H256" s="24">
        <f>C256+F256-INDEX(표5[#All],MATCH(B256,표5[[#All],[잉크]],0),2)</f>
        <v>0</v>
      </c>
      <c r="I256" s="21" t="str">
        <f>IFERROR(H256/INDEX(표5[#All],MATCH(B256,표5[[#All],[잉크]],0),5),"")</f>
        <v/>
      </c>
      <c r="J256" s="542"/>
      <c r="K256" s="25" t="str">
        <f>IF(ISBLANK(J256),"",INDEX(호기!$A$1:$B$657,MATCH('생산계획(잉크)'!B708,호기!$A$1:$A$657,0),2))</f>
        <v/>
      </c>
      <c r="L256" s="24">
        <f>H256+J256-INDEX(표5[#All],MATCH(B256,표5[[#All],[잉크]],0),5)</f>
        <v>0</v>
      </c>
      <c r="M256" s="21" t="str">
        <f>IFERROR(L256/INDEX(표5[#All],MATCH(B256,표5[[#All],[잉크]],0),8),"")</f>
        <v/>
      </c>
      <c r="N256" s="542"/>
      <c r="O256" s="23" t="str">
        <f>IF(ISBLANK(N256),"",INDEX(호기!$A$1:$B$657,MATCH('생산계획(잉크)'!B708,호기!$A$1:$A$657,0),2))</f>
        <v/>
      </c>
      <c r="P256" s="24">
        <f>L256+N256-INDEX(표5[#All],MATCH(B256,표5[[#All],[잉크]],0),5)</f>
        <v>0</v>
      </c>
      <c r="Q256" s="21" t="str">
        <f>IFERROR(P256/INDEX(표5[#All],MATCH(B256,표5[[#All],[잉크]],0),11),"")</f>
        <v/>
      </c>
      <c r="R256" s="542"/>
      <c r="S256" s="25" t="str">
        <f>IF(ISBLANK(R256),"",INDEX(호기!$A$1:$B$657,MATCH('생산계획(잉크)'!B708,호기!$A$1:$A$657,0),2))</f>
        <v/>
      </c>
      <c r="T256" s="24">
        <f>P256+R256-INDEX(표5[#All],MATCH(B256,표5[[#All],[잉크]],0),5)</f>
        <v>0</v>
      </c>
      <c r="U256" s="21" t="str">
        <f>IFERROR(T256/INDEX(표5[#All],MATCH(B256,표5[[#All],[잉크]],0),14),"")</f>
        <v/>
      </c>
      <c r="V256" s="542"/>
      <c r="W256" s="23" t="str">
        <f>IF(ISBLANK(V256),"",INDEX(호기!$A$1:$B$657,MATCH('생산계획(잉크)'!B708,호기!$A$1:$A$657,0),2))</f>
        <v/>
      </c>
      <c r="X256" s="24">
        <f>T256+V256-INDEX(표5[#All],MATCH(B256,표5[[#All],[잉크]],0),5)</f>
        <v>0</v>
      </c>
      <c r="Y256" s="21" t="str">
        <f>IFERROR(X256/INDEX(표5[#All],MATCH(B256,표5[[#All],[잉크]],0),17),"")</f>
        <v/>
      </c>
      <c r="Z256" s="23"/>
      <c r="AA256" s="23" t="str">
        <f>IF(ISBLANK(Z256),"",INDEX(호기!$A$1:$B$657,MATCH('생산계획(잉크)'!B708,호기!$A$1:$A$657,0),2))</f>
        <v/>
      </c>
      <c r="AB256" s="24">
        <f>X256+Z256-INDEX(표5[#All],MATCH(B256,표5[[#All],[잉크]],0),5)</f>
        <v>0</v>
      </c>
      <c r="AC256" s="21" t="str">
        <f>IFERROR(AB256/INDEX(표5[#All],MATCH(B256,표5[[#All],[잉크]],0),20),"")</f>
        <v/>
      </c>
      <c r="AD256" s="23"/>
      <c r="AE256" s="235"/>
      <c r="BB256" s="67"/>
      <c r="BC256" s="67"/>
      <c r="BD256" s="67"/>
      <c r="BE256" s="67"/>
      <c r="BF256" s="67"/>
    </row>
    <row r="257" spans="1:58" ht="16.5" hidden="1" customHeight="1" x14ac:dyDescent="0.3">
      <c r="A257" s="1"/>
      <c r="B257" s="5" t="s">
        <v>402</v>
      </c>
      <c r="C257" s="68"/>
      <c r="D257" s="69" t="str">
        <f>IFERROR(C257/INDEX(표5[#All],MATCH(B257,표5[[#All],[잉크]],0),2),"")</f>
        <v/>
      </c>
      <c r="E257" s="22">
        <f>$C257-INDEX(표5[#All],MATCH(B257,표5[[#All],[잉크]],0),24)</f>
        <v>0</v>
      </c>
      <c r="F257" s="542"/>
      <c r="G257" s="23" t="str">
        <f>IF(ISBLANK(F257),"",INDEX(호기!$A$1:$B$657,MATCH('생산계획(잉크)'!B709,호기!$A$1:$A$657,0),2))</f>
        <v/>
      </c>
      <c r="H257" s="24">
        <f>C257+F257-INDEX(표5[#All],MATCH(B257,표5[[#All],[잉크]],0),2)</f>
        <v>0</v>
      </c>
      <c r="I257" s="21" t="str">
        <f>IFERROR(H257/INDEX(표5[#All],MATCH(B257,표5[[#All],[잉크]],0),5),"")</f>
        <v/>
      </c>
      <c r="J257" s="542"/>
      <c r="K257" s="25" t="str">
        <f>IF(ISBLANK(J257),"",INDEX(호기!$A$1:$B$657,MATCH('생산계획(잉크)'!B709,호기!$A$1:$A$657,0),2))</f>
        <v/>
      </c>
      <c r="L257" s="24">
        <f>H257+J257-INDEX(표5[#All],MATCH(B257,표5[[#All],[잉크]],0),5)</f>
        <v>0</v>
      </c>
      <c r="M257" s="21" t="str">
        <f>IFERROR(L257/INDEX(표5[#All],MATCH(B257,표5[[#All],[잉크]],0),8),"")</f>
        <v/>
      </c>
      <c r="N257" s="542"/>
      <c r="O257" s="23" t="str">
        <f>IF(ISBLANK(N257),"",INDEX(호기!$A$1:$B$657,MATCH('생산계획(잉크)'!B709,호기!$A$1:$A$657,0),2))</f>
        <v/>
      </c>
      <c r="P257" s="24">
        <f>L257+N257-INDEX(표5[#All],MATCH(B257,표5[[#All],[잉크]],0),5)</f>
        <v>0</v>
      </c>
      <c r="Q257" s="21" t="str">
        <f>IFERROR(P257/INDEX(표5[#All],MATCH(B257,표5[[#All],[잉크]],0),11),"")</f>
        <v/>
      </c>
      <c r="R257" s="542"/>
      <c r="S257" s="25" t="str">
        <f>IF(ISBLANK(R257),"",INDEX(호기!$A$1:$B$657,MATCH('생산계획(잉크)'!B709,호기!$A$1:$A$657,0),2))</f>
        <v/>
      </c>
      <c r="T257" s="24">
        <f>P257+R257-INDEX(표5[#All],MATCH(B257,표5[[#All],[잉크]],0),5)</f>
        <v>0</v>
      </c>
      <c r="U257" s="21" t="str">
        <f>IFERROR(T257/INDEX(표5[#All],MATCH(B257,표5[[#All],[잉크]],0),14),"")</f>
        <v/>
      </c>
      <c r="V257" s="542"/>
      <c r="W257" s="23" t="str">
        <f>IF(ISBLANK(V257),"",INDEX(호기!$A$1:$B$657,MATCH('생산계획(잉크)'!B709,호기!$A$1:$A$657,0),2))</f>
        <v/>
      </c>
      <c r="X257" s="24">
        <f>T257+V257-INDEX(표5[#All],MATCH(B257,표5[[#All],[잉크]],0),5)</f>
        <v>0</v>
      </c>
      <c r="Y257" s="21" t="str">
        <f>IFERROR(X257/INDEX(표5[#All],MATCH(B257,표5[[#All],[잉크]],0),17),"")</f>
        <v/>
      </c>
      <c r="Z257" s="23"/>
      <c r="AA257" s="23" t="str">
        <f>IF(ISBLANK(Z257),"",INDEX(호기!$A$1:$B$657,MATCH('생산계획(잉크)'!B709,호기!$A$1:$A$657,0),2))</f>
        <v/>
      </c>
      <c r="AB257" s="24">
        <f>X257+Z257-INDEX(표5[#All],MATCH(B257,표5[[#All],[잉크]],0),5)</f>
        <v>0</v>
      </c>
      <c r="AC257" s="21" t="str">
        <f>IFERROR(AB257/INDEX(표5[#All],MATCH(B257,표5[[#All],[잉크]],0),20),"")</f>
        <v/>
      </c>
      <c r="AD257" s="23"/>
      <c r="AE257" s="235"/>
      <c r="BB257" s="67"/>
      <c r="BC257" s="67"/>
      <c r="BD257" s="67"/>
      <c r="BE257" s="67"/>
      <c r="BF257" s="67"/>
    </row>
    <row r="258" spans="1:58" ht="16.5" hidden="1" customHeight="1" x14ac:dyDescent="0.3">
      <c r="A258" s="1"/>
      <c r="B258" s="30" t="s">
        <v>407</v>
      </c>
      <c r="C258" s="68"/>
      <c r="D258" s="69" t="str">
        <f>IFERROR(C258/INDEX(표5[#All],MATCH(B258,표5[[#All],[잉크]],0),2),"")</f>
        <v/>
      </c>
      <c r="E258" s="22">
        <f>$C258-INDEX(표5[#All],MATCH(B258,표5[[#All],[잉크]],0),24)</f>
        <v>0</v>
      </c>
      <c r="F258" s="542"/>
      <c r="G258" s="23" t="str">
        <f>IF(ISBLANK(F258),"",INDEX(호기!$A$1:$B$657,MATCH('생산계획(잉크)'!B710,호기!$A$1:$A$657,0),2))</f>
        <v/>
      </c>
      <c r="H258" s="24">
        <f>C258+F258-INDEX(표5[#All],MATCH(B258,표5[[#All],[잉크]],0),2)</f>
        <v>0</v>
      </c>
      <c r="I258" s="21" t="str">
        <f>IFERROR(H258/INDEX(표5[#All],MATCH(B258,표5[[#All],[잉크]],0),5),"")</f>
        <v/>
      </c>
      <c r="J258" s="542"/>
      <c r="K258" s="25" t="str">
        <f>IF(ISBLANK(J258),"",INDEX(호기!$A$1:$B$657,MATCH('생산계획(잉크)'!B710,호기!$A$1:$A$657,0),2))</f>
        <v/>
      </c>
      <c r="L258" s="24">
        <f>H258+J258-INDEX(표5[#All],MATCH(B258,표5[[#All],[잉크]],0),5)</f>
        <v>0</v>
      </c>
      <c r="M258" s="21" t="str">
        <f>IFERROR(L258/INDEX(표5[#All],MATCH(B258,표5[[#All],[잉크]],0),8),"")</f>
        <v/>
      </c>
      <c r="N258" s="542"/>
      <c r="O258" s="23" t="str">
        <f>IF(ISBLANK(N258),"",INDEX(호기!$A$1:$B$657,MATCH('생산계획(잉크)'!B710,호기!$A$1:$A$657,0),2))</f>
        <v/>
      </c>
      <c r="P258" s="24">
        <f>L258+N258-INDEX(표5[#All],MATCH(B258,표5[[#All],[잉크]],0),5)</f>
        <v>0</v>
      </c>
      <c r="Q258" s="21" t="str">
        <f>IFERROR(P258/INDEX(표5[#All],MATCH(B258,표5[[#All],[잉크]],0),11),"")</f>
        <v/>
      </c>
      <c r="R258" s="542"/>
      <c r="S258" s="25" t="str">
        <f>IF(ISBLANK(R258),"",INDEX(호기!$A$1:$B$657,MATCH('생산계획(잉크)'!B710,호기!$A$1:$A$657,0),2))</f>
        <v/>
      </c>
      <c r="T258" s="24">
        <f>P258+R258-INDEX(표5[#All],MATCH(B258,표5[[#All],[잉크]],0),5)</f>
        <v>0</v>
      </c>
      <c r="U258" s="21" t="str">
        <f>IFERROR(T258/INDEX(표5[#All],MATCH(B258,표5[[#All],[잉크]],0),14),"")</f>
        <v/>
      </c>
      <c r="V258" s="542"/>
      <c r="W258" s="23" t="str">
        <f>IF(ISBLANK(V258),"",INDEX(호기!$A$1:$B$657,MATCH('생산계획(잉크)'!B710,호기!$A$1:$A$657,0),2))</f>
        <v/>
      </c>
      <c r="X258" s="24">
        <f>T258+V258-INDEX(표5[#All],MATCH(B258,표5[[#All],[잉크]],0),5)</f>
        <v>0</v>
      </c>
      <c r="Y258" s="21" t="str">
        <f>IFERROR(X258/INDEX(표5[#All],MATCH(B258,표5[[#All],[잉크]],0),17),"")</f>
        <v/>
      </c>
      <c r="Z258" s="23"/>
      <c r="AA258" s="23" t="str">
        <f>IF(ISBLANK(Z258),"",INDEX(호기!$A$1:$B$657,MATCH('생산계획(잉크)'!B710,호기!$A$1:$A$657,0),2))</f>
        <v/>
      </c>
      <c r="AB258" s="24">
        <f>X258+Z258-INDEX(표5[#All],MATCH(B258,표5[[#All],[잉크]],0),5)</f>
        <v>0</v>
      </c>
      <c r="AC258" s="21" t="str">
        <f>IFERROR(AB258/INDEX(표5[#All],MATCH(B258,표5[[#All],[잉크]],0),20),"")</f>
        <v/>
      </c>
      <c r="AD258" s="23"/>
      <c r="AE258" s="235"/>
      <c r="BB258" s="67"/>
      <c r="BC258" s="67"/>
      <c r="BD258" s="67"/>
      <c r="BE258" s="67"/>
      <c r="BF258" s="67"/>
    </row>
    <row r="259" spans="1:58" ht="16.5" hidden="1" customHeight="1" x14ac:dyDescent="0.3">
      <c r="A259" s="1"/>
      <c r="B259" s="5" t="s">
        <v>1875</v>
      </c>
      <c r="C259" s="68"/>
      <c r="D259" s="69" t="str">
        <f>IFERROR(C259/INDEX(표5[#All],MATCH(B259,표5[[#All],[잉크]],0),2),"")</f>
        <v/>
      </c>
      <c r="E259" s="22">
        <f>$C259-INDEX(표5[#All],MATCH(B259,표5[[#All],[잉크]],0),24)</f>
        <v>0</v>
      </c>
      <c r="F259" s="542"/>
      <c r="G259" s="23" t="str">
        <f>IF(ISBLANK(F259),"",INDEX(호기!$A$1:$B$657,MATCH('생산계획(잉크)'!B711,호기!$A$1:$A$657,0),2))</f>
        <v/>
      </c>
      <c r="H259" s="24">
        <f>C259+F259-INDEX(표5[#All],MATCH(B259,표5[[#All],[잉크]],0),2)</f>
        <v>0</v>
      </c>
      <c r="I259" s="21" t="str">
        <f>IFERROR(H259/INDEX(표5[#All],MATCH(B259,표5[[#All],[잉크]],0),5),"")</f>
        <v/>
      </c>
      <c r="J259" s="542"/>
      <c r="K259" s="25" t="str">
        <f>IF(ISBLANK(J259),"",INDEX(호기!$A$1:$B$657,MATCH('생산계획(잉크)'!B711,호기!$A$1:$A$657,0),2))</f>
        <v/>
      </c>
      <c r="L259" s="24">
        <f>H259+J259-INDEX(표5[#All],MATCH(B259,표5[[#All],[잉크]],0),5)</f>
        <v>0</v>
      </c>
      <c r="M259" s="21" t="str">
        <f>IFERROR(L259/INDEX(표5[#All],MATCH(B259,표5[[#All],[잉크]],0),8),"")</f>
        <v/>
      </c>
      <c r="N259" s="542"/>
      <c r="O259" s="23" t="str">
        <f>IF(ISBLANK(N259),"",INDEX(호기!$A$1:$B$657,MATCH('생산계획(잉크)'!B711,호기!$A$1:$A$657,0),2))</f>
        <v/>
      </c>
      <c r="P259" s="24">
        <f>L259+N259-INDEX(표5[#All],MATCH(B259,표5[[#All],[잉크]],0),5)</f>
        <v>0</v>
      </c>
      <c r="Q259" s="21" t="str">
        <f>IFERROR(P259/INDEX(표5[#All],MATCH(B259,표5[[#All],[잉크]],0),11),"")</f>
        <v/>
      </c>
      <c r="R259" s="542"/>
      <c r="S259" s="25" t="str">
        <f>IF(ISBLANK(R259),"",INDEX(호기!$A$1:$B$657,MATCH('생산계획(잉크)'!B711,호기!$A$1:$A$657,0),2))</f>
        <v/>
      </c>
      <c r="T259" s="24">
        <f>P259+R259-INDEX(표5[#All],MATCH(B259,표5[[#All],[잉크]],0),5)</f>
        <v>0</v>
      </c>
      <c r="U259" s="21" t="str">
        <f>IFERROR(T259/INDEX(표5[#All],MATCH(B259,표5[[#All],[잉크]],0),14),"")</f>
        <v/>
      </c>
      <c r="V259" s="542"/>
      <c r="W259" s="23" t="str">
        <f>IF(ISBLANK(V259),"",INDEX(호기!$A$1:$B$657,MATCH('생산계획(잉크)'!B711,호기!$A$1:$A$657,0),2))</f>
        <v/>
      </c>
      <c r="X259" s="24">
        <f>T259+V259-INDEX(표5[#All],MATCH(B259,표5[[#All],[잉크]],0),5)</f>
        <v>0</v>
      </c>
      <c r="Y259" s="21" t="str">
        <f>IFERROR(X259/INDEX(표5[#All],MATCH(B259,표5[[#All],[잉크]],0),17),"")</f>
        <v/>
      </c>
      <c r="Z259" s="23"/>
      <c r="AA259" s="23" t="str">
        <f>IF(ISBLANK(Z259),"",INDEX(호기!$A$1:$B$657,MATCH('생산계획(잉크)'!B711,호기!$A$1:$A$657,0),2))</f>
        <v/>
      </c>
      <c r="AB259" s="24">
        <f>X259+Z259-INDEX(표5[#All],MATCH(B259,표5[[#All],[잉크]],0),5)</f>
        <v>0</v>
      </c>
      <c r="AC259" s="21" t="str">
        <f>IFERROR(AB259/INDEX(표5[#All],MATCH(B259,표5[[#All],[잉크]],0),20),"")</f>
        <v/>
      </c>
      <c r="AD259" s="23"/>
      <c r="AE259" s="235"/>
      <c r="BB259" s="67"/>
      <c r="BC259" s="67"/>
      <c r="BD259" s="67"/>
      <c r="BE259" s="67"/>
      <c r="BF259" s="67"/>
    </row>
    <row r="260" spans="1:58" ht="16.5" hidden="1" customHeight="1" x14ac:dyDescent="0.3">
      <c r="A260" s="1"/>
      <c r="B260" s="5" t="s">
        <v>1876</v>
      </c>
      <c r="C260" s="68"/>
      <c r="D260" s="69" t="str">
        <f>IFERROR(C260/INDEX(표5[#All],MATCH(B260,표5[[#All],[잉크]],0),2),"")</f>
        <v/>
      </c>
      <c r="E260" s="22">
        <f>$C260-INDEX(표5[#All],MATCH(B260,표5[[#All],[잉크]],0),24)</f>
        <v>0</v>
      </c>
      <c r="F260" s="542"/>
      <c r="G260" s="23" t="str">
        <f>IF(ISBLANK(F260),"",INDEX(호기!$A$1:$B$657,MATCH('생산계획(잉크)'!B712,호기!$A$1:$A$657,0),2))</f>
        <v/>
      </c>
      <c r="H260" s="24">
        <f>C260+F260-INDEX(표5[#All],MATCH(B260,표5[[#All],[잉크]],0),2)</f>
        <v>0</v>
      </c>
      <c r="I260" s="21" t="str">
        <f>IFERROR(H260/INDEX(표5[#All],MATCH(B260,표5[[#All],[잉크]],0),5),"")</f>
        <v/>
      </c>
      <c r="J260" s="542"/>
      <c r="K260" s="25" t="str">
        <f>IF(ISBLANK(J260),"",INDEX(호기!$A$1:$B$657,MATCH('생산계획(잉크)'!B712,호기!$A$1:$A$657,0),2))</f>
        <v/>
      </c>
      <c r="L260" s="24">
        <f>H260+J260-INDEX(표5[#All],MATCH(B260,표5[[#All],[잉크]],0),5)</f>
        <v>0</v>
      </c>
      <c r="M260" s="21" t="str">
        <f>IFERROR(L260/INDEX(표5[#All],MATCH(B260,표5[[#All],[잉크]],0),8),"")</f>
        <v/>
      </c>
      <c r="N260" s="542"/>
      <c r="O260" s="23" t="str">
        <f>IF(ISBLANK(N260),"",INDEX(호기!$A$1:$B$657,MATCH('생산계획(잉크)'!B712,호기!$A$1:$A$657,0),2))</f>
        <v/>
      </c>
      <c r="P260" s="24">
        <f>L260+N260-INDEX(표5[#All],MATCH(B260,표5[[#All],[잉크]],0),5)</f>
        <v>0</v>
      </c>
      <c r="Q260" s="21" t="str">
        <f>IFERROR(P260/INDEX(표5[#All],MATCH(B260,표5[[#All],[잉크]],0),11),"")</f>
        <v/>
      </c>
      <c r="R260" s="542"/>
      <c r="S260" s="25" t="str">
        <f>IF(ISBLANK(R260),"",INDEX(호기!$A$1:$B$657,MATCH('생산계획(잉크)'!B712,호기!$A$1:$A$657,0),2))</f>
        <v/>
      </c>
      <c r="T260" s="24">
        <f>P260+R260-INDEX(표5[#All],MATCH(B260,표5[[#All],[잉크]],0),5)</f>
        <v>0</v>
      </c>
      <c r="U260" s="21" t="str">
        <f>IFERROR(T260/INDEX(표5[#All],MATCH(B260,표5[[#All],[잉크]],0),14),"")</f>
        <v/>
      </c>
      <c r="V260" s="542"/>
      <c r="W260" s="23" t="str">
        <f>IF(ISBLANK(V260),"",INDEX(호기!$A$1:$B$657,MATCH('생산계획(잉크)'!B712,호기!$A$1:$A$657,0),2))</f>
        <v/>
      </c>
      <c r="X260" s="24">
        <f>T260+V260-INDEX(표5[#All],MATCH(B260,표5[[#All],[잉크]],0),5)</f>
        <v>0</v>
      </c>
      <c r="Y260" s="21" t="str">
        <f>IFERROR(X260/INDEX(표5[#All],MATCH(B260,표5[[#All],[잉크]],0),17),"")</f>
        <v/>
      </c>
      <c r="Z260" s="23"/>
      <c r="AA260" s="23" t="str">
        <f>IF(ISBLANK(Z260),"",INDEX(호기!$A$1:$B$657,MATCH('생산계획(잉크)'!B712,호기!$A$1:$A$657,0),2))</f>
        <v/>
      </c>
      <c r="AB260" s="24">
        <f>X260+Z260-INDEX(표5[#All],MATCH(B260,표5[[#All],[잉크]],0),5)</f>
        <v>0</v>
      </c>
      <c r="AC260" s="21" t="str">
        <f>IFERROR(AB260/INDEX(표5[#All],MATCH(B260,표5[[#All],[잉크]],0),20),"")</f>
        <v/>
      </c>
      <c r="AD260" s="23"/>
      <c r="AE260" s="235"/>
      <c r="BB260" s="67"/>
      <c r="BC260" s="67"/>
      <c r="BD260" s="67"/>
      <c r="BE260" s="67"/>
      <c r="BF260" s="67"/>
    </row>
    <row r="261" spans="1:58" ht="16.5" hidden="1" customHeight="1" x14ac:dyDescent="0.3">
      <c r="A261" s="1"/>
      <c r="B261" s="5" t="s">
        <v>410</v>
      </c>
      <c r="C261" s="68"/>
      <c r="D261" s="69" t="str">
        <f>IFERROR(C261/INDEX(표5[#All],MATCH(B261,표5[[#All],[잉크]],0),2),"")</f>
        <v/>
      </c>
      <c r="E261" s="22">
        <f>$C261-INDEX(표5[#All],MATCH(B261,표5[[#All],[잉크]],0),24)</f>
        <v>0</v>
      </c>
      <c r="F261" s="542"/>
      <c r="G261" s="23" t="str">
        <f>IF(ISBLANK(F261),"",INDEX(호기!$A$1:$B$657,MATCH('생산계획(잉크)'!B713,호기!$A$1:$A$657,0),2))</f>
        <v/>
      </c>
      <c r="H261" s="24">
        <f>C261+F261-INDEX(표5[#All],MATCH(B261,표5[[#All],[잉크]],0),2)</f>
        <v>0</v>
      </c>
      <c r="I261" s="21" t="str">
        <f>IFERROR(H261/INDEX(표5[#All],MATCH(B261,표5[[#All],[잉크]],0),5),"")</f>
        <v/>
      </c>
      <c r="J261" s="542"/>
      <c r="K261" s="25" t="str">
        <f>IF(ISBLANK(J261),"",INDEX(호기!$A$1:$B$657,MATCH('생산계획(잉크)'!B713,호기!$A$1:$A$657,0),2))</f>
        <v/>
      </c>
      <c r="L261" s="24">
        <f>H261+J261-INDEX(표5[#All],MATCH(B261,표5[[#All],[잉크]],0),5)</f>
        <v>0</v>
      </c>
      <c r="M261" s="21" t="str">
        <f>IFERROR(L261/INDEX(표5[#All],MATCH(B261,표5[[#All],[잉크]],0),8),"")</f>
        <v/>
      </c>
      <c r="N261" s="542"/>
      <c r="O261" s="23" t="str">
        <f>IF(ISBLANK(N261),"",INDEX(호기!$A$1:$B$657,MATCH('생산계획(잉크)'!B713,호기!$A$1:$A$657,0),2))</f>
        <v/>
      </c>
      <c r="P261" s="24">
        <f>L261+N261-INDEX(표5[#All],MATCH(B261,표5[[#All],[잉크]],0),5)</f>
        <v>0</v>
      </c>
      <c r="Q261" s="21" t="str">
        <f>IFERROR(P261/INDEX(표5[#All],MATCH(B261,표5[[#All],[잉크]],0),11),"")</f>
        <v/>
      </c>
      <c r="R261" s="542"/>
      <c r="S261" s="25" t="str">
        <f>IF(ISBLANK(R261),"",INDEX(호기!$A$1:$B$657,MATCH('생산계획(잉크)'!B713,호기!$A$1:$A$657,0),2))</f>
        <v/>
      </c>
      <c r="T261" s="24">
        <f>P261+R261-INDEX(표5[#All],MATCH(B261,표5[[#All],[잉크]],0),5)</f>
        <v>0</v>
      </c>
      <c r="U261" s="21" t="str">
        <f>IFERROR(T261/INDEX(표5[#All],MATCH(B261,표5[[#All],[잉크]],0),14),"")</f>
        <v/>
      </c>
      <c r="V261" s="542"/>
      <c r="W261" s="23" t="str">
        <f>IF(ISBLANK(V261),"",INDEX(호기!$A$1:$B$657,MATCH('생산계획(잉크)'!B713,호기!$A$1:$A$657,0),2))</f>
        <v/>
      </c>
      <c r="X261" s="24">
        <f>T261+V261-INDEX(표5[#All],MATCH(B261,표5[[#All],[잉크]],0),5)</f>
        <v>0</v>
      </c>
      <c r="Y261" s="21" t="str">
        <f>IFERROR(X261/INDEX(표5[#All],MATCH(B261,표5[[#All],[잉크]],0),17),"")</f>
        <v/>
      </c>
      <c r="Z261" s="23"/>
      <c r="AA261" s="23" t="str">
        <f>IF(ISBLANK(Z261),"",INDEX(호기!$A$1:$B$657,MATCH('생산계획(잉크)'!B713,호기!$A$1:$A$657,0),2))</f>
        <v/>
      </c>
      <c r="AB261" s="24">
        <f>X261+Z261-INDEX(표5[#All],MATCH(B261,표5[[#All],[잉크]],0),5)</f>
        <v>0</v>
      </c>
      <c r="AC261" s="21" t="str">
        <f>IFERROR(AB261/INDEX(표5[#All],MATCH(B261,표5[[#All],[잉크]],0),20),"")</f>
        <v/>
      </c>
      <c r="AD261" s="23"/>
      <c r="AE261" s="235"/>
      <c r="BB261" s="67"/>
      <c r="BC261" s="67"/>
      <c r="BD261" s="67"/>
      <c r="BE261" s="67"/>
      <c r="BF261" s="67"/>
    </row>
    <row r="262" spans="1:58" ht="16.5" customHeight="1" x14ac:dyDescent="0.3">
      <c r="A262" s="1"/>
      <c r="B262" s="30" t="s">
        <v>418</v>
      </c>
      <c r="C262" s="68"/>
      <c r="D262" s="69" t="str">
        <f>IFERROR(C262/INDEX(표5[#All],MATCH(B262,표5[[#All],[잉크]],0),2),"")</f>
        <v/>
      </c>
      <c r="E262" s="22">
        <f>$C262-INDEX(표5[#All],MATCH(B262,표5[[#All],[잉크]],0),24)</f>
        <v>-2</v>
      </c>
      <c r="F262" s="542"/>
      <c r="G262" s="23" t="str">
        <f>IF(ISBLANK(F262),"",INDEX(호기!$A$1:$B$657,MATCH('생산계획(잉크)'!B714,호기!$A$1:$A$657,0),2))</f>
        <v/>
      </c>
      <c r="H262" s="24">
        <f>C262+F262-INDEX(표5[#All],MATCH(B262,표5[[#All],[잉크]],0),2)</f>
        <v>0</v>
      </c>
      <c r="I262" s="21">
        <f>IFERROR(H262/INDEX(표5[#All],MATCH(B262,표5[[#All],[잉크]],0),5),"")</f>
        <v>0</v>
      </c>
      <c r="J262" s="542"/>
      <c r="K262" s="25" t="str">
        <f>IF(ISBLANK(J262),"",INDEX(호기!$A$1:$B$657,MATCH('생산계획(잉크)'!B714,호기!$A$1:$A$657,0),2))</f>
        <v/>
      </c>
      <c r="L262" s="24">
        <f>H262+J262-INDEX(표5[#All],MATCH(B262,표5[[#All],[잉크]],0),5)</f>
        <v>-1</v>
      </c>
      <c r="M262" s="21" t="str">
        <f>IFERROR(L262/INDEX(표5[#All],MATCH(B262,표5[[#All],[잉크]],0),8),"")</f>
        <v/>
      </c>
      <c r="N262" s="542"/>
      <c r="O262" s="23" t="str">
        <f>IF(ISBLANK(N262),"",INDEX(호기!$A$1:$B$657,MATCH('생산계획(잉크)'!B714,호기!$A$1:$A$657,0),2))</f>
        <v/>
      </c>
      <c r="P262" s="24">
        <f>L262+N262-INDEX(표5[#All],MATCH(B262,표5[[#All],[잉크]],0),5)</f>
        <v>-2</v>
      </c>
      <c r="Q262" s="21" t="str">
        <f>IFERROR(P262/INDEX(표5[#All],MATCH(B262,표5[[#All],[잉크]],0),11),"")</f>
        <v/>
      </c>
      <c r="R262" s="542"/>
      <c r="S262" s="25" t="str">
        <f>IF(ISBLANK(R262),"",INDEX(호기!$A$1:$B$657,MATCH('생산계획(잉크)'!B714,호기!$A$1:$A$657,0),2))</f>
        <v/>
      </c>
      <c r="T262" s="24">
        <f>P262+R262-INDEX(표5[#All],MATCH(B262,표5[[#All],[잉크]],0),5)</f>
        <v>-3</v>
      </c>
      <c r="U262" s="21" t="str">
        <f>IFERROR(T262/INDEX(표5[#All],MATCH(B262,표5[[#All],[잉크]],0),14),"")</f>
        <v/>
      </c>
      <c r="V262" s="542"/>
      <c r="W262" s="23" t="str">
        <f>IF(ISBLANK(V262),"",INDEX(호기!$A$1:$B$657,MATCH('생산계획(잉크)'!B714,호기!$A$1:$A$657,0),2))</f>
        <v/>
      </c>
      <c r="X262" s="24">
        <f>T262+V262-INDEX(표5[#All],MATCH(B262,표5[[#All],[잉크]],0),5)</f>
        <v>-4</v>
      </c>
      <c r="Y262" s="21" t="str">
        <f>IFERROR(X262/INDEX(표5[#All],MATCH(B262,표5[[#All],[잉크]],0),17),"")</f>
        <v/>
      </c>
      <c r="Z262" s="23"/>
      <c r="AA262" s="23" t="str">
        <f>IF(ISBLANK(Z262),"",INDEX(호기!$A$1:$B$657,MATCH('생산계획(잉크)'!B714,호기!$A$1:$A$657,0),2))</f>
        <v/>
      </c>
      <c r="AB262" s="24">
        <f>X262+Z262-INDEX(표5[#All],MATCH(B262,표5[[#All],[잉크]],0),5)</f>
        <v>-5</v>
      </c>
      <c r="AC262" s="21" t="str">
        <f>IFERROR(AB262/INDEX(표5[#All],MATCH(B262,표5[[#All],[잉크]],0),20),"")</f>
        <v/>
      </c>
      <c r="AD262" s="23"/>
      <c r="AE262" s="235"/>
      <c r="BB262" s="67"/>
      <c r="BC262" s="67"/>
      <c r="BD262" s="67"/>
      <c r="BE262" s="67"/>
      <c r="BF262" s="67"/>
    </row>
    <row r="263" spans="1:58" ht="16.5" hidden="1" customHeight="1" x14ac:dyDescent="0.3">
      <c r="A263" s="1"/>
      <c r="B263" s="30" t="s">
        <v>4472</v>
      </c>
      <c r="C263" s="68">
        <v>1</v>
      </c>
      <c r="D263" s="69">
        <f>IFERROR(C263/INDEX(표5[#All],MATCH(B263,표5[[#All],[잉크]],0),2),"")</f>
        <v>0.5</v>
      </c>
      <c r="E263" s="22">
        <f>$C263-INDEX(표5[#All],MATCH(B263,표5[[#All],[잉크]],0),24)</f>
        <v>-3</v>
      </c>
      <c r="F263" s="571">
        <v>2</v>
      </c>
      <c r="G263" s="23" t="str">
        <f>IF(ISBLANK(F263),"",INDEX(호기!$A$1:$B$657,MATCH('생산계획(잉크)'!B715,호기!$A$1:$A$657,0),2))</f>
        <v>4호기</v>
      </c>
      <c r="H263" s="24">
        <f>C263+F263-INDEX(표5[#All],MATCH(B263,표5[[#All],[잉크]],0),2)</f>
        <v>1</v>
      </c>
      <c r="I263" s="21" t="str">
        <f>IFERROR(H263/INDEX(표5[#All],MATCH(B263,표5[[#All],[잉크]],0),5),"")</f>
        <v/>
      </c>
      <c r="J263" s="542"/>
      <c r="K263" s="25" t="str">
        <f>IF(ISBLANK(J263),"",INDEX(호기!$A$1:$B$657,MATCH('생산계획(잉크)'!B715,호기!$A$1:$A$657,0),2))</f>
        <v/>
      </c>
      <c r="L263" s="24">
        <f>H263+J263-INDEX(표5[#All],MATCH(B263,표5[[#All],[잉크]],0),5)</f>
        <v>1</v>
      </c>
      <c r="M263" s="21" t="str">
        <f>IFERROR(L263/INDEX(표5[#All],MATCH(B263,표5[[#All],[잉크]],0),8),"")</f>
        <v/>
      </c>
      <c r="N263" s="542"/>
      <c r="O263" s="23" t="str">
        <f>IF(ISBLANK(N263),"",INDEX(호기!$A$1:$B$657,MATCH('생산계획(잉크)'!B715,호기!$A$1:$A$657,0),2))</f>
        <v/>
      </c>
      <c r="P263" s="24">
        <f>L263+N263-INDEX(표5[#All],MATCH(B263,표5[[#All],[잉크]],0),5)</f>
        <v>1</v>
      </c>
      <c r="Q263" s="21" t="str">
        <f>IFERROR(P263/INDEX(표5[#All],MATCH(B263,표5[[#All],[잉크]],0),11),"")</f>
        <v/>
      </c>
      <c r="R263" s="542"/>
      <c r="S263" s="25" t="str">
        <f>IF(ISBLANK(R263),"",INDEX(호기!$A$1:$B$657,MATCH('생산계획(잉크)'!B715,호기!$A$1:$A$657,0),2))</f>
        <v/>
      </c>
      <c r="T263" s="24">
        <f>P263+R263-INDEX(표5[#All],MATCH(B263,표5[[#All],[잉크]],0),5)</f>
        <v>1</v>
      </c>
      <c r="U263" s="21" t="str">
        <f>IFERROR(T263/INDEX(표5[#All],MATCH(B263,표5[[#All],[잉크]],0),14),"")</f>
        <v/>
      </c>
      <c r="V263" s="542"/>
      <c r="W263" s="23" t="str">
        <f>IF(ISBLANK(V263),"",INDEX(호기!$A$1:$B$657,MATCH('생산계획(잉크)'!B715,호기!$A$1:$A$657,0),2))</f>
        <v/>
      </c>
      <c r="X263" s="24">
        <f>T263+V263-INDEX(표5[#All],MATCH(B263,표5[[#All],[잉크]],0),5)</f>
        <v>1</v>
      </c>
      <c r="Y263" s="21" t="str">
        <f>IFERROR(X263/INDEX(표5[#All],MATCH(B263,표5[[#All],[잉크]],0),17),"")</f>
        <v/>
      </c>
      <c r="Z263" s="23"/>
      <c r="AA263" s="23" t="str">
        <f>IF(ISBLANK(Z263),"",INDEX(호기!$A$1:$B$657,MATCH('생산계획(잉크)'!B715,호기!$A$1:$A$657,0),2))</f>
        <v/>
      </c>
      <c r="AB263" s="24">
        <f>X263+Z263-INDEX(표5[#All],MATCH(B263,표5[[#All],[잉크]],0),5)</f>
        <v>1</v>
      </c>
      <c r="AC263" s="21" t="str">
        <f>IFERROR(AB263/INDEX(표5[#All],MATCH(B263,표5[[#All],[잉크]],0),20),"")</f>
        <v/>
      </c>
      <c r="AD263" s="23"/>
      <c r="AE263" s="235"/>
      <c r="BB263" s="67"/>
      <c r="BC263" s="67"/>
      <c r="BD263" s="67"/>
      <c r="BE263" s="67"/>
      <c r="BF263" s="67"/>
    </row>
    <row r="264" spans="1:58" ht="16.5" hidden="1" customHeight="1" x14ac:dyDescent="0.3">
      <c r="A264" s="1"/>
      <c r="B264" s="30" t="s">
        <v>415</v>
      </c>
      <c r="C264" s="68"/>
      <c r="D264" s="69" t="str">
        <f>IFERROR(C264/INDEX(표5[#All],MATCH(B264,표5[[#All],[잉크]],0),2),"")</f>
        <v/>
      </c>
      <c r="E264" s="22">
        <f>$C264-INDEX(표5[#All],MATCH(B264,표5[[#All],[잉크]],0),24)</f>
        <v>0</v>
      </c>
      <c r="F264" s="542"/>
      <c r="G264" s="23" t="str">
        <f>IF(ISBLANK(F264),"",INDEX(호기!$A$1:$B$657,MATCH('생산계획(잉크)'!B716,호기!$A$1:$A$657,0),2))</f>
        <v/>
      </c>
      <c r="H264" s="24">
        <f>C264+F264-INDEX(표5[#All],MATCH(B264,표5[[#All],[잉크]],0),2)</f>
        <v>0</v>
      </c>
      <c r="I264" s="21" t="str">
        <f>IFERROR(H264/INDEX(표5[#All],MATCH(B264,표5[[#All],[잉크]],0),5),"")</f>
        <v/>
      </c>
      <c r="J264" s="542"/>
      <c r="K264" s="25" t="str">
        <f>IF(ISBLANK(J264),"",INDEX(호기!$A$1:$B$657,MATCH('생산계획(잉크)'!B716,호기!$A$1:$A$657,0),2))</f>
        <v/>
      </c>
      <c r="L264" s="24">
        <f>H264+J264-INDEX(표5[#All],MATCH(B264,표5[[#All],[잉크]],0),5)</f>
        <v>0</v>
      </c>
      <c r="M264" s="21" t="str">
        <f>IFERROR(L264/INDEX(표5[#All],MATCH(B264,표5[[#All],[잉크]],0),8),"")</f>
        <v/>
      </c>
      <c r="N264" s="542"/>
      <c r="O264" s="23" t="str">
        <f>IF(ISBLANK(N264),"",INDEX(호기!$A$1:$B$657,MATCH('생산계획(잉크)'!B716,호기!$A$1:$A$657,0),2))</f>
        <v/>
      </c>
      <c r="P264" s="24">
        <f>L264+N264-INDEX(표5[#All],MATCH(B264,표5[[#All],[잉크]],0),5)</f>
        <v>0</v>
      </c>
      <c r="Q264" s="21" t="str">
        <f>IFERROR(P264/INDEX(표5[#All],MATCH(B264,표5[[#All],[잉크]],0),11),"")</f>
        <v/>
      </c>
      <c r="R264" s="542"/>
      <c r="S264" s="25" t="str">
        <f>IF(ISBLANK(R264),"",INDEX(호기!$A$1:$B$657,MATCH('생산계획(잉크)'!B716,호기!$A$1:$A$657,0),2))</f>
        <v/>
      </c>
      <c r="T264" s="24">
        <f>P264+R264-INDEX(표5[#All],MATCH(B264,표5[[#All],[잉크]],0),5)</f>
        <v>0</v>
      </c>
      <c r="U264" s="21" t="str">
        <f>IFERROR(T264/INDEX(표5[#All],MATCH(B264,표5[[#All],[잉크]],0),14),"")</f>
        <v/>
      </c>
      <c r="V264" s="542"/>
      <c r="W264" s="23" t="str">
        <f>IF(ISBLANK(V264),"",INDEX(호기!$A$1:$B$657,MATCH('생산계획(잉크)'!B716,호기!$A$1:$A$657,0),2))</f>
        <v/>
      </c>
      <c r="X264" s="24">
        <f>T264+V264-INDEX(표5[#All],MATCH(B264,표5[[#All],[잉크]],0),5)</f>
        <v>0</v>
      </c>
      <c r="Y264" s="21" t="str">
        <f>IFERROR(X264/INDEX(표5[#All],MATCH(B264,표5[[#All],[잉크]],0),17),"")</f>
        <v/>
      </c>
      <c r="Z264" s="23"/>
      <c r="AA264" s="23" t="str">
        <f>IF(ISBLANK(Z264),"",INDEX(호기!$A$1:$B$657,MATCH('생산계획(잉크)'!B716,호기!$A$1:$A$657,0),2))</f>
        <v/>
      </c>
      <c r="AB264" s="24">
        <f>X264+Z264-INDEX(표5[#All],MATCH(B264,표5[[#All],[잉크]],0),5)</f>
        <v>0</v>
      </c>
      <c r="AC264" s="21" t="str">
        <f>IFERROR(AB264/INDEX(표5[#All],MATCH(B264,표5[[#All],[잉크]],0),20),"")</f>
        <v/>
      </c>
      <c r="AD264" s="23"/>
      <c r="AE264" s="235"/>
      <c r="BB264" s="67"/>
      <c r="BC264" s="67"/>
      <c r="BD264" s="67"/>
      <c r="BE264" s="67"/>
      <c r="BF264" s="67"/>
    </row>
    <row r="265" spans="1:58" ht="16.5" hidden="1" customHeight="1" x14ac:dyDescent="0.3">
      <c r="A265" s="1"/>
      <c r="B265" s="30" t="s">
        <v>426</v>
      </c>
      <c r="C265" s="68"/>
      <c r="D265" s="69" t="str">
        <f>IFERROR(C265/INDEX(표5[#All],MATCH(B265,표5[[#All],[잉크]],0),2),"")</f>
        <v/>
      </c>
      <c r="E265" s="22">
        <f>$C265-INDEX(표5[#All],MATCH(B265,표5[[#All],[잉크]],0),24)</f>
        <v>0</v>
      </c>
      <c r="F265" s="542"/>
      <c r="G265" s="23" t="str">
        <f>IF(ISBLANK(F265),"",INDEX(호기!$A$1:$B$657,MATCH('생산계획(잉크)'!B717,호기!$A$1:$A$657,0),2))</f>
        <v/>
      </c>
      <c r="H265" s="24">
        <f>C265+F265-INDEX(표5[#All],MATCH(B265,표5[[#All],[잉크]],0),2)</f>
        <v>0</v>
      </c>
      <c r="I265" s="21" t="str">
        <f>IFERROR(H265/INDEX(표5[#All],MATCH(B265,표5[[#All],[잉크]],0),5),"")</f>
        <v/>
      </c>
      <c r="J265" s="542"/>
      <c r="K265" s="25" t="str">
        <f>IF(ISBLANK(J265),"",INDEX(호기!$A$1:$B$657,MATCH('생산계획(잉크)'!B717,호기!$A$1:$A$657,0),2))</f>
        <v/>
      </c>
      <c r="L265" s="24">
        <f>H265+J265-INDEX(표5[#All],MATCH(B265,표5[[#All],[잉크]],0),5)</f>
        <v>0</v>
      </c>
      <c r="M265" s="21" t="str">
        <f>IFERROR(L265/INDEX(표5[#All],MATCH(B265,표5[[#All],[잉크]],0),8),"")</f>
        <v/>
      </c>
      <c r="N265" s="542"/>
      <c r="O265" s="23" t="str">
        <f>IF(ISBLANK(N265),"",INDEX(호기!$A$1:$B$657,MATCH('생산계획(잉크)'!B717,호기!$A$1:$A$657,0),2))</f>
        <v/>
      </c>
      <c r="P265" s="24">
        <f>L265+N265-INDEX(표5[#All],MATCH(B265,표5[[#All],[잉크]],0),5)</f>
        <v>0</v>
      </c>
      <c r="Q265" s="21" t="str">
        <f>IFERROR(P265/INDEX(표5[#All],MATCH(B265,표5[[#All],[잉크]],0),11),"")</f>
        <v/>
      </c>
      <c r="R265" s="542"/>
      <c r="S265" s="25" t="str">
        <f>IF(ISBLANK(R265),"",INDEX(호기!$A$1:$B$657,MATCH('생산계획(잉크)'!B717,호기!$A$1:$A$657,0),2))</f>
        <v/>
      </c>
      <c r="T265" s="24">
        <f>P265+R265-INDEX(표5[#All],MATCH(B265,표5[[#All],[잉크]],0),5)</f>
        <v>0</v>
      </c>
      <c r="U265" s="21" t="str">
        <f>IFERROR(T265/INDEX(표5[#All],MATCH(B265,표5[[#All],[잉크]],0),14),"")</f>
        <v/>
      </c>
      <c r="V265" s="542"/>
      <c r="W265" s="23" t="str">
        <f>IF(ISBLANK(V265),"",INDEX(호기!$A$1:$B$657,MATCH('생산계획(잉크)'!B717,호기!$A$1:$A$657,0),2))</f>
        <v/>
      </c>
      <c r="X265" s="24">
        <f>T265+V265-INDEX(표5[#All],MATCH(B265,표5[[#All],[잉크]],0),5)</f>
        <v>0</v>
      </c>
      <c r="Y265" s="21" t="str">
        <f>IFERROR(X265/INDEX(표5[#All],MATCH(B265,표5[[#All],[잉크]],0),17),"")</f>
        <v/>
      </c>
      <c r="Z265" s="23"/>
      <c r="AA265" s="23" t="str">
        <f>IF(ISBLANK(Z265),"",INDEX(호기!$A$1:$B$657,MATCH('생산계획(잉크)'!B717,호기!$A$1:$A$657,0),2))</f>
        <v/>
      </c>
      <c r="AB265" s="24">
        <f>X265+Z265-INDEX(표5[#All],MATCH(B265,표5[[#All],[잉크]],0),5)</f>
        <v>0</v>
      </c>
      <c r="AC265" s="21" t="str">
        <f>IFERROR(AB265/INDEX(표5[#All],MATCH(B265,표5[[#All],[잉크]],0),20),"")</f>
        <v/>
      </c>
      <c r="AD265" s="23"/>
      <c r="AE265" s="235"/>
      <c r="BB265" s="67"/>
      <c r="BC265" s="67"/>
      <c r="BD265" s="67"/>
      <c r="BE265" s="67"/>
      <c r="BF265" s="67"/>
    </row>
    <row r="266" spans="1:58" ht="16.5" hidden="1" customHeight="1" x14ac:dyDescent="0.3">
      <c r="A266" s="1"/>
      <c r="B266" s="30" t="s">
        <v>427</v>
      </c>
      <c r="C266" s="68"/>
      <c r="D266" s="69" t="str">
        <f>IFERROR(C266/INDEX(표5[#All],MATCH(B266,표5[[#All],[잉크]],0),2),"")</f>
        <v/>
      </c>
      <c r="E266" s="22">
        <f>$C266-INDEX(표5[#All],MATCH(B266,표5[[#All],[잉크]],0),24)</f>
        <v>0</v>
      </c>
      <c r="F266" s="542"/>
      <c r="G266" s="23" t="str">
        <f>IF(ISBLANK(F266),"",INDEX(호기!$A$1:$B$657,MATCH('생산계획(잉크)'!B718,호기!$A$1:$A$657,0),2))</f>
        <v/>
      </c>
      <c r="H266" s="24">
        <f>C266+F266-INDEX(표5[#All],MATCH(B266,표5[[#All],[잉크]],0),2)</f>
        <v>0</v>
      </c>
      <c r="I266" s="21" t="str">
        <f>IFERROR(H266/INDEX(표5[#All],MATCH(B266,표5[[#All],[잉크]],0),5),"")</f>
        <v/>
      </c>
      <c r="J266" s="542"/>
      <c r="K266" s="25" t="str">
        <f>IF(ISBLANK(J266),"",INDEX(호기!$A$1:$B$657,MATCH('생산계획(잉크)'!B718,호기!$A$1:$A$657,0),2))</f>
        <v/>
      </c>
      <c r="L266" s="24">
        <f>H266+J266-INDEX(표5[#All],MATCH(B266,표5[[#All],[잉크]],0),5)</f>
        <v>0</v>
      </c>
      <c r="M266" s="21" t="str">
        <f>IFERROR(L266/INDEX(표5[#All],MATCH(B266,표5[[#All],[잉크]],0),8),"")</f>
        <v/>
      </c>
      <c r="N266" s="542"/>
      <c r="O266" s="23" t="str">
        <f>IF(ISBLANK(N266),"",INDEX(호기!$A$1:$B$657,MATCH('생산계획(잉크)'!B718,호기!$A$1:$A$657,0),2))</f>
        <v/>
      </c>
      <c r="P266" s="24">
        <f>L266+N266-INDEX(표5[#All],MATCH(B266,표5[[#All],[잉크]],0),5)</f>
        <v>0</v>
      </c>
      <c r="Q266" s="21" t="str">
        <f>IFERROR(P266/INDEX(표5[#All],MATCH(B266,표5[[#All],[잉크]],0),11),"")</f>
        <v/>
      </c>
      <c r="R266" s="542"/>
      <c r="S266" s="25" t="str">
        <f>IF(ISBLANK(R266),"",INDEX(호기!$A$1:$B$657,MATCH('생산계획(잉크)'!B718,호기!$A$1:$A$657,0),2))</f>
        <v/>
      </c>
      <c r="T266" s="24">
        <f>P266+R266-INDEX(표5[#All],MATCH(B266,표5[[#All],[잉크]],0),5)</f>
        <v>0</v>
      </c>
      <c r="U266" s="21" t="str">
        <f>IFERROR(T266/INDEX(표5[#All],MATCH(B266,표5[[#All],[잉크]],0),14),"")</f>
        <v/>
      </c>
      <c r="V266" s="542"/>
      <c r="W266" s="23" t="str">
        <f>IF(ISBLANK(V266),"",INDEX(호기!$A$1:$B$657,MATCH('생산계획(잉크)'!B718,호기!$A$1:$A$657,0),2))</f>
        <v/>
      </c>
      <c r="X266" s="24">
        <f>T266+V266-INDEX(표5[#All],MATCH(B266,표5[[#All],[잉크]],0),5)</f>
        <v>0</v>
      </c>
      <c r="Y266" s="21" t="str">
        <f>IFERROR(X266/INDEX(표5[#All],MATCH(B266,표5[[#All],[잉크]],0),17),"")</f>
        <v/>
      </c>
      <c r="Z266" s="23"/>
      <c r="AA266" s="23" t="str">
        <f>IF(ISBLANK(Z266),"",INDEX(호기!$A$1:$B$657,MATCH('생산계획(잉크)'!B718,호기!$A$1:$A$657,0),2))</f>
        <v/>
      </c>
      <c r="AB266" s="24">
        <f>X266+Z266-INDEX(표5[#All],MATCH(B266,표5[[#All],[잉크]],0),5)</f>
        <v>0</v>
      </c>
      <c r="AC266" s="21" t="str">
        <f>IFERROR(AB266/INDEX(표5[#All],MATCH(B266,표5[[#All],[잉크]],0),20),"")</f>
        <v/>
      </c>
      <c r="AD266" s="23"/>
      <c r="AE266" s="235"/>
      <c r="BB266" s="67"/>
      <c r="BC266" s="67"/>
      <c r="BD266" s="67"/>
      <c r="BE266" s="67"/>
      <c r="BF266" s="67"/>
    </row>
    <row r="267" spans="1:58" ht="16.5" hidden="1" customHeight="1" x14ac:dyDescent="0.3">
      <c r="A267" s="1"/>
      <c r="B267" s="30" t="s">
        <v>422</v>
      </c>
      <c r="C267" s="68"/>
      <c r="D267" s="69" t="str">
        <f>IFERROR(C267/INDEX(표5[#All],MATCH(B267,표5[[#All],[잉크]],0),2),"")</f>
        <v/>
      </c>
      <c r="E267" s="22">
        <f>$C267-INDEX(표5[#All],MATCH(B267,표5[[#All],[잉크]],0),24)</f>
        <v>0</v>
      </c>
      <c r="F267" s="542"/>
      <c r="G267" s="23" t="str">
        <f>IF(ISBLANK(F267),"",INDEX(호기!$A$1:$B$657,MATCH('생산계획(잉크)'!B719,호기!$A$1:$A$657,0),2))</f>
        <v/>
      </c>
      <c r="H267" s="24">
        <f>C267+F267-INDEX(표5[#All],MATCH(B267,표5[[#All],[잉크]],0),2)</f>
        <v>0</v>
      </c>
      <c r="I267" s="21" t="str">
        <f>IFERROR(H267/INDEX(표5[#All],MATCH(B267,표5[[#All],[잉크]],0),5),"")</f>
        <v/>
      </c>
      <c r="J267" s="542"/>
      <c r="K267" s="25" t="str">
        <f>IF(ISBLANK(J267),"",INDEX(호기!$A$1:$B$657,MATCH('생산계획(잉크)'!B719,호기!$A$1:$A$657,0),2))</f>
        <v/>
      </c>
      <c r="L267" s="24">
        <f>H267+J267-INDEX(표5[#All],MATCH(B267,표5[[#All],[잉크]],0),5)</f>
        <v>0</v>
      </c>
      <c r="M267" s="21" t="str">
        <f>IFERROR(L267/INDEX(표5[#All],MATCH(B267,표5[[#All],[잉크]],0),8),"")</f>
        <v/>
      </c>
      <c r="N267" s="542"/>
      <c r="O267" s="23" t="str">
        <f>IF(ISBLANK(N267),"",INDEX(호기!$A$1:$B$657,MATCH('생산계획(잉크)'!B719,호기!$A$1:$A$657,0),2))</f>
        <v/>
      </c>
      <c r="P267" s="24">
        <f>L267+N267-INDEX(표5[#All],MATCH(B267,표5[[#All],[잉크]],0),5)</f>
        <v>0</v>
      </c>
      <c r="Q267" s="21" t="str">
        <f>IFERROR(P267/INDEX(표5[#All],MATCH(B267,표5[[#All],[잉크]],0),11),"")</f>
        <v/>
      </c>
      <c r="R267" s="542"/>
      <c r="S267" s="25" t="str">
        <f>IF(ISBLANK(R267),"",INDEX(호기!$A$1:$B$657,MATCH('생산계획(잉크)'!B719,호기!$A$1:$A$657,0),2))</f>
        <v/>
      </c>
      <c r="T267" s="24">
        <f>P267+R267-INDEX(표5[#All],MATCH(B267,표5[[#All],[잉크]],0),5)</f>
        <v>0</v>
      </c>
      <c r="U267" s="21" t="str">
        <f>IFERROR(T267/INDEX(표5[#All],MATCH(B267,표5[[#All],[잉크]],0),14),"")</f>
        <v/>
      </c>
      <c r="V267" s="542"/>
      <c r="W267" s="23" t="str">
        <f>IF(ISBLANK(V267),"",INDEX(호기!$A$1:$B$657,MATCH('생산계획(잉크)'!B719,호기!$A$1:$A$657,0),2))</f>
        <v/>
      </c>
      <c r="X267" s="24">
        <f>T267+V267-INDEX(표5[#All],MATCH(B267,표5[[#All],[잉크]],0),5)</f>
        <v>0</v>
      </c>
      <c r="Y267" s="21" t="str">
        <f>IFERROR(X267/INDEX(표5[#All],MATCH(B267,표5[[#All],[잉크]],0),17),"")</f>
        <v/>
      </c>
      <c r="Z267" s="23"/>
      <c r="AA267" s="23" t="str">
        <f>IF(ISBLANK(Z267),"",INDEX(호기!$A$1:$B$657,MATCH('생산계획(잉크)'!B719,호기!$A$1:$A$657,0),2))</f>
        <v/>
      </c>
      <c r="AB267" s="24">
        <f>X267+Z267-INDEX(표5[#All],MATCH(B267,표5[[#All],[잉크]],0),5)</f>
        <v>0</v>
      </c>
      <c r="AC267" s="21" t="str">
        <f>IFERROR(AB267/INDEX(표5[#All],MATCH(B267,표5[[#All],[잉크]],0),20),"")</f>
        <v/>
      </c>
      <c r="AD267" s="23"/>
      <c r="AE267" s="235"/>
      <c r="BB267" s="67"/>
      <c r="BC267" s="67"/>
      <c r="BD267" s="67"/>
      <c r="BE267" s="67"/>
      <c r="BF267" s="67"/>
    </row>
    <row r="268" spans="1:58" ht="16.5" hidden="1" customHeight="1" x14ac:dyDescent="0.3">
      <c r="A268" s="1"/>
      <c r="B268" s="5" t="s">
        <v>429</v>
      </c>
      <c r="C268" s="68"/>
      <c r="D268" s="69" t="str">
        <f>IFERROR(C268/INDEX(표5[#All],MATCH(B268,표5[[#All],[잉크]],0),2),"")</f>
        <v/>
      </c>
      <c r="E268" s="22">
        <f>$C268-INDEX(표5[#All],MATCH(B268,표5[[#All],[잉크]],0),24)</f>
        <v>0</v>
      </c>
      <c r="F268" s="542"/>
      <c r="G268" s="23" t="str">
        <f>IF(ISBLANK(F268),"",INDEX(호기!$A$1:$B$657,MATCH('생산계획(잉크)'!B720,호기!$A$1:$A$657,0),2))</f>
        <v/>
      </c>
      <c r="H268" s="24">
        <f>C268+F268-INDEX(표5[#All],MATCH(B268,표5[[#All],[잉크]],0),2)</f>
        <v>0</v>
      </c>
      <c r="I268" s="21" t="str">
        <f>IFERROR(H268/INDEX(표5[#All],MATCH(B268,표5[[#All],[잉크]],0),5),"")</f>
        <v/>
      </c>
      <c r="J268" s="542"/>
      <c r="K268" s="25" t="str">
        <f>IF(ISBLANK(J268),"",INDEX(호기!$A$1:$B$657,MATCH('생산계획(잉크)'!B720,호기!$A$1:$A$657,0),2))</f>
        <v/>
      </c>
      <c r="L268" s="24">
        <f>H268+J268-INDEX(표5[#All],MATCH(B268,표5[[#All],[잉크]],0),5)</f>
        <v>0</v>
      </c>
      <c r="M268" s="21" t="str">
        <f>IFERROR(L268/INDEX(표5[#All],MATCH(B268,표5[[#All],[잉크]],0),8),"")</f>
        <v/>
      </c>
      <c r="N268" s="542"/>
      <c r="O268" s="23" t="str">
        <f>IF(ISBLANK(N268),"",INDEX(호기!$A$1:$B$657,MATCH('생산계획(잉크)'!B720,호기!$A$1:$A$657,0),2))</f>
        <v/>
      </c>
      <c r="P268" s="24">
        <f>L268+N268-INDEX(표5[#All],MATCH(B268,표5[[#All],[잉크]],0),5)</f>
        <v>0</v>
      </c>
      <c r="Q268" s="21" t="str">
        <f>IFERROR(P268/INDEX(표5[#All],MATCH(B268,표5[[#All],[잉크]],0),11),"")</f>
        <v/>
      </c>
      <c r="R268" s="542"/>
      <c r="S268" s="25" t="str">
        <f>IF(ISBLANK(R268),"",INDEX(호기!$A$1:$B$657,MATCH('생산계획(잉크)'!B720,호기!$A$1:$A$657,0),2))</f>
        <v/>
      </c>
      <c r="T268" s="24">
        <f>P268+R268-INDEX(표5[#All],MATCH(B268,표5[[#All],[잉크]],0),5)</f>
        <v>0</v>
      </c>
      <c r="U268" s="21" t="str">
        <f>IFERROR(T268/INDEX(표5[#All],MATCH(B268,표5[[#All],[잉크]],0),14),"")</f>
        <v/>
      </c>
      <c r="V268" s="542"/>
      <c r="W268" s="23" t="str">
        <f>IF(ISBLANK(V268),"",INDEX(호기!$A$1:$B$657,MATCH('생산계획(잉크)'!B720,호기!$A$1:$A$657,0),2))</f>
        <v/>
      </c>
      <c r="X268" s="24">
        <f>T268+V268-INDEX(표5[#All],MATCH(B268,표5[[#All],[잉크]],0),5)</f>
        <v>0</v>
      </c>
      <c r="Y268" s="21" t="str">
        <f>IFERROR(X268/INDEX(표5[#All],MATCH(B268,표5[[#All],[잉크]],0),17),"")</f>
        <v/>
      </c>
      <c r="Z268" s="23"/>
      <c r="AA268" s="23" t="str">
        <f>IF(ISBLANK(Z268),"",INDEX(호기!$A$1:$B$657,MATCH('생산계획(잉크)'!B720,호기!$A$1:$A$657,0),2))</f>
        <v/>
      </c>
      <c r="AB268" s="24">
        <f>X268+Z268-INDEX(표5[#All],MATCH(B268,표5[[#All],[잉크]],0),5)</f>
        <v>0</v>
      </c>
      <c r="AC268" s="21" t="str">
        <f>IFERROR(AB268/INDEX(표5[#All],MATCH(B268,표5[[#All],[잉크]],0),20),"")</f>
        <v/>
      </c>
      <c r="AD268" s="23"/>
      <c r="AE268" s="235"/>
      <c r="BB268" s="67"/>
      <c r="BC268" s="67"/>
      <c r="BD268" s="67"/>
      <c r="BE268" s="67"/>
      <c r="BF268" s="67"/>
    </row>
    <row r="269" spans="1:58" ht="16.5" hidden="1" customHeight="1" x14ac:dyDescent="0.3">
      <c r="A269" s="1"/>
      <c r="B269" s="30" t="s">
        <v>430</v>
      </c>
      <c r="C269" s="68"/>
      <c r="D269" s="69" t="str">
        <f>IFERROR(C269/INDEX(표5[#All],MATCH(B269,표5[[#All],[잉크]],0),2),"")</f>
        <v/>
      </c>
      <c r="E269" s="22">
        <f>$C269-INDEX(표5[#All],MATCH(B269,표5[[#All],[잉크]],0),24)</f>
        <v>0</v>
      </c>
      <c r="F269" s="542"/>
      <c r="G269" s="23" t="str">
        <f>IF(ISBLANK(F269),"",INDEX(호기!$A$1:$B$657,MATCH('생산계획(잉크)'!B721,호기!$A$1:$A$657,0),2))</f>
        <v/>
      </c>
      <c r="H269" s="24">
        <f>C269+F269-INDEX(표5[#All],MATCH(B269,표5[[#All],[잉크]],0),2)</f>
        <v>0</v>
      </c>
      <c r="I269" s="21" t="str">
        <f>IFERROR(H269/INDEX(표5[#All],MATCH(B269,표5[[#All],[잉크]],0),5),"")</f>
        <v/>
      </c>
      <c r="J269" s="542"/>
      <c r="K269" s="25" t="str">
        <f>IF(ISBLANK(J269),"",INDEX(호기!$A$1:$B$657,MATCH('생산계획(잉크)'!B721,호기!$A$1:$A$657,0),2))</f>
        <v/>
      </c>
      <c r="L269" s="24">
        <f>H269+J269-INDEX(표5[#All],MATCH(B269,표5[[#All],[잉크]],0),5)</f>
        <v>0</v>
      </c>
      <c r="M269" s="21" t="str">
        <f>IFERROR(L269/INDEX(표5[#All],MATCH(B269,표5[[#All],[잉크]],0),8),"")</f>
        <v/>
      </c>
      <c r="N269" s="542"/>
      <c r="O269" s="23" t="str">
        <f>IF(ISBLANK(N269),"",INDEX(호기!$A$1:$B$657,MATCH('생산계획(잉크)'!B721,호기!$A$1:$A$657,0),2))</f>
        <v/>
      </c>
      <c r="P269" s="24">
        <f>L269+N269-INDEX(표5[#All],MATCH(B269,표5[[#All],[잉크]],0),5)</f>
        <v>0</v>
      </c>
      <c r="Q269" s="21" t="str">
        <f>IFERROR(P269/INDEX(표5[#All],MATCH(B269,표5[[#All],[잉크]],0),11),"")</f>
        <v/>
      </c>
      <c r="R269" s="542"/>
      <c r="S269" s="25" t="str">
        <f>IF(ISBLANK(R269),"",INDEX(호기!$A$1:$B$657,MATCH('생산계획(잉크)'!B721,호기!$A$1:$A$657,0),2))</f>
        <v/>
      </c>
      <c r="T269" s="24">
        <f>P269+R269-INDEX(표5[#All],MATCH(B269,표5[[#All],[잉크]],0),5)</f>
        <v>0</v>
      </c>
      <c r="U269" s="21" t="str">
        <f>IFERROR(T269/INDEX(표5[#All],MATCH(B269,표5[[#All],[잉크]],0),14),"")</f>
        <v/>
      </c>
      <c r="V269" s="542"/>
      <c r="W269" s="23" t="str">
        <f>IF(ISBLANK(V269),"",INDEX(호기!$A$1:$B$657,MATCH('생산계획(잉크)'!B721,호기!$A$1:$A$657,0),2))</f>
        <v/>
      </c>
      <c r="X269" s="24">
        <f>T269+V269-INDEX(표5[#All],MATCH(B269,표5[[#All],[잉크]],0),5)</f>
        <v>0</v>
      </c>
      <c r="Y269" s="21" t="str">
        <f>IFERROR(X269/INDEX(표5[#All],MATCH(B269,표5[[#All],[잉크]],0),17),"")</f>
        <v/>
      </c>
      <c r="Z269" s="23"/>
      <c r="AA269" s="23" t="str">
        <f>IF(ISBLANK(Z269),"",INDEX(호기!$A$1:$B$657,MATCH('생산계획(잉크)'!B721,호기!$A$1:$A$657,0),2))</f>
        <v/>
      </c>
      <c r="AB269" s="24">
        <f>X269+Z269-INDEX(표5[#All],MATCH(B269,표5[[#All],[잉크]],0),5)</f>
        <v>0</v>
      </c>
      <c r="AC269" s="21" t="str">
        <f>IFERROR(AB269/INDEX(표5[#All],MATCH(B269,표5[[#All],[잉크]],0),20),"")</f>
        <v/>
      </c>
      <c r="AD269" s="23"/>
      <c r="AE269" s="235"/>
      <c r="BB269" s="67"/>
      <c r="BC269" s="67"/>
      <c r="BD269" s="67"/>
      <c r="BE269" s="67"/>
      <c r="BF269" s="67"/>
    </row>
    <row r="270" spans="1:58" ht="16.5" hidden="1" customHeight="1" x14ac:dyDescent="0.3">
      <c r="A270" s="1"/>
      <c r="B270" s="5" t="s">
        <v>872</v>
      </c>
      <c r="C270" s="68"/>
      <c r="D270" s="69" t="str">
        <f>IFERROR(C270/INDEX(표5[#All],MATCH(B270,표5[[#All],[잉크]],0),2),"")</f>
        <v/>
      </c>
      <c r="E270" s="22">
        <f>$C270-INDEX(표5[#All],MATCH(B270,표5[[#All],[잉크]],0),24)</f>
        <v>0</v>
      </c>
      <c r="F270" s="542"/>
      <c r="G270" s="23" t="str">
        <f>IF(ISBLANK(F270),"",INDEX(호기!$A$1:$B$657,MATCH('생산계획(잉크)'!B722,호기!$A$1:$A$657,0),2))</f>
        <v/>
      </c>
      <c r="H270" s="24">
        <f>C270+F270-INDEX(표5[#All],MATCH(B270,표5[[#All],[잉크]],0),2)</f>
        <v>0</v>
      </c>
      <c r="I270" s="21" t="str">
        <f>IFERROR(H270/INDEX(표5[#All],MATCH(B270,표5[[#All],[잉크]],0),5),"")</f>
        <v/>
      </c>
      <c r="J270" s="542"/>
      <c r="K270" s="25" t="str">
        <f>IF(ISBLANK(J270),"",INDEX(호기!$A$1:$B$657,MATCH('생산계획(잉크)'!B722,호기!$A$1:$A$657,0),2))</f>
        <v/>
      </c>
      <c r="L270" s="24">
        <f>H270+J270-INDEX(표5[#All],MATCH(B270,표5[[#All],[잉크]],0),5)</f>
        <v>0</v>
      </c>
      <c r="M270" s="21" t="str">
        <f>IFERROR(L270/INDEX(표5[#All],MATCH(B270,표5[[#All],[잉크]],0),8),"")</f>
        <v/>
      </c>
      <c r="N270" s="542"/>
      <c r="O270" s="23" t="str">
        <f>IF(ISBLANK(N270),"",INDEX(호기!$A$1:$B$657,MATCH('생산계획(잉크)'!B722,호기!$A$1:$A$657,0),2))</f>
        <v/>
      </c>
      <c r="P270" s="24">
        <f>L270+N270-INDEX(표5[#All],MATCH(B270,표5[[#All],[잉크]],0),5)</f>
        <v>0</v>
      </c>
      <c r="Q270" s="21" t="str">
        <f>IFERROR(P270/INDEX(표5[#All],MATCH(B270,표5[[#All],[잉크]],0),11),"")</f>
        <v/>
      </c>
      <c r="R270" s="542"/>
      <c r="S270" s="25" t="str">
        <f>IF(ISBLANK(R270),"",INDEX(호기!$A$1:$B$657,MATCH('생산계획(잉크)'!B722,호기!$A$1:$A$657,0),2))</f>
        <v/>
      </c>
      <c r="T270" s="24">
        <f>P270+R270-INDEX(표5[#All],MATCH(B270,표5[[#All],[잉크]],0),5)</f>
        <v>0</v>
      </c>
      <c r="U270" s="21" t="str">
        <f>IFERROR(T270/INDEX(표5[#All],MATCH(B270,표5[[#All],[잉크]],0),14),"")</f>
        <v/>
      </c>
      <c r="V270" s="542"/>
      <c r="W270" s="23" t="str">
        <f>IF(ISBLANK(V270),"",INDEX(호기!$A$1:$B$657,MATCH('생산계획(잉크)'!B722,호기!$A$1:$A$657,0),2))</f>
        <v/>
      </c>
      <c r="X270" s="24">
        <f>T270+V270-INDEX(표5[#All],MATCH(B270,표5[[#All],[잉크]],0),5)</f>
        <v>0</v>
      </c>
      <c r="Y270" s="21" t="str">
        <f>IFERROR(X270/INDEX(표5[#All],MATCH(B270,표5[[#All],[잉크]],0),17),"")</f>
        <v/>
      </c>
      <c r="Z270" s="23"/>
      <c r="AA270" s="23" t="str">
        <f>IF(ISBLANK(Z270),"",INDEX(호기!$A$1:$B$657,MATCH('생산계획(잉크)'!B722,호기!$A$1:$A$657,0),2))</f>
        <v/>
      </c>
      <c r="AB270" s="24">
        <f>X270+Z270-INDEX(표5[#All],MATCH(B270,표5[[#All],[잉크]],0),5)</f>
        <v>0</v>
      </c>
      <c r="AC270" s="21" t="str">
        <f>IFERROR(AB270/INDEX(표5[#All],MATCH(B270,표5[[#All],[잉크]],0),20),"")</f>
        <v/>
      </c>
      <c r="AD270" s="23"/>
      <c r="AE270" s="235"/>
      <c r="BB270" s="67"/>
      <c r="BC270" s="67"/>
      <c r="BD270" s="67"/>
      <c r="BE270" s="67"/>
      <c r="BF270" s="67"/>
    </row>
    <row r="271" spans="1:58" ht="16.5" customHeight="1" x14ac:dyDescent="0.3">
      <c r="A271" s="1"/>
      <c r="B271" s="30" t="s">
        <v>440</v>
      </c>
      <c r="C271" s="68">
        <v>5</v>
      </c>
      <c r="D271" s="69">
        <f>IFERROR(C271/INDEX(표5[#All],MATCH(B271,표5[[#All],[잉크]],0),2),"")</f>
        <v>5</v>
      </c>
      <c r="E271" s="22">
        <f>$C271-INDEX(표5[#All],MATCH(B271,표5[[#All],[잉크]],0),24)</f>
        <v>-1</v>
      </c>
      <c r="F271" s="542"/>
      <c r="G271" s="23" t="str">
        <f>IF(ISBLANK(F271),"",INDEX(호기!$A$1:$B$657,MATCH('생산계획(잉크)'!B723,호기!$A$1:$A$657,0),2))</f>
        <v/>
      </c>
      <c r="H271" s="24">
        <f>C271+F271-INDEX(표5[#All],MATCH(B271,표5[[#All],[잉크]],0),2)+1</f>
        <v>5</v>
      </c>
      <c r="I271" s="21">
        <f>IFERROR(H271/INDEX(표5[#All],MATCH(B271,표5[[#All],[잉크]],0),5),"")</f>
        <v>2.5</v>
      </c>
      <c r="J271" s="542"/>
      <c r="K271" s="25" t="str">
        <f>IF(ISBLANK(J271),"",INDEX(호기!$A$1:$B$657,MATCH('생산계획(잉크)'!B723,호기!$A$1:$A$657,0),2))</f>
        <v/>
      </c>
      <c r="L271" s="24">
        <f>H271+J271-INDEX(표5[#All],MATCH(B271,표5[[#All],[잉크]],0),5)</f>
        <v>3</v>
      </c>
      <c r="M271" s="21" t="str">
        <f>IFERROR(L271/INDEX(표5[#All],MATCH(B271,표5[[#All],[잉크]],0),8),"")</f>
        <v/>
      </c>
      <c r="N271" s="542"/>
      <c r="O271" s="23" t="str">
        <f>IF(ISBLANK(N271),"",INDEX(호기!$A$1:$B$657,MATCH('생산계획(잉크)'!B723,호기!$A$1:$A$657,0),2))</f>
        <v/>
      </c>
      <c r="P271" s="24">
        <f>L271+N271-INDEX(표5[#All],MATCH(B271,표5[[#All],[잉크]],0),5)</f>
        <v>1</v>
      </c>
      <c r="Q271" s="21" t="str">
        <f>IFERROR(P271/INDEX(표5[#All],MATCH(B271,표5[[#All],[잉크]],0),11),"")</f>
        <v/>
      </c>
      <c r="R271" s="542"/>
      <c r="S271" s="25" t="str">
        <f>IF(ISBLANK(R271),"",INDEX(호기!$A$1:$B$657,MATCH('생산계획(잉크)'!B723,호기!$A$1:$A$657,0),2))</f>
        <v/>
      </c>
      <c r="T271" s="24">
        <f>P271+R271-INDEX(표5[#All],MATCH(B271,표5[[#All],[잉크]],0),5)</f>
        <v>-1</v>
      </c>
      <c r="U271" s="21" t="str">
        <f>IFERROR(T271/INDEX(표5[#All],MATCH(B271,표5[[#All],[잉크]],0),14),"")</f>
        <v/>
      </c>
      <c r="V271" s="542"/>
      <c r="W271" s="23" t="str">
        <f>IF(ISBLANK(V271),"",INDEX(호기!$A$1:$B$657,MATCH('생산계획(잉크)'!B723,호기!$A$1:$A$657,0),2))</f>
        <v/>
      </c>
      <c r="X271" s="24">
        <f>T271+V271-INDEX(표5[#All],MATCH(B271,표5[[#All],[잉크]],0),5)</f>
        <v>-3</v>
      </c>
      <c r="Y271" s="21" t="str">
        <f>IFERROR(X271/INDEX(표5[#All],MATCH(B271,표5[[#All],[잉크]],0),17),"")</f>
        <v/>
      </c>
      <c r="Z271" s="23"/>
      <c r="AA271" s="23" t="str">
        <f>IF(ISBLANK(Z271),"",INDEX(호기!$A$1:$B$657,MATCH('생산계획(잉크)'!B723,호기!$A$1:$A$657,0),2))</f>
        <v/>
      </c>
      <c r="AB271" s="24">
        <f>X271+Z271-INDEX(표5[#All],MATCH(B271,표5[[#All],[잉크]],0),5)</f>
        <v>-5</v>
      </c>
      <c r="AC271" s="21" t="str">
        <f>IFERROR(AB271/INDEX(표5[#All],MATCH(B271,표5[[#All],[잉크]],0),20),"")</f>
        <v/>
      </c>
      <c r="AD271" s="23"/>
      <c r="AE271" s="235"/>
      <c r="BB271" s="67"/>
      <c r="BC271" s="67"/>
      <c r="BD271" s="67"/>
      <c r="BE271" s="67"/>
      <c r="BF271" s="67"/>
    </row>
    <row r="272" spans="1:58" ht="16.5" customHeight="1" x14ac:dyDescent="0.3">
      <c r="A272" s="1"/>
      <c r="B272" s="30" t="s">
        <v>441</v>
      </c>
      <c r="C272" s="68">
        <v>5</v>
      </c>
      <c r="D272" s="69">
        <f>IFERROR(C272/INDEX(표5[#All],MATCH(B272,표5[[#All],[잉크]],0),2),"")</f>
        <v>5</v>
      </c>
      <c r="E272" s="22">
        <f>$C272-INDEX(표5[#All],MATCH(B272,표5[[#All],[잉크]],0),24)</f>
        <v>-1</v>
      </c>
      <c r="F272" s="542"/>
      <c r="G272" s="23" t="str">
        <f>IF(ISBLANK(F272),"",INDEX(호기!$A$1:$B$657,MATCH('생산계획(잉크)'!B724,호기!$A$1:$A$657,0),2))</f>
        <v/>
      </c>
      <c r="H272" s="24">
        <f>C272+F272-INDEX(표5[#All],MATCH(B272,표5[[#All],[잉크]],0),2)+1</f>
        <v>5</v>
      </c>
      <c r="I272" s="21">
        <f>IFERROR(H272/INDEX(표5[#All],MATCH(B272,표5[[#All],[잉크]],0),5),"")</f>
        <v>2.5</v>
      </c>
      <c r="J272" s="542"/>
      <c r="K272" s="25" t="str">
        <f>IF(ISBLANK(J272),"",INDEX(호기!$A$1:$B$657,MATCH('생산계획(잉크)'!B724,호기!$A$1:$A$657,0),2))</f>
        <v/>
      </c>
      <c r="L272" s="24">
        <f>H272+J272-INDEX(표5[#All],MATCH(B272,표5[[#All],[잉크]],0),5)</f>
        <v>3</v>
      </c>
      <c r="M272" s="21" t="str">
        <f>IFERROR(L272/INDEX(표5[#All],MATCH(B272,표5[[#All],[잉크]],0),8),"")</f>
        <v/>
      </c>
      <c r="N272" s="542"/>
      <c r="O272" s="23" t="str">
        <f>IF(ISBLANK(N272),"",INDEX(호기!$A$1:$B$657,MATCH('생산계획(잉크)'!B724,호기!$A$1:$A$657,0),2))</f>
        <v/>
      </c>
      <c r="P272" s="24">
        <f>L272+N272-INDEX(표5[#All],MATCH(B272,표5[[#All],[잉크]],0),5)</f>
        <v>1</v>
      </c>
      <c r="Q272" s="21" t="str">
        <f>IFERROR(P272/INDEX(표5[#All],MATCH(B272,표5[[#All],[잉크]],0),11),"")</f>
        <v/>
      </c>
      <c r="R272" s="542"/>
      <c r="S272" s="25" t="str">
        <f>IF(ISBLANK(R272),"",INDEX(호기!$A$1:$B$657,MATCH('생산계획(잉크)'!B724,호기!$A$1:$A$657,0),2))</f>
        <v/>
      </c>
      <c r="T272" s="24">
        <f>P272+R272-INDEX(표5[#All],MATCH(B272,표5[[#All],[잉크]],0),5)</f>
        <v>-1</v>
      </c>
      <c r="U272" s="21" t="str">
        <f>IFERROR(T272/INDEX(표5[#All],MATCH(B272,표5[[#All],[잉크]],0),14),"")</f>
        <v/>
      </c>
      <c r="V272" s="542"/>
      <c r="W272" s="23" t="str">
        <f>IF(ISBLANK(V272),"",INDEX(호기!$A$1:$B$657,MATCH('생산계획(잉크)'!B724,호기!$A$1:$A$657,0),2))</f>
        <v/>
      </c>
      <c r="X272" s="24">
        <f>T272+V272-INDEX(표5[#All],MATCH(B272,표5[[#All],[잉크]],0),5)</f>
        <v>-3</v>
      </c>
      <c r="Y272" s="21" t="str">
        <f>IFERROR(X272/INDEX(표5[#All],MATCH(B272,표5[[#All],[잉크]],0),17),"")</f>
        <v/>
      </c>
      <c r="Z272" s="23"/>
      <c r="AA272" s="23" t="str">
        <f>IF(ISBLANK(Z272),"",INDEX(호기!$A$1:$B$657,MATCH('생산계획(잉크)'!B724,호기!$A$1:$A$657,0),2))</f>
        <v/>
      </c>
      <c r="AB272" s="24">
        <f>X272+Z272-INDEX(표5[#All],MATCH(B272,표5[[#All],[잉크]],0),5)</f>
        <v>-5</v>
      </c>
      <c r="AC272" s="21" t="str">
        <f>IFERROR(AB272/INDEX(표5[#All],MATCH(B272,표5[[#All],[잉크]],0),20),"")</f>
        <v/>
      </c>
      <c r="AD272" s="23"/>
      <c r="AE272" s="235"/>
      <c r="BB272" s="67"/>
      <c r="BC272" s="67"/>
      <c r="BD272" s="67"/>
      <c r="BE272" s="67"/>
      <c r="BF272" s="67"/>
    </row>
    <row r="273" spans="1:58" ht="16.5" customHeight="1" x14ac:dyDescent="0.3">
      <c r="A273" s="1"/>
      <c r="B273" s="30" t="s">
        <v>442</v>
      </c>
      <c r="C273" s="68">
        <v>5</v>
      </c>
      <c r="D273" s="69">
        <f>IFERROR(C273/INDEX(표5[#All],MATCH(B273,표5[[#All],[잉크]],0),2),"")</f>
        <v>5</v>
      </c>
      <c r="E273" s="22">
        <f>$C273-INDEX(표5[#All],MATCH(B273,표5[[#All],[잉크]],0),24)</f>
        <v>-1</v>
      </c>
      <c r="F273" s="542"/>
      <c r="G273" s="23" t="str">
        <f>IF(ISBLANK(F273),"",INDEX(호기!$A$1:$B$657,MATCH('생산계획(잉크)'!B725,호기!$A$1:$A$657,0),2))</f>
        <v/>
      </c>
      <c r="H273" s="24">
        <f>C273+F273-INDEX(표5[#All],MATCH(B273,표5[[#All],[잉크]],0),2)+1</f>
        <v>5</v>
      </c>
      <c r="I273" s="21">
        <f>IFERROR(H273/INDEX(표5[#All],MATCH(B273,표5[[#All],[잉크]],0),5),"")</f>
        <v>2.5</v>
      </c>
      <c r="J273" s="542"/>
      <c r="K273" s="25" t="str">
        <f>IF(ISBLANK(J273),"",INDEX(호기!$A$1:$B$657,MATCH('생산계획(잉크)'!B725,호기!$A$1:$A$657,0),2))</f>
        <v/>
      </c>
      <c r="L273" s="24">
        <f>H273+J273-INDEX(표5[#All],MATCH(B273,표5[[#All],[잉크]],0),5)</f>
        <v>3</v>
      </c>
      <c r="M273" s="21" t="str">
        <f>IFERROR(L273/INDEX(표5[#All],MATCH(B273,표5[[#All],[잉크]],0),8),"")</f>
        <v/>
      </c>
      <c r="N273" s="542"/>
      <c r="O273" s="23" t="str">
        <f>IF(ISBLANK(N273),"",INDEX(호기!$A$1:$B$657,MATCH('생산계획(잉크)'!B725,호기!$A$1:$A$657,0),2))</f>
        <v/>
      </c>
      <c r="P273" s="24">
        <f>L273+N273-INDEX(표5[#All],MATCH(B273,표5[[#All],[잉크]],0),5)</f>
        <v>1</v>
      </c>
      <c r="Q273" s="21" t="str">
        <f>IFERROR(P273/INDEX(표5[#All],MATCH(B273,표5[[#All],[잉크]],0),11),"")</f>
        <v/>
      </c>
      <c r="R273" s="542"/>
      <c r="S273" s="25" t="str">
        <f>IF(ISBLANK(R273),"",INDEX(호기!$A$1:$B$657,MATCH('생산계획(잉크)'!B725,호기!$A$1:$A$657,0),2))</f>
        <v/>
      </c>
      <c r="T273" s="24">
        <f>P273+R273-INDEX(표5[#All],MATCH(B273,표5[[#All],[잉크]],0),5)</f>
        <v>-1</v>
      </c>
      <c r="U273" s="21" t="str">
        <f>IFERROR(T273/INDEX(표5[#All],MATCH(B273,표5[[#All],[잉크]],0),14),"")</f>
        <v/>
      </c>
      <c r="V273" s="542"/>
      <c r="W273" s="23" t="str">
        <f>IF(ISBLANK(V273),"",INDEX(호기!$A$1:$B$657,MATCH('생산계획(잉크)'!B725,호기!$A$1:$A$657,0),2))</f>
        <v/>
      </c>
      <c r="X273" s="24">
        <f>T273+V273-INDEX(표5[#All],MATCH(B273,표5[[#All],[잉크]],0),5)</f>
        <v>-3</v>
      </c>
      <c r="Y273" s="21" t="str">
        <f>IFERROR(X273/INDEX(표5[#All],MATCH(B273,표5[[#All],[잉크]],0),17),"")</f>
        <v/>
      </c>
      <c r="Z273" s="23"/>
      <c r="AA273" s="23" t="str">
        <f>IF(ISBLANK(Z273),"",INDEX(호기!$A$1:$B$657,MATCH('생산계획(잉크)'!B725,호기!$A$1:$A$657,0),2))</f>
        <v/>
      </c>
      <c r="AB273" s="24">
        <f>X273+Z273-INDEX(표5[#All],MATCH(B273,표5[[#All],[잉크]],0),5)</f>
        <v>-5</v>
      </c>
      <c r="AC273" s="21" t="str">
        <f>IFERROR(AB273/INDEX(표5[#All],MATCH(B273,표5[[#All],[잉크]],0),20),"")</f>
        <v/>
      </c>
      <c r="AD273" s="23"/>
      <c r="AE273" s="235"/>
      <c r="AG273" t="s">
        <v>2996</v>
      </c>
      <c r="BB273" s="67"/>
      <c r="BC273" s="67"/>
      <c r="BD273" s="67"/>
      <c r="BE273" s="67"/>
      <c r="BF273" s="67"/>
    </row>
    <row r="274" spans="1:58" ht="16.5" hidden="1" customHeight="1" x14ac:dyDescent="0.3">
      <c r="A274" s="1"/>
      <c r="B274" s="30" t="s">
        <v>2769</v>
      </c>
      <c r="C274" s="68"/>
      <c r="D274" s="69" t="str">
        <f>IFERROR(C274/INDEX(표5[#All],MATCH(B274,표5[[#All],[잉크]],0),2),"")</f>
        <v/>
      </c>
      <c r="E274" s="22">
        <f>$C274-INDEX(표5[#All],MATCH(B274,표5[[#All],[잉크]],0),24)</f>
        <v>0</v>
      </c>
      <c r="F274" s="542"/>
      <c r="G274" s="23" t="str">
        <f>IF(ISBLANK(F274),"",INDEX(호기!$A$1:$B$657,MATCH('생산계획(잉크)'!B726,호기!$A$1:$A$657,0),2))</f>
        <v/>
      </c>
      <c r="H274" s="24">
        <f>C274+F274-INDEX(표5[#All],MATCH(B274,표5[[#All],[잉크]],0),2)</f>
        <v>0</v>
      </c>
      <c r="I274" s="21" t="str">
        <f>IFERROR(H274/INDEX(표5[#All],MATCH(B274,표5[[#All],[잉크]],0),5),"")</f>
        <v/>
      </c>
      <c r="J274" s="542"/>
      <c r="K274" s="25" t="str">
        <f>IF(ISBLANK(J274),"",INDEX(호기!$A$1:$B$657,MATCH('생산계획(잉크)'!B726,호기!$A$1:$A$657,0),2))</f>
        <v/>
      </c>
      <c r="L274" s="24">
        <f>H274+J274-INDEX(표5[#All],MATCH(B274,표5[[#All],[잉크]],0),5)</f>
        <v>0</v>
      </c>
      <c r="M274" s="21" t="str">
        <f>IFERROR(L274/INDEX(표5[#All],MATCH(B274,표5[[#All],[잉크]],0),8),"")</f>
        <v/>
      </c>
      <c r="N274" s="542"/>
      <c r="O274" s="23" t="str">
        <f>IF(ISBLANK(N274),"",INDEX(호기!$A$1:$B$657,MATCH('생산계획(잉크)'!B726,호기!$A$1:$A$657,0),2))</f>
        <v/>
      </c>
      <c r="P274" s="24">
        <f>L274+N274-INDEX(표5[#All],MATCH(B274,표5[[#All],[잉크]],0),5)</f>
        <v>0</v>
      </c>
      <c r="Q274" s="21" t="str">
        <f>IFERROR(P274/INDEX(표5[#All],MATCH(B274,표5[[#All],[잉크]],0),11),"")</f>
        <v/>
      </c>
      <c r="R274" s="542"/>
      <c r="S274" s="25" t="str">
        <f>IF(ISBLANK(R274),"",INDEX(호기!$A$1:$B$657,MATCH('생산계획(잉크)'!B726,호기!$A$1:$A$657,0),2))</f>
        <v/>
      </c>
      <c r="T274" s="24">
        <f>P274+R274-INDEX(표5[#All],MATCH(B274,표5[[#All],[잉크]],0),5)</f>
        <v>0</v>
      </c>
      <c r="U274" s="21" t="str">
        <f>IFERROR(T274/INDEX(표5[#All],MATCH(B274,표5[[#All],[잉크]],0),14),"")</f>
        <v/>
      </c>
      <c r="V274" s="542"/>
      <c r="W274" s="23" t="str">
        <f>IF(ISBLANK(V274),"",INDEX(호기!$A$1:$B$657,MATCH('생산계획(잉크)'!B726,호기!$A$1:$A$657,0),2))</f>
        <v/>
      </c>
      <c r="X274" s="24">
        <f>T274+V274-INDEX(표5[#All],MATCH(B274,표5[[#All],[잉크]],0),5)</f>
        <v>0</v>
      </c>
      <c r="Y274" s="21" t="str">
        <f>IFERROR(X274/INDEX(표5[#All],MATCH(B274,표5[[#All],[잉크]],0),17),"")</f>
        <v/>
      </c>
      <c r="Z274" s="23"/>
      <c r="AA274" s="23" t="str">
        <f>IF(ISBLANK(Z274),"",INDEX(호기!$A$1:$B$657,MATCH('생산계획(잉크)'!B726,호기!$A$1:$A$657,0),2))</f>
        <v/>
      </c>
      <c r="AB274" s="24">
        <f>X274+Z274-INDEX(표5[#All],MATCH(B274,표5[[#All],[잉크]],0),5)</f>
        <v>0</v>
      </c>
      <c r="AC274" s="21" t="str">
        <f>IFERROR(AB274/INDEX(표5[#All],MATCH(B274,표5[[#All],[잉크]],0),20),"")</f>
        <v/>
      </c>
      <c r="AD274" s="23"/>
      <c r="AE274" s="235"/>
      <c r="BB274" s="67"/>
      <c r="BC274" s="67"/>
      <c r="BD274" s="67"/>
      <c r="BE274" s="67"/>
      <c r="BF274" s="67"/>
    </row>
    <row r="275" spans="1:58" ht="16.5" hidden="1" customHeight="1" x14ac:dyDescent="0.3">
      <c r="A275" s="1"/>
      <c r="B275" s="30" t="s">
        <v>443</v>
      </c>
      <c r="C275" s="68"/>
      <c r="D275" s="69" t="str">
        <f>IFERROR(C275/INDEX(표5[#All],MATCH(B275,표5[[#All],[잉크]],0),2),"")</f>
        <v/>
      </c>
      <c r="E275" s="22">
        <f>$C275-INDEX(표5[#All],MATCH(B275,표5[[#All],[잉크]],0),24)</f>
        <v>0</v>
      </c>
      <c r="F275" s="542"/>
      <c r="G275" s="23" t="str">
        <f>IF(ISBLANK(F275),"",INDEX(호기!$A$1:$B$657,MATCH('생산계획(잉크)'!B727,호기!$A$1:$A$657,0),2))</f>
        <v/>
      </c>
      <c r="H275" s="24">
        <f>C275+F275-INDEX(표5[#All],MATCH(B275,표5[[#All],[잉크]],0),2)</f>
        <v>0</v>
      </c>
      <c r="I275" s="21" t="str">
        <f>IFERROR(H275/INDEX(표5[#All],MATCH(B275,표5[[#All],[잉크]],0),5),"")</f>
        <v/>
      </c>
      <c r="J275" s="542"/>
      <c r="K275" s="25" t="str">
        <f>IF(ISBLANK(J275),"",INDEX(호기!$A$1:$B$657,MATCH('생산계획(잉크)'!B727,호기!$A$1:$A$657,0),2))</f>
        <v/>
      </c>
      <c r="L275" s="24">
        <f>H275+J275-INDEX(표5[#All],MATCH(B275,표5[[#All],[잉크]],0),5)</f>
        <v>0</v>
      </c>
      <c r="M275" s="21" t="str">
        <f>IFERROR(L275/INDEX(표5[#All],MATCH(B275,표5[[#All],[잉크]],0),8),"")</f>
        <v/>
      </c>
      <c r="N275" s="542"/>
      <c r="O275" s="23" t="str">
        <f>IF(ISBLANK(N275),"",INDEX(호기!$A$1:$B$657,MATCH('생산계획(잉크)'!B727,호기!$A$1:$A$657,0),2))</f>
        <v/>
      </c>
      <c r="P275" s="24">
        <f>L275+N275-INDEX(표5[#All],MATCH(B275,표5[[#All],[잉크]],0),5)</f>
        <v>0</v>
      </c>
      <c r="Q275" s="21" t="str">
        <f>IFERROR(P275/INDEX(표5[#All],MATCH(B275,표5[[#All],[잉크]],0),11),"")</f>
        <v/>
      </c>
      <c r="R275" s="542"/>
      <c r="S275" s="25" t="str">
        <f>IF(ISBLANK(R275),"",INDEX(호기!$A$1:$B$657,MATCH('생산계획(잉크)'!B727,호기!$A$1:$A$657,0),2))</f>
        <v/>
      </c>
      <c r="T275" s="24">
        <f>P275+R275-INDEX(표5[#All],MATCH(B275,표5[[#All],[잉크]],0),5)</f>
        <v>0</v>
      </c>
      <c r="U275" s="21" t="str">
        <f>IFERROR(T275/INDEX(표5[#All],MATCH(B275,표5[[#All],[잉크]],0),14),"")</f>
        <v/>
      </c>
      <c r="V275" s="542"/>
      <c r="W275" s="23" t="str">
        <f>IF(ISBLANK(V275),"",INDEX(호기!$A$1:$B$657,MATCH('생산계획(잉크)'!B727,호기!$A$1:$A$657,0),2))</f>
        <v/>
      </c>
      <c r="X275" s="24">
        <f>T275+V275-INDEX(표5[#All],MATCH(B275,표5[[#All],[잉크]],0),5)</f>
        <v>0</v>
      </c>
      <c r="Y275" s="21" t="str">
        <f>IFERROR(X275/INDEX(표5[#All],MATCH(B275,표5[[#All],[잉크]],0),17),"")</f>
        <v/>
      </c>
      <c r="Z275" s="23"/>
      <c r="AA275" s="23" t="str">
        <f>IF(ISBLANK(Z275),"",INDEX(호기!$A$1:$B$657,MATCH('생산계획(잉크)'!B727,호기!$A$1:$A$657,0),2))</f>
        <v/>
      </c>
      <c r="AB275" s="24">
        <f>X275+Z275-INDEX(표5[#All],MATCH(B275,표5[[#All],[잉크]],0),5)</f>
        <v>0</v>
      </c>
      <c r="AC275" s="21" t="str">
        <f>IFERROR(AB275/INDEX(표5[#All],MATCH(B275,표5[[#All],[잉크]],0),20),"")</f>
        <v/>
      </c>
      <c r="AD275" s="23"/>
      <c r="AE275" s="235"/>
      <c r="AH275" s="271"/>
      <c r="BB275" s="67"/>
      <c r="BC275" s="67"/>
      <c r="BD275" s="67"/>
      <c r="BE275" s="67"/>
      <c r="BF275" s="67"/>
    </row>
    <row r="276" spans="1:58" ht="16.5" hidden="1" customHeight="1" x14ac:dyDescent="0.3">
      <c r="A276" s="1"/>
      <c r="B276" s="30" t="s">
        <v>444</v>
      </c>
      <c r="C276" s="68"/>
      <c r="D276" s="69" t="str">
        <f>IFERROR(C276/INDEX(표5[#All],MATCH(B276,표5[[#All],[잉크]],0),2),"")</f>
        <v/>
      </c>
      <c r="E276" s="22">
        <f>$C276-INDEX(표5[#All],MATCH(B276,표5[[#All],[잉크]],0),24)</f>
        <v>0</v>
      </c>
      <c r="F276" s="542"/>
      <c r="G276" s="23" t="str">
        <f>IF(ISBLANK(F276),"",INDEX(호기!$A$1:$B$657,MATCH('생산계획(잉크)'!B728,호기!$A$1:$A$657,0),2))</f>
        <v/>
      </c>
      <c r="H276" s="24">
        <f>C276+F276-INDEX(표5[#All],MATCH(B276,표5[[#All],[잉크]],0),2)</f>
        <v>0</v>
      </c>
      <c r="I276" s="21" t="str">
        <f>IFERROR(H276/INDEX(표5[#All],MATCH(B276,표5[[#All],[잉크]],0),5),"")</f>
        <v/>
      </c>
      <c r="J276" s="542"/>
      <c r="K276" s="25" t="str">
        <f>IF(ISBLANK(J276),"",INDEX(호기!$A$1:$B$657,MATCH('생산계획(잉크)'!B728,호기!$A$1:$A$657,0),2))</f>
        <v/>
      </c>
      <c r="L276" s="24">
        <f>H276+J276-INDEX(표5[#All],MATCH(B276,표5[[#All],[잉크]],0),5)</f>
        <v>0</v>
      </c>
      <c r="M276" s="21" t="str">
        <f>IFERROR(L276/INDEX(표5[#All],MATCH(B276,표5[[#All],[잉크]],0),8),"")</f>
        <v/>
      </c>
      <c r="N276" s="542"/>
      <c r="O276" s="23" t="str">
        <f>IF(ISBLANK(N276),"",INDEX(호기!$A$1:$B$657,MATCH('생산계획(잉크)'!B728,호기!$A$1:$A$657,0),2))</f>
        <v/>
      </c>
      <c r="P276" s="24">
        <f>L276+N276-INDEX(표5[#All],MATCH(B276,표5[[#All],[잉크]],0),5)</f>
        <v>0</v>
      </c>
      <c r="Q276" s="21" t="str">
        <f>IFERROR(P276/INDEX(표5[#All],MATCH(B276,표5[[#All],[잉크]],0),11),"")</f>
        <v/>
      </c>
      <c r="R276" s="542"/>
      <c r="S276" s="25" t="str">
        <f>IF(ISBLANK(R276),"",INDEX(호기!$A$1:$B$657,MATCH('생산계획(잉크)'!B728,호기!$A$1:$A$657,0),2))</f>
        <v/>
      </c>
      <c r="T276" s="24">
        <f>P276+R276-INDEX(표5[#All],MATCH(B276,표5[[#All],[잉크]],0),5)</f>
        <v>0</v>
      </c>
      <c r="U276" s="21" t="str">
        <f>IFERROR(T276/INDEX(표5[#All],MATCH(B276,표5[[#All],[잉크]],0),14),"")</f>
        <v/>
      </c>
      <c r="V276" s="542"/>
      <c r="W276" s="23" t="str">
        <f>IF(ISBLANK(V276),"",INDEX(호기!$A$1:$B$657,MATCH('생산계획(잉크)'!B728,호기!$A$1:$A$657,0),2))</f>
        <v/>
      </c>
      <c r="X276" s="24">
        <f>T276+V276-INDEX(표5[#All],MATCH(B276,표5[[#All],[잉크]],0),5)</f>
        <v>0</v>
      </c>
      <c r="Y276" s="21" t="str">
        <f>IFERROR(X276/INDEX(표5[#All],MATCH(B276,표5[[#All],[잉크]],0),17),"")</f>
        <v/>
      </c>
      <c r="Z276" s="23"/>
      <c r="AA276" s="23" t="str">
        <f>IF(ISBLANK(Z276),"",INDEX(호기!$A$1:$B$657,MATCH('생산계획(잉크)'!B728,호기!$A$1:$A$657,0),2))</f>
        <v/>
      </c>
      <c r="AB276" s="24">
        <f>X276+Z276-INDEX(표5[#All],MATCH(B276,표5[[#All],[잉크]],0),5)</f>
        <v>0</v>
      </c>
      <c r="AC276" s="21" t="str">
        <f>IFERROR(AB276/INDEX(표5[#All],MATCH(B276,표5[[#All],[잉크]],0),20),"")</f>
        <v/>
      </c>
      <c r="AD276" s="23"/>
      <c r="AE276" s="235"/>
      <c r="BB276" s="67"/>
      <c r="BC276" s="67"/>
      <c r="BD276" s="67"/>
      <c r="BE276" s="67"/>
      <c r="BF276" s="67"/>
    </row>
    <row r="277" spans="1:58" ht="16.5" hidden="1" customHeight="1" x14ac:dyDescent="0.3">
      <c r="A277" s="1"/>
      <c r="B277" s="5" t="s">
        <v>445</v>
      </c>
      <c r="C277" s="68">
        <v>2</v>
      </c>
      <c r="D277" s="69">
        <f>IFERROR(C277/INDEX(표5[#All],MATCH(B277,표5[[#All],[잉크]],0),2),"")</f>
        <v>1</v>
      </c>
      <c r="E277" s="22">
        <f>$C277-INDEX(표5[#All],MATCH(B277,표5[[#All],[잉크]],0),24)</f>
        <v>-2</v>
      </c>
      <c r="F277" s="542"/>
      <c r="G277" s="23" t="str">
        <f>IF(ISBLANK(F277),"",INDEX(호기!$A$1:$B$657,MATCH('생산계획(잉크)'!B729,호기!$A$1:$A$657,0),2))</f>
        <v/>
      </c>
      <c r="H277" s="24">
        <f>C277+F277-INDEX(표5[#All],MATCH(B277,표5[[#All],[잉크]],0),2)</f>
        <v>0</v>
      </c>
      <c r="I277" s="21" t="str">
        <f>IFERROR(H277/INDEX(표5[#All],MATCH(B277,표5[[#All],[잉크]],0),5),"")</f>
        <v/>
      </c>
      <c r="J277" s="542"/>
      <c r="K277" s="25" t="str">
        <f>IF(ISBLANK(J277),"",INDEX(호기!$A$1:$B$657,MATCH('생산계획(잉크)'!B729,호기!$A$1:$A$657,0),2))</f>
        <v/>
      </c>
      <c r="L277" s="24">
        <f>H277+J277-INDEX(표5[#All],MATCH(B277,표5[[#All],[잉크]],0),5)</f>
        <v>0</v>
      </c>
      <c r="M277" s="21" t="str">
        <f>IFERROR(L277/INDEX(표5[#All],MATCH(B277,표5[[#All],[잉크]],0),8),"")</f>
        <v/>
      </c>
      <c r="N277" s="542"/>
      <c r="O277" s="23" t="str">
        <f>IF(ISBLANK(N277),"",INDEX(호기!$A$1:$B$657,MATCH('생산계획(잉크)'!B729,호기!$A$1:$A$657,0),2))</f>
        <v/>
      </c>
      <c r="P277" s="24">
        <f>L277+N277-INDEX(표5[#All],MATCH(B277,표5[[#All],[잉크]],0),5)</f>
        <v>0</v>
      </c>
      <c r="Q277" s="21" t="str">
        <f>IFERROR(P277/INDEX(표5[#All],MATCH(B277,표5[[#All],[잉크]],0),11),"")</f>
        <v/>
      </c>
      <c r="R277" s="542"/>
      <c r="S277" s="25" t="str">
        <f>IF(ISBLANK(R277),"",INDEX(호기!$A$1:$B$657,MATCH('생산계획(잉크)'!B729,호기!$A$1:$A$657,0),2))</f>
        <v/>
      </c>
      <c r="T277" s="24">
        <f>P277+R277-INDEX(표5[#All],MATCH(B277,표5[[#All],[잉크]],0),5)</f>
        <v>0</v>
      </c>
      <c r="U277" s="21" t="str">
        <f>IFERROR(T277/INDEX(표5[#All],MATCH(B277,표5[[#All],[잉크]],0),14),"")</f>
        <v/>
      </c>
      <c r="V277" s="542"/>
      <c r="W277" s="23" t="str">
        <f>IF(ISBLANK(V277),"",INDEX(호기!$A$1:$B$657,MATCH('생산계획(잉크)'!B729,호기!$A$1:$A$657,0),2))</f>
        <v/>
      </c>
      <c r="X277" s="24">
        <f>T277+V277-INDEX(표5[#All],MATCH(B277,표5[[#All],[잉크]],0),5)</f>
        <v>0</v>
      </c>
      <c r="Y277" s="21" t="str">
        <f>IFERROR(X277/INDEX(표5[#All],MATCH(B277,표5[[#All],[잉크]],0),17),"")</f>
        <v/>
      </c>
      <c r="Z277" s="23"/>
      <c r="AA277" s="23" t="str">
        <f>IF(ISBLANK(Z277),"",INDEX(호기!$A$1:$B$657,MATCH('생산계획(잉크)'!B729,호기!$A$1:$A$657,0),2))</f>
        <v/>
      </c>
      <c r="AB277" s="24">
        <f>X277+Z277-INDEX(표5[#All],MATCH(B277,표5[[#All],[잉크]],0),5)</f>
        <v>0</v>
      </c>
      <c r="AC277" s="21" t="str">
        <f>IFERROR(AB277/INDEX(표5[#All],MATCH(B277,표5[[#All],[잉크]],0),20),"")</f>
        <v/>
      </c>
      <c r="AD277" s="23"/>
      <c r="AE277" s="235"/>
      <c r="BB277" s="67"/>
      <c r="BC277" s="67"/>
      <c r="BD277" s="67"/>
      <c r="BE277" s="67"/>
      <c r="BF277" s="67"/>
    </row>
    <row r="278" spans="1:58" ht="16.5" hidden="1" customHeight="1" x14ac:dyDescent="0.3">
      <c r="A278" s="1"/>
      <c r="B278" s="5" t="s">
        <v>446</v>
      </c>
      <c r="C278" s="68">
        <v>2</v>
      </c>
      <c r="D278" s="69">
        <f>IFERROR(C278/INDEX(표5[#All],MATCH(B278,표5[[#All],[잉크]],0),2),"")</f>
        <v>1</v>
      </c>
      <c r="E278" s="22">
        <f>$C278-INDEX(표5[#All],MATCH(B278,표5[[#All],[잉크]],0),24)</f>
        <v>-2</v>
      </c>
      <c r="F278" s="542"/>
      <c r="G278" s="23" t="str">
        <f>IF(ISBLANK(F278),"",INDEX(호기!$A$1:$B$657,MATCH('생산계획(잉크)'!B730,호기!$A$1:$A$657,0),2))</f>
        <v/>
      </c>
      <c r="H278" s="24">
        <f>C278+F278-INDEX(표5[#All],MATCH(B278,표5[[#All],[잉크]],0),2)</f>
        <v>0</v>
      </c>
      <c r="I278" s="21" t="str">
        <f>IFERROR(H278/INDEX(표5[#All],MATCH(B278,표5[[#All],[잉크]],0),5),"")</f>
        <v/>
      </c>
      <c r="J278" s="542"/>
      <c r="K278" s="25" t="str">
        <f>IF(ISBLANK(J278),"",INDEX(호기!$A$1:$B$657,MATCH('생산계획(잉크)'!B730,호기!$A$1:$A$657,0),2))</f>
        <v/>
      </c>
      <c r="L278" s="24">
        <f>H278+J278-INDEX(표5[#All],MATCH(B278,표5[[#All],[잉크]],0),5)</f>
        <v>0</v>
      </c>
      <c r="M278" s="21" t="str">
        <f>IFERROR(L278/INDEX(표5[#All],MATCH(B278,표5[[#All],[잉크]],0),8),"")</f>
        <v/>
      </c>
      <c r="N278" s="542"/>
      <c r="O278" s="23" t="str">
        <f>IF(ISBLANK(N278),"",INDEX(호기!$A$1:$B$657,MATCH('생산계획(잉크)'!B730,호기!$A$1:$A$657,0),2))</f>
        <v/>
      </c>
      <c r="P278" s="24">
        <f>L278+N278-INDEX(표5[#All],MATCH(B278,표5[[#All],[잉크]],0),5)</f>
        <v>0</v>
      </c>
      <c r="Q278" s="21" t="str">
        <f>IFERROR(P278/INDEX(표5[#All],MATCH(B278,표5[[#All],[잉크]],0),11),"")</f>
        <v/>
      </c>
      <c r="R278" s="542"/>
      <c r="S278" s="25" t="str">
        <f>IF(ISBLANK(R278),"",INDEX(호기!$A$1:$B$657,MATCH('생산계획(잉크)'!B730,호기!$A$1:$A$657,0),2))</f>
        <v/>
      </c>
      <c r="T278" s="24">
        <f>P278+R278-INDEX(표5[#All],MATCH(B278,표5[[#All],[잉크]],0),5)</f>
        <v>0</v>
      </c>
      <c r="U278" s="21" t="str">
        <f>IFERROR(T278/INDEX(표5[#All],MATCH(B278,표5[[#All],[잉크]],0),14),"")</f>
        <v/>
      </c>
      <c r="V278" s="542"/>
      <c r="W278" s="23" t="str">
        <f>IF(ISBLANK(V278),"",INDEX(호기!$A$1:$B$657,MATCH('생산계획(잉크)'!B730,호기!$A$1:$A$657,0),2))</f>
        <v/>
      </c>
      <c r="X278" s="24">
        <f>T278+V278-INDEX(표5[#All],MATCH(B278,표5[[#All],[잉크]],0),5)</f>
        <v>0</v>
      </c>
      <c r="Y278" s="21" t="str">
        <f>IFERROR(X278/INDEX(표5[#All],MATCH(B278,표5[[#All],[잉크]],0),17),"")</f>
        <v/>
      </c>
      <c r="Z278" s="23"/>
      <c r="AA278" s="23" t="str">
        <f>IF(ISBLANK(Z278),"",INDEX(호기!$A$1:$B$657,MATCH('생산계획(잉크)'!B730,호기!$A$1:$A$657,0),2))</f>
        <v/>
      </c>
      <c r="AB278" s="24">
        <f>X278+Z278-INDEX(표5[#All],MATCH(B278,표5[[#All],[잉크]],0),5)</f>
        <v>0</v>
      </c>
      <c r="AC278" s="21" t="str">
        <f>IFERROR(AB278/INDEX(표5[#All],MATCH(B278,표5[[#All],[잉크]],0),20),"")</f>
        <v/>
      </c>
      <c r="AD278" s="23"/>
      <c r="AE278" s="235"/>
      <c r="BB278" s="67"/>
      <c r="BC278" s="67"/>
      <c r="BD278" s="67"/>
      <c r="BE278" s="67"/>
      <c r="BF278" s="67"/>
    </row>
    <row r="279" spans="1:58" ht="16.5" hidden="1" customHeight="1" x14ac:dyDescent="0.3">
      <c r="A279" s="1"/>
      <c r="B279" s="5" t="s">
        <v>447</v>
      </c>
      <c r="C279" s="68"/>
      <c r="D279" s="69" t="str">
        <f>IFERROR(C279/INDEX(표5[#All],MATCH(B279,표5[[#All],[잉크]],0),2),"")</f>
        <v/>
      </c>
      <c r="E279" s="22">
        <f>$C279-INDEX(표5[#All],MATCH(B279,표5[[#All],[잉크]],0),24)</f>
        <v>0</v>
      </c>
      <c r="F279" s="542"/>
      <c r="G279" s="23" t="str">
        <f>IF(ISBLANK(F279),"",INDEX(호기!$A$1:$B$657,MATCH('생산계획(잉크)'!B731,호기!$A$1:$A$657,0),2))</f>
        <v/>
      </c>
      <c r="H279" s="24">
        <f>C279+F279-INDEX(표5[#All],MATCH(B279,표5[[#All],[잉크]],0),2)</f>
        <v>0</v>
      </c>
      <c r="I279" s="21" t="str">
        <f>IFERROR(H279/INDEX(표5[#All],MATCH(B279,표5[[#All],[잉크]],0),5),"")</f>
        <v/>
      </c>
      <c r="J279" s="542"/>
      <c r="K279" s="25" t="str">
        <f>IF(ISBLANK(J279),"",INDEX(호기!$A$1:$B$657,MATCH('생산계획(잉크)'!B731,호기!$A$1:$A$657,0),2))</f>
        <v/>
      </c>
      <c r="L279" s="24">
        <f>H279+J279-INDEX(표5[#All],MATCH(B279,표5[[#All],[잉크]],0),5)</f>
        <v>0</v>
      </c>
      <c r="M279" s="21" t="str">
        <f>IFERROR(L279/INDEX(표5[#All],MATCH(B279,표5[[#All],[잉크]],0),8),"")</f>
        <v/>
      </c>
      <c r="N279" s="542"/>
      <c r="O279" s="23" t="str">
        <f>IF(ISBLANK(N279),"",INDEX(호기!$A$1:$B$657,MATCH('생산계획(잉크)'!B731,호기!$A$1:$A$657,0),2))</f>
        <v/>
      </c>
      <c r="P279" s="24">
        <f>L279+N279-INDEX(표5[#All],MATCH(B279,표5[[#All],[잉크]],0),5)</f>
        <v>0</v>
      </c>
      <c r="Q279" s="21" t="str">
        <f>IFERROR(P279/INDEX(표5[#All],MATCH(B279,표5[[#All],[잉크]],0),11),"")</f>
        <v/>
      </c>
      <c r="R279" s="542"/>
      <c r="S279" s="25" t="str">
        <f>IF(ISBLANK(R279),"",INDEX(호기!$A$1:$B$657,MATCH('생산계획(잉크)'!B731,호기!$A$1:$A$657,0),2))</f>
        <v/>
      </c>
      <c r="T279" s="24">
        <f>P279+R279-INDEX(표5[#All],MATCH(B279,표5[[#All],[잉크]],0),5)</f>
        <v>0</v>
      </c>
      <c r="U279" s="21" t="str">
        <f>IFERROR(T279/INDEX(표5[#All],MATCH(B279,표5[[#All],[잉크]],0),14),"")</f>
        <v/>
      </c>
      <c r="V279" s="542"/>
      <c r="W279" s="23" t="str">
        <f>IF(ISBLANK(V279),"",INDEX(호기!$A$1:$B$657,MATCH('생산계획(잉크)'!B731,호기!$A$1:$A$657,0),2))</f>
        <v/>
      </c>
      <c r="X279" s="24">
        <f>T279+V279-INDEX(표5[#All],MATCH(B279,표5[[#All],[잉크]],0),5)</f>
        <v>0</v>
      </c>
      <c r="Y279" s="21" t="str">
        <f>IFERROR(X279/INDEX(표5[#All],MATCH(B279,표5[[#All],[잉크]],0),17),"")</f>
        <v/>
      </c>
      <c r="Z279" s="23"/>
      <c r="AA279" s="23" t="str">
        <f>IF(ISBLANK(Z279),"",INDEX(호기!$A$1:$B$657,MATCH('생산계획(잉크)'!B731,호기!$A$1:$A$657,0),2))</f>
        <v/>
      </c>
      <c r="AB279" s="24">
        <f>X279+Z279-INDEX(표5[#All],MATCH(B279,표5[[#All],[잉크]],0),5)</f>
        <v>0</v>
      </c>
      <c r="AC279" s="21" t="str">
        <f>IFERROR(AB279/INDEX(표5[#All],MATCH(B279,표5[[#All],[잉크]],0),20),"")</f>
        <v/>
      </c>
      <c r="AD279" s="23"/>
      <c r="AE279" s="235"/>
      <c r="BB279" s="67"/>
      <c r="BC279" s="67"/>
      <c r="BD279" s="67"/>
      <c r="BE279" s="67"/>
      <c r="BF279" s="67"/>
    </row>
    <row r="280" spans="1:58" ht="16.5" hidden="1" customHeight="1" x14ac:dyDescent="0.3">
      <c r="A280" s="1"/>
      <c r="B280" s="5" t="s">
        <v>448</v>
      </c>
      <c r="C280" s="68"/>
      <c r="D280" s="69" t="str">
        <f>IFERROR(C280/INDEX(표5[#All],MATCH(B280,표5[[#All],[잉크]],0),2),"")</f>
        <v/>
      </c>
      <c r="E280" s="22">
        <f>$C280-INDEX(표5[#All],MATCH(B280,표5[[#All],[잉크]],0),24)</f>
        <v>0</v>
      </c>
      <c r="F280" s="542"/>
      <c r="G280" s="23" t="str">
        <f>IF(ISBLANK(F280),"",INDEX(호기!$A$1:$B$657,MATCH('생산계획(잉크)'!B732,호기!$A$1:$A$657,0),2))</f>
        <v/>
      </c>
      <c r="H280" s="24">
        <f>C280+F280-INDEX(표5[#All],MATCH(B280,표5[[#All],[잉크]],0),2)</f>
        <v>0</v>
      </c>
      <c r="I280" s="21" t="str">
        <f>IFERROR(H280/INDEX(표5[#All],MATCH(B280,표5[[#All],[잉크]],0),5),"")</f>
        <v/>
      </c>
      <c r="J280" s="542"/>
      <c r="K280" s="25" t="str">
        <f>IF(ISBLANK(J280),"",INDEX(호기!$A$1:$B$657,MATCH('생산계획(잉크)'!B732,호기!$A$1:$A$657,0),2))</f>
        <v/>
      </c>
      <c r="L280" s="24">
        <f>H280+J280-INDEX(표5[#All],MATCH(B280,표5[[#All],[잉크]],0),5)</f>
        <v>0</v>
      </c>
      <c r="M280" s="21" t="str">
        <f>IFERROR(L280/INDEX(표5[#All],MATCH(B280,표5[[#All],[잉크]],0),8),"")</f>
        <v/>
      </c>
      <c r="N280" s="542"/>
      <c r="O280" s="23" t="str">
        <f>IF(ISBLANK(N280),"",INDEX(호기!$A$1:$B$657,MATCH('생산계획(잉크)'!B732,호기!$A$1:$A$657,0),2))</f>
        <v/>
      </c>
      <c r="P280" s="24">
        <f>L280+N280-INDEX(표5[#All],MATCH(B280,표5[[#All],[잉크]],0),5)</f>
        <v>0</v>
      </c>
      <c r="Q280" s="21" t="str">
        <f>IFERROR(P280/INDEX(표5[#All],MATCH(B280,표5[[#All],[잉크]],0),11),"")</f>
        <v/>
      </c>
      <c r="R280" s="542"/>
      <c r="S280" s="25" t="str">
        <f>IF(ISBLANK(R280),"",INDEX(호기!$A$1:$B$657,MATCH('생산계획(잉크)'!B732,호기!$A$1:$A$657,0),2))</f>
        <v/>
      </c>
      <c r="T280" s="24">
        <f>P280+R280-INDEX(표5[#All],MATCH(B280,표5[[#All],[잉크]],0),5)</f>
        <v>0</v>
      </c>
      <c r="U280" s="21" t="str">
        <f>IFERROR(T280/INDEX(표5[#All],MATCH(B280,표5[[#All],[잉크]],0),14),"")</f>
        <v/>
      </c>
      <c r="V280" s="542"/>
      <c r="W280" s="23" t="str">
        <f>IF(ISBLANK(V280),"",INDEX(호기!$A$1:$B$657,MATCH('생산계획(잉크)'!B732,호기!$A$1:$A$657,0),2))</f>
        <v/>
      </c>
      <c r="X280" s="24">
        <f>T280+V280-INDEX(표5[#All],MATCH(B280,표5[[#All],[잉크]],0),5)</f>
        <v>0</v>
      </c>
      <c r="Y280" s="21" t="str">
        <f>IFERROR(X280/INDEX(표5[#All],MATCH(B280,표5[[#All],[잉크]],0),17),"")</f>
        <v/>
      </c>
      <c r="Z280" s="23"/>
      <c r="AA280" s="23" t="str">
        <f>IF(ISBLANK(Z280),"",INDEX(호기!$A$1:$B$657,MATCH('생산계획(잉크)'!B732,호기!$A$1:$A$657,0),2))</f>
        <v/>
      </c>
      <c r="AB280" s="24">
        <f>X280+Z280-INDEX(표5[#All],MATCH(B280,표5[[#All],[잉크]],0),5)</f>
        <v>0</v>
      </c>
      <c r="AC280" s="21" t="str">
        <f>IFERROR(AB280/INDEX(표5[#All],MATCH(B280,표5[[#All],[잉크]],0),20),"")</f>
        <v/>
      </c>
      <c r="AD280" s="23"/>
      <c r="AE280" s="235"/>
      <c r="BB280" s="67"/>
      <c r="BC280" s="67"/>
      <c r="BD280" s="67"/>
      <c r="BE280" s="67"/>
      <c r="BF280" s="67"/>
    </row>
    <row r="281" spans="1:58" ht="16.5" hidden="1" customHeight="1" x14ac:dyDescent="0.3">
      <c r="A281" s="1"/>
      <c r="B281" s="5" t="s">
        <v>449</v>
      </c>
      <c r="C281" s="68"/>
      <c r="D281" s="69" t="str">
        <f>IFERROR(C281/INDEX(표5[#All],MATCH(B281,표5[[#All],[잉크]],0),2),"")</f>
        <v/>
      </c>
      <c r="E281" s="22">
        <f>$C281-INDEX(표5[#All],MATCH(B281,표5[[#All],[잉크]],0),24)</f>
        <v>0</v>
      </c>
      <c r="F281" s="542"/>
      <c r="G281" s="23" t="str">
        <f>IF(ISBLANK(F281),"",INDEX(호기!$A$1:$B$657,MATCH('생산계획(잉크)'!B733,호기!$A$1:$A$657,0),2))</f>
        <v/>
      </c>
      <c r="H281" s="24">
        <f>C281+F281-INDEX(표5[#All],MATCH(B281,표5[[#All],[잉크]],0),2)</f>
        <v>0</v>
      </c>
      <c r="I281" s="21" t="str">
        <f>IFERROR(H281/INDEX(표5[#All],MATCH(B281,표5[[#All],[잉크]],0),5),"")</f>
        <v/>
      </c>
      <c r="J281" s="542"/>
      <c r="K281" s="25" t="str">
        <f>IF(ISBLANK(J281),"",INDEX(호기!$A$1:$B$657,MATCH('생산계획(잉크)'!B733,호기!$A$1:$A$657,0),2))</f>
        <v/>
      </c>
      <c r="L281" s="24">
        <f>H281+J281-INDEX(표5[#All],MATCH(B281,표5[[#All],[잉크]],0),5)</f>
        <v>0</v>
      </c>
      <c r="M281" s="21" t="str">
        <f>IFERROR(L281/INDEX(표5[#All],MATCH(B281,표5[[#All],[잉크]],0),8),"")</f>
        <v/>
      </c>
      <c r="N281" s="542"/>
      <c r="O281" s="23" t="str">
        <f>IF(ISBLANK(N281),"",INDEX(호기!$A$1:$B$657,MATCH('생산계획(잉크)'!B733,호기!$A$1:$A$657,0),2))</f>
        <v/>
      </c>
      <c r="P281" s="24">
        <f>L281+N281-INDEX(표5[#All],MATCH(B281,표5[[#All],[잉크]],0),5)</f>
        <v>0</v>
      </c>
      <c r="Q281" s="21" t="str">
        <f>IFERROR(P281/INDEX(표5[#All],MATCH(B281,표5[[#All],[잉크]],0),11),"")</f>
        <v/>
      </c>
      <c r="R281" s="542"/>
      <c r="S281" s="25" t="str">
        <f>IF(ISBLANK(R281),"",INDEX(호기!$A$1:$B$657,MATCH('생산계획(잉크)'!B733,호기!$A$1:$A$657,0),2))</f>
        <v/>
      </c>
      <c r="T281" s="24">
        <f>P281+R281-INDEX(표5[#All],MATCH(B281,표5[[#All],[잉크]],0),5)</f>
        <v>0</v>
      </c>
      <c r="U281" s="21" t="str">
        <f>IFERROR(T281/INDEX(표5[#All],MATCH(B281,표5[[#All],[잉크]],0),14),"")</f>
        <v/>
      </c>
      <c r="V281" s="542"/>
      <c r="W281" s="23" t="str">
        <f>IF(ISBLANK(V281),"",INDEX(호기!$A$1:$B$657,MATCH('생산계획(잉크)'!B733,호기!$A$1:$A$657,0),2))</f>
        <v/>
      </c>
      <c r="X281" s="24">
        <f>T281+V281-INDEX(표5[#All],MATCH(B281,표5[[#All],[잉크]],0),5)</f>
        <v>0</v>
      </c>
      <c r="Y281" s="21" t="str">
        <f>IFERROR(X281/INDEX(표5[#All],MATCH(B281,표5[[#All],[잉크]],0),17),"")</f>
        <v/>
      </c>
      <c r="Z281" s="23"/>
      <c r="AA281" s="23" t="str">
        <f>IF(ISBLANK(Z281),"",INDEX(호기!$A$1:$B$657,MATCH('생산계획(잉크)'!B733,호기!$A$1:$A$657,0),2))</f>
        <v/>
      </c>
      <c r="AB281" s="24">
        <f>X281+Z281-INDEX(표5[#All],MATCH(B281,표5[[#All],[잉크]],0),5)</f>
        <v>0</v>
      </c>
      <c r="AC281" s="21" t="str">
        <f>IFERROR(AB281/INDEX(표5[#All],MATCH(B281,표5[[#All],[잉크]],0),20),"")</f>
        <v/>
      </c>
      <c r="AD281" s="23"/>
      <c r="AE281" s="235"/>
      <c r="BB281" s="67"/>
      <c r="BC281" s="67"/>
      <c r="BD281" s="67"/>
      <c r="BE281" s="67"/>
      <c r="BF281" s="67"/>
    </row>
    <row r="282" spans="1:58" ht="16.5" hidden="1" customHeight="1" x14ac:dyDescent="0.3">
      <c r="A282" s="1"/>
      <c r="B282" s="5" t="s">
        <v>450</v>
      </c>
      <c r="C282" s="68"/>
      <c r="D282" s="69" t="str">
        <f>IFERROR(C282/INDEX(표5[#All],MATCH(B282,표5[[#All],[잉크]],0),2),"")</f>
        <v/>
      </c>
      <c r="E282" s="22">
        <f>$C282-INDEX(표5[#All],MATCH(B282,표5[[#All],[잉크]],0),24)</f>
        <v>0</v>
      </c>
      <c r="F282" s="542"/>
      <c r="G282" s="23" t="str">
        <f>IF(ISBLANK(F282),"",INDEX(호기!$A$1:$B$657,MATCH('생산계획(잉크)'!B734,호기!$A$1:$A$657,0),2))</f>
        <v/>
      </c>
      <c r="H282" s="24">
        <f>C282+F282-INDEX(표5[#All],MATCH(B282,표5[[#All],[잉크]],0),2)</f>
        <v>0</v>
      </c>
      <c r="I282" s="21" t="str">
        <f>IFERROR(H282/INDEX(표5[#All],MATCH(B282,표5[[#All],[잉크]],0),5),"")</f>
        <v/>
      </c>
      <c r="J282" s="542"/>
      <c r="K282" s="25" t="str">
        <f>IF(ISBLANK(J282),"",INDEX(호기!$A$1:$B$657,MATCH('생산계획(잉크)'!B734,호기!$A$1:$A$657,0),2))</f>
        <v/>
      </c>
      <c r="L282" s="24">
        <f>H282+J282-INDEX(표5[#All],MATCH(B282,표5[[#All],[잉크]],0),5)</f>
        <v>0</v>
      </c>
      <c r="M282" s="21" t="str">
        <f>IFERROR(L282/INDEX(표5[#All],MATCH(B282,표5[[#All],[잉크]],0),8),"")</f>
        <v/>
      </c>
      <c r="N282" s="542"/>
      <c r="O282" s="23" t="str">
        <f>IF(ISBLANK(N282),"",INDEX(호기!$A$1:$B$657,MATCH('생산계획(잉크)'!B734,호기!$A$1:$A$657,0),2))</f>
        <v/>
      </c>
      <c r="P282" s="24">
        <f>L282+N282-INDEX(표5[#All],MATCH(B282,표5[[#All],[잉크]],0),5)</f>
        <v>0</v>
      </c>
      <c r="Q282" s="21" t="str">
        <f>IFERROR(P282/INDEX(표5[#All],MATCH(B282,표5[[#All],[잉크]],0),11),"")</f>
        <v/>
      </c>
      <c r="R282" s="542"/>
      <c r="S282" s="25" t="str">
        <f>IF(ISBLANK(R282),"",INDEX(호기!$A$1:$B$657,MATCH('생산계획(잉크)'!B734,호기!$A$1:$A$657,0),2))</f>
        <v/>
      </c>
      <c r="T282" s="24">
        <f>P282+R282-INDEX(표5[#All],MATCH(B282,표5[[#All],[잉크]],0),5)</f>
        <v>0</v>
      </c>
      <c r="U282" s="21" t="str">
        <f>IFERROR(T282/INDEX(표5[#All],MATCH(B282,표5[[#All],[잉크]],0),14),"")</f>
        <v/>
      </c>
      <c r="V282" s="542"/>
      <c r="W282" s="23" t="str">
        <f>IF(ISBLANK(V282),"",INDEX(호기!$A$1:$B$657,MATCH('생산계획(잉크)'!B734,호기!$A$1:$A$657,0),2))</f>
        <v/>
      </c>
      <c r="X282" s="24">
        <f>T282+V282-INDEX(표5[#All],MATCH(B282,표5[[#All],[잉크]],0),5)</f>
        <v>0</v>
      </c>
      <c r="Y282" s="21" t="str">
        <f>IFERROR(X282/INDEX(표5[#All],MATCH(B282,표5[[#All],[잉크]],0),17),"")</f>
        <v/>
      </c>
      <c r="Z282" s="23"/>
      <c r="AA282" s="23" t="str">
        <f>IF(ISBLANK(Z282),"",INDEX(호기!$A$1:$B$657,MATCH('생산계획(잉크)'!B734,호기!$A$1:$A$657,0),2))</f>
        <v/>
      </c>
      <c r="AB282" s="24">
        <f>X282+Z282-INDEX(표5[#All],MATCH(B282,표5[[#All],[잉크]],0),5)</f>
        <v>0</v>
      </c>
      <c r="AC282" s="21" t="str">
        <f>IFERROR(AB282/INDEX(표5[#All],MATCH(B282,표5[[#All],[잉크]],0),20),"")</f>
        <v/>
      </c>
      <c r="AD282" s="23"/>
      <c r="AE282" s="235"/>
      <c r="BB282" s="67"/>
      <c r="BC282" s="67"/>
      <c r="BD282" s="67"/>
      <c r="BE282" s="67"/>
      <c r="BF282" s="67"/>
    </row>
    <row r="283" spans="1:58" ht="16.5" hidden="1" customHeight="1" x14ac:dyDescent="0.3">
      <c r="A283" s="1"/>
      <c r="B283" s="30" t="s">
        <v>477</v>
      </c>
      <c r="C283" s="68"/>
      <c r="D283" s="69" t="str">
        <f>IFERROR(C283/INDEX(표5[#All],MATCH(B283,표5[[#All],[잉크]],0),2),"")</f>
        <v/>
      </c>
      <c r="E283" s="22">
        <f>$C283-INDEX(표5[#All],MATCH(B283,표5[[#All],[잉크]],0),24)</f>
        <v>0</v>
      </c>
      <c r="F283" s="542"/>
      <c r="G283" s="23" t="str">
        <f>IF(ISBLANK(F283),"",INDEX(호기!$A$1:$B$657,MATCH('생산계획(잉크)'!B735,호기!$A$1:$A$657,0),2))</f>
        <v/>
      </c>
      <c r="H283" s="24">
        <f>C283+F283-INDEX(표5[#All],MATCH(B283,표5[[#All],[잉크]],0),2)</f>
        <v>0</v>
      </c>
      <c r="I283" s="21" t="str">
        <f>IFERROR(H283/INDEX(표5[#All],MATCH(B283,표5[[#All],[잉크]],0),5),"")</f>
        <v/>
      </c>
      <c r="J283" s="542"/>
      <c r="K283" s="25" t="str">
        <f>IF(ISBLANK(J283),"",INDEX(호기!$A$1:$B$657,MATCH('생산계획(잉크)'!B735,호기!$A$1:$A$657,0),2))</f>
        <v/>
      </c>
      <c r="L283" s="24">
        <f>H283+J283-INDEX(표5[#All],MATCH(B283,표5[[#All],[잉크]],0),5)</f>
        <v>0</v>
      </c>
      <c r="M283" s="21" t="str">
        <f>IFERROR(L283/INDEX(표5[#All],MATCH(B283,표5[[#All],[잉크]],0),8),"")</f>
        <v/>
      </c>
      <c r="N283" s="542"/>
      <c r="O283" s="23" t="str">
        <f>IF(ISBLANK(N283),"",INDEX(호기!$A$1:$B$657,MATCH('생산계획(잉크)'!B735,호기!$A$1:$A$657,0),2))</f>
        <v/>
      </c>
      <c r="P283" s="24">
        <f>L283+N283-INDEX(표5[#All],MATCH(B283,표5[[#All],[잉크]],0),5)</f>
        <v>0</v>
      </c>
      <c r="Q283" s="21" t="str">
        <f>IFERROR(P283/INDEX(표5[#All],MATCH(B283,표5[[#All],[잉크]],0),11),"")</f>
        <v/>
      </c>
      <c r="R283" s="542"/>
      <c r="S283" s="25" t="str">
        <f>IF(ISBLANK(R283),"",INDEX(호기!$A$1:$B$657,MATCH('생산계획(잉크)'!B735,호기!$A$1:$A$657,0),2))</f>
        <v/>
      </c>
      <c r="T283" s="24">
        <f>P283+R283-INDEX(표5[#All],MATCH(B283,표5[[#All],[잉크]],0),5)</f>
        <v>0</v>
      </c>
      <c r="U283" s="21" t="str">
        <f>IFERROR(T283/INDEX(표5[#All],MATCH(B283,표5[[#All],[잉크]],0),14),"")</f>
        <v/>
      </c>
      <c r="V283" s="542"/>
      <c r="W283" s="23" t="str">
        <f>IF(ISBLANK(V283),"",INDEX(호기!$A$1:$B$657,MATCH('생산계획(잉크)'!B735,호기!$A$1:$A$657,0),2))</f>
        <v/>
      </c>
      <c r="X283" s="24">
        <f>T283+V283-INDEX(표5[#All],MATCH(B283,표5[[#All],[잉크]],0),5)</f>
        <v>0</v>
      </c>
      <c r="Y283" s="21" t="str">
        <f>IFERROR(X283/INDEX(표5[#All],MATCH(B283,표5[[#All],[잉크]],0),17),"")</f>
        <v/>
      </c>
      <c r="Z283" s="23"/>
      <c r="AA283" s="23" t="str">
        <f>IF(ISBLANK(Z283),"",INDEX(호기!$A$1:$B$657,MATCH('생산계획(잉크)'!B735,호기!$A$1:$A$657,0),2))</f>
        <v/>
      </c>
      <c r="AB283" s="24">
        <f>X283+Z283-INDEX(표5[#All],MATCH(B283,표5[[#All],[잉크]],0),5)</f>
        <v>0</v>
      </c>
      <c r="AC283" s="21" t="str">
        <f>IFERROR(AB283/INDEX(표5[#All],MATCH(B283,표5[[#All],[잉크]],0),20),"")</f>
        <v/>
      </c>
      <c r="AD283" s="23"/>
      <c r="AE283" s="235"/>
      <c r="BB283" s="67"/>
      <c r="BC283" s="67"/>
      <c r="BD283" s="67"/>
      <c r="BE283" s="67"/>
      <c r="BF283" s="67"/>
    </row>
    <row r="284" spans="1:58" ht="16.5" hidden="1" customHeight="1" x14ac:dyDescent="0.3">
      <c r="A284" s="1"/>
      <c r="B284" s="30" t="s">
        <v>478</v>
      </c>
      <c r="C284" s="68"/>
      <c r="D284" s="69" t="str">
        <f>IFERROR(C284/INDEX(표5[#All],MATCH(B284,표5[[#All],[잉크]],0),2),"")</f>
        <v/>
      </c>
      <c r="E284" s="22">
        <f>$C284-INDEX(표5[#All],MATCH(B284,표5[[#All],[잉크]],0),24)</f>
        <v>0</v>
      </c>
      <c r="F284" s="542"/>
      <c r="G284" s="23" t="str">
        <f>IF(ISBLANK(F284),"",INDEX(호기!$A$1:$B$657,MATCH('생산계획(잉크)'!B736,호기!$A$1:$A$657,0),2))</f>
        <v/>
      </c>
      <c r="H284" s="24">
        <f>C284+F284-INDEX(표5[#All],MATCH(B284,표5[[#All],[잉크]],0),2)</f>
        <v>0</v>
      </c>
      <c r="I284" s="21" t="str">
        <f>IFERROR(H284/INDEX(표5[#All],MATCH(B284,표5[[#All],[잉크]],0),5),"")</f>
        <v/>
      </c>
      <c r="J284" s="542"/>
      <c r="K284" s="25" t="str">
        <f>IF(ISBLANK(J284),"",INDEX(호기!$A$1:$B$657,MATCH('생산계획(잉크)'!B736,호기!$A$1:$A$657,0),2))</f>
        <v/>
      </c>
      <c r="L284" s="24">
        <f>H284+J284-INDEX(표5[#All],MATCH(B284,표5[[#All],[잉크]],0),5)</f>
        <v>0</v>
      </c>
      <c r="M284" s="21" t="str">
        <f>IFERROR(L284/INDEX(표5[#All],MATCH(B284,표5[[#All],[잉크]],0),8),"")</f>
        <v/>
      </c>
      <c r="N284" s="542"/>
      <c r="O284" s="23" t="str">
        <f>IF(ISBLANK(N284),"",INDEX(호기!$A$1:$B$657,MATCH('생산계획(잉크)'!B736,호기!$A$1:$A$657,0),2))</f>
        <v/>
      </c>
      <c r="P284" s="24">
        <f>L284+N284-INDEX(표5[#All],MATCH(B284,표5[[#All],[잉크]],0),5)</f>
        <v>0</v>
      </c>
      <c r="Q284" s="21" t="str">
        <f>IFERROR(P284/INDEX(표5[#All],MATCH(B284,표5[[#All],[잉크]],0),11),"")</f>
        <v/>
      </c>
      <c r="R284" s="542"/>
      <c r="S284" s="25" t="str">
        <f>IF(ISBLANK(R284),"",INDEX(호기!$A$1:$B$657,MATCH('생산계획(잉크)'!B736,호기!$A$1:$A$657,0),2))</f>
        <v/>
      </c>
      <c r="T284" s="24">
        <f>P284+R284-INDEX(표5[#All],MATCH(B284,표5[[#All],[잉크]],0),5)</f>
        <v>0</v>
      </c>
      <c r="U284" s="21" t="str">
        <f>IFERROR(T284/INDEX(표5[#All],MATCH(B284,표5[[#All],[잉크]],0),14),"")</f>
        <v/>
      </c>
      <c r="V284" s="542"/>
      <c r="W284" s="23" t="str">
        <f>IF(ISBLANK(V284),"",INDEX(호기!$A$1:$B$657,MATCH('생산계획(잉크)'!B736,호기!$A$1:$A$657,0),2))</f>
        <v/>
      </c>
      <c r="X284" s="24">
        <f>T284+V284-INDEX(표5[#All],MATCH(B284,표5[[#All],[잉크]],0),5)</f>
        <v>0</v>
      </c>
      <c r="Y284" s="21" t="str">
        <f>IFERROR(X284/INDEX(표5[#All],MATCH(B284,표5[[#All],[잉크]],0),17),"")</f>
        <v/>
      </c>
      <c r="Z284" s="23"/>
      <c r="AA284" s="23" t="str">
        <f>IF(ISBLANK(Z284),"",INDEX(호기!$A$1:$B$657,MATCH('생산계획(잉크)'!B736,호기!$A$1:$A$657,0),2))</f>
        <v/>
      </c>
      <c r="AB284" s="24">
        <f>X284+Z284-INDEX(표5[#All],MATCH(B284,표5[[#All],[잉크]],0),5)</f>
        <v>0</v>
      </c>
      <c r="AC284" s="21" t="str">
        <f>IFERROR(AB284/INDEX(표5[#All],MATCH(B284,표5[[#All],[잉크]],0),20),"")</f>
        <v/>
      </c>
      <c r="AD284" s="23"/>
      <c r="AE284" s="235"/>
      <c r="BB284" s="67"/>
      <c r="BC284" s="67"/>
      <c r="BD284" s="67"/>
      <c r="BE284" s="67"/>
      <c r="BF284" s="67"/>
    </row>
    <row r="285" spans="1:58" ht="17.25" hidden="1" customHeight="1" x14ac:dyDescent="0.3">
      <c r="A285" s="1"/>
      <c r="B285" s="5" t="s">
        <v>479</v>
      </c>
      <c r="C285" s="68"/>
      <c r="D285" s="69" t="str">
        <f>IFERROR(C285/INDEX(표5[#All],MATCH(B285,표5[[#All],[잉크]],0),2),"")</f>
        <v/>
      </c>
      <c r="E285" s="22">
        <f>$C285-INDEX(표5[#All],MATCH(B285,표5[[#All],[잉크]],0),24)</f>
        <v>0</v>
      </c>
      <c r="F285" s="542"/>
      <c r="G285" s="23" t="str">
        <f>IF(ISBLANK(F285),"",INDEX(호기!$A$1:$B$657,MATCH('생산계획(잉크)'!B737,호기!$A$1:$A$657,0),2))</f>
        <v/>
      </c>
      <c r="H285" s="24">
        <f>C285+F285-INDEX(표5[#All],MATCH(B285,표5[[#All],[잉크]],0),2)</f>
        <v>0</v>
      </c>
      <c r="I285" s="21" t="str">
        <f>IFERROR(H285/INDEX(표5[#All],MATCH(B285,표5[[#All],[잉크]],0),5),"")</f>
        <v/>
      </c>
      <c r="J285" s="542"/>
      <c r="K285" s="25" t="str">
        <f>IF(ISBLANK(J285),"",INDEX(호기!$A$1:$B$657,MATCH('생산계획(잉크)'!B737,호기!$A$1:$A$657,0),2))</f>
        <v/>
      </c>
      <c r="L285" s="24">
        <f>H285+J285-INDEX(표5[#All],MATCH(B285,표5[[#All],[잉크]],0),5)</f>
        <v>0</v>
      </c>
      <c r="M285" s="21" t="str">
        <f>IFERROR(L285/INDEX(표5[#All],MATCH(B285,표5[[#All],[잉크]],0),8),"")</f>
        <v/>
      </c>
      <c r="N285" s="542"/>
      <c r="O285" s="23" t="str">
        <f>IF(ISBLANK(N285),"",INDEX(호기!$A$1:$B$657,MATCH('생산계획(잉크)'!B737,호기!$A$1:$A$657,0),2))</f>
        <v/>
      </c>
      <c r="P285" s="24">
        <f>L285+N285-INDEX(표5[#All],MATCH(B285,표5[[#All],[잉크]],0),5)</f>
        <v>0</v>
      </c>
      <c r="Q285" s="21" t="str">
        <f>IFERROR(P285/INDEX(표5[#All],MATCH(B285,표5[[#All],[잉크]],0),11),"")</f>
        <v/>
      </c>
      <c r="R285" s="542"/>
      <c r="S285" s="25" t="str">
        <f>IF(ISBLANK(R285),"",INDEX(호기!$A$1:$B$657,MATCH('생산계획(잉크)'!B737,호기!$A$1:$A$657,0),2))</f>
        <v/>
      </c>
      <c r="T285" s="24">
        <f>P285+R285-INDEX(표5[#All],MATCH(B285,표5[[#All],[잉크]],0),5)</f>
        <v>0</v>
      </c>
      <c r="U285" s="21" t="str">
        <f>IFERROR(T285/INDEX(표5[#All],MATCH(B285,표5[[#All],[잉크]],0),14),"")</f>
        <v/>
      </c>
      <c r="V285" s="542"/>
      <c r="W285" s="23" t="str">
        <f>IF(ISBLANK(V285),"",INDEX(호기!$A$1:$B$657,MATCH('생산계획(잉크)'!B737,호기!$A$1:$A$657,0),2))</f>
        <v/>
      </c>
      <c r="X285" s="24">
        <f>T285+V285-INDEX(표5[#All],MATCH(B285,표5[[#All],[잉크]],0),5)</f>
        <v>0</v>
      </c>
      <c r="Y285" s="21" t="str">
        <f>IFERROR(X285/INDEX(표5[#All],MATCH(B285,표5[[#All],[잉크]],0),17),"")</f>
        <v/>
      </c>
      <c r="Z285" s="23"/>
      <c r="AA285" s="23" t="str">
        <f>IF(ISBLANK(Z285),"",INDEX(호기!$A$1:$B$657,MATCH('생산계획(잉크)'!B737,호기!$A$1:$A$657,0),2))</f>
        <v/>
      </c>
      <c r="AB285" s="24">
        <f>X285+Z285-INDEX(표5[#All],MATCH(B285,표5[[#All],[잉크]],0),5)</f>
        <v>0</v>
      </c>
      <c r="AC285" s="21" t="str">
        <f>IFERROR(AB285/INDEX(표5[#All],MATCH(B285,표5[[#All],[잉크]],0),20),"")</f>
        <v/>
      </c>
      <c r="AD285" s="23"/>
      <c r="AE285" s="235"/>
      <c r="BB285" s="67"/>
      <c r="BC285" s="67"/>
      <c r="BD285" s="67"/>
      <c r="BE285" s="67"/>
      <c r="BF285" s="67"/>
    </row>
    <row r="286" spans="1:58" ht="16.5" hidden="1" customHeight="1" x14ac:dyDescent="0.3">
      <c r="A286" s="1"/>
      <c r="B286" s="30" t="s">
        <v>480</v>
      </c>
      <c r="C286" s="68"/>
      <c r="D286" s="69" t="str">
        <f>IFERROR(C286/INDEX(표5[#All],MATCH(B286,표5[[#All],[잉크]],0),2),"")</f>
        <v/>
      </c>
      <c r="E286" s="22">
        <f>$C286-INDEX(표5[#All],MATCH(B286,표5[[#All],[잉크]],0),24)</f>
        <v>0</v>
      </c>
      <c r="F286" s="542"/>
      <c r="G286" s="23" t="str">
        <f>IF(ISBLANK(F286),"",INDEX(호기!$A$1:$B$657,MATCH('생산계획(잉크)'!B738,호기!$A$1:$A$657,0),2))</f>
        <v/>
      </c>
      <c r="H286" s="24">
        <f>C286+F286-INDEX(표5[#All],MATCH(B286,표5[[#All],[잉크]],0),2)</f>
        <v>0</v>
      </c>
      <c r="I286" s="21" t="str">
        <f>IFERROR(H286/INDEX(표5[#All],MATCH(B286,표5[[#All],[잉크]],0),5),"")</f>
        <v/>
      </c>
      <c r="J286" s="542"/>
      <c r="K286" s="25" t="str">
        <f>IF(ISBLANK(J286),"",INDEX(호기!$A$1:$B$657,MATCH('생산계획(잉크)'!B738,호기!$A$1:$A$657,0),2))</f>
        <v/>
      </c>
      <c r="L286" s="24">
        <f>H286+J286-INDEX(표5[#All],MATCH(B286,표5[[#All],[잉크]],0),5)</f>
        <v>0</v>
      </c>
      <c r="M286" s="21" t="str">
        <f>IFERROR(L286/INDEX(표5[#All],MATCH(B286,표5[[#All],[잉크]],0),8),"")</f>
        <v/>
      </c>
      <c r="N286" s="542"/>
      <c r="O286" s="23" t="str">
        <f>IF(ISBLANK(N286),"",INDEX(호기!$A$1:$B$657,MATCH('생산계획(잉크)'!B738,호기!$A$1:$A$657,0),2))</f>
        <v/>
      </c>
      <c r="P286" s="24">
        <f>L286+N286-INDEX(표5[#All],MATCH(B286,표5[[#All],[잉크]],0),5)</f>
        <v>0</v>
      </c>
      <c r="Q286" s="21" t="str">
        <f>IFERROR(P286/INDEX(표5[#All],MATCH(B286,표5[[#All],[잉크]],0),11),"")</f>
        <v/>
      </c>
      <c r="R286" s="542"/>
      <c r="S286" s="25" t="str">
        <f>IF(ISBLANK(R286),"",INDEX(호기!$A$1:$B$657,MATCH('생산계획(잉크)'!B738,호기!$A$1:$A$657,0),2))</f>
        <v/>
      </c>
      <c r="T286" s="24">
        <f>P286+R286-INDEX(표5[#All],MATCH(B286,표5[[#All],[잉크]],0),5)</f>
        <v>0</v>
      </c>
      <c r="U286" s="21" t="str">
        <f>IFERROR(T286/INDEX(표5[#All],MATCH(B286,표5[[#All],[잉크]],0),14),"")</f>
        <v/>
      </c>
      <c r="V286" s="542"/>
      <c r="W286" s="23" t="str">
        <f>IF(ISBLANK(V286),"",INDEX(호기!$A$1:$B$657,MATCH('생산계획(잉크)'!B738,호기!$A$1:$A$657,0),2))</f>
        <v/>
      </c>
      <c r="X286" s="24">
        <f>T286+V286-INDEX(표5[#All],MATCH(B286,표5[[#All],[잉크]],0),5)</f>
        <v>0</v>
      </c>
      <c r="Y286" s="21" t="str">
        <f>IFERROR(X286/INDEX(표5[#All],MATCH(B286,표5[[#All],[잉크]],0),17),"")</f>
        <v/>
      </c>
      <c r="Z286" s="23"/>
      <c r="AA286" s="23" t="str">
        <f>IF(ISBLANK(Z286),"",INDEX(호기!$A$1:$B$657,MATCH('생산계획(잉크)'!B738,호기!$A$1:$A$657,0),2))</f>
        <v/>
      </c>
      <c r="AB286" s="24">
        <f>X286+Z286-INDEX(표5[#All],MATCH(B286,표5[[#All],[잉크]],0),5)</f>
        <v>0</v>
      </c>
      <c r="AC286" s="21" t="str">
        <f>IFERROR(AB286/INDEX(표5[#All],MATCH(B286,표5[[#All],[잉크]],0),20),"")</f>
        <v/>
      </c>
      <c r="AD286" s="23"/>
      <c r="AE286" s="235"/>
      <c r="BB286" s="67"/>
      <c r="BC286" s="67"/>
      <c r="BD286" s="67"/>
      <c r="BE286" s="67"/>
      <c r="BF286" s="67"/>
    </row>
    <row r="287" spans="1:58" ht="16.5" hidden="1" customHeight="1" x14ac:dyDescent="0.3">
      <c r="A287" s="1"/>
      <c r="B287" s="30" t="s">
        <v>481</v>
      </c>
      <c r="C287" s="68"/>
      <c r="D287" s="69" t="str">
        <f>IFERROR(C287/INDEX(표5[#All],MATCH(B287,표5[[#All],[잉크]],0),2),"")</f>
        <v/>
      </c>
      <c r="E287" s="22">
        <f>$C287-INDEX(표5[#All],MATCH(B287,표5[[#All],[잉크]],0),24)</f>
        <v>0</v>
      </c>
      <c r="F287" s="542"/>
      <c r="G287" s="23" t="str">
        <f>IF(ISBLANK(F287),"",INDEX(호기!$A$1:$B$657,MATCH('생산계획(잉크)'!B739,호기!$A$1:$A$657,0),2))</f>
        <v/>
      </c>
      <c r="H287" s="24">
        <f>C287+F287-INDEX(표5[#All],MATCH(B287,표5[[#All],[잉크]],0),2)</f>
        <v>0</v>
      </c>
      <c r="I287" s="21" t="str">
        <f>IFERROR(H287/INDEX(표5[#All],MATCH(B287,표5[[#All],[잉크]],0),5),"")</f>
        <v/>
      </c>
      <c r="J287" s="542"/>
      <c r="K287" s="25" t="str">
        <f>IF(ISBLANK(J287),"",INDEX(호기!$A$1:$B$657,MATCH('생산계획(잉크)'!B739,호기!$A$1:$A$657,0),2))</f>
        <v/>
      </c>
      <c r="L287" s="24">
        <f>H287+J287-INDEX(표5[#All],MATCH(B287,표5[[#All],[잉크]],0),5)</f>
        <v>0</v>
      </c>
      <c r="M287" s="21" t="str">
        <f>IFERROR(L287/INDEX(표5[#All],MATCH(B287,표5[[#All],[잉크]],0),8),"")</f>
        <v/>
      </c>
      <c r="N287" s="542"/>
      <c r="O287" s="23" t="str">
        <f>IF(ISBLANK(N287),"",INDEX(호기!$A$1:$B$657,MATCH('생산계획(잉크)'!B739,호기!$A$1:$A$657,0),2))</f>
        <v/>
      </c>
      <c r="P287" s="24">
        <f>L287+N287-INDEX(표5[#All],MATCH(B287,표5[[#All],[잉크]],0),5)</f>
        <v>0</v>
      </c>
      <c r="Q287" s="21" t="str">
        <f>IFERROR(P287/INDEX(표5[#All],MATCH(B287,표5[[#All],[잉크]],0),11),"")</f>
        <v/>
      </c>
      <c r="R287" s="542"/>
      <c r="S287" s="25" t="str">
        <f>IF(ISBLANK(R287),"",INDEX(호기!$A$1:$B$657,MATCH('생산계획(잉크)'!B739,호기!$A$1:$A$657,0),2))</f>
        <v/>
      </c>
      <c r="T287" s="24">
        <f>P287+R287-INDEX(표5[#All],MATCH(B287,표5[[#All],[잉크]],0),5)</f>
        <v>0</v>
      </c>
      <c r="U287" s="21" t="str">
        <f>IFERROR(T287/INDEX(표5[#All],MATCH(B287,표5[[#All],[잉크]],0),14),"")</f>
        <v/>
      </c>
      <c r="V287" s="542"/>
      <c r="W287" s="23" t="str">
        <f>IF(ISBLANK(V287),"",INDEX(호기!$A$1:$B$657,MATCH('생산계획(잉크)'!B739,호기!$A$1:$A$657,0),2))</f>
        <v/>
      </c>
      <c r="X287" s="24">
        <f>T287+V287-INDEX(표5[#All],MATCH(B287,표5[[#All],[잉크]],0),5)</f>
        <v>0</v>
      </c>
      <c r="Y287" s="21" t="str">
        <f>IFERROR(X287/INDEX(표5[#All],MATCH(B287,표5[[#All],[잉크]],0),17),"")</f>
        <v/>
      </c>
      <c r="Z287" s="23"/>
      <c r="AA287" s="23" t="str">
        <f>IF(ISBLANK(Z287),"",INDEX(호기!$A$1:$B$657,MATCH('생산계획(잉크)'!B739,호기!$A$1:$A$657,0),2))</f>
        <v/>
      </c>
      <c r="AB287" s="24">
        <f>X287+Z287-INDEX(표5[#All],MATCH(B287,표5[[#All],[잉크]],0),5)</f>
        <v>0</v>
      </c>
      <c r="AC287" s="21" t="str">
        <f>IFERROR(AB287/INDEX(표5[#All],MATCH(B287,표5[[#All],[잉크]],0),20),"")</f>
        <v/>
      </c>
      <c r="AD287" s="23"/>
      <c r="AE287" s="235"/>
      <c r="BB287" s="67"/>
      <c r="BC287" s="67"/>
      <c r="BD287" s="67"/>
      <c r="BE287" s="67"/>
      <c r="BF287" s="67"/>
    </row>
    <row r="288" spans="1:58" ht="16.5" hidden="1" customHeight="1" x14ac:dyDescent="0.3">
      <c r="A288" s="1"/>
      <c r="B288" s="30" t="s">
        <v>472</v>
      </c>
      <c r="C288" s="68"/>
      <c r="D288" s="69" t="str">
        <f>IFERROR(C288/INDEX(표5[#All],MATCH(B288,표5[[#All],[잉크]],0),2),"")</f>
        <v/>
      </c>
      <c r="E288" s="22">
        <f>$C288-INDEX(표5[#All],MATCH(B288,표5[[#All],[잉크]],0),24)</f>
        <v>0</v>
      </c>
      <c r="F288" s="542"/>
      <c r="G288" s="23" t="str">
        <f>IF(ISBLANK(F288),"",INDEX(호기!$A$1:$B$657,MATCH('생산계획(잉크)'!B740,호기!$A$1:$A$657,0),2))</f>
        <v/>
      </c>
      <c r="H288" s="24">
        <f>C288+F288-INDEX(표5[#All],MATCH(B288,표5[[#All],[잉크]],0),2)</f>
        <v>0</v>
      </c>
      <c r="I288" s="21" t="str">
        <f>IFERROR(H288/INDEX(표5[#All],MATCH(B288,표5[[#All],[잉크]],0),5),"")</f>
        <v/>
      </c>
      <c r="J288" s="542"/>
      <c r="K288" s="25" t="str">
        <f>IF(ISBLANK(J288),"",INDEX(호기!$A$1:$B$657,MATCH('생산계획(잉크)'!B740,호기!$A$1:$A$657,0),2))</f>
        <v/>
      </c>
      <c r="L288" s="24">
        <f>H288+J288-INDEX(표5[#All],MATCH(B288,표5[[#All],[잉크]],0),5)</f>
        <v>0</v>
      </c>
      <c r="M288" s="21" t="str">
        <f>IFERROR(L288/INDEX(표5[#All],MATCH(B288,표5[[#All],[잉크]],0),8),"")</f>
        <v/>
      </c>
      <c r="N288" s="542"/>
      <c r="O288" s="23" t="str">
        <f>IF(ISBLANK(N288),"",INDEX(호기!$A$1:$B$657,MATCH('생산계획(잉크)'!B740,호기!$A$1:$A$657,0),2))</f>
        <v/>
      </c>
      <c r="P288" s="24">
        <f>L288+N288-INDEX(표5[#All],MATCH(B288,표5[[#All],[잉크]],0),5)</f>
        <v>0</v>
      </c>
      <c r="Q288" s="21" t="str">
        <f>IFERROR(P288/INDEX(표5[#All],MATCH(B288,표5[[#All],[잉크]],0),11),"")</f>
        <v/>
      </c>
      <c r="R288" s="542"/>
      <c r="S288" s="25" t="str">
        <f>IF(ISBLANK(R288),"",INDEX(호기!$A$1:$B$657,MATCH('생산계획(잉크)'!B740,호기!$A$1:$A$657,0),2))</f>
        <v/>
      </c>
      <c r="T288" s="24">
        <f>P288+R288-INDEX(표5[#All],MATCH(B288,표5[[#All],[잉크]],0),5)</f>
        <v>0</v>
      </c>
      <c r="U288" s="21" t="str">
        <f>IFERROR(T288/INDEX(표5[#All],MATCH(B288,표5[[#All],[잉크]],0),14),"")</f>
        <v/>
      </c>
      <c r="V288" s="542"/>
      <c r="W288" s="23" t="str">
        <f>IF(ISBLANK(V288),"",INDEX(호기!$A$1:$B$657,MATCH('생산계획(잉크)'!B740,호기!$A$1:$A$657,0),2))</f>
        <v/>
      </c>
      <c r="X288" s="24">
        <f>T288+V288-INDEX(표5[#All],MATCH(B288,표5[[#All],[잉크]],0),5)</f>
        <v>0</v>
      </c>
      <c r="Y288" s="21" t="str">
        <f>IFERROR(X288/INDEX(표5[#All],MATCH(B288,표5[[#All],[잉크]],0),17),"")</f>
        <v/>
      </c>
      <c r="Z288" s="23"/>
      <c r="AA288" s="23" t="str">
        <f>IF(ISBLANK(Z288),"",INDEX(호기!$A$1:$B$657,MATCH('생산계획(잉크)'!B740,호기!$A$1:$A$657,0),2))</f>
        <v/>
      </c>
      <c r="AB288" s="24">
        <f>X288+Z288-INDEX(표5[#All],MATCH(B288,표5[[#All],[잉크]],0),5)</f>
        <v>0</v>
      </c>
      <c r="AC288" s="21" t="str">
        <f>IFERROR(AB288/INDEX(표5[#All],MATCH(B288,표5[[#All],[잉크]],0),20),"")</f>
        <v/>
      </c>
      <c r="AD288" s="23"/>
      <c r="AE288" s="235"/>
      <c r="BB288" s="67"/>
      <c r="BC288" s="67"/>
      <c r="BD288" s="67"/>
      <c r="BE288" s="67"/>
      <c r="BF288" s="67"/>
    </row>
    <row r="289" spans="1:58" ht="16.5" hidden="1" customHeight="1" x14ac:dyDescent="0.3">
      <c r="A289" s="1"/>
      <c r="B289" s="30" t="s">
        <v>471</v>
      </c>
      <c r="C289" s="68"/>
      <c r="D289" s="69" t="str">
        <f>IFERROR(C289/INDEX(표5[#All],MATCH(B289,표5[[#All],[잉크]],0),2),"")</f>
        <v/>
      </c>
      <c r="E289" s="22">
        <f>$C289-INDEX(표5[#All],MATCH(B289,표5[[#All],[잉크]],0),24)</f>
        <v>0</v>
      </c>
      <c r="F289" s="542"/>
      <c r="G289" s="23" t="str">
        <f>IF(ISBLANK(F289),"",INDEX(호기!$A$1:$B$657,MATCH('생산계획(잉크)'!B741,호기!$A$1:$A$657,0),2))</f>
        <v/>
      </c>
      <c r="H289" s="24">
        <f>C289+F289-INDEX(표5[#All],MATCH(B289,표5[[#All],[잉크]],0),2)</f>
        <v>0</v>
      </c>
      <c r="I289" s="21" t="str">
        <f>IFERROR(H289/INDEX(표5[#All],MATCH(B289,표5[[#All],[잉크]],0),5),"")</f>
        <v/>
      </c>
      <c r="J289" s="542"/>
      <c r="K289" s="25" t="str">
        <f>IF(ISBLANK(J289),"",INDEX(호기!$A$1:$B$657,MATCH('생산계획(잉크)'!B741,호기!$A$1:$A$657,0),2))</f>
        <v/>
      </c>
      <c r="L289" s="24">
        <f>H289+J289-INDEX(표5[#All],MATCH(B289,표5[[#All],[잉크]],0),5)</f>
        <v>0</v>
      </c>
      <c r="M289" s="21" t="str">
        <f>IFERROR(L289/INDEX(표5[#All],MATCH(B289,표5[[#All],[잉크]],0),8),"")</f>
        <v/>
      </c>
      <c r="N289" s="542"/>
      <c r="O289" s="23" t="str">
        <f>IF(ISBLANK(N289),"",INDEX(호기!$A$1:$B$657,MATCH('생산계획(잉크)'!B741,호기!$A$1:$A$657,0),2))</f>
        <v/>
      </c>
      <c r="P289" s="24">
        <f>L289+N289-INDEX(표5[#All],MATCH(B289,표5[[#All],[잉크]],0),5)</f>
        <v>0</v>
      </c>
      <c r="Q289" s="21" t="str">
        <f>IFERROR(P289/INDEX(표5[#All],MATCH(B289,표5[[#All],[잉크]],0),11),"")</f>
        <v/>
      </c>
      <c r="R289" s="542"/>
      <c r="S289" s="25" t="str">
        <f>IF(ISBLANK(R289),"",INDEX(호기!$A$1:$B$657,MATCH('생산계획(잉크)'!B741,호기!$A$1:$A$657,0),2))</f>
        <v/>
      </c>
      <c r="T289" s="24">
        <f>P289+R289-INDEX(표5[#All],MATCH(B289,표5[[#All],[잉크]],0),5)</f>
        <v>0</v>
      </c>
      <c r="U289" s="21" t="str">
        <f>IFERROR(T289/INDEX(표5[#All],MATCH(B289,표5[[#All],[잉크]],0),14),"")</f>
        <v/>
      </c>
      <c r="V289" s="542"/>
      <c r="W289" s="23" t="str">
        <f>IF(ISBLANK(V289),"",INDEX(호기!$A$1:$B$657,MATCH('생산계획(잉크)'!B741,호기!$A$1:$A$657,0),2))</f>
        <v/>
      </c>
      <c r="X289" s="24">
        <f>T289+V289-INDEX(표5[#All],MATCH(B289,표5[[#All],[잉크]],0),5)</f>
        <v>0</v>
      </c>
      <c r="Y289" s="21" t="str">
        <f>IFERROR(X289/INDEX(표5[#All],MATCH(B289,표5[[#All],[잉크]],0),17),"")</f>
        <v/>
      </c>
      <c r="Z289" s="23"/>
      <c r="AA289" s="23" t="str">
        <f>IF(ISBLANK(Z289),"",INDEX(호기!$A$1:$B$657,MATCH('생산계획(잉크)'!B741,호기!$A$1:$A$657,0),2))</f>
        <v/>
      </c>
      <c r="AB289" s="24">
        <f>X289+Z289-INDEX(표5[#All],MATCH(B289,표5[[#All],[잉크]],0),5)</f>
        <v>0</v>
      </c>
      <c r="AC289" s="21" t="str">
        <f>IFERROR(AB289/INDEX(표5[#All],MATCH(B289,표5[[#All],[잉크]],0),20),"")</f>
        <v/>
      </c>
      <c r="AD289" s="23"/>
      <c r="AE289" s="235"/>
      <c r="BB289" s="67"/>
      <c r="BC289" s="67"/>
      <c r="BD289" s="67"/>
      <c r="BE289" s="67"/>
      <c r="BF289" s="67"/>
    </row>
    <row r="290" spans="1:58" ht="16.5" hidden="1" customHeight="1" x14ac:dyDescent="0.3">
      <c r="A290" s="1"/>
      <c r="B290" s="5" t="s">
        <v>491</v>
      </c>
      <c r="C290" s="68"/>
      <c r="D290" s="69" t="str">
        <f>IFERROR(C290/INDEX(표5[#All],MATCH(B290,표5[[#All],[잉크]],0),2),"")</f>
        <v/>
      </c>
      <c r="E290" s="22">
        <f>$C290-INDEX(표5[#All],MATCH(B290,표5[[#All],[잉크]],0),24)</f>
        <v>0</v>
      </c>
      <c r="F290" s="542"/>
      <c r="G290" s="23" t="str">
        <f>IF(ISBLANK(F290),"",INDEX(호기!$A$1:$B$657,MATCH('생산계획(잉크)'!B742,호기!$A$1:$A$657,0),2))</f>
        <v/>
      </c>
      <c r="H290" s="24">
        <f>C290+F290-INDEX(표5[#All],MATCH(B290,표5[[#All],[잉크]],0),2)</f>
        <v>0</v>
      </c>
      <c r="I290" s="21" t="str">
        <f>IFERROR(H290/INDEX(표5[#All],MATCH(B290,표5[[#All],[잉크]],0),5),"")</f>
        <v/>
      </c>
      <c r="J290" s="542"/>
      <c r="K290" s="25" t="str">
        <f>IF(ISBLANK(J290),"",INDEX(호기!$A$1:$B$657,MATCH('생산계획(잉크)'!B742,호기!$A$1:$A$657,0),2))</f>
        <v/>
      </c>
      <c r="L290" s="24">
        <f>H290+J290-INDEX(표5[#All],MATCH(B290,표5[[#All],[잉크]],0),5)</f>
        <v>0</v>
      </c>
      <c r="M290" s="21" t="str">
        <f>IFERROR(L290/INDEX(표5[#All],MATCH(B290,표5[[#All],[잉크]],0),8),"")</f>
        <v/>
      </c>
      <c r="N290" s="542"/>
      <c r="O290" s="23" t="str">
        <f>IF(ISBLANK(N290),"",INDEX(호기!$A$1:$B$657,MATCH('생산계획(잉크)'!B742,호기!$A$1:$A$657,0),2))</f>
        <v/>
      </c>
      <c r="P290" s="24">
        <f>L290+N290-INDEX(표5[#All],MATCH(B290,표5[[#All],[잉크]],0),5)</f>
        <v>0</v>
      </c>
      <c r="Q290" s="21" t="str">
        <f>IFERROR(P290/INDEX(표5[#All],MATCH(B290,표5[[#All],[잉크]],0),11),"")</f>
        <v/>
      </c>
      <c r="R290" s="542"/>
      <c r="S290" s="25" t="str">
        <f>IF(ISBLANK(R290),"",INDEX(호기!$A$1:$B$657,MATCH('생산계획(잉크)'!B742,호기!$A$1:$A$657,0),2))</f>
        <v/>
      </c>
      <c r="T290" s="24">
        <f>P290+R290-INDEX(표5[#All],MATCH(B290,표5[[#All],[잉크]],0),5)</f>
        <v>0</v>
      </c>
      <c r="U290" s="21" t="str">
        <f>IFERROR(T290/INDEX(표5[#All],MATCH(B290,표5[[#All],[잉크]],0),14),"")</f>
        <v/>
      </c>
      <c r="V290" s="542"/>
      <c r="W290" s="23" t="str">
        <f>IF(ISBLANK(V290),"",INDEX(호기!$A$1:$B$657,MATCH('생산계획(잉크)'!B742,호기!$A$1:$A$657,0),2))</f>
        <v/>
      </c>
      <c r="X290" s="24">
        <f>T290+V290-INDEX(표5[#All],MATCH(B290,표5[[#All],[잉크]],0),5)</f>
        <v>0</v>
      </c>
      <c r="Y290" s="21" t="str">
        <f>IFERROR(X290/INDEX(표5[#All],MATCH(B290,표5[[#All],[잉크]],0),17),"")</f>
        <v/>
      </c>
      <c r="Z290" s="23"/>
      <c r="AA290" s="23" t="str">
        <f>IF(ISBLANK(Z290),"",INDEX(호기!$A$1:$B$657,MATCH('생산계획(잉크)'!B742,호기!$A$1:$A$657,0),2))</f>
        <v/>
      </c>
      <c r="AB290" s="24">
        <f>X290+Z290-INDEX(표5[#All],MATCH(B290,표5[[#All],[잉크]],0),5)</f>
        <v>0</v>
      </c>
      <c r="AC290" s="21" t="str">
        <f>IFERROR(AB290/INDEX(표5[#All],MATCH(B290,표5[[#All],[잉크]],0),20),"")</f>
        <v/>
      </c>
      <c r="AD290" s="23"/>
      <c r="AE290" s="235"/>
      <c r="BB290" s="67"/>
      <c r="BC290" s="67"/>
      <c r="BD290" s="67"/>
      <c r="BE290" s="67"/>
      <c r="BF290" s="67"/>
    </row>
    <row r="291" spans="1:58" ht="16.5" hidden="1" customHeight="1" x14ac:dyDescent="0.3">
      <c r="A291" s="1"/>
      <c r="B291" s="5" t="s">
        <v>1753</v>
      </c>
      <c r="C291" s="68"/>
      <c r="D291" s="69" t="str">
        <f>IFERROR(C291/INDEX(표5[#All],MATCH(B291,표5[[#All],[잉크]],0),2),"")</f>
        <v/>
      </c>
      <c r="E291" s="22">
        <f>$C291-INDEX(표5[#All],MATCH(B291,표5[[#All],[잉크]],0),24)</f>
        <v>0</v>
      </c>
      <c r="F291" s="542"/>
      <c r="G291" s="23" t="str">
        <f>IF(ISBLANK(F291),"",INDEX(호기!$A$1:$B$657,MATCH('생산계획(잉크)'!B743,호기!$A$1:$A$657,0),2))</f>
        <v/>
      </c>
      <c r="H291" s="24">
        <f>C291+F291-INDEX(표5[#All],MATCH(B291,표5[[#All],[잉크]],0),2)</f>
        <v>0</v>
      </c>
      <c r="I291" s="21" t="str">
        <f>IFERROR(H291/INDEX(표5[#All],MATCH(B291,표5[[#All],[잉크]],0),5),"")</f>
        <v/>
      </c>
      <c r="J291" s="542"/>
      <c r="K291" s="25" t="str">
        <f>IF(ISBLANK(J291),"",INDEX(호기!$A$1:$B$657,MATCH('생산계획(잉크)'!B743,호기!$A$1:$A$657,0),2))</f>
        <v/>
      </c>
      <c r="L291" s="24">
        <f>H291+J291-INDEX(표5[#All],MATCH(B291,표5[[#All],[잉크]],0),5)</f>
        <v>0</v>
      </c>
      <c r="M291" s="21" t="str">
        <f>IFERROR(L291/INDEX(표5[#All],MATCH(B291,표5[[#All],[잉크]],0),8),"")</f>
        <v/>
      </c>
      <c r="N291" s="542"/>
      <c r="O291" s="23" t="str">
        <f>IF(ISBLANK(N291),"",INDEX(호기!$A$1:$B$657,MATCH('생산계획(잉크)'!B743,호기!$A$1:$A$657,0),2))</f>
        <v/>
      </c>
      <c r="P291" s="24">
        <f>L291+N291-INDEX(표5[#All],MATCH(B291,표5[[#All],[잉크]],0),5)</f>
        <v>0</v>
      </c>
      <c r="Q291" s="21" t="str">
        <f>IFERROR(P291/INDEX(표5[#All],MATCH(B291,표5[[#All],[잉크]],0),11),"")</f>
        <v/>
      </c>
      <c r="R291" s="542"/>
      <c r="S291" s="25" t="str">
        <f>IF(ISBLANK(R291),"",INDEX(호기!$A$1:$B$657,MATCH('생산계획(잉크)'!B743,호기!$A$1:$A$657,0),2))</f>
        <v/>
      </c>
      <c r="T291" s="24">
        <f>P291+R291-INDEX(표5[#All],MATCH(B291,표5[[#All],[잉크]],0),5)</f>
        <v>0</v>
      </c>
      <c r="U291" s="21" t="str">
        <f>IFERROR(T291/INDEX(표5[#All],MATCH(B291,표5[[#All],[잉크]],0),14),"")</f>
        <v/>
      </c>
      <c r="V291" s="542"/>
      <c r="W291" s="23" t="str">
        <f>IF(ISBLANK(V291),"",INDEX(호기!$A$1:$B$657,MATCH('생산계획(잉크)'!B743,호기!$A$1:$A$657,0),2))</f>
        <v/>
      </c>
      <c r="X291" s="24">
        <f>T291+V291-INDEX(표5[#All],MATCH(B291,표5[[#All],[잉크]],0),5)</f>
        <v>0</v>
      </c>
      <c r="Y291" s="21" t="str">
        <f>IFERROR(X291/INDEX(표5[#All],MATCH(B291,표5[[#All],[잉크]],0),17),"")</f>
        <v/>
      </c>
      <c r="Z291" s="23"/>
      <c r="AA291" s="23" t="str">
        <f>IF(ISBLANK(Z291),"",INDEX(호기!$A$1:$B$657,MATCH('생산계획(잉크)'!B743,호기!$A$1:$A$657,0),2))</f>
        <v/>
      </c>
      <c r="AB291" s="24">
        <f>X291+Z291-INDEX(표5[#All],MATCH(B291,표5[[#All],[잉크]],0),5)</f>
        <v>0</v>
      </c>
      <c r="AC291" s="21" t="str">
        <f>IFERROR(AB291/INDEX(표5[#All],MATCH(B291,표5[[#All],[잉크]],0),20),"")</f>
        <v/>
      </c>
      <c r="AD291" s="23"/>
      <c r="AE291" s="235"/>
      <c r="BB291" s="67"/>
      <c r="BC291" s="67"/>
      <c r="BD291" s="67"/>
      <c r="BE291" s="67"/>
      <c r="BF291" s="67"/>
    </row>
    <row r="292" spans="1:58" ht="16.5" hidden="1" customHeight="1" x14ac:dyDescent="0.3">
      <c r="A292" s="1">
        <v>0</v>
      </c>
      <c r="B292" s="5" t="s">
        <v>493</v>
      </c>
      <c r="C292" s="68"/>
      <c r="D292" s="69" t="str">
        <f>IFERROR(C292/INDEX(표5[#All],MATCH(B292,표5[[#All],[잉크]],0),2),"")</f>
        <v/>
      </c>
      <c r="E292" s="22">
        <f>$C292-INDEX(표5[#All],MATCH(B292,표5[[#All],[잉크]],0),24)</f>
        <v>0</v>
      </c>
      <c r="F292" s="542"/>
      <c r="G292" s="23" t="str">
        <f>IF(ISBLANK(F292),"",INDEX(호기!$A$1:$B$657,MATCH('생산계획(잉크)'!B744,호기!$A$1:$A$657,0),2))</f>
        <v/>
      </c>
      <c r="H292" s="24">
        <f>C292+F292-INDEX(표5[#All],MATCH(B292,표5[[#All],[잉크]],0),2)</f>
        <v>0</v>
      </c>
      <c r="I292" s="21" t="str">
        <f>IFERROR(H292/INDEX(표5[#All],MATCH(B292,표5[[#All],[잉크]],0),5),"")</f>
        <v/>
      </c>
      <c r="J292" s="542"/>
      <c r="K292" s="25" t="str">
        <f>IF(ISBLANK(J292),"",INDEX(호기!$A$1:$B$657,MATCH('생산계획(잉크)'!B744,호기!$A$1:$A$657,0),2))</f>
        <v/>
      </c>
      <c r="L292" s="24">
        <f>H292+J292-INDEX(표5[#All],MATCH(B292,표5[[#All],[잉크]],0),5)</f>
        <v>0</v>
      </c>
      <c r="M292" s="21" t="str">
        <f>IFERROR(L292/INDEX(표5[#All],MATCH(B292,표5[[#All],[잉크]],0),8),"")</f>
        <v/>
      </c>
      <c r="N292" s="542"/>
      <c r="O292" s="23" t="str">
        <f>IF(ISBLANK(N292),"",INDEX(호기!$A$1:$B$657,MATCH('생산계획(잉크)'!B744,호기!$A$1:$A$657,0),2))</f>
        <v/>
      </c>
      <c r="P292" s="24">
        <f>L292+N292-INDEX(표5[#All],MATCH(B292,표5[[#All],[잉크]],0),5)</f>
        <v>0</v>
      </c>
      <c r="Q292" s="21" t="str">
        <f>IFERROR(P292/INDEX(표5[#All],MATCH(B292,표5[[#All],[잉크]],0),11),"")</f>
        <v/>
      </c>
      <c r="R292" s="542"/>
      <c r="S292" s="25" t="str">
        <f>IF(ISBLANK(R292),"",INDEX(호기!$A$1:$B$657,MATCH('생산계획(잉크)'!B744,호기!$A$1:$A$657,0),2))</f>
        <v/>
      </c>
      <c r="T292" s="24">
        <f>P292+R292-INDEX(표5[#All],MATCH(B292,표5[[#All],[잉크]],0),5)</f>
        <v>0</v>
      </c>
      <c r="U292" s="21" t="str">
        <f>IFERROR(T292/INDEX(표5[#All],MATCH(B292,표5[[#All],[잉크]],0),14),"")</f>
        <v/>
      </c>
      <c r="V292" s="542"/>
      <c r="W292" s="23" t="str">
        <f>IF(ISBLANK(V292),"",INDEX(호기!$A$1:$B$657,MATCH('생산계획(잉크)'!B744,호기!$A$1:$A$657,0),2))</f>
        <v/>
      </c>
      <c r="X292" s="24">
        <f>T292+V292-INDEX(표5[#All],MATCH(B292,표5[[#All],[잉크]],0),5)</f>
        <v>0</v>
      </c>
      <c r="Y292" s="21" t="str">
        <f>IFERROR(X292/INDEX(표5[#All],MATCH(B292,표5[[#All],[잉크]],0),17),"")</f>
        <v/>
      </c>
      <c r="Z292" s="23"/>
      <c r="AA292" s="23" t="str">
        <f>IF(ISBLANK(Z292),"",INDEX(호기!$A$1:$B$657,MATCH('생산계획(잉크)'!B744,호기!$A$1:$A$657,0),2))</f>
        <v/>
      </c>
      <c r="AB292" s="24">
        <f>X292+Z292-INDEX(표5[#All],MATCH(B292,표5[[#All],[잉크]],0),5)</f>
        <v>0</v>
      </c>
      <c r="AC292" s="21" t="str">
        <f>IFERROR(AB292/INDEX(표5[#All],MATCH(B292,표5[[#All],[잉크]],0),20),"")</f>
        <v/>
      </c>
      <c r="AD292" s="23"/>
      <c r="AE292" s="235"/>
      <c r="BB292" s="67"/>
      <c r="BC292" s="67"/>
      <c r="BD292" s="67"/>
      <c r="BE292" s="67"/>
      <c r="BF292" s="67"/>
    </row>
    <row r="293" spans="1:58" ht="16.5" hidden="1" customHeight="1" x14ac:dyDescent="0.3">
      <c r="A293" s="1"/>
      <c r="B293" s="5" t="s">
        <v>1685</v>
      </c>
      <c r="C293" s="68"/>
      <c r="D293" s="69" t="str">
        <f>IFERROR(C293/INDEX(표5[#All],MATCH(B293,표5[[#All],[잉크]],0),2),"")</f>
        <v/>
      </c>
      <c r="E293" s="22">
        <f>$C293-INDEX(표5[#All],MATCH(B293,표5[[#All],[잉크]],0),24)</f>
        <v>0</v>
      </c>
      <c r="F293" s="542"/>
      <c r="G293" s="23" t="str">
        <f>IF(ISBLANK(F293),"",INDEX(호기!$A$1:$B$657,MATCH('생산계획(잉크)'!B745,호기!$A$1:$A$657,0),2))</f>
        <v/>
      </c>
      <c r="H293" s="24">
        <f>C293+F293-INDEX(표5[#All],MATCH(B293,표5[[#All],[잉크]],0),2)</f>
        <v>0</v>
      </c>
      <c r="I293" s="21" t="str">
        <f>IFERROR(H293/INDEX(표5[#All],MATCH(B293,표5[[#All],[잉크]],0),5),"")</f>
        <v/>
      </c>
      <c r="J293" s="542"/>
      <c r="K293" s="25" t="str">
        <f>IF(ISBLANK(J293),"",INDEX(호기!$A$1:$B$657,MATCH('생산계획(잉크)'!B745,호기!$A$1:$A$657,0),2))</f>
        <v/>
      </c>
      <c r="L293" s="24">
        <f>H293+J293-INDEX(표5[#All],MATCH(B293,표5[[#All],[잉크]],0),5)</f>
        <v>0</v>
      </c>
      <c r="M293" s="21" t="str">
        <f>IFERROR(L293/INDEX(표5[#All],MATCH(B293,표5[[#All],[잉크]],0),8),"")</f>
        <v/>
      </c>
      <c r="N293" s="542"/>
      <c r="O293" s="23" t="str">
        <f>IF(ISBLANK(N293),"",INDEX(호기!$A$1:$B$657,MATCH('생산계획(잉크)'!B745,호기!$A$1:$A$657,0),2))</f>
        <v/>
      </c>
      <c r="P293" s="24">
        <f>L293+N293-INDEX(표5[#All],MATCH(B293,표5[[#All],[잉크]],0),5)</f>
        <v>0</v>
      </c>
      <c r="Q293" s="21" t="str">
        <f>IFERROR(P293/INDEX(표5[#All],MATCH(B293,표5[[#All],[잉크]],0),11),"")</f>
        <v/>
      </c>
      <c r="R293" s="542"/>
      <c r="S293" s="25" t="str">
        <f>IF(ISBLANK(R293),"",INDEX(호기!$A$1:$B$657,MATCH('생산계획(잉크)'!B745,호기!$A$1:$A$657,0),2))</f>
        <v/>
      </c>
      <c r="T293" s="24">
        <f>P293+R293-INDEX(표5[#All],MATCH(B293,표5[[#All],[잉크]],0),5)</f>
        <v>0</v>
      </c>
      <c r="U293" s="21" t="str">
        <f>IFERROR(T293/INDEX(표5[#All],MATCH(B293,표5[[#All],[잉크]],0),14),"")</f>
        <v/>
      </c>
      <c r="V293" s="542"/>
      <c r="W293" s="23" t="str">
        <f>IF(ISBLANK(V293),"",INDEX(호기!$A$1:$B$657,MATCH('생산계획(잉크)'!B745,호기!$A$1:$A$657,0),2))</f>
        <v/>
      </c>
      <c r="X293" s="24">
        <f>T293+V293-INDEX(표5[#All],MATCH(B293,표5[[#All],[잉크]],0),5)</f>
        <v>0</v>
      </c>
      <c r="Y293" s="21" t="str">
        <f>IFERROR(X293/INDEX(표5[#All],MATCH(B293,표5[[#All],[잉크]],0),17),"")</f>
        <v/>
      </c>
      <c r="Z293" s="23"/>
      <c r="AA293" s="23" t="str">
        <f>IF(ISBLANK(Z293),"",INDEX(호기!$A$1:$B$657,MATCH('생산계획(잉크)'!B745,호기!$A$1:$A$657,0),2))</f>
        <v/>
      </c>
      <c r="AB293" s="24">
        <f>X293+Z293-INDEX(표5[#All],MATCH(B293,표5[[#All],[잉크]],0),5)</f>
        <v>0</v>
      </c>
      <c r="AC293" s="21" t="str">
        <f>IFERROR(AB293/INDEX(표5[#All],MATCH(B293,표5[[#All],[잉크]],0),20),"")</f>
        <v/>
      </c>
      <c r="AD293" s="23"/>
      <c r="AE293" s="235"/>
      <c r="BB293" s="67"/>
      <c r="BC293" s="67"/>
      <c r="BD293" s="67"/>
      <c r="BE293" s="67"/>
      <c r="BF293" s="67"/>
    </row>
    <row r="294" spans="1:58" ht="16.5" hidden="1" customHeight="1" x14ac:dyDescent="0.3">
      <c r="A294" s="1"/>
      <c r="B294" s="30" t="s">
        <v>496</v>
      </c>
      <c r="C294" s="68">
        <v>11</v>
      </c>
      <c r="D294" s="69">
        <f>IFERROR(C294/INDEX(표5[#All],MATCH(B294,표5[[#All],[잉크]],0),2),"")</f>
        <v>5.5</v>
      </c>
      <c r="E294" s="22">
        <f>$C294-INDEX(표5[#All],MATCH(B294,표5[[#All],[잉크]],0),24)</f>
        <v>7</v>
      </c>
      <c r="F294" s="542"/>
      <c r="G294" s="23" t="str">
        <f>IF(ISBLANK(F294),"",INDEX(호기!$A$1:$B$657,MATCH('생산계획(잉크)'!B746,호기!$A$1:$A$657,0),2))</f>
        <v/>
      </c>
      <c r="H294" s="24">
        <f>C294+F294-INDEX(표5[#All],MATCH(B294,표5[[#All],[잉크]],0),2)</f>
        <v>9</v>
      </c>
      <c r="I294" s="21" t="str">
        <f>IFERROR(H294/INDEX(표5[#All],MATCH(B294,표5[[#All],[잉크]],0),5),"")</f>
        <v/>
      </c>
      <c r="J294" s="542"/>
      <c r="K294" s="25" t="str">
        <f>IF(ISBLANK(J294),"",INDEX(호기!$A$1:$B$657,MATCH('생산계획(잉크)'!B746,호기!$A$1:$A$657,0),2))</f>
        <v/>
      </c>
      <c r="L294" s="24">
        <f>H294+J294-INDEX(표5[#All],MATCH(B294,표5[[#All],[잉크]],0),5)</f>
        <v>9</v>
      </c>
      <c r="M294" s="21" t="str">
        <f>IFERROR(L294/INDEX(표5[#All],MATCH(B294,표5[[#All],[잉크]],0),8),"")</f>
        <v/>
      </c>
      <c r="N294" s="542"/>
      <c r="O294" s="23" t="str">
        <f>IF(ISBLANK(N294),"",INDEX(호기!$A$1:$B$657,MATCH('생산계획(잉크)'!B746,호기!$A$1:$A$657,0),2))</f>
        <v/>
      </c>
      <c r="P294" s="24">
        <f>L294+N294-INDEX(표5[#All],MATCH(B294,표5[[#All],[잉크]],0),5)</f>
        <v>9</v>
      </c>
      <c r="Q294" s="21" t="str">
        <f>IFERROR(P294/INDEX(표5[#All],MATCH(B294,표5[[#All],[잉크]],0),11),"")</f>
        <v/>
      </c>
      <c r="R294" s="542"/>
      <c r="S294" s="25" t="str">
        <f>IF(ISBLANK(R294),"",INDEX(호기!$A$1:$B$657,MATCH('생산계획(잉크)'!B746,호기!$A$1:$A$657,0),2))</f>
        <v/>
      </c>
      <c r="T294" s="24">
        <f>P294+R294-INDEX(표5[#All],MATCH(B294,표5[[#All],[잉크]],0),5)</f>
        <v>9</v>
      </c>
      <c r="U294" s="21" t="str">
        <f>IFERROR(T294/INDEX(표5[#All],MATCH(B294,표5[[#All],[잉크]],0),14),"")</f>
        <v/>
      </c>
      <c r="V294" s="542"/>
      <c r="W294" s="23" t="str">
        <f>IF(ISBLANK(V294),"",INDEX(호기!$A$1:$B$657,MATCH('생산계획(잉크)'!B746,호기!$A$1:$A$657,0),2))</f>
        <v/>
      </c>
      <c r="X294" s="24">
        <f>T294+V294-INDEX(표5[#All],MATCH(B294,표5[[#All],[잉크]],0),5)</f>
        <v>9</v>
      </c>
      <c r="Y294" s="21" t="str">
        <f>IFERROR(X294/INDEX(표5[#All],MATCH(B294,표5[[#All],[잉크]],0),17),"")</f>
        <v/>
      </c>
      <c r="Z294" s="23"/>
      <c r="AA294" s="23" t="str">
        <f>IF(ISBLANK(Z294),"",INDEX(호기!$A$1:$B$657,MATCH('생산계획(잉크)'!B746,호기!$A$1:$A$657,0),2))</f>
        <v/>
      </c>
      <c r="AB294" s="24">
        <f>X294+Z294-INDEX(표5[#All],MATCH(B294,표5[[#All],[잉크]],0),5)</f>
        <v>9</v>
      </c>
      <c r="AC294" s="21" t="str">
        <f>IFERROR(AB294/INDEX(표5[#All],MATCH(B294,표5[[#All],[잉크]],0),20),"")</f>
        <v/>
      </c>
      <c r="AD294" s="23"/>
      <c r="AE294" s="235"/>
      <c r="BB294" s="67"/>
      <c r="BC294" s="67"/>
      <c r="BD294" s="67"/>
      <c r="BE294" s="67"/>
      <c r="BF294" s="67"/>
    </row>
    <row r="295" spans="1:58" ht="16.5" hidden="1" customHeight="1" x14ac:dyDescent="0.3">
      <c r="A295" s="1"/>
      <c r="B295" s="30" t="s">
        <v>1721</v>
      </c>
      <c r="C295" s="68"/>
      <c r="D295" s="69" t="str">
        <f>IFERROR(C295/INDEX(표5[#All],MATCH(B295,표5[[#All],[잉크]],0),2),"")</f>
        <v/>
      </c>
      <c r="E295" s="22">
        <f>$C295-INDEX(표5[#All],MATCH(B295,표5[[#All],[잉크]],0),24)</f>
        <v>0</v>
      </c>
      <c r="F295" s="542"/>
      <c r="G295" s="23" t="str">
        <f>IF(ISBLANK(F295),"",INDEX(호기!$A$1:$B$657,MATCH('생산계획(잉크)'!B747,호기!$A$1:$A$657,0),2))</f>
        <v/>
      </c>
      <c r="H295" s="24">
        <f>C295+F295-INDEX(표5[#All],MATCH(B295,표5[[#All],[잉크]],0),2)</f>
        <v>0</v>
      </c>
      <c r="I295" s="21" t="str">
        <f>IFERROR(H295/INDEX(표5[#All],MATCH(B295,표5[[#All],[잉크]],0),5),"")</f>
        <v/>
      </c>
      <c r="J295" s="542"/>
      <c r="K295" s="25" t="str">
        <f>IF(ISBLANK(J295),"",INDEX(호기!$A$1:$B$657,MATCH('생산계획(잉크)'!B747,호기!$A$1:$A$657,0),2))</f>
        <v/>
      </c>
      <c r="L295" s="24">
        <f>H295+J295-INDEX(표5[#All],MATCH(B295,표5[[#All],[잉크]],0),5)</f>
        <v>0</v>
      </c>
      <c r="M295" s="21" t="str">
        <f>IFERROR(L295/INDEX(표5[#All],MATCH(B295,표5[[#All],[잉크]],0),8),"")</f>
        <v/>
      </c>
      <c r="N295" s="542"/>
      <c r="O295" s="23" t="str">
        <f>IF(ISBLANK(N295),"",INDEX(호기!$A$1:$B$657,MATCH('생산계획(잉크)'!B747,호기!$A$1:$A$657,0),2))</f>
        <v/>
      </c>
      <c r="P295" s="24">
        <f>L295+N295-INDEX(표5[#All],MATCH(B295,표5[[#All],[잉크]],0),5)</f>
        <v>0</v>
      </c>
      <c r="Q295" s="21" t="str">
        <f>IFERROR(P295/INDEX(표5[#All],MATCH(B295,표5[[#All],[잉크]],0),11),"")</f>
        <v/>
      </c>
      <c r="R295" s="542"/>
      <c r="S295" s="25" t="str">
        <f>IF(ISBLANK(R295),"",INDEX(호기!$A$1:$B$657,MATCH('생산계획(잉크)'!B747,호기!$A$1:$A$657,0),2))</f>
        <v/>
      </c>
      <c r="T295" s="24">
        <f>P295+R295-INDEX(표5[#All],MATCH(B295,표5[[#All],[잉크]],0),5)</f>
        <v>0</v>
      </c>
      <c r="U295" s="21" t="str">
        <f>IFERROR(T295/INDEX(표5[#All],MATCH(B295,표5[[#All],[잉크]],0),14),"")</f>
        <v/>
      </c>
      <c r="V295" s="542"/>
      <c r="W295" s="23" t="str">
        <f>IF(ISBLANK(V295),"",INDEX(호기!$A$1:$B$657,MATCH('생산계획(잉크)'!B747,호기!$A$1:$A$657,0),2))</f>
        <v/>
      </c>
      <c r="X295" s="24">
        <f>T295+V295-INDEX(표5[#All],MATCH(B295,표5[[#All],[잉크]],0),5)</f>
        <v>0</v>
      </c>
      <c r="Y295" s="21" t="str">
        <f>IFERROR(X295/INDEX(표5[#All],MATCH(B295,표5[[#All],[잉크]],0),17),"")</f>
        <v/>
      </c>
      <c r="Z295" s="23"/>
      <c r="AA295" s="23" t="str">
        <f>IF(ISBLANK(Z295),"",INDEX(호기!$A$1:$B$657,MATCH('생산계획(잉크)'!B747,호기!$A$1:$A$657,0),2))</f>
        <v/>
      </c>
      <c r="AB295" s="24">
        <f>X295+Z295-INDEX(표5[#All],MATCH(B295,표5[[#All],[잉크]],0),5)</f>
        <v>0</v>
      </c>
      <c r="AC295" s="21" t="str">
        <f>IFERROR(AB295/INDEX(표5[#All],MATCH(B295,표5[[#All],[잉크]],0),20),"")</f>
        <v/>
      </c>
      <c r="AD295" s="23"/>
      <c r="AE295" s="235"/>
      <c r="BB295" s="67"/>
      <c r="BC295" s="67"/>
      <c r="BD295" s="67"/>
      <c r="BE295" s="67"/>
      <c r="BF295" s="67"/>
    </row>
    <row r="296" spans="1:58" ht="16.5" hidden="1" customHeight="1" x14ac:dyDescent="0.3">
      <c r="A296" s="1"/>
      <c r="B296" s="30" t="s">
        <v>706</v>
      </c>
      <c r="C296" s="68"/>
      <c r="D296" s="69" t="str">
        <f>IFERROR(C296/INDEX(표5[#All],MATCH(B296,표5[[#All],[잉크]],0),2),"")</f>
        <v/>
      </c>
      <c r="E296" s="22">
        <f>$C296-INDEX(표5[#All],MATCH(B296,표5[[#All],[잉크]],0),24)</f>
        <v>0</v>
      </c>
      <c r="F296" s="542"/>
      <c r="G296" s="23" t="str">
        <f>IF(ISBLANK(F296),"",INDEX(호기!$A$1:$B$657,MATCH('생산계획(잉크)'!B748,호기!$A$1:$A$657,0),2))</f>
        <v/>
      </c>
      <c r="H296" s="24">
        <f>C296+F296-INDEX(표5[#All],MATCH(B296,표5[[#All],[잉크]],0),2)</f>
        <v>0</v>
      </c>
      <c r="I296" s="21" t="str">
        <f>IFERROR(H296/INDEX(표5[#All],MATCH(B296,표5[[#All],[잉크]],0),5),"")</f>
        <v/>
      </c>
      <c r="J296" s="542"/>
      <c r="K296" s="25" t="str">
        <f>IF(ISBLANK(J296),"",INDEX(호기!$A$1:$B$657,MATCH('생산계획(잉크)'!B748,호기!$A$1:$A$657,0),2))</f>
        <v/>
      </c>
      <c r="L296" s="24">
        <f>H296+J296-INDEX(표5[#All],MATCH(B296,표5[[#All],[잉크]],0),5)</f>
        <v>0</v>
      </c>
      <c r="M296" s="21" t="str">
        <f>IFERROR(L296/INDEX(표5[#All],MATCH(B296,표5[[#All],[잉크]],0),8),"")</f>
        <v/>
      </c>
      <c r="N296" s="542"/>
      <c r="O296" s="23" t="str">
        <f>IF(ISBLANK(N296),"",INDEX(호기!$A$1:$B$657,MATCH('생산계획(잉크)'!B748,호기!$A$1:$A$657,0),2))</f>
        <v/>
      </c>
      <c r="P296" s="24">
        <f>L296+N296-INDEX(표5[#All],MATCH(B296,표5[[#All],[잉크]],0),5)</f>
        <v>0</v>
      </c>
      <c r="Q296" s="21" t="str">
        <f>IFERROR(P296/INDEX(표5[#All],MATCH(B296,표5[[#All],[잉크]],0),11),"")</f>
        <v/>
      </c>
      <c r="R296" s="542"/>
      <c r="S296" s="25" t="str">
        <f>IF(ISBLANK(R296),"",INDEX(호기!$A$1:$B$657,MATCH('생산계획(잉크)'!B748,호기!$A$1:$A$657,0),2))</f>
        <v/>
      </c>
      <c r="T296" s="24">
        <f>P296+R296-INDEX(표5[#All],MATCH(B296,표5[[#All],[잉크]],0),5)</f>
        <v>0</v>
      </c>
      <c r="U296" s="21" t="str">
        <f>IFERROR(T296/INDEX(표5[#All],MATCH(B296,표5[[#All],[잉크]],0),14),"")</f>
        <v/>
      </c>
      <c r="V296" s="542"/>
      <c r="W296" s="23" t="str">
        <f>IF(ISBLANK(V296),"",INDEX(호기!$A$1:$B$657,MATCH('생산계획(잉크)'!B748,호기!$A$1:$A$657,0),2))</f>
        <v/>
      </c>
      <c r="X296" s="24">
        <f>T296+V296-INDEX(표5[#All],MATCH(B296,표5[[#All],[잉크]],0),5)</f>
        <v>0</v>
      </c>
      <c r="Y296" s="21" t="str">
        <f>IFERROR(X296/INDEX(표5[#All],MATCH(B296,표5[[#All],[잉크]],0),17),"")</f>
        <v/>
      </c>
      <c r="Z296" s="23"/>
      <c r="AA296" s="23" t="str">
        <f>IF(ISBLANK(Z296),"",INDEX(호기!$A$1:$B$657,MATCH('생산계획(잉크)'!B748,호기!$A$1:$A$657,0),2))</f>
        <v/>
      </c>
      <c r="AB296" s="24">
        <f>X296+Z296-INDEX(표5[#All],MATCH(B296,표5[[#All],[잉크]],0),5)</f>
        <v>0</v>
      </c>
      <c r="AC296" s="21" t="str">
        <f>IFERROR(AB296/INDEX(표5[#All],MATCH(B296,표5[[#All],[잉크]],0),20),"")</f>
        <v/>
      </c>
      <c r="AD296" s="23"/>
      <c r="AE296" s="235"/>
      <c r="BB296" s="67"/>
      <c r="BC296" s="67"/>
      <c r="BD296" s="67"/>
      <c r="BE296" s="67"/>
      <c r="BF296" s="67"/>
    </row>
    <row r="297" spans="1:58" ht="16.5" hidden="1" customHeight="1" x14ac:dyDescent="0.3">
      <c r="A297" s="1"/>
      <c r="B297" s="5" t="s">
        <v>539</v>
      </c>
      <c r="C297" s="68"/>
      <c r="D297" s="69" t="str">
        <f>IFERROR(C297/INDEX(표5[#All],MATCH(B297,표5[[#All],[잉크]],0),2),"")</f>
        <v/>
      </c>
      <c r="E297" s="22">
        <f>$C297-INDEX(표5[#All],MATCH(B297,표5[[#All],[잉크]],0),24)</f>
        <v>0</v>
      </c>
      <c r="F297" s="542"/>
      <c r="G297" s="23" t="str">
        <f>IF(ISBLANK(F297),"",INDEX(호기!$A$1:$B$657,MATCH('생산계획(잉크)'!B749,호기!$A$1:$A$657,0),2))</f>
        <v/>
      </c>
      <c r="H297" s="24">
        <f>C297+F297-INDEX(표5[#All],MATCH(B297,표5[[#All],[잉크]],0),2)</f>
        <v>0</v>
      </c>
      <c r="I297" s="21" t="str">
        <f>IFERROR(H297/INDEX(표5[#All],MATCH(B297,표5[[#All],[잉크]],0),5),"")</f>
        <v/>
      </c>
      <c r="J297" s="542"/>
      <c r="K297" s="25" t="str">
        <f>IF(ISBLANK(J297),"",INDEX(호기!$A$1:$B$657,MATCH('생산계획(잉크)'!B749,호기!$A$1:$A$657,0),2))</f>
        <v/>
      </c>
      <c r="L297" s="24">
        <f>H297+J297-INDEX(표5[#All],MATCH(B297,표5[[#All],[잉크]],0),5)</f>
        <v>0</v>
      </c>
      <c r="M297" s="21" t="str">
        <f>IFERROR(L297/INDEX(표5[#All],MATCH(B297,표5[[#All],[잉크]],0),8),"")</f>
        <v/>
      </c>
      <c r="N297" s="542"/>
      <c r="O297" s="23" t="str">
        <f>IF(ISBLANK(N297),"",INDEX(호기!$A$1:$B$657,MATCH('생산계획(잉크)'!B749,호기!$A$1:$A$657,0),2))</f>
        <v/>
      </c>
      <c r="P297" s="24">
        <f>L297+N297-INDEX(표5[#All],MATCH(B297,표5[[#All],[잉크]],0),5)</f>
        <v>0</v>
      </c>
      <c r="Q297" s="21" t="str">
        <f>IFERROR(P297/INDEX(표5[#All],MATCH(B297,표5[[#All],[잉크]],0),11),"")</f>
        <v/>
      </c>
      <c r="R297" s="542"/>
      <c r="S297" s="25" t="str">
        <f>IF(ISBLANK(R297),"",INDEX(호기!$A$1:$B$657,MATCH('생산계획(잉크)'!B749,호기!$A$1:$A$657,0),2))</f>
        <v/>
      </c>
      <c r="T297" s="24">
        <f>P297+R297-INDEX(표5[#All],MATCH(B297,표5[[#All],[잉크]],0),5)</f>
        <v>0</v>
      </c>
      <c r="U297" s="21" t="str">
        <f>IFERROR(T297/INDEX(표5[#All],MATCH(B297,표5[[#All],[잉크]],0),14),"")</f>
        <v/>
      </c>
      <c r="V297" s="542"/>
      <c r="W297" s="23" t="str">
        <f>IF(ISBLANK(V297),"",INDEX(호기!$A$1:$B$657,MATCH('생산계획(잉크)'!B749,호기!$A$1:$A$657,0),2))</f>
        <v/>
      </c>
      <c r="X297" s="24">
        <f>T297+V297-INDEX(표5[#All],MATCH(B297,표5[[#All],[잉크]],0),5)</f>
        <v>0</v>
      </c>
      <c r="Y297" s="21" t="str">
        <f>IFERROR(X297/INDEX(표5[#All],MATCH(B297,표5[[#All],[잉크]],0),17),"")</f>
        <v/>
      </c>
      <c r="Z297" s="23"/>
      <c r="AA297" s="23" t="str">
        <f>IF(ISBLANK(Z297),"",INDEX(호기!$A$1:$B$657,MATCH('생산계획(잉크)'!B749,호기!$A$1:$A$657,0),2))</f>
        <v/>
      </c>
      <c r="AB297" s="24">
        <f>X297+Z297-INDEX(표5[#All],MATCH(B297,표5[[#All],[잉크]],0),5)</f>
        <v>0</v>
      </c>
      <c r="AC297" s="21" t="str">
        <f>IFERROR(AB297/INDEX(표5[#All],MATCH(B297,표5[[#All],[잉크]],0),20),"")</f>
        <v/>
      </c>
      <c r="AD297" s="23"/>
      <c r="AE297" s="235"/>
      <c r="BB297" s="67"/>
      <c r="BC297" s="67"/>
      <c r="BD297" s="67"/>
      <c r="BE297" s="67"/>
      <c r="BF297" s="67"/>
    </row>
    <row r="298" spans="1:58" ht="16.5" hidden="1" customHeight="1" x14ac:dyDescent="0.3">
      <c r="A298" s="1"/>
      <c r="B298" s="5" t="s">
        <v>545</v>
      </c>
      <c r="C298" s="68"/>
      <c r="D298" s="69" t="str">
        <f>IFERROR(C298/INDEX(표5[#All],MATCH(B298,표5[[#All],[잉크]],0),2),"")</f>
        <v/>
      </c>
      <c r="E298" s="22">
        <f>$C298-INDEX(표5[#All],MATCH(B298,표5[[#All],[잉크]],0),24)</f>
        <v>0</v>
      </c>
      <c r="F298" s="542"/>
      <c r="G298" s="23" t="str">
        <f>IF(ISBLANK(F298),"",INDEX(호기!$A$1:$B$657,MATCH('생산계획(잉크)'!B750,호기!$A$1:$A$657,0),2))</f>
        <v/>
      </c>
      <c r="H298" s="24">
        <f>C298+F298-INDEX(표5[#All],MATCH(B298,표5[[#All],[잉크]],0),2)</f>
        <v>0</v>
      </c>
      <c r="I298" s="21" t="str">
        <f>IFERROR(H298/INDEX(표5[#All],MATCH(B298,표5[[#All],[잉크]],0),5),"")</f>
        <v/>
      </c>
      <c r="J298" s="542"/>
      <c r="K298" s="25" t="str">
        <f>IF(ISBLANK(J298),"",INDEX(호기!$A$1:$B$657,MATCH('생산계획(잉크)'!B750,호기!$A$1:$A$657,0),2))</f>
        <v/>
      </c>
      <c r="L298" s="24">
        <f>H298+J298-INDEX(표5[#All],MATCH(B298,표5[[#All],[잉크]],0),5)</f>
        <v>0</v>
      </c>
      <c r="M298" s="21" t="str">
        <f>IFERROR(L298/INDEX(표5[#All],MATCH(B298,표5[[#All],[잉크]],0),8),"")</f>
        <v/>
      </c>
      <c r="N298" s="542"/>
      <c r="O298" s="23" t="str">
        <f>IF(ISBLANK(N298),"",INDEX(호기!$A$1:$B$657,MATCH('생산계획(잉크)'!B750,호기!$A$1:$A$657,0),2))</f>
        <v/>
      </c>
      <c r="P298" s="24">
        <f>L298+N298-INDEX(표5[#All],MATCH(B298,표5[[#All],[잉크]],0),5)</f>
        <v>0</v>
      </c>
      <c r="Q298" s="21" t="str">
        <f>IFERROR(P298/INDEX(표5[#All],MATCH(B298,표5[[#All],[잉크]],0),11),"")</f>
        <v/>
      </c>
      <c r="R298" s="542"/>
      <c r="S298" s="25" t="str">
        <f>IF(ISBLANK(R298),"",INDEX(호기!$A$1:$B$657,MATCH('생산계획(잉크)'!B750,호기!$A$1:$A$657,0),2))</f>
        <v/>
      </c>
      <c r="T298" s="24">
        <f>P298+R298-INDEX(표5[#All],MATCH(B298,표5[[#All],[잉크]],0),5)</f>
        <v>0</v>
      </c>
      <c r="U298" s="21" t="str">
        <f>IFERROR(T298/INDEX(표5[#All],MATCH(B298,표5[[#All],[잉크]],0),14),"")</f>
        <v/>
      </c>
      <c r="V298" s="542"/>
      <c r="W298" s="23" t="str">
        <f>IF(ISBLANK(V298),"",INDEX(호기!$A$1:$B$657,MATCH('생산계획(잉크)'!B750,호기!$A$1:$A$657,0),2))</f>
        <v/>
      </c>
      <c r="X298" s="24">
        <f>T298+V298-INDEX(표5[#All],MATCH(B298,표5[[#All],[잉크]],0),5)</f>
        <v>0</v>
      </c>
      <c r="Y298" s="21" t="str">
        <f>IFERROR(X298/INDEX(표5[#All],MATCH(B298,표5[[#All],[잉크]],0),17),"")</f>
        <v/>
      </c>
      <c r="Z298" s="23"/>
      <c r="AA298" s="23" t="str">
        <f>IF(ISBLANK(Z298),"",INDEX(호기!$A$1:$B$657,MATCH('생산계획(잉크)'!B750,호기!$A$1:$A$657,0),2))</f>
        <v/>
      </c>
      <c r="AB298" s="24">
        <f>X298+Z298-INDEX(표5[#All],MATCH(B298,표5[[#All],[잉크]],0),5)</f>
        <v>0</v>
      </c>
      <c r="AC298" s="21" t="str">
        <f>IFERROR(AB298/INDEX(표5[#All],MATCH(B298,표5[[#All],[잉크]],0),20),"")</f>
        <v/>
      </c>
      <c r="AD298" s="23"/>
      <c r="AE298" s="235"/>
      <c r="BB298" s="67"/>
      <c r="BC298" s="67"/>
      <c r="BD298" s="67"/>
      <c r="BE298" s="67"/>
      <c r="BF298" s="67"/>
    </row>
    <row r="299" spans="1:58" ht="16.5" hidden="1" customHeight="1" x14ac:dyDescent="0.3">
      <c r="A299" s="1"/>
      <c r="B299" s="5" t="s">
        <v>546</v>
      </c>
      <c r="C299" s="68"/>
      <c r="D299" s="69" t="str">
        <f>IFERROR(C299/INDEX(표5[#All],MATCH(B299,표5[[#All],[잉크]],0),2),"")</f>
        <v/>
      </c>
      <c r="E299" s="22">
        <f>$C299-INDEX(표5[#All],MATCH(B299,표5[[#All],[잉크]],0),24)</f>
        <v>0</v>
      </c>
      <c r="F299" s="542"/>
      <c r="G299" s="23" t="str">
        <f>IF(ISBLANK(F299),"",INDEX(호기!$A$1:$B$657,MATCH('생산계획(잉크)'!B751,호기!$A$1:$A$657,0),2))</f>
        <v/>
      </c>
      <c r="H299" s="24">
        <f>C299+F299-INDEX(표5[#All],MATCH(B299,표5[[#All],[잉크]],0),2)</f>
        <v>0</v>
      </c>
      <c r="I299" s="21" t="str">
        <f>IFERROR(H299/INDEX(표5[#All],MATCH(B299,표5[[#All],[잉크]],0),5),"")</f>
        <v/>
      </c>
      <c r="J299" s="542"/>
      <c r="K299" s="25" t="str">
        <f>IF(ISBLANK(J299),"",INDEX(호기!$A$1:$B$657,MATCH('생산계획(잉크)'!B751,호기!$A$1:$A$657,0),2))</f>
        <v/>
      </c>
      <c r="L299" s="24">
        <f>H299+J299-INDEX(표5[#All],MATCH(B299,표5[[#All],[잉크]],0),5)</f>
        <v>0</v>
      </c>
      <c r="M299" s="21" t="str">
        <f>IFERROR(L299/INDEX(표5[#All],MATCH(B299,표5[[#All],[잉크]],0),8),"")</f>
        <v/>
      </c>
      <c r="N299" s="542"/>
      <c r="O299" s="23" t="str">
        <f>IF(ISBLANK(N299),"",INDEX(호기!$A$1:$B$657,MATCH('생산계획(잉크)'!B751,호기!$A$1:$A$657,0),2))</f>
        <v/>
      </c>
      <c r="P299" s="24">
        <f>L299+N299-INDEX(표5[#All],MATCH(B299,표5[[#All],[잉크]],0),5)</f>
        <v>0</v>
      </c>
      <c r="Q299" s="21" t="str">
        <f>IFERROR(P299/INDEX(표5[#All],MATCH(B299,표5[[#All],[잉크]],0),11),"")</f>
        <v/>
      </c>
      <c r="R299" s="542"/>
      <c r="S299" s="25" t="str">
        <f>IF(ISBLANK(R299),"",INDEX(호기!$A$1:$B$657,MATCH('생산계획(잉크)'!B751,호기!$A$1:$A$657,0),2))</f>
        <v/>
      </c>
      <c r="T299" s="24">
        <f>P299+R299-INDEX(표5[#All],MATCH(B299,표5[[#All],[잉크]],0),5)</f>
        <v>0</v>
      </c>
      <c r="U299" s="21" t="str">
        <f>IFERROR(T299/INDEX(표5[#All],MATCH(B299,표5[[#All],[잉크]],0),14),"")</f>
        <v/>
      </c>
      <c r="V299" s="542"/>
      <c r="W299" s="23" t="str">
        <f>IF(ISBLANK(V299),"",INDEX(호기!$A$1:$B$657,MATCH('생산계획(잉크)'!B751,호기!$A$1:$A$657,0),2))</f>
        <v/>
      </c>
      <c r="X299" s="24">
        <f>T299+V299-INDEX(표5[#All],MATCH(B299,표5[[#All],[잉크]],0),5)</f>
        <v>0</v>
      </c>
      <c r="Y299" s="21" t="str">
        <f>IFERROR(X299/INDEX(표5[#All],MATCH(B299,표5[[#All],[잉크]],0),17),"")</f>
        <v/>
      </c>
      <c r="Z299" s="23"/>
      <c r="AA299" s="23" t="str">
        <f>IF(ISBLANK(Z299),"",INDEX(호기!$A$1:$B$657,MATCH('생산계획(잉크)'!B751,호기!$A$1:$A$657,0),2))</f>
        <v/>
      </c>
      <c r="AB299" s="24">
        <f>X299+Z299-INDEX(표5[#All],MATCH(B299,표5[[#All],[잉크]],0),5)</f>
        <v>0</v>
      </c>
      <c r="AC299" s="21" t="str">
        <f>IFERROR(AB299/INDEX(표5[#All],MATCH(B299,표5[[#All],[잉크]],0),20),"")</f>
        <v/>
      </c>
      <c r="AD299" s="23"/>
      <c r="AE299" s="235"/>
      <c r="BB299" s="67"/>
      <c r="BC299" s="67"/>
      <c r="BD299" s="67"/>
      <c r="BE299" s="67"/>
      <c r="BF299" s="67"/>
    </row>
    <row r="300" spans="1:58" ht="16.5" hidden="1" customHeight="1" x14ac:dyDescent="0.3">
      <c r="A300" s="1"/>
      <c r="B300" s="5" t="s">
        <v>501</v>
      </c>
      <c r="C300" s="68"/>
      <c r="D300" s="69" t="str">
        <f>IFERROR(C300/INDEX(표5[#All],MATCH(B300,표5[[#All],[잉크]],0),2),"")</f>
        <v/>
      </c>
      <c r="E300" s="22">
        <f>$C300-INDEX(표5[#All],MATCH(B300,표5[[#All],[잉크]],0),24)</f>
        <v>0</v>
      </c>
      <c r="F300" s="542"/>
      <c r="G300" s="23" t="str">
        <f>IF(ISBLANK(F300),"",INDEX(호기!$A$1:$B$657,MATCH('생산계획(잉크)'!B752,호기!$A$1:$A$657,0),2))</f>
        <v/>
      </c>
      <c r="H300" s="24">
        <f>C300+F300-INDEX(표5[#All],MATCH(B300,표5[[#All],[잉크]],0),2)</f>
        <v>0</v>
      </c>
      <c r="I300" s="21" t="str">
        <f>IFERROR(H300/INDEX(표5[#All],MATCH(B300,표5[[#All],[잉크]],0),5),"")</f>
        <v/>
      </c>
      <c r="J300" s="542"/>
      <c r="K300" s="25" t="str">
        <f>IF(ISBLANK(J300),"",INDEX(호기!$A$1:$B$657,MATCH('생산계획(잉크)'!B752,호기!$A$1:$A$657,0),2))</f>
        <v/>
      </c>
      <c r="L300" s="24">
        <f>H300+J300-INDEX(표5[#All],MATCH(B300,표5[[#All],[잉크]],0),5)</f>
        <v>0</v>
      </c>
      <c r="M300" s="21" t="str">
        <f>IFERROR(L300/INDEX(표5[#All],MATCH(B300,표5[[#All],[잉크]],0),8),"")</f>
        <v/>
      </c>
      <c r="N300" s="542"/>
      <c r="O300" s="23" t="str">
        <f>IF(ISBLANK(N300),"",INDEX(호기!$A$1:$B$657,MATCH('생산계획(잉크)'!B752,호기!$A$1:$A$657,0),2))</f>
        <v/>
      </c>
      <c r="P300" s="24">
        <f>L300+N300-INDEX(표5[#All],MATCH(B300,표5[[#All],[잉크]],0),5)</f>
        <v>0</v>
      </c>
      <c r="Q300" s="21" t="str">
        <f>IFERROR(P300/INDEX(표5[#All],MATCH(B300,표5[[#All],[잉크]],0),11),"")</f>
        <v/>
      </c>
      <c r="R300" s="542"/>
      <c r="S300" s="25" t="str">
        <f>IF(ISBLANK(R300),"",INDEX(호기!$A$1:$B$657,MATCH('생산계획(잉크)'!B752,호기!$A$1:$A$657,0),2))</f>
        <v/>
      </c>
      <c r="T300" s="24">
        <f>P300+R300-INDEX(표5[#All],MATCH(B300,표5[[#All],[잉크]],0),5)</f>
        <v>0</v>
      </c>
      <c r="U300" s="21" t="str">
        <f>IFERROR(T300/INDEX(표5[#All],MATCH(B300,표5[[#All],[잉크]],0),14),"")</f>
        <v/>
      </c>
      <c r="V300" s="542"/>
      <c r="W300" s="23" t="str">
        <f>IF(ISBLANK(V300),"",INDEX(호기!$A$1:$B$657,MATCH('생산계획(잉크)'!B752,호기!$A$1:$A$657,0),2))</f>
        <v/>
      </c>
      <c r="X300" s="24">
        <f>T300+V300-INDEX(표5[#All],MATCH(B300,표5[[#All],[잉크]],0),5)</f>
        <v>0</v>
      </c>
      <c r="Y300" s="21" t="str">
        <f>IFERROR(X300/INDEX(표5[#All],MATCH(B300,표5[[#All],[잉크]],0),17),"")</f>
        <v/>
      </c>
      <c r="Z300" s="23"/>
      <c r="AA300" s="23" t="str">
        <f>IF(ISBLANK(Z300),"",INDEX(호기!$A$1:$B$657,MATCH('생산계획(잉크)'!B752,호기!$A$1:$A$657,0),2))</f>
        <v/>
      </c>
      <c r="AB300" s="24">
        <f>X300+Z300-INDEX(표5[#All],MATCH(B300,표5[[#All],[잉크]],0),5)</f>
        <v>0</v>
      </c>
      <c r="AC300" s="21" t="str">
        <f>IFERROR(AB300/INDEX(표5[#All],MATCH(B300,표5[[#All],[잉크]],0),20),"")</f>
        <v/>
      </c>
      <c r="AD300" s="23"/>
      <c r="AE300" s="235"/>
      <c r="BB300" s="67"/>
      <c r="BC300" s="67"/>
      <c r="BD300" s="67"/>
      <c r="BE300" s="67"/>
      <c r="BF300" s="67"/>
    </row>
    <row r="301" spans="1:58" ht="16.5" hidden="1" customHeight="1" x14ac:dyDescent="0.3">
      <c r="A301" s="1"/>
      <c r="B301" s="5" t="s">
        <v>502</v>
      </c>
      <c r="C301" s="68"/>
      <c r="D301" s="69" t="str">
        <f>IFERROR(C301/INDEX(표5[#All],MATCH(B301,표5[[#All],[잉크]],0),2),"")</f>
        <v/>
      </c>
      <c r="E301" s="22">
        <f>$C301-INDEX(표5[#All],MATCH(B301,표5[[#All],[잉크]],0),24)</f>
        <v>0</v>
      </c>
      <c r="F301" s="542"/>
      <c r="G301" s="23" t="str">
        <f>IF(ISBLANK(F301),"",INDEX(호기!$A$1:$B$657,MATCH('생산계획(잉크)'!B753,호기!$A$1:$A$657,0),2))</f>
        <v/>
      </c>
      <c r="H301" s="24">
        <f>C301+F301-INDEX(표5[#All],MATCH(B301,표5[[#All],[잉크]],0),2)</f>
        <v>0</v>
      </c>
      <c r="I301" s="21" t="str">
        <f>IFERROR(H301/INDEX(표5[#All],MATCH(B301,표5[[#All],[잉크]],0),5),"")</f>
        <v/>
      </c>
      <c r="J301" s="542"/>
      <c r="K301" s="25" t="str">
        <f>IF(ISBLANK(J301),"",INDEX(호기!$A$1:$B$657,MATCH('생산계획(잉크)'!B753,호기!$A$1:$A$657,0),2))</f>
        <v/>
      </c>
      <c r="L301" s="24">
        <f>H301+J301-INDEX(표5[#All],MATCH(B301,표5[[#All],[잉크]],0),5)</f>
        <v>0</v>
      </c>
      <c r="M301" s="21" t="str">
        <f>IFERROR(L301/INDEX(표5[#All],MATCH(B301,표5[[#All],[잉크]],0),8),"")</f>
        <v/>
      </c>
      <c r="N301" s="542"/>
      <c r="O301" s="23" t="str">
        <f>IF(ISBLANK(N301),"",INDEX(호기!$A$1:$B$657,MATCH('생산계획(잉크)'!B753,호기!$A$1:$A$657,0),2))</f>
        <v/>
      </c>
      <c r="P301" s="24">
        <f>L301+N301-INDEX(표5[#All],MATCH(B301,표5[[#All],[잉크]],0),5)</f>
        <v>0</v>
      </c>
      <c r="Q301" s="21" t="str">
        <f>IFERROR(P301/INDEX(표5[#All],MATCH(B301,표5[[#All],[잉크]],0),11),"")</f>
        <v/>
      </c>
      <c r="R301" s="542"/>
      <c r="S301" s="25" t="str">
        <f>IF(ISBLANK(R301),"",INDEX(호기!$A$1:$B$657,MATCH('생산계획(잉크)'!B753,호기!$A$1:$A$657,0),2))</f>
        <v/>
      </c>
      <c r="T301" s="24">
        <f>P301+R301-INDEX(표5[#All],MATCH(B301,표5[[#All],[잉크]],0),5)</f>
        <v>0</v>
      </c>
      <c r="U301" s="21" t="str">
        <f>IFERROR(T301/INDEX(표5[#All],MATCH(B301,표5[[#All],[잉크]],0),14),"")</f>
        <v/>
      </c>
      <c r="V301" s="542"/>
      <c r="W301" s="23" t="str">
        <f>IF(ISBLANK(V301),"",INDEX(호기!$A$1:$B$657,MATCH('생산계획(잉크)'!B753,호기!$A$1:$A$657,0),2))</f>
        <v/>
      </c>
      <c r="X301" s="24">
        <f>T301+V301-INDEX(표5[#All],MATCH(B301,표5[[#All],[잉크]],0),5)</f>
        <v>0</v>
      </c>
      <c r="Y301" s="21" t="str">
        <f>IFERROR(X301/INDEX(표5[#All],MATCH(B301,표5[[#All],[잉크]],0),17),"")</f>
        <v/>
      </c>
      <c r="Z301" s="23"/>
      <c r="AA301" s="23" t="str">
        <f>IF(ISBLANK(Z301),"",INDEX(호기!$A$1:$B$657,MATCH('생산계획(잉크)'!B753,호기!$A$1:$A$657,0),2))</f>
        <v/>
      </c>
      <c r="AB301" s="24">
        <f>X301+Z301-INDEX(표5[#All],MATCH(B301,표5[[#All],[잉크]],0),5)</f>
        <v>0</v>
      </c>
      <c r="AC301" s="21" t="str">
        <f>IFERROR(AB301/INDEX(표5[#All],MATCH(B301,표5[[#All],[잉크]],0),20),"")</f>
        <v/>
      </c>
      <c r="AD301" s="23"/>
      <c r="AE301" s="235"/>
      <c r="BB301" s="67"/>
      <c r="BC301" s="67"/>
      <c r="BD301" s="67"/>
      <c r="BE301" s="67"/>
      <c r="BF301" s="67"/>
    </row>
    <row r="302" spans="1:58" ht="16.5" hidden="1" customHeight="1" x14ac:dyDescent="0.3">
      <c r="A302" s="1"/>
      <c r="B302" s="5" t="s">
        <v>503</v>
      </c>
      <c r="C302" s="68"/>
      <c r="D302" s="69" t="str">
        <f>IFERROR(C302/INDEX(표5[#All],MATCH(B302,표5[[#All],[잉크]],0),2),"")</f>
        <v/>
      </c>
      <c r="E302" s="22">
        <f>$C302-INDEX(표5[#All],MATCH(B302,표5[[#All],[잉크]],0),24)</f>
        <v>0</v>
      </c>
      <c r="F302" s="542"/>
      <c r="G302" s="23" t="str">
        <f>IF(ISBLANK(F302),"",INDEX(호기!$A$1:$B$657,MATCH('생산계획(잉크)'!B754,호기!$A$1:$A$657,0),2))</f>
        <v/>
      </c>
      <c r="H302" s="24">
        <f>C302+F302-INDEX(표5[#All],MATCH(B302,표5[[#All],[잉크]],0),2)</f>
        <v>0</v>
      </c>
      <c r="I302" s="21" t="str">
        <f>IFERROR(H302/INDEX(표5[#All],MATCH(B302,표5[[#All],[잉크]],0),5),"")</f>
        <v/>
      </c>
      <c r="J302" s="542"/>
      <c r="K302" s="25" t="str">
        <f>IF(ISBLANK(J302),"",INDEX(호기!$A$1:$B$657,MATCH('생산계획(잉크)'!B754,호기!$A$1:$A$657,0),2))</f>
        <v/>
      </c>
      <c r="L302" s="24">
        <f>H302+J302-INDEX(표5[#All],MATCH(B302,표5[[#All],[잉크]],0),5)</f>
        <v>0</v>
      </c>
      <c r="M302" s="21" t="str">
        <f>IFERROR(L302/INDEX(표5[#All],MATCH(B302,표5[[#All],[잉크]],0),8),"")</f>
        <v/>
      </c>
      <c r="N302" s="542"/>
      <c r="O302" s="23" t="str">
        <f>IF(ISBLANK(N302),"",INDEX(호기!$A$1:$B$657,MATCH('생산계획(잉크)'!B754,호기!$A$1:$A$657,0),2))</f>
        <v/>
      </c>
      <c r="P302" s="24">
        <f>L302+N302-INDEX(표5[#All],MATCH(B302,표5[[#All],[잉크]],0),5)</f>
        <v>0</v>
      </c>
      <c r="Q302" s="21" t="str">
        <f>IFERROR(P302/INDEX(표5[#All],MATCH(B302,표5[[#All],[잉크]],0),11),"")</f>
        <v/>
      </c>
      <c r="R302" s="542"/>
      <c r="S302" s="25" t="str">
        <f>IF(ISBLANK(R302),"",INDEX(호기!$A$1:$B$657,MATCH('생산계획(잉크)'!B754,호기!$A$1:$A$657,0),2))</f>
        <v/>
      </c>
      <c r="T302" s="24">
        <f>P302+R302-INDEX(표5[#All],MATCH(B302,표5[[#All],[잉크]],0),5)</f>
        <v>0</v>
      </c>
      <c r="U302" s="21" t="str">
        <f>IFERROR(T302/INDEX(표5[#All],MATCH(B302,표5[[#All],[잉크]],0),14),"")</f>
        <v/>
      </c>
      <c r="V302" s="542"/>
      <c r="W302" s="23" t="str">
        <f>IF(ISBLANK(V302),"",INDEX(호기!$A$1:$B$657,MATCH('생산계획(잉크)'!B754,호기!$A$1:$A$657,0),2))</f>
        <v/>
      </c>
      <c r="X302" s="24">
        <f>T302+V302-INDEX(표5[#All],MATCH(B302,표5[[#All],[잉크]],0),5)</f>
        <v>0</v>
      </c>
      <c r="Y302" s="21" t="str">
        <f>IFERROR(X302/INDEX(표5[#All],MATCH(B302,표5[[#All],[잉크]],0),17),"")</f>
        <v/>
      </c>
      <c r="Z302" s="23"/>
      <c r="AA302" s="23" t="str">
        <f>IF(ISBLANK(Z302),"",INDEX(호기!$A$1:$B$657,MATCH('생산계획(잉크)'!B754,호기!$A$1:$A$657,0),2))</f>
        <v/>
      </c>
      <c r="AB302" s="24">
        <f>X302+Z302-INDEX(표5[#All],MATCH(B302,표5[[#All],[잉크]],0),5)</f>
        <v>0</v>
      </c>
      <c r="AC302" s="21" t="str">
        <f>IFERROR(AB302/INDEX(표5[#All],MATCH(B302,표5[[#All],[잉크]],0),20),"")</f>
        <v/>
      </c>
      <c r="AD302" s="23"/>
      <c r="AE302" s="235"/>
      <c r="BB302" s="67"/>
      <c r="BC302" s="67"/>
      <c r="BD302" s="67"/>
      <c r="BE302" s="67"/>
      <c r="BF302" s="67"/>
    </row>
    <row r="303" spans="1:58" ht="16.5" customHeight="1" x14ac:dyDescent="0.3">
      <c r="A303" s="1"/>
      <c r="B303" s="5" t="s">
        <v>1314</v>
      </c>
      <c r="C303" s="68"/>
      <c r="D303" s="69" t="str">
        <f>IFERROR(C303/INDEX(표5[#All],MATCH(B303,표5[[#All],[잉크]],0),2),"")</f>
        <v/>
      </c>
      <c r="E303" s="22">
        <f>$C303-INDEX(표5[#All],MATCH(B303,표5[[#All],[잉크]],0),24)</f>
        <v>-2</v>
      </c>
      <c r="F303" s="542"/>
      <c r="G303" s="23" t="str">
        <f>IF(ISBLANK(F303),"",INDEX(호기!$A$1:$B$657,MATCH('생산계획(잉크)'!B755,호기!$A$1:$A$657,0),2))</f>
        <v/>
      </c>
      <c r="H303" s="24">
        <f>C303+F303-INDEX(표5[#All],MATCH(B303,표5[[#All],[잉크]],0),2)+1</f>
        <v>1</v>
      </c>
      <c r="I303" s="21">
        <f>IFERROR(H303/INDEX(표5[#All],MATCH(B303,표5[[#All],[잉크]],0),5),"")</f>
        <v>1</v>
      </c>
      <c r="J303" s="542"/>
      <c r="K303" s="25" t="str">
        <f>IF(ISBLANK(J303),"",INDEX(호기!$A$1:$B$657,MATCH('생산계획(잉크)'!B755,호기!$A$1:$A$657,0),2))</f>
        <v/>
      </c>
      <c r="L303" s="24">
        <f>H303+J303-INDEX(표5[#All],MATCH(B303,표5[[#All],[잉크]],0),5)</f>
        <v>0</v>
      </c>
      <c r="M303" s="21" t="str">
        <f>IFERROR(L303/INDEX(표5[#All],MATCH(B303,표5[[#All],[잉크]],0),8),"")</f>
        <v/>
      </c>
      <c r="N303" s="542"/>
      <c r="O303" s="23" t="str">
        <f>IF(ISBLANK(N303),"",INDEX(호기!$A$1:$B$657,MATCH('생산계획(잉크)'!B755,호기!$A$1:$A$657,0),2))</f>
        <v/>
      </c>
      <c r="P303" s="24">
        <f>L303+N303-INDEX(표5[#All],MATCH(B303,표5[[#All],[잉크]],0),5)</f>
        <v>-1</v>
      </c>
      <c r="Q303" s="21" t="str">
        <f>IFERROR(P303/INDEX(표5[#All],MATCH(B303,표5[[#All],[잉크]],0),11),"")</f>
        <v/>
      </c>
      <c r="R303" s="542"/>
      <c r="S303" s="25" t="str">
        <f>IF(ISBLANK(R303),"",INDEX(호기!$A$1:$B$657,MATCH('생산계획(잉크)'!B755,호기!$A$1:$A$657,0),2))</f>
        <v/>
      </c>
      <c r="T303" s="24">
        <f>P303+R303-INDEX(표5[#All],MATCH(B303,표5[[#All],[잉크]],0),5)</f>
        <v>-2</v>
      </c>
      <c r="U303" s="21" t="str">
        <f>IFERROR(T303/INDEX(표5[#All],MATCH(B303,표5[[#All],[잉크]],0),14),"")</f>
        <v/>
      </c>
      <c r="V303" s="542"/>
      <c r="W303" s="23" t="str">
        <f>IF(ISBLANK(V303),"",INDEX(호기!$A$1:$B$657,MATCH('생산계획(잉크)'!B755,호기!$A$1:$A$657,0),2))</f>
        <v/>
      </c>
      <c r="X303" s="24">
        <f>T303+V303-INDEX(표5[#All],MATCH(B303,표5[[#All],[잉크]],0),5)</f>
        <v>-3</v>
      </c>
      <c r="Y303" s="21" t="str">
        <f>IFERROR(X303/INDEX(표5[#All],MATCH(B303,표5[[#All],[잉크]],0),17),"")</f>
        <v/>
      </c>
      <c r="Z303" s="23"/>
      <c r="AA303" s="23" t="str">
        <f>IF(ISBLANK(Z303),"",INDEX(호기!$A$1:$B$657,MATCH('생산계획(잉크)'!B755,호기!$A$1:$A$657,0),2))</f>
        <v/>
      </c>
      <c r="AB303" s="24">
        <f>X303+Z303-INDEX(표5[#All],MATCH(B303,표5[[#All],[잉크]],0),5)</f>
        <v>-4</v>
      </c>
      <c r="AC303" s="21" t="str">
        <f>IFERROR(AB303/INDEX(표5[#All],MATCH(B303,표5[[#All],[잉크]],0),20),"")</f>
        <v/>
      </c>
      <c r="AD303" s="23"/>
      <c r="AE303" s="235"/>
      <c r="BB303" s="67"/>
      <c r="BC303" s="67"/>
      <c r="BD303" s="67"/>
      <c r="BE303" s="67"/>
      <c r="BF303" s="67"/>
    </row>
    <row r="304" spans="1:58" ht="16.5" customHeight="1" x14ac:dyDescent="0.3">
      <c r="A304" s="1"/>
      <c r="B304" s="5" t="s">
        <v>1315</v>
      </c>
      <c r="C304" s="68"/>
      <c r="D304" s="69" t="str">
        <f>IFERROR(C304/INDEX(표5[#All],MATCH(B304,표5[[#All],[잉크]],0),2),"")</f>
        <v/>
      </c>
      <c r="E304" s="22">
        <f>$C304-INDEX(표5[#All],MATCH(B304,표5[[#All],[잉크]],0),24)</f>
        <v>-2</v>
      </c>
      <c r="F304" s="542"/>
      <c r="G304" s="23" t="str">
        <f>IF(ISBLANK(F304),"",INDEX(호기!$A$1:$B$657,MATCH('생산계획(잉크)'!B756,호기!$A$1:$A$657,0),2))</f>
        <v/>
      </c>
      <c r="H304" s="24">
        <f>C304+F304-INDEX(표5[#All],MATCH(B304,표5[[#All],[잉크]],0),2)</f>
        <v>0</v>
      </c>
      <c r="I304" s="21">
        <f>IFERROR(H304/INDEX(표5[#All],MATCH(B304,표5[[#All],[잉크]],0),5),"")</f>
        <v>0</v>
      </c>
      <c r="J304" s="542"/>
      <c r="K304" s="25" t="str">
        <f>IF(ISBLANK(J304),"",INDEX(호기!$A$1:$B$657,MATCH('생산계획(잉크)'!B756,호기!$A$1:$A$657,0),2))</f>
        <v/>
      </c>
      <c r="L304" s="24">
        <f>H304+J304-INDEX(표5[#All],MATCH(B304,표5[[#All],[잉크]],0),5)</f>
        <v>-1</v>
      </c>
      <c r="M304" s="21" t="str">
        <f>IFERROR(L304/INDEX(표5[#All],MATCH(B304,표5[[#All],[잉크]],0),8),"")</f>
        <v/>
      </c>
      <c r="N304" s="542"/>
      <c r="O304" s="23" t="str">
        <f>IF(ISBLANK(N304),"",INDEX(호기!$A$1:$B$657,MATCH('생산계획(잉크)'!B756,호기!$A$1:$A$657,0),2))</f>
        <v/>
      </c>
      <c r="P304" s="24">
        <f>L304+N304-INDEX(표5[#All],MATCH(B304,표5[[#All],[잉크]],0),5)</f>
        <v>-2</v>
      </c>
      <c r="Q304" s="21" t="str">
        <f>IFERROR(P304/INDEX(표5[#All],MATCH(B304,표5[[#All],[잉크]],0),11),"")</f>
        <v/>
      </c>
      <c r="R304" s="542"/>
      <c r="S304" s="25" t="str">
        <f>IF(ISBLANK(R304),"",INDEX(호기!$A$1:$B$657,MATCH('생산계획(잉크)'!B756,호기!$A$1:$A$657,0),2))</f>
        <v/>
      </c>
      <c r="T304" s="24">
        <f>P304+R304-INDEX(표5[#All],MATCH(B304,표5[[#All],[잉크]],0),5)</f>
        <v>-3</v>
      </c>
      <c r="U304" s="21" t="str">
        <f>IFERROR(T304/INDEX(표5[#All],MATCH(B304,표5[[#All],[잉크]],0),14),"")</f>
        <v/>
      </c>
      <c r="V304" s="542"/>
      <c r="W304" s="23" t="str">
        <f>IF(ISBLANK(V304),"",INDEX(호기!$A$1:$B$657,MATCH('생산계획(잉크)'!B756,호기!$A$1:$A$657,0),2))</f>
        <v/>
      </c>
      <c r="X304" s="24">
        <f>T304+V304-INDEX(표5[#All],MATCH(B304,표5[[#All],[잉크]],0),5)</f>
        <v>-4</v>
      </c>
      <c r="Y304" s="21" t="str">
        <f>IFERROR(X304/INDEX(표5[#All],MATCH(B304,표5[[#All],[잉크]],0),17),"")</f>
        <v/>
      </c>
      <c r="Z304" s="23"/>
      <c r="AA304" s="23" t="str">
        <f>IF(ISBLANK(Z304),"",INDEX(호기!$A$1:$B$657,MATCH('생산계획(잉크)'!B756,호기!$A$1:$A$657,0),2))</f>
        <v/>
      </c>
      <c r="AB304" s="24">
        <f>X304+Z304-INDEX(표5[#All],MATCH(B304,표5[[#All],[잉크]],0),5)</f>
        <v>-5</v>
      </c>
      <c r="AC304" s="21" t="str">
        <f>IFERROR(AB304/INDEX(표5[#All],MATCH(B304,표5[[#All],[잉크]],0),20),"")</f>
        <v/>
      </c>
      <c r="AD304" s="23"/>
      <c r="AE304" s="235"/>
      <c r="BB304" s="67"/>
      <c r="BC304" s="67"/>
      <c r="BD304" s="67"/>
      <c r="BE304" s="67"/>
      <c r="BF304" s="67"/>
    </row>
    <row r="305" spans="1:58" ht="16.5" customHeight="1" x14ac:dyDescent="0.3">
      <c r="A305" s="1"/>
      <c r="B305" s="5" t="s">
        <v>1316</v>
      </c>
      <c r="C305" s="68"/>
      <c r="D305" s="69" t="str">
        <f>IFERROR(C305/INDEX(표5[#All],MATCH(B305,표5[[#All],[잉크]],0),2),"")</f>
        <v/>
      </c>
      <c r="E305" s="22">
        <f>$C305-INDEX(표5[#All],MATCH(B305,표5[[#All],[잉크]],0),24)</f>
        <v>-2</v>
      </c>
      <c r="F305" s="542"/>
      <c r="G305" s="23" t="str">
        <f>IF(ISBLANK(F305),"",INDEX(호기!$A$1:$B$657,MATCH('생산계획(잉크)'!B757,호기!$A$1:$A$657,0),2))</f>
        <v/>
      </c>
      <c r="H305" s="24">
        <f>C305+F305-INDEX(표5[#All],MATCH(B305,표5[[#All],[잉크]],0),2)</f>
        <v>0</v>
      </c>
      <c r="I305" s="21">
        <f>IFERROR(H305/INDEX(표5[#All],MATCH(B305,표5[[#All],[잉크]],0),5),"")</f>
        <v>0</v>
      </c>
      <c r="J305" s="542"/>
      <c r="K305" s="25" t="str">
        <f>IF(ISBLANK(J305),"",INDEX(호기!$A$1:$B$657,MATCH('생산계획(잉크)'!B757,호기!$A$1:$A$657,0),2))</f>
        <v/>
      </c>
      <c r="L305" s="24">
        <f>H305+J305-INDEX(표5[#All],MATCH(B305,표5[[#All],[잉크]],0),5)</f>
        <v>-1</v>
      </c>
      <c r="M305" s="21" t="str">
        <f>IFERROR(L305/INDEX(표5[#All],MATCH(B305,표5[[#All],[잉크]],0),8),"")</f>
        <v/>
      </c>
      <c r="N305" s="542"/>
      <c r="O305" s="23" t="str">
        <f>IF(ISBLANK(N305),"",INDEX(호기!$A$1:$B$657,MATCH('생산계획(잉크)'!B757,호기!$A$1:$A$657,0),2))</f>
        <v/>
      </c>
      <c r="P305" s="24">
        <f>L305+N305-INDEX(표5[#All],MATCH(B305,표5[[#All],[잉크]],0),5)</f>
        <v>-2</v>
      </c>
      <c r="Q305" s="21" t="str">
        <f>IFERROR(P305/INDEX(표5[#All],MATCH(B305,표5[[#All],[잉크]],0),11),"")</f>
        <v/>
      </c>
      <c r="R305" s="542"/>
      <c r="S305" s="25" t="str">
        <f>IF(ISBLANK(R305),"",INDEX(호기!$A$1:$B$657,MATCH('생산계획(잉크)'!B757,호기!$A$1:$A$657,0),2))</f>
        <v/>
      </c>
      <c r="T305" s="24">
        <f>P305+R305-INDEX(표5[#All],MATCH(B305,표5[[#All],[잉크]],0),5)</f>
        <v>-3</v>
      </c>
      <c r="U305" s="21" t="str">
        <f>IFERROR(T305/INDEX(표5[#All],MATCH(B305,표5[[#All],[잉크]],0),14),"")</f>
        <v/>
      </c>
      <c r="V305" s="542"/>
      <c r="W305" s="23" t="str">
        <f>IF(ISBLANK(V305),"",INDEX(호기!$A$1:$B$657,MATCH('생산계획(잉크)'!B757,호기!$A$1:$A$657,0),2))</f>
        <v/>
      </c>
      <c r="X305" s="24">
        <f>T305+V305-INDEX(표5[#All],MATCH(B305,표5[[#All],[잉크]],0),5)</f>
        <v>-4</v>
      </c>
      <c r="Y305" s="21" t="str">
        <f>IFERROR(X305/INDEX(표5[#All],MATCH(B305,표5[[#All],[잉크]],0),17),"")</f>
        <v/>
      </c>
      <c r="Z305" s="23"/>
      <c r="AA305" s="23" t="str">
        <f>IF(ISBLANK(Z305),"",INDEX(호기!$A$1:$B$657,MATCH('생산계획(잉크)'!B757,호기!$A$1:$A$657,0),2))</f>
        <v/>
      </c>
      <c r="AB305" s="24">
        <f>X305+Z305-INDEX(표5[#All],MATCH(B305,표5[[#All],[잉크]],0),5)</f>
        <v>-5</v>
      </c>
      <c r="AC305" s="21" t="str">
        <f>IFERROR(AB305/INDEX(표5[#All],MATCH(B305,표5[[#All],[잉크]],0),20),"")</f>
        <v/>
      </c>
      <c r="AD305" s="23"/>
      <c r="AE305" s="235"/>
      <c r="BB305" s="67"/>
      <c r="BC305" s="67"/>
      <c r="BD305" s="67"/>
      <c r="BE305" s="67"/>
      <c r="BF305" s="67"/>
    </row>
    <row r="306" spans="1:58" ht="16.5" hidden="1" customHeight="1" x14ac:dyDescent="0.3">
      <c r="A306" s="1"/>
      <c r="B306" s="5" t="s">
        <v>506</v>
      </c>
      <c r="C306" s="68"/>
      <c r="D306" s="69" t="str">
        <f>IFERROR(C306/INDEX(표5[#All],MATCH(B306,표5[[#All],[잉크]],0),2),"")</f>
        <v/>
      </c>
      <c r="E306" s="22">
        <f>$C306-INDEX(표5[#All],MATCH(B306,표5[[#All],[잉크]],0),24)</f>
        <v>0</v>
      </c>
      <c r="F306" s="542"/>
      <c r="G306" s="23" t="str">
        <f>IF(ISBLANK(F306),"",INDEX(호기!$A$1:$B$657,MATCH('생산계획(잉크)'!B758,호기!$A$1:$A$657,0),2))</f>
        <v/>
      </c>
      <c r="H306" s="24">
        <f>C306+F306-INDEX(표5[#All],MATCH(B306,표5[[#All],[잉크]],0),2)</f>
        <v>0</v>
      </c>
      <c r="I306" s="21" t="str">
        <f>IFERROR(H306/INDEX(표5[#All],MATCH(B306,표5[[#All],[잉크]],0),5),"")</f>
        <v/>
      </c>
      <c r="J306" s="542"/>
      <c r="K306" s="25" t="str">
        <f>IF(ISBLANK(J306),"",INDEX(호기!$A$1:$B$657,MATCH('생산계획(잉크)'!B758,호기!$A$1:$A$657,0),2))</f>
        <v/>
      </c>
      <c r="L306" s="24">
        <f>H306+J306-INDEX(표5[#All],MATCH(B306,표5[[#All],[잉크]],0),5)</f>
        <v>0</v>
      </c>
      <c r="M306" s="21" t="str">
        <f>IFERROR(L306/INDEX(표5[#All],MATCH(B306,표5[[#All],[잉크]],0),8),"")</f>
        <v/>
      </c>
      <c r="N306" s="542"/>
      <c r="O306" s="23" t="str">
        <f>IF(ISBLANK(N306),"",INDEX(호기!$A$1:$B$657,MATCH('생산계획(잉크)'!B758,호기!$A$1:$A$657,0),2))</f>
        <v/>
      </c>
      <c r="P306" s="24">
        <f>L306+N306-INDEX(표5[#All],MATCH(B306,표5[[#All],[잉크]],0),5)</f>
        <v>0</v>
      </c>
      <c r="Q306" s="21" t="str">
        <f>IFERROR(P306/INDEX(표5[#All],MATCH(B306,표5[[#All],[잉크]],0),11),"")</f>
        <v/>
      </c>
      <c r="R306" s="542"/>
      <c r="S306" s="25" t="str">
        <f>IF(ISBLANK(R306),"",INDEX(호기!$A$1:$B$657,MATCH('생산계획(잉크)'!B758,호기!$A$1:$A$657,0),2))</f>
        <v/>
      </c>
      <c r="T306" s="24">
        <f>P306+R306-INDEX(표5[#All],MATCH(B306,표5[[#All],[잉크]],0),5)</f>
        <v>0</v>
      </c>
      <c r="U306" s="21" t="str">
        <f>IFERROR(T306/INDEX(표5[#All],MATCH(B306,표5[[#All],[잉크]],0),14),"")</f>
        <v/>
      </c>
      <c r="V306" s="542"/>
      <c r="W306" s="23" t="str">
        <f>IF(ISBLANK(V306),"",INDEX(호기!$A$1:$B$657,MATCH('생산계획(잉크)'!B758,호기!$A$1:$A$657,0),2))</f>
        <v/>
      </c>
      <c r="X306" s="24">
        <f>T306+V306-INDEX(표5[#All],MATCH(B306,표5[[#All],[잉크]],0),5)</f>
        <v>0</v>
      </c>
      <c r="Y306" s="21" t="str">
        <f>IFERROR(X306/INDEX(표5[#All],MATCH(B306,표5[[#All],[잉크]],0),17),"")</f>
        <v/>
      </c>
      <c r="Z306" s="23"/>
      <c r="AA306" s="23" t="str">
        <f>IF(ISBLANK(Z306),"",INDEX(호기!$A$1:$B$657,MATCH('생산계획(잉크)'!B758,호기!$A$1:$A$657,0),2))</f>
        <v/>
      </c>
      <c r="AB306" s="24">
        <f>X306+Z306-INDEX(표5[#All],MATCH(B306,표5[[#All],[잉크]],0),5)</f>
        <v>0</v>
      </c>
      <c r="AC306" s="21" t="str">
        <f>IFERROR(AB306/INDEX(표5[#All],MATCH(B306,표5[[#All],[잉크]],0),20),"")</f>
        <v/>
      </c>
      <c r="AD306" s="23"/>
      <c r="AE306" s="235"/>
      <c r="BB306" s="67"/>
      <c r="BC306" s="67"/>
      <c r="BD306" s="67"/>
      <c r="BE306" s="67"/>
      <c r="BF306" s="67"/>
    </row>
    <row r="307" spans="1:58" ht="16.5" hidden="1" customHeight="1" x14ac:dyDescent="0.3">
      <c r="A307" s="1"/>
      <c r="B307" s="5" t="s">
        <v>515</v>
      </c>
      <c r="C307" s="68"/>
      <c r="D307" s="69" t="str">
        <f>IFERROR(C307/INDEX(표5[#All],MATCH(B307,표5[[#All],[잉크]],0),2),"")</f>
        <v/>
      </c>
      <c r="E307" s="22">
        <f>$C307-INDEX(표5[#All],MATCH(B307,표5[[#All],[잉크]],0),24)</f>
        <v>0</v>
      </c>
      <c r="F307" s="542"/>
      <c r="G307" s="23" t="str">
        <f>IF(ISBLANK(F307),"",INDEX(호기!$A$1:$B$657,MATCH('생산계획(잉크)'!B759,호기!$A$1:$A$657,0),2))</f>
        <v/>
      </c>
      <c r="H307" s="24">
        <f>C307+F307-INDEX(표5[#All],MATCH(B307,표5[[#All],[잉크]],0),2)</f>
        <v>0</v>
      </c>
      <c r="I307" s="21" t="str">
        <f>IFERROR(H307/INDEX(표5[#All],MATCH(B307,표5[[#All],[잉크]],0),5),"")</f>
        <v/>
      </c>
      <c r="J307" s="542"/>
      <c r="K307" s="25" t="str">
        <f>IF(ISBLANK(J307),"",INDEX(호기!$A$1:$B$657,MATCH('생산계획(잉크)'!B759,호기!$A$1:$A$657,0),2))</f>
        <v/>
      </c>
      <c r="L307" s="24">
        <f>H307+J307-INDEX(표5[#All],MATCH(B307,표5[[#All],[잉크]],0),5)</f>
        <v>0</v>
      </c>
      <c r="M307" s="21" t="str">
        <f>IFERROR(L307/INDEX(표5[#All],MATCH(B307,표5[[#All],[잉크]],0),8),"")</f>
        <v/>
      </c>
      <c r="N307" s="542"/>
      <c r="O307" s="23" t="str">
        <f>IF(ISBLANK(N307),"",INDEX(호기!$A$1:$B$657,MATCH('생산계획(잉크)'!B759,호기!$A$1:$A$657,0),2))</f>
        <v/>
      </c>
      <c r="P307" s="24">
        <f>L307+N307-INDEX(표5[#All],MATCH(B307,표5[[#All],[잉크]],0),5)</f>
        <v>0</v>
      </c>
      <c r="Q307" s="21" t="str">
        <f>IFERROR(P307/INDEX(표5[#All],MATCH(B307,표5[[#All],[잉크]],0),11),"")</f>
        <v/>
      </c>
      <c r="R307" s="542"/>
      <c r="S307" s="25" t="str">
        <f>IF(ISBLANK(R307),"",INDEX(호기!$A$1:$B$657,MATCH('생산계획(잉크)'!B759,호기!$A$1:$A$657,0),2))</f>
        <v/>
      </c>
      <c r="T307" s="24">
        <f>P307+R307-INDEX(표5[#All],MATCH(B307,표5[[#All],[잉크]],0),5)</f>
        <v>0</v>
      </c>
      <c r="U307" s="21" t="str">
        <f>IFERROR(T307/INDEX(표5[#All],MATCH(B307,표5[[#All],[잉크]],0),14),"")</f>
        <v/>
      </c>
      <c r="V307" s="542"/>
      <c r="W307" s="23" t="str">
        <f>IF(ISBLANK(V307),"",INDEX(호기!$A$1:$B$657,MATCH('생산계획(잉크)'!B759,호기!$A$1:$A$657,0),2))</f>
        <v/>
      </c>
      <c r="X307" s="24">
        <f>T307+V307-INDEX(표5[#All],MATCH(B307,표5[[#All],[잉크]],0),5)</f>
        <v>0</v>
      </c>
      <c r="Y307" s="21" t="str">
        <f>IFERROR(X307/INDEX(표5[#All],MATCH(B307,표5[[#All],[잉크]],0),17),"")</f>
        <v/>
      </c>
      <c r="Z307" s="23"/>
      <c r="AA307" s="23" t="str">
        <f>IF(ISBLANK(Z307),"",INDEX(호기!$A$1:$B$657,MATCH('생산계획(잉크)'!B759,호기!$A$1:$A$657,0),2))</f>
        <v/>
      </c>
      <c r="AB307" s="24">
        <f>X307+Z307-INDEX(표5[#All],MATCH(B307,표5[[#All],[잉크]],0),5)</f>
        <v>0</v>
      </c>
      <c r="AC307" s="21" t="str">
        <f>IFERROR(AB307/INDEX(표5[#All],MATCH(B307,표5[[#All],[잉크]],0),20),"")</f>
        <v/>
      </c>
      <c r="AD307" s="23"/>
      <c r="AE307" s="235"/>
      <c r="BB307" s="67"/>
      <c r="BC307" s="67"/>
      <c r="BD307" s="67"/>
      <c r="BE307" s="67"/>
      <c r="BF307" s="67"/>
    </row>
    <row r="308" spans="1:58" ht="16.5" hidden="1" customHeight="1" x14ac:dyDescent="0.3">
      <c r="A308" s="1"/>
      <c r="B308" s="5" t="s">
        <v>504</v>
      </c>
      <c r="C308" s="68"/>
      <c r="D308" s="69" t="str">
        <f>IFERROR(C308/INDEX(표5[#All],MATCH(B308,표5[[#All],[잉크]],0),2),"")</f>
        <v/>
      </c>
      <c r="E308" s="22">
        <f>$C308-INDEX(표5[#All],MATCH(B308,표5[[#All],[잉크]],0),24)</f>
        <v>0</v>
      </c>
      <c r="F308" s="542"/>
      <c r="G308" s="23" t="str">
        <f>IF(ISBLANK(F308),"",INDEX(호기!$A$1:$B$657,MATCH('생산계획(잉크)'!B760,호기!$A$1:$A$657,0),2))</f>
        <v/>
      </c>
      <c r="H308" s="24">
        <f>C308+F308-INDEX(표5[#All],MATCH(B308,표5[[#All],[잉크]],0),2)</f>
        <v>0</v>
      </c>
      <c r="I308" s="21" t="str">
        <f>IFERROR(H308/INDEX(표5[#All],MATCH(B308,표5[[#All],[잉크]],0),5),"")</f>
        <v/>
      </c>
      <c r="J308" s="542"/>
      <c r="K308" s="25" t="str">
        <f>IF(ISBLANK(J308),"",INDEX(호기!$A$1:$B$657,MATCH('생산계획(잉크)'!B760,호기!$A$1:$A$657,0),2))</f>
        <v/>
      </c>
      <c r="L308" s="24">
        <f>H308+J308-INDEX(표5[#All],MATCH(B308,표5[[#All],[잉크]],0),5)</f>
        <v>0</v>
      </c>
      <c r="M308" s="21" t="str">
        <f>IFERROR(L308/INDEX(표5[#All],MATCH(B308,표5[[#All],[잉크]],0),8),"")</f>
        <v/>
      </c>
      <c r="N308" s="542"/>
      <c r="O308" s="23" t="str">
        <f>IF(ISBLANK(N308),"",INDEX(호기!$A$1:$B$657,MATCH('생산계획(잉크)'!B760,호기!$A$1:$A$657,0),2))</f>
        <v/>
      </c>
      <c r="P308" s="24">
        <f>L308+N308-INDEX(표5[#All],MATCH(B308,표5[[#All],[잉크]],0),5)</f>
        <v>0</v>
      </c>
      <c r="Q308" s="21" t="str">
        <f>IFERROR(P308/INDEX(표5[#All],MATCH(B308,표5[[#All],[잉크]],0),11),"")</f>
        <v/>
      </c>
      <c r="R308" s="542"/>
      <c r="S308" s="25" t="str">
        <f>IF(ISBLANK(R308),"",INDEX(호기!$A$1:$B$657,MATCH('생산계획(잉크)'!B760,호기!$A$1:$A$657,0),2))</f>
        <v/>
      </c>
      <c r="T308" s="24">
        <f>P308+R308-INDEX(표5[#All],MATCH(B308,표5[[#All],[잉크]],0),5)</f>
        <v>0</v>
      </c>
      <c r="U308" s="21" t="str">
        <f>IFERROR(T308/INDEX(표5[#All],MATCH(B308,표5[[#All],[잉크]],0),14),"")</f>
        <v/>
      </c>
      <c r="V308" s="542"/>
      <c r="W308" s="23" t="str">
        <f>IF(ISBLANK(V308),"",INDEX(호기!$A$1:$B$657,MATCH('생산계획(잉크)'!B760,호기!$A$1:$A$657,0),2))</f>
        <v/>
      </c>
      <c r="X308" s="24">
        <f>T308+V308-INDEX(표5[#All],MATCH(B308,표5[[#All],[잉크]],0),5)</f>
        <v>0</v>
      </c>
      <c r="Y308" s="21" t="str">
        <f>IFERROR(X308/INDEX(표5[#All],MATCH(B308,표5[[#All],[잉크]],0),17),"")</f>
        <v/>
      </c>
      <c r="Z308" s="23"/>
      <c r="AA308" s="23" t="str">
        <f>IF(ISBLANK(Z308),"",INDEX(호기!$A$1:$B$657,MATCH('생산계획(잉크)'!B760,호기!$A$1:$A$657,0),2))</f>
        <v/>
      </c>
      <c r="AB308" s="24">
        <f>X308+Z308-INDEX(표5[#All],MATCH(B308,표5[[#All],[잉크]],0),5)</f>
        <v>0</v>
      </c>
      <c r="AC308" s="21" t="str">
        <f>IFERROR(AB308/INDEX(표5[#All],MATCH(B308,표5[[#All],[잉크]],0),20),"")</f>
        <v/>
      </c>
      <c r="AD308" s="23"/>
      <c r="AE308" s="235"/>
      <c r="BB308" s="67"/>
      <c r="BC308" s="67"/>
      <c r="BD308" s="67"/>
      <c r="BE308" s="67"/>
      <c r="BF308" s="67"/>
    </row>
    <row r="309" spans="1:58" ht="16.5" hidden="1" customHeight="1" x14ac:dyDescent="0.3">
      <c r="A309" s="1"/>
      <c r="B309" s="5" t="s">
        <v>518</v>
      </c>
      <c r="C309" s="68"/>
      <c r="D309" s="69" t="str">
        <f>IFERROR(C309/INDEX(표5[#All],MATCH(B309,표5[[#All],[잉크]],0),2),"")</f>
        <v/>
      </c>
      <c r="E309" s="22">
        <f>$C309-INDEX(표5[#All],MATCH(B309,표5[[#All],[잉크]],0),24)</f>
        <v>0</v>
      </c>
      <c r="F309" s="542"/>
      <c r="G309" s="23" t="str">
        <f>IF(ISBLANK(F309),"",INDEX(호기!$A$1:$B$657,MATCH('생산계획(잉크)'!B761,호기!$A$1:$A$657,0),2))</f>
        <v/>
      </c>
      <c r="H309" s="24">
        <f>C309+F309-INDEX(표5[#All],MATCH(B309,표5[[#All],[잉크]],0),2)</f>
        <v>0</v>
      </c>
      <c r="I309" s="21" t="str">
        <f>IFERROR(H309/INDEX(표5[#All],MATCH(B309,표5[[#All],[잉크]],0),5),"")</f>
        <v/>
      </c>
      <c r="J309" s="542"/>
      <c r="K309" s="25" t="str">
        <f>IF(ISBLANK(J309),"",INDEX(호기!$A$1:$B$657,MATCH('생산계획(잉크)'!B761,호기!$A$1:$A$657,0),2))</f>
        <v/>
      </c>
      <c r="L309" s="24">
        <f>H309+J309-INDEX(표5[#All],MATCH(B309,표5[[#All],[잉크]],0),5)</f>
        <v>0</v>
      </c>
      <c r="M309" s="21" t="str">
        <f>IFERROR(L309/INDEX(표5[#All],MATCH(B309,표5[[#All],[잉크]],0),8),"")</f>
        <v/>
      </c>
      <c r="N309" s="542"/>
      <c r="O309" s="23" t="str">
        <f>IF(ISBLANK(N309),"",INDEX(호기!$A$1:$B$657,MATCH('생산계획(잉크)'!B761,호기!$A$1:$A$657,0),2))</f>
        <v/>
      </c>
      <c r="P309" s="24">
        <f>L309+N309-INDEX(표5[#All],MATCH(B309,표5[[#All],[잉크]],0),5)</f>
        <v>0</v>
      </c>
      <c r="Q309" s="21" t="str">
        <f>IFERROR(P309/INDEX(표5[#All],MATCH(B309,표5[[#All],[잉크]],0),11),"")</f>
        <v/>
      </c>
      <c r="R309" s="542"/>
      <c r="S309" s="25" t="str">
        <f>IF(ISBLANK(R309),"",INDEX(호기!$A$1:$B$657,MATCH('생산계획(잉크)'!B761,호기!$A$1:$A$657,0),2))</f>
        <v/>
      </c>
      <c r="T309" s="24">
        <f>P309+R309-INDEX(표5[#All],MATCH(B309,표5[[#All],[잉크]],0),5)</f>
        <v>0</v>
      </c>
      <c r="U309" s="21" t="str">
        <f>IFERROR(T309/INDEX(표5[#All],MATCH(B309,표5[[#All],[잉크]],0),14),"")</f>
        <v/>
      </c>
      <c r="V309" s="542"/>
      <c r="W309" s="23" t="str">
        <f>IF(ISBLANK(V309),"",INDEX(호기!$A$1:$B$657,MATCH('생산계획(잉크)'!B761,호기!$A$1:$A$657,0),2))</f>
        <v/>
      </c>
      <c r="X309" s="24">
        <f>T309+V309-INDEX(표5[#All],MATCH(B309,표5[[#All],[잉크]],0),5)</f>
        <v>0</v>
      </c>
      <c r="Y309" s="21" t="str">
        <f>IFERROR(X309/INDEX(표5[#All],MATCH(B309,표5[[#All],[잉크]],0),17),"")</f>
        <v/>
      </c>
      <c r="Z309" s="23"/>
      <c r="AA309" s="23" t="str">
        <f>IF(ISBLANK(Z309),"",INDEX(호기!$A$1:$B$657,MATCH('생산계획(잉크)'!B761,호기!$A$1:$A$657,0),2))</f>
        <v/>
      </c>
      <c r="AB309" s="24">
        <f>X309+Z309-INDEX(표5[#All],MATCH(B309,표5[[#All],[잉크]],0),5)</f>
        <v>0</v>
      </c>
      <c r="AC309" s="21" t="str">
        <f>IFERROR(AB309/INDEX(표5[#All],MATCH(B309,표5[[#All],[잉크]],0),20),"")</f>
        <v/>
      </c>
      <c r="AD309" s="23"/>
      <c r="AE309" s="235"/>
      <c r="BB309" s="67"/>
      <c r="BC309" s="67"/>
      <c r="BD309" s="67"/>
      <c r="BE309" s="67"/>
      <c r="BF309" s="67"/>
    </row>
    <row r="310" spans="1:58" ht="16.5" hidden="1" customHeight="1" x14ac:dyDescent="0.3">
      <c r="A310" s="1"/>
      <c r="B310" s="5" t="s">
        <v>3653</v>
      </c>
      <c r="C310" s="68"/>
      <c r="D310" s="69" t="str">
        <f>IFERROR(C310/INDEX(표5[#All],MATCH(B310,표5[[#All],[잉크]],0),2),"")</f>
        <v/>
      </c>
      <c r="E310" s="22">
        <f>$C310-INDEX(표5[#All],MATCH(B310,표5[[#All],[잉크]],0),24)</f>
        <v>0</v>
      </c>
      <c r="F310" s="542"/>
      <c r="G310" s="23" t="str">
        <f>IF(ISBLANK(F310),"",INDEX(호기!$A$1:$B$657,MATCH('생산계획(잉크)'!B762,호기!$A$1:$A$657,0),2))</f>
        <v/>
      </c>
      <c r="H310" s="24">
        <f>C310+F310-INDEX(표5[#All],MATCH(B310,표5[[#All],[잉크]],0),2)</f>
        <v>0</v>
      </c>
      <c r="I310" s="21" t="str">
        <f>IFERROR(H310/INDEX(표5[#All],MATCH(B310,표5[[#All],[잉크]],0),5),"")</f>
        <v/>
      </c>
      <c r="J310" s="542"/>
      <c r="K310" s="25" t="str">
        <f>IF(ISBLANK(J310),"",INDEX(호기!$A$1:$B$657,MATCH('생산계획(잉크)'!B762,호기!$A$1:$A$657,0),2))</f>
        <v/>
      </c>
      <c r="L310" s="24">
        <f>H310+J310-INDEX(표5[#All],MATCH(B310,표5[[#All],[잉크]],0),5)</f>
        <v>0</v>
      </c>
      <c r="M310" s="21" t="str">
        <f>IFERROR(L310/INDEX(표5[#All],MATCH(B310,표5[[#All],[잉크]],0),8),"")</f>
        <v/>
      </c>
      <c r="N310" s="542"/>
      <c r="O310" s="23" t="str">
        <f>IF(ISBLANK(N310),"",INDEX(호기!$A$1:$B$657,MATCH('생산계획(잉크)'!B762,호기!$A$1:$A$657,0),2))</f>
        <v/>
      </c>
      <c r="P310" s="24">
        <f>L310+N310-INDEX(표5[#All],MATCH(B310,표5[[#All],[잉크]],0),5)</f>
        <v>0</v>
      </c>
      <c r="Q310" s="21" t="str">
        <f>IFERROR(P310/INDEX(표5[#All],MATCH(B310,표5[[#All],[잉크]],0),11),"")</f>
        <v/>
      </c>
      <c r="R310" s="542"/>
      <c r="S310" s="25" t="str">
        <f>IF(ISBLANK(R310),"",INDEX(호기!$A$1:$B$657,MATCH('생산계획(잉크)'!B762,호기!$A$1:$A$657,0),2))</f>
        <v/>
      </c>
      <c r="T310" s="24">
        <f>P310+R310-INDEX(표5[#All],MATCH(B310,표5[[#All],[잉크]],0),5)</f>
        <v>0</v>
      </c>
      <c r="U310" s="21" t="str">
        <f>IFERROR(T310/INDEX(표5[#All],MATCH(B310,표5[[#All],[잉크]],0),14),"")</f>
        <v/>
      </c>
      <c r="V310" s="542"/>
      <c r="W310" s="23" t="str">
        <f>IF(ISBLANK(V310),"",INDEX(호기!$A$1:$B$657,MATCH('생산계획(잉크)'!B762,호기!$A$1:$A$657,0),2))</f>
        <v/>
      </c>
      <c r="X310" s="24">
        <f>T310+V310-INDEX(표5[#All],MATCH(B310,표5[[#All],[잉크]],0),5)</f>
        <v>0</v>
      </c>
      <c r="Y310" s="21" t="str">
        <f>IFERROR(X310/INDEX(표5[#All],MATCH(B310,표5[[#All],[잉크]],0),17),"")</f>
        <v/>
      </c>
      <c r="Z310" s="23"/>
      <c r="AA310" s="23" t="str">
        <f>IF(ISBLANK(Z310),"",INDEX(호기!$A$1:$B$657,MATCH('생산계획(잉크)'!B762,호기!$A$1:$A$657,0),2))</f>
        <v/>
      </c>
      <c r="AB310" s="24">
        <f>X310+Z310-INDEX(표5[#All],MATCH(B310,표5[[#All],[잉크]],0),5)</f>
        <v>0</v>
      </c>
      <c r="AC310" s="21" t="str">
        <f>IFERROR(AB310/INDEX(표5[#All],MATCH(B310,표5[[#All],[잉크]],0),20),"")</f>
        <v/>
      </c>
      <c r="AD310" s="23"/>
      <c r="AE310" s="235"/>
      <c r="BB310" s="67"/>
      <c r="BC310" s="67"/>
      <c r="BD310" s="67"/>
      <c r="BE310" s="67"/>
      <c r="BF310" s="67"/>
    </row>
    <row r="311" spans="1:58" ht="16.5" hidden="1" customHeight="1" x14ac:dyDescent="0.3">
      <c r="A311" s="1"/>
      <c r="B311" s="5" t="s">
        <v>522</v>
      </c>
      <c r="C311" s="68"/>
      <c r="D311" s="69" t="str">
        <f>IFERROR(C311/INDEX(표5[#All],MATCH(B311,표5[[#All],[잉크]],0),2),"")</f>
        <v/>
      </c>
      <c r="E311" s="22">
        <f>$C311-INDEX(표5[#All],MATCH(B311,표5[[#All],[잉크]],0),24)</f>
        <v>0</v>
      </c>
      <c r="F311" s="542"/>
      <c r="G311" s="23" t="str">
        <f>IF(ISBLANK(F311),"",INDEX(호기!$A$1:$B$657,MATCH('생산계획(잉크)'!B763,호기!$A$1:$A$657,0),2))</f>
        <v/>
      </c>
      <c r="H311" s="24">
        <f>C311+F311-INDEX(표5[#All],MATCH(B311,표5[[#All],[잉크]],0),2)</f>
        <v>0</v>
      </c>
      <c r="I311" s="21" t="str">
        <f>IFERROR(H311/INDEX(표5[#All],MATCH(B311,표5[[#All],[잉크]],0),5),"")</f>
        <v/>
      </c>
      <c r="J311" s="542"/>
      <c r="K311" s="25" t="str">
        <f>IF(ISBLANK(J311),"",INDEX(호기!$A$1:$B$657,MATCH('생산계획(잉크)'!B763,호기!$A$1:$A$657,0),2))</f>
        <v/>
      </c>
      <c r="L311" s="24">
        <f>H311+J311-INDEX(표5[#All],MATCH(B311,표5[[#All],[잉크]],0),5)</f>
        <v>0</v>
      </c>
      <c r="M311" s="21" t="str">
        <f>IFERROR(L311/INDEX(표5[#All],MATCH(B311,표5[[#All],[잉크]],0),8),"")</f>
        <v/>
      </c>
      <c r="N311" s="542"/>
      <c r="O311" s="23" t="str">
        <f>IF(ISBLANK(N311),"",INDEX(호기!$A$1:$B$657,MATCH('생산계획(잉크)'!B763,호기!$A$1:$A$657,0),2))</f>
        <v/>
      </c>
      <c r="P311" s="24">
        <f>L311+N311-INDEX(표5[#All],MATCH(B311,표5[[#All],[잉크]],0),5)</f>
        <v>0</v>
      </c>
      <c r="Q311" s="21" t="str">
        <f>IFERROR(P311/INDEX(표5[#All],MATCH(B311,표5[[#All],[잉크]],0),11),"")</f>
        <v/>
      </c>
      <c r="R311" s="542"/>
      <c r="S311" s="25" t="str">
        <f>IF(ISBLANK(R311),"",INDEX(호기!$A$1:$B$657,MATCH('생산계획(잉크)'!B763,호기!$A$1:$A$657,0),2))</f>
        <v/>
      </c>
      <c r="T311" s="24">
        <f>P311+R311-INDEX(표5[#All],MATCH(B311,표5[[#All],[잉크]],0),5)</f>
        <v>0</v>
      </c>
      <c r="U311" s="21" t="str">
        <f>IFERROR(T311/INDEX(표5[#All],MATCH(B311,표5[[#All],[잉크]],0),14),"")</f>
        <v/>
      </c>
      <c r="V311" s="542"/>
      <c r="W311" s="23" t="str">
        <f>IF(ISBLANK(V311),"",INDEX(호기!$A$1:$B$657,MATCH('생산계획(잉크)'!B763,호기!$A$1:$A$657,0),2))</f>
        <v/>
      </c>
      <c r="X311" s="24">
        <f>T311+V311-INDEX(표5[#All],MATCH(B311,표5[[#All],[잉크]],0),5)</f>
        <v>0</v>
      </c>
      <c r="Y311" s="21" t="str">
        <f>IFERROR(X311/INDEX(표5[#All],MATCH(B311,표5[[#All],[잉크]],0),17),"")</f>
        <v/>
      </c>
      <c r="Z311" s="23"/>
      <c r="AA311" s="23" t="str">
        <f>IF(ISBLANK(Z311),"",INDEX(호기!$A$1:$B$657,MATCH('생산계획(잉크)'!B763,호기!$A$1:$A$657,0),2))</f>
        <v/>
      </c>
      <c r="AB311" s="24">
        <f>X311+Z311-INDEX(표5[#All],MATCH(B311,표5[[#All],[잉크]],0),5)</f>
        <v>0</v>
      </c>
      <c r="AC311" s="21" t="str">
        <f>IFERROR(AB311/INDEX(표5[#All],MATCH(B311,표5[[#All],[잉크]],0),20),"")</f>
        <v/>
      </c>
      <c r="AD311" s="23"/>
      <c r="AE311" s="235"/>
      <c r="BB311" s="67"/>
      <c r="BC311" s="67"/>
      <c r="BD311" s="67"/>
      <c r="BE311" s="67"/>
      <c r="BF311" s="67"/>
    </row>
    <row r="312" spans="1:58" ht="16.5" hidden="1" customHeight="1" x14ac:dyDescent="0.3">
      <c r="A312" s="1"/>
      <c r="B312" s="5" t="s">
        <v>505</v>
      </c>
      <c r="C312" s="68"/>
      <c r="D312" s="69" t="str">
        <f>IFERROR(C312/INDEX(표5[#All],MATCH(B312,표5[[#All],[잉크]],0),2),"")</f>
        <v/>
      </c>
      <c r="E312" s="22">
        <f>$C312-INDEX(표5[#All],MATCH(B312,표5[[#All],[잉크]],0),24)</f>
        <v>0</v>
      </c>
      <c r="F312" s="542"/>
      <c r="G312" s="23" t="str">
        <f>IF(ISBLANK(F312),"",INDEX(호기!$A$1:$B$657,MATCH('생산계획(잉크)'!B764,호기!$A$1:$A$657,0),2))</f>
        <v/>
      </c>
      <c r="H312" s="24">
        <f>C312+F312-INDEX(표5[#All],MATCH(B312,표5[[#All],[잉크]],0),2)</f>
        <v>0</v>
      </c>
      <c r="I312" s="21" t="str">
        <f>IFERROR(H312/INDEX(표5[#All],MATCH(B312,표5[[#All],[잉크]],0),5),"")</f>
        <v/>
      </c>
      <c r="J312" s="542"/>
      <c r="K312" s="25" t="str">
        <f>IF(ISBLANK(J312),"",INDEX(호기!$A$1:$B$657,MATCH('생산계획(잉크)'!B764,호기!$A$1:$A$657,0),2))</f>
        <v/>
      </c>
      <c r="L312" s="24">
        <f>H312+J312-INDEX(표5[#All],MATCH(B312,표5[[#All],[잉크]],0),5)</f>
        <v>0</v>
      </c>
      <c r="M312" s="21" t="str">
        <f>IFERROR(L312/INDEX(표5[#All],MATCH(B312,표5[[#All],[잉크]],0),8),"")</f>
        <v/>
      </c>
      <c r="N312" s="542"/>
      <c r="O312" s="23" t="str">
        <f>IF(ISBLANK(N312),"",INDEX(호기!$A$1:$B$657,MATCH('생산계획(잉크)'!B764,호기!$A$1:$A$657,0),2))</f>
        <v/>
      </c>
      <c r="P312" s="24">
        <f>L312+N312-INDEX(표5[#All],MATCH(B312,표5[[#All],[잉크]],0),5)</f>
        <v>0</v>
      </c>
      <c r="Q312" s="21" t="str">
        <f>IFERROR(P312/INDEX(표5[#All],MATCH(B312,표5[[#All],[잉크]],0),11),"")</f>
        <v/>
      </c>
      <c r="R312" s="542"/>
      <c r="S312" s="25" t="str">
        <f>IF(ISBLANK(R312),"",INDEX(호기!$A$1:$B$657,MATCH('생산계획(잉크)'!B764,호기!$A$1:$A$657,0),2))</f>
        <v/>
      </c>
      <c r="T312" s="24">
        <f>P312+R312-INDEX(표5[#All],MATCH(B312,표5[[#All],[잉크]],0),5)</f>
        <v>0</v>
      </c>
      <c r="U312" s="21" t="str">
        <f>IFERROR(T312/INDEX(표5[#All],MATCH(B312,표5[[#All],[잉크]],0),14),"")</f>
        <v/>
      </c>
      <c r="V312" s="542"/>
      <c r="W312" s="23" t="str">
        <f>IF(ISBLANK(V312),"",INDEX(호기!$A$1:$B$657,MATCH('생산계획(잉크)'!B764,호기!$A$1:$A$657,0),2))</f>
        <v/>
      </c>
      <c r="X312" s="24">
        <f>T312+V312-INDEX(표5[#All],MATCH(B312,표5[[#All],[잉크]],0),5)</f>
        <v>0</v>
      </c>
      <c r="Y312" s="21" t="str">
        <f>IFERROR(X312/INDEX(표5[#All],MATCH(B312,표5[[#All],[잉크]],0),17),"")</f>
        <v/>
      </c>
      <c r="Z312" s="23"/>
      <c r="AA312" s="23" t="str">
        <f>IF(ISBLANK(Z312),"",INDEX(호기!$A$1:$B$657,MATCH('생산계획(잉크)'!B764,호기!$A$1:$A$657,0),2))</f>
        <v/>
      </c>
      <c r="AB312" s="24">
        <f>X312+Z312-INDEX(표5[#All],MATCH(B312,표5[[#All],[잉크]],0),5)</f>
        <v>0</v>
      </c>
      <c r="AC312" s="21" t="str">
        <f>IFERROR(AB312/INDEX(표5[#All],MATCH(B312,표5[[#All],[잉크]],0),20),"")</f>
        <v/>
      </c>
      <c r="AD312" s="23"/>
      <c r="AE312" s="235"/>
      <c r="BB312" s="67"/>
      <c r="BC312" s="67"/>
      <c r="BD312" s="67"/>
      <c r="BE312" s="67"/>
      <c r="BF312" s="67"/>
    </row>
    <row r="313" spans="1:58" ht="16.5" hidden="1" customHeight="1" x14ac:dyDescent="0.3">
      <c r="A313" s="1"/>
      <c r="B313" s="5" t="s">
        <v>525</v>
      </c>
      <c r="C313" s="68"/>
      <c r="D313" s="69" t="str">
        <f>IFERROR(C313/INDEX(표5[#All],MATCH(B313,표5[[#All],[잉크]],0),2),"")</f>
        <v/>
      </c>
      <c r="E313" s="22">
        <f>$C313-INDEX(표5[#All],MATCH(B313,표5[[#All],[잉크]],0),24)</f>
        <v>0</v>
      </c>
      <c r="F313" s="542"/>
      <c r="G313" s="23" t="str">
        <f>IF(ISBLANK(F313),"",INDEX(호기!$A$1:$B$657,MATCH('생산계획(잉크)'!B765,호기!$A$1:$A$657,0),2))</f>
        <v/>
      </c>
      <c r="H313" s="24">
        <f>C313+F313-INDEX(표5[#All],MATCH(B313,표5[[#All],[잉크]],0),2)</f>
        <v>0</v>
      </c>
      <c r="I313" s="21" t="str">
        <f>IFERROR(H313/INDEX(표5[#All],MATCH(B313,표5[[#All],[잉크]],0),5),"")</f>
        <v/>
      </c>
      <c r="J313" s="542"/>
      <c r="K313" s="25" t="str">
        <f>IF(ISBLANK(J313),"",INDEX(호기!$A$1:$B$657,MATCH('생산계획(잉크)'!B765,호기!$A$1:$A$657,0),2))</f>
        <v/>
      </c>
      <c r="L313" s="24">
        <f>H313+J313-INDEX(표5[#All],MATCH(B313,표5[[#All],[잉크]],0),5)</f>
        <v>0</v>
      </c>
      <c r="M313" s="21" t="str">
        <f>IFERROR(L313/INDEX(표5[#All],MATCH(B313,표5[[#All],[잉크]],0),8),"")</f>
        <v/>
      </c>
      <c r="N313" s="542"/>
      <c r="O313" s="23" t="str">
        <f>IF(ISBLANK(N313),"",INDEX(호기!$A$1:$B$657,MATCH('생산계획(잉크)'!B765,호기!$A$1:$A$657,0),2))</f>
        <v/>
      </c>
      <c r="P313" s="24">
        <f>L313+N313-INDEX(표5[#All],MATCH(B313,표5[[#All],[잉크]],0),5)</f>
        <v>0</v>
      </c>
      <c r="Q313" s="21" t="str">
        <f>IFERROR(P313/INDEX(표5[#All],MATCH(B313,표5[[#All],[잉크]],0),11),"")</f>
        <v/>
      </c>
      <c r="R313" s="542"/>
      <c r="S313" s="25" t="str">
        <f>IF(ISBLANK(R313),"",INDEX(호기!$A$1:$B$657,MATCH('생산계획(잉크)'!B765,호기!$A$1:$A$657,0),2))</f>
        <v/>
      </c>
      <c r="T313" s="24">
        <f>P313+R313-INDEX(표5[#All],MATCH(B313,표5[[#All],[잉크]],0),5)</f>
        <v>0</v>
      </c>
      <c r="U313" s="21" t="str">
        <f>IFERROR(T313/INDEX(표5[#All],MATCH(B313,표5[[#All],[잉크]],0),14),"")</f>
        <v/>
      </c>
      <c r="V313" s="542"/>
      <c r="W313" s="23" t="str">
        <f>IF(ISBLANK(V313),"",INDEX(호기!$A$1:$B$657,MATCH('생산계획(잉크)'!B765,호기!$A$1:$A$657,0),2))</f>
        <v/>
      </c>
      <c r="X313" s="24">
        <f>T313+V313-INDEX(표5[#All],MATCH(B313,표5[[#All],[잉크]],0),5)</f>
        <v>0</v>
      </c>
      <c r="Y313" s="21" t="str">
        <f>IFERROR(X313/INDEX(표5[#All],MATCH(B313,표5[[#All],[잉크]],0),17),"")</f>
        <v/>
      </c>
      <c r="Z313" s="23"/>
      <c r="AA313" s="23" t="str">
        <f>IF(ISBLANK(Z313),"",INDEX(호기!$A$1:$B$657,MATCH('생산계획(잉크)'!B765,호기!$A$1:$A$657,0),2))</f>
        <v/>
      </c>
      <c r="AB313" s="24">
        <f>X313+Z313-INDEX(표5[#All],MATCH(B313,표5[[#All],[잉크]],0),5)</f>
        <v>0</v>
      </c>
      <c r="AC313" s="21" t="str">
        <f>IFERROR(AB313/INDEX(표5[#All],MATCH(B313,표5[[#All],[잉크]],0),20),"")</f>
        <v/>
      </c>
      <c r="AD313" s="23"/>
      <c r="AE313" s="235"/>
      <c r="BB313" s="67"/>
      <c r="BC313" s="67"/>
      <c r="BD313" s="67"/>
      <c r="BE313" s="67"/>
      <c r="BF313" s="67"/>
    </row>
    <row r="314" spans="1:58" ht="16.5" hidden="1" customHeight="1" x14ac:dyDescent="0.3">
      <c r="A314" s="1"/>
      <c r="B314" s="5" t="s">
        <v>1054</v>
      </c>
      <c r="C314" s="68"/>
      <c r="D314" s="69" t="str">
        <f>IFERROR(C314/INDEX(표5[#All],MATCH(B314,표5[[#All],[잉크]],0),2),"")</f>
        <v/>
      </c>
      <c r="E314" s="22">
        <f>$C314-INDEX(표5[#All],MATCH(B314,표5[[#All],[잉크]],0),24)</f>
        <v>0</v>
      </c>
      <c r="F314" s="542"/>
      <c r="G314" s="23" t="str">
        <f>IF(ISBLANK(F314),"",INDEX(호기!$A$1:$B$657,MATCH('생산계획(잉크)'!B766,호기!$A$1:$A$657,0),2))</f>
        <v/>
      </c>
      <c r="H314" s="24">
        <f>C314+F314-INDEX(표5[#All],MATCH(B314,표5[[#All],[잉크]],0),2)</f>
        <v>0</v>
      </c>
      <c r="I314" s="21" t="str">
        <f>IFERROR(H314/INDEX(표5[#All],MATCH(B314,표5[[#All],[잉크]],0),5),"")</f>
        <v/>
      </c>
      <c r="J314" s="542"/>
      <c r="K314" s="25" t="str">
        <f>IF(ISBLANK(J314),"",INDEX(호기!$A$1:$B$657,MATCH('생산계획(잉크)'!B766,호기!$A$1:$A$657,0),2))</f>
        <v/>
      </c>
      <c r="L314" s="24">
        <f>H314+J314-INDEX(표5[#All],MATCH(B314,표5[[#All],[잉크]],0),5)</f>
        <v>0</v>
      </c>
      <c r="M314" s="21" t="str">
        <f>IFERROR(L314/INDEX(표5[#All],MATCH(B314,표5[[#All],[잉크]],0),8),"")</f>
        <v/>
      </c>
      <c r="N314" s="542"/>
      <c r="O314" s="23" t="str">
        <f>IF(ISBLANK(N314),"",INDEX(호기!$A$1:$B$657,MATCH('생산계획(잉크)'!B766,호기!$A$1:$A$657,0),2))</f>
        <v/>
      </c>
      <c r="P314" s="24">
        <f>L314+N314-INDEX(표5[#All],MATCH(B314,표5[[#All],[잉크]],0),5)</f>
        <v>0</v>
      </c>
      <c r="Q314" s="21" t="str">
        <f>IFERROR(P314/INDEX(표5[#All],MATCH(B314,표5[[#All],[잉크]],0),11),"")</f>
        <v/>
      </c>
      <c r="R314" s="542"/>
      <c r="S314" s="25" t="str">
        <f>IF(ISBLANK(R314),"",INDEX(호기!$A$1:$B$657,MATCH('생산계획(잉크)'!B766,호기!$A$1:$A$657,0),2))</f>
        <v/>
      </c>
      <c r="T314" s="24">
        <f>P314+R314-INDEX(표5[#All],MATCH(B314,표5[[#All],[잉크]],0),5)</f>
        <v>0</v>
      </c>
      <c r="U314" s="21" t="str">
        <f>IFERROR(T314/INDEX(표5[#All],MATCH(B314,표5[[#All],[잉크]],0),14),"")</f>
        <v/>
      </c>
      <c r="V314" s="542"/>
      <c r="W314" s="23" t="str">
        <f>IF(ISBLANK(V314),"",INDEX(호기!$A$1:$B$657,MATCH('생산계획(잉크)'!B766,호기!$A$1:$A$657,0),2))</f>
        <v/>
      </c>
      <c r="X314" s="24">
        <f>T314+V314-INDEX(표5[#All],MATCH(B314,표5[[#All],[잉크]],0),5)</f>
        <v>0</v>
      </c>
      <c r="Y314" s="21" t="str">
        <f>IFERROR(X314/INDEX(표5[#All],MATCH(B314,표5[[#All],[잉크]],0),17),"")</f>
        <v/>
      </c>
      <c r="Z314" s="23"/>
      <c r="AA314" s="23" t="str">
        <f>IF(ISBLANK(Z314),"",INDEX(호기!$A$1:$B$657,MATCH('생산계획(잉크)'!B766,호기!$A$1:$A$657,0),2))</f>
        <v/>
      </c>
      <c r="AB314" s="24">
        <f>X314+Z314-INDEX(표5[#All],MATCH(B314,표5[[#All],[잉크]],0),5)</f>
        <v>0</v>
      </c>
      <c r="AC314" s="21" t="str">
        <f>IFERROR(AB314/INDEX(표5[#All],MATCH(B314,표5[[#All],[잉크]],0),20),"")</f>
        <v/>
      </c>
      <c r="AD314" s="23"/>
      <c r="AE314" s="235"/>
      <c r="BB314" s="67"/>
      <c r="BC314" s="67"/>
      <c r="BD314" s="67"/>
      <c r="BE314" s="67"/>
      <c r="BF314" s="67"/>
    </row>
    <row r="315" spans="1:58" ht="16.5" hidden="1" customHeight="1" x14ac:dyDescent="0.3">
      <c r="A315" s="1"/>
      <c r="B315" s="5" t="s">
        <v>1055</v>
      </c>
      <c r="C315" s="68"/>
      <c r="D315" s="69" t="str">
        <f>IFERROR(C315/INDEX(표5[#All],MATCH(B315,표5[[#All],[잉크]],0),2),"")</f>
        <v/>
      </c>
      <c r="E315" s="22">
        <f>$C315-INDEX(표5[#All],MATCH(B315,표5[[#All],[잉크]],0),24)</f>
        <v>0</v>
      </c>
      <c r="F315" s="542"/>
      <c r="G315" s="23" t="str">
        <f>IF(ISBLANK(F315),"",INDEX(호기!$A$1:$B$657,MATCH('생산계획(잉크)'!B767,호기!$A$1:$A$657,0),2))</f>
        <v/>
      </c>
      <c r="H315" s="24">
        <f>C315+F315-INDEX(표5[#All],MATCH(B315,표5[[#All],[잉크]],0),2)</f>
        <v>0</v>
      </c>
      <c r="I315" s="21" t="str">
        <f>IFERROR(H315/INDEX(표5[#All],MATCH(B315,표5[[#All],[잉크]],0),5),"")</f>
        <v/>
      </c>
      <c r="J315" s="542"/>
      <c r="K315" s="25" t="str">
        <f>IF(ISBLANK(J315),"",INDEX(호기!$A$1:$B$657,MATCH('생산계획(잉크)'!B767,호기!$A$1:$A$657,0),2))</f>
        <v/>
      </c>
      <c r="L315" s="24">
        <f>H315+J315-INDEX(표5[#All],MATCH(B315,표5[[#All],[잉크]],0),5)</f>
        <v>0</v>
      </c>
      <c r="M315" s="21" t="str">
        <f>IFERROR(L315/INDEX(표5[#All],MATCH(B315,표5[[#All],[잉크]],0),8),"")</f>
        <v/>
      </c>
      <c r="N315" s="542"/>
      <c r="O315" s="23" t="str">
        <f>IF(ISBLANK(N315),"",INDEX(호기!$A$1:$B$657,MATCH('생산계획(잉크)'!B767,호기!$A$1:$A$657,0),2))</f>
        <v/>
      </c>
      <c r="P315" s="24">
        <f>L315+N315-INDEX(표5[#All],MATCH(B315,표5[[#All],[잉크]],0),5)</f>
        <v>0</v>
      </c>
      <c r="Q315" s="21" t="str">
        <f>IFERROR(P315/INDEX(표5[#All],MATCH(B315,표5[[#All],[잉크]],0),11),"")</f>
        <v/>
      </c>
      <c r="R315" s="542"/>
      <c r="S315" s="25" t="str">
        <f>IF(ISBLANK(R315),"",INDEX(호기!$A$1:$B$657,MATCH('생산계획(잉크)'!B767,호기!$A$1:$A$657,0),2))</f>
        <v/>
      </c>
      <c r="T315" s="24">
        <f>P315+R315-INDEX(표5[#All],MATCH(B315,표5[[#All],[잉크]],0),5)</f>
        <v>0</v>
      </c>
      <c r="U315" s="21" t="str">
        <f>IFERROR(T315/INDEX(표5[#All],MATCH(B315,표5[[#All],[잉크]],0),14),"")</f>
        <v/>
      </c>
      <c r="V315" s="542"/>
      <c r="W315" s="23" t="str">
        <f>IF(ISBLANK(V315),"",INDEX(호기!$A$1:$B$657,MATCH('생산계획(잉크)'!B767,호기!$A$1:$A$657,0),2))</f>
        <v/>
      </c>
      <c r="X315" s="24">
        <f>T315+V315-INDEX(표5[#All],MATCH(B315,표5[[#All],[잉크]],0),5)</f>
        <v>0</v>
      </c>
      <c r="Y315" s="21" t="str">
        <f>IFERROR(X315/INDEX(표5[#All],MATCH(B315,표5[[#All],[잉크]],0),17),"")</f>
        <v/>
      </c>
      <c r="Z315" s="23"/>
      <c r="AA315" s="23" t="str">
        <f>IF(ISBLANK(Z315),"",INDEX(호기!$A$1:$B$657,MATCH('생산계획(잉크)'!B767,호기!$A$1:$A$657,0),2))</f>
        <v/>
      </c>
      <c r="AB315" s="24">
        <f>X315+Z315-INDEX(표5[#All],MATCH(B315,표5[[#All],[잉크]],0),5)</f>
        <v>0</v>
      </c>
      <c r="AC315" s="21" t="str">
        <f>IFERROR(AB315/INDEX(표5[#All],MATCH(B315,표5[[#All],[잉크]],0),20),"")</f>
        <v/>
      </c>
      <c r="AD315" s="23"/>
      <c r="AE315" s="235"/>
      <c r="BB315" s="67"/>
      <c r="BC315" s="67"/>
      <c r="BD315" s="67"/>
      <c r="BE315" s="67"/>
      <c r="BF315" s="67"/>
    </row>
    <row r="316" spans="1:58" ht="16.5" hidden="1" customHeight="1" x14ac:dyDescent="0.3">
      <c r="A316" s="1"/>
      <c r="B316" s="5" t="s">
        <v>1059</v>
      </c>
      <c r="C316" s="68"/>
      <c r="D316" s="69" t="str">
        <f>IFERROR(C316/INDEX(표5[#All],MATCH(B316,표5[[#All],[잉크]],0),2),"")</f>
        <v/>
      </c>
      <c r="E316" s="22">
        <f>$C316-INDEX(표5[#All],MATCH(B316,표5[[#All],[잉크]],0),24)</f>
        <v>0</v>
      </c>
      <c r="F316" s="542"/>
      <c r="G316" s="23" t="str">
        <f>IF(ISBLANK(F316),"",INDEX(호기!$A$1:$B$657,MATCH('생산계획(잉크)'!B768,호기!$A$1:$A$657,0),2))</f>
        <v/>
      </c>
      <c r="H316" s="24">
        <f>C316+F316-INDEX(표5[#All],MATCH(B316,표5[[#All],[잉크]],0),2)</f>
        <v>0</v>
      </c>
      <c r="I316" s="21" t="str">
        <f>IFERROR(H316/INDEX(표5[#All],MATCH(B316,표5[[#All],[잉크]],0),5),"")</f>
        <v/>
      </c>
      <c r="J316" s="542"/>
      <c r="K316" s="25" t="str">
        <f>IF(ISBLANK(J316),"",INDEX(호기!$A$1:$B$657,MATCH('생산계획(잉크)'!B768,호기!$A$1:$A$657,0),2))</f>
        <v/>
      </c>
      <c r="L316" s="24">
        <f>H316+J316-INDEX(표5[#All],MATCH(B316,표5[[#All],[잉크]],0),5)</f>
        <v>0</v>
      </c>
      <c r="M316" s="21" t="str">
        <f>IFERROR(L316/INDEX(표5[#All],MATCH(B316,표5[[#All],[잉크]],0),8),"")</f>
        <v/>
      </c>
      <c r="N316" s="542"/>
      <c r="O316" s="23" t="str">
        <f>IF(ISBLANK(N316),"",INDEX(호기!$A$1:$B$657,MATCH('생산계획(잉크)'!B768,호기!$A$1:$A$657,0),2))</f>
        <v/>
      </c>
      <c r="P316" s="24">
        <f>L316+N316-INDEX(표5[#All],MATCH(B316,표5[[#All],[잉크]],0),5)</f>
        <v>0</v>
      </c>
      <c r="Q316" s="21" t="str">
        <f>IFERROR(P316/INDEX(표5[#All],MATCH(B316,표5[[#All],[잉크]],0),11),"")</f>
        <v/>
      </c>
      <c r="R316" s="542"/>
      <c r="S316" s="25" t="str">
        <f>IF(ISBLANK(R316),"",INDEX(호기!$A$1:$B$657,MATCH('생산계획(잉크)'!B768,호기!$A$1:$A$657,0),2))</f>
        <v/>
      </c>
      <c r="T316" s="24">
        <f>P316+R316-INDEX(표5[#All],MATCH(B316,표5[[#All],[잉크]],0),5)</f>
        <v>0</v>
      </c>
      <c r="U316" s="21" t="str">
        <f>IFERROR(T316/INDEX(표5[#All],MATCH(B316,표5[[#All],[잉크]],0),14),"")</f>
        <v/>
      </c>
      <c r="V316" s="542"/>
      <c r="W316" s="23" t="str">
        <f>IF(ISBLANK(V316),"",INDEX(호기!$A$1:$B$657,MATCH('생산계획(잉크)'!B768,호기!$A$1:$A$657,0),2))</f>
        <v/>
      </c>
      <c r="X316" s="24">
        <f>T316+V316-INDEX(표5[#All],MATCH(B316,표5[[#All],[잉크]],0),5)</f>
        <v>0</v>
      </c>
      <c r="Y316" s="21" t="str">
        <f>IFERROR(X316/INDEX(표5[#All],MATCH(B316,표5[[#All],[잉크]],0),17),"")</f>
        <v/>
      </c>
      <c r="Z316" s="23"/>
      <c r="AA316" s="23" t="str">
        <f>IF(ISBLANK(Z316),"",INDEX(호기!$A$1:$B$657,MATCH('생산계획(잉크)'!B768,호기!$A$1:$A$657,0),2))</f>
        <v/>
      </c>
      <c r="AB316" s="24">
        <f>X316+Z316-INDEX(표5[#All],MATCH(B316,표5[[#All],[잉크]],0),5)</f>
        <v>0</v>
      </c>
      <c r="AC316" s="21" t="str">
        <f>IFERROR(AB316/INDEX(표5[#All],MATCH(B316,표5[[#All],[잉크]],0),20),"")</f>
        <v/>
      </c>
      <c r="AD316" s="23"/>
      <c r="AE316" s="235"/>
      <c r="BB316" s="67"/>
      <c r="BC316" s="67"/>
      <c r="BD316" s="67"/>
      <c r="BE316" s="67"/>
      <c r="BF316" s="67"/>
    </row>
    <row r="317" spans="1:58" ht="16.5" hidden="1" customHeight="1" x14ac:dyDescent="0.3">
      <c r="A317" s="1"/>
      <c r="B317" s="5" t="s">
        <v>1060</v>
      </c>
      <c r="C317" s="68"/>
      <c r="D317" s="69" t="str">
        <f>IFERROR(C317/INDEX(표5[#All],MATCH(B317,표5[[#All],[잉크]],0),2),"")</f>
        <v/>
      </c>
      <c r="E317" s="22">
        <f>$C317-INDEX(표5[#All],MATCH(B317,표5[[#All],[잉크]],0),24)</f>
        <v>0</v>
      </c>
      <c r="F317" s="542"/>
      <c r="G317" s="23" t="str">
        <f>IF(ISBLANK(F317),"",INDEX(호기!$A$1:$B$657,MATCH('생산계획(잉크)'!B769,호기!$A$1:$A$657,0),2))</f>
        <v/>
      </c>
      <c r="H317" s="24">
        <f>C317+F317-INDEX(표5[#All],MATCH(B317,표5[[#All],[잉크]],0),2)</f>
        <v>0</v>
      </c>
      <c r="I317" s="21" t="str">
        <f>IFERROR(H317/INDEX(표5[#All],MATCH(B317,표5[[#All],[잉크]],0),5),"")</f>
        <v/>
      </c>
      <c r="J317" s="542"/>
      <c r="K317" s="25" t="str">
        <f>IF(ISBLANK(J317),"",INDEX(호기!$A$1:$B$657,MATCH('생산계획(잉크)'!B769,호기!$A$1:$A$657,0),2))</f>
        <v/>
      </c>
      <c r="L317" s="24">
        <f>H317+J317-INDEX(표5[#All],MATCH(B317,표5[[#All],[잉크]],0),5)</f>
        <v>0</v>
      </c>
      <c r="M317" s="21" t="str">
        <f>IFERROR(L317/INDEX(표5[#All],MATCH(B317,표5[[#All],[잉크]],0),8),"")</f>
        <v/>
      </c>
      <c r="N317" s="542"/>
      <c r="O317" s="23" t="str">
        <f>IF(ISBLANK(N317),"",INDEX(호기!$A$1:$B$657,MATCH('생산계획(잉크)'!B769,호기!$A$1:$A$657,0),2))</f>
        <v/>
      </c>
      <c r="P317" s="24">
        <f>L317+N317-INDEX(표5[#All],MATCH(B317,표5[[#All],[잉크]],0),5)</f>
        <v>0</v>
      </c>
      <c r="Q317" s="21" t="str">
        <f>IFERROR(P317/INDEX(표5[#All],MATCH(B317,표5[[#All],[잉크]],0),11),"")</f>
        <v/>
      </c>
      <c r="R317" s="542"/>
      <c r="S317" s="25" t="str">
        <f>IF(ISBLANK(R317),"",INDEX(호기!$A$1:$B$657,MATCH('생산계획(잉크)'!B769,호기!$A$1:$A$657,0),2))</f>
        <v/>
      </c>
      <c r="T317" s="24">
        <f>P317+R317-INDEX(표5[#All],MATCH(B317,표5[[#All],[잉크]],0),5)</f>
        <v>0</v>
      </c>
      <c r="U317" s="21" t="str">
        <f>IFERROR(T317/INDEX(표5[#All],MATCH(B317,표5[[#All],[잉크]],0),14),"")</f>
        <v/>
      </c>
      <c r="V317" s="542"/>
      <c r="W317" s="23" t="str">
        <f>IF(ISBLANK(V317),"",INDEX(호기!$A$1:$B$657,MATCH('생산계획(잉크)'!B769,호기!$A$1:$A$657,0),2))</f>
        <v/>
      </c>
      <c r="X317" s="24">
        <f>T317+V317-INDEX(표5[#All],MATCH(B317,표5[[#All],[잉크]],0),5)</f>
        <v>0</v>
      </c>
      <c r="Y317" s="21" t="str">
        <f>IFERROR(X317/INDEX(표5[#All],MATCH(B317,표5[[#All],[잉크]],0),17),"")</f>
        <v/>
      </c>
      <c r="Z317" s="23"/>
      <c r="AA317" s="23" t="str">
        <f>IF(ISBLANK(Z317),"",INDEX(호기!$A$1:$B$657,MATCH('생산계획(잉크)'!B769,호기!$A$1:$A$657,0),2))</f>
        <v/>
      </c>
      <c r="AB317" s="24">
        <f>X317+Z317-INDEX(표5[#All],MATCH(B317,표5[[#All],[잉크]],0),5)</f>
        <v>0</v>
      </c>
      <c r="AC317" s="21" t="str">
        <f>IFERROR(AB317/INDEX(표5[#All],MATCH(B317,표5[[#All],[잉크]],0),20),"")</f>
        <v/>
      </c>
      <c r="AD317" s="23"/>
      <c r="AE317" s="235"/>
      <c r="BB317" s="67"/>
      <c r="BC317" s="67"/>
      <c r="BD317" s="67"/>
      <c r="BE317" s="67"/>
      <c r="BF317" s="67"/>
    </row>
    <row r="318" spans="1:58" ht="16.5" customHeight="1" x14ac:dyDescent="0.3">
      <c r="A318" s="1"/>
      <c r="B318" s="5" t="s">
        <v>1065</v>
      </c>
      <c r="C318" s="68">
        <v>3</v>
      </c>
      <c r="D318" s="69">
        <f>IFERROR(C318/INDEX(표5[#All],MATCH(B318,표5[[#All],[잉크]],0),2),"")</f>
        <v>3</v>
      </c>
      <c r="E318" s="22">
        <f>$C318-INDEX(표5[#All],MATCH(B318,표5[[#All],[잉크]],0),24)</f>
        <v>-3</v>
      </c>
      <c r="F318" s="542"/>
      <c r="G318" s="23" t="str">
        <f>IF(ISBLANK(F318),"",INDEX(호기!$A$1:$B$657,MATCH('생산계획(잉크)'!B770,호기!$A$1:$A$657,0),2))</f>
        <v/>
      </c>
      <c r="H318" s="24">
        <f>C318+F318-INDEX(표5[#All],MATCH(B318,표5[[#All],[잉크]],0),2)</f>
        <v>2</v>
      </c>
      <c r="I318" s="21">
        <f>IFERROR(H318/INDEX(표5[#All],MATCH(B318,표5[[#All],[잉크]],0),5),"")</f>
        <v>1</v>
      </c>
      <c r="J318" s="542"/>
      <c r="K318" s="25" t="str">
        <f>IF(ISBLANK(J318),"",INDEX(호기!$A$1:$B$657,MATCH('생산계획(잉크)'!B770,호기!$A$1:$A$657,0),2))</f>
        <v/>
      </c>
      <c r="L318" s="24">
        <f>H318+J318-INDEX(표5[#All],MATCH(B318,표5[[#All],[잉크]],0),5)</f>
        <v>0</v>
      </c>
      <c r="M318" s="21" t="str">
        <f>IFERROR(L318/INDEX(표5[#All],MATCH(B318,표5[[#All],[잉크]],0),8),"")</f>
        <v/>
      </c>
      <c r="N318" s="542"/>
      <c r="O318" s="23" t="str">
        <f>IF(ISBLANK(N318),"",INDEX(호기!$A$1:$B$657,MATCH('생산계획(잉크)'!B770,호기!$A$1:$A$657,0),2))</f>
        <v/>
      </c>
      <c r="P318" s="24">
        <f>L318+N318-INDEX(표5[#All],MATCH(B318,표5[[#All],[잉크]],0),5)</f>
        <v>-2</v>
      </c>
      <c r="Q318" s="21" t="str">
        <f>IFERROR(P318/INDEX(표5[#All],MATCH(B318,표5[[#All],[잉크]],0),11),"")</f>
        <v/>
      </c>
      <c r="R318" s="542"/>
      <c r="S318" s="25" t="str">
        <f>IF(ISBLANK(R318),"",INDEX(호기!$A$1:$B$657,MATCH('생산계획(잉크)'!B770,호기!$A$1:$A$657,0),2))</f>
        <v/>
      </c>
      <c r="T318" s="24">
        <f>P318+R318-INDEX(표5[#All],MATCH(B318,표5[[#All],[잉크]],0),5)</f>
        <v>-4</v>
      </c>
      <c r="U318" s="21" t="str">
        <f>IFERROR(T318/INDEX(표5[#All],MATCH(B318,표5[[#All],[잉크]],0),14),"")</f>
        <v/>
      </c>
      <c r="V318" s="542"/>
      <c r="W318" s="23" t="str">
        <f>IF(ISBLANK(V318),"",INDEX(호기!$A$1:$B$657,MATCH('생산계획(잉크)'!B770,호기!$A$1:$A$657,0),2))</f>
        <v/>
      </c>
      <c r="X318" s="24">
        <f>T318+V318-INDEX(표5[#All],MATCH(B318,표5[[#All],[잉크]],0),5)</f>
        <v>-6</v>
      </c>
      <c r="Y318" s="21" t="str">
        <f>IFERROR(X318/INDEX(표5[#All],MATCH(B318,표5[[#All],[잉크]],0),17),"")</f>
        <v/>
      </c>
      <c r="Z318" s="23"/>
      <c r="AA318" s="23" t="str">
        <f>IF(ISBLANK(Z318),"",INDEX(호기!$A$1:$B$657,MATCH('생산계획(잉크)'!B770,호기!$A$1:$A$657,0),2))</f>
        <v/>
      </c>
      <c r="AB318" s="24">
        <f>X318+Z318-INDEX(표5[#All],MATCH(B318,표5[[#All],[잉크]],0),5)</f>
        <v>-8</v>
      </c>
      <c r="AC318" s="21" t="str">
        <f>IFERROR(AB318/INDEX(표5[#All],MATCH(B318,표5[[#All],[잉크]],0),20),"")</f>
        <v/>
      </c>
      <c r="AD318" s="23"/>
      <c r="AE318" s="235"/>
      <c r="BB318" s="67"/>
      <c r="BC318" s="67"/>
      <c r="BD318" s="67"/>
      <c r="BE318" s="67"/>
      <c r="BF318" s="67"/>
    </row>
    <row r="319" spans="1:58" ht="16.5" customHeight="1" x14ac:dyDescent="0.3">
      <c r="A319" s="1"/>
      <c r="B319" s="5" t="s">
        <v>1066</v>
      </c>
      <c r="C319" s="68">
        <v>4</v>
      </c>
      <c r="D319" s="69">
        <f>IFERROR(C319/INDEX(표5[#All],MATCH(B319,표5[[#All],[잉크]],0),2),"")</f>
        <v>4</v>
      </c>
      <c r="E319" s="22">
        <f>$C319-INDEX(표5[#All],MATCH(B319,표5[[#All],[잉크]],0),24)</f>
        <v>-2</v>
      </c>
      <c r="F319" s="542"/>
      <c r="G319" s="23" t="str">
        <f>IF(ISBLANK(F319),"",INDEX(호기!$A$1:$B$657,MATCH('생산계획(잉크)'!B771,호기!$A$1:$A$657,0),2))</f>
        <v/>
      </c>
      <c r="H319" s="24">
        <f>C319+F319-INDEX(표5[#All],MATCH(B319,표5[[#All],[잉크]],0),2)</f>
        <v>3</v>
      </c>
      <c r="I319" s="21">
        <f>IFERROR(H319/INDEX(표5[#All],MATCH(B319,표5[[#All],[잉크]],0),5),"")</f>
        <v>1.5</v>
      </c>
      <c r="J319" s="570" t="s">
        <v>5583</v>
      </c>
      <c r="K319" s="25" t="e">
        <f>IF(ISBLANK(J319),"",INDEX(호기!$A$1:$B$657,MATCH('생산계획(잉크)'!B771,호기!$A$1:$A$657,0),2))</f>
        <v>#N/A</v>
      </c>
      <c r="L319" s="24" t="e">
        <f>H319+J319-INDEX(표5[#All],MATCH(B319,표5[[#All],[잉크]],0),5)</f>
        <v>#VALUE!</v>
      </c>
      <c r="M319" s="21" t="str">
        <f>IFERROR(L319/INDEX(표5[#All],MATCH(B319,표5[[#All],[잉크]],0),8),"")</f>
        <v/>
      </c>
      <c r="N319" s="542"/>
      <c r="O319" s="23" t="str">
        <f>IF(ISBLANK(N319),"",INDEX(호기!$A$1:$B$657,MATCH('생산계획(잉크)'!B771,호기!$A$1:$A$657,0),2))</f>
        <v/>
      </c>
      <c r="P319" s="24" t="e">
        <f>L319+N319-INDEX(표5[#All],MATCH(B319,표5[[#All],[잉크]],0),5)</f>
        <v>#VALUE!</v>
      </c>
      <c r="Q319" s="21" t="str">
        <f>IFERROR(P319/INDEX(표5[#All],MATCH(B319,표5[[#All],[잉크]],0),11),"")</f>
        <v/>
      </c>
      <c r="R319" s="542"/>
      <c r="S319" s="25" t="str">
        <f>IF(ISBLANK(R319),"",INDEX(호기!$A$1:$B$657,MATCH('생산계획(잉크)'!B771,호기!$A$1:$A$657,0),2))</f>
        <v/>
      </c>
      <c r="T319" s="24" t="e">
        <f>P319+R319-INDEX(표5[#All],MATCH(B319,표5[[#All],[잉크]],0),5)</f>
        <v>#VALUE!</v>
      </c>
      <c r="U319" s="21" t="str">
        <f>IFERROR(T319/INDEX(표5[#All],MATCH(B319,표5[[#All],[잉크]],0),14),"")</f>
        <v/>
      </c>
      <c r="V319" s="542"/>
      <c r="W319" s="23" t="str">
        <f>IF(ISBLANK(V319),"",INDEX(호기!$A$1:$B$657,MATCH('생산계획(잉크)'!B771,호기!$A$1:$A$657,0),2))</f>
        <v/>
      </c>
      <c r="X319" s="24" t="e">
        <f>T319+V319-INDEX(표5[#All],MATCH(B319,표5[[#All],[잉크]],0),5)</f>
        <v>#VALUE!</v>
      </c>
      <c r="Y319" s="21" t="str">
        <f>IFERROR(X319/INDEX(표5[#All],MATCH(B319,표5[[#All],[잉크]],0),17),"")</f>
        <v/>
      </c>
      <c r="Z319" s="23"/>
      <c r="AA319" s="23" t="str">
        <f>IF(ISBLANK(Z319),"",INDEX(호기!$A$1:$B$657,MATCH('생산계획(잉크)'!B771,호기!$A$1:$A$657,0),2))</f>
        <v/>
      </c>
      <c r="AB319" s="24" t="e">
        <f>X319+Z319-INDEX(표5[#All],MATCH(B319,표5[[#All],[잉크]],0),5)</f>
        <v>#VALUE!</v>
      </c>
      <c r="AC319" s="21" t="str">
        <f>IFERROR(AB319/INDEX(표5[#All],MATCH(B319,표5[[#All],[잉크]],0),20),"")</f>
        <v/>
      </c>
      <c r="AD319" s="23"/>
      <c r="AE319" s="235"/>
      <c r="BB319" s="67"/>
      <c r="BC319" s="67"/>
      <c r="BD319" s="67"/>
      <c r="BE319" s="67"/>
      <c r="BF319" s="67"/>
    </row>
    <row r="320" spans="1:58" ht="16.5" customHeight="1" x14ac:dyDescent="0.3">
      <c r="A320" s="1"/>
      <c r="B320" s="5" t="s">
        <v>1067</v>
      </c>
      <c r="C320" s="68">
        <v>4</v>
      </c>
      <c r="D320" s="69">
        <f>IFERROR(C320/INDEX(표5[#All],MATCH(B320,표5[[#All],[잉크]],0),2),"")</f>
        <v>4</v>
      </c>
      <c r="E320" s="22">
        <f>$C320-INDEX(표5[#All],MATCH(B320,표5[[#All],[잉크]],0),24)</f>
        <v>-2</v>
      </c>
      <c r="F320" s="542"/>
      <c r="G320" s="23" t="str">
        <f>IF(ISBLANK(F320),"",INDEX(호기!$A$1:$B$657,MATCH('생산계획(잉크)'!B772,호기!$A$1:$A$657,0),2))</f>
        <v/>
      </c>
      <c r="H320" s="24">
        <f>C320+F320-INDEX(표5[#All],MATCH(B320,표5[[#All],[잉크]],0),2)</f>
        <v>3</v>
      </c>
      <c r="I320" s="21">
        <f>IFERROR(H320/INDEX(표5[#All],MATCH(B320,표5[[#All],[잉크]],0),5),"")</f>
        <v>1.5</v>
      </c>
      <c r="J320" s="570" t="s">
        <v>5583</v>
      </c>
      <c r="K320" s="25" t="e">
        <f>IF(ISBLANK(J320),"",INDEX(호기!$A$1:$B$657,MATCH('생산계획(잉크)'!B772,호기!$A$1:$A$657,0),2))</f>
        <v>#N/A</v>
      </c>
      <c r="L320" s="24" t="e">
        <f>H320+J320-INDEX(표5[#All],MATCH(B320,표5[[#All],[잉크]],0),5)</f>
        <v>#VALUE!</v>
      </c>
      <c r="M320" s="21" t="str">
        <f>IFERROR(L320/INDEX(표5[#All],MATCH(B320,표5[[#All],[잉크]],0),8),"")</f>
        <v/>
      </c>
      <c r="N320" s="542"/>
      <c r="O320" s="23" t="str">
        <f>IF(ISBLANK(N320),"",INDEX(호기!$A$1:$B$657,MATCH('생산계획(잉크)'!B772,호기!$A$1:$A$657,0),2))</f>
        <v/>
      </c>
      <c r="P320" s="24" t="e">
        <f>L320+N320-INDEX(표5[#All],MATCH(B320,표5[[#All],[잉크]],0),5)</f>
        <v>#VALUE!</v>
      </c>
      <c r="Q320" s="21" t="str">
        <f>IFERROR(P320/INDEX(표5[#All],MATCH(B320,표5[[#All],[잉크]],0),11),"")</f>
        <v/>
      </c>
      <c r="R320" s="542"/>
      <c r="S320" s="25" t="str">
        <f>IF(ISBLANK(R320),"",INDEX(호기!$A$1:$B$657,MATCH('생산계획(잉크)'!B772,호기!$A$1:$A$657,0),2))</f>
        <v/>
      </c>
      <c r="T320" s="24" t="e">
        <f>P320+R320-INDEX(표5[#All],MATCH(B320,표5[[#All],[잉크]],0),5)</f>
        <v>#VALUE!</v>
      </c>
      <c r="U320" s="21" t="str">
        <f>IFERROR(T320/INDEX(표5[#All],MATCH(B320,표5[[#All],[잉크]],0),14),"")</f>
        <v/>
      </c>
      <c r="V320" s="542"/>
      <c r="W320" s="23" t="str">
        <f>IF(ISBLANK(V320),"",INDEX(호기!$A$1:$B$657,MATCH('생산계획(잉크)'!B772,호기!$A$1:$A$657,0),2))</f>
        <v/>
      </c>
      <c r="X320" s="24" t="e">
        <f>T320+V320-INDEX(표5[#All],MATCH(B320,표5[[#All],[잉크]],0),5)</f>
        <v>#VALUE!</v>
      </c>
      <c r="Y320" s="21" t="str">
        <f>IFERROR(X320/INDEX(표5[#All],MATCH(B320,표5[[#All],[잉크]],0),17),"")</f>
        <v/>
      </c>
      <c r="Z320" s="23"/>
      <c r="AA320" s="23" t="str">
        <f>IF(ISBLANK(Z320),"",INDEX(호기!$A$1:$B$657,MATCH('생산계획(잉크)'!B772,호기!$A$1:$A$657,0),2))</f>
        <v/>
      </c>
      <c r="AB320" s="24" t="e">
        <f>X320+Z320-INDEX(표5[#All],MATCH(B320,표5[[#All],[잉크]],0),5)</f>
        <v>#VALUE!</v>
      </c>
      <c r="AC320" s="21" t="str">
        <f>IFERROR(AB320/INDEX(표5[#All],MATCH(B320,표5[[#All],[잉크]],0),20),"")</f>
        <v/>
      </c>
      <c r="AD320" s="23"/>
      <c r="AE320" s="235"/>
      <c r="BB320" s="67"/>
      <c r="BC320" s="67"/>
      <c r="BD320" s="67"/>
      <c r="BE320" s="67"/>
      <c r="BF320" s="67"/>
    </row>
    <row r="321" spans="1:58" ht="16.5" hidden="1" customHeight="1" x14ac:dyDescent="0.3">
      <c r="A321" s="1"/>
      <c r="B321" s="5" t="s">
        <v>531</v>
      </c>
      <c r="C321" s="68"/>
      <c r="D321" s="69" t="str">
        <f>IFERROR(C321/INDEX(표5[#All],MATCH(B321,표5[[#All],[잉크]],0),2),"")</f>
        <v/>
      </c>
      <c r="E321" s="22">
        <f>$C321-INDEX(표5[#All],MATCH(B321,표5[[#All],[잉크]],0),24)</f>
        <v>0</v>
      </c>
      <c r="F321" s="542"/>
      <c r="G321" s="23" t="str">
        <f>IF(ISBLANK(F321),"",INDEX(호기!$A$1:$B$657,MATCH('생산계획(잉크)'!B773,호기!$A$1:$A$657,0),2))</f>
        <v/>
      </c>
      <c r="H321" s="24">
        <f>C321+F321-INDEX(표5[#All],MATCH(B321,표5[[#All],[잉크]],0),2)</f>
        <v>0</v>
      </c>
      <c r="I321" s="21" t="str">
        <f>IFERROR(H321/INDEX(표5[#All],MATCH(B321,표5[[#All],[잉크]],0),5),"")</f>
        <v/>
      </c>
      <c r="J321" s="542"/>
      <c r="K321" s="25" t="str">
        <f>IF(ISBLANK(J321),"",INDEX(호기!$A$1:$B$657,MATCH('생산계획(잉크)'!B773,호기!$A$1:$A$657,0),2))</f>
        <v/>
      </c>
      <c r="L321" s="24">
        <f>H321+J321-INDEX(표5[#All],MATCH(B321,표5[[#All],[잉크]],0),5)</f>
        <v>0</v>
      </c>
      <c r="M321" s="21" t="str">
        <f>IFERROR(L321/INDEX(표5[#All],MATCH(B321,표5[[#All],[잉크]],0),8),"")</f>
        <v/>
      </c>
      <c r="N321" s="542"/>
      <c r="O321" s="23" t="str">
        <f>IF(ISBLANK(N321),"",INDEX(호기!$A$1:$B$657,MATCH('생산계획(잉크)'!B773,호기!$A$1:$A$657,0),2))</f>
        <v/>
      </c>
      <c r="P321" s="24">
        <f>L321+N321-INDEX(표5[#All],MATCH(B321,표5[[#All],[잉크]],0),5)</f>
        <v>0</v>
      </c>
      <c r="Q321" s="21" t="str">
        <f>IFERROR(P321/INDEX(표5[#All],MATCH(B321,표5[[#All],[잉크]],0),11),"")</f>
        <v/>
      </c>
      <c r="R321" s="542"/>
      <c r="S321" s="25" t="str">
        <f>IF(ISBLANK(R321),"",INDEX(호기!$A$1:$B$657,MATCH('생산계획(잉크)'!B773,호기!$A$1:$A$657,0),2))</f>
        <v/>
      </c>
      <c r="T321" s="24">
        <f>P321+R321-INDEX(표5[#All],MATCH(B321,표5[[#All],[잉크]],0),5)</f>
        <v>0</v>
      </c>
      <c r="U321" s="21" t="str">
        <f>IFERROR(T321/INDEX(표5[#All],MATCH(B321,표5[[#All],[잉크]],0),14),"")</f>
        <v/>
      </c>
      <c r="V321" s="542"/>
      <c r="W321" s="23" t="str">
        <f>IF(ISBLANK(V321),"",INDEX(호기!$A$1:$B$657,MATCH('생산계획(잉크)'!B773,호기!$A$1:$A$657,0),2))</f>
        <v/>
      </c>
      <c r="X321" s="24">
        <f>T321+V321-INDEX(표5[#All],MATCH(B321,표5[[#All],[잉크]],0),5)</f>
        <v>0</v>
      </c>
      <c r="Y321" s="21" t="str">
        <f>IFERROR(X321/INDEX(표5[#All],MATCH(B321,표5[[#All],[잉크]],0),17),"")</f>
        <v/>
      </c>
      <c r="Z321" s="23"/>
      <c r="AA321" s="23" t="str">
        <f>IF(ISBLANK(Z321),"",INDEX(호기!$A$1:$B$657,MATCH('생산계획(잉크)'!B773,호기!$A$1:$A$657,0),2))</f>
        <v/>
      </c>
      <c r="AB321" s="24">
        <f>X321+Z321-INDEX(표5[#All],MATCH(B321,표5[[#All],[잉크]],0),5)</f>
        <v>0</v>
      </c>
      <c r="AC321" s="21" t="str">
        <f>IFERROR(AB321/INDEX(표5[#All],MATCH(B321,표5[[#All],[잉크]],0),20),"")</f>
        <v/>
      </c>
      <c r="AD321" s="23"/>
      <c r="AE321" s="235"/>
      <c r="BB321" s="67"/>
      <c r="BC321" s="67"/>
      <c r="BD321" s="67"/>
      <c r="BE321" s="67"/>
      <c r="BF321" s="67"/>
    </row>
    <row r="322" spans="1:58" ht="16.5" hidden="1" customHeight="1" x14ac:dyDescent="0.3">
      <c r="A322" s="1"/>
      <c r="B322" s="5" t="s">
        <v>2536</v>
      </c>
      <c r="C322" s="68"/>
      <c r="D322" s="69" t="str">
        <f>IFERROR(C322/INDEX(표5[#All],MATCH(B322,표5[[#All],[잉크]],0),2),"")</f>
        <v/>
      </c>
      <c r="E322" s="22">
        <f>$C322-INDEX(표5[#All],MATCH(B322,표5[[#All],[잉크]],0),24)</f>
        <v>0</v>
      </c>
      <c r="F322" s="542"/>
      <c r="G322" s="23" t="str">
        <f>IF(ISBLANK(F322),"",INDEX(호기!$A$1:$B$657,MATCH('생산계획(잉크)'!B774,호기!$A$1:$A$657,0),2))</f>
        <v/>
      </c>
      <c r="H322" s="24">
        <f>C322+F322-INDEX(표5[#All],MATCH(B322,표5[[#All],[잉크]],0),2)</f>
        <v>0</v>
      </c>
      <c r="I322" s="21" t="str">
        <f>IFERROR(H322/INDEX(표5[#All],MATCH(B322,표5[[#All],[잉크]],0),5),"")</f>
        <v/>
      </c>
      <c r="J322" s="542"/>
      <c r="K322" s="25" t="str">
        <f>IF(ISBLANK(J322),"",INDEX(호기!$A$1:$B$657,MATCH('생산계획(잉크)'!B774,호기!$A$1:$A$657,0),2))</f>
        <v/>
      </c>
      <c r="L322" s="24">
        <f>H322+J322-INDEX(표5[#All],MATCH(B322,표5[[#All],[잉크]],0),5)</f>
        <v>0</v>
      </c>
      <c r="M322" s="21" t="str">
        <f>IFERROR(L322/INDEX(표5[#All],MATCH(B322,표5[[#All],[잉크]],0),8),"")</f>
        <v/>
      </c>
      <c r="N322" s="542"/>
      <c r="O322" s="23" t="str">
        <f>IF(ISBLANK(N322),"",INDEX(호기!$A$1:$B$657,MATCH('생산계획(잉크)'!B774,호기!$A$1:$A$657,0),2))</f>
        <v/>
      </c>
      <c r="P322" s="24">
        <f>L322+N322-INDEX(표5[#All],MATCH(B322,표5[[#All],[잉크]],0),5)</f>
        <v>0</v>
      </c>
      <c r="Q322" s="21" t="str">
        <f>IFERROR(P322/INDEX(표5[#All],MATCH(B322,표5[[#All],[잉크]],0),11),"")</f>
        <v/>
      </c>
      <c r="R322" s="542"/>
      <c r="S322" s="25" t="str">
        <f>IF(ISBLANK(R322),"",INDEX(호기!$A$1:$B$657,MATCH('생산계획(잉크)'!B774,호기!$A$1:$A$657,0),2))</f>
        <v/>
      </c>
      <c r="T322" s="24">
        <f>P322+R322-INDEX(표5[#All],MATCH(B322,표5[[#All],[잉크]],0),5)</f>
        <v>0</v>
      </c>
      <c r="U322" s="21" t="str">
        <f>IFERROR(T322/INDEX(표5[#All],MATCH(B322,표5[[#All],[잉크]],0),14),"")</f>
        <v/>
      </c>
      <c r="V322" s="542"/>
      <c r="W322" s="23" t="str">
        <f>IF(ISBLANK(V322),"",INDEX(호기!$A$1:$B$657,MATCH('생산계획(잉크)'!B774,호기!$A$1:$A$657,0),2))</f>
        <v/>
      </c>
      <c r="X322" s="24">
        <f>T322+V322-INDEX(표5[#All],MATCH(B322,표5[[#All],[잉크]],0),5)</f>
        <v>0</v>
      </c>
      <c r="Y322" s="21" t="str">
        <f>IFERROR(X322/INDEX(표5[#All],MATCH(B322,표5[[#All],[잉크]],0),17),"")</f>
        <v/>
      </c>
      <c r="Z322" s="23"/>
      <c r="AA322" s="23" t="str">
        <f>IF(ISBLANK(Z322),"",INDEX(호기!$A$1:$B$657,MATCH('생산계획(잉크)'!B774,호기!$A$1:$A$657,0),2))</f>
        <v/>
      </c>
      <c r="AB322" s="24">
        <f>X322+Z322-INDEX(표5[#All],MATCH(B322,표5[[#All],[잉크]],0),5)</f>
        <v>0</v>
      </c>
      <c r="AC322" s="21" t="str">
        <f>IFERROR(AB322/INDEX(표5[#All],MATCH(B322,표5[[#All],[잉크]],0),20),"")</f>
        <v/>
      </c>
      <c r="AD322" s="23"/>
      <c r="AE322" s="235"/>
      <c r="BB322" s="67"/>
      <c r="BC322" s="67"/>
      <c r="BD322" s="67"/>
      <c r="BE322" s="67"/>
      <c r="BF322" s="67"/>
    </row>
    <row r="323" spans="1:58" ht="16.5" hidden="1" customHeight="1" x14ac:dyDescent="0.3">
      <c r="A323" s="1"/>
      <c r="B323" s="5" t="s">
        <v>530</v>
      </c>
      <c r="C323" s="68"/>
      <c r="D323" s="69" t="str">
        <f>IFERROR(C323/INDEX(표5[#All],MATCH(B323,표5[[#All],[잉크]],0),2),"")</f>
        <v/>
      </c>
      <c r="E323" s="22">
        <f>$C323-INDEX(표5[#All],MATCH(B323,표5[[#All],[잉크]],0),24)</f>
        <v>0</v>
      </c>
      <c r="F323" s="542"/>
      <c r="G323" s="23" t="str">
        <f>IF(ISBLANK(F323),"",INDEX(호기!$A$1:$B$657,MATCH('생산계획(잉크)'!B775,호기!$A$1:$A$657,0),2))</f>
        <v/>
      </c>
      <c r="H323" s="24">
        <f>C323+F323-INDEX(표5[#All],MATCH(B323,표5[[#All],[잉크]],0),2)</f>
        <v>0</v>
      </c>
      <c r="I323" s="21" t="str">
        <f>IFERROR(H323/INDEX(표5[#All],MATCH(B323,표5[[#All],[잉크]],0),5),"")</f>
        <v/>
      </c>
      <c r="J323" s="542"/>
      <c r="K323" s="25" t="str">
        <f>IF(ISBLANK(J323),"",INDEX(호기!$A$1:$B$657,MATCH('생산계획(잉크)'!B775,호기!$A$1:$A$657,0),2))</f>
        <v/>
      </c>
      <c r="L323" s="24">
        <f>H323+J323-INDEX(표5[#All],MATCH(B323,표5[[#All],[잉크]],0),5)</f>
        <v>0</v>
      </c>
      <c r="M323" s="21" t="str">
        <f>IFERROR(L323/INDEX(표5[#All],MATCH(B323,표5[[#All],[잉크]],0),8),"")</f>
        <v/>
      </c>
      <c r="N323" s="542"/>
      <c r="O323" s="23" t="str">
        <f>IF(ISBLANK(N323),"",INDEX(호기!$A$1:$B$657,MATCH('생산계획(잉크)'!B775,호기!$A$1:$A$657,0),2))</f>
        <v/>
      </c>
      <c r="P323" s="24">
        <f>L323+N323-INDEX(표5[#All],MATCH(B323,표5[[#All],[잉크]],0),5)</f>
        <v>0</v>
      </c>
      <c r="Q323" s="21" t="str">
        <f>IFERROR(P323/INDEX(표5[#All],MATCH(B323,표5[[#All],[잉크]],0),11),"")</f>
        <v/>
      </c>
      <c r="R323" s="542"/>
      <c r="S323" s="25" t="str">
        <f>IF(ISBLANK(R323),"",INDEX(호기!$A$1:$B$657,MATCH('생산계획(잉크)'!B775,호기!$A$1:$A$657,0),2))</f>
        <v/>
      </c>
      <c r="T323" s="24">
        <f>P323+R323-INDEX(표5[#All],MATCH(B323,표5[[#All],[잉크]],0),5)</f>
        <v>0</v>
      </c>
      <c r="U323" s="21" t="str">
        <f>IFERROR(T323/INDEX(표5[#All],MATCH(B323,표5[[#All],[잉크]],0),14),"")</f>
        <v/>
      </c>
      <c r="V323" s="542"/>
      <c r="W323" s="23" t="str">
        <f>IF(ISBLANK(V323),"",INDEX(호기!$A$1:$B$657,MATCH('생산계획(잉크)'!B775,호기!$A$1:$A$657,0),2))</f>
        <v/>
      </c>
      <c r="X323" s="24">
        <f>T323+V323-INDEX(표5[#All],MATCH(B323,표5[[#All],[잉크]],0),5)</f>
        <v>0</v>
      </c>
      <c r="Y323" s="21" t="str">
        <f>IFERROR(X323/INDEX(표5[#All],MATCH(B323,표5[[#All],[잉크]],0),17),"")</f>
        <v/>
      </c>
      <c r="Z323" s="23"/>
      <c r="AA323" s="23" t="str">
        <f>IF(ISBLANK(Z323),"",INDEX(호기!$A$1:$B$657,MATCH('생산계획(잉크)'!B775,호기!$A$1:$A$657,0),2))</f>
        <v/>
      </c>
      <c r="AB323" s="24">
        <f>X323+Z323-INDEX(표5[#All],MATCH(B323,표5[[#All],[잉크]],0),5)</f>
        <v>0</v>
      </c>
      <c r="AC323" s="21" t="str">
        <f>IFERROR(AB323/INDEX(표5[#All],MATCH(B323,표5[[#All],[잉크]],0),20),"")</f>
        <v/>
      </c>
      <c r="AD323" s="23"/>
      <c r="AE323" s="235"/>
      <c r="BB323" s="67"/>
      <c r="BC323" s="67"/>
      <c r="BD323" s="67"/>
      <c r="BE323" s="67"/>
      <c r="BF323" s="67"/>
    </row>
    <row r="324" spans="1:58" ht="16.5" customHeight="1" x14ac:dyDescent="0.3">
      <c r="A324" s="1"/>
      <c r="B324" s="5" t="s">
        <v>533</v>
      </c>
      <c r="C324" s="68"/>
      <c r="D324" s="69" t="str">
        <f>IFERROR(C324/INDEX(표5[#All],MATCH(B324,표5[[#All],[잉크]],0),2),"")</f>
        <v/>
      </c>
      <c r="E324" s="22">
        <f>$C324-INDEX(표5[#All],MATCH(B324,표5[[#All],[잉크]],0),24)</f>
        <v>-2</v>
      </c>
      <c r="F324" s="542"/>
      <c r="G324" s="23" t="str">
        <f>IF(ISBLANK(F324),"",INDEX(호기!$A$1:$B$657,MATCH('생산계획(잉크)'!B776,호기!$A$1:$A$657,0),2))</f>
        <v/>
      </c>
      <c r="H324" s="24">
        <f>C324+F324-INDEX(표5[#All],MATCH(B324,표5[[#All],[잉크]],0),2)</f>
        <v>0</v>
      </c>
      <c r="I324" s="21">
        <f>IFERROR(H324/INDEX(표5[#All],MATCH(B324,표5[[#All],[잉크]],0),5),"")</f>
        <v>0</v>
      </c>
      <c r="J324" s="571">
        <v>2</v>
      </c>
      <c r="K324" s="25" t="e">
        <f>IF(ISBLANK(J324),"",INDEX(호기!$A$1:$B$657,MATCH('생산계획(잉크)'!B776,호기!$A$1:$A$657,0),2))</f>
        <v>#N/A</v>
      </c>
      <c r="L324" s="24">
        <f>H324+J324-INDEX(표5[#All],MATCH(B324,표5[[#All],[잉크]],0),5)</f>
        <v>1</v>
      </c>
      <c r="M324" s="21" t="str">
        <f>IFERROR(L324/INDEX(표5[#All],MATCH(B324,표5[[#All],[잉크]],0),8),"")</f>
        <v/>
      </c>
      <c r="N324" s="542"/>
      <c r="O324" s="23" t="str">
        <f>IF(ISBLANK(N324),"",INDEX(호기!$A$1:$B$657,MATCH('생산계획(잉크)'!B776,호기!$A$1:$A$657,0),2))</f>
        <v/>
      </c>
      <c r="P324" s="24">
        <f>L324+N324-INDEX(표5[#All],MATCH(B324,표5[[#All],[잉크]],0),5)</f>
        <v>0</v>
      </c>
      <c r="Q324" s="21" t="str">
        <f>IFERROR(P324/INDEX(표5[#All],MATCH(B324,표5[[#All],[잉크]],0),11),"")</f>
        <v/>
      </c>
      <c r="R324" s="542"/>
      <c r="S324" s="25" t="str">
        <f>IF(ISBLANK(R324),"",INDEX(호기!$A$1:$B$657,MATCH('생산계획(잉크)'!B776,호기!$A$1:$A$657,0),2))</f>
        <v/>
      </c>
      <c r="T324" s="24">
        <f>P324+R324-INDEX(표5[#All],MATCH(B324,표5[[#All],[잉크]],0),5)</f>
        <v>-1</v>
      </c>
      <c r="U324" s="21" t="str">
        <f>IFERROR(T324/INDEX(표5[#All],MATCH(B324,표5[[#All],[잉크]],0),14),"")</f>
        <v/>
      </c>
      <c r="V324" s="542"/>
      <c r="W324" s="23" t="str">
        <f>IF(ISBLANK(V324),"",INDEX(호기!$A$1:$B$657,MATCH('생산계획(잉크)'!B776,호기!$A$1:$A$657,0),2))</f>
        <v/>
      </c>
      <c r="X324" s="24">
        <f>T324+V324-INDEX(표5[#All],MATCH(B324,표5[[#All],[잉크]],0),5)</f>
        <v>-2</v>
      </c>
      <c r="Y324" s="21" t="str">
        <f>IFERROR(X324/INDEX(표5[#All],MATCH(B324,표5[[#All],[잉크]],0),17),"")</f>
        <v/>
      </c>
      <c r="Z324" s="23"/>
      <c r="AA324" s="23" t="str">
        <f>IF(ISBLANK(Z324),"",INDEX(호기!$A$1:$B$657,MATCH('생산계획(잉크)'!B776,호기!$A$1:$A$657,0),2))</f>
        <v/>
      </c>
      <c r="AB324" s="24">
        <f>X324+Z324-INDEX(표5[#All],MATCH(B324,표5[[#All],[잉크]],0),5)</f>
        <v>-3</v>
      </c>
      <c r="AC324" s="21" t="str">
        <f>IFERROR(AB324/INDEX(표5[#All],MATCH(B324,표5[[#All],[잉크]],0),20),"")</f>
        <v/>
      </c>
      <c r="AD324" s="23"/>
      <c r="AE324" s="235"/>
      <c r="BB324" s="67"/>
      <c r="BC324" s="67"/>
      <c r="BD324" s="67"/>
      <c r="BE324" s="67"/>
      <c r="BF324" s="67"/>
    </row>
    <row r="325" spans="1:58" ht="16.5" hidden="1" customHeight="1" x14ac:dyDescent="0.3">
      <c r="A325" s="1"/>
      <c r="B325" s="5" t="s">
        <v>547</v>
      </c>
      <c r="C325" s="68"/>
      <c r="D325" s="69" t="str">
        <f>IFERROR(C325/INDEX(표5[#All],MATCH(B325,표5[[#All],[잉크]],0),2),"")</f>
        <v/>
      </c>
      <c r="E325" s="22">
        <f>$C325-INDEX(표5[#All],MATCH(B325,표5[[#All],[잉크]],0),24)</f>
        <v>0</v>
      </c>
      <c r="F325" s="542"/>
      <c r="G325" s="23" t="str">
        <f>IF(ISBLANK(F325),"",INDEX(호기!$A$1:$B$657,MATCH('생산계획(잉크)'!B777,호기!$A$1:$A$657,0),2))</f>
        <v/>
      </c>
      <c r="H325" s="24">
        <f>C325+F325-INDEX(표5[#All],MATCH(B325,표5[[#All],[잉크]],0),2)</f>
        <v>0</v>
      </c>
      <c r="I325" s="21" t="str">
        <f>IFERROR(H325/INDEX(표5[#All],MATCH(B325,표5[[#All],[잉크]],0),5),"")</f>
        <v/>
      </c>
      <c r="J325" s="542"/>
      <c r="K325" s="25" t="str">
        <f>IF(ISBLANK(J325),"",INDEX(호기!$A$1:$B$657,MATCH('생산계획(잉크)'!B777,호기!$A$1:$A$657,0),2))</f>
        <v/>
      </c>
      <c r="L325" s="24">
        <f>H325+J325-INDEX(표5[#All],MATCH(B325,표5[[#All],[잉크]],0),5)</f>
        <v>0</v>
      </c>
      <c r="M325" s="21" t="str">
        <f>IFERROR(L325/INDEX(표5[#All],MATCH(B325,표5[[#All],[잉크]],0),8),"")</f>
        <v/>
      </c>
      <c r="N325" s="542"/>
      <c r="O325" s="23" t="str">
        <f>IF(ISBLANK(N325),"",INDEX(호기!$A$1:$B$657,MATCH('생산계획(잉크)'!B777,호기!$A$1:$A$657,0),2))</f>
        <v/>
      </c>
      <c r="P325" s="24">
        <f>L325+N325-INDEX(표5[#All],MATCH(B325,표5[[#All],[잉크]],0),5)</f>
        <v>0</v>
      </c>
      <c r="Q325" s="21" t="str">
        <f>IFERROR(P325/INDEX(표5[#All],MATCH(B325,표5[[#All],[잉크]],0),11),"")</f>
        <v/>
      </c>
      <c r="R325" s="542"/>
      <c r="S325" s="25" t="str">
        <f>IF(ISBLANK(R325),"",INDEX(호기!$A$1:$B$657,MATCH('생산계획(잉크)'!B777,호기!$A$1:$A$657,0),2))</f>
        <v/>
      </c>
      <c r="T325" s="24">
        <f>P325+R325-INDEX(표5[#All],MATCH(B325,표5[[#All],[잉크]],0),5)</f>
        <v>0</v>
      </c>
      <c r="U325" s="21" t="str">
        <f>IFERROR(T325/INDEX(표5[#All],MATCH(B325,표5[[#All],[잉크]],0),14),"")</f>
        <v/>
      </c>
      <c r="V325" s="542"/>
      <c r="W325" s="23" t="str">
        <f>IF(ISBLANK(V325),"",INDEX(호기!$A$1:$B$657,MATCH('생산계획(잉크)'!B777,호기!$A$1:$A$657,0),2))</f>
        <v/>
      </c>
      <c r="X325" s="24">
        <f>T325+V325-INDEX(표5[#All],MATCH(B325,표5[[#All],[잉크]],0),5)</f>
        <v>0</v>
      </c>
      <c r="Y325" s="21" t="str">
        <f>IFERROR(X325/INDEX(표5[#All],MATCH(B325,표5[[#All],[잉크]],0),17),"")</f>
        <v/>
      </c>
      <c r="Z325" s="23"/>
      <c r="AA325" s="23" t="str">
        <f>IF(ISBLANK(Z325),"",INDEX(호기!$A$1:$B$657,MATCH('생산계획(잉크)'!B777,호기!$A$1:$A$657,0),2))</f>
        <v/>
      </c>
      <c r="AB325" s="24">
        <f>X325+Z325-INDEX(표5[#All],MATCH(B325,표5[[#All],[잉크]],0),5)</f>
        <v>0</v>
      </c>
      <c r="AC325" s="21" t="str">
        <f>IFERROR(AB325/INDEX(표5[#All],MATCH(B325,표5[[#All],[잉크]],0),20),"")</f>
        <v/>
      </c>
      <c r="AD325" s="23"/>
      <c r="AE325" s="235"/>
      <c r="AF325" s="271"/>
      <c r="BB325" s="67"/>
      <c r="BC325" s="67"/>
      <c r="BD325" s="67"/>
      <c r="BE325" s="67"/>
      <c r="BF325" s="67"/>
    </row>
    <row r="326" spans="1:58" ht="16.5" hidden="1" customHeight="1" x14ac:dyDescent="0.3">
      <c r="A326" s="1"/>
      <c r="B326" s="30" t="s">
        <v>579</v>
      </c>
      <c r="C326" s="68"/>
      <c r="D326" s="69" t="str">
        <f>IFERROR(C326/INDEX(표5[#All],MATCH(B326,표5[[#All],[잉크]],0),2),"")</f>
        <v/>
      </c>
      <c r="E326" s="22">
        <f>$C326-INDEX(표5[#All],MATCH(B326,표5[[#All],[잉크]],0),24)</f>
        <v>0</v>
      </c>
      <c r="F326" s="542"/>
      <c r="G326" s="23" t="str">
        <f>IF(ISBLANK(F326),"",INDEX(호기!$A$1:$B$657,MATCH('생산계획(잉크)'!B778,호기!$A$1:$A$657,0),2))</f>
        <v/>
      </c>
      <c r="H326" s="24">
        <f>C326+F326-INDEX(표5[#All],MATCH(B326,표5[[#All],[잉크]],0),2)</f>
        <v>0</v>
      </c>
      <c r="I326" s="21" t="str">
        <f>IFERROR(H326/INDEX(표5[#All],MATCH(B326,표5[[#All],[잉크]],0),5),"")</f>
        <v/>
      </c>
      <c r="J326" s="542"/>
      <c r="K326" s="25" t="str">
        <f>IF(ISBLANK(J326),"",INDEX(호기!$A$1:$B$657,MATCH('생산계획(잉크)'!B778,호기!$A$1:$A$657,0),2))</f>
        <v/>
      </c>
      <c r="L326" s="24">
        <f>H326+J326-INDEX(표5[#All],MATCH(B326,표5[[#All],[잉크]],0),5)</f>
        <v>0</v>
      </c>
      <c r="M326" s="21" t="str">
        <f>IFERROR(L326/INDEX(표5[#All],MATCH(B326,표5[[#All],[잉크]],0),8),"")</f>
        <v/>
      </c>
      <c r="N326" s="542"/>
      <c r="O326" s="23" t="str">
        <f>IF(ISBLANK(N326),"",INDEX(호기!$A$1:$B$657,MATCH('생산계획(잉크)'!B778,호기!$A$1:$A$657,0),2))</f>
        <v/>
      </c>
      <c r="P326" s="24">
        <f>L326+N326-INDEX(표5[#All],MATCH(B326,표5[[#All],[잉크]],0),5)</f>
        <v>0</v>
      </c>
      <c r="Q326" s="21" t="str">
        <f>IFERROR(P326/INDEX(표5[#All],MATCH(B326,표5[[#All],[잉크]],0),11),"")</f>
        <v/>
      </c>
      <c r="R326" s="542"/>
      <c r="S326" s="25" t="str">
        <f>IF(ISBLANK(R326),"",INDEX(호기!$A$1:$B$657,MATCH('생산계획(잉크)'!B778,호기!$A$1:$A$657,0),2))</f>
        <v/>
      </c>
      <c r="T326" s="24">
        <f>P326+R326-INDEX(표5[#All],MATCH(B326,표5[[#All],[잉크]],0),5)</f>
        <v>0</v>
      </c>
      <c r="U326" s="21" t="str">
        <f>IFERROR(T326/INDEX(표5[#All],MATCH(B326,표5[[#All],[잉크]],0),14),"")</f>
        <v/>
      </c>
      <c r="V326" s="542"/>
      <c r="W326" s="23" t="str">
        <f>IF(ISBLANK(V326),"",INDEX(호기!$A$1:$B$657,MATCH('생산계획(잉크)'!B778,호기!$A$1:$A$657,0),2))</f>
        <v/>
      </c>
      <c r="X326" s="24">
        <f>T326+V326-INDEX(표5[#All],MATCH(B326,표5[[#All],[잉크]],0),5)</f>
        <v>0</v>
      </c>
      <c r="Y326" s="21" t="str">
        <f>IFERROR(X326/INDEX(표5[#All],MATCH(B326,표5[[#All],[잉크]],0),17),"")</f>
        <v/>
      </c>
      <c r="Z326" s="23"/>
      <c r="AA326" s="23" t="str">
        <f>IF(ISBLANK(Z326),"",INDEX(호기!$A$1:$B$657,MATCH('생산계획(잉크)'!B778,호기!$A$1:$A$657,0),2))</f>
        <v/>
      </c>
      <c r="AB326" s="24">
        <f>X326+Z326-INDEX(표5[#All],MATCH(B326,표5[[#All],[잉크]],0),5)</f>
        <v>0</v>
      </c>
      <c r="AC326" s="21" t="str">
        <f>IFERROR(AB326/INDEX(표5[#All],MATCH(B326,표5[[#All],[잉크]],0),20),"")</f>
        <v/>
      </c>
      <c r="AD326" s="23"/>
      <c r="AE326" s="235"/>
      <c r="BB326" s="67"/>
      <c r="BC326" s="67"/>
      <c r="BD326" s="67"/>
      <c r="BE326" s="67"/>
      <c r="BF326" s="67"/>
    </row>
    <row r="327" spans="1:58" ht="16.5" hidden="1" customHeight="1" x14ac:dyDescent="0.3">
      <c r="A327" s="1"/>
      <c r="B327" s="5" t="s">
        <v>580</v>
      </c>
      <c r="C327" s="68">
        <v>0</v>
      </c>
      <c r="D327" s="69">
        <f>IFERROR(C327/INDEX(표5[#All],MATCH(B327,표5[[#All],[잉크]],0),2),"")</f>
        <v>0</v>
      </c>
      <c r="E327" s="22">
        <f>$C327-INDEX(표5[#All],MATCH(B327,표5[[#All],[잉크]],0),24)</f>
        <v>-2</v>
      </c>
      <c r="F327" s="570"/>
      <c r="G327" s="23" t="str">
        <f>IF(ISBLANK(F327),"",INDEX(호기!$A$1:$B$657,MATCH('생산계획(잉크)'!B779,호기!$A$1:$A$657,0),2))</f>
        <v/>
      </c>
      <c r="H327" s="24">
        <f>C327+F327-INDEX(표5[#All],MATCH(B327,표5[[#All],[잉크]],0),2)</f>
        <v>-1</v>
      </c>
      <c r="I327" s="21" t="str">
        <f>IFERROR(H327/INDEX(표5[#All],MATCH(B327,표5[[#All],[잉크]],0),5),"")</f>
        <v/>
      </c>
      <c r="J327" s="542"/>
      <c r="K327" s="25" t="str">
        <f>IF(ISBLANK(J327),"",INDEX(호기!$A$1:$B$657,MATCH('생산계획(잉크)'!B779,호기!$A$1:$A$657,0),2))</f>
        <v/>
      </c>
      <c r="L327" s="24">
        <f>H327+J327-INDEX(표5[#All],MATCH(B327,표5[[#All],[잉크]],0),5)</f>
        <v>-1</v>
      </c>
      <c r="M327" s="21" t="str">
        <f>IFERROR(L327/INDEX(표5[#All],MATCH(B327,표5[[#All],[잉크]],0),8),"")</f>
        <v/>
      </c>
      <c r="N327" s="542"/>
      <c r="O327" s="23" t="str">
        <f>IF(ISBLANK(N327),"",INDEX(호기!$A$1:$B$657,MATCH('생산계획(잉크)'!B779,호기!$A$1:$A$657,0),2))</f>
        <v/>
      </c>
      <c r="P327" s="24">
        <f>L327+N327-INDEX(표5[#All],MATCH(B327,표5[[#All],[잉크]],0),5)</f>
        <v>-1</v>
      </c>
      <c r="Q327" s="21" t="str">
        <f>IFERROR(P327/INDEX(표5[#All],MATCH(B327,표5[[#All],[잉크]],0),11),"")</f>
        <v/>
      </c>
      <c r="R327" s="542"/>
      <c r="S327" s="25" t="str">
        <f>IF(ISBLANK(R327),"",INDEX(호기!$A$1:$B$657,MATCH('생산계획(잉크)'!B779,호기!$A$1:$A$657,0),2))</f>
        <v/>
      </c>
      <c r="T327" s="24">
        <f>P327+R327-INDEX(표5[#All],MATCH(B327,표5[[#All],[잉크]],0),5)</f>
        <v>-1</v>
      </c>
      <c r="U327" s="21" t="str">
        <f>IFERROR(T327/INDEX(표5[#All],MATCH(B327,표5[[#All],[잉크]],0),14),"")</f>
        <v/>
      </c>
      <c r="V327" s="542"/>
      <c r="W327" s="23" t="str">
        <f>IF(ISBLANK(V327),"",INDEX(호기!$A$1:$B$657,MATCH('생산계획(잉크)'!B779,호기!$A$1:$A$657,0),2))</f>
        <v/>
      </c>
      <c r="X327" s="24">
        <f>T327+V327-INDEX(표5[#All],MATCH(B327,표5[[#All],[잉크]],0),5)</f>
        <v>-1</v>
      </c>
      <c r="Y327" s="21" t="str">
        <f>IFERROR(X327/INDEX(표5[#All],MATCH(B327,표5[[#All],[잉크]],0),17),"")</f>
        <v/>
      </c>
      <c r="Z327" s="23"/>
      <c r="AA327" s="23" t="str">
        <f>IF(ISBLANK(Z327),"",INDEX(호기!$A$1:$B$657,MATCH('생산계획(잉크)'!B779,호기!$A$1:$A$657,0),2))</f>
        <v/>
      </c>
      <c r="AB327" s="24">
        <f>X327+Z327-INDEX(표5[#All],MATCH(B327,표5[[#All],[잉크]],0),5)</f>
        <v>-1</v>
      </c>
      <c r="AC327" s="21" t="str">
        <f>IFERROR(AB327/INDEX(표5[#All],MATCH(B327,표5[[#All],[잉크]],0),20),"")</f>
        <v/>
      </c>
      <c r="AD327" s="23"/>
      <c r="AE327" s="235"/>
      <c r="BB327" s="67"/>
      <c r="BC327" s="67"/>
      <c r="BD327" s="67"/>
      <c r="BE327" s="67"/>
      <c r="BF327" s="67"/>
    </row>
    <row r="328" spans="1:58" ht="16.5" hidden="1" customHeight="1" x14ac:dyDescent="0.3">
      <c r="A328" s="1"/>
      <c r="B328" s="5" t="s">
        <v>581</v>
      </c>
      <c r="C328" s="68"/>
      <c r="D328" s="69" t="str">
        <f>IFERROR(C328/INDEX(표5[#All],MATCH(B328,표5[[#All],[잉크]],0),2),"")</f>
        <v/>
      </c>
      <c r="E328" s="22">
        <f>$C328-INDEX(표5[#All],MATCH(B328,표5[[#All],[잉크]],0),24)</f>
        <v>0</v>
      </c>
      <c r="F328" s="542"/>
      <c r="G328" s="23" t="str">
        <f>IF(ISBLANK(F328),"",INDEX(호기!$A$1:$B$657,MATCH('생산계획(잉크)'!B780,호기!$A$1:$A$657,0),2))</f>
        <v/>
      </c>
      <c r="H328" s="24">
        <f>C328+F328-INDEX(표5[#All],MATCH(B328,표5[[#All],[잉크]],0),2)</f>
        <v>0</v>
      </c>
      <c r="I328" s="21" t="str">
        <f>IFERROR(H328/INDEX(표5[#All],MATCH(B328,표5[[#All],[잉크]],0),5),"")</f>
        <v/>
      </c>
      <c r="J328" s="542"/>
      <c r="K328" s="25" t="str">
        <f>IF(ISBLANK(J328),"",INDEX(호기!$A$1:$B$657,MATCH('생산계획(잉크)'!B780,호기!$A$1:$A$657,0),2))</f>
        <v/>
      </c>
      <c r="L328" s="24">
        <f>H328+J328-INDEX(표5[#All],MATCH(B328,표5[[#All],[잉크]],0),5)</f>
        <v>0</v>
      </c>
      <c r="M328" s="21" t="str">
        <f>IFERROR(L328/INDEX(표5[#All],MATCH(B328,표5[[#All],[잉크]],0),8),"")</f>
        <v/>
      </c>
      <c r="N328" s="542"/>
      <c r="O328" s="23" t="str">
        <f>IF(ISBLANK(N328),"",INDEX(호기!$A$1:$B$657,MATCH('생산계획(잉크)'!B780,호기!$A$1:$A$657,0),2))</f>
        <v/>
      </c>
      <c r="P328" s="24">
        <f>L328+N328-INDEX(표5[#All],MATCH(B328,표5[[#All],[잉크]],0),5)</f>
        <v>0</v>
      </c>
      <c r="Q328" s="21" t="str">
        <f>IFERROR(P328/INDEX(표5[#All],MATCH(B328,표5[[#All],[잉크]],0),11),"")</f>
        <v/>
      </c>
      <c r="R328" s="542"/>
      <c r="S328" s="25" t="str">
        <f>IF(ISBLANK(R328),"",INDEX(호기!$A$1:$B$657,MATCH('생산계획(잉크)'!B780,호기!$A$1:$A$657,0),2))</f>
        <v/>
      </c>
      <c r="T328" s="24">
        <f>P328+R328-INDEX(표5[#All],MATCH(B328,표5[[#All],[잉크]],0),5)</f>
        <v>0</v>
      </c>
      <c r="U328" s="21" t="str">
        <f>IFERROR(T328/INDEX(표5[#All],MATCH(B328,표5[[#All],[잉크]],0),14),"")</f>
        <v/>
      </c>
      <c r="V328" s="542"/>
      <c r="W328" s="23" t="str">
        <f>IF(ISBLANK(V328),"",INDEX(호기!$A$1:$B$657,MATCH('생산계획(잉크)'!B780,호기!$A$1:$A$657,0),2))</f>
        <v/>
      </c>
      <c r="X328" s="24">
        <f>T328+V328-INDEX(표5[#All],MATCH(B328,표5[[#All],[잉크]],0),5)</f>
        <v>0</v>
      </c>
      <c r="Y328" s="21" t="str">
        <f>IFERROR(X328/INDEX(표5[#All],MATCH(B328,표5[[#All],[잉크]],0),17),"")</f>
        <v/>
      </c>
      <c r="Z328" s="23"/>
      <c r="AA328" s="23" t="str">
        <f>IF(ISBLANK(Z328),"",INDEX(호기!$A$1:$B$657,MATCH('생산계획(잉크)'!B780,호기!$A$1:$A$657,0),2))</f>
        <v/>
      </c>
      <c r="AB328" s="24">
        <f>X328+Z328-INDEX(표5[#All],MATCH(B328,표5[[#All],[잉크]],0),5)</f>
        <v>0</v>
      </c>
      <c r="AC328" s="21" t="str">
        <f>IFERROR(AB328/INDEX(표5[#All],MATCH(B328,표5[[#All],[잉크]],0),20),"")</f>
        <v/>
      </c>
      <c r="AD328" s="23"/>
      <c r="AE328" s="235"/>
      <c r="BB328" s="67"/>
      <c r="BC328" s="67"/>
      <c r="BD328" s="67"/>
      <c r="BE328" s="67"/>
      <c r="BF328" s="67"/>
    </row>
    <row r="329" spans="1:58" ht="16.5" hidden="1" customHeight="1" x14ac:dyDescent="0.3">
      <c r="A329" s="1"/>
      <c r="B329" s="5" t="s">
        <v>582</v>
      </c>
      <c r="C329" s="68"/>
      <c r="D329" s="69" t="str">
        <f>IFERROR(C329/INDEX(표5[#All],MATCH(B329,표5[[#All],[잉크]],0),2),"")</f>
        <v/>
      </c>
      <c r="E329" s="22">
        <f>$C329-INDEX(표5[#All],MATCH(B329,표5[[#All],[잉크]],0),24)</f>
        <v>0</v>
      </c>
      <c r="F329" s="542"/>
      <c r="G329" s="23" t="str">
        <f>IF(ISBLANK(F329),"",INDEX(호기!$A$1:$B$657,MATCH('생산계획(잉크)'!B781,호기!$A$1:$A$657,0),2))</f>
        <v/>
      </c>
      <c r="H329" s="24">
        <f>C329+F329-INDEX(표5[#All],MATCH(B329,표5[[#All],[잉크]],0),2)</f>
        <v>0</v>
      </c>
      <c r="I329" s="21" t="str">
        <f>IFERROR(H329/INDEX(표5[#All],MATCH(B329,표5[[#All],[잉크]],0),5),"")</f>
        <v/>
      </c>
      <c r="J329" s="542"/>
      <c r="K329" s="25" t="str">
        <f>IF(ISBLANK(J329),"",INDEX(호기!$A$1:$B$657,MATCH('생산계획(잉크)'!B781,호기!$A$1:$A$657,0),2))</f>
        <v/>
      </c>
      <c r="L329" s="24">
        <f>H329+J329-INDEX(표5[#All],MATCH(B329,표5[[#All],[잉크]],0),5)</f>
        <v>0</v>
      </c>
      <c r="M329" s="21" t="str">
        <f>IFERROR(L329/INDEX(표5[#All],MATCH(B329,표5[[#All],[잉크]],0),8),"")</f>
        <v/>
      </c>
      <c r="N329" s="542"/>
      <c r="O329" s="23" t="str">
        <f>IF(ISBLANK(N329),"",INDEX(호기!$A$1:$B$657,MATCH('생산계획(잉크)'!B781,호기!$A$1:$A$657,0),2))</f>
        <v/>
      </c>
      <c r="P329" s="24">
        <f>L329+N329-INDEX(표5[#All],MATCH(B329,표5[[#All],[잉크]],0),5)</f>
        <v>0</v>
      </c>
      <c r="Q329" s="21" t="str">
        <f>IFERROR(P329/INDEX(표5[#All],MATCH(B329,표5[[#All],[잉크]],0),11),"")</f>
        <v/>
      </c>
      <c r="R329" s="542"/>
      <c r="S329" s="25" t="str">
        <f>IF(ISBLANK(R329),"",INDEX(호기!$A$1:$B$657,MATCH('생산계획(잉크)'!B781,호기!$A$1:$A$657,0),2))</f>
        <v/>
      </c>
      <c r="T329" s="24">
        <f>P329+R329-INDEX(표5[#All],MATCH(B329,표5[[#All],[잉크]],0),5)</f>
        <v>0</v>
      </c>
      <c r="U329" s="21" t="str">
        <f>IFERROR(T329/INDEX(표5[#All],MATCH(B329,표5[[#All],[잉크]],0),14),"")</f>
        <v/>
      </c>
      <c r="V329" s="542"/>
      <c r="W329" s="23" t="str">
        <f>IF(ISBLANK(V329),"",INDEX(호기!$A$1:$B$657,MATCH('생산계획(잉크)'!B781,호기!$A$1:$A$657,0),2))</f>
        <v/>
      </c>
      <c r="X329" s="24">
        <f>T329+V329-INDEX(표5[#All],MATCH(B329,표5[[#All],[잉크]],0),5)</f>
        <v>0</v>
      </c>
      <c r="Y329" s="21" t="str">
        <f>IFERROR(X329/INDEX(표5[#All],MATCH(B329,표5[[#All],[잉크]],0),17),"")</f>
        <v/>
      </c>
      <c r="Z329" s="23"/>
      <c r="AA329" s="23" t="str">
        <f>IF(ISBLANK(Z329),"",INDEX(호기!$A$1:$B$657,MATCH('생산계획(잉크)'!B781,호기!$A$1:$A$657,0),2))</f>
        <v/>
      </c>
      <c r="AB329" s="24">
        <f>X329+Z329-INDEX(표5[#All],MATCH(B329,표5[[#All],[잉크]],0),5)</f>
        <v>0</v>
      </c>
      <c r="AC329" s="21" t="str">
        <f>IFERROR(AB329/INDEX(표5[#All],MATCH(B329,표5[[#All],[잉크]],0),20),"")</f>
        <v/>
      </c>
      <c r="AD329" s="23"/>
      <c r="AE329" s="235"/>
      <c r="BB329" s="67"/>
      <c r="BC329" s="67"/>
      <c r="BD329" s="67"/>
      <c r="BE329" s="67"/>
      <c r="BF329" s="67"/>
    </row>
    <row r="330" spans="1:58" ht="16.5" hidden="1" customHeight="1" x14ac:dyDescent="0.3">
      <c r="A330" s="1"/>
      <c r="B330" s="5" t="s">
        <v>583</v>
      </c>
      <c r="C330" s="68"/>
      <c r="D330" s="69" t="str">
        <f>IFERROR(C330/INDEX(표5[#All],MATCH(B330,표5[[#All],[잉크]],0),2),"")</f>
        <v/>
      </c>
      <c r="E330" s="22">
        <f>$C330-INDEX(표5[#All],MATCH(B330,표5[[#All],[잉크]],0),24)</f>
        <v>0</v>
      </c>
      <c r="F330" s="542"/>
      <c r="G330" s="23" t="str">
        <f>IF(ISBLANK(F330),"",INDEX(호기!$A$1:$B$657,MATCH('생산계획(잉크)'!B782,호기!$A$1:$A$657,0),2))</f>
        <v/>
      </c>
      <c r="H330" s="24">
        <f>C330+F330-INDEX(표5[#All],MATCH(B330,표5[[#All],[잉크]],0),2)</f>
        <v>0</v>
      </c>
      <c r="I330" s="21" t="str">
        <f>IFERROR(H330/INDEX(표5[#All],MATCH(B330,표5[[#All],[잉크]],0),5),"")</f>
        <v/>
      </c>
      <c r="J330" s="542"/>
      <c r="K330" s="25" t="str">
        <f>IF(ISBLANK(J330),"",INDEX(호기!$A$1:$B$657,MATCH('생산계획(잉크)'!B782,호기!$A$1:$A$657,0),2))</f>
        <v/>
      </c>
      <c r="L330" s="24">
        <f>H330+J330-INDEX(표5[#All],MATCH(B330,표5[[#All],[잉크]],0),5)</f>
        <v>0</v>
      </c>
      <c r="M330" s="21" t="str">
        <f>IFERROR(L330/INDEX(표5[#All],MATCH(B330,표5[[#All],[잉크]],0),8),"")</f>
        <v/>
      </c>
      <c r="N330" s="542"/>
      <c r="O330" s="23" t="str">
        <f>IF(ISBLANK(N330),"",INDEX(호기!$A$1:$B$657,MATCH('생산계획(잉크)'!B782,호기!$A$1:$A$657,0),2))</f>
        <v/>
      </c>
      <c r="P330" s="24">
        <f>L330+N330-INDEX(표5[#All],MATCH(B330,표5[[#All],[잉크]],0),5)</f>
        <v>0</v>
      </c>
      <c r="Q330" s="21" t="str">
        <f>IFERROR(P330/INDEX(표5[#All],MATCH(B330,표5[[#All],[잉크]],0),11),"")</f>
        <v/>
      </c>
      <c r="R330" s="542"/>
      <c r="S330" s="25" t="str">
        <f>IF(ISBLANK(R330),"",INDEX(호기!$A$1:$B$657,MATCH('생산계획(잉크)'!B782,호기!$A$1:$A$657,0),2))</f>
        <v/>
      </c>
      <c r="T330" s="24">
        <f>P330+R330-INDEX(표5[#All],MATCH(B330,표5[[#All],[잉크]],0),5)</f>
        <v>0</v>
      </c>
      <c r="U330" s="21" t="str">
        <f>IFERROR(T330/INDEX(표5[#All],MATCH(B330,표5[[#All],[잉크]],0),14),"")</f>
        <v/>
      </c>
      <c r="V330" s="542"/>
      <c r="W330" s="23" t="str">
        <f>IF(ISBLANK(V330),"",INDEX(호기!$A$1:$B$657,MATCH('생산계획(잉크)'!B782,호기!$A$1:$A$657,0),2))</f>
        <v/>
      </c>
      <c r="X330" s="24">
        <f>T330+V330-INDEX(표5[#All],MATCH(B330,표5[[#All],[잉크]],0),5)</f>
        <v>0</v>
      </c>
      <c r="Y330" s="21" t="str">
        <f>IFERROR(X330/INDEX(표5[#All],MATCH(B330,표5[[#All],[잉크]],0),17),"")</f>
        <v/>
      </c>
      <c r="Z330" s="23"/>
      <c r="AA330" s="23" t="str">
        <f>IF(ISBLANK(Z330),"",INDEX(호기!$A$1:$B$657,MATCH('생산계획(잉크)'!B782,호기!$A$1:$A$657,0),2))</f>
        <v/>
      </c>
      <c r="AB330" s="24">
        <f>X330+Z330-INDEX(표5[#All],MATCH(B330,표5[[#All],[잉크]],0),5)</f>
        <v>0</v>
      </c>
      <c r="AC330" s="21" t="str">
        <f>IFERROR(AB330/INDEX(표5[#All],MATCH(B330,표5[[#All],[잉크]],0),20),"")</f>
        <v/>
      </c>
      <c r="AD330" s="23"/>
      <c r="AE330" s="235"/>
      <c r="BB330" s="67"/>
      <c r="BC330" s="67"/>
      <c r="BD330" s="67"/>
      <c r="BE330" s="67"/>
      <c r="BF330" s="67"/>
    </row>
    <row r="331" spans="1:58" ht="16.5" hidden="1" customHeight="1" x14ac:dyDescent="0.3">
      <c r="A331" s="1"/>
      <c r="B331" s="5" t="s">
        <v>614</v>
      </c>
      <c r="C331" s="68"/>
      <c r="D331" s="69" t="str">
        <f>IFERROR(C331/INDEX(표5[#All],MATCH(B331,표5[[#All],[잉크]],0),2),"")</f>
        <v/>
      </c>
      <c r="E331" s="22">
        <f>$C331-INDEX(표5[#All],MATCH(B331,표5[[#All],[잉크]],0),24)</f>
        <v>0</v>
      </c>
      <c r="F331" s="542"/>
      <c r="G331" s="23" t="str">
        <f>IF(ISBLANK(F331),"",INDEX(호기!$A$1:$B$657,MATCH('생산계획(잉크)'!B783,호기!$A$1:$A$657,0),2))</f>
        <v/>
      </c>
      <c r="H331" s="24">
        <f>C331+F331-INDEX(표5[#All],MATCH(B331,표5[[#All],[잉크]],0),2)</f>
        <v>0</v>
      </c>
      <c r="I331" s="21" t="str">
        <f>IFERROR(H331/INDEX(표5[#All],MATCH(B331,표5[[#All],[잉크]],0),5),"")</f>
        <v/>
      </c>
      <c r="J331" s="542"/>
      <c r="K331" s="25" t="str">
        <f>IF(ISBLANK(J331),"",INDEX(호기!$A$1:$B$657,MATCH('생산계획(잉크)'!B783,호기!$A$1:$A$657,0),2))</f>
        <v/>
      </c>
      <c r="L331" s="24">
        <f>H331+J331-INDEX(표5[#All],MATCH(B331,표5[[#All],[잉크]],0),5)</f>
        <v>0</v>
      </c>
      <c r="M331" s="21" t="str">
        <f>IFERROR(L331/INDEX(표5[#All],MATCH(B331,표5[[#All],[잉크]],0),8),"")</f>
        <v/>
      </c>
      <c r="N331" s="542"/>
      <c r="O331" s="23" t="str">
        <f>IF(ISBLANK(N331),"",INDEX(호기!$A$1:$B$657,MATCH('생산계획(잉크)'!B783,호기!$A$1:$A$657,0),2))</f>
        <v/>
      </c>
      <c r="P331" s="24">
        <f>L331+N331-INDEX(표5[#All],MATCH(B331,표5[[#All],[잉크]],0),5)</f>
        <v>0</v>
      </c>
      <c r="Q331" s="21" t="str">
        <f>IFERROR(P331/INDEX(표5[#All],MATCH(B331,표5[[#All],[잉크]],0),11),"")</f>
        <v/>
      </c>
      <c r="R331" s="542"/>
      <c r="S331" s="25" t="str">
        <f>IF(ISBLANK(R331),"",INDEX(호기!$A$1:$B$657,MATCH('생산계획(잉크)'!B783,호기!$A$1:$A$657,0),2))</f>
        <v/>
      </c>
      <c r="T331" s="24">
        <f>P331+R331-INDEX(표5[#All],MATCH(B331,표5[[#All],[잉크]],0),5)</f>
        <v>0</v>
      </c>
      <c r="U331" s="21" t="str">
        <f>IFERROR(T331/INDEX(표5[#All],MATCH(B331,표5[[#All],[잉크]],0),14),"")</f>
        <v/>
      </c>
      <c r="V331" s="542"/>
      <c r="W331" s="23" t="str">
        <f>IF(ISBLANK(V331),"",INDEX(호기!$A$1:$B$657,MATCH('생산계획(잉크)'!B783,호기!$A$1:$A$657,0),2))</f>
        <v/>
      </c>
      <c r="X331" s="24">
        <f>T331+V331-INDEX(표5[#All],MATCH(B331,표5[[#All],[잉크]],0),5)</f>
        <v>0</v>
      </c>
      <c r="Y331" s="21" t="str">
        <f>IFERROR(X331/INDEX(표5[#All],MATCH(B331,표5[[#All],[잉크]],0),17),"")</f>
        <v/>
      </c>
      <c r="Z331" s="23"/>
      <c r="AA331" s="23" t="str">
        <f>IF(ISBLANK(Z331),"",INDEX(호기!$A$1:$B$657,MATCH('생산계획(잉크)'!B783,호기!$A$1:$A$657,0),2))</f>
        <v/>
      </c>
      <c r="AB331" s="24">
        <f>X331+Z331-INDEX(표5[#All],MATCH(B331,표5[[#All],[잉크]],0),5)</f>
        <v>0</v>
      </c>
      <c r="AC331" s="21" t="str">
        <f>IFERROR(AB331/INDEX(표5[#All],MATCH(B331,표5[[#All],[잉크]],0),20),"")</f>
        <v/>
      </c>
      <c r="AD331" s="23"/>
      <c r="AE331" s="235"/>
      <c r="BB331" s="67"/>
      <c r="BC331" s="67"/>
      <c r="BD331" s="67"/>
      <c r="BE331" s="67"/>
      <c r="BF331" s="67"/>
    </row>
    <row r="332" spans="1:58" ht="16.5" hidden="1" customHeight="1" x14ac:dyDescent="0.3">
      <c r="A332" s="1"/>
      <c r="B332" s="5" t="s">
        <v>615</v>
      </c>
      <c r="C332" s="68"/>
      <c r="D332" s="69" t="str">
        <f>IFERROR(C332/INDEX(표5[#All],MATCH(B332,표5[[#All],[잉크]],0),2),"")</f>
        <v/>
      </c>
      <c r="E332" s="22">
        <f>$C332-INDEX(표5[#All],MATCH(B332,표5[[#All],[잉크]],0),24)</f>
        <v>0</v>
      </c>
      <c r="F332" s="542"/>
      <c r="G332" s="23" t="str">
        <f>IF(ISBLANK(F332),"",INDEX(호기!$A$1:$B$657,MATCH('생산계획(잉크)'!B784,호기!$A$1:$A$657,0),2))</f>
        <v/>
      </c>
      <c r="H332" s="24">
        <f>C332+F332-INDEX(표5[#All],MATCH(B332,표5[[#All],[잉크]],0),2)</f>
        <v>0</v>
      </c>
      <c r="I332" s="21" t="str">
        <f>IFERROR(H332/INDEX(표5[#All],MATCH(B332,표5[[#All],[잉크]],0),5),"")</f>
        <v/>
      </c>
      <c r="J332" s="542"/>
      <c r="K332" s="25" t="str">
        <f>IF(ISBLANK(J332),"",INDEX(호기!$A$1:$B$657,MATCH('생산계획(잉크)'!B784,호기!$A$1:$A$657,0),2))</f>
        <v/>
      </c>
      <c r="L332" s="24">
        <f>H332+J332-INDEX(표5[#All],MATCH(B332,표5[[#All],[잉크]],0),5)</f>
        <v>0</v>
      </c>
      <c r="M332" s="21" t="str">
        <f>IFERROR(L332/INDEX(표5[#All],MATCH(B332,표5[[#All],[잉크]],0),8),"")</f>
        <v/>
      </c>
      <c r="N332" s="542"/>
      <c r="O332" s="23" t="str">
        <f>IF(ISBLANK(N332),"",INDEX(호기!$A$1:$B$657,MATCH('생산계획(잉크)'!B784,호기!$A$1:$A$657,0),2))</f>
        <v/>
      </c>
      <c r="P332" s="24">
        <f>L332+N332-INDEX(표5[#All],MATCH(B332,표5[[#All],[잉크]],0),5)</f>
        <v>0</v>
      </c>
      <c r="Q332" s="21" t="str">
        <f>IFERROR(P332/INDEX(표5[#All],MATCH(B332,표5[[#All],[잉크]],0),11),"")</f>
        <v/>
      </c>
      <c r="R332" s="542"/>
      <c r="S332" s="25" t="str">
        <f>IF(ISBLANK(R332),"",INDEX(호기!$A$1:$B$657,MATCH('생산계획(잉크)'!B784,호기!$A$1:$A$657,0),2))</f>
        <v/>
      </c>
      <c r="T332" s="24">
        <f>P332+R332-INDEX(표5[#All],MATCH(B332,표5[[#All],[잉크]],0),5)</f>
        <v>0</v>
      </c>
      <c r="U332" s="21" t="str">
        <f>IFERROR(T332/INDEX(표5[#All],MATCH(B332,표5[[#All],[잉크]],0),14),"")</f>
        <v/>
      </c>
      <c r="V332" s="542"/>
      <c r="W332" s="23" t="str">
        <f>IF(ISBLANK(V332),"",INDEX(호기!$A$1:$B$657,MATCH('생산계획(잉크)'!B784,호기!$A$1:$A$657,0),2))</f>
        <v/>
      </c>
      <c r="X332" s="24">
        <f>T332+V332-INDEX(표5[#All],MATCH(B332,표5[[#All],[잉크]],0),5)</f>
        <v>0</v>
      </c>
      <c r="Y332" s="21" t="str">
        <f>IFERROR(X332/INDEX(표5[#All],MATCH(B332,표5[[#All],[잉크]],0),17),"")</f>
        <v/>
      </c>
      <c r="Z332" s="23"/>
      <c r="AA332" s="23" t="str">
        <f>IF(ISBLANK(Z332),"",INDEX(호기!$A$1:$B$657,MATCH('생산계획(잉크)'!B784,호기!$A$1:$A$657,0),2))</f>
        <v/>
      </c>
      <c r="AB332" s="24">
        <f>X332+Z332-INDEX(표5[#All],MATCH(B332,표5[[#All],[잉크]],0),5)</f>
        <v>0</v>
      </c>
      <c r="AC332" s="21" t="str">
        <f>IFERROR(AB332/INDEX(표5[#All],MATCH(B332,표5[[#All],[잉크]],0),20),"")</f>
        <v/>
      </c>
      <c r="AD332" s="23"/>
      <c r="AE332" s="235"/>
      <c r="BB332" s="67"/>
      <c r="BC332" s="67"/>
      <c r="BD332" s="67"/>
      <c r="BE332" s="67"/>
      <c r="BF332" s="67"/>
    </row>
    <row r="333" spans="1:58" ht="16.5" hidden="1" customHeight="1" x14ac:dyDescent="0.3">
      <c r="A333" s="1"/>
      <c r="B333" s="5" t="s">
        <v>611</v>
      </c>
      <c r="C333" s="68"/>
      <c r="D333" s="69" t="str">
        <f>IFERROR(C333/INDEX(표5[#All],MATCH(B333,표5[[#All],[잉크]],0),2),"")</f>
        <v/>
      </c>
      <c r="E333" s="22">
        <f>$C333-INDEX(표5[#All],MATCH(B333,표5[[#All],[잉크]],0),24)</f>
        <v>0</v>
      </c>
      <c r="F333" s="542"/>
      <c r="G333" s="23" t="str">
        <f>IF(ISBLANK(F333),"",INDEX(호기!$A$1:$B$657,MATCH('생산계획(잉크)'!B785,호기!$A$1:$A$657,0),2))</f>
        <v/>
      </c>
      <c r="H333" s="24">
        <f>C333+F333-INDEX(표5[#All],MATCH(B333,표5[[#All],[잉크]],0),2)</f>
        <v>0</v>
      </c>
      <c r="I333" s="21" t="str">
        <f>IFERROR(H333/INDEX(표5[#All],MATCH(B333,표5[[#All],[잉크]],0),5),"")</f>
        <v/>
      </c>
      <c r="J333" s="542"/>
      <c r="K333" s="25" t="str">
        <f>IF(ISBLANK(J333),"",INDEX(호기!$A$1:$B$657,MATCH('생산계획(잉크)'!B785,호기!$A$1:$A$657,0),2))</f>
        <v/>
      </c>
      <c r="L333" s="24">
        <f>H333+J333-INDEX(표5[#All],MATCH(B333,표5[[#All],[잉크]],0),5)</f>
        <v>0</v>
      </c>
      <c r="M333" s="21" t="str">
        <f>IFERROR(L333/INDEX(표5[#All],MATCH(B333,표5[[#All],[잉크]],0),8),"")</f>
        <v/>
      </c>
      <c r="N333" s="542"/>
      <c r="O333" s="23" t="str">
        <f>IF(ISBLANK(N333),"",INDEX(호기!$A$1:$B$657,MATCH('생산계획(잉크)'!B785,호기!$A$1:$A$657,0),2))</f>
        <v/>
      </c>
      <c r="P333" s="24">
        <f>L333+N333-INDEX(표5[#All],MATCH(B333,표5[[#All],[잉크]],0),5)</f>
        <v>0</v>
      </c>
      <c r="Q333" s="21" t="str">
        <f>IFERROR(P333/INDEX(표5[#All],MATCH(B333,표5[[#All],[잉크]],0),11),"")</f>
        <v/>
      </c>
      <c r="R333" s="542"/>
      <c r="S333" s="25" t="str">
        <f>IF(ISBLANK(R333),"",INDEX(호기!$A$1:$B$657,MATCH('생산계획(잉크)'!B785,호기!$A$1:$A$657,0),2))</f>
        <v/>
      </c>
      <c r="T333" s="24">
        <f>P333+R333-INDEX(표5[#All],MATCH(B333,표5[[#All],[잉크]],0),5)</f>
        <v>0</v>
      </c>
      <c r="U333" s="21" t="str">
        <f>IFERROR(T333/INDEX(표5[#All],MATCH(B333,표5[[#All],[잉크]],0),14),"")</f>
        <v/>
      </c>
      <c r="V333" s="542"/>
      <c r="W333" s="23" t="str">
        <f>IF(ISBLANK(V333),"",INDEX(호기!$A$1:$B$657,MATCH('생산계획(잉크)'!B785,호기!$A$1:$A$657,0),2))</f>
        <v/>
      </c>
      <c r="X333" s="24">
        <f>T333+V333-INDEX(표5[#All],MATCH(B333,표5[[#All],[잉크]],0),5)</f>
        <v>0</v>
      </c>
      <c r="Y333" s="21" t="str">
        <f>IFERROR(X333/INDEX(표5[#All],MATCH(B333,표5[[#All],[잉크]],0),17),"")</f>
        <v/>
      </c>
      <c r="Z333" s="23"/>
      <c r="AA333" s="23" t="str">
        <f>IF(ISBLANK(Z333),"",INDEX(호기!$A$1:$B$657,MATCH('생산계획(잉크)'!B785,호기!$A$1:$A$657,0),2))</f>
        <v/>
      </c>
      <c r="AB333" s="24">
        <f>X333+Z333-INDEX(표5[#All],MATCH(B333,표5[[#All],[잉크]],0),5)</f>
        <v>0</v>
      </c>
      <c r="AC333" s="21" t="str">
        <f>IFERROR(AB333/INDEX(표5[#All],MATCH(B333,표5[[#All],[잉크]],0),20),"")</f>
        <v/>
      </c>
      <c r="AD333" s="23"/>
      <c r="AE333" s="235"/>
      <c r="BB333" s="67"/>
      <c r="BC333" s="67"/>
      <c r="BD333" s="67"/>
      <c r="BE333" s="67"/>
      <c r="BF333" s="67"/>
    </row>
    <row r="334" spans="1:58" ht="16.5" hidden="1" customHeight="1" x14ac:dyDescent="0.3">
      <c r="A334" s="1"/>
      <c r="B334" s="5" t="s">
        <v>612</v>
      </c>
      <c r="C334" s="68"/>
      <c r="D334" s="69" t="str">
        <f>IFERROR(C334/INDEX(표5[#All],MATCH(B334,표5[[#All],[잉크]],0),2),"")</f>
        <v/>
      </c>
      <c r="E334" s="22">
        <f>$C334-INDEX(표5[#All],MATCH(B334,표5[[#All],[잉크]],0),24)</f>
        <v>0</v>
      </c>
      <c r="F334" s="542"/>
      <c r="G334" s="23" t="str">
        <f>IF(ISBLANK(F334),"",INDEX(호기!$A$1:$B$657,MATCH('생산계획(잉크)'!B786,호기!$A$1:$A$657,0),2))</f>
        <v/>
      </c>
      <c r="H334" s="24">
        <f>C334+F334-INDEX(표5[#All],MATCH(B334,표5[[#All],[잉크]],0),2)</f>
        <v>0</v>
      </c>
      <c r="I334" s="21" t="str">
        <f>IFERROR(H334/INDEX(표5[#All],MATCH(B334,표5[[#All],[잉크]],0),5),"")</f>
        <v/>
      </c>
      <c r="J334" s="542"/>
      <c r="K334" s="25" t="str">
        <f>IF(ISBLANK(J334),"",INDEX(호기!$A$1:$B$657,MATCH('생산계획(잉크)'!B786,호기!$A$1:$A$657,0),2))</f>
        <v/>
      </c>
      <c r="L334" s="24">
        <f>H334+J334-INDEX(표5[#All],MATCH(B334,표5[[#All],[잉크]],0),5)</f>
        <v>0</v>
      </c>
      <c r="M334" s="21" t="str">
        <f>IFERROR(L334/INDEX(표5[#All],MATCH(B334,표5[[#All],[잉크]],0),8),"")</f>
        <v/>
      </c>
      <c r="N334" s="542"/>
      <c r="O334" s="23" t="str">
        <f>IF(ISBLANK(N334),"",INDEX(호기!$A$1:$B$657,MATCH('생산계획(잉크)'!B786,호기!$A$1:$A$657,0),2))</f>
        <v/>
      </c>
      <c r="P334" s="24">
        <f>L334+N334-INDEX(표5[#All],MATCH(B334,표5[[#All],[잉크]],0),5)</f>
        <v>0</v>
      </c>
      <c r="Q334" s="21" t="str">
        <f>IFERROR(P334/INDEX(표5[#All],MATCH(B334,표5[[#All],[잉크]],0),11),"")</f>
        <v/>
      </c>
      <c r="R334" s="542"/>
      <c r="S334" s="25" t="str">
        <f>IF(ISBLANK(R334),"",INDEX(호기!$A$1:$B$657,MATCH('생산계획(잉크)'!B786,호기!$A$1:$A$657,0),2))</f>
        <v/>
      </c>
      <c r="T334" s="24">
        <f>P334+R334-INDEX(표5[#All],MATCH(B334,표5[[#All],[잉크]],0),5)</f>
        <v>0</v>
      </c>
      <c r="U334" s="21" t="str">
        <f>IFERROR(T334/INDEX(표5[#All],MATCH(B334,표5[[#All],[잉크]],0),14),"")</f>
        <v/>
      </c>
      <c r="V334" s="542"/>
      <c r="W334" s="23" t="str">
        <f>IF(ISBLANK(V334),"",INDEX(호기!$A$1:$B$657,MATCH('생산계획(잉크)'!B786,호기!$A$1:$A$657,0),2))</f>
        <v/>
      </c>
      <c r="X334" s="24">
        <f>T334+V334-INDEX(표5[#All],MATCH(B334,표5[[#All],[잉크]],0),5)</f>
        <v>0</v>
      </c>
      <c r="Y334" s="21" t="str">
        <f>IFERROR(X334/INDEX(표5[#All],MATCH(B334,표5[[#All],[잉크]],0),17),"")</f>
        <v/>
      </c>
      <c r="Z334" s="23"/>
      <c r="AA334" s="23" t="str">
        <f>IF(ISBLANK(Z334),"",INDEX(호기!$A$1:$B$657,MATCH('생산계획(잉크)'!B786,호기!$A$1:$A$657,0),2))</f>
        <v/>
      </c>
      <c r="AB334" s="24">
        <f>X334+Z334-INDEX(표5[#All],MATCH(B334,표5[[#All],[잉크]],0),5)</f>
        <v>0</v>
      </c>
      <c r="AC334" s="21" t="str">
        <f>IFERROR(AB334/INDEX(표5[#All],MATCH(B334,표5[[#All],[잉크]],0),20),"")</f>
        <v/>
      </c>
      <c r="AD334" s="23"/>
      <c r="AE334" s="235"/>
      <c r="BB334" s="67"/>
      <c r="BC334" s="67"/>
      <c r="BD334" s="67"/>
      <c r="BE334" s="67"/>
      <c r="BF334" s="67"/>
    </row>
    <row r="335" spans="1:58" ht="16.5" hidden="1" customHeight="1" x14ac:dyDescent="0.3">
      <c r="A335" s="1"/>
      <c r="B335" s="30" t="s">
        <v>584</v>
      </c>
      <c r="C335" s="68"/>
      <c r="D335" s="69" t="str">
        <f>IFERROR(C335/INDEX(표5[#All],MATCH(B335,표5[[#All],[잉크]],0),2),"")</f>
        <v/>
      </c>
      <c r="E335" s="22">
        <f>$C335-INDEX(표5[#All],MATCH(B335,표5[[#All],[잉크]],0),24)</f>
        <v>0</v>
      </c>
      <c r="F335" s="542"/>
      <c r="G335" s="23" t="str">
        <f>IF(ISBLANK(F335),"",INDEX(호기!$A$1:$B$657,MATCH('생산계획(잉크)'!B787,호기!$A$1:$A$657,0),2))</f>
        <v/>
      </c>
      <c r="H335" s="24">
        <f>C335+F335-INDEX(표5[#All],MATCH(B335,표5[[#All],[잉크]],0),2)</f>
        <v>0</v>
      </c>
      <c r="I335" s="21" t="str">
        <f>IFERROR(H335/INDEX(표5[#All],MATCH(B335,표5[[#All],[잉크]],0),5),"")</f>
        <v/>
      </c>
      <c r="J335" s="542"/>
      <c r="K335" s="25" t="str">
        <f>IF(ISBLANK(J335),"",INDEX(호기!$A$1:$B$657,MATCH('생산계획(잉크)'!B787,호기!$A$1:$A$657,0),2))</f>
        <v/>
      </c>
      <c r="L335" s="24">
        <f>H335+J335-INDEX(표5[#All],MATCH(B335,표5[[#All],[잉크]],0),5)</f>
        <v>0</v>
      </c>
      <c r="M335" s="21" t="str">
        <f>IFERROR(L335/INDEX(표5[#All],MATCH(B335,표5[[#All],[잉크]],0),8),"")</f>
        <v/>
      </c>
      <c r="N335" s="542"/>
      <c r="O335" s="23" t="str">
        <f>IF(ISBLANK(N335),"",INDEX(호기!$A$1:$B$657,MATCH('생산계획(잉크)'!B787,호기!$A$1:$A$657,0),2))</f>
        <v/>
      </c>
      <c r="P335" s="24">
        <f>L335+N335-INDEX(표5[#All],MATCH(B335,표5[[#All],[잉크]],0),5)</f>
        <v>0</v>
      </c>
      <c r="Q335" s="21" t="str">
        <f>IFERROR(P335/INDEX(표5[#All],MATCH(B335,표5[[#All],[잉크]],0),11),"")</f>
        <v/>
      </c>
      <c r="R335" s="542"/>
      <c r="S335" s="25" t="str">
        <f>IF(ISBLANK(R335),"",INDEX(호기!$A$1:$B$657,MATCH('생산계획(잉크)'!B787,호기!$A$1:$A$657,0),2))</f>
        <v/>
      </c>
      <c r="T335" s="24">
        <f>P335+R335-INDEX(표5[#All],MATCH(B335,표5[[#All],[잉크]],0),5)</f>
        <v>0</v>
      </c>
      <c r="U335" s="21" t="str">
        <f>IFERROR(T335/INDEX(표5[#All],MATCH(B335,표5[[#All],[잉크]],0),14),"")</f>
        <v/>
      </c>
      <c r="V335" s="542"/>
      <c r="W335" s="23" t="str">
        <f>IF(ISBLANK(V335),"",INDEX(호기!$A$1:$B$657,MATCH('생산계획(잉크)'!B787,호기!$A$1:$A$657,0),2))</f>
        <v/>
      </c>
      <c r="X335" s="24">
        <f>T335+V335-INDEX(표5[#All],MATCH(B335,표5[[#All],[잉크]],0),5)</f>
        <v>0</v>
      </c>
      <c r="Y335" s="21" t="str">
        <f>IFERROR(X335/INDEX(표5[#All],MATCH(B335,표5[[#All],[잉크]],0),17),"")</f>
        <v/>
      </c>
      <c r="Z335" s="23"/>
      <c r="AA335" s="23" t="str">
        <f>IF(ISBLANK(Z335),"",INDEX(호기!$A$1:$B$657,MATCH('생산계획(잉크)'!B787,호기!$A$1:$A$657,0),2))</f>
        <v/>
      </c>
      <c r="AB335" s="24">
        <f>X335+Z335-INDEX(표5[#All],MATCH(B335,표5[[#All],[잉크]],0),5)</f>
        <v>0</v>
      </c>
      <c r="AC335" s="21" t="str">
        <f>IFERROR(AB335/INDEX(표5[#All],MATCH(B335,표5[[#All],[잉크]],0),20),"")</f>
        <v/>
      </c>
      <c r="AD335" s="23"/>
      <c r="AE335" s="235"/>
      <c r="BB335" s="67"/>
      <c r="BC335" s="67"/>
      <c r="BD335" s="67"/>
      <c r="BE335" s="67"/>
      <c r="BF335" s="67"/>
    </row>
    <row r="336" spans="1:58" ht="16.5" hidden="1" customHeight="1" x14ac:dyDescent="0.3">
      <c r="A336" s="1"/>
      <c r="B336" s="30" t="s">
        <v>585</v>
      </c>
      <c r="C336" s="68"/>
      <c r="D336" s="69" t="str">
        <f>IFERROR(C336/INDEX(표5[#All],MATCH(B336,표5[[#All],[잉크]],0),2),"")</f>
        <v/>
      </c>
      <c r="E336" s="22">
        <f>$C336-INDEX(표5[#All],MATCH(B336,표5[[#All],[잉크]],0),24)</f>
        <v>0</v>
      </c>
      <c r="F336" s="542"/>
      <c r="G336" s="23" t="str">
        <f>IF(ISBLANK(F336),"",INDEX(호기!$A$1:$B$657,MATCH('생산계획(잉크)'!B788,호기!$A$1:$A$657,0),2))</f>
        <v/>
      </c>
      <c r="H336" s="24">
        <f>C336+F336-INDEX(표5[#All],MATCH(B336,표5[[#All],[잉크]],0),2)</f>
        <v>0</v>
      </c>
      <c r="I336" s="21" t="str">
        <f>IFERROR(H336/INDEX(표5[#All],MATCH(B336,표5[[#All],[잉크]],0),5),"")</f>
        <v/>
      </c>
      <c r="J336" s="542"/>
      <c r="K336" s="25" t="str">
        <f>IF(ISBLANK(J336),"",INDEX(호기!$A$1:$B$657,MATCH('생산계획(잉크)'!B788,호기!$A$1:$A$657,0),2))</f>
        <v/>
      </c>
      <c r="L336" s="24">
        <f>H336+J336-INDEX(표5[#All],MATCH(B336,표5[[#All],[잉크]],0),5)</f>
        <v>0</v>
      </c>
      <c r="M336" s="21" t="str">
        <f>IFERROR(L336/INDEX(표5[#All],MATCH(B336,표5[[#All],[잉크]],0),8),"")</f>
        <v/>
      </c>
      <c r="N336" s="542"/>
      <c r="O336" s="23" t="str">
        <f>IF(ISBLANK(N336),"",INDEX(호기!$A$1:$B$657,MATCH('생산계획(잉크)'!B788,호기!$A$1:$A$657,0),2))</f>
        <v/>
      </c>
      <c r="P336" s="24">
        <f>L336+N336-INDEX(표5[#All],MATCH(B336,표5[[#All],[잉크]],0),5)</f>
        <v>0</v>
      </c>
      <c r="Q336" s="21" t="str">
        <f>IFERROR(P336/INDEX(표5[#All],MATCH(B336,표5[[#All],[잉크]],0),11),"")</f>
        <v/>
      </c>
      <c r="R336" s="542"/>
      <c r="S336" s="25" t="str">
        <f>IF(ISBLANK(R336),"",INDEX(호기!$A$1:$B$657,MATCH('생산계획(잉크)'!B788,호기!$A$1:$A$657,0),2))</f>
        <v/>
      </c>
      <c r="T336" s="24">
        <f>P336+R336-INDEX(표5[#All],MATCH(B336,표5[[#All],[잉크]],0),5)</f>
        <v>0</v>
      </c>
      <c r="U336" s="21" t="str">
        <f>IFERROR(T336/INDEX(표5[#All],MATCH(B336,표5[[#All],[잉크]],0),14),"")</f>
        <v/>
      </c>
      <c r="V336" s="542"/>
      <c r="W336" s="23" t="str">
        <f>IF(ISBLANK(V336),"",INDEX(호기!$A$1:$B$657,MATCH('생산계획(잉크)'!B788,호기!$A$1:$A$657,0),2))</f>
        <v/>
      </c>
      <c r="X336" s="24">
        <f>T336+V336-INDEX(표5[#All],MATCH(B336,표5[[#All],[잉크]],0),5)</f>
        <v>0</v>
      </c>
      <c r="Y336" s="21" t="str">
        <f>IFERROR(X336/INDEX(표5[#All],MATCH(B336,표5[[#All],[잉크]],0),17),"")</f>
        <v/>
      </c>
      <c r="Z336" s="23"/>
      <c r="AA336" s="23" t="str">
        <f>IF(ISBLANK(Z336),"",INDEX(호기!$A$1:$B$657,MATCH('생산계획(잉크)'!B788,호기!$A$1:$A$657,0),2))</f>
        <v/>
      </c>
      <c r="AB336" s="24">
        <f>X336+Z336-INDEX(표5[#All],MATCH(B336,표5[[#All],[잉크]],0),5)</f>
        <v>0</v>
      </c>
      <c r="AC336" s="21" t="str">
        <f>IFERROR(AB336/INDEX(표5[#All],MATCH(B336,표5[[#All],[잉크]],0),20),"")</f>
        <v/>
      </c>
      <c r="AD336" s="23"/>
      <c r="AE336" s="235"/>
      <c r="BB336" s="67"/>
      <c r="BC336" s="67"/>
      <c r="BD336" s="67"/>
      <c r="BE336" s="67"/>
      <c r="BF336" s="67"/>
    </row>
    <row r="337" spans="1:58" ht="16.5" hidden="1" customHeight="1" x14ac:dyDescent="0.3">
      <c r="A337" s="1"/>
      <c r="B337" s="5" t="s">
        <v>586</v>
      </c>
      <c r="C337" s="68"/>
      <c r="D337" s="69" t="str">
        <f>IFERROR(C337/INDEX(표5[#All],MATCH(B337,표5[[#All],[잉크]],0),2),"")</f>
        <v/>
      </c>
      <c r="E337" s="22">
        <f>$C337-INDEX(표5[#All],MATCH(B337,표5[[#All],[잉크]],0),24)</f>
        <v>0</v>
      </c>
      <c r="F337" s="542"/>
      <c r="G337" s="23" t="str">
        <f>IF(ISBLANK(F337),"",INDEX(호기!$A$1:$B$657,MATCH('생산계획(잉크)'!B789,호기!$A$1:$A$657,0),2))</f>
        <v/>
      </c>
      <c r="H337" s="24">
        <f>C337+F337-INDEX(표5[#All],MATCH(B337,표5[[#All],[잉크]],0),2)</f>
        <v>0</v>
      </c>
      <c r="I337" s="21" t="str">
        <f>IFERROR(H337/INDEX(표5[#All],MATCH(B337,표5[[#All],[잉크]],0),5),"")</f>
        <v/>
      </c>
      <c r="J337" s="542"/>
      <c r="K337" s="25" t="str">
        <f>IF(ISBLANK(J337),"",INDEX(호기!$A$1:$B$657,MATCH('생산계획(잉크)'!B789,호기!$A$1:$A$657,0),2))</f>
        <v/>
      </c>
      <c r="L337" s="24">
        <f>H337+J337-INDEX(표5[#All],MATCH(B337,표5[[#All],[잉크]],0),5)</f>
        <v>0</v>
      </c>
      <c r="M337" s="21" t="str">
        <f>IFERROR(L337/INDEX(표5[#All],MATCH(B337,표5[[#All],[잉크]],0),8),"")</f>
        <v/>
      </c>
      <c r="N337" s="542"/>
      <c r="O337" s="23" t="str">
        <f>IF(ISBLANK(N337),"",INDEX(호기!$A$1:$B$657,MATCH('생산계획(잉크)'!B789,호기!$A$1:$A$657,0),2))</f>
        <v/>
      </c>
      <c r="P337" s="24">
        <f>L337+N337-INDEX(표5[#All],MATCH(B337,표5[[#All],[잉크]],0),5)</f>
        <v>0</v>
      </c>
      <c r="Q337" s="21" t="str">
        <f>IFERROR(P337/INDEX(표5[#All],MATCH(B337,표5[[#All],[잉크]],0),11),"")</f>
        <v/>
      </c>
      <c r="R337" s="542"/>
      <c r="S337" s="25" t="str">
        <f>IF(ISBLANK(R337),"",INDEX(호기!$A$1:$B$657,MATCH('생산계획(잉크)'!B789,호기!$A$1:$A$657,0),2))</f>
        <v/>
      </c>
      <c r="T337" s="24">
        <f>P337+R337-INDEX(표5[#All],MATCH(B337,표5[[#All],[잉크]],0),5)</f>
        <v>0</v>
      </c>
      <c r="U337" s="21" t="str">
        <f>IFERROR(T337/INDEX(표5[#All],MATCH(B337,표5[[#All],[잉크]],0),14),"")</f>
        <v/>
      </c>
      <c r="V337" s="542"/>
      <c r="W337" s="23" t="str">
        <f>IF(ISBLANK(V337),"",INDEX(호기!$A$1:$B$657,MATCH('생산계획(잉크)'!B789,호기!$A$1:$A$657,0),2))</f>
        <v/>
      </c>
      <c r="X337" s="24">
        <f>T337+V337-INDEX(표5[#All],MATCH(B337,표5[[#All],[잉크]],0),5)</f>
        <v>0</v>
      </c>
      <c r="Y337" s="21" t="str">
        <f>IFERROR(X337/INDEX(표5[#All],MATCH(B337,표5[[#All],[잉크]],0),17),"")</f>
        <v/>
      </c>
      <c r="Z337" s="23"/>
      <c r="AA337" s="23" t="str">
        <f>IF(ISBLANK(Z337),"",INDEX(호기!$A$1:$B$657,MATCH('생산계획(잉크)'!B789,호기!$A$1:$A$657,0),2))</f>
        <v/>
      </c>
      <c r="AB337" s="24">
        <f>X337+Z337-INDEX(표5[#All],MATCH(B337,표5[[#All],[잉크]],0),5)</f>
        <v>0</v>
      </c>
      <c r="AC337" s="21" t="str">
        <f>IFERROR(AB337/INDEX(표5[#All],MATCH(B337,표5[[#All],[잉크]],0),20),"")</f>
        <v/>
      </c>
      <c r="AD337" s="23"/>
      <c r="AE337" s="235"/>
      <c r="BB337" s="67"/>
      <c r="BC337" s="67"/>
      <c r="BD337" s="67"/>
      <c r="BE337" s="67"/>
      <c r="BF337" s="67"/>
    </row>
    <row r="338" spans="1:58" ht="16.5" hidden="1" customHeight="1" x14ac:dyDescent="0.3">
      <c r="A338" s="1"/>
      <c r="B338" s="5" t="s">
        <v>587</v>
      </c>
      <c r="C338" s="68"/>
      <c r="D338" s="69" t="str">
        <f>IFERROR(C338/INDEX(표5[#All],MATCH(B338,표5[[#All],[잉크]],0),2),"")</f>
        <v/>
      </c>
      <c r="E338" s="22">
        <f>$C338-INDEX(표5[#All],MATCH(B338,표5[[#All],[잉크]],0),24)</f>
        <v>0</v>
      </c>
      <c r="F338" s="542"/>
      <c r="G338" s="23" t="str">
        <f>IF(ISBLANK(F338),"",INDEX(호기!$A$1:$B$657,MATCH('생산계획(잉크)'!B790,호기!$A$1:$A$657,0),2))</f>
        <v/>
      </c>
      <c r="H338" s="24">
        <f>C338+F338-INDEX(표5[#All],MATCH(B338,표5[[#All],[잉크]],0),2)</f>
        <v>0</v>
      </c>
      <c r="I338" s="21" t="str">
        <f>IFERROR(H338/INDEX(표5[#All],MATCH(B338,표5[[#All],[잉크]],0),5),"")</f>
        <v/>
      </c>
      <c r="J338" s="542"/>
      <c r="K338" s="25" t="str">
        <f>IF(ISBLANK(J338),"",INDEX(호기!$A$1:$B$657,MATCH('생산계획(잉크)'!B790,호기!$A$1:$A$657,0),2))</f>
        <v/>
      </c>
      <c r="L338" s="24">
        <f>H338+J338-INDEX(표5[#All],MATCH(B338,표5[[#All],[잉크]],0),5)</f>
        <v>0</v>
      </c>
      <c r="M338" s="21" t="str">
        <f>IFERROR(L338/INDEX(표5[#All],MATCH(B338,표5[[#All],[잉크]],0),8),"")</f>
        <v/>
      </c>
      <c r="N338" s="542"/>
      <c r="O338" s="23" t="str">
        <f>IF(ISBLANK(N338),"",INDEX(호기!$A$1:$B$657,MATCH('생산계획(잉크)'!B790,호기!$A$1:$A$657,0),2))</f>
        <v/>
      </c>
      <c r="P338" s="24">
        <f>L338+N338-INDEX(표5[#All],MATCH(B338,표5[[#All],[잉크]],0),5)</f>
        <v>0</v>
      </c>
      <c r="Q338" s="21" t="str">
        <f>IFERROR(P338/INDEX(표5[#All],MATCH(B338,표5[[#All],[잉크]],0),11),"")</f>
        <v/>
      </c>
      <c r="R338" s="542"/>
      <c r="S338" s="25" t="str">
        <f>IF(ISBLANK(R338),"",INDEX(호기!$A$1:$B$657,MATCH('생산계획(잉크)'!B790,호기!$A$1:$A$657,0),2))</f>
        <v/>
      </c>
      <c r="T338" s="24">
        <f>P338+R338-INDEX(표5[#All],MATCH(B338,표5[[#All],[잉크]],0),5)</f>
        <v>0</v>
      </c>
      <c r="U338" s="21" t="str">
        <f>IFERROR(T338/INDEX(표5[#All],MATCH(B338,표5[[#All],[잉크]],0),14),"")</f>
        <v/>
      </c>
      <c r="V338" s="542"/>
      <c r="W338" s="23" t="str">
        <f>IF(ISBLANK(V338),"",INDEX(호기!$A$1:$B$657,MATCH('생산계획(잉크)'!B790,호기!$A$1:$A$657,0),2))</f>
        <v/>
      </c>
      <c r="X338" s="24">
        <f>T338+V338-INDEX(표5[#All],MATCH(B338,표5[[#All],[잉크]],0),5)</f>
        <v>0</v>
      </c>
      <c r="Y338" s="21" t="str">
        <f>IFERROR(X338/INDEX(표5[#All],MATCH(B338,표5[[#All],[잉크]],0),17),"")</f>
        <v/>
      </c>
      <c r="Z338" s="23"/>
      <c r="AA338" s="23" t="str">
        <f>IF(ISBLANK(Z338),"",INDEX(호기!$A$1:$B$657,MATCH('생산계획(잉크)'!B790,호기!$A$1:$A$657,0),2))</f>
        <v/>
      </c>
      <c r="AB338" s="24">
        <f>X338+Z338-INDEX(표5[#All],MATCH(B338,표5[[#All],[잉크]],0),5)</f>
        <v>0</v>
      </c>
      <c r="AC338" s="21" t="str">
        <f>IFERROR(AB338/INDEX(표5[#All],MATCH(B338,표5[[#All],[잉크]],0),20),"")</f>
        <v/>
      </c>
      <c r="AD338" s="23"/>
      <c r="AE338" s="235"/>
      <c r="BB338" s="67"/>
      <c r="BC338" s="67"/>
      <c r="BD338" s="67"/>
      <c r="BE338" s="67"/>
      <c r="BF338" s="67"/>
    </row>
    <row r="339" spans="1:58" ht="16.5" hidden="1" customHeight="1" x14ac:dyDescent="0.3">
      <c r="A339" s="1"/>
      <c r="B339" s="5" t="s">
        <v>589</v>
      </c>
      <c r="C339" s="68"/>
      <c r="D339" s="69" t="str">
        <f>IFERROR(C339/INDEX(표5[#All],MATCH(B339,표5[[#All],[잉크]],0),2),"")</f>
        <v/>
      </c>
      <c r="E339" s="22">
        <f>$C339-INDEX(표5[#All],MATCH(B339,표5[[#All],[잉크]],0),24)</f>
        <v>0</v>
      </c>
      <c r="F339" s="542"/>
      <c r="G339" s="23" t="str">
        <f>IF(ISBLANK(F339),"",INDEX(호기!$A$1:$B$657,MATCH('생산계획(잉크)'!B791,호기!$A$1:$A$657,0),2))</f>
        <v/>
      </c>
      <c r="H339" s="24">
        <f>C339+F339-INDEX(표5[#All],MATCH(B339,표5[[#All],[잉크]],0),2)</f>
        <v>0</v>
      </c>
      <c r="I339" s="21" t="str">
        <f>IFERROR(H339/INDEX(표5[#All],MATCH(B339,표5[[#All],[잉크]],0),5),"")</f>
        <v/>
      </c>
      <c r="J339" s="542"/>
      <c r="K339" s="25" t="str">
        <f>IF(ISBLANK(J339),"",INDEX(호기!$A$1:$B$657,MATCH('생산계획(잉크)'!B791,호기!$A$1:$A$657,0),2))</f>
        <v/>
      </c>
      <c r="L339" s="24">
        <f>H339+J339-INDEX(표5[#All],MATCH(B339,표5[[#All],[잉크]],0),5)</f>
        <v>0</v>
      </c>
      <c r="M339" s="21" t="str">
        <f>IFERROR(L339/INDEX(표5[#All],MATCH(B339,표5[[#All],[잉크]],0),8),"")</f>
        <v/>
      </c>
      <c r="N339" s="542"/>
      <c r="O339" s="23" t="str">
        <f>IF(ISBLANK(N339),"",INDEX(호기!$A$1:$B$657,MATCH('생산계획(잉크)'!B791,호기!$A$1:$A$657,0),2))</f>
        <v/>
      </c>
      <c r="P339" s="24">
        <f>L339+N339-INDEX(표5[#All],MATCH(B339,표5[[#All],[잉크]],0),5)</f>
        <v>0</v>
      </c>
      <c r="Q339" s="21" t="str">
        <f>IFERROR(P339/INDEX(표5[#All],MATCH(B339,표5[[#All],[잉크]],0),11),"")</f>
        <v/>
      </c>
      <c r="R339" s="542"/>
      <c r="S339" s="25" t="str">
        <f>IF(ISBLANK(R339),"",INDEX(호기!$A$1:$B$657,MATCH('생산계획(잉크)'!B791,호기!$A$1:$A$657,0),2))</f>
        <v/>
      </c>
      <c r="T339" s="24">
        <f>P339+R339-INDEX(표5[#All],MATCH(B339,표5[[#All],[잉크]],0),5)</f>
        <v>0</v>
      </c>
      <c r="U339" s="21" t="str">
        <f>IFERROR(T339/INDEX(표5[#All],MATCH(B339,표5[[#All],[잉크]],0),14),"")</f>
        <v/>
      </c>
      <c r="V339" s="542"/>
      <c r="W339" s="23" t="str">
        <f>IF(ISBLANK(V339),"",INDEX(호기!$A$1:$B$657,MATCH('생산계획(잉크)'!B791,호기!$A$1:$A$657,0),2))</f>
        <v/>
      </c>
      <c r="X339" s="24">
        <f>T339+V339-INDEX(표5[#All],MATCH(B339,표5[[#All],[잉크]],0),5)</f>
        <v>0</v>
      </c>
      <c r="Y339" s="21" t="str">
        <f>IFERROR(X339/INDEX(표5[#All],MATCH(B339,표5[[#All],[잉크]],0),17),"")</f>
        <v/>
      </c>
      <c r="Z339" s="23"/>
      <c r="AA339" s="23" t="str">
        <f>IF(ISBLANK(Z339),"",INDEX(호기!$A$1:$B$657,MATCH('생산계획(잉크)'!B791,호기!$A$1:$A$657,0),2))</f>
        <v/>
      </c>
      <c r="AB339" s="24">
        <f>X339+Z339-INDEX(표5[#All],MATCH(B339,표5[[#All],[잉크]],0),5)</f>
        <v>0</v>
      </c>
      <c r="AC339" s="21" t="str">
        <f>IFERROR(AB339/INDEX(표5[#All],MATCH(B339,표5[[#All],[잉크]],0),20),"")</f>
        <v/>
      </c>
      <c r="AD339" s="23"/>
      <c r="AE339" s="235"/>
      <c r="BB339" s="67"/>
      <c r="BC339" s="67"/>
      <c r="BD339" s="67"/>
      <c r="BE339" s="67"/>
      <c r="BF339" s="67"/>
    </row>
    <row r="340" spans="1:58" ht="16.5" hidden="1" customHeight="1" x14ac:dyDescent="0.3">
      <c r="A340" s="1"/>
      <c r="B340" s="5" t="s">
        <v>588</v>
      </c>
      <c r="C340" s="68"/>
      <c r="D340" s="69" t="str">
        <f>IFERROR(C340/INDEX(표5[#All],MATCH(B340,표5[[#All],[잉크]],0),2),"")</f>
        <v/>
      </c>
      <c r="E340" s="22">
        <f>$C340-INDEX(표5[#All],MATCH(B340,표5[[#All],[잉크]],0),24)</f>
        <v>0</v>
      </c>
      <c r="F340" s="542"/>
      <c r="G340" s="23" t="str">
        <f>IF(ISBLANK(F340),"",INDEX(호기!$A$1:$B$657,MATCH('생산계획(잉크)'!B792,호기!$A$1:$A$657,0),2))</f>
        <v/>
      </c>
      <c r="H340" s="24">
        <f>C340+F340-INDEX(표5[#All],MATCH(B340,표5[[#All],[잉크]],0),2)</f>
        <v>0</v>
      </c>
      <c r="I340" s="21" t="str">
        <f>IFERROR(H340/INDEX(표5[#All],MATCH(B340,표5[[#All],[잉크]],0),5),"")</f>
        <v/>
      </c>
      <c r="J340" s="542"/>
      <c r="K340" s="25" t="str">
        <f>IF(ISBLANK(J340),"",INDEX(호기!$A$1:$B$657,MATCH('생산계획(잉크)'!B792,호기!$A$1:$A$657,0),2))</f>
        <v/>
      </c>
      <c r="L340" s="24">
        <f>H340+J340-INDEX(표5[#All],MATCH(B340,표5[[#All],[잉크]],0),5)</f>
        <v>0</v>
      </c>
      <c r="M340" s="21" t="str">
        <f>IFERROR(L340/INDEX(표5[#All],MATCH(B340,표5[[#All],[잉크]],0),8),"")</f>
        <v/>
      </c>
      <c r="N340" s="542"/>
      <c r="O340" s="23" t="str">
        <f>IF(ISBLANK(N340),"",INDEX(호기!$A$1:$B$657,MATCH('생산계획(잉크)'!B792,호기!$A$1:$A$657,0),2))</f>
        <v/>
      </c>
      <c r="P340" s="24">
        <f>L340+N340-INDEX(표5[#All],MATCH(B340,표5[[#All],[잉크]],0),5)</f>
        <v>0</v>
      </c>
      <c r="Q340" s="21" t="str">
        <f>IFERROR(P340/INDEX(표5[#All],MATCH(B340,표5[[#All],[잉크]],0),11),"")</f>
        <v/>
      </c>
      <c r="R340" s="542"/>
      <c r="S340" s="25" t="str">
        <f>IF(ISBLANK(R340),"",INDEX(호기!$A$1:$B$657,MATCH('생산계획(잉크)'!B792,호기!$A$1:$A$657,0),2))</f>
        <v/>
      </c>
      <c r="T340" s="24">
        <f>P340+R340-INDEX(표5[#All],MATCH(B340,표5[[#All],[잉크]],0),5)</f>
        <v>0</v>
      </c>
      <c r="U340" s="21" t="str">
        <f>IFERROR(T340/INDEX(표5[#All],MATCH(B340,표5[[#All],[잉크]],0),14),"")</f>
        <v/>
      </c>
      <c r="V340" s="542"/>
      <c r="W340" s="23" t="str">
        <f>IF(ISBLANK(V340),"",INDEX(호기!$A$1:$B$657,MATCH('생산계획(잉크)'!B792,호기!$A$1:$A$657,0),2))</f>
        <v/>
      </c>
      <c r="X340" s="24">
        <f>T340+V340-INDEX(표5[#All],MATCH(B340,표5[[#All],[잉크]],0),5)</f>
        <v>0</v>
      </c>
      <c r="Y340" s="21" t="str">
        <f>IFERROR(X340/INDEX(표5[#All],MATCH(B340,표5[[#All],[잉크]],0),17),"")</f>
        <v/>
      </c>
      <c r="Z340" s="23"/>
      <c r="AA340" s="23" t="str">
        <f>IF(ISBLANK(Z340),"",INDEX(호기!$A$1:$B$657,MATCH('생산계획(잉크)'!B792,호기!$A$1:$A$657,0),2))</f>
        <v/>
      </c>
      <c r="AB340" s="24">
        <f>X340+Z340-INDEX(표5[#All],MATCH(B340,표5[[#All],[잉크]],0),5)</f>
        <v>0</v>
      </c>
      <c r="AC340" s="21" t="str">
        <f>IFERROR(AB340/INDEX(표5[#All],MATCH(B340,표5[[#All],[잉크]],0),20),"")</f>
        <v/>
      </c>
      <c r="AD340" s="23"/>
      <c r="AE340" s="235"/>
      <c r="BB340" s="67"/>
      <c r="BC340" s="67"/>
      <c r="BD340" s="67"/>
      <c r="BE340" s="67"/>
      <c r="BF340" s="67"/>
    </row>
    <row r="341" spans="1:58" ht="16.5" hidden="1" customHeight="1" x14ac:dyDescent="0.3">
      <c r="A341" s="1"/>
      <c r="B341" s="5" t="s">
        <v>590</v>
      </c>
      <c r="C341" s="68"/>
      <c r="D341" s="69" t="str">
        <f>IFERROR(C341/INDEX(표5[#All],MATCH(B341,표5[[#All],[잉크]],0),2),"")</f>
        <v/>
      </c>
      <c r="E341" s="22">
        <f>$C341-INDEX(표5[#All],MATCH(B341,표5[[#All],[잉크]],0),24)</f>
        <v>0</v>
      </c>
      <c r="F341" s="542"/>
      <c r="G341" s="23" t="str">
        <f>IF(ISBLANK(F341),"",INDEX(호기!$A$1:$B$657,MATCH('생산계획(잉크)'!B793,호기!$A$1:$A$657,0),2))</f>
        <v/>
      </c>
      <c r="H341" s="24">
        <f>C341+F341-INDEX(표5[#All],MATCH(B341,표5[[#All],[잉크]],0),2)</f>
        <v>0</v>
      </c>
      <c r="I341" s="21" t="str">
        <f>IFERROR(H341/INDEX(표5[#All],MATCH(B341,표5[[#All],[잉크]],0),5),"")</f>
        <v/>
      </c>
      <c r="J341" s="542"/>
      <c r="K341" s="25" t="str">
        <f>IF(ISBLANK(J341),"",INDEX(호기!$A$1:$B$657,MATCH('생산계획(잉크)'!B793,호기!$A$1:$A$657,0),2))</f>
        <v/>
      </c>
      <c r="L341" s="24">
        <f>H341+J341-INDEX(표5[#All],MATCH(B341,표5[[#All],[잉크]],0),5)</f>
        <v>0</v>
      </c>
      <c r="M341" s="21" t="str">
        <f>IFERROR(L341/INDEX(표5[#All],MATCH(B341,표5[[#All],[잉크]],0),8),"")</f>
        <v/>
      </c>
      <c r="N341" s="542"/>
      <c r="O341" s="23" t="str">
        <f>IF(ISBLANK(N341),"",INDEX(호기!$A$1:$B$657,MATCH('생산계획(잉크)'!B793,호기!$A$1:$A$657,0),2))</f>
        <v/>
      </c>
      <c r="P341" s="24">
        <f>L341+N341-INDEX(표5[#All],MATCH(B341,표5[[#All],[잉크]],0),5)</f>
        <v>0</v>
      </c>
      <c r="Q341" s="21" t="str">
        <f>IFERROR(P341/INDEX(표5[#All],MATCH(B341,표5[[#All],[잉크]],0),11),"")</f>
        <v/>
      </c>
      <c r="R341" s="542"/>
      <c r="S341" s="25" t="str">
        <f>IF(ISBLANK(R341),"",INDEX(호기!$A$1:$B$657,MATCH('생산계획(잉크)'!B793,호기!$A$1:$A$657,0),2))</f>
        <v/>
      </c>
      <c r="T341" s="24">
        <f>P341+R341-INDEX(표5[#All],MATCH(B341,표5[[#All],[잉크]],0),5)</f>
        <v>0</v>
      </c>
      <c r="U341" s="21" t="str">
        <f>IFERROR(T341/INDEX(표5[#All],MATCH(B341,표5[[#All],[잉크]],0),14),"")</f>
        <v/>
      </c>
      <c r="V341" s="542"/>
      <c r="W341" s="23" t="str">
        <f>IF(ISBLANK(V341),"",INDEX(호기!$A$1:$B$657,MATCH('생산계획(잉크)'!B793,호기!$A$1:$A$657,0),2))</f>
        <v/>
      </c>
      <c r="X341" s="24">
        <f>T341+V341-INDEX(표5[#All],MATCH(B341,표5[[#All],[잉크]],0),5)</f>
        <v>0</v>
      </c>
      <c r="Y341" s="21" t="str">
        <f>IFERROR(X341/INDEX(표5[#All],MATCH(B341,표5[[#All],[잉크]],0),17),"")</f>
        <v/>
      </c>
      <c r="Z341" s="23"/>
      <c r="AA341" s="23" t="str">
        <f>IF(ISBLANK(Z341),"",INDEX(호기!$A$1:$B$657,MATCH('생산계획(잉크)'!B793,호기!$A$1:$A$657,0),2))</f>
        <v/>
      </c>
      <c r="AB341" s="24">
        <f>X341+Z341-INDEX(표5[#All],MATCH(B341,표5[[#All],[잉크]],0),5)</f>
        <v>0</v>
      </c>
      <c r="AC341" s="21" t="str">
        <f>IFERROR(AB341/INDEX(표5[#All],MATCH(B341,표5[[#All],[잉크]],0),20),"")</f>
        <v/>
      </c>
      <c r="AD341" s="23"/>
      <c r="AE341" s="235"/>
      <c r="BB341" s="67"/>
      <c r="BC341" s="67"/>
      <c r="BD341" s="67"/>
      <c r="BE341" s="67"/>
      <c r="BF341" s="67"/>
    </row>
    <row r="342" spans="1:58" ht="16.5" hidden="1" customHeight="1" x14ac:dyDescent="0.3">
      <c r="A342" s="1"/>
      <c r="B342" s="30" t="s">
        <v>494</v>
      </c>
      <c r="C342" s="68"/>
      <c r="D342" s="69" t="str">
        <f>IFERROR(C342/INDEX(표5[#All],MATCH(B342,표5[[#All],[잉크]],0),2),"")</f>
        <v/>
      </c>
      <c r="E342" s="22">
        <f>$C342-INDEX(표5[#All],MATCH(B342,표5[[#All],[잉크]],0),24)</f>
        <v>0</v>
      </c>
      <c r="F342" s="542"/>
      <c r="G342" s="23" t="str">
        <f>IF(ISBLANK(F342),"",INDEX(호기!$A$1:$B$657,MATCH('생산계획(잉크)'!B794,호기!$A$1:$A$657,0),2))</f>
        <v/>
      </c>
      <c r="H342" s="24">
        <f>C342+F342-INDEX(표5[#All],MATCH(B342,표5[[#All],[잉크]],0),2)</f>
        <v>0</v>
      </c>
      <c r="I342" s="21" t="str">
        <f>IFERROR(H342/INDEX(표5[#All],MATCH(B342,표5[[#All],[잉크]],0),5),"")</f>
        <v/>
      </c>
      <c r="J342" s="542"/>
      <c r="K342" s="25" t="str">
        <f>IF(ISBLANK(J342),"",INDEX(호기!$A$1:$B$657,MATCH('생산계획(잉크)'!B794,호기!$A$1:$A$657,0),2))</f>
        <v/>
      </c>
      <c r="L342" s="24">
        <f>H342+J342-INDEX(표5[#All],MATCH(B342,표5[[#All],[잉크]],0),5)</f>
        <v>0</v>
      </c>
      <c r="M342" s="21" t="str">
        <f>IFERROR(L342/INDEX(표5[#All],MATCH(B342,표5[[#All],[잉크]],0),8),"")</f>
        <v/>
      </c>
      <c r="N342" s="542"/>
      <c r="O342" s="23" t="str">
        <f>IF(ISBLANK(N342),"",INDEX(호기!$A$1:$B$657,MATCH('생산계획(잉크)'!B794,호기!$A$1:$A$657,0),2))</f>
        <v/>
      </c>
      <c r="P342" s="24">
        <f>L342+N342-INDEX(표5[#All],MATCH(B342,표5[[#All],[잉크]],0),5)</f>
        <v>0</v>
      </c>
      <c r="Q342" s="21" t="str">
        <f>IFERROR(P342/INDEX(표5[#All],MATCH(B342,표5[[#All],[잉크]],0),11),"")</f>
        <v/>
      </c>
      <c r="R342" s="542"/>
      <c r="S342" s="25" t="str">
        <f>IF(ISBLANK(R342),"",INDEX(호기!$A$1:$B$657,MATCH('생산계획(잉크)'!B794,호기!$A$1:$A$657,0),2))</f>
        <v/>
      </c>
      <c r="T342" s="24">
        <f>P342+R342-INDEX(표5[#All],MATCH(B342,표5[[#All],[잉크]],0),5)</f>
        <v>0</v>
      </c>
      <c r="U342" s="21" t="str">
        <f>IFERROR(T342/INDEX(표5[#All],MATCH(B342,표5[[#All],[잉크]],0),14),"")</f>
        <v/>
      </c>
      <c r="V342" s="542"/>
      <c r="W342" s="23" t="str">
        <f>IF(ISBLANK(V342),"",INDEX(호기!$A$1:$B$657,MATCH('생산계획(잉크)'!B794,호기!$A$1:$A$657,0),2))</f>
        <v/>
      </c>
      <c r="X342" s="24">
        <f>T342+V342-INDEX(표5[#All],MATCH(B342,표5[[#All],[잉크]],0),5)</f>
        <v>0</v>
      </c>
      <c r="Y342" s="21" t="str">
        <f>IFERROR(X342/INDEX(표5[#All],MATCH(B342,표5[[#All],[잉크]],0),17),"")</f>
        <v/>
      </c>
      <c r="Z342" s="23"/>
      <c r="AA342" s="23" t="str">
        <f>IF(ISBLANK(Z342),"",INDEX(호기!$A$1:$B$657,MATCH('생산계획(잉크)'!B794,호기!$A$1:$A$657,0),2))</f>
        <v/>
      </c>
      <c r="AB342" s="24">
        <f>X342+Z342-INDEX(표5[#All],MATCH(B342,표5[[#All],[잉크]],0),5)</f>
        <v>0</v>
      </c>
      <c r="AC342" s="21" t="str">
        <f>IFERROR(AB342/INDEX(표5[#All],MATCH(B342,표5[[#All],[잉크]],0),20),"")</f>
        <v/>
      </c>
      <c r="AD342" s="23"/>
      <c r="AE342" s="235"/>
      <c r="BB342" s="67"/>
      <c r="BC342" s="67"/>
      <c r="BD342" s="67"/>
      <c r="BE342" s="67"/>
      <c r="BF342" s="67"/>
    </row>
    <row r="343" spans="1:58" ht="16.5" hidden="1" customHeight="1" x14ac:dyDescent="0.3">
      <c r="A343" s="1"/>
      <c r="B343" s="30" t="s">
        <v>1073</v>
      </c>
      <c r="C343" s="68"/>
      <c r="D343" s="69" t="str">
        <f>IFERROR(C343/INDEX(표5[#All],MATCH(B343,표5[[#All],[잉크]],0),2),"")</f>
        <v/>
      </c>
      <c r="E343" s="22">
        <f>$C343-INDEX(표5[#All],MATCH(B343,표5[[#All],[잉크]],0),24)</f>
        <v>0</v>
      </c>
      <c r="F343" s="542"/>
      <c r="G343" s="23" t="str">
        <f>IF(ISBLANK(F343),"",INDEX(호기!$A$1:$B$657,MATCH('생산계획(잉크)'!B795,호기!$A$1:$A$657,0),2))</f>
        <v/>
      </c>
      <c r="H343" s="24">
        <f>C343+F343-INDEX(표5[#All],MATCH(B343,표5[[#All],[잉크]],0),2)</f>
        <v>0</v>
      </c>
      <c r="I343" s="21" t="str">
        <f>IFERROR(H343/INDEX(표5[#All],MATCH(B343,표5[[#All],[잉크]],0),5),"")</f>
        <v/>
      </c>
      <c r="J343" s="542"/>
      <c r="K343" s="25" t="str">
        <f>IF(ISBLANK(J343),"",INDEX(호기!$A$1:$B$657,MATCH('생산계획(잉크)'!B795,호기!$A$1:$A$657,0),2))</f>
        <v/>
      </c>
      <c r="L343" s="24">
        <f>H343+J343-INDEX(표5[#All],MATCH(B343,표5[[#All],[잉크]],0),5)</f>
        <v>0</v>
      </c>
      <c r="M343" s="21" t="str">
        <f>IFERROR(L343/INDEX(표5[#All],MATCH(B343,표5[[#All],[잉크]],0),8),"")</f>
        <v/>
      </c>
      <c r="N343" s="542"/>
      <c r="O343" s="23" t="str">
        <f>IF(ISBLANK(N343),"",INDEX(호기!$A$1:$B$657,MATCH('생산계획(잉크)'!B795,호기!$A$1:$A$657,0),2))</f>
        <v/>
      </c>
      <c r="P343" s="24">
        <f>L343+N343-INDEX(표5[#All],MATCH(B343,표5[[#All],[잉크]],0),5)</f>
        <v>0</v>
      </c>
      <c r="Q343" s="21" t="str">
        <f>IFERROR(P343/INDEX(표5[#All],MATCH(B343,표5[[#All],[잉크]],0),11),"")</f>
        <v/>
      </c>
      <c r="R343" s="542"/>
      <c r="S343" s="25" t="str">
        <f>IF(ISBLANK(R343),"",INDEX(호기!$A$1:$B$657,MATCH('생산계획(잉크)'!B795,호기!$A$1:$A$657,0),2))</f>
        <v/>
      </c>
      <c r="T343" s="24">
        <f>P343+R343-INDEX(표5[#All],MATCH(B343,표5[[#All],[잉크]],0),5)</f>
        <v>0</v>
      </c>
      <c r="U343" s="21" t="str">
        <f>IFERROR(T343/INDEX(표5[#All],MATCH(B343,표5[[#All],[잉크]],0),14),"")</f>
        <v/>
      </c>
      <c r="V343" s="542"/>
      <c r="W343" s="23" t="str">
        <f>IF(ISBLANK(V343),"",INDEX(호기!$A$1:$B$657,MATCH('생산계획(잉크)'!B795,호기!$A$1:$A$657,0),2))</f>
        <v/>
      </c>
      <c r="X343" s="24">
        <f>T343+V343-INDEX(표5[#All],MATCH(B343,표5[[#All],[잉크]],0),5)</f>
        <v>0</v>
      </c>
      <c r="Y343" s="21" t="str">
        <f>IFERROR(X343/INDEX(표5[#All],MATCH(B343,표5[[#All],[잉크]],0),17),"")</f>
        <v/>
      </c>
      <c r="Z343" s="23"/>
      <c r="AA343" s="23" t="str">
        <f>IF(ISBLANK(Z343),"",INDEX(호기!$A$1:$B$657,MATCH('생산계획(잉크)'!B795,호기!$A$1:$A$657,0),2))</f>
        <v/>
      </c>
      <c r="AB343" s="24">
        <f>X343+Z343-INDEX(표5[#All],MATCH(B343,표5[[#All],[잉크]],0),5)</f>
        <v>0</v>
      </c>
      <c r="AC343" s="21" t="str">
        <f>IFERROR(AB343/INDEX(표5[#All],MATCH(B343,표5[[#All],[잉크]],0),20),"")</f>
        <v/>
      </c>
      <c r="AD343" s="23"/>
      <c r="AE343" s="235"/>
      <c r="BB343" s="67"/>
      <c r="BC343" s="67"/>
      <c r="BD343" s="67"/>
      <c r="BE343" s="67"/>
      <c r="BF343" s="67"/>
    </row>
    <row r="344" spans="1:58" ht="16.5" hidden="1" customHeight="1" x14ac:dyDescent="0.3">
      <c r="A344" s="1"/>
      <c r="B344" s="5" t="s">
        <v>691</v>
      </c>
      <c r="C344" s="68"/>
      <c r="D344" s="69" t="str">
        <f>IFERROR(C344/INDEX(표5[#All],MATCH(B344,표5[[#All],[잉크]],0),2),"")</f>
        <v/>
      </c>
      <c r="E344" s="22">
        <f>$C344-INDEX(표5[#All],MATCH(B344,표5[[#All],[잉크]],0),24)</f>
        <v>0</v>
      </c>
      <c r="F344" s="542"/>
      <c r="G344" s="23" t="str">
        <f>IF(ISBLANK(F344),"",INDEX(호기!$A$1:$B$657,MATCH('생산계획(잉크)'!B796,호기!$A$1:$A$657,0),2))</f>
        <v/>
      </c>
      <c r="H344" s="24">
        <f>C344+F344-INDEX(표5[#All],MATCH(B344,표5[[#All],[잉크]],0),2)</f>
        <v>0</v>
      </c>
      <c r="I344" s="21" t="str">
        <f>IFERROR(H344/INDEX(표5[#All],MATCH(B344,표5[[#All],[잉크]],0),5),"")</f>
        <v/>
      </c>
      <c r="J344" s="542"/>
      <c r="K344" s="25" t="str">
        <f>IF(ISBLANK(J344),"",INDEX(호기!$A$1:$B$657,MATCH('생산계획(잉크)'!B796,호기!$A$1:$A$657,0),2))</f>
        <v/>
      </c>
      <c r="L344" s="24">
        <f>H344+J344-INDEX(표5[#All],MATCH(B344,표5[[#All],[잉크]],0),5)</f>
        <v>0</v>
      </c>
      <c r="M344" s="21" t="str">
        <f>IFERROR(L344/INDEX(표5[#All],MATCH(B344,표5[[#All],[잉크]],0),8),"")</f>
        <v/>
      </c>
      <c r="N344" s="542"/>
      <c r="O344" s="23" t="str">
        <f>IF(ISBLANK(N344),"",INDEX(호기!$A$1:$B$657,MATCH('생산계획(잉크)'!B796,호기!$A$1:$A$657,0),2))</f>
        <v/>
      </c>
      <c r="P344" s="24">
        <f>L344+N344-INDEX(표5[#All],MATCH(B344,표5[[#All],[잉크]],0),5)</f>
        <v>0</v>
      </c>
      <c r="Q344" s="21" t="str">
        <f>IFERROR(P344/INDEX(표5[#All],MATCH(B344,표5[[#All],[잉크]],0),11),"")</f>
        <v/>
      </c>
      <c r="R344" s="542"/>
      <c r="S344" s="25" t="str">
        <f>IF(ISBLANK(R344),"",INDEX(호기!$A$1:$B$657,MATCH('생산계획(잉크)'!B796,호기!$A$1:$A$657,0),2))</f>
        <v/>
      </c>
      <c r="T344" s="24">
        <f>P344+R344-INDEX(표5[#All],MATCH(B344,표5[[#All],[잉크]],0),5)</f>
        <v>0</v>
      </c>
      <c r="U344" s="21" t="str">
        <f>IFERROR(T344/INDEX(표5[#All],MATCH(B344,표5[[#All],[잉크]],0),14),"")</f>
        <v/>
      </c>
      <c r="V344" s="542"/>
      <c r="W344" s="23" t="str">
        <f>IF(ISBLANK(V344),"",INDEX(호기!$A$1:$B$657,MATCH('생산계획(잉크)'!B796,호기!$A$1:$A$657,0),2))</f>
        <v/>
      </c>
      <c r="X344" s="24">
        <f>T344+V344-INDEX(표5[#All],MATCH(B344,표5[[#All],[잉크]],0),5)</f>
        <v>0</v>
      </c>
      <c r="Y344" s="21" t="str">
        <f>IFERROR(X344/INDEX(표5[#All],MATCH(B344,표5[[#All],[잉크]],0),17),"")</f>
        <v/>
      </c>
      <c r="Z344" s="23"/>
      <c r="AA344" s="23" t="str">
        <f>IF(ISBLANK(Z344),"",INDEX(호기!$A$1:$B$657,MATCH('생산계획(잉크)'!B796,호기!$A$1:$A$657,0),2))</f>
        <v/>
      </c>
      <c r="AB344" s="24">
        <f>X344+Z344-INDEX(표5[#All],MATCH(B344,표5[[#All],[잉크]],0),5)</f>
        <v>0</v>
      </c>
      <c r="AC344" s="21" t="str">
        <f>IFERROR(AB344/INDEX(표5[#All],MATCH(B344,표5[[#All],[잉크]],0),20),"")</f>
        <v/>
      </c>
      <c r="AD344" s="23"/>
      <c r="AE344" s="235"/>
      <c r="BB344" s="67"/>
      <c r="BC344" s="67"/>
      <c r="BD344" s="67"/>
      <c r="BE344" s="67"/>
      <c r="BF344" s="67"/>
    </row>
    <row r="345" spans="1:58" ht="16.5" hidden="1" customHeight="1" x14ac:dyDescent="0.3">
      <c r="A345" s="1"/>
      <c r="B345" s="5" t="s">
        <v>696</v>
      </c>
      <c r="C345" s="68"/>
      <c r="D345" s="69" t="str">
        <f>IFERROR(C345/INDEX(표5[#All],MATCH(B345,표5[[#All],[잉크]],0),2),"")</f>
        <v/>
      </c>
      <c r="E345" s="22">
        <f>$C345-INDEX(표5[#All],MATCH(B345,표5[[#All],[잉크]],0),24)</f>
        <v>0</v>
      </c>
      <c r="F345" s="542"/>
      <c r="G345" s="23" t="str">
        <f>IF(ISBLANK(F345),"",INDEX(호기!$A$1:$B$657,MATCH('생산계획(잉크)'!B797,호기!$A$1:$A$657,0),2))</f>
        <v/>
      </c>
      <c r="H345" s="24">
        <f>C345+F345-INDEX(표5[#All],MATCH(B345,표5[[#All],[잉크]],0),2)</f>
        <v>0</v>
      </c>
      <c r="I345" s="21" t="str">
        <f>IFERROR(H345/INDEX(표5[#All],MATCH(B345,표5[[#All],[잉크]],0),5),"")</f>
        <v/>
      </c>
      <c r="J345" s="542"/>
      <c r="K345" s="25" t="str">
        <f>IF(ISBLANK(J345),"",INDEX(호기!$A$1:$B$657,MATCH('생산계획(잉크)'!B797,호기!$A$1:$A$657,0),2))</f>
        <v/>
      </c>
      <c r="L345" s="24">
        <f>H345+J345-INDEX(표5[#All],MATCH(B345,표5[[#All],[잉크]],0),5)</f>
        <v>0</v>
      </c>
      <c r="M345" s="21" t="str">
        <f>IFERROR(L345/INDEX(표5[#All],MATCH(B345,표5[[#All],[잉크]],0),8),"")</f>
        <v/>
      </c>
      <c r="N345" s="542"/>
      <c r="O345" s="23" t="str">
        <f>IF(ISBLANK(N345),"",INDEX(호기!$A$1:$B$657,MATCH('생산계획(잉크)'!B797,호기!$A$1:$A$657,0),2))</f>
        <v/>
      </c>
      <c r="P345" s="24">
        <f>L345+N345-INDEX(표5[#All],MATCH(B345,표5[[#All],[잉크]],0),5)</f>
        <v>0</v>
      </c>
      <c r="Q345" s="21" t="str">
        <f>IFERROR(P345/INDEX(표5[#All],MATCH(B345,표5[[#All],[잉크]],0),11),"")</f>
        <v/>
      </c>
      <c r="R345" s="542"/>
      <c r="S345" s="25" t="str">
        <f>IF(ISBLANK(R345),"",INDEX(호기!$A$1:$B$657,MATCH('생산계획(잉크)'!B797,호기!$A$1:$A$657,0),2))</f>
        <v/>
      </c>
      <c r="T345" s="24">
        <f>P345+R345-INDEX(표5[#All],MATCH(B345,표5[[#All],[잉크]],0),5)</f>
        <v>0</v>
      </c>
      <c r="U345" s="21" t="str">
        <f>IFERROR(T345/INDEX(표5[#All],MATCH(B345,표5[[#All],[잉크]],0),14),"")</f>
        <v/>
      </c>
      <c r="V345" s="542"/>
      <c r="W345" s="23" t="str">
        <f>IF(ISBLANK(V345),"",INDEX(호기!$A$1:$B$657,MATCH('생산계획(잉크)'!B797,호기!$A$1:$A$657,0),2))</f>
        <v/>
      </c>
      <c r="X345" s="24">
        <f>T345+V345-INDEX(표5[#All],MATCH(B345,표5[[#All],[잉크]],0),5)</f>
        <v>0</v>
      </c>
      <c r="Y345" s="21" t="str">
        <f>IFERROR(X345/INDEX(표5[#All],MATCH(B345,표5[[#All],[잉크]],0),17),"")</f>
        <v/>
      </c>
      <c r="Z345" s="23"/>
      <c r="AA345" s="23" t="str">
        <f>IF(ISBLANK(Z345),"",INDEX(호기!$A$1:$B$657,MATCH('생산계획(잉크)'!B797,호기!$A$1:$A$657,0),2))</f>
        <v/>
      </c>
      <c r="AB345" s="24">
        <f>X345+Z345-INDEX(표5[#All],MATCH(B345,표5[[#All],[잉크]],0),5)</f>
        <v>0</v>
      </c>
      <c r="AC345" s="21" t="str">
        <f>IFERROR(AB345/INDEX(표5[#All],MATCH(B345,표5[[#All],[잉크]],0),20),"")</f>
        <v/>
      </c>
      <c r="AD345" s="23"/>
      <c r="AE345" s="235"/>
      <c r="BB345" s="67"/>
      <c r="BC345" s="67"/>
      <c r="BD345" s="67"/>
      <c r="BE345" s="67"/>
      <c r="BF345" s="67"/>
    </row>
    <row r="346" spans="1:58" ht="16.5" hidden="1" customHeight="1" x14ac:dyDescent="0.3">
      <c r="A346" s="1"/>
      <c r="B346" s="5" t="s">
        <v>697</v>
      </c>
      <c r="C346" s="68"/>
      <c r="D346" s="69" t="str">
        <f>IFERROR(C346/INDEX(표5[#All],MATCH(B346,표5[[#All],[잉크]],0),2),"")</f>
        <v/>
      </c>
      <c r="E346" s="22">
        <f>$C346-INDEX(표5[#All],MATCH(B346,표5[[#All],[잉크]],0),24)</f>
        <v>0</v>
      </c>
      <c r="F346" s="542"/>
      <c r="G346" s="23" t="str">
        <f>IF(ISBLANK(F346),"",INDEX(호기!$A$1:$B$657,MATCH('생산계획(잉크)'!B798,호기!$A$1:$A$657,0),2))</f>
        <v/>
      </c>
      <c r="H346" s="24">
        <f>C346+F346-INDEX(표5[#All],MATCH(B346,표5[[#All],[잉크]],0),2)</f>
        <v>0</v>
      </c>
      <c r="I346" s="21" t="str">
        <f>IFERROR(H346/INDEX(표5[#All],MATCH(B346,표5[[#All],[잉크]],0),5),"")</f>
        <v/>
      </c>
      <c r="J346" s="542"/>
      <c r="K346" s="25" t="str">
        <f>IF(ISBLANK(J346),"",INDEX(호기!$A$1:$B$657,MATCH('생산계획(잉크)'!B798,호기!$A$1:$A$657,0),2))</f>
        <v/>
      </c>
      <c r="L346" s="24">
        <f>H346+J346-INDEX(표5[#All],MATCH(B346,표5[[#All],[잉크]],0),5)</f>
        <v>0</v>
      </c>
      <c r="M346" s="21" t="str">
        <f>IFERROR(L346/INDEX(표5[#All],MATCH(B346,표5[[#All],[잉크]],0),8),"")</f>
        <v/>
      </c>
      <c r="N346" s="542"/>
      <c r="O346" s="23" t="str">
        <f>IF(ISBLANK(N346),"",INDEX(호기!$A$1:$B$657,MATCH('생산계획(잉크)'!B798,호기!$A$1:$A$657,0),2))</f>
        <v/>
      </c>
      <c r="P346" s="24">
        <f>L346+N346-INDEX(표5[#All],MATCH(B346,표5[[#All],[잉크]],0),5)</f>
        <v>0</v>
      </c>
      <c r="Q346" s="21" t="str">
        <f>IFERROR(P346/INDEX(표5[#All],MATCH(B346,표5[[#All],[잉크]],0),11),"")</f>
        <v/>
      </c>
      <c r="R346" s="542"/>
      <c r="S346" s="25" t="str">
        <f>IF(ISBLANK(R346),"",INDEX(호기!$A$1:$B$657,MATCH('생산계획(잉크)'!B798,호기!$A$1:$A$657,0),2))</f>
        <v/>
      </c>
      <c r="T346" s="24">
        <f>P346+R346-INDEX(표5[#All],MATCH(B346,표5[[#All],[잉크]],0),5)</f>
        <v>0</v>
      </c>
      <c r="U346" s="21" t="str">
        <f>IFERROR(T346/INDEX(표5[#All],MATCH(B346,표5[[#All],[잉크]],0),14),"")</f>
        <v/>
      </c>
      <c r="V346" s="542"/>
      <c r="W346" s="23" t="str">
        <f>IF(ISBLANK(V346),"",INDEX(호기!$A$1:$B$657,MATCH('생산계획(잉크)'!B798,호기!$A$1:$A$657,0),2))</f>
        <v/>
      </c>
      <c r="X346" s="24">
        <f>T346+V346-INDEX(표5[#All],MATCH(B346,표5[[#All],[잉크]],0),5)</f>
        <v>0</v>
      </c>
      <c r="Y346" s="21" t="str">
        <f>IFERROR(X346/INDEX(표5[#All],MATCH(B346,표5[[#All],[잉크]],0),17),"")</f>
        <v/>
      </c>
      <c r="Z346" s="23"/>
      <c r="AA346" s="23" t="str">
        <f>IF(ISBLANK(Z346),"",INDEX(호기!$A$1:$B$657,MATCH('생산계획(잉크)'!B798,호기!$A$1:$A$657,0),2))</f>
        <v/>
      </c>
      <c r="AB346" s="24">
        <f>X346+Z346-INDEX(표5[#All],MATCH(B346,표5[[#All],[잉크]],0),5)</f>
        <v>0</v>
      </c>
      <c r="AC346" s="21" t="str">
        <f>IFERROR(AB346/INDEX(표5[#All],MATCH(B346,표5[[#All],[잉크]],0),20),"")</f>
        <v/>
      </c>
      <c r="AD346" s="23"/>
      <c r="AE346" s="235"/>
      <c r="BB346" s="67"/>
      <c r="BC346" s="67"/>
      <c r="BD346" s="67"/>
      <c r="BE346" s="67"/>
      <c r="BF346" s="67"/>
    </row>
    <row r="347" spans="1:58" ht="16.5" hidden="1" customHeight="1" x14ac:dyDescent="0.3">
      <c r="A347" s="1"/>
      <c r="B347" s="5" t="s">
        <v>698</v>
      </c>
      <c r="C347" s="68"/>
      <c r="D347" s="69" t="str">
        <f>IFERROR(C347/INDEX(표5[#All],MATCH(B347,표5[[#All],[잉크]],0),2),"")</f>
        <v/>
      </c>
      <c r="E347" s="22">
        <f>$C347-INDEX(표5[#All],MATCH(B347,표5[[#All],[잉크]],0),24)</f>
        <v>0</v>
      </c>
      <c r="F347" s="542"/>
      <c r="G347" s="23" t="str">
        <f>IF(ISBLANK(F347),"",INDEX(호기!$A$1:$B$657,MATCH('생산계획(잉크)'!B799,호기!$A$1:$A$657,0),2))</f>
        <v/>
      </c>
      <c r="H347" s="24">
        <f>C347+F347-INDEX(표5[#All],MATCH(B347,표5[[#All],[잉크]],0),2)</f>
        <v>0</v>
      </c>
      <c r="I347" s="21" t="str">
        <f>IFERROR(H347/INDEX(표5[#All],MATCH(B347,표5[[#All],[잉크]],0),5),"")</f>
        <v/>
      </c>
      <c r="J347" s="542"/>
      <c r="K347" s="25" t="str">
        <f>IF(ISBLANK(J347),"",INDEX(호기!$A$1:$B$657,MATCH('생산계획(잉크)'!B799,호기!$A$1:$A$657,0),2))</f>
        <v/>
      </c>
      <c r="L347" s="24">
        <f>H347+J347-INDEX(표5[#All],MATCH(B347,표5[[#All],[잉크]],0),5)</f>
        <v>0</v>
      </c>
      <c r="M347" s="21" t="str">
        <f>IFERROR(L347/INDEX(표5[#All],MATCH(B347,표5[[#All],[잉크]],0),8),"")</f>
        <v/>
      </c>
      <c r="N347" s="542"/>
      <c r="O347" s="23" t="str">
        <f>IF(ISBLANK(N347),"",INDEX(호기!$A$1:$B$657,MATCH('생산계획(잉크)'!B799,호기!$A$1:$A$657,0),2))</f>
        <v/>
      </c>
      <c r="P347" s="24">
        <f>L347+N347-INDEX(표5[#All],MATCH(B347,표5[[#All],[잉크]],0),5)</f>
        <v>0</v>
      </c>
      <c r="Q347" s="21" t="str">
        <f>IFERROR(P347/INDEX(표5[#All],MATCH(B347,표5[[#All],[잉크]],0),11),"")</f>
        <v/>
      </c>
      <c r="R347" s="542"/>
      <c r="S347" s="25" t="str">
        <f>IF(ISBLANK(R347),"",INDEX(호기!$A$1:$B$657,MATCH('생산계획(잉크)'!B799,호기!$A$1:$A$657,0),2))</f>
        <v/>
      </c>
      <c r="T347" s="24">
        <f>P347+R347-INDEX(표5[#All],MATCH(B347,표5[[#All],[잉크]],0),5)</f>
        <v>0</v>
      </c>
      <c r="U347" s="21" t="str">
        <f>IFERROR(T347/INDEX(표5[#All],MATCH(B347,표5[[#All],[잉크]],0),14),"")</f>
        <v/>
      </c>
      <c r="V347" s="542"/>
      <c r="W347" s="23" t="str">
        <f>IF(ISBLANK(V347),"",INDEX(호기!$A$1:$B$657,MATCH('생산계획(잉크)'!B799,호기!$A$1:$A$657,0),2))</f>
        <v/>
      </c>
      <c r="X347" s="24">
        <f>T347+V347-INDEX(표5[#All],MATCH(B347,표5[[#All],[잉크]],0),5)</f>
        <v>0</v>
      </c>
      <c r="Y347" s="21" t="str">
        <f>IFERROR(X347/INDEX(표5[#All],MATCH(B347,표5[[#All],[잉크]],0),17),"")</f>
        <v/>
      </c>
      <c r="Z347" s="23"/>
      <c r="AA347" s="23" t="str">
        <f>IF(ISBLANK(Z347),"",INDEX(호기!$A$1:$B$657,MATCH('생산계획(잉크)'!B799,호기!$A$1:$A$657,0),2))</f>
        <v/>
      </c>
      <c r="AB347" s="24">
        <f>X347+Z347-INDEX(표5[#All],MATCH(B347,표5[[#All],[잉크]],0),5)</f>
        <v>0</v>
      </c>
      <c r="AC347" s="21" t="str">
        <f>IFERROR(AB347/INDEX(표5[#All],MATCH(B347,표5[[#All],[잉크]],0),20),"")</f>
        <v/>
      </c>
      <c r="AD347" s="23"/>
      <c r="AE347" s="235"/>
      <c r="BB347" s="67"/>
      <c r="BC347" s="67"/>
      <c r="BD347" s="67"/>
      <c r="BE347" s="67"/>
      <c r="BF347" s="67"/>
    </row>
    <row r="348" spans="1:58" ht="16.5" hidden="1" customHeight="1" x14ac:dyDescent="0.3">
      <c r="A348" s="1"/>
      <c r="B348" s="5" t="s">
        <v>699</v>
      </c>
      <c r="C348" s="68"/>
      <c r="D348" s="69" t="str">
        <f>IFERROR(C348/INDEX(표5[#All],MATCH(B348,표5[[#All],[잉크]],0),2),"")</f>
        <v/>
      </c>
      <c r="E348" s="22">
        <f>$C348-INDEX(표5[#All],MATCH(B348,표5[[#All],[잉크]],0),24)</f>
        <v>0</v>
      </c>
      <c r="F348" s="542"/>
      <c r="G348" s="23" t="str">
        <f>IF(ISBLANK(F348),"",INDEX(호기!$A$1:$B$657,MATCH('생산계획(잉크)'!B800,호기!$A$1:$A$657,0),2))</f>
        <v/>
      </c>
      <c r="H348" s="24">
        <f>C348+F348-INDEX(표5[#All],MATCH(B348,표5[[#All],[잉크]],0),2)</f>
        <v>0</v>
      </c>
      <c r="I348" s="21" t="str">
        <f>IFERROR(H348/INDEX(표5[#All],MATCH(B348,표5[[#All],[잉크]],0),5),"")</f>
        <v/>
      </c>
      <c r="J348" s="542"/>
      <c r="K348" s="25" t="str">
        <f>IF(ISBLANK(J348),"",INDEX(호기!$A$1:$B$657,MATCH('생산계획(잉크)'!B800,호기!$A$1:$A$657,0),2))</f>
        <v/>
      </c>
      <c r="L348" s="24">
        <f>H348+J348-INDEX(표5[#All],MATCH(B348,표5[[#All],[잉크]],0),5)</f>
        <v>0</v>
      </c>
      <c r="M348" s="21" t="str">
        <f>IFERROR(L348/INDEX(표5[#All],MATCH(B348,표5[[#All],[잉크]],0),8),"")</f>
        <v/>
      </c>
      <c r="N348" s="542"/>
      <c r="O348" s="23" t="str">
        <f>IF(ISBLANK(N348),"",INDEX(호기!$A$1:$B$657,MATCH('생산계획(잉크)'!B800,호기!$A$1:$A$657,0),2))</f>
        <v/>
      </c>
      <c r="P348" s="24">
        <f>L348+N348-INDEX(표5[#All],MATCH(B348,표5[[#All],[잉크]],0),5)</f>
        <v>0</v>
      </c>
      <c r="Q348" s="21" t="str">
        <f>IFERROR(P348/INDEX(표5[#All],MATCH(B348,표5[[#All],[잉크]],0),11),"")</f>
        <v/>
      </c>
      <c r="R348" s="542"/>
      <c r="S348" s="25" t="str">
        <f>IF(ISBLANK(R348),"",INDEX(호기!$A$1:$B$657,MATCH('생산계획(잉크)'!B800,호기!$A$1:$A$657,0),2))</f>
        <v/>
      </c>
      <c r="T348" s="24">
        <f>P348+R348-INDEX(표5[#All],MATCH(B348,표5[[#All],[잉크]],0),5)</f>
        <v>0</v>
      </c>
      <c r="U348" s="21" t="str">
        <f>IFERROR(T348/INDEX(표5[#All],MATCH(B348,표5[[#All],[잉크]],0),14),"")</f>
        <v/>
      </c>
      <c r="V348" s="542"/>
      <c r="W348" s="23" t="str">
        <f>IF(ISBLANK(V348),"",INDEX(호기!$A$1:$B$657,MATCH('생산계획(잉크)'!B800,호기!$A$1:$A$657,0),2))</f>
        <v/>
      </c>
      <c r="X348" s="24">
        <f>T348+V348-INDEX(표5[#All],MATCH(B348,표5[[#All],[잉크]],0),5)</f>
        <v>0</v>
      </c>
      <c r="Y348" s="21" t="str">
        <f>IFERROR(X348/INDEX(표5[#All],MATCH(B348,표5[[#All],[잉크]],0),17),"")</f>
        <v/>
      </c>
      <c r="Z348" s="23"/>
      <c r="AA348" s="23" t="str">
        <f>IF(ISBLANK(Z348),"",INDEX(호기!$A$1:$B$657,MATCH('생산계획(잉크)'!B800,호기!$A$1:$A$657,0),2))</f>
        <v/>
      </c>
      <c r="AB348" s="24">
        <f>X348+Z348-INDEX(표5[#All],MATCH(B348,표5[[#All],[잉크]],0),5)</f>
        <v>0</v>
      </c>
      <c r="AC348" s="21" t="str">
        <f>IFERROR(AB348/INDEX(표5[#All],MATCH(B348,표5[[#All],[잉크]],0),20),"")</f>
        <v/>
      </c>
      <c r="AD348" s="23"/>
      <c r="AE348" s="235"/>
      <c r="BB348" s="67"/>
      <c r="BC348" s="67"/>
      <c r="BD348" s="67"/>
      <c r="BE348" s="67"/>
      <c r="BF348" s="67"/>
    </row>
    <row r="349" spans="1:58" ht="16.5" hidden="1" customHeight="1" x14ac:dyDescent="0.3">
      <c r="A349" s="1"/>
      <c r="B349" s="5" t="s">
        <v>709</v>
      </c>
      <c r="C349" s="68"/>
      <c r="D349" s="69" t="str">
        <f>IFERROR(C349/INDEX(표5[#All],MATCH(B349,표5[[#All],[잉크]],0),2),"")</f>
        <v/>
      </c>
      <c r="E349" s="22">
        <f>$C349-INDEX(표5[#All],MATCH(B349,표5[[#All],[잉크]],0),24)</f>
        <v>0</v>
      </c>
      <c r="F349" s="542"/>
      <c r="G349" s="23" t="str">
        <f>IF(ISBLANK(F349),"",INDEX(호기!$A$1:$B$657,MATCH('생산계획(잉크)'!B801,호기!$A$1:$A$657,0),2))</f>
        <v/>
      </c>
      <c r="H349" s="24">
        <f>C349+F349-INDEX(표5[#All],MATCH(B349,표5[[#All],[잉크]],0),2)</f>
        <v>0</v>
      </c>
      <c r="I349" s="21" t="str">
        <f>IFERROR(H349/INDEX(표5[#All],MATCH(B349,표5[[#All],[잉크]],0),5),"")</f>
        <v/>
      </c>
      <c r="J349" s="542"/>
      <c r="K349" s="25" t="str">
        <f>IF(ISBLANK(J349),"",INDEX(호기!$A$1:$B$657,MATCH('생산계획(잉크)'!B801,호기!$A$1:$A$657,0),2))</f>
        <v/>
      </c>
      <c r="L349" s="24">
        <f>H349+J349-INDEX(표5[#All],MATCH(B349,표5[[#All],[잉크]],0),5)</f>
        <v>0</v>
      </c>
      <c r="M349" s="21" t="str">
        <f>IFERROR(L349/INDEX(표5[#All],MATCH(B349,표5[[#All],[잉크]],0),8),"")</f>
        <v/>
      </c>
      <c r="N349" s="542"/>
      <c r="O349" s="23" t="str">
        <f>IF(ISBLANK(N349),"",INDEX(호기!$A$1:$B$657,MATCH('생산계획(잉크)'!B801,호기!$A$1:$A$657,0),2))</f>
        <v/>
      </c>
      <c r="P349" s="24">
        <f>L349+N349-INDEX(표5[#All],MATCH(B349,표5[[#All],[잉크]],0),5)</f>
        <v>0</v>
      </c>
      <c r="Q349" s="21" t="str">
        <f>IFERROR(P349/INDEX(표5[#All],MATCH(B349,표5[[#All],[잉크]],0),11),"")</f>
        <v/>
      </c>
      <c r="R349" s="542"/>
      <c r="S349" s="25" t="str">
        <f>IF(ISBLANK(R349),"",INDEX(호기!$A$1:$B$657,MATCH('생산계획(잉크)'!B801,호기!$A$1:$A$657,0),2))</f>
        <v/>
      </c>
      <c r="T349" s="24">
        <f>P349+R349-INDEX(표5[#All],MATCH(B349,표5[[#All],[잉크]],0),5)</f>
        <v>0</v>
      </c>
      <c r="U349" s="21" t="str">
        <f>IFERROR(T349/INDEX(표5[#All],MATCH(B349,표5[[#All],[잉크]],0),14),"")</f>
        <v/>
      </c>
      <c r="V349" s="542"/>
      <c r="W349" s="23" t="str">
        <f>IF(ISBLANK(V349),"",INDEX(호기!$A$1:$B$657,MATCH('생산계획(잉크)'!B801,호기!$A$1:$A$657,0),2))</f>
        <v/>
      </c>
      <c r="X349" s="24">
        <f>T349+V349-INDEX(표5[#All],MATCH(B349,표5[[#All],[잉크]],0),5)</f>
        <v>0</v>
      </c>
      <c r="Y349" s="21" t="str">
        <f>IFERROR(X349/INDEX(표5[#All],MATCH(B349,표5[[#All],[잉크]],0),17),"")</f>
        <v/>
      </c>
      <c r="Z349" s="23"/>
      <c r="AA349" s="23" t="str">
        <f>IF(ISBLANK(Z349),"",INDEX(호기!$A$1:$B$657,MATCH('생산계획(잉크)'!B801,호기!$A$1:$A$657,0),2))</f>
        <v/>
      </c>
      <c r="AB349" s="24">
        <f>X349+Z349-INDEX(표5[#All],MATCH(B349,표5[[#All],[잉크]],0),5)</f>
        <v>0</v>
      </c>
      <c r="AC349" s="21" t="str">
        <f>IFERROR(AB349/INDEX(표5[#All],MATCH(B349,표5[[#All],[잉크]],0),20),"")</f>
        <v/>
      </c>
      <c r="AD349" s="23"/>
      <c r="AE349" s="235"/>
      <c r="BB349" s="67"/>
      <c r="BC349" s="67"/>
      <c r="BD349" s="67"/>
      <c r="BE349" s="67"/>
      <c r="BF349" s="67"/>
    </row>
    <row r="350" spans="1:58" ht="16.5" hidden="1" customHeight="1" x14ac:dyDescent="0.3">
      <c r="A350" s="1"/>
      <c r="B350" s="5" t="s">
        <v>2802</v>
      </c>
      <c r="C350" s="68"/>
      <c r="D350" s="69" t="str">
        <f>IFERROR(C350/INDEX(표5[#All],MATCH(B350,표5[[#All],[잉크]],0),2),"")</f>
        <v/>
      </c>
      <c r="E350" s="22">
        <f>$C350-INDEX(표5[#All],MATCH(B350,표5[[#All],[잉크]],0),24)</f>
        <v>0</v>
      </c>
      <c r="F350" s="542"/>
      <c r="G350" s="23" t="str">
        <f>IF(ISBLANK(F350),"",INDEX(호기!$A$1:$B$657,MATCH('생산계획(잉크)'!B802,호기!$A$1:$A$657,0),2))</f>
        <v/>
      </c>
      <c r="H350" s="24">
        <f>C350+F350-INDEX(표5[#All],MATCH(B350,표5[[#All],[잉크]],0),2)</f>
        <v>0</v>
      </c>
      <c r="I350" s="21" t="str">
        <f>IFERROR(H350/INDEX(표5[#All],MATCH(B350,표5[[#All],[잉크]],0),5),"")</f>
        <v/>
      </c>
      <c r="J350" s="542"/>
      <c r="K350" s="25" t="str">
        <f>IF(ISBLANK(J350),"",INDEX(호기!$A$1:$B$657,MATCH('생산계획(잉크)'!B802,호기!$A$1:$A$657,0),2))</f>
        <v/>
      </c>
      <c r="L350" s="24">
        <f>H350+J350-INDEX(표5[#All],MATCH(B350,표5[[#All],[잉크]],0),5)</f>
        <v>0</v>
      </c>
      <c r="M350" s="21" t="str">
        <f>IFERROR(L350/INDEX(표5[#All],MATCH(B350,표5[[#All],[잉크]],0),8),"")</f>
        <v/>
      </c>
      <c r="N350" s="542"/>
      <c r="O350" s="23" t="str">
        <f>IF(ISBLANK(N350),"",INDEX(호기!$A$1:$B$657,MATCH('생산계획(잉크)'!B802,호기!$A$1:$A$657,0),2))</f>
        <v/>
      </c>
      <c r="P350" s="24">
        <f>L350+N350-INDEX(표5[#All],MATCH(B350,표5[[#All],[잉크]],0),5)</f>
        <v>0</v>
      </c>
      <c r="Q350" s="21" t="str">
        <f>IFERROR(P350/INDEX(표5[#All],MATCH(B350,표5[[#All],[잉크]],0),11),"")</f>
        <v/>
      </c>
      <c r="R350" s="542"/>
      <c r="S350" s="25" t="str">
        <f>IF(ISBLANK(R350),"",INDEX(호기!$A$1:$B$657,MATCH('생산계획(잉크)'!B802,호기!$A$1:$A$657,0),2))</f>
        <v/>
      </c>
      <c r="T350" s="24">
        <f>P350+R350-INDEX(표5[#All],MATCH(B350,표5[[#All],[잉크]],0),5)</f>
        <v>0</v>
      </c>
      <c r="U350" s="21" t="str">
        <f>IFERROR(T350/INDEX(표5[#All],MATCH(B350,표5[[#All],[잉크]],0),14),"")</f>
        <v/>
      </c>
      <c r="V350" s="542"/>
      <c r="W350" s="23" t="str">
        <f>IF(ISBLANK(V350),"",INDEX(호기!$A$1:$B$657,MATCH('생산계획(잉크)'!B802,호기!$A$1:$A$657,0),2))</f>
        <v/>
      </c>
      <c r="X350" s="24">
        <f>T350+V350-INDEX(표5[#All],MATCH(B350,표5[[#All],[잉크]],0),5)</f>
        <v>0</v>
      </c>
      <c r="Y350" s="21" t="str">
        <f>IFERROR(X350/INDEX(표5[#All],MATCH(B350,표5[[#All],[잉크]],0),17),"")</f>
        <v/>
      </c>
      <c r="Z350" s="23"/>
      <c r="AA350" s="23" t="str">
        <f>IF(ISBLANK(Z350),"",INDEX(호기!$A$1:$B$657,MATCH('생산계획(잉크)'!B802,호기!$A$1:$A$657,0),2))</f>
        <v/>
      </c>
      <c r="AB350" s="24">
        <f>X350+Z350-INDEX(표5[#All],MATCH(B350,표5[[#All],[잉크]],0),5)</f>
        <v>0</v>
      </c>
      <c r="AC350" s="21" t="str">
        <f>IFERROR(AB350/INDEX(표5[#All],MATCH(B350,표5[[#All],[잉크]],0),20),"")</f>
        <v/>
      </c>
      <c r="AD350" s="23"/>
      <c r="AE350" s="235"/>
      <c r="BB350" s="67"/>
      <c r="BC350" s="67"/>
      <c r="BD350" s="67"/>
      <c r="BE350" s="67"/>
      <c r="BF350" s="67"/>
    </row>
    <row r="351" spans="1:58" ht="16.5" hidden="1" customHeight="1" x14ac:dyDescent="0.3">
      <c r="A351" s="1"/>
      <c r="B351" s="5" t="s">
        <v>719</v>
      </c>
      <c r="C351" s="68"/>
      <c r="D351" s="69" t="str">
        <f>IFERROR(C351/INDEX(표5[#All],MATCH(B351,표5[[#All],[잉크]],0),2),"")</f>
        <v/>
      </c>
      <c r="E351" s="22">
        <f>$C351-INDEX(표5[#All],MATCH(B351,표5[[#All],[잉크]],0),24)</f>
        <v>0</v>
      </c>
      <c r="F351" s="542"/>
      <c r="G351" s="23" t="str">
        <f>IF(ISBLANK(F351),"",INDEX(호기!$A$1:$B$657,MATCH('생산계획(잉크)'!B803,호기!$A$1:$A$657,0),2))</f>
        <v/>
      </c>
      <c r="H351" s="24">
        <f>C351+F351-INDEX(표5[#All],MATCH(B351,표5[[#All],[잉크]],0),2)</f>
        <v>0</v>
      </c>
      <c r="I351" s="21" t="str">
        <f>IFERROR(H351/INDEX(표5[#All],MATCH(B351,표5[[#All],[잉크]],0),5),"")</f>
        <v/>
      </c>
      <c r="J351" s="542"/>
      <c r="K351" s="25" t="str">
        <f>IF(ISBLANK(J351),"",INDEX(호기!$A$1:$B$657,MATCH('생산계획(잉크)'!B803,호기!$A$1:$A$657,0),2))</f>
        <v/>
      </c>
      <c r="L351" s="24">
        <f>H351+J351-INDEX(표5[#All],MATCH(B351,표5[[#All],[잉크]],0),5)</f>
        <v>0</v>
      </c>
      <c r="M351" s="21" t="str">
        <f>IFERROR(L351/INDEX(표5[#All],MATCH(B351,표5[[#All],[잉크]],0),8),"")</f>
        <v/>
      </c>
      <c r="N351" s="542"/>
      <c r="O351" s="23" t="str">
        <f>IF(ISBLANK(N351),"",INDEX(호기!$A$1:$B$657,MATCH('생산계획(잉크)'!B803,호기!$A$1:$A$657,0),2))</f>
        <v/>
      </c>
      <c r="P351" s="24">
        <f>L351+N351-INDEX(표5[#All],MATCH(B351,표5[[#All],[잉크]],0),5)</f>
        <v>0</v>
      </c>
      <c r="Q351" s="21" t="str">
        <f>IFERROR(P351/INDEX(표5[#All],MATCH(B351,표5[[#All],[잉크]],0),11),"")</f>
        <v/>
      </c>
      <c r="R351" s="542"/>
      <c r="S351" s="25" t="str">
        <f>IF(ISBLANK(R351),"",INDEX(호기!$A$1:$B$657,MATCH('생산계획(잉크)'!B803,호기!$A$1:$A$657,0),2))</f>
        <v/>
      </c>
      <c r="T351" s="24">
        <f>P351+R351-INDEX(표5[#All],MATCH(B351,표5[[#All],[잉크]],0),5)</f>
        <v>0</v>
      </c>
      <c r="U351" s="21" t="str">
        <f>IFERROR(T351/INDEX(표5[#All],MATCH(B351,표5[[#All],[잉크]],0),14),"")</f>
        <v/>
      </c>
      <c r="V351" s="542"/>
      <c r="W351" s="23" t="str">
        <f>IF(ISBLANK(V351),"",INDEX(호기!$A$1:$B$657,MATCH('생산계획(잉크)'!B803,호기!$A$1:$A$657,0),2))</f>
        <v/>
      </c>
      <c r="X351" s="24">
        <f>T351+V351-INDEX(표5[#All],MATCH(B351,표5[[#All],[잉크]],0),5)</f>
        <v>0</v>
      </c>
      <c r="Y351" s="21" t="str">
        <f>IFERROR(X351/INDEX(표5[#All],MATCH(B351,표5[[#All],[잉크]],0),17),"")</f>
        <v/>
      </c>
      <c r="Z351" s="23"/>
      <c r="AA351" s="23" t="str">
        <f>IF(ISBLANK(Z351),"",INDEX(호기!$A$1:$B$657,MATCH('생산계획(잉크)'!B803,호기!$A$1:$A$657,0),2))</f>
        <v/>
      </c>
      <c r="AB351" s="24">
        <f>X351+Z351-INDEX(표5[#All],MATCH(B351,표5[[#All],[잉크]],0),5)</f>
        <v>0</v>
      </c>
      <c r="AC351" s="21" t="str">
        <f>IFERROR(AB351/INDEX(표5[#All],MATCH(B351,표5[[#All],[잉크]],0),20),"")</f>
        <v/>
      </c>
      <c r="AD351" s="23"/>
      <c r="AE351" s="235"/>
      <c r="BB351" s="67"/>
      <c r="BC351" s="67"/>
      <c r="BD351" s="67"/>
      <c r="BE351" s="67"/>
      <c r="BF351" s="67"/>
    </row>
    <row r="352" spans="1:58" ht="16.5" hidden="1" customHeight="1" x14ac:dyDescent="0.3">
      <c r="A352" s="1"/>
      <c r="B352" s="5" t="s">
        <v>720</v>
      </c>
      <c r="C352" s="68"/>
      <c r="D352" s="69" t="str">
        <f>IFERROR(C352/INDEX(표5[#All],MATCH(B352,표5[[#All],[잉크]],0),2),"")</f>
        <v/>
      </c>
      <c r="E352" s="22">
        <f>$C352-INDEX(표5[#All],MATCH(B352,표5[[#All],[잉크]],0),24)</f>
        <v>0</v>
      </c>
      <c r="F352" s="542"/>
      <c r="G352" s="23" t="str">
        <f>IF(ISBLANK(F352),"",INDEX(호기!$A$1:$B$657,MATCH('생산계획(잉크)'!B804,호기!$A$1:$A$657,0),2))</f>
        <v/>
      </c>
      <c r="H352" s="24">
        <f>C352+F352-INDEX(표5[#All],MATCH(B352,표5[[#All],[잉크]],0),2)</f>
        <v>0</v>
      </c>
      <c r="I352" s="21" t="str">
        <f>IFERROR(H352/INDEX(표5[#All],MATCH(B352,표5[[#All],[잉크]],0),5),"")</f>
        <v/>
      </c>
      <c r="J352" s="542"/>
      <c r="K352" s="25" t="str">
        <f>IF(ISBLANK(J352),"",INDEX(호기!$A$1:$B$657,MATCH('생산계획(잉크)'!B804,호기!$A$1:$A$657,0),2))</f>
        <v/>
      </c>
      <c r="L352" s="24">
        <f>H352+J352-INDEX(표5[#All],MATCH(B352,표5[[#All],[잉크]],0),5)</f>
        <v>0</v>
      </c>
      <c r="M352" s="21" t="str">
        <f>IFERROR(L352/INDEX(표5[#All],MATCH(B352,표5[[#All],[잉크]],0),8),"")</f>
        <v/>
      </c>
      <c r="N352" s="542"/>
      <c r="O352" s="23" t="str">
        <f>IF(ISBLANK(N352),"",INDEX(호기!$A$1:$B$657,MATCH('생산계획(잉크)'!B804,호기!$A$1:$A$657,0),2))</f>
        <v/>
      </c>
      <c r="P352" s="24">
        <f>L352+N352-INDEX(표5[#All],MATCH(B352,표5[[#All],[잉크]],0),5)</f>
        <v>0</v>
      </c>
      <c r="Q352" s="21" t="str">
        <f>IFERROR(P352/INDEX(표5[#All],MATCH(B352,표5[[#All],[잉크]],0),11),"")</f>
        <v/>
      </c>
      <c r="R352" s="542"/>
      <c r="S352" s="25" t="str">
        <f>IF(ISBLANK(R352),"",INDEX(호기!$A$1:$B$657,MATCH('생산계획(잉크)'!B804,호기!$A$1:$A$657,0),2))</f>
        <v/>
      </c>
      <c r="T352" s="24">
        <f>P352+R352-INDEX(표5[#All],MATCH(B352,표5[[#All],[잉크]],0),5)</f>
        <v>0</v>
      </c>
      <c r="U352" s="21" t="str">
        <f>IFERROR(T352/INDEX(표5[#All],MATCH(B352,표5[[#All],[잉크]],0),14),"")</f>
        <v/>
      </c>
      <c r="V352" s="542"/>
      <c r="W352" s="23" t="str">
        <f>IF(ISBLANK(V352),"",INDEX(호기!$A$1:$B$657,MATCH('생산계획(잉크)'!B804,호기!$A$1:$A$657,0),2))</f>
        <v/>
      </c>
      <c r="X352" s="24">
        <f>T352+V352-INDEX(표5[#All],MATCH(B352,표5[[#All],[잉크]],0),5)</f>
        <v>0</v>
      </c>
      <c r="Y352" s="21" t="str">
        <f>IFERROR(X352/INDEX(표5[#All],MATCH(B352,표5[[#All],[잉크]],0),17),"")</f>
        <v/>
      </c>
      <c r="Z352" s="23"/>
      <c r="AA352" s="23" t="str">
        <f>IF(ISBLANK(Z352),"",INDEX(호기!$A$1:$B$657,MATCH('생산계획(잉크)'!B804,호기!$A$1:$A$657,0),2))</f>
        <v/>
      </c>
      <c r="AB352" s="24">
        <f>X352+Z352-INDEX(표5[#All],MATCH(B352,표5[[#All],[잉크]],0),5)</f>
        <v>0</v>
      </c>
      <c r="AC352" s="21" t="str">
        <f>IFERROR(AB352/INDEX(표5[#All],MATCH(B352,표5[[#All],[잉크]],0),20),"")</f>
        <v/>
      </c>
      <c r="AD352" s="23"/>
      <c r="AE352" s="235"/>
      <c r="BB352" s="67"/>
      <c r="BC352" s="67"/>
      <c r="BD352" s="67"/>
      <c r="BE352" s="67"/>
      <c r="BF352" s="67"/>
    </row>
    <row r="353" spans="1:58" ht="16.5" hidden="1" customHeight="1" x14ac:dyDescent="0.3">
      <c r="A353" s="1"/>
      <c r="B353" s="5" t="s">
        <v>721</v>
      </c>
      <c r="C353" s="68"/>
      <c r="D353" s="69" t="str">
        <f>IFERROR(C353/INDEX(표5[#All],MATCH(B353,표5[[#All],[잉크]],0),2),"")</f>
        <v/>
      </c>
      <c r="E353" s="22">
        <f>$C353-INDEX(표5[#All],MATCH(B353,표5[[#All],[잉크]],0),24)</f>
        <v>0</v>
      </c>
      <c r="F353" s="542"/>
      <c r="G353" s="23" t="str">
        <f>IF(ISBLANK(F353),"",INDEX(호기!$A$1:$B$657,MATCH('생산계획(잉크)'!B805,호기!$A$1:$A$657,0),2))</f>
        <v/>
      </c>
      <c r="H353" s="24">
        <f>C353+F353-INDEX(표5[#All],MATCH(B353,표5[[#All],[잉크]],0),2)</f>
        <v>0</v>
      </c>
      <c r="I353" s="21" t="str">
        <f>IFERROR(H353/INDEX(표5[#All],MATCH(B353,표5[[#All],[잉크]],0),5),"")</f>
        <v/>
      </c>
      <c r="J353" s="542"/>
      <c r="K353" s="25" t="str">
        <f>IF(ISBLANK(J353),"",INDEX(호기!$A$1:$B$657,MATCH('생산계획(잉크)'!B805,호기!$A$1:$A$657,0),2))</f>
        <v/>
      </c>
      <c r="L353" s="24">
        <f>H353+J353-INDEX(표5[#All],MATCH(B353,표5[[#All],[잉크]],0),5)</f>
        <v>0</v>
      </c>
      <c r="M353" s="21" t="str">
        <f>IFERROR(L353/INDEX(표5[#All],MATCH(B353,표5[[#All],[잉크]],0),8),"")</f>
        <v/>
      </c>
      <c r="N353" s="542"/>
      <c r="O353" s="23" t="str">
        <f>IF(ISBLANK(N353),"",INDEX(호기!$A$1:$B$657,MATCH('생산계획(잉크)'!B805,호기!$A$1:$A$657,0),2))</f>
        <v/>
      </c>
      <c r="P353" s="24">
        <f>L353+N353-INDEX(표5[#All],MATCH(B353,표5[[#All],[잉크]],0),5)</f>
        <v>0</v>
      </c>
      <c r="Q353" s="21" t="str">
        <f>IFERROR(P353/INDEX(표5[#All],MATCH(B353,표5[[#All],[잉크]],0),11),"")</f>
        <v/>
      </c>
      <c r="R353" s="542"/>
      <c r="S353" s="25" t="str">
        <f>IF(ISBLANK(R353),"",INDEX(호기!$A$1:$B$657,MATCH('생산계획(잉크)'!B805,호기!$A$1:$A$657,0),2))</f>
        <v/>
      </c>
      <c r="T353" s="24">
        <f>P353+R353-INDEX(표5[#All],MATCH(B353,표5[[#All],[잉크]],0),5)</f>
        <v>0</v>
      </c>
      <c r="U353" s="21" t="str">
        <f>IFERROR(T353/INDEX(표5[#All],MATCH(B353,표5[[#All],[잉크]],0),14),"")</f>
        <v/>
      </c>
      <c r="V353" s="542"/>
      <c r="W353" s="23" t="str">
        <f>IF(ISBLANK(V353),"",INDEX(호기!$A$1:$B$657,MATCH('생산계획(잉크)'!B805,호기!$A$1:$A$657,0),2))</f>
        <v/>
      </c>
      <c r="X353" s="24">
        <f>T353+V353-INDEX(표5[#All],MATCH(B353,표5[[#All],[잉크]],0),5)</f>
        <v>0</v>
      </c>
      <c r="Y353" s="21" t="str">
        <f>IFERROR(X353/INDEX(표5[#All],MATCH(B353,표5[[#All],[잉크]],0),17),"")</f>
        <v/>
      </c>
      <c r="Z353" s="23"/>
      <c r="AA353" s="23" t="str">
        <f>IF(ISBLANK(Z353),"",INDEX(호기!$A$1:$B$657,MATCH('생산계획(잉크)'!B805,호기!$A$1:$A$657,0),2))</f>
        <v/>
      </c>
      <c r="AB353" s="24">
        <f>X353+Z353-INDEX(표5[#All],MATCH(B353,표5[[#All],[잉크]],0),5)</f>
        <v>0</v>
      </c>
      <c r="AC353" s="21" t="str">
        <f>IFERROR(AB353/INDEX(표5[#All],MATCH(B353,표5[[#All],[잉크]],0),20),"")</f>
        <v/>
      </c>
      <c r="AD353" s="23"/>
      <c r="AE353" s="235"/>
      <c r="BB353" s="67"/>
      <c r="BC353" s="67"/>
      <c r="BD353" s="67"/>
      <c r="BE353" s="67"/>
      <c r="BF353" s="67"/>
    </row>
    <row r="354" spans="1:58" ht="16.5" hidden="1" customHeight="1" x14ac:dyDescent="0.3">
      <c r="A354" s="1"/>
      <c r="B354" s="5" t="s">
        <v>2392</v>
      </c>
      <c r="C354" s="68"/>
      <c r="D354" s="69" t="str">
        <f>IFERROR(C354/INDEX(표5[#All],MATCH(B354,표5[[#All],[잉크]],0),2),"")</f>
        <v/>
      </c>
      <c r="E354" s="22">
        <f>$C354-INDEX(표5[#All],MATCH(B354,표5[[#All],[잉크]],0),24)</f>
        <v>0</v>
      </c>
      <c r="F354" s="542"/>
      <c r="G354" s="23" t="str">
        <f>IF(ISBLANK(F354),"",INDEX(호기!$A$1:$B$657,MATCH('생산계획(잉크)'!B806,호기!$A$1:$A$657,0),2))</f>
        <v/>
      </c>
      <c r="H354" s="24">
        <f>C354+F354-INDEX(표5[#All],MATCH(B354,표5[[#All],[잉크]],0),2)</f>
        <v>0</v>
      </c>
      <c r="I354" s="21" t="str">
        <f>IFERROR(H354/INDEX(표5[#All],MATCH(B354,표5[[#All],[잉크]],0),5),"")</f>
        <v/>
      </c>
      <c r="J354" s="542"/>
      <c r="K354" s="25" t="str">
        <f>IF(ISBLANK(J354),"",INDEX(호기!$A$1:$B$657,MATCH('생산계획(잉크)'!B806,호기!$A$1:$A$657,0),2))</f>
        <v/>
      </c>
      <c r="L354" s="24">
        <f>H354+J354-INDEX(표5[#All],MATCH(B354,표5[[#All],[잉크]],0),5)</f>
        <v>0</v>
      </c>
      <c r="M354" s="21" t="str">
        <f>IFERROR(L354/INDEX(표5[#All],MATCH(B354,표5[[#All],[잉크]],0),8),"")</f>
        <v/>
      </c>
      <c r="N354" s="542"/>
      <c r="O354" s="23" t="str">
        <f>IF(ISBLANK(N354),"",INDEX(호기!$A$1:$B$657,MATCH('생산계획(잉크)'!B806,호기!$A$1:$A$657,0),2))</f>
        <v/>
      </c>
      <c r="P354" s="24">
        <f>L354+N354-INDEX(표5[#All],MATCH(B354,표5[[#All],[잉크]],0),5)</f>
        <v>0</v>
      </c>
      <c r="Q354" s="21" t="str">
        <f>IFERROR(P354/INDEX(표5[#All],MATCH(B354,표5[[#All],[잉크]],0),11),"")</f>
        <v/>
      </c>
      <c r="R354" s="542"/>
      <c r="S354" s="25" t="str">
        <f>IF(ISBLANK(R354),"",INDEX(호기!$A$1:$B$657,MATCH('생산계획(잉크)'!B806,호기!$A$1:$A$657,0),2))</f>
        <v/>
      </c>
      <c r="T354" s="24">
        <f>P354+R354-INDEX(표5[#All],MATCH(B354,표5[[#All],[잉크]],0),5)</f>
        <v>0</v>
      </c>
      <c r="U354" s="21" t="str">
        <f>IFERROR(T354/INDEX(표5[#All],MATCH(B354,표5[[#All],[잉크]],0),14),"")</f>
        <v/>
      </c>
      <c r="V354" s="542"/>
      <c r="W354" s="23" t="str">
        <f>IF(ISBLANK(V354),"",INDEX(호기!$A$1:$B$657,MATCH('생산계획(잉크)'!B806,호기!$A$1:$A$657,0),2))</f>
        <v/>
      </c>
      <c r="X354" s="24">
        <f>T354+V354-INDEX(표5[#All],MATCH(B354,표5[[#All],[잉크]],0),5)</f>
        <v>0</v>
      </c>
      <c r="Y354" s="21" t="str">
        <f>IFERROR(X354/INDEX(표5[#All],MATCH(B354,표5[[#All],[잉크]],0),17),"")</f>
        <v/>
      </c>
      <c r="Z354" s="23"/>
      <c r="AA354" s="23" t="str">
        <f>IF(ISBLANK(Z354),"",INDEX(호기!$A$1:$B$657,MATCH('생산계획(잉크)'!B806,호기!$A$1:$A$657,0),2))</f>
        <v/>
      </c>
      <c r="AB354" s="24">
        <f>X354+Z354-INDEX(표5[#All],MATCH(B354,표5[[#All],[잉크]],0),5)</f>
        <v>0</v>
      </c>
      <c r="AC354" s="21" t="str">
        <f>IFERROR(AB354/INDEX(표5[#All],MATCH(B354,표5[[#All],[잉크]],0),20),"")</f>
        <v/>
      </c>
      <c r="AD354" s="23"/>
      <c r="AE354" s="235"/>
      <c r="BB354" s="67"/>
      <c r="BC354" s="67"/>
      <c r="BD354" s="67"/>
      <c r="BE354" s="67"/>
      <c r="BF354" s="67"/>
    </row>
    <row r="355" spans="1:58" ht="16.5" hidden="1" customHeight="1" x14ac:dyDescent="0.3">
      <c r="A355" s="1"/>
      <c r="B355" s="5" t="s">
        <v>2393</v>
      </c>
      <c r="C355" s="68"/>
      <c r="D355" s="69" t="str">
        <f>IFERROR(C355/INDEX(표5[#All],MATCH(B355,표5[[#All],[잉크]],0),2),"")</f>
        <v/>
      </c>
      <c r="E355" s="22">
        <f>$C355-INDEX(표5[#All],MATCH(B355,표5[[#All],[잉크]],0),24)</f>
        <v>0</v>
      </c>
      <c r="F355" s="542"/>
      <c r="G355" s="23" t="str">
        <f>IF(ISBLANK(F355),"",INDEX(호기!$A$1:$B$657,MATCH('생산계획(잉크)'!B807,호기!$A$1:$A$657,0),2))</f>
        <v/>
      </c>
      <c r="H355" s="24">
        <f>C355+F355-INDEX(표5[#All],MATCH(B355,표5[[#All],[잉크]],0),2)</f>
        <v>0</v>
      </c>
      <c r="I355" s="21" t="str">
        <f>IFERROR(H355/INDEX(표5[#All],MATCH(B355,표5[[#All],[잉크]],0),5),"")</f>
        <v/>
      </c>
      <c r="J355" s="542"/>
      <c r="K355" s="25" t="str">
        <f>IF(ISBLANK(J355),"",INDEX(호기!$A$1:$B$657,MATCH('생산계획(잉크)'!B807,호기!$A$1:$A$657,0),2))</f>
        <v/>
      </c>
      <c r="L355" s="24">
        <f>H355+J355-INDEX(표5[#All],MATCH(B355,표5[[#All],[잉크]],0),5)</f>
        <v>0</v>
      </c>
      <c r="M355" s="21" t="str">
        <f>IFERROR(L355/INDEX(표5[#All],MATCH(B355,표5[[#All],[잉크]],0),8),"")</f>
        <v/>
      </c>
      <c r="N355" s="542"/>
      <c r="O355" s="23" t="str">
        <f>IF(ISBLANK(N355),"",INDEX(호기!$A$1:$B$657,MATCH('생산계획(잉크)'!B807,호기!$A$1:$A$657,0),2))</f>
        <v/>
      </c>
      <c r="P355" s="24">
        <f>L355+N355-INDEX(표5[#All],MATCH(B355,표5[[#All],[잉크]],0),5)</f>
        <v>0</v>
      </c>
      <c r="Q355" s="21" t="str">
        <f>IFERROR(P355/INDEX(표5[#All],MATCH(B355,표5[[#All],[잉크]],0),11),"")</f>
        <v/>
      </c>
      <c r="R355" s="542"/>
      <c r="S355" s="25" t="str">
        <f>IF(ISBLANK(R355),"",INDEX(호기!$A$1:$B$657,MATCH('생산계획(잉크)'!B807,호기!$A$1:$A$657,0),2))</f>
        <v/>
      </c>
      <c r="T355" s="24">
        <f>P355+R355-INDEX(표5[#All],MATCH(B355,표5[[#All],[잉크]],0),5)</f>
        <v>0</v>
      </c>
      <c r="U355" s="21" t="str">
        <f>IFERROR(T355/INDEX(표5[#All],MATCH(B355,표5[[#All],[잉크]],0),14),"")</f>
        <v/>
      </c>
      <c r="V355" s="542"/>
      <c r="W355" s="23" t="str">
        <f>IF(ISBLANK(V355),"",INDEX(호기!$A$1:$B$657,MATCH('생산계획(잉크)'!B807,호기!$A$1:$A$657,0),2))</f>
        <v/>
      </c>
      <c r="X355" s="24">
        <f>T355+V355-INDEX(표5[#All],MATCH(B355,표5[[#All],[잉크]],0),5)</f>
        <v>0</v>
      </c>
      <c r="Y355" s="21" t="str">
        <f>IFERROR(X355/INDEX(표5[#All],MATCH(B355,표5[[#All],[잉크]],0),17),"")</f>
        <v/>
      </c>
      <c r="Z355" s="23"/>
      <c r="AA355" s="23" t="str">
        <f>IF(ISBLANK(Z355),"",INDEX(호기!$A$1:$B$657,MATCH('생산계획(잉크)'!B807,호기!$A$1:$A$657,0),2))</f>
        <v/>
      </c>
      <c r="AB355" s="24">
        <f>X355+Z355-INDEX(표5[#All],MATCH(B355,표5[[#All],[잉크]],0),5)</f>
        <v>0</v>
      </c>
      <c r="AC355" s="21" t="str">
        <f>IFERROR(AB355/INDEX(표5[#All],MATCH(B355,표5[[#All],[잉크]],0),20),"")</f>
        <v/>
      </c>
      <c r="AD355" s="23"/>
      <c r="AE355" s="235"/>
      <c r="BB355" s="67"/>
      <c r="BC355" s="67"/>
      <c r="BD355" s="67"/>
      <c r="BE355" s="67"/>
      <c r="BF355" s="67"/>
    </row>
    <row r="356" spans="1:58" ht="16.5" customHeight="1" x14ac:dyDescent="0.3">
      <c r="A356" s="1"/>
      <c r="B356" s="5" t="s">
        <v>654</v>
      </c>
      <c r="C356" s="68"/>
      <c r="D356" s="69" t="str">
        <f>IFERROR(C356/INDEX(표5[#All],MATCH(B356,표5[[#All],[잉크]],0),2),"")</f>
        <v/>
      </c>
      <c r="E356" s="22">
        <f>$C356-INDEX(표5[#All],MATCH(B356,표5[[#All],[잉크]],0),24)</f>
        <v>-2</v>
      </c>
      <c r="F356" s="542"/>
      <c r="G356" s="23" t="str">
        <f>IF(ISBLANK(F356),"",INDEX(호기!$A$1:$B$657,MATCH('생산계획(잉크)'!B808,호기!$A$1:$A$657,0),2))</f>
        <v/>
      </c>
      <c r="H356" s="24">
        <f>C356+F356-INDEX(표5[#All],MATCH(B356,표5[[#All],[잉크]],0),2)</f>
        <v>0</v>
      </c>
      <c r="I356" s="21">
        <f>IFERROR(H356/INDEX(표5[#All],MATCH(B356,표5[[#All],[잉크]],0),5),"")</f>
        <v>0</v>
      </c>
      <c r="J356" s="542"/>
      <c r="K356" s="25" t="str">
        <f>IF(ISBLANK(J356),"",INDEX(호기!$A$1:$B$657,MATCH('생산계획(잉크)'!B808,호기!$A$1:$A$657,0),2))</f>
        <v/>
      </c>
      <c r="L356" s="24">
        <f>H356+J356-INDEX(표5[#All],MATCH(B356,표5[[#All],[잉크]],0),5)</f>
        <v>-1</v>
      </c>
      <c r="M356" s="21" t="str">
        <f>IFERROR(L356/INDEX(표5[#All],MATCH(B356,표5[[#All],[잉크]],0),8),"")</f>
        <v/>
      </c>
      <c r="N356" s="542"/>
      <c r="O356" s="23" t="str">
        <f>IF(ISBLANK(N356),"",INDEX(호기!$A$1:$B$657,MATCH('생산계획(잉크)'!B808,호기!$A$1:$A$657,0),2))</f>
        <v/>
      </c>
      <c r="P356" s="24">
        <f>L356+N356-INDEX(표5[#All],MATCH(B356,표5[[#All],[잉크]],0),5)</f>
        <v>-2</v>
      </c>
      <c r="Q356" s="21" t="str">
        <f>IFERROR(P356/INDEX(표5[#All],MATCH(B356,표5[[#All],[잉크]],0),11),"")</f>
        <v/>
      </c>
      <c r="R356" s="542"/>
      <c r="S356" s="25" t="str">
        <f>IF(ISBLANK(R356),"",INDEX(호기!$A$1:$B$657,MATCH('생산계획(잉크)'!B808,호기!$A$1:$A$657,0),2))</f>
        <v/>
      </c>
      <c r="T356" s="24">
        <f>P356+R356-INDEX(표5[#All],MATCH(B356,표5[[#All],[잉크]],0),5)</f>
        <v>-3</v>
      </c>
      <c r="U356" s="21" t="str">
        <f>IFERROR(T356/INDEX(표5[#All],MATCH(B356,표5[[#All],[잉크]],0),14),"")</f>
        <v/>
      </c>
      <c r="V356" s="542"/>
      <c r="W356" s="23" t="str">
        <f>IF(ISBLANK(V356),"",INDEX(호기!$A$1:$B$657,MATCH('생산계획(잉크)'!B808,호기!$A$1:$A$657,0),2))</f>
        <v/>
      </c>
      <c r="X356" s="24">
        <f>T356+V356-INDEX(표5[#All],MATCH(B356,표5[[#All],[잉크]],0),5)</f>
        <v>-4</v>
      </c>
      <c r="Y356" s="21" t="str">
        <f>IFERROR(X356/INDEX(표5[#All],MATCH(B356,표5[[#All],[잉크]],0),17),"")</f>
        <v/>
      </c>
      <c r="Z356" s="23"/>
      <c r="AA356" s="23" t="str">
        <f>IF(ISBLANK(Z356),"",INDEX(호기!$A$1:$B$657,MATCH('생산계획(잉크)'!B808,호기!$A$1:$A$657,0),2))</f>
        <v/>
      </c>
      <c r="AB356" s="24">
        <f>X356+Z356-INDEX(표5[#All],MATCH(B356,표5[[#All],[잉크]],0),5)</f>
        <v>-5</v>
      </c>
      <c r="AC356" s="21" t="str">
        <f>IFERROR(AB356/INDEX(표5[#All],MATCH(B356,표5[[#All],[잉크]],0),20),"")</f>
        <v/>
      </c>
      <c r="AD356" s="23"/>
      <c r="AE356" s="235"/>
      <c r="BB356" s="67"/>
      <c r="BC356" s="67"/>
      <c r="BD356" s="67"/>
      <c r="BE356" s="67"/>
      <c r="BF356" s="67"/>
    </row>
    <row r="357" spans="1:58" ht="16.5" hidden="1" customHeight="1" x14ac:dyDescent="0.3">
      <c r="A357" s="1"/>
      <c r="B357" s="5" t="s">
        <v>649</v>
      </c>
      <c r="C357" s="68"/>
      <c r="D357" s="69" t="str">
        <f>IFERROR(C357/INDEX(표5[#All],MATCH(B357,표5[[#All],[잉크]],0),2),"")</f>
        <v/>
      </c>
      <c r="E357" s="22">
        <f>$C357-INDEX(표5[#All],MATCH(B357,표5[[#All],[잉크]],0),24)</f>
        <v>0</v>
      </c>
      <c r="F357" s="542"/>
      <c r="G357" s="23" t="str">
        <f>IF(ISBLANK(F357),"",INDEX(호기!$A$1:$B$657,MATCH('생산계획(잉크)'!B809,호기!$A$1:$A$657,0),2))</f>
        <v/>
      </c>
      <c r="H357" s="24">
        <f>C357+F357-INDEX(표5[#All],MATCH(B357,표5[[#All],[잉크]],0),2)</f>
        <v>0</v>
      </c>
      <c r="I357" s="21" t="str">
        <f>IFERROR(H357/INDEX(표5[#All],MATCH(B357,표5[[#All],[잉크]],0),5),"")</f>
        <v/>
      </c>
      <c r="J357" s="542"/>
      <c r="K357" s="25" t="str">
        <f>IF(ISBLANK(J357),"",INDEX(호기!$A$1:$B$657,MATCH('생산계획(잉크)'!B809,호기!$A$1:$A$657,0),2))</f>
        <v/>
      </c>
      <c r="L357" s="24">
        <f>H357+J357-INDEX(표5[#All],MATCH(B357,표5[[#All],[잉크]],0),5)</f>
        <v>0</v>
      </c>
      <c r="M357" s="21" t="str">
        <f>IFERROR(L357/INDEX(표5[#All],MATCH(B357,표5[[#All],[잉크]],0),8),"")</f>
        <v/>
      </c>
      <c r="N357" s="542"/>
      <c r="O357" s="23" t="str">
        <f>IF(ISBLANK(N357),"",INDEX(호기!$A$1:$B$657,MATCH('생산계획(잉크)'!B809,호기!$A$1:$A$657,0),2))</f>
        <v/>
      </c>
      <c r="P357" s="24">
        <f>L357+N357-INDEX(표5[#All],MATCH(B357,표5[[#All],[잉크]],0),5)</f>
        <v>0</v>
      </c>
      <c r="Q357" s="21" t="str">
        <f>IFERROR(P357/INDEX(표5[#All],MATCH(B357,표5[[#All],[잉크]],0),11),"")</f>
        <v/>
      </c>
      <c r="R357" s="542"/>
      <c r="S357" s="25" t="str">
        <f>IF(ISBLANK(R357),"",INDEX(호기!$A$1:$B$657,MATCH('생산계획(잉크)'!B809,호기!$A$1:$A$657,0),2))</f>
        <v/>
      </c>
      <c r="T357" s="24">
        <f>P357+R357-INDEX(표5[#All],MATCH(B357,표5[[#All],[잉크]],0),5)</f>
        <v>0</v>
      </c>
      <c r="U357" s="21" t="str">
        <f>IFERROR(T357/INDEX(표5[#All],MATCH(B357,표5[[#All],[잉크]],0),14),"")</f>
        <v/>
      </c>
      <c r="V357" s="542"/>
      <c r="W357" s="23" t="str">
        <f>IF(ISBLANK(V357),"",INDEX(호기!$A$1:$B$657,MATCH('생산계획(잉크)'!B809,호기!$A$1:$A$657,0),2))</f>
        <v/>
      </c>
      <c r="X357" s="24">
        <f>T357+V357-INDEX(표5[#All],MATCH(B357,표5[[#All],[잉크]],0),5)</f>
        <v>0</v>
      </c>
      <c r="Y357" s="21" t="str">
        <f>IFERROR(X357/INDEX(표5[#All],MATCH(B357,표5[[#All],[잉크]],0),17),"")</f>
        <v/>
      </c>
      <c r="Z357" s="23"/>
      <c r="AA357" s="23" t="str">
        <f>IF(ISBLANK(Z357),"",INDEX(호기!$A$1:$B$657,MATCH('생산계획(잉크)'!B809,호기!$A$1:$A$657,0),2))</f>
        <v/>
      </c>
      <c r="AB357" s="24">
        <f>X357+Z357-INDEX(표5[#All],MATCH(B357,표5[[#All],[잉크]],0),5)</f>
        <v>0</v>
      </c>
      <c r="AC357" s="21" t="str">
        <f>IFERROR(AB357/INDEX(표5[#All],MATCH(B357,표5[[#All],[잉크]],0),20),"")</f>
        <v/>
      </c>
      <c r="AD357" s="23"/>
      <c r="AE357" s="235"/>
      <c r="BB357" s="67"/>
      <c r="BC357" s="67"/>
      <c r="BD357" s="67"/>
      <c r="BE357" s="67"/>
      <c r="BF357" s="67"/>
    </row>
    <row r="358" spans="1:58" ht="16.5" hidden="1" customHeight="1" x14ac:dyDescent="0.3">
      <c r="A358" s="1"/>
      <c r="B358" s="5" t="s">
        <v>650</v>
      </c>
      <c r="C358" s="68"/>
      <c r="D358" s="69" t="str">
        <f>IFERROR(C358/INDEX(표5[#All],MATCH(B358,표5[[#All],[잉크]],0),2),"")</f>
        <v/>
      </c>
      <c r="E358" s="22">
        <f>$C358-INDEX(표5[#All],MATCH(B358,표5[[#All],[잉크]],0),24)</f>
        <v>0</v>
      </c>
      <c r="F358" s="542"/>
      <c r="G358" s="23" t="str">
        <f>IF(ISBLANK(F358),"",INDEX(호기!$A$1:$B$657,MATCH('생산계획(잉크)'!B810,호기!$A$1:$A$657,0),2))</f>
        <v/>
      </c>
      <c r="H358" s="24">
        <f>C358+F358-INDEX(표5[#All],MATCH(B358,표5[[#All],[잉크]],0),2)</f>
        <v>0</v>
      </c>
      <c r="I358" s="21" t="str">
        <f>IFERROR(H358/INDEX(표5[#All],MATCH(B358,표5[[#All],[잉크]],0),5),"")</f>
        <v/>
      </c>
      <c r="J358" s="542"/>
      <c r="K358" s="25" t="str">
        <f>IF(ISBLANK(J358),"",INDEX(호기!$A$1:$B$657,MATCH('생산계획(잉크)'!B810,호기!$A$1:$A$657,0),2))</f>
        <v/>
      </c>
      <c r="L358" s="24">
        <f>H358+J358-INDEX(표5[#All],MATCH(B358,표5[[#All],[잉크]],0),5)</f>
        <v>0</v>
      </c>
      <c r="M358" s="21" t="str">
        <f>IFERROR(L358/INDEX(표5[#All],MATCH(B358,표5[[#All],[잉크]],0),8),"")</f>
        <v/>
      </c>
      <c r="N358" s="542"/>
      <c r="O358" s="23" t="str">
        <f>IF(ISBLANK(N358),"",INDEX(호기!$A$1:$B$657,MATCH('생산계획(잉크)'!B810,호기!$A$1:$A$657,0),2))</f>
        <v/>
      </c>
      <c r="P358" s="24">
        <f>L358+N358-INDEX(표5[#All],MATCH(B358,표5[[#All],[잉크]],0),5)</f>
        <v>0</v>
      </c>
      <c r="Q358" s="21" t="str">
        <f>IFERROR(P358/INDEX(표5[#All],MATCH(B358,표5[[#All],[잉크]],0),11),"")</f>
        <v/>
      </c>
      <c r="R358" s="542"/>
      <c r="S358" s="25" t="str">
        <f>IF(ISBLANK(R358),"",INDEX(호기!$A$1:$B$657,MATCH('생산계획(잉크)'!B810,호기!$A$1:$A$657,0),2))</f>
        <v/>
      </c>
      <c r="T358" s="24">
        <f>P358+R358-INDEX(표5[#All],MATCH(B358,표5[[#All],[잉크]],0),5)</f>
        <v>0</v>
      </c>
      <c r="U358" s="21" t="str">
        <f>IFERROR(T358/INDEX(표5[#All],MATCH(B358,표5[[#All],[잉크]],0),14),"")</f>
        <v/>
      </c>
      <c r="V358" s="542"/>
      <c r="W358" s="23" t="str">
        <f>IF(ISBLANK(V358),"",INDEX(호기!$A$1:$B$657,MATCH('생산계획(잉크)'!B810,호기!$A$1:$A$657,0),2))</f>
        <v/>
      </c>
      <c r="X358" s="24">
        <f>T358+V358-INDEX(표5[#All],MATCH(B358,표5[[#All],[잉크]],0),5)</f>
        <v>0</v>
      </c>
      <c r="Y358" s="21" t="str">
        <f>IFERROR(X358/INDEX(표5[#All],MATCH(B358,표5[[#All],[잉크]],0),17),"")</f>
        <v/>
      </c>
      <c r="Z358" s="23"/>
      <c r="AA358" s="23" t="str">
        <f>IF(ISBLANK(Z358),"",INDEX(호기!$A$1:$B$657,MATCH('생산계획(잉크)'!B810,호기!$A$1:$A$657,0),2))</f>
        <v/>
      </c>
      <c r="AB358" s="24">
        <f>X358+Z358-INDEX(표5[#All],MATCH(B358,표5[[#All],[잉크]],0),5)</f>
        <v>0</v>
      </c>
      <c r="AC358" s="21" t="str">
        <f>IFERROR(AB358/INDEX(표5[#All],MATCH(B358,표5[[#All],[잉크]],0),20),"")</f>
        <v/>
      </c>
      <c r="AD358" s="23"/>
      <c r="AE358" s="235"/>
      <c r="BB358" s="67"/>
      <c r="BC358" s="67"/>
      <c r="BD358" s="67"/>
      <c r="BE358" s="67"/>
      <c r="BF358" s="67"/>
    </row>
    <row r="359" spans="1:58" ht="16.5" hidden="1" customHeight="1" x14ac:dyDescent="0.3">
      <c r="A359" s="1"/>
      <c r="B359" s="5" t="s">
        <v>651</v>
      </c>
      <c r="C359" s="68"/>
      <c r="D359" s="69" t="str">
        <f>IFERROR(C359/INDEX(표5[#All],MATCH(B359,표5[[#All],[잉크]],0),2),"")</f>
        <v/>
      </c>
      <c r="E359" s="22">
        <f>$C359-INDEX(표5[#All],MATCH(B359,표5[[#All],[잉크]],0),24)</f>
        <v>0</v>
      </c>
      <c r="F359" s="542"/>
      <c r="G359" s="23" t="str">
        <f>IF(ISBLANK(F359),"",INDEX(호기!$A$1:$B$657,MATCH('생산계획(잉크)'!B811,호기!$A$1:$A$657,0),2))</f>
        <v/>
      </c>
      <c r="H359" s="24">
        <f>C359+F359-INDEX(표5[#All],MATCH(B359,표5[[#All],[잉크]],0),2)</f>
        <v>0</v>
      </c>
      <c r="I359" s="21" t="str">
        <f>IFERROR(H359/INDEX(표5[#All],MATCH(B359,표5[[#All],[잉크]],0),5),"")</f>
        <v/>
      </c>
      <c r="J359" s="542"/>
      <c r="K359" s="25" t="str">
        <f>IF(ISBLANK(J359),"",INDEX(호기!$A$1:$B$657,MATCH('생산계획(잉크)'!B811,호기!$A$1:$A$657,0),2))</f>
        <v/>
      </c>
      <c r="L359" s="24">
        <f>H359+J359-INDEX(표5[#All],MATCH(B359,표5[[#All],[잉크]],0),5)</f>
        <v>0</v>
      </c>
      <c r="M359" s="21" t="str">
        <f>IFERROR(L359/INDEX(표5[#All],MATCH(B359,표5[[#All],[잉크]],0),8),"")</f>
        <v/>
      </c>
      <c r="N359" s="542"/>
      <c r="O359" s="23" t="str">
        <f>IF(ISBLANK(N359),"",INDEX(호기!$A$1:$B$657,MATCH('생산계획(잉크)'!B811,호기!$A$1:$A$657,0),2))</f>
        <v/>
      </c>
      <c r="P359" s="24">
        <f>L359+N359-INDEX(표5[#All],MATCH(B359,표5[[#All],[잉크]],0),5)</f>
        <v>0</v>
      </c>
      <c r="Q359" s="21" t="str">
        <f>IFERROR(P359/INDEX(표5[#All],MATCH(B359,표5[[#All],[잉크]],0),11),"")</f>
        <v/>
      </c>
      <c r="R359" s="542"/>
      <c r="S359" s="25" t="str">
        <f>IF(ISBLANK(R359),"",INDEX(호기!$A$1:$B$657,MATCH('생산계획(잉크)'!B811,호기!$A$1:$A$657,0),2))</f>
        <v/>
      </c>
      <c r="T359" s="24">
        <f>P359+R359-INDEX(표5[#All],MATCH(B359,표5[[#All],[잉크]],0),5)</f>
        <v>0</v>
      </c>
      <c r="U359" s="21" t="str">
        <f>IFERROR(T359/INDEX(표5[#All],MATCH(B359,표5[[#All],[잉크]],0),14),"")</f>
        <v/>
      </c>
      <c r="V359" s="542"/>
      <c r="W359" s="23" t="str">
        <f>IF(ISBLANK(V359),"",INDEX(호기!$A$1:$B$657,MATCH('생산계획(잉크)'!B811,호기!$A$1:$A$657,0),2))</f>
        <v/>
      </c>
      <c r="X359" s="24">
        <f>T359+V359-INDEX(표5[#All],MATCH(B359,표5[[#All],[잉크]],0),5)</f>
        <v>0</v>
      </c>
      <c r="Y359" s="21" t="str">
        <f>IFERROR(X359/INDEX(표5[#All],MATCH(B359,표5[[#All],[잉크]],0),17),"")</f>
        <v/>
      </c>
      <c r="Z359" s="23"/>
      <c r="AA359" s="23" t="str">
        <f>IF(ISBLANK(Z359),"",INDEX(호기!$A$1:$B$657,MATCH('생산계획(잉크)'!B811,호기!$A$1:$A$657,0),2))</f>
        <v/>
      </c>
      <c r="AB359" s="24">
        <f>X359+Z359-INDEX(표5[#All],MATCH(B359,표5[[#All],[잉크]],0),5)</f>
        <v>0</v>
      </c>
      <c r="AC359" s="21" t="str">
        <f>IFERROR(AB359/INDEX(표5[#All],MATCH(B359,표5[[#All],[잉크]],0),20),"")</f>
        <v/>
      </c>
      <c r="AD359" s="23"/>
      <c r="AE359" s="235"/>
      <c r="BB359" s="67"/>
      <c r="BC359" s="67"/>
      <c r="BD359" s="67"/>
      <c r="BE359" s="67"/>
      <c r="BF359" s="67"/>
    </row>
    <row r="360" spans="1:58" ht="16.5" hidden="1" customHeight="1" x14ac:dyDescent="0.3">
      <c r="A360" s="1"/>
      <c r="B360" s="5" t="s">
        <v>659</v>
      </c>
      <c r="C360" s="68"/>
      <c r="D360" s="69" t="str">
        <f>IFERROR(C360/INDEX(표5[#All],MATCH(B360,표5[[#All],[잉크]],0),2),"")</f>
        <v/>
      </c>
      <c r="E360" s="22">
        <f>$C360-INDEX(표5[#All],MATCH(B360,표5[[#All],[잉크]],0),24)</f>
        <v>0</v>
      </c>
      <c r="F360" s="542"/>
      <c r="G360" s="23" t="str">
        <f>IF(ISBLANK(F360),"",INDEX(호기!$A$1:$B$657,MATCH('생산계획(잉크)'!B812,호기!$A$1:$A$657,0),2))</f>
        <v/>
      </c>
      <c r="H360" s="24">
        <f>C360+F360-INDEX(표5[#All],MATCH(B360,표5[[#All],[잉크]],0),2)</f>
        <v>0</v>
      </c>
      <c r="I360" s="21" t="str">
        <f>IFERROR(H360/INDEX(표5[#All],MATCH(B360,표5[[#All],[잉크]],0),5),"")</f>
        <v/>
      </c>
      <c r="J360" s="542"/>
      <c r="K360" s="25" t="str">
        <f>IF(ISBLANK(J360),"",INDEX(호기!$A$1:$B$657,MATCH('생산계획(잉크)'!B812,호기!$A$1:$A$657,0),2))</f>
        <v/>
      </c>
      <c r="L360" s="24">
        <f>H360+J360-INDEX(표5[#All],MATCH(B360,표5[[#All],[잉크]],0),5)</f>
        <v>0</v>
      </c>
      <c r="M360" s="21" t="str">
        <f>IFERROR(L360/INDEX(표5[#All],MATCH(B360,표5[[#All],[잉크]],0),8),"")</f>
        <v/>
      </c>
      <c r="N360" s="542"/>
      <c r="O360" s="23" t="str">
        <f>IF(ISBLANK(N360),"",INDEX(호기!$A$1:$B$657,MATCH('생산계획(잉크)'!B812,호기!$A$1:$A$657,0),2))</f>
        <v/>
      </c>
      <c r="P360" s="24">
        <f>L360+N360-INDEX(표5[#All],MATCH(B360,표5[[#All],[잉크]],0),5)</f>
        <v>0</v>
      </c>
      <c r="Q360" s="21" t="str">
        <f>IFERROR(P360/INDEX(표5[#All],MATCH(B360,표5[[#All],[잉크]],0),11),"")</f>
        <v/>
      </c>
      <c r="R360" s="542"/>
      <c r="S360" s="25" t="str">
        <f>IF(ISBLANK(R360),"",INDEX(호기!$A$1:$B$657,MATCH('생산계획(잉크)'!B812,호기!$A$1:$A$657,0),2))</f>
        <v/>
      </c>
      <c r="T360" s="24">
        <f>P360+R360-INDEX(표5[#All],MATCH(B360,표5[[#All],[잉크]],0),5)</f>
        <v>0</v>
      </c>
      <c r="U360" s="21" t="str">
        <f>IFERROR(T360/INDEX(표5[#All],MATCH(B360,표5[[#All],[잉크]],0),14),"")</f>
        <v/>
      </c>
      <c r="V360" s="542"/>
      <c r="W360" s="23" t="str">
        <f>IF(ISBLANK(V360),"",INDEX(호기!$A$1:$B$657,MATCH('생산계획(잉크)'!B812,호기!$A$1:$A$657,0),2))</f>
        <v/>
      </c>
      <c r="X360" s="24">
        <f>T360+V360-INDEX(표5[#All],MATCH(B360,표5[[#All],[잉크]],0),5)</f>
        <v>0</v>
      </c>
      <c r="Y360" s="21" t="str">
        <f>IFERROR(X360/INDEX(표5[#All],MATCH(B360,표5[[#All],[잉크]],0),17),"")</f>
        <v/>
      </c>
      <c r="Z360" s="23"/>
      <c r="AA360" s="23" t="str">
        <f>IF(ISBLANK(Z360),"",INDEX(호기!$A$1:$B$657,MATCH('생산계획(잉크)'!B812,호기!$A$1:$A$657,0),2))</f>
        <v/>
      </c>
      <c r="AB360" s="24">
        <f>X360+Z360-INDEX(표5[#All],MATCH(B360,표5[[#All],[잉크]],0),5)</f>
        <v>0</v>
      </c>
      <c r="AC360" s="21" t="str">
        <f>IFERROR(AB360/INDEX(표5[#All],MATCH(B360,표5[[#All],[잉크]],0),20),"")</f>
        <v/>
      </c>
      <c r="AD360" s="23"/>
      <c r="AE360" s="235"/>
      <c r="BB360" s="67"/>
      <c r="BC360" s="67"/>
      <c r="BD360" s="67"/>
      <c r="BE360" s="67"/>
      <c r="BF360" s="67"/>
    </row>
    <row r="361" spans="1:58" ht="16.5" hidden="1" customHeight="1" x14ac:dyDescent="0.3">
      <c r="A361" s="1"/>
      <c r="B361" s="5" t="s">
        <v>660</v>
      </c>
      <c r="C361" s="68"/>
      <c r="D361" s="69" t="str">
        <f>IFERROR(C361/INDEX(표5[#All],MATCH(B361,표5[[#All],[잉크]],0),2),"")</f>
        <v/>
      </c>
      <c r="E361" s="22">
        <f>$C361-INDEX(표5[#All],MATCH(B361,표5[[#All],[잉크]],0),24)</f>
        <v>0</v>
      </c>
      <c r="F361" s="542"/>
      <c r="G361" s="23" t="str">
        <f>IF(ISBLANK(F361),"",INDEX(호기!$A$1:$B$657,MATCH('생산계획(잉크)'!B813,호기!$A$1:$A$657,0),2))</f>
        <v/>
      </c>
      <c r="H361" s="24">
        <f>C361+F361-INDEX(표5[#All],MATCH(B361,표5[[#All],[잉크]],0),2)</f>
        <v>0</v>
      </c>
      <c r="I361" s="21" t="str">
        <f>IFERROR(H361/INDEX(표5[#All],MATCH(B361,표5[[#All],[잉크]],0),5),"")</f>
        <v/>
      </c>
      <c r="J361" s="542"/>
      <c r="K361" s="25" t="str">
        <f>IF(ISBLANK(J361),"",INDEX(호기!$A$1:$B$657,MATCH('생산계획(잉크)'!B813,호기!$A$1:$A$657,0),2))</f>
        <v/>
      </c>
      <c r="L361" s="24">
        <f>H361+J361-INDEX(표5[#All],MATCH(B361,표5[[#All],[잉크]],0),5)</f>
        <v>0</v>
      </c>
      <c r="M361" s="21" t="str">
        <f>IFERROR(L361/INDEX(표5[#All],MATCH(B361,표5[[#All],[잉크]],0),8),"")</f>
        <v/>
      </c>
      <c r="N361" s="542"/>
      <c r="O361" s="23" t="str">
        <f>IF(ISBLANK(N361),"",INDEX(호기!$A$1:$B$657,MATCH('생산계획(잉크)'!B813,호기!$A$1:$A$657,0),2))</f>
        <v/>
      </c>
      <c r="P361" s="24">
        <f>L361+N361-INDEX(표5[#All],MATCH(B361,표5[[#All],[잉크]],0),5)</f>
        <v>0</v>
      </c>
      <c r="Q361" s="21" t="str">
        <f>IFERROR(P361/INDEX(표5[#All],MATCH(B361,표5[[#All],[잉크]],0),11),"")</f>
        <v/>
      </c>
      <c r="R361" s="542"/>
      <c r="S361" s="25" t="str">
        <f>IF(ISBLANK(R361),"",INDEX(호기!$A$1:$B$657,MATCH('생산계획(잉크)'!B813,호기!$A$1:$A$657,0),2))</f>
        <v/>
      </c>
      <c r="T361" s="24">
        <f>P361+R361-INDEX(표5[#All],MATCH(B361,표5[[#All],[잉크]],0),5)</f>
        <v>0</v>
      </c>
      <c r="U361" s="21" t="str">
        <f>IFERROR(T361/INDEX(표5[#All],MATCH(B361,표5[[#All],[잉크]],0),14),"")</f>
        <v/>
      </c>
      <c r="V361" s="542"/>
      <c r="W361" s="23" t="str">
        <f>IF(ISBLANK(V361),"",INDEX(호기!$A$1:$B$657,MATCH('생산계획(잉크)'!B813,호기!$A$1:$A$657,0),2))</f>
        <v/>
      </c>
      <c r="X361" s="24">
        <f>T361+V361-INDEX(표5[#All],MATCH(B361,표5[[#All],[잉크]],0),5)</f>
        <v>0</v>
      </c>
      <c r="Y361" s="21" t="str">
        <f>IFERROR(X361/INDEX(표5[#All],MATCH(B361,표5[[#All],[잉크]],0),17),"")</f>
        <v/>
      </c>
      <c r="Z361" s="23"/>
      <c r="AA361" s="23" t="str">
        <f>IF(ISBLANK(Z361),"",INDEX(호기!$A$1:$B$657,MATCH('생산계획(잉크)'!B813,호기!$A$1:$A$657,0),2))</f>
        <v/>
      </c>
      <c r="AB361" s="24">
        <f>X361+Z361-INDEX(표5[#All],MATCH(B361,표5[[#All],[잉크]],0),5)</f>
        <v>0</v>
      </c>
      <c r="AC361" s="21" t="str">
        <f>IFERROR(AB361/INDEX(표5[#All],MATCH(B361,표5[[#All],[잉크]],0),20),"")</f>
        <v/>
      </c>
      <c r="AD361" s="23"/>
      <c r="AE361" s="235"/>
      <c r="BB361" s="67"/>
      <c r="BC361" s="67"/>
      <c r="BD361" s="67"/>
      <c r="BE361" s="67"/>
      <c r="BF361" s="67"/>
    </row>
    <row r="362" spans="1:58" ht="16.5" hidden="1" customHeight="1" x14ac:dyDescent="0.3">
      <c r="A362" s="1"/>
      <c r="B362" s="5" t="s">
        <v>661</v>
      </c>
      <c r="C362" s="68"/>
      <c r="D362" s="69" t="str">
        <f>IFERROR(C362/INDEX(표5[#All],MATCH(B362,표5[[#All],[잉크]],0),2),"")</f>
        <v/>
      </c>
      <c r="E362" s="22">
        <f>$C362-INDEX(표5[#All],MATCH(B362,표5[[#All],[잉크]],0),24)</f>
        <v>0</v>
      </c>
      <c r="F362" s="542"/>
      <c r="G362" s="23" t="str">
        <f>IF(ISBLANK(F362),"",INDEX(호기!$A$1:$B$657,MATCH('생산계획(잉크)'!B814,호기!$A$1:$A$657,0),2))</f>
        <v/>
      </c>
      <c r="H362" s="24">
        <f>C362+F362-INDEX(표5[#All],MATCH(B362,표5[[#All],[잉크]],0),2)</f>
        <v>0</v>
      </c>
      <c r="I362" s="21" t="str">
        <f>IFERROR(H362/INDEX(표5[#All],MATCH(B362,표5[[#All],[잉크]],0),5),"")</f>
        <v/>
      </c>
      <c r="J362" s="542"/>
      <c r="K362" s="25" t="str">
        <f>IF(ISBLANK(J362),"",INDEX(호기!$A$1:$B$657,MATCH('생산계획(잉크)'!B814,호기!$A$1:$A$657,0),2))</f>
        <v/>
      </c>
      <c r="L362" s="24">
        <f>H362+J362-INDEX(표5[#All],MATCH(B362,표5[[#All],[잉크]],0),5)</f>
        <v>0</v>
      </c>
      <c r="M362" s="21" t="str">
        <f>IFERROR(L362/INDEX(표5[#All],MATCH(B362,표5[[#All],[잉크]],0),8),"")</f>
        <v/>
      </c>
      <c r="N362" s="542"/>
      <c r="O362" s="23" t="str">
        <f>IF(ISBLANK(N362),"",INDEX(호기!$A$1:$B$657,MATCH('생산계획(잉크)'!B814,호기!$A$1:$A$657,0),2))</f>
        <v/>
      </c>
      <c r="P362" s="24">
        <f>L362+N362-INDEX(표5[#All],MATCH(B362,표5[[#All],[잉크]],0),5)</f>
        <v>0</v>
      </c>
      <c r="Q362" s="21" t="str">
        <f>IFERROR(P362/INDEX(표5[#All],MATCH(B362,표5[[#All],[잉크]],0),11),"")</f>
        <v/>
      </c>
      <c r="R362" s="542"/>
      <c r="S362" s="25" t="str">
        <f>IF(ISBLANK(R362),"",INDEX(호기!$A$1:$B$657,MATCH('생산계획(잉크)'!B814,호기!$A$1:$A$657,0),2))</f>
        <v/>
      </c>
      <c r="T362" s="24">
        <f>P362+R362-INDEX(표5[#All],MATCH(B362,표5[[#All],[잉크]],0),5)</f>
        <v>0</v>
      </c>
      <c r="U362" s="21" t="str">
        <f>IFERROR(T362/INDEX(표5[#All],MATCH(B362,표5[[#All],[잉크]],0),14),"")</f>
        <v/>
      </c>
      <c r="V362" s="542"/>
      <c r="W362" s="23" t="str">
        <f>IF(ISBLANK(V362),"",INDEX(호기!$A$1:$B$657,MATCH('생산계획(잉크)'!B814,호기!$A$1:$A$657,0),2))</f>
        <v/>
      </c>
      <c r="X362" s="24">
        <f>T362+V362-INDEX(표5[#All],MATCH(B362,표5[[#All],[잉크]],0),5)</f>
        <v>0</v>
      </c>
      <c r="Y362" s="21" t="str">
        <f>IFERROR(X362/INDEX(표5[#All],MATCH(B362,표5[[#All],[잉크]],0),17),"")</f>
        <v/>
      </c>
      <c r="Z362" s="23"/>
      <c r="AA362" s="23" t="str">
        <f>IF(ISBLANK(Z362),"",INDEX(호기!$A$1:$B$657,MATCH('생산계획(잉크)'!B814,호기!$A$1:$A$657,0),2))</f>
        <v/>
      </c>
      <c r="AB362" s="24">
        <f>X362+Z362-INDEX(표5[#All],MATCH(B362,표5[[#All],[잉크]],0),5)</f>
        <v>0</v>
      </c>
      <c r="AC362" s="21" t="str">
        <f>IFERROR(AB362/INDEX(표5[#All],MATCH(B362,표5[[#All],[잉크]],0),20),"")</f>
        <v/>
      </c>
      <c r="AD362" s="23"/>
      <c r="AE362" s="235"/>
      <c r="BB362" s="67"/>
      <c r="BC362" s="67"/>
      <c r="BD362" s="67"/>
      <c r="BE362" s="67"/>
      <c r="BF362" s="67"/>
    </row>
    <row r="363" spans="1:58" ht="16.5" hidden="1" customHeight="1" x14ac:dyDescent="0.3">
      <c r="A363" s="1"/>
      <c r="B363" s="5" t="s">
        <v>600</v>
      </c>
      <c r="C363" s="68"/>
      <c r="D363" s="69" t="str">
        <f>IFERROR(C363/INDEX(표5[#All],MATCH(B363,표5[[#All],[잉크]],0),2),"")</f>
        <v/>
      </c>
      <c r="E363" s="22">
        <f>$C363-INDEX(표5[#All],MATCH(B363,표5[[#All],[잉크]],0),24)</f>
        <v>0</v>
      </c>
      <c r="F363" s="542"/>
      <c r="G363" s="23" t="str">
        <f>IF(ISBLANK(F363),"",INDEX(호기!$A$1:$B$657,MATCH('생산계획(잉크)'!B815,호기!$A$1:$A$657,0),2))</f>
        <v/>
      </c>
      <c r="H363" s="24">
        <f>C363+F363-INDEX(표5[#All],MATCH(B363,표5[[#All],[잉크]],0),2)</f>
        <v>0</v>
      </c>
      <c r="I363" s="21" t="str">
        <f>IFERROR(H363/INDEX(표5[#All],MATCH(B363,표5[[#All],[잉크]],0),5),"")</f>
        <v/>
      </c>
      <c r="J363" s="542"/>
      <c r="K363" s="25" t="str">
        <f>IF(ISBLANK(J363),"",INDEX(호기!$A$1:$B$657,MATCH('생산계획(잉크)'!B815,호기!$A$1:$A$657,0),2))</f>
        <v/>
      </c>
      <c r="L363" s="24">
        <f>H363+J363-INDEX(표5[#All],MATCH(B363,표5[[#All],[잉크]],0),5)</f>
        <v>0</v>
      </c>
      <c r="M363" s="21" t="str">
        <f>IFERROR(L363/INDEX(표5[#All],MATCH(B363,표5[[#All],[잉크]],0),8),"")</f>
        <v/>
      </c>
      <c r="N363" s="542"/>
      <c r="O363" s="23" t="str">
        <f>IF(ISBLANK(N363),"",INDEX(호기!$A$1:$B$657,MATCH('생산계획(잉크)'!B815,호기!$A$1:$A$657,0),2))</f>
        <v/>
      </c>
      <c r="P363" s="24">
        <f>L363+N363-INDEX(표5[#All],MATCH(B363,표5[[#All],[잉크]],0),5)</f>
        <v>0</v>
      </c>
      <c r="Q363" s="21" t="str">
        <f>IFERROR(P363/INDEX(표5[#All],MATCH(B363,표5[[#All],[잉크]],0),11),"")</f>
        <v/>
      </c>
      <c r="R363" s="542"/>
      <c r="S363" s="25" t="str">
        <f>IF(ISBLANK(R363),"",INDEX(호기!$A$1:$B$657,MATCH('생산계획(잉크)'!B815,호기!$A$1:$A$657,0),2))</f>
        <v/>
      </c>
      <c r="T363" s="24">
        <f>P363+R363-INDEX(표5[#All],MATCH(B363,표5[[#All],[잉크]],0),5)</f>
        <v>0</v>
      </c>
      <c r="U363" s="21" t="str">
        <f>IFERROR(T363/INDEX(표5[#All],MATCH(B363,표5[[#All],[잉크]],0),14),"")</f>
        <v/>
      </c>
      <c r="V363" s="542"/>
      <c r="W363" s="23" t="str">
        <f>IF(ISBLANK(V363),"",INDEX(호기!$A$1:$B$657,MATCH('생산계획(잉크)'!B815,호기!$A$1:$A$657,0),2))</f>
        <v/>
      </c>
      <c r="X363" s="24">
        <f>T363+V363-INDEX(표5[#All],MATCH(B363,표5[[#All],[잉크]],0),5)</f>
        <v>0</v>
      </c>
      <c r="Y363" s="21" t="str">
        <f>IFERROR(X363/INDEX(표5[#All],MATCH(B363,표5[[#All],[잉크]],0),17),"")</f>
        <v/>
      </c>
      <c r="Z363" s="23"/>
      <c r="AA363" s="23" t="str">
        <f>IF(ISBLANK(Z363),"",INDEX(호기!$A$1:$B$657,MATCH('생산계획(잉크)'!B815,호기!$A$1:$A$657,0),2))</f>
        <v/>
      </c>
      <c r="AB363" s="24">
        <f>X363+Z363-INDEX(표5[#All],MATCH(B363,표5[[#All],[잉크]],0),5)</f>
        <v>0</v>
      </c>
      <c r="AC363" s="21" t="str">
        <f>IFERROR(AB363/INDEX(표5[#All],MATCH(B363,표5[[#All],[잉크]],0),20),"")</f>
        <v/>
      </c>
      <c r="AD363" s="23"/>
      <c r="AE363" s="235"/>
      <c r="BB363" s="67"/>
      <c r="BC363" s="67"/>
      <c r="BD363" s="67"/>
      <c r="BE363" s="67"/>
      <c r="BF363" s="67"/>
    </row>
    <row r="364" spans="1:58" ht="16.5" hidden="1" customHeight="1" x14ac:dyDescent="0.3">
      <c r="A364" s="1"/>
      <c r="B364" s="5" t="s">
        <v>601</v>
      </c>
      <c r="C364" s="68"/>
      <c r="D364" s="69" t="str">
        <f>IFERROR(C364/INDEX(표5[#All],MATCH(B364,표5[[#All],[잉크]],0),2),"")</f>
        <v/>
      </c>
      <c r="E364" s="22">
        <f>$C364-INDEX(표5[#All],MATCH(B364,표5[[#All],[잉크]],0),24)</f>
        <v>0</v>
      </c>
      <c r="F364" s="542"/>
      <c r="G364" s="23" t="str">
        <f>IF(ISBLANK(F364),"",INDEX(호기!$A$1:$B$657,MATCH('생산계획(잉크)'!B816,호기!$A$1:$A$657,0),2))</f>
        <v/>
      </c>
      <c r="H364" s="24">
        <f>C364+F364-INDEX(표5[#All],MATCH(B364,표5[[#All],[잉크]],0),2)</f>
        <v>0</v>
      </c>
      <c r="I364" s="21" t="str">
        <f>IFERROR(H364/INDEX(표5[#All],MATCH(B364,표5[[#All],[잉크]],0),5),"")</f>
        <v/>
      </c>
      <c r="J364" s="542"/>
      <c r="K364" s="25" t="str">
        <f>IF(ISBLANK(J364),"",INDEX(호기!$A$1:$B$657,MATCH('생산계획(잉크)'!B816,호기!$A$1:$A$657,0),2))</f>
        <v/>
      </c>
      <c r="L364" s="24">
        <f>H364+J364-INDEX(표5[#All],MATCH(B364,표5[[#All],[잉크]],0),5)</f>
        <v>0</v>
      </c>
      <c r="M364" s="21" t="str">
        <f>IFERROR(L364/INDEX(표5[#All],MATCH(B364,표5[[#All],[잉크]],0),8),"")</f>
        <v/>
      </c>
      <c r="N364" s="542"/>
      <c r="O364" s="23" t="str">
        <f>IF(ISBLANK(N364),"",INDEX(호기!$A$1:$B$657,MATCH('생산계획(잉크)'!B816,호기!$A$1:$A$657,0),2))</f>
        <v/>
      </c>
      <c r="P364" s="24">
        <f>L364+N364-INDEX(표5[#All],MATCH(B364,표5[[#All],[잉크]],0),5)</f>
        <v>0</v>
      </c>
      <c r="Q364" s="21" t="str">
        <f>IFERROR(P364/INDEX(표5[#All],MATCH(B364,표5[[#All],[잉크]],0),11),"")</f>
        <v/>
      </c>
      <c r="R364" s="542"/>
      <c r="S364" s="25" t="str">
        <f>IF(ISBLANK(R364),"",INDEX(호기!$A$1:$B$657,MATCH('생산계획(잉크)'!B816,호기!$A$1:$A$657,0),2))</f>
        <v/>
      </c>
      <c r="T364" s="24">
        <f>P364+R364-INDEX(표5[#All],MATCH(B364,표5[[#All],[잉크]],0),5)</f>
        <v>0</v>
      </c>
      <c r="U364" s="21" t="str">
        <f>IFERROR(T364/INDEX(표5[#All],MATCH(B364,표5[[#All],[잉크]],0),14),"")</f>
        <v/>
      </c>
      <c r="V364" s="542"/>
      <c r="W364" s="23" t="str">
        <f>IF(ISBLANK(V364),"",INDEX(호기!$A$1:$B$657,MATCH('생산계획(잉크)'!B816,호기!$A$1:$A$657,0),2))</f>
        <v/>
      </c>
      <c r="X364" s="24">
        <f>T364+V364-INDEX(표5[#All],MATCH(B364,표5[[#All],[잉크]],0),5)</f>
        <v>0</v>
      </c>
      <c r="Y364" s="21" t="str">
        <f>IFERROR(X364/INDEX(표5[#All],MATCH(B364,표5[[#All],[잉크]],0),17),"")</f>
        <v/>
      </c>
      <c r="Z364" s="23"/>
      <c r="AA364" s="23" t="str">
        <f>IF(ISBLANK(Z364),"",INDEX(호기!$A$1:$B$657,MATCH('생산계획(잉크)'!B816,호기!$A$1:$A$657,0),2))</f>
        <v/>
      </c>
      <c r="AB364" s="24">
        <f>X364+Z364-INDEX(표5[#All],MATCH(B364,표5[[#All],[잉크]],0),5)</f>
        <v>0</v>
      </c>
      <c r="AC364" s="21" t="str">
        <f>IFERROR(AB364/INDEX(표5[#All],MATCH(B364,표5[[#All],[잉크]],0),20),"")</f>
        <v/>
      </c>
      <c r="AD364" s="23"/>
      <c r="AE364" s="235"/>
      <c r="BB364" s="67"/>
      <c r="BC364" s="67"/>
      <c r="BD364" s="67"/>
      <c r="BE364" s="67"/>
      <c r="BF364" s="67"/>
    </row>
    <row r="365" spans="1:58" ht="16.5" hidden="1" customHeight="1" x14ac:dyDescent="0.3">
      <c r="A365" s="1"/>
      <c r="B365" s="5" t="s">
        <v>594</v>
      </c>
      <c r="C365" s="68"/>
      <c r="D365" s="69" t="str">
        <f>IFERROR(C365/INDEX(표5[#All],MATCH(B365,표5[[#All],[잉크]],0),2),"")</f>
        <v/>
      </c>
      <c r="E365" s="22">
        <f>$C365-INDEX(표5[#All],MATCH(B365,표5[[#All],[잉크]],0),24)</f>
        <v>0</v>
      </c>
      <c r="F365" s="542"/>
      <c r="G365" s="23" t="str">
        <f>IF(ISBLANK(F365),"",INDEX(호기!$A$1:$B$657,MATCH('생산계획(잉크)'!B817,호기!$A$1:$A$657,0),2))</f>
        <v/>
      </c>
      <c r="H365" s="24">
        <f>C365+F365-INDEX(표5[#All],MATCH(B365,표5[[#All],[잉크]],0),2)</f>
        <v>0</v>
      </c>
      <c r="I365" s="21" t="str">
        <f>IFERROR(H365/INDEX(표5[#All],MATCH(B365,표5[[#All],[잉크]],0),5),"")</f>
        <v/>
      </c>
      <c r="J365" s="542"/>
      <c r="K365" s="25" t="str">
        <f>IF(ISBLANK(J365),"",INDEX(호기!$A$1:$B$657,MATCH('생산계획(잉크)'!B817,호기!$A$1:$A$657,0),2))</f>
        <v/>
      </c>
      <c r="L365" s="24">
        <f>H365+J365-INDEX(표5[#All],MATCH(B365,표5[[#All],[잉크]],0),5)</f>
        <v>0</v>
      </c>
      <c r="M365" s="21" t="str">
        <f>IFERROR(L365/INDEX(표5[#All],MATCH(B365,표5[[#All],[잉크]],0),8),"")</f>
        <v/>
      </c>
      <c r="N365" s="542"/>
      <c r="O365" s="23" t="str">
        <f>IF(ISBLANK(N365),"",INDEX(호기!$A$1:$B$657,MATCH('생산계획(잉크)'!B817,호기!$A$1:$A$657,0),2))</f>
        <v/>
      </c>
      <c r="P365" s="24">
        <f>L365+N365-INDEX(표5[#All],MATCH(B365,표5[[#All],[잉크]],0),5)</f>
        <v>0</v>
      </c>
      <c r="Q365" s="21" t="str">
        <f>IFERROR(P365/INDEX(표5[#All],MATCH(B365,표5[[#All],[잉크]],0),11),"")</f>
        <v/>
      </c>
      <c r="R365" s="542"/>
      <c r="S365" s="25" t="str">
        <f>IF(ISBLANK(R365),"",INDEX(호기!$A$1:$B$657,MATCH('생산계획(잉크)'!B817,호기!$A$1:$A$657,0),2))</f>
        <v/>
      </c>
      <c r="T365" s="24">
        <f>P365+R365-INDEX(표5[#All],MATCH(B365,표5[[#All],[잉크]],0),5)</f>
        <v>0</v>
      </c>
      <c r="U365" s="21" t="str">
        <f>IFERROR(T365/INDEX(표5[#All],MATCH(B365,표5[[#All],[잉크]],0),14),"")</f>
        <v/>
      </c>
      <c r="V365" s="542"/>
      <c r="W365" s="23" t="str">
        <f>IF(ISBLANK(V365),"",INDEX(호기!$A$1:$B$657,MATCH('생산계획(잉크)'!B817,호기!$A$1:$A$657,0),2))</f>
        <v/>
      </c>
      <c r="X365" s="24">
        <f>T365+V365-INDEX(표5[#All],MATCH(B365,표5[[#All],[잉크]],0),5)</f>
        <v>0</v>
      </c>
      <c r="Y365" s="21" t="str">
        <f>IFERROR(X365/INDEX(표5[#All],MATCH(B365,표5[[#All],[잉크]],0),17),"")</f>
        <v/>
      </c>
      <c r="Z365" s="23"/>
      <c r="AA365" s="23" t="str">
        <f>IF(ISBLANK(Z365),"",INDEX(호기!$A$1:$B$657,MATCH('생산계획(잉크)'!B817,호기!$A$1:$A$657,0),2))</f>
        <v/>
      </c>
      <c r="AB365" s="24">
        <f>X365+Z365-INDEX(표5[#All],MATCH(B365,표5[[#All],[잉크]],0),5)</f>
        <v>0</v>
      </c>
      <c r="AC365" s="21" t="str">
        <f>IFERROR(AB365/INDEX(표5[#All],MATCH(B365,표5[[#All],[잉크]],0),20),"")</f>
        <v/>
      </c>
      <c r="AD365" s="23"/>
      <c r="AE365" s="235"/>
      <c r="BB365" s="67"/>
      <c r="BC365" s="67"/>
      <c r="BD365" s="67"/>
      <c r="BE365" s="67"/>
      <c r="BF365" s="67"/>
    </row>
    <row r="366" spans="1:58" ht="16.5" hidden="1" customHeight="1" x14ac:dyDescent="0.3">
      <c r="A366" s="1"/>
      <c r="B366" s="5" t="s">
        <v>734</v>
      </c>
      <c r="C366" s="68"/>
      <c r="D366" s="69" t="str">
        <f>IFERROR(C366/INDEX(표5[#All],MATCH(B366,표5[[#All],[잉크]],0),2),"")</f>
        <v/>
      </c>
      <c r="E366" s="22">
        <f>$C366-INDEX(표5[#All],MATCH(B366,표5[[#All],[잉크]],0),24)</f>
        <v>0</v>
      </c>
      <c r="F366" s="542"/>
      <c r="G366" s="23" t="str">
        <f>IF(ISBLANK(F366),"",INDEX(호기!$A$1:$B$657,MATCH('생산계획(잉크)'!B818,호기!$A$1:$A$657,0),2))</f>
        <v/>
      </c>
      <c r="H366" s="24">
        <f>C366+F366-INDEX(표5[#All],MATCH(B366,표5[[#All],[잉크]],0),2)</f>
        <v>0</v>
      </c>
      <c r="I366" s="21" t="str">
        <f>IFERROR(H366/INDEX(표5[#All],MATCH(B366,표5[[#All],[잉크]],0),5),"")</f>
        <v/>
      </c>
      <c r="J366" s="542"/>
      <c r="K366" s="25" t="str">
        <f>IF(ISBLANK(J366),"",INDEX(호기!$A$1:$B$657,MATCH('생산계획(잉크)'!B818,호기!$A$1:$A$657,0),2))</f>
        <v/>
      </c>
      <c r="L366" s="24">
        <f>H366+J366-INDEX(표5[#All],MATCH(B366,표5[[#All],[잉크]],0),5)</f>
        <v>0</v>
      </c>
      <c r="M366" s="21" t="str">
        <f>IFERROR(L366/INDEX(표5[#All],MATCH(B366,표5[[#All],[잉크]],0),8),"")</f>
        <v/>
      </c>
      <c r="N366" s="542"/>
      <c r="O366" s="23" t="str">
        <f>IF(ISBLANK(N366),"",INDEX(호기!$A$1:$B$657,MATCH('생산계획(잉크)'!B818,호기!$A$1:$A$657,0),2))</f>
        <v/>
      </c>
      <c r="P366" s="24">
        <f>L366+N366-INDEX(표5[#All],MATCH(B366,표5[[#All],[잉크]],0),5)</f>
        <v>0</v>
      </c>
      <c r="Q366" s="21" t="str">
        <f>IFERROR(P366/INDEX(표5[#All],MATCH(B366,표5[[#All],[잉크]],0),11),"")</f>
        <v/>
      </c>
      <c r="R366" s="542"/>
      <c r="S366" s="25" t="str">
        <f>IF(ISBLANK(R366),"",INDEX(호기!$A$1:$B$657,MATCH('생산계획(잉크)'!B818,호기!$A$1:$A$657,0),2))</f>
        <v/>
      </c>
      <c r="T366" s="24">
        <f>P366+R366-INDEX(표5[#All],MATCH(B366,표5[[#All],[잉크]],0),5)</f>
        <v>0</v>
      </c>
      <c r="U366" s="21" t="str">
        <f>IFERROR(T366/INDEX(표5[#All],MATCH(B366,표5[[#All],[잉크]],0),14),"")</f>
        <v/>
      </c>
      <c r="V366" s="542"/>
      <c r="W366" s="23" t="str">
        <f>IF(ISBLANK(V366),"",INDEX(호기!$A$1:$B$657,MATCH('생산계획(잉크)'!B818,호기!$A$1:$A$657,0),2))</f>
        <v/>
      </c>
      <c r="X366" s="24">
        <f>T366+V366-INDEX(표5[#All],MATCH(B366,표5[[#All],[잉크]],0),5)</f>
        <v>0</v>
      </c>
      <c r="Y366" s="21" t="str">
        <f>IFERROR(X366/INDEX(표5[#All],MATCH(B366,표5[[#All],[잉크]],0),17),"")</f>
        <v/>
      </c>
      <c r="Z366" s="23"/>
      <c r="AA366" s="23" t="str">
        <f>IF(ISBLANK(Z366),"",INDEX(호기!$A$1:$B$657,MATCH('생산계획(잉크)'!B818,호기!$A$1:$A$657,0),2))</f>
        <v/>
      </c>
      <c r="AB366" s="24">
        <f>X366+Z366-INDEX(표5[#All],MATCH(B366,표5[[#All],[잉크]],0),5)</f>
        <v>0</v>
      </c>
      <c r="AC366" s="21" t="str">
        <f>IFERROR(AB366/INDEX(표5[#All],MATCH(B366,표5[[#All],[잉크]],0),20),"")</f>
        <v/>
      </c>
      <c r="AD366" s="23"/>
      <c r="AE366" s="235"/>
      <c r="BB366" s="67"/>
      <c r="BC366" s="67"/>
      <c r="BD366" s="67"/>
      <c r="BE366" s="67"/>
      <c r="BF366" s="67"/>
    </row>
    <row r="367" spans="1:58" ht="16.5" hidden="1" customHeight="1" x14ac:dyDescent="0.3">
      <c r="A367" s="1"/>
      <c r="B367" s="5" t="s">
        <v>2424</v>
      </c>
      <c r="C367" s="68"/>
      <c r="D367" s="69" t="str">
        <f>IFERROR(C367/INDEX(표5[#All],MATCH(B367,표5[[#All],[잉크]],0),2),"")</f>
        <v/>
      </c>
      <c r="E367" s="22">
        <f>$C367-INDEX(표5[#All],MATCH(B367,표5[[#All],[잉크]],0),24)</f>
        <v>0</v>
      </c>
      <c r="F367" s="542"/>
      <c r="G367" s="23" t="str">
        <f>IF(ISBLANK(F367),"",INDEX(호기!$A$1:$B$657,MATCH('생산계획(잉크)'!B819,호기!$A$1:$A$657,0),2))</f>
        <v/>
      </c>
      <c r="H367" s="24">
        <f>C367+F367-INDEX(표5[#All],MATCH(B367,표5[[#All],[잉크]],0),2)</f>
        <v>0</v>
      </c>
      <c r="I367" s="21" t="str">
        <f>IFERROR(H367/INDEX(표5[#All],MATCH(B367,표5[[#All],[잉크]],0),5),"")</f>
        <v/>
      </c>
      <c r="J367" s="542"/>
      <c r="K367" s="25" t="str">
        <f>IF(ISBLANK(J367),"",INDEX(호기!$A$1:$B$657,MATCH('생산계획(잉크)'!B819,호기!$A$1:$A$657,0),2))</f>
        <v/>
      </c>
      <c r="L367" s="24">
        <f>H367+J367-INDEX(표5[#All],MATCH(B367,표5[[#All],[잉크]],0),5)</f>
        <v>0</v>
      </c>
      <c r="M367" s="21" t="str">
        <f>IFERROR(L367/INDEX(표5[#All],MATCH(B367,표5[[#All],[잉크]],0),8),"")</f>
        <v/>
      </c>
      <c r="N367" s="542"/>
      <c r="O367" s="23" t="str">
        <f>IF(ISBLANK(N367),"",INDEX(호기!$A$1:$B$657,MATCH('생산계획(잉크)'!B819,호기!$A$1:$A$657,0),2))</f>
        <v/>
      </c>
      <c r="P367" s="24">
        <f>L367+N367-INDEX(표5[#All],MATCH(B367,표5[[#All],[잉크]],0),5)</f>
        <v>0</v>
      </c>
      <c r="Q367" s="21" t="str">
        <f>IFERROR(P367/INDEX(표5[#All],MATCH(B367,표5[[#All],[잉크]],0),11),"")</f>
        <v/>
      </c>
      <c r="R367" s="542"/>
      <c r="S367" s="25" t="str">
        <f>IF(ISBLANK(R367),"",INDEX(호기!$A$1:$B$657,MATCH('생산계획(잉크)'!B819,호기!$A$1:$A$657,0),2))</f>
        <v/>
      </c>
      <c r="T367" s="24">
        <f>P367+R367-INDEX(표5[#All],MATCH(B367,표5[[#All],[잉크]],0),5)</f>
        <v>0</v>
      </c>
      <c r="U367" s="21" t="str">
        <f>IFERROR(T367/INDEX(표5[#All],MATCH(B367,표5[[#All],[잉크]],0),14),"")</f>
        <v/>
      </c>
      <c r="V367" s="542"/>
      <c r="W367" s="23" t="str">
        <f>IF(ISBLANK(V367),"",INDEX(호기!$A$1:$B$657,MATCH('생산계획(잉크)'!B819,호기!$A$1:$A$657,0),2))</f>
        <v/>
      </c>
      <c r="X367" s="24">
        <f>T367+V367-INDEX(표5[#All],MATCH(B367,표5[[#All],[잉크]],0),5)</f>
        <v>0</v>
      </c>
      <c r="Y367" s="21" t="str">
        <f>IFERROR(X367/INDEX(표5[#All],MATCH(B367,표5[[#All],[잉크]],0),17),"")</f>
        <v/>
      </c>
      <c r="Z367" s="23"/>
      <c r="AA367" s="23" t="str">
        <f>IF(ISBLANK(Z367),"",INDEX(호기!$A$1:$B$657,MATCH('생산계획(잉크)'!B819,호기!$A$1:$A$657,0),2))</f>
        <v/>
      </c>
      <c r="AB367" s="24">
        <f>X367+Z367-INDEX(표5[#All],MATCH(B367,표5[[#All],[잉크]],0),5)</f>
        <v>0</v>
      </c>
      <c r="AC367" s="21" t="str">
        <f>IFERROR(AB367/INDEX(표5[#All],MATCH(B367,표5[[#All],[잉크]],0),20),"")</f>
        <v/>
      </c>
      <c r="AD367" s="23"/>
      <c r="AE367" s="235"/>
      <c r="BB367" s="67"/>
      <c r="BC367" s="67"/>
      <c r="BD367" s="67"/>
      <c r="BE367" s="67"/>
      <c r="BF367" s="67"/>
    </row>
    <row r="368" spans="1:58" ht="16.5" hidden="1" customHeight="1" x14ac:dyDescent="0.3">
      <c r="A368" s="1"/>
      <c r="B368" s="30" t="s">
        <v>731</v>
      </c>
      <c r="C368" s="68"/>
      <c r="D368" s="69" t="str">
        <f>IFERROR(C368/INDEX(표5[#All],MATCH(B368,표5[[#All],[잉크]],0),2),"")</f>
        <v/>
      </c>
      <c r="E368" s="22">
        <f>$C368-INDEX(표5[#All],MATCH(B368,표5[[#All],[잉크]],0),24)</f>
        <v>0</v>
      </c>
      <c r="F368" s="542"/>
      <c r="G368" s="23" t="str">
        <f>IF(ISBLANK(F368),"",INDEX(호기!$A$1:$B$657,MATCH('생산계획(잉크)'!B820,호기!$A$1:$A$657,0),2))</f>
        <v/>
      </c>
      <c r="H368" s="24">
        <f>C368+F368-INDEX(표5[#All],MATCH(B368,표5[[#All],[잉크]],0),2)</f>
        <v>0</v>
      </c>
      <c r="I368" s="21" t="str">
        <f>IFERROR(H368/INDEX(표5[#All],MATCH(B368,표5[[#All],[잉크]],0),5),"")</f>
        <v/>
      </c>
      <c r="J368" s="542"/>
      <c r="K368" s="25" t="str">
        <f>IF(ISBLANK(J368),"",INDEX(호기!$A$1:$B$657,MATCH('생산계획(잉크)'!B820,호기!$A$1:$A$657,0),2))</f>
        <v/>
      </c>
      <c r="L368" s="24">
        <f>H368+J368-INDEX(표5[#All],MATCH(B368,표5[[#All],[잉크]],0),5)</f>
        <v>0</v>
      </c>
      <c r="M368" s="21" t="str">
        <f>IFERROR(L368/INDEX(표5[#All],MATCH(B368,표5[[#All],[잉크]],0),8),"")</f>
        <v/>
      </c>
      <c r="N368" s="542"/>
      <c r="O368" s="23" t="str">
        <f>IF(ISBLANK(N368),"",INDEX(호기!$A$1:$B$657,MATCH('생산계획(잉크)'!B820,호기!$A$1:$A$657,0),2))</f>
        <v/>
      </c>
      <c r="P368" s="24">
        <f>L368+N368-INDEX(표5[#All],MATCH(B368,표5[[#All],[잉크]],0),5)</f>
        <v>0</v>
      </c>
      <c r="Q368" s="21" t="str">
        <f>IFERROR(P368/INDEX(표5[#All],MATCH(B368,표5[[#All],[잉크]],0),11),"")</f>
        <v/>
      </c>
      <c r="R368" s="542"/>
      <c r="S368" s="25" t="str">
        <f>IF(ISBLANK(R368),"",INDEX(호기!$A$1:$B$657,MATCH('생산계획(잉크)'!B820,호기!$A$1:$A$657,0),2))</f>
        <v/>
      </c>
      <c r="T368" s="24">
        <f>P368+R368-INDEX(표5[#All],MATCH(B368,표5[[#All],[잉크]],0),5)</f>
        <v>0</v>
      </c>
      <c r="U368" s="21" t="str">
        <f>IFERROR(T368/INDEX(표5[#All],MATCH(B368,표5[[#All],[잉크]],0),14),"")</f>
        <v/>
      </c>
      <c r="V368" s="542"/>
      <c r="W368" s="23" t="str">
        <f>IF(ISBLANK(V368),"",INDEX(호기!$A$1:$B$657,MATCH('생산계획(잉크)'!B820,호기!$A$1:$A$657,0),2))</f>
        <v/>
      </c>
      <c r="X368" s="24">
        <f>T368+V368-INDEX(표5[#All],MATCH(B368,표5[[#All],[잉크]],0),5)</f>
        <v>0</v>
      </c>
      <c r="Y368" s="21" t="str">
        <f>IFERROR(X368/INDEX(표5[#All],MATCH(B368,표5[[#All],[잉크]],0),17),"")</f>
        <v/>
      </c>
      <c r="Z368" s="23"/>
      <c r="AA368" s="23" t="str">
        <f>IF(ISBLANK(Z368),"",INDEX(호기!$A$1:$B$657,MATCH('생산계획(잉크)'!B820,호기!$A$1:$A$657,0),2))</f>
        <v/>
      </c>
      <c r="AB368" s="24">
        <f>X368+Z368-INDEX(표5[#All],MATCH(B368,표5[[#All],[잉크]],0),5)</f>
        <v>0</v>
      </c>
      <c r="AC368" s="21" t="str">
        <f>IFERROR(AB368/INDEX(표5[#All],MATCH(B368,표5[[#All],[잉크]],0),20),"")</f>
        <v/>
      </c>
      <c r="AD368" s="23"/>
      <c r="AE368" s="235"/>
      <c r="BB368" s="67"/>
      <c r="BC368" s="67"/>
      <c r="BD368" s="67"/>
      <c r="BE368" s="67"/>
      <c r="BF368" s="67"/>
    </row>
    <row r="369" spans="1:58" ht="16.5" hidden="1" customHeight="1" x14ac:dyDescent="0.3">
      <c r="A369" s="1"/>
      <c r="B369" s="30" t="s">
        <v>1019</v>
      </c>
      <c r="C369" s="68"/>
      <c r="D369" s="69" t="str">
        <f>IFERROR(C369/INDEX(표5[#All],MATCH(B369,표5[[#All],[잉크]],0),2),"")</f>
        <v/>
      </c>
      <c r="E369" s="22">
        <f>$C369-INDEX(표5[#All],MATCH(B369,표5[[#All],[잉크]],0),24)</f>
        <v>0</v>
      </c>
      <c r="F369" s="542"/>
      <c r="G369" s="23" t="str">
        <f>IF(ISBLANK(F369),"",INDEX(호기!$A$1:$B$657,MATCH('생산계획(잉크)'!B821,호기!$A$1:$A$657,0),2))</f>
        <v/>
      </c>
      <c r="H369" s="24">
        <f>C369+F369-INDEX(표5[#All],MATCH(B369,표5[[#All],[잉크]],0),2)</f>
        <v>0</v>
      </c>
      <c r="I369" s="21" t="str">
        <f>IFERROR(H369/INDEX(표5[#All],MATCH(B369,표5[[#All],[잉크]],0),5),"")</f>
        <v/>
      </c>
      <c r="J369" s="542"/>
      <c r="K369" s="25" t="str">
        <f>IF(ISBLANK(J369),"",INDEX(호기!$A$1:$B$657,MATCH('생산계획(잉크)'!B821,호기!$A$1:$A$657,0),2))</f>
        <v/>
      </c>
      <c r="L369" s="24">
        <f>H369+J369-INDEX(표5[#All],MATCH(B369,표5[[#All],[잉크]],0),5)</f>
        <v>0</v>
      </c>
      <c r="M369" s="21" t="str">
        <f>IFERROR(L369/INDEX(표5[#All],MATCH(B369,표5[[#All],[잉크]],0),8),"")</f>
        <v/>
      </c>
      <c r="N369" s="542"/>
      <c r="O369" s="23" t="str">
        <f>IF(ISBLANK(N369),"",INDEX(호기!$A$1:$B$657,MATCH('생산계획(잉크)'!B821,호기!$A$1:$A$657,0),2))</f>
        <v/>
      </c>
      <c r="P369" s="24">
        <f>L369+N369-INDEX(표5[#All],MATCH(B369,표5[[#All],[잉크]],0),5)</f>
        <v>0</v>
      </c>
      <c r="Q369" s="21" t="str">
        <f>IFERROR(P369/INDEX(표5[#All],MATCH(B369,표5[[#All],[잉크]],0),11),"")</f>
        <v/>
      </c>
      <c r="R369" s="542"/>
      <c r="S369" s="25" t="str">
        <f>IF(ISBLANK(R369),"",INDEX(호기!$A$1:$B$657,MATCH('생산계획(잉크)'!B821,호기!$A$1:$A$657,0),2))</f>
        <v/>
      </c>
      <c r="T369" s="24">
        <f>P369+R369-INDEX(표5[#All],MATCH(B369,표5[[#All],[잉크]],0),5)</f>
        <v>0</v>
      </c>
      <c r="U369" s="21" t="str">
        <f>IFERROR(T369/INDEX(표5[#All],MATCH(B369,표5[[#All],[잉크]],0),14),"")</f>
        <v/>
      </c>
      <c r="V369" s="542"/>
      <c r="W369" s="23" t="str">
        <f>IF(ISBLANK(V369),"",INDEX(호기!$A$1:$B$657,MATCH('생산계획(잉크)'!B821,호기!$A$1:$A$657,0),2))</f>
        <v/>
      </c>
      <c r="X369" s="24">
        <f>T369+V369-INDEX(표5[#All],MATCH(B369,표5[[#All],[잉크]],0),5)</f>
        <v>0</v>
      </c>
      <c r="Y369" s="21" t="str">
        <f>IFERROR(X369/INDEX(표5[#All],MATCH(B369,표5[[#All],[잉크]],0),17),"")</f>
        <v/>
      </c>
      <c r="Z369" s="23"/>
      <c r="AA369" s="23" t="str">
        <f>IF(ISBLANK(Z369),"",INDEX(호기!$A$1:$B$657,MATCH('생산계획(잉크)'!B821,호기!$A$1:$A$657,0),2))</f>
        <v/>
      </c>
      <c r="AB369" s="24">
        <f>X369+Z369-INDEX(표5[#All],MATCH(B369,표5[[#All],[잉크]],0),5)</f>
        <v>0</v>
      </c>
      <c r="AC369" s="21" t="str">
        <f>IFERROR(AB369/INDEX(표5[#All],MATCH(B369,표5[[#All],[잉크]],0),20),"")</f>
        <v/>
      </c>
      <c r="AD369" s="23"/>
      <c r="AE369" s="235"/>
      <c r="BB369" s="67"/>
      <c r="BC369" s="67"/>
      <c r="BD369" s="67"/>
      <c r="BE369" s="67"/>
      <c r="BF369" s="67"/>
    </row>
    <row r="370" spans="1:58" ht="16.5" hidden="1" customHeight="1" x14ac:dyDescent="0.3">
      <c r="A370" s="1"/>
      <c r="B370" s="30" t="s">
        <v>804</v>
      </c>
      <c r="C370" s="68"/>
      <c r="D370" s="69" t="str">
        <f>IFERROR(C370/INDEX(표5[#All],MATCH(B370,표5[[#All],[잉크]],0),2),"")</f>
        <v/>
      </c>
      <c r="E370" s="22">
        <f>$C370-INDEX(표5[#All],MATCH(B370,표5[[#All],[잉크]],0),24)</f>
        <v>0</v>
      </c>
      <c r="F370" s="542"/>
      <c r="G370" s="23" t="str">
        <f>IF(ISBLANK(F370),"",INDEX(호기!$A$1:$B$657,MATCH('생산계획(잉크)'!B822,호기!$A$1:$A$657,0),2))</f>
        <v/>
      </c>
      <c r="H370" s="24">
        <f>C370+F370-INDEX(표5[#All],MATCH(B370,표5[[#All],[잉크]],0),2)</f>
        <v>0</v>
      </c>
      <c r="I370" s="21" t="str">
        <f>IFERROR(H370/INDEX(표5[#All],MATCH(B370,표5[[#All],[잉크]],0),5),"")</f>
        <v/>
      </c>
      <c r="J370" s="542"/>
      <c r="K370" s="25" t="str">
        <f>IF(ISBLANK(J370),"",INDEX(호기!$A$1:$B$657,MATCH('생산계획(잉크)'!B822,호기!$A$1:$A$657,0),2))</f>
        <v/>
      </c>
      <c r="L370" s="24">
        <f>H370+J370-INDEX(표5[#All],MATCH(B370,표5[[#All],[잉크]],0),5)</f>
        <v>0</v>
      </c>
      <c r="M370" s="21" t="str">
        <f>IFERROR(L370/INDEX(표5[#All],MATCH(B370,표5[[#All],[잉크]],0),8),"")</f>
        <v/>
      </c>
      <c r="N370" s="542"/>
      <c r="O370" s="23" t="str">
        <f>IF(ISBLANK(N370),"",INDEX(호기!$A$1:$B$657,MATCH('생산계획(잉크)'!B822,호기!$A$1:$A$657,0),2))</f>
        <v/>
      </c>
      <c r="P370" s="24">
        <f>L370+N370-INDEX(표5[#All],MATCH(B370,표5[[#All],[잉크]],0),5)</f>
        <v>0</v>
      </c>
      <c r="Q370" s="21" t="str">
        <f>IFERROR(P370/INDEX(표5[#All],MATCH(B370,표5[[#All],[잉크]],0),11),"")</f>
        <v/>
      </c>
      <c r="R370" s="542"/>
      <c r="S370" s="25" t="str">
        <f>IF(ISBLANK(R370),"",INDEX(호기!$A$1:$B$657,MATCH('생산계획(잉크)'!B822,호기!$A$1:$A$657,0),2))</f>
        <v/>
      </c>
      <c r="T370" s="24">
        <f>P370+R370-INDEX(표5[#All],MATCH(B370,표5[[#All],[잉크]],0),5)</f>
        <v>0</v>
      </c>
      <c r="U370" s="21" t="str">
        <f>IFERROR(T370/INDEX(표5[#All],MATCH(B370,표5[[#All],[잉크]],0),14),"")</f>
        <v/>
      </c>
      <c r="V370" s="542"/>
      <c r="W370" s="23" t="str">
        <f>IF(ISBLANK(V370),"",INDEX(호기!$A$1:$B$657,MATCH('생산계획(잉크)'!B822,호기!$A$1:$A$657,0),2))</f>
        <v/>
      </c>
      <c r="X370" s="24">
        <f>T370+V370-INDEX(표5[#All],MATCH(B370,표5[[#All],[잉크]],0),5)</f>
        <v>0</v>
      </c>
      <c r="Y370" s="21" t="str">
        <f>IFERROR(X370/INDEX(표5[#All],MATCH(B370,표5[[#All],[잉크]],0),17),"")</f>
        <v/>
      </c>
      <c r="Z370" s="23"/>
      <c r="AA370" s="23" t="str">
        <f>IF(ISBLANK(Z370),"",INDEX(호기!$A$1:$B$657,MATCH('생산계획(잉크)'!B822,호기!$A$1:$A$657,0),2))</f>
        <v/>
      </c>
      <c r="AB370" s="24">
        <f>X370+Z370-INDEX(표5[#All],MATCH(B370,표5[[#All],[잉크]],0),5)</f>
        <v>0</v>
      </c>
      <c r="AC370" s="21" t="str">
        <f>IFERROR(AB370/INDEX(표5[#All],MATCH(B370,표5[[#All],[잉크]],0),20),"")</f>
        <v/>
      </c>
      <c r="AD370" s="23"/>
      <c r="AE370" s="235"/>
      <c r="BB370" s="67"/>
      <c r="BC370" s="67"/>
      <c r="BD370" s="67"/>
      <c r="BE370" s="67"/>
      <c r="BF370" s="67"/>
    </row>
    <row r="371" spans="1:58" ht="16.5" hidden="1" customHeight="1" x14ac:dyDescent="0.3">
      <c r="A371" s="1"/>
      <c r="B371" s="30" t="s">
        <v>805</v>
      </c>
      <c r="C371" s="68"/>
      <c r="D371" s="69" t="str">
        <f>IFERROR(C371/INDEX(표5[#All],MATCH(B371,표5[[#All],[잉크]],0),2),"")</f>
        <v/>
      </c>
      <c r="E371" s="22">
        <f>$C371-INDEX(표5[#All],MATCH(B371,표5[[#All],[잉크]],0),24)</f>
        <v>0</v>
      </c>
      <c r="F371" s="542"/>
      <c r="G371" s="23" t="str">
        <f>IF(ISBLANK(F371),"",INDEX(호기!$A$1:$B$657,MATCH('생산계획(잉크)'!B823,호기!$A$1:$A$657,0),2))</f>
        <v/>
      </c>
      <c r="H371" s="24">
        <f>C371+F371-INDEX(표5[#All],MATCH(B371,표5[[#All],[잉크]],0),2)</f>
        <v>0</v>
      </c>
      <c r="I371" s="21" t="str">
        <f>IFERROR(H371/INDEX(표5[#All],MATCH(B371,표5[[#All],[잉크]],0),5),"")</f>
        <v/>
      </c>
      <c r="J371" s="542"/>
      <c r="K371" s="25" t="str">
        <f>IF(ISBLANK(J371),"",INDEX(호기!$A$1:$B$657,MATCH('생산계획(잉크)'!B823,호기!$A$1:$A$657,0),2))</f>
        <v/>
      </c>
      <c r="L371" s="24">
        <f>H371+J371-INDEX(표5[#All],MATCH(B371,표5[[#All],[잉크]],0),5)</f>
        <v>0</v>
      </c>
      <c r="M371" s="21" t="str">
        <f>IFERROR(L371/INDEX(표5[#All],MATCH(B371,표5[[#All],[잉크]],0),8),"")</f>
        <v/>
      </c>
      <c r="N371" s="542"/>
      <c r="O371" s="23" t="str">
        <f>IF(ISBLANK(N371),"",INDEX(호기!$A$1:$B$657,MATCH('생산계획(잉크)'!B823,호기!$A$1:$A$657,0),2))</f>
        <v/>
      </c>
      <c r="P371" s="24">
        <f>L371+N371-INDEX(표5[#All],MATCH(B371,표5[[#All],[잉크]],0),5)</f>
        <v>0</v>
      </c>
      <c r="Q371" s="21" t="str">
        <f>IFERROR(P371/INDEX(표5[#All],MATCH(B371,표5[[#All],[잉크]],0),11),"")</f>
        <v/>
      </c>
      <c r="R371" s="542"/>
      <c r="S371" s="25" t="str">
        <f>IF(ISBLANK(R371),"",INDEX(호기!$A$1:$B$657,MATCH('생산계획(잉크)'!B823,호기!$A$1:$A$657,0),2))</f>
        <v/>
      </c>
      <c r="T371" s="24">
        <f>P371+R371-INDEX(표5[#All],MATCH(B371,표5[[#All],[잉크]],0),5)</f>
        <v>0</v>
      </c>
      <c r="U371" s="21" t="str">
        <f>IFERROR(T371/INDEX(표5[#All],MATCH(B371,표5[[#All],[잉크]],0),14),"")</f>
        <v/>
      </c>
      <c r="V371" s="542"/>
      <c r="W371" s="23" t="str">
        <f>IF(ISBLANK(V371),"",INDEX(호기!$A$1:$B$657,MATCH('생산계획(잉크)'!B823,호기!$A$1:$A$657,0),2))</f>
        <v/>
      </c>
      <c r="X371" s="24">
        <f>T371+V371-INDEX(표5[#All],MATCH(B371,표5[[#All],[잉크]],0),5)</f>
        <v>0</v>
      </c>
      <c r="Y371" s="21" t="str">
        <f>IFERROR(X371/INDEX(표5[#All],MATCH(B371,표5[[#All],[잉크]],0),17),"")</f>
        <v/>
      </c>
      <c r="Z371" s="23"/>
      <c r="AA371" s="23" t="str">
        <f>IF(ISBLANK(Z371),"",INDEX(호기!$A$1:$B$657,MATCH('생산계획(잉크)'!B823,호기!$A$1:$A$657,0),2))</f>
        <v/>
      </c>
      <c r="AB371" s="24">
        <f>X371+Z371-INDEX(표5[#All],MATCH(B371,표5[[#All],[잉크]],0),5)</f>
        <v>0</v>
      </c>
      <c r="AC371" s="21" t="str">
        <f>IFERROR(AB371/INDEX(표5[#All],MATCH(B371,표5[[#All],[잉크]],0),20),"")</f>
        <v/>
      </c>
      <c r="AD371" s="23"/>
      <c r="AE371" s="235"/>
      <c r="BB371" s="67"/>
      <c r="BC371" s="67"/>
      <c r="BD371" s="67"/>
      <c r="BE371" s="67"/>
      <c r="BF371" s="67"/>
    </row>
    <row r="372" spans="1:58" ht="16.5" hidden="1" customHeight="1" x14ac:dyDescent="0.3">
      <c r="A372" s="1"/>
      <c r="B372" s="30" t="s">
        <v>735</v>
      </c>
      <c r="C372" s="68"/>
      <c r="D372" s="69" t="str">
        <f>IFERROR(C372/INDEX(표5[#All],MATCH(B372,표5[[#All],[잉크]],0),2),"")</f>
        <v/>
      </c>
      <c r="E372" s="22">
        <f>$C372-INDEX(표5[#All],MATCH(B372,표5[[#All],[잉크]],0),24)</f>
        <v>0</v>
      </c>
      <c r="F372" s="542"/>
      <c r="G372" s="23" t="str">
        <f>IF(ISBLANK(F372),"",INDEX(호기!$A$1:$B$657,MATCH('생산계획(잉크)'!B824,호기!$A$1:$A$657,0),2))</f>
        <v/>
      </c>
      <c r="H372" s="24">
        <f>C372+F372-INDEX(표5[#All],MATCH(B372,표5[[#All],[잉크]],0),2)</f>
        <v>0</v>
      </c>
      <c r="I372" s="21" t="str">
        <f>IFERROR(H372/INDEX(표5[#All],MATCH(B372,표5[[#All],[잉크]],0),5),"")</f>
        <v/>
      </c>
      <c r="J372" s="542"/>
      <c r="K372" s="25" t="str">
        <f>IF(ISBLANK(J372),"",INDEX(호기!$A$1:$B$657,MATCH('생산계획(잉크)'!B824,호기!$A$1:$A$657,0),2))</f>
        <v/>
      </c>
      <c r="L372" s="24">
        <f>H372+J372-INDEX(표5[#All],MATCH(B372,표5[[#All],[잉크]],0),5)</f>
        <v>0</v>
      </c>
      <c r="M372" s="21" t="str">
        <f>IFERROR(L372/INDEX(표5[#All],MATCH(B372,표5[[#All],[잉크]],0),8),"")</f>
        <v/>
      </c>
      <c r="N372" s="542"/>
      <c r="O372" s="23" t="str">
        <f>IF(ISBLANK(N372),"",INDEX(호기!$A$1:$B$657,MATCH('생산계획(잉크)'!B824,호기!$A$1:$A$657,0),2))</f>
        <v/>
      </c>
      <c r="P372" s="24">
        <f>L372+N372-INDEX(표5[#All],MATCH(B372,표5[[#All],[잉크]],0),5)</f>
        <v>0</v>
      </c>
      <c r="Q372" s="21" t="str">
        <f>IFERROR(P372/INDEX(표5[#All],MATCH(B372,표5[[#All],[잉크]],0),11),"")</f>
        <v/>
      </c>
      <c r="R372" s="542"/>
      <c r="S372" s="25" t="str">
        <f>IF(ISBLANK(R372),"",INDEX(호기!$A$1:$B$657,MATCH('생산계획(잉크)'!B824,호기!$A$1:$A$657,0),2))</f>
        <v/>
      </c>
      <c r="T372" s="24">
        <f>P372+R372-INDEX(표5[#All],MATCH(B372,표5[[#All],[잉크]],0),5)</f>
        <v>0</v>
      </c>
      <c r="U372" s="21" t="str">
        <f>IFERROR(T372/INDEX(표5[#All],MATCH(B372,표5[[#All],[잉크]],0),14),"")</f>
        <v/>
      </c>
      <c r="V372" s="542"/>
      <c r="W372" s="23" t="str">
        <f>IF(ISBLANK(V372),"",INDEX(호기!$A$1:$B$657,MATCH('생산계획(잉크)'!B824,호기!$A$1:$A$657,0),2))</f>
        <v/>
      </c>
      <c r="X372" s="24">
        <f>T372+V372-INDEX(표5[#All],MATCH(B372,표5[[#All],[잉크]],0),5)</f>
        <v>0</v>
      </c>
      <c r="Y372" s="21" t="str">
        <f>IFERROR(X372/INDEX(표5[#All],MATCH(B372,표5[[#All],[잉크]],0),17),"")</f>
        <v/>
      </c>
      <c r="Z372" s="23"/>
      <c r="AA372" s="23" t="str">
        <f>IF(ISBLANK(Z372),"",INDEX(호기!$A$1:$B$657,MATCH('생산계획(잉크)'!B824,호기!$A$1:$A$657,0),2))</f>
        <v/>
      </c>
      <c r="AB372" s="24">
        <f>X372+Z372-INDEX(표5[#All],MATCH(B372,표5[[#All],[잉크]],0),5)</f>
        <v>0</v>
      </c>
      <c r="AC372" s="21" t="str">
        <f>IFERROR(AB372/INDEX(표5[#All],MATCH(B372,표5[[#All],[잉크]],0),20),"")</f>
        <v/>
      </c>
      <c r="AD372" s="23"/>
      <c r="AE372" s="235"/>
      <c r="BB372" s="67"/>
      <c r="BC372" s="67"/>
      <c r="BD372" s="67"/>
      <c r="BE372" s="67"/>
      <c r="BF372" s="67"/>
    </row>
    <row r="373" spans="1:58" ht="16.5" hidden="1" customHeight="1" x14ac:dyDescent="0.3">
      <c r="A373" s="1"/>
      <c r="B373" s="30" t="s">
        <v>733</v>
      </c>
      <c r="C373" s="68"/>
      <c r="D373" s="69" t="str">
        <f>IFERROR(C373/INDEX(표5[#All],MATCH(B373,표5[[#All],[잉크]],0),2),"")</f>
        <v/>
      </c>
      <c r="E373" s="22">
        <f>$C373-INDEX(표5[#All],MATCH(B373,표5[[#All],[잉크]],0),24)</f>
        <v>0</v>
      </c>
      <c r="F373" s="542"/>
      <c r="G373" s="23" t="str">
        <f>IF(ISBLANK(F373),"",INDEX(호기!$A$1:$B$657,MATCH('생산계획(잉크)'!B825,호기!$A$1:$A$657,0),2))</f>
        <v/>
      </c>
      <c r="H373" s="24">
        <f>C373+F373-INDEX(표5[#All],MATCH(B373,표5[[#All],[잉크]],0),2)</f>
        <v>0</v>
      </c>
      <c r="I373" s="21" t="str">
        <f>IFERROR(H373/INDEX(표5[#All],MATCH(B373,표5[[#All],[잉크]],0),5),"")</f>
        <v/>
      </c>
      <c r="J373" s="542"/>
      <c r="K373" s="25" t="str">
        <f>IF(ISBLANK(J373),"",INDEX(호기!$A$1:$B$657,MATCH('생산계획(잉크)'!B825,호기!$A$1:$A$657,0),2))</f>
        <v/>
      </c>
      <c r="L373" s="24">
        <f>H373+J373-INDEX(표5[#All],MATCH(B373,표5[[#All],[잉크]],0),5)</f>
        <v>0</v>
      </c>
      <c r="M373" s="21" t="str">
        <f>IFERROR(L373/INDEX(표5[#All],MATCH(B373,표5[[#All],[잉크]],0),8),"")</f>
        <v/>
      </c>
      <c r="N373" s="542"/>
      <c r="O373" s="23" t="str">
        <f>IF(ISBLANK(N373),"",INDEX(호기!$A$1:$B$657,MATCH('생산계획(잉크)'!B825,호기!$A$1:$A$657,0),2))</f>
        <v/>
      </c>
      <c r="P373" s="24">
        <f>L373+N373-INDEX(표5[#All],MATCH(B373,표5[[#All],[잉크]],0),5)</f>
        <v>0</v>
      </c>
      <c r="Q373" s="21" t="str">
        <f>IFERROR(P373/INDEX(표5[#All],MATCH(B373,표5[[#All],[잉크]],0),11),"")</f>
        <v/>
      </c>
      <c r="R373" s="542"/>
      <c r="S373" s="25" t="str">
        <f>IF(ISBLANK(R373),"",INDEX(호기!$A$1:$B$657,MATCH('생산계획(잉크)'!B825,호기!$A$1:$A$657,0),2))</f>
        <v/>
      </c>
      <c r="T373" s="24">
        <f>P373+R373-INDEX(표5[#All],MATCH(B373,표5[[#All],[잉크]],0),5)</f>
        <v>0</v>
      </c>
      <c r="U373" s="21" t="str">
        <f>IFERROR(T373/INDEX(표5[#All],MATCH(B373,표5[[#All],[잉크]],0),14),"")</f>
        <v/>
      </c>
      <c r="V373" s="542"/>
      <c r="W373" s="23" t="str">
        <f>IF(ISBLANK(V373),"",INDEX(호기!$A$1:$B$657,MATCH('생산계획(잉크)'!B825,호기!$A$1:$A$657,0),2))</f>
        <v/>
      </c>
      <c r="X373" s="24">
        <f>T373+V373-INDEX(표5[#All],MATCH(B373,표5[[#All],[잉크]],0),5)</f>
        <v>0</v>
      </c>
      <c r="Y373" s="21" t="str">
        <f>IFERROR(X373/INDEX(표5[#All],MATCH(B373,표5[[#All],[잉크]],0),17),"")</f>
        <v/>
      </c>
      <c r="Z373" s="23"/>
      <c r="AA373" s="23" t="str">
        <f>IF(ISBLANK(Z373),"",INDEX(호기!$A$1:$B$657,MATCH('생산계획(잉크)'!B825,호기!$A$1:$A$657,0),2))</f>
        <v/>
      </c>
      <c r="AB373" s="24">
        <f>X373+Z373-INDEX(표5[#All],MATCH(B373,표5[[#All],[잉크]],0),5)</f>
        <v>0</v>
      </c>
      <c r="AC373" s="21" t="str">
        <f>IFERROR(AB373/INDEX(표5[#All],MATCH(B373,표5[[#All],[잉크]],0),20),"")</f>
        <v/>
      </c>
      <c r="AD373" s="23"/>
      <c r="AE373" s="235"/>
      <c r="BB373" s="67"/>
      <c r="BC373" s="67"/>
      <c r="BD373" s="67"/>
      <c r="BE373" s="67"/>
      <c r="BF373" s="67"/>
    </row>
    <row r="374" spans="1:58" ht="16.5" hidden="1" customHeight="1" x14ac:dyDescent="0.3">
      <c r="A374" s="1"/>
      <c r="B374" s="30" t="s">
        <v>781</v>
      </c>
      <c r="C374" s="68"/>
      <c r="D374" s="69" t="str">
        <f>IFERROR(C374/INDEX(표5[#All],MATCH(B374,표5[[#All],[잉크]],0),2),"")</f>
        <v/>
      </c>
      <c r="E374" s="22">
        <f>$C374-INDEX(표5[#All],MATCH(B374,표5[[#All],[잉크]],0),24)</f>
        <v>0</v>
      </c>
      <c r="F374" s="542"/>
      <c r="G374" s="23" t="str">
        <f>IF(ISBLANK(F374),"",INDEX(호기!$A$1:$B$657,MATCH('생산계획(잉크)'!B826,호기!$A$1:$A$657,0),2))</f>
        <v/>
      </c>
      <c r="H374" s="24">
        <f>C374+F374-INDEX(표5[#All],MATCH(B374,표5[[#All],[잉크]],0),2)</f>
        <v>0</v>
      </c>
      <c r="I374" s="21" t="str">
        <f>IFERROR(H374/INDEX(표5[#All],MATCH(B374,표5[[#All],[잉크]],0),5),"")</f>
        <v/>
      </c>
      <c r="J374" s="542"/>
      <c r="K374" s="25" t="str">
        <f>IF(ISBLANK(J374),"",INDEX(호기!$A$1:$B$657,MATCH('생산계획(잉크)'!B826,호기!$A$1:$A$657,0),2))</f>
        <v/>
      </c>
      <c r="L374" s="24">
        <f>H374+J374-INDEX(표5[#All],MATCH(B374,표5[[#All],[잉크]],0),5)</f>
        <v>0</v>
      </c>
      <c r="M374" s="21" t="str">
        <f>IFERROR(L374/INDEX(표5[#All],MATCH(B374,표5[[#All],[잉크]],0),8),"")</f>
        <v/>
      </c>
      <c r="N374" s="542"/>
      <c r="O374" s="23" t="str">
        <f>IF(ISBLANK(N374),"",INDEX(호기!$A$1:$B$657,MATCH('생산계획(잉크)'!B826,호기!$A$1:$A$657,0),2))</f>
        <v/>
      </c>
      <c r="P374" s="24">
        <f>L374+N374-INDEX(표5[#All],MATCH(B374,표5[[#All],[잉크]],0),5)</f>
        <v>0</v>
      </c>
      <c r="Q374" s="21" t="str">
        <f>IFERROR(P374/INDEX(표5[#All],MATCH(B374,표5[[#All],[잉크]],0),11),"")</f>
        <v/>
      </c>
      <c r="R374" s="542"/>
      <c r="S374" s="25" t="str">
        <f>IF(ISBLANK(R374),"",INDEX(호기!$A$1:$B$657,MATCH('생산계획(잉크)'!B826,호기!$A$1:$A$657,0),2))</f>
        <v/>
      </c>
      <c r="T374" s="24">
        <f>P374+R374-INDEX(표5[#All],MATCH(B374,표5[[#All],[잉크]],0),5)</f>
        <v>0</v>
      </c>
      <c r="U374" s="21" t="str">
        <f>IFERROR(T374/INDEX(표5[#All],MATCH(B374,표5[[#All],[잉크]],0),14),"")</f>
        <v/>
      </c>
      <c r="V374" s="542"/>
      <c r="W374" s="23" t="str">
        <f>IF(ISBLANK(V374),"",INDEX(호기!$A$1:$B$657,MATCH('생산계획(잉크)'!B826,호기!$A$1:$A$657,0),2))</f>
        <v/>
      </c>
      <c r="X374" s="24">
        <f>T374+V374-INDEX(표5[#All],MATCH(B374,표5[[#All],[잉크]],0),5)</f>
        <v>0</v>
      </c>
      <c r="Y374" s="21" t="str">
        <f>IFERROR(X374/INDEX(표5[#All],MATCH(B374,표5[[#All],[잉크]],0),17),"")</f>
        <v/>
      </c>
      <c r="Z374" s="23"/>
      <c r="AA374" s="23" t="str">
        <f>IF(ISBLANK(Z374),"",INDEX(호기!$A$1:$B$657,MATCH('생산계획(잉크)'!B826,호기!$A$1:$A$657,0),2))</f>
        <v/>
      </c>
      <c r="AB374" s="24">
        <f>X374+Z374-INDEX(표5[#All],MATCH(B374,표5[[#All],[잉크]],0),5)</f>
        <v>0</v>
      </c>
      <c r="AC374" s="21" t="str">
        <f>IFERROR(AB374/INDEX(표5[#All],MATCH(B374,표5[[#All],[잉크]],0),20),"")</f>
        <v/>
      </c>
      <c r="AD374" s="23"/>
      <c r="AE374" s="235"/>
      <c r="BB374" s="67"/>
      <c r="BC374" s="67"/>
      <c r="BD374" s="67"/>
      <c r="BE374" s="67"/>
      <c r="BF374" s="67"/>
    </row>
    <row r="375" spans="1:58" ht="16.5" hidden="1" customHeight="1" x14ac:dyDescent="0.3">
      <c r="A375" s="1"/>
      <c r="B375" s="30" t="s">
        <v>782</v>
      </c>
      <c r="C375" s="68"/>
      <c r="D375" s="69" t="str">
        <f>IFERROR(C375/INDEX(표5[#All],MATCH(B375,표5[[#All],[잉크]],0),2),"")</f>
        <v/>
      </c>
      <c r="E375" s="22">
        <f>$C375-INDEX(표5[#All],MATCH(B375,표5[[#All],[잉크]],0),24)</f>
        <v>0</v>
      </c>
      <c r="F375" s="542"/>
      <c r="G375" s="23" t="str">
        <f>IF(ISBLANK(F375),"",INDEX(호기!$A$1:$B$657,MATCH('생산계획(잉크)'!B827,호기!$A$1:$A$657,0),2))</f>
        <v/>
      </c>
      <c r="H375" s="24">
        <f>C375+F375-INDEX(표5[#All],MATCH(B375,표5[[#All],[잉크]],0),2)</f>
        <v>0</v>
      </c>
      <c r="I375" s="21" t="str">
        <f>IFERROR(H375/INDEX(표5[#All],MATCH(B375,표5[[#All],[잉크]],0),5),"")</f>
        <v/>
      </c>
      <c r="J375" s="542"/>
      <c r="K375" s="25" t="str">
        <f>IF(ISBLANK(J375),"",INDEX(호기!$A$1:$B$657,MATCH('생산계획(잉크)'!B827,호기!$A$1:$A$657,0),2))</f>
        <v/>
      </c>
      <c r="L375" s="24">
        <f>H375+J375-INDEX(표5[#All],MATCH(B375,표5[[#All],[잉크]],0),5)</f>
        <v>0</v>
      </c>
      <c r="M375" s="21" t="str">
        <f>IFERROR(L375/INDEX(표5[#All],MATCH(B375,표5[[#All],[잉크]],0),8),"")</f>
        <v/>
      </c>
      <c r="N375" s="542"/>
      <c r="O375" s="23" t="str">
        <f>IF(ISBLANK(N375),"",INDEX(호기!$A$1:$B$657,MATCH('생산계획(잉크)'!B827,호기!$A$1:$A$657,0),2))</f>
        <v/>
      </c>
      <c r="P375" s="24">
        <f>L375+N375-INDEX(표5[#All],MATCH(B375,표5[[#All],[잉크]],0),5)</f>
        <v>0</v>
      </c>
      <c r="Q375" s="21" t="str">
        <f>IFERROR(P375/INDEX(표5[#All],MATCH(B375,표5[[#All],[잉크]],0),11),"")</f>
        <v/>
      </c>
      <c r="R375" s="542"/>
      <c r="S375" s="25" t="str">
        <f>IF(ISBLANK(R375),"",INDEX(호기!$A$1:$B$657,MATCH('생산계획(잉크)'!B827,호기!$A$1:$A$657,0),2))</f>
        <v/>
      </c>
      <c r="T375" s="24">
        <f>P375+R375-INDEX(표5[#All],MATCH(B375,표5[[#All],[잉크]],0),5)</f>
        <v>0</v>
      </c>
      <c r="U375" s="21" t="str">
        <f>IFERROR(T375/INDEX(표5[#All],MATCH(B375,표5[[#All],[잉크]],0),14),"")</f>
        <v/>
      </c>
      <c r="V375" s="542"/>
      <c r="W375" s="23" t="str">
        <f>IF(ISBLANK(V375),"",INDEX(호기!$A$1:$B$657,MATCH('생산계획(잉크)'!B827,호기!$A$1:$A$657,0),2))</f>
        <v/>
      </c>
      <c r="X375" s="24">
        <f>T375+V375-INDEX(표5[#All],MATCH(B375,표5[[#All],[잉크]],0),5)</f>
        <v>0</v>
      </c>
      <c r="Y375" s="21" t="str">
        <f>IFERROR(X375/INDEX(표5[#All],MATCH(B375,표5[[#All],[잉크]],0),17),"")</f>
        <v/>
      </c>
      <c r="Z375" s="23"/>
      <c r="AA375" s="23" t="str">
        <f>IF(ISBLANK(Z375),"",INDEX(호기!$A$1:$B$657,MATCH('생산계획(잉크)'!B827,호기!$A$1:$A$657,0),2))</f>
        <v/>
      </c>
      <c r="AB375" s="24">
        <f>X375+Z375-INDEX(표5[#All],MATCH(B375,표5[[#All],[잉크]],0),5)</f>
        <v>0</v>
      </c>
      <c r="AC375" s="21" t="str">
        <f>IFERROR(AB375/INDEX(표5[#All],MATCH(B375,표5[[#All],[잉크]],0),20),"")</f>
        <v/>
      </c>
      <c r="AD375" s="23"/>
      <c r="AE375" s="235"/>
      <c r="BB375" s="67"/>
      <c r="BC375" s="67"/>
      <c r="BD375" s="67"/>
      <c r="BE375" s="67"/>
      <c r="BF375" s="67"/>
    </row>
    <row r="376" spans="1:58" ht="16.5" hidden="1" customHeight="1" x14ac:dyDescent="0.3">
      <c r="A376" s="1"/>
      <c r="B376" s="30" t="s">
        <v>779</v>
      </c>
      <c r="C376" s="68"/>
      <c r="D376" s="69" t="str">
        <f>IFERROR(C376/INDEX(표5[#All],MATCH(B376,표5[[#All],[잉크]],0),2),"")</f>
        <v/>
      </c>
      <c r="E376" s="22">
        <f>$C376-INDEX(표5[#All],MATCH(B376,표5[[#All],[잉크]],0),24)</f>
        <v>0</v>
      </c>
      <c r="F376" s="542"/>
      <c r="G376" s="23" t="str">
        <f>IF(ISBLANK(F376),"",INDEX(호기!$A$1:$B$657,MATCH('생산계획(잉크)'!B828,호기!$A$1:$A$657,0),2))</f>
        <v/>
      </c>
      <c r="H376" s="24">
        <f>C376+F376-INDEX(표5[#All],MATCH(B376,표5[[#All],[잉크]],0),2)</f>
        <v>0</v>
      </c>
      <c r="I376" s="21" t="str">
        <f>IFERROR(H376/INDEX(표5[#All],MATCH(B376,표5[[#All],[잉크]],0),5),"")</f>
        <v/>
      </c>
      <c r="J376" s="542"/>
      <c r="K376" s="25" t="str">
        <f>IF(ISBLANK(J376),"",INDEX(호기!$A$1:$B$657,MATCH('생산계획(잉크)'!B828,호기!$A$1:$A$657,0),2))</f>
        <v/>
      </c>
      <c r="L376" s="24">
        <f>H376+J376-INDEX(표5[#All],MATCH(B376,표5[[#All],[잉크]],0),5)</f>
        <v>0</v>
      </c>
      <c r="M376" s="21" t="str">
        <f>IFERROR(L376/INDEX(표5[#All],MATCH(B376,표5[[#All],[잉크]],0),8),"")</f>
        <v/>
      </c>
      <c r="N376" s="542"/>
      <c r="O376" s="23" t="str">
        <f>IF(ISBLANK(N376),"",INDEX(호기!$A$1:$B$657,MATCH('생산계획(잉크)'!B828,호기!$A$1:$A$657,0),2))</f>
        <v/>
      </c>
      <c r="P376" s="24">
        <f>L376+N376-INDEX(표5[#All],MATCH(B376,표5[[#All],[잉크]],0),5)</f>
        <v>0</v>
      </c>
      <c r="Q376" s="21" t="str">
        <f>IFERROR(P376/INDEX(표5[#All],MATCH(B376,표5[[#All],[잉크]],0),11),"")</f>
        <v/>
      </c>
      <c r="R376" s="542"/>
      <c r="S376" s="25" t="str">
        <f>IF(ISBLANK(R376),"",INDEX(호기!$A$1:$B$657,MATCH('생산계획(잉크)'!B828,호기!$A$1:$A$657,0),2))</f>
        <v/>
      </c>
      <c r="T376" s="24">
        <f>P376+R376-INDEX(표5[#All],MATCH(B376,표5[[#All],[잉크]],0),5)</f>
        <v>0</v>
      </c>
      <c r="U376" s="21" t="str">
        <f>IFERROR(T376/INDEX(표5[#All],MATCH(B376,표5[[#All],[잉크]],0),14),"")</f>
        <v/>
      </c>
      <c r="V376" s="542"/>
      <c r="W376" s="23" t="str">
        <f>IF(ISBLANK(V376),"",INDEX(호기!$A$1:$B$657,MATCH('생산계획(잉크)'!B828,호기!$A$1:$A$657,0),2))</f>
        <v/>
      </c>
      <c r="X376" s="24">
        <f>T376+V376-INDEX(표5[#All],MATCH(B376,표5[[#All],[잉크]],0),5)</f>
        <v>0</v>
      </c>
      <c r="Y376" s="21" t="str">
        <f>IFERROR(X376/INDEX(표5[#All],MATCH(B376,표5[[#All],[잉크]],0),17),"")</f>
        <v/>
      </c>
      <c r="Z376" s="23"/>
      <c r="AA376" s="23" t="str">
        <f>IF(ISBLANK(Z376),"",INDEX(호기!$A$1:$B$657,MATCH('생산계획(잉크)'!B828,호기!$A$1:$A$657,0),2))</f>
        <v/>
      </c>
      <c r="AB376" s="24">
        <f>X376+Z376-INDEX(표5[#All],MATCH(B376,표5[[#All],[잉크]],0),5)</f>
        <v>0</v>
      </c>
      <c r="AC376" s="21" t="str">
        <f>IFERROR(AB376/INDEX(표5[#All],MATCH(B376,표5[[#All],[잉크]],0),20),"")</f>
        <v/>
      </c>
      <c r="AD376" s="23"/>
      <c r="AE376" s="235"/>
      <c r="BB376" s="67"/>
      <c r="BC376" s="67"/>
      <c r="BD376" s="67"/>
      <c r="BE376" s="67"/>
      <c r="BF376" s="67"/>
    </row>
    <row r="377" spans="1:58" ht="16.5" hidden="1" customHeight="1" x14ac:dyDescent="0.3">
      <c r="A377" s="1"/>
      <c r="B377" s="30" t="s">
        <v>794</v>
      </c>
      <c r="C377" s="68"/>
      <c r="D377" s="69" t="str">
        <f>IFERROR(C377/INDEX(표5[#All],MATCH(B377,표5[[#All],[잉크]],0),2),"")</f>
        <v/>
      </c>
      <c r="E377" s="22">
        <f>$C377-INDEX(표5[#All],MATCH(B377,표5[[#All],[잉크]],0),24)</f>
        <v>0</v>
      </c>
      <c r="F377" s="542"/>
      <c r="G377" s="23" t="str">
        <f>IF(ISBLANK(F377),"",INDEX(호기!$A$1:$B$657,MATCH('생산계획(잉크)'!B829,호기!$A$1:$A$657,0),2))</f>
        <v/>
      </c>
      <c r="H377" s="24">
        <f>C377+F377-INDEX(표5[#All],MATCH(B377,표5[[#All],[잉크]],0),2)</f>
        <v>0</v>
      </c>
      <c r="I377" s="21" t="str">
        <f>IFERROR(H377/INDEX(표5[#All],MATCH(B377,표5[[#All],[잉크]],0),5),"")</f>
        <v/>
      </c>
      <c r="J377" s="542"/>
      <c r="K377" s="25" t="str">
        <f>IF(ISBLANK(J377),"",INDEX(호기!$A$1:$B$657,MATCH('생산계획(잉크)'!B829,호기!$A$1:$A$657,0),2))</f>
        <v/>
      </c>
      <c r="L377" s="24">
        <f>H377+J377-INDEX(표5[#All],MATCH(B377,표5[[#All],[잉크]],0),5)</f>
        <v>0</v>
      </c>
      <c r="M377" s="21" t="str">
        <f>IFERROR(L377/INDEX(표5[#All],MATCH(B377,표5[[#All],[잉크]],0),8),"")</f>
        <v/>
      </c>
      <c r="N377" s="542"/>
      <c r="O377" s="23" t="str">
        <f>IF(ISBLANK(N377),"",INDEX(호기!$A$1:$B$657,MATCH('생산계획(잉크)'!B829,호기!$A$1:$A$657,0),2))</f>
        <v/>
      </c>
      <c r="P377" s="24">
        <f>L377+N377-INDEX(표5[#All],MATCH(B377,표5[[#All],[잉크]],0),5)</f>
        <v>0</v>
      </c>
      <c r="Q377" s="21" t="str">
        <f>IFERROR(P377/INDEX(표5[#All],MATCH(B377,표5[[#All],[잉크]],0),11),"")</f>
        <v/>
      </c>
      <c r="R377" s="542"/>
      <c r="S377" s="25" t="str">
        <f>IF(ISBLANK(R377),"",INDEX(호기!$A$1:$B$657,MATCH('생산계획(잉크)'!B829,호기!$A$1:$A$657,0),2))</f>
        <v/>
      </c>
      <c r="T377" s="24">
        <f>P377+R377-INDEX(표5[#All],MATCH(B377,표5[[#All],[잉크]],0),5)</f>
        <v>0</v>
      </c>
      <c r="U377" s="21" t="str">
        <f>IFERROR(T377/INDEX(표5[#All],MATCH(B377,표5[[#All],[잉크]],0),14),"")</f>
        <v/>
      </c>
      <c r="V377" s="542"/>
      <c r="W377" s="23" t="str">
        <f>IF(ISBLANK(V377),"",INDEX(호기!$A$1:$B$657,MATCH('생산계획(잉크)'!B829,호기!$A$1:$A$657,0),2))</f>
        <v/>
      </c>
      <c r="X377" s="24">
        <f>T377+V377-INDEX(표5[#All],MATCH(B377,표5[[#All],[잉크]],0),5)</f>
        <v>0</v>
      </c>
      <c r="Y377" s="21" t="str">
        <f>IFERROR(X377/INDEX(표5[#All],MATCH(B377,표5[[#All],[잉크]],0),17),"")</f>
        <v/>
      </c>
      <c r="Z377" s="23"/>
      <c r="AA377" s="23" t="str">
        <f>IF(ISBLANK(Z377),"",INDEX(호기!$A$1:$B$657,MATCH('생산계획(잉크)'!B829,호기!$A$1:$A$657,0),2))</f>
        <v/>
      </c>
      <c r="AB377" s="24">
        <f>X377+Z377-INDEX(표5[#All],MATCH(B377,표5[[#All],[잉크]],0),5)</f>
        <v>0</v>
      </c>
      <c r="AC377" s="21" t="str">
        <f>IFERROR(AB377/INDEX(표5[#All],MATCH(B377,표5[[#All],[잉크]],0),20),"")</f>
        <v/>
      </c>
      <c r="AD377" s="23"/>
      <c r="AE377" s="235"/>
      <c r="BB377" s="67"/>
      <c r="BC377" s="67"/>
      <c r="BD377" s="67"/>
      <c r="BE377" s="67"/>
      <c r="BF377" s="67"/>
    </row>
    <row r="378" spans="1:58" ht="16.5" hidden="1" customHeight="1" x14ac:dyDescent="0.3">
      <c r="A378" s="1"/>
      <c r="B378" s="30" t="s">
        <v>795</v>
      </c>
      <c r="C378" s="68"/>
      <c r="D378" s="69" t="str">
        <f>IFERROR(C378/INDEX(표5[#All],MATCH(B378,표5[[#All],[잉크]],0),2),"")</f>
        <v/>
      </c>
      <c r="E378" s="22">
        <f>$C378-INDEX(표5[#All],MATCH(B378,표5[[#All],[잉크]],0),24)</f>
        <v>0</v>
      </c>
      <c r="F378" s="542"/>
      <c r="G378" s="23" t="str">
        <f>IF(ISBLANK(F378),"",INDEX(호기!$A$1:$B$657,MATCH('생산계획(잉크)'!B830,호기!$A$1:$A$657,0),2))</f>
        <v/>
      </c>
      <c r="H378" s="24">
        <f>C378+F378-INDEX(표5[#All],MATCH(B378,표5[[#All],[잉크]],0),2)</f>
        <v>0</v>
      </c>
      <c r="I378" s="21" t="str">
        <f>IFERROR(H378/INDEX(표5[#All],MATCH(B378,표5[[#All],[잉크]],0),5),"")</f>
        <v/>
      </c>
      <c r="J378" s="542"/>
      <c r="K378" s="25" t="str">
        <f>IF(ISBLANK(J378),"",INDEX(호기!$A$1:$B$657,MATCH('생산계획(잉크)'!B830,호기!$A$1:$A$657,0),2))</f>
        <v/>
      </c>
      <c r="L378" s="24">
        <f>H378+J378-INDEX(표5[#All],MATCH(B378,표5[[#All],[잉크]],0),5)</f>
        <v>0</v>
      </c>
      <c r="M378" s="21" t="str">
        <f>IFERROR(L378/INDEX(표5[#All],MATCH(B378,표5[[#All],[잉크]],0),8),"")</f>
        <v/>
      </c>
      <c r="N378" s="542"/>
      <c r="O378" s="23" t="str">
        <f>IF(ISBLANK(N378),"",INDEX(호기!$A$1:$B$657,MATCH('생산계획(잉크)'!B830,호기!$A$1:$A$657,0),2))</f>
        <v/>
      </c>
      <c r="P378" s="24">
        <f>L378+N378-INDEX(표5[#All],MATCH(B378,표5[[#All],[잉크]],0),5)</f>
        <v>0</v>
      </c>
      <c r="Q378" s="21" t="str">
        <f>IFERROR(P378/INDEX(표5[#All],MATCH(B378,표5[[#All],[잉크]],0),11),"")</f>
        <v/>
      </c>
      <c r="R378" s="542"/>
      <c r="S378" s="25" t="str">
        <f>IF(ISBLANK(R378),"",INDEX(호기!$A$1:$B$657,MATCH('생산계획(잉크)'!B830,호기!$A$1:$A$657,0),2))</f>
        <v/>
      </c>
      <c r="T378" s="24">
        <f>P378+R378-INDEX(표5[#All],MATCH(B378,표5[[#All],[잉크]],0),5)</f>
        <v>0</v>
      </c>
      <c r="U378" s="21" t="str">
        <f>IFERROR(T378/INDEX(표5[#All],MATCH(B378,표5[[#All],[잉크]],0),14),"")</f>
        <v/>
      </c>
      <c r="V378" s="542"/>
      <c r="W378" s="23" t="str">
        <f>IF(ISBLANK(V378),"",INDEX(호기!$A$1:$B$657,MATCH('생산계획(잉크)'!B830,호기!$A$1:$A$657,0),2))</f>
        <v/>
      </c>
      <c r="X378" s="24">
        <f>T378+V378-INDEX(표5[#All],MATCH(B378,표5[[#All],[잉크]],0),5)</f>
        <v>0</v>
      </c>
      <c r="Y378" s="21" t="str">
        <f>IFERROR(X378/INDEX(표5[#All],MATCH(B378,표5[[#All],[잉크]],0),17),"")</f>
        <v/>
      </c>
      <c r="Z378" s="23"/>
      <c r="AA378" s="23" t="str">
        <f>IF(ISBLANK(Z378),"",INDEX(호기!$A$1:$B$657,MATCH('생산계획(잉크)'!B830,호기!$A$1:$A$657,0),2))</f>
        <v/>
      </c>
      <c r="AB378" s="24">
        <f>X378+Z378-INDEX(표5[#All],MATCH(B378,표5[[#All],[잉크]],0),5)</f>
        <v>0</v>
      </c>
      <c r="AC378" s="21" t="str">
        <f>IFERROR(AB378/INDEX(표5[#All],MATCH(B378,표5[[#All],[잉크]],0),20),"")</f>
        <v/>
      </c>
      <c r="AD378" s="23"/>
      <c r="AE378" s="235"/>
      <c r="BB378" s="67"/>
      <c r="BC378" s="67"/>
      <c r="BD378" s="67"/>
      <c r="BE378" s="67"/>
      <c r="BF378" s="67"/>
    </row>
    <row r="379" spans="1:58" ht="16.5" hidden="1" customHeight="1" x14ac:dyDescent="0.3">
      <c r="A379" s="1"/>
      <c r="B379" s="30" t="s">
        <v>796</v>
      </c>
      <c r="C379" s="68"/>
      <c r="D379" s="69" t="str">
        <f>IFERROR(C379/INDEX(표5[#All],MATCH(B379,표5[[#All],[잉크]],0),2),"")</f>
        <v/>
      </c>
      <c r="E379" s="22">
        <f>$C379-INDEX(표5[#All],MATCH(B379,표5[[#All],[잉크]],0),24)</f>
        <v>0</v>
      </c>
      <c r="F379" s="542"/>
      <c r="G379" s="23" t="str">
        <f>IF(ISBLANK(F379),"",INDEX(호기!$A$1:$B$657,MATCH('생산계획(잉크)'!B831,호기!$A$1:$A$657,0),2))</f>
        <v/>
      </c>
      <c r="H379" s="24">
        <f>C379+F379-INDEX(표5[#All],MATCH(B379,표5[[#All],[잉크]],0),2)</f>
        <v>0</v>
      </c>
      <c r="I379" s="21" t="str">
        <f>IFERROR(H379/INDEX(표5[#All],MATCH(B379,표5[[#All],[잉크]],0),5),"")</f>
        <v/>
      </c>
      <c r="J379" s="542"/>
      <c r="K379" s="25" t="str">
        <f>IF(ISBLANK(J379),"",INDEX(호기!$A$1:$B$657,MATCH('생산계획(잉크)'!B831,호기!$A$1:$A$657,0),2))</f>
        <v/>
      </c>
      <c r="L379" s="24">
        <f>H379+J379-INDEX(표5[#All],MATCH(B379,표5[[#All],[잉크]],0),5)</f>
        <v>0</v>
      </c>
      <c r="M379" s="21" t="str">
        <f>IFERROR(L379/INDEX(표5[#All],MATCH(B379,표5[[#All],[잉크]],0),8),"")</f>
        <v/>
      </c>
      <c r="N379" s="542"/>
      <c r="O379" s="23" t="str">
        <f>IF(ISBLANK(N379),"",INDEX(호기!$A$1:$B$657,MATCH('생산계획(잉크)'!B831,호기!$A$1:$A$657,0),2))</f>
        <v/>
      </c>
      <c r="P379" s="24">
        <f>L379+N379-INDEX(표5[#All],MATCH(B379,표5[[#All],[잉크]],0),5)</f>
        <v>0</v>
      </c>
      <c r="Q379" s="21" t="str">
        <f>IFERROR(P379/INDEX(표5[#All],MATCH(B379,표5[[#All],[잉크]],0),11),"")</f>
        <v/>
      </c>
      <c r="R379" s="542"/>
      <c r="S379" s="25" t="str">
        <f>IF(ISBLANK(R379),"",INDEX(호기!$A$1:$B$657,MATCH('생산계획(잉크)'!B831,호기!$A$1:$A$657,0),2))</f>
        <v/>
      </c>
      <c r="T379" s="24">
        <f>P379+R379-INDEX(표5[#All],MATCH(B379,표5[[#All],[잉크]],0),5)</f>
        <v>0</v>
      </c>
      <c r="U379" s="21" t="str">
        <f>IFERROR(T379/INDEX(표5[#All],MATCH(B379,표5[[#All],[잉크]],0),14),"")</f>
        <v/>
      </c>
      <c r="V379" s="542"/>
      <c r="W379" s="23" t="str">
        <f>IF(ISBLANK(V379),"",INDEX(호기!$A$1:$B$657,MATCH('생산계획(잉크)'!B831,호기!$A$1:$A$657,0),2))</f>
        <v/>
      </c>
      <c r="X379" s="24">
        <f>T379+V379-INDEX(표5[#All],MATCH(B379,표5[[#All],[잉크]],0),5)</f>
        <v>0</v>
      </c>
      <c r="Y379" s="21" t="str">
        <f>IFERROR(X379/INDEX(표5[#All],MATCH(B379,표5[[#All],[잉크]],0),17),"")</f>
        <v/>
      </c>
      <c r="Z379" s="23"/>
      <c r="AA379" s="23" t="str">
        <f>IF(ISBLANK(Z379),"",INDEX(호기!$A$1:$B$657,MATCH('생산계획(잉크)'!B831,호기!$A$1:$A$657,0),2))</f>
        <v/>
      </c>
      <c r="AB379" s="24">
        <f>X379+Z379-INDEX(표5[#All],MATCH(B379,표5[[#All],[잉크]],0),5)</f>
        <v>0</v>
      </c>
      <c r="AC379" s="21" t="str">
        <f>IFERROR(AB379/INDEX(표5[#All],MATCH(B379,표5[[#All],[잉크]],0),20),"")</f>
        <v/>
      </c>
      <c r="AD379" s="23"/>
      <c r="AE379" s="235"/>
      <c r="BB379" s="67"/>
      <c r="BC379" s="67"/>
      <c r="BD379" s="67"/>
      <c r="BE379" s="67"/>
      <c r="BF379" s="67"/>
    </row>
    <row r="380" spans="1:58" ht="16.5" hidden="1" customHeight="1" x14ac:dyDescent="0.3">
      <c r="A380" s="1"/>
      <c r="B380" s="30" t="s">
        <v>2771</v>
      </c>
      <c r="C380" s="68"/>
      <c r="D380" s="69" t="str">
        <f>IFERROR(C380/INDEX(표5[#All],MATCH(B380,표5[[#All],[잉크]],0),2),"")</f>
        <v/>
      </c>
      <c r="E380" s="22">
        <f>$C380-INDEX(표5[#All],MATCH(B380,표5[[#All],[잉크]],0),24)</f>
        <v>0</v>
      </c>
      <c r="F380" s="542"/>
      <c r="G380" s="23" t="str">
        <f>IF(ISBLANK(F380),"",INDEX(호기!$A$1:$B$657,MATCH('생산계획(잉크)'!B832,호기!$A$1:$A$657,0),2))</f>
        <v/>
      </c>
      <c r="H380" s="24">
        <f>C380+F380-INDEX(표5[#All],MATCH(B380,표5[[#All],[잉크]],0),2)</f>
        <v>0</v>
      </c>
      <c r="I380" s="21" t="str">
        <f>IFERROR(H380/INDEX(표5[#All],MATCH(B380,표5[[#All],[잉크]],0),5),"")</f>
        <v/>
      </c>
      <c r="J380" s="542"/>
      <c r="K380" s="25" t="str">
        <f>IF(ISBLANK(J380),"",INDEX(호기!$A$1:$B$657,MATCH('생산계획(잉크)'!B832,호기!$A$1:$A$657,0),2))</f>
        <v/>
      </c>
      <c r="L380" s="24">
        <f>H380+J380-INDEX(표5[#All],MATCH(B380,표5[[#All],[잉크]],0),5)</f>
        <v>0</v>
      </c>
      <c r="M380" s="21" t="str">
        <f>IFERROR(L380/INDEX(표5[#All],MATCH(B380,표5[[#All],[잉크]],0),8),"")</f>
        <v/>
      </c>
      <c r="N380" s="542"/>
      <c r="O380" s="23" t="str">
        <f>IF(ISBLANK(N380),"",INDEX(호기!$A$1:$B$657,MATCH('생산계획(잉크)'!B832,호기!$A$1:$A$657,0),2))</f>
        <v/>
      </c>
      <c r="P380" s="24">
        <f>L380+N380-INDEX(표5[#All],MATCH(B380,표5[[#All],[잉크]],0),5)</f>
        <v>0</v>
      </c>
      <c r="Q380" s="21" t="str">
        <f>IFERROR(P380/INDEX(표5[#All],MATCH(B380,표5[[#All],[잉크]],0),11),"")</f>
        <v/>
      </c>
      <c r="R380" s="542"/>
      <c r="S380" s="25" t="str">
        <f>IF(ISBLANK(R380),"",INDEX(호기!$A$1:$B$657,MATCH('생산계획(잉크)'!B832,호기!$A$1:$A$657,0),2))</f>
        <v/>
      </c>
      <c r="T380" s="24">
        <f>P380+R380-INDEX(표5[#All],MATCH(B380,표5[[#All],[잉크]],0),5)</f>
        <v>0</v>
      </c>
      <c r="U380" s="21" t="str">
        <f>IFERROR(T380/INDEX(표5[#All],MATCH(B380,표5[[#All],[잉크]],0),14),"")</f>
        <v/>
      </c>
      <c r="V380" s="542"/>
      <c r="W380" s="23" t="str">
        <f>IF(ISBLANK(V380),"",INDEX(호기!$A$1:$B$657,MATCH('생산계획(잉크)'!B832,호기!$A$1:$A$657,0),2))</f>
        <v/>
      </c>
      <c r="X380" s="24">
        <f>T380+V380-INDEX(표5[#All],MATCH(B380,표5[[#All],[잉크]],0),5)</f>
        <v>0</v>
      </c>
      <c r="Y380" s="21" t="str">
        <f>IFERROR(X380/INDEX(표5[#All],MATCH(B380,표5[[#All],[잉크]],0),17),"")</f>
        <v/>
      </c>
      <c r="Z380" s="23"/>
      <c r="AA380" s="23" t="str">
        <f>IF(ISBLANK(Z380),"",INDEX(호기!$A$1:$B$657,MATCH('생산계획(잉크)'!B832,호기!$A$1:$A$657,0),2))</f>
        <v/>
      </c>
      <c r="AB380" s="24">
        <f>X380+Z380-INDEX(표5[#All],MATCH(B380,표5[[#All],[잉크]],0),5)</f>
        <v>0</v>
      </c>
      <c r="AC380" s="21" t="str">
        <f>IFERROR(AB380/INDEX(표5[#All],MATCH(B380,표5[[#All],[잉크]],0),20),"")</f>
        <v/>
      </c>
      <c r="AD380" s="23"/>
      <c r="AE380" s="235"/>
      <c r="BB380" s="67"/>
      <c r="BC380" s="67"/>
      <c r="BD380" s="67"/>
      <c r="BE380" s="67"/>
      <c r="BF380" s="67"/>
    </row>
    <row r="381" spans="1:58" ht="16.5" hidden="1" customHeight="1" x14ac:dyDescent="0.3">
      <c r="A381" s="1"/>
      <c r="B381" s="30" t="s">
        <v>797</v>
      </c>
      <c r="C381" s="68"/>
      <c r="D381" s="69" t="str">
        <f>IFERROR(C381/INDEX(표5[#All],MATCH(B381,표5[[#All],[잉크]],0),2),"")</f>
        <v/>
      </c>
      <c r="E381" s="22">
        <f>$C381-INDEX(표5[#All],MATCH(B381,표5[[#All],[잉크]],0),24)</f>
        <v>0</v>
      </c>
      <c r="F381" s="542"/>
      <c r="G381" s="23" t="str">
        <f>IF(ISBLANK(F381),"",INDEX(호기!$A$1:$B$657,MATCH('생산계획(잉크)'!B833,호기!$A$1:$A$657,0),2))</f>
        <v/>
      </c>
      <c r="H381" s="24">
        <f>C381+F381-INDEX(표5[#All],MATCH(B381,표5[[#All],[잉크]],0),2)</f>
        <v>0</v>
      </c>
      <c r="I381" s="21" t="str">
        <f>IFERROR(H381/INDEX(표5[#All],MATCH(B381,표5[[#All],[잉크]],0),5),"")</f>
        <v/>
      </c>
      <c r="J381" s="542"/>
      <c r="K381" s="25" t="str">
        <f>IF(ISBLANK(J381),"",INDEX(호기!$A$1:$B$657,MATCH('생산계획(잉크)'!B833,호기!$A$1:$A$657,0),2))</f>
        <v/>
      </c>
      <c r="L381" s="24">
        <f>H381+J381-INDEX(표5[#All],MATCH(B381,표5[[#All],[잉크]],0),5)</f>
        <v>0</v>
      </c>
      <c r="M381" s="21" t="str">
        <f>IFERROR(L381/INDEX(표5[#All],MATCH(B381,표5[[#All],[잉크]],0),8),"")</f>
        <v/>
      </c>
      <c r="N381" s="542"/>
      <c r="O381" s="23" t="str">
        <f>IF(ISBLANK(N381),"",INDEX(호기!$A$1:$B$657,MATCH('생산계획(잉크)'!B833,호기!$A$1:$A$657,0),2))</f>
        <v/>
      </c>
      <c r="P381" s="24">
        <f>L381+N381-INDEX(표5[#All],MATCH(B381,표5[[#All],[잉크]],0),5)</f>
        <v>0</v>
      </c>
      <c r="Q381" s="21" t="str">
        <f>IFERROR(P381/INDEX(표5[#All],MATCH(B381,표5[[#All],[잉크]],0),11),"")</f>
        <v/>
      </c>
      <c r="R381" s="542"/>
      <c r="S381" s="25" t="str">
        <f>IF(ISBLANK(R381),"",INDEX(호기!$A$1:$B$657,MATCH('생산계획(잉크)'!B833,호기!$A$1:$A$657,0),2))</f>
        <v/>
      </c>
      <c r="T381" s="24">
        <f>P381+R381-INDEX(표5[#All],MATCH(B381,표5[[#All],[잉크]],0),5)</f>
        <v>0</v>
      </c>
      <c r="U381" s="21" t="str">
        <f>IFERROR(T381/INDEX(표5[#All],MATCH(B381,표5[[#All],[잉크]],0),14),"")</f>
        <v/>
      </c>
      <c r="V381" s="542"/>
      <c r="W381" s="23" t="str">
        <f>IF(ISBLANK(V381),"",INDEX(호기!$A$1:$B$657,MATCH('생산계획(잉크)'!B833,호기!$A$1:$A$657,0),2))</f>
        <v/>
      </c>
      <c r="X381" s="24">
        <f>T381+V381-INDEX(표5[#All],MATCH(B381,표5[[#All],[잉크]],0),5)</f>
        <v>0</v>
      </c>
      <c r="Y381" s="21" t="str">
        <f>IFERROR(X381/INDEX(표5[#All],MATCH(B381,표5[[#All],[잉크]],0),17),"")</f>
        <v/>
      </c>
      <c r="Z381" s="23"/>
      <c r="AA381" s="23" t="str">
        <f>IF(ISBLANK(Z381),"",INDEX(호기!$A$1:$B$657,MATCH('생산계획(잉크)'!B833,호기!$A$1:$A$657,0),2))</f>
        <v/>
      </c>
      <c r="AB381" s="24">
        <f>X381+Z381-INDEX(표5[#All],MATCH(B381,표5[[#All],[잉크]],0),5)</f>
        <v>0</v>
      </c>
      <c r="AC381" s="21" t="str">
        <f>IFERROR(AB381/INDEX(표5[#All],MATCH(B381,표5[[#All],[잉크]],0),20),"")</f>
        <v/>
      </c>
      <c r="AD381" s="23"/>
      <c r="AE381" s="235"/>
      <c r="BB381" s="67"/>
      <c r="BC381" s="67"/>
      <c r="BD381" s="67"/>
      <c r="BE381" s="67"/>
      <c r="BF381" s="67"/>
    </row>
    <row r="382" spans="1:58" ht="16.5" hidden="1" customHeight="1" x14ac:dyDescent="0.3">
      <c r="A382" s="1"/>
      <c r="B382" s="30" t="s">
        <v>771</v>
      </c>
      <c r="C382" s="68"/>
      <c r="D382" s="69" t="str">
        <f>IFERROR(C382/INDEX(표5[#All],MATCH(B382,표5[[#All],[잉크]],0),2),"")</f>
        <v/>
      </c>
      <c r="E382" s="22">
        <f>$C382-INDEX(표5[#All],MATCH(B382,표5[[#All],[잉크]],0),24)</f>
        <v>0</v>
      </c>
      <c r="F382" s="542"/>
      <c r="G382" s="23" t="str">
        <f>IF(ISBLANK(F382),"",INDEX(호기!$A$1:$B$657,MATCH('생산계획(잉크)'!B834,호기!$A$1:$A$657,0),2))</f>
        <v/>
      </c>
      <c r="H382" s="24">
        <f>C382+F382-INDEX(표5[#All],MATCH(B382,표5[[#All],[잉크]],0),2)</f>
        <v>0</v>
      </c>
      <c r="I382" s="21" t="str">
        <f>IFERROR(H382/INDEX(표5[#All],MATCH(B382,표5[[#All],[잉크]],0),5),"")</f>
        <v/>
      </c>
      <c r="J382" s="542"/>
      <c r="K382" s="25" t="str">
        <f>IF(ISBLANK(J382),"",INDEX(호기!$A$1:$B$657,MATCH('생산계획(잉크)'!B834,호기!$A$1:$A$657,0),2))</f>
        <v/>
      </c>
      <c r="L382" s="24">
        <f>H382+J382-INDEX(표5[#All],MATCH(B382,표5[[#All],[잉크]],0),5)</f>
        <v>0</v>
      </c>
      <c r="M382" s="21" t="str">
        <f>IFERROR(L382/INDEX(표5[#All],MATCH(B382,표5[[#All],[잉크]],0),8),"")</f>
        <v/>
      </c>
      <c r="N382" s="542"/>
      <c r="O382" s="23" t="str">
        <f>IF(ISBLANK(N382),"",INDEX(호기!$A$1:$B$657,MATCH('생산계획(잉크)'!B834,호기!$A$1:$A$657,0),2))</f>
        <v/>
      </c>
      <c r="P382" s="24">
        <f>L382+N382-INDEX(표5[#All],MATCH(B382,표5[[#All],[잉크]],0),5)</f>
        <v>0</v>
      </c>
      <c r="Q382" s="21" t="str">
        <f>IFERROR(P382/INDEX(표5[#All],MATCH(B382,표5[[#All],[잉크]],0),11),"")</f>
        <v/>
      </c>
      <c r="R382" s="542"/>
      <c r="S382" s="25" t="str">
        <f>IF(ISBLANK(R382),"",INDEX(호기!$A$1:$B$657,MATCH('생산계획(잉크)'!B834,호기!$A$1:$A$657,0),2))</f>
        <v/>
      </c>
      <c r="T382" s="24">
        <f>P382+R382-INDEX(표5[#All],MATCH(B382,표5[[#All],[잉크]],0),5)</f>
        <v>0</v>
      </c>
      <c r="U382" s="21" t="str">
        <f>IFERROR(T382/INDEX(표5[#All],MATCH(B382,표5[[#All],[잉크]],0),14),"")</f>
        <v/>
      </c>
      <c r="V382" s="542"/>
      <c r="W382" s="23" t="str">
        <f>IF(ISBLANK(V382),"",INDEX(호기!$A$1:$B$657,MATCH('생산계획(잉크)'!B834,호기!$A$1:$A$657,0),2))</f>
        <v/>
      </c>
      <c r="X382" s="24">
        <f>T382+V382-INDEX(표5[#All],MATCH(B382,표5[[#All],[잉크]],0),5)</f>
        <v>0</v>
      </c>
      <c r="Y382" s="21" t="str">
        <f>IFERROR(X382/INDEX(표5[#All],MATCH(B382,표5[[#All],[잉크]],0),17),"")</f>
        <v/>
      </c>
      <c r="Z382" s="23"/>
      <c r="AA382" s="23" t="str">
        <f>IF(ISBLANK(Z382),"",INDEX(호기!$A$1:$B$657,MATCH('생산계획(잉크)'!B834,호기!$A$1:$A$657,0),2))</f>
        <v/>
      </c>
      <c r="AB382" s="24">
        <f>X382+Z382-INDEX(표5[#All],MATCH(B382,표5[[#All],[잉크]],0),5)</f>
        <v>0</v>
      </c>
      <c r="AC382" s="21" t="str">
        <f>IFERROR(AB382/INDEX(표5[#All],MATCH(B382,표5[[#All],[잉크]],0),20),"")</f>
        <v/>
      </c>
      <c r="AD382" s="23"/>
      <c r="AE382" s="235"/>
      <c r="BB382" s="67"/>
      <c r="BC382" s="67"/>
      <c r="BD382" s="67"/>
      <c r="BE382" s="67"/>
      <c r="BF382" s="67"/>
    </row>
    <row r="383" spans="1:58" ht="16.5" hidden="1" customHeight="1" x14ac:dyDescent="0.3">
      <c r="A383" s="1"/>
      <c r="B383" s="30" t="s">
        <v>807</v>
      </c>
      <c r="C383" s="68"/>
      <c r="D383" s="69" t="str">
        <f>IFERROR(C383/INDEX(표5[#All],MATCH(B383,표5[[#All],[잉크]],0),2),"")</f>
        <v/>
      </c>
      <c r="E383" s="22">
        <f>$C383-INDEX(표5[#All],MATCH(B383,표5[[#All],[잉크]],0),24)</f>
        <v>0</v>
      </c>
      <c r="F383" s="542"/>
      <c r="G383" s="23" t="str">
        <f>IF(ISBLANK(F383),"",INDEX(호기!$A$1:$B$657,MATCH('생산계획(잉크)'!B835,호기!$A$1:$A$657,0),2))</f>
        <v/>
      </c>
      <c r="H383" s="24">
        <f>C383+F383-INDEX(표5[#All],MATCH(B383,표5[[#All],[잉크]],0),2)</f>
        <v>0</v>
      </c>
      <c r="I383" s="21" t="str">
        <f>IFERROR(H383/INDEX(표5[#All],MATCH(B383,표5[[#All],[잉크]],0),5),"")</f>
        <v/>
      </c>
      <c r="J383" s="542"/>
      <c r="K383" s="25" t="str">
        <f>IF(ISBLANK(J383),"",INDEX(호기!$A$1:$B$657,MATCH('생산계획(잉크)'!B835,호기!$A$1:$A$657,0),2))</f>
        <v/>
      </c>
      <c r="L383" s="24">
        <f>H383+J383-INDEX(표5[#All],MATCH(B383,표5[[#All],[잉크]],0),5)</f>
        <v>0</v>
      </c>
      <c r="M383" s="21" t="str">
        <f>IFERROR(L383/INDEX(표5[#All],MATCH(B383,표5[[#All],[잉크]],0),8),"")</f>
        <v/>
      </c>
      <c r="N383" s="542"/>
      <c r="O383" s="23" t="str">
        <f>IF(ISBLANK(N383),"",INDEX(호기!$A$1:$B$657,MATCH('생산계획(잉크)'!B835,호기!$A$1:$A$657,0),2))</f>
        <v/>
      </c>
      <c r="P383" s="24">
        <f>L383+N383-INDEX(표5[#All],MATCH(B383,표5[[#All],[잉크]],0),5)</f>
        <v>0</v>
      </c>
      <c r="Q383" s="21" t="str">
        <f>IFERROR(P383/INDEX(표5[#All],MATCH(B383,표5[[#All],[잉크]],0),11),"")</f>
        <v/>
      </c>
      <c r="R383" s="542"/>
      <c r="S383" s="25" t="str">
        <f>IF(ISBLANK(R383),"",INDEX(호기!$A$1:$B$657,MATCH('생산계획(잉크)'!B835,호기!$A$1:$A$657,0),2))</f>
        <v/>
      </c>
      <c r="T383" s="24">
        <f>P383+R383-INDEX(표5[#All],MATCH(B383,표5[[#All],[잉크]],0),5)</f>
        <v>0</v>
      </c>
      <c r="U383" s="21" t="str">
        <f>IFERROR(T383/INDEX(표5[#All],MATCH(B383,표5[[#All],[잉크]],0),14),"")</f>
        <v/>
      </c>
      <c r="V383" s="542"/>
      <c r="W383" s="23" t="str">
        <f>IF(ISBLANK(V383),"",INDEX(호기!$A$1:$B$657,MATCH('생산계획(잉크)'!B835,호기!$A$1:$A$657,0),2))</f>
        <v/>
      </c>
      <c r="X383" s="24">
        <f>T383+V383-INDEX(표5[#All],MATCH(B383,표5[[#All],[잉크]],0),5)</f>
        <v>0</v>
      </c>
      <c r="Y383" s="21" t="str">
        <f>IFERROR(X383/INDEX(표5[#All],MATCH(B383,표5[[#All],[잉크]],0),17),"")</f>
        <v/>
      </c>
      <c r="Z383" s="23"/>
      <c r="AA383" s="23" t="str">
        <f>IF(ISBLANK(Z383),"",INDEX(호기!$A$1:$B$657,MATCH('생산계획(잉크)'!B835,호기!$A$1:$A$657,0),2))</f>
        <v/>
      </c>
      <c r="AB383" s="24">
        <f>X383+Z383-INDEX(표5[#All],MATCH(B383,표5[[#All],[잉크]],0),5)</f>
        <v>0</v>
      </c>
      <c r="AC383" s="21" t="str">
        <f>IFERROR(AB383/INDEX(표5[#All],MATCH(B383,표5[[#All],[잉크]],0),20),"")</f>
        <v/>
      </c>
      <c r="AD383" s="23"/>
      <c r="AE383" s="235"/>
      <c r="BB383" s="67"/>
      <c r="BC383" s="67"/>
      <c r="BD383" s="67"/>
      <c r="BE383" s="67"/>
      <c r="BF383" s="67"/>
    </row>
    <row r="384" spans="1:58" ht="16.5" hidden="1" customHeight="1" x14ac:dyDescent="0.3">
      <c r="A384" s="1"/>
      <c r="B384" s="30" t="s">
        <v>772</v>
      </c>
      <c r="C384" s="68"/>
      <c r="D384" s="69" t="str">
        <f>IFERROR(C384/INDEX(표5[#All],MATCH(B384,표5[[#All],[잉크]],0),2),"")</f>
        <v/>
      </c>
      <c r="E384" s="22">
        <f>$C384-INDEX(표5[#All],MATCH(B384,표5[[#All],[잉크]],0),24)</f>
        <v>0</v>
      </c>
      <c r="F384" s="542"/>
      <c r="G384" s="23" t="str">
        <f>IF(ISBLANK(F384),"",INDEX(호기!$A$1:$B$657,MATCH('생산계획(잉크)'!B836,호기!$A$1:$A$657,0),2))</f>
        <v/>
      </c>
      <c r="H384" s="24">
        <f>C384+F384-INDEX(표5[#All],MATCH(B384,표5[[#All],[잉크]],0),2)</f>
        <v>0</v>
      </c>
      <c r="I384" s="21" t="str">
        <f>IFERROR(H384/INDEX(표5[#All],MATCH(B384,표5[[#All],[잉크]],0),5),"")</f>
        <v/>
      </c>
      <c r="J384" s="542"/>
      <c r="K384" s="25" t="str">
        <f>IF(ISBLANK(J384),"",INDEX(호기!$A$1:$B$657,MATCH('생산계획(잉크)'!B836,호기!$A$1:$A$657,0),2))</f>
        <v/>
      </c>
      <c r="L384" s="24">
        <f>H384+J384-INDEX(표5[#All],MATCH(B384,표5[[#All],[잉크]],0),5)</f>
        <v>0</v>
      </c>
      <c r="M384" s="21" t="str">
        <f>IFERROR(L384/INDEX(표5[#All],MATCH(B384,표5[[#All],[잉크]],0),8),"")</f>
        <v/>
      </c>
      <c r="N384" s="542"/>
      <c r="O384" s="23" t="str">
        <f>IF(ISBLANK(N384),"",INDEX(호기!$A$1:$B$657,MATCH('생산계획(잉크)'!B836,호기!$A$1:$A$657,0),2))</f>
        <v/>
      </c>
      <c r="P384" s="24">
        <f>L384+N384-INDEX(표5[#All],MATCH(B384,표5[[#All],[잉크]],0),5)</f>
        <v>0</v>
      </c>
      <c r="Q384" s="21" t="str">
        <f>IFERROR(P384/INDEX(표5[#All],MATCH(B384,표5[[#All],[잉크]],0),11),"")</f>
        <v/>
      </c>
      <c r="R384" s="542"/>
      <c r="S384" s="25" t="str">
        <f>IF(ISBLANK(R384),"",INDEX(호기!$A$1:$B$657,MATCH('생산계획(잉크)'!B836,호기!$A$1:$A$657,0),2))</f>
        <v/>
      </c>
      <c r="T384" s="24">
        <f>P384+R384-INDEX(표5[#All],MATCH(B384,표5[[#All],[잉크]],0),5)</f>
        <v>0</v>
      </c>
      <c r="U384" s="21" t="str">
        <f>IFERROR(T384/INDEX(표5[#All],MATCH(B384,표5[[#All],[잉크]],0),14),"")</f>
        <v/>
      </c>
      <c r="V384" s="542"/>
      <c r="W384" s="23" t="str">
        <f>IF(ISBLANK(V384),"",INDEX(호기!$A$1:$B$657,MATCH('생산계획(잉크)'!B836,호기!$A$1:$A$657,0),2))</f>
        <v/>
      </c>
      <c r="X384" s="24">
        <f>T384+V384-INDEX(표5[#All],MATCH(B384,표5[[#All],[잉크]],0),5)</f>
        <v>0</v>
      </c>
      <c r="Y384" s="21" t="str">
        <f>IFERROR(X384/INDEX(표5[#All],MATCH(B384,표5[[#All],[잉크]],0),17),"")</f>
        <v/>
      </c>
      <c r="Z384" s="23"/>
      <c r="AA384" s="23" t="str">
        <f>IF(ISBLANK(Z384),"",INDEX(호기!$A$1:$B$657,MATCH('생산계획(잉크)'!B836,호기!$A$1:$A$657,0),2))</f>
        <v/>
      </c>
      <c r="AB384" s="24">
        <f>X384+Z384-INDEX(표5[#All],MATCH(B384,표5[[#All],[잉크]],0),5)</f>
        <v>0</v>
      </c>
      <c r="AC384" s="21" t="str">
        <f>IFERROR(AB384/INDEX(표5[#All],MATCH(B384,표5[[#All],[잉크]],0),20),"")</f>
        <v/>
      </c>
      <c r="AD384" s="23"/>
      <c r="AE384" s="235"/>
      <c r="BB384" s="67"/>
      <c r="BC384" s="67"/>
      <c r="BD384" s="67"/>
      <c r="BE384" s="67"/>
      <c r="BF384" s="67"/>
    </row>
    <row r="385" spans="1:58" ht="16.5" customHeight="1" x14ac:dyDescent="0.3">
      <c r="A385" s="1"/>
      <c r="B385" s="30" t="s">
        <v>773</v>
      </c>
      <c r="C385" s="68"/>
      <c r="D385" s="69" t="str">
        <f>IFERROR(C385/INDEX(표5[#All],MATCH(B385,표5[[#All],[잉크]],0),2),"")</f>
        <v/>
      </c>
      <c r="E385" s="22">
        <f>$C385-INDEX(표5[#All],MATCH(B385,표5[[#All],[잉크]],0),24)</f>
        <v>-2</v>
      </c>
      <c r="F385" s="542"/>
      <c r="G385" s="23" t="str">
        <f>IF(ISBLANK(F385),"",INDEX(호기!$A$1:$B$657,MATCH('생산계획(잉크)'!B837,호기!$A$1:$A$657,0),2))</f>
        <v/>
      </c>
      <c r="H385" s="24">
        <f>C385+F385-INDEX(표5[#All],MATCH(B385,표5[[#All],[잉크]],0),2)</f>
        <v>0</v>
      </c>
      <c r="I385" s="21">
        <f>IFERROR(H385/INDEX(표5[#All],MATCH(B385,표5[[#All],[잉크]],0),5),"")</f>
        <v>0</v>
      </c>
      <c r="J385" s="542"/>
      <c r="K385" s="25" t="str">
        <f>IF(ISBLANK(J385),"",INDEX(호기!$A$1:$B$657,MATCH('생산계획(잉크)'!B837,호기!$A$1:$A$657,0),2))</f>
        <v/>
      </c>
      <c r="L385" s="24">
        <f>H385+J385-INDEX(표5[#All],MATCH(B385,표5[[#All],[잉크]],0),5)</f>
        <v>-1</v>
      </c>
      <c r="M385" s="21" t="str">
        <f>IFERROR(L385/INDEX(표5[#All],MATCH(B385,표5[[#All],[잉크]],0),8),"")</f>
        <v/>
      </c>
      <c r="N385" s="542"/>
      <c r="O385" s="23" t="str">
        <f>IF(ISBLANK(N385),"",INDEX(호기!$A$1:$B$657,MATCH('생산계획(잉크)'!B837,호기!$A$1:$A$657,0),2))</f>
        <v/>
      </c>
      <c r="P385" s="24">
        <f>L385+N385-INDEX(표5[#All],MATCH(B385,표5[[#All],[잉크]],0),5)</f>
        <v>-2</v>
      </c>
      <c r="Q385" s="21" t="str">
        <f>IFERROR(P385/INDEX(표5[#All],MATCH(B385,표5[[#All],[잉크]],0),11),"")</f>
        <v/>
      </c>
      <c r="R385" s="542"/>
      <c r="S385" s="25" t="str">
        <f>IF(ISBLANK(R385),"",INDEX(호기!$A$1:$B$657,MATCH('생산계획(잉크)'!B837,호기!$A$1:$A$657,0),2))</f>
        <v/>
      </c>
      <c r="T385" s="24">
        <f>P385+R385-INDEX(표5[#All],MATCH(B385,표5[[#All],[잉크]],0),5)</f>
        <v>-3</v>
      </c>
      <c r="U385" s="21" t="str">
        <f>IFERROR(T385/INDEX(표5[#All],MATCH(B385,표5[[#All],[잉크]],0),14),"")</f>
        <v/>
      </c>
      <c r="V385" s="542"/>
      <c r="W385" s="23" t="str">
        <f>IF(ISBLANK(V385),"",INDEX(호기!$A$1:$B$657,MATCH('생산계획(잉크)'!B837,호기!$A$1:$A$657,0),2))</f>
        <v/>
      </c>
      <c r="X385" s="24">
        <f>T385+V385-INDEX(표5[#All],MATCH(B385,표5[[#All],[잉크]],0),5)</f>
        <v>-4</v>
      </c>
      <c r="Y385" s="21" t="str">
        <f>IFERROR(X385/INDEX(표5[#All],MATCH(B385,표5[[#All],[잉크]],0),17),"")</f>
        <v/>
      </c>
      <c r="Z385" s="23"/>
      <c r="AA385" s="23" t="str">
        <f>IF(ISBLANK(Z385),"",INDEX(호기!$A$1:$B$657,MATCH('생산계획(잉크)'!B837,호기!$A$1:$A$657,0),2))</f>
        <v/>
      </c>
      <c r="AB385" s="24">
        <f>X385+Z385-INDEX(표5[#All],MATCH(B385,표5[[#All],[잉크]],0),5)</f>
        <v>-5</v>
      </c>
      <c r="AC385" s="21" t="str">
        <f>IFERROR(AB385/INDEX(표5[#All],MATCH(B385,표5[[#All],[잉크]],0),20),"")</f>
        <v/>
      </c>
      <c r="AD385" s="23"/>
      <c r="AE385" s="235"/>
      <c r="BB385" s="67"/>
      <c r="BC385" s="67"/>
      <c r="BD385" s="67"/>
      <c r="BE385" s="67"/>
      <c r="BF385" s="67"/>
    </row>
    <row r="386" spans="1:58" ht="16.5" customHeight="1" x14ac:dyDescent="0.3">
      <c r="A386" s="1"/>
      <c r="B386" s="30" t="s">
        <v>774</v>
      </c>
      <c r="C386" s="68"/>
      <c r="D386" s="69" t="str">
        <f>IFERROR(C386/INDEX(표5[#All],MATCH(B386,표5[[#All],[잉크]],0),2),"")</f>
        <v/>
      </c>
      <c r="E386" s="22">
        <f>$C386-INDEX(표5[#All],MATCH(B386,표5[[#All],[잉크]],0),24)</f>
        <v>-2</v>
      </c>
      <c r="F386" s="542"/>
      <c r="G386" s="23" t="str">
        <f>IF(ISBLANK(F386),"",INDEX(호기!$A$1:$B$657,MATCH('생산계획(잉크)'!B838,호기!$A$1:$A$657,0),2))</f>
        <v/>
      </c>
      <c r="H386" s="24">
        <f>C386+F386-INDEX(표5[#All],MATCH(B386,표5[[#All],[잉크]],0),2)</f>
        <v>0</v>
      </c>
      <c r="I386" s="21">
        <f>IFERROR(H386/INDEX(표5[#All],MATCH(B386,표5[[#All],[잉크]],0),5),"")</f>
        <v>0</v>
      </c>
      <c r="J386" s="542"/>
      <c r="K386" s="25" t="str">
        <f>IF(ISBLANK(J386),"",INDEX(호기!$A$1:$B$657,MATCH('생산계획(잉크)'!B838,호기!$A$1:$A$657,0),2))</f>
        <v/>
      </c>
      <c r="L386" s="24">
        <f>H386+J386-INDEX(표5[#All],MATCH(B386,표5[[#All],[잉크]],0),5)</f>
        <v>-1</v>
      </c>
      <c r="M386" s="21" t="str">
        <f>IFERROR(L386/INDEX(표5[#All],MATCH(B386,표5[[#All],[잉크]],0),8),"")</f>
        <v/>
      </c>
      <c r="N386" s="542"/>
      <c r="O386" s="23" t="str">
        <f>IF(ISBLANK(N386),"",INDEX(호기!$A$1:$B$657,MATCH('생산계획(잉크)'!B838,호기!$A$1:$A$657,0),2))</f>
        <v/>
      </c>
      <c r="P386" s="24">
        <f>L386+N386-INDEX(표5[#All],MATCH(B386,표5[[#All],[잉크]],0),5)</f>
        <v>-2</v>
      </c>
      <c r="Q386" s="21" t="str">
        <f>IFERROR(P386/INDEX(표5[#All],MATCH(B386,표5[[#All],[잉크]],0),11),"")</f>
        <v/>
      </c>
      <c r="R386" s="542"/>
      <c r="S386" s="25" t="str">
        <f>IF(ISBLANK(R386),"",INDEX(호기!$A$1:$B$657,MATCH('생산계획(잉크)'!B838,호기!$A$1:$A$657,0),2))</f>
        <v/>
      </c>
      <c r="T386" s="24">
        <f>P386+R386-INDEX(표5[#All],MATCH(B386,표5[[#All],[잉크]],0),5)</f>
        <v>-3</v>
      </c>
      <c r="U386" s="21" t="str">
        <f>IFERROR(T386/INDEX(표5[#All],MATCH(B386,표5[[#All],[잉크]],0),14),"")</f>
        <v/>
      </c>
      <c r="V386" s="542"/>
      <c r="W386" s="23" t="str">
        <f>IF(ISBLANK(V386),"",INDEX(호기!$A$1:$B$657,MATCH('생산계획(잉크)'!B838,호기!$A$1:$A$657,0),2))</f>
        <v/>
      </c>
      <c r="X386" s="24">
        <f>T386+V386-INDEX(표5[#All],MATCH(B386,표5[[#All],[잉크]],0),5)</f>
        <v>-4</v>
      </c>
      <c r="Y386" s="21" t="str">
        <f>IFERROR(X386/INDEX(표5[#All],MATCH(B386,표5[[#All],[잉크]],0),17),"")</f>
        <v/>
      </c>
      <c r="Z386" s="23"/>
      <c r="AA386" s="23" t="str">
        <f>IF(ISBLANK(Z386),"",INDEX(호기!$A$1:$B$657,MATCH('생산계획(잉크)'!B838,호기!$A$1:$A$657,0),2))</f>
        <v/>
      </c>
      <c r="AB386" s="24">
        <f>X386+Z386-INDEX(표5[#All],MATCH(B386,표5[[#All],[잉크]],0),5)</f>
        <v>-5</v>
      </c>
      <c r="AC386" s="21" t="str">
        <f>IFERROR(AB386/INDEX(표5[#All],MATCH(B386,표5[[#All],[잉크]],0),20),"")</f>
        <v/>
      </c>
      <c r="AD386" s="23"/>
      <c r="AE386" s="235"/>
      <c r="BB386" s="67"/>
      <c r="BC386" s="67"/>
      <c r="BD386" s="67"/>
      <c r="BE386" s="67"/>
      <c r="BF386" s="67"/>
    </row>
    <row r="387" spans="1:58" ht="16.5" hidden="1" customHeight="1" x14ac:dyDescent="0.3">
      <c r="A387" s="1"/>
      <c r="B387" s="30" t="s">
        <v>2978</v>
      </c>
      <c r="C387" s="68"/>
      <c r="D387" s="69" t="str">
        <f>IFERROR(C387/INDEX(표5[#All],MATCH(B387,표5[[#All],[잉크]],0),2),"")</f>
        <v/>
      </c>
      <c r="E387" s="22">
        <f>$C387-INDEX(표5[#All],MATCH(B387,표5[[#All],[잉크]],0),24)</f>
        <v>0</v>
      </c>
      <c r="F387" s="542"/>
      <c r="G387" s="23" t="str">
        <f>IF(ISBLANK(F387),"",INDEX(호기!$A$1:$B$657,MATCH('생산계획(잉크)'!B839,호기!$A$1:$A$657,0),2))</f>
        <v/>
      </c>
      <c r="H387" s="24">
        <f>C387+F387-INDEX(표5[#All],MATCH(B387,표5[[#All],[잉크]],0),2)</f>
        <v>0</v>
      </c>
      <c r="I387" s="21" t="str">
        <f>IFERROR(H387/INDEX(표5[#All],MATCH(B387,표5[[#All],[잉크]],0),5),"")</f>
        <v/>
      </c>
      <c r="J387" s="542"/>
      <c r="K387" s="25" t="str">
        <f>IF(ISBLANK(J387),"",INDEX(호기!$A$1:$B$657,MATCH('생산계획(잉크)'!B839,호기!$A$1:$A$657,0),2))</f>
        <v/>
      </c>
      <c r="L387" s="24">
        <f>H387+J387-INDEX(표5[#All],MATCH(B387,표5[[#All],[잉크]],0),5)</f>
        <v>0</v>
      </c>
      <c r="M387" s="21" t="str">
        <f>IFERROR(L387/INDEX(표5[#All],MATCH(B387,표5[[#All],[잉크]],0),8),"")</f>
        <v/>
      </c>
      <c r="N387" s="542"/>
      <c r="O387" s="23" t="str">
        <f>IF(ISBLANK(N387),"",INDEX(호기!$A$1:$B$657,MATCH('생산계획(잉크)'!B839,호기!$A$1:$A$657,0),2))</f>
        <v/>
      </c>
      <c r="P387" s="24">
        <f>L387+N387-INDEX(표5[#All],MATCH(B387,표5[[#All],[잉크]],0),5)</f>
        <v>0</v>
      </c>
      <c r="Q387" s="21" t="str">
        <f>IFERROR(P387/INDEX(표5[#All],MATCH(B387,표5[[#All],[잉크]],0),11),"")</f>
        <v/>
      </c>
      <c r="R387" s="542"/>
      <c r="S387" s="25" t="str">
        <f>IF(ISBLANK(R387),"",INDEX(호기!$A$1:$B$657,MATCH('생산계획(잉크)'!B839,호기!$A$1:$A$657,0),2))</f>
        <v/>
      </c>
      <c r="T387" s="24">
        <f>P387+R387-INDEX(표5[#All],MATCH(B387,표5[[#All],[잉크]],0),5)</f>
        <v>0</v>
      </c>
      <c r="U387" s="21" t="str">
        <f>IFERROR(T387/INDEX(표5[#All],MATCH(B387,표5[[#All],[잉크]],0),14),"")</f>
        <v/>
      </c>
      <c r="V387" s="542"/>
      <c r="W387" s="23" t="str">
        <f>IF(ISBLANK(V387),"",INDEX(호기!$A$1:$B$657,MATCH('생산계획(잉크)'!B839,호기!$A$1:$A$657,0),2))</f>
        <v/>
      </c>
      <c r="X387" s="24">
        <f>T387+V387-INDEX(표5[#All],MATCH(B387,표5[[#All],[잉크]],0),5)</f>
        <v>0</v>
      </c>
      <c r="Y387" s="21" t="str">
        <f>IFERROR(X387/INDEX(표5[#All],MATCH(B387,표5[[#All],[잉크]],0),17),"")</f>
        <v/>
      </c>
      <c r="Z387" s="23"/>
      <c r="AA387" s="23" t="str">
        <f>IF(ISBLANK(Z387),"",INDEX(호기!$A$1:$B$657,MATCH('생산계획(잉크)'!B839,호기!$A$1:$A$657,0),2))</f>
        <v/>
      </c>
      <c r="AB387" s="24">
        <f>X387+Z387-INDEX(표5[#All],MATCH(B387,표5[[#All],[잉크]],0),5)</f>
        <v>0</v>
      </c>
      <c r="AC387" s="21" t="str">
        <f>IFERROR(AB387/INDEX(표5[#All],MATCH(B387,표5[[#All],[잉크]],0),20),"")</f>
        <v/>
      </c>
      <c r="AD387" s="23"/>
      <c r="AE387" s="235"/>
      <c r="BB387" s="67"/>
      <c r="BC387" s="67"/>
      <c r="BD387" s="67"/>
      <c r="BE387" s="67"/>
      <c r="BF387" s="67"/>
    </row>
    <row r="388" spans="1:58" ht="16.5" hidden="1" customHeight="1" x14ac:dyDescent="0.3">
      <c r="A388" s="1"/>
      <c r="B388" s="30" t="s">
        <v>2979</v>
      </c>
      <c r="C388" s="68"/>
      <c r="D388" s="69" t="str">
        <f>IFERROR(C388/INDEX(표5[#All],MATCH(B388,표5[[#All],[잉크]],0),2),"")</f>
        <v/>
      </c>
      <c r="E388" s="22">
        <f>$C388-INDEX(표5[#All],MATCH(B388,표5[[#All],[잉크]],0),24)</f>
        <v>0</v>
      </c>
      <c r="F388" s="542"/>
      <c r="G388" s="23" t="str">
        <f>IF(ISBLANK(F388),"",INDEX(호기!$A$1:$B$657,MATCH('생산계획(잉크)'!B840,호기!$A$1:$A$657,0),2))</f>
        <v/>
      </c>
      <c r="H388" s="24">
        <f>C388+F388-INDEX(표5[#All],MATCH(B388,표5[[#All],[잉크]],0),2)</f>
        <v>0</v>
      </c>
      <c r="I388" s="21" t="str">
        <f>IFERROR(H388/INDEX(표5[#All],MATCH(B388,표5[[#All],[잉크]],0),5),"")</f>
        <v/>
      </c>
      <c r="J388" s="542"/>
      <c r="K388" s="25" t="str">
        <f>IF(ISBLANK(J388),"",INDEX(호기!$A$1:$B$657,MATCH('생산계획(잉크)'!B840,호기!$A$1:$A$657,0),2))</f>
        <v/>
      </c>
      <c r="L388" s="24">
        <f>H388+J388-INDEX(표5[#All],MATCH(B388,표5[[#All],[잉크]],0),5)</f>
        <v>0</v>
      </c>
      <c r="M388" s="21" t="str">
        <f>IFERROR(L388/INDEX(표5[#All],MATCH(B388,표5[[#All],[잉크]],0),8),"")</f>
        <v/>
      </c>
      <c r="N388" s="542"/>
      <c r="O388" s="23" t="str">
        <f>IF(ISBLANK(N388),"",INDEX(호기!$A$1:$B$657,MATCH('생산계획(잉크)'!B840,호기!$A$1:$A$657,0),2))</f>
        <v/>
      </c>
      <c r="P388" s="24">
        <f>L388+N388-INDEX(표5[#All],MATCH(B388,표5[[#All],[잉크]],0),5)</f>
        <v>0</v>
      </c>
      <c r="Q388" s="21" t="str">
        <f>IFERROR(P388/INDEX(표5[#All],MATCH(B388,표5[[#All],[잉크]],0),11),"")</f>
        <v/>
      </c>
      <c r="R388" s="542"/>
      <c r="S388" s="25" t="str">
        <f>IF(ISBLANK(R388),"",INDEX(호기!$A$1:$B$657,MATCH('생산계획(잉크)'!B840,호기!$A$1:$A$657,0),2))</f>
        <v/>
      </c>
      <c r="T388" s="24">
        <f>P388+R388-INDEX(표5[#All],MATCH(B388,표5[[#All],[잉크]],0),5)</f>
        <v>0</v>
      </c>
      <c r="U388" s="21" t="str">
        <f>IFERROR(T388/INDEX(표5[#All],MATCH(B388,표5[[#All],[잉크]],0),14),"")</f>
        <v/>
      </c>
      <c r="V388" s="542"/>
      <c r="W388" s="23" t="str">
        <f>IF(ISBLANK(V388),"",INDEX(호기!$A$1:$B$657,MATCH('생산계획(잉크)'!B840,호기!$A$1:$A$657,0),2))</f>
        <v/>
      </c>
      <c r="X388" s="24">
        <f>T388+V388-INDEX(표5[#All],MATCH(B388,표5[[#All],[잉크]],0),5)</f>
        <v>0</v>
      </c>
      <c r="Y388" s="21" t="str">
        <f>IFERROR(X388/INDEX(표5[#All],MATCH(B388,표5[[#All],[잉크]],0),17),"")</f>
        <v/>
      </c>
      <c r="Z388" s="23"/>
      <c r="AA388" s="23" t="str">
        <f>IF(ISBLANK(Z388),"",INDEX(호기!$A$1:$B$657,MATCH('생산계획(잉크)'!B840,호기!$A$1:$A$657,0),2))</f>
        <v/>
      </c>
      <c r="AB388" s="24">
        <f>X388+Z388-INDEX(표5[#All],MATCH(B388,표5[[#All],[잉크]],0),5)</f>
        <v>0</v>
      </c>
      <c r="AC388" s="21" t="str">
        <f>IFERROR(AB388/INDEX(표5[#All],MATCH(B388,표5[[#All],[잉크]],0),20),"")</f>
        <v/>
      </c>
      <c r="AD388" s="23"/>
      <c r="AE388" s="235"/>
      <c r="BB388" s="67"/>
      <c r="BC388" s="67"/>
      <c r="BD388" s="67"/>
      <c r="BE388" s="67"/>
      <c r="BF388" s="67"/>
    </row>
    <row r="389" spans="1:58" ht="16.5" hidden="1" customHeight="1" x14ac:dyDescent="0.3">
      <c r="A389" s="1"/>
      <c r="B389" s="30" t="s">
        <v>965</v>
      </c>
      <c r="C389" s="68"/>
      <c r="D389" s="69" t="str">
        <f>IFERROR(C389/INDEX(표5[#All],MATCH(B389,표5[[#All],[잉크]],0),2),"")</f>
        <v/>
      </c>
      <c r="E389" s="22">
        <f>$C389-INDEX(표5[#All],MATCH(B389,표5[[#All],[잉크]],0),24)</f>
        <v>0</v>
      </c>
      <c r="F389" s="542"/>
      <c r="G389" s="23" t="str">
        <f>IF(ISBLANK(F389),"",INDEX(호기!$A$1:$B$657,MATCH('생산계획(잉크)'!B841,호기!$A$1:$A$657,0),2))</f>
        <v/>
      </c>
      <c r="H389" s="24">
        <f>C389+F389-INDEX(표5[#All],MATCH(B389,표5[[#All],[잉크]],0),2)</f>
        <v>0</v>
      </c>
      <c r="I389" s="21" t="str">
        <f>IFERROR(H389/INDEX(표5[#All],MATCH(B389,표5[[#All],[잉크]],0),5),"")</f>
        <v/>
      </c>
      <c r="J389" s="542"/>
      <c r="K389" s="25" t="str">
        <f>IF(ISBLANK(J389),"",INDEX(호기!$A$1:$B$657,MATCH('생산계획(잉크)'!B841,호기!$A$1:$A$657,0),2))</f>
        <v/>
      </c>
      <c r="L389" s="24">
        <f>H389+J389-INDEX(표5[#All],MATCH(B389,표5[[#All],[잉크]],0),5)</f>
        <v>0</v>
      </c>
      <c r="M389" s="21" t="str">
        <f>IFERROR(L389/INDEX(표5[#All],MATCH(B389,표5[[#All],[잉크]],0),8),"")</f>
        <v/>
      </c>
      <c r="N389" s="542"/>
      <c r="O389" s="23" t="str">
        <f>IF(ISBLANK(N389),"",INDEX(호기!$A$1:$B$657,MATCH('생산계획(잉크)'!B841,호기!$A$1:$A$657,0),2))</f>
        <v/>
      </c>
      <c r="P389" s="24">
        <f>L389+N389-INDEX(표5[#All],MATCH(B389,표5[[#All],[잉크]],0),5)</f>
        <v>0</v>
      </c>
      <c r="Q389" s="21" t="str">
        <f>IFERROR(P389/INDEX(표5[#All],MATCH(B389,표5[[#All],[잉크]],0),11),"")</f>
        <v/>
      </c>
      <c r="R389" s="542"/>
      <c r="S389" s="25" t="str">
        <f>IF(ISBLANK(R389),"",INDEX(호기!$A$1:$B$657,MATCH('생산계획(잉크)'!B841,호기!$A$1:$A$657,0),2))</f>
        <v/>
      </c>
      <c r="T389" s="24">
        <f>P389+R389-INDEX(표5[#All],MATCH(B389,표5[[#All],[잉크]],0),5)</f>
        <v>0</v>
      </c>
      <c r="U389" s="21" t="str">
        <f>IFERROR(T389/INDEX(표5[#All],MATCH(B389,표5[[#All],[잉크]],0),14),"")</f>
        <v/>
      </c>
      <c r="V389" s="542"/>
      <c r="W389" s="23" t="str">
        <f>IF(ISBLANK(V389),"",INDEX(호기!$A$1:$B$657,MATCH('생산계획(잉크)'!B841,호기!$A$1:$A$657,0),2))</f>
        <v/>
      </c>
      <c r="X389" s="24">
        <f>T389+V389-INDEX(표5[#All],MATCH(B389,표5[[#All],[잉크]],0),5)</f>
        <v>0</v>
      </c>
      <c r="Y389" s="21" t="str">
        <f>IFERROR(X389/INDEX(표5[#All],MATCH(B389,표5[[#All],[잉크]],0),17),"")</f>
        <v/>
      </c>
      <c r="Z389" s="23"/>
      <c r="AA389" s="23" t="str">
        <f>IF(ISBLANK(Z389),"",INDEX(호기!$A$1:$B$657,MATCH('생산계획(잉크)'!B841,호기!$A$1:$A$657,0),2))</f>
        <v/>
      </c>
      <c r="AB389" s="24">
        <f>X389+Z389-INDEX(표5[#All],MATCH(B389,표5[[#All],[잉크]],0),5)</f>
        <v>0</v>
      </c>
      <c r="AC389" s="21" t="str">
        <f>IFERROR(AB389/INDEX(표5[#All],MATCH(B389,표5[[#All],[잉크]],0),20),"")</f>
        <v/>
      </c>
      <c r="AD389" s="23"/>
      <c r="AE389" s="235"/>
      <c r="BB389" s="67"/>
      <c r="BC389" s="67"/>
      <c r="BD389" s="67"/>
      <c r="BE389" s="67"/>
      <c r="BF389" s="67"/>
    </row>
    <row r="390" spans="1:58" ht="16.5" hidden="1" customHeight="1" x14ac:dyDescent="0.3">
      <c r="A390" s="1"/>
      <c r="B390" s="30" t="s">
        <v>740</v>
      </c>
      <c r="C390" s="68"/>
      <c r="D390" s="69" t="str">
        <f>IFERROR(C390/INDEX(표5[#All],MATCH(B390,표5[[#All],[잉크]],0),2),"")</f>
        <v/>
      </c>
      <c r="E390" s="22">
        <f>$C390-INDEX(표5[#All],MATCH(B390,표5[[#All],[잉크]],0),24)</f>
        <v>0</v>
      </c>
      <c r="F390" s="542"/>
      <c r="G390" s="23" t="str">
        <f>IF(ISBLANK(F390),"",INDEX(호기!$A$1:$B$657,MATCH('생산계획(잉크)'!B842,호기!$A$1:$A$657,0),2))</f>
        <v/>
      </c>
      <c r="H390" s="24">
        <f>C390+F390-INDEX(표5[#All],MATCH(B390,표5[[#All],[잉크]],0),2)</f>
        <v>0</v>
      </c>
      <c r="I390" s="21" t="str">
        <f>IFERROR(H390/INDEX(표5[#All],MATCH(B390,표5[[#All],[잉크]],0),5),"")</f>
        <v/>
      </c>
      <c r="J390" s="542"/>
      <c r="K390" s="25" t="str">
        <f>IF(ISBLANK(J390),"",INDEX(호기!$A$1:$B$657,MATCH('생산계획(잉크)'!B842,호기!$A$1:$A$657,0),2))</f>
        <v/>
      </c>
      <c r="L390" s="24">
        <f>H390+J390-INDEX(표5[#All],MATCH(B390,표5[[#All],[잉크]],0),5)</f>
        <v>0</v>
      </c>
      <c r="M390" s="21" t="str">
        <f>IFERROR(L390/INDEX(표5[#All],MATCH(B390,표5[[#All],[잉크]],0),8),"")</f>
        <v/>
      </c>
      <c r="N390" s="542"/>
      <c r="O390" s="23" t="str">
        <f>IF(ISBLANK(N390),"",INDEX(호기!$A$1:$B$657,MATCH('생산계획(잉크)'!B842,호기!$A$1:$A$657,0),2))</f>
        <v/>
      </c>
      <c r="P390" s="24">
        <f>L390+N390-INDEX(표5[#All],MATCH(B390,표5[[#All],[잉크]],0),5)</f>
        <v>0</v>
      </c>
      <c r="Q390" s="21" t="str">
        <f>IFERROR(P390/INDEX(표5[#All],MATCH(B390,표5[[#All],[잉크]],0),11),"")</f>
        <v/>
      </c>
      <c r="R390" s="542"/>
      <c r="S390" s="25" t="str">
        <f>IF(ISBLANK(R390),"",INDEX(호기!$A$1:$B$657,MATCH('생산계획(잉크)'!B842,호기!$A$1:$A$657,0),2))</f>
        <v/>
      </c>
      <c r="T390" s="24">
        <f>P390+R390-INDEX(표5[#All],MATCH(B390,표5[[#All],[잉크]],0),5)</f>
        <v>0</v>
      </c>
      <c r="U390" s="21" t="str">
        <f>IFERROR(T390/INDEX(표5[#All],MATCH(B390,표5[[#All],[잉크]],0),14),"")</f>
        <v/>
      </c>
      <c r="V390" s="542"/>
      <c r="W390" s="23" t="str">
        <f>IF(ISBLANK(V390),"",INDEX(호기!$A$1:$B$657,MATCH('생산계획(잉크)'!B842,호기!$A$1:$A$657,0),2))</f>
        <v/>
      </c>
      <c r="X390" s="24">
        <f>T390+V390-INDEX(표5[#All],MATCH(B390,표5[[#All],[잉크]],0),5)</f>
        <v>0</v>
      </c>
      <c r="Y390" s="21" t="str">
        <f>IFERROR(X390/INDEX(표5[#All],MATCH(B390,표5[[#All],[잉크]],0),17),"")</f>
        <v/>
      </c>
      <c r="Z390" s="23"/>
      <c r="AA390" s="23" t="str">
        <f>IF(ISBLANK(Z390),"",INDEX(호기!$A$1:$B$657,MATCH('생산계획(잉크)'!B842,호기!$A$1:$A$657,0),2))</f>
        <v/>
      </c>
      <c r="AB390" s="24">
        <f>X390+Z390-INDEX(표5[#All],MATCH(B390,표5[[#All],[잉크]],0),5)</f>
        <v>0</v>
      </c>
      <c r="AC390" s="21" t="str">
        <f>IFERROR(AB390/INDEX(표5[#All],MATCH(B390,표5[[#All],[잉크]],0),20),"")</f>
        <v/>
      </c>
      <c r="AD390" s="23"/>
      <c r="AE390" s="235"/>
      <c r="BB390" s="67"/>
      <c r="BC390" s="67"/>
      <c r="BD390" s="67"/>
      <c r="BE390" s="67"/>
      <c r="BF390" s="67"/>
    </row>
    <row r="391" spans="1:58" ht="16.5" hidden="1" customHeight="1" x14ac:dyDescent="0.3">
      <c r="A391" s="1"/>
      <c r="B391" s="30" t="s">
        <v>739</v>
      </c>
      <c r="C391" s="68"/>
      <c r="D391" s="69" t="str">
        <f>IFERROR(C391/INDEX(표5[#All],MATCH(B391,표5[[#All],[잉크]],0),2),"")</f>
        <v/>
      </c>
      <c r="E391" s="22">
        <f>$C391-INDEX(표5[#All],MATCH(B391,표5[[#All],[잉크]],0),24)</f>
        <v>0</v>
      </c>
      <c r="F391" s="542"/>
      <c r="G391" s="23" t="str">
        <f>IF(ISBLANK(F391),"",INDEX(호기!$A$1:$B$657,MATCH('생산계획(잉크)'!B843,호기!$A$1:$A$657,0),2))</f>
        <v/>
      </c>
      <c r="H391" s="24">
        <f>C391+F391-INDEX(표5[#All],MATCH(B391,표5[[#All],[잉크]],0),2)</f>
        <v>0</v>
      </c>
      <c r="I391" s="21" t="str">
        <f>IFERROR(H391/INDEX(표5[#All],MATCH(B391,표5[[#All],[잉크]],0),5),"")</f>
        <v/>
      </c>
      <c r="J391" s="542"/>
      <c r="K391" s="25" t="str">
        <f>IF(ISBLANK(J391),"",INDEX(호기!$A$1:$B$657,MATCH('생산계획(잉크)'!B843,호기!$A$1:$A$657,0),2))</f>
        <v/>
      </c>
      <c r="L391" s="24">
        <f>H391+J391-INDEX(표5[#All],MATCH(B391,표5[[#All],[잉크]],0),5)</f>
        <v>0</v>
      </c>
      <c r="M391" s="21" t="str">
        <f>IFERROR(L391/INDEX(표5[#All],MATCH(B391,표5[[#All],[잉크]],0),8),"")</f>
        <v/>
      </c>
      <c r="N391" s="542"/>
      <c r="O391" s="23" t="str">
        <f>IF(ISBLANK(N391),"",INDEX(호기!$A$1:$B$657,MATCH('생산계획(잉크)'!B843,호기!$A$1:$A$657,0),2))</f>
        <v/>
      </c>
      <c r="P391" s="24">
        <f>L391+N391-INDEX(표5[#All],MATCH(B391,표5[[#All],[잉크]],0),5)</f>
        <v>0</v>
      </c>
      <c r="Q391" s="21" t="str">
        <f>IFERROR(P391/INDEX(표5[#All],MATCH(B391,표5[[#All],[잉크]],0),11),"")</f>
        <v/>
      </c>
      <c r="R391" s="542"/>
      <c r="S391" s="25" t="str">
        <f>IF(ISBLANK(R391),"",INDEX(호기!$A$1:$B$657,MATCH('생산계획(잉크)'!B843,호기!$A$1:$A$657,0),2))</f>
        <v/>
      </c>
      <c r="T391" s="24">
        <f>P391+R391-INDEX(표5[#All],MATCH(B391,표5[[#All],[잉크]],0),5)</f>
        <v>0</v>
      </c>
      <c r="U391" s="21" t="str">
        <f>IFERROR(T391/INDEX(표5[#All],MATCH(B391,표5[[#All],[잉크]],0),14),"")</f>
        <v/>
      </c>
      <c r="V391" s="542"/>
      <c r="W391" s="23" t="str">
        <f>IF(ISBLANK(V391),"",INDEX(호기!$A$1:$B$657,MATCH('생산계획(잉크)'!B843,호기!$A$1:$A$657,0),2))</f>
        <v/>
      </c>
      <c r="X391" s="24">
        <f>T391+V391-INDEX(표5[#All],MATCH(B391,표5[[#All],[잉크]],0),5)</f>
        <v>0</v>
      </c>
      <c r="Y391" s="21" t="str">
        <f>IFERROR(X391/INDEX(표5[#All],MATCH(B391,표5[[#All],[잉크]],0),17),"")</f>
        <v/>
      </c>
      <c r="Z391" s="23"/>
      <c r="AA391" s="23" t="str">
        <f>IF(ISBLANK(Z391),"",INDEX(호기!$A$1:$B$657,MATCH('생산계획(잉크)'!B843,호기!$A$1:$A$657,0),2))</f>
        <v/>
      </c>
      <c r="AB391" s="24">
        <f>X391+Z391-INDEX(표5[#All],MATCH(B391,표5[[#All],[잉크]],0),5)</f>
        <v>0</v>
      </c>
      <c r="AC391" s="21" t="str">
        <f>IFERROR(AB391/INDEX(표5[#All],MATCH(B391,표5[[#All],[잉크]],0),20),"")</f>
        <v/>
      </c>
      <c r="AD391" s="23"/>
      <c r="AE391" s="235"/>
      <c r="BB391" s="67"/>
      <c r="BC391" s="67"/>
      <c r="BD391" s="67"/>
      <c r="BE391" s="67"/>
      <c r="BF391" s="67"/>
    </row>
    <row r="392" spans="1:58" ht="16.5" hidden="1" customHeight="1" x14ac:dyDescent="0.3">
      <c r="A392" s="1"/>
      <c r="B392" s="96" t="s">
        <v>754</v>
      </c>
      <c r="C392" s="68"/>
      <c r="D392" s="69" t="str">
        <f>IFERROR(C392/INDEX(표5[#All],MATCH(B392,표5[[#All],[잉크]],0),2),"")</f>
        <v/>
      </c>
      <c r="E392" s="22">
        <f>$C392-INDEX(표5[#All],MATCH(B392,표5[[#All],[잉크]],0),24)</f>
        <v>0</v>
      </c>
      <c r="F392" s="542"/>
      <c r="G392" s="23" t="str">
        <f>IF(ISBLANK(F392),"",INDEX(호기!$A$1:$B$657,MATCH('생산계획(잉크)'!B844,호기!$A$1:$A$657,0),2))</f>
        <v/>
      </c>
      <c r="H392" s="24">
        <f>C392+F392-INDEX(표5[#All],MATCH(B392,표5[[#All],[잉크]],0),2)</f>
        <v>0</v>
      </c>
      <c r="I392" s="21" t="str">
        <f>IFERROR(H392/INDEX(표5[#All],MATCH(B392,표5[[#All],[잉크]],0),5),"")</f>
        <v/>
      </c>
      <c r="J392" s="542"/>
      <c r="K392" s="25" t="str">
        <f>IF(ISBLANK(J392),"",INDEX(호기!$A$1:$B$657,MATCH('생산계획(잉크)'!B844,호기!$A$1:$A$657,0),2))</f>
        <v/>
      </c>
      <c r="L392" s="24">
        <f>H392+J392-INDEX(표5[#All],MATCH(B392,표5[[#All],[잉크]],0),5)</f>
        <v>0</v>
      </c>
      <c r="M392" s="21" t="str">
        <f>IFERROR(L392/INDEX(표5[#All],MATCH(B392,표5[[#All],[잉크]],0),8),"")</f>
        <v/>
      </c>
      <c r="N392" s="542"/>
      <c r="O392" s="23" t="str">
        <f>IF(ISBLANK(N392),"",INDEX(호기!$A$1:$B$657,MATCH('생산계획(잉크)'!B844,호기!$A$1:$A$657,0),2))</f>
        <v/>
      </c>
      <c r="P392" s="24">
        <f>L392+N392-INDEX(표5[#All],MATCH(B392,표5[[#All],[잉크]],0),5)</f>
        <v>0</v>
      </c>
      <c r="Q392" s="21" t="str">
        <f>IFERROR(P392/INDEX(표5[#All],MATCH(B392,표5[[#All],[잉크]],0),11),"")</f>
        <v/>
      </c>
      <c r="R392" s="542"/>
      <c r="S392" s="25" t="str">
        <f>IF(ISBLANK(R392),"",INDEX(호기!$A$1:$B$657,MATCH('생산계획(잉크)'!B844,호기!$A$1:$A$657,0),2))</f>
        <v/>
      </c>
      <c r="T392" s="24">
        <f>P392+R392-INDEX(표5[#All],MATCH(B392,표5[[#All],[잉크]],0),5)</f>
        <v>0</v>
      </c>
      <c r="U392" s="21" t="str">
        <f>IFERROR(T392/INDEX(표5[#All],MATCH(B392,표5[[#All],[잉크]],0),14),"")</f>
        <v/>
      </c>
      <c r="V392" s="542"/>
      <c r="W392" s="23" t="str">
        <f>IF(ISBLANK(V392),"",INDEX(호기!$A$1:$B$657,MATCH('생산계획(잉크)'!B844,호기!$A$1:$A$657,0),2))</f>
        <v/>
      </c>
      <c r="X392" s="24">
        <f>T392+V392-INDEX(표5[#All],MATCH(B392,표5[[#All],[잉크]],0),5)</f>
        <v>0</v>
      </c>
      <c r="Y392" s="21" t="str">
        <f>IFERROR(X392/INDEX(표5[#All],MATCH(B392,표5[[#All],[잉크]],0),17),"")</f>
        <v/>
      </c>
      <c r="Z392" s="23"/>
      <c r="AA392" s="23" t="str">
        <f>IF(ISBLANK(Z392),"",INDEX(호기!$A$1:$B$657,MATCH('생산계획(잉크)'!B844,호기!$A$1:$A$657,0),2))</f>
        <v/>
      </c>
      <c r="AB392" s="24">
        <f>X392+Z392-INDEX(표5[#All],MATCH(B392,표5[[#All],[잉크]],0),5)</f>
        <v>0</v>
      </c>
      <c r="AC392" s="21" t="str">
        <f>IFERROR(AB392/INDEX(표5[#All],MATCH(B392,표5[[#All],[잉크]],0),20),"")</f>
        <v/>
      </c>
      <c r="AD392" s="23"/>
      <c r="AE392" s="235"/>
      <c r="BB392" s="67"/>
      <c r="BC392" s="67"/>
      <c r="BD392" s="67"/>
      <c r="BE392" s="67"/>
      <c r="BF392" s="67"/>
    </row>
    <row r="393" spans="1:58" ht="16.5" hidden="1" customHeight="1" x14ac:dyDescent="0.3">
      <c r="A393" s="1"/>
      <c r="B393" s="30" t="s">
        <v>745</v>
      </c>
      <c r="C393" s="68"/>
      <c r="D393" s="69" t="str">
        <f>IFERROR(C393/INDEX(표5[#All],MATCH(B393,표5[[#All],[잉크]],0),2),"")</f>
        <v/>
      </c>
      <c r="E393" s="22">
        <f>$C393-INDEX(표5[#All],MATCH(B393,표5[[#All],[잉크]],0),24)</f>
        <v>0</v>
      </c>
      <c r="F393" s="542"/>
      <c r="G393" s="23" t="str">
        <f>IF(ISBLANK(F393),"",INDEX(호기!$A$1:$B$657,MATCH('생산계획(잉크)'!B845,호기!$A$1:$A$657,0),2))</f>
        <v/>
      </c>
      <c r="H393" s="24">
        <f>C393+F393-INDEX(표5[#All],MATCH(B393,표5[[#All],[잉크]],0),2)</f>
        <v>0</v>
      </c>
      <c r="I393" s="21" t="str">
        <f>IFERROR(H393/INDEX(표5[#All],MATCH(B393,표5[[#All],[잉크]],0),5),"")</f>
        <v/>
      </c>
      <c r="J393" s="542"/>
      <c r="K393" s="25" t="str">
        <f>IF(ISBLANK(J393),"",INDEX(호기!$A$1:$B$657,MATCH('생산계획(잉크)'!B845,호기!$A$1:$A$657,0),2))</f>
        <v/>
      </c>
      <c r="L393" s="24">
        <f>H393+J393-INDEX(표5[#All],MATCH(B393,표5[[#All],[잉크]],0),5)</f>
        <v>0</v>
      </c>
      <c r="M393" s="21" t="str">
        <f>IFERROR(L393/INDEX(표5[#All],MATCH(B393,표5[[#All],[잉크]],0),8),"")</f>
        <v/>
      </c>
      <c r="N393" s="542"/>
      <c r="O393" s="23" t="str">
        <f>IF(ISBLANK(N393),"",INDEX(호기!$A$1:$B$657,MATCH('생산계획(잉크)'!B845,호기!$A$1:$A$657,0),2))</f>
        <v/>
      </c>
      <c r="P393" s="24">
        <f>L393+N393-INDEX(표5[#All],MATCH(B393,표5[[#All],[잉크]],0),5)</f>
        <v>0</v>
      </c>
      <c r="Q393" s="21" t="str">
        <f>IFERROR(P393/INDEX(표5[#All],MATCH(B393,표5[[#All],[잉크]],0),11),"")</f>
        <v/>
      </c>
      <c r="R393" s="542"/>
      <c r="S393" s="25" t="str">
        <f>IF(ISBLANK(R393),"",INDEX(호기!$A$1:$B$657,MATCH('생산계획(잉크)'!B845,호기!$A$1:$A$657,0),2))</f>
        <v/>
      </c>
      <c r="T393" s="24">
        <f>P393+R393-INDEX(표5[#All],MATCH(B393,표5[[#All],[잉크]],0),5)</f>
        <v>0</v>
      </c>
      <c r="U393" s="21" t="str">
        <f>IFERROR(T393/INDEX(표5[#All],MATCH(B393,표5[[#All],[잉크]],0),14),"")</f>
        <v/>
      </c>
      <c r="V393" s="542"/>
      <c r="W393" s="23" t="str">
        <f>IF(ISBLANK(V393),"",INDEX(호기!$A$1:$B$657,MATCH('생산계획(잉크)'!B845,호기!$A$1:$A$657,0),2))</f>
        <v/>
      </c>
      <c r="X393" s="24">
        <f>T393+V393-INDEX(표5[#All],MATCH(B393,표5[[#All],[잉크]],0),5)</f>
        <v>0</v>
      </c>
      <c r="Y393" s="21" t="str">
        <f>IFERROR(X393/INDEX(표5[#All],MATCH(B393,표5[[#All],[잉크]],0),17),"")</f>
        <v/>
      </c>
      <c r="Z393" s="23"/>
      <c r="AA393" s="23" t="str">
        <f>IF(ISBLANK(Z393),"",INDEX(호기!$A$1:$B$657,MATCH('생산계획(잉크)'!B845,호기!$A$1:$A$657,0),2))</f>
        <v/>
      </c>
      <c r="AB393" s="24">
        <f>X393+Z393-INDEX(표5[#All],MATCH(B393,표5[[#All],[잉크]],0),5)</f>
        <v>0</v>
      </c>
      <c r="AC393" s="21" t="str">
        <f>IFERROR(AB393/INDEX(표5[#All],MATCH(B393,표5[[#All],[잉크]],0),20),"")</f>
        <v/>
      </c>
      <c r="AD393" s="23"/>
      <c r="AE393" s="235"/>
      <c r="BB393" s="67"/>
      <c r="BC393" s="67"/>
      <c r="BD393" s="67"/>
      <c r="BE393" s="67"/>
      <c r="BF393" s="67"/>
    </row>
    <row r="394" spans="1:58" ht="16.5" hidden="1" customHeight="1" x14ac:dyDescent="0.3">
      <c r="A394" s="1"/>
      <c r="B394" s="30" t="s">
        <v>746</v>
      </c>
      <c r="C394" s="68"/>
      <c r="D394" s="69" t="str">
        <f>IFERROR(C394/INDEX(표5[#All],MATCH(B394,표5[[#All],[잉크]],0),2),"")</f>
        <v/>
      </c>
      <c r="E394" s="22">
        <f>$C394-INDEX(표5[#All],MATCH(B394,표5[[#All],[잉크]],0),24)</f>
        <v>0</v>
      </c>
      <c r="F394" s="542"/>
      <c r="G394" s="23" t="str">
        <f>IF(ISBLANK(F394),"",INDEX(호기!$A$1:$B$657,MATCH('생산계획(잉크)'!B846,호기!$A$1:$A$657,0),2))</f>
        <v/>
      </c>
      <c r="H394" s="24">
        <f>C394+F394-INDEX(표5[#All],MATCH(B394,표5[[#All],[잉크]],0),2)</f>
        <v>0</v>
      </c>
      <c r="I394" s="21" t="str">
        <f>IFERROR(H394/INDEX(표5[#All],MATCH(B394,표5[[#All],[잉크]],0),5),"")</f>
        <v/>
      </c>
      <c r="J394" s="542"/>
      <c r="K394" s="25" t="str">
        <f>IF(ISBLANK(J394),"",INDEX(호기!$A$1:$B$657,MATCH('생산계획(잉크)'!B846,호기!$A$1:$A$657,0),2))</f>
        <v/>
      </c>
      <c r="L394" s="24">
        <f>H394+J394-INDEX(표5[#All],MATCH(B394,표5[[#All],[잉크]],0),5)</f>
        <v>0</v>
      </c>
      <c r="M394" s="21" t="str">
        <f>IFERROR(L394/INDEX(표5[#All],MATCH(B394,표5[[#All],[잉크]],0),8),"")</f>
        <v/>
      </c>
      <c r="N394" s="542"/>
      <c r="O394" s="23" t="str">
        <f>IF(ISBLANK(N394),"",INDEX(호기!$A$1:$B$657,MATCH('생산계획(잉크)'!B846,호기!$A$1:$A$657,0),2))</f>
        <v/>
      </c>
      <c r="P394" s="24">
        <f>L394+N394-INDEX(표5[#All],MATCH(B394,표5[[#All],[잉크]],0),5)</f>
        <v>0</v>
      </c>
      <c r="Q394" s="21" t="str">
        <f>IFERROR(P394/INDEX(표5[#All],MATCH(B394,표5[[#All],[잉크]],0),11),"")</f>
        <v/>
      </c>
      <c r="R394" s="542"/>
      <c r="S394" s="25" t="str">
        <f>IF(ISBLANK(R394),"",INDEX(호기!$A$1:$B$657,MATCH('생산계획(잉크)'!B846,호기!$A$1:$A$657,0),2))</f>
        <v/>
      </c>
      <c r="T394" s="24">
        <f>P394+R394-INDEX(표5[#All],MATCH(B394,표5[[#All],[잉크]],0),5)</f>
        <v>0</v>
      </c>
      <c r="U394" s="21" t="str">
        <f>IFERROR(T394/INDEX(표5[#All],MATCH(B394,표5[[#All],[잉크]],0),14),"")</f>
        <v/>
      </c>
      <c r="V394" s="542"/>
      <c r="W394" s="23" t="str">
        <f>IF(ISBLANK(V394),"",INDEX(호기!$A$1:$B$657,MATCH('생산계획(잉크)'!B846,호기!$A$1:$A$657,0),2))</f>
        <v/>
      </c>
      <c r="X394" s="24">
        <f>T394+V394-INDEX(표5[#All],MATCH(B394,표5[[#All],[잉크]],0),5)</f>
        <v>0</v>
      </c>
      <c r="Y394" s="21" t="str">
        <f>IFERROR(X394/INDEX(표5[#All],MATCH(B394,표5[[#All],[잉크]],0),17),"")</f>
        <v/>
      </c>
      <c r="Z394" s="23"/>
      <c r="AA394" s="23" t="str">
        <f>IF(ISBLANK(Z394),"",INDEX(호기!$A$1:$B$657,MATCH('생산계획(잉크)'!B846,호기!$A$1:$A$657,0),2))</f>
        <v/>
      </c>
      <c r="AB394" s="24">
        <f>X394+Z394-INDEX(표5[#All],MATCH(B394,표5[[#All],[잉크]],0),5)</f>
        <v>0</v>
      </c>
      <c r="AC394" s="21" t="str">
        <f>IFERROR(AB394/INDEX(표5[#All],MATCH(B394,표5[[#All],[잉크]],0),20),"")</f>
        <v/>
      </c>
      <c r="AD394" s="23"/>
      <c r="AE394" s="235"/>
      <c r="BB394" s="67"/>
      <c r="BC394" s="67"/>
      <c r="BD394" s="67"/>
      <c r="BE394" s="67"/>
      <c r="BF394" s="67"/>
    </row>
    <row r="395" spans="1:58" ht="16.5" hidden="1" customHeight="1" x14ac:dyDescent="0.3">
      <c r="A395" s="1"/>
      <c r="B395" s="30" t="s">
        <v>747</v>
      </c>
      <c r="C395" s="68"/>
      <c r="D395" s="69" t="str">
        <f>IFERROR(C395/INDEX(표5[#All],MATCH(B395,표5[[#All],[잉크]],0),2),"")</f>
        <v/>
      </c>
      <c r="E395" s="22">
        <f>$C395-INDEX(표5[#All],MATCH(B395,표5[[#All],[잉크]],0),24)</f>
        <v>0</v>
      </c>
      <c r="F395" s="542"/>
      <c r="G395" s="23" t="str">
        <f>IF(ISBLANK(F395),"",INDEX(호기!$A$1:$B$657,MATCH('생산계획(잉크)'!B847,호기!$A$1:$A$657,0),2))</f>
        <v/>
      </c>
      <c r="H395" s="24">
        <f>C395+F395-INDEX(표5[#All],MATCH(B395,표5[[#All],[잉크]],0),2)</f>
        <v>0</v>
      </c>
      <c r="I395" s="21" t="str">
        <f>IFERROR(H395/INDEX(표5[#All],MATCH(B395,표5[[#All],[잉크]],0),5),"")</f>
        <v/>
      </c>
      <c r="J395" s="542"/>
      <c r="K395" s="25" t="str">
        <f>IF(ISBLANK(J395),"",INDEX(호기!$A$1:$B$657,MATCH('생산계획(잉크)'!B847,호기!$A$1:$A$657,0),2))</f>
        <v/>
      </c>
      <c r="L395" s="24">
        <f>H395+J395-INDEX(표5[#All],MATCH(B395,표5[[#All],[잉크]],0),5)</f>
        <v>0</v>
      </c>
      <c r="M395" s="21" t="str">
        <f>IFERROR(L395/INDEX(표5[#All],MATCH(B395,표5[[#All],[잉크]],0),8),"")</f>
        <v/>
      </c>
      <c r="N395" s="542"/>
      <c r="O395" s="23" t="str">
        <f>IF(ISBLANK(N395),"",INDEX(호기!$A$1:$B$657,MATCH('생산계획(잉크)'!B847,호기!$A$1:$A$657,0),2))</f>
        <v/>
      </c>
      <c r="P395" s="24">
        <f>L395+N395-INDEX(표5[#All],MATCH(B395,표5[[#All],[잉크]],0),5)</f>
        <v>0</v>
      </c>
      <c r="Q395" s="21" t="str">
        <f>IFERROR(P395/INDEX(표5[#All],MATCH(B395,표5[[#All],[잉크]],0),11),"")</f>
        <v/>
      </c>
      <c r="R395" s="542"/>
      <c r="S395" s="25" t="str">
        <f>IF(ISBLANK(R395),"",INDEX(호기!$A$1:$B$657,MATCH('생산계획(잉크)'!B847,호기!$A$1:$A$657,0),2))</f>
        <v/>
      </c>
      <c r="T395" s="24">
        <f>P395+R395-INDEX(표5[#All],MATCH(B395,표5[[#All],[잉크]],0),5)</f>
        <v>0</v>
      </c>
      <c r="U395" s="21" t="str">
        <f>IFERROR(T395/INDEX(표5[#All],MATCH(B395,표5[[#All],[잉크]],0),14),"")</f>
        <v/>
      </c>
      <c r="V395" s="542"/>
      <c r="W395" s="23" t="str">
        <f>IF(ISBLANK(V395),"",INDEX(호기!$A$1:$B$657,MATCH('생산계획(잉크)'!B847,호기!$A$1:$A$657,0),2))</f>
        <v/>
      </c>
      <c r="X395" s="24">
        <f>T395+V395-INDEX(표5[#All],MATCH(B395,표5[[#All],[잉크]],0),5)</f>
        <v>0</v>
      </c>
      <c r="Y395" s="21" t="str">
        <f>IFERROR(X395/INDEX(표5[#All],MATCH(B395,표5[[#All],[잉크]],0),17),"")</f>
        <v/>
      </c>
      <c r="Z395" s="23"/>
      <c r="AA395" s="23" t="str">
        <f>IF(ISBLANK(Z395),"",INDEX(호기!$A$1:$B$657,MATCH('생산계획(잉크)'!B847,호기!$A$1:$A$657,0),2))</f>
        <v/>
      </c>
      <c r="AB395" s="24">
        <f>X395+Z395-INDEX(표5[#All],MATCH(B395,표5[[#All],[잉크]],0),5)</f>
        <v>0</v>
      </c>
      <c r="AC395" s="21" t="str">
        <f>IFERROR(AB395/INDEX(표5[#All],MATCH(B395,표5[[#All],[잉크]],0),20),"")</f>
        <v/>
      </c>
      <c r="AD395" s="23"/>
      <c r="AE395" s="235"/>
      <c r="BB395" s="67"/>
      <c r="BC395" s="67"/>
      <c r="BD395" s="67"/>
      <c r="BE395" s="67"/>
      <c r="BF395" s="67"/>
    </row>
    <row r="396" spans="1:58" ht="16.5" hidden="1" customHeight="1" x14ac:dyDescent="0.3">
      <c r="A396" s="1"/>
      <c r="B396" s="30" t="s">
        <v>749</v>
      </c>
      <c r="C396" s="68"/>
      <c r="D396" s="69" t="str">
        <f>IFERROR(C396/INDEX(표5[#All],MATCH(B396,표5[[#All],[잉크]],0),2),"")</f>
        <v/>
      </c>
      <c r="E396" s="22">
        <f>$C396-INDEX(표5[#All],MATCH(B396,표5[[#All],[잉크]],0),24)</f>
        <v>0</v>
      </c>
      <c r="F396" s="542"/>
      <c r="G396" s="23" t="str">
        <f>IF(ISBLANK(F396),"",INDEX(호기!$A$1:$B$657,MATCH('생산계획(잉크)'!B848,호기!$A$1:$A$657,0),2))</f>
        <v/>
      </c>
      <c r="H396" s="24">
        <f>C396+F396-INDEX(표5[#All],MATCH(B396,표5[[#All],[잉크]],0),2)</f>
        <v>0</v>
      </c>
      <c r="I396" s="21" t="str">
        <f>IFERROR(H396/INDEX(표5[#All],MATCH(B396,표5[[#All],[잉크]],0),5),"")</f>
        <v/>
      </c>
      <c r="J396" s="542"/>
      <c r="K396" s="25" t="str">
        <f>IF(ISBLANK(J396),"",INDEX(호기!$A$1:$B$657,MATCH('생산계획(잉크)'!B848,호기!$A$1:$A$657,0),2))</f>
        <v/>
      </c>
      <c r="L396" s="24">
        <f>H396+J396-INDEX(표5[#All],MATCH(B396,표5[[#All],[잉크]],0),5)</f>
        <v>0</v>
      </c>
      <c r="M396" s="21" t="str">
        <f>IFERROR(L396/INDEX(표5[#All],MATCH(B396,표5[[#All],[잉크]],0),8),"")</f>
        <v/>
      </c>
      <c r="N396" s="542"/>
      <c r="O396" s="23" t="str">
        <f>IF(ISBLANK(N396),"",INDEX(호기!$A$1:$B$657,MATCH('생산계획(잉크)'!B848,호기!$A$1:$A$657,0),2))</f>
        <v/>
      </c>
      <c r="P396" s="24">
        <f>L396+N396-INDEX(표5[#All],MATCH(B396,표5[[#All],[잉크]],0),5)</f>
        <v>0</v>
      </c>
      <c r="Q396" s="21" t="str">
        <f>IFERROR(P396/INDEX(표5[#All],MATCH(B396,표5[[#All],[잉크]],0),11),"")</f>
        <v/>
      </c>
      <c r="R396" s="542"/>
      <c r="S396" s="25" t="str">
        <f>IF(ISBLANK(R396),"",INDEX(호기!$A$1:$B$657,MATCH('생산계획(잉크)'!B848,호기!$A$1:$A$657,0),2))</f>
        <v/>
      </c>
      <c r="T396" s="24">
        <f>P396+R396-INDEX(표5[#All],MATCH(B396,표5[[#All],[잉크]],0),5)</f>
        <v>0</v>
      </c>
      <c r="U396" s="21" t="str">
        <f>IFERROR(T396/INDEX(표5[#All],MATCH(B396,표5[[#All],[잉크]],0),14),"")</f>
        <v/>
      </c>
      <c r="V396" s="542"/>
      <c r="W396" s="23" t="str">
        <f>IF(ISBLANK(V396),"",INDEX(호기!$A$1:$B$657,MATCH('생산계획(잉크)'!B848,호기!$A$1:$A$657,0),2))</f>
        <v/>
      </c>
      <c r="X396" s="24">
        <f>T396+V396-INDEX(표5[#All],MATCH(B396,표5[[#All],[잉크]],0),5)</f>
        <v>0</v>
      </c>
      <c r="Y396" s="21" t="str">
        <f>IFERROR(X396/INDEX(표5[#All],MATCH(B396,표5[[#All],[잉크]],0),17),"")</f>
        <v/>
      </c>
      <c r="Z396" s="23"/>
      <c r="AA396" s="23" t="str">
        <f>IF(ISBLANK(Z396),"",INDEX(호기!$A$1:$B$657,MATCH('생산계획(잉크)'!B848,호기!$A$1:$A$657,0),2))</f>
        <v/>
      </c>
      <c r="AB396" s="24">
        <f>X396+Z396-INDEX(표5[#All],MATCH(B396,표5[[#All],[잉크]],0),5)</f>
        <v>0</v>
      </c>
      <c r="AC396" s="21" t="str">
        <f>IFERROR(AB396/INDEX(표5[#All],MATCH(B396,표5[[#All],[잉크]],0),20),"")</f>
        <v/>
      </c>
      <c r="AD396" s="23"/>
      <c r="AE396" s="235"/>
      <c r="BB396" s="67"/>
      <c r="BC396" s="67"/>
      <c r="BD396" s="67"/>
      <c r="BE396" s="67"/>
      <c r="BF396" s="67"/>
    </row>
    <row r="397" spans="1:58" ht="16.5" hidden="1" customHeight="1" x14ac:dyDescent="0.3">
      <c r="A397" s="1"/>
      <c r="B397" s="30" t="s">
        <v>1009</v>
      </c>
      <c r="C397" s="68"/>
      <c r="D397" s="69" t="str">
        <f>IFERROR(C397/INDEX(표5[#All],MATCH(B397,표5[[#All],[잉크]],0),2),"")</f>
        <v/>
      </c>
      <c r="E397" s="22">
        <f>$C397-INDEX(표5[#All],MATCH(B397,표5[[#All],[잉크]],0),24)</f>
        <v>0</v>
      </c>
      <c r="F397" s="542"/>
      <c r="G397" s="23" t="str">
        <f>IF(ISBLANK(F397),"",INDEX(호기!$A$1:$B$657,MATCH('생산계획(잉크)'!B849,호기!$A$1:$A$657,0),2))</f>
        <v/>
      </c>
      <c r="H397" s="24">
        <f>C397+F397-INDEX(표5[#All],MATCH(B397,표5[[#All],[잉크]],0),2)</f>
        <v>0</v>
      </c>
      <c r="I397" s="21" t="str">
        <f>IFERROR(H397/INDEX(표5[#All],MATCH(B397,표5[[#All],[잉크]],0),5),"")</f>
        <v/>
      </c>
      <c r="J397" s="542"/>
      <c r="K397" s="25" t="str">
        <f>IF(ISBLANK(J397),"",INDEX(호기!$A$1:$B$657,MATCH('생산계획(잉크)'!B849,호기!$A$1:$A$657,0),2))</f>
        <v/>
      </c>
      <c r="L397" s="24">
        <f>H397+J397-INDEX(표5[#All],MATCH(B397,표5[[#All],[잉크]],0),5)</f>
        <v>0</v>
      </c>
      <c r="M397" s="21" t="str">
        <f>IFERROR(L397/INDEX(표5[#All],MATCH(B397,표5[[#All],[잉크]],0),8),"")</f>
        <v/>
      </c>
      <c r="N397" s="542"/>
      <c r="O397" s="23" t="str">
        <f>IF(ISBLANK(N397),"",INDEX(호기!$A$1:$B$657,MATCH('생산계획(잉크)'!B849,호기!$A$1:$A$657,0),2))</f>
        <v/>
      </c>
      <c r="P397" s="24">
        <f>L397+N397-INDEX(표5[#All],MATCH(B397,표5[[#All],[잉크]],0),5)</f>
        <v>0</v>
      </c>
      <c r="Q397" s="21" t="str">
        <f>IFERROR(P397/INDEX(표5[#All],MATCH(B397,표5[[#All],[잉크]],0),11),"")</f>
        <v/>
      </c>
      <c r="R397" s="542"/>
      <c r="S397" s="25" t="str">
        <f>IF(ISBLANK(R397),"",INDEX(호기!$A$1:$B$657,MATCH('생산계획(잉크)'!B849,호기!$A$1:$A$657,0),2))</f>
        <v/>
      </c>
      <c r="T397" s="24">
        <f>P397+R397-INDEX(표5[#All],MATCH(B397,표5[[#All],[잉크]],0),5)</f>
        <v>0</v>
      </c>
      <c r="U397" s="21" t="str">
        <f>IFERROR(T397/INDEX(표5[#All],MATCH(B397,표5[[#All],[잉크]],0),14),"")</f>
        <v/>
      </c>
      <c r="V397" s="542"/>
      <c r="W397" s="23" t="str">
        <f>IF(ISBLANK(V397),"",INDEX(호기!$A$1:$B$657,MATCH('생산계획(잉크)'!B849,호기!$A$1:$A$657,0),2))</f>
        <v/>
      </c>
      <c r="X397" s="24">
        <f>T397+V397-INDEX(표5[#All],MATCH(B397,표5[[#All],[잉크]],0),5)</f>
        <v>0</v>
      </c>
      <c r="Y397" s="21" t="str">
        <f>IFERROR(X397/INDEX(표5[#All],MATCH(B397,표5[[#All],[잉크]],0),17),"")</f>
        <v/>
      </c>
      <c r="Z397" s="23"/>
      <c r="AA397" s="23" t="str">
        <f>IF(ISBLANK(Z397),"",INDEX(호기!$A$1:$B$657,MATCH('생산계획(잉크)'!B849,호기!$A$1:$A$657,0),2))</f>
        <v/>
      </c>
      <c r="AB397" s="24">
        <f>X397+Z397-INDEX(표5[#All],MATCH(B397,표5[[#All],[잉크]],0),5)</f>
        <v>0</v>
      </c>
      <c r="AC397" s="21" t="str">
        <f>IFERROR(AB397/INDEX(표5[#All],MATCH(B397,표5[[#All],[잉크]],0),20),"")</f>
        <v/>
      </c>
      <c r="AD397" s="23"/>
      <c r="AE397" s="235"/>
      <c r="BB397" s="67"/>
      <c r="BC397" s="67"/>
      <c r="BD397" s="67"/>
      <c r="BE397" s="67"/>
      <c r="BF397" s="67"/>
    </row>
    <row r="398" spans="1:58" ht="16.5" hidden="1" customHeight="1" x14ac:dyDescent="0.3">
      <c r="A398" s="1"/>
      <c r="B398" s="5" t="s">
        <v>1754</v>
      </c>
      <c r="C398" s="68"/>
      <c r="D398" s="69" t="str">
        <f>IFERROR(C398/INDEX(표5[#All],MATCH(B398,표5[[#All],[잉크]],0),2),"")</f>
        <v/>
      </c>
      <c r="E398" s="22">
        <f>$C398-INDEX(표5[#All],MATCH(B398,표5[[#All],[잉크]],0),24)</f>
        <v>0</v>
      </c>
      <c r="F398" s="542"/>
      <c r="G398" s="23" t="str">
        <f>IF(ISBLANK(F398),"",INDEX(호기!$A$1:$B$657,MATCH('생산계획(잉크)'!B850,호기!$A$1:$A$657,0),2))</f>
        <v/>
      </c>
      <c r="H398" s="24">
        <f>C398+F398-INDEX(표5[#All],MATCH(B398,표5[[#All],[잉크]],0),2)</f>
        <v>0</v>
      </c>
      <c r="I398" s="21" t="str">
        <f>IFERROR(H398/INDEX(표5[#All],MATCH(B398,표5[[#All],[잉크]],0),5),"")</f>
        <v/>
      </c>
      <c r="J398" s="542"/>
      <c r="K398" s="25" t="str">
        <f>IF(ISBLANK(J398),"",INDEX(호기!$A$1:$B$657,MATCH('생산계획(잉크)'!B850,호기!$A$1:$A$657,0),2))</f>
        <v/>
      </c>
      <c r="L398" s="24">
        <f>H398+J398-INDEX(표5[#All],MATCH(B398,표5[[#All],[잉크]],0),5)</f>
        <v>0</v>
      </c>
      <c r="M398" s="21" t="str">
        <f>IFERROR(L398/INDEX(표5[#All],MATCH(B398,표5[[#All],[잉크]],0),8),"")</f>
        <v/>
      </c>
      <c r="N398" s="542"/>
      <c r="O398" s="23" t="str">
        <f>IF(ISBLANK(N398),"",INDEX(호기!$A$1:$B$657,MATCH('생산계획(잉크)'!B850,호기!$A$1:$A$657,0),2))</f>
        <v/>
      </c>
      <c r="P398" s="24">
        <f>L398+N398-INDEX(표5[#All],MATCH(B398,표5[[#All],[잉크]],0),5)</f>
        <v>0</v>
      </c>
      <c r="Q398" s="21" t="str">
        <f>IFERROR(P398/INDEX(표5[#All],MATCH(B398,표5[[#All],[잉크]],0),11),"")</f>
        <v/>
      </c>
      <c r="R398" s="542"/>
      <c r="S398" s="25" t="str">
        <f>IF(ISBLANK(R398),"",INDEX(호기!$A$1:$B$657,MATCH('생산계획(잉크)'!B850,호기!$A$1:$A$657,0),2))</f>
        <v/>
      </c>
      <c r="T398" s="24">
        <f>P398+R398-INDEX(표5[#All],MATCH(B398,표5[[#All],[잉크]],0),5)</f>
        <v>0</v>
      </c>
      <c r="U398" s="21" t="str">
        <f>IFERROR(T398/INDEX(표5[#All],MATCH(B398,표5[[#All],[잉크]],0),14),"")</f>
        <v/>
      </c>
      <c r="V398" s="542"/>
      <c r="W398" s="23" t="str">
        <f>IF(ISBLANK(V398),"",INDEX(호기!$A$1:$B$657,MATCH('생산계획(잉크)'!B850,호기!$A$1:$A$657,0),2))</f>
        <v/>
      </c>
      <c r="X398" s="24">
        <f>T398+V398-INDEX(표5[#All],MATCH(B398,표5[[#All],[잉크]],0),5)</f>
        <v>0</v>
      </c>
      <c r="Y398" s="21" t="str">
        <f>IFERROR(X398/INDEX(표5[#All],MATCH(B398,표5[[#All],[잉크]],0),17),"")</f>
        <v/>
      </c>
      <c r="Z398" s="23"/>
      <c r="AA398" s="23" t="str">
        <f>IF(ISBLANK(Z398),"",INDEX(호기!$A$1:$B$657,MATCH('생산계획(잉크)'!B850,호기!$A$1:$A$657,0),2))</f>
        <v/>
      </c>
      <c r="AB398" s="24">
        <f>X398+Z398-INDEX(표5[#All],MATCH(B398,표5[[#All],[잉크]],0),5)</f>
        <v>0</v>
      </c>
      <c r="AC398" s="21" t="str">
        <f>IFERROR(AB398/INDEX(표5[#All],MATCH(B398,표5[[#All],[잉크]],0),20),"")</f>
        <v/>
      </c>
      <c r="AD398" s="23"/>
      <c r="AE398" s="235"/>
      <c r="BB398" s="67"/>
      <c r="BC398" s="67"/>
      <c r="BD398" s="67"/>
      <c r="BE398" s="67"/>
      <c r="BF398" s="67"/>
    </row>
    <row r="399" spans="1:58" ht="16.5" hidden="1" customHeight="1" x14ac:dyDescent="0.3">
      <c r="A399" s="1"/>
      <c r="B399" s="5" t="s">
        <v>592</v>
      </c>
      <c r="C399" s="68"/>
      <c r="D399" s="69" t="str">
        <f>IFERROR(C399/INDEX(표5[#All],MATCH(B399,표5[[#All],[잉크]],0),2),"")</f>
        <v/>
      </c>
      <c r="E399" s="22">
        <f>$C399-INDEX(표5[#All],MATCH(B399,표5[[#All],[잉크]],0),24)</f>
        <v>0</v>
      </c>
      <c r="F399" s="542"/>
      <c r="G399" s="23" t="str">
        <f>IF(ISBLANK(F399),"",INDEX(호기!$A$1:$B$657,MATCH('생산계획(잉크)'!B851,호기!$A$1:$A$657,0),2))</f>
        <v/>
      </c>
      <c r="H399" s="24">
        <f>C399+F399-INDEX(표5[#All],MATCH(B399,표5[[#All],[잉크]],0),2)</f>
        <v>0</v>
      </c>
      <c r="I399" s="21" t="str">
        <f>IFERROR(H399/INDEX(표5[#All],MATCH(B399,표5[[#All],[잉크]],0),5),"")</f>
        <v/>
      </c>
      <c r="J399" s="542"/>
      <c r="K399" s="25" t="str">
        <f>IF(ISBLANK(J399),"",INDEX(호기!$A$1:$B$657,MATCH('생산계획(잉크)'!B851,호기!$A$1:$A$657,0),2))</f>
        <v/>
      </c>
      <c r="L399" s="24">
        <f>H399+J399-INDEX(표5[#All],MATCH(B399,표5[[#All],[잉크]],0),5)</f>
        <v>0</v>
      </c>
      <c r="M399" s="21" t="str">
        <f>IFERROR(L399/INDEX(표5[#All],MATCH(B399,표5[[#All],[잉크]],0),8),"")</f>
        <v/>
      </c>
      <c r="N399" s="542"/>
      <c r="O399" s="23" t="str">
        <f>IF(ISBLANK(N399),"",INDEX(호기!$A$1:$B$657,MATCH('생산계획(잉크)'!B851,호기!$A$1:$A$657,0),2))</f>
        <v/>
      </c>
      <c r="P399" s="24">
        <f>L399+N399-INDEX(표5[#All],MATCH(B399,표5[[#All],[잉크]],0),5)</f>
        <v>0</v>
      </c>
      <c r="Q399" s="21" t="str">
        <f>IFERROR(P399/INDEX(표5[#All],MATCH(B399,표5[[#All],[잉크]],0),11),"")</f>
        <v/>
      </c>
      <c r="R399" s="542"/>
      <c r="S399" s="25" t="str">
        <f>IF(ISBLANK(R399),"",INDEX(호기!$A$1:$B$657,MATCH('생산계획(잉크)'!B851,호기!$A$1:$A$657,0),2))</f>
        <v/>
      </c>
      <c r="T399" s="24">
        <f>P399+R399-INDEX(표5[#All],MATCH(B399,표5[[#All],[잉크]],0),5)</f>
        <v>0</v>
      </c>
      <c r="U399" s="21" t="str">
        <f>IFERROR(T399/INDEX(표5[#All],MATCH(B399,표5[[#All],[잉크]],0),14),"")</f>
        <v/>
      </c>
      <c r="V399" s="542"/>
      <c r="W399" s="23" t="str">
        <f>IF(ISBLANK(V399),"",INDEX(호기!$A$1:$B$657,MATCH('생산계획(잉크)'!B851,호기!$A$1:$A$657,0),2))</f>
        <v/>
      </c>
      <c r="X399" s="24">
        <f>T399+V399-INDEX(표5[#All],MATCH(B399,표5[[#All],[잉크]],0),5)</f>
        <v>0</v>
      </c>
      <c r="Y399" s="21" t="str">
        <f>IFERROR(X399/INDEX(표5[#All],MATCH(B399,표5[[#All],[잉크]],0),17),"")</f>
        <v/>
      </c>
      <c r="Z399" s="23"/>
      <c r="AA399" s="23" t="str">
        <f>IF(ISBLANK(Z399),"",INDEX(호기!$A$1:$B$657,MATCH('생산계획(잉크)'!B851,호기!$A$1:$A$657,0),2))</f>
        <v/>
      </c>
      <c r="AB399" s="24">
        <f>X399+Z399-INDEX(표5[#All],MATCH(B399,표5[[#All],[잉크]],0),5)</f>
        <v>0</v>
      </c>
      <c r="AC399" s="21" t="str">
        <f>IFERROR(AB399/INDEX(표5[#All],MATCH(B399,표5[[#All],[잉크]],0),20),"")</f>
        <v/>
      </c>
      <c r="AD399" s="23"/>
      <c r="AE399" s="235"/>
      <c r="BB399" s="67"/>
      <c r="BC399" s="67"/>
      <c r="BD399" s="67"/>
      <c r="BE399" s="67"/>
      <c r="BF399" s="67"/>
    </row>
    <row r="400" spans="1:58" ht="16.5" hidden="1" customHeight="1" x14ac:dyDescent="0.3">
      <c r="A400" s="1"/>
      <c r="B400" s="5" t="s">
        <v>617</v>
      </c>
      <c r="C400" s="68"/>
      <c r="D400" s="69" t="str">
        <f>IFERROR(C400/INDEX(표5[#All],MATCH(B400,표5[[#All],[잉크]],0),2),"")</f>
        <v/>
      </c>
      <c r="E400" s="22">
        <f>$C400-INDEX(표5[#All],MATCH(B400,표5[[#All],[잉크]],0),24)</f>
        <v>0</v>
      </c>
      <c r="F400" s="542"/>
      <c r="G400" s="23" t="str">
        <f>IF(ISBLANK(F400),"",INDEX(호기!$A$1:$B$657,MATCH('생산계획(잉크)'!B852,호기!$A$1:$A$657,0),2))</f>
        <v/>
      </c>
      <c r="H400" s="24">
        <f>C400+F400-INDEX(표5[#All],MATCH(B400,표5[[#All],[잉크]],0),2)</f>
        <v>0</v>
      </c>
      <c r="I400" s="21" t="str">
        <f>IFERROR(H400/INDEX(표5[#All],MATCH(B400,표5[[#All],[잉크]],0),5),"")</f>
        <v/>
      </c>
      <c r="J400" s="542"/>
      <c r="K400" s="25" t="str">
        <f>IF(ISBLANK(J400),"",INDEX(호기!$A$1:$B$657,MATCH('생산계획(잉크)'!B852,호기!$A$1:$A$657,0),2))</f>
        <v/>
      </c>
      <c r="L400" s="24">
        <f>H400+J400-INDEX(표5[#All],MATCH(B400,표5[[#All],[잉크]],0),5)</f>
        <v>0</v>
      </c>
      <c r="M400" s="21" t="str">
        <f>IFERROR(L400/INDEX(표5[#All],MATCH(B400,표5[[#All],[잉크]],0),8),"")</f>
        <v/>
      </c>
      <c r="N400" s="542"/>
      <c r="O400" s="23" t="str">
        <f>IF(ISBLANK(N400),"",INDEX(호기!$A$1:$B$657,MATCH('생산계획(잉크)'!B852,호기!$A$1:$A$657,0),2))</f>
        <v/>
      </c>
      <c r="P400" s="24">
        <f>L400+N400-INDEX(표5[#All],MATCH(B400,표5[[#All],[잉크]],0),5)</f>
        <v>0</v>
      </c>
      <c r="Q400" s="21" t="str">
        <f>IFERROR(P400/INDEX(표5[#All],MATCH(B400,표5[[#All],[잉크]],0),11),"")</f>
        <v/>
      </c>
      <c r="R400" s="542"/>
      <c r="S400" s="25" t="str">
        <f>IF(ISBLANK(R400),"",INDEX(호기!$A$1:$B$657,MATCH('생산계획(잉크)'!B852,호기!$A$1:$A$657,0),2))</f>
        <v/>
      </c>
      <c r="T400" s="24">
        <f>P400+R400-INDEX(표5[#All],MATCH(B400,표5[[#All],[잉크]],0),5)</f>
        <v>0</v>
      </c>
      <c r="U400" s="21" t="str">
        <f>IFERROR(T400/INDEX(표5[#All],MATCH(B400,표5[[#All],[잉크]],0),14),"")</f>
        <v/>
      </c>
      <c r="V400" s="542"/>
      <c r="W400" s="23" t="str">
        <f>IF(ISBLANK(V400),"",INDEX(호기!$A$1:$B$657,MATCH('생산계획(잉크)'!B852,호기!$A$1:$A$657,0),2))</f>
        <v/>
      </c>
      <c r="X400" s="24">
        <f>T400+V400-INDEX(표5[#All],MATCH(B400,표5[[#All],[잉크]],0),5)</f>
        <v>0</v>
      </c>
      <c r="Y400" s="21" t="str">
        <f>IFERROR(X400/INDEX(표5[#All],MATCH(B400,표5[[#All],[잉크]],0),17),"")</f>
        <v/>
      </c>
      <c r="Z400" s="23"/>
      <c r="AA400" s="23" t="str">
        <f>IF(ISBLANK(Z400),"",INDEX(호기!$A$1:$B$657,MATCH('생산계획(잉크)'!B852,호기!$A$1:$A$657,0),2))</f>
        <v/>
      </c>
      <c r="AB400" s="24">
        <f>X400+Z400-INDEX(표5[#All],MATCH(B400,표5[[#All],[잉크]],0),5)</f>
        <v>0</v>
      </c>
      <c r="AC400" s="21" t="str">
        <f>IFERROR(AB400/INDEX(표5[#All],MATCH(B400,표5[[#All],[잉크]],0),20),"")</f>
        <v/>
      </c>
      <c r="AD400" s="23"/>
      <c r="AE400" s="235"/>
      <c r="BB400" s="67"/>
      <c r="BC400" s="67"/>
      <c r="BD400" s="67"/>
      <c r="BE400" s="67"/>
      <c r="BF400" s="67"/>
    </row>
    <row r="401" spans="1:58" ht="16.5" hidden="1" customHeight="1" x14ac:dyDescent="0.3">
      <c r="A401" s="1"/>
      <c r="B401" s="5" t="s">
        <v>618</v>
      </c>
      <c r="C401" s="68"/>
      <c r="D401" s="69" t="str">
        <f>IFERROR(C401/INDEX(표5[#All],MATCH(B401,표5[[#All],[잉크]],0),2),"")</f>
        <v/>
      </c>
      <c r="E401" s="22">
        <f>$C401-INDEX(표5[#All],MATCH(B401,표5[[#All],[잉크]],0),24)</f>
        <v>0</v>
      </c>
      <c r="F401" s="542"/>
      <c r="G401" s="23" t="str">
        <f>IF(ISBLANK(F401),"",INDEX(호기!$A$1:$B$657,MATCH('생산계획(잉크)'!B853,호기!$A$1:$A$657,0),2))</f>
        <v/>
      </c>
      <c r="H401" s="24">
        <f>C401+F401-INDEX(표5[#All],MATCH(B401,표5[[#All],[잉크]],0),2)</f>
        <v>0</v>
      </c>
      <c r="I401" s="21" t="str">
        <f>IFERROR(H401/INDEX(표5[#All],MATCH(B401,표5[[#All],[잉크]],0),5),"")</f>
        <v/>
      </c>
      <c r="J401" s="542"/>
      <c r="K401" s="25" t="str">
        <f>IF(ISBLANK(J401),"",INDEX(호기!$A$1:$B$657,MATCH('생산계획(잉크)'!B853,호기!$A$1:$A$657,0),2))</f>
        <v/>
      </c>
      <c r="L401" s="24">
        <f>H401+J401-INDEX(표5[#All],MATCH(B401,표5[[#All],[잉크]],0),5)</f>
        <v>0</v>
      </c>
      <c r="M401" s="21" t="str">
        <f>IFERROR(L401/INDEX(표5[#All],MATCH(B401,표5[[#All],[잉크]],0),8),"")</f>
        <v/>
      </c>
      <c r="N401" s="542"/>
      <c r="O401" s="23" t="str">
        <f>IF(ISBLANK(N401),"",INDEX(호기!$A$1:$B$657,MATCH('생산계획(잉크)'!B853,호기!$A$1:$A$657,0),2))</f>
        <v/>
      </c>
      <c r="P401" s="24">
        <f>L401+N401-INDEX(표5[#All],MATCH(B401,표5[[#All],[잉크]],0),5)</f>
        <v>0</v>
      </c>
      <c r="Q401" s="21" t="str">
        <f>IFERROR(P401/INDEX(표5[#All],MATCH(B401,표5[[#All],[잉크]],0),11),"")</f>
        <v/>
      </c>
      <c r="R401" s="542"/>
      <c r="S401" s="25" t="str">
        <f>IF(ISBLANK(R401),"",INDEX(호기!$A$1:$B$657,MATCH('생산계획(잉크)'!B853,호기!$A$1:$A$657,0),2))</f>
        <v/>
      </c>
      <c r="T401" s="24">
        <f>P401+R401-INDEX(표5[#All],MATCH(B401,표5[[#All],[잉크]],0),5)</f>
        <v>0</v>
      </c>
      <c r="U401" s="21" t="str">
        <f>IFERROR(T401/INDEX(표5[#All],MATCH(B401,표5[[#All],[잉크]],0),14),"")</f>
        <v/>
      </c>
      <c r="V401" s="542"/>
      <c r="W401" s="23" t="str">
        <f>IF(ISBLANK(V401),"",INDEX(호기!$A$1:$B$657,MATCH('생산계획(잉크)'!B853,호기!$A$1:$A$657,0),2))</f>
        <v/>
      </c>
      <c r="X401" s="24">
        <f>T401+V401-INDEX(표5[#All],MATCH(B401,표5[[#All],[잉크]],0),5)</f>
        <v>0</v>
      </c>
      <c r="Y401" s="21" t="str">
        <f>IFERROR(X401/INDEX(표5[#All],MATCH(B401,표5[[#All],[잉크]],0),17),"")</f>
        <v/>
      </c>
      <c r="Z401" s="23"/>
      <c r="AA401" s="23" t="str">
        <f>IF(ISBLANK(Z401),"",INDEX(호기!$A$1:$B$657,MATCH('생산계획(잉크)'!B853,호기!$A$1:$A$657,0),2))</f>
        <v/>
      </c>
      <c r="AB401" s="24">
        <f>X401+Z401-INDEX(표5[#All],MATCH(B401,표5[[#All],[잉크]],0),5)</f>
        <v>0</v>
      </c>
      <c r="AC401" s="21" t="str">
        <f>IFERROR(AB401/INDEX(표5[#All],MATCH(B401,표5[[#All],[잉크]],0),20),"")</f>
        <v/>
      </c>
      <c r="AD401" s="23"/>
      <c r="AE401" s="235"/>
      <c r="BB401" s="67"/>
      <c r="BC401" s="67"/>
      <c r="BD401" s="67"/>
      <c r="BE401" s="67"/>
      <c r="BF401" s="67"/>
    </row>
    <row r="402" spans="1:58" ht="16.5" hidden="1" customHeight="1" x14ac:dyDescent="0.3">
      <c r="A402" s="1"/>
      <c r="B402" s="5" t="s">
        <v>619</v>
      </c>
      <c r="C402" s="68"/>
      <c r="D402" s="69" t="str">
        <f>IFERROR(C402/INDEX(표5[#All],MATCH(B402,표5[[#All],[잉크]],0),2),"")</f>
        <v/>
      </c>
      <c r="E402" s="22">
        <f>$C402-INDEX(표5[#All],MATCH(B402,표5[[#All],[잉크]],0),24)</f>
        <v>0</v>
      </c>
      <c r="F402" s="542"/>
      <c r="G402" s="23" t="str">
        <f>IF(ISBLANK(F402),"",INDEX(호기!$A$1:$B$657,MATCH('생산계획(잉크)'!B854,호기!$A$1:$A$657,0),2))</f>
        <v/>
      </c>
      <c r="H402" s="24">
        <f>C402+F402-INDEX(표5[#All],MATCH(B402,표5[[#All],[잉크]],0),2)</f>
        <v>0</v>
      </c>
      <c r="I402" s="21" t="str">
        <f>IFERROR(H402/INDEX(표5[#All],MATCH(B402,표5[[#All],[잉크]],0),5),"")</f>
        <v/>
      </c>
      <c r="J402" s="542"/>
      <c r="K402" s="25" t="str">
        <f>IF(ISBLANK(J402),"",INDEX(호기!$A$1:$B$657,MATCH('생산계획(잉크)'!B854,호기!$A$1:$A$657,0),2))</f>
        <v/>
      </c>
      <c r="L402" s="24">
        <f>H402+J402-INDEX(표5[#All],MATCH(B402,표5[[#All],[잉크]],0),5)</f>
        <v>0</v>
      </c>
      <c r="M402" s="21" t="str">
        <f>IFERROR(L402/INDEX(표5[#All],MATCH(B402,표5[[#All],[잉크]],0),8),"")</f>
        <v/>
      </c>
      <c r="N402" s="542"/>
      <c r="O402" s="23" t="str">
        <f>IF(ISBLANK(N402),"",INDEX(호기!$A$1:$B$657,MATCH('생산계획(잉크)'!B854,호기!$A$1:$A$657,0),2))</f>
        <v/>
      </c>
      <c r="P402" s="24">
        <f>L402+N402-INDEX(표5[#All],MATCH(B402,표5[[#All],[잉크]],0),5)</f>
        <v>0</v>
      </c>
      <c r="Q402" s="21" t="str">
        <f>IFERROR(P402/INDEX(표5[#All],MATCH(B402,표5[[#All],[잉크]],0),11),"")</f>
        <v/>
      </c>
      <c r="R402" s="542"/>
      <c r="S402" s="25" t="str">
        <f>IF(ISBLANK(R402),"",INDEX(호기!$A$1:$B$657,MATCH('생산계획(잉크)'!B854,호기!$A$1:$A$657,0),2))</f>
        <v/>
      </c>
      <c r="T402" s="24">
        <f>P402+R402-INDEX(표5[#All],MATCH(B402,표5[[#All],[잉크]],0),5)</f>
        <v>0</v>
      </c>
      <c r="U402" s="21" t="str">
        <f>IFERROR(T402/INDEX(표5[#All],MATCH(B402,표5[[#All],[잉크]],0),14),"")</f>
        <v/>
      </c>
      <c r="V402" s="542"/>
      <c r="W402" s="23" t="str">
        <f>IF(ISBLANK(V402),"",INDEX(호기!$A$1:$B$657,MATCH('생산계획(잉크)'!B854,호기!$A$1:$A$657,0),2))</f>
        <v/>
      </c>
      <c r="X402" s="24">
        <f>T402+V402-INDEX(표5[#All],MATCH(B402,표5[[#All],[잉크]],0),5)</f>
        <v>0</v>
      </c>
      <c r="Y402" s="21" t="str">
        <f>IFERROR(X402/INDEX(표5[#All],MATCH(B402,표5[[#All],[잉크]],0),17),"")</f>
        <v/>
      </c>
      <c r="Z402" s="23"/>
      <c r="AA402" s="23" t="str">
        <f>IF(ISBLANK(Z402),"",INDEX(호기!$A$1:$B$657,MATCH('생산계획(잉크)'!B854,호기!$A$1:$A$657,0),2))</f>
        <v/>
      </c>
      <c r="AB402" s="24">
        <f>X402+Z402-INDEX(표5[#All],MATCH(B402,표5[[#All],[잉크]],0),5)</f>
        <v>0</v>
      </c>
      <c r="AC402" s="21" t="str">
        <f>IFERROR(AB402/INDEX(표5[#All],MATCH(B402,표5[[#All],[잉크]],0),20),"")</f>
        <v/>
      </c>
      <c r="AD402" s="23"/>
      <c r="AE402" s="235"/>
      <c r="BB402" s="67"/>
      <c r="BC402" s="67"/>
      <c r="BD402" s="67"/>
      <c r="BE402" s="67"/>
      <c r="BF402" s="67"/>
    </row>
    <row r="403" spans="1:58" ht="16.5" hidden="1" customHeight="1" x14ac:dyDescent="0.3">
      <c r="A403" s="1"/>
      <c r="B403" s="5" t="s">
        <v>620</v>
      </c>
      <c r="C403" s="68"/>
      <c r="D403" s="69" t="str">
        <f>IFERROR(C403/INDEX(표5[#All],MATCH(B403,표5[[#All],[잉크]],0),2),"")</f>
        <v/>
      </c>
      <c r="E403" s="22">
        <f>$C403-INDEX(표5[#All],MATCH(B403,표5[[#All],[잉크]],0),24)</f>
        <v>0</v>
      </c>
      <c r="F403" s="542"/>
      <c r="G403" s="23" t="str">
        <f>IF(ISBLANK(F403),"",INDEX(호기!$A$1:$B$657,MATCH('생산계획(잉크)'!B855,호기!$A$1:$A$657,0),2))</f>
        <v/>
      </c>
      <c r="H403" s="24">
        <f>C403+F403-INDEX(표5[#All],MATCH(B403,표5[[#All],[잉크]],0),2)</f>
        <v>0</v>
      </c>
      <c r="I403" s="21" t="str">
        <f>IFERROR(H403/INDEX(표5[#All],MATCH(B403,표5[[#All],[잉크]],0),5),"")</f>
        <v/>
      </c>
      <c r="J403" s="542"/>
      <c r="K403" s="25" t="str">
        <f>IF(ISBLANK(J403),"",INDEX(호기!$A$1:$B$657,MATCH('생산계획(잉크)'!B855,호기!$A$1:$A$657,0),2))</f>
        <v/>
      </c>
      <c r="L403" s="24">
        <f>H403+J403-INDEX(표5[#All],MATCH(B403,표5[[#All],[잉크]],0),5)</f>
        <v>0</v>
      </c>
      <c r="M403" s="21" t="str">
        <f>IFERROR(L403/INDEX(표5[#All],MATCH(B403,표5[[#All],[잉크]],0),8),"")</f>
        <v/>
      </c>
      <c r="N403" s="542"/>
      <c r="O403" s="23" t="str">
        <f>IF(ISBLANK(N403),"",INDEX(호기!$A$1:$B$657,MATCH('생산계획(잉크)'!B855,호기!$A$1:$A$657,0),2))</f>
        <v/>
      </c>
      <c r="P403" s="24">
        <f>L403+N403-INDEX(표5[#All],MATCH(B403,표5[[#All],[잉크]],0),5)</f>
        <v>0</v>
      </c>
      <c r="Q403" s="21" t="str">
        <f>IFERROR(P403/INDEX(표5[#All],MATCH(B403,표5[[#All],[잉크]],0),11),"")</f>
        <v/>
      </c>
      <c r="R403" s="542"/>
      <c r="S403" s="25" t="str">
        <f>IF(ISBLANK(R403),"",INDEX(호기!$A$1:$B$657,MATCH('생산계획(잉크)'!B855,호기!$A$1:$A$657,0),2))</f>
        <v/>
      </c>
      <c r="T403" s="24">
        <f>P403+R403-INDEX(표5[#All],MATCH(B403,표5[[#All],[잉크]],0),5)</f>
        <v>0</v>
      </c>
      <c r="U403" s="21" t="str">
        <f>IFERROR(T403/INDEX(표5[#All],MATCH(B403,표5[[#All],[잉크]],0),14),"")</f>
        <v/>
      </c>
      <c r="V403" s="542"/>
      <c r="W403" s="23" t="str">
        <f>IF(ISBLANK(V403),"",INDEX(호기!$A$1:$B$657,MATCH('생산계획(잉크)'!B855,호기!$A$1:$A$657,0),2))</f>
        <v/>
      </c>
      <c r="X403" s="24">
        <f>T403+V403-INDEX(표5[#All],MATCH(B403,표5[[#All],[잉크]],0),5)</f>
        <v>0</v>
      </c>
      <c r="Y403" s="21" t="str">
        <f>IFERROR(X403/INDEX(표5[#All],MATCH(B403,표5[[#All],[잉크]],0),17),"")</f>
        <v/>
      </c>
      <c r="Z403" s="23"/>
      <c r="AA403" s="23" t="str">
        <f>IF(ISBLANK(Z403),"",INDEX(호기!$A$1:$B$657,MATCH('생산계획(잉크)'!B855,호기!$A$1:$A$657,0),2))</f>
        <v/>
      </c>
      <c r="AB403" s="24">
        <f>X403+Z403-INDEX(표5[#All],MATCH(B403,표5[[#All],[잉크]],0),5)</f>
        <v>0</v>
      </c>
      <c r="AC403" s="21" t="str">
        <f>IFERROR(AB403/INDEX(표5[#All],MATCH(B403,표5[[#All],[잉크]],0),20),"")</f>
        <v/>
      </c>
      <c r="AD403" s="23"/>
      <c r="AE403" s="235"/>
      <c r="BB403" s="67"/>
      <c r="BC403" s="67"/>
      <c r="BD403" s="67"/>
      <c r="BE403" s="67"/>
      <c r="BF403" s="67"/>
    </row>
    <row r="404" spans="1:58" ht="16.5" hidden="1" customHeight="1" x14ac:dyDescent="0.3">
      <c r="A404" s="1"/>
      <c r="B404" s="5" t="s">
        <v>1503</v>
      </c>
      <c r="C404" s="68"/>
      <c r="D404" s="69" t="str">
        <f>IFERROR(C404/INDEX(표5[#All],MATCH(B404,표5[[#All],[잉크]],0),2),"")</f>
        <v/>
      </c>
      <c r="E404" s="22">
        <f>$C404-INDEX(표5[#All],MATCH(B404,표5[[#All],[잉크]],0),24)</f>
        <v>0</v>
      </c>
      <c r="F404" s="542"/>
      <c r="G404" s="23" t="str">
        <f>IF(ISBLANK(F404),"",INDEX(호기!$A$1:$B$657,MATCH('생산계획(잉크)'!B856,호기!$A$1:$A$657,0),2))</f>
        <v/>
      </c>
      <c r="H404" s="24">
        <f>C404+F404-INDEX(표5[#All],MATCH(B404,표5[[#All],[잉크]],0),2)</f>
        <v>0</v>
      </c>
      <c r="I404" s="21" t="str">
        <f>IFERROR(H404/INDEX(표5[#All],MATCH(B404,표5[[#All],[잉크]],0),5),"")</f>
        <v/>
      </c>
      <c r="J404" s="542"/>
      <c r="K404" s="25" t="str">
        <f>IF(ISBLANK(J404),"",INDEX(호기!$A$1:$B$657,MATCH('생산계획(잉크)'!B856,호기!$A$1:$A$657,0),2))</f>
        <v/>
      </c>
      <c r="L404" s="24">
        <f>H404+J404-INDEX(표5[#All],MATCH(B404,표5[[#All],[잉크]],0),5)</f>
        <v>0</v>
      </c>
      <c r="M404" s="21" t="str">
        <f>IFERROR(L404/INDEX(표5[#All],MATCH(B404,표5[[#All],[잉크]],0),8),"")</f>
        <v/>
      </c>
      <c r="N404" s="542"/>
      <c r="O404" s="23" t="str">
        <f>IF(ISBLANK(N404),"",INDEX(호기!$A$1:$B$657,MATCH('생산계획(잉크)'!B856,호기!$A$1:$A$657,0),2))</f>
        <v/>
      </c>
      <c r="P404" s="24">
        <f>L404+N404-INDEX(표5[#All],MATCH(B404,표5[[#All],[잉크]],0),5)</f>
        <v>0</v>
      </c>
      <c r="Q404" s="21" t="str">
        <f>IFERROR(P404/INDEX(표5[#All],MATCH(B404,표5[[#All],[잉크]],0),11),"")</f>
        <v/>
      </c>
      <c r="R404" s="542"/>
      <c r="S404" s="25" t="str">
        <f>IF(ISBLANK(R404),"",INDEX(호기!$A$1:$B$657,MATCH('생산계획(잉크)'!B856,호기!$A$1:$A$657,0),2))</f>
        <v/>
      </c>
      <c r="T404" s="24">
        <f>P404+R404-INDEX(표5[#All],MATCH(B404,표5[[#All],[잉크]],0),5)</f>
        <v>0</v>
      </c>
      <c r="U404" s="21" t="str">
        <f>IFERROR(T404/INDEX(표5[#All],MATCH(B404,표5[[#All],[잉크]],0),14),"")</f>
        <v/>
      </c>
      <c r="V404" s="542"/>
      <c r="W404" s="23" t="str">
        <f>IF(ISBLANK(V404),"",INDEX(호기!$A$1:$B$657,MATCH('생산계획(잉크)'!B856,호기!$A$1:$A$657,0),2))</f>
        <v/>
      </c>
      <c r="X404" s="24">
        <f>T404+V404-INDEX(표5[#All],MATCH(B404,표5[[#All],[잉크]],0),5)</f>
        <v>0</v>
      </c>
      <c r="Y404" s="21" t="str">
        <f>IFERROR(X404/INDEX(표5[#All],MATCH(B404,표5[[#All],[잉크]],0),17),"")</f>
        <v/>
      </c>
      <c r="Z404" s="23"/>
      <c r="AA404" s="23" t="str">
        <f>IF(ISBLANK(Z404),"",INDEX(호기!$A$1:$B$657,MATCH('생산계획(잉크)'!B856,호기!$A$1:$A$657,0),2))</f>
        <v/>
      </c>
      <c r="AB404" s="24">
        <f>X404+Z404-INDEX(표5[#All],MATCH(B404,표5[[#All],[잉크]],0),5)</f>
        <v>0</v>
      </c>
      <c r="AC404" s="21" t="str">
        <f>IFERROR(AB404/INDEX(표5[#All],MATCH(B404,표5[[#All],[잉크]],0),20),"")</f>
        <v/>
      </c>
      <c r="AD404" s="23"/>
      <c r="AE404" s="235"/>
      <c r="BB404" s="67"/>
      <c r="BC404" s="67"/>
      <c r="BD404" s="67"/>
      <c r="BE404" s="67"/>
      <c r="BF404" s="67"/>
    </row>
    <row r="405" spans="1:58" ht="16.5" hidden="1" customHeight="1" x14ac:dyDescent="0.3">
      <c r="A405" s="1"/>
      <c r="B405" s="5" t="s">
        <v>1504</v>
      </c>
      <c r="C405" s="68"/>
      <c r="D405" s="69" t="str">
        <f>IFERROR(C405/INDEX(표5[#All],MATCH(B405,표5[[#All],[잉크]],0),2),"")</f>
        <v/>
      </c>
      <c r="E405" s="22">
        <f>$C405-INDEX(표5[#All],MATCH(B405,표5[[#All],[잉크]],0),24)</f>
        <v>0</v>
      </c>
      <c r="F405" s="542"/>
      <c r="G405" s="23" t="str">
        <f>IF(ISBLANK(F405),"",INDEX(호기!$A$1:$B$657,MATCH('생산계획(잉크)'!B857,호기!$A$1:$A$657,0),2))</f>
        <v/>
      </c>
      <c r="H405" s="24">
        <f>C405+F405-INDEX(표5[#All],MATCH(B405,표5[[#All],[잉크]],0),2)</f>
        <v>0</v>
      </c>
      <c r="I405" s="21" t="str">
        <f>IFERROR(H405/INDEX(표5[#All],MATCH(B405,표5[[#All],[잉크]],0),5),"")</f>
        <v/>
      </c>
      <c r="J405" s="542"/>
      <c r="K405" s="25" t="str">
        <f>IF(ISBLANK(J405),"",INDEX(호기!$A$1:$B$657,MATCH('생산계획(잉크)'!B857,호기!$A$1:$A$657,0),2))</f>
        <v/>
      </c>
      <c r="L405" s="24">
        <f>H405+J405-INDEX(표5[#All],MATCH(B405,표5[[#All],[잉크]],0),5)</f>
        <v>0</v>
      </c>
      <c r="M405" s="21" t="str">
        <f>IFERROR(L405/INDEX(표5[#All],MATCH(B405,표5[[#All],[잉크]],0),8),"")</f>
        <v/>
      </c>
      <c r="N405" s="542"/>
      <c r="O405" s="23" t="str">
        <f>IF(ISBLANK(N405),"",INDEX(호기!$A$1:$B$657,MATCH('생산계획(잉크)'!B857,호기!$A$1:$A$657,0),2))</f>
        <v/>
      </c>
      <c r="P405" s="24">
        <f>L405+N405-INDEX(표5[#All],MATCH(B405,표5[[#All],[잉크]],0),5)</f>
        <v>0</v>
      </c>
      <c r="Q405" s="21" t="str">
        <f>IFERROR(P405/INDEX(표5[#All],MATCH(B405,표5[[#All],[잉크]],0),11),"")</f>
        <v/>
      </c>
      <c r="R405" s="542"/>
      <c r="S405" s="25" t="str">
        <f>IF(ISBLANK(R405),"",INDEX(호기!$A$1:$B$657,MATCH('생산계획(잉크)'!B857,호기!$A$1:$A$657,0),2))</f>
        <v/>
      </c>
      <c r="T405" s="24">
        <f>P405+R405-INDEX(표5[#All],MATCH(B405,표5[[#All],[잉크]],0),5)</f>
        <v>0</v>
      </c>
      <c r="U405" s="21" t="str">
        <f>IFERROR(T405/INDEX(표5[#All],MATCH(B405,표5[[#All],[잉크]],0),14),"")</f>
        <v/>
      </c>
      <c r="V405" s="542"/>
      <c r="W405" s="23" t="str">
        <f>IF(ISBLANK(V405),"",INDEX(호기!$A$1:$B$657,MATCH('생산계획(잉크)'!B857,호기!$A$1:$A$657,0),2))</f>
        <v/>
      </c>
      <c r="X405" s="24">
        <f>T405+V405-INDEX(표5[#All],MATCH(B405,표5[[#All],[잉크]],0),5)</f>
        <v>0</v>
      </c>
      <c r="Y405" s="21" t="str">
        <f>IFERROR(X405/INDEX(표5[#All],MATCH(B405,표5[[#All],[잉크]],0),17),"")</f>
        <v/>
      </c>
      <c r="Z405" s="23"/>
      <c r="AA405" s="23" t="str">
        <f>IF(ISBLANK(Z405),"",INDEX(호기!$A$1:$B$657,MATCH('생산계획(잉크)'!B857,호기!$A$1:$A$657,0),2))</f>
        <v/>
      </c>
      <c r="AB405" s="24">
        <f>X405+Z405-INDEX(표5[#All],MATCH(B405,표5[[#All],[잉크]],0),5)</f>
        <v>0</v>
      </c>
      <c r="AC405" s="21" t="str">
        <f>IFERROR(AB405/INDEX(표5[#All],MATCH(B405,표5[[#All],[잉크]],0),20),"")</f>
        <v/>
      </c>
      <c r="AD405" s="23"/>
      <c r="AE405" s="235"/>
      <c r="BB405" s="67"/>
      <c r="BC405" s="67"/>
      <c r="BD405" s="67"/>
      <c r="BE405" s="67"/>
      <c r="BF405" s="67"/>
    </row>
    <row r="406" spans="1:58" ht="16.5" hidden="1" customHeight="1" x14ac:dyDescent="0.3">
      <c r="A406" s="1"/>
      <c r="B406" s="5" t="s">
        <v>1506</v>
      </c>
      <c r="C406" s="68"/>
      <c r="D406" s="69" t="str">
        <f>IFERROR(C406/INDEX(표5[#All],MATCH(B406,표5[[#All],[잉크]],0),2),"")</f>
        <v/>
      </c>
      <c r="E406" s="22">
        <f>$C406-INDEX(표5[#All],MATCH(B406,표5[[#All],[잉크]],0),24)</f>
        <v>0</v>
      </c>
      <c r="F406" s="542"/>
      <c r="G406" s="23" t="str">
        <f>IF(ISBLANK(F406),"",INDEX(호기!$A$1:$B$657,MATCH('생산계획(잉크)'!B858,호기!$A$1:$A$657,0),2))</f>
        <v/>
      </c>
      <c r="H406" s="24">
        <f>C406+F406-INDEX(표5[#All],MATCH(B406,표5[[#All],[잉크]],0),2)</f>
        <v>0</v>
      </c>
      <c r="I406" s="21" t="str">
        <f>IFERROR(H406/INDEX(표5[#All],MATCH(B406,표5[[#All],[잉크]],0),5),"")</f>
        <v/>
      </c>
      <c r="J406" s="542"/>
      <c r="K406" s="25" t="str">
        <f>IF(ISBLANK(J406),"",INDEX(호기!$A$1:$B$657,MATCH('생산계획(잉크)'!B858,호기!$A$1:$A$657,0),2))</f>
        <v/>
      </c>
      <c r="L406" s="24">
        <f>H406+J406-INDEX(표5[#All],MATCH(B406,표5[[#All],[잉크]],0),5)</f>
        <v>0</v>
      </c>
      <c r="M406" s="21" t="str">
        <f>IFERROR(L406/INDEX(표5[#All],MATCH(B406,표5[[#All],[잉크]],0),8),"")</f>
        <v/>
      </c>
      <c r="N406" s="542"/>
      <c r="O406" s="23" t="str">
        <f>IF(ISBLANK(N406),"",INDEX(호기!$A$1:$B$657,MATCH('생산계획(잉크)'!B858,호기!$A$1:$A$657,0),2))</f>
        <v/>
      </c>
      <c r="P406" s="24">
        <f>L406+N406-INDEX(표5[#All],MATCH(B406,표5[[#All],[잉크]],0),5)</f>
        <v>0</v>
      </c>
      <c r="Q406" s="21" t="str">
        <f>IFERROR(P406/INDEX(표5[#All],MATCH(B406,표5[[#All],[잉크]],0),11),"")</f>
        <v/>
      </c>
      <c r="R406" s="542"/>
      <c r="S406" s="25" t="str">
        <f>IF(ISBLANK(R406),"",INDEX(호기!$A$1:$B$657,MATCH('생산계획(잉크)'!B858,호기!$A$1:$A$657,0),2))</f>
        <v/>
      </c>
      <c r="T406" s="24">
        <f>P406+R406-INDEX(표5[#All],MATCH(B406,표5[[#All],[잉크]],0),5)</f>
        <v>0</v>
      </c>
      <c r="U406" s="21" t="str">
        <f>IFERROR(T406/INDEX(표5[#All],MATCH(B406,표5[[#All],[잉크]],0),14),"")</f>
        <v/>
      </c>
      <c r="V406" s="542"/>
      <c r="W406" s="23" t="str">
        <f>IF(ISBLANK(V406),"",INDEX(호기!$A$1:$B$657,MATCH('생산계획(잉크)'!B858,호기!$A$1:$A$657,0),2))</f>
        <v/>
      </c>
      <c r="X406" s="24">
        <f>T406+V406-INDEX(표5[#All],MATCH(B406,표5[[#All],[잉크]],0),5)</f>
        <v>0</v>
      </c>
      <c r="Y406" s="21" t="str">
        <f>IFERROR(X406/INDEX(표5[#All],MATCH(B406,표5[[#All],[잉크]],0),17),"")</f>
        <v/>
      </c>
      <c r="Z406" s="23"/>
      <c r="AA406" s="23" t="str">
        <f>IF(ISBLANK(Z406),"",INDEX(호기!$A$1:$B$657,MATCH('생산계획(잉크)'!B858,호기!$A$1:$A$657,0),2))</f>
        <v/>
      </c>
      <c r="AB406" s="24">
        <f>X406+Z406-INDEX(표5[#All],MATCH(B406,표5[[#All],[잉크]],0),5)</f>
        <v>0</v>
      </c>
      <c r="AC406" s="21" t="str">
        <f>IFERROR(AB406/INDEX(표5[#All],MATCH(B406,표5[[#All],[잉크]],0),20),"")</f>
        <v/>
      </c>
      <c r="AD406" s="23"/>
      <c r="AE406" s="235"/>
      <c r="BB406" s="67"/>
      <c r="BC406" s="67"/>
      <c r="BD406" s="67"/>
      <c r="BE406" s="67"/>
      <c r="BF406" s="67"/>
    </row>
    <row r="407" spans="1:58" ht="16.5" hidden="1" customHeight="1" x14ac:dyDescent="0.3">
      <c r="A407" s="1"/>
      <c r="B407" s="5" t="s">
        <v>621</v>
      </c>
      <c r="C407" s="68"/>
      <c r="D407" s="69" t="str">
        <f>IFERROR(C407/INDEX(표5[#All],MATCH(B407,표5[[#All],[잉크]],0),2),"")</f>
        <v/>
      </c>
      <c r="E407" s="22">
        <f>$C407-INDEX(표5[#All],MATCH(B407,표5[[#All],[잉크]],0),24)</f>
        <v>0</v>
      </c>
      <c r="F407" s="542"/>
      <c r="G407" s="23" t="str">
        <f>IF(ISBLANK(F407),"",INDEX(호기!$A$1:$B$657,MATCH('생산계획(잉크)'!B859,호기!$A$1:$A$657,0),2))</f>
        <v/>
      </c>
      <c r="H407" s="24">
        <f>C407+F407-INDEX(표5[#All],MATCH(B407,표5[[#All],[잉크]],0),2)</f>
        <v>0</v>
      </c>
      <c r="I407" s="21" t="str">
        <f>IFERROR(H407/INDEX(표5[#All],MATCH(B407,표5[[#All],[잉크]],0),5),"")</f>
        <v/>
      </c>
      <c r="J407" s="542"/>
      <c r="K407" s="25" t="str">
        <f>IF(ISBLANK(J407),"",INDEX(호기!$A$1:$B$657,MATCH('생산계획(잉크)'!B859,호기!$A$1:$A$657,0),2))</f>
        <v/>
      </c>
      <c r="L407" s="24">
        <f>H407+J407-INDEX(표5[#All],MATCH(B407,표5[[#All],[잉크]],0),5)</f>
        <v>0</v>
      </c>
      <c r="M407" s="21" t="str">
        <f>IFERROR(L407/INDEX(표5[#All],MATCH(B407,표5[[#All],[잉크]],0),8),"")</f>
        <v/>
      </c>
      <c r="N407" s="542"/>
      <c r="O407" s="23" t="str">
        <f>IF(ISBLANK(N407),"",INDEX(호기!$A$1:$B$657,MATCH('생산계획(잉크)'!B859,호기!$A$1:$A$657,0),2))</f>
        <v/>
      </c>
      <c r="P407" s="24">
        <f>L407+N407-INDEX(표5[#All],MATCH(B407,표5[[#All],[잉크]],0),5)</f>
        <v>0</v>
      </c>
      <c r="Q407" s="21" t="str">
        <f>IFERROR(P407/INDEX(표5[#All],MATCH(B407,표5[[#All],[잉크]],0),11),"")</f>
        <v/>
      </c>
      <c r="R407" s="542"/>
      <c r="S407" s="25" t="str">
        <f>IF(ISBLANK(R407),"",INDEX(호기!$A$1:$B$657,MATCH('생산계획(잉크)'!B859,호기!$A$1:$A$657,0),2))</f>
        <v/>
      </c>
      <c r="T407" s="24">
        <f>P407+R407-INDEX(표5[#All],MATCH(B407,표5[[#All],[잉크]],0),5)</f>
        <v>0</v>
      </c>
      <c r="U407" s="21" t="str">
        <f>IFERROR(T407/INDEX(표5[#All],MATCH(B407,표5[[#All],[잉크]],0),14),"")</f>
        <v/>
      </c>
      <c r="V407" s="542"/>
      <c r="W407" s="23" t="str">
        <f>IF(ISBLANK(V407),"",INDEX(호기!$A$1:$B$657,MATCH('생산계획(잉크)'!B859,호기!$A$1:$A$657,0),2))</f>
        <v/>
      </c>
      <c r="X407" s="24">
        <f>T407+V407-INDEX(표5[#All],MATCH(B407,표5[[#All],[잉크]],0),5)</f>
        <v>0</v>
      </c>
      <c r="Y407" s="21" t="str">
        <f>IFERROR(X407/INDEX(표5[#All],MATCH(B407,표5[[#All],[잉크]],0),17),"")</f>
        <v/>
      </c>
      <c r="Z407" s="23"/>
      <c r="AA407" s="23" t="str">
        <f>IF(ISBLANK(Z407),"",INDEX(호기!$A$1:$B$657,MATCH('생산계획(잉크)'!B859,호기!$A$1:$A$657,0),2))</f>
        <v/>
      </c>
      <c r="AB407" s="24">
        <f>X407+Z407-INDEX(표5[#All],MATCH(B407,표5[[#All],[잉크]],0),5)</f>
        <v>0</v>
      </c>
      <c r="AC407" s="21" t="str">
        <f>IFERROR(AB407/INDEX(표5[#All],MATCH(B407,표5[[#All],[잉크]],0),20),"")</f>
        <v/>
      </c>
      <c r="AD407" s="23"/>
      <c r="AE407" s="235"/>
      <c r="BB407" s="67"/>
      <c r="BC407" s="67"/>
      <c r="BD407" s="67"/>
      <c r="BE407" s="67"/>
      <c r="BF407" s="67"/>
    </row>
    <row r="408" spans="1:58" ht="16.5" hidden="1" customHeight="1" x14ac:dyDescent="0.3">
      <c r="A408" s="1"/>
      <c r="B408" s="5" t="s">
        <v>622</v>
      </c>
      <c r="C408" s="68"/>
      <c r="D408" s="69" t="str">
        <f>IFERROR(C408/INDEX(표5[#All],MATCH(B408,표5[[#All],[잉크]],0),2),"")</f>
        <v/>
      </c>
      <c r="E408" s="22">
        <f>$C408-INDEX(표5[#All],MATCH(B408,표5[[#All],[잉크]],0),24)</f>
        <v>0</v>
      </c>
      <c r="F408" s="542"/>
      <c r="G408" s="23" t="str">
        <f>IF(ISBLANK(F408),"",INDEX(호기!$A$1:$B$657,MATCH('생산계획(잉크)'!B860,호기!$A$1:$A$657,0),2))</f>
        <v/>
      </c>
      <c r="H408" s="24">
        <f>C408+F408-INDEX(표5[#All],MATCH(B408,표5[[#All],[잉크]],0),2)</f>
        <v>0</v>
      </c>
      <c r="I408" s="21" t="str">
        <f>IFERROR(H408/INDEX(표5[#All],MATCH(B408,표5[[#All],[잉크]],0),5),"")</f>
        <v/>
      </c>
      <c r="J408" s="542"/>
      <c r="K408" s="25" t="str">
        <f>IF(ISBLANK(J408),"",INDEX(호기!$A$1:$B$657,MATCH('생산계획(잉크)'!B860,호기!$A$1:$A$657,0),2))</f>
        <v/>
      </c>
      <c r="L408" s="24">
        <f>H408+J408-INDEX(표5[#All],MATCH(B408,표5[[#All],[잉크]],0),5)</f>
        <v>0</v>
      </c>
      <c r="M408" s="21" t="str">
        <f>IFERROR(L408/INDEX(표5[#All],MATCH(B408,표5[[#All],[잉크]],0),8),"")</f>
        <v/>
      </c>
      <c r="N408" s="542"/>
      <c r="O408" s="23" t="str">
        <f>IF(ISBLANK(N408),"",INDEX(호기!$A$1:$B$657,MATCH('생산계획(잉크)'!B860,호기!$A$1:$A$657,0),2))</f>
        <v/>
      </c>
      <c r="P408" s="24">
        <f>L408+N408-INDEX(표5[#All],MATCH(B408,표5[[#All],[잉크]],0),5)</f>
        <v>0</v>
      </c>
      <c r="Q408" s="21" t="str">
        <f>IFERROR(P408/INDEX(표5[#All],MATCH(B408,표5[[#All],[잉크]],0),11),"")</f>
        <v/>
      </c>
      <c r="R408" s="542"/>
      <c r="S408" s="25" t="str">
        <f>IF(ISBLANK(R408),"",INDEX(호기!$A$1:$B$657,MATCH('생산계획(잉크)'!B860,호기!$A$1:$A$657,0),2))</f>
        <v/>
      </c>
      <c r="T408" s="24">
        <f>P408+R408-INDEX(표5[#All],MATCH(B408,표5[[#All],[잉크]],0),5)</f>
        <v>0</v>
      </c>
      <c r="U408" s="21" t="str">
        <f>IFERROR(T408/INDEX(표5[#All],MATCH(B408,표5[[#All],[잉크]],0),14),"")</f>
        <v/>
      </c>
      <c r="V408" s="542"/>
      <c r="W408" s="23" t="str">
        <f>IF(ISBLANK(V408),"",INDEX(호기!$A$1:$B$657,MATCH('생산계획(잉크)'!B860,호기!$A$1:$A$657,0),2))</f>
        <v/>
      </c>
      <c r="X408" s="24">
        <f>T408+V408-INDEX(표5[#All],MATCH(B408,표5[[#All],[잉크]],0),5)</f>
        <v>0</v>
      </c>
      <c r="Y408" s="21" t="str">
        <f>IFERROR(X408/INDEX(표5[#All],MATCH(B408,표5[[#All],[잉크]],0),17),"")</f>
        <v/>
      </c>
      <c r="Z408" s="23"/>
      <c r="AA408" s="23" t="str">
        <f>IF(ISBLANK(Z408),"",INDEX(호기!$A$1:$B$657,MATCH('생산계획(잉크)'!B860,호기!$A$1:$A$657,0),2))</f>
        <v/>
      </c>
      <c r="AB408" s="24">
        <f>X408+Z408-INDEX(표5[#All],MATCH(B408,표5[[#All],[잉크]],0),5)</f>
        <v>0</v>
      </c>
      <c r="AC408" s="21" t="str">
        <f>IFERROR(AB408/INDEX(표5[#All],MATCH(B408,표5[[#All],[잉크]],0),20),"")</f>
        <v/>
      </c>
      <c r="AD408" s="23"/>
      <c r="AE408" s="235"/>
      <c r="BB408" s="67"/>
      <c r="BC408" s="67"/>
      <c r="BD408" s="67"/>
      <c r="BE408" s="67"/>
      <c r="BF408" s="67"/>
    </row>
    <row r="409" spans="1:58" ht="16.5" hidden="1" customHeight="1" x14ac:dyDescent="0.3">
      <c r="A409" s="1"/>
      <c r="B409" s="5" t="s">
        <v>623</v>
      </c>
      <c r="C409" s="68"/>
      <c r="D409" s="69" t="str">
        <f>IFERROR(C409/INDEX(표5[#All],MATCH(B409,표5[[#All],[잉크]],0),2),"")</f>
        <v/>
      </c>
      <c r="E409" s="22">
        <f>$C409-INDEX(표5[#All],MATCH(B409,표5[[#All],[잉크]],0),24)</f>
        <v>0</v>
      </c>
      <c r="F409" s="542"/>
      <c r="G409" s="23" t="str">
        <f>IF(ISBLANK(F409),"",INDEX(호기!$A$1:$B$657,MATCH('생산계획(잉크)'!B861,호기!$A$1:$A$657,0),2))</f>
        <v/>
      </c>
      <c r="H409" s="24">
        <f>C409+F409-INDEX(표5[#All],MATCH(B409,표5[[#All],[잉크]],0),2)</f>
        <v>0</v>
      </c>
      <c r="I409" s="21" t="str">
        <f>IFERROR(H409/INDEX(표5[#All],MATCH(B409,표5[[#All],[잉크]],0),5),"")</f>
        <v/>
      </c>
      <c r="J409" s="542"/>
      <c r="K409" s="25" t="str">
        <f>IF(ISBLANK(J409),"",INDEX(호기!$A$1:$B$657,MATCH('생산계획(잉크)'!B861,호기!$A$1:$A$657,0),2))</f>
        <v/>
      </c>
      <c r="L409" s="24">
        <f>H409+J409-INDEX(표5[#All],MATCH(B409,표5[[#All],[잉크]],0),5)</f>
        <v>0</v>
      </c>
      <c r="M409" s="21" t="str">
        <f>IFERROR(L409/INDEX(표5[#All],MATCH(B409,표5[[#All],[잉크]],0),8),"")</f>
        <v/>
      </c>
      <c r="N409" s="542"/>
      <c r="O409" s="23" t="str">
        <f>IF(ISBLANK(N409),"",INDEX(호기!$A$1:$B$657,MATCH('생산계획(잉크)'!B861,호기!$A$1:$A$657,0),2))</f>
        <v/>
      </c>
      <c r="P409" s="24">
        <f>L409+N409-INDEX(표5[#All],MATCH(B409,표5[[#All],[잉크]],0),5)</f>
        <v>0</v>
      </c>
      <c r="Q409" s="21" t="str">
        <f>IFERROR(P409/INDEX(표5[#All],MATCH(B409,표5[[#All],[잉크]],0),11),"")</f>
        <v/>
      </c>
      <c r="R409" s="542"/>
      <c r="S409" s="25" t="str">
        <f>IF(ISBLANK(R409),"",INDEX(호기!$A$1:$B$657,MATCH('생산계획(잉크)'!B861,호기!$A$1:$A$657,0),2))</f>
        <v/>
      </c>
      <c r="T409" s="24">
        <f>P409+R409-INDEX(표5[#All],MATCH(B409,표5[[#All],[잉크]],0),5)</f>
        <v>0</v>
      </c>
      <c r="U409" s="21" t="str">
        <f>IFERROR(T409/INDEX(표5[#All],MATCH(B409,표5[[#All],[잉크]],0),14),"")</f>
        <v/>
      </c>
      <c r="V409" s="542"/>
      <c r="W409" s="23" t="str">
        <f>IF(ISBLANK(V409),"",INDEX(호기!$A$1:$B$657,MATCH('생산계획(잉크)'!B861,호기!$A$1:$A$657,0),2))</f>
        <v/>
      </c>
      <c r="X409" s="24">
        <f>T409+V409-INDEX(표5[#All],MATCH(B409,표5[[#All],[잉크]],0),5)</f>
        <v>0</v>
      </c>
      <c r="Y409" s="21" t="str">
        <f>IFERROR(X409/INDEX(표5[#All],MATCH(B409,표5[[#All],[잉크]],0),17),"")</f>
        <v/>
      </c>
      <c r="Z409" s="23"/>
      <c r="AA409" s="23" t="str">
        <f>IF(ISBLANK(Z409),"",INDEX(호기!$A$1:$B$657,MATCH('생산계획(잉크)'!B861,호기!$A$1:$A$657,0),2))</f>
        <v/>
      </c>
      <c r="AB409" s="24">
        <f>X409+Z409-INDEX(표5[#All],MATCH(B409,표5[[#All],[잉크]],0),5)</f>
        <v>0</v>
      </c>
      <c r="AC409" s="21" t="str">
        <f>IFERROR(AB409/INDEX(표5[#All],MATCH(B409,표5[[#All],[잉크]],0),20),"")</f>
        <v/>
      </c>
      <c r="AD409" s="23"/>
      <c r="AE409" s="235"/>
      <c r="BB409" s="67"/>
      <c r="BC409" s="67"/>
      <c r="BD409" s="67"/>
      <c r="BE409" s="67"/>
      <c r="BF409" s="67"/>
    </row>
    <row r="410" spans="1:58" ht="16.5" hidden="1" customHeight="1" x14ac:dyDescent="0.3">
      <c r="A410" s="1"/>
      <c r="B410" s="5" t="s">
        <v>624</v>
      </c>
      <c r="C410" s="68"/>
      <c r="D410" s="69" t="str">
        <f>IFERROR(C410/INDEX(표5[#All],MATCH(B410,표5[[#All],[잉크]],0),2),"")</f>
        <v/>
      </c>
      <c r="E410" s="22">
        <f>$C410-INDEX(표5[#All],MATCH(B410,표5[[#All],[잉크]],0),24)</f>
        <v>0</v>
      </c>
      <c r="F410" s="542"/>
      <c r="G410" s="23" t="str">
        <f>IF(ISBLANK(F410),"",INDEX(호기!$A$1:$B$657,MATCH('생산계획(잉크)'!B862,호기!$A$1:$A$657,0),2))</f>
        <v/>
      </c>
      <c r="H410" s="24">
        <f>C410+F410-INDEX(표5[#All],MATCH(B410,표5[[#All],[잉크]],0),2)</f>
        <v>0</v>
      </c>
      <c r="I410" s="21" t="str">
        <f>IFERROR(H410/INDEX(표5[#All],MATCH(B410,표5[[#All],[잉크]],0),5),"")</f>
        <v/>
      </c>
      <c r="J410" s="542"/>
      <c r="K410" s="25" t="str">
        <f>IF(ISBLANK(J410),"",INDEX(호기!$A$1:$B$657,MATCH('생산계획(잉크)'!B862,호기!$A$1:$A$657,0),2))</f>
        <v/>
      </c>
      <c r="L410" s="24">
        <f>H410+J410-INDEX(표5[#All],MATCH(B410,표5[[#All],[잉크]],0),5)</f>
        <v>0</v>
      </c>
      <c r="M410" s="21" t="str">
        <f>IFERROR(L410/INDEX(표5[#All],MATCH(B410,표5[[#All],[잉크]],0),8),"")</f>
        <v/>
      </c>
      <c r="N410" s="542"/>
      <c r="O410" s="23" t="str">
        <f>IF(ISBLANK(N410),"",INDEX(호기!$A$1:$B$657,MATCH('생산계획(잉크)'!B862,호기!$A$1:$A$657,0),2))</f>
        <v/>
      </c>
      <c r="P410" s="24">
        <f>L410+N410-INDEX(표5[#All],MATCH(B410,표5[[#All],[잉크]],0),5)</f>
        <v>0</v>
      </c>
      <c r="Q410" s="21" t="str">
        <f>IFERROR(P410/INDEX(표5[#All],MATCH(B410,표5[[#All],[잉크]],0),11),"")</f>
        <v/>
      </c>
      <c r="R410" s="542"/>
      <c r="S410" s="25" t="str">
        <f>IF(ISBLANK(R410),"",INDEX(호기!$A$1:$B$657,MATCH('생산계획(잉크)'!B862,호기!$A$1:$A$657,0),2))</f>
        <v/>
      </c>
      <c r="T410" s="24">
        <f>P410+R410-INDEX(표5[#All],MATCH(B410,표5[[#All],[잉크]],0),5)</f>
        <v>0</v>
      </c>
      <c r="U410" s="21" t="str">
        <f>IFERROR(T410/INDEX(표5[#All],MATCH(B410,표5[[#All],[잉크]],0),14),"")</f>
        <v/>
      </c>
      <c r="V410" s="542"/>
      <c r="W410" s="23" t="str">
        <f>IF(ISBLANK(V410),"",INDEX(호기!$A$1:$B$657,MATCH('생산계획(잉크)'!B862,호기!$A$1:$A$657,0),2))</f>
        <v/>
      </c>
      <c r="X410" s="24">
        <f>T410+V410-INDEX(표5[#All],MATCH(B410,표5[[#All],[잉크]],0),5)</f>
        <v>0</v>
      </c>
      <c r="Y410" s="21" t="str">
        <f>IFERROR(X410/INDEX(표5[#All],MATCH(B410,표5[[#All],[잉크]],0),17),"")</f>
        <v/>
      </c>
      <c r="Z410" s="23"/>
      <c r="AA410" s="23" t="str">
        <f>IF(ISBLANK(Z410),"",INDEX(호기!$A$1:$B$657,MATCH('생산계획(잉크)'!B862,호기!$A$1:$A$657,0),2))</f>
        <v/>
      </c>
      <c r="AB410" s="24">
        <f>X410+Z410-INDEX(표5[#All],MATCH(B410,표5[[#All],[잉크]],0),5)</f>
        <v>0</v>
      </c>
      <c r="AC410" s="21" t="str">
        <f>IFERROR(AB410/INDEX(표5[#All],MATCH(B410,표5[[#All],[잉크]],0),20),"")</f>
        <v/>
      </c>
      <c r="AD410" s="23"/>
      <c r="AE410" s="235"/>
      <c r="BB410" s="67"/>
      <c r="BC410" s="67"/>
      <c r="BD410" s="67"/>
      <c r="BE410" s="67"/>
      <c r="BF410" s="67"/>
    </row>
    <row r="411" spans="1:58" ht="16.5" hidden="1" customHeight="1" x14ac:dyDescent="0.3">
      <c r="A411" s="1"/>
      <c r="B411" s="5" t="s">
        <v>625</v>
      </c>
      <c r="C411" s="68"/>
      <c r="D411" s="69" t="str">
        <f>IFERROR(C411/INDEX(표5[#All],MATCH(B411,표5[[#All],[잉크]],0),2),"")</f>
        <v/>
      </c>
      <c r="E411" s="22">
        <f>$C411-INDEX(표5[#All],MATCH(B411,표5[[#All],[잉크]],0),24)</f>
        <v>0</v>
      </c>
      <c r="F411" s="542"/>
      <c r="G411" s="23" t="str">
        <f>IF(ISBLANK(F411),"",INDEX(호기!$A$1:$B$657,MATCH('생산계획(잉크)'!B863,호기!$A$1:$A$657,0),2))</f>
        <v/>
      </c>
      <c r="H411" s="24">
        <f>C411+F411-INDEX(표5[#All],MATCH(B411,표5[[#All],[잉크]],0),2)</f>
        <v>0</v>
      </c>
      <c r="I411" s="21" t="str">
        <f>IFERROR(H411/INDEX(표5[#All],MATCH(B411,표5[[#All],[잉크]],0),5),"")</f>
        <v/>
      </c>
      <c r="J411" s="542"/>
      <c r="K411" s="25" t="str">
        <f>IF(ISBLANK(J411),"",INDEX(호기!$A$1:$B$657,MATCH('생산계획(잉크)'!B863,호기!$A$1:$A$657,0),2))</f>
        <v/>
      </c>
      <c r="L411" s="24">
        <f>H411+J411-INDEX(표5[#All],MATCH(B411,표5[[#All],[잉크]],0),5)</f>
        <v>0</v>
      </c>
      <c r="M411" s="21" t="str">
        <f>IFERROR(L411/INDEX(표5[#All],MATCH(B411,표5[[#All],[잉크]],0),8),"")</f>
        <v/>
      </c>
      <c r="N411" s="542"/>
      <c r="O411" s="23" t="str">
        <f>IF(ISBLANK(N411),"",INDEX(호기!$A$1:$B$657,MATCH('생산계획(잉크)'!B863,호기!$A$1:$A$657,0),2))</f>
        <v/>
      </c>
      <c r="P411" s="24">
        <f>L411+N411-INDEX(표5[#All],MATCH(B411,표5[[#All],[잉크]],0),5)</f>
        <v>0</v>
      </c>
      <c r="Q411" s="21" t="str">
        <f>IFERROR(P411/INDEX(표5[#All],MATCH(B411,표5[[#All],[잉크]],0),11),"")</f>
        <v/>
      </c>
      <c r="R411" s="542"/>
      <c r="S411" s="25" t="str">
        <f>IF(ISBLANK(R411),"",INDEX(호기!$A$1:$B$657,MATCH('생산계획(잉크)'!B863,호기!$A$1:$A$657,0),2))</f>
        <v/>
      </c>
      <c r="T411" s="24">
        <f>P411+R411-INDEX(표5[#All],MATCH(B411,표5[[#All],[잉크]],0),5)</f>
        <v>0</v>
      </c>
      <c r="U411" s="21" t="str">
        <f>IFERROR(T411/INDEX(표5[#All],MATCH(B411,표5[[#All],[잉크]],0),14),"")</f>
        <v/>
      </c>
      <c r="V411" s="542"/>
      <c r="W411" s="23" t="str">
        <f>IF(ISBLANK(V411),"",INDEX(호기!$A$1:$B$657,MATCH('생산계획(잉크)'!B863,호기!$A$1:$A$657,0),2))</f>
        <v/>
      </c>
      <c r="X411" s="24">
        <f>T411+V411-INDEX(표5[#All],MATCH(B411,표5[[#All],[잉크]],0),5)</f>
        <v>0</v>
      </c>
      <c r="Y411" s="21" t="str">
        <f>IFERROR(X411/INDEX(표5[#All],MATCH(B411,표5[[#All],[잉크]],0),17),"")</f>
        <v/>
      </c>
      <c r="Z411" s="23"/>
      <c r="AA411" s="23" t="str">
        <f>IF(ISBLANK(Z411),"",INDEX(호기!$A$1:$B$657,MATCH('생산계획(잉크)'!B863,호기!$A$1:$A$657,0),2))</f>
        <v/>
      </c>
      <c r="AB411" s="24">
        <f>X411+Z411-INDEX(표5[#All],MATCH(B411,표5[[#All],[잉크]],0),5)</f>
        <v>0</v>
      </c>
      <c r="AC411" s="21" t="str">
        <f>IFERROR(AB411/INDEX(표5[#All],MATCH(B411,표5[[#All],[잉크]],0),20),"")</f>
        <v/>
      </c>
      <c r="AD411" s="23"/>
      <c r="AE411" s="235"/>
      <c r="BB411" s="67"/>
      <c r="BC411" s="67"/>
      <c r="BD411" s="67"/>
      <c r="BE411" s="67"/>
      <c r="BF411" s="67"/>
    </row>
    <row r="412" spans="1:58" ht="16.5" hidden="1" customHeight="1" x14ac:dyDescent="0.3">
      <c r="A412" s="1"/>
      <c r="B412" s="5" t="s">
        <v>626</v>
      </c>
      <c r="C412" s="68"/>
      <c r="D412" s="69" t="str">
        <f>IFERROR(C412/INDEX(표5[#All],MATCH(B412,표5[[#All],[잉크]],0),2),"")</f>
        <v/>
      </c>
      <c r="E412" s="22">
        <f>$C412-INDEX(표5[#All],MATCH(B412,표5[[#All],[잉크]],0),24)</f>
        <v>0</v>
      </c>
      <c r="F412" s="542"/>
      <c r="G412" s="23" t="str">
        <f>IF(ISBLANK(F412),"",INDEX(호기!$A$1:$B$657,MATCH('생산계획(잉크)'!B864,호기!$A$1:$A$657,0),2))</f>
        <v/>
      </c>
      <c r="H412" s="24">
        <f>C412+F412-INDEX(표5[#All],MATCH(B412,표5[[#All],[잉크]],0),2)</f>
        <v>0</v>
      </c>
      <c r="I412" s="21" t="str">
        <f>IFERROR(H412/INDEX(표5[#All],MATCH(B412,표5[[#All],[잉크]],0),5),"")</f>
        <v/>
      </c>
      <c r="J412" s="542"/>
      <c r="K412" s="25" t="str">
        <f>IF(ISBLANK(J412),"",INDEX(호기!$A$1:$B$657,MATCH('생산계획(잉크)'!B864,호기!$A$1:$A$657,0),2))</f>
        <v/>
      </c>
      <c r="L412" s="24">
        <f>H412+J412-INDEX(표5[#All],MATCH(B412,표5[[#All],[잉크]],0),5)</f>
        <v>0</v>
      </c>
      <c r="M412" s="21" t="str">
        <f>IFERROR(L412/INDEX(표5[#All],MATCH(B412,표5[[#All],[잉크]],0),8),"")</f>
        <v/>
      </c>
      <c r="N412" s="542"/>
      <c r="O412" s="23" t="str">
        <f>IF(ISBLANK(N412),"",INDEX(호기!$A$1:$B$657,MATCH('생산계획(잉크)'!B864,호기!$A$1:$A$657,0),2))</f>
        <v/>
      </c>
      <c r="P412" s="24">
        <f>L412+N412-INDEX(표5[#All],MATCH(B412,표5[[#All],[잉크]],0),5)</f>
        <v>0</v>
      </c>
      <c r="Q412" s="21" t="str">
        <f>IFERROR(P412/INDEX(표5[#All],MATCH(B412,표5[[#All],[잉크]],0),11),"")</f>
        <v/>
      </c>
      <c r="R412" s="542"/>
      <c r="S412" s="25" t="str">
        <f>IF(ISBLANK(R412),"",INDEX(호기!$A$1:$B$657,MATCH('생산계획(잉크)'!B864,호기!$A$1:$A$657,0),2))</f>
        <v/>
      </c>
      <c r="T412" s="24">
        <f>P412+R412-INDEX(표5[#All],MATCH(B412,표5[[#All],[잉크]],0),5)</f>
        <v>0</v>
      </c>
      <c r="U412" s="21" t="str">
        <f>IFERROR(T412/INDEX(표5[#All],MATCH(B412,표5[[#All],[잉크]],0),14),"")</f>
        <v/>
      </c>
      <c r="V412" s="542"/>
      <c r="W412" s="23" t="str">
        <f>IF(ISBLANK(V412),"",INDEX(호기!$A$1:$B$657,MATCH('생산계획(잉크)'!B864,호기!$A$1:$A$657,0),2))</f>
        <v/>
      </c>
      <c r="X412" s="24">
        <f>T412+V412-INDEX(표5[#All],MATCH(B412,표5[[#All],[잉크]],0),5)</f>
        <v>0</v>
      </c>
      <c r="Y412" s="21" t="str">
        <f>IFERROR(X412/INDEX(표5[#All],MATCH(B412,표5[[#All],[잉크]],0),17),"")</f>
        <v/>
      </c>
      <c r="Z412" s="23"/>
      <c r="AA412" s="23" t="str">
        <f>IF(ISBLANK(Z412),"",INDEX(호기!$A$1:$B$657,MATCH('생산계획(잉크)'!B864,호기!$A$1:$A$657,0),2))</f>
        <v/>
      </c>
      <c r="AB412" s="24">
        <f>X412+Z412-INDEX(표5[#All],MATCH(B412,표5[[#All],[잉크]],0),5)</f>
        <v>0</v>
      </c>
      <c r="AC412" s="21" t="str">
        <f>IFERROR(AB412/INDEX(표5[#All],MATCH(B412,표5[[#All],[잉크]],0),20),"")</f>
        <v/>
      </c>
      <c r="AD412" s="23"/>
      <c r="AE412" s="235"/>
      <c r="BB412" s="67"/>
      <c r="BC412" s="67"/>
      <c r="BD412" s="67"/>
      <c r="BE412" s="67"/>
      <c r="BF412" s="67"/>
    </row>
    <row r="413" spans="1:58" ht="16.5" hidden="1" customHeight="1" x14ac:dyDescent="0.3">
      <c r="A413" s="1"/>
      <c r="B413" s="5" t="s">
        <v>1511</v>
      </c>
      <c r="C413" s="68"/>
      <c r="D413" s="69" t="str">
        <f>IFERROR(C413/INDEX(표5[#All],MATCH(B413,표5[[#All],[잉크]],0),2),"")</f>
        <v/>
      </c>
      <c r="E413" s="22">
        <f>$C413-INDEX(표5[#All],MATCH(B413,표5[[#All],[잉크]],0),24)</f>
        <v>0</v>
      </c>
      <c r="F413" s="542"/>
      <c r="G413" s="23" t="str">
        <f>IF(ISBLANK(F413),"",INDEX(호기!$A$1:$B$657,MATCH('생산계획(잉크)'!B865,호기!$A$1:$A$657,0),2))</f>
        <v/>
      </c>
      <c r="H413" s="24">
        <f>C413+F413-INDEX(표5[#All],MATCH(B413,표5[[#All],[잉크]],0),2)</f>
        <v>0</v>
      </c>
      <c r="I413" s="21" t="str">
        <f>IFERROR(H413/INDEX(표5[#All],MATCH(B413,표5[[#All],[잉크]],0),5),"")</f>
        <v/>
      </c>
      <c r="J413" s="542"/>
      <c r="K413" s="25" t="str">
        <f>IF(ISBLANK(J413),"",INDEX(호기!$A$1:$B$657,MATCH('생산계획(잉크)'!B865,호기!$A$1:$A$657,0),2))</f>
        <v/>
      </c>
      <c r="L413" s="24">
        <f>H413+J413-INDEX(표5[#All],MATCH(B413,표5[[#All],[잉크]],0),5)</f>
        <v>0</v>
      </c>
      <c r="M413" s="21" t="str">
        <f>IFERROR(L413/INDEX(표5[#All],MATCH(B413,표5[[#All],[잉크]],0),8),"")</f>
        <v/>
      </c>
      <c r="N413" s="542"/>
      <c r="O413" s="23" t="str">
        <f>IF(ISBLANK(N413),"",INDEX(호기!$A$1:$B$657,MATCH('생산계획(잉크)'!B865,호기!$A$1:$A$657,0),2))</f>
        <v/>
      </c>
      <c r="P413" s="24">
        <f>L413+N413-INDEX(표5[#All],MATCH(B413,표5[[#All],[잉크]],0),5)</f>
        <v>0</v>
      </c>
      <c r="Q413" s="21" t="str">
        <f>IFERROR(P413/INDEX(표5[#All],MATCH(B413,표5[[#All],[잉크]],0),11),"")</f>
        <v/>
      </c>
      <c r="R413" s="542"/>
      <c r="S413" s="25" t="str">
        <f>IF(ISBLANK(R413),"",INDEX(호기!$A$1:$B$657,MATCH('생산계획(잉크)'!B865,호기!$A$1:$A$657,0),2))</f>
        <v/>
      </c>
      <c r="T413" s="24">
        <f>P413+R413-INDEX(표5[#All],MATCH(B413,표5[[#All],[잉크]],0),5)</f>
        <v>0</v>
      </c>
      <c r="U413" s="21" t="str">
        <f>IFERROR(T413/INDEX(표5[#All],MATCH(B413,표5[[#All],[잉크]],0),14),"")</f>
        <v/>
      </c>
      <c r="V413" s="542"/>
      <c r="W413" s="23" t="str">
        <f>IF(ISBLANK(V413),"",INDEX(호기!$A$1:$B$657,MATCH('생산계획(잉크)'!B865,호기!$A$1:$A$657,0),2))</f>
        <v/>
      </c>
      <c r="X413" s="24">
        <f>T413+V413-INDEX(표5[#All],MATCH(B413,표5[[#All],[잉크]],0),5)</f>
        <v>0</v>
      </c>
      <c r="Y413" s="21" t="str">
        <f>IFERROR(X413/INDEX(표5[#All],MATCH(B413,표5[[#All],[잉크]],0),17),"")</f>
        <v/>
      </c>
      <c r="Z413" s="23"/>
      <c r="AA413" s="23" t="str">
        <f>IF(ISBLANK(Z413),"",INDEX(호기!$A$1:$B$657,MATCH('생산계획(잉크)'!B865,호기!$A$1:$A$657,0),2))</f>
        <v/>
      </c>
      <c r="AB413" s="24">
        <f>X413+Z413-INDEX(표5[#All],MATCH(B413,표5[[#All],[잉크]],0),5)</f>
        <v>0</v>
      </c>
      <c r="AC413" s="21" t="str">
        <f>IFERROR(AB413/INDEX(표5[#All],MATCH(B413,표5[[#All],[잉크]],0),20),"")</f>
        <v/>
      </c>
      <c r="AD413" s="23"/>
      <c r="AE413" s="235"/>
      <c r="BB413" s="67"/>
      <c r="BC413" s="67"/>
      <c r="BD413" s="67"/>
      <c r="BE413" s="67"/>
      <c r="BF413" s="67"/>
    </row>
    <row r="414" spans="1:58" ht="16.5" hidden="1" customHeight="1" x14ac:dyDescent="0.3">
      <c r="A414" s="1"/>
      <c r="B414" s="5" t="s">
        <v>4044</v>
      </c>
      <c r="C414" s="68"/>
      <c r="D414" s="69" t="str">
        <f>IFERROR(C414/INDEX(표5[#All],MATCH(B414,표5[[#All],[잉크]],0),2),"")</f>
        <v/>
      </c>
      <c r="E414" s="22">
        <f>$C414-INDEX(표5[#All],MATCH(B414,표5[[#All],[잉크]],0),24)</f>
        <v>0</v>
      </c>
      <c r="F414" s="542"/>
      <c r="G414" s="23" t="str">
        <f>IF(ISBLANK(F414),"",INDEX(호기!$A$1:$B$657,MATCH('생산계획(잉크)'!B866,호기!$A$1:$A$657,0),2))</f>
        <v/>
      </c>
      <c r="H414" s="24">
        <f>C414+F414-INDEX(표5[#All],MATCH(B414,표5[[#All],[잉크]],0),2)</f>
        <v>0</v>
      </c>
      <c r="I414" s="21" t="str">
        <f>IFERROR(H414/INDEX(표5[#All],MATCH(B414,표5[[#All],[잉크]],0),5),"")</f>
        <v/>
      </c>
      <c r="J414" s="542"/>
      <c r="K414" s="25" t="str">
        <f>IF(ISBLANK(J414),"",INDEX(호기!$A$1:$B$657,MATCH('생산계획(잉크)'!B866,호기!$A$1:$A$657,0),2))</f>
        <v/>
      </c>
      <c r="L414" s="24">
        <f>H414+J414-INDEX(표5[#All],MATCH(B414,표5[[#All],[잉크]],0),5)</f>
        <v>0</v>
      </c>
      <c r="M414" s="21" t="str">
        <f>IFERROR(L414/INDEX(표5[#All],MATCH(B414,표5[[#All],[잉크]],0),8),"")</f>
        <v/>
      </c>
      <c r="N414" s="542"/>
      <c r="O414" s="23" t="str">
        <f>IF(ISBLANK(N414),"",INDEX(호기!$A$1:$B$657,MATCH('생산계획(잉크)'!B866,호기!$A$1:$A$657,0),2))</f>
        <v/>
      </c>
      <c r="P414" s="24">
        <f>L414+N414-INDEX(표5[#All],MATCH(B414,표5[[#All],[잉크]],0),5)</f>
        <v>0</v>
      </c>
      <c r="Q414" s="21" t="str">
        <f>IFERROR(P414/INDEX(표5[#All],MATCH(B414,표5[[#All],[잉크]],0),11),"")</f>
        <v/>
      </c>
      <c r="R414" s="542"/>
      <c r="S414" s="25" t="str">
        <f>IF(ISBLANK(R414),"",INDEX(호기!$A$1:$B$657,MATCH('생산계획(잉크)'!B866,호기!$A$1:$A$657,0),2))</f>
        <v/>
      </c>
      <c r="T414" s="24">
        <f>P414+R414-INDEX(표5[#All],MATCH(B414,표5[[#All],[잉크]],0),5)</f>
        <v>0</v>
      </c>
      <c r="U414" s="21" t="str">
        <f>IFERROR(T414/INDEX(표5[#All],MATCH(B414,표5[[#All],[잉크]],0),14),"")</f>
        <v/>
      </c>
      <c r="V414" s="542"/>
      <c r="W414" s="23" t="str">
        <f>IF(ISBLANK(V414),"",INDEX(호기!$A$1:$B$657,MATCH('생산계획(잉크)'!B866,호기!$A$1:$A$657,0),2))</f>
        <v/>
      </c>
      <c r="X414" s="24">
        <f>T414+V414-INDEX(표5[#All],MATCH(B414,표5[[#All],[잉크]],0),5)</f>
        <v>0</v>
      </c>
      <c r="Y414" s="21" t="str">
        <f>IFERROR(X414/INDEX(표5[#All],MATCH(B414,표5[[#All],[잉크]],0),17),"")</f>
        <v/>
      </c>
      <c r="Z414" s="23"/>
      <c r="AA414" s="23" t="str">
        <f>IF(ISBLANK(Z414),"",INDEX(호기!$A$1:$B$657,MATCH('생산계획(잉크)'!B866,호기!$A$1:$A$657,0),2))</f>
        <v/>
      </c>
      <c r="AB414" s="24">
        <f>X414+Z414-INDEX(표5[#All],MATCH(B414,표5[[#All],[잉크]],0),5)</f>
        <v>0</v>
      </c>
      <c r="AC414" s="21" t="str">
        <f>IFERROR(AB414/INDEX(표5[#All],MATCH(B414,표5[[#All],[잉크]],0),20),"")</f>
        <v/>
      </c>
      <c r="AD414" s="23"/>
      <c r="AE414" s="235"/>
      <c r="BB414" s="67"/>
      <c r="BC414" s="67"/>
      <c r="BD414" s="67"/>
      <c r="BE414" s="67"/>
      <c r="BF414" s="67"/>
    </row>
    <row r="415" spans="1:58" ht="16.5" hidden="1" customHeight="1" x14ac:dyDescent="0.3">
      <c r="A415" s="1"/>
      <c r="B415" s="5" t="s">
        <v>3066</v>
      </c>
      <c r="C415" s="68"/>
      <c r="D415" s="69" t="str">
        <f>IFERROR(C415/INDEX(표5[#All],MATCH(B415,표5[[#All],[잉크]],0),2),"")</f>
        <v/>
      </c>
      <c r="E415" s="22">
        <f>$C415-INDEX(표5[#All],MATCH(B415,표5[[#All],[잉크]],0),24)</f>
        <v>0</v>
      </c>
      <c r="F415" s="542"/>
      <c r="G415" s="23" t="str">
        <f>IF(ISBLANK(F415),"",INDEX(호기!$A$1:$B$657,MATCH('생산계획(잉크)'!B867,호기!$A$1:$A$657,0),2))</f>
        <v/>
      </c>
      <c r="H415" s="24">
        <f>C415+F415-INDEX(표5[#All],MATCH(B415,표5[[#All],[잉크]],0),2)</f>
        <v>0</v>
      </c>
      <c r="I415" s="21" t="str">
        <f>IFERROR(H415/INDEX(표5[#All],MATCH(B415,표5[[#All],[잉크]],0),5),"")</f>
        <v/>
      </c>
      <c r="J415" s="542"/>
      <c r="K415" s="25" t="str">
        <f>IF(ISBLANK(J415),"",INDEX(호기!$A$1:$B$657,MATCH('생산계획(잉크)'!B867,호기!$A$1:$A$657,0),2))</f>
        <v/>
      </c>
      <c r="L415" s="24">
        <f>H415+J415-INDEX(표5[#All],MATCH(B415,표5[[#All],[잉크]],0),5)</f>
        <v>0</v>
      </c>
      <c r="M415" s="21" t="str">
        <f>IFERROR(L415/INDEX(표5[#All],MATCH(B415,표5[[#All],[잉크]],0),8),"")</f>
        <v/>
      </c>
      <c r="N415" s="542"/>
      <c r="O415" s="23" t="str">
        <f>IF(ISBLANK(N415),"",INDEX(호기!$A$1:$B$657,MATCH('생산계획(잉크)'!B867,호기!$A$1:$A$657,0),2))</f>
        <v/>
      </c>
      <c r="P415" s="24">
        <f>L415+N415-INDEX(표5[#All],MATCH(B415,표5[[#All],[잉크]],0),5)</f>
        <v>0</v>
      </c>
      <c r="Q415" s="21" t="str">
        <f>IFERROR(P415/INDEX(표5[#All],MATCH(B415,표5[[#All],[잉크]],0),11),"")</f>
        <v/>
      </c>
      <c r="R415" s="542"/>
      <c r="S415" s="25" t="str">
        <f>IF(ISBLANK(R415),"",INDEX(호기!$A$1:$B$657,MATCH('생산계획(잉크)'!B867,호기!$A$1:$A$657,0),2))</f>
        <v/>
      </c>
      <c r="T415" s="24">
        <f>P415+R415-INDEX(표5[#All],MATCH(B415,표5[[#All],[잉크]],0),5)</f>
        <v>0</v>
      </c>
      <c r="U415" s="21" t="str">
        <f>IFERROR(T415/INDEX(표5[#All],MATCH(B415,표5[[#All],[잉크]],0),14),"")</f>
        <v/>
      </c>
      <c r="V415" s="542"/>
      <c r="W415" s="23" t="str">
        <f>IF(ISBLANK(V415),"",INDEX(호기!$A$1:$B$657,MATCH('생산계획(잉크)'!B867,호기!$A$1:$A$657,0),2))</f>
        <v/>
      </c>
      <c r="X415" s="24">
        <f>T415+V415-INDEX(표5[#All],MATCH(B415,표5[[#All],[잉크]],0),5)</f>
        <v>0</v>
      </c>
      <c r="Y415" s="21" t="str">
        <f>IFERROR(X415/INDEX(표5[#All],MATCH(B415,표5[[#All],[잉크]],0),17),"")</f>
        <v/>
      </c>
      <c r="Z415" s="23"/>
      <c r="AA415" s="23" t="str">
        <f>IF(ISBLANK(Z415),"",INDEX(호기!$A$1:$B$657,MATCH('생산계획(잉크)'!B867,호기!$A$1:$A$657,0),2))</f>
        <v/>
      </c>
      <c r="AB415" s="24">
        <f>X415+Z415-INDEX(표5[#All],MATCH(B415,표5[[#All],[잉크]],0),5)</f>
        <v>0</v>
      </c>
      <c r="AC415" s="21" t="str">
        <f>IFERROR(AB415/INDEX(표5[#All],MATCH(B415,표5[[#All],[잉크]],0),20),"")</f>
        <v/>
      </c>
      <c r="AD415" s="23"/>
      <c r="AE415" s="235"/>
      <c r="BB415" s="67"/>
      <c r="BC415" s="67"/>
      <c r="BD415" s="67"/>
      <c r="BE415" s="67"/>
      <c r="BF415" s="67"/>
    </row>
    <row r="416" spans="1:58" ht="16.5" hidden="1" customHeight="1" x14ac:dyDescent="0.3">
      <c r="A416" s="1"/>
      <c r="B416" s="5" t="s">
        <v>662</v>
      </c>
      <c r="C416" s="68"/>
      <c r="D416" s="69" t="str">
        <f>IFERROR(C416/INDEX(표5[#All],MATCH(B416,표5[[#All],[잉크]],0),2),"")</f>
        <v/>
      </c>
      <c r="E416" s="22">
        <f>$C416-INDEX(표5[#All],MATCH(B416,표5[[#All],[잉크]],0),24)</f>
        <v>0</v>
      </c>
      <c r="F416" s="542"/>
      <c r="G416" s="23" t="str">
        <f>IF(ISBLANK(F416),"",INDEX(호기!$A$1:$B$657,MATCH('생산계획(잉크)'!B868,호기!$A$1:$A$657,0),2))</f>
        <v/>
      </c>
      <c r="H416" s="24">
        <f>C416+F416-INDEX(표5[#All],MATCH(B416,표5[[#All],[잉크]],0),2)</f>
        <v>0</v>
      </c>
      <c r="I416" s="21" t="str">
        <f>IFERROR(H416/INDEX(표5[#All],MATCH(B416,표5[[#All],[잉크]],0),5),"")</f>
        <v/>
      </c>
      <c r="J416" s="542"/>
      <c r="K416" s="25" t="str">
        <f>IF(ISBLANK(J416),"",INDEX(호기!$A$1:$B$657,MATCH('생산계획(잉크)'!B868,호기!$A$1:$A$657,0),2))</f>
        <v/>
      </c>
      <c r="L416" s="24">
        <f>H416+J416-INDEX(표5[#All],MATCH(B416,표5[[#All],[잉크]],0),5)</f>
        <v>0</v>
      </c>
      <c r="M416" s="21" t="str">
        <f>IFERROR(L416/INDEX(표5[#All],MATCH(B416,표5[[#All],[잉크]],0),8),"")</f>
        <v/>
      </c>
      <c r="N416" s="542"/>
      <c r="O416" s="23" t="str">
        <f>IF(ISBLANK(N416),"",INDEX(호기!$A$1:$B$657,MATCH('생산계획(잉크)'!B868,호기!$A$1:$A$657,0),2))</f>
        <v/>
      </c>
      <c r="P416" s="24">
        <f>L416+N416-INDEX(표5[#All],MATCH(B416,표5[[#All],[잉크]],0),5)</f>
        <v>0</v>
      </c>
      <c r="Q416" s="21" t="str">
        <f>IFERROR(P416/INDEX(표5[#All],MATCH(B416,표5[[#All],[잉크]],0),11),"")</f>
        <v/>
      </c>
      <c r="R416" s="542"/>
      <c r="S416" s="25" t="str">
        <f>IF(ISBLANK(R416),"",INDEX(호기!$A$1:$B$657,MATCH('생산계획(잉크)'!B868,호기!$A$1:$A$657,0),2))</f>
        <v/>
      </c>
      <c r="T416" s="24">
        <f>P416+R416-INDEX(표5[#All],MATCH(B416,표5[[#All],[잉크]],0),5)</f>
        <v>0</v>
      </c>
      <c r="U416" s="21" t="str">
        <f>IFERROR(T416/INDEX(표5[#All],MATCH(B416,표5[[#All],[잉크]],0),14),"")</f>
        <v/>
      </c>
      <c r="V416" s="542"/>
      <c r="W416" s="23" t="str">
        <f>IF(ISBLANK(V416),"",INDEX(호기!$A$1:$B$657,MATCH('생산계획(잉크)'!B868,호기!$A$1:$A$657,0),2))</f>
        <v/>
      </c>
      <c r="X416" s="24">
        <f>T416+V416-INDEX(표5[#All],MATCH(B416,표5[[#All],[잉크]],0),5)</f>
        <v>0</v>
      </c>
      <c r="Y416" s="21" t="str">
        <f>IFERROR(X416/INDEX(표5[#All],MATCH(B416,표5[[#All],[잉크]],0),17),"")</f>
        <v/>
      </c>
      <c r="Z416" s="23"/>
      <c r="AA416" s="23" t="str">
        <f>IF(ISBLANK(Z416),"",INDEX(호기!$A$1:$B$657,MATCH('생산계획(잉크)'!B868,호기!$A$1:$A$657,0),2))</f>
        <v/>
      </c>
      <c r="AB416" s="24">
        <f>X416+Z416-INDEX(표5[#All],MATCH(B416,표5[[#All],[잉크]],0),5)</f>
        <v>0</v>
      </c>
      <c r="AC416" s="21" t="str">
        <f>IFERROR(AB416/INDEX(표5[#All],MATCH(B416,표5[[#All],[잉크]],0),20),"")</f>
        <v/>
      </c>
      <c r="AD416" s="23"/>
      <c r="AE416" s="235"/>
      <c r="BB416" s="67"/>
      <c r="BC416" s="67"/>
      <c r="BD416" s="67"/>
      <c r="BE416" s="67"/>
      <c r="BF416" s="67"/>
    </row>
    <row r="417" spans="1:58" ht="16.5" hidden="1" customHeight="1" x14ac:dyDescent="0.3">
      <c r="A417" s="1"/>
      <c r="B417" s="5" t="s">
        <v>666</v>
      </c>
      <c r="C417" s="68">
        <v>2</v>
      </c>
      <c r="D417" s="69">
        <f>IFERROR(C417/INDEX(표5[#All],MATCH(B417,표5[[#All],[잉크]],0),2),"")</f>
        <v>1</v>
      </c>
      <c r="E417" s="22">
        <f>$C417-INDEX(표5[#All],MATCH(B417,표5[[#All],[잉크]],0),24)</f>
        <v>-2</v>
      </c>
      <c r="F417" s="542"/>
      <c r="G417" s="23" t="str">
        <f>IF(ISBLANK(F417),"",INDEX(호기!$A$1:$B$657,MATCH('생산계획(잉크)'!B869,호기!$A$1:$A$657,0),2))</f>
        <v/>
      </c>
      <c r="H417" s="24">
        <f>C417+F417-INDEX(표5[#All],MATCH(B417,표5[[#All],[잉크]],0),2)</f>
        <v>0</v>
      </c>
      <c r="I417" s="21" t="str">
        <f>IFERROR(H417/INDEX(표5[#All],MATCH(B417,표5[[#All],[잉크]],0),5),"")</f>
        <v/>
      </c>
      <c r="J417" s="542"/>
      <c r="K417" s="25" t="str">
        <f>IF(ISBLANK(J417),"",INDEX(호기!$A$1:$B$657,MATCH('생산계획(잉크)'!B869,호기!$A$1:$A$657,0),2))</f>
        <v/>
      </c>
      <c r="L417" s="24">
        <f>H417+J417-INDEX(표5[#All],MATCH(B417,표5[[#All],[잉크]],0),5)</f>
        <v>0</v>
      </c>
      <c r="M417" s="21" t="str">
        <f>IFERROR(L417/INDEX(표5[#All],MATCH(B417,표5[[#All],[잉크]],0),8),"")</f>
        <v/>
      </c>
      <c r="N417" s="542"/>
      <c r="O417" s="23" t="str">
        <f>IF(ISBLANK(N417),"",INDEX(호기!$A$1:$B$657,MATCH('생산계획(잉크)'!B869,호기!$A$1:$A$657,0),2))</f>
        <v/>
      </c>
      <c r="P417" s="24">
        <f>L417+N417-INDEX(표5[#All],MATCH(B417,표5[[#All],[잉크]],0),5)</f>
        <v>0</v>
      </c>
      <c r="Q417" s="21" t="str">
        <f>IFERROR(P417/INDEX(표5[#All],MATCH(B417,표5[[#All],[잉크]],0),11),"")</f>
        <v/>
      </c>
      <c r="R417" s="542"/>
      <c r="S417" s="25" t="str">
        <f>IF(ISBLANK(R417),"",INDEX(호기!$A$1:$B$657,MATCH('생산계획(잉크)'!B869,호기!$A$1:$A$657,0),2))</f>
        <v/>
      </c>
      <c r="T417" s="24">
        <f>P417+R417-INDEX(표5[#All],MATCH(B417,표5[[#All],[잉크]],0),5)</f>
        <v>0</v>
      </c>
      <c r="U417" s="21" t="str">
        <f>IFERROR(T417/INDEX(표5[#All],MATCH(B417,표5[[#All],[잉크]],0),14),"")</f>
        <v/>
      </c>
      <c r="V417" s="542"/>
      <c r="W417" s="23" t="str">
        <f>IF(ISBLANK(V417),"",INDEX(호기!$A$1:$B$657,MATCH('생산계획(잉크)'!B869,호기!$A$1:$A$657,0),2))</f>
        <v/>
      </c>
      <c r="X417" s="24">
        <f>T417+V417-INDEX(표5[#All],MATCH(B417,표5[[#All],[잉크]],0),5)</f>
        <v>0</v>
      </c>
      <c r="Y417" s="21" t="str">
        <f>IFERROR(X417/INDEX(표5[#All],MATCH(B417,표5[[#All],[잉크]],0),17),"")</f>
        <v/>
      </c>
      <c r="Z417" s="23"/>
      <c r="AA417" s="23" t="str">
        <f>IF(ISBLANK(Z417),"",INDEX(호기!$A$1:$B$657,MATCH('생산계획(잉크)'!B869,호기!$A$1:$A$657,0),2))</f>
        <v/>
      </c>
      <c r="AB417" s="24">
        <f>X417+Z417-INDEX(표5[#All],MATCH(B417,표5[[#All],[잉크]],0),5)</f>
        <v>0</v>
      </c>
      <c r="AC417" s="21" t="str">
        <f>IFERROR(AB417/INDEX(표5[#All],MATCH(B417,표5[[#All],[잉크]],0),20),"")</f>
        <v/>
      </c>
      <c r="AD417" s="23"/>
      <c r="AE417" s="235"/>
      <c r="BB417" s="67"/>
      <c r="BC417" s="67"/>
      <c r="BD417" s="67"/>
      <c r="BE417" s="67"/>
      <c r="BF417" s="67"/>
    </row>
    <row r="418" spans="1:58" ht="16.5" hidden="1" customHeight="1" x14ac:dyDescent="0.3">
      <c r="A418" s="1"/>
      <c r="B418" s="5" t="s">
        <v>2432</v>
      </c>
      <c r="C418" s="68">
        <v>1</v>
      </c>
      <c r="D418" s="69">
        <f>IFERROR(C418/INDEX(표5[#All],MATCH(B418,표5[[#All],[잉크]],0),2),"")</f>
        <v>0.5</v>
      </c>
      <c r="E418" s="22">
        <f>$C418-INDEX(표5[#All],MATCH(B418,표5[[#All],[잉크]],0),24)</f>
        <v>-3</v>
      </c>
      <c r="F418" s="571">
        <v>2</v>
      </c>
      <c r="G418" s="23" t="e">
        <f>IF(ISBLANK(F418),"",INDEX(호기!$A$1:$B$657,MATCH('생산계획(잉크)'!B870,호기!$A$1:$A$657,0),2))</f>
        <v>#N/A</v>
      </c>
      <c r="H418" s="24">
        <f>C418+F418-INDEX(표5[#All],MATCH(B418,표5[[#All],[잉크]],0),2)</f>
        <v>1</v>
      </c>
      <c r="I418" s="21" t="str">
        <f>IFERROR(H418/INDEX(표5[#All],MATCH(B418,표5[[#All],[잉크]],0),5),"")</f>
        <v/>
      </c>
      <c r="J418" s="542"/>
      <c r="K418" s="25" t="str">
        <f>IF(ISBLANK(J418),"",INDEX(호기!$A$1:$B$657,MATCH('생산계획(잉크)'!B870,호기!$A$1:$A$657,0),2))</f>
        <v/>
      </c>
      <c r="L418" s="24">
        <f>H418+J418-INDEX(표5[#All],MATCH(B418,표5[[#All],[잉크]],0),5)</f>
        <v>1</v>
      </c>
      <c r="M418" s="21" t="str">
        <f>IFERROR(L418/INDEX(표5[#All],MATCH(B418,표5[[#All],[잉크]],0),8),"")</f>
        <v/>
      </c>
      <c r="N418" s="542"/>
      <c r="O418" s="23" t="str">
        <f>IF(ISBLANK(N418),"",INDEX(호기!$A$1:$B$657,MATCH('생산계획(잉크)'!B870,호기!$A$1:$A$657,0),2))</f>
        <v/>
      </c>
      <c r="P418" s="24">
        <f>L418+N418-INDEX(표5[#All],MATCH(B418,표5[[#All],[잉크]],0),5)</f>
        <v>1</v>
      </c>
      <c r="Q418" s="21" t="str">
        <f>IFERROR(P418/INDEX(표5[#All],MATCH(B418,표5[[#All],[잉크]],0),11),"")</f>
        <v/>
      </c>
      <c r="R418" s="542"/>
      <c r="S418" s="25" t="str">
        <f>IF(ISBLANK(R418),"",INDEX(호기!$A$1:$B$657,MATCH('생산계획(잉크)'!B870,호기!$A$1:$A$657,0),2))</f>
        <v/>
      </c>
      <c r="T418" s="24">
        <f>P418+R418-INDEX(표5[#All],MATCH(B418,표5[[#All],[잉크]],0),5)</f>
        <v>1</v>
      </c>
      <c r="U418" s="21" t="str">
        <f>IFERROR(T418/INDEX(표5[#All],MATCH(B418,표5[[#All],[잉크]],0),14),"")</f>
        <v/>
      </c>
      <c r="V418" s="542"/>
      <c r="W418" s="23" t="str">
        <f>IF(ISBLANK(V418),"",INDEX(호기!$A$1:$B$657,MATCH('생산계획(잉크)'!B870,호기!$A$1:$A$657,0),2))</f>
        <v/>
      </c>
      <c r="X418" s="24">
        <f>T418+V418-INDEX(표5[#All],MATCH(B418,표5[[#All],[잉크]],0),5)</f>
        <v>1</v>
      </c>
      <c r="Y418" s="21" t="str">
        <f>IFERROR(X418/INDEX(표5[#All],MATCH(B418,표5[[#All],[잉크]],0),17),"")</f>
        <v/>
      </c>
      <c r="Z418" s="23"/>
      <c r="AA418" s="23" t="str">
        <f>IF(ISBLANK(Z418),"",INDEX(호기!$A$1:$B$657,MATCH('생산계획(잉크)'!B870,호기!$A$1:$A$657,0),2))</f>
        <v/>
      </c>
      <c r="AB418" s="24">
        <f>X418+Z418-INDEX(표5[#All],MATCH(B418,표5[[#All],[잉크]],0),5)</f>
        <v>1</v>
      </c>
      <c r="AC418" s="21" t="str">
        <f>IFERROR(AB418/INDEX(표5[#All],MATCH(B418,표5[[#All],[잉크]],0),20),"")</f>
        <v/>
      </c>
      <c r="AD418" s="23"/>
      <c r="AE418" s="235"/>
      <c r="BB418" s="67"/>
      <c r="BC418" s="67"/>
      <c r="BD418" s="67"/>
      <c r="BE418" s="67"/>
      <c r="BF418" s="67"/>
    </row>
    <row r="419" spans="1:58" ht="16.5" hidden="1" customHeight="1" x14ac:dyDescent="0.3">
      <c r="A419" s="1"/>
      <c r="B419" s="5" t="s">
        <v>670</v>
      </c>
      <c r="C419" s="68"/>
      <c r="D419" s="69" t="str">
        <f>IFERROR(C419/INDEX(표5[#All],MATCH(B419,표5[[#All],[잉크]],0),2),"")</f>
        <v/>
      </c>
      <c r="E419" s="22">
        <f>$C419-INDEX(표5[#All],MATCH(B419,표5[[#All],[잉크]],0),24)</f>
        <v>0</v>
      </c>
      <c r="F419" s="542"/>
      <c r="G419" s="23" t="str">
        <f>IF(ISBLANK(F419),"",INDEX(호기!$A$1:$B$657,MATCH('생산계획(잉크)'!B871,호기!$A$1:$A$657,0),2))</f>
        <v/>
      </c>
      <c r="H419" s="24">
        <f>C419+F419-INDEX(표5[#All],MATCH(B419,표5[[#All],[잉크]],0),2)</f>
        <v>0</v>
      </c>
      <c r="I419" s="21" t="str">
        <f>IFERROR(H419/INDEX(표5[#All],MATCH(B419,표5[[#All],[잉크]],0),5),"")</f>
        <v/>
      </c>
      <c r="J419" s="542"/>
      <c r="K419" s="25" t="str">
        <f>IF(ISBLANK(J419),"",INDEX(호기!$A$1:$B$657,MATCH('생산계획(잉크)'!B871,호기!$A$1:$A$657,0),2))</f>
        <v/>
      </c>
      <c r="L419" s="24">
        <f>H419+J419-INDEX(표5[#All],MATCH(B419,표5[[#All],[잉크]],0),5)</f>
        <v>0</v>
      </c>
      <c r="M419" s="21" t="str">
        <f>IFERROR(L419/INDEX(표5[#All],MATCH(B419,표5[[#All],[잉크]],0),8),"")</f>
        <v/>
      </c>
      <c r="N419" s="542"/>
      <c r="O419" s="23" t="str">
        <f>IF(ISBLANK(N419),"",INDEX(호기!$A$1:$B$657,MATCH('생산계획(잉크)'!B871,호기!$A$1:$A$657,0),2))</f>
        <v/>
      </c>
      <c r="P419" s="24">
        <f>L419+N419-INDEX(표5[#All],MATCH(B419,표5[[#All],[잉크]],0),5)</f>
        <v>0</v>
      </c>
      <c r="Q419" s="21" t="str">
        <f>IFERROR(P419/INDEX(표5[#All],MATCH(B419,표5[[#All],[잉크]],0),11),"")</f>
        <v/>
      </c>
      <c r="R419" s="542"/>
      <c r="S419" s="25" t="str">
        <f>IF(ISBLANK(R419),"",INDEX(호기!$A$1:$B$657,MATCH('생산계획(잉크)'!B871,호기!$A$1:$A$657,0),2))</f>
        <v/>
      </c>
      <c r="T419" s="24">
        <f>P419+R419-INDEX(표5[#All],MATCH(B419,표5[[#All],[잉크]],0),5)</f>
        <v>0</v>
      </c>
      <c r="U419" s="21" t="str">
        <f>IFERROR(T419/INDEX(표5[#All],MATCH(B419,표5[[#All],[잉크]],0),14),"")</f>
        <v/>
      </c>
      <c r="V419" s="542"/>
      <c r="W419" s="23" t="str">
        <f>IF(ISBLANK(V419),"",INDEX(호기!$A$1:$B$657,MATCH('생산계획(잉크)'!B871,호기!$A$1:$A$657,0),2))</f>
        <v/>
      </c>
      <c r="X419" s="24">
        <f>T419+V419-INDEX(표5[#All],MATCH(B419,표5[[#All],[잉크]],0),5)</f>
        <v>0</v>
      </c>
      <c r="Y419" s="21" t="str">
        <f>IFERROR(X419/INDEX(표5[#All],MATCH(B419,표5[[#All],[잉크]],0),17),"")</f>
        <v/>
      </c>
      <c r="Z419" s="23"/>
      <c r="AA419" s="23" t="str">
        <f>IF(ISBLANK(Z419),"",INDEX(호기!$A$1:$B$657,MATCH('생산계획(잉크)'!B871,호기!$A$1:$A$657,0),2))</f>
        <v/>
      </c>
      <c r="AB419" s="24">
        <f>X419+Z419-INDEX(표5[#All],MATCH(B419,표5[[#All],[잉크]],0),5)</f>
        <v>0</v>
      </c>
      <c r="AC419" s="21" t="str">
        <f>IFERROR(AB419/INDEX(표5[#All],MATCH(B419,표5[[#All],[잉크]],0),20),"")</f>
        <v/>
      </c>
      <c r="AD419" s="23"/>
      <c r="AE419" s="235"/>
      <c r="BB419" s="67"/>
      <c r="BC419" s="67"/>
      <c r="BD419" s="67"/>
      <c r="BE419" s="67"/>
      <c r="BF419" s="67"/>
    </row>
    <row r="420" spans="1:58" ht="16.5" hidden="1" customHeight="1" x14ac:dyDescent="0.3">
      <c r="A420" s="1"/>
      <c r="B420" s="5" t="s">
        <v>668</v>
      </c>
      <c r="C420" s="68">
        <v>2</v>
      </c>
      <c r="D420" s="69">
        <f>IFERROR(C420/INDEX(표5[#All],MATCH(B420,표5[[#All],[잉크]],0),2),"")</f>
        <v>1</v>
      </c>
      <c r="E420" s="22">
        <f>$C420-INDEX(표5[#All],MATCH(B420,표5[[#All],[잉크]],0),24)</f>
        <v>-2</v>
      </c>
      <c r="F420" s="542"/>
      <c r="G420" s="23" t="str">
        <f>IF(ISBLANK(F420),"",INDEX(호기!$A$1:$B$657,MATCH('생산계획(잉크)'!B872,호기!$A$1:$A$657,0),2))</f>
        <v/>
      </c>
      <c r="H420" s="24">
        <f>C420+F420-INDEX(표5[#All],MATCH(B420,표5[[#All],[잉크]],0),2)</f>
        <v>0</v>
      </c>
      <c r="I420" s="21" t="str">
        <f>IFERROR(H420/INDEX(표5[#All],MATCH(B420,표5[[#All],[잉크]],0),5),"")</f>
        <v/>
      </c>
      <c r="J420" s="542"/>
      <c r="K420" s="25" t="str">
        <f>IF(ISBLANK(J420),"",INDEX(호기!$A$1:$B$657,MATCH('생산계획(잉크)'!B872,호기!$A$1:$A$657,0),2))</f>
        <v/>
      </c>
      <c r="L420" s="24">
        <f>H420+J420-INDEX(표5[#All],MATCH(B420,표5[[#All],[잉크]],0),5)</f>
        <v>0</v>
      </c>
      <c r="M420" s="21" t="str">
        <f>IFERROR(L420/INDEX(표5[#All],MATCH(B420,표5[[#All],[잉크]],0),8),"")</f>
        <v/>
      </c>
      <c r="N420" s="542"/>
      <c r="O420" s="23" t="str">
        <f>IF(ISBLANK(N420),"",INDEX(호기!$A$1:$B$657,MATCH('생산계획(잉크)'!B872,호기!$A$1:$A$657,0),2))</f>
        <v/>
      </c>
      <c r="P420" s="24">
        <f>L420+N420-INDEX(표5[#All],MATCH(B420,표5[[#All],[잉크]],0),5)</f>
        <v>0</v>
      </c>
      <c r="Q420" s="21" t="str">
        <f>IFERROR(P420/INDEX(표5[#All],MATCH(B420,표5[[#All],[잉크]],0),11),"")</f>
        <v/>
      </c>
      <c r="R420" s="542"/>
      <c r="S420" s="25" t="str">
        <f>IF(ISBLANK(R420),"",INDEX(호기!$A$1:$B$657,MATCH('생산계획(잉크)'!B872,호기!$A$1:$A$657,0),2))</f>
        <v/>
      </c>
      <c r="T420" s="24">
        <f>P420+R420-INDEX(표5[#All],MATCH(B420,표5[[#All],[잉크]],0),5)</f>
        <v>0</v>
      </c>
      <c r="U420" s="21" t="str">
        <f>IFERROR(T420/INDEX(표5[#All],MATCH(B420,표5[[#All],[잉크]],0),14),"")</f>
        <v/>
      </c>
      <c r="V420" s="542"/>
      <c r="W420" s="23" t="str">
        <f>IF(ISBLANK(V420),"",INDEX(호기!$A$1:$B$657,MATCH('생산계획(잉크)'!B872,호기!$A$1:$A$657,0),2))</f>
        <v/>
      </c>
      <c r="X420" s="24">
        <f>T420+V420-INDEX(표5[#All],MATCH(B420,표5[[#All],[잉크]],0),5)</f>
        <v>0</v>
      </c>
      <c r="Y420" s="21" t="str">
        <f>IFERROR(X420/INDEX(표5[#All],MATCH(B420,표5[[#All],[잉크]],0),17),"")</f>
        <v/>
      </c>
      <c r="Z420" s="23"/>
      <c r="AA420" s="23" t="str">
        <f>IF(ISBLANK(Z420),"",INDEX(호기!$A$1:$B$657,MATCH('생산계획(잉크)'!B872,호기!$A$1:$A$657,0),2))</f>
        <v/>
      </c>
      <c r="AB420" s="24">
        <f>X420+Z420-INDEX(표5[#All],MATCH(B420,표5[[#All],[잉크]],0),5)</f>
        <v>0</v>
      </c>
      <c r="AC420" s="21" t="str">
        <f>IFERROR(AB420/INDEX(표5[#All],MATCH(B420,표5[[#All],[잉크]],0),20),"")</f>
        <v/>
      </c>
      <c r="AD420" s="23"/>
      <c r="AE420" s="235"/>
      <c r="BB420" s="67"/>
      <c r="BC420" s="67"/>
      <c r="BD420" s="67"/>
      <c r="BE420" s="67"/>
      <c r="BF420" s="67"/>
    </row>
    <row r="421" spans="1:58" ht="16.5" hidden="1" customHeight="1" x14ac:dyDescent="0.3">
      <c r="A421" s="1"/>
      <c r="B421" s="5" t="s">
        <v>676</v>
      </c>
      <c r="C421" s="68"/>
      <c r="D421" s="69" t="str">
        <f>IFERROR(C421/INDEX(표5[#All],MATCH(B421,표5[[#All],[잉크]],0),2),"")</f>
        <v/>
      </c>
      <c r="E421" s="22">
        <f>$C421-INDEX(표5[#All],MATCH(B421,표5[[#All],[잉크]],0),24)</f>
        <v>0</v>
      </c>
      <c r="F421" s="542"/>
      <c r="G421" s="23" t="str">
        <f>IF(ISBLANK(F421),"",INDEX(호기!$A$1:$B$657,MATCH('생산계획(잉크)'!B873,호기!$A$1:$A$657,0),2))</f>
        <v/>
      </c>
      <c r="H421" s="24">
        <f>C421+F421-INDEX(표5[#All],MATCH(B421,표5[[#All],[잉크]],0),2)</f>
        <v>0</v>
      </c>
      <c r="I421" s="21" t="str">
        <f>IFERROR(H421/INDEX(표5[#All],MATCH(B421,표5[[#All],[잉크]],0),5),"")</f>
        <v/>
      </c>
      <c r="J421" s="542"/>
      <c r="K421" s="25" t="str">
        <f>IF(ISBLANK(J421),"",INDEX(호기!$A$1:$B$657,MATCH('생산계획(잉크)'!B873,호기!$A$1:$A$657,0),2))</f>
        <v/>
      </c>
      <c r="L421" s="24">
        <f>H421+J421-INDEX(표5[#All],MATCH(B421,표5[[#All],[잉크]],0),5)</f>
        <v>0</v>
      </c>
      <c r="M421" s="21" t="str">
        <f>IFERROR(L421/INDEX(표5[#All],MATCH(B421,표5[[#All],[잉크]],0),8),"")</f>
        <v/>
      </c>
      <c r="N421" s="542"/>
      <c r="O421" s="23" t="str">
        <f>IF(ISBLANK(N421),"",INDEX(호기!$A$1:$B$657,MATCH('생산계획(잉크)'!B873,호기!$A$1:$A$657,0),2))</f>
        <v/>
      </c>
      <c r="P421" s="24">
        <f>L421+N421-INDEX(표5[#All],MATCH(B421,표5[[#All],[잉크]],0),5)</f>
        <v>0</v>
      </c>
      <c r="Q421" s="21" t="str">
        <f>IFERROR(P421/INDEX(표5[#All],MATCH(B421,표5[[#All],[잉크]],0),11),"")</f>
        <v/>
      </c>
      <c r="R421" s="542"/>
      <c r="S421" s="25" t="str">
        <f>IF(ISBLANK(R421),"",INDEX(호기!$A$1:$B$657,MATCH('생산계획(잉크)'!B873,호기!$A$1:$A$657,0),2))</f>
        <v/>
      </c>
      <c r="T421" s="24">
        <f>P421+R421-INDEX(표5[#All],MATCH(B421,표5[[#All],[잉크]],0),5)</f>
        <v>0</v>
      </c>
      <c r="U421" s="21" t="str">
        <f>IFERROR(T421/INDEX(표5[#All],MATCH(B421,표5[[#All],[잉크]],0),14),"")</f>
        <v/>
      </c>
      <c r="V421" s="542"/>
      <c r="W421" s="23" t="str">
        <f>IF(ISBLANK(V421),"",INDEX(호기!$A$1:$B$657,MATCH('생산계획(잉크)'!B873,호기!$A$1:$A$657,0),2))</f>
        <v/>
      </c>
      <c r="X421" s="24">
        <f>T421+V421-INDEX(표5[#All],MATCH(B421,표5[[#All],[잉크]],0),5)</f>
        <v>0</v>
      </c>
      <c r="Y421" s="21" t="str">
        <f>IFERROR(X421/INDEX(표5[#All],MATCH(B421,표5[[#All],[잉크]],0),17),"")</f>
        <v/>
      </c>
      <c r="Z421" s="23"/>
      <c r="AA421" s="23" t="str">
        <f>IF(ISBLANK(Z421),"",INDEX(호기!$A$1:$B$657,MATCH('생산계획(잉크)'!B873,호기!$A$1:$A$657,0),2))</f>
        <v/>
      </c>
      <c r="AB421" s="24">
        <f>X421+Z421-INDEX(표5[#All],MATCH(B421,표5[[#All],[잉크]],0),5)</f>
        <v>0</v>
      </c>
      <c r="AC421" s="21" t="str">
        <f>IFERROR(AB421/INDEX(표5[#All],MATCH(B421,표5[[#All],[잉크]],0),20),"")</f>
        <v/>
      </c>
      <c r="AD421" s="23"/>
      <c r="AE421" s="235"/>
      <c r="BB421" s="67"/>
      <c r="BC421" s="67"/>
      <c r="BD421" s="67"/>
      <c r="BE421" s="67"/>
      <c r="BF421" s="67"/>
    </row>
    <row r="422" spans="1:58" ht="16.5" hidden="1" customHeight="1" x14ac:dyDescent="0.3">
      <c r="A422" s="1"/>
      <c r="B422" s="5" t="s">
        <v>677</v>
      </c>
      <c r="C422" s="68"/>
      <c r="D422" s="69" t="str">
        <f>IFERROR(C422/INDEX(표5[#All],MATCH(B422,표5[[#All],[잉크]],0),2),"")</f>
        <v/>
      </c>
      <c r="E422" s="22">
        <f>$C422-INDEX(표5[#All],MATCH(B422,표5[[#All],[잉크]],0),24)</f>
        <v>0</v>
      </c>
      <c r="F422" s="542"/>
      <c r="G422" s="23" t="str">
        <f>IF(ISBLANK(F422),"",INDEX(호기!$A$1:$B$657,MATCH('생산계획(잉크)'!B874,호기!$A$1:$A$657,0),2))</f>
        <v/>
      </c>
      <c r="H422" s="24">
        <f>C422+F422-INDEX(표5[#All],MATCH(B422,표5[[#All],[잉크]],0),2)</f>
        <v>0</v>
      </c>
      <c r="I422" s="21" t="str">
        <f>IFERROR(H422/INDEX(표5[#All],MATCH(B422,표5[[#All],[잉크]],0),5),"")</f>
        <v/>
      </c>
      <c r="J422" s="542"/>
      <c r="K422" s="25" t="str">
        <f>IF(ISBLANK(J422),"",INDEX(호기!$A$1:$B$657,MATCH('생산계획(잉크)'!B874,호기!$A$1:$A$657,0),2))</f>
        <v/>
      </c>
      <c r="L422" s="24">
        <f>H422+J422-INDEX(표5[#All],MATCH(B422,표5[[#All],[잉크]],0),5)</f>
        <v>0</v>
      </c>
      <c r="M422" s="21" t="str">
        <f>IFERROR(L422/INDEX(표5[#All],MATCH(B422,표5[[#All],[잉크]],0),8),"")</f>
        <v/>
      </c>
      <c r="N422" s="542"/>
      <c r="O422" s="23" t="str">
        <f>IF(ISBLANK(N422),"",INDEX(호기!$A$1:$B$657,MATCH('생산계획(잉크)'!B874,호기!$A$1:$A$657,0),2))</f>
        <v/>
      </c>
      <c r="P422" s="24">
        <f>L422+N422-INDEX(표5[#All],MATCH(B422,표5[[#All],[잉크]],0),5)</f>
        <v>0</v>
      </c>
      <c r="Q422" s="21" t="str">
        <f>IFERROR(P422/INDEX(표5[#All],MATCH(B422,표5[[#All],[잉크]],0),11),"")</f>
        <v/>
      </c>
      <c r="R422" s="542"/>
      <c r="S422" s="25" t="str">
        <f>IF(ISBLANK(R422),"",INDEX(호기!$A$1:$B$657,MATCH('생산계획(잉크)'!B874,호기!$A$1:$A$657,0),2))</f>
        <v/>
      </c>
      <c r="T422" s="24">
        <f>P422+R422-INDEX(표5[#All],MATCH(B422,표5[[#All],[잉크]],0),5)</f>
        <v>0</v>
      </c>
      <c r="U422" s="21" t="str">
        <f>IFERROR(T422/INDEX(표5[#All],MATCH(B422,표5[[#All],[잉크]],0),14),"")</f>
        <v/>
      </c>
      <c r="V422" s="542"/>
      <c r="W422" s="23" t="str">
        <f>IF(ISBLANK(V422),"",INDEX(호기!$A$1:$B$657,MATCH('생산계획(잉크)'!B874,호기!$A$1:$A$657,0),2))</f>
        <v/>
      </c>
      <c r="X422" s="24">
        <f>T422+V422-INDEX(표5[#All],MATCH(B422,표5[[#All],[잉크]],0),5)</f>
        <v>0</v>
      </c>
      <c r="Y422" s="21" t="str">
        <f>IFERROR(X422/INDEX(표5[#All],MATCH(B422,표5[[#All],[잉크]],0),17),"")</f>
        <v/>
      </c>
      <c r="Z422" s="23"/>
      <c r="AA422" s="23" t="str">
        <f>IF(ISBLANK(Z422),"",INDEX(호기!$A$1:$B$657,MATCH('생산계획(잉크)'!B874,호기!$A$1:$A$657,0),2))</f>
        <v/>
      </c>
      <c r="AB422" s="24">
        <f>X422+Z422-INDEX(표5[#All],MATCH(B422,표5[[#All],[잉크]],0),5)</f>
        <v>0</v>
      </c>
      <c r="AC422" s="21" t="str">
        <f>IFERROR(AB422/INDEX(표5[#All],MATCH(B422,표5[[#All],[잉크]],0),20),"")</f>
        <v/>
      </c>
      <c r="AD422" s="23"/>
      <c r="AE422" s="235"/>
      <c r="BB422" s="67"/>
      <c r="BC422" s="67"/>
      <c r="BD422" s="67"/>
      <c r="BE422" s="67"/>
      <c r="BF422" s="67"/>
    </row>
    <row r="423" spans="1:58" ht="16.5" hidden="1" customHeight="1" x14ac:dyDescent="0.3">
      <c r="A423" s="1"/>
      <c r="B423" s="5" t="s">
        <v>682</v>
      </c>
      <c r="C423" s="68"/>
      <c r="D423" s="69" t="str">
        <f>IFERROR(C423/INDEX(표5[#All],MATCH(B423,표5[[#All],[잉크]],0),2),"")</f>
        <v/>
      </c>
      <c r="E423" s="22">
        <f>$C423-INDEX(표5[#All],MATCH(B423,표5[[#All],[잉크]],0),24)</f>
        <v>0</v>
      </c>
      <c r="F423" s="542"/>
      <c r="G423" s="23" t="str">
        <f>IF(ISBLANK(F423),"",INDEX(호기!$A$1:$B$657,MATCH('생산계획(잉크)'!B875,호기!$A$1:$A$657,0),2))</f>
        <v/>
      </c>
      <c r="H423" s="24">
        <f>C423+F423-INDEX(표5[#All],MATCH(B423,표5[[#All],[잉크]],0),2)</f>
        <v>0</v>
      </c>
      <c r="I423" s="21" t="str">
        <f>IFERROR(H423/INDEX(표5[#All],MATCH(B423,표5[[#All],[잉크]],0),5),"")</f>
        <v/>
      </c>
      <c r="J423" s="542"/>
      <c r="K423" s="25" t="str">
        <f>IF(ISBLANK(J423),"",INDEX(호기!$A$1:$B$657,MATCH('생산계획(잉크)'!B875,호기!$A$1:$A$657,0),2))</f>
        <v/>
      </c>
      <c r="L423" s="24">
        <f>H423+J423-INDEX(표5[#All],MATCH(B423,표5[[#All],[잉크]],0),5)</f>
        <v>0</v>
      </c>
      <c r="M423" s="21" t="str">
        <f>IFERROR(L423/INDEX(표5[#All],MATCH(B423,표5[[#All],[잉크]],0),8),"")</f>
        <v/>
      </c>
      <c r="N423" s="542"/>
      <c r="O423" s="23" t="str">
        <f>IF(ISBLANK(N423),"",INDEX(호기!$A$1:$B$657,MATCH('생산계획(잉크)'!B875,호기!$A$1:$A$657,0),2))</f>
        <v/>
      </c>
      <c r="P423" s="24">
        <f>L423+N423-INDEX(표5[#All],MATCH(B423,표5[[#All],[잉크]],0),5)</f>
        <v>0</v>
      </c>
      <c r="Q423" s="21" t="str">
        <f>IFERROR(P423/INDEX(표5[#All],MATCH(B423,표5[[#All],[잉크]],0),11),"")</f>
        <v/>
      </c>
      <c r="R423" s="542"/>
      <c r="S423" s="25" t="str">
        <f>IF(ISBLANK(R423),"",INDEX(호기!$A$1:$B$657,MATCH('생산계획(잉크)'!B875,호기!$A$1:$A$657,0),2))</f>
        <v/>
      </c>
      <c r="T423" s="24">
        <f>P423+R423-INDEX(표5[#All],MATCH(B423,표5[[#All],[잉크]],0),5)</f>
        <v>0</v>
      </c>
      <c r="U423" s="21" t="str">
        <f>IFERROR(T423/INDEX(표5[#All],MATCH(B423,표5[[#All],[잉크]],0),14),"")</f>
        <v/>
      </c>
      <c r="V423" s="542"/>
      <c r="W423" s="23" t="str">
        <f>IF(ISBLANK(V423),"",INDEX(호기!$A$1:$B$657,MATCH('생산계획(잉크)'!B875,호기!$A$1:$A$657,0),2))</f>
        <v/>
      </c>
      <c r="X423" s="24">
        <f>T423+V423-INDEX(표5[#All],MATCH(B423,표5[[#All],[잉크]],0),5)</f>
        <v>0</v>
      </c>
      <c r="Y423" s="21" t="str">
        <f>IFERROR(X423/INDEX(표5[#All],MATCH(B423,표5[[#All],[잉크]],0),17),"")</f>
        <v/>
      </c>
      <c r="Z423" s="23"/>
      <c r="AA423" s="23" t="str">
        <f>IF(ISBLANK(Z423),"",INDEX(호기!$A$1:$B$657,MATCH('생산계획(잉크)'!B875,호기!$A$1:$A$657,0),2))</f>
        <v/>
      </c>
      <c r="AB423" s="24">
        <f>X423+Z423-INDEX(표5[#All],MATCH(B423,표5[[#All],[잉크]],0),5)</f>
        <v>0</v>
      </c>
      <c r="AC423" s="21" t="str">
        <f>IFERROR(AB423/INDEX(표5[#All],MATCH(B423,표5[[#All],[잉크]],0),20),"")</f>
        <v/>
      </c>
      <c r="AD423" s="23"/>
      <c r="AE423" s="235"/>
      <c r="BB423" s="67"/>
      <c r="BC423" s="67"/>
      <c r="BD423" s="67"/>
      <c r="BE423" s="67"/>
      <c r="BF423" s="67"/>
    </row>
    <row r="424" spans="1:58" ht="16.5" hidden="1" customHeight="1" x14ac:dyDescent="0.3">
      <c r="A424" s="1"/>
      <c r="B424" s="5" t="s">
        <v>681</v>
      </c>
      <c r="C424" s="68"/>
      <c r="D424" s="69" t="str">
        <f>IFERROR(C424/INDEX(표5[#All],MATCH(B424,표5[[#All],[잉크]],0),2),"")</f>
        <v/>
      </c>
      <c r="E424" s="22">
        <f>$C424-INDEX(표5[#All],MATCH(B424,표5[[#All],[잉크]],0),24)</f>
        <v>0</v>
      </c>
      <c r="F424" s="542"/>
      <c r="G424" s="23" t="str">
        <f>IF(ISBLANK(F424),"",INDEX(호기!$A$1:$B$657,MATCH('생산계획(잉크)'!B876,호기!$A$1:$A$657,0),2))</f>
        <v/>
      </c>
      <c r="H424" s="24">
        <f>C424+F424-INDEX(표5[#All],MATCH(B424,표5[[#All],[잉크]],0),2)</f>
        <v>0</v>
      </c>
      <c r="I424" s="21" t="str">
        <f>IFERROR(H424/INDEX(표5[#All],MATCH(B424,표5[[#All],[잉크]],0),5),"")</f>
        <v/>
      </c>
      <c r="J424" s="542"/>
      <c r="K424" s="25" t="str">
        <f>IF(ISBLANK(J424),"",INDEX(호기!$A$1:$B$657,MATCH('생산계획(잉크)'!B876,호기!$A$1:$A$657,0),2))</f>
        <v/>
      </c>
      <c r="L424" s="24">
        <f>H424+J424-INDEX(표5[#All],MATCH(B424,표5[[#All],[잉크]],0),5)</f>
        <v>0</v>
      </c>
      <c r="M424" s="21" t="str">
        <f>IFERROR(L424/INDEX(표5[#All],MATCH(B424,표5[[#All],[잉크]],0),8),"")</f>
        <v/>
      </c>
      <c r="N424" s="542"/>
      <c r="O424" s="23" t="str">
        <f>IF(ISBLANK(N424),"",INDEX(호기!$A$1:$B$657,MATCH('생산계획(잉크)'!B876,호기!$A$1:$A$657,0),2))</f>
        <v/>
      </c>
      <c r="P424" s="24">
        <f>L424+N424-INDEX(표5[#All],MATCH(B424,표5[[#All],[잉크]],0),5)</f>
        <v>0</v>
      </c>
      <c r="Q424" s="21" t="str">
        <f>IFERROR(P424/INDEX(표5[#All],MATCH(B424,표5[[#All],[잉크]],0),11),"")</f>
        <v/>
      </c>
      <c r="R424" s="542"/>
      <c r="S424" s="25" t="str">
        <f>IF(ISBLANK(R424),"",INDEX(호기!$A$1:$B$657,MATCH('생산계획(잉크)'!B876,호기!$A$1:$A$657,0),2))</f>
        <v/>
      </c>
      <c r="T424" s="24">
        <f>P424+R424-INDEX(표5[#All],MATCH(B424,표5[[#All],[잉크]],0),5)</f>
        <v>0</v>
      </c>
      <c r="U424" s="21" t="str">
        <f>IFERROR(T424/INDEX(표5[#All],MATCH(B424,표5[[#All],[잉크]],0),14),"")</f>
        <v/>
      </c>
      <c r="V424" s="542"/>
      <c r="W424" s="23" t="str">
        <f>IF(ISBLANK(V424),"",INDEX(호기!$A$1:$B$657,MATCH('생산계획(잉크)'!B876,호기!$A$1:$A$657,0),2))</f>
        <v/>
      </c>
      <c r="X424" s="24">
        <f>T424+V424-INDEX(표5[#All],MATCH(B424,표5[[#All],[잉크]],0),5)</f>
        <v>0</v>
      </c>
      <c r="Y424" s="21" t="str">
        <f>IFERROR(X424/INDEX(표5[#All],MATCH(B424,표5[[#All],[잉크]],0),17),"")</f>
        <v/>
      </c>
      <c r="Z424" s="23"/>
      <c r="AA424" s="23" t="str">
        <f>IF(ISBLANK(Z424),"",INDEX(호기!$A$1:$B$657,MATCH('생산계획(잉크)'!B876,호기!$A$1:$A$657,0),2))</f>
        <v/>
      </c>
      <c r="AB424" s="24">
        <f>X424+Z424-INDEX(표5[#All],MATCH(B424,표5[[#All],[잉크]],0),5)</f>
        <v>0</v>
      </c>
      <c r="AC424" s="21" t="str">
        <f>IFERROR(AB424/INDEX(표5[#All],MATCH(B424,표5[[#All],[잉크]],0),20),"")</f>
        <v/>
      </c>
      <c r="AD424" s="23"/>
      <c r="AE424" s="235"/>
      <c r="BB424" s="67"/>
      <c r="BC424" s="67"/>
      <c r="BD424" s="67"/>
      <c r="BE424" s="67"/>
      <c r="BF424" s="67"/>
    </row>
    <row r="425" spans="1:58" ht="16.5" customHeight="1" x14ac:dyDescent="0.3">
      <c r="A425" s="1"/>
      <c r="B425" s="5" t="s">
        <v>689</v>
      </c>
      <c r="C425" s="68">
        <v>0</v>
      </c>
      <c r="D425" s="69">
        <f>IFERROR(C425/INDEX(표5[#All],MATCH(B425,표5[[#All],[잉크]],0),2),"")</f>
        <v>0</v>
      </c>
      <c r="E425" s="22">
        <f>$C425-INDEX(표5[#All],MATCH(B425,표5[[#All],[잉크]],0),24)</f>
        <v>-8</v>
      </c>
      <c r="F425" s="571">
        <v>5</v>
      </c>
      <c r="G425" s="23" t="e">
        <f>IF(ISBLANK(F425),"",INDEX(호기!$A$1:$B$657,MATCH('생산계획(잉크)'!B877,호기!$A$1:$A$657,0),2))</f>
        <v>#N/A</v>
      </c>
      <c r="H425" s="24">
        <f>C425+F425-INDEX(표5[#All],MATCH(B425,표5[[#All],[잉크]],0),2)+2</f>
        <v>5</v>
      </c>
      <c r="I425" s="21">
        <f>IFERROR(H425/INDEX(표5[#All],MATCH(B425,표5[[#All],[잉크]],0),5),"")</f>
        <v>2.5</v>
      </c>
      <c r="J425" s="542"/>
      <c r="K425" s="25" t="str">
        <f>IF(ISBLANK(J425),"",INDEX(호기!$A$1:$B$657,MATCH('생산계획(잉크)'!B877,호기!$A$1:$A$657,0),2))</f>
        <v/>
      </c>
      <c r="L425" s="24">
        <f>H425+J425-INDEX(표5[#All],MATCH(B425,표5[[#All],[잉크]],0),5)</f>
        <v>3</v>
      </c>
      <c r="M425" s="21" t="str">
        <f>IFERROR(L425/INDEX(표5[#All],MATCH(B425,표5[[#All],[잉크]],0),8),"")</f>
        <v/>
      </c>
      <c r="N425" s="542"/>
      <c r="O425" s="23" t="str">
        <f>IF(ISBLANK(N425),"",INDEX(호기!$A$1:$B$657,MATCH('생산계획(잉크)'!B877,호기!$A$1:$A$657,0),2))</f>
        <v/>
      </c>
      <c r="P425" s="24">
        <f>L425+N425-INDEX(표5[#All],MATCH(B425,표5[[#All],[잉크]],0),5)</f>
        <v>1</v>
      </c>
      <c r="Q425" s="21" t="str">
        <f>IFERROR(P425/INDEX(표5[#All],MATCH(B425,표5[[#All],[잉크]],0),11),"")</f>
        <v/>
      </c>
      <c r="R425" s="542"/>
      <c r="S425" s="25" t="str">
        <f>IF(ISBLANK(R425),"",INDEX(호기!$A$1:$B$657,MATCH('생산계획(잉크)'!B877,호기!$A$1:$A$657,0),2))</f>
        <v/>
      </c>
      <c r="T425" s="24">
        <f>P425+R425-INDEX(표5[#All],MATCH(B425,표5[[#All],[잉크]],0),5)</f>
        <v>-1</v>
      </c>
      <c r="U425" s="21" t="str">
        <f>IFERROR(T425/INDEX(표5[#All],MATCH(B425,표5[[#All],[잉크]],0),14),"")</f>
        <v/>
      </c>
      <c r="V425" s="542"/>
      <c r="W425" s="23" t="str">
        <f>IF(ISBLANK(V425),"",INDEX(호기!$A$1:$B$657,MATCH('생산계획(잉크)'!B877,호기!$A$1:$A$657,0),2))</f>
        <v/>
      </c>
      <c r="X425" s="24">
        <f>T425+V425-INDEX(표5[#All],MATCH(B425,표5[[#All],[잉크]],0),5)</f>
        <v>-3</v>
      </c>
      <c r="Y425" s="21" t="str">
        <f>IFERROR(X425/INDEX(표5[#All],MATCH(B425,표5[[#All],[잉크]],0),17),"")</f>
        <v/>
      </c>
      <c r="Z425" s="23"/>
      <c r="AA425" s="23" t="str">
        <f>IF(ISBLANK(Z425),"",INDEX(호기!$A$1:$B$657,MATCH('생산계획(잉크)'!B877,호기!$A$1:$A$657,0),2))</f>
        <v/>
      </c>
      <c r="AB425" s="24">
        <f>X425+Z425-INDEX(표5[#All],MATCH(B425,표5[[#All],[잉크]],0),5)</f>
        <v>-5</v>
      </c>
      <c r="AC425" s="21" t="str">
        <f>IFERROR(AB425/INDEX(표5[#All],MATCH(B425,표5[[#All],[잉크]],0),20),"")</f>
        <v/>
      </c>
      <c r="AD425" s="23"/>
      <c r="AE425" s="235"/>
      <c r="BB425" s="67"/>
      <c r="BC425" s="67"/>
      <c r="BD425" s="67"/>
      <c r="BE425" s="67"/>
      <c r="BF425" s="67"/>
    </row>
    <row r="426" spans="1:58" ht="16.5" hidden="1" customHeight="1" x14ac:dyDescent="0.3">
      <c r="A426" s="1"/>
      <c r="B426" s="5" t="s">
        <v>685</v>
      </c>
      <c r="C426" s="68">
        <v>0</v>
      </c>
      <c r="D426" s="69">
        <f>IFERROR(C426/INDEX(표5[#All],MATCH(B426,표5[[#All],[잉크]],0),2),"")</f>
        <v>0</v>
      </c>
      <c r="E426" s="22">
        <f>$C426-INDEX(표5[#All],MATCH(B426,표5[[#All],[잉크]],0),24)</f>
        <v>-2</v>
      </c>
      <c r="F426" s="573"/>
      <c r="G426" s="23" t="str">
        <f>IF(ISBLANK(F426),"",INDEX(호기!$A$1:$B$657,MATCH('생산계획(잉크)'!B878,호기!$A$1:$A$657,0),2))</f>
        <v/>
      </c>
      <c r="H426" s="24">
        <f>C426+F426-INDEX(표5[#All],MATCH(B426,표5[[#All],[잉크]],0),2)</f>
        <v>-1</v>
      </c>
      <c r="I426" s="21" t="str">
        <f>IFERROR(H426/INDEX(표5[#All],MATCH(B426,표5[[#All],[잉크]],0),5),"")</f>
        <v/>
      </c>
      <c r="J426" s="542"/>
      <c r="K426" s="25" t="str">
        <f>IF(ISBLANK(J426),"",INDEX(호기!$A$1:$B$657,MATCH('생산계획(잉크)'!B878,호기!$A$1:$A$657,0),2))</f>
        <v/>
      </c>
      <c r="L426" s="24">
        <f>H426+J426-INDEX(표5[#All],MATCH(B426,표5[[#All],[잉크]],0),5)</f>
        <v>-1</v>
      </c>
      <c r="M426" s="21" t="str">
        <f>IFERROR(L426/INDEX(표5[#All],MATCH(B426,표5[[#All],[잉크]],0),8),"")</f>
        <v/>
      </c>
      <c r="N426" s="542"/>
      <c r="O426" s="23" t="str">
        <f>IF(ISBLANK(N426),"",INDEX(호기!$A$1:$B$657,MATCH('생산계획(잉크)'!B878,호기!$A$1:$A$657,0),2))</f>
        <v/>
      </c>
      <c r="P426" s="24">
        <f>L426+N426-INDEX(표5[#All],MATCH(B426,표5[[#All],[잉크]],0),5)</f>
        <v>-1</v>
      </c>
      <c r="Q426" s="21" t="str">
        <f>IFERROR(P426/INDEX(표5[#All],MATCH(B426,표5[[#All],[잉크]],0),11),"")</f>
        <v/>
      </c>
      <c r="R426" s="542"/>
      <c r="S426" s="25" t="str">
        <f>IF(ISBLANK(R426),"",INDEX(호기!$A$1:$B$657,MATCH('생산계획(잉크)'!B878,호기!$A$1:$A$657,0),2))</f>
        <v/>
      </c>
      <c r="T426" s="24">
        <f>P426+R426-INDEX(표5[#All],MATCH(B426,표5[[#All],[잉크]],0),5)</f>
        <v>-1</v>
      </c>
      <c r="U426" s="21" t="str">
        <f>IFERROR(T426/INDEX(표5[#All],MATCH(B426,표5[[#All],[잉크]],0),14),"")</f>
        <v/>
      </c>
      <c r="V426" s="542"/>
      <c r="W426" s="23" t="str">
        <f>IF(ISBLANK(V426),"",INDEX(호기!$A$1:$B$657,MATCH('생산계획(잉크)'!B878,호기!$A$1:$A$657,0),2))</f>
        <v/>
      </c>
      <c r="X426" s="24">
        <f>T426+V426-INDEX(표5[#All],MATCH(B426,표5[[#All],[잉크]],0),5)</f>
        <v>-1</v>
      </c>
      <c r="Y426" s="21" t="str">
        <f>IFERROR(X426/INDEX(표5[#All],MATCH(B426,표5[[#All],[잉크]],0),17),"")</f>
        <v/>
      </c>
      <c r="Z426" s="23"/>
      <c r="AA426" s="23" t="str">
        <f>IF(ISBLANK(Z426),"",INDEX(호기!$A$1:$B$657,MATCH('생산계획(잉크)'!B878,호기!$A$1:$A$657,0),2))</f>
        <v/>
      </c>
      <c r="AB426" s="24">
        <f>X426+Z426-INDEX(표5[#All],MATCH(B426,표5[[#All],[잉크]],0),5)</f>
        <v>-1</v>
      </c>
      <c r="AC426" s="21" t="str">
        <f>IFERROR(AB426/INDEX(표5[#All],MATCH(B426,표5[[#All],[잉크]],0),20),"")</f>
        <v/>
      </c>
      <c r="AD426" s="23"/>
      <c r="AE426" s="235"/>
      <c r="BB426" s="67"/>
      <c r="BC426" s="67"/>
      <c r="BD426" s="67"/>
      <c r="BE426" s="67"/>
      <c r="BF426" s="67"/>
    </row>
    <row r="427" spans="1:58" ht="16.5" hidden="1" customHeight="1" x14ac:dyDescent="0.3">
      <c r="A427" s="1"/>
      <c r="B427" s="5" t="s">
        <v>686</v>
      </c>
      <c r="C427" s="68">
        <v>1</v>
      </c>
      <c r="D427" s="69">
        <f>IFERROR(C427/INDEX(표5[#All],MATCH(B427,표5[[#All],[잉크]],0),2),"")</f>
        <v>1</v>
      </c>
      <c r="E427" s="22">
        <f>$C427-INDEX(표5[#All],MATCH(B427,표5[[#All],[잉크]],0),24)</f>
        <v>-1</v>
      </c>
      <c r="F427" s="542"/>
      <c r="G427" s="23" t="str">
        <f>IF(ISBLANK(F427),"",INDEX(호기!$A$1:$B$657,MATCH('생산계획(잉크)'!B879,호기!$A$1:$A$657,0),2))</f>
        <v/>
      </c>
      <c r="H427" s="24">
        <f>C427+F427-INDEX(표5[#All],MATCH(B427,표5[[#All],[잉크]],0),2)</f>
        <v>0</v>
      </c>
      <c r="I427" s="21" t="str">
        <f>IFERROR(H427/INDEX(표5[#All],MATCH(B427,표5[[#All],[잉크]],0),5),"")</f>
        <v/>
      </c>
      <c r="J427" s="542"/>
      <c r="K427" s="25" t="str">
        <f>IF(ISBLANK(J427),"",INDEX(호기!$A$1:$B$657,MATCH('생산계획(잉크)'!B879,호기!$A$1:$A$657,0),2))</f>
        <v/>
      </c>
      <c r="L427" s="24">
        <f>H427+J427-INDEX(표5[#All],MATCH(B427,표5[[#All],[잉크]],0),5)</f>
        <v>0</v>
      </c>
      <c r="M427" s="21" t="str">
        <f>IFERROR(L427/INDEX(표5[#All],MATCH(B427,표5[[#All],[잉크]],0),8),"")</f>
        <v/>
      </c>
      <c r="N427" s="542"/>
      <c r="O427" s="23" t="str">
        <f>IF(ISBLANK(N427),"",INDEX(호기!$A$1:$B$657,MATCH('생산계획(잉크)'!B879,호기!$A$1:$A$657,0),2))</f>
        <v/>
      </c>
      <c r="P427" s="24">
        <f>L427+N427-INDEX(표5[#All],MATCH(B427,표5[[#All],[잉크]],0),5)</f>
        <v>0</v>
      </c>
      <c r="Q427" s="21" t="str">
        <f>IFERROR(P427/INDEX(표5[#All],MATCH(B427,표5[[#All],[잉크]],0),11),"")</f>
        <v/>
      </c>
      <c r="R427" s="542"/>
      <c r="S427" s="25" t="str">
        <f>IF(ISBLANK(R427),"",INDEX(호기!$A$1:$B$657,MATCH('생산계획(잉크)'!B879,호기!$A$1:$A$657,0),2))</f>
        <v/>
      </c>
      <c r="T427" s="24">
        <f>P427+R427-INDEX(표5[#All],MATCH(B427,표5[[#All],[잉크]],0),5)</f>
        <v>0</v>
      </c>
      <c r="U427" s="21" t="str">
        <f>IFERROR(T427/INDEX(표5[#All],MATCH(B427,표5[[#All],[잉크]],0),14),"")</f>
        <v/>
      </c>
      <c r="V427" s="542"/>
      <c r="W427" s="23" t="str">
        <f>IF(ISBLANK(V427),"",INDEX(호기!$A$1:$B$657,MATCH('생산계획(잉크)'!B879,호기!$A$1:$A$657,0),2))</f>
        <v/>
      </c>
      <c r="X427" s="24">
        <f>T427+V427-INDEX(표5[#All],MATCH(B427,표5[[#All],[잉크]],0),5)</f>
        <v>0</v>
      </c>
      <c r="Y427" s="21" t="str">
        <f>IFERROR(X427/INDEX(표5[#All],MATCH(B427,표5[[#All],[잉크]],0),17),"")</f>
        <v/>
      </c>
      <c r="Z427" s="23"/>
      <c r="AA427" s="23" t="str">
        <f>IF(ISBLANK(Z427),"",INDEX(호기!$A$1:$B$657,MATCH('생산계획(잉크)'!B879,호기!$A$1:$A$657,0),2))</f>
        <v/>
      </c>
      <c r="AB427" s="24">
        <f>X427+Z427-INDEX(표5[#All],MATCH(B427,표5[[#All],[잉크]],0),5)</f>
        <v>0</v>
      </c>
      <c r="AC427" s="21" t="str">
        <f>IFERROR(AB427/INDEX(표5[#All],MATCH(B427,표5[[#All],[잉크]],0),20),"")</f>
        <v/>
      </c>
      <c r="AD427" s="23"/>
      <c r="AE427" s="235"/>
      <c r="BB427" s="67"/>
      <c r="BC427" s="67"/>
      <c r="BD427" s="67"/>
      <c r="BE427" s="67"/>
      <c r="BF427" s="67"/>
    </row>
    <row r="428" spans="1:58" ht="16.5" hidden="1" customHeight="1" x14ac:dyDescent="0.3">
      <c r="A428" s="1"/>
      <c r="B428" s="5" t="s">
        <v>913</v>
      </c>
      <c r="C428" s="68"/>
      <c r="D428" s="69" t="str">
        <f>IFERROR(C428/INDEX(표5[#All],MATCH(B428,표5[[#All],[잉크]],0),2),"")</f>
        <v/>
      </c>
      <c r="E428" s="22">
        <f>$C428-INDEX(표5[#All],MATCH(B428,표5[[#All],[잉크]],0),24)</f>
        <v>0</v>
      </c>
      <c r="F428" s="542"/>
      <c r="G428" s="23" t="str">
        <f>IF(ISBLANK(F428),"",INDEX(호기!$A$1:$B$657,MATCH('생산계획(잉크)'!B880,호기!$A$1:$A$657,0),2))</f>
        <v/>
      </c>
      <c r="H428" s="24">
        <f>C428+F428-INDEX(표5[#All],MATCH(B428,표5[[#All],[잉크]],0),2)</f>
        <v>0</v>
      </c>
      <c r="I428" s="21" t="str">
        <f>IFERROR(H428/INDEX(표5[#All],MATCH(B428,표5[[#All],[잉크]],0),5),"")</f>
        <v/>
      </c>
      <c r="J428" s="542"/>
      <c r="K428" s="25" t="str">
        <f>IF(ISBLANK(J428),"",INDEX(호기!$A$1:$B$657,MATCH('생산계획(잉크)'!B880,호기!$A$1:$A$657,0),2))</f>
        <v/>
      </c>
      <c r="L428" s="24">
        <f>H428+J428-INDEX(표5[#All],MATCH(B428,표5[[#All],[잉크]],0),5)</f>
        <v>0</v>
      </c>
      <c r="M428" s="21" t="str">
        <f>IFERROR(L428/INDEX(표5[#All],MATCH(B428,표5[[#All],[잉크]],0),8),"")</f>
        <v/>
      </c>
      <c r="N428" s="542"/>
      <c r="O428" s="23" t="str">
        <f>IF(ISBLANK(N428),"",INDEX(호기!$A$1:$B$657,MATCH('생산계획(잉크)'!B880,호기!$A$1:$A$657,0),2))</f>
        <v/>
      </c>
      <c r="P428" s="24">
        <f>L428+N428-INDEX(표5[#All],MATCH(B428,표5[[#All],[잉크]],0),5)</f>
        <v>0</v>
      </c>
      <c r="Q428" s="21" t="str">
        <f>IFERROR(P428/INDEX(표5[#All],MATCH(B428,표5[[#All],[잉크]],0),11),"")</f>
        <v/>
      </c>
      <c r="R428" s="542"/>
      <c r="S428" s="25" t="str">
        <f>IF(ISBLANK(R428),"",INDEX(호기!$A$1:$B$657,MATCH('생산계획(잉크)'!B880,호기!$A$1:$A$657,0),2))</f>
        <v/>
      </c>
      <c r="T428" s="24">
        <f>P428+R428-INDEX(표5[#All],MATCH(B428,표5[[#All],[잉크]],0),5)</f>
        <v>0</v>
      </c>
      <c r="U428" s="21" t="str">
        <f>IFERROR(T428/INDEX(표5[#All],MATCH(B428,표5[[#All],[잉크]],0),14),"")</f>
        <v/>
      </c>
      <c r="V428" s="542"/>
      <c r="W428" s="23" t="str">
        <f>IF(ISBLANK(V428),"",INDEX(호기!$A$1:$B$657,MATCH('생산계획(잉크)'!B880,호기!$A$1:$A$657,0),2))</f>
        <v/>
      </c>
      <c r="X428" s="24">
        <f>T428+V428-INDEX(표5[#All],MATCH(B428,표5[[#All],[잉크]],0),5)</f>
        <v>0</v>
      </c>
      <c r="Y428" s="21" t="str">
        <f>IFERROR(X428/INDEX(표5[#All],MATCH(B428,표5[[#All],[잉크]],0),17),"")</f>
        <v/>
      </c>
      <c r="Z428" s="23"/>
      <c r="AA428" s="23" t="str">
        <f>IF(ISBLANK(Z428),"",INDEX(호기!$A$1:$B$657,MATCH('생산계획(잉크)'!B880,호기!$A$1:$A$657,0),2))</f>
        <v/>
      </c>
      <c r="AB428" s="24">
        <f>X428+Z428-INDEX(표5[#All],MATCH(B428,표5[[#All],[잉크]],0),5)</f>
        <v>0</v>
      </c>
      <c r="AC428" s="21" t="str">
        <f>IFERROR(AB428/INDEX(표5[#All],MATCH(B428,표5[[#All],[잉크]],0),20),"")</f>
        <v/>
      </c>
      <c r="AD428" s="23"/>
      <c r="AE428" s="235"/>
      <c r="BB428" s="67"/>
      <c r="BC428" s="67"/>
      <c r="BD428" s="67"/>
      <c r="BE428" s="67"/>
      <c r="BF428" s="67"/>
    </row>
    <row r="429" spans="1:58" ht="16.5" hidden="1" customHeight="1" x14ac:dyDescent="0.3">
      <c r="A429" s="1"/>
      <c r="B429" s="5" t="s">
        <v>914</v>
      </c>
      <c r="C429" s="68"/>
      <c r="D429" s="69" t="str">
        <f>IFERROR(C429/INDEX(표5[#All],MATCH(B429,표5[[#All],[잉크]],0),2),"")</f>
        <v/>
      </c>
      <c r="E429" s="22">
        <f>$C429-INDEX(표5[#All],MATCH(B429,표5[[#All],[잉크]],0),24)</f>
        <v>0</v>
      </c>
      <c r="F429" s="542"/>
      <c r="G429" s="23" t="str">
        <f>IF(ISBLANK(F429),"",INDEX(호기!$A$1:$B$657,MATCH('생산계획(잉크)'!B881,호기!$A$1:$A$657,0),2))</f>
        <v/>
      </c>
      <c r="H429" s="24">
        <f>C429+F429-INDEX(표5[#All],MATCH(B429,표5[[#All],[잉크]],0),2)</f>
        <v>0</v>
      </c>
      <c r="I429" s="21" t="str">
        <f>IFERROR(H429/INDEX(표5[#All],MATCH(B429,표5[[#All],[잉크]],0),5),"")</f>
        <v/>
      </c>
      <c r="J429" s="542"/>
      <c r="K429" s="25" t="str">
        <f>IF(ISBLANK(J429),"",INDEX(호기!$A$1:$B$657,MATCH('생산계획(잉크)'!B881,호기!$A$1:$A$657,0),2))</f>
        <v/>
      </c>
      <c r="L429" s="24">
        <f>H429+J429-INDEX(표5[#All],MATCH(B429,표5[[#All],[잉크]],0),5)</f>
        <v>0</v>
      </c>
      <c r="M429" s="21" t="str">
        <f>IFERROR(L429/INDEX(표5[#All],MATCH(B429,표5[[#All],[잉크]],0),8),"")</f>
        <v/>
      </c>
      <c r="N429" s="542"/>
      <c r="O429" s="23" t="str">
        <f>IF(ISBLANK(N429),"",INDEX(호기!$A$1:$B$657,MATCH('생산계획(잉크)'!B881,호기!$A$1:$A$657,0),2))</f>
        <v/>
      </c>
      <c r="P429" s="24">
        <f>L429+N429-INDEX(표5[#All],MATCH(B429,표5[[#All],[잉크]],0),5)</f>
        <v>0</v>
      </c>
      <c r="Q429" s="21" t="str">
        <f>IFERROR(P429/INDEX(표5[#All],MATCH(B429,표5[[#All],[잉크]],0),11),"")</f>
        <v/>
      </c>
      <c r="R429" s="542"/>
      <c r="S429" s="25" t="str">
        <f>IF(ISBLANK(R429),"",INDEX(호기!$A$1:$B$657,MATCH('생산계획(잉크)'!B881,호기!$A$1:$A$657,0),2))</f>
        <v/>
      </c>
      <c r="T429" s="24">
        <f>P429+R429-INDEX(표5[#All],MATCH(B429,표5[[#All],[잉크]],0),5)</f>
        <v>0</v>
      </c>
      <c r="U429" s="21" t="str">
        <f>IFERROR(T429/INDEX(표5[#All],MATCH(B429,표5[[#All],[잉크]],0),14),"")</f>
        <v/>
      </c>
      <c r="V429" s="542"/>
      <c r="W429" s="23" t="str">
        <f>IF(ISBLANK(V429),"",INDEX(호기!$A$1:$B$657,MATCH('생산계획(잉크)'!B881,호기!$A$1:$A$657,0),2))</f>
        <v/>
      </c>
      <c r="X429" s="24">
        <f>T429+V429-INDEX(표5[#All],MATCH(B429,표5[[#All],[잉크]],0),5)</f>
        <v>0</v>
      </c>
      <c r="Y429" s="21" t="str">
        <f>IFERROR(X429/INDEX(표5[#All],MATCH(B429,표5[[#All],[잉크]],0),17),"")</f>
        <v/>
      </c>
      <c r="Z429" s="23"/>
      <c r="AA429" s="23" t="str">
        <f>IF(ISBLANK(Z429),"",INDEX(호기!$A$1:$B$657,MATCH('생산계획(잉크)'!B881,호기!$A$1:$A$657,0),2))</f>
        <v/>
      </c>
      <c r="AB429" s="24">
        <f>X429+Z429-INDEX(표5[#All],MATCH(B429,표5[[#All],[잉크]],0),5)</f>
        <v>0</v>
      </c>
      <c r="AC429" s="21" t="str">
        <f>IFERROR(AB429/INDEX(표5[#All],MATCH(B429,표5[[#All],[잉크]],0),20),"")</f>
        <v/>
      </c>
      <c r="AD429" s="23"/>
      <c r="AE429" s="235"/>
      <c r="BB429" s="67"/>
      <c r="BC429" s="67"/>
      <c r="BD429" s="67"/>
      <c r="BE429" s="67"/>
      <c r="BF429" s="67"/>
    </row>
    <row r="430" spans="1:58" ht="16.5" hidden="1" customHeight="1" x14ac:dyDescent="0.3">
      <c r="A430" s="1"/>
      <c r="B430" s="5" t="s">
        <v>757</v>
      </c>
      <c r="C430" s="68"/>
      <c r="D430" s="69" t="str">
        <f>IFERROR(C430/INDEX(표5[#All],MATCH(B430,표5[[#All],[잉크]],0),2),"")</f>
        <v/>
      </c>
      <c r="E430" s="22">
        <f>$C430-INDEX(표5[#All],MATCH(B430,표5[[#All],[잉크]],0),24)</f>
        <v>0</v>
      </c>
      <c r="F430" s="542"/>
      <c r="G430" s="23" t="str">
        <f>IF(ISBLANK(F430),"",INDEX(호기!$A$1:$B$657,MATCH('생산계획(잉크)'!B882,호기!$A$1:$A$657,0),2))</f>
        <v/>
      </c>
      <c r="H430" s="24">
        <f>C430+F430-INDEX(표5[#All],MATCH(B430,표5[[#All],[잉크]],0),2)</f>
        <v>0</v>
      </c>
      <c r="I430" s="21" t="str">
        <f>IFERROR(H430/INDEX(표5[#All],MATCH(B430,표5[[#All],[잉크]],0),5),"")</f>
        <v/>
      </c>
      <c r="J430" s="542"/>
      <c r="K430" s="25" t="str">
        <f>IF(ISBLANK(J430),"",INDEX(호기!$A$1:$B$657,MATCH('생산계획(잉크)'!B882,호기!$A$1:$A$657,0),2))</f>
        <v/>
      </c>
      <c r="L430" s="24">
        <f>H430+J430-INDEX(표5[#All],MATCH(B430,표5[[#All],[잉크]],0),5)</f>
        <v>0</v>
      </c>
      <c r="M430" s="21" t="str">
        <f>IFERROR(L430/INDEX(표5[#All],MATCH(B430,표5[[#All],[잉크]],0),8),"")</f>
        <v/>
      </c>
      <c r="N430" s="542"/>
      <c r="O430" s="23" t="str">
        <f>IF(ISBLANK(N430),"",INDEX(호기!$A$1:$B$657,MATCH('생산계획(잉크)'!B882,호기!$A$1:$A$657,0),2))</f>
        <v/>
      </c>
      <c r="P430" s="24">
        <f>L430+N430-INDEX(표5[#All],MATCH(B430,표5[[#All],[잉크]],0),5)</f>
        <v>0</v>
      </c>
      <c r="Q430" s="21" t="str">
        <f>IFERROR(P430/INDEX(표5[#All],MATCH(B430,표5[[#All],[잉크]],0),11),"")</f>
        <v/>
      </c>
      <c r="R430" s="542"/>
      <c r="S430" s="25" t="str">
        <f>IF(ISBLANK(R430),"",INDEX(호기!$A$1:$B$657,MATCH('생산계획(잉크)'!B882,호기!$A$1:$A$657,0),2))</f>
        <v/>
      </c>
      <c r="T430" s="24">
        <f>P430+R430-INDEX(표5[#All],MATCH(B430,표5[[#All],[잉크]],0),5)</f>
        <v>0</v>
      </c>
      <c r="U430" s="21" t="str">
        <f>IFERROR(T430/INDEX(표5[#All],MATCH(B430,표5[[#All],[잉크]],0),14),"")</f>
        <v/>
      </c>
      <c r="V430" s="542"/>
      <c r="W430" s="23" t="str">
        <f>IF(ISBLANK(V430),"",INDEX(호기!$A$1:$B$657,MATCH('생산계획(잉크)'!B882,호기!$A$1:$A$657,0),2))</f>
        <v/>
      </c>
      <c r="X430" s="24">
        <f>T430+V430-INDEX(표5[#All],MATCH(B430,표5[[#All],[잉크]],0),5)</f>
        <v>0</v>
      </c>
      <c r="Y430" s="21" t="str">
        <f>IFERROR(X430/INDEX(표5[#All],MATCH(B430,표5[[#All],[잉크]],0),17),"")</f>
        <v/>
      </c>
      <c r="Z430" s="23"/>
      <c r="AA430" s="23" t="str">
        <f>IF(ISBLANK(Z430),"",INDEX(호기!$A$1:$B$657,MATCH('생산계획(잉크)'!B882,호기!$A$1:$A$657,0),2))</f>
        <v/>
      </c>
      <c r="AB430" s="24">
        <f>X430+Z430-INDEX(표5[#All],MATCH(B430,표5[[#All],[잉크]],0),5)</f>
        <v>0</v>
      </c>
      <c r="AC430" s="21" t="str">
        <f>IFERROR(AB430/INDEX(표5[#All],MATCH(B430,표5[[#All],[잉크]],0),20),"")</f>
        <v/>
      </c>
      <c r="AD430" s="23"/>
      <c r="AE430" s="235"/>
      <c r="BB430" s="67"/>
      <c r="BC430" s="67"/>
      <c r="BD430" s="67"/>
      <c r="BE430" s="67"/>
      <c r="BF430" s="67"/>
    </row>
    <row r="431" spans="1:58" ht="16.5" hidden="1" customHeight="1" x14ac:dyDescent="0.3">
      <c r="A431" s="1"/>
      <c r="B431" s="5" t="s">
        <v>763</v>
      </c>
      <c r="C431" s="68"/>
      <c r="D431" s="69" t="str">
        <f>IFERROR(C431/INDEX(표5[#All],MATCH(B431,표5[[#All],[잉크]],0),2),"")</f>
        <v/>
      </c>
      <c r="E431" s="22">
        <f>$C431-INDEX(표5[#All],MATCH(B431,표5[[#All],[잉크]],0),24)</f>
        <v>0</v>
      </c>
      <c r="F431" s="542"/>
      <c r="G431" s="23" t="str">
        <f>IF(ISBLANK(F431),"",INDEX(호기!$A$1:$B$657,MATCH('생산계획(잉크)'!B883,호기!$A$1:$A$657,0),2))</f>
        <v/>
      </c>
      <c r="H431" s="24">
        <f>C431+F431-INDEX(표5[#All],MATCH(B431,표5[[#All],[잉크]],0),2)</f>
        <v>0</v>
      </c>
      <c r="I431" s="21" t="str">
        <f>IFERROR(H431/INDEX(표5[#All],MATCH(B431,표5[[#All],[잉크]],0),5),"")</f>
        <v/>
      </c>
      <c r="J431" s="542"/>
      <c r="K431" s="25" t="str">
        <f>IF(ISBLANK(J431),"",INDEX(호기!$A$1:$B$657,MATCH('생산계획(잉크)'!B883,호기!$A$1:$A$657,0),2))</f>
        <v/>
      </c>
      <c r="L431" s="24">
        <f>H431+J431-INDEX(표5[#All],MATCH(B431,표5[[#All],[잉크]],0),5)</f>
        <v>0</v>
      </c>
      <c r="M431" s="21" t="str">
        <f>IFERROR(L431/INDEX(표5[#All],MATCH(B431,표5[[#All],[잉크]],0),8),"")</f>
        <v/>
      </c>
      <c r="N431" s="542"/>
      <c r="O431" s="23" t="str">
        <f>IF(ISBLANK(N431),"",INDEX(호기!$A$1:$B$657,MATCH('생산계획(잉크)'!B883,호기!$A$1:$A$657,0),2))</f>
        <v/>
      </c>
      <c r="P431" s="24">
        <f>L431+N431-INDEX(표5[#All],MATCH(B431,표5[[#All],[잉크]],0),5)</f>
        <v>0</v>
      </c>
      <c r="Q431" s="21" t="str">
        <f>IFERROR(P431/INDEX(표5[#All],MATCH(B431,표5[[#All],[잉크]],0),11),"")</f>
        <v/>
      </c>
      <c r="R431" s="542"/>
      <c r="S431" s="25" t="str">
        <f>IF(ISBLANK(R431),"",INDEX(호기!$A$1:$B$657,MATCH('생산계획(잉크)'!B883,호기!$A$1:$A$657,0),2))</f>
        <v/>
      </c>
      <c r="T431" s="24">
        <f>P431+R431-INDEX(표5[#All],MATCH(B431,표5[[#All],[잉크]],0),5)</f>
        <v>0</v>
      </c>
      <c r="U431" s="21" t="str">
        <f>IFERROR(T431/INDEX(표5[#All],MATCH(B431,표5[[#All],[잉크]],0),14),"")</f>
        <v/>
      </c>
      <c r="V431" s="542"/>
      <c r="W431" s="23" t="str">
        <f>IF(ISBLANK(V431),"",INDEX(호기!$A$1:$B$657,MATCH('생산계획(잉크)'!B883,호기!$A$1:$A$657,0),2))</f>
        <v/>
      </c>
      <c r="X431" s="24">
        <f>T431+V431-INDEX(표5[#All],MATCH(B431,표5[[#All],[잉크]],0),5)</f>
        <v>0</v>
      </c>
      <c r="Y431" s="21" t="str">
        <f>IFERROR(X431/INDEX(표5[#All],MATCH(B431,표5[[#All],[잉크]],0),17),"")</f>
        <v/>
      </c>
      <c r="Z431" s="23"/>
      <c r="AA431" s="23" t="str">
        <f>IF(ISBLANK(Z431),"",INDEX(호기!$A$1:$B$657,MATCH('생산계획(잉크)'!B883,호기!$A$1:$A$657,0),2))</f>
        <v/>
      </c>
      <c r="AB431" s="24">
        <f>X431+Z431-INDEX(표5[#All],MATCH(B431,표5[[#All],[잉크]],0),5)</f>
        <v>0</v>
      </c>
      <c r="AC431" s="21" t="str">
        <f>IFERROR(AB431/INDEX(표5[#All],MATCH(B431,표5[[#All],[잉크]],0),20),"")</f>
        <v/>
      </c>
      <c r="AD431" s="23"/>
      <c r="AE431" s="235"/>
      <c r="BB431" s="67"/>
      <c r="BC431" s="67"/>
      <c r="BD431" s="67"/>
      <c r="BE431" s="67"/>
      <c r="BF431" s="67"/>
    </row>
    <row r="432" spans="1:58" ht="16.5" hidden="1" customHeight="1" x14ac:dyDescent="0.3">
      <c r="A432" s="1"/>
      <c r="B432" s="5" t="s">
        <v>765</v>
      </c>
      <c r="C432" s="68"/>
      <c r="D432" s="69" t="str">
        <f>IFERROR(C432/INDEX(표5[#All],MATCH(B432,표5[[#All],[잉크]],0),2),"")</f>
        <v/>
      </c>
      <c r="E432" s="22">
        <f>$C432-INDEX(표5[#All],MATCH(B432,표5[[#All],[잉크]],0),24)</f>
        <v>0</v>
      </c>
      <c r="F432" s="542"/>
      <c r="G432" s="23" t="str">
        <f>IF(ISBLANK(F432),"",INDEX(호기!$A$1:$B$657,MATCH('생산계획(잉크)'!B884,호기!$A$1:$A$657,0),2))</f>
        <v/>
      </c>
      <c r="H432" s="24">
        <f>C432+F432-INDEX(표5[#All],MATCH(B432,표5[[#All],[잉크]],0),2)</f>
        <v>0</v>
      </c>
      <c r="I432" s="21" t="str">
        <f>IFERROR(H432/INDEX(표5[#All],MATCH(B432,표5[[#All],[잉크]],0),5),"")</f>
        <v/>
      </c>
      <c r="J432" s="542"/>
      <c r="K432" s="25" t="str">
        <f>IF(ISBLANK(J432),"",INDEX(호기!$A$1:$B$657,MATCH('생산계획(잉크)'!B884,호기!$A$1:$A$657,0),2))</f>
        <v/>
      </c>
      <c r="L432" s="24">
        <f>H432+J432-INDEX(표5[#All],MATCH(B432,표5[[#All],[잉크]],0),5)</f>
        <v>0</v>
      </c>
      <c r="M432" s="21" t="str">
        <f>IFERROR(L432/INDEX(표5[#All],MATCH(B432,표5[[#All],[잉크]],0),8),"")</f>
        <v/>
      </c>
      <c r="N432" s="542"/>
      <c r="O432" s="23" t="str">
        <f>IF(ISBLANK(N432),"",INDEX(호기!$A$1:$B$657,MATCH('생산계획(잉크)'!B884,호기!$A$1:$A$657,0),2))</f>
        <v/>
      </c>
      <c r="P432" s="24">
        <f>L432+N432-INDEX(표5[#All],MATCH(B432,표5[[#All],[잉크]],0),5)</f>
        <v>0</v>
      </c>
      <c r="Q432" s="21" t="str">
        <f>IFERROR(P432/INDEX(표5[#All],MATCH(B432,표5[[#All],[잉크]],0),11),"")</f>
        <v/>
      </c>
      <c r="R432" s="542"/>
      <c r="S432" s="25" t="str">
        <f>IF(ISBLANK(R432),"",INDEX(호기!$A$1:$B$657,MATCH('생산계획(잉크)'!B884,호기!$A$1:$A$657,0),2))</f>
        <v/>
      </c>
      <c r="T432" s="24">
        <f>P432+R432-INDEX(표5[#All],MATCH(B432,표5[[#All],[잉크]],0),5)</f>
        <v>0</v>
      </c>
      <c r="U432" s="21" t="str">
        <f>IFERROR(T432/INDEX(표5[#All],MATCH(B432,표5[[#All],[잉크]],0),14),"")</f>
        <v/>
      </c>
      <c r="V432" s="542"/>
      <c r="W432" s="23" t="str">
        <f>IF(ISBLANK(V432),"",INDEX(호기!$A$1:$B$657,MATCH('생산계획(잉크)'!B884,호기!$A$1:$A$657,0),2))</f>
        <v/>
      </c>
      <c r="X432" s="24">
        <f>T432+V432-INDEX(표5[#All],MATCH(B432,표5[[#All],[잉크]],0),5)</f>
        <v>0</v>
      </c>
      <c r="Y432" s="21" t="str">
        <f>IFERROR(X432/INDEX(표5[#All],MATCH(B432,표5[[#All],[잉크]],0),17),"")</f>
        <v/>
      </c>
      <c r="Z432" s="23"/>
      <c r="AA432" s="23" t="str">
        <f>IF(ISBLANK(Z432),"",INDEX(호기!$A$1:$B$657,MATCH('생산계획(잉크)'!B884,호기!$A$1:$A$657,0),2))</f>
        <v/>
      </c>
      <c r="AB432" s="24">
        <f>X432+Z432-INDEX(표5[#All],MATCH(B432,표5[[#All],[잉크]],0),5)</f>
        <v>0</v>
      </c>
      <c r="AC432" s="21" t="str">
        <f>IFERROR(AB432/INDEX(표5[#All],MATCH(B432,표5[[#All],[잉크]],0),20),"")</f>
        <v/>
      </c>
      <c r="AD432" s="23"/>
      <c r="AE432" s="235"/>
      <c r="BB432" s="67"/>
      <c r="BC432" s="67"/>
      <c r="BD432" s="67"/>
      <c r="BE432" s="67"/>
      <c r="BF432" s="67"/>
    </row>
    <row r="433" spans="1:58" ht="16.5" hidden="1" customHeight="1" x14ac:dyDescent="0.3">
      <c r="A433" s="1"/>
      <c r="B433" s="5" t="s">
        <v>1021</v>
      </c>
      <c r="C433" s="68"/>
      <c r="D433" s="69" t="str">
        <f>IFERROR(C433/INDEX(표5[#All],MATCH(B433,표5[[#All],[잉크]],0),2),"")</f>
        <v/>
      </c>
      <c r="E433" s="22">
        <f>$C433-INDEX(표5[#All],MATCH(B433,표5[[#All],[잉크]],0),24)</f>
        <v>0</v>
      </c>
      <c r="F433" s="542"/>
      <c r="G433" s="23" t="str">
        <f>IF(ISBLANK(F433),"",INDEX(호기!$A$1:$B$657,MATCH('생산계획(잉크)'!B885,호기!$A$1:$A$657,0),2))</f>
        <v/>
      </c>
      <c r="H433" s="24">
        <f>C433+F433-INDEX(표5[#All],MATCH(B433,표5[[#All],[잉크]],0),2)</f>
        <v>0</v>
      </c>
      <c r="I433" s="21" t="str">
        <f>IFERROR(H433/INDEX(표5[#All],MATCH(B433,표5[[#All],[잉크]],0),5),"")</f>
        <v/>
      </c>
      <c r="J433" s="542"/>
      <c r="K433" s="25" t="str">
        <f>IF(ISBLANK(J433),"",INDEX(호기!$A$1:$B$657,MATCH('생산계획(잉크)'!B885,호기!$A$1:$A$657,0),2))</f>
        <v/>
      </c>
      <c r="L433" s="24">
        <f>H433+J433-INDEX(표5[#All],MATCH(B433,표5[[#All],[잉크]],0),5)</f>
        <v>0</v>
      </c>
      <c r="M433" s="21" t="str">
        <f>IFERROR(L433/INDEX(표5[#All],MATCH(B433,표5[[#All],[잉크]],0),8),"")</f>
        <v/>
      </c>
      <c r="N433" s="542"/>
      <c r="O433" s="23" t="str">
        <f>IF(ISBLANK(N433),"",INDEX(호기!$A$1:$B$657,MATCH('생산계획(잉크)'!B885,호기!$A$1:$A$657,0),2))</f>
        <v/>
      </c>
      <c r="P433" s="24">
        <f>L433+N433-INDEX(표5[#All],MATCH(B433,표5[[#All],[잉크]],0),5)</f>
        <v>0</v>
      </c>
      <c r="Q433" s="21" t="str">
        <f>IFERROR(P433/INDEX(표5[#All],MATCH(B433,표5[[#All],[잉크]],0),11),"")</f>
        <v/>
      </c>
      <c r="R433" s="542"/>
      <c r="S433" s="25" t="str">
        <f>IF(ISBLANK(R433),"",INDEX(호기!$A$1:$B$657,MATCH('생산계획(잉크)'!B885,호기!$A$1:$A$657,0),2))</f>
        <v/>
      </c>
      <c r="T433" s="24">
        <f>P433+R433-INDEX(표5[#All],MATCH(B433,표5[[#All],[잉크]],0),5)</f>
        <v>0</v>
      </c>
      <c r="U433" s="21" t="str">
        <f>IFERROR(T433/INDEX(표5[#All],MATCH(B433,표5[[#All],[잉크]],0),14),"")</f>
        <v/>
      </c>
      <c r="V433" s="542"/>
      <c r="W433" s="23" t="str">
        <f>IF(ISBLANK(V433),"",INDEX(호기!$A$1:$B$657,MATCH('생산계획(잉크)'!B885,호기!$A$1:$A$657,0),2))</f>
        <v/>
      </c>
      <c r="X433" s="24">
        <f>T433+V433-INDEX(표5[#All],MATCH(B433,표5[[#All],[잉크]],0),5)</f>
        <v>0</v>
      </c>
      <c r="Y433" s="21" t="str">
        <f>IFERROR(X433/INDEX(표5[#All],MATCH(B433,표5[[#All],[잉크]],0),17),"")</f>
        <v/>
      </c>
      <c r="Z433" s="23"/>
      <c r="AA433" s="23" t="str">
        <f>IF(ISBLANK(Z433),"",INDEX(호기!$A$1:$B$657,MATCH('생산계획(잉크)'!B885,호기!$A$1:$A$657,0),2))</f>
        <v/>
      </c>
      <c r="AB433" s="24">
        <f>X433+Z433-INDEX(표5[#All],MATCH(B433,표5[[#All],[잉크]],0),5)</f>
        <v>0</v>
      </c>
      <c r="AC433" s="21" t="str">
        <f>IFERROR(AB433/INDEX(표5[#All],MATCH(B433,표5[[#All],[잉크]],0),20),"")</f>
        <v/>
      </c>
      <c r="AD433" s="23"/>
      <c r="AE433" s="235"/>
      <c r="BB433" s="67"/>
      <c r="BC433" s="67"/>
      <c r="BD433" s="67"/>
      <c r="BE433" s="67"/>
      <c r="BF433" s="67"/>
    </row>
    <row r="434" spans="1:58" ht="16.5" hidden="1" customHeight="1" x14ac:dyDescent="0.3">
      <c r="A434" s="1"/>
      <c r="B434" s="5" t="s">
        <v>841</v>
      </c>
      <c r="C434" s="68"/>
      <c r="D434" s="69" t="str">
        <f>IFERROR(C434/INDEX(표5[#All],MATCH(B434,표5[[#All],[잉크]],0),2),"")</f>
        <v/>
      </c>
      <c r="E434" s="22">
        <f>$C434-INDEX(표5[#All],MATCH(B434,표5[[#All],[잉크]],0),24)</f>
        <v>0</v>
      </c>
      <c r="F434" s="542"/>
      <c r="G434" s="23" t="str">
        <f>IF(ISBLANK(F434),"",INDEX(호기!$A$1:$B$657,MATCH('생산계획(잉크)'!B886,호기!$A$1:$A$657,0),2))</f>
        <v/>
      </c>
      <c r="H434" s="24">
        <f>C434+F434-INDEX(표5[#All],MATCH(B434,표5[[#All],[잉크]],0),2)</f>
        <v>0</v>
      </c>
      <c r="I434" s="21" t="str">
        <f>IFERROR(H434/INDEX(표5[#All],MATCH(B434,표5[[#All],[잉크]],0),5),"")</f>
        <v/>
      </c>
      <c r="J434" s="542"/>
      <c r="K434" s="25" t="str">
        <f>IF(ISBLANK(J434),"",INDEX(호기!$A$1:$B$657,MATCH('생산계획(잉크)'!B886,호기!$A$1:$A$657,0),2))</f>
        <v/>
      </c>
      <c r="L434" s="24">
        <f>H434+J434-INDEX(표5[#All],MATCH(B434,표5[[#All],[잉크]],0),5)</f>
        <v>0</v>
      </c>
      <c r="M434" s="21" t="str">
        <f>IFERROR(L434/INDEX(표5[#All],MATCH(B434,표5[[#All],[잉크]],0),8),"")</f>
        <v/>
      </c>
      <c r="N434" s="542"/>
      <c r="O434" s="23" t="str">
        <f>IF(ISBLANK(N434),"",INDEX(호기!$A$1:$B$657,MATCH('생산계획(잉크)'!B886,호기!$A$1:$A$657,0),2))</f>
        <v/>
      </c>
      <c r="P434" s="24">
        <f>L434+N434-INDEX(표5[#All],MATCH(B434,표5[[#All],[잉크]],0),5)</f>
        <v>0</v>
      </c>
      <c r="Q434" s="21" t="str">
        <f>IFERROR(P434/INDEX(표5[#All],MATCH(B434,표5[[#All],[잉크]],0),11),"")</f>
        <v/>
      </c>
      <c r="R434" s="542"/>
      <c r="S434" s="25" t="str">
        <f>IF(ISBLANK(R434),"",INDEX(호기!$A$1:$B$657,MATCH('생산계획(잉크)'!B886,호기!$A$1:$A$657,0),2))</f>
        <v/>
      </c>
      <c r="T434" s="24">
        <f>P434+R434-INDEX(표5[#All],MATCH(B434,표5[[#All],[잉크]],0),5)</f>
        <v>0</v>
      </c>
      <c r="U434" s="21" t="str">
        <f>IFERROR(T434/INDEX(표5[#All],MATCH(B434,표5[[#All],[잉크]],0),14),"")</f>
        <v/>
      </c>
      <c r="V434" s="542"/>
      <c r="W434" s="23" t="str">
        <f>IF(ISBLANK(V434),"",INDEX(호기!$A$1:$B$657,MATCH('생산계획(잉크)'!B886,호기!$A$1:$A$657,0),2))</f>
        <v/>
      </c>
      <c r="X434" s="24">
        <f>T434+V434-INDEX(표5[#All],MATCH(B434,표5[[#All],[잉크]],0),5)</f>
        <v>0</v>
      </c>
      <c r="Y434" s="21" t="str">
        <f>IFERROR(X434/INDEX(표5[#All],MATCH(B434,표5[[#All],[잉크]],0),17),"")</f>
        <v/>
      </c>
      <c r="Z434" s="23"/>
      <c r="AA434" s="23" t="str">
        <f>IF(ISBLANK(Z434),"",INDEX(호기!$A$1:$B$657,MATCH('생산계획(잉크)'!B886,호기!$A$1:$A$657,0),2))</f>
        <v/>
      </c>
      <c r="AB434" s="24">
        <f>X434+Z434-INDEX(표5[#All],MATCH(B434,표5[[#All],[잉크]],0),5)</f>
        <v>0</v>
      </c>
      <c r="AC434" s="21" t="str">
        <f>IFERROR(AB434/INDEX(표5[#All],MATCH(B434,표5[[#All],[잉크]],0),20),"")</f>
        <v/>
      </c>
      <c r="AD434" s="23"/>
      <c r="AE434" s="235"/>
      <c r="BB434" s="67"/>
      <c r="BC434" s="67"/>
      <c r="BD434" s="67"/>
      <c r="BE434" s="67"/>
      <c r="BF434" s="67"/>
    </row>
    <row r="435" spans="1:58" ht="16.5" hidden="1" customHeight="1" x14ac:dyDescent="0.3">
      <c r="A435" s="1"/>
      <c r="B435" s="5" t="s">
        <v>764</v>
      </c>
      <c r="C435" s="68"/>
      <c r="D435" s="69" t="str">
        <f>IFERROR(C435/INDEX(표5[#All],MATCH(B435,표5[[#All],[잉크]],0),2),"")</f>
        <v/>
      </c>
      <c r="E435" s="22">
        <f>$C435-INDEX(표5[#All],MATCH(B435,표5[[#All],[잉크]],0),24)</f>
        <v>0</v>
      </c>
      <c r="F435" s="542"/>
      <c r="G435" s="23" t="str">
        <f>IF(ISBLANK(F435),"",INDEX(호기!$A$1:$B$657,MATCH('생산계획(잉크)'!B887,호기!$A$1:$A$657,0),2))</f>
        <v/>
      </c>
      <c r="H435" s="24">
        <f>C435+F435-INDEX(표5[#All],MATCH(B435,표5[[#All],[잉크]],0),2)</f>
        <v>0</v>
      </c>
      <c r="I435" s="21" t="str">
        <f>IFERROR(H435/INDEX(표5[#All],MATCH(B435,표5[[#All],[잉크]],0),5),"")</f>
        <v/>
      </c>
      <c r="J435" s="542"/>
      <c r="K435" s="25" t="str">
        <f>IF(ISBLANK(J435),"",INDEX(호기!$A$1:$B$657,MATCH('생산계획(잉크)'!B887,호기!$A$1:$A$657,0),2))</f>
        <v/>
      </c>
      <c r="L435" s="24">
        <f>H435+J435-INDEX(표5[#All],MATCH(B435,표5[[#All],[잉크]],0),5)</f>
        <v>0</v>
      </c>
      <c r="M435" s="21" t="str">
        <f>IFERROR(L435/INDEX(표5[#All],MATCH(B435,표5[[#All],[잉크]],0),8),"")</f>
        <v/>
      </c>
      <c r="N435" s="542"/>
      <c r="O435" s="23" t="str">
        <f>IF(ISBLANK(N435),"",INDEX(호기!$A$1:$B$657,MATCH('생산계획(잉크)'!B887,호기!$A$1:$A$657,0),2))</f>
        <v/>
      </c>
      <c r="P435" s="24">
        <f>L435+N435-INDEX(표5[#All],MATCH(B435,표5[[#All],[잉크]],0),5)</f>
        <v>0</v>
      </c>
      <c r="Q435" s="21" t="str">
        <f>IFERROR(P435/INDEX(표5[#All],MATCH(B435,표5[[#All],[잉크]],0),11),"")</f>
        <v/>
      </c>
      <c r="R435" s="542"/>
      <c r="S435" s="25" t="str">
        <f>IF(ISBLANK(R435),"",INDEX(호기!$A$1:$B$657,MATCH('생산계획(잉크)'!B887,호기!$A$1:$A$657,0),2))</f>
        <v/>
      </c>
      <c r="T435" s="24">
        <f>P435+R435-INDEX(표5[#All],MATCH(B435,표5[[#All],[잉크]],0),5)</f>
        <v>0</v>
      </c>
      <c r="U435" s="21" t="str">
        <f>IFERROR(T435/INDEX(표5[#All],MATCH(B435,표5[[#All],[잉크]],0),14),"")</f>
        <v/>
      </c>
      <c r="V435" s="542"/>
      <c r="W435" s="23" t="str">
        <f>IF(ISBLANK(V435),"",INDEX(호기!$A$1:$B$657,MATCH('생산계획(잉크)'!B887,호기!$A$1:$A$657,0),2))</f>
        <v/>
      </c>
      <c r="X435" s="24">
        <f>T435+V435-INDEX(표5[#All],MATCH(B435,표5[[#All],[잉크]],0),5)</f>
        <v>0</v>
      </c>
      <c r="Y435" s="21" t="str">
        <f>IFERROR(X435/INDEX(표5[#All],MATCH(B435,표5[[#All],[잉크]],0),17),"")</f>
        <v/>
      </c>
      <c r="Z435" s="23"/>
      <c r="AA435" s="23" t="str">
        <f>IF(ISBLANK(Z435),"",INDEX(호기!$A$1:$B$657,MATCH('생산계획(잉크)'!B887,호기!$A$1:$A$657,0),2))</f>
        <v/>
      </c>
      <c r="AB435" s="24">
        <f>X435+Z435-INDEX(표5[#All],MATCH(B435,표5[[#All],[잉크]],0),5)</f>
        <v>0</v>
      </c>
      <c r="AC435" s="21" t="str">
        <f>IFERROR(AB435/INDEX(표5[#All],MATCH(B435,표5[[#All],[잉크]],0),20),"")</f>
        <v/>
      </c>
      <c r="AD435" s="23"/>
      <c r="AE435" s="235"/>
      <c r="BB435" s="67"/>
      <c r="BC435" s="67"/>
      <c r="BD435" s="67"/>
      <c r="BE435" s="67"/>
      <c r="BF435" s="67"/>
    </row>
    <row r="436" spans="1:58" ht="16.5" hidden="1" customHeight="1" x14ac:dyDescent="0.3">
      <c r="A436" s="1"/>
      <c r="B436" s="5" t="s">
        <v>814</v>
      </c>
      <c r="C436" s="68"/>
      <c r="D436" s="69" t="str">
        <f>IFERROR(C436/INDEX(표5[#All],MATCH(B436,표5[[#All],[잉크]],0),2),"")</f>
        <v/>
      </c>
      <c r="E436" s="22">
        <f>$C436-INDEX(표5[#All],MATCH(B436,표5[[#All],[잉크]],0),24)</f>
        <v>0</v>
      </c>
      <c r="F436" s="542"/>
      <c r="G436" s="23" t="str">
        <f>IF(ISBLANK(F436),"",INDEX(호기!$A$1:$B$657,MATCH('생산계획(잉크)'!B888,호기!$A$1:$A$657,0),2))</f>
        <v/>
      </c>
      <c r="H436" s="24">
        <f>C436+F436-INDEX(표5[#All],MATCH(B436,표5[[#All],[잉크]],0),2)</f>
        <v>0</v>
      </c>
      <c r="I436" s="21" t="str">
        <f>IFERROR(H436/INDEX(표5[#All],MATCH(B436,표5[[#All],[잉크]],0),5),"")</f>
        <v/>
      </c>
      <c r="J436" s="542"/>
      <c r="K436" s="25" t="str">
        <f>IF(ISBLANK(J436),"",INDEX(호기!$A$1:$B$657,MATCH('생산계획(잉크)'!B888,호기!$A$1:$A$657,0),2))</f>
        <v/>
      </c>
      <c r="L436" s="24">
        <f>H436+J436-INDEX(표5[#All],MATCH(B436,표5[[#All],[잉크]],0),5)</f>
        <v>0</v>
      </c>
      <c r="M436" s="21" t="str">
        <f>IFERROR(L436/INDEX(표5[#All],MATCH(B436,표5[[#All],[잉크]],0),8),"")</f>
        <v/>
      </c>
      <c r="N436" s="542"/>
      <c r="O436" s="23" t="str">
        <f>IF(ISBLANK(N436),"",INDEX(호기!$A$1:$B$657,MATCH('생산계획(잉크)'!B888,호기!$A$1:$A$657,0),2))</f>
        <v/>
      </c>
      <c r="P436" s="24">
        <f>L436+N436-INDEX(표5[#All],MATCH(B436,표5[[#All],[잉크]],0),5)</f>
        <v>0</v>
      </c>
      <c r="Q436" s="21" t="str">
        <f>IFERROR(P436/INDEX(표5[#All],MATCH(B436,표5[[#All],[잉크]],0),11),"")</f>
        <v/>
      </c>
      <c r="R436" s="542"/>
      <c r="S436" s="25" t="str">
        <f>IF(ISBLANK(R436),"",INDEX(호기!$A$1:$B$657,MATCH('생산계획(잉크)'!B888,호기!$A$1:$A$657,0),2))</f>
        <v/>
      </c>
      <c r="T436" s="24">
        <f>P436+R436-INDEX(표5[#All],MATCH(B436,표5[[#All],[잉크]],0),5)</f>
        <v>0</v>
      </c>
      <c r="U436" s="21" t="str">
        <f>IFERROR(T436/INDEX(표5[#All],MATCH(B436,표5[[#All],[잉크]],0),14),"")</f>
        <v/>
      </c>
      <c r="V436" s="542"/>
      <c r="W436" s="23" t="str">
        <f>IF(ISBLANK(V436),"",INDEX(호기!$A$1:$B$657,MATCH('생산계획(잉크)'!B888,호기!$A$1:$A$657,0),2))</f>
        <v/>
      </c>
      <c r="X436" s="24">
        <f>T436+V436-INDEX(표5[#All],MATCH(B436,표5[[#All],[잉크]],0),5)</f>
        <v>0</v>
      </c>
      <c r="Y436" s="21" t="str">
        <f>IFERROR(X436/INDEX(표5[#All],MATCH(B436,표5[[#All],[잉크]],0),17),"")</f>
        <v/>
      </c>
      <c r="Z436" s="23"/>
      <c r="AA436" s="23" t="str">
        <f>IF(ISBLANK(Z436),"",INDEX(호기!$A$1:$B$657,MATCH('생산계획(잉크)'!B888,호기!$A$1:$A$657,0),2))</f>
        <v/>
      </c>
      <c r="AB436" s="24">
        <f>X436+Z436-INDEX(표5[#All],MATCH(B436,표5[[#All],[잉크]],0),5)</f>
        <v>0</v>
      </c>
      <c r="AC436" s="21" t="str">
        <f>IFERROR(AB436/INDEX(표5[#All],MATCH(B436,표5[[#All],[잉크]],0),20),"")</f>
        <v/>
      </c>
      <c r="AD436" s="23"/>
      <c r="AE436" s="235"/>
      <c r="BB436" s="67"/>
      <c r="BC436" s="67"/>
      <c r="BD436" s="67"/>
      <c r="BE436" s="67"/>
      <c r="BF436" s="67"/>
    </row>
    <row r="437" spans="1:58" ht="16.5" hidden="1" customHeight="1" x14ac:dyDescent="0.3">
      <c r="A437" s="1"/>
      <c r="B437" s="5" t="s">
        <v>816</v>
      </c>
      <c r="C437" s="68"/>
      <c r="D437" s="69" t="str">
        <f>IFERROR(C437/INDEX(표5[#All],MATCH(B437,표5[[#All],[잉크]],0),2),"")</f>
        <v/>
      </c>
      <c r="E437" s="22">
        <f>$C437-INDEX(표5[#All],MATCH(B437,표5[[#All],[잉크]],0),24)</f>
        <v>0</v>
      </c>
      <c r="F437" s="542"/>
      <c r="G437" s="23" t="str">
        <f>IF(ISBLANK(F437),"",INDEX(호기!$A$1:$B$657,MATCH('생산계획(잉크)'!B889,호기!$A$1:$A$657,0),2))</f>
        <v/>
      </c>
      <c r="H437" s="24">
        <f>C437+F437-INDEX(표5[#All],MATCH(B437,표5[[#All],[잉크]],0),2)</f>
        <v>0</v>
      </c>
      <c r="I437" s="21" t="str">
        <f>IFERROR(H437/INDEX(표5[#All],MATCH(B437,표5[[#All],[잉크]],0),5),"")</f>
        <v/>
      </c>
      <c r="J437" s="542"/>
      <c r="K437" s="25" t="str">
        <f>IF(ISBLANK(J437),"",INDEX(호기!$A$1:$B$657,MATCH('생산계획(잉크)'!B889,호기!$A$1:$A$657,0),2))</f>
        <v/>
      </c>
      <c r="L437" s="24">
        <f>H437+J437-INDEX(표5[#All],MATCH(B437,표5[[#All],[잉크]],0),5)</f>
        <v>0</v>
      </c>
      <c r="M437" s="21" t="str">
        <f>IFERROR(L437/INDEX(표5[#All],MATCH(B437,표5[[#All],[잉크]],0),8),"")</f>
        <v/>
      </c>
      <c r="N437" s="542"/>
      <c r="O437" s="23" t="str">
        <f>IF(ISBLANK(N437),"",INDEX(호기!$A$1:$B$657,MATCH('생산계획(잉크)'!B889,호기!$A$1:$A$657,0),2))</f>
        <v/>
      </c>
      <c r="P437" s="24">
        <f>L437+N437-INDEX(표5[#All],MATCH(B437,표5[[#All],[잉크]],0),5)</f>
        <v>0</v>
      </c>
      <c r="Q437" s="21" t="str">
        <f>IFERROR(P437/INDEX(표5[#All],MATCH(B437,표5[[#All],[잉크]],0),11),"")</f>
        <v/>
      </c>
      <c r="R437" s="542"/>
      <c r="S437" s="25" t="str">
        <f>IF(ISBLANK(R437),"",INDEX(호기!$A$1:$B$657,MATCH('생산계획(잉크)'!B889,호기!$A$1:$A$657,0),2))</f>
        <v/>
      </c>
      <c r="T437" s="24">
        <f>P437+R437-INDEX(표5[#All],MATCH(B437,표5[[#All],[잉크]],0),5)</f>
        <v>0</v>
      </c>
      <c r="U437" s="21" t="str">
        <f>IFERROR(T437/INDEX(표5[#All],MATCH(B437,표5[[#All],[잉크]],0),14),"")</f>
        <v/>
      </c>
      <c r="V437" s="542"/>
      <c r="W437" s="23" t="str">
        <f>IF(ISBLANK(V437),"",INDEX(호기!$A$1:$B$657,MATCH('생산계획(잉크)'!B889,호기!$A$1:$A$657,0),2))</f>
        <v/>
      </c>
      <c r="X437" s="24">
        <f>T437+V437-INDEX(표5[#All],MATCH(B437,표5[[#All],[잉크]],0),5)</f>
        <v>0</v>
      </c>
      <c r="Y437" s="21" t="str">
        <f>IFERROR(X437/INDEX(표5[#All],MATCH(B437,표5[[#All],[잉크]],0),17),"")</f>
        <v/>
      </c>
      <c r="Z437" s="23"/>
      <c r="AA437" s="23" t="str">
        <f>IF(ISBLANK(Z437),"",INDEX(호기!$A$1:$B$657,MATCH('생산계획(잉크)'!B889,호기!$A$1:$A$657,0),2))</f>
        <v/>
      </c>
      <c r="AB437" s="24">
        <f>X437+Z437-INDEX(표5[#All],MATCH(B437,표5[[#All],[잉크]],0),5)</f>
        <v>0</v>
      </c>
      <c r="AC437" s="21" t="str">
        <f>IFERROR(AB437/INDEX(표5[#All],MATCH(B437,표5[[#All],[잉크]],0),20),"")</f>
        <v/>
      </c>
      <c r="AD437" s="23"/>
      <c r="AE437" s="235"/>
      <c r="BB437" s="67"/>
      <c r="BC437" s="67"/>
      <c r="BD437" s="67"/>
      <c r="BE437" s="67"/>
      <c r="BF437" s="67"/>
    </row>
    <row r="438" spans="1:58" ht="16.5" hidden="1" customHeight="1" x14ac:dyDescent="0.3">
      <c r="A438" s="1"/>
      <c r="B438" s="5" t="s">
        <v>819</v>
      </c>
      <c r="C438" s="68"/>
      <c r="D438" s="69" t="str">
        <f>IFERROR(C438/INDEX(표5[#All],MATCH(B438,표5[[#All],[잉크]],0),2),"")</f>
        <v/>
      </c>
      <c r="E438" s="22">
        <f>$C438-INDEX(표5[#All],MATCH(B438,표5[[#All],[잉크]],0),24)</f>
        <v>0</v>
      </c>
      <c r="F438" s="542"/>
      <c r="G438" s="23" t="str">
        <f>IF(ISBLANK(F438),"",INDEX(호기!$A$1:$B$657,MATCH('생산계획(잉크)'!B890,호기!$A$1:$A$657,0),2))</f>
        <v/>
      </c>
      <c r="H438" s="24">
        <f>C438+F438-INDEX(표5[#All],MATCH(B438,표5[[#All],[잉크]],0),2)</f>
        <v>0</v>
      </c>
      <c r="I438" s="21" t="str">
        <f>IFERROR(H438/INDEX(표5[#All],MATCH(B438,표5[[#All],[잉크]],0),5),"")</f>
        <v/>
      </c>
      <c r="J438" s="542"/>
      <c r="K438" s="25" t="str">
        <f>IF(ISBLANK(J438),"",INDEX(호기!$A$1:$B$657,MATCH('생산계획(잉크)'!B890,호기!$A$1:$A$657,0),2))</f>
        <v/>
      </c>
      <c r="L438" s="24">
        <f>H438+J438-INDEX(표5[#All],MATCH(B438,표5[[#All],[잉크]],0),5)</f>
        <v>0</v>
      </c>
      <c r="M438" s="21" t="str">
        <f>IFERROR(L438/INDEX(표5[#All],MATCH(B438,표5[[#All],[잉크]],0),8),"")</f>
        <v/>
      </c>
      <c r="N438" s="542"/>
      <c r="O438" s="23" t="str">
        <f>IF(ISBLANK(N438),"",INDEX(호기!$A$1:$B$657,MATCH('생산계획(잉크)'!B890,호기!$A$1:$A$657,0),2))</f>
        <v/>
      </c>
      <c r="P438" s="24">
        <f>L438+N438-INDEX(표5[#All],MATCH(B438,표5[[#All],[잉크]],0),5)</f>
        <v>0</v>
      </c>
      <c r="Q438" s="21" t="str">
        <f>IFERROR(P438/INDEX(표5[#All],MATCH(B438,표5[[#All],[잉크]],0),11),"")</f>
        <v/>
      </c>
      <c r="R438" s="542"/>
      <c r="S438" s="25" t="str">
        <f>IF(ISBLANK(R438),"",INDEX(호기!$A$1:$B$657,MATCH('생산계획(잉크)'!B890,호기!$A$1:$A$657,0),2))</f>
        <v/>
      </c>
      <c r="T438" s="24">
        <f>P438+R438-INDEX(표5[#All],MATCH(B438,표5[[#All],[잉크]],0),5)</f>
        <v>0</v>
      </c>
      <c r="U438" s="21" t="str">
        <f>IFERROR(T438/INDEX(표5[#All],MATCH(B438,표5[[#All],[잉크]],0),14),"")</f>
        <v/>
      </c>
      <c r="V438" s="542"/>
      <c r="W438" s="23" t="str">
        <f>IF(ISBLANK(V438),"",INDEX(호기!$A$1:$B$657,MATCH('생산계획(잉크)'!B890,호기!$A$1:$A$657,0),2))</f>
        <v/>
      </c>
      <c r="X438" s="24">
        <f>T438+V438-INDEX(표5[#All],MATCH(B438,표5[[#All],[잉크]],0),5)</f>
        <v>0</v>
      </c>
      <c r="Y438" s="21" t="str">
        <f>IFERROR(X438/INDEX(표5[#All],MATCH(B438,표5[[#All],[잉크]],0),17),"")</f>
        <v/>
      </c>
      <c r="Z438" s="23"/>
      <c r="AA438" s="23" t="str">
        <f>IF(ISBLANK(Z438),"",INDEX(호기!$A$1:$B$657,MATCH('생산계획(잉크)'!B890,호기!$A$1:$A$657,0),2))</f>
        <v/>
      </c>
      <c r="AB438" s="24">
        <f>X438+Z438-INDEX(표5[#All],MATCH(B438,표5[[#All],[잉크]],0),5)</f>
        <v>0</v>
      </c>
      <c r="AC438" s="21" t="str">
        <f>IFERROR(AB438/INDEX(표5[#All],MATCH(B438,표5[[#All],[잉크]],0),20),"")</f>
        <v/>
      </c>
      <c r="AD438" s="23"/>
      <c r="AE438" s="235"/>
      <c r="BB438" s="67"/>
      <c r="BC438" s="67"/>
      <c r="BD438" s="67"/>
      <c r="BE438" s="67"/>
      <c r="BF438" s="67"/>
    </row>
    <row r="439" spans="1:58" ht="16.5" hidden="1" customHeight="1" x14ac:dyDescent="0.3">
      <c r="A439" s="1"/>
      <c r="B439" s="5" t="s">
        <v>825</v>
      </c>
      <c r="C439" s="68"/>
      <c r="D439" s="69" t="str">
        <f>IFERROR(C439/INDEX(표5[#All],MATCH(B439,표5[[#All],[잉크]],0),2),"")</f>
        <v/>
      </c>
      <c r="E439" s="22">
        <f>$C439-INDEX(표5[#All],MATCH(B439,표5[[#All],[잉크]],0),24)</f>
        <v>0</v>
      </c>
      <c r="F439" s="542"/>
      <c r="G439" s="23" t="str">
        <f>IF(ISBLANK(F439),"",INDEX(호기!$A$1:$B$657,MATCH('생산계획(잉크)'!B891,호기!$A$1:$A$657,0),2))</f>
        <v/>
      </c>
      <c r="H439" s="24">
        <f>C439+F439-INDEX(표5[#All],MATCH(B439,표5[[#All],[잉크]],0),2)</f>
        <v>0</v>
      </c>
      <c r="I439" s="21" t="str">
        <f>IFERROR(H439/INDEX(표5[#All],MATCH(B439,표5[[#All],[잉크]],0),5),"")</f>
        <v/>
      </c>
      <c r="J439" s="542"/>
      <c r="K439" s="25" t="str">
        <f>IF(ISBLANK(J439),"",INDEX(호기!$A$1:$B$657,MATCH('생산계획(잉크)'!B891,호기!$A$1:$A$657,0),2))</f>
        <v/>
      </c>
      <c r="L439" s="24">
        <f>H439+J439-INDEX(표5[#All],MATCH(B439,표5[[#All],[잉크]],0),5)</f>
        <v>0</v>
      </c>
      <c r="M439" s="21" t="str">
        <f>IFERROR(L439/INDEX(표5[#All],MATCH(B439,표5[[#All],[잉크]],0),8),"")</f>
        <v/>
      </c>
      <c r="N439" s="542"/>
      <c r="O439" s="23" t="str">
        <f>IF(ISBLANK(N439),"",INDEX(호기!$A$1:$B$657,MATCH('생산계획(잉크)'!B891,호기!$A$1:$A$657,0),2))</f>
        <v/>
      </c>
      <c r="P439" s="24">
        <f>L439+N439-INDEX(표5[#All],MATCH(B439,표5[[#All],[잉크]],0),5)</f>
        <v>0</v>
      </c>
      <c r="Q439" s="21" t="str">
        <f>IFERROR(P439/INDEX(표5[#All],MATCH(B439,표5[[#All],[잉크]],0),11),"")</f>
        <v/>
      </c>
      <c r="R439" s="542"/>
      <c r="S439" s="25" t="str">
        <f>IF(ISBLANK(R439),"",INDEX(호기!$A$1:$B$657,MATCH('생산계획(잉크)'!B891,호기!$A$1:$A$657,0),2))</f>
        <v/>
      </c>
      <c r="T439" s="24">
        <f>P439+R439-INDEX(표5[#All],MATCH(B439,표5[[#All],[잉크]],0),5)</f>
        <v>0</v>
      </c>
      <c r="U439" s="21" t="str">
        <f>IFERROR(T439/INDEX(표5[#All],MATCH(B439,표5[[#All],[잉크]],0),14),"")</f>
        <v/>
      </c>
      <c r="V439" s="542"/>
      <c r="W439" s="23" t="str">
        <f>IF(ISBLANK(V439),"",INDEX(호기!$A$1:$B$657,MATCH('생산계획(잉크)'!B891,호기!$A$1:$A$657,0),2))</f>
        <v/>
      </c>
      <c r="X439" s="24">
        <f>T439+V439-INDEX(표5[#All],MATCH(B439,표5[[#All],[잉크]],0),5)</f>
        <v>0</v>
      </c>
      <c r="Y439" s="21" t="str">
        <f>IFERROR(X439/INDEX(표5[#All],MATCH(B439,표5[[#All],[잉크]],0),17),"")</f>
        <v/>
      </c>
      <c r="Z439" s="23"/>
      <c r="AA439" s="23" t="str">
        <f>IF(ISBLANK(Z439),"",INDEX(호기!$A$1:$B$657,MATCH('생산계획(잉크)'!B891,호기!$A$1:$A$657,0),2))</f>
        <v/>
      </c>
      <c r="AB439" s="24">
        <f>X439+Z439-INDEX(표5[#All],MATCH(B439,표5[[#All],[잉크]],0),5)</f>
        <v>0</v>
      </c>
      <c r="AC439" s="21" t="str">
        <f>IFERROR(AB439/INDEX(표5[#All],MATCH(B439,표5[[#All],[잉크]],0),20),"")</f>
        <v/>
      </c>
      <c r="AD439" s="23"/>
      <c r="AE439" s="235"/>
      <c r="BB439" s="67"/>
      <c r="BC439" s="67"/>
      <c r="BD439" s="67"/>
      <c r="BE439" s="67"/>
      <c r="BF439" s="67"/>
    </row>
    <row r="440" spans="1:58" ht="16.5" hidden="1" customHeight="1" x14ac:dyDescent="0.3">
      <c r="A440" s="1"/>
      <c r="B440" s="5" t="s">
        <v>834</v>
      </c>
      <c r="C440" s="68"/>
      <c r="D440" s="69" t="str">
        <f>IFERROR(C440/INDEX(표5[#All],MATCH(B440,표5[[#All],[잉크]],0),2),"")</f>
        <v/>
      </c>
      <c r="E440" s="22">
        <f>$C440-INDEX(표5[#All],MATCH(B440,표5[[#All],[잉크]],0),24)</f>
        <v>0</v>
      </c>
      <c r="F440" s="542"/>
      <c r="G440" s="23" t="str">
        <f>IF(ISBLANK(F440),"",INDEX(호기!$A$1:$B$657,MATCH('생산계획(잉크)'!B892,호기!$A$1:$A$657,0),2))</f>
        <v/>
      </c>
      <c r="H440" s="24">
        <f>C440+F440-INDEX(표5[#All],MATCH(B440,표5[[#All],[잉크]],0),2)</f>
        <v>0</v>
      </c>
      <c r="I440" s="21" t="str">
        <f>IFERROR(H440/INDEX(표5[#All],MATCH(B440,표5[[#All],[잉크]],0),5),"")</f>
        <v/>
      </c>
      <c r="J440" s="542"/>
      <c r="K440" s="25" t="str">
        <f>IF(ISBLANK(J440),"",INDEX(호기!$A$1:$B$657,MATCH('생산계획(잉크)'!B892,호기!$A$1:$A$657,0),2))</f>
        <v/>
      </c>
      <c r="L440" s="24">
        <f>H440+J440-INDEX(표5[#All],MATCH(B440,표5[[#All],[잉크]],0),5)</f>
        <v>0</v>
      </c>
      <c r="M440" s="21" t="str">
        <f>IFERROR(L440/INDEX(표5[#All],MATCH(B440,표5[[#All],[잉크]],0),8),"")</f>
        <v/>
      </c>
      <c r="N440" s="542"/>
      <c r="O440" s="23" t="str">
        <f>IF(ISBLANK(N440),"",INDEX(호기!$A$1:$B$657,MATCH('생산계획(잉크)'!B892,호기!$A$1:$A$657,0),2))</f>
        <v/>
      </c>
      <c r="P440" s="24">
        <f>L440+N440-INDEX(표5[#All],MATCH(B440,표5[[#All],[잉크]],0),5)</f>
        <v>0</v>
      </c>
      <c r="Q440" s="21" t="str">
        <f>IFERROR(P440/INDEX(표5[#All],MATCH(B440,표5[[#All],[잉크]],0),11),"")</f>
        <v/>
      </c>
      <c r="R440" s="542"/>
      <c r="S440" s="25" t="str">
        <f>IF(ISBLANK(R440),"",INDEX(호기!$A$1:$B$657,MATCH('생산계획(잉크)'!B892,호기!$A$1:$A$657,0),2))</f>
        <v/>
      </c>
      <c r="T440" s="24">
        <f>P440+R440-INDEX(표5[#All],MATCH(B440,표5[[#All],[잉크]],0),5)</f>
        <v>0</v>
      </c>
      <c r="U440" s="21" t="str">
        <f>IFERROR(T440/INDEX(표5[#All],MATCH(B440,표5[[#All],[잉크]],0),14),"")</f>
        <v/>
      </c>
      <c r="V440" s="542"/>
      <c r="W440" s="23" t="str">
        <f>IF(ISBLANK(V440),"",INDEX(호기!$A$1:$B$657,MATCH('생산계획(잉크)'!B892,호기!$A$1:$A$657,0),2))</f>
        <v/>
      </c>
      <c r="X440" s="24">
        <f>T440+V440-INDEX(표5[#All],MATCH(B440,표5[[#All],[잉크]],0),5)</f>
        <v>0</v>
      </c>
      <c r="Y440" s="21" t="str">
        <f>IFERROR(X440/INDEX(표5[#All],MATCH(B440,표5[[#All],[잉크]],0),17),"")</f>
        <v/>
      </c>
      <c r="Z440" s="23"/>
      <c r="AA440" s="23" t="str">
        <f>IF(ISBLANK(Z440),"",INDEX(호기!$A$1:$B$657,MATCH('생산계획(잉크)'!B892,호기!$A$1:$A$657,0),2))</f>
        <v/>
      </c>
      <c r="AB440" s="24">
        <f>X440+Z440-INDEX(표5[#All],MATCH(B440,표5[[#All],[잉크]],0),5)</f>
        <v>0</v>
      </c>
      <c r="AC440" s="21" t="str">
        <f>IFERROR(AB440/INDEX(표5[#All],MATCH(B440,표5[[#All],[잉크]],0),20),"")</f>
        <v/>
      </c>
      <c r="AD440" s="23"/>
      <c r="AE440" s="235"/>
      <c r="BB440" s="67"/>
      <c r="BC440" s="67"/>
      <c r="BD440" s="67"/>
      <c r="BE440" s="67"/>
      <c r="BF440" s="67"/>
    </row>
    <row r="441" spans="1:58" ht="16.5" hidden="1" customHeight="1" x14ac:dyDescent="0.3">
      <c r="A441" s="1"/>
      <c r="B441" s="5" t="s">
        <v>835</v>
      </c>
      <c r="C441" s="68"/>
      <c r="D441" s="69" t="str">
        <f>IFERROR(C441/INDEX(표5[#All],MATCH(B441,표5[[#All],[잉크]],0),2),"")</f>
        <v/>
      </c>
      <c r="E441" s="22">
        <f>$C441-INDEX(표5[#All],MATCH(B441,표5[[#All],[잉크]],0),24)</f>
        <v>0</v>
      </c>
      <c r="F441" s="542"/>
      <c r="G441" s="23" t="str">
        <f>IF(ISBLANK(F441),"",INDEX(호기!$A$1:$B$657,MATCH('생산계획(잉크)'!B893,호기!$A$1:$A$657,0),2))</f>
        <v/>
      </c>
      <c r="H441" s="24">
        <f>C441+F441-INDEX(표5[#All],MATCH(B441,표5[[#All],[잉크]],0),2)</f>
        <v>0</v>
      </c>
      <c r="I441" s="21" t="str">
        <f>IFERROR(H441/INDEX(표5[#All],MATCH(B441,표5[[#All],[잉크]],0),5),"")</f>
        <v/>
      </c>
      <c r="J441" s="542"/>
      <c r="K441" s="25" t="str">
        <f>IF(ISBLANK(J441),"",INDEX(호기!$A$1:$B$657,MATCH('생산계획(잉크)'!B893,호기!$A$1:$A$657,0),2))</f>
        <v/>
      </c>
      <c r="L441" s="24">
        <f>H441+J441-INDEX(표5[#All],MATCH(B441,표5[[#All],[잉크]],0),5)</f>
        <v>0</v>
      </c>
      <c r="M441" s="21" t="str">
        <f>IFERROR(L441/INDEX(표5[#All],MATCH(B441,표5[[#All],[잉크]],0),8),"")</f>
        <v/>
      </c>
      <c r="N441" s="542"/>
      <c r="O441" s="23" t="str">
        <f>IF(ISBLANK(N441),"",INDEX(호기!$A$1:$B$657,MATCH('생산계획(잉크)'!B893,호기!$A$1:$A$657,0),2))</f>
        <v/>
      </c>
      <c r="P441" s="24">
        <f>L441+N441-INDEX(표5[#All],MATCH(B441,표5[[#All],[잉크]],0),5)</f>
        <v>0</v>
      </c>
      <c r="Q441" s="21" t="str">
        <f>IFERROR(P441/INDEX(표5[#All],MATCH(B441,표5[[#All],[잉크]],0),11),"")</f>
        <v/>
      </c>
      <c r="R441" s="542"/>
      <c r="S441" s="25" t="str">
        <f>IF(ISBLANK(R441),"",INDEX(호기!$A$1:$B$657,MATCH('생산계획(잉크)'!B893,호기!$A$1:$A$657,0),2))</f>
        <v/>
      </c>
      <c r="T441" s="24">
        <f>P441+R441-INDEX(표5[#All],MATCH(B441,표5[[#All],[잉크]],0),5)</f>
        <v>0</v>
      </c>
      <c r="U441" s="21" t="str">
        <f>IFERROR(T441/INDEX(표5[#All],MATCH(B441,표5[[#All],[잉크]],0),14),"")</f>
        <v/>
      </c>
      <c r="V441" s="542"/>
      <c r="W441" s="23" t="str">
        <f>IF(ISBLANK(V441),"",INDEX(호기!$A$1:$B$657,MATCH('생산계획(잉크)'!B893,호기!$A$1:$A$657,0),2))</f>
        <v/>
      </c>
      <c r="X441" s="24">
        <f>T441+V441-INDEX(표5[#All],MATCH(B441,표5[[#All],[잉크]],0),5)</f>
        <v>0</v>
      </c>
      <c r="Y441" s="21" t="str">
        <f>IFERROR(X441/INDEX(표5[#All],MATCH(B441,표5[[#All],[잉크]],0),17),"")</f>
        <v/>
      </c>
      <c r="Z441" s="23"/>
      <c r="AA441" s="23" t="str">
        <f>IF(ISBLANK(Z441),"",INDEX(호기!$A$1:$B$657,MATCH('생산계획(잉크)'!B893,호기!$A$1:$A$657,0),2))</f>
        <v/>
      </c>
      <c r="AB441" s="24">
        <f>X441+Z441-INDEX(표5[#All],MATCH(B441,표5[[#All],[잉크]],0),5)</f>
        <v>0</v>
      </c>
      <c r="AC441" s="21" t="str">
        <f>IFERROR(AB441/INDEX(표5[#All],MATCH(B441,표5[[#All],[잉크]],0),20),"")</f>
        <v/>
      </c>
      <c r="AD441" s="23"/>
      <c r="AE441" s="235"/>
      <c r="BB441" s="67"/>
      <c r="BC441" s="67"/>
      <c r="BD441" s="67"/>
      <c r="BE441" s="67"/>
      <c r="BF441" s="67"/>
    </row>
    <row r="442" spans="1:58" ht="16.5" hidden="1" customHeight="1" x14ac:dyDescent="0.3">
      <c r="A442" s="1"/>
      <c r="B442" s="5" t="s">
        <v>828</v>
      </c>
      <c r="C442" s="68"/>
      <c r="D442" s="69" t="str">
        <f>IFERROR(C442/INDEX(표5[#All],MATCH(B442,표5[[#All],[잉크]],0),2),"")</f>
        <v/>
      </c>
      <c r="E442" s="22">
        <f>$C442-INDEX(표5[#All],MATCH(B442,표5[[#All],[잉크]],0),24)</f>
        <v>0</v>
      </c>
      <c r="F442" s="542"/>
      <c r="G442" s="23" t="str">
        <f>IF(ISBLANK(F442),"",INDEX(호기!$A$1:$B$657,MATCH('생산계획(잉크)'!B894,호기!$A$1:$A$657,0),2))</f>
        <v/>
      </c>
      <c r="H442" s="24">
        <f>C442+F442-INDEX(표5[#All],MATCH(B442,표5[[#All],[잉크]],0),2)</f>
        <v>0</v>
      </c>
      <c r="I442" s="21" t="str">
        <f>IFERROR(H442/INDEX(표5[#All],MATCH(B442,표5[[#All],[잉크]],0),5),"")</f>
        <v/>
      </c>
      <c r="J442" s="542"/>
      <c r="K442" s="25" t="str">
        <f>IF(ISBLANK(J442),"",INDEX(호기!$A$1:$B$657,MATCH('생산계획(잉크)'!B894,호기!$A$1:$A$657,0),2))</f>
        <v/>
      </c>
      <c r="L442" s="24">
        <f>H442+J442-INDEX(표5[#All],MATCH(B442,표5[[#All],[잉크]],0),5)</f>
        <v>0</v>
      </c>
      <c r="M442" s="21" t="str">
        <f>IFERROR(L442/INDEX(표5[#All],MATCH(B442,표5[[#All],[잉크]],0),8),"")</f>
        <v/>
      </c>
      <c r="N442" s="542"/>
      <c r="O442" s="23" t="str">
        <f>IF(ISBLANK(N442),"",INDEX(호기!$A$1:$B$657,MATCH('생산계획(잉크)'!B894,호기!$A$1:$A$657,0),2))</f>
        <v/>
      </c>
      <c r="P442" s="24">
        <f>L442+N442-INDEX(표5[#All],MATCH(B442,표5[[#All],[잉크]],0),5)</f>
        <v>0</v>
      </c>
      <c r="Q442" s="21" t="str">
        <f>IFERROR(P442/INDEX(표5[#All],MATCH(B442,표5[[#All],[잉크]],0),11),"")</f>
        <v/>
      </c>
      <c r="R442" s="542"/>
      <c r="S442" s="25" t="str">
        <f>IF(ISBLANK(R442),"",INDEX(호기!$A$1:$B$657,MATCH('생산계획(잉크)'!B894,호기!$A$1:$A$657,0),2))</f>
        <v/>
      </c>
      <c r="T442" s="24">
        <f>P442+R442-INDEX(표5[#All],MATCH(B442,표5[[#All],[잉크]],0),5)</f>
        <v>0</v>
      </c>
      <c r="U442" s="21" t="str">
        <f>IFERROR(T442/INDEX(표5[#All],MATCH(B442,표5[[#All],[잉크]],0),14),"")</f>
        <v/>
      </c>
      <c r="V442" s="542"/>
      <c r="W442" s="23" t="str">
        <f>IF(ISBLANK(V442),"",INDEX(호기!$A$1:$B$657,MATCH('생산계획(잉크)'!B894,호기!$A$1:$A$657,0),2))</f>
        <v/>
      </c>
      <c r="X442" s="24">
        <f>T442+V442-INDEX(표5[#All],MATCH(B442,표5[[#All],[잉크]],0),5)</f>
        <v>0</v>
      </c>
      <c r="Y442" s="21" t="str">
        <f>IFERROR(X442/INDEX(표5[#All],MATCH(B442,표5[[#All],[잉크]],0),17),"")</f>
        <v/>
      </c>
      <c r="Z442" s="23"/>
      <c r="AA442" s="23" t="str">
        <f>IF(ISBLANK(Z442),"",INDEX(호기!$A$1:$B$657,MATCH('생산계획(잉크)'!B894,호기!$A$1:$A$657,0),2))</f>
        <v/>
      </c>
      <c r="AB442" s="24">
        <f>X442+Z442-INDEX(표5[#All],MATCH(B442,표5[[#All],[잉크]],0),5)</f>
        <v>0</v>
      </c>
      <c r="AC442" s="21" t="str">
        <f>IFERROR(AB442/INDEX(표5[#All],MATCH(B442,표5[[#All],[잉크]],0),20),"")</f>
        <v/>
      </c>
      <c r="AD442" s="23"/>
      <c r="AE442" s="235"/>
      <c r="BB442" s="67"/>
      <c r="BC442" s="67"/>
      <c r="BD442" s="67"/>
      <c r="BE442" s="67"/>
      <c r="BF442" s="67"/>
    </row>
    <row r="443" spans="1:58" ht="16.5" hidden="1" customHeight="1" x14ac:dyDescent="0.3">
      <c r="A443" s="1"/>
      <c r="B443" s="5" t="s">
        <v>931</v>
      </c>
      <c r="C443" s="68"/>
      <c r="D443" s="69" t="str">
        <f>IFERROR(C443/INDEX(표5[#All],MATCH(B443,표5[[#All],[잉크]],0),2),"")</f>
        <v/>
      </c>
      <c r="E443" s="22">
        <f>$C443-INDEX(표5[#All],MATCH(B443,표5[[#All],[잉크]],0),24)</f>
        <v>0</v>
      </c>
      <c r="F443" s="542"/>
      <c r="G443" s="23" t="str">
        <f>IF(ISBLANK(F443),"",INDEX(호기!$A$1:$B$657,MATCH('생산계획(잉크)'!B895,호기!$A$1:$A$657,0),2))</f>
        <v/>
      </c>
      <c r="H443" s="24">
        <f>C443+F443-INDEX(표5[#All],MATCH(B443,표5[[#All],[잉크]],0),2)</f>
        <v>0</v>
      </c>
      <c r="I443" s="21" t="str">
        <f>IFERROR(H443/INDEX(표5[#All],MATCH(B443,표5[[#All],[잉크]],0),5),"")</f>
        <v/>
      </c>
      <c r="J443" s="542"/>
      <c r="K443" s="25" t="str">
        <f>IF(ISBLANK(J443),"",INDEX(호기!$A$1:$B$657,MATCH('생산계획(잉크)'!B895,호기!$A$1:$A$657,0),2))</f>
        <v/>
      </c>
      <c r="L443" s="24">
        <f>H443+J443-INDEX(표5[#All],MATCH(B443,표5[[#All],[잉크]],0),5)</f>
        <v>0</v>
      </c>
      <c r="M443" s="21" t="str">
        <f>IFERROR(L443/INDEX(표5[#All],MATCH(B443,표5[[#All],[잉크]],0),8),"")</f>
        <v/>
      </c>
      <c r="N443" s="542"/>
      <c r="O443" s="23" t="str">
        <f>IF(ISBLANK(N443),"",INDEX(호기!$A$1:$B$657,MATCH('생산계획(잉크)'!B895,호기!$A$1:$A$657,0),2))</f>
        <v/>
      </c>
      <c r="P443" s="24">
        <f>L443+N443-INDEX(표5[#All],MATCH(B443,표5[[#All],[잉크]],0),5)</f>
        <v>0</v>
      </c>
      <c r="Q443" s="21" t="str">
        <f>IFERROR(P443/INDEX(표5[#All],MATCH(B443,표5[[#All],[잉크]],0),11),"")</f>
        <v/>
      </c>
      <c r="R443" s="542"/>
      <c r="S443" s="25" t="str">
        <f>IF(ISBLANK(R443),"",INDEX(호기!$A$1:$B$657,MATCH('생산계획(잉크)'!B895,호기!$A$1:$A$657,0),2))</f>
        <v/>
      </c>
      <c r="T443" s="24">
        <f>P443+R443-INDEX(표5[#All],MATCH(B443,표5[[#All],[잉크]],0),5)</f>
        <v>0</v>
      </c>
      <c r="U443" s="21" t="str">
        <f>IFERROR(T443/INDEX(표5[#All],MATCH(B443,표5[[#All],[잉크]],0),14),"")</f>
        <v/>
      </c>
      <c r="V443" s="542"/>
      <c r="W443" s="23" t="str">
        <f>IF(ISBLANK(V443),"",INDEX(호기!$A$1:$B$657,MATCH('생산계획(잉크)'!B895,호기!$A$1:$A$657,0),2))</f>
        <v/>
      </c>
      <c r="X443" s="24">
        <f>T443+V443-INDEX(표5[#All],MATCH(B443,표5[[#All],[잉크]],0),5)</f>
        <v>0</v>
      </c>
      <c r="Y443" s="21" t="str">
        <f>IFERROR(X443/INDEX(표5[#All],MATCH(B443,표5[[#All],[잉크]],0),17),"")</f>
        <v/>
      </c>
      <c r="Z443" s="23"/>
      <c r="AA443" s="23" t="str">
        <f>IF(ISBLANK(Z443),"",INDEX(호기!$A$1:$B$657,MATCH('생산계획(잉크)'!B895,호기!$A$1:$A$657,0),2))</f>
        <v/>
      </c>
      <c r="AB443" s="24">
        <f>X443+Z443-INDEX(표5[#All],MATCH(B443,표5[[#All],[잉크]],0),5)</f>
        <v>0</v>
      </c>
      <c r="AC443" s="21" t="str">
        <f>IFERROR(AB443/INDEX(표5[#All],MATCH(B443,표5[[#All],[잉크]],0),20),"")</f>
        <v/>
      </c>
      <c r="AD443" s="23"/>
      <c r="AE443" s="235"/>
      <c r="BB443" s="67"/>
      <c r="BC443" s="67"/>
      <c r="BD443" s="67"/>
      <c r="BE443" s="67"/>
      <c r="BF443" s="67"/>
    </row>
    <row r="444" spans="1:58" ht="16.5" hidden="1" customHeight="1" x14ac:dyDescent="0.3">
      <c r="A444" s="1"/>
      <c r="B444" s="111" t="s">
        <v>932</v>
      </c>
      <c r="C444" s="68"/>
      <c r="D444" s="69" t="str">
        <f>IFERROR(C444/INDEX(표5[#All],MATCH(B444,표5[[#All],[잉크]],0),2),"")</f>
        <v/>
      </c>
      <c r="E444" s="22">
        <f>$C444-INDEX(표5[#All],MATCH(B444,표5[[#All],[잉크]],0),24)</f>
        <v>0</v>
      </c>
      <c r="F444" s="542"/>
      <c r="G444" s="23" t="str">
        <f>IF(ISBLANK(F444),"",INDEX(호기!$A$1:$B$657,MATCH('생산계획(잉크)'!B896,호기!$A$1:$A$657,0),2))</f>
        <v/>
      </c>
      <c r="H444" s="24">
        <f>C444+F444-INDEX(표5[#All],MATCH(B444,표5[[#All],[잉크]],0),2)</f>
        <v>0</v>
      </c>
      <c r="I444" s="21" t="str">
        <f>IFERROR(H444/INDEX(표5[#All],MATCH(B444,표5[[#All],[잉크]],0),5),"")</f>
        <v/>
      </c>
      <c r="J444" s="542"/>
      <c r="K444" s="25" t="str">
        <f>IF(ISBLANK(J444),"",INDEX(호기!$A$1:$B$657,MATCH('생산계획(잉크)'!B896,호기!$A$1:$A$657,0),2))</f>
        <v/>
      </c>
      <c r="L444" s="24">
        <f>H444+J444-INDEX(표5[#All],MATCH(B444,표5[[#All],[잉크]],0),5)</f>
        <v>0</v>
      </c>
      <c r="M444" s="21" t="str">
        <f>IFERROR(L444/INDEX(표5[#All],MATCH(B444,표5[[#All],[잉크]],0),8),"")</f>
        <v/>
      </c>
      <c r="N444" s="542"/>
      <c r="O444" s="23" t="str">
        <f>IF(ISBLANK(N444),"",INDEX(호기!$A$1:$B$657,MATCH('생산계획(잉크)'!B896,호기!$A$1:$A$657,0),2))</f>
        <v/>
      </c>
      <c r="P444" s="24">
        <f>L444+N444-INDEX(표5[#All],MATCH(B444,표5[[#All],[잉크]],0),5)</f>
        <v>0</v>
      </c>
      <c r="Q444" s="21" t="str">
        <f>IFERROR(P444/INDEX(표5[#All],MATCH(B444,표5[[#All],[잉크]],0),11),"")</f>
        <v/>
      </c>
      <c r="R444" s="542"/>
      <c r="S444" s="25" t="str">
        <f>IF(ISBLANK(R444),"",INDEX(호기!$A$1:$B$657,MATCH('생산계획(잉크)'!B896,호기!$A$1:$A$657,0),2))</f>
        <v/>
      </c>
      <c r="T444" s="24">
        <f>P444+R444-INDEX(표5[#All],MATCH(B444,표5[[#All],[잉크]],0),5)</f>
        <v>0</v>
      </c>
      <c r="U444" s="21" t="str">
        <f>IFERROR(T444/INDEX(표5[#All],MATCH(B444,표5[[#All],[잉크]],0),14),"")</f>
        <v/>
      </c>
      <c r="V444" s="542"/>
      <c r="W444" s="23" t="str">
        <f>IF(ISBLANK(V444),"",INDEX(호기!$A$1:$B$657,MATCH('생산계획(잉크)'!B896,호기!$A$1:$A$657,0),2))</f>
        <v/>
      </c>
      <c r="X444" s="24">
        <f>T444+V444-INDEX(표5[#All],MATCH(B444,표5[[#All],[잉크]],0),5)</f>
        <v>0</v>
      </c>
      <c r="Y444" s="21" t="str">
        <f>IFERROR(X444/INDEX(표5[#All],MATCH(B444,표5[[#All],[잉크]],0),17),"")</f>
        <v/>
      </c>
      <c r="Z444" s="23"/>
      <c r="AA444" s="23" t="str">
        <f>IF(ISBLANK(Z444),"",INDEX(호기!$A$1:$B$657,MATCH('생산계획(잉크)'!B896,호기!$A$1:$A$657,0),2))</f>
        <v/>
      </c>
      <c r="AB444" s="24">
        <f>X444+Z444-INDEX(표5[#All],MATCH(B444,표5[[#All],[잉크]],0),5)</f>
        <v>0</v>
      </c>
      <c r="AC444" s="21" t="str">
        <f>IFERROR(AB444/INDEX(표5[#All],MATCH(B444,표5[[#All],[잉크]],0),20),"")</f>
        <v/>
      </c>
      <c r="AD444" s="23"/>
      <c r="AE444" s="235"/>
      <c r="BB444" s="67"/>
      <c r="BC444" s="67"/>
      <c r="BD444" s="67"/>
      <c r="BE444" s="67"/>
      <c r="BF444" s="67"/>
    </row>
    <row r="445" spans="1:58" ht="16.5" hidden="1" customHeight="1" x14ac:dyDescent="0.3">
      <c r="A445" s="1"/>
      <c r="B445" s="111" t="s">
        <v>933</v>
      </c>
      <c r="C445" s="68"/>
      <c r="D445" s="69" t="str">
        <f>IFERROR(C445/INDEX(표5[#All],MATCH(B445,표5[[#All],[잉크]],0),2),"")</f>
        <v/>
      </c>
      <c r="E445" s="22">
        <f>$C445-INDEX(표5[#All],MATCH(B445,표5[[#All],[잉크]],0),24)</f>
        <v>0</v>
      </c>
      <c r="F445" s="542"/>
      <c r="G445" s="23" t="str">
        <f>IF(ISBLANK(F445),"",INDEX(호기!$A$1:$B$657,MATCH('생산계획(잉크)'!B897,호기!$A$1:$A$657,0),2))</f>
        <v/>
      </c>
      <c r="H445" s="24">
        <f>C445+F445-INDEX(표5[#All],MATCH(B445,표5[[#All],[잉크]],0),2)</f>
        <v>0</v>
      </c>
      <c r="I445" s="21" t="str">
        <f>IFERROR(H445/INDEX(표5[#All],MATCH(B445,표5[[#All],[잉크]],0),5),"")</f>
        <v/>
      </c>
      <c r="J445" s="542"/>
      <c r="K445" s="25" t="str">
        <f>IF(ISBLANK(J445),"",INDEX(호기!$A$1:$B$657,MATCH('생산계획(잉크)'!B897,호기!$A$1:$A$657,0),2))</f>
        <v/>
      </c>
      <c r="L445" s="24">
        <f>H445+J445-INDEX(표5[#All],MATCH(B445,표5[[#All],[잉크]],0),5)</f>
        <v>0</v>
      </c>
      <c r="M445" s="21" t="str">
        <f>IFERROR(L445/INDEX(표5[#All],MATCH(B445,표5[[#All],[잉크]],0),8),"")</f>
        <v/>
      </c>
      <c r="N445" s="542"/>
      <c r="O445" s="23" t="str">
        <f>IF(ISBLANK(N445),"",INDEX(호기!$A$1:$B$657,MATCH('생산계획(잉크)'!B897,호기!$A$1:$A$657,0),2))</f>
        <v/>
      </c>
      <c r="P445" s="24">
        <f>L445+N445-INDEX(표5[#All],MATCH(B445,표5[[#All],[잉크]],0),5)</f>
        <v>0</v>
      </c>
      <c r="Q445" s="21" t="str">
        <f>IFERROR(P445/INDEX(표5[#All],MATCH(B445,표5[[#All],[잉크]],0),11),"")</f>
        <v/>
      </c>
      <c r="R445" s="542"/>
      <c r="S445" s="25" t="str">
        <f>IF(ISBLANK(R445),"",INDEX(호기!$A$1:$B$657,MATCH('생산계획(잉크)'!B897,호기!$A$1:$A$657,0),2))</f>
        <v/>
      </c>
      <c r="T445" s="24">
        <f>P445+R445-INDEX(표5[#All],MATCH(B445,표5[[#All],[잉크]],0),5)</f>
        <v>0</v>
      </c>
      <c r="U445" s="21" t="str">
        <f>IFERROR(T445/INDEX(표5[#All],MATCH(B445,표5[[#All],[잉크]],0),14),"")</f>
        <v/>
      </c>
      <c r="V445" s="542"/>
      <c r="W445" s="23" t="str">
        <f>IF(ISBLANK(V445),"",INDEX(호기!$A$1:$B$657,MATCH('생산계획(잉크)'!B897,호기!$A$1:$A$657,0),2))</f>
        <v/>
      </c>
      <c r="X445" s="24">
        <f>T445+V445-INDEX(표5[#All],MATCH(B445,표5[[#All],[잉크]],0),5)</f>
        <v>0</v>
      </c>
      <c r="Y445" s="21" t="str">
        <f>IFERROR(X445/INDEX(표5[#All],MATCH(B445,표5[[#All],[잉크]],0),17),"")</f>
        <v/>
      </c>
      <c r="Z445" s="23"/>
      <c r="AA445" s="23" t="str">
        <f>IF(ISBLANK(Z445),"",INDEX(호기!$A$1:$B$657,MATCH('생산계획(잉크)'!B897,호기!$A$1:$A$657,0),2))</f>
        <v/>
      </c>
      <c r="AB445" s="24">
        <f>X445+Z445-INDEX(표5[#All],MATCH(B445,표5[[#All],[잉크]],0),5)</f>
        <v>0</v>
      </c>
      <c r="AC445" s="21" t="str">
        <f>IFERROR(AB445/INDEX(표5[#All],MATCH(B445,표5[[#All],[잉크]],0),20),"")</f>
        <v/>
      </c>
      <c r="AD445" s="23"/>
      <c r="AE445" s="235"/>
      <c r="BB445" s="67"/>
      <c r="BC445" s="67"/>
      <c r="BD445" s="67"/>
      <c r="BE445" s="67"/>
      <c r="BF445" s="67"/>
    </row>
    <row r="446" spans="1:58" ht="16.5" hidden="1" customHeight="1" x14ac:dyDescent="0.3">
      <c r="A446" s="1"/>
      <c r="B446" s="111" t="s">
        <v>934</v>
      </c>
      <c r="C446" s="68"/>
      <c r="D446" s="69" t="str">
        <f>IFERROR(C446/INDEX(표5[#All],MATCH(B446,표5[[#All],[잉크]],0),2),"")</f>
        <v/>
      </c>
      <c r="E446" s="22">
        <f>$C446-INDEX(표5[#All],MATCH(B446,표5[[#All],[잉크]],0),24)</f>
        <v>0</v>
      </c>
      <c r="F446" s="542"/>
      <c r="G446" s="23" t="str">
        <f>IF(ISBLANK(F446),"",INDEX(호기!$A$1:$B$657,MATCH('생산계획(잉크)'!B898,호기!$A$1:$A$657,0),2))</f>
        <v/>
      </c>
      <c r="H446" s="24">
        <f>C446+F446-INDEX(표5[#All],MATCH(B446,표5[[#All],[잉크]],0),2)</f>
        <v>0</v>
      </c>
      <c r="I446" s="21" t="str">
        <f>IFERROR(H446/INDEX(표5[#All],MATCH(B446,표5[[#All],[잉크]],0),5),"")</f>
        <v/>
      </c>
      <c r="J446" s="542"/>
      <c r="K446" s="25" t="str">
        <f>IF(ISBLANK(J446),"",INDEX(호기!$A$1:$B$657,MATCH('생산계획(잉크)'!B898,호기!$A$1:$A$657,0),2))</f>
        <v/>
      </c>
      <c r="L446" s="24">
        <f>H446+J446-INDEX(표5[#All],MATCH(B446,표5[[#All],[잉크]],0),5)</f>
        <v>0</v>
      </c>
      <c r="M446" s="21" t="str">
        <f>IFERROR(L446/INDEX(표5[#All],MATCH(B446,표5[[#All],[잉크]],0),8),"")</f>
        <v/>
      </c>
      <c r="N446" s="542"/>
      <c r="O446" s="23" t="str">
        <f>IF(ISBLANK(N446),"",INDEX(호기!$A$1:$B$657,MATCH('생산계획(잉크)'!B898,호기!$A$1:$A$657,0),2))</f>
        <v/>
      </c>
      <c r="P446" s="24">
        <f>L446+N446-INDEX(표5[#All],MATCH(B446,표5[[#All],[잉크]],0),5)</f>
        <v>0</v>
      </c>
      <c r="Q446" s="21" t="str">
        <f>IFERROR(P446/INDEX(표5[#All],MATCH(B446,표5[[#All],[잉크]],0),11),"")</f>
        <v/>
      </c>
      <c r="R446" s="542"/>
      <c r="S446" s="25" t="str">
        <f>IF(ISBLANK(R446),"",INDEX(호기!$A$1:$B$657,MATCH('생산계획(잉크)'!B898,호기!$A$1:$A$657,0),2))</f>
        <v/>
      </c>
      <c r="T446" s="24">
        <f>P446+R446-INDEX(표5[#All],MATCH(B446,표5[[#All],[잉크]],0),5)</f>
        <v>0</v>
      </c>
      <c r="U446" s="21" t="str">
        <f>IFERROR(T446/INDEX(표5[#All],MATCH(B446,표5[[#All],[잉크]],0),14),"")</f>
        <v/>
      </c>
      <c r="V446" s="542"/>
      <c r="W446" s="23" t="str">
        <f>IF(ISBLANK(V446),"",INDEX(호기!$A$1:$B$657,MATCH('생산계획(잉크)'!B898,호기!$A$1:$A$657,0),2))</f>
        <v/>
      </c>
      <c r="X446" s="24">
        <f>T446+V446-INDEX(표5[#All],MATCH(B446,표5[[#All],[잉크]],0),5)</f>
        <v>0</v>
      </c>
      <c r="Y446" s="21" t="str">
        <f>IFERROR(X446/INDEX(표5[#All],MATCH(B446,표5[[#All],[잉크]],0),17),"")</f>
        <v/>
      </c>
      <c r="Z446" s="23"/>
      <c r="AA446" s="23" t="str">
        <f>IF(ISBLANK(Z446),"",INDEX(호기!$A$1:$B$657,MATCH('생산계획(잉크)'!B898,호기!$A$1:$A$657,0),2))</f>
        <v/>
      </c>
      <c r="AB446" s="24">
        <f>X446+Z446-INDEX(표5[#All],MATCH(B446,표5[[#All],[잉크]],0),5)</f>
        <v>0</v>
      </c>
      <c r="AC446" s="21" t="str">
        <f>IFERROR(AB446/INDEX(표5[#All],MATCH(B446,표5[[#All],[잉크]],0),20),"")</f>
        <v/>
      </c>
      <c r="AD446" s="23"/>
      <c r="AE446" s="235"/>
      <c r="BB446" s="67"/>
      <c r="BC446" s="67"/>
      <c r="BD446" s="67"/>
      <c r="BE446" s="67"/>
      <c r="BF446" s="67"/>
    </row>
    <row r="447" spans="1:58" ht="16.5" hidden="1" customHeight="1" x14ac:dyDescent="0.3">
      <c r="A447" s="1"/>
      <c r="B447" s="111" t="s">
        <v>935</v>
      </c>
      <c r="C447" s="68"/>
      <c r="D447" s="69" t="str">
        <f>IFERROR(C447/INDEX(표5[#All],MATCH(B447,표5[[#All],[잉크]],0),2),"")</f>
        <v/>
      </c>
      <c r="E447" s="22">
        <f>$C447-INDEX(표5[#All],MATCH(B447,표5[[#All],[잉크]],0),24)</f>
        <v>0</v>
      </c>
      <c r="F447" s="542"/>
      <c r="G447" s="23" t="str">
        <f>IF(ISBLANK(F447),"",INDEX(호기!$A$1:$B$657,MATCH('생산계획(잉크)'!B899,호기!$A$1:$A$657,0),2))</f>
        <v/>
      </c>
      <c r="H447" s="24">
        <f>C447+F447-INDEX(표5[#All],MATCH(B447,표5[[#All],[잉크]],0),2)</f>
        <v>0</v>
      </c>
      <c r="I447" s="21" t="str">
        <f>IFERROR(H447/INDEX(표5[#All],MATCH(B447,표5[[#All],[잉크]],0),5),"")</f>
        <v/>
      </c>
      <c r="J447" s="542"/>
      <c r="K447" s="25" t="str">
        <f>IF(ISBLANK(J447),"",INDEX(호기!$A$1:$B$657,MATCH('생산계획(잉크)'!B899,호기!$A$1:$A$657,0),2))</f>
        <v/>
      </c>
      <c r="L447" s="24">
        <f>H447+J447-INDEX(표5[#All],MATCH(B447,표5[[#All],[잉크]],0),5)</f>
        <v>0</v>
      </c>
      <c r="M447" s="21" t="str">
        <f>IFERROR(L447/INDEX(표5[#All],MATCH(B447,표5[[#All],[잉크]],0),8),"")</f>
        <v/>
      </c>
      <c r="N447" s="542"/>
      <c r="O447" s="23" t="str">
        <f>IF(ISBLANK(N447),"",INDEX(호기!$A$1:$B$657,MATCH('생산계획(잉크)'!B899,호기!$A$1:$A$657,0),2))</f>
        <v/>
      </c>
      <c r="P447" s="24">
        <f>L447+N447-INDEX(표5[#All],MATCH(B447,표5[[#All],[잉크]],0),5)</f>
        <v>0</v>
      </c>
      <c r="Q447" s="21" t="str">
        <f>IFERROR(P447/INDEX(표5[#All],MATCH(B447,표5[[#All],[잉크]],0),11),"")</f>
        <v/>
      </c>
      <c r="R447" s="542"/>
      <c r="S447" s="25" t="str">
        <f>IF(ISBLANK(R447),"",INDEX(호기!$A$1:$B$657,MATCH('생산계획(잉크)'!B899,호기!$A$1:$A$657,0),2))</f>
        <v/>
      </c>
      <c r="T447" s="24">
        <f>P447+R447-INDEX(표5[#All],MATCH(B447,표5[[#All],[잉크]],0),5)</f>
        <v>0</v>
      </c>
      <c r="U447" s="21" t="str">
        <f>IFERROR(T447/INDEX(표5[#All],MATCH(B447,표5[[#All],[잉크]],0),14),"")</f>
        <v/>
      </c>
      <c r="V447" s="542"/>
      <c r="W447" s="23" t="str">
        <f>IF(ISBLANK(V447),"",INDEX(호기!$A$1:$B$657,MATCH('생산계획(잉크)'!B899,호기!$A$1:$A$657,0),2))</f>
        <v/>
      </c>
      <c r="X447" s="24">
        <f>T447+V447-INDEX(표5[#All],MATCH(B447,표5[[#All],[잉크]],0),5)</f>
        <v>0</v>
      </c>
      <c r="Y447" s="21" t="str">
        <f>IFERROR(X447/INDEX(표5[#All],MATCH(B447,표5[[#All],[잉크]],0),17),"")</f>
        <v/>
      </c>
      <c r="Z447" s="23"/>
      <c r="AA447" s="23" t="str">
        <f>IF(ISBLANK(Z447),"",INDEX(호기!$A$1:$B$657,MATCH('생산계획(잉크)'!B899,호기!$A$1:$A$657,0),2))</f>
        <v/>
      </c>
      <c r="AB447" s="24">
        <f>X447+Z447-INDEX(표5[#All],MATCH(B447,표5[[#All],[잉크]],0),5)</f>
        <v>0</v>
      </c>
      <c r="AC447" s="21" t="str">
        <f>IFERROR(AB447/INDEX(표5[#All],MATCH(B447,표5[[#All],[잉크]],0),20),"")</f>
        <v/>
      </c>
      <c r="AD447" s="23"/>
      <c r="AE447" s="235"/>
      <c r="BB447" s="67"/>
      <c r="BC447" s="67"/>
      <c r="BD447" s="67"/>
      <c r="BE447" s="67"/>
      <c r="BF447" s="67"/>
    </row>
    <row r="448" spans="1:58" ht="16.5" hidden="1" customHeight="1" x14ac:dyDescent="0.3">
      <c r="A448" s="1"/>
      <c r="B448" s="111" t="s">
        <v>936</v>
      </c>
      <c r="C448" s="68"/>
      <c r="D448" s="69" t="str">
        <f>IFERROR(C448/INDEX(표5[#All],MATCH(B448,표5[[#All],[잉크]],0),2),"")</f>
        <v/>
      </c>
      <c r="E448" s="22">
        <f>$C448-INDEX(표5[#All],MATCH(B448,표5[[#All],[잉크]],0),24)</f>
        <v>0</v>
      </c>
      <c r="F448" s="542"/>
      <c r="G448" s="23" t="str">
        <f>IF(ISBLANK(F448),"",INDEX(호기!$A$1:$B$657,MATCH('생산계획(잉크)'!B900,호기!$A$1:$A$657,0),2))</f>
        <v/>
      </c>
      <c r="H448" s="24">
        <f>C448+F448-INDEX(표5[#All],MATCH(B448,표5[[#All],[잉크]],0),2)</f>
        <v>0</v>
      </c>
      <c r="I448" s="21" t="str">
        <f>IFERROR(H448/INDEX(표5[#All],MATCH(B448,표5[[#All],[잉크]],0),5),"")</f>
        <v/>
      </c>
      <c r="J448" s="542"/>
      <c r="K448" s="25" t="str">
        <f>IF(ISBLANK(J448),"",INDEX(호기!$A$1:$B$657,MATCH('생산계획(잉크)'!B900,호기!$A$1:$A$657,0),2))</f>
        <v/>
      </c>
      <c r="L448" s="24">
        <f>H448+J448-INDEX(표5[#All],MATCH(B448,표5[[#All],[잉크]],0),5)</f>
        <v>0</v>
      </c>
      <c r="M448" s="21" t="str">
        <f>IFERROR(L448/INDEX(표5[#All],MATCH(B448,표5[[#All],[잉크]],0),8),"")</f>
        <v/>
      </c>
      <c r="N448" s="542"/>
      <c r="O448" s="23" t="str">
        <f>IF(ISBLANK(N448),"",INDEX(호기!$A$1:$B$657,MATCH('생산계획(잉크)'!B900,호기!$A$1:$A$657,0),2))</f>
        <v/>
      </c>
      <c r="P448" s="24">
        <f>L448+N448-INDEX(표5[#All],MATCH(B448,표5[[#All],[잉크]],0),5)</f>
        <v>0</v>
      </c>
      <c r="Q448" s="21" t="str">
        <f>IFERROR(P448/INDEX(표5[#All],MATCH(B448,표5[[#All],[잉크]],0),11),"")</f>
        <v/>
      </c>
      <c r="R448" s="542"/>
      <c r="S448" s="25" t="str">
        <f>IF(ISBLANK(R448),"",INDEX(호기!$A$1:$B$657,MATCH('생산계획(잉크)'!B900,호기!$A$1:$A$657,0),2))</f>
        <v/>
      </c>
      <c r="T448" s="24">
        <f>P448+R448-INDEX(표5[#All],MATCH(B448,표5[[#All],[잉크]],0),5)</f>
        <v>0</v>
      </c>
      <c r="U448" s="21" t="str">
        <f>IFERROR(T448/INDEX(표5[#All],MATCH(B448,표5[[#All],[잉크]],0),14),"")</f>
        <v/>
      </c>
      <c r="V448" s="542"/>
      <c r="W448" s="23" t="str">
        <f>IF(ISBLANK(V448),"",INDEX(호기!$A$1:$B$657,MATCH('생산계획(잉크)'!B900,호기!$A$1:$A$657,0),2))</f>
        <v/>
      </c>
      <c r="X448" s="24">
        <f>T448+V448-INDEX(표5[#All],MATCH(B448,표5[[#All],[잉크]],0),5)</f>
        <v>0</v>
      </c>
      <c r="Y448" s="21" t="str">
        <f>IFERROR(X448/INDEX(표5[#All],MATCH(B448,표5[[#All],[잉크]],0),17),"")</f>
        <v/>
      </c>
      <c r="Z448" s="23"/>
      <c r="AA448" s="23" t="str">
        <f>IF(ISBLANK(Z448),"",INDEX(호기!$A$1:$B$657,MATCH('생산계획(잉크)'!B900,호기!$A$1:$A$657,0),2))</f>
        <v/>
      </c>
      <c r="AB448" s="24">
        <f>X448+Z448-INDEX(표5[#All],MATCH(B448,표5[[#All],[잉크]],0),5)</f>
        <v>0</v>
      </c>
      <c r="AC448" s="21" t="str">
        <f>IFERROR(AB448/INDEX(표5[#All],MATCH(B448,표5[[#All],[잉크]],0),20),"")</f>
        <v/>
      </c>
      <c r="AD448" s="23"/>
      <c r="AE448" s="235"/>
      <c r="BB448" s="67"/>
      <c r="BC448" s="67"/>
      <c r="BD448" s="67"/>
      <c r="BE448" s="67"/>
      <c r="BF448" s="67"/>
    </row>
    <row r="449" spans="1:58" ht="16.5" hidden="1" customHeight="1" x14ac:dyDescent="0.3">
      <c r="A449" s="1"/>
      <c r="B449" s="111" t="s">
        <v>937</v>
      </c>
      <c r="C449" s="68"/>
      <c r="D449" s="69" t="str">
        <f>IFERROR(C449/INDEX(표5[#All],MATCH(B449,표5[[#All],[잉크]],0),2),"")</f>
        <v/>
      </c>
      <c r="E449" s="22">
        <f>$C449-INDEX(표5[#All],MATCH(B449,표5[[#All],[잉크]],0),24)</f>
        <v>0</v>
      </c>
      <c r="F449" s="542"/>
      <c r="G449" s="23" t="str">
        <f>IF(ISBLANK(F449),"",INDEX(호기!$A$1:$B$657,MATCH('생산계획(잉크)'!B901,호기!$A$1:$A$657,0),2))</f>
        <v/>
      </c>
      <c r="H449" s="24">
        <f>C449+F449-INDEX(표5[#All],MATCH(B449,표5[[#All],[잉크]],0),2)</f>
        <v>0</v>
      </c>
      <c r="I449" s="21" t="str">
        <f>IFERROR(H449/INDEX(표5[#All],MATCH(B449,표5[[#All],[잉크]],0),5),"")</f>
        <v/>
      </c>
      <c r="J449" s="542"/>
      <c r="K449" s="25" t="str">
        <f>IF(ISBLANK(J449),"",INDEX(호기!$A$1:$B$657,MATCH('생산계획(잉크)'!B901,호기!$A$1:$A$657,0),2))</f>
        <v/>
      </c>
      <c r="L449" s="24">
        <f>H449+J449-INDEX(표5[#All],MATCH(B449,표5[[#All],[잉크]],0),5)</f>
        <v>0</v>
      </c>
      <c r="M449" s="21" t="str">
        <f>IFERROR(L449/INDEX(표5[#All],MATCH(B449,표5[[#All],[잉크]],0),8),"")</f>
        <v/>
      </c>
      <c r="N449" s="542"/>
      <c r="O449" s="23" t="str">
        <f>IF(ISBLANK(N449),"",INDEX(호기!$A$1:$B$657,MATCH('생산계획(잉크)'!B901,호기!$A$1:$A$657,0),2))</f>
        <v/>
      </c>
      <c r="P449" s="24">
        <f>L449+N449-INDEX(표5[#All],MATCH(B449,표5[[#All],[잉크]],0),5)</f>
        <v>0</v>
      </c>
      <c r="Q449" s="21" t="str">
        <f>IFERROR(P449/INDEX(표5[#All],MATCH(B449,표5[[#All],[잉크]],0),11),"")</f>
        <v/>
      </c>
      <c r="R449" s="542"/>
      <c r="S449" s="25" t="str">
        <f>IF(ISBLANK(R449),"",INDEX(호기!$A$1:$B$657,MATCH('생산계획(잉크)'!B901,호기!$A$1:$A$657,0),2))</f>
        <v/>
      </c>
      <c r="T449" s="24">
        <f>P449+R449-INDEX(표5[#All],MATCH(B449,표5[[#All],[잉크]],0),5)</f>
        <v>0</v>
      </c>
      <c r="U449" s="21" t="str">
        <f>IFERROR(T449/INDEX(표5[#All],MATCH(B449,표5[[#All],[잉크]],0),14),"")</f>
        <v/>
      </c>
      <c r="V449" s="542"/>
      <c r="W449" s="23" t="str">
        <f>IF(ISBLANK(V449),"",INDEX(호기!$A$1:$B$657,MATCH('생산계획(잉크)'!B901,호기!$A$1:$A$657,0),2))</f>
        <v/>
      </c>
      <c r="X449" s="24">
        <f>T449+V449-INDEX(표5[#All],MATCH(B449,표5[[#All],[잉크]],0),5)</f>
        <v>0</v>
      </c>
      <c r="Y449" s="21" t="str">
        <f>IFERROR(X449/INDEX(표5[#All],MATCH(B449,표5[[#All],[잉크]],0),17),"")</f>
        <v/>
      </c>
      <c r="Z449" s="23"/>
      <c r="AA449" s="23" t="str">
        <f>IF(ISBLANK(Z449),"",INDEX(호기!$A$1:$B$657,MATCH('생산계획(잉크)'!B901,호기!$A$1:$A$657,0),2))</f>
        <v/>
      </c>
      <c r="AB449" s="24">
        <f>X449+Z449-INDEX(표5[#All],MATCH(B449,표5[[#All],[잉크]],0),5)</f>
        <v>0</v>
      </c>
      <c r="AC449" s="21" t="str">
        <f>IFERROR(AB449/INDEX(표5[#All],MATCH(B449,표5[[#All],[잉크]],0),20),"")</f>
        <v/>
      </c>
      <c r="AD449" s="23"/>
      <c r="AE449" s="235"/>
      <c r="BB449" s="67"/>
      <c r="BC449" s="67"/>
      <c r="BD449" s="67"/>
      <c r="BE449" s="67"/>
      <c r="BF449" s="67"/>
    </row>
    <row r="450" spans="1:58" ht="16.5" hidden="1" customHeight="1" x14ac:dyDescent="0.3">
      <c r="A450" s="1"/>
      <c r="B450" s="111" t="s">
        <v>938</v>
      </c>
      <c r="C450" s="68"/>
      <c r="D450" s="69" t="str">
        <f>IFERROR(C450/INDEX(표5[#All],MATCH(B450,표5[[#All],[잉크]],0),2),"")</f>
        <v/>
      </c>
      <c r="E450" s="22">
        <f>$C450-INDEX(표5[#All],MATCH(B450,표5[[#All],[잉크]],0),24)</f>
        <v>0</v>
      </c>
      <c r="F450" s="542"/>
      <c r="G450" s="23" t="str">
        <f>IF(ISBLANK(F450),"",INDEX(호기!$A$1:$B$657,MATCH('생산계획(잉크)'!B902,호기!$A$1:$A$657,0),2))</f>
        <v/>
      </c>
      <c r="H450" s="24">
        <f>C450+F450-INDEX(표5[#All],MATCH(B450,표5[[#All],[잉크]],0),2)</f>
        <v>0</v>
      </c>
      <c r="I450" s="21" t="str">
        <f>IFERROR(H450/INDEX(표5[#All],MATCH(B450,표5[[#All],[잉크]],0),5),"")</f>
        <v/>
      </c>
      <c r="J450" s="542"/>
      <c r="K450" s="25" t="str">
        <f>IF(ISBLANK(J450),"",INDEX(호기!$A$1:$B$657,MATCH('생산계획(잉크)'!B902,호기!$A$1:$A$657,0),2))</f>
        <v/>
      </c>
      <c r="L450" s="24">
        <f>H450+J450-INDEX(표5[#All],MATCH(B450,표5[[#All],[잉크]],0),5)</f>
        <v>0</v>
      </c>
      <c r="M450" s="21" t="str">
        <f>IFERROR(L450/INDEX(표5[#All],MATCH(B450,표5[[#All],[잉크]],0),8),"")</f>
        <v/>
      </c>
      <c r="N450" s="542"/>
      <c r="O450" s="23" t="str">
        <f>IF(ISBLANK(N450),"",INDEX(호기!$A$1:$B$657,MATCH('생산계획(잉크)'!B902,호기!$A$1:$A$657,0),2))</f>
        <v/>
      </c>
      <c r="P450" s="24">
        <f>L450+N450-INDEX(표5[#All],MATCH(B450,표5[[#All],[잉크]],0),5)</f>
        <v>0</v>
      </c>
      <c r="Q450" s="21" t="str">
        <f>IFERROR(P450/INDEX(표5[#All],MATCH(B450,표5[[#All],[잉크]],0),11),"")</f>
        <v/>
      </c>
      <c r="R450" s="542"/>
      <c r="S450" s="25" t="str">
        <f>IF(ISBLANK(R450),"",INDEX(호기!$A$1:$B$657,MATCH('생산계획(잉크)'!B902,호기!$A$1:$A$657,0),2))</f>
        <v/>
      </c>
      <c r="T450" s="24">
        <f>P450+R450-INDEX(표5[#All],MATCH(B450,표5[[#All],[잉크]],0),5)</f>
        <v>0</v>
      </c>
      <c r="U450" s="21" t="str">
        <f>IFERROR(T450/INDEX(표5[#All],MATCH(B450,표5[[#All],[잉크]],0),14),"")</f>
        <v/>
      </c>
      <c r="V450" s="542"/>
      <c r="W450" s="23" t="str">
        <f>IF(ISBLANK(V450),"",INDEX(호기!$A$1:$B$657,MATCH('생산계획(잉크)'!B902,호기!$A$1:$A$657,0),2))</f>
        <v/>
      </c>
      <c r="X450" s="24">
        <f>T450+V450-INDEX(표5[#All],MATCH(B450,표5[[#All],[잉크]],0),5)</f>
        <v>0</v>
      </c>
      <c r="Y450" s="21" t="str">
        <f>IFERROR(X450/INDEX(표5[#All],MATCH(B450,표5[[#All],[잉크]],0),17),"")</f>
        <v/>
      </c>
      <c r="Z450" s="23"/>
      <c r="AA450" s="23" t="str">
        <f>IF(ISBLANK(Z450),"",INDEX(호기!$A$1:$B$657,MATCH('생산계획(잉크)'!B902,호기!$A$1:$A$657,0),2))</f>
        <v/>
      </c>
      <c r="AB450" s="24">
        <f>X450+Z450-INDEX(표5[#All],MATCH(B450,표5[[#All],[잉크]],0),5)</f>
        <v>0</v>
      </c>
      <c r="AC450" s="21" t="str">
        <f>IFERROR(AB450/INDEX(표5[#All],MATCH(B450,표5[[#All],[잉크]],0),20),"")</f>
        <v/>
      </c>
      <c r="AD450" s="23"/>
      <c r="AE450" s="235"/>
      <c r="BB450" s="67"/>
      <c r="BC450" s="67"/>
      <c r="BD450" s="67"/>
      <c r="BE450" s="67"/>
      <c r="BF450" s="67"/>
    </row>
    <row r="451" spans="1:58" ht="16.5" hidden="1" customHeight="1" x14ac:dyDescent="0.3">
      <c r="A451" s="1"/>
      <c r="B451" s="111" t="s">
        <v>939</v>
      </c>
      <c r="C451" s="68"/>
      <c r="D451" s="69" t="str">
        <f>IFERROR(C451/INDEX(표5[#All],MATCH(B451,표5[[#All],[잉크]],0),2),"")</f>
        <v/>
      </c>
      <c r="E451" s="22">
        <f>$C451-INDEX(표5[#All],MATCH(B451,표5[[#All],[잉크]],0),24)</f>
        <v>0</v>
      </c>
      <c r="F451" s="542"/>
      <c r="G451" s="23" t="str">
        <f>IF(ISBLANK(F451),"",INDEX(호기!$A$1:$B$657,MATCH('생산계획(잉크)'!B903,호기!$A$1:$A$657,0),2))</f>
        <v/>
      </c>
      <c r="H451" s="24">
        <f>C451+F451-INDEX(표5[#All],MATCH(B451,표5[[#All],[잉크]],0),2)</f>
        <v>0</v>
      </c>
      <c r="I451" s="21" t="str">
        <f>IFERROR(H451/INDEX(표5[#All],MATCH(B451,표5[[#All],[잉크]],0),5),"")</f>
        <v/>
      </c>
      <c r="J451" s="542"/>
      <c r="K451" s="25" t="str">
        <f>IF(ISBLANK(J451),"",INDEX(호기!$A$1:$B$657,MATCH('생산계획(잉크)'!B903,호기!$A$1:$A$657,0),2))</f>
        <v/>
      </c>
      <c r="L451" s="24">
        <f>H451+J451-INDEX(표5[#All],MATCH(B451,표5[[#All],[잉크]],0),5)</f>
        <v>0</v>
      </c>
      <c r="M451" s="21" t="str">
        <f>IFERROR(L451/INDEX(표5[#All],MATCH(B451,표5[[#All],[잉크]],0),8),"")</f>
        <v/>
      </c>
      <c r="N451" s="542"/>
      <c r="O451" s="23" t="str">
        <f>IF(ISBLANK(N451),"",INDEX(호기!$A$1:$B$657,MATCH('생산계획(잉크)'!B903,호기!$A$1:$A$657,0),2))</f>
        <v/>
      </c>
      <c r="P451" s="24">
        <f>L451+N451-INDEX(표5[#All],MATCH(B451,표5[[#All],[잉크]],0),5)</f>
        <v>0</v>
      </c>
      <c r="Q451" s="21" t="str">
        <f>IFERROR(P451/INDEX(표5[#All],MATCH(B451,표5[[#All],[잉크]],0),11),"")</f>
        <v/>
      </c>
      <c r="R451" s="542"/>
      <c r="S451" s="25" t="str">
        <f>IF(ISBLANK(R451),"",INDEX(호기!$A$1:$B$657,MATCH('생산계획(잉크)'!B903,호기!$A$1:$A$657,0),2))</f>
        <v/>
      </c>
      <c r="T451" s="24">
        <f>P451+R451-INDEX(표5[#All],MATCH(B451,표5[[#All],[잉크]],0),5)</f>
        <v>0</v>
      </c>
      <c r="U451" s="21" t="str">
        <f>IFERROR(T451/INDEX(표5[#All],MATCH(B451,표5[[#All],[잉크]],0),14),"")</f>
        <v/>
      </c>
      <c r="V451" s="542"/>
      <c r="W451" s="23" t="str">
        <f>IF(ISBLANK(V451),"",INDEX(호기!$A$1:$B$657,MATCH('생산계획(잉크)'!B903,호기!$A$1:$A$657,0),2))</f>
        <v/>
      </c>
      <c r="X451" s="24">
        <f>T451+V451-INDEX(표5[#All],MATCH(B451,표5[[#All],[잉크]],0),5)</f>
        <v>0</v>
      </c>
      <c r="Y451" s="21" t="str">
        <f>IFERROR(X451/INDEX(표5[#All],MATCH(B451,표5[[#All],[잉크]],0),17),"")</f>
        <v/>
      </c>
      <c r="Z451" s="23"/>
      <c r="AA451" s="23" t="str">
        <f>IF(ISBLANK(Z451),"",INDEX(호기!$A$1:$B$657,MATCH('생산계획(잉크)'!B903,호기!$A$1:$A$657,0),2))</f>
        <v/>
      </c>
      <c r="AB451" s="24">
        <f>X451+Z451-INDEX(표5[#All],MATCH(B451,표5[[#All],[잉크]],0),5)</f>
        <v>0</v>
      </c>
      <c r="AC451" s="21" t="str">
        <f>IFERROR(AB451/INDEX(표5[#All],MATCH(B451,표5[[#All],[잉크]],0),20),"")</f>
        <v/>
      </c>
      <c r="AD451" s="23"/>
      <c r="AE451" s="235"/>
      <c r="BB451" s="67"/>
      <c r="BC451" s="67"/>
      <c r="BD451" s="67"/>
      <c r="BE451" s="67"/>
      <c r="BF451" s="67"/>
    </row>
    <row r="452" spans="1:58" ht="16.5" hidden="1" customHeight="1" x14ac:dyDescent="0.3">
      <c r="A452" s="1"/>
      <c r="B452" s="111" t="s">
        <v>940</v>
      </c>
      <c r="C452" s="68"/>
      <c r="D452" s="69" t="str">
        <f>IFERROR(C452/INDEX(표5[#All],MATCH(B452,표5[[#All],[잉크]],0),2),"")</f>
        <v/>
      </c>
      <c r="E452" s="22">
        <f>$C452-INDEX(표5[#All],MATCH(B452,표5[[#All],[잉크]],0),24)</f>
        <v>0</v>
      </c>
      <c r="F452" s="542"/>
      <c r="G452" s="23" t="str">
        <f>IF(ISBLANK(F452),"",INDEX(호기!$A$1:$B$657,MATCH('생산계획(잉크)'!B904,호기!$A$1:$A$657,0),2))</f>
        <v/>
      </c>
      <c r="H452" s="24">
        <f>C452+F452-INDEX(표5[#All],MATCH(B452,표5[[#All],[잉크]],0),2)</f>
        <v>0</v>
      </c>
      <c r="I452" s="21" t="str">
        <f>IFERROR(H452/INDEX(표5[#All],MATCH(B452,표5[[#All],[잉크]],0),5),"")</f>
        <v/>
      </c>
      <c r="J452" s="542"/>
      <c r="K452" s="25" t="str">
        <f>IF(ISBLANK(J452),"",INDEX(호기!$A$1:$B$657,MATCH('생산계획(잉크)'!B904,호기!$A$1:$A$657,0),2))</f>
        <v/>
      </c>
      <c r="L452" s="24">
        <f>H452+J452-INDEX(표5[#All],MATCH(B452,표5[[#All],[잉크]],0),5)</f>
        <v>0</v>
      </c>
      <c r="M452" s="21" t="str">
        <f>IFERROR(L452/INDEX(표5[#All],MATCH(B452,표5[[#All],[잉크]],0),8),"")</f>
        <v/>
      </c>
      <c r="N452" s="542"/>
      <c r="O452" s="23" t="str">
        <f>IF(ISBLANK(N452),"",INDEX(호기!$A$1:$B$657,MATCH('생산계획(잉크)'!B904,호기!$A$1:$A$657,0),2))</f>
        <v/>
      </c>
      <c r="P452" s="24">
        <f>L452+N452-INDEX(표5[#All],MATCH(B452,표5[[#All],[잉크]],0),5)</f>
        <v>0</v>
      </c>
      <c r="Q452" s="21" t="str">
        <f>IFERROR(P452/INDEX(표5[#All],MATCH(B452,표5[[#All],[잉크]],0),11),"")</f>
        <v/>
      </c>
      <c r="R452" s="542"/>
      <c r="S452" s="25" t="str">
        <f>IF(ISBLANK(R452),"",INDEX(호기!$A$1:$B$657,MATCH('생산계획(잉크)'!B904,호기!$A$1:$A$657,0),2))</f>
        <v/>
      </c>
      <c r="T452" s="24">
        <f>P452+R452-INDEX(표5[#All],MATCH(B452,표5[[#All],[잉크]],0),5)</f>
        <v>0</v>
      </c>
      <c r="U452" s="21" t="str">
        <f>IFERROR(T452/INDEX(표5[#All],MATCH(B452,표5[[#All],[잉크]],0),14),"")</f>
        <v/>
      </c>
      <c r="V452" s="542"/>
      <c r="W452" s="23" t="str">
        <f>IF(ISBLANK(V452),"",INDEX(호기!$A$1:$B$657,MATCH('생산계획(잉크)'!B904,호기!$A$1:$A$657,0),2))</f>
        <v/>
      </c>
      <c r="X452" s="24">
        <f>T452+V452-INDEX(표5[#All],MATCH(B452,표5[[#All],[잉크]],0),5)</f>
        <v>0</v>
      </c>
      <c r="Y452" s="21" t="str">
        <f>IFERROR(X452/INDEX(표5[#All],MATCH(B452,표5[[#All],[잉크]],0),17),"")</f>
        <v/>
      </c>
      <c r="Z452" s="23"/>
      <c r="AA452" s="23" t="str">
        <f>IF(ISBLANK(Z452),"",INDEX(호기!$A$1:$B$657,MATCH('생산계획(잉크)'!B904,호기!$A$1:$A$657,0),2))</f>
        <v/>
      </c>
      <c r="AB452" s="24">
        <f>X452+Z452-INDEX(표5[#All],MATCH(B452,표5[[#All],[잉크]],0),5)</f>
        <v>0</v>
      </c>
      <c r="AC452" s="21" t="str">
        <f>IFERROR(AB452/INDEX(표5[#All],MATCH(B452,표5[[#All],[잉크]],0),20),"")</f>
        <v/>
      </c>
      <c r="AD452" s="23"/>
      <c r="AE452" s="235"/>
      <c r="BB452" s="67"/>
      <c r="BC452" s="67"/>
      <c r="BD452" s="67"/>
      <c r="BE452" s="67"/>
      <c r="BF452" s="67"/>
    </row>
    <row r="453" spans="1:58" ht="16.5" hidden="1" customHeight="1" x14ac:dyDescent="0.3">
      <c r="A453" s="1"/>
      <c r="B453" s="111" t="s">
        <v>941</v>
      </c>
      <c r="C453" s="68"/>
      <c r="D453" s="69" t="str">
        <f>IFERROR(C453/INDEX(표5[#All],MATCH(B453,표5[[#All],[잉크]],0),2),"")</f>
        <v/>
      </c>
      <c r="E453" s="22">
        <f>$C453-INDEX(표5[#All],MATCH(B453,표5[[#All],[잉크]],0),24)</f>
        <v>0</v>
      </c>
      <c r="F453" s="542"/>
      <c r="G453" s="23" t="str">
        <f>IF(ISBLANK(F453),"",INDEX(호기!$A$1:$B$657,MATCH('생산계획(잉크)'!B905,호기!$A$1:$A$657,0),2))</f>
        <v/>
      </c>
      <c r="H453" s="24">
        <f>C453+F453-INDEX(표5[#All],MATCH(B453,표5[[#All],[잉크]],0),2)</f>
        <v>0</v>
      </c>
      <c r="I453" s="21" t="str">
        <f>IFERROR(H453/INDEX(표5[#All],MATCH(B453,표5[[#All],[잉크]],0),5),"")</f>
        <v/>
      </c>
      <c r="J453" s="542"/>
      <c r="K453" s="25" t="str">
        <f>IF(ISBLANK(J453),"",INDEX(호기!$A$1:$B$657,MATCH('생산계획(잉크)'!B905,호기!$A$1:$A$657,0),2))</f>
        <v/>
      </c>
      <c r="L453" s="24">
        <f>H453+J453-INDEX(표5[#All],MATCH(B453,표5[[#All],[잉크]],0),5)</f>
        <v>0</v>
      </c>
      <c r="M453" s="21" t="str">
        <f>IFERROR(L453/INDEX(표5[#All],MATCH(B453,표5[[#All],[잉크]],0),8),"")</f>
        <v/>
      </c>
      <c r="N453" s="542"/>
      <c r="O453" s="23" t="str">
        <f>IF(ISBLANK(N453),"",INDEX(호기!$A$1:$B$657,MATCH('생산계획(잉크)'!B905,호기!$A$1:$A$657,0),2))</f>
        <v/>
      </c>
      <c r="P453" s="24">
        <f>L453+N453-INDEX(표5[#All],MATCH(B453,표5[[#All],[잉크]],0),5)</f>
        <v>0</v>
      </c>
      <c r="Q453" s="21" t="str">
        <f>IFERROR(P453/INDEX(표5[#All],MATCH(B453,표5[[#All],[잉크]],0),11),"")</f>
        <v/>
      </c>
      <c r="R453" s="542"/>
      <c r="S453" s="25" t="str">
        <f>IF(ISBLANK(R453),"",INDEX(호기!$A$1:$B$657,MATCH('생산계획(잉크)'!B905,호기!$A$1:$A$657,0),2))</f>
        <v/>
      </c>
      <c r="T453" s="24">
        <f>P453+R453-INDEX(표5[#All],MATCH(B453,표5[[#All],[잉크]],0),5)</f>
        <v>0</v>
      </c>
      <c r="U453" s="21" t="str">
        <f>IFERROR(T453/INDEX(표5[#All],MATCH(B453,표5[[#All],[잉크]],0),14),"")</f>
        <v/>
      </c>
      <c r="V453" s="542"/>
      <c r="W453" s="23" t="str">
        <f>IF(ISBLANK(V453),"",INDEX(호기!$A$1:$B$657,MATCH('생산계획(잉크)'!B905,호기!$A$1:$A$657,0),2))</f>
        <v/>
      </c>
      <c r="X453" s="24">
        <f>T453+V453-INDEX(표5[#All],MATCH(B453,표5[[#All],[잉크]],0),5)</f>
        <v>0</v>
      </c>
      <c r="Y453" s="21" t="str">
        <f>IFERROR(X453/INDEX(표5[#All],MATCH(B453,표5[[#All],[잉크]],0),17),"")</f>
        <v/>
      </c>
      <c r="Z453" s="23"/>
      <c r="AA453" s="23" t="str">
        <f>IF(ISBLANK(Z453),"",INDEX(호기!$A$1:$B$657,MATCH('생산계획(잉크)'!B905,호기!$A$1:$A$657,0),2))</f>
        <v/>
      </c>
      <c r="AB453" s="24">
        <f>X453+Z453-INDEX(표5[#All],MATCH(B453,표5[[#All],[잉크]],0),5)</f>
        <v>0</v>
      </c>
      <c r="AC453" s="21" t="str">
        <f>IFERROR(AB453/INDEX(표5[#All],MATCH(B453,표5[[#All],[잉크]],0),20),"")</f>
        <v/>
      </c>
      <c r="AD453" s="23"/>
      <c r="AE453" s="235"/>
      <c r="BB453" s="67"/>
      <c r="BC453" s="67"/>
      <c r="BD453" s="67"/>
      <c r="BE453" s="67"/>
      <c r="BF453" s="67"/>
    </row>
    <row r="454" spans="1:58" ht="15" hidden="1" customHeight="1" x14ac:dyDescent="0.3">
      <c r="A454" s="1"/>
      <c r="B454" s="30" t="s">
        <v>946</v>
      </c>
      <c r="C454" s="68"/>
      <c r="D454" s="69" t="str">
        <f>IFERROR(C454/INDEX(표5[#All],MATCH(B454,표5[[#All],[잉크]],0),2),"")</f>
        <v/>
      </c>
      <c r="E454" s="22">
        <f>$C454-INDEX(표5[#All],MATCH(B454,표5[[#All],[잉크]],0),24)</f>
        <v>0</v>
      </c>
      <c r="F454" s="542"/>
      <c r="G454" s="23" t="str">
        <f>IF(ISBLANK(F454),"",INDEX(호기!$A$1:$B$657,MATCH('생산계획(잉크)'!B906,호기!$A$1:$A$657,0),2))</f>
        <v/>
      </c>
      <c r="H454" s="24">
        <f>C454+F454-INDEX(표5[#All],MATCH(B454,표5[[#All],[잉크]],0),2)</f>
        <v>0</v>
      </c>
      <c r="I454" s="21" t="str">
        <f>IFERROR(H454/INDEX(표5[#All],MATCH(B454,표5[[#All],[잉크]],0),5),"")</f>
        <v/>
      </c>
      <c r="J454" s="542"/>
      <c r="K454" s="25" t="str">
        <f>IF(ISBLANK(J454),"",INDEX(호기!$A$1:$B$657,MATCH('생산계획(잉크)'!B906,호기!$A$1:$A$657,0),2))</f>
        <v/>
      </c>
      <c r="L454" s="24">
        <f>H454+J454-INDEX(표5[#All],MATCH(B454,표5[[#All],[잉크]],0),5)</f>
        <v>0</v>
      </c>
      <c r="M454" s="21" t="str">
        <f>IFERROR(L454/INDEX(표5[#All],MATCH(B454,표5[[#All],[잉크]],0),8),"")</f>
        <v/>
      </c>
      <c r="N454" s="542"/>
      <c r="O454" s="23" t="str">
        <f>IF(ISBLANK(N454),"",INDEX(호기!$A$1:$B$657,MATCH('생산계획(잉크)'!B906,호기!$A$1:$A$657,0),2))</f>
        <v/>
      </c>
      <c r="P454" s="24">
        <f>L454+N454-INDEX(표5[#All],MATCH(B454,표5[[#All],[잉크]],0),5)</f>
        <v>0</v>
      </c>
      <c r="Q454" s="21" t="str">
        <f>IFERROR(P454/INDEX(표5[#All],MATCH(B454,표5[[#All],[잉크]],0),11),"")</f>
        <v/>
      </c>
      <c r="R454" s="542"/>
      <c r="S454" s="25" t="str">
        <f>IF(ISBLANK(R454),"",INDEX(호기!$A$1:$B$657,MATCH('생산계획(잉크)'!B906,호기!$A$1:$A$657,0),2))</f>
        <v/>
      </c>
      <c r="T454" s="24">
        <f>P454+R454-INDEX(표5[#All],MATCH(B454,표5[[#All],[잉크]],0),5)</f>
        <v>0</v>
      </c>
      <c r="U454" s="21" t="str">
        <f>IFERROR(T454/INDEX(표5[#All],MATCH(B454,표5[[#All],[잉크]],0),14),"")</f>
        <v/>
      </c>
      <c r="V454" s="542"/>
      <c r="W454" s="23" t="str">
        <f>IF(ISBLANK(V454),"",INDEX(호기!$A$1:$B$657,MATCH('생산계획(잉크)'!B906,호기!$A$1:$A$657,0),2))</f>
        <v/>
      </c>
      <c r="X454" s="24">
        <f>T454+V454-INDEX(표5[#All],MATCH(B454,표5[[#All],[잉크]],0),5)</f>
        <v>0</v>
      </c>
      <c r="Y454" s="21" t="str">
        <f>IFERROR(X454/INDEX(표5[#All],MATCH(B454,표5[[#All],[잉크]],0),17),"")</f>
        <v/>
      </c>
      <c r="Z454" s="23"/>
      <c r="AA454" s="23" t="str">
        <f>IF(ISBLANK(Z454),"",INDEX(호기!$A$1:$B$657,MATCH('생산계획(잉크)'!B906,호기!$A$1:$A$657,0),2))</f>
        <v/>
      </c>
      <c r="AB454" s="24">
        <f>X454+Z454-INDEX(표5[#All],MATCH(B454,표5[[#All],[잉크]],0),5)</f>
        <v>0</v>
      </c>
      <c r="AC454" s="21" t="str">
        <f>IFERROR(AB454/INDEX(표5[#All],MATCH(B454,표5[[#All],[잉크]],0),20),"")</f>
        <v/>
      </c>
      <c r="AD454" s="23"/>
      <c r="AE454" s="235"/>
      <c r="BB454" s="67"/>
      <c r="BC454" s="67"/>
      <c r="BD454" s="67"/>
      <c r="BE454" s="67"/>
      <c r="BF454" s="67"/>
    </row>
    <row r="455" spans="1:58" ht="16.5" hidden="1" customHeight="1" x14ac:dyDescent="0.3">
      <c r="A455" s="1"/>
      <c r="B455" s="30" t="s">
        <v>947</v>
      </c>
      <c r="C455" s="68"/>
      <c r="D455" s="69" t="str">
        <f>IFERROR(C455/INDEX(표5[#All],MATCH(B455,표5[[#All],[잉크]],0),2),"")</f>
        <v/>
      </c>
      <c r="E455" s="22">
        <f>$C455-INDEX(표5[#All],MATCH(B455,표5[[#All],[잉크]],0),24)</f>
        <v>0</v>
      </c>
      <c r="F455" s="542"/>
      <c r="G455" s="23" t="str">
        <f>IF(ISBLANK(F455),"",INDEX(호기!$A$1:$B$657,MATCH('생산계획(잉크)'!B907,호기!$A$1:$A$657,0),2))</f>
        <v/>
      </c>
      <c r="H455" s="24">
        <f>C455+F455-INDEX(표5[#All],MATCH(B455,표5[[#All],[잉크]],0),2)</f>
        <v>0</v>
      </c>
      <c r="I455" s="21" t="str">
        <f>IFERROR(H455/INDEX(표5[#All],MATCH(B455,표5[[#All],[잉크]],0),5),"")</f>
        <v/>
      </c>
      <c r="J455" s="542"/>
      <c r="K455" s="25" t="str">
        <f>IF(ISBLANK(J455),"",INDEX(호기!$A$1:$B$657,MATCH('생산계획(잉크)'!B907,호기!$A$1:$A$657,0),2))</f>
        <v/>
      </c>
      <c r="L455" s="24">
        <f>H455+J455-INDEX(표5[#All],MATCH(B455,표5[[#All],[잉크]],0),5)</f>
        <v>0</v>
      </c>
      <c r="M455" s="21" t="str">
        <f>IFERROR(L455/INDEX(표5[#All],MATCH(B455,표5[[#All],[잉크]],0),8),"")</f>
        <v/>
      </c>
      <c r="N455" s="542"/>
      <c r="O455" s="23" t="str">
        <f>IF(ISBLANK(N455),"",INDEX(호기!$A$1:$B$657,MATCH('생산계획(잉크)'!B907,호기!$A$1:$A$657,0),2))</f>
        <v/>
      </c>
      <c r="P455" s="24">
        <f>L455+N455-INDEX(표5[#All],MATCH(B455,표5[[#All],[잉크]],0),5)</f>
        <v>0</v>
      </c>
      <c r="Q455" s="21" t="str">
        <f>IFERROR(P455/INDEX(표5[#All],MATCH(B455,표5[[#All],[잉크]],0),11),"")</f>
        <v/>
      </c>
      <c r="R455" s="542"/>
      <c r="S455" s="25" t="str">
        <f>IF(ISBLANK(R455),"",INDEX(호기!$A$1:$B$657,MATCH('생산계획(잉크)'!B907,호기!$A$1:$A$657,0),2))</f>
        <v/>
      </c>
      <c r="T455" s="24">
        <f>P455+R455-INDEX(표5[#All],MATCH(B455,표5[[#All],[잉크]],0),5)</f>
        <v>0</v>
      </c>
      <c r="U455" s="21" t="str">
        <f>IFERROR(T455/INDEX(표5[#All],MATCH(B455,표5[[#All],[잉크]],0),14),"")</f>
        <v/>
      </c>
      <c r="V455" s="542"/>
      <c r="W455" s="23" t="str">
        <f>IF(ISBLANK(V455),"",INDEX(호기!$A$1:$B$657,MATCH('생산계획(잉크)'!B907,호기!$A$1:$A$657,0),2))</f>
        <v/>
      </c>
      <c r="X455" s="24">
        <f>T455+V455-INDEX(표5[#All],MATCH(B455,표5[[#All],[잉크]],0),5)</f>
        <v>0</v>
      </c>
      <c r="Y455" s="21" t="str">
        <f>IFERROR(X455/INDEX(표5[#All],MATCH(B455,표5[[#All],[잉크]],0),17),"")</f>
        <v/>
      </c>
      <c r="Z455" s="23"/>
      <c r="AA455" s="23" t="str">
        <f>IF(ISBLANK(Z455),"",INDEX(호기!$A$1:$B$657,MATCH('생산계획(잉크)'!B907,호기!$A$1:$A$657,0),2))</f>
        <v/>
      </c>
      <c r="AB455" s="24">
        <f>X455+Z455-INDEX(표5[#All],MATCH(B455,표5[[#All],[잉크]],0),5)</f>
        <v>0</v>
      </c>
      <c r="AC455" s="21" t="str">
        <f>IFERROR(AB455/INDEX(표5[#All],MATCH(B455,표5[[#All],[잉크]],0),20),"")</f>
        <v/>
      </c>
      <c r="AD455" s="23"/>
      <c r="AE455" s="235"/>
      <c r="BB455" s="67"/>
      <c r="BC455" s="67"/>
      <c r="BD455" s="67"/>
      <c r="BE455" s="67"/>
      <c r="BF455" s="67"/>
    </row>
    <row r="456" spans="1:58" ht="16.5" hidden="1" customHeight="1" x14ac:dyDescent="0.3">
      <c r="A456" s="1"/>
      <c r="B456" s="5" t="s">
        <v>838</v>
      </c>
      <c r="C456" s="68"/>
      <c r="D456" s="69" t="str">
        <f>IFERROR(C456/INDEX(표5[#All],MATCH(B456,표5[[#All],[잉크]],0),2),"")</f>
        <v/>
      </c>
      <c r="E456" s="22">
        <f>$C456-INDEX(표5[#All],MATCH(B456,표5[[#All],[잉크]],0),24)</f>
        <v>0</v>
      </c>
      <c r="F456" s="542"/>
      <c r="G456" s="23" t="str">
        <f>IF(ISBLANK(F456),"",INDEX(호기!$A$1:$B$657,MATCH('생산계획(잉크)'!B908,호기!$A$1:$A$657,0),2))</f>
        <v/>
      </c>
      <c r="H456" s="24">
        <f>C456+F456-INDEX(표5[#All],MATCH(B456,표5[[#All],[잉크]],0),2)</f>
        <v>0</v>
      </c>
      <c r="I456" s="21" t="str">
        <f>IFERROR(H456/INDEX(표5[#All],MATCH(B456,표5[[#All],[잉크]],0),5),"")</f>
        <v/>
      </c>
      <c r="J456" s="542"/>
      <c r="K456" s="25" t="str">
        <f>IF(ISBLANK(J456),"",INDEX(호기!$A$1:$B$657,MATCH('생산계획(잉크)'!B908,호기!$A$1:$A$657,0),2))</f>
        <v/>
      </c>
      <c r="L456" s="24">
        <f>H456+J456-INDEX(표5[#All],MATCH(B456,표5[[#All],[잉크]],0),5)</f>
        <v>0</v>
      </c>
      <c r="M456" s="21" t="str">
        <f>IFERROR(L456/INDEX(표5[#All],MATCH(B456,표5[[#All],[잉크]],0),8),"")</f>
        <v/>
      </c>
      <c r="N456" s="542"/>
      <c r="O456" s="23" t="str">
        <f>IF(ISBLANK(N456),"",INDEX(호기!$A$1:$B$657,MATCH('생산계획(잉크)'!B908,호기!$A$1:$A$657,0),2))</f>
        <v/>
      </c>
      <c r="P456" s="24">
        <f>L456+N456-INDEX(표5[#All],MATCH(B456,표5[[#All],[잉크]],0),5)</f>
        <v>0</v>
      </c>
      <c r="Q456" s="21" t="str">
        <f>IFERROR(P456/INDEX(표5[#All],MATCH(B456,표5[[#All],[잉크]],0),11),"")</f>
        <v/>
      </c>
      <c r="R456" s="542"/>
      <c r="S456" s="25" t="str">
        <f>IF(ISBLANK(R456),"",INDEX(호기!$A$1:$B$657,MATCH('생산계획(잉크)'!B908,호기!$A$1:$A$657,0),2))</f>
        <v/>
      </c>
      <c r="T456" s="24">
        <f>P456+R456-INDEX(표5[#All],MATCH(B456,표5[[#All],[잉크]],0),5)</f>
        <v>0</v>
      </c>
      <c r="U456" s="21" t="str">
        <f>IFERROR(T456/INDEX(표5[#All],MATCH(B456,표5[[#All],[잉크]],0),14),"")</f>
        <v/>
      </c>
      <c r="V456" s="542"/>
      <c r="W456" s="23" t="str">
        <f>IF(ISBLANK(V456),"",INDEX(호기!$A$1:$B$657,MATCH('생산계획(잉크)'!B908,호기!$A$1:$A$657,0),2))</f>
        <v/>
      </c>
      <c r="X456" s="24">
        <f>T456+V456-INDEX(표5[#All],MATCH(B456,표5[[#All],[잉크]],0),5)</f>
        <v>0</v>
      </c>
      <c r="Y456" s="21" t="str">
        <f>IFERROR(X456/INDEX(표5[#All],MATCH(B456,표5[[#All],[잉크]],0),17),"")</f>
        <v/>
      </c>
      <c r="Z456" s="23"/>
      <c r="AA456" s="23" t="str">
        <f>IF(ISBLANK(Z456),"",INDEX(호기!$A$1:$B$657,MATCH('생산계획(잉크)'!B908,호기!$A$1:$A$657,0),2))</f>
        <v/>
      </c>
      <c r="AB456" s="24">
        <f>X456+Z456-INDEX(표5[#All],MATCH(B456,표5[[#All],[잉크]],0),5)</f>
        <v>0</v>
      </c>
      <c r="AC456" s="21" t="str">
        <f>IFERROR(AB456/INDEX(표5[#All],MATCH(B456,표5[[#All],[잉크]],0),20),"")</f>
        <v/>
      </c>
      <c r="AD456" s="23"/>
      <c r="AE456" s="235"/>
      <c r="BB456" s="67"/>
      <c r="BC456" s="67"/>
      <c r="BD456" s="67"/>
      <c r="BE456" s="67"/>
      <c r="BF456" s="67"/>
    </row>
    <row r="457" spans="1:58" ht="16.5" hidden="1" customHeight="1" x14ac:dyDescent="0.3">
      <c r="A457" s="1"/>
      <c r="B457" s="5" t="s">
        <v>844</v>
      </c>
      <c r="C457" s="68"/>
      <c r="D457" s="69" t="str">
        <f>IFERROR(C457/INDEX(표5[#All],MATCH(B457,표5[[#All],[잉크]],0),2),"")</f>
        <v/>
      </c>
      <c r="E457" s="22">
        <f>$C457-INDEX(표5[#All],MATCH(B457,표5[[#All],[잉크]],0),24)</f>
        <v>0</v>
      </c>
      <c r="F457" s="542"/>
      <c r="G457" s="23" t="str">
        <f>IF(ISBLANK(F457),"",INDEX(호기!$A$1:$B$657,MATCH('생산계획(잉크)'!B909,호기!$A$1:$A$657,0),2))</f>
        <v/>
      </c>
      <c r="H457" s="24">
        <f>C457+F457-INDEX(표5[#All],MATCH(B457,표5[[#All],[잉크]],0),2)</f>
        <v>0</v>
      </c>
      <c r="I457" s="21" t="str">
        <f>IFERROR(H457/INDEX(표5[#All],MATCH(B457,표5[[#All],[잉크]],0),5),"")</f>
        <v/>
      </c>
      <c r="J457" s="542"/>
      <c r="K457" s="25" t="str">
        <f>IF(ISBLANK(J457),"",INDEX(호기!$A$1:$B$657,MATCH('생산계획(잉크)'!B909,호기!$A$1:$A$657,0),2))</f>
        <v/>
      </c>
      <c r="L457" s="24">
        <f>H457+J457-INDEX(표5[#All],MATCH(B457,표5[[#All],[잉크]],0),5)</f>
        <v>0</v>
      </c>
      <c r="M457" s="21" t="str">
        <f>IFERROR(L457/INDEX(표5[#All],MATCH(B457,표5[[#All],[잉크]],0),8),"")</f>
        <v/>
      </c>
      <c r="N457" s="542"/>
      <c r="O457" s="23" t="str">
        <f>IF(ISBLANK(N457),"",INDEX(호기!$A$1:$B$657,MATCH('생산계획(잉크)'!B909,호기!$A$1:$A$657,0),2))</f>
        <v/>
      </c>
      <c r="P457" s="24">
        <f>L457+N457-INDEX(표5[#All],MATCH(B457,표5[[#All],[잉크]],0),5)</f>
        <v>0</v>
      </c>
      <c r="Q457" s="21" t="str">
        <f>IFERROR(P457/INDEX(표5[#All],MATCH(B457,표5[[#All],[잉크]],0),11),"")</f>
        <v/>
      </c>
      <c r="R457" s="542"/>
      <c r="S457" s="25" t="str">
        <f>IF(ISBLANK(R457),"",INDEX(호기!$A$1:$B$657,MATCH('생산계획(잉크)'!B909,호기!$A$1:$A$657,0),2))</f>
        <v/>
      </c>
      <c r="T457" s="24">
        <f>P457+R457-INDEX(표5[#All],MATCH(B457,표5[[#All],[잉크]],0),5)</f>
        <v>0</v>
      </c>
      <c r="U457" s="21" t="str">
        <f>IFERROR(T457/INDEX(표5[#All],MATCH(B457,표5[[#All],[잉크]],0),14),"")</f>
        <v/>
      </c>
      <c r="V457" s="542"/>
      <c r="W457" s="23" t="str">
        <f>IF(ISBLANK(V457),"",INDEX(호기!$A$1:$B$657,MATCH('생산계획(잉크)'!B909,호기!$A$1:$A$657,0),2))</f>
        <v/>
      </c>
      <c r="X457" s="24">
        <f>T457+V457-INDEX(표5[#All],MATCH(B457,표5[[#All],[잉크]],0),5)</f>
        <v>0</v>
      </c>
      <c r="Y457" s="21" t="str">
        <f>IFERROR(X457/INDEX(표5[#All],MATCH(B457,표5[[#All],[잉크]],0),17),"")</f>
        <v/>
      </c>
      <c r="Z457" s="23"/>
      <c r="AA457" s="23" t="str">
        <f>IF(ISBLANK(Z457),"",INDEX(호기!$A$1:$B$657,MATCH('생산계획(잉크)'!B909,호기!$A$1:$A$657,0),2))</f>
        <v/>
      </c>
      <c r="AB457" s="24">
        <f>X457+Z457-INDEX(표5[#All],MATCH(B457,표5[[#All],[잉크]],0),5)</f>
        <v>0</v>
      </c>
      <c r="AC457" s="21" t="str">
        <f>IFERROR(AB457/INDEX(표5[#All],MATCH(B457,표5[[#All],[잉크]],0),20),"")</f>
        <v/>
      </c>
      <c r="AD457" s="23"/>
      <c r="AE457" s="235"/>
      <c r="BB457" s="67"/>
      <c r="BC457" s="67"/>
      <c r="BD457" s="67"/>
      <c r="BE457" s="67"/>
      <c r="BF457" s="67"/>
    </row>
    <row r="458" spans="1:58" ht="16.5" hidden="1" customHeight="1" x14ac:dyDescent="0.3">
      <c r="A458" s="1"/>
      <c r="B458" s="5" t="s">
        <v>845</v>
      </c>
      <c r="C458" s="68"/>
      <c r="D458" s="69" t="str">
        <f>IFERROR(C458/INDEX(표5[#All],MATCH(B458,표5[[#All],[잉크]],0),2),"")</f>
        <v/>
      </c>
      <c r="E458" s="22">
        <f>$C458-INDEX(표5[#All],MATCH(B458,표5[[#All],[잉크]],0),24)</f>
        <v>0</v>
      </c>
      <c r="F458" s="542"/>
      <c r="G458" s="23" t="str">
        <f>IF(ISBLANK(F458),"",INDEX(호기!$A$1:$B$657,MATCH('생산계획(잉크)'!B910,호기!$A$1:$A$657,0),2))</f>
        <v/>
      </c>
      <c r="H458" s="24">
        <f>C458+F458-INDEX(표5[#All],MATCH(B458,표5[[#All],[잉크]],0),2)</f>
        <v>0</v>
      </c>
      <c r="I458" s="21" t="str">
        <f>IFERROR(H458/INDEX(표5[#All],MATCH(B458,표5[[#All],[잉크]],0),5),"")</f>
        <v/>
      </c>
      <c r="J458" s="542"/>
      <c r="K458" s="25" t="str">
        <f>IF(ISBLANK(J458),"",INDEX(호기!$A$1:$B$657,MATCH('생산계획(잉크)'!B910,호기!$A$1:$A$657,0),2))</f>
        <v/>
      </c>
      <c r="L458" s="24">
        <f>H458+J458-INDEX(표5[#All],MATCH(B458,표5[[#All],[잉크]],0),5)</f>
        <v>0</v>
      </c>
      <c r="M458" s="21" t="str">
        <f>IFERROR(L458/INDEX(표5[#All],MATCH(B458,표5[[#All],[잉크]],0),8),"")</f>
        <v/>
      </c>
      <c r="N458" s="542"/>
      <c r="O458" s="23" t="str">
        <f>IF(ISBLANK(N458),"",INDEX(호기!$A$1:$B$657,MATCH('생산계획(잉크)'!B910,호기!$A$1:$A$657,0),2))</f>
        <v/>
      </c>
      <c r="P458" s="24">
        <f>L458+N458-INDEX(표5[#All],MATCH(B458,표5[[#All],[잉크]],0),5)</f>
        <v>0</v>
      </c>
      <c r="Q458" s="21" t="str">
        <f>IFERROR(P458/INDEX(표5[#All],MATCH(B458,표5[[#All],[잉크]],0),11),"")</f>
        <v/>
      </c>
      <c r="R458" s="542"/>
      <c r="S458" s="25" t="str">
        <f>IF(ISBLANK(R458),"",INDEX(호기!$A$1:$B$657,MATCH('생산계획(잉크)'!B910,호기!$A$1:$A$657,0),2))</f>
        <v/>
      </c>
      <c r="T458" s="24">
        <f>P458+R458-INDEX(표5[#All],MATCH(B458,표5[[#All],[잉크]],0),5)</f>
        <v>0</v>
      </c>
      <c r="U458" s="21" t="str">
        <f>IFERROR(T458/INDEX(표5[#All],MATCH(B458,표5[[#All],[잉크]],0),14),"")</f>
        <v/>
      </c>
      <c r="V458" s="542"/>
      <c r="W458" s="23" t="str">
        <f>IF(ISBLANK(V458),"",INDEX(호기!$A$1:$B$657,MATCH('생산계획(잉크)'!B910,호기!$A$1:$A$657,0),2))</f>
        <v/>
      </c>
      <c r="X458" s="24">
        <f>T458+V458-INDEX(표5[#All],MATCH(B458,표5[[#All],[잉크]],0),5)</f>
        <v>0</v>
      </c>
      <c r="Y458" s="21" t="str">
        <f>IFERROR(X458/INDEX(표5[#All],MATCH(B458,표5[[#All],[잉크]],0),17),"")</f>
        <v/>
      </c>
      <c r="Z458" s="23"/>
      <c r="AA458" s="23" t="str">
        <f>IF(ISBLANK(Z458),"",INDEX(호기!$A$1:$B$657,MATCH('생산계획(잉크)'!B910,호기!$A$1:$A$657,0),2))</f>
        <v/>
      </c>
      <c r="AB458" s="24">
        <f>X458+Z458-INDEX(표5[#All],MATCH(B458,표5[[#All],[잉크]],0),5)</f>
        <v>0</v>
      </c>
      <c r="AC458" s="21" t="str">
        <f>IFERROR(AB458/INDEX(표5[#All],MATCH(B458,표5[[#All],[잉크]],0),20),"")</f>
        <v/>
      </c>
      <c r="AD458" s="23"/>
      <c r="AE458" s="235"/>
      <c r="BB458" s="67"/>
      <c r="BC458" s="67"/>
      <c r="BD458" s="67"/>
      <c r="BE458" s="67"/>
      <c r="BF458" s="67"/>
    </row>
    <row r="459" spans="1:58" ht="16.5" hidden="1" customHeight="1" x14ac:dyDescent="0.3">
      <c r="A459" s="1"/>
      <c r="B459" s="5" t="s">
        <v>846</v>
      </c>
      <c r="C459" s="68"/>
      <c r="D459" s="69" t="str">
        <f>IFERROR(C459/INDEX(표5[#All],MATCH(B459,표5[[#All],[잉크]],0),2),"")</f>
        <v/>
      </c>
      <c r="E459" s="22">
        <f>$C459-INDEX(표5[#All],MATCH(B459,표5[[#All],[잉크]],0),24)</f>
        <v>0</v>
      </c>
      <c r="F459" s="542"/>
      <c r="G459" s="23" t="str">
        <f>IF(ISBLANK(F459),"",INDEX(호기!$A$1:$B$657,MATCH('생산계획(잉크)'!B911,호기!$A$1:$A$657,0),2))</f>
        <v/>
      </c>
      <c r="H459" s="24">
        <f>C459+F459-INDEX(표5[#All],MATCH(B459,표5[[#All],[잉크]],0),2)</f>
        <v>0</v>
      </c>
      <c r="I459" s="21" t="str">
        <f>IFERROR(H459/INDEX(표5[#All],MATCH(B459,표5[[#All],[잉크]],0),5),"")</f>
        <v/>
      </c>
      <c r="J459" s="542"/>
      <c r="K459" s="25" t="str">
        <f>IF(ISBLANK(J459),"",INDEX(호기!$A$1:$B$657,MATCH('생산계획(잉크)'!B911,호기!$A$1:$A$657,0),2))</f>
        <v/>
      </c>
      <c r="L459" s="24">
        <f>H459+J459-INDEX(표5[#All],MATCH(B459,표5[[#All],[잉크]],0),5)</f>
        <v>0</v>
      </c>
      <c r="M459" s="21" t="str">
        <f>IFERROR(L459/INDEX(표5[#All],MATCH(B459,표5[[#All],[잉크]],0),8),"")</f>
        <v/>
      </c>
      <c r="N459" s="542"/>
      <c r="O459" s="23" t="str">
        <f>IF(ISBLANK(N459),"",INDEX(호기!$A$1:$B$657,MATCH('생산계획(잉크)'!B911,호기!$A$1:$A$657,0),2))</f>
        <v/>
      </c>
      <c r="P459" s="24">
        <f>L459+N459-INDEX(표5[#All],MATCH(B459,표5[[#All],[잉크]],0),5)</f>
        <v>0</v>
      </c>
      <c r="Q459" s="21" t="str">
        <f>IFERROR(P459/INDEX(표5[#All],MATCH(B459,표5[[#All],[잉크]],0),11),"")</f>
        <v/>
      </c>
      <c r="R459" s="542"/>
      <c r="S459" s="25" t="str">
        <f>IF(ISBLANK(R459),"",INDEX(호기!$A$1:$B$657,MATCH('생산계획(잉크)'!B911,호기!$A$1:$A$657,0),2))</f>
        <v/>
      </c>
      <c r="T459" s="24">
        <f>P459+R459-INDEX(표5[#All],MATCH(B459,표5[[#All],[잉크]],0),5)</f>
        <v>0</v>
      </c>
      <c r="U459" s="21" t="str">
        <f>IFERROR(T459/INDEX(표5[#All],MATCH(B459,표5[[#All],[잉크]],0),14),"")</f>
        <v/>
      </c>
      <c r="V459" s="542"/>
      <c r="W459" s="23" t="str">
        <f>IF(ISBLANK(V459),"",INDEX(호기!$A$1:$B$657,MATCH('생산계획(잉크)'!B911,호기!$A$1:$A$657,0),2))</f>
        <v/>
      </c>
      <c r="X459" s="24">
        <f>T459+V459-INDEX(표5[#All],MATCH(B459,표5[[#All],[잉크]],0),5)</f>
        <v>0</v>
      </c>
      <c r="Y459" s="21" t="str">
        <f>IFERROR(X459/INDEX(표5[#All],MATCH(B459,표5[[#All],[잉크]],0),17),"")</f>
        <v/>
      </c>
      <c r="Z459" s="23"/>
      <c r="AA459" s="23" t="str">
        <f>IF(ISBLANK(Z459),"",INDEX(호기!$A$1:$B$657,MATCH('생산계획(잉크)'!B911,호기!$A$1:$A$657,0),2))</f>
        <v/>
      </c>
      <c r="AB459" s="24">
        <f>X459+Z459-INDEX(표5[#All],MATCH(B459,표5[[#All],[잉크]],0),5)</f>
        <v>0</v>
      </c>
      <c r="AC459" s="21" t="str">
        <f>IFERROR(AB459/INDEX(표5[#All],MATCH(B459,표5[[#All],[잉크]],0),20),"")</f>
        <v/>
      </c>
      <c r="AD459" s="23"/>
      <c r="AE459" s="235"/>
      <c r="BB459" s="67"/>
      <c r="BC459" s="67"/>
      <c r="BD459" s="67"/>
      <c r="BE459" s="67"/>
      <c r="BF459" s="67"/>
    </row>
    <row r="460" spans="1:58" ht="16.5" hidden="1" customHeight="1" x14ac:dyDescent="0.3">
      <c r="A460" s="1"/>
      <c r="B460" s="5" t="s">
        <v>1145</v>
      </c>
      <c r="C460" s="68"/>
      <c r="D460" s="69" t="str">
        <f>IFERROR(C460/INDEX(표5[#All],MATCH(B460,표5[[#All],[잉크]],0),2),"")</f>
        <v/>
      </c>
      <c r="E460" s="22">
        <f>$C460-INDEX(표5[#All],MATCH(B460,표5[[#All],[잉크]],0),24)</f>
        <v>0</v>
      </c>
      <c r="F460" s="542"/>
      <c r="G460" s="23" t="str">
        <f>IF(ISBLANK(F460),"",INDEX(호기!$A$1:$B$657,MATCH('생산계획(잉크)'!B912,호기!$A$1:$A$657,0),2))</f>
        <v/>
      </c>
      <c r="H460" s="24">
        <f>C460+F460-INDEX(표5[#All],MATCH(B460,표5[[#All],[잉크]],0),2)</f>
        <v>0</v>
      </c>
      <c r="I460" s="21" t="str">
        <f>IFERROR(H460/INDEX(표5[#All],MATCH(B460,표5[[#All],[잉크]],0),5),"")</f>
        <v/>
      </c>
      <c r="J460" s="542"/>
      <c r="K460" s="25" t="str">
        <f>IF(ISBLANK(J460),"",INDEX(호기!$A$1:$B$657,MATCH('생산계획(잉크)'!B912,호기!$A$1:$A$657,0),2))</f>
        <v/>
      </c>
      <c r="L460" s="24">
        <f>H460+J460-INDEX(표5[#All],MATCH(B460,표5[[#All],[잉크]],0),5)</f>
        <v>0</v>
      </c>
      <c r="M460" s="21" t="str">
        <f>IFERROR(L460/INDEX(표5[#All],MATCH(B460,표5[[#All],[잉크]],0),8),"")</f>
        <v/>
      </c>
      <c r="N460" s="542"/>
      <c r="O460" s="23" t="str">
        <f>IF(ISBLANK(N460),"",INDEX(호기!$A$1:$B$657,MATCH('생산계획(잉크)'!B912,호기!$A$1:$A$657,0),2))</f>
        <v/>
      </c>
      <c r="P460" s="24">
        <f>L460+N460-INDEX(표5[#All],MATCH(B460,표5[[#All],[잉크]],0),5)</f>
        <v>0</v>
      </c>
      <c r="Q460" s="21" t="str">
        <f>IFERROR(P460/INDEX(표5[#All],MATCH(B460,표5[[#All],[잉크]],0),11),"")</f>
        <v/>
      </c>
      <c r="R460" s="542"/>
      <c r="S460" s="25" t="str">
        <f>IF(ISBLANK(R460),"",INDEX(호기!$A$1:$B$657,MATCH('생산계획(잉크)'!B912,호기!$A$1:$A$657,0),2))</f>
        <v/>
      </c>
      <c r="T460" s="24">
        <f>P460+R460-INDEX(표5[#All],MATCH(B460,표5[[#All],[잉크]],0),5)</f>
        <v>0</v>
      </c>
      <c r="U460" s="21" t="str">
        <f>IFERROR(T460/INDEX(표5[#All],MATCH(B460,표5[[#All],[잉크]],0),14),"")</f>
        <v/>
      </c>
      <c r="V460" s="542"/>
      <c r="W460" s="23" t="str">
        <f>IF(ISBLANK(V460),"",INDEX(호기!$A$1:$B$657,MATCH('생산계획(잉크)'!B912,호기!$A$1:$A$657,0),2))</f>
        <v/>
      </c>
      <c r="X460" s="24">
        <f>T460+V460-INDEX(표5[#All],MATCH(B460,표5[[#All],[잉크]],0),5)</f>
        <v>0</v>
      </c>
      <c r="Y460" s="21" t="str">
        <f>IFERROR(X460/INDEX(표5[#All],MATCH(B460,표5[[#All],[잉크]],0),17),"")</f>
        <v/>
      </c>
      <c r="Z460" s="23"/>
      <c r="AA460" s="23" t="str">
        <f>IF(ISBLANK(Z460),"",INDEX(호기!$A$1:$B$657,MATCH('생산계획(잉크)'!B912,호기!$A$1:$A$657,0),2))</f>
        <v/>
      </c>
      <c r="AB460" s="24">
        <f>X460+Z460-INDEX(표5[#All],MATCH(B460,표5[[#All],[잉크]],0),5)</f>
        <v>0</v>
      </c>
      <c r="AC460" s="21" t="str">
        <f>IFERROR(AB460/INDEX(표5[#All],MATCH(B460,표5[[#All],[잉크]],0),20),"")</f>
        <v/>
      </c>
      <c r="AD460" s="23"/>
      <c r="AE460" s="235"/>
      <c r="BB460" s="67"/>
      <c r="BC460" s="67"/>
      <c r="BD460" s="67"/>
      <c r="BE460" s="67"/>
      <c r="BF460" s="67"/>
    </row>
    <row r="461" spans="1:58" ht="16.5" hidden="1" customHeight="1" x14ac:dyDescent="0.3">
      <c r="A461" s="1"/>
      <c r="B461" s="5" t="s">
        <v>847</v>
      </c>
      <c r="C461" s="68"/>
      <c r="D461" s="69" t="str">
        <f>IFERROR(C461/INDEX(표5[#All],MATCH(B461,표5[[#All],[잉크]],0),2),"")</f>
        <v/>
      </c>
      <c r="E461" s="22">
        <f>$C461-INDEX(표5[#All],MATCH(B461,표5[[#All],[잉크]],0),24)</f>
        <v>0</v>
      </c>
      <c r="F461" s="542"/>
      <c r="G461" s="23" t="str">
        <f>IF(ISBLANK(F461),"",INDEX(호기!$A$1:$B$657,MATCH('생산계획(잉크)'!B913,호기!$A$1:$A$657,0),2))</f>
        <v/>
      </c>
      <c r="H461" s="24">
        <f>C461+F461-INDEX(표5[#All],MATCH(B461,표5[[#All],[잉크]],0),2)</f>
        <v>0</v>
      </c>
      <c r="I461" s="21" t="str">
        <f>IFERROR(H461/INDEX(표5[#All],MATCH(B461,표5[[#All],[잉크]],0),5),"")</f>
        <v/>
      </c>
      <c r="J461" s="542"/>
      <c r="K461" s="25" t="str">
        <f>IF(ISBLANK(J461),"",INDEX(호기!$A$1:$B$657,MATCH('생산계획(잉크)'!B913,호기!$A$1:$A$657,0),2))</f>
        <v/>
      </c>
      <c r="L461" s="24">
        <f>H461+J461-INDEX(표5[#All],MATCH(B461,표5[[#All],[잉크]],0),5)</f>
        <v>0</v>
      </c>
      <c r="M461" s="21" t="str">
        <f>IFERROR(L461/INDEX(표5[#All],MATCH(B461,표5[[#All],[잉크]],0),8),"")</f>
        <v/>
      </c>
      <c r="N461" s="542"/>
      <c r="O461" s="23" t="str">
        <f>IF(ISBLANK(N461),"",INDEX(호기!$A$1:$B$657,MATCH('생산계획(잉크)'!B913,호기!$A$1:$A$657,0),2))</f>
        <v/>
      </c>
      <c r="P461" s="24">
        <f>L461+N461-INDEX(표5[#All],MATCH(B461,표5[[#All],[잉크]],0),5)</f>
        <v>0</v>
      </c>
      <c r="Q461" s="21" t="str">
        <f>IFERROR(P461/INDEX(표5[#All],MATCH(B461,표5[[#All],[잉크]],0),11),"")</f>
        <v/>
      </c>
      <c r="R461" s="542"/>
      <c r="S461" s="25" t="str">
        <f>IF(ISBLANK(R461),"",INDEX(호기!$A$1:$B$657,MATCH('생산계획(잉크)'!B913,호기!$A$1:$A$657,0),2))</f>
        <v/>
      </c>
      <c r="T461" s="24">
        <f>P461+R461-INDEX(표5[#All],MATCH(B461,표5[[#All],[잉크]],0),5)</f>
        <v>0</v>
      </c>
      <c r="U461" s="21" t="str">
        <f>IFERROR(T461/INDEX(표5[#All],MATCH(B461,표5[[#All],[잉크]],0),14),"")</f>
        <v/>
      </c>
      <c r="V461" s="542"/>
      <c r="W461" s="23" t="str">
        <f>IF(ISBLANK(V461),"",INDEX(호기!$A$1:$B$657,MATCH('생산계획(잉크)'!B913,호기!$A$1:$A$657,0),2))</f>
        <v/>
      </c>
      <c r="X461" s="24">
        <f>T461+V461-INDEX(표5[#All],MATCH(B461,표5[[#All],[잉크]],0),5)</f>
        <v>0</v>
      </c>
      <c r="Y461" s="21" t="str">
        <f>IFERROR(X461/INDEX(표5[#All],MATCH(B461,표5[[#All],[잉크]],0),17),"")</f>
        <v/>
      </c>
      <c r="Z461" s="23"/>
      <c r="AA461" s="23" t="str">
        <f>IF(ISBLANK(Z461),"",INDEX(호기!$A$1:$B$657,MATCH('생산계획(잉크)'!B913,호기!$A$1:$A$657,0),2))</f>
        <v/>
      </c>
      <c r="AB461" s="24">
        <f>X461+Z461-INDEX(표5[#All],MATCH(B461,표5[[#All],[잉크]],0),5)</f>
        <v>0</v>
      </c>
      <c r="AC461" s="21" t="str">
        <f>IFERROR(AB461/INDEX(표5[#All],MATCH(B461,표5[[#All],[잉크]],0),20),"")</f>
        <v/>
      </c>
      <c r="AD461" s="23"/>
      <c r="AE461" s="235"/>
      <c r="BB461" s="67"/>
      <c r="BC461" s="67"/>
      <c r="BD461" s="67"/>
      <c r="BE461" s="67"/>
      <c r="BF461" s="67"/>
    </row>
    <row r="462" spans="1:58" ht="16.5" hidden="1" customHeight="1" x14ac:dyDescent="0.3">
      <c r="A462" s="1"/>
      <c r="B462" s="5" t="s">
        <v>848</v>
      </c>
      <c r="C462" s="68"/>
      <c r="D462" s="69" t="str">
        <f>IFERROR(C462/INDEX(표5[#All],MATCH(B462,표5[[#All],[잉크]],0),2),"")</f>
        <v/>
      </c>
      <c r="E462" s="22">
        <f>$C462-INDEX(표5[#All],MATCH(B462,표5[[#All],[잉크]],0),24)</f>
        <v>0</v>
      </c>
      <c r="F462" s="542"/>
      <c r="G462" s="23" t="str">
        <f>IF(ISBLANK(F462),"",INDEX(호기!$A$1:$B$657,MATCH('생산계획(잉크)'!B914,호기!$A$1:$A$657,0),2))</f>
        <v/>
      </c>
      <c r="H462" s="24">
        <f>C462+F462-INDEX(표5[#All],MATCH(B462,표5[[#All],[잉크]],0),2)</f>
        <v>0</v>
      </c>
      <c r="I462" s="21" t="str">
        <f>IFERROR(H462/INDEX(표5[#All],MATCH(B462,표5[[#All],[잉크]],0),5),"")</f>
        <v/>
      </c>
      <c r="J462" s="542"/>
      <c r="K462" s="25" t="str">
        <f>IF(ISBLANK(J462),"",INDEX(호기!$A$1:$B$657,MATCH('생산계획(잉크)'!B914,호기!$A$1:$A$657,0),2))</f>
        <v/>
      </c>
      <c r="L462" s="24">
        <f>H462+J462-INDEX(표5[#All],MATCH(B462,표5[[#All],[잉크]],0),5)</f>
        <v>0</v>
      </c>
      <c r="M462" s="21" t="str">
        <f>IFERROR(L462/INDEX(표5[#All],MATCH(B462,표5[[#All],[잉크]],0),8),"")</f>
        <v/>
      </c>
      <c r="N462" s="542"/>
      <c r="O462" s="23" t="str">
        <f>IF(ISBLANK(N462),"",INDEX(호기!$A$1:$B$657,MATCH('생산계획(잉크)'!B914,호기!$A$1:$A$657,0),2))</f>
        <v/>
      </c>
      <c r="P462" s="24">
        <f>L462+N462-INDEX(표5[#All],MATCH(B462,표5[[#All],[잉크]],0),5)</f>
        <v>0</v>
      </c>
      <c r="Q462" s="21" t="str">
        <f>IFERROR(P462/INDEX(표5[#All],MATCH(B462,표5[[#All],[잉크]],0),11),"")</f>
        <v/>
      </c>
      <c r="R462" s="542"/>
      <c r="S462" s="25" t="str">
        <f>IF(ISBLANK(R462),"",INDEX(호기!$A$1:$B$657,MATCH('생산계획(잉크)'!B914,호기!$A$1:$A$657,0),2))</f>
        <v/>
      </c>
      <c r="T462" s="24">
        <f>P462+R462-INDEX(표5[#All],MATCH(B462,표5[[#All],[잉크]],0),5)</f>
        <v>0</v>
      </c>
      <c r="U462" s="21" t="str">
        <f>IFERROR(T462/INDEX(표5[#All],MATCH(B462,표5[[#All],[잉크]],0),14),"")</f>
        <v/>
      </c>
      <c r="V462" s="542"/>
      <c r="W462" s="23" t="str">
        <f>IF(ISBLANK(V462),"",INDEX(호기!$A$1:$B$657,MATCH('생산계획(잉크)'!B914,호기!$A$1:$A$657,0),2))</f>
        <v/>
      </c>
      <c r="X462" s="24">
        <f>T462+V462-INDEX(표5[#All],MATCH(B462,표5[[#All],[잉크]],0),5)</f>
        <v>0</v>
      </c>
      <c r="Y462" s="21" t="str">
        <f>IFERROR(X462/INDEX(표5[#All],MATCH(B462,표5[[#All],[잉크]],0),17),"")</f>
        <v/>
      </c>
      <c r="Z462" s="23"/>
      <c r="AA462" s="23" t="str">
        <f>IF(ISBLANK(Z462),"",INDEX(호기!$A$1:$B$657,MATCH('생산계획(잉크)'!B914,호기!$A$1:$A$657,0),2))</f>
        <v/>
      </c>
      <c r="AB462" s="24">
        <f>X462+Z462-INDEX(표5[#All],MATCH(B462,표5[[#All],[잉크]],0),5)</f>
        <v>0</v>
      </c>
      <c r="AC462" s="21" t="str">
        <f>IFERROR(AB462/INDEX(표5[#All],MATCH(B462,표5[[#All],[잉크]],0),20),"")</f>
        <v/>
      </c>
      <c r="AD462" s="23"/>
      <c r="AE462" s="235"/>
      <c r="BB462" s="67"/>
      <c r="BC462" s="67"/>
      <c r="BD462" s="67"/>
      <c r="BE462" s="67"/>
      <c r="BF462" s="67"/>
    </row>
    <row r="463" spans="1:58" ht="16.5" hidden="1" customHeight="1" x14ac:dyDescent="0.3">
      <c r="A463" s="1"/>
      <c r="B463" s="5" t="s">
        <v>849</v>
      </c>
      <c r="C463" s="68"/>
      <c r="D463" s="69" t="str">
        <f>IFERROR(C463/INDEX(표5[#All],MATCH(B463,표5[[#All],[잉크]],0),2),"")</f>
        <v/>
      </c>
      <c r="E463" s="22">
        <f>$C463-INDEX(표5[#All],MATCH(B463,표5[[#All],[잉크]],0),24)</f>
        <v>0</v>
      </c>
      <c r="F463" s="542"/>
      <c r="G463" s="23" t="str">
        <f>IF(ISBLANK(F463),"",INDEX(호기!$A$1:$B$657,MATCH('생산계획(잉크)'!B915,호기!$A$1:$A$657,0),2))</f>
        <v/>
      </c>
      <c r="H463" s="24">
        <f>C463+F463-INDEX(표5[#All],MATCH(B463,표5[[#All],[잉크]],0),2)</f>
        <v>0</v>
      </c>
      <c r="I463" s="21" t="str">
        <f>IFERROR(H463/INDEX(표5[#All],MATCH(B463,표5[[#All],[잉크]],0),5),"")</f>
        <v/>
      </c>
      <c r="J463" s="542"/>
      <c r="K463" s="25" t="str">
        <f>IF(ISBLANK(J463),"",INDEX(호기!$A$1:$B$657,MATCH('생산계획(잉크)'!B915,호기!$A$1:$A$657,0),2))</f>
        <v/>
      </c>
      <c r="L463" s="24">
        <f>H463+J463-INDEX(표5[#All],MATCH(B463,표5[[#All],[잉크]],0),5)</f>
        <v>0</v>
      </c>
      <c r="M463" s="21" t="str">
        <f>IFERROR(L463/INDEX(표5[#All],MATCH(B463,표5[[#All],[잉크]],0),8),"")</f>
        <v/>
      </c>
      <c r="N463" s="542"/>
      <c r="O463" s="23" t="str">
        <f>IF(ISBLANK(N463),"",INDEX(호기!$A$1:$B$657,MATCH('생산계획(잉크)'!B915,호기!$A$1:$A$657,0),2))</f>
        <v/>
      </c>
      <c r="P463" s="24">
        <f>L463+N463-INDEX(표5[#All],MATCH(B463,표5[[#All],[잉크]],0),5)</f>
        <v>0</v>
      </c>
      <c r="Q463" s="21" t="str">
        <f>IFERROR(P463/INDEX(표5[#All],MATCH(B463,표5[[#All],[잉크]],0),11),"")</f>
        <v/>
      </c>
      <c r="R463" s="542"/>
      <c r="S463" s="25" t="str">
        <f>IF(ISBLANK(R463),"",INDEX(호기!$A$1:$B$657,MATCH('생산계획(잉크)'!B915,호기!$A$1:$A$657,0),2))</f>
        <v/>
      </c>
      <c r="T463" s="24">
        <f>P463+R463-INDEX(표5[#All],MATCH(B463,표5[[#All],[잉크]],0),5)</f>
        <v>0</v>
      </c>
      <c r="U463" s="21" t="str">
        <f>IFERROR(T463/INDEX(표5[#All],MATCH(B463,표5[[#All],[잉크]],0),14),"")</f>
        <v/>
      </c>
      <c r="V463" s="542"/>
      <c r="W463" s="23" t="str">
        <f>IF(ISBLANK(V463),"",INDEX(호기!$A$1:$B$657,MATCH('생산계획(잉크)'!B915,호기!$A$1:$A$657,0),2))</f>
        <v/>
      </c>
      <c r="X463" s="24">
        <f>T463+V463-INDEX(표5[#All],MATCH(B463,표5[[#All],[잉크]],0),5)</f>
        <v>0</v>
      </c>
      <c r="Y463" s="21" t="str">
        <f>IFERROR(X463/INDEX(표5[#All],MATCH(B463,표5[[#All],[잉크]],0),17),"")</f>
        <v/>
      </c>
      <c r="Z463" s="23"/>
      <c r="AA463" s="23" t="str">
        <f>IF(ISBLANK(Z463),"",INDEX(호기!$A$1:$B$657,MATCH('생산계획(잉크)'!B915,호기!$A$1:$A$657,0),2))</f>
        <v/>
      </c>
      <c r="AB463" s="24">
        <f>X463+Z463-INDEX(표5[#All],MATCH(B463,표5[[#All],[잉크]],0),5)</f>
        <v>0</v>
      </c>
      <c r="AC463" s="21" t="str">
        <f>IFERROR(AB463/INDEX(표5[#All],MATCH(B463,표5[[#All],[잉크]],0),20),"")</f>
        <v/>
      </c>
      <c r="AD463" s="23"/>
      <c r="AE463" s="235"/>
      <c r="BB463" s="67"/>
      <c r="BC463" s="67"/>
      <c r="BD463" s="67"/>
      <c r="BE463" s="67"/>
      <c r="BF463" s="67"/>
    </row>
    <row r="464" spans="1:58" ht="16.5" hidden="1" customHeight="1" x14ac:dyDescent="0.3">
      <c r="A464" s="1"/>
      <c r="B464" s="5" t="s">
        <v>850</v>
      </c>
      <c r="C464" s="68"/>
      <c r="D464" s="69" t="str">
        <f>IFERROR(C464/INDEX(표5[#All],MATCH(B464,표5[[#All],[잉크]],0),2),"")</f>
        <v/>
      </c>
      <c r="E464" s="22">
        <f>$C464-INDEX(표5[#All],MATCH(B464,표5[[#All],[잉크]],0),24)</f>
        <v>0</v>
      </c>
      <c r="F464" s="542"/>
      <c r="G464" s="23" t="str">
        <f>IF(ISBLANK(F464),"",INDEX(호기!$A$1:$B$657,MATCH('생산계획(잉크)'!B916,호기!$A$1:$A$657,0),2))</f>
        <v/>
      </c>
      <c r="H464" s="24">
        <f>C464+F464-INDEX(표5[#All],MATCH(B464,표5[[#All],[잉크]],0),2)</f>
        <v>0</v>
      </c>
      <c r="I464" s="21" t="str">
        <f>IFERROR(H464/INDEX(표5[#All],MATCH(B464,표5[[#All],[잉크]],0),5),"")</f>
        <v/>
      </c>
      <c r="J464" s="542"/>
      <c r="K464" s="25" t="str">
        <f>IF(ISBLANK(J464),"",INDEX(호기!$A$1:$B$657,MATCH('생산계획(잉크)'!B916,호기!$A$1:$A$657,0),2))</f>
        <v/>
      </c>
      <c r="L464" s="24">
        <f>H464+J464-INDEX(표5[#All],MATCH(B464,표5[[#All],[잉크]],0),5)</f>
        <v>0</v>
      </c>
      <c r="M464" s="21" t="str">
        <f>IFERROR(L464/INDEX(표5[#All],MATCH(B464,표5[[#All],[잉크]],0),8),"")</f>
        <v/>
      </c>
      <c r="N464" s="542"/>
      <c r="O464" s="23" t="str">
        <f>IF(ISBLANK(N464),"",INDEX(호기!$A$1:$B$657,MATCH('생산계획(잉크)'!B916,호기!$A$1:$A$657,0),2))</f>
        <v/>
      </c>
      <c r="P464" s="24">
        <f>L464+N464-INDEX(표5[#All],MATCH(B464,표5[[#All],[잉크]],0),5)</f>
        <v>0</v>
      </c>
      <c r="Q464" s="21" t="str">
        <f>IFERROR(P464/INDEX(표5[#All],MATCH(B464,표5[[#All],[잉크]],0),11),"")</f>
        <v/>
      </c>
      <c r="R464" s="542"/>
      <c r="S464" s="25" t="str">
        <f>IF(ISBLANK(R464),"",INDEX(호기!$A$1:$B$657,MATCH('생산계획(잉크)'!B916,호기!$A$1:$A$657,0),2))</f>
        <v/>
      </c>
      <c r="T464" s="24">
        <f>P464+R464-INDEX(표5[#All],MATCH(B464,표5[[#All],[잉크]],0),5)</f>
        <v>0</v>
      </c>
      <c r="U464" s="21" t="str">
        <f>IFERROR(T464/INDEX(표5[#All],MATCH(B464,표5[[#All],[잉크]],0),14),"")</f>
        <v/>
      </c>
      <c r="V464" s="542"/>
      <c r="W464" s="23" t="str">
        <f>IF(ISBLANK(V464),"",INDEX(호기!$A$1:$B$657,MATCH('생산계획(잉크)'!B916,호기!$A$1:$A$657,0),2))</f>
        <v/>
      </c>
      <c r="X464" s="24">
        <f>T464+V464-INDEX(표5[#All],MATCH(B464,표5[[#All],[잉크]],0),5)</f>
        <v>0</v>
      </c>
      <c r="Y464" s="21" t="str">
        <f>IFERROR(X464/INDEX(표5[#All],MATCH(B464,표5[[#All],[잉크]],0),17),"")</f>
        <v/>
      </c>
      <c r="Z464" s="23"/>
      <c r="AA464" s="23" t="str">
        <f>IF(ISBLANK(Z464),"",INDEX(호기!$A$1:$B$657,MATCH('생산계획(잉크)'!B916,호기!$A$1:$A$657,0),2))</f>
        <v/>
      </c>
      <c r="AB464" s="24">
        <f>X464+Z464-INDEX(표5[#All],MATCH(B464,표5[[#All],[잉크]],0),5)</f>
        <v>0</v>
      </c>
      <c r="AC464" s="21" t="str">
        <f>IFERROR(AB464/INDEX(표5[#All],MATCH(B464,표5[[#All],[잉크]],0),20),"")</f>
        <v/>
      </c>
      <c r="AD464" s="23"/>
      <c r="AE464" s="235"/>
      <c r="BB464" s="67"/>
      <c r="BC464" s="67"/>
      <c r="BD464" s="67"/>
      <c r="BE464" s="67"/>
      <c r="BF464" s="67"/>
    </row>
    <row r="465" spans="1:58" ht="16.5" hidden="1" customHeight="1" x14ac:dyDescent="0.3">
      <c r="A465" s="1"/>
      <c r="B465" s="5" t="s">
        <v>851</v>
      </c>
      <c r="C465" s="68"/>
      <c r="D465" s="69" t="str">
        <f>IFERROR(C465/INDEX(표5[#All],MATCH(B465,표5[[#All],[잉크]],0),2),"")</f>
        <v/>
      </c>
      <c r="E465" s="22">
        <f>$C465-INDEX(표5[#All],MATCH(B465,표5[[#All],[잉크]],0),24)</f>
        <v>0</v>
      </c>
      <c r="F465" s="542"/>
      <c r="G465" s="23" t="str">
        <f>IF(ISBLANK(F465),"",INDEX(호기!$A$1:$B$657,MATCH('생산계획(잉크)'!B917,호기!$A$1:$A$657,0),2))</f>
        <v/>
      </c>
      <c r="H465" s="24">
        <f>C465+F465-INDEX(표5[#All],MATCH(B465,표5[[#All],[잉크]],0),2)</f>
        <v>0</v>
      </c>
      <c r="I465" s="21" t="str">
        <f>IFERROR(H465/INDEX(표5[#All],MATCH(B465,표5[[#All],[잉크]],0),5),"")</f>
        <v/>
      </c>
      <c r="J465" s="542"/>
      <c r="K465" s="25" t="str">
        <f>IF(ISBLANK(J465),"",INDEX(호기!$A$1:$B$657,MATCH('생산계획(잉크)'!B917,호기!$A$1:$A$657,0),2))</f>
        <v/>
      </c>
      <c r="L465" s="24">
        <f>H465+J465-INDEX(표5[#All],MATCH(B465,표5[[#All],[잉크]],0),5)</f>
        <v>0</v>
      </c>
      <c r="M465" s="21" t="str">
        <f>IFERROR(L465/INDEX(표5[#All],MATCH(B465,표5[[#All],[잉크]],0),8),"")</f>
        <v/>
      </c>
      <c r="N465" s="542"/>
      <c r="O465" s="23" t="str">
        <f>IF(ISBLANK(N465),"",INDEX(호기!$A$1:$B$657,MATCH('생산계획(잉크)'!B917,호기!$A$1:$A$657,0),2))</f>
        <v/>
      </c>
      <c r="P465" s="24">
        <f>L465+N465-INDEX(표5[#All],MATCH(B465,표5[[#All],[잉크]],0),5)</f>
        <v>0</v>
      </c>
      <c r="Q465" s="21" t="str">
        <f>IFERROR(P465/INDEX(표5[#All],MATCH(B465,표5[[#All],[잉크]],0),11),"")</f>
        <v/>
      </c>
      <c r="R465" s="542"/>
      <c r="S465" s="25" t="str">
        <f>IF(ISBLANK(R465),"",INDEX(호기!$A$1:$B$657,MATCH('생산계획(잉크)'!B917,호기!$A$1:$A$657,0),2))</f>
        <v/>
      </c>
      <c r="T465" s="24">
        <f>P465+R465-INDEX(표5[#All],MATCH(B465,표5[[#All],[잉크]],0),5)</f>
        <v>0</v>
      </c>
      <c r="U465" s="21" t="str">
        <f>IFERROR(T465/INDEX(표5[#All],MATCH(B465,표5[[#All],[잉크]],0),14),"")</f>
        <v/>
      </c>
      <c r="V465" s="542"/>
      <c r="W465" s="23" t="str">
        <f>IF(ISBLANK(V465),"",INDEX(호기!$A$1:$B$657,MATCH('생산계획(잉크)'!B917,호기!$A$1:$A$657,0),2))</f>
        <v/>
      </c>
      <c r="X465" s="24">
        <f>T465+V465-INDEX(표5[#All],MATCH(B465,표5[[#All],[잉크]],0),5)</f>
        <v>0</v>
      </c>
      <c r="Y465" s="21" t="str">
        <f>IFERROR(X465/INDEX(표5[#All],MATCH(B465,표5[[#All],[잉크]],0),17),"")</f>
        <v/>
      </c>
      <c r="Z465" s="23"/>
      <c r="AA465" s="23" t="str">
        <f>IF(ISBLANK(Z465),"",INDEX(호기!$A$1:$B$657,MATCH('생산계획(잉크)'!B917,호기!$A$1:$A$657,0),2))</f>
        <v/>
      </c>
      <c r="AB465" s="24">
        <f>X465+Z465-INDEX(표5[#All],MATCH(B465,표5[[#All],[잉크]],0),5)</f>
        <v>0</v>
      </c>
      <c r="AC465" s="21" t="str">
        <f>IFERROR(AB465/INDEX(표5[#All],MATCH(B465,표5[[#All],[잉크]],0),20),"")</f>
        <v/>
      </c>
      <c r="AD465" s="23"/>
      <c r="AE465" s="235"/>
      <c r="BB465" s="67"/>
      <c r="BC465" s="67"/>
      <c r="BD465" s="67"/>
      <c r="BE465" s="67"/>
      <c r="BF465" s="67"/>
    </row>
    <row r="466" spans="1:58" ht="16.5" hidden="1" customHeight="1" x14ac:dyDescent="0.3">
      <c r="A466" s="1"/>
      <c r="B466" s="5" t="s">
        <v>971</v>
      </c>
      <c r="C466" s="68"/>
      <c r="D466" s="69" t="str">
        <f>IFERROR(C466/INDEX(표5[#All],MATCH(B466,표5[[#All],[잉크]],0),2),"")</f>
        <v/>
      </c>
      <c r="E466" s="22">
        <f>$C466-INDEX(표5[#All],MATCH(B466,표5[[#All],[잉크]],0),24)</f>
        <v>0</v>
      </c>
      <c r="F466" s="542"/>
      <c r="G466" s="23" t="str">
        <f>IF(ISBLANK(F466),"",INDEX(호기!$A$1:$B$657,MATCH('생산계획(잉크)'!B918,호기!$A$1:$A$657,0),2))</f>
        <v/>
      </c>
      <c r="H466" s="24">
        <f>C466+F466-INDEX(표5[#All],MATCH(B466,표5[[#All],[잉크]],0),2)</f>
        <v>0</v>
      </c>
      <c r="I466" s="21" t="str">
        <f>IFERROR(H466/INDEX(표5[#All],MATCH(B466,표5[[#All],[잉크]],0),5),"")</f>
        <v/>
      </c>
      <c r="J466" s="542"/>
      <c r="K466" s="25" t="str">
        <f>IF(ISBLANK(J466),"",INDEX(호기!$A$1:$B$657,MATCH('생산계획(잉크)'!B918,호기!$A$1:$A$657,0),2))</f>
        <v/>
      </c>
      <c r="L466" s="24">
        <f>H466+J466-INDEX(표5[#All],MATCH(B466,표5[[#All],[잉크]],0),5)</f>
        <v>0</v>
      </c>
      <c r="M466" s="21" t="str">
        <f>IFERROR(L466/INDEX(표5[#All],MATCH(B466,표5[[#All],[잉크]],0),8),"")</f>
        <v/>
      </c>
      <c r="N466" s="542"/>
      <c r="O466" s="23" t="str">
        <f>IF(ISBLANK(N466),"",INDEX(호기!$A$1:$B$657,MATCH('생산계획(잉크)'!B918,호기!$A$1:$A$657,0),2))</f>
        <v/>
      </c>
      <c r="P466" s="24">
        <f>L466+N466-INDEX(표5[#All],MATCH(B466,표5[[#All],[잉크]],0),5)</f>
        <v>0</v>
      </c>
      <c r="Q466" s="21" t="str">
        <f>IFERROR(P466/INDEX(표5[#All],MATCH(B466,표5[[#All],[잉크]],0),11),"")</f>
        <v/>
      </c>
      <c r="R466" s="542"/>
      <c r="S466" s="25" t="str">
        <f>IF(ISBLANK(R466),"",INDEX(호기!$A$1:$B$657,MATCH('생산계획(잉크)'!B918,호기!$A$1:$A$657,0),2))</f>
        <v/>
      </c>
      <c r="T466" s="24">
        <f>P466+R466-INDEX(표5[#All],MATCH(B466,표5[[#All],[잉크]],0),5)</f>
        <v>0</v>
      </c>
      <c r="U466" s="21" t="str">
        <f>IFERROR(T466/INDEX(표5[#All],MATCH(B466,표5[[#All],[잉크]],0),14),"")</f>
        <v/>
      </c>
      <c r="V466" s="542"/>
      <c r="W466" s="23" t="str">
        <f>IF(ISBLANK(V466),"",INDEX(호기!$A$1:$B$657,MATCH('생산계획(잉크)'!B918,호기!$A$1:$A$657,0),2))</f>
        <v/>
      </c>
      <c r="X466" s="24">
        <f>T466+V466-INDEX(표5[#All],MATCH(B466,표5[[#All],[잉크]],0),5)</f>
        <v>0</v>
      </c>
      <c r="Y466" s="21" t="str">
        <f>IFERROR(X466/INDEX(표5[#All],MATCH(B466,표5[[#All],[잉크]],0),17),"")</f>
        <v/>
      </c>
      <c r="Z466" s="23"/>
      <c r="AA466" s="23" t="str">
        <f>IF(ISBLANK(Z466),"",INDEX(호기!$A$1:$B$657,MATCH('생산계획(잉크)'!B918,호기!$A$1:$A$657,0),2))</f>
        <v/>
      </c>
      <c r="AB466" s="24">
        <f>X466+Z466-INDEX(표5[#All],MATCH(B466,표5[[#All],[잉크]],0),5)</f>
        <v>0</v>
      </c>
      <c r="AC466" s="21" t="str">
        <f>IFERROR(AB466/INDEX(표5[#All],MATCH(B466,표5[[#All],[잉크]],0),20),"")</f>
        <v/>
      </c>
      <c r="AD466" s="23"/>
      <c r="AE466" s="235"/>
      <c r="BB466" s="67"/>
      <c r="BC466" s="67"/>
      <c r="BD466" s="67"/>
      <c r="BE466" s="67"/>
      <c r="BF466" s="67"/>
    </row>
    <row r="467" spans="1:58" ht="16.5" hidden="1" customHeight="1" x14ac:dyDescent="0.3">
      <c r="A467" s="1"/>
      <c r="B467" s="5" t="s">
        <v>870</v>
      </c>
      <c r="C467" s="68"/>
      <c r="D467" s="69" t="str">
        <f>IFERROR(C467/INDEX(표5[#All],MATCH(B467,표5[[#All],[잉크]],0),2),"")</f>
        <v/>
      </c>
      <c r="E467" s="22">
        <f>$C467-INDEX(표5[#All],MATCH(B467,표5[[#All],[잉크]],0),24)</f>
        <v>0</v>
      </c>
      <c r="F467" s="542"/>
      <c r="G467" s="23" t="str">
        <f>IF(ISBLANK(F467),"",INDEX(호기!$A$1:$B$657,MATCH('생산계획(잉크)'!B919,호기!$A$1:$A$657,0),2))</f>
        <v/>
      </c>
      <c r="H467" s="24">
        <f>C467+F467-INDEX(표5[#All],MATCH(B467,표5[[#All],[잉크]],0),2)</f>
        <v>0</v>
      </c>
      <c r="I467" s="21" t="str">
        <f>IFERROR(H467/INDEX(표5[#All],MATCH(B467,표5[[#All],[잉크]],0),5),"")</f>
        <v/>
      </c>
      <c r="J467" s="542"/>
      <c r="K467" s="25" t="str">
        <f>IF(ISBLANK(J467),"",INDEX(호기!$A$1:$B$657,MATCH('생산계획(잉크)'!B919,호기!$A$1:$A$657,0),2))</f>
        <v/>
      </c>
      <c r="L467" s="24">
        <f>H467+J467-INDEX(표5[#All],MATCH(B467,표5[[#All],[잉크]],0),5)</f>
        <v>0</v>
      </c>
      <c r="M467" s="21" t="str">
        <f>IFERROR(L467/INDEX(표5[#All],MATCH(B467,표5[[#All],[잉크]],0),8),"")</f>
        <v/>
      </c>
      <c r="N467" s="542"/>
      <c r="O467" s="23" t="str">
        <f>IF(ISBLANK(N467),"",INDEX(호기!$A$1:$B$657,MATCH('생산계획(잉크)'!B919,호기!$A$1:$A$657,0),2))</f>
        <v/>
      </c>
      <c r="P467" s="24">
        <f>L467+N467-INDEX(표5[#All],MATCH(B467,표5[[#All],[잉크]],0),5)</f>
        <v>0</v>
      </c>
      <c r="Q467" s="21" t="str">
        <f>IFERROR(P467/INDEX(표5[#All],MATCH(B467,표5[[#All],[잉크]],0),11),"")</f>
        <v/>
      </c>
      <c r="R467" s="542"/>
      <c r="S467" s="25" t="str">
        <f>IF(ISBLANK(R467),"",INDEX(호기!$A$1:$B$657,MATCH('생산계획(잉크)'!B919,호기!$A$1:$A$657,0),2))</f>
        <v/>
      </c>
      <c r="T467" s="24">
        <f>P467+R467-INDEX(표5[#All],MATCH(B467,표5[[#All],[잉크]],0),5)</f>
        <v>0</v>
      </c>
      <c r="U467" s="21" t="str">
        <f>IFERROR(T467/INDEX(표5[#All],MATCH(B467,표5[[#All],[잉크]],0),14),"")</f>
        <v/>
      </c>
      <c r="V467" s="542"/>
      <c r="W467" s="23" t="str">
        <f>IF(ISBLANK(V467),"",INDEX(호기!$A$1:$B$657,MATCH('생산계획(잉크)'!B919,호기!$A$1:$A$657,0),2))</f>
        <v/>
      </c>
      <c r="X467" s="24">
        <f>T467+V467-INDEX(표5[#All],MATCH(B467,표5[[#All],[잉크]],0),5)</f>
        <v>0</v>
      </c>
      <c r="Y467" s="21" t="str">
        <f>IFERROR(X467/INDEX(표5[#All],MATCH(B467,표5[[#All],[잉크]],0),17),"")</f>
        <v/>
      </c>
      <c r="Z467" s="23"/>
      <c r="AA467" s="23" t="str">
        <f>IF(ISBLANK(Z467),"",INDEX(호기!$A$1:$B$657,MATCH('생산계획(잉크)'!B919,호기!$A$1:$A$657,0),2))</f>
        <v/>
      </c>
      <c r="AB467" s="24">
        <f>X467+Z467-INDEX(표5[#All],MATCH(B467,표5[[#All],[잉크]],0),5)</f>
        <v>0</v>
      </c>
      <c r="AC467" s="21" t="str">
        <f>IFERROR(AB467/INDEX(표5[#All],MATCH(B467,표5[[#All],[잉크]],0),20),"")</f>
        <v/>
      </c>
      <c r="AD467" s="23"/>
      <c r="AE467" s="235"/>
      <c r="BB467" s="67"/>
      <c r="BC467" s="67"/>
      <c r="BD467" s="67"/>
      <c r="BE467" s="67"/>
      <c r="BF467" s="67"/>
    </row>
    <row r="468" spans="1:58" ht="16.5" hidden="1" customHeight="1" x14ac:dyDescent="0.3">
      <c r="A468" s="1"/>
      <c r="B468" s="5" t="s">
        <v>878</v>
      </c>
      <c r="C468" s="68"/>
      <c r="D468" s="69" t="str">
        <f>IFERROR(C468/INDEX(표5[#All],MATCH(B468,표5[[#All],[잉크]],0),2),"")</f>
        <v/>
      </c>
      <c r="E468" s="22">
        <f>$C468-INDEX(표5[#All],MATCH(B468,표5[[#All],[잉크]],0),24)</f>
        <v>0</v>
      </c>
      <c r="F468" s="542"/>
      <c r="G468" s="23" t="str">
        <f>IF(ISBLANK(F468),"",INDEX(호기!$A$1:$B$657,MATCH('생산계획(잉크)'!B920,호기!$A$1:$A$657,0),2))</f>
        <v/>
      </c>
      <c r="H468" s="24">
        <f>C468+F468-INDEX(표5[#All],MATCH(B468,표5[[#All],[잉크]],0),2)</f>
        <v>0</v>
      </c>
      <c r="I468" s="21" t="str">
        <f>IFERROR(H468/INDEX(표5[#All],MATCH(B468,표5[[#All],[잉크]],0),5),"")</f>
        <v/>
      </c>
      <c r="J468" s="542"/>
      <c r="K468" s="25" t="str">
        <f>IF(ISBLANK(J468),"",INDEX(호기!$A$1:$B$657,MATCH('생산계획(잉크)'!B920,호기!$A$1:$A$657,0),2))</f>
        <v/>
      </c>
      <c r="L468" s="24">
        <f>H468+J468-INDEX(표5[#All],MATCH(B468,표5[[#All],[잉크]],0),5)</f>
        <v>0</v>
      </c>
      <c r="M468" s="21" t="str">
        <f>IFERROR(L468/INDEX(표5[#All],MATCH(B468,표5[[#All],[잉크]],0),8),"")</f>
        <v/>
      </c>
      <c r="N468" s="542"/>
      <c r="O468" s="23" t="str">
        <f>IF(ISBLANK(N468),"",INDEX(호기!$A$1:$B$657,MATCH('생산계획(잉크)'!B920,호기!$A$1:$A$657,0),2))</f>
        <v/>
      </c>
      <c r="P468" s="24">
        <f>L468+N468-INDEX(표5[#All],MATCH(B468,표5[[#All],[잉크]],0),5)</f>
        <v>0</v>
      </c>
      <c r="Q468" s="21" t="str">
        <f>IFERROR(P468/INDEX(표5[#All],MATCH(B468,표5[[#All],[잉크]],0),11),"")</f>
        <v/>
      </c>
      <c r="R468" s="542"/>
      <c r="S468" s="25" t="str">
        <f>IF(ISBLANK(R468),"",INDEX(호기!$A$1:$B$657,MATCH('생산계획(잉크)'!B920,호기!$A$1:$A$657,0),2))</f>
        <v/>
      </c>
      <c r="T468" s="24">
        <f>P468+R468-INDEX(표5[#All],MATCH(B468,표5[[#All],[잉크]],0),5)</f>
        <v>0</v>
      </c>
      <c r="U468" s="21" t="str">
        <f>IFERROR(T468/INDEX(표5[#All],MATCH(B468,표5[[#All],[잉크]],0),14),"")</f>
        <v/>
      </c>
      <c r="V468" s="542"/>
      <c r="W468" s="23" t="str">
        <f>IF(ISBLANK(V468),"",INDEX(호기!$A$1:$B$657,MATCH('생산계획(잉크)'!B920,호기!$A$1:$A$657,0),2))</f>
        <v/>
      </c>
      <c r="X468" s="24">
        <f>T468+V468-INDEX(표5[#All],MATCH(B468,표5[[#All],[잉크]],0),5)</f>
        <v>0</v>
      </c>
      <c r="Y468" s="21" t="str">
        <f>IFERROR(X468/INDEX(표5[#All],MATCH(B468,표5[[#All],[잉크]],0),17),"")</f>
        <v/>
      </c>
      <c r="Z468" s="23"/>
      <c r="AA468" s="23" t="str">
        <f>IF(ISBLANK(Z468),"",INDEX(호기!$A$1:$B$657,MATCH('생산계획(잉크)'!B920,호기!$A$1:$A$657,0),2))</f>
        <v/>
      </c>
      <c r="AB468" s="24">
        <f>X468+Z468-INDEX(표5[#All],MATCH(B468,표5[[#All],[잉크]],0),5)</f>
        <v>0</v>
      </c>
      <c r="AC468" s="21" t="str">
        <f>IFERROR(AB468/INDEX(표5[#All],MATCH(B468,표5[[#All],[잉크]],0),20),"")</f>
        <v/>
      </c>
      <c r="AD468" s="23"/>
      <c r="AE468" s="235"/>
      <c r="BB468" s="67"/>
      <c r="BC468" s="67"/>
      <c r="BD468" s="67"/>
      <c r="BE468" s="67"/>
      <c r="BF468" s="67"/>
    </row>
    <row r="469" spans="1:58" ht="16.5" hidden="1" customHeight="1" x14ac:dyDescent="0.3">
      <c r="A469" s="1"/>
      <c r="B469" s="5" t="s">
        <v>879</v>
      </c>
      <c r="C469" s="68"/>
      <c r="D469" s="69" t="str">
        <f>IFERROR(C469/INDEX(표5[#All],MATCH(B469,표5[[#All],[잉크]],0),2),"")</f>
        <v/>
      </c>
      <c r="E469" s="22">
        <f>$C469-INDEX(표5[#All],MATCH(B469,표5[[#All],[잉크]],0),24)</f>
        <v>0</v>
      </c>
      <c r="F469" s="542"/>
      <c r="G469" s="23" t="str">
        <f>IF(ISBLANK(F469),"",INDEX(호기!$A$1:$B$657,MATCH('생산계획(잉크)'!B921,호기!$A$1:$A$657,0),2))</f>
        <v/>
      </c>
      <c r="H469" s="24">
        <f>C469+F469-INDEX(표5[#All],MATCH(B469,표5[[#All],[잉크]],0),2)</f>
        <v>0</v>
      </c>
      <c r="I469" s="21" t="str">
        <f>IFERROR(H469/INDEX(표5[#All],MATCH(B469,표5[[#All],[잉크]],0),5),"")</f>
        <v/>
      </c>
      <c r="J469" s="542"/>
      <c r="K469" s="25" t="str">
        <f>IF(ISBLANK(J469),"",INDEX(호기!$A$1:$B$657,MATCH('생산계획(잉크)'!B921,호기!$A$1:$A$657,0),2))</f>
        <v/>
      </c>
      <c r="L469" s="24">
        <f>H469+J469-INDEX(표5[#All],MATCH(B469,표5[[#All],[잉크]],0),5)</f>
        <v>0</v>
      </c>
      <c r="M469" s="21" t="str">
        <f>IFERROR(L469/INDEX(표5[#All],MATCH(B469,표5[[#All],[잉크]],0),8),"")</f>
        <v/>
      </c>
      <c r="N469" s="542"/>
      <c r="O469" s="23" t="str">
        <f>IF(ISBLANK(N469),"",INDEX(호기!$A$1:$B$657,MATCH('생산계획(잉크)'!B921,호기!$A$1:$A$657,0),2))</f>
        <v/>
      </c>
      <c r="P469" s="24">
        <f>L469+N469-INDEX(표5[#All],MATCH(B469,표5[[#All],[잉크]],0),5)</f>
        <v>0</v>
      </c>
      <c r="Q469" s="21" t="str">
        <f>IFERROR(P469/INDEX(표5[#All],MATCH(B469,표5[[#All],[잉크]],0),11),"")</f>
        <v/>
      </c>
      <c r="R469" s="542"/>
      <c r="S469" s="25" t="str">
        <f>IF(ISBLANK(R469),"",INDEX(호기!$A$1:$B$657,MATCH('생산계획(잉크)'!B921,호기!$A$1:$A$657,0),2))</f>
        <v/>
      </c>
      <c r="T469" s="24">
        <f>P469+R469-INDEX(표5[#All],MATCH(B469,표5[[#All],[잉크]],0),5)</f>
        <v>0</v>
      </c>
      <c r="U469" s="21" t="str">
        <f>IFERROR(T469/INDEX(표5[#All],MATCH(B469,표5[[#All],[잉크]],0),14),"")</f>
        <v/>
      </c>
      <c r="V469" s="542"/>
      <c r="W469" s="23" t="str">
        <f>IF(ISBLANK(V469),"",INDEX(호기!$A$1:$B$657,MATCH('생산계획(잉크)'!B921,호기!$A$1:$A$657,0),2))</f>
        <v/>
      </c>
      <c r="X469" s="24">
        <f>T469+V469-INDEX(표5[#All],MATCH(B469,표5[[#All],[잉크]],0),5)</f>
        <v>0</v>
      </c>
      <c r="Y469" s="21" t="str">
        <f>IFERROR(X469/INDEX(표5[#All],MATCH(B469,표5[[#All],[잉크]],0),17),"")</f>
        <v/>
      </c>
      <c r="Z469" s="23"/>
      <c r="AA469" s="23" t="str">
        <f>IF(ISBLANK(Z469),"",INDEX(호기!$A$1:$B$657,MATCH('생산계획(잉크)'!B921,호기!$A$1:$A$657,0),2))</f>
        <v/>
      </c>
      <c r="AB469" s="24">
        <f>X469+Z469-INDEX(표5[#All],MATCH(B469,표5[[#All],[잉크]],0),5)</f>
        <v>0</v>
      </c>
      <c r="AC469" s="21" t="str">
        <f>IFERROR(AB469/INDEX(표5[#All],MATCH(B469,표5[[#All],[잉크]],0),20),"")</f>
        <v/>
      </c>
      <c r="AD469" s="23"/>
      <c r="AE469" s="235"/>
      <c r="BB469" s="67"/>
      <c r="BC469" s="67"/>
      <c r="BD469" s="67"/>
      <c r="BE469" s="67"/>
      <c r="BF469" s="67"/>
    </row>
    <row r="470" spans="1:58" ht="16.5" hidden="1" customHeight="1" x14ac:dyDescent="0.3">
      <c r="A470" s="1"/>
      <c r="B470" s="5" t="s">
        <v>886</v>
      </c>
      <c r="C470" s="68"/>
      <c r="D470" s="69" t="str">
        <f>IFERROR(C470/INDEX(표5[#All],MATCH(B470,표5[[#All],[잉크]],0),2),"")</f>
        <v/>
      </c>
      <c r="E470" s="22">
        <f>$C470-INDEX(표5[#All],MATCH(B470,표5[[#All],[잉크]],0),24)</f>
        <v>0</v>
      </c>
      <c r="F470" s="542"/>
      <c r="G470" s="23" t="str">
        <f>IF(ISBLANK(F470),"",INDEX(호기!$A$1:$B$657,MATCH('생산계획(잉크)'!B922,호기!$A$1:$A$657,0),2))</f>
        <v/>
      </c>
      <c r="H470" s="24">
        <f>C470+F470-INDEX(표5[#All],MATCH(B470,표5[[#All],[잉크]],0),2)</f>
        <v>0</v>
      </c>
      <c r="I470" s="21" t="str">
        <f>IFERROR(H470/INDEX(표5[#All],MATCH(B470,표5[[#All],[잉크]],0),5),"")</f>
        <v/>
      </c>
      <c r="J470" s="542"/>
      <c r="K470" s="25" t="str">
        <f>IF(ISBLANK(J470),"",INDEX(호기!$A$1:$B$657,MATCH('생산계획(잉크)'!B922,호기!$A$1:$A$657,0),2))</f>
        <v/>
      </c>
      <c r="L470" s="24">
        <f>H470+J470-INDEX(표5[#All],MATCH(B470,표5[[#All],[잉크]],0),5)</f>
        <v>0</v>
      </c>
      <c r="M470" s="21" t="str">
        <f>IFERROR(L470/INDEX(표5[#All],MATCH(B470,표5[[#All],[잉크]],0),8),"")</f>
        <v/>
      </c>
      <c r="N470" s="542"/>
      <c r="O470" s="23" t="str">
        <f>IF(ISBLANK(N470),"",INDEX(호기!$A$1:$B$657,MATCH('생산계획(잉크)'!B922,호기!$A$1:$A$657,0),2))</f>
        <v/>
      </c>
      <c r="P470" s="24">
        <f>L470+N470-INDEX(표5[#All],MATCH(B470,표5[[#All],[잉크]],0),5)</f>
        <v>0</v>
      </c>
      <c r="Q470" s="21" t="str">
        <f>IFERROR(P470/INDEX(표5[#All],MATCH(B470,표5[[#All],[잉크]],0),11),"")</f>
        <v/>
      </c>
      <c r="R470" s="542"/>
      <c r="S470" s="25" t="str">
        <f>IF(ISBLANK(R470),"",INDEX(호기!$A$1:$B$657,MATCH('생산계획(잉크)'!B922,호기!$A$1:$A$657,0),2))</f>
        <v/>
      </c>
      <c r="T470" s="24">
        <f>P470+R470-INDEX(표5[#All],MATCH(B470,표5[[#All],[잉크]],0),5)</f>
        <v>0</v>
      </c>
      <c r="U470" s="21" t="str">
        <f>IFERROR(T470/INDEX(표5[#All],MATCH(B470,표5[[#All],[잉크]],0),14),"")</f>
        <v/>
      </c>
      <c r="V470" s="542"/>
      <c r="W470" s="23" t="str">
        <f>IF(ISBLANK(V470),"",INDEX(호기!$A$1:$B$657,MATCH('생산계획(잉크)'!B922,호기!$A$1:$A$657,0),2))</f>
        <v/>
      </c>
      <c r="X470" s="24">
        <f>T470+V470-INDEX(표5[#All],MATCH(B470,표5[[#All],[잉크]],0),5)</f>
        <v>0</v>
      </c>
      <c r="Y470" s="21" t="str">
        <f>IFERROR(X470/INDEX(표5[#All],MATCH(B470,표5[[#All],[잉크]],0),17),"")</f>
        <v/>
      </c>
      <c r="Z470" s="23"/>
      <c r="AA470" s="23" t="str">
        <f>IF(ISBLANK(Z470),"",INDEX(호기!$A$1:$B$657,MATCH('생산계획(잉크)'!B922,호기!$A$1:$A$657,0),2))</f>
        <v/>
      </c>
      <c r="AB470" s="24">
        <f>X470+Z470-INDEX(표5[#All],MATCH(B470,표5[[#All],[잉크]],0),5)</f>
        <v>0</v>
      </c>
      <c r="AC470" s="21" t="str">
        <f>IFERROR(AB470/INDEX(표5[#All],MATCH(B470,표5[[#All],[잉크]],0),20),"")</f>
        <v/>
      </c>
      <c r="AD470" s="23"/>
      <c r="AE470" s="235"/>
      <c r="BB470" s="67"/>
      <c r="BC470" s="67"/>
      <c r="BD470" s="67"/>
      <c r="BE470" s="67"/>
      <c r="BF470" s="67"/>
    </row>
    <row r="471" spans="1:58" ht="16.5" hidden="1" customHeight="1" x14ac:dyDescent="0.3">
      <c r="A471" s="1"/>
      <c r="B471" s="5" t="s">
        <v>887</v>
      </c>
      <c r="C471" s="68"/>
      <c r="D471" s="69" t="str">
        <f>IFERROR(C471/INDEX(표5[#All],MATCH(B471,표5[[#All],[잉크]],0),2),"")</f>
        <v/>
      </c>
      <c r="E471" s="22">
        <f>$C471-INDEX(표5[#All],MATCH(B471,표5[[#All],[잉크]],0),24)</f>
        <v>0</v>
      </c>
      <c r="F471" s="542"/>
      <c r="G471" s="23" t="str">
        <f>IF(ISBLANK(F471),"",INDEX(호기!$A$1:$B$657,MATCH('생산계획(잉크)'!B923,호기!$A$1:$A$657,0),2))</f>
        <v/>
      </c>
      <c r="H471" s="24">
        <f>C471+F471-INDEX(표5[#All],MATCH(B471,표5[[#All],[잉크]],0),2)</f>
        <v>0</v>
      </c>
      <c r="I471" s="21" t="str">
        <f>IFERROR(H471/INDEX(표5[#All],MATCH(B471,표5[[#All],[잉크]],0),5),"")</f>
        <v/>
      </c>
      <c r="J471" s="542"/>
      <c r="K471" s="25" t="str">
        <f>IF(ISBLANK(J471),"",INDEX(호기!$A$1:$B$657,MATCH('생산계획(잉크)'!B923,호기!$A$1:$A$657,0),2))</f>
        <v/>
      </c>
      <c r="L471" s="24">
        <f>H471+J471-INDEX(표5[#All],MATCH(B471,표5[[#All],[잉크]],0),5)</f>
        <v>0</v>
      </c>
      <c r="M471" s="21" t="str">
        <f>IFERROR(L471/INDEX(표5[#All],MATCH(B471,표5[[#All],[잉크]],0),8),"")</f>
        <v/>
      </c>
      <c r="N471" s="542"/>
      <c r="O471" s="23" t="str">
        <f>IF(ISBLANK(N471),"",INDEX(호기!$A$1:$B$657,MATCH('생산계획(잉크)'!B923,호기!$A$1:$A$657,0),2))</f>
        <v/>
      </c>
      <c r="P471" s="24">
        <f>L471+N471-INDEX(표5[#All],MATCH(B471,표5[[#All],[잉크]],0),5)</f>
        <v>0</v>
      </c>
      <c r="Q471" s="21" t="str">
        <f>IFERROR(P471/INDEX(표5[#All],MATCH(B471,표5[[#All],[잉크]],0),11),"")</f>
        <v/>
      </c>
      <c r="R471" s="542"/>
      <c r="S471" s="25" t="str">
        <f>IF(ISBLANK(R471),"",INDEX(호기!$A$1:$B$657,MATCH('생산계획(잉크)'!B923,호기!$A$1:$A$657,0),2))</f>
        <v/>
      </c>
      <c r="T471" s="24">
        <f>P471+R471-INDEX(표5[#All],MATCH(B471,표5[[#All],[잉크]],0),5)</f>
        <v>0</v>
      </c>
      <c r="U471" s="21" t="str">
        <f>IFERROR(T471/INDEX(표5[#All],MATCH(B471,표5[[#All],[잉크]],0),14),"")</f>
        <v/>
      </c>
      <c r="V471" s="542"/>
      <c r="W471" s="23" t="str">
        <f>IF(ISBLANK(V471),"",INDEX(호기!$A$1:$B$657,MATCH('생산계획(잉크)'!B923,호기!$A$1:$A$657,0),2))</f>
        <v/>
      </c>
      <c r="X471" s="24">
        <f>T471+V471-INDEX(표5[#All],MATCH(B471,표5[[#All],[잉크]],0),5)</f>
        <v>0</v>
      </c>
      <c r="Y471" s="21" t="str">
        <f>IFERROR(X471/INDEX(표5[#All],MATCH(B471,표5[[#All],[잉크]],0),17),"")</f>
        <v/>
      </c>
      <c r="Z471" s="23"/>
      <c r="AA471" s="23" t="str">
        <f>IF(ISBLANK(Z471),"",INDEX(호기!$A$1:$B$657,MATCH('생산계획(잉크)'!B923,호기!$A$1:$A$657,0),2))</f>
        <v/>
      </c>
      <c r="AB471" s="24">
        <f>X471+Z471-INDEX(표5[#All],MATCH(B471,표5[[#All],[잉크]],0),5)</f>
        <v>0</v>
      </c>
      <c r="AC471" s="21" t="str">
        <f>IFERROR(AB471/INDEX(표5[#All],MATCH(B471,표5[[#All],[잉크]],0),20),"")</f>
        <v/>
      </c>
      <c r="AD471" s="23"/>
      <c r="AE471" s="235"/>
      <c r="BB471" s="67"/>
      <c r="BC471" s="67"/>
      <c r="BD471" s="67"/>
      <c r="BE471" s="67"/>
      <c r="BF471" s="67"/>
    </row>
    <row r="472" spans="1:58" ht="16.5" hidden="1" customHeight="1" x14ac:dyDescent="0.3">
      <c r="A472" s="1"/>
      <c r="B472" s="5" t="s">
        <v>888</v>
      </c>
      <c r="C472" s="68"/>
      <c r="D472" s="69" t="str">
        <f>IFERROR(C472/INDEX(표5[#All],MATCH(B472,표5[[#All],[잉크]],0),2),"")</f>
        <v/>
      </c>
      <c r="E472" s="22">
        <f>$C472-INDEX(표5[#All],MATCH(B472,표5[[#All],[잉크]],0),24)</f>
        <v>0</v>
      </c>
      <c r="F472" s="542"/>
      <c r="G472" s="23" t="str">
        <f>IF(ISBLANK(F472),"",INDEX(호기!$A$1:$B$657,MATCH('생산계획(잉크)'!B924,호기!$A$1:$A$657,0),2))</f>
        <v/>
      </c>
      <c r="H472" s="24">
        <f>C472+F472-INDEX(표5[#All],MATCH(B472,표5[[#All],[잉크]],0),2)</f>
        <v>0</v>
      </c>
      <c r="I472" s="21" t="str">
        <f>IFERROR(H472/INDEX(표5[#All],MATCH(B472,표5[[#All],[잉크]],0),5),"")</f>
        <v/>
      </c>
      <c r="J472" s="542"/>
      <c r="K472" s="25" t="str">
        <f>IF(ISBLANK(J472),"",INDEX(호기!$A$1:$B$657,MATCH('생산계획(잉크)'!B924,호기!$A$1:$A$657,0),2))</f>
        <v/>
      </c>
      <c r="L472" s="24">
        <f>H472+J472-INDEX(표5[#All],MATCH(B472,표5[[#All],[잉크]],0),5)</f>
        <v>0</v>
      </c>
      <c r="M472" s="21" t="str">
        <f>IFERROR(L472/INDEX(표5[#All],MATCH(B472,표5[[#All],[잉크]],0),8),"")</f>
        <v/>
      </c>
      <c r="N472" s="542"/>
      <c r="O472" s="23" t="str">
        <f>IF(ISBLANK(N472),"",INDEX(호기!$A$1:$B$657,MATCH('생산계획(잉크)'!B924,호기!$A$1:$A$657,0),2))</f>
        <v/>
      </c>
      <c r="P472" s="24">
        <f>L472+N472-INDEX(표5[#All],MATCH(B472,표5[[#All],[잉크]],0),5)</f>
        <v>0</v>
      </c>
      <c r="Q472" s="21" t="str">
        <f>IFERROR(P472/INDEX(표5[#All],MATCH(B472,표5[[#All],[잉크]],0),11),"")</f>
        <v/>
      </c>
      <c r="R472" s="542"/>
      <c r="S472" s="25" t="str">
        <f>IF(ISBLANK(R472),"",INDEX(호기!$A$1:$B$657,MATCH('생산계획(잉크)'!B924,호기!$A$1:$A$657,0),2))</f>
        <v/>
      </c>
      <c r="T472" s="24">
        <f>P472+R472-INDEX(표5[#All],MATCH(B472,표5[[#All],[잉크]],0),5)</f>
        <v>0</v>
      </c>
      <c r="U472" s="21" t="str">
        <f>IFERROR(T472/INDEX(표5[#All],MATCH(B472,표5[[#All],[잉크]],0),14),"")</f>
        <v/>
      </c>
      <c r="V472" s="542"/>
      <c r="W472" s="23" t="str">
        <f>IF(ISBLANK(V472),"",INDEX(호기!$A$1:$B$657,MATCH('생산계획(잉크)'!B924,호기!$A$1:$A$657,0),2))</f>
        <v/>
      </c>
      <c r="X472" s="24">
        <f>T472+V472-INDEX(표5[#All],MATCH(B472,표5[[#All],[잉크]],0),5)</f>
        <v>0</v>
      </c>
      <c r="Y472" s="21" t="str">
        <f>IFERROR(X472/INDEX(표5[#All],MATCH(B472,표5[[#All],[잉크]],0),17),"")</f>
        <v/>
      </c>
      <c r="Z472" s="23"/>
      <c r="AA472" s="23" t="str">
        <f>IF(ISBLANK(Z472),"",INDEX(호기!$A$1:$B$657,MATCH('생산계획(잉크)'!B924,호기!$A$1:$A$657,0),2))</f>
        <v/>
      </c>
      <c r="AB472" s="24">
        <f>X472+Z472-INDEX(표5[#All],MATCH(B472,표5[[#All],[잉크]],0),5)</f>
        <v>0</v>
      </c>
      <c r="AC472" s="21" t="str">
        <f>IFERROR(AB472/INDEX(표5[#All],MATCH(B472,표5[[#All],[잉크]],0),20),"")</f>
        <v/>
      </c>
      <c r="AD472" s="23"/>
      <c r="AE472" s="235"/>
      <c r="BB472" s="67"/>
      <c r="BC472" s="67"/>
      <c r="BD472" s="67"/>
      <c r="BE472" s="67"/>
      <c r="BF472" s="67"/>
    </row>
    <row r="473" spans="1:58" ht="16.5" hidden="1" customHeight="1" x14ac:dyDescent="0.3">
      <c r="A473" s="1"/>
      <c r="B473" s="5" t="s">
        <v>889</v>
      </c>
      <c r="C473" s="68"/>
      <c r="D473" s="69" t="str">
        <f>IFERROR(C473/INDEX(표5[#All],MATCH(B473,표5[[#All],[잉크]],0),2),"")</f>
        <v/>
      </c>
      <c r="E473" s="22">
        <f>$C473-INDEX(표5[#All],MATCH(B473,표5[[#All],[잉크]],0),24)</f>
        <v>0</v>
      </c>
      <c r="F473" s="542"/>
      <c r="G473" s="23" t="str">
        <f>IF(ISBLANK(F473),"",INDEX(호기!$A$1:$B$657,MATCH('생산계획(잉크)'!B925,호기!$A$1:$A$657,0),2))</f>
        <v/>
      </c>
      <c r="H473" s="24">
        <f>C473+F473-INDEX(표5[#All],MATCH(B473,표5[[#All],[잉크]],0),2)</f>
        <v>0</v>
      </c>
      <c r="I473" s="21" t="str">
        <f>IFERROR(H473/INDEX(표5[#All],MATCH(B473,표5[[#All],[잉크]],0),5),"")</f>
        <v/>
      </c>
      <c r="J473" s="542"/>
      <c r="K473" s="25" t="str">
        <f>IF(ISBLANK(J473),"",INDEX(호기!$A$1:$B$657,MATCH('생산계획(잉크)'!B925,호기!$A$1:$A$657,0),2))</f>
        <v/>
      </c>
      <c r="L473" s="24">
        <f>H473+J473-INDEX(표5[#All],MATCH(B473,표5[[#All],[잉크]],0),5)</f>
        <v>0</v>
      </c>
      <c r="M473" s="21" t="str">
        <f>IFERROR(L473/INDEX(표5[#All],MATCH(B473,표5[[#All],[잉크]],0),8),"")</f>
        <v/>
      </c>
      <c r="N473" s="542"/>
      <c r="O473" s="23" t="str">
        <f>IF(ISBLANK(N473),"",INDEX(호기!$A$1:$B$657,MATCH('생산계획(잉크)'!B925,호기!$A$1:$A$657,0),2))</f>
        <v/>
      </c>
      <c r="P473" s="24">
        <f>L473+N473-INDEX(표5[#All],MATCH(B473,표5[[#All],[잉크]],0),5)</f>
        <v>0</v>
      </c>
      <c r="Q473" s="21" t="str">
        <f>IFERROR(P473/INDEX(표5[#All],MATCH(B473,표5[[#All],[잉크]],0),11),"")</f>
        <v/>
      </c>
      <c r="R473" s="542"/>
      <c r="S473" s="25" t="str">
        <f>IF(ISBLANK(R473),"",INDEX(호기!$A$1:$B$657,MATCH('생산계획(잉크)'!B925,호기!$A$1:$A$657,0),2))</f>
        <v/>
      </c>
      <c r="T473" s="24">
        <f>P473+R473-INDEX(표5[#All],MATCH(B473,표5[[#All],[잉크]],0),5)</f>
        <v>0</v>
      </c>
      <c r="U473" s="21" t="str">
        <f>IFERROR(T473/INDEX(표5[#All],MATCH(B473,표5[[#All],[잉크]],0),14),"")</f>
        <v/>
      </c>
      <c r="V473" s="542"/>
      <c r="W473" s="23" t="str">
        <f>IF(ISBLANK(V473),"",INDEX(호기!$A$1:$B$657,MATCH('생산계획(잉크)'!B925,호기!$A$1:$A$657,0),2))</f>
        <v/>
      </c>
      <c r="X473" s="24">
        <f>T473+V473-INDEX(표5[#All],MATCH(B473,표5[[#All],[잉크]],0),5)</f>
        <v>0</v>
      </c>
      <c r="Y473" s="21" t="str">
        <f>IFERROR(X473/INDEX(표5[#All],MATCH(B473,표5[[#All],[잉크]],0),17),"")</f>
        <v/>
      </c>
      <c r="Z473" s="23"/>
      <c r="AA473" s="23" t="str">
        <f>IF(ISBLANK(Z473),"",INDEX(호기!$A$1:$B$657,MATCH('생산계획(잉크)'!B925,호기!$A$1:$A$657,0),2))</f>
        <v/>
      </c>
      <c r="AB473" s="24">
        <f>X473+Z473-INDEX(표5[#All],MATCH(B473,표5[[#All],[잉크]],0),5)</f>
        <v>0</v>
      </c>
      <c r="AC473" s="21" t="str">
        <f>IFERROR(AB473/INDEX(표5[#All],MATCH(B473,표5[[#All],[잉크]],0),20),"")</f>
        <v/>
      </c>
      <c r="AD473" s="23"/>
      <c r="AE473" s="235"/>
      <c r="BB473" s="67"/>
      <c r="BC473" s="67"/>
      <c r="BD473" s="67"/>
      <c r="BE473" s="67"/>
      <c r="BF473" s="67"/>
    </row>
    <row r="474" spans="1:58" ht="16.5" hidden="1" customHeight="1" x14ac:dyDescent="0.3">
      <c r="A474" s="1"/>
      <c r="B474" s="5" t="s">
        <v>868</v>
      </c>
      <c r="C474" s="68"/>
      <c r="D474" s="69" t="str">
        <f>IFERROR(C474/INDEX(표5[#All],MATCH(B474,표5[[#All],[잉크]],0),2),"")</f>
        <v/>
      </c>
      <c r="E474" s="22">
        <f>$C474-INDEX(표5[#All],MATCH(B474,표5[[#All],[잉크]],0),24)</f>
        <v>0</v>
      </c>
      <c r="F474" s="542"/>
      <c r="G474" s="23" t="str">
        <f>IF(ISBLANK(F474),"",INDEX(호기!$A$1:$B$657,MATCH('생산계획(잉크)'!B926,호기!$A$1:$A$657,0),2))</f>
        <v/>
      </c>
      <c r="H474" s="24">
        <f>C474+F474-INDEX(표5[#All],MATCH(B474,표5[[#All],[잉크]],0),2)</f>
        <v>0</v>
      </c>
      <c r="I474" s="21" t="str">
        <f>IFERROR(H474/INDEX(표5[#All],MATCH(B474,표5[[#All],[잉크]],0),5),"")</f>
        <v/>
      </c>
      <c r="J474" s="542"/>
      <c r="K474" s="25" t="str">
        <f>IF(ISBLANK(J474),"",INDEX(호기!$A$1:$B$657,MATCH('생산계획(잉크)'!B926,호기!$A$1:$A$657,0),2))</f>
        <v/>
      </c>
      <c r="L474" s="24">
        <f>H474+J474-INDEX(표5[#All],MATCH(B474,표5[[#All],[잉크]],0),5)</f>
        <v>0</v>
      </c>
      <c r="M474" s="21" t="str">
        <f>IFERROR(L474/INDEX(표5[#All],MATCH(B474,표5[[#All],[잉크]],0),8),"")</f>
        <v/>
      </c>
      <c r="N474" s="542"/>
      <c r="O474" s="23" t="str">
        <f>IF(ISBLANK(N474),"",INDEX(호기!$A$1:$B$657,MATCH('생산계획(잉크)'!B926,호기!$A$1:$A$657,0),2))</f>
        <v/>
      </c>
      <c r="P474" s="24">
        <f>L474+N474-INDEX(표5[#All],MATCH(B474,표5[[#All],[잉크]],0),5)</f>
        <v>0</v>
      </c>
      <c r="Q474" s="21" t="str">
        <f>IFERROR(P474/INDEX(표5[#All],MATCH(B474,표5[[#All],[잉크]],0),11),"")</f>
        <v/>
      </c>
      <c r="R474" s="542"/>
      <c r="S474" s="25" t="str">
        <f>IF(ISBLANK(R474),"",INDEX(호기!$A$1:$B$657,MATCH('생산계획(잉크)'!B926,호기!$A$1:$A$657,0),2))</f>
        <v/>
      </c>
      <c r="T474" s="24">
        <f>P474+R474-INDEX(표5[#All],MATCH(B474,표5[[#All],[잉크]],0),5)</f>
        <v>0</v>
      </c>
      <c r="U474" s="21" t="str">
        <f>IFERROR(T474/INDEX(표5[#All],MATCH(B474,표5[[#All],[잉크]],0),14),"")</f>
        <v/>
      </c>
      <c r="V474" s="542"/>
      <c r="W474" s="23" t="str">
        <f>IF(ISBLANK(V474),"",INDEX(호기!$A$1:$B$657,MATCH('생산계획(잉크)'!B926,호기!$A$1:$A$657,0),2))</f>
        <v/>
      </c>
      <c r="X474" s="24">
        <f>T474+V474-INDEX(표5[#All],MATCH(B474,표5[[#All],[잉크]],0),5)</f>
        <v>0</v>
      </c>
      <c r="Y474" s="21" t="str">
        <f>IFERROR(X474/INDEX(표5[#All],MATCH(B474,표5[[#All],[잉크]],0),17),"")</f>
        <v/>
      </c>
      <c r="Z474" s="23"/>
      <c r="AA474" s="23" t="str">
        <f>IF(ISBLANK(Z474),"",INDEX(호기!$A$1:$B$657,MATCH('생산계획(잉크)'!B926,호기!$A$1:$A$657,0),2))</f>
        <v/>
      </c>
      <c r="AB474" s="24">
        <f>X474+Z474-INDEX(표5[#All],MATCH(B474,표5[[#All],[잉크]],0),5)</f>
        <v>0</v>
      </c>
      <c r="AC474" s="21" t="str">
        <f>IFERROR(AB474/INDEX(표5[#All],MATCH(B474,표5[[#All],[잉크]],0),20),"")</f>
        <v/>
      </c>
      <c r="AD474" s="23"/>
      <c r="AE474" s="235"/>
      <c r="BB474" s="67"/>
      <c r="BC474" s="67"/>
      <c r="BD474" s="67"/>
      <c r="BE474" s="67"/>
      <c r="BF474" s="67"/>
    </row>
    <row r="475" spans="1:58" ht="16.5" hidden="1" customHeight="1" x14ac:dyDescent="0.3">
      <c r="A475" s="1"/>
      <c r="B475" s="5" t="s">
        <v>950</v>
      </c>
      <c r="C475" s="68"/>
      <c r="D475" s="69" t="str">
        <f>IFERROR(C475/INDEX(표5[#All],MATCH(B475,표5[[#All],[잉크]],0),2),"")</f>
        <v/>
      </c>
      <c r="E475" s="22">
        <f>$C475-INDEX(표5[#All],MATCH(B475,표5[[#All],[잉크]],0),24)</f>
        <v>0</v>
      </c>
      <c r="F475" s="542"/>
      <c r="G475" s="23" t="str">
        <f>IF(ISBLANK(F475),"",INDEX(호기!$A$1:$B$657,MATCH('생산계획(잉크)'!B927,호기!$A$1:$A$657,0),2))</f>
        <v/>
      </c>
      <c r="H475" s="24">
        <f>C475+F475-INDEX(표5[#All],MATCH(B475,표5[[#All],[잉크]],0),2)</f>
        <v>0</v>
      </c>
      <c r="I475" s="21" t="str">
        <f>IFERROR(H475/INDEX(표5[#All],MATCH(B475,표5[[#All],[잉크]],0),5),"")</f>
        <v/>
      </c>
      <c r="J475" s="542"/>
      <c r="K475" s="25" t="str">
        <f>IF(ISBLANK(J475),"",INDEX(호기!$A$1:$B$657,MATCH('생산계획(잉크)'!B927,호기!$A$1:$A$657,0),2))</f>
        <v/>
      </c>
      <c r="L475" s="24">
        <f>H475+J475-INDEX(표5[#All],MATCH(B475,표5[[#All],[잉크]],0),5)</f>
        <v>0</v>
      </c>
      <c r="M475" s="21" t="str">
        <f>IFERROR(L475/INDEX(표5[#All],MATCH(B475,표5[[#All],[잉크]],0),8),"")</f>
        <v/>
      </c>
      <c r="N475" s="542"/>
      <c r="O475" s="23" t="str">
        <f>IF(ISBLANK(N475),"",INDEX(호기!$A$1:$B$657,MATCH('생산계획(잉크)'!B927,호기!$A$1:$A$657,0),2))</f>
        <v/>
      </c>
      <c r="P475" s="24">
        <f>L475+N475-INDEX(표5[#All],MATCH(B475,표5[[#All],[잉크]],0),5)</f>
        <v>0</v>
      </c>
      <c r="Q475" s="21" t="str">
        <f>IFERROR(P475/INDEX(표5[#All],MATCH(B475,표5[[#All],[잉크]],0),11),"")</f>
        <v/>
      </c>
      <c r="R475" s="542"/>
      <c r="S475" s="25" t="str">
        <f>IF(ISBLANK(R475),"",INDEX(호기!$A$1:$B$657,MATCH('생산계획(잉크)'!B927,호기!$A$1:$A$657,0),2))</f>
        <v/>
      </c>
      <c r="T475" s="24">
        <f>P475+R475-INDEX(표5[#All],MATCH(B475,표5[[#All],[잉크]],0),5)</f>
        <v>0</v>
      </c>
      <c r="U475" s="21" t="str">
        <f>IFERROR(T475/INDEX(표5[#All],MATCH(B475,표5[[#All],[잉크]],0),14),"")</f>
        <v/>
      </c>
      <c r="V475" s="542"/>
      <c r="W475" s="23" t="str">
        <f>IF(ISBLANK(V475),"",INDEX(호기!$A$1:$B$657,MATCH('생산계획(잉크)'!B927,호기!$A$1:$A$657,0),2))</f>
        <v/>
      </c>
      <c r="X475" s="24">
        <f>T475+V475-INDEX(표5[#All],MATCH(B475,표5[[#All],[잉크]],0),5)</f>
        <v>0</v>
      </c>
      <c r="Y475" s="21" t="str">
        <f>IFERROR(X475/INDEX(표5[#All],MATCH(B475,표5[[#All],[잉크]],0),17),"")</f>
        <v/>
      </c>
      <c r="Z475" s="23"/>
      <c r="AA475" s="23" t="str">
        <f>IF(ISBLANK(Z475),"",INDEX(호기!$A$1:$B$657,MATCH('생산계획(잉크)'!B927,호기!$A$1:$A$657,0),2))</f>
        <v/>
      </c>
      <c r="AB475" s="24">
        <f>X475+Z475-INDEX(표5[#All],MATCH(B475,표5[[#All],[잉크]],0),5)</f>
        <v>0</v>
      </c>
      <c r="AC475" s="21" t="str">
        <f>IFERROR(AB475/INDEX(표5[#All],MATCH(B475,표5[[#All],[잉크]],0),20),"")</f>
        <v/>
      </c>
      <c r="AD475" s="23"/>
      <c r="AE475" s="235"/>
      <c r="BB475" s="67"/>
      <c r="BC475" s="67"/>
      <c r="BD475" s="67"/>
      <c r="BE475" s="67"/>
      <c r="BF475" s="67"/>
    </row>
    <row r="476" spans="1:58" ht="16.5" customHeight="1" x14ac:dyDescent="0.3">
      <c r="A476" s="1"/>
      <c r="B476" s="5" t="s">
        <v>956</v>
      </c>
      <c r="C476" s="68"/>
      <c r="D476" s="69" t="str">
        <f>IFERROR(C476/INDEX(표5[#All],MATCH(B476,표5[[#All],[잉크]],0),2),"")</f>
        <v/>
      </c>
      <c r="E476" s="22">
        <f>$C476-INDEX(표5[#All],MATCH(B476,표5[[#All],[잉크]],0),24)</f>
        <v>-2</v>
      </c>
      <c r="F476" s="542"/>
      <c r="G476" s="23" t="str">
        <f>IF(ISBLANK(F476),"",INDEX(호기!$A$1:$B$657,MATCH('생산계획(잉크)'!B928,호기!$A$1:$A$657,0),2))</f>
        <v/>
      </c>
      <c r="H476" s="24">
        <f>C476+F476-INDEX(표5[#All],MATCH(B476,표5[[#All],[잉크]],0),2)</f>
        <v>0</v>
      </c>
      <c r="I476" s="21">
        <f>IFERROR(H476/INDEX(표5[#All],MATCH(B476,표5[[#All],[잉크]],0),5),"")</f>
        <v>0</v>
      </c>
      <c r="J476" s="571">
        <v>2</v>
      </c>
      <c r="K476" s="25" t="e">
        <f>IF(ISBLANK(J476),"",INDEX(호기!$A$1:$B$657,MATCH('생산계획(잉크)'!B928,호기!$A$1:$A$657,0),2))</f>
        <v>#N/A</v>
      </c>
      <c r="L476" s="24">
        <f>H476+J476-INDEX(표5[#All],MATCH(B476,표5[[#All],[잉크]],0),5)</f>
        <v>1</v>
      </c>
      <c r="M476" s="21" t="str">
        <f>IFERROR(L476/INDEX(표5[#All],MATCH(B476,표5[[#All],[잉크]],0),8),"")</f>
        <v/>
      </c>
      <c r="N476" s="542"/>
      <c r="O476" s="23" t="str">
        <f>IF(ISBLANK(N476),"",INDEX(호기!$A$1:$B$657,MATCH('생산계획(잉크)'!B928,호기!$A$1:$A$657,0),2))</f>
        <v/>
      </c>
      <c r="P476" s="24">
        <f>L476+N476-INDEX(표5[#All],MATCH(B476,표5[[#All],[잉크]],0),5)</f>
        <v>0</v>
      </c>
      <c r="Q476" s="21" t="str">
        <f>IFERROR(P476/INDEX(표5[#All],MATCH(B476,표5[[#All],[잉크]],0),11),"")</f>
        <v/>
      </c>
      <c r="R476" s="542"/>
      <c r="S476" s="25" t="str">
        <f>IF(ISBLANK(R476),"",INDEX(호기!$A$1:$B$657,MATCH('생산계획(잉크)'!B928,호기!$A$1:$A$657,0),2))</f>
        <v/>
      </c>
      <c r="T476" s="24">
        <f>P476+R476-INDEX(표5[#All],MATCH(B476,표5[[#All],[잉크]],0),5)</f>
        <v>-1</v>
      </c>
      <c r="U476" s="21" t="str">
        <f>IFERROR(T476/INDEX(표5[#All],MATCH(B476,표5[[#All],[잉크]],0),14),"")</f>
        <v/>
      </c>
      <c r="V476" s="542"/>
      <c r="W476" s="23" t="str">
        <f>IF(ISBLANK(V476),"",INDEX(호기!$A$1:$B$657,MATCH('생산계획(잉크)'!B928,호기!$A$1:$A$657,0),2))</f>
        <v/>
      </c>
      <c r="X476" s="24">
        <f>T476+V476-INDEX(표5[#All],MATCH(B476,표5[[#All],[잉크]],0),5)</f>
        <v>-2</v>
      </c>
      <c r="Y476" s="21" t="str">
        <f>IFERROR(X476/INDEX(표5[#All],MATCH(B476,표5[[#All],[잉크]],0),17),"")</f>
        <v/>
      </c>
      <c r="Z476" s="23"/>
      <c r="AA476" s="23" t="str">
        <f>IF(ISBLANK(Z476),"",INDEX(호기!$A$1:$B$657,MATCH('생산계획(잉크)'!B928,호기!$A$1:$A$657,0),2))</f>
        <v/>
      </c>
      <c r="AB476" s="24">
        <f>X476+Z476-INDEX(표5[#All],MATCH(B476,표5[[#All],[잉크]],0),5)</f>
        <v>-3</v>
      </c>
      <c r="AC476" s="21" t="str">
        <f>IFERROR(AB476/INDEX(표5[#All],MATCH(B476,표5[[#All],[잉크]],0),20),"")</f>
        <v/>
      </c>
      <c r="AD476" s="23"/>
      <c r="AE476" s="235"/>
      <c r="BB476" s="67"/>
      <c r="BC476" s="67"/>
      <c r="BD476" s="67"/>
      <c r="BE476" s="67"/>
      <c r="BF476" s="67"/>
    </row>
    <row r="477" spans="1:58" ht="16.5" customHeight="1" x14ac:dyDescent="0.3">
      <c r="A477" s="1"/>
      <c r="B477" s="5" t="s">
        <v>957</v>
      </c>
      <c r="C477" s="68"/>
      <c r="D477" s="69" t="str">
        <f>IFERROR(C477/INDEX(표5[#All],MATCH(B477,표5[[#All],[잉크]],0),2),"")</f>
        <v/>
      </c>
      <c r="E477" s="22">
        <f>$C477-INDEX(표5[#All],MATCH(B477,표5[[#All],[잉크]],0),24)</f>
        <v>-2</v>
      </c>
      <c r="F477" s="542"/>
      <c r="G477" s="23" t="str">
        <f>IF(ISBLANK(F477),"",INDEX(호기!$A$1:$B$657,MATCH('생산계획(잉크)'!B929,호기!$A$1:$A$657,0),2))</f>
        <v/>
      </c>
      <c r="H477" s="24">
        <f>C477+F477-INDEX(표5[#All],MATCH(B477,표5[[#All],[잉크]],0),2)</f>
        <v>0</v>
      </c>
      <c r="I477" s="21">
        <f>IFERROR(H477/INDEX(표5[#All],MATCH(B477,표5[[#All],[잉크]],0),5),"")</f>
        <v>0</v>
      </c>
      <c r="J477" s="571">
        <v>2</v>
      </c>
      <c r="K477" s="25" t="e">
        <f>IF(ISBLANK(J477),"",INDEX(호기!$A$1:$B$657,MATCH('생산계획(잉크)'!B929,호기!$A$1:$A$657,0),2))</f>
        <v>#N/A</v>
      </c>
      <c r="L477" s="24">
        <f>H477+J477-INDEX(표5[#All],MATCH(B477,표5[[#All],[잉크]],0),5)</f>
        <v>1</v>
      </c>
      <c r="M477" s="21" t="str">
        <f>IFERROR(L477/INDEX(표5[#All],MATCH(B477,표5[[#All],[잉크]],0),8),"")</f>
        <v/>
      </c>
      <c r="N477" s="542"/>
      <c r="O477" s="23" t="str">
        <f>IF(ISBLANK(N477),"",INDEX(호기!$A$1:$B$657,MATCH('생산계획(잉크)'!B929,호기!$A$1:$A$657,0),2))</f>
        <v/>
      </c>
      <c r="P477" s="24">
        <f>L477+N477-INDEX(표5[#All],MATCH(B477,표5[[#All],[잉크]],0),5)</f>
        <v>0</v>
      </c>
      <c r="Q477" s="21" t="str">
        <f>IFERROR(P477/INDEX(표5[#All],MATCH(B477,표5[[#All],[잉크]],0),11),"")</f>
        <v/>
      </c>
      <c r="R477" s="542"/>
      <c r="S477" s="25" t="str">
        <f>IF(ISBLANK(R477),"",INDEX(호기!$A$1:$B$657,MATCH('생산계획(잉크)'!B929,호기!$A$1:$A$657,0),2))</f>
        <v/>
      </c>
      <c r="T477" s="24">
        <f>P477+R477-INDEX(표5[#All],MATCH(B477,표5[[#All],[잉크]],0),5)</f>
        <v>-1</v>
      </c>
      <c r="U477" s="21" t="str">
        <f>IFERROR(T477/INDEX(표5[#All],MATCH(B477,표5[[#All],[잉크]],0),14),"")</f>
        <v/>
      </c>
      <c r="V477" s="542"/>
      <c r="W477" s="23" t="str">
        <f>IF(ISBLANK(V477),"",INDEX(호기!$A$1:$B$657,MATCH('생산계획(잉크)'!B929,호기!$A$1:$A$657,0),2))</f>
        <v/>
      </c>
      <c r="X477" s="24">
        <f>T477+V477-INDEX(표5[#All],MATCH(B477,표5[[#All],[잉크]],0),5)</f>
        <v>-2</v>
      </c>
      <c r="Y477" s="21" t="str">
        <f>IFERROR(X477/INDEX(표5[#All],MATCH(B477,표5[[#All],[잉크]],0),17),"")</f>
        <v/>
      </c>
      <c r="Z477" s="23"/>
      <c r="AA477" s="23" t="str">
        <f>IF(ISBLANK(Z477),"",INDEX(호기!$A$1:$B$657,MATCH('생산계획(잉크)'!B929,호기!$A$1:$A$657,0),2))</f>
        <v/>
      </c>
      <c r="AB477" s="24">
        <f>X477+Z477-INDEX(표5[#All],MATCH(B477,표5[[#All],[잉크]],0),5)</f>
        <v>-3</v>
      </c>
      <c r="AC477" s="21" t="str">
        <f>IFERROR(AB477/INDEX(표5[#All],MATCH(B477,표5[[#All],[잉크]],0),20),"")</f>
        <v/>
      </c>
      <c r="AD477" s="23"/>
      <c r="AE477" s="235"/>
      <c r="BB477" s="67"/>
      <c r="BC477" s="67"/>
      <c r="BD477" s="67"/>
      <c r="BE477" s="67"/>
      <c r="BF477" s="67"/>
    </row>
    <row r="478" spans="1:58" ht="16.5" hidden="1" customHeight="1" x14ac:dyDescent="0.3">
      <c r="A478" s="1"/>
      <c r="B478" s="5" t="s">
        <v>960</v>
      </c>
      <c r="C478" s="68"/>
      <c r="D478" s="69" t="str">
        <f>IFERROR(C478/INDEX(표5[#All],MATCH(B478,표5[[#All],[잉크]],0),2),"")</f>
        <v/>
      </c>
      <c r="E478" s="22">
        <f>$C478-INDEX(표5[#All],MATCH(B478,표5[[#All],[잉크]],0),24)</f>
        <v>0</v>
      </c>
      <c r="F478" s="542"/>
      <c r="G478" s="23" t="str">
        <f>IF(ISBLANK(F478),"",INDEX(호기!$A$1:$B$657,MATCH('생산계획(잉크)'!B930,호기!$A$1:$A$657,0),2))</f>
        <v/>
      </c>
      <c r="H478" s="24">
        <f>C478+F478-INDEX(표5[#All],MATCH(B478,표5[[#All],[잉크]],0),2)</f>
        <v>0</v>
      </c>
      <c r="I478" s="21" t="str">
        <f>IFERROR(H478/INDEX(표5[#All],MATCH(B478,표5[[#All],[잉크]],0),5),"")</f>
        <v/>
      </c>
      <c r="J478" s="542"/>
      <c r="K478" s="25" t="str">
        <f>IF(ISBLANK(J478),"",INDEX(호기!$A$1:$B$657,MATCH('생산계획(잉크)'!B930,호기!$A$1:$A$657,0),2))</f>
        <v/>
      </c>
      <c r="L478" s="24">
        <f>H478+J478-INDEX(표5[#All],MATCH(B478,표5[[#All],[잉크]],0),5)</f>
        <v>0</v>
      </c>
      <c r="M478" s="21" t="str">
        <f>IFERROR(L478/INDEX(표5[#All],MATCH(B478,표5[[#All],[잉크]],0),8),"")</f>
        <v/>
      </c>
      <c r="N478" s="542"/>
      <c r="O478" s="23" t="str">
        <f>IF(ISBLANK(N478),"",INDEX(호기!$A$1:$B$657,MATCH('생산계획(잉크)'!B930,호기!$A$1:$A$657,0),2))</f>
        <v/>
      </c>
      <c r="P478" s="24">
        <f>L478+N478-INDEX(표5[#All],MATCH(B478,표5[[#All],[잉크]],0),5)</f>
        <v>0</v>
      </c>
      <c r="Q478" s="21" t="str">
        <f>IFERROR(P478/INDEX(표5[#All],MATCH(B478,표5[[#All],[잉크]],0),11),"")</f>
        <v/>
      </c>
      <c r="R478" s="542"/>
      <c r="S478" s="25" t="str">
        <f>IF(ISBLANK(R478),"",INDEX(호기!$A$1:$B$657,MATCH('생산계획(잉크)'!B930,호기!$A$1:$A$657,0),2))</f>
        <v/>
      </c>
      <c r="T478" s="24">
        <f>P478+R478-INDEX(표5[#All],MATCH(B478,표5[[#All],[잉크]],0),5)</f>
        <v>0</v>
      </c>
      <c r="U478" s="21" t="str">
        <f>IFERROR(T478/INDEX(표5[#All],MATCH(B478,표5[[#All],[잉크]],0),14),"")</f>
        <v/>
      </c>
      <c r="V478" s="542"/>
      <c r="W478" s="23" t="str">
        <f>IF(ISBLANK(V478),"",INDEX(호기!$A$1:$B$657,MATCH('생산계획(잉크)'!B930,호기!$A$1:$A$657,0),2))</f>
        <v/>
      </c>
      <c r="X478" s="24">
        <f>T478+V478-INDEX(표5[#All],MATCH(B478,표5[[#All],[잉크]],0),5)</f>
        <v>0</v>
      </c>
      <c r="Y478" s="21" t="str">
        <f>IFERROR(X478/INDEX(표5[#All],MATCH(B478,표5[[#All],[잉크]],0),17),"")</f>
        <v/>
      </c>
      <c r="Z478" s="23"/>
      <c r="AA478" s="23" t="str">
        <f>IF(ISBLANK(Z478),"",INDEX(호기!$A$1:$B$657,MATCH('생산계획(잉크)'!B930,호기!$A$1:$A$657,0),2))</f>
        <v/>
      </c>
      <c r="AB478" s="24">
        <f>X478+Z478-INDEX(표5[#All],MATCH(B478,표5[[#All],[잉크]],0),5)</f>
        <v>0</v>
      </c>
      <c r="AC478" s="21" t="str">
        <f>IFERROR(AB478/INDEX(표5[#All],MATCH(B478,표5[[#All],[잉크]],0),20),"")</f>
        <v/>
      </c>
      <c r="AD478" s="23"/>
      <c r="AE478" s="235"/>
      <c r="BB478" s="67"/>
      <c r="BC478" s="67"/>
      <c r="BD478" s="67"/>
      <c r="BE478" s="67"/>
      <c r="BF478" s="67"/>
    </row>
    <row r="479" spans="1:58" ht="16.5" hidden="1" customHeight="1" x14ac:dyDescent="0.3">
      <c r="A479" s="1"/>
      <c r="B479" s="5" t="s">
        <v>961</v>
      </c>
      <c r="C479" s="68"/>
      <c r="D479" s="69" t="str">
        <f>IFERROR(C479/INDEX(표5[#All],MATCH(B479,표5[[#All],[잉크]],0),2),"")</f>
        <v/>
      </c>
      <c r="E479" s="22">
        <f>$C479-INDEX(표5[#All],MATCH(B479,표5[[#All],[잉크]],0),24)</f>
        <v>0</v>
      </c>
      <c r="F479" s="542"/>
      <c r="G479" s="23" t="str">
        <f>IF(ISBLANK(F479),"",INDEX(호기!$A$1:$B$657,MATCH('생산계획(잉크)'!B931,호기!$A$1:$A$657,0),2))</f>
        <v/>
      </c>
      <c r="H479" s="24">
        <f>C479+F479-INDEX(표5[#All],MATCH(B479,표5[[#All],[잉크]],0),2)</f>
        <v>0</v>
      </c>
      <c r="I479" s="21" t="str">
        <f>IFERROR(H479/INDEX(표5[#All],MATCH(B479,표5[[#All],[잉크]],0),5),"")</f>
        <v/>
      </c>
      <c r="J479" s="542"/>
      <c r="K479" s="25" t="str">
        <f>IF(ISBLANK(J479),"",INDEX(호기!$A$1:$B$657,MATCH('생산계획(잉크)'!B931,호기!$A$1:$A$657,0),2))</f>
        <v/>
      </c>
      <c r="L479" s="24">
        <f>H479+J479-INDEX(표5[#All],MATCH(B479,표5[[#All],[잉크]],0),5)</f>
        <v>0</v>
      </c>
      <c r="M479" s="21" t="str">
        <f>IFERROR(L479/INDEX(표5[#All],MATCH(B479,표5[[#All],[잉크]],0),8),"")</f>
        <v/>
      </c>
      <c r="N479" s="542"/>
      <c r="O479" s="23" t="str">
        <f>IF(ISBLANK(N479),"",INDEX(호기!$A$1:$B$657,MATCH('생산계획(잉크)'!B931,호기!$A$1:$A$657,0),2))</f>
        <v/>
      </c>
      <c r="P479" s="24">
        <f>L479+N479-INDEX(표5[#All],MATCH(B479,표5[[#All],[잉크]],0),5)</f>
        <v>0</v>
      </c>
      <c r="Q479" s="21" t="str">
        <f>IFERROR(P479/INDEX(표5[#All],MATCH(B479,표5[[#All],[잉크]],0),11),"")</f>
        <v/>
      </c>
      <c r="R479" s="542"/>
      <c r="S479" s="25" t="str">
        <f>IF(ISBLANK(R479),"",INDEX(호기!$A$1:$B$657,MATCH('생산계획(잉크)'!B931,호기!$A$1:$A$657,0),2))</f>
        <v/>
      </c>
      <c r="T479" s="24">
        <f>P479+R479-INDEX(표5[#All],MATCH(B479,표5[[#All],[잉크]],0),5)</f>
        <v>0</v>
      </c>
      <c r="U479" s="21" t="str">
        <f>IFERROR(T479/INDEX(표5[#All],MATCH(B479,표5[[#All],[잉크]],0),14),"")</f>
        <v/>
      </c>
      <c r="V479" s="542"/>
      <c r="W479" s="23" t="str">
        <f>IF(ISBLANK(V479),"",INDEX(호기!$A$1:$B$657,MATCH('생산계획(잉크)'!B931,호기!$A$1:$A$657,0),2))</f>
        <v/>
      </c>
      <c r="X479" s="24">
        <f>T479+V479-INDEX(표5[#All],MATCH(B479,표5[[#All],[잉크]],0),5)</f>
        <v>0</v>
      </c>
      <c r="Y479" s="21" t="str">
        <f>IFERROR(X479/INDEX(표5[#All],MATCH(B479,표5[[#All],[잉크]],0),17),"")</f>
        <v/>
      </c>
      <c r="Z479" s="23"/>
      <c r="AA479" s="23" t="str">
        <f>IF(ISBLANK(Z479),"",INDEX(호기!$A$1:$B$657,MATCH('생산계획(잉크)'!B931,호기!$A$1:$A$657,0),2))</f>
        <v/>
      </c>
      <c r="AB479" s="24">
        <f>X479+Z479-INDEX(표5[#All],MATCH(B479,표5[[#All],[잉크]],0),5)</f>
        <v>0</v>
      </c>
      <c r="AC479" s="21" t="str">
        <f>IFERROR(AB479/INDEX(표5[#All],MATCH(B479,표5[[#All],[잉크]],0),20),"")</f>
        <v/>
      </c>
      <c r="AD479" s="23"/>
      <c r="AE479" s="235"/>
      <c r="BB479" s="67"/>
      <c r="BC479" s="67"/>
      <c r="BD479" s="67"/>
      <c r="BE479" s="67"/>
      <c r="BF479" s="67"/>
    </row>
    <row r="480" spans="1:58" ht="16.5" hidden="1" customHeight="1" x14ac:dyDescent="0.3">
      <c r="A480" s="1"/>
      <c r="B480" s="5" t="s">
        <v>919</v>
      </c>
      <c r="C480" s="68"/>
      <c r="D480" s="69" t="str">
        <f>IFERROR(C480/INDEX(표5[#All],MATCH(B480,표5[[#All],[잉크]],0),2),"")</f>
        <v/>
      </c>
      <c r="E480" s="22">
        <f>$C480-INDEX(표5[#All],MATCH(B480,표5[[#All],[잉크]],0),24)</f>
        <v>0</v>
      </c>
      <c r="F480" s="542"/>
      <c r="G480" s="23" t="str">
        <f>IF(ISBLANK(F480),"",INDEX(호기!$A$1:$B$657,MATCH('생산계획(잉크)'!B932,호기!$A$1:$A$657,0),2))</f>
        <v/>
      </c>
      <c r="H480" s="24">
        <f>C480+F480-INDEX(표5[#All],MATCH(B480,표5[[#All],[잉크]],0),2)</f>
        <v>0</v>
      </c>
      <c r="I480" s="21" t="str">
        <f>IFERROR(H480/INDEX(표5[#All],MATCH(B480,표5[[#All],[잉크]],0),5),"")</f>
        <v/>
      </c>
      <c r="J480" s="542"/>
      <c r="K480" s="25" t="str">
        <f>IF(ISBLANK(J480),"",INDEX(호기!$A$1:$B$657,MATCH('생산계획(잉크)'!B932,호기!$A$1:$A$657,0),2))</f>
        <v/>
      </c>
      <c r="L480" s="24">
        <f>H480+J480-INDEX(표5[#All],MATCH(B480,표5[[#All],[잉크]],0),5)</f>
        <v>0</v>
      </c>
      <c r="M480" s="21" t="str">
        <f>IFERROR(L480/INDEX(표5[#All],MATCH(B480,표5[[#All],[잉크]],0),8),"")</f>
        <v/>
      </c>
      <c r="N480" s="542"/>
      <c r="O480" s="23" t="str">
        <f>IF(ISBLANK(N480),"",INDEX(호기!$A$1:$B$657,MATCH('생산계획(잉크)'!B932,호기!$A$1:$A$657,0),2))</f>
        <v/>
      </c>
      <c r="P480" s="24">
        <f>L480+N480-INDEX(표5[#All],MATCH(B480,표5[[#All],[잉크]],0),5)</f>
        <v>0</v>
      </c>
      <c r="Q480" s="21" t="str">
        <f>IFERROR(P480/INDEX(표5[#All],MATCH(B480,표5[[#All],[잉크]],0),11),"")</f>
        <v/>
      </c>
      <c r="R480" s="542"/>
      <c r="S480" s="25" t="str">
        <f>IF(ISBLANK(R480),"",INDEX(호기!$A$1:$B$657,MATCH('생산계획(잉크)'!B932,호기!$A$1:$A$657,0),2))</f>
        <v/>
      </c>
      <c r="T480" s="24">
        <f>P480+R480-INDEX(표5[#All],MATCH(B480,표5[[#All],[잉크]],0),5)</f>
        <v>0</v>
      </c>
      <c r="U480" s="21" t="str">
        <f>IFERROR(T480/INDEX(표5[#All],MATCH(B480,표5[[#All],[잉크]],0),14),"")</f>
        <v/>
      </c>
      <c r="V480" s="542"/>
      <c r="W480" s="23" t="str">
        <f>IF(ISBLANK(V480),"",INDEX(호기!$A$1:$B$657,MATCH('생산계획(잉크)'!B932,호기!$A$1:$A$657,0),2))</f>
        <v/>
      </c>
      <c r="X480" s="24">
        <f>T480+V480-INDEX(표5[#All],MATCH(B480,표5[[#All],[잉크]],0),5)</f>
        <v>0</v>
      </c>
      <c r="Y480" s="21" t="str">
        <f>IFERROR(X480/INDEX(표5[#All],MATCH(B480,표5[[#All],[잉크]],0),17),"")</f>
        <v/>
      </c>
      <c r="Z480" s="23"/>
      <c r="AA480" s="23" t="str">
        <f>IF(ISBLANK(Z480),"",INDEX(호기!$A$1:$B$657,MATCH('생산계획(잉크)'!B932,호기!$A$1:$A$657,0),2))</f>
        <v/>
      </c>
      <c r="AB480" s="24">
        <f>X480+Z480-INDEX(표5[#All],MATCH(B480,표5[[#All],[잉크]],0),5)</f>
        <v>0</v>
      </c>
      <c r="AC480" s="21" t="str">
        <f>IFERROR(AB480/INDEX(표5[#All],MATCH(B480,표5[[#All],[잉크]],0),20),"")</f>
        <v/>
      </c>
      <c r="AD480" s="23"/>
      <c r="AE480" s="235"/>
      <c r="BB480" s="67"/>
      <c r="BC480" s="67"/>
      <c r="BD480" s="67"/>
      <c r="BE480" s="67"/>
      <c r="BF480" s="67"/>
    </row>
    <row r="481" spans="1:58" ht="16.5" hidden="1" customHeight="1" x14ac:dyDescent="0.3">
      <c r="A481" s="1"/>
      <c r="B481" s="5" t="s">
        <v>920</v>
      </c>
      <c r="C481" s="68"/>
      <c r="D481" s="69" t="str">
        <f>IFERROR(C481/INDEX(표5[#All],MATCH(B481,표5[[#All],[잉크]],0),2),"")</f>
        <v/>
      </c>
      <c r="E481" s="22">
        <f>$C481-INDEX(표5[#All],MATCH(B481,표5[[#All],[잉크]],0),24)</f>
        <v>0</v>
      </c>
      <c r="F481" s="542"/>
      <c r="G481" s="23" t="str">
        <f>IF(ISBLANK(F481),"",INDEX(호기!$A$1:$B$657,MATCH('생산계획(잉크)'!B933,호기!$A$1:$A$657,0),2))</f>
        <v/>
      </c>
      <c r="H481" s="24">
        <f>C481+F481-INDEX(표5[#All],MATCH(B481,표5[[#All],[잉크]],0),2)</f>
        <v>0</v>
      </c>
      <c r="I481" s="21" t="str">
        <f>IFERROR(H481/INDEX(표5[#All],MATCH(B481,표5[[#All],[잉크]],0),5),"")</f>
        <v/>
      </c>
      <c r="J481" s="542"/>
      <c r="K481" s="25" t="str">
        <f>IF(ISBLANK(J481),"",INDEX(호기!$A$1:$B$657,MATCH('생산계획(잉크)'!B933,호기!$A$1:$A$657,0),2))</f>
        <v/>
      </c>
      <c r="L481" s="24">
        <f>H481+J481-INDEX(표5[#All],MATCH(B481,표5[[#All],[잉크]],0),5)</f>
        <v>0</v>
      </c>
      <c r="M481" s="21" t="str">
        <f>IFERROR(L481/INDEX(표5[#All],MATCH(B481,표5[[#All],[잉크]],0),8),"")</f>
        <v/>
      </c>
      <c r="N481" s="542"/>
      <c r="O481" s="23" t="str">
        <f>IF(ISBLANK(N481),"",INDEX(호기!$A$1:$B$657,MATCH('생산계획(잉크)'!B933,호기!$A$1:$A$657,0),2))</f>
        <v/>
      </c>
      <c r="P481" s="24">
        <f>L481+N481-INDEX(표5[#All],MATCH(B481,표5[[#All],[잉크]],0),5)</f>
        <v>0</v>
      </c>
      <c r="Q481" s="21" t="str">
        <f>IFERROR(P481/INDEX(표5[#All],MATCH(B481,표5[[#All],[잉크]],0),11),"")</f>
        <v/>
      </c>
      <c r="R481" s="542"/>
      <c r="S481" s="25" t="str">
        <f>IF(ISBLANK(R481),"",INDEX(호기!$A$1:$B$657,MATCH('생산계획(잉크)'!B933,호기!$A$1:$A$657,0),2))</f>
        <v/>
      </c>
      <c r="T481" s="24">
        <f>P481+R481-INDEX(표5[#All],MATCH(B481,표5[[#All],[잉크]],0),5)</f>
        <v>0</v>
      </c>
      <c r="U481" s="21" t="str">
        <f>IFERROR(T481/INDEX(표5[#All],MATCH(B481,표5[[#All],[잉크]],0),14),"")</f>
        <v/>
      </c>
      <c r="V481" s="542"/>
      <c r="W481" s="23" t="str">
        <f>IF(ISBLANK(V481),"",INDEX(호기!$A$1:$B$657,MATCH('생산계획(잉크)'!B933,호기!$A$1:$A$657,0),2))</f>
        <v/>
      </c>
      <c r="X481" s="24">
        <f>T481+V481-INDEX(표5[#All],MATCH(B481,표5[[#All],[잉크]],0),5)</f>
        <v>0</v>
      </c>
      <c r="Y481" s="21" t="str">
        <f>IFERROR(X481/INDEX(표5[#All],MATCH(B481,표5[[#All],[잉크]],0),17),"")</f>
        <v/>
      </c>
      <c r="Z481" s="23"/>
      <c r="AA481" s="23" t="str">
        <f>IF(ISBLANK(Z481),"",INDEX(호기!$A$1:$B$657,MATCH('생산계획(잉크)'!B933,호기!$A$1:$A$657,0),2))</f>
        <v/>
      </c>
      <c r="AB481" s="24">
        <f>X481+Z481-INDEX(표5[#All],MATCH(B481,표5[[#All],[잉크]],0),5)</f>
        <v>0</v>
      </c>
      <c r="AC481" s="21" t="str">
        <f>IFERROR(AB481/INDEX(표5[#All],MATCH(B481,표5[[#All],[잉크]],0),20),"")</f>
        <v/>
      </c>
      <c r="AD481" s="23"/>
      <c r="AE481" s="235"/>
      <c r="BB481" s="67"/>
      <c r="BC481" s="67"/>
      <c r="BD481" s="67"/>
      <c r="BE481" s="67"/>
      <c r="BF481" s="67"/>
    </row>
    <row r="482" spans="1:58" ht="16.5" hidden="1" customHeight="1" x14ac:dyDescent="0.3">
      <c r="A482" s="1"/>
      <c r="B482" s="5" t="s">
        <v>904</v>
      </c>
      <c r="C482" s="68"/>
      <c r="D482" s="69" t="str">
        <f>IFERROR(C482/INDEX(표5[#All],MATCH(B482,표5[[#All],[잉크]],0),2),"")</f>
        <v/>
      </c>
      <c r="E482" s="22">
        <f>$C482-INDEX(표5[#All],MATCH(B482,표5[[#All],[잉크]],0),24)</f>
        <v>0</v>
      </c>
      <c r="F482" s="542"/>
      <c r="G482" s="23" t="str">
        <f>IF(ISBLANK(F482),"",INDEX(호기!$A$1:$B$657,MATCH('생산계획(잉크)'!B934,호기!$A$1:$A$657,0),2))</f>
        <v/>
      </c>
      <c r="H482" s="24">
        <f>C482+F482-INDEX(표5[#All],MATCH(B482,표5[[#All],[잉크]],0),2)</f>
        <v>0</v>
      </c>
      <c r="I482" s="21" t="str">
        <f>IFERROR(H482/INDEX(표5[#All],MATCH(B482,표5[[#All],[잉크]],0),5),"")</f>
        <v/>
      </c>
      <c r="J482" s="542"/>
      <c r="K482" s="25" t="str">
        <f>IF(ISBLANK(J482),"",INDEX(호기!$A$1:$B$657,MATCH('생산계획(잉크)'!B934,호기!$A$1:$A$657,0),2))</f>
        <v/>
      </c>
      <c r="L482" s="24">
        <f>H482+J482-INDEX(표5[#All],MATCH(B482,표5[[#All],[잉크]],0),5)</f>
        <v>0</v>
      </c>
      <c r="M482" s="21" t="str">
        <f>IFERROR(L482/INDEX(표5[#All],MATCH(B482,표5[[#All],[잉크]],0),8),"")</f>
        <v/>
      </c>
      <c r="N482" s="542"/>
      <c r="O482" s="23" t="str">
        <f>IF(ISBLANK(N482),"",INDEX(호기!$A$1:$B$657,MATCH('생산계획(잉크)'!B934,호기!$A$1:$A$657,0),2))</f>
        <v/>
      </c>
      <c r="P482" s="24">
        <f>L482+N482-INDEX(표5[#All],MATCH(B482,표5[[#All],[잉크]],0),5)</f>
        <v>0</v>
      </c>
      <c r="Q482" s="21" t="str">
        <f>IFERROR(P482/INDEX(표5[#All],MATCH(B482,표5[[#All],[잉크]],0),11),"")</f>
        <v/>
      </c>
      <c r="R482" s="542"/>
      <c r="S482" s="25" t="str">
        <f>IF(ISBLANK(R482),"",INDEX(호기!$A$1:$B$657,MATCH('생산계획(잉크)'!B934,호기!$A$1:$A$657,0),2))</f>
        <v/>
      </c>
      <c r="T482" s="24">
        <f>P482+R482-INDEX(표5[#All],MATCH(B482,표5[[#All],[잉크]],0),5)</f>
        <v>0</v>
      </c>
      <c r="U482" s="21" t="str">
        <f>IFERROR(T482/INDEX(표5[#All],MATCH(B482,표5[[#All],[잉크]],0),14),"")</f>
        <v/>
      </c>
      <c r="V482" s="542"/>
      <c r="W482" s="23" t="str">
        <f>IF(ISBLANK(V482),"",INDEX(호기!$A$1:$B$657,MATCH('생산계획(잉크)'!B934,호기!$A$1:$A$657,0),2))</f>
        <v/>
      </c>
      <c r="X482" s="24">
        <f>T482+V482-INDEX(표5[#All],MATCH(B482,표5[[#All],[잉크]],0),5)</f>
        <v>0</v>
      </c>
      <c r="Y482" s="21" t="str">
        <f>IFERROR(X482/INDEX(표5[#All],MATCH(B482,표5[[#All],[잉크]],0),17),"")</f>
        <v/>
      </c>
      <c r="Z482" s="23"/>
      <c r="AA482" s="23" t="str">
        <f>IF(ISBLANK(Z482),"",INDEX(호기!$A$1:$B$657,MATCH('생산계획(잉크)'!B934,호기!$A$1:$A$657,0),2))</f>
        <v/>
      </c>
      <c r="AB482" s="24">
        <f>X482+Z482-INDEX(표5[#All],MATCH(B482,표5[[#All],[잉크]],0),5)</f>
        <v>0</v>
      </c>
      <c r="AC482" s="21" t="str">
        <f>IFERROR(AB482/INDEX(표5[#All],MATCH(B482,표5[[#All],[잉크]],0),20),"")</f>
        <v/>
      </c>
      <c r="AD482" s="23"/>
      <c r="AE482" s="235"/>
      <c r="BB482" s="67"/>
      <c r="BC482" s="67"/>
      <c r="BD482" s="67"/>
      <c r="BE482" s="67"/>
      <c r="BF482" s="67"/>
    </row>
    <row r="483" spans="1:58" ht="16.5" hidden="1" customHeight="1" x14ac:dyDescent="0.3">
      <c r="A483" s="1"/>
      <c r="B483" s="5" t="s">
        <v>898</v>
      </c>
      <c r="C483" s="68"/>
      <c r="D483" s="69" t="str">
        <f>IFERROR(C483/INDEX(표5[#All],MATCH(B483,표5[[#All],[잉크]],0),2),"")</f>
        <v/>
      </c>
      <c r="E483" s="22">
        <f>$C483-INDEX(표5[#All],MATCH(B483,표5[[#All],[잉크]],0),24)</f>
        <v>0</v>
      </c>
      <c r="F483" s="542"/>
      <c r="G483" s="23" t="str">
        <f>IF(ISBLANK(F483),"",INDEX(호기!$A$1:$B$657,MATCH('생산계획(잉크)'!B935,호기!$A$1:$A$657,0),2))</f>
        <v/>
      </c>
      <c r="H483" s="24">
        <f>C483+F483-INDEX(표5[#All],MATCH(B483,표5[[#All],[잉크]],0),2)</f>
        <v>0</v>
      </c>
      <c r="I483" s="21" t="str">
        <f>IFERROR(H483/INDEX(표5[#All],MATCH(B483,표5[[#All],[잉크]],0),5),"")</f>
        <v/>
      </c>
      <c r="J483" s="542"/>
      <c r="K483" s="25" t="str">
        <f>IF(ISBLANK(J483),"",INDEX(호기!$A$1:$B$657,MATCH('생산계획(잉크)'!B935,호기!$A$1:$A$657,0),2))</f>
        <v/>
      </c>
      <c r="L483" s="24">
        <f>H483+J483-INDEX(표5[#All],MATCH(B483,표5[[#All],[잉크]],0),5)</f>
        <v>0</v>
      </c>
      <c r="M483" s="21" t="str">
        <f>IFERROR(L483/INDEX(표5[#All],MATCH(B483,표5[[#All],[잉크]],0),8),"")</f>
        <v/>
      </c>
      <c r="N483" s="542"/>
      <c r="O483" s="23" t="str">
        <f>IF(ISBLANK(N483),"",INDEX(호기!$A$1:$B$657,MATCH('생산계획(잉크)'!B935,호기!$A$1:$A$657,0),2))</f>
        <v/>
      </c>
      <c r="P483" s="24">
        <f>L483+N483-INDEX(표5[#All],MATCH(B483,표5[[#All],[잉크]],0),5)</f>
        <v>0</v>
      </c>
      <c r="Q483" s="21" t="str">
        <f>IFERROR(P483/INDEX(표5[#All],MATCH(B483,표5[[#All],[잉크]],0),11),"")</f>
        <v/>
      </c>
      <c r="R483" s="542"/>
      <c r="S483" s="25" t="str">
        <f>IF(ISBLANK(R483),"",INDEX(호기!$A$1:$B$657,MATCH('생산계획(잉크)'!B935,호기!$A$1:$A$657,0),2))</f>
        <v/>
      </c>
      <c r="T483" s="24">
        <f>P483+R483-INDEX(표5[#All],MATCH(B483,표5[[#All],[잉크]],0),5)</f>
        <v>0</v>
      </c>
      <c r="U483" s="21" t="str">
        <f>IFERROR(T483/INDEX(표5[#All],MATCH(B483,표5[[#All],[잉크]],0),14),"")</f>
        <v/>
      </c>
      <c r="V483" s="542"/>
      <c r="W483" s="23" t="str">
        <f>IF(ISBLANK(V483),"",INDEX(호기!$A$1:$B$657,MATCH('생산계획(잉크)'!B935,호기!$A$1:$A$657,0),2))</f>
        <v/>
      </c>
      <c r="X483" s="24">
        <f>T483+V483-INDEX(표5[#All],MATCH(B483,표5[[#All],[잉크]],0),5)</f>
        <v>0</v>
      </c>
      <c r="Y483" s="21" t="str">
        <f>IFERROR(X483/INDEX(표5[#All],MATCH(B483,표5[[#All],[잉크]],0),17),"")</f>
        <v/>
      </c>
      <c r="Z483" s="23"/>
      <c r="AA483" s="23" t="str">
        <f>IF(ISBLANK(Z483),"",INDEX(호기!$A$1:$B$657,MATCH('생산계획(잉크)'!B935,호기!$A$1:$A$657,0),2))</f>
        <v/>
      </c>
      <c r="AB483" s="24">
        <f>X483+Z483-INDEX(표5[#All],MATCH(B483,표5[[#All],[잉크]],0),5)</f>
        <v>0</v>
      </c>
      <c r="AC483" s="21" t="str">
        <f>IFERROR(AB483/INDEX(표5[#All],MATCH(B483,표5[[#All],[잉크]],0),20),"")</f>
        <v/>
      </c>
      <c r="AD483" s="23"/>
      <c r="AE483" s="235"/>
      <c r="BB483" s="67"/>
      <c r="BC483" s="67"/>
      <c r="BD483" s="67"/>
      <c r="BE483" s="67"/>
      <c r="BF483" s="67"/>
    </row>
    <row r="484" spans="1:58" ht="16.5" hidden="1" customHeight="1" x14ac:dyDescent="0.3">
      <c r="A484" s="1"/>
      <c r="B484" s="5" t="s">
        <v>899</v>
      </c>
      <c r="C484" s="68"/>
      <c r="D484" s="69" t="str">
        <f>IFERROR(C484/INDEX(표5[#All],MATCH(B484,표5[[#All],[잉크]],0),2),"")</f>
        <v/>
      </c>
      <c r="E484" s="22">
        <f>$C484-INDEX(표5[#All],MATCH(B484,표5[[#All],[잉크]],0),24)</f>
        <v>0</v>
      </c>
      <c r="F484" s="542"/>
      <c r="G484" s="23" t="str">
        <f>IF(ISBLANK(F484),"",INDEX(호기!$A$1:$B$657,MATCH('생산계획(잉크)'!B936,호기!$A$1:$A$657,0),2))</f>
        <v/>
      </c>
      <c r="H484" s="24">
        <f>C484+F484-INDEX(표5[#All],MATCH(B484,표5[[#All],[잉크]],0),2)</f>
        <v>0</v>
      </c>
      <c r="I484" s="21" t="str">
        <f>IFERROR(H484/INDEX(표5[#All],MATCH(B484,표5[[#All],[잉크]],0),5),"")</f>
        <v/>
      </c>
      <c r="J484" s="542"/>
      <c r="K484" s="25" t="str">
        <f>IF(ISBLANK(J484),"",INDEX(호기!$A$1:$B$657,MATCH('생산계획(잉크)'!B936,호기!$A$1:$A$657,0),2))</f>
        <v/>
      </c>
      <c r="L484" s="24">
        <f>H484+J484-INDEX(표5[#All],MATCH(B484,표5[[#All],[잉크]],0),5)</f>
        <v>0</v>
      </c>
      <c r="M484" s="21" t="str">
        <f>IFERROR(L484/INDEX(표5[#All],MATCH(B484,표5[[#All],[잉크]],0),8),"")</f>
        <v/>
      </c>
      <c r="N484" s="542"/>
      <c r="O484" s="23" t="str">
        <f>IF(ISBLANK(N484),"",INDEX(호기!$A$1:$B$657,MATCH('생산계획(잉크)'!B936,호기!$A$1:$A$657,0),2))</f>
        <v/>
      </c>
      <c r="P484" s="24">
        <f>L484+N484-INDEX(표5[#All],MATCH(B484,표5[[#All],[잉크]],0),5)</f>
        <v>0</v>
      </c>
      <c r="Q484" s="21" t="str">
        <f>IFERROR(P484/INDEX(표5[#All],MATCH(B484,표5[[#All],[잉크]],0),11),"")</f>
        <v/>
      </c>
      <c r="R484" s="542"/>
      <c r="S484" s="25" t="str">
        <f>IF(ISBLANK(R484),"",INDEX(호기!$A$1:$B$657,MATCH('생산계획(잉크)'!B936,호기!$A$1:$A$657,0),2))</f>
        <v/>
      </c>
      <c r="T484" s="24">
        <f>P484+R484-INDEX(표5[#All],MATCH(B484,표5[[#All],[잉크]],0),5)</f>
        <v>0</v>
      </c>
      <c r="U484" s="21" t="str">
        <f>IFERROR(T484/INDEX(표5[#All],MATCH(B484,표5[[#All],[잉크]],0),14),"")</f>
        <v/>
      </c>
      <c r="V484" s="542"/>
      <c r="W484" s="23" t="str">
        <f>IF(ISBLANK(V484),"",INDEX(호기!$A$1:$B$657,MATCH('생산계획(잉크)'!B936,호기!$A$1:$A$657,0),2))</f>
        <v/>
      </c>
      <c r="X484" s="24">
        <f>T484+V484-INDEX(표5[#All],MATCH(B484,표5[[#All],[잉크]],0),5)</f>
        <v>0</v>
      </c>
      <c r="Y484" s="21" t="str">
        <f>IFERROR(X484/INDEX(표5[#All],MATCH(B484,표5[[#All],[잉크]],0),17),"")</f>
        <v/>
      </c>
      <c r="Z484" s="23"/>
      <c r="AA484" s="23" t="str">
        <f>IF(ISBLANK(Z484),"",INDEX(호기!$A$1:$B$657,MATCH('생산계획(잉크)'!B936,호기!$A$1:$A$657,0),2))</f>
        <v/>
      </c>
      <c r="AB484" s="24">
        <f>X484+Z484-INDEX(표5[#All],MATCH(B484,표5[[#All],[잉크]],0),5)</f>
        <v>0</v>
      </c>
      <c r="AC484" s="21" t="str">
        <f>IFERROR(AB484/INDEX(표5[#All],MATCH(B484,표5[[#All],[잉크]],0),20),"")</f>
        <v/>
      </c>
      <c r="AD484" s="23"/>
      <c r="AE484" s="235"/>
      <c r="BB484" s="67"/>
      <c r="BC484" s="67"/>
      <c r="BD484" s="67"/>
      <c r="BE484" s="67"/>
      <c r="BF484" s="67"/>
    </row>
    <row r="485" spans="1:58" ht="16.5" hidden="1" customHeight="1" x14ac:dyDescent="0.3">
      <c r="A485" s="1"/>
      <c r="B485" s="5" t="s">
        <v>900</v>
      </c>
      <c r="C485" s="68"/>
      <c r="D485" s="69" t="str">
        <f>IFERROR(C485/INDEX(표5[#All],MATCH(B485,표5[[#All],[잉크]],0),2),"")</f>
        <v/>
      </c>
      <c r="E485" s="22">
        <f>$C485-INDEX(표5[#All],MATCH(B485,표5[[#All],[잉크]],0),24)</f>
        <v>0</v>
      </c>
      <c r="F485" s="542"/>
      <c r="G485" s="23" t="str">
        <f>IF(ISBLANK(F485),"",INDEX(호기!$A$1:$B$657,MATCH('생산계획(잉크)'!B937,호기!$A$1:$A$657,0),2))</f>
        <v/>
      </c>
      <c r="H485" s="24">
        <f>C485+F485-INDEX(표5[#All],MATCH(B485,표5[[#All],[잉크]],0),2)</f>
        <v>0</v>
      </c>
      <c r="I485" s="21" t="str">
        <f>IFERROR(H485/INDEX(표5[#All],MATCH(B485,표5[[#All],[잉크]],0),5),"")</f>
        <v/>
      </c>
      <c r="J485" s="542"/>
      <c r="K485" s="25" t="str">
        <f>IF(ISBLANK(J485),"",INDEX(호기!$A$1:$B$657,MATCH('생산계획(잉크)'!B937,호기!$A$1:$A$657,0),2))</f>
        <v/>
      </c>
      <c r="L485" s="24">
        <f>H485+J485-INDEX(표5[#All],MATCH(B485,표5[[#All],[잉크]],0),5)</f>
        <v>0</v>
      </c>
      <c r="M485" s="21" t="str">
        <f>IFERROR(L485/INDEX(표5[#All],MATCH(B485,표5[[#All],[잉크]],0),8),"")</f>
        <v/>
      </c>
      <c r="N485" s="542"/>
      <c r="O485" s="23" t="str">
        <f>IF(ISBLANK(N485),"",INDEX(호기!$A$1:$B$657,MATCH('생산계획(잉크)'!B937,호기!$A$1:$A$657,0),2))</f>
        <v/>
      </c>
      <c r="P485" s="24">
        <f>L485+N485-INDEX(표5[#All],MATCH(B485,표5[[#All],[잉크]],0),5)</f>
        <v>0</v>
      </c>
      <c r="Q485" s="21" t="str">
        <f>IFERROR(P485/INDEX(표5[#All],MATCH(B485,표5[[#All],[잉크]],0),11),"")</f>
        <v/>
      </c>
      <c r="R485" s="542"/>
      <c r="S485" s="25" t="str">
        <f>IF(ISBLANK(R485),"",INDEX(호기!$A$1:$B$657,MATCH('생산계획(잉크)'!B937,호기!$A$1:$A$657,0),2))</f>
        <v/>
      </c>
      <c r="T485" s="24">
        <f>P485+R485-INDEX(표5[#All],MATCH(B485,표5[[#All],[잉크]],0),5)</f>
        <v>0</v>
      </c>
      <c r="U485" s="21" t="str">
        <f>IFERROR(T485/INDEX(표5[#All],MATCH(B485,표5[[#All],[잉크]],0),14),"")</f>
        <v/>
      </c>
      <c r="V485" s="542"/>
      <c r="W485" s="23" t="str">
        <f>IF(ISBLANK(V485),"",INDEX(호기!$A$1:$B$657,MATCH('생산계획(잉크)'!B937,호기!$A$1:$A$657,0),2))</f>
        <v/>
      </c>
      <c r="X485" s="24">
        <f>T485+V485-INDEX(표5[#All],MATCH(B485,표5[[#All],[잉크]],0),5)</f>
        <v>0</v>
      </c>
      <c r="Y485" s="21" t="str">
        <f>IFERROR(X485/INDEX(표5[#All],MATCH(B485,표5[[#All],[잉크]],0),17),"")</f>
        <v/>
      </c>
      <c r="Z485" s="23"/>
      <c r="AA485" s="23" t="str">
        <f>IF(ISBLANK(Z485),"",INDEX(호기!$A$1:$B$657,MATCH('생산계획(잉크)'!B937,호기!$A$1:$A$657,0),2))</f>
        <v/>
      </c>
      <c r="AB485" s="24">
        <f>X485+Z485-INDEX(표5[#All],MATCH(B485,표5[[#All],[잉크]],0),5)</f>
        <v>0</v>
      </c>
      <c r="AC485" s="21" t="str">
        <f>IFERROR(AB485/INDEX(표5[#All],MATCH(B485,표5[[#All],[잉크]],0),20),"")</f>
        <v/>
      </c>
      <c r="AD485" s="23"/>
      <c r="AE485" s="235"/>
      <c r="BB485" s="67"/>
      <c r="BC485" s="67"/>
      <c r="BD485" s="67"/>
      <c r="BE485" s="67"/>
      <c r="BF485" s="67"/>
    </row>
    <row r="486" spans="1:58" ht="16.5" hidden="1" customHeight="1" x14ac:dyDescent="0.3">
      <c r="A486" s="1"/>
      <c r="B486" s="5" t="s">
        <v>891</v>
      </c>
      <c r="C486" s="68"/>
      <c r="D486" s="69" t="str">
        <f>IFERROR(C486/INDEX(표5[#All],MATCH(B486,표5[[#All],[잉크]],0),2),"")</f>
        <v/>
      </c>
      <c r="E486" s="22">
        <f>$C486-INDEX(표5[#All],MATCH(B486,표5[[#All],[잉크]],0),24)</f>
        <v>0</v>
      </c>
      <c r="F486" s="542"/>
      <c r="G486" s="23" t="str">
        <f>IF(ISBLANK(F486),"",INDEX(호기!$A$1:$B$657,MATCH('생산계획(잉크)'!B938,호기!$A$1:$A$657,0),2))</f>
        <v/>
      </c>
      <c r="H486" s="24">
        <f>C486+F486-INDEX(표5[#All],MATCH(B486,표5[[#All],[잉크]],0),2)</f>
        <v>0</v>
      </c>
      <c r="I486" s="21" t="str">
        <f>IFERROR(H486/INDEX(표5[#All],MATCH(B486,표5[[#All],[잉크]],0),5),"")</f>
        <v/>
      </c>
      <c r="J486" s="542"/>
      <c r="K486" s="25" t="str">
        <f>IF(ISBLANK(J486),"",INDEX(호기!$A$1:$B$657,MATCH('생산계획(잉크)'!B938,호기!$A$1:$A$657,0),2))</f>
        <v/>
      </c>
      <c r="L486" s="24">
        <f>H486+J486-INDEX(표5[#All],MATCH(B486,표5[[#All],[잉크]],0),5)</f>
        <v>0</v>
      </c>
      <c r="M486" s="21" t="str">
        <f>IFERROR(L486/INDEX(표5[#All],MATCH(B486,표5[[#All],[잉크]],0),8),"")</f>
        <v/>
      </c>
      <c r="N486" s="542"/>
      <c r="O486" s="23" t="str">
        <f>IF(ISBLANK(N486),"",INDEX(호기!$A$1:$B$657,MATCH('생산계획(잉크)'!B938,호기!$A$1:$A$657,0),2))</f>
        <v/>
      </c>
      <c r="P486" s="24">
        <f>L486+N486-INDEX(표5[#All],MATCH(B486,표5[[#All],[잉크]],0),5)</f>
        <v>0</v>
      </c>
      <c r="Q486" s="21" t="str">
        <f>IFERROR(P486/INDEX(표5[#All],MATCH(B486,표5[[#All],[잉크]],0),11),"")</f>
        <v/>
      </c>
      <c r="R486" s="542"/>
      <c r="S486" s="25" t="str">
        <f>IF(ISBLANK(R486),"",INDEX(호기!$A$1:$B$657,MATCH('생산계획(잉크)'!B938,호기!$A$1:$A$657,0),2))</f>
        <v/>
      </c>
      <c r="T486" s="24">
        <f>P486+R486-INDEX(표5[#All],MATCH(B486,표5[[#All],[잉크]],0),5)</f>
        <v>0</v>
      </c>
      <c r="U486" s="21" t="str">
        <f>IFERROR(T486/INDEX(표5[#All],MATCH(B486,표5[[#All],[잉크]],0),14),"")</f>
        <v/>
      </c>
      <c r="V486" s="542"/>
      <c r="W486" s="23" t="str">
        <f>IF(ISBLANK(V486),"",INDEX(호기!$A$1:$B$657,MATCH('생산계획(잉크)'!B938,호기!$A$1:$A$657,0),2))</f>
        <v/>
      </c>
      <c r="X486" s="24">
        <f>T486+V486-INDEX(표5[#All],MATCH(B486,표5[[#All],[잉크]],0),5)</f>
        <v>0</v>
      </c>
      <c r="Y486" s="21" t="str">
        <f>IFERROR(X486/INDEX(표5[#All],MATCH(B486,표5[[#All],[잉크]],0),17),"")</f>
        <v/>
      </c>
      <c r="Z486" s="23"/>
      <c r="AA486" s="23" t="str">
        <f>IF(ISBLANK(Z486),"",INDEX(호기!$A$1:$B$657,MATCH('생산계획(잉크)'!B938,호기!$A$1:$A$657,0),2))</f>
        <v/>
      </c>
      <c r="AB486" s="24">
        <f>X486+Z486-INDEX(표5[#All],MATCH(B486,표5[[#All],[잉크]],0),5)</f>
        <v>0</v>
      </c>
      <c r="AC486" s="21" t="str">
        <f>IFERROR(AB486/INDEX(표5[#All],MATCH(B486,표5[[#All],[잉크]],0),20),"")</f>
        <v/>
      </c>
      <c r="AD486" s="23"/>
      <c r="AE486" s="235"/>
      <c r="BB486" s="67"/>
      <c r="BC486" s="67"/>
      <c r="BD486" s="67"/>
      <c r="BE486" s="67"/>
      <c r="BF486" s="67"/>
    </row>
    <row r="487" spans="1:58" ht="16.5" hidden="1" customHeight="1" x14ac:dyDescent="0.3">
      <c r="A487" s="1"/>
      <c r="B487" s="5" t="s">
        <v>908</v>
      </c>
      <c r="C487" s="68"/>
      <c r="D487" s="69" t="str">
        <f>IFERROR(C487/INDEX(표5[#All],MATCH(B487,표5[[#All],[잉크]],0),2),"")</f>
        <v/>
      </c>
      <c r="E487" s="22">
        <f>$C487-INDEX(표5[#All],MATCH(B487,표5[[#All],[잉크]],0),24)</f>
        <v>0</v>
      </c>
      <c r="F487" s="542"/>
      <c r="G487" s="23" t="str">
        <f>IF(ISBLANK(F487),"",INDEX(호기!$A$1:$B$657,MATCH('생산계획(잉크)'!B939,호기!$A$1:$A$657,0),2))</f>
        <v/>
      </c>
      <c r="H487" s="24">
        <f>C487+F487-INDEX(표5[#All],MATCH(B487,표5[[#All],[잉크]],0),2)</f>
        <v>0</v>
      </c>
      <c r="I487" s="21" t="str">
        <f>IFERROR(H487/INDEX(표5[#All],MATCH(B487,표5[[#All],[잉크]],0),5),"")</f>
        <v/>
      </c>
      <c r="J487" s="542"/>
      <c r="K487" s="25" t="str">
        <f>IF(ISBLANK(J487),"",INDEX(호기!$A$1:$B$657,MATCH('생산계획(잉크)'!B939,호기!$A$1:$A$657,0),2))</f>
        <v/>
      </c>
      <c r="L487" s="24">
        <f>H487+J487-INDEX(표5[#All],MATCH(B487,표5[[#All],[잉크]],0),5)</f>
        <v>0</v>
      </c>
      <c r="M487" s="21" t="str">
        <f>IFERROR(L487/INDEX(표5[#All],MATCH(B487,표5[[#All],[잉크]],0),8),"")</f>
        <v/>
      </c>
      <c r="N487" s="542"/>
      <c r="O487" s="23" t="str">
        <f>IF(ISBLANK(N487),"",INDEX(호기!$A$1:$B$657,MATCH('생산계획(잉크)'!B939,호기!$A$1:$A$657,0),2))</f>
        <v/>
      </c>
      <c r="P487" s="24">
        <f>L487+N487-INDEX(표5[#All],MATCH(B487,표5[[#All],[잉크]],0),5)</f>
        <v>0</v>
      </c>
      <c r="Q487" s="21" t="str">
        <f>IFERROR(P487/INDEX(표5[#All],MATCH(B487,표5[[#All],[잉크]],0),11),"")</f>
        <v/>
      </c>
      <c r="R487" s="542"/>
      <c r="S487" s="25" t="str">
        <f>IF(ISBLANK(R487),"",INDEX(호기!$A$1:$B$657,MATCH('생산계획(잉크)'!B939,호기!$A$1:$A$657,0),2))</f>
        <v/>
      </c>
      <c r="T487" s="24">
        <f>P487+R487-INDEX(표5[#All],MATCH(B487,표5[[#All],[잉크]],0),5)</f>
        <v>0</v>
      </c>
      <c r="U487" s="21" t="str">
        <f>IFERROR(T487/INDEX(표5[#All],MATCH(B487,표5[[#All],[잉크]],0),14),"")</f>
        <v/>
      </c>
      <c r="V487" s="542"/>
      <c r="W487" s="23" t="str">
        <f>IF(ISBLANK(V487),"",INDEX(호기!$A$1:$B$657,MATCH('생산계획(잉크)'!B939,호기!$A$1:$A$657,0),2))</f>
        <v/>
      </c>
      <c r="X487" s="24">
        <f>T487+V487-INDEX(표5[#All],MATCH(B487,표5[[#All],[잉크]],0),5)</f>
        <v>0</v>
      </c>
      <c r="Y487" s="21" t="str">
        <f>IFERROR(X487/INDEX(표5[#All],MATCH(B487,표5[[#All],[잉크]],0),17),"")</f>
        <v/>
      </c>
      <c r="Z487" s="23"/>
      <c r="AA487" s="23" t="str">
        <f>IF(ISBLANK(Z487),"",INDEX(호기!$A$1:$B$657,MATCH('생산계획(잉크)'!B939,호기!$A$1:$A$657,0),2))</f>
        <v/>
      </c>
      <c r="AB487" s="24">
        <f>X487+Z487-INDEX(표5[#All],MATCH(B487,표5[[#All],[잉크]],0),5)</f>
        <v>0</v>
      </c>
      <c r="AC487" s="21" t="str">
        <f>IFERROR(AB487/INDEX(표5[#All],MATCH(B487,표5[[#All],[잉크]],0),20),"")</f>
        <v/>
      </c>
      <c r="AD487" s="23"/>
      <c r="AE487" s="235"/>
      <c r="BB487" s="67"/>
      <c r="BC487" s="67"/>
      <c r="BD487" s="67"/>
      <c r="BE487" s="67"/>
      <c r="BF487" s="67"/>
    </row>
    <row r="488" spans="1:58" ht="16.5" hidden="1" customHeight="1" x14ac:dyDescent="0.3">
      <c r="A488" s="1"/>
      <c r="B488" s="5" t="s">
        <v>909</v>
      </c>
      <c r="C488" s="68"/>
      <c r="D488" s="69" t="str">
        <f>IFERROR(C488/INDEX(표5[#All],MATCH(B488,표5[[#All],[잉크]],0),2),"")</f>
        <v/>
      </c>
      <c r="E488" s="22">
        <f>$C488-INDEX(표5[#All],MATCH(B488,표5[[#All],[잉크]],0),24)</f>
        <v>0</v>
      </c>
      <c r="F488" s="542"/>
      <c r="G488" s="23" t="str">
        <f>IF(ISBLANK(F488),"",INDEX(호기!$A$1:$B$657,MATCH('생산계획(잉크)'!B940,호기!$A$1:$A$657,0),2))</f>
        <v/>
      </c>
      <c r="H488" s="24">
        <f>C488+F488-INDEX(표5[#All],MATCH(B488,표5[[#All],[잉크]],0),2)</f>
        <v>0</v>
      </c>
      <c r="I488" s="21" t="str">
        <f>IFERROR(H488/INDEX(표5[#All],MATCH(B488,표5[[#All],[잉크]],0),5),"")</f>
        <v/>
      </c>
      <c r="J488" s="542"/>
      <c r="K488" s="25" t="str">
        <f>IF(ISBLANK(J488),"",INDEX(호기!$A$1:$B$657,MATCH('생산계획(잉크)'!B940,호기!$A$1:$A$657,0),2))</f>
        <v/>
      </c>
      <c r="L488" s="24">
        <f>H488+J488-INDEX(표5[#All],MATCH(B488,표5[[#All],[잉크]],0),5)</f>
        <v>0</v>
      </c>
      <c r="M488" s="21" t="str">
        <f>IFERROR(L488/INDEX(표5[#All],MATCH(B488,표5[[#All],[잉크]],0),8),"")</f>
        <v/>
      </c>
      <c r="N488" s="542"/>
      <c r="O488" s="23" t="str">
        <f>IF(ISBLANK(N488),"",INDEX(호기!$A$1:$B$657,MATCH('생산계획(잉크)'!B940,호기!$A$1:$A$657,0),2))</f>
        <v/>
      </c>
      <c r="P488" s="24">
        <f>L488+N488-INDEX(표5[#All],MATCH(B488,표5[[#All],[잉크]],0),5)</f>
        <v>0</v>
      </c>
      <c r="Q488" s="21" t="str">
        <f>IFERROR(P488/INDEX(표5[#All],MATCH(B488,표5[[#All],[잉크]],0),11),"")</f>
        <v/>
      </c>
      <c r="R488" s="542"/>
      <c r="S488" s="25" t="str">
        <f>IF(ISBLANK(R488),"",INDEX(호기!$A$1:$B$657,MATCH('생산계획(잉크)'!B940,호기!$A$1:$A$657,0),2))</f>
        <v/>
      </c>
      <c r="T488" s="24">
        <f>P488+R488-INDEX(표5[#All],MATCH(B488,표5[[#All],[잉크]],0),5)</f>
        <v>0</v>
      </c>
      <c r="U488" s="21" t="str">
        <f>IFERROR(T488/INDEX(표5[#All],MATCH(B488,표5[[#All],[잉크]],0),14),"")</f>
        <v/>
      </c>
      <c r="V488" s="542"/>
      <c r="W488" s="23" t="str">
        <f>IF(ISBLANK(V488),"",INDEX(호기!$A$1:$B$657,MATCH('생산계획(잉크)'!B940,호기!$A$1:$A$657,0),2))</f>
        <v/>
      </c>
      <c r="X488" s="24">
        <f>T488+V488-INDEX(표5[#All],MATCH(B488,표5[[#All],[잉크]],0),5)</f>
        <v>0</v>
      </c>
      <c r="Y488" s="21" t="str">
        <f>IFERROR(X488/INDEX(표5[#All],MATCH(B488,표5[[#All],[잉크]],0),17),"")</f>
        <v/>
      </c>
      <c r="Z488" s="23"/>
      <c r="AA488" s="23" t="str">
        <f>IF(ISBLANK(Z488),"",INDEX(호기!$A$1:$B$657,MATCH('생산계획(잉크)'!B940,호기!$A$1:$A$657,0),2))</f>
        <v/>
      </c>
      <c r="AB488" s="24">
        <f>X488+Z488-INDEX(표5[#All],MATCH(B488,표5[[#All],[잉크]],0),5)</f>
        <v>0</v>
      </c>
      <c r="AC488" s="21" t="str">
        <f>IFERROR(AB488/INDEX(표5[#All],MATCH(B488,표5[[#All],[잉크]],0),20),"")</f>
        <v/>
      </c>
      <c r="AD488" s="23"/>
      <c r="AE488" s="235"/>
      <c r="BB488" s="67"/>
      <c r="BC488" s="67"/>
      <c r="BD488" s="67"/>
      <c r="BE488" s="67"/>
      <c r="BF488" s="67"/>
    </row>
    <row r="489" spans="1:58" ht="16.5" hidden="1" customHeight="1" x14ac:dyDescent="0.3">
      <c r="A489" s="1"/>
      <c r="B489" s="5" t="s">
        <v>905</v>
      </c>
      <c r="C489" s="68"/>
      <c r="D489" s="69" t="str">
        <f>IFERROR(C489/INDEX(표5[#All],MATCH(B489,표5[[#All],[잉크]],0),2),"")</f>
        <v/>
      </c>
      <c r="E489" s="22">
        <f>$C489-INDEX(표5[#All],MATCH(B489,표5[[#All],[잉크]],0),24)</f>
        <v>0</v>
      </c>
      <c r="F489" s="542"/>
      <c r="G489" s="23" t="str">
        <f>IF(ISBLANK(F489),"",INDEX(호기!$A$1:$B$657,MATCH('생산계획(잉크)'!B941,호기!$A$1:$A$657,0),2))</f>
        <v/>
      </c>
      <c r="H489" s="24">
        <f>C489+F489-INDEX(표5[#All],MATCH(B489,표5[[#All],[잉크]],0),2)</f>
        <v>0</v>
      </c>
      <c r="I489" s="21" t="str">
        <f>IFERROR(H489/INDEX(표5[#All],MATCH(B489,표5[[#All],[잉크]],0),5),"")</f>
        <v/>
      </c>
      <c r="J489" s="542"/>
      <c r="K489" s="25" t="str">
        <f>IF(ISBLANK(J489),"",INDEX(호기!$A$1:$B$657,MATCH('생산계획(잉크)'!B941,호기!$A$1:$A$657,0),2))</f>
        <v/>
      </c>
      <c r="L489" s="24">
        <f>H489+J489-INDEX(표5[#All],MATCH(B489,표5[[#All],[잉크]],0),5)</f>
        <v>0</v>
      </c>
      <c r="M489" s="21" t="str">
        <f>IFERROR(L489/INDEX(표5[#All],MATCH(B489,표5[[#All],[잉크]],0),8),"")</f>
        <v/>
      </c>
      <c r="N489" s="542"/>
      <c r="O489" s="23" t="str">
        <f>IF(ISBLANK(N489),"",INDEX(호기!$A$1:$B$657,MATCH('생산계획(잉크)'!B941,호기!$A$1:$A$657,0),2))</f>
        <v/>
      </c>
      <c r="P489" s="24">
        <f>L489+N489-INDEX(표5[#All],MATCH(B489,표5[[#All],[잉크]],0),5)</f>
        <v>0</v>
      </c>
      <c r="Q489" s="21" t="str">
        <f>IFERROR(P489/INDEX(표5[#All],MATCH(B489,표5[[#All],[잉크]],0),11),"")</f>
        <v/>
      </c>
      <c r="R489" s="542"/>
      <c r="S489" s="25" t="str">
        <f>IF(ISBLANK(R489),"",INDEX(호기!$A$1:$B$657,MATCH('생산계획(잉크)'!B941,호기!$A$1:$A$657,0),2))</f>
        <v/>
      </c>
      <c r="T489" s="24">
        <f>P489+R489-INDEX(표5[#All],MATCH(B489,표5[[#All],[잉크]],0),5)</f>
        <v>0</v>
      </c>
      <c r="U489" s="21" t="str">
        <f>IFERROR(T489/INDEX(표5[#All],MATCH(B489,표5[[#All],[잉크]],0),14),"")</f>
        <v/>
      </c>
      <c r="V489" s="542"/>
      <c r="W489" s="23" t="str">
        <f>IF(ISBLANK(V489),"",INDEX(호기!$A$1:$B$657,MATCH('생산계획(잉크)'!B941,호기!$A$1:$A$657,0),2))</f>
        <v/>
      </c>
      <c r="X489" s="24">
        <f>T489+V489-INDEX(표5[#All],MATCH(B489,표5[[#All],[잉크]],0),5)</f>
        <v>0</v>
      </c>
      <c r="Y489" s="21" t="str">
        <f>IFERROR(X489/INDEX(표5[#All],MATCH(B489,표5[[#All],[잉크]],0),17),"")</f>
        <v/>
      </c>
      <c r="Z489" s="23"/>
      <c r="AA489" s="23" t="str">
        <f>IF(ISBLANK(Z489),"",INDEX(호기!$A$1:$B$657,MATCH('생산계획(잉크)'!B941,호기!$A$1:$A$657,0),2))</f>
        <v/>
      </c>
      <c r="AB489" s="24">
        <f>X489+Z489-INDEX(표5[#All],MATCH(B489,표5[[#All],[잉크]],0),5)</f>
        <v>0</v>
      </c>
      <c r="AC489" s="21" t="str">
        <f>IFERROR(AB489/INDEX(표5[#All],MATCH(B489,표5[[#All],[잉크]],0),20),"")</f>
        <v/>
      </c>
      <c r="AD489" s="23"/>
      <c r="AE489" s="235"/>
      <c r="BB489" s="67"/>
      <c r="BC489" s="67"/>
      <c r="BD489" s="67"/>
      <c r="BE489" s="67"/>
      <c r="BF489" s="67"/>
    </row>
    <row r="490" spans="1:58" ht="16.5" hidden="1" customHeight="1" x14ac:dyDescent="0.3">
      <c r="A490" s="1"/>
      <c r="B490" s="5" t="s">
        <v>2789</v>
      </c>
      <c r="C490" s="68">
        <v>0</v>
      </c>
      <c r="D490" s="69">
        <f>IFERROR(C490/INDEX(표5[#All],MATCH(B490,표5[[#All],[잉크]],0),2),"")</f>
        <v>0</v>
      </c>
      <c r="E490" s="22">
        <f>$C490-INDEX(표5[#All],MATCH(B490,표5[[#All],[잉크]],0),24)</f>
        <v>-4</v>
      </c>
      <c r="F490" s="542"/>
      <c r="G490" s="23" t="str">
        <f>IF(ISBLANK(F490),"",INDEX(호기!$A$1:$B$657,MATCH('생산계획(잉크)'!B942,호기!$A$1:$A$657,0),2))</f>
        <v/>
      </c>
      <c r="H490" s="24">
        <f>C490+F490-INDEX(표5[#All],MATCH(B490,표5[[#All],[잉크]],0),2)</f>
        <v>-2</v>
      </c>
      <c r="I490" s="21" t="str">
        <f>IFERROR(H490/INDEX(표5[#All],MATCH(B490,표5[[#All],[잉크]],0),5),"")</f>
        <v/>
      </c>
      <c r="J490" s="542"/>
      <c r="K490" s="25" t="str">
        <f>IF(ISBLANK(J490),"",INDEX(호기!$A$1:$B$657,MATCH('생산계획(잉크)'!B942,호기!$A$1:$A$657,0),2))</f>
        <v/>
      </c>
      <c r="L490" s="24">
        <f>H490+J490-INDEX(표5[#All],MATCH(B490,표5[[#All],[잉크]],0),5)</f>
        <v>-2</v>
      </c>
      <c r="M490" s="21" t="str">
        <f>IFERROR(L490/INDEX(표5[#All],MATCH(B490,표5[[#All],[잉크]],0),8),"")</f>
        <v/>
      </c>
      <c r="N490" s="542"/>
      <c r="O490" s="23" t="str">
        <f>IF(ISBLANK(N490),"",INDEX(호기!$A$1:$B$657,MATCH('생산계획(잉크)'!B942,호기!$A$1:$A$657,0),2))</f>
        <v/>
      </c>
      <c r="P490" s="24">
        <f>L490+N490-INDEX(표5[#All],MATCH(B490,표5[[#All],[잉크]],0),5)</f>
        <v>-2</v>
      </c>
      <c r="Q490" s="21" t="str">
        <f>IFERROR(P490/INDEX(표5[#All],MATCH(B490,표5[[#All],[잉크]],0),11),"")</f>
        <v/>
      </c>
      <c r="R490" s="542"/>
      <c r="S490" s="25" t="str">
        <f>IF(ISBLANK(R490),"",INDEX(호기!$A$1:$B$657,MATCH('생산계획(잉크)'!B942,호기!$A$1:$A$657,0),2))</f>
        <v/>
      </c>
      <c r="T490" s="24">
        <f>P490+R490-INDEX(표5[#All],MATCH(B490,표5[[#All],[잉크]],0),5)</f>
        <v>-2</v>
      </c>
      <c r="U490" s="21" t="str">
        <f>IFERROR(T490/INDEX(표5[#All],MATCH(B490,표5[[#All],[잉크]],0),14),"")</f>
        <v/>
      </c>
      <c r="V490" s="542"/>
      <c r="W490" s="23" t="str">
        <f>IF(ISBLANK(V490),"",INDEX(호기!$A$1:$B$657,MATCH('생산계획(잉크)'!B942,호기!$A$1:$A$657,0),2))</f>
        <v/>
      </c>
      <c r="X490" s="24">
        <f>T490+V490-INDEX(표5[#All],MATCH(B490,표5[[#All],[잉크]],0),5)</f>
        <v>-2</v>
      </c>
      <c r="Y490" s="21" t="str">
        <f>IFERROR(X490/INDEX(표5[#All],MATCH(B490,표5[[#All],[잉크]],0),17),"")</f>
        <v/>
      </c>
      <c r="Z490" s="23"/>
      <c r="AA490" s="23" t="str">
        <f>IF(ISBLANK(Z490),"",INDEX(호기!$A$1:$B$657,MATCH('생산계획(잉크)'!B942,호기!$A$1:$A$657,0),2))</f>
        <v/>
      </c>
      <c r="AB490" s="24">
        <f>X490+Z490-INDEX(표5[#All],MATCH(B490,표5[[#All],[잉크]],0),5)</f>
        <v>-2</v>
      </c>
      <c r="AC490" s="21" t="str">
        <f>IFERROR(AB490/INDEX(표5[#All],MATCH(B490,표5[[#All],[잉크]],0),20),"")</f>
        <v/>
      </c>
      <c r="AD490" s="23"/>
      <c r="AE490" s="235"/>
      <c r="BB490" s="67"/>
      <c r="BC490" s="67"/>
      <c r="BD490" s="67"/>
      <c r="BE490" s="67"/>
      <c r="BF490" s="67"/>
    </row>
    <row r="491" spans="1:58" ht="16.5" hidden="1" customHeight="1" x14ac:dyDescent="0.3">
      <c r="A491" s="1"/>
      <c r="B491" s="5" t="s">
        <v>875</v>
      </c>
      <c r="C491" s="68"/>
      <c r="D491" s="69" t="str">
        <f>IFERROR(C491/INDEX(표5[#All],MATCH(B491,표5[[#All],[잉크]],0),2),"")</f>
        <v/>
      </c>
      <c r="E491" s="22">
        <f>$C491-INDEX(표5[#All],MATCH(B491,표5[[#All],[잉크]],0),24)</f>
        <v>0</v>
      </c>
      <c r="F491" s="542"/>
      <c r="G491" s="23" t="str">
        <f>IF(ISBLANK(F491),"",INDEX(호기!$A$1:$B$657,MATCH('생산계획(잉크)'!B943,호기!$A$1:$A$657,0),2))</f>
        <v/>
      </c>
      <c r="H491" s="24">
        <f>C491+F491-INDEX(표5[#All],MATCH(B491,표5[[#All],[잉크]],0),2)</f>
        <v>0</v>
      </c>
      <c r="I491" s="21" t="str">
        <f>IFERROR(H491/INDEX(표5[#All],MATCH(B491,표5[[#All],[잉크]],0),5),"")</f>
        <v/>
      </c>
      <c r="J491" s="542"/>
      <c r="K491" s="25" t="str">
        <f>IF(ISBLANK(J491),"",INDEX(호기!$A$1:$B$657,MATCH('생산계획(잉크)'!B943,호기!$A$1:$A$657,0),2))</f>
        <v/>
      </c>
      <c r="L491" s="24">
        <f>H491+J491-INDEX(표5[#All],MATCH(B491,표5[[#All],[잉크]],0),5)</f>
        <v>0</v>
      </c>
      <c r="M491" s="21" t="str">
        <f>IFERROR(L491/INDEX(표5[#All],MATCH(B491,표5[[#All],[잉크]],0),8),"")</f>
        <v/>
      </c>
      <c r="N491" s="542"/>
      <c r="O491" s="23" t="str">
        <f>IF(ISBLANK(N491),"",INDEX(호기!$A$1:$B$657,MATCH('생산계획(잉크)'!B943,호기!$A$1:$A$657,0),2))</f>
        <v/>
      </c>
      <c r="P491" s="24">
        <f>L491+N491-INDEX(표5[#All],MATCH(B491,표5[[#All],[잉크]],0),5)</f>
        <v>0</v>
      </c>
      <c r="Q491" s="21" t="str">
        <f>IFERROR(P491/INDEX(표5[#All],MATCH(B491,표5[[#All],[잉크]],0),11),"")</f>
        <v/>
      </c>
      <c r="R491" s="542"/>
      <c r="S491" s="25" t="str">
        <f>IF(ISBLANK(R491),"",INDEX(호기!$A$1:$B$657,MATCH('생산계획(잉크)'!B943,호기!$A$1:$A$657,0),2))</f>
        <v/>
      </c>
      <c r="T491" s="24">
        <f>P491+R491-INDEX(표5[#All],MATCH(B491,표5[[#All],[잉크]],0),5)</f>
        <v>0</v>
      </c>
      <c r="U491" s="21" t="str">
        <f>IFERROR(T491/INDEX(표5[#All],MATCH(B491,표5[[#All],[잉크]],0),14),"")</f>
        <v/>
      </c>
      <c r="V491" s="542"/>
      <c r="W491" s="23" t="str">
        <f>IF(ISBLANK(V491),"",INDEX(호기!$A$1:$B$657,MATCH('생산계획(잉크)'!B943,호기!$A$1:$A$657,0),2))</f>
        <v/>
      </c>
      <c r="X491" s="24">
        <f>T491+V491-INDEX(표5[#All],MATCH(B491,표5[[#All],[잉크]],0),5)</f>
        <v>0</v>
      </c>
      <c r="Y491" s="21" t="str">
        <f>IFERROR(X491/INDEX(표5[#All],MATCH(B491,표5[[#All],[잉크]],0),17),"")</f>
        <v/>
      </c>
      <c r="Z491" s="23"/>
      <c r="AA491" s="23" t="str">
        <f>IF(ISBLANK(Z491),"",INDEX(호기!$A$1:$B$657,MATCH('생산계획(잉크)'!B943,호기!$A$1:$A$657,0),2))</f>
        <v/>
      </c>
      <c r="AB491" s="24">
        <f>X491+Z491-INDEX(표5[#All],MATCH(B491,표5[[#All],[잉크]],0),5)</f>
        <v>0</v>
      </c>
      <c r="AC491" s="21" t="str">
        <f>IFERROR(AB491/INDEX(표5[#All],MATCH(B491,표5[[#All],[잉크]],0),20),"")</f>
        <v/>
      </c>
      <c r="AD491" s="23"/>
      <c r="AE491" s="235"/>
      <c r="BB491" s="67"/>
      <c r="BC491" s="67"/>
      <c r="BD491" s="67"/>
      <c r="BE491" s="67"/>
      <c r="BF491" s="67"/>
    </row>
    <row r="492" spans="1:58" ht="16.5" hidden="1" customHeight="1" x14ac:dyDescent="0.3">
      <c r="A492" s="1"/>
      <c r="B492" s="5" t="s">
        <v>953</v>
      </c>
      <c r="C492" s="68"/>
      <c r="D492" s="69" t="str">
        <f>IFERROR(C492/INDEX(표5[#All],MATCH(B492,표5[[#All],[잉크]],0),2),"")</f>
        <v/>
      </c>
      <c r="E492" s="22">
        <f>$C492-INDEX(표5[#All],MATCH(B492,표5[[#All],[잉크]],0),24)</f>
        <v>0</v>
      </c>
      <c r="F492" s="542"/>
      <c r="G492" s="23" t="str">
        <f>IF(ISBLANK(F492),"",INDEX(호기!$A$1:$B$657,MATCH('생산계획(잉크)'!B944,호기!$A$1:$A$657,0),2))</f>
        <v/>
      </c>
      <c r="H492" s="24">
        <f>C492+F492-INDEX(표5[#All],MATCH(B492,표5[[#All],[잉크]],0),2)</f>
        <v>0</v>
      </c>
      <c r="I492" s="21" t="str">
        <f>IFERROR(H492/INDEX(표5[#All],MATCH(B492,표5[[#All],[잉크]],0),5),"")</f>
        <v/>
      </c>
      <c r="J492" s="542"/>
      <c r="K492" s="25" t="str">
        <f>IF(ISBLANK(J492),"",INDEX(호기!$A$1:$B$657,MATCH('생산계획(잉크)'!B944,호기!$A$1:$A$657,0),2))</f>
        <v/>
      </c>
      <c r="L492" s="24">
        <f>H492+J492-INDEX(표5[#All],MATCH(B492,표5[[#All],[잉크]],0),5)</f>
        <v>0</v>
      </c>
      <c r="M492" s="21" t="str">
        <f>IFERROR(L492/INDEX(표5[#All],MATCH(B492,표5[[#All],[잉크]],0),8),"")</f>
        <v/>
      </c>
      <c r="N492" s="542"/>
      <c r="O492" s="23" t="str">
        <f>IF(ISBLANK(N492),"",INDEX(호기!$A$1:$B$657,MATCH('생산계획(잉크)'!B944,호기!$A$1:$A$657,0),2))</f>
        <v/>
      </c>
      <c r="P492" s="24">
        <f>L492+N492-INDEX(표5[#All],MATCH(B492,표5[[#All],[잉크]],0),5)</f>
        <v>0</v>
      </c>
      <c r="Q492" s="21" t="str">
        <f>IFERROR(P492/INDEX(표5[#All],MATCH(B492,표5[[#All],[잉크]],0),11),"")</f>
        <v/>
      </c>
      <c r="R492" s="542"/>
      <c r="S492" s="25" t="str">
        <f>IF(ISBLANK(R492),"",INDEX(호기!$A$1:$B$657,MATCH('생산계획(잉크)'!B944,호기!$A$1:$A$657,0),2))</f>
        <v/>
      </c>
      <c r="T492" s="24">
        <f>P492+R492-INDEX(표5[#All],MATCH(B492,표5[[#All],[잉크]],0),5)</f>
        <v>0</v>
      </c>
      <c r="U492" s="21" t="str">
        <f>IFERROR(T492/INDEX(표5[#All],MATCH(B492,표5[[#All],[잉크]],0),14),"")</f>
        <v/>
      </c>
      <c r="V492" s="542"/>
      <c r="W492" s="23" t="str">
        <f>IF(ISBLANK(V492),"",INDEX(호기!$A$1:$B$657,MATCH('생산계획(잉크)'!B944,호기!$A$1:$A$657,0),2))</f>
        <v/>
      </c>
      <c r="X492" s="24">
        <f>T492+V492-INDEX(표5[#All],MATCH(B492,표5[[#All],[잉크]],0),5)</f>
        <v>0</v>
      </c>
      <c r="Y492" s="21" t="str">
        <f>IFERROR(X492/INDEX(표5[#All],MATCH(B492,표5[[#All],[잉크]],0),17),"")</f>
        <v/>
      </c>
      <c r="Z492" s="23"/>
      <c r="AA492" s="23" t="str">
        <f>IF(ISBLANK(Z492),"",INDEX(호기!$A$1:$B$657,MATCH('생산계획(잉크)'!B944,호기!$A$1:$A$657,0),2))</f>
        <v/>
      </c>
      <c r="AB492" s="24">
        <f>X492+Z492-INDEX(표5[#All],MATCH(B492,표5[[#All],[잉크]],0),5)</f>
        <v>0</v>
      </c>
      <c r="AC492" s="21" t="str">
        <f>IFERROR(AB492/INDEX(표5[#All],MATCH(B492,표5[[#All],[잉크]],0),20),"")</f>
        <v/>
      </c>
      <c r="AD492" s="23"/>
      <c r="AE492" s="235"/>
      <c r="BB492" s="67"/>
      <c r="BC492" s="67"/>
      <c r="BD492" s="67"/>
      <c r="BE492" s="67"/>
      <c r="BF492" s="67"/>
    </row>
    <row r="493" spans="1:58" ht="16.5" hidden="1" customHeight="1" x14ac:dyDescent="0.3">
      <c r="A493" s="1"/>
      <c r="B493" s="5" t="s">
        <v>967</v>
      </c>
      <c r="C493" s="68"/>
      <c r="D493" s="69" t="str">
        <f>IFERROR(C493/INDEX(표5[#All],MATCH(B493,표5[[#All],[잉크]],0),2),"")</f>
        <v/>
      </c>
      <c r="E493" s="22">
        <f>$C493-INDEX(표5[#All],MATCH(B493,표5[[#All],[잉크]],0),24)</f>
        <v>0</v>
      </c>
      <c r="F493" s="542"/>
      <c r="G493" s="23" t="str">
        <f>IF(ISBLANK(F493),"",INDEX(호기!$A$1:$B$657,MATCH('생산계획(잉크)'!B945,호기!$A$1:$A$657,0),2))</f>
        <v/>
      </c>
      <c r="H493" s="24">
        <f>C493+F493-INDEX(표5[#All],MATCH(B493,표5[[#All],[잉크]],0),2)</f>
        <v>0</v>
      </c>
      <c r="I493" s="21" t="str">
        <f>IFERROR(H493/INDEX(표5[#All],MATCH(B493,표5[[#All],[잉크]],0),5),"")</f>
        <v/>
      </c>
      <c r="J493" s="542"/>
      <c r="K493" s="25" t="str">
        <f>IF(ISBLANK(J493),"",INDEX(호기!$A$1:$B$657,MATCH('생산계획(잉크)'!B945,호기!$A$1:$A$657,0),2))</f>
        <v/>
      </c>
      <c r="L493" s="24">
        <f>H493+J493-INDEX(표5[#All],MATCH(B493,표5[[#All],[잉크]],0),5)</f>
        <v>0</v>
      </c>
      <c r="M493" s="21" t="str">
        <f>IFERROR(L493/INDEX(표5[#All],MATCH(B493,표5[[#All],[잉크]],0),8),"")</f>
        <v/>
      </c>
      <c r="N493" s="542"/>
      <c r="O493" s="23" t="str">
        <f>IF(ISBLANK(N493),"",INDEX(호기!$A$1:$B$657,MATCH('생산계획(잉크)'!B945,호기!$A$1:$A$657,0),2))</f>
        <v/>
      </c>
      <c r="P493" s="24">
        <f>L493+N493-INDEX(표5[#All],MATCH(B493,표5[[#All],[잉크]],0),5)</f>
        <v>0</v>
      </c>
      <c r="Q493" s="21" t="str">
        <f>IFERROR(P493/INDEX(표5[#All],MATCH(B493,표5[[#All],[잉크]],0),11),"")</f>
        <v/>
      </c>
      <c r="R493" s="542"/>
      <c r="S493" s="25" t="str">
        <f>IF(ISBLANK(R493),"",INDEX(호기!$A$1:$B$657,MATCH('생산계획(잉크)'!B945,호기!$A$1:$A$657,0),2))</f>
        <v/>
      </c>
      <c r="T493" s="24">
        <f>P493+R493-INDEX(표5[#All],MATCH(B493,표5[[#All],[잉크]],0),5)</f>
        <v>0</v>
      </c>
      <c r="U493" s="21" t="str">
        <f>IFERROR(T493/INDEX(표5[#All],MATCH(B493,표5[[#All],[잉크]],0),14),"")</f>
        <v/>
      </c>
      <c r="V493" s="542"/>
      <c r="W493" s="23" t="str">
        <f>IF(ISBLANK(V493),"",INDEX(호기!$A$1:$B$657,MATCH('생산계획(잉크)'!B945,호기!$A$1:$A$657,0),2))</f>
        <v/>
      </c>
      <c r="X493" s="24">
        <f>T493+V493-INDEX(표5[#All],MATCH(B493,표5[[#All],[잉크]],0),5)</f>
        <v>0</v>
      </c>
      <c r="Y493" s="21" t="str">
        <f>IFERROR(X493/INDEX(표5[#All],MATCH(B493,표5[[#All],[잉크]],0),17),"")</f>
        <v/>
      </c>
      <c r="Z493" s="23"/>
      <c r="AA493" s="23" t="str">
        <f>IF(ISBLANK(Z493),"",INDEX(호기!$A$1:$B$657,MATCH('생산계획(잉크)'!B945,호기!$A$1:$A$657,0),2))</f>
        <v/>
      </c>
      <c r="AB493" s="24">
        <f>X493+Z493-INDEX(표5[#All],MATCH(B493,표5[[#All],[잉크]],0),5)</f>
        <v>0</v>
      </c>
      <c r="AC493" s="21" t="str">
        <f>IFERROR(AB493/INDEX(표5[#All],MATCH(B493,표5[[#All],[잉크]],0),20),"")</f>
        <v/>
      </c>
      <c r="AD493" s="23"/>
      <c r="AE493" s="235"/>
      <c r="BB493" s="67"/>
      <c r="BC493" s="67"/>
      <c r="BD493" s="67"/>
      <c r="BE493" s="67"/>
      <c r="BF493" s="67"/>
    </row>
    <row r="494" spans="1:58" ht="16.5" hidden="1" customHeight="1" x14ac:dyDescent="0.3">
      <c r="A494" s="1"/>
      <c r="B494" s="5" t="s">
        <v>1405</v>
      </c>
      <c r="C494" s="68"/>
      <c r="D494" s="69" t="str">
        <f>IFERROR(C494/INDEX(표5[#All],MATCH(B494,표5[[#All],[잉크]],0),2),"")</f>
        <v/>
      </c>
      <c r="E494" s="22">
        <f>$C494-INDEX(표5[#All],MATCH(B494,표5[[#All],[잉크]],0),24)</f>
        <v>0</v>
      </c>
      <c r="F494" s="542"/>
      <c r="G494" s="23" t="str">
        <f>IF(ISBLANK(F494),"",INDEX(호기!$A$1:$B$657,MATCH('생산계획(잉크)'!B946,호기!$A$1:$A$657,0),2))</f>
        <v/>
      </c>
      <c r="H494" s="24">
        <f>C494+F494-INDEX(표5[#All],MATCH(B494,표5[[#All],[잉크]],0),2)</f>
        <v>0</v>
      </c>
      <c r="I494" s="21" t="str">
        <f>IFERROR(H494/INDEX(표5[#All],MATCH(B494,표5[[#All],[잉크]],0),5),"")</f>
        <v/>
      </c>
      <c r="J494" s="542"/>
      <c r="K494" s="25" t="str">
        <f>IF(ISBLANK(J494),"",INDEX(호기!$A$1:$B$657,MATCH('생산계획(잉크)'!B946,호기!$A$1:$A$657,0),2))</f>
        <v/>
      </c>
      <c r="L494" s="24">
        <f>H494+J494-INDEX(표5[#All],MATCH(B494,표5[[#All],[잉크]],0),5)</f>
        <v>0</v>
      </c>
      <c r="M494" s="21" t="str">
        <f>IFERROR(L494/INDEX(표5[#All],MATCH(B494,표5[[#All],[잉크]],0),8),"")</f>
        <v/>
      </c>
      <c r="N494" s="542"/>
      <c r="O494" s="23" t="str">
        <f>IF(ISBLANK(N494),"",INDEX(호기!$A$1:$B$657,MATCH('생산계획(잉크)'!B946,호기!$A$1:$A$657,0),2))</f>
        <v/>
      </c>
      <c r="P494" s="24">
        <f>L494+N494-INDEX(표5[#All],MATCH(B494,표5[[#All],[잉크]],0),5)</f>
        <v>0</v>
      </c>
      <c r="Q494" s="21" t="str">
        <f>IFERROR(P494/INDEX(표5[#All],MATCH(B494,표5[[#All],[잉크]],0),11),"")</f>
        <v/>
      </c>
      <c r="R494" s="542"/>
      <c r="S494" s="25" t="str">
        <f>IF(ISBLANK(R494),"",INDEX(호기!$A$1:$B$657,MATCH('생산계획(잉크)'!B946,호기!$A$1:$A$657,0),2))</f>
        <v/>
      </c>
      <c r="T494" s="24">
        <f>P494+R494-INDEX(표5[#All],MATCH(B494,표5[[#All],[잉크]],0),5)</f>
        <v>0</v>
      </c>
      <c r="U494" s="21" t="str">
        <f>IFERROR(T494/INDEX(표5[#All],MATCH(B494,표5[[#All],[잉크]],0),14),"")</f>
        <v/>
      </c>
      <c r="V494" s="542"/>
      <c r="W494" s="23" t="str">
        <f>IF(ISBLANK(V494),"",INDEX(호기!$A$1:$B$657,MATCH('생산계획(잉크)'!B946,호기!$A$1:$A$657,0),2))</f>
        <v/>
      </c>
      <c r="X494" s="24">
        <f>T494+V494-INDEX(표5[#All],MATCH(B494,표5[[#All],[잉크]],0),5)</f>
        <v>0</v>
      </c>
      <c r="Y494" s="21" t="str">
        <f>IFERROR(X494/INDEX(표5[#All],MATCH(B494,표5[[#All],[잉크]],0),17),"")</f>
        <v/>
      </c>
      <c r="Z494" s="23"/>
      <c r="AA494" s="23" t="str">
        <f>IF(ISBLANK(Z494),"",INDEX(호기!$A$1:$B$657,MATCH('생산계획(잉크)'!B946,호기!$A$1:$A$657,0),2))</f>
        <v/>
      </c>
      <c r="AB494" s="24">
        <f>X494+Z494-INDEX(표5[#All],MATCH(B494,표5[[#All],[잉크]],0),5)</f>
        <v>0</v>
      </c>
      <c r="AC494" s="21" t="str">
        <f>IFERROR(AB494/INDEX(표5[#All],MATCH(B494,표5[[#All],[잉크]],0),20),"")</f>
        <v/>
      </c>
      <c r="AD494" s="23"/>
      <c r="AE494" s="235"/>
      <c r="BB494" s="67"/>
      <c r="BC494" s="67"/>
      <c r="BD494" s="67"/>
      <c r="BE494" s="67"/>
      <c r="BF494" s="67"/>
    </row>
    <row r="495" spans="1:58" ht="16.5" hidden="1" customHeight="1" x14ac:dyDescent="0.3">
      <c r="A495" s="1"/>
      <c r="B495" s="5" t="s">
        <v>1406</v>
      </c>
      <c r="C495" s="68"/>
      <c r="D495" s="69" t="str">
        <f>IFERROR(C495/INDEX(표5[#All],MATCH(B495,표5[[#All],[잉크]],0),2),"")</f>
        <v/>
      </c>
      <c r="E495" s="22">
        <f>$C495-INDEX(표5[#All],MATCH(B495,표5[[#All],[잉크]],0),24)</f>
        <v>0</v>
      </c>
      <c r="F495" s="542"/>
      <c r="G495" s="23" t="str">
        <f>IF(ISBLANK(F495),"",INDEX(호기!$A$1:$B$657,MATCH('생산계획(잉크)'!B947,호기!$A$1:$A$657,0),2))</f>
        <v/>
      </c>
      <c r="H495" s="24">
        <f>C495+F495-INDEX(표5[#All],MATCH(B495,표5[[#All],[잉크]],0),2)</f>
        <v>0</v>
      </c>
      <c r="I495" s="21" t="str">
        <f>IFERROR(H495/INDEX(표5[#All],MATCH(B495,표5[[#All],[잉크]],0),5),"")</f>
        <v/>
      </c>
      <c r="J495" s="542"/>
      <c r="K495" s="25" t="str">
        <f>IF(ISBLANK(J495),"",INDEX(호기!$A$1:$B$657,MATCH('생산계획(잉크)'!B947,호기!$A$1:$A$657,0),2))</f>
        <v/>
      </c>
      <c r="L495" s="24">
        <f>H495+J495-INDEX(표5[#All],MATCH(B495,표5[[#All],[잉크]],0),5)</f>
        <v>0</v>
      </c>
      <c r="M495" s="21" t="str">
        <f>IFERROR(L495/INDEX(표5[#All],MATCH(B495,표5[[#All],[잉크]],0),8),"")</f>
        <v/>
      </c>
      <c r="N495" s="542"/>
      <c r="O495" s="23" t="str">
        <f>IF(ISBLANK(N495),"",INDEX(호기!$A$1:$B$657,MATCH('생산계획(잉크)'!B947,호기!$A$1:$A$657,0),2))</f>
        <v/>
      </c>
      <c r="P495" s="24">
        <f>L495+N495-INDEX(표5[#All],MATCH(B495,표5[[#All],[잉크]],0),5)</f>
        <v>0</v>
      </c>
      <c r="Q495" s="21" t="str">
        <f>IFERROR(P495/INDEX(표5[#All],MATCH(B495,표5[[#All],[잉크]],0),11),"")</f>
        <v/>
      </c>
      <c r="R495" s="542"/>
      <c r="S495" s="25" t="str">
        <f>IF(ISBLANK(R495),"",INDEX(호기!$A$1:$B$657,MATCH('생산계획(잉크)'!B947,호기!$A$1:$A$657,0),2))</f>
        <v/>
      </c>
      <c r="T495" s="24">
        <f>P495+R495-INDEX(표5[#All],MATCH(B495,표5[[#All],[잉크]],0),5)</f>
        <v>0</v>
      </c>
      <c r="U495" s="21" t="str">
        <f>IFERROR(T495/INDEX(표5[#All],MATCH(B495,표5[[#All],[잉크]],0),14),"")</f>
        <v/>
      </c>
      <c r="V495" s="542"/>
      <c r="W495" s="23" t="str">
        <f>IF(ISBLANK(V495),"",INDEX(호기!$A$1:$B$657,MATCH('생산계획(잉크)'!B947,호기!$A$1:$A$657,0),2))</f>
        <v/>
      </c>
      <c r="X495" s="24">
        <f>T495+V495-INDEX(표5[#All],MATCH(B495,표5[[#All],[잉크]],0),5)</f>
        <v>0</v>
      </c>
      <c r="Y495" s="21" t="str">
        <f>IFERROR(X495/INDEX(표5[#All],MATCH(B495,표5[[#All],[잉크]],0),17),"")</f>
        <v/>
      </c>
      <c r="Z495" s="23"/>
      <c r="AA495" s="23" t="str">
        <f>IF(ISBLANK(Z495),"",INDEX(호기!$A$1:$B$657,MATCH('생산계획(잉크)'!B947,호기!$A$1:$A$657,0),2))</f>
        <v/>
      </c>
      <c r="AB495" s="24">
        <f>X495+Z495-INDEX(표5[#All],MATCH(B495,표5[[#All],[잉크]],0),5)</f>
        <v>0</v>
      </c>
      <c r="AC495" s="21" t="str">
        <f>IFERROR(AB495/INDEX(표5[#All],MATCH(B495,표5[[#All],[잉크]],0),20),"")</f>
        <v/>
      </c>
      <c r="AD495" s="23"/>
      <c r="AE495" s="235"/>
      <c r="BB495" s="67"/>
      <c r="BC495" s="67"/>
      <c r="BD495" s="67"/>
      <c r="BE495" s="67"/>
      <c r="BF495" s="67"/>
    </row>
    <row r="496" spans="1:58" ht="16.5" hidden="1" customHeight="1" x14ac:dyDescent="0.3">
      <c r="A496" s="1"/>
      <c r="B496" s="5" t="s">
        <v>1135</v>
      </c>
      <c r="C496" s="68"/>
      <c r="D496" s="69" t="str">
        <f>IFERROR(C496/INDEX(표5[#All],MATCH(B496,표5[[#All],[잉크]],0),2),"")</f>
        <v/>
      </c>
      <c r="E496" s="22">
        <f>$C496-INDEX(표5[#All],MATCH(B496,표5[[#All],[잉크]],0),24)</f>
        <v>0</v>
      </c>
      <c r="F496" s="542"/>
      <c r="G496" s="23" t="str">
        <f>IF(ISBLANK(F496),"",INDEX(호기!$A$1:$B$657,MATCH('생산계획(잉크)'!B948,호기!$A$1:$A$657,0),2))</f>
        <v/>
      </c>
      <c r="H496" s="24">
        <f>C496+F496-INDEX(표5[#All],MATCH(B496,표5[[#All],[잉크]],0),2)</f>
        <v>0</v>
      </c>
      <c r="I496" s="21" t="str">
        <f>IFERROR(H496/INDEX(표5[#All],MATCH(B496,표5[[#All],[잉크]],0),5),"")</f>
        <v/>
      </c>
      <c r="J496" s="542"/>
      <c r="K496" s="25" t="str">
        <f>IF(ISBLANK(J496),"",INDEX(호기!$A$1:$B$657,MATCH('생산계획(잉크)'!B948,호기!$A$1:$A$657,0),2))</f>
        <v/>
      </c>
      <c r="L496" s="24">
        <f>H496+J496-INDEX(표5[#All],MATCH(B496,표5[[#All],[잉크]],0),5)</f>
        <v>0</v>
      </c>
      <c r="M496" s="21" t="str">
        <f>IFERROR(L496/INDEX(표5[#All],MATCH(B496,표5[[#All],[잉크]],0),8),"")</f>
        <v/>
      </c>
      <c r="N496" s="542"/>
      <c r="O496" s="23" t="str">
        <f>IF(ISBLANK(N496),"",INDEX(호기!$A$1:$B$657,MATCH('생산계획(잉크)'!B948,호기!$A$1:$A$657,0),2))</f>
        <v/>
      </c>
      <c r="P496" s="24">
        <f>L496+N496-INDEX(표5[#All],MATCH(B496,표5[[#All],[잉크]],0),5)</f>
        <v>0</v>
      </c>
      <c r="Q496" s="21" t="str">
        <f>IFERROR(P496/INDEX(표5[#All],MATCH(B496,표5[[#All],[잉크]],0),11),"")</f>
        <v/>
      </c>
      <c r="R496" s="542"/>
      <c r="S496" s="25" t="str">
        <f>IF(ISBLANK(R496),"",INDEX(호기!$A$1:$B$657,MATCH('생산계획(잉크)'!B948,호기!$A$1:$A$657,0),2))</f>
        <v/>
      </c>
      <c r="T496" s="24">
        <f>P496+R496-INDEX(표5[#All],MATCH(B496,표5[[#All],[잉크]],0),5)</f>
        <v>0</v>
      </c>
      <c r="U496" s="21" t="str">
        <f>IFERROR(T496/INDEX(표5[#All],MATCH(B496,표5[[#All],[잉크]],0),14),"")</f>
        <v/>
      </c>
      <c r="V496" s="542"/>
      <c r="W496" s="23" t="str">
        <f>IF(ISBLANK(V496),"",INDEX(호기!$A$1:$B$657,MATCH('생산계획(잉크)'!B948,호기!$A$1:$A$657,0),2))</f>
        <v/>
      </c>
      <c r="X496" s="24">
        <f>T496+V496-INDEX(표5[#All],MATCH(B496,표5[[#All],[잉크]],0),5)</f>
        <v>0</v>
      </c>
      <c r="Y496" s="21" t="str">
        <f>IFERROR(X496/INDEX(표5[#All],MATCH(B496,표5[[#All],[잉크]],0),17),"")</f>
        <v/>
      </c>
      <c r="Z496" s="23"/>
      <c r="AA496" s="23" t="str">
        <f>IF(ISBLANK(Z496),"",INDEX(호기!$A$1:$B$657,MATCH('생산계획(잉크)'!B948,호기!$A$1:$A$657,0),2))</f>
        <v/>
      </c>
      <c r="AB496" s="24">
        <f>X496+Z496-INDEX(표5[#All],MATCH(B496,표5[[#All],[잉크]],0),5)</f>
        <v>0</v>
      </c>
      <c r="AC496" s="21" t="str">
        <f>IFERROR(AB496/INDEX(표5[#All],MATCH(B496,표5[[#All],[잉크]],0),20),"")</f>
        <v/>
      </c>
      <c r="AD496" s="23"/>
      <c r="AE496" s="235"/>
      <c r="BB496" s="67"/>
      <c r="BC496" s="67"/>
      <c r="BD496" s="67"/>
      <c r="BE496" s="67"/>
      <c r="BF496" s="67"/>
    </row>
    <row r="497" spans="1:58" ht="16.5" hidden="1" customHeight="1" x14ac:dyDescent="0.3">
      <c r="A497" s="1"/>
      <c r="B497" s="5" t="s">
        <v>978</v>
      </c>
      <c r="C497" s="68"/>
      <c r="D497" s="69" t="str">
        <f>IFERROR(C497/INDEX(표5[#All],MATCH(B497,표5[[#All],[잉크]],0),2),"")</f>
        <v/>
      </c>
      <c r="E497" s="22">
        <f>$C497-INDEX(표5[#All],MATCH(B497,표5[[#All],[잉크]],0),24)</f>
        <v>0</v>
      </c>
      <c r="F497" s="542"/>
      <c r="G497" s="23" t="str">
        <f>IF(ISBLANK(F497),"",INDEX(호기!$A$1:$B$657,MATCH('생산계획(잉크)'!B949,호기!$A$1:$A$657,0),2))</f>
        <v/>
      </c>
      <c r="H497" s="24">
        <f>C497+F497-INDEX(표5[#All],MATCH(B497,표5[[#All],[잉크]],0),2)</f>
        <v>0</v>
      </c>
      <c r="I497" s="21" t="str">
        <f>IFERROR(H497/INDEX(표5[#All],MATCH(B497,표5[[#All],[잉크]],0),5),"")</f>
        <v/>
      </c>
      <c r="J497" s="542"/>
      <c r="K497" s="25" t="str">
        <f>IF(ISBLANK(J497),"",INDEX(호기!$A$1:$B$657,MATCH('생산계획(잉크)'!B949,호기!$A$1:$A$657,0),2))</f>
        <v/>
      </c>
      <c r="L497" s="24">
        <f>H497+J497-INDEX(표5[#All],MATCH(B497,표5[[#All],[잉크]],0),5)</f>
        <v>0</v>
      </c>
      <c r="M497" s="21" t="str">
        <f>IFERROR(L497/INDEX(표5[#All],MATCH(B497,표5[[#All],[잉크]],0),8),"")</f>
        <v/>
      </c>
      <c r="N497" s="542"/>
      <c r="O497" s="23" t="str">
        <f>IF(ISBLANK(N497),"",INDEX(호기!$A$1:$B$657,MATCH('생산계획(잉크)'!B949,호기!$A$1:$A$657,0),2))</f>
        <v/>
      </c>
      <c r="P497" s="24">
        <f>L497+N497-INDEX(표5[#All],MATCH(B497,표5[[#All],[잉크]],0),5)</f>
        <v>0</v>
      </c>
      <c r="Q497" s="21" t="str">
        <f>IFERROR(P497/INDEX(표5[#All],MATCH(B497,표5[[#All],[잉크]],0),11),"")</f>
        <v/>
      </c>
      <c r="R497" s="542"/>
      <c r="S497" s="25" t="str">
        <f>IF(ISBLANK(R497),"",INDEX(호기!$A$1:$B$657,MATCH('생산계획(잉크)'!B949,호기!$A$1:$A$657,0),2))</f>
        <v/>
      </c>
      <c r="T497" s="24">
        <f>P497+R497-INDEX(표5[#All],MATCH(B497,표5[[#All],[잉크]],0),5)</f>
        <v>0</v>
      </c>
      <c r="U497" s="21" t="str">
        <f>IFERROR(T497/INDEX(표5[#All],MATCH(B497,표5[[#All],[잉크]],0),14),"")</f>
        <v/>
      </c>
      <c r="V497" s="542"/>
      <c r="W497" s="23" t="str">
        <f>IF(ISBLANK(V497),"",INDEX(호기!$A$1:$B$657,MATCH('생산계획(잉크)'!B949,호기!$A$1:$A$657,0),2))</f>
        <v/>
      </c>
      <c r="X497" s="24">
        <f>T497+V497-INDEX(표5[#All],MATCH(B497,표5[[#All],[잉크]],0),5)</f>
        <v>0</v>
      </c>
      <c r="Y497" s="21" t="str">
        <f>IFERROR(X497/INDEX(표5[#All],MATCH(B497,표5[[#All],[잉크]],0),17),"")</f>
        <v/>
      </c>
      <c r="Z497" s="23"/>
      <c r="AA497" s="23" t="str">
        <f>IF(ISBLANK(Z497),"",INDEX(호기!$A$1:$B$657,MATCH('생산계획(잉크)'!B949,호기!$A$1:$A$657,0),2))</f>
        <v/>
      </c>
      <c r="AB497" s="24">
        <f>X497+Z497-INDEX(표5[#All],MATCH(B497,표5[[#All],[잉크]],0),5)</f>
        <v>0</v>
      </c>
      <c r="AC497" s="21" t="str">
        <f>IFERROR(AB497/INDEX(표5[#All],MATCH(B497,표5[[#All],[잉크]],0),20),"")</f>
        <v/>
      </c>
      <c r="AD497" s="23"/>
      <c r="AE497" s="235"/>
      <c r="BB497" s="67"/>
      <c r="BC497" s="67"/>
      <c r="BD497" s="67"/>
      <c r="BE497" s="67"/>
      <c r="BF497" s="67"/>
    </row>
    <row r="498" spans="1:58" ht="16.5" hidden="1" customHeight="1" x14ac:dyDescent="0.3">
      <c r="A498" s="1"/>
      <c r="B498" s="5" t="s">
        <v>979</v>
      </c>
      <c r="C498" s="68"/>
      <c r="D498" s="69" t="str">
        <f>IFERROR(C498/INDEX(표5[#All],MATCH(B498,표5[[#All],[잉크]],0),2),"")</f>
        <v/>
      </c>
      <c r="E498" s="22">
        <f>$C498-INDEX(표5[#All],MATCH(B498,표5[[#All],[잉크]],0),24)</f>
        <v>0</v>
      </c>
      <c r="F498" s="542"/>
      <c r="G498" s="23" t="str">
        <f>IF(ISBLANK(F498),"",INDEX(호기!$A$1:$B$657,MATCH('생산계획(잉크)'!B950,호기!$A$1:$A$657,0),2))</f>
        <v/>
      </c>
      <c r="H498" s="24">
        <f>C498+F498-INDEX(표5[#All],MATCH(B498,표5[[#All],[잉크]],0),2)</f>
        <v>0</v>
      </c>
      <c r="I498" s="21" t="str">
        <f>IFERROR(H498/INDEX(표5[#All],MATCH(B498,표5[[#All],[잉크]],0),5),"")</f>
        <v/>
      </c>
      <c r="J498" s="542"/>
      <c r="K498" s="25" t="str">
        <f>IF(ISBLANK(J498),"",INDEX(호기!$A$1:$B$657,MATCH('생산계획(잉크)'!B950,호기!$A$1:$A$657,0),2))</f>
        <v/>
      </c>
      <c r="L498" s="24">
        <f>H498+J498-INDEX(표5[#All],MATCH(B498,표5[[#All],[잉크]],0),5)</f>
        <v>0</v>
      </c>
      <c r="M498" s="21" t="str">
        <f>IFERROR(L498/INDEX(표5[#All],MATCH(B498,표5[[#All],[잉크]],0),8),"")</f>
        <v/>
      </c>
      <c r="N498" s="542"/>
      <c r="O498" s="23" t="str">
        <f>IF(ISBLANK(N498),"",INDEX(호기!$A$1:$B$657,MATCH('생산계획(잉크)'!B950,호기!$A$1:$A$657,0),2))</f>
        <v/>
      </c>
      <c r="P498" s="24">
        <f>L498+N498-INDEX(표5[#All],MATCH(B498,표5[[#All],[잉크]],0),5)</f>
        <v>0</v>
      </c>
      <c r="Q498" s="21" t="str">
        <f>IFERROR(P498/INDEX(표5[#All],MATCH(B498,표5[[#All],[잉크]],0),11),"")</f>
        <v/>
      </c>
      <c r="R498" s="542"/>
      <c r="S498" s="25" t="str">
        <f>IF(ISBLANK(R498),"",INDEX(호기!$A$1:$B$657,MATCH('생산계획(잉크)'!B950,호기!$A$1:$A$657,0),2))</f>
        <v/>
      </c>
      <c r="T498" s="24">
        <f>P498+R498-INDEX(표5[#All],MATCH(B498,표5[[#All],[잉크]],0),5)</f>
        <v>0</v>
      </c>
      <c r="U498" s="21" t="str">
        <f>IFERROR(T498/INDEX(표5[#All],MATCH(B498,표5[[#All],[잉크]],0),14),"")</f>
        <v/>
      </c>
      <c r="V498" s="542"/>
      <c r="W498" s="23" t="str">
        <f>IF(ISBLANK(V498),"",INDEX(호기!$A$1:$B$657,MATCH('생산계획(잉크)'!B950,호기!$A$1:$A$657,0),2))</f>
        <v/>
      </c>
      <c r="X498" s="24">
        <f>T498+V498-INDEX(표5[#All],MATCH(B498,표5[[#All],[잉크]],0),5)</f>
        <v>0</v>
      </c>
      <c r="Y498" s="21" t="str">
        <f>IFERROR(X498/INDEX(표5[#All],MATCH(B498,표5[[#All],[잉크]],0),17),"")</f>
        <v/>
      </c>
      <c r="Z498" s="23"/>
      <c r="AA498" s="23" t="str">
        <f>IF(ISBLANK(Z498),"",INDEX(호기!$A$1:$B$657,MATCH('생산계획(잉크)'!B950,호기!$A$1:$A$657,0),2))</f>
        <v/>
      </c>
      <c r="AB498" s="24">
        <f>X498+Z498-INDEX(표5[#All],MATCH(B498,표5[[#All],[잉크]],0),5)</f>
        <v>0</v>
      </c>
      <c r="AC498" s="21" t="str">
        <f>IFERROR(AB498/INDEX(표5[#All],MATCH(B498,표5[[#All],[잉크]],0),20),"")</f>
        <v/>
      </c>
      <c r="AD498" s="23"/>
      <c r="AE498" s="235"/>
      <c r="BB498" s="67"/>
      <c r="BC498" s="67"/>
      <c r="BD498" s="67"/>
      <c r="BE498" s="67"/>
      <c r="BF498" s="67"/>
    </row>
    <row r="499" spans="1:58" ht="16.5" hidden="1" customHeight="1" x14ac:dyDescent="0.3">
      <c r="A499" s="1"/>
      <c r="B499" s="5" t="s">
        <v>980</v>
      </c>
      <c r="C499" s="68"/>
      <c r="D499" s="69" t="str">
        <f>IFERROR(C499/INDEX(표5[#All],MATCH(B499,표5[[#All],[잉크]],0),2),"")</f>
        <v/>
      </c>
      <c r="E499" s="22">
        <f>$C499-INDEX(표5[#All],MATCH(B499,표5[[#All],[잉크]],0),24)</f>
        <v>0</v>
      </c>
      <c r="F499" s="542"/>
      <c r="G499" s="23" t="str">
        <f>IF(ISBLANK(F499),"",INDEX(호기!$A$1:$B$657,MATCH('생산계획(잉크)'!B951,호기!$A$1:$A$657,0),2))</f>
        <v/>
      </c>
      <c r="H499" s="24">
        <f>C499+F499-INDEX(표5[#All],MATCH(B499,표5[[#All],[잉크]],0),2)</f>
        <v>0</v>
      </c>
      <c r="I499" s="21" t="str">
        <f>IFERROR(H499/INDEX(표5[#All],MATCH(B499,표5[[#All],[잉크]],0),5),"")</f>
        <v/>
      </c>
      <c r="J499" s="542"/>
      <c r="K499" s="25" t="str">
        <f>IF(ISBLANK(J499),"",INDEX(호기!$A$1:$B$657,MATCH('생산계획(잉크)'!B951,호기!$A$1:$A$657,0),2))</f>
        <v/>
      </c>
      <c r="L499" s="24">
        <f>H499+J499-INDEX(표5[#All],MATCH(B499,표5[[#All],[잉크]],0),5)</f>
        <v>0</v>
      </c>
      <c r="M499" s="21" t="str">
        <f>IFERROR(L499/INDEX(표5[#All],MATCH(B499,표5[[#All],[잉크]],0),8),"")</f>
        <v/>
      </c>
      <c r="N499" s="542"/>
      <c r="O499" s="23" t="str">
        <f>IF(ISBLANK(N499),"",INDEX(호기!$A$1:$B$657,MATCH('생산계획(잉크)'!B951,호기!$A$1:$A$657,0),2))</f>
        <v/>
      </c>
      <c r="P499" s="24">
        <f>L499+N499-INDEX(표5[#All],MATCH(B499,표5[[#All],[잉크]],0),5)</f>
        <v>0</v>
      </c>
      <c r="Q499" s="21" t="str">
        <f>IFERROR(P499/INDEX(표5[#All],MATCH(B499,표5[[#All],[잉크]],0),11),"")</f>
        <v/>
      </c>
      <c r="R499" s="542"/>
      <c r="S499" s="25" t="str">
        <f>IF(ISBLANK(R499),"",INDEX(호기!$A$1:$B$657,MATCH('생산계획(잉크)'!B951,호기!$A$1:$A$657,0),2))</f>
        <v/>
      </c>
      <c r="T499" s="24">
        <f>P499+R499-INDEX(표5[#All],MATCH(B499,표5[[#All],[잉크]],0),5)</f>
        <v>0</v>
      </c>
      <c r="U499" s="21" t="str">
        <f>IFERROR(T499/INDEX(표5[#All],MATCH(B499,표5[[#All],[잉크]],0),14),"")</f>
        <v/>
      </c>
      <c r="V499" s="542"/>
      <c r="W499" s="23" t="str">
        <f>IF(ISBLANK(V499),"",INDEX(호기!$A$1:$B$657,MATCH('생산계획(잉크)'!B951,호기!$A$1:$A$657,0),2))</f>
        <v/>
      </c>
      <c r="X499" s="24">
        <f>T499+V499-INDEX(표5[#All],MATCH(B499,표5[[#All],[잉크]],0),5)</f>
        <v>0</v>
      </c>
      <c r="Y499" s="21" t="str">
        <f>IFERROR(X499/INDEX(표5[#All],MATCH(B499,표5[[#All],[잉크]],0),17),"")</f>
        <v/>
      </c>
      <c r="Z499" s="23"/>
      <c r="AA499" s="23" t="str">
        <f>IF(ISBLANK(Z499),"",INDEX(호기!$A$1:$B$657,MATCH('생산계획(잉크)'!B951,호기!$A$1:$A$657,0),2))</f>
        <v/>
      </c>
      <c r="AB499" s="24">
        <f>X499+Z499-INDEX(표5[#All],MATCH(B499,표5[[#All],[잉크]],0),5)</f>
        <v>0</v>
      </c>
      <c r="AC499" s="21" t="str">
        <f>IFERROR(AB499/INDEX(표5[#All],MATCH(B499,표5[[#All],[잉크]],0),20),"")</f>
        <v/>
      </c>
      <c r="AD499" s="23"/>
      <c r="AE499" s="235"/>
      <c r="BB499" s="67"/>
      <c r="BC499" s="67"/>
      <c r="BD499" s="67"/>
      <c r="BE499" s="67"/>
      <c r="BF499" s="67"/>
    </row>
    <row r="500" spans="1:58" ht="16.5" hidden="1" customHeight="1" x14ac:dyDescent="0.3">
      <c r="A500" s="1"/>
      <c r="B500" s="5" t="s">
        <v>986</v>
      </c>
      <c r="C500" s="68"/>
      <c r="D500" s="69" t="str">
        <f>IFERROR(C500/INDEX(표5[#All],MATCH(B500,표5[[#All],[잉크]],0),2),"")</f>
        <v/>
      </c>
      <c r="E500" s="22">
        <f>$C500-INDEX(표5[#All],MATCH(B500,표5[[#All],[잉크]],0),24)</f>
        <v>0</v>
      </c>
      <c r="F500" s="542"/>
      <c r="G500" s="23" t="str">
        <f>IF(ISBLANK(F500),"",INDEX(호기!$A$1:$B$657,MATCH('생산계획(잉크)'!B952,호기!$A$1:$A$657,0),2))</f>
        <v/>
      </c>
      <c r="H500" s="24">
        <f>C500+F500-INDEX(표5[#All],MATCH(B500,표5[[#All],[잉크]],0),2)</f>
        <v>0</v>
      </c>
      <c r="I500" s="21" t="str">
        <f>IFERROR(H500/INDEX(표5[#All],MATCH(B500,표5[[#All],[잉크]],0),5),"")</f>
        <v/>
      </c>
      <c r="J500" s="542"/>
      <c r="K500" s="25" t="str">
        <f>IF(ISBLANK(J500),"",INDEX(호기!$A$1:$B$657,MATCH('생산계획(잉크)'!B952,호기!$A$1:$A$657,0),2))</f>
        <v/>
      </c>
      <c r="L500" s="24">
        <f>H500+J500-INDEX(표5[#All],MATCH(B500,표5[[#All],[잉크]],0),5)</f>
        <v>0</v>
      </c>
      <c r="M500" s="21" t="str">
        <f>IFERROR(L500/INDEX(표5[#All],MATCH(B500,표5[[#All],[잉크]],0),8),"")</f>
        <v/>
      </c>
      <c r="N500" s="542"/>
      <c r="O500" s="23" t="str">
        <f>IF(ISBLANK(N500),"",INDEX(호기!$A$1:$B$657,MATCH('생산계획(잉크)'!B952,호기!$A$1:$A$657,0),2))</f>
        <v/>
      </c>
      <c r="P500" s="24">
        <f>L500+N500-INDEX(표5[#All],MATCH(B500,표5[[#All],[잉크]],0),5)</f>
        <v>0</v>
      </c>
      <c r="Q500" s="21" t="str">
        <f>IFERROR(P500/INDEX(표5[#All],MATCH(B500,표5[[#All],[잉크]],0),11),"")</f>
        <v/>
      </c>
      <c r="R500" s="542"/>
      <c r="S500" s="25" t="str">
        <f>IF(ISBLANK(R500),"",INDEX(호기!$A$1:$B$657,MATCH('생산계획(잉크)'!B952,호기!$A$1:$A$657,0),2))</f>
        <v/>
      </c>
      <c r="T500" s="24">
        <f>P500+R500-INDEX(표5[#All],MATCH(B500,표5[[#All],[잉크]],0),5)</f>
        <v>0</v>
      </c>
      <c r="U500" s="21" t="str">
        <f>IFERROR(T500/INDEX(표5[#All],MATCH(B500,표5[[#All],[잉크]],0),14),"")</f>
        <v/>
      </c>
      <c r="V500" s="542"/>
      <c r="W500" s="23" t="str">
        <f>IF(ISBLANK(V500),"",INDEX(호기!$A$1:$B$657,MATCH('생산계획(잉크)'!B952,호기!$A$1:$A$657,0),2))</f>
        <v/>
      </c>
      <c r="X500" s="24">
        <f>T500+V500-INDEX(표5[#All],MATCH(B500,표5[[#All],[잉크]],0),5)</f>
        <v>0</v>
      </c>
      <c r="Y500" s="21" t="str">
        <f>IFERROR(X500/INDEX(표5[#All],MATCH(B500,표5[[#All],[잉크]],0),17),"")</f>
        <v/>
      </c>
      <c r="Z500" s="23"/>
      <c r="AA500" s="23" t="str">
        <f>IF(ISBLANK(Z500),"",INDEX(호기!$A$1:$B$657,MATCH('생산계획(잉크)'!B952,호기!$A$1:$A$657,0),2))</f>
        <v/>
      </c>
      <c r="AB500" s="24">
        <f>X500+Z500-INDEX(표5[#All],MATCH(B500,표5[[#All],[잉크]],0),5)</f>
        <v>0</v>
      </c>
      <c r="AC500" s="21" t="str">
        <f>IFERROR(AB500/INDEX(표5[#All],MATCH(B500,표5[[#All],[잉크]],0),20),"")</f>
        <v/>
      </c>
      <c r="AD500" s="23"/>
      <c r="AE500" s="235"/>
      <c r="BB500" s="67"/>
      <c r="BC500" s="67"/>
      <c r="BD500" s="67"/>
      <c r="BE500" s="67"/>
      <c r="BF500" s="67"/>
    </row>
    <row r="501" spans="1:58" ht="16.5" hidden="1" customHeight="1" x14ac:dyDescent="0.3">
      <c r="A501" s="1"/>
      <c r="B501" s="5" t="s">
        <v>983</v>
      </c>
      <c r="C501" s="68"/>
      <c r="D501" s="69" t="str">
        <f>IFERROR(C501/INDEX(표5[#All],MATCH(B501,표5[[#All],[잉크]],0),2),"")</f>
        <v/>
      </c>
      <c r="E501" s="22">
        <f>$C501-INDEX(표5[#All],MATCH(B501,표5[[#All],[잉크]],0),24)</f>
        <v>0</v>
      </c>
      <c r="F501" s="542"/>
      <c r="G501" s="23" t="str">
        <f>IF(ISBLANK(F501),"",INDEX(호기!$A$1:$B$657,MATCH('생산계획(잉크)'!B953,호기!$A$1:$A$657,0),2))</f>
        <v/>
      </c>
      <c r="H501" s="24">
        <f>C501+F501-INDEX(표5[#All],MATCH(B501,표5[[#All],[잉크]],0),2)</f>
        <v>0</v>
      </c>
      <c r="I501" s="21" t="str">
        <f>IFERROR(H501/INDEX(표5[#All],MATCH(B501,표5[[#All],[잉크]],0),5),"")</f>
        <v/>
      </c>
      <c r="J501" s="542"/>
      <c r="K501" s="25" t="str">
        <f>IF(ISBLANK(J501),"",INDEX(호기!$A$1:$B$657,MATCH('생산계획(잉크)'!B953,호기!$A$1:$A$657,0),2))</f>
        <v/>
      </c>
      <c r="L501" s="24">
        <f>H501+J501-INDEX(표5[#All],MATCH(B501,표5[[#All],[잉크]],0),5)</f>
        <v>0</v>
      </c>
      <c r="M501" s="21" t="str">
        <f>IFERROR(L501/INDEX(표5[#All],MATCH(B501,표5[[#All],[잉크]],0),8),"")</f>
        <v/>
      </c>
      <c r="N501" s="542"/>
      <c r="O501" s="23" t="str">
        <f>IF(ISBLANK(N501),"",INDEX(호기!$A$1:$B$657,MATCH('생산계획(잉크)'!B953,호기!$A$1:$A$657,0),2))</f>
        <v/>
      </c>
      <c r="P501" s="24">
        <f>L501+N501-INDEX(표5[#All],MATCH(B501,표5[[#All],[잉크]],0),5)</f>
        <v>0</v>
      </c>
      <c r="Q501" s="21" t="str">
        <f>IFERROR(P501/INDEX(표5[#All],MATCH(B501,표5[[#All],[잉크]],0),11),"")</f>
        <v/>
      </c>
      <c r="R501" s="542"/>
      <c r="S501" s="25" t="str">
        <f>IF(ISBLANK(R501),"",INDEX(호기!$A$1:$B$657,MATCH('생산계획(잉크)'!B953,호기!$A$1:$A$657,0),2))</f>
        <v/>
      </c>
      <c r="T501" s="24">
        <f>P501+R501-INDEX(표5[#All],MATCH(B501,표5[[#All],[잉크]],0),5)</f>
        <v>0</v>
      </c>
      <c r="U501" s="21" t="str">
        <f>IFERROR(T501/INDEX(표5[#All],MATCH(B501,표5[[#All],[잉크]],0),14),"")</f>
        <v/>
      </c>
      <c r="V501" s="542"/>
      <c r="W501" s="23" t="str">
        <f>IF(ISBLANK(V501),"",INDEX(호기!$A$1:$B$657,MATCH('생산계획(잉크)'!B953,호기!$A$1:$A$657,0),2))</f>
        <v/>
      </c>
      <c r="X501" s="24">
        <f>T501+V501-INDEX(표5[#All],MATCH(B501,표5[[#All],[잉크]],0),5)</f>
        <v>0</v>
      </c>
      <c r="Y501" s="21" t="str">
        <f>IFERROR(X501/INDEX(표5[#All],MATCH(B501,표5[[#All],[잉크]],0),17),"")</f>
        <v/>
      </c>
      <c r="Z501" s="23"/>
      <c r="AA501" s="23" t="str">
        <f>IF(ISBLANK(Z501),"",INDEX(호기!$A$1:$B$657,MATCH('생산계획(잉크)'!B953,호기!$A$1:$A$657,0),2))</f>
        <v/>
      </c>
      <c r="AB501" s="24">
        <f>X501+Z501-INDEX(표5[#All],MATCH(B501,표5[[#All],[잉크]],0),5)</f>
        <v>0</v>
      </c>
      <c r="AC501" s="21" t="str">
        <f>IFERROR(AB501/INDEX(표5[#All],MATCH(B501,표5[[#All],[잉크]],0),20),"")</f>
        <v/>
      </c>
      <c r="AD501" s="23"/>
      <c r="AE501" s="235"/>
      <c r="BB501" s="67"/>
      <c r="BC501" s="67"/>
      <c r="BD501" s="67"/>
      <c r="BE501" s="67"/>
      <c r="BF501" s="67"/>
    </row>
    <row r="502" spans="1:58" ht="16.5" hidden="1" customHeight="1" x14ac:dyDescent="0.3">
      <c r="A502" s="1"/>
      <c r="B502" s="5" t="s">
        <v>985</v>
      </c>
      <c r="C502" s="68"/>
      <c r="D502" s="69" t="str">
        <f>IFERROR(C502/INDEX(표5[#All],MATCH(B502,표5[[#All],[잉크]],0),2),"")</f>
        <v/>
      </c>
      <c r="E502" s="22">
        <f>$C502-INDEX(표5[#All],MATCH(B502,표5[[#All],[잉크]],0),24)</f>
        <v>0</v>
      </c>
      <c r="F502" s="542"/>
      <c r="G502" s="23" t="str">
        <f>IF(ISBLANK(F502),"",INDEX(호기!$A$1:$B$657,MATCH('생산계획(잉크)'!B954,호기!$A$1:$A$657,0),2))</f>
        <v/>
      </c>
      <c r="H502" s="24">
        <f>C502+F502-INDEX(표5[#All],MATCH(B502,표5[[#All],[잉크]],0),2)</f>
        <v>0</v>
      </c>
      <c r="I502" s="21" t="str">
        <f>IFERROR(H502/INDEX(표5[#All],MATCH(B502,표5[[#All],[잉크]],0),5),"")</f>
        <v/>
      </c>
      <c r="J502" s="542"/>
      <c r="K502" s="25" t="str">
        <f>IF(ISBLANK(J502),"",INDEX(호기!$A$1:$B$657,MATCH('생산계획(잉크)'!B954,호기!$A$1:$A$657,0),2))</f>
        <v/>
      </c>
      <c r="L502" s="24">
        <f>H502+J502-INDEX(표5[#All],MATCH(B502,표5[[#All],[잉크]],0),5)</f>
        <v>0</v>
      </c>
      <c r="M502" s="21" t="str">
        <f>IFERROR(L502/INDEX(표5[#All],MATCH(B502,표5[[#All],[잉크]],0),8),"")</f>
        <v/>
      </c>
      <c r="N502" s="542"/>
      <c r="O502" s="23" t="str">
        <f>IF(ISBLANK(N502),"",INDEX(호기!$A$1:$B$657,MATCH('생산계획(잉크)'!B954,호기!$A$1:$A$657,0),2))</f>
        <v/>
      </c>
      <c r="P502" s="24">
        <f>L502+N502-INDEX(표5[#All],MATCH(B502,표5[[#All],[잉크]],0),5)</f>
        <v>0</v>
      </c>
      <c r="Q502" s="21" t="str">
        <f>IFERROR(P502/INDEX(표5[#All],MATCH(B502,표5[[#All],[잉크]],0),11),"")</f>
        <v/>
      </c>
      <c r="R502" s="542"/>
      <c r="S502" s="25" t="str">
        <f>IF(ISBLANK(R502),"",INDEX(호기!$A$1:$B$657,MATCH('생산계획(잉크)'!B954,호기!$A$1:$A$657,0),2))</f>
        <v/>
      </c>
      <c r="T502" s="24">
        <f>P502+R502-INDEX(표5[#All],MATCH(B502,표5[[#All],[잉크]],0),5)</f>
        <v>0</v>
      </c>
      <c r="U502" s="21" t="str">
        <f>IFERROR(T502/INDEX(표5[#All],MATCH(B502,표5[[#All],[잉크]],0),14),"")</f>
        <v/>
      </c>
      <c r="V502" s="542"/>
      <c r="W502" s="23" t="str">
        <f>IF(ISBLANK(V502),"",INDEX(호기!$A$1:$B$657,MATCH('생산계획(잉크)'!B954,호기!$A$1:$A$657,0),2))</f>
        <v/>
      </c>
      <c r="X502" s="24">
        <f>T502+V502-INDEX(표5[#All],MATCH(B502,표5[[#All],[잉크]],0),5)</f>
        <v>0</v>
      </c>
      <c r="Y502" s="21" t="str">
        <f>IFERROR(X502/INDEX(표5[#All],MATCH(B502,표5[[#All],[잉크]],0),17),"")</f>
        <v/>
      </c>
      <c r="Z502" s="23"/>
      <c r="AA502" s="23" t="str">
        <f>IF(ISBLANK(Z502),"",INDEX(호기!$A$1:$B$657,MATCH('생산계획(잉크)'!B954,호기!$A$1:$A$657,0),2))</f>
        <v/>
      </c>
      <c r="AB502" s="24">
        <f>X502+Z502-INDEX(표5[#All],MATCH(B502,표5[[#All],[잉크]],0),5)</f>
        <v>0</v>
      </c>
      <c r="AC502" s="21" t="str">
        <f>IFERROR(AB502/INDEX(표5[#All],MATCH(B502,표5[[#All],[잉크]],0),20),"")</f>
        <v/>
      </c>
      <c r="AD502" s="23"/>
      <c r="AE502" s="235"/>
      <c r="BB502" s="67"/>
      <c r="BC502" s="67"/>
      <c r="BD502" s="67"/>
      <c r="BE502" s="67"/>
      <c r="BF502" s="67"/>
    </row>
    <row r="503" spans="1:58" ht="16.5" hidden="1" customHeight="1" x14ac:dyDescent="0.3">
      <c r="A503" s="1"/>
      <c r="B503" s="5" t="s">
        <v>993</v>
      </c>
      <c r="C503" s="68"/>
      <c r="D503" s="69" t="str">
        <f>IFERROR(C503/INDEX(표5[#All],MATCH(B503,표5[[#All],[잉크]],0),2),"")</f>
        <v/>
      </c>
      <c r="E503" s="22">
        <f>$C503-INDEX(표5[#All],MATCH(B503,표5[[#All],[잉크]],0),24)</f>
        <v>0</v>
      </c>
      <c r="F503" s="542"/>
      <c r="G503" s="23" t="str">
        <f>IF(ISBLANK(F503),"",INDEX(호기!$A$1:$B$657,MATCH('생산계획(잉크)'!B955,호기!$A$1:$A$657,0),2))</f>
        <v/>
      </c>
      <c r="H503" s="24">
        <f>C503+F503-INDEX(표5[#All],MATCH(B503,표5[[#All],[잉크]],0),2)</f>
        <v>0</v>
      </c>
      <c r="I503" s="21" t="str">
        <f>IFERROR(H503/INDEX(표5[#All],MATCH(B503,표5[[#All],[잉크]],0),5),"")</f>
        <v/>
      </c>
      <c r="J503" s="542"/>
      <c r="K503" s="25" t="str">
        <f>IF(ISBLANK(J503),"",INDEX(호기!$A$1:$B$657,MATCH('생산계획(잉크)'!B955,호기!$A$1:$A$657,0),2))</f>
        <v/>
      </c>
      <c r="L503" s="24">
        <f>H503+J503-INDEX(표5[#All],MATCH(B503,표5[[#All],[잉크]],0),5)</f>
        <v>0</v>
      </c>
      <c r="M503" s="21" t="str">
        <f>IFERROR(L503/INDEX(표5[#All],MATCH(B503,표5[[#All],[잉크]],0),8),"")</f>
        <v/>
      </c>
      <c r="N503" s="542"/>
      <c r="O503" s="23" t="str">
        <f>IF(ISBLANK(N503),"",INDEX(호기!$A$1:$B$657,MATCH('생산계획(잉크)'!B955,호기!$A$1:$A$657,0),2))</f>
        <v/>
      </c>
      <c r="P503" s="24">
        <f>L503+N503-INDEX(표5[#All],MATCH(B503,표5[[#All],[잉크]],0),5)</f>
        <v>0</v>
      </c>
      <c r="Q503" s="21" t="str">
        <f>IFERROR(P503/INDEX(표5[#All],MATCH(B503,표5[[#All],[잉크]],0),11),"")</f>
        <v/>
      </c>
      <c r="R503" s="542"/>
      <c r="S503" s="25" t="str">
        <f>IF(ISBLANK(R503),"",INDEX(호기!$A$1:$B$657,MATCH('생산계획(잉크)'!B955,호기!$A$1:$A$657,0),2))</f>
        <v/>
      </c>
      <c r="T503" s="24">
        <f>P503+R503-INDEX(표5[#All],MATCH(B503,표5[[#All],[잉크]],0),5)</f>
        <v>0</v>
      </c>
      <c r="U503" s="21" t="str">
        <f>IFERROR(T503/INDEX(표5[#All],MATCH(B503,표5[[#All],[잉크]],0),14),"")</f>
        <v/>
      </c>
      <c r="V503" s="542"/>
      <c r="W503" s="23" t="str">
        <f>IF(ISBLANK(V503),"",INDEX(호기!$A$1:$B$657,MATCH('생산계획(잉크)'!B955,호기!$A$1:$A$657,0),2))</f>
        <v/>
      </c>
      <c r="X503" s="24">
        <f>T503+V503-INDEX(표5[#All],MATCH(B503,표5[[#All],[잉크]],0),5)</f>
        <v>0</v>
      </c>
      <c r="Y503" s="21" t="str">
        <f>IFERROR(X503/INDEX(표5[#All],MATCH(B503,표5[[#All],[잉크]],0),17),"")</f>
        <v/>
      </c>
      <c r="Z503" s="23"/>
      <c r="AA503" s="23" t="str">
        <f>IF(ISBLANK(Z503),"",INDEX(호기!$A$1:$B$657,MATCH('생산계획(잉크)'!B955,호기!$A$1:$A$657,0),2))</f>
        <v/>
      </c>
      <c r="AB503" s="24">
        <f>X503+Z503-INDEX(표5[#All],MATCH(B503,표5[[#All],[잉크]],0),5)</f>
        <v>0</v>
      </c>
      <c r="AC503" s="21" t="str">
        <f>IFERROR(AB503/INDEX(표5[#All],MATCH(B503,표5[[#All],[잉크]],0),20),"")</f>
        <v/>
      </c>
      <c r="AD503" s="23"/>
      <c r="AE503" s="235"/>
      <c r="BB503" s="67"/>
      <c r="BC503" s="67"/>
      <c r="BD503" s="67"/>
      <c r="BE503" s="67"/>
      <c r="BF503" s="67"/>
    </row>
    <row r="504" spans="1:58" ht="16.5" hidden="1" customHeight="1" x14ac:dyDescent="0.3">
      <c r="A504" s="1"/>
      <c r="B504" s="5" t="s">
        <v>1031</v>
      </c>
      <c r="C504" s="68"/>
      <c r="D504" s="69" t="str">
        <f>IFERROR(C504/INDEX(표5[#All],MATCH(B504,표5[[#All],[잉크]],0),2),"")</f>
        <v/>
      </c>
      <c r="E504" s="22">
        <f>$C504-INDEX(표5[#All],MATCH(B504,표5[[#All],[잉크]],0),24)</f>
        <v>0</v>
      </c>
      <c r="F504" s="542"/>
      <c r="G504" s="23" t="str">
        <f>IF(ISBLANK(F504),"",INDEX(호기!$A$1:$B$657,MATCH('생산계획(잉크)'!B956,호기!$A$1:$A$657,0),2))</f>
        <v/>
      </c>
      <c r="H504" s="24">
        <f>C504+F504-INDEX(표5[#All],MATCH(B504,표5[[#All],[잉크]],0),2)</f>
        <v>0</v>
      </c>
      <c r="I504" s="21" t="str">
        <f>IFERROR(H504/INDEX(표5[#All],MATCH(B504,표5[[#All],[잉크]],0),5),"")</f>
        <v/>
      </c>
      <c r="J504" s="542"/>
      <c r="K504" s="25" t="str">
        <f>IF(ISBLANK(J504),"",INDEX(호기!$A$1:$B$657,MATCH('생산계획(잉크)'!B956,호기!$A$1:$A$657,0),2))</f>
        <v/>
      </c>
      <c r="L504" s="24">
        <f>H504+J504-INDEX(표5[#All],MATCH(B504,표5[[#All],[잉크]],0),5)</f>
        <v>0</v>
      </c>
      <c r="M504" s="21" t="str">
        <f>IFERROR(L504/INDEX(표5[#All],MATCH(B504,표5[[#All],[잉크]],0),8),"")</f>
        <v/>
      </c>
      <c r="N504" s="542"/>
      <c r="O504" s="23" t="str">
        <f>IF(ISBLANK(N504),"",INDEX(호기!$A$1:$B$657,MATCH('생산계획(잉크)'!B956,호기!$A$1:$A$657,0),2))</f>
        <v/>
      </c>
      <c r="P504" s="24">
        <f>L504+N504-INDEX(표5[#All],MATCH(B504,표5[[#All],[잉크]],0),5)</f>
        <v>0</v>
      </c>
      <c r="Q504" s="21" t="str">
        <f>IFERROR(P504/INDEX(표5[#All],MATCH(B504,표5[[#All],[잉크]],0),11),"")</f>
        <v/>
      </c>
      <c r="R504" s="542"/>
      <c r="S504" s="25" t="str">
        <f>IF(ISBLANK(R504),"",INDEX(호기!$A$1:$B$657,MATCH('생산계획(잉크)'!B956,호기!$A$1:$A$657,0),2))</f>
        <v/>
      </c>
      <c r="T504" s="24">
        <f>P504+R504-INDEX(표5[#All],MATCH(B504,표5[[#All],[잉크]],0),5)</f>
        <v>0</v>
      </c>
      <c r="U504" s="21" t="str">
        <f>IFERROR(T504/INDEX(표5[#All],MATCH(B504,표5[[#All],[잉크]],0),14),"")</f>
        <v/>
      </c>
      <c r="V504" s="542"/>
      <c r="W504" s="23" t="str">
        <f>IF(ISBLANK(V504),"",INDEX(호기!$A$1:$B$657,MATCH('생산계획(잉크)'!B956,호기!$A$1:$A$657,0),2))</f>
        <v/>
      </c>
      <c r="X504" s="24">
        <f>T504+V504-INDEX(표5[#All],MATCH(B504,표5[[#All],[잉크]],0),5)</f>
        <v>0</v>
      </c>
      <c r="Y504" s="21" t="str">
        <f>IFERROR(X504/INDEX(표5[#All],MATCH(B504,표5[[#All],[잉크]],0),17),"")</f>
        <v/>
      </c>
      <c r="Z504" s="23"/>
      <c r="AA504" s="23" t="str">
        <f>IF(ISBLANK(Z504),"",INDEX(호기!$A$1:$B$657,MATCH('생산계획(잉크)'!B956,호기!$A$1:$A$657,0),2))</f>
        <v/>
      </c>
      <c r="AB504" s="24">
        <f>X504+Z504-INDEX(표5[#All],MATCH(B504,표5[[#All],[잉크]],0),5)</f>
        <v>0</v>
      </c>
      <c r="AC504" s="21" t="str">
        <f>IFERROR(AB504/INDEX(표5[#All],MATCH(B504,표5[[#All],[잉크]],0),20),"")</f>
        <v/>
      </c>
      <c r="AD504" s="23"/>
      <c r="AE504" s="235"/>
      <c r="BB504" s="67"/>
      <c r="BC504" s="67"/>
      <c r="BD504" s="67"/>
      <c r="BE504" s="67"/>
      <c r="BF504" s="67"/>
    </row>
    <row r="505" spans="1:58" ht="16.5" hidden="1" customHeight="1" x14ac:dyDescent="0.3">
      <c r="A505" s="1"/>
      <c r="B505" s="5" t="s">
        <v>1033</v>
      </c>
      <c r="C505" s="68"/>
      <c r="D505" s="69" t="str">
        <f>IFERROR(C505/INDEX(표5[#All],MATCH(B505,표5[[#All],[잉크]],0),2),"")</f>
        <v/>
      </c>
      <c r="E505" s="22">
        <f>$C505-INDEX(표5[#All],MATCH(B505,표5[[#All],[잉크]],0),24)</f>
        <v>0</v>
      </c>
      <c r="F505" s="542"/>
      <c r="G505" s="23" t="str">
        <f>IF(ISBLANK(F505),"",INDEX(호기!$A$1:$B$657,MATCH('생산계획(잉크)'!B957,호기!$A$1:$A$657,0),2))</f>
        <v/>
      </c>
      <c r="H505" s="24">
        <f>C505+F505-INDEX(표5[#All],MATCH(B505,표5[[#All],[잉크]],0),2)</f>
        <v>0</v>
      </c>
      <c r="I505" s="21" t="str">
        <f>IFERROR(H505/INDEX(표5[#All],MATCH(B505,표5[[#All],[잉크]],0),5),"")</f>
        <v/>
      </c>
      <c r="J505" s="542"/>
      <c r="K505" s="25" t="str">
        <f>IF(ISBLANK(J505),"",INDEX(호기!$A$1:$B$657,MATCH('생산계획(잉크)'!B957,호기!$A$1:$A$657,0),2))</f>
        <v/>
      </c>
      <c r="L505" s="24">
        <f>H505+J505-INDEX(표5[#All],MATCH(B505,표5[[#All],[잉크]],0),5)</f>
        <v>0</v>
      </c>
      <c r="M505" s="21" t="str">
        <f>IFERROR(L505/INDEX(표5[#All],MATCH(B505,표5[[#All],[잉크]],0),8),"")</f>
        <v/>
      </c>
      <c r="N505" s="542"/>
      <c r="O505" s="23" t="str">
        <f>IF(ISBLANK(N505),"",INDEX(호기!$A$1:$B$657,MATCH('생산계획(잉크)'!B957,호기!$A$1:$A$657,0),2))</f>
        <v/>
      </c>
      <c r="P505" s="24">
        <f>L505+N505-INDEX(표5[#All],MATCH(B505,표5[[#All],[잉크]],0),5)</f>
        <v>0</v>
      </c>
      <c r="Q505" s="21" t="str">
        <f>IFERROR(P505/INDEX(표5[#All],MATCH(B505,표5[[#All],[잉크]],0),11),"")</f>
        <v/>
      </c>
      <c r="R505" s="542"/>
      <c r="S505" s="25" t="str">
        <f>IF(ISBLANK(R505),"",INDEX(호기!$A$1:$B$657,MATCH('생산계획(잉크)'!B957,호기!$A$1:$A$657,0),2))</f>
        <v/>
      </c>
      <c r="T505" s="24">
        <f>P505+R505-INDEX(표5[#All],MATCH(B505,표5[[#All],[잉크]],0),5)</f>
        <v>0</v>
      </c>
      <c r="U505" s="21" t="str">
        <f>IFERROR(T505/INDEX(표5[#All],MATCH(B505,표5[[#All],[잉크]],0),14),"")</f>
        <v/>
      </c>
      <c r="V505" s="542"/>
      <c r="W505" s="23" t="str">
        <f>IF(ISBLANK(V505),"",INDEX(호기!$A$1:$B$657,MATCH('생산계획(잉크)'!B957,호기!$A$1:$A$657,0),2))</f>
        <v/>
      </c>
      <c r="X505" s="24">
        <f>T505+V505-INDEX(표5[#All],MATCH(B505,표5[[#All],[잉크]],0),5)</f>
        <v>0</v>
      </c>
      <c r="Y505" s="21" t="str">
        <f>IFERROR(X505/INDEX(표5[#All],MATCH(B505,표5[[#All],[잉크]],0),17),"")</f>
        <v/>
      </c>
      <c r="Z505" s="23"/>
      <c r="AA505" s="23" t="str">
        <f>IF(ISBLANK(Z505),"",INDEX(호기!$A$1:$B$657,MATCH('생산계획(잉크)'!B957,호기!$A$1:$A$657,0),2))</f>
        <v/>
      </c>
      <c r="AB505" s="24">
        <f>X505+Z505-INDEX(표5[#All],MATCH(B505,표5[[#All],[잉크]],0),5)</f>
        <v>0</v>
      </c>
      <c r="AC505" s="21" t="str">
        <f>IFERROR(AB505/INDEX(표5[#All],MATCH(B505,표5[[#All],[잉크]],0),20),"")</f>
        <v/>
      </c>
      <c r="AD505" s="23"/>
      <c r="AE505" s="235"/>
      <c r="BB505" s="67"/>
      <c r="BC505" s="67"/>
      <c r="BD505" s="67"/>
      <c r="BE505" s="67"/>
      <c r="BF505" s="67"/>
    </row>
    <row r="506" spans="1:58" ht="16.5" hidden="1" customHeight="1" x14ac:dyDescent="0.3">
      <c r="A506" s="1"/>
      <c r="B506" s="5" t="s">
        <v>1029</v>
      </c>
      <c r="C506" s="68"/>
      <c r="D506" s="69" t="str">
        <f>IFERROR(C506/INDEX(표5[#All],MATCH(B506,표5[[#All],[잉크]],0),2),"")</f>
        <v/>
      </c>
      <c r="E506" s="22">
        <f>$C506-INDEX(표5[#All],MATCH(B506,표5[[#All],[잉크]],0),24)</f>
        <v>0</v>
      </c>
      <c r="F506" s="542"/>
      <c r="G506" s="23" t="str">
        <f>IF(ISBLANK(F506),"",INDEX(호기!$A$1:$B$657,MATCH('생산계획(잉크)'!B958,호기!$A$1:$A$657,0),2))</f>
        <v/>
      </c>
      <c r="H506" s="24">
        <f>C506+F506-INDEX(표5[#All],MATCH(B506,표5[[#All],[잉크]],0),2)</f>
        <v>0</v>
      </c>
      <c r="I506" s="21" t="str">
        <f>IFERROR(H506/INDEX(표5[#All],MATCH(B506,표5[[#All],[잉크]],0),5),"")</f>
        <v/>
      </c>
      <c r="J506" s="542"/>
      <c r="K506" s="25" t="str">
        <f>IF(ISBLANK(J506),"",INDEX(호기!$A$1:$B$657,MATCH('생산계획(잉크)'!B958,호기!$A$1:$A$657,0),2))</f>
        <v/>
      </c>
      <c r="L506" s="24">
        <f>H506+J506-INDEX(표5[#All],MATCH(B506,표5[[#All],[잉크]],0),5)</f>
        <v>0</v>
      </c>
      <c r="M506" s="21" t="str">
        <f>IFERROR(L506/INDEX(표5[#All],MATCH(B506,표5[[#All],[잉크]],0),8),"")</f>
        <v/>
      </c>
      <c r="N506" s="542"/>
      <c r="O506" s="23" t="str">
        <f>IF(ISBLANK(N506),"",INDEX(호기!$A$1:$B$657,MATCH('생산계획(잉크)'!B958,호기!$A$1:$A$657,0),2))</f>
        <v/>
      </c>
      <c r="P506" s="24">
        <f>L506+N506-INDEX(표5[#All],MATCH(B506,표5[[#All],[잉크]],0),5)</f>
        <v>0</v>
      </c>
      <c r="Q506" s="21" t="str">
        <f>IFERROR(P506/INDEX(표5[#All],MATCH(B506,표5[[#All],[잉크]],0),11),"")</f>
        <v/>
      </c>
      <c r="R506" s="542"/>
      <c r="S506" s="25" t="str">
        <f>IF(ISBLANK(R506),"",INDEX(호기!$A$1:$B$657,MATCH('생산계획(잉크)'!B958,호기!$A$1:$A$657,0),2))</f>
        <v/>
      </c>
      <c r="T506" s="24">
        <f>P506+R506-INDEX(표5[#All],MATCH(B506,표5[[#All],[잉크]],0),5)</f>
        <v>0</v>
      </c>
      <c r="U506" s="21" t="str">
        <f>IFERROR(T506/INDEX(표5[#All],MATCH(B506,표5[[#All],[잉크]],0),14),"")</f>
        <v/>
      </c>
      <c r="V506" s="542"/>
      <c r="W506" s="23" t="str">
        <f>IF(ISBLANK(V506),"",INDEX(호기!$A$1:$B$657,MATCH('생산계획(잉크)'!B958,호기!$A$1:$A$657,0),2))</f>
        <v/>
      </c>
      <c r="X506" s="24">
        <f>T506+V506-INDEX(표5[#All],MATCH(B506,표5[[#All],[잉크]],0),5)</f>
        <v>0</v>
      </c>
      <c r="Y506" s="21" t="str">
        <f>IFERROR(X506/INDEX(표5[#All],MATCH(B506,표5[[#All],[잉크]],0),17),"")</f>
        <v/>
      </c>
      <c r="Z506" s="23"/>
      <c r="AA506" s="23" t="str">
        <f>IF(ISBLANK(Z506),"",INDEX(호기!$A$1:$B$657,MATCH('생산계획(잉크)'!B958,호기!$A$1:$A$657,0),2))</f>
        <v/>
      </c>
      <c r="AB506" s="24">
        <f>X506+Z506-INDEX(표5[#All],MATCH(B506,표5[[#All],[잉크]],0),5)</f>
        <v>0</v>
      </c>
      <c r="AC506" s="21" t="str">
        <f>IFERROR(AB506/INDEX(표5[#All],MATCH(B506,표5[[#All],[잉크]],0),20),"")</f>
        <v/>
      </c>
      <c r="AD506" s="23"/>
      <c r="AE506" s="235"/>
      <c r="BB506" s="67"/>
      <c r="BC506" s="67"/>
      <c r="BD506" s="67"/>
      <c r="BE506" s="67"/>
      <c r="BF506" s="67"/>
    </row>
    <row r="507" spans="1:58" ht="16.5" hidden="1" customHeight="1" x14ac:dyDescent="0.3">
      <c r="A507" s="1"/>
      <c r="B507" s="5" t="s">
        <v>1034</v>
      </c>
      <c r="C507" s="68"/>
      <c r="D507" s="69" t="str">
        <f>IFERROR(C507/INDEX(표5[#All],MATCH(B507,표5[[#All],[잉크]],0),2),"")</f>
        <v/>
      </c>
      <c r="E507" s="22">
        <f>$C507-INDEX(표5[#All],MATCH(B507,표5[[#All],[잉크]],0),24)</f>
        <v>0</v>
      </c>
      <c r="F507" s="542"/>
      <c r="G507" s="23" t="str">
        <f>IF(ISBLANK(F507),"",INDEX(호기!$A$1:$B$657,MATCH('생산계획(잉크)'!B959,호기!$A$1:$A$657,0),2))</f>
        <v/>
      </c>
      <c r="H507" s="24">
        <f>C507+F507-INDEX(표5[#All],MATCH(B507,표5[[#All],[잉크]],0),2)</f>
        <v>0</v>
      </c>
      <c r="I507" s="21" t="str">
        <f>IFERROR(H507/INDEX(표5[#All],MATCH(B507,표5[[#All],[잉크]],0),5),"")</f>
        <v/>
      </c>
      <c r="J507" s="542"/>
      <c r="K507" s="25" t="str">
        <f>IF(ISBLANK(J507),"",INDEX(호기!$A$1:$B$657,MATCH('생산계획(잉크)'!B959,호기!$A$1:$A$657,0),2))</f>
        <v/>
      </c>
      <c r="L507" s="24">
        <f>H507+J507-INDEX(표5[#All],MATCH(B507,표5[[#All],[잉크]],0),5)</f>
        <v>0</v>
      </c>
      <c r="M507" s="21" t="str">
        <f>IFERROR(L507/INDEX(표5[#All],MATCH(B507,표5[[#All],[잉크]],0),8),"")</f>
        <v/>
      </c>
      <c r="N507" s="542"/>
      <c r="O507" s="23" t="str">
        <f>IF(ISBLANK(N507),"",INDEX(호기!$A$1:$B$657,MATCH('생산계획(잉크)'!B959,호기!$A$1:$A$657,0),2))</f>
        <v/>
      </c>
      <c r="P507" s="24">
        <f>L507+N507-INDEX(표5[#All],MATCH(B507,표5[[#All],[잉크]],0),5)</f>
        <v>0</v>
      </c>
      <c r="Q507" s="21" t="str">
        <f>IFERROR(P507/INDEX(표5[#All],MATCH(B507,표5[[#All],[잉크]],0),11),"")</f>
        <v/>
      </c>
      <c r="R507" s="542"/>
      <c r="S507" s="25" t="str">
        <f>IF(ISBLANK(R507),"",INDEX(호기!$A$1:$B$657,MATCH('생산계획(잉크)'!B959,호기!$A$1:$A$657,0),2))</f>
        <v/>
      </c>
      <c r="T507" s="24">
        <f>P507+R507-INDEX(표5[#All],MATCH(B507,표5[[#All],[잉크]],0),5)</f>
        <v>0</v>
      </c>
      <c r="U507" s="21" t="str">
        <f>IFERROR(T507/INDEX(표5[#All],MATCH(B507,표5[[#All],[잉크]],0),14),"")</f>
        <v/>
      </c>
      <c r="V507" s="542"/>
      <c r="W507" s="23" t="str">
        <f>IF(ISBLANK(V507),"",INDEX(호기!$A$1:$B$657,MATCH('생산계획(잉크)'!B959,호기!$A$1:$A$657,0),2))</f>
        <v/>
      </c>
      <c r="X507" s="24">
        <f>T507+V507-INDEX(표5[#All],MATCH(B507,표5[[#All],[잉크]],0),5)</f>
        <v>0</v>
      </c>
      <c r="Y507" s="21" t="str">
        <f>IFERROR(X507/INDEX(표5[#All],MATCH(B507,표5[[#All],[잉크]],0),17),"")</f>
        <v/>
      </c>
      <c r="Z507" s="23"/>
      <c r="AA507" s="23" t="str">
        <f>IF(ISBLANK(Z507),"",INDEX(호기!$A$1:$B$657,MATCH('생산계획(잉크)'!B959,호기!$A$1:$A$657,0),2))</f>
        <v/>
      </c>
      <c r="AB507" s="24">
        <f>X507+Z507-INDEX(표5[#All],MATCH(B507,표5[[#All],[잉크]],0),5)</f>
        <v>0</v>
      </c>
      <c r="AC507" s="21" t="str">
        <f>IFERROR(AB507/INDEX(표5[#All],MATCH(B507,표5[[#All],[잉크]],0),20),"")</f>
        <v/>
      </c>
      <c r="AD507" s="23"/>
      <c r="AE507" s="235"/>
      <c r="BB507" s="67"/>
      <c r="BC507" s="67"/>
      <c r="BD507" s="67"/>
      <c r="BE507" s="67"/>
      <c r="BF507" s="67"/>
    </row>
    <row r="508" spans="1:58" ht="16.5" hidden="1" customHeight="1" x14ac:dyDescent="0.3">
      <c r="A508" s="1"/>
      <c r="B508" s="5" t="s">
        <v>1027</v>
      </c>
      <c r="C508" s="68"/>
      <c r="D508" s="69" t="str">
        <f>IFERROR(C508/INDEX(표5[#All],MATCH(B508,표5[[#All],[잉크]],0),2),"")</f>
        <v/>
      </c>
      <c r="E508" s="22">
        <f>$C508-INDEX(표5[#All],MATCH(B508,표5[[#All],[잉크]],0),24)</f>
        <v>0</v>
      </c>
      <c r="F508" s="542"/>
      <c r="G508" s="23" t="str">
        <f>IF(ISBLANK(F508),"",INDEX(호기!$A$1:$B$657,MATCH('생산계획(잉크)'!B960,호기!$A$1:$A$657,0),2))</f>
        <v/>
      </c>
      <c r="H508" s="24">
        <f>C508+F508-INDEX(표5[#All],MATCH(B508,표5[[#All],[잉크]],0),2)</f>
        <v>0</v>
      </c>
      <c r="I508" s="21" t="str">
        <f>IFERROR(H508/INDEX(표5[#All],MATCH(B508,표5[[#All],[잉크]],0),5),"")</f>
        <v/>
      </c>
      <c r="J508" s="542"/>
      <c r="K508" s="25" t="str">
        <f>IF(ISBLANK(J508),"",INDEX(호기!$A$1:$B$657,MATCH('생산계획(잉크)'!B960,호기!$A$1:$A$657,0),2))</f>
        <v/>
      </c>
      <c r="L508" s="24">
        <f>H508+J508-INDEX(표5[#All],MATCH(B508,표5[[#All],[잉크]],0),5)</f>
        <v>0</v>
      </c>
      <c r="M508" s="21" t="str">
        <f>IFERROR(L508/INDEX(표5[#All],MATCH(B508,표5[[#All],[잉크]],0),8),"")</f>
        <v/>
      </c>
      <c r="N508" s="542"/>
      <c r="O508" s="23" t="str">
        <f>IF(ISBLANK(N508),"",INDEX(호기!$A$1:$B$657,MATCH('생산계획(잉크)'!B960,호기!$A$1:$A$657,0),2))</f>
        <v/>
      </c>
      <c r="P508" s="24">
        <f>L508+N508-INDEX(표5[#All],MATCH(B508,표5[[#All],[잉크]],0),5)</f>
        <v>0</v>
      </c>
      <c r="Q508" s="21" t="str">
        <f>IFERROR(P508/INDEX(표5[#All],MATCH(B508,표5[[#All],[잉크]],0),11),"")</f>
        <v/>
      </c>
      <c r="R508" s="542"/>
      <c r="S508" s="25" t="str">
        <f>IF(ISBLANK(R508),"",INDEX(호기!$A$1:$B$657,MATCH('생산계획(잉크)'!B960,호기!$A$1:$A$657,0),2))</f>
        <v/>
      </c>
      <c r="T508" s="24">
        <f>P508+R508-INDEX(표5[#All],MATCH(B508,표5[[#All],[잉크]],0),5)</f>
        <v>0</v>
      </c>
      <c r="U508" s="21" t="str">
        <f>IFERROR(T508/INDEX(표5[#All],MATCH(B508,표5[[#All],[잉크]],0),14),"")</f>
        <v/>
      </c>
      <c r="V508" s="542"/>
      <c r="W508" s="23" t="str">
        <f>IF(ISBLANK(V508),"",INDEX(호기!$A$1:$B$657,MATCH('생산계획(잉크)'!B960,호기!$A$1:$A$657,0),2))</f>
        <v/>
      </c>
      <c r="X508" s="24">
        <f>T508+V508-INDEX(표5[#All],MATCH(B508,표5[[#All],[잉크]],0),5)</f>
        <v>0</v>
      </c>
      <c r="Y508" s="21" t="str">
        <f>IFERROR(X508/INDEX(표5[#All],MATCH(B508,표5[[#All],[잉크]],0),17),"")</f>
        <v/>
      </c>
      <c r="Z508" s="23"/>
      <c r="AA508" s="23" t="str">
        <f>IF(ISBLANK(Z508),"",INDEX(호기!$A$1:$B$657,MATCH('생산계획(잉크)'!B960,호기!$A$1:$A$657,0),2))</f>
        <v/>
      </c>
      <c r="AB508" s="24">
        <f>X508+Z508-INDEX(표5[#All],MATCH(B508,표5[[#All],[잉크]],0),5)</f>
        <v>0</v>
      </c>
      <c r="AC508" s="21" t="str">
        <f>IFERROR(AB508/INDEX(표5[#All],MATCH(B508,표5[[#All],[잉크]],0),20),"")</f>
        <v/>
      </c>
      <c r="AD508" s="23"/>
      <c r="AE508" s="235"/>
      <c r="BB508" s="67"/>
      <c r="BC508" s="67"/>
      <c r="BD508" s="67"/>
      <c r="BE508" s="67"/>
      <c r="BF508" s="67"/>
    </row>
    <row r="509" spans="1:58" ht="16.5" hidden="1" customHeight="1" x14ac:dyDescent="0.3">
      <c r="A509" s="1"/>
      <c r="B509" s="5" t="s">
        <v>1039</v>
      </c>
      <c r="C509" s="68"/>
      <c r="D509" s="69" t="str">
        <f>IFERROR(C509/INDEX(표5[#All],MATCH(B509,표5[[#All],[잉크]],0),2),"")</f>
        <v/>
      </c>
      <c r="E509" s="22">
        <f>$C509-INDEX(표5[#All],MATCH(B509,표5[[#All],[잉크]],0),24)</f>
        <v>0</v>
      </c>
      <c r="F509" s="542"/>
      <c r="G509" s="23" t="str">
        <f>IF(ISBLANK(F509),"",INDEX(호기!$A$1:$B$657,MATCH('생산계획(잉크)'!B961,호기!$A$1:$A$657,0),2))</f>
        <v/>
      </c>
      <c r="H509" s="24">
        <f>C509+F509-INDEX(표5[#All],MATCH(B509,표5[[#All],[잉크]],0),2)</f>
        <v>0</v>
      </c>
      <c r="I509" s="21" t="str">
        <f>IFERROR(H509/INDEX(표5[#All],MATCH(B509,표5[[#All],[잉크]],0),5),"")</f>
        <v/>
      </c>
      <c r="J509" s="542"/>
      <c r="K509" s="25" t="str">
        <f>IF(ISBLANK(J509),"",INDEX(호기!$A$1:$B$657,MATCH('생산계획(잉크)'!B961,호기!$A$1:$A$657,0),2))</f>
        <v/>
      </c>
      <c r="L509" s="24">
        <f>H509+J509-INDEX(표5[#All],MATCH(B509,표5[[#All],[잉크]],0),5)</f>
        <v>0</v>
      </c>
      <c r="M509" s="21" t="str">
        <f>IFERROR(L509/INDEX(표5[#All],MATCH(B509,표5[[#All],[잉크]],0),8),"")</f>
        <v/>
      </c>
      <c r="N509" s="542"/>
      <c r="O509" s="23" t="str">
        <f>IF(ISBLANK(N509),"",INDEX(호기!$A$1:$B$657,MATCH('생산계획(잉크)'!B961,호기!$A$1:$A$657,0),2))</f>
        <v/>
      </c>
      <c r="P509" s="24">
        <f>L509+N509-INDEX(표5[#All],MATCH(B509,표5[[#All],[잉크]],0),5)</f>
        <v>0</v>
      </c>
      <c r="Q509" s="21" t="str">
        <f>IFERROR(P509/INDEX(표5[#All],MATCH(B509,표5[[#All],[잉크]],0),11),"")</f>
        <v/>
      </c>
      <c r="R509" s="542"/>
      <c r="S509" s="25" t="str">
        <f>IF(ISBLANK(R509),"",INDEX(호기!$A$1:$B$657,MATCH('생산계획(잉크)'!B961,호기!$A$1:$A$657,0),2))</f>
        <v/>
      </c>
      <c r="T509" s="24">
        <f>P509+R509-INDEX(표5[#All],MATCH(B509,표5[[#All],[잉크]],0),5)</f>
        <v>0</v>
      </c>
      <c r="U509" s="21" t="str">
        <f>IFERROR(T509/INDEX(표5[#All],MATCH(B509,표5[[#All],[잉크]],0),14),"")</f>
        <v/>
      </c>
      <c r="V509" s="542"/>
      <c r="W509" s="23" t="str">
        <f>IF(ISBLANK(V509),"",INDEX(호기!$A$1:$B$657,MATCH('생산계획(잉크)'!B961,호기!$A$1:$A$657,0),2))</f>
        <v/>
      </c>
      <c r="X509" s="24">
        <f>T509+V509-INDEX(표5[#All],MATCH(B509,표5[[#All],[잉크]],0),5)</f>
        <v>0</v>
      </c>
      <c r="Y509" s="21" t="str">
        <f>IFERROR(X509/INDEX(표5[#All],MATCH(B509,표5[[#All],[잉크]],0),17),"")</f>
        <v/>
      </c>
      <c r="Z509" s="23"/>
      <c r="AA509" s="23" t="str">
        <f>IF(ISBLANK(Z509),"",INDEX(호기!$A$1:$B$657,MATCH('생산계획(잉크)'!B961,호기!$A$1:$A$657,0),2))</f>
        <v/>
      </c>
      <c r="AB509" s="24">
        <f>X509+Z509-INDEX(표5[#All],MATCH(B509,표5[[#All],[잉크]],0),5)</f>
        <v>0</v>
      </c>
      <c r="AC509" s="21" t="str">
        <f>IFERROR(AB509/INDEX(표5[#All],MATCH(B509,표5[[#All],[잉크]],0),20),"")</f>
        <v/>
      </c>
      <c r="AD509" s="23"/>
      <c r="AE509" s="235"/>
      <c r="BB509" s="67"/>
      <c r="BC509" s="67"/>
      <c r="BD509" s="67"/>
      <c r="BE509" s="67"/>
      <c r="BF509" s="67"/>
    </row>
    <row r="510" spans="1:58" ht="16.5" hidden="1" customHeight="1" x14ac:dyDescent="0.3">
      <c r="A510" s="1"/>
      <c r="B510" s="5" t="s">
        <v>1040</v>
      </c>
      <c r="C510" s="68"/>
      <c r="D510" s="69" t="str">
        <f>IFERROR(C510/INDEX(표5[#All],MATCH(B510,표5[[#All],[잉크]],0),2),"")</f>
        <v/>
      </c>
      <c r="E510" s="22">
        <f>$C510-INDEX(표5[#All],MATCH(B510,표5[[#All],[잉크]],0),24)</f>
        <v>0</v>
      </c>
      <c r="F510" s="542"/>
      <c r="G510" s="23" t="str">
        <f>IF(ISBLANK(F510),"",INDEX(호기!$A$1:$B$657,MATCH('생산계획(잉크)'!B962,호기!$A$1:$A$657,0),2))</f>
        <v/>
      </c>
      <c r="H510" s="24">
        <f>C510+F510-INDEX(표5[#All],MATCH(B510,표5[[#All],[잉크]],0),2)</f>
        <v>0</v>
      </c>
      <c r="I510" s="21" t="str">
        <f>IFERROR(H510/INDEX(표5[#All],MATCH(B510,표5[[#All],[잉크]],0),5),"")</f>
        <v/>
      </c>
      <c r="J510" s="542"/>
      <c r="K510" s="25" t="str">
        <f>IF(ISBLANK(J510),"",INDEX(호기!$A$1:$B$657,MATCH('생산계획(잉크)'!B962,호기!$A$1:$A$657,0),2))</f>
        <v/>
      </c>
      <c r="L510" s="24">
        <f>H510+J510-INDEX(표5[#All],MATCH(B510,표5[[#All],[잉크]],0),5)</f>
        <v>0</v>
      </c>
      <c r="M510" s="21" t="str">
        <f>IFERROR(L510/INDEX(표5[#All],MATCH(B510,표5[[#All],[잉크]],0),8),"")</f>
        <v/>
      </c>
      <c r="N510" s="542"/>
      <c r="O510" s="23" t="str">
        <f>IF(ISBLANK(N510),"",INDEX(호기!$A$1:$B$657,MATCH('생산계획(잉크)'!B962,호기!$A$1:$A$657,0),2))</f>
        <v/>
      </c>
      <c r="P510" s="24">
        <f>L510+N510-INDEX(표5[#All],MATCH(B510,표5[[#All],[잉크]],0),5)</f>
        <v>0</v>
      </c>
      <c r="Q510" s="21" t="str">
        <f>IFERROR(P510/INDEX(표5[#All],MATCH(B510,표5[[#All],[잉크]],0),11),"")</f>
        <v/>
      </c>
      <c r="R510" s="542"/>
      <c r="S510" s="25" t="str">
        <f>IF(ISBLANK(R510),"",INDEX(호기!$A$1:$B$657,MATCH('생산계획(잉크)'!B962,호기!$A$1:$A$657,0),2))</f>
        <v/>
      </c>
      <c r="T510" s="24">
        <f>P510+R510-INDEX(표5[#All],MATCH(B510,표5[[#All],[잉크]],0),5)</f>
        <v>0</v>
      </c>
      <c r="U510" s="21" t="str">
        <f>IFERROR(T510/INDEX(표5[#All],MATCH(B510,표5[[#All],[잉크]],0),14),"")</f>
        <v/>
      </c>
      <c r="V510" s="542"/>
      <c r="W510" s="23" t="str">
        <f>IF(ISBLANK(V510),"",INDEX(호기!$A$1:$B$657,MATCH('생산계획(잉크)'!B962,호기!$A$1:$A$657,0),2))</f>
        <v/>
      </c>
      <c r="X510" s="24">
        <f>T510+V510-INDEX(표5[#All],MATCH(B510,표5[[#All],[잉크]],0),5)</f>
        <v>0</v>
      </c>
      <c r="Y510" s="21" t="str">
        <f>IFERROR(X510/INDEX(표5[#All],MATCH(B510,표5[[#All],[잉크]],0),17),"")</f>
        <v/>
      </c>
      <c r="Z510" s="23"/>
      <c r="AA510" s="23" t="str">
        <f>IF(ISBLANK(Z510),"",INDEX(호기!$A$1:$B$657,MATCH('생산계획(잉크)'!B962,호기!$A$1:$A$657,0),2))</f>
        <v/>
      </c>
      <c r="AB510" s="24">
        <f>X510+Z510-INDEX(표5[#All],MATCH(B510,표5[[#All],[잉크]],0),5)</f>
        <v>0</v>
      </c>
      <c r="AC510" s="21" t="str">
        <f>IFERROR(AB510/INDEX(표5[#All],MATCH(B510,표5[[#All],[잉크]],0),20),"")</f>
        <v/>
      </c>
      <c r="AD510" s="23"/>
      <c r="AE510" s="235"/>
      <c r="BB510" s="67"/>
      <c r="BC510" s="67"/>
      <c r="BD510" s="67"/>
      <c r="BE510" s="67"/>
      <c r="BF510" s="67"/>
    </row>
    <row r="511" spans="1:58" ht="16.5" hidden="1" customHeight="1" x14ac:dyDescent="0.3">
      <c r="A511" s="1"/>
      <c r="B511" s="5" t="s">
        <v>1218</v>
      </c>
      <c r="C511" s="68"/>
      <c r="D511" s="69" t="str">
        <f>IFERROR(C511/INDEX(표5[#All],MATCH(B511,표5[[#All],[잉크]],0),2),"")</f>
        <v/>
      </c>
      <c r="E511" s="22">
        <f>$C511-INDEX(표5[#All],MATCH(B511,표5[[#All],[잉크]],0),24)</f>
        <v>0</v>
      </c>
      <c r="F511" s="542"/>
      <c r="G511" s="23" t="str">
        <f>IF(ISBLANK(F511),"",INDEX(호기!$A$1:$B$657,MATCH('생산계획(잉크)'!B963,호기!$A$1:$A$657,0),2))</f>
        <v/>
      </c>
      <c r="H511" s="24">
        <f>C511+F511-INDEX(표5[#All],MATCH(B511,표5[[#All],[잉크]],0),2)</f>
        <v>0</v>
      </c>
      <c r="I511" s="21" t="str">
        <f>IFERROR(H511/INDEX(표5[#All],MATCH(B511,표5[[#All],[잉크]],0),5),"")</f>
        <v/>
      </c>
      <c r="J511" s="542"/>
      <c r="K511" s="25" t="str">
        <f>IF(ISBLANK(J511),"",INDEX(호기!$A$1:$B$657,MATCH('생산계획(잉크)'!B963,호기!$A$1:$A$657,0),2))</f>
        <v/>
      </c>
      <c r="L511" s="24">
        <f>H511+J511-INDEX(표5[#All],MATCH(B511,표5[[#All],[잉크]],0),5)</f>
        <v>0</v>
      </c>
      <c r="M511" s="21" t="str">
        <f>IFERROR(L511/INDEX(표5[#All],MATCH(B511,표5[[#All],[잉크]],0),8),"")</f>
        <v/>
      </c>
      <c r="N511" s="542"/>
      <c r="O511" s="23" t="str">
        <f>IF(ISBLANK(N511),"",INDEX(호기!$A$1:$B$657,MATCH('생산계획(잉크)'!B963,호기!$A$1:$A$657,0),2))</f>
        <v/>
      </c>
      <c r="P511" s="24">
        <f>L511+N511-INDEX(표5[#All],MATCH(B511,표5[[#All],[잉크]],0),5)</f>
        <v>0</v>
      </c>
      <c r="Q511" s="21" t="str">
        <f>IFERROR(P511/INDEX(표5[#All],MATCH(B511,표5[[#All],[잉크]],0),11),"")</f>
        <v/>
      </c>
      <c r="R511" s="542"/>
      <c r="S511" s="25" t="str">
        <f>IF(ISBLANK(R511),"",INDEX(호기!$A$1:$B$657,MATCH('생산계획(잉크)'!B963,호기!$A$1:$A$657,0),2))</f>
        <v/>
      </c>
      <c r="T511" s="24">
        <f>P511+R511-INDEX(표5[#All],MATCH(B511,표5[[#All],[잉크]],0),5)</f>
        <v>0</v>
      </c>
      <c r="U511" s="21" t="str">
        <f>IFERROR(T511/INDEX(표5[#All],MATCH(B511,표5[[#All],[잉크]],0),14),"")</f>
        <v/>
      </c>
      <c r="V511" s="542"/>
      <c r="W511" s="23" t="str">
        <f>IF(ISBLANK(V511),"",INDEX(호기!$A$1:$B$657,MATCH('생산계획(잉크)'!B963,호기!$A$1:$A$657,0),2))</f>
        <v/>
      </c>
      <c r="X511" s="24">
        <f>T511+V511-INDEX(표5[#All],MATCH(B511,표5[[#All],[잉크]],0),5)</f>
        <v>0</v>
      </c>
      <c r="Y511" s="21" t="str">
        <f>IFERROR(X511/INDEX(표5[#All],MATCH(B511,표5[[#All],[잉크]],0),17),"")</f>
        <v/>
      </c>
      <c r="Z511" s="23"/>
      <c r="AA511" s="23" t="str">
        <f>IF(ISBLANK(Z511),"",INDEX(호기!$A$1:$B$657,MATCH('생산계획(잉크)'!B963,호기!$A$1:$A$657,0),2))</f>
        <v/>
      </c>
      <c r="AB511" s="24">
        <f>X511+Z511-INDEX(표5[#All],MATCH(B511,표5[[#All],[잉크]],0),5)</f>
        <v>0</v>
      </c>
      <c r="AC511" s="21" t="str">
        <f>IFERROR(AB511/INDEX(표5[#All],MATCH(B511,표5[[#All],[잉크]],0),20),"")</f>
        <v/>
      </c>
      <c r="AD511" s="23"/>
      <c r="AE511" s="235"/>
      <c r="BB511" s="67"/>
      <c r="BC511" s="67"/>
      <c r="BD511" s="67"/>
      <c r="BE511" s="67"/>
      <c r="BF511" s="67"/>
    </row>
    <row r="512" spans="1:58" ht="16.5" hidden="1" customHeight="1" x14ac:dyDescent="0.3">
      <c r="A512" s="1"/>
      <c r="B512" s="5" t="s">
        <v>1220</v>
      </c>
      <c r="C512" s="68"/>
      <c r="D512" s="69" t="str">
        <f>IFERROR(C512/INDEX(표5[#All],MATCH(B512,표5[[#All],[잉크]],0),2),"")</f>
        <v/>
      </c>
      <c r="E512" s="22">
        <f>$C512-INDEX(표5[#All],MATCH(B512,표5[[#All],[잉크]],0),24)</f>
        <v>0</v>
      </c>
      <c r="F512" s="542"/>
      <c r="G512" s="23" t="str">
        <f>IF(ISBLANK(F512),"",INDEX(호기!$A$1:$B$657,MATCH('생산계획(잉크)'!B964,호기!$A$1:$A$657,0),2))</f>
        <v/>
      </c>
      <c r="H512" s="24">
        <f>C512+F512-INDEX(표5[#All],MATCH(B512,표5[[#All],[잉크]],0),2)</f>
        <v>0</v>
      </c>
      <c r="I512" s="21" t="str">
        <f>IFERROR(H512/INDEX(표5[#All],MATCH(B512,표5[[#All],[잉크]],0),5),"")</f>
        <v/>
      </c>
      <c r="J512" s="542"/>
      <c r="K512" s="25" t="str">
        <f>IF(ISBLANK(J512),"",INDEX(호기!$A$1:$B$657,MATCH('생산계획(잉크)'!B964,호기!$A$1:$A$657,0),2))</f>
        <v/>
      </c>
      <c r="L512" s="24">
        <f>H512+J512-INDEX(표5[#All],MATCH(B512,표5[[#All],[잉크]],0),5)</f>
        <v>0</v>
      </c>
      <c r="M512" s="21" t="str">
        <f>IFERROR(L512/INDEX(표5[#All],MATCH(B512,표5[[#All],[잉크]],0),8),"")</f>
        <v/>
      </c>
      <c r="N512" s="542"/>
      <c r="O512" s="23" t="str">
        <f>IF(ISBLANK(N512),"",INDEX(호기!$A$1:$B$657,MATCH('생산계획(잉크)'!B964,호기!$A$1:$A$657,0),2))</f>
        <v/>
      </c>
      <c r="P512" s="24">
        <f>L512+N512-INDEX(표5[#All],MATCH(B512,표5[[#All],[잉크]],0),5)</f>
        <v>0</v>
      </c>
      <c r="Q512" s="21" t="str">
        <f>IFERROR(P512/INDEX(표5[#All],MATCH(B512,표5[[#All],[잉크]],0),11),"")</f>
        <v/>
      </c>
      <c r="R512" s="542"/>
      <c r="S512" s="25" t="str">
        <f>IF(ISBLANK(R512),"",INDEX(호기!$A$1:$B$657,MATCH('생산계획(잉크)'!B964,호기!$A$1:$A$657,0),2))</f>
        <v/>
      </c>
      <c r="T512" s="24">
        <f>P512+R512-INDEX(표5[#All],MATCH(B512,표5[[#All],[잉크]],0),5)</f>
        <v>0</v>
      </c>
      <c r="U512" s="21" t="str">
        <f>IFERROR(T512/INDEX(표5[#All],MATCH(B512,표5[[#All],[잉크]],0),14),"")</f>
        <v/>
      </c>
      <c r="V512" s="542"/>
      <c r="W512" s="23" t="str">
        <f>IF(ISBLANK(V512),"",INDEX(호기!$A$1:$B$657,MATCH('생산계획(잉크)'!B964,호기!$A$1:$A$657,0),2))</f>
        <v/>
      </c>
      <c r="X512" s="24">
        <f>T512+V512-INDEX(표5[#All],MATCH(B512,표5[[#All],[잉크]],0),5)</f>
        <v>0</v>
      </c>
      <c r="Y512" s="21" t="str">
        <f>IFERROR(X512/INDEX(표5[#All],MATCH(B512,표5[[#All],[잉크]],0),17),"")</f>
        <v/>
      </c>
      <c r="Z512" s="23"/>
      <c r="AA512" s="23" t="str">
        <f>IF(ISBLANK(Z512),"",INDEX(호기!$A$1:$B$657,MATCH('생산계획(잉크)'!B964,호기!$A$1:$A$657,0),2))</f>
        <v/>
      </c>
      <c r="AB512" s="24">
        <f>X512+Z512-INDEX(표5[#All],MATCH(B512,표5[[#All],[잉크]],0),5)</f>
        <v>0</v>
      </c>
      <c r="AC512" s="21" t="str">
        <f>IFERROR(AB512/INDEX(표5[#All],MATCH(B512,표5[[#All],[잉크]],0),20),"")</f>
        <v/>
      </c>
      <c r="AD512" s="23"/>
      <c r="AE512" s="235"/>
      <c r="BB512" s="67"/>
      <c r="BC512" s="67"/>
      <c r="BD512" s="67"/>
      <c r="BE512" s="67"/>
      <c r="BF512" s="67"/>
    </row>
    <row r="513" spans="1:58" ht="16.5" hidden="1" customHeight="1" x14ac:dyDescent="0.3">
      <c r="A513" s="1"/>
      <c r="B513" s="5" t="s">
        <v>1222</v>
      </c>
      <c r="C513" s="68"/>
      <c r="D513" s="69" t="str">
        <f>IFERROR(C513/INDEX(표5[#All],MATCH(B513,표5[[#All],[잉크]],0),2),"")</f>
        <v/>
      </c>
      <c r="E513" s="22">
        <f>$C513-INDEX(표5[#All],MATCH(B513,표5[[#All],[잉크]],0),24)</f>
        <v>0</v>
      </c>
      <c r="F513" s="542"/>
      <c r="G513" s="23" t="str">
        <f>IF(ISBLANK(F513),"",INDEX(호기!$A$1:$B$657,MATCH('생산계획(잉크)'!B965,호기!$A$1:$A$657,0),2))</f>
        <v/>
      </c>
      <c r="H513" s="24">
        <f>C513+F513-INDEX(표5[#All],MATCH(B513,표5[[#All],[잉크]],0),2)</f>
        <v>0</v>
      </c>
      <c r="I513" s="21" t="str">
        <f>IFERROR(H513/INDEX(표5[#All],MATCH(B513,표5[[#All],[잉크]],0),5),"")</f>
        <v/>
      </c>
      <c r="J513" s="542"/>
      <c r="K513" s="25" t="str">
        <f>IF(ISBLANK(J513),"",INDEX(호기!$A$1:$B$657,MATCH('생산계획(잉크)'!B965,호기!$A$1:$A$657,0),2))</f>
        <v/>
      </c>
      <c r="L513" s="24">
        <f>H513+J513-INDEX(표5[#All],MATCH(B513,표5[[#All],[잉크]],0),5)</f>
        <v>0</v>
      </c>
      <c r="M513" s="21" t="str">
        <f>IFERROR(L513/INDEX(표5[#All],MATCH(B513,표5[[#All],[잉크]],0),8),"")</f>
        <v/>
      </c>
      <c r="N513" s="542"/>
      <c r="O513" s="23" t="str">
        <f>IF(ISBLANK(N513),"",INDEX(호기!$A$1:$B$657,MATCH('생산계획(잉크)'!B965,호기!$A$1:$A$657,0),2))</f>
        <v/>
      </c>
      <c r="P513" s="24">
        <f>L513+N513-INDEX(표5[#All],MATCH(B513,표5[[#All],[잉크]],0),5)</f>
        <v>0</v>
      </c>
      <c r="Q513" s="21" t="str">
        <f>IFERROR(P513/INDEX(표5[#All],MATCH(B513,표5[[#All],[잉크]],0),11),"")</f>
        <v/>
      </c>
      <c r="R513" s="542"/>
      <c r="S513" s="25" t="str">
        <f>IF(ISBLANK(R513),"",INDEX(호기!$A$1:$B$657,MATCH('생산계획(잉크)'!B965,호기!$A$1:$A$657,0),2))</f>
        <v/>
      </c>
      <c r="T513" s="24">
        <f>P513+R513-INDEX(표5[#All],MATCH(B513,표5[[#All],[잉크]],0),5)</f>
        <v>0</v>
      </c>
      <c r="U513" s="21" t="str">
        <f>IFERROR(T513/INDEX(표5[#All],MATCH(B513,표5[[#All],[잉크]],0),14),"")</f>
        <v/>
      </c>
      <c r="V513" s="542"/>
      <c r="W513" s="23" t="str">
        <f>IF(ISBLANK(V513),"",INDEX(호기!$A$1:$B$657,MATCH('생산계획(잉크)'!B965,호기!$A$1:$A$657,0),2))</f>
        <v/>
      </c>
      <c r="X513" s="24">
        <f>T513+V513-INDEX(표5[#All],MATCH(B513,표5[[#All],[잉크]],0),5)</f>
        <v>0</v>
      </c>
      <c r="Y513" s="21" t="str">
        <f>IFERROR(X513/INDEX(표5[#All],MATCH(B513,표5[[#All],[잉크]],0),17),"")</f>
        <v/>
      </c>
      <c r="Z513" s="23"/>
      <c r="AA513" s="23" t="str">
        <f>IF(ISBLANK(Z513),"",INDEX(호기!$A$1:$B$657,MATCH('생산계획(잉크)'!B965,호기!$A$1:$A$657,0),2))</f>
        <v/>
      </c>
      <c r="AB513" s="24">
        <f>X513+Z513-INDEX(표5[#All],MATCH(B513,표5[[#All],[잉크]],0),5)</f>
        <v>0</v>
      </c>
      <c r="AC513" s="21" t="str">
        <f>IFERROR(AB513/INDEX(표5[#All],MATCH(B513,표5[[#All],[잉크]],0),20),"")</f>
        <v/>
      </c>
      <c r="AD513" s="23"/>
      <c r="AE513" s="235"/>
      <c r="BB513" s="67"/>
      <c r="BC513" s="67"/>
      <c r="BD513" s="67"/>
      <c r="BE513" s="67"/>
      <c r="BF513" s="67"/>
    </row>
    <row r="514" spans="1:58" ht="16.5" hidden="1" customHeight="1" x14ac:dyDescent="0.3">
      <c r="A514" s="1"/>
      <c r="B514" s="5" t="s">
        <v>4326</v>
      </c>
      <c r="C514" s="68"/>
      <c r="D514" s="69" t="str">
        <f>IFERROR(C514/INDEX(표5[#All],MATCH(B514,표5[[#All],[잉크]],0),2),"")</f>
        <v/>
      </c>
      <c r="E514" s="22">
        <f>$C514-INDEX(표5[#All],MATCH(B514,표5[[#All],[잉크]],0),24)</f>
        <v>0</v>
      </c>
      <c r="F514" s="542"/>
      <c r="G514" s="23" t="str">
        <f>IF(ISBLANK(F514),"",INDEX(호기!$A$1:$B$657,MATCH('생산계획(잉크)'!B966,호기!$A$1:$A$657,0),2))</f>
        <v/>
      </c>
      <c r="H514" s="24">
        <f>C514+F514-INDEX(표5[#All],MATCH(B514,표5[[#All],[잉크]],0),2)</f>
        <v>0</v>
      </c>
      <c r="I514" s="21" t="str">
        <f>IFERROR(H514/INDEX(표5[#All],MATCH(B514,표5[[#All],[잉크]],0),5),"")</f>
        <v/>
      </c>
      <c r="J514" s="542"/>
      <c r="K514" s="25" t="str">
        <f>IF(ISBLANK(J514),"",INDEX(호기!$A$1:$B$657,MATCH('생산계획(잉크)'!B966,호기!$A$1:$A$657,0),2))</f>
        <v/>
      </c>
      <c r="L514" s="24">
        <f>H514+J514-INDEX(표5[#All],MATCH(B514,표5[[#All],[잉크]],0),5)</f>
        <v>0</v>
      </c>
      <c r="M514" s="21" t="str">
        <f>IFERROR(L514/INDEX(표5[#All],MATCH(B514,표5[[#All],[잉크]],0),8),"")</f>
        <v/>
      </c>
      <c r="N514" s="542"/>
      <c r="O514" s="23" t="str">
        <f>IF(ISBLANK(N514),"",INDEX(호기!$A$1:$B$657,MATCH('생산계획(잉크)'!B966,호기!$A$1:$A$657,0),2))</f>
        <v/>
      </c>
      <c r="P514" s="24">
        <f>L514+N514-INDEX(표5[#All],MATCH(B514,표5[[#All],[잉크]],0),5)</f>
        <v>0</v>
      </c>
      <c r="Q514" s="21" t="str">
        <f>IFERROR(P514/INDEX(표5[#All],MATCH(B514,표5[[#All],[잉크]],0),11),"")</f>
        <v/>
      </c>
      <c r="R514" s="542"/>
      <c r="S514" s="25" t="str">
        <f>IF(ISBLANK(R514),"",INDEX(호기!$A$1:$B$657,MATCH('생산계획(잉크)'!B966,호기!$A$1:$A$657,0),2))</f>
        <v/>
      </c>
      <c r="T514" s="24">
        <f>P514+R514-INDEX(표5[#All],MATCH(B514,표5[[#All],[잉크]],0),5)</f>
        <v>0</v>
      </c>
      <c r="U514" s="21" t="str">
        <f>IFERROR(T514/INDEX(표5[#All],MATCH(B514,표5[[#All],[잉크]],0),14),"")</f>
        <v/>
      </c>
      <c r="V514" s="542"/>
      <c r="W514" s="23" t="str">
        <f>IF(ISBLANK(V514),"",INDEX(호기!$A$1:$B$657,MATCH('생산계획(잉크)'!B966,호기!$A$1:$A$657,0),2))</f>
        <v/>
      </c>
      <c r="X514" s="24">
        <f>T514+V514-INDEX(표5[#All],MATCH(B514,표5[[#All],[잉크]],0),5)</f>
        <v>0</v>
      </c>
      <c r="Y514" s="21" t="str">
        <f>IFERROR(X514/INDEX(표5[#All],MATCH(B514,표5[[#All],[잉크]],0),17),"")</f>
        <v/>
      </c>
      <c r="Z514" s="23"/>
      <c r="AA514" s="23" t="str">
        <f>IF(ISBLANK(Z514),"",INDEX(호기!$A$1:$B$657,MATCH('생산계획(잉크)'!B966,호기!$A$1:$A$657,0),2))</f>
        <v/>
      </c>
      <c r="AB514" s="24">
        <f>X514+Z514-INDEX(표5[#All],MATCH(B514,표5[[#All],[잉크]],0),5)</f>
        <v>0</v>
      </c>
      <c r="AC514" s="21" t="str">
        <f>IFERROR(AB514/INDEX(표5[#All],MATCH(B514,표5[[#All],[잉크]],0),20),"")</f>
        <v/>
      </c>
      <c r="AD514" s="23"/>
      <c r="AE514" s="235"/>
      <c r="BB514" s="67"/>
      <c r="BC514" s="67"/>
      <c r="BD514" s="67"/>
      <c r="BE514" s="67"/>
      <c r="BF514" s="67"/>
    </row>
    <row r="515" spans="1:58" ht="16.5" hidden="1" customHeight="1" x14ac:dyDescent="0.3">
      <c r="A515" s="1"/>
      <c r="B515" s="30" t="s">
        <v>1236</v>
      </c>
      <c r="C515" s="68"/>
      <c r="D515" s="69" t="str">
        <f>IFERROR(C515/INDEX(표5[#All],MATCH(B515,표5[[#All],[잉크]],0),2),"")</f>
        <v/>
      </c>
      <c r="E515" s="22">
        <f>$C515-INDEX(표5[#All],MATCH(B515,표5[[#All],[잉크]],0),24)</f>
        <v>0</v>
      </c>
      <c r="F515" s="542"/>
      <c r="G515" s="23" t="str">
        <f>IF(ISBLANK(F515),"",INDEX(호기!$A$1:$B$657,MATCH('생산계획(잉크)'!B967,호기!$A$1:$A$657,0),2))</f>
        <v/>
      </c>
      <c r="H515" s="24">
        <f>C515+F515-INDEX(표5[#All],MATCH(B515,표5[[#All],[잉크]],0),2)</f>
        <v>0</v>
      </c>
      <c r="I515" s="21" t="str">
        <f>IFERROR(H515/INDEX(표5[#All],MATCH(B515,표5[[#All],[잉크]],0),5),"")</f>
        <v/>
      </c>
      <c r="J515" s="542"/>
      <c r="K515" s="25" t="str">
        <f>IF(ISBLANK(J515),"",INDEX(호기!$A$1:$B$657,MATCH('생산계획(잉크)'!B967,호기!$A$1:$A$657,0),2))</f>
        <v/>
      </c>
      <c r="L515" s="24">
        <f>H515+J515-INDEX(표5[#All],MATCH(B515,표5[[#All],[잉크]],0),5)</f>
        <v>0</v>
      </c>
      <c r="M515" s="21" t="str">
        <f>IFERROR(L515/INDEX(표5[#All],MATCH(B515,표5[[#All],[잉크]],0),8),"")</f>
        <v/>
      </c>
      <c r="N515" s="542"/>
      <c r="O515" s="23" t="str">
        <f>IF(ISBLANK(N515),"",INDEX(호기!$A$1:$B$657,MATCH('생산계획(잉크)'!B967,호기!$A$1:$A$657,0),2))</f>
        <v/>
      </c>
      <c r="P515" s="24">
        <f>L515+N515-INDEX(표5[#All],MATCH(B515,표5[[#All],[잉크]],0),5)</f>
        <v>0</v>
      </c>
      <c r="Q515" s="21" t="str">
        <f>IFERROR(P515/INDEX(표5[#All],MATCH(B515,표5[[#All],[잉크]],0),11),"")</f>
        <v/>
      </c>
      <c r="R515" s="542"/>
      <c r="S515" s="25" t="str">
        <f>IF(ISBLANK(R515),"",INDEX(호기!$A$1:$B$657,MATCH('생산계획(잉크)'!B967,호기!$A$1:$A$657,0),2))</f>
        <v/>
      </c>
      <c r="T515" s="24">
        <f>P515+R515-INDEX(표5[#All],MATCH(B515,표5[[#All],[잉크]],0),5)</f>
        <v>0</v>
      </c>
      <c r="U515" s="21" t="str">
        <f>IFERROR(T515/INDEX(표5[#All],MATCH(B515,표5[[#All],[잉크]],0),14),"")</f>
        <v/>
      </c>
      <c r="V515" s="542"/>
      <c r="W515" s="23" t="str">
        <f>IF(ISBLANK(V515),"",INDEX(호기!$A$1:$B$657,MATCH('생산계획(잉크)'!B967,호기!$A$1:$A$657,0),2))</f>
        <v/>
      </c>
      <c r="X515" s="24">
        <f>T515+V515-INDEX(표5[#All],MATCH(B515,표5[[#All],[잉크]],0),5)</f>
        <v>0</v>
      </c>
      <c r="Y515" s="21" t="str">
        <f>IFERROR(X515/INDEX(표5[#All],MATCH(B515,표5[[#All],[잉크]],0),17),"")</f>
        <v/>
      </c>
      <c r="Z515" s="23"/>
      <c r="AA515" s="23" t="str">
        <f>IF(ISBLANK(Z515),"",INDEX(호기!$A$1:$B$657,MATCH('생산계획(잉크)'!B967,호기!$A$1:$A$657,0),2))</f>
        <v/>
      </c>
      <c r="AB515" s="24">
        <f>X515+Z515-INDEX(표5[#All],MATCH(B515,표5[[#All],[잉크]],0),5)</f>
        <v>0</v>
      </c>
      <c r="AC515" s="21" t="str">
        <f>IFERROR(AB515/INDEX(표5[#All],MATCH(B515,표5[[#All],[잉크]],0),20),"")</f>
        <v/>
      </c>
      <c r="AD515" s="23"/>
      <c r="AE515" s="235"/>
      <c r="BB515" s="67"/>
      <c r="BC515" s="67"/>
      <c r="BD515" s="67"/>
      <c r="BE515" s="67"/>
      <c r="BF515" s="67"/>
    </row>
    <row r="516" spans="1:58" ht="16.5" hidden="1" customHeight="1" x14ac:dyDescent="0.3">
      <c r="A516" s="1"/>
      <c r="B516" s="30" t="s">
        <v>1235</v>
      </c>
      <c r="C516" s="68"/>
      <c r="D516" s="69" t="str">
        <f>IFERROR(C516/INDEX(표5[#All],MATCH(B516,표5[[#All],[잉크]],0),2),"")</f>
        <v/>
      </c>
      <c r="E516" s="22">
        <f>$C516-INDEX(표5[#All],MATCH(B516,표5[[#All],[잉크]],0),24)</f>
        <v>0</v>
      </c>
      <c r="F516" s="542"/>
      <c r="G516" s="23" t="str">
        <f>IF(ISBLANK(F516),"",INDEX(호기!$A$1:$B$657,MATCH('생산계획(잉크)'!B968,호기!$A$1:$A$657,0),2))</f>
        <v/>
      </c>
      <c r="H516" s="24">
        <f>C516+F516-INDEX(표5[#All],MATCH(B516,표5[[#All],[잉크]],0),2)</f>
        <v>0</v>
      </c>
      <c r="I516" s="21" t="str">
        <f>IFERROR(H516/INDEX(표5[#All],MATCH(B516,표5[[#All],[잉크]],0),5),"")</f>
        <v/>
      </c>
      <c r="J516" s="542"/>
      <c r="K516" s="25" t="str">
        <f>IF(ISBLANK(J516),"",INDEX(호기!$A$1:$B$657,MATCH('생산계획(잉크)'!B968,호기!$A$1:$A$657,0),2))</f>
        <v/>
      </c>
      <c r="L516" s="24">
        <f>H516+J516-INDEX(표5[#All],MATCH(B516,표5[[#All],[잉크]],0),5)</f>
        <v>0</v>
      </c>
      <c r="M516" s="21" t="str">
        <f>IFERROR(L516/INDEX(표5[#All],MATCH(B516,표5[[#All],[잉크]],0),8),"")</f>
        <v/>
      </c>
      <c r="N516" s="542"/>
      <c r="O516" s="23" t="str">
        <f>IF(ISBLANK(N516),"",INDEX(호기!$A$1:$B$657,MATCH('생산계획(잉크)'!B968,호기!$A$1:$A$657,0),2))</f>
        <v/>
      </c>
      <c r="P516" s="24">
        <f>L516+N516-INDEX(표5[#All],MATCH(B516,표5[[#All],[잉크]],0),5)</f>
        <v>0</v>
      </c>
      <c r="Q516" s="21" t="str">
        <f>IFERROR(P516/INDEX(표5[#All],MATCH(B516,표5[[#All],[잉크]],0),11),"")</f>
        <v/>
      </c>
      <c r="R516" s="542"/>
      <c r="S516" s="25" t="str">
        <f>IF(ISBLANK(R516),"",INDEX(호기!$A$1:$B$657,MATCH('생산계획(잉크)'!B968,호기!$A$1:$A$657,0),2))</f>
        <v/>
      </c>
      <c r="T516" s="24">
        <f>P516+R516-INDEX(표5[#All],MATCH(B516,표5[[#All],[잉크]],0),5)</f>
        <v>0</v>
      </c>
      <c r="U516" s="21" t="str">
        <f>IFERROR(T516/INDEX(표5[#All],MATCH(B516,표5[[#All],[잉크]],0),14),"")</f>
        <v/>
      </c>
      <c r="V516" s="542"/>
      <c r="W516" s="23" t="str">
        <f>IF(ISBLANK(V516),"",INDEX(호기!$A$1:$B$657,MATCH('생산계획(잉크)'!B968,호기!$A$1:$A$657,0),2))</f>
        <v/>
      </c>
      <c r="X516" s="24">
        <f>T516+V516-INDEX(표5[#All],MATCH(B516,표5[[#All],[잉크]],0),5)</f>
        <v>0</v>
      </c>
      <c r="Y516" s="21" t="str">
        <f>IFERROR(X516/INDEX(표5[#All],MATCH(B516,표5[[#All],[잉크]],0),17),"")</f>
        <v/>
      </c>
      <c r="Z516" s="23"/>
      <c r="AA516" s="23" t="str">
        <f>IF(ISBLANK(Z516),"",INDEX(호기!$A$1:$B$657,MATCH('생산계획(잉크)'!B968,호기!$A$1:$A$657,0),2))</f>
        <v/>
      </c>
      <c r="AB516" s="24">
        <f>X516+Z516-INDEX(표5[#All],MATCH(B516,표5[[#All],[잉크]],0),5)</f>
        <v>0</v>
      </c>
      <c r="AC516" s="21" t="str">
        <f>IFERROR(AB516/INDEX(표5[#All],MATCH(B516,표5[[#All],[잉크]],0),20),"")</f>
        <v/>
      </c>
      <c r="AD516" s="23"/>
      <c r="AE516" s="235"/>
      <c r="BB516" s="67"/>
      <c r="BC516" s="67"/>
      <c r="BD516" s="67"/>
      <c r="BE516" s="67"/>
      <c r="BF516" s="67"/>
    </row>
    <row r="517" spans="1:58" ht="16.5" hidden="1" customHeight="1" x14ac:dyDescent="0.3">
      <c r="A517" s="1"/>
      <c r="B517" s="30" t="s">
        <v>1240</v>
      </c>
      <c r="C517" s="68"/>
      <c r="D517" s="69" t="str">
        <f>IFERROR(C517/INDEX(표5[#All],MATCH(B517,표5[[#All],[잉크]],0),2),"")</f>
        <v/>
      </c>
      <c r="E517" s="22">
        <f>$C517-INDEX(표5[#All],MATCH(B517,표5[[#All],[잉크]],0),24)</f>
        <v>0</v>
      </c>
      <c r="F517" s="542"/>
      <c r="G517" s="23" t="str">
        <f>IF(ISBLANK(F517),"",INDEX(호기!$A$1:$B$657,MATCH('생산계획(잉크)'!B969,호기!$A$1:$A$657,0),2))</f>
        <v/>
      </c>
      <c r="H517" s="24">
        <f>C517+F517-INDEX(표5[#All],MATCH(B517,표5[[#All],[잉크]],0),2)</f>
        <v>0</v>
      </c>
      <c r="I517" s="21" t="str">
        <f>IFERROR(H517/INDEX(표5[#All],MATCH(B517,표5[[#All],[잉크]],0),5),"")</f>
        <v/>
      </c>
      <c r="J517" s="542"/>
      <c r="K517" s="25" t="str">
        <f>IF(ISBLANK(J517),"",INDEX(호기!$A$1:$B$657,MATCH('생산계획(잉크)'!B969,호기!$A$1:$A$657,0),2))</f>
        <v/>
      </c>
      <c r="L517" s="24">
        <f>H517+J517-INDEX(표5[#All],MATCH(B517,표5[[#All],[잉크]],0),5)</f>
        <v>0</v>
      </c>
      <c r="M517" s="21" t="str">
        <f>IFERROR(L517/INDEX(표5[#All],MATCH(B517,표5[[#All],[잉크]],0),8),"")</f>
        <v/>
      </c>
      <c r="N517" s="542"/>
      <c r="O517" s="23" t="str">
        <f>IF(ISBLANK(N517),"",INDEX(호기!$A$1:$B$657,MATCH('생산계획(잉크)'!B969,호기!$A$1:$A$657,0),2))</f>
        <v/>
      </c>
      <c r="P517" s="24">
        <f>L517+N517-INDEX(표5[#All],MATCH(B517,표5[[#All],[잉크]],0),5)</f>
        <v>0</v>
      </c>
      <c r="Q517" s="21" t="str">
        <f>IFERROR(P517/INDEX(표5[#All],MATCH(B517,표5[[#All],[잉크]],0),11),"")</f>
        <v/>
      </c>
      <c r="R517" s="542"/>
      <c r="S517" s="25" t="str">
        <f>IF(ISBLANK(R517),"",INDEX(호기!$A$1:$B$657,MATCH('생산계획(잉크)'!B969,호기!$A$1:$A$657,0),2))</f>
        <v/>
      </c>
      <c r="T517" s="24">
        <f>P517+R517-INDEX(표5[#All],MATCH(B517,표5[[#All],[잉크]],0),5)</f>
        <v>0</v>
      </c>
      <c r="U517" s="21" t="str">
        <f>IFERROR(T517/INDEX(표5[#All],MATCH(B517,표5[[#All],[잉크]],0),14),"")</f>
        <v/>
      </c>
      <c r="V517" s="542"/>
      <c r="W517" s="23" t="str">
        <f>IF(ISBLANK(V517),"",INDEX(호기!$A$1:$B$657,MATCH('생산계획(잉크)'!B969,호기!$A$1:$A$657,0),2))</f>
        <v/>
      </c>
      <c r="X517" s="24">
        <f>T517+V517-INDEX(표5[#All],MATCH(B517,표5[[#All],[잉크]],0),5)</f>
        <v>0</v>
      </c>
      <c r="Y517" s="21" t="str">
        <f>IFERROR(X517/INDEX(표5[#All],MATCH(B517,표5[[#All],[잉크]],0),17),"")</f>
        <v/>
      </c>
      <c r="Z517" s="23"/>
      <c r="AA517" s="23" t="str">
        <f>IF(ISBLANK(Z517),"",INDEX(호기!$A$1:$B$657,MATCH('생산계획(잉크)'!B969,호기!$A$1:$A$657,0),2))</f>
        <v/>
      </c>
      <c r="AB517" s="24">
        <f>X517+Z517-INDEX(표5[#All],MATCH(B517,표5[[#All],[잉크]],0),5)</f>
        <v>0</v>
      </c>
      <c r="AC517" s="21" t="str">
        <f>IFERROR(AB517/INDEX(표5[#All],MATCH(B517,표5[[#All],[잉크]],0),20),"")</f>
        <v/>
      </c>
      <c r="AD517" s="23"/>
      <c r="AE517" s="235"/>
      <c r="BB517" s="67"/>
      <c r="BC517" s="67"/>
      <c r="BD517" s="67"/>
      <c r="BE517" s="67"/>
      <c r="BF517" s="67"/>
    </row>
    <row r="518" spans="1:58" ht="16.5" hidden="1" customHeight="1" x14ac:dyDescent="0.3">
      <c r="A518" s="1"/>
      <c r="B518" s="30" t="s">
        <v>1241</v>
      </c>
      <c r="C518" s="68"/>
      <c r="D518" s="69" t="str">
        <f>IFERROR(C518/INDEX(표5[#All],MATCH(B518,표5[[#All],[잉크]],0),2),"")</f>
        <v/>
      </c>
      <c r="E518" s="22">
        <f>$C518-INDEX(표5[#All],MATCH(B518,표5[[#All],[잉크]],0),24)</f>
        <v>0</v>
      </c>
      <c r="F518" s="542"/>
      <c r="G518" s="23" t="str">
        <f>IF(ISBLANK(F518),"",INDEX(호기!$A$1:$B$657,MATCH('생산계획(잉크)'!B970,호기!$A$1:$A$657,0),2))</f>
        <v/>
      </c>
      <c r="H518" s="24">
        <f>C518+F518-INDEX(표5[#All],MATCH(B518,표5[[#All],[잉크]],0),2)</f>
        <v>0</v>
      </c>
      <c r="I518" s="21" t="str">
        <f>IFERROR(H518/INDEX(표5[#All],MATCH(B518,표5[[#All],[잉크]],0),5),"")</f>
        <v/>
      </c>
      <c r="J518" s="542"/>
      <c r="K518" s="25" t="str">
        <f>IF(ISBLANK(J518),"",INDEX(호기!$A$1:$B$657,MATCH('생산계획(잉크)'!B970,호기!$A$1:$A$657,0),2))</f>
        <v/>
      </c>
      <c r="L518" s="24">
        <f>H518+J518-INDEX(표5[#All],MATCH(B518,표5[[#All],[잉크]],0),5)</f>
        <v>0</v>
      </c>
      <c r="M518" s="21" t="str">
        <f>IFERROR(L518/INDEX(표5[#All],MATCH(B518,표5[[#All],[잉크]],0),8),"")</f>
        <v/>
      </c>
      <c r="N518" s="542"/>
      <c r="O518" s="23" t="str">
        <f>IF(ISBLANK(N518),"",INDEX(호기!$A$1:$B$657,MATCH('생산계획(잉크)'!B970,호기!$A$1:$A$657,0),2))</f>
        <v/>
      </c>
      <c r="P518" s="24">
        <f>L518+N518-INDEX(표5[#All],MATCH(B518,표5[[#All],[잉크]],0),5)</f>
        <v>0</v>
      </c>
      <c r="Q518" s="21" t="str">
        <f>IFERROR(P518/INDEX(표5[#All],MATCH(B518,표5[[#All],[잉크]],0),11),"")</f>
        <v/>
      </c>
      <c r="R518" s="542"/>
      <c r="S518" s="25" t="str">
        <f>IF(ISBLANK(R518),"",INDEX(호기!$A$1:$B$657,MATCH('생산계획(잉크)'!B970,호기!$A$1:$A$657,0),2))</f>
        <v/>
      </c>
      <c r="T518" s="24">
        <f>P518+R518-INDEX(표5[#All],MATCH(B518,표5[[#All],[잉크]],0),5)</f>
        <v>0</v>
      </c>
      <c r="U518" s="21" t="str">
        <f>IFERROR(T518/INDEX(표5[#All],MATCH(B518,표5[[#All],[잉크]],0),14),"")</f>
        <v/>
      </c>
      <c r="V518" s="542"/>
      <c r="W518" s="23" t="str">
        <f>IF(ISBLANK(V518),"",INDEX(호기!$A$1:$B$657,MATCH('생산계획(잉크)'!B970,호기!$A$1:$A$657,0),2))</f>
        <v/>
      </c>
      <c r="X518" s="24">
        <f>T518+V518-INDEX(표5[#All],MATCH(B518,표5[[#All],[잉크]],0),5)</f>
        <v>0</v>
      </c>
      <c r="Y518" s="21" t="str">
        <f>IFERROR(X518/INDEX(표5[#All],MATCH(B518,표5[[#All],[잉크]],0),17),"")</f>
        <v/>
      </c>
      <c r="Z518" s="23"/>
      <c r="AA518" s="23" t="str">
        <f>IF(ISBLANK(Z518),"",INDEX(호기!$A$1:$B$657,MATCH('생산계획(잉크)'!B970,호기!$A$1:$A$657,0),2))</f>
        <v/>
      </c>
      <c r="AB518" s="24">
        <f>X518+Z518-INDEX(표5[#All],MATCH(B518,표5[[#All],[잉크]],0),5)</f>
        <v>0</v>
      </c>
      <c r="AC518" s="21" t="str">
        <f>IFERROR(AB518/INDEX(표5[#All],MATCH(B518,표5[[#All],[잉크]],0),20),"")</f>
        <v/>
      </c>
      <c r="AD518" s="23"/>
      <c r="AE518" s="235"/>
      <c r="BB518" s="67"/>
      <c r="BC518" s="67"/>
      <c r="BD518" s="67"/>
      <c r="BE518" s="67"/>
      <c r="BF518" s="67"/>
    </row>
    <row r="519" spans="1:58" ht="16.5" hidden="1" customHeight="1" x14ac:dyDescent="0.3">
      <c r="A519" s="1"/>
      <c r="B519" s="30" t="s">
        <v>1242</v>
      </c>
      <c r="C519" s="68"/>
      <c r="D519" s="69" t="str">
        <f>IFERROR(C519/INDEX(표5[#All],MATCH(B519,표5[[#All],[잉크]],0),2),"")</f>
        <v/>
      </c>
      <c r="E519" s="22">
        <f>$C519-INDEX(표5[#All],MATCH(B519,표5[[#All],[잉크]],0),24)</f>
        <v>0</v>
      </c>
      <c r="F519" s="542"/>
      <c r="G519" s="23" t="str">
        <f>IF(ISBLANK(F519),"",INDEX(호기!$A$1:$B$657,MATCH('생산계획(잉크)'!B971,호기!$A$1:$A$657,0),2))</f>
        <v/>
      </c>
      <c r="H519" s="24">
        <f>C519+F519-INDEX(표5[#All],MATCH(B519,표5[[#All],[잉크]],0),2)</f>
        <v>0</v>
      </c>
      <c r="I519" s="21" t="str">
        <f>IFERROR(H519/INDEX(표5[#All],MATCH(B519,표5[[#All],[잉크]],0),5),"")</f>
        <v/>
      </c>
      <c r="J519" s="542"/>
      <c r="K519" s="25" t="str">
        <f>IF(ISBLANK(J519),"",INDEX(호기!$A$1:$B$657,MATCH('생산계획(잉크)'!B971,호기!$A$1:$A$657,0),2))</f>
        <v/>
      </c>
      <c r="L519" s="24">
        <f>H519+J519-INDEX(표5[#All],MATCH(B519,표5[[#All],[잉크]],0),5)</f>
        <v>0</v>
      </c>
      <c r="M519" s="21" t="str">
        <f>IFERROR(L519/INDEX(표5[#All],MATCH(B519,표5[[#All],[잉크]],0),8),"")</f>
        <v/>
      </c>
      <c r="N519" s="542"/>
      <c r="O519" s="23" t="str">
        <f>IF(ISBLANK(N519),"",INDEX(호기!$A$1:$B$657,MATCH('생산계획(잉크)'!B971,호기!$A$1:$A$657,0),2))</f>
        <v/>
      </c>
      <c r="P519" s="24">
        <f>L519+N519-INDEX(표5[#All],MATCH(B519,표5[[#All],[잉크]],0),5)</f>
        <v>0</v>
      </c>
      <c r="Q519" s="21" t="str">
        <f>IFERROR(P519/INDEX(표5[#All],MATCH(B519,표5[[#All],[잉크]],0),11),"")</f>
        <v/>
      </c>
      <c r="R519" s="542"/>
      <c r="S519" s="25" t="str">
        <f>IF(ISBLANK(R519),"",INDEX(호기!$A$1:$B$657,MATCH('생산계획(잉크)'!B971,호기!$A$1:$A$657,0),2))</f>
        <v/>
      </c>
      <c r="T519" s="24">
        <f>P519+R519-INDEX(표5[#All],MATCH(B519,표5[[#All],[잉크]],0),5)</f>
        <v>0</v>
      </c>
      <c r="U519" s="21" t="str">
        <f>IFERROR(T519/INDEX(표5[#All],MATCH(B519,표5[[#All],[잉크]],0),14),"")</f>
        <v/>
      </c>
      <c r="V519" s="542"/>
      <c r="W519" s="23" t="str">
        <f>IF(ISBLANK(V519),"",INDEX(호기!$A$1:$B$657,MATCH('생산계획(잉크)'!B971,호기!$A$1:$A$657,0),2))</f>
        <v/>
      </c>
      <c r="X519" s="24">
        <f>T519+V519-INDEX(표5[#All],MATCH(B519,표5[[#All],[잉크]],0),5)</f>
        <v>0</v>
      </c>
      <c r="Y519" s="21" t="str">
        <f>IFERROR(X519/INDEX(표5[#All],MATCH(B519,표5[[#All],[잉크]],0),17),"")</f>
        <v/>
      </c>
      <c r="Z519" s="23"/>
      <c r="AA519" s="23" t="str">
        <f>IF(ISBLANK(Z519),"",INDEX(호기!$A$1:$B$657,MATCH('생산계획(잉크)'!B971,호기!$A$1:$A$657,0),2))</f>
        <v/>
      </c>
      <c r="AB519" s="24">
        <f>X519+Z519-INDEX(표5[#All],MATCH(B519,표5[[#All],[잉크]],0),5)</f>
        <v>0</v>
      </c>
      <c r="AC519" s="21" t="str">
        <f>IFERROR(AB519/INDEX(표5[#All],MATCH(B519,표5[[#All],[잉크]],0),20),"")</f>
        <v/>
      </c>
      <c r="AD519" s="23"/>
      <c r="AE519" s="235"/>
      <c r="BB519" s="67"/>
      <c r="BC519" s="67"/>
      <c r="BD519" s="67"/>
      <c r="BE519" s="67"/>
      <c r="BF519" s="67"/>
    </row>
    <row r="520" spans="1:58" ht="16.5" hidden="1" customHeight="1" x14ac:dyDescent="0.3">
      <c r="A520" s="1"/>
      <c r="B520" s="30" t="s">
        <v>1266</v>
      </c>
      <c r="C520" s="68"/>
      <c r="D520" s="69" t="str">
        <f>IFERROR(C520/INDEX(표5[#All],MATCH(B520,표5[[#All],[잉크]],0),2),"")</f>
        <v/>
      </c>
      <c r="E520" s="22">
        <f>$C520-INDEX(표5[#All],MATCH(B520,표5[[#All],[잉크]],0),24)</f>
        <v>0</v>
      </c>
      <c r="F520" s="542"/>
      <c r="G520" s="23" t="str">
        <f>IF(ISBLANK(F520),"",INDEX(호기!$A$1:$B$657,MATCH('생산계획(잉크)'!B972,호기!$A$1:$A$657,0),2))</f>
        <v/>
      </c>
      <c r="H520" s="24">
        <f>C520+F520-INDEX(표5[#All],MATCH(B520,표5[[#All],[잉크]],0),2)</f>
        <v>0</v>
      </c>
      <c r="I520" s="21" t="str">
        <f>IFERROR(H520/INDEX(표5[#All],MATCH(B520,표5[[#All],[잉크]],0),5),"")</f>
        <v/>
      </c>
      <c r="J520" s="542"/>
      <c r="K520" s="25" t="str">
        <f>IF(ISBLANK(J520),"",INDEX(호기!$A$1:$B$657,MATCH('생산계획(잉크)'!B972,호기!$A$1:$A$657,0),2))</f>
        <v/>
      </c>
      <c r="L520" s="24">
        <f>H520+J520-INDEX(표5[#All],MATCH(B520,표5[[#All],[잉크]],0),5)</f>
        <v>0</v>
      </c>
      <c r="M520" s="21" t="str">
        <f>IFERROR(L520/INDEX(표5[#All],MATCH(B520,표5[[#All],[잉크]],0),8),"")</f>
        <v/>
      </c>
      <c r="N520" s="542"/>
      <c r="O520" s="23" t="str">
        <f>IF(ISBLANK(N520),"",INDEX(호기!$A$1:$B$657,MATCH('생산계획(잉크)'!B972,호기!$A$1:$A$657,0),2))</f>
        <v/>
      </c>
      <c r="P520" s="24">
        <f>L520+N520-INDEX(표5[#All],MATCH(B520,표5[[#All],[잉크]],0),5)</f>
        <v>0</v>
      </c>
      <c r="Q520" s="21" t="str">
        <f>IFERROR(P520/INDEX(표5[#All],MATCH(B520,표5[[#All],[잉크]],0),11),"")</f>
        <v/>
      </c>
      <c r="R520" s="542"/>
      <c r="S520" s="25" t="str">
        <f>IF(ISBLANK(R520),"",INDEX(호기!$A$1:$B$657,MATCH('생산계획(잉크)'!B972,호기!$A$1:$A$657,0),2))</f>
        <v/>
      </c>
      <c r="T520" s="24">
        <f>P520+R520-INDEX(표5[#All],MATCH(B520,표5[[#All],[잉크]],0),5)</f>
        <v>0</v>
      </c>
      <c r="U520" s="21" t="str">
        <f>IFERROR(T520/INDEX(표5[#All],MATCH(B520,표5[[#All],[잉크]],0),14),"")</f>
        <v/>
      </c>
      <c r="V520" s="542"/>
      <c r="W520" s="23" t="str">
        <f>IF(ISBLANK(V520),"",INDEX(호기!$A$1:$B$657,MATCH('생산계획(잉크)'!B972,호기!$A$1:$A$657,0),2))</f>
        <v/>
      </c>
      <c r="X520" s="24">
        <f>T520+V520-INDEX(표5[#All],MATCH(B520,표5[[#All],[잉크]],0),5)</f>
        <v>0</v>
      </c>
      <c r="Y520" s="21" t="str">
        <f>IFERROR(X520/INDEX(표5[#All],MATCH(B520,표5[[#All],[잉크]],0),17),"")</f>
        <v/>
      </c>
      <c r="Z520" s="23"/>
      <c r="AA520" s="23" t="str">
        <f>IF(ISBLANK(Z520),"",INDEX(호기!$A$1:$B$657,MATCH('생산계획(잉크)'!B972,호기!$A$1:$A$657,0),2))</f>
        <v/>
      </c>
      <c r="AB520" s="24">
        <f>X520+Z520-INDEX(표5[#All],MATCH(B520,표5[[#All],[잉크]],0),5)</f>
        <v>0</v>
      </c>
      <c r="AC520" s="21" t="str">
        <f>IFERROR(AB520/INDEX(표5[#All],MATCH(B520,표5[[#All],[잉크]],0),20),"")</f>
        <v/>
      </c>
      <c r="AD520" s="23"/>
      <c r="AE520" s="235"/>
      <c r="BB520" s="67"/>
      <c r="BC520" s="67"/>
      <c r="BD520" s="67"/>
      <c r="BE520" s="67"/>
      <c r="BF520" s="67"/>
    </row>
    <row r="521" spans="1:58" ht="16.5" hidden="1" customHeight="1" x14ac:dyDescent="0.3">
      <c r="A521" s="1"/>
      <c r="B521" s="30" t="s">
        <v>1267</v>
      </c>
      <c r="C521" s="68"/>
      <c r="D521" s="69" t="str">
        <f>IFERROR(C521/INDEX(표5[#All],MATCH(B521,표5[[#All],[잉크]],0),2),"")</f>
        <v/>
      </c>
      <c r="E521" s="22">
        <f>$C521-INDEX(표5[#All],MATCH(B521,표5[[#All],[잉크]],0),24)</f>
        <v>0</v>
      </c>
      <c r="F521" s="542"/>
      <c r="G521" s="23" t="str">
        <f>IF(ISBLANK(F521),"",INDEX(호기!$A$1:$B$657,MATCH('생산계획(잉크)'!B973,호기!$A$1:$A$657,0),2))</f>
        <v/>
      </c>
      <c r="H521" s="24">
        <f>C521+F521-INDEX(표5[#All],MATCH(B521,표5[[#All],[잉크]],0),2)</f>
        <v>0</v>
      </c>
      <c r="I521" s="21" t="str">
        <f>IFERROR(H521/INDEX(표5[#All],MATCH(B521,표5[[#All],[잉크]],0),5),"")</f>
        <v/>
      </c>
      <c r="J521" s="542"/>
      <c r="K521" s="25" t="str">
        <f>IF(ISBLANK(J521),"",INDEX(호기!$A$1:$B$657,MATCH('생산계획(잉크)'!B973,호기!$A$1:$A$657,0),2))</f>
        <v/>
      </c>
      <c r="L521" s="24">
        <f>H521+J521-INDEX(표5[#All],MATCH(B521,표5[[#All],[잉크]],0),5)</f>
        <v>0</v>
      </c>
      <c r="M521" s="21" t="str">
        <f>IFERROR(L521/INDEX(표5[#All],MATCH(B521,표5[[#All],[잉크]],0),8),"")</f>
        <v/>
      </c>
      <c r="N521" s="542"/>
      <c r="O521" s="23" t="str">
        <f>IF(ISBLANK(N521),"",INDEX(호기!$A$1:$B$657,MATCH('생산계획(잉크)'!B973,호기!$A$1:$A$657,0),2))</f>
        <v/>
      </c>
      <c r="P521" s="24">
        <f>L521+N521-INDEX(표5[#All],MATCH(B521,표5[[#All],[잉크]],0),5)</f>
        <v>0</v>
      </c>
      <c r="Q521" s="21" t="str">
        <f>IFERROR(P521/INDEX(표5[#All],MATCH(B521,표5[[#All],[잉크]],0),11),"")</f>
        <v/>
      </c>
      <c r="R521" s="542"/>
      <c r="S521" s="25" t="str">
        <f>IF(ISBLANK(R521),"",INDEX(호기!$A$1:$B$657,MATCH('생산계획(잉크)'!B973,호기!$A$1:$A$657,0),2))</f>
        <v/>
      </c>
      <c r="T521" s="24">
        <f>P521+R521-INDEX(표5[#All],MATCH(B521,표5[[#All],[잉크]],0),5)</f>
        <v>0</v>
      </c>
      <c r="U521" s="21" t="str">
        <f>IFERROR(T521/INDEX(표5[#All],MATCH(B521,표5[[#All],[잉크]],0),14),"")</f>
        <v/>
      </c>
      <c r="V521" s="542"/>
      <c r="W521" s="23" t="str">
        <f>IF(ISBLANK(V521),"",INDEX(호기!$A$1:$B$657,MATCH('생산계획(잉크)'!B973,호기!$A$1:$A$657,0),2))</f>
        <v/>
      </c>
      <c r="X521" s="24">
        <f>T521+V521-INDEX(표5[#All],MATCH(B521,표5[[#All],[잉크]],0),5)</f>
        <v>0</v>
      </c>
      <c r="Y521" s="21" t="str">
        <f>IFERROR(X521/INDEX(표5[#All],MATCH(B521,표5[[#All],[잉크]],0),17),"")</f>
        <v/>
      </c>
      <c r="Z521" s="23"/>
      <c r="AA521" s="23" t="str">
        <f>IF(ISBLANK(Z521),"",INDEX(호기!$A$1:$B$657,MATCH('생산계획(잉크)'!B973,호기!$A$1:$A$657,0),2))</f>
        <v/>
      </c>
      <c r="AB521" s="24">
        <f>X521+Z521-INDEX(표5[#All],MATCH(B521,표5[[#All],[잉크]],0),5)</f>
        <v>0</v>
      </c>
      <c r="AC521" s="21" t="str">
        <f>IFERROR(AB521/INDEX(표5[#All],MATCH(B521,표5[[#All],[잉크]],0),20),"")</f>
        <v/>
      </c>
      <c r="AD521" s="23"/>
      <c r="AE521" s="235"/>
      <c r="BB521" s="67"/>
      <c r="BC521" s="67"/>
      <c r="BD521" s="67"/>
      <c r="BE521" s="67"/>
      <c r="BF521" s="67"/>
    </row>
    <row r="522" spans="1:58" ht="16.5" hidden="1" customHeight="1" x14ac:dyDescent="0.3">
      <c r="A522" s="1"/>
      <c r="B522" s="30" t="s">
        <v>1275</v>
      </c>
      <c r="C522" s="68"/>
      <c r="D522" s="69" t="str">
        <f>IFERROR(C522/INDEX(표5[#All],MATCH(B522,표5[[#All],[잉크]],0),2),"")</f>
        <v/>
      </c>
      <c r="E522" s="22">
        <f>$C522-INDEX(표5[#All],MATCH(B522,표5[[#All],[잉크]],0),24)</f>
        <v>0</v>
      </c>
      <c r="F522" s="542"/>
      <c r="G522" s="23" t="str">
        <f>IF(ISBLANK(F522),"",INDEX(호기!$A$1:$B$657,MATCH('생산계획(잉크)'!B974,호기!$A$1:$A$657,0),2))</f>
        <v/>
      </c>
      <c r="H522" s="24">
        <f>C522+F522-INDEX(표5[#All],MATCH(B522,표5[[#All],[잉크]],0),2)</f>
        <v>0</v>
      </c>
      <c r="I522" s="21" t="str">
        <f>IFERROR(H522/INDEX(표5[#All],MATCH(B522,표5[[#All],[잉크]],0),5),"")</f>
        <v/>
      </c>
      <c r="J522" s="542"/>
      <c r="K522" s="25" t="str">
        <f>IF(ISBLANK(J522),"",INDEX(호기!$A$1:$B$657,MATCH('생산계획(잉크)'!B974,호기!$A$1:$A$657,0),2))</f>
        <v/>
      </c>
      <c r="L522" s="24">
        <f>H522+J522-INDEX(표5[#All],MATCH(B522,표5[[#All],[잉크]],0),5)</f>
        <v>0</v>
      </c>
      <c r="M522" s="21" t="str">
        <f>IFERROR(L522/INDEX(표5[#All],MATCH(B522,표5[[#All],[잉크]],0),8),"")</f>
        <v/>
      </c>
      <c r="N522" s="542"/>
      <c r="O522" s="23" t="str">
        <f>IF(ISBLANK(N522),"",INDEX(호기!$A$1:$B$657,MATCH('생산계획(잉크)'!B974,호기!$A$1:$A$657,0),2))</f>
        <v/>
      </c>
      <c r="P522" s="24">
        <f>L522+N522-INDEX(표5[#All],MATCH(B522,표5[[#All],[잉크]],0),5)</f>
        <v>0</v>
      </c>
      <c r="Q522" s="21" t="str">
        <f>IFERROR(P522/INDEX(표5[#All],MATCH(B522,표5[[#All],[잉크]],0),11),"")</f>
        <v/>
      </c>
      <c r="R522" s="542"/>
      <c r="S522" s="25" t="str">
        <f>IF(ISBLANK(R522),"",INDEX(호기!$A$1:$B$657,MATCH('생산계획(잉크)'!B974,호기!$A$1:$A$657,0),2))</f>
        <v/>
      </c>
      <c r="T522" s="24">
        <f>P522+R522-INDEX(표5[#All],MATCH(B522,표5[[#All],[잉크]],0),5)</f>
        <v>0</v>
      </c>
      <c r="U522" s="21" t="str">
        <f>IFERROR(T522/INDEX(표5[#All],MATCH(B522,표5[[#All],[잉크]],0),14),"")</f>
        <v/>
      </c>
      <c r="V522" s="542"/>
      <c r="W522" s="23" t="str">
        <f>IF(ISBLANK(V522),"",INDEX(호기!$A$1:$B$657,MATCH('생산계획(잉크)'!B974,호기!$A$1:$A$657,0),2))</f>
        <v/>
      </c>
      <c r="X522" s="24">
        <f>T522+V522-INDEX(표5[#All],MATCH(B522,표5[[#All],[잉크]],0),5)</f>
        <v>0</v>
      </c>
      <c r="Y522" s="21" t="str">
        <f>IFERROR(X522/INDEX(표5[#All],MATCH(B522,표5[[#All],[잉크]],0),17),"")</f>
        <v/>
      </c>
      <c r="Z522" s="23"/>
      <c r="AA522" s="23" t="str">
        <f>IF(ISBLANK(Z522),"",INDEX(호기!$A$1:$B$657,MATCH('생산계획(잉크)'!B974,호기!$A$1:$A$657,0),2))</f>
        <v/>
      </c>
      <c r="AB522" s="24">
        <f>X522+Z522-INDEX(표5[#All],MATCH(B522,표5[[#All],[잉크]],0),5)</f>
        <v>0</v>
      </c>
      <c r="AC522" s="21" t="str">
        <f>IFERROR(AB522/INDEX(표5[#All],MATCH(B522,표5[[#All],[잉크]],0),20),"")</f>
        <v/>
      </c>
      <c r="AD522" s="23"/>
      <c r="AE522" s="235"/>
      <c r="BB522" s="67"/>
      <c r="BC522" s="67"/>
      <c r="BD522" s="67"/>
      <c r="BE522" s="67"/>
      <c r="BF522" s="67"/>
    </row>
    <row r="523" spans="1:58" ht="16.5" hidden="1" customHeight="1" x14ac:dyDescent="0.3">
      <c r="A523" s="1"/>
      <c r="B523" s="30" t="s">
        <v>1276</v>
      </c>
      <c r="C523" s="68"/>
      <c r="D523" s="69" t="str">
        <f>IFERROR(C523/INDEX(표5[#All],MATCH(B523,표5[[#All],[잉크]],0),2),"")</f>
        <v/>
      </c>
      <c r="E523" s="22">
        <f>$C523-INDEX(표5[#All],MATCH(B523,표5[[#All],[잉크]],0),24)</f>
        <v>0</v>
      </c>
      <c r="F523" s="542"/>
      <c r="G523" s="23" t="str">
        <f>IF(ISBLANK(F523),"",INDEX(호기!$A$1:$B$657,MATCH('생산계획(잉크)'!B975,호기!$A$1:$A$657,0),2))</f>
        <v/>
      </c>
      <c r="H523" s="24">
        <f>C523+F523-INDEX(표5[#All],MATCH(B523,표5[[#All],[잉크]],0),2)</f>
        <v>0</v>
      </c>
      <c r="I523" s="21" t="str">
        <f>IFERROR(H523/INDEX(표5[#All],MATCH(B523,표5[[#All],[잉크]],0),5),"")</f>
        <v/>
      </c>
      <c r="J523" s="542"/>
      <c r="K523" s="25" t="str">
        <f>IF(ISBLANK(J523),"",INDEX(호기!$A$1:$B$657,MATCH('생산계획(잉크)'!B975,호기!$A$1:$A$657,0),2))</f>
        <v/>
      </c>
      <c r="L523" s="24">
        <f>H523+J523-INDEX(표5[#All],MATCH(B523,표5[[#All],[잉크]],0),5)</f>
        <v>0</v>
      </c>
      <c r="M523" s="21" t="str">
        <f>IFERROR(L523/INDEX(표5[#All],MATCH(B523,표5[[#All],[잉크]],0),8),"")</f>
        <v/>
      </c>
      <c r="N523" s="542"/>
      <c r="O523" s="23" t="str">
        <f>IF(ISBLANK(N523),"",INDEX(호기!$A$1:$B$657,MATCH('생산계획(잉크)'!B975,호기!$A$1:$A$657,0),2))</f>
        <v/>
      </c>
      <c r="P523" s="24">
        <f>L523+N523-INDEX(표5[#All],MATCH(B523,표5[[#All],[잉크]],0),5)</f>
        <v>0</v>
      </c>
      <c r="Q523" s="21" t="str">
        <f>IFERROR(P523/INDEX(표5[#All],MATCH(B523,표5[[#All],[잉크]],0),11),"")</f>
        <v/>
      </c>
      <c r="R523" s="542"/>
      <c r="S523" s="25" t="str">
        <f>IF(ISBLANK(R523),"",INDEX(호기!$A$1:$B$657,MATCH('생산계획(잉크)'!B975,호기!$A$1:$A$657,0),2))</f>
        <v/>
      </c>
      <c r="T523" s="24">
        <f>P523+R523-INDEX(표5[#All],MATCH(B523,표5[[#All],[잉크]],0),5)</f>
        <v>0</v>
      </c>
      <c r="U523" s="21" t="str">
        <f>IFERROR(T523/INDEX(표5[#All],MATCH(B523,표5[[#All],[잉크]],0),14),"")</f>
        <v/>
      </c>
      <c r="V523" s="542"/>
      <c r="W523" s="23" t="str">
        <f>IF(ISBLANK(V523),"",INDEX(호기!$A$1:$B$657,MATCH('생산계획(잉크)'!B975,호기!$A$1:$A$657,0),2))</f>
        <v/>
      </c>
      <c r="X523" s="24">
        <f>T523+V523-INDEX(표5[#All],MATCH(B523,표5[[#All],[잉크]],0),5)</f>
        <v>0</v>
      </c>
      <c r="Y523" s="21" t="str">
        <f>IFERROR(X523/INDEX(표5[#All],MATCH(B523,표5[[#All],[잉크]],0),17),"")</f>
        <v/>
      </c>
      <c r="Z523" s="23"/>
      <c r="AA523" s="23" t="str">
        <f>IF(ISBLANK(Z523),"",INDEX(호기!$A$1:$B$657,MATCH('생산계획(잉크)'!B975,호기!$A$1:$A$657,0),2))</f>
        <v/>
      </c>
      <c r="AB523" s="24">
        <f>X523+Z523-INDEX(표5[#All],MATCH(B523,표5[[#All],[잉크]],0),5)</f>
        <v>0</v>
      </c>
      <c r="AC523" s="21" t="str">
        <f>IFERROR(AB523/INDEX(표5[#All],MATCH(B523,표5[[#All],[잉크]],0),20),"")</f>
        <v/>
      </c>
      <c r="AD523" s="23"/>
      <c r="AE523" s="235"/>
      <c r="BB523" s="67"/>
      <c r="BC523" s="67"/>
      <c r="BD523" s="67"/>
      <c r="BE523" s="67"/>
      <c r="BF523" s="67"/>
    </row>
    <row r="524" spans="1:58" ht="16.5" hidden="1" customHeight="1" x14ac:dyDescent="0.3">
      <c r="A524" s="1"/>
      <c r="B524" s="30" t="s">
        <v>1282</v>
      </c>
      <c r="C524" s="68"/>
      <c r="D524" s="69" t="str">
        <f>IFERROR(C524/INDEX(표5[#All],MATCH(B524,표5[[#All],[잉크]],0),2),"")</f>
        <v/>
      </c>
      <c r="E524" s="22">
        <f>$C524-INDEX(표5[#All],MATCH(B524,표5[[#All],[잉크]],0),24)</f>
        <v>0</v>
      </c>
      <c r="F524" s="542"/>
      <c r="G524" s="23" t="str">
        <f>IF(ISBLANK(F524),"",INDEX(호기!$A$1:$B$657,MATCH('생산계획(잉크)'!B976,호기!$A$1:$A$657,0),2))</f>
        <v/>
      </c>
      <c r="H524" s="24">
        <f>C524+F524-INDEX(표5[#All],MATCH(B524,표5[[#All],[잉크]],0),2)</f>
        <v>0</v>
      </c>
      <c r="I524" s="21" t="str">
        <f>IFERROR(H524/INDEX(표5[#All],MATCH(B524,표5[[#All],[잉크]],0),5),"")</f>
        <v/>
      </c>
      <c r="J524" s="542"/>
      <c r="K524" s="25" t="str">
        <f>IF(ISBLANK(J524),"",INDEX(호기!$A$1:$B$657,MATCH('생산계획(잉크)'!B976,호기!$A$1:$A$657,0),2))</f>
        <v/>
      </c>
      <c r="L524" s="24">
        <f>H524+J524-INDEX(표5[#All],MATCH(B524,표5[[#All],[잉크]],0),5)</f>
        <v>0</v>
      </c>
      <c r="M524" s="21" t="str">
        <f>IFERROR(L524/INDEX(표5[#All],MATCH(B524,표5[[#All],[잉크]],0),8),"")</f>
        <v/>
      </c>
      <c r="N524" s="542"/>
      <c r="O524" s="23" t="str">
        <f>IF(ISBLANK(N524),"",INDEX(호기!$A$1:$B$657,MATCH('생산계획(잉크)'!B976,호기!$A$1:$A$657,0),2))</f>
        <v/>
      </c>
      <c r="P524" s="24">
        <f>L524+N524-INDEX(표5[#All],MATCH(B524,표5[[#All],[잉크]],0),5)</f>
        <v>0</v>
      </c>
      <c r="Q524" s="21" t="str">
        <f>IFERROR(P524/INDEX(표5[#All],MATCH(B524,표5[[#All],[잉크]],0),11),"")</f>
        <v/>
      </c>
      <c r="R524" s="542"/>
      <c r="S524" s="25" t="str">
        <f>IF(ISBLANK(R524),"",INDEX(호기!$A$1:$B$657,MATCH('생산계획(잉크)'!B976,호기!$A$1:$A$657,0),2))</f>
        <v/>
      </c>
      <c r="T524" s="24">
        <f>P524+R524-INDEX(표5[#All],MATCH(B524,표5[[#All],[잉크]],0),5)</f>
        <v>0</v>
      </c>
      <c r="U524" s="21" t="str">
        <f>IFERROR(T524/INDEX(표5[#All],MATCH(B524,표5[[#All],[잉크]],0),14),"")</f>
        <v/>
      </c>
      <c r="V524" s="542"/>
      <c r="W524" s="23" t="str">
        <f>IF(ISBLANK(V524),"",INDEX(호기!$A$1:$B$657,MATCH('생산계획(잉크)'!B976,호기!$A$1:$A$657,0),2))</f>
        <v/>
      </c>
      <c r="X524" s="24">
        <f>T524+V524-INDEX(표5[#All],MATCH(B524,표5[[#All],[잉크]],0),5)</f>
        <v>0</v>
      </c>
      <c r="Y524" s="21" t="str">
        <f>IFERROR(X524/INDEX(표5[#All],MATCH(B524,표5[[#All],[잉크]],0),17),"")</f>
        <v/>
      </c>
      <c r="Z524" s="23"/>
      <c r="AA524" s="23" t="str">
        <f>IF(ISBLANK(Z524),"",INDEX(호기!$A$1:$B$657,MATCH('생산계획(잉크)'!B976,호기!$A$1:$A$657,0),2))</f>
        <v/>
      </c>
      <c r="AB524" s="24">
        <f>X524+Z524-INDEX(표5[#All],MATCH(B524,표5[[#All],[잉크]],0),5)</f>
        <v>0</v>
      </c>
      <c r="AC524" s="21" t="str">
        <f>IFERROR(AB524/INDEX(표5[#All],MATCH(B524,표5[[#All],[잉크]],0),20),"")</f>
        <v/>
      </c>
      <c r="AD524" s="23"/>
      <c r="AE524" s="235"/>
      <c r="BB524" s="67"/>
      <c r="BC524" s="67"/>
      <c r="BD524" s="67"/>
      <c r="BE524" s="67"/>
      <c r="BF524" s="67"/>
    </row>
    <row r="525" spans="1:58" ht="16.5" hidden="1" customHeight="1" x14ac:dyDescent="0.3">
      <c r="A525" s="1"/>
      <c r="B525" s="30" t="s">
        <v>1283</v>
      </c>
      <c r="C525" s="68"/>
      <c r="D525" s="69" t="str">
        <f>IFERROR(C525/INDEX(표5[#All],MATCH(B525,표5[[#All],[잉크]],0),2),"")</f>
        <v/>
      </c>
      <c r="E525" s="22">
        <f>$C525-INDEX(표5[#All],MATCH(B525,표5[[#All],[잉크]],0),24)</f>
        <v>0</v>
      </c>
      <c r="F525" s="542"/>
      <c r="G525" s="23" t="str">
        <f>IF(ISBLANK(F525),"",INDEX(호기!$A$1:$B$657,MATCH('생산계획(잉크)'!B977,호기!$A$1:$A$657,0),2))</f>
        <v/>
      </c>
      <c r="H525" s="24">
        <f>C525+F525-INDEX(표5[#All],MATCH(B525,표5[[#All],[잉크]],0),2)</f>
        <v>0</v>
      </c>
      <c r="I525" s="21" t="str">
        <f>IFERROR(H525/INDEX(표5[#All],MATCH(B525,표5[[#All],[잉크]],0),5),"")</f>
        <v/>
      </c>
      <c r="J525" s="542"/>
      <c r="K525" s="25" t="str">
        <f>IF(ISBLANK(J525),"",INDEX(호기!$A$1:$B$657,MATCH('생산계획(잉크)'!B977,호기!$A$1:$A$657,0),2))</f>
        <v/>
      </c>
      <c r="L525" s="24">
        <f>H525+J525-INDEX(표5[#All],MATCH(B525,표5[[#All],[잉크]],0),5)</f>
        <v>0</v>
      </c>
      <c r="M525" s="21" t="str">
        <f>IFERROR(L525/INDEX(표5[#All],MATCH(B525,표5[[#All],[잉크]],0),8),"")</f>
        <v/>
      </c>
      <c r="N525" s="542"/>
      <c r="O525" s="23" t="str">
        <f>IF(ISBLANK(N525),"",INDEX(호기!$A$1:$B$657,MATCH('생산계획(잉크)'!B977,호기!$A$1:$A$657,0),2))</f>
        <v/>
      </c>
      <c r="P525" s="24">
        <f>L525+N525-INDEX(표5[#All],MATCH(B525,표5[[#All],[잉크]],0),5)</f>
        <v>0</v>
      </c>
      <c r="Q525" s="21" t="str">
        <f>IFERROR(P525/INDEX(표5[#All],MATCH(B525,표5[[#All],[잉크]],0),11),"")</f>
        <v/>
      </c>
      <c r="R525" s="542"/>
      <c r="S525" s="25" t="str">
        <f>IF(ISBLANK(R525),"",INDEX(호기!$A$1:$B$657,MATCH('생산계획(잉크)'!B977,호기!$A$1:$A$657,0),2))</f>
        <v/>
      </c>
      <c r="T525" s="24">
        <f>P525+R525-INDEX(표5[#All],MATCH(B525,표5[[#All],[잉크]],0),5)</f>
        <v>0</v>
      </c>
      <c r="U525" s="21" t="str">
        <f>IFERROR(T525/INDEX(표5[#All],MATCH(B525,표5[[#All],[잉크]],0),14),"")</f>
        <v/>
      </c>
      <c r="V525" s="542"/>
      <c r="W525" s="23" t="str">
        <f>IF(ISBLANK(V525),"",INDEX(호기!$A$1:$B$657,MATCH('생산계획(잉크)'!B977,호기!$A$1:$A$657,0),2))</f>
        <v/>
      </c>
      <c r="X525" s="24">
        <f>T525+V525-INDEX(표5[#All],MATCH(B525,표5[[#All],[잉크]],0),5)</f>
        <v>0</v>
      </c>
      <c r="Y525" s="21" t="str">
        <f>IFERROR(X525/INDEX(표5[#All],MATCH(B525,표5[[#All],[잉크]],0),17),"")</f>
        <v/>
      </c>
      <c r="Z525" s="23"/>
      <c r="AA525" s="23" t="str">
        <f>IF(ISBLANK(Z525),"",INDEX(호기!$A$1:$B$657,MATCH('생산계획(잉크)'!B977,호기!$A$1:$A$657,0),2))</f>
        <v/>
      </c>
      <c r="AB525" s="24">
        <f>X525+Z525-INDEX(표5[#All],MATCH(B525,표5[[#All],[잉크]],0),5)</f>
        <v>0</v>
      </c>
      <c r="AC525" s="21" t="str">
        <f>IFERROR(AB525/INDEX(표5[#All],MATCH(B525,표5[[#All],[잉크]],0),20),"")</f>
        <v/>
      </c>
      <c r="AD525" s="23"/>
      <c r="AE525" s="235"/>
      <c r="BB525" s="67"/>
      <c r="BC525" s="67"/>
      <c r="BD525" s="67"/>
      <c r="BE525" s="67"/>
      <c r="BF525" s="67"/>
    </row>
    <row r="526" spans="1:58" ht="16.5" hidden="1" customHeight="1" x14ac:dyDescent="0.3">
      <c r="A526" s="1"/>
      <c r="B526" s="30" t="s">
        <v>1284</v>
      </c>
      <c r="C526" s="68"/>
      <c r="D526" s="69" t="str">
        <f>IFERROR(C526/INDEX(표5[#All],MATCH(B526,표5[[#All],[잉크]],0),2),"")</f>
        <v/>
      </c>
      <c r="E526" s="22">
        <f>$C526-INDEX(표5[#All],MATCH(B526,표5[[#All],[잉크]],0),24)</f>
        <v>0</v>
      </c>
      <c r="F526" s="542"/>
      <c r="G526" s="23" t="str">
        <f>IF(ISBLANK(F526),"",INDEX(호기!$A$1:$B$657,MATCH('생산계획(잉크)'!B978,호기!$A$1:$A$657,0),2))</f>
        <v/>
      </c>
      <c r="H526" s="24">
        <f>C526+F526-INDEX(표5[#All],MATCH(B526,표5[[#All],[잉크]],0),2)</f>
        <v>0</v>
      </c>
      <c r="I526" s="21" t="str">
        <f>IFERROR(H526/INDEX(표5[#All],MATCH(B526,표5[[#All],[잉크]],0),5),"")</f>
        <v/>
      </c>
      <c r="J526" s="542"/>
      <c r="K526" s="25" t="str">
        <f>IF(ISBLANK(J526),"",INDEX(호기!$A$1:$B$657,MATCH('생산계획(잉크)'!B978,호기!$A$1:$A$657,0),2))</f>
        <v/>
      </c>
      <c r="L526" s="24">
        <f>H526+J526-INDEX(표5[#All],MATCH(B526,표5[[#All],[잉크]],0),5)</f>
        <v>0</v>
      </c>
      <c r="M526" s="21" t="str">
        <f>IFERROR(L526/INDEX(표5[#All],MATCH(B526,표5[[#All],[잉크]],0),8),"")</f>
        <v/>
      </c>
      <c r="N526" s="542"/>
      <c r="O526" s="23" t="str">
        <f>IF(ISBLANK(N526),"",INDEX(호기!$A$1:$B$657,MATCH('생산계획(잉크)'!B978,호기!$A$1:$A$657,0),2))</f>
        <v/>
      </c>
      <c r="P526" s="24">
        <f>L526+N526-INDEX(표5[#All],MATCH(B526,표5[[#All],[잉크]],0),5)</f>
        <v>0</v>
      </c>
      <c r="Q526" s="21" t="str">
        <f>IFERROR(P526/INDEX(표5[#All],MATCH(B526,표5[[#All],[잉크]],0),11),"")</f>
        <v/>
      </c>
      <c r="R526" s="542"/>
      <c r="S526" s="25" t="str">
        <f>IF(ISBLANK(R526),"",INDEX(호기!$A$1:$B$657,MATCH('생산계획(잉크)'!B978,호기!$A$1:$A$657,0),2))</f>
        <v/>
      </c>
      <c r="T526" s="24">
        <f>P526+R526-INDEX(표5[#All],MATCH(B526,표5[[#All],[잉크]],0),5)</f>
        <v>0</v>
      </c>
      <c r="U526" s="21" t="str">
        <f>IFERROR(T526/INDEX(표5[#All],MATCH(B526,표5[[#All],[잉크]],0),14),"")</f>
        <v/>
      </c>
      <c r="V526" s="542"/>
      <c r="W526" s="23" t="str">
        <f>IF(ISBLANK(V526),"",INDEX(호기!$A$1:$B$657,MATCH('생산계획(잉크)'!B978,호기!$A$1:$A$657,0),2))</f>
        <v/>
      </c>
      <c r="X526" s="24">
        <f>T526+V526-INDEX(표5[#All],MATCH(B526,표5[[#All],[잉크]],0),5)</f>
        <v>0</v>
      </c>
      <c r="Y526" s="21" t="str">
        <f>IFERROR(X526/INDEX(표5[#All],MATCH(B526,표5[[#All],[잉크]],0),17),"")</f>
        <v/>
      </c>
      <c r="Z526" s="23"/>
      <c r="AA526" s="23" t="str">
        <f>IF(ISBLANK(Z526),"",INDEX(호기!$A$1:$B$657,MATCH('생산계획(잉크)'!B978,호기!$A$1:$A$657,0),2))</f>
        <v/>
      </c>
      <c r="AB526" s="24">
        <f>X526+Z526-INDEX(표5[#All],MATCH(B526,표5[[#All],[잉크]],0),5)</f>
        <v>0</v>
      </c>
      <c r="AC526" s="21" t="str">
        <f>IFERROR(AB526/INDEX(표5[#All],MATCH(B526,표5[[#All],[잉크]],0),20),"")</f>
        <v/>
      </c>
      <c r="AD526" s="23"/>
      <c r="AE526" s="235"/>
      <c r="BB526" s="67"/>
      <c r="BC526" s="67"/>
      <c r="BD526" s="67"/>
      <c r="BE526" s="67"/>
      <c r="BF526" s="67"/>
    </row>
    <row r="527" spans="1:58" ht="16.5" hidden="1" customHeight="1" x14ac:dyDescent="0.3">
      <c r="A527" s="1"/>
      <c r="B527" s="5" t="s">
        <v>1045</v>
      </c>
      <c r="C527" s="68"/>
      <c r="D527" s="69" t="str">
        <f>IFERROR(C527/INDEX(표5[#All],MATCH(B527,표5[[#All],[잉크]],0),2),"")</f>
        <v/>
      </c>
      <c r="E527" s="22">
        <f>$C527-INDEX(표5[#All],MATCH(B527,표5[[#All],[잉크]],0),24)</f>
        <v>0</v>
      </c>
      <c r="F527" s="542"/>
      <c r="G527" s="23" t="str">
        <f>IF(ISBLANK(F527),"",INDEX(호기!$A$1:$B$657,MATCH('생산계획(잉크)'!B979,호기!$A$1:$A$657,0),2))</f>
        <v/>
      </c>
      <c r="H527" s="24">
        <f>C527+F527-INDEX(표5[#All],MATCH(B527,표5[[#All],[잉크]],0),2)</f>
        <v>0</v>
      </c>
      <c r="I527" s="21" t="str">
        <f>IFERROR(H527/INDEX(표5[#All],MATCH(B527,표5[[#All],[잉크]],0),5),"")</f>
        <v/>
      </c>
      <c r="J527" s="542"/>
      <c r="K527" s="25" t="str">
        <f>IF(ISBLANK(J527),"",INDEX(호기!$A$1:$B$657,MATCH('생산계획(잉크)'!B979,호기!$A$1:$A$657,0),2))</f>
        <v/>
      </c>
      <c r="L527" s="24">
        <f>H527+J527-INDEX(표5[#All],MATCH(B527,표5[[#All],[잉크]],0),5)</f>
        <v>0</v>
      </c>
      <c r="M527" s="21" t="str">
        <f>IFERROR(L527/INDEX(표5[#All],MATCH(B527,표5[[#All],[잉크]],0),8),"")</f>
        <v/>
      </c>
      <c r="N527" s="542"/>
      <c r="O527" s="23" t="str">
        <f>IF(ISBLANK(N527),"",INDEX(호기!$A$1:$B$657,MATCH('생산계획(잉크)'!B979,호기!$A$1:$A$657,0),2))</f>
        <v/>
      </c>
      <c r="P527" s="24">
        <f>L527+N527-INDEX(표5[#All],MATCH(B527,표5[[#All],[잉크]],0),5)</f>
        <v>0</v>
      </c>
      <c r="Q527" s="21" t="str">
        <f>IFERROR(P527/INDEX(표5[#All],MATCH(B527,표5[[#All],[잉크]],0),11),"")</f>
        <v/>
      </c>
      <c r="R527" s="542"/>
      <c r="S527" s="25" t="str">
        <f>IF(ISBLANK(R527),"",INDEX(호기!$A$1:$B$657,MATCH('생산계획(잉크)'!B979,호기!$A$1:$A$657,0),2))</f>
        <v/>
      </c>
      <c r="T527" s="24">
        <f>P527+R527-INDEX(표5[#All],MATCH(B527,표5[[#All],[잉크]],0),5)</f>
        <v>0</v>
      </c>
      <c r="U527" s="21" t="str">
        <f>IFERROR(T527/INDEX(표5[#All],MATCH(B527,표5[[#All],[잉크]],0),14),"")</f>
        <v/>
      </c>
      <c r="V527" s="542"/>
      <c r="W527" s="23" t="str">
        <f>IF(ISBLANK(V527),"",INDEX(호기!$A$1:$B$657,MATCH('생산계획(잉크)'!B979,호기!$A$1:$A$657,0),2))</f>
        <v/>
      </c>
      <c r="X527" s="24">
        <f>T527+V527-INDEX(표5[#All],MATCH(B527,표5[[#All],[잉크]],0),5)</f>
        <v>0</v>
      </c>
      <c r="Y527" s="21" t="str">
        <f>IFERROR(X527/INDEX(표5[#All],MATCH(B527,표5[[#All],[잉크]],0),17),"")</f>
        <v/>
      </c>
      <c r="Z527" s="23"/>
      <c r="AA527" s="23" t="str">
        <f>IF(ISBLANK(Z527),"",INDEX(호기!$A$1:$B$657,MATCH('생산계획(잉크)'!B979,호기!$A$1:$A$657,0),2))</f>
        <v/>
      </c>
      <c r="AB527" s="24">
        <f>X527+Z527-INDEX(표5[#All],MATCH(B527,표5[[#All],[잉크]],0),5)</f>
        <v>0</v>
      </c>
      <c r="AC527" s="21" t="str">
        <f>IFERROR(AB527/INDEX(표5[#All],MATCH(B527,표5[[#All],[잉크]],0),20),"")</f>
        <v/>
      </c>
      <c r="AD527" s="23"/>
      <c r="AE527" s="235"/>
      <c r="BB527" s="67"/>
      <c r="BC527" s="67"/>
      <c r="BD527" s="67"/>
      <c r="BE527" s="67"/>
      <c r="BF527" s="67"/>
    </row>
    <row r="528" spans="1:58" ht="16.5" hidden="1" customHeight="1" x14ac:dyDescent="0.3">
      <c r="A528" s="1"/>
      <c r="B528" s="5" t="s">
        <v>1046</v>
      </c>
      <c r="C528" s="68"/>
      <c r="D528" s="69" t="str">
        <f>IFERROR(C528/INDEX(표5[#All],MATCH(B528,표5[[#All],[잉크]],0),2),"")</f>
        <v/>
      </c>
      <c r="E528" s="22">
        <f>$C528-INDEX(표5[#All],MATCH(B528,표5[[#All],[잉크]],0),24)</f>
        <v>0</v>
      </c>
      <c r="F528" s="542"/>
      <c r="G528" s="23" t="str">
        <f>IF(ISBLANK(F528),"",INDEX(호기!$A$1:$B$657,MATCH('생산계획(잉크)'!B980,호기!$A$1:$A$657,0),2))</f>
        <v/>
      </c>
      <c r="H528" s="24">
        <f>C528+F528-INDEX(표5[#All],MATCH(B528,표5[[#All],[잉크]],0),2)</f>
        <v>0</v>
      </c>
      <c r="I528" s="21" t="str">
        <f>IFERROR(H528/INDEX(표5[#All],MATCH(B528,표5[[#All],[잉크]],0),5),"")</f>
        <v/>
      </c>
      <c r="J528" s="542"/>
      <c r="K528" s="25" t="str">
        <f>IF(ISBLANK(J528),"",INDEX(호기!$A$1:$B$657,MATCH('생산계획(잉크)'!B980,호기!$A$1:$A$657,0),2))</f>
        <v/>
      </c>
      <c r="L528" s="24">
        <f>H528+J528-INDEX(표5[#All],MATCH(B528,표5[[#All],[잉크]],0),5)</f>
        <v>0</v>
      </c>
      <c r="M528" s="21" t="str">
        <f>IFERROR(L528/INDEX(표5[#All],MATCH(B528,표5[[#All],[잉크]],0),8),"")</f>
        <v/>
      </c>
      <c r="N528" s="542"/>
      <c r="O528" s="23" t="str">
        <f>IF(ISBLANK(N528),"",INDEX(호기!$A$1:$B$657,MATCH('생산계획(잉크)'!B980,호기!$A$1:$A$657,0),2))</f>
        <v/>
      </c>
      <c r="P528" s="24">
        <f>L528+N528-INDEX(표5[#All],MATCH(B528,표5[[#All],[잉크]],0),5)</f>
        <v>0</v>
      </c>
      <c r="Q528" s="21" t="str">
        <f>IFERROR(P528/INDEX(표5[#All],MATCH(B528,표5[[#All],[잉크]],0),11),"")</f>
        <v/>
      </c>
      <c r="R528" s="542"/>
      <c r="S528" s="25" t="str">
        <f>IF(ISBLANK(R528),"",INDEX(호기!$A$1:$B$657,MATCH('생산계획(잉크)'!B980,호기!$A$1:$A$657,0),2))</f>
        <v/>
      </c>
      <c r="T528" s="24">
        <f>P528+R528-INDEX(표5[#All],MATCH(B528,표5[[#All],[잉크]],0),5)</f>
        <v>0</v>
      </c>
      <c r="U528" s="21" t="str">
        <f>IFERROR(T528/INDEX(표5[#All],MATCH(B528,표5[[#All],[잉크]],0),14),"")</f>
        <v/>
      </c>
      <c r="V528" s="542"/>
      <c r="W528" s="23" t="str">
        <f>IF(ISBLANK(V528),"",INDEX(호기!$A$1:$B$657,MATCH('생산계획(잉크)'!B980,호기!$A$1:$A$657,0),2))</f>
        <v/>
      </c>
      <c r="X528" s="24">
        <f>T528+V528-INDEX(표5[#All],MATCH(B528,표5[[#All],[잉크]],0),5)</f>
        <v>0</v>
      </c>
      <c r="Y528" s="21" t="str">
        <f>IFERROR(X528/INDEX(표5[#All],MATCH(B528,표5[[#All],[잉크]],0),17),"")</f>
        <v/>
      </c>
      <c r="Z528" s="23"/>
      <c r="AA528" s="23" t="str">
        <f>IF(ISBLANK(Z528),"",INDEX(호기!$A$1:$B$657,MATCH('생산계획(잉크)'!B980,호기!$A$1:$A$657,0),2))</f>
        <v/>
      </c>
      <c r="AB528" s="24">
        <f>X528+Z528-INDEX(표5[#All],MATCH(B528,표5[[#All],[잉크]],0),5)</f>
        <v>0</v>
      </c>
      <c r="AC528" s="21" t="str">
        <f>IFERROR(AB528/INDEX(표5[#All],MATCH(B528,표5[[#All],[잉크]],0),20),"")</f>
        <v/>
      </c>
      <c r="AD528" s="23"/>
      <c r="AE528" s="235"/>
      <c r="BB528" s="67"/>
      <c r="BC528" s="67"/>
      <c r="BD528" s="67"/>
      <c r="BE528" s="67"/>
      <c r="BF528" s="67"/>
    </row>
    <row r="529" spans="1:58" ht="16.5" hidden="1" customHeight="1" x14ac:dyDescent="0.3">
      <c r="A529" s="1"/>
      <c r="B529" s="5" t="s">
        <v>1293</v>
      </c>
      <c r="C529" s="68"/>
      <c r="D529" s="69" t="str">
        <f>IFERROR(C529/INDEX(표5[#All],MATCH(B529,표5[[#All],[잉크]],0),2),"")</f>
        <v/>
      </c>
      <c r="E529" s="22">
        <f>$C529-INDEX(표5[#All],MATCH(B529,표5[[#All],[잉크]],0),24)</f>
        <v>0</v>
      </c>
      <c r="F529" s="542"/>
      <c r="G529" s="23" t="str">
        <f>IF(ISBLANK(F529),"",INDEX(호기!$A$1:$B$657,MATCH('생산계획(잉크)'!B981,호기!$A$1:$A$657,0),2))</f>
        <v/>
      </c>
      <c r="H529" s="24">
        <f>C529+F529-INDEX(표5[#All],MATCH(B529,표5[[#All],[잉크]],0),2)</f>
        <v>0</v>
      </c>
      <c r="I529" s="21" t="str">
        <f>IFERROR(H529/INDEX(표5[#All],MATCH(B529,표5[[#All],[잉크]],0),5),"")</f>
        <v/>
      </c>
      <c r="J529" s="542"/>
      <c r="K529" s="25" t="str">
        <f>IF(ISBLANK(J529),"",INDEX(호기!$A$1:$B$657,MATCH('생산계획(잉크)'!B981,호기!$A$1:$A$657,0),2))</f>
        <v/>
      </c>
      <c r="L529" s="24">
        <f>H529+J529-INDEX(표5[#All],MATCH(B529,표5[[#All],[잉크]],0),5)</f>
        <v>0</v>
      </c>
      <c r="M529" s="21" t="str">
        <f>IFERROR(L529/INDEX(표5[#All],MATCH(B529,표5[[#All],[잉크]],0),8),"")</f>
        <v/>
      </c>
      <c r="N529" s="542"/>
      <c r="O529" s="23" t="str">
        <f>IF(ISBLANK(N529),"",INDEX(호기!$A$1:$B$657,MATCH('생산계획(잉크)'!B981,호기!$A$1:$A$657,0),2))</f>
        <v/>
      </c>
      <c r="P529" s="24">
        <f>L529+N529-INDEX(표5[#All],MATCH(B529,표5[[#All],[잉크]],0),5)</f>
        <v>0</v>
      </c>
      <c r="Q529" s="21" t="str">
        <f>IFERROR(P529/INDEX(표5[#All],MATCH(B529,표5[[#All],[잉크]],0),11),"")</f>
        <v/>
      </c>
      <c r="R529" s="542"/>
      <c r="S529" s="25" t="str">
        <f>IF(ISBLANK(R529),"",INDEX(호기!$A$1:$B$657,MATCH('생산계획(잉크)'!B981,호기!$A$1:$A$657,0),2))</f>
        <v/>
      </c>
      <c r="T529" s="24">
        <f>P529+R529-INDEX(표5[#All],MATCH(B529,표5[[#All],[잉크]],0),5)</f>
        <v>0</v>
      </c>
      <c r="U529" s="21" t="str">
        <f>IFERROR(T529/INDEX(표5[#All],MATCH(B529,표5[[#All],[잉크]],0),14),"")</f>
        <v/>
      </c>
      <c r="V529" s="542"/>
      <c r="W529" s="23" t="str">
        <f>IF(ISBLANK(V529),"",INDEX(호기!$A$1:$B$657,MATCH('생산계획(잉크)'!B981,호기!$A$1:$A$657,0),2))</f>
        <v/>
      </c>
      <c r="X529" s="24">
        <f>T529+V529-INDEX(표5[#All],MATCH(B529,표5[[#All],[잉크]],0),5)</f>
        <v>0</v>
      </c>
      <c r="Y529" s="21" t="str">
        <f>IFERROR(X529/INDEX(표5[#All],MATCH(B529,표5[[#All],[잉크]],0),17),"")</f>
        <v/>
      </c>
      <c r="Z529" s="23"/>
      <c r="AA529" s="23" t="str">
        <f>IF(ISBLANK(Z529),"",INDEX(호기!$A$1:$B$657,MATCH('생산계획(잉크)'!B981,호기!$A$1:$A$657,0),2))</f>
        <v/>
      </c>
      <c r="AB529" s="24">
        <f>X529+Z529-INDEX(표5[#All],MATCH(B529,표5[[#All],[잉크]],0),5)</f>
        <v>0</v>
      </c>
      <c r="AC529" s="21" t="str">
        <f>IFERROR(AB529/INDEX(표5[#All],MATCH(B529,표5[[#All],[잉크]],0),20),"")</f>
        <v/>
      </c>
      <c r="AD529" s="23"/>
      <c r="AE529" s="235"/>
      <c r="BB529" s="67"/>
      <c r="BC529" s="67"/>
      <c r="BD529" s="67"/>
      <c r="BE529" s="67"/>
      <c r="BF529" s="67"/>
    </row>
    <row r="530" spans="1:58" ht="16.5" hidden="1" customHeight="1" x14ac:dyDescent="0.3">
      <c r="A530" s="1"/>
      <c r="B530" s="5" t="s">
        <v>1290</v>
      </c>
      <c r="C530" s="68"/>
      <c r="D530" s="69" t="str">
        <f>IFERROR(C530/INDEX(표5[#All],MATCH(B530,표5[[#All],[잉크]],0),2),"")</f>
        <v/>
      </c>
      <c r="E530" s="22">
        <f>$C530-INDEX(표5[#All],MATCH(B530,표5[[#All],[잉크]],0),24)</f>
        <v>0</v>
      </c>
      <c r="F530" s="542"/>
      <c r="G530" s="23" t="str">
        <f>IF(ISBLANK(F530),"",INDEX(호기!$A$1:$B$657,MATCH('생산계획(잉크)'!B982,호기!$A$1:$A$657,0),2))</f>
        <v/>
      </c>
      <c r="H530" s="24">
        <f>C530+F530-INDEX(표5[#All],MATCH(B530,표5[[#All],[잉크]],0),2)</f>
        <v>0</v>
      </c>
      <c r="I530" s="21" t="str">
        <f>IFERROR(H530/INDEX(표5[#All],MATCH(B530,표5[[#All],[잉크]],0),5),"")</f>
        <v/>
      </c>
      <c r="J530" s="542"/>
      <c r="K530" s="25" t="str">
        <f>IF(ISBLANK(J530),"",INDEX(호기!$A$1:$B$657,MATCH('생산계획(잉크)'!B982,호기!$A$1:$A$657,0),2))</f>
        <v/>
      </c>
      <c r="L530" s="24">
        <f>H530+J530-INDEX(표5[#All],MATCH(B530,표5[[#All],[잉크]],0),5)</f>
        <v>0</v>
      </c>
      <c r="M530" s="21" t="str">
        <f>IFERROR(L530/INDEX(표5[#All],MATCH(B530,표5[[#All],[잉크]],0),8),"")</f>
        <v/>
      </c>
      <c r="N530" s="542"/>
      <c r="O530" s="23" t="str">
        <f>IF(ISBLANK(N530),"",INDEX(호기!$A$1:$B$657,MATCH('생산계획(잉크)'!B982,호기!$A$1:$A$657,0),2))</f>
        <v/>
      </c>
      <c r="P530" s="24">
        <f>L530+N530-INDEX(표5[#All],MATCH(B530,표5[[#All],[잉크]],0),5)</f>
        <v>0</v>
      </c>
      <c r="Q530" s="21" t="str">
        <f>IFERROR(P530/INDEX(표5[#All],MATCH(B530,표5[[#All],[잉크]],0),11),"")</f>
        <v/>
      </c>
      <c r="R530" s="542"/>
      <c r="S530" s="25" t="str">
        <f>IF(ISBLANK(R530),"",INDEX(호기!$A$1:$B$657,MATCH('생산계획(잉크)'!B982,호기!$A$1:$A$657,0),2))</f>
        <v/>
      </c>
      <c r="T530" s="24">
        <f>P530+R530-INDEX(표5[#All],MATCH(B530,표5[[#All],[잉크]],0),5)</f>
        <v>0</v>
      </c>
      <c r="U530" s="21" t="str">
        <f>IFERROR(T530/INDEX(표5[#All],MATCH(B530,표5[[#All],[잉크]],0),14),"")</f>
        <v/>
      </c>
      <c r="V530" s="542"/>
      <c r="W530" s="23" t="str">
        <f>IF(ISBLANK(V530),"",INDEX(호기!$A$1:$B$657,MATCH('생산계획(잉크)'!B982,호기!$A$1:$A$657,0),2))</f>
        <v/>
      </c>
      <c r="X530" s="24">
        <f>T530+V530-INDEX(표5[#All],MATCH(B530,표5[[#All],[잉크]],0),5)</f>
        <v>0</v>
      </c>
      <c r="Y530" s="21" t="str">
        <f>IFERROR(X530/INDEX(표5[#All],MATCH(B530,표5[[#All],[잉크]],0),17),"")</f>
        <v/>
      </c>
      <c r="Z530" s="23"/>
      <c r="AA530" s="23" t="str">
        <f>IF(ISBLANK(Z530),"",INDEX(호기!$A$1:$B$657,MATCH('생산계획(잉크)'!B982,호기!$A$1:$A$657,0),2))</f>
        <v/>
      </c>
      <c r="AB530" s="24">
        <f>X530+Z530-INDEX(표5[#All],MATCH(B530,표5[[#All],[잉크]],0),5)</f>
        <v>0</v>
      </c>
      <c r="AC530" s="21" t="str">
        <f>IFERROR(AB530/INDEX(표5[#All],MATCH(B530,표5[[#All],[잉크]],0),20),"")</f>
        <v/>
      </c>
      <c r="AD530" s="23"/>
      <c r="AE530" s="235"/>
      <c r="BB530" s="67"/>
      <c r="BC530" s="67"/>
      <c r="BD530" s="67"/>
      <c r="BE530" s="67"/>
      <c r="BF530" s="67"/>
    </row>
    <row r="531" spans="1:58" ht="16.5" hidden="1" customHeight="1" x14ac:dyDescent="0.3">
      <c r="A531" s="1"/>
      <c r="B531" s="5" t="s">
        <v>4802</v>
      </c>
      <c r="C531" s="68"/>
      <c r="D531" s="69" t="str">
        <f>IFERROR(C531/INDEX(표5[#All],MATCH(B531,표5[[#All],[잉크]],0),2),"")</f>
        <v/>
      </c>
      <c r="E531" s="22">
        <f>$C531-INDEX(표5[#All],MATCH(B531,표5[[#All],[잉크]],0),24)</f>
        <v>0</v>
      </c>
      <c r="F531" s="542"/>
      <c r="G531" s="23" t="str">
        <f>IF(ISBLANK(F531),"",INDEX(호기!$A$1:$B$657,MATCH('생산계획(잉크)'!B983,호기!$A$1:$A$657,0),2))</f>
        <v/>
      </c>
      <c r="H531" s="24">
        <f>C531+F531-INDEX(표5[#All],MATCH(B531,표5[[#All],[잉크]],0),2)</f>
        <v>0</v>
      </c>
      <c r="I531" s="21" t="str">
        <f>IFERROR(H531/INDEX(표5[#All],MATCH(B531,표5[[#All],[잉크]],0),5),"")</f>
        <v/>
      </c>
      <c r="J531" s="542"/>
      <c r="K531" s="25" t="str">
        <f>IF(ISBLANK(J531),"",INDEX(호기!$A$1:$B$657,MATCH('생산계획(잉크)'!B983,호기!$A$1:$A$657,0),2))</f>
        <v/>
      </c>
      <c r="L531" s="24">
        <f>H531+J531-INDEX(표5[#All],MATCH(B531,표5[[#All],[잉크]],0),5)</f>
        <v>0</v>
      </c>
      <c r="M531" s="21" t="str">
        <f>IFERROR(L531/INDEX(표5[#All],MATCH(B531,표5[[#All],[잉크]],0),8),"")</f>
        <v/>
      </c>
      <c r="N531" s="542"/>
      <c r="O531" s="23" t="str">
        <f>IF(ISBLANK(N531),"",INDEX(호기!$A$1:$B$657,MATCH('생산계획(잉크)'!B983,호기!$A$1:$A$657,0),2))</f>
        <v/>
      </c>
      <c r="P531" s="24">
        <f>L531+N531-INDEX(표5[#All],MATCH(B531,표5[[#All],[잉크]],0),5)</f>
        <v>0</v>
      </c>
      <c r="Q531" s="21" t="str">
        <f>IFERROR(P531/INDEX(표5[#All],MATCH(B531,표5[[#All],[잉크]],0),11),"")</f>
        <v/>
      </c>
      <c r="R531" s="542"/>
      <c r="S531" s="25" t="str">
        <f>IF(ISBLANK(R531),"",INDEX(호기!$A$1:$B$657,MATCH('생산계획(잉크)'!B983,호기!$A$1:$A$657,0),2))</f>
        <v/>
      </c>
      <c r="T531" s="24">
        <f>P531+R531-INDEX(표5[#All],MATCH(B531,표5[[#All],[잉크]],0),5)</f>
        <v>0</v>
      </c>
      <c r="U531" s="21" t="str">
        <f>IFERROR(T531/INDEX(표5[#All],MATCH(B531,표5[[#All],[잉크]],0),14),"")</f>
        <v/>
      </c>
      <c r="V531" s="542"/>
      <c r="W531" s="23" t="str">
        <f>IF(ISBLANK(V531),"",INDEX(호기!$A$1:$B$657,MATCH('생산계획(잉크)'!B983,호기!$A$1:$A$657,0),2))</f>
        <v/>
      </c>
      <c r="X531" s="24">
        <f>T531+V531-INDEX(표5[#All],MATCH(B531,표5[[#All],[잉크]],0),5)</f>
        <v>0</v>
      </c>
      <c r="Y531" s="21" t="str">
        <f>IFERROR(X531/INDEX(표5[#All],MATCH(B531,표5[[#All],[잉크]],0),17),"")</f>
        <v/>
      </c>
      <c r="Z531" s="23"/>
      <c r="AA531" s="23" t="str">
        <f>IF(ISBLANK(Z531),"",INDEX(호기!$A$1:$B$657,MATCH('생산계획(잉크)'!B983,호기!$A$1:$A$657,0),2))</f>
        <v/>
      </c>
      <c r="AB531" s="24">
        <f>X531+Z531-INDEX(표5[#All],MATCH(B531,표5[[#All],[잉크]],0),5)</f>
        <v>0</v>
      </c>
      <c r="AC531" s="21" t="str">
        <f>IFERROR(AB531/INDEX(표5[#All],MATCH(B531,표5[[#All],[잉크]],0),20),"")</f>
        <v/>
      </c>
      <c r="AD531" s="23"/>
      <c r="AE531" s="235"/>
      <c r="BB531" s="67"/>
      <c r="BC531" s="67"/>
      <c r="BD531" s="67"/>
      <c r="BE531" s="67"/>
      <c r="BF531" s="67"/>
    </row>
    <row r="532" spans="1:58" ht="16.5" hidden="1" customHeight="1" x14ac:dyDescent="0.3">
      <c r="A532" s="1"/>
      <c r="B532" s="5" t="s">
        <v>1291</v>
      </c>
      <c r="C532" s="68"/>
      <c r="D532" s="69" t="str">
        <f>IFERROR(C532/INDEX(표5[#All],MATCH(B532,표5[[#All],[잉크]],0),2),"")</f>
        <v/>
      </c>
      <c r="E532" s="22">
        <f>$C532-INDEX(표5[#All],MATCH(B532,표5[[#All],[잉크]],0),24)</f>
        <v>0</v>
      </c>
      <c r="F532" s="542"/>
      <c r="G532" s="23" t="str">
        <f>IF(ISBLANK(F532),"",INDEX(호기!$A$1:$B$657,MATCH('생산계획(잉크)'!B984,호기!$A$1:$A$657,0),2))</f>
        <v/>
      </c>
      <c r="H532" s="24">
        <f>C532+F532-INDEX(표5[#All],MATCH(B532,표5[[#All],[잉크]],0),2)</f>
        <v>0</v>
      </c>
      <c r="I532" s="21" t="str">
        <f>IFERROR(H532/INDEX(표5[#All],MATCH(B532,표5[[#All],[잉크]],0),5),"")</f>
        <v/>
      </c>
      <c r="J532" s="542"/>
      <c r="K532" s="25" t="str">
        <f>IF(ISBLANK(J532),"",INDEX(호기!$A$1:$B$657,MATCH('생산계획(잉크)'!B984,호기!$A$1:$A$657,0),2))</f>
        <v/>
      </c>
      <c r="L532" s="24">
        <f>H532+J532-INDEX(표5[#All],MATCH(B532,표5[[#All],[잉크]],0),5)</f>
        <v>0</v>
      </c>
      <c r="M532" s="21" t="str">
        <f>IFERROR(L532/INDEX(표5[#All],MATCH(B532,표5[[#All],[잉크]],0),8),"")</f>
        <v/>
      </c>
      <c r="N532" s="542"/>
      <c r="O532" s="23" t="str">
        <f>IF(ISBLANK(N532),"",INDEX(호기!$A$1:$B$657,MATCH('생산계획(잉크)'!B984,호기!$A$1:$A$657,0),2))</f>
        <v/>
      </c>
      <c r="P532" s="24">
        <f>L532+N532-INDEX(표5[#All],MATCH(B532,표5[[#All],[잉크]],0),5)</f>
        <v>0</v>
      </c>
      <c r="Q532" s="21" t="str">
        <f>IFERROR(P532/INDEX(표5[#All],MATCH(B532,표5[[#All],[잉크]],0),11),"")</f>
        <v/>
      </c>
      <c r="R532" s="542"/>
      <c r="S532" s="25" t="str">
        <f>IF(ISBLANK(R532),"",INDEX(호기!$A$1:$B$657,MATCH('생산계획(잉크)'!B984,호기!$A$1:$A$657,0),2))</f>
        <v/>
      </c>
      <c r="T532" s="24">
        <f>P532+R532-INDEX(표5[#All],MATCH(B532,표5[[#All],[잉크]],0),5)</f>
        <v>0</v>
      </c>
      <c r="U532" s="21" t="str">
        <f>IFERROR(T532/INDEX(표5[#All],MATCH(B532,표5[[#All],[잉크]],0),14),"")</f>
        <v/>
      </c>
      <c r="V532" s="542"/>
      <c r="W532" s="23" t="str">
        <f>IF(ISBLANK(V532),"",INDEX(호기!$A$1:$B$657,MATCH('생산계획(잉크)'!B984,호기!$A$1:$A$657,0),2))</f>
        <v/>
      </c>
      <c r="X532" s="24">
        <f>T532+V532-INDEX(표5[#All],MATCH(B532,표5[[#All],[잉크]],0),5)</f>
        <v>0</v>
      </c>
      <c r="Y532" s="21" t="str">
        <f>IFERROR(X532/INDEX(표5[#All],MATCH(B532,표5[[#All],[잉크]],0),17),"")</f>
        <v/>
      </c>
      <c r="Z532" s="23"/>
      <c r="AA532" s="23" t="str">
        <f>IF(ISBLANK(Z532),"",INDEX(호기!$A$1:$B$657,MATCH('생산계획(잉크)'!B984,호기!$A$1:$A$657,0),2))</f>
        <v/>
      </c>
      <c r="AB532" s="24">
        <f>X532+Z532-INDEX(표5[#All],MATCH(B532,표5[[#All],[잉크]],0),5)</f>
        <v>0</v>
      </c>
      <c r="AC532" s="21" t="str">
        <f>IFERROR(AB532/INDEX(표5[#All],MATCH(B532,표5[[#All],[잉크]],0),20),"")</f>
        <v/>
      </c>
      <c r="AD532" s="23"/>
      <c r="AE532" s="235"/>
      <c r="BB532" s="67"/>
      <c r="BC532" s="67"/>
      <c r="BD532" s="67"/>
      <c r="BE532" s="67"/>
      <c r="BF532" s="67"/>
    </row>
    <row r="533" spans="1:58" ht="16.5" hidden="1" customHeight="1" x14ac:dyDescent="0.3">
      <c r="A533" s="1"/>
      <c r="B533" s="5" t="s">
        <v>1390</v>
      </c>
      <c r="C533" s="68"/>
      <c r="D533" s="69" t="str">
        <f>IFERROR(C533/INDEX(표5[#All],MATCH(B533,표5[[#All],[잉크]],0),2),"")</f>
        <v/>
      </c>
      <c r="E533" s="22">
        <f>$C533-INDEX(표5[#All],MATCH(B533,표5[[#All],[잉크]],0),24)</f>
        <v>0</v>
      </c>
      <c r="F533" s="542"/>
      <c r="G533" s="23" t="str">
        <f>IF(ISBLANK(F533),"",INDEX(호기!$A$1:$B$657,MATCH('생산계획(잉크)'!B985,호기!$A$1:$A$657,0),2))</f>
        <v/>
      </c>
      <c r="H533" s="24">
        <f>C533+F533-INDEX(표5[#All],MATCH(B533,표5[[#All],[잉크]],0),2)</f>
        <v>0</v>
      </c>
      <c r="I533" s="21" t="str">
        <f>IFERROR(H533/INDEX(표5[#All],MATCH(B533,표5[[#All],[잉크]],0),5),"")</f>
        <v/>
      </c>
      <c r="J533" s="542"/>
      <c r="K533" s="25" t="str">
        <f>IF(ISBLANK(J533),"",INDEX(호기!$A$1:$B$657,MATCH('생산계획(잉크)'!B985,호기!$A$1:$A$657,0),2))</f>
        <v/>
      </c>
      <c r="L533" s="24">
        <f>H533+J533-INDEX(표5[#All],MATCH(B533,표5[[#All],[잉크]],0),5)</f>
        <v>0</v>
      </c>
      <c r="M533" s="21" t="str">
        <f>IFERROR(L533/INDEX(표5[#All],MATCH(B533,표5[[#All],[잉크]],0),8),"")</f>
        <v/>
      </c>
      <c r="N533" s="542"/>
      <c r="O533" s="23" t="str">
        <f>IF(ISBLANK(N533),"",INDEX(호기!$A$1:$B$657,MATCH('생산계획(잉크)'!B985,호기!$A$1:$A$657,0),2))</f>
        <v/>
      </c>
      <c r="P533" s="24">
        <f>L533+N533-INDEX(표5[#All],MATCH(B533,표5[[#All],[잉크]],0),5)</f>
        <v>0</v>
      </c>
      <c r="Q533" s="21" t="str">
        <f>IFERROR(P533/INDEX(표5[#All],MATCH(B533,표5[[#All],[잉크]],0),11),"")</f>
        <v/>
      </c>
      <c r="R533" s="542"/>
      <c r="S533" s="25" t="str">
        <f>IF(ISBLANK(R533),"",INDEX(호기!$A$1:$B$657,MATCH('생산계획(잉크)'!B985,호기!$A$1:$A$657,0),2))</f>
        <v/>
      </c>
      <c r="T533" s="24">
        <f>P533+R533-INDEX(표5[#All],MATCH(B533,표5[[#All],[잉크]],0),5)</f>
        <v>0</v>
      </c>
      <c r="U533" s="21" t="str">
        <f>IFERROR(T533/INDEX(표5[#All],MATCH(B533,표5[[#All],[잉크]],0),14),"")</f>
        <v/>
      </c>
      <c r="V533" s="542"/>
      <c r="W533" s="23" t="str">
        <f>IF(ISBLANK(V533),"",INDEX(호기!$A$1:$B$657,MATCH('생산계획(잉크)'!B985,호기!$A$1:$A$657,0),2))</f>
        <v/>
      </c>
      <c r="X533" s="24">
        <f>T533+V533-INDEX(표5[#All],MATCH(B533,표5[[#All],[잉크]],0),5)</f>
        <v>0</v>
      </c>
      <c r="Y533" s="21" t="str">
        <f>IFERROR(X533/INDEX(표5[#All],MATCH(B533,표5[[#All],[잉크]],0),17),"")</f>
        <v/>
      </c>
      <c r="Z533" s="23"/>
      <c r="AA533" s="23" t="str">
        <f>IF(ISBLANK(Z533),"",INDEX(호기!$A$1:$B$657,MATCH('생산계획(잉크)'!B985,호기!$A$1:$A$657,0),2))</f>
        <v/>
      </c>
      <c r="AB533" s="24">
        <f>X533+Z533-INDEX(표5[#All],MATCH(B533,표5[[#All],[잉크]],0),5)</f>
        <v>0</v>
      </c>
      <c r="AC533" s="21" t="str">
        <f>IFERROR(AB533/INDEX(표5[#All],MATCH(B533,표5[[#All],[잉크]],0),20),"")</f>
        <v/>
      </c>
      <c r="AD533" s="23"/>
      <c r="AE533" s="235"/>
      <c r="BB533" s="67"/>
      <c r="BC533" s="67"/>
      <c r="BD533" s="67"/>
      <c r="BE533" s="67"/>
      <c r="BF533" s="67"/>
    </row>
    <row r="534" spans="1:58" ht="16.5" hidden="1" customHeight="1" x14ac:dyDescent="0.3">
      <c r="A534" s="1"/>
      <c r="B534" s="5" t="s">
        <v>1326</v>
      </c>
      <c r="C534" s="68"/>
      <c r="D534" s="69" t="str">
        <f>IFERROR(C534/INDEX(표5[#All],MATCH(B534,표5[[#All],[잉크]],0),2),"")</f>
        <v/>
      </c>
      <c r="E534" s="22">
        <f>$C534-INDEX(표5[#All],MATCH(B534,표5[[#All],[잉크]],0),24)</f>
        <v>0</v>
      </c>
      <c r="F534" s="542"/>
      <c r="G534" s="23" t="str">
        <f>IF(ISBLANK(F534),"",INDEX(호기!$A$1:$B$657,MATCH('생산계획(잉크)'!B986,호기!$A$1:$A$657,0),2))</f>
        <v/>
      </c>
      <c r="H534" s="24">
        <f>C534+F534-INDEX(표5[#All],MATCH(B534,표5[[#All],[잉크]],0),2)</f>
        <v>0</v>
      </c>
      <c r="I534" s="21" t="str">
        <f>IFERROR(H534/INDEX(표5[#All],MATCH(B534,표5[[#All],[잉크]],0),5),"")</f>
        <v/>
      </c>
      <c r="J534" s="542"/>
      <c r="K534" s="25" t="str">
        <f>IF(ISBLANK(J534),"",INDEX(호기!$A$1:$B$657,MATCH('생산계획(잉크)'!B986,호기!$A$1:$A$657,0),2))</f>
        <v/>
      </c>
      <c r="L534" s="24">
        <f>H534+J534-INDEX(표5[#All],MATCH(B534,표5[[#All],[잉크]],0),5)</f>
        <v>0</v>
      </c>
      <c r="M534" s="21" t="str">
        <f>IFERROR(L534/INDEX(표5[#All],MATCH(B534,표5[[#All],[잉크]],0),8),"")</f>
        <v/>
      </c>
      <c r="N534" s="542"/>
      <c r="O534" s="23" t="str">
        <f>IF(ISBLANK(N534),"",INDEX(호기!$A$1:$B$657,MATCH('생산계획(잉크)'!B986,호기!$A$1:$A$657,0),2))</f>
        <v/>
      </c>
      <c r="P534" s="24">
        <f>L534+N534-INDEX(표5[#All],MATCH(B534,표5[[#All],[잉크]],0),5)</f>
        <v>0</v>
      </c>
      <c r="Q534" s="21" t="str">
        <f>IFERROR(P534/INDEX(표5[#All],MATCH(B534,표5[[#All],[잉크]],0),11),"")</f>
        <v/>
      </c>
      <c r="R534" s="542"/>
      <c r="S534" s="25" t="str">
        <f>IF(ISBLANK(R534),"",INDEX(호기!$A$1:$B$657,MATCH('생산계획(잉크)'!B986,호기!$A$1:$A$657,0),2))</f>
        <v/>
      </c>
      <c r="T534" s="24">
        <f>P534+R534-INDEX(표5[#All],MATCH(B534,표5[[#All],[잉크]],0),5)</f>
        <v>0</v>
      </c>
      <c r="U534" s="21" t="str">
        <f>IFERROR(T534/INDEX(표5[#All],MATCH(B534,표5[[#All],[잉크]],0),14),"")</f>
        <v/>
      </c>
      <c r="V534" s="542"/>
      <c r="W534" s="23" t="str">
        <f>IF(ISBLANK(V534),"",INDEX(호기!$A$1:$B$657,MATCH('생산계획(잉크)'!B986,호기!$A$1:$A$657,0),2))</f>
        <v/>
      </c>
      <c r="X534" s="24">
        <f>T534+V534-INDEX(표5[#All],MATCH(B534,표5[[#All],[잉크]],0),5)</f>
        <v>0</v>
      </c>
      <c r="Y534" s="21" t="str">
        <f>IFERROR(X534/INDEX(표5[#All],MATCH(B534,표5[[#All],[잉크]],0),17),"")</f>
        <v/>
      </c>
      <c r="Z534" s="23"/>
      <c r="AA534" s="23" t="str">
        <f>IF(ISBLANK(Z534),"",INDEX(호기!$A$1:$B$657,MATCH('생산계획(잉크)'!B986,호기!$A$1:$A$657,0),2))</f>
        <v/>
      </c>
      <c r="AB534" s="24">
        <f>X534+Z534-INDEX(표5[#All],MATCH(B534,표5[[#All],[잉크]],0),5)</f>
        <v>0</v>
      </c>
      <c r="AC534" s="21" t="str">
        <f>IFERROR(AB534/INDEX(표5[#All],MATCH(B534,표5[[#All],[잉크]],0),20),"")</f>
        <v/>
      </c>
      <c r="AD534" s="23"/>
      <c r="AE534" s="235"/>
      <c r="BB534" s="67"/>
      <c r="BC534" s="67"/>
      <c r="BD534" s="67"/>
      <c r="BE534" s="67"/>
      <c r="BF534" s="67"/>
    </row>
    <row r="535" spans="1:58" ht="16.5" hidden="1" customHeight="1" x14ac:dyDescent="0.3">
      <c r="A535" s="1"/>
      <c r="B535" s="5" t="s">
        <v>1327</v>
      </c>
      <c r="C535" s="68"/>
      <c r="D535" s="69" t="str">
        <f>IFERROR(C535/INDEX(표5[#All],MATCH(B535,표5[[#All],[잉크]],0),2),"")</f>
        <v/>
      </c>
      <c r="E535" s="22">
        <f>$C535-INDEX(표5[#All],MATCH(B535,표5[[#All],[잉크]],0),24)</f>
        <v>0</v>
      </c>
      <c r="F535" s="542"/>
      <c r="G535" s="23" t="str">
        <f>IF(ISBLANK(F535),"",INDEX(호기!$A$1:$B$657,MATCH('생산계획(잉크)'!B987,호기!$A$1:$A$657,0),2))</f>
        <v/>
      </c>
      <c r="H535" s="24">
        <f>C535+F535-INDEX(표5[#All],MATCH(B535,표5[[#All],[잉크]],0),2)</f>
        <v>0</v>
      </c>
      <c r="I535" s="21" t="str">
        <f>IFERROR(H535/INDEX(표5[#All],MATCH(B535,표5[[#All],[잉크]],0),5),"")</f>
        <v/>
      </c>
      <c r="J535" s="542"/>
      <c r="K535" s="25" t="str">
        <f>IF(ISBLANK(J535),"",INDEX(호기!$A$1:$B$657,MATCH('생산계획(잉크)'!B987,호기!$A$1:$A$657,0),2))</f>
        <v/>
      </c>
      <c r="L535" s="24">
        <f>H535+J535-INDEX(표5[#All],MATCH(B535,표5[[#All],[잉크]],0),5)</f>
        <v>0</v>
      </c>
      <c r="M535" s="21" t="str">
        <f>IFERROR(L535/INDEX(표5[#All],MATCH(B535,표5[[#All],[잉크]],0),8),"")</f>
        <v/>
      </c>
      <c r="N535" s="542"/>
      <c r="O535" s="23" t="str">
        <f>IF(ISBLANK(N535),"",INDEX(호기!$A$1:$B$657,MATCH('생산계획(잉크)'!B987,호기!$A$1:$A$657,0),2))</f>
        <v/>
      </c>
      <c r="P535" s="24">
        <f>L535+N535-INDEX(표5[#All],MATCH(B535,표5[[#All],[잉크]],0),5)</f>
        <v>0</v>
      </c>
      <c r="Q535" s="21" t="str">
        <f>IFERROR(P535/INDEX(표5[#All],MATCH(B535,표5[[#All],[잉크]],0),11),"")</f>
        <v/>
      </c>
      <c r="R535" s="542"/>
      <c r="S535" s="25" t="str">
        <f>IF(ISBLANK(R535),"",INDEX(호기!$A$1:$B$657,MATCH('생산계획(잉크)'!B987,호기!$A$1:$A$657,0),2))</f>
        <v/>
      </c>
      <c r="T535" s="24">
        <f>P535+R535-INDEX(표5[#All],MATCH(B535,표5[[#All],[잉크]],0),5)</f>
        <v>0</v>
      </c>
      <c r="U535" s="21" t="str">
        <f>IFERROR(T535/INDEX(표5[#All],MATCH(B535,표5[[#All],[잉크]],0),14),"")</f>
        <v/>
      </c>
      <c r="V535" s="542"/>
      <c r="W535" s="23" t="str">
        <f>IF(ISBLANK(V535),"",INDEX(호기!$A$1:$B$657,MATCH('생산계획(잉크)'!B987,호기!$A$1:$A$657,0),2))</f>
        <v/>
      </c>
      <c r="X535" s="24">
        <f>T535+V535-INDEX(표5[#All],MATCH(B535,표5[[#All],[잉크]],0),5)</f>
        <v>0</v>
      </c>
      <c r="Y535" s="21" t="str">
        <f>IFERROR(X535/INDEX(표5[#All],MATCH(B535,표5[[#All],[잉크]],0),17),"")</f>
        <v/>
      </c>
      <c r="Z535" s="23"/>
      <c r="AA535" s="23" t="str">
        <f>IF(ISBLANK(Z535),"",INDEX(호기!$A$1:$B$657,MATCH('생산계획(잉크)'!B987,호기!$A$1:$A$657,0),2))</f>
        <v/>
      </c>
      <c r="AB535" s="24">
        <f>X535+Z535-INDEX(표5[#All],MATCH(B535,표5[[#All],[잉크]],0),5)</f>
        <v>0</v>
      </c>
      <c r="AC535" s="21" t="str">
        <f>IFERROR(AB535/INDEX(표5[#All],MATCH(B535,표5[[#All],[잉크]],0),20),"")</f>
        <v/>
      </c>
      <c r="AD535" s="23"/>
      <c r="AE535" s="235"/>
      <c r="BB535" s="67"/>
      <c r="BC535" s="67"/>
      <c r="BD535" s="67"/>
      <c r="BE535" s="67"/>
      <c r="BF535" s="67"/>
    </row>
    <row r="536" spans="1:58" ht="16.5" hidden="1" customHeight="1" x14ac:dyDescent="0.3">
      <c r="A536" s="1"/>
      <c r="B536" s="5" t="s">
        <v>1398</v>
      </c>
      <c r="C536" s="68"/>
      <c r="D536" s="69" t="str">
        <f>IFERROR(C536/INDEX(표5[#All],MATCH(B536,표5[[#All],[잉크]],0),2),"")</f>
        <v/>
      </c>
      <c r="E536" s="22">
        <f>$C536-INDEX(표5[#All],MATCH(B536,표5[[#All],[잉크]],0),24)</f>
        <v>0</v>
      </c>
      <c r="F536" s="542"/>
      <c r="G536" s="23" t="str">
        <f>IF(ISBLANK(F536),"",INDEX(호기!$A$1:$B$657,MATCH('생산계획(잉크)'!B988,호기!$A$1:$A$657,0),2))</f>
        <v/>
      </c>
      <c r="H536" s="24">
        <f>C536+F536-INDEX(표5[#All],MATCH(B536,표5[[#All],[잉크]],0),2)</f>
        <v>0</v>
      </c>
      <c r="I536" s="21" t="str">
        <f>IFERROR(H536/INDEX(표5[#All],MATCH(B536,표5[[#All],[잉크]],0),5),"")</f>
        <v/>
      </c>
      <c r="J536" s="542"/>
      <c r="K536" s="25" t="str">
        <f>IF(ISBLANK(J536),"",INDEX(호기!$A$1:$B$657,MATCH('생산계획(잉크)'!B988,호기!$A$1:$A$657,0),2))</f>
        <v/>
      </c>
      <c r="L536" s="24">
        <f>H536+J536-INDEX(표5[#All],MATCH(B536,표5[[#All],[잉크]],0),5)</f>
        <v>0</v>
      </c>
      <c r="M536" s="21" t="str">
        <f>IFERROR(L536/INDEX(표5[#All],MATCH(B536,표5[[#All],[잉크]],0),8),"")</f>
        <v/>
      </c>
      <c r="N536" s="542"/>
      <c r="O536" s="23" t="str">
        <f>IF(ISBLANK(N536),"",INDEX(호기!$A$1:$B$657,MATCH('생산계획(잉크)'!B988,호기!$A$1:$A$657,0),2))</f>
        <v/>
      </c>
      <c r="P536" s="24">
        <f>L536+N536-INDEX(표5[#All],MATCH(B536,표5[[#All],[잉크]],0),5)</f>
        <v>0</v>
      </c>
      <c r="Q536" s="21" t="str">
        <f>IFERROR(P536/INDEX(표5[#All],MATCH(B536,표5[[#All],[잉크]],0),11),"")</f>
        <v/>
      </c>
      <c r="R536" s="542"/>
      <c r="S536" s="25" t="str">
        <f>IF(ISBLANK(R536),"",INDEX(호기!$A$1:$B$657,MATCH('생산계획(잉크)'!B988,호기!$A$1:$A$657,0),2))</f>
        <v/>
      </c>
      <c r="T536" s="24">
        <f>P536+R536-INDEX(표5[#All],MATCH(B536,표5[[#All],[잉크]],0),5)</f>
        <v>0</v>
      </c>
      <c r="U536" s="21" t="str">
        <f>IFERROR(T536/INDEX(표5[#All],MATCH(B536,표5[[#All],[잉크]],0),14),"")</f>
        <v/>
      </c>
      <c r="V536" s="542"/>
      <c r="W536" s="23" t="str">
        <f>IF(ISBLANK(V536),"",INDEX(호기!$A$1:$B$657,MATCH('생산계획(잉크)'!B988,호기!$A$1:$A$657,0),2))</f>
        <v/>
      </c>
      <c r="X536" s="24">
        <f>T536+V536-INDEX(표5[#All],MATCH(B536,표5[[#All],[잉크]],0),5)</f>
        <v>0</v>
      </c>
      <c r="Y536" s="21" t="str">
        <f>IFERROR(X536/INDEX(표5[#All],MATCH(B536,표5[[#All],[잉크]],0),17),"")</f>
        <v/>
      </c>
      <c r="Z536" s="23"/>
      <c r="AA536" s="23" t="str">
        <f>IF(ISBLANK(Z536),"",INDEX(호기!$A$1:$B$657,MATCH('생산계획(잉크)'!B988,호기!$A$1:$A$657,0),2))</f>
        <v/>
      </c>
      <c r="AB536" s="24">
        <f>X536+Z536-INDEX(표5[#All],MATCH(B536,표5[[#All],[잉크]],0),5)</f>
        <v>0</v>
      </c>
      <c r="AC536" s="21" t="str">
        <f>IFERROR(AB536/INDEX(표5[#All],MATCH(B536,표5[[#All],[잉크]],0),20),"")</f>
        <v/>
      </c>
      <c r="AD536" s="23"/>
      <c r="AE536" s="235"/>
      <c r="BB536" s="67"/>
      <c r="BC536" s="67"/>
      <c r="BD536" s="67"/>
      <c r="BE536" s="67"/>
      <c r="BF536" s="67"/>
    </row>
    <row r="537" spans="1:58" ht="16.5" hidden="1" customHeight="1" x14ac:dyDescent="0.3">
      <c r="A537" s="1"/>
      <c r="B537" s="5" t="s">
        <v>1399</v>
      </c>
      <c r="C537" s="68"/>
      <c r="D537" s="69" t="str">
        <f>IFERROR(C537/INDEX(표5[#All],MATCH(B537,표5[[#All],[잉크]],0),2),"")</f>
        <v/>
      </c>
      <c r="E537" s="22">
        <f>$C537-INDEX(표5[#All],MATCH(B537,표5[[#All],[잉크]],0),24)</f>
        <v>0</v>
      </c>
      <c r="F537" s="542"/>
      <c r="G537" s="23" t="str">
        <f>IF(ISBLANK(F537),"",INDEX(호기!$A$1:$B$657,MATCH('생산계획(잉크)'!B989,호기!$A$1:$A$657,0),2))</f>
        <v/>
      </c>
      <c r="H537" s="24">
        <f>C537+F537-INDEX(표5[#All],MATCH(B537,표5[[#All],[잉크]],0),2)</f>
        <v>0</v>
      </c>
      <c r="I537" s="21" t="str">
        <f>IFERROR(H537/INDEX(표5[#All],MATCH(B537,표5[[#All],[잉크]],0),5),"")</f>
        <v/>
      </c>
      <c r="J537" s="542"/>
      <c r="K537" s="25" t="str">
        <f>IF(ISBLANK(J537),"",INDEX(호기!$A$1:$B$657,MATCH('생산계획(잉크)'!B989,호기!$A$1:$A$657,0),2))</f>
        <v/>
      </c>
      <c r="L537" s="24">
        <f>H537+J537-INDEX(표5[#All],MATCH(B537,표5[[#All],[잉크]],0),5)</f>
        <v>0</v>
      </c>
      <c r="M537" s="21" t="str">
        <f>IFERROR(L537/INDEX(표5[#All],MATCH(B537,표5[[#All],[잉크]],0),8),"")</f>
        <v/>
      </c>
      <c r="N537" s="542"/>
      <c r="O537" s="23" t="str">
        <f>IF(ISBLANK(N537),"",INDEX(호기!$A$1:$B$657,MATCH('생산계획(잉크)'!B989,호기!$A$1:$A$657,0),2))</f>
        <v/>
      </c>
      <c r="P537" s="24">
        <f>L537+N537-INDEX(표5[#All],MATCH(B537,표5[[#All],[잉크]],0),5)</f>
        <v>0</v>
      </c>
      <c r="Q537" s="21" t="str">
        <f>IFERROR(P537/INDEX(표5[#All],MATCH(B537,표5[[#All],[잉크]],0),11),"")</f>
        <v/>
      </c>
      <c r="R537" s="542"/>
      <c r="S537" s="25" t="str">
        <f>IF(ISBLANK(R537),"",INDEX(호기!$A$1:$B$657,MATCH('생산계획(잉크)'!B989,호기!$A$1:$A$657,0),2))</f>
        <v/>
      </c>
      <c r="T537" s="24">
        <f>P537+R537-INDEX(표5[#All],MATCH(B537,표5[[#All],[잉크]],0),5)</f>
        <v>0</v>
      </c>
      <c r="U537" s="21" t="str">
        <f>IFERROR(T537/INDEX(표5[#All],MATCH(B537,표5[[#All],[잉크]],0),14),"")</f>
        <v/>
      </c>
      <c r="V537" s="542"/>
      <c r="W537" s="23" t="str">
        <f>IF(ISBLANK(V537),"",INDEX(호기!$A$1:$B$657,MATCH('생산계획(잉크)'!B989,호기!$A$1:$A$657,0),2))</f>
        <v/>
      </c>
      <c r="X537" s="24">
        <f>T537+V537-INDEX(표5[#All],MATCH(B537,표5[[#All],[잉크]],0),5)</f>
        <v>0</v>
      </c>
      <c r="Y537" s="21" t="str">
        <f>IFERROR(X537/INDEX(표5[#All],MATCH(B537,표5[[#All],[잉크]],0),17),"")</f>
        <v/>
      </c>
      <c r="Z537" s="23"/>
      <c r="AA537" s="23" t="str">
        <f>IF(ISBLANK(Z537),"",INDEX(호기!$A$1:$B$657,MATCH('생산계획(잉크)'!B989,호기!$A$1:$A$657,0),2))</f>
        <v/>
      </c>
      <c r="AB537" s="24">
        <f>X537+Z537-INDEX(표5[#All],MATCH(B537,표5[[#All],[잉크]],0),5)</f>
        <v>0</v>
      </c>
      <c r="AC537" s="21" t="str">
        <f>IFERROR(AB537/INDEX(표5[#All],MATCH(B537,표5[[#All],[잉크]],0),20),"")</f>
        <v/>
      </c>
      <c r="AD537" s="23"/>
      <c r="AE537" s="235"/>
      <c r="BB537" s="67"/>
      <c r="BC537" s="67"/>
      <c r="BD537" s="67"/>
      <c r="BE537" s="67"/>
      <c r="BF537" s="67"/>
    </row>
    <row r="538" spans="1:58" ht="16.5" hidden="1" customHeight="1" x14ac:dyDescent="0.3">
      <c r="A538" s="1"/>
      <c r="B538" s="5" t="s">
        <v>1353</v>
      </c>
      <c r="C538" s="68"/>
      <c r="D538" s="69" t="str">
        <f>IFERROR(C538/INDEX(표5[#All],MATCH(B538,표5[[#All],[잉크]],0),2),"")</f>
        <v/>
      </c>
      <c r="E538" s="22">
        <f>$C538-INDEX(표5[#All],MATCH(B538,표5[[#All],[잉크]],0),24)</f>
        <v>0</v>
      </c>
      <c r="F538" s="542"/>
      <c r="G538" s="23" t="str">
        <f>IF(ISBLANK(F538),"",INDEX(호기!$A$1:$B$657,MATCH('생산계획(잉크)'!B990,호기!$A$1:$A$657,0),2))</f>
        <v/>
      </c>
      <c r="H538" s="24">
        <f>C538+F538-INDEX(표5[#All],MATCH(B538,표5[[#All],[잉크]],0),2)</f>
        <v>0</v>
      </c>
      <c r="I538" s="21" t="str">
        <f>IFERROR(H538/INDEX(표5[#All],MATCH(B538,표5[[#All],[잉크]],0),5),"")</f>
        <v/>
      </c>
      <c r="J538" s="542"/>
      <c r="K538" s="25" t="str">
        <f>IF(ISBLANK(J538),"",INDEX(호기!$A$1:$B$657,MATCH('생산계획(잉크)'!B990,호기!$A$1:$A$657,0),2))</f>
        <v/>
      </c>
      <c r="L538" s="24">
        <f>H538+J538-INDEX(표5[#All],MATCH(B538,표5[[#All],[잉크]],0),5)</f>
        <v>0</v>
      </c>
      <c r="M538" s="21" t="str">
        <f>IFERROR(L538/INDEX(표5[#All],MATCH(B538,표5[[#All],[잉크]],0),8),"")</f>
        <v/>
      </c>
      <c r="N538" s="542"/>
      <c r="O538" s="23" t="str">
        <f>IF(ISBLANK(N538),"",INDEX(호기!$A$1:$B$657,MATCH('생산계획(잉크)'!B990,호기!$A$1:$A$657,0),2))</f>
        <v/>
      </c>
      <c r="P538" s="24">
        <f>L538+N538-INDEX(표5[#All],MATCH(B538,표5[[#All],[잉크]],0),5)</f>
        <v>0</v>
      </c>
      <c r="Q538" s="21" t="str">
        <f>IFERROR(P538/INDEX(표5[#All],MATCH(B538,표5[[#All],[잉크]],0),11),"")</f>
        <v/>
      </c>
      <c r="R538" s="542"/>
      <c r="S538" s="25" t="str">
        <f>IF(ISBLANK(R538),"",INDEX(호기!$A$1:$B$657,MATCH('생산계획(잉크)'!B990,호기!$A$1:$A$657,0),2))</f>
        <v/>
      </c>
      <c r="T538" s="24">
        <f>P538+R538-INDEX(표5[#All],MATCH(B538,표5[[#All],[잉크]],0),5)</f>
        <v>0</v>
      </c>
      <c r="U538" s="21" t="str">
        <f>IFERROR(T538/INDEX(표5[#All],MATCH(B538,표5[[#All],[잉크]],0),14),"")</f>
        <v/>
      </c>
      <c r="V538" s="542"/>
      <c r="W538" s="23" t="str">
        <f>IF(ISBLANK(V538),"",INDEX(호기!$A$1:$B$657,MATCH('생산계획(잉크)'!B990,호기!$A$1:$A$657,0),2))</f>
        <v/>
      </c>
      <c r="X538" s="24">
        <f>T538+V538-INDEX(표5[#All],MATCH(B538,표5[[#All],[잉크]],0),5)</f>
        <v>0</v>
      </c>
      <c r="Y538" s="21" t="str">
        <f>IFERROR(X538/INDEX(표5[#All],MATCH(B538,표5[[#All],[잉크]],0),17),"")</f>
        <v/>
      </c>
      <c r="Z538" s="23"/>
      <c r="AA538" s="23" t="str">
        <f>IF(ISBLANK(Z538),"",INDEX(호기!$A$1:$B$657,MATCH('생산계획(잉크)'!B990,호기!$A$1:$A$657,0),2))</f>
        <v/>
      </c>
      <c r="AB538" s="24">
        <f>X538+Z538-INDEX(표5[#All],MATCH(B538,표5[[#All],[잉크]],0),5)</f>
        <v>0</v>
      </c>
      <c r="AC538" s="21" t="str">
        <f>IFERROR(AB538/INDEX(표5[#All],MATCH(B538,표5[[#All],[잉크]],0),20),"")</f>
        <v/>
      </c>
      <c r="AD538" s="23"/>
      <c r="AE538" s="235"/>
      <c r="BB538" s="67"/>
      <c r="BC538" s="67"/>
      <c r="BD538" s="67"/>
      <c r="BE538" s="67"/>
      <c r="BF538" s="67"/>
    </row>
    <row r="539" spans="1:58" ht="16.5" hidden="1" customHeight="1" x14ac:dyDescent="0.3">
      <c r="A539" s="1"/>
      <c r="B539" s="5" t="s">
        <v>1352</v>
      </c>
      <c r="C539" s="68"/>
      <c r="D539" s="69" t="str">
        <f>IFERROR(C539/INDEX(표5[#All],MATCH(B539,표5[[#All],[잉크]],0),2),"")</f>
        <v/>
      </c>
      <c r="E539" s="22">
        <f>$C539-INDEX(표5[#All],MATCH(B539,표5[[#All],[잉크]],0),24)</f>
        <v>0</v>
      </c>
      <c r="F539" s="542"/>
      <c r="G539" s="23" t="str">
        <f>IF(ISBLANK(F539),"",INDEX(호기!$A$1:$B$657,MATCH('생산계획(잉크)'!B991,호기!$A$1:$A$657,0),2))</f>
        <v/>
      </c>
      <c r="H539" s="24">
        <f>C539+F539-INDEX(표5[#All],MATCH(B539,표5[[#All],[잉크]],0),2)</f>
        <v>0</v>
      </c>
      <c r="I539" s="21" t="str">
        <f>IFERROR(H539/INDEX(표5[#All],MATCH(B539,표5[[#All],[잉크]],0),5),"")</f>
        <v/>
      </c>
      <c r="J539" s="542"/>
      <c r="K539" s="25" t="str">
        <f>IF(ISBLANK(J539),"",INDEX(호기!$A$1:$B$657,MATCH('생산계획(잉크)'!B991,호기!$A$1:$A$657,0),2))</f>
        <v/>
      </c>
      <c r="L539" s="24">
        <f>H539+J539-INDEX(표5[#All],MATCH(B539,표5[[#All],[잉크]],0),5)</f>
        <v>0</v>
      </c>
      <c r="M539" s="21" t="str">
        <f>IFERROR(L539/INDEX(표5[#All],MATCH(B539,표5[[#All],[잉크]],0),8),"")</f>
        <v/>
      </c>
      <c r="N539" s="542"/>
      <c r="O539" s="23" t="str">
        <f>IF(ISBLANK(N539),"",INDEX(호기!$A$1:$B$657,MATCH('생산계획(잉크)'!B991,호기!$A$1:$A$657,0),2))</f>
        <v/>
      </c>
      <c r="P539" s="24">
        <f>L539+N539-INDEX(표5[#All],MATCH(B539,표5[[#All],[잉크]],0),5)</f>
        <v>0</v>
      </c>
      <c r="Q539" s="21" t="str">
        <f>IFERROR(P539/INDEX(표5[#All],MATCH(B539,표5[[#All],[잉크]],0),11),"")</f>
        <v/>
      </c>
      <c r="R539" s="542"/>
      <c r="S539" s="25" t="str">
        <f>IF(ISBLANK(R539),"",INDEX(호기!$A$1:$B$657,MATCH('생산계획(잉크)'!B991,호기!$A$1:$A$657,0),2))</f>
        <v/>
      </c>
      <c r="T539" s="24">
        <f>P539+R539-INDEX(표5[#All],MATCH(B539,표5[[#All],[잉크]],0),5)</f>
        <v>0</v>
      </c>
      <c r="U539" s="21" t="str">
        <f>IFERROR(T539/INDEX(표5[#All],MATCH(B539,표5[[#All],[잉크]],0),14),"")</f>
        <v/>
      </c>
      <c r="V539" s="542"/>
      <c r="W539" s="23" t="str">
        <f>IF(ISBLANK(V539),"",INDEX(호기!$A$1:$B$657,MATCH('생산계획(잉크)'!B991,호기!$A$1:$A$657,0),2))</f>
        <v/>
      </c>
      <c r="X539" s="24">
        <f>T539+V539-INDEX(표5[#All],MATCH(B539,표5[[#All],[잉크]],0),5)</f>
        <v>0</v>
      </c>
      <c r="Y539" s="21" t="str">
        <f>IFERROR(X539/INDEX(표5[#All],MATCH(B539,표5[[#All],[잉크]],0),17),"")</f>
        <v/>
      </c>
      <c r="Z539" s="23"/>
      <c r="AA539" s="23" t="str">
        <f>IF(ISBLANK(Z539),"",INDEX(호기!$A$1:$B$657,MATCH('생산계획(잉크)'!B991,호기!$A$1:$A$657,0),2))</f>
        <v/>
      </c>
      <c r="AB539" s="24">
        <f>X539+Z539-INDEX(표5[#All],MATCH(B539,표5[[#All],[잉크]],0),5)</f>
        <v>0</v>
      </c>
      <c r="AC539" s="21" t="str">
        <f>IFERROR(AB539/INDEX(표5[#All],MATCH(B539,표5[[#All],[잉크]],0),20),"")</f>
        <v/>
      </c>
      <c r="AD539" s="23"/>
      <c r="AE539" s="235"/>
      <c r="BB539" s="67"/>
      <c r="BC539" s="67"/>
      <c r="BD539" s="67"/>
      <c r="BE539" s="67"/>
      <c r="BF539" s="67"/>
    </row>
    <row r="540" spans="1:58" ht="16.5" hidden="1" customHeight="1" x14ac:dyDescent="0.3">
      <c r="A540" s="1"/>
      <c r="B540" s="5" t="s">
        <v>1379</v>
      </c>
      <c r="C540" s="68"/>
      <c r="D540" s="69" t="str">
        <f>IFERROR(C540/INDEX(표5[#All],MATCH(B540,표5[[#All],[잉크]],0),2),"")</f>
        <v/>
      </c>
      <c r="E540" s="22">
        <f>$C540-INDEX(표5[#All],MATCH(B540,표5[[#All],[잉크]],0),24)</f>
        <v>0</v>
      </c>
      <c r="F540" s="542"/>
      <c r="G540" s="23" t="str">
        <f>IF(ISBLANK(F540),"",INDEX(호기!$A$1:$B$657,MATCH('생산계획(잉크)'!B992,호기!$A$1:$A$657,0),2))</f>
        <v/>
      </c>
      <c r="H540" s="24">
        <f>C540+F540-INDEX(표5[#All],MATCH(B540,표5[[#All],[잉크]],0),2)</f>
        <v>0</v>
      </c>
      <c r="I540" s="21" t="str">
        <f>IFERROR(H540/INDEX(표5[#All],MATCH(B540,표5[[#All],[잉크]],0),5),"")</f>
        <v/>
      </c>
      <c r="J540" s="542"/>
      <c r="K540" s="25" t="str">
        <f>IF(ISBLANK(J540),"",INDEX(호기!$A$1:$B$657,MATCH('생산계획(잉크)'!B992,호기!$A$1:$A$657,0),2))</f>
        <v/>
      </c>
      <c r="L540" s="24">
        <f>H540+J540-INDEX(표5[#All],MATCH(B540,표5[[#All],[잉크]],0),5)</f>
        <v>0</v>
      </c>
      <c r="M540" s="21" t="str">
        <f>IFERROR(L540/INDEX(표5[#All],MATCH(B540,표5[[#All],[잉크]],0),8),"")</f>
        <v/>
      </c>
      <c r="N540" s="542"/>
      <c r="O540" s="23" t="str">
        <f>IF(ISBLANK(N540),"",INDEX(호기!$A$1:$B$657,MATCH('생산계획(잉크)'!B992,호기!$A$1:$A$657,0),2))</f>
        <v/>
      </c>
      <c r="P540" s="24">
        <f>L540+N540-INDEX(표5[#All],MATCH(B540,표5[[#All],[잉크]],0),5)</f>
        <v>0</v>
      </c>
      <c r="Q540" s="21" t="str">
        <f>IFERROR(P540/INDEX(표5[#All],MATCH(B540,표5[[#All],[잉크]],0),11),"")</f>
        <v/>
      </c>
      <c r="R540" s="542"/>
      <c r="S540" s="25" t="str">
        <f>IF(ISBLANK(R540),"",INDEX(호기!$A$1:$B$657,MATCH('생산계획(잉크)'!B992,호기!$A$1:$A$657,0),2))</f>
        <v/>
      </c>
      <c r="T540" s="24">
        <f>P540+R540-INDEX(표5[#All],MATCH(B540,표5[[#All],[잉크]],0),5)</f>
        <v>0</v>
      </c>
      <c r="U540" s="21" t="str">
        <f>IFERROR(T540/INDEX(표5[#All],MATCH(B540,표5[[#All],[잉크]],0),14),"")</f>
        <v/>
      </c>
      <c r="V540" s="542"/>
      <c r="W540" s="23" t="str">
        <f>IF(ISBLANK(V540),"",INDEX(호기!$A$1:$B$657,MATCH('생산계획(잉크)'!B992,호기!$A$1:$A$657,0),2))</f>
        <v/>
      </c>
      <c r="X540" s="24">
        <f>T540+V540-INDEX(표5[#All],MATCH(B540,표5[[#All],[잉크]],0),5)</f>
        <v>0</v>
      </c>
      <c r="Y540" s="21" t="str">
        <f>IFERROR(X540/INDEX(표5[#All],MATCH(B540,표5[[#All],[잉크]],0),17),"")</f>
        <v/>
      </c>
      <c r="Z540" s="23"/>
      <c r="AA540" s="23" t="str">
        <f>IF(ISBLANK(Z540),"",INDEX(호기!$A$1:$B$657,MATCH('생산계획(잉크)'!B992,호기!$A$1:$A$657,0),2))</f>
        <v/>
      </c>
      <c r="AB540" s="24">
        <f>X540+Z540-INDEX(표5[#All],MATCH(B540,표5[[#All],[잉크]],0),5)</f>
        <v>0</v>
      </c>
      <c r="AC540" s="21" t="str">
        <f>IFERROR(AB540/INDEX(표5[#All],MATCH(B540,표5[[#All],[잉크]],0),20),"")</f>
        <v/>
      </c>
      <c r="AD540" s="23"/>
      <c r="AE540" s="235"/>
      <c r="BB540" s="67"/>
      <c r="BC540" s="67"/>
      <c r="BD540" s="67"/>
      <c r="BE540" s="67"/>
      <c r="BF540" s="67"/>
    </row>
    <row r="541" spans="1:58" ht="16.5" hidden="1" customHeight="1" x14ac:dyDescent="0.3">
      <c r="A541" s="1"/>
      <c r="B541" s="5" t="s">
        <v>1333</v>
      </c>
      <c r="C541" s="68"/>
      <c r="D541" s="69" t="str">
        <f>IFERROR(C541/INDEX(표5[#All],MATCH(B541,표5[[#All],[잉크]],0),2),"")</f>
        <v/>
      </c>
      <c r="E541" s="22">
        <f>$C541-INDEX(표5[#All],MATCH(B541,표5[[#All],[잉크]],0),24)</f>
        <v>0</v>
      </c>
      <c r="F541" s="542"/>
      <c r="G541" s="23" t="str">
        <f>IF(ISBLANK(F541),"",INDEX(호기!$A$1:$B$657,MATCH('생산계획(잉크)'!B993,호기!$A$1:$A$657,0),2))</f>
        <v/>
      </c>
      <c r="H541" s="24">
        <f>C541+F541-INDEX(표5[#All],MATCH(B541,표5[[#All],[잉크]],0),2)</f>
        <v>0</v>
      </c>
      <c r="I541" s="21" t="str">
        <f>IFERROR(H541/INDEX(표5[#All],MATCH(B541,표5[[#All],[잉크]],0),5),"")</f>
        <v/>
      </c>
      <c r="J541" s="542"/>
      <c r="K541" s="25" t="str">
        <f>IF(ISBLANK(J541),"",INDEX(호기!$A$1:$B$657,MATCH('생산계획(잉크)'!B993,호기!$A$1:$A$657,0),2))</f>
        <v/>
      </c>
      <c r="L541" s="24">
        <f>H541+J541-INDEX(표5[#All],MATCH(B541,표5[[#All],[잉크]],0),5)</f>
        <v>0</v>
      </c>
      <c r="M541" s="21" t="str">
        <f>IFERROR(L541/INDEX(표5[#All],MATCH(B541,표5[[#All],[잉크]],0),8),"")</f>
        <v/>
      </c>
      <c r="N541" s="542"/>
      <c r="O541" s="23" t="str">
        <f>IF(ISBLANK(N541),"",INDEX(호기!$A$1:$B$657,MATCH('생산계획(잉크)'!B993,호기!$A$1:$A$657,0),2))</f>
        <v/>
      </c>
      <c r="P541" s="24">
        <f>L541+N541-INDEX(표5[#All],MATCH(B541,표5[[#All],[잉크]],0),5)</f>
        <v>0</v>
      </c>
      <c r="Q541" s="21" t="str">
        <f>IFERROR(P541/INDEX(표5[#All],MATCH(B541,표5[[#All],[잉크]],0),11),"")</f>
        <v/>
      </c>
      <c r="R541" s="542"/>
      <c r="S541" s="25" t="str">
        <f>IF(ISBLANK(R541),"",INDEX(호기!$A$1:$B$657,MATCH('생산계획(잉크)'!B993,호기!$A$1:$A$657,0),2))</f>
        <v/>
      </c>
      <c r="T541" s="24">
        <f>P541+R541-INDEX(표5[#All],MATCH(B541,표5[[#All],[잉크]],0),5)</f>
        <v>0</v>
      </c>
      <c r="U541" s="21" t="str">
        <f>IFERROR(T541/INDEX(표5[#All],MATCH(B541,표5[[#All],[잉크]],0),14),"")</f>
        <v/>
      </c>
      <c r="V541" s="542"/>
      <c r="W541" s="23" t="str">
        <f>IF(ISBLANK(V541),"",INDEX(호기!$A$1:$B$657,MATCH('생산계획(잉크)'!B993,호기!$A$1:$A$657,0),2))</f>
        <v/>
      </c>
      <c r="X541" s="24">
        <f>T541+V541-INDEX(표5[#All],MATCH(B541,표5[[#All],[잉크]],0),5)</f>
        <v>0</v>
      </c>
      <c r="Y541" s="21" t="str">
        <f>IFERROR(X541/INDEX(표5[#All],MATCH(B541,표5[[#All],[잉크]],0),17),"")</f>
        <v/>
      </c>
      <c r="Z541" s="23"/>
      <c r="AA541" s="23" t="str">
        <f>IF(ISBLANK(Z541),"",INDEX(호기!$A$1:$B$657,MATCH('생산계획(잉크)'!B993,호기!$A$1:$A$657,0),2))</f>
        <v/>
      </c>
      <c r="AB541" s="24">
        <f>X541+Z541-INDEX(표5[#All],MATCH(B541,표5[[#All],[잉크]],0),5)</f>
        <v>0</v>
      </c>
      <c r="AC541" s="21" t="str">
        <f>IFERROR(AB541/INDEX(표5[#All],MATCH(B541,표5[[#All],[잉크]],0),20),"")</f>
        <v/>
      </c>
      <c r="AD541" s="23"/>
      <c r="AE541" s="235"/>
      <c r="BB541" s="67"/>
      <c r="BC541" s="67"/>
      <c r="BD541" s="67"/>
      <c r="BE541" s="67"/>
      <c r="BF541" s="67"/>
    </row>
    <row r="542" spans="1:58" ht="16.5" hidden="1" customHeight="1" x14ac:dyDescent="0.3">
      <c r="A542" s="1"/>
      <c r="B542" s="5" t="s">
        <v>1320</v>
      </c>
      <c r="C542" s="68"/>
      <c r="D542" s="69" t="str">
        <f>IFERROR(C542/INDEX(표5[#All],MATCH(B542,표5[[#All],[잉크]],0),2),"")</f>
        <v/>
      </c>
      <c r="E542" s="22">
        <f>$C542-INDEX(표5[#All],MATCH(B542,표5[[#All],[잉크]],0),24)</f>
        <v>0</v>
      </c>
      <c r="F542" s="542"/>
      <c r="G542" s="23" t="str">
        <f>IF(ISBLANK(F542),"",INDEX(호기!$A$1:$B$657,MATCH('생산계획(잉크)'!B994,호기!$A$1:$A$657,0),2))</f>
        <v/>
      </c>
      <c r="H542" s="24">
        <f>C542+F542-INDEX(표5[#All],MATCH(B542,표5[[#All],[잉크]],0),2)</f>
        <v>0</v>
      </c>
      <c r="I542" s="21" t="str">
        <f>IFERROR(H542/INDEX(표5[#All],MATCH(B542,표5[[#All],[잉크]],0),5),"")</f>
        <v/>
      </c>
      <c r="J542" s="542"/>
      <c r="K542" s="25" t="str">
        <f>IF(ISBLANK(J542),"",INDEX(호기!$A$1:$B$657,MATCH('생산계획(잉크)'!B994,호기!$A$1:$A$657,0),2))</f>
        <v/>
      </c>
      <c r="L542" s="24">
        <f>H542+J542-INDEX(표5[#All],MATCH(B542,표5[[#All],[잉크]],0),5)</f>
        <v>0</v>
      </c>
      <c r="M542" s="21" t="str">
        <f>IFERROR(L542/INDEX(표5[#All],MATCH(B542,표5[[#All],[잉크]],0),8),"")</f>
        <v/>
      </c>
      <c r="N542" s="542"/>
      <c r="O542" s="23" t="str">
        <f>IF(ISBLANK(N542),"",INDEX(호기!$A$1:$B$657,MATCH('생산계획(잉크)'!B994,호기!$A$1:$A$657,0),2))</f>
        <v/>
      </c>
      <c r="P542" s="24">
        <f>L542+N542-INDEX(표5[#All],MATCH(B542,표5[[#All],[잉크]],0),5)</f>
        <v>0</v>
      </c>
      <c r="Q542" s="21" t="str">
        <f>IFERROR(P542/INDEX(표5[#All],MATCH(B542,표5[[#All],[잉크]],0),11),"")</f>
        <v/>
      </c>
      <c r="R542" s="542"/>
      <c r="S542" s="25" t="str">
        <f>IF(ISBLANK(R542),"",INDEX(호기!$A$1:$B$657,MATCH('생산계획(잉크)'!B994,호기!$A$1:$A$657,0),2))</f>
        <v/>
      </c>
      <c r="T542" s="24">
        <f>P542+R542-INDEX(표5[#All],MATCH(B542,표5[[#All],[잉크]],0),5)</f>
        <v>0</v>
      </c>
      <c r="U542" s="21" t="str">
        <f>IFERROR(T542/INDEX(표5[#All],MATCH(B542,표5[[#All],[잉크]],0),14),"")</f>
        <v/>
      </c>
      <c r="V542" s="542"/>
      <c r="W542" s="23" t="str">
        <f>IF(ISBLANK(V542),"",INDEX(호기!$A$1:$B$657,MATCH('생산계획(잉크)'!B994,호기!$A$1:$A$657,0),2))</f>
        <v/>
      </c>
      <c r="X542" s="24">
        <f>T542+V542-INDEX(표5[#All],MATCH(B542,표5[[#All],[잉크]],0),5)</f>
        <v>0</v>
      </c>
      <c r="Y542" s="21" t="str">
        <f>IFERROR(X542/INDEX(표5[#All],MATCH(B542,표5[[#All],[잉크]],0),17),"")</f>
        <v/>
      </c>
      <c r="Z542" s="23"/>
      <c r="AA542" s="23" t="str">
        <f>IF(ISBLANK(Z542),"",INDEX(호기!$A$1:$B$657,MATCH('생산계획(잉크)'!B994,호기!$A$1:$A$657,0),2))</f>
        <v/>
      </c>
      <c r="AB542" s="24">
        <f>X542+Z542-INDEX(표5[#All],MATCH(B542,표5[[#All],[잉크]],0),5)</f>
        <v>0</v>
      </c>
      <c r="AC542" s="21" t="str">
        <f>IFERROR(AB542/INDEX(표5[#All],MATCH(B542,표5[[#All],[잉크]],0),20),"")</f>
        <v/>
      </c>
      <c r="AD542" s="23"/>
      <c r="AE542" s="235"/>
      <c r="BB542" s="67"/>
      <c r="BC542" s="67"/>
      <c r="BD542" s="67"/>
      <c r="BE542" s="67"/>
      <c r="BF542" s="67"/>
    </row>
    <row r="543" spans="1:58" ht="16.5" hidden="1" customHeight="1" x14ac:dyDescent="0.3">
      <c r="A543" s="1"/>
      <c r="B543" s="5" t="s">
        <v>1378</v>
      </c>
      <c r="C543" s="68"/>
      <c r="D543" s="69" t="str">
        <f>IFERROR(C543/INDEX(표5[#All],MATCH(B543,표5[[#All],[잉크]],0),2),"")</f>
        <v/>
      </c>
      <c r="E543" s="22">
        <f>$C543-INDEX(표5[#All],MATCH(B543,표5[[#All],[잉크]],0),24)</f>
        <v>0</v>
      </c>
      <c r="F543" s="542"/>
      <c r="G543" s="23" t="str">
        <f>IF(ISBLANK(F543),"",INDEX(호기!$A$1:$B$657,MATCH('생산계획(잉크)'!B995,호기!$A$1:$A$657,0),2))</f>
        <v/>
      </c>
      <c r="H543" s="24">
        <f>C543+F543-INDEX(표5[#All],MATCH(B543,표5[[#All],[잉크]],0),2)</f>
        <v>0</v>
      </c>
      <c r="I543" s="21" t="str">
        <f>IFERROR(H543/INDEX(표5[#All],MATCH(B543,표5[[#All],[잉크]],0),5),"")</f>
        <v/>
      </c>
      <c r="J543" s="542"/>
      <c r="K543" s="25" t="str">
        <f>IF(ISBLANK(J543),"",INDEX(호기!$A$1:$B$657,MATCH('생산계획(잉크)'!B995,호기!$A$1:$A$657,0),2))</f>
        <v/>
      </c>
      <c r="L543" s="24">
        <f>H543+J543-INDEX(표5[#All],MATCH(B543,표5[[#All],[잉크]],0),5)</f>
        <v>0</v>
      </c>
      <c r="M543" s="21" t="str">
        <f>IFERROR(L543/INDEX(표5[#All],MATCH(B543,표5[[#All],[잉크]],0),8),"")</f>
        <v/>
      </c>
      <c r="N543" s="542"/>
      <c r="O543" s="23" t="str">
        <f>IF(ISBLANK(N543),"",INDEX(호기!$A$1:$B$657,MATCH('생산계획(잉크)'!B995,호기!$A$1:$A$657,0),2))</f>
        <v/>
      </c>
      <c r="P543" s="24">
        <f>L543+N543-INDEX(표5[#All],MATCH(B543,표5[[#All],[잉크]],0),5)</f>
        <v>0</v>
      </c>
      <c r="Q543" s="21" t="str">
        <f>IFERROR(P543/INDEX(표5[#All],MATCH(B543,표5[[#All],[잉크]],0),11),"")</f>
        <v/>
      </c>
      <c r="R543" s="542"/>
      <c r="S543" s="25" t="str">
        <f>IF(ISBLANK(R543),"",INDEX(호기!$A$1:$B$657,MATCH('생산계획(잉크)'!B995,호기!$A$1:$A$657,0),2))</f>
        <v/>
      </c>
      <c r="T543" s="24">
        <f>P543+R543-INDEX(표5[#All],MATCH(B543,표5[[#All],[잉크]],0),5)</f>
        <v>0</v>
      </c>
      <c r="U543" s="21" t="str">
        <f>IFERROR(T543/INDEX(표5[#All],MATCH(B543,표5[[#All],[잉크]],0),14),"")</f>
        <v/>
      </c>
      <c r="V543" s="542"/>
      <c r="W543" s="23" t="str">
        <f>IF(ISBLANK(V543),"",INDEX(호기!$A$1:$B$657,MATCH('생산계획(잉크)'!B995,호기!$A$1:$A$657,0),2))</f>
        <v/>
      </c>
      <c r="X543" s="24">
        <f>T543+V543-INDEX(표5[#All],MATCH(B543,표5[[#All],[잉크]],0),5)</f>
        <v>0</v>
      </c>
      <c r="Y543" s="21" t="str">
        <f>IFERROR(X543/INDEX(표5[#All],MATCH(B543,표5[[#All],[잉크]],0),17),"")</f>
        <v/>
      </c>
      <c r="Z543" s="23"/>
      <c r="AA543" s="23" t="str">
        <f>IF(ISBLANK(Z543),"",INDEX(호기!$A$1:$B$657,MATCH('생산계획(잉크)'!B995,호기!$A$1:$A$657,0),2))</f>
        <v/>
      </c>
      <c r="AB543" s="24">
        <f>X543+Z543-INDEX(표5[#All],MATCH(B543,표5[[#All],[잉크]],0),5)</f>
        <v>0</v>
      </c>
      <c r="AC543" s="21" t="str">
        <f>IFERROR(AB543/INDEX(표5[#All],MATCH(B543,표5[[#All],[잉크]],0),20),"")</f>
        <v/>
      </c>
      <c r="AD543" s="23"/>
      <c r="AE543" s="235"/>
      <c r="BB543" s="67"/>
      <c r="BC543" s="67"/>
      <c r="BD543" s="67"/>
      <c r="BE543" s="67"/>
      <c r="BF543" s="67"/>
    </row>
    <row r="544" spans="1:58" ht="16.5" hidden="1" customHeight="1" x14ac:dyDescent="0.3">
      <c r="A544" s="1"/>
      <c r="B544" s="5" t="s">
        <v>1322</v>
      </c>
      <c r="C544" s="68"/>
      <c r="D544" s="69" t="str">
        <f>IFERROR(C544/INDEX(표5[#All],MATCH(B544,표5[[#All],[잉크]],0),2),"")</f>
        <v/>
      </c>
      <c r="E544" s="22">
        <f>$C544-INDEX(표5[#All],MATCH(B544,표5[[#All],[잉크]],0),24)</f>
        <v>0</v>
      </c>
      <c r="F544" s="542"/>
      <c r="G544" s="23" t="str">
        <f>IF(ISBLANK(F544),"",INDEX(호기!$A$1:$B$657,MATCH('생산계획(잉크)'!B996,호기!$A$1:$A$657,0),2))</f>
        <v/>
      </c>
      <c r="H544" s="24">
        <f>C544+F544-INDEX(표5[#All],MATCH(B544,표5[[#All],[잉크]],0),2)</f>
        <v>0</v>
      </c>
      <c r="I544" s="21" t="str">
        <f>IFERROR(H544/INDEX(표5[#All],MATCH(B544,표5[[#All],[잉크]],0),5),"")</f>
        <v/>
      </c>
      <c r="J544" s="542"/>
      <c r="K544" s="25" t="str">
        <f>IF(ISBLANK(J544),"",INDEX(호기!$A$1:$B$657,MATCH('생산계획(잉크)'!B996,호기!$A$1:$A$657,0),2))</f>
        <v/>
      </c>
      <c r="L544" s="24">
        <f>H544+J544-INDEX(표5[#All],MATCH(B544,표5[[#All],[잉크]],0),5)</f>
        <v>0</v>
      </c>
      <c r="M544" s="21" t="str">
        <f>IFERROR(L544/INDEX(표5[#All],MATCH(B544,표5[[#All],[잉크]],0),8),"")</f>
        <v/>
      </c>
      <c r="N544" s="542"/>
      <c r="O544" s="23" t="str">
        <f>IF(ISBLANK(N544),"",INDEX(호기!$A$1:$B$657,MATCH('생산계획(잉크)'!B996,호기!$A$1:$A$657,0),2))</f>
        <v/>
      </c>
      <c r="P544" s="24">
        <f>L544+N544-INDEX(표5[#All],MATCH(B544,표5[[#All],[잉크]],0),5)</f>
        <v>0</v>
      </c>
      <c r="Q544" s="21" t="str">
        <f>IFERROR(P544/INDEX(표5[#All],MATCH(B544,표5[[#All],[잉크]],0),11),"")</f>
        <v/>
      </c>
      <c r="R544" s="542"/>
      <c r="S544" s="25" t="str">
        <f>IF(ISBLANK(R544),"",INDEX(호기!$A$1:$B$657,MATCH('생산계획(잉크)'!B996,호기!$A$1:$A$657,0),2))</f>
        <v/>
      </c>
      <c r="T544" s="24">
        <f>P544+R544-INDEX(표5[#All],MATCH(B544,표5[[#All],[잉크]],0),5)</f>
        <v>0</v>
      </c>
      <c r="U544" s="21" t="str">
        <f>IFERROR(T544/INDEX(표5[#All],MATCH(B544,표5[[#All],[잉크]],0),14),"")</f>
        <v/>
      </c>
      <c r="V544" s="542"/>
      <c r="W544" s="23" t="str">
        <f>IF(ISBLANK(V544),"",INDEX(호기!$A$1:$B$657,MATCH('생산계획(잉크)'!B996,호기!$A$1:$A$657,0),2))</f>
        <v/>
      </c>
      <c r="X544" s="24">
        <f>T544+V544-INDEX(표5[#All],MATCH(B544,표5[[#All],[잉크]],0),5)</f>
        <v>0</v>
      </c>
      <c r="Y544" s="21" t="str">
        <f>IFERROR(X544/INDEX(표5[#All],MATCH(B544,표5[[#All],[잉크]],0),17),"")</f>
        <v/>
      </c>
      <c r="Z544" s="23"/>
      <c r="AA544" s="23" t="str">
        <f>IF(ISBLANK(Z544),"",INDEX(호기!$A$1:$B$657,MATCH('생산계획(잉크)'!B996,호기!$A$1:$A$657,0),2))</f>
        <v/>
      </c>
      <c r="AB544" s="24">
        <f>X544+Z544-INDEX(표5[#All],MATCH(B544,표5[[#All],[잉크]],0),5)</f>
        <v>0</v>
      </c>
      <c r="AC544" s="21" t="str">
        <f>IFERROR(AB544/INDEX(표5[#All],MATCH(B544,표5[[#All],[잉크]],0),20),"")</f>
        <v/>
      </c>
      <c r="AD544" s="23"/>
      <c r="AE544" s="235"/>
      <c r="BB544" s="67"/>
      <c r="BC544" s="67"/>
      <c r="BD544" s="67"/>
      <c r="BE544" s="67"/>
      <c r="BF544" s="67"/>
    </row>
    <row r="545" spans="1:58" ht="16.5" hidden="1" customHeight="1" x14ac:dyDescent="0.3">
      <c r="A545" s="1"/>
      <c r="B545" s="5" t="s">
        <v>1301</v>
      </c>
      <c r="C545" s="68"/>
      <c r="D545" s="69" t="str">
        <f>IFERROR(C545/INDEX(표5[#All],MATCH(B545,표5[[#All],[잉크]],0),2),"")</f>
        <v/>
      </c>
      <c r="E545" s="22">
        <f>$C545-INDEX(표5[#All],MATCH(B545,표5[[#All],[잉크]],0),24)</f>
        <v>0</v>
      </c>
      <c r="F545" s="542"/>
      <c r="G545" s="23" t="str">
        <f>IF(ISBLANK(F545),"",INDEX(호기!$A$1:$B$657,MATCH('생산계획(잉크)'!B997,호기!$A$1:$A$657,0),2))</f>
        <v/>
      </c>
      <c r="H545" s="24">
        <f>C545+F545-INDEX(표5[#All],MATCH(B545,표5[[#All],[잉크]],0),2)</f>
        <v>0</v>
      </c>
      <c r="I545" s="21" t="str">
        <f>IFERROR(H545/INDEX(표5[#All],MATCH(B545,표5[[#All],[잉크]],0),5),"")</f>
        <v/>
      </c>
      <c r="J545" s="542"/>
      <c r="K545" s="25" t="str">
        <f>IF(ISBLANK(J545),"",INDEX(호기!$A$1:$B$657,MATCH('생산계획(잉크)'!B997,호기!$A$1:$A$657,0),2))</f>
        <v/>
      </c>
      <c r="L545" s="24">
        <f>H545+J545-INDEX(표5[#All],MATCH(B545,표5[[#All],[잉크]],0),5)</f>
        <v>0</v>
      </c>
      <c r="M545" s="21" t="str">
        <f>IFERROR(L545/INDEX(표5[#All],MATCH(B545,표5[[#All],[잉크]],0),8),"")</f>
        <v/>
      </c>
      <c r="N545" s="542"/>
      <c r="O545" s="23" t="str">
        <f>IF(ISBLANK(N545),"",INDEX(호기!$A$1:$B$657,MATCH('생산계획(잉크)'!B997,호기!$A$1:$A$657,0),2))</f>
        <v/>
      </c>
      <c r="P545" s="24">
        <f>L545+N545-INDEX(표5[#All],MATCH(B545,표5[[#All],[잉크]],0),5)</f>
        <v>0</v>
      </c>
      <c r="Q545" s="21" t="str">
        <f>IFERROR(P545/INDEX(표5[#All],MATCH(B545,표5[[#All],[잉크]],0),11),"")</f>
        <v/>
      </c>
      <c r="R545" s="542"/>
      <c r="S545" s="25" t="str">
        <f>IF(ISBLANK(R545),"",INDEX(호기!$A$1:$B$657,MATCH('생산계획(잉크)'!B997,호기!$A$1:$A$657,0),2))</f>
        <v/>
      </c>
      <c r="T545" s="24">
        <f>P545+R545-INDEX(표5[#All],MATCH(B545,표5[[#All],[잉크]],0),5)</f>
        <v>0</v>
      </c>
      <c r="U545" s="21" t="str">
        <f>IFERROR(T545/INDEX(표5[#All],MATCH(B545,표5[[#All],[잉크]],0),14),"")</f>
        <v/>
      </c>
      <c r="V545" s="542"/>
      <c r="W545" s="23" t="str">
        <f>IF(ISBLANK(V545),"",INDEX(호기!$A$1:$B$657,MATCH('생산계획(잉크)'!B997,호기!$A$1:$A$657,0),2))</f>
        <v/>
      </c>
      <c r="X545" s="24">
        <f>T545+V545-INDEX(표5[#All],MATCH(B545,표5[[#All],[잉크]],0),5)</f>
        <v>0</v>
      </c>
      <c r="Y545" s="21" t="str">
        <f>IFERROR(X545/INDEX(표5[#All],MATCH(B545,표5[[#All],[잉크]],0),17),"")</f>
        <v/>
      </c>
      <c r="Z545" s="23"/>
      <c r="AA545" s="23" t="str">
        <f>IF(ISBLANK(Z545),"",INDEX(호기!$A$1:$B$657,MATCH('생산계획(잉크)'!B997,호기!$A$1:$A$657,0),2))</f>
        <v/>
      </c>
      <c r="AB545" s="24">
        <f>X545+Z545-INDEX(표5[#All],MATCH(B545,표5[[#All],[잉크]],0),5)</f>
        <v>0</v>
      </c>
      <c r="AC545" s="21" t="str">
        <f>IFERROR(AB545/INDEX(표5[#All],MATCH(B545,표5[[#All],[잉크]],0),20),"")</f>
        <v/>
      </c>
      <c r="AD545" s="23"/>
      <c r="AE545" s="235"/>
      <c r="BB545" s="67"/>
      <c r="BC545" s="67"/>
      <c r="BD545" s="67"/>
      <c r="BE545" s="67"/>
      <c r="BF545" s="67"/>
    </row>
    <row r="546" spans="1:58" ht="16.5" hidden="1" customHeight="1" x14ac:dyDescent="0.3">
      <c r="A546" s="1"/>
      <c r="B546" s="5" t="s">
        <v>1302</v>
      </c>
      <c r="C546" s="68"/>
      <c r="D546" s="69" t="str">
        <f>IFERROR(C546/INDEX(표5[#All],MATCH(B546,표5[[#All],[잉크]],0),2),"")</f>
        <v/>
      </c>
      <c r="E546" s="22">
        <f>$C546-INDEX(표5[#All],MATCH(B546,표5[[#All],[잉크]],0),24)</f>
        <v>0</v>
      </c>
      <c r="F546" s="542"/>
      <c r="G546" s="23" t="str">
        <f>IF(ISBLANK(F546),"",INDEX(호기!$A$1:$B$657,MATCH('생산계획(잉크)'!B998,호기!$A$1:$A$657,0),2))</f>
        <v/>
      </c>
      <c r="H546" s="24">
        <f>C546+F546-INDEX(표5[#All],MATCH(B546,표5[[#All],[잉크]],0),2)</f>
        <v>0</v>
      </c>
      <c r="I546" s="21" t="str">
        <f>IFERROR(H546/INDEX(표5[#All],MATCH(B546,표5[[#All],[잉크]],0),5),"")</f>
        <v/>
      </c>
      <c r="J546" s="542"/>
      <c r="K546" s="25" t="str">
        <f>IF(ISBLANK(J546),"",INDEX(호기!$A$1:$B$657,MATCH('생산계획(잉크)'!B998,호기!$A$1:$A$657,0),2))</f>
        <v/>
      </c>
      <c r="L546" s="24">
        <f>H546+J546-INDEX(표5[#All],MATCH(B546,표5[[#All],[잉크]],0),5)</f>
        <v>0</v>
      </c>
      <c r="M546" s="21" t="str">
        <f>IFERROR(L546/INDEX(표5[#All],MATCH(B546,표5[[#All],[잉크]],0),8),"")</f>
        <v/>
      </c>
      <c r="N546" s="542"/>
      <c r="O546" s="23" t="str">
        <f>IF(ISBLANK(N546),"",INDEX(호기!$A$1:$B$657,MATCH('생산계획(잉크)'!B998,호기!$A$1:$A$657,0),2))</f>
        <v/>
      </c>
      <c r="P546" s="24">
        <f>L546+N546-INDEX(표5[#All],MATCH(B546,표5[[#All],[잉크]],0),5)</f>
        <v>0</v>
      </c>
      <c r="Q546" s="21" t="str">
        <f>IFERROR(P546/INDEX(표5[#All],MATCH(B546,표5[[#All],[잉크]],0),11),"")</f>
        <v/>
      </c>
      <c r="R546" s="542"/>
      <c r="S546" s="25" t="str">
        <f>IF(ISBLANK(R546),"",INDEX(호기!$A$1:$B$657,MATCH('생산계획(잉크)'!B998,호기!$A$1:$A$657,0),2))</f>
        <v/>
      </c>
      <c r="T546" s="24">
        <f>P546+R546-INDEX(표5[#All],MATCH(B546,표5[[#All],[잉크]],0),5)</f>
        <v>0</v>
      </c>
      <c r="U546" s="21" t="str">
        <f>IFERROR(T546/INDEX(표5[#All],MATCH(B546,표5[[#All],[잉크]],0),14),"")</f>
        <v/>
      </c>
      <c r="V546" s="542"/>
      <c r="W546" s="23" t="str">
        <f>IF(ISBLANK(V546),"",INDEX(호기!$A$1:$B$657,MATCH('생산계획(잉크)'!B998,호기!$A$1:$A$657,0),2))</f>
        <v/>
      </c>
      <c r="X546" s="24">
        <f>T546+V546-INDEX(표5[#All],MATCH(B546,표5[[#All],[잉크]],0),5)</f>
        <v>0</v>
      </c>
      <c r="Y546" s="21" t="str">
        <f>IFERROR(X546/INDEX(표5[#All],MATCH(B546,표5[[#All],[잉크]],0),17),"")</f>
        <v/>
      </c>
      <c r="Z546" s="23"/>
      <c r="AA546" s="23" t="str">
        <f>IF(ISBLANK(Z546),"",INDEX(호기!$A$1:$B$657,MATCH('생산계획(잉크)'!B998,호기!$A$1:$A$657,0),2))</f>
        <v/>
      </c>
      <c r="AB546" s="24">
        <f>X546+Z546-INDEX(표5[#All],MATCH(B546,표5[[#All],[잉크]],0),5)</f>
        <v>0</v>
      </c>
      <c r="AC546" s="21" t="str">
        <f>IFERROR(AB546/INDEX(표5[#All],MATCH(B546,표5[[#All],[잉크]],0),20),"")</f>
        <v/>
      </c>
      <c r="AD546" s="23"/>
      <c r="AE546" s="235"/>
      <c r="BB546" s="67"/>
      <c r="BC546" s="67"/>
      <c r="BD546" s="67"/>
      <c r="BE546" s="67"/>
      <c r="BF546" s="67"/>
    </row>
    <row r="547" spans="1:58" ht="16.5" hidden="1" customHeight="1" x14ac:dyDescent="0.3">
      <c r="A547" s="1"/>
      <c r="B547" s="169" t="s">
        <v>1285</v>
      </c>
      <c r="C547" s="68"/>
      <c r="D547" s="69" t="str">
        <f>IFERROR(C547/INDEX(표5[#All],MATCH(B547,표5[[#All],[잉크]],0),2),"")</f>
        <v/>
      </c>
      <c r="E547" s="22">
        <f>$C547-INDEX(표5[#All],MATCH(B547,표5[[#All],[잉크]],0),24)</f>
        <v>0</v>
      </c>
      <c r="F547" s="542"/>
      <c r="G547" s="23" t="str">
        <f>IF(ISBLANK(F547),"",INDEX(호기!$A$1:$B$657,MATCH('생산계획(잉크)'!B999,호기!$A$1:$A$657,0),2))</f>
        <v/>
      </c>
      <c r="H547" s="24">
        <f>C547+F547-INDEX(표5[#All],MATCH(B547,표5[[#All],[잉크]],0),2)</f>
        <v>0</v>
      </c>
      <c r="I547" s="21" t="str">
        <f>IFERROR(H547/INDEX(표5[#All],MATCH(B547,표5[[#All],[잉크]],0),5),"")</f>
        <v/>
      </c>
      <c r="J547" s="542"/>
      <c r="K547" s="25" t="str">
        <f>IF(ISBLANK(J547),"",INDEX(호기!$A$1:$B$657,MATCH('생산계획(잉크)'!B999,호기!$A$1:$A$657,0),2))</f>
        <v/>
      </c>
      <c r="L547" s="24">
        <f>H547+J547-INDEX(표5[#All],MATCH(B547,표5[[#All],[잉크]],0),5)</f>
        <v>0</v>
      </c>
      <c r="M547" s="21" t="str">
        <f>IFERROR(L547/INDEX(표5[#All],MATCH(B547,표5[[#All],[잉크]],0),8),"")</f>
        <v/>
      </c>
      <c r="N547" s="542"/>
      <c r="O547" s="23" t="str">
        <f>IF(ISBLANK(N547),"",INDEX(호기!$A$1:$B$657,MATCH('생산계획(잉크)'!B999,호기!$A$1:$A$657,0),2))</f>
        <v/>
      </c>
      <c r="P547" s="24">
        <f>L547+N547-INDEX(표5[#All],MATCH(B547,표5[[#All],[잉크]],0),5)</f>
        <v>0</v>
      </c>
      <c r="Q547" s="21" t="str">
        <f>IFERROR(P547/INDEX(표5[#All],MATCH(B547,표5[[#All],[잉크]],0),11),"")</f>
        <v/>
      </c>
      <c r="R547" s="542"/>
      <c r="S547" s="25" t="str">
        <f>IF(ISBLANK(R547),"",INDEX(호기!$A$1:$B$657,MATCH('생산계획(잉크)'!B999,호기!$A$1:$A$657,0),2))</f>
        <v/>
      </c>
      <c r="T547" s="24">
        <f>P547+R547-INDEX(표5[#All],MATCH(B547,표5[[#All],[잉크]],0),5)</f>
        <v>0</v>
      </c>
      <c r="U547" s="21" t="str">
        <f>IFERROR(T547/INDEX(표5[#All],MATCH(B547,표5[[#All],[잉크]],0),14),"")</f>
        <v/>
      </c>
      <c r="V547" s="542"/>
      <c r="W547" s="23" t="str">
        <f>IF(ISBLANK(V547),"",INDEX(호기!$A$1:$B$657,MATCH('생산계획(잉크)'!B999,호기!$A$1:$A$657,0),2))</f>
        <v/>
      </c>
      <c r="X547" s="24">
        <f>T547+V547-INDEX(표5[#All],MATCH(B547,표5[[#All],[잉크]],0),5)</f>
        <v>0</v>
      </c>
      <c r="Y547" s="21" t="str">
        <f>IFERROR(X547/INDEX(표5[#All],MATCH(B547,표5[[#All],[잉크]],0),17),"")</f>
        <v/>
      </c>
      <c r="Z547" s="23"/>
      <c r="AA547" s="23" t="str">
        <f>IF(ISBLANK(Z547),"",INDEX(호기!$A$1:$B$657,MATCH('생산계획(잉크)'!B999,호기!$A$1:$A$657,0),2))</f>
        <v/>
      </c>
      <c r="AB547" s="24">
        <f>X547+Z547-INDEX(표5[#All],MATCH(B547,표5[[#All],[잉크]],0),5)</f>
        <v>0</v>
      </c>
      <c r="AC547" s="21" t="str">
        <f>IFERROR(AB547/INDEX(표5[#All],MATCH(B547,표5[[#All],[잉크]],0),20),"")</f>
        <v/>
      </c>
      <c r="AD547" s="23"/>
      <c r="AE547" s="235"/>
      <c r="BB547" s="67"/>
      <c r="BC547" s="67"/>
      <c r="BD547" s="67"/>
      <c r="BE547" s="67"/>
      <c r="BF547" s="67"/>
    </row>
    <row r="548" spans="1:58" ht="16.5" hidden="1" customHeight="1" x14ac:dyDescent="0.3">
      <c r="A548" s="1"/>
      <c r="B548" s="5" t="s">
        <v>1410</v>
      </c>
      <c r="C548" s="68"/>
      <c r="D548" s="69" t="str">
        <f>IFERROR(C548/INDEX(표5[#All],MATCH(B548,표5[[#All],[잉크]],0),2),"")</f>
        <v/>
      </c>
      <c r="E548" s="22">
        <f>$C548-INDEX(표5[#All],MATCH(B548,표5[[#All],[잉크]],0),24)</f>
        <v>0</v>
      </c>
      <c r="F548" s="542"/>
      <c r="G548" s="23" t="str">
        <f>IF(ISBLANK(F548),"",INDEX(호기!$A$1:$B$657,MATCH('생산계획(잉크)'!B1000,호기!$A$1:$A$657,0),2))</f>
        <v/>
      </c>
      <c r="H548" s="24">
        <f>C548+F548-INDEX(표5[#All],MATCH(B548,표5[[#All],[잉크]],0),2)</f>
        <v>0</v>
      </c>
      <c r="I548" s="21" t="str">
        <f>IFERROR(H548/INDEX(표5[#All],MATCH(B548,표5[[#All],[잉크]],0),5),"")</f>
        <v/>
      </c>
      <c r="J548" s="542"/>
      <c r="K548" s="25" t="str">
        <f>IF(ISBLANK(J548),"",INDEX(호기!$A$1:$B$657,MATCH('생산계획(잉크)'!B1000,호기!$A$1:$A$657,0),2))</f>
        <v/>
      </c>
      <c r="L548" s="24">
        <f>H548+J548-INDEX(표5[#All],MATCH(B548,표5[[#All],[잉크]],0),5)</f>
        <v>0</v>
      </c>
      <c r="M548" s="21" t="str">
        <f>IFERROR(L548/INDEX(표5[#All],MATCH(B548,표5[[#All],[잉크]],0),8),"")</f>
        <v/>
      </c>
      <c r="N548" s="542"/>
      <c r="O548" s="23" t="str">
        <f>IF(ISBLANK(N548),"",INDEX(호기!$A$1:$B$657,MATCH('생산계획(잉크)'!B1000,호기!$A$1:$A$657,0),2))</f>
        <v/>
      </c>
      <c r="P548" s="24">
        <f>L548+N548-INDEX(표5[#All],MATCH(B548,표5[[#All],[잉크]],0),5)</f>
        <v>0</v>
      </c>
      <c r="Q548" s="21" t="str">
        <f>IFERROR(P548/INDEX(표5[#All],MATCH(B548,표5[[#All],[잉크]],0),11),"")</f>
        <v/>
      </c>
      <c r="R548" s="542"/>
      <c r="S548" s="25" t="str">
        <f>IF(ISBLANK(R548),"",INDEX(호기!$A$1:$B$657,MATCH('생산계획(잉크)'!B1000,호기!$A$1:$A$657,0),2))</f>
        <v/>
      </c>
      <c r="T548" s="24">
        <f>P548+R548-INDEX(표5[#All],MATCH(B548,표5[[#All],[잉크]],0),5)</f>
        <v>0</v>
      </c>
      <c r="U548" s="21" t="str">
        <f>IFERROR(T548/INDEX(표5[#All],MATCH(B548,표5[[#All],[잉크]],0),14),"")</f>
        <v/>
      </c>
      <c r="V548" s="542"/>
      <c r="W548" s="23" t="str">
        <f>IF(ISBLANK(V548),"",INDEX(호기!$A$1:$B$657,MATCH('생산계획(잉크)'!B1000,호기!$A$1:$A$657,0),2))</f>
        <v/>
      </c>
      <c r="X548" s="24">
        <f>T548+V548-INDEX(표5[#All],MATCH(B548,표5[[#All],[잉크]],0),5)</f>
        <v>0</v>
      </c>
      <c r="Y548" s="21" t="str">
        <f>IFERROR(X548/INDEX(표5[#All],MATCH(B548,표5[[#All],[잉크]],0),17),"")</f>
        <v/>
      </c>
      <c r="Z548" s="23"/>
      <c r="AA548" s="23" t="str">
        <f>IF(ISBLANK(Z548),"",INDEX(호기!$A$1:$B$657,MATCH('생산계획(잉크)'!B1000,호기!$A$1:$A$657,0),2))</f>
        <v/>
      </c>
      <c r="AB548" s="24">
        <f>X548+Z548-INDEX(표5[#All],MATCH(B548,표5[[#All],[잉크]],0),5)</f>
        <v>0</v>
      </c>
      <c r="AC548" s="21" t="str">
        <f>IFERROR(AB548/INDEX(표5[#All],MATCH(B548,표5[[#All],[잉크]],0),20),"")</f>
        <v/>
      </c>
      <c r="AD548" s="23"/>
      <c r="AE548" s="235"/>
      <c r="BB548" s="67"/>
      <c r="BC548" s="67"/>
      <c r="BD548" s="67"/>
      <c r="BE548" s="67"/>
      <c r="BF548" s="67"/>
    </row>
    <row r="549" spans="1:58" ht="16.5" customHeight="1" x14ac:dyDescent="0.3">
      <c r="A549" s="1"/>
      <c r="B549" s="5" t="s">
        <v>3013</v>
      </c>
      <c r="C549" s="68">
        <v>0</v>
      </c>
      <c r="D549" s="69">
        <f>IFERROR(C549/INDEX(표5[#All],MATCH(B549,표5[[#All],[잉크]],0),2),"")</f>
        <v>0</v>
      </c>
      <c r="E549" s="22">
        <f>$C549-INDEX(표5[#All],MATCH(B549,표5[[#All],[잉크]],0),24)</f>
        <v>-6</v>
      </c>
      <c r="F549" s="542"/>
      <c r="G549" s="23" t="str">
        <f>IF(ISBLANK(F549),"",INDEX(호기!$A$1:$B$657,MATCH('생산계획(잉크)'!B1001,호기!$A$1:$A$657,0),2))</f>
        <v/>
      </c>
      <c r="H549" s="24">
        <f>C549+F549-INDEX(표5[#All],MATCH(B549,표5[[#All],[잉크]],0),2)+3</f>
        <v>2</v>
      </c>
      <c r="I549" s="21">
        <f>IFERROR(H549/INDEX(표5[#All],MATCH(B549,표5[[#All],[잉크]],0),5),"")</f>
        <v>1</v>
      </c>
      <c r="J549" s="542"/>
      <c r="K549" s="25" t="str">
        <f>IF(ISBLANK(J549),"",INDEX(호기!$A$1:$B$657,MATCH('생산계획(잉크)'!B1001,호기!$A$1:$A$657,0),2))</f>
        <v/>
      </c>
      <c r="L549" s="24">
        <f>H549+J549-INDEX(표5[#All],MATCH(B549,표5[[#All],[잉크]],0),5)</f>
        <v>0</v>
      </c>
      <c r="M549" s="21" t="str">
        <f>IFERROR(L549/INDEX(표5[#All],MATCH(B549,표5[[#All],[잉크]],0),8),"")</f>
        <v/>
      </c>
      <c r="N549" s="542"/>
      <c r="O549" s="23" t="str">
        <f>IF(ISBLANK(N549),"",INDEX(호기!$A$1:$B$657,MATCH('생산계획(잉크)'!B1001,호기!$A$1:$A$657,0),2))</f>
        <v/>
      </c>
      <c r="P549" s="24">
        <f>L549+N549-INDEX(표5[#All],MATCH(B549,표5[[#All],[잉크]],0),5)</f>
        <v>-2</v>
      </c>
      <c r="Q549" s="21" t="str">
        <f>IFERROR(P549/INDEX(표5[#All],MATCH(B549,표5[[#All],[잉크]],0),11),"")</f>
        <v/>
      </c>
      <c r="R549" s="542"/>
      <c r="S549" s="25" t="str">
        <f>IF(ISBLANK(R549),"",INDEX(호기!$A$1:$B$657,MATCH('생산계획(잉크)'!B1001,호기!$A$1:$A$657,0),2))</f>
        <v/>
      </c>
      <c r="T549" s="24">
        <f>P549+R549-INDEX(표5[#All],MATCH(B549,표5[[#All],[잉크]],0),5)</f>
        <v>-4</v>
      </c>
      <c r="U549" s="21" t="str">
        <f>IFERROR(T549/INDEX(표5[#All],MATCH(B549,표5[[#All],[잉크]],0),14),"")</f>
        <v/>
      </c>
      <c r="V549" s="542"/>
      <c r="W549" s="23" t="str">
        <f>IF(ISBLANK(V549),"",INDEX(호기!$A$1:$B$657,MATCH('생산계획(잉크)'!B1001,호기!$A$1:$A$657,0),2))</f>
        <v/>
      </c>
      <c r="X549" s="24">
        <f>T549+V549-INDEX(표5[#All],MATCH(B549,표5[[#All],[잉크]],0),5)</f>
        <v>-6</v>
      </c>
      <c r="Y549" s="21" t="str">
        <f>IFERROR(X549/INDEX(표5[#All],MATCH(B549,표5[[#All],[잉크]],0),17),"")</f>
        <v/>
      </c>
      <c r="Z549" s="23"/>
      <c r="AA549" s="23" t="str">
        <f>IF(ISBLANK(Z549),"",INDEX(호기!$A$1:$B$657,MATCH('생산계획(잉크)'!B1001,호기!$A$1:$A$657,0),2))</f>
        <v/>
      </c>
      <c r="AB549" s="24">
        <f>X549+Z549-INDEX(표5[#All],MATCH(B549,표5[[#All],[잉크]],0),5)</f>
        <v>-8</v>
      </c>
      <c r="AC549" s="21" t="str">
        <f>IFERROR(AB549/INDEX(표5[#All],MATCH(B549,표5[[#All],[잉크]],0),20),"")</f>
        <v/>
      </c>
      <c r="AD549" s="23"/>
      <c r="AE549" s="235"/>
      <c r="BB549" s="67"/>
      <c r="BC549" s="67"/>
      <c r="BD549" s="67"/>
      <c r="BE549" s="67"/>
      <c r="BF549" s="67"/>
    </row>
    <row r="550" spans="1:58" ht="16.5" hidden="1" customHeight="1" x14ac:dyDescent="0.3">
      <c r="A550" s="1"/>
      <c r="B550" s="5" t="s">
        <v>1415</v>
      </c>
      <c r="C550" s="68"/>
      <c r="D550" s="69" t="str">
        <f>IFERROR(C550/INDEX(표5[#All],MATCH(B550,표5[[#All],[잉크]],0),2),"")</f>
        <v/>
      </c>
      <c r="E550" s="22">
        <f>$C550-INDEX(표5[#All],MATCH(B550,표5[[#All],[잉크]],0),24)</f>
        <v>0</v>
      </c>
      <c r="F550" s="542"/>
      <c r="G550" s="23" t="str">
        <f>IF(ISBLANK(F550),"",INDEX(호기!$A$1:$B$657,MATCH('생산계획(잉크)'!B1002,호기!$A$1:$A$657,0),2))</f>
        <v/>
      </c>
      <c r="H550" s="24">
        <f>C550+F550-INDEX(표5[#All],MATCH(B550,표5[[#All],[잉크]],0),2)</f>
        <v>0</v>
      </c>
      <c r="I550" s="21" t="str">
        <f>IFERROR(H550/INDEX(표5[#All],MATCH(B550,표5[[#All],[잉크]],0),5),"")</f>
        <v/>
      </c>
      <c r="J550" s="542"/>
      <c r="K550" s="25" t="str">
        <f>IF(ISBLANK(J550),"",INDEX(호기!$A$1:$B$657,MATCH('생산계획(잉크)'!B1002,호기!$A$1:$A$657,0),2))</f>
        <v/>
      </c>
      <c r="L550" s="24">
        <f>H550+J550-INDEX(표5[#All],MATCH(B550,표5[[#All],[잉크]],0),5)</f>
        <v>0</v>
      </c>
      <c r="M550" s="21" t="str">
        <f>IFERROR(L550/INDEX(표5[#All],MATCH(B550,표5[[#All],[잉크]],0),8),"")</f>
        <v/>
      </c>
      <c r="N550" s="542"/>
      <c r="O550" s="23" t="str">
        <f>IF(ISBLANK(N550),"",INDEX(호기!$A$1:$B$657,MATCH('생산계획(잉크)'!B1002,호기!$A$1:$A$657,0),2))</f>
        <v/>
      </c>
      <c r="P550" s="24">
        <f>L550+N550-INDEX(표5[#All],MATCH(B550,표5[[#All],[잉크]],0),5)</f>
        <v>0</v>
      </c>
      <c r="Q550" s="21" t="str">
        <f>IFERROR(P550/INDEX(표5[#All],MATCH(B550,표5[[#All],[잉크]],0),11),"")</f>
        <v/>
      </c>
      <c r="R550" s="542"/>
      <c r="S550" s="25" t="str">
        <f>IF(ISBLANK(R550),"",INDEX(호기!$A$1:$B$657,MATCH('생산계획(잉크)'!B1002,호기!$A$1:$A$657,0),2))</f>
        <v/>
      </c>
      <c r="T550" s="24">
        <f>P550+R550-INDEX(표5[#All],MATCH(B550,표5[[#All],[잉크]],0),5)</f>
        <v>0</v>
      </c>
      <c r="U550" s="21" t="str">
        <f>IFERROR(T550/INDEX(표5[#All],MATCH(B550,표5[[#All],[잉크]],0),14),"")</f>
        <v/>
      </c>
      <c r="V550" s="542"/>
      <c r="W550" s="23" t="str">
        <f>IF(ISBLANK(V550),"",INDEX(호기!$A$1:$B$657,MATCH('생산계획(잉크)'!B1002,호기!$A$1:$A$657,0),2))</f>
        <v/>
      </c>
      <c r="X550" s="24">
        <f>T550+V550-INDEX(표5[#All],MATCH(B550,표5[[#All],[잉크]],0),5)</f>
        <v>0</v>
      </c>
      <c r="Y550" s="21" t="str">
        <f>IFERROR(X550/INDEX(표5[#All],MATCH(B550,표5[[#All],[잉크]],0),17),"")</f>
        <v/>
      </c>
      <c r="Z550" s="23"/>
      <c r="AA550" s="23" t="str">
        <f>IF(ISBLANK(Z550),"",INDEX(호기!$A$1:$B$657,MATCH('생산계획(잉크)'!B1002,호기!$A$1:$A$657,0),2))</f>
        <v/>
      </c>
      <c r="AB550" s="24">
        <f>X550+Z550-INDEX(표5[#All],MATCH(B550,표5[[#All],[잉크]],0),5)</f>
        <v>0</v>
      </c>
      <c r="AC550" s="21" t="str">
        <f>IFERROR(AB550/INDEX(표5[#All],MATCH(B550,표5[[#All],[잉크]],0),20),"")</f>
        <v/>
      </c>
      <c r="AD550" s="23"/>
      <c r="AE550" s="235"/>
      <c r="BB550" s="67"/>
      <c r="BC550" s="67"/>
      <c r="BD550" s="67"/>
      <c r="BE550" s="67"/>
      <c r="BF550" s="67"/>
    </row>
    <row r="551" spans="1:58" ht="16.5" hidden="1" customHeight="1" x14ac:dyDescent="0.3">
      <c r="A551" s="1"/>
      <c r="B551" s="5" t="s">
        <v>1050</v>
      </c>
      <c r="C551" s="68"/>
      <c r="D551" s="69" t="str">
        <f>IFERROR(C551/INDEX(표5[#All],MATCH(B551,표5[[#All],[잉크]],0),2),"")</f>
        <v/>
      </c>
      <c r="E551" s="22">
        <f>$C551-INDEX(표5[#All],MATCH(B551,표5[[#All],[잉크]],0),24)</f>
        <v>0</v>
      </c>
      <c r="F551" s="542"/>
      <c r="G551" s="23" t="str">
        <f>IF(ISBLANK(F551),"",INDEX(호기!$A$1:$B$657,MATCH('생산계획(잉크)'!B1003,호기!$A$1:$A$657,0),2))</f>
        <v/>
      </c>
      <c r="H551" s="24">
        <f>C551+F551-INDEX(표5[#All],MATCH(B551,표5[[#All],[잉크]],0),2)</f>
        <v>0</v>
      </c>
      <c r="I551" s="21" t="str">
        <f>IFERROR(H551/INDEX(표5[#All],MATCH(B551,표5[[#All],[잉크]],0),5),"")</f>
        <v/>
      </c>
      <c r="J551" s="542"/>
      <c r="K551" s="25" t="str">
        <f>IF(ISBLANK(J551),"",INDEX(호기!$A$1:$B$657,MATCH('생산계획(잉크)'!B1003,호기!$A$1:$A$657,0),2))</f>
        <v/>
      </c>
      <c r="L551" s="24">
        <f>H551+J551-INDEX(표5[#All],MATCH(B551,표5[[#All],[잉크]],0),5)</f>
        <v>0</v>
      </c>
      <c r="M551" s="21" t="str">
        <f>IFERROR(L551/INDEX(표5[#All],MATCH(B551,표5[[#All],[잉크]],0),8),"")</f>
        <v/>
      </c>
      <c r="N551" s="542"/>
      <c r="O551" s="23" t="str">
        <f>IF(ISBLANK(N551),"",INDEX(호기!$A$1:$B$657,MATCH('생산계획(잉크)'!B1003,호기!$A$1:$A$657,0),2))</f>
        <v/>
      </c>
      <c r="P551" s="24">
        <f>L551+N551-INDEX(표5[#All],MATCH(B551,표5[[#All],[잉크]],0),5)</f>
        <v>0</v>
      </c>
      <c r="Q551" s="21" t="str">
        <f>IFERROR(P551/INDEX(표5[#All],MATCH(B551,표5[[#All],[잉크]],0),11),"")</f>
        <v/>
      </c>
      <c r="R551" s="542"/>
      <c r="S551" s="25" t="str">
        <f>IF(ISBLANK(R551),"",INDEX(호기!$A$1:$B$657,MATCH('생산계획(잉크)'!B1003,호기!$A$1:$A$657,0),2))</f>
        <v/>
      </c>
      <c r="T551" s="24">
        <f>P551+R551-INDEX(표5[#All],MATCH(B551,표5[[#All],[잉크]],0),5)</f>
        <v>0</v>
      </c>
      <c r="U551" s="21" t="str">
        <f>IFERROR(T551/INDEX(표5[#All],MATCH(B551,표5[[#All],[잉크]],0),14),"")</f>
        <v/>
      </c>
      <c r="V551" s="542"/>
      <c r="W551" s="23" t="str">
        <f>IF(ISBLANK(V551),"",INDEX(호기!$A$1:$B$657,MATCH('생산계획(잉크)'!B1003,호기!$A$1:$A$657,0),2))</f>
        <v/>
      </c>
      <c r="X551" s="24">
        <f>T551+V551-INDEX(표5[#All],MATCH(B551,표5[[#All],[잉크]],0),5)</f>
        <v>0</v>
      </c>
      <c r="Y551" s="21" t="str">
        <f>IFERROR(X551/INDEX(표5[#All],MATCH(B551,표5[[#All],[잉크]],0),17),"")</f>
        <v/>
      </c>
      <c r="Z551" s="23"/>
      <c r="AA551" s="23" t="str">
        <f>IF(ISBLANK(Z551),"",INDEX(호기!$A$1:$B$657,MATCH('생산계획(잉크)'!B1003,호기!$A$1:$A$657,0),2))</f>
        <v/>
      </c>
      <c r="AB551" s="24">
        <f>X551+Z551-INDEX(표5[#All],MATCH(B551,표5[[#All],[잉크]],0),5)</f>
        <v>0</v>
      </c>
      <c r="AC551" s="21" t="str">
        <f>IFERROR(AB551/INDEX(표5[#All],MATCH(B551,표5[[#All],[잉크]],0),20),"")</f>
        <v/>
      </c>
      <c r="AD551" s="23"/>
      <c r="AE551" s="235"/>
      <c r="BB551" s="67"/>
      <c r="BC551" s="67"/>
      <c r="BD551" s="67"/>
      <c r="BE551" s="67"/>
      <c r="BF551" s="67"/>
    </row>
    <row r="552" spans="1:58" ht="16.5" hidden="1" customHeight="1" x14ac:dyDescent="0.3">
      <c r="A552" s="1"/>
      <c r="B552" s="5" t="s">
        <v>1419</v>
      </c>
      <c r="C552" s="68"/>
      <c r="D552" s="69" t="str">
        <f>IFERROR(C552/INDEX(표5[#All],MATCH(B552,표5[[#All],[잉크]],0),2),"")</f>
        <v/>
      </c>
      <c r="E552" s="22">
        <f>$C552-INDEX(표5[#All],MATCH(B552,표5[[#All],[잉크]],0),24)</f>
        <v>0</v>
      </c>
      <c r="F552" s="542"/>
      <c r="G552" s="23" t="str">
        <f>IF(ISBLANK(F552),"",INDEX(호기!$A$1:$B$657,MATCH('생산계획(잉크)'!B1004,호기!$A$1:$A$657,0),2))</f>
        <v/>
      </c>
      <c r="H552" s="24">
        <f>C552+F552-INDEX(표5[#All],MATCH(B552,표5[[#All],[잉크]],0),2)</f>
        <v>0</v>
      </c>
      <c r="I552" s="21" t="str">
        <f>IFERROR(H552/INDEX(표5[#All],MATCH(B552,표5[[#All],[잉크]],0),5),"")</f>
        <v/>
      </c>
      <c r="J552" s="542"/>
      <c r="K552" s="25" t="str">
        <f>IF(ISBLANK(J552),"",INDEX(호기!$A$1:$B$657,MATCH('생산계획(잉크)'!B1004,호기!$A$1:$A$657,0),2))</f>
        <v/>
      </c>
      <c r="L552" s="24">
        <f>H552+J552-INDEX(표5[#All],MATCH(B552,표5[[#All],[잉크]],0),5)</f>
        <v>0</v>
      </c>
      <c r="M552" s="21" t="str">
        <f>IFERROR(L552/INDEX(표5[#All],MATCH(B552,표5[[#All],[잉크]],0),8),"")</f>
        <v/>
      </c>
      <c r="N552" s="542"/>
      <c r="O552" s="23" t="str">
        <f>IF(ISBLANK(N552),"",INDEX(호기!$A$1:$B$657,MATCH('생산계획(잉크)'!B1004,호기!$A$1:$A$657,0),2))</f>
        <v/>
      </c>
      <c r="P552" s="24">
        <f>L552+N552-INDEX(표5[#All],MATCH(B552,표5[[#All],[잉크]],0),5)</f>
        <v>0</v>
      </c>
      <c r="Q552" s="21" t="str">
        <f>IFERROR(P552/INDEX(표5[#All],MATCH(B552,표5[[#All],[잉크]],0),11),"")</f>
        <v/>
      </c>
      <c r="R552" s="542"/>
      <c r="S552" s="25" t="str">
        <f>IF(ISBLANK(R552),"",INDEX(호기!$A$1:$B$657,MATCH('생산계획(잉크)'!B1004,호기!$A$1:$A$657,0),2))</f>
        <v/>
      </c>
      <c r="T552" s="24">
        <f>P552+R552-INDEX(표5[#All],MATCH(B552,표5[[#All],[잉크]],0),5)</f>
        <v>0</v>
      </c>
      <c r="U552" s="21" t="str">
        <f>IFERROR(T552/INDEX(표5[#All],MATCH(B552,표5[[#All],[잉크]],0),14),"")</f>
        <v/>
      </c>
      <c r="V552" s="542"/>
      <c r="W552" s="23" t="str">
        <f>IF(ISBLANK(V552),"",INDEX(호기!$A$1:$B$657,MATCH('생산계획(잉크)'!B1004,호기!$A$1:$A$657,0),2))</f>
        <v/>
      </c>
      <c r="X552" s="24">
        <f>T552+V552-INDEX(표5[#All],MATCH(B552,표5[[#All],[잉크]],0),5)</f>
        <v>0</v>
      </c>
      <c r="Y552" s="21" t="str">
        <f>IFERROR(X552/INDEX(표5[#All],MATCH(B552,표5[[#All],[잉크]],0),17),"")</f>
        <v/>
      </c>
      <c r="Z552" s="23"/>
      <c r="AA552" s="23" t="str">
        <f>IF(ISBLANK(Z552),"",INDEX(호기!$A$1:$B$657,MATCH('생산계획(잉크)'!B1004,호기!$A$1:$A$657,0),2))</f>
        <v/>
      </c>
      <c r="AB552" s="24">
        <f>X552+Z552-INDEX(표5[#All],MATCH(B552,표5[[#All],[잉크]],0),5)</f>
        <v>0</v>
      </c>
      <c r="AC552" s="21" t="str">
        <f>IFERROR(AB552/INDEX(표5[#All],MATCH(B552,표5[[#All],[잉크]],0),20),"")</f>
        <v/>
      </c>
      <c r="AD552" s="23"/>
      <c r="AE552" s="235"/>
      <c r="BB552" s="67"/>
      <c r="BC552" s="67"/>
      <c r="BD552" s="67"/>
      <c r="BE552" s="67"/>
      <c r="BF552" s="67"/>
    </row>
    <row r="553" spans="1:58" ht="16.5" hidden="1" customHeight="1" x14ac:dyDescent="0.3">
      <c r="A553" s="1"/>
      <c r="B553" s="5" t="s">
        <v>1420</v>
      </c>
      <c r="C553" s="68"/>
      <c r="D553" s="69" t="str">
        <f>IFERROR(C553/INDEX(표5[#All],MATCH(B553,표5[[#All],[잉크]],0),2),"")</f>
        <v/>
      </c>
      <c r="E553" s="22">
        <f>$C553-INDEX(표5[#All],MATCH(B553,표5[[#All],[잉크]],0),24)</f>
        <v>0</v>
      </c>
      <c r="F553" s="542"/>
      <c r="G553" s="23" t="str">
        <f>IF(ISBLANK(F553),"",INDEX(호기!$A$1:$B$657,MATCH('생산계획(잉크)'!B1005,호기!$A$1:$A$657,0),2))</f>
        <v/>
      </c>
      <c r="H553" s="24">
        <f>C553+F553-INDEX(표5[#All],MATCH(B553,표5[[#All],[잉크]],0),2)</f>
        <v>0</v>
      </c>
      <c r="I553" s="21" t="str">
        <f>IFERROR(H553/INDEX(표5[#All],MATCH(B553,표5[[#All],[잉크]],0),5),"")</f>
        <v/>
      </c>
      <c r="J553" s="542"/>
      <c r="K553" s="25" t="str">
        <f>IF(ISBLANK(J553),"",INDEX(호기!$A$1:$B$657,MATCH('생산계획(잉크)'!B1005,호기!$A$1:$A$657,0),2))</f>
        <v/>
      </c>
      <c r="L553" s="24">
        <f>H553+J553-INDEX(표5[#All],MATCH(B553,표5[[#All],[잉크]],0),5)</f>
        <v>0</v>
      </c>
      <c r="M553" s="21" t="str">
        <f>IFERROR(L553/INDEX(표5[#All],MATCH(B553,표5[[#All],[잉크]],0),8),"")</f>
        <v/>
      </c>
      <c r="N553" s="542"/>
      <c r="O553" s="23" t="str">
        <f>IF(ISBLANK(N553),"",INDEX(호기!$A$1:$B$657,MATCH('생산계획(잉크)'!B1005,호기!$A$1:$A$657,0),2))</f>
        <v/>
      </c>
      <c r="P553" s="24">
        <f>L553+N553-INDEX(표5[#All],MATCH(B553,표5[[#All],[잉크]],0),5)</f>
        <v>0</v>
      </c>
      <c r="Q553" s="21" t="str">
        <f>IFERROR(P553/INDEX(표5[#All],MATCH(B553,표5[[#All],[잉크]],0),11),"")</f>
        <v/>
      </c>
      <c r="R553" s="542"/>
      <c r="S553" s="25" t="str">
        <f>IF(ISBLANK(R553),"",INDEX(호기!$A$1:$B$657,MATCH('생산계획(잉크)'!B1005,호기!$A$1:$A$657,0),2))</f>
        <v/>
      </c>
      <c r="T553" s="24">
        <f>P553+R553-INDEX(표5[#All],MATCH(B553,표5[[#All],[잉크]],0),5)</f>
        <v>0</v>
      </c>
      <c r="U553" s="21" t="str">
        <f>IFERROR(T553/INDEX(표5[#All],MATCH(B553,표5[[#All],[잉크]],0),14),"")</f>
        <v/>
      </c>
      <c r="V553" s="542"/>
      <c r="W553" s="23" t="str">
        <f>IF(ISBLANK(V553),"",INDEX(호기!$A$1:$B$657,MATCH('생산계획(잉크)'!B1005,호기!$A$1:$A$657,0),2))</f>
        <v/>
      </c>
      <c r="X553" s="24">
        <f>T553+V553-INDEX(표5[#All],MATCH(B553,표5[[#All],[잉크]],0),5)</f>
        <v>0</v>
      </c>
      <c r="Y553" s="21" t="str">
        <f>IFERROR(X553/INDEX(표5[#All],MATCH(B553,표5[[#All],[잉크]],0),17),"")</f>
        <v/>
      </c>
      <c r="Z553" s="23"/>
      <c r="AA553" s="23" t="str">
        <f>IF(ISBLANK(Z553),"",INDEX(호기!$A$1:$B$657,MATCH('생산계획(잉크)'!B1005,호기!$A$1:$A$657,0),2))</f>
        <v/>
      </c>
      <c r="AB553" s="24">
        <f>X553+Z553-INDEX(표5[#All],MATCH(B553,표5[[#All],[잉크]],0),5)</f>
        <v>0</v>
      </c>
      <c r="AC553" s="21" t="str">
        <f>IFERROR(AB553/INDEX(표5[#All],MATCH(B553,표5[[#All],[잉크]],0),20),"")</f>
        <v/>
      </c>
      <c r="AD553" s="23"/>
      <c r="AE553" s="235"/>
      <c r="BB553" s="67"/>
      <c r="BC553" s="67"/>
      <c r="BD553" s="67"/>
      <c r="BE553" s="67"/>
      <c r="BF553" s="67"/>
    </row>
    <row r="554" spans="1:58" ht="16.5" hidden="1" customHeight="1" x14ac:dyDescent="0.3">
      <c r="A554" s="1"/>
      <c r="B554" s="5" t="s">
        <v>1421</v>
      </c>
      <c r="C554" s="68"/>
      <c r="D554" s="69" t="str">
        <f>IFERROR(C554/INDEX(표5[#All],MATCH(B554,표5[[#All],[잉크]],0),2),"")</f>
        <v/>
      </c>
      <c r="E554" s="22">
        <f>$C554-INDEX(표5[#All],MATCH(B554,표5[[#All],[잉크]],0),24)</f>
        <v>0</v>
      </c>
      <c r="F554" s="542"/>
      <c r="G554" s="23" t="str">
        <f>IF(ISBLANK(F554),"",INDEX(호기!$A$1:$B$657,MATCH('생산계획(잉크)'!B1006,호기!$A$1:$A$657,0),2))</f>
        <v/>
      </c>
      <c r="H554" s="24">
        <f>C554+F554-INDEX(표5[#All],MATCH(B554,표5[[#All],[잉크]],0),2)</f>
        <v>0</v>
      </c>
      <c r="I554" s="21" t="str">
        <f>IFERROR(H554/INDEX(표5[#All],MATCH(B554,표5[[#All],[잉크]],0),5),"")</f>
        <v/>
      </c>
      <c r="J554" s="542"/>
      <c r="K554" s="25" t="str">
        <f>IF(ISBLANK(J554),"",INDEX(호기!$A$1:$B$657,MATCH('생산계획(잉크)'!B1006,호기!$A$1:$A$657,0),2))</f>
        <v/>
      </c>
      <c r="L554" s="24">
        <f>H554+J554-INDEX(표5[#All],MATCH(B554,표5[[#All],[잉크]],0),5)</f>
        <v>0</v>
      </c>
      <c r="M554" s="21" t="str">
        <f>IFERROR(L554/INDEX(표5[#All],MATCH(B554,표5[[#All],[잉크]],0),8),"")</f>
        <v/>
      </c>
      <c r="N554" s="542"/>
      <c r="O554" s="23" t="str">
        <f>IF(ISBLANK(N554),"",INDEX(호기!$A$1:$B$657,MATCH('생산계획(잉크)'!B1006,호기!$A$1:$A$657,0),2))</f>
        <v/>
      </c>
      <c r="P554" s="24">
        <f>L554+N554-INDEX(표5[#All],MATCH(B554,표5[[#All],[잉크]],0),5)</f>
        <v>0</v>
      </c>
      <c r="Q554" s="21" t="str">
        <f>IFERROR(P554/INDEX(표5[#All],MATCH(B554,표5[[#All],[잉크]],0),11),"")</f>
        <v/>
      </c>
      <c r="R554" s="542"/>
      <c r="S554" s="25" t="str">
        <f>IF(ISBLANK(R554),"",INDEX(호기!$A$1:$B$657,MATCH('생산계획(잉크)'!B1006,호기!$A$1:$A$657,0),2))</f>
        <v/>
      </c>
      <c r="T554" s="24">
        <f>P554+R554-INDEX(표5[#All],MATCH(B554,표5[[#All],[잉크]],0),5)</f>
        <v>0</v>
      </c>
      <c r="U554" s="21" t="str">
        <f>IFERROR(T554/INDEX(표5[#All],MATCH(B554,표5[[#All],[잉크]],0),14),"")</f>
        <v/>
      </c>
      <c r="V554" s="542"/>
      <c r="W554" s="23" t="str">
        <f>IF(ISBLANK(V554),"",INDEX(호기!$A$1:$B$657,MATCH('생산계획(잉크)'!B1006,호기!$A$1:$A$657,0),2))</f>
        <v/>
      </c>
      <c r="X554" s="24">
        <f>T554+V554-INDEX(표5[#All],MATCH(B554,표5[[#All],[잉크]],0),5)</f>
        <v>0</v>
      </c>
      <c r="Y554" s="21" t="str">
        <f>IFERROR(X554/INDEX(표5[#All],MATCH(B554,표5[[#All],[잉크]],0),17),"")</f>
        <v/>
      </c>
      <c r="Z554" s="23"/>
      <c r="AA554" s="23" t="str">
        <f>IF(ISBLANK(Z554),"",INDEX(호기!$A$1:$B$657,MATCH('생산계획(잉크)'!B1006,호기!$A$1:$A$657,0),2))</f>
        <v/>
      </c>
      <c r="AB554" s="24">
        <f>X554+Z554-INDEX(표5[#All],MATCH(B554,표5[[#All],[잉크]],0),5)</f>
        <v>0</v>
      </c>
      <c r="AC554" s="21" t="str">
        <f>IFERROR(AB554/INDEX(표5[#All],MATCH(B554,표5[[#All],[잉크]],0),20),"")</f>
        <v/>
      </c>
      <c r="AD554" s="23"/>
      <c r="AE554" s="235"/>
      <c r="BB554" s="67"/>
      <c r="BC554" s="67"/>
      <c r="BD554" s="67"/>
      <c r="BE554" s="67"/>
      <c r="BF554" s="67"/>
    </row>
    <row r="555" spans="1:58" ht="16.5" hidden="1" customHeight="1" x14ac:dyDescent="0.3">
      <c r="A555" s="1"/>
      <c r="B555" s="5" t="s">
        <v>1429</v>
      </c>
      <c r="C555" s="68"/>
      <c r="D555" s="69" t="str">
        <f>IFERROR(C555/INDEX(표5[#All],MATCH(B555,표5[[#All],[잉크]],0),2),"")</f>
        <v/>
      </c>
      <c r="E555" s="22">
        <f>$C555-INDEX(표5[#All],MATCH(B555,표5[[#All],[잉크]],0),24)</f>
        <v>0</v>
      </c>
      <c r="F555" s="542"/>
      <c r="G555" s="23" t="str">
        <f>IF(ISBLANK(F555),"",INDEX(호기!$A$1:$B$657,MATCH('생산계획(잉크)'!B1007,호기!$A$1:$A$657,0),2))</f>
        <v/>
      </c>
      <c r="H555" s="24">
        <f>C555+F555-INDEX(표5[#All],MATCH(B555,표5[[#All],[잉크]],0),2)</f>
        <v>0</v>
      </c>
      <c r="I555" s="21" t="str">
        <f>IFERROR(H555/INDEX(표5[#All],MATCH(B555,표5[[#All],[잉크]],0),5),"")</f>
        <v/>
      </c>
      <c r="J555" s="542"/>
      <c r="K555" s="25" t="str">
        <f>IF(ISBLANK(J555),"",INDEX(호기!$A$1:$B$657,MATCH('생산계획(잉크)'!B1007,호기!$A$1:$A$657,0),2))</f>
        <v/>
      </c>
      <c r="L555" s="24">
        <f>H555+J555-INDEX(표5[#All],MATCH(B555,표5[[#All],[잉크]],0),5)</f>
        <v>0</v>
      </c>
      <c r="M555" s="21" t="str">
        <f>IFERROR(L555/INDEX(표5[#All],MATCH(B555,표5[[#All],[잉크]],0),8),"")</f>
        <v/>
      </c>
      <c r="N555" s="542"/>
      <c r="O555" s="23" t="str">
        <f>IF(ISBLANK(N555),"",INDEX(호기!$A$1:$B$657,MATCH('생산계획(잉크)'!B1007,호기!$A$1:$A$657,0),2))</f>
        <v/>
      </c>
      <c r="P555" s="24">
        <f>L555+N555-INDEX(표5[#All],MATCH(B555,표5[[#All],[잉크]],0),5)</f>
        <v>0</v>
      </c>
      <c r="Q555" s="21" t="str">
        <f>IFERROR(P555/INDEX(표5[#All],MATCH(B555,표5[[#All],[잉크]],0),11),"")</f>
        <v/>
      </c>
      <c r="R555" s="542"/>
      <c r="S555" s="25" t="str">
        <f>IF(ISBLANK(R555),"",INDEX(호기!$A$1:$B$657,MATCH('생산계획(잉크)'!B1007,호기!$A$1:$A$657,0),2))</f>
        <v/>
      </c>
      <c r="T555" s="24">
        <f>P555+R555-INDEX(표5[#All],MATCH(B555,표5[[#All],[잉크]],0),5)</f>
        <v>0</v>
      </c>
      <c r="U555" s="21" t="str">
        <f>IFERROR(T555/INDEX(표5[#All],MATCH(B555,표5[[#All],[잉크]],0),14),"")</f>
        <v/>
      </c>
      <c r="V555" s="542"/>
      <c r="W555" s="23" t="str">
        <f>IF(ISBLANK(V555),"",INDEX(호기!$A$1:$B$657,MATCH('생산계획(잉크)'!B1007,호기!$A$1:$A$657,0),2))</f>
        <v/>
      </c>
      <c r="X555" s="24">
        <f>T555+V555-INDEX(표5[#All],MATCH(B555,표5[[#All],[잉크]],0),5)</f>
        <v>0</v>
      </c>
      <c r="Y555" s="21" t="str">
        <f>IFERROR(X555/INDEX(표5[#All],MATCH(B555,표5[[#All],[잉크]],0),17),"")</f>
        <v/>
      </c>
      <c r="Z555" s="23"/>
      <c r="AA555" s="23" t="str">
        <f>IF(ISBLANK(Z555),"",INDEX(호기!$A$1:$B$657,MATCH('생산계획(잉크)'!B1007,호기!$A$1:$A$657,0),2))</f>
        <v/>
      </c>
      <c r="AB555" s="24">
        <f>X555+Z555-INDEX(표5[#All],MATCH(B555,표5[[#All],[잉크]],0),5)</f>
        <v>0</v>
      </c>
      <c r="AC555" s="21" t="str">
        <f>IFERROR(AB555/INDEX(표5[#All],MATCH(B555,표5[[#All],[잉크]],0),20),"")</f>
        <v/>
      </c>
      <c r="AD555" s="23"/>
      <c r="AE555" s="235"/>
      <c r="BB555" s="67"/>
      <c r="BC555" s="67"/>
      <c r="BD555" s="67"/>
      <c r="BE555" s="67"/>
      <c r="BF555" s="67"/>
    </row>
    <row r="556" spans="1:58" ht="16.5" hidden="1" customHeight="1" x14ac:dyDescent="0.3">
      <c r="A556" s="1"/>
      <c r="B556" s="5" t="s">
        <v>1268</v>
      </c>
      <c r="C556" s="68"/>
      <c r="D556" s="69" t="str">
        <f>IFERROR(C556/INDEX(표5[#All],MATCH(B556,표5[[#All],[잉크]],0),2),"")</f>
        <v/>
      </c>
      <c r="E556" s="22">
        <f>$C556-INDEX(표5[#All],MATCH(B556,표5[[#All],[잉크]],0),24)</f>
        <v>0</v>
      </c>
      <c r="F556" s="542"/>
      <c r="G556" s="23" t="str">
        <f>IF(ISBLANK(F556),"",INDEX(호기!$A$1:$B$657,MATCH('생산계획(잉크)'!B1008,호기!$A$1:$A$657,0),2))</f>
        <v/>
      </c>
      <c r="H556" s="24">
        <f>C556+F556-INDEX(표5[#All],MATCH(B556,표5[[#All],[잉크]],0),2)</f>
        <v>0</v>
      </c>
      <c r="I556" s="21" t="str">
        <f>IFERROR(H556/INDEX(표5[#All],MATCH(B556,표5[[#All],[잉크]],0),5),"")</f>
        <v/>
      </c>
      <c r="J556" s="542"/>
      <c r="K556" s="25" t="str">
        <f>IF(ISBLANK(J556),"",INDEX(호기!$A$1:$B$657,MATCH('생산계획(잉크)'!B1008,호기!$A$1:$A$657,0),2))</f>
        <v/>
      </c>
      <c r="L556" s="24">
        <f>H556+J556-INDEX(표5[#All],MATCH(B556,표5[[#All],[잉크]],0),5)</f>
        <v>0</v>
      </c>
      <c r="M556" s="21" t="str">
        <f>IFERROR(L556/INDEX(표5[#All],MATCH(B556,표5[[#All],[잉크]],0),8),"")</f>
        <v/>
      </c>
      <c r="N556" s="542"/>
      <c r="O556" s="23" t="str">
        <f>IF(ISBLANK(N556),"",INDEX(호기!$A$1:$B$657,MATCH('생산계획(잉크)'!B1008,호기!$A$1:$A$657,0),2))</f>
        <v/>
      </c>
      <c r="P556" s="24">
        <f>L556+N556-INDEX(표5[#All],MATCH(B556,표5[[#All],[잉크]],0),5)</f>
        <v>0</v>
      </c>
      <c r="Q556" s="21" t="str">
        <f>IFERROR(P556/INDEX(표5[#All],MATCH(B556,표5[[#All],[잉크]],0),11),"")</f>
        <v/>
      </c>
      <c r="R556" s="542"/>
      <c r="S556" s="25" t="str">
        <f>IF(ISBLANK(R556),"",INDEX(호기!$A$1:$B$657,MATCH('생산계획(잉크)'!B1008,호기!$A$1:$A$657,0),2))</f>
        <v/>
      </c>
      <c r="T556" s="24">
        <f>P556+R556-INDEX(표5[#All],MATCH(B556,표5[[#All],[잉크]],0),5)</f>
        <v>0</v>
      </c>
      <c r="U556" s="21" t="str">
        <f>IFERROR(T556/INDEX(표5[#All],MATCH(B556,표5[[#All],[잉크]],0),14),"")</f>
        <v/>
      </c>
      <c r="V556" s="542"/>
      <c r="W556" s="23" t="str">
        <f>IF(ISBLANK(V556),"",INDEX(호기!$A$1:$B$657,MATCH('생산계획(잉크)'!B1008,호기!$A$1:$A$657,0),2))</f>
        <v/>
      </c>
      <c r="X556" s="24">
        <f>T556+V556-INDEX(표5[#All],MATCH(B556,표5[[#All],[잉크]],0),5)</f>
        <v>0</v>
      </c>
      <c r="Y556" s="21" t="str">
        <f>IFERROR(X556/INDEX(표5[#All],MATCH(B556,표5[[#All],[잉크]],0),17),"")</f>
        <v/>
      </c>
      <c r="Z556" s="23"/>
      <c r="AA556" s="23" t="str">
        <f>IF(ISBLANK(Z556),"",INDEX(호기!$A$1:$B$657,MATCH('생산계획(잉크)'!B1008,호기!$A$1:$A$657,0),2))</f>
        <v/>
      </c>
      <c r="AB556" s="24">
        <f>X556+Z556-INDEX(표5[#All],MATCH(B556,표5[[#All],[잉크]],0),5)</f>
        <v>0</v>
      </c>
      <c r="AC556" s="21" t="str">
        <f>IFERROR(AB556/INDEX(표5[#All],MATCH(B556,표5[[#All],[잉크]],0),20),"")</f>
        <v/>
      </c>
      <c r="AD556" s="23"/>
      <c r="AE556" s="235"/>
      <c r="BB556" s="67"/>
      <c r="BC556" s="67"/>
      <c r="BD556" s="67"/>
      <c r="BE556" s="67"/>
      <c r="BF556" s="67"/>
    </row>
    <row r="557" spans="1:58" ht="16.5" hidden="1" customHeight="1" x14ac:dyDescent="0.3">
      <c r="A557" s="1"/>
      <c r="B557" s="5" t="s">
        <v>1383</v>
      </c>
      <c r="C557" s="68"/>
      <c r="D557" s="69" t="str">
        <f>IFERROR(C557/INDEX(표5[#All],MATCH(B557,표5[[#All],[잉크]],0),2),"")</f>
        <v/>
      </c>
      <c r="E557" s="22">
        <f>$C557-INDEX(표5[#All],MATCH(B557,표5[[#All],[잉크]],0),24)</f>
        <v>0</v>
      </c>
      <c r="F557" s="542"/>
      <c r="G557" s="23" t="str">
        <f>IF(ISBLANK(F557),"",INDEX(호기!$A$1:$B$657,MATCH('생산계획(잉크)'!B1009,호기!$A$1:$A$657,0),2))</f>
        <v/>
      </c>
      <c r="H557" s="24">
        <f>C557+F557-INDEX(표5[#All],MATCH(B557,표5[[#All],[잉크]],0),2)</f>
        <v>0</v>
      </c>
      <c r="I557" s="21" t="str">
        <f>IFERROR(H557/INDEX(표5[#All],MATCH(B557,표5[[#All],[잉크]],0),5),"")</f>
        <v/>
      </c>
      <c r="J557" s="542"/>
      <c r="K557" s="25" t="str">
        <f>IF(ISBLANK(J557),"",INDEX(호기!$A$1:$B$657,MATCH('생산계획(잉크)'!B1009,호기!$A$1:$A$657,0),2))</f>
        <v/>
      </c>
      <c r="L557" s="24">
        <f>H557+J557-INDEX(표5[#All],MATCH(B557,표5[[#All],[잉크]],0),5)</f>
        <v>0</v>
      </c>
      <c r="M557" s="21" t="str">
        <f>IFERROR(L557/INDEX(표5[#All],MATCH(B557,표5[[#All],[잉크]],0),8),"")</f>
        <v/>
      </c>
      <c r="N557" s="542"/>
      <c r="O557" s="23" t="str">
        <f>IF(ISBLANK(N557),"",INDEX(호기!$A$1:$B$657,MATCH('생산계획(잉크)'!B1009,호기!$A$1:$A$657,0),2))</f>
        <v/>
      </c>
      <c r="P557" s="24">
        <f>L557+N557-INDEX(표5[#All],MATCH(B557,표5[[#All],[잉크]],0),5)</f>
        <v>0</v>
      </c>
      <c r="Q557" s="21" t="str">
        <f>IFERROR(P557/INDEX(표5[#All],MATCH(B557,표5[[#All],[잉크]],0),11),"")</f>
        <v/>
      </c>
      <c r="R557" s="542"/>
      <c r="S557" s="25" t="str">
        <f>IF(ISBLANK(R557),"",INDEX(호기!$A$1:$B$657,MATCH('생산계획(잉크)'!B1009,호기!$A$1:$A$657,0),2))</f>
        <v/>
      </c>
      <c r="T557" s="24">
        <f>P557+R557-INDEX(표5[#All],MATCH(B557,표5[[#All],[잉크]],0),5)</f>
        <v>0</v>
      </c>
      <c r="U557" s="21" t="str">
        <f>IFERROR(T557/INDEX(표5[#All],MATCH(B557,표5[[#All],[잉크]],0),14),"")</f>
        <v/>
      </c>
      <c r="V557" s="542"/>
      <c r="W557" s="23" t="str">
        <f>IF(ISBLANK(V557),"",INDEX(호기!$A$1:$B$657,MATCH('생산계획(잉크)'!B1009,호기!$A$1:$A$657,0),2))</f>
        <v/>
      </c>
      <c r="X557" s="24">
        <f>T557+V557-INDEX(표5[#All],MATCH(B557,표5[[#All],[잉크]],0),5)</f>
        <v>0</v>
      </c>
      <c r="Y557" s="21" t="str">
        <f>IFERROR(X557/INDEX(표5[#All],MATCH(B557,표5[[#All],[잉크]],0),17),"")</f>
        <v/>
      </c>
      <c r="Z557" s="23"/>
      <c r="AA557" s="23" t="str">
        <f>IF(ISBLANK(Z557),"",INDEX(호기!$A$1:$B$657,MATCH('생산계획(잉크)'!B1009,호기!$A$1:$A$657,0),2))</f>
        <v/>
      </c>
      <c r="AB557" s="24">
        <f>X557+Z557-INDEX(표5[#All],MATCH(B557,표5[[#All],[잉크]],0),5)</f>
        <v>0</v>
      </c>
      <c r="AC557" s="21" t="str">
        <f>IFERROR(AB557/INDEX(표5[#All],MATCH(B557,표5[[#All],[잉크]],0),20),"")</f>
        <v/>
      </c>
      <c r="AD557" s="23"/>
      <c r="AE557" s="235"/>
      <c r="BB557" s="67"/>
      <c r="BC557" s="67"/>
      <c r="BD557" s="67"/>
      <c r="BE557" s="67"/>
      <c r="BF557" s="67"/>
    </row>
    <row r="558" spans="1:58" ht="16.5" hidden="1" customHeight="1" x14ac:dyDescent="0.3">
      <c r="A558" s="1"/>
      <c r="B558" s="5" t="s">
        <v>1306</v>
      </c>
      <c r="C558" s="68"/>
      <c r="D558" s="69" t="str">
        <f>IFERROR(C558/INDEX(표5[#All],MATCH(B558,표5[[#All],[잉크]],0),2),"")</f>
        <v/>
      </c>
      <c r="E558" s="22">
        <f>$C558-INDEX(표5[#All],MATCH(B558,표5[[#All],[잉크]],0),24)</f>
        <v>0</v>
      </c>
      <c r="F558" s="542"/>
      <c r="G558" s="23" t="str">
        <f>IF(ISBLANK(F558),"",INDEX(호기!$A$1:$B$657,MATCH('생산계획(잉크)'!B1010,호기!$A$1:$A$657,0),2))</f>
        <v/>
      </c>
      <c r="H558" s="24">
        <f>C558+F558-INDEX(표5[#All],MATCH(B558,표5[[#All],[잉크]],0),2)</f>
        <v>0</v>
      </c>
      <c r="I558" s="21" t="str">
        <f>IFERROR(H558/INDEX(표5[#All],MATCH(B558,표5[[#All],[잉크]],0),5),"")</f>
        <v/>
      </c>
      <c r="J558" s="542"/>
      <c r="K558" s="25" t="str">
        <f>IF(ISBLANK(J558),"",INDEX(호기!$A$1:$B$657,MATCH('생산계획(잉크)'!B1010,호기!$A$1:$A$657,0),2))</f>
        <v/>
      </c>
      <c r="L558" s="24">
        <f>H558+J558-INDEX(표5[#All],MATCH(B558,표5[[#All],[잉크]],0),5)</f>
        <v>0</v>
      </c>
      <c r="M558" s="21" t="str">
        <f>IFERROR(L558/INDEX(표5[#All],MATCH(B558,표5[[#All],[잉크]],0),8),"")</f>
        <v/>
      </c>
      <c r="N558" s="542"/>
      <c r="O558" s="23" t="str">
        <f>IF(ISBLANK(N558),"",INDEX(호기!$A$1:$B$657,MATCH('생산계획(잉크)'!B1010,호기!$A$1:$A$657,0),2))</f>
        <v/>
      </c>
      <c r="P558" s="24">
        <f>L558+N558-INDEX(표5[#All],MATCH(B558,표5[[#All],[잉크]],0),5)</f>
        <v>0</v>
      </c>
      <c r="Q558" s="21" t="str">
        <f>IFERROR(P558/INDEX(표5[#All],MATCH(B558,표5[[#All],[잉크]],0),11),"")</f>
        <v/>
      </c>
      <c r="R558" s="542"/>
      <c r="S558" s="25" t="str">
        <f>IF(ISBLANK(R558),"",INDEX(호기!$A$1:$B$657,MATCH('생산계획(잉크)'!B1010,호기!$A$1:$A$657,0),2))</f>
        <v/>
      </c>
      <c r="T558" s="24">
        <f>P558+R558-INDEX(표5[#All],MATCH(B558,표5[[#All],[잉크]],0),5)</f>
        <v>0</v>
      </c>
      <c r="U558" s="21" t="str">
        <f>IFERROR(T558/INDEX(표5[#All],MATCH(B558,표5[[#All],[잉크]],0),14),"")</f>
        <v/>
      </c>
      <c r="V558" s="542"/>
      <c r="W558" s="23" t="str">
        <f>IF(ISBLANK(V558),"",INDEX(호기!$A$1:$B$657,MATCH('생산계획(잉크)'!B1010,호기!$A$1:$A$657,0),2))</f>
        <v/>
      </c>
      <c r="X558" s="24">
        <f>T558+V558-INDEX(표5[#All],MATCH(B558,표5[[#All],[잉크]],0),5)</f>
        <v>0</v>
      </c>
      <c r="Y558" s="21" t="str">
        <f>IFERROR(X558/INDEX(표5[#All],MATCH(B558,표5[[#All],[잉크]],0),17),"")</f>
        <v/>
      </c>
      <c r="Z558" s="23"/>
      <c r="AA558" s="23" t="str">
        <f>IF(ISBLANK(Z558),"",INDEX(호기!$A$1:$B$657,MATCH('생산계획(잉크)'!B1010,호기!$A$1:$A$657,0),2))</f>
        <v/>
      </c>
      <c r="AB558" s="24">
        <f>X558+Z558-INDEX(표5[#All],MATCH(B558,표5[[#All],[잉크]],0),5)</f>
        <v>0</v>
      </c>
      <c r="AC558" s="21" t="str">
        <f>IFERROR(AB558/INDEX(표5[#All],MATCH(B558,표5[[#All],[잉크]],0),20),"")</f>
        <v/>
      </c>
      <c r="AD558" s="23"/>
      <c r="AE558" s="235"/>
      <c r="BB558" s="67"/>
      <c r="BC558" s="67"/>
      <c r="BD558" s="67"/>
      <c r="BE558" s="67"/>
      <c r="BF558" s="67"/>
    </row>
    <row r="559" spans="1:58" ht="16.5" hidden="1" customHeight="1" x14ac:dyDescent="0.3">
      <c r="A559" s="1"/>
      <c r="B559" s="5" t="s">
        <v>1305</v>
      </c>
      <c r="C559" s="68"/>
      <c r="D559" s="69" t="str">
        <f>IFERROR(C559/INDEX(표5[#All],MATCH(B559,표5[[#All],[잉크]],0),2),"")</f>
        <v/>
      </c>
      <c r="E559" s="22">
        <f>$C559-INDEX(표5[#All],MATCH(B559,표5[[#All],[잉크]],0),24)</f>
        <v>0</v>
      </c>
      <c r="F559" s="542"/>
      <c r="G559" s="23" t="str">
        <f>IF(ISBLANK(F559),"",INDEX(호기!$A$1:$B$657,MATCH('생산계획(잉크)'!B1011,호기!$A$1:$A$657,0),2))</f>
        <v/>
      </c>
      <c r="H559" s="24">
        <f>C559+F559-INDEX(표5[#All],MATCH(B559,표5[[#All],[잉크]],0),2)</f>
        <v>0</v>
      </c>
      <c r="I559" s="21" t="str">
        <f>IFERROR(H559/INDEX(표5[#All],MATCH(B559,표5[[#All],[잉크]],0),5),"")</f>
        <v/>
      </c>
      <c r="J559" s="542"/>
      <c r="K559" s="25" t="str">
        <f>IF(ISBLANK(J559),"",INDEX(호기!$A$1:$B$657,MATCH('생산계획(잉크)'!B1011,호기!$A$1:$A$657,0),2))</f>
        <v/>
      </c>
      <c r="L559" s="24">
        <f>H559+J559-INDEX(표5[#All],MATCH(B559,표5[[#All],[잉크]],0),5)</f>
        <v>0</v>
      </c>
      <c r="M559" s="21" t="str">
        <f>IFERROR(L559/INDEX(표5[#All],MATCH(B559,표5[[#All],[잉크]],0),8),"")</f>
        <v/>
      </c>
      <c r="N559" s="542"/>
      <c r="O559" s="23" t="str">
        <f>IF(ISBLANK(N559),"",INDEX(호기!$A$1:$B$657,MATCH('생산계획(잉크)'!B1011,호기!$A$1:$A$657,0),2))</f>
        <v/>
      </c>
      <c r="P559" s="24">
        <f>L559+N559-INDEX(표5[#All],MATCH(B559,표5[[#All],[잉크]],0),5)</f>
        <v>0</v>
      </c>
      <c r="Q559" s="21" t="str">
        <f>IFERROR(P559/INDEX(표5[#All],MATCH(B559,표5[[#All],[잉크]],0),11),"")</f>
        <v/>
      </c>
      <c r="R559" s="542"/>
      <c r="S559" s="25" t="str">
        <f>IF(ISBLANK(R559),"",INDEX(호기!$A$1:$B$657,MATCH('생산계획(잉크)'!B1011,호기!$A$1:$A$657,0),2))</f>
        <v/>
      </c>
      <c r="T559" s="24">
        <f>P559+R559-INDEX(표5[#All],MATCH(B559,표5[[#All],[잉크]],0),5)</f>
        <v>0</v>
      </c>
      <c r="U559" s="21" t="str">
        <f>IFERROR(T559/INDEX(표5[#All],MATCH(B559,표5[[#All],[잉크]],0),14),"")</f>
        <v/>
      </c>
      <c r="V559" s="542"/>
      <c r="W559" s="23" t="str">
        <f>IF(ISBLANK(V559),"",INDEX(호기!$A$1:$B$657,MATCH('생산계획(잉크)'!B1011,호기!$A$1:$A$657,0),2))</f>
        <v/>
      </c>
      <c r="X559" s="24">
        <f>T559+V559-INDEX(표5[#All],MATCH(B559,표5[[#All],[잉크]],0),5)</f>
        <v>0</v>
      </c>
      <c r="Y559" s="21" t="str">
        <f>IFERROR(X559/INDEX(표5[#All],MATCH(B559,표5[[#All],[잉크]],0),17),"")</f>
        <v/>
      </c>
      <c r="Z559" s="23"/>
      <c r="AA559" s="23" t="str">
        <f>IF(ISBLANK(Z559),"",INDEX(호기!$A$1:$B$657,MATCH('생산계획(잉크)'!B1011,호기!$A$1:$A$657,0),2))</f>
        <v/>
      </c>
      <c r="AB559" s="24">
        <f>X559+Z559-INDEX(표5[#All],MATCH(B559,표5[[#All],[잉크]],0),5)</f>
        <v>0</v>
      </c>
      <c r="AC559" s="21" t="str">
        <f>IFERROR(AB559/INDEX(표5[#All],MATCH(B559,표5[[#All],[잉크]],0),20),"")</f>
        <v/>
      </c>
      <c r="AD559" s="23"/>
      <c r="AE559" s="235"/>
      <c r="BB559" s="67"/>
      <c r="BC559" s="67"/>
      <c r="BD559" s="67"/>
      <c r="BE559" s="67"/>
      <c r="BF559" s="67"/>
    </row>
    <row r="560" spans="1:58" ht="16.5" hidden="1" customHeight="1" x14ac:dyDescent="0.3">
      <c r="A560" s="1"/>
      <c r="B560" s="5" t="s">
        <v>1349</v>
      </c>
      <c r="C560" s="68"/>
      <c r="D560" s="69" t="str">
        <f>IFERROR(C560/INDEX(표5[#All],MATCH(B560,표5[[#All],[잉크]],0),2),"")</f>
        <v/>
      </c>
      <c r="E560" s="22">
        <f>$C560-INDEX(표5[#All],MATCH(B560,표5[[#All],[잉크]],0),24)</f>
        <v>0</v>
      </c>
      <c r="F560" s="542"/>
      <c r="G560" s="23" t="str">
        <f>IF(ISBLANK(F560),"",INDEX(호기!$A$1:$B$657,MATCH('생산계획(잉크)'!B1012,호기!$A$1:$A$657,0),2))</f>
        <v/>
      </c>
      <c r="H560" s="24">
        <f>C560+F560-INDEX(표5[#All],MATCH(B560,표5[[#All],[잉크]],0),2)</f>
        <v>0</v>
      </c>
      <c r="I560" s="21" t="str">
        <f>IFERROR(H560/INDEX(표5[#All],MATCH(B560,표5[[#All],[잉크]],0),5),"")</f>
        <v/>
      </c>
      <c r="J560" s="542"/>
      <c r="K560" s="25" t="str">
        <f>IF(ISBLANK(J560),"",INDEX(호기!$A$1:$B$657,MATCH('생산계획(잉크)'!B1012,호기!$A$1:$A$657,0),2))</f>
        <v/>
      </c>
      <c r="L560" s="24">
        <f>H560+J560-INDEX(표5[#All],MATCH(B560,표5[[#All],[잉크]],0),5)</f>
        <v>0</v>
      </c>
      <c r="M560" s="21" t="str">
        <f>IFERROR(L560/INDEX(표5[#All],MATCH(B560,표5[[#All],[잉크]],0),8),"")</f>
        <v/>
      </c>
      <c r="N560" s="542"/>
      <c r="O560" s="23" t="str">
        <f>IF(ISBLANK(N560),"",INDEX(호기!$A$1:$B$657,MATCH('생산계획(잉크)'!B1012,호기!$A$1:$A$657,0),2))</f>
        <v/>
      </c>
      <c r="P560" s="24">
        <f>L560+N560-INDEX(표5[#All],MATCH(B560,표5[[#All],[잉크]],0),5)</f>
        <v>0</v>
      </c>
      <c r="Q560" s="21" t="str">
        <f>IFERROR(P560/INDEX(표5[#All],MATCH(B560,표5[[#All],[잉크]],0),11),"")</f>
        <v/>
      </c>
      <c r="R560" s="542"/>
      <c r="S560" s="25" t="str">
        <f>IF(ISBLANK(R560),"",INDEX(호기!$A$1:$B$657,MATCH('생산계획(잉크)'!B1012,호기!$A$1:$A$657,0),2))</f>
        <v/>
      </c>
      <c r="T560" s="24">
        <f>P560+R560-INDEX(표5[#All],MATCH(B560,표5[[#All],[잉크]],0),5)</f>
        <v>0</v>
      </c>
      <c r="U560" s="21" t="str">
        <f>IFERROR(T560/INDEX(표5[#All],MATCH(B560,표5[[#All],[잉크]],0),14),"")</f>
        <v/>
      </c>
      <c r="V560" s="542"/>
      <c r="W560" s="23" t="str">
        <f>IF(ISBLANK(V560),"",INDEX(호기!$A$1:$B$657,MATCH('생산계획(잉크)'!B1012,호기!$A$1:$A$657,0),2))</f>
        <v/>
      </c>
      <c r="X560" s="24">
        <f>T560+V560-INDEX(표5[#All],MATCH(B560,표5[[#All],[잉크]],0),5)</f>
        <v>0</v>
      </c>
      <c r="Y560" s="21" t="str">
        <f>IFERROR(X560/INDEX(표5[#All],MATCH(B560,표5[[#All],[잉크]],0),17),"")</f>
        <v/>
      </c>
      <c r="Z560" s="23"/>
      <c r="AA560" s="23" t="str">
        <f>IF(ISBLANK(Z560),"",INDEX(호기!$A$1:$B$657,MATCH('생산계획(잉크)'!B1012,호기!$A$1:$A$657,0),2))</f>
        <v/>
      </c>
      <c r="AB560" s="24">
        <f>X560+Z560-INDEX(표5[#All],MATCH(B560,표5[[#All],[잉크]],0),5)</f>
        <v>0</v>
      </c>
      <c r="AC560" s="21" t="str">
        <f>IFERROR(AB560/INDEX(표5[#All],MATCH(B560,표5[[#All],[잉크]],0),20),"")</f>
        <v/>
      </c>
      <c r="AD560" s="23"/>
      <c r="AE560" s="235"/>
      <c r="BB560" s="67"/>
      <c r="BC560" s="67"/>
      <c r="BD560" s="67"/>
      <c r="BE560" s="67"/>
      <c r="BF560" s="67"/>
    </row>
    <row r="561" spans="1:58" ht="16.5" hidden="1" customHeight="1" x14ac:dyDescent="0.3">
      <c r="A561" s="1"/>
      <c r="B561" s="5" t="s">
        <v>1347</v>
      </c>
      <c r="C561" s="68"/>
      <c r="D561" s="69" t="str">
        <f>IFERROR(C561/INDEX(표5[#All],MATCH(B561,표5[[#All],[잉크]],0),2),"")</f>
        <v/>
      </c>
      <c r="E561" s="22">
        <f>$C561-INDEX(표5[#All],MATCH(B561,표5[[#All],[잉크]],0),24)</f>
        <v>0</v>
      </c>
      <c r="F561" s="542"/>
      <c r="G561" s="23" t="str">
        <f>IF(ISBLANK(F561),"",INDEX(호기!$A$1:$B$657,MATCH('생산계획(잉크)'!B1013,호기!$A$1:$A$657,0),2))</f>
        <v/>
      </c>
      <c r="H561" s="24">
        <f>C561+F561-INDEX(표5[#All],MATCH(B561,표5[[#All],[잉크]],0),2)</f>
        <v>0</v>
      </c>
      <c r="I561" s="21" t="str">
        <f>IFERROR(H561/INDEX(표5[#All],MATCH(B561,표5[[#All],[잉크]],0),5),"")</f>
        <v/>
      </c>
      <c r="J561" s="542"/>
      <c r="K561" s="25" t="str">
        <f>IF(ISBLANK(J561),"",INDEX(호기!$A$1:$B$657,MATCH('생산계획(잉크)'!B1013,호기!$A$1:$A$657,0),2))</f>
        <v/>
      </c>
      <c r="L561" s="24">
        <f>H561+J561-INDEX(표5[#All],MATCH(B561,표5[[#All],[잉크]],0),5)</f>
        <v>0</v>
      </c>
      <c r="M561" s="21" t="str">
        <f>IFERROR(L561/INDEX(표5[#All],MATCH(B561,표5[[#All],[잉크]],0),8),"")</f>
        <v/>
      </c>
      <c r="N561" s="542"/>
      <c r="O561" s="23" t="str">
        <f>IF(ISBLANK(N561),"",INDEX(호기!$A$1:$B$657,MATCH('생산계획(잉크)'!B1013,호기!$A$1:$A$657,0),2))</f>
        <v/>
      </c>
      <c r="P561" s="24">
        <f>L561+N561-INDEX(표5[#All],MATCH(B561,표5[[#All],[잉크]],0),5)</f>
        <v>0</v>
      </c>
      <c r="Q561" s="21" t="str">
        <f>IFERROR(P561/INDEX(표5[#All],MATCH(B561,표5[[#All],[잉크]],0),11),"")</f>
        <v/>
      </c>
      <c r="R561" s="542"/>
      <c r="S561" s="25" t="str">
        <f>IF(ISBLANK(R561),"",INDEX(호기!$A$1:$B$657,MATCH('생산계획(잉크)'!B1013,호기!$A$1:$A$657,0),2))</f>
        <v/>
      </c>
      <c r="T561" s="24">
        <f>P561+R561-INDEX(표5[#All],MATCH(B561,표5[[#All],[잉크]],0),5)</f>
        <v>0</v>
      </c>
      <c r="U561" s="21" t="str">
        <f>IFERROR(T561/INDEX(표5[#All],MATCH(B561,표5[[#All],[잉크]],0),14),"")</f>
        <v/>
      </c>
      <c r="V561" s="542"/>
      <c r="W561" s="23" t="str">
        <f>IF(ISBLANK(V561),"",INDEX(호기!$A$1:$B$657,MATCH('생산계획(잉크)'!B1013,호기!$A$1:$A$657,0),2))</f>
        <v/>
      </c>
      <c r="X561" s="24">
        <f>T561+V561-INDEX(표5[#All],MATCH(B561,표5[[#All],[잉크]],0),5)</f>
        <v>0</v>
      </c>
      <c r="Y561" s="21" t="str">
        <f>IFERROR(X561/INDEX(표5[#All],MATCH(B561,표5[[#All],[잉크]],0),17),"")</f>
        <v/>
      </c>
      <c r="Z561" s="23"/>
      <c r="AA561" s="23" t="str">
        <f>IF(ISBLANK(Z561),"",INDEX(호기!$A$1:$B$657,MATCH('생산계획(잉크)'!B1013,호기!$A$1:$A$657,0),2))</f>
        <v/>
      </c>
      <c r="AB561" s="24">
        <f>X561+Z561-INDEX(표5[#All],MATCH(B561,표5[[#All],[잉크]],0),5)</f>
        <v>0</v>
      </c>
      <c r="AC561" s="21" t="str">
        <f>IFERROR(AB561/INDEX(표5[#All],MATCH(B561,표5[[#All],[잉크]],0),20),"")</f>
        <v/>
      </c>
      <c r="AD561" s="23"/>
      <c r="AE561" s="235"/>
      <c r="BB561" s="67"/>
      <c r="BC561" s="67"/>
      <c r="BD561" s="67"/>
      <c r="BE561" s="67"/>
      <c r="BF561" s="67"/>
    </row>
    <row r="562" spans="1:58" ht="16.5" hidden="1" customHeight="1" x14ac:dyDescent="0.3">
      <c r="A562" s="1"/>
      <c r="B562" s="5" t="s">
        <v>1434</v>
      </c>
      <c r="C562" s="68"/>
      <c r="D562" s="69" t="str">
        <f>IFERROR(C562/INDEX(표5[#All],MATCH(B562,표5[[#All],[잉크]],0),2),"")</f>
        <v/>
      </c>
      <c r="E562" s="22">
        <f>$C562-INDEX(표5[#All],MATCH(B562,표5[[#All],[잉크]],0),24)</f>
        <v>0</v>
      </c>
      <c r="F562" s="542"/>
      <c r="G562" s="23" t="str">
        <f>IF(ISBLANK(F562),"",INDEX(호기!$A$1:$B$657,MATCH('생산계획(잉크)'!B1014,호기!$A$1:$A$657,0),2))</f>
        <v/>
      </c>
      <c r="H562" s="24">
        <f>C562+F562-INDEX(표5[#All],MATCH(B562,표5[[#All],[잉크]],0),2)</f>
        <v>0</v>
      </c>
      <c r="I562" s="21" t="str">
        <f>IFERROR(H562/INDEX(표5[#All],MATCH(B562,표5[[#All],[잉크]],0),5),"")</f>
        <v/>
      </c>
      <c r="J562" s="542"/>
      <c r="K562" s="25" t="str">
        <f>IF(ISBLANK(J562),"",INDEX(호기!$A$1:$B$657,MATCH('생산계획(잉크)'!B1014,호기!$A$1:$A$657,0),2))</f>
        <v/>
      </c>
      <c r="L562" s="24">
        <f>H562+J562-INDEX(표5[#All],MATCH(B562,표5[[#All],[잉크]],0),5)</f>
        <v>0</v>
      </c>
      <c r="M562" s="21" t="str">
        <f>IFERROR(L562/INDEX(표5[#All],MATCH(B562,표5[[#All],[잉크]],0),8),"")</f>
        <v/>
      </c>
      <c r="N562" s="542"/>
      <c r="O562" s="23" t="str">
        <f>IF(ISBLANK(N562),"",INDEX(호기!$A$1:$B$657,MATCH('생산계획(잉크)'!B1014,호기!$A$1:$A$657,0),2))</f>
        <v/>
      </c>
      <c r="P562" s="24">
        <f>L562+N562-INDEX(표5[#All],MATCH(B562,표5[[#All],[잉크]],0),5)</f>
        <v>0</v>
      </c>
      <c r="Q562" s="21" t="str">
        <f>IFERROR(P562/INDEX(표5[#All],MATCH(B562,표5[[#All],[잉크]],0),11),"")</f>
        <v/>
      </c>
      <c r="R562" s="542"/>
      <c r="S562" s="25" t="str">
        <f>IF(ISBLANK(R562),"",INDEX(호기!$A$1:$B$657,MATCH('생산계획(잉크)'!B1014,호기!$A$1:$A$657,0),2))</f>
        <v/>
      </c>
      <c r="T562" s="24">
        <f>P562+R562-INDEX(표5[#All],MATCH(B562,표5[[#All],[잉크]],0),5)</f>
        <v>0</v>
      </c>
      <c r="U562" s="21" t="str">
        <f>IFERROR(T562/INDEX(표5[#All],MATCH(B562,표5[[#All],[잉크]],0),14),"")</f>
        <v/>
      </c>
      <c r="V562" s="542"/>
      <c r="W562" s="23" t="str">
        <f>IF(ISBLANK(V562),"",INDEX(호기!$A$1:$B$657,MATCH('생산계획(잉크)'!B1014,호기!$A$1:$A$657,0),2))</f>
        <v/>
      </c>
      <c r="X562" s="24">
        <f>T562+V562-INDEX(표5[#All],MATCH(B562,표5[[#All],[잉크]],0),5)</f>
        <v>0</v>
      </c>
      <c r="Y562" s="21" t="str">
        <f>IFERROR(X562/INDEX(표5[#All],MATCH(B562,표5[[#All],[잉크]],0),17),"")</f>
        <v/>
      </c>
      <c r="Z562" s="23"/>
      <c r="AA562" s="23" t="str">
        <f>IF(ISBLANK(Z562),"",INDEX(호기!$A$1:$B$657,MATCH('생산계획(잉크)'!B1014,호기!$A$1:$A$657,0),2))</f>
        <v/>
      </c>
      <c r="AB562" s="24">
        <f>X562+Z562-INDEX(표5[#All],MATCH(B562,표5[[#All],[잉크]],0),5)</f>
        <v>0</v>
      </c>
      <c r="AC562" s="21" t="str">
        <f>IFERROR(AB562/INDEX(표5[#All],MATCH(B562,표5[[#All],[잉크]],0),20),"")</f>
        <v/>
      </c>
      <c r="AD562" s="23"/>
      <c r="AE562" s="235"/>
      <c r="BB562" s="67"/>
      <c r="BC562" s="67"/>
      <c r="BD562" s="67"/>
      <c r="BE562" s="67"/>
      <c r="BF562" s="67"/>
    </row>
    <row r="563" spans="1:58" ht="16.5" hidden="1" customHeight="1" x14ac:dyDescent="0.3">
      <c r="A563" s="1"/>
      <c r="B563" s="5" t="s">
        <v>1424</v>
      </c>
      <c r="C563" s="68"/>
      <c r="D563" s="69" t="str">
        <f>IFERROR(C563/INDEX(표5[#All],MATCH(B563,표5[[#All],[잉크]],0),2),"")</f>
        <v/>
      </c>
      <c r="E563" s="22">
        <f>$C563-INDEX(표5[#All],MATCH(B563,표5[[#All],[잉크]],0),24)</f>
        <v>0</v>
      </c>
      <c r="F563" s="542"/>
      <c r="G563" s="23" t="str">
        <f>IF(ISBLANK(F563),"",INDEX(호기!$A$1:$B$657,MATCH('생산계획(잉크)'!B1015,호기!$A$1:$A$657,0),2))</f>
        <v/>
      </c>
      <c r="H563" s="24">
        <f>C563+F563-INDEX(표5[#All],MATCH(B563,표5[[#All],[잉크]],0),2)</f>
        <v>0</v>
      </c>
      <c r="I563" s="21" t="str">
        <f>IFERROR(H563/INDEX(표5[#All],MATCH(B563,표5[[#All],[잉크]],0),5),"")</f>
        <v/>
      </c>
      <c r="J563" s="542"/>
      <c r="K563" s="25" t="str">
        <f>IF(ISBLANK(J563),"",INDEX(호기!$A$1:$B$657,MATCH('생산계획(잉크)'!B1015,호기!$A$1:$A$657,0),2))</f>
        <v/>
      </c>
      <c r="L563" s="24">
        <f>H563+J563-INDEX(표5[#All],MATCH(B563,표5[[#All],[잉크]],0),5)</f>
        <v>0</v>
      </c>
      <c r="M563" s="21" t="str">
        <f>IFERROR(L563/INDEX(표5[#All],MATCH(B563,표5[[#All],[잉크]],0),8),"")</f>
        <v/>
      </c>
      <c r="N563" s="542"/>
      <c r="O563" s="23" t="str">
        <f>IF(ISBLANK(N563),"",INDEX(호기!$A$1:$B$657,MATCH('생산계획(잉크)'!B1015,호기!$A$1:$A$657,0),2))</f>
        <v/>
      </c>
      <c r="P563" s="24">
        <f>L563+N563-INDEX(표5[#All],MATCH(B563,표5[[#All],[잉크]],0),5)</f>
        <v>0</v>
      </c>
      <c r="Q563" s="21" t="str">
        <f>IFERROR(P563/INDEX(표5[#All],MATCH(B563,표5[[#All],[잉크]],0),11),"")</f>
        <v/>
      </c>
      <c r="R563" s="542"/>
      <c r="S563" s="25" t="str">
        <f>IF(ISBLANK(R563),"",INDEX(호기!$A$1:$B$657,MATCH('생산계획(잉크)'!B1015,호기!$A$1:$A$657,0),2))</f>
        <v/>
      </c>
      <c r="T563" s="24">
        <f>P563+R563-INDEX(표5[#All],MATCH(B563,표5[[#All],[잉크]],0),5)</f>
        <v>0</v>
      </c>
      <c r="U563" s="21" t="str">
        <f>IFERROR(T563/INDEX(표5[#All],MATCH(B563,표5[[#All],[잉크]],0),14),"")</f>
        <v/>
      </c>
      <c r="V563" s="542"/>
      <c r="W563" s="23" t="str">
        <f>IF(ISBLANK(V563),"",INDEX(호기!$A$1:$B$657,MATCH('생산계획(잉크)'!B1015,호기!$A$1:$A$657,0),2))</f>
        <v/>
      </c>
      <c r="X563" s="24">
        <f>T563+V563-INDEX(표5[#All],MATCH(B563,표5[[#All],[잉크]],0),5)</f>
        <v>0</v>
      </c>
      <c r="Y563" s="21" t="str">
        <f>IFERROR(X563/INDEX(표5[#All],MATCH(B563,표5[[#All],[잉크]],0),17),"")</f>
        <v/>
      </c>
      <c r="Z563" s="23"/>
      <c r="AA563" s="23" t="str">
        <f>IF(ISBLANK(Z563),"",INDEX(호기!$A$1:$B$657,MATCH('생산계획(잉크)'!B1015,호기!$A$1:$A$657,0),2))</f>
        <v/>
      </c>
      <c r="AB563" s="24">
        <f>X563+Z563-INDEX(표5[#All],MATCH(B563,표5[[#All],[잉크]],0),5)</f>
        <v>0</v>
      </c>
      <c r="AC563" s="21" t="str">
        <f>IFERROR(AB563/INDEX(표5[#All],MATCH(B563,표5[[#All],[잉크]],0),20),"")</f>
        <v/>
      </c>
      <c r="AD563" s="23"/>
      <c r="AE563" s="235"/>
      <c r="BB563" s="67"/>
      <c r="BC563" s="67"/>
      <c r="BD563" s="67"/>
      <c r="BE563" s="67"/>
      <c r="BF563" s="67"/>
    </row>
    <row r="564" spans="1:58" ht="16.5" hidden="1" customHeight="1" x14ac:dyDescent="0.3">
      <c r="A564" s="1"/>
      <c r="B564" s="116" t="s">
        <v>1371</v>
      </c>
      <c r="C564" s="68"/>
      <c r="D564" s="69" t="str">
        <f>IFERROR(C564/INDEX(표5[#All],MATCH(B564,표5[[#All],[잉크]],0),2),"")</f>
        <v/>
      </c>
      <c r="E564" s="22">
        <f>$C564-INDEX(표5[#All],MATCH(B564,표5[[#All],[잉크]],0),24)</f>
        <v>0</v>
      </c>
      <c r="F564" s="542"/>
      <c r="G564" s="23" t="str">
        <f>IF(ISBLANK(F564),"",INDEX(호기!$A$1:$B$657,MATCH('생산계획(잉크)'!B1016,호기!$A$1:$A$657,0),2))</f>
        <v/>
      </c>
      <c r="H564" s="24">
        <f>C564+F564-INDEX(표5[#All],MATCH(B564,표5[[#All],[잉크]],0),2)</f>
        <v>0</v>
      </c>
      <c r="I564" s="21" t="str">
        <f>IFERROR(H564/INDEX(표5[#All],MATCH(B564,표5[[#All],[잉크]],0),5),"")</f>
        <v/>
      </c>
      <c r="J564" s="542"/>
      <c r="K564" s="25" t="str">
        <f>IF(ISBLANK(J564),"",INDEX(호기!$A$1:$B$657,MATCH('생산계획(잉크)'!B1016,호기!$A$1:$A$657,0),2))</f>
        <v/>
      </c>
      <c r="L564" s="24">
        <f>H564+J564-INDEX(표5[#All],MATCH(B564,표5[[#All],[잉크]],0),5)</f>
        <v>0</v>
      </c>
      <c r="M564" s="21" t="str">
        <f>IFERROR(L564/INDEX(표5[#All],MATCH(B564,표5[[#All],[잉크]],0),8),"")</f>
        <v/>
      </c>
      <c r="N564" s="542"/>
      <c r="O564" s="23" t="str">
        <f>IF(ISBLANK(N564),"",INDEX(호기!$A$1:$B$657,MATCH('생산계획(잉크)'!B1016,호기!$A$1:$A$657,0),2))</f>
        <v/>
      </c>
      <c r="P564" s="24">
        <f>L564+N564-INDEX(표5[#All],MATCH(B564,표5[[#All],[잉크]],0),5)</f>
        <v>0</v>
      </c>
      <c r="Q564" s="21" t="str">
        <f>IFERROR(P564/INDEX(표5[#All],MATCH(B564,표5[[#All],[잉크]],0),11),"")</f>
        <v/>
      </c>
      <c r="R564" s="542"/>
      <c r="S564" s="25" t="str">
        <f>IF(ISBLANK(R564),"",INDEX(호기!$A$1:$B$657,MATCH('생산계획(잉크)'!B1016,호기!$A$1:$A$657,0),2))</f>
        <v/>
      </c>
      <c r="T564" s="24">
        <f>P564+R564-INDEX(표5[#All],MATCH(B564,표5[[#All],[잉크]],0),5)</f>
        <v>0</v>
      </c>
      <c r="U564" s="21" t="str">
        <f>IFERROR(T564/INDEX(표5[#All],MATCH(B564,표5[[#All],[잉크]],0),14),"")</f>
        <v/>
      </c>
      <c r="V564" s="542"/>
      <c r="W564" s="23" t="str">
        <f>IF(ISBLANK(V564),"",INDEX(호기!$A$1:$B$657,MATCH('생산계획(잉크)'!B1016,호기!$A$1:$A$657,0),2))</f>
        <v/>
      </c>
      <c r="X564" s="24">
        <f>T564+V564-INDEX(표5[#All],MATCH(B564,표5[[#All],[잉크]],0),5)</f>
        <v>0</v>
      </c>
      <c r="Y564" s="21" t="str">
        <f>IFERROR(X564/INDEX(표5[#All],MATCH(B564,표5[[#All],[잉크]],0),17),"")</f>
        <v/>
      </c>
      <c r="Z564" s="23"/>
      <c r="AA564" s="23" t="str">
        <f>IF(ISBLANK(Z564),"",INDEX(호기!$A$1:$B$657,MATCH('생산계획(잉크)'!B1016,호기!$A$1:$A$657,0),2))</f>
        <v/>
      </c>
      <c r="AB564" s="24">
        <f>X564+Z564-INDEX(표5[#All],MATCH(B564,표5[[#All],[잉크]],0),5)</f>
        <v>0</v>
      </c>
      <c r="AC564" s="21" t="str">
        <f>IFERROR(AB564/INDEX(표5[#All],MATCH(B564,표5[[#All],[잉크]],0),20),"")</f>
        <v/>
      </c>
      <c r="AD564" s="23"/>
      <c r="AE564" s="235"/>
      <c r="BB564" s="67"/>
      <c r="BC564" s="67"/>
      <c r="BD564" s="67"/>
      <c r="BE564" s="67"/>
      <c r="BF564" s="67"/>
    </row>
    <row r="565" spans="1:58" ht="16.5" hidden="1" customHeight="1" x14ac:dyDescent="0.3">
      <c r="A565" s="1"/>
      <c r="B565" s="116" t="s">
        <v>1367</v>
      </c>
      <c r="C565" s="68"/>
      <c r="D565" s="69" t="str">
        <f>IFERROR(C565/INDEX(표5[#All],MATCH(B565,표5[[#All],[잉크]],0),2),"")</f>
        <v/>
      </c>
      <c r="E565" s="22">
        <f>$C565-INDEX(표5[#All],MATCH(B565,표5[[#All],[잉크]],0),24)</f>
        <v>0</v>
      </c>
      <c r="F565" s="542"/>
      <c r="G565" s="23" t="str">
        <f>IF(ISBLANK(F565),"",INDEX(호기!$A$1:$B$657,MATCH('생산계획(잉크)'!B1017,호기!$A$1:$A$657,0),2))</f>
        <v/>
      </c>
      <c r="H565" s="24">
        <f>C565+F565-INDEX(표5[#All],MATCH(B565,표5[[#All],[잉크]],0),2)</f>
        <v>0</v>
      </c>
      <c r="I565" s="21" t="str">
        <f>IFERROR(H565/INDEX(표5[#All],MATCH(B565,표5[[#All],[잉크]],0),5),"")</f>
        <v/>
      </c>
      <c r="J565" s="542"/>
      <c r="K565" s="25" t="str">
        <f>IF(ISBLANK(J565),"",INDEX(호기!$A$1:$B$657,MATCH('생산계획(잉크)'!B1017,호기!$A$1:$A$657,0),2))</f>
        <v/>
      </c>
      <c r="L565" s="24">
        <f>H565+J565-INDEX(표5[#All],MATCH(B565,표5[[#All],[잉크]],0),5)</f>
        <v>0</v>
      </c>
      <c r="M565" s="21" t="str">
        <f>IFERROR(L565/INDEX(표5[#All],MATCH(B565,표5[[#All],[잉크]],0),8),"")</f>
        <v/>
      </c>
      <c r="N565" s="542"/>
      <c r="O565" s="23" t="str">
        <f>IF(ISBLANK(N565),"",INDEX(호기!$A$1:$B$657,MATCH('생산계획(잉크)'!B1017,호기!$A$1:$A$657,0),2))</f>
        <v/>
      </c>
      <c r="P565" s="24">
        <f>L565+N565-INDEX(표5[#All],MATCH(B565,표5[[#All],[잉크]],0),5)</f>
        <v>0</v>
      </c>
      <c r="Q565" s="21" t="str">
        <f>IFERROR(P565/INDEX(표5[#All],MATCH(B565,표5[[#All],[잉크]],0),11),"")</f>
        <v/>
      </c>
      <c r="R565" s="542"/>
      <c r="S565" s="25" t="str">
        <f>IF(ISBLANK(R565),"",INDEX(호기!$A$1:$B$657,MATCH('생산계획(잉크)'!B1017,호기!$A$1:$A$657,0),2))</f>
        <v/>
      </c>
      <c r="T565" s="24">
        <f>P565+R565-INDEX(표5[#All],MATCH(B565,표5[[#All],[잉크]],0),5)</f>
        <v>0</v>
      </c>
      <c r="U565" s="21" t="str">
        <f>IFERROR(T565/INDEX(표5[#All],MATCH(B565,표5[[#All],[잉크]],0),14),"")</f>
        <v/>
      </c>
      <c r="V565" s="542"/>
      <c r="W565" s="23" t="str">
        <f>IF(ISBLANK(V565),"",INDEX(호기!$A$1:$B$657,MATCH('생산계획(잉크)'!B1017,호기!$A$1:$A$657,0),2))</f>
        <v/>
      </c>
      <c r="X565" s="24">
        <f>T565+V565-INDEX(표5[#All],MATCH(B565,표5[[#All],[잉크]],0),5)</f>
        <v>0</v>
      </c>
      <c r="Y565" s="21" t="str">
        <f>IFERROR(X565/INDEX(표5[#All],MATCH(B565,표5[[#All],[잉크]],0),17),"")</f>
        <v/>
      </c>
      <c r="Z565" s="23"/>
      <c r="AA565" s="23" t="str">
        <f>IF(ISBLANK(Z565),"",INDEX(호기!$A$1:$B$657,MATCH('생산계획(잉크)'!B1017,호기!$A$1:$A$657,0),2))</f>
        <v/>
      </c>
      <c r="AB565" s="24">
        <f>X565+Z565-INDEX(표5[#All],MATCH(B565,표5[[#All],[잉크]],0),5)</f>
        <v>0</v>
      </c>
      <c r="AC565" s="21" t="str">
        <f>IFERROR(AB565/INDEX(표5[#All],MATCH(B565,표5[[#All],[잉크]],0),20),"")</f>
        <v/>
      </c>
      <c r="AD565" s="23"/>
      <c r="AE565" s="235"/>
      <c r="BB565" s="67"/>
      <c r="BC565" s="67"/>
      <c r="BD565" s="67"/>
      <c r="BE565" s="67"/>
      <c r="BF565" s="67"/>
    </row>
    <row r="566" spans="1:58" ht="16.5" hidden="1" customHeight="1" x14ac:dyDescent="0.3">
      <c r="A566" s="1"/>
      <c r="B566" s="116" t="s">
        <v>1372</v>
      </c>
      <c r="C566" s="68"/>
      <c r="D566" s="69" t="str">
        <f>IFERROR(C566/INDEX(표5[#All],MATCH(B566,표5[[#All],[잉크]],0),2),"")</f>
        <v/>
      </c>
      <c r="E566" s="22">
        <f>$C566-INDEX(표5[#All],MATCH(B566,표5[[#All],[잉크]],0),24)</f>
        <v>0</v>
      </c>
      <c r="F566" s="542"/>
      <c r="G566" s="23" t="str">
        <f>IF(ISBLANK(F566),"",INDEX(호기!$A$1:$B$657,MATCH('생산계획(잉크)'!B1018,호기!$A$1:$A$657,0),2))</f>
        <v/>
      </c>
      <c r="H566" s="24">
        <f>C566+F566-INDEX(표5[#All],MATCH(B566,표5[[#All],[잉크]],0),2)</f>
        <v>0</v>
      </c>
      <c r="I566" s="21" t="str">
        <f>IFERROR(H566/INDEX(표5[#All],MATCH(B566,표5[[#All],[잉크]],0),5),"")</f>
        <v/>
      </c>
      <c r="J566" s="542"/>
      <c r="K566" s="25" t="str">
        <f>IF(ISBLANK(J566),"",INDEX(호기!$A$1:$B$657,MATCH('생산계획(잉크)'!B1018,호기!$A$1:$A$657,0),2))</f>
        <v/>
      </c>
      <c r="L566" s="24">
        <f>H566+J566-INDEX(표5[#All],MATCH(B566,표5[[#All],[잉크]],0),5)</f>
        <v>0</v>
      </c>
      <c r="M566" s="21" t="str">
        <f>IFERROR(L566/INDEX(표5[#All],MATCH(B566,표5[[#All],[잉크]],0),8),"")</f>
        <v/>
      </c>
      <c r="N566" s="542"/>
      <c r="O566" s="23" t="str">
        <f>IF(ISBLANK(N566),"",INDEX(호기!$A$1:$B$657,MATCH('생산계획(잉크)'!B1018,호기!$A$1:$A$657,0),2))</f>
        <v/>
      </c>
      <c r="P566" s="24">
        <f>L566+N566-INDEX(표5[#All],MATCH(B566,표5[[#All],[잉크]],0),5)</f>
        <v>0</v>
      </c>
      <c r="Q566" s="21" t="str">
        <f>IFERROR(P566/INDEX(표5[#All],MATCH(B566,표5[[#All],[잉크]],0),11),"")</f>
        <v/>
      </c>
      <c r="R566" s="542"/>
      <c r="S566" s="25" t="str">
        <f>IF(ISBLANK(R566),"",INDEX(호기!$A$1:$B$657,MATCH('생산계획(잉크)'!B1018,호기!$A$1:$A$657,0),2))</f>
        <v/>
      </c>
      <c r="T566" s="24">
        <f>P566+R566-INDEX(표5[#All],MATCH(B566,표5[[#All],[잉크]],0),5)</f>
        <v>0</v>
      </c>
      <c r="U566" s="21" t="str">
        <f>IFERROR(T566/INDEX(표5[#All],MATCH(B566,표5[[#All],[잉크]],0),14),"")</f>
        <v/>
      </c>
      <c r="V566" s="542"/>
      <c r="W566" s="23" t="str">
        <f>IF(ISBLANK(V566),"",INDEX(호기!$A$1:$B$657,MATCH('생산계획(잉크)'!B1018,호기!$A$1:$A$657,0),2))</f>
        <v/>
      </c>
      <c r="X566" s="24">
        <f>T566+V566-INDEX(표5[#All],MATCH(B566,표5[[#All],[잉크]],0),5)</f>
        <v>0</v>
      </c>
      <c r="Y566" s="21" t="str">
        <f>IFERROR(X566/INDEX(표5[#All],MATCH(B566,표5[[#All],[잉크]],0),17),"")</f>
        <v/>
      </c>
      <c r="Z566" s="23"/>
      <c r="AA566" s="23" t="str">
        <f>IF(ISBLANK(Z566),"",INDEX(호기!$A$1:$B$657,MATCH('생산계획(잉크)'!B1018,호기!$A$1:$A$657,0),2))</f>
        <v/>
      </c>
      <c r="AB566" s="24">
        <f>X566+Z566-INDEX(표5[#All],MATCH(B566,표5[[#All],[잉크]],0),5)</f>
        <v>0</v>
      </c>
      <c r="AC566" s="21" t="str">
        <f>IFERROR(AB566/INDEX(표5[#All],MATCH(B566,표5[[#All],[잉크]],0),20),"")</f>
        <v/>
      </c>
      <c r="AD566" s="23"/>
      <c r="AE566" s="235"/>
      <c r="BB566" s="67"/>
      <c r="BC566" s="67"/>
      <c r="BD566" s="67"/>
      <c r="BE566" s="67"/>
      <c r="BF566" s="67"/>
    </row>
    <row r="567" spans="1:58" ht="16.5" hidden="1" customHeight="1" x14ac:dyDescent="0.3">
      <c r="A567" s="1"/>
      <c r="B567" s="116" t="s">
        <v>1368</v>
      </c>
      <c r="C567" s="68"/>
      <c r="D567" s="69" t="str">
        <f>IFERROR(C567/INDEX(표5[#All],MATCH(B567,표5[[#All],[잉크]],0),2),"")</f>
        <v/>
      </c>
      <c r="E567" s="22">
        <f>$C567-INDEX(표5[#All],MATCH(B567,표5[[#All],[잉크]],0),24)</f>
        <v>0</v>
      </c>
      <c r="F567" s="542"/>
      <c r="G567" s="23" t="str">
        <f>IF(ISBLANK(F567),"",INDEX(호기!$A$1:$B$657,MATCH('생산계획(잉크)'!B1019,호기!$A$1:$A$657,0),2))</f>
        <v/>
      </c>
      <c r="H567" s="24">
        <f>C567+F567-INDEX(표5[#All],MATCH(B567,표5[[#All],[잉크]],0),2)</f>
        <v>0</v>
      </c>
      <c r="I567" s="21" t="str">
        <f>IFERROR(H567/INDEX(표5[#All],MATCH(B567,표5[[#All],[잉크]],0),5),"")</f>
        <v/>
      </c>
      <c r="J567" s="542"/>
      <c r="K567" s="25" t="str">
        <f>IF(ISBLANK(J567),"",INDEX(호기!$A$1:$B$657,MATCH('생산계획(잉크)'!B1019,호기!$A$1:$A$657,0),2))</f>
        <v/>
      </c>
      <c r="L567" s="24">
        <f>H567+J567-INDEX(표5[#All],MATCH(B567,표5[[#All],[잉크]],0),5)</f>
        <v>0</v>
      </c>
      <c r="M567" s="21" t="str">
        <f>IFERROR(L567/INDEX(표5[#All],MATCH(B567,표5[[#All],[잉크]],0),8),"")</f>
        <v/>
      </c>
      <c r="N567" s="542"/>
      <c r="O567" s="23" t="str">
        <f>IF(ISBLANK(N567),"",INDEX(호기!$A$1:$B$657,MATCH('생산계획(잉크)'!B1019,호기!$A$1:$A$657,0),2))</f>
        <v/>
      </c>
      <c r="P567" s="24">
        <f>L567+N567-INDEX(표5[#All],MATCH(B567,표5[[#All],[잉크]],0),5)</f>
        <v>0</v>
      </c>
      <c r="Q567" s="21" t="str">
        <f>IFERROR(P567/INDEX(표5[#All],MATCH(B567,표5[[#All],[잉크]],0),11),"")</f>
        <v/>
      </c>
      <c r="R567" s="542"/>
      <c r="S567" s="25" t="str">
        <f>IF(ISBLANK(R567),"",INDEX(호기!$A$1:$B$657,MATCH('생산계획(잉크)'!B1019,호기!$A$1:$A$657,0),2))</f>
        <v/>
      </c>
      <c r="T567" s="24">
        <f>P567+R567-INDEX(표5[#All],MATCH(B567,표5[[#All],[잉크]],0),5)</f>
        <v>0</v>
      </c>
      <c r="U567" s="21" t="str">
        <f>IFERROR(T567/INDEX(표5[#All],MATCH(B567,표5[[#All],[잉크]],0),14),"")</f>
        <v/>
      </c>
      <c r="V567" s="542"/>
      <c r="W567" s="23" t="str">
        <f>IF(ISBLANK(V567),"",INDEX(호기!$A$1:$B$657,MATCH('생산계획(잉크)'!B1019,호기!$A$1:$A$657,0),2))</f>
        <v/>
      </c>
      <c r="X567" s="24">
        <f>T567+V567-INDEX(표5[#All],MATCH(B567,표5[[#All],[잉크]],0),5)</f>
        <v>0</v>
      </c>
      <c r="Y567" s="21" t="str">
        <f>IFERROR(X567/INDEX(표5[#All],MATCH(B567,표5[[#All],[잉크]],0),17),"")</f>
        <v/>
      </c>
      <c r="Z567" s="23"/>
      <c r="AA567" s="23" t="str">
        <f>IF(ISBLANK(Z567),"",INDEX(호기!$A$1:$B$657,MATCH('생산계획(잉크)'!B1019,호기!$A$1:$A$657,0),2))</f>
        <v/>
      </c>
      <c r="AB567" s="24">
        <f>X567+Z567-INDEX(표5[#All],MATCH(B567,표5[[#All],[잉크]],0),5)</f>
        <v>0</v>
      </c>
      <c r="AC567" s="21" t="str">
        <f>IFERROR(AB567/INDEX(표5[#All],MATCH(B567,표5[[#All],[잉크]],0),20),"")</f>
        <v/>
      </c>
      <c r="AD567" s="23"/>
      <c r="AE567" s="235"/>
      <c r="BB567" s="67"/>
      <c r="BC567" s="67"/>
      <c r="BD567" s="67"/>
      <c r="BE567" s="67"/>
      <c r="BF567" s="67"/>
    </row>
    <row r="568" spans="1:58" ht="16.5" hidden="1" customHeight="1" x14ac:dyDescent="0.3">
      <c r="A568" s="1"/>
      <c r="B568" s="116" t="s">
        <v>1369</v>
      </c>
      <c r="C568" s="68"/>
      <c r="D568" s="69" t="str">
        <f>IFERROR(C568/INDEX(표5[#All],MATCH(B568,표5[[#All],[잉크]],0),2),"")</f>
        <v/>
      </c>
      <c r="E568" s="22">
        <f>$C568-INDEX(표5[#All],MATCH(B568,표5[[#All],[잉크]],0),24)</f>
        <v>0</v>
      </c>
      <c r="F568" s="542"/>
      <c r="G568" s="23" t="str">
        <f>IF(ISBLANK(F568),"",INDEX(호기!$A$1:$B$657,MATCH('생산계획(잉크)'!B1020,호기!$A$1:$A$657,0),2))</f>
        <v/>
      </c>
      <c r="H568" s="24">
        <f>C568+F568-INDEX(표5[#All],MATCH(B568,표5[[#All],[잉크]],0),2)</f>
        <v>0</v>
      </c>
      <c r="I568" s="21" t="str">
        <f>IFERROR(H568/INDEX(표5[#All],MATCH(B568,표5[[#All],[잉크]],0),5),"")</f>
        <v/>
      </c>
      <c r="J568" s="542"/>
      <c r="K568" s="25" t="str">
        <f>IF(ISBLANK(J568),"",INDEX(호기!$A$1:$B$657,MATCH('생산계획(잉크)'!B1020,호기!$A$1:$A$657,0),2))</f>
        <v/>
      </c>
      <c r="L568" s="24">
        <f>H568+J568-INDEX(표5[#All],MATCH(B568,표5[[#All],[잉크]],0),5)</f>
        <v>0</v>
      </c>
      <c r="M568" s="21" t="str">
        <f>IFERROR(L568/INDEX(표5[#All],MATCH(B568,표5[[#All],[잉크]],0),8),"")</f>
        <v/>
      </c>
      <c r="N568" s="542"/>
      <c r="O568" s="23" t="str">
        <f>IF(ISBLANK(N568),"",INDEX(호기!$A$1:$B$657,MATCH('생산계획(잉크)'!B1020,호기!$A$1:$A$657,0),2))</f>
        <v/>
      </c>
      <c r="P568" s="24">
        <f>L568+N568-INDEX(표5[#All],MATCH(B568,표5[[#All],[잉크]],0),5)</f>
        <v>0</v>
      </c>
      <c r="Q568" s="21" t="str">
        <f>IFERROR(P568/INDEX(표5[#All],MATCH(B568,표5[[#All],[잉크]],0),11),"")</f>
        <v/>
      </c>
      <c r="R568" s="542"/>
      <c r="S568" s="25" t="str">
        <f>IF(ISBLANK(R568),"",INDEX(호기!$A$1:$B$657,MATCH('생산계획(잉크)'!B1020,호기!$A$1:$A$657,0),2))</f>
        <v/>
      </c>
      <c r="T568" s="24">
        <f>P568+R568-INDEX(표5[#All],MATCH(B568,표5[[#All],[잉크]],0),5)</f>
        <v>0</v>
      </c>
      <c r="U568" s="21" t="str">
        <f>IFERROR(T568/INDEX(표5[#All],MATCH(B568,표5[[#All],[잉크]],0),14),"")</f>
        <v/>
      </c>
      <c r="V568" s="542"/>
      <c r="W568" s="23" t="str">
        <f>IF(ISBLANK(V568),"",INDEX(호기!$A$1:$B$657,MATCH('생산계획(잉크)'!B1020,호기!$A$1:$A$657,0),2))</f>
        <v/>
      </c>
      <c r="X568" s="24">
        <f>T568+V568-INDEX(표5[#All],MATCH(B568,표5[[#All],[잉크]],0),5)</f>
        <v>0</v>
      </c>
      <c r="Y568" s="21" t="str">
        <f>IFERROR(X568/INDEX(표5[#All],MATCH(B568,표5[[#All],[잉크]],0),17),"")</f>
        <v/>
      </c>
      <c r="Z568" s="23"/>
      <c r="AA568" s="23" t="str">
        <f>IF(ISBLANK(Z568),"",INDEX(호기!$A$1:$B$657,MATCH('생산계획(잉크)'!B1020,호기!$A$1:$A$657,0),2))</f>
        <v/>
      </c>
      <c r="AB568" s="24">
        <f>X568+Z568-INDEX(표5[#All],MATCH(B568,표5[[#All],[잉크]],0),5)</f>
        <v>0</v>
      </c>
      <c r="AC568" s="21" t="str">
        <f>IFERROR(AB568/INDEX(표5[#All],MATCH(B568,표5[[#All],[잉크]],0),20),"")</f>
        <v/>
      </c>
      <c r="AD568" s="23"/>
      <c r="AE568" s="235"/>
      <c r="BB568" s="67"/>
      <c r="BC568" s="67"/>
      <c r="BD568" s="67"/>
      <c r="BE568" s="67"/>
      <c r="BF568" s="67"/>
    </row>
    <row r="569" spans="1:58" ht="16.5" hidden="1" customHeight="1" x14ac:dyDescent="0.3">
      <c r="A569" s="1"/>
      <c r="B569" s="116" t="s">
        <v>1370</v>
      </c>
      <c r="C569" s="68"/>
      <c r="D569" s="69" t="str">
        <f>IFERROR(C569/INDEX(표5[#All],MATCH(B569,표5[[#All],[잉크]],0),2),"")</f>
        <v/>
      </c>
      <c r="E569" s="22">
        <f>$C569-INDEX(표5[#All],MATCH(B569,표5[[#All],[잉크]],0),24)</f>
        <v>0</v>
      </c>
      <c r="F569" s="542"/>
      <c r="G569" s="23" t="str">
        <f>IF(ISBLANK(F569),"",INDEX(호기!$A$1:$B$657,MATCH('생산계획(잉크)'!B1021,호기!$A$1:$A$657,0),2))</f>
        <v/>
      </c>
      <c r="H569" s="24">
        <f>C569+F569-INDEX(표5[#All],MATCH(B569,표5[[#All],[잉크]],0),2)</f>
        <v>0</v>
      </c>
      <c r="I569" s="21" t="str">
        <f>IFERROR(H569/INDEX(표5[#All],MATCH(B569,표5[[#All],[잉크]],0),5),"")</f>
        <v/>
      </c>
      <c r="J569" s="542"/>
      <c r="K569" s="25" t="str">
        <f>IF(ISBLANK(J569),"",INDEX(호기!$A$1:$B$657,MATCH('생산계획(잉크)'!B1021,호기!$A$1:$A$657,0),2))</f>
        <v/>
      </c>
      <c r="L569" s="24">
        <f>H569+J569-INDEX(표5[#All],MATCH(B569,표5[[#All],[잉크]],0),5)</f>
        <v>0</v>
      </c>
      <c r="M569" s="21" t="str">
        <f>IFERROR(L569/INDEX(표5[#All],MATCH(B569,표5[[#All],[잉크]],0),8),"")</f>
        <v/>
      </c>
      <c r="N569" s="542"/>
      <c r="O569" s="23" t="str">
        <f>IF(ISBLANK(N569),"",INDEX(호기!$A$1:$B$657,MATCH('생산계획(잉크)'!B1021,호기!$A$1:$A$657,0),2))</f>
        <v/>
      </c>
      <c r="P569" s="24">
        <f>L569+N569-INDEX(표5[#All],MATCH(B569,표5[[#All],[잉크]],0),5)</f>
        <v>0</v>
      </c>
      <c r="Q569" s="21" t="str">
        <f>IFERROR(P569/INDEX(표5[#All],MATCH(B569,표5[[#All],[잉크]],0),11),"")</f>
        <v/>
      </c>
      <c r="R569" s="542"/>
      <c r="S569" s="25" t="str">
        <f>IF(ISBLANK(R569),"",INDEX(호기!$A$1:$B$657,MATCH('생산계획(잉크)'!B1021,호기!$A$1:$A$657,0),2))</f>
        <v/>
      </c>
      <c r="T569" s="24">
        <f>P569+R569-INDEX(표5[#All],MATCH(B569,표5[[#All],[잉크]],0),5)</f>
        <v>0</v>
      </c>
      <c r="U569" s="21" t="str">
        <f>IFERROR(T569/INDEX(표5[#All],MATCH(B569,표5[[#All],[잉크]],0),14),"")</f>
        <v/>
      </c>
      <c r="V569" s="542"/>
      <c r="W569" s="23" t="str">
        <f>IF(ISBLANK(V569),"",INDEX(호기!$A$1:$B$657,MATCH('생산계획(잉크)'!B1021,호기!$A$1:$A$657,0),2))</f>
        <v/>
      </c>
      <c r="X569" s="24">
        <f>T569+V569-INDEX(표5[#All],MATCH(B569,표5[[#All],[잉크]],0),5)</f>
        <v>0</v>
      </c>
      <c r="Y569" s="21" t="str">
        <f>IFERROR(X569/INDEX(표5[#All],MATCH(B569,표5[[#All],[잉크]],0),17),"")</f>
        <v/>
      </c>
      <c r="Z569" s="23"/>
      <c r="AA569" s="23" t="str">
        <f>IF(ISBLANK(Z569),"",INDEX(호기!$A$1:$B$657,MATCH('생산계획(잉크)'!B1021,호기!$A$1:$A$657,0),2))</f>
        <v/>
      </c>
      <c r="AB569" s="24">
        <f>X569+Z569-INDEX(표5[#All],MATCH(B569,표5[[#All],[잉크]],0),5)</f>
        <v>0</v>
      </c>
      <c r="AC569" s="21" t="str">
        <f>IFERROR(AB569/INDEX(표5[#All],MATCH(B569,표5[[#All],[잉크]],0),20),"")</f>
        <v/>
      </c>
      <c r="AD569" s="23"/>
      <c r="AE569" s="235"/>
      <c r="BB569" s="67"/>
      <c r="BC569" s="67"/>
      <c r="BD569" s="67"/>
      <c r="BE569" s="67"/>
      <c r="BF569" s="67"/>
    </row>
    <row r="570" spans="1:58" ht="16.5" hidden="1" customHeight="1" x14ac:dyDescent="0.3">
      <c r="A570" s="1"/>
      <c r="B570" s="5" t="s">
        <v>1356</v>
      </c>
      <c r="C570" s="68"/>
      <c r="D570" s="69" t="str">
        <f>IFERROR(C570/INDEX(표5[#All],MATCH(B570,표5[[#All],[잉크]],0),2),"")</f>
        <v/>
      </c>
      <c r="E570" s="22">
        <f>$C570-INDEX(표5[#All],MATCH(B570,표5[[#All],[잉크]],0),24)</f>
        <v>0</v>
      </c>
      <c r="F570" s="542"/>
      <c r="G570" s="23" t="str">
        <f>IF(ISBLANK(F570),"",INDEX(호기!$A$1:$B$657,MATCH('생산계획(잉크)'!B1022,호기!$A$1:$A$657,0),2))</f>
        <v/>
      </c>
      <c r="H570" s="24">
        <f>C570+F570-INDEX(표5[#All],MATCH(B570,표5[[#All],[잉크]],0),2)</f>
        <v>0</v>
      </c>
      <c r="I570" s="21" t="str">
        <f>IFERROR(H570/INDEX(표5[#All],MATCH(B570,표5[[#All],[잉크]],0),5),"")</f>
        <v/>
      </c>
      <c r="J570" s="542"/>
      <c r="K570" s="25" t="str">
        <f>IF(ISBLANK(J570),"",INDEX(호기!$A$1:$B$657,MATCH('생산계획(잉크)'!B1022,호기!$A$1:$A$657,0),2))</f>
        <v/>
      </c>
      <c r="L570" s="24">
        <f>H570+J570-INDEX(표5[#All],MATCH(B570,표5[[#All],[잉크]],0),5)</f>
        <v>0</v>
      </c>
      <c r="M570" s="21" t="str">
        <f>IFERROR(L570/INDEX(표5[#All],MATCH(B570,표5[[#All],[잉크]],0),8),"")</f>
        <v/>
      </c>
      <c r="N570" s="542"/>
      <c r="O570" s="23" t="str">
        <f>IF(ISBLANK(N570),"",INDEX(호기!$A$1:$B$657,MATCH('생산계획(잉크)'!B1022,호기!$A$1:$A$657,0),2))</f>
        <v/>
      </c>
      <c r="P570" s="24">
        <f>L570+N570-INDEX(표5[#All],MATCH(B570,표5[[#All],[잉크]],0),5)</f>
        <v>0</v>
      </c>
      <c r="Q570" s="21" t="str">
        <f>IFERROR(P570/INDEX(표5[#All],MATCH(B570,표5[[#All],[잉크]],0),11),"")</f>
        <v/>
      </c>
      <c r="R570" s="542"/>
      <c r="S570" s="25" t="str">
        <f>IF(ISBLANK(R570),"",INDEX(호기!$A$1:$B$657,MATCH('생산계획(잉크)'!B1022,호기!$A$1:$A$657,0),2))</f>
        <v/>
      </c>
      <c r="T570" s="24">
        <f>P570+R570-INDEX(표5[#All],MATCH(B570,표5[[#All],[잉크]],0),5)</f>
        <v>0</v>
      </c>
      <c r="U570" s="21" t="str">
        <f>IFERROR(T570/INDEX(표5[#All],MATCH(B570,표5[[#All],[잉크]],0),14),"")</f>
        <v/>
      </c>
      <c r="V570" s="542"/>
      <c r="W570" s="23" t="str">
        <f>IF(ISBLANK(V570),"",INDEX(호기!$A$1:$B$657,MATCH('생산계획(잉크)'!B1022,호기!$A$1:$A$657,0),2))</f>
        <v/>
      </c>
      <c r="X570" s="24">
        <f>T570+V570-INDEX(표5[#All],MATCH(B570,표5[[#All],[잉크]],0),5)</f>
        <v>0</v>
      </c>
      <c r="Y570" s="21" t="str">
        <f>IFERROR(X570/INDEX(표5[#All],MATCH(B570,표5[[#All],[잉크]],0),17),"")</f>
        <v/>
      </c>
      <c r="Z570" s="23"/>
      <c r="AA570" s="23" t="str">
        <f>IF(ISBLANK(Z570),"",INDEX(호기!$A$1:$B$657,MATCH('생산계획(잉크)'!B1022,호기!$A$1:$A$657,0),2))</f>
        <v/>
      </c>
      <c r="AB570" s="24">
        <f>X570+Z570-INDEX(표5[#All],MATCH(B570,표5[[#All],[잉크]],0),5)</f>
        <v>0</v>
      </c>
      <c r="AC570" s="21" t="str">
        <f>IFERROR(AB570/INDEX(표5[#All],MATCH(B570,표5[[#All],[잉크]],0),20),"")</f>
        <v/>
      </c>
      <c r="AD570" s="23"/>
      <c r="AE570" s="235"/>
      <c r="BB570" s="67"/>
      <c r="BC570" s="67"/>
      <c r="BD570" s="67"/>
      <c r="BE570" s="67"/>
      <c r="BF570" s="67"/>
    </row>
    <row r="571" spans="1:58" ht="16.5" hidden="1" customHeight="1" x14ac:dyDescent="0.3">
      <c r="A571" s="1"/>
      <c r="B571" s="5" t="s">
        <v>1743</v>
      </c>
      <c r="C571" s="68"/>
      <c r="D571" s="69" t="str">
        <f>IFERROR(C571/INDEX(표5[#All],MATCH(B571,표5[[#All],[잉크]],0),2),"")</f>
        <v/>
      </c>
      <c r="E571" s="22">
        <f>$C571-INDEX(표5[#All],MATCH(B571,표5[[#All],[잉크]],0),24)</f>
        <v>0</v>
      </c>
      <c r="F571" s="542"/>
      <c r="G571" s="23" t="str">
        <f>IF(ISBLANK(F571),"",INDEX(호기!$A$1:$B$657,MATCH('생산계획(잉크)'!B1023,호기!$A$1:$A$657,0),2))</f>
        <v/>
      </c>
      <c r="H571" s="24">
        <f>C571+F571-INDEX(표5[#All],MATCH(B571,표5[[#All],[잉크]],0),2)</f>
        <v>0</v>
      </c>
      <c r="I571" s="21" t="str">
        <f>IFERROR(H571/INDEX(표5[#All],MATCH(B571,표5[[#All],[잉크]],0),5),"")</f>
        <v/>
      </c>
      <c r="J571" s="542"/>
      <c r="K571" s="25" t="str">
        <f>IF(ISBLANK(J571),"",INDEX(호기!$A$1:$B$657,MATCH('생산계획(잉크)'!B1023,호기!$A$1:$A$657,0),2))</f>
        <v/>
      </c>
      <c r="L571" s="24">
        <f>H571+J571-INDEX(표5[#All],MATCH(B571,표5[[#All],[잉크]],0),5)</f>
        <v>0</v>
      </c>
      <c r="M571" s="21" t="str">
        <f>IFERROR(L571/INDEX(표5[#All],MATCH(B571,표5[[#All],[잉크]],0),8),"")</f>
        <v/>
      </c>
      <c r="N571" s="542"/>
      <c r="O571" s="23" t="str">
        <f>IF(ISBLANK(N571),"",INDEX(호기!$A$1:$B$657,MATCH('생산계획(잉크)'!B1023,호기!$A$1:$A$657,0),2))</f>
        <v/>
      </c>
      <c r="P571" s="24">
        <f>L571+N571-INDEX(표5[#All],MATCH(B571,표5[[#All],[잉크]],0),5)</f>
        <v>0</v>
      </c>
      <c r="Q571" s="21" t="str">
        <f>IFERROR(P571/INDEX(표5[#All],MATCH(B571,표5[[#All],[잉크]],0),11),"")</f>
        <v/>
      </c>
      <c r="R571" s="542"/>
      <c r="S571" s="25" t="str">
        <f>IF(ISBLANK(R571),"",INDEX(호기!$A$1:$B$657,MATCH('생산계획(잉크)'!B1023,호기!$A$1:$A$657,0),2))</f>
        <v/>
      </c>
      <c r="T571" s="24">
        <f>P571+R571-INDEX(표5[#All],MATCH(B571,표5[[#All],[잉크]],0),5)</f>
        <v>0</v>
      </c>
      <c r="U571" s="21" t="str">
        <f>IFERROR(T571/INDEX(표5[#All],MATCH(B571,표5[[#All],[잉크]],0),14),"")</f>
        <v/>
      </c>
      <c r="V571" s="542"/>
      <c r="W571" s="23" t="str">
        <f>IF(ISBLANK(V571),"",INDEX(호기!$A$1:$B$657,MATCH('생산계획(잉크)'!B1023,호기!$A$1:$A$657,0),2))</f>
        <v/>
      </c>
      <c r="X571" s="24">
        <f>T571+V571-INDEX(표5[#All],MATCH(B571,표5[[#All],[잉크]],0),5)</f>
        <v>0</v>
      </c>
      <c r="Y571" s="21" t="str">
        <f>IFERROR(X571/INDEX(표5[#All],MATCH(B571,표5[[#All],[잉크]],0),17),"")</f>
        <v/>
      </c>
      <c r="Z571" s="23"/>
      <c r="AA571" s="23" t="str">
        <f>IF(ISBLANK(Z571),"",INDEX(호기!$A$1:$B$657,MATCH('생산계획(잉크)'!B1023,호기!$A$1:$A$657,0),2))</f>
        <v/>
      </c>
      <c r="AB571" s="24">
        <f>X571+Z571-INDEX(표5[#All],MATCH(B571,표5[[#All],[잉크]],0),5)</f>
        <v>0</v>
      </c>
      <c r="AC571" s="21" t="str">
        <f>IFERROR(AB571/INDEX(표5[#All],MATCH(B571,표5[[#All],[잉크]],0),20),"")</f>
        <v/>
      </c>
      <c r="AD571" s="23"/>
      <c r="AE571" s="235"/>
      <c r="BB571" s="67"/>
      <c r="BC571" s="67"/>
      <c r="BD571" s="67"/>
      <c r="BE571" s="67"/>
      <c r="BF571" s="67"/>
    </row>
    <row r="572" spans="1:58" ht="16.5" hidden="1" customHeight="1" x14ac:dyDescent="0.3">
      <c r="A572" s="1"/>
      <c r="B572" s="5" t="s">
        <v>1475</v>
      </c>
      <c r="C572" s="68"/>
      <c r="D572" s="69" t="str">
        <f>IFERROR(C572/INDEX(표5[#All],MATCH(B572,표5[[#All],[잉크]],0),2),"")</f>
        <v/>
      </c>
      <c r="E572" s="22">
        <f>$C572-INDEX(표5[#All],MATCH(B572,표5[[#All],[잉크]],0),24)</f>
        <v>0</v>
      </c>
      <c r="F572" s="542"/>
      <c r="G572" s="23" t="str">
        <f>IF(ISBLANK(F572),"",INDEX(호기!$A$1:$B$657,MATCH('생산계획(잉크)'!B1024,호기!$A$1:$A$657,0),2))</f>
        <v/>
      </c>
      <c r="H572" s="24">
        <f>C572+F572-INDEX(표5[#All],MATCH(B572,표5[[#All],[잉크]],0),2)</f>
        <v>0</v>
      </c>
      <c r="I572" s="21" t="str">
        <f>IFERROR(H572/INDEX(표5[#All],MATCH(B572,표5[[#All],[잉크]],0),5),"")</f>
        <v/>
      </c>
      <c r="J572" s="542"/>
      <c r="K572" s="25" t="str">
        <f>IF(ISBLANK(J572),"",INDEX(호기!$A$1:$B$657,MATCH('생산계획(잉크)'!B1024,호기!$A$1:$A$657,0),2))</f>
        <v/>
      </c>
      <c r="L572" s="24">
        <f>H572+J572-INDEX(표5[#All],MATCH(B572,표5[[#All],[잉크]],0),5)</f>
        <v>0</v>
      </c>
      <c r="M572" s="21" t="str">
        <f>IFERROR(L572/INDEX(표5[#All],MATCH(B572,표5[[#All],[잉크]],0),8),"")</f>
        <v/>
      </c>
      <c r="N572" s="542"/>
      <c r="O572" s="23" t="str">
        <f>IF(ISBLANK(N572),"",INDEX(호기!$A$1:$B$657,MATCH('생산계획(잉크)'!B1024,호기!$A$1:$A$657,0),2))</f>
        <v/>
      </c>
      <c r="P572" s="24">
        <f>L572+N572-INDEX(표5[#All],MATCH(B572,표5[[#All],[잉크]],0),5)</f>
        <v>0</v>
      </c>
      <c r="Q572" s="21" t="str">
        <f>IFERROR(P572/INDEX(표5[#All],MATCH(B572,표5[[#All],[잉크]],0),11),"")</f>
        <v/>
      </c>
      <c r="R572" s="542"/>
      <c r="S572" s="25" t="str">
        <f>IF(ISBLANK(R572),"",INDEX(호기!$A$1:$B$657,MATCH('생산계획(잉크)'!B1024,호기!$A$1:$A$657,0),2))</f>
        <v/>
      </c>
      <c r="T572" s="24">
        <f>P572+R572-INDEX(표5[#All],MATCH(B572,표5[[#All],[잉크]],0),5)</f>
        <v>0</v>
      </c>
      <c r="U572" s="21" t="str">
        <f>IFERROR(T572/INDEX(표5[#All],MATCH(B572,표5[[#All],[잉크]],0),14),"")</f>
        <v/>
      </c>
      <c r="V572" s="542"/>
      <c r="W572" s="23" t="str">
        <f>IF(ISBLANK(V572),"",INDEX(호기!$A$1:$B$657,MATCH('생산계획(잉크)'!B1024,호기!$A$1:$A$657,0),2))</f>
        <v/>
      </c>
      <c r="X572" s="24">
        <f>T572+V572-INDEX(표5[#All],MATCH(B572,표5[[#All],[잉크]],0),5)</f>
        <v>0</v>
      </c>
      <c r="Y572" s="21" t="str">
        <f>IFERROR(X572/INDEX(표5[#All],MATCH(B572,표5[[#All],[잉크]],0),17),"")</f>
        <v/>
      </c>
      <c r="Z572" s="23"/>
      <c r="AA572" s="23" t="str">
        <f>IF(ISBLANK(Z572),"",INDEX(호기!$A$1:$B$657,MATCH('생산계획(잉크)'!B1024,호기!$A$1:$A$657,0),2))</f>
        <v/>
      </c>
      <c r="AB572" s="24">
        <f>X572+Z572-INDEX(표5[#All],MATCH(B572,표5[[#All],[잉크]],0),5)</f>
        <v>0</v>
      </c>
      <c r="AC572" s="21" t="str">
        <f>IFERROR(AB572/INDEX(표5[#All],MATCH(B572,표5[[#All],[잉크]],0),20),"")</f>
        <v/>
      </c>
      <c r="AD572" s="23"/>
      <c r="AE572" s="235"/>
      <c r="BB572" s="67"/>
      <c r="BC572" s="67"/>
      <c r="BD572" s="67"/>
      <c r="BE572" s="67"/>
      <c r="BF572" s="67"/>
    </row>
    <row r="573" spans="1:58" ht="16.5" hidden="1" customHeight="1" x14ac:dyDescent="0.3">
      <c r="A573" s="1"/>
      <c r="B573" s="5" t="s">
        <v>1476</v>
      </c>
      <c r="C573" s="68"/>
      <c r="D573" s="69" t="str">
        <f>IFERROR(C573/INDEX(표5[#All],MATCH(B573,표5[[#All],[잉크]],0),2),"")</f>
        <v/>
      </c>
      <c r="E573" s="22">
        <f>$C573-INDEX(표5[#All],MATCH(B573,표5[[#All],[잉크]],0),24)</f>
        <v>0</v>
      </c>
      <c r="F573" s="542"/>
      <c r="G573" s="23" t="str">
        <f>IF(ISBLANK(F573),"",INDEX(호기!$A$1:$B$657,MATCH('생산계획(잉크)'!B1025,호기!$A$1:$A$657,0),2))</f>
        <v/>
      </c>
      <c r="H573" s="24">
        <f>C573+F573-INDEX(표5[#All],MATCH(B573,표5[[#All],[잉크]],0),2)</f>
        <v>0</v>
      </c>
      <c r="I573" s="21" t="str">
        <f>IFERROR(H573/INDEX(표5[#All],MATCH(B573,표5[[#All],[잉크]],0),5),"")</f>
        <v/>
      </c>
      <c r="J573" s="542"/>
      <c r="K573" s="25" t="str">
        <f>IF(ISBLANK(J573),"",INDEX(호기!$A$1:$B$657,MATCH('생산계획(잉크)'!B1025,호기!$A$1:$A$657,0),2))</f>
        <v/>
      </c>
      <c r="L573" s="24">
        <f>H573+J573-INDEX(표5[#All],MATCH(B573,표5[[#All],[잉크]],0),5)</f>
        <v>0</v>
      </c>
      <c r="M573" s="21" t="str">
        <f>IFERROR(L573/INDEX(표5[#All],MATCH(B573,표5[[#All],[잉크]],0),8),"")</f>
        <v/>
      </c>
      <c r="N573" s="542"/>
      <c r="O573" s="23" t="str">
        <f>IF(ISBLANK(N573),"",INDEX(호기!$A$1:$B$657,MATCH('생산계획(잉크)'!B1025,호기!$A$1:$A$657,0),2))</f>
        <v/>
      </c>
      <c r="P573" s="24">
        <f>L573+N573-INDEX(표5[#All],MATCH(B573,표5[[#All],[잉크]],0),5)</f>
        <v>0</v>
      </c>
      <c r="Q573" s="21" t="str">
        <f>IFERROR(P573/INDEX(표5[#All],MATCH(B573,표5[[#All],[잉크]],0),11),"")</f>
        <v/>
      </c>
      <c r="R573" s="542"/>
      <c r="S573" s="25" t="str">
        <f>IF(ISBLANK(R573),"",INDEX(호기!$A$1:$B$657,MATCH('생산계획(잉크)'!B1025,호기!$A$1:$A$657,0),2))</f>
        <v/>
      </c>
      <c r="T573" s="24">
        <f>P573+R573-INDEX(표5[#All],MATCH(B573,표5[[#All],[잉크]],0),5)</f>
        <v>0</v>
      </c>
      <c r="U573" s="21" t="str">
        <f>IFERROR(T573/INDEX(표5[#All],MATCH(B573,표5[[#All],[잉크]],0),14),"")</f>
        <v/>
      </c>
      <c r="V573" s="542"/>
      <c r="W573" s="23" t="str">
        <f>IF(ISBLANK(V573),"",INDEX(호기!$A$1:$B$657,MATCH('생산계획(잉크)'!B1025,호기!$A$1:$A$657,0),2))</f>
        <v/>
      </c>
      <c r="X573" s="24">
        <f>T573+V573-INDEX(표5[#All],MATCH(B573,표5[[#All],[잉크]],0),5)</f>
        <v>0</v>
      </c>
      <c r="Y573" s="21" t="str">
        <f>IFERROR(X573/INDEX(표5[#All],MATCH(B573,표5[[#All],[잉크]],0),17),"")</f>
        <v/>
      </c>
      <c r="Z573" s="23"/>
      <c r="AA573" s="23" t="str">
        <f>IF(ISBLANK(Z573),"",INDEX(호기!$A$1:$B$657,MATCH('생산계획(잉크)'!B1025,호기!$A$1:$A$657,0),2))</f>
        <v/>
      </c>
      <c r="AB573" s="24">
        <f>X573+Z573-INDEX(표5[#All],MATCH(B573,표5[[#All],[잉크]],0),5)</f>
        <v>0</v>
      </c>
      <c r="AC573" s="21" t="str">
        <f>IFERROR(AB573/INDEX(표5[#All],MATCH(B573,표5[[#All],[잉크]],0),20),"")</f>
        <v/>
      </c>
      <c r="AD573" s="23"/>
      <c r="AE573" s="235"/>
      <c r="BB573" s="67"/>
      <c r="BC573" s="67"/>
      <c r="BD573" s="67"/>
      <c r="BE573" s="67"/>
      <c r="BF573" s="67"/>
    </row>
    <row r="574" spans="1:58" ht="16.5" hidden="1" customHeight="1" x14ac:dyDescent="0.3">
      <c r="A574" s="1"/>
      <c r="B574" s="5" t="s">
        <v>1477</v>
      </c>
      <c r="C574" s="68"/>
      <c r="D574" s="69" t="str">
        <f>IFERROR(C574/INDEX(표5[#All],MATCH(B574,표5[[#All],[잉크]],0),2),"")</f>
        <v/>
      </c>
      <c r="E574" s="22">
        <f>$C574-INDEX(표5[#All],MATCH(B574,표5[[#All],[잉크]],0),24)</f>
        <v>0</v>
      </c>
      <c r="F574" s="542"/>
      <c r="G574" s="23" t="str">
        <f>IF(ISBLANK(F574),"",INDEX(호기!$A$1:$B$657,MATCH('생산계획(잉크)'!B1026,호기!$A$1:$A$657,0),2))</f>
        <v/>
      </c>
      <c r="H574" s="24">
        <f>C574+F574-INDEX(표5[#All],MATCH(B574,표5[[#All],[잉크]],0),2)</f>
        <v>0</v>
      </c>
      <c r="I574" s="21" t="str">
        <f>IFERROR(H574/INDEX(표5[#All],MATCH(B574,표5[[#All],[잉크]],0),5),"")</f>
        <v/>
      </c>
      <c r="J574" s="542"/>
      <c r="K574" s="25" t="str">
        <f>IF(ISBLANK(J574),"",INDEX(호기!$A$1:$B$657,MATCH('생산계획(잉크)'!B1026,호기!$A$1:$A$657,0),2))</f>
        <v/>
      </c>
      <c r="L574" s="24">
        <f>H574+J574-INDEX(표5[#All],MATCH(B574,표5[[#All],[잉크]],0),5)</f>
        <v>0</v>
      </c>
      <c r="M574" s="21" t="str">
        <f>IFERROR(L574/INDEX(표5[#All],MATCH(B574,표5[[#All],[잉크]],0),8),"")</f>
        <v/>
      </c>
      <c r="N574" s="542"/>
      <c r="O574" s="23" t="str">
        <f>IF(ISBLANK(N574),"",INDEX(호기!$A$1:$B$657,MATCH('생산계획(잉크)'!B1026,호기!$A$1:$A$657,0),2))</f>
        <v/>
      </c>
      <c r="P574" s="24">
        <f>L574+N574-INDEX(표5[#All],MATCH(B574,표5[[#All],[잉크]],0),5)</f>
        <v>0</v>
      </c>
      <c r="Q574" s="21" t="str">
        <f>IFERROR(P574/INDEX(표5[#All],MATCH(B574,표5[[#All],[잉크]],0),11),"")</f>
        <v/>
      </c>
      <c r="R574" s="542"/>
      <c r="S574" s="25" t="str">
        <f>IF(ISBLANK(R574),"",INDEX(호기!$A$1:$B$657,MATCH('생산계획(잉크)'!B1026,호기!$A$1:$A$657,0),2))</f>
        <v/>
      </c>
      <c r="T574" s="24">
        <f>P574+R574-INDEX(표5[#All],MATCH(B574,표5[[#All],[잉크]],0),5)</f>
        <v>0</v>
      </c>
      <c r="U574" s="21" t="str">
        <f>IFERROR(T574/INDEX(표5[#All],MATCH(B574,표5[[#All],[잉크]],0),14),"")</f>
        <v/>
      </c>
      <c r="V574" s="542"/>
      <c r="W574" s="23" t="str">
        <f>IF(ISBLANK(V574),"",INDEX(호기!$A$1:$B$657,MATCH('생산계획(잉크)'!B1026,호기!$A$1:$A$657,0),2))</f>
        <v/>
      </c>
      <c r="X574" s="24">
        <f>T574+V574-INDEX(표5[#All],MATCH(B574,표5[[#All],[잉크]],0),5)</f>
        <v>0</v>
      </c>
      <c r="Y574" s="21" t="str">
        <f>IFERROR(X574/INDEX(표5[#All],MATCH(B574,표5[[#All],[잉크]],0),17),"")</f>
        <v/>
      </c>
      <c r="Z574" s="23"/>
      <c r="AA574" s="23" t="str">
        <f>IF(ISBLANK(Z574),"",INDEX(호기!$A$1:$B$657,MATCH('생산계획(잉크)'!B1026,호기!$A$1:$A$657,0),2))</f>
        <v/>
      </c>
      <c r="AB574" s="24">
        <f>X574+Z574-INDEX(표5[#All],MATCH(B574,표5[[#All],[잉크]],0),5)</f>
        <v>0</v>
      </c>
      <c r="AC574" s="21" t="str">
        <f>IFERROR(AB574/INDEX(표5[#All],MATCH(B574,표5[[#All],[잉크]],0),20),"")</f>
        <v/>
      </c>
      <c r="AD574" s="23"/>
      <c r="AE574" s="235"/>
      <c r="BB574" s="67"/>
      <c r="BC574" s="67"/>
      <c r="BD574" s="67"/>
      <c r="BE574" s="67"/>
      <c r="BF574" s="67"/>
    </row>
    <row r="575" spans="1:58" ht="16.5" hidden="1" customHeight="1" x14ac:dyDescent="0.3">
      <c r="A575" s="1"/>
      <c r="B575" s="5" t="s">
        <v>1478</v>
      </c>
      <c r="C575" s="68"/>
      <c r="D575" s="69" t="str">
        <f>IFERROR(C575/INDEX(표5[#All],MATCH(B575,표5[[#All],[잉크]],0),2),"")</f>
        <v/>
      </c>
      <c r="E575" s="22">
        <f>$C575-INDEX(표5[#All],MATCH(B575,표5[[#All],[잉크]],0),24)</f>
        <v>0</v>
      </c>
      <c r="F575" s="542"/>
      <c r="G575" s="23" t="str">
        <f>IF(ISBLANK(F575),"",INDEX(호기!$A$1:$B$657,MATCH('생산계획(잉크)'!B1027,호기!$A$1:$A$657,0),2))</f>
        <v/>
      </c>
      <c r="H575" s="24">
        <f>C575+F575-INDEX(표5[#All],MATCH(B575,표5[[#All],[잉크]],0),2)</f>
        <v>0</v>
      </c>
      <c r="I575" s="21" t="str">
        <f>IFERROR(H575/INDEX(표5[#All],MATCH(B575,표5[[#All],[잉크]],0),5),"")</f>
        <v/>
      </c>
      <c r="J575" s="542"/>
      <c r="K575" s="25" t="str">
        <f>IF(ISBLANK(J575),"",INDEX(호기!$A$1:$B$657,MATCH('생산계획(잉크)'!B1027,호기!$A$1:$A$657,0),2))</f>
        <v/>
      </c>
      <c r="L575" s="24">
        <f>H575+J575-INDEX(표5[#All],MATCH(B575,표5[[#All],[잉크]],0),5)</f>
        <v>0</v>
      </c>
      <c r="M575" s="21" t="str">
        <f>IFERROR(L575/INDEX(표5[#All],MATCH(B575,표5[[#All],[잉크]],0),8),"")</f>
        <v/>
      </c>
      <c r="N575" s="542"/>
      <c r="O575" s="23" t="str">
        <f>IF(ISBLANK(N575),"",INDEX(호기!$A$1:$B$657,MATCH('생산계획(잉크)'!B1027,호기!$A$1:$A$657,0),2))</f>
        <v/>
      </c>
      <c r="P575" s="24">
        <f>L575+N575-INDEX(표5[#All],MATCH(B575,표5[[#All],[잉크]],0),5)</f>
        <v>0</v>
      </c>
      <c r="Q575" s="21" t="str">
        <f>IFERROR(P575/INDEX(표5[#All],MATCH(B575,표5[[#All],[잉크]],0),11),"")</f>
        <v/>
      </c>
      <c r="R575" s="542"/>
      <c r="S575" s="25" t="str">
        <f>IF(ISBLANK(R575),"",INDEX(호기!$A$1:$B$657,MATCH('생산계획(잉크)'!B1027,호기!$A$1:$A$657,0),2))</f>
        <v/>
      </c>
      <c r="T575" s="24">
        <f>P575+R575-INDEX(표5[#All],MATCH(B575,표5[[#All],[잉크]],0),5)</f>
        <v>0</v>
      </c>
      <c r="U575" s="21" t="str">
        <f>IFERROR(T575/INDEX(표5[#All],MATCH(B575,표5[[#All],[잉크]],0),14),"")</f>
        <v/>
      </c>
      <c r="V575" s="542"/>
      <c r="W575" s="23" t="str">
        <f>IF(ISBLANK(V575),"",INDEX(호기!$A$1:$B$657,MATCH('생산계획(잉크)'!B1027,호기!$A$1:$A$657,0),2))</f>
        <v/>
      </c>
      <c r="X575" s="24">
        <f>T575+V575-INDEX(표5[#All],MATCH(B575,표5[[#All],[잉크]],0),5)</f>
        <v>0</v>
      </c>
      <c r="Y575" s="21" t="str">
        <f>IFERROR(X575/INDEX(표5[#All],MATCH(B575,표5[[#All],[잉크]],0),17),"")</f>
        <v/>
      </c>
      <c r="Z575" s="23"/>
      <c r="AA575" s="23" t="str">
        <f>IF(ISBLANK(Z575),"",INDEX(호기!$A$1:$B$657,MATCH('생산계획(잉크)'!B1027,호기!$A$1:$A$657,0),2))</f>
        <v/>
      </c>
      <c r="AB575" s="24">
        <f>X575+Z575-INDEX(표5[#All],MATCH(B575,표5[[#All],[잉크]],0),5)</f>
        <v>0</v>
      </c>
      <c r="AC575" s="21" t="str">
        <f>IFERROR(AB575/INDEX(표5[#All],MATCH(B575,표5[[#All],[잉크]],0),20),"")</f>
        <v/>
      </c>
      <c r="AD575" s="23"/>
      <c r="AE575" s="235"/>
      <c r="BB575" s="67"/>
      <c r="BC575" s="67"/>
      <c r="BD575" s="67"/>
      <c r="BE575" s="67"/>
      <c r="BF575" s="67"/>
    </row>
    <row r="576" spans="1:58" ht="16.5" hidden="1" customHeight="1" x14ac:dyDescent="0.3">
      <c r="A576" s="1"/>
      <c r="B576" s="5" t="s">
        <v>1479</v>
      </c>
      <c r="C576" s="68"/>
      <c r="D576" s="69" t="str">
        <f>IFERROR(C576/INDEX(표5[#All],MATCH(B576,표5[[#All],[잉크]],0),2),"")</f>
        <v/>
      </c>
      <c r="E576" s="22">
        <f>$C576-INDEX(표5[#All],MATCH(B576,표5[[#All],[잉크]],0),24)</f>
        <v>0</v>
      </c>
      <c r="F576" s="542"/>
      <c r="G576" s="23" t="str">
        <f>IF(ISBLANK(F576),"",INDEX(호기!$A$1:$B$657,MATCH('생산계획(잉크)'!B1028,호기!$A$1:$A$657,0),2))</f>
        <v/>
      </c>
      <c r="H576" s="24">
        <f>C576+F576-INDEX(표5[#All],MATCH(B576,표5[[#All],[잉크]],0),2)</f>
        <v>0</v>
      </c>
      <c r="I576" s="21" t="str">
        <f>IFERROR(H576/INDEX(표5[#All],MATCH(B576,표5[[#All],[잉크]],0),5),"")</f>
        <v/>
      </c>
      <c r="J576" s="542"/>
      <c r="K576" s="25" t="str">
        <f>IF(ISBLANK(J576),"",INDEX(호기!$A$1:$B$657,MATCH('생산계획(잉크)'!B1028,호기!$A$1:$A$657,0),2))</f>
        <v/>
      </c>
      <c r="L576" s="24">
        <f>H576+J576-INDEX(표5[#All],MATCH(B576,표5[[#All],[잉크]],0),5)</f>
        <v>0</v>
      </c>
      <c r="M576" s="21" t="str">
        <f>IFERROR(L576/INDEX(표5[#All],MATCH(B576,표5[[#All],[잉크]],0),8),"")</f>
        <v/>
      </c>
      <c r="N576" s="542"/>
      <c r="O576" s="23" t="str">
        <f>IF(ISBLANK(N576),"",INDEX(호기!$A$1:$B$657,MATCH('생산계획(잉크)'!B1028,호기!$A$1:$A$657,0),2))</f>
        <v/>
      </c>
      <c r="P576" s="24">
        <f>L576+N576-INDEX(표5[#All],MATCH(B576,표5[[#All],[잉크]],0),5)</f>
        <v>0</v>
      </c>
      <c r="Q576" s="21" t="str">
        <f>IFERROR(P576/INDEX(표5[#All],MATCH(B576,표5[[#All],[잉크]],0),11),"")</f>
        <v/>
      </c>
      <c r="R576" s="542"/>
      <c r="S576" s="25" t="str">
        <f>IF(ISBLANK(R576),"",INDEX(호기!$A$1:$B$657,MATCH('생산계획(잉크)'!B1028,호기!$A$1:$A$657,0),2))</f>
        <v/>
      </c>
      <c r="T576" s="24">
        <f>P576+R576-INDEX(표5[#All],MATCH(B576,표5[[#All],[잉크]],0),5)</f>
        <v>0</v>
      </c>
      <c r="U576" s="21" t="str">
        <f>IFERROR(T576/INDEX(표5[#All],MATCH(B576,표5[[#All],[잉크]],0),14),"")</f>
        <v/>
      </c>
      <c r="V576" s="542"/>
      <c r="W576" s="23" t="str">
        <f>IF(ISBLANK(V576),"",INDEX(호기!$A$1:$B$657,MATCH('생산계획(잉크)'!B1028,호기!$A$1:$A$657,0),2))</f>
        <v/>
      </c>
      <c r="X576" s="24">
        <f>T576+V576-INDEX(표5[#All],MATCH(B576,표5[[#All],[잉크]],0),5)</f>
        <v>0</v>
      </c>
      <c r="Y576" s="21" t="str">
        <f>IFERROR(X576/INDEX(표5[#All],MATCH(B576,표5[[#All],[잉크]],0),17),"")</f>
        <v/>
      </c>
      <c r="Z576" s="23"/>
      <c r="AA576" s="23" t="str">
        <f>IF(ISBLANK(Z576),"",INDEX(호기!$A$1:$B$657,MATCH('생산계획(잉크)'!B1028,호기!$A$1:$A$657,0),2))</f>
        <v/>
      </c>
      <c r="AB576" s="24">
        <f>X576+Z576-INDEX(표5[#All],MATCH(B576,표5[[#All],[잉크]],0),5)</f>
        <v>0</v>
      </c>
      <c r="AC576" s="21" t="str">
        <f>IFERROR(AB576/INDEX(표5[#All],MATCH(B576,표5[[#All],[잉크]],0),20),"")</f>
        <v/>
      </c>
      <c r="AD576" s="23"/>
      <c r="AE576" s="235"/>
      <c r="BB576" s="67"/>
      <c r="BC576" s="67"/>
      <c r="BD576" s="67"/>
      <c r="BE576" s="67"/>
      <c r="BF576" s="67"/>
    </row>
    <row r="577" spans="1:58" ht="16.5" hidden="1" customHeight="1" x14ac:dyDescent="0.3">
      <c r="A577" s="1"/>
      <c r="B577" s="5" t="s">
        <v>1480</v>
      </c>
      <c r="C577" s="68"/>
      <c r="D577" s="69" t="str">
        <f>IFERROR(C577/INDEX(표5[#All],MATCH(B577,표5[[#All],[잉크]],0),2),"")</f>
        <v/>
      </c>
      <c r="E577" s="22">
        <f>$C577-INDEX(표5[#All],MATCH(B577,표5[[#All],[잉크]],0),24)</f>
        <v>0</v>
      </c>
      <c r="F577" s="542"/>
      <c r="G577" s="23" t="str">
        <f>IF(ISBLANK(F577),"",INDEX(호기!$A$1:$B$657,MATCH('생산계획(잉크)'!B1029,호기!$A$1:$A$657,0),2))</f>
        <v/>
      </c>
      <c r="H577" s="24">
        <f>C577+F577-INDEX(표5[#All],MATCH(B577,표5[[#All],[잉크]],0),2)</f>
        <v>0</v>
      </c>
      <c r="I577" s="21" t="str">
        <f>IFERROR(H577/INDEX(표5[#All],MATCH(B577,표5[[#All],[잉크]],0),5),"")</f>
        <v/>
      </c>
      <c r="J577" s="542"/>
      <c r="K577" s="25" t="str">
        <f>IF(ISBLANK(J577),"",INDEX(호기!$A$1:$B$657,MATCH('생산계획(잉크)'!B1029,호기!$A$1:$A$657,0),2))</f>
        <v/>
      </c>
      <c r="L577" s="24">
        <f>H577+J577-INDEX(표5[#All],MATCH(B577,표5[[#All],[잉크]],0),5)</f>
        <v>0</v>
      </c>
      <c r="M577" s="21" t="str">
        <f>IFERROR(L577/INDEX(표5[#All],MATCH(B577,표5[[#All],[잉크]],0),8),"")</f>
        <v/>
      </c>
      <c r="N577" s="542"/>
      <c r="O577" s="23" t="str">
        <f>IF(ISBLANK(N577),"",INDEX(호기!$A$1:$B$657,MATCH('생산계획(잉크)'!B1029,호기!$A$1:$A$657,0),2))</f>
        <v/>
      </c>
      <c r="P577" s="24">
        <f>L577+N577-INDEX(표5[#All],MATCH(B577,표5[[#All],[잉크]],0),5)</f>
        <v>0</v>
      </c>
      <c r="Q577" s="21" t="str">
        <f>IFERROR(P577/INDEX(표5[#All],MATCH(B577,표5[[#All],[잉크]],0),11),"")</f>
        <v/>
      </c>
      <c r="R577" s="542"/>
      <c r="S577" s="25" t="str">
        <f>IF(ISBLANK(R577),"",INDEX(호기!$A$1:$B$657,MATCH('생산계획(잉크)'!B1029,호기!$A$1:$A$657,0),2))</f>
        <v/>
      </c>
      <c r="T577" s="24">
        <f>P577+R577-INDEX(표5[#All],MATCH(B577,표5[[#All],[잉크]],0),5)</f>
        <v>0</v>
      </c>
      <c r="U577" s="21" t="str">
        <f>IFERROR(T577/INDEX(표5[#All],MATCH(B577,표5[[#All],[잉크]],0),14),"")</f>
        <v/>
      </c>
      <c r="V577" s="542"/>
      <c r="W577" s="23" t="str">
        <f>IF(ISBLANK(V577),"",INDEX(호기!$A$1:$B$657,MATCH('생산계획(잉크)'!B1029,호기!$A$1:$A$657,0),2))</f>
        <v/>
      </c>
      <c r="X577" s="24">
        <f>T577+V577-INDEX(표5[#All],MATCH(B577,표5[[#All],[잉크]],0),5)</f>
        <v>0</v>
      </c>
      <c r="Y577" s="21" t="str">
        <f>IFERROR(X577/INDEX(표5[#All],MATCH(B577,표5[[#All],[잉크]],0),17),"")</f>
        <v/>
      </c>
      <c r="Z577" s="23"/>
      <c r="AA577" s="23" t="str">
        <f>IF(ISBLANK(Z577),"",INDEX(호기!$A$1:$B$657,MATCH('생산계획(잉크)'!B1029,호기!$A$1:$A$657,0),2))</f>
        <v/>
      </c>
      <c r="AB577" s="24">
        <f>X577+Z577-INDEX(표5[#All],MATCH(B577,표5[[#All],[잉크]],0),5)</f>
        <v>0</v>
      </c>
      <c r="AC577" s="21" t="str">
        <f>IFERROR(AB577/INDEX(표5[#All],MATCH(B577,표5[[#All],[잉크]],0),20),"")</f>
        <v/>
      </c>
      <c r="AD577" s="23"/>
      <c r="AE577" s="235"/>
      <c r="BB577" s="67"/>
      <c r="BC577" s="67"/>
      <c r="BD577" s="67"/>
      <c r="BE577" s="67"/>
      <c r="BF577" s="67"/>
    </row>
    <row r="578" spans="1:58" ht="16.5" hidden="1" customHeight="1" x14ac:dyDescent="0.3">
      <c r="A578" s="1"/>
      <c r="B578" s="5" t="s">
        <v>1481</v>
      </c>
      <c r="C578" s="68"/>
      <c r="D578" s="69" t="str">
        <f>IFERROR(C578/INDEX(표5[#All],MATCH(B578,표5[[#All],[잉크]],0),2),"")</f>
        <v/>
      </c>
      <c r="E578" s="22">
        <f>$C578-INDEX(표5[#All],MATCH(B578,표5[[#All],[잉크]],0),24)</f>
        <v>0</v>
      </c>
      <c r="F578" s="542"/>
      <c r="G578" s="23" t="str">
        <f>IF(ISBLANK(F578),"",INDEX(호기!$A$1:$B$657,MATCH('생산계획(잉크)'!B1030,호기!$A$1:$A$657,0),2))</f>
        <v/>
      </c>
      <c r="H578" s="24">
        <f>C578+F578-INDEX(표5[#All],MATCH(B578,표5[[#All],[잉크]],0),2)</f>
        <v>0</v>
      </c>
      <c r="I578" s="21" t="str">
        <f>IFERROR(H578/INDEX(표5[#All],MATCH(B578,표5[[#All],[잉크]],0),5),"")</f>
        <v/>
      </c>
      <c r="J578" s="542"/>
      <c r="K578" s="25" t="str">
        <f>IF(ISBLANK(J578),"",INDEX(호기!$A$1:$B$657,MATCH('생산계획(잉크)'!B1030,호기!$A$1:$A$657,0),2))</f>
        <v/>
      </c>
      <c r="L578" s="24">
        <f>H578+J578-INDEX(표5[#All],MATCH(B578,표5[[#All],[잉크]],0),5)</f>
        <v>0</v>
      </c>
      <c r="M578" s="21" t="str">
        <f>IFERROR(L578/INDEX(표5[#All],MATCH(B578,표5[[#All],[잉크]],0),8),"")</f>
        <v/>
      </c>
      <c r="N578" s="542"/>
      <c r="O578" s="23" t="str">
        <f>IF(ISBLANK(N578),"",INDEX(호기!$A$1:$B$657,MATCH('생산계획(잉크)'!B1030,호기!$A$1:$A$657,0),2))</f>
        <v/>
      </c>
      <c r="P578" s="24">
        <f>L578+N578-INDEX(표5[#All],MATCH(B578,표5[[#All],[잉크]],0),5)</f>
        <v>0</v>
      </c>
      <c r="Q578" s="21" t="str">
        <f>IFERROR(P578/INDEX(표5[#All],MATCH(B578,표5[[#All],[잉크]],0),11),"")</f>
        <v/>
      </c>
      <c r="R578" s="542"/>
      <c r="S578" s="25" t="str">
        <f>IF(ISBLANK(R578),"",INDEX(호기!$A$1:$B$657,MATCH('생산계획(잉크)'!B1030,호기!$A$1:$A$657,0),2))</f>
        <v/>
      </c>
      <c r="T578" s="24">
        <f>P578+R578-INDEX(표5[#All],MATCH(B578,표5[[#All],[잉크]],0),5)</f>
        <v>0</v>
      </c>
      <c r="U578" s="21" t="str">
        <f>IFERROR(T578/INDEX(표5[#All],MATCH(B578,표5[[#All],[잉크]],0),14),"")</f>
        <v/>
      </c>
      <c r="V578" s="542"/>
      <c r="W578" s="23" t="str">
        <f>IF(ISBLANK(V578),"",INDEX(호기!$A$1:$B$657,MATCH('생산계획(잉크)'!B1030,호기!$A$1:$A$657,0),2))</f>
        <v/>
      </c>
      <c r="X578" s="24">
        <f>T578+V578-INDEX(표5[#All],MATCH(B578,표5[[#All],[잉크]],0),5)</f>
        <v>0</v>
      </c>
      <c r="Y578" s="21" t="str">
        <f>IFERROR(X578/INDEX(표5[#All],MATCH(B578,표5[[#All],[잉크]],0),17),"")</f>
        <v/>
      </c>
      <c r="Z578" s="23"/>
      <c r="AA578" s="23" t="str">
        <f>IF(ISBLANK(Z578),"",INDEX(호기!$A$1:$B$657,MATCH('생산계획(잉크)'!B1030,호기!$A$1:$A$657,0),2))</f>
        <v/>
      </c>
      <c r="AB578" s="24">
        <f>X578+Z578-INDEX(표5[#All],MATCH(B578,표5[[#All],[잉크]],0),5)</f>
        <v>0</v>
      </c>
      <c r="AC578" s="21" t="str">
        <f>IFERROR(AB578/INDEX(표5[#All],MATCH(B578,표5[[#All],[잉크]],0),20),"")</f>
        <v/>
      </c>
      <c r="AD578" s="23"/>
      <c r="AE578" s="235"/>
      <c r="BB578" s="67"/>
      <c r="BC578" s="67"/>
      <c r="BD578" s="67"/>
      <c r="BE578" s="67"/>
      <c r="BF578" s="67"/>
    </row>
    <row r="579" spans="1:58" ht="16.5" hidden="1" customHeight="1" x14ac:dyDescent="0.3">
      <c r="A579" s="1"/>
      <c r="B579" s="5" t="s">
        <v>1482</v>
      </c>
      <c r="C579" s="68"/>
      <c r="D579" s="69" t="str">
        <f>IFERROR(C579/INDEX(표5[#All],MATCH(B579,표5[[#All],[잉크]],0),2),"")</f>
        <v/>
      </c>
      <c r="E579" s="22">
        <f>$C579-INDEX(표5[#All],MATCH(B579,표5[[#All],[잉크]],0),24)</f>
        <v>0</v>
      </c>
      <c r="F579" s="542"/>
      <c r="G579" s="23" t="str">
        <f>IF(ISBLANK(F579),"",INDEX(호기!$A$1:$B$657,MATCH('생산계획(잉크)'!B1031,호기!$A$1:$A$657,0),2))</f>
        <v/>
      </c>
      <c r="H579" s="24">
        <f>C579+F579-INDEX(표5[#All],MATCH(B579,표5[[#All],[잉크]],0),2)</f>
        <v>0</v>
      </c>
      <c r="I579" s="21" t="str">
        <f>IFERROR(H579/INDEX(표5[#All],MATCH(B579,표5[[#All],[잉크]],0),5),"")</f>
        <v/>
      </c>
      <c r="J579" s="542"/>
      <c r="K579" s="25" t="str">
        <f>IF(ISBLANK(J579),"",INDEX(호기!$A$1:$B$657,MATCH('생산계획(잉크)'!B1031,호기!$A$1:$A$657,0),2))</f>
        <v/>
      </c>
      <c r="L579" s="24">
        <f>H579+J579-INDEX(표5[#All],MATCH(B579,표5[[#All],[잉크]],0),5)</f>
        <v>0</v>
      </c>
      <c r="M579" s="21" t="str">
        <f>IFERROR(L579/INDEX(표5[#All],MATCH(B579,표5[[#All],[잉크]],0),8),"")</f>
        <v/>
      </c>
      <c r="N579" s="542"/>
      <c r="O579" s="23" t="str">
        <f>IF(ISBLANK(N579),"",INDEX(호기!$A$1:$B$657,MATCH('생산계획(잉크)'!B1031,호기!$A$1:$A$657,0),2))</f>
        <v/>
      </c>
      <c r="P579" s="24">
        <f>L579+N579-INDEX(표5[#All],MATCH(B579,표5[[#All],[잉크]],0),5)</f>
        <v>0</v>
      </c>
      <c r="Q579" s="21" t="str">
        <f>IFERROR(P579/INDEX(표5[#All],MATCH(B579,표5[[#All],[잉크]],0),11),"")</f>
        <v/>
      </c>
      <c r="R579" s="542"/>
      <c r="S579" s="25" t="str">
        <f>IF(ISBLANK(R579),"",INDEX(호기!$A$1:$B$657,MATCH('생산계획(잉크)'!B1031,호기!$A$1:$A$657,0),2))</f>
        <v/>
      </c>
      <c r="T579" s="24">
        <f>P579+R579-INDEX(표5[#All],MATCH(B579,표5[[#All],[잉크]],0),5)</f>
        <v>0</v>
      </c>
      <c r="U579" s="21" t="str">
        <f>IFERROR(T579/INDEX(표5[#All],MATCH(B579,표5[[#All],[잉크]],0),14),"")</f>
        <v/>
      </c>
      <c r="V579" s="542"/>
      <c r="W579" s="23" t="str">
        <f>IF(ISBLANK(V579),"",INDEX(호기!$A$1:$B$657,MATCH('생산계획(잉크)'!B1031,호기!$A$1:$A$657,0),2))</f>
        <v/>
      </c>
      <c r="X579" s="24">
        <f>T579+V579-INDEX(표5[#All],MATCH(B579,표5[[#All],[잉크]],0),5)</f>
        <v>0</v>
      </c>
      <c r="Y579" s="21" t="str">
        <f>IFERROR(X579/INDEX(표5[#All],MATCH(B579,표5[[#All],[잉크]],0),17),"")</f>
        <v/>
      </c>
      <c r="Z579" s="23"/>
      <c r="AA579" s="23" t="str">
        <f>IF(ISBLANK(Z579),"",INDEX(호기!$A$1:$B$657,MATCH('생산계획(잉크)'!B1031,호기!$A$1:$A$657,0),2))</f>
        <v/>
      </c>
      <c r="AB579" s="24">
        <f>X579+Z579-INDEX(표5[#All],MATCH(B579,표5[[#All],[잉크]],0),5)</f>
        <v>0</v>
      </c>
      <c r="AC579" s="21" t="str">
        <f>IFERROR(AB579/INDEX(표5[#All],MATCH(B579,표5[[#All],[잉크]],0),20),"")</f>
        <v/>
      </c>
      <c r="AD579" s="23"/>
      <c r="AE579" s="235"/>
      <c r="BB579" s="67"/>
      <c r="BC579" s="67"/>
      <c r="BD579" s="67"/>
      <c r="BE579" s="67"/>
      <c r="BF579" s="67"/>
    </row>
    <row r="580" spans="1:58" ht="16.5" hidden="1" customHeight="1" x14ac:dyDescent="0.3">
      <c r="A580" s="1"/>
      <c r="B580" s="5" t="s">
        <v>1483</v>
      </c>
      <c r="C580" s="68"/>
      <c r="D580" s="69" t="str">
        <f>IFERROR(C580/INDEX(표5[#All],MATCH(B580,표5[[#All],[잉크]],0),2),"")</f>
        <v/>
      </c>
      <c r="E580" s="22">
        <f>$C580-INDEX(표5[#All],MATCH(B580,표5[[#All],[잉크]],0),24)</f>
        <v>0</v>
      </c>
      <c r="F580" s="542"/>
      <c r="G580" s="23" t="str">
        <f>IF(ISBLANK(F580),"",INDEX(호기!$A$1:$B$657,MATCH('생산계획(잉크)'!B1032,호기!$A$1:$A$657,0),2))</f>
        <v/>
      </c>
      <c r="H580" s="24">
        <f>C580+F580-INDEX(표5[#All],MATCH(B580,표5[[#All],[잉크]],0),2)</f>
        <v>0</v>
      </c>
      <c r="I580" s="21" t="str">
        <f>IFERROR(H580/INDEX(표5[#All],MATCH(B580,표5[[#All],[잉크]],0),5),"")</f>
        <v/>
      </c>
      <c r="J580" s="542"/>
      <c r="K580" s="25" t="str">
        <f>IF(ISBLANK(J580),"",INDEX(호기!$A$1:$B$657,MATCH('생산계획(잉크)'!B1032,호기!$A$1:$A$657,0),2))</f>
        <v/>
      </c>
      <c r="L580" s="24">
        <f>H580+J580-INDEX(표5[#All],MATCH(B580,표5[[#All],[잉크]],0),5)</f>
        <v>0</v>
      </c>
      <c r="M580" s="21" t="str">
        <f>IFERROR(L580/INDEX(표5[#All],MATCH(B580,표5[[#All],[잉크]],0),8),"")</f>
        <v/>
      </c>
      <c r="N580" s="542"/>
      <c r="O580" s="23" t="str">
        <f>IF(ISBLANK(N580),"",INDEX(호기!$A$1:$B$657,MATCH('생산계획(잉크)'!B1032,호기!$A$1:$A$657,0),2))</f>
        <v/>
      </c>
      <c r="P580" s="24">
        <f>L580+N580-INDEX(표5[#All],MATCH(B580,표5[[#All],[잉크]],0),5)</f>
        <v>0</v>
      </c>
      <c r="Q580" s="21" t="str">
        <f>IFERROR(P580/INDEX(표5[#All],MATCH(B580,표5[[#All],[잉크]],0),11),"")</f>
        <v/>
      </c>
      <c r="R580" s="542"/>
      <c r="S580" s="25" t="str">
        <f>IF(ISBLANK(R580),"",INDEX(호기!$A$1:$B$657,MATCH('생산계획(잉크)'!B1032,호기!$A$1:$A$657,0),2))</f>
        <v/>
      </c>
      <c r="T580" s="24">
        <f>P580+R580-INDEX(표5[#All],MATCH(B580,표5[[#All],[잉크]],0),5)</f>
        <v>0</v>
      </c>
      <c r="U580" s="21" t="str">
        <f>IFERROR(T580/INDEX(표5[#All],MATCH(B580,표5[[#All],[잉크]],0),14),"")</f>
        <v/>
      </c>
      <c r="V580" s="542"/>
      <c r="W580" s="23" t="str">
        <f>IF(ISBLANK(V580),"",INDEX(호기!$A$1:$B$657,MATCH('생산계획(잉크)'!B1032,호기!$A$1:$A$657,0),2))</f>
        <v/>
      </c>
      <c r="X580" s="24">
        <f>T580+V580-INDEX(표5[#All],MATCH(B580,표5[[#All],[잉크]],0),5)</f>
        <v>0</v>
      </c>
      <c r="Y580" s="21" t="str">
        <f>IFERROR(X580/INDEX(표5[#All],MATCH(B580,표5[[#All],[잉크]],0),17),"")</f>
        <v/>
      </c>
      <c r="Z580" s="23"/>
      <c r="AA580" s="23" t="str">
        <f>IF(ISBLANK(Z580),"",INDEX(호기!$A$1:$B$657,MATCH('생산계획(잉크)'!B1032,호기!$A$1:$A$657,0),2))</f>
        <v/>
      </c>
      <c r="AB580" s="24">
        <f>X580+Z580-INDEX(표5[#All],MATCH(B580,표5[[#All],[잉크]],0),5)</f>
        <v>0</v>
      </c>
      <c r="AC580" s="21" t="str">
        <f>IFERROR(AB580/INDEX(표5[#All],MATCH(B580,표5[[#All],[잉크]],0),20),"")</f>
        <v/>
      </c>
      <c r="AD580" s="23"/>
      <c r="AE580" s="235"/>
      <c r="BB580" s="67"/>
      <c r="BC580" s="67"/>
      <c r="BD580" s="67"/>
      <c r="BE580" s="67"/>
      <c r="BF580" s="67"/>
    </row>
    <row r="581" spans="1:58" ht="16.5" hidden="1" customHeight="1" x14ac:dyDescent="0.3">
      <c r="A581" s="1"/>
      <c r="B581" s="5" t="s">
        <v>1484</v>
      </c>
      <c r="C581" s="68"/>
      <c r="D581" s="69" t="str">
        <f>IFERROR(C581/INDEX(표5[#All],MATCH(B581,표5[[#All],[잉크]],0),2),"")</f>
        <v/>
      </c>
      <c r="E581" s="22">
        <f>$C581-INDEX(표5[#All],MATCH(B581,표5[[#All],[잉크]],0),24)</f>
        <v>0</v>
      </c>
      <c r="F581" s="542"/>
      <c r="G581" s="23" t="str">
        <f>IF(ISBLANK(F581),"",INDEX(호기!$A$1:$B$657,MATCH('생산계획(잉크)'!B1033,호기!$A$1:$A$657,0),2))</f>
        <v/>
      </c>
      <c r="H581" s="24">
        <f>C581+F581-INDEX(표5[#All],MATCH(B581,표5[[#All],[잉크]],0),2)</f>
        <v>0</v>
      </c>
      <c r="I581" s="21" t="str">
        <f>IFERROR(H581/INDEX(표5[#All],MATCH(B581,표5[[#All],[잉크]],0),5),"")</f>
        <v/>
      </c>
      <c r="J581" s="542"/>
      <c r="K581" s="25" t="str">
        <f>IF(ISBLANK(J581),"",INDEX(호기!$A$1:$B$657,MATCH('생산계획(잉크)'!B1033,호기!$A$1:$A$657,0),2))</f>
        <v/>
      </c>
      <c r="L581" s="24">
        <f>H581+J581-INDEX(표5[#All],MATCH(B581,표5[[#All],[잉크]],0),5)</f>
        <v>0</v>
      </c>
      <c r="M581" s="21" t="str">
        <f>IFERROR(L581/INDEX(표5[#All],MATCH(B581,표5[[#All],[잉크]],0),8),"")</f>
        <v/>
      </c>
      <c r="N581" s="542"/>
      <c r="O581" s="23" t="str">
        <f>IF(ISBLANK(N581),"",INDEX(호기!$A$1:$B$657,MATCH('생산계획(잉크)'!B1033,호기!$A$1:$A$657,0),2))</f>
        <v/>
      </c>
      <c r="P581" s="24">
        <f>L581+N581-INDEX(표5[#All],MATCH(B581,표5[[#All],[잉크]],0),5)</f>
        <v>0</v>
      </c>
      <c r="Q581" s="21" t="str">
        <f>IFERROR(P581/INDEX(표5[#All],MATCH(B581,표5[[#All],[잉크]],0),11),"")</f>
        <v/>
      </c>
      <c r="R581" s="542"/>
      <c r="S581" s="25" t="str">
        <f>IF(ISBLANK(R581),"",INDEX(호기!$A$1:$B$657,MATCH('생산계획(잉크)'!B1033,호기!$A$1:$A$657,0),2))</f>
        <v/>
      </c>
      <c r="T581" s="24">
        <f>P581+R581-INDEX(표5[#All],MATCH(B581,표5[[#All],[잉크]],0),5)</f>
        <v>0</v>
      </c>
      <c r="U581" s="21" t="str">
        <f>IFERROR(T581/INDEX(표5[#All],MATCH(B581,표5[[#All],[잉크]],0),14),"")</f>
        <v/>
      </c>
      <c r="V581" s="542"/>
      <c r="W581" s="23" t="str">
        <f>IF(ISBLANK(V581),"",INDEX(호기!$A$1:$B$657,MATCH('생산계획(잉크)'!B1033,호기!$A$1:$A$657,0),2))</f>
        <v/>
      </c>
      <c r="X581" s="24">
        <f>T581+V581-INDEX(표5[#All],MATCH(B581,표5[[#All],[잉크]],0),5)</f>
        <v>0</v>
      </c>
      <c r="Y581" s="21" t="str">
        <f>IFERROR(X581/INDEX(표5[#All],MATCH(B581,표5[[#All],[잉크]],0),17),"")</f>
        <v/>
      </c>
      <c r="Z581" s="23"/>
      <c r="AA581" s="23" t="str">
        <f>IF(ISBLANK(Z581),"",INDEX(호기!$A$1:$B$657,MATCH('생산계획(잉크)'!B1033,호기!$A$1:$A$657,0),2))</f>
        <v/>
      </c>
      <c r="AB581" s="24">
        <f>X581+Z581-INDEX(표5[#All],MATCH(B581,표5[[#All],[잉크]],0),5)</f>
        <v>0</v>
      </c>
      <c r="AC581" s="21" t="str">
        <f>IFERROR(AB581/INDEX(표5[#All],MATCH(B581,표5[[#All],[잉크]],0),20),"")</f>
        <v/>
      </c>
      <c r="AD581" s="23"/>
      <c r="AE581" s="235"/>
      <c r="BB581" s="67"/>
      <c r="BC581" s="67"/>
      <c r="BD581" s="67"/>
      <c r="BE581" s="67"/>
      <c r="BF581" s="67"/>
    </row>
    <row r="582" spans="1:58" ht="16.5" hidden="1" customHeight="1" x14ac:dyDescent="0.3">
      <c r="A582" s="1"/>
      <c r="B582" s="5" t="s">
        <v>1485</v>
      </c>
      <c r="C582" s="68"/>
      <c r="D582" s="69" t="str">
        <f>IFERROR(C582/INDEX(표5[#All],MATCH(B582,표5[[#All],[잉크]],0),2),"")</f>
        <v/>
      </c>
      <c r="E582" s="22">
        <f>$C582-INDEX(표5[#All],MATCH(B582,표5[[#All],[잉크]],0),24)</f>
        <v>0</v>
      </c>
      <c r="F582" s="542"/>
      <c r="G582" s="23" t="str">
        <f>IF(ISBLANK(F582),"",INDEX(호기!$A$1:$B$657,MATCH('생산계획(잉크)'!B1034,호기!$A$1:$A$657,0),2))</f>
        <v/>
      </c>
      <c r="H582" s="24">
        <f>C582+F582-INDEX(표5[#All],MATCH(B582,표5[[#All],[잉크]],0),2)</f>
        <v>0</v>
      </c>
      <c r="I582" s="21" t="str">
        <f>IFERROR(H582/INDEX(표5[#All],MATCH(B582,표5[[#All],[잉크]],0),5),"")</f>
        <v/>
      </c>
      <c r="J582" s="542"/>
      <c r="K582" s="25" t="str">
        <f>IF(ISBLANK(J582),"",INDEX(호기!$A$1:$B$657,MATCH('생산계획(잉크)'!B1034,호기!$A$1:$A$657,0),2))</f>
        <v/>
      </c>
      <c r="L582" s="24">
        <f>H582+J582-INDEX(표5[#All],MATCH(B582,표5[[#All],[잉크]],0),5)</f>
        <v>0</v>
      </c>
      <c r="M582" s="21" t="str">
        <f>IFERROR(L582/INDEX(표5[#All],MATCH(B582,표5[[#All],[잉크]],0),8),"")</f>
        <v/>
      </c>
      <c r="N582" s="542"/>
      <c r="O582" s="23" t="str">
        <f>IF(ISBLANK(N582),"",INDEX(호기!$A$1:$B$657,MATCH('생산계획(잉크)'!B1034,호기!$A$1:$A$657,0),2))</f>
        <v/>
      </c>
      <c r="P582" s="24">
        <f>L582+N582-INDEX(표5[#All],MATCH(B582,표5[[#All],[잉크]],0),5)</f>
        <v>0</v>
      </c>
      <c r="Q582" s="21" t="str">
        <f>IFERROR(P582/INDEX(표5[#All],MATCH(B582,표5[[#All],[잉크]],0),11),"")</f>
        <v/>
      </c>
      <c r="R582" s="542"/>
      <c r="S582" s="25" t="str">
        <f>IF(ISBLANK(R582),"",INDEX(호기!$A$1:$B$657,MATCH('생산계획(잉크)'!B1034,호기!$A$1:$A$657,0),2))</f>
        <v/>
      </c>
      <c r="T582" s="24">
        <f>P582+R582-INDEX(표5[#All],MATCH(B582,표5[[#All],[잉크]],0),5)</f>
        <v>0</v>
      </c>
      <c r="U582" s="21" t="str">
        <f>IFERROR(T582/INDEX(표5[#All],MATCH(B582,표5[[#All],[잉크]],0),14),"")</f>
        <v/>
      </c>
      <c r="V582" s="542"/>
      <c r="W582" s="23" t="str">
        <f>IF(ISBLANK(V582),"",INDEX(호기!$A$1:$B$657,MATCH('생산계획(잉크)'!B1034,호기!$A$1:$A$657,0),2))</f>
        <v/>
      </c>
      <c r="X582" s="24">
        <f>T582+V582-INDEX(표5[#All],MATCH(B582,표5[[#All],[잉크]],0),5)</f>
        <v>0</v>
      </c>
      <c r="Y582" s="21" t="str">
        <f>IFERROR(X582/INDEX(표5[#All],MATCH(B582,표5[[#All],[잉크]],0),17),"")</f>
        <v/>
      </c>
      <c r="Z582" s="23"/>
      <c r="AA582" s="23" t="str">
        <f>IF(ISBLANK(Z582),"",INDEX(호기!$A$1:$B$657,MATCH('생산계획(잉크)'!B1034,호기!$A$1:$A$657,0),2))</f>
        <v/>
      </c>
      <c r="AB582" s="24">
        <f>X582+Z582-INDEX(표5[#All],MATCH(B582,표5[[#All],[잉크]],0),5)</f>
        <v>0</v>
      </c>
      <c r="AC582" s="21" t="str">
        <f>IFERROR(AB582/INDEX(표5[#All],MATCH(B582,표5[[#All],[잉크]],0),20),"")</f>
        <v/>
      </c>
      <c r="AD582" s="23"/>
      <c r="AE582" s="235"/>
      <c r="BB582" s="67"/>
      <c r="BC582" s="67"/>
      <c r="BD582" s="67"/>
      <c r="BE582" s="67"/>
      <c r="BF582" s="67"/>
    </row>
    <row r="583" spans="1:58" ht="16.5" hidden="1" customHeight="1" x14ac:dyDescent="0.3">
      <c r="A583" s="1"/>
      <c r="B583" s="5" t="s">
        <v>1486</v>
      </c>
      <c r="C583" s="68"/>
      <c r="D583" s="69" t="str">
        <f>IFERROR(C583/INDEX(표5[#All],MATCH(B583,표5[[#All],[잉크]],0),2),"")</f>
        <v/>
      </c>
      <c r="E583" s="22">
        <f>$C583-INDEX(표5[#All],MATCH(B583,표5[[#All],[잉크]],0),24)</f>
        <v>0</v>
      </c>
      <c r="F583" s="542"/>
      <c r="G583" s="23" t="str">
        <f>IF(ISBLANK(F583),"",INDEX(호기!$A$1:$B$657,MATCH('생산계획(잉크)'!B1035,호기!$A$1:$A$657,0),2))</f>
        <v/>
      </c>
      <c r="H583" s="24">
        <f>C583+F583-INDEX(표5[#All],MATCH(B583,표5[[#All],[잉크]],0),2)</f>
        <v>0</v>
      </c>
      <c r="I583" s="21" t="str">
        <f>IFERROR(H583/INDEX(표5[#All],MATCH(B583,표5[[#All],[잉크]],0),5),"")</f>
        <v/>
      </c>
      <c r="J583" s="542"/>
      <c r="K583" s="25" t="str">
        <f>IF(ISBLANK(J583),"",INDEX(호기!$A$1:$B$657,MATCH('생산계획(잉크)'!B1035,호기!$A$1:$A$657,0),2))</f>
        <v/>
      </c>
      <c r="L583" s="24">
        <f>H583+J583-INDEX(표5[#All],MATCH(B583,표5[[#All],[잉크]],0),5)</f>
        <v>0</v>
      </c>
      <c r="M583" s="21" t="str">
        <f>IFERROR(L583/INDEX(표5[#All],MATCH(B583,표5[[#All],[잉크]],0),8),"")</f>
        <v/>
      </c>
      <c r="N583" s="542"/>
      <c r="O583" s="23" t="str">
        <f>IF(ISBLANK(N583),"",INDEX(호기!$A$1:$B$657,MATCH('생산계획(잉크)'!B1035,호기!$A$1:$A$657,0),2))</f>
        <v/>
      </c>
      <c r="P583" s="24">
        <f>L583+N583-INDEX(표5[#All],MATCH(B583,표5[[#All],[잉크]],0),5)</f>
        <v>0</v>
      </c>
      <c r="Q583" s="21" t="str">
        <f>IFERROR(P583/INDEX(표5[#All],MATCH(B583,표5[[#All],[잉크]],0),11),"")</f>
        <v/>
      </c>
      <c r="R583" s="542"/>
      <c r="S583" s="25" t="str">
        <f>IF(ISBLANK(R583),"",INDEX(호기!$A$1:$B$657,MATCH('생산계획(잉크)'!B1035,호기!$A$1:$A$657,0),2))</f>
        <v/>
      </c>
      <c r="T583" s="24">
        <f>P583+R583-INDEX(표5[#All],MATCH(B583,표5[[#All],[잉크]],0),5)</f>
        <v>0</v>
      </c>
      <c r="U583" s="21" t="str">
        <f>IFERROR(T583/INDEX(표5[#All],MATCH(B583,표5[[#All],[잉크]],0),14),"")</f>
        <v/>
      </c>
      <c r="V583" s="542"/>
      <c r="W583" s="23" t="str">
        <f>IF(ISBLANK(V583),"",INDEX(호기!$A$1:$B$657,MATCH('생산계획(잉크)'!B1035,호기!$A$1:$A$657,0),2))</f>
        <v/>
      </c>
      <c r="X583" s="24">
        <f>T583+V583-INDEX(표5[#All],MATCH(B583,표5[[#All],[잉크]],0),5)</f>
        <v>0</v>
      </c>
      <c r="Y583" s="21" t="str">
        <f>IFERROR(X583/INDEX(표5[#All],MATCH(B583,표5[[#All],[잉크]],0),17),"")</f>
        <v/>
      </c>
      <c r="Z583" s="23"/>
      <c r="AA583" s="23" t="str">
        <f>IF(ISBLANK(Z583),"",INDEX(호기!$A$1:$B$657,MATCH('생산계획(잉크)'!B1035,호기!$A$1:$A$657,0),2))</f>
        <v/>
      </c>
      <c r="AB583" s="24">
        <f>X583+Z583-INDEX(표5[#All],MATCH(B583,표5[[#All],[잉크]],0),5)</f>
        <v>0</v>
      </c>
      <c r="AC583" s="21" t="str">
        <f>IFERROR(AB583/INDEX(표5[#All],MATCH(B583,표5[[#All],[잉크]],0),20),"")</f>
        <v/>
      </c>
      <c r="AD583" s="23"/>
      <c r="AE583" s="235"/>
      <c r="BB583" s="67"/>
      <c r="BC583" s="67"/>
      <c r="BD583" s="67"/>
      <c r="BE583" s="67"/>
      <c r="BF583" s="67"/>
    </row>
    <row r="584" spans="1:58" ht="16.5" hidden="1" customHeight="1" x14ac:dyDescent="0.3">
      <c r="A584" s="1"/>
      <c r="B584" s="5" t="s">
        <v>1487</v>
      </c>
      <c r="C584" s="68"/>
      <c r="D584" s="69" t="str">
        <f>IFERROR(C584/INDEX(표5[#All],MATCH(B584,표5[[#All],[잉크]],0),2),"")</f>
        <v/>
      </c>
      <c r="E584" s="22">
        <f>$C584-INDEX(표5[#All],MATCH(B584,표5[[#All],[잉크]],0),24)</f>
        <v>0</v>
      </c>
      <c r="F584" s="542"/>
      <c r="G584" s="23" t="str">
        <f>IF(ISBLANK(F584),"",INDEX(호기!$A$1:$B$657,MATCH('생산계획(잉크)'!B1036,호기!$A$1:$A$657,0),2))</f>
        <v/>
      </c>
      <c r="H584" s="24">
        <f>C584+F584-INDEX(표5[#All],MATCH(B584,표5[[#All],[잉크]],0),2)</f>
        <v>0</v>
      </c>
      <c r="I584" s="21" t="str">
        <f>IFERROR(H584/INDEX(표5[#All],MATCH(B584,표5[[#All],[잉크]],0),5),"")</f>
        <v/>
      </c>
      <c r="J584" s="542"/>
      <c r="K584" s="25" t="str">
        <f>IF(ISBLANK(J584),"",INDEX(호기!$A$1:$B$657,MATCH('생산계획(잉크)'!B1036,호기!$A$1:$A$657,0),2))</f>
        <v/>
      </c>
      <c r="L584" s="24">
        <f>H584+J584-INDEX(표5[#All],MATCH(B584,표5[[#All],[잉크]],0),5)</f>
        <v>0</v>
      </c>
      <c r="M584" s="21" t="str">
        <f>IFERROR(L584/INDEX(표5[#All],MATCH(B584,표5[[#All],[잉크]],0),8),"")</f>
        <v/>
      </c>
      <c r="N584" s="542"/>
      <c r="O584" s="23" t="str">
        <f>IF(ISBLANK(N584),"",INDEX(호기!$A$1:$B$657,MATCH('생산계획(잉크)'!B1036,호기!$A$1:$A$657,0),2))</f>
        <v/>
      </c>
      <c r="P584" s="24">
        <f>L584+N584-INDEX(표5[#All],MATCH(B584,표5[[#All],[잉크]],0),5)</f>
        <v>0</v>
      </c>
      <c r="Q584" s="21" t="str">
        <f>IFERROR(P584/INDEX(표5[#All],MATCH(B584,표5[[#All],[잉크]],0),11),"")</f>
        <v/>
      </c>
      <c r="R584" s="542"/>
      <c r="S584" s="25" t="str">
        <f>IF(ISBLANK(R584),"",INDEX(호기!$A$1:$B$657,MATCH('생산계획(잉크)'!B1036,호기!$A$1:$A$657,0),2))</f>
        <v/>
      </c>
      <c r="T584" s="24">
        <f>P584+R584-INDEX(표5[#All],MATCH(B584,표5[[#All],[잉크]],0),5)</f>
        <v>0</v>
      </c>
      <c r="U584" s="21" t="str">
        <f>IFERROR(T584/INDEX(표5[#All],MATCH(B584,표5[[#All],[잉크]],0),14),"")</f>
        <v/>
      </c>
      <c r="V584" s="542"/>
      <c r="W584" s="23" t="str">
        <f>IF(ISBLANK(V584),"",INDEX(호기!$A$1:$B$657,MATCH('생산계획(잉크)'!B1036,호기!$A$1:$A$657,0),2))</f>
        <v/>
      </c>
      <c r="X584" s="24">
        <f>T584+V584-INDEX(표5[#All],MATCH(B584,표5[[#All],[잉크]],0),5)</f>
        <v>0</v>
      </c>
      <c r="Y584" s="21" t="str">
        <f>IFERROR(X584/INDEX(표5[#All],MATCH(B584,표5[[#All],[잉크]],0),17),"")</f>
        <v/>
      </c>
      <c r="Z584" s="23"/>
      <c r="AA584" s="23" t="str">
        <f>IF(ISBLANK(Z584),"",INDEX(호기!$A$1:$B$657,MATCH('생산계획(잉크)'!B1036,호기!$A$1:$A$657,0),2))</f>
        <v/>
      </c>
      <c r="AB584" s="24">
        <f>X584+Z584-INDEX(표5[#All],MATCH(B584,표5[[#All],[잉크]],0),5)</f>
        <v>0</v>
      </c>
      <c r="AC584" s="21" t="str">
        <f>IFERROR(AB584/INDEX(표5[#All],MATCH(B584,표5[[#All],[잉크]],0),20),"")</f>
        <v/>
      </c>
      <c r="AD584" s="23"/>
      <c r="AE584" s="235"/>
      <c r="BB584" s="67"/>
      <c r="BC584" s="67"/>
      <c r="BD584" s="67"/>
      <c r="BE584" s="67"/>
      <c r="BF584" s="67"/>
    </row>
    <row r="585" spans="1:58" ht="16.5" hidden="1" customHeight="1" x14ac:dyDescent="0.3">
      <c r="A585" s="1"/>
      <c r="B585" s="5" t="s">
        <v>1747</v>
      </c>
      <c r="C585" s="68"/>
      <c r="D585" s="69" t="str">
        <f>IFERROR(C585/INDEX(표5[#All],MATCH(B585,표5[[#All],[잉크]],0),2),"")</f>
        <v/>
      </c>
      <c r="E585" s="22">
        <f>$C585-INDEX(표5[#All],MATCH(B585,표5[[#All],[잉크]],0),24)</f>
        <v>0</v>
      </c>
      <c r="F585" s="542"/>
      <c r="G585" s="23" t="str">
        <f>IF(ISBLANK(F585),"",INDEX(호기!$A$1:$B$657,MATCH('생산계획(잉크)'!B1037,호기!$A$1:$A$657,0),2))</f>
        <v/>
      </c>
      <c r="H585" s="24">
        <f>C585+F585-INDEX(표5[#All],MATCH(B585,표5[[#All],[잉크]],0),2)</f>
        <v>0</v>
      </c>
      <c r="I585" s="21" t="str">
        <f>IFERROR(H585/INDEX(표5[#All],MATCH(B585,표5[[#All],[잉크]],0),5),"")</f>
        <v/>
      </c>
      <c r="J585" s="542"/>
      <c r="K585" s="25" t="str">
        <f>IF(ISBLANK(J585),"",INDEX(호기!$A$1:$B$657,MATCH('생산계획(잉크)'!B1037,호기!$A$1:$A$657,0),2))</f>
        <v/>
      </c>
      <c r="L585" s="24">
        <f>H585+J585-INDEX(표5[#All],MATCH(B585,표5[[#All],[잉크]],0),5)</f>
        <v>0</v>
      </c>
      <c r="M585" s="21" t="str">
        <f>IFERROR(L585/INDEX(표5[#All],MATCH(B585,표5[[#All],[잉크]],0),8),"")</f>
        <v/>
      </c>
      <c r="N585" s="542"/>
      <c r="O585" s="23" t="str">
        <f>IF(ISBLANK(N585),"",INDEX(호기!$A$1:$B$657,MATCH('생산계획(잉크)'!B1037,호기!$A$1:$A$657,0),2))</f>
        <v/>
      </c>
      <c r="P585" s="24">
        <f>L585+N585-INDEX(표5[#All],MATCH(B585,표5[[#All],[잉크]],0),5)</f>
        <v>0</v>
      </c>
      <c r="Q585" s="21" t="str">
        <f>IFERROR(P585/INDEX(표5[#All],MATCH(B585,표5[[#All],[잉크]],0),11),"")</f>
        <v/>
      </c>
      <c r="R585" s="542"/>
      <c r="S585" s="25" t="str">
        <f>IF(ISBLANK(R585),"",INDEX(호기!$A$1:$B$657,MATCH('생산계획(잉크)'!B1037,호기!$A$1:$A$657,0),2))</f>
        <v/>
      </c>
      <c r="T585" s="24">
        <f>P585+R585-INDEX(표5[#All],MATCH(B585,표5[[#All],[잉크]],0),5)</f>
        <v>0</v>
      </c>
      <c r="U585" s="21" t="str">
        <f>IFERROR(T585/INDEX(표5[#All],MATCH(B585,표5[[#All],[잉크]],0),14),"")</f>
        <v/>
      </c>
      <c r="V585" s="542"/>
      <c r="W585" s="23" t="str">
        <f>IF(ISBLANK(V585),"",INDEX(호기!$A$1:$B$657,MATCH('생산계획(잉크)'!B1037,호기!$A$1:$A$657,0),2))</f>
        <v/>
      </c>
      <c r="X585" s="24">
        <f>T585+V585-INDEX(표5[#All],MATCH(B585,표5[[#All],[잉크]],0),5)</f>
        <v>0</v>
      </c>
      <c r="Y585" s="21" t="str">
        <f>IFERROR(X585/INDEX(표5[#All],MATCH(B585,표5[[#All],[잉크]],0),17),"")</f>
        <v/>
      </c>
      <c r="Z585" s="23"/>
      <c r="AA585" s="23" t="str">
        <f>IF(ISBLANK(Z585),"",INDEX(호기!$A$1:$B$657,MATCH('생산계획(잉크)'!B1037,호기!$A$1:$A$657,0),2))</f>
        <v/>
      </c>
      <c r="AB585" s="24">
        <f>X585+Z585-INDEX(표5[#All],MATCH(B585,표5[[#All],[잉크]],0),5)</f>
        <v>0</v>
      </c>
      <c r="AC585" s="21" t="str">
        <f>IFERROR(AB585/INDEX(표5[#All],MATCH(B585,표5[[#All],[잉크]],0),20),"")</f>
        <v/>
      </c>
      <c r="AD585" s="23"/>
      <c r="AE585" s="235"/>
      <c r="BB585" s="67"/>
      <c r="BC585" s="67"/>
      <c r="BD585" s="67"/>
      <c r="BE585" s="67"/>
      <c r="BF585" s="67"/>
    </row>
    <row r="586" spans="1:58" ht="16.5" hidden="1" customHeight="1" x14ac:dyDescent="0.3">
      <c r="A586" s="1"/>
      <c r="B586" s="5" t="s">
        <v>1465</v>
      </c>
      <c r="C586" s="68"/>
      <c r="D586" s="69" t="str">
        <f>IFERROR(C586/INDEX(표5[#All],MATCH(B586,표5[[#All],[잉크]],0),2),"")</f>
        <v/>
      </c>
      <c r="E586" s="22">
        <f>$C586-INDEX(표5[#All],MATCH(B586,표5[[#All],[잉크]],0),24)</f>
        <v>0</v>
      </c>
      <c r="F586" s="542"/>
      <c r="G586" s="23" t="str">
        <f>IF(ISBLANK(F586),"",INDEX(호기!$A$1:$B$657,MATCH('생산계획(잉크)'!B1038,호기!$A$1:$A$657,0),2))</f>
        <v/>
      </c>
      <c r="H586" s="24">
        <f>C586+F586-INDEX(표5[#All],MATCH(B586,표5[[#All],[잉크]],0),2)</f>
        <v>0</v>
      </c>
      <c r="I586" s="21" t="str">
        <f>IFERROR(H586/INDEX(표5[#All],MATCH(B586,표5[[#All],[잉크]],0),5),"")</f>
        <v/>
      </c>
      <c r="J586" s="542"/>
      <c r="K586" s="25" t="str">
        <f>IF(ISBLANK(J586),"",INDEX(호기!$A$1:$B$657,MATCH('생산계획(잉크)'!B1038,호기!$A$1:$A$657,0),2))</f>
        <v/>
      </c>
      <c r="L586" s="24">
        <f>H586+J586-INDEX(표5[#All],MATCH(B586,표5[[#All],[잉크]],0),5)</f>
        <v>0</v>
      </c>
      <c r="M586" s="21" t="str">
        <f>IFERROR(L586/INDEX(표5[#All],MATCH(B586,표5[[#All],[잉크]],0),8),"")</f>
        <v/>
      </c>
      <c r="N586" s="542"/>
      <c r="O586" s="23" t="str">
        <f>IF(ISBLANK(N586),"",INDEX(호기!$A$1:$B$657,MATCH('생산계획(잉크)'!B1038,호기!$A$1:$A$657,0),2))</f>
        <v/>
      </c>
      <c r="P586" s="24">
        <f>L586+N586-INDEX(표5[#All],MATCH(B586,표5[[#All],[잉크]],0),5)</f>
        <v>0</v>
      </c>
      <c r="Q586" s="21" t="str">
        <f>IFERROR(P586/INDEX(표5[#All],MATCH(B586,표5[[#All],[잉크]],0),11),"")</f>
        <v/>
      </c>
      <c r="R586" s="542"/>
      <c r="S586" s="25" t="str">
        <f>IF(ISBLANK(R586),"",INDEX(호기!$A$1:$B$657,MATCH('생산계획(잉크)'!B1038,호기!$A$1:$A$657,0),2))</f>
        <v/>
      </c>
      <c r="T586" s="24">
        <f>P586+R586-INDEX(표5[#All],MATCH(B586,표5[[#All],[잉크]],0),5)</f>
        <v>0</v>
      </c>
      <c r="U586" s="21" t="str">
        <f>IFERROR(T586/INDEX(표5[#All],MATCH(B586,표5[[#All],[잉크]],0),14),"")</f>
        <v/>
      </c>
      <c r="V586" s="542"/>
      <c r="W586" s="23" t="str">
        <f>IF(ISBLANK(V586),"",INDEX(호기!$A$1:$B$657,MATCH('생산계획(잉크)'!B1038,호기!$A$1:$A$657,0),2))</f>
        <v/>
      </c>
      <c r="X586" s="24">
        <f>T586+V586-INDEX(표5[#All],MATCH(B586,표5[[#All],[잉크]],0),5)</f>
        <v>0</v>
      </c>
      <c r="Y586" s="21" t="str">
        <f>IFERROR(X586/INDEX(표5[#All],MATCH(B586,표5[[#All],[잉크]],0),17),"")</f>
        <v/>
      </c>
      <c r="Z586" s="23"/>
      <c r="AA586" s="23" t="str">
        <f>IF(ISBLANK(Z586),"",INDEX(호기!$A$1:$B$657,MATCH('생산계획(잉크)'!B1038,호기!$A$1:$A$657,0),2))</f>
        <v/>
      </c>
      <c r="AB586" s="24">
        <f>X586+Z586-INDEX(표5[#All],MATCH(B586,표5[[#All],[잉크]],0),5)</f>
        <v>0</v>
      </c>
      <c r="AC586" s="21" t="str">
        <f>IFERROR(AB586/INDEX(표5[#All],MATCH(B586,표5[[#All],[잉크]],0),20),"")</f>
        <v/>
      </c>
      <c r="AD586" s="23"/>
      <c r="AE586" s="235"/>
      <c r="BB586" s="67"/>
      <c r="BC586" s="67"/>
      <c r="BD586" s="67"/>
      <c r="BE586" s="67"/>
      <c r="BF586" s="67"/>
    </row>
    <row r="587" spans="1:58" ht="16.5" hidden="1" customHeight="1" x14ac:dyDescent="0.3">
      <c r="A587" s="1"/>
      <c r="B587" s="5" t="s">
        <v>1464</v>
      </c>
      <c r="C587" s="68"/>
      <c r="D587" s="69" t="str">
        <f>IFERROR(C587/INDEX(표5[#All],MATCH(B587,표5[[#All],[잉크]],0),2),"")</f>
        <v/>
      </c>
      <c r="E587" s="22">
        <f>$C587-INDEX(표5[#All],MATCH(B587,표5[[#All],[잉크]],0),24)</f>
        <v>0</v>
      </c>
      <c r="F587" s="542"/>
      <c r="G587" s="23" t="str">
        <f>IF(ISBLANK(F587),"",INDEX(호기!$A$1:$B$657,MATCH('생산계획(잉크)'!B1039,호기!$A$1:$A$657,0),2))</f>
        <v/>
      </c>
      <c r="H587" s="24">
        <f>C587+F587-INDEX(표5[#All],MATCH(B587,표5[[#All],[잉크]],0),2)</f>
        <v>0</v>
      </c>
      <c r="I587" s="21" t="str">
        <f>IFERROR(H587/INDEX(표5[#All],MATCH(B587,표5[[#All],[잉크]],0),5),"")</f>
        <v/>
      </c>
      <c r="J587" s="542"/>
      <c r="K587" s="25" t="str">
        <f>IF(ISBLANK(J587),"",INDEX(호기!$A$1:$B$657,MATCH('생산계획(잉크)'!B1039,호기!$A$1:$A$657,0),2))</f>
        <v/>
      </c>
      <c r="L587" s="24">
        <f>H587+J587-INDEX(표5[#All],MATCH(B587,표5[[#All],[잉크]],0),5)</f>
        <v>0</v>
      </c>
      <c r="M587" s="21" t="str">
        <f>IFERROR(L587/INDEX(표5[#All],MATCH(B587,표5[[#All],[잉크]],0),8),"")</f>
        <v/>
      </c>
      <c r="N587" s="542"/>
      <c r="O587" s="23" t="str">
        <f>IF(ISBLANK(N587),"",INDEX(호기!$A$1:$B$657,MATCH('생산계획(잉크)'!B1039,호기!$A$1:$A$657,0),2))</f>
        <v/>
      </c>
      <c r="P587" s="24">
        <f>L587+N587-INDEX(표5[#All],MATCH(B587,표5[[#All],[잉크]],0),5)</f>
        <v>0</v>
      </c>
      <c r="Q587" s="21" t="str">
        <f>IFERROR(P587/INDEX(표5[#All],MATCH(B587,표5[[#All],[잉크]],0),11),"")</f>
        <v/>
      </c>
      <c r="R587" s="542"/>
      <c r="S587" s="25" t="str">
        <f>IF(ISBLANK(R587),"",INDEX(호기!$A$1:$B$657,MATCH('생산계획(잉크)'!B1039,호기!$A$1:$A$657,0),2))</f>
        <v/>
      </c>
      <c r="T587" s="24">
        <f>P587+R587-INDEX(표5[#All],MATCH(B587,표5[[#All],[잉크]],0),5)</f>
        <v>0</v>
      </c>
      <c r="U587" s="21" t="str">
        <f>IFERROR(T587/INDEX(표5[#All],MATCH(B587,표5[[#All],[잉크]],0),14),"")</f>
        <v/>
      </c>
      <c r="V587" s="542"/>
      <c r="W587" s="23" t="str">
        <f>IF(ISBLANK(V587),"",INDEX(호기!$A$1:$B$657,MATCH('생산계획(잉크)'!B1039,호기!$A$1:$A$657,0),2))</f>
        <v/>
      </c>
      <c r="X587" s="24">
        <f>T587+V587-INDEX(표5[#All],MATCH(B587,표5[[#All],[잉크]],0),5)</f>
        <v>0</v>
      </c>
      <c r="Y587" s="21" t="str">
        <f>IFERROR(X587/INDEX(표5[#All],MATCH(B587,표5[[#All],[잉크]],0),17),"")</f>
        <v/>
      </c>
      <c r="Z587" s="23"/>
      <c r="AA587" s="23" t="str">
        <f>IF(ISBLANK(Z587),"",INDEX(호기!$A$1:$B$657,MATCH('생산계획(잉크)'!B1039,호기!$A$1:$A$657,0),2))</f>
        <v/>
      </c>
      <c r="AB587" s="24">
        <f>X587+Z587-INDEX(표5[#All],MATCH(B587,표5[[#All],[잉크]],0),5)</f>
        <v>0</v>
      </c>
      <c r="AC587" s="21" t="str">
        <f>IFERROR(AB587/INDEX(표5[#All],MATCH(B587,표5[[#All],[잉크]],0),20),"")</f>
        <v/>
      </c>
      <c r="AD587" s="23"/>
      <c r="AE587" s="235"/>
      <c r="BB587" s="67"/>
      <c r="BC587" s="67"/>
      <c r="BD587" s="67"/>
      <c r="BE587" s="67"/>
      <c r="BF587" s="67"/>
    </row>
    <row r="588" spans="1:58" ht="16.5" hidden="1" customHeight="1" x14ac:dyDescent="0.3">
      <c r="A588" s="1"/>
      <c r="B588" s="5" t="s">
        <v>2627</v>
      </c>
      <c r="C588" s="68"/>
      <c r="D588" s="69" t="str">
        <f>IFERROR(C588/INDEX(표5[#All],MATCH(B588,표5[[#All],[잉크]],0),2),"")</f>
        <v/>
      </c>
      <c r="E588" s="22">
        <f>$C588-INDEX(표5[#All],MATCH(B588,표5[[#All],[잉크]],0),24)</f>
        <v>0</v>
      </c>
      <c r="F588" s="542"/>
      <c r="G588" s="23" t="str">
        <f>IF(ISBLANK(F588),"",INDEX(호기!$A$1:$B$657,MATCH('생산계획(잉크)'!B1040,호기!$A$1:$A$657,0),2))</f>
        <v/>
      </c>
      <c r="H588" s="24">
        <f>C588+F588-INDEX(표5[#All],MATCH(B588,표5[[#All],[잉크]],0),2)</f>
        <v>0</v>
      </c>
      <c r="I588" s="21" t="str">
        <f>IFERROR(H588/INDEX(표5[#All],MATCH(B588,표5[[#All],[잉크]],0),5),"")</f>
        <v/>
      </c>
      <c r="J588" s="542"/>
      <c r="K588" s="25" t="str">
        <f>IF(ISBLANK(J588),"",INDEX(호기!$A$1:$B$657,MATCH('생산계획(잉크)'!B1040,호기!$A$1:$A$657,0),2))</f>
        <v/>
      </c>
      <c r="L588" s="24">
        <f>H588+J588-INDEX(표5[#All],MATCH(B588,표5[[#All],[잉크]],0),5)</f>
        <v>0</v>
      </c>
      <c r="M588" s="21" t="str">
        <f>IFERROR(L588/INDEX(표5[#All],MATCH(B588,표5[[#All],[잉크]],0),8),"")</f>
        <v/>
      </c>
      <c r="N588" s="542"/>
      <c r="O588" s="23" t="str">
        <f>IF(ISBLANK(N588),"",INDEX(호기!$A$1:$B$657,MATCH('생산계획(잉크)'!B1040,호기!$A$1:$A$657,0),2))</f>
        <v/>
      </c>
      <c r="P588" s="24">
        <f>L588+N588-INDEX(표5[#All],MATCH(B588,표5[[#All],[잉크]],0),5)</f>
        <v>0</v>
      </c>
      <c r="Q588" s="21" t="str">
        <f>IFERROR(P588/INDEX(표5[#All],MATCH(B588,표5[[#All],[잉크]],0),11),"")</f>
        <v/>
      </c>
      <c r="R588" s="542"/>
      <c r="S588" s="25" t="str">
        <f>IF(ISBLANK(R588),"",INDEX(호기!$A$1:$B$657,MATCH('생산계획(잉크)'!B1040,호기!$A$1:$A$657,0),2))</f>
        <v/>
      </c>
      <c r="T588" s="24">
        <f>P588+R588-INDEX(표5[#All],MATCH(B588,표5[[#All],[잉크]],0),5)</f>
        <v>0</v>
      </c>
      <c r="U588" s="21" t="str">
        <f>IFERROR(T588/INDEX(표5[#All],MATCH(B588,표5[[#All],[잉크]],0),14),"")</f>
        <v/>
      </c>
      <c r="V588" s="542"/>
      <c r="W588" s="23" t="str">
        <f>IF(ISBLANK(V588),"",INDEX(호기!$A$1:$B$657,MATCH('생산계획(잉크)'!B1040,호기!$A$1:$A$657,0),2))</f>
        <v/>
      </c>
      <c r="X588" s="24">
        <f>T588+V588-INDEX(표5[#All],MATCH(B588,표5[[#All],[잉크]],0),5)</f>
        <v>0</v>
      </c>
      <c r="Y588" s="21" t="str">
        <f>IFERROR(X588/INDEX(표5[#All],MATCH(B588,표5[[#All],[잉크]],0),17),"")</f>
        <v/>
      </c>
      <c r="Z588" s="23"/>
      <c r="AA588" s="23" t="str">
        <f>IF(ISBLANK(Z588),"",INDEX(호기!$A$1:$B$657,MATCH('생산계획(잉크)'!B1040,호기!$A$1:$A$657,0),2))</f>
        <v/>
      </c>
      <c r="AB588" s="24">
        <f>X588+Z588-INDEX(표5[#All],MATCH(B588,표5[[#All],[잉크]],0),5)</f>
        <v>0</v>
      </c>
      <c r="AC588" s="21" t="str">
        <f>IFERROR(AB588/INDEX(표5[#All],MATCH(B588,표5[[#All],[잉크]],0),20),"")</f>
        <v/>
      </c>
      <c r="AD588" s="23"/>
      <c r="AE588" s="235"/>
      <c r="BB588" s="67"/>
      <c r="BC588" s="67"/>
      <c r="BD588" s="67"/>
      <c r="BE588" s="67"/>
      <c r="BF588" s="67"/>
    </row>
    <row r="589" spans="1:58" ht="16.5" hidden="1" customHeight="1" x14ac:dyDescent="0.3">
      <c r="A589" s="1"/>
      <c r="B589" s="5" t="s">
        <v>1537</v>
      </c>
      <c r="C589" s="68"/>
      <c r="D589" s="69" t="str">
        <f>IFERROR(C589/INDEX(표5[#All],MATCH(B589,표5[[#All],[잉크]],0),2),"")</f>
        <v/>
      </c>
      <c r="E589" s="22">
        <f>$C589-INDEX(표5[#All],MATCH(B589,표5[[#All],[잉크]],0),24)</f>
        <v>0</v>
      </c>
      <c r="F589" s="542"/>
      <c r="G589" s="23" t="str">
        <f>IF(ISBLANK(F589),"",INDEX(호기!$A$1:$B$657,MATCH('생산계획(잉크)'!B1041,호기!$A$1:$A$657,0),2))</f>
        <v/>
      </c>
      <c r="H589" s="24">
        <f>C589+F589-INDEX(표5[#All],MATCH(B589,표5[[#All],[잉크]],0),2)</f>
        <v>0</v>
      </c>
      <c r="I589" s="21" t="str">
        <f>IFERROR(H589/INDEX(표5[#All],MATCH(B589,표5[[#All],[잉크]],0),5),"")</f>
        <v/>
      </c>
      <c r="J589" s="542"/>
      <c r="K589" s="25" t="str">
        <f>IF(ISBLANK(J589),"",INDEX(호기!$A$1:$B$657,MATCH('생산계획(잉크)'!B1041,호기!$A$1:$A$657,0),2))</f>
        <v/>
      </c>
      <c r="L589" s="24">
        <f>H589+J589-INDEX(표5[#All],MATCH(B589,표5[[#All],[잉크]],0),5)</f>
        <v>0</v>
      </c>
      <c r="M589" s="21" t="str">
        <f>IFERROR(L589/INDEX(표5[#All],MATCH(B589,표5[[#All],[잉크]],0),8),"")</f>
        <v/>
      </c>
      <c r="N589" s="542"/>
      <c r="O589" s="23" t="str">
        <f>IF(ISBLANK(N589),"",INDEX(호기!$A$1:$B$657,MATCH('생산계획(잉크)'!B1041,호기!$A$1:$A$657,0),2))</f>
        <v/>
      </c>
      <c r="P589" s="24">
        <f>L589+N589-INDEX(표5[#All],MATCH(B589,표5[[#All],[잉크]],0),5)</f>
        <v>0</v>
      </c>
      <c r="Q589" s="21" t="str">
        <f>IFERROR(P589/INDEX(표5[#All],MATCH(B589,표5[[#All],[잉크]],0),11),"")</f>
        <v/>
      </c>
      <c r="R589" s="542"/>
      <c r="S589" s="25" t="str">
        <f>IF(ISBLANK(R589),"",INDEX(호기!$A$1:$B$657,MATCH('생산계획(잉크)'!B1041,호기!$A$1:$A$657,0),2))</f>
        <v/>
      </c>
      <c r="T589" s="24">
        <f>P589+R589-INDEX(표5[#All],MATCH(B589,표5[[#All],[잉크]],0),5)</f>
        <v>0</v>
      </c>
      <c r="U589" s="21" t="str">
        <f>IFERROR(T589/INDEX(표5[#All],MATCH(B589,표5[[#All],[잉크]],0),14),"")</f>
        <v/>
      </c>
      <c r="V589" s="542"/>
      <c r="W589" s="23" t="str">
        <f>IF(ISBLANK(V589),"",INDEX(호기!$A$1:$B$657,MATCH('생산계획(잉크)'!B1041,호기!$A$1:$A$657,0),2))</f>
        <v/>
      </c>
      <c r="X589" s="24">
        <f>T589+V589-INDEX(표5[#All],MATCH(B589,표5[[#All],[잉크]],0),5)</f>
        <v>0</v>
      </c>
      <c r="Y589" s="21" t="str">
        <f>IFERROR(X589/INDEX(표5[#All],MATCH(B589,표5[[#All],[잉크]],0),17),"")</f>
        <v/>
      </c>
      <c r="Z589" s="23"/>
      <c r="AA589" s="23" t="str">
        <f>IF(ISBLANK(Z589),"",INDEX(호기!$A$1:$B$657,MATCH('생산계획(잉크)'!B1041,호기!$A$1:$A$657,0),2))</f>
        <v/>
      </c>
      <c r="AB589" s="24">
        <f>X589+Z589-INDEX(표5[#All],MATCH(B589,표5[[#All],[잉크]],0),5)</f>
        <v>0</v>
      </c>
      <c r="AC589" s="21" t="str">
        <f>IFERROR(AB589/INDEX(표5[#All],MATCH(B589,표5[[#All],[잉크]],0),20),"")</f>
        <v/>
      </c>
      <c r="AD589" s="23"/>
      <c r="AE589" s="235"/>
      <c r="BB589" s="67"/>
      <c r="BC589" s="67"/>
      <c r="BD589" s="67"/>
      <c r="BE589" s="67"/>
      <c r="BF589" s="67"/>
    </row>
    <row r="590" spans="1:58" ht="16.5" hidden="1" customHeight="1" x14ac:dyDescent="0.3">
      <c r="A590" s="1"/>
      <c r="B590" s="5" t="s">
        <v>1549</v>
      </c>
      <c r="C590" s="68"/>
      <c r="D590" s="69" t="str">
        <f>IFERROR(C590/INDEX(표5[#All],MATCH(B590,표5[[#All],[잉크]],0),2),"")</f>
        <v/>
      </c>
      <c r="E590" s="22">
        <f>$C590-INDEX(표5[#All],MATCH(B590,표5[[#All],[잉크]],0),24)</f>
        <v>0</v>
      </c>
      <c r="F590" s="542"/>
      <c r="G590" s="23" t="str">
        <f>IF(ISBLANK(F590),"",INDEX(호기!$A$1:$B$657,MATCH('생산계획(잉크)'!B1042,호기!$A$1:$A$657,0),2))</f>
        <v/>
      </c>
      <c r="H590" s="24">
        <f>C590+F590-INDEX(표5[#All],MATCH(B590,표5[[#All],[잉크]],0),2)</f>
        <v>0</v>
      </c>
      <c r="I590" s="21" t="str">
        <f>IFERROR(H590/INDEX(표5[#All],MATCH(B590,표5[[#All],[잉크]],0),5),"")</f>
        <v/>
      </c>
      <c r="J590" s="542"/>
      <c r="K590" s="25" t="str">
        <f>IF(ISBLANK(J590),"",INDEX(호기!$A$1:$B$657,MATCH('생산계획(잉크)'!B1042,호기!$A$1:$A$657,0),2))</f>
        <v/>
      </c>
      <c r="L590" s="24">
        <f>H590+J590-INDEX(표5[#All],MATCH(B590,표5[[#All],[잉크]],0),5)</f>
        <v>0</v>
      </c>
      <c r="M590" s="21" t="str">
        <f>IFERROR(L590/INDEX(표5[#All],MATCH(B590,표5[[#All],[잉크]],0),8),"")</f>
        <v/>
      </c>
      <c r="N590" s="542"/>
      <c r="O590" s="23" t="str">
        <f>IF(ISBLANK(N590),"",INDEX(호기!$A$1:$B$657,MATCH('생산계획(잉크)'!B1042,호기!$A$1:$A$657,0),2))</f>
        <v/>
      </c>
      <c r="P590" s="24">
        <f>L590+N590-INDEX(표5[#All],MATCH(B590,표5[[#All],[잉크]],0),5)</f>
        <v>0</v>
      </c>
      <c r="Q590" s="21" t="str">
        <f>IFERROR(P590/INDEX(표5[#All],MATCH(B590,표5[[#All],[잉크]],0),11),"")</f>
        <v/>
      </c>
      <c r="R590" s="542"/>
      <c r="S590" s="25" t="str">
        <f>IF(ISBLANK(R590),"",INDEX(호기!$A$1:$B$657,MATCH('생산계획(잉크)'!B1042,호기!$A$1:$A$657,0),2))</f>
        <v/>
      </c>
      <c r="T590" s="24">
        <f>P590+R590-INDEX(표5[#All],MATCH(B590,표5[[#All],[잉크]],0),5)</f>
        <v>0</v>
      </c>
      <c r="U590" s="21" t="str">
        <f>IFERROR(T590/INDEX(표5[#All],MATCH(B590,표5[[#All],[잉크]],0),14),"")</f>
        <v/>
      </c>
      <c r="V590" s="542"/>
      <c r="W590" s="23" t="str">
        <f>IF(ISBLANK(V590),"",INDEX(호기!$A$1:$B$657,MATCH('생산계획(잉크)'!B1042,호기!$A$1:$A$657,0),2))</f>
        <v/>
      </c>
      <c r="X590" s="24">
        <f>T590+V590-INDEX(표5[#All],MATCH(B590,표5[[#All],[잉크]],0),5)</f>
        <v>0</v>
      </c>
      <c r="Y590" s="21" t="str">
        <f>IFERROR(X590/INDEX(표5[#All],MATCH(B590,표5[[#All],[잉크]],0),17),"")</f>
        <v/>
      </c>
      <c r="Z590" s="23"/>
      <c r="AA590" s="23" t="str">
        <f>IF(ISBLANK(Z590),"",INDEX(호기!$A$1:$B$657,MATCH('생산계획(잉크)'!B1042,호기!$A$1:$A$657,0),2))</f>
        <v/>
      </c>
      <c r="AB590" s="24">
        <f>X590+Z590-INDEX(표5[#All],MATCH(B590,표5[[#All],[잉크]],0),5)</f>
        <v>0</v>
      </c>
      <c r="AC590" s="21" t="str">
        <f>IFERROR(AB590/INDEX(표5[#All],MATCH(B590,표5[[#All],[잉크]],0),20),"")</f>
        <v/>
      </c>
      <c r="AD590" s="23"/>
      <c r="AE590" s="235"/>
      <c r="BB590" s="67"/>
      <c r="BC590" s="67"/>
      <c r="BD590" s="67"/>
      <c r="BE590" s="67"/>
      <c r="BF590" s="67"/>
    </row>
    <row r="591" spans="1:58" ht="16.5" hidden="1" customHeight="1" x14ac:dyDescent="0.3">
      <c r="A591" s="1"/>
      <c r="B591" s="5" t="s">
        <v>1550</v>
      </c>
      <c r="C591" s="68"/>
      <c r="D591" s="69" t="str">
        <f>IFERROR(C591/INDEX(표5[#All],MATCH(B591,표5[[#All],[잉크]],0),2),"")</f>
        <v/>
      </c>
      <c r="E591" s="22">
        <f>$C591-INDEX(표5[#All],MATCH(B591,표5[[#All],[잉크]],0),24)</f>
        <v>0</v>
      </c>
      <c r="F591" s="542"/>
      <c r="G591" s="23" t="str">
        <f>IF(ISBLANK(F591),"",INDEX(호기!$A$1:$B$657,MATCH('생산계획(잉크)'!B1043,호기!$A$1:$A$657,0),2))</f>
        <v/>
      </c>
      <c r="H591" s="24">
        <f>C591+F591-INDEX(표5[#All],MATCH(B591,표5[[#All],[잉크]],0),2)</f>
        <v>0</v>
      </c>
      <c r="I591" s="21" t="str">
        <f>IFERROR(H591/INDEX(표5[#All],MATCH(B591,표5[[#All],[잉크]],0),5),"")</f>
        <v/>
      </c>
      <c r="J591" s="542"/>
      <c r="K591" s="25" t="str">
        <f>IF(ISBLANK(J591),"",INDEX(호기!$A$1:$B$657,MATCH('생산계획(잉크)'!B1043,호기!$A$1:$A$657,0),2))</f>
        <v/>
      </c>
      <c r="L591" s="24">
        <f>H591+J591-INDEX(표5[#All],MATCH(B591,표5[[#All],[잉크]],0),5)</f>
        <v>0</v>
      </c>
      <c r="M591" s="21" t="str">
        <f>IFERROR(L591/INDEX(표5[#All],MATCH(B591,표5[[#All],[잉크]],0),8),"")</f>
        <v/>
      </c>
      <c r="N591" s="542"/>
      <c r="O591" s="23" t="str">
        <f>IF(ISBLANK(N591),"",INDEX(호기!$A$1:$B$657,MATCH('생산계획(잉크)'!B1043,호기!$A$1:$A$657,0),2))</f>
        <v/>
      </c>
      <c r="P591" s="24">
        <f>L591+N591-INDEX(표5[#All],MATCH(B591,표5[[#All],[잉크]],0),5)</f>
        <v>0</v>
      </c>
      <c r="Q591" s="21" t="str">
        <f>IFERROR(P591/INDEX(표5[#All],MATCH(B591,표5[[#All],[잉크]],0),11),"")</f>
        <v/>
      </c>
      <c r="R591" s="542"/>
      <c r="S591" s="25" t="str">
        <f>IF(ISBLANK(R591),"",INDEX(호기!$A$1:$B$657,MATCH('생산계획(잉크)'!B1043,호기!$A$1:$A$657,0),2))</f>
        <v/>
      </c>
      <c r="T591" s="24">
        <f>P591+R591-INDEX(표5[#All],MATCH(B591,표5[[#All],[잉크]],0),5)</f>
        <v>0</v>
      </c>
      <c r="U591" s="21" t="str">
        <f>IFERROR(T591/INDEX(표5[#All],MATCH(B591,표5[[#All],[잉크]],0),14),"")</f>
        <v/>
      </c>
      <c r="V591" s="542"/>
      <c r="W591" s="23" t="str">
        <f>IF(ISBLANK(V591),"",INDEX(호기!$A$1:$B$657,MATCH('생산계획(잉크)'!B1043,호기!$A$1:$A$657,0),2))</f>
        <v/>
      </c>
      <c r="X591" s="24">
        <f>T591+V591-INDEX(표5[#All],MATCH(B591,표5[[#All],[잉크]],0),5)</f>
        <v>0</v>
      </c>
      <c r="Y591" s="21" t="str">
        <f>IFERROR(X591/INDEX(표5[#All],MATCH(B591,표5[[#All],[잉크]],0),17),"")</f>
        <v/>
      </c>
      <c r="Z591" s="23"/>
      <c r="AA591" s="23" t="str">
        <f>IF(ISBLANK(Z591),"",INDEX(호기!$A$1:$B$657,MATCH('생산계획(잉크)'!B1043,호기!$A$1:$A$657,0),2))</f>
        <v/>
      </c>
      <c r="AB591" s="24">
        <f>X591+Z591-INDEX(표5[#All],MATCH(B591,표5[[#All],[잉크]],0),5)</f>
        <v>0</v>
      </c>
      <c r="AC591" s="21" t="str">
        <f>IFERROR(AB591/INDEX(표5[#All],MATCH(B591,표5[[#All],[잉크]],0),20),"")</f>
        <v/>
      </c>
      <c r="AD591" s="23"/>
      <c r="AE591" s="235"/>
      <c r="BB591" s="67"/>
      <c r="BC591" s="67"/>
      <c r="BD591" s="67"/>
      <c r="BE591" s="67"/>
      <c r="BF591" s="67"/>
    </row>
    <row r="592" spans="1:58" ht="16.5" hidden="1" customHeight="1" x14ac:dyDescent="0.3">
      <c r="A592" s="1"/>
      <c r="B592" s="5" t="s">
        <v>1551</v>
      </c>
      <c r="C592" s="68"/>
      <c r="D592" s="69" t="str">
        <f>IFERROR(C592/INDEX(표5[#All],MATCH(B592,표5[[#All],[잉크]],0),2),"")</f>
        <v/>
      </c>
      <c r="E592" s="22">
        <f>$C592-INDEX(표5[#All],MATCH(B592,표5[[#All],[잉크]],0),24)</f>
        <v>0</v>
      </c>
      <c r="F592" s="542"/>
      <c r="G592" s="23" t="str">
        <f>IF(ISBLANK(F592),"",INDEX(호기!$A$1:$B$657,MATCH('생산계획(잉크)'!B1044,호기!$A$1:$A$657,0),2))</f>
        <v/>
      </c>
      <c r="H592" s="24">
        <f>C592+F592-INDEX(표5[#All],MATCH(B592,표5[[#All],[잉크]],0),2)</f>
        <v>0</v>
      </c>
      <c r="I592" s="21" t="str">
        <f>IFERROR(H592/INDEX(표5[#All],MATCH(B592,표5[[#All],[잉크]],0),5),"")</f>
        <v/>
      </c>
      <c r="J592" s="542"/>
      <c r="K592" s="25" t="str">
        <f>IF(ISBLANK(J592),"",INDEX(호기!$A$1:$B$657,MATCH('생산계획(잉크)'!B1044,호기!$A$1:$A$657,0),2))</f>
        <v/>
      </c>
      <c r="L592" s="24">
        <f>H592+J592-INDEX(표5[#All],MATCH(B592,표5[[#All],[잉크]],0),5)</f>
        <v>0</v>
      </c>
      <c r="M592" s="21" t="str">
        <f>IFERROR(L592/INDEX(표5[#All],MATCH(B592,표5[[#All],[잉크]],0),8),"")</f>
        <v/>
      </c>
      <c r="N592" s="542"/>
      <c r="O592" s="23" t="str">
        <f>IF(ISBLANK(N592),"",INDEX(호기!$A$1:$B$657,MATCH('생산계획(잉크)'!B1044,호기!$A$1:$A$657,0),2))</f>
        <v/>
      </c>
      <c r="P592" s="24">
        <f>L592+N592-INDEX(표5[#All],MATCH(B592,표5[[#All],[잉크]],0),5)</f>
        <v>0</v>
      </c>
      <c r="Q592" s="21" t="str">
        <f>IFERROR(P592/INDEX(표5[#All],MATCH(B592,표5[[#All],[잉크]],0),11),"")</f>
        <v/>
      </c>
      <c r="R592" s="542"/>
      <c r="S592" s="25" t="str">
        <f>IF(ISBLANK(R592),"",INDEX(호기!$A$1:$B$657,MATCH('생산계획(잉크)'!B1044,호기!$A$1:$A$657,0),2))</f>
        <v/>
      </c>
      <c r="T592" s="24">
        <f>P592+R592-INDEX(표5[#All],MATCH(B592,표5[[#All],[잉크]],0),5)</f>
        <v>0</v>
      </c>
      <c r="U592" s="21" t="str">
        <f>IFERROR(T592/INDEX(표5[#All],MATCH(B592,표5[[#All],[잉크]],0),14),"")</f>
        <v/>
      </c>
      <c r="V592" s="542"/>
      <c r="W592" s="23" t="str">
        <f>IF(ISBLANK(V592),"",INDEX(호기!$A$1:$B$657,MATCH('생산계획(잉크)'!B1044,호기!$A$1:$A$657,0),2))</f>
        <v/>
      </c>
      <c r="X592" s="24">
        <f>T592+V592-INDEX(표5[#All],MATCH(B592,표5[[#All],[잉크]],0),5)</f>
        <v>0</v>
      </c>
      <c r="Y592" s="21" t="str">
        <f>IFERROR(X592/INDEX(표5[#All],MATCH(B592,표5[[#All],[잉크]],0),17),"")</f>
        <v/>
      </c>
      <c r="Z592" s="23"/>
      <c r="AA592" s="23" t="str">
        <f>IF(ISBLANK(Z592),"",INDEX(호기!$A$1:$B$657,MATCH('생산계획(잉크)'!B1044,호기!$A$1:$A$657,0),2))</f>
        <v/>
      </c>
      <c r="AB592" s="24">
        <f>X592+Z592-INDEX(표5[#All],MATCH(B592,표5[[#All],[잉크]],0),5)</f>
        <v>0</v>
      </c>
      <c r="AC592" s="21" t="str">
        <f>IFERROR(AB592/INDEX(표5[#All],MATCH(B592,표5[[#All],[잉크]],0),20),"")</f>
        <v/>
      </c>
      <c r="AD592" s="23"/>
      <c r="AE592" s="235"/>
      <c r="BB592" s="67"/>
      <c r="BC592" s="67"/>
      <c r="BD592" s="67"/>
      <c r="BE592" s="67"/>
      <c r="BF592" s="67"/>
    </row>
    <row r="593" spans="1:58" ht="16.5" hidden="1" customHeight="1" x14ac:dyDescent="0.3">
      <c r="A593" s="1"/>
      <c r="B593" s="5" t="s">
        <v>1583</v>
      </c>
      <c r="C593" s="68">
        <v>0</v>
      </c>
      <c r="D593" s="69">
        <f>IFERROR(C593/INDEX(표5[#All],MATCH(B593,표5[[#All],[잉크]],0),2),"")</f>
        <v>0</v>
      </c>
      <c r="E593" s="22">
        <f>$C593-INDEX(표5[#All],MATCH(B593,표5[[#All],[잉크]],0),24)</f>
        <v>-2</v>
      </c>
      <c r="F593" s="570"/>
      <c r="G593" s="23" t="str">
        <f>IF(ISBLANK(F593),"",INDEX(호기!$A$1:$B$657,MATCH('생산계획(잉크)'!B1045,호기!$A$1:$A$657,0),2))</f>
        <v/>
      </c>
      <c r="H593" s="24">
        <f>C593+F593-INDEX(표5[#All],MATCH(B593,표5[[#All],[잉크]],0),2)</f>
        <v>-1</v>
      </c>
      <c r="I593" s="21" t="str">
        <f>IFERROR(H593/INDEX(표5[#All],MATCH(B593,표5[[#All],[잉크]],0),5),"")</f>
        <v/>
      </c>
      <c r="J593" s="542"/>
      <c r="K593" s="25" t="str">
        <f>IF(ISBLANK(J593),"",INDEX(호기!$A$1:$B$657,MATCH('생산계획(잉크)'!B1045,호기!$A$1:$A$657,0),2))</f>
        <v/>
      </c>
      <c r="L593" s="24">
        <f>H593+J593-INDEX(표5[#All],MATCH(B593,표5[[#All],[잉크]],0),5)</f>
        <v>-1</v>
      </c>
      <c r="M593" s="21" t="str">
        <f>IFERROR(L593/INDEX(표5[#All],MATCH(B593,표5[[#All],[잉크]],0),8),"")</f>
        <v/>
      </c>
      <c r="N593" s="542"/>
      <c r="O593" s="23" t="str">
        <f>IF(ISBLANK(N593),"",INDEX(호기!$A$1:$B$657,MATCH('생산계획(잉크)'!B1045,호기!$A$1:$A$657,0),2))</f>
        <v/>
      </c>
      <c r="P593" s="24">
        <f>L593+N593-INDEX(표5[#All],MATCH(B593,표5[[#All],[잉크]],0),5)</f>
        <v>-1</v>
      </c>
      <c r="Q593" s="21" t="str">
        <f>IFERROR(P593/INDEX(표5[#All],MATCH(B593,표5[[#All],[잉크]],0),11),"")</f>
        <v/>
      </c>
      <c r="R593" s="542"/>
      <c r="S593" s="25" t="str">
        <f>IF(ISBLANK(R593),"",INDEX(호기!$A$1:$B$657,MATCH('생산계획(잉크)'!B1045,호기!$A$1:$A$657,0),2))</f>
        <v/>
      </c>
      <c r="T593" s="24">
        <f>P593+R593-INDEX(표5[#All],MATCH(B593,표5[[#All],[잉크]],0),5)</f>
        <v>-1</v>
      </c>
      <c r="U593" s="21" t="str">
        <f>IFERROR(T593/INDEX(표5[#All],MATCH(B593,표5[[#All],[잉크]],0),14),"")</f>
        <v/>
      </c>
      <c r="V593" s="542"/>
      <c r="W593" s="23" t="str">
        <f>IF(ISBLANK(V593),"",INDEX(호기!$A$1:$B$657,MATCH('생산계획(잉크)'!B1045,호기!$A$1:$A$657,0),2))</f>
        <v/>
      </c>
      <c r="X593" s="24">
        <f>T593+V593-INDEX(표5[#All],MATCH(B593,표5[[#All],[잉크]],0),5)</f>
        <v>-1</v>
      </c>
      <c r="Y593" s="21" t="str">
        <f>IFERROR(X593/INDEX(표5[#All],MATCH(B593,표5[[#All],[잉크]],0),17),"")</f>
        <v/>
      </c>
      <c r="Z593" s="23"/>
      <c r="AA593" s="23" t="str">
        <f>IF(ISBLANK(Z593),"",INDEX(호기!$A$1:$B$657,MATCH('생산계획(잉크)'!B1045,호기!$A$1:$A$657,0),2))</f>
        <v/>
      </c>
      <c r="AB593" s="24">
        <f>X593+Z593-INDEX(표5[#All],MATCH(B593,표5[[#All],[잉크]],0),5)</f>
        <v>-1</v>
      </c>
      <c r="AC593" s="21" t="str">
        <f>IFERROR(AB593/INDEX(표5[#All],MATCH(B593,표5[[#All],[잉크]],0),20),"")</f>
        <v/>
      </c>
      <c r="AD593" s="23"/>
      <c r="AE593" s="235"/>
      <c r="BB593" s="67"/>
      <c r="BC593" s="67"/>
      <c r="BD593" s="67"/>
      <c r="BE593" s="67"/>
      <c r="BF593" s="67"/>
    </row>
    <row r="594" spans="1:58" ht="16.5" hidden="1" customHeight="1" x14ac:dyDescent="0.3">
      <c r="A594" s="1"/>
      <c r="B594" s="5" t="s">
        <v>1581</v>
      </c>
      <c r="C594" s="68">
        <v>0</v>
      </c>
      <c r="D594" s="69">
        <f>IFERROR(C594/INDEX(표5[#All],MATCH(B594,표5[[#All],[잉크]],0),2),"")</f>
        <v>0</v>
      </c>
      <c r="E594" s="22">
        <f>$C594-INDEX(표5[#All],MATCH(B594,표5[[#All],[잉크]],0),24)</f>
        <v>-2</v>
      </c>
      <c r="F594" s="571">
        <v>2</v>
      </c>
      <c r="G594" s="23" t="e">
        <f>IF(ISBLANK(F594),"",INDEX(호기!$A$1:$B$657,MATCH('생산계획(잉크)'!B1046,호기!$A$1:$A$657,0),2))</f>
        <v>#N/A</v>
      </c>
      <c r="H594" s="24">
        <f>C594+F594-INDEX(표5[#All],MATCH(B594,표5[[#All],[잉크]],0),2)</f>
        <v>1</v>
      </c>
      <c r="I594" s="21" t="str">
        <f>IFERROR(H594/INDEX(표5[#All],MATCH(B594,표5[[#All],[잉크]],0),5),"")</f>
        <v/>
      </c>
      <c r="J594" s="542"/>
      <c r="K594" s="25" t="str">
        <f>IF(ISBLANK(J594),"",INDEX(호기!$A$1:$B$657,MATCH('생산계획(잉크)'!B1046,호기!$A$1:$A$657,0),2))</f>
        <v/>
      </c>
      <c r="L594" s="24">
        <f>H594+J594-INDEX(표5[#All],MATCH(B594,표5[[#All],[잉크]],0),5)</f>
        <v>1</v>
      </c>
      <c r="M594" s="21" t="str">
        <f>IFERROR(L594/INDEX(표5[#All],MATCH(B594,표5[[#All],[잉크]],0),8),"")</f>
        <v/>
      </c>
      <c r="N594" s="542"/>
      <c r="O594" s="23" t="str">
        <f>IF(ISBLANK(N594),"",INDEX(호기!$A$1:$B$657,MATCH('생산계획(잉크)'!B1046,호기!$A$1:$A$657,0),2))</f>
        <v/>
      </c>
      <c r="P594" s="24">
        <f>L594+N594-INDEX(표5[#All],MATCH(B594,표5[[#All],[잉크]],0),5)</f>
        <v>1</v>
      </c>
      <c r="Q594" s="21" t="str">
        <f>IFERROR(P594/INDEX(표5[#All],MATCH(B594,표5[[#All],[잉크]],0),11),"")</f>
        <v/>
      </c>
      <c r="R594" s="542"/>
      <c r="S594" s="25" t="str">
        <f>IF(ISBLANK(R594),"",INDEX(호기!$A$1:$B$657,MATCH('생산계획(잉크)'!B1046,호기!$A$1:$A$657,0),2))</f>
        <v/>
      </c>
      <c r="T594" s="24">
        <f>P594+R594-INDEX(표5[#All],MATCH(B594,표5[[#All],[잉크]],0),5)</f>
        <v>1</v>
      </c>
      <c r="U594" s="21" t="str">
        <f>IFERROR(T594/INDEX(표5[#All],MATCH(B594,표5[[#All],[잉크]],0),14),"")</f>
        <v/>
      </c>
      <c r="V594" s="542"/>
      <c r="W594" s="23" t="str">
        <f>IF(ISBLANK(V594),"",INDEX(호기!$A$1:$B$657,MATCH('생산계획(잉크)'!B1046,호기!$A$1:$A$657,0),2))</f>
        <v/>
      </c>
      <c r="X594" s="24">
        <f>T594+V594-INDEX(표5[#All],MATCH(B594,표5[[#All],[잉크]],0),5)</f>
        <v>1</v>
      </c>
      <c r="Y594" s="21" t="str">
        <f>IFERROR(X594/INDEX(표5[#All],MATCH(B594,표5[[#All],[잉크]],0),17),"")</f>
        <v/>
      </c>
      <c r="Z594" s="23"/>
      <c r="AA594" s="23" t="str">
        <f>IF(ISBLANK(Z594),"",INDEX(호기!$A$1:$B$657,MATCH('생산계획(잉크)'!B1046,호기!$A$1:$A$657,0),2))</f>
        <v/>
      </c>
      <c r="AB594" s="24">
        <f>X594+Z594-INDEX(표5[#All],MATCH(B594,표5[[#All],[잉크]],0),5)</f>
        <v>1</v>
      </c>
      <c r="AC594" s="21" t="str">
        <f>IFERROR(AB594/INDEX(표5[#All],MATCH(B594,표5[[#All],[잉크]],0),20),"")</f>
        <v/>
      </c>
      <c r="AD594" s="23"/>
      <c r="AE594" s="235"/>
      <c r="BB594" s="67"/>
      <c r="BC594" s="67"/>
      <c r="BD594" s="67"/>
      <c r="BE594" s="67"/>
      <c r="BF594" s="67"/>
    </row>
    <row r="595" spans="1:58" ht="16.5" hidden="1" customHeight="1" x14ac:dyDescent="0.3">
      <c r="A595" s="1"/>
      <c r="B595" s="5" t="s">
        <v>1552</v>
      </c>
      <c r="C595" s="68"/>
      <c r="D595" s="69" t="str">
        <f>IFERROR(C595/INDEX(표5[#All],MATCH(B595,표5[[#All],[잉크]],0),2),"")</f>
        <v/>
      </c>
      <c r="E595" s="22">
        <f>$C595-INDEX(표5[#All],MATCH(B595,표5[[#All],[잉크]],0),24)</f>
        <v>0</v>
      </c>
      <c r="F595" s="542"/>
      <c r="G595" s="23" t="str">
        <f>IF(ISBLANK(F595),"",INDEX(호기!$A$1:$B$657,MATCH('생산계획(잉크)'!B1047,호기!$A$1:$A$657,0),2))</f>
        <v/>
      </c>
      <c r="H595" s="24">
        <f>C595+F595-INDEX(표5[#All],MATCH(B595,표5[[#All],[잉크]],0),2)</f>
        <v>0</v>
      </c>
      <c r="I595" s="21" t="str">
        <f>IFERROR(H595/INDEX(표5[#All],MATCH(B595,표5[[#All],[잉크]],0),5),"")</f>
        <v/>
      </c>
      <c r="J595" s="542"/>
      <c r="K595" s="25" t="str">
        <f>IF(ISBLANK(J595),"",INDEX(호기!$A$1:$B$657,MATCH('생산계획(잉크)'!B1047,호기!$A$1:$A$657,0),2))</f>
        <v/>
      </c>
      <c r="L595" s="24">
        <f>H595+J595-INDEX(표5[#All],MATCH(B595,표5[[#All],[잉크]],0),5)</f>
        <v>0</v>
      </c>
      <c r="M595" s="21" t="str">
        <f>IFERROR(L595/INDEX(표5[#All],MATCH(B595,표5[[#All],[잉크]],0),8),"")</f>
        <v/>
      </c>
      <c r="N595" s="542"/>
      <c r="O595" s="23" t="str">
        <f>IF(ISBLANK(N595),"",INDEX(호기!$A$1:$B$657,MATCH('생산계획(잉크)'!B1047,호기!$A$1:$A$657,0),2))</f>
        <v/>
      </c>
      <c r="P595" s="24">
        <f>L595+N595-INDEX(표5[#All],MATCH(B595,표5[[#All],[잉크]],0),5)</f>
        <v>0</v>
      </c>
      <c r="Q595" s="21" t="str">
        <f>IFERROR(P595/INDEX(표5[#All],MATCH(B595,표5[[#All],[잉크]],0),11),"")</f>
        <v/>
      </c>
      <c r="R595" s="542"/>
      <c r="S595" s="25" t="str">
        <f>IF(ISBLANK(R595),"",INDEX(호기!$A$1:$B$657,MATCH('생산계획(잉크)'!B1047,호기!$A$1:$A$657,0),2))</f>
        <v/>
      </c>
      <c r="T595" s="24">
        <f>P595+R595-INDEX(표5[#All],MATCH(B595,표5[[#All],[잉크]],0),5)</f>
        <v>0</v>
      </c>
      <c r="U595" s="21" t="str">
        <f>IFERROR(T595/INDEX(표5[#All],MATCH(B595,표5[[#All],[잉크]],0),14),"")</f>
        <v/>
      </c>
      <c r="V595" s="542"/>
      <c r="W595" s="23" t="str">
        <f>IF(ISBLANK(V595),"",INDEX(호기!$A$1:$B$657,MATCH('생산계획(잉크)'!B1047,호기!$A$1:$A$657,0),2))</f>
        <v/>
      </c>
      <c r="X595" s="24">
        <f>T595+V595-INDEX(표5[#All],MATCH(B595,표5[[#All],[잉크]],0),5)</f>
        <v>0</v>
      </c>
      <c r="Y595" s="21" t="str">
        <f>IFERROR(X595/INDEX(표5[#All],MATCH(B595,표5[[#All],[잉크]],0),17),"")</f>
        <v/>
      </c>
      <c r="Z595" s="23"/>
      <c r="AA595" s="23" t="str">
        <f>IF(ISBLANK(Z595),"",INDEX(호기!$A$1:$B$657,MATCH('생산계획(잉크)'!B1047,호기!$A$1:$A$657,0),2))</f>
        <v/>
      </c>
      <c r="AB595" s="24">
        <f>X595+Z595-INDEX(표5[#All],MATCH(B595,표5[[#All],[잉크]],0),5)</f>
        <v>0</v>
      </c>
      <c r="AC595" s="21" t="str">
        <f>IFERROR(AB595/INDEX(표5[#All],MATCH(B595,표5[[#All],[잉크]],0),20),"")</f>
        <v/>
      </c>
      <c r="AD595" s="23"/>
      <c r="AE595" s="235"/>
      <c r="BB595" s="67"/>
      <c r="BC595" s="67"/>
      <c r="BD595" s="67"/>
      <c r="BE595" s="67"/>
      <c r="BF595" s="67"/>
    </row>
    <row r="596" spans="1:58" ht="16.5" hidden="1" customHeight="1" x14ac:dyDescent="0.3">
      <c r="A596" s="1"/>
      <c r="B596" s="5" t="s">
        <v>1553</v>
      </c>
      <c r="C596" s="68"/>
      <c r="D596" s="69" t="str">
        <f>IFERROR(C596/INDEX(표5[#All],MATCH(B596,표5[[#All],[잉크]],0),2),"")</f>
        <v/>
      </c>
      <c r="E596" s="22">
        <f>$C596-INDEX(표5[#All],MATCH(B596,표5[[#All],[잉크]],0),24)</f>
        <v>0</v>
      </c>
      <c r="F596" s="542"/>
      <c r="G596" s="23" t="str">
        <f>IF(ISBLANK(F596),"",INDEX(호기!$A$1:$B$657,MATCH('생산계획(잉크)'!B1048,호기!$A$1:$A$657,0),2))</f>
        <v/>
      </c>
      <c r="H596" s="24">
        <f>C596+F596-INDEX(표5[#All],MATCH(B596,표5[[#All],[잉크]],0),2)</f>
        <v>0</v>
      </c>
      <c r="I596" s="21" t="str">
        <f>IFERROR(H596/INDEX(표5[#All],MATCH(B596,표5[[#All],[잉크]],0),5),"")</f>
        <v/>
      </c>
      <c r="J596" s="542"/>
      <c r="K596" s="25" t="str">
        <f>IF(ISBLANK(J596),"",INDEX(호기!$A$1:$B$657,MATCH('생산계획(잉크)'!B1048,호기!$A$1:$A$657,0),2))</f>
        <v/>
      </c>
      <c r="L596" s="24">
        <f>H596+J596-INDEX(표5[#All],MATCH(B596,표5[[#All],[잉크]],0),5)</f>
        <v>0</v>
      </c>
      <c r="M596" s="21" t="str">
        <f>IFERROR(L596/INDEX(표5[#All],MATCH(B596,표5[[#All],[잉크]],0),8),"")</f>
        <v/>
      </c>
      <c r="N596" s="542"/>
      <c r="O596" s="23" t="str">
        <f>IF(ISBLANK(N596),"",INDEX(호기!$A$1:$B$657,MATCH('생산계획(잉크)'!B1048,호기!$A$1:$A$657,0),2))</f>
        <v/>
      </c>
      <c r="P596" s="24">
        <f>L596+N596-INDEX(표5[#All],MATCH(B596,표5[[#All],[잉크]],0),5)</f>
        <v>0</v>
      </c>
      <c r="Q596" s="21" t="str">
        <f>IFERROR(P596/INDEX(표5[#All],MATCH(B596,표5[[#All],[잉크]],0),11),"")</f>
        <v/>
      </c>
      <c r="R596" s="542"/>
      <c r="S596" s="25" t="str">
        <f>IF(ISBLANK(R596),"",INDEX(호기!$A$1:$B$657,MATCH('생산계획(잉크)'!B1048,호기!$A$1:$A$657,0),2))</f>
        <v/>
      </c>
      <c r="T596" s="24">
        <f>P596+R596-INDEX(표5[#All],MATCH(B596,표5[[#All],[잉크]],0),5)</f>
        <v>0</v>
      </c>
      <c r="U596" s="21" t="str">
        <f>IFERROR(T596/INDEX(표5[#All],MATCH(B596,표5[[#All],[잉크]],0),14),"")</f>
        <v/>
      </c>
      <c r="V596" s="542"/>
      <c r="W596" s="23" t="str">
        <f>IF(ISBLANK(V596),"",INDEX(호기!$A$1:$B$657,MATCH('생산계획(잉크)'!B1048,호기!$A$1:$A$657,0),2))</f>
        <v/>
      </c>
      <c r="X596" s="24">
        <f>T596+V596-INDEX(표5[#All],MATCH(B596,표5[[#All],[잉크]],0),5)</f>
        <v>0</v>
      </c>
      <c r="Y596" s="21" t="str">
        <f>IFERROR(X596/INDEX(표5[#All],MATCH(B596,표5[[#All],[잉크]],0),17),"")</f>
        <v/>
      </c>
      <c r="Z596" s="23"/>
      <c r="AA596" s="23" t="str">
        <f>IF(ISBLANK(Z596),"",INDEX(호기!$A$1:$B$657,MATCH('생산계획(잉크)'!B1048,호기!$A$1:$A$657,0),2))</f>
        <v/>
      </c>
      <c r="AB596" s="24">
        <f>X596+Z596-INDEX(표5[#All],MATCH(B596,표5[[#All],[잉크]],0),5)</f>
        <v>0</v>
      </c>
      <c r="AC596" s="21" t="str">
        <f>IFERROR(AB596/INDEX(표5[#All],MATCH(B596,표5[[#All],[잉크]],0),20),"")</f>
        <v/>
      </c>
      <c r="AD596" s="23"/>
      <c r="AE596" s="235"/>
      <c r="BB596" s="67"/>
      <c r="BC596" s="67"/>
      <c r="BD596" s="67"/>
      <c r="BE596" s="67"/>
      <c r="BF596" s="67"/>
    </row>
    <row r="597" spans="1:58" ht="16.5" hidden="1" customHeight="1" x14ac:dyDescent="0.3">
      <c r="A597" s="1"/>
      <c r="B597" s="5" t="s">
        <v>1558</v>
      </c>
      <c r="C597" s="68">
        <v>0</v>
      </c>
      <c r="D597" s="69">
        <f>IFERROR(C597/INDEX(표5[#All],MATCH(B597,표5[[#All],[잉크]],0),2),"")</f>
        <v>0</v>
      </c>
      <c r="E597" s="22">
        <f>$C597-INDEX(표5[#All],MATCH(B597,표5[[#All],[잉크]],0),24)</f>
        <v>-2</v>
      </c>
      <c r="F597" s="573"/>
      <c r="G597" s="23" t="str">
        <f>IF(ISBLANK(F597),"",INDEX(호기!$A$1:$B$657,MATCH('생산계획(잉크)'!B1049,호기!$A$1:$A$657,0),2))</f>
        <v/>
      </c>
      <c r="H597" s="24">
        <f>C597+F597-INDEX(표5[#All],MATCH(B597,표5[[#All],[잉크]],0),2)</f>
        <v>-1</v>
      </c>
      <c r="I597" s="21" t="str">
        <f>IFERROR(H597/INDEX(표5[#All],MATCH(B597,표5[[#All],[잉크]],0),5),"")</f>
        <v/>
      </c>
      <c r="J597" s="542"/>
      <c r="K597" s="25" t="str">
        <f>IF(ISBLANK(J597),"",INDEX(호기!$A$1:$B$657,MATCH('생산계획(잉크)'!B1049,호기!$A$1:$A$657,0),2))</f>
        <v/>
      </c>
      <c r="L597" s="24">
        <f>H597+J597-INDEX(표5[#All],MATCH(B597,표5[[#All],[잉크]],0),5)</f>
        <v>-1</v>
      </c>
      <c r="M597" s="21" t="str">
        <f>IFERROR(L597/INDEX(표5[#All],MATCH(B597,표5[[#All],[잉크]],0),8),"")</f>
        <v/>
      </c>
      <c r="N597" s="542"/>
      <c r="O597" s="23" t="str">
        <f>IF(ISBLANK(N597),"",INDEX(호기!$A$1:$B$657,MATCH('생산계획(잉크)'!B1049,호기!$A$1:$A$657,0),2))</f>
        <v/>
      </c>
      <c r="P597" s="24">
        <f>L597+N597-INDEX(표5[#All],MATCH(B597,표5[[#All],[잉크]],0),5)</f>
        <v>-1</v>
      </c>
      <c r="Q597" s="21" t="str">
        <f>IFERROR(P597/INDEX(표5[#All],MATCH(B597,표5[[#All],[잉크]],0),11),"")</f>
        <v/>
      </c>
      <c r="R597" s="542"/>
      <c r="S597" s="25" t="str">
        <f>IF(ISBLANK(R597),"",INDEX(호기!$A$1:$B$657,MATCH('생산계획(잉크)'!B1049,호기!$A$1:$A$657,0),2))</f>
        <v/>
      </c>
      <c r="T597" s="24">
        <f>P597+R597-INDEX(표5[#All],MATCH(B597,표5[[#All],[잉크]],0),5)</f>
        <v>-1</v>
      </c>
      <c r="U597" s="21" t="str">
        <f>IFERROR(T597/INDEX(표5[#All],MATCH(B597,표5[[#All],[잉크]],0),14),"")</f>
        <v/>
      </c>
      <c r="V597" s="542"/>
      <c r="W597" s="23" t="str">
        <f>IF(ISBLANK(V597),"",INDEX(호기!$A$1:$B$657,MATCH('생산계획(잉크)'!B1049,호기!$A$1:$A$657,0),2))</f>
        <v/>
      </c>
      <c r="X597" s="24">
        <f>T597+V597-INDEX(표5[#All],MATCH(B597,표5[[#All],[잉크]],0),5)</f>
        <v>-1</v>
      </c>
      <c r="Y597" s="21" t="str">
        <f>IFERROR(X597/INDEX(표5[#All],MATCH(B597,표5[[#All],[잉크]],0),17),"")</f>
        <v/>
      </c>
      <c r="Z597" s="23"/>
      <c r="AA597" s="23" t="str">
        <f>IF(ISBLANK(Z597),"",INDEX(호기!$A$1:$B$657,MATCH('생산계획(잉크)'!B1049,호기!$A$1:$A$657,0),2))</f>
        <v/>
      </c>
      <c r="AB597" s="24">
        <f>X597+Z597-INDEX(표5[#All],MATCH(B597,표5[[#All],[잉크]],0),5)</f>
        <v>-1</v>
      </c>
      <c r="AC597" s="21" t="str">
        <f>IFERROR(AB597/INDEX(표5[#All],MATCH(B597,표5[[#All],[잉크]],0),20),"")</f>
        <v/>
      </c>
      <c r="AD597" s="23"/>
      <c r="AE597" s="235"/>
      <c r="BB597" s="67"/>
      <c r="BC597" s="67"/>
      <c r="BD597" s="67"/>
      <c r="BE597" s="67"/>
      <c r="BF597" s="67"/>
    </row>
    <row r="598" spans="1:58" ht="16.5" hidden="1" customHeight="1" x14ac:dyDescent="0.3">
      <c r="A598" s="1"/>
      <c r="B598" s="5" t="s">
        <v>1559</v>
      </c>
      <c r="C598" s="68">
        <v>1</v>
      </c>
      <c r="D598" s="69">
        <f>IFERROR(C598/INDEX(표5[#All],MATCH(B598,표5[[#All],[잉크]],0),2),"")</f>
        <v>1</v>
      </c>
      <c r="E598" s="22">
        <f>$C598-INDEX(표5[#All],MATCH(B598,표5[[#All],[잉크]],0),24)</f>
        <v>-1</v>
      </c>
      <c r="F598" s="542"/>
      <c r="G598" s="23" t="str">
        <f>IF(ISBLANK(F598),"",INDEX(호기!$A$1:$B$657,MATCH('생산계획(잉크)'!B1050,호기!$A$1:$A$657,0),2))</f>
        <v/>
      </c>
      <c r="H598" s="24">
        <f>C598+F598-INDEX(표5[#All],MATCH(B598,표5[[#All],[잉크]],0),2)</f>
        <v>0</v>
      </c>
      <c r="I598" s="21" t="str">
        <f>IFERROR(H598/INDEX(표5[#All],MATCH(B598,표5[[#All],[잉크]],0),5),"")</f>
        <v/>
      </c>
      <c r="J598" s="542"/>
      <c r="K598" s="25" t="str">
        <f>IF(ISBLANK(J598),"",INDEX(호기!$A$1:$B$657,MATCH('생산계획(잉크)'!B1050,호기!$A$1:$A$657,0),2))</f>
        <v/>
      </c>
      <c r="L598" s="24">
        <f>H598+J598-INDEX(표5[#All],MATCH(B598,표5[[#All],[잉크]],0),5)</f>
        <v>0</v>
      </c>
      <c r="M598" s="21" t="str">
        <f>IFERROR(L598/INDEX(표5[#All],MATCH(B598,표5[[#All],[잉크]],0),8),"")</f>
        <v/>
      </c>
      <c r="N598" s="542"/>
      <c r="O598" s="23" t="str">
        <f>IF(ISBLANK(N598),"",INDEX(호기!$A$1:$B$657,MATCH('생산계획(잉크)'!B1050,호기!$A$1:$A$657,0),2))</f>
        <v/>
      </c>
      <c r="P598" s="24">
        <f>L598+N598-INDEX(표5[#All],MATCH(B598,표5[[#All],[잉크]],0),5)</f>
        <v>0</v>
      </c>
      <c r="Q598" s="21" t="str">
        <f>IFERROR(P598/INDEX(표5[#All],MATCH(B598,표5[[#All],[잉크]],0),11),"")</f>
        <v/>
      </c>
      <c r="R598" s="542"/>
      <c r="S598" s="25" t="str">
        <f>IF(ISBLANK(R598),"",INDEX(호기!$A$1:$B$657,MATCH('생산계획(잉크)'!B1050,호기!$A$1:$A$657,0),2))</f>
        <v/>
      </c>
      <c r="T598" s="24">
        <f>P598+R598-INDEX(표5[#All],MATCH(B598,표5[[#All],[잉크]],0),5)</f>
        <v>0</v>
      </c>
      <c r="U598" s="21" t="str">
        <f>IFERROR(T598/INDEX(표5[#All],MATCH(B598,표5[[#All],[잉크]],0),14),"")</f>
        <v/>
      </c>
      <c r="V598" s="542"/>
      <c r="W598" s="23" t="str">
        <f>IF(ISBLANK(V598),"",INDEX(호기!$A$1:$B$657,MATCH('생산계획(잉크)'!B1050,호기!$A$1:$A$657,0),2))</f>
        <v/>
      </c>
      <c r="X598" s="24">
        <f>T598+V598-INDEX(표5[#All],MATCH(B598,표5[[#All],[잉크]],0),5)</f>
        <v>0</v>
      </c>
      <c r="Y598" s="21" t="str">
        <f>IFERROR(X598/INDEX(표5[#All],MATCH(B598,표5[[#All],[잉크]],0),17),"")</f>
        <v/>
      </c>
      <c r="Z598" s="23"/>
      <c r="AA598" s="23" t="str">
        <f>IF(ISBLANK(Z598),"",INDEX(호기!$A$1:$B$657,MATCH('생산계획(잉크)'!B1050,호기!$A$1:$A$657,0),2))</f>
        <v/>
      </c>
      <c r="AB598" s="24">
        <f>X598+Z598-INDEX(표5[#All],MATCH(B598,표5[[#All],[잉크]],0),5)</f>
        <v>0</v>
      </c>
      <c r="AC598" s="21" t="str">
        <f>IFERROR(AB598/INDEX(표5[#All],MATCH(B598,표5[[#All],[잉크]],0),20),"")</f>
        <v/>
      </c>
      <c r="AD598" s="23"/>
      <c r="AE598" s="235"/>
      <c r="BB598" s="67"/>
      <c r="BC598" s="67"/>
      <c r="BD598" s="67"/>
      <c r="BE598" s="67"/>
      <c r="BF598" s="67"/>
    </row>
    <row r="599" spans="1:58" ht="16.5" hidden="1" customHeight="1" x14ac:dyDescent="0.3">
      <c r="A599" s="1"/>
      <c r="B599" s="5" t="s">
        <v>1560</v>
      </c>
      <c r="C599" s="68"/>
      <c r="D599" s="69" t="str">
        <f>IFERROR(C599/INDEX(표5[#All],MATCH(B599,표5[[#All],[잉크]],0),2),"")</f>
        <v/>
      </c>
      <c r="E599" s="22">
        <f>$C599-INDEX(표5[#All],MATCH(B599,표5[[#All],[잉크]],0),24)</f>
        <v>0</v>
      </c>
      <c r="F599" s="542"/>
      <c r="G599" s="23" t="str">
        <f>IF(ISBLANK(F599),"",INDEX(호기!$A$1:$B$657,MATCH('생산계획(잉크)'!B1051,호기!$A$1:$A$657,0),2))</f>
        <v/>
      </c>
      <c r="H599" s="24">
        <f>C599+F599-INDEX(표5[#All],MATCH(B599,표5[[#All],[잉크]],0),2)</f>
        <v>0</v>
      </c>
      <c r="I599" s="21" t="str">
        <f>IFERROR(H599/INDEX(표5[#All],MATCH(B599,표5[[#All],[잉크]],0),5),"")</f>
        <v/>
      </c>
      <c r="J599" s="542"/>
      <c r="K599" s="25" t="str">
        <f>IF(ISBLANK(J599),"",INDEX(호기!$A$1:$B$657,MATCH('생산계획(잉크)'!B1051,호기!$A$1:$A$657,0),2))</f>
        <v/>
      </c>
      <c r="L599" s="24">
        <f>H599+J599-INDEX(표5[#All],MATCH(B599,표5[[#All],[잉크]],0),5)</f>
        <v>0</v>
      </c>
      <c r="M599" s="21" t="str">
        <f>IFERROR(L599/INDEX(표5[#All],MATCH(B599,표5[[#All],[잉크]],0),8),"")</f>
        <v/>
      </c>
      <c r="N599" s="542"/>
      <c r="O599" s="23" t="str">
        <f>IF(ISBLANK(N599),"",INDEX(호기!$A$1:$B$657,MATCH('생산계획(잉크)'!B1051,호기!$A$1:$A$657,0),2))</f>
        <v/>
      </c>
      <c r="P599" s="24">
        <f>L599+N599-INDEX(표5[#All],MATCH(B599,표5[[#All],[잉크]],0),5)</f>
        <v>0</v>
      </c>
      <c r="Q599" s="21" t="str">
        <f>IFERROR(P599/INDEX(표5[#All],MATCH(B599,표5[[#All],[잉크]],0),11),"")</f>
        <v/>
      </c>
      <c r="R599" s="542"/>
      <c r="S599" s="25" t="str">
        <f>IF(ISBLANK(R599),"",INDEX(호기!$A$1:$B$657,MATCH('생산계획(잉크)'!B1051,호기!$A$1:$A$657,0),2))</f>
        <v/>
      </c>
      <c r="T599" s="24">
        <f>P599+R599-INDEX(표5[#All],MATCH(B599,표5[[#All],[잉크]],0),5)</f>
        <v>0</v>
      </c>
      <c r="U599" s="21" t="str">
        <f>IFERROR(T599/INDEX(표5[#All],MATCH(B599,표5[[#All],[잉크]],0),14),"")</f>
        <v/>
      </c>
      <c r="V599" s="542"/>
      <c r="W599" s="23" t="str">
        <f>IF(ISBLANK(V599),"",INDEX(호기!$A$1:$B$657,MATCH('생산계획(잉크)'!B1051,호기!$A$1:$A$657,0),2))</f>
        <v/>
      </c>
      <c r="X599" s="24">
        <f>T599+V599-INDEX(표5[#All],MATCH(B599,표5[[#All],[잉크]],0),5)</f>
        <v>0</v>
      </c>
      <c r="Y599" s="21" t="str">
        <f>IFERROR(X599/INDEX(표5[#All],MATCH(B599,표5[[#All],[잉크]],0),17),"")</f>
        <v/>
      </c>
      <c r="Z599" s="23"/>
      <c r="AA599" s="23" t="str">
        <f>IF(ISBLANK(Z599),"",INDEX(호기!$A$1:$B$657,MATCH('생산계획(잉크)'!B1051,호기!$A$1:$A$657,0),2))</f>
        <v/>
      </c>
      <c r="AB599" s="24">
        <f>X599+Z599-INDEX(표5[#All],MATCH(B599,표5[[#All],[잉크]],0),5)</f>
        <v>0</v>
      </c>
      <c r="AC599" s="21" t="str">
        <f>IFERROR(AB599/INDEX(표5[#All],MATCH(B599,표5[[#All],[잉크]],0),20),"")</f>
        <v/>
      </c>
      <c r="AD599" s="23"/>
      <c r="AE599" s="235"/>
      <c r="BB599" s="67"/>
      <c r="BC599" s="67"/>
      <c r="BD599" s="67"/>
      <c r="BE599" s="67"/>
      <c r="BF599" s="67"/>
    </row>
    <row r="600" spans="1:58" ht="16.5" hidden="1" customHeight="1" x14ac:dyDescent="0.3">
      <c r="A600" s="1"/>
      <c r="B600" s="5" t="s">
        <v>1561</v>
      </c>
      <c r="C600" s="68"/>
      <c r="D600" s="69" t="str">
        <f>IFERROR(C600/INDEX(표5[#All],MATCH(B600,표5[[#All],[잉크]],0),2),"")</f>
        <v/>
      </c>
      <c r="E600" s="22">
        <f>$C600-INDEX(표5[#All],MATCH(B600,표5[[#All],[잉크]],0),24)</f>
        <v>0</v>
      </c>
      <c r="F600" s="542"/>
      <c r="G600" s="23" t="str">
        <f>IF(ISBLANK(F600),"",INDEX(호기!$A$1:$B$657,MATCH('생산계획(잉크)'!B1052,호기!$A$1:$A$657,0),2))</f>
        <v/>
      </c>
      <c r="H600" s="24">
        <f>C600+F600-INDEX(표5[#All],MATCH(B600,표5[[#All],[잉크]],0),2)</f>
        <v>0</v>
      </c>
      <c r="I600" s="21" t="str">
        <f>IFERROR(H600/INDEX(표5[#All],MATCH(B600,표5[[#All],[잉크]],0),5),"")</f>
        <v/>
      </c>
      <c r="J600" s="542"/>
      <c r="K600" s="25" t="str">
        <f>IF(ISBLANK(J600),"",INDEX(호기!$A$1:$B$657,MATCH('생산계획(잉크)'!B1052,호기!$A$1:$A$657,0),2))</f>
        <v/>
      </c>
      <c r="L600" s="24">
        <f>H600+J600-INDEX(표5[#All],MATCH(B600,표5[[#All],[잉크]],0),5)</f>
        <v>0</v>
      </c>
      <c r="M600" s="21" t="str">
        <f>IFERROR(L600/INDEX(표5[#All],MATCH(B600,표5[[#All],[잉크]],0),8),"")</f>
        <v/>
      </c>
      <c r="N600" s="542"/>
      <c r="O600" s="23" t="str">
        <f>IF(ISBLANK(N600),"",INDEX(호기!$A$1:$B$657,MATCH('생산계획(잉크)'!B1052,호기!$A$1:$A$657,0),2))</f>
        <v/>
      </c>
      <c r="P600" s="24">
        <f>L600+N600-INDEX(표5[#All],MATCH(B600,표5[[#All],[잉크]],0),5)</f>
        <v>0</v>
      </c>
      <c r="Q600" s="21" t="str">
        <f>IFERROR(P600/INDEX(표5[#All],MATCH(B600,표5[[#All],[잉크]],0),11),"")</f>
        <v/>
      </c>
      <c r="R600" s="542"/>
      <c r="S600" s="25" t="str">
        <f>IF(ISBLANK(R600),"",INDEX(호기!$A$1:$B$657,MATCH('생산계획(잉크)'!B1052,호기!$A$1:$A$657,0),2))</f>
        <v/>
      </c>
      <c r="T600" s="24">
        <f>P600+R600-INDEX(표5[#All],MATCH(B600,표5[[#All],[잉크]],0),5)</f>
        <v>0</v>
      </c>
      <c r="U600" s="21" t="str">
        <f>IFERROR(T600/INDEX(표5[#All],MATCH(B600,표5[[#All],[잉크]],0),14),"")</f>
        <v/>
      </c>
      <c r="V600" s="542"/>
      <c r="W600" s="23" t="str">
        <f>IF(ISBLANK(V600),"",INDEX(호기!$A$1:$B$657,MATCH('생산계획(잉크)'!B1052,호기!$A$1:$A$657,0),2))</f>
        <v/>
      </c>
      <c r="X600" s="24">
        <f>T600+V600-INDEX(표5[#All],MATCH(B600,표5[[#All],[잉크]],0),5)</f>
        <v>0</v>
      </c>
      <c r="Y600" s="21" t="str">
        <f>IFERROR(X600/INDEX(표5[#All],MATCH(B600,표5[[#All],[잉크]],0),17),"")</f>
        <v/>
      </c>
      <c r="Z600" s="23"/>
      <c r="AA600" s="23" t="str">
        <f>IF(ISBLANK(Z600),"",INDEX(호기!$A$1:$B$657,MATCH('생산계획(잉크)'!B1052,호기!$A$1:$A$657,0),2))</f>
        <v/>
      </c>
      <c r="AB600" s="24">
        <f>X600+Z600-INDEX(표5[#All],MATCH(B600,표5[[#All],[잉크]],0),5)</f>
        <v>0</v>
      </c>
      <c r="AC600" s="21" t="str">
        <f>IFERROR(AB600/INDEX(표5[#All],MATCH(B600,표5[[#All],[잉크]],0),20),"")</f>
        <v/>
      </c>
      <c r="AD600" s="23"/>
      <c r="AE600" s="235"/>
      <c r="BB600" s="67"/>
      <c r="BC600" s="67"/>
      <c r="BD600" s="67"/>
      <c r="BE600" s="67"/>
      <c r="BF600" s="67"/>
    </row>
    <row r="601" spans="1:58" ht="16.5" hidden="1" customHeight="1" x14ac:dyDescent="0.3">
      <c r="A601" s="1"/>
      <c r="B601" s="5" t="s">
        <v>1579</v>
      </c>
      <c r="C601" s="68"/>
      <c r="D601" s="69" t="str">
        <f>IFERROR(C601/INDEX(표5[#All],MATCH(B601,표5[[#All],[잉크]],0),2),"")</f>
        <v/>
      </c>
      <c r="E601" s="22">
        <f>$C601-INDEX(표5[#All],MATCH(B601,표5[[#All],[잉크]],0),24)</f>
        <v>0</v>
      </c>
      <c r="F601" s="542"/>
      <c r="G601" s="23" t="str">
        <f>IF(ISBLANK(F601),"",INDEX(호기!$A$1:$B$657,MATCH('생산계획(잉크)'!B1053,호기!$A$1:$A$657,0),2))</f>
        <v/>
      </c>
      <c r="H601" s="24">
        <f>C601+F601-INDEX(표5[#All],MATCH(B601,표5[[#All],[잉크]],0),2)</f>
        <v>0</v>
      </c>
      <c r="I601" s="21" t="str">
        <f>IFERROR(H601/INDEX(표5[#All],MATCH(B601,표5[[#All],[잉크]],0),5),"")</f>
        <v/>
      </c>
      <c r="J601" s="542"/>
      <c r="K601" s="25" t="str">
        <f>IF(ISBLANK(J601),"",INDEX(호기!$A$1:$B$657,MATCH('생산계획(잉크)'!B1053,호기!$A$1:$A$657,0),2))</f>
        <v/>
      </c>
      <c r="L601" s="24">
        <f>H601+J601-INDEX(표5[#All],MATCH(B601,표5[[#All],[잉크]],0),5)</f>
        <v>0</v>
      </c>
      <c r="M601" s="21" t="str">
        <f>IFERROR(L601/INDEX(표5[#All],MATCH(B601,표5[[#All],[잉크]],0),8),"")</f>
        <v/>
      </c>
      <c r="N601" s="542"/>
      <c r="O601" s="23" t="str">
        <f>IF(ISBLANK(N601),"",INDEX(호기!$A$1:$B$657,MATCH('생산계획(잉크)'!B1053,호기!$A$1:$A$657,0),2))</f>
        <v/>
      </c>
      <c r="P601" s="24">
        <f>L601+N601-INDEX(표5[#All],MATCH(B601,표5[[#All],[잉크]],0),5)</f>
        <v>0</v>
      </c>
      <c r="Q601" s="21" t="str">
        <f>IFERROR(P601/INDEX(표5[#All],MATCH(B601,표5[[#All],[잉크]],0),11),"")</f>
        <v/>
      </c>
      <c r="R601" s="542"/>
      <c r="S601" s="25" t="str">
        <f>IF(ISBLANK(R601),"",INDEX(호기!$A$1:$B$657,MATCH('생산계획(잉크)'!B1053,호기!$A$1:$A$657,0),2))</f>
        <v/>
      </c>
      <c r="T601" s="24">
        <f>P601+R601-INDEX(표5[#All],MATCH(B601,표5[[#All],[잉크]],0),5)</f>
        <v>0</v>
      </c>
      <c r="U601" s="21" t="str">
        <f>IFERROR(T601/INDEX(표5[#All],MATCH(B601,표5[[#All],[잉크]],0),14),"")</f>
        <v/>
      </c>
      <c r="V601" s="542"/>
      <c r="W601" s="23" t="str">
        <f>IF(ISBLANK(V601),"",INDEX(호기!$A$1:$B$657,MATCH('생산계획(잉크)'!B1053,호기!$A$1:$A$657,0),2))</f>
        <v/>
      </c>
      <c r="X601" s="24">
        <f>T601+V601-INDEX(표5[#All],MATCH(B601,표5[[#All],[잉크]],0),5)</f>
        <v>0</v>
      </c>
      <c r="Y601" s="21" t="str">
        <f>IFERROR(X601/INDEX(표5[#All],MATCH(B601,표5[[#All],[잉크]],0),17),"")</f>
        <v/>
      </c>
      <c r="Z601" s="23"/>
      <c r="AA601" s="23" t="str">
        <f>IF(ISBLANK(Z601),"",INDEX(호기!$A$1:$B$657,MATCH('생산계획(잉크)'!B1053,호기!$A$1:$A$657,0),2))</f>
        <v/>
      </c>
      <c r="AB601" s="24">
        <f>X601+Z601-INDEX(표5[#All],MATCH(B601,표5[[#All],[잉크]],0),5)</f>
        <v>0</v>
      </c>
      <c r="AC601" s="21" t="str">
        <f>IFERROR(AB601/INDEX(표5[#All],MATCH(B601,표5[[#All],[잉크]],0),20),"")</f>
        <v/>
      </c>
      <c r="AD601" s="23"/>
      <c r="AE601" s="235"/>
      <c r="BB601" s="67"/>
      <c r="BC601" s="67"/>
      <c r="BD601" s="67"/>
      <c r="BE601" s="67"/>
      <c r="BF601" s="67"/>
    </row>
    <row r="602" spans="1:58" ht="16.5" hidden="1" customHeight="1" x14ac:dyDescent="0.3">
      <c r="A602" s="1"/>
      <c r="B602" s="5" t="s">
        <v>1580</v>
      </c>
      <c r="C602" s="68"/>
      <c r="D602" s="69" t="str">
        <f>IFERROR(C602/INDEX(표5[#All],MATCH(B602,표5[[#All],[잉크]],0),2),"")</f>
        <v/>
      </c>
      <c r="E602" s="22">
        <f>$C602-INDEX(표5[#All],MATCH(B602,표5[[#All],[잉크]],0),24)</f>
        <v>0</v>
      </c>
      <c r="F602" s="542"/>
      <c r="G602" s="23" t="str">
        <f>IF(ISBLANK(F602),"",INDEX(호기!$A$1:$B$657,MATCH('생산계획(잉크)'!B1054,호기!$A$1:$A$657,0),2))</f>
        <v/>
      </c>
      <c r="H602" s="24">
        <f>C602+F602-INDEX(표5[#All],MATCH(B602,표5[[#All],[잉크]],0),2)</f>
        <v>0</v>
      </c>
      <c r="I602" s="21" t="str">
        <f>IFERROR(H602/INDEX(표5[#All],MATCH(B602,표5[[#All],[잉크]],0),5),"")</f>
        <v/>
      </c>
      <c r="J602" s="542"/>
      <c r="K602" s="25" t="str">
        <f>IF(ISBLANK(J602),"",INDEX(호기!$A$1:$B$657,MATCH('생산계획(잉크)'!B1054,호기!$A$1:$A$657,0),2))</f>
        <v/>
      </c>
      <c r="L602" s="24">
        <f>H602+J602-INDEX(표5[#All],MATCH(B602,표5[[#All],[잉크]],0),5)</f>
        <v>0</v>
      </c>
      <c r="M602" s="21" t="str">
        <f>IFERROR(L602/INDEX(표5[#All],MATCH(B602,표5[[#All],[잉크]],0),8),"")</f>
        <v/>
      </c>
      <c r="N602" s="542"/>
      <c r="O602" s="23" t="str">
        <f>IF(ISBLANK(N602),"",INDEX(호기!$A$1:$B$657,MATCH('생산계획(잉크)'!B1054,호기!$A$1:$A$657,0),2))</f>
        <v/>
      </c>
      <c r="P602" s="24">
        <f>L602+N602-INDEX(표5[#All],MATCH(B602,표5[[#All],[잉크]],0),5)</f>
        <v>0</v>
      </c>
      <c r="Q602" s="21" t="str">
        <f>IFERROR(P602/INDEX(표5[#All],MATCH(B602,표5[[#All],[잉크]],0),11),"")</f>
        <v/>
      </c>
      <c r="R602" s="542"/>
      <c r="S602" s="25" t="str">
        <f>IF(ISBLANK(R602),"",INDEX(호기!$A$1:$B$657,MATCH('생산계획(잉크)'!B1054,호기!$A$1:$A$657,0),2))</f>
        <v/>
      </c>
      <c r="T602" s="24">
        <f>P602+R602-INDEX(표5[#All],MATCH(B602,표5[[#All],[잉크]],0),5)</f>
        <v>0</v>
      </c>
      <c r="U602" s="21" t="str">
        <f>IFERROR(T602/INDEX(표5[#All],MATCH(B602,표5[[#All],[잉크]],0),14),"")</f>
        <v/>
      </c>
      <c r="V602" s="542"/>
      <c r="W602" s="23" t="str">
        <f>IF(ISBLANK(V602),"",INDEX(호기!$A$1:$B$657,MATCH('생산계획(잉크)'!B1054,호기!$A$1:$A$657,0),2))</f>
        <v/>
      </c>
      <c r="X602" s="24">
        <f>T602+V602-INDEX(표5[#All],MATCH(B602,표5[[#All],[잉크]],0),5)</f>
        <v>0</v>
      </c>
      <c r="Y602" s="21" t="str">
        <f>IFERROR(X602/INDEX(표5[#All],MATCH(B602,표5[[#All],[잉크]],0),17),"")</f>
        <v/>
      </c>
      <c r="Z602" s="23"/>
      <c r="AA602" s="23" t="str">
        <f>IF(ISBLANK(Z602),"",INDEX(호기!$A$1:$B$657,MATCH('생산계획(잉크)'!B1054,호기!$A$1:$A$657,0),2))</f>
        <v/>
      </c>
      <c r="AB602" s="24">
        <f>X602+Z602-INDEX(표5[#All],MATCH(B602,표5[[#All],[잉크]],0),5)</f>
        <v>0</v>
      </c>
      <c r="AC602" s="21" t="str">
        <f>IFERROR(AB602/INDEX(표5[#All],MATCH(B602,표5[[#All],[잉크]],0),20),"")</f>
        <v/>
      </c>
      <c r="AD602" s="23"/>
      <c r="AE602" s="235"/>
      <c r="BB602" s="67"/>
      <c r="BC602" s="67"/>
      <c r="BD602" s="67"/>
      <c r="BE602" s="67"/>
      <c r="BF602" s="67"/>
    </row>
    <row r="603" spans="1:58" ht="16.5" hidden="1" customHeight="1" x14ac:dyDescent="0.3">
      <c r="A603" s="1"/>
      <c r="B603" s="5" t="s">
        <v>1572</v>
      </c>
      <c r="C603" s="68"/>
      <c r="D603" s="69" t="str">
        <f>IFERROR(C603/INDEX(표5[#All],MATCH(B603,표5[[#All],[잉크]],0),2),"")</f>
        <v/>
      </c>
      <c r="E603" s="22">
        <f>$C603-INDEX(표5[#All],MATCH(B603,표5[[#All],[잉크]],0),24)</f>
        <v>0</v>
      </c>
      <c r="F603" s="542"/>
      <c r="G603" s="23" t="str">
        <f>IF(ISBLANK(F603),"",INDEX(호기!$A$1:$B$657,MATCH('생산계획(잉크)'!B1055,호기!$A$1:$A$657,0),2))</f>
        <v/>
      </c>
      <c r="H603" s="24">
        <f>C603+F603-INDEX(표5[#All],MATCH(B603,표5[[#All],[잉크]],0),2)</f>
        <v>0</v>
      </c>
      <c r="I603" s="21" t="str">
        <f>IFERROR(H603/INDEX(표5[#All],MATCH(B603,표5[[#All],[잉크]],0),5),"")</f>
        <v/>
      </c>
      <c r="J603" s="542"/>
      <c r="K603" s="25" t="str">
        <f>IF(ISBLANK(J603),"",INDEX(호기!$A$1:$B$657,MATCH('생산계획(잉크)'!B1055,호기!$A$1:$A$657,0),2))</f>
        <v/>
      </c>
      <c r="L603" s="24">
        <f>H603+J603-INDEX(표5[#All],MATCH(B603,표5[[#All],[잉크]],0),5)</f>
        <v>0</v>
      </c>
      <c r="M603" s="21" t="str">
        <f>IFERROR(L603/INDEX(표5[#All],MATCH(B603,표5[[#All],[잉크]],0),8),"")</f>
        <v/>
      </c>
      <c r="N603" s="542"/>
      <c r="O603" s="23" t="str">
        <f>IF(ISBLANK(N603),"",INDEX(호기!$A$1:$B$657,MATCH('생산계획(잉크)'!B1055,호기!$A$1:$A$657,0),2))</f>
        <v/>
      </c>
      <c r="P603" s="24">
        <f>L603+N603-INDEX(표5[#All],MATCH(B603,표5[[#All],[잉크]],0),5)</f>
        <v>0</v>
      </c>
      <c r="Q603" s="21" t="str">
        <f>IFERROR(P603/INDEX(표5[#All],MATCH(B603,표5[[#All],[잉크]],0),11),"")</f>
        <v/>
      </c>
      <c r="R603" s="542"/>
      <c r="S603" s="25" t="str">
        <f>IF(ISBLANK(R603),"",INDEX(호기!$A$1:$B$657,MATCH('생산계획(잉크)'!B1055,호기!$A$1:$A$657,0),2))</f>
        <v/>
      </c>
      <c r="T603" s="24">
        <f>P603+R603-INDEX(표5[#All],MATCH(B603,표5[[#All],[잉크]],0),5)</f>
        <v>0</v>
      </c>
      <c r="U603" s="21" t="str">
        <f>IFERROR(T603/INDEX(표5[#All],MATCH(B603,표5[[#All],[잉크]],0),14),"")</f>
        <v/>
      </c>
      <c r="V603" s="542"/>
      <c r="W603" s="23" t="str">
        <f>IF(ISBLANK(V603),"",INDEX(호기!$A$1:$B$657,MATCH('생산계획(잉크)'!B1055,호기!$A$1:$A$657,0),2))</f>
        <v/>
      </c>
      <c r="X603" s="24">
        <f>T603+V603-INDEX(표5[#All],MATCH(B603,표5[[#All],[잉크]],0),5)</f>
        <v>0</v>
      </c>
      <c r="Y603" s="21" t="str">
        <f>IFERROR(X603/INDEX(표5[#All],MATCH(B603,표5[[#All],[잉크]],0),17),"")</f>
        <v/>
      </c>
      <c r="Z603" s="23"/>
      <c r="AA603" s="23" t="str">
        <f>IF(ISBLANK(Z603),"",INDEX(호기!$A$1:$B$657,MATCH('생산계획(잉크)'!B1055,호기!$A$1:$A$657,0),2))</f>
        <v/>
      </c>
      <c r="AB603" s="24">
        <f>X603+Z603-INDEX(표5[#All],MATCH(B603,표5[[#All],[잉크]],0),5)</f>
        <v>0</v>
      </c>
      <c r="AC603" s="21" t="str">
        <f>IFERROR(AB603/INDEX(표5[#All],MATCH(B603,표5[[#All],[잉크]],0),20),"")</f>
        <v/>
      </c>
      <c r="AD603" s="23"/>
      <c r="AE603" s="235"/>
      <c r="BB603" s="67"/>
      <c r="BC603" s="67"/>
      <c r="BD603" s="67"/>
      <c r="BE603" s="67"/>
      <c r="BF603" s="67"/>
    </row>
    <row r="604" spans="1:58" ht="16.5" hidden="1" customHeight="1" x14ac:dyDescent="0.3">
      <c r="A604" s="1"/>
      <c r="B604" s="5" t="s">
        <v>1570</v>
      </c>
      <c r="C604" s="68"/>
      <c r="D604" s="69" t="str">
        <f>IFERROR(C604/INDEX(표5[#All],MATCH(B604,표5[[#All],[잉크]],0),2),"")</f>
        <v/>
      </c>
      <c r="E604" s="22">
        <f>$C604-INDEX(표5[#All],MATCH(B604,표5[[#All],[잉크]],0),24)</f>
        <v>0</v>
      </c>
      <c r="F604" s="542"/>
      <c r="G604" s="23" t="str">
        <f>IF(ISBLANK(F604),"",INDEX(호기!$A$1:$B$657,MATCH('생산계획(잉크)'!B1056,호기!$A$1:$A$657,0),2))</f>
        <v/>
      </c>
      <c r="H604" s="24">
        <f>C604+F604-INDEX(표5[#All],MATCH(B604,표5[[#All],[잉크]],0),2)</f>
        <v>0</v>
      </c>
      <c r="I604" s="21" t="str">
        <f>IFERROR(H604/INDEX(표5[#All],MATCH(B604,표5[[#All],[잉크]],0),5),"")</f>
        <v/>
      </c>
      <c r="J604" s="542"/>
      <c r="K604" s="25" t="str">
        <f>IF(ISBLANK(J604),"",INDEX(호기!$A$1:$B$657,MATCH('생산계획(잉크)'!B1056,호기!$A$1:$A$657,0),2))</f>
        <v/>
      </c>
      <c r="L604" s="24">
        <f>H604+J604-INDEX(표5[#All],MATCH(B604,표5[[#All],[잉크]],0),5)</f>
        <v>0</v>
      </c>
      <c r="M604" s="21" t="str">
        <f>IFERROR(L604/INDEX(표5[#All],MATCH(B604,표5[[#All],[잉크]],0),8),"")</f>
        <v/>
      </c>
      <c r="N604" s="542"/>
      <c r="O604" s="23" t="str">
        <f>IF(ISBLANK(N604),"",INDEX(호기!$A$1:$B$657,MATCH('생산계획(잉크)'!B1056,호기!$A$1:$A$657,0),2))</f>
        <v/>
      </c>
      <c r="P604" s="24">
        <f>L604+N604-INDEX(표5[#All],MATCH(B604,표5[[#All],[잉크]],0),5)</f>
        <v>0</v>
      </c>
      <c r="Q604" s="21" t="str">
        <f>IFERROR(P604/INDEX(표5[#All],MATCH(B604,표5[[#All],[잉크]],0),11),"")</f>
        <v/>
      </c>
      <c r="R604" s="542"/>
      <c r="S604" s="25" t="str">
        <f>IF(ISBLANK(R604),"",INDEX(호기!$A$1:$B$657,MATCH('생산계획(잉크)'!B1056,호기!$A$1:$A$657,0),2))</f>
        <v/>
      </c>
      <c r="T604" s="24">
        <f>P604+R604-INDEX(표5[#All],MATCH(B604,표5[[#All],[잉크]],0),5)</f>
        <v>0</v>
      </c>
      <c r="U604" s="21" t="str">
        <f>IFERROR(T604/INDEX(표5[#All],MATCH(B604,표5[[#All],[잉크]],0),14),"")</f>
        <v/>
      </c>
      <c r="V604" s="542"/>
      <c r="W604" s="23" t="str">
        <f>IF(ISBLANK(V604),"",INDEX(호기!$A$1:$B$657,MATCH('생산계획(잉크)'!B1056,호기!$A$1:$A$657,0),2))</f>
        <v/>
      </c>
      <c r="X604" s="24">
        <f>T604+V604-INDEX(표5[#All],MATCH(B604,표5[[#All],[잉크]],0),5)</f>
        <v>0</v>
      </c>
      <c r="Y604" s="21" t="str">
        <f>IFERROR(X604/INDEX(표5[#All],MATCH(B604,표5[[#All],[잉크]],0),17),"")</f>
        <v/>
      </c>
      <c r="Z604" s="23"/>
      <c r="AA604" s="23" t="str">
        <f>IF(ISBLANK(Z604),"",INDEX(호기!$A$1:$B$657,MATCH('생산계획(잉크)'!B1056,호기!$A$1:$A$657,0),2))</f>
        <v/>
      </c>
      <c r="AB604" s="24">
        <f>X604+Z604-INDEX(표5[#All],MATCH(B604,표5[[#All],[잉크]],0),5)</f>
        <v>0</v>
      </c>
      <c r="AC604" s="21" t="str">
        <f>IFERROR(AB604/INDEX(표5[#All],MATCH(B604,표5[[#All],[잉크]],0),20),"")</f>
        <v/>
      </c>
      <c r="AD604" s="23"/>
      <c r="AE604" s="235"/>
      <c r="BB604" s="67"/>
      <c r="BC604" s="67"/>
      <c r="BD604" s="67"/>
      <c r="BE604" s="67"/>
      <c r="BF604" s="67"/>
    </row>
    <row r="605" spans="1:58" ht="16.5" hidden="1" customHeight="1" x14ac:dyDescent="0.3">
      <c r="A605" s="1"/>
      <c r="B605" s="5" t="s">
        <v>1629</v>
      </c>
      <c r="C605" s="68"/>
      <c r="D605" s="69" t="str">
        <f>IFERROR(C605/INDEX(표5[#All],MATCH(B605,표5[[#All],[잉크]],0),2),"")</f>
        <v/>
      </c>
      <c r="E605" s="22">
        <f>$C605-INDEX(표5[#All],MATCH(B605,표5[[#All],[잉크]],0),24)</f>
        <v>0</v>
      </c>
      <c r="F605" s="542"/>
      <c r="G605" s="23" t="str">
        <f>IF(ISBLANK(F605),"",INDEX(호기!$A$1:$B$657,MATCH('생산계획(잉크)'!B1057,호기!$A$1:$A$657,0),2))</f>
        <v/>
      </c>
      <c r="H605" s="24">
        <f>C605+F605-INDEX(표5[#All],MATCH(B605,표5[[#All],[잉크]],0),2)</f>
        <v>0</v>
      </c>
      <c r="I605" s="21" t="str">
        <f>IFERROR(H605/INDEX(표5[#All],MATCH(B605,표5[[#All],[잉크]],0),5),"")</f>
        <v/>
      </c>
      <c r="J605" s="542"/>
      <c r="K605" s="25" t="str">
        <f>IF(ISBLANK(J605),"",INDEX(호기!$A$1:$B$657,MATCH('생산계획(잉크)'!B1057,호기!$A$1:$A$657,0),2))</f>
        <v/>
      </c>
      <c r="L605" s="24">
        <f>H605+J605-INDEX(표5[#All],MATCH(B605,표5[[#All],[잉크]],0),5)</f>
        <v>0</v>
      </c>
      <c r="M605" s="21" t="str">
        <f>IFERROR(L605/INDEX(표5[#All],MATCH(B605,표5[[#All],[잉크]],0),8),"")</f>
        <v/>
      </c>
      <c r="N605" s="542"/>
      <c r="O605" s="23" t="str">
        <f>IF(ISBLANK(N605),"",INDEX(호기!$A$1:$B$657,MATCH('생산계획(잉크)'!B1057,호기!$A$1:$A$657,0),2))</f>
        <v/>
      </c>
      <c r="P605" s="24">
        <f>L605+N605-INDEX(표5[#All],MATCH(B605,표5[[#All],[잉크]],0),5)</f>
        <v>0</v>
      </c>
      <c r="Q605" s="21" t="str">
        <f>IFERROR(P605/INDEX(표5[#All],MATCH(B605,표5[[#All],[잉크]],0),11),"")</f>
        <v/>
      </c>
      <c r="R605" s="542"/>
      <c r="S605" s="25" t="str">
        <f>IF(ISBLANK(R605),"",INDEX(호기!$A$1:$B$657,MATCH('생산계획(잉크)'!B1057,호기!$A$1:$A$657,0),2))</f>
        <v/>
      </c>
      <c r="T605" s="24">
        <f>P605+R605-INDEX(표5[#All],MATCH(B605,표5[[#All],[잉크]],0),5)</f>
        <v>0</v>
      </c>
      <c r="U605" s="21" t="str">
        <f>IFERROR(T605/INDEX(표5[#All],MATCH(B605,표5[[#All],[잉크]],0),14),"")</f>
        <v/>
      </c>
      <c r="V605" s="542"/>
      <c r="W605" s="23" t="str">
        <f>IF(ISBLANK(V605),"",INDEX(호기!$A$1:$B$657,MATCH('생산계획(잉크)'!B1057,호기!$A$1:$A$657,0),2))</f>
        <v/>
      </c>
      <c r="X605" s="24">
        <f>T605+V605-INDEX(표5[#All],MATCH(B605,표5[[#All],[잉크]],0),5)</f>
        <v>0</v>
      </c>
      <c r="Y605" s="21" t="str">
        <f>IFERROR(X605/INDEX(표5[#All],MATCH(B605,표5[[#All],[잉크]],0),17),"")</f>
        <v/>
      </c>
      <c r="Z605" s="23"/>
      <c r="AA605" s="23" t="str">
        <f>IF(ISBLANK(Z605),"",INDEX(호기!$A$1:$B$657,MATCH('생산계획(잉크)'!B1057,호기!$A$1:$A$657,0),2))</f>
        <v/>
      </c>
      <c r="AB605" s="24">
        <f>X605+Z605-INDEX(표5[#All],MATCH(B605,표5[[#All],[잉크]],0),5)</f>
        <v>0</v>
      </c>
      <c r="AC605" s="21" t="str">
        <f>IFERROR(AB605/INDEX(표5[#All],MATCH(B605,표5[[#All],[잉크]],0),20),"")</f>
        <v/>
      </c>
      <c r="AD605" s="23"/>
      <c r="AE605" s="235"/>
      <c r="BB605" s="67"/>
      <c r="BC605" s="67"/>
      <c r="BD605" s="67"/>
      <c r="BE605" s="67"/>
      <c r="BF605" s="67"/>
    </row>
    <row r="606" spans="1:58" ht="16.5" hidden="1" customHeight="1" x14ac:dyDescent="0.3">
      <c r="A606" s="1"/>
      <c r="B606" s="5" t="s">
        <v>1630</v>
      </c>
      <c r="C606" s="68"/>
      <c r="D606" s="69" t="str">
        <f>IFERROR(C606/INDEX(표5[#All],MATCH(B606,표5[[#All],[잉크]],0),2),"")</f>
        <v/>
      </c>
      <c r="E606" s="22">
        <f>$C606-INDEX(표5[#All],MATCH(B606,표5[[#All],[잉크]],0),24)</f>
        <v>0</v>
      </c>
      <c r="F606" s="542"/>
      <c r="G606" s="23" t="str">
        <f>IF(ISBLANK(F606),"",INDEX(호기!$A$1:$B$657,MATCH('생산계획(잉크)'!B1058,호기!$A$1:$A$657,0),2))</f>
        <v/>
      </c>
      <c r="H606" s="24">
        <f>C606+F606-INDEX(표5[#All],MATCH(B606,표5[[#All],[잉크]],0),2)</f>
        <v>0</v>
      </c>
      <c r="I606" s="21" t="str">
        <f>IFERROR(H606/INDEX(표5[#All],MATCH(B606,표5[[#All],[잉크]],0),5),"")</f>
        <v/>
      </c>
      <c r="J606" s="542"/>
      <c r="K606" s="25" t="str">
        <f>IF(ISBLANK(J606),"",INDEX(호기!$A$1:$B$657,MATCH('생산계획(잉크)'!B1058,호기!$A$1:$A$657,0),2))</f>
        <v/>
      </c>
      <c r="L606" s="24">
        <f>H606+J606-INDEX(표5[#All],MATCH(B606,표5[[#All],[잉크]],0),5)</f>
        <v>0</v>
      </c>
      <c r="M606" s="21" t="str">
        <f>IFERROR(L606/INDEX(표5[#All],MATCH(B606,표5[[#All],[잉크]],0),8),"")</f>
        <v/>
      </c>
      <c r="N606" s="542"/>
      <c r="O606" s="23" t="str">
        <f>IF(ISBLANK(N606),"",INDEX(호기!$A$1:$B$657,MATCH('생산계획(잉크)'!B1058,호기!$A$1:$A$657,0),2))</f>
        <v/>
      </c>
      <c r="P606" s="24">
        <f>L606+N606-INDEX(표5[#All],MATCH(B606,표5[[#All],[잉크]],0),5)</f>
        <v>0</v>
      </c>
      <c r="Q606" s="21" t="str">
        <f>IFERROR(P606/INDEX(표5[#All],MATCH(B606,표5[[#All],[잉크]],0),11),"")</f>
        <v/>
      </c>
      <c r="R606" s="542"/>
      <c r="S606" s="25" t="str">
        <f>IF(ISBLANK(R606),"",INDEX(호기!$A$1:$B$657,MATCH('생산계획(잉크)'!B1058,호기!$A$1:$A$657,0),2))</f>
        <v/>
      </c>
      <c r="T606" s="24">
        <f>P606+R606-INDEX(표5[#All],MATCH(B606,표5[[#All],[잉크]],0),5)</f>
        <v>0</v>
      </c>
      <c r="U606" s="21" t="str">
        <f>IFERROR(T606/INDEX(표5[#All],MATCH(B606,표5[[#All],[잉크]],0),14),"")</f>
        <v/>
      </c>
      <c r="V606" s="542"/>
      <c r="W606" s="23" t="str">
        <f>IF(ISBLANK(V606),"",INDEX(호기!$A$1:$B$657,MATCH('생산계획(잉크)'!B1058,호기!$A$1:$A$657,0),2))</f>
        <v/>
      </c>
      <c r="X606" s="24">
        <f>T606+V606-INDEX(표5[#All],MATCH(B606,표5[[#All],[잉크]],0),5)</f>
        <v>0</v>
      </c>
      <c r="Y606" s="21" t="str">
        <f>IFERROR(X606/INDEX(표5[#All],MATCH(B606,표5[[#All],[잉크]],0),17),"")</f>
        <v/>
      </c>
      <c r="Z606" s="23"/>
      <c r="AA606" s="23" t="str">
        <f>IF(ISBLANK(Z606),"",INDEX(호기!$A$1:$B$657,MATCH('생산계획(잉크)'!B1058,호기!$A$1:$A$657,0),2))</f>
        <v/>
      </c>
      <c r="AB606" s="24">
        <f>X606+Z606-INDEX(표5[#All],MATCH(B606,표5[[#All],[잉크]],0),5)</f>
        <v>0</v>
      </c>
      <c r="AC606" s="21" t="str">
        <f>IFERROR(AB606/INDEX(표5[#All],MATCH(B606,표5[[#All],[잉크]],0),20),"")</f>
        <v/>
      </c>
      <c r="AD606" s="23"/>
      <c r="AE606" s="235"/>
      <c r="BB606" s="67"/>
      <c r="BC606" s="67"/>
      <c r="BD606" s="67"/>
      <c r="BE606" s="67"/>
      <c r="BF606" s="67"/>
    </row>
    <row r="607" spans="1:58" ht="16.5" hidden="1" customHeight="1" x14ac:dyDescent="0.3">
      <c r="A607" s="1"/>
      <c r="B607" s="5" t="s">
        <v>1619</v>
      </c>
      <c r="C607" s="68"/>
      <c r="D607" s="69" t="str">
        <f>IFERROR(C607/INDEX(표5[#All],MATCH(B607,표5[[#All],[잉크]],0),2),"")</f>
        <v/>
      </c>
      <c r="E607" s="22">
        <f>$C607-INDEX(표5[#All],MATCH(B607,표5[[#All],[잉크]],0),24)</f>
        <v>0</v>
      </c>
      <c r="F607" s="542"/>
      <c r="G607" s="23" t="str">
        <f>IF(ISBLANK(F607),"",INDEX(호기!$A$1:$B$657,MATCH('생산계획(잉크)'!B1059,호기!$A$1:$A$657,0),2))</f>
        <v/>
      </c>
      <c r="H607" s="24">
        <f>C607+F607-INDEX(표5[#All],MATCH(B607,표5[[#All],[잉크]],0),2)</f>
        <v>0</v>
      </c>
      <c r="I607" s="21" t="str">
        <f>IFERROR(H607/INDEX(표5[#All],MATCH(B607,표5[[#All],[잉크]],0),5),"")</f>
        <v/>
      </c>
      <c r="J607" s="542"/>
      <c r="K607" s="25" t="str">
        <f>IF(ISBLANK(J607),"",INDEX(호기!$A$1:$B$657,MATCH('생산계획(잉크)'!B1059,호기!$A$1:$A$657,0),2))</f>
        <v/>
      </c>
      <c r="L607" s="24">
        <f>H607+J607-INDEX(표5[#All],MATCH(B607,표5[[#All],[잉크]],0),5)</f>
        <v>0</v>
      </c>
      <c r="M607" s="21" t="str">
        <f>IFERROR(L607/INDEX(표5[#All],MATCH(B607,표5[[#All],[잉크]],0),8),"")</f>
        <v/>
      </c>
      <c r="N607" s="542"/>
      <c r="O607" s="23" t="str">
        <f>IF(ISBLANK(N607),"",INDEX(호기!$A$1:$B$657,MATCH('생산계획(잉크)'!B1059,호기!$A$1:$A$657,0),2))</f>
        <v/>
      </c>
      <c r="P607" s="24">
        <f>L607+N607-INDEX(표5[#All],MATCH(B607,표5[[#All],[잉크]],0),5)</f>
        <v>0</v>
      </c>
      <c r="Q607" s="21" t="str">
        <f>IFERROR(P607/INDEX(표5[#All],MATCH(B607,표5[[#All],[잉크]],0),11),"")</f>
        <v/>
      </c>
      <c r="R607" s="542"/>
      <c r="S607" s="25" t="str">
        <f>IF(ISBLANK(R607),"",INDEX(호기!$A$1:$B$657,MATCH('생산계획(잉크)'!B1059,호기!$A$1:$A$657,0),2))</f>
        <v/>
      </c>
      <c r="T607" s="24">
        <f>P607+R607-INDEX(표5[#All],MATCH(B607,표5[[#All],[잉크]],0),5)</f>
        <v>0</v>
      </c>
      <c r="U607" s="21" t="str">
        <f>IFERROR(T607/INDEX(표5[#All],MATCH(B607,표5[[#All],[잉크]],0),14),"")</f>
        <v/>
      </c>
      <c r="V607" s="542"/>
      <c r="W607" s="23" t="str">
        <f>IF(ISBLANK(V607),"",INDEX(호기!$A$1:$B$657,MATCH('생산계획(잉크)'!B1059,호기!$A$1:$A$657,0),2))</f>
        <v/>
      </c>
      <c r="X607" s="24">
        <f>T607+V607-INDEX(표5[#All],MATCH(B607,표5[[#All],[잉크]],0),5)</f>
        <v>0</v>
      </c>
      <c r="Y607" s="21" t="str">
        <f>IFERROR(X607/INDEX(표5[#All],MATCH(B607,표5[[#All],[잉크]],0),17),"")</f>
        <v/>
      </c>
      <c r="Z607" s="23"/>
      <c r="AA607" s="23" t="str">
        <f>IF(ISBLANK(Z607),"",INDEX(호기!$A$1:$B$657,MATCH('생산계획(잉크)'!B1059,호기!$A$1:$A$657,0),2))</f>
        <v/>
      </c>
      <c r="AB607" s="24">
        <f>X607+Z607-INDEX(표5[#All],MATCH(B607,표5[[#All],[잉크]],0),5)</f>
        <v>0</v>
      </c>
      <c r="AC607" s="21" t="str">
        <f>IFERROR(AB607/INDEX(표5[#All],MATCH(B607,표5[[#All],[잉크]],0),20),"")</f>
        <v/>
      </c>
      <c r="AD607" s="23"/>
      <c r="AE607" s="235"/>
      <c r="BB607" s="67"/>
      <c r="BC607" s="67"/>
      <c r="BD607" s="67"/>
      <c r="BE607" s="67"/>
      <c r="BF607" s="67"/>
    </row>
    <row r="608" spans="1:58" ht="16.5" hidden="1" customHeight="1" x14ac:dyDescent="0.3">
      <c r="A608" s="1"/>
      <c r="B608" s="5" t="s">
        <v>1617</v>
      </c>
      <c r="C608" s="68"/>
      <c r="D608" s="69" t="str">
        <f>IFERROR(C608/INDEX(표5[#All],MATCH(B608,표5[[#All],[잉크]],0),2),"")</f>
        <v/>
      </c>
      <c r="E608" s="22">
        <f>$C608-INDEX(표5[#All],MATCH(B608,표5[[#All],[잉크]],0),24)</f>
        <v>0</v>
      </c>
      <c r="F608" s="542"/>
      <c r="G608" s="23" t="str">
        <f>IF(ISBLANK(F608),"",INDEX(호기!$A$1:$B$657,MATCH('생산계획(잉크)'!B1060,호기!$A$1:$A$657,0),2))</f>
        <v/>
      </c>
      <c r="H608" s="24">
        <f>C608+F608-INDEX(표5[#All],MATCH(B608,표5[[#All],[잉크]],0),2)</f>
        <v>0</v>
      </c>
      <c r="I608" s="21" t="str">
        <f>IFERROR(H608/INDEX(표5[#All],MATCH(B608,표5[[#All],[잉크]],0),5),"")</f>
        <v/>
      </c>
      <c r="J608" s="542"/>
      <c r="K608" s="25" t="str">
        <f>IF(ISBLANK(J608),"",INDEX(호기!$A$1:$B$657,MATCH('생산계획(잉크)'!B1060,호기!$A$1:$A$657,0),2))</f>
        <v/>
      </c>
      <c r="L608" s="24">
        <f>H608+J608-INDEX(표5[#All],MATCH(B608,표5[[#All],[잉크]],0),5)</f>
        <v>0</v>
      </c>
      <c r="M608" s="21" t="str">
        <f>IFERROR(L608/INDEX(표5[#All],MATCH(B608,표5[[#All],[잉크]],0),8),"")</f>
        <v/>
      </c>
      <c r="N608" s="542"/>
      <c r="O608" s="23" t="str">
        <f>IF(ISBLANK(N608),"",INDEX(호기!$A$1:$B$657,MATCH('생산계획(잉크)'!B1060,호기!$A$1:$A$657,0),2))</f>
        <v/>
      </c>
      <c r="P608" s="24">
        <f>L608+N608-INDEX(표5[#All],MATCH(B608,표5[[#All],[잉크]],0),5)</f>
        <v>0</v>
      </c>
      <c r="Q608" s="21" t="str">
        <f>IFERROR(P608/INDEX(표5[#All],MATCH(B608,표5[[#All],[잉크]],0),11),"")</f>
        <v/>
      </c>
      <c r="R608" s="542"/>
      <c r="S608" s="25" t="str">
        <f>IF(ISBLANK(R608),"",INDEX(호기!$A$1:$B$657,MATCH('생산계획(잉크)'!B1060,호기!$A$1:$A$657,0),2))</f>
        <v/>
      </c>
      <c r="T608" s="24">
        <f>P608+R608-INDEX(표5[#All],MATCH(B608,표5[[#All],[잉크]],0),5)</f>
        <v>0</v>
      </c>
      <c r="U608" s="21" t="str">
        <f>IFERROR(T608/INDEX(표5[#All],MATCH(B608,표5[[#All],[잉크]],0),14),"")</f>
        <v/>
      </c>
      <c r="V608" s="542"/>
      <c r="W608" s="23" t="str">
        <f>IF(ISBLANK(V608),"",INDEX(호기!$A$1:$B$657,MATCH('생산계획(잉크)'!B1060,호기!$A$1:$A$657,0),2))</f>
        <v/>
      </c>
      <c r="X608" s="24">
        <f>T608+V608-INDEX(표5[#All],MATCH(B608,표5[[#All],[잉크]],0),5)</f>
        <v>0</v>
      </c>
      <c r="Y608" s="21" t="str">
        <f>IFERROR(X608/INDEX(표5[#All],MATCH(B608,표5[[#All],[잉크]],0),17),"")</f>
        <v/>
      </c>
      <c r="Z608" s="23"/>
      <c r="AA608" s="23" t="str">
        <f>IF(ISBLANK(Z608),"",INDEX(호기!$A$1:$B$657,MATCH('생산계획(잉크)'!B1060,호기!$A$1:$A$657,0),2))</f>
        <v/>
      </c>
      <c r="AB608" s="24">
        <f>X608+Z608-INDEX(표5[#All],MATCH(B608,표5[[#All],[잉크]],0),5)</f>
        <v>0</v>
      </c>
      <c r="AC608" s="21" t="str">
        <f>IFERROR(AB608/INDEX(표5[#All],MATCH(B608,표5[[#All],[잉크]],0),20),"")</f>
        <v/>
      </c>
      <c r="AD608" s="23"/>
      <c r="AE608" s="235"/>
      <c r="BB608" s="67"/>
      <c r="BC608" s="67"/>
      <c r="BD608" s="67"/>
      <c r="BE608" s="67"/>
      <c r="BF608" s="67"/>
    </row>
    <row r="609" spans="1:58" ht="16.5" hidden="1" customHeight="1" x14ac:dyDescent="0.3">
      <c r="A609" s="1"/>
      <c r="B609" s="5" t="s">
        <v>1636</v>
      </c>
      <c r="C609" s="68"/>
      <c r="D609" s="69" t="str">
        <f>IFERROR(C609/INDEX(표5[#All],MATCH(B609,표5[[#All],[잉크]],0),2),"")</f>
        <v/>
      </c>
      <c r="E609" s="22">
        <f>$C609-INDEX(표5[#All],MATCH(B609,표5[[#All],[잉크]],0),24)</f>
        <v>0</v>
      </c>
      <c r="F609" s="542"/>
      <c r="G609" s="23" t="str">
        <f>IF(ISBLANK(F609),"",INDEX(호기!$A$1:$B$657,MATCH('생산계획(잉크)'!B1061,호기!$A$1:$A$657,0),2))</f>
        <v/>
      </c>
      <c r="H609" s="24">
        <f>C609+F609-INDEX(표5[#All],MATCH(B609,표5[[#All],[잉크]],0),2)</f>
        <v>0</v>
      </c>
      <c r="I609" s="21" t="str">
        <f>IFERROR(H609/INDEX(표5[#All],MATCH(B609,표5[[#All],[잉크]],0),5),"")</f>
        <v/>
      </c>
      <c r="J609" s="542"/>
      <c r="K609" s="25" t="str">
        <f>IF(ISBLANK(J609),"",INDEX(호기!$A$1:$B$657,MATCH('생산계획(잉크)'!B1061,호기!$A$1:$A$657,0),2))</f>
        <v/>
      </c>
      <c r="L609" s="24">
        <f>H609+J609-INDEX(표5[#All],MATCH(B609,표5[[#All],[잉크]],0),5)</f>
        <v>0</v>
      </c>
      <c r="M609" s="21" t="str">
        <f>IFERROR(L609/INDEX(표5[#All],MATCH(B609,표5[[#All],[잉크]],0),8),"")</f>
        <v/>
      </c>
      <c r="N609" s="542"/>
      <c r="O609" s="23" t="str">
        <f>IF(ISBLANK(N609),"",INDEX(호기!$A$1:$B$657,MATCH('생산계획(잉크)'!B1061,호기!$A$1:$A$657,0),2))</f>
        <v/>
      </c>
      <c r="P609" s="24">
        <f>L609+N609-INDEX(표5[#All],MATCH(B609,표5[[#All],[잉크]],0),5)</f>
        <v>0</v>
      </c>
      <c r="Q609" s="21" t="str">
        <f>IFERROR(P609/INDEX(표5[#All],MATCH(B609,표5[[#All],[잉크]],0),11),"")</f>
        <v/>
      </c>
      <c r="R609" s="542"/>
      <c r="S609" s="25" t="str">
        <f>IF(ISBLANK(R609),"",INDEX(호기!$A$1:$B$657,MATCH('생산계획(잉크)'!B1061,호기!$A$1:$A$657,0),2))</f>
        <v/>
      </c>
      <c r="T609" s="24">
        <f>P609+R609-INDEX(표5[#All],MATCH(B609,표5[[#All],[잉크]],0),5)</f>
        <v>0</v>
      </c>
      <c r="U609" s="21" t="str">
        <f>IFERROR(T609/INDEX(표5[#All],MATCH(B609,표5[[#All],[잉크]],0),14),"")</f>
        <v/>
      </c>
      <c r="V609" s="542"/>
      <c r="W609" s="23" t="str">
        <f>IF(ISBLANK(V609),"",INDEX(호기!$A$1:$B$657,MATCH('생산계획(잉크)'!B1061,호기!$A$1:$A$657,0),2))</f>
        <v/>
      </c>
      <c r="X609" s="24">
        <f>T609+V609-INDEX(표5[#All],MATCH(B609,표5[[#All],[잉크]],0),5)</f>
        <v>0</v>
      </c>
      <c r="Y609" s="21" t="str">
        <f>IFERROR(X609/INDEX(표5[#All],MATCH(B609,표5[[#All],[잉크]],0),17),"")</f>
        <v/>
      </c>
      <c r="Z609" s="23"/>
      <c r="AA609" s="23" t="str">
        <f>IF(ISBLANK(Z609),"",INDEX(호기!$A$1:$B$657,MATCH('생산계획(잉크)'!B1061,호기!$A$1:$A$657,0),2))</f>
        <v/>
      </c>
      <c r="AB609" s="24">
        <f>X609+Z609-INDEX(표5[#All],MATCH(B609,표5[[#All],[잉크]],0),5)</f>
        <v>0</v>
      </c>
      <c r="AC609" s="21" t="str">
        <f>IFERROR(AB609/INDEX(표5[#All],MATCH(B609,표5[[#All],[잉크]],0),20),"")</f>
        <v/>
      </c>
      <c r="AD609" s="23"/>
      <c r="AE609" s="235"/>
      <c r="BB609" s="67"/>
      <c r="BC609" s="67"/>
      <c r="BD609" s="67"/>
      <c r="BE609" s="67"/>
      <c r="BF609" s="67"/>
    </row>
    <row r="610" spans="1:58" ht="16.5" hidden="1" customHeight="1" x14ac:dyDescent="0.3">
      <c r="A610" s="1"/>
      <c r="B610" s="5" t="s">
        <v>1632</v>
      </c>
      <c r="C610" s="68"/>
      <c r="D610" s="69" t="str">
        <f>IFERROR(C610/INDEX(표5[#All],MATCH(B610,표5[[#All],[잉크]],0),2),"")</f>
        <v/>
      </c>
      <c r="E610" s="22">
        <f>$C610-INDEX(표5[#All],MATCH(B610,표5[[#All],[잉크]],0),24)</f>
        <v>0</v>
      </c>
      <c r="F610" s="542"/>
      <c r="G610" s="23" t="str">
        <f>IF(ISBLANK(F610),"",INDEX(호기!$A$1:$B$657,MATCH('생산계획(잉크)'!B1062,호기!$A$1:$A$657,0),2))</f>
        <v/>
      </c>
      <c r="H610" s="24">
        <f>C610+F610-INDEX(표5[#All],MATCH(B610,표5[[#All],[잉크]],0),2)</f>
        <v>0</v>
      </c>
      <c r="I610" s="21" t="str">
        <f>IFERROR(H610/INDEX(표5[#All],MATCH(B610,표5[[#All],[잉크]],0),5),"")</f>
        <v/>
      </c>
      <c r="J610" s="542"/>
      <c r="K610" s="25" t="str">
        <f>IF(ISBLANK(J610),"",INDEX(호기!$A$1:$B$657,MATCH('생산계획(잉크)'!B1062,호기!$A$1:$A$657,0),2))</f>
        <v/>
      </c>
      <c r="L610" s="24">
        <f>H610+J610-INDEX(표5[#All],MATCH(B610,표5[[#All],[잉크]],0),5)</f>
        <v>0</v>
      </c>
      <c r="M610" s="21" t="str">
        <f>IFERROR(L610/INDEX(표5[#All],MATCH(B610,표5[[#All],[잉크]],0),8),"")</f>
        <v/>
      </c>
      <c r="N610" s="542"/>
      <c r="O610" s="23" t="str">
        <f>IF(ISBLANK(N610),"",INDEX(호기!$A$1:$B$657,MATCH('생산계획(잉크)'!B1062,호기!$A$1:$A$657,0),2))</f>
        <v/>
      </c>
      <c r="P610" s="24">
        <f>L610+N610-INDEX(표5[#All],MATCH(B610,표5[[#All],[잉크]],0),5)</f>
        <v>0</v>
      </c>
      <c r="Q610" s="21" t="str">
        <f>IFERROR(P610/INDEX(표5[#All],MATCH(B610,표5[[#All],[잉크]],0),11),"")</f>
        <v/>
      </c>
      <c r="R610" s="542"/>
      <c r="S610" s="25" t="str">
        <f>IF(ISBLANK(R610),"",INDEX(호기!$A$1:$B$657,MATCH('생산계획(잉크)'!B1062,호기!$A$1:$A$657,0),2))</f>
        <v/>
      </c>
      <c r="T610" s="24">
        <f>P610+R610-INDEX(표5[#All],MATCH(B610,표5[[#All],[잉크]],0),5)</f>
        <v>0</v>
      </c>
      <c r="U610" s="21" t="str">
        <f>IFERROR(T610/INDEX(표5[#All],MATCH(B610,표5[[#All],[잉크]],0),14),"")</f>
        <v/>
      </c>
      <c r="V610" s="542"/>
      <c r="W610" s="23" t="str">
        <f>IF(ISBLANK(V610),"",INDEX(호기!$A$1:$B$657,MATCH('생산계획(잉크)'!B1062,호기!$A$1:$A$657,0),2))</f>
        <v/>
      </c>
      <c r="X610" s="24">
        <f>T610+V610-INDEX(표5[#All],MATCH(B610,표5[[#All],[잉크]],0),5)</f>
        <v>0</v>
      </c>
      <c r="Y610" s="21" t="str">
        <f>IFERROR(X610/INDEX(표5[#All],MATCH(B610,표5[[#All],[잉크]],0),17),"")</f>
        <v/>
      </c>
      <c r="Z610" s="23"/>
      <c r="AA610" s="23" t="str">
        <f>IF(ISBLANK(Z610),"",INDEX(호기!$A$1:$B$657,MATCH('생산계획(잉크)'!B1062,호기!$A$1:$A$657,0),2))</f>
        <v/>
      </c>
      <c r="AB610" s="24">
        <f>X610+Z610-INDEX(표5[#All],MATCH(B610,표5[[#All],[잉크]],0),5)</f>
        <v>0</v>
      </c>
      <c r="AC610" s="21" t="str">
        <f>IFERROR(AB610/INDEX(표5[#All],MATCH(B610,표5[[#All],[잉크]],0),20),"")</f>
        <v/>
      </c>
      <c r="AD610" s="23"/>
      <c r="AE610" s="235"/>
      <c r="BB610" s="67"/>
      <c r="BC610" s="67"/>
      <c r="BD610" s="67"/>
      <c r="BE610" s="67"/>
      <c r="BF610" s="67"/>
    </row>
    <row r="611" spans="1:58" ht="16.5" hidden="1" customHeight="1" x14ac:dyDescent="0.3">
      <c r="A611" s="1"/>
      <c r="B611" s="5" t="s">
        <v>1647</v>
      </c>
      <c r="C611" s="68"/>
      <c r="D611" s="69" t="str">
        <f>IFERROR(C611/INDEX(표5[#All],MATCH(B611,표5[[#All],[잉크]],0),2),"")</f>
        <v/>
      </c>
      <c r="E611" s="22">
        <f>$C611-INDEX(표5[#All],MATCH(B611,표5[[#All],[잉크]],0),24)</f>
        <v>0</v>
      </c>
      <c r="F611" s="542"/>
      <c r="G611" s="23" t="str">
        <f>IF(ISBLANK(F611),"",INDEX(호기!$A$1:$B$657,MATCH('생산계획(잉크)'!B1063,호기!$A$1:$A$657,0),2))</f>
        <v/>
      </c>
      <c r="H611" s="24">
        <f>C611+F611-INDEX(표5[#All],MATCH(B611,표5[[#All],[잉크]],0),2)</f>
        <v>0</v>
      </c>
      <c r="I611" s="21" t="str">
        <f>IFERROR(H611/INDEX(표5[#All],MATCH(B611,표5[[#All],[잉크]],0),5),"")</f>
        <v/>
      </c>
      <c r="J611" s="542"/>
      <c r="K611" s="25" t="str">
        <f>IF(ISBLANK(J611),"",INDEX(호기!$A$1:$B$657,MATCH('생산계획(잉크)'!B1063,호기!$A$1:$A$657,0),2))</f>
        <v/>
      </c>
      <c r="L611" s="24">
        <f>H611+J611-INDEX(표5[#All],MATCH(B611,표5[[#All],[잉크]],0),5)</f>
        <v>0</v>
      </c>
      <c r="M611" s="21" t="str">
        <f>IFERROR(L611/INDEX(표5[#All],MATCH(B611,표5[[#All],[잉크]],0),8),"")</f>
        <v/>
      </c>
      <c r="N611" s="542"/>
      <c r="O611" s="23" t="str">
        <f>IF(ISBLANK(N611),"",INDEX(호기!$A$1:$B$657,MATCH('생산계획(잉크)'!B1063,호기!$A$1:$A$657,0),2))</f>
        <v/>
      </c>
      <c r="P611" s="24">
        <f>L611+N611-INDEX(표5[#All],MATCH(B611,표5[[#All],[잉크]],0),5)</f>
        <v>0</v>
      </c>
      <c r="Q611" s="21" t="str">
        <f>IFERROR(P611/INDEX(표5[#All],MATCH(B611,표5[[#All],[잉크]],0),11),"")</f>
        <v/>
      </c>
      <c r="R611" s="542"/>
      <c r="S611" s="25" t="str">
        <f>IF(ISBLANK(R611),"",INDEX(호기!$A$1:$B$657,MATCH('생산계획(잉크)'!B1063,호기!$A$1:$A$657,0),2))</f>
        <v/>
      </c>
      <c r="T611" s="24">
        <f>P611+R611-INDEX(표5[#All],MATCH(B611,표5[[#All],[잉크]],0),5)</f>
        <v>0</v>
      </c>
      <c r="U611" s="21" t="str">
        <f>IFERROR(T611/INDEX(표5[#All],MATCH(B611,표5[[#All],[잉크]],0),14),"")</f>
        <v/>
      </c>
      <c r="V611" s="542"/>
      <c r="W611" s="23" t="str">
        <f>IF(ISBLANK(V611),"",INDEX(호기!$A$1:$B$657,MATCH('생산계획(잉크)'!B1063,호기!$A$1:$A$657,0),2))</f>
        <v/>
      </c>
      <c r="X611" s="24">
        <f>T611+V611-INDEX(표5[#All],MATCH(B611,표5[[#All],[잉크]],0),5)</f>
        <v>0</v>
      </c>
      <c r="Y611" s="21" t="str">
        <f>IFERROR(X611/INDEX(표5[#All],MATCH(B611,표5[[#All],[잉크]],0),17),"")</f>
        <v/>
      </c>
      <c r="Z611" s="23"/>
      <c r="AA611" s="23" t="str">
        <f>IF(ISBLANK(Z611),"",INDEX(호기!$A$1:$B$657,MATCH('생산계획(잉크)'!B1063,호기!$A$1:$A$657,0),2))</f>
        <v/>
      </c>
      <c r="AB611" s="24">
        <f>X611+Z611-INDEX(표5[#All],MATCH(B611,표5[[#All],[잉크]],0),5)</f>
        <v>0</v>
      </c>
      <c r="AC611" s="21" t="str">
        <f>IFERROR(AB611/INDEX(표5[#All],MATCH(B611,표5[[#All],[잉크]],0),20),"")</f>
        <v/>
      </c>
      <c r="AD611" s="23"/>
      <c r="AE611" s="235"/>
      <c r="BB611" s="67"/>
      <c r="BC611" s="67"/>
      <c r="BD611" s="67"/>
      <c r="BE611" s="67"/>
      <c r="BF611" s="67"/>
    </row>
    <row r="612" spans="1:58" ht="16.5" hidden="1" customHeight="1" x14ac:dyDescent="0.3">
      <c r="A612" s="1"/>
      <c r="B612" s="5" t="s">
        <v>1648</v>
      </c>
      <c r="C612" s="68"/>
      <c r="D612" s="69" t="str">
        <f>IFERROR(C612/INDEX(표5[#All],MATCH(B612,표5[[#All],[잉크]],0),2),"")</f>
        <v/>
      </c>
      <c r="E612" s="22">
        <f>$C612-INDEX(표5[#All],MATCH(B612,표5[[#All],[잉크]],0),24)</f>
        <v>0</v>
      </c>
      <c r="F612" s="542"/>
      <c r="G612" s="23" t="str">
        <f>IF(ISBLANK(F612),"",INDEX(호기!$A$1:$B$657,MATCH('생산계획(잉크)'!B1064,호기!$A$1:$A$657,0),2))</f>
        <v/>
      </c>
      <c r="H612" s="24">
        <f>C612+F612-INDEX(표5[#All],MATCH(B612,표5[[#All],[잉크]],0),2)</f>
        <v>0</v>
      </c>
      <c r="I612" s="21" t="str">
        <f>IFERROR(H612/INDEX(표5[#All],MATCH(B612,표5[[#All],[잉크]],0),5),"")</f>
        <v/>
      </c>
      <c r="J612" s="542"/>
      <c r="K612" s="25" t="str">
        <f>IF(ISBLANK(J612),"",INDEX(호기!$A$1:$B$657,MATCH('생산계획(잉크)'!B1064,호기!$A$1:$A$657,0),2))</f>
        <v/>
      </c>
      <c r="L612" s="24">
        <f>H612+J612-INDEX(표5[#All],MATCH(B612,표5[[#All],[잉크]],0),5)</f>
        <v>0</v>
      </c>
      <c r="M612" s="21" t="str">
        <f>IFERROR(L612/INDEX(표5[#All],MATCH(B612,표5[[#All],[잉크]],0),8),"")</f>
        <v/>
      </c>
      <c r="N612" s="542"/>
      <c r="O612" s="23" t="str">
        <f>IF(ISBLANK(N612),"",INDEX(호기!$A$1:$B$657,MATCH('생산계획(잉크)'!B1064,호기!$A$1:$A$657,0),2))</f>
        <v/>
      </c>
      <c r="P612" s="24">
        <f>L612+N612-INDEX(표5[#All],MATCH(B612,표5[[#All],[잉크]],0),5)</f>
        <v>0</v>
      </c>
      <c r="Q612" s="21" t="str">
        <f>IFERROR(P612/INDEX(표5[#All],MATCH(B612,표5[[#All],[잉크]],0),11),"")</f>
        <v/>
      </c>
      <c r="R612" s="542"/>
      <c r="S612" s="25" t="str">
        <f>IF(ISBLANK(R612),"",INDEX(호기!$A$1:$B$657,MATCH('생산계획(잉크)'!B1064,호기!$A$1:$A$657,0),2))</f>
        <v/>
      </c>
      <c r="T612" s="24">
        <f>P612+R612-INDEX(표5[#All],MATCH(B612,표5[[#All],[잉크]],0),5)</f>
        <v>0</v>
      </c>
      <c r="U612" s="21" t="str">
        <f>IFERROR(T612/INDEX(표5[#All],MATCH(B612,표5[[#All],[잉크]],0),14),"")</f>
        <v/>
      </c>
      <c r="V612" s="542"/>
      <c r="W612" s="23" t="str">
        <f>IF(ISBLANK(V612),"",INDEX(호기!$A$1:$B$657,MATCH('생산계획(잉크)'!B1064,호기!$A$1:$A$657,0),2))</f>
        <v/>
      </c>
      <c r="X612" s="24">
        <f>T612+V612-INDEX(표5[#All],MATCH(B612,표5[[#All],[잉크]],0),5)</f>
        <v>0</v>
      </c>
      <c r="Y612" s="21" t="str">
        <f>IFERROR(X612/INDEX(표5[#All],MATCH(B612,표5[[#All],[잉크]],0),17),"")</f>
        <v/>
      </c>
      <c r="Z612" s="23"/>
      <c r="AA612" s="23" t="str">
        <f>IF(ISBLANK(Z612),"",INDEX(호기!$A$1:$B$657,MATCH('생산계획(잉크)'!B1064,호기!$A$1:$A$657,0),2))</f>
        <v/>
      </c>
      <c r="AB612" s="24">
        <f>X612+Z612-INDEX(표5[#All],MATCH(B612,표5[[#All],[잉크]],0),5)</f>
        <v>0</v>
      </c>
      <c r="AC612" s="21" t="str">
        <f>IFERROR(AB612/INDEX(표5[#All],MATCH(B612,표5[[#All],[잉크]],0),20),"")</f>
        <v/>
      </c>
      <c r="AD612" s="23"/>
      <c r="AE612" s="235"/>
      <c r="BB612" s="67"/>
      <c r="BC612" s="67"/>
      <c r="BD612" s="67"/>
      <c r="BE612" s="67"/>
      <c r="BF612" s="67"/>
    </row>
    <row r="613" spans="1:58" ht="16.5" hidden="1" customHeight="1" x14ac:dyDescent="0.3">
      <c r="A613" s="1"/>
      <c r="B613" s="5" t="s">
        <v>1672</v>
      </c>
      <c r="C613" s="68"/>
      <c r="D613" s="69" t="str">
        <f>IFERROR(C613/INDEX(표5[#All],MATCH(B613,표5[[#All],[잉크]],0),2),"")</f>
        <v/>
      </c>
      <c r="E613" s="22">
        <f>$C613-INDEX(표5[#All],MATCH(B613,표5[[#All],[잉크]],0),24)</f>
        <v>0</v>
      </c>
      <c r="F613" s="542"/>
      <c r="G613" s="23" t="str">
        <f>IF(ISBLANK(F613),"",INDEX(호기!$A$1:$B$657,MATCH('생산계획(잉크)'!B1065,호기!$A$1:$A$657,0),2))</f>
        <v/>
      </c>
      <c r="H613" s="24">
        <f>C613+F613-INDEX(표5[#All],MATCH(B613,표5[[#All],[잉크]],0),2)</f>
        <v>0</v>
      </c>
      <c r="I613" s="21" t="str">
        <f>IFERROR(H613/INDEX(표5[#All],MATCH(B613,표5[[#All],[잉크]],0),5),"")</f>
        <v/>
      </c>
      <c r="J613" s="542"/>
      <c r="K613" s="25" t="str">
        <f>IF(ISBLANK(J613),"",INDEX(호기!$A$1:$B$657,MATCH('생산계획(잉크)'!B1065,호기!$A$1:$A$657,0),2))</f>
        <v/>
      </c>
      <c r="L613" s="24">
        <f>H613+J613-INDEX(표5[#All],MATCH(B613,표5[[#All],[잉크]],0),5)</f>
        <v>0</v>
      </c>
      <c r="M613" s="21" t="str">
        <f>IFERROR(L613/INDEX(표5[#All],MATCH(B613,표5[[#All],[잉크]],0),8),"")</f>
        <v/>
      </c>
      <c r="N613" s="542"/>
      <c r="O613" s="23" t="str">
        <f>IF(ISBLANK(N613),"",INDEX(호기!$A$1:$B$657,MATCH('생산계획(잉크)'!B1065,호기!$A$1:$A$657,0),2))</f>
        <v/>
      </c>
      <c r="P613" s="24">
        <f>L613+N613-INDEX(표5[#All],MATCH(B613,표5[[#All],[잉크]],0),5)</f>
        <v>0</v>
      </c>
      <c r="Q613" s="21" t="str">
        <f>IFERROR(P613/INDEX(표5[#All],MATCH(B613,표5[[#All],[잉크]],0),11),"")</f>
        <v/>
      </c>
      <c r="R613" s="542"/>
      <c r="S613" s="25" t="str">
        <f>IF(ISBLANK(R613),"",INDEX(호기!$A$1:$B$657,MATCH('생산계획(잉크)'!B1065,호기!$A$1:$A$657,0),2))</f>
        <v/>
      </c>
      <c r="T613" s="24">
        <f>P613+R613-INDEX(표5[#All],MATCH(B613,표5[[#All],[잉크]],0),5)</f>
        <v>0</v>
      </c>
      <c r="U613" s="21" t="str">
        <f>IFERROR(T613/INDEX(표5[#All],MATCH(B613,표5[[#All],[잉크]],0),14),"")</f>
        <v/>
      </c>
      <c r="V613" s="542"/>
      <c r="W613" s="23" t="str">
        <f>IF(ISBLANK(V613),"",INDEX(호기!$A$1:$B$657,MATCH('생산계획(잉크)'!B1065,호기!$A$1:$A$657,0),2))</f>
        <v/>
      </c>
      <c r="X613" s="24">
        <f>T613+V613-INDEX(표5[#All],MATCH(B613,표5[[#All],[잉크]],0),5)</f>
        <v>0</v>
      </c>
      <c r="Y613" s="21" t="str">
        <f>IFERROR(X613/INDEX(표5[#All],MATCH(B613,표5[[#All],[잉크]],0),17),"")</f>
        <v/>
      </c>
      <c r="Z613" s="23"/>
      <c r="AA613" s="23" t="str">
        <f>IF(ISBLANK(Z613),"",INDEX(호기!$A$1:$B$657,MATCH('생산계획(잉크)'!B1065,호기!$A$1:$A$657,0),2))</f>
        <v/>
      </c>
      <c r="AB613" s="24">
        <f>X613+Z613-INDEX(표5[#All],MATCH(B613,표5[[#All],[잉크]],0),5)</f>
        <v>0</v>
      </c>
      <c r="AC613" s="21" t="str">
        <f>IFERROR(AB613/INDEX(표5[#All],MATCH(B613,표5[[#All],[잉크]],0),20),"")</f>
        <v/>
      </c>
      <c r="AD613" s="23"/>
      <c r="AE613" s="235"/>
      <c r="BB613" s="67"/>
      <c r="BC613" s="67"/>
      <c r="BD613" s="67"/>
      <c r="BE613" s="67"/>
      <c r="BF613" s="67"/>
    </row>
    <row r="614" spans="1:58" ht="16.5" hidden="1" customHeight="1" x14ac:dyDescent="0.3">
      <c r="A614" s="1"/>
      <c r="B614" s="5" t="s">
        <v>1727</v>
      </c>
      <c r="C614" s="68"/>
      <c r="D614" s="69" t="str">
        <f>IFERROR(C614/INDEX(표5[#All],MATCH(B614,표5[[#All],[잉크]],0),2),"")</f>
        <v/>
      </c>
      <c r="E614" s="22">
        <f>$C614-INDEX(표5[#All],MATCH(B614,표5[[#All],[잉크]],0),24)</f>
        <v>0</v>
      </c>
      <c r="F614" s="542"/>
      <c r="G614" s="23" t="str">
        <f>IF(ISBLANK(F614),"",INDEX(호기!$A$1:$B$657,MATCH('생산계획(잉크)'!B1066,호기!$A$1:$A$657,0),2))</f>
        <v/>
      </c>
      <c r="H614" s="24">
        <f>C614+F614-INDEX(표5[#All],MATCH(B614,표5[[#All],[잉크]],0),2)</f>
        <v>0</v>
      </c>
      <c r="I614" s="21" t="str">
        <f>IFERROR(H614/INDEX(표5[#All],MATCH(B614,표5[[#All],[잉크]],0),5),"")</f>
        <v/>
      </c>
      <c r="J614" s="542"/>
      <c r="K614" s="25" t="str">
        <f>IF(ISBLANK(J614),"",INDEX(호기!$A$1:$B$657,MATCH('생산계획(잉크)'!B1066,호기!$A$1:$A$657,0),2))</f>
        <v/>
      </c>
      <c r="L614" s="24">
        <f>H614+J614-INDEX(표5[#All],MATCH(B614,표5[[#All],[잉크]],0),5)</f>
        <v>0</v>
      </c>
      <c r="M614" s="21" t="str">
        <f>IFERROR(L614/INDEX(표5[#All],MATCH(B614,표5[[#All],[잉크]],0),8),"")</f>
        <v/>
      </c>
      <c r="N614" s="542"/>
      <c r="O614" s="23" t="str">
        <f>IF(ISBLANK(N614),"",INDEX(호기!$A$1:$B$657,MATCH('생산계획(잉크)'!B1066,호기!$A$1:$A$657,0),2))</f>
        <v/>
      </c>
      <c r="P614" s="24">
        <f>L614+N614-INDEX(표5[#All],MATCH(B614,표5[[#All],[잉크]],0),5)</f>
        <v>0</v>
      </c>
      <c r="Q614" s="21" t="str">
        <f>IFERROR(P614/INDEX(표5[#All],MATCH(B614,표5[[#All],[잉크]],0),11),"")</f>
        <v/>
      </c>
      <c r="R614" s="542"/>
      <c r="S614" s="25" t="str">
        <f>IF(ISBLANK(R614),"",INDEX(호기!$A$1:$B$657,MATCH('생산계획(잉크)'!B1066,호기!$A$1:$A$657,0),2))</f>
        <v/>
      </c>
      <c r="T614" s="24">
        <f>P614+R614-INDEX(표5[#All],MATCH(B614,표5[[#All],[잉크]],0),5)</f>
        <v>0</v>
      </c>
      <c r="U614" s="21" t="str">
        <f>IFERROR(T614/INDEX(표5[#All],MATCH(B614,표5[[#All],[잉크]],0),14),"")</f>
        <v/>
      </c>
      <c r="V614" s="542"/>
      <c r="W614" s="23" t="str">
        <f>IF(ISBLANK(V614),"",INDEX(호기!$A$1:$B$657,MATCH('생산계획(잉크)'!B1066,호기!$A$1:$A$657,0),2))</f>
        <v/>
      </c>
      <c r="X614" s="24">
        <f>T614+V614-INDEX(표5[#All],MATCH(B614,표5[[#All],[잉크]],0),5)</f>
        <v>0</v>
      </c>
      <c r="Y614" s="21" t="str">
        <f>IFERROR(X614/INDEX(표5[#All],MATCH(B614,표5[[#All],[잉크]],0),17),"")</f>
        <v/>
      </c>
      <c r="Z614" s="23"/>
      <c r="AA614" s="23" t="str">
        <f>IF(ISBLANK(Z614),"",INDEX(호기!$A$1:$B$657,MATCH('생산계획(잉크)'!B1066,호기!$A$1:$A$657,0),2))</f>
        <v/>
      </c>
      <c r="AB614" s="24">
        <f>X614+Z614-INDEX(표5[#All],MATCH(B614,표5[[#All],[잉크]],0),5)</f>
        <v>0</v>
      </c>
      <c r="AC614" s="21" t="str">
        <f>IFERROR(AB614/INDEX(표5[#All],MATCH(B614,표5[[#All],[잉크]],0),20),"")</f>
        <v/>
      </c>
      <c r="AD614" s="23"/>
      <c r="AE614" s="235"/>
      <c r="BB614" s="67"/>
      <c r="BC614" s="67"/>
      <c r="BD614" s="67"/>
      <c r="BE614" s="67"/>
      <c r="BF614" s="67"/>
    </row>
    <row r="615" spans="1:58" ht="16.5" hidden="1" customHeight="1" x14ac:dyDescent="0.3">
      <c r="A615" s="1"/>
      <c r="B615" s="5" t="s">
        <v>2783</v>
      </c>
      <c r="C615" s="68"/>
      <c r="D615" s="69" t="str">
        <f>IFERROR(C615/INDEX(표5[#All],MATCH(B615,표5[[#All],[잉크]],0),2),"")</f>
        <v/>
      </c>
      <c r="E615" s="22">
        <f>$C615-INDEX(표5[#All],MATCH(B615,표5[[#All],[잉크]],0),24)</f>
        <v>0</v>
      </c>
      <c r="F615" s="542"/>
      <c r="G615" s="23" t="str">
        <f>IF(ISBLANK(F615),"",INDEX(호기!$A$1:$B$657,MATCH('생산계획(잉크)'!B1067,호기!$A$1:$A$657,0),2))</f>
        <v/>
      </c>
      <c r="H615" s="24">
        <f>C615+F615-INDEX(표5[#All],MATCH(B615,표5[[#All],[잉크]],0),2)</f>
        <v>0</v>
      </c>
      <c r="I615" s="21" t="str">
        <f>IFERROR(H615/INDEX(표5[#All],MATCH(B615,표5[[#All],[잉크]],0),5),"")</f>
        <v/>
      </c>
      <c r="J615" s="542"/>
      <c r="K615" s="25" t="str">
        <f>IF(ISBLANK(J615),"",INDEX(호기!$A$1:$B$657,MATCH('생산계획(잉크)'!B1067,호기!$A$1:$A$657,0),2))</f>
        <v/>
      </c>
      <c r="L615" s="24">
        <f>H615+J615-INDEX(표5[#All],MATCH(B615,표5[[#All],[잉크]],0),5)</f>
        <v>0</v>
      </c>
      <c r="M615" s="21" t="str">
        <f>IFERROR(L615/INDEX(표5[#All],MATCH(B615,표5[[#All],[잉크]],0),8),"")</f>
        <v/>
      </c>
      <c r="N615" s="542"/>
      <c r="O615" s="23" t="str">
        <f>IF(ISBLANK(N615),"",INDEX(호기!$A$1:$B$657,MATCH('생산계획(잉크)'!B1067,호기!$A$1:$A$657,0),2))</f>
        <v/>
      </c>
      <c r="P615" s="24">
        <f>L615+N615-INDEX(표5[#All],MATCH(B615,표5[[#All],[잉크]],0),5)</f>
        <v>0</v>
      </c>
      <c r="Q615" s="21" t="str">
        <f>IFERROR(P615/INDEX(표5[#All],MATCH(B615,표5[[#All],[잉크]],0),11),"")</f>
        <v/>
      </c>
      <c r="R615" s="542"/>
      <c r="S615" s="25" t="str">
        <f>IF(ISBLANK(R615),"",INDEX(호기!$A$1:$B$657,MATCH('생산계획(잉크)'!B1067,호기!$A$1:$A$657,0),2))</f>
        <v/>
      </c>
      <c r="T615" s="24">
        <f>P615+R615-INDEX(표5[#All],MATCH(B615,표5[[#All],[잉크]],0),5)</f>
        <v>0</v>
      </c>
      <c r="U615" s="21" t="str">
        <f>IFERROR(T615/INDEX(표5[#All],MATCH(B615,표5[[#All],[잉크]],0),14),"")</f>
        <v/>
      </c>
      <c r="V615" s="542"/>
      <c r="W615" s="23" t="str">
        <f>IF(ISBLANK(V615),"",INDEX(호기!$A$1:$B$657,MATCH('생산계획(잉크)'!B1067,호기!$A$1:$A$657,0),2))</f>
        <v/>
      </c>
      <c r="X615" s="24">
        <f>T615+V615-INDEX(표5[#All],MATCH(B615,표5[[#All],[잉크]],0),5)</f>
        <v>0</v>
      </c>
      <c r="Y615" s="21" t="str">
        <f>IFERROR(X615/INDEX(표5[#All],MATCH(B615,표5[[#All],[잉크]],0),17),"")</f>
        <v/>
      </c>
      <c r="Z615" s="23"/>
      <c r="AA615" s="23" t="str">
        <f>IF(ISBLANK(Z615),"",INDEX(호기!$A$1:$B$657,MATCH('생산계획(잉크)'!B1067,호기!$A$1:$A$657,0),2))</f>
        <v/>
      </c>
      <c r="AB615" s="24">
        <f>X615+Z615-INDEX(표5[#All],MATCH(B615,표5[[#All],[잉크]],0),5)</f>
        <v>0</v>
      </c>
      <c r="AC615" s="21" t="str">
        <f>IFERROR(AB615/INDEX(표5[#All],MATCH(B615,표5[[#All],[잉크]],0),20),"")</f>
        <v/>
      </c>
      <c r="AD615" s="23"/>
      <c r="AE615" s="235"/>
      <c r="BB615" s="67"/>
      <c r="BC615" s="67"/>
      <c r="BD615" s="67"/>
      <c r="BE615" s="67"/>
      <c r="BF615" s="67"/>
    </row>
    <row r="616" spans="1:58" ht="16.5" hidden="1" customHeight="1" x14ac:dyDescent="0.3">
      <c r="A616" s="1"/>
      <c r="B616" s="5" t="s">
        <v>1729</v>
      </c>
      <c r="C616" s="68"/>
      <c r="D616" s="69" t="str">
        <f>IFERROR(C616/INDEX(표5[#All],MATCH(B616,표5[[#All],[잉크]],0),2),"")</f>
        <v/>
      </c>
      <c r="E616" s="22">
        <f>$C616-INDEX(표5[#All],MATCH(B616,표5[[#All],[잉크]],0),24)</f>
        <v>0</v>
      </c>
      <c r="F616" s="542"/>
      <c r="G616" s="23" t="str">
        <f>IF(ISBLANK(F616),"",INDEX(호기!$A$1:$B$657,MATCH('생산계획(잉크)'!B1068,호기!$A$1:$A$657,0),2))</f>
        <v/>
      </c>
      <c r="H616" s="24">
        <f>C616+F616-INDEX(표5[#All],MATCH(B616,표5[[#All],[잉크]],0),2)</f>
        <v>0</v>
      </c>
      <c r="I616" s="21" t="str">
        <f>IFERROR(H616/INDEX(표5[#All],MATCH(B616,표5[[#All],[잉크]],0),5),"")</f>
        <v/>
      </c>
      <c r="J616" s="542"/>
      <c r="K616" s="25" t="str">
        <f>IF(ISBLANK(J616),"",INDEX(호기!$A$1:$B$657,MATCH('생산계획(잉크)'!B1068,호기!$A$1:$A$657,0),2))</f>
        <v/>
      </c>
      <c r="L616" s="24">
        <f>H616+J616-INDEX(표5[#All],MATCH(B616,표5[[#All],[잉크]],0),5)</f>
        <v>0</v>
      </c>
      <c r="M616" s="21" t="str">
        <f>IFERROR(L616/INDEX(표5[#All],MATCH(B616,표5[[#All],[잉크]],0),8),"")</f>
        <v/>
      </c>
      <c r="N616" s="542"/>
      <c r="O616" s="23" t="str">
        <f>IF(ISBLANK(N616),"",INDEX(호기!$A$1:$B$657,MATCH('생산계획(잉크)'!B1068,호기!$A$1:$A$657,0),2))</f>
        <v/>
      </c>
      <c r="P616" s="24">
        <f>L616+N616-INDEX(표5[#All],MATCH(B616,표5[[#All],[잉크]],0),5)</f>
        <v>0</v>
      </c>
      <c r="Q616" s="21" t="str">
        <f>IFERROR(P616/INDEX(표5[#All],MATCH(B616,표5[[#All],[잉크]],0),11),"")</f>
        <v/>
      </c>
      <c r="R616" s="542"/>
      <c r="S616" s="25" t="str">
        <f>IF(ISBLANK(R616),"",INDEX(호기!$A$1:$B$657,MATCH('생산계획(잉크)'!B1068,호기!$A$1:$A$657,0),2))</f>
        <v/>
      </c>
      <c r="T616" s="24">
        <f>P616+R616-INDEX(표5[#All],MATCH(B616,표5[[#All],[잉크]],0),5)</f>
        <v>0</v>
      </c>
      <c r="U616" s="21" t="str">
        <f>IFERROR(T616/INDEX(표5[#All],MATCH(B616,표5[[#All],[잉크]],0),14),"")</f>
        <v/>
      </c>
      <c r="V616" s="542"/>
      <c r="W616" s="23" t="str">
        <f>IF(ISBLANK(V616),"",INDEX(호기!$A$1:$B$657,MATCH('생산계획(잉크)'!B1068,호기!$A$1:$A$657,0),2))</f>
        <v/>
      </c>
      <c r="X616" s="24">
        <f>T616+V616-INDEX(표5[#All],MATCH(B616,표5[[#All],[잉크]],0),5)</f>
        <v>0</v>
      </c>
      <c r="Y616" s="21" t="str">
        <f>IFERROR(X616/INDEX(표5[#All],MATCH(B616,표5[[#All],[잉크]],0),17),"")</f>
        <v/>
      </c>
      <c r="Z616" s="23"/>
      <c r="AA616" s="23" t="str">
        <f>IF(ISBLANK(Z616),"",INDEX(호기!$A$1:$B$657,MATCH('생산계획(잉크)'!B1068,호기!$A$1:$A$657,0),2))</f>
        <v/>
      </c>
      <c r="AB616" s="24">
        <f>X616+Z616-INDEX(표5[#All],MATCH(B616,표5[[#All],[잉크]],0),5)</f>
        <v>0</v>
      </c>
      <c r="AC616" s="21" t="str">
        <f>IFERROR(AB616/INDEX(표5[#All],MATCH(B616,표5[[#All],[잉크]],0),20),"")</f>
        <v/>
      </c>
      <c r="AD616" s="23"/>
      <c r="AE616" s="235"/>
      <c r="BB616" s="67"/>
      <c r="BC616" s="67"/>
      <c r="BD616" s="67"/>
      <c r="BE616" s="67"/>
      <c r="BF616" s="67"/>
    </row>
    <row r="617" spans="1:58" ht="16.5" hidden="1" customHeight="1" x14ac:dyDescent="0.3">
      <c r="A617" s="1"/>
      <c r="B617" s="5" t="s">
        <v>1707</v>
      </c>
      <c r="C617" s="68"/>
      <c r="D617" s="69" t="str">
        <f>IFERROR(C617/INDEX(표5[#All],MATCH(B617,표5[[#All],[잉크]],0),2),"")</f>
        <v/>
      </c>
      <c r="E617" s="22">
        <f>$C617-INDEX(표5[#All],MATCH(B617,표5[[#All],[잉크]],0),24)</f>
        <v>0</v>
      </c>
      <c r="F617" s="542"/>
      <c r="G617" s="23" t="str">
        <f>IF(ISBLANK(F617),"",INDEX(호기!$A$1:$B$657,MATCH('생산계획(잉크)'!B1069,호기!$A$1:$A$657,0),2))</f>
        <v/>
      </c>
      <c r="H617" s="24">
        <f>C617+F617-INDEX(표5[#All],MATCH(B617,표5[[#All],[잉크]],0),2)</f>
        <v>0</v>
      </c>
      <c r="I617" s="21" t="str">
        <f>IFERROR(H617/INDEX(표5[#All],MATCH(B617,표5[[#All],[잉크]],0),5),"")</f>
        <v/>
      </c>
      <c r="J617" s="542"/>
      <c r="K617" s="25" t="str">
        <f>IF(ISBLANK(J617),"",INDEX(호기!$A$1:$B$657,MATCH('생산계획(잉크)'!B1069,호기!$A$1:$A$657,0),2))</f>
        <v/>
      </c>
      <c r="L617" s="24">
        <f>H617+J617-INDEX(표5[#All],MATCH(B617,표5[[#All],[잉크]],0),5)</f>
        <v>0</v>
      </c>
      <c r="M617" s="21" t="str">
        <f>IFERROR(L617/INDEX(표5[#All],MATCH(B617,표5[[#All],[잉크]],0),8),"")</f>
        <v/>
      </c>
      <c r="N617" s="542"/>
      <c r="O617" s="23" t="str">
        <f>IF(ISBLANK(N617),"",INDEX(호기!$A$1:$B$657,MATCH('생산계획(잉크)'!B1069,호기!$A$1:$A$657,0),2))</f>
        <v/>
      </c>
      <c r="P617" s="24">
        <f>L617+N617-INDEX(표5[#All],MATCH(B617,표5[[#All],[잉크]],0),5)</f>
        <v>0</v>
      </c>
      <c r="Q617" s="21" t="str">
        <f>IFERROR(P617/INDEX(표5[#All],MATCH(B617,표5[[#All],[잉크]],0),11),"")</f>
        <v/>
      </c>
      <c r="R617" s="542"/>
      <c r="S617" s="25" t="str">
        <f>IF(ISBLANK(R617),"",INDEX(호기!$A$1:$B$657,MATCH('생산계획(잉크)'!B1069,호기!$A$1:$A$657,0),2))</f>
        <v/>
      </c>
      <c r="T617" s="24">
        <f>P617+R617-INDEX(표5[#All],MATCH(B617,표5[[#All],[잉크]],0),5)</f>
        <v>0</v>
      </c>
      <c r="U617" s="21" t="str">
        <f>IFERROR(T617/INDEX(표5[#All],MATCH(B617,표5[[#All],[잉크]],0),14),"")</f>
        <v/>
      </c>
      <c r="V617" s="542"/>
      <c r="W617" s="23" t="str">
        <f>IF(ISBLANK(V617),"",INDEX(호기!$A$1:$B$657,MATCH('생산계획(잉크)'!B1069,호기!$A$1:$A$657,0),2))</f>
        <v/>
      </c>
      <c r="X617" s="24">
        <f>T617+V617-INDEX(표5[#All],MATCH(B617,표5[[#All],[잉크]],0),5)</f>
        <v>0</v>
      </c>
      <c r="Y617" s="21" t="str">
        <f>IFERROR(X617/INDEX(표5[#All],MATCH(B617,표5[[#All],[잉크]],0),17),"")</f>
        <v/>
      </c>
      <c r="Z617" s="23"/>
      <c r="AA617" s="23" t="str">
        <f>IF(ISBLANK(Z617),"",INDEX(호기!$A$1:$B$657,MATCH('생산계획(잉크)'!B1069,호기!$A$1:$A$657,0),2))</f>
        <v/>
      </c>
      <c r="AB617" s="24">
        <f>X617+Z617-INDEX(표5[#All],MATCH(B617,표5[[#All],[잉크]],0),5)</f>
        <v>0</v>
      </c>
      <c r="AC617" s="21" t="str">
        <f>IFERROR(AB617/INDEX(표5[#All],MATCH(B617,표5[[#All],[잉크]],0),20),"")</f>
        <v/>
      </c>
      <c r="AD617" s="23"/>
      <c r="AE617" s="235"/>
      <c r="BB617" s="67"/>
      <c r="BC617" s="67"/>
      <c r="BD617" s="67"/>
      <c r="BE617" s="67"/>
      <c r="BF617" s="67"/>
    </row>
    <row r="618" spans="1:58" ht="16.5" hidden="1" customHeight="1" x14ac:dyDescent="0.3">
      <c r="A618" s="1"/>
      <c r="B618" s="5" t="s">
        <v>1708</v>
      </c>
      <c r="C618" s="68"/>
      <c r="D618" s="69" t="str">
        <f>IFERROR(C618/INDEX(표5[#All],MATCH(B618,표5[[#All],[잉크]],0),2),"")</f>
        <v/>
      </c>
      <c r="E618" s="22">
        <f>$C618-INDEX(표5[#All],MATCH(B618,표5[[#All],[잉크]],0),24)</f>
        <v>0</v>
      </c>
      <c r="F618" s="542"/>
      <c r="G618" s="23" t="str">
        <f>IF(ISBLANK(F618),"",INDEX(호기!$A$1:$B$657,MATCH('생산계획(잉크)'!B1070,호기!$A$1:$A$657,0),2))</f>
        <v/>
      </c>
      <c r="H618" s="24">
        <f>C618+F618-INDEX(표5[#All],MATCH(B618,표5[[#All],[잉크]],0),2)</f>
        <v>0</v>
      </c>
      <c r="I618" s="21" t="str">
        <f>IFERROR(H618/INDEX(표5[#All],MATCH(B618,표5[[#All],[잉크]],0),5),"")</f>
        <v/>
      </c>
      <c r="J618" s="542"/>
      <c r="K618" s="25" t="str">
        <f>IF(ISBLANK(J618),"",INDEX(호기!$A$1:$B$657,MATCH('생산계획(잉크)'!B1070,호기!$A$1:$A$657,0),2))</f>
        <v/>
      </c>
      <c r="L618" s="24">
        <f>H618+J618-INDEX(표5[#All],MATCH(B618,표5[[#All],[잉크]],0),5)</f>
        <v>0</v>
      </c>
      <c r="M618" s="21" t="str">
        <f>IFERROR(L618/INDEX(표5[#All],MATCH(B618,표5[[#All],[잉크]],0),8),"")</f>
        <v/>
      </c>
      <c r="N618" s="542"/>
      <c r="O618" s="23" t="str">
        <f>IF(ISBLANK(N618),"",INDEX(호기!$A$1:$B$657,MATCH('생산계획(잉크)'!B1070,호기!$A$1:$A$657,0),2))</f>
        <v/>
      </c>
      <c r="P618" s="24">
        <f>L618+N618-INDEX(표5[#All],MATCH(B618,표5[[#All],[잉크]],0),5)</f>
        <v>0</v>
      </c>
      <c r="Q618" s="21" t="str">
        <f>IFERROR(P618/INDEX(표5[#All],MATCH(B618,표5[[#All],[잉크]],0),11),"")</f>
        <v/>
      </c>
      <c r="R618" s="542"/>
      <c r="S618" s="25" t="str">
        <f>IF(ISBLANK(R618),"",INDEX(호기!$A$1:$B$657,MATCH('생산계획(잉크)'!B1070,호기!$A$1:$A$657,0),2))</f>
        <v/>
      </c>
      <c r="T618" s="24">
        <f>P618+R618-INDEX(표5[#All],MATCH(B618,표5[[#All],[잉크]],0),5)</f>
        <v>0</v>
      </c>
      <c r="U618" s="21" t="str">
        <f>IFERROR(T618/INDEX(표5[#All],MATCH(B618,표5[[#All],[잉크]],0),14),"")</f>
        <v/>
      </c>
      <c r="V618" s="542"/>
      <c r="W618" s="23" t="str">
        <f>IF(ISBLANK(V618),"",INDEX(호기!$A$1:$B$657,MATCH('생산계획(잉크)'!B1070,호기!$A$1:$A$657,0),2))</f>
        <v/>
      </c>
      <c r="X618" s="24">
        <f>T618+V618-INDEX(표5[#All],MATCH(B618,표5[[#All],[잉크]],0),5)</f>
        <v>0</v>
      </c>
      <c r="Y618" s="21" t="str">
        <f>IFERROR(X618/INDEX(표5[#All],MATCH(B618,표5[[#All],[잉크]],0),17),"")</f>
        <v/>
      </c>
      <c r="Z618" s="23"/>
      <c r="AA618" s="23" t="str">
        <f>IF(ISBLANK(Z618),"",INDEX(호기!$A$1:$B$657,MATCH('생산계획(잉크)'!B1070,호기!$A$1:$A$657,0),2))</f>
        <v/>
      </c>
      <c r="AB618" s="24">
        <f>X618+Z618-INDEX(표5[#All],MATCH(B618,표5[[#All],[잉크]],0),5)</f>
        <v>0</v>
      </c>
      <c r="AC618" s="21" t="str">
        <f>IFERROR(AB618/INDEX(표5[#All],MATCH(B618,표5[[#All],[잉크]],0),20),"")</f>
        <v/>
      </c>
      <c r="AD618" s="23"/>
      <c r="AE618" s="235"/>
      <c r="BB618" s="67"/>
      <c r="BC618" s="67"/>
      <c r="BD618" s="67"/>
      <c r="BE618" s="67"/>
      <c r="BF618" s="67"/>
    </row>
    <row r="619" spans="1:58" ht="16.5" hidden="1" customHeight="1" x14ac:dyDescent="0.3">
      <c r="A619" s="1"/>
      <c r="B619" s="5" t="s">
        <v>1709</v>
      </c>
      <c r="C619" s="68"/>
      <c r="D619" s="69" t="str">
        <f>IFERROR(C619/INDEX(표5[#All],MATCH(B619,표5[[#All],[잉크]],0),2),"")</f>
        <v/>
      </c>
      <c r="E619" s="22">
        <f>$C619-INDEX(표5[#All],MATCH(B619,표5[[#All],[잉크]],0),24)</f>
        <v>0</v>
      </c>
      <c r="F619" s="542"/>
      <c r="G619" s="23" t="str">
        <f>IF(ISBLANK(F619),"",INDEX(호기!$A$1:$B$657,MATCH('생산계획(잉크)'!B1071,호기!$A$1:$A$657,0),2))</f>
        <v/>
      </c>
      <c r="H619" s="24">
        <f>C619+F619-INDEX(표5[#All],MATCH(B619,표5[[#All],[잉크]],0),2)</f>
        <v>0</v>
      </c>
      <c r="I619" s="21" t="str">
        <f>IFERROR(H619/INDEX(표5[#All],MATCH(B619,표5[[#All],[잉크]],0),5),"")</f>
        <v/>
      </c>
      <c r="J619" s="542"/>
      <c r="K619" s="25" t="str">
        <f>IF(ISBLANK(J619),"",INDEX(호기!$A$1:$B$657,MATCH('생산계획(잉크)'!B1071,호기!$A$1:$A$657,0),2))</f>
        <v/>
      </c>
      <c r="L619" s="24">
        <f>H619+J619-INDEX(표5[#All],MATCH(B619,표5[[#All],[잉크]],0),5)</f>
        <v>0</v>
      </c>
      <c r="M619" s="21" t="str">
        <f>IFERROR(L619/INDEX(표5[#All],MATCH(B619,표5[[#All],[잉크]],0),8),"")</f>
        <v/>
      </c>
      <c r="N619" s="542"/>
      <c r="O619" s="23" t="str">
        <f>IF(ISBLANK(N619),"",INDEX(호기!$A$1:$B$657,MATCH('생산계획(잉크)'!B1071,호기!$A$1:$A$657,0),2))</f>
        <v/>
      </c>
      <c r="P619" s="24">
        <f>L619+N619-INDEX(표5[#All],MATCH(B619,표5[[#All],[잉크]],0),5)</f>
        <v>0</v>
      </c>
      <c r="Q619" s="21" t="str">
        <f>IFERROR(P619/INDEX(표5[#All],MATCH(B619,표5[[#All],[잉크]],0),11),"")</f>
        <v/>
      </c>
      <c r="R619" s="542"/>
      <c r="S619" s="25" t="str">
        <f>IF(ISBLANK(R619),"",INDEX(호기!$A$1:$B$657,MATCH('생산계획(잉크)'!B1071,호기!$A$1:$A$657,0),2))</f>
        <v/>
      </c>
      <c r="T619" s="24">
        <f>P619+R619-INDEX(표5[#All],MATCH(B619,표5[[#All],[잉크]],0),5)</f>
        <v>0</v>
      </c>
      <c r="U619" s="21" t="str">
        <f>IFERROR(T619/INDEX(표5[#All],MATCH(B619,표5[[#All],[잉크]],0),14),"")</f>
        <v/>
      </c>
      <c r="V619" s="542"/>
      <c r="W619" s="23" t="str">
        <f>IF(ISBLANK(V619),"",INDEX(호기!$A$1:$B$657,MATCH('생산계획(잉크)'!B1071,호기!$A$1:$A$657,0),2))</f>
        <v/>
      </c>
      <c r="X619" s="24">
        <f>T619+V619-INDEX(표5[#All],MATCH(B619,표5[[#All],[잉크]],0),5)</f>
        <v>0</v>
      </c>
      <c r="Y619" s="21" t="str">
        <f>IFERROR(X619/INDEX(표5[#All],MATCH(B619,표5[[#All],[잉크]],0),17),"")</f>
        <v/>
      </c>
      <c r="Z619" s="23"/>
      <c r="AA619" s="23" t="str">
        <f>IF(ISBLANK(Z619),"",INDEX(호기!$A$1:$B$657,MATCH('생산계획(잉크)'!B1071,호기!$A$1:$A$657,0),2))</f>
        <v/>
      </c>
      <c r="AB619" s="24">
        <f>X619+Z619-INDEX(표5[#All],MATCH(B619,표5[[#All],[잉크]],0),5)</f>
        <v>0</v>
      </c>
      <c r="AC619" s="21" t="str">
        <f>IFERROR(AB619/INDEX(표5[#All],MATCH(B619,표5[[#All],[잉크]],0),20),"")</f>
        <v/>
      </c>
      <c r="AD619" s="23"/>
      <c r="AE619" s="235"/>
      <c r="BB619" s="67"/>
      <c r="BC619" s="67"/>
      <c r="BD619" s="67"/>
      <c r="BE619" s="67"/>
      <c r="BF619" s="67"/>
    </row>
    <row r="620" spans="1:58" ht="16.5" hidden="1" customHeight="1" x14ac:dyDescent="0.3">
      <c r="A620" s="1" t="s">
        <v>2674</v>
      </c>
      <c r="B620" s="5" t="s">
        <v>1674</v>
      </c>
      <c r="C620" s="68"/>
      <c r="D620" s="69" t="str">
        <f>IFERROR(C620/INDEX(표5[#All],MATCH(B620,표5[[#All],[잉크]],0),2),"")</f>
        <v/>
      </c>
      <c r="E620" s="22">
        <f>$C620-INDEX(표5[#All],MATCH(B620,표5[[#All],[잉크]],0),24)</f>
        <v>0</v>
      </c>
      <c r="F620" s="542"/>
      <c r="G620" s="23" t="str">
        <f>IF(ISBLANK(F620),"",INDEX(호기!$A$1:$B$657,MATCH('생산계획(잉크)'!B1072,호기!$A$1:$A$657,0),2))</f>
        <v/>
      </c>
      <c r="H620" s="24">
        <f>C620+F620-INDEX(표5[#All],MATCH(B620,표5[[#All],[잉크]],0),2)</f>
        <v>0</v>
      </c>
      <c r="I620" s="21" t="str">
        <f>IFERROR(H620/INDEX(표5[#All],MATCH(B620,표5[[#All],[잉크]],0),5),"")</f>
        <v/>
      </c>
      <c r="J620" s="542"/>
      <c r="K620" s="25" t="str">
        <f>IF(ISBLANK(J620),"",INDEX(호기!$A$1:$B$657,MATCH('생산계획(잉크)'!B1072,호기!$A$1:$A$657,0),2))</f>
        <v/>
      </c>
      <c r="L620" s="24">
        <f>H620+J620-INDEX(표5[#All],MATCH(B620,표5[[#All],[잉크]],0),5)</f>
        <v>0</v>
      </c>
      <c r="M620" s="21" t="str">
        <f>IFERROR(L620/INDEX(표5[#All],MATCH(B620,표5[[#All],[잉크]],0),8),"")</f>
        <v/>
      </c>
      <c r="N620" s="542"/>
      <c r="O620" s="23" t="str">
        <f>IF(ISBLANK(N620),"",INDEX(호기!$A$1:$B$657,MATCH('생산계획(잉크)'!B1072,호기!$A$1:$A$657,0),2))</f>
        <v/>
      </c>
      <c r="P620" s="24">
        <f>L620+N620-INDEX(표5[#All],MATCH(B620,표5[[#All],[잉크]],0),5)</f>
        <v>0</v>
      </c>
      <c r="Q620" s="21" t="str">
        <f>IFERROR(P620/INDEX(표5[#All],MATCH(B620,표5[[#All],[잉크]],0),11),"")</f>
        <v/>
      </c>
      <c r="R620" s="542"/>
      <c r="S620" s="25" t="str">
        <f>IF(ISBLANK(R620),"",INDEX(호기!$A$1:$B$657,MATCH('생산계획(잉크)'!B1072,호기!$A$1:$A$657,0),2))</f>
        <v/>
      </c>
      <c r="T620" s="24">
        <f>P620+R620-INDEX(표5[#All],MATCH(B620,표5[[#All],[잉크]],0),5)</f>
        <v>0</v>
      </c>
      <c r="U620" s="21" t="str">
        <f>IFERROR(T620/INDEX(표5[#All],MATCH(B620,표5[[#All],[잉크]],0),14),"")</f>
        <v/>
      </c>
      <c r="V620" s="542"/>
      <c r="W620" s="23" t="str">
        <f>IF(ISBLANK(V620),"",INDEX(호기!$A$1:$B$657,MATCH('생산계획(잉크)'!B1072,호기!$A$1:$A$657,0),2))</f>
        <v/>
      </c>
      <c r="X620" s="24">
        <f>T620+V620-INDEX(표5[#All],MATCH(B620,표5[[#All],[잉크]],0),5)</f>
        <v>0</v>
      </c>
      <c r="Y620" s="21" t="str">
        <f>IFERROR(X620/INDEX(표5[#All],MATCH(B620,표5[[#All],[잉크]],0),17),"")</f>
        <v/>
      </c>
      <c r="Z620" s="23"/>
      <c r="AA620" s="23" t="str">
        <f>IF(ISBLANK(Z620),"",INDEX(호기!$A$1:$B$657,MATCH('생산계획(잉크)'!B1072,호기!$A$1:$A$657,0),2))</f>
        <v/>
      </c>
      <c r="AB620" s="24">
        <f>X620+Z620-INDEX(표5[#All],MATCH(B620,표5[[#All],[잉크]],0),5)</f>
        <v>0</v>
      </c>
      <c r="AC620" s="21" t="str">
        <f>IFERROR(AB620/INDEX(표5[#All],MATCH(B620,표5[[#All],[잉크]],0),20),"")</f>
        <v/>
      </c>
      <c r="AD620" s="23"/>
      <c r="AE620" s="235"/>
      <c r="BB620" s="67"/>
      <c r="BC620" s="67"/>
      <c r="BD620" s="67"/>
      <c r="BE620" s="67"/>
      <c r="BF620" s="67"/>
    </row>
    <row r="621" spans="1:58" ht="16.5" hidden="1" customHeight="1" x14ac:dyDescent="0.3">
      <c r="A621" s="1" t="s">
        <v>2674</v>
      </c>
      <c r="B621" s="5" t="s">
        <v>2678</v>
      </c>
      <c r="C621" s="68"/>
      <c r="D621" s="69" t="str">
        <f>IFERROR(C621/INDEX(표5[#All],MATCH(B621,표5[[#All],[잉크]],0),2),"")</f>
        <v/>
      </c>
      <c r="E621" s="22">
        <f>$C621-INDEX(표5[#All],MATCH(B621,표5[[#All],[잉크]],0),24)</f>
        <v>0</v>
      </c>
      <c r="F621" s="542"/>
      <c r="G621" s="23" t="str">
        <f>IF(ISBLANK(F621),"",INDEX(호기!$A$1:$B$657,MATCH('생산계획(잉크)'!B1073,호기!$A$1:$A$657,0),2))</f>
        <v/>
      </c>
      <c r="H621" s="24">
        <f>C621+F621-INDEX(표5[#All],MATCH(B621,표5[[#All],[잉크]],0),2)</f>
        <v>0</v>
      </c>
      <c r="I621" s="21" t="str">
        <f>IFERROR(H621/INDEX(표5[#All],MATCH(B621,표5[[#All],[잉크]],0),5),"")</f>
        <v/>
      </c>
      <c r="J621" s="542"/>
      <c r="K621" s="25" t="str">
        <f>IF(ISBLANK(J621),"",INDEX(호기!$A$1:$B$657,MATCH('생산계획(잉크)'!B1073,호기!$A$1:$A$657,0),2))</f>
        <v/>
      </c>
      <c r="L621" s="24">
        <f>H621+J621-INDEX(표5[#All],MATCH(B621,표5[[#All],[잉크]],0),5)</f>
        <v>0</v>
      </c>
      <c r="M621" s="21" t="str">
        <f>IFERROR(L621/INDEX(표5[#All],MATCH(B621,표5[[#All],[잉크]],0),8),"")</f>
        <v/>
      </c>
      <c r="N621" s="542"/>
      <c r="O621" s="23" t="str">
        <f>IF(ISBLANK(N621),"",INDEX(호기!$A$1:$B$657,MATCH('생산계획(잉크)'!B1073,호기!$A$1:$A$657,0),2))</f>
        <v/>
      </c>
      <c r="P621" s="24">
        <f>L621+N621-INDEX(표5[#All],MATCH(B621,표5[[#All],[잉크]],0),5)</f>
        <v>0</v>
      </c>
      <c r="Q621" s="21" t="str">
        <f>IFERROR(P621/INDEX(표5[#All],MATCH(B621,표5[[#All],[잉크]],0),11),"")</f>
        <v/>
      </c>
      <c r="R621" s="542"/>
      <c r="S621" s="25" t="str">
        <f>IF(ISBLANK(R621),"",INDEX(호기!$A$1:$B$657,MATCH('생산계획(잉크)'!B1073,호기!$A$1:$A$657,0),2))</f>
        <v/>
      </c>
      <c r="T621" s="24">
        <f>P621+R621-INDEX(표5[#All],MATCH(B621,표5[[#All],[잉크]],0),5)</f>
        <v>0</v>
      </c>
      <c r="U621" s="21" t="str">
        <f>IFERROR(T621/INDEX(표5[#All],MATCH(B621,표5[[#All],[잉크]],0),14),"")</f>
        <v/>
      </c>
      <c r="V621" s="542"/>
      <c r="W621" s="23" t="str">
        <f>IF(ISBLANK(V621),"",INDEX(호기!$A$1:$B$657,MATCH('생산계획(잉크)'!B1073,호기!$A$1:$A$657,0),2))</f>
        <v/>
      </c>
      <c r="X621" s="24">
        <f>T621+V621-INDEX(표5[#All],MATCH(B621,표5[[#All],[잉크]],0),5)</f>
        <v>0</v>
      </c>
      <c r="Y621" s="21" t="str">
        <f>IFERROR(X621/INDEX(표5[#All],MATCH(B621,표5[[#All],[잉크]],0),17),"")</f>
        <v/>
      </c>
      <c r="Z621" s="23"/>
      <c r="AA621" s="23" t="str">
        <f>IF(ISBLANK(Z621),"",INDEX(호기!$A$1:$B$657,MATCH('생산계획(잉크)'!B1073,호기!$A$1:$A$657,0),2))</f>
        <v/>
      </c>
      <c r="AB621" s="24">
        <f>X621+Z621-INDEX(표5[#All],MATCH(B621,표5[[#All],[잉크]],0),5)</f>
        <v>0</v>
      </c>
      <c r="AC621" s="21" t="str">
        <f>IFERROR(AB621/INDEX(표5[#All],MATCH(B621,표5[[#All],[잉크]],0),20),"")</f>
        <v/>
      </c>
      <c r="AD621" s="23"/>
      <c r="AE621" s="235"/>
      <c r="BB621" s="67"/>
      <c r="BC621" s="67"/>
      <c r="BD621" s="67"/>
      <c r="BE621" s="67"/>
      <c r="BF621" s="67"/>
    </row>
    <row r="622" spans="1:58" ht="16.5" hidden="1" customHeight="1" x14ac:dyDescent="0.3">
      <c r="A622" s="1" t="s">
        <v>2674</v>
      </c>
      <c r="B622" s="5" t="s">
        <v>2675</v>
      </c>
      <c r="C622" s="68"/>
      <c r="D622" s="69" t="str">
        <f>IFERROR(C622/INDEX(표5[#All],MATCH(B622,표5[[#All],[잉크]],0),2),"")</f>
        <v/>
      </c>
      <c r="E622" s="22">
        <f>$C622-INDEX(표5[#All],MATCH(B622,표5[[#All],[잉크]],0),24)</f>
        <v>0</v>
      </c>
      <c r="F622" s="542"/>
      <c r="G622" s="23" t="str">
        <f>IF(ISBLANK(F622),"",INDEX(호기!$A$1:$B$657,MATCH('생산계획(잉크)'!B1074,호기!$A$1:$A$657,0),2))</f>
        <v/>
      </c>
      <c r="H622" s="24">
        <f>C622+F622-INDEX(표5[#All],MATCH(B622,표5[[#All],[잉크]],0),2)</f>
        <v>0</v>
      </c>
      <c r="I622" s="21" t="str">
        <f>IFERROR(H622/INDEX(표5[#All],MATCH(B622,표5[[#All],[잉크]],0),5),"")</f>
        <v/>
      </c>
      <c r="J622" s="542"/>
      <c r="K622" s="25" t="str">
        <f>IF(ISBLANK(J622),"",INDEX(호기!$A$1:$B$657,MATCH('생산계획(잉크)'!B1074,호기!$A$1:$A$657,0),2))</f>
        <v/>
      </c>
      <c r="L622" s="24">
        <f>H622+J622-INDEX(표5[#All],MATCH(B622,표5[[#All],[잉크]],0),5)</f>
        <v>0</v>
      </c>
      <c r="M622" s="21" t="str">
        <f>IFERROR(L622/INDEX(표5[#All],MATCH(B622,표5[[#All],[잉크]],0),8),"")</f>
        <v/>
      </c>
      <c r="N622" s="542"/>
      <c r="O622" s="23" t="str">
        <f>IF(ISBLANK(N622),"",INDEX(호기!$A$1:$B$657,MATCH('생산계획(잉크)'!B1074,호기!$A$1:$A$657,0),2))</f>
        <v/>
      </c>
      <c r="P622" s="24">
        <f>L622+N622-INDEX(표5[#All],MATCH(B622,표5[[#All],[잉크]],0),5)</f>
        <v>0</v>
      </c>
      <c r="Q622" s="21" t="str">
        <f>IFERROR(P622/INDEX(표5[#All],MATCH(B622,표5[[#All],[잉크]],0),11),"")</f>
        <v/>
      </c>
      <c r="R622" s="542"/>
      <c r="S622" s="25" t="str">
        <f>IF(ISBLANK(R622),"",INDEX(호기!$A$1:$B$657,MATCH('생산계획(잉크)'!B1074,호기!$A$1:$A$657,0),2))</f>
        <v/>
      </c>
      <c r="T622" s="24">
        <f>P622+R622-INDEX(표5[#All],MATCH(B622,표5[[#All],[잉크]],0),5)</f>
        <v>0</v>
      </c>
      <c r="U622" s="21" t="str">
        <f>IFERROR(T622/INDEX(표5[#All],MATCH(B622,표5[[#All],[잉크]],0),14),"")</f>
        <v/>
      </c>
      <c r="V622" s="542"/>
      <c r="W622" s="23" t="str">
        <f>IF(ISBLANK(V622),"",INDEX(호기!$A$1:$B$657,MATCH('생산계획(잉크)'!B1074,호기!$A$1:$A$657,0),2))</f>
        <v/>
      </c>
      <c r="X622" s="24">
        <f>T622+V622-INDEX(표5[#All],MATCH(B622,표5[[#All],[잉크]],0),5)</f>
        <v>0</v>
      </c>
      <c r="Y622" s="21" t="str">
        <f>IFERROR(X622/INDEX(표5[#All],MATCH(B622,표5[[#All],[잉크]],0),17),"")</f>
        <v/>
      </c>
      <c r="Z622" s="23"/>
      <c r="AA622" s="23" t="str">
        <f>IF(ISBLANK(Z622),"",INDEX(호기!$A$1:$B$657,MATCH('생산계획(잉크)'!B1074,호기!$A$1:$A$657,0),2))</f>
        <v/>
      </c>
      <c r="AB622" s="24">
        <f>X622+Z622-INDEX(표5[#All],MATCH(B622,표5[[#All],[잉크]],0),5)</f>
        <v>0</v>
      </c>
      <c r="AC622" s="21" t="str">
        <f>IFERROR(AB622/INDEX(표5[#All],MATCH(B622,표5[[#All],[잉크]],0),20),"")</f>
        <v/>
      </c>
      <c r="AD622" s="23"/>
      <c r="AE622" s="235"/>
      <c r="BB622" s="67"/>
      <c r="BC622" s="67"/>
      <c r="BD622" s="67"/>
      <c r="BE622" s="67"/>
      <c r="BF622" s="67"/>
    </row>
    <row r="623" spans="1:58" ht="16.5" hidden="1" customHeight="1" x14ac:dyDescent="0.3">
      <c r="A623" s="1" t="s">
        <v>2674</v>
      </c>
      <c r="B623" s="5" t="s">
        <v>2676</v>
      </c>
      <c r="C623" s="68"/>
      <c r="D623" s="69" t="str">
        <f>IFERROR(C623/INDEX(표5[#All],MATCH(B623,표5[[#All],[잉크]],0),2),"")</f>
        <v/>
      </c>
      <c r="E623" s="22">
        <f>$C623-INDEX(표5[#All],MATCH(B623,표5[[#All],[잉크]],0),24)</f>
        <v>0</v>
      </c>
      <c r="F623" s="542"/>
      <c r="G623" s="23" t="str">
        <f>IF(ISBLANK(F623),"",INDEX(호기!$A$1:$B$657,MATCH('생산계획(잉크)'!B1075,호기!$A$1:$A$657,0),2))</f>
        <v/>
      </c>
      <c r="H623" s="24">
        <f>C623+F623-INDEX(표5[#All],MATCH(B623,표5[[#All],[잉크]],0),2)</f>
        <v>0</v>
      </c>
      <c r="I623" s="21" t="str">
        <f>IFERROR(H623/INDEX(표5[#All],MATCH(B623,표5[[#All],[잉크]],0),5),"")</f>
        <v/>
      </c>
      <c r="J623" s="542"/>
      <c r="K623" s="25" t="str">
        <f>IF(ISBLANK(J623),"",INDEX(호기!$A$1:$B$657,MATCH('생산계획(잉크)'!B1075,호기!$A$1:$A$657,0),2))</f>
        <v/>
      </c>
      <c r="L623" s="24">
        <f>H623+J623-INDEX(표5[#All],MATCH(B623,표5[[#All],[잉크]],0),5)</f>
        <v>0</v>
      </c>
      <c r="M623" s="21" t="str">
        <f>IFERROR(L623/INDEX(표5[#All],MATCH(B623,표5[[#All],[잉크]],0),8),"")</f>
        <v/>
      </c>
      <c r="N623" s="542"/>
      <c r="O623" s="23" t="str">
        <f>IF(ISBLANK(N623),"",INDEX(호기!$A$1:$B$657,MATCH('생산계획(잉크)'!B1075,호기!$A$1:$A$657,0),2))</f>
        <v/>
      </c>
      <c r="P623" s="24">
        <f>L623+N623-INDEX(표5[#All],MATCH(B623,표5[[#All],[잉크]],0),5)</f>
        <v>0</v>
      </c>
      <c r="Q623" s="21" t="str">
        <f>IFERROR(P623/INDEX(표5[#All],MATCH(B623,표5[[#All],[잉크]],0),11),"")</f>
        <v/>
      </c>
      <c r="R623" s="542"/>
      <c r="S623" s="25" t="str">
        <f>IF(ISBLANK(R623),"",INDEX(호기!$A$1:$B$657,MATCH('생산계획(잉크)'!B1075,호기!$A$1:$A$657,0),2))</f>
        <v/>
      </c>
      <c r="T623" s="24">
        <f>P623+R623-INDEX(표5[#All],MATCH(B623,표5[[#All],[잉크]],0),5)</f>
        <v>0</v>
      </c>
      <c r="U623" s="21" t="str">
        <f>IFERROR(T623/INDEX(표5[#All],MATCH(B623,표5[[#All],[잉크]],0),14),"")</f>
        <v/>
      </c>
      <c r="V623" s="542"/>
      <c r="W623" s="23" t="str">
        <f>IF(ISBLANK(V623),"",INDEX(호기!$A$1:$B$657,MATCH('생산계획(잉크)'!B1075,호기!$A$1:$A$657,0),2))</f>
        <v/>
      </c>
      <c r="X623" s="24">
        <f>T623+V623-INDEX(표5[#All],MATCH(B623,표5[[#All],[잉크]],0),5)</f>
        <v>0</v>
      </c>
      <c r="Y623" s="21" t="str">
        <f>IFERROR(X623/INDEX(표5[#All],MATCH(B623,표5[[#All],[잉크]],0),17),"")</f>
        <v/>
      </c>
      <c r="Z623" s="23"/>
      <c r="AA623" s="23" t="str">
        <f>IF(ISBLANK(Z623),"",INDEX(호기!$A$1:$B$657,MATCH('생산계획(잉크)'!B1075,호기!$A$1:$A$657,0),2))</f>
        <v/>
      </c>
      <c r="AB623" s="24">
        <f>X623+Z623-INDEX(표5[#All],MATCH(B623,표5[[#All],[잉크]],0),5)</f>
        <v>0</v>
      </c>
      <c r="AC623" s="21" t="str">
        <f>IFERROR(AB623/INDEX(표5[#All],MATCH(B623,표5[[#All],[잉크]],0),20),"")</f>
        <v/>
      </c>
      <c r="AD623" s="23"/>
      <c r="AE623" s="235"/>
      <c r="BB623" s="67"/>
      <c r="BC623" s="67"/>
      <c r="BD623" s="67"/>
      <c r="BE623" s="67"/>
      <c r="BF623" s="67"/>
    </row>
    <row r="624" spans="1:58" ht="16.5" hidden="1" customHeight="1" x14ac:dyDescent="0.3">
      <c r="A624" s="1"/>
      <c r="B624" s="5" t="s">
        <v>1679</v>
      </c>
      <c r="C624" s="68"/>
      <c r="D624" s="69" t="str">
        <f>IFERROR(C624/INDEX(표5[#All],MATCH(B624,표5[[#All],[잉크]],0),2),"")</f>
        <v/>
      </c>
      <c r="E624" s="22">
        <f>$C624-INDEX(표5[#All],MATCH(B624,표5[[#All],[잉크]],0),24)</f>
        <v>0</v>
      </c>
      <c r="F624" s="542"/>
      <c r="G624" s="23" t="str">
        <f>IF(ISBLANK(F624),"",INDEX(호기!$A$1:$B$657,MATCH('생산계획(잉크)'!B1076,호기!$A$1:$A$657,0),2))</f>
        <v/>
      </c>
      <c r="H624" s="24">
        <f>C624+F624-INDEX(표5[#All],MATCH(B624,표5[[#All],[잉크]],0),2)</f>
        <v>0</v>
      </c>
      <c r="I624" s="21" t="str">
        <f>IFERROR(H624/INDEX(표5[#All],MATCH(B624,표5[[#All],[잉크]],0),5),"")</f>
        <v/>
      </c>
      <c r="J624" s="542"/>
      <c r="K624" s="25" t="str">
        <f>IF(ISBLANK(J624),"",INDEX(호기!$A$1:$B$657,MATCH('생산계획(잉크)'!B1076,호기!$A$1:$A$657,0),2))</f>
        <v/>
      </c>
      <c r="L624" s="24">
        <f>H624+J624-INDEX(표5[#All],MATCH(B624,표5[[#All],[잉크]],0),5)</f>
        <v>0</v>
      </c>
      <c r="M624" s="21" t="str">
        <f>IFERROR(L624/INDEX(표5[#All],MATCH(B624,표5[[#All],[잉크]],0),8),"")</f>
        <v/>
      </c>
      <c r="N624" s="542"/>
      <c r="O624" s="23" t="str">
        <f>IF(ISBLANK(N624),"",INDEX(호기!$A$1:$B$657,MATCH('생산계획(잉크)'!B1076,호기!$A$1:$A$657,0),2))</f>
        <v/>
      </c>
      <c r="P624" s="24">
        <f>L624+N624-INDEX(표5[#All],MATCH(B624,표5[[#All],[잉크]],0),5)</f>
        <v>0</v>
      </c>
      <c r="Q624" s="21" t="str">
        <f>IFERROR(P624/INDEX(표5[#All],MATCH(B624,표5[[#All],[잉크]],0),11),"")</f>
        <v/>
      </c>
      <c r="R624" s="542"/>
      <c r="S624" s="25" t="str">
        <f>IF(ISBLANK(R624),"",INDEX(호기!$A$1:$B$657,MATCH('생산계획(잉크)'!B1076,호기!$A$1:$A$657,0),2))</f>
        <v/>
      </c>
      <c r="T624" s="24">
        <f>P624+R624-INDEX(표5[#All],MATCH(B624,표5[[#All],[잉크]],0),5)</f>
        <v>0</v>
      </c>
      <c r="U624" s="21" t="str">
        <f>IFERROR(T624/INDEX(표5[#All],MATCH(B624,표5[[#All],[잉크]],0),14),"")</f>
        <v/>
      </c>
      <c r="V624" s="542"/>
      <c r="W624" s="23" t="str">
        <f>IF(ISBLANK(V624),"",INDEX(호기!$A$1:$B$657,MATCH('생산계획(잉크)'!B1076,호기!$A$1:$A$657,0),2))</f>
        <v/>
      </c>
      <c r="X624" s="24">
        <f>T624+V624-INDEX(표5[#All],MATCH(B624,표5[[#All],[잉크]],0),5)</f>
        <v>0</v>
      </c>
      <c r="Y624" s="21" t="str">
        <f>IFERROR(X624/INDEX(표5[#All],MATCH(B624,표5[[#All],[잉크]],0),17),"")</f>
        <v/>
      </c>
      <c r="Z624" s="23"/>
      <c r="AA624" s="23" t="str">
        <f>IF(ISBLANK(Z624),"",INDEX(호기!$A$1:$B$657,MATCH('생산계획(잉크)'!B1076,호기!$A$1:$A$657,0),2))</f>
        <v/>
      </c>
      <c r="AB624" s="24">
        <f>X624+Z624-INDEX(표5[#All],MATCH(B624,표5[[#All],[잉크]],0),5)</f>
        <v>0</v>
      </c>
      <c r="AC624" s="21" t="str">
        <f>IFERROR(AB624/INDEX(표5[#All],MATCH(B624,표5[[#All],[잉크]],0),20),"")</f>
        <v/>
      </c>
      <c r="AD624" s="23"/>
      <c r="AE624" s="235"/>
      <c r="BB624" s="67"/>
      <c r="BC624" s="67"/>
      <c r="BD624" s="67"/>
      <c r="BE624" s="67"/>
      <c r="BF624" s="67"/>
    </row>
    <row r="625" spans="1:58" ht="16.5" hidden="1" customHeight="1" x14ac:dyDescent="0.3">
      <c r="A625" s="1"/>
      <c r="B625" s="5" t="s">
        <v>1678</v>
      </c>
      <c r="C625" s="68">
        <v>2</v>
      </c>
      <c r="D625" s="69">
        <f>IFERROR(C625/INDEX(표5[#All],MATCH(B625,표5[[#All],[잉크]],0),2),"")</f>
        <v>1</v>
      </c>
      <c r="E625" s="22">
        <f>$C625-INDEX(표5[#All],MATCH(B625,표5[[#All],[잉크]],0),24)</f>
        <v>-2</v>
      </c>
      <c r="F625" s="542"/>
      <c r="G625" s="23" t="str">
        <f>IF(ISBLANK(F625),"",INDEX(호기!$A$1:$B$657,MATCH('생산계획(잉크)'!B1077,호기!$A$1:$A$657,0),2))</f>
        <v/>
      </c>
      <c r="H625" s="24">
        <f>C625+F625-INDEX(표5[#All],MATCH(B625,표5[[#All],[잉크]],0),2)</f>
        <v>0</v>
      </c>
      <c r="I625" s="21" t="str">
        <f>IFERROR(H625/INDEX(표5[#All],MATCH(B625,표5[[#All],[잉크]],0),5),"")</f>
        <v/>
      </c>
      <c r="J625" s="542"/>
      <c r="K625" s="25" t="str">
        <f>IF(ISBLANK(J625),"",INDEX(호기!$A$1:$B$657,MATCH('생산계획(잉크)'!B1077,호기!$A$1:$A$657,0),2))</f>
        <v/>
      </c>
      <c r="L625" s="24">
        <f>H625+J625-INDEX(표5[#All],MATCH(B625,표5[[#All],[잉크]],0),5)</f>
        <v>0</v>
      </c>
      <c r="M625" s="21" t="str">
        <f>IFERROR(L625/INDEX(표5[#All],MATCH(B625,표5[[#All],[잉크]],0),8),"")</f>
        <v/>
      </c>
      <c r="N625" s="542"/>
      <c r="O625" s="23" t="str">
        <f>IF(ISBLANK(N625),"",INDEX(호기!$A$1:$B$657,MATCH('생산계획(잉크)'!B1077,호기!$A$1:$A$657,0),2))</f>
        <v/>
      </c>
      <c r="P625" s="24">
        <f>L625+N625-INDEX(표5[#All],MATCH(B625,표5[[#All],[잉크]],0),5)</f>
        <v>0</v>
      </c>
      <c r="Q625" s="21" t="str">
        <f>IFERROR(P625/INDEX(표5[#All],MATCH(B625,표5[[#All],[잉크]],0),11),"")</f>
        <v/>
      </c>
      <c r="R625" s="542"/>
      <c r="S625" s="25" t="str">
        <f>IF(ISBLANK(R625),"",INDEX(호기!$A$1:$B$657,MATCH('생산계획(잉크)'!B1077,호기!$A$1:$A$657,0),2))</f>
        <v/>
      </c>
      <c r="T625" s="24">
        <f>P625+R625-INDEX(표5[#All],MATCH(B625,표5[[#All],[잉크]],0),5)</f>
        <v>0</v>
      </c>
      <c r="U625" s="21" t="str">
        <f>IFERROR(T625/INDEX(표5[#All],MATCH(B625,표5[[#All],[잉크]],0),14),"")</f>
        <v/>
      </c>
      <c r="V625" s="542"/>
      <c r="W625" s="23" t="str">
        <f>IF(ISBLANK(V625),"",INDEX(호기!$A$1:$B$657,MATCH('생산계획(잉크)'!B1077,호기!$A$1:$A$657,0),2))</f>
        <v/>
      </c>
      <c r="X625" s="24">
        <f>T625+V625-INDEX(표5[#All],MATCH(B625,표5[[#All],[잉크]],0),5)</f>
        <v>0</v>
      </c>
      <c r="Y625" s="21" t="str">
        <f>IFERROR(X625/INDEX(표5[#All],MATCH(B625,표5[[#All],[잉크]],0),17),"")</f>
        <v/>
      </c>
      <c r="Z625" s="23"/>
      <c r="AA625" s="23" t="str">
        <f>IF(ISBLANK(Z625),"",INDEX(호기!$A$1:$B$657,MATCH('생산계획(잉크)'!B1077,호기!$A$1:$A$657,0),2))</f>
        <v/>
      </c>
      <c r="AB625" s="24">
        <f>X625+Z625-INDEX(표5[#All],MATCH(B625,표5[[#All],[잉크]],0),5)</f>
        <v>0</v>
      </c>
      <c r="AC625" s="21" t="str">
        <f>IFERROR(AB625/INDEX(표5[#All],MATCH(B625,표5[[#All],[잉크]],0),20),"")</f>
        <v/>
      </c>
      <c r="AD625" s="23"/>
      <c r="AE625" s="235"/>
      <c r="BB625" s="67"/>
      <c r="BC625" s="67"/>
      <c r="BD625" s="67"/>
      <c r="BE625" s="67"/>
      <c r="BF625" s="67"/>
    </row>
    <row r="626" spans="1:58" ht="16.5" hidden="1" customHeight="1" x14ac:dyDescent="0.3">
      <c r="A626" s="1"/>
      <c r="B626" s="5" t="s">
        <v>1735</v>
      </c>
      <c r="C626" s="68"/>
      <c r="D626" s="69" t="str">
        <f>IFERROR(C626/INDEX(표5[#All],MATCH(B626,표5[[#All],[잉크]],0),2),"")</f>
        <v/>
      </c>
      <c r="E626" s="22">
        <f>$C626-INDEX(표5[#All],MATCH(B626,표5[[#All],[잉크]],0),24)</f>
        <v>0</v>
      </c>
      <c r="F626" s="542"/>
      <c r="G626" s="23" t="str">
        <f>IF(ISBLANK(F626),"",INDEX(호기!$A$1:$B$657,MATCH('생산계획(잉크)'!B1078,호기!$A$1:$A$657,0),2))</f>
        <v/>
      </c>
      <c r="H626" s="24">
        <f>C626+F626-INDEX(표5[#All],MATCH(B626,표5[[#All],[잉크]],0),2)</f>
        <v>0</v>
      </c>
      <c r="I626" s="21" t="str">
        <f>IFERROR(H626/INDEX(표5[#All],MATCH(B626,표5[[#All],[잉크]],0),5),"")</f>
        <v/>
      </c>
      <c r="J626" s="542"/>
      <c r="K626" s="25" t="str">
        <f>IF(ISBLANK(J626),"",INDEX(호기!$A$1:$B$657,MATCH('생산계획(잉크)'!B1078,호기!$A$1:$A$657,0),2))</f>
        <v/>
      </c>
      <c r="L626" s="24">
        <f>H626+J626-INDEX(표5[#All],MATCH(B626,표5[[#All],[잉크]],0),5)</f>
        <v>0</v>
      </c>
      <c r="M626" s="21" t="str">
        <f>IFERROR(L626/INDEX(표5[#All],MATCH(B626,표5[[#All],[잉크]],0),8),"")</f>
        <v/>
      </c>
      <c r="N626" s="542"/>
      <c r="O626" s="23" t="str">
        <f>IF(ISBLANK(N626),"",INDEX(호기!$A$1:$B$657,MATCH('생산계획(잉크)'!B1078,호기!$A$1:$A$657,0),2))</f>
        <v/>
      </c>
      <c r="P626" s="24">
        <f>L626+N626-INDEX(표5[#All],MATCH(B626,표5[[#All],[잉크]],0),5)</f>
        <v>0</v>
      </c>
      <c r="Q626" s="21" t="str">
        <f>IFERROR(P626/INDEX(표5[#All],MATCH(B626,표5[[#All],[잉크]],0),11),"")</f>
        <v/>
      </c>
      <c r="R626" s="542"/>
      <c r="S626" s="25" t="str">
        <f>IF(ISBLANK(R626),"",INDEX(호기!$A$1:$B$657,MATCH('생산계획(잉크)'!B1078,호기!$A$1:$A$657,0),2))</f>
        <v/>
      </c>
      <c r="T626" s="24">
        <f>P626+R626-INDEX(표5[#All],MATCH(B626,표5[[#All],[잉크]],0),5)</f>
        <v>0</v>
      </c>
      <c r="U626" s="21" t="str">
        <f>IFERROR(T626/INDEX(표5[#All],MATCH(B626,표5[[#All],[잉크]],0),14),"")</f>
        <v/>
      </c>
      <c r="V626" s="542"/>
      <c r="W626" s="23" t="str">
        <f>IF(ISBLANK(V626),"",INDEX(호기!$A$1:$B$657,MATCH('생산계획(잉크)'!B1078,호기!$A$1:$A$657,0),2))</f>
        <v/>
      </c>
      <c r="X626" s="24">
        <f>T626+V626-INDEX(표5[#All],MATCH(B626,표5[[#All],[잉크]],0),5)</f>
        <v>0</v>
      </c>
      <c r="Y626" s="21" t="str">
        <f>IFERROR(X626/INDEX(표5[#All],MATCH(B626,표5[[#All],[잉크]],0),17),"")</f>
        <v/>
      </c>
      <c r="Z626" s="23"/>
      <c r="AA626" s="23" t="str">
        <f>IF(ISBLANK(Z626),"",INDEX(호기!$A$1:$B$657,MATCH('생산계획(잉크)'!B1078,호기!$A$1:$A$657,0),2))</f>
        <v/>
      </c>
      <c r="AB626" s="24">
        <f>X626+Z626-INDEX(표5[#All],MATCH(B626,표5[[#All],[잉크]],0),5)</f>
        <v>0</v>
      </c>
      <c r="AC626" s="21" t="str">
        <f>IFERROR(AB626/INDEX(표5[#All],MATCH(B626,표5[[#All],[잉크]],0),20),"")</f>
        <v/>
      </c>
      <c r="AD626" s="23"/>
      <c r="AE626" s="235"/>
      <c r="BB626" s="67"/>
      <c r="BC626" s="67"/>
      <c r="BD626" s="67"/>
      <c r="BE626" s="67"/>
      <c r="BF626" s="67"/>
    </row>
    <row r="627" spans="1:58" ht="16.5" hidden="1" customHeight="1" x14ac:dyDescent="0.3">
      <c r="A627" s="1"/>
      <c r="B627" s="5" t="s">
        <v>1736</v>
      </c>
      <c r="C627" s="68"/>
      <c r="D627" s="69" t="str">
        <f>IFERROR(C627/INDEX(표5[#All],MATCH(B627,표5[[#All],[잉크]],0),2),"")</f>
        <v/>
      </c>
      <c r="E627" s="22">
        <f>$C627-INDEX(표5[#All],MATCH(B627,표5[[#All],[잉크]],0),24)</f>
        <v>0</v>
      </c>
      <c r="F627" s="542"/>
      <c r="G627" s="23" t="str">
        <f>IF(ISBLANK(F627),"",INDEX(호기!$A$1:$B$657,MATCH('생산계획(잉크)'!B1079,호기!$A$1:$A$657,0),2))</f>
        <v/>
      </c>
      <c r="H627" s="24">
        <f>C627+F627-INDEX(표5[#All],MATCH(B627,표5[[#All],[잉크]],0),2)</f>
        <v>0</v>
      </c>
      <c r="I627" s="21" t="str">
        <f>IFERROR(H627/INDEX(표5[#All],MATCH(B627,표5[[#All],[잉크]],0),5),"")</f>
        <v/>
      </c>
      <c r="J627" s="542"/>
      <c r="K627" s="25" t="str">
        <f>IF(ISBLANK(J627),"",INDEX(호기!$A$1:$B$657,MATCH('생산계획(잉크)'!B1079,호기!$A$1:$A$657,0),2))</f>
        <v/>
      </c>
      <c r="L627" s="24">
        <f>H627+J627-INDEX(표5[#All],MATCH(B627,표5[[#All],[잉크]],0),5)</f>
        <v>0</v>
      </c>
      <c r="M627" s="21" t="str">
        <f>IFERROR(L627/INDEX(표5[#All],MATCH(B627,표5[[#All],[잉크]],0),8),"")</f>
        <v/>
      </c>
      <c r="N627" s="542"/>
      <c r="O627" s="23" t="str">
        <f>IF(ISBLANK(N627),"",INDEX(호기!$A$1:$B$657,MATCH('생산계획(잉크)'!B1079,호기!$A$1:$A$657,0),2))</f>
        <v/>
      </c>
      <c r="P627" s="24">
        <f>L627+N627-INDEX(표5[#All],MATCH(B627,표5[[#All],[잉크]],0),5)</f>
        <v>0</v>
      </c>
      <c r="Q627" s="21" t="str">
        <f>IFERROR(P627/INDEX(표5[#All],MATCH(B627,표5[[#All],[잉크]],0),11),"")</f>
        <v/>
      </c>
      <c r="R627" s="542"/>
      <c r="S627" s="25" t="str">
        <f>IF(ISBLANK(R627),"",INDEX(호기!$A$1:$B$657,MATCH('생산계획(잉크)'!B1079,호기!$A$1:$A$657,0),2))</f>
        <v/>
      </c>
      <c r="T627" s="24">
        <f>P627+R627-INDEX(표5[#All],MATCH(B627,표5[[#All],[잉크]],0),5)</f>
        <v>0</v>
      </c>
      <c r="U627" s="21" t="str">
        <f>IFERROR(T627/INDEX(표5[#All],MATCH(B627,표5[[#All],[잉크]],0),14),"")</f>
        <v/>
      </c>
      <c r="V627" s="542"/>
      <c r="W627" s="23" t="str">
        <f>IF(ISBLANK(V627),"",INDEX(호기!$A$1:$B$657,MATCH('생산계획(잉크)'!B1079,호기!$A$1:$A$657,0),2))</f>
        <v/>
      </c>
      <c r="X627" s="24">
        <f>T627+V627-INDEX(표5[#All],MATCH(B627,표5[[#All],[잉크]],0),5)</f>
        <v>0</v>
      </c>
      <c r="Y627" s="21" t="str">
        <f>IFERROR(X627/INDEX(표5[#All],MATCH(B627,표5[[#All],[잉크]],0),17),"")</f>
        <v/>
      </c>
      <c r="Z627" s="23"/>
      <c r="AA627" s="23" t="str">
        <f>IF(ISBLANK(Z627),"",INDEX(호기!$A$1:$B$657,MATCH('생산계획(잉크)'!B1079,호기!$A$1:$A$657,0),2))</f>
        <v/>
      </c>
      <c r="AB627" s="24">
        <f>X627+Z627-INDEX(표5[#All],MATCH(B627,표5[[#All],[잉크]],0),5)</f>
        <v>0</v>
      </c>
      <c r="AC627" s="21" t="str">
        <f>IFERROR(AB627/INDEX(표5[#All],MATCH(B627,표5[[#All],[잉크]],0),20),"")</f>
        <v/>
      </c>
      <c r="AD627" s="23"/>
      <c r="AE627" s="235"/>
      <c r="BB627" s="67"/>
      <c r="BC627" s="67"/>
      <c r="BD627" s="67"/>
      <c r="BE627" s="67"/>
      <c r="BF627" s="67"/>
    </row>
    <row r="628" spans="1:58" ht="16.5" hidden="1" customHeight="1" x14ac:dyDescent="0.3">
      <c r="A628" s="1"/>
      <c r="B628" s="5" t="s">
        <v>1737</v>
      </c>
      <c r="C628" s="68"/>
      <c r="D628" s="69" t="str">
        <f>IFERROR(C628/INDEX(표5[#All],MATCH(B628,표5[[#All],[잉크]],0),2),"")</f>
        <v/>
      </c>
      <c r="E628" s="22">
        <f>$C628-INDEX(표5[#All],MATCH(B628,표5[[#All],[잉크]],0),24)</f>
        <v>0</v>
      </c>
      <c r="F628" s="542"/>
      <c r="G628" s="23" t="str">
        <f>IF(ISBLANK(F628),"",INDEX(호기!$A$1:$B$657,MATCH('생산계획(잉크)'!B1080,호기!$A$1:$A$657,0),2))</f>
        <v/>
      </c>
      <c r="H628" s="24">
        <f>C628+F628-INDEX(표5[#All],MATCH(B628,표5[[#All],[잉크]],0),2)</f>
        <v>0</v>
      </c>
      <c r="I628" s="21" t="str">
        <f>IFERROR(H628/INDEX(표5[#All],MATCH(B628,표5[[#All],[잉크]],0),5),"")</f>
        <v/>
      </c>
      <c r="J628" s="542"/>
      <c r="K628" s="25" t="str">
        <f>IF(ISBLANK(J628),"",INDEX(호기!$A$1:$B$657,MATCH('생산계획(잉크)'!B1080,호기!$A$1:$A$657,0),2))</f>
        <v/>
      </c>
      <c r="L628" s="24">
        <f>H628+J628-INDEX(표5[#All],MATCH(B628,표5[[#All],[잉크]],0),5)</f>
        <v>0</v>
      </c>
      <c r="M628" s="21" t="str">
        <f>IFERROR(L628/INDEX(표5[#All],MATCH(B628,표5[[#All],[잉크]],0),8),"")</f>
        <v/>
      </c>
      <c r="N628" s="542"/>
      <c r="O628" s="23" t="str">
        <f>IF(ISBLANK(N628),"",INDEX(호기!$A$1:$B$657,MATCH('생산계획(잉크)'!B1080,호기!$A$1:$A$657,0),2))</f>
        <v/>
      </c>
      <c r="P628" s="24">
        <f>L628+N628-INDEX(표5[#All],MATCH(B628,표5[[#All],[잉크]],0),5)</f>
        <v>0</v>
      </c>
      <c r="Q628" s="21" t="str">
        <f>IFERROR(P628/INDEX(표5[#All],MATCH(B628,표5[[#All],[잉크]],0),11),"")</f>
        <v/>
      </c>
      <c r="R628" s="542"/>
      <c r="S628" s="25" t="str">
        <f>IF(ISBLANK(R628),"",INDEX(호기!$A$1:$B$657,MATCH('생산계획(잉크)'!B1080,호기!$A$1:$A$657,0),2))</f>
        <v/>
      </c>
      <c r="T628" s="24">
        <f>P628+R628-INDEX(표5[#All],MATCH(B628,표5[[#All],[잉크]],0),5)</f>
        <v>0</v>
      </c>
      <c r="U628" s="21" t="str">
        <f>IFERROR(T628/INDEX(표5[#All],MATCH(B628,표5[[#All],[잉크]],0),14),"")</f>
        <v/>
      </c>
      <c r="V628" s="542"/>
      <c r="W628" s="23" t="str">
        <f>IF(ISBLANK(V628),"",INDEX(호기!$A$1:$B$657,MATCH('생산계획(잉크)'!B1080,호기!$A$1:$A$657,0),2))</f>
        <v/>
      </c>
      <c r="X628" s="24">
        <f>T628+V628-INDEX(표5[#All],MATCH(B628,표5[[#All],[잉크]],0),5)</f>
        <v>0</v>
      </c>
      <c r="Y628" s="21" t="str">
        <f>IFERROR(X628/INDEX(표5[#All],MATCH(B628,표5[[#All],[잉크]],0),17),"")</f>
        <v/>
      </c>
      <c r="Z628" s="23"/>
      <c r="AA628" s="23" t="str">
        <f>IF(ISBLANK(Z628),"",INDEX(호기!$A$1:$B$657,MATCH('생산계획(잉크)'!B1080,호기!$A$1:$A$657,0),2))</f>
        <v/>
      </c>
      <c r="AB628" s="24">
        <f>X628+Z628-INDEX(표5[#All],MATCH(B628,표5[[#All],[잉크]],0),5)</f>
        <v>0</v>
      </c>
      <c r="AC628" s="21" t="str">
        <f>IFERROR(AB628/INDEX(표5[#All],MATCH(B628,표5[[#All],[잉크]],0),20),"")</f>
        <v/>
      </c>
      <c r="AD628" s="23"/>
      <c r="AE628" s="235"/>
      <c r="BB628" s="67"/>
      <c r="BC628" s="67"/>
      <c r="BD628" s="67"/>
      <c r="BE628" s="67"/>
      <c r="BF628" s="67"/>
    </row>
    <row r="629" spans="1:58" ht="16.5" hidden="1" customHeight="1" x14ac:dyDescent="0.3">
      <c r="A629" s="1"/>
      <c r="B629" s="5" t="s">
        <v>1784</v>
      </c>
      <c r="C629" s="68"/>
      <c r="D629" s="69" t="str">
        <f>IFERROR(C629/INDEX(표5[#All],MATCH(B629,표5[[#All],[잉크]],0),2),"")</f>
        <v/>
      </c>
      <c r="E629" s="22">
        <f>$C629-INDEX(표5[#All],MATCH(B629,표5[[#All],[잉크]],0),24)</f>
        <v>0</v>
      </c>
      <c r="F629" s="542"/>
      <c r="G629" s="23" t="str">
        <f>IF(ISBLANK(F629),"",INDEX(호기!$A$1:$B$657,MATCH('생산계획(잉크)'!B1081,호기!$A$1:$A$657,0),2))</f>
        <v/>
      </c>
      <c r="H629" s="24">
        <f>C629+F629-INDEX(표5[#All],MATCH(B629,표5[[#All],[잉크]],0),2)</f>
        <v>0</v>
      </c>
      <c r="I629" s="21" t="str">
        <f>IFERROR(H629/INDEX(표5[#All],MATCH(B629,표5[[#All],[잉크]],0),5),"")</f>
        <v/>
      </c>
      <c r="J629" s="542"/>
      <c r="K629" s="25" t="str">
        <f>IF(ISBLANK(J629),"",INDEX(호기!$A$1:$B$657,MATCH('생산계획(잉크)'!B1081,호기!$A$1:$A$657,0),2))</f>
        <v/>
      </c>
      <c r="L629" s="24">
        <f>H629+J629-INDEX(표5[#All],MATCH(B629,표5[[#All],[잉크]],0),5)</f>
        <v>0</v>
      </c>
      <c r="M629" s="21" t="str">
        <f>IFERROR(L629/INDEX(표5[#All],MATCH(B629,표5[[#All],[잉크]],0),8),"")</f>
        <v/>
      </c>
      <c r="N629" s="542"/>
      <c r="O629" s="23" t="str">
        <f>IF(ISBLANK(N629),"",INDEX(호기!$A$1:$B$657,MATCH('생산계획(잉크)'!B1081,호기!$A$1:$A$657,0),2))</f>
        <v/>
      </c>
      <c r="P629" s="24">
        <f>L629+N629-INDEX(표5[#All],MATCH(B629,표5[[#All],[잉크]],0),5)</f>
        <v>0</v>
      </c>
      <c r="Q629" s="21" t="str">
        <f>IFERROR(P629/INDEX(표5[#All],MATCH(B629,표5[[#All],[잉크]],0),11),"")</f>
        <v/>
      </c>
      <c r="R629" s="542"/>
      <c r="S629" s="25" t="str">
        <f>IF(ISBLANK(R629),"",INDEX(호기!$A$1:$B$657,MATCH('생산계획(잉크)'!B1081,호기!$A$1:$A$657,0),2))</f>
        <v/>
      </c>
      <c r="T629" s="24">
        <f>P629+R629-INDEX(표5[#All],MATCH(B629,표5[[#All],[잉크]],0),5)</f>
        <v>0</v>
      </c>
      <c r="U629" s="21" t="str">
        <f>IFERROR(T629/INDEX(표5[#All],MATCH(B629,표5[[#All],[잉크]],0),14),"")</f>
        <v/>
      </c>
      <c r="V629" s="542"/>
      <c r="W629" s="23" t="str">
        <f>IF(ISBLANK(V629),"",INDEX(호기!$A$1:$B$657,MATCH('생산계획(잉크)'!B1081,호기!$A$1:$A$657,0),2))</f>
        <v/>
      </c>
      <c r="X629" s="24">
        <f>T629+V629-INDEX(표5[#All],MATCH(B629,표5[[#All],[잉크]],0),5)</f>
        <v>0</v>
      </c>
      <c r="Y629" s="21" t="str">
        <f>IFERROR(X629/INDEX(표5[#All],MATCH(B629,표5[[#All],[잉크]],0),17),"")</f>
        <v/>
      </c>
      <c r="Z629" s="23"/>
      <c r="AA629" s="23" t="str">
        <f>IF(ISBLANK(Z629),"",INDEX(호기!$A$1:$B$657,MATCH('생산계획(잉크)'!B1081,호기!$A$1:$A$657,0),2))</f>
        <v/>
      </c>
      <c r="AB629" s="24">
        <f>X629+Z629-INDEX(표5[#All],MATCH(B629,표5[[#All],[잉크]],0),5)</f>
        <v>0</v>
      </c>
      <c r="AC629" s="21" t="str">
        <f>IFERROR(AB629/INDEX(표5[#All],MATCH(B629,표5[[#All],[잉크]],0),20),"")</f>
        <v/>
      </c>
      <c r="AD629" s="23"/>
      <c r="AE629" s="235"/>
      <c r="BB629" s="67"/>
      <c r="BC629" s="67"/>
      <c r="BD629" s="67"/>
      <c r="BE629" s="67"/>
      <c r="BF629" s="67"/>
    </row>
    <row r="630" spans="1:58" ht="16.5" hidden="1" customHeight="1" x14ac:dyDescent="0.3">
      <c r="A630" s="1"/>
      <c r="B630" s="5" t="s">
        <v>1785</v>
      </c>
      <c r="C630" s="68"/>
      <c r="D630" s="69" t="str">
        <f>IFERROR(C630/INDEX(표5[#All],MATCH(B630,표5[[#All],[잉크]],0),2),"")</f>
        <v/>
      </c>
      <c r="E630" s="22">
        <f>$C630-INDEX(표5[#All],MATCH(B630,표5[[#All],[잉크]],0),24)</f>
        <v>0</v>
      </c>
      <c r="F630" s="542"/>
      <c r="G630" s="23" t="str">
        <f>IF(ISBLANK(F630),"",INDEX(호기!$A$1:$B$657,MATCH('생산계획(잉크)'!B1082,호기!$A$1:$A$657,0),2))</f>
        <v/>
      </c>
      <c r="H630" s="24">
        <f>C630+F630-INDEX(표5[#All],MATCH(B630,표5[[#All],[잉크]],0),2)</f>
        <v>0</v>
      </c>
      <c r="I630" s="21" t="str">
        <f>IFERROR(H630/INDEX(표5[#All],MATCH(B630,표5[[#All],[잉크]],0),5),"")</f>
        <v/>
      </c>
      <c r="J630" s="542"/>
      <c r="K630" s="25" t="str">
        <f>IF(ISBLANK(J630),"",INDEX(호기!$A$1:$B$657,MATCH('생산계획(잉크)'!B1082,호기!$A$1:$A$657,0),2))</f>
        <v/>
      </c>
      <c r="L630" s="24">
        <f>H630+J630-INDEX(표5[#All],MATCH(B630,표5[[#All],[잉크]],0),5)</f>
        <v>0</v>
      </c>
      <c r="M630" s="21" t="str">
        <f>IFERROR(L630/INDEX(표5[#All],MATCH(B630,표5[[#All],[잉크]],0),8),"")</f>
        <v/>
      </c>
      <c r="N630" s="542"/>
      <c r="O630" s="23" t="str">
        <f>IF(ISBLANK(N630),"",INDEX(호기!$A$1:$B$657,MATCH('생산계획(잉크)'!B1082,호기!$A$1:$A$657,0),2))</f>
        <v/>
      </c>
      <c r="P630" s="24">
        <f>L630+N630-INDEX(표5[#All],MATCH(B630,표5[[#All],[잉크]],0),5)</f>
        <v>0</v>
      </c>
      <c r="Q630" s="21" t="str">
        <f>IFERROR(P630/INDEX(표5[#All],MATCH(B630,표5[[#All],[잉크]],0),11),"")</f>
        <v/>
      </c>
      <c r="R630" s="542"/>
      <c r="S630" s="25" t="str">
        <f>IF(ISBLANK(R630),"",INDEX(호기!$A$1:$B$657,MATCH('생산계획(잉크)'!B1082,호기!$A$1:$A$657,0),2))</f>
        <v/>
      </c>
      <c r="T630" s="24">
        <f>P630+R630-INDEX(표5[#All],MATCH(B630,표5[[#All],[잉크]],0),5)</f>
        <v>0</v>
      </c>
      <c r="U630" s="21" t="str">
        <f>IFERROR(T630/INDEX(표5[#All],MATCH(B630,표5[[#All],[잉크]],0),14),"")</f>
        <v/>
      </c>
      <c r="V630" s="542"/>
      <c r="W630" s="23" t="str">
        <f>IF(ISBLANK(V630),"",INDEX(호기!$A$1:$B$657,MATCH('생산계획(잉크)'!B1082,호기!$A$1:$A$657,0),2))</f>
        <v/>
      </c>
      <c r="X630" s="24">
        <f>T630+V630-INDEX(표5[#All],MATCH(B630,표5[[#All],[잉크]],0),5)</f>
        <v>0</v>
      </c>
      <c r="Y630" s="21" t="str">
        <f>IFERROR(X630/INDEX(표5[#All],MATCH(B630,표5[[#All],[잉크]],0),17),"")</f>
        <v/>
      </c>
      <c r="Z630" s="23"/>
      <c r="AA630" s="23" t="str">
        <f>IF(ISBLANK(Z630),"",INDEX(호기!$A$1:$B$657,MATCH('생산계획(잉크)'!B1082,호기!$A$1:$A$657,0),2))</f>
        <v/>
      </c>
      <c r="AB630" s="24">
        <f>X630+Z630-INDEX(표5[#All],MATCH(B630,표5[[#All],[잉크]],0),5)</f>
        <v>0</v>
      </c>
      <c r="AC630" s="21" t="str">
        <f>IFERROR(AB630/INDEX(표5[#All],MATCH(B630,표5[[#All],[잉크]],0),20),"")</f>
        <v/>
      </c>
      <c r="AD630" s="23"/>
      <c r="AE630" s="235"/>
      <c r="BB630" s="67"/>
      <c r="BC630" s="67"/>
      <c r="BD630" s="67"/>
      <c r="BE630" s="67"/>
      <c r="BF630" s="67"/>
    </row>
    <row r="631" spans="1:58" ht="16.5" hidden="1" customHeight="1" x14ac:dyDescent="0.3">
      <c r="A631" s="1"/>
      <c r="B631" s="5" t="s">
        <v>1786</v>
      </c>
      <c r="C631" s="68"/>
      <c r="D631" s="69" t="str">
        <f>IFERROR(C631/INDEX(표5[#All],MATCH(B631,표5[[#All],[잉크]],0),2),"")</f>
        <v/>
      </c>
      <c r="E631" s="22">
        <f>$C631-INDEX(표5[#All],MATCH(B631,표5[[#All],[잉크]],0),24)</f>
        <v>0</v>
      </c>
      <c r="F631" s="542"/>
      <c r="G631" s="23" t="str">
        <f>IF(ISBLANK(F631),"",INDEX(호기!$A$1:$B$657,MATCH('생산계획(잉크)'!B1083,호기!$A$1:$A$657,0),2))</f>
        <v/>
      </c>
      <c r="H631" s="24">
        <f>C631+F631-INDEX(표5[#All],MATCH(B631,표5[[#All],[잉크]],0),2)</f>
        <v>0</v>
      </c>
      <c r="I631" s="21" t="str">
        <f>IFERROR(H631/INDEX(표5[#All],MATCH(B631,표5[[#All],[잉크]],0),5),"")</f>
        <v/>
      </c>
      <c r="J631" s="542"/>
      <c r="K631" s="25" t="str">
        <f>IF(ISBLANK(J631),"",INDEX(호기!$A$1:$B$657,MATCH('생산계획(잉크)'!B1083,호기!$A$1:$A$657,0),2))</f>
        <v/>
      </c>
      <c r="L631" s="24">
        <f>H631+J631-INDEX(표5[#All],MATCH(B631,표5[[#All],[잉크]],0),5)</f>
        <v>0</v>
      </c>
      <c r="M631" s="21" t="str">
        <f>IFERROR(L631/INDEX(표5[#All],MATCH(B631,표5[[#All],[잉크]],0),8),"")</f>
        <v/>
      </c>
      <c r="N631" s="542"/>
      <c r="O631" s="23" t="str">
        <f>IF(ISBLANK(N631),"",INDEX(호기!$A$1:$B$657,MATCH('생산계획(잉크)'!B1083,호기!$A$1:$A$657,0),2))</f>
        <v/>
      </c>
      <c r="P631" s="24">
        <f>L631+N631-INDEX(표5[#All],MATCH(B631,표5[[#All],[잉크]],0),5)</f>
        <v>0</v>
      </c>
      <c r="Q631" s="21" t="str">
        <f>IFERROR(P631/INDEX(표5[#All],MATCH(B631,표5[[#All],[잉크]],0),11),"")</f>
        <v/>
      </c>
      <c r="R631" s="542"/>
      <c r="S631" s="25" t="str">
        <f>IF(ISBLANK(R631),"",INDEX(호기!$A$1:$B$657,MATCH('생산계획(잉크)'!B1083,호기!$A$1:$A$657,0),2))</f>
        <v/>
      </c>
      <c r="T631" s="24">
        <f>P631+R631-INDEX(표5[#All],MATCH(B631,표5[[#All],[잉크]],0),5)</f>
        <v>0</v>
      </c>
      <c r="U631" s="21" t="str">
        <f>IFERROR(T631/INDEX(표5[#All],MATCH(B631,표5[[#All],[잉크]],0),14),"")</f>
        <v/>
      </c>
      <c r="V631" s="542"/>
      <c r="W631" s="23" t="str">
        <f>IF(ISBLANK(V631),"",INDEX(호기!$A$1:$B$657,MATCH('생산계획(잉크)'!B1083,호기!$A$1:$A$657,0),2))</f>
        <v/>
      </c>
      <c r="X631" s="24">
        <f>T631+V631-INDEX(표5[#All],MATCH(B631,표5[[#All],[잉크]],0),5)</f>
        <v>0</v>
      </c>
      <c r="Y631" s="21" t="str">
        <f>IFERROR(X631/INDEX(표5[#All],MATCH(B631,표5[[#All],[잉크]],0),17),"")</f>
        <v/>
      </c>
      <c r="Z631" s="23"/>
      <c r="AA631" s="23" t="str">
        <f>IF(ISBLANK(Z631),"",INDEX(호기!$A$1:$B$657,MATCH('생산계획(잉크)'!B1083,호기!$A$1:$A$657,0),2))</f>
        <v/>
      </c>
      <c r="AB631" s="24">
        <f>X631+Z631-INDEX(표5[#All],MATCH(B631,표5[[#All],[잉크]],0),5)</f>
        <v>0</v>
      </c>
      <c r="AC631" s="21" t="str">
        <f>IFERROR(AB631/INDEX(표5[#All],MATCH(B631,표5[[#All],[잉크]],0),20),"")</f>
        <v/>
      </c>
      <c r="AD631" s="23"/>
      <c r="AE631" s="235"/>
      <c r="BB631" s="67"/>
      <c r="BC631" s="67"/>
      <c r="BD631" s="67"/>
      <c r="BE631" s="67"/>
      <c r="BF631" s="67"/>
    </row>
    <row r="632" spans="1:58" ht="16.5" hidden="1" customHeight="1" x14ac:dyDescent="0.3">
      <c r="A632" s="1"/>
      <c r="B632" s="5" t="s">
        <v>1787</v>
      </c>
      <c r="C632" s="68"/>
      <c r="D632" s="69" t="str">
        <f>IFERROR(C632/INDEX(표5[#All],MATCH(B632,표5[[#All],[잉크]],0),2),"")</f>
        <v/>
      </c>
      <c r="E632" s="22">
        <f>$C632-INDEX(표5[#All],MATCH(B632,표5[[#All],[잉크]],0),24)</f>
        <v>0</v>
      </c>
      <c r="F632" s="542"/>
      <c r="G632" s="23" t="str">
        <f>IF(ISBLANK(F632),"",INDEX(호기!$A$1:$B$657,MATCH('생산계획(잉크)'!B1084,호기!$A$1:$A$657,0),2))</f>
        <v/>
      </c>
      <c r="H632" s="24">
        <f>C632+F632-INDEX(표5[#All],MATCH(B632,표5[[#All],[잉크]],0),2)</f>
        <v>0</v>
      </c>
      <c r="I632" s="21" t="str">
        <f>IFERROR(H632/INDEX(표5[#All],MATCH(B632,표5[[#All],[잉크]],0),5),"")</f>
        <v/>
      </c>
      <c r="J632" s="542"/>
      <c r="K632" s="25" t="str">
        <f>IF(ISBLANK(J632),"",INDEX(호기!$A$1:$B$657,MATCH('생산계획(잉크)'!B1084,호기!$A$1:$A$657,0),2))</f>
        <v/>
      </c>
      <c r="L632" s="24">
        <f>H632+J632-INDEX(표5[#All],MATCH(B632,표5[[#All],[잉크]],0),5)</f>
        <v>0</v>
      </c>
      <c r="M632" s="21" t="str">
        <f>IFERROR(L632/INDEX(표5[#All],MATCH(B632,표5[[#All],[잉크]],0),8),"")</f>
        <v/>
      </c>
      <c r="N632" s="542"/>
      <c r="O632" s="23" t="str">
        <f>IF(ISBLANK(N632),"",INDEX(호기!$A$1:$B$657,MATCH('생산계획(잉크)'!B1084,호기!$A$1:$A$657,0),2))</f>
        <v/>
      </c>
      <c r="P632" s="24">
        <f>L632+N632-INDEX(표5[#All],MATCH(B632,표5[[#All],[잉크]],0),5)</f>
        <v>0</v>
      </c>
      <c r="Q632" s="21" t="str">
        <f>IFERROR(P632/INDEX(표5[#All],MATCH(B632,표5[[#All],[잉크]],0),11),"")</f>
        <v/>
      </c>
      <c r="R632" s="542"/>
      <c r="S632" s="25" t="str">
        <f>IF(ISBLANK(R632),"",INDEX(호기!$A$1:$B$657,MATCH('생산계획(잉크)'!B1084,호기!$A$1:$A$657,0),2))</f>
        <v/>
      </c>
      <c r="T632" s="24">
        <f>P632+R632-INDEX(표5[#All],MATCH(B632,표5[[#All],[잉크]],0),5)</f>
        <v>0</v>
      </c>
      <c r="U632" s="21" t="str">
        <f>IFERROR(T632/INDEX(표5[#All],MATCH(B632,표5[[#All],[잉크]],0),14),"")</f>
        <v/>
      </c>
      <c r="V632" s="542"/>
      <c r="W632" s="23" t="str">
        <f>IF(ISBLANK(V632),"",INDEX(호기!$A$1:$B$657,MATCH('생산계획(잉크)'!B1084,호기!$A$1:$A$657,0),2))</f>
        <v/>
      </c>
      <c r="X632" s="24">
        <f>T632+V632-INDEX(표5[#All],MATCH(B632,표5[[#All],[잉크]],0),5)</f>
        <v>0</v>
      </c>
      <c r="Y632" s="21" t="str">
        <f>IFERROR(X632/INDEX(표5[#All],MATCH(B632,표5[[#All],[잉크]],0),17),"")</f>
        <v/>
      </c>
      <c r="Z632" s="23"/>
      <c r="AA632" s="23" t="str">
        <f>IF(ISBLANK(Z632),"",INDEX(호기!$A$1:$B$657,MATCH('생산계획(잉크)'!B1084,호기!$A$1:$A$657,0),2))</f>
        <v/>
      </c>
      <c r="AB632" s="24">
        <f>X632+Z632-INDEX(표5[#All],MATCH(B632,표5[[#All],[잉크]],0),5)</f>
        <v>0</v>
      </c>
      <c r="AC632" s="21" t="str">
        <f>IFERROR(AB632/INDEX(표5[#All],MATCH(B632,표5[[#All],[잉크]],0),20),"")</f>
        <v/>
      </c>
      <c r="AD632" s="23"/>
      <c r="AE632" s="235"/>
      <c r="BB632" s="67"/>
      <c r="BC632" s="67"/>
      <c r="BD632" s="67"/>
      <c r="BE632" s="67"/>
      <c r="BF632" s="67"/>
    </row>
    <row r="633" spans="1:58" ht="16.5" hidden="1" customHeight="1" x14ac:dyDescent="0.3">
      <c r="A633" s="1"/>
      <c r="B633" s="5" t="s">
        <v>4042</v>
      </c>
      <c r="C633" s="68"/>
      <c r="D633" s="69" t="str">
        <f>IFERROR(C633/INDEX(표5[#All],MATCH(B633,표5[[#All],[잉크]],0),2),"")</f>
        <v/>
      </c>
      <c r="E633" s="22">
        <f>$C633-INDEX(표5[#All],MATCH(B633,표5[[#All],[잉크]],0),24)</f>
        <v>0</v>
      </c>
      <c r="F633" s="542"/>
      <c r="G633" s="23" t="str">
        <f>IF(ISBLANK(F633),"",INDEX(호기!$A$1:$B$657,MATCH('생산계획(잉크)'!B1085,호기!$A$1:$A$657,0),2))</f>
        <v/>
      </c>
      <c r="H633" s="24">
        <f>C633+F633-INDEX(표5[#All],MATCH(B633,표5[[#All],[잉크]],0),2)</f>
        <v>0</v>
      </c>
      <c r="I633" s="21" t="str">
        <f>IFERROR(H633/INDEX(표5[#All],MATCH(B633,표5[[#All],[잉크]],0),5),"")</f>
        <v/>
      </c>
      <c r="J633" s="542"/>
      <c r="K633" s="25" t="str">
        <f>IF(ISBLANK(J633),"",INDEX(호기!$A$1:$B$657,MATCH('생산계획(잉크)'!B1085,호기!$A$1:$A$657,0),2))</f>
        <v/>
      </c>
      <c r="L633" s="24">
        <f>H633+J633-INDEX(표5[#All],MATCH(B633,표5[[#All],[잉크]],0),5)</f>
        <v>0</v>
      </c>
      <c r="M633" s="21" t="str">
        <f>IFERROR(L633/INDEX(표5[#All],MATCH(B633,표5[[#All],[잉크]],0),8),"")</f>
        <v/>
      </c>
      <c r="N633" s="542"/>
      <c r="O633" s="23" t="str">
        <f>IF(ISBLANK(N633),"",INDEX(호기!$A$1:$B$657,MATCH('생산계획(잉크)'!B1085,호기!$A$1:$A$657,0),2))</f>
        <v/>
      </c>
      <c r="P633" s="24">
        <f>L633+N633-INDEX(표5[#All],MATCH(B633,표5[[#All],[잉크]],0),5)</f>
        <v>0</v>
      </c>
      <c r="Q633" s="21" t="str">
        <f>IFERROR(P633/INDEX(표5[#All],MATCH(B633,표5[[#All],[잉크]],0),11),"")</f>
        <v/>
      </c>
      <c r="R633" s="542"/>
      <c r="S633" s="25" t="str">
        <f>IF(ISBLANK(R633),"",INDEX(호기!$A$1:$B$657,MATCH('생산계획(잉크)'!B1085,호기!$A$1:$A$657,0),2))</f>
        <v/>
      </c>
      <c r="T633" s="24">
        <f>P633+R633-INDEX(표5[#All],MATCH(B633,표5[[#All],[잉크]],0),5)</f>
        <v>0</v>
      </c>
      <c r="U633" s="21" t="str">
        <f>IFERROR(T633/INDEX(표5[#All],MATCH(B633,표5[[#All],[잉크]],0),14),"")</f>
        <v/>
      </c>
      <c r="V633" s="542"/>
      <c r="W633" s="23" t="str">
        <f>IF(ISBLANK(V633),"",INDEX(호기!$A$1:$B$657,MATCH('생산계획(잉크)'!B1085,호기!$A$1:$A$657,0),2))</f>
        <v/>
      </c>
      <c r="X633" s="24">
        <f>T633+V633-INDEX(표5[#All],MATCH(B633,표5[[#All],[잉크]],0),5)</f>
        <v>0</v>
      </c>
      <c r="Y633" s="21" t="str">
        <f>IFERROR(X633/INDEX(표5[#All],MATCH(B633,표5[[#All],[잉크]],0),17),"")</f>
        <v/>
      </c>
      <c r="Z633" s="23"/>
      <c r="AA633" s="23" t="str">
        <f>IF(ISBLANK(Z633),"",INDEX(호기!$A$1:$B$657,MATCH('생산계획(잉크)'!B1085,호기!$A$1:$A$657,0),2))</f>
        <v/>
      </c>
      <c r="AB633" s="24">
        <f>X633+Z633-INDEX(표5[#All],MATCH(B633,표5[[#All],[잉크]],0),5)</f>
        <v>0</v>
      </c>
      <c r="AC633" s="21" t="str">
        <f>IFERROR(AB633/INDEX(표5[#All],MATCH(B633,표5[[#All],[잉크]],0),20),"")</f>
        <v/>
      </c>
      <c r="AD633" s="23"/>
      <c r="AE633" s="235"/>
      <c r="BB633" s="67"/>
      <c r="BC633" s="67"/>
      <c r="BD633" s="67"/>
      <c r="BE633" s="67"/>
      <c r="BF633" s="67"/>
    </row>
    <row r="634" spans="1:58" ht="16.5" hidden="1" customHeight="1" x14ac:dyDescent="0.3">
      <c r="A634" s="1"/>
      <c r="B634" s="5" t="s">
        <v>1766</v>
      </c>
      <c r="C634" s="68"/>
      <c r="D634" s="69" t="str">
        <f>IFERROR(C634/INDEX(표5[#All],MATCH(B634,표5[[#All],[잉크]],0),2),"")</f>
        <v/>
      </c>
      <c r="E634" s="22">
        <f>$C634-INDEX(표5[#All],MATCH(B634,표5[[#All],[잉크]],0),24)</f>
        <v>0</v>
      </c>
      <c r="F634" s="542"/>
      <c r="G634" s="23" t="str">
        <f>IF(ISBLANK(F634),"",INDEX(호기!$A$1:$B$657,MATCH('생산계획(잉크)'!B1086,호기!$A$1:$A$657,0),2))</f>
        <v/>
      </c>
      <c r="H634" s="24">
        <f>C634+F634-INDEX(표5[#All],MATCH(B634,표5[[#All],[잉크]],0),2)</f>
        <v>0</v>
      </c>
      <c r="I634" s="21" t="str">
        <f>IFERROR(H634/INDEX(표5[#All],MATCH(B634,표5[[#All],[잉크]],0),5),"")</f>
        <v/>
      </c>
      <c r="J634" s="542"/>
      <c r="K634" s="25" t="str">
        <f>IF(ISBLANK(J634),"",INDEX(호기!$A$1:$B$657,MATCH('생산계획(잉크)'!B1086,호기!$A$1:$A$657,0),2))</f>
        <v/>
      </c>
      <c r="L634" s="24">
        <f>H634+J634-INDEX(표5[#All],MATCH(B634,표5[[#All],[잉크]],0),5)</f>
        <v>0</v>
      </c>
      <c r="M634" s="21" t="str">
        <f>IFERROR(L634/INDEX(표5[#All],MATCH(B634,표5[[#All],[잉크]],0),8),"")</f>
        <v/>
      </c>
      <c r="N634" s="542"/>
      <c r="O634" s="23" t="str">
        <f>IF(ISBLANK(N634),"",INDEX(호기!$A$1:$B$657,MATCH('생산계획(잉크)'!B1086,호기!$A$1:$A$657,0),2))</f>
        <v/>
      </c>
      <c r="P634" s="24">
        <f>L634+N634-INDEX(표5[#All],MATCH(B634,표5[[#All],[잉크]],0),5)</f>
        <v>0</v>
      </c>
      <c r="Q634" s="21" t="str">
        <f>IFERROR(P634/INDEX(표5[#All],MATCH(B634,표5[[#All],[잉크]],0),11),"")</f>
        <v/>
      </c>
      <c r="R634" s="542"/>
      <c r="S634" s="25" t="str">
        <f>IF(ISBLANK(R634),"",INDEX(호기!$A$1:$B$657,MATCH('생산계획(잉크)'!B1086,호기!$A$1:$A$657,0),2))</f>
        <v/>
      </c>
      <c r="T634" s="24">
        <f>P634+R634-INDEX(표5[#All],MATCH(B634,표5[[#All],[잉크]],0),5)</f>
        <v>0</v>
      </c>
      <c r="U634" s="21" t="str">
        <f>IFERROR(T634/INDEX(표5[#All],MATCH(B634,표5[[#All],[잉크]],0),14),"")</f>
        <v/>
      </c>
      <c r="V634" s="542"/>
      <c r="W634" s="23" t="str">
        <f>IF(ISBLANK(V634),"",INDEX(호기!$A$1:$B$657,MATCH('생산계획(잉크)'!B1086,호기!$A$1:$A$657,0),2))</f>
        <v/>
      </c>
      <c r="X634" s="24">
        <f>T634+V634-INDEX(표5[#All],MATCH(B634,표5[[#All],[잉크]],0),5)</f>
        <v>0</v>
      </c>
      <c r="Y634" s="21" t="str">
        <f>IFERROR(X634/INDEX(표5[#All],MATCH(B634,표5[[#All],[잉크]],0),17),"")</f>
        <v/>
      </c>
      <c r="Z634" s="23"/>
      <c r="AA634" s="23" t="str">
        <f>IF(ISBLANK(Z634),"",INDEX(호기!$A$1:$B$657,MATCH('생산계획(잉크)'!B1086,호기!$A$1:$A$657,0),2))</f>
        <v/>
      </c>
      <c r="AB634" s="24">
        <f>X634+Z634-INDEX(표5[#All],MATCH(B634,표5[[#All],[잉크]],0),5)</f>
        <v>0</v>
      </c>
      <c r="AC634" s="21" t="str">
        <f>IFERROR(AB634/INDEX(표5[#All],MATCH(B634,표5[[#All],[잉크]],0),20),"")</f>
        <v/>
      </c>
      <c r="AD634" s="23"/>
      <c r="AE634" s="235"/>
      <c r="BB634" s="67"/>
      <c r="BC634" s="67"/>
      <c r="BD634" s="67"/>
      <c r="BE634" s="67"/>
      <c r="BF634" s="67"/>
    </row>
    <row r="635" spans="1:58" ht="16.5" hidden="1" customHeight="1" x14ac:dyDescent="0.3">
      <c r="A635" s="1"/>
      <c r="B635" s="5" t="s">
        <v>1767</v>
      </c>
      <c r="C635" s="68"/>
      <c r="D635" s="69" t="str">
        <f>IFERROR(C635/INDEX(표5[#All],MATCH(B635,표5[[#All],[잉크]],0),2),"")</f>
        <v/>
      </c>
      <c r="E635" s="22">
        <f>$C635-INDEX(표5[#All],MATCH(B635,표5[[#All],[잉크]],0),24)</f>
        <v>0</v>
      </c>
      <c r="F635" s="542"/>
      <c r="G635" s="23" t="str">
        <f>IF(ISBLANK(F635),"",INDEX(호기!$A$1:$B$657,MATCH('생산계획(잉크)'!B1087,호기!$A$1:$A$657,0),2))</f>
        <v/>
      </c>
      <c r="H635" s="24">
        <f>C635+F635-INDEX(표5[#All],MATCH(B635,표5[[#All],[잉크]],0),2)</f>
        <v>0</v>
      </c>
      <c r="I635" s="21" t="str">
        <f>IFERROR(H635/INDEX(표5[#All],MATCH(B635,표5[[#All],[잉크]],0),5),"")</f>
        <v/>
      </c>
      <c r="J635" s="542"/>
      <c r="K635" s="25" t="str">
        <f>IF(ISBLANK(J635),"",INDEX(호기!$A$1:$B$657,MATCH('생산계획(잉크)'!B1087,호기!$A$1:$A$657,0),2))</f>
        <v/>
      </c>
      <c r="L635" s="24">
        <f>H635+J635-INDEX(표5[#All],MATCH(B635,표5[[#All],[잉크]],0),5)</f>
        <v>0</v>
      </c>
      <c r="M635" s="21" t="str">
        <f>IFERROR(L635/INDEX(표5[#All],MATCH(B635,표5[[#All],[잉크]],0),8),"")</f>
        <v/>
      </c>
      <c r="N635" s="542"/>
      <c r="O635" s="23" t="str">
        <f>IF(ISBLANK(N635),"",INDEX(호기!$A$1:$B$657,MATCH('생산계획(잉크)'!B1087,호기!$A$1:$A$657,0),2))</f>
        <v/>
      </c>
      <c r="P635" s="24">
        <f>L635+N635-INDEX(표5[#All],MATCH(B635,표5[[#All],[잉크]],0),5)</f>
        <v>0</v>
      </c>
      <c r="Q635" s="21" t="str">
        <f>IFERROR(P635/INDEX(표5[#All],MATCH(B635,표5[[#All],[잉크]],0),11),"")</f>
        <v/>
      </c>
      <c r="R635" s="542"/>
      <c r="S635" s="25" t="str">
        <f>IF(ISBLANK(R635),"",INDEX(호기!$A$1:$B$657,MATCH('생산계획(잉크)'!B1087,호기!$A$1:$A$657,0),2))</f>
        <v/>
      </c>
      <c r="T635" s="24">
        <f>P635+R635-INDEX(표5[#All],MATCH(B635,표5[[#All],[잉크]],0),5)</f>
        <v>0</v>
      </c>
      <c r="U635" s="21" t="str">
        <f>IFERROR(T635/INDEX(표5[#All],MATCH(B635,표5[[#All],[잉크]],0),14),"")</f>
        <v/>
      </c>
      <c r="V635" s="542"/>
      <c r="W635" s="23" t="str">
        <f>IF(ISBLANK(V635),"",INDEX(호기!$A$1:$B$657,MATCH('생산계획(잉크)'!B1087,호기!$A$1:$A$657,0),2))</f>
        <v/>
      </c>
      <c r="X635" s="24">
        <f>T635+V635-INDEX(표5[#All],MATCH(B635,표5[[#All],[잉크]],0),5)</f>
        <v>0</v>
      </c>
      <c r="Y635" s="21" t="str">
        <f>IFERROR(X635/INDEX(표5[#All],MATCH(B635,표5[[#All],[잉크]],0),17),"")</f>
        <v/>
      </c>
      <c r="Z635" s="23"/>
      <c r="AA635" s="23" t="str">
        <f>IF(ISBLANK(Z635),"",INDEX(호기!$A$1:$B$657,MATCH('생산계획(잉크)'!B1087,호기!$A$1:$A$657,0),2))</f>
        <v/>
      </c>
      <c r="AB635" s="24">
        <f>X635+Z635-INDEX(표5[#All],MATCH(B635,표5[[#All],[잉크]],0),5)</f>
        <v>0</v>
      </c>
      <c r="AC635" s="21" t="str">
        <f>IFERROR(AB635/INDEX(표5[#All],MATCH(B635,표5[[#All],[잉크]],0),20),"")</f>
        <v/>
      </c>
      <c r="AD635" s="23"/>
      <c r="AE635" s="235"/>
      <c r="BB635" s="67"/>
      <c r="BC635" s="67"/>
      <c r="BD635" s="67"/>
      <c r="BE635" s="67"/>
      <c r="BF635" s="67"/>
    </row>
    <row r="636" spans="1:58" ht="16.5" hidden="1" customHeight="1" x14ac:dyDescent="0.3">
      <c r="A636" s="1"/>
      <c r="B636" s="5" t="s">
        <v>1768</v>
      </c>
      <c r="C636" s="68"/>
      <c r="D636" s="69" t="str">
        <f>IFERROR(C636/INDEX(표5[#All],MATCH(B636,표5[[#All],[잉크]],0),2),"")</f>
        <v/>
      </c>
      <c r="E636" s="22">
        <f>$C636-INDEX(표5[#All],MATCH(B636,표5[[#All],[잉크]],0),24)</f>
        <v>0</v>
      </c>
      <c r="F636" s="542"/>
      <c r="G636" s="23" t="str">
        <f>IF(ISBLANK(F636),"",INDEX(호기!$A$1:$B$657,MATCH('생산계획(잉크)'!B1088,호기!$A$1:$A$657,0),2))</f>
        <v/>
      </c>
      <c r="H636" s="24">
        <f>C636+F636-INDEX(표5[#All],MATCH(B636,표5[[#All],[잉크]],0),2)</f>
        <v>0</v>
      </c>
      <c r="I636" s="21" t="str">
        <f>IFERROR(H636/INDEX(표5[#All],MATCH(B636,표5[[#All],[잉크]],0),5),"")</f>
        <v/>
      </c>
      <c r="J636" s="542"/>
      <c r="K636" s="25" t="str">
        <f>IF(ISBLANK(J636),"",INDEX(호기!$A$1:$B$657,MATCH('생산계획(잉크)'!B1088,호기!$A$1:$A$657,0),2))</f>
        <v/>
      </c>
      <c r="L636" s="24">
        <f>H636+J636-INDEX(표5[#All],MATCH(B636,표5[[#All],[잉크]],0),5)</f>
        <v>0</v>
      </c>
      <c r="M636" s="21" t="str">
        <f>IFERROR(L636/INDEX(표5[#All],MATCH(B636,표5[[#All],[잉크]],0),8),"")</f>
        <v/>
      </c>
      <c r="N636" s="542"/>
      <c r="O636" s="23" t="str">
        <f>IF(ISBLANK(N636),"",INDEX(호기!$A$1:$B$657,MATCH('생산계획(잉크)'!B1088,호기!$A$1:$A$657,0),2))</f>
        <v/>
      </c>
      <c r="P636" s="24">
        <f>L636+N636-INDEX(표5[#All],MATCH(B636,표5[[#All],[잉크]],0),5)</f>
        <v>0</v>
      </c>
      <c r="Q636" s="21" t="str">
        <f>IFERROR(P636/INDEX(표5[#All],MATCH(B636,표5[[#All],[잉크]],0),11),"")</f>
        <v/>
      </c>
      <c r="R636" s="542"/>
      <c r="S636" s="25" t="str">
        <f>IF(ISBLANK(R636),"",INDEX(호기!$A$1:$B$657,MATCH('생산계획(잉크)'!B1088,호기!$A$1:$A$657,0),2))</f>
        <v/>
      </c>
      <c r="T636" s="24">
        <f>P636+R636-INDEX(표5[#All],MATCH(B636,표5[[#All],[잉크]],0),5)</f>
        <v>0</v>
      </c>
      <c r="U636" s="21" t="str">
        <f>IFERROR(T636/INDEX(표5[#All],MATCH(B636,표5[[#All],[잉크]],0),14),"")</f>
        <v/>
      </c>
      <c r="V636" s="542"/>
      <c r="W636" s="23" t="str">
        <f>IF(ISBLANK(V636),"",INDEX(호기!$A$1:$B$657,MATCH('생산계획(잉크)'!B1088,호기!$A$1:$A$657,0),2))</f>
        <v/>
      </c>
      <c r="X636" s="24">
        <f>T636+V636-INDEX(표5[#All],MATCH(B636,표5[[#All],[잉크]],0),5)</f>
        <v>0</v>
      </c>
      <c r="Y636" s="21" t="str">
        <f>IFERROR(X636/INDEX(표5[#All],MATCH(B636,표5[[#All],[잉크]],0),17),"")</f>
        <v/>
      </c>
      <c r="Z636" s="23"/>
      <c r="AA636" s="23" t="str">
        <f>IF(ISBLANK(Z636),"",INDEX(호기!$A$1:$B$657,MATCH('생산계획(잉크)'!B1088,호기!$A$1:$A$657,0),2))</f>
        <v/>
      </c>
      <c r="AB636" s="24">
        <f>X636+Z636-INDEX(표5[#All],MATCH(B636,표5[[#All],[잉크]],0),5)</f>
        <v>0</v>
      </c>
      <c r="AC636" s="21" t="str">
        <f>IFERROR(AB636/INDEX(표5[#All],MATCH(B636,표5[[#All],[잉크]],0),20),"")</f>
        <v/>
      </c>
      <c r="AD636" s="23"/>
      <c r="AE636" s="235"/>
      <c r="BB636" s="67"/>
      <c r="BC636" s="67"/>
      <c r="BD636" s="67"/>
      <c r="BE636" s="67"/>
      <c r="BF636" s="67"/>
    </row>
    <row r="637" spans="1:58" ht="16.5" hidden="1" customHeight="1" x14ac:dyDescent="0.3">
      <c r="A637" s="1"/>
      <c r="B637" s="5" t="s">
        <v>1769</v>
      </c>
      <c r="C637" s="68"/>
      <c r="D637" s="69" t="str">
        <f>IFERROR(C637/INDEX(표5[#All],MATCH(B637,표5[[#All],[잉크]],0),2),"")</f>
        <v/>
      </c>
      <c r="E637" s="22">
        <f>$C637-INDEX(표5[#All],MATCH(B637,표5[[#All],[잉크]],0),24)</f>
        <v>0</v>
      </c>
      <c r="F637" s="542"/>
      <c r="G637" s="23" t="str">
        <f>IF(ISBLANK(F637),"",INDEX(호기!$A$1:$B$657,MATCH('생산계획(잉크)'!B1089,호기!$A$1:$A$657,0),2))</f>
        <v/>
      </c>
      <c r="H637" s="24">
        <f>C637+F637-INDEX(표5[#All],MATCH(B637,표5[[#All],[잉크]],0),2)</f>
        <v>0</v>
      </c>
      <c r="I637" s="21" t="str">
        <f>IFERROR(H637/INDEX(표5[#All],MATCH(B637,표5[[#All],[잉크]],0),5),"")</f>
        <v/>
      </c>
      <c r="J637" s="542"/>
      <c r="K637" s="25" t="str">
        <f>IF(ISBLANK(J637),"",INDEX(호기!$A$1:$B$657,MATCH('생산계획(잉크)'!B1089,호기!$A$1:$A$657,0),2))</f>
        <v/>
      </c>
      <c r="L637" s="24">
        <f>H637+J637-INDEX(표5[#All],MATCH(B637,표5[[#All],[잉크]],0),5)</f>
        <v>0</v>
      </c>
      <c r="M637" s="21" t="str">
        <f>IFERROR(L637/INDEX(표5[#All],MATCH(B637,표5[[#All],[잉크]],0),8),"")</f>
        <v/>
      </c>
      <c r="N637" s="542"/>
      <c r="O637" s="23" t="str">
        <f>IF(ISBLANK(N637),"",INDEX(호기!$A$1:$B$657,MATCH('생산계획(잉크)'!B1089,호기!$A$1:$A$657,0),2))</f>
        <v/>
      </c>
      <c r="P637" s="24">
        <f>L637+N637-INDEX(표5[#All],MATCH(B637,표5[[#All],[잉크]],0),5)</f>
        <v>0</v>
      </c>
      <c r="Q637" s="21" t="str">
        <f>IFERROR(P637/INDEX(표5[#All],MATCH(B637,표5[[#All],[잉크]],0),11),"")</f>
        <v/>
      </c>
      <c r="R637" s="542"/>
      <c r="S637" s="25" t="str">
        <f>IF(ISBLANK(R637),"",INDEX(호기!$A$1:$B$657,MATCH('생산계획(잉크)'!B1089,호기!$A$1:$A$657,0),2))</f>
        <v/>
      </c>
      <c r="T637" s="24">
        <f>P637+R637-INDEX(표5[#All],MATCH(B637,표5[[#All],[잉크]],0),5)</f>
        <v>0</v>
      </c>
      <c r="U637" s="21" t="str">
        <f>IFERROR(T637/INDEX(표5[#All],MATCH(B637,표5[[#All],[잉크]],0),14),"")</f>
        <v/>
      </c>
      <c r="V637" s="542"/>
      <c r="W637" s="23" t="str">
        <f>IF(ISBLANK(V637),"",INDEX(호기!$A$1:$B$657,MATCH('생산계획(잉크)'!B1089,호기!$A$1:$A$657,0),2))</f>
        <v/>
      </c>
      <c r="X637" s="24">
        <f>T637+V637-INDEX(표5[#All],MATCH(B637,표5[[#All],[잉크]],0),5)</f>
        <v>0</v>
      </c>
      <c r="Y637" s="21" t="str">
        <f>IFERROR(X637/INDEX(표5[#All],MATCH(B637,표5[[#All],[잉크]],0),17),"")</f>
        <v/>
      </c>
      <c r="Z637" s="23"/>
      <c r="AA637" s="23" t="str">
        <f>IF(ISBLANK(Z637),"",INDEX(호기!$A$1:$B$657,MATCH('생산계획(잉크)'!B1089,호기!$A$1:$A$657,0),2))</f>
        <v/>
      </c>
      <c r="AB637" s="24">
        <f>X637+Z637-INDEX(표5[#All],MATCH(B637,표5[[#All],[잉크]],0),5)</f>
        <v>0</v>
      </c>
      <c r="AC637" s="21" t="str">
        <f>IFERROR(AB637/INDEX(표5[#All],MATCH(B637,표5[[#All],[잉크]],0),20),"")</f>
        <v/>
      </c>
      <c r="AD637" s="23"/>
      <c r="AE637" s="235"/>
      <c r="BB637" s="67"/>
      <c r="BC637" s="67"/>
      <c r="BD637" s="67"/>
      <c r="BE637" s="67"/>
      <c r="BF637" s="67"/>
    </row>
    <row r="638" spans="1:58" ht="16.5" customHeight="1" x14ac:dyDescent="0.3">
      <c r="A638" s="1"/>
      <c r="B638" s="5" t="s">
        <v>1764</v>
      </c>
      <c r="C638" s="68">
        <v>2</v>
      </c>
      <c r="D638" s="69">
        <f>IFERROR(C638/INDEX(표5[#All],MATCH(B638,표5[[#All],[잉크]],0),2),"")</f>
        <v>2</v>
      </c>
      <c r="E638" s="22">
        <f>$C638-INDEX(표5[#All],MATCH(B638,표5[[#All],[잉크]],0),24)</f>
        <v>-4</v>
      </c>
      <c r="F638" s="542"/>
      <c r="G638" s="23" t="str">
        <f>IF(ISBLANK(F638),"",INDEX(호기!$A$1:$B$657,MATCH('생산계획(잉크)'!B1090,호기!$A$1:$A$657,0),2))</f>
        <v/>
      </c>
      <c r="H638" s="24">
        <f>C638+F638-INDEX(표5[#All],MATCH(B638,표5[[#All],[잉크]],0),2)</f>
        <v>1</v>
      </c>
      <c r="I638" s="21">
        <f>IFERROR(H638/INDEX(표5[#All],MATCH(B638,표5[[#All],[잉크]],0),5),"")</f>
        <v>0.5</v>
      </c>
      <c r="J638" s="542"/>
      <c r="K638" s="25" t="str">
        <f>IF(ISBLANK(J638),"",INDEX(호기!$A$1:$B$657,MATCH('생산계획(잉크)'!B1090,호기!$A$1:$A$657,0),2))</f>
        <v/>
      </c>
      <c r="L638" s="24">
        <f>H638+J638-INDEX(표5[#All],MATCH(B638,표5[[#All],[잉크]],0),5)</f>
        <v>-1</v>
      </c>
      <c r="M638" s="21" t="str">
        <f>IFERROR(L638/INDEX(표5[#All],MATCH(B638,표5[[#All],[잉크]],0),8),"")</f>
        <v/>
      </c>
      <c r="N638" s="542"/>
      <c r="O638" s="23" t="str">
        <f>IF(ISBLANK(N638),"",INDEX(호기!$A$1:$B$657,MATCH('생산계획(잉크)'!B1090,호기!$A$1:$A$657,0),2))</f>
        <v/>
      </c>
      <c r="P638" s="24">
        <f>L638+N638-INDEX(표5[#All],MATCH(B638,표5[[#All],[잉크]],0),5)</f>
        <v>-3</v>
      </c>
      <c r="Q638" s="21" t="str">
        <f>IFERROR(P638/INDEX(표5[#All],MATCH(B638,표5[[#All],[잉크]],0),11),"")</f>
        <v/>
      </c>
      <c r="R638" s="542"/>
      <c r="S638" s="25" t="str">
        <f>IF(ISBLANK(R638),"",INDEX(호기!$A$1:$B$657,MATCH('생산계획(잉크)'!B1090,호기!$A$1:$A$657,0),2))</f>
        <v/>
      </c>
      <c r="T638" s="24">
        <f>P638+R638-INDEX(표5[#All],MATCH(B638,표5[[#All],[잉크]],0),5)</f>
        <v>-5</v>
      </c>
      <c r="U638" s="21" t="str">
        <f>IFERROR(T638/INDEX(표5[#All],MATCH(B638,표5[[#All],[잉크]],0),14),"")</f>
        <v/>
      </c>
      <c r="V638" s="542"/>
      <c r="W638" s="23" t="str">
        <f>IF(ISBLANK(V638),"",INDEX(호기!$A$1:$B$657,MATCH('생산계획(잉크)'!B1090,호기!$A$1:$A$657,0),2))</f>
        <v/>
      </c>
      <c r="X638" s="24">
        <f>T638+V638-INDEX(표5[#All],MATCH(B638,표5[[#All],[잉크]],0),5)</f>
        <v>-7</v>
      </c>
      <c r="Y638" s="21" t="str">
        <f>IFERROR(X638/INDEX(표5[#All],MATCH(B638,표5[[#All],[잉크]],0),17),"")</f>
        <v/>
      </c>
      <c r="Z638" s="23"/>
      <c r="AA638" s="23" t="str">
        <f>IF(ISBLANK(Z638),"",INDEX(호기!$A$1:$B$657,MATCH('생산계획(잉크)'!B1090,호기!$A$1:$A$657,0),2))</f>
        <v/>
      </c>
      <c r="AB638" s="24">
        <f>X638+Z638-INDEX(표5[#All],MATCH(B638,표5[[#All],[잉크]],0),5)</f>
        <v>-9</v>
      </c>
      <c r="AC638" s="21" t="str">
        <f>IFERROR(AB638/INDEX(표5[#All],MATCH(B638,표5[[#All],[잉크]],0),20),"")</f>
        <v/>
      </c>
      <c r="AD638" s="23"/>
      <c r="AE638" s="235"/>
      <c r="BB638" s="67"/>
      <c r="BC638" s="67"/>
      <c r="BD638" s="67"/>
      <c r="BE638" s="67"/>
      <c r="BF638" s="67"/>
    </row>
    <row r="639" spans="1:58" ht="16.5" customHeight="1" x14ac:dyDescent="0.3">
      <c r="A639" s="1"/>
      <c r="B639" s="5" t="s">
        <v>1765</v>
      </c>
      <c r="C639" s="68">
        <v>1</v>
      </c>
      <c r="D639" s="69">
        <f>IFERROR(C639/INDEX(표5[#All],MATCH(B639,표5[[#All],[잉크]],0),2),"")</f>
        <v>1</v>
      </c>
      <c r="E639" s="22">
        <f>$C639-INDEX(표5[#All],MATCH(B639,표5[[#All],[잉크]],0),24)</f>
        <v>-5</v>
      </c>
      <c r="F639" s="542"/>
      <c r="G639" s="23" t="str">
        <f>IF(ISBLANK(F639),"",INDEX(호기!$A$1:$B$657,MATCH('생산계획(잉크)'!B1091,호기!$A$1:$A$657,0),2))</f>
        <v/>
      </c>
      <c r="H639" s="24">
        <f>C639+F639-INDEX(표5[#All],MATCH(B639,표5[[#All],[잉크]],0),2)</f>
        <v>0</v>
      </c>
      <c r="I639" s="21">
        <f>IFERROR(H639/INDEX(표5[#All],MATCH(B639,표5[[#All],[잉크]],0),5),"")</f>
        <v>0</v>
      </c>
      <c r="J639" s="542"/>
      <c r="K639" s="25" t="str">
        <f>IF(ISBLANK(J639),"",INDEX(호기!$A$1:$B$657,MATCH('생산계획(잉크)'!B1091,호기!$A$1:$A$657,0),2))</f>
        <v/>
      </c>
      <c r="L639" s="24">
        <f>H639+J639-INDEX(표5[#All],MATCH(B639,표5[[#All],[잉크]],0),5)</f>
        <v>-2</v>
      </c>
      <c r="M639" s="21" t="str">
        <f>IFERROR(L639/INDEX(표5[#All],MATCH(B639,표5[[#All],[잉크]],0),8),"")</f>
        <v/>
      </c>
      <c r="N639" s="542"/>
      <c r="O639" s="23" t="str">
        <f>IF(ISBLANK(N639),"",INDEX(호기!$A$1:$B$657,MATCH('생산계획(잉크)'!B1091,호기!$A$1:$A$657,0),2))</f>
        <v/>
      </c>
      <c r="P639" s="24">
        <f>L639+N639-INDEX(표5[#All],MATCH(B639,표5[[#All],[잉크]],0),5)</f>
        <v>-4</v>
      </c>
      <c r="Q639" s="21" t="str">
        <f>IFERROR(P639/INDEX(표5[#All],MATCH(B639,표5[[#All],[잉크]],0),11),"")</f>
        <v/>
      </c>
      <c r="R639" s="542"/>
      <c r="S639" s="25" t="str">
        <f>IF(ISBLANK(R639),"",INDEX(호기!$A$1:$B$657,MATCH('생산계획(잉크)'!B1091,호기!$A$1:$A$657,0),2))</f>
        <v/>
      </c>
      <c r="T639" s="24">
        <f>P639+R639-INDEX(표5[#All],MATCH(B639,표5[[#All],[잉크]],0),5)</f>
        <v>-6</v>
      </c>
      <c r="U639" s="21" t="str">
        <f>IFERROR(T639/INDEX(표5[#All],MATCH(B639,표5[[#All],[잉크]],0),14),"")</f>
        <v/>
      </c>
      <c r="V639" s="542"/>
      <c r="W639" s="23" t="str">
        <f>IF(ISBLANK(V639),"",INDEX(호기!$A$1:$B$657,MATCH('생산계획(잉크)'!B1091,호기!$A$1:$A$657,0),2))</f>
        <v/>
      </c>
      <c r="X639" s="24">
        <f>T639+V639-INDEX(표5[#All],MATCH(B639,표5[[#All],[잉크]],0),5)</f>
        <v>-8</v>
      </c>
      <c r="Y639" s="21" t="str">
        <f>IFERROR(X639/INDEX(표5[#All],MATCH(B639,표5[[#All],[잉크]],0),17),"")</f>
        <v/>
      </c>
      <c r="Z639" s="23"/>
      <c r="AA639" s="23" t="str">
        <f>IF(ISBLANK(Z639),"",INDEX(호기!$A$1:$B$657,MATCH('생산계획(잉크)'!B1091,호기!$A$1:$A$657,0),2))</f>
        <v/>
      </c>
      <c r="AB639" s="24">
        <f>X639+Z639-INDEX(표5[#All],MATCH(B639,표5[[#All],[잉크]],0),5)</f>
        <v>-10</v>
      </c>
      <c r="AC639" s="21" t="str">
        <f>IFERROR(AB639/INDEX(표5[#All],MATCH(B639,표5[[#All],[잉크]],0),20),"")</f>
        <v/>
      </c>
      <c r="AD639" s="23"/>
      <c r="AE639" s="235"/>
      <c r="BB639" s="67"/>
      <c r="BC639" s="67"/>
      <c r="BD639" s="67"/>
      <c r="BE639" s="67"/>
      <c r="BF639" s="67"/>
    </row>
    <row r="640" spans="1:58" ht="16.5" hidden="1" customHeight="1" x14ac:dyDescent="0.3">
      <c r="A640" s="1"/>
      <c r="B640" s="5" t="s">
        <v>4833</v>
      </c>
      <c r="C640" s="68"/>
      <c r="D640" s="69" t="str">
        <f>IFERROR(C640/INDEX(표5[#All],MATCH(B640,표5[[#All],[잉크]],0),2),"")</f>
        <v/>
      </c>
      <c r="E640" s="22">
        <f>$C640-INDEX(표5[#All],MATCH(B640,표5[[#All],[잉크]],0),24)</f>
        <v>0</v>
      </c>
      <c r="F640" s="542"/>
      <c r="G640" s="23" t="str">
        <f>IF(ISBLANK(F640),"",INDEX(호기!$A$1:$B$657,MATCH('생산계획(잉크)'!B1092,호기!$A$1:$A$657,0),2))</f>
        <v/>
      </c>
      <c r="H640" s="24">
        <f>C640+F640-INDEX(표5[#All],MATCH(B640,표5[[#All],[잉크]],0),2)</f>
        <v>0</v>
      </c>
      <c r="I640" s="21" t="str">
        <f>IFERROR(H640/INDEX(표5[#All],MATCH(B640,표5[[#All],[잉크]],0),5),"")</f>
        <v/>
      </c>
      <c r="J640" s="542"/>
      <c r="K640" s="25" t="str">
        <f>IF(ISBLANK(J640),"",INDEX(호기!$A$1:$B$657,MATCH('생산계획(잉크)'!B1092,호기!$A$1:$A$657,0),2))</f>
        <v/>
      </c>
      <c r="L640" s="24">
        <f>H640+J640-INDEX(표5[#All],MATCH(B640,표5[[#All],[잉크]],0),5)</f>
        <v>0</v>
      </c>
      <c r="M640" s="21" t="str">
        <f>IFERROR(L640/INDEX(표5[#All],MATCH(B640,표5[[#All],[잉크]],0),8),"")</f>
        <v/>
      </c>
      <c r="N640" s="542"/>
      <c r="O640" s="23" t="str">
        <f>IF(ISBLANK(N640),"",INDEX(호기!$A$1:$B$657,MATCH('생산계획(잉크)'!B1092,호기!$A$1:$A$657,0),2))</f>
        <v/>
      </c>
      <c r="P640" s="24">
        <f>L640+N640-INDEX(표5[#All],MATCH(B640,표5[[#All],[잉크]],0),5)</f>
        <v>0</v>
      </c>
      <c r="Q640" s="21" t="str">
        <f>IFERROR(P640/INDEX(표5[#All],MATCH(B640,표5[[#All],[잉크]],0),11),"")</f>
        <v/>
      </c>
      <c r="R640" s="542"/>
      <c r="S640" s="25" t="str">
        <f>IF(ISBLANK(R640),"",INDEX(호기!$A$1:$B$657,MATCH('생산계획(잉크)'!B1092,호기!$A$1:$A$657,0),2))</f>
        <v/>
      </c>
      <c r="T640" s="24">
        <f>P640+R640-INDEX(표5[#All],MATCH(B640,표5[[#All],[잉크]],0),5)</f>
        <v>0</v>
      </c>
      <c r="U640" s="21" t="str">
        <f>IFERROR(T640/INDEX(표5[#All],MATCH(B640,표5[[#All],[잉크]],0),14),"")</f>
        <v/>
      </c>
      <c r="V640" s="542"/>
      <c r="W640" s="23" t="str">
        <f>IF(ISBLANK(V640),"",INDEX(호기!$A$1:$B$657,MATCH('생산계획(잉크)'!B1092,호기!$A$1:$A$657,0),2))</f>
        <v/>
      </c>
      <c r="X640" s="24">
        <f>T640+V640-INDEX(표5[#All],MATCH(B640,표5[[#All],[잉크]],0),5)</f>
        <v>0</v>
      </c>
      <c r="Y640" s="21" t="str">
        <f>IFERROR(X640/INDEX(표5[#All],MATCH(B640,표5[[#All],[잉크]],0),17),"")</f>
        <v/>
      </c>
      <c r="Z640" s="23"/>
      <c r="AA640" s="23" t="str">
        <f>IF(ISBLANK(Z640),"",INDEX(호기!$A$1:$B$657,MATCH('생산계획(잉크)'!B1092,호기!$A$1:$A$657,0),2))</f>
        <v/>
      </c>
      <c r="AB640" s="24">
        <f>X640+Z640-INDEX(표5[#All],MATCH(B640,표5[[#All],[잉크]],0),5)</f>
        <v>0</v>
      </c>
      <c r="AC640" s="21" t="str">
        <f>IFERROR(AB640/INDEX(표5[#All],MATCH(B640,표5[[#All],[잉크]],0),20),"")</f>
        <v/>
      </c>
      <c r="AD640" s="23"/>
      <c r="AE640" s="235"/>
      <c r="BB640" s="67"/>
      <c r="BC640" s="67"/>
      <c r="BD640" s="67"/>
      <c r="BE640" s="67"/>
      <c r="BF640" s="67"/>
    </row>
    <row r="641" spans="1:58" ht="16.5" hidden="1" customHeight="1" x14ac:dyDescent="0.3">
      <c r="A641" s="1"/>
      <c r="B641" s="5" t="s">
        <v>1800</v>
      </c>
      <c r="C641" s="68"/>
      <c r="D641" s="69" t="str">
        <f>IFERROR(C641/INDEX(표5[#All],MATCH(B641,표5[[#All],[잉크]],0),2),"")</f>
        <v/>
      </c>
      <c r="E641" s="22">
        <f>$C641-INDEX(표5[#All],MATCH(B641,표5[[#All],[잉크]],0),24)</f>
        <v>0</v>
      </c>
      <c r="F641" s="542"/>
      <c r="G641" s="23" t="str">
        <f>IF(ISBLANK(F641),"",INDEX(호기!$A$1:$B$657,MATCH('생산계획(잉크)'!B1093,호기!$A$1:$A$657,0),2))</f>
        <v/>
      </c>
      <c r="H641" s="24">
        <f>C641+F641-INDEX(표5[#All],MATCH(B641,표5[[#All],[잉크]],0),2)</f>
        <v>0</v>
      </c>
      <c r="I641" s="21" t="str">
        <f>IFERROR(H641/INDEX(표5[#All],MATCH(B641,표5[[#All],[잉크]],0),5),"")</f>
        <v/>
      </c>
      <c r="J641" s="542"/>
      <c r="K641" s="25" t="str">
        <f>IF(ISBLANK(J641),"",INDEX(호기!$A$1:$B$657,MATCH('생산계획(잉크)'!B1093,호기!$A$1:$A$657,0),2))</f>
        <v/>
      </c>
      <c r="L641" s="24">
        <f>H641+J641-INDEX(표5[#All],MATCH(B641,표5[[#All],[잉크]],0),5)</f>
        <v>0</v>
      </c>
      <c r="M641" s="21" t="str">
        <f>IFERROR(L641/INDEX(표5[#All],MATCH(B641,표5[[#All],[잉크]],0),8),"")</f>
        <v/>
      </c>
      <c r="N641" s="542"/>
      <c r="O641" s="23" t="str">
        <f>IF(ISBLANK(N641),"",INDEX(호기!$A$1:$B$657,MATCH('생산계획(잉크)'!B1093,호기!$A$1:$A$657,0),2))</f>
        <v/>
      </c>
      <c r="P641" s="24">
        <f>L641+N641-INDEX(표5[#All],MATCH(B641,표5[[#All],[잉크]],0),5)</f>
        <v>0</v>
      </c>
      <c r="Q641" s="21" t="str">
        <f>IFERROR(P641/INDEX(표5[#All],MATCH(B641,표5[[#All],[잉크]],0),11),"")</f>
        <v/>
      </c>
      <c r="R641" s="542"/>
      <c r="S641" s="25" t="str">
        <f>IF(ISBLANK(R641),"",INDEX(호기!$A$1:$B$657,MATCH('생산계획(잉크)'!B1093,호기!$A$1:$A$657,0),2))</f>
        <v/>
      </c>
      <c r="T641" s="24">
        <f>P641+R641-INDEX(표5[#All],MATCH(B641,표5[[#All],[잉크]],0),5)</f>
        <v>0</v>
      </c>
      <c r="U641" s="21" t="str">
        <f>IFERROR(T641/INDEX(표5[#All],MATCH(B641,표5[[#All],[잉크]],0),14),"")</f>
        <v/>
      </c>
      <c r="V641" s="542"/>
      <c r="W641" s="23" t="str">
        <f>IF(ISBLANK(V641),"",INDEX(호기!$A$1:$B$657,MATCH('생산계획(잉크)'!B1093,호기!$A$1:$A$657,0),2))</f>
        <v/>
      </c>
      <c r="X641" s="24">
        <f>T641+V641-INDEX(표5[#All],MATCH(B641,표5[[#All],[잉크]],0),5)</f>
        <v>0</v>
      </c>
      <c r="Y641" s="21" t="str">
        <f>IFERROR(X641/INDEX(표5[#All],MATCH(B641,표5[[#All],[잉크]],0),17),"")</f>
        <v/>
      </c>
      <c r="Z641" s="23"/>
      <c r="AA641" s="23" t="str">
        <f>IF(ISBLANK(Z641),"",INDEX(호기!$A$1:$B$657,MATCH('생산계획(잉크)'!B1093,호기!$A$1:$A$657,0),2))</f>
        <v/>
      </c>
      <c r="AB641" s="24">
        <f>X641+Z641-INDEX(표5[#All],MATCH(B641,표5[[#All],[잉크]],0),5)</f>
        <v>0</v>
      </c>
      <c r="AC641" s="21" t="str">
        <f>IFERROR(AB641/INDEX(표5[#All],MATCH(B641,표5[[#All],[잉크]],0),20),"")</f>
        <v/>
      </c>
      <c r="AD641" s="23"/>
      <c r="AE641" s="235"/>
      <c r="BB641" s="67"/>
      <c r="BC641" s="67"/>
      <c r="BD641" s="67"/>
      <c r="BE641" s="67"/>
      <c r="BF641" s="67"/>
    </row>
    <row r="642" spans="1:58" ht="16.5" hidden="1" customHeight="1" x14ac:dyDescent="0.3">
      <c r="A642" s="1"/>
      <c r="B642" s="5" t="s">
        <v>1821</v>
      </c>
      <c r="C642" s="68"/>
      <c r="D642" s="69" t="str">
        <f>IFERROR(C642/INDEX(표5[#All],MATCH(B642,표5[[#All],[잉크]],0),2),"")</f>
        <v/>
      </c>
      <c r="E642" s="22">
        <f>$C642-INDEX(표5[#All],MATCH(B642,표5[[#All],[잉크]],0),24)</f>
        <v>0</v>
      </c>
      <c r="F642" s="542"/>
      <c r="G642" s="23" t="str">
        <f>IF(ISBLANK(F642),"",INDEX(호기!$A$1:$B$657,MATCH('생산계획(잉크)'!B1094,호기!$A$1:$A$657,0),2))</f>
        <v/>
      </c>
      <c r="H642" s="24">
        <f>C642+F642-INDEX(표5[#All],MATCH(B642,표5[[#All],[잉크]],0),2)</f>
        <v>0</v>
      </c>
      <c r="I642" s="21" t="str">
        <f>IFERROR(H642/INDEX(표5[#All],MATCH(B642,표5[[#All],[잉크]],0),5),"")</f>
        <v/>
      </c>
      <c r="J642" s="542"/>
      <c r="K642" s="25" t="str">
        <f>IF(ISBLANK(J642),"",INDEX(호기!$A$1:$B$657,MATCH('생산계획(잉크)'!B1094,호기!$A$1:$A$657,0),2))</f>
        <v/>
      </c>
      <c r="L642" s="24">
        <f>H642+J642-INDEX(표5[#All],MATCH(B642,표5[[#All],[잉크]],0),5)</f>
        <v>0</v>
      </c>
      <c r="M642" s="21" t="str">
        <f>IFERROR(L642/INDEX(표5[#All],MATCH(B642,표5[[#All],[잉크]],0),8),"")</f>
        <v/>
      </c>
      <c r="N642" s="542"/>
      <c r="O642" s="23" t="str">
        <f>IF(ISBLANK(N642),"",INDEX(호기!$A$1:$B$657,MATCH('생산계획(잉크)'!B1094,호기!$A$1:$A$657,0),2))</f>
        <v/>
      </c>
      <c r="P642" s="24">
        <f>L642+N642-INDEX(표5[#All],MATCH(B642,표5[[#All],[잉크]],0),5)</f>
        <v>0</v>
      </c>
      <c r="Q642" s="21" t="str">
        <f>IFERROR(P642/INDEX(표5[#All],MATCH(B642,표5[[#All],[잉크]],0),11),"")</f>
        <v/>
      </c>
      <c r="R642" s="542"/>
      <c r="S642" s="25" t="str">
        <f>IF(ISBLANK(R642),"",INDEX(호기!$A$1:$B$657,MATCH('생산계획(잉크)'!B1094,호기!$A$1:$A$657,0),2))</f>
        <v/>
      </c>
      <c r="T642" s="24">
        <f>P642+R642-INDEX(표5[#All],MATCH(B642,표5[[#All],[잉크]],0),5)</f>
        <v>0</v>
      </c>
      <c r="U642" s="21" t="str">
        <f>IFERROR(T642/INDEX(표5[#All],MATCH(B642,표5[[#All],[잉크]],0),14),"")</f>
        <v/>
      </c>
      <c r="V642" s="542"/>
      <c r="W642" s="23" t="str">
        <f>IF(ISBLANK(V642),"",INDEX(호기!$A$1:$B$657,MATCH('생산계획(잉크)'!B1094,호기!$A$1:$A$657,0),2))</f>
        <v/>
      </c>
      <c r="X642" s="24">
        <f>T642+V642-INDEX(표5[#All],MATCH(B642,표5[[#All],[잉크]],0),5)</f>
        <v>0</v>
      </c>
      <c r="Y642" s="21" t="str">
        <f>IFERROR(X642/INDEX(표5[#All],MATCH(B642,표5[[#All],[잉크]],0),17),"")</f>
        <v/>
      </c>
      <c r="Z642" s="23"/>
      <c r="AA642" s="23" t="str">
        <f>IF(ISBLANK(Z642),"",INDEX(호기!$A$1:$B$657,MATCH('생산계획(잉크)'!B1094,호기!$A$1:$A$657,0),2))</f>
        <v/>
      </c>
      <c r="AB642" s="24">
        <f>X642+Z642-INDEX(표5[#All],MATCH(B642,표5[[#All],[잉크]],0),5)</f>
        <v>0</v>
      </c>
      <c r="AC642" s="21" t="str">
        <f>IFERROR(AB642/INDEX(표5[#All],MATCH(B642,표5[[#All],[잉크]],0),20),"")</f>
        <v/>
      </c>
      <c r="AD642" s="23"/>
      <c r="AE642" s="235"/>
      <c r="BB642" s="67"/>
      <c r="BC642" s="67"/>
      <c r="BD642" s="67"/>
      <c r="BE642" s="67"/>
      <c r="BF642" s="67"/>
    </row>
    <row r="643" spans="1:58" ht="16.5" hidden="1" customHeight="1" x14ac:dyDescent="0.3">
      <c r="A643" s="1"/>
      <c r="B643" s="5" t="s">
        <v>1822</v>
      </c>
      <c r="C643" s="68"/>
      <c r="D643" s="69" t="str">
        <f>IFERROR(C643/INDEX(표5[#All],MATCH(B643,표5[[#All],[잉크]],0),2),"")</f>
        <v/>
      </c>
      <c r="E643" s="22">
        <f>$C643-INDEX(표5[#All],MATCH(B643,표5[[#All],[잉크]],0),24)</f>
        <v>0</v>
      </c>
      <c r="F643" s="542"/>
      <c r="G643" s="23" t="str">
        <f>IF(ISBLANK(F643),"",INDEX(호기!$A$1:$B$657,MATCH('생산계획(잉크)'!B1095,호기!$A$1:$A$657,0),2))</f>
        <v/>
      </c>
      <c r="H643" s="24">
        <f>C643+F643-INDEX(표5[#All],MATCH(B643,표5[[#All],[잉크]],0),2)</f>
        <v>0</v>
      </c>
      <c r="I643" s="21" t="str">
        <f>IFERROR(H643/INDEX(표5[#All],MATCH(B643,표5[[#All],[잉크]],0),5),"")</f>
        <v/>
      </c>
      <c r="J643" s="542"/>
      <c r="K643" s="25" t="str">
        <f>IF(ISBLANK(J643),"",INDEX(호기!$A$1:$B$657,MATCH('생산계획(잉크)'!B1095,호기!$A$1:$A$657,0),2))</f>
        <v/>
      </c>
      <c r="L643" s="24">
        <f>H643+J643-INDEX(표5[#All],MATCH(B643,표5[[#All],[잉크]],0),5)</f>
        <v>0</v>
      </c>
      <c r="M643" s="21" t="str">
        <f>IFERROR(L643/INDEX(표5[#All],MATCH(B643,표5[[#All],[잉크]],0),8),"")</f>
        <v/>
      </c>
      <c r="N643" s="542"/>
      <c r="O643" s="23" t="str">
        <f>IF(ISBLANK(N643),"",INDEX(호기!$A$1:$B$657,MATCH('생산계획(잉크)'!B1095,호기!$A$1:$A$657,0),2))</f>
        <v/>
      </c>
      <c r="P643" s="24">
        <f>L643+N643-INDEX(표5[#All],MATCH(B643,표5[[#All],[잉크]],0),5)</f>
        <v>0</v>
      </c>
      <c r="Q643" s="21" t="str">
        <f>IFERROR(P643/INDEX(표5[#All],MATCH(B643,표5[[#All],[잉크]],0),11),"")</f>
        <v/>
      </c>
      <c r="R643" s="542"/>
      <c r="S643" s="25" t="str">
        <f>IF(ISBLANK(R643),"",INDEX(호기!$A$1:$B$657,MATCH('생산계획(잉크)'!B1095,호기!$A$1:$A$657,0),2))</f>
        <v/>
      </c>
      <c r="T643" s="24">
        <f>P643+R643-INDEX(표5[#All],MATCH(B643,표5[[#All],[잉크]],0),5)</f>
        <v>0</v>
      </c>
      <c r="U643" s="21" t="str">
        <f>IFERROR(T643/INDEX(표5[#All],MATCH(B643,표5[[#All],[잉크]],0),14),"")</f>
        <v/>
      </c>
      <c r="V643" s="542"/>
      <c r="W643" s="23" t="str">
        <f>IF(ISBLANK(V643),"",INDEX(호기!$A$1:$B$657,MATCH('생산계획(잉크)'!B1095,호기!$A$1:$A$657,0),2))</f>
        <v/>
      </c>
      <c r="X643" s="24">
        <f>T643+V643-INDEX(표5[#All],MATCH(B643,표5[[#All],[잉크]],0),5)</f>
        <v>0</v>
      </c>
      <c r="Y643" s="21" t="str">
        <f>IFERROR(X643/INDEX(표5[#All],MATCH(B643,표5[[#All],[잉크]],0),17),"")</f>
        <v/>
      </c>
      <c r="Z643" s="23"/>
      <c r="AA643" s="23" t="str">
        <f>IF(ISBLANK(Z643),"",INDEX(호기!$A$1:$B$657,MATCH('생산계획(잉크)'!B1095,호기!$A$1:$A$657,0),2))</f>
        <v/>
      </c>
      <c r="AB643" s="24">
        <f>X643+Z643-INDEX(표5[#All],MATCH(B643,표5[[#All],[잉크]],0),5)</f>
        <v>0</v>
      </c>
      <c r="AC643" s="21" t="str">
        <f>IFERROR(AB643/INDEX(표5[#All],MATCH(B643,표5[[#All],[잉크]],0),20),"")</f>
        <v/>
      </c>
      <c r="AD643" s="23"/>
      <c r="AE643" s="235"/>
      <c r="BB643" s="67"/>
      <c r="BC643" s="67"/>
      <c r="BD643" s="67"/>
      <c r="BE643" s="67"/>
      <c r="BF643" s="67"/>
    </row>
    <row r="644" spans="1:58" ht="16.5" hidden="1" customHeight="1" x14ac:dyDescent="0.3">
      <c r="A644" s="1"/>
      <c r="B644" s="5" t="s">
        <v>1823</v>
      </c>
      <c r="C644" s="68"/>
      <c r="D644" s="69" t="str">
        <f>IFERROR(C644/INDEX(표5[#All],MATCH(B644,표5[[#All],[잉크]],0),2),"")</f>
        <v/>
      </c>
      <c r="E644" s="22">
        <f>$C644-INDEX(표5[#All],MATCH(B644,표5[[#All],[잉크]],0),24)</f>
        <v>0</v>
      </c>
      <c r="F644" s="542"/>
      <c r="G644" s="23" t="str">
        <f>IF(ISBLANK(F644),"",INDEX(호기!$A$1:$B$657,MATCH('생산계획(잉크)'!B1096,호기!$A$1:$A$657,0),2))</f>
        <v/>
      </c>
      <c r="H644" s="24">
        <f>C644+F644-INDEX(표5[#All],MATCH(B644,표5[[#All],[잉크]],0),2)</f>
        <v>0</v>
      </c>
      <c r="I644" s="21" t="str">
        <f>IFERROR(H644/INDEX(표5[#All],MATCH(B644,표5[[#All],[잉크]],0),5),"")</f>
        <v/>
      </c>
      <c r="J644" s="542"/>
      <c r="K644" s="25" t="str">
        <f>IF(ISBLANK(J644),"",INDEX(호기!$A$1:$B$657,MATCH('생산계획(잉크)'!B1096,호기!$A$1:$A$657,0),2))</f>
        <v/>
      </c>
      <c r="L644" s="24">
        <f>H644+J644-INDEX(표5[#All],MATCH(B644,표5[[#All],[잉크]],0),5)</f>
        <v>0</v>
      </c>
      <c r="M644" s="21" t="str">
        <f>IFERROR(L644/INDEX(표5[#All],MATCH(B644,표5[[#All],[잉크]],0),8),"")</f>
        <v/>
      </c>
      <c r="N644" s="542"/>
      <c r="O644" s="23" t="str">
        <f>IF(ISBLANK(N644),"",INDEX(호기!$A$1:$B$657,MATCH('생산계획(잉크)'!B1096,호기!$A$1:$A$657,0),2))</f>
        <v/>
      </c>
      <c r="P644" s="24">
        <f>L644+N644-INDEX(표5[#All],MATCH(B644,표5[[#All],[잉크]],0),5)</f>
        <v>0</v>
      </c>
      <c r="Q644" s="21" t="str">
        <f>IFERROR(P644/INDEX(표5[#All],MATCH(B644,표5[[#All],[잉크]],0),11),"")</f>
        <v/>
      </c>
      <c r="R644" s="542"/>
      <c r="S644" s="25" t="str">
        <f>IF(ISBLANK(R644),"",INDEX(호기!$A$1:$B$657,MATCH('생산계획(잉크)'!B1096,호기!$A$1:$A$657,0),2))</f>
        <v/>
      </c>
      <c r="T644" s="24">
        <f>P644+R644-INDEX(표5[#All],MATCH(B644,표5[[#All],[잉크]],0),5)</f>
        <v>0</v>
      </c>
      <c r="U644" s="21" t="str">
        <f>IFERROR(T644/INDEX(표5[#All],MATCH(B644,표5[[#All],[잉크]],0),14),"")</f>
        <v/>
      </c>
      <c r="V644" s="542"/>
      <c r="W644" s="23" t="str">
        <f>IF(ISBLANK(V644),"",INDEX(호기!$A$1:$B$657,MATCH('생산계획(잉크)'!B1096,호기!$A$1:$A$657,0),2))</f>
        <v/>
      </c>
      <c r="X644" s="24">
        <f>T644+V644-INDEX(표5[#All],MATCH(B644,표5[[#All],[잉크]],0),5)</f>
        <v>0</v>
      </c>
      <c r="Y644" s="21" t="str">
        <f>IFERROR(X644/INDEX(표5[#All],MATCH(B644,표5[[#All],[잉크]],0),17),"")</f>
        <v/>
      </c>
      <c r="Z644" s="23"/>
      <c r="AA644" s="23" t="str">
        <f>IF(ISBLANK(Z644),"",INDEX(호기!$A$1:$B$657,MATCH('생산계획(잉크)'!B1096,호기!$A$1:$A$657,0),2))</f>
        <v/>
      </c>
      <c r="AB644" s="24">
        <f>X644+Z644-INDEX(표5[#All],MATCH(B644,표5[[#All],[잉크]],0),5)</f>
        <v>0</v>
      </c>
      <c r="AC644" s="21" t="str">
        <f>IFERROR(AB644/INDEX(표5[#All],MATCH(B644,표5[[#All],[잉크]],0),20),"")</f>
        <v/>
      </c>
      <c r="AD644" s="23"/>
      <c r="AE644" s="235"/>
      <c r="BB644" s="67"/>
      <c r="BC644" s="67"/>
      <c r="BD644" s="67"/>
      <c r="BE644" s="67"/>
      <c r="BF644" s="67"/>
    </row>
    <row r="645" spans="1:58" ht="16.5" hidden="1" customHeight="1" x14ac:dyDescent="0.3">
      <c r="A645" s="1"/>
      <c r="B645" s="5" t="s">
        <v>1815</v>
      </c>
      <c r="C645" s="68"/>
      <c r="D645" s="69" t="str">
        <f>IFERROR(C645/INDEX(표5[#All],MATCH(B645,표5[[#All],[잉크]],0),2),"")</f>
        <v/>
      </c>
      <c r="E645" s="22">
        <f>$C645-INDEX(표5[#All],MATCH(B645,표5[[#All],[잉크]],0),24)</f>
        <v>0</v>
      </c>
      <c r="F645" s="542"/>
      <c r="G645" s="23" t="str">
        <f>IF(ISBLANK(F645),"",INDEX(호기!$A$1:$B$657,MATCH('생산계획(잉크)'!B1097,호기!$A$1:$A$657,0),2))</f>
        <v/>
      </c>
      <c r="H645" s="24">
        <f>C645+F645-INDEX(표5[#All],MATCH(B645,표5[[#All],[잉크]],0),2)</f>
        <v>0</v>
      </c>
      <c r="I645" s="21" t="str">
        <f>IFERROR(H645/INDEX(표5[#All],MATCH(B645,표5[[#All],[잉크]],0),5),"")</f>
        <v/>
      </c>
      <c r="J645" s="542"/>
      <c r="K645" s="25" t="str">
        <f>IF(ISBLANK(J645),"",INDEX(호기!$A$1:$B$657,MATCH('생산계획(잉크)'!B1097,호기!$A$1:$A$657,0),2))</f>
        <v/>
      </c>
      <c r="L645" s="24">
        <f>H645+J645-INDEX(표5[#All],MATCH(B645,표5[[#All],[잉크]],0),5)</f>
        <v>0</v>
      </c>
      <c r="M645" s="21" t="str">
        <f>IFERROR(L645/INDEX(표5[#All],MATCH(B645,표5[[#All],[잉크]],0),8),"")</f>
        <v/>
      </c>
      <c r="N645" s="542"/>
      <c r="O645" s="23" t="str">
        <f>IF(ISBLANK(N645),"",INDEX(호기!$A$1:$B$657,MATCH('생산계획(잉크)'!B1097,호기!$A$1:$A$657,0),2))</f>
        <v/>
      </c>
      <c r="P645" s="24">
        <f>L645+N645-INDEX(표5[#All],MATCH(B645,표5[[#All],[잉크]],0),5)</f>
        <v>0</v>
      </c>
      <c r="Q645" s="21" t="str">
        <f>IFERROR(P645/INDEX(표5[#All],MATCH(B645,표5[[#All],[잉크]],0),11),"")</f>
        <v/>
      </c>
      <c r="R645" s="542"/>
      <c r="S645" s="25" t="str">
        <f>IF(ISBLANK(R645),"",INDEX(호기!$A$1:$B$657,MATCH('생산계획(잉크)'!B1097,호기!$A$1:$A$657,0),2))</f>
        <v/>
      </c>
      <c r="T645" s="24">
        <f>P645+R645-INDEX(표5[#All],MATCH(B645,표5[[#All],[잉크]],0),5)</f>
        <v>0</v>
      </c>
      <c r="U645" s="21" t="str">
        <f>IFERROR(T645/INDEX(표5[#All],MATCH(B645,표5[[#All],[잉크]],0),14),"")</f>
        <v/>
      </c>
      <c r="V645" s="542"/>
      <c r="W645" s="23" t="str">
        <f>IF(ISBLANK(V645),"",INDEX(호기!$A$1:$B$657,MATCH('생산계획(잉크)'!B1097,호기!$A$1:$A$657,0),2))</f>
        <v/>
      </c>
      <c r="X645" s="24">
        <f>T645+V645-INDEX(표5[#All],MATCH(B645,표5[[#All],[잉크]],0),5)</f>
        <v>0</v>
      </c>
      <c r="Y645" s="21" t="str">
        <f>IFERROR(X645/INDEX(표5[#All],MATCH(B645,표5[[#All],[잉크]],0),17),"")</f>
        <v/>
      </c>
      <c r="Z645" s="23"/>
      <c r="AA645" s="23" t="str">
        <f>IF(ISBLANK(Z645),"",INDEX(호기!$A$1:$B$657,MATCH('생산계획(잉크)'!B1097,호기!$A$1:$A$657,0),2))</f>
        <v/>
      </c>
      <c r="AB645" s="24">
        <f>X645+Z645-INDEX(표5[#All],MATCH(B645,표5[[#All],[잉크]],0),5)</f>
        <v>0</v>
      </c>
      <c r="AC645" s="21" t="str">
        <f>IFERROR(AB645/INDEX(표5[#All],MATCH(B645,표5[[#All],[잉크]],0),20),"")</f>
        <v/>
      </c>
      <c r="AD645" s="23"/>
      <c r="AE645" s="235"/>
      <c r="BB645" s="67"/>
      <c r="BC645" s="67"/>
      <c r="BD645" s="67"/>
      <c r="BE645" s="67"/>
      <c r="BF645" s="67"/>
    </row>
    <row r="646" spans="1:58" ht="16.5" hidden="1" customHeight="1" x14ac:dyDescent="0.3">
      <c r="A646" s="1"/>
      <c r="B646" s="5" t="s">
        <v>1803</v>
      </c>
      <c r="C646" s="68"/>
      <c r="D646" s="69" t="str">
        <f>IFERROR(C646/INDEX(표5[#All],MATCH(B646,표5[[#All],[잉크]],0),2),"")</f>
        <v/>
      </c>
      <c r="E646" s="22">
        <f>$C646-INDEX(표5[#All],MATCH(B646,표5[[#All],[잉크]],0),24)</f>
        <v>0</v>
      </c>
      <c r="F646" s="542"/>
      <c r="G646" s="23" t="str">
        <f>IF(ISBLANK(F646),"",INDEX(호기!$A$1:$B$657,MATCH('생산계획(잉크)'!B1098,호기!$A$1:$A$657,0),2))</f>
        <v/>
      </c>
      <c r="H646" s="24">
        <f>C646+F646-INDEX(표5[#All],MATCH(B646,표5[[#All],[잉크]],0),2)</f>
        <v>0</v>
      </c>
      <c r="I646" s="21" t="str">
        <f>IFERROR(H646/INDEX(표5[#All],MATCH(B646,표5[[#All],[잉크]],0),5),"")</f>
        <v/>
      </c>
      <c r="J646" s="542"/>
      <c r="K646" s="25" t="str">
        <f>IF(ISBLANK(J646),"",INDEX(호기!$A$1:$B$657,MATCH('생산계획(잉크)'!B1098,호기!$A$1:$A$657,0),2))</f>
        <v/>
      </c>
      <c r="L646" s="24">
        <f>H646+J646-INDEX(표5[#All],MATCH(B646,표5[[#All],[잉크]],0),5)</f>
        <v>0</v>
      </c>
      <c r="M646" s="21" t="str">
        <f>IFERROR(L646/INDEX(표5[#All],MATCH(B646,표5[[#All],[잉크]],0),8),"")</f>
        <v/>
      </c>
      <c r="N646" s="542"/>
      <c r="O646" s="23" t="str">
        <f>IF(ISBLANK(N646),"",INDEX(호기!$A$1:$B$657,MATCH('생산계획(잉크)'!B1098,호기!$A$1:$A$657,0),2))</f>
        <v/>
      </c>
      <c r="P646" s="24">
        <f>L646+N646-INDEX(표5[#All],MATCH(B646,표5[[#All],[잉크]],0),5)</f>
        <v>0</v>
      </c>
      <c r="Q646" s="21" t="str">
        <f>IFERROR(P646/INDEX(표5[#All],MATCH(B646,표5[[#All],[잉크]],0),11),"")</f>
        <v/>
      </c>
      <c r="R646" s="542"/>
      <c r="S646" s="25" t="str">
        <f>IF(ISBLANK(R646),"",INDEX(호기!$A$1:$B$657,MATCH('생산계획(잉크)'!B1098,호기!$A$1:$A$657,0),2))</f>
        <v/>
      </c>
      <c r="T646" s="24">
        <f>P646+R646-INDEX(표5[#All],MATCH(B646,표5[[#All],[잉크]],0),5)</f>
        <v>0</v>
      </c>
      <c r="U646" s="21" t="str">
        <f>IFERROR(T646/INDEX(표5[#All],MATCH(B646,표5[[#All],[잉크]],0),14),"")</f>
        <v/>
      </c>
      <c r="V646" s="542"/>
      <c r="W646" s="23" t="str">
        <f>IF(ISBLANK(V646),"",INDEX(호기!$A$1:$B$657,MATCH('생산계획(잉크)'!B1098,호기!$A$1:$A$657,0),2))</f>
        <v/>
      </c>
      <c r="X646" s="24">
        <f>T646+V646-INDEX(표5[#All],MATCH(B646,표5[[#All],[잉크]],0),5)</f>
        <v>0</v>
      </c>
      <c r="Y646" s="21" t="str">
        <f>IFERROR(X646/INDEX(표5[#All],MATCH(B646,표5[[#All],[잉크]],0),17),"")</f>
        <v/>
      </c>
      <c r="Z646" s="23"/>
      <c r="AA646" s="23" t="str">
        <f>IF(ISBLANK(Z646),"",INDEX(호기!$A$1:$B$657,MATCH('생산계획(잉크)'!B1098,호기!$A$1:$A$657,0),2))</f>
        <v/>
      </c>
      <c r="AB646" s="24">
        <f>X646+Z646-INDEX(표5[#All],MATCH(B646,표5[[#All],[잉크]],0),5)</f>
        <v>0</v>
      </c>
      <c r="AC646" s="21" t="str">
        <f>IFERROR(AB646/INDEX(표5[#All],MATCH(B646,표5[[#All],[잉크]],0),20),"")</f>
        <v/>
      </c>
      <c r="AD646" s="23"/>
      <c r="AE646" s="235"/>
      <c r="BB646" s="67"/>
      <c r="BC646" s="67"/>
      <c r="BD646" s="67"/>
      <c r="BE646" s="67"/>
      <c r="BF646" s="67"/>
    </row>
    <row r="647" spans="1:58" ht="16.5" hidden="1" customHeight="1" x14ac:dyDescent="0.3">
      <c r="A647" s="1"/>
      <c r="B647" s="5" t="s">
        <v>1804</v>
      </c>
      <c r="C647" s="68"/>
      <c r="D647" s="69" t="str">
        <f>IFERROR(C647/INDEX(표5[#All],MATCH(B647,표5[[#All],[잉크]],0),2),"")</f>
        <v/>
      </c>
      <c r="E647" s="22">
        <f>$C647-INDEX(표5[#All],MATCH(B647,표5[[#All],[잉크]],0),24)</f>
        <v>0</v>
      </c>
      <c r="F647" s="542"/>
      <c r="G647" s="23" t="str">
        <f>IF(ISBLANK(F647),"",INDEX(호기!$A$1:$B$657,MATCH('생산계획(잉크)'!B1099,호기!$A$1:$A$657,0),2))</f>
        <v/>
      </c>
      <c r="H647" s="24">
        <f>C647+F647-INDEX(표5[#All],MATCH(B647,표5[[#All],[잉크]],0),2)</f>
        <v>0</v>
      </c>
      <c r="I647" s="21" t="str">
        <f>IFERROR(H647/INDEX(표5[#All],MATCH(B647,표5[[#All],[잉크]],0),5),"")</f>
        <v/>
      </c>
      <c r="J647" s="542"/>
      <c r="K647" s="25" t="str">
        <f>IF(ISBLANK(J647),"",INDEX(호기!$A$1:$B$657,MATCH('생산계획(잉크)'!B1099,호기!$A$1:$A$657,0),2))</f>
        <v/>
      </c>
      <c r="L647" s="24">
        <f>H647+J647-INDEX(표5[#All],MATCH(B647,표5[[#All],[잉크]],0),5)</f>
        <v>0</v>
      </c>
      <c r="M647" s="21" t="str">
        <f>IFERROR(L647/INDEX(표5[#All],MATCH(B647,표5[[#All],[잉크]],0),8),"")</f>
        <v/>
      </c>
      <c r="N647" s="542"/>
      <c r="O647" s="23" t="str">
        <f>IF(ISBLANK(N647),"",INDEX(호기!$A$1:$B$657,MATCH('생산계획(잉크)'!B1099,호기!$A$1:$A$657,0),2))</f>
        <v/>
      </c>
      <c r="P647" s="24">
        <f>L647+N647-INDEX(표5[#All],MATCH(B647,표5[[#All],[잉크]],0),5)</f>
        <v>0</v>
      </c>
      <c r="Q647" s="21" t="str">
        <f>IFERROR(P647/INDEX(표5[#All],MATCH(B647,표5[[#All],[잉크]],0),11),"")</f>
        <v/>
      </c>
      <c r="R647" s="542"/>
      <c r="S647" s="25" t="str">
        <f>IF(ISBLANK(R647),"",INDEX(호기!$A$1:$B$657,MATCH('생산계획(잉크)'!B1099,호기!$A$1:$A$657,0),2))</f>
        <v/>
      </c>
      <c r="T647" s="24">
        <f>P647+R647-INDEX(표5[#All],MATCH(B647,표5[[#All],[잉크]],0),5)</f>
        <v>0</v>
      </c>
      <c r="U647" s="21" t="str">
        <f>IFERROR(T647/INDEX(표5[#All],MATCH(B647,표5[[#All],[잉크]],0),14),"")</f>
        <v/>
      </c>
      <c r="V647" s="542"/>
      <c r="W647" s="23" t="str">
        <f>IF(ISBLANK(V647),"",INDEX(호기!$A$1:$B$657,MATCH('생산계획(잉크)'!B1099,호기!$A$1:$A$657,0),2))</f>
        <v/>
      </c>
      <c r="X647" s="24">
        <f>T647+V647-INDEX(표5[#All],MATCH(B647,표5[[#All],[잉크]],0),5)</f>
        <v>0</v>
      </c>
      <c r="Y647" s="21" t="str">
        <f>IFERROR(X647/INDEX(표5[#All],MATCH(B647,표5[[#All],[잉크]],0),17),"")</f>
        <v/>
      </c>
      <c r="Z647" s="23"/>
      <c r="AA647" s="23" t="str">
        <f>IF(ISBLANK(Z647),"",INDEX(호기!$A$1:$B$657,MATCH('생산계획(잉크)'!B1099,호기!$A$1:$A$657,0),2))</f>
        <v/>
      </c>
      <c r="AB647" s="24">
        <f>X647+Z647-INDEX(표5[#All],MATCH(B647,표5[[#All],[잉크]],0),5)</f>
        <v>0</v>
      </c>
      <c r="AC647" s="21" t="str">
        <f>IFERROR(AB647/INDEX(표5[#All],MATCH(B647,표5[[#All],[잉크]],0),20),"")</f>
        <v/>
      </c>
      <c r="AD647" s="23"/>
      <c r="AE647" s="235"/>
      <c r="BB647" s="67"/>
      <c r="BC647" s="67"/>
      <c r="BD647" s="67"/>
      <c r="BE647" s="67"/>
      <c r="BF647" s="67"/>
    </row>
    <row r="648" spans="1:58" ht="16.5" hidden="1" customHeight="1" x14ac:dyDescent="0.3">
      <c r="A648" s="1"/>
      <c r="B648" s="5" t="s">
        <v>1809</v>
      </c>
      <c r="C648" s="68"/>
      <c r="D648" s="69" t="str">
        <f>IFERROR(C648/INDEX(표5[#All],MATCH(B648,표5[[#All],[잉크]],0),2),"")</f>
        <v/>
      </c>
      <c r="E648" s="22">
        <f>$C648-INDEX(표5[#All],MATCH(B648,표5[[#All],[잉크]],0),24)</f>
        <v>0</v>
      </c>
      <c r="F648" s="542"/>
      <c r="G648" s="23" t="str">
        <f>IF(ISBLANK(F648),"",INDEX(호기!$A$1:$B$657,MATCH('생산계획(잉크)'!B1100,호기!$A$1:$A$657,0),2))</f>
        <v/>
      </c>
      <c r="H648" s="24">
        <f>C648+F648-INDEX(표5[#All],MATCH(B648,표5[[#All],[잉크]],0),2)</f>
        <v>0</v>
      </c>
      <c r="I648" s="21" t="str">
        <f>IFERROR(H648/INDEX(표5[#All],MATCH(B648,표5[[#All],[잉크]],0),5),"")</f>
        <v/>
      </c>
      <c r="J648" s="542"/>
      <c r="K648" s="25" t="str">
        <f>IF(ISBLANK(J648),"",INDEX(호기!$A$1:$B$657,MATCH('생산계획(잉크)'!B1100,호기!$A$1:$A$657,0),2))</f>
        <v/>
      </c>
      <c r="L648" s="24">
        <f>H648+J648-INDEX(표5[#All],MATCH(B648,표5[[#All],[잉크]],0),5)</f>
        <v>0</v>
      </c>
      <c r="M648" s="21" t="str">
        <f>IFERROR(L648/INDEX(표5[#All],MATCH(B648,표5[[#All],[잉크]],0),8),"")</f>
        <v/>
      </c>
      <c r="N648" s="542"/>
      <c r="O648" s="23" t="str">
        <f>IF(ISBLANK(N648),"",INDEX(호기!$A$1:$B$657,MATCH('생산계획(잉크)'!B1100,호기!$A$1:$A$657,0),2))</f>
        <v/>
      </c>
      <c r="P648" s="24">
        <f>L648+N648-INDEX(표5[#All],MATCH(B648,표5[[#All],[잉크]],0),5)</f>
        <v>0</v>
      </c>
      <c r="Q648" s="21" t="str">
        <f>IFERROR(P648/INDEX(표5[#All],MATCH(B648,표5[[#All],[잉크]],0),11),"")</f>
        <v/>
      </c>
      <c r="R648" s="542"/>
      <c r="S648" s="25" t="str">
        <f>IF(ISBLANK(R648),"",INDEX(호기!$A$1:$B$657,MATCH('생산계획(잉크)'!B1100,호기!$A$1:$A$657,0),2))</f>
        <v/>
      </c>
      <c r="T648" s="24">
        <f>P648+R648-INDEX(표5[#All],MATCH(B648,표5[[#All],[잉크]],0),5)</f>
        <v>0</v>
      </c>
      <c r="U648" s="21" t="str">
        <f>IFERROR(T648/INDEX(표5[#All],MATCH(B648,표5[[#All],[잉크]],0),14),"")</f>
        <v/>
      </c>
      <c r="V648" s="542"/>
      <c r="W648" s="23" t="str">
        <f>IF(ISBLANK(V648),"",INDEX(호기!$A$1:$B$657,MATCH('생산계획(잉크)'!B1100,호기!$A$1:$A$657,0),2))</f>
        <v/>
      </c>
      <c r="X648" s="24">
        <f>T648+V648-INDEX(표5[#All],MATCH(B648,표5[[#All],[잉크]],0),5)</f>
        <v>0</v>
      </c>
      <c r="Y648" s="21" t="str">
        <f>IFERROR(X648/INDEX(표5[#All],MATCH(B648,표5[[#All],[잉크]],0),17),"")</f>
        <v/>
      </c>
      <c r="Z648" s="23"/>
      <c r="AA648" s="23" t="str">
        <f>IF(ISBLANK(Z648),"",INDEX(호기!$A$1:$B$657,MATCH('생산계획(잉크)'!B1100,호기!$A$1:$A$657,0),2))</f>
        <v/>
      </c>
      <c r="AB648" s="24">
        <f>X648+Z648-INDEX(표5[#All],MATCH(B648,표5[[#All],[잉크]],0),5)</f>
        <v>0</v>
      </c>
      <c r="AC648" s="21" t="str">
        <f>IFERROR(AB648/INDEX(표5[#All],MATCH(B648,표5[[#All],[잉크]],0),20),"")</f>
        <v/>
      </c>
      <c r="AD648" s="23"/>
      <c r="AE648" s="235"/>
      <c r="BB648" s="67"/>
      <c r="BC648" s="67"/>
      <c r="BD648" s="67"/>
      <c r="BE648" s="67"/>
      <c r="BF648" s="67"/>
    </row>
    <row r="649" spans="1:58" ht="16.5" customHeight="1" x14ac:dyDescent="0.3">
      <c r="A649" s="1"/>
      <c r="B649" s="5" t="s">
        <v>1810</v>
      </c>
      <c r="C649" s="68">
        <v>1</v>
      </c>
      <c r="D649" s="69">
        <f>IFERROR(C649/INDEX(표5[#All],MATCH(B649,표5[[#All],[잉크]],0),2),"")</f>
        <v>0.5</v>
      </c>
      <c r="E649" s="22">
        <f>$C649-INDEX(표5[#All],MATCH(B649,표5[[#All],[잉크]],0),24)</f>
        <v>-5</v>
      </c>
      <c r="F649" s="571">
        <v>2</v>
      </c>
      <c r="G649" s="23" t="e">
        <f>IF(ISBLANK(F649),"",INDEX(호기!$A$1:$B$657,MATCH('생산계획(잉크)'!B1101,호기!$A$1:$A$657,0),2))</f>
        <v>#N/A</v>
      </c>
      <c r="H649" s="24">
        <f>C649+F649-INDEX(표5[#All],MATCH(B649,표5[[#All],[잉크]],0),2)+1</f>
        <v>2</v>
      </c>
      <c r="I649" s="21">
        <f>IFERROR(H649/INDEX(표5[#All],MATCH(B649,표5[[#All],[잉크]],0),5),"")</f>
        <v>2</v>
      </c>
      <c r="J649" s="542"/>
      <c r="K649" s="25" t="str">
        <f>IF(ISBLANK(J649),"",INDEX(호기!$A$1:$B$657,MATCH('생산계획(잉크)'!B1101,호기!$A$1:$A$657,0),2))</f>
        <v/>
      </c>
      <c r="L649" s="24">
        <f>H649+J649-INDEX(표5[#All],MATCH(B649,표5[[#All],[잉크]],0),5)</f>
        <v>1</v>
      </c>
      <c r="M649" s="21" t="str">
        <f>IFERROR(L649/INDEX(표5[#All],MATCH(B649,표5[[#All],[잉크]],0),8),"")</f>
        <v/>
      </c>
      <c r="N649" s="542"/>
      <c r="O649" s="23" t="str">
        <f>IF(ISBLANK(N649),"",INDEX(호기!$A$1:$B$657,MATCH('생산계획(잉크)'!B1101,호기!$A$1:$A$657,0),2))</f>
        <v/>
      </c>
      <c r="P649" s="24">
        <f>L649+N649-INDEX(표5[#All],MATCH(B649,표5[[#All],[잉크]],0),5)</f>
        <v>0</v>
      </c>
      <c r="Q649" s="21" t="str">
        <f>IFERROR(P649/INDEX(표5[#All],MATCH(B649,표5[[#All],[잉크]],0),11),"")</f>
        <v/>
      </c>
      <c r="R649" s="542"/>
      <c r="S649" s="25" t="str">
        <f>IF(ISBLANK(R649),"",INDEX(호기!$A$1:$B$657,MATCH('생산계획(잉크)'!B1101,호기!$A$1:$A$657,0),2))</f>
        <v/>
      </c>
      <c r="T649" s="24">
        <f>P649+R649-INDEX(표5[#All],MATCH(B649,표5[[#All],[잉크]],0),5)</f>
        <v>-1</v>
      </c>
      <c r="U649" s="21" t="str">
        <f>IFERROR(T649/INDEX(표5[#All],MATCH(B649,표5[[#All],[잉크]],0),14),"")</f>
        <v/>
      </c>
      <c r="V649" s="542"/>
      <c r="W649" s="23" t="str">
        <f>IF(ISBLANK(V649),"",INDEX(호기!$A$1:$B$657,MATCH('생산계획(잉크)'!B1101,호기!$A$1:$A$657,0),2))</f>
        <v/>
      </c>
      <c r="X649" s="24">
        <f>T649+V649-INDEX(표5[#All],MATCH(B649,표5[[#All],[잉크]],0),5)</f>
        <v>-2</v>
      </c>
      <c r="Y649" s="21" t="str">
        <f>IFERROR(X649/INDEX(표5[#All],MATCH(B649,표5[[#All],[잉크]],0),17),"")</f>
        <v/>
      </c>
      <c r="Z649" s="23"/>
      <c r="AA649" s="23" t="str">
        <f>IF(ISBLANK(Z649),"",INDEX(호기!$A$1:$B$657,MATCH('생산계획(잉크)'!B1101,호기!$A$1:$A$657,0),2))</f>
        <v/>
      </c>
      <c r="AB649" s="24">
        <f>X649+Z649-INDEX(표5[#All],MATCH(B649,표5[[#All],[잉크]],0),5)</f>
        <v>-3</v>
      </c>
      <c r="AC649" s="21" t="str">
        <f>IFERROR(AB649/INDEX(표5[#All],MATCH(B649,표5[[#All],[잉크]],0),20),"")</f>
        <v/>
      </c>
      <c r="AD649" s="23"/>
      <c r="AE649" s="235"/>
      <c r="BB649" s="67"/>
      <c r="BC649" s="67"/>
      <c r="BD649" s="67"/>
      <c r="BE649" s="67"/>
      <c r="BF649" s="67"/>
    </row>
    <row r="650" spans="1:58" ht="16.5" hidden="1" customHeight="1" x14ac:dyDescent="0.3">
      <c r="A650" s="1"/>
      <c r="B650" s="5" t="s">
        <v>1808</v>
      </c>
      <c r="C650" s="68"/>
      <c r="D650" s="69" t="str">
        <f>IFERROR(C650/INDEX(표5[#All],MATCH(B650,표5[[#All],[잉크]],0),2),"")</f>
        <v/>
      </c>
      <c r="E650" s="22">
        <f>$C650-INDEX(표5[#All],MATCH(B650,표5[[#All],[잉크]],0),24)</f>
        <v>0</v>
      </c>
      <c r="F650" s="542"/>
      <c r="G650" s="23" t="str">
        <f>IF(ISBLANK(F650),"",INDEX(호기!$A$1:$B$657,MATCH('생산계획(잉크)'!B1102,호기!$A$1:$A$657,0),2))</f>
        <v/>
      </c>
      <c r="H650" s="24">
        <f>C650+F650-INDEX(표5[#All],MATCH(B650,표5[[#All],[잉크]],0),2)</f>
        <v>0</v>
      </c>
      <c r="I650" s="21" t="str">
        <f>IFERROR(H650/INDEX(표5[#All],MATCH(B650,표5[[#All],[잉크]],0),5),"")</f>
        <v/>
      </c>
      <c r="J650" s="542"/>
      <c r="K650" s="25" t="str">
        <f>IF(ISBLANK(J650),"",INDEX(호기!$A$1:$B$657,MATCH('생산계획(잉크)'!B1102,호기!$A$1:$A$657,0),2))</f>
        <v/>
      </c>
      <c r="L650" s="24">
        <f>H650+J650-INDEX(표5[#All],MATCH(B650,표5[[#All],[잉크]],0),5)</f>
        <v>0</v>
      </c>
      <c r="M650" s="21" t="str">
        <f>IFERROR(L650/INDEX(표5[#All],MATCH(B650,표5[[#All],[잉크]],0),8),"")</f>
        <v/>
      </c>
      <c r="N650" s="542"/>
      <c r="O650" s="23" t="str">
        <f>IF(ISBLANK(N650),"",INDEX(호기!$A$1:$B$657,MATCH('생산계획(잉크)'!B1102,호기!$A$1:$A$657,0),2))</f>
        <v/>
      </c>
      <c r="P650" s="24">
        <f>L650+N650-INDEX(표5[#All],MATCH(B650,표5[[#All],[잉크]],0),5)</f>
        <v>0</v>
      </c>
      <c r="Q650" s="21" t="str">
        <f>IFERROR(P650/INDEX(표5[#All],MATCH(B650,표5[[#All],[잉크]],0),11),"")</f>
        <v/>
      </c>
      <c r="R650" s="542"/>
      <c r="S650" s="25" t="str">
        <f>IF(ISBLANK(R650),"",INDEX(호기!$A$1:$B$657,MATCH('생산계획(잉크)'!B1102,호기!$A$1:$A$657,0),2))</f>
        <v/>
      </c>
      <c r="T650" s="24">
        <f>P650+R650-INDEX(표5[#All],MATCH(B650,표5[[#All],[잉크]],0),5)</f>
        <v>0</v>
      </c>
      <c r="U650" s="21" t="str">
        <f>IFERROR(T650/INDEX(표5[#All],MATCH(B650,표5[[#All],[잉크]],0),14),"")</f>
        <v/>
      </c>
      <c r="V650" s="542"/>
      <c r="W650" s="23" t="str">
        <f>IF(ISBLANK(V650),"",INDEX(호기!$A$1:$B$657,MATCH('생산계획(잉크)'!B1102,호기!$A$1:$A$657,0),2))</f>
        <v/>
      </c>
      <c r="X650" s="24">
        <f>T650+V650-INDEX(표5[#All],MATCH(B650,표5[[#All],[잉크]],0),5)</f>
        <v>0</v>
      </c>
      <c r="Y650" s="21" t="str">
        <f>IFERROR(X650/INDEX(표5[#All],MATCH(B650,표5[[#All],[잉크]],0),17),"")</f>
        <v/>
      </c>
      <c r="Z650" s="23"/>
      <c r="AA650" s="23" t="str">
        <f>IF(ISBLANK(Z650),"",INDEX(호기!$A$1:$B$657,MATCH('생산계획(잉크)'!B1102,호기!$A$1:$A$657,0),2))</f>
        <v/>
      </c>
      <c r="AB650" s="24">
        <f>X650+Z650-INDEX(표5[#All],MATCH(B650,표5[[#All],[잉크]],0),5)</f>
        <v>0</v>
      </c>
      <c r="AC650" s="21" t="str">
        <f>IFERROR(AB650/INDEX(표5[#All],MATCH(B650,표5[[#All],[잉크]],0),20),"")</f>
        <v/>
      </c>
      <c r="AD650" s="23"/>
      <c r="AE650" s="235"/>
      <c r="BB650" s="67"/>
      <c r="BC650" s="67"/>
      <c r="BD650" s="67"/>
      <c r="BE650" s="67"/>
      <c r="BF650" s="67"/>
    </row>
    <row r="651" spans="1:58" ht="16.5" hidden="1" customHeight="1" x14ac:dyDescent="0.3">
      <c r="A651" s="1"/>
      <c r="B651" s="5" t="s">
        <v>1924</v>
      </c>
      <c r="C651" s="68"/>
      <c r="D651" s="69" t="str">
        <f>IFERROR(C651/INDEX(표5[#All],MATCH(B651,표5[[#All],[잉크]],0),2),"")</f>
        <v/>
      </c>
      <c r="E651" s="22">
        <f>$C651-INDEX(표5[#All],MATCH(B651,표5[[#All],[잉크]],0),24)</f>
        <v>0</v>
      </c>
      <c r="F651" s="542"/>
      <c r="G651" s="23" t="str">
        <f>IF(ISBLANK(F651),"",INDEX(호기!$A$1:$B$657,MATCH('생산계획(잉크)'!B1103,호기!$A$1:$A$657,0),2))</f>
        <v/>
      </c>
      <c r="H651" s="24">
        <f>C651+F651-INDEX(표5[#All],MATCH(B651,표5[[#All],[잉크]],0),2)</f>
        <v>0</v>
      </c>
      <c r="I651" s="21" t="str">
        <f>IFERROR(H651/INDEX(표5[#All],MATCH(B651,표5[[#All],[잉크]],0),5),"")</f>
        <v/>
      </c>
      <c r="J651" s="542"/>
      <c r="K651" s="25" t="str">
        <f>IF(ISBLANK(J651),"",INDEX(호기!$A$1:$B$657,MATCH('생산계획(잉크)'!B1103,호기!$A$1:$A$657,0),2))</f>
        <v/>
      </c>
      <c r="L651" s="24">
        <f>H651+J651-INDEX(표5[#All],MATCH(B651,표5[[#All],[잉크]],0),5)</f>
        <v>0</v>
      </c>
      <c r="M651" s="21" t="str">
        <f>IFERROR(L651/INDEX(표5[#All],MATCH(B651,표5[[#All],[잉크]],0),8),"")</f>
        <v/>
      </c>
      <c r="N651" s="542"/>
      <c r="O651" s="23" t="str">
        <f>IF(ISBLANK(N651),"",INDEX(호기!$A$1:$B$657,MATCH('생산계획(잉크)'!B1103,호기!$A$1:$A$657,0),2))</f>
        <v/>
      </c>
      <c r="P651" s="24">
        <f>L651+N651-INDEX(표5[#All],MATCH(B651,표5[[#All],[잉크]],0),5)</f>
        <v>0</v>
      </c>
      <c r="Q651" s="21" t="str">
        <f>IFERROR(P651/INDEX(표5[#All],MATCH(B651,표5[[#All],[잉크]],0),11),"")</f>
        <v/>
      </c>
      <c r="R651" s="542"/>
      <c r="S651" s="25" t="str">
        <f>IF(ISBLANK(R651),"",INDEX(호기!$A$1:$B$657,MATCH('생산계획(잉크)'!B1103,호기!$A$1:$A$657,0),2))</f>
        <v/>
      </c>
      <c r="T651" s="24">
        <f>P651+R651-INDEX(표5[#All],MATCH(B651,표5[[#All],[잉크]],0),5)</f>
        <v>0</v>
      </c>
      <c r="U651" s="21" t="str">
        <f>IFERROR(T651/INDEX(표5[#All],MATCH(B651,표5[[#All],[잉크]],0),14),"")</f>
        <v/>
      </c>
      <c r="V651" s="542"/>
      <c r="W651" s="23" t="str">
        <f>IF(ISBLANK(V651),"",INDEX(호기!$A$1:$B$657,MATCH('생산계획(잉크)'!B1103,호기!$A$1:$A$657,0),2))</f>
        <v/>
      </c>
      <c r="X651" s="24">
        <f>T651+V651-INDEX(표5[#All],MATCH(B651,표5[[#All],[잉크]],0),5)</f>
        <v>0</v>
      </c>
      <c r="Y651" s="21" t="str">
        <f>IFERROR(X651/INDEX(표5[#All],MATCH(B651,표5[[#All],[잉크]],0),17),"")</f>
        <v/>
      </c>
      <c r="Z651" s="23"/>
      <c r="AA651" s="23" t="str">
        <f>IF(ISBLANK(Z651),"",INDEX(호기!$A$1:$B$657,MATCH('생산계획(잉크)'!B1103,호기!$A$1:$A$657,0),2))</f>
        <v/>
      </c>
      <c r="AB651" s="24">
        <f>X651+Z651-INDEX(표5[#All],MATCH(B651,표5[[#All],[잉크]],0),5)</f>
        <v>0</v>
      </c>
      <c r="AC651" s="21" t="str">
        <f>IFERROR(AB651/INDEX(표5[#All],MATCH(B651,표5[[#All],[잉크]],0),20),"")</f>
        <v/>
      </c>
      <c r="AD651" s="23"/>
      <c r="AE651" s="235"/>
      <c r="BB651" s="67"/>
      <c r="BC651" s="67"/>
      <c r="BD651" s="67"/>
      <c r="BE651" s="67"/>
      <c r="BF651" s="67"/>
    </row>
    <row r="652" spans="1:58" ht="16.5" hidden="1" customHeight="1" x14ac:dyDescent="0.3">
      <c r="A652" s="1"/>
      <c r="B652" s="5" t="s">
        <v>1922</v>
      </c>
      <c r="C652" s="68"/>
      <c r="D652" s="69" t="str">
        <f>IFERROR(C652/INDEX(표5[#All],MATCH(B652,표5[[#All],[잉크]],0),2),"")</f>
        <v/>
      </c>
      <c r="E652" s="22">
        <f>$C652-INDEX(표5[#All],MATCH(B652,표5[[#All],[잉크]],0),24)</f>
        <v>0</v>
      </c>
      <c r="F652" s="542"/>
      <c r="G652" s="23" t="str">
        <f>IF(ISBLANK(F652),"",INDEX(호기!$A$1:$B$657,MATCH('생산계획(잉크)'!B1104,호기!$A$1:$A$657,0),2))</f>
        <v/>
      </c>
      <c r="H652" s="24">
        <f>C652+F652-INDEX(표5[#All],MATCH(B652,표5[[#All],[잉크]],0),2)</f>
        <v>0</v>
      </c>
      <c r="I652" s="21" t="str">
        <f>IFERROR(H652/INDEX(표5[#All],MATCH(B652,표5[[#All],[잉크]],0),5),"")</f>
        <v/>
      </c>
      <c r="J652" s="542"/>
      <c r="K652" s="25" t="str">
        <f>IF(ISBLANK(J652),"",INDEX(호기!$A$1:$B$657,MATCH('생산계획(잉크)'!B1104,호기!$A$1:$A$657,0),2))</f>
        <v/>
      </c>
      <c r="L652" s="24">
        <f>H652+J652-INDEX(표5[#All],MATCH(B652,표5[[#All],[잉크]],0),5)</f>
        <v>0</v>
      </c>
      <c r="M652" s="21" t="str">
        <f>IFERROR(L652/INDEX(표5[#All],MATCH(B652,표5[[#All],[잉크]],0),8),"")</f>
        <v/>
      </c>
      <c r="N652" s="542"/>
      <c r="O652" s="23" t="str">
        <f>IF(ISBLANK(N652),"",INDEX(호기!$A$1:$B$657,MATCH('생산계획(잉크)'!B1104,호기!$A$1:$A$657,0),2))</f>
        <v/>
      </c>
      <c r="P652" s="24">
        <f>L652+N652-INDEX(표5[#All],MATCH(B652,표5[[#All],[잉크]],0),5)</f>
        <v>0</v>
      </c>
      <c r="Q652" s="21" t="str">
        <f>IFERROR(P652/INDEX(표5[#All],MATCH(B652,표5[[#All],[잉크]],0),11),"")</f>
        <v/>
      </c>
      <c r="R652" s="542"/>
      <c r="S652" s="25" t="str">
        <f>IF(ISBLANK(R652),"",INDEX(호기!$A$1:$B$657,MATCH('생산계획(잉크)'!B1104,호기!$A$1:$A$657,0),2))</f>
        <v/>
      </c>
      <c r="T652" s="24">
        <f>P652+R652-INDEX(표5[#All],MATCH(B652,표5[[#All],[잉크]],0),5)</f>
        <v>0</v>
      </c>
      <c r="U652" s="21" t="str">
        <f>IFERROR(T652/INDEX(표5[#All],MATCH(B652,표5[[#All],[잉크]],0),14),"")</f>
        <v/>
      </c>
      <c r="V652" s="542"/>
      <c r="W652" s="23" t="str">
        <f>IF(ISBLANK(V652),"",INDEX(호기!$A$1:$B$657,MATCH('생산계획(잉크)'!B1104,호기!$A$1:$A$657,0),2))</f>
        <v/>
      </c>
      <c r="X652" s="24">
        <f>T652+V652-INDEX(표5[#All],MATCH(B652,표5[[#All],[잉크]],0),5)</f>
        <v>0</v>
      </c>
      <c r="Y652" s="21" t="str">
        <f>IFERROR(X652/INDEX(표5[#All],MATCH(B652,표5[[#All],[잉크]],0),17),"")</f>
        <v/>
      </c>
      <c r="Z652" s="23"/>
      <c r="AA652" s="23" t="str">
        <f>IF(ISBLANK(Z652),"",INDEX(호기!$A$1:$B$657,MATCH('생산계획(잉크)'!B1104,호기!$A$1:$A$657,0),2))</f>
        <v/>
      </c>
      <c r="AB652" s="24">
        <f>X652+Z652-INDEX(표5[#All],MATCH(B652,표5[[#All],[잉크]],0),5)</f>
        <v>0</v>
      </c>
      <c r="AC652" s="21" t="str">
        <f>IFERROR(AB652/INDEX(표5[#All],MATCH(B652,표5[[#All],[잉크]],0),20),"")</f>
        <v/>
      </c>
      <c r="AD652" s="23"/>
      <c r="AE652" s="235"/>
      <c r="BB652" s="67"/>
      <c r="BC652" s="67"/>
      <c r="BD652" s="67"/>
      <c r="BE652" s="67"/>
      <c r="BF652" s="67"/>
    </row>
    <row r="653" spans="1:58" ht="16.5" hidden="1" customHeight="1" x14ac:dyDescent="0.3">
      <c r="A653" s="1"/>
      <c r="B653" s="5" t="s">
        <v>1926</v>
      </c>
      <c r="C653" s="68"/>
      <c r="D653" s="69" t="str">
        <f>IFERROR(C653/INDEX(표5[#All],MATCH(B653,표5[[#All],[잉크]],0),2),"")</f>
        <v/>
      </c>
      <c r="E653" s="22">
        <f>$C653-INDEX(표5[#All],MATCH(B653,표5[[#All],[잉크]],0),24)</f>
        <v>0</v>
      </c>
      <c r="F653" s="542"/>
      <c r="G653" s="23" t="str">
        <f>IF(ISBLANK(F653),"",INDEX(호기!$A$1:$B$657,MATCH('생산계획(잉크)'!B1105,호기!$A$1:$A$657,0),2))</f>
        <v/>
      </c>
      <c r="H653" s="24">
        <f>C653+F653-INDEX(표5[#All],MATCH(B653,표5[[#All],[잉크]],0),2)</f>
        <v>0</v>
      </c>
      <c r="I653" s="21" t="str">
        <f>IFERROR(H653/INDEX(표5[#All],MATCH(B653,표5[[#All],[잉크]],0),5),"")</f>
        <v/>
      </c>
      <c r="J653" s="542"/>
      <c r="K653" s="25" t="str">
        <f>IF(ISBLANK(J653),"",INDEX(호기!$A$1:$B$657,MATCH('생산계획(잉크)'!B1105,호기!$A$1:$A$657,0),2))</f>
        <v/>
      </c>
      <c r="L653" s="24">
        <f>H653+J653-INDEX(표5[#All],MATCH(B653,표5[[#All],[잉크]],0),5)</f>
        <v>0</v>
      </c>
      <c r="M653" s="21" t="str">
        <f>IFERROR(L653/INDEX(표5[#All],MATCH(B653,표5[[#All],[잉크]],0),8),"")</f>
        <v/>
      </c>
      <c r="N653" s="542"/>
      <c r="O653" s="23" t="str">
        <f>IF(ISBLANK(N653),"",INDEX(호기!$A$1:$B$657,MATCH('생산계획(잉크)'!B1105,호기!$A$1:$A$657,0),2))</f>
        <v/>
      </c>
      <c r="P653" s="24">
        <f>L653+N653-INDEX(표5[#All],MATCH(B653,표5[[#All],[잉크]],0),5)</f>
        <v>0</v>
      </c>
      <c r="Q653" s="21" t="str">
        <f>IFERROR(P653/INDEX(표5[#All],MATCH(B653,표5[[#All],[잉크]],0),11),"")</f>
        <v/>
      </c>
      <c r="R653" s="542"/>
      <c r="S653" s="25" t="str">
        <f>IF(ISBLANK(R653),"",INDEX(호기!$A$1:$B$657,MATCH('생산계획(잉크)'!B1105,호기!$A$1:$A$657,0),2))</f>
        <v/>
      </c>
      <c r="T653" s="24">
        <f>P653+R653-INDEX(표5[#All],MATCH(B653,표5[[#All],[잉크]],0),5)</f>
        <v>0</v>
      </c>
      <c r="U653" s="21" t="str">
        <f>IFERROR(T653/INDEX(표5[#All],MATCH(B653,표5[[#All],[잉크]],0),14),"")</f>
        <v/>
      </c>
      <c r="V653" s="542"/>
      <c r="W653" s="23" t="str">
        <f>IF(ISBLANK(V653),"",INDEX(호기!$A$1:$B$657,MATCH('생산계획(잉크)'!B1105,호기!$A$1:$A$657,0),2))</f>
        <v/>
      </c>
      <c r="X653" s="24">
        <f>T653+V653-INDEX(표5[#All],MATCH(B653,표5[[#All],[잉크]],0),5)</f>
        <v>0</v>
      </c>
      <c r="Y653" s="21" t="str">
        <f>IFERROR(X653/INDEX(표5[#All],MATCH(B653,표5[[#All],[잉크]],0),17),"")</f>
        <v/>
      </c>
      <c r="Z653" s="23"/>
      <c r="AA653" s="23" t="str">
        <f>IF(ISBLANK(Z653),"",INDEX(호기!$A$1:$B$657,MATCH('생산계획(잉크)'!B1105,호기!$A$1:$A$657,0),2))</f>
        <v/>
      </c>
      <c r="AB653" s="24">
        <f>X653+Z653-INDEX(표5[#All],MATCH(B653,표5[[#All],[잉크]],0),5)</f>
        <v>0</v>
      </c>
      <c r="AC653" s="21" t="str">
        <f>IFERROR(AB653/INDEX(표5[#All],MATCH(B653,표5[[#All],[잉크]],0),20),"")</f>
        <v/>
      </c>
      <c r="AD653" s="23"/>
      <c r="AE653" s="235"/>
      <c r="BB653" s="67"/>
      <c r="BC653" s="67"/>
      <c r="BD653" s="67"/>
      <c r="BE653" s="67"/>
      <c r="BF653" s="67"/>
    </row>
    <row r="654" spans="1:58" ht="16.5" hidden="1" customHeight="1" x14ac:dyDescent="0.3">
      <c r="A654" s="1"/>
      <c r="B654" s="5" t="s">
        <v>1918</v>
      </c>
      <c r="C654" s="68"/>
      <c r="D654" s="69" t="str">
        <f>IFERROR(C654/INDEX(표5[#All],MATCH(B654,표5[[#All],[잉크]],0),2),"")</f>
        <v/>
      </c>
      <c r="E654" s="22">
        <f>$C654-INDEX(표5[#All],MATCH(B654,표5[[#All],[잉크]],0),24)</f>
        <v>0</v>
      </c>
      <c r="F654" s="542"/>
      <c r="G654" s="23" t="str">
        <f>IF(ISBLANK(F654),"",INDEX(호기!$A$1:$B$657,MATCH('생산계획(잉크)'!B1106,호기!$A$1:$A$657,0),2))</f>
        <v/>
      </c>
      <c r="H654" s="24">
        <f>C654+F654-INDEX(표5[#All],MATCH(B654,표5[[#All],[잉크]],0),2)</f>
        <v>0</v>
      </c>
      <c r="I654" s="21" t="str">
        <f>IFERROR(H654/INDEX(표5[#All],MATCH(B654,표5[[#All],[잉크]],0),5),"")</f>
        <v/>
      </c>
      <c r="J654" s="542"/>
      <c r="K654" s="25" t="str">
        <f>IF(ISBLANK(J654),"",INDEX(호기!$A$1:$B$657,MATCH('생산계획(잉크)'!B1106,호기!$A$1:$A$657,0),2))</f>
        <v/>
      </c>
      <c r="L654" s="24">
        <f>H654+J654-INDEX(표5[#All],MATCH(B654,표5[[#All],[잉크]],0),5)</f>
        <v>0</v>
      </c>
      <c r="M654" s="21" t="str">
        <f>IFERROR(L654/INDEX(표5[#All],MATCH(B654,표5[[#All],[잉크]],0),8),"")</f>
        <v/>
      </c>
      <c r="N654" s="542"/>
      <c r="O654" s="23" t="str">
        <f>IF(ISBLANK(N654),"",INDEX(호기!$A$1:$B$657,MATCH('생산계획(잉크)'!B1106,호기!$A$1:$A$657,0),2))</f>
        <v/>
      </c>
      <c r="P654" s="24">
        <f>L654+N654-INDEX(표5[#All],MATCH(B654,표5[[#All],[잉크]],0),5)</f>
        <v>0</v>
      </c>
      <c r="Q654" s="21" t="str">
        <f>IFERROR(P654/INDEX(표5[#All],MATCH(B654,표5[[#All],[잉크]],0),11),"")</f>
        <v/>
      </c>
      <c r="R654" s="542"/>
      <c r="S654" s="25" t="str">
        <f>IF(ISBLANK(R654),"",INDEX(호기!$A$1:$B$657,MATCH('생산계획(잉크)'!B1106,호기!$A$1:$A$657,0),2))</f>
        <v/>
      </c>
      <c r="T654" s="24">
        <f>P654+R654-INDEX(표5[#All],MATCH(B654,표5[[#All],[잉크]],0),5)</f>
        <v>0</v>
      </c>
      <c r="U654" s="21" t="str">
        <f>IFERROR(T654/INDEX(표5[#All],MATCH(B654,표5[[#All],[잉크]],0),14),"")</f>
        <v/>
      </c>
      <c r="V654" s="542"/>
      <c r="W654" s="23" t="str">
        <f>IF(ISBLANK(V654),"",INDEX(호기!$A$1:$B$657,MATCH('생산계획(잉크)'!B1106,호기!$A$1:$A$657,0),2))</f>
        <v/>
      </c>
      <c r="X654" s="24">
        <f>T654+V654-INDEX(표5[#All],MATCH(B654,표5[[#All],[잉크]],0),5)</f>
        <v>0</v>
      </c>
      <c r="Y654" s="21" t="str">
        <f>IFERROR(X654/INDEX(표5[#All],MATCH(B654,표5[[#All],[잉크]],0),17),"")</f>
        <v/>
      </c>
      <c r="Z654" s="23"/>
      <c r="AA654" s="23" t="str">
        <f>IF(ISBLANK(Z654),"",INDEX(호기!$A$1:$B$657,MATCH('생산계획(잉크)'!B1106,호기!$A$1:$A$657,0),2))</f>
        <v/>
      </c>
      <c r="AB654" s="24">
        <f>X654+Z654-INDEX(표5[#All],MATCH(B654,표5[[#All],[잉크]],0),5)</f>
        <v>0</v>
      </c>
      <c r="AC654" s="21" t="str">
        <f>IFERROR(AB654/INDEX(표5[#All],MATCH(B654,표5[[#All],[잉크]],0),20),"")</f>
        <v/>
      </c>
      <c r="AD654" s="23"/>
      <c r="AE654" s="235"/>
      <c r="BB654" s="67"/>
      <c r="BC654" s="67"/>
      <c r="BD654" s="67"/>
      <c r="BE654" s="67"/>
      <c r="BF654" s="67"/>
    </row>
    <row r="655" spans="1:58" ht="16.5" hidden="1" customHeight="1" x14ac:dyDescent="0.3">
      <c r="A655" s="1"/>
      <c r="B655" s="5" t="s">
        <v>1919</v>
      </c>
      <c r="C655" s="68"/>
      <c r="D655" s="69" t="str">
        <f>IFERROR(C655/INDEX(표5[#All],MATCH(B655,표5[[#All],[잉크]],0),2),"")</f>
        <v/>
      </c>
      <c r="E655" s="22">
        <f>$C655-INDEX(표5[#All],MATCH(B655,표5[[#All],[잉크]],0),24)</f>
        <v>0</v>
      </c>
      <c r="F655" s="542"/>
      <c r="G655" s="23" t="str">
        <f>IF(ISBLANK(F655),"",INDEX(호기!$A$1:$B$657,MATCH('생산계획(잉크)'!B1107,호기!$A$1:$A$657,0),2))</f>
        <v/>
      </c>
      <c r="H655" s="24">
        <f>C655+F655-INDEX(표5[#All],MATCH(B655,표5[[#All],[잉크]],0),2)</f>
        <v>0</v>
      </c>
      <c r="I655" s="21" t="str">
        <f>IFERROR(H655/INDEX(표5[#All],MATCH(B655,표5[[#All],[잉크]],0),5),"")</f>
        <v/>
      </c>
      <c r="J655" s="542"/>
      <c r="K655" s="25" t="str">
        <f>IF(ISBLANK(J655),"",INDEX(호기!$A$1:$B$657,MATCH('생산계획(잉크)'!B1107,호기!$A$1:$A$657,0),2))</f>
        <v/>
      </c>
      <c r="L655" s="24">
        <f>H655+J655-INDEX(표5[#All],MATCH(B655,표5[[#All],[잉크]],0),5)</f>
        <v>0</v>
      </c>
      <c r="M655" s="21" t="str">
        <f>IFERROR(L655/INDEX(표5[#All],MATCH(B655,표5[[#All],[잉크]],0),8),"")</f>
        <v/>
      </c>
      <c r="N655" s="542"/>
      <c r="O655" s="23" t="str">
        <f>IF(ISBLANK(N655),"",INDEX(호기!$A$1:$B$657,MATCH('생산계획(잉크)'!B1107,호기!$A$1:$A$657,0),2))</f>
        <v/>
      </c>
      <c r="P655" s="24">
        <f>L655+N655-INDEX(표5[#All],MATCH(B655,표5[[#All],[잉크]],0),5)</f>
        <v>0</v>
      </c>
      <c r="Q655" s="21" t="str">
        <f>IFERROR(P655/INDEX(표5[#All],MATCH(B655,표5[[#All],[잉크]],0),11),"")</f>
        <v/>
      </c>
      <c r="R655" s="542"/>
      <c r="S655" s="25" t="str">
        <f>IF(ISBLANK(R655),"",INDEX(호기!$A$1:$B$657,MATCH('생산계획(잉크)'!B1107,호기!$A$1:$A$657,0),2))</f>
        <v/>
      </c>
      <c r="T655" s="24">
        <f>P655+R655-INDEX(표5[#All],MATCH(B655,표5[[#All],[잉크]],0),5)</f>
        <v>0</v>
      </c>
      <c r="U655" s="21" t="str">
        <f>IFERROR(T655/INDEX(표5[#All],MATCH(B655,표5[[#All],[잉크]],0),14),"")</f>
        <v/>
      </c>
      <c r="V655" s="542"/>
      <c r="W655" s="23" t="str">
        <f>IF(ISBLANK(V655),"",INDEX(호기!$A$1:$B$657,MATCH('생산계획(잉크)'!B1107,호기!$A$1:$A$657,0),2))</f>
        <v/>
      </c>
      <c r="X655" s="24">
        <f>T655+V655-INDEX(표5[#All],MATCH(B655,표5[[#All],[잉크]],0),5)</f>
        <v>0</v>
      </c>
      <c r="Y655" s="21" t="str">
        <f>IFERROR(X655/INDEX(표5[#All],MATCH(B655,표5[[#All],[잉크]],0),17),"")</f>
        <v/>
      </c>
      <c r="Z655" s="23"/>
      <c r="AA655" s="23" t="str">
        <f>IF(ISBLANK(Z655),"",INDEX(호기!$A$1:$B$657,MATCH('생산계획(잉크)'!B1107,호기!$A$1:$A$657,0),2))</f>
        <v/>
      </c>
      <c r="AB655" s="24">
        <f>X655+Z655-INDEX(표5[#All],MATCH(B655,표5[[#All],[잉크]],0),5)</f>
        <v>0</v>
      </c>
      <c r="AC655" s="21" t="str">
        <f>IFERROR(AB655/INDEX(표5[#All],MATCH(B655,표5[[#All],[잉크]],0),20),"")</f>
        <v/>
      </c>
      <c r="AD655" s="23"/>
      <c r="AE655" s="235"/>
      <c r="BB655" s="67"/>
      <c r="BC655" s="67"/>
      <c r="BD655" s="67"/>
      <c r="BE655" s="67"/>
      <c r="BF655" s="67"/>
    </row>
    <row r="656" spans="1:58" ht="16.5" hidden="1" customHeight="1" x14ac:dyDescent="0.3">
      <c r="A656" s="1"/>
      <c r="B656" s="5" t="s">
        <v>1829</v>
      </c>
      <c r="C656" s="68"/>
      <c r="D656" s="69" t="str">
        <f>IFERROR(C656/INDEX(표5[#All],MATCH(B656,표5[[#All],[잉크]],0),2),"")</f>
        <v/>
      </c>
      <c r="E656" s="22">
        <f>$C656-INDEX(표5[#All],MATCH(B656,표5[[#All],[잉크]],0),24)</f>
        <v>0</v>
      </c>
      <c r="F656" s="542"/>
      <c r="G656" s="23" t="str">
        <f>IF(ISBLANK(F656),"",INDEX(호기!$A$1:$B$657,MATCH('생산계획(잉크)'!B1108,호기!$A$1:$A$657,0),2))</f>
        <v/>
      </c>
      <c r="H656" s="24">
        <f>C656+F656-INDEX(표5[#All],MATCH(B656,표5[[#All],[잉크]],0),2)</f>
        <v>0</v>
      </c>
      <c r="I656" s="21" t="str">
        <f>IFERROR(H656/INDEX(표5[#All],MATCH(B656,표5[[#All],[잉크]],0),5),"")</f>
        <v/>
      </c>
      <c r="J656" s="542"/>
      <c r="K656" s="25" t="str">
        <f>IF(ISBLANK(J656),"",INDEX(호기!$A$1:$B$657,MATCH('생산계획(잉크)'!B1108,호기!$A$1:$A$657,0),2))</f>
        <v/>
      </c>
      <c r="L656" s="24">
        <f>H656+J656-INDEX(표5[#All],MATCH(B656,표5[[#All],[잉크]],0),5)</f>
        <v>0</v>
      </c>
      <c r="M656" s="21" t="str">
        <f>IFERROR(L656/INDEX(표5[#All],MATCH(B656,표5[[#All],[잉크]],0),8),"")</f>
        <v/>
      </c>
      <c r="N656" s="542"/>
      <c r="O656" s="23" t="str">
        <f>IF(ISBLANK(N656),"",INDEX(호기!$A$1:$B$657,MATCH('생산계획(잉크)'!B1108,호기!$A$1:$A$657,0),2))</f>
        <v/>
      </c>
      <c r="P656" s="24">
        <f>L656+N656-INDEX(표5[#All],MATCH(B656,표5[[#All],[잉크]],0),5)</f>
        <v>0</v>
      </c>
      <c r="Q656" s="21" t="str">
        <f>IFERROR(P656/INDEX(표5[#All],MATCH(B656,표5[[#All],[잉크]],0),11),"")</f>
        <v/>
      </c>
      <c r="R656" s="542"/>
      <c r="S656" s="25" t="str">
        <f>IF(ISBLANK(R656),"",INDEX(호기!$A$1:$B$657,MATCH('생산계획(잉크)'!B1108,호기!$A$1:$A$657,0),2))</f>
        <v/>
      </c>
      <c r="T656" s="24">
        <f>P656+R656-INDEX(표5[#All],MATCH(B656,표5[[#All],[잉크]],0),5)</f>
        <v>0</v>
      </c>
      <c r="U656" s="21" t="str">
        <f>IFERROR(T656/INDEX(표5[#All],MATCH(B656,표5[[#All],[잉크]],0),14),"")</f>
        <v/>
      </c>
      <c r="V656" s="542"/>
      <c r="W656" s="23" t="str">
        <f>IF(ISBLANK(V656),"",INDEX(호기!$A$1:$B$657,MATCH('생산계획(잉크)'!B1108,호기!$A$1:$A$657,0),2))</f>
        <v/>
      </c>
      <c r="X656" s="24">
        <f>T656+V656-INDEX(표5[#All],MATCH(B656,표5[[#All],[잉크]],0),5)</f>
        <v>0</v>
      </c>
      <c r="Y656" s="21" t="str">
        <f>IFERROR(X656/INDEX(표5[#All],MATCH(B656,표5[[#All],[잉크]],0),17),"")</f>
        <v/>
      </c>
      <c r="Z656" s="23"/>
      <c r="AA656" s="23" t="str">
        <f>IF(ISBLANK(Z656),"",INDEX(호기!$A$1:$B$657,MATCH('생산계획(잉크)'!B1108,호기!$A$1:$A$657,0),2))</f>
        <v/>
      </c>
      <c r="AB656" s="24">
        <f>X656+Z656-INDEX(표5[#All],MATCH(B656,표5[[#All],[잉크]],0),5)</f>
        <v>0</v>
      </c>
      <c r="AC656" s="21" t="str">
        <f>IFERROR(AB656/INDEX(표5[#All],MATCH(B656,표5[[#All],[잉크]],0),20),"")</f>
        <v/>
      </c>
      <c r="AD656" s="23"/>
      <c r="AE656" s="235"/>
      <c r="BB656" s="67"/>
      <c r="BC656" s="67"/>
      <c r="BD656" s="67"/>
      <c r="BE656" s="67"/>
      <c r="BF656" s="67"/>
    </row>
    <row r="657" spans="1:58" ht="16.5" hidden="1" customHeight="1" x14ac:dyDescent="0.3">
      <c r="A657" s="1"/>
      <c r="B657" s="5" t="s">
        <v>1830</v>
      </c>
      <c r="C657" s="68"/>
      <c r="D657" s="69" t="str">
        <f>IFERROR(C657/INDEX(표5[#All],MATCH(B657,표5[[#All],[잉크]],0),2),"")</f>
        <v/>
      </c>
      <c r="E657" s="22">
        <f>$C657-INDEX(표5[#All],MATCH(B657,표5[[#All],[잉크]],0),24)</f>
        <v>0</v>
      </c>
      <c r="F657" s="542"/>
      <c r="G657" s="23" t="str">
        <f>IF(ISBLANK(F657),"",INDEX(호기!$A$1:$B$657,MATCH('생산계획(잉크)'!B1109,호기!$A$1:$A$657,0),2))</f>
        <v/>
      </c>
      <c r="H657" s="24">
        <f>C657+F657-INDEX(표5[#All],MATCH(B657,표5[[#All],[잉크]],0),2)</f>
        <v>0</v>
      </c>
      <c r="I657" s="21" t="str">
        <f>IFERROR(H657/INDEX(표5[#All],MATCH(B657,표5[[#All],[잉크]],0),5),"")</f>
        <v/>
      </c>
      <c r="J657" s="542"/>
      <c r="K657" s="25" t="str">
        <f>IF(ISBLANK(J657),"",INDEX(호기!$A$1:$B$657,MATCH('생산계획(잉크)'!B1109,호기!$A$1:$A$657,0),2))</f>
        <v/>
      </c>
      <c r="L657" s="24">
        <f>H657+J657-INDEX(표5[#All],MATCH(B657,표5[[#All],[잉크]],0),5)</f>
        <v>0</v>
      </c>
      <c r="M657" s="21" t="str">
        <f>IFERROR(L657/INDEX(표5[#All],MATCH(B657,표5[[#All],[잉크]],0),8),"")</f>
        <v/>
      </c>
      <c r="N657" s="542"/>
      <c r="O657" s="23" t="str">
        <f>IF(ISBLANK(N657),"",INDEX(호기!$A$1:$B$657,MATCH('생산계획(잉크)'!B1109,호기!$A$1:$A$657,0),2))</f>
        <v/>
      </c>
      <c r="P657" s="24">
        <f>L657+N657-INDEX(표5[#All],MATCH(B657,표5[[#All],[잉크]],0),5)</f>
        <v>0</v>
      </c>
      <c r="Q657" s="21" t="str">
        <f>IFERROR(P657/INDEX(표5[#All],MATCH(B657,표5[[#All],[잉크]],0),11),"")</f>
        <v/>
      </c>
      <c r="R657" s="542"/>
      <c r="S657" s="25" t="str">
        <f>IF(ISBLANK(R657),"",INDEX(호기!$A$1:$B$657,MATCH('생산계획(잉크)'!B1109,호기!$A$1:$A$657,0),2))</f>
        <v/>
      </c>
      <c r="T657" s="24">
        <f>P657+R657-INDEX(표5[#All],MATCH(B657,표5[[#All],[잉크]],0),5)</f>
        <v>0</v>
      </c>
      <c r="U657" s="21" t="str">
        <f>IFERROR(T657/INDEX(표5[#All],MATCH(B657,표5[[#All],[잉크]],0),14),"")</f>
        <v/>
      </c>
      <c r="V657" s="542"/>
      <c r="W657" s="23" t="str">
        <f>IF(ISBLANK(V657),"",INDEX(호기!$A$1:$B$657,MATCH('생산계획(잉크)'!B1109,호기!$A$1:$A$657,0),2))</f>
        <v/>
      </c>
      <c r="X657" s="24">
        <f>T657+V657-INDEX(표5[#All],MATCH(B657,표5[[#All],[잉크]],0),5)</f>
        <v>0</v>
      </c>
      <c r="Y657" s="21" t="str">
        <f>IFERROR(X657/INDEX(표5[#All],MATCH(B657,표5[[#All],[잉크]],0),17),"")</f>
        <v/>
      </c>
      <c r="Z657" s="23"/>
      <c r="AA657" s="23" t="str">
        <f>IF(ISBLANK(Z657),"",INDEX(호기!$A$1:$B$657,MATCH('생산계획(잉크)'!B1109,호기!$A$1:$A$657,0),2))</f>
        <v/>
      </c>
      <c r="AB657" s="24">
        <f>X657+Z657-INDEX(표5[#All],MATCH(B657,표5[[#All],[잉크]],0),5)</f>
        <v>0</v>
      </c>
      <c r="AC657" s="21" t="str">
        <f>IFERROR(AB657/INDEX(표5[#All],MATCH(B657,표5[[#All],[잉크]],0),20),"")</f>
        <v/>
      </c>
      <c r="AD657" s="23"/>
      <c r="AE657" s="235"/>
      <c r="BB657" s="67"/>
      <c r="BC657" s="67"/>
      <c r="BD657" s="67"/>
      <c r="BE657" s="67"/>
      <c r="BF657" s="67"/>
    </row>
    <row r="658" spans="1:58" ht="16.5" hidden="1" customHeight="1" x14ac:dyDescent="0.3">
      <c r="A658" s="1"/>
      <c r="B658" s="5" t="s">
        <v>1831</v>
      </c>
      <c r="C658" s="68"/>
      <c r="D658" s="69" t="str">
        <f>IFERROR(C658/INDEX(표5[#All],MATCH(B658,표5[[#All],[잉크]],0),2),"")</f>
        <v/>
      </c>
      <c r="E658" s="22">
        <f>$C658-INDEX(표5[#All],MATCH(B658,표5[[#All],[잉크]],0),24)</f>
        <v>0</v>
      </c>
      <c r="F658" s="542"/>
      <c r="G658" s="23" t="str">
        <f>IF(ISBLANK(F658),"",INDEX(호기!$A$1:$B$657,MATCH('생산계획(잉크)'!B1110,호기!$A$1:$A$657,0),2))</f>
        <v/>
      </c>
      <c r="H658" s="24">
        <f>C658+F658-INDEX(표5[#All],MATCH(B658,표5[[#All],[잉크]],0),2)</f>
        <v>0</v>
      </c>
      <c r="I658" s="21" t="str">
        <f>IFERROR(H658/INDEX(표5[#All],MATCH(B658,표5[[#All],[잉크]],0),5),"")</f>
        <v/>
      </c>
      <c r="J658" s="542"/>
      <c r="K658" s="25" t="str">
        <f>IF(ISBLANK(J658),"",INDEX(호기!$A$1:$B$657,MATCH('생산계획(잉크)'!B1110,호기!$A$1:$A$657,0),2))</f>
        <v/>
      </c>
      <c r="L658" s="24">
        <f>H658+J658-INDEX(표5[#All],MATCH(B658,표5[[#All],[잉크]],0),5)</f>
        <v>0</v>
      </c>
      <c r="M658" s="21" t="str">
        <f>IFERROR(L658/INDEX(표5[#All],MATCH(B658,표5[[#All],[잉크]],0),8),"")</f>
        <v/>
      </c>
      <c r="N658" s="542"/>
      <c r="O658" s="23" t="str">
        <f>IF(ISBLANK(N658),"",INDEX(호기!$A$1:$B$657,MATCH('생산계획(잉크)'!B1110,호기!$A$1:$A$657,0),2))</f>
        <v/>
      </c>
      <c r="P658" s="24">
        <f>L658+N658-INDEX(표5[#All],MATCH(B658,표5[[#All],[잉크]],0),5)</f>
        <v>0</v>
      </c>
      <c r="Q658" s="21" t="str">
        <f>IFERROR(P658/INDEX(표5[#All],MATCH(B658,표5[[#All],[잉크]],0),11),"")</f>
        <v/>
      </c>
      <c r="R658" s="542"/>
      <c r="S658" s="25" t="str">
        <f>IF(ISBLANK(R658),"",INDEX(호기!$A$1:$B$657,MATCH('생산계획(잉크)'!B1110,호기!$A$1:$A$657,0),2))</f>
        <v/>
      </c>
      <c r="T658" s="24">
        <f>P658+R658-INDEX(표5[#All],MATCH(B658,표5[[#All],[잉크]],0),5)</f>
        <v>0</v>
      </c>
      <c r="U658" s="21" t="str">
        <f>IFERROR(T658/INDEX(표5[#All],MATCH(B658,표5[[#All],[잉크]],0),14),"")</f>
        <v/>
      </c>
      <c r="V658" s="542"/>
      <c r="W658" s="23" t="str">
        <f>IF(ISBLANK(V658),"",INDEX(호기!$A$1:$B$657,MATCH('생산계획(잉크)'!B1110,호기!$A$1:$A$657,0),2))</f>
        <v/>
      </c>
      <c r="X658" s="24">
        <f>T658+V658-INDEX(표5[#All],MATCH(B658,표5[[#All],[잉크]],0),5)</f>
        <v>0</v>
      </c>
      <c r="Y658" s="21" t="str">
        <f>IFERROR(X658/INDEX(표5[#All],MATCH(B658,표5[[#All],[잉크]],0),17),"")</f>
        <v/>
      </c>
      <c r="Z658" s="23"/>
      <c r="AA658" s="23" t="str">
        <f>IF(ISBLANK(Z658),"",INDEX(호기!$A$1:$B$657,MATCH('생산계획(잉크)'!B1110,호기!$A$1:$A$657,0),2))</f>
        <v/>
      </c>
      <c r="AB658" s="24">
        <f>X658+Z658-INDEX(표5[#All],MATCH(B658,표5[[#All],[잉크]],0),5)</f>
        <v>0</v>
      </c>
      <c r="AC658" s="21" t="str">
        <f>IFERROR(AB658/INDEX(표5[#All],MATCH(B658,표5[[#All],[잉크]],0),20),"")</f>
        <v/>
      </c>
      <c r="AD658" s="23"/>
      <c r="AE658" s="235"/>
      <c r="BB658" s="67"/>
      <c r="BC658" s="67"/>
      <c r="BD658" s="67"/>
      <c r="BE658" s="67"/>
      <c r="BF658" s="67"/>
    </row>
    <row r="659" spans="1:58" ht="16.5" customHeight="1" x14ac:dyDescent="0.3">
      <c r="A659" s="1"/>
      <c r="B659" s="5" t="s">
        <v>2557</v>
      </c>
      <c r="C659" s="68">
        <v>1</v>
      </c>
      <c r="D659" s="69">
        <f>IFERROR(C659/INDEX(표5[#All],MATCH(B659,표5[[#All],[잉크]],0),2),"")</f>
        <v>1</v>
      </c>
      <c r="E659" s="22">
        <f>$C659-INDEX(표5[#All],MATCH(B659,표5[[#All],[잉크]],0),24)</f>
        <v>-3</v>
      </c>
      <c r="F659" s="570"/>
      <c r="G659" s="23" t="str">
        <f>IF(ISBLANK(F659),"",INDEX(호기!$A$1:$B$657,MATCH('생산계획(잉크)'!B1111,호기!$A$1:$A$657,0),2))</f>
        <v/>
      </c>
      <c r="H659" s="24">
        <f>C659+F659-INDEX(표5[#All],MATCH(B659,표5[[#All],[잉크]],0),2)</f>
        <v>0</v>
      </c>
      <c r="I659" s="21">
        <f>IFERROR(H659/INDEX(표5[#All],MATCH(B659,표5[[#All],[잉크]],0),5),"")</f>
        <v>0</v>
      </c>
      <c r="J659" s="570" t="s">
        <v>5583</v>
      </c>
      <c r="K659" s="25" t="e">
        <f>IF(ISBLANK(J659),"",INDEX(호기!$A$1:$B$657,MATCH('생산계획(잉크)'!B1111,호기!$A$1:$A$657,0),2))</f>
        <v>#N/A</v>
      </c>
      <c r="L659" s="24" t="e">
        <f>H659+J659-INDEX(표5[#All],MATCH(B659,표5[[#All],[잉크]],0),5)</f>
        <v>#VALUE!</v>
      </c>
      <c r="M659" s="21" t="str">
        <f>IFERROR(L659/INDEX(표5[#All],MATCH(B659,표5[[#All],[잉크]],0),8),"")</f>
        <v/>
      </c>
      <c r="N659" s="542"/>
      <c r="O659" s="23" t="str">
        <f>IF(ISBLANK(N659),"",INDEX(호기!$A$1:$B$657,MATCH('생산계획(잉크)'!B1111,호기!$A$1:$A$657,0),2))</f>
        <v/>
      </c>
      <c r="P659" s="24" t="e">
        <f>L659+N659-INDEX(표5[#All],MATCH(B659,표5[[#All],[잉크]],0),5)</f>
        <v>#VALUE!</v>
      </c>
      <c r="Q659" s="21" t="str">
        <f>IFERROR(P659/INDEX(표5[#All],MATCH(B659,표5[[#All],[잉크]],0),11),"")</f>
        <v/>
      </c>
      <c r="R659" s="542"/>
      <c r="S659" s="25" t="str">
        <f>IF(ISBLANK(R659),"",INDEX(호기!$A$1:$B$657,MATCH('생산계획(잉크)'!B1111,호기!$A$1:$A$657,0),2))</f>
        <v/>
      </c>
      <c r="T659" s="24" t="e">
        <f>P659+R659-INDEX(표5[#All],MATCH(B659,표5[[#All],[잉크]],0),5)</f>
        <v>#VALUE!</v>
      </c>
      <c r="U659" s="21" t="str">
        <f>IFERROR(T659/INDEX(표5[#All],MATCH(B659,표5[[#All],[잉크]],0),14),"")</f>
        <v/>
      </c>
      <c r="V659" s="542"/>
      <c r="W659" s="23" t="str">
        <f>IF(ISBLANK(V659),"",INDEX(호기!$A$1:$B$657,MATCH('생산계획(잉크)'!B1111,호기!$A$1:$A$657,0),2))</f>
        <v/>
      </c>
      <c r="X659" s="24" t="e">
        <f>T659+V659-INDEX(표5[#All],MATCH(B659,표5[[#All],[잉크]],0),5)</f>
        <v>#VALUE!</v>
      </c>
      <c r="Y659" s="21" t="str">
        <f>IFERROR(X659/INDEX(표5[#All],MATCH(B659,표5[[#All],[잉크]],0),17),"")</f>
        <v/>
      </c>
      <c r="Z659" s="23"/>
      <c r="AA659" s="23" t="str">
        <f>IF(ISBLANK(Z659),"",INDEX(호기!$A$1:$B$657,MATCH('생산계획(잉크)'!B1111,호기!$A$1:$A$657,0),2))</f>
        <v/>
      </c>
      <c r="AB659" s="24" t="e">
        <f>X659+Z659-INDEX(표5[#All],MATCH(B659,표5[[#All],[잉크]],0),5)</f>
        <v>#VALUE!</v>
      </c>
      <c r="AC659" s="21" t="str">
        <f>IFERROR(AB659/INDEX(표5[#All],MATCH(B659,표5[[#All],[잉크]],0),20),"")</f>
        <v/>
      </c>
      <c r="AD659" s="23"/>
      <c r="AE659" s="235"/>
      <c r="BB659" s="67"/>
      <c r="BC659" s="67"/>
      <c r="BD659" s="67"/>
      <c r="BE659" s="67"/>
      <c r="BF659" s="67"/>
    </row>
    <row r="660" spans="1:58" ht="16.5" hidden="1" customHeight="1" x14ac:dyDescent="0.3">
      <c r="A660" s="1"/>
      <c r="B660" s="5" t="s">
        <v>2766</v>
      </c>
      <c r="C660" s="68"/>
      <c r="D660" s="69" t="str">
        <f>IFERROR(C660/INDEX(표5[#All],MATCH(B660,표5[[#All],[잉크]],0),2),"")</f>
        <v/>
      </c>
      <c r="E660" s="22">
        <f>$C660-INDEX(표5[#All],MATCH(B660,표5[[#All],[잉크]],0),24)</f>
        <v>0</v>
      </c>
      <c r="F660" s="542"/>
      <c r="G660" s="23" t="str">
        <f>IF(ISBLANK(F660),"",INDEX(호기!$A$1:$B$657,MATCH('생산계획(잉크)'!B1112,호기!$A$1:$A$657,0),2))</f>
        <v/>
      </c>
      <c r="H660" s="24">
        <f>C660+F660-INDEX(표5[#All],MATCH(B660,표5[[#All],[잉크]],0),2)</f>
        <v>0</v>
      </c>
      <c r="I660" s="21" t="str">
        <f>IFERROR(H660/INDEX(표5[#All],MATCH(B660,표5[[#All],[잉크]],0),5),"")</f>
        <v/>
      </c>
      <c r="J660" s="542"/>
      <c r="K660" s="25" t="str">
        <f>IF(ISBLANK(J660),"",INDEX(호기!$A$1:$B$657,MATCH('생산계획(잉크)'!B1112,호기!$A$1:$A$657,0),2))</f>
        <v/>
      </c>
      <c r="L660" s="24">
        <f>H660+J660-INDEX(표5[#All],MATCH(B660,표5[[#All],[잉크]],0),5)</f>
        <v>0</v>
      </c>
      <c r="M660" s="21" t="str">
        <f>IFERROR(L660/INDEX(표5[#All],MATCH(B660,표5[[#All],[잉크]],0),8),"")</f>
        <v/>
      </c>
      <c r="N660" s="542"/>
      <c r="O660" s="23" t="str">
        <f>IF(ISBLANK(N660),"",INDEX(호기!$A$1:$B$657,MATCH('생산계획(잉크)'!B1112,호기!$A$1:$A$657,0),2))</f>
        <v/>
      </c>
      <c r="P660" s="24">
        <f>L660+N660-INDEX(표5[#All],MATCH(B660,표5[[#All],[잉크]],0),5)</f>
        <v>0</v>
      </c>
      <c r="Q660" s="21" t="str">
        <f>IFERROR(P660/INDEX(표5[#All],MATCH(B660,표5[[#All],[잉크]],0),11),"")</f>
        <v/>
      </c>
      <c r="R660" s="542"/>
      <c r="S660" s="25" t="str">
        <f>IF(ISBLANK(R660),"",INDEX(호기!$A$1:$B$657,MATCH('생산계획(잉크)'!B1112,호기!$A$1:$A$657,0),2))</f>
        <v/>
      </c>
      <c r="T660" s="24">
        <f>P660+R660-INDEX(표5[#All],MATCH(B660,표5[[#All],[잉크]],0),5)</f>
        <v>0</v>
      </c>
      <c r="U660" s="21" t="str">
        <f>IFERROR(T660/INDEX(표5[#All],MATCH(B660,표5[[#All],[잉크]],0),14),"")</f>
        <v/>
      </c>
      <c r="V660" s="542"/>
      <c r="W660" s="23" t="str">
        <f>IF(ISBLANK(V660),"",INDEX(호기!$A$1:$B$657,MATCH('생산계획(잉크)'!B1112,호기!$A$1:$A$657,0),2))</f>
        <v/>
      </c>
      <c r="X660" s="24">
        <f>T660+V660-INDEX(표5[#All],MATCH(B660,표5[[#All],[잉크]],0),5)</f>
        <v>0</v>
      </c>
      <c r="Y660" s="21" t="str">
        <f>IFERROR(X660/INDEX(표5[#All],MATCH(B660,표5[[#All],[잉크]],0),17),"")</f>
        <v/>
      </c>
      <c r="Z660" s="23"/>
      <c r="AA660" s="23" t="str">
        <f>IF(ISBLANK(Z660),"",INDEX(호기!$A$1:$B$657,MATCH('생산계획(잉크)'!B1112,호기!$A$1:$A$657,0),2))</f>
        <v/>
      </c>
      <c r="AB660" s="24">
        <f>X660+Z660-INDEX(표5[#All],MATCH(B660,표5[[#All],[잉크]],0),5)</f>
        <v>0</v>
      </c>
      <c r="AC660" s="21" t="str">
        <f>IFERROR(AB660/INDEX(표5[#All],MATCH(B660,표5[[#All],[잉크]],0),20),"")</f>
        <v/>
      </c>
      <c r="AD660" s="23"/>
      <c r="AE660" s="235"/>
      <c r="BB660" s="67"/>
      <c r="BC660" s="67"/>
      <c r="BD660" s="67"/>
      <c r="BE660" s="67"/>
      <c r="BF660" s="67"/>
    </row>
    <row r="661" spans="1:58" ht="16.5" hidden="1" customHeight="1" x14ac:dyDescent="0.3">
      <c r="A661" s="1"/>
      <c r="B661" s="5" t="s">
        <v>2420</v>
      </c>
      <c r="C661" s="68"/>
      <c r="D661" s="69" t="str">
        <f>IFERROR(C661/INDEX(표5[#All],MATCH(B661,표5[[#All],[잉크]],0),2),"")</f>
        <v/>
      </c>
      <c r="E661" s="22">
        <f>$C661-INDEX(표5[#All],MATCH(B661,표5[[#All],[잉크]],0),24)</f>
        <v>0</v>
      </c>
      <c r="F661" s="542"/>
      <c r="G661" s="23" t="str">
        <f>IF(ISBLANK(F661),"",INDEX(호기!$A$1:$B$657,MATCH('생산계획(잉크)'!B1113,호기!$A$1:$A$657,0),2))</f>
        <v/>
      </c>
      <c r="H661" s="24">
        <f>C661+F661-INDEX(표5[#All],MATCH(B661,표5[[#All],[잉크]],0),2)</f>
        <v>0</v>
      </c>
      <c r="I661" s="21" t="str">
        <f>IFERROR(H661/INDEX(표5[#All],MATCH(B661,표5[[#All],[잉크]],0),5),"")</f>
        <v/>
      </c>
      <c r="J661" s="542"/>
      <c r="K661" s="25" t="str">
        <f>IF(ISBLANK(J661),"",INDEX(호기!$A$1:$B$657,MATCH('생산계획(잉크)'!B1113,호기!$A$1:$A$657,0),2))</f>
        <v/>
      </c>
      <c r="L661" s="24">
        <f>H661+J661-INDEX(표5[#All],MATCH(B661,표5[[#All],[잉크]],0),5)</f>
        <v>0</v>
      </c>
      <c r="M661" s="21" t="str">
        <f>IFERROR(L661/INDEX(표5[#All],MATCH(B661,표5[[#All],[잉크]],0),8),"")</f>
        <v/>
      </c>
      <c r="N661" s="542"/>
      <c r="O661" s="23" t="str">
        <f>IF(ISBLANK(N661),"",INDEX(호기!$A$1:$B$657,MATCH('생산계획(잉크)'!B1113,호기!$A$1:$A$657,0),2))</f>
        <v/>
      </c>
      <c r="P661" s="24">
        <f>L661+N661-INDEX(표5[#All],MATCH(B661,표5[[#All],[잉크]],0),5)</f>
        <v>0</v>
      </c>
      <c r="Q661" s="21" t="str">
        <f>IFERROR(P661/INDEX(표5[#All],MATCH(B661,표5[[#All],[잉크]],0),11),"")</f>
        <v/>
      </c>
      <c r="R661" s="542"/>
      <c r="S661" s="25" t="str">
        <f>IF(ISBLANK(R661),"",INDEX(호기!$A$1:$B$657,MATCH('생산계획(잉크)'!B1113,호기!$A$1:$A$657,0),2))</f>
        <v/>
      </c>
      <c r="T661" s="24">
        <f>P661+R661-INDEX(표5[#All],MATCH(B661,표5[[#All],[잉크]],0),5)</f>
        <v>0</v>
      </c>
      <c r="U661" s="21" t="str">
        <f>IFERROR(T661/INDEX(표5[#All],MATCH(B661,표5[[#All],[잉크]],0),14),"")</f>
        <v/>
      </c>
      <c r="V661" s="542"/>
      <c r="W661" s="23" t="str">
        <f>IF(ISBLANK(V661),"",INDEX(호기!$A$1:$B$657,MATCH('생산계획(잉크)'!B1113,호기!$A$1:$A$657,0),2))</f>
        <v/>
      </c>
      <c r="X661" s="24">
        <f>T661+V661-INDEX(표5[#All],MATCH(B661,표5[[#All],[잉크]],0),5)</f>
        <v>0</v>
      </c>
      <c r="Y661" s="21" t="str">
        <f>IFERROR(X661/INDEX(표5[#All],MATCH(B661,표5[[#All],[잉크]],0),17),"")</f>
        <v/>
      </c>
      <c r="Z661" s="23"/>
      <c r="AA661" s="23" t="str">
        <f>IF(ISBLANK(Z661),"",INDEX(호기!$A$1:$B$657,MATCH('생산계획(잉크)'!B1113,호기!$A$1:$A$657,0),2))</f>
        <v/>
      </c>
      <c r="AB661" s="24">
        <f>X661+Z661-INDEX(표5[#All],MATCH(B661,표5[[#All],[잉크]],0),5)</f>
        <v>0</v>
      </c>
      <c r="AC661" s="21" t="str">
        <f>IFERROR(AB661/INDEX(표5[#All],MATCH(B661,표5[[#All],[잉크]],0),20),"")</f>
        <v/>
      </c>
      <c r="AD661" s="23"/>
      <c r="AE661" s="235"/>
      <c r="BB661" s="67"/>
      <c r="BC661" s="67"/>
      <c r="BD661" s="67"/>
      <c r="BE661" s="67"/>
      <c r="BF661" s="67"/>
    </row>
    <row r="662" spans="1:58" ht="16.5" hidden="1" customHeight="1" x14ac:dyDescent="0.3">
      <c r="A662" s="1"/>
      <c r="B662" s="5" t="s">
        <v>3155</v>
      </c>
      <c r="C662" s="68"/>
      <c r="D662" s="69" t="str">
        <f>IFERROR(C662/INDEX(표5[#All],MATCH(B662,표5[[#All],[잉크]],0),2),"")</f>
        <v/>
      </c>
      <c r="E662" s="22">
        <f>$C662-INDEX(표5[#All],MATCH(B662,표5[[#All],[잉크]],0),24)</f>
        <v>0</v>
      </c>
      <c r="F662" s="542"/>
      <c r="G662" s="23" t="str">
        <f>IF(ISBLANK(F662),"",INDEX(호기!$A$1:$B$657,MATCH('생산계획(잉크)'!B1114,호기!$A$1:$A$657,0),2))</f>
        <v/>
      </c>
      <c r="H662" s="24">
        <f>C662+F662-INDEX(표5[#All],MATCH(B662,표5[[#All],[잉크]],0),2)</f>
        <v>0</v>
      </c>
      <c r="I662" s="21" t="str">
        <f>IFERROR(H662/INDEX(표5[#All],MATCH(B662,표5[[#All],[잉크]],0),5),"")</f>
        <v/>
      </c>
      <c r="J662" s="542"/>
      <c r="K662" s="25" t="str">
        <f>IF(ISBLANK(J662),"",INDEX(호기!$A$1:$B$657,MATCH('생산계획(잉크)'!B1114,호기!$A$1:$A$657,0),2))</f>
        <v/>
      </c>
      <c r="L662" s="24">
        <f>H662+J662-INDEX(표5[#All],MATCH(B662,표5[[#All],[잉크]],0),5)</f>
        <v>0</v>
      </c>
      <c r="M662" s="21" t="str">
        <f>IFERROR(L662/INDEX(표5[#All],MATCH(B662,표5[[#All],[잉크]],0),8),"")</f>
        <v/>
      </c>
      <c r="N662" s="542"/>
      <c r="O662" s="23" t="str">
        <f>IF(ISBLANK(N662),"",INDEX(호기!$A$1:$B$657,MATCH('생산계획(잉크)'!B1114,호기!$A$1:$A$657,0),2))</f>
        <v/>
      </c>
      <c r="P662" s="24">
        <f>L662+N662-INDEX(표5[#All],MATCH(B662,표5[[#All],[잉크]],0),5)</f>
        <v>0</v>
      </c>
      <c r="Q662" s="21" t="str">
        <f>IFERROR(P662/INDEX(표5[#All],MATCH(B662,표5[[#All],[잉크]],0),11),"")</f>
        <v/>
      </c>
      <c r="R662" s="542"/>
      <c r="S662" s="25" t="str">
        <f>IF(ISBLANK(R662),"",INDEX(호기!$A$1:$B$657,MATCH('생산계획(잉크)'!B1114,호기!$A$1:$A$657,0),2))</f>
        <v/>
      </c>
      <c r="T662" s="24">
        <f>P662+R662-INDEX(표5[#All],MATCH(B662,표5[[#All],[잉크]],0),5)</f>
        <v>0</v>
      </c>
      <c r="U662" s="21" t="str">
        <f>IFERROR(T662/INDEX(표5[#All],MATCH(B662,표5[[#All],[잉크]],0),14),"")</f>
        <v/>
      </c>
      <c r="V662" s="542"/>
      <c r="W662" s="23" t="str">
        <f>IF(ISBLANK(V662),"",INDEX(호기!$A$1:$B$657,MATCH('생산계획(잉크)'!B1114,호기!$A$1:$A$657,0),2))</f>
        <v/>
      </c>
      <c r="X662" s="24">
        <f>T662+V662-INDEX(표5[#All],MATCH(B662,표5[[#All],[잉크]],0),5)</f>
        <v>0</v>
      </c>
      <c r="Y662" s="21" t="str">
        <f>IFERROR(X662/INDEX(표5[#All],MATCH(B662,표5[[#All],[잉크]],0),17),"")</f>
        <v/>
      </c>
      <c r="Z662" s="23"/>
      <c r="AA662" s="23" t="str">
        <f>IF(ISBLANK(Z662),"",INDEX(호기!$A$1:$B$657,MATCH('생산계획(잉크)'!B1114,호기!$A$1:$A$657,0),2))</f>
        <v/>
      </c>
      <c r="AB662" s="24">
        <f>X662+Z662-INDEX(표5[#All],MATCH(B662,표5[[#All],[잉크]],0),5)</f>
        <v>0</v>
      </c>
      <c r="AC662" s="21" t="str">
        <f>IFERROR(AB662/INDEX(표5[#All],MATCH(B662,표5[[#All],[잉크]],0),20),"")</f>
        <v/>
      </c>
      <c r="AD662" s="23"/>
      <c r="AE662" s="235"/>
      <c r="BB662" s="67"/>
      <c r="BC662" s="67"/>
      <c r="BD662" s="67"/>
      <c r="BE662" s="67"/>
      <c r="BF662" s="67"/>
    </row>
    <row r="663" spans="1:58" ht="16.5" hidden="1" customHeight="1" x14ac:dyDescent="0.3">
      <c r="A663" s="1"/>
      <c r="B663" s="5" t="s">
        <v>3153</v>
      </c>
      <c r="C663" s="68"/>
      <c r="D663" s="69" t="str">
        <f>IFERROR(C663/INDEX(표5[#All],MATCH(B663,표5[[#All],[잉크]],0),2),"")</f>
        <v/>
      </c>
      <c r="E663" s="22">
        <f>$C663-INDEX(표5[#All],MATCH(B663,표5[[#All],[잉크]],0),24)</f>
        <v>0</v>
      </c>
      <c r="F663" s="542"/>
      <c r="G663" s="23" t="str">
        <f>IF(ISBLANK(F663),"",INDEX(호기!$A$1:$B$657,MATCH('생산계획(잉크)'!B1115,호기!$A$1:$A$657,0),2))</f>
        <v/>
      </c>
      <c r="H663" s="24">
        <f>C663+F663-INDEX(표5[#All],MATCH(B663,표5[[#All],[잉크]],0),2)</f>
        <v>0</v>
      </c>
      <c r="I663" s="21" t="str">
        <f>IFERROR(H663/INDEX(표5[#All],MATCH(B663,표5[[#All],[잉크]],0),5),"")</f>
        <v/>
      </c>
      <c r="J663" s="542"/>
      <c r="K663" s="25" t="str">
        <f>IF(ISBLANK(J663),"",INDEX(호기!$A$1:$B$657,MATCH('생산계획(잉크)'!B1115,호기!$A$1:$A$657,0),2))</f>
        <v/>
      </c>
      <c r="L663" s="24">
        <f>H663+J663-INDEX(표5[#All],MATCH(B663,표5[[#All],[잉크]],0),5)</f>
        <v>0</v>
      </c>
      <c r="M663" s="21" t="str">
        <f>IFERROR(L663/INDEX(표5[#All],MATCH(B663,표5[[#All],[잉크]],0),8),"")</f>
        <v/>
      </c>
      <c r="N663" s="542"/>
      <c r="O663" s="23" t="str">
        <f>IF(ISBLANK(N663),"",INDEX(호기!$A$1:$B$657,MATCH('생산계획(잉크)'!B1115,호기!$A$1:$A$657,0),2))</f>
        <v/>
      </c>
      <c r="P663" s="24">
        <f>L663+N663-INDEX(표5[#All],MATCH(B663,표5[[#All],[잉크]],0),5)</f>
        <v>0</v>
      </c>
      <c r="Q663" s="21" t="str">
        <f>IFERROR(P663/INDEX(표5[#All],MATCH(B663,표5[[#All],[잉크]],0),11),"")</f>
        <v/>
      </c>
      <c r="R663" s="542"/>
      <c r="S663" s="25" t="str">
        <f>IF(ISBLANK(R663),"",INDEX(호기!$A$1:$B$657,MATCH('생산계획(잉크)'!B1115,호기!$A$1:$A$657,0),2))</f>
        <v/>
      </c>
      <c r="T663" s="24">
        <f>P663+R663-INDEX(표5[#All],MATCH(B663,표5[[#All],[잉크]],0),5)</f>
        <v>0</v>
      </c>
      <c r="U663" s="21" t="str">
        <f>IFERROR(T663/INDEX(표5[#All],MATCH(B663,표5[[#All],[잉크]],0),14),"")</f>
        <v/>
      </c>
      <c r="V663" s="542"/>
      <c r="W663" s="23" t="str">
        <f>IF(ISBLANK(V663),"",INDEX(호기!$A$1:$B$657,MATCH('생산계획(잉크)'!B1115,호기!$A$1:$A$657,0),2))</f>
        <v/>
      </c>
      <c r="X663" s="24">
        <f>T663+V663-INDEX(표5[#All],MATCH(B663,표5[[#All],[잉크]],0),5)</f>
        <v>0</v>
      </c>
      <c r="Y663" s="21" t="str">
        <f>IFERROR(X663/INDEX(표5[#All],MATCH(B663,표5[[#All],[잉크]],0),17),"")</f>
        <v/>
      </c>
      <c r="Z663" s="23"/>
      <c r="AA663" s="23" t="str">
        <f>IF(ISBLANK(Z663),"",INDEX(호기!$A$1:$B$657,MATCH('생산계획(잉크)'!B1115,호기!$A$1:$A$657,0),2))</f>
        <v/>
      </c>
      <c r="AB663" s="24">
        <f>X663+Z663-INDEX(표5[#All],MATCH(B663,표5[[#All],[잉크]],0),5)</f>
        <v>0</v>
      </c>
      <c r="AC663" s="21" t="str">
        <f>IFERROR(AB663/INDEX(표5[#All],MATCH(B663,표5[[#All],[잉크]],0),20),"")</f>
        <v/>
      </c>
      <c r="AD663" s="23"/>
      <c r="AE663" s="235"/>
      <c r="BB663" s="67"/>
      <c r="BC663" s="67"/>
      <c r="BD663" s="67"/>
      <c r="BE663" s="67"/>
      <c r="BF663" s="67"/>
    </row>
    <row r="664" spans="1:58" ht="16.5" hidden="1" customHeight="1" x14ac:dyDescent="0.3">
      <c r="A664" s="1"/>
      <c r="B664" s="5" t="s">
        <v>1868</v>
      </c>
      <c r="C664" s="68"/>
      <c r="D664" s="69" t="str">
        <f>IFERROR(C664/INDEX(표5[#All],MATCH(B664,표5[[#All],[잉크]],0),2),"")</f>
        <v/>
      </c>
      <c r="E664" s="22">
        <f>$C664-INDEX(표5[#All],MATCH(B664,표5[[#All],[잉크]],0),24)</f>
        <v>0</v>
      </c>
      <c r="F664" s="542"/>
      <c r="G664" s="23" t="str">
        <f>IF(ISBLANK(F664),"",INDEX(호기!$A$1:$B$657,MATCH('생산계획(잉크)'!B1116,호기!$A$1:$A$657,0),2))</f>
        <v/>
      </c>
      <c r="H664" s="24">
        <f>C664+F664-INDEX(표5[#All],MATCH(B664,표5[[#All],[잉크]],0),2)</f>
        <v>0</v>
      </c>
      <c r="I664" s="21" t="str">
        <f>IFERROR(H664/INDEX(표5[#All],MATCH(B664,표5[[#All],[잉크]],0),5),"")</f>
        <v/>
      </c>
      <c r="J664" s="542"/>
      <c r="K664" s="25" t="str">
        <f>IF(ISBLANK(J664),"",INDEX(호기!$A$1:$B$657,MATCH('생산계획(잉크)'!B1116,호기!$A$1:$A$657,0),2))</f>
        <v/>
      </c>
      <c r="L664" s="24">
        <f>H664+J664-INDEX(표5[#All],MATCH(B664,표5[[#All],[잉크]],0),5)</f>
        <v>0</v>
      </c>
      <c r="M664" s="21" t="str">
        <f>IFERROR(L664/INDEX(표5[#All],MATCH(B664,표5[[#All],[잉크]],0),8),"")</f>
        <v/>
      </c>
      <c r="N664" s="542"/>
      <c r="O664" s="23" t="str">
        <f>IF(ISBLANK(N664),"",INDEX(호기!$A$1:$B$657,MATCH('생산계획(잉크)'!B1116,호기!$A$1:$A$657,0),2))</f>
        <v/>
      </c>
      <c r="P664" s="24">
        <f>L664+N664-INDEX(표5[#All],MATCH(B664,표5[[#All],[잉크]],0),5)</f>
        <v>0</v>
      </c>
      <c r="Q664" s="21" t="str">
        <f>IFERROR(P664/INDEX(표5[#All],MATCH(B664,표5[[#All],[잉크]],0),11),"")</f>
        <v/>
      </c>
      <c r="R664" s="542"/>
      <c r="S664" s="25" t="str">
        <f>IF(ISBLANK(R664),"",INDEX(호기!$A$1:$B$657,MATCH('생산계획(잉크)'!B1116,호기!$A$1:$A$657,0),2))</f>
        <v/>
      </c>
      <c r="T664" s="24">
        <f>P664+R664-INDEX(표5[#All],MATCH(B664,표5[[#All],[잉크]],0),5)</f>
        <v>0</v>
      </c>
      <c r="U664" s="21" t="str">
        <f>IFERROR(T664/INDEX(표5[#All],MATCH(B664,표5[[#All],[잉크]],0),14),"")</f>
        <v/>
      </c>
      <c r="V664" s="542"/>
      <c r="W664" s="23" t="str">
        <f>IF(ISBLANK(V664),"",INDEX(호기!$A$1:$B$657,MATCH('생산계획(잉크)'!B1116,호기!$A$1:$A$657,0),2))</f>
        <v/>
      </c>
      <c r="X664" s="24">
        <f>T664+V664-INDEX(표5[#All],MATCH(B664,표5[[#All],[잉크]],0),5)</f>
        <v>0</v>
      </c>
      <c r="Y664" s="21" t="str">
        <f>IFERROR(X664/INDEX(표5[#All],MATCH(B664,표5[[#All],[잉크]],0),17),"")</f>
        <v/>
      </c>
      <c r="Z664" s="23"/>
      <c r="AA664" s="23" t="str">
        <f>IF(ISBLANK(Z664),"",INDEX(호기!$A$1:$B$657,MATCH('생산계획(잉크)'!B1116,호기!$A$1:$A$657,0),2))</f>
        <v/>
      </c>
      <c r="AB664" s="24">
        <f>X664+Z664-INDEX(표5[#All],MATCH(B664,표5[[#All],[잉크]],0),5)</f>
        <v>0</v>
      </c>
      <c r="AC664" s="21" t="str">
        <f>IFERROR(AB664/INDEX(표5[#All],MATCH(B664,표5[[#All],[잉크]],0),20),"")</f>
        <v/>
      </c>
      <c r="AD664" s="23"/>
      <c r="AE664" s="235"/>
      <c r="BB664" s="67"/>
      <c r="BC664" s="67"/>
      <c r="BD664" s="67"/>
      <c r="BE664" s="67"/>
      <c r="BF664" s="67"/>
    </row>
    <row r="665" spans="1:58" ht="16.5" hidden="1" customHeight="1" x14ac:dyDescent="0.3">
      <c r="A665" s="1"/>
      <c r="B665" s="5" t="s">
        <v>1867</v>
      </c>
      <c r="C665" s="68"/>
      <c r="D665" s="69" t="str">
        <f>IFERROR(C665/INDEX(표5[#All],MATCH(B665,표5[[#All],[잉크]],0),2),"")</f>
        <v/>
      </c>
      <c r="E665" s="22">
        <f>$C665-INDEX(표5[#All],MATCH(B665,표5[[#All],[잉크]],0),24)</f>
        <v>0</v>
      </c>
      <c r="F665" s="542"/>
      <c r="G665" s="23" t="str">
        <f>IF(ISBLANK(F665),"",INDEX(호기!$A$1:$B$657,MATCH('생산계획(잉크)'!B1117,호기!$A$1:$A$657,0),2))</f>
        <v/>
      </c>
      <c r="H665" s="24">
        <f>C665+F665-INDEX(표5[#All],MATCH(B665,표5[[#All],[잉크]],0),2)</f>
        <v>0</v>
      </c>
      <c r="I665" s="21" t="str">
        <f>IFERROR(H665/INDEX(표5[#All],MATCH(B665,표5[[#All],[잉크]],0),5),"")</f>
        <v/>
      </c>
      <c r="J665" s="542"/>
      <c r="K665" s="25" t="str">
        <f>IF(ISBLANK(J665),"",INDEX(호기!$A$1:$B$657,MATCH('생산계획(잉크)'!B1117,호기!$A$1:$A$657,0),2))</f>
        <v/>
      </c>
      <c r="L665" s="24">
        <f>H665+J665-INDEX(표5[#All],MATCH(B665,표5[[#All],[잉크]],0),5)</f>
        <v>0</v>
      </c>
      <c r="M665" s="21" t="str">
        <f>IFERROR(L665/INDEX(표5[#All],MATCH(B665,표5[[#All],[잉크]],0),8),"")</f>
        <v/>
      </c>
      <c r="N665" s="542"/>
      <c r="O665" s="23" t="str">
        <f>IF(ISBLANK(N665),"",INDEX(호기!$A$1:$B$657,MATCH('생산계획(잉크)'!B1117,호기!$A$1:$A$657,0),2))</f>
        <v/>
      </c>
      <c r="P665" s="24">
        <f>L665+N665-INDEX(표5[#All],MATCH(B665,표5[[#All],[잉크]],0),5)</f>
        <v>0</v>
      </c>
      <c r="Q665" s="21" t="str">
        <f>IFERROR(P665/INDEX(표5[#All],MATCH(B665,표5[[#All],[잉크]],0),11),"")</f>
        <v/>
      </c>
      <c r="R665" s="542"/>
      <c r="S665" s="25" t="str">
        <f>IF(ISBLANK(R665),"",INDEX(호기!$A$1:$B$657,MATCH('생산계획(잉크)'!B1117,호기!$A$1:$A$657,0),2))</f>
        <v/>
      </c>
      <c r="T665" s="24">
        <f>P665+R665-INDEX(표5[#All],MATCH(B665,표5[[#All],[잉크]],0),5)</f>
        <v>0</v>
      </c>
      <c r="U665" s="21" t="str">
        <f>IFERROR(T665/INDEX(표5[#All],MATCH(B665,표5[[#All],[잉크]],0),14),"")</f>
        <v/>
      </c>
      <c r="V665" s="542"/>
      <c r="W665" s="23" t="str">
        <f>IF(ISBLANK(V665),"",INDEX(호기!$A$1:$B$657,MATCH('생산계획(잉크)'!B1117,호기!$A$1:$A$657,0),2))</f>
        <v/>
      </c>
      <c r="X665" s="24">
        <f>T665+V665-INDEX(표5[#All],MATCH(B665,표5[[#All],[잉크]],0),5)</f>
        <v>0</v>
      </c>
      <c r="Y665" s="21" t="str">
        <f>IFERROR(X665/INDEX(표5[#All],MATCH(B665,표5[[#All],[잉크]],0),17),"")</f>
        <v/>
      </c>
      <c r="Z665" s="23"/>
      <c r="AA665" s="23" t="str">
        <f>IF(ISBLANK(Z665),"",INDEX(호기!$A$1:$B$657,MATCH('생산계획(잉크)'!B1117,호기!$A$1:$A$657,0),2))</f>
        <v/>
      </c>
      <c r="AB665" s="24">
        <f>X665+Z665-INDEX(표5[#All],MATCH(B665,표5[[#All],[잉크]],0),5)</f>
        <v>0</v>
      </c>
      <c r="AC665" s="21" t="str">
        <f>IFERROR(AB665/INDEX(표5[#All],MATCH(B665,표5[[#All],[잉크]],0),20),"")</f>
        <v/>
      </c>
      <c r="AD665" s="23"/>
      <c r="AE665" s="235"/>
      <c r="BB665" s="67"/>
      <c r="BC665" s="67"/>
      <c r="BD665" s="67"/>
      <c r="BE665" s="67"/>
      <c r="BF665" s="67"/>
    </row>
    <row r="666" spans="1:58" ht="16.5" hidden="1" customHeight="1" x14ac:dyDescent="0.3">
      <c r="A666" s="1"/>
      <c r="B666" s="5" t="s">
        <v>1881</v>
      </c>
      <c r="C666" s="68"/>
      <c r="D666" s="69" t="str">
        <f>IFERROR(C666/INDEX(표5[#All],MATCH(B666,표5[[#All],[잉크]],0),2),"")</f>
        <v/>
      </c>
      <c r="E666" s="22">
        <f>$C666-INDEX(표5[#All],MATCH(B666,표5[[#All],[잉크]],0),24)</f>
        <v>0</v>
      </c>
      <c r="F666" s="542"/>
      <c r="G666" s="23" t="str">
        <f>IF(ISBLANK(F666),"",INDEX(호기!$A$1:$B$657,MATCH('생산계획(잉크)'!B1118,호기!$A$1:$A$657,0),2))</f>
        <v/>
      </c>
      <c r="H666" s="24">
        <f>C666+F666-INDEX(표5[#All],MATCH(B666,표5[[#All],[잉크]],0),2)</f>
        <v>0</v>
      </c>
      <c r="I666" s="21" t="str">
        <f>IFERROR(H666/INDEX(표5[#All],MATCH(B666,표5[[#All],[잉크]],0),5),"")</f>
        <v/>
      </c>
      <c r="J666" s="542"/>
      <c r="K666" s="25" t="str">
        <f>IF(ISBLANK(J666),"",INDEX(호기!$A$1:$B$657,MATCH('생산계획(잉크)'!B1118,호기!$A$1:$A$657,0),2))</f>
        <v/>
      </c>
      <c r="L666" s="24">
        <f>H666+J666-INDEX(표5[#All],MATCH(B666,표5[[#All],[잉크]],0),5)</f>
        <v>0</v>
      </c>
      <c r="M666" s="21" t="str">
        <f>IFERROR(L666/INDEX(표5[#All],MATCH(B666,표5[[#All],[잉크]],0),8),"")</f>
        <v/>
      </c>
      <c r="N666" s="542"/>
      <c r="O666" s="23" t="str">
        <f>IF(ISBLANK(N666),"",INDEX(호기!$A$1:$B$657,MATCH('생산계획(잉크)'!B1118,호기!$A$1:$A$657,0),2))</f>
        <v/>
      </c>
      <c r="P666" s="24">
        <f>L666+N666-INDEX(표5[#All],MATCH(B666,표5[[#All],[잉크]],0),5)</f>
        <v>0</v>
      </c>
      <c r="Q666" s="21" t="str">
        <f>IFERROR(P666/INDEX(표5[#All],MATCH(B666,표5[[#All],[잉크]],0),11),"")</f>
        <v/>
      </c>
      <c r="R666" s="542"/>
      <c r="S666" s="25" t="str">
        <f>IF(ISBLANK(R666),"",INDEX(호기!$A$1:$B$657,MATCH('생산계획(잉크)'!B1118,호기!$A$1:$A$657,0),2))</f>
        <v/>
      </c>
      <c r="T666" s="24">
        <f>P666+R666-INDEX(표5[#All],MATCH(B666,표5[[#All],[잉크]],0),5)</f>
        <v>0</v>
      </c>
      <c r="U666" s="21" t="str">
        <f>IFERROR(T666/INDEX(표5[#All],MATCH(B666,표5[[#All],[잉크]],0),14),"")</f>
        <v/>
      </c>
      <c r="V666" s="542"/>
      <c r="W666" s="23" t="str">
        <f>IF(ISBLANK(V666),"",INDEX(호기!$A$1:$B$657,MATCH('생산계획(잉크)'!B1118,호기!$A$1:$A$657,0),2))</f>
        <v/>
      </c>
      <c r="X666" s="24">
        <f>T666+V666-INDEX(표5[#All],MATCH(B666,표5[[#All],[잉크]],0),5)</f>
        <v>0</v>
      </c>
      <c r="Y666" s="21" t="str">
        <f>IFERROR(X666/INDEX(표5[#All],MATCH(B666,표5[[#All],[잉크]],0),17),"")</f>
        <v/>
      </c>
      <c r="Z666" s="23"/>
      <c r="AA666" s="23" t="str">
        <f>IF(ISBLANK(Z666),"",INDEX(호기!$A$1:$B$657,MATCH('생산계획(잉크)'!B1118,호기!$A$1:$A$657,0),2))</f>
        <v/>
      </c>
      <c r="AB666" s="24">
        <f>X666+Z666-INDEX(표5[#All],MATCH(B666,표5[[#All],[잉크]],0),5)</f>
        <v>0</v>
      </c>
      <c r="AC666" s="21" t="str">
        <f>IFERROR(AB666/INDEX(표5[#All],MATCH(B666,표5[[#All],[잉크]],0),20),"")</f>
        <v/>
      </c>
      <c r="AD666" s="23"/>
      <c r="AE666" s="235"/>
      <c r="BB666" s="67"/>
      <c r="BC666" s="67"/>
      <c r="BD666" s="67"/>
      <c r="BE666" s="67"/>
      <c r="BF666" s="67"/>
    </row>
    <row r="667" spans="1:58" ht="16.5" hidden="1" customHeight="1" x14ac:dyDescent="0.3">
      <c r="A667" s="1"/>
      <c r="B667" s="5" t="s">
        <v>1882</v>
      </c>
      <c r="C667" s="68"/>
      <c r="D667" s="69" t="str">
        <f>IFERROR(C667/INDEX(표5[#All],MATCH(B667,표5[[#All],[잉크]],0),2),"")</f>
        <v/>
      </c>
      <c r="E667" s="22">
        <f>$C667-INDEX(표5[#All],MATCH(B667,표5[[#All],[잉크]],0),24)</f>
        <v>0</v>
      </c>
      <c r="F667" s="542"/>
      <c r="G667" s="23" t="str">
        <f>IF(ISBLANK(F667),"",INDEX(호기!$A$1:$B$657,MATCH('생산계획(잉크)'!B1119,호기!$A$1:$A$657,0),2))</f>
        <v/>
      </c>
      <c r="H667" s="24">
        <f>C667+F667-INDEX(표5[#All],MATCH(B667,표5[[#All],[잉크]],0),2)</f>
        <v>0</v>
      </c>
      <c r="I667" s="21" t="str">
        <f>IFERROR(H667/INDEX(표5[#All],MATCH(B667,표5[[#All],[잉크]],0),5),"")</f>
        <v/>
      </c>
      <c r="J667" s="542"/>
      <c r="K667" s="25" t="str">
        <f>IF(ISBLANK(J667),"",INDEX(호기!$A$1:$B$657,MATCH('생산계획(잉크)'!B1119,호기!$A$1:$A$657,0),2))</f>
        <v/>
      </c>
      <c r="L667" s="24">
        <f>H667+J667-INDEX(표5[#All],MATCH(B667,표5[[#All],[잉크]],0),5)</f>
        <v>0</v>
      </c>
      <c r="M667" s="21" t="str">
        <f>IFERROR(L667/INDEX(표5[#All],MATCH(B667,표5[[#All],[잉크]],0),8),"")</f>
        <v/>
      </c>
      <c r="N667" s="542"/>
      <c r="O667" s="23" t="str">
        <f>IF(ISBLANK(N667),"",INDEX(호기!$A$1:$B$657,MATCH('생산계획(잉크)'!B1119,호기!$A$1:$A$657,0),2))</f>
        <v/>
      </c>
      <c r="P667" s="24">
        <f>L667+N667-INDEX(표5[#All],MATCH(B667,표5[[#All],[잉크]],0),5)</f>
        <v>0</v>
      </c>
      <c r="Q667" s="21" t="str">
        <f>IFERROR(P667/INDEX(표5[#All],MATCH(B667,표5[[#All],[잉크]],0),11),"")</f>
        <v/>
      </c>
      <c r="R667" s="542"/>
      <c r="S667" s="25" t="str">
        <f>IF(ISBLANK(R667),"",INDEX(호기!$A$1:$B$657,MATCH('생산계획(잉크)'!B1119,호기!$A$1:$A$657,0),2))</f>
        <v/>
      </c>
      <c r="T667" s="24">
        <f>P667+R667-INDEX(표5[#All],MATCH(B667,표5[[#All],[잉크]],0),5)</f>
        <v>0</v>
      </c>
      <c r="U667" s="21" t="str">
        <f>IFERROR(T667/INDEX(표5[#All],MATCH(B667,표5[[#All],[잉크]],0),14),"")</f>
        <v/>
      </c>
      <c r="V667" s="542"/>
      <c r="W667" s="23" t="str">
        <f>IF(ISBLANK(V667),"",INDEX(호기!$A$1:$B$657,MATCH('생산계획(잉크)'!B1119,호기!$A$1:$A$657,0),2))</f>
        <v/>
      </c>
      <c r="X667" s="24">
        <f>T667+V667-INDEX(표5[#All],MATCH(B667,표5[[#All],[잉크]],0),5)</f>
        <v>0</v>
      </c>
      <c r="Y667" s="21" t="str">
        <f>IFERROR(X667/INDEX(표5[#All],MATCH(B667,표5[[#All],[잉크]],0),17),"")</f>
        <v/>
      </c>
      <c r="Z667" s="23"/>
      <c r="AA667" s="23" t="str">
        <f>IF(ISBLANK(Z667),"",INDEX(호기!$A$1:$B$657,MATCH('생산계획(잉크)'!B1119,호기!$A$1:$A$657,0),2))</f>
        <v/>
      </c>
      <c r="AB667" s="24">
        <f>X667+Z667-INDEX(표5[#All],MATCH(B667,표5[[#All],[잉크]],0),5)</f>
        <v>0</v>
      </c>
      <c r="AC667" s="21" t="str">
        <f>IFERROR(AB667/INDEX(표5[#All],MATCH(B667,표5[[#All],[잉크]],0),20),"")</f>
        <v/>
      </c>
      <c r="AD667" s="23"/>
      <c r="AE667" s="235"/>
      <c r="BB667" s="67"/>
      <c r="BC667" s="67"/>
      <c r="BD667" s="67"/>
      <c r="BE667" s="67"/>
      <c r="BF667" s="67"/>
    </row>
    <row r="668" spans="1:58" ht="16.5" hidden="1" customHeight="1" x14ac:dyDescent="0.3">
      <c r="A668" s="1"/>
      <c r="B668" s="5" t="s">
        <v>2377</v>
      </c>
      <c r="C668" s="68"/>
      <c r="D668" s="69" t="str">
        <f>IFERROR(C668/INDEX(표5[#All],MATCH(B668,표5[[#All],[잉크]],0),2),"")</f>
        <v/>
      </c>
      <c r="E668" s="22">
        <f>$C668-INDEX(표5[#All],MATCH(B668,표5[[#All],[잉크]],0),24)</f>
        <v>0</v>
      </c>
      <c r="F668" s="542"/>
      <c r="G668" s="23" t="str">
        <f>IF(ISBLANK(F668),"",INDEX(호기!$A$1:$B$657,MATCH('생산계획(잉크)'!B1120,호기!$A$1:$A$657,0),2))</f>
        <v/>
      </c>
      <c r="H668" s="24">
        <f>C668+F668-INDEX(표5[#All],MATCH(B668,표5[[#All],[잉크]],0),2)</f>
        <v>0</v>
      </c>
      <c r="I668" s="21" t="str">
        <f>IFERROR(H668/INDEX(표5[#All],MATCH(B668,표5[[#All],[잉크]],0),5),"")</f>
        <v/>
      </c>
      <c r="J668" s="542"/>
      <c r="K668" s="25" t="str">
        <f>IF(ISBLANK(J668),"",INDEX(호기!$A$1:$B$657,MATCH('생산계획(잉크)'!B1120,호기!$A$1:$A$657,0),2))</f>
        <v/>
      </c>
      <c r="L668" s="24">
        <f>H668+J668-INDEX(표5[#All],MATCH(B668,표5[[#All],[잉크]],0),5)</f>
        <v>0</v>
      </c>
      <c r="M668" s="21" t="str">
        <f>IFERROR(L668/INDEX(표5[#All],MATCH(B668,표5[[#All],[잉크]],0),8),"")</f>
        <v/>
      </c>
      <c r="N668" s="542"/>
      <c r="O668" s="23" t="str">
        <f>IF(ISBLANK(N668),"",INDEX(호기!$A$1:$B$657,MATCH('생산계획(잉크)'!B1120,호기!$A$1:$A$657,0),2))</f>
        <v/>
      </c>
      <c r="P668" s="24">
        <f>L668+N668-INDEX(표5[#All],MATCH(B668,표5[[#All],[잉크]],0),5)</f>
        <v>0</v>
      </c>
      <c r="Q668" s="21" t="str">
        <f>IFERROR(P668/INDEX(표5[#All],MATCH(B668,표5[[#All],[잉크]],0),11),"")</f>
        <v/>
      </c>
      <c r="R668" s="542"/>
      <c r="S668" s="25" t="str">
        <f>IF(ISBLANK(R668),"",INDEX(호기!$A$1:$B$657,MATCH('생산계획(잉크)'!B1120,호기!$A$1:$A$657,0),2))</f>
        <v/>
      </c>
      <c r="T668" s="24">
        <f>P668+R668-INDEX(표5[#All],MATCH(B668,표5[[#All],[잉크]],0),5)</f>
        <v>0</v>
      </c>
      <c r="U668" s="21" t="str">
        <f>IFERROR(T668/INDEX(표5[#All],MATCH(B668,표5[[#All],[잉크]],0),14),"")</f>
        <v/>
      </c>
      <c r="V668" s="542"/>
      <c r="W668" s="23" t="str">
        <f>IF(ISBLANK(V668),"",INDEX(호기!$A$1:$B$657,MATCH('생산계획(잉크)'!B1120,호기!$A$1:$A$657,0),2))</f>
        <v/>
      </c>
      <c r="X668" s="24">
        <f>T668+V668-INDEX(표5[#All],MATCH(B668,표5[[#All],[잉크]],0),5)</f>
        <v>0</v>
      </c>
      <c r="Y668" s="21" t="str">
        <f>IFERROR(X668/INDEX(표5[#All],MATCH(B668,표5[[#All],[잉크]],0),17),"")</f>
        <v/>
      </c>
      <c r="Z668" s="23"/>
      <c r="AA668" s="23" t="str">
        <f>IF(ISBLANK(Z668),"",INDEX(호기!$A$1:$B$657,MATCH('생산계획(잉크)'!B1120,호기!$A$1:$A$657,0),2))</f>
        <v/>
      </c>
      <c r="AB668" s="24">
        <f>X668+Z668-INDEX(표5[#All],MATCH(B668,표5[[#All],[잉크]],0),5)</f>
        <v>0</v>
      </c>
      <c r="AC668" s="21" t="str">
        <f>IFERROR(AB668/INDEX(표5[#All],MATCH(B668,표5[[#All],[잉크]],0),20),"")</f>
        <v/>
      </c>
      <c r="AD668" s="23"/>
      <c r="AE668" s="235"/>
      <c r="BB668" s="67"/>
      <c r="BC668" s="67"/>
      <c r="BD668" s="67"/>
      <c r="BE668" s="67"/>
      <c r="BF668" s="67"/>
    </row>
    <row r="669" spans="1:58" ht="16.5" hidden="1" customHeight="1" x14ac:dyDescent="0.3">
      <c r="A669" s="1"/>
      <c r="B669" s="5" t="s">
        <v>1826</v>
      </c>
      <c r="C669" s="68"/>
      <c r="D669" s="69" t="str">
        <f>IFERROR(C669/INDEX(표5[#All],MATCH(B669,표5[[#All],[잉크]],0),2),"")</f>
        <v/>
      </c>
      <c r="E669" s="22">
        <f>$C669-INDEX(표5[#All],MATCH(B669,표5[[#All],[잉크]],0),24)</f>
        <v>0</v>
      </c>
      <c r="F669" s="542"/>
      <c r="G669" s="23" t="str">
        <f>IF(ISBLANK(F669),"",INDEX(호기!$A$1:$B$657,MATCH('생산계획(잉크)'!B1121,호기!$A$1:$A$657,0),2))</f>
        <v/>
      </c>
      <c r="H669" s="24">
        <f>C669+F669-INDEX(표5[#All],MATCH(B669,표5[[#All],[잉크]],0),2)</f>
        <v>0</v>
      </c>
      <c r="I669" s="21" t="str">
        <f>IFERROR(H669/INDEX(표5[#All],MATCH(B669,표5[[#All],[잉크]],0),5),"")</f>
        <v/>
      </c>
      <c r="J669" s="542"/>
      <c r="K669" s="25" t="str">
        <f>IF(ISBLANK(J669),"",INDEX(호기!$A$1:$B$657,MATCH('생산계획(잉크)'!B1121,호기!$A$1:$A$657,0),2))</f>
        <v/>
      </c>
      <c r="L669" s="24">
        <f>H669+J669-INDEX(표5[#All],MATCH(B669,표5[[#All],[잉크]],0),5)</f>
        <v>0</v>
      </c>
      <c r="M669" s="21" t="str">
        <f>IFERROR(L669/INDEX(표5[#All],MATCH(B669,표5[[#All],[잉크]],0),8),"")</f>
        <v/>
      </c>
      <c r="N669" s="542"/>
      <c r="O669" s="23" t="str">
        <f>IF(ISBLANK(N669),"",INDEX(호기!$A$1:$B$657,MATCH('생산계획(잉크)'!B1121,호기!$A$1:$A$657,0),2))</f>
        <v/>
      </c>
      <c r="P669" s="24">
        <f>L669+N669-INDEX(표5[#All],MATCH(B669,표5[[#All],[잉크]],0),5)</f>
        <v>0</v>
      </c>
      <c r="Q669" s="21" t="str">
        <f>IFERROR(P669/INDEX(표5[#All],MATCH(B669,표5[[#All],[잉크]],0),11),"")</f>
        <v/>
      </c>
      <c r="R669" s="542"/>
      <c r="S669" s="25" t="str">
        <f>IF(ISBLANK(R669),"",INDEX(호기!$A$1:$B$657,MATCH('생산계획(잉크)'!B1121,호기!$A$1:$A$657,0),2))</f>
        <v/>
      </c>
      <c r="T669" s="24">
        <f>P669+R669-INDEX(표5[#All],MATCH(B669,표5[[#All],[잉크]],0),5)</f>
        <v>0</v>
      </c>
      <c r="U669" s="21" t="str">
        <f>IFERROR(T669/INDEX(표5[#All],MATCH(B669,표5[[#All],[잉크]],0),14),"")</f>
        <v/>
      </c>
      <c r="V669" s="542"/>
      <c r="W669" s="23" t="str">
        <f>IF(ISBLANK(V669),"",INDEX(호기!$A$1:$B$657,MATCH('생산계획(잉크)'!B1121,호기!$A$1:$A$657,0),2))</f>
        <v/>
      </c>
      <c r="X669" s="24">
        <f>T669+V669-INDEX(표5[#All],MATCH(B669,표5[[#All],[잉크]],0),5)</f>
        <v>0</v>
      </c>
      <c r="Y669" s="21" t="str">
        <f>IFERROR(X669/INDEX(표5[#All],MATCH(B669,표5[[#All],[잉크]],0),17),"")</f>
        <v/>
      </c>
      <c r="Z669" s="23"/>
      <c r="AA669" s="23" t="str">
        <f>IF(ISBLANK(Z669),"",INDEX(호기!$A$1:$B$657,MATCH('생산계획(잉크)'!B1121,호기!$A$1:$A$657,0),2))</f>
        <v/>
      </c>
      <c r="AB669" s="24">
        <f>X669+Z669-INDEX(표5[#All],MATCH(B669,표5[[#All],[잉크]],0),5)</f>
        <v>0</v>
      </c>
      <c r="AC669" s="21" t="str">
        <f>IFERROR(AB669/INDEX(표5[#All],MATCH(B669,표5[[#All],[잉크]],0),20),"")</f>
        <v/>
      </c>
      <c r="AD669" s="23"/>
      <c r="AE669" s="235"/>
      <c r="BB669" s="67"/>
      <c r="BC669" s="67"/>
      <c r="BD669" s="67"/>
      <c r="BE669" s="67"/>
      <c r="BF669" s="67"/>
    </row>
    <row r="670" spans="1:58" ht="16.5" hidden="1" customHeight="1" x14ac:dyDescent="0.3">
      <c r="A670" s="1"/>
      <c r="B670" s="5" t="s">
        <v>1827</v>
      </c>
      <c r="C670" s="68"/>
      <c r="D670" s="69" t="str">
        <f>IFERROR(C670/INDEX(표5[#All],MATCH(B670,표5[[#All],[잉크]],0),2),"")</f>
        <v/>
      </c>
      <c r="E670" s="22">
        <f>$C670-INDEX(표5[#All],MATCH(B670,표5[[#All],[잉크]],0),24)</f>
        <v>0</v>
      </c>
      <c r="F670" s="542"/>
      <c r="G670" s="23" t="str">
        <f>IF(ISBLANK(F670),"",INDEX(호기!$A$1:$B$657,MATCH('생산계획(잉크)'!B1122,호기!$A$1:$A$657,0),2))</f>
        <v/>
      </c>
      <c r="H670" s="24">
        <f>C670+F670-INDEX(표5[#All],MATCH(B670,표5[[#All],[잉크]],0),2)</f>
        <v>0</v>
      </c>
      <c r="I670" s="21" t="str">
        <f>IFERROR(H670/INDEX(표5[#All],MATCH(B670,표5[[#All],[잉크]],0),5),"")</f>
        <v/>
      </c>
      <c r="J670" s="542"/>
      <c r="K670" s="25" t="str">
        <f>IF(ISBLANK(J670),"",INDEX(호기!$A$1:$B$657,MATCH('생산계획(잉크)'!B1122,호기!$A$1:$A$657,0),2))</f>
        <v/>
      </c>
      <c r="L670" s="24">
        <f>H670+J670-INDEX(표5[#All],MATCH(B670,표5[[#All],[잉크]],0),5)</f>
        <v>0</v>
      </c>
      <c r="M670" s="21" t="str">
        <f>IFERROR(L670/INDEX(표5[#All],MATCH(B670,표5[[#All],[잉크]],0),8),"")</f>
        <v/>
      </c>
      <c r="N670" s="542"/>
      <c r="O670" s="23" t="str">
        <f>IF(ISBLANK(N670),"",INDEX(호기!$A$1:$B$657,MATCH('생산계획(잉크)'!B1122,호기!$A$1:$A$657,0),2))</f>
        <v/>
      </c>
      <c r="P670" s="24">
        <f>L670+N670-INDEX(표5[#All],MATCH(B670,표5[[#All],[잉크]],0),5)</f>
        <v>0</v>
      </c>
      <c r="Q670" s="21" t="str">
        <f>IFERROR(P670/INDEX(표5[#All],MATCH(B670,표5[[#All],[잉크]],0),11),"")</f>
        <v/>
      </c>
      <c r="R670" s="542"/>
      <c r="S670" s="25" t="str">
        <f>IF(ISBLANK(R670),"",INDEX(호기!$A$1:$B$657,MATCH('생산계획(잉크)'!B1122,호기!$A$1:$A$657,0),2))</f>
        <v/>
      </c>
      <c r="T670" s="24">
        <f>P670+R670-INDEX(표5[#All],MATCH(B670,표5[[#All],[잉크]],0),5)</f>
        <v>0</v>
      </c>
      <c r="U670" s="21" t="str">
        <f>IFERROR(T670/INDEX(표5[#All],MATCH(B670,표5[[#All],[잉크]],0),14),"")</f>
        <v/>
      </c>
      <c r="V670" s="542"/>
      <c r="W670" s="23" t="str">
        <f>IF(ISBLANK(V670),"",INDEX(호기!$A$1:$B$657,MATCH('생산계획(잉크)'!B1122,호기!$A$1:$A$657,0),2))</f>
        <v/>
      </c>
      <c r="X670" s="24">
        <f>T670+V670-INDEX(표5[#All],MATCH(B670,표5[[#All],[잉크]],0),5)</f>
        <v>0</v>
      </c>
      <c r="Y670" s="21" t="str">
        <f>IFERROR(X670/INDEX(표5[#All],MATCH(B670,표5[[#All],[잉크]],0),17),"")</f>
        <v/>
      </c>
      <c r="Z670" s="23"/>
      <c r="AA670" s="23" t="str">
        <f>IF(ISBLANK(Z670),"",INDEX(호기!$A$1:$B$657,MATCH('생산계획(잉크)'!B1122,호기!$A$1:$A$657,0),2))</f>
        <v/>
      </c>
      <c r="AB670" s="24">
        <f>X670+Z670-INDEX(표5[#All],MATCH(B670,표5[[#All],[잉크]],0),5)</f>
        <v>0</v>
      </c>
      <c r="AC670" s="21" t="str">
        <f>IFERROR(AB670/INDEX(표5[#All],MATCH(B670,표5[[#All],[잉크]],0),20),"")</f>
        <v/>
      </c>
      <c r="AD670" s="23"/>
      <c r="AE670" s="235"/>
      <c r="BB670" s="67"/>
      <c r="BC670" s="67"/>
      <c r="BD670" s="67"/>
      <c r="BE670" s="67"/>
      <c r="BF670" s="67"/>
    </row>
    <row r="671" spans="1:58" ht="16.5" hidden="1" customHeight="1" x14ac:dyDescent="0.3">
      <c r="A671" s="1"/>
      <c r="B671" s="5" t="s">
        <v>2462</v>
      </c>
      <c r="C671" s="68"/>
      <c r="D671" s="69" t="str">
        <f>IFERROR(C671/INDEX(표5[#All],MATCH(B671,표5[[#All],[잉크]],0),2),"")</f>
        <v/>
      </c>
      <c r="E671" s="22">
        <f>$C671-INDEX(표5[#All],MATCH(B671,표5[[#All],[잉크]],0),24)</f>
        <v>0</v>
      </c>
      <c r="F671" s="542"/>
      <c r="G671" s="23" t="str">
        <f>IF(ISBLANK(F671),"",INDEX(호기!$A$1:$B$657,MATCH('생산계획(잉크)'!B1123,호기!$A$1:$A$657,0),2))</f>
        <v/>
      </c>
      <c r="H671" s="24">
        <f>C671+F671-INDEX(표5[#All],MATCH(B671,표5[[#All],[잉크]],0),2)</f>
        <v>0</v>
      </c>
      <c r="I671" s="21" t="str">
        <f>IFERROR(H671/INDEX(표5[#All],MATCH(B671,표5[[#All],[잉크]],0),5),"")</f>
        <v/>
      </c>
      <c r="J671" s="542"/>
      <c r="K671" s="25" t="str">
        <f>IF(ISBLANK(J671),"",INDEX(호기!$A$1:$B$657,MATCH('생산계획(잉크)'!B1123,호기!$A$1:$A$657,0),2))</f>
        <v/>
      </c>
      <c r="L671" s="24">
        <f>H671+J671-INDEX(표5[#All],MATCH(B671,표5[[#All],[잉크]],0),5)</f>
        <v>0</v>
      </c>
      <c r="M671" s="21" t="str">
        <f>IFERROR(L671/INDEX(표5[#All],MATCH(B671,표5[[#All],[잉크]],0),8),"")</f>
        <v/>
      </c>
      <c r="N671" s="542"/>
      <c r="O671" s="23" t="str">
        <f>IF(ISBLANK(N671),"",INDEX(호기!$A$1:$B$657,MATCH('생산계획(잉크)'!B1123,호기!$A$1:$A$657,0),2))</f>
        <v/>
      </c>
      <c r="P671" s="24">
        <f>L671+N671-INDEX(표5[#All],MATCH(B671,표5[[#All],[잉크]],0),5)</f>
        <v>0</v>
      </c>
      <c r="Q671" s="21" t="str">
        <f>IFERROR(P671/INDEX(표5[#All],MATCH(B671,표5[[#All],[잉크]],0),11),"")</f>
        <v/>
      </c>
      <c r="R671" s="542"/>
      <c r="S671" s="25" t="str">
        <f>IF(ISBLANK(R671),"",INDEX(호기!$A$1:$B$657,MATCH('생산계획(잉크)'!B1123,호기!$A$1:$A$657,0),2))</f>
        <v/>
      </c>
      <c r="T671" s="24">
        <f>P671+R671-INDEX(표5[#All],MATCH(B671,표5[[#All],[잉크]],0),5)</f>
        <v>0</v>
      </c>
      <c r="U671" s="21" t="str">
        <f>IFERROR(T671/INDEX(표5[#All],MATCH(B671,표5[[#All],[잉크]],0),14),"")</f>
        <v/>
      </c>
      <c r="V671" s="542"/>
      <c r="W671" s="23" t="str">
        <f>IF(ISBLANK(V671),"",INDEX(호기!$A$1:$B$657,MATCH('생산계획(잉크)'!B1123,호기!$A$1:$A$657,0),2))</f>
        <v/>
      </c>
      <c r="X671" s="24">
        <f>T671+V671-INDEX(표5[#All],MATCH(B671,표5[[#All],[잉크]],0),5)</f>
        <v>0</v>
      </c>
      <c r="Y671" s="21" t="str">
        <f>IFERROR(X671/INDEX(표5[#All],MATCH(B671,표5[[#All],[잉크]],0),17),"")</f>
        <v/>
      </c>
      <c r="Z671" s="23"/>
      <c r="AA671" s="23" t="str">
        <f>IF(ISBLANK(Z671),"",INDEX(호기!$A$1:$B$657,MATCH('생산계획(잉크)'!B1123,호기!$A$1:$A$657,0),2))</f>
        <v/>
      </c>
      <c r="AB671" s="24">
        <f>X671+Z671-INDEX(표5[#All],MATCH(B671,표5[[#All],[잉크]],0),5)</f>
        <v>0</v>
      </c>
      <c r="AC671" s="21" t="str">
        <f>IFERROR(AB671/INDEX(표5[#All],MATCH(B671,표5[[#All],[잉크]],0),20),"")</f>
        <v/>
      </c>
      <c r="AD671" s="23"/>
      <c r="AE671" s="235"/>
      <c r="BB671" s="67"/>
      <c r="BC671" s="67"/>
      <c r="BD671" s="67"/>
      <c r="BE671" s="67"/>
      <c r="BF671" s="67"/>
    </row>
    <row r="672" spans="1:58" ht="16.5" hidden="1" customHeight="1" x14ac:dyDescent="0.3">
      <c r="A672" s="1"/>
      <c r="B672" s="5" t="s">
        <v>2446</v>
      </c>
      <c r="C672" s="68"/>
      <c r="D672" s="69" t="str">
        <f>IFERROR(C672/INDEX(표5[#All],MATCH(B672,표5[[#All],[잉크]],0),2),"")</f>
        <v/>
      </c>
      <c r="E672" s="22">
        <f>$C672-INDEX(표5[#All],MATCH(B672,표5[[#All],[잉크]],0),24)</f>
        <v>0</v>
      </c>
      <c r="F672" s="542"/>
      <c r="G672" s="23" t="str">
        <f>IF(ISBLANK(F672),"",INDEX(호기!$A$1:$B$657,MATCH('생산계획(잉크)'!B1124,호기!$A$1:$A$657,0),2))</f>
        <v/>
      </c>
      <c r="H672" s="24">
        <f>C672+F672-INDEX(표5[#All],MATCH(B672,표5[[#All],[잉크]],0),2)</f>
        <v>0</v>
      </c>
      <c r="I672" s="21" t="str">
        <f>IFERROR(H672/INDEX(표5[#All],MATCH(B672,표5[[#All],[잉크]],0),5),"")</f>
        <v/>
      </c>
      <c r="J672" s="542"/>
      <c r="K672" s="25" t="str">
        <f>IF(ISBLANK(J672),"",INDEX(호기!$A$1:$B$657,MATCH('생산계획(잉크)'!B1124,호기!$A$1:$A$657,0),2))</f>
        <v/>
      </c>
      <c r="L672" s="24">
        <f>H672+J672-INDEX(표5[#All],MATCH(B672,표5[[#All],[잉크]],0),5)</f>
        <v>0</v>
      </c>
      <c r="M672" s="21" t="str">
        <f>IFERROR(L672/INDEX(표5[#All],MATCH(B672,표5[[#All],[잉크]],0),8),"")</f>
        <v/>
      </c>
      <c r="N672" s="542"/>
      <c r="O672" s="23" t="str">
        <f>IF(ISBLANK(N672),"",INDEX(호기!$A$1:$B$657,MATCH('생산계획(잉크)'!B1124,호기!$A$1:$A$657,0),2))</f>
        <v/>
      </c>
      <c r="P672" s="24">
        <f>L672+N672-INDEX(표5[#All],MATCH(B672,표5[[#All],[잉크]],0),5)</f>
        <v>0</v>
      </c>
      <c r="Q672" s="21" t="str">
        <f>IFERROR(P672/INDEX(표5[#All],MATCH(B672,표5[[#All],[잉크]],0),11),"")</f>
        <v/>
      </c>
      <c r="R672" s="542"/>
      <c r="S672" s="25" t="str">
        <f>IF(ISBLANK(R672),"",INDEX(호기!$A$1:$B$657,MATCH('생산계획(잉크)'!B1124,호기!$A$1:$A$657,0),2))</f>
        <v/>
      </c>
      <c r="T672" s="24">
        <f>P672+R672-INDEX(표5[#All],MATCH(B672,표5[[#All],[잉크]],0),5)</f>
        <v>0</v>
      </c>
      <c r="U672" s="21" t="str">
        <f>IFERROR(T672/INDEX(표5[#All],MATCH(B672,표5[[#All],[잉크]],0),14),"")</f>
        <v/>
      </c>
      <c r="V672" s="542"/>
      <c r="W672" s="23" t="str">
        <f>IF(ISBLANK(V672),"",INDEX(호기!$A$1:$B$657,MATCH('생산계획(잉크)'!B1124,호기!$A$1:$A$657,0),2))</f>
        <v/>
      </c>
      <c r="X672" s="24">
        <f>T672+V672-INDEX(표5[#All],MATCH(B672,표5[[#All],[잉크]],0),5)</f>
        <v>0</v>
      </c>
      <c r="Y672" s="21" t="str">
        <f>IFERROR(X672/INDEX(표5[#All],MATCH(B672,표5[[#All],[잉크]],0),17),"")</f>
        <v/>
      </c>
      <c r="Z672" s="23"/>
      <c r="AA672" s="23" t="str">
        <f>IF(ISBLANK(Z672),"",INDEX(호기!$A$1:$B$657,MATCH('생산계획(잉크)'!B1124,호기!$A$1:$A$657,0),2))</f>
        <v/>
      </c>
      <c r="AB672" s="24">
        <f>X672+Z672-INDEX(표5[#All],MATCH(B672,표5[[#All],[잉크]],0),5)</f>
        <v>0</v>
      </c>
      <c r="AC672" s="21" t="str">
        <f>IFERROR(AB672/INDEX(표5[#All],MATCH(B672,표5[[#All],[잉크]],0),20),"")</f>
        <v/>
      </c>
      <c r="AD672" s="23"/>
      <c r="AE672" s="235"/>
      <c r="BB672" s="67"/>
      <c r="BC672" s="67"/>
      <c r="BD672" s="67"/>
      <c r="BE672" s="67"/>
      <c r="BF672" s="67"/>
    </row>
    <row r="673" spans="1:58" ht="16.5" hidden="1" customHeight="1" x14ac:dyDescent="0.3">
      <c r="A673" s="1"/>
      <c r="B673" s="5" t="s">
        <v>2447</v>
      </c>
      <c r="C673" s="68"/>
      <c r="D673" s="69" t="str">
        <f>IFERROR(C673/INDEX(표5[#All],MATCH(B673,표5[[#All],[잉크]],0),2),"")</f>
        <v/>
      </c>
      <c r="E673" s="22">
        <f>$C673-INDEX(표5[#All],MATCH(B673,표5[[#All],[잉크]],0),24)</f>
        <v>0</v>
      </c>
      <c r="F673" s="542"/>
      <c r="G673" s="23" t="str">
        <f>IF(ISBLANK(F673),"",INDEX(호기!$A$1:$B$657,MATCH('생산계획(잉크)'!B1125,호기!$A$1:$A$657,0),2))</f>
        <v/>
      </c>
      <c r="H673" s="24">
        <f>C673+F673-INDEX(표5[#All],MATCH(B673,표5[[#All],[잉크]],0),2)</f>
        <v>0</v>
      </c>
      <c r="I673" s="21" t="str">
        <f>IFERROR(H673/INDEX(표5[#All],MATCH(B673,표5[[#All],[잉크]],0),5),"")</f>
        <v/>
      </c>
      <c r="J673" s="542"/>
      <c r="K673" s="25" t="str">
        <f>IF(ISBLANK(J673),"",INDEX(호기!$A$1:$B$657,MATCH('생산계획(잉크)'!B1125,호기!$A$1:$A$657,0),2))</f>
        <v/>
      </c>
      <c r="L673" s="24">
        <f>H673+J673-INDEX(표5[#All],MATCH(B673,표5[[#All],[잉크]],0),5)</f>
        <v>0</v>
      </c>
      <c r="M673" s="21" t="str">
        <f>IFERROR(L673/INDEX(표5[#All],MATCH(B673,표5[[#All],[잉크]],0),8),"")</f>
        <v/>
      </c>
      <c r="N673" s="542"/>
      <c r="O673" s="23" t="str">
        <f>IF(ISBLANK(N673),"",INDEX(호기!$A$1:$B$657,MATCH('생산계획(잉크)'!B1125,호기!$A$1:$A$657,0),2))</f>
        <v/>
      </c>
      <c r="P673" s="24">
        <f>L673+N673-INDEX(표5[#All],MATCH(B673,표5[[#All],[잉크]],0),5)</f>
        <v>0</v>
      </c>
      <c r="Q673" s="21" t="str">
        <f>IFERROR(P673/INDEX(표5[#All],MATCH(B673,표5[[#All],[잉크]],0),11),"")</f>
        <v/>
      </c>
      <c r="R673" s="542"/>
      <c r="S673" s="25" t="str">
        <f>IF(ISBLANK(R673),"",INDEX(호기!$A$1:$B$657,MATCH('생산계획(잉크)'!B1125,호기!$A$1:$A$657,0),2))</f>
        <v/>
      </c>
      <c r="T673" s="24">
        <f>P673+R673-INDEX(표5[#All],MATCH(B673,표5[[#All],[잉크]],0),5)</f>
        <v>0</v>
      </c>
      <c r="U673" s="21" t="str">
        <f>IFERROR(T673/INDEX(표5[#All],MATCH(B673,표5[[#All],[잉크]],0),14),"")</f>
        <v/>
      </c>
      <c r="V673" s="542"/>
      <c r="W673" s="23" t="str">
        <f>IF(ISBLANK(V673),"",INDEX(호기!$A$1:$B$657,MATCH('생산계획(잉크)'!B1125,호기!$A$1:$A$657,0),2))</f>
        <v/>
      </c>
      <c r="X673" s="24">
        <f>T673+V673-INDEX(표5[#All],MATCH(B673,표5[[#All],[잉크]],0),5)</f>
        <v>0</v>
      </c>
      <c r="Y673" s="21" t="str">
        <f>IFERROR(X673/INDEX(표5[#All],MATCH(B673,표5[[#All],[잉크]],0),17),"")</f>
        <v/>
      </c>
      <c r="Z673" s="23"/>
      <c r="AA673" s="23" t="str">
        <f>IF(ISBLANK(Z673),"",INDEX(호기!$A$1:$B$657,MATCH('생산계획(잉크)'!B1125,호기!$A$1:$A$657,0),2))</f>
        <v/>
      </c>
      <c r="AB673" s="24">
        <f>X673+Z673-INDEX(표5[#All],MATCH(B673,표5[[#All],[잉크]],0),5)</f>
        <v>0</v>
      </c>
      <c r="AC673" s="21" t="str">
        <f>IFERROR(AB673/INDEX(표5[#All],MATCH(B673,표5[[#All],[잉크]],0),20),"")</f>
        <v/>
      </c>
      <c r="AD673" s="23"/>
      <c r="AE673" s="235"/>
      <c r="BB673" s="67"/>
      <c r="BC673" s="67"/>
      <c r="BD673" s="67"/>
      <c r="BE673" s="67"/>
      <c r="BF673" s="67"/>
    </row>
    <row r="674" spans="1:58" ht="16.5" hidden="1" customHeight="1" x14ac:dyDescent="0.3">
      <c r="A674" s="1"/>
      <c r="B674" s="5" t="s">
        <v>2382</v>
      </c>
      <c r="C674" s="68"/>
      <c r="D674" s="69" t="str">
        <f>IFERROR(C674/INDEX(표5[#All],MATCH(B674,표5[[#All],[잉크]],0),2),"")</f>
        <v/>
      </c>
      <c r="E674" s="22">
        <f>$C674-INDEX(표5[#All],MATCH(B674,표5[[#All],[잉크]],0),24)</f>
        <v>0</v>
      </c>
      <c r="F674" s="542"/>
      <c r="G674" s="23" t="str">
        <f>IF(ISBLANK(F674),"",INDEX(호기!$A$1:$B$657,MATCH('생산계획(잉크)'!B1126,호기!$A$1:$A$657,0),2))</f>
        <v/>
      </c>
      <c r="H674" s="24">
        <f>C674+F674-INDEX(표5[#All],MATCH(B674,표5[[#All],[잉크]],0),2)</f>
        <v>0</v>
      </c>
      <c r="I674" s="21" t="str">
        <f>IFERROR(H674/INDEX(표5[#All],MATCH(B674,표5[[#All],[잉크]],0),5),"")</f>
        <v/>
      </c>
      <c r="J674" s="542"/>
      <c r="K674" s="25" t="str">
        <f>IF(ISBLANK(J674),"",INDEX(호기!$A$1:$B$657,MATCH('생산계획(잉크)'!B1126,호기!$A$1:$A$657,0),2))</f>
        <v/>
      </c>
      <c r="L674" s="24">
        <f>H674+J674-INDEX(표5[#All],MATCH(B674,표5[[#All],[잉크]],0),5)</f>
        <v>0</v>
      </c>
      <c r="M674" s="21" t="str">
        <f>IFERROR(L674/INDEX(표5[#All],MATCH(B674,표5[[#All],[잉크]],0),8),"")</f>
        <v/>
      </c>
      <c r="N674" s="542"/>
      <c r="O674" s="23" t="str">
        <f>IF(ISBLANK(N674),"",INDEX(호기!$A$1:$B$657,MATCH('생산계획(잉크)'!B1126,호기!$A$1:$A$657,0),2))</f>
        <v/>
      </c>
      <c r="P674" s="24">
        <f>L674+N674-INDEX(표5[#All],MATCH(B674,표5[[#All],[잉크]],0),5)</f>
        <v>0</v>
      </c>
      <c r="Q674" s="21" t="str">
        <f>IFERROR(P674/INDEX(표5[#All],MATCH(B674,표5[[#All],[잉크]],0),11),"")</f>
        <v/>
      </c>
      <c r="R674" s="542"/>
      <c r="S674" s="25" t="str">
        <f>IF(ISBLANK(R674),"",INDEX(호기!$A$1:$B$657,MATCH('생산계획(잉크)'!B1126,호기!$A$1:$A$657,0),2))</f>
        <v/>
      </c>
      <c r="T674" s="24">
        <f>P674+R674-INDEX(표5[#All],MATCH(B674,표5[[#All],[잉크]],0),5)</f>
        <v>0</v>
      </c>
      <c r="U674" s="21" t="str">
        <f>IFERROR(T674/INDEX(표5[#All],MATCH(B674,표5[[#All],[잉크]],0),14),"")</f>
        <v/>
      </c>
      <c r="V674" s="542"/>
      <c r="W674" s="23" t="str">
        <f>IF(ISBLANK(V674),"",INDEX(호기!$A$1:$B$657,MATCH('생산계획(잉크)'!B1126,호기!$A$1:$A$657,0),2))</f>
        <v/>
      </c>
      <c r="X674" s="24">
        <f>T674+V674-INDEX(표5[#All],MATCH(B674,표5[[#All],[잉크]],0),5)</f>
        <v>0</v>
      </c>
      <c r="Y674" s="21" t="str">
        <f>IFERROR(X674/INDEX(표5[#All],MATCH(B674,표5[[#All],[잉크]],0),17),"")</f>
        <v/>
      </c>
      <c r="Z674" s="23"/>
      <c r="AA674" s="23" t="str">
        <f>IF(ISBLANK(Z674),"",INDEX(호기!$A$1:$B$657,MATCH('생산계획(잉크)'!B1126,호기!$A$1:$A$657,0),2))</f>
        <v/>
      </c>
      <c r="AB674" s="24">
        <f>X674+Z674-INDEX(표5[#All],MATCH(B674,표5[[#All],[잉크]],0),5)</f>
        <v>0</v>
      </c>
      <c r="AC674" s="21" t="str">
        <f>IFERROR(AB674/INDEX(표5[#All],MATCH(B674,표5[[#All],[잉크]],0),20),"")</f>
        <v/>
      </c>
      <c r="AD674" s="23"/>
      <c r="AE674" s="235"/>
      <c r="BB674" s="67"/>
      <c r="BC674" s="67"/>
      <c r="BD674" s="67"/>
      <c r="BE674" s="67"/>
      <c r="BF674" s="67"/>
    </row>
    <row r="675" spans="1:58" ht="16.5" hidden="1" customHeight="1" x14ac:dyDescent="0.3">
      <c r="A675" s="1"/>
      <c r="B675" s="5" t="s">
        <v>2491</v>
      </c>
      <c r="C675" s="68"/>
      <c r="D675" s="69" t="str">
        <f>IFERROR(C675/INDEX(표5[#All],MATCH(B675,표5[[#All],[잉크]],0),2),"")</f>
        <v/>
      </c>
      <c r="E675" s="22">
        <f>$C675-INDEX(표5[#All],MATCH(B675,표5[[#All],[잉크]],0),24)</f>
        <v>0</v>
      </c>
      <c r="F675" s="542"/>
      <c r="G675" s="23" t="str">
        <f>IF(ISBLANK(F675),"",INDEX(호기!$A$1:$B$657,MATCH('생산계획(잉크)'!B1127,호기!$A$1:$A$657,0),2))</f>
        <v/>
      </c>
      <c r="H675" s="24">
        <f>C675+F675-INDEX(표5[#All],MATCH(B675,표5[[#All],[잉크]],0),2)</f>
        <v>0</v>
      </c>
      <c r="I675" s="21" t="str">
        <f>IFERROR(H675/INDEX(표5[#All],MATCH(B675,표5[[#All],[잉크]],0),5),"")</f>
        <v/>
      </c>
      <c r="J675" s="542"/>
      <c r="K675" s="25" t="str">
        <f>IF(ISBLANK(J675),"",INDEX(호기!$A$1:$B$657,MATCH('생산계획(잉크)'!B1127,호기!$A$1:$A$657,0),2))</f>
        <v/>
      </c>
      <c r="L675" s="24">
        <f>H675+J675-INDEX(표5[#All],MATCH(B675,표5[[#All],[잉크]],0),5)</f>
        <v>0</v>
      </c>
      <c r="M675" s="21" t="str">
        <f>IFERROR(L675/INDEX(표5[#All],MATCH(B675,표5[[#All],[잉크]],0),8),"")</f>
        <v/>
      </c>
      <c r="N675" s="542"/>
      <c r="O675" s="23" t="str">
        <f>IF(ISBLANK(N675),"",INDEX(호기!$A$1:$B$657,MATCH('생산계획(잉크)'!B1127,호기!$A$1:$A$657,0),2))</f>
        <v/>
      </c>
      <c r="P675" s="24">
        <f>L675+N675-INDEX(표5[#All],MATCH(B675,표5[[#All],[잉크]],0),5)</f>
        <v>0</v>
      </c>
      <c r="Q675" s="21" t="str">
        <f>IFERROR(P675/INDEX(표5[#All],MATCH(B675,표5[[#All],[잉크]],0),11),"")</f>
        <v/>
      </c>
      <c r="R675" s="542"/>
      <c r="S675" s="25" t="str">
        <f>IF(ISBLANK(R675),"",INDEX(호기!$A$1:$B$657,MATCH('생산계획(잉크)'!B1127,호기!$A$1:$A$657,0),2))</f>
        <v/>
      </c>
      <c r="T675" s="24">
        <f>P675+R675-INDEX(표5[#All],MATCH(B675,표5[[#All],[잉크]],0),5)</f>
        <v>0</v>
      </c>
      <c r="U675" s="21" t="str">
        <f>IFERROR(T675/INDEX(표5[#All],MATCH(B675,표5[[#All],[잉크]],0),14),"")</f>
        <v/>
      </c>
      <c r="V675" s="542"/>
      <c r="W675" s="23" t="str">
        <f>IF(ISBLANK(V675),"",INDEX(호기!$A$1:$B$657,MATCH('생산계획(잉크)'!B1127,호기!$A$1:$A$657,0),2))</f>
        <v/>
      </c>
      <c r="X675" s="24">
        <f>T675+V675-INDEX(표5[#All],MATCH(B675,표5[[#All],[잉크]],0),5)</f>
        <v>0</v>
      </c>
      <c r="Y675" s="21" t="str">
        <f>IFERROR(X675/INDEX(표5[#All],MATCH(B675,표5[[#All],[잉크]],0),17),"")</f>
        <v/>
      </c>
      <c r="Z675" s="23"/>
      <c r="AA675" s="23" t="str">
        <f>IF(ISBLANK(Z675),"",INDEX(호기!$A$1:$B$657,MATCH('생산계획(잉크)'!B1127,호기!$A$1:$A$657,0),2))</f>
        <v/>
      </c>
      <c r="AB675" s="24">
        <f>X675+Z675-INDEX(표5[#All],MATCH(B675,표5[[#All],[잉크]],0),5)</f>
        <v>0</v>
      </c>
      <c r="AC675" s="21" t="str">
        <f>IFERROR(AB675/INDEX(표5[#All],MATCH(B675,표5[[#All],[잉크]],0),20),"")</f>
        <v/>
      </c>
      <c r="AD675" s="23"/>
      <c r="AE675" s="235"/>
      <c r="BB675" s="67"/>
      <c r="BC675" s="67"/>
      <c r="BD675" s="67"/>
      <c r="BE675" s="67"/>
      <c r="BF675" s="67"/>
    </row>
    <row r="676" spans="1:58" ht="16.5" hidden="1" customHeight="1" x14ac:dyDescent="0.3">
      <c r="A676" s="1"/>
      <c r="B676" s="5" t="s">
        <v>2488</v>
      </c>
      <c r="C676" s="68"/>
      <c r="D676" s="69" t="str">
        <f>IFERROR(C676/INDEX(표5[#All],MATCH(B676,표5[[#All],[잉크]],0),2),"")</f>
        <v/>
      </c>
      <c r="E676" s="22">
        <f>$C676-INDEX(표5[#All],MATCH(B676,표5[[#All],[잉크]],0),24)</f>
        <v>0</v>
      </c>
      <c r="F676" s="542"/>
      <c r="G676" s="23" t="str">
        <f>IF(ISBLANK(F676),"",INDEX(호기!$A$1:$B$657,MATCH('생산계획(잉크)'!B1128,호기!$A$1:$A$657,0),2))</f>
        <v/>
      </c>
      <c r="H676" s="24">
        <f>C676+F676-INDEX(표5[#All],MATCH(B676,표5[[#All],[잉크]],0),2)</f>
        <v>0</v>
      </c>
      <c r="I676" s="21" t="str">
        <f>IFERROR(H676/INDEX(표5[#All],MATCH(B676,표5[[#All],[잉크]],0),5),"")</f>
        <v/>
      </c>
      <c r="J676" s="542"/>
      <c r="K676" s="25" t="str">
        <f>IF(ISBLANK(J676),"",INDEX(호기!$A$1:$B$657,MATCH('생산계획(잉크)'!B1128,호기!$A$1:$A$657,0),2))</f>
        <v/>
      </c>
      <c r="L676" s="24">
        <f>H676+J676-INDEX(표5[#All],MATCH(B676,표5[[#All],[잉크]],0),5)</f>
        <v>0</v>
      </c>
      <c r="M676" s="21" t="str">
        <f>IFERROR(L676/INDEX(표5[#All],MATCH(B676,표5[[#All],[잉크]],0),8),"")</f>
        <v/>
      </c>
      <c r="N676" s="542"/>
      <c r="O676" s="23" t="str">
        <f>IF(ISBLANK(N676),"",INDEX(호기!$A$1:$B$657,MATCH('생산계획(잉크)'!B1128,호기!$A$1:$A$657,0),2))</f>
        <v/>
      </c>
      <c r="P676" s="24">
        <f>L676+N676-INDEX(표5[#All],MATCH(B676,표5[[#All],[잉크]],0),5)</f>
        <v>0</v>
      </c>
      <c r="Q676" s="21" t="str">
        <f>IFERROR(P676/INDEX(표5[#All],MATCH(B676,표5[[#All],[잉크]],0),11),"")</f>
        <v/>
      </c>
      <c r="R676" s="542"/>
      <c r="S676" s="25" t="str">
        <f>IF(ISBLANK(R676),"",INDEX(호기!$A$1:$B$657,MATCH('생산계획(잉크)'!B1128,호기!$A$1:$A$657,0),2))</f>
        <v/>
      </c>
      <c r="T676" s="24">
        <f>P676+R676-INDEX(표5[#All],MATCH(B676,표5[[#All],[잉크]],0),5)</f>
        <v>0</v>
      </c>
      <c r="U676" s="21" t="str">
        <f>IFERROR(T676/INDEX(표5[#All],MATCH(B676,표5[[#All],[잉크]],0),14),"")</f>
        <v/>
      </c>
      <c r="V676" s="542"/>
      <c r="W676" s="23" t="str">
        <f>IF(ISBLANK(V676),"",INDEX(호기!$A$1:$B$657,MATCH('생산계획(잉크)'!B1128,호기!$A$1:$A$657,0),2))</f>
        <v/>
      </c>
      <c r="X676" s="24">
        <f>T676+V676-INDEX(표5[#All],MATCH(B676,표5[[#All],[잉크]],0),5)</f>
        <v>0</v>
      </c>
      <c r="Y676" s="21" t="str">
        <f>IFERROR(X676/INDEX(표5[#All],MATCH(B676,표5[[#All],[잉크]],0),17),"")</f>
        <v/>
      </c>
      <c r="Z676" s="23"/>
      <c r="AA676" s="23" t="str">
        <f>IF(ISBLANK(Z676),"",INDEX(호기!$A$1:$B$657,MATCH('생산계획(잉크)'!B1128,호기!$A$1:$A$657,0),2))</f>
        <v/>
      </c>
      <c r="AB676" s="24">
        <f>X676+Z676-INDEX(표5[#All],MATCH(B676,표5[[#All],[잉크]],0),5)</f>
        <v>0</v>
      </c>
      <c r="AC676" s="21" t="str">
        <f>IFERROR(AB676/INDEX(표5[#All],MATCH(B676,표5[[#All],[잉크]],0),20),"")</f>
        <v/>
      </c>
      <c r="AD676" s="23"/>
      <c r="AE676" s="235"/>
      <c r="BB676" s="67"/>
      <c r="BC676" s="67"/>
      <c r="BD676" s="67"/>
      <c r="BE676" s="67"/>
      <c r="BF676" s="67"/>
    </row>
    <row r="677" spans="1:58" ht="16.5" hidden="1" customHeight="1" x14ac:dyDescent="0.3">
      <c r="A677" s="1"/>
      <c r="B677" s="5" t="s">
        <v>2528</v>
      </c>
      <c r="C677" s="68"/>
      <c r="D677" s="69" t="str">
        <f>IFERROR(C677/INDEX(표5[#All],MATCH(B677,표5[[#All],[잉크]],0),2),"")</f>
        <v/>
      </c>
      <c r="E677" s="22">
        <f>$C677-INDEX(표5[#All],MATCH(B677,표5[[#All],[잉크]],0),24)</f>
        <v>0</v>
      </c>
      <c r="F677" s="542"/>
      <c r="G677" s="23" t="str">
        <f>IF(ISBLANK(F677),"",INDEX(호기!$A$1:$B$657,MATCH('생산계획(잉크)'!B1129,호기!$A$1:$A$657,0),2))</f>
        <v/>
      </c>
      <c r="H677" s="24">
        <f>C677+F677-INDEX(표5[#All],MATCH(B677,표5[[#All],[잉크]],0),2)</f>
        <v>0</v>
      </c>
      <c r="I677" s="21" t="str">
        <f>IFERROR(H677/INDEX(표5[#All],MATCH(B677,표5[[#All],[잉크]],0),5),"")</f>
        <v/>
      </c>
      <c r="J677" s="542"/>
      <c r="K677" s="25" t="str">
        <f>IF(ISBLANK(J677),"",INDEX(호기!$A$1:$B$657,MATCH('생산계획(잉크)'!B1129,호기!$A$1:$A$657,0),2))</f>
        <v/>
      </c>
      <c r="L677" s="24">
        <f>H677+J677-INDEX(표5[#All],MATCH(B677,표5[[#All],[잉크]],0),5)</f>
        <v>0</v>
      </c>
      <c r="M677" s="21" t="str">
        <f>IFERROR(L677/INDEX(표5[#All],MATCH(B677,표5[[#All],[잉크]],0),8),"")</f>
        <v/>
      </c>
      <c r="N677" s="542"/>
      <c r="O677" s="23" t="str">
        <f>IF(ISBLANK(N677),"",INDEX(호기!$A$1:$B$657,MATCH('생산계획(잉크)'!B1129,호기!$A$1:$A$657,0),2))</f>
        <v/>
      </c>
      <c r="P677" s="24">
        <f>L677+N677-INDEX(표5[#All],MATCH(B677,표5[[#All],[잉크]],0),5)</f>
        <v>0</v>
      </c>
      <c r="Q677" s="21" t="str">
        <f>IFERROR(P677/INDEX(표5[#All],MATCH(B677,표5[[#All],[잉크]],0),11),"")</f>
        <v/>
      </c>
      <c r="R677" s="542"/>
      <c r="S677" s="25" t="str">
        <f>IF(ISBLANK(R677),"",INDEX(호기!$A$1:$B$657,MATCH('생산계획(잉크)'!B1129,호기!$A$1:$A$657,0),2))</f>
        <v/>
      </c>
      <c r="T677" s="24">
        <f>P677+R677-INDEX(표5[#All],MATCH(B677,표5[[#All],[잉크]],0),5)</f>
        <v>0</v>
      </c>
      <c r="U677" s="21" t="str">
        <f>IFERROR(T677/INDEX(표5[#All],MATCH(B677,표5[[#All],[잉크]],0),14),"")</f>
        <v/>
      </c>
      <c r="V677" s="542"/>
      <c r="W677" s="23" t="str">
        <f>IF(ISBLANK(V677),"",INDEX(호기!$A$1:$B$657,MATCH('생산계획(잉크)'!B1129,호기!$A$1:$A$657,0),2))</f>
        <v/>
      </c>
      <c r="X677" s="24">
        <f>T677+V677-INDEX(표5[#All],MATCH(B677,표5[[#All],[잉크]],0),5)</f>
        <v>0</v>
      </c>
      <c r="Y677" s="21" t="str">
        <f>IFERROR(X677/INDEX(표5[#All],MATCH(B677,표5[[#All],[잉크]],0),17),"")</f>
        <v/>
      </c>
      <c r="Z677" s="23"/>
      <c r="AA677" s="23" t="str">
        <f>IF(ISBLANK(Z677),"",INDEX(호기!$A$1:$B$657,MATCH('생산계획(잉크)'!B1129,호기!$A$1:$A$657,0),2))</f>
        <v/>
      </c>
      <c r="AB677" s="24">
        <f>X677+Z677-INDEX(표5[#All],MATCH(B677,표5[[#All],[잉크]],0),5)</f>
        <v>0</v>
      </c>
      <c r="AC677" s="21" t="str">
        <f>IFERROR(AB677/INDEX(표5[#All],MATCH(B677,표5[[#All],[잉크]],0),20),"")</f>
        <v/>
      </c>
      <c r="AD677" s="23"/>
      <c r="AE677" s="235"/>
      <c r="BB677" s="67"/>
      <c r="BC677" s="67"/>
      <c r="BD677" s="67"/>
      <c r="BE677" s="67"/>
      <c r="BF677" s="67"/>
    </row>
    <row r="678" spans="1:58" ht="16.5" hidden="1" customHeight="1" x14ac:dyDescent="0.3">
      <c r="A678" s="1"/>
      <c r="B678" s="5" t="s">
        <v>2529</v>
      </c>
      <c r="C678" s="68"/>
      <c r="D678" s="69" t="str">
        <f>IFERROR(C678/INDEX(표5[#All],MATCH(B678,표5[[#All],[잉크]],0),2),"")</f>
        <v/>
      </c>
      <c r="E678" s="22">
        <f>$C678-INDEX(표5[#All],MATCH(B678,표5[[#All],[잉크]],0),24)</f>
        <v>0</v>
      </c>
      <c r="F678" s="542"/>
      <c r="G678" s="23" t="str">
        <f>IF(ISBLANK(F678),"",INDEX(호기!$A$1:$B$657,MATCH('생산계획(잉크)'!B1130,호기!$A$1:$A$657,0),2))</f>
        <v/>
      </c>
      <c r="H678" s="24">
        <f>C678+F678-INDEX(표5[#All],MATCH(B678,표5[[#All],[잉크]],0),2)</f>
        <v>0</v>
      </c>
      <c r="I678" s="21" t="str">
        <f>IFERROR(H678/INDEX(표5[#All],MATCH(B678,표5[[#All],[잉크]],0),5),"")</f>
        <v/>
      </c>
      <c r="J678" s="542"/>
      <c r="K678" s="25" t="str">
        <f>IF(ISBLANK(J678),"",INDEX(호기!$A$1:$B$657,MATCH('생산계획(잉크)'!B1130,호기!$A$1:$A$657,0),2))</f>
        <v/>
      </c>
      <c r="L678" s="24">
        <f>H678+J678-INDEX(표5[#All],MATCH(B678,표5[[#All],[잉크]],0),5)</f>
        <v>0</v>
      </c>
      <c r="M678" s="21" t="str">
        <f>IFERROR(L678/INDEX(표5[#All],MATCH(B678,표5[[#All],[잉크]],0),8),"")</f>
        <v/>
      </c>
      <c r="N678" s="542"/>
      <c r="O678" s="23" t="str">
        <f>IF(ISBLANK(N678),"",INDEX(호기!$A$1:$B$657,MATCH('생산계획(잉크)'!B1130,호기!$A$1:$A$657,0),2))</f>
        <v/>
      </c>
      <c r="P678" s="24">
        <f>L678+N678-INDEX(표5[#All],MATCH(B678,표5[[#All],[잉크]],0),5)</f>
        <v>0</v>
      </c>
      <c r="Q678" s="21" t="str">
        <f>IFERROR(P678/INDEX(표5[#All],MATCH(B678,표5[[#All],[잉크]],0),11),"")</f>
        <v/>
      </c>
      <c r="R678" s="542"/>
      <c r="S678" s="25" t="str">
        <f>IF(ISBLANK(R678),"",INDEX(호기!$A$1:$B$657,MATCH('생산계획(잉크)'!B1130,호기!$A$1:$A$657,0),2))</f>
        <v/>
      </c>
      <c r="T678" s="24">
        <f>P678+R678-INDEX(표5[#All],MATCH(B678,표5[[#All],[잉크]],0),5)</f>
        <v>0</v>
      </c>
      <c r="U678" s="21" t="str">
        <f>IFERROR(T678/INDEX(표5[#All],MATCH(B678,표5[[#All],[잉크]],0),14),"")</f>
        <v/>
      </c>
      <c r="V678" s="542"/>
      <c r="W678" s="23" t="str">
        <f>IF(ISBLANK(V678),"",INDEX(호기!$A$1:$B$657,MATCH('생산계획(잉크)'!B1130,호기!$A$1:$A$657,0),2))</f>
        <v/>
      </c>
      <c r="X678" s="24">
        <f>T678+V678-INDEX(표5[#All],MATCH(B678,표5[[#All],[잉크]],0),5)</f>
        <v>0</v>
      </c>
      <c r="Y678" s="21" t="str">
        <f>IFERROR(X678/INDEX(표5[#All],MATCH(B678,표5[[#All],[잉크]],0),17),"")</f>
        <v/>
      </c>
      <c r="Z678" s="23"/>
      <c r="AA678" s="23" t="str">
        <f>IF(ISBLANK(Z678),"",INDEX(호기!$A$1:$B$657,MATCH('생산계획(잉크)'!B1130,호기!$A$1:$A$657,0),2))</f>
        <v/>
      </c>
      <c r="AB678" s="24">
        <f>X678+Z678-INDEX(표5[#All],MATCH(B678,표5[[#All],[잉크]],0),5)</f>
        <v>0</v>
      </c>
      <c r="AC678" s="21" t="str">
        <f>IFERROR(AB678/INDEX(표5[#All],MATCH(B678,표5[[#All],[잉크]],0),20),"")</f>
        <v/>
      </c>
      <c r="AD678" s="23"/>
      <c r="AE678" s="235"/>
      <c r="BB678" s="67"/>
      <c r="BC678" s="67"/>
      <c r="BD678" s="67"/>
      <c r="BE678" s="67"/>
      <c r="BF678" s="67"/>
    </row>
    <row r="679" spans="1:58" ht="16.5" hidden="1" customHeight="1" x14ac:dyDescent="0.3">
      <c r="A679" s="1"/>
      <c r="B679" s="5" t="s">
        <v>2515</v>
      </c>
      <c r="C679" s="68"/>
      <c r="D679" s="69" t="str">
        <f>IFERROR(C679/INDEX(표5[#All],MATCH(B679,표5[[#All],[잉크]],0),2),"")</f>
        <v/>
      </c>
      <c r="E679" s="22">
        <f>$C679-INDEX(표5[#All],MATCH(B679,표5[[#All],[잉크]],0),24)</f>
        <v>0</v>
      </c>
      <c r="F679" s="542"/>
      <c r="G679" s="23" t="str">
        <f>IF(ISBLANK(F679),"",INDEX(호기!$A$1:$B$657,MATCH('생산계획(잉크)'!B1131,호기!$A$1:$A$657,0),2))</f>
        <v/>
      </c>
      <c r="H679" s="24">
        <f>C679+F679-INDEX(표5[#All],MATCH(B679,표5[[#All],[잉크]],0),2)</f>
        <v>0</v>
      </c>
      <c r="I679" s="21" t="str">
        <f>IFERROR(H679/INDEX(표5[#All],MATCH(B679,표5[[#All],[잉크]],0),5),"")</f>
        <v/>
      </c>
      <c r="J679" s="542"/>
      <c r="K679" s="25" t="str">
        <f>IF(ISBLANK(J679),"",INDEX(호기!$A$1:$B$657,MATCH('생산계획(잉크)'!B1131,호기!$A$1:$A$657,0),2))</f>
        <v/>
      </c>
      <c r="L679" s="24">
        <f>H679+J679-INDEX(표5[#All],MATCH(B679,표5[[#All],[잉크]],0),5)</f>
        <v>0</v>
      </c>
      <c r="M679" s="21" t="str">
        <f>IFERROR(L679/INDEX(표5[#All],MATCH(B679,표5[[#All],[잉크]],0),8),"")</f>
        <v/>
      </c>
      <c r="N679" s="542"/>
      <c r="O679" s="23" t="str">
        <f>IF(ISBLANK(N679),"",INDEX(호기!$A$1:$B$657,MATCH('생산계획(잉크)'!B1131,호기!$A$1:$A$657,0),2))</f>
        <v/>
      </c>
      <c r="P679" s="24">
        <f>L679+N679-INDEX(표5[#All],MATCH(B679,표5[[#All],[잉크]],0),5)</f>
        <v>0</v>
      </c>
      <c r="Q679" s="21" t="str">
        <f>IFERROR(P679/INDEX(표5[#All],MATCH(B679,표5[[#All],[잉크]],0),11),"")</f>
        <v/>
      </c>
      <c r="R679" s="542"/>
      <c r="S679" s="25" t="str">
        <f>IF(ISBLANK(R679),"",INDEX(호기!$A$1:$B$657,MATCH('생산계획(잉크)'!B1131,호기!$A$1:$A$657,0),2))</f>
        <v/>
      </c>
      <c r="T679" s="24">
        <f>P679+R679-INDEX(표5[#All],MATCH(B679,표5[[#All],[잉크]],0),5)</f>
        <v>0</v>
      </c>
      <c r="U679" s="21" t="str">
        <f>IFERROR(T679/INDEX(표5[#All],MATCH(B679,표5[[#All],[잉크]],0),14),"")</f>
        <v/>
      </c>
      <c r="V679" s="542"/>
      <c r="W679" s="23" t="str">
        <f>IF(ISBLANK(V679),"",INDEX(호기!$A$1:$B$657,MATCH('생산계획(잉크)'!B1131,호기!$A$1:$A$657,0),2))</f>
        <v/>
      </c>
      <c r="X679" s="24">
        <f>T679+V679-INDEX(표5[#All],MATCH(B679,표5[[#All],[잉크]],0),5)</f>
        <v>0</v>
      </c>
      <c r="Y679" s="21" t="str">
        <f>IFERROR(X679/INDEX(표5[#All],MATCH(B679,표5[[#All],[잉크]],0),17),"")</f>
        <v/>
      </c>
      <c r="Z679" s="23"/>
      <c r="AA679" s="23" t="str">
        <f>IF(ISBLANK(Z679),"",INDEX(호기!$A$1:$B$657,MATCH('생산계획(잉크)'!B1131,호기!$A$1:$A$657,0),2))</f>
        <v/>
      </c>
      <c r="AB679" s="24">
        <f>X679+Z679-INDEX(표5[#All],MATCH(B679,표5[[#All],[잉크]],0),5)</f>
        <v>0</v>
      </c>
      <c r="AC679" s="21" t="str">
        <f>IFERROR(AB679/INDEX(표5[#All],MATCH(B679,표5[[#All],[잉크]],0),20),"")</f>
        <v/>
      </c>
      <c r="AD679" s="23"/>
      <c r="AE679" s="235"/>
      <c r="BB679" s="67"/>
      <c r="BC679" s="67"/>
      <c r="BD679" s="67"/>
      <c r="BE679" s="67"/>
      <c r="BF679" s="67"/>
    </row>
    <row r="680" spans="1:58" ht="16.5" hidden="1" customHeight="1" x14ac:dyDescent="0.3">
      <c r="A680" s="1"/>
      <c r="B680" s="5" t="s">
        <v>2516</v>
      </c>
      <c r="C680" s="68"/>
      <c r="D680" s="69" t="str">
        <f>IFERROR(C680/INDEX(표5[#All],MATCH(B680,표5[[#All],[잉크]],0),2),"")</f>
        <v/>
      </c>
      <c r="E680" s="22">
        <f>$C680-INDEX(표5[#All],MATCH(B680,표5[[#All],[잉크]],0),24)</f>
        <v>0</v>
      </c>
      <c r="F680" s="542"/>
      <c r="G680" s="23" t="str">
        <f>IF(ISBLANK(F680),"",INDEX(호기!$A$1:$B$657,MATCH('생산계획(잉크)'!B1132,호기!$A$1:$A$657,0),2))</f>
        <v/>
      </c>
      <c r="H680" s="24">
        <f>C680+F680-INDEX(표5[#All],MATCH(B680,표5[[#All],[잉크]],0),2)</f>
        <v>0</v>
      </c>
      <c r="I680" s="21" t="str">
        <f>IFERROR(H680/INDEX(표5[#All],MATCH(B680,표5[[#All],[잉크]],0),5),"")</f>
        <v/>
      </c>
      <c r="J680" s="542"/>
      <c r="K680" s="25" t="str">
        <f>IF(ISBLANK(J680),"",INDEX(호기!$A$1:$B$657,MATCH('생산계획(잉크)'!B1132,호기!$A$1:$A$657,0),2))</f>
        <v/>
      </c>
      <c r="L680" s="24">
        <f>H680+J680-INDEX(표5[#All],MATCH(B680,표5[[#All],[잉크]],0),5)</f>
        <v>0</v>
      </c>
      <c r="M680" s="21" t="str">
        <f>IFERROR(L680/INDEX(표5[#All],MATCH(B680,표5[[#All],[잉크]],0),8),"")</f>
        <v/>
      </c>
      <c r="N680" s="542"/>
      <c r="O680" s="23" t="str">
        <f>IF(ISBLANK(N680),"",INDEX(호기!$A$1:$B$657,MATCH('생산계획(잉크)'!B1132,호기!$A$1:$A$657,0),2))</f>
        <v/>
      </c>
      <c r="P680" s="24">
        <f>L680+N680-INDEX(표5[#All],MATCH(B680,표5[[#All],[잉크]],0),5)</f>
        <v>0</v>
      </c>
      <c r="Q680" s="21" t="str">
        <f>IFERROR(P680/INDEX(표5[#All],MATCH(B680,표5[[#All],[잉크]],0),11),"")</f>
        <v/>
      </c>
      <c r="R680" s="542"/>
      <c r="S680" s="25" t="str">
        <f>IF(ISBLANK(R680),"",INDEX(호기!$A$1:$B$657,MATCH('생산계획(잉크)'!B1132,호기!$A$1:$A$657,0),2))</f>
        <v/>
      </c>
      <c r="T680" s="24">
        <f>P680+R680-INDEX(표5[#All],MATCH(B680,표5[[#All],[잉크]],0),5)</f>
        <v>0</v>
      </c>
      <c r="U680" s="21" t="str">
        <f>IFERROR(T680/INDEX(표5[#All],MATCH(B680,표5[[#All],[잉크]],0),14),"")</f>
        <v/>
      </c>
      <c r="V680" s="542"/>
      <c r="W680" s="23" t="str">
        <f>IF(ISBLANK(V680),"",INDEX(호기!$A$1:$B$657,MATCH('생산계획(잉크)'!B1132,호기!$A$1:$A$657,0),2))</f>
        <v/>
      </c>
      <c r="X680" s="24">
        <f>T680+V680-INDEX(표5[#All],MATCH(B680,표5[[#All],[잉크]],0),5)</f>
        <v>0</v>
      </c>
      <c r="Y680" s="21" t="str">
        <f>IFERROR(X680/INDEX(표5[#All],MATCH(B680,표5[[#All],[잉크]],0),17),"")</f>
        <v/>
      </c>
      <c r="Z680" s="23"/>
      <c r="AA680" s="23" t="str">
        <f>IF(ISBLANK(Z680),"",INDEX(호기!$A$1:$B$657,MATCH('생산계획(잉크)'!B1132,호기!$A$1:$A$657,0),2))</f>
        <v/>
      </c>
      <c r="AB680" s="24">
        <f>X680+Z680-INDEX(표5[#All],MATCH(B680,표5[[#All],[잉크]],0),5)</f>
        <v>0</v>
      </c>
      <c r="AC680" s="21" t="str">
        <f>IFERROR(AB680/INDEX(표5[#All],MATCH(B680,표5[[#All],[잉크]],0),20),"")</f>
        <v/>
      </c>
      <c r="AD680" s="23"/>
      <c r="AE680" s="235"/>
      <c r="BB680" s="67"/>
      <c r="BC680" s="67"/>
      <c r="BD680" s="67"/>
      <c r="BE680" s="67"/>
      <c r="BF680" s="67"/>
    </row>
    <row r="681" spans="1:58" ht="16.5" customHeight="1" x14ac:dyDescent="0.3">
      <c r="A681" s="1"/>
      <c r="B681" s="5" t="s">
        <v>2539</v>
      </c>
      <c r="C681" s="68">
        <v>1</v>
      </c>
      <c r="D681" s="69">
        <f>IFERROR(C681/INDEX(표5[#All],MATCH(B681,표5[[#All],[잉크]],0),2),"")</f>
        <v>1</v>
      </c>
      <c r="E681" s="22">
        <f>$C681-INDEX(표5[#All],MATCH(B681,표5[[#All],[잉크]],0),24)</f>
        <v>-3</v>
      </c>
      <c r="F681" s="542"/>
      <c r="G681" s="23" t="str">
        <f>IF(ISBLANK(F681),"",INDEX(호기!$A$1:$B$657,MATCH('생산계획(잉크)'!B1133,호기!$A$1:$A$657,0),2))</f>
        <v/>
      </c>
      <c r="H681" s="24">
        <f>C681+F681-INDEX(표5[#All],MATCH(B681,표5[[#All],[잉크]],0),2)</f>
        <v>0</v>
      </c>
      <c r="I681" s="21">
        <f>IFERROR(H681/INDEX(표5[#All],MATCH(B681,표5[[#All],[잉크]],0),5),"")</f>
        <v>0</v>
      </c>
      <c r="J681" s="571">
        <v>3</v>
      </c>
      <c r="K681" s="25" t="e">
        <f>IF(ISBLANK(J681),"",INDEX(호기!$A$1:$B$657,MATCH('생산계획(잉크)'!B1133,호기!$A$1:$A$657,0),2))</f>
        <v>#N/A</v>
      </c>
      <c r="L681" s="24">
        <f>H681+J681-INDEX(표5[#All],MATCH(B681,표5[[#All],[잉크]],0),5)</f>
        <v>2</v>
      </c>
      <c r="M681" s="21" t="str">
        <f>IFERROR(L681/INDEX(표5[#All],MATCH(B681,표5[[#All],[잉크]],0),8),"")</f>
        <v/>
      </c>
      <c r="N681" s="542"/>
      <c r="O681" s="23" t="str">
        <f>IF(ISBLANK(N681),"",INDEX(호기!$A$1:$B$657,MATCH('생산계획(잉크)'!B1133,호기!$A$1:$A$657,0),2))</f>
        <v/>
      </c>
      <c r="P681" s="24">
        <f>L681+N681-INDEX(표5[#All],MATCH(B681,표5[[#All],[잉크]],0),5)</f>
        <v>1</v>
      </c>
      <c r="Q681" s="21" t="str">
        <f>IFERROR(P681/INDEX(표5[#All],MATCH(B681,표5[[#All],[잉크]],0),11),"")</f>
        <v/>
      </c>
      <c r="R681" s="542"/>
      <c r="S681" s="25" t="str">
        <f>IF(ISBLANK(R681),"",INDEX(호기!$A$1:$B$657,MATCH('생산계획(잉크)'!B1133,호기!$A$1:$A$657,0),2))</f>
        <v/>
      </c>
      <c r="T681" s="24">
        <f>P681+R681-INDEX(표5[#All],MATCH(B681,표5[[#All],[잉크]],0),5)</f>
        <v>0</v>
      </c>
      <c r="U681" s="21" t="str">
        <f>IFERROR(T681/INDEX(표5[#All],MATCH(B681,표5[[#All],[잉크]],0),14),"")</f>
        <v/>
      </c>
      <c r="V681" s="542"/>
      <c r="W681" s="23" t="str">
        <f>IF(ISBLANK(V681),"",INDEX(호기!$A$1:$B$657,MATCH('생산계획(잉크)'!B1133,호기!$A$1:$A$657,0),2))</f>
        <v/>
      </c>
      <c r="X681" s="24">
        <f>T681+V681-INDEX(표5[#All],MATCH(B681,표5[[#All],[잉크]],0),5)</f>
        <v>-1</v>
      </c>
      <c r="Y681" s="21" t="str">
        <f>IFERROR(X681/INDEX(표5[#All],MATCH(B681,표5[[#All],[잉크]],0),17),"")</f>
        <v/>
      </c>
      <c r="Z681" s="23"/>
      <c r="AA681" s="23" t="str">
        <f>IF(ISBLANK(Z681),"",INDEX(호기!$A$1:$B$657,MATCH('생산계획(잉크)'!B1133,호기!$A$1:$A$657,0),2))</f>
        <v/>
      </c>
      <c r="AB681" s="24">
        <f>X681+Z681-INDEX(표5[#All],MATCH(B681,표5[[#All],[잉크]],0),5)</f>
        <v>-2</v>
      </c>
      <c r="AC681" s="21" t="str">
        <f>IFERROR(AB681/INDEX(표5[#All],MATCH(B681,표5[[#All],[잉크]],0),20),"")</f>
        <v/>
      </c>
      <c r="AD681" s="23"/>
      <c r="AE681" s="235"/>
      <c r="BB681" s="67"/>
      <c r="BC681" s="67"/>
      <c r="BD681" s="67"/>
      <c r="BE681" s="67"/>
      <c r="BF681" s="67"/>
    </row>
    <row r="682" spans="1:58" ht="16.5" hidden="1" customHeight="1" x14ac:dyDescent="0.3">
      <c r="A682" s="1"/>
      <c r="B682" s="5" t="s">
        <v>2573</v>
      </c>
      <c r="C682" s="68"/>
      <c r="D682" s="69" t="str">
        <f>IFERROR(C682/INDEX(표5[#All],MATCH(B682,표5[[#All],[잉크]],0),2),"")</f>
        <v/>
      </c>
      <c r="E682" s="22">
        <f>$C682-INDEX(표5[#All],MATCH(B682,표5[[#All],[잉크]],0),24)</f>
        <v>0</v>
      </c>
      <c r="F682" s="542"/>
      <c r="G682" s="23" t="str">
        <f>IF(ISBLANK(F682),"",INDEX(호기!$A$1:$B$657,MATCH('생산계획(잉크)'!B1134,호기!$A$1:$A$657,0),2))</f>
        <v/>
      </c>
      <c r="H682" s="24">
        <f>C682+F682-INDEX(표5[#All],MATCH(B682,표5[[#All],[잉크]],0),2)</f>
        <v>0</v>
      </c>
      <c r="I682" s="21" t="str">
        <f>IFERROR(H682/INDEX(표5[#All],MATCH(B682,표5[[#All],[잉크]],0),5),"")</f>
        <v/>
      </c>
      <c r="J682" s="542"/>
      <c r="K682" s="25" t="str">
        <f>IF(ISBLANK(J682),"",INDEX(호기!$A$1:$B$657,MATCH('생산계획(잉크)'!B1134,호기!$A$1:$A$657,0),2))</f>
        <v/>
      </c>
      <c r="L682" s="24">
        <f>H682+J682-INDEX(표5[#All],MATCH(B682,표5[[#All],[잉크]],0),5)</f>
        <v>0</v>
      </c>
      <c r="M682" s="21" t="str">
        <f>IFERROR(L682/INDEX(표5[#All],MATCH(B682,표5[[#All],[잉크]],0),8),"")</f>
        <v/>
      </c>
      <c r="N682" s="542"/>
      <c r="O682" s="23" t="str">
        <f>IF(ISBLANK(N682),"",INDEX(호기!$A$1:$B$657,MATCH('생산계획(잉크)'!B1134,호기!$A$1:$A$657,0),2))</f>
        <v/>
      </c>
      <c r="P682" s="24">
        <f>L682+N682-INDEX(표5[#All],MATCH(B682,표5[[#All],[잉크]],0),5)</f>
        <v>0</v>
      </c>
      <c r="Q682" s="21" t="str">
        <f>IFERROR(P682/INDEX(표5[#All],MATCH(B682,표5[[#All],[잉크]],0),11),"")</f>
        <v/>
      </c>
      <c r="R682" s="542"/>
      <c r="S682" s="25" t="str">
        <f>IF(ISBLANK(R682),"",INDEX(호기!$A$1:$B$657,MATCH('생산계획(잉크)'!B1134,호기!$A$1:$A$657,0),2))</f>
        <v/>
      </c>
      <c r="T682" s="24">
        <f>P682+R682-INDEX(표5[#All],MATCH(B682,표5[[#All],[잉크]],0),5)</f>
        <v>0</v>
      </c>
      <c r="U682" s="21" t="str">
        <f>IFERROR(T682/INDEX(표5[#All],MATCH(B682,표5[[#All],[잉크]],0),14),"")</f>
        <v/>
      </c>
      <c r="V682" s="542"/>
      <c r="W682" s="23" t="str">
        <f>IF(ISBLANK(V682),"",INDEX(호기!$A$1:$B$657,MATCH('생산계획(잉크)'!B1134,호기!$A$1:$A$657,0),2))</f>
        <v/>
      </c>
      <c r="X682" s="24">
        <f>T682+V682-INDEX(표5[#All],MATCH(B682,표5[[#All],[잉크]],0),5)</f>
        <v>0</v>
      </c>
      <c r="Y682" s="21" t="str">
        <f>IFERROR(X682/INDEX(표5[#All],MATCH(B682,표5[[#All],[잉크]],0),17),"")</f>
        <v/>
      </c>
      <c r="Z682" s="23"/>
      <c r="AA682" s="23" t="str">
        <f>IF(ISBLANK(Z682),"",INDEX(호기!$A$1:$B$657,MATCH('생산계획(잉크)'!B1134,호기!$A$1:$A$657,0),2))</f>
        <v/>
      </c>
      <c r="AB682" s="24">
        <f>X682+Z682-INDEX(표5[#All],MATCH(B682,표5[[#All],[잉크]],0),5)</f>
        <v>0</v>
      </c>
      <c r="AC682" s="21" t="str">
        <f>IFERROR(AB682/INDEX(표5[#All],MATCH(B682,표5[[#All],[잉크]],0),20),"")</f>
        <v/>
      </c>
      <c r="AD682" s="23"/>
      <c r="AE682" s="235"/>
      <c r="BB682" s="67"/>
      <c r="BC682" s="67"/>
      <c r="BD682" s="67"/>
      <c r="BE682" s="67"/>
      <c r="BF682" s="67"/>
    </row>
    <row r="683" spans="1:58" ht="16.5" hidden="1" customHeight="1" x14ac:dyDescent="0.3">
      <c r="A683" s="1"/>
      <c r="B683" s="5" t="s">
        <v>2572</v>
      </c>
      <c r="C683" s="68"/>
      <c r="D683" s="69" t="str">
        <f>IFERROR(C683/INDEX(표5[#All],MATCH(B683,표5[[#All],[잉크]],0),2),"")</f>
        <v/>
      </c>
      <c r="E683" s="22">
        <f>$C683-INDEX(표5[#All],MATCH(B683,표5[[#All],[잉크]],0),24)</f>
        <v>0</v>
      </c>
      <c r="F683" s="542"/>
      <c r="G683" s="23" t="str">
        <f>IF(ISBLANK(F683),"",INDEX(호기!$A$1:$B$657,MATCH('생산계획(잉크)'!B1135,호기!$A$1:$A$657,0),2))</f>
        <v/>
      </c>
      <c r="H683" s="24">
        <f>C683+F683-INDEX(표5[#All],MATCH(B683,표5[[#All],[잉크]],0),2)</f>
        <v>0</v>
      </c>
      <c r="I683" s="21" t="str">
        <f>IFERROR(H683/INDEX(표5[#All],MATCH(B683,표5[[#All],[잉크]],0),5),"")</f>
        <v/>
      </c>
      <c r="J683" s="542"/>
      <c r="K683" s="25" t="str">
        <f>IF(ISBLANK(J683),"",INDEX(호기!$A$1:$B$657,MATCH('생산계획(잉크)'!B1135,호기!$A$1:$A$657,0),2))</f>
        <v/>
      </c>
      <c r="L683" s="24">
        <f>H683+J683-INDEX(표5[#All],MATCH(B683,표5[[#All],[잉크]],0),5)</f>
        <v>0</v>
      </c>
      <c r="M683" s="21" t="str">
        <f>IFERROR(L683/INDEX(표5[#All],MATCH(B683,표5[[#All],[잉크]],0),8),"")</f>
        <v/>
      </c>
      <c r="N683" s="542"/>
      <c r="O683" s="23" t="str">
        <f>IF(ISBLANK(N683),"",INDEX(호기!$A$1:$B$657,MATCH('생산계획(잉크)'!B1135,호기!$A$1:$A$657,0),2))</f>
        <v/>
      </c>
      <c r="P683" s="24">
        <f>L683+N683-INDEX(표5[#All],MATCH(B683,표5[[#All],[잉크]],0),5)</f>
        <v>0</v>
      </c>
      <c r="Q683" s="21" t="str">
        <f>IFERROR(P683/INDEX(표5[#All],MATCH(B683,표5[[#All],[잉크]],0),11),"")</f>
        <v/>
      </c>
      <c r="R683" s="542"/>
      <c r="S683" s="25" t="str">
        <f>IF(ISBLANK(R683),"",INDEX(호기!$A$1:$B$657,MATCH('생산계획(잉크)'!B1135,호기!$A$1:$A$657,0),2))</f>
        <v/>
      </c>
      <c r="T683" s="24">
        <f>P683+R683-INDEX(표5[#All],MATCH(B683,표5[[#All],[잉크]],0),5)</f>
        <v>0</v>
      </c>
      <c r="U683" s="21" t="str">
        <f>IFERROR(T683/INDEX(표5[#All],MATCH(B683,표5[[#All],[잉크]],0),14),"")</f>
        <v/>
      </c>
      <c r="V683" s="542"/>
      <c r="W683" s="23" t="str">
        <f>IF(ISBLANK(V683),"",INDEX(호기!$A$1:$B$657,MATCH('생산계획(잉크)'!B1135,호기!$A$1:$A$657,0),2))</f>
        <v/>
      </c>
      <c r="X683" s="24">
        <f>T683+V683-INDEX(표5[#All],MATCH(B683,표5[[#All],[잉크]],0),5)</f>
        <v>0</v>
      </c>
      <c r="Y683" s="21" t="str">
        <f>IFERROR(X683/INDEX(표5[#All],MATCH(B683,표5[[#All],[잉크]],0),17),"")</f>
        <v/>
      </c>
      <c r="Z683" s="23"/>
      <c r="AA683" s="23" t="str">
        <f>IF(ISBLANK(Z683),"",INDEX(호기!$A$1:$B$657,MATCH('생산계획(잉크)'!B1135,호기!$A$1:$A$657,0),2))</f>
        <v/>
      </c>
      <c r="AB683" s="24">
        <f>X683+Z683-INDEX(표5[#All],MATCH(B683,표5[[#All],[잉크]],0),5)</f>
        <v>0</v>
      </c>
      <c r="AC683" s="21" t="str">
        <f>IFERROR(AB683/INDEX(표5[#All],MATCH(B683,표5[[#All],[잉크]],0),20),"")</f>
        <v/>
      </c>
      <c r="AD683" s="23"/>
      <c r="AE683" s="235"/>
      <c r="BB683" s="67"/>
      <c r="BC683" s="67"/>
      <c r="BD683" s="67"/>
      <c r="BE683" s="67"/>
      <c r="BF683" s="67"/>
    </row>
    <row r="684" spans="1:58" ht="16.5" hidden="1" customHeight="1" x14ac:dyDescent="0.3">
      <c r="A684" s="1"/>
      <c r="B684" s="5" t="s">
        <v>2614</v>
      </c>
      <c r="C684" s="68"/>
      <c r="D684" s="69" t="str">
        <f>IFERROR(C684/INDEX(표5[#All],MATCH(B684,표5[[#All],[잉크]],0),2),"")</f>
        <v/>
      </c>
      <c r="E684" s="22">
        <f>$C684-INDEX(표5[#All],MATCH(B684,표5[[#All],[잉크]],0),24)</f>
        <v>0</v>
      </c>
      <c r="F684" s="542"/>
      <c r="G684" s="23" t="str">
        <f>IF(ISBLANK(F684),"",INDEX(호기!$A$1:$B$657,MATCH('생산계획(잉크)'!B1136,호기!$A$1:$A$657,0),2))</f>
        <v/>
      </c>
      <c r="H684" s="24">
        <f>C684+F684-INDEX(표5[#All],MATCH(B684,표5[[#All],[잉크]],0),2)</f>
        <v>0</v>
      </c>
      <c r="I684" s="21" t="str">
        <f>IFERROR(H684/INDEX(표5[#All],MATCH(B684,표5[[#All],[잉크]],0),5),"")</f>
        <v/>
      </c>
      <c r="J684" s="542"/>
      <c r="K684" s="25" t="str">
        <f>IF(ISBLANK(J684),"",INDEX(호기!$A$1:$B$657,MATCH('생산계획(잉크)'!B1136,호기!$A$1:$A$657,0),2))</f>
        <v/>
      </c>
      <c r="L684" s="24">
        <f>H684+J684-INDEX(표5[#All],MATCH(B684,표5[[#All],[잉크]],0),5)</f>
        <v>0</v>
      </c>
      <c r="M684" s="21" t="str">
        <f>IFERROR(L684/INDEX(표5[#All],MATCH(B684,표5[[#All],[잉크]],0),8),"")</f>
        <v/>
      </c>
      <c r="N684" s="542"/>
      <c r="O684" s="23" t="str">
        <f>IF(ISBLANK(N684),"",INDEX(호기!$A$1:$B$657,MATCH('생산계획(잉크)'!B1136,호기!$A$1:$A$657,0),2))</f>
        <v/>
      </c>
      <c r="P684" s="24">
        <f>L684+N684-INDEX(표5[#All],MATCH(B684,표5[[#All],[잉크]],0),5)</f>
        <v>0</v>
      </c>
      <c r="Q684" s="21" t="str">
        <f>IFERROR(P684/INDEX(표5[#All],MATCH(B684,표5[[#All],[잉크]],0),11),"")</f>
        <v/>
      </c>
      <c r="R684" s="542"/>
      <c r="S684" s="25" t="str">
        <f>IF(ISBLANK(R684),"",INDEX(호기!$A$1:$B$657,MATCH('생산계획(잉크)'!B1136,호기!$A$1:$A$657,0),2))</f>
        <v/>
      </c>
      <c r="T684" s="24">
        <f>P684+R684-INDEX(표5[#All],MATCH(B684,표5[[#All],[잉크]],0),5)</f>
        <v>0</v>
      </c>
      <c r="U684" s="21" t="str">
        <f>IFERROR(T684/INDEX(표5[#All],MATCH(B684,표5[[#All],[잉크]],0),14),"")</f>
        <v/>
      </c>
      <c r="V684" s="542"/>
      <c r="W684" s="23" t="str">
        <f>IF(ISBLANK(V684),"",INDEX(호기!$A$1:$B$657,MATCH('생산계획(잉크)'!B1136,호기!$A$1:$A$657,0),2))</f>
        <v/>
      </c>
      <c r="X684" s="24">
        <f>T684+V684-INDEX(표5[#All],MATCH(B684,표5[[#All],[잉크]],0),5)</f>
        <v>0</v>
      </c>
      <c r="Y684" s="21" t="str">
        <f>IFERROR(X684/INDEX(표5[#All],MATCH(B684,표5[[#All],[잉크]],0),17),"")</f>
        <v/>
      </c>
      <c r="Z684" s="23"/>
      <c r="AA684" s="23" t="str">
        <f>IF(ISBLANK(Z684),"",INDEX(호기!$A$1:$B$657,MATCH('생산계획(잉크)'!B1136,호기!$A$1:$A$657,0),2))</f>
        <v/>
      </c>
      <c r="AB684" s="24">
        <f>X684+Z684-INDEX(표5[#All],MATCH(B684,표5[[#All],[잉크]],0),5)</f>
        <v>0</v>
      </c>
      <c r="AC684" s="21" t="str">
        <f>IFERROR(AB684/INDEX(표5[#All],MATCH(B684,표5[[#All],[잉크]],0),20),"")</f>
        <v/>
      </c>
      <c r="AD684" s="23"/>
      <c r="AE684" s="235"/>
      <c r="BB684" s="67"/>
      <c r="BC684" s="67"/>
      <c r="BD684" s="67"/>
      <c r="BE684" s="67"/>
      <c r="BF684" s="67"/>
    </row>
    <row r="685" spans="1:58" ht="16.5" hidden="1" customHeight="1" x14ac:dyDescent="0.3">
      <c r="A685" s="1"/>
      <c r="B685" s="5" t="s">
        <v>2615</v>
      </c>
      <c r="C685" s="68"/>
      <c r="D685" s="69" t="str">
        <f>IFERROR(C685/INDEX(표5[#All],MATCH(B685,표5[[#All],[잉크]],0),2),"")</f>
        <v/>
      </c>
      <c r="E685" s="22">
        <f>$C685-INDEX(표5[#All],MATCH(B685,표5[[#All],[잉크]],0),24)</f>
        <v>0</v>
      </c>
      <c r="F685" s="542"/>
      <c r="G685" s="23" t="str">
        <f>IF(ISBLANK(F685),"",INDEX(호기!$A$1:$B$657,MATCH('생산계획(잉크)'!B1137,호기!$A$1:$A$657,0),2))</f>
        <v/>
      </c>
      <c r="H685" s="24">
        <f>C685+F685-INDEX(표5[#All],MATCH(B685,표5[[#All],[잉크]],0),2)</f>
        <v>0</v>
      </c>
      <c r="I685" s="21" t="str">
        <f>IFERROR(H685/INDEX(표5[#All],MATCH(B685,표5[[#All],[잉크]],0),5),"")</f>
        <v/>
      </c>
      <c r="J685" s="542"/>
      <c r="K685" s="25" t="str">
        <f>IF(ISBLANK(J685),"",INDEX(호기!$A$1:$B$657,MATCH('생산계획(잉크)'!B1137,호기!$A$1:$A$657,0),2))</f>
        <v/>
      </c>
      <c r="L685" s="24">
        <f>H685+J685-INDEX(표5[#All],MATCH(B685,표5[[#All],[잉크]],0),5)</f>
        <v>0</v>
      </c>
      <c r="M685" s="21" t="str">
        <f>IFERROR(L685/INDEX(표5[#All],MATCH(B685,표5[[#All],[잉크]],0),8),"")</f>
        <v/>
      </c>
      <c r="N685" s="542"/>
      <c r="O685" s="23" t="str">
        <f>IF(ISBLANK(N685),"",INDEX(호기!$A$1:$B$657,MATCH('생산계획(잉크)'!B1137,호기!$A$1:$A$657,0),2))</f>
        <v/>
      </c>
      <c r="P685" s="24">
        <f>L685+N685-INDEX(표5[#All],MATCH(B685,표5[[#All],[잉크]],0),5)</f>
        <v>0</v>
      </c>
      <c r="Q685" s="21" t="str">
        <f>IFERROR(P685/INDEX(표5[#All],MATCH(B685,표5[[#All],[잉크]],0),11),"")</f>
        <v/>
      </c>
      <c r="R685" s="542"/>
      <c r="S685" s="25" t="str">
        <f>IF(ISBLANK(R685),"",INDEX(호기!$A$1:$B$657,MATCH('생산계획(잉크)'!B1137,호기!$A$1:$A$657,0),2))</f>
        <v/>
      </c>
      <c r="T685" s="24">
        <f>P685+R685-INDEX(표5[#All],MATCH(B685,표5[[#All],[잉크]],0),5)</f>
        <v>0</v>
      </c>
      <c r="U685" s="21" t="str">
        <f>IFERROR(T685/INDEX(표5[#All],MATCH(B685,표5[[#All],[잉크]],0),14),"")</f>
        <v/>
      </c>
      <c r="V685" s="542"/>
      <c r="W685" s="23" t="str">
        <f>IF(ISBLANK(V685),"",INDEX(호기!$A$1:$B$657,MATCH('생산계획(잉크)'!B1137,호기!$A$1:$A$657,0),2))</f>
        <v/>
      </c>
      <c r="X685" s="24">
        <f>T685+V685-INDEX(표5[#All],MATCH(B685,표5[[#All],[잉크]],0),5)</f>
        <v>0</v>
      </c>
      <c r="Y685" s="21" t="str">
        <f>IFERROR(X685/INDEX(표5[#All],MATCH(B685,표5[[#All],[잉크]],0),17),"")</f>
        <v/>
      </c>
      <c r="Z685" s="23"/>
      <c r="AA685" s="23" t="str">
        <f>IF(ISBLANK(Z685),"",INDEX(호기!$A$1:$B$657,MATCH('생산계획(잉크)'!B1137,호기!$A$1:$A$657,0),2))</f>
        <v/>
      </c>
      <c r="AB685" s="24">
        <f>X685+Z685-INDEX(표5[#All],MATCH(B685,표5[[#All],[잉크]],0),5)</f>
        <v>0</v>
      </c>
      <c r="AC685" s="21" t="str">
        <f>IFERROR(AB685/INDEX(표5[#All],MATCH(B685,표5[[#All],[잉크]],0),20),"")</f>
        <v/>
      </c>
      <c r="AD685" s="23"/>
      <c r="AE685" s="235"/>
      <c r="BB685" s="67"/>
      <c r="BC685" s="67"/>
      <c r="BD685" s="67"/>
      <c r="BE685" s="67"/>
      <c r="BF685" s="67"/>
    </row>
    <row r="686" spans="1:58" ht="16.5" hidden="1" customHeight="1" x14ac:dyDescent="0.3">
      <c r="A686" s="1"/>
      <c r="B686" s="5" t="s">
        <v>2616</v>
      </c>
      <c r="C686" s="68"/>
      <c r="D686" s="69" t="str">
        <f>IFERROR(C686/INDEX(표5[#All],MATCH(B686,표5[[#All],[잉크]],0),2),"")</f>
        <v/>
      </c>
      <c r="E686" s="22">
        <f>$C686-INDEX(표5[#All],MATCH(B686,표5[[#All],[잉크]],0),24)</f>
        <v>0</v>
      </c>
      <c r="F686" s="542"/>
      <c r="G686" s="23" t="str">
        <f>IF(ISBLANK(F686),"",INDEX(호기!$A$1:$B$657,MATCH('생산계획(잉크)'!B1138,호기!$A$1:$A$657,0),2))</f>
        <v/>
      </c>
      <c r="H686" s="24">
        <f>C686+F686-INDEX(표5[#All],MATCH(B686,표5[[#All],[잉크]],0),2)</f>
        <v>0</v>
      </c>
      <c r="I686" s="21" t="str">
        <f>IFERROR(H686/INDEX(표5[#All],MATCH(B686,표5[[#All],[잉크]],0),5),"")</f>
        <v/>
      </c>
      <c r="J686" s="542"/>
      <c r="K686" s="25" t="str">
        <f>IF(ISBLANK(J686),"",INDEX(호기!$A$1:$B$657,MATCH('생산계획(잉크)'!B1138,호기!$A$1:$A$657,0),2))</f>
        <v/>
      </c>
      <c r="L686" s="24">
        <f>H686+J686-INDEX(표5[#All],MATCH(B686,표5[[#All],[잉크]],0),5)</f>
        <v>0</v>
      </c>
      <c r="M686" s="21" t="str">
        <f>IFERROR(L686/INDEX(표5[#All],MATCH(B686,표5[[#All],[잉크]],0),8),"")</f>
        <v/>
      </c>
      <c r="N686" s="542"/>
      <c r="O686" s="23" t="str">
        <f>IF(ISBLANK(N686),"",INDEX(호기!$A$1:$B$657,MATCH('생산계획(잉크)'!B1138,호기!$A$1:$A$657,0),2))</f>
        <v/>
      </c>
      <c r="P686" s="24">
        <f>L686+N686-INDEX(표5[#All],MATCH(B686,표5[[#All],[잉크]],0),5)</f>
        <v>0</v>
      </c>
      <c r="Q686" s="21" t="str">
        <f>IFERROR(P686/INDEX(표5[#All],MATCH(B686,표5[[#All],[잉크]],0),11),"")</f>
        <v/>
      </c>
      <c r="R686" s="542"/>
      <c r="S686" s="25" t="str">
        <f>IF(ISBLANK(R686),"",INDEX(호기!$A$1:$B$657,MATCH('생산계획(잉크)'!B1138,호기!$A$1:$A$657,0),2))</f>
        <v/>
      </c>
      <c r="T686" s="24">
        <f>P686+R686-INDEX(표5[#All],MATCH(B686,표5[[#All],[잉크]],0),5)</f>
        <v>0</v>
      </c>
      <c r="U686" s="21" t="str">
        <f>IFERROR(T686/INDEX(표5[#All],MATCH(B686,표5[[#All],[잉크]],0),14),"")</f>
        <v/>
      </c>
      <c r="V686" s="542"/>
      <c r="W686" s="23" t="str">
        <f>IF(ISBLANK(V686),"",INDEX(호기!$A$1:$B$657,MATCH('생산계획(잉크)'!B1138,호기!$A$1:$A$657,0),2))</f>
        <v/>
      </c>
      <c r="X686" s="24">
        <f>T686+V686-INDEX(표5[#All],MATCH(B686,표5[[#All],[잉크]],0),5)</f>
        <v>0</v>
      </c>
      <c r="Y686" s="21" t="str">
        <f>IFERROR(X686/INDEX(표5[#All],MATCH(B686,표5[[#All],[잉크]],0),17),"")</f>
        <v/>
      </c>
      <c r="Z686" s="23"/>
      <c r="AA686" s="23" t="str">
        <f>IF(ISBLANK(Z686),"",INDEX(호기!$A$1:$B$657,MATCH('생산계획(잉크)'!B1138,호기!$A$1:$A$657,0),2))</f>
        <v/>
      </c>
      <c r="AB686" s="24">
        <f>X686+Z686-INDEX(표5[#All],MATCH(B686,표5[[#All],[잉크]],0),5)</f>
        <v>0</v>
      </c>
      <c r="AC686" s="21" t="str">
        <f>IFERROR(AB686/INDEX(표5[#All],MATCH(B686,표5[[#All],[잉크]],0),20),"")</f>
        <v/>
      </c>
      <c r="AD686" s="23"/>
      <c r="AE686" s="235"/>
      <c r="BB686" s="67"/>
      <c r="BC686" s="67"/>
      <c r="BD686" s="67"/>
      <c r="BE686" s="67"/>
      <c r="BF686" s="67"/>
    </row>
    <row r="687" spans="1:58" ht="16.5" hidden="1" customHeight="1" x14ac:dyDescent="0.3">
      <c r="A687" s="1"/>
      <c r="B687" s="5" t="s">
        <v>2599</v>
      </c>
      <c r="C687" s="68"/>
      <c r="D687" s="69" t="str">
        <f>IFERROR(C687/INDEX(표5[#All],MATCH(B687,표5[[#All],[잉크]],0),2),"")</f>
        <v/>
      </c>
      <c r="E687" s="22">
        <f>$C687-INDEX(표5[#All],MATCH(B687,표5[[#All],[잉크]],0),24)</f>
        <v>0</v>
      </c>
      <c r="F687" s="542"/>
      <c r="G687" s="23" t="str">
        <f>IF(ISBLANK(F687),"",INDEX(호기!$A$1:$B$657,MATCH('생산계획(잉크)'!B1139,호기!$A$1:$A$657,0),2))</f>
        <v/>
      </c>
      <c r="H687" s="24">
        <f>C687+F687-INDEX(표5[#All],MATCH(B687,표5[[#All],[잉크]],0),2)</f>
        <v>0</v>
      </c>
      <c r="I687" s="21" t="str">
        <f>IFERROR(H687/INDEX(표5[#All],MATCH(B687,표5[[#All],[잉크]],0),5),"")</f>
        <v/>
      </c>
      <c r="J687" s="542"/>
      <c r="K687" s="25" t="str">
        <f>IF(ISBLANK(J687),"",INDEX(호기!$A$1:$B$657,MATCH('생산계획(잉크)'!B1139,호기!$A$1:$A$657,0),2))</f>
        <v/>
      </c>
      <c r="L687" s="24">
        <f>H687+J687-INDEX(표5[#All],MATCH(B687,표5[[#All],[잉크]],0),5)</f>
        <v>0</v>
      </c>
      <c r="M687" s="21" t="str">
        <f>IFERROR(L687/INDEX(표5[#All],MATCH(B687,표5[[#All],[잉크]],0),8),"")</f>
        <v/>
      </c>
      <c r="N687" s="542"/>
      <c r="O687" s="23" t="str">
        <f>IF(ISBLANK(N687),"",INDEX(호기!$A$1:$B$657,MATCH('생산계획(잉크)'!B1139,호기!$A$1:$A$657,0),2))</f>
        <v/>
      </c>
      <c r="P687" s="24">
        <f>L687+N687-INDEX(표5[#All],MATCH(B687,표5[[#All],[잉크]],0),5)</f>
        <v>0</v>
      </c>
      <c r="Q687" s="21" t="str">
        <f>IFERROR(P687/INDEX(표5[#All],MATCH(B687,표5[[#All],[잉크]],0),11),"")</f>
        <v/>
      </c>
      <c r="R687" s="542"/>
      <c r="S687" s="25" t="str">
        <f>IF(ISBLANK(R687),"",INDEX(호기!$A$1:$B$657,MATCH('생산계획(잉크)'!B1139,호기!$A$1:$A$657,0),2))</f>
        <v/>
      </c>
      <c r="T687" s="24">
        <f>P687+R687-INDEX(표5[#All],MATCH(B687,표5[[#All],[잉크]],0),5)</f>
        <v>0</v>
      </c>
      <c r="U687" s="21" t="str">
        <f>IFERROR(T687/INDEX(표5[#All],MATCH(B687,표5[[#All],[잉크]],0),14),"")</f>
        <v/>
      </c>
      <c r="V687" s="542"/>
      <c r="W687" s="23" t="str">
        <f>IF(ISBLANK(V687),"",INDEX(호기!$A$1:$B$657,MATCH('생산계획(잉크)'!B1139,호기!$A$1:$A$657,0),2))</f>
        <v/>
      </c>
      <c r="X687" s="24">
        <f>T687+V687-INDEX(표5[#All],MATCH(B687,표5[[#All],[잉크]],0),5)</f>
        <v>0</v>
      </c>
      <c r="Y687" s="21" t="str">
        <f>IFERROR(X687/INDEX(표5[#All],MATCH(B687,표5[[#All],[잉크]],0),17),"")</f>
        <v/>
      </c>
      <c r="Z687" s="23"/>
      <c r="AA687" s="23" t="str">
        <f>IF(ISBLANK(Z687),"",INDEX(호기!$A$1:$B$657,MATCH('생산계획(잉크)'!B1139,호기!$A$1:$A$657,0),2))</f>
        <v/>
      </c>
      <c r="AB687" s="24">
        <f>X687+Z687-INDEX(표5[#All],MATCH(B687,표5[[#All],[잉크]],0),5)</f>
        <v>0</v>
      </c>
      <c r="AC687" s="21" t="str">
        <f>IFERROR(AB687/INDEX(표5[#All],MATCH(B687,표5[[#All],[잉크]],0),20),"")</f>
        <v/>
      </c>
      <c r="AD687" s="23"/>
      <c r="AE687" s="235"/>
      <c r="BB687" s="67"/>
      <c r="BC687" s="67"/>
      <c r="BD687" s="67"/>
      <c r="BE687" s="67"/>
      <c r="BF687" s="67"/>
    </row>
    <row r="688" spans="1:58" ht="16.5" hidden="1" customHeight="1" x14ac:dyDescent="0.3">
      <c r="A688" s="1"/>
      <c r="B688" s="5" t="s">
        <v>3239</v>
      </c>
      <c r="C688" s="68"/>
      <c r="D688" s="69" t="str">
        <f>IFERROR(C688/INDEX(표5[#All],MATCH(B688,표5[[#All],[잉크]],0),2),"")</f>
        <v/>
      </c>
      <c r="E688" s="22">
        <f>$C688-INDEX(표5[#All],MATCH(B688,표5[[#All],[잉크]],0),24)</f>
        <v>0</v>
      </c>
      <c r="F688" s="542"/>
      <c r="G688" s="23" t="str">
        <f>IF(ISBLANK(F688),"",INDEX(호기!$A$1:$B$657,MATCH('생산계획(잉크)'!B1140,호기!$A$1:$A$657,0),2))</f>
        <v/>
      </c>
      <c r="H688" s="24">
        <f>C688+F688-INDEX(표5[#All],MATCH(B688,표5[[#All],[잉크]],0),2)</f>
        <v>0</v>
      </c>
      <c r="I688" s="21" t="str">
        <f>IFERROR(H688/INDEX(표5[#All],MATCH(B688,표5[[#All],[잉크]],0),5),"")</f>
        <v/>
      </c>
      <c r="J688" s="542"/>
      <c r="K688" s="25" t="str">
        <f>IF(ISBLANK(J688),"",INDEX(호기!$A$1:$B$657,MATCH('생산계획(잉크)'!B1140,호기!$A$1:$A$657,0),2))</f>
        <v/>
      </c>
      <c r="L688" s="24">
        <f>H688+J688-INDEX(표5[#All],MATCH(B688,표5[[#All],[잉크]],0),5)</f>
        <v>0</v>
      </c>
      <c r="M688" s="21" t="str">
        <f>IFERROR(L688/INDEX(표5[#All],MATCH(B688,표5[[#All],[잉크]],0),8),"")</f>
        <v/>
      </c>
      <c r="N688" s="542"/>
      <c r="O688" s="23" t="str">
        <f>IF(ISBLANK(N688),"",INDEX(호기!$A$1:$B$657,MATCH('생산계획(잉크)'!B1140,호기!$A$1:$A$657,0),2))</f>
        <v/>
      </c>
      <c r="P688" s="24">
        <f>L688+N688-INDEX(표5[#All],MATCH(B688,표5[[#All],[잉크]],0),5)</f>
        <v>0</v>
      </c>
      <c r="Q688" s="21" t="str">
        <f>IFERROR(P688/INDEX(표5[#All],MATCH(B688,표5[[#All],[잉크]],0),11),"")</f>
        <v/>
      </c>
      <c r="R688" s="542"/>
      <c r="S688" s="25" t="str">
        <f>IF(ISBLANK(R688),"",INDEX(호기!$A$1:$B$657,MATCH('생산계획(잉크)'!B1140,호기!$A$1:$A$657,0),2))</f>
        <v/>
      </c>
      <c r="T688" s="24">
        <f>P688+R688-INDEX(표5[#All],MATCH(B688,표5[[#All],[잉크]],0),5)</f>
        <v>0</v>
      </c>
      <c r="U688" s="21" t="str">
        <f>IFERROR(T688/INDEX(표5[#All],MATCH(B688,표5[[#All],[잉크]],0),14),"")</f>
        <v/>
      </c>
      <c r="V688" s="542"/>
      <c r="W688" s="23" t="str">
        <f>IF(ISBLANK(V688),"",INDEX(호기!$A$1:$B$657,MATCH('생산계획(잉크)'!B1140,호기!$A$1:$A$657,0),2))</f>
        <v/>
      </c>
      <c r="X688" s="24">
        <f>T688+V688-INDEX(표5[#All],MATCH(B688,표5[[#All],[잉크]],0),5)</f>
        <v>0</v>
      </c>
      <c r="Y688" s="21" t="str">
        <f>IFERROR(X688/INDEX(표5[#All],MATCH(B688,표5[[#All],[잉크]],0),17),"")</f>
        <v/>
      </c>
      <c r="Z688" s="23"/>
      <c r="AA688" s="23" t="str">
        <f>IF(ISBLANK(Z688),"",INDEX(호기!$A$1:$B$657,MATCH('생산계획(잉크)'!B1140,호기!$A$1:$A$657,0),2))</f>
        <v/>
      </c>
      <c r="AB688" s="24">
        <f>X688+Z688-INDEX(표5[#All],MATCH(B688,표5[[#All],[잉크]],0),5)</f>
        <v>0</v>
      </c>
      <c r="AC688" s="21" t="str">
        <f>IFERROR(AB688/INDEX(표5[#All],MATCH(B688,표5[[#All],[잉크]],0),20),"")</f>
        <v/>
      </c>
      <c r="AD688" s="23"/>
      <c r="AE688" s="235"/>
      <c r="BB688" s="67"/>
      <c r="BC688" s="67"/>
      <c r="BD688" s="67"/>
      <c r="BE688" s="67"/>
      <c r="BF688" s="67"/>
    </row>
    <row r="689" spans="1:58" ht="16.5" hidden="1" customHeight="1" x14ac:dyDescent="0.3">
      <c r="A689" s="1"/>
      <c r="B689" s="5" t="s">
        <v>3250</v>
      </c>
      <c r="C689" s="68"/>
      <c r="D689" s="69" t="str">
        <f>IFERROR(C689/INDEX(표5[#All],MATCH(B689,표5[[#All],[잉크]],0),2),"")</f>
        <v/>
      </c>
      <c r="E689" s="22">
        <f>$C689-INDEX(표5[#All],MATCH(B689,표5[[#All],[잉크]],0),24)</f>
        <v>0</v>
      </c>
      <c r="F689" s="542"/>
      <c r="G689" s="23" t="str">
        <f>IF(ISBLANK(F689),"",INDEX(호기!$A$1:$B$657,MATCH('생산계획(잉크)'!B1141,호기!$A$1:$A$657,0),2))</f>
        <v/>
      </c>
      <c r="H689" s="24">
        <f>C689+F689-INDEX(표5[#All],MATCH(B689,표5[[#All],[잉크]],0),2)</f>
        <v>0</v>
      </c>
      <c r="I689" s="21" t="str">
        <f>IFERROR(H689/INDEX(표5[#All],MATCH(B689,표5[[#All],[잉크]],0),5),"")</f>
        <v/>
      </c>
      <c r="J689" s="542"/>
      <c r="K689" s="25" t="str">
        <f>IF(ISBLANK(J689),"",INDEX(호기!$A$1:$B$657,MATCH('생산계획(잉크)'!B1141,호기!$A$1:$A$657,0),2))</f>
        <v/>
      </c>
      <c r="L689" s="24">
        <f>H689+J689-INDEX(표5[#All],MATCH(B689,표5[[#All],[잉크]],0),5)</f>
        <v>0</v>
      </c>
      <c r="M689" s="21" t="str">
        <f>IFERROR(L689/INDEX(표5[#All],MATCH(B689,표5[[#All],[잉크]],0),8),"")</f>
        <v/>
      </c>
      <c r="N689" s="542"/>
      <c r="O689" s="23" t="str">
        <f>IF(ISBLANK(N689),"",INDEX(호기!$A$1:$B$657,MATCH('생산계획(잉크)'!B1141,호기!$A$1:$A$657,0),2))</f>
        <v/>
      </c>
      <c r="P689" s="24">
        <f>L689+N689-INDEX(표5[#All],MATCH(B689,표5[[#All],[잉크]],0),5)</f>
        <v>0</v>
      </c>
      <c r="Q689" s="21" t="str">
        <f>IFERROR(P689/INDEX(표5[#All],MATCH(B689,표5[[#All],[잉크]],0),11),"")</f>
        <v/>
      </c>
      <c r="R689" s="542"/>
      <c r="S689" s="25" t="str">
        <f>IF(ISBLANK(R689),"",INDEX(호기!$A$1:$B$657,MATCH('생산계획(잉크)'!B1141,호기!$A$1:$A$657,0),2))</f>
        <v/>
      </c>
      <c r="T689" s="24">
        <f>P689+R689-INDEX(표5[#All],MATCH(B689,표5[[#All],[잉크]],0),5)</f>
        <v>0</v>
      </c>
      <c r="U689" s="21" t="str">
        <f>IFERROR(T689/INDEX(표5[#All],MATCH(B689,표5[[#All],[잉크]],0),14),"")</f>
        <v/>
      </c>
      <c r="V689" s="542"/>
      <c r="W689" s="23" t="str">
        <f>IF(ISBLANK(V689),"",INDEX(호기!$A$1:$B$657,MATCH('생산계획(잉크)'!B1141,호기!$A$1:$A$657,0),2))</f>
        <v/>
      </c>
      <c r="X689" s="24">
        <f>T689+V689-INDEX(표5[#All],MATCH(B689,표5[[#All],[잉크]],0),5)</f>
        <v>0</v>
      </c>
      <c r="Y689" s="21" t="str">
        <f>IFERROR(X689/INDEX(표5[#All],MATCH(B689,표5[[#All],[잉크]],0),17),"")</f>
        <v/>
      </c>
      <c r="Z689" s="23"/>
      <c r="AA689" s="23" t="str">
        <f>IF(ISBLANK(Z689),"",INDEX(호기!$A$1:$B$657,MATCH('생산계획(잉크)'!B1141,호기!$A$1:$A$657,0),2))</f>
        <v/>
      </c>
      <c r="AB689" s="24">
        <f>X689+Z689-INDEX(표5[#All],MATCH(B689,표5[[#All],[잉크]],0),5)</f>
        <v>0</v>
      </c>
      <c r="AC689" s="21" t="str">
        <f>IFERROR(AB689/INDEX(표5[#All],MATCH(B689,표5[[#All],[잉크]],0),20),"")</f>
        <v/>
      </c>
      <c r="AD689" s="23"/>
      <c r="AE689" s="235"/>
      <c r="BB689" s="67"/>
      <c r="BC689" s="67"/>
      <c r="BD689" s="67"/>
      <c r="BE689" s="67"/>
      <c r="BF689" s="67"/>
    </row>
    <row r="690" spans="1:58" ht="16.5" hidden="1" customHeight="1" x14ac:dyDescent="0.3">
      <c r="A690" s="1"/>
      <c r="B690" s="5" t="s">
        <v>3257</v>
      </c>
      <c r="C690" s="68"/>
      <c r="D690" s="69" t="str">
        <f>IFERROR(C690/INDEX(표5[#All],MATCH(B690,표5[[#All],[잉크]],0),2),"")</f>
        <v/>
      </c>
      <c r="E690" s="22">
        <f>$C690-INDEX(표5[#All],MATCH(B690,표5[[#All],[잉크]],0),24)</f>
        <v>0</v>
      </c>
      <c r="F690" s="542"/>
      <c r="G690" s="23" t="str">
        <f>IF(ISBLANK(F690),"",INDEX(호기!$A$1:$B$657,MATCH('생산계획(잉크)'!B1142,호기!$A$1:$A$657,0),2))</f>
        <v/>
      </c>
      <c r="H690" s="24">
        <f>C690+F690-INDEX(표5[#All],MATCH(B690,표5[[#All],[잉크]],0),2)</f>
        <v>0</v>
      </c>
      <c r="I690" s="21" t="str">
        <f>IFERROR(H690/INDEX(표5[#All],MATCH(B690,표5[[#All],[잉크]],0),5),"")</f>
        <v/>
      </c>
      <c r="J690" s="542"/>
      <c r="K690" s="25" t="str">
        <f>IF(ISBLANK(J690),"",INDEX(호기!$A$1:$B$657,MATCH('생산계획(잉크)'!B1142,호기!$A$1:$A$657,0),2))</f>
        <v/>
      </c>
      <c r="L690" s="24">
        <f>H690+J690-INDEX(표5[#All],MATCH(B690,표5[[#All],[잉크]],0),5)</f>
        <v>0</v>
      </c>
      <c r="M690" s="21" t="str">
        <f>IFERROR(L690/INDEX(표5[#All],MATCH(B690,표5[[#All],[잉크]],0),8),"")</f>
        <v/>
      </c>
      <c r="N690" s="542"/>
      <c r="O690" s="23" t="str">
        <f>IF(ISBLANK(N690),"",INDEX(호기!$A$1:$B$657,MATCH('생산계획(잉크)'!B1142,호기!$A$1:$A$657,0),2))</f>
        <v/>
      </c>
      <c r="P690" s="24">
        <f>L690+N690-INDEX(표5[#All],MATCH(B690,표5[[#All],[잉크]],0),5)</f>
        <v>0</v>
      </c>
      <c r="Q690" s="21" t="str">
        <f>IFERROR(P690/INDEX(표5[#All],MATCH(B690,표5[[#All],[잉크]],0),11),"")</f>
        <v/>
      </c>
      <c r="R690" s="542"/>
      <c r="S690" s="25" t="str">
        <f>IF(ISBLANK(R690),"",INDEX(호기!$A$1:$B$657,MATCH('생산계획(잉크)'!B1142,호기!$A$1:$A$657,0),2))</f>
        <v/>
      </c>
      <c r="T690" s="24">
        <f>P690+R690-INDEX(표5[#All],MATCH(B690,표5[[#All],[잉크]],0),5)</f>
        <v>0</v>
      </c>
      <c r="U690" s="21" t="str">
        <f>IFERROR(T690/INDEX(표5[#All],MATCH(B690,표5[[#All],[잉크]],0),14),"")</f>
        <v/>
      </c>
      <c r="V690" s="542"/>
      <c r="W690" s="23" t="str">
        <f>IF(ISBLANK(V690),"",INDEX(호기!$A$1:$B$657,MATCH('생산계획(잉크)'!B1142,호기!$A$1:$A$657,0),2))</f>
        <v/>
      </c>
      <c r="X690" s="24">
        <f>T690+V690-INDEX(표5[#All],MATCH(B690,표5[[#All],[잉크]],0),5)</f>
        <v>0</v>
      </c>
      <c r="Y690" s="21" t="str">
        <f>IFERROR(X690/INDEX(표5[#All],MATCH(B690,표5[[#All],[잉크]],0),17),"")</f>
        <v/>
      </c>
      <c r="Z690" s="23"/>
      <c r="AA690" s="23" t="str">
        <f>IF(ISBLANK(Z690),"",INDEX(호기!$A$1:$B$657,MATCH('생산계획(잉크)'!B1142,호기!$A$1:$A$657,0),2))</f>
        <v/>
      </c>
      <c r="AB690" s="24">
        <f>X690+Z690-INDEX(표5[#All],MATCH(B690,표5[[#All],[잉크]],0),5)</f>
        <v>0</v>
      </c>
      <c r="AC690" s="21" t="str">
        <f>IFERROR(AB690/INDEX(표5[#All],MATCH(B690,표5[[#All],[잉크]],0),20),"")</f>
        <v/>
      </c>
      <c r="AD690" s="23"/>
      <c r="AE690" s="235"/>
      <c r="BB690" s="67"/>
      <c r="BC690" s="67"/>
      <c r="BD690" s="67"/>
      <c r="BE690" s="67"/>
      <c r="BF690" s="67"/>
    </row>
    <row r="691" spans="1:58" ht="16.5" hidden="1" customHeight="1" x14ac:dyDescent="0.3">
      <c r="A691" s="1"/>
      <c r="B691" s="5" t="s">
        <v>3248</v>
      </c>
      <c r="C691" s="68"/>
      <c r="D691" s="69" t="str">
        <f>IFERROR(C691/INDEX(표5[#All],MATCH(B691,표5[[#All],[잉크]],0),2),"")</f>
        <v/>
      </c>
      <c r="E691" s="22">
        <f>$C691-INDEX(표5[#All],MATCH(B691,표5[[#All],[잉크]],0),24)</f>
        <v>0</v>
      </c>
      <c r="F691" s="542"/>
      <c r="G691" s="23" t="str">
        <f>IF(ISBLANK(F691),"",INDEX(호기!$A$1:$B$657,MATCH('생산계획(잉크)'!B1143,호기!$A$1:$A$657,0),2))</f>
        <v/>
      </c>
      <c r="H691" s="24">
        <f>C691+F691-INDEX(표5[#All],MATCH(B691,표5[[#All],[잉크]],0),2)</f>
        <v>0</v>
      </c>
      <c r="I691" s="21" t="str">
        <f>IFERROR(H691/INDEX(표5[#All],MATCH(B691,표5[[#All],[잉크]],0),5),"")</f>
        <v/>
      </c>
      <c r="J691" s="542"/>
      <c r="K691" s="25" t="str">
        <f>IF(ISBLANK(J691),"",INDEX(호기!$A$1:$B$657,MATCH('생산계획(잉크)'!B1143,호기!$A$1:$A$657,0),2))</f>
        <v/>
      </c>
      <c r="L691" s="24">
        <f>H691+J691-INDEX(표5[#All],MATCH(B691,표5[[#All],[잉크]],0),5)</f>
        <v>0</v>
      </c>
      <c r="M691" s="21" t="str">
        <f>IFERROR(L691/INDEX(표5[#All],MATCH(B691,표5[[#All],[잉크]],0),8),"")</f>
        <v/>
      </c>
      <c r="N691" s="542"/>
      <c r="O691" s="23" t="str">
        <f>IF(ISBLANK(N691),"",INDEX(호기!$A$1:$B$657,MATCH('생산계획(잉크)'!B1143,호기!$A$1:$A$657,0),2))</f>
        <v/>
      </c>
      <c r="P691" s="24">
        <f>L691+N691-INDEX(표5[#All],MATCH(B691,표5[[#All],[잉크]],0),5)</f>
        <v>0</v>
      </c>
      <c r="Q691" s="21" t="str">
        <f>IFERROR(P691/INDEX(표5[#All],MATCH(B691,표5[[#All],[잉크]],0),11),"")</f>
        <v/>
      </c>
      <c r="R691" s="542"/>
      <c r="S691" s="25" t="str">
        <f>IF(ISBLANK(R691),"",INDEX(호기!$A$1:$B$657,MATCH('생산계획(잉크)'!B1143,호기!$A$1:$A$657,0),2))</f>
        <v/>
      </c>
      <c r="T691" s="24">
        <f>P691+R691-INDEX(표5[#All],MATCH(B691,표5[[#All],[잉크]],0),5)</f>
        <v>0</v>
      </c>
      <c r="U691" s="21" t="str">
        <f>IFERROR(T691/INDEX(표5[#All],MATCH(B691,표5[[#All],[잉크]],0),14),"")</f>
        <v/>
      </c>
      <c r="V691" s="542"/>
      <c r="W691" s="23" t="str">
        <f>IF(ISBLANK(V691),"",INDEX(호기!$A$1:$B$657,MATCH('생산계획(잉크)'!B1143,호기!$A$1:$A$657,0),2))</f>
        <v/>
      </c>
      <c r="X691" s="24">
        <f>T691+V691-INDEX(표5[#All],MATCH(B691,표5[[#All],[잉크]],0),5)</f>
        <v>0</v>
      </c>
      <c r="Y691" s="21" t="str">
        <f>IFERROR(X691/INDEX(표5[#All],MATCH(B691,표5[[#All],[잉크]],0),17),"")</f>
        <v/>
      </c>
      <c r="Z691" s="23"/>
      <c r="AA691" s="23" t="str">
        <f>IF(ISBLANK(Z691),"",INDEX(호기!$A$1:$B$657,MATCH('생산계획(잉크)'!B1143,호기!$A$1:$A$657,0),2))</f>
        <v/>
      </c>
      <c r="AB691" s="24">
        <f>X691+Z691-INDEX(표5[#All],MATCH(B691,표5[[#All],[잉크]],0),5)</f>
        <v>0</v>
      </c>
      <c r="AC691" s="21" t="str">
        <f>IFERROR(AB691/INDEX(표5[#All],MATCH(B691,표5[[#All],[잉크]],0),20),"")</f>
        <v/>
      </c>
      <c r="AD691" s="23"/>
      <c r="AE691" s="235"/>
      <c r="BB691" s="67"/>
      <c r="BC691" s="67"/>
      <c r="BD691" s="67"/>
      <c r="BE691" s="67"/>
      <c r="BF691" s="67"/>
    </row>
    <row r="692" spans="1:58" ht="16.5" hidden="1" customHeight="1" x14ac:dyDescent="0.3">
      <c r="A692" s="1"/>
      <c r="B692" s="5" t="s">
        <v>2600</v>
      </c>
      <c r="C692" s="68"/>
      <c r="D692" s="69" t="str">
        <f>IFERROR(C692/INDEX(표5[#All],MATCH(B692,표5[[#All],[잉크]],0),2),"")</f>
        <v/>
      </c>
      <c r="E692" s="22">
        <f>$C692-INDEX(표5[#All],MATCH(B692,표5[[#All],[잉크]],0),24)</f>
        <v>0</v>
      </c>
      <c r="F692" s="542"/>
      <c r="G692" s="23" t="str">
        <f>IF(ISBLANK(F692),"",INDEX(호기!$A$1:$B$657,MATCH('생산계획(잉크)'!B1144,호기!$A$1:$A$657,0),2))</f>
        <v/>
      </c>
      <c r="H692" s="24">
        <f>C692+F692-INDEX(표5[#All],MATCH(B692,표5[[#All],[잉크]],0),2)</f>
        <v>0</v>
      </c>
      <c r="I692" s="21" t="str">
        <f>IFERROR(H692/INDEX(표5[#All],MATCH(B692,표5[[#All],[잉크]],0),5),"")</f>
        <v/>
      </c>
      <c r="J692" s="542"/>
      <c r="K692" s="25" t="str">
        <f>IF(ISBLANK(J692),"",INDEX(호기!$A$1:$B$657,MATCH('생산계획(잉크)'!B1144,호기!$A$1:$A$657,0),2))</f>
        <v/>
      </c>
      <c r="L692" s="24">
        <f>H692+J692-INDEX(표5[#All],MATCH(B692,표5[[#All],[잉크]],0),5)</f>
        <v>0</v>
      </c>
      <c r="M692" s="21" t="str">
        <f>IFERROR(L692/INDEX(표5[#All],MATCH(B692,표5[[#All],[잉크]],0),8),"")</f>
        <v/>
      </c>
      <c r="N692" s="542"/>
      <c r="O692" s="23" t="str">
        <f>IF(ISBLANK(N692),"",INDEX(호기!$A$1:$B$657,MATCH('생산계획(잉크)'!B1144,호기!$A$1:$A$657,0),2))</f>
        <v/>
      </c>
      <c r="P692" s="24">
        <f>L692+N692-INDEX(표5[#All],MATCH(B692,표5[[#All],[잉크]],0),5)</f>
        <v>0</v>
      </c>
      <c r="Q692" s="21" t="str">
        <f>IFERROR(P692/INDEX(표5[#All],MATCH(B692,표5[[#All],[잉크]],0),11),"")</f>
        <v/>
      </c>
      <c r="R692" s="542"/>
      <c r="S692" s="25" t="str">
        <f>IF(ISBLANK(R692),"",INDEX(호기!$A$1:$B$657,MATCH('생산계획(잉크)'!B1144,호기!$A$1:$A$657,0),2))</f>
        <v/>
      </c>
      <c r="T692" s="24">
        <f>P692+R692-INDEX(표5[#All],MATCH(B692,표5[[#All],[잉크]],0),5)</f>
        <v>0</v>
      </c>
      <c r="U692" s="21" t="str">
        <f>IFERROR(T692/INDEX(표5[#All],MATCH(B692,표5[[#All],[잉크]],0),14),"")</f>
        <v/>
      </c>
      <c r="V692" s="542"/>
      <c r="W692" s="23" t="str">
        <f>IF(ISBLANK(V692),"",INDEX(호기!$A$1:$B$657,MATCH('생산계획(잉크)'!B1144,호기!$A$1:$A$657,0),2))</f>
        <v/>
      </c>
      <c r="X692" s="24">
        <f>T692+V692-INDEX(표5[#All],MATCH(B692,표5[[#All],[잉크]],0),5)</f>
        <v>0</v>
      </c>
      <c r="Y692" s="21" t="str">
        <f>IFERROR(X692/INDEX(표5[#All],MATCH(B692,표5[[#All],[잉크]],0),17),"")</f>
        <v/>
      </c>
      <c r="Z692" s="23"/>
      <c r="AA692" s="23" t="str">
        <f>IF(ISBLANK(Z692),"",INDEX(호기!$A$1:$B$657,MATCH('생산계획(잉크)'!B1144,호기!$A$1:$A$657,0),2))</f>
        <v/>
      </c>
      <c r="AB692" s="24">
        <f>X692+Z692-INDEX(표5[#All],MATCH(B692,표5[[#All],[잉크]],0),5)</f>
        <v>0</v>
      </c>
      <c r="AC692" s="21" t="str">
        <f>IFERROR(AB692/INDEX(표5[#All],MATCH(B692,표5[[#All],[잉크]],0),20),"")</f>
        <v/>
      </c>
      <c r="AD692" s="23"/>
      <c r="AE692" s="235"/>
      <c r="BB692" s="67"/>
      <c r="BC692" s="67"/>
      <c r="BD692" s="67"/>
      <c r="BE692" s="67"/>
      <c r="BF692" s="67"/>
    </row>
    <row r="693" spans="1:58" ht="16.5" hidden="1" customHeight="1" x14ac:dyDescent="0.3">
      <c r="A693" s="1"/>
      <c r="B693" s="5" t="s">
        <v>2601</v>
      </c>
      <c r="C693" s="68"/>
      <c r="D693" s="69" t="str">
        <f>IFERROR(C693/INDEX(표5[#All],MATCH(B693,표5[[#All],[잉크]],0),2),"")</f>
        <v/>
      </c>
      <c r="E693" s="22">
        <f>$C693-INDEX(표5[#All],MATCH(B693,표5[[#All],[잉크]],0),24)</f>
        <v>0</v>
      </c>
      <c r="F693" s="542"/>
      <c r="G693" s="23" t="str">
        <f>IF(ISBLANK(F693),"",INDEX(호기!$A$1:$B$657,MATCH('생산계획(잉크)'!B1145,호기!$A$1:$A$657,0),2))</f>
        <v/>
      </c>
      <c r="H693" s="24">
        <f>C693+F693-INDEX(표5[#All],MATCH(B693,표5[[#All],[잉크]],0),2)</f>
        <v>0</v>
      </c>
      <c r="I693" s="21" t="str">
        <f>IFERROR(H693/INDEX(표5[#All],MATCH(B693,표5[[#All],[잉크]],0),5),"")</f>
        <v/>
      </c>
      <c r="J693" s="542"/>
      <c r="K693" s="25" t="str">
        <f>IF(ISBLANK(J693),"",INDEX(호기!$A$1:$B$657,MATCH('생산계획(잉크)'!B1145,호기!$A$1:$A$657,0),2))</f>
        <v/>
      </c>
      <c r="L693" s="24">
        <f>H693+J693-INDEX(표5[#All],MATCH(B693,표5[[#All],[잉크]],0),5)</f>
        <v>0</v>
      </c>
      <c r="M693" s="21" t="str">
        <f>IFERROR(L693/INDEX(표5[#All],MATCH(B693,표5[[#All],[잉크]],0),8),"")</f>
        <v/>
      </c>
      <c r="N693" s="542"/>
      <c r="O693" s="23" t="str">
        <f>IF(ISBLANK(N693),"",INDEX(호기!$A$1:$B$657,MATCH('생산계획(잉크)'!B1145,호기!$A$1:$A$657,0),2))</f>
        <v/>
      </c>
      <c r="P693" s="24">
        <f>L693+N693-INDEX(표5[#All],MATCH(B693,표5[[#All],[잉크]],0),5)</f>
        <v>0</v>
      </c>
      <c r="Q693" s="21" t="str">
        <f>IFERROR(P693/INDEX(표5[#All],MATCH(B693,표5[[#All],[잉크]],0),11),"")</f>
        <v/>
      </c>
      <c r="R693" s="542"/>
      <c r="S693" s="25" t="str">
        <f>IF(ISBLANK(R693),"",INDEX(호기!$A$1:$B$657,MATCH('생산계획(잉크)'!B1145,호기!$A$1:$A$657,0),2))</f>
        <v/>
      </c>
      <c r="T693" s="24">
        <f>P693+R693-INDEX(표5[#All],MATCH(B693,표5[[#All],[잉크]],0),5)</f>
        <v>0</v>
      </c>
      <c r="U693" s="21" t="str">
        <f>IFERROR(T693/INDEX(표5[#All],MATCH(B693,표5[[#All],[잉크]],0),14),"")</f>
        <v/>
      </c>
      <c r="V693" s="542"/>
      <c r="W693" s="23" t="str">
        <f>IF(ISBLANK(V693),"",INDEX(호기!$A$1:$B$657,MATCH('생산계획(잉크)'!B1145,호기!$A$1:$A$657,0),2))</f>
        <v/>
      </c>
      <c r="X693" s="24">
        <f>T693+V693-INDEX(표5[#All],MATCH(B693,표5[[#All],[잉크]],0),5)</f>
        <v>0</v>
      </c>
      <c r="Y693" s="21" t="str">
        <f>IFERROR(X693/INDEX(표5[#All],MATCH(B693,표5[[#All],[잉크]],0),17),"")</f>
        <v/>
      </c>
      <c r="Z693" s="23"/>
      <c r="AA693" s="23" t="str">
        <f>IF(ISBLANK(Z693),"",INDEX(호기!$A$1:$B$657,MATCH('생산계획(잉크)'!B1145,호기!$A$1:$A$657,0),2))</f>
        <v/>
      </c>
      <c r="AB693" s="24">
        <f>X693+Z693-INDEX(표5[#All],MATCH(B693,표5[[#All],[잉크]],0),5)</f>
        <v>0</v>
      </c>
      <c r="AC693" s="21" t="str">
        <f>IFERROR(AB693/INDEX(표5[#All],MATCH(B693,표5[[#All],[잉크]],0),20),"")</f>
        <v/>
      </c>
      <c r="AD693" s="23"/>
      <c r="AE693" s="235"/>
      <c r="BB693" s="67"/>
      <c r="BC693" s="67"/>
      <c r="BD693" s="67"/>
      <c r="BE693" s="67"/>
      <c r="BF693" s="67"/>
    </row>
    <row r="694" spans="1:58" ht="16.5" hidden="1" customHeight="1" x14ac:dyDescent="0.3">
      <c r="A694" s="1"/>
      <c r="B694" s="5" t="s">
        <v>2589</v>
      </c>
      <c r="C694" s="68"/>
      <c r="D694" s="69" t="str">
        <f>IFERROR(C694/INDEX(표5[#All],MATCH(B694,표5[[#All],[잉크]],0),2),"")</f>
        <v/>
      </c>
      <c r="E694" s="22">
        <f>$C694-INDEX(표5[#All],MATCH(B694,표5[[#All],[잉크]],0),24)</f>
        <v>0</v>
      </c>
      <c r="F694" s="542"/>
      <c r="G694" s="23" t="str">
        <f>IF(ISBLANK(F694),"",INDEX(호기!$A$1:$B$657,MATCH('생산계획(잉크)'!B1146,호기!$A$1:$A$657,0),2))</f>
        <v/>
      </c>
      <c r="H694" s="24">
        <f>C694+F694-INDEX(표5[#All],MATCH(B694,표5[[#All],[잉크]],0),2)</f>
        <v>0</v>
      </c>
      <c r="I694" s="21" t="str">
        <f>IFERROR(H694/INDEX(표5[#All],MATCH(B694,표5[[#All],[잉크]],0),5),"")</f>
        <v/>
      </c>
      <c r="J694" s="542"/>
      <c r="K694" s="25" t="str">
        <f>IF(ISBLANK(J694),"",INDEX(호기!$A$1:$B$657,MATCH('생산계획(잉크)'!B1146,호기!$A$1:$A$657,0),2))</f>
        <v/>
      </c>
      <c r="L694" s="24">
        <f>H694+J694-INDEX(표5[#All],MATCH(B694,표5[[#All],[잉크]],0),5)</f>
        <v>0</v>
      </c>
      <c r="M694" s="21" t="str">
        <f>IFERROR(L694/INDEX(표5[#All],MATCH(B694,표5[[#All],[잉크]],0),8),"")</f>
        <v/>
      </c>
      <c r="N694" s="542"/>
      <c r="O694" s="23" t="str">
        <f>IF(ISBLANK(N694),"",INDEX(호기!$A$1:$B$657,MATCH('생산계획(잉크)'!B1146,호기!$A$1:$A$657,0),2))</f>
        <v/>
      </c>
      <c r="P694" s="24">
        <f>L694+N694-INDEX(표5[#All],MATCH(B694,표5[[#All],[잉크]],0),5)</f>
        <v>0</v>
      </c>
      <c r="Q694" s="21" t="str">
        <f>IFERROR(P694/INDEX(표5[#All],MATCH(B694,표5[[#All],[잉크]],0),11),"")</f>
        <v/>
      </c>
      <c r="R694" s="542"/>
      <c r="S694" s="25" t="str">
        <f>IF(ISBLANK(R694),"",INDEX(호기!$A$1:$B$657,MATCH('생산계획(잉크)'!B1146,호기!$A$1:$A$657,0),2))</f>
        <v/>
      </c>
      <c r="T694" s="24">
        <f>P694+R694-INDEX(표5[#All],MATCH(B694,표5[[#All],[잉크]],0),5)</f>
        <v>0</v>
      </c>
      <c r="U694" s="21" t="str">
        <f>IFERROR(T694/INDEX(표5[#All],MATCH(B694,표5[[#All],[잉크]],0),14),"")</f>
        <v/>
      </c>
      <c r="V694" s="542"/>
      <c r="W694" s="23" t="str">
        <f>IF(ISBLANK(V694),"",INDEX(호기!$A$1:$B$657,MATCH('생산계획(잉크)'!B1146,호기!$A$1:$A$657,0),2))</f>
        <v/>
      </c>
      <c r="X694" s="24">
        <f>T694+V694-INDEX(표5[#All],MATCH(B694,표5[[#All],[잉크]],0),5)</f>
        <v>0</v>
      </c>
      <c r="Y694" s="21" t="str">
        <f>IFERROR(X694/INDEX(표5[#All],MATCH(B694,표5[[#All],[잉크]],0),17),"")</f>
        <v/>
      </c>
      <c r="Z694" s="23"/>
      <c r="AA694" s="23" t="str">
        <f>IF(ISBLANK(Z694),"",INDEX(호기!$A$1:$B$657,MATCH('생산계획(잉크)'!B1146,호기!$A$1:$A$657,0),2))</f>
        <v/>
      </c>
      <c r="AB694" s="24">
        <f>X694+Z694-INDEX(표5[#All],MATCH(B694,표5[[#All],[잉크]],0),5)</f>
        <v>0</v>
      </c>
      <c r="AC694" s="21" t="str">
        <f>IFERROR(AB694/INDEX(표5[#All],MATCH(B694,표5[[#All],[잉크]],0),20),"")</f>
        <v/>
      </c>
      <c r="AD694" s="23"/>
      <c r="AE694" s="235"/>
      <c r="BB694" s="67"/>
      <c r="BC694" s="67"/>
      <c r="BD694" s="67"/>
      <c r="BE694" s="67"/>
      <c r="BF694" s="67"/>
    </row>
    <row r="695" spans="1:58" ht="16.5" hidden="1" customHeight="1" x14ac:dyDescent="0.3">
      <c r="A695" s="1"/>
      <c r="B695" s="5" t="s">
        <v>2579</v>
      </c>
      <c r="C695" s="68"/>
      <c r="D695" s="69" t="str">
        <f>IFERROR(C695/INDEX(표5[#All],MATCH(B695,표5[[#All],[잉크]],0),2),"")</f>
        <v/>
      </c>
      <c r="E695" s="22">
        <f>$C695-INDEX(표5[#All],MATCH(B695,표5[[#All],[잉크]],0),24)</f>
        <v>0</v>
      </c>
      <c r="F695" s="542"/>
      <c r="G695" s="23" t="str">
        <f>IF(ISBLANK(F695),"",INDEX(호기!$A$1:$B$657,MATCH('생산계획(잉크)'!B1147,호기!$A$1:$A$657,0),2))</f>
        <v/>
      </c>
      <c r="H695" s="24">
        <f>C695+F695-INDEX(표5[#All],MATCH(B695,표5[[#All],[잉크]],0),2)</f>
        <v>0</v>
      </c>
      <c r="I695" s="21" t="str">
        <f>IFERROR(H695/INDEX(표5[#All],MATCH(B695,표5[[#All],[잉크]],0),5),"")</f>
        <v/>
      </c>
      <c r="J695" s="542"/>
      <c r="K695" s="25" t="str">
        <f>IF(ISBLANK(J695),"",INDEX(호기!$A$1:$B$657,MATCH('생산계획(잉크)'!B1147,호기!$A$1:$A$657,0),2))</f>
        <v/>
      </c>
      <c r="L695" s="24">
        <f>H695+J695-INDEX(표5[#All],MATCH(B695,표5[[#All],[잉크]],0),5)</f>
        <v>0</v>
      </c>
      <c r="M695" s="21" t="str">
        <f>IFERROR(L695/INDEX(표5[#All],MATCH(B695,표5[[#All],[잉크]],0),8),"")</f>
        <v/>
      </c>
      <c r="N695" s="542"/>
      <c r="O695" s="23" t="str">
        <f>IF(ISBLANK(N695),"",INDEX(호기!$A$1:$B$657,MATCH('생산계획(잉크)'!B1147,호기!$A$1:$A$657,0),2))</f>
        <v/>
      </c>
      <c r="P695" s="24">
        <f>L695+N695-INDEX(표5[#All],MATCH(B695,표5[[#All],[잉크]],0),5)</f>
        <v>0</v>
      </c>
      <c r="Q695" s="21" t="str">
        <f>IFERROR(P695/INDEX(표5[#All],MATCH(B695,표5[[#All],[잉크]],0),11),"")</f>
        <v/>
      </c>
      <c r="R695" s="542"/>
      <c r="S695" s="25" t="str">
        <f>IF(ISBLANK(R695),"",INDEX(호기!$A$1:$B$657,MATCH('생산계획(잉크)'!B1147,호기!$A$1:$A$657,0),2))</f>
        <v/>
      </c>
      <c r="T695" s="24">
        <f>P695+R695-INDEX(표5[#All],MATCH(B695,표5[[#All],[잉크]],0),5)</f>
        <v>0</v>
      </c>
      <c r="U695" s="21" t="str">
        <f>IFERROR(T695/INDEX(표5[#All],MATCH(B695,표5[[#All],[잉크]],0),14),"")</f>
        <v/>
      </c>
      <c r="V695" s="542"/>
      <c r="W695" s="23" t="str">
        <f>IF(ISBLANK(V695),"",INDEX(호기!$A$1:$B$657,MATCH('생산계획(잉크)'!B1147,호기!$A$1:$A$657,0),2))</f>
        <v/>
      </c>
      <c r="X695" s="24">
        <f>T695+V695-INDEX(표5[#All],MATCH(B695,표5[[#All],[잉크]],0),5)</f>
        <v>0</v>
      </c>
      <c r="Y695" s="21" t="str">
        <f>IFERROR(X695/INDEX(표5[#All],MATCH(B695,표5[[#All],[잉크]],0),17),"")</f>
        <v/>
      </c>
      <c r="Z695" s="23"/>
      <c r="AA695" s="23" t="str">
        <f>IF(ISBLANK(Z695),"",INDEX(호기!$A$1:$B$657,MATCH('생산계획(잉크)'!B1147,호기!$A$1:$A$657,0),2))</f>
        <v/>
      </c>
      <c r="AB695" s="24">
        <f>X695+Z695-INDEX(표5[#All],MATCH(B695,표5[[#All],[잉크]],0),5)</f>
        <v>0</v>
      </c>
      <c r="AC695" s="21" t="str">
        <f>IFERROR(AB695/INDEX(표5[#All],MATCH(B695,표5[[#All],[잉크]],0),20),"")</f>
        <v/>
      </c>
      <c r="AD695" s="23"/>
      <c r="AE695" s="235"/>
      <c r="BB695" s="67"/>
      <c r="BC695" s="67"/>
      <c r="BD695" s="67"/>
      <c r="BE695" s="67"/>
      <c r="BF695" s="67"/>
    </row>
    <row r="696" spans="1:58" ht="16.5" hidden="1" customHeight="1" x14ac:dyDescent="0.3">
      <c r="A696" s="1"/>
      <c r="B696" s="5" t="s">
        <v>2590</v>
      </c>
      <c r="C696" s="68"/>
      <c r="D696" s="69" t="str">
        <f>IFERROR(C696/INDEX(표5[#All],MATCH(B696,표5[[#All],[잉크]],0),2),"")</f>
        <v/>
      </c>
      <c r="E696" s="22">
        <f>$C696-INDEX(표5[#All],MATCH(B696,표5[[#All],[잉크]],0),24)</f>
        <v>0</v>
      </c>
      <c r="F696" s="542"/>
      <c r="G696" s="23" t="str">
        <f>IF(ISBLANK(F696),"",INDEX(호기!$A$1:$B$657,MATCH('생산계획(잉크)'!B1148,호기!$A$1:$A$657,0),2))</f>
        <v/>
      </c>
      <c r="H696" s="24">
        <f>C696+F696-INDEX(표5[#All],MATCH(B696,표5[[#All],[잉크]],0),2)</f>
        <v>0</v>
      </c>
      <c r="I696" s="21" t="str">
        <f>IFERROR(H696/INDEX(표5[#All],MATCH(B696,표5[[#All],[잉크]],0),5),"")</f>
        <v/>
      </c>
      <c r="J696" s="542"/>
      <c r="K696" s="25" t="str">
        <f>IF(ISBLANK(J696),"",INDEX(호기!$A$1:$B$657,MATCH('생산계획(잉크)'!B1148,호기!$A$1:$A$657,0),2))</f>
        <v/>
      </c>
      <c r="L696" s="24">
        <f>H696+J696-INDEX(표5[#All],MATCH(B696,표5[[#All],[잉크]],0),5)</f>
        <v>0</v>
      </c>
      <c r="M696" s="21" t="str">
        <f>IFERROR(L696/INDEX(표5[#All],MATCH(B696,표5[[#All],[잉크]],0),8),"")</f>
        <v/>
      </c>
      <c r="N696" s="542"/>
      <c r="O696" s="23" t="str">
        <f>IF(ISBLANK(N696),"",INDEX(호기!$A$1:$B$657,MATCH('생산계획(잉크)'!B1148,호기!$A$1:$A$657,0),2))</f>
        <v/>
      </c>
      <c r="P696" s="24">
        <f>L696+N696-INDEX(표5[#All],MATCH(B696,표5[[#All],[잉크]],0),5)</f>
        <v>0</v>
      </c>
      <c r="Q696" s="21" t="str">
        <f>IFERROR(P696/INDEX(표5[#All],MATCH(B696,표5[[#All],[잉크]],0),11),"")</f>
        <v/>
      </c>
      <c r="R696" s="542"/>
      <c r="S696" s="25" t="str">
        <f>IF(ISBLANK(R696),"",INDEX(호기!$A$1:$B$657,MATCH('생산계획(잉크)'!B1148,호기!$A$1:$A$657,0),2))</f>
        <v/>
      </c>
      <c r="T696" s="24">
        <f>P696+R696-INDEX(표5[#All],MATCH(B696,표5[[#All],[잉크]],0),5)</f>
        <v>0</v>
      </c>
      <c r="U696" s="21" t="str">
        <f>IFERROR(T696/INDEX(표5[#All],MATCH(B696,표5[[#All],[잉크]],0),14),"")</f>
        <v/>
      </c>
      <c r="V696" s="542"/>
      <c r="W696" s="23" t="str">
        <f>IF(ISBLANK(V696),"",INDEX(호기!$A$1:$B$657,MATCH('생산계획(잉크)'!B1148,호기!$A$1:$A$657,0),2))</f>
        <v/>
      </c>
      <c r="X696" s="24">
        <f>T696+V696-INDEX(표5[#All],MATCH(B696,표5[[#All],[잉크]],0),5)</f>
        <v>0</v>
      </c>
      <c r="Y696" s="21" t="str">
        <f>IFERROR(X696/INDEX(표5[#All],MATCH(B696,표5[[#All],[잉크]],0),17),"")</f>
        <v/>
      </c>
      <c r="Z696" s="23"/>
      <c r="AA696" s="23" t="str">
        <f>IF(ISBLANK(Z696),"",INDEX(호기!$A$1:$B$657,MATCH('생산계획(잉크)'!B1148,호기!$A$1:$A$657,0),2))</f>
        <v/>
      </c>
      <c r="AB696" s="24">
        <f>X696+Z696-INDEX(표5[#All],MATCH(B696,표5[[#All],[잉크]],0),5)</f>
        <v>0</v>
      </c>
      <c r="AC696" s="21" t="str">
        <f>IFERROR(AB696/INDEX(표5[#All],MATCH(B696,표5[[#All],[잉크]],0),20),"")</f>
        <v/>
      </c>
      <c r="AD696" s="23"/>
      <c r="AE696" s="235"/>
      <c r="BB696" s="67"/>
      <c r="BC696" s="67"/>
      <c r="BD696" s="67"/>
      <c r="BE696" s="67"/>
      <c r="BF696" s="67"/>
    </row>
    <row r="697" spans="1:58" ht="16.5" hidden="1" customHeight="1" x14ac:dyDescent="0.3">
      <c r="A697" s="1"/>
      <c r="B697" s="5" t="s">
        <v>2587</v>
      </c>
      <c r="C697" s="68"/>
      <c r="D697" s="69" t="str">
        <f>IFERROR(C697/INDEX(표5[#All],MATCH(B697,표5[[#All],[잉크]],0),2),"")</f>
        <v/>
      </c>
      <c r="E697" s="22">
        <f>$C697-INDEX(표5[#All],MATCH(B697,표5[[#All],[잉크]],0),24)</f>
        <v>0</v>
      </c>
      <c r="F697" s="542"/>
      <c r="G697" s="23" t="str">
        <f>IF(ISBLANK(F697),"",INDEX(호기!$A$1:$B$657,MATCH('생산계획(잉크)'!B1149,호기!$A$1:$A$657,0),2))</f>
        <v/>
      </c>
      <c r="H697" s="24">
        <f>C697+F697-INDEX(표5[#All],MATCH(B697,표5[[#All],[잉크]],0),2)</f>
        <v>0</v>
      </c>
      <c r="I697" s="21" t="str">
        <f>IFERROR(H697/INDEX(표5[#All],MATCH(B697,표5[[#All],[잉크]],0),5),"")</f>
        <v/>
      </c>
      <c r="J697" s="542"/>
      <c r="K697" s="25" t="str">
        <f>IF(ISBLANK(J697),"",INDEX(호기!$A$1:$B$657,MATCH('생산계획(잉크)'!B1149,호기!$A$1:$A$657,0),2))</f>
        <v/>
      </c>
      <c r="L697" s="24">
        <f>H697+J697-INDEX(표5[#All],MATCH(B697,표5[[#All],[잉크]],0),5)</f>
        <v>0</v>
      </c>
      <c r="M697" s="21" t="str">
        <f>IFERROR(L697/INDEX(표5[#All],MATCH(B697,표5[[#All],[잉크]],0),8),"")</f>
        <v/>
      </c>
      <c r="N697" s="542"/>
      <c r="O697" s="23" t="str">
        <f>IF(ISBLANK(N697),"",INDEX(호기!$A$1:$B$657,MATCH('생산계획(잉크)'!B1149,호기!$A$1:$A$657,0),2))</f>
        <v/>
      </c>
      <c r="P697" s="24">
        <f>L697+N697-INDEX(표5[#All],MATCH(B697,표5[[#All],[잉크]],0),5)</f>
        <v>0</v>
      </c>
      <c r="Q697" s="21" t="str">
        <f>IFERROR(P697/INDEX(표5[#All],MATCH(B697,표5[[#All],[잉크]],0),11),"")</f>
        <v/>
      </c>
      <c r="R697" s="542"/>
      <c r="S697" s="25" t="str">
        <f>IF(ISBLANK(R697),"",INDEX(호기!$A$1:$B$657,MATCH('생산계획(잉크)'!B1149,호기!$A$1:$A$657,0),2))</f>
        <v/>
      </c>
      <c r="T697" s="24">
        <f>P697+R697-INDEX(표5[#All],MATCH(B697,표5[[#All],[잉크]],0),5)</f>
        <v>0</v>
      </c>
      <c r="U697" s="21" t="str">
        <f>IFERROR(T697/INDEX(표5[#All],MATCH(B697,표5[[#All],[잉크]],0),14),"")</f>
        <v/>
      </c>
      <c r="V697" s="542"/>
      <c r="W697" s="23" t="str">
        <f>IF(ISBLANK(V697),"",INDEX(호기!$A$1:$B$657,MATCH('생산계획(잉크)'!B1149,호기!$A$1:$A$657,0),2))</f>
        <v/>
      </c>
      <c r="X697" s="24">
        <f>T697+V697-INDEX(표5[#All],MATCH(B697,표5[[#All],[잉크]],0),5)</f>
        <v>0</v>
      </c>
      <c r="Y697" s="21" t="str">
        <f>IFERROR(X697/INDEX(표5[#All],MATCH(B697,표5[[#All],[잉크]],0),17),"")</f>
        <v/>
      </c>
      <c r="Z697" s="23"/>
      <c r="AA697" s="23" t="str">
        <f>IF(ISBLANK(Z697),"",INDEX(호기!$A$1:$B$657,MATCH('생산계획(잉크)'!B1149,호기!$A$1:$A$657,0),2))</f>
        <v/>
      </c>
      <c r="AB697" s="24">
        <f>X697+Z697-INDEX(표5[#All],MATCH(B697,표5[[#All],[잉크]],0),5)</f>
        <v>0</v>
      </c>
      <c r="AC697" s="21" t="str">
        <f>IFERROR(AB697/INDEX(표5[#All],MATCH(B697,표5[[#All],[잉크]],0),20),"")</f>
        <v/>
      </c>
      <c r="AD697" s="23"/>
      <c r="AE697" s="235"/>
      <c r="BB697" s="67"/>
      <c r="BC697" s="67"/>
      <c r="BD697" s="67"/>
      <c r="BE697" s="67"/>
      <c r="BF697" s="67"/>
    </row>
    <row r="698" spans="1:58" ht="16.5" hidden="1" customHeight="1" x14ac:dyDescent="0.3">
      <c r="A698" s="1"/>
      <c r="B698" s="5" t="s">
        <v>2582</v>
      </c>
      <c r="C698" s="68"/>
      <c r="D698" s="69" t="str">
        <f>IFERROR(C698/INDEX(표5[#All],MATCH(B698,표5[[#All],[잉크]],0),2),"")</f>
        <v/>
      </c>
      <c r="E698" s="22">
        <f>$C698-INDEX(표5[#All],MATCH(B698,표5[[#All],[잉크]],0),24)</f>
        <v>0</v>
      </c>
      <c r="F698" s="542"/>
      <c r="G698" s="23" t="str">
        <f>IF(ISBLANK(F698),"",INDEX(호기!$A$1:$B$657,MATCH('생산계획(잉크)'!B1150,호기!$A$1:$A$657,0),2))</f>
        <v/>
      </c>
      <c r="H698" s="24">
        <f>C698+F698-INDEX(표5[#All],MATCH(B698,표5[[#All],[잉크]],0),2)</f>
        <v>0</v>
      </c>
      <c r="I698" s="21" t="str">
        <f>IFERROR(H698/INDEX(표5[#All],MATCH(B698,표5[[#All],[잉크]],0),5),"")</f>
        <v/>
      </c>
      <c r="J698" s="542"/>
      <c r="K698" s="25" t="str">
        <f>IF(ISBLANK(J698),"",INDEX(호기!$A$1:$B$657,MATCH('생산계획(잉크)'!B1150,호기!$A$1:$A$657,0),2))</f>
        <v/>
      </c>
      <c r="L698" s="24">
        <f>H698+J698-INDEX(표5[#All],MATCH(B698,표5[[#All],[잉크]],0),5)</f>
        <v>0</v>
      </c>
      <c r="M698" s="21" t="str">
        <f>IFERROR(L698/INDEX(표5[#All],MATCH(B698,표5[[#All],[잉크]],0),8),"")</f>
        <v/>
      </c>
      <c r="N698" s="542"/>
      <c r="O698" s="23" t="str">
        <f>IF(ISBLANK(N698),"",INDEX(호기!$A$1:$B$657,MATCH('생산계획(잉크)'!B1150,호기!$A$1:$A$657,0),2))</f>
        <v/>
      </c>
      <c r="P698" s="24">
        <f>L698+N698-INDEX(표5[#All],MATCH(B698,표5[[#All],[잉크]],0),5)</f>
        <v>0</v>
      </c>
      <c r="Q698" s="21" t="str">
        <f>IFERROR(P698/INDEX(표5[#All],MATCH(B698,표5[[#All],[잉크]],0),11),"")</f>
        <v/>
      </c>
      <c r="R698" s="542"/>
      <c r="S698" s="25" t="str">
        <f>IF(ISBLANK(R698),"",INDEX(호기!$A$1:$B$657,MATCH('생산계획(잉크)'!B1150,호기!$A$1:$A$657,0),2))</f>
        <v/>
      </c>
      <c r="T698" s="24">
        <f>P698+R698-INDEX(표5[#All],MATCH(B698,표5[[#All],[잉크]],0),5)</f>
        <v>0</v>
      </c>
      <c r="U698" s="21" t="str">
        <f>IFERROR(T698/INDEX(표5[#All],MATCH(B698,표5[[#All],[잉크]],0),14),"")</f>
        <v/>
      </c>
      <c r="V698" s="542"/>
      <c r="W698" s="23" t="str">
        <f>IF(ISBLANK(V698),"",INDEX(호기!$A$1:$B$657,MATCH('생산계획(잉크)'!B1150,호기!$A$1:$A$657,0),2))</f>
        <v/>
      </c>
      <c r="X698" s="24">
        <f>T698+V698-INDEX(표5[#All],MATCH(B698,표5[[#All],[잉크]],0),5)</f>
        <v>0</v>
      </c>
      <c r="Y698" s="21" t="str">
        <f>IFERROR(X698/INDEX(표5[#All],MATCH(B698,표5[[#All],[잉크]],0),17),"")</f>
        <v/>
      </c>
      <c r="Z698" s="23"/>
      <c r="AA698" s="23" t="str">
        <f>IF(ISBLANK(Z698),"",INDEX(호기!$A$1:$B$657,MATCH('생산계획(잉크)'!B1150,호기!$A$1:$A$657,0),2))</f>
        <v/>
      </c>
      <c r="AB698" s="24">
        <f>X698+Z698-INDEX(표5[#All],MATCH(B698,표5[[#All],[잉크]],0),5)</f>
        <v>0</v>
      </c>
      <c r="AC698" s="21" t="str">
        <f>IFERROR(AB698/INDEX(표5[#All],MATCH(B698,표5[[#All],[잉크]],0),20),"")</f>
        <v/>
      </c>
      <c r="AD698" s="23"/>
      <c r="AE698" s="235"/>
      <c r="BB698" s="67"/>
      <c r="BC698" s="67"/>
      <c r="BD698" s="67"/>
      <c r="BE698" s="67"/>
      <c r="BF698" s="67"/>
    </row>
    <row r="699" spans="1:58" ht="16.5" hidden="1" customHeight="1" x14ac:dyDescent="0.3">
      <c r="A699" s="1"/>
      <c r="B699" s="5" t="s">
        <v>2583</v>
      </c>
      <c r="C699" s="68"/>
      <c r="D699" s="69" t="str">
        <f>IFERROR(C699/INDEX(표5[#All],MATCH(B699,표5[[#All],[잉크]],0),2),"")</f>
        <v/>
      </c>
      <c r="E699" s="22">
        <f>$C699-INDEX(표5[#All],MATCH(B699,표5[[#All],[잉크]],0),24)</f>
        <v>0</v>
      </c>
      <c r="F699" s="542"/>
      <c r="G699" s="23" t="str">
        <f>IF(ISBLANK(F699),"",INDEX(호기!$A$1:$B$657,MATCH('생산계획(잉크)'!B1151,호기!$A$1:$A$657,0),2))</f>
        <v/>
      </c>
      <c r="H699" s="24">
        <f>C699+F699-INDEX(표5[#All],MATCH(B699,표5[[#All],[잉크]],0),2)</f>
        <v>0</v>
      </c>
      <c r="I699" s="21" t="str">
        <f>IFERROR(H699/INDEX(표5[#All],MATCH(B699,표5[[#All],[잉크]],0),5),"")</f>
        <v/>
      </c>
      <c r="J699" s="542"/>
      <c r="K699" s="25" t="str">
        <f>IF(ISBLANK(J699),"",INDEX(호기!$A$1:$B$657,MATCH('생산계획(잉크)'!B1151,호기!$A$1:$A$657,0),2))</f>
        <v/>
      </c>
      <c r="L699" s="24">
        <f>H699+J699-INDEX(표5[#All],MATCH(B699,표5[[#All],[잉크]],0),5)</f>
        <v>0</v>
      </c>
      <c r="M699" s="21" t="str">
        <f>IFERROR(L699/INDEX(표5[#All],MATCH(B699,표5[[#All],[잉크]],0),8),"")</f>
        <v/>
      </c>
      <c r="N699" s="542"/>
      <c r="O699" s="23" t="str">
        <f>IF(ISBLANK(N699),"",INDEX(호기!$A$1:$B$657,MATCH('생산계획(잉크)'!B1151,호기!$A$1:$A$657,0),2))</f>
        <v/>
      </c>
      <c r="P699" s="24">
        <f>L699+N699-INDEX(표5[#All],MATCH(B699,표5[[#All],[잉크]],0),5)</f>
        <v>0</v>
      </c>
      <c r="Q699" s="21" t="str">
        <f>IFERROR(P699/INDEX(표5[#All],MATCH(B699,표5[[#All],[잉크]],0),11),"")</f>
        <v/>
      </c>
      <c r="R699" s="542"/>
      <c r="S699" s="25" t="str">
        <f>IF(ISBLANK(R699),"",INDEX(호기!$A$1:$B$657,MATCH('생산계획(잉크)'!B1151,호기!$A$1:$A$657,0),2))</f>
        <v/>
      </c>
      <c r="T699" s="24">
        <f>P699+R699-INDEX(표5[#All],MATCH(B699,표5[[#All],[잉크]],0),5)</f>
        <v>0</v>
      </c>
      <c r="U699" s="21" t="str">
        <f>IFERROR(T699/INDEX(표5[#All],MATCH(B699,표5[[#All],[잉크]],0),14),"")</f>
        <v/>
      </c>
      <c r="V699" s="542"/>
      <c r="W699" s="23" t="str">
        <f>IF(ISBLANK(V699),"",INDEX(호기!$A$1:$B$657,MATCH('생산계획(잉크)'!B1151,호기!$A$1:$A$657,0),2))</f>
        <v/>
      </c>
      <c r="X699" s="24">
        <f>T699+V699-INDEX(표5[#All],MATCH(B699,표5[[#All],[잉크]],0),5)</f>
        <v>0</v>
      </c>
      <c r="Y699" s="21" t="str">
        <f>IFERROR(X699/INDEX(표5[#All],MATCH(B699,표5[[#All],[잉크]],0),17),"")</f>
        <v/>
      </c>
      <c r="Z699" s="23"/>
      <c r="AA699" s="23" t="str">
        <f>IF(ISBLANK(Z699),"",INDEX(호기!$A$1:$B$657,MATCH('생산계획(잉크)'!B1151,호기!$A$1:$A$657,0),2))</f>
        <v/>
      </c>
      <c r="AB699" s="24">
        <f>X699+Z699-INDEX(표5[#All],MATCH(B699,표5[[#All],[잉크]],0),5)</f>
        <v>0</v>
      </c>
      <c r="AC699" s="21" t="str">
        <f>IFERROR(AB699/INDEX(표5[#All],MATCH(B699,표5[[#All],[잉크]],0),20),"")</f>
        <v/>
      </c>
      <c r="AD699" s="23"/>
      <c r="AE699" s="235"/>
      <c r="BB699" s="67"/>
      <c r="BC699" s="67"/>
      <c r="BD699" s="67"/>
      <c r="BE699" s="67"/>
      <c r="BF699" s="67"/>
    </row>
    <row r="700" spans="1:58" ht="16.5" hidden="1" customHeight="1" x14ac:dyDescent="0.3">
      <c r="A700" s="1"/>
      <c r="B700" s="5" t="s">
        <v>2639</v>
      </c>
      <c r="C700" s="68"/>
      <c r="D700" s="69" t="str">
        <f>IFERROR(C700/INDEX(표5[#All],MATCH(B700,표5[[#All],[잉크]],0),2),"")</f>
        <v/>
      </c>
      <c r="E700" s="22">
        <f>$C700-INDEX(표5[#All],MATCH(B700,표5[[#All],[잉크]],0),24)</f>
        <v>0</v>
      </c>
      <c r="F700" s="542"/>
      <c r="G700" s="23" t="str">
        <f>IF(ISBLANK(F700),"",INDEX(호기!$A$1:$B$657,MATCH('생산계획(잉크)'!B1152,호기!$A$1:$A$657,0),2))</f>
        <v/>
      </c>
      <c r="H700" s="24">
        <f>C700+F700-INDEX(표5[#All],MATCH(B700,표5[[#All],[잉크]],0),2)</f>
        <v>0</v>
      </c>
      <c r="I700" s="21" t="str">
        <f>IFERROR(H700/INDEX(표5[#All],MATCH(B700,표5[[#All],[잉크]],0),5),"")</f>
        <v/>
      </c>
      <c r="J700" s="542"/>
      <c r="K700" s="25" t="str">
        <f>IF(ISBLANK(J700),"",INDEX(호기!$A$1:$B$657,MATCH('생산계획(잉크)'!B1152,호기!$A$1:$A$657,0),2))</f>
        <v/>
      </c>
      <c r="L700" s="24">
        <f>H700+J700-INDEX(표5[#All],MATCH(B700,표5[[#All],[잉크]],0),5)</f>
        <v>0</v>
      </c>
      <c r="M700" s="21" t="str">
        <f>IFERROR(L700/INDEX(표5[#All],MATCH(B700,표5[[#All],[잉크]],0),8),"")</f>
        <v/>
      </c>
      <c r="N700" s="542"/>
      <c r="O700" s="23" t="str">
        <f>IF(ISBLANK(N700),"",INDEX(호기!$A$1:$B$657,MATCH('생산계획(잉크)'!B1152,호기!$A$1:$A$657,0),2))</f>
        <v/>
      </c>
      <c r="P700" s="24">
        <f>L700+N700-INDEX(표5[#All],MATCH(B700,표5[[#All],[잉크]],0),5)</f>
        <v>0</v>
      </c>
      <c r="Q700" s="21" t="str">
        <f>IFERROR(P700/INDEX(표5[#All],MATCH(B700,표5[[#All],[잉크]],0),11),"")</f>
        <v/>
      </c>
      <c r="R700" s="542"/>
      <c r="S700" s="25" t="str">
        <f>IF(ISBLANK(R700),"",INDEX(호기!$A$1:$B$657,MATCH('생산계획(잉크)'!B1152,호기!$A$1:$A$657,0),2))</f>
        <v/>
      </c>
      <c r="T700" s="24">
        <f>P700+R700-INDEX(표5[#All],MATCH(B700,표5[[#All],[잉크]],0),5)</f>
        <v>0</v>
      </c>
      <c r="U700" s="21" t="str">
        <f>IFERROR(T700/INDEX(표5[#All],MATCH(B700,표5[[#All],[잉크]],0),14),"")</f>
        <v/>
      </c>
      <c r="V700" s="542"/>
      <c r="W700" s="23" t="str">
        <f>IF(ISBLANK(V700),"",INDEX(호기!$A$1:$B$657,MATCH('생산계획(잉크)'!B1152,호기!$A$1:$A$657,0),2))</f>
        <v/>
      </c>
      <c r="X700" s="24">
        <f>T700+V700-INDEX(표5[#All],MATCH(B700,표5[[#All],[잉크]],0),5)</f>
        <v>0</v>
      </c>
      <c r="Y700" s="21" t="str">
        <f>IFERROR(X700/INDEX(표5[#All],MATCH(B700,표5[[#All],[잉크]],0),17),"")</f>
        <v/>
      </c>
      <c r="Z700" s="23"/>
      <c r="AA700" s="23" t="str">
        <f>IF(ISBLANK(Z700),"",INDEX(호기!$A$1:$B$657,MATCH('생산계획(잉크)'!B1152,호기!$A$1:$A$657,0),2))</f>
        <v/>
      </c>
      <c r="AB700" s="24">
        <f>X700+Z700-INDEX(표5[#All],MATCH(B700,표5[[#All],[잉크]],0),5)</f>
        <v>0</v>
      </c>
      <c r="AC700" s="21" t="str">
        <f>IFERROR(AB700/INDEX(표5[#All],MATCH(B700,표5[[#All],[잉크]],0),20),"")</f>
        <v/>
      </c>
      <c r="AD700" s="23"/>
      <c r="AE700" s="235"/>
      <c r="BB700" s="67"/>
      <c r="BC700" s="67"/>
      <c r="BD700" s="67"/>
      <c r="BE700" s="67"/>
      <c r="BF700" s="67"/>
    </row>
    <row r="701" spans="1:58" ht="16.5" customHeight="1" x14ac:dyDescent="0.3">
      <c r="A701" s="1"/>
      <c r="B701" s="5" t="s">
        <v>2664</v>
      </c>
      <c r="C701" s="68">
        <v>0</v>
      </c>
      <c r="D701" s="69">
        <f>IFERROR(C701/INDEX(표5[#All],MATCH(B701,표5[[#All],[잉크]],0),2),"")</f>
        <v>0</v>
      </c>
      <c r="E701" s="22">
        <f>$C701-INDEX(표5[#All],MATCH(B701,표5[[#All],[잉크]],0),24)</f>
        <v>-8</v>
      </c>
      <c r="F701" s="570"/>
      <c r="G701" s="23" t="str">
        <f>IF(ISBLANK(F701),"",INDEX(호기!$A$1:$B$657,MATCH('생산계획(잉크)'!B1153,호기!$A$1:$A$657,0),2))</f>
        <v/>
      </c>
      <c r="H701" s="24">
        <f>C701+F701-INDEX(표5[#All],MATCH(B701,표5[[#All],[잉크]],0),2)+2</f>
        <v>0</v>
      </c>
      <c r="I701" s="21">
        <f>IFERROR(H701/INDEX(표5[#All],MATCH(B701,표5[[#All],[잉크]],0),5),"")</f>
        <v>0</v>
      </c>
      <c r="J701" s="570" t="s">
        <v>5583</v>
      </c>
      <c r="K701" s="25" t="e">
        <f>IF(ISBLANK(J701),"",INDEX(호기!$A$1:$B$657,MATCH('생산계획(잉크)'!B1153,호기!$A$1:$A$657,0),2))</f>
        <v>#N/A</v>
      </c>
      <c r="L701" s="24" t="e">
        <f>H701+J701-INDEX(표5[#All],MATCH(B701,표5[[#All],[잉크]],0),5)</f>
        <v>#VALUE!</v>
      </c>
      <c r="M701" s="21" t="str">
        <f>IFERROR(L701/INDEX(표5[#All],MATCH(B701,표5[[#All],[잉크]],0),8),"")</f>
        <v/>
      </c>
      <c r="N701" s="542"/>
      <c r="O701" s="23" t="str">
        <f>IF(ISBLANK(N701),"",INDEX(호기!$A$1:$B$657,MATCH('생산계획(잉크)'!B1153,호기!$A$1:$A$657,0),2))</f>
        <v/>
      </c>
      <c r="P701" s="24" t="e">
        <f>L701+N701-INDEX(표5[#All],MATCH(B701,표5[[#All],[잉크]],0),5)</f>
        <v>#VALUE!</v>
      </c>
      <c r="Q701" s="21" t="str">
        <f>IFERROR(P701/INDEX(표5[#All],MATCH(B701,표5[[#All],[잉크]],0),11),"")</f>
        <v/>
      </c>
      <c r="R701" s="542"/>
      <c r="S701" s="25" t="str">
        <f>IF(ISBLANK(R701),"",INDEX(호기!$A$1:$B$657,MATCH('생산계획(잉크)'!B1153,호기!$A$1:$A$657,0),2))</f>
        <v/>
      </c>
      <c r="T701" s="24" t="e">
        <f>P701+R701-INDEX(표5[#All],MATCH(B701,표5[[#All],[잉크]],0),5)</f>
        <v>#VALUE!</v>
      </c>
      <c r="U701" s="21" t="str">
        <f>IFERROR(T701/INDEX(표5[#All],MATCH(B701,표5[[#All],[잉크]],0),14),"")</f>
        <v/>
      </c>
      <c r="V701" s="542"/>
      <c r="W701" s="23" t="str">
        <f>IF(ISBLANK(V701),"",INDEX(호기!$A$1:$B$657,MATCH('생산계획(잉크)'!B1153,호기!$A$1:$A$657,0),2))</f>
        <v/>
      </c>
      <c r="X701" s="24" t="e">
        <f>T701+V701-INDEX(표5[#All],MATCH(B701,표5[[#All],[잉크]],0),5)</f>
        <v>#VALUE!</v>
      </c>
      <c r="Y701" s="21" t="str">
        <f>IFERROR(X701/INDEX(표5[#All],MATCH(B701,표5[[#All],[잉크]],0),17),"")</f>
        <v/>
      </c>
      <c r="Z701" s="23"/>
      <c r="AA701" s="23" t="str">
        <f>IF(ISBLANK(Z701),"",INDEX(호기!$A$1:$B$657,MATCH('생산계획(잉크)'!B1153,호기!$A$1:$A$657,0),2))</f>
        <v/>
      </c>
      <c r="AB701" s="24" t="e">
        <f>X701+Z701-INDEX(표5[#All],MATCH(B701,표5[[#All],[잉크]],0),5)</f>
        <v>#VALUE!</v>
      </c>
      <c r="AC701" s="21" t="str">
        <f>IFERROR(AB701/INDEX(표5[#All],MATCH(B701,표5[[#All],[잉크]],0),20),"")</f>
        <v/>
      </c>
      <c r="AD701" s="23"/>
      <c r="AE701" s="235"/>
      <c r="BB701" s="67"/>
      <c r="BC701" s="67"/>
      <c r="BD701" s="67"/>
      <c r="BE701" s="67"/>
      <c r="BF701" s="67"/>
    </row>
    <row r="702" spans="1:58" ht="16.5" customHeight="1" x14ac:dyDescent="0.3">
      <c r="A702" s="1"/>
      <c r="B702" s="5" t="s">
        <v>2665</v>
      </c>
      <c r="C702" s="68">
        <v>0</v>
      </c>
      <c r="D702" s="69">
        <f>IFERROR(C702/INDEX(표5[#All],MATCH(B702,표5[[#All],[잉크]],0),2),"")</f>
        <v>0</v>
      </c>
      <c r="E702" s="22">
        <f>$C702-INDEX(표5[#All],MATCH(B702,표5[[#All],[잉크]],0),24)</f>
        <v>-8</v>
      </c>
      <c r="F702" s="570"/>
      <c r="G702" s="23" t="str">
        <f>IF(ISBLANK(F702),"",INDEX(호기!$A$1:$B$657,MATCH('생산계획(잉크)'!B1154,호기!$A$1:$A$657,0),2))</f>
        <v/>
      </c>
      <c r="H702" s="24">
        <f>C702+F702-INDEX(표5[#All],MATCH(B702,표5[[#All],[잉크]],0),2)+2</f>
        <v>0</v>
      </c>
      <c r="I702" s="21">
        <f>IFERROR(H702/INDEX(표5[#All],MATCH(B702,표5[[#All],[잉크]],0),5),"")</f>
        <v>0</v>
      </c>
      <c r="J702" s="570" t="s">
        <v>5583</v>
      </c>
      <c r="K702" s="25" t="e">
        <f>IF(ISBLANK(J702),"",INDEX(호기!$A$1:$B$657,MATCH('생산계획(잉크)'!B1154,호기!$A$1:$A$657,0),2))</f>
        <v>#N/A</v>
      </c>
      <c r="L702" s="24" t="e">
        <f>H702+J702-INDEX(표5[#All],MATCH(B702,표5[[#All],[잉크]],0),5)</f>
        <v>#VALUE!</v>
      </c>
      <c r="M702" s="21" t="str">
        <f>IFERROR(L702/INDEX(표5[#All],MATCH(B702,표5[[#All],[잉크]],0),8),"")</f>
        <v/>
      </c>
      <c r="N702" s="542"/>
      <c r="O702" s="23" t="str">
        <f>IF(ISBLANK(N702),"",INDEX(호기!$A$1:$B$657,MATCH('생산계획(잉크)'!B1154,호기!$A$1:$A$657,0),2))</f>
        <v/>
      </c>
      <c r="P702" s="24" t="e">
        <f>L702+N702-INDEX(표5[#All],MATCH(B702,표5[[#All],[잉크]],0),5)</f>
        <v>#VALUE!</v>
      </c>
      <c r="Q702" s="21" t="str">
        <f>IFERROR(P702/INDEX(표5[#All],MATCH(B702,표5[[#All],[잉크]],0),11),"")</f>
        <v/>
      </c>
      <c r="R702" s="542"/>
      <c r="S702" s="25" t="str">
        <f>IF(ISBLANK(R702),"",INDEX(호기!$A$1:$B$657,MATCH('생산계획(잉크)'!B1154,호기!$A$1:$A$657,0),2))</f>
        <v/>
      </c>
      <c r="T702" s="24" t="e">
        <f>P702+R702-INDEX(표5[#All],MATCH(B702,표5[[#All],[잉크]],0),5)</f>
        <v>#VALUE!</v>
      </c>
      <c r="U702" s="21" t="str">
        <f>IFERROR(T702/INDEX(표5[#All],MATCH(B702,표5[[#All],[잉크]],0),14),"")</f>
        <v/>
      </c>
      <c r="V702" s="542"/>
      <c r="W702" s="23" t="str">
        <f>IF(ISBLANK(V702),"",INDEX(호기!$A$1:$B$657,MATCH('생산계획(잉크)'!B1154,호기!$A$1:$A$657,0),2))</f>
        <v/>
      </c>
      <c r="X702" s="24" t="e">
        <f>T702+V702-INDEX(표5[#All],MATCH(B702,표5[[#All],[잉크]],0),5)</f>
        <v>#VALUE!</v>
      </c>
      <c r="Y702" s="21" t="str">
        <f>IFERROR(X702/INDEX(표5[#All],MATCH(B702,표5[[#All],[잉크]],0),17),"")</f>
        <v/>
      </c>
      <c r="Z702" s="23"/>
      <c r="AA702" s="23" t="str">
        <f>IF(ISBLANK(Z702),"",INDEX(호기!$A$1:$B$657,MATCH('생산계획(잉크)'!B1154,호기!$A$1:$A$657,0),2))</f>
        <v/>
      </c>
      <c r="AB702" s="24" t="e">
        <f>X702+Z702-INDEX(표5[#All],MATCH(B702,표5[[#All],[잉크]],0),5)</f>
        <v>#VALUE!</v>
      </c>
      <c r="AC702" s="21" t="str">
        <f>IFERROR(AB702/INDEX(표5[#All],MATCH(B702,표5[[#All],[잉크]],0),20),"")</f>
        <v/>
      </c>
      <c r="AD702" s="23"/>
      <c r="AE702" s="235"/>
      <c r="BB702" s="67"/>
      <c r="BC702" s="67"/>
      <c r="BD702" s="67"/>
      <c r="BE702" s="67"/>
      <c r="BF702" s="67"/>
    </row>
    <row r="703" spans="1:58" ht="16.5" hidden="1" customHeight="1" x14ac:dyDescent="0.3">
      <c r="A703" s="1"/>
      <c r="B703" s="5" t="s">
        <v>2633</v>
      </c>
      <c r="C703" s="68"/>
      <c r="D703" s="69" t="str">
        <f>IFERROR(C703/INDEX(표5[#All],MATCH(B703,표5[[#All],[잉크]],0),2),"")</f>
        <v/>
      </c>
      <c r="E703" s="22">
        <f>$C703-INDEX(표5[#All],MATCH(B703,표5[[#All],[잉크]],0),24)</f>
        <v>0</v>
      </c>
      <c r="F703" s="542"/>
      <c r="G703" s="23" t="str">
        <f>IF(ISBLANK(F703),"",INDEX(호기!$A$1:$B$657,MATCH('생산계획(잉크)'!B1155,호기!$A$1:$A$657,0),2))</f>
        <v/>
      </c>
      <c r="H703" s="24">
        <f>C703+F703-INDEX(표5[#All],MATCH(B703,표5[[#All],[잉크]],0),2)</f>
        <v>0</v>
      </c>
      <c r="I703" s="21" t="str">
        <f>IFERROR(H703/INDEX(표5[#All],MATCH(B703,표5[[#All],[잉크]],0),5),"")</f>
        <v/>
      </c>
      <c r="J703" s="542"/>
      <c r="K703" s="25" t="str">
        <f>IF(ISBLANK(J703),"",INDEX(호기!$A$1:$B$657,MATCH('생산계획(잉크)'!B1155,호기!$A$1:$A$657,0),2))</f>
        <v/>
      </c>
      <c r="L703" s="24">
        <f>H703+J703-INDEX(표5[#All],MATCH(B703,표5[[#All],[잉크]],0),5)</f>
        <v>0</v>
      </c>
      <c r="M703" s="21" t="str">
        <f>IFERROR(L703/INDEX(표5[#All],MATCH(B703,표5[[#All],[잉크]],0),8),"")</f>
        <v/>
      </c>
      <c r="N703" s="542"/>
      <c r="O703" s="23" t="str">
        <f>IF(ISBLANK(N703),"",INDEX(호기!$A$1:$B$657,MATCH('생산계획(잉크)'!B1155,호기!$A$1:$A$657,0),2))</f>
        <v/>
      </c>
      <c r="P703" s="24">
        <f>L703+N703-INDEX(표5[#All],MATCH(B703,표5[[#All],[잉크]],0),5)</f>
        <v>0</v>
      </c>
      <c r="Q703" s="21" t="str">
        <f>IFERROR(P703/INDEX(표5[#All],MATCH(B703,표5[[#All],[잉크]],0),11),"")</f>
        <v/>
      </c>
      <c r="R703" s="542"/>
      <c r="S703" s="25" t="str">
        <f>IF(ISBLANK(R703),"",INDEX(호기!$A$1:$B$657,MATCH('생산계획(잉크)'!B1155,호기!$A$1:$A$657,0),2))</f>
        <v/>
      </c>
      <c r="T703" s="24">
        <f>P703+R703-INDEX(표5[#All],MATCH(B703,표5[[#All],[잉크]],0),5)</f>
        <v>0</v>
      </c>
      <c r="U703" s="21" t="str">
        <f>IFERROR(T703/INDEX(표5[#All],MATCH(B703,표5[[#All],[잉크]],0),14),"")</f>
        <v/>
      </c>
      <c r="V703" s="542"/>
      <c r="W703" s="23" t="str">
        <f>IF(ISBLANK(V703),"",INDEX(호기!$A$1:$B$657,MATCH('생산계획(잉크)'!B1155,호기!$A$1:$A$657,0),2))</f>
        <v/>
      </c>
      <c r="X703" s="24">
        <f>T703+V703-INDEX(표5[#All],MATCH(B703,표5[[#All],[잉크]],0),5)</f>
        <v>0</v>
      </c>
      <c r="Y703" s="21" t="str">
        <f>IFERROR(X703/INDEX(표5[#All],MATCH(B703,표5[[#All],[잉크]],0),17),"")</f>
        <v/>
      </c>
      <c r="Z703" s="23"/>
      <c r="AA703" s="23" t="str">
        <f>IF(ISBLANK(Z703),"",INDEX(호기!$A$1:$B$657,MATCH('생산계획(잉크)'!B1155,호기!$A$1:$A$657,0),2))</f>
        <v/>
      </c>
      <c r="AB703" s="24">
        <f>X703+Z703-INDEX(표5[#All],MATCH(B703,표5[[#All],[잉크]],0),5)</f>
        <v>0</v>
      </c>
      <c r="AC703" s="21" t="str">
        <f>IFERROR(AB703/INDEX(표5[#All],MATCH(B703,표5[[#All],[잉크]],0),20),"")</f>
        <v/>
      </c>
      <c r="AD703" s="23"/>
      <c r="AE703" s="235"/>
      <c r="BB703" s="67"/>
      <c r="BC703" s="67"/>
      <c r="BD703" s="67"/>
      <c r="BE703" s="67"/>
      <c r="BF703" s="67"/>
    </row>
    <row r="704" spans="1:58" ht="16.5" hidden="1" customHeight="1" x14ac:dyDescent="0.3">
      <c r="A704" s="1"/>
      <c r="B704" s="5" t="s">
        <v>2634</v>
      </c>
      <c r="C704" s="68"/>
      <c r="D704" s="69" t="str">
        <f>IFERROR(C704/INDEX(표5[#All],MATCH(B704,표5[[#All],[잉크]],0),2),"")</f>
        <v/>
      </c>
      <c r="E704" s="22">
        <f>$C704-INDEX(표5[#All],MATCH(B704,표5[[#All],[잉크]],0),24)</f>
        <v>0</v>
      </c>
      <c r="F704" s="542"/>
      <c r="G704" s="23" t="str">
        <f>IF(ISBLANK(F704),"",INDEX(호기!$A$1:$B$657,MATCH('생산계획(잉크)'!B1156,호기!$A$1:$A$657,0),2))</f>
        <v/>
      </c>
      <c r="H704" s="24">
        <f>C704+F704-INDEX(표5[#All],MATCH(B704,표5[[#All],[잉크]],0),2)</f>
        <v>0</v>
      </c>
      <c r="I704" s="21" t="str">
        <f>IFERROR(H704/INDEX(표5[#All],MATCH(B704,표5[[#All],[잉크]],0),5),"")</f>
        <v/>
      </c>
      <c r="J704" s="542"/>
      <c r="K704" s="25" t="str">
        <f>IF(ISBLANK(J704),"",INDEX(호기!$A$1:$B$657,MATCH('생산계획(잉크)'!B1156,호기!$A$1:$A$657,0),2))</f>
        <v/>
      </c>
      <c r="L704" s="24">
        <f>H704+J704-INDEX(표5[#All],MATCH(B704,표5[[#All],[잉크]],0),5)</f>
        <v>0</v>
      </c>
      <c r="M704" s="21" t="str">
        <f>IFERROR(L704/INDEX(표5[#All],MATCH(B704,표5[[#All],[잉크]],0),8),"")</f>
        <v/>
      </c>
      <c r="N704" s="542"/>
      <c r="O704" s="23" t="str">
        <f>IF(ISBLANK(N704),"",INDEX(호기!$A$1:$B$657,MATCH('생산계획(잉크)'!B1156,호기!$A$1:$A$657,0),2))</f>
        <v/>
      </c>
      <c r="P704" s="24">
        <f>L704+N704-INDEX(표5[#All],MATCH(B704,표5[[#All],[잉크]],0),5)</f>
        <v>0</v>
      </c>
      <c r="Q704" s="21" t="str">
        <f>IFERROR(P704/INDEX(표5[#All],MATCH(B704,표5[[#All],[잉크]],0),11),"")</f>
        <v/>
      </c>
      <c r="R704" s="542"/>
      <c r="S704" s="25" t="str">
        <f>IF(ISBLANK(R704),"",INDEX(호기!$A$1:$B$657,MATCH('생산계획(잉크)'!B1156,호기!$A$1:$A$657,0),2))</f>
        <v/>
      </c>
      <c r="T704" s="24">
        <f>P704+R704-INDEX(표5[#All],MATCH(B704,표5[[#All],[잉크]],0),5)</f>
        <v>0</v>
      </c>
      <c r="U704" s="21" t="str">
        <f>IFERROR(T704/INDEX(표5[#All],MATCH(B704,표5[[#All],[잉크]],0),14),"")</f>
        <v/>
      </c>
      <c r="V704" s="542"/>
      <c r="W704" s="23" t="str">
        <f>IF(ISBLANK(V704),"",INDEX(호기!$A$1:$B$657,MATCH('생산계획(잉크)'!B1156,호기!$A$1:$A$657,0),2))</f>
        <v/>
      </c>
      <c r="X704" s="24">
        <f>T704+V704-INDEX(표5[#All],MATCH(B704,표5[[#All],[잉크]],0),5)</f>
        <v>0</v>
      </c>
      <c r="Y704" s="21" t="str">
        <f>IFERROR(X704/INDEX(표5[#All],MATCH(B704,표5[[#All],[잉크]],0),17),"")</f>
        <v/>
      </c>
      <c r="Z704" s="23"/>
      <c r="AA704" s="23" t="str">
        <f>IF(ISBLANK(Z704),"",INDEX(호기!$A$1:$B$657,MATCH('생산계획(잉크)'!B1156,호기!$A$1:$A$657,0),2))</f>
        <v/>
      </c>
      <c r="AB704" s="24">
        <f>X704+Z704-INDEX(표5[#All],MATCH(B704,표5[[#All],[잉크]],0),5)</f>
        <v>0</v>
      </c>
      <c r="AC704" s="21" t="str">
        <f>IFERROR(AB704/INDEX(표5[#All],MATCH(B704,표5[[#All],[잉크]],0),20),"")</f>
        <v/>
      </c>
      <c r="AD704" s="23"/>
      <c r="AE704" s="235"/>
      <c r="BB704" s="67"/>
      <c r="BC704" s="67"/>
      <c r="BD704" s="67"/>
      <c r="BE704" s="67"/>
      <c r="BF704" s="67"/>
    </row>
    <row r="705" spans="1:58" ht="16.5" hidden="1" customHeight="1" x14ac:dyDescent="0.3">
      <c r="A705" s="1"/>
      <c r="B705" s="5" t="s">
        <v>2798</v>
      </c>
      <c r="C705" s="68"/>
      <c r="D705" s="69" t="str">
        <f>IFERROR(C705/INDEX(표5[#All],MATCH(B705,표5[[#All],[잉크]],0),2),"")</f>
        <v/>
      </c>
      <c r="E705" s="22">
        <f>$C705-INDEX(표5[#All],MATCH(B705,표5[[#All],[잉크]],0),24)</f>
        <v>0</v>
      </c>
      <c r="F705" s="542"/>
      <c r="G705" s="23" t="str">
        <f>IF(ISBLANK(F705),"",INDEX(호기!$A$1:$B$657,MATCH('생산계획(잉크)'!B1157,호기!$A$1:$A$657,0),2))</f>
        <v/>
      </c>
      <c r="H705" s="24">
        <f>C705+F705-INDEX(표5[#All],MATCH(B705,표5[[#All],[잉크]],0),2)</f>
        <v>0</v>
      </c>
      <c r="I705" s="21" t="str">
        <f>IFERROR(H705/INDEX(표5[#All],MATCH(B705,표5[[#All],[잉크]],0),5),"")</f>
        <v/>
      </c>
      <c r="J705" s="542"/>
      <c r="K705" s="25" t="str">
        <f>IF(ISBLANK(J705),"",INDEX(호기!$A$1:$B$657,MATCH('생산계획(잉크)'!B1157,호기!$A$1:$A$657,0),2))</f>
        <v/>
      </c>
      <c r="L705" s="24">
        <f>H705+J705-INDEX(표5[#All],MATCH(B705,표5[[#All],[잉크]],0),5)</f>
        <v>0</v>
      </c>
      <c r="M705" s="21" t="str">
        <f>IFERROR(L705/INDEX(표5[#All],MATCH(B705,표5[[#All],[잉크]],0),8),"")</f>
        <v/>
      </c>
      <c r="N705" s="542"/>
      <c r="O705" s="23" t="str">
        <f>IF(ISBLANK(N705),"",INDEX(호기!$A$1:$B$657,MATCH('생산계획(잉크)'!B1157,호기!$A$1:$A$657,0),2))</f>
        <v/>
      </c>
      <c r="P705" s="24">
        <f>L705+N705-INDEX(표5[#All],MATCH(B705,표5[[#All],[잉크]],0),5)</f>
        <v>0</v>
      </c>
      <c r="Q705" s="21" t="str">
        <f>IFERROR(P705/INDEX(표5[#All],MATCH(B705,표5[[#All],[잉크]],0),11),"")</f>
        <v/>
      </c>
      <c r="R705" s="542"/>
      <c r="S705" s="25" t="str">
        <f>IF(ISBLANK(R705),"",INDEX(호기!$A$1:$B$657,MATCH('생산계획(잉크)'!B1157,호기!$A$1:$A$657,0),2))</f>
        <v/>
      </c>
      <c r="T705" s="24">
        <f>P705+R705-INDEX(표5[#All],MATCH(B705,표5[[#All],[잉크]],0),5)</f>
        <v>0</v>
      </c>
      <c r="U705" s="21" t="str">
        <f>IFERROR(T705/INDEX(표5[#All],MATCH(B705,표5[[#All],[잉크]],0),14),"")</f>
        <v/>
      </c>
      <c r="V705" s="542"/>
      <c r="W705" s="23" t="str">
        <f>IF(ISBLANK(V705),"",INDEX(호기!$A$1:$B$657,MATCH('생산계획(잉크)'!B1157,호기!$A$1:$A$657,0),2))</f>
        <v/>
      </c>
      <c r="X705" s="24">
        <f>T705+V705-INDEX(표5[#All],MATCH(B705,표5[[#All],[잉크]],0),5)</f>
        <v>0</v>
      </c>
      <c r="Y705" s="21" t="str">
        <f>IFERROR(X705/INDEX(표5[#All],MATCH(B705,표5[[#All],[잉크]],0),17),"")</f>
        <v/>
      </c>
      <c r="Z705" s="23"/>
      <c r="AA705" s="23" t="str">
        <f>IF(ISBLANK(Z705),"",INDEX(호기!$A$1:$B$657,MATCH('생산계획(잉크)'!B1157,호기!$A$1:$A$657,0),2))</f>
        <v/>
      </c>
      <c r="AB705" s="24">
        <f>X705+Z705-INDEX(표5[#All],MATCH(B705,표5[[#All],[잉크]],0),5)</f>
        <v>0</v>
      </c>
      <c r="AC705" s="21" t="str">
        <f>IFERROR(AB705/INDEX(표5[#All],MATCH(B705,표5[[#All],[잉크]],0),20),"")</f>
        <v/>
      </c>
      <c r="AD705" s="23"/>
      <c r="AE705" s="235"/>
      <c r="BB705" s="67"/>
      <c r="BC705" s="67"/>
      <c r="BD705" s="67"/>
      <c r="BE705" s="67"/>
      <c r="BF705" s="67"/>
    </row>
    <row r="706" spans="1:58" ht="16.5" hidden="1" customHeight="1" x14ac:dyDescent="0.3">
      <c r="A706" s="1"/>
      <c r="B706" s="5" t="s">
        <v>2799</v>
      </c>
      <c r="C706" s="68"/>
      <c r="D706" s="69" t="str">
        <f>IFERROR(C706/INDEX(표5[#All],MATCH(B706,표5[[#All],[잉크]],0),2),"")</f>
        <v/>
      </c>
      <c r="E706" s="22">
        <f>$C706-INDEX(표5[#All],MATCH(B706,표5[[#All],[잉크]],0),24)</f>
        <v>0</v>
      </c>
      <c r="F706" s="542"/>
      <c r="G706" s="23" t="str">
        <f>IF(ISBLANK(F706),"",INDEX(호기!$A$1:$B$657,MATCH('생산계획(잉크)'!B1158,호기!$A$1:$A$657,0),2))</f>
        <v/>
      </c>
      <c r="H706" s="24">
        <f>C706+F706-INDEX(표5[#All],MATCH(B706,표5[[#All],[잉크]],0),2)</f>
        <v>0</v>
      </c>
      <c r="I706" s="21" t="str">
        <f>IFERROR(H706/INDEX(표5[#All],MATCH(B706,표5[[#All],[잉크]],0),5),"")</f>
        <v/>
      </c>
      <c r="J706" s="542"/>
      <c r="K706" s="25" t="str">
        <f>IF(ISBLANK(J706),"",INDEX(호기!$A$1:$B$657,MATCH('생산계획(잉크)'!B1158,호기!$A$1:$A$657,0),2))</f>
        <v/>
      </c>
      <c r="L706" s="24">
        <f>H706+J706-INDEX(표5[#All],MATCH(B706,표5[[#All],[잉크]],0),5)</f>
        <v>0</v>
      </c>
      <c r="M706" s="21" t="str">
        <f>IFERROR(L706/INDEX(표5[#All],MATCH(B706,표5[[#All],[잉크]],0),8),"")</f>
        <v/>
      </c>
      <c r="N706" s="542"/>
      <c r="O706" s="23" t="str">
        <f>IF(ISBLANK(N706),"",INDEX(호기!$A$1:$B$657,MATCH('생산계획(잉크)'!B1158,호기!$A$1:$A$657,0),2))</f>
        <v/>
      </c>
      <c r="P706" s="24">
        <f>L706+N706-INDEX(표5[#All],MATCH(B706,표5[[#All],[잉크]],0),5)</f>
        <v>0</v>
      </c>
      <c r="Q706" s="21" t="str">
        <f>IFERROR(P706/INDEX(표5[#All],MATCH(B706,표5[[#All],[잉크]],0),11),"")</f>
        <v/>
      </c>
      <c r="R706" s="542"/>
      <c r="S706" s="25" t="str">
        <f>IF(ISBLANK(R706),"",INDEX(호기!$A$1:$B$657,MATCH('생산계획(잉크)'!B1158,호기!$A$1:$A$657,0),2))</f>
        <v/>
      </c>
      <c r="T706" s="24">
        <f>P706+R706-INDEX(표5[#All],MATCH(B706,표5[[#All],[잉크]],0),5)</f>
        <v>0</v>
      </c>
      <c r="U706" s="21" t="str">
        <f>IFERROR(T706/INDEX(표5[#All],MATCH(B706,표5[[#All],[잉크]],0),14),"")</f>
        <v/>
      </c>
      <c r="V706" s="542"/>
      <c r="W706" s="23" t="str">
        <f>IF(ISBLANK(V706),"",INDEX(호기!$A$1:$B$657,MATCH('생산계획(잉크)'!B1158,호기!$A$1:$A$657,0),2))</f>
        <v/>
      </c>
      <c r="X706" s="24">
        <f>T706+V706-INDEX(표5[#All],MATCH(B706,표5[[#All],[잉크]],0),5)</f>
        <v>0</v>
      </c>
      <c r="Y706" s="21" t="str">
        <f>IFERROR(X706/INDEX(표5[#All],MATCH(B706,표5[[#All],[잉크]],0),17),"")</f>
        <v/>
      </c>
      <c r="Z706" s="23"/>
      <c r="AA706" s="23" t="str">
        <f>IF(ISBLANK(Z706),"",INDEX(호기!$A$1:$B$657,MATCH('생산계획(잉크)'!B1158,호기!$A$1:$A$657,0),2))</f>
        <v/>
      </c>
      <c r="AB706" s="24">
        <f>X706+Z706-INDEX(표5[#All],MATCH(B706,표5[[#All],[잉크]],0),5)</f>
        <v>0</v>
      </c>
      <c r="AC706" s="21" t="str">
        <f>IFERROR(AB706/INDEX(표5[#All],MATCH(B706,표5[[#All],[잉크]],0),20),"")</f>
        <v/>
      </c>
      <c r="AD706" s="23"/>
      <c r="AE706" s="235"/>
      <c r="BB706" s="67"/>
      <c r="BC706" s="67"/>
      <c r="BD706" s="67"/>
      <c r="BE706" s="67"/>
      <c r="BF706" s="67"/>
    </row>
    <row r="707" spans="1:58" ht="16.5" customHeight="1" x14ac:dyDescent="0.3">
      <c r="A707" s="1"/>
      <c r="B707" s="5" t="s">
        <v>2659</v>
      </c>
      <c r="C707" s="68">
        <v>2</v>
      </c>
      <c r="D707" s="69">
        <f>IFERROR(C707/INDEX(표5[#All],MATCH(B707,표5[[#All],[잉크]],0),2),"")</f>
        <v>1</v>
      </c>
      <c r="E707" s="22">
        <f>$C707-INDEX(표5[#All],MATCH(B707,표5[[#All],[잉크]],0),24)</f>
        <v>-6</v>
      </c>
      <c r="F707" s="542"/>
      <c r="G707" s="23" t="str">
        <f>IF(ISBLANK(F707),"",INDEX(호기!$A$1:$B$657,MATCH('생산계획(잉크)'!B1159,호기!$A$1:$A$657,0),2))</f>
        <v/>
      </c>
      <c r="H707" s="24">
        <f>C707+F707-INDEX(표5[#All],MATCH(B707,표5[[#All],[잉크]],0),2)+2</f>
        <v>2</v>
      </c>
      <c r="I707" s="21">
        <f>IFERROR(H707/INDEX(표5[#All],MATCH(B707,표5[[#All],[잉크]],0),5),"")</f>
        <v>1</v>
      </c>
      <c r="J707" s="542"/>
      <c r="K707" s="25" t="str">
        <f>IF(ISBLANK(J707),"",INDEX(호기!$A$1:$B$657,MATCH('생산계획(잉크)'!B1159,호기!$A$1:$A$657,0),2))</f>
        <v/>
      </c>
      <c r="L707" s="24">
        <f>H707+J707-INDEX(표5[#All],MATCH(B707,표5[[#All],[잉크]],0),5)</f>
        <v>0</v>
      </c>
      <c r="M707" s="21" t="str">
        <f>IFERROR(L707/INDEX(표5[#All],MATCH(B707,표5[[#All],[잉크]],0),8),"")</f>
        <v/>
      </c>
      <c r="N707" s="542"/>
      <c r="O707" s="23" t="str">
        <f>IF(ISBLANK(N707),"",INDEX(호기!$A$1:$B$657,MATCH('생산계획(잉크)'!B1159,호기!$A$1:$A$657,0),2))</f>
        <v/>
      </c>
      <c r="P707" s="24">
        <f>L707+N707-INDEX(표5[#All],MATCH(B707,표5[[#All],[잉크]],0),5)</f>
        <v>-2</v>
      </c>
      <c r="Q707" s="21" t="str">
        <f>IFERROR(P707/INDEX(표5[#All],MATCH(B707,표5[[#All],[잉크]],0),11),"")</f>
        <v/>
      </c>
      <c r="R707" s="542"/>
      <c r="S707" s="25" t="str">
        <f>IF(ISBLANK(R707),"",INDEX(호기!$A$1:$B$657,MATCH('생산계획(잉크)'!B1159,호기!$A$1:$A$657,0),2))</f>
        <v/>
      </c>
      <c r="T707" s="24">
        <f>P707+R707-INDEX(표5[#All],MATCH(B707,표5[[#All],[잉크]],0),5)</f>
        <v>-4</v>
      </c>
      <c r="U707" s="21" t="str">
        <f>IFERROR(T707/INDEX(표5[#All],MATCH(B707,표5[[#All],[잉크]],0),14),"")</f>
        <v/>
      </c>
      <c r="V707" s="542"/>
      <c r="W707" s="23" t="str">
        <f>IF(ISBLANK(V707),"",INDEX(호기!$A$1:$B$657,MATCH('생산계획(잉크)'!B1159,호기!$A$1:$A$657,0),2))</f>
        <v/>
      </c>
      <c r="X707" s="24">
        <f>T707+V707-INDEX(표5[#All],MATCH(B707,표5[[#All],[잉크]],0),5)</f>
        <v>-6</v>
      </c>
      <c r="Y707" s="21" t="str">
        <f>IFERROR(X707/INDEX(표5[#All],MATCH(B707,표5[[#All],[잉크]],0),17),"")</f>
        <v/>
      </c>
      <c r="Z707" s="23"/>
      <c r="AA707" s="23" t="str">
        <f>IF(ISBLANK(Z707),"",INDEX(호기!$A$1:$B$657,MATCH('생산계획(잉크)'!B1159,호기!$A$1:$A$657,0),2))</f>
        <v/>
      </c>
      <c r="AB707" s="24">
        <f>X707+Z707-INDEX(표5[#All],MATCH(B707,표5[[#All],[잉크]],0),5)</f>
        <v>-8</v>
      </c>
      <c r="AC707" s="21" t="str">
        <f>IFERROR(AB707/INDEX(표5[#All],MATCH(B707,표5[[#All],[잉크]],0),20),"")</f>
        <v/>
      </c>
      <c r="AD707" s="23"/>
      <c r="AE707" s="235"/>
      <c r="BB707" s="67"/>
      <c r="BC707" s="67"/>
      <c r="BD707" s="67"/>
      <c r="BE707" s="67"/>
      <c r="BF707" s="67"/>
    </row>
    <row r="708" spans="1:58" ht="16.5" hidden="1" customHeight="1" x14ac:dyDescent="0.3">
      <c r="A708" s="1"/>
      <c r="B708" s="5" t="s">
        <v>2693</v>
      </c>
      <c r="C708" s="68"/>
      <c r="D708" s="69" t="str">
        <f>IFERROR(C708/INDEX(표5[#All],MATCH(B708,표5[[#All],[잉크]],0),2),"")</f>
        <v/>
      </c>
      <c r="E708" s="22">
        <f>$C708-INDEX(표5[#All],MATCH(B708,표5[[#All],[잉크]],0),24)</f>
        <v>0</v>
      </c>
      <c r="F708" s="542"/>
      <c r="G708" s="23" t="str">
        <f>IF(ISBLANK(F708),"",INDEX(호기!$A$1:$B$657,MATCH('생산계획(잉크)'!B1160,호기!$A$1:$A$657,0),2))</f>
        <v/>
      </c>
      <c r="H708" s="24">
        <f>C708+F708-INDEX(표5[#All],MATCH(B708,표5[[#All],[잉크]],0),2)</f>
        <v>0</v>
      </c>
      <c r="I708" s="21" t="str">
        <f>IFERROR(H708/INDEX(표5[#All],MATCH(B708,표5[[#All],[잉크]],0),5),"")</f>
        <v/>
      </c>
      <c r="J708" s="542"/>
      <c r="K708" s="25" t="str">
        <f>IF(ISBLANK(J708),"",INDEX(호기!$A$1:$B$657,MATCH('생산계획(잉크)'!B1160,호기!$A$1:$A$657,0),2))</f>
        <v/>
      </c>
      <c r="L708" s="24">
        <f>H708+J708-INDEX(표5[#All],MATCH(B708,표5[[#All],[잉크]],0),5)</f>
        <v>0</v>
      </c>
      <c r="M708" s="21" t="str">
        <f>IFERROR(L708/INDEX(표5[#All],MATCH(B708,표5[[#All],[잉크]],0),8),"")</f>
        <v/>
      </c>
      <c r="N708" s="542"/>
      <c r="O708" s="23" t="str">
        <f>IF(ISBLANK(N708),"",INDEX(호기!$A$1:$B$657,MATCH('생산계획(잉크)'!B1160,호기!$A$1:$A$657,0),2))</f>
        <v/>
      </c>
      <c r="P708" s="24">
        <f>L708+N708-INDEX(표5[#All],MATCH(B708,표5[[#All],[잉크]],0),5)</f>
        <v>0</v>
      </c>
      <c r="Q708" s="21" t="str">
        <f>IFERROR(P708/INDEX(표5[#All],MATCH(B708,표5[[#All],[잉크]],0),11),"")</f>
        <v/>
      </c>
      <c r="R708" s="542"/>
      <c r="S708" s="25" t="str">
        <f>IF(ISBLANK(R708),"",INDEX(호기!$A$1:$B$657,MATCH('생산계획(잉크)'!B1160,호기!$A$1:$A$657,0),2))</f>
        <v/>
      </c>
      <c r="T708" s="24">
        <f>P708+R708-INDEX(표5[#All],MATCH(B708,표5[[#All],[잉크]],0),5)</f>
        <v>0</v>
      </c>
      <c r="U708" s="21" t="str">
        <f>IFERROR(T708/INDEX(표5[#All],MATCH(B708,표5[[#All],[잉크]],0),14),"")</f>
        <v/>
      </c>
      <c r="V708" s="542"/>
      <c r="W708" s="23" t="str">
        <f>IF(ISBLANK(V708),"",INDEX(호기!$A$1:$B$657,MATCH('생산계획(잉크)'!B1160,호기!$A$1:$A$657,0),2))</f>
        <v/>
      </c>
      <c r="X708" s="24">
        <f>T708+V708-INDEX(표5[#All],MATCH(B708,표5[[#All],[잉크]],0),5)</f>
        <v>0</v>
      </c>
      <c r="Y708" s="21" t="str">
        <f>IFERROR(X708/INDEX(표5[#All],MATCH(B708,표5[[#All],[잉크]],0),17),"")</f>
        <v/>
      </c>
      <c r="Z708" s="23"/>
      <c r="AA708" s="23" t="str">
        <f>IF(ISBLANK(Z708),"",INDEX(호기!$A$1:$B$657,MATCH('생산계획(잉크)'!B1160,호기!$A$1:$A$657,0),2))</f>
        <v/>
      </c>
      <c r="AB708" s="24">
        <f>X708+Z708-INDEX(표5[#All],MATCH(B708,표5[[#All],[잉크]],0),5)</f>
        <v>0</v>
      </c>
      <c r="AC708" s="21" t="str">
        <f>IFERROR(AB708/INDEX(표5[#All],MATCH(B708,표5[[#All],[잉크]],0),20),"")</f>
        <v/>
      </c>
      <c r="AD708" s="23"/>
      <c r="AE708" s="235"/>
      <c r="BB708" s="67"/>
      <c r="BC708" s="67"/>
      <c r="BD708" s="67"/>
      <c r="BE708" s="67"/>
      <c r="BF708" s="67"/>
    </row>
    <row r="709" spans="1:58" ht="16.5" hidden="1" customHeight="1" x14ac:dyDescent="0.3">
      <c r="A709" s="1"/>
      <c r="B709" s="5" t="s">
        <v>2694</v>
      </c>
      <c r="C709" s="68"/>
      <c r="D709" s="69" t="str">
        <f>IFERROR(C709/INDEX(표5[#All],MATCH(B709,표5[[#All],[잉크]],0),2),"")</f>
        <v/>
      </c>
      <c r="E709" s="22">
        <f>$C709-INDEX(표5[#All],MATCH(B709,표5[[#All],[잉크]],0),24)</f>
        <v>0</v>
      </c>
      <c r="F709" s="542"/>
      <c r="G709" s="23" t="str">
        <f>IF(ISBLANK(F709),"",INDEX(호기!$A$1:$B$657,MATCH('생산계획(잉크)'!B1161,호기!$A$1:$A$657,0),2))</f>
        <v/>
      </c>
      <c r="H709" s="24">
        <f>C709+F709-INDEX(표5[#All],MATCH(B709,표5[[#All],[잉크]],0),2)</f>
        <v>0</v>
      </c>
      <c r="I709" s="21" t="str">
        <f>IFERROR(H709/INDEX(표5[#All],MATCH(B709,표5[[#All],[잉크]],0),5),"")</f>
        <v/>
      </c>
      <c r="J709" s="542"/>
      <c r="K709" s="25" t="str">
        <f>IF(ISBLANK(J709),"",INDEX(호기!$A$1:$B$657,MATCH('생산계획(잉크)'!B1161,호기!$A$1:$A$657,0),2))</f>
        <v/>
      </c>
      <c r="L709" s="24">
        <f>H709+J709-INDEX(표5[#All],MATCH(B709,표5[[#All],[잉크]],0),5)</f>
        <v>0</v>
      </c>
      <c r="M709" s="21" t="str">
        <f>IFERROR(L709/INDEX(표5[#All],MATCH(B709,표5[[#All],[잉크]],0),8),"")</f>
        <v/>
      </c>
      <c r="N709" s="542"/>
      <c r="O709" s="23" t="str">
        <f>IF(ISBLANK(N709),"",INDEX(호기!$A$1:$B$657,MATCH('생산계획(잉크)'!B1161,호기!$A$1:$A$657,0),2))</f>
        <v/>
      </c>
      <c r="P709" s="24">
        <f>L709+N709-INDEX(표5[#All],MATCH(B709,표5[[#All],[잉크]],0),5)</f>
        <v>0</v>
      </c>
      <c r="Q709" s="21" t="str">
        <f>IFERROR(P709/INDEX(표5[#All],MATCH(B709,표5[[#All],[잉크]],0),11),"")</f>
        <v/>
      </c>
      <c r="R709" s="542"/>
      <c r="S709" s="25" t="str">
        <f>IF(ISBLANK(R709),"",INDEX(호기!$A$1:$B$657,MATCH('생산계획(잉크)'!B1161,호기!$A$1:$A$657,0),2))</f>
        <v/>
      </c>
      <c r="T709" s="24">
        <f>P709+R709-INDEX(표5[#All],MATCH(B709,표5[[#All],[잉크]],0),5)</f>
        <v>0</v>
      </c>
      <c r="U709" s="21" t="str">
        <f>IFERROR(T709/INDEX(표5[#All],MATCH(B709,표5[[#All],[잉크]],0),14),"")</f>
        <v/>
      </c>
      <c r="V709" s="542"/>
      <c r="W709" s="23" t="str">
        <f>IF(ISBLANK(V709),"",INDEX(호기!$A$1:$B$657,MATCH('생산계획(잉크)'!B1161,호기!$A$1:$A$657,0),2))</f>
        <v/>
      </c>
      <c r="X709" s="24">
        <f>T709+V709-INDEX(표5[#All],MATCH(B709,표5[[#All],[잉크]],0),5)</f>
        <v>0</v>
      </c>
      <c r="Y709" s="21" t="str">
        <f>IFERROR(X709/INDEX(표5[#All],MATCH(B709,표5[[#All],[잉크]],0),17),"")</f>
        <v/>
      </c>
      <c r="Z709" s="23"/>
      <c r="AA709" s="23" t="str">
        <f>IF(ISBLANK(Z709),"",INDEX(호기!$A$1:$B$657,MATCH('생산계획(잉크)'!B1161,호기!$A$1:$A$657,0),2))</f>
        <v/>
      </c>
      <c r="AB709" s="24">
        <f>X709+Z709-INDEX(표5[#All],MATCH(B709,표5[[#All],[잉크]],0),5)</f>
        <v>0</v>
      </c>
      <c r="AC709" s="21" t="str">
        <f>IFERROR(AB709/INDEX(표5[#All],MATCH(B709,표5[[#All],[잉크]],0),20),"")</f>
        <v/>
      </c>
      <c r="AD709" s="23"/>
      <c r="AE709" s="235"/>
      <c r="BB709" s="67"/>
      <c r="BC709" s="67"/>
      <c r="BD709" s="67"/>
      <c r="BE709" s="67"/>
      <c r="BF709" s="67"/>
    </row>
    <row r="710" spans="1:58" ht="16.5" hidden="1" customHeight="1" x14ac:dyDescent="0.3">
      <c r="A710" s="1"/>
      <c r="B710" s="116" t="s">
        <v>1604</v>
      </c>
      <c r="C710" s="68"/>
      <c r="D710" s="69" t="str">
        <f>IFERROR(C710/INDEX(표5[#All],MATCH(B710,표5[[#All],[잉크]],0),2),"")</f>
        <v/>
      </c>
      <c r="E710" s="22">
        <f>$C710-INDEX(표5[#All],MATCH(B710,표5[[#All],[잉크]],0),24)</f>
        <v>0</v>
      </c>
      <c r="F710" s="542"/>
      <c r="G710" s="23" t="str">
        <f>IF(ISBLANK(F710),"",INDEX(호기!$A$1:$B$657,MATCH('생산계획(잉크)'!B1162,호기!$A$1:$A$657,0),2))</f>
        <v/>
      </c>
      <c r="H710" s="24">
        <f>C710+F710-INDEX(표5[#All],MATCH(B710,표5[[#All],[잉크]],0),2)</f>
        <v>0</v>
      </c>
      <c r="I710" s="21" t="str">
        <f>IFERROR(H710/INDEX(표5[#All],MATCH(B710,표5[[#All],[잉크]],0),5),"")</f>
        <v/>
      </c>
      <c r="J710" s="542"/>
      <c r="K710" s="25" t="str">
        <f>IF(ISBLANK(J710),"",INDEX(호기!$A$1:$B$657,MATCH('생산계획(잉크)'!B1162,호기!$A$1:$A$657,0),2))</f>
        <v/>
      </c>
      <c r="L710" s="24">
        <f>H710+J710-INDEX(표5[#All],MATCH(B710,표5[[#All],[잉크]],0),5)</f>
        <v>0</v>
      </c>
      <c r="M710" s="21" t="str">
        <f>IFERROR(L710/INDEX(표5[#All],MATCH(B710,표5[[#All],[잉크]],0),8),"")</f>
        <v/>
      </c>
      <c r="N710" s="542"/>
      <c r="O710" s="23" t="str">
        <f>IF(ISBLANK(N710),"",INDEX(호기!$A$1:$B$657,MATCH('생산계획(잉크)'!B1162,호기!$A$1:$A$657,0),2))</f>
        <v/>
      </c>
      <c r="P710" s="24">
        <f>L710+N710-INDEX(표5[#All],MATCH(B710,표5[[#All],[잉크]],0),5)</f>
        <v>0</v>
      </c>
      <c r="Q710" s="21" t="str">
        <f>IFERROR(P710/INDEX(표5[#All],MATCH(B710,표5[[#All],[잉크]],0),11),"")</f>
        <v/>
      </c>
      <c r="R710" s="542"/>
      <c r="S710" s="25" t="str">
        <f>IF(ISBLANK(R710),"",INDEX(호기!$A$1:$B$657,MATCH('생산계획(잉크)'!B1162,호기!$A$1:$A$657,0),2))</f>
        <v/>
      </c>
      <c r="T710" s="24">
        <f>P710+R710-INDEX(표5[#All],MATCH(B710,표5[[#All],[잉크]],0),5)</f>
        <v>0</v>
      </c>
      <c r="U710" s="21" t="str">
        <f>IFERROR(T710/INDEX(표5[#All],MATCH(B710,표5[[#All],[잉크]],0),14),"")</f>
        <v/>
      </c>
      <c r="V710" s="542"/>
      <c r="W710" s="23" t="str">
        <f>IF(ISBLANK(V710),"",INDEX(호기!$A$1:$B$657,MATCH('생산계획(잉크)'!B1162,호기!$A$1:$A$657,0),2))</f>
        <v/>
      </c>
      <c r="X710" s="24">
        <f>T710+V710-INDEX(표5[#All],MATCH(B710,표5[[#All],[잉크]],0),5)</f>
        <v>0</v>
      </c>
      <c r="Y710" s="21" t="str">
        <f>IFERROR(X710/INDEX(표5[#All],MATCH(B710,표5[[#All],[잉크]],0),17),"")</f>
        <v/>
      </c>
      <c r="Z710" s="23"/>
      <c r="AA710" s="23" t="str">
        <f>IF(ISBLANK(Z710),"",INDEX(호기!$A$1:$B$657,MATCH('생산계획(잉크)'!B1162,호기!$A$1:$A$657,0),2))</f>
        <v/>
      </c>
      <c r="AB710" s="24">
        <f>X710+Z710-INDEX(표5[#All],MATCH(B710,표5[[#All],[잉크]],0),5)</f>
        <v>0</v>
      </c>
      <c r="AC710" s="21" t="str">
        <f>IFERROR(AB710/INDEX(표5[#All],MATCH(B710,표5[[#All],[잉크]],0),20),"")</f>
        <v/>
      </c>
      <c r="AD710" s="23"/>
      <c r="AE710" s="235"/>
      <c r="BB710" s="67"/>
      <c r="BC710" s="67"/>
      <c r="BD710" s="67"/>
      <c r="BE710" s="67"/>
      <c r="BF710" s="67"/>
    </row>
    <row r="711" spans="1:58" ht="16.5" hidden="1" customHeight="1" x14ac:dyDescent="0.3">
      <c r="A711" s="1"/>
      <c r="B711" s="116" t="s">
        <v>1614</v>
      </c>
      <c r="C711" s="68"/>
      <c r="D711" s="69" t="str">
        <f>IFERROR(C711/INDEX(표5[#All],MATCH(B711,표5[[#All],[잉크]],0),2),"")</f>
        <v/>
      </c>
      <c r="E711" s="22">
        <f>$C711-INDEX(표5[#All],MATCH(B711,표5[[#All],[잉크]],0),24)</f>
        <v>0</v>
      </c>
      <c r="F711" s="542"/>
      <c r="G711" s="23" t="str">
        <f>IF(ISBLANK(F711),"",INDEX(호기!$A$1:$B$657,MATCH('생산계획(잉크)'!B1163,호기!$A$1:$A$657,0),2))</f>
        <v/>
      </c>
      <c r="H711" s="24">
        <f>C711+F711-INDEX(표5[#All],MATCH(B711,표5[[#All],[잉크]],0),2)</f>
        <v>0</v>
      </c>
      <c r="I711" s="21" t="str">
        <f>IFERROR(H711/INDEX(표5[#All],MATCH(B711,표5[[#All],[잉크]],0),5),"")</f>
        <v/>
      </c>
      <c r="J711" s="542"/>
      <c r="K711" s="25" t="str">
        <f>IF(ISBLANK(J711),"",INDEX(호기!$A$1:$B$657,MATCH('생산계획(잉크)'!B1163,호기!$A$1:$A$657,0),2))</f>
        <v/>
      </c>
      <c r="L711" s="24">
        <f>H711+J711-INDEX(표5[#All],MATCH(B711,표5[[#All],[잉크]],0),5)</f>
        <v>0</v>
      </c>
      <c r="M711" s="21" t="str">
        <f>IFERROR(L711/INDEX(표5[#All],MATCH(B711,표5[[#All],[잉크]],0),8),"")</f>
        <v/>
      </c>
      <c r="N711" s="542"/>
      <c r="O711" s="23" t="str">
        <f>IF(ISBLANK(N711),"",INDEX(호기!$A$1:$B$657,MATCH('생산계획(잉크)'!B1163,호기!$A$1:$A$657,0),2))</f>
        <v/>
      </c>
      <c r="P711" s="24">
        <f>L711+N711-INDEX(표5[#All],MATCH(B711,표5[[#All],[잉크]],0),5)</f>
        <v>0</v>
      </c>
      <c r="Q711" s="21" t="str">
        <f>IFERROR(P711/INDEX(표5[#All],MATCH(B711,표5[[#All],[잉크]],0),11),"")</f>
        <v/>
      </c>
      <c r="R711" s="542"/>
      <c r="S711" s="25" t="str">
        <f>IF(ISBLANK(R711),"",INDEX(호기!$A$1:$B$657,MATCH('생산계획(잉크)'!B1163,호기!$A$1:$A$657,0),2))</f>
        <v/>
      </c>
      <c r="T711" s="24">
        <f>P711+R711-INDEX(표5[#All],MATCH(B711,표5[[#All],[잉크]],0),5)</f>
        <v>0</v>
      </c>
      <c r="U711" s="21" t="str">
        <f>IFERROR(T711/INDEX(표5[#All],MATCH(B711,표5[[#All],[잉크]],0),14),"")</f>
        <v/>
      </c>
      <c r="V711" s="542"/>
      <c r="W711" s="23" t="str">
        <f>IF(ISBLANK(V711),"",INDEX(호기!$A$1:$B$657,MATCH('생산계획(잉크)'!B1163,호기!$A$1:$A$657,0),2))</f>
        <v/>
      </c>
      <c r="X711" s="24">
        <f>T711+V711-INDEX(표5[#All],MATCH(B711,표5[[#All],[잉크]],0),5)</f>
        <v>0</v>
      </c>
      <c r="Y711" s="21" t="str">
        <f>IFERROR(X711/INDEX(표5[#All],MATCH(B711,표5[[#All],[잉크]],0),17),"")</f>
        <v/>
      </c>
      <c r="Z711" s="23"/>
      <c r="AA711" s="23" t="str">
        <f>IF(ISBLANK(Z711),"",INDEX(호기!$A$1:$B$657,MATCH('생산계획(잉크)'!B1163,호기!$A$1:$A$657,0),2))</f>
        <v/>
      </c>
      <c r="AB711" s="24">
        <f>X711+Z711-INDEX(표5[#All],MATCH(B711,표5[[#All],[잉크]],0),5)</f>
        <v>0</v>
      </c>
      <c r="AC711" s="21" t="str">
        <f>IFERROR(AB711/INDEX(표5[#All],MATCH(B711,표5[[#All],[잉크]],0),20),"")</f>
        <v/>
      </c>
      <c r="AD711" s="23"/>
      <c r="AE711" s="235"/>
      <c r="BB711" s="67"/>
      <c r="BC711" s="67"/>
      <c r="BD711" s="67"/>
      <c r="BE711" s="67"/>
      <c r="BF711" s="67"/>
    </row>
    <row r="712" spans="1:58" ht="16.5" hidden="1" customHeight="1" x14ac:dyDescent="0.3">
      <c r="A712" s="1"/>
      <c r="B712" s="116" t="s">
        <v>1605</v>
      </c>
      <c r="C712" s="68"/>
      <c r="D712" s="69" t="str">
        <f>IFERROR(C712/INDEX(표5[#All],MATCH(B712,표5[[#All],[잉크]],0),2),"")</f>
        <v/>
      </c>
      <c r="E712" s="22">
        <f>$C712-INDEX(표5[#All],MATCH(B712,표5[[#All],[잉크]],0),24)</f>
        <v>0</v>
      </c>
      <c r="F712" s="542"/>
      <c r="G712" s="23" t="str">
        <f>IF(ISBLANK(F712),"",INDEX(호기!$A$1:$B$657,MATCH('생산계획(잉크)'!B1164,호기!$A$1:$A$657,0),2))</f>
        <v/>
      </c>
      <c r="H712" s="24">
        <f>C712+F712-INDEX(표5[#All],MATCH(B712,표5[[#All],[잉크]],0),2)</f>
        <v>0</v>
      </c>
      <c r="I712" s="21" t="str">
        <f>IFERROR(H712/INDEX(표5[#All],MATCH(B712,표5[[#All],[잉크]],0),5),"")</f>
        <v/>
      </c>
      <c r="J712" s="542"/>
      <c r="K712" s="25" t="str">
        <f>IF(ISBLANK(J712),"",INDEX(호기!$A$1:$B$657,MATCH('생산계획(잉크)'!B1164,호기!$A$1:$A$657,0),2))</f>
        <v/>
      </c>
      <c r="L712" s="24">
        <f>H712+J712-INDEX(표5[#All],MATCH(B712,표5[[#All],[잉크]],0),5)</f>
        <v>0</v>
      </c>
      <c r="M712" s="21" t="str">
        <f>IFERROR(L712/INDEX(표5[#All],MATCH(B712,표5[[#All],[잉크]],0),8),"")</f>
        <v/>
      </c>
      <c r="N712" s="542"/>
      <c r="O712" s="23" t="str">
        <f>IF(ISBLANK(N712),"",INDEX(호기!$A$1:$B$657,MATCH('생산계획(잉크)'!B1164,호기!$A$1:$A$657,0),2))</f>
        <v/>
      </c>
      <c r="P712" s="24">
        <f>L712+N712-INDEX(표5[#All],MATCH(B712,표5[[#All],[잉크]],0),5)</f>
        <v>0</v>
      </c>
      <c r="Q712" s="21" t="str">
        <f>IFERROR(P712/INDEX(표5[#All],MATCH(B712,표5[[#All],[잉크]],0),11),"")</f>
        <v/>
      </c>
      <c r="R712" s="542"/>
      <c r="S712" s="25" t="str">
        <f>IF(ISBLANK(R712),"",INDEX(호기!$A$1:$B$657,MATCH('생산계획(잉크)'!B1164,호기!$A$1:$A$657,0),2))</f>
        <v/>
      </c>
      <c r="T712" s="24">
        <f>P712+R712-INDEX(표5[#All],MATCH(B712,표5[[#All],[잉크]],0),5)</f>
        <v>0</v>
      </c>
      <c r="U712" s="21" t="str">
        <f>IFERROR(T712/INDEX(표5[#All],MATCH(B712,표5[[#All],[잉크]],0),14),"")</f>
        <v/>
      </c>
      <c r="V712" s="542"/>
      <c r="W712" s="23" t="str">
        <f>IF(ISBLANK(V712),"",INDEX(호기!$A$1:$B$657,MATCH('생산계획(잉크)'!B1164,호기!$A$1:$A$657,0),2))</f>
        <v/>
      </c>
      <c r="X712" s="24">
        <f>T712+V712-INDEX(표5[#All],MATCH(B712,표5[[#All],[잉크]],0),5)</f>
        <v>0</v>
      </c>
      <c r="Y712" s="21" t="str">
        <f>IFERROR(X712/INDEX(표5[#All],MATCH(B712,표5[[#All],[잉크]],0),17),"")</f>
        <v/>
      </c>
      <c r="Z712" s="23"/>
      <c r="AA712" s="23" t="str">
        <f>IF(ISBLANK(Z712),"",INDEX(호기!$A$1:$B$657,MATCH('생산계획(잉크)'!B1164,호기!$A$1:$A$657,0),2))</f>
        <v/>
      </c>
      <c r="AB712" s="24">
        <f>X712+Z712-INDEX(표5[#All],MATCH(B712,표5[[#All],[잉크]],0),5)</f>
        <v>0</v>
      </c>
      <c r="AC712" s="21" t="str">
        <f>IFERROR(AB712/INDEX(표5[#All],MATCH(B712,표5[[#All],[잉크]],0),20),"")</f>
        <v/>
      </c>
      <c r="AD712" s="23"/>
      <c r="AE712" s="235"/>
      <c r="BB712" s="67"/>
      <c r="BC712" s="67"/>
      <c r="BD712" s="67"/>
      <c r="BE712" s="67"/>
      <c r="BF712" s="67"/>
    </row>
    <row r="713" spans="1:58" ht="16.5" hidden="1" customHeight="1" x14ac:dyDescent="0.3">
      <c r="A713" s="1"/>
      <c r="B713" s="116" t="s">
        <v>1573</v>
      </c>
      <c r="C713" s="68"/>
      <c r="D713" s="69" t="str">
        <f>IFERROR(C713/INDEX(표5[#All],MATCH(B713,표5[[#All],[잉크]],0),2),"")</f>
        <v/>
      </c>
      <c r="E713" s="22">
        <f>$C713-INDEX(표5[#All],MATCH(B713,표5[[#All],[잉크]],0),24)</f>
        <v>0</v>
      </c>
      <c r="F713" s="542"/>
      <c r="G713" s="23" t="str">
        <f>IF(ISBLANK(F713),"",INDEX(호기!$A$1:$B$657,MATCH('생산계획(잉크)'!B1165,호기!$A$1:$A$657,0),2))</f>
        <v/>
      </c>
      <c r="H713" s="24">
        <f>C713+F713-INDEX(표5[#All],MATCH(B713,표5[[#All],[잉크]],0),2)</f>
        <v>0</v>
      </c>
      <c r="I713" s="21" t="str">
        <f>IFERROR(H713/INDEX(표5[#All],MATCH(B713,표5[[#All],[잉크]],0),5),"")</f>
        <v/>
      </c>
      <c r="J713" s="542"/>
      <c r="K713" s="25" t="str">
        <f>IF(ISBLANK(J713),"",INDEX(호기!$A$1:$B$657,MATCH('생산계획(잉크)'!B1165,호기!$A$1:$A$657,0),2))</f>
        <v/>
      </c>
      <c r="L713" s="24">
        <f>H713+J713-INDEX(표5[#All],MATCH(B713,표5[[#All],[잉크]],0),5)</f>
        <v>0</v>
      </c>
      <c r="M713" s="21" t="str">
        <f>IFERROR(L713/INDEX(표5[#All],MATCH(B713,표5[[#All],[잉크]],0),8),"")</f>
        <v/>
      </c>
      <c r="N713" s="542"/>
      <c r="O713" s="23" t="str">
        <f>IF(ISBLANK(N713),"",INDEX(호기!$A$1:$B$657,MATCH('생산계획(잉크)'!B1165,호기!$A$1:$A$657,0),2))</f>
        <v/>
      </c>
      <c r="P713" s="24">
        <f>L713+N713-INDEX(표5[#All],MATCH(B713,표5[[#All],[잉크]],0),5)</f>
        <v>0</v>
      </c>
      <c r="Q713" s="21" t="str">
        <f>IFERROR(P713/INDEX(표5[#All],MATCH(B713,표5[[#All],[잉크]],0),11),"")</f>
        <v/>
      </c>
      <c r="R713" s="542"/>
      <c r="S713" s="25" t="str">
        <f>IF(ISBLANK(R713),"",INDEX(호기!$A$1:$B$657,MATCH('생산계획(잉크)'!B1165,호기!$A$1:$A$657,0),2))</f>
        <v/>
      </c>
      <c r="T713" s="24">
        <f>P713+R713-INDEX(표5[#All],MATCH(B713,표5[[#All],[잉크]],0),5)</f>
        <v>0</v>
      </c>
      <c r="U713" s="21" t="str">
        <f>IFERROR(T713/INDEX(표5[#All],MATCH(B713,표5[[#All],[잉크]],0),14),"")</f>
        <v/>
      </c>
      <c r="V713" s="542"/>
      <c r="W713" s="23" t="str">
        <f>IF(ISBLANK(V713),"",INDEX(호기!$A$1:$B$657,MATCH('생산계획(잉크)'!B1165,호기!$A$1:$A$657,0),2))</f>
        <v/>
      </c>
      <c r="X713" s="24">
        <f>T713+V713-INDEX(표5[#All],MATCH(B713,표5[[#All],[잉크]],0),5)</f>
        <v>0</v>
      </c>
      <c r="Y713" s="21" t="str">
        <f>IFERROR(X713/INDEX(표5[#All],MATCH(B713,표5[[#All],[잉크]],0),17),"")</f>
        <v/>
      </c>
      <c r="Z713" s="23"/>
      <c r="AA713" s="23" t="str">
        <f>IF(ISBLANK(Z713),"",INDEX(호기!$A$1:$B$657,MATCH('생산계획(잉크)'!B1165,호기!$A$1:$A$657,0),2))</f>
        <v/>
      </c>
      <c r="AB713" s="24">
        <f>X713+Z713-INDEX(표5[#All],MATCH(B713,표5[[#All],[잉크]],0),5)</f>
        <v>0</v>
      </c>
      <c r="AC713" s="21" t="str">
        <f>IFERROR(AB713/INDEX(표5[#All],MATCH(B713,표5[[#All],[잉크]],0),20),"")</f>
        <v/>
      </c>
      <c r="AD713" s="23"/>
      <c r="AE713" s="235"/>
      <c r="BB713" s="67"/>
      <c r="BC713" s="67"/>
      <c r="BD713" s="67"/>
      <c r="BE713" s="67"/>
      <c r="BF713" s="67"/>
    </row>
    <row r="714" spans="1:58" ht="16.5" hidden="1" customHeight="1" x14ac:dyDescent="0.3">
      <c r="A714" s="1"/>
      <c r="B714" s="116" t="s">
        <v>1574</v>
      </c>
      <c r="C714" s="68"/>
      <c r="D714" s="69" t="str">
        <f>IFERROR(C714/INDEX(표5[#All],MATCH(B714,표5[[#All],[잉크]],0),2),"")</f>
        <v/>
      </c>
      <c r="E714" s="22">
        <f>$C714-INDEX(표5[#All],MATCH(B714,표5[[#All],[잉크]],0),24)</f>
        <v>0</v>
      </c>
      <c r="F714" s="542"/>
      <c r="G714" s="23" t="str">
        <f>IF(ISBLANK(F714),"",INDEX(호기!$A$1:$B$657,MATCH('생산계획(잉크)'!B1166,호기!$A$1:$A$657,0),2))</f>
        <v/>
      </c>
      <c r="H714" s="24">
        <f>C714+F714-INDEX(표5[#All],MATCH(B714,표5[[#All],[잉크]],0),2)</f>
        <v>0</v>
      </c>
      <c r="I714" s="21" t="str">
        <f>IFERROR(H714/INDEX(표5[#All],MATCH(B714,표5[[#All],[잉크]],0),5),"")</f>
        <v/>
      </c>
      <c r="J714" s="542"/>
      <c r="K714" s="25" t="str">
        <f>IF(ISBLANK(J714),"",INDEX(호기!$A$1:$B$657,MATCH('생산계획(잉크)'!B1166,호기!$A$1:$A$657,0),2))</f>
        <v/>
      </c>
      <c r="L714" s="24">
        <f>H714+J714-INDEX(표5[#All],MATCH(B714,표5[[#All],[잉크]],0),5)</f>
        <v>0</v>
      </c>
      <c r="M714" s="21" t="str">
        <f>IFERROR(L714/INDEX(표5[#All],MATCH(B714,표5[[#All],[잉크]],0),8),"")</f>
        <v/>
      </c>
      <c r="N714" s="542"/>
      <c r="O714" s="23" t="str">
        <f>IF(ISBLANK(N714),"",INDEX(호기!$A$1:$B$657,MATCH('생산계획(잉크)'!B1166,호기!$A$1:$A$657,0),2))</f>
        <v/>
      </c>
      <c r="P714" s="24">
        <f>L714+N714-INDEX(표5[#All],MATCH(B714,표5[[#All],[잉크]],0),5)</f>
        <v>0</v>
      </c>
      <c r="Q714" s="21" t="str">
        <f>IFERROR(P714/INDEX(표5[#All],MATCH(B714,표5[[#All],[잉크]],0),11),"")</f>
        <v/>
      </c>
      <c r="R714" s="542"/>
      <c r="S714" s="25" t="str">
        <f>IF(ISBLANK(R714),"",INDEX(호기!$A$1:$B$657,MATCH('생산계획(잉크)'!B1166,호기!$A$1:$A$657,0),2))</f>
        <v/>
      </c>
      <c r="T714" s="24">
        <f>P714+R714-INDEX(표5[#All],MATCH(B714,표5[[#All],[잉크]],0),5)</f>
        <v>0</v>
      </c>
      <c r="U714" s="21" t="str">
        <f>IFERROR(T714/INDEX(표5[#All],MATCH(B714,표5[[#All],[잉크]],0),14),"")</f>
        <v/>
      </c>
      <c r="V714" s="542"/>
      <c r="W714" s="23" t="str">
        <f>IF(ISBLANK(V714),"",INDEX(호기!$A$1:$B$657,MATCH('생산계획(잉크)'!B1166,호기!$A$1:$A$657,0),2))</f>
        <v/>
      </c>
      <c r="X714" s="24">
        <f>T714+V714-INDEX(표5[#All],MATCH(B714,표5[[#All],[잉크]],0),5)</f>
        <v>0</v>
      </c>
      <c r="Y714" s="21" t="str">
        <f>IFERROR(X714/INDEX(표5[#All],MATCH(B714,표5[[#All],[잉크]],0),17),"")</f>
        <v/>
      </c>
      <c r="Z714" s="23"/>
      <c r="AA714" s="23" t="str">
        <f>IF(ISBLANK(Z714),"",INDEX(호기!$A$1:$B$657,MATCH('생산계획(잉크)'!B1166,호기!$A$1:$A$657,0),2))</f>
        <v/>
      </c>
      <c r="AB714" s="24">
        <f>X714+Z714-INDEX(표5[#All],MATCH(B714,표5[[#All],[잉크]],0),5)</f>
        <v>0</v>
      </c>
      <c r="AC714" s="21" t="str">
        <f>IFERROR(AB714/INDEX(표5[#All],MATCH(B714,표5[[#All],[잉크]],0),20),"")</f>
        <v/>
      </c>
      <c r="AD714" s="23"/>
      <c r="AE714" s="235"/>
      <c r="BB714" s="67"/>
      <c r="BC714" s="67"/>
      <c r="BD714" s="67"/>
      <c r="BE714" s="67"/>
      <c r="BF714" s="67"/>
    </row>
    <row r="715" spans="1:58" ht="16.5" hidden="1" customHeight="1" x14ac:dyDescent="0.3">
      <c r="A715" s="1"/>
      <c r="B715" s="116" t="s">
        <v>1001</v>
      </c>
      <c r="C715" s="68"/>
      <c r="D715" s="69" t="str">
        <f>IFERROR(C715/INDEX(표5[#All],MATCH(B715,표5[[#All],[잉크]],0),2),"")</f>
        <v/>
      </c>
      <c r="E715" s="22">
        <f>$C715-INDEX(표5[#All],MATCH(B715,표5[[#All],[잉크]],0),24)</f>
        <v>0</v>
      </c>
      <c r="F715" s="542"/>
      <c r="G715" s="23" t="str">
        <f>IF(ISBLANK(F715),"",INDEX(호기!$A$1:$B$657,MATCH('생산계획(잉크)'!B1167,호기!$A$1:$A$657,0),2))</f>
        <v/>
      </c>
      <c r="H715" s="24">
        <f>C715+F715-INDEX(표5[#All],MATCH(B715,표5[[#All],[잉크]],0),2)</f>
        <v>0</v>
      </c>
      <c r="I715" s="21" t="str">
        <f>IFERROR(H715/INDEX(표5[#All],MATCH(B715,표5[[#All],[잉크]],0),5),"")</f>
        <v/>
      </c>
      <c r="J715" s="542"/>
      <c r="K715" s="25" t="str">
        <f>IF(ISBLANK(J715),"",INDEX(호기!$A$1:$B$657,MATCH('생산계획(잉크)'!B1167,호기!$A$1:$A$657,0),2))</f>
        <v/>
      </c>
      <c r="L715" s="24">
        <f>H715+J715-INDEX(표5[#All],MATCH(B715,표5[[#All],[잉크]],0),5)</f>
        <v>0</v>
      </c>
      <c r="M715" s="21" t="str">
        <f>IFERROR(L715/INDEX(표5[#All],MATCH(B715,표5[[#All],[잉크]],0),8),"")</f>
        <v/>
      </c>
      <c r="N715" s="542"/>
      <c r="O715" s="23" t="str">
        <f>IF(ISBLANK(N715),"",INDEX(호기!$A$1:$B$657,MATCH('생산계획(잉크)'!B1167,호기!$A$1:$A$657,0),2))</f>
        <v/>
      </c>
      <c r="P715" s="24">
        <f>L715+N715-INDEX(표5[#All],MATCH(B715,표5[[#All],[잉크]],0),5)</f>
        <v>0</v>
      </c>
      <c r="Q715" s="21" t="str">
        <f>IFERROR(P715/INDEX(표5[#All],MATCH(B715,표5[[#All],[잉크]],0),11),"")</f>
        <v/>
      </c>
      <c r="R715" s="542"/>
      <c r="S715" s="25" t="str">
        <f>IF(ISBLANK(R715),"",INDEX(호기!$A$1:$B$657,MATCH('생산계획(잉크)'!B1167,호기!$A$1:$A$657,0),2))</f>
        <v/>
      </c>
      <c r="T715" s="24">
        <f>P715+R715-INDEX(표5[#All],MATCH(B715,표5[[#All],[잉크]],0),5)</f>
        <v>0</v>
      </c>
      <c r="U715" s="21" t="str">
        <f>IFERROR(T715/INDEX(표5[#All],MATCH(B715,표5[[#All],[잉크]],0),14),"")</f>
        <v/>
      </c>
      <c r="V715" s="542"/>
      <c r="W715" s="23" t="str">
        <f>IF(ISBLANK(V715),"",INDEX(호기!$A$1:$B$657,MATCH('생산계획(잉크)'!B1167,호기!$A$1:$A$657,0),2))</f>
        <v/>
      </c>
      <c r="X715" s="24">
        <f>T715+V715-INDEX(표5[#All],MATCH(B715,표5[[#All],[잉크]],0),5)</f>
        <v>0</v>
      </c>
      <c r="Y715" s="21" t="str">
        <f>IFERROR(X715/INDEX(표5[#All],MATCH(B715,표5[[#All],[잉크]],0),17),"")</f>
        <v/>
      </c>
      <c r="Z715" s="23"/>
      <c r="AA715" s="23" t="str">
        <f>IF(ISBLANK(Z715),"",INDEX(호기!$A$1:$B$657,MATCH('생산계획(잉크)'!B1167,호기!$A$1:$A$657,0),2))</f>
        <v/>
      </c>
      <c r="AB715" s="24">
        <f>X715+Z715-INDEX(표5[#All],MATCH(B715,표5[[#All],[잉크]],0),5)</f>
        <v>0</v>
      </c>
      <c r="AC715" s="21" t="str">
        <f>IFERROR(AB715/INDEX(표5[#All],MATCH(B715,표5[[#All],[잉크]],0),20),"")</f>
        <v/>
      </c>
      <c r="AD715" s="23"/>
      <c r="AE715" s="235"/>
      <c r="BB715" s="67"/>
      <c r="BC715" s="67"/>
      <c r="BD715" s="67"/>
      <c r="BE715" s="67"/>
      <c r="BF715" s="67"/>
    </row>
    <row r="716" spans="1:58" ht="16.5" hidden="1" customHeight="1" x14ac:dyDescent="0.3">
      <c r="A716" s="1"/>
      <c r="B716" s="116" t="s">
        <v>1002</v>
      </c>
      <c r="C716" s="68"/>
      <c r="D716" s="69" t="str">
        <f>IFERROR(C716/INDEX(표5[#All],MATCH(B716,표5[[#All],[잉크]],0),2),"")</f>
        <v/>
      </c>
      <c r="E716" s="22">
        <f>$C716-INDEX(표5[#All],MATCH(B716,표5[[#All],[잉크]],0),24)</f>
        <v>0</v>
      </c>
      <c r="F716" s="542"/>
      <c r="G716" s="23" t="str">
        <f>IF(ISBLANK(F716),"",INDEX(호기!$A$1:$B$657,MATCH('생산계획(잉크)'!B1168,호기!$A$1:$A$657,0),2))</f>
        <v/>
      </c>
      <c r="H716" s="24">
        <f>C716+F716-INDEX(표5[#All],MATCH(B716,표5[[#All],[잉크]],0),2)</f>
        <v>0</v>
      </c>
      <c r="I716" s="21" t="str">
        <f>IFERROR(H716/INDEX(표5[#All],MATCH(B716,표5[[#All],[잉크]],0),5),"")</f>
        <v/>
      </c>
      <c r="J716" s="542"/>
      <c r="K716" s="25" t="str">
        <f>IF(ISBLANK(J716),"",INDEX(호기!$A$1:$B$657,MATCH('생산계획(잉크)'!B1168,호기!$A$1:$A$657,0),2))</f>
        <v/>
      </c>
      <c r="L716" s="24">
        <f>H716+J716-INDEX(표5[#All],MATCH(B716,표5[[#All],[잉크]],0),5)</f>
        <v>0</v>
      </c>
      <c r="M716" s="21" t="str">
        <f>IFERROR(L716/INDEX(표5[#All],MATCH(B716,표5[[#All],[잉크]],0),8),"")</f>
        <v/>
      </c>
      <c r="N716" s="542"/>
      <c r="O716" s="23" t="str">
        <f>IF(ISBLANK(N716),"",INDEX(호기!$A$1:$B$657,MATCH('생산계획(잉크)'!B1168,호기!$A$1:$A$657,0),2))</f>
        <v/>
      </c>
      <c r="P716" s="24">
        <f>L716+N716-INDEX(표5[#All],MATCH(B716,표5[[#All],[잉크]],0),5)</f>
        <v>0</v>
      </c>
      <c r="Q716" s="21" t="str">
        <f>IFERROR(P716/INDEX(표5[#All],MATCH(B716,표5[[#All],[잉크]],0),11),"")</f>
        <v/>
      </c>
      <c r="R716" s="542"/>
      <c r="S716" s="25" t="str">
        <f>IF(ISBLANK(R716),"",INDEX(호기!$A$1:$B$657,MATCH('생산계획(잉크)'!B1168,호기!$A$1:$A$657,0),2))</f>
        <v/>
      </c>
      <c r="T716" s="24">
        <f>P716+R716-INDEX(표5[#All],MATCH(B716,표5[[#All],[잉크]],0),5)</f>
        <v>0</v>
      </c>
      <c r="U716" s="21" t="str">
        <f>IFERROR(T716/INDEX(표5[#All],MATCH(B716,표5[[#All],[잉크]],0),14),"")</f>
        <v/>
      </c>
      <c r="V716" s="542"/>
      <c r="W716" s="23" t="str">
        <f>IF(ISBLANK(V716),"",INDEX(호기!$A$1:$B$657,MATCH('생산계획(잉크)'!B1168,호기!$A$1:$A$657,0),2))</f>
        <v/>
      </c>
      <c r="X716" s="24">
        <f>T716+V716-INDEX(표5[#All],MATCH(B716,표5[[#All],[잉크]],0),5)</f>
        <v>0</v>
      </c>
      <c r="Y716" s="21" t="str">
        <f>IFERROR(X716/INDEX(표5[#All],MATCH(B716,표5[[#All],[잉크]],0),17),"")</f>
        <v/>
      </c>
      <c r="Z716" s="23"/>
      <c r="AA716" s="23" t="str">
        <f>IF(ISBLANK(Z716),"",INDEX(호기!$A$1:$B$657,MATCH('생산계획(잉크)'!B1168,호기!$A$1:$A$657,0),2))</f>
        <v/>
      </c>
      <c r="AB716" s="24">
        <f>X716+Z716-INDEX(표5[#All],MATCH(B716,표5[[#All],[잉크]],0),5)</f>
        <v>0</v>
      </c>
      <c r="AC716" s="21" t="str">
        <f>IFERROR(AB716/INDEX(표5[#All],MATCH(B716,표5[[#All],[잉크]],0),20),"")</f>
        <v/>
      </c>
      <c r="AD716" s="23"/>
      <c r="AE716" s="235"/>
      <c r="BB716" s="67"/>
      <c r="BC716" s="67"/>
      <c r="BD716" s="67"/>
      <c r="BE716" s="67"/>
      <c r="BF716" s="67"/>
    </row>
    <row r="717" spans="1:58" ht="16.5" hidden="1" customHeight="1" x14ac:dyDescent="0.3">
      <c r="A717" s="1"/>
      <c r="B717" s="116" t="s">
        <v>1003</v>
      </c>
      <c r="C717" s="68"/>
      <c r="D717" s="69" t="str">
        <f>IFERROR(C717/INDEX(표5[#All],MATCH(B717,표5[[#All],[잉크]],0),2),"")</f>
        <v/>
      </c>
      <c r="E717" s="22">
        <f>$C717-INDEX(표5[#All],MATCH(B717,표5[[#All],[잉크]],0),24)</f>
        <v>0</v>
      </c>
      <c r="F717" s="542"/>
      <c r="G717" s="23" t="str">
        <f>IF(ISBLANK(F717),"",INDEX(호기!$A$1:$B$657,MATCH('생산계획(잉크)'!B1169,호기!$A$1:$A$657,0),2))</f>
        <v/>
      </c>
      <c r="H717" s="24">
        <f>C717+F717-INDEX(표5[#All],MATCH(B717,표5[[#All],[잉크]],0),2)</f>
        <v>0</v>
      </c>
      <c r="I717" s="21" t="str">
        <f>IFERROR(H717/INDEX(표5[#All],MATCH(B717,표5[[#All],[잉크]],0),5),"")</f>
        <v/>
      </c>
      <c r="J717" s="542"/>
      <c r="K717" s="25" t="str">
        <f>IF(ISBLANK(J717),"",INDEX(호기!$A$1:$B$657,MATCH('생산계획(잉크)'!B1169,호기!$A$1:$A$657,0),2))</f>
        <v/>
      </c>
      <c r="L717" s="24">
        <f>H717+J717-INDEX(표5[#All],MATCH(B717,표5[[#All],[잉크]],0),5)</f>
        <v>0</v>
      </c>
      <c r="M717" s="21" t="str">
        <f>IFERROR(L717/INDEX(표5[#All],MATCH(B717,표5[[#All],[잉크]],0),8),"")</f>
        <v/>
      </c>
      <c r="N717" s="542"/>
      <c r="O717" s="23" t="str">
        <f>IF(ISBLANK(N717),"",INDEX(호기!$A$1:$B$657,MATCH('생산계획(잉크)'!B1169,호기!$A$1:$A$657,0),2))</f>
        <v/>
      </c>
      <c r="P717" s="24">
        <f>L717+N717-INDEX(표5[#All],MATCH(B717,표5[[#All],[잉크]],0),5)</f>
        <v>0</v>
      </c>
      <c r="Q717" s="21" t="str">
        <f>IFERROR(P717/INDEX(표5[#All],MATCH(B717,표5[[#All],[잉크]],0),11),"")</f>
        <v/>
      </c>
      <c r="R717" s="542"/>
      <c r="S717" s="25" t="str">
        <f>IF(ISBLANK(R717),"",INDEX(호기!$A$1:$B$657,MATCH('생산계획(잉크)'!B1169,호기!$A$1:$A$657,0),2))</f>
        <v/>
      </c>
      <c r="T717" s="24">
        <f>P717+R717-INDEX(표5[#All],MATCH(B717,표5[[#All],[잉크]],0),5)</f>
        <v>0</v>
      </c>
      <c r="U717" s="21" t="str">
        <f>IFERROR(T717/INDEX(표5[#All],MATCH(B717,표5[[#All],[잉크]],0),14),"")</f>
        <v/>
      </c>
      <c r="V717" s="542"/>
      <c r="W717" s="23" t="str">
        <f>IF(ISBLANK(V717),"",INDEX(호기!$A$1:$B$657,MATCH('생산계획(잉크)'!B1169,호기!$A$1:$A$657,0),2))</f>
        <v/>
      </c>
      <c r="X717" s="24">
        <f>T717+V717-INDEX(표5[#All],MATCH(B717,표5[[#All],[잉크]],0),5)</f>
        <v>0</v>
      </c>
      <c r="Y717" s="21" t="str">
        <f>IFERROR(X717/INDEX(표5[#All],MATCH(B717,표5[[#All],[잉크]],0),17),"")</f>
        <v/>
      </c>
      <c r="Z717" s="23"/>
      <c r="AA717" s="23" t="str">
        <f>IF(ISBLANK(Z717),"",INDEX(호기!$A$1:$B$657,MATCH('생산계획(잉크)'!B1169,호기!$A$1:$A$657,0),2))</f>
        <v/>
      </c>
      <c r="AB717" s="24">
        <f>X717+Z717-INDEX(표5[#All],MATCH(B717,표5[[#All],[잉크]],0),5)</f>
        <v>0</v>
      </c>
      <c r="AC717" s="21" t="str">
        <f>IFERROR(AB717/INDEX(표5[#All],MATCH(B717,표5[[#All],[잉크]],0),20),"")</f>
        <v/>
      </c>
      <c r="AD717" s="23"/>
      <c r="AE717" s="235"/>
      <c r="BB717" s="67"/>
      <c r="BC717" s="67"/>
      <c r="BD717" s="67"/>
      <c r="BE717" s="67"/>
      <c r="BF717" s="67"/>
    </row>
    <row r="718" spans="1:58" ht="16.5" hidden="1" customHeight="1" x14ac:dyDescent="0.3">
      <c r="A718" s="1"/>
      <c r="B718" s="116" t="s">
        <v>1004</v>
      </c>
      <c r="C718" s="68"/>
      <c r="D718" s="69" t="str">
        <f>IFERROR(C718/INDEX(표5[#All],MATCH(B718,표5[[#All],[잉크]],0),2),"")</f>
        <v/>
      </c>
      <c r="E718" s="22">
        <f>$C718-INDEX(표5[#All],MATCH(B718,표5[[#All],[잉크]],0),24)</f>
        <v>0</v>
      </c>
      <c r="F718" s="542"/>
      <c r="G718" s="23" t="str">
        <f>IF(ISBLANK(F718),"",INDEX(호기!$A$1:$B$657,MATCH('생산계획(잉크)'!B1170,호기!$A$1:$A$657,0),2))</f>
        <v/>
      </c>
      <c r="H718" s="24">
        <f>C718+F718-INDEX(표5[#All],MATCH(B718,표5[[#All],[잉크]],0),2)</f>
        <v>0</v>
      </c>
      <c r="I718" s="21" t="str">
        <f>IFERROR(H718/INDEX(표5[#All],MATCH(B718,표5[[#All],[잉크]],0),5),"")</f>
        <v/>
      </c>
      <c r="J718" s="542"/>
      <c r="K718" s="25" t="str">
        <f>IF(ISBLANK(J718),"",INDEX(호기!$A$1:$B$657,MATCH('생산계획(잉크)'!B1170,호기!$A$1:$A$657,0),2))</f>
        <v/>
      </c>
      <c r="L718" s="24">
        <f>H718+J718-INDEX(표5[#All],MATCH(B718,표5[[#All],[잉크]],0),5)</f>
        <v>0</v>
      </c>
      <c r="M718" s="21" t="str">
        <f>IFERROR(L718/INDEX(표5[#All],MATCH(B718,표5[[#All],[잉크]],0),8),"")</f>
        <v/>
      </c>
      <c r="N718" s="542"/>
      <c r="O718" s="23" t="str">
        <f>IF(ISBLANK(N718),"",INDEX(호기!$A$1:$B$657,MATCH('생산계획(잉크)'!B1170,호기!$A$1:$A$657,0),2))</f>
        <v/>
      </c>
      <c r="P718" s="24">
        <f>L718+N718-INDEX(표5[#All],MATCH(B718,표5[[#All],[잉크]],0),5)</f>
        <v>0</v>
      </c>
      <c r="Q718" s="21" t="str">
        <f>IFERROR(P718/INDEX(표5[#All],MATCH(B718,표5[[#All],[잉크]],0),11),"")</f>
        <v/>
      </c>
      <c r="R718" s="542"/>
      <c r="S718" s="25" t="str">
        <f>IF(ISBLANK(R718),"",INDEX(호기!$A$1:$B$657,MATCH('생산계획(잉크)'!B1170,호기!$A$1:$A$657,0),2))</f>
        <v/>
      </c>
      <c r="T718" s="24">
        <f>P718+R718-INDEX(표5[#All],MATCH(B718,표5[[#All],[잉크]],0),5)</f>
        <v>0</v>
      </c>
      <c r="U718" s="21" t="str">
        <f>IFERROR(T718/INDEX(표5[#All],MATCH(B718,표5[[#All],[잉크]],0),14),"")</f>
        <v/>
      </c>
      <c r="V718" s="542"/>
      <c r="W718" s="23" t="str">
        <f>IF(ISBLANK(V718),"",INDEX(호기!$A$1:$B$657,MATCH('생산계획(잉크)'!B1170,호기!$A$1:$A$657,0),2))</f>
        <v/>
      </c>
      <c r="X718" s="24">
        <f>T718+V718-INDEX(표5[#All],MATCH(B718,표5[[#All],[잉크]],0),5)</f>
        <v>0</v>
      </c>
      <c r="Y718" s="21" t="str">
        <f>IFERROR(X718/INDEX(표5[#All],MATCH(B718,표5[[#All],[잉크]],0),17),"")</f>
        <v/>
      </c>
      <c r="Z718" s="23"/>
      <c r="AA718" s="23" t="str">
        <f>IF(ISBLANK(Z718),"",INDEX(호기!$A$1:$B$657,MATCH('생산계획(잉크)'!B1170,호기!$A$1:$A$657,0),2))</f>
        <v/>
      </c>
      <c r="AB718" s="24">
        <f>X718+Z718-INDEX(표5[#All],MATCH(B718,표5[[#All],[잉크]],0),5)</f>
        <v>0</v>
      </c>
      <c r="AC718" s="21" t="str">
        <f>IFERROR(AB718/INDEX(표5[#All],MATCH(B718,표5[[#All],[잉크]],0),20),"")</f>
        <v/>
      </c>
      <c r="AD718" s="23"/>
      <c r="AE718" s="235"/>
      <c r="BB718" s="67"/>
      <c r="BC718" s="67"/>
      <c r="BD718" s="67"/>
      <c r="BE718" s="67"/>
      <c r="BF718" s="67"/>
    </row>
    <row r="719" spans="1:58" ht="16.5" hidden="1" customHeight="1" x14ac:dyDescent="0.3">
      <c r="A719" s="1"/>
      <c r="B719" s="116" t="s">
        <v>1005</v>
      </c>
      <c r="C719" s="68"/>
      <c r="D719" s="69" t="str">
        <f>IFERROR(C719/INDEX(표5[#All],MATCH(B719,표5[[#All],[잉크]],0),2),"")</f>
        <v/>
      </c>
      <c r="E719" s="22">
        <f>$C719-INDEX(표5[#All],MATCH(B719,표5[[#All],[잉크]],0),24)</f>
        <v>0</v>
      </c>
      <c r="F719" s="542"/>
      <c r="G719" s="23" t="str">
        <f>IF(ISBLANK(F719),"",INDEX(호기!$A$1:$B$657,MATCH('생산계획(잉크)'!B1171,호기!$A$1:$A$657,0),2))</f>
        <v/>
      </c>
      <c r="H719" s="24">
        <f>C719+F719-INDEX(표5[#All],MATCH(B719,표5[[#All],[잉크]],0),2)</f>
        <v>0</v>
      </c>
      <c r="I719" s="21" t="str">
        <f>IFERROR(H719/INDEX(표5[#All],MATCH(B719,표5[[#All],[잉크]],0),5),"")</f>
        <v/>
      </c>
      <c r="J719" s="542"/>
      <c r="K719" s="25" t="str">
        <f>IF(ISBLANK(J719),"",INDEX(호기!$A$1:$B$657,MATCH('생산계획(잉크)'!B1171,호기!$A$1:$A$657,0),2))</f>
        <v/>
      </c>
      <c r="L719" s="24">
        <f>H719+J719-INDEX(표5[#All],MATCH(B719,표5[[#All],[잉크]],0),5)</f>
        <v>0</v>
      </c>
      <c r="M719" s="21" t="str">
        <f>IFERROR(L719/INDEX(표5[#All],MATCH(B719,표5[[#All],[잉크]],0),8),"")</f>
        <v/>
      </c>
      <c r="N719" s="542"/>
      <c r="O719" s="23" t="str">
        <f>IF(ISBLANK(N719),"",INDEX(호기!$A$1:$B$657,MATCH('생산계획(잉크)'!B1171,호기!$A$1:$A$657,0),2))</f>
        <v/>
      </c>
      <c r="P719" s="24">
        <f>L719+N719-INDEX(표5[#All],MATCH(B719,표5[[#All],[잉크]],0),5)</f>
        <v>0</v>
      </c>
      <c r="Q719" s="21" t="str">
        <f>IFERROR(P719/INDEX(표5[#All],MATCH(B719,표5[[#All],[잉크]],0),11),"")</f>
        <v/>
      </c>
      <c r="R719" s="542"/>
      <c r="S719" s="25" t="str">
        <f>IF(ISBLANK(R719),"",INDEX(호기!$A$1:$B$657,MATCH('생산계획(잉크)'!B1171,호기!$A$1:$A$657,0),2))</f>
        <v/>
      </c>
      <c r="T719" s="24">
        <f>P719+R719-INDEX(표5[#All],MATCH(B719,표5[[#All],[잉크]],0),5)</f>
        <v>0</v>
      </c>
      <c r="U719" s="21" t="str">
        <f>IFERROR(T719/INDEX(표5[#All],MATCH(B719,표5[[#All],[잉크]],0),14),"")</f>
        <v/>
      </c>
      <c r="V719" s="542"/>
      <c r="W719" s="23" t="str">
        <f>IF(ISBLANK(V719),"",INDEX(호기!$A$1:$B$657,MATCH('생산계획(잉크)'!B1171,호기!$A$1:$A$657,0),2))</f>
        <v/>
      </c>
      <c r="X719" s="24">
        <f>T719+V719-INDEX(표5[#All],MATCH(B719,표5[[#All],[잉크]],0),5)</f>
        <v>0</v>
      </c>
      <c r="Y719" s="21" t="str">
        <f>IFERROR(X719/INDEX(표5[#All],MATCH(B719,표5[[#All],[잉크]],0),17),"")</f>
        <v/>
      </c>
      <c r="Z719" s="23"/>
      <c r="AA719" s="23" t="str">
        <f>IF(ISBLANK(Z719),"",INDEX(호기!$A$1:$B$657,MATCH('생산계획(잉크)'!B1171,호기!$A$1:$A$657,0),2))</f>
        <v/>
      </c>
      <c r="AB719" s="24">
        <f>X719+Z719-INDEX(표5[#All],MATCH(B719,표5[[#All],[잉크]],0),5)</f>
        <v>0</v>
      </c>
      <c r="AC719" s="21" t="str">
        <f>IFERROR(AB719/INDEX(표5[#All],MATCH(B719,표5[[#All],[잉크]],0),20),"")</f>
        <v/>
      </c>
      <c r="AD719" s="23"/>
      <c r="AE719" s="235"/>
      <c r="BB719" s="67"/>
      <c r="BC719" s="67"/>
      <c r="BD719" s="67"/>
      <c r="BE719" s="67"/>
      <c r="BF719" s="67"/>
    </row>
    <row r="720" spans="1:58" ht="16.5" hidden="1" customHeight="1" x14ac:dyDescent="0.3">
      <c r="A720" s="1"/>
      <c r="B720" s="116" t="s">
        <v>1000</v>
      </c>
      <c r="C720" s="68"/>
      <c r="D720" s="69" t="str">
        <f>IFERROR(C720/INDEX(표5[#All],MATCH(B720,표5[[#All],[잉크]],0),2),"")</f>
        <v/>
      </c>
      <c r="E720" s="22">
        <f>$C720-INDEX(표5[#All],MATCH(B720,표5[[#All],[잉크]],0),24)</f>
        <v>0</v>
      </c>
      <c r="F720" s="542"/>
      <c r="G720" s="23" t="str">
        <f>IF(ISBLANK(F720),"",INDEX(호기!$A$1:$B$657,MATCH('생산계획(잉크)'!B1172,호기!$A$1:$A$657,0),2))</f>
        <v/>
      </c>
      <c r="H720" s="24">
        <f>C720+F720-INDEX(표5[#All],MATCH(B720,표5[[#All],[잉크]],0),2)</f>
        <v>0</v>
      </c>
      <c r="I720" s="21" t="str">
        <f>IFERROR(H720/INDEX(표5[#All],MATCH(B720,표5[[#All],[잉크]],0),5),"")</f>
        <v/>
      </c>
      <c r="J720" s="542"/>
      <c r="K720" s="25" t="str">
        <f>IF(ISBLANK(J720),"",INDEX(호기!$A$1:$B$657,MATCH('생산계획(잉크)'!B1172,호기!$A$1:$A$657,0),2))</f>
        <v/>
      </c>
      <c r="L720" s="24">
        <f>H720+J720-INDEX(표5[#All],MATCH(B720,표5[[#All],[잉크]],0),5)</f>
        <v>0</v>
      </c>
      <c r="M720" s="21" t="str">
        <f>IFERROR(L720/INDEX(표5[#All],MATCH(B720,표5[[#All],[잉크]],0),8),"")</f>
        <v/>
      </c>
      <c r="N720" s="542"/>
      <c r="O720" s="23" t="str">
        <f>IF(ISBLANK(N720),"",INDEX(호기!$A$1:$B$657,MATCH('생산계획(잉크)'!B1172,호기!$A$1:$A$657,0),2))</f>
        <v/>
      </c>
      <c r="P720" s="24">
        <f>L720+N720-INDEX(표5[#All],MATCH(B720,표5[[#All],[잉크]],0),5)</f>
        <v>0</v>
      </c>
      <c r="Q720" s="21" t="str">
        <f>IFERROR(P720/INDEX(표5[#All],MATCH(B720,표5[[#All],[잉크]],0),11),"")</f>
        <v/>
      </c>
      <c r="R720" s="542"/>
      <c r="S720" s="25" t="str">
        <f>IF(ISBLANK(R720),"",INDEX(호기!$A$1:$B$657,MATCH('생산계획(잉크)'!B1172,호기!$A$1:$A$657,0),2))</f>
        <v/>
      </c>
      <c r="T720" s="24">
        <f>P720+R720-INDEX(표5[#All],MATCH(B720,표5[[#All],[잉크]],0),5)</f>
        <v>0</v>
      </c>
      <c r="U720" s="21" t="str">
        <f>IFERROR(T720/INDEX(표5[#All],MATCH(B720,표5[[#All],[잉크]],0),14),"")</f>
        <v/>
      </c>
      <c r="V720" s="542"/>
      <c r="W720" s="23" t="str">
        <f>IF(ISBLANK(V720),"",INDEX(호기!$A$1:$B$657,MATCH('생산계획(잉크)'!B1172,호기!$A$1:$A$657,0),2))</f>
        <v/>
      </c>
      <c r="X720" s="24">
        <f>T720+V720-INDEX(표5[#All],MATCH(B720,표5[[#All],[잉크]],0),5)</f>
        <v>0</v>
      </c>
      <c r="Y720" s="21" t="str">
        <f>IFERROR(X720/INDEX(표5[#All],MATCH(B720,표5[[#All],[잉크]],0),17),"")</f>
        <v/>
      </c>
      <c r="Z720" s="23"/>
      <c r="AA720" s="23" t="str">
        <f>IF(ISBLANK(Z720),"",INDEX(호기!$A$1:$B$657,MATCH('생산계획(잉크)'!B1172,호기!$A$1:$A$657,0),2))</f>
        <v/>
      </c>
      <c r="AB720" s="24">
        <f>X720+Z720-INDEX(표5[#All],MATCH(B720,표5[[#All],[잉크]],0),5)</f>
        <v>0</v>
      </c>
      <c r="AC720" s="21" t="str">
        <f>IFERROR(AB720/INDEX(표5[#All],MATCH(B720,표5[[#All],[잉크]],0),20),"")</f>
        <v/>
      </c>
      <c r="AD720" s="23"/>
      <c r="AE720" s="235"/>
      <c r="BB720" s="67"/>
      <c r="BC720" s="67"/>
      <c r="BD720" s="67"/>
      <c r="BE720" s="67"/>
      <c r="BF720" s="67"/>
    </row>
    <row r="721" spans="1:58" ht="16.5" hidden="1" customHeight="1" x14ac:dyDescent="0.3">
      <c r="A721" s="1"/>
      <c r="B721" s="116" t="s">
        <v>1612</v>
      </c>
      <c r="C721" s="68"/>
      <c r="D721" s="69" t="str">
        <f>IFERROR(C721/INDEX(표5[#All],MATCH(B721,표5[[#All],[잉크]],0),2),"")</f>
        <v/>
      </c>
      <c r="E721" s="22">
        <f>$C721-INDEX(표5[#All],MATCH(B721,표5[[#All],[잉크]],0),24)</f>
        <v>0</v>
      </c>
      <c r="F721" s="542"/>
      <c r="G721" s="23" t="str">
        <f>IF(ISBLANK(F721),"",INDEX(호기!$A$1:$B$657,MATCH('생산계획(잉크)'!B1173,호기!$A$1:$A$657,0),2))</f>
        <v/>
      </c>
      <c r="H721" s="24">
        <f>C721+F721-INDEX(표5[#All],MATCH(B721,표5[[#All],[잉크]],0),2)</f>
        <v>0</v>
      </c>
      <c r="I721" s="21" t="str">
        <f>IFERROR(H721/INDEX(표5[#All],MATCH(B721,표5[[#All],[잉크]],0),5),"")</f>
        <v/>
      </c>
      <c r="J721" s="542"/>
      <c r="K721" s="25" t="str">
        <f>IF(ISBLANK(J721),"",INDEX(호기!$A$1:$B$657,MATCH('생산계획(잉크)'!B1173,호기!$A$1:$A$657,0),2))</f>
        <v/>
      </c>
      <c r="L721" s="24">
        <f>H721+J721-INDEX(표5[#All],MATCH(B721,표5[[#All],[잉크]],0),5)</f>
        <v>0</v>
      </c>
      <c r="M721" s="21" t="str">
        <f>IFERROR(L721/INDEX(표5[#All],MATCH(B721,표5[[#All],[잉크]],0),8),"")</f>
        <v/>
      </c>
      <c r="N721" s="542"/>
      <c r="O721" s="23" t="str">
        <f>IF(ISBLANK(N721),"",INDEX(호기!$A$1:$B$657,MATCH('생산계획(잉크)'!B1173,호기!$A$1:$A$657,0),2))</f>
        <v/>
      </c>
      <c r="P721" s="24">
        <f>L721+N721-INDEX(표5[#All],MATCH(B721,표5[[#All],[잉크]],0),5)</f>
        <v>0</v>
      </c>
      <c r="Q721" s="21" t="str">
        <f>IFERROR(P721/INDEX(표5[#All],MATCH(B721,표5[[#All],[잉크]],0),11),"")</f>
        <v/>
      </c>
      <c r="R721" s="542"/>
      <c r="S721" s="25" t="str">
        <f>IF(ISBLANK(R721),"",INDEX(호기!$A$1:$B$657,MATCH('생산계획(잉크)'!B1173,호기!$A$1:$A$657,0),2))</f>
        <v/>
      </c>
      <c r="T721" s="24">
        <f>P721+R721-INDEX(표5[#All],MATCH(B721,표5[[#All],[잉크]],0),5)</f>
        <v>0</v>
      </c>
      <c r="U721" s="21" t="str">
        <f>IFERROR(T721/INDEX(표5[#All],MATCH(B721,표5[[#All],[잉크]],0),14),"")</f>
        <v/>
      </c>
      <c r="V721" s="542"/>
      <c r="W721" s="23" t="str">
        <f>IF(ISBLANK(V721),"",INDEX(호기!$A$1:$B$657,MATCH('생산계획(잉크)'!B1173,호기!$A$1:$A$657,0),2))</f>
        <v/>
      </c>
      <c r="X721" s="24">
        <f>T721+V721-INDEX(표5[#All],MATCH(B721,표5[[#All],[잉크]],0),5)</f>
        <v>0</v>
      </c>
      <c r="Y721" s="21" t="str">
        <f>IFERROR(X721/INDEX(표5[#All],MATCH(B721,표5[[#All],[잉크]],0),17),"")</f>
        <v/>
      </c>
      <c r="Z721" s="23"/>
      <c r="AA721" s="23" t="str">
        <f>IF(ISBLANK(Z721),"",INDEX(호기!$A$1:$B$657,MATCH('생산계획(잉크)'!B1173,호기!$A$1:$A$657,0),2))</f>
        <v/>
      </c>
      <c r="AB721" s="24">
        <f>X721+Z721-INDEX(표5[#All],MATCH(B721,표5[[#All],[잉크]],0),5)</f>
        <v>0</v>
      </c>
      <c r="AC721" s="21" t="str">
        <f>IFERROR(AB721/INDEX(표5[#All],MATCH(B721,표5[[#All],[잉크]],0),20),"")</f>
        <v/>
      </c>
      <c r="AD721" s="23"/>
      <c r="AE721" s="235"/>
      <c r="BB721" s="67"/>
      <c r="BC721" s="67"/>
      <c r="BD721" s="67"/>
      <c r="BE721" s="67"/>
      <c r="BF721" s="67"/>
    </row>
    <row r="722" spans="1:58" ht="16.5" hidden="1" customHeight="1" x14ac:dyDescent="0.3">
      <c r="A722" s="1"/>
      <c r="B722" s="116" t="s">
        <v>1611</v>
      </c>
      <c r="C722" s="68"/>
      <c r="D722" s="69" t="str">
        <f>IFERROR(C722/INDEX(표5[#All],MATCH(B722,표5[[#All],[잉크]],0),2),"")</f>
        <v/>
      </c>
      <c r="E722" s="22">
        <f>$C722-INDEX(표5[#All],MATCH(B722,표5[[#All],[잉크]],0),24)</f>
        <v>0</v>
      </c>
      <c r="F722" s="542"/>
      <c r="G722" s="23" t="str">
        <f>IF(ISBLANK(F722),"",INDEX(호기!$A$1:$B$657,MATCH('생산계획(잉크)'!B1174,호기!$A$1:$A$657,0),2))</f>
        <v/>
      </c>
      <c r="H722" s="24">
        <f>C722+F722-INDEX(표5[#All],MATCH(B722,표5[[#All],[잉크]],0),2)</f>
        <v>0</v>
      </c>
      <c r="I722" s="21" t="str">
        <f>IFERROR(H722/INDEX(표5[#All],MATCH(B722,표5[[#All],[잉크]],0),5),"")</f>
        <v/>
      </c>
      <c r="J722" s="542"/>
      <c r="K722" s="25" t="str">
        <f>IF(ISBLANK(J722),"",INDEX(호기!$A$1:$B$657,MATCH('생산계획(잉크)'!B1174,호기!$A$1:$A$657,0),2))</f>
        <v/>
      </c>
      <c r="L722" s="24">
        <f>H722+J722-INDEX(표5[#All],MATCH(B722,표5[[#All],[잉크]],0),5)</f>
        <v>0</v>
      </c>
      <c r="M722" s="21" t="str">
        <f>IFERROR(L722/INDEX(표5[#All],MATCH(B722,표5[[#All],[잉크]],0),8),"")</f>
        <v/>
      </c>
      <c r="N722" s="542"/>
      <c r="O722" s="23" t="str">
        <f>IF(ISBLANK(N722),"",INDEX(호기!$A$1:$B$657,MATCH('생산계획(잉크)'!B1174,호기!$A$1:$A$657,0),2))</f>
        <v/>
      </c>
      <c r="P722" s="24">
        <f>L722+N722-INDEX(표5[#All],MATCH(B722,표5[[#All],[잉크]],0),5)</f>
        <v>0</v>
      </c>
      <c r="Q722" s="21" t="str">
        <f>IFERROR(P722/INDEX(표5[#All],MATCH(B722,표5[[#All],[잉크]],0),11),"")</f>
        <v/>
      </c>
      <c r="R722" s="542"/>
      <c r="S722" s="25" t="str">
        <f>IF(ISBLANK(R722),"",INDEX(호기!$A$1:$B$657,MATCH('생산계획(잉크)'!B1174,호기!$A$1:$A$657,0),2))</f>
        <v/>
      </c>
      <c r="T722" s="24">
        <f>P722+R722-INDEX(표5[#All],MATCH(B722,표5[[#All],[잉크]],0),5)</f>
        <v>0</v>
      </c>
      <c r="U722" s="21" t="str">
        <f>IFERROR(T722/INDEX(표5[#All],MATCH(B722,표5[[#All],[잉크]],0),14),"")</f>
        <v/>
      </c>
      <c r="V722" s="542"/>
      <c r="W722" s="23" t="str">
        <f>IF(ISBLANK(V722),"",INDEX(호기!$A$1:$B$657,MATCH('생산계획(잉크)'!B1174,호기!$A$1:$A$657,0),2))</f>
        <v/>
      </c>
      <c r="X722" s="24">
        <f>T722+V722-INDEX(표5[#All],MATCH(B722,표5[[#All],[잉크]],0),5)</f>
        <v>0</v>
      </c>
      <c r="Y722" s="21" t="str">
        <f>IFERROR(X722/INDEX(표5[#All],MATCH(B722,표5[[#All],[잉크]],0),17),"")</f>
        <v/>
      </c>
      <c r="Z722" s="23"/>
      <c r="AA722" s="23" t="str">
        <f>IF(ISBLANK(Z722),"",INDEX(호기!$A$1:$B$657,MATCH('생산계획(잉크)'!B1174,호기!$A$1:$A$657,0),2))</f>
        <v/>
      </c>
      <c r="AB722" s="24">
        <f>X722+Z722-INDEX(표5[#All],MATCH(B722,표5[[#All],[잉크]],0),5)</f>
        <v>0</v>
      </c>
      <c r="AC722" s="21" t="str">
        <f>IFERROR(AB722/INDEX(표5[#All],MATCH(B722,표5[[#All],[잉크]],0),20),"")</f>
        <v/>
      </c>
      <c r="AD722" s="23"/>
      <c r="AE722" s="235"/>
      <c r="BB722" s="67"/>
      <c r="BC722" s="67"/>
      <c r="BD722" s="67"/>
      <c r="BE722" s="67"/>
      <c r="BF722" s="67"/>
    </row>
    <row r="723" spans="1:58" ht="16.5" hidden="1" customHeight="1" x14ac:dyDescent="0.3">
      <c r="A723" s="1"/>
      <c r="B723" s="116" t="s">
        <v>1652</v>
      </c>
      <c r="C723" s="68"/>
      <c r="D723" s="69" t="str">
        <f>IFERROR(C723/INDEX(표5[#All],MATCH(B723,표5[[#All],[잉크]],0),2),"")</f>
        <v/>
      </c>
      <c r="E723" s="22">
        <f>$C723-INDEX(표5[#All],MATCH(B723,표5[[#All],[잉크]],0),24)</f>
        <v>0</v>
      </c>
      <c r="F723" s="542"/>
      <c r="G723" s="23" t="str">
        <f>IF(ISBLANK(F723),"",INDEX(호기!$A$1:$B$657,MATCH('생산계획(잉크)'!B1175,호기!$A$1:$A$657,0),2))</f>
        <v/>
      </c>
      <c r="H723" s="24">
        <f>C723+F723-INDEX(표5[#All],MATCH(B723,표5[[#All],[잉크]],0),2)</f>
        <v>0</v>
      </c>
      <c r="I723" s="21" t="str">
        <f>IFERROR(H723/INDEX(표5[#All],MATCH(B723,표5[[#All],[잉크]],0),5),"")</f>
        <v/>
      </c>
      <c r="J723" s="542"/>
      <c r="K723" s="25" t="str">
        <f>IF(ISBLANK(J723),"",INDEX(호기!$A$1:$B$657,MATCH('생산계획(잉크)'!B1175,호기!$A$1:$A$657,0),2))</f>
        <v/>
      </c>
      <c r="L723" s="24">
        <f>H723+J723-INDEX(표5[#All],MATCH(B723,표5[[#All],[잉크]],0),5)</f>
        <v>0</v>
      </c>
      <c r="M723" s="21" t="str">
        <f>IFERROR(L723/INDEX(표5[#All],MATCH(B723,표5[[#All],[잉크]],0),8),"")</f>
        <v/>
      </c>
      <c r="N723" s="542"/>
      <c r="O723" s="23" t="str">
        <f>IF(ISBLANK(N723),"",INDEX(호기!$A$1:$B$657,MATCH('생산계획(잉크)'!B1175,호기!$A$1:$A$657,0),2))</f>
        <v/>
      </c>
      <c r="P723" s="24">
        <f>L723+N723-INDEX(표5[#All],MATCH(B723,표5[[#All],[잉크]],0),5)</f>
        <v>0</v>
      </c>
      <c r="Q723" s="21" t="str">
        <f>IFERROR(P723/INDEX(표5[#All],MATCH(B723,표5[[#All],[잉크]],0),11),"")</f>
        <v/>
      </c>
      <c r="R723" s="542"/>
      <c r="S723" s="25" t="str">
        <f>IF(ISBLANK(R723),"",INDEX(호기!$A$1:$B$657,MATCH('생산계획(잉크)'!B1175,호기!$A$1:$A$657,0),2))</f>
        <v/>
      </c>
      <c r="T723" s="24">
        <f>P723+R723-INDEX(표5[#All],MATCH(B723,표5[[#All],[잉크]],0),5)</f>
        <v>0</v>
      </c>
      <c r="U723" s="21" t="str">
        <f>IFERROR(T723/INDEX(표5[#All],MATCH(B723,표5[[#All],[잉크]],0),14),"")</f>
        <v/>
      </c>
      <c r="V723" s="542"/>
      <c r="W723" s="23" t="str">
        <f>IF(ISBLANK(V723),"",INDEX(호기!$A$1:$B$657,MATCH('생산계획(잉크)'!B1175,호기!$A$1:$A$657,0),2))</f>
        <v/>
      </c>
      <c r="X723" s="24">
        <f>T723+V723-INDEX(표5[#All],MATCH(B723,표5[[#All],[잉크]],0),5)</f>
        <v>0</v>
      </c>
      <c r="Y723" s="21" t="str">
        <f>IFERROR(X723/INDEX(표5[#All],MATCH(B723,표5[[#All],[잉크]],0),17),"")</f>
        <v/>
      </c>
      <c r="Z723" s="23"/>
      <c r="AA723" s="23" t="str">
        <f>IF(ISBLANK(Z723),"",INDEX(호기!$A$1:$B$657,MATCH('생산계획(잉크)'!B1175,호기!$A$1:$A$657,0),2))</f>
        <v/>
      </c>
      <c r="AB723" s="24">
        <f>X723+Z723-INDEX(표5[#All],MATCH(B723,표5[[#All],[잉크]],0),5)</f>
        <v>0</v>
      </c>
      <c r="AC723" s="21" t="str">
        <f>IFERROR(AB723/INDEX(표5[#All],MATCH(B723,표5[[#All],[잉크]],0),20),"")</f>
        <v/>
      </c>
      <c r="AD723" s="23"/>
      <c r="AE723" s="235"/>
      <c r="BB723" s="67"/>
      <c r="BC723" s="67"/>
      <c r="BD723" s="67"/>
      <c r="BE723" s="67"/>
      <c r="BF723" s="67"/>
    </row>
    <row r="724" spans="1:58" ht="16.5" hidden="1" customHeight="1" x14ac:dyDescent="0.3">
      <c r="A724" s="1"/>
      <c r="B724" s="116" t="s">
        <v>1705</v>
      </c>
      <c r="C724" s="68"/>
      <c r="D724" s="69" t="str">
        <f>IFERROR(C724/INDEX(표5[#All],MATCH(B724,표5[[#All],[잉크]],0),2),"")</f>
        <v/>
      </c>
      <c r="E724" s="22">
        <f>$C724-INDEX(표5[#All],MATCH(B724,표5[[#All],[잉크]],0),24)</f>
        <v>0</v>
      </c>
      <c r="F724" s="542"/>
      <c r="G724" s="23" t="str">
        <f>IF(ISBLANK(F724),"",INDEX(호기!$A$1:$B$657,MATCH('생산계획(잉크)'!B1176,호기!$A$1:$A$657,0),2))</f>
        <v/>
      </c>
      <c r="H724" s="24">
        <f>C724+F724-INDEX(표5[#All],MATCH(B724,표5[[#All],[잉크]],0),2)</f>
        <v>0</v>
      </c>
      <c r="I724" s="21" t="str">
        <f>IFERROR(H724/INDEX(표5[#All],MATCH(B724,표5[[#All],[잉크]],0),5),"")</f>
        <v/>
      </c>
      <c r="J724" s="542"/>
      <c r="K724" s="25" t="str">
        <f>IF(ISBLANK(J724),"",INDEX(호기!$A$1:$B$657,MATCH('생산계획(잉크)'!B1176,호기!$A$1:$A$657,0),2))</f>
        <v/>
      </c>
      <c r="L724" s="24">
        <f>H724+J724-INDEX(표5[#All],MATCH(B724,표5[[#All],[잉크]],0),5)</f>
        <v>0</v>
      </c>
      <c r="M724" s="21" t="str">
        <f>IFERROR(L724/INDEX(표5[#All],MATCH(B724,표5[[#All],[잉크]],0),8),"")</f>
        <v/>
      </c>
      <c r="N724" s="542"/>
      <c r="O724" s="23" t="str">
        <f>IF(ISBLANK(N724),"",INDEX(호기!$A$1:$B$657,MATCH('생산계획(잉크)'!B1176,호기!$A$1:$A$657,0),2))</f>
        <v/>
      </c>
      <c r="P724" s="24">
        <f>L724+N724-INDEX(표5[#All],MATCH(B724,표5[[#All],[잉크]],0),5)</f>
        <v>0</v>
      </c>
      <c r="Q724" s="21" t="str">
        <f>IFERROR(P724/INDEX(표5[#All],MATCH(B724,표5[[#All],[잉크]],0),11),"")</f>
        <v/>
      </c>
      <c r="R724" s="542"/>
      <c r="S724" s="25" t="str">
        <f>IF(ISBLANK(R724),"",INDEX(호기!$A$1:$B$657,MATCH('생산계획(잉크)'!B1176,호기!$A$1:$A$657,0),2))</f>
        <v/>
      </c>
      <c r="T724" s="24">
        <f>P724+R724-INDEX(표5[#All],MATCH(B724,표5[[#All],[잉크]],0),5)</f>
        <v>0</v>
      </c>
      <c r="U724" s="21" t="str">
        <f>IFERROR(T724/INDEX(표5[#All],MATCH(B724,표5[[#All],[잉크]],0),14),"")</f>
        <v/>
      </c>
      <c r="V724" s="542"/>
      <c r="W724" s="23" t="str">
        <f>IF(ISBLANK(V724),"",INDEX(호기!$A$1:$B$657,MATCH('생산계획(잉크)'!B1176,호기!$A$1:$A$657,0),2))</f>
        <v/>
      </c>
      <c r="X724" s="24">
        <f>T724+V724-INDEX(표5[#All],MATCH(B724,표5[[#All],[잉크]],0),5)</f>
        <v>0</v>
      </c>
      <c r="Y724" s="21" t="str">
        <f>IFERROR(X724/INDEX(표5[#All],MATCH(B724,표5[[#All],[잉크]],0),17),"")</f>
        <v/>
      </c>
      <c r="Z724" s="23"/>
      <c r="AA724" s="23" t="str">
        <f>IF(ISBLANK(Z724),"",INDEX(호기!$A$1:$B$657,MATCH('생산계획(잉크)'!B1176,호기!$A$1:$A$657,0),2))</f>
        <v/>
      </c>
      <c r="AB724" s="24">
        <f>X724+Z724-INDEX(표5[#All],MATCH(B724,표5[[#All],[잉크]],0),5)</f>
        <v>0</v>
      </c>
      <c r="AC724" s="21" t="str">
        <f>IFERROR(AB724/INDEX(표5[#All],MATCH(B724,표5[[#All],[잉크]],0),20),"")</f>
        <v/>
      </c>
      <c r="AD724" s="23"/>
      <c r="AE724" s="235"/>
      <c r="BB724" s="67"/>
      <c r="BC724" s="67"/>
      <c r="BD724" s="67"/>
      <c r="BE724" s="67"/>
      <c r="BF724" s="67"/>
    </row>
    <row r="725" spans="1:58" ht="16.5" hidden="1" customHeight="1" x14ac:dyDescent="0.3">
      <c r="A725" s="1"/>
      <c r="B725" s="116" t="s">
        <v>1706</v>
      </c>
      <c r="C725" s="68"/>
      <c r="D725" s="69" t="str">
        <f>IFERROR(C725/INDEX(표5[#All],MATCH(B725,표5[[#All],[잉크]],0),2),"")</f>
        <v/>
      </c>
      <c r="E725" s="22">
        <f>$C725-INDEX(표5[#All],MATCH(B725,표5[[#All],[잉크]],0),24)</f>
        <v>0</v>
      </c>
      <c r="F725" s="542"/>
      <c r="G725" s="23" t="str">
        <f>IF(ISBLANK(F725),"",INDEX(호기!$A$1:$B$657,MATCH('생산계획(잉크)'!B1177,호기!$A$1:$A$657,0),2))</f>
        <v/>
      </c>
      <c r="H725" s="24">
        <f>C725+F725-INDEX(표5[#All],MATCH(B725,표5[[#All],[잉크]],0),2)</f>
        <v>0</v>
      </c>
      <c r="I725" s="21" t="str">
        <f>IFERROR(H725/INDEX(표5[#All],MATCH(B725,표5[[#All],[잉크]],0),5),"")</f>
        <v/>
      </c>
      <c r="J725" s="542"/>
      <c r="K725" s="25" t="str">
        <f>IF(ISBLANK(J725),"",INDEX(호기!$A$1:$B$657,MATCH('생산계획(잉크)'!B1177,호기!$A$1:$A$657,0),2))</f>
        <v/>
      </c>
      <c r="L725" s="24">
        <f>H725+J725-INDEX(표5[#All],MATCH(B725,표5[[#All],[잉크]],0),5)</f>
        <v>0</v>
      </c>
      <c r="M725" s="21" t="str">
        <f>IFERROR(L725/INDEX(표5[#All],MATCH(B725,표5[[#All],[잉크]],0),8),"")</f>
        <v/>
      </c>
      <c r="N725" s="542"/>
      <c r="O725" s="23" t="str">
        <f>IF(ISBLANK(N725),"",INDEX(호기!$A$1:$B$657,MATCH('생산계획(잉크)'!B1177,호기!$A$1:$A$657,0),2))</f>
        <v/>
      </c>
      <c r="P725" s="24">
        <f>L725+N725-INDEX(표5[#All],MATCH(B725,표5[[#All],[잉크]],0),5)</f>
        <v>0</v>
      </c>
      <c r="Q725" s="21" t="str">
        <f>IFERROR(P725/INDEX(표5[#All],MATCH(B725,표5[[#All],[잉크]],0),11),"")</f>
        <v/>
      </c>
      <c r="R725" s="542"/>
      <c r="S725" s="25" t="str">
        <f>IF(ISBLANK(R725),"",INDEX(호기!$A$1:$B$657,MATCH('생산계획(잉크)'!B1177,호기!$A$1:$A$657,0),2))</f>
        <v/>
      </c>
      <c r="T725" s="24">
        <f>P725+R725-INDEX(표5[#All],MATCH(B725,표5[[#All],[잉크]],0),5)</f>
        <v>0</v>
      </c>
      <c r="U725" s="21" t="str">
        <f>IFERROR(T725/INDEX(표5[#All],MATCH(B725,표5[[#All],[잉크]],0),14),"")</f>
        <v/>
      </c>
      <c r="V725" s="542"/>
      <c r="W725" s="23" t="str">
        <f>IF(ISBLANK(V725),"",INDEX(호기!$A$1:$B$657,MATCH('생산계획(잉크)'!B1177,호기!$A$1:$A$657,0),2))</f>
        <v/>
      </c>
      <c r="X725" s="24">
        <f>T725+V725-INDEX(표5[#All],MATCH(B725,표5[[#All],[잉크]],0),5)</f>
        <v>0</v>
      </c>
      <c r="Y725" s="21" t="str">
        <f>IFERROR(X725/INDEX(표5[#All],MATCH(B725,표5[[#All],[잉크]],0),17),"")</f>
        <v/>
      </c>
      <c r="Z725" s="23"/>
      <c r="AA725" s="23" t="str">
        <f>IF(ISBLANK(Z725),"",INDEX(호기!$A$1:$B$657,MATCH('생산계획(잉크)'!B1177,호기!$A$1:$A$657,0),2))</f>
        <v/>
      </c>
      <c r="AB725" s="24">
        <f>X725+Z725-INDEX(표5[#All],MATCH(B725,표5[[#All],[잉크]],0),5)</f>
        <v>0</v>
      </c>
      <c r="AC725" s="21" t="str">
        <f>IFERROR(AB725/INDEX(표5[#All],MATCH(B725,표5[[#All],[잉크]],0),20),"")</f>
        <v/>
      </c>
      <c r="AD725" s="23"/>
      <c r="AE725" s="235"/>
      <c r="BB725" s="67"/>
      <c r="BC725" s="67"/>
      <c r="BD725" s="67"/>
      <c r="BE725" s="67"/>
      <c r="BF725" s="67"/>
    </row>
    <row r="726" spans="1:58" ht="16.5" hidden="1" customHeight="1" x14ac:dyDescent="0.3">
      <c r="B726" s="5" t="s">
        <v>2405</v>
      </c>
      <c r="C726" s="68"/>
      <c r="D726" s="69" t="str">
        <f>IFERROR(C726/INDEX(표5[#All],MATCH(B726,표5[[#All],[잉크]],0),2),"")</f>
        <v/>
      </c>
      <c r="E726" s="22">
        <f>$C726-INDEX(표5[#All],MATCH(B726,표5[[#All],[잉크]],0),24)</f>
        <v>0</v>
      </c>
      <c r="F726" s="542"/>
      <c r="G726" s="23" t="str">
        <f>IF(ISBLANK(F726),"",INDEX(호기!$A$1:$B$657,MATCH('생산계획(잉크)'!B1178,호기!$A$1:$A$657,0),2))</f>
        <v/>
      </c>
      <c r="H726" s="24">
        <f>C726+F726-INDEX(표5[#All],MATCH(B726,표5[[#All],[잉크]],0),2)</f>
        <v>0</v>
      </c>
      <c r="I726" s="21" t="str">
        <f>IFERROR(H726/INDEX(표5[#All],MATCH(B726,표5[[#All],[잉크]],0),5),"")</f>
        <v/>
      </c>
      <c r="J726" s="542"/>
      <c r="K726" s="25" t="str">
        <f>IF(ISBLANK(J726),"",INDEX(호기!$A$1:$B$657,MATCH('생산계획(잉크)'!B1178,호기!$A$1:$A$657,0),2))</f>
        <v/>
      </c>
      <c r="L726" s="24">
        <f>H726+J726-INDEX(표5[#All],MATCH(B726,표5[[#All],[잉크]],0),5)</f>
        <v>0</v>
      </c>
      <c r="M726" s="21" t="str">
        <f>IFERROR(L726/INDEX(표5[#All],MATCH(B726,표5[[#All],[잉크]],0),8),"")</f>
        <v/>
      </c>
      <c r="N726" s="542"/>
      <c r="O726" s="23" t="str">
        <f>IF(ISBLANK(N726),"",INDEX(호기!$A$1:$B$657,MATCH('생산계획(잉크)'!B1178,호기!$A$1:$A$657,0),2))</f>
        <v/>
      </c>
      <c r="P726" s="24">
        <f>L726+N726-INDEX(표5[#All],MATCH(B726,표5[[#All],[잉크]],0),5)</f>
        <v>0</v>
      </c>
      <c r="Q726" s="21" t="str">
        <f>IFERROR(P726/INDEX(표5[#All],MATCH(B726,표5[[#All],[잉크]],0),11),"")</f>
        <v/>
      </c>
      <c r="R726" s="542"/>
      <c r="S726" s="25" t="str">
        <f>IF(ISBLANK(R726),"",INDEX(호기!$A$1:$B$657,MATCH('생산계획(잉크)'!B1178,호기!$A$1:$A$657,0),2))</f>
        <v/>
      </c>
      <c r="T726" s="24">
        <f>P726+R726-INDEX(표5[#All],MATCH(B726,표5[[#All],[잉크]],0),5)</f>
        <v>0</v>
      </c>
      <c r="U726" s="21" t="str">
        <f>IFERROR(T726/INDEX(표5[#All],MATCH(B726,표5[[#All],[잉크]],0),14),"")</f>
        <v/>
      </c>
      <c r="V726" s="542"/>
      <c r="W726" s="23" t="str">
        <f>IF(ISBLANK(V726),"",INDEX(호기!$A$1:$B$657,MATCH('생산계획(잉크)'!B1178,호기!$A$1:$A$657,0),2))</f>
        <v/>
      </c>
      <c r="X726" s="24">
        <f>T726+V726-INDEX(표5[#All],MATCH(B726,표5[[#All],[잉크]],0),5)</f>
        <v>0</v>
      </c>
      <c r="Y726" s="21" t="str">
        <f>IFERROR(X726/INDEX(표5[#All],MATCH(B726,표5[[#All],[잉크]],0),17),"")</f>
        <v/>
      </c>
      <c r="Z726" s="23"/>
      <c r="AA726" s="23" t="str">
        <f>IF(ISBLANK(Z726),"",INDEX(호기!$A$1:$B$657,MATCH('생산계획(잉크)'!B1178,호기!$A$1:$A$657,0),2))</f>
        <v/>
      </c>
      <c r="AB726" s="24">
        <f>X726+Z726-INDEX(표5[#All],MATCH(B726,표5[[#All],[잉크]],0),5)</f>
        <v>0</v>
      </c>
      <c r="AC726" s="21" t="str">
        <f>IFERROR(AB726/INDEX(표5[#All],MATCH(B726,표5[[#All],[잉크]],0),20),"")</f>
        <v/>
      </c>
      <c r="AD726" s="23"/>
      <c r="AE726" s="235"/>
      <c r="BB726" s="67"/>
      <c r="BC726" s="67"/>
      <c r="BD726" s="67"/>
      <c r="BE726" s="67"/>
      <c r="BF726" s="67"/>
    </row>
    <row r="727" spans="1:58" ht="16.5" hidden="1" customHeight="1" x14ac:dyDescent="0.3">
      <c r="B727" s="5" t="s">
        <v>2406</v>
      </c>
      <c r="C727" s="68"/>
      <c r="D727" s="69" t="str">
        <f>IFERROR(C727/INDEX(표5[#All],MATCH(B727,표5[[#All],[잉크]],0),2),"")</f>
        <v/>
      </c>
      <c r="E727" s="22">
        <f>$C727-INDEX(표5[#All],MATCH(B727,표5[[#All],[잉크]],0),24)</f>
        <v>0</v>
      </c>
      <c r="F727" s="542"/>
      <c r="G727" s="23" t="str">
        <f>IF(ISBLANK(F727),"",INDEX(호기!$A$1:$B$657,MATCH('생산계획(잉크)'!B1179,호기!$A$1:$A$657,0),2))</f>
        <v/>
      </c>
      <c r="H727" s="24">
        <f>C727+F727-INDEX(표5[#All],MATCH(B727,표5[[#All],[잉크]],0),2)</f>
        <v>0</v>
      </c>
      <c r="I727" s="21" t="str">
        <f>IFERROR(H727/INDEX(표5[#All],MATCH(B727,표5[[#All],[잉크]],0),5),"")</f>
        <v/>
      </c>
      <c r="J727" s="542"/>
      <c r="K727" s="25" t="str">
        <f>IF(ISBLANK(J727),"",INDEX(호기!$A$1:$B$657,MATCH('생산계획(잉크)'!B1179,호기!$A$1:$A$657,0),2))</f>
        <v/>
      </c>
      <c r="L727" s="24">
        <f>H727+J727-INDEX(표5[#All],MATCH(B727,표5[[#All],[잉크]],0),5)</f>
        <v>0</v>
      </c>
      <c r="M727" s="21" t="str">
        <f>IFERROR(L727/INDEX(표5[#All],MATCH(B727,표5[[#All],[잉크]],0),8),"")</f>
        <v/>
      </c>
      <c r="N727" s="542"/>
      <c r="O727" s="23" t="str">
        <f>IF(ISBLANK(N727),"",INDEX(호기!$A$1:$B$657,MATCH('생산계획(잉크)'!B1179,호기!$A$1:$A$657,0),2))</f>
        <v/>
      </c>
      <c r="P727" s="24">
        <f>L727+N727-INDEX(표5[#All],MATCH(B727,표5[[#All],[잉크]],0),5)</f>
        <v>0</v>
      </c>
      <c r="Q727" s="21" t="str">
        <f>IFERROR(P727/INDEX(표5[#All],MATCH(B727,표5[[#All],[잉크]],0),11),"")</f>
        <v/>
      </c>
      <c r="R727" s="542"/>
      <c r="S727" s="25" t="str">
        <f>IF(ISBLANK(R727),"",INDEX(호기!$A$1:$B$657,MATCH('생산계획(잉크)'!B1179,호기!$A$1:$A$657,0),2))</f>
        <v/>
      </c>
      <c r="T727" s="24">
        <f>P727+R727-INDEX(표5[#All],MATCH(B727,표5[[#All],[잉크]],0),5)</f>
        <v>0</v>
      </c>
      <c r="U727" s="21" t="str">
        <f>IFERROR(T727/INDEX(표5[#All],MATCH(B727,표5[[#All],[잉크]],0),14),"")</f>
        <v/>
      </c>
      <c r="V727" s="542"/>
      <c r="W727" s="23" t="str">
        <f>IF(ISBLANK(V727),"",INDEX(호기!$A$1:$B$657,MATCH('생산계획(잉크)'!B1179,호기!$A$1:$A$657,0),2))</f>
        <v/>
      </c>
      <c r="X727" s="24">
        <f>T727+V727-INDEX(표5[#All],MATCH(B727,표5[[#All],[잉크]],0),5)</f>
        <v>0</v>
      </c>
      <c r="Y727" s="21" t="str">
        <f>IFERROR(X727/INDEX(표5[#All],MATCH(B727,표5[[#All],[잉크]],0),17),"")</f>
        <v/>
      </c>
      <c r="Z727" s="23"/>
      <c r="AA727" s="23" t="str">
        <f>IF(ISBLANK(Z727),"",INDEX(호기!$A$1:$B$657,MATCH('생산계획(잉크)'!B1179,호기!$A$1:$A$657,0),2))</f>
        <v/>
      </c>
      <c r="AB727" s="24">
        <f>X727+Z727-INDEX(표5[#All],MATCH(B727,표5[[#All],[잉크]],0),5)</f>
        <v>0</v>
      </c>
      <c r="AC727" s="21" t="str">
        <f>IFERROR(AB727/INDEX(표5[#All],MATCH(B727,표5[[#All],[잉크]],0),20),"")</f>
        <v/>
      </c>
      <c r="AD727" s="23"/>
      <c r="AE727" s="235"/>
      <c r="BB727" s="67"/>
      <c r="BC727" s="67"/>
      <c r="BD727" s="67"/>
      <c r="BE727" s="67"/>
      <c r="BF727" s="67"/>
    </row>
    <row r="728" spans="1:58" ht="16.5" hidden="1" customHeight="1" x14ac:dyDescent="0.3">
      <c r="B728" s="5" t="s">
        <v>2508</v>
      </c>
      <c r="C728" s="68"/>
      <c r="D728" s="69" t="str">
        <f>IFERROR(C728/INDEX(표5[#All],MATCH(B728,표5[[#All],[잉크]],0),2),"")</f>
        <v/>
      </c>
      <c r="E728" s="22">
        <f>$C728-INDEX(표5[#All],MATCH(B728,표5[[#All],[잉크]],0),24)</f>
        <v>0</v>
      </c>
      <c r="F728" s="542"/>
      <c r="G728" s="23" t="str">
        <f>IF(ISBLANK(F728),"",INDEX(호기!$A$1:$B$657,MATCH('생산계획(잉크)'!B1180,호기!$A$1:$A$657,0),2))</f>
        <v/>
      </c>
      <c r="H728" s="24">
        <f>C728+F728-INDEX(표5[#All],MATCH(B728,표5[[#All],[잉크]],0),2)</f>
        <v>0</v>
      </c>
      <c r="I728" s="21" t="str">
        <f>IFERROR(H728/INDEX(표5[#All],MATCH(B728,표5[[#All],[잉크]],0),5),"")</f>
        <v/>
      </c>
      <c r="J728" s="542"/>
      <c r="K728" s="25" t="str">
        <f>IF(ISBLANK(J728),"",INDEX(호기!$A$1:$B$657,MATCH('생산계획(잉크)'!B1180,호기!$A$1:$A$657,0),2))</f>
        <v/>
      </c>
      <c r="L728" s="24">
        <f>H728+J728-INDEX(표5[#All],MATCH(B728,표5[[#All],[잉크]],0),5)</f>
        <v>0</v>
      </c>
      <c r="M728" s="21" t="str">
        <f>IFERROR(L728/INDEX(표5[#All],MATCH(B728,표5[[#All],[잉크]],0),8),"")</f>
        <v/>
      </c>
      <c r="N728" s="542"/>
      <c r="O728" s="23" t="str">
        <f>IF(ISBLANK(N728),"",INDEX(호기!$A$1:$B$657,MATCH('생산계획(잉크)'!B1180,호기!$A$1:$A$657,0),2))</f>
        <v/>
      </c>
      <c r="P728" s="24">
        <f>L728+N728-INDEX(표5[#All],MATCH(B728,표5[[#All],[잉크]],0),5)</f>
        <v>0</v>
      </c>
      <c r="Q728" s="21" t="str">
        <f>IFERROR(P728/INDEX(표5[#All],MATCH(B728,표5[[#All],[잉크]],0),11),"")</f>
        <v/>
      </c>
      <c r="R728" s="542"/>
      <c r="S728" s="25" t="str">
        <f>IF(ISBLANK(R728),"",INDEX(호기!$A$1:$B$657,MATCH('생산계획(잉크)'!B1180,호기!$A$1:$A$657,0),2))</f>
        <v/>
      </c>
      <c r="T728" s="24">
        <f>P728+R728-INDEX(표5[#All],MATCH(B728,표5[[#All],[잉크]],0),5)</f>
        <v>0</v>
      </c>
      <c r="U728" s="21" t="str">
        <f>IFERROR(T728/INDEX(표5[#All],MATCH(B728,표5[[#All],[잉크]],0),14),"")</f>
        <v/>
      </c>
      <c r="V728" s="542"/>
      <c r="W728" s="23" t="str">
        <f>IF(ISBLANK(V728),"",INDEX(호기!$A$1:$B$657,MATCH('생산계획(잉크)'!B1180,호기!$A$1:$A$657,0),2))</f>
        <v/>
      </c>
      <c r="X728" s="24">
        <f>T728+V728-INDEX(표5[#All],MATCH(B728,표5[[#All],[잉크]],0),5)</f>
        <v>0</v>
      </c>
      <c r="Y728" s="21" t="str">
        <f>IFERROR(X728/INDEX(표5[#All],MATCH(B728,표5[[#All],[잉크]],0),17),"")</f>
        <v/>
      </c>
      <c r="Z728" s="23"/>
      <c r="AA728" s="23" t="str">
        <f>IF(ISBLANK(Z728),"",INDEX(호기!$A$1:$B$657,MATCH('생산계획(잉크)'!B1180,호기!$A$1:$A$657,0),2))</f>
        <v/>
      </c>
      <c r="AB728" s="24">
        <f>X728+Z728-INDEX(표5[#All],MATCH(B728,표5[[#All],[잉크]],0),5)</f>
        <v>0</v>
      </c>
      <c r="AC728" s="21" t="str">
        <f>IFERROR(AB728/INDEX(표5[#All],MATCH(B728,표5[[#All],[잉크]],0),20),"")</f>
        <v/>
      </c>
      <c r="AD728" s="23"/>
      <c r="AE728" s="235"/>
      <c r="BB728" s="67"/>
      <c r="BC728" s="67"/>
      <c r="BD728" s="67"/>
      <c r="BE728" s="67"/>
      <c r="BF728" s="67"/>
    </row>
    <row r="729" spans="1:58" ht="16.5" hidden="1" customHeight="1" x14ac:dyDescent="0.3">
      <c r="B729" s="5" t="s">
        <v>2507</v>
      </c>
      <c r="C729" s="68"/>
      <c r="D729" s="69" t="str">
        <f>IFERROR(C729/INDEX(표5[#All],MATCH(B729,표5[[#All],[잉크]],0),2),"")</f>
        <v/>
      </c>
      <c r="E729" s="22">
        <f>$C729-INDEX(표5[#All],MATCH(B729,표5[[#All],[잉크]],0),24)</f>
        <v>0</v>
      </c>
      <c r="F729" s="542"/>
      <c r="G729" s="23" t="str">
        <f>IF(ISBLANK(F729),"",INDEX(호기!$A$1:$B$657,MATCH('생산계획(잉크)'!B1181,호기!$A$1:$A$657,0),2))</f>
        <v/>
      </c>
      <c r="H729" s="24">
        <f>C729+F729-INDEX(표5[#All],MATCH(B729,표5[[#All],[잉크]],0),2)</f>
        <v>0</v>
      </c>
      <c r="I729" s="21" t="str">
        <f>IFERROR(H729/INDEX(표5[#All],MATCH(B729,표5[[#All],[잉크]],0),5),"")</f>
        <v/>
      </c>
      <c r="J729" s="542"/>
      <c r="K729" s="25" t="str">
        <f>IF(ISBLANK(J729),"",INDEX(호기!$A$1:$B$657,MATCH('생산계획(잉크)'!B1181,호기!$A$1:$A$657,0),2))</f>
        <v/>
      </c>
      <c r="L729" s="24">
        <f>H729+J729-INDEX(표5[#All],MATCH(B729,표5[[#All],[잉크]],0),5)</f>
        <v>0</v>
      </c>
      <c r="M729" s="21" t="str">
        <f>IFERROR(L729/INDEX(표5[#All],MATCH(B729,표5[[#All],[잉크]],0),8),"")</f>
        <v/>
      </c>
      <c r="N729" s="542"/>
      <c r="O729" s="23" t="str">
        <f>IF(ISBLANK(N729),"",INDEX(호기!$A$1:$B$657,MATCH('생산계획(잉크)'!B1181,호기!$A$1:$A$657,0),2))</f>
        <v/>
      </c>
      <c r="P729" s="24">
        <f>L729+N729-INDEX(표5[#All],MATCH(B729,표5[[#All],[잉크]],0),5)</f>
        <v>0</v>
      </c>
      <c r="Q729" s="21" t="str">
        <f>IFERROR(P729/INDEX(표5[#All],MATCH(B729,표5[[#All],[잉크]],0),11),"")</f>
        <v/>
      </c>
      <c r="R729" s="542"/>
      <c r="S729" s="25" t="str">
        <f>IF(ISBLANK(R729),"",INDEX(호기!$A$1:$B$657,MATCH('생산계획(잉크)'!B1181,호기!$A$1:$A$657,0),2))</f>
        <v/>
      </c>
      <c r="T729" s="24">
        <f>P729+R729-INDEX(표5[#All],MATCH(B729,표5[[#All],[잉크]],0),5)</f>
        <v>0</v>
      </c>
      <c r="U729" s="21" t="str">
        <f>IFERROR(T729/INDEX(표5[#All],MATCH(B729,표5[[#All],[잉크]],0),14),"")</f>
        <v/>
      </c>
      <c r="V729" s="542"/>
      <c r="W729" s="23" t="str">
        <f>IF(ISBLANK(V729),"",INDEX(호기!$A$1:$B$657,MATCH('생산계획(잉크)'!B1181,호기!$A$1:$A$657,0),2))</f>
        <v/>
      </c>
      <c r="X729" s="24">
        <f>T729+V729-INDEX(표5[#All],MATCH(B729,표5[[#All],[잉크]],0),5)</f>
        <v>0</v>
      </c>
      <c r="Y729" s="21" t="str">
        <f>IFERROR(X729/INDEX(표5[#All],MATCH(B729,표5[[#All],[잉크]],0),17),"")</f>
        <v/>
      </c>
      <c r="Z729" s="23"/>
      <c r="AA729" s="23" t="str">
        <f>IF(ISBLANK(Z729),"",INDEX(호기!$A$1:$B$657,MATCH('생산계획(잉크)'!B1181,호기!$A$1:$A$657,0),2))</f>
        <v/>
      </c>
      <c r="AB729" s="24">
        <f>X729+Z729-INDEX(표5[#All],MATCH(B729,표5[[#All],[잉크]],0),5)</f>
        <v>0</v>
      </c>
      <c r="AC729" s="21" t="str">
        <f>IFERROR(AB729/INDEX(표5[#All],MATCH(B729,표5[[#All],[잉크]],0),20),"")</f>
        <v/>
      </c>
      <c r="AD729" s="23"/>
      <c r="AE729" s="235"/>
      <c r="BB729" s="67"/>
      <c r="BC729" s="67"/>
      <c r="BD729" s="67"/>
      <c r="BE729" s="67"/>
      <c r="BF729" s="67"/>
    </row>
    <row r="730" spans="1:58" ht="16.5" hidden="1" customHeight="1" x14ac:dyDescent="0.3">
      <c r="B730" s="5" t="s">
        <v>2727</v>
      </c>
      <c r="C730" s="68"/>
      <c r="D730" s="69" t="str">
        <f>IFERROR(C730/INDEX(표5[#All],MATCH(B730,표5[[#All],[잉크]],0),2),"")</f>
        <v/>
      </c>
      <c r="E730" s="22">
        <f>$C730-INDEX(표5[#All],MATCH(B730,표5[[#All],[잉크]],0),24)</f>
        <v>0</v>
      </c>
      <c r="F730" s="542"/>
      <c r="G730" s="23" t="str">
        <f>IF(ISBLANK(F730),"",INDEX(호기!$A$1:$B$657,MATCH('생산계획(잉크)'!B1182,호기!$A$1:$A$657,0),2))</f>
        <v/>
      </c>
      <c r="H730" s="24">
        <f>C730+F730-INDEX(표5[#All],MATCH(B730,표5[[#All],[잉크]],0),2)</f>
        <v>0</v>
      </c>
      <c r="I730" s="21" t="str">
        <f>IFERROR(H730/INDEX(표5[#All],MATCH(B730,표5[[#All],[잉크]],0),5),"")</f>
        <v/>
      </c>
      <c r="J730" s="542"/>
      <c r="K730" s="25" t="str">
        <f>IF(ISBLANK(J730),"",INDEX(호기!$A$1:$B$657,MATCH('생산계획(잉크)'!B1182,호기!$A$1:$A$657,0),2))</f>
        <v/>
      </c>
      <c r="L730" s="24">
        <f>H730+J730-INDEX(표5[#All],MATCH(B730,표5[[#All],[잉크]],0),5)</f>
        <v>0</v>
      </c>
      <c r="M730" s="21" t="str">
        <f>IFERROR(L730/INDEX(표5[#All],MATCH(B730,표5[[#All],[잉크]],0),8),"")</f>
        <v/>
      </c>
      <c r="N730" s="542"/>
      <c r="O730" s="23" t="str">
        <f>IF(ISBLANK(N730),"",INDEX(호기!$A$1:$B$657,MATCH('생산계획(잉크)'!B1182,호기!$A$1:$A$657,0),2))</f>
        <v/>
      </c>
      <c r="P730" s="24">
        <f>L730+N730-INDEX(표5[#All],MATCH(B730,표5[[#All],[잉크]],0),5)</f>
        <v>0</v>
      </c>
      <c r="Q730" s="21" t="str">
        <f>IFERROR(P730/INDEX(표5[#All],MATCH(B730,표5[[#All],[잉크]],0),11),"")</f>
        <v/>
      </c>
      <c r="R730" s="542"/>
      <c r="S730" s="25" t="str">
        <f>IF(ISBLANK(R730),"",INDEX(호기!$A$1:$B$657,MATCH('생산계획(잉크)'!B1182,호기!$A$1:$A$657,0),2))</f>
        <v/>
      </c>
      <c r="T730" s="24">
        <f>P730+R730-INDEX(표5[#All],MATCH(B730,표5[[#All],[잉크]],0),5)</f>
        <v>0</v>
      </c>
      <c r="U730" s="21" t="str">
        <f>IFERROR(T730/INDEX(표5[#All],MATCH(B730,표5[[#All],[잉크]],0),14),"")</f>
        <v/>
      </c>
      <c r="V730" s="542"/>
      <c r="W730" s="23" t="str">
        <f>IF(ISBLANK(V730),"",INDEX(호기!$A$1:$B$657,MATCH('생산계획(잉크)'!B1182,호기!$A$1:$A$657,0),2))</f>
        <v/>
      </c>
      <c r="X730" s="24">
        <f>T730+V730-INDEX(표5[#All],MATCH(B730,표5[[#All],[잉크]],0),5)</f>
        <v>0</v>
      </c>
      <c r="Y730" s="21" t="str">
        <f>IFERROR(X730/INDEX(표5[#All],MATCH(B730,표5[[#All],[잉크]],0),17),"")</f>
        <v/>
      </c>
      <c r="Z730" s="23"/>
      <c r="AA730" s="23" t="str">
        <f>IF(ISBLANK(Z730),"",INDEX(호기!$A$1:$B$657,MATCH('생산계획(잉크)'!B1182,호기!$A$1:$A$657,0),2))</f>
        <v/>
      </c>
      <c r="AB730" s="24">
        <f>X730+Z730-INDEX(표5[#All],MATCH(B730,표5[[#All],[잉크]],0),5)</f>
        <v>0</v>
      </c>
      <c r="AC730" s="21" t="str">
        <f>IFERROR(AB730/INDEX(표5[#All],MATCH(B730,표5[[#All],[잉크]],0),20),"")</f>
        <v/>
      </c>
      <c r="AD730" s="23"/>
      <c r="AE730" s="235"/>
      <c r="BB730" s="67"/>
      <c r="BC730" s="67"/>
      <c r="BD730" s="67"/>
      <c r="BE730" s="67"/>
      <c r="BF730" s="67"/>
    </row>
    <row r="731" spans="1:58" ht="16.5" hidden="1" customHeight="1" x14ac:dyDescent="0.3">
      <c r="B731" s="5" t="s">
        <v>2725</v>
      </c>
      <c r="C731" s="68"/>
      <c r="D731" s="69" t="str">
        <f>IFERROR(C731/INDEX(표5[#All],MATCH(B731,표5[[#All],[잉크]],0),2),"")</f>
        <v/>
      </c>
      <c r="E731" s="22">
        <f>$C731-INDEX(표5[#All],MATCH(B731,표5[[#All],[잉크]],0),24)</f>
        <v>0</v>
      </c>
      <c r="F731" s="542"/>
      <c r="G731" s="23" t="str">
        <f>IF(ISBLANK(F731),"",INDEX(호기!$A$1:$B$657,MATCH('생산계획(잉크)'!B1183,호기!$A$1:$A$657,0),2))</f>
        <v/>
      </c>
      <c r="H731" s="24">
        <f>C731+F731-INDEX(표5[#All],MATCH(B731,표5[[#All],[잉크]],0),2)</f>
        <v>0</v>
      </c>
      <c r="I731" s="21" t="str">
        <f>IFERROR(H731/INDEX(표5[#All],MATCH(B731,표5[[#All],[잉크]],0),5),"")</f>
        <v/>
      </c>
      <c r="J731" s="542"/>
      <c r="K731" s="25" t="str">
        <f>IF(ISBLANK(J731),"",INDEX(호기!$A$1:$B$657,MATCH('생산계획(잉크)'!B1183,호기!$A$1:$A$657,0),2))</f>
        <v/>
      </c>
      <c r="L731" s="24">
        <f>H731+J731-INDEX(표5[#All],MATCH(B731,표5[[#All],[잉크]],0),5)</f>
        <v>0</v>
      </c>
      <c r="M731" s="21" t="str">
        <f>IFERROR(L731/INDEX(표5[#All],MATCH(B731,표5[[#All],[잉크]],0),8),"")</f>
        <v/>
      </c>
      <c r="N731" s="542"/>
      <c r="O731" s="23" t="str">
        <f>IF(ISBLANK(N731),"",INDEX(호기!$A$1:$B$657,MATCH('생산계획(잉크)'!B1183,호기!$A$1:$A$657,0),2))</f>
        <v/>
      </c>
      <c r="P731" s="24">
        <f>L731+N731-INDEX(표5[#All],MATCH(B731,표5[[#All],[잉크]],0),5)</f>
        <v>0</v>
      </c>
      <c r="Q731" s="21" t="str">
        <f>IFERROR(P731/INDEX(표5[#All],MATCH(B731,표5[[#All],[잉크]],0),11),"")</f>
        <v/>
      </c>
      <c r="R731" s="542"/>
      <c r="S731" s="25" t="str">
        <f>IF(ISBLANK(R731),"",INDEX(호기!$A$1:$B$657,MATCH('생산계획(잉크)'!B1183,호기!$A$1:$A$657,0),2))</f>
        <v/>
      </c>
      <c r="T731" s="24">
        <f>P731+R731-INDEX(표5[#All],MATCH(B731,표5[[#All],[잉크]],0),5)</f>
        <v>0</v>
      </c>
      <c r="U731" s="21" t="str">
        <f>IFERROR(T731/INDEX(표5[#All],MATCH(B731,표5[[#All],[잉크]],0),14),"")</f>
        <v/>
      </c>
      <c r="V731" s="542"/>
      <c r="W731" s="23" t="str">
        <f>IF(ISBLANK(V731),"",INDEX(호기!$A$1:$B$657,MATCH('생산계획(잉크)'!B1183,호기!$A$1:$A$657,0),2))</f>
        <v/>
      </c>
      <c r="X731" s="24">
        <f>T731+V731-INDEX(표5[#All],MATCH(B731,표5[[#All],[잉크]],0),5)</f>
        <v>0</v>
      </c>
      <c r="Y731" s="21" t="str">
        <f>IFERROR(X731/INDEX(표5[#All],MATCH(B731,표5[[#All],[잉크]],0),17),"")</f>
        <v/>
      </c>
      <c r="Z731" s="23"/>
      <c r="AA731" s="23" t="str">
        <f>IF(ISBLANK(Z731),"",INDEX(호기!$A$1:$B$657,MATCH('생산계획(잉크)'!B1183,호기!$A$1:$A$657,0),2))</f>
        <v/>
      </c>
      <c r="AB731" s="24">
        <f>X731+Z731-INDEX(표5[#All],MATCH(B731,표5[[#All],[잉크]],0),5)</f>
        <v>0</v>
      </c>
      <c r="AC731" s="21" t="str">
        <f>IFERROR(AB731/INDEX(표5[#All],MATCH(B731,표5[[#All],[잉크]],0),20),"")</f>
        <v/>
      </c>
      <c r="AD731" s="23"/>
      <c r="AE731" s="235"/>
      <c r="BB731" s="67"/>
      <c r="BC731" s="67"/>
      <c r="BD731" s="67"/>
      <c r="BE731" s="67"/>
      <c r="BF731" s="67"/>
    </row>
    <row r="732" spans="1:58" ht="16.5" hidden="1" customHeight="1" x14ac:dyDescent="0.3">
      <c r="B732" s="5" t="s">
        <v>2986</v>
      </c>
      <c r="C732" s="68"/>
      <c r="D732" s="69" t="str">
        <f>IFERROR(C732/INDEX(표5[#All],MATCH(B732,표5[[#All],[잉크]],0),2),"")</f>
        <v/>
      </c>
      <c r="E732" s="22">
        <f>$C732-INDEX(표5[#All],MATCH(B732,표5[[#All],[잉크]],0),24)</f>
        <v>0</v>
      </c>
      <c r="F732" s="542"/>
      <c r="G732" s="23" t="str">
        <f>IF(ISBLANK(F732),"",INDEX(호기!$A$1:$B$657,MATCH('생산계획(잉크)'!B1184,호기!$A$1:$A$657,0),2))</f>
        <v/>
      </c>
      <c r="H732" s="24">
        <f>C732+F732-INDEX(표5[#All],MATCH(B732,표5[[#All],[잉크]],0),2)</f>
        <v>0</v>
      </c>
      <c r="I732" s="21" t="str">
        <f>IFERROR(H732/INDEX(표5[#All],MATCH(B732,표5[[#All],[잉크]],0),5),"")</f>
        <v/>
      </c>
      <c r="J732" s="542"/>
      <c r="K732" s="25" t="str">
        <f>IF(ISBLANK(J732),"",INDEX(호기!$A$1:$B$657,MATCH('생산계획(잉크)'!B1184,호기!$A$1:$A$657,0),2))</f>
        <v/>
      </c>
      <c r="L732" s="24">
        <f>H732+J732-INDEX(표5[#All],MATCH(B732,표5[[#All],[잉크]],0),5)</f>
        <v>0</v>
      </c>
      <c r="M732" s="21" t="str">
        <f>IFERROR(L732/INDEX(표5[#All],MATCH(B732,표5[[#All],[잉크]],0),8),"")</f>
        <v/>
      </c>
      <c r="N732" s="542"/>
      <c r="O732" s="23" t="str">
        <f>IF(ISBLANK(N732),"",INDEX(호기!$A$1:$B$657,MATCH('생산계획(잉크)'!B1184,호기!$A$1:$A$657,0),2))</f>
        <v/>
      </c>
      <c r="P732" s="24">
        <f>L732+N732-INDEX(표5[#All],MATCH(B732,표5[[#All],[잉크]],0),5)</f>
        <v>0</v>
      </c>
      <c r="Q732" s="21" t="str">
        <f>IFERROR(P732/INDEX(표5[#All],MATCH(B732,표5[[#All],[잉크]],0),11),"")</f>
        <v/>
      </c>
      <c r="R732" s="542"/>
      <c r="S732" s="25" t="str">
        <f>IF(ISBLANK(R732),"",INDEX(호기!$A$1:$B$657,MATCH('생산계획(잉크)'!B1184,호기!$A$1:$A$657,0),2))</f>
        <v/>
      </c>
      <c r="T732" s="24">
        <f>P732+R732-INDEX(표5[#All],MATCH(B732,표5[[#All],[잉크]],0),5)</f>
        <v>0</v>
      </c>
      <c r="U732" s="21" t="str">
        <f>IFERROR(T732/INDEX(표5[#All],MATCH(B732,표5[[#All],[잉크]],0),14),"")</f>
        <v/>
      </c>
      <c r="V732" s="542"/>
      <c r="W732" s="23" t="str">
        <f>IF(ISBLANK(V732),"",INDEX(호기!$A$1:$B$657,MATCH('생산계획(잉크)'!B1184,호기!$A$1:$A$657,0),2))</f>
        <v/>
      </c>
      <c r="X732" s="24">
        <f>T732+V732-INDEX(표5[#All],MATCH(B732,표5[[#All],[잉크]],0),5)</f>
        <v>0</v>
      </c>
      <c r="Y732" s="21" t="str">
        <f>IFERROR(X732/INDEX(표5[#All],MATCH(B732,표5[[#All],[잉크]],0),17),"")</f>
        <v/>
      </c>
      <c r="Z732" s="23"/>
      <c r="AA732" s="23" t="str">
        <f>IF(ISBLANK(Z732),"",INDEX(호기!$A$1:$B$657,MATCH('생산계획(잉크)'!B1184,호기!$A$1:$A$657,0),2))</f>
        <v/>
      </c>
      <c r="AB732" s="24">
        <f>X732+Z732-INDEX(표5[#All],MATCH(B732,표5[[#All],[잉크]],0),5)</f>
        <v>0</v>
      </c>
      <c r="AC732" s="21" t="str">
        <f>IFERROR(AB732/INDEX(표5[#All],MATCH(B732,표5[[#All],[잉크]],0),20),"")</f>
        <v/>
      </c>
      <c r="AD732" s="23"/>
      <c r="AE732" s="235"/>
      <c r="BB732" s="67"/>
      <c r="BC732" s="67"/>
      <c r="BD732" s="67"/>
      <c r="BE732" s="67"/>
      <c r="BF732" s="67"/>
    </row>
    <row r="733" spans="1:58" ht="16.5" hidden="1" customHeight="1" x14ac:dyDescent="0.3">
      <c r="B733" s="5" t="s">
        <v>2987</v>
      </c>
      <c r="C733" s="68"/>
      <c r="D733" s="69" t="str">
        <f>IFERROR(C733/INDEX(표5[#All],MATCH(B733,표5[[#All],[잉크]],0),2),"")</f>
        <v/>
      </c>
      <c r="E733" s="22">
        <f>$C733-INDEX(표5[#All],MATCH(B733,표5[[#All],[잉크]],0),24)</f>
        <v>0</v>
      </c>
      <c r="F733" s="542"/>
      <c r="G733" s="23" t="str">
        <f>IF(ISBLANK(F733),"",INDEX(호기!$A$1:$B$657,MATCH('생산계획(잉크)'!B1185,호기!$A$1:$A$657,0),2))</f>
        <v/>
      </c>
      <c r="H733" s="24">
        <f>C733+F733-INDEX(표5[#All],MATCH(B733,표5[[#All],[잉크]],0),2)</f>
        <v>0</v>
      </c>
      <c r="I733" s="21" t="str">
        <f>IFERROR(H733/INDEX(표5[#All],MATCH(B733,표5[[#All],[잉크]],0),5),"")</f>
        <v/>
      </c>
      <c r="J733" s="542"/>
      <c r="K733" s="25" t="str">
        <f>IF(ISBLANK(J733),"",INDEX(호기!$A$1:$B$657,MATCH('생산계획(잉크)'!B1185,호기!$A$1:$A$657,0),2))</f>
        <v/>
      </c>
      <c r="L733" s="24">
        <f>H733+J733-INDEX(표5[#All],MATCH(B733,표5[[#All],[잉크]],0),5)</f>
        <v>0</v>
      </c>
      <c r="M733" s="21" t="str">
        <f>IFERROR(L733/INDEX(표5[#All],MATCH(B733,표5[[#All],[잉크]],0),8),"")</f>
        <v/>
      </c>
      <c r="N733" s="542"/>
      <c r="O733" s="23" t="str">
        <f>IF(ISBLANK(N733),"",INDEX(호기!$A$1:$B$657,MATCH('생산계획(잉크)'!B1185,호기!$A$1:$A$657,0),2))</f>
        <v/>
      </c>
      <c r="P733" s="24">
        <f>L733+N733-INDEX(표5[#All],MATCH(B733,표5[[#All],[잉크]],0),5)</f>
        <v>0</v>
      </c>
      <c r="Q733" s="21" t="str">
        <f>IFERROR(P733/INDEX(표5[#All],MATCH(B733,표5[[#All],[잉크]],0),11),"")</f>
        <v/>
      </c>
      <c r="R733" s="542"/>
      <c r="S733" s="25" t="str">
        <f>IF(ISBLANK(R733),"",INDEX(호기!$A$1:$B$657,MATCH('생산계획(잉크)'!B1185,호기!$A$1:$A$657,0),2))</f>
        <v/>
      </c>
      <c r="T733" s="24">
        <f>P733+R733-INDEX(표5[#All],MATCH(B733,표5[[#All],[잉크]],0),5)</f>
        <v>0</v>
      </c>
      <c r="U733" s="21" t="str">
        <f>IFERROR(T733/INDEX(표5[#All],MATCH(B733,표5[[#All],[잉크]],0),14),"")</f>
        <v/>
      </c>
      <c r="V733" s="542"/>
      <c r="W733" s="23" t="str">
        <f>IF(ISBLANK(V733),"",INDEX(호기!$A$1:$B$657,MATCH('생산계획(잉크)'!B1185,호기!$A$1:$A$657,0),2))</f>
        <v/>
      </c>
      <c r="X733" s="24">
        <f>T733+V733-INDEX(표5[#All],MATCH(B733,표5[[#All],[잉크]],0),5)</f>
        <v>0</v>
      </c>
      <c r="Y733" s="21" t="str">
        <f>IFERROR(X733/INDEX(표5[#All],MATCH(B733,표5[[#All],[잉크]],0),17),"")</f>
        <v/>
      </c>
      <c r="Z733" s="23"/>
      <c r="AA733" s="23" t="str">
        <f>IF(ISBLANK(Z733),"",INDEX(호기!$A$1:$B$657,MATCH('생산계획(잉크)'!B1185,호기!$A$1:$A$657,0),2))</f>
        <v/>
      </c>
      <c r="AB733" s="24">
        <f>X733+Z733-INDEX(표5[#All],MATCH(B733,표5[[#All],[잉크]],0),5)</f>
        <v>0</v>
      </c>
      <c r="AC733" s="21" t="str">
        <f>IFERROR(AB733/INDEX(표5[#All],MATCH(B733,표5[[#All],[잉크]],0),20),"")</f>
        <v/>
      </c>
      <c r="AD733" s="23"/>
      <c r="AE733" s="235"/>
      <c r="BB733" s="67"/>
      <c r="BC733" s="67"/>
      <c r="BD733" s="67"/>
      <c r="BE733" s="67"/>
      <c r="BF733" s="67"/>
    </row>
    <row r="734" spans="1:58" ht="16.5" hidden="1" customHeight="1" x14ac:dyDescent="0.3">
      <c r="B734" s="5" t="s">
        <v>2988</v>
      </c>
      <c r="C734" s="68"/>
      <c r="D734" s="69" t="str">
        <f>IFERROR(C734/INDEX(표5[#All],MATCH(B734,표5[[#All],[잉크]],0),2),"")</f>
        <v/>
      </c>
      <c r="E734" s="22">
        <f>$C734-INDEX(표5[#All],MATCH(B734,표5[[#All],[잉크]],0),24)</f>
        <v>0</v>
      </c>
      <c r="F734" s="542"/>
      <c r="G734" s="23" t="str">
        <f>IF(ISBLANK(F734),"",INDEX(호기!$A$1:$B$657,MATCH('생산계획(잉크)'!B1186,호기!$A$1:$A$657,0),2))</f>
        <v/>
      </c>
      <c r="H734" s="24">
        <f>C734+F734-INDEX(표5[#All],MATCH(B734,표5[[#All],[잉크]],0),2)</f>
        <v>0</v>
      </c>
      <c r="I734" s="21" t="str">
        <f>IFERROR(H734/INDEX(표5[#All],MATCH(B734,표5[[#All],[잉크]],0),5),"")</f>
        <v/>
      </c>
      <c r="J734" s="542"/>
      <c r="K734" s="25" t="str">
        <f>IF(ISBLANK(J734),"",INDEX(호기!$A$1:$B$657,MATCH('생산계획(잉크)'!B1186,호기!$A$1:$A$657,0),2))</f>
        <v/>
      </c>
      <c r="L734" s="24">
        <f>H734+J734-INDEX(표5[#All],MATCH(B734,표5[[#All],[잉크]],0),5)</f>
        <v>0</v>
      </c>
      <c r="M734" s="21" t="str">
        <f>IFERROR(L734/INDEX(표5[#All],MATCH(B734,표5[[#All],[잉크]],0),8),"")</f>
        <v/>
      </c>
      <c r="N734" s="542"/>
      <c r="O734" s="23" t="str">
        <f>IF(ISBLANK(N734),"",INDEX(호기!$A$1:$B$657,MATCH('생산계획(잉크)'!B1186,호기!$A$1:$A$657,0),2))</f>
        <v/>
      </c>
      <c r="P734" s="24">
        <f>L734+N734-INDEX(표5[#All],MATCH(B734,표5[[#All],[잉크]],0),5)</f>
        <v>0</v>
      </c>
      <c r="Q734" s="21" t="str">
        <f>IFERROR(P734/INDEX(표5[#All],MATCH(B734,표5[[#All],[잉크]],0),11),"")</f>
        <v/>
      </c>
      <c r="R734" s="542"/>
      <c r="S734" s="25" t="str">
        <f>IF(ISBLANK(R734),"",INDEX(호기!$A$1:$B$657,MATCH('생산계획(잉크)'!B1186,호기!$A$1:$A$657,0),2))</f>
        <v/>
      </c>
      <c r="T734" s="24">
        <f>P734+R734-INDEX(표5[#All],MATCH(B734,표5[[#All],[잉크]],0),5)</f>
        <v>0</v>
      </c>
      <c r="U734" s="21" t="str">
        <f>IFERROR(T734/INDEX(표5[#All],MATCH(B734,표5[[#All],[잉크]],0),14),"")</f>
        <v/>
      </c>
      <c r="V734" s="542"/>
      <c r="W734" s="23" t="str">
        <f>IF(ISBLANK(V734),"",INDEX(호기!$A$1:$B$657,MATCH('생산계획(잉크)'!B1186,호기!$A$1:$A$657,0),2))</f>
        <v/>
      </c>
      <c r="X734" s="24">
        <f>T734+V734-INDEX(표5[#All],MATCH(B734,표5[[#All],[잉크]],0),5)</f>
        <v>0</v>
      </c>
      <c r="Y734" s="21" t="str">
        <f>IFERROR(X734/INDEX(표5[#All],MATCH(B734,표5[[#All],[잉크]],0),17),"")</f>
        <v/>
      </c>
      <c r="Z734" s="23"/>
      <c r="AA734" s="23" t="str">
        <f>IF(ISBLANK(Z734),"",INDEX(호기!$A$1:$B$657,MATCH('생산계획(잉크)'!B1186,호기!$A$1:$A$657,0),2))</f>
        <v/>
      </c>
      <c r="AB734" s="24">
        <f>X734+Z734-INDEX(표5[#All],MATCH(B734,표5[[#All],[잉크]],0),5)</f>
        <v>0</v>
      </c>
      <c r="AC734" s="21" t="str">
        <f>IFERROR(AB734/INDEX(표5[#All],MATCH(B734,표5[[#All],[잉크]],0),20),"")</f>
        <v/>
      </c>
      <c r="AD734" s="23"/>
      <c r="AE734" s="235"/>
      <c r="BB734" s="67"/>
      <c r="BC734" s="67"/>
      <c r="BD734" s="67"/>
      <c r="BE734" s="67"/>
      <c r="BF734" s="67"/>
    </row>
    <row r="735" spans="1:58" ht="16.5" hidden="1" customHeight="1" x14ac:dyDescent="0.3">
      <c r="B735" s="5" t="s">
        <v>3006</v>
      </c>
      <c r="C735" s="68"/>
      <c r="D735" s="69" t="str">
        <f>IFERROR(C735/INDEX(표5[#All],MATCH(B735,표5[[#All],[잉크]],0),2),"")</f>
        <v/>
      </c>
      <c r="E735" s="22">
        <f>$C735-INDEX(표5[#All],MATCH(B735,표5[[#All],[잉크]],0),24)</f>
        <v>0</v>
      </c>
      <c r="F735" s="542"/>
      <c r="G735" s="23" t="str">
        <f>IF(ISBLANK(F735),"",INDEX(호기!$A$1:$B$657,MATCH('생산계획(잉크)'!B1187,호기!$A$1:$A$657,0),2))</f>
        <v/>
      </c>
      <c r="H735" s="24">
        <f>C735+F735-INDEX(표5[#All],MATCH(B735,표5[[#All],[잉크]],0),2)</f>
        <v>0</v>
      </c>
      <c r="I735" s="21" t="str">
        <f>IFERROR(H735/INDEX(표5[#All],MATCH(B735,표5[[#All],[잉크]],0),5),"")</f>
        <v/>
      </c>
      <c r="J735" s="542"/>
      <c r="K735" s="25" t="str">
        <f>IF(ISBLANK(J735),"",INDEX(호기!$A$1:$B$657,MATCH('생산계획(잉크)'!B1187,호기!$A$1:$A$657,0),2))</f>
        <v/>
      </c>
      <c r="L735" s="24">
        <f>H735+J735-INDEX(표5[#All],MATCH(B735,표5[[#All],[잉크]],0),5)</f>
        <v>0</v>
      </c>
      <c r="M735" s="21" t="str">
        <f>IFERROR(L735/INDEX(표5[#All],MATCH(B735,표5[[#All],[잉크]],0),8),"")</f>
        <v/>
      </c>
      <c r="N735" s="542"/>
      <c r="O735" s="23" t="str">
        <f>IF(ISBLANK(N735),"",INDEX(호기!$A$1:$B$657,MATCH('생산계획(잉크)'!B1187,호기!$A$1:$A$657,0),2))</f>
        <v/>
      </c>
      <c r="P735" s="24">
        <f>L735+N735-INDEX(표5[#All],MATCH(B735,표5[[#All],[잉크]],0),5)</f>
        <v>0</v>
      </c>
      <c r="Q735" s="21" t="str">
        <f>IFERROR(P735/INDEX(표5[#All],MATCH(B735,표5[[#All],[잉크]],0),11),"")</f>
        <v/>
      </c>
      <c r="R735" s="542"/>
      <c r="S735" s="25" t="str">
        <f>IF(ISBLANK(R735),"",INDEX(호기!$A$1:$B$657,MATCH('생산계획(잉크)'!B1187,호기!$A$1:$A$657,0),2))</f>
        <v/>
      </c>
      <c r="T735" s="24">
        <f>P735+R735-INDEX(표5[#All],MATCH(B735,표5[[#All],[잉크]],0),5)</f>
        <v>0</v>
      </c>
      <c r="U735" s="21" t="str">
        <f>IFERROR(T735/INDEX(표5[#All],MATCH(B735,표5[[#All],[잉크]],0),14),"")</f>
        <v/>
      </c>
      <c r="V735" s="542"/>
      <c r="W735" s="23" t="str">
        <f>IF(ISBLANK(V735),"",INDEX(호기!$A$1:$B$657,MATCH('생산계획(잉크)'!B1187,호기!$A$1:$A$657,0),2))</f>
        <v/>
      </c>
      <c r="X735" s="24">
        <f>T735+V735-INDEX(표5[#All],MATCH(B735,표5[[#All],[잉크]],0),5)</f>
        <v>0</v>
      </c>
      <c r="Y735" s="21" t="str">
        <f>IFERROR(X735/INDEX(표5[#All],MATCH(B735,표5[[#All],[잉크]],0),17),"")</f>
        <v/>
      </c>
      <c r="Z735" s="23"/>
      <c r="AA735" s="23" t="str">
        <f>IF(ISBLANK(Z735),"",INDEX(호기!$A$1:$B$657,MATCH('생산계획(잉크)'!B1187,호기!$A$1:$A$657,0),2))</f>
        <v/>
      </c>
      <c r="AB735" s="24">
        <f>X735+Z735-INDEX(표5[#All],MATCH(B735,표5[[#All],[잉크]],0),5)</f>
        <v>0</v>
      </c>
      <c r="AC735" s="21" t="str">
        <f>IFERROR(AB735/INDEX(표5[#All],MATCH(B735,표5[[#All],[잉크]],0),20),"")</f>
        <v/>
      </c>
      <c r="AD735" s="23"/>
      <c r="AE735" s="235"/>
      <c r="BB735" s="67"/>
      <c r="BC735" s="67"/>
      <c r="BD735" s="67"/>
      <c r="BE735" s="67"/>
      <c r="BF735" s="67"/>
    </row>
    <row r="736" spans="1:58" ht="16.5" hidden="1" customHeight="1" x14ac:dyDescent="0.3">
      <c r="B736" s="5" t="s">
        <v>3007</v>
      </c>
      <c r="C736" s="68"/>
      <c r="D736" s="69" t="str">
        <f>IFERROR(C736/INDEX(표5[#All],MATCH(B736,표5[[#All],[잉크]],0),2),"")</f>
        <v/>
      </c>
      <c r="E736" s="22">
        <f>$C736-INDEX(표5[#All],MATCH(B736,표5[[#All],[잉크]],0),24)</f>
        <v>0</v>
      </c>
      <c r="F736" s="542"/>
      <c r="G736" s="23" t="str">
        <f>IF(ISBLANK(F736),"",INDEX(호기!$A$1:$B$657,MATCH('생산계획(잉크)'!B1188,호기!$A$1:$A$657,0),2))</f>
        <v/>
      </c>
      <c r="H736" s="24">
        <f>C736+F736-INDEX(표5[#All],MATCH(B736,표5[[#All],[잉크]],0),2)</f>
        <v>0</v>
      </c>
      <c r="I736" s="21" t="str">
        <f>IFERROR(H736/INDEX(표5[#All],MATCH(B736,표5[[#All],[잉크]],0),5),"")</f>
        <v/>
      </c>
      <c r="J736" s="542"/>
      <c r="K736" s="25" t="str">
        <f>IF(ISBLANK(J736),"",INDEX(호기!$A$1:$B$657,MATCH('생산계획(잉크)'!B1188,호기!$A$1:$A$657,0),2))</f>
        <v/>
      </c>
      <c r="L736" s="24">
        <f>H736+J736-INDEX(표5[#All],MATCH(B736,표5[[#All],[잉크]],0),5)</f>
        <v>0</v>
      </c>
      <c r="M736" s="21" t="str">
        <f>IFERROR(L736/INDEX(표5[#All],MATCH(B736,표5[[#All],[잉크]],0),8),"")</f>
        <v/>
      </c>
      <c r="N736" s="542"/>
      <c r="O736" s="23" t="str">
        <f>IF(ISBLANK(N736),"",INDEX(호기!$A$1:$B$657,MATCH('생산계획(잉크)'!B1188,호기!$A$1:$A$657,0),2))</f>
        <v/>
      </c>
      <c r="P736" s="24">
        <f>L736+N736-INDEX(표5[#All],MATCH(B736,표5[[#All],[잉크]],0),5)</f>
        <v>0</v>
      </c>
      <c r="Q736" s="21" t="str">
        <f>IFERROR(P736/INDEX(표5[#All],MATCH(B736,표5[[#All],[잉크]],0),11),"")</f>
        <v/>
      </c>
      <c r="R736" s="542"/>
      <c r="S736" s="25" t="str">
        <f>IF(ISBLANK(R736),"",INDEX(호기!$A$1:$B$657,MATCH('생산계획(잉크)'!B1188,호기!$A$1:$A$657,0),2))</f>
        <v/>
      </c>
      <c r="T736" s="24">
        <f>P736+R736-INDEX(표5[#All],MATCH(B736,표5[[#All],[잉크]],0),5)</f>
        <v>0</v>
      </c>
      <c r="U736" s="21" t="str">
        <f>IFERROR(T736/INDEX(표5[#All],MATCH(B736,표5[[#All],[잉크]],0),14),"")</f>
        <v/>
      </c>
      <c r="V736" s="542"/>
      <c r="W736" s="23" t="str">
        <f>IF(ISBLANK(V736),"",INDEX(호기!$A$1:$B$657,MATCH('생산계획(잉크)'!B1188,호기!$A$1:$A$657,0),2))</f>
        <v/>
      </c>
      <c r="X736" s="24">
        <f>T736+V736-INDEX(표5[#All],MATCH(B736,표5[[#All],[잉크]],0),5)</f>
        <v>0</v>
      </c>
      <c r="Y736" s="21" t="str">
        <f>IFERROR(X736/INDEX(표5[#All],MATCH(B736,표5[[#All],[잉크]],0),17),"")</f>
        <v/>
      </c>
      <c r="Z736" s="23"/>
      <c r="AA736" s="23" t="str">
        <f>IF(ISBLANK(Z736),"",INDEX(호기!$A$1:$B$657,MATCH('생산계획(잉크)'!B1188,호기!$A$1:$A$657,0),2))</f>
        <v/>
      </c>
      <c r="AB736" s="24">
        <f>X736+Z736-INDEX(표5[#All],MATCH(B736,표5[[#All],[잉크]],0),5)</f>
        <v>0</v>
      </c>
      <c r="AC736" s="21" t="str">
        <f>IFERROR(AB736/INDEX(표5[#All],MATCH(B736,표5[[#All],[잉크]],0),20),"")</f>
        <v/>
      </c>
      <c r="AD736" s="23"/>
      <c r="AE736" s="235"/>
      <c r="BB736" s="67"/>
      <c r="BC736" s="67"/>
      <c r="BD736" s="67"/>
      <c r="BE736" s="67"/>
      <c r="BF736" s="67"/>
    </row>
    <row r="737" spans="2:58" ht="16.5" hidden="1" customHeight="1" x14ac:dyDescent="0.3">
      <c r="B737" s="5" t="s">
        <v>3003</v>
      </c>
      <c r="C737" s="68"/>
      <c r="D737" s="69" t="str">
        <f>IFERROR(C737/INDEX(표5[#All],MATCH(B737,표5[[#All],[잉크]],0),2),"")</f>
        <v/>
      </c>
      <c r="E737" s="22">
        <f>$C737-INDEX(표5[#All],MATCH(B737,표5[[#All],[잉크]],0),24)</f>
        <v>0</v>
      </c>
      <c r="F737" s="542"/>
      <c r="G737" s="23" t="str">
        <f>IF(ISBLANK(F737),"",INDEX(호기!$A$1:$B$657,MATCH('생산계획(잉크)'!B1189,호기!$A$1:$A$657,0),2))</f>
        <v/>
      </c>
      <c r="H737" s="24">
        <f>C737+F737-INDEX(표5[#All],MATCH(B737,표5[[#All],[잉크]],0),2)</f>
        <v>0</v>
      </c>
      <c r="I737" s="21" t="str">
        <f>IFERROR(H737/INDEX(표5[#All],MATCH(B737,표5[[#All],[잉크]],0),5),"")</f>
        <v/>
      </c>
      <c r="J737" s="542"/>
      <c r="K737" s="25" t="str">
        <f>IF(ISBLANK(J737),"",INDEX(호기!$A$1:$B$657,MATCH('생산계획(잉크)'!B1189,호기!$A$1:$A$657,0),2))</f>
        <v/>
      </c>
      <c r="L737" s="24">
        <f>H737+J737-INDEX(표5[#All],MATCH(B737,표5[[#All],[잉크]],0),5)</f>
        <v>0</v>
      </c>
      <c r="M737" s="21" t="str">
        <f>IFERROR(L737/INDEX(표5[#All],MATCH(B737,표5[[#All],[잉크]],0),8),"")</f>
        <v/>
      </c>
      <c r="N737" s="542"/>
      <c r="O737" s="23" t="str">
        <f>IF(ISBLANK(N737),"",INDEX(호기!$A$1:$B$657,MATCH('생산계획(잉크)'!B1189,호기!$A$1:$A$657,0),2))</f>
        <v/>
      </c>
      <c r="P737" s="24">
        <f>L737+N737-INDEX(표5[#All],MATCH(B737,표5[[#All],[잉크]],0),5)</f>
        <v>0</v>
      </c>
      <c r="Q737" s="21" t="str">
        <f>IFERROR(P737/INDEX(표5[#All],MATCH(B737,표5[[#All],[잉크]],0),11),"")</f>
        <v/>
      </c>
      <c r="R737" s="542"/>
      <c r="S737" s="25" t="str">
        <f>IF(ISBLANK(R737),"",INDEX(호기!$A$1:$B$657,MATCH('생산계획(잉크)'!B1189,호기!$A$1:$A$657,0),2))</f>
        <v/>
      </c>
      <c r="T737" s="24">
        <f>P737+R737-INDEX(표5[#All],MATCH(B737,표5[[#All],[잉크]],0),5)</f>
        <v>0</v>
      </c>
      <c r="U737" s="21" t="str">
        <f>IFERROR(T737/INDEX(표5[#All],MATCH(B737,표5[[#All],[잉크]],0),14),"")</f>
        <v/>
      </c>
      <c r="V737" s="542"/>
      <c r="W737" s="23" t="str">
        <f>IF(ISBLANK(V737),"",INDEX(호기!$A$1:$B$657,MATCH('생산계획(잉크)'!B1189,호기!$A$1:$A$657,0),2))</f>
        <v/>
      </c>
      <c r="X737" s="24">
        <f>T737+V737-INDEX(표5[#All],MATCH(B737,표5[[#All],[잉크]],0),5)</f>
        <v>0</v>
      </c>
      <c r="Y737" s="21" t="str">
        <f>IFERROR(X737/INDEX(표5[#All],MATCH(B737,표5[[#All],[잉크]],0),17),"")</f>
        <v/>
      </c>
      <c r="Z737" s="23"/>
      <c r="AA737" s="23" t="str">
        <f>IF(ISBLANK(Z737),"",INDEX(호기!$A$1:$B$657,MATCH('생산계획(잉크)'!B1189,호기!$A$1:$A$657,0),2))</f>
        <v/>
      </c>
      <c r="AB737" s="24">
        <f>X737+Z737-INDEX(표5[#All],MATCH(B737,표5[[#All],[잉크]],0),5)</f>
        <v>0</v>
      </c>
      <c r="AC737" s="21" t="str">
        <f>IFERROR(AB737/INDEX(표5[#All],MATCH(B737,표5[[#All],[잉크]],0),20),"")</f>
        <v/>
      </c>
      <c r="AD737" s="23"/>
      <c r="AE737" s="235"/>
      <c r="BB737" s="67"/>
      <c r="BC737" s="67"/>
      <c r="BD737" s="67"/>
      <c r="BE737" s="67"/>
      <c r="BF737" s="67"/>
    </row>
    <row r="738" spans="2:58" ht="16.5" hidden="1" customHeight="1" x14ac:dyDescent="0.3">
      <c r="B738" s="5" t="s">
        <v>3065</v>
      </c>
      <c r="C738" s="68"/>
      <c r="D738" s="69" t="str">
        <f>IFERROR(C738/INDEX(표5[#All],MATCH(B738,표5[[#All],[잉크]],0),2),"")</f>
        <v/>
      </c>
      <c r="E738" s="22">
        <f>$C738-INDEX(표5[#All],MATCH(B738,표5[[#All],[잉크]],0),24)</f>
        <v>0</v>
      </c>
      <c r="F738" s="542"/>
      <c r="G738" s="23" t="str">
        <f>IF(ISBLANK(F738),"",INDEX(호기!$A$1:$B$657,MATCH('생산계획(잉크)'!B1190,호기!$A$1:$A$657,0),2))</f>
        <v/>
      </c>
      <c r="H738" s="24">
        <f>C738+F738-INDEX(표5[#All],MATCH(B738,표5[[#All],[잉크]],0),2)</f>
        <v>0</v>
      </c>
      <c r="I738" s="21" t="str">
        <f>IFERROR(H738/INDEX(표5[#All],MATCH(B738,표5[[#All],[잉크]],0),5),"")</f>
        <v/>
      </c>
      <c r="J738" s="542"/>
      <c r="K738" s="25" t="str">
        <f>IF(ISBLANK(J738),"",INDEX(호기!$A$1:$B$657,MATCH('생산계획(잉크)'!B1190,호기!$A$1:$A$657,0),2))</f>
        <v/>
      </c>
      <c r="L738" s="24">
        <f>H738+J738-INDEX(표5[#All],MATCH(B738,표5[[#All],[잉크]],0),5)</f>
        <v>0</v>
      </c>
      <c r="M738" s="21" t="str">
        <f>IFERROR(L738/INDEX(표5[#All],MATCH(B738,표5[[#All],[잉크]],0),8),"")</f>
        <v/>
      </c>
      <c r="N738" s="542"/>
      <c r="O738" s="23" t="str">
        <f>IF(ISBLANK(N738),"",INDEX(호기!$A$1:$B$657,MATCH('생산계획(잉크)'!B1190,호기!$A$1:$A$657,0),2))</f>
        <v/>
      </c>
      <c r="P738" s="24">
        <f>L738+N738-INDEX(표5[#All],MATCH(B738,표5[[#All],[잉크]],0),5)</f>
        <v>0</v>
      </c>
      <c r="Q738" s="21" t="str">
        <f>IFERROR(P738/INDEX(표5[#All],MATCH(B738,표5[[#All],[잉크]],0),11),"")</f>
        <v/>
      </c>
      <c r="R738" s="542"/>
      <c r="S738" s="25" t="str">
        <f>IF(ISBLANK(R738),"",INDEX(호기!$A$1:$B$657,MATCH('생산계획(잉크)'!B1190,호기!$A$1:$A$657,0),2))</f>
        <v/>
      </c>
      <c r="T738" s="24">
        <f>P738+R738-INDEX(표5[#All],MATCH(B738,표5[[#All],[잉크]],0),5)</f>
        <v>0</v>
      </c>
      <c r="U738" s="21" t="str">
        <f>IFERROR(T738/INDEX(표5[#All],MATCH(B738,표5[[#All],[잉크]],0),14),"")</f>
        <v/>
      </c>
      <c r="V738" s="542"/>
      <c r="W738" s="23" t="str">
        <f>IF(ISBLANK(V738),"",INDEX(호기!$A$1:$B$657,MATCH('생산계획(잉크)'!B1190,호기!$A$1:$A$657,0),2))</f>
        <v/>
      </c>
      <c r="X738" s="24">
        <f>T738+V738-INDEX(표5[#All],MATCH(B738,표5[[#All],[잉크]],0),5)</f>
        <v>0</v>
      </c>
      <c r="Y738" s="21" t="str">
        <f>IFERROR(X738/INDEX(표5[#All],MATCH(B738,표5[[#All],[잉크]],0),17),"")</f>
        <v/>
      </c>
      <c r="Z738" s="23"/>
      <c r="AA738" s="23" t="str">
        <f>IF(ISBLANK(Z738),"",INDEX(호기!$A$1:$B$657,MATCH('생산계획(잉크)'!B1190,호기!$A$1:$A$657,0),2))</f>
        <v/>
      </c>
      <c r="AB738" s="24">
        <f>X738+Z738-INDEX(표5[#All],MATCH(B738,표5[[#All],[잉크]],0),5)</f>
        <v>0</v>
      </c>
      <c r="AC738" s="21" t="str">
        <f>IFERROR(AB738/INDEX(표5[#All],MATCH(B738,표5[[#All],[잉크]],0),20),"")</f>
        <v/>
      </c>
      <c r="AD738" s="23"/>
      <c r="AE738" s="235"/>
      <c r="BB738" s="67"/>
      <c r="BC738" s="67"/>
      <c r="BD738" s="67"/>
      <c r="BE738" s="67"/>
      <c r="BF738" s="67"/>
    </row>
    <row r="739" spans="2:58" ht="16.5" hidden="1" customHeight="1" x14ac:dyDescent="0.3">
      <c r="B739" s="5" t="s">
        <v>3035</v>
      </c>
      <c r="C739" s="68"/>
      <c r="D739" s="69" t="str">
        <f>IFERROR(C739/INDEX(표5[#All],MATCH(B739,표5[[#All],[잉크]],0),2),"")</f>
        <v/>
      </c>
      <c r="E739" s="22">
        <f>$C739-INDEX(표5[#All],MATCH(B739,표5[[#All],[잉크]],0),24)</f>
        <v>0</v>
      </c>
      <c r="F739" s="542"/>
      <c r="G739" s="23" t="str">
        <f>IF(ISBLANK(F739),"",INDEX(호기!$A$1:$B$657,MATCH('생산계획(잉크)'!B1191,호기!$A$1:$A$657,0),2))</f>
        <v/>
      </c>
      <c r="H739" s="24">
        <f>C739+F739-INDEX(표5[#All],MATCH(B739,표5[[#All],[잉크]],0),2)</f>
        <v>0</v>
      </c>
      <c r="I739" s="21" t="str">
        <f>IFERROR(H739/INDEX(표5[#All],MATCH(B739,표5[[#All],[잉크]],0),5),"")</f>
        <v/>
      </c>
      <c r="J739" s="542"/>
      <c r="K739" s="25" t="str">
        <f>IF(ISBLANK(J739),"",INDEX(호기!$A$1:$B$657,MATCH('생산계획(잉크)'!B1191,호기!$A$1:$A$657,0),2))</f>
        <v/>
      </c>
      <c r="L739" s="24">
        <f>H739+J739-INDEX(표5[#All],MATCH(B739,표5[[#All],[잉크]],0),5)</f>
        <v>0</v>
      </c>
      <c r="M739" s="21" t="str">
        <f>IFERROR(L739/INDEX(표5[#All],MATCH(B739,표5[[#All],[잉크]],0),8),"")</f>
        <v/>
      </c>
      <c r="N739" s="542"/>
      <c r="O739" s="23" t="str">
        <f>IF(ISBLANK(N739),"",INDEX(호기!$A$1:$B$657,MATCH('생산계획(잉크)'!B1191,호기!$A$1:$A$657,0),2))</f>
        <v/>
      </c>
      <c r="P739" s="24">
        <f>L739+N739-INDEX(표5[#All],MATCH(B739,표5[[#All],[잉크]],0),5)</f>
        <v>0</v>
      </c>
      <c r="Q739" s="21" t="str">
        <f>IFERROR(P739/INDEX(표5[#All],MATCH(B739,표5[[#All],[잉크]],0),11),"")</f>
        <v/>
      </c>
      <c r="R739" s="542"/>
      <c r="S739" s="25" t="str">
        <f>IF(ISBLANK(R739),"",INDEX(호기!$A$1:$B$657,MATCH('생산계획(잉크)'!B1191,호기!$A$1:$A$657,0),2))</f>
        <v/>
      </c>
      <c r="T739" s="24">
        <f>P739+R739-INDEX(표5[#All],MATCH(B739,표5[[#All],[잉크]],0),5)</f>
        <v>0</v>
      </c>
      <c r="U739" s="21" t="str">
        <f>IFERROR(T739/INDEX(표5[#All],MATCH(B739,표5[[#All],[잉크]],0),14),"")</f>
        <v/>
      </c>
      <c r="V739" s="542"/>
      <c r="W739" s="23" t="str">
        <f>IF(ISBLANK(V739),"",INDEX(호기!$A$1:$B$657,MATCH('생산계획(잉크)'!B1191,호기!$A$1:$A$657,0),2))</f>
        <v/>
      </c>
      <c r="X739" s="24">
        <f>T739+V739-INDEX(표5[#All],MATCH(B739,표5[[#All],[잉크]],0),5)</f>
        <v>0</v>
      </c>
      <c r="Y739" s="21" t="str">
        <f>IFERROR(X739/INDEX(표5[#All],MATCH(B739,표5[[#All],[잉크]],0),17),"")</f>
        <v/>
      </c>
      <c r="Z739" s="23"/>
      <c r="AA739" s="23" t="str">
        <f>IF(ISBLANK(Z739),"",INDEX(호기!$A$1:$B$657,MATCH('생산계획(잉크)'!B1191,호기!$A$1:$A$657,0),2))</f>
        <v/>
      </c>
      <c r="AB739" s="24">
        <f>X739+Z739-INDEX(표5[#All],MATCH(B739,표5[[#All],[잉크]],0),5)</f>
        <v>0</v>
      </c>
      <c r="AC739" s="21" t="str">
        <f>IFERROR(AB739/INDEX(표5[#All],MATCH(B739,표5[[#All],[잉크]],0),20),"")</f>
        <v/>
      </c>
      <c r="AD739" s="23"/>
      <c r="AE739" s="235"/>
      <c r="BB739" s="67"/>
      <c r="BC739" s="67"/>
      <c r="BD739" s="67"/>
      <c r="BE739" s="67"/>
      <c r="BF739" s="67"/>
    </row>
    <row r="740" spans="2:58" ht="16.5" hidden="1" customHeight="1" x14ac:dyDescent="0.3">
      <c r="B740" s="5" t="s">
        <v>3033</v>
      </c>
      <c r="C740" s="68"/>
      <c r="D740" s="69" t="str">
        <f>IFERROR(C740/INDEX(표5[#All],MATCH(B740,표5[[#All],[잉크]],0),2),"")</f>
        <v/>
      </c>
      <c r="E740" s="22">
        <f>$C740-INDEX(표5[#All],MATCH(B740,표5[[#All],[잉크]],0),24)</f>
        <v>0</v>
      </c>
      <c r="F740" s="542"/>
      <c r="G740" s="23" t="str">
        <f>IF(ISBLANK(F740),"",INDEX(호기!$A$1:$B$657,MATCH('생산계획(잉크)'!B1192,호기!$A$1:$A$657,0),2))</f>
        <v/>
      </c>
      <c r="H740" s="24">
        <f>C740+F740-INDEX(표5[#All],MATCH(B740,표5[[#All],[잉크]],0),2)</f>
        <v>0</v>
      </c>
      <c r="I740" s="21" t="str">
        <f>IFERROR(H740/INDEX(표5[#All],MATCH(B740,표5[[#All],[잉크]],0),5),"")</f>
        <v/>
      </c>
      <c r="J740" s="542"/>
      <c r="K740" s="25" t="str">
        <f>IF(ISBLANK(J740),"",INDEX(호기!$A$1:$B$657,MATCH('생산계획(잉크)'!B1192,호기!$A$1:$A$657,0),2))</f>
        <v/>
      </c>
      <c r="L740" s="24">
        <f>H740+J740-INDEX(표5[#All],MATCH(B740,표5[[#All],[잉크]],0),5)</f>
        <v>0</v>
      </c>
      <c r="M740" s="21" t="str">
        <f>IFERROR(L740/INDEX(표5[#All],MATCH(B740,표5[[#All],[잉크]],0),8),"")</f>
        <v/>
      </c>
      <c r="N740" s="542"/>
      <c r="O740" s="23" t="str">
        <f>IF(ISBLANK(N740),"",INDEX(호기!$A$1:$B$657,MATCH('생산계획(잉크)'!B1192,호기!$A$1:$A$657,0),2))</f>
        <v/>
      </c>
      <c r="P740" s="24">
        <f>L740+N740-INDEX(표5[#All],MATCH(B740,표5[[#All],[잉크]],0),5)</f>
        <v>0</v>
      </c>
      <c r="Q740" s="21" t="str">
        <f>IFERROR(P740/INDEX(표5[#All],MATCH(B740,표5[[#All],[잉크]],0),11),"")</f>
        <v/>
      </c>
      <c r="R740" s="542"/>
      <c r="S740" s="25" t="str">
        <f>IF(ISBLANK(R740),"",INDEX(호기!$A$1:$B$657,MATCH('생산계획(잉크)'!B1192,호기!$A$1:$A$657,0),2))</f>
        <v/>
      </c>
      <c r="T740" s="24">
        <f>P740+R740-INDEX(표5[#All],MATCH(B740,표5[[#All],[잉크]],0),5)</f>
        <v>0</v>
      </c>
      <c r="U740" s="21" t="str">
        <f>IFERROR(T740/INDEX(표5[#All],MATCH(B740,표5[[#All],[잉크]],0),14),"")</f>
        <v/>
      </c>
      <c r="V740" s="542"/>
      <c r="W740" s="23" t="str">
        <f>IF(ISBLANK(V740),"",INDEX(호기!$A$1:$B$657,MATCH('생산계획(잉크)'!B1192,호기!$A$1:$A$657,0),2))</f>
        <v/>
      </c>
      <c r="X740" s="24">
        <f>T740+V740-INDEX(표5[#All],MATCH(B740,표5[[#All],[잉크]],0),5)</f>
        <v>0</v>
      </c>
      <c r="Y740" s="21" t="str">
        <f>IFERROR(X740/INDEX(표5[#All],MATCH(B740,표5[[#All],[잉크]],0),17),"")</f>
        <v/>
      </c>
      <c r="Z740" s="23"/>
      <c r="AA740" s="23" t="str">
        <f>IF(ISBLANK(Z740),"",INDEX(호기!$A$1:$B$657,MATCH('생산계획(잉크)'!B1192,호기!$A$1:$A$657,0),2))</f>
        <v/>
      </c>
      <c r="AB740" s="24">
        <f>X740+Z740-INDEX(표5[#All],MATCH(B740,표5[[#All],[잉크]],0),5)</f>
        <v>0</v>
      </c>
      <c r="AC740" s="21" t="str">
        <f>IFERROR(AB740/INDEX(표5[#All],MATCH(B740,표5[[#All],[잉크]],0),20),"")</f>
        <v/>
      </c>
      <c r="AD740" s="23"/>
      <c r="AE740" s="235"/>
      <c r="BB740" s="67"/>
      <c r="BC740" s="67"/>
      <c r="BD740" s="67"/>
      <c r="BE740" s="67"/>
      <c r="BF740" s="67"/>
    </row>
    <row r="741" spans="2:58" ht="16.5" hidden="1" customHeight="1" x14ac:dyDescent="0.3">
      <c r="B741" s="5" t="s">
        <v>3046</v>
      </c>
      <c r="C741" s="68"/>
      <c r="D741" s="69" t="str">
        <f>IFERROR(C741/INDEX(표5[#All],MATCH(B741,표5[[#All],[잉크]],0),2),"")</f>
        <v/>
      </c>
      <c r="E741" s="22">
        <f>$C741-INDEX(표5[#All],MATCH(B741,표5[[#All],[잉크]],0),24)</f>
        <v>0</v>
      </c>
      <c r="F741" s="542"/>
      <c r="G741" s="23" t="str">
        <f>IF(ISBLANK(F741),"",INDEX(호기!$A$1:$B$657,MATCH('생산계획(잉크)'!B1193,호기!$A$1:$A$657,0),2))</f>
        <v/>
      </c>
      <c r="H741" s="24">
        <f>C741+F741-INDEX(표5[#All],MATCH(B741,표5[[#All],[잉크]],0),2)</f>
        <v>0</v>
      </c>
      <c r="I741" s="21" t="str">
        <f>IFERROR(H741/INDEX(표5[#All],MATCH(B741,표5[[#All],[잉크]],0),5),"")</f>
        <v/>
      </c>
      <c r="J741" s="542"/>
      <c r="K741" s="25" t="str">
        <f>IF(ISBLANK(J741),"",INDEX(호기!$A$1:$B$657,MATCH('생산계획(잉크)'!B1193,호기!$A$1:$A$657,0),2))</f>
        <v/>
      </c>
      <c r="L741" s="24">
        <f>H741+J741-INDEX(표5[#All],MATCH(B741,표5[[#All],[잉크]],0),5)</f>
        <v>0</v>
      </c>
      <c r="M741" s="21" t="str">
        <f>IFERROR(L741/INDEX(표5[#All],MATCH(B741,표5[[#All],[잉크]],0),8),"")</f>
        <v/>
      </c>
      <c r="N741" s="542"/>
      <c r="O741" s="23" t="str">
        <f>IF(ISBLANK(N741),"",INDEX(호기!$A$1:$B$657,MATCH('생산계획(잉크)'!B1193,호기!$A$1:$A$657,0),2))</f>
        <v/>
      </c>
      <c r="P741" s="24">
        <f>L741+N741-INDEX(표5[#All],MATCH(B741,표5[[#All],[잉크]],0),5)</f>
        <v>0</v>
      </c>
      <c r="Q741" s="21" t="str">
        <f>IFERROR(P741/INDEX(표5[#All],MATCH(B741,표5[[#All],[잉크]],0),11),"")</f>
        <v/>
      </c>
      <c r="R741" s="542"/>
      <c r="S741" s="25" t="str">
        <f>IF(ISBLANK(R741),"",INDEX(호기!$A$1:$B$657,MATCH('생산계획(잉크)'!B1193,호기!$A$1:$A$657,0),2))</f>
        <v/>
      </c>
      <c r="T741" s="24">
        <f>P741+R741-INDEX(표5[#All],MATCH(B741,표5[[#All],[잉크]],0),5)</f>
        <v>0</v>
      </c>
      <c r="U741" s="21" t="str">
        <f>IFERROR(T741/INDEX(표5[#All],MATCH(B741,표5[[#All],[잉크]],0),14),"")</f>
        <v/>
      </c>
      <c r="V741" s="542"/>
      <c r="W741" s="23" t="str">
        <f>IF(ISBLANK(V741),"",INDEX(호기!$A$1:$B$657,MATCH('생산계획(잉크)'!B1193,호기!$A$1:$A$657,0),2))</f>
        <v/>
      </c>
      <c r="X741" s="24">
        <f>T741+V741-INDEX(표5[#All],MATCH(B741,표5[[#All],[잉크]],0),5)</f>
        <v>0</v>
      </c>
      <c r="Y741" s="21" t="str">
        <f>IFERROR(X741/INDEX(표5[#All],MATCH(B741,표5[[#All],[잉크]],0),17),"")</f>
        <v/>
      </c>
      <c r="Z741" s="23"/>
      <c r="AA741" s="23" t="str">
        <f>IF(ISBLANK(Z741),"",INDEX(호기!$A$1:$B$657,MATCH('생산계획(잉크)'!B1193,호기!$A$1:$A$657,0),2))</f>
        <v/>
      </c>
      <c r="AB741" s="24">
        <f>X741+Z741-INDEX(표5[#All],MATCH(B741,표5[[#All],[잉크]],0),5)</f>
        <v>0</v>
      </c>
      <c r="AC741" s="21" t="str">
        <f>IFERROR(AB741/INDEX(표5[#All],MATCH(B741,표5[[#All],[잉크]],0),20),"")</f>
        <v/>
      </c>
      <c r="AD741" s="23"/>
      <c r="AE741" s="235"/>
      <c r="BB741" s="67"/>
      <c r="BC741" s="67"/>
      <c r="BD741" s="67"/>
      <c r="BE741" s="67"/>
      <c r="BF741" s="67"/>
    </row>
    <row r="742" spans="2:58" ht="16.5" hidden="1" customHeight="1" x14ac:dyDescent="0.3">
      <c r="B742" s="5" t="s">
        <v>3047</v>
      </c>
      <c r="C742" s="68"/>
      <c r="D742" s="69" t="str">
        <f>IFERROR(C742/INDEX(표5[#All],MATCH(B742,표5[[#All],[잉크]],0),2),"")</f>
        <v/>
      </c>
      <c r="E742" s="22">
        <f>$C742-INDEX(표5[#All],MATCH(B742,표5[[#All],[잉크]],0),24)</f>
        <v>0</v>
      </c>
      <c r="F742" s="542"/>
      <c r="G742" s="23" t="str">
        <f>IF(ISBLANK(F742),"",INDEX(호기!$A$1:$B$657,MATCH('생산계획(잉크)'!B1194,호기!$A$1:$A$657,0),2))</f>
        <v/>
      </c>
      <c r="H742" s="24">
        <f>C742+F742-INDEX(표5[#All],MATCH(B742,표5[[#All],[잉크]],0),2)</f>
        <v>0</v>
      </c>
      <c r="I742" s="21" t="str">
        <f>IFERROR(H742/INDEX(표5[#All],MATCH(B742,표5[[#All],[잉크]],0),5),"")</f>
        <v/>
      </c>
      <c r="J742" s="542"/>
      <c r="K742" s="25" t="str">
        <f>IF(ISBLANK(J742),"",INDEX(호기!$A$1:$B$657,MATCH('생산계획(잉크)'!B1194,호기!$A$1:$A$657,0),2))</f>
        <v/>
      </c>
      <c r="L742" s="24">
        <f>H742+J742-INDEX(표5[#All],MATCH(B742,표5[[#All],[잉크]],0),5)</f>
        <v>0</v>
      </c>
      <c r="M742" s="21" t="str">
        <f>IFERROR(L742/INDEX(표5[#All],MATCH(B742,표5[[#All],[잉크]],0),8),"")</f>
        <v/>
      </c>
      <c r="N742" s="542"/>
      <c r="O742" s="23" t="str">
        <f>IF(ISBLANK(N742),"",INDEX(호기!$A$1:$B$657,MATCH('생산계획(잉크)'!B1194,호기!$A$1:$A$657,0),2))</f>
        <v/>
      </c>
      <c r="P742" s="24">
        <f>L742+N742-INDEX(표5[#All],MATCH(B742,표5[[#All],[잉크]],0),5)</f>
        <v>0</v>
      </c>
      <c r="Q742" s="21" t="str">
        <f>IFERROR(P742/INDEX(표5[#All],MATCH(B742,표5[[#All],[잉크]],0),11),"")</f>
        <v/>
      </c>
      <c r="R742" s="542"/>
      <c r="S742" s="25" t="str">
        <f>IF(ISBLANK(R742),"",INDEX(호기!$A$1:$B$657,MATCH('생산계획(잉크)'!B1194,호기!$A$1:$A$657,0),2))</f>
        <v/>
      </c>
      <c r="T742" s="24">
        <f>P742+R742-INDEX(표5[#All],MATCH(B742,표5[[#All],[잉크]],0),5)</f>
        <v>0</v>
      </c>
      <c r="U742" s="21" t="str">
        <f>IFERROR(T742/INDEX(표5[#All],MATCH(B742,표5[[#All],[잉크]],0),14),"")</f>
        <v/>
      </c>
      <c r="V742" s="542"/>
      <c r="W742" s="23" t="str">
        <f>IF(ISBLANK(V742),"",INDEX(호기!$A$1:$B$657,MATCH('생산계획(잉크)'!B1194,호기!$A$1:$A$657,0),2))</f>
        <v/>
      </c>
      <c r="X742" s="24">
        <f>T742+V742-INDEX(표5[#All],MATCH(B742,표5[[#All],[잉크]],0),5)</f>
        <v>0</v>
      </c>
      <c r="Y742" s="21" t="str">
        <f>IFERROR(X742/INDEX(표5[#All],MATCH(B742,표5[[#All],[잉크]],0),17),"")</f>
        <v/>
      </c>
      <c r="Z742" s="23"/>
      <c r="AA742" s="23" t="str">
        <f>IF(ISBLANK(Z742),"",INDEX(호기!$A$1:$B$657,MATCH('생산계획(잉크)'!B1194,호기!$A$1:$A$657,0),2))</f>
        <v/>
      </c>
      <c r="AB742" s="24">
        <f>X742+Z742-INDEX(표5[#All],MATCH(B742,표5[[#All],[잉크]],0),5)</f>
        <v>0</v>
      </c>
      <c r="AC742" s="21" t="str">
        <f>IFERROR(AB742/INDEX(표5[#All],MATCH(B742,표5[[#All],[잉크]],0),20),"")</f>
        <v/>
      </c>
      <c r="AD742" s="23"/>
      <c r="AE742" s="235"/>
      <c r="BB742" s="67"/>
      <c r="BC742" s="67"/>
      <c r="BD742" s="67"/>
      <c r="BE742" s="67"/>
      <c r="BF742" s="67"/>
    </row>
    <row r="743" spans="2:58" ht="16.5" hidden="1" customHeight="1" x14ac:dyDescent="0.3">
      <c r="B743" s="5" t="s">
        <v>3058</v>
      </c>
      <c r="C743" s="68"/>
      <c r="D743" s="69" t="str">
        <f>IFERROR(C743/INDEX(표5[#All],MATCH(B743,표5[[#All],[잉크]],0),2),"")</f>
        <v/>
      </c>
      <c r="E743" s="22">
        <f>$C743-INDEX(표5[#All],MATCH(B743,표5[[#All],[잉크]],0),24)</f>
        <v>0</v>
      </c>
      <c r="F743" s="542"/>
      <c r="G743" s="23" t="str">
        <f>IF(ISBLANK(F743),"",INDEX(호기!$A$1:$B$657,MATCH('생산계획(잉크)'!B1195,호기!$A$1:$A$657,0),2))</f>
        <v/>
      </c>
      <c r="H743" s="24">
        <f>C743+F743-INDEX(표5[#All],MATCH(B743,표5[[#All],[잉크]],0),2)</f>
        <v>0</v>
      </c>
      <c r="I743" s="21" t="str">
        <f>IFERROR(H743/INDEX(표5[#All],MATCH(B743,표5[[#All],[잉크]],0),5),"")</f>
        <v/>
      </c>
      <c r="J743" s="542"/>
      <c r="K743" s="25" t="str">
        <f>IF(ISBLANK(J743),"",INDEX(호기!$A$1:$B$657,MATCH('생산계획(잉크)'!B1195,호기!$A$1:$A$657,0),2))</f>
        <v/>
      </c>
      <c r="L743" s="24">
        <f>H743+J743-INDEX(표5[#All],MATCH(B743,표5[[#All],[잉크]],0),5)</f>
        <v>0</v>
      </c>
      <c r="M743" s="21" t="str">
        <f>IFERROR(L743/INDEX(표5[#All],MATCH(B743,표5[[#All],[잉크]],0),8),"")</f>
        <v/>
      </c>
      <c r="N743" s="542"/>
      <c r="O743" s="23" t="str">
        <f>IF(ISBLANK(N743),"",INDEX(호기!$A$1:$B$657,MATCH('생산계획(잉크)'!B1195,호기!$A$1:$A$657,0),2))</f>
        <v/>
      </c>
      <c r="P743" s="24">
        <f>L743+N743-INDEX(표5[#All],MATCH(B743,표5[[#All],[잉크]],0),5)</f>
        <v>0</v>
      </c>
      <c r="Q743" s="21" t="str">
        <f>IFERROR(P743/INDEX(표5[#All],MATCH(B743,표5[[#All],[잉크]],0),11),"")</f>
        <v/>
      </c>
      <c r="R743" s="542"/>
      <c r="S743" s="25" t="str">
        <f>IF(ISBLANK(R743),"",INDEX(호기!$A$1:$B$657,MATCH('생산계획(잉크)'!B1195,호기!$A$1:$A$657,0),2))</f>
        <v/>
      </c>
      <c r="T743" s="24">
        <f>P743+R743-INDEX(표5[#All],MATCH(B743,표5[[#All],[잉크]],0),5)</f>
        <v>0</v>
      </c>
      <c r="U743" s="21" t="str">
        <f>IFERROR(T743/INDEX(표5[#All],MATCH(B743,표5[[#All],[잉크]],0),14),"")</f>
        <v/>
      </c>
      <c r="V743" s="542"/>
      <c r="W743" s="23" t="str">
        <f>IF(ISBLANK(V743),"",INDEX(호기!$A$1:$B$657,MATCH('생산계획(잉크)'!B1195,호기!$A$1:$A$657,0),2))</f>
        <v/>
      </c>
      <c r="X743" s="24">
        <f>T743+V743-INDEX(표5[#All],MATCH(B743,표5[[#All],[잉크]],0),5)</f>
        <v>0</v>
      </c>
      <c r="Y743" s="21" t="str">
        <f>IFERROR(X743/INDEX(표5[#All],MATCH(B743,표5[[#All],[잉크]],0),17),"")</f>
        <v/>
      </c>
      <c r="Z743" s="23"/>
      <c r="AA743" s="23" t="str">
        <f>IF(ISBLANK(Z743),"",INDEX(호기!$A$1:$B$657,MATCH('생산계획(잉크)'!B1195,호기!$A$1:$A$657,0),2))</f>
        <v/>
      </c>
      <c r="AB743" s="24">
        <f>X743+Z743-INDEX(표5[#All],MATCH(B743,표5[[#All],[잉크]],0),5)</f>
        <v>0</v>
      </c>
      <c r="AC743" s="21" t="str">
        <f>IFERROR(AB743/INDEX(표5[#All],MATCH(B743,표5[[#All],[잉크]],0),20),"")</f>
        <v/>
      </c>
      <c r="AD743" s="23"/>
      <c r="AE743" s="235"/>
      <c r="BB743" s="67"/>
      <c r="BC743" s="67"/>
      <c r="BD743" s="67"/>
      <c r="BE743" s="67"/>
      <c r="BF743" s="67"/>
    </row>
    <row r="744" spans="2:58" ht="16.5" hidden="1" customHeight="1" x14ac:dyDescent="0.3">
      <c r="B744" s="5" t="s">
        <v>3057</v>
      </c>
      <c r="C744" s="68"/>
      <c r="D744" s="69" t="str">
        <f>IFERROR(C744/INDEX(표5[#All],MATCH(B744,표5[[#All],[잉크]],0),2),"")</f>
        <v/>
      </c>
      <c r="E744" s="22">
        <f>$C744-INDEX(표5[#All],MATCH(B744,표5[[#All],[잉크]],0),24)</f>
        <v>0</v>
      </c>
      <c r="F744" s="542"/>
      <c r="G744" s="23" t="str">
        <f>IF(ISBLANK(F744),"",INDEX(호기!$A$1:$B$657,MATCH('생산계획(잉크)'!B1196,호기!$A$1:$A$657,0),2))</f>
        <v/>
      </c>
      <c r="H744" s="24">
        <f>C744+F744-INDEX(표5[#All],MATCH(B744,표5[[#All],[잉크]],0),2)</f>
        <v>0</v>
      </c>
      <c r="I744" s="21" t="str">
        <f>IFERROR(H744/INDEX(표5[#All],MATCH(B744,표5[[#All],[잉크]],0),5),"")</f>
        <v/>
      </c>
      <c r="J744" s="542"/>
      <c r="K744" s="25" t="str">
        <f>IF(ISBLANK(J744),"",INDEX(호기!$A$1:$B$657,MATCH('생산계획(잉크)'!B1196,호기!$A$1:$A$657,0),2))</f>
        <v/>
      </c>
      <c r="L744" s="24">
        <f>H744+J744-INDEX(표5[#All],MATCH(B744,표5[[#All],[잉크]],0),5)</f>
        <v>0</v>
      </c>
      <c r="M744" s="21" t="str">
        <f>IFERROR(L744/INDEX(표5[#All],MATCH(B744,표5[[#All],[잉크]],0),8),"")</f>
        <v/>
      </c>
      <c r="N744" s="542"/>
      <c r="O744" s="23" t="str">
        <f>IF(ISBLANK(N744),"",INDEX(호기!$A$1:$B$657,MATCH('생산계획(잉크)'!B1196,호기!$A$1:$A$657,0),2))</f>
        <v/>
      </c>
      <c r="P744" s="24">
        <f>L744+N744-INDEX(표5[#All],MATCH(B744,표5[[#All],[잉크]],0),5)</f>
        <v>0</v>
      </c>
      <c r="Q744" s="21" t="str">
        <f>IFERROR(P744/INDEX(표5[#All],MATCH(B744,표5[[#All],[잉크]],0),11),"")</f>
        <v/>
      </c>
      <c r="R744" s="542"/>
      <c r="S744" s="25" t="str">
        <f>IF(ISBLANK(R744),"",INDEX(호기!$A$1:$B$657,MATCH('생산계획(잉크)'!B1196,호기!$A$1:$A$657,0),2))</f>
        <v/>
      </c>
      <c r="T744" s="24">
        <f>P744+R744-INDEX(표5[#All],MATCH(B744,표5[[#All],[잉크]],0),5)</f>
        <v>0</v>
      </c>
      <c r="U744" s="21" t="str">
        <f>IFERROR(T744/INDEX(표5[#All],MATCH(B744,표5[[#All],[잉크]],0),14),"")</f>
        <v/>
      </c>
      <c r="V744" s="542"/>
      <c r="W744" s="23" t="str">
        <f>IF(ISBLANK(V744),"",INDEX(호기!$A$1:$B$657,MATCH('생산계획(잉크)'!B1196,호기!$A$1:$A$657,0),2))</f>
        <v/>
      </c>
      <c r="X744" s="24">
        <f>T744+V744-INDEX(표5[#All],MATCH(B744,표5[[#All],[잉크]],0),5)</f>
        <v>0</v>
      </c>
      <c r="Y744" s="21" t="str">
        <f>IFERROR(X744/INDEX(표5[#All],MATCH(B744,표5[[#All],[잉크]],0),17),"")</f>
        <v/>
      </c>
      <c r="Z744" s="23"/>
      <c r="AA744" s="23" t="str">
        <f>IF(ISBLANK(Z744),"",INDEX(호기!$A$1:$B$657,MATCH('생산계획(잉크)'!B1196,호기!$A$1:$A$657,0),2))</f>
        <v/>
      </c>
      <c r="AB744" s="24">
        <f>X744+Z744-INDEX(표5[#All],MATCH(B744,표5[[#All],[잉크]],0),5)</f>
        <v>0</v>
      </c>
      <c r="AC744" s="21" t="str">
        <f>IFERROR(AB744/INDEX(표5[#All],MATCH(B744,표5[[#All],[잉크]],0),20),"")</f>
        <v/>
      </c>
      <c r="AD744" s="23"/>
      <c r="AE744" s="235"/>
      <c r="BB744" s="67"/>
      <c r="BC744" s="67"/>
      <c r="BD744" s="67"/>
      <c r="BE744" s="67"/>
      <c r="BF744" s="67"/>
    </row>
    <row r="745" spans="2:58" ht="16.5" hidden="1" customHeight="1" x14ac:dyDescent="0.3">
      <c r="B745" s="5" t="s">
        <v>3063</v>
      </c>
      <c r="C745" s="68"/>
      <c r="D745" s="69" t="str">
        <f>IFERROR(C745/INDEX(표5[#All],MATCH(B745,표5[[#All],[잉크]],0),2),"")</f>
        <v/>
      </c>
      <c r="E745" s="22">
        <f>$C745-INDEX(표5[#All],MATCH(B745,표5[[#All],[잉크]],0),24)</f>
        <v>0</v>
      </c>
      <c r="F745" s="542"/>
      <c r="G745" s="23" t="str">
        <f>IF(ISBLANK(F745),"",INDEX(호기!$A$1:$B$657,MATCH('생산계획(잉크)'!B1197,호기!$A$1:$A$657,0),2))</f>
        <v/>
      </c>
      <c r="H745" s="24">
        <f>C745+F745-INDEX(표5[#All],MATCH(B745,표5[[#All],[잉크]],0),2)</f>
        <v>0</v>
      </c>
      <c r="I745" s="21" t="str">
        <f>IFERROR(H745/INDEX(표5[#All],MATCH(B745,표5[[#All],[잉크]],0),5),"")</f>
        <v/>
      </c>
      <c r="J745" s="542"/>
      <c r="K745" s="25" t="str">
        <f>IF(ISBLANK(J745),"",INDEX(호기!$A$1:$B$657,MATCH('생산계획(잉크)'!B1197,호기!$A$1:$A$657,0),2))</f>
        <v/>
      </c>
      <c r="L745" s="24">
        <f>H745+J745-INDEX(표5[#All],MATCH(B745,표5[[#All],[잉크]],0),5)</f>
        <v>0</v>
      </c>
      <c r="M745" s="21" t="str">
        <f>IFERROR(L745/INDEX(표5[#All],MATCH(B745,표5[[#All],[잉크]],0),8),"")</f>
        <v/>
      </c>
      <c r="N745" s="542"/>
      <c r="O745" s="23" t="str">
        <f>IF(ISBLANK(N745),"",INDEX(호기!$A$1:$B$657,MATCH('생산계획(잉크)'!B1197,호기!$A$1:$A$657,0),2))</f>
        <v/>
      </c>
      <c r="P745" s="24">
        <f>L745+N745-INDEX(표5[#All],MATCH(B745,표5[[#All],[잉크]],0),5)</f>
        <v>0</v>
      </c>
      <c r="Q745" s="21" t="str">
        <f>IFERROR(P745/INDEX(표5[#All],MATCH(B745,표5[[#All],[잉크]],0),11),"")</f>
        <v/>
      </c>
      <c r="R745" s="542"/>
      <c r="S745" s="25" t="str">
        <f>IF(ISBLANK(R745),"",INDEX(호기!$A$1:$B$657,MATCH('생산계획(잉크)'!B1197,호기!$A$1:$A$657,0),2))</f>
        <v/>
      </c>
      <c r="T745" s="24">
        <f>P745+R745-INDEX(표5[#All],MATCH(B745,표5[[#All],[잉크]],0),5)</f>
        <v>0</v>
      </c>
      <c r="U745" s="21" t="str">
        <f>IFERROR(T745/INDEX(표5[#All],MATCH(B745,표5[[#All],[잉크]],0),14),"")</f>
        <v/>
      </c>
      <c r="V745" s="542"/>
      <c r="W745" s="23" t="str">
        <f>IF(ISBLANK(V745),"",INDEX(호기!$A$1:$B$657,MATCH('생산계획(잉크)'!B1197,호기!$A$1:$A$657,0),2))</f>
        <v/>
      </c>
      <c r="X745" s="24">
        <f>T745+V745-INDEX(표5[#All],MATCH(B745,표5[[#All],[잉크]],0),5)</f>
        <v>0</v>
      </c>
      <c r="Y745" s="21" t="str">
        <f>IFERROR(X745/INDEX(표5[#All],MATCH(B745,표5[[#All],[잉크]],0),17),"")</f>
        <v/>
      </c>
      <c r="Z745" s="23"/>
      <c r="AA745" s="23" t="str">
        <f>IF(ISBLANK(Z745),"",INDEX(호기!$A$1:$B$657,MATCH('생산계획(잉크)'!B1197,호기!$A$1:$A$657,0),2))</f>
        <v/>
      </c>
      <c r="AB745" s="24">
        <f>X745+Z745-INDEX(표5[#All],MATCH(B745,표5[[#All],[잉크]],0),5)</f>
        <v>0</v>
      </c>
      <c r="AC745" s="21" t="str">
        <f>IFERROR(AB745/INDEX(표5[#All],MATCH(B745,표5[[#All],[잉크]],0),20),"")</f>
        <v/>
      </c>
      <c r="AD745" s="23"/>
      <c r="AE745" s="235"/>
      <c r="BB745" s="67"/>
      <c r="BC745" s="67"/>
      <c r="BD745" s="67"/>
      <c r="BE745" s="67"/>
      <c r="BF745" s="67"/>
    </row>
    <row r="746" spans="2:58" ht="16.5" hidden="1" customHeight="1" x14ac:dyDescent="0.3">
      <c r="B746" s="5" t="s">
        <v>3062</v>
      </c>
      <c r="C746" s="68"/>
      <c r="D746" s="69" t="str">
        <f>IFERROR(C746/INDEX(표5[#All],MATCH(B746,표5[[#All],[잉크]],0),2),"")</f>
        <v/>
      </c>
      <c r="E746" s="22">
        <f>$C746-INDEX(표5[#All],MATCH(B746,표5[[#All],[잉크]],0),24)</f>
        <v>0</v>
      </c>
      <c r="F746" s="542"/>
      <c r="G746" s="23" t="str">
        <f>IF(ISBLANK(F746),"",INDEX(호기!$A$1:$B$657,MATCH('생산계획(잉크)'!B1198,호기!$A$1:$A$657,0),2))</f>
        <v/>
      </c>
      <c r="H746" s="24">
        <f>C746+F746-INDEX(표5[#All],MATCH(B746,표5[[#All],[잉크]],0),2)</f>
        <v>0</v>
      </c>
      <c r="I746" s="21" t="str">
        <f>IFERROR(H746/INDEX(표5[#All],MATCH(B746,표5[[#All],[잉크]],0),5),"")</f>
        <v/>
      </c>
      <c r="J746" s="542"/>
      <c r="K746" s="25" t="str">
        <f>IF(ISBLANK(J746),"",INDEX(호기!$A$1:$B$657,MATCH('생산계획(잉크)'!B1198,호기!$A$1:$A$657,0),2))</f>
        <v/>
      </c>
      <c r="L746" s="24">
        <f>H746+J746-INDEX(표5[#All],MATCH(B746,표5[[#All],[잉크]],0),5)</f>
        <v>0</v>
      </c>
      <c r="M746" s="21" t="str">
        <f>IFERROR(L746/INDEX(표5[#All],MATCH(B746,표5[[#All],[잉크]],0),8),"")</f>
        <v/>
      </c>
      <c r="N746" s="542"/>
      <c r="O746" s="23" t="str">
        <f>IF(ISBLANK(N746),"",INDEX(호기!$A$1:$B$657,MATCH('생산계획(잉크)'!B1198,호기!$A$1:$A$657,0),2))</f>
        <v/>
      </c>
      <c r="P746" s="24">
        <f>L746+N746-INDEX(표5[#All],MATCH(B746,표5[[#All],[잉크]],0),5)</f>
        <v>0</v>
      </c>
      <c r="Q746" s="21" t="str">
        <f>IFERROR(P746/INDEX(표5[#All],MATCH(B746,표5[[#All],[잉크]],0),11),"")</f>
        <v/>
      </c>
      <c r="R746" s="542"/>
      <c r="S746" s="25" t="str">
        <f>IF(ISBLANK(R746),"",INDEX(호기!$A$1:$B$657,MATCH('생산계획(잉크)'!B1198,호기!$A$1:$A$657,0),2))</f>
        <v/>
      </c>
      <c r="T746" s="24">
        <f>P746+R746-INDEX(표5[#All],MATCH(B746,표5[[#All],[잉크]],0),5)</f>
        <v>0</v>
      </c>
      <c r="U746" s="21" t="str">
        <f>IFERROR(T746/INDEX(표5[#All],MATCH(B746,표5[[#All],[잉크]],0),14),"")</f>
        <v/>
      </c>
      <c r="V746" s="542"/>
      <c r="W746" s="23" t="str">
        <f>IF(ISBLANK(V746),"",INDEX(호기!$A$1:$B$657,MATCH('생산계획(잉크)'!B1198,호기!$A$1:$A$657,0),2))</f>
        <v/>
      </c>
      <c r="X746" s="24">
        <f>T746+V746-INDEX(표5[#All],MATCH(B746,표5[[#All],[잉크]],0),5)</f>
        <v>0</v>
      </c>
      <c r="Y746" s="21" t="str">
        <f>IFERROR(X746/INDEX(표5[#All],MATCH(B746,표5[[#All],[잉크]],0),17),"")</f>
        <v/>
      </c>
      <c r="Z746" s="23"/>
      <c r="AA746" s="23" t="str">
        <f>IF(ISBLANK(Z746),"",INDEX(호기!$A$1:$B$657,MATCH('생산계획(잉크)'!B1198,호기!$A$1:$A$657,0),2))</f>
        <v/>
      </c>
      <c r="AB746" s="24">
        <f>X746+Z746-INDEX(표5[#All],MATCH(B746,표5[[#All],[잉크]],0),5)</f>
        <v>0</v>
      </c>
      <c r="AC746" s="21" t="str">
        <f>IFERROR(AB746/INDEX(표5[#All],MATCH(B746,표5[[#All],[잉크]],0),20),"")</f>
        <v/>
      </c>
      <c r="AD746" s="23"/>
      <c r="AE746" s="235"/>
      <c r="BB746" s="67"/>
      <c r="BC746" s="67"/>
      <c r="BD746" s="67"/>
      <c r="BE746" s="67"/>
      <c r="BF746" s="67"/>
    </row>
    <row r="747" spans="2:58" ht="16.5" hidden="1" customHeight="1" x14ac:dyDescent="0.3">
      <c r="B747" s="5" t="s">
        <v>3069</v>
      </c>
      <c r="C747" s="68"/>
      <c r="D747" s="69" t="str">
        <f>IFERROR(C747/INDEX(표5[#All],MATCH(B747,표5[[#All],[잉크]],0),2),"")</f>
        <v/>
      </c>
      <c r="E747" s="22">
        <f>$C747-INDEX(표5[#All],MATCH(B747,표5[[#All],[잉크]],0),24)</f>
        <v>0</v>
      </c>
      <c r="F747" s="542"/>
      <c r="G747" s="23" t="str">
        <f>IF(ISBLANK(F747),"",INDEX(호기!$A$1:$B$657,MATCH('생산계획(잉크)'!B1199,호기!$A$1:$A$657,0),2))</f>
        <v/>
      </c>
      <c r="H747" s="24">
        <f>C747+F747-INDEX(표5[#All],MATCH(B747,표5[[#All],[잉크]],0),2)</f>
        <v>0</v>
      </c>
      <c r="I747" s="21" t="str">
        <f>IFERROR(H747/INDEX(표5[#All],MATCH(B747,표5[[#All],[잉크]],0),5),"")</f>
        <v/>
      </c>
      <c r="J747" s="542"/>
      <c r="K747" s="25" t="str">
        <f>IF(ISBLANK(J747),"",INDEX(호기!$A$1:$B$657,MATCH('생산계획(잉크)'!B1199,호기!$A$1:$A$657,0),2))</f>
        <v/>
      </c>
      <c r="L747" s="24">
        <f>H747+J747-INDEX(표5[#All],MATCH(B747,표5[[#All],[잉크]],0),5)</f>
        <v>0</v>
      </c>
      <c r="M747" s="21" t="str">
        <f>IFERROR(L747/INDEX(표5[#All],MATCH(B747,표5[[#All],[잉크]],0),8),"")</f>
        <v/>
      </c>
      <c r="N747" s="542"/>
      <c r="O747" s="23" t="str">
        <f>IF(ISBLANK(N747),"",INDEX(호기!$A$1:$B$657,MATCH('생산계획(잉크)'!B1199,호기!$A$1:$A$657,0),2))</f>
        <v/>
      </c>
      <c r="P747" s="24">
        <f>L747+N747-INDEX(표5[#All],MATCH(B747,표5[[#All],[잉크]],0),5)</f>
        <v>0</v>
      </c>
      <c r="Q747" s="21" t="str">
        <f>IFERROR(P747/INDEX(표5[#All],MATCH(B747,표5[[#All],[잉크]],0),11),"")</f>
        <v/>
      </c>
      <c r="R747" s="542"/>
      <c r="S747" s="25" t="str">
        <f>IF(ISBLANK(R747),"",INDEX(호기!$A$1:$B$657,MATCH('생산계획(잉크)'!B1199,호기!$A$1:$A$657,0),2))</f>
        <v/>
      </c>
      <c r="T747" s="24">
        <f>P747+R747-INDEX(표5[#All],MATCH(B747,표5[[#All],[잉크]],0),5)</f>
        <v>0</v>
      </c>
      <c r="U747" s="21" t="str">
        <f>IFERROR(T747/INDEX(표5[#All],MATCH(B747,표5[[#All],[잉크]],0),14),"")</f>
        <v/>
      </c>
      <c r="V747" s="542"/>
      <c r="W747" s="23" t="str">
        <f>IF(ISBLANK(V747),"",INDEX(호기!$A$1:$B$657,MATCH('생산계획(잉크)'!B1199,호기!$A$1:$A$657,0),2))</f>
        <v/>
      </c>
      <c r="X747" s="24">
        <f>T747+V747-INDEX(표5[#All],MATCH(B747,표5[[#All],[잉크]],0),5)</f>
        <v>0</v>
      </c>
      <c r="Y747" s="21" t="str">
        <f>IFERROR(X747/INDEX(표5[#All],MATCH(B747,표5[[#All],[잉크]],0),17),"")</f>
        <v/>
      </c>
      <c r="Z747" s="23"/>
      <c r="AA747" s="23" t="str">
        <f>IF(ISBLANK(Z747),"",INDEX(호기!$A$1:$B$657,MATCH('생산계획(잉크)'!B1199,호기!$A$1:$A$657,0),2))</f>
        <v/>
      </c>
      <c r="AB747" s="24">
        <f>X747+Z747-INDEX(표5[#All],MATCH(B747,표5[[#All],[잉크]],0),5)</f>
        <v>0</v>
      </c>
      <c r="AC747" s="21" t="str">
        <f>IFERROR(AB747/INDEX(표5[#All],MATCH(B747,표5[[#All],[잉크]],0),20),"")</f>
        <v/>
      </c>
      <c r="AD747" s="23"/>
      <c r="AE747" s="235"/>
      <c r="BB747" s="67"/>
      <c r="BC747" s="67"/>
      <c r="BD747" s="67"/>
      <c r="BE747" s="67"/>
      <c r="BF747" s="67"/>
    </row>
    <row r="748" spans="2:58" ht="16.5" hidden="1" customHeight="1" x14ac:dyDescent="0.3">
      <c r="B748" s="5" t="s">
        <v>3070</v>
      </c>
      <c r="C748" s="68"/>
      <c r="D748" s="69" t="str">
        <f>IFERROR(C748/INDEX(표5[#All],MATCH(B748,표5[[#All],[잉크]],0),2),"")</f>
        <v/>
      </c>
      <c r="E748" s="22">
        <f>$C748-INDEX(표5[#All],MATCH(B748,표5[[#All],[잉크]],0),24)</f>
        <v>0</v>
      </c>
      <c r="F748" s="542"/>
      <c r="G748" s="23" t="str">
        <f>IF(ISBLANK(F748),"",INDEX(호기!$A$1:$B$657,MATCH('생산계획(잉크)'!B1200,호기!$A$1:$A$657,0),2))</f>
        <v/>
      </c>
      <c r="H748" s="24">
        <f>C748+F748-INDEX(표5[#All],MATCH(B748,표5[[#All],[잉크]],0),2)</f>
        <v>0</v>
      </c>
      <c r="I748" s="21" t="str">
        <f>IFERROR(H748/INDEX(표5[#All],MATCH(B748,표5[[#All],[잉크]],0),5),"")</f>
        <v/>
      </c>
      <c r="J748" s="542"/>
      <c r="K748" s="25" t="str">
        <f>IF(ISBLANK(J748),"",INDEX(호기!$A$1:$B$657,MATCH('생산계획(잉크)'!B1200,호기!$A$1:$A$657,0),2))</f>
        <v/>
      </c>
      <c r="L748" s="24">
        <f>H748+J748-INDEX(표5[#All],MATCH(B748,표5[[#All],[잉크]],0),5)</f>
        <v>0</v>
      </c>
      <c r="M748" s="21" t="str">
        <f>IFERROR(L748/INDEX(표5[#All],MATCH(B748,표5[[#All],[잉크]],0),8),"")</f>
        <v/>
      </c>
      <c r="N748" s="542"/>
      <c r="O748" s="23" t="str">
        <f>IF(ISBLANK(N748),"",INDEX(호기!$A$1:$B$657,MATCH('생산계획(잉크)'!B1200,호기!$A$1:$A$657,0),2))</f>
        <v/>
      </c>
      <c r="P748" s="24">
        <f>L748+N748-INDEX(표5[#All],MATCH(B748,표5[[#All],[잉크]],0),5)</f>
        <v>0</v>
      </c>
      <c r="Q748" s="21" t="str">
        <f>IFERROR(P748/INDEX(표5[#All],MATCH(B748,표5[[#All],[잉크]],0),11),"")</f>
        <v/>
      </c>
      <c r="R748" s="542"/>
      <c r="S748" s="25" t="str">
        <f>IF(ISBLANK(R748),"",INDEX(호기!$A$1:$B$657,MATCH('생산계획(잉크)'!B1200,호기!$A$1:$A$657,0),2))</f>
        <v/>
      </c>
      <c r="T748" s="24">
        <f>P748+R748-INDEX(표5[#All],MATCH(B748,표5[[#All],[잉크]],0),5)</f>
        <v>0</v>
      </c>
      <c r="U748" s="21" t="str">
        <f>IFERROR(T748/INDEX(표5[#All],MATCH(B748,표5[[#All],[잉크]],0),14),"")</f>
        <v/>
      </c>
      <c r="V748" s="542"/>
      <c r="W748" s="23" t="str">
        <f>IF(ISBLANK(V748),"",INDEX(호기!$A$1:$B$657,MATCH('생산계획(잉크)'!B1200,호기!$A$1:$A$657,0),2))</f>
        <v/>
      </c>
      <c r="X748" s="24">
        <f>T748+V748-INDEX(표5[#All],MATCH(B748,표5[[#All],[잉크]],0),5)</f>
        <v>0</v>
      </c>
      <c r="Y748" s="21" t="str">
        <f>IFERROR(X748/INDEX(표5[#All],MATCH(B748,표5[[#All],[잉크]],0),17),"")</f>
        <v/>
      </c>
      <c r="Z748" s="23"/>
      <c r="AA748" s="23" t="str">
        <f>IF(ISBLANK(Z748),"",INDEX(호기!$A$1:$B$657,MATCH('생산계획(잉크)'!B1200,호기!$A$1:$A$657,0),2))</f>
        <v/>
      </c>
      <c r="AB748" s="24">
        <f>X748+Z748-INDEX(표5[#All],MATCH(B748,표5[[#All],[잉크]],0),5)</f>
        <v>0</v>
      </c>
      <c r="AC748" s="21" t="str">
        <f>IFERROR(AB748/INDEX(표5[#All],MATCH(B748,표5[[#All],[잉크]],0),20),"")</f>
        <v/>
      </c>
      <c r="AD748" s="23"/>
      <c r="AE748" s="235"/>
      <c r="BB748" s="67"/>
      <c r="BC748" s="67"/>
      <c r="BD748" s="67"/>
      <c r="BE748" s="67"/>
      <c r="BF748" s="67"/>
    </row>
    <row r="749" spans="2:58" ht="16.5" hidden="1" customHeight="1" x14ac:dyDescent="0.3">
      <c r="B749" s="5" t="s">
        <v>3081</v>
      </c>
      <c r="C749" s="68"/>
      <c r="D749" s="69" t="str">
        <f>IFERROR(C749/INDEX(표5[#All],MATCH(B749,표5[[#All],[잉크]],0),2),"")</f>
        <v/>
      </c>
      <c r="E749" s="22">
        <f>$C749-INDEX(표5[#All],MATCH(B749,표5[[#All],[잉크]],0),24)</f>
        <v>0</v>
      </c>
      <c r="F749" s="542"/>
      <c r="G749" s="23" t="str">
        <f>IF(ISBLANK(F749),"",INDEX(호기!$A$1:$B$657,MATCH('생산계획(잉크)'!B1201,호기!$A$1:$A$657,0),2))</f>
        <v/>
      </c>
      <c r="H749" s="24">
        <f>C749+F749-INDEX(표5[#All],MATCH(B749,표5[[#All],[잉크]],0),2)</f>
        <v>0</v>
      </c>
      <c r="I749" s="21" t="str">
        <f>IFERROR(H749/INDEX(표5[#All],MATCH(B749,표5[[#All],[잉크]],0),5),"")</f>
        <v/>
      </c>
      <c r="J749" s="542"/>
      <c r="K749" s="25" t="str">
        <f>IF(ISBLANK(J749),"",INDEX(호기!$A$1:$B$657,MATCH('생산계획(잉크)'!B1201,호기!$A$1:$A$657,0),2))</f>
        <v/>
      </c>
      <c r="L749" s="24">
        <f>H749+J749-INDEX(표5[#All],MATCH(B749,표5[[#All],[잉크]],0),5)</f>
        <v>0</v>
      </c>
      <c r="M749" s="21" t="str">
        <f>IFERROR(L749/INDEX(표5[#All],MATCH(B749,표5[[#All],[잉크]],0),8),"")</f>
        <v/>
      </c>
      <c r="N749" s="542"/>
      <c r="O749" s="23" t="str">
        <f>IF(ISBLANK(N749),"",INDEX(호기!$A$1:$B$657,MATCH('생산계획(잉크)'!B1201,호기!$A$1:$A$657,0),2))</f>
        <v/>
      </c>
      <c r="P749" s="24">
        <f>L749+N749-INDEX(표5[#All],MATCH(B749,표5[[#All],[잉크]],0),5)</f>
        <v>0</v>
      </c>
      <c r="Q749" s="21" t="str">
        <f>IFERROR(P749/INDEX(표5[#All],MATCH(B749,표5[[#All],[잉크]],0),11),"")</f>
        <v/>
      </c>
      <c r="R749" s="542"/>
      <c r="S749" s="25" t="str">
        <f>IF(ISBLANK(R749),"",INDEX(호기!$A$1:$B$657,MATCH('생산계획(잉크)'!B1201,호기!$A$1:$A$657,0),2))</f>
        <v/>
      </c>
      <c r="T749" s="24">
        <f>P749+R749-INDEX(표5[#All],MATCH(B749,표5[[#All],[잉크]],0),5)</f>
        <v>0</v>
      </c>
      <c r="U749" s="21" t="str">
        <f>IFERROR(T749/INDEX(표5[#All],MATCH(B749,표5[[#All],[잉크]],0),14),"")</f>
        <v/>
      </c>
      <c r="V749" s="542"/>
      <c r="W749" s="23" t="str">
        <f>IF(ISBLANK(V749),"",INDEX(호기!$A$1:$B$657,MATCH('생산계획(잉크)'!B1201,호기!$A$1:$A$657,0),2))</f>
        <v/>
      </c>
      <c r="X749" s="24">
        <f>T749+V749-INDEX(표5[#All],MATCH(B749,표5[[#All],[잉크]],0),5)</f>
        <v>0</v>
      </c>
      <c r="Y749" s="21" t="str">
        <f>IFERROR(X749/INDEX(표5[#All],MATCH(B749,표5[[#All],[잉크]],0),17),"")</f>
        <v/>
      </c>
      <c r="Z749" s="23"/>
      <c r="AA749" s="23" t="str">
        <f>IF(ISBLANK(Z749),"",INDEX(호기!$A$1:$B$657,MATCH('생산계획(잉크)'!B1201,호기!$A$1:$A$657,0),2))</f>
        <v/>
      </c>
      <c r="AB749" s="24">
        <f>X749+Z749-INDEX(표5[#All],MATCH(B749,표5[[#All],[잉크]],0),5)</f>
        <v>0</v>
      </c>
      <c r="AC749" s="21" t="str">
        <f>IFERROR(AB749/INDEX(표5[#All],MATCH(B749,표5[[#All],[잉크]],0),20),"")</f>
        <v/>
      </c>
      <c r="AD749" s="23"/>
      <c r="AE749" s="235"/>
      <c r="BB749" s="67"/>
      <c r="BC749" s="67"/>
      <c r="BD749" s="67"/>
      <c r="BE749" s="67"/>
      <c r="BF749" s="67"/>
    </row>
    <row r="750" spans="2:58" ht="16.5" hidden="1" customHeight="1" x14ac:dyDescent="0.3">
      <c r="B750" s="5" t="s">
        <v>3082</v>
      </c>
      <c r="C750" s="68"/>
      <c r="D750" s="69" t="str">
        <f>IFERROR(C750/INDEX(표5[#All],MATCH(B750,표5[[#All],[잉크]],0),2),"")</f>
        <v/>
      </c>
      <c r="E750" s="22">
        <f>$C750-INDEX(표5[#All],MATCH(B750,표5[[#All],[잉크]],0),24)</f>
        <v>0</v>
      </c>
      <c r="F750" s="542"/>
      <c r="G750" s="23" t="str">
        <f>IF(ISBLANK(F750),"",INDEX(호기!$A$1:$B$657,MATCH('생산계획(잉크)'!B1202,호기!$A$1:$A$657,0),2))</f>
        <v/>
      </c>
      <c r="H750" s="24">
        <f>C750+F750-INDEX(표5[#All],MATCH(B750,표5[[#All],[잉크]],0),2)</f>
        <v>0</v>
      </c>
      <c r="I750" s="21" t="str">
        <f>IFERROR(H750/INDEX(표5[#All],MATCH(B750,표5[[#All],[잉크]],0),5),"")</f>
        <v/>
      </c>
      <c r="J750" s="542"/>
      <c r="K750" s="25" t="str">
        <f>IF(ISBLANK(J750),"",INDEX(호기!$A$1:$B$657,MATCH('생산계획(잉크)'!B1202,호기!$A$1:$A$657,0),2))</f>
        <v/>
      </c>
      <c r="L750" s="24">
        <f>H750+J750-INDEX(표5[#All],MATCH(B750,표5[[#All],[잉크]],0),5)</f>
        <v>0</v>
      </c>
      <c r="M750" s="21" t="str">
        <f>IFERROR(L750/INDEX(표5[#All],MATCH(B750,표5[[#All],[잉크]],0),8),"")</f>
        <v/>
      </c>
      <c r="N750" s="542"/>
      <c r="O750" s="23" t="str">
        <f>IF(ISBLANK(N750),"",INDEX(호기!$A$1:$B$657,MATCH('생산계획(잉크)'!B1202,호기!$A$1:$A$657,0),2))</f>
        <v/>
      </c>
      <c r="P750" s="24">
        <f>L750+N750-INDEX(표5[#All],MATCH(B750,표5[[#All],[잉크]],0),5)</f>
        <v>0</v>
      </c>
      <c r="Q750" s="21" t="str">
        <f>IFERROR(P750/INDEX(표5[#All],MATCH(B750,표5[[#All],[잉크]],0),11),"")</f>
        <v/>
      </c>
      <c r="R750" s="542"/>
      <c r="S750" s="25" t="str">
        <f>IF(ISBLANK(R750),"",INDEX(호기!$A$1:$B$657,MATCH('생산계획(잉크)'!B1202,호기!$A$1:$A$657,0),2))</f>
        <v/>
      </c>
      <c r="T750" s="24">
        <f>P750+R750-INDEX(표5[#All],MATCH(B750,표5[[#All],[잉크]],0),5)</f>
        <v>0</v>
      </c>
      <c r="U750" s="21" t="str">
        <f>IFERROR(T750/INDEX(표5[#All],MATCH(B750,표5[[#All],[잉크]],0),14),"")</f>
        <v/>
      </c>
      <c r="V750" s="542"/>
      <c r="W750" s="23" t="str">
        <f>IF(ISBLANK(V750),"",INDEX(호기!$A$1:$B$657,MATCH('생산계획(잉크)'!B1202,호기!$A$1:$A$657,0),2))</f>
        <v/>
      </c>
      <c r="X750" s="24">
        <f>T750+V750-INDEX(표5[#All],MATCH(B750,표5[[#All],[잉크]],0),5)</f>
        <v>0</v>
      </c>
      <c r="Y750" s="21" t="str">
        <f>IFERROR(X750/INDEX(표5[#All],MATCH(B750,표5[[#All],[잉크]],0),17),"")</f>
        <v/>
      </c>
      <c r="Z750" s="23"/>
      <c r="AA750" s="23" t="str">
        <f>IF(ISBLANK(Z750),"",INDEX(호기!$A$1:$B$657,MATCH('생산계획(잉크)'!B1202,호기!$A$1:$A$657,0),2))</f>
        <v/>
      </c>
      <c r="AB750" s="24">
        <f>X750+Z750-INDEX(표5[#All],MATCH(B750,표5[[#All],[잉크]],0),5)</f>
        <v>0</v>
      </c>
      <c r="AC750" s="21" t="str">
        <f>IFERROR(AB750/INDEX(표5[#All],MATCH(B750,표5[[#All],[잉크]],0),20),"")</f>
        <v/>
      </c>
      <c r="AD750" s="23"/>
      <c r="AE750" s="235"/>
      <c r="BB750" s="67"/>
      <c r="BC750" s="67"/>
      <c r="BD750" s="67"/>
      <c r="BE750" s="67"/>
      <c r="BF750" s="67"/>
    </row>
    <row r="751" spans="2:58" ht="16.5" hidden="1" customHeight="1" x14ac:dyDescent="0.3">
      <c r="B751" s="5" t="s">
        <v>3085</v>
      </c>
      <c r="C751" s="68"/>
      <c r="D751" s="69" t="str">
        <f>IFERROR(C751/INDEX(표5[#All],MATCH(B751,표5[[#All],[잉크]],0),2),"")</f>
        <v/>
      </c>
      <c r="E751" s="22">
        <f>$C751-INDEX(표5[#All],MATCH(B751,표5[[#All],[잉크]],0),24)</f>
        <v>0</v>
      </c>
      <c r="F751" s="542"/>
      <c r="G751" s="23" t="str">
        <f>IF(ISBLANK(F751),"",INDEX(호기!$A$1:$B$657,MATCH('생산계획(잉크)'!B1203,호기!$A$1:$A$657,0),2))</f>
        <v/>
      </c>
      <c r="H751" s="24">
        <f>C751+F751-INDEX(표5[#All],MATCH(B751,표5[[#All],[잉크]],0),2)</f>
        <v>0</v>
      </c>
      <c r="I751" s="21" t="str">
        <f>IFERROR(H751/INDEX(표5[#All],MATCH(B751,표5[[#All],[잉크]],0),5),"")</f>
        <v/>
      </c>
      <c r="J751" s="542"/>
      <c r="K751" s="25" t="str">
        <f>IF(ISBLANK(J751),"",INDEX(호기!$A$1:$B$657,MATCH('생산계획(잉크)'!B1203,호기!$A$1:$A$657,0),2))</f>
        <v/>
      </c>
      <c r="L751" s="24">
        <f>H751+J751-INDEX(표5[#All],MATCH(B751,표5[[#All],[잉크]],0),5)</f>
        <v>0</v>
      </c>
      <c r="M751" s="21" t="str">
        <f>IFERROR(L751/INDEX(표5[#All],MATCH(B751,표5[[#All],[잉크]],0),8),"")</f>
        <v/>
      </c>
      <c r="N751" s="542"/>
      <c r="O751" s="23" t="str">
        <f>IF(ISBLANK(N751),"",INDEX(호기!$A$1:$B$657,MATCH('생산계획(잉크)'!B1203,호기!$A$1:$A$657,0),2))</f>
        <v/>
      </c>
      <c r="P751" s="24">
        <f>L751+N751-INDEX(표5[#All],MATCH(B751,표5[[#All],[잉크]],0),5)</f>
        <v>0</v>
      </c>
      <c r="Q751" s="21" t="str">
        <f>IFERROR(P751/INDEX(표5[#All],MATCH(B751,표5[[#All],[잉크]],0),11),"")</f>
        <v/>
      </c>
      <c r="R751" s="542"/>
      <c r="S751" s="25" t="str">
        <f>IF(ISBLANK(R751),"",INDEX(호기!$A$1:$B$657,MATCH('생산계획(잉크)'!B1203,호기!$A$1:$A$657,0),2))</f>
        <v/>
      </c>
      <c r="T751" s="24">
        <f>P751+R751-INDEX(표5[#All],MATCH(B751,표5[[#All],[잉크]],0),5)</f>
        <v>0</v>
      </c>
      <c r="U751" s="21" t="str">
        <f>IFERROR(T751/INDEX(표5[#All],MATCH(B751,표5[[#All],[잉크]],0),14),"")</f>
        <v/>
      </c>
      <c r="V751" s="542"/>
      <c r="W751" s="23" t="str">
        <f>IF(ISBLANK(V751),"",INDEX(호기!$A$1:$B$657,MATCH('생산계획(잉크)'!B1203,호기!$A$1:$A$657,0),2))</f>
        <v/>
      </c>
      <c r="X751" s="24">
        <f>T751+V751-INDEX(표5[#All],MATCH(B751,표5[[#All],[잉크]],0),5)</f>
        <v>0</v>
      </c>
      <c r="Y751" s="21" t="str">
        <f>IFERROR(X751/INDEX(표5[#All],MATCH(B751,표5[[#All],[잉크]],0),17),"")</f>
        <v/>
      </c>
      <c r="Z751" s="23"/>
      <c r="AA751" s="23" t="str">
        <f>IF(ISBLANK(Z751),"",INDEX(호기!$A$1:$B$657,MATCH('생산계획(잉크)'!B1203,호기!$A$1:$A$657,0),2))</f>
        <v/>
      </c>
      <c r="AB751" s="24">
        <f>X751+Z751-INDEX(표5[#All],MATCH(B751,표5[[#All],[잉크]],0),5)</f>
        <v>0</v>
      </c>
      <c r="AC751" s="21" t="str">
        <f>IFERROR(AB751/INDEX(표5[#All],MATCH(B751,표5[[#All],[잉크]],0),20),"")</f>
        <v/>
      </c>
      <c r="AD751" s="23"/>
      <c r="AE751" s="235"/>
      <c r="BB751" s="67"/>
      <c r="BC751" s="67"/>
      <c r="BD751" s="67"/>
      <c r="BE751" s="67"/>
      <c r="BF751" s="67"/>
    </row>
    <row r="752" spans="2:58" ht="16.5" hidden="1" customHeight="1" x14ac:dyDescent="0.3">
      <c r="B752" s="5" t="s">
        <v>3099</v>
      </c>
      <c r="C752" s="68"/>
      <c r="D752" s="69" t="str">
        <f>IFERROR(C752/INDEX(표5[#All],MATCH(B752,표5[[#All],[잉크]],0),2),"")</f>
        <v/>
      </c>
      <c r="E752" s="22">
        <f>$C752-INDEX(표5[#All],MATCH(B752,표5[[#All],[잉크]],0),24)</f>
        <v>0</v>
      </c>
      <c r="F752" s="542"/>
      <c r="G752" s="23" t="str">
        <f>IF(ISBLANK(F752),"",INDEX(호기!$A$1:$B$657,MATCH('생산계획(잉크)'!B1204,호기!$A$1:$A$657,0),2))</f>
        <v/>
      </c>
      <c r="H752" s="24">
        <f>C752+F752-INDEX(표5[#All],MATCH(B752,표5[[#All],[잉크]],0),2)</f>
        <v>0</v>
      </c>
      <c r="I752" s="21" t="str">
        <f>IFERROR(H752/INDEX(표5[#All],MATCH(B752,표5[[#All],[잉크]],0),5),"")</f>
        <v/>
      </c>
      <c r="J752" s="542"/>
      <c r="K752" s="25" t="str">
        <f>IF(ISBLANK(J752),"",INDEX(호기!$A$1:$B$657,MATCH('생산계획(잉크)'!B1204,호기!$A$1:$A$657,0),2))</f>
        <v/>
      </c>
      <c r="L752" s="24">
        <f>H752+J752-INDEX(표5[#All],MATCH(B752,표5[[#All],[잉크]],0),5)</f>
        <v>0</v>
      </c>
      <c r="M752" s="21" t="str">
        <f>IFERROR(L752/INDEX(표5[#All],MATCH(B752,표5[[#All],[잉크]],0),8),"")</f>
        <v/>
      </c>
      <c r="N752" s="542"/>
      <c r="O752" s="23" t="str">
        <f>IF(ISBLANK(N752),"",INDEX(호기!$A$1:$B$657,MATCH('생산계획(잉크)'!B1204,호기!$A$1:$A$657,0),2))</f>
        <v/>
      </c>
      <c r="P752" s="24">
        <f>L752+N752-INDEX(표5[#All],MATCH(B752,표5[[#All],[잉크]],0),5)</f>
        <v>0</v>
      </c>
      <c r="Q752" s="21" t="str">
        <f>IFERROR(P752/INDEX(표5[#All],MATCH(B752,표5[[#All],[잉크]],0),11),"")</f>
        <v/>
      </c>
      <c r="R752" s="542"/>
      <c r="S752" s="25" t="str">
        <f>IF(ISBLANK(R752),"",INDEX(호기!$A$1:$B$657,MATCH('생산계획(잉크)'!B1204,호기!$A$1:$A$657,0),2))</f>
        <v/>
      </c>
      <c r="T752" s="24">
        <f>P752+R752-INDEX(표5[#All],MATCH(B752,표5[[#All],[잉크]],0),5)</f>
        <v>0</v>
      </c>
      <c r="U752" s="21" t="str">
        <f>IFERROR(T752/INDEX(표5[#All],MATCH(B752,표5[[#All],[잉크]],0),14),"")</f>
        <v/>
      </c>
      <c r="V752" s="542"/>
      <c r="W752" s="23" t="str">
        <f>IF(ISBLANK(V752),"",INDEX(호기!$A$1:$B$657,MATCH('생산계획(잉크)'!B1204,호기!$A$1:$A$657,0),2))</f>
        <v/>
      </c>
      <c r="X752" s="24">
        <f>T752+V752-INDEX(표5[#All],MATCH(B752,표5[[#All],[잉크]],0),5)</f>
        <v>0</v>
      </c>
      <c r="Y752" s="21" t="str">
        <f>IFERROR(X752/INDEX(표5[#All],MATCH(B752,표5[[#All],[잉크]],0),17),"")</f>
        <v/>
      </c>
      <c r="Z752" s="23"/>
      <c r="AA752" s="23" t="str">
        <f>IF(ISBLANK(Z752),"",INDEX(호기!$A$1:$B$657,MATCH('생산계획(잉크)'!B1204,호기!$A$1:$A$657,0),2))</f>
        <v/>
      </c>
      <c r="AB752" s="24">
        <f>X752+Z752-INDEX(표5[#All],MATCH(B752,표5[[#All],[잉크]],0),5)</f>
        <v>0</v>
      </c>
      <c r="AC752" s="21" t="str">
        <f>IFERROR(AB752/INDEX(표5[#All],MATCH(B752,표5[[#All],[잉크]],0),20),"")</f>
        <v/>
      </c>
      <c r="AD752" s="23"/>
      <c r="AE752" s="235"/>
      <c r="BB752" s="67"/>
      <c r="BC752" s="67"/>
      <c r="BD752" s="67"/>
      <c r="BE752" s="67"/>
      <c r="BF752" s="67"/>
    </row>
    <row r="753" spans="2:58" ht="16.5" hidden="1" customHeight="1" x14ac:dyDescent="0.3">
      <c r="B753" s="5" t="s">
        <v>3100</v>
      </c>
      <c r="C753" s="68"/>
      <c r="D753" s="69" t="str">
        <f>IFERROR(C753/INDEX(표5[#All],MATCH(B753,표5[[#All],[잉크]],0),2),"")</f>
        <v/>
      </c>
      <c r="E753" s="22">
        <f>$C753-INDEX(표5[#All],MATCH(B753,표5[[#All],[잉크]],0),24)</f>
        <v>0</v>
      </c>
      <c r="F753" s="542"/>
      <c r="G753" s="23" t="str">
        <f>IF(ISBLANK(F753),"",INDEX(호기!$A$1:$B$657,MATCH('생산계획(잉크)'!B1205,호기!$A$1:$A$657,0),2))</f>
        <v/>
      </c>
      <c r="H753" s="24">
        <f>C753+F753-INDEX(표5[#All],MATCH(B753,표5[[#All],[잉크]],0),2)</f>
        <v>0</v>
      </c>
      <c r="I753" s="21" t="str">
        <f>IFERROR(H753/INDEX(표5[#All],MATCH(B753,표5[[#All],[잉크]],0),5),"")</f>
        <v/>
      </c>
      <c r="J753" s="542"/>
      <c r="K753" s="25" t="str">
        <f>IF(ISBLANK(J753),"",INDEX(호기!$A$1:$B$657,MATCH('생산계획(잉크)'!B1205,호기!$A$1:$A$657,0),2))</f>
        <v/>
      </c>
      <c r="L753" s="24">
        <f>H753+J753-INDEX(표5[#All],MATCH(B753,표5[[#All],[잉크]],0),5)</f>
        <v>0</v>
      </c>
      <c r="M753" s="21" t="str">
        <f>IFERROR(L753/INDEX(표5[#All],MATCH(B753,표5[[#All],[잉크]],0),8),"")</f>
        <v/>
      </c>
      <c r="N753" s="542"/>
      <c r="O753" s="23" t="str">
        <f>IF(ISBLANK(N753),"",INDEX(호기!$A$1:$B$657,MATCH('생산계획(잉크)'!B1205,호기!$A$1:$A$657,0),2))</f>
        <v/>
      </c>
      <c r="P753" s="24">
        <f>L753+N753-INDEX(표5[#All],MATCH(B753,표5[[#All],[잉크]],0),5)</f>
        <v>0</v>
      </c>
      <c r="Q753" s="21" t="str">
        <f>IFERROR(P753/INDEX(표5[#All],MATCH(B753,표5[[#All],[잉크]],0),11),"")</f>
        <v/>
      </c>
      <c r="R753" s="542"/>
      <c r="S753" s="25" t="str">
        <f>IF(ISBLANK(R753),"",INDEX(호기!$A$1:$B$657,MATCH('생산계획(잉크)'!B1205,호기!$A$1:$A$657,0),2))</f>
        <v/>
      </c>
      <c r="T753" s="24">
        <f>P753+R753-INDEX(표5[#All],MATCH(B753,표5[[#All],[잉크]],0),5)</f>
        <v>0</v>
      </c>
      <c r="U753" s="21" t="str">
        <f>IFERROR(T753/INDEX(표5[#All],MATCH(B753,표5[[#All],[잉크]],0),14),"")</f>
        <v/>
      </c>
      <c r="V753" s="542"/>
      <c r="W753" s="23" t="str">
        <f>IF(ISBLANK(V753),"",INDEX(호기!$A$1:$B$657,MATCH('생산계획(잉크)'!B1205,호기!$A$1:$A$657,0),2))</f>
        <v/>
      </c>
      <c r="X753" s="24">
        <f>T753+V753-INDEX(표5[#All],MATCH(B753,표5[[#All],[잉크]],0),5)</f>
        <v>0</v>
      </c>
      <c r="Y753" s="21" t="str">
        <f>IFERROR(X753/INDEX(표5[#All],MATCH(B753,표5[[#All],[잉크]],0),17),"")</f>
        <v/>
      </c>
      <c r="Z753" s="23"/>
      <c r="AA753" s="23" t="str">
        <f>IF(ISBLANK(Z753),"",INDEX(호기!$A$1:$B$657,MATCH('생산계획(잉크)'!B1205,호기!$A$1:$A$657,0),2))</f>
        <v/>
      </c>
      <c r="AB753" s="24">
        <f>X753+Z753-INDEX(표5[#All],MATCH(B753,표5[[#All],[잉크]],0),5)</f>
        <v>0</v>
      </c>
      <c r="AC753" s="21" t="str">
        <f>IFERROR(AB753/INDEX(표5[#All],MATCH(B753,표5[[#All],[잉크]],0),20),"")</f>
        <v/>
      </c>
      <c r="AD753" s="23"/>
      <c r="AE753" s="235"/>
      <c r="BB753" s="67"/>
      <c r="BC753" s="67"/>
      <c r="BD753" s="67"/>
      <c r="BE753" s="67"/>
      <c r="BF753" s="67"/>
    </row>
    <row r="754" spans="2:58" ht="16.5" hidden="1" customHeight="1" x14ac:dyDescent="0.3">
      <c r="B754" s="5" t="s">
        <v>3097</v>
      </c>
      <c r="C754" s="68"/>
      <c r="D754" s="69" t="str">
        <f>IFERROR(C754/INDEX(표5[#All],MATCH(B754,표5[[#All],[잉크]],0),2),"")</f>
        <v/>
      </c>
      <c r="E754" s="22">
        <f>$C754-INDEX(표5[#All],MATCH(B754,표5[[#All],[잉크]],0),24)</f>
        <v>0</v>
      </c>
      <c r="F754" s="542"/>
      <c r="G754" s="23" t="str">
        <f>IF(ISBLANK(F754),"",INDEX(호기!$A$1:$B$657,MATCH('생산계획(잉크)'!B1206,호기!$A$1:$A$657,0),2))</f>
        <v/>
      </c>
      <c r="H754" s="24">
        <f>C754+F754-INDEX(표5[#All],MATCH(B754,표5[[#All],[잉크]],0),2)</f>
        <v>0</v>
      </c>
      <c r="I754" s="21" t="str">
        <f>IFERROR(H754/INDEX(표5[#All],MATCH(B754,표5[[#All],[잉크]],0),5),"")</f>
        <v/>
      </c>
      <c r="J754" s="542"/>
      <c r="K754" s="25" t="str">
        <f>IF(ISBLANK(J754),"",INDEX(호기!$A$1:$B$657,MATCH('생산계획(잉크)'!B1206,호기!$A$1:$A$657,0),2))</f>
        <v/>
      </c>
      <c r="L754" s="24">
        <f>H754+J754-INDEX(표5[#All],MATCH(B754,표5[[#All],[잉크]],0),5)</f>
        <v>0</v>
      </c>
      <c r="M754" s="21" t="str">
        <f>IFERROR(L754/INDEX(표5[#All],MATCH(B754,표5[[#All],[잉크]],0),8),"")</f>
        <v/>
      </c>
      <c r="N754" s="542"/>
      <c r="O754" s="23" t="str">
        <f>IF(ISBLANK(N754),"",INDEX(호기!$A$1:$B$657,MATCH('생산계획(잉크)'!B1206,호기!$A$1:$A$657,0),2))</f>
        <v/>
      </c>
      <c r="P754" s="24">
        <f>L754+N754-INDEX(표5[#All],MATCH(B754,표5[[#All],[잉크]],0),5)</f>
        <v>0</v>
      </c>
      <c r="Q754" s="21" t="str">
        <f>IFERROR(P754/INDEX(표5[#All],MATCH(B754,표5[[#All],[잉크]],0),11),"")</f>
        <v/>
      </c>
      <c r="R754" s="542"/>
      <c r="S754" s="25" t="str">
        <f>IF(ISBLANK(R754),"",INDEX(호기!$A$1:$B$657,MATCH('생산계획(잉크)'!B1206,호기!$A$1:$A$657,0),2))</f>
        <v/>
      </c>
      <c r="T754" s="24">
        <f>P754+R754-INDEX(표5[#All],MATCH(B754,표5[[#All],[잉크]],0),5)</f>
        <v>0</v>
      </c>
      <c r="U754" s="21" t="str">
        <f>IFERROR(T754/INDEX(표5[#All],MATCH(B754,표5[[#All],[잉크]],0),14),"")</f>
        <v/>
      </c>
      <c r="V754" s="542"/>
      <c r="W754" s="23" t="str">
        <f>IF(ISBLANK(V754),"",INDEX(호기!$A$1:$B$657,MATCH('생산계획(잉크)'!B1206,호기!$A$1:$A$657,0),2))</f>
        <v/>
      </c>
      <c r="X754" s="24">
        <f>T754+V754-INDEX(표5[#All],MATCH(B754,표5[[#All],[잉크]],0),5)</f>
        <v>0</v>
      </c>
      <c r="Y754" s="21" t="str">
        <f>IFERROR(X754/INDEX(표5[#All],MATCH(B754,표5[[#All],[잉크]],0),17),"")</f>
        <v/>
      </c>
      <c r="Z754" s="23"/>
      <c r="AA754" s="23" t="str">
        <f>IF(ISBLANK(Z754),"",INDEX(호기!$A$1:$B$657,MATCH('생산계획(잉크)'!B1206,호기!$A$1:$A$657,0),2))</f>
        <v/>
      </c>
      <c r="AB754" s="24">
        <f>X754+Z754-INDEX(표5[#All],MATCH(B754,표5[[#All],[잉크]],0),5)</f>
        <v>0</v>
      </c>
      <c r="AC754" s="21" t="str">
        <f>IFERROR(AB754/INDEX(표5[#All],MATCH(B754,표5[[#All],[잉크]],0),20),"")</f>
        <v/>
      </c>
      <c r="AD754" s="23"/>
      <c r="AE754" s="235"/>
      <c r="BB754" s="67"/>
      <c r="BC754" s="67"/>
      <c r="BD754" s="67"/>
      <c r="BE754" s="67"/>
      <c r="BF754" s="67"/>
    </row>
    <row r="755" spans="2:58" ht="16.5" hidden="1" customHeight="1" x14ac:dyDescent="0.3">
      <c r="B755" s="5" t="s">
        <v>3256</v>
      </c>
      <c r="C755" s="68"/>
      <c r="D755" s="69" t="str">
        <f>IFERROR(C755/INDEX(표5[#All],MATCH(B755,표5[[#All],[잉크]],0),2),"")</f>
        <v/>
      </c>
      <c r="E755" s="22">
        <f>$C755-INDEX(표5[#All],MATCH(B755,표5[[#All],[잉크]],0),24)</f>
        <v>0</v>
      </c>
      <c r="F755" s="542"/>
      <c r="G755" s="23" t="str">
        <f>IF(ISBLANK(F755),"",INDEX(호기!$A$1:$B$657,MATCH('생산계획(잉크)'!B1207,호기!$A$1:$A$657,0),2))</f>
        <v/>
      </c>
      <c r="H755" s="24">
        <f>C755+F755-INDEX(표5[#All],MATCH(B755,표5[[#All],[잉크]],0),2)</f>
        <v>0</v>
      </c>
      <c r="I755" s="21" t="str">
        <f>IFERROR(H755/INDEX(표5[#All],MATCH(B755,표5[[#All],[잉크]],0),5),"")</f>
        <v/>
      </c>
      <c r="J755" s="542"/>
      <c r="K755" s="25" t="str">
        <f>IF(ISBLANK(J755),"",INDEX(호기!$A$1:$B$657,MATCH('생산계획(잉크)'!B1207,호기!$A$1:$A$657,0),2))</f>
        <v/>
      </c>
      <c r="L755" s="24">
        <f>H755+J755-INDEX(표5[#All],MATCH(B755,표5[[#All],[잉크]],0),5)</f>
        <v>0</v>
      </c>
      <c r="M755" s="21" t="str">
        <f>IFERROR(L755/INDEX(표5[#All],MATCH(B755,표5[[#All],[잉크]],0),8),"")</f>
        <v/>
      </c>
      <c r="N755" s="542"/>
      <c r="O755" s="23" t="str">
        <f>IF(ISBLANK(N755),"",INDEX(호기!$A$1:$B$657,MATCH('생산계획(잉크)'!B1207,호기!$A$1:$A$657,0),2))</f>
        <v/>
      </c>
      <c r="P755" s="24">
        <f>L755+N755-INDEX(표5[#All],MATCH(B755,표5[[#All],[잉크]],0),5)</f>
        <v>0</v>
      </c>
      <c r="Q755" s="21" t="str">
        <f>IFERROR(P755/INDEX(표5[#All],MATCH(B755,표5[[#All],[잉크]],0),11),"")</f>
        <v/>
      </c>
      <c r="R755" s="542"/>
      <c r="S755" s="25" t="str">
        <f>IF(ISBLANK(R755),"",INDEX(호기!$A$1:$B$657,MATCH('생산계획(잉크)'!B1207,호기!$A$1:$A$657,0),2))</f>
        <v/>
      </c>
      <c r="T755" s="24">
        <f>P755+R755-INDEX(표5[#All],MATCH(B755,표5[[#All],[잉크]],0),5)</f>
        <v>0</v>
      </c>
      <c r="U755" s="21" t="str">
        <f>IFERROR(T755/INDEX(표5[#All],MATCH(B755,표5[[#All],[잉크]],0),14),"")</f>
        <v/>
      </c>
      <c r="V755" s="542"/>
      <c r="W755" s="23" t="str">
        <f>IF(ISBLANK(V755),"",INDEX(호기!$A$1:$B$657,MATCH('생산계획(잉크)'!B1207,호기!$A$1:$A$657,0),2))</f>
        <v/>
      </c>
      <c r="X755" s="24">
        <f>T755+V755-INDEX(표5[#All],MATCH(B755,표5[[#All],[잉크]],0),5)</f>
        <v>0</v>
      </c>
      <c r="Y755" s="21" t="str">
        <f>IFERROR(X755/INDEX(표5[#All],MATCH(B755,표5[[#All],[잉크]],0),17),"")</f>
        <v/>
      </c>
      <c r="Z755" s="23"/>
      <c r="AA755" s="23" t="str">
        <f>IF(ISBLANK(Z755),"",INDEX(호기!$A$1:$B$657,MATCH('생산계획(잉크)'!B1207,호기!$A$1:$A$657,0),2))</f>
        <v/>
      </c>
      <c r="AB755" s="24">
        <f>X755+Z755-INDEX(표5[#All],MATCH(B755,표5[[#All],[잉크]],0),5)</f>
        <v>0</v>
      </c>
      <c r="AC755" s="21" t="str">
        <f>IFERROR(AB755/INDEX(표5[#All],MATCH(B755,표5[[#All],[잉크]],0),20),"")</f>
        <v/>
      </c>
      <c r="AD755" s="23"/>
      <c r="AE755" s="235"/>
      <c r="BB755" s="67"/>
      <c r="BC755" s="67"/>
      <c r="BD755" s="67"/>
      <c r="BE755" s="67"/>
      <c r="BF755" s="67"/>
    </row>
    <row r="756" spans="2:58" ht="16.5" hidden="1" customHeight="1" x14ac:dyDescent="0.3">
      <c r="B756" s="5" t="s">
        <v>3136</v>
      </c>
      <c r="C756" s="68"/>
      <c r="D756" s="69" t="str">
        <f>IFERROR(C756/INDEX(표5[#All],MATCH(B756,표5[[#All],[잉크]],0),2),"")</f>
        <v/>
      </c>
      <c r="E756" s="22">
        <f>$C756-INDEX(표5[#All],MATCH(B756,표5[[#All],[잉크]],0),24)</f>
        <v>0</v>
      </c>
      <c r="F756" s="542"/>
      <c r="G756" s="23" t="str">
        <f>IF(ISBLANK(F756),"",INDEX(호기!$A$1:$B$657,MATCH('생산계획(잉크)'!B1208,호기!$A$1:$A$657,0),2))</f>
        <v/>
      </c>
      <c r="H756" s="24">
        <f>C756+F756-INDEX(표5[#All],MATCH(B756,표5[[#All],[잉크]],0),2)</f>
        <v>0</v>
      </c>
      <c r="I756" s="21" t="str">
        <f>IFERROR(H756/INDEX(표5[#All],MATCH(B756,표5[[#All],[잉크]],0),5),"")</f>
        <v/>
      </c>
      <c r="J756" s="542"/>
      <c r="K756" s="25" t="str">
        <f>IF(ISBLANK(J756),"",INDEX(호기!$A$1:$B$657,MATCH('생산계획(잉크)'!B1208,호기!$A$1:$A$657,0),2))</f>
        <v/>
      </c>
      <c r="L756" s="24">
        <f>H756+J756-INDEX(표5[#All],MATCH(B756,표5[[#All],[잉크]],0),5)</f>
        <v>0</v>
      </c>
      <c r="M756" s="21" t="str">
        <f>IFERROR(L756/INDEX(표5[#All],MATCH(B756,표5[[#All],[잉크]],0),8),"")</f>
        <v/>
      </c>
      <c r="N756" s="542"/>
      <c r="O756" s="23" t="str">
        <f>IF(ISBLANK(N756),"",INDEX(호기!$A$1:$B$657,MATCH('생산계획(잉크)'!B1208,호기!$A$1:$A$657,0),2))</f>
        <v/>
      </c>
      <c r="P756" s="24">
        <f>L756+N756-INDEX(표5[#All],MATCH(B756,표5[[#All],[잉크]],0),5)</f>
        <v>0</v>
      </c>
      <c r="Q756" s="21" t="str">
        <f>IFERROR(P756/INDEX(표5[#All],MATCH(B756,표5[[#All],[잉크]],0),11),"")</f>
        <v/>
      </c>
      <c r="R756" s="542"/>
      <c r="S756" s="25" t="str">
        <f>IF(ISBLANK(R756),"",INDEX(호기!$A$1:$B$657,MATCH('생산계획(잉크)'!B1208,호기!$A$1:$A$657,0),2))</f>
        <v/>
      </c>
      <c r="T756" s="24">
        <f>P756+R756-INDEX(표5[#All],MATCH(B756,표5[[#All],[잉크]],0),5)</f>
        <v>0</v>
      </c>
      <c r="U756" s="21" t="str">
        <f>IFERROR(T756/INDEX(표5[#All],MATCH(B756,표5[[#All],[잉크]],0),14),"")</f>
        <v/>
      </c>
      <c r="V756" s="542"/>
      <c r="W756" s="23" t="str">
        <f>IF(ISBLANK(V756),"",INDEX(호기!$A$1:$B$657,MATCH('생산계획(잉크)'!B1208,호기!$A$1:$A$657,0),2))</f>
        <v/>
      </c>
      <c r="X756" s="24">
        <f>T756+V756-INDEX(표5[#All],MATCH(B756,표5[[#All],[잉크]],0),5)</f>
        <v>0</v>
      </c>
      <c r="Y756" s="21" t="str">
        <f>IFERROR(X756/INDEX(표5[#All],MATCH(B756,표5[[#All],[잉크]],0),17),"")</f>
        <v/>
      </c>
      <c r="Z756" s="23"/>
      <c r="AA756" s="23" t="str">
        <f>IF(ISBLANK(Z756),"",INDEX(호기!$A$1:$B$657,MATCH('생산계획(잉크)'!B1208,호기!$A$1:$A$657,0),2))</f>
        <v/>
      </c>
      <c r="AB756" s="24">
        <f>X756+Z756-INDEX(표5[#All],MATCH(B756,표5[[#All],[잉크]],0),5)</f>
        <v>0</v>
      </c>
      <c r="AC756" s="21" t="str">
        <f>IFERROR(AB756/INDEX(표5[#All],MATCH(B756,표5[[#All],[잉크]],0),20),"")</f>
        <v/>
      </c>
      <c r="AD756" s="23"/>
      <c r="AE756" s="235"/>
      <c r="BB756" s="67"/>
      <c r="BC756" s="67"/>
      <c r="BD756" s="67"/>
      <c r="BE756" s="67"/>
      <c r="BF756" s="67"/>
    </row>
    <row r="757" spans="2:58" ht="16.5" hidden="1" customHeight="1" x14ac:dyDescent="0.3">
      <c r="B757" s="5" t="s">
        <v>3137</v>
      </c>
      <c r="C757" s="68"/>
      <c r="D757" s="69" t="str">
        <f>IFERROR(C757/INDEX(표5[#All],MATCH(B757,표5[[#All],[잉크]],0),2),"")</f>
        <v/>
      </c>
      <c r="E757" s="22">
        <f>$C757-INDEX(표5[#All],MATCH(B757,표5[[#All],[잉크]],0),24)</f>
        <v>0</v>
      </c>
      <c r="F757" s="542"/>
      <c r="G757" s="23" t="str">
        <f>IF(ISBLANK(F757),"",INDEX(호기!$A$1:$B$657,MATCH('생산계획(잉크)'!B1209,호기!$A$1:$A$657,0),2))</f>
        <v/>
      </c>
      <c r="H757" s="24">
        <f>C757+F757-INDEX(표5[#All],MATCH(B757,표5[[#All],[잉크]],0),2)</f>
        <v>0</v>
      </c>
      <c r="I757" s="21" t="str">
        <f>IFERROR(H757/INDEX(표5[#All],MATCH(B757,표5[[#All],[잉크]],0),5),"")</f>
        <v/>
      </c>
      <c r="J757" s="542"/>
      <c r="K757" s="25" t="str">
        <f>IF(ISBLANK(J757),"",INDEX(호기!$A$1:$B$657,MATCH('생산계획(잉크)'!B1209,호기!$A$1:$A$657,0),2))</f>
        <v/>
      </c>
      <c r="L757" s="24">
        <f>H757+J757-INDEX(표5[#All],MATCH(B757,표5[[#All],[잉크]],0),5)</f>
        <v>0</v>
      </c>
      <c r="M757" s="21" t="str">
        <f>IFERROR(L757/INDEX(표5[#All],MATCH(B757,표5[[#All],[잉크]],0),8),"")</f>
        <v/>
      </c>
      <c r="N757" s="542"/>
      <c r="O757" s="23" t="str">
        <f>IF(ISBLANK(N757),"",INDEX(호기!$A$1:$B$657,MATCH('생산계획(잉크)'!B1209,호기!$A$1:$A$657,0),2))</f>
        <v/>
      </c>
      <c r="P757" s="24">
        <f>L757+N757-INDEX(표5[#All],MATCH(B757,표5[[#All],[잉크]],0),5)</f>
        <v>0</v>
      </c>
      <c r="Q757" s="21" t="str">
        <f>IFERROR(P757/INDEX(표5[#All],MATCH(B757,표5[[#All],[잉크]],0),11),"")</f>
        <v/>
      </c>
      <c r="R757" s="542"/>
      <c r="S757" s="25" t="str">
        <f>IF(ISBLANK(R757),"",INDEX(호기!$A$1:$B$657,MATCH('생산계획(잉크)'!B1209,호기!$A$1:$A$657,0),2))</f>
        <v/>
      </c>
      <c r="T757" s="24">
        <f>P757+R757-INDEX(표5[#All],MATCH(B757,표5[[#All],[잉크]],0),5)</f>
        <v>0</v>
      </c>
      <c r="U757" s="21" t="str">
        <f>IFERROR(T757/INDEX(표5[#All],MATCH(B757,표5[[#All],[잉크]],0),14),"")</f>
        <v/>
      </c>
      <c r="V757" s="542"/>
      <c r="W757" s="23" t="str">
        <f>IF(ISBLANK(V757),"",INDEX(호기!$A$1:$B$657,MATCH('생산계획(잉크)'!B1209,호기!$A$1:$A$657,0),2))</f>
        <v/>
      </c>
      <c r="X757" s="24">
        <f>T757+V757-INDEX(표5[#All],MATCH(B757,표5[[#All],[잉크]],0),5)</f>
        <v>0</v>
      </c>
      <c r="Y757" s="21" t="str">
        <f>IFERROR(X757/INDEX(표5[#All],MATCH(B757,표5[[#All],[잉크]],0),17),"")</f>
        <v/>
      </c>
      <c r="Z757" s="23"/>
      <c r="AA757" s="23" t="str">
        <f>IF(ISBLANK(Z757),"",INDEX(호기!$A$1:$B$657,MATCH('생산계획(잉크)'!B1209,호기!$A$1:$A$657,0),2))</f>
        <v/>
      </c>
      <c r="AB757" s="24">
        <f>X757+Z757-INDEX(표5[#All],MATCH(B757,표5[[#All],[잉크]],0),5)</f>
        <v>0</v>
      </c>
      <c r="AC757" s="21" t="str">
        <f>IFERROR(AB757/INDEX(표5[#All],MATCH(B757,표5[[#All],[잉크]],0),20),"")</f>
        <v/>
      </c>
      <c r="AD757" s="23"/>
      <c r="AE757" s="235"/>
      <c r="BB757" s="67"/>
      <c r="BC757" s="67"/>
      <c r="BD757" s="67"/>
      <c r="BE757" s="67"/>
      <c r="BF757" s="67"/>
    </row>
    <row r="758" spans="2:58" ht="16.5" hidden="1" customHeight="1" x14ac:dyDescent="0.3">
      <c r="B758" s="5" t="s">
        <v>3138</v>
      </c>
      <c r="C758" s="68"/>
      <c r="D758" s="69" t="str">
        <f>IFERROR(C758/INDEX(표5[#All],MATCH(B758,표5[[#All],[잉크]],0),2),"")</f>
        <v/>
      </c>
      <c r="E758" s="22">
        <f>$C758-INDEX(표5[#All],MATCH(B758,표5[[#All],[잉크]],0),24)</f>
        <v>0</v>
      </c>
      <c r="F758" s="542"/>
      <c r="G758" s="23" t="str">
        <f>IF(ISBLANK(F758),"",INDEX(호기!$A$1:$B$657,MATCH('생산계획(잉크)'!B1210,호기!$A$1:$A$657,0),2))</f>
        <v/>
      </c>
      <c r="H758" s="24">
        <f>C758+F758-INDEX(표5[#All],MATCH(B758,표5[[#All],[잉크]],0),2)</f>
        <v>0</v>
      </c>
      <c r="I758" s="21" t="str">
        <f>IFERROR(H758/INDEX(표5[#All],MATCH(B758,표5[[#All],[잉크]],0),5),"")</f>
        <v/>
      </c>
      <c r="J758" s="542"/>
      <c r="K758" s="25" t="str">
        <f>IF(ISBLANK(J758),"",INDEX(호기!$A$1:$B$657,MATCH('생산계획(잉크)'!B1210,호기!$A$1:$A$657,0),2))</f>
        <v/>
      </c>
      <c r="L758" s="24">
        <f>H758+J758-INDEX(표5[#All],MATCH(B758,표5[[#All],[잉크]],0),5)</f>
        <v>0</v>
      </c>
      <c r="M758" s="21" t="str">
        <f>IFERROR(L758/INDEX(표5[#All],MATCH(B758,표5[[#All],[잉크]],0),8),"")</f>
        <v/>
      </c>
      <c r="N758" s="542"/>
      <c r="O758" s="23" t="str">
        <f>IF(ISBLANK(N758),"",INDEX(호기!$A$1:$B$657,MATCH('생산계획(잉크)'!B1210,호기!$A$1:$A$657,0),2))</f>
        <v/>
      </c>
      <c r="P758" s="24">
        <f>L758+N758-INDEX(표5[#All],MATCH(B758,표5[[#All],[잉크]],0),5)</f>
        <v>0</v>
      </c>
      <c r="Q758" s="21" t="str">
        <f>IFERROR(P758/INDEX(표5[#All],MATCH(B758,표5[[#All],[잉크]],0),11),"")</f>
        <v/>
      </c>
      <c r="R758" s="542"/>
      <c r="S758" s="25" t="str">
        <f>IF(ISBLANK(R758),"",INDEX(호기!$A$1:$B$657,MATCH('생산계획(잉크)'!B1210,호기!$A$1:$A$657,0),2))</f>
        <v/>
      </c>
      <c r="T758" s="24">
        <f>P758+R758-INDEX(표5[#All],MATCH(B758,표5[[#All],[잉크]],0),5)</f>
        <v>0</v>
      </c>
      <c r="U758" s="21" t="str">
        <f>IFERROR(T758/INDEX(표5[#All],MATCH(B758,표5[[#All],[잉크]],0),14),"")</f>
        <v/>
      </c>
      <c r="V758" s="542"/>
      <c r="W758" s="23" t="str">
        <f>IF(ISBLANK(V758),"",INDEX(호기!$A$1:$B$657,MATCH('생산계획(잉크)'!B1210,호기!$A$1:$A$657,0),2))</f>
        <v/>
      </c>
      <c r="X758" s="24">
        <f>T758+V758-INDEX(표5[#All],MATCH(B758,표5[[#All],[잉크]],0),5)</f>
        <v>0</v>
      </c>
      <c r="Y758" s="21" t="str">
        <f>IFERROR(X758/INDEX(표5[#All],MATCH(B758,표5[[#All],[잉크]],0),17),"")</f>
        <v/>
      </c>
      <c r="Z758" s="23"/>
      <c r="AA758" s="23" t="str">
        <f>IF(ISBLANK(Z758),"",INDEX(호기!$A$1:$B$657,MATCH('생산계획(잉크)'!B1210,호기!$A$1:$A$657,0),2))</f>
        <v/>
      </c>
      <c r="AB758" s="24">
        <f>X758+Z758-INDEX(표5[#All],MATCH(B758,표5[[#All],[잉크]],0),5)</f>
        <v>0</v>
      </c>
      <c r="AC758" s="21" t="str">
        <f>IFERROR(AB758/INDEX(표5[#All],MATCH(B758,표5[[#All],[잉크]],0),20),"")</f>
        <v/>
      </c>
      <c r="AD758" s="23"/>
      <c r="AE758" s="235"/>
      <c r="BB758" s="67"/>
      <c r="BC758" s="67"/>
      <c r="BD758" s="67"/>
      <c r="BE758" s="67"/>
      <c r="BF758" s="67"/>
    </row>
    <row r="759" spans="2:58" ht="16.5" hidden="1" customHeight="1" x14ac:dyDescent="0.3">
      <c r="B759" s="5" t="s">
        <v>3120</v>
      </c>
      <c r="C759" s="68"/>
      <c r="D759" s="69" t="str">
        <f>IFERROR(C759/INDEX(표5[#All],MATCH(B759,표5[[#All],[잉크]],0),2),"")</f>
        <v/>
      </c>
      <c r="E759" s="22">
        <f>$C759-INDEX(표5[#All],MATCH(B759,표5[[#All],[잉크]],0),24)</f>
        <v>0</v>
      </c>
      <c r="F759" s="542"/>
      <c r="G759" s="23" t="str">
        <f>IF(ISBLANK(F759),"",INDEX(호기!$A$1:$B$657,MATCH('생산계획(잉크)'!B1211,호기!$A$1:$A$657,0),2))</f>
        <v/>
      </c>
      <c r="H759" s="24">
        <f>C759+F759-INDEX(표5[#All],MATCH(B759,표5[[#All],[잉크]],0),2)</f>
        <v>0</v>
      </c>
      <c r="I759" s="21" t="str">
        <f>IFERROR(H759/INDEX(표5[#All],MATCH(B759,표5[[#All],[잉크]],0),5),"")</f>
        <v/>
      </c>
      <c r="J759" s="542"/>
      <c r="K759" s="25" t="str">
        <f>IF(ISBLANK(J759),"",INDEX(호기!$A$1:$B$657,MATCH('생산계획(잉크)'!B1211,호기!$A$1:$A$657,0),2))</f>
        <v/>
      </c>
      <c r="L759" s="24">
        <f>H759+J759-INDEX(표5[#All],MATCH(B759,표5[[#All],[잉크]],0),5)</f>
        <v>0</v>
      </c>
      <c r="M759" s="21" t="str">
        <f>IFERROR(L759/INDEX(표5[#All],MATCH(B759,표5[[#All],[잉크]],0),8),"")</f>
        <v/>
      </c>
      <c r="N759" s="542"/>
      <c r="O759" s="23" t="str">
        <f>IF(ISBLANK(N759),"",INDEX(호기!$A$1:$B$657,MATCH('생산계획(잉크)'!B1211,호기!$A$1:$A$657,0),2))</f>
        <v/>
      </c>
      <c r="P759" s="24">
        <f>L759+N759-INDEX(표5[#All],MATCH(B759,표5[[#All],[잉크]],0),5)</f>
        <v>0</v>
      </c>
      <c r="Q759" s="21" t="str">
        <f>IFERROR(P759/INDEX(표5[#All],MATCH(B759,표5[[#All],[잉크]],0),11),"")</f>
        <v/>
      </c>
      <c r="R759" s="542"/>
      <c r="S759" s="25" t="str">
        <f>IF(ISBLANK(R759),"",INDEX(호기!$A$1:$B$657,MATCH('생산계획(잉크)'!B1211,호기!$A$1:$A$657,0),2))</f>
        <v/>
      </c>
      <c r="T759" s="24">
        <f>P759+R759-INDEX(표5[#All],MATCH(B759,표5[[#All],[잉크]],0),5)</f>
        <v>0</v>
      </c>
      <c r="U759" s="21" t="str">
        <f>IFERROR(T759/INDEX(표5[#All],MATCH(B759,표5[[#All],[잉크]],0),14),"")</f>
        <v/>
      </c>
      <c r="V759" s="542"/>
      <c r="W759" s="23" t="str">
        <f>IF(ISBLANK(V759),"",INDEX(호기!$A$1:$B$657,MATCH('생산계획(잉크)'!B1211,호기!$A$1:$A$657,0),2))</f>
        <v/>
      </c>
      <c r="X759" s="24">
        <f>T759+V759-INDEX(표5[#All],MATCH(B759,표5[[#All],[잉크]],0),5)</f>
        <v>0</v>
      </c>
      <c r="Y759" s="21" t="str">
        <f>IFERROR(X759/INDEX(표5[#All],MATCH(B759,표5[[#All],[잉크]],0),17),"")</f>
        <v/>
      </c>
      <c r="Z759" s="23"/>
      <c r="AA759" s="23" t="str">
        <f>IF(ISBLANK(Z759),"",INDEX(호기!$A$1:$B$657,MATCH('생산계획(잉크)'!B1211,호기!$A$1:$A$657,0),2))</f>
        <v/>
      </c>
      <c r="AB759" s="24">
        <f>X759+Z759-INDEX(표5[#All],MATCH(B759,표5[[#All],[잉크]],0),5)</f>
        <v>0</v>
      </c>
      <c r="AC759" s="21" t="str">
        <f>IFERROR(AB759/INDEX(표5[#All],MATCH(B759,표5[[#All],[잉크]],0),20),"")</f>
        <v/>
      </c>
      <c r="AD759" s="23"/>
      <c r="AE759" s="235"/>
      <c r="BB759" s="67"/>
      <c r="BC759" s="67"/>
      <c r="BD759" s="67"/>
      <c r="BE759" s="67"/>
      <c r="BF759" s="67"/>
    </row>
    <row r="760" spans="2:58" ht="16.5" hidden="1" customHeight="1" x14ac:dyDescent="0.3">
      <c r="B760" s="5" t="s">
        <v>3121</v>
      </c>
      <c r="C760" s="68"/>
      <c r="D760" s="69" t="str">
        <f>IFERROR(C760/INDEX(표5[#All],MATCH(B760,표5[[#All],[잉크]],0),2),"")</f>
        <v/>
      </c>
      <c r="E760" s="22">
        <f>$C760-INDEX(표5[#All],MATCH(B760,표5[[#All],[잉크]],0),24)</f>
        <v>0</v>
      </c>
      <c r="F760" s="542"/>
      <c r="G760" s="23" t="str">
        <f>IF(ISBLANK(F760),"",INDEX(호기!$A$1:$B$657,MATCH('생산계획(잉크)'!B1212,호기!$A$1:$A$657,0),2))</f>
        <v/>
      </c>
      <c r="H760" s="24">
        <f>C760+F760-INDEX(표5[#All],MATCH(B760,표5[[#All],[잉크]],0),2)</f>
        <v>0</v>
      </c>
      <c r="I760" s="21" t="str">
        <f>IFERROR(H760/INDEX(표5[#All],MATCH(B760,표5[[#All],[잉크]],0),5),"")</f>
        <v/>
      </c>
      <c r="J760" s="542"/>
      <c r="K760" s="25" t="str">
        <f>IF(ISBLANK(J760),"",INDEX(호기!$A$1:$B$657,MATCH('생산계획(잉크)'!B1212,호기!$A$1:$A$657,0),2))</f>
        <v/>
      </c>
      <c r="L760" s="24">
        <f>H760+J760-INDEX(표5[#All],MATCH(B760,표5[[#All],[잉크]],0),5)</f>
        <v>0</v>
      </c>
      <c r="M760" s="21" t="str">
        <f>IFERROR(L760/INDEX(표5[#All],MATCH(B760,표5[[#All],[잉크]],0),8),"")</f>
        <v/>
      </c>
      <c r="N760" s="542"/>
      <c r="O760" s="23" t="str">
        <f>IF(ISBLANK(N760),"",INDEX(호기!$A$1:$B$657,MATCH('생산계획(잉크)'!B1212,호기!$A$1:$A$657,0),2))</f>
        <v/>
      </c>
      <c r="P760" s="24">
        <f>L760+N760-INDEX(표5[#All],MATCH(B760,표5[[#All],[잉크]],0),5)</f>
        <v>0</v>
      </c>
      <c r="Q760" s="21" t="str">
        <f>IFERROR(P760/INDEX(표5[#All],MATCH(B760,표5[[#All],[잉크]],0),11),"")</f>
        <v/>
      </c>
      <c r="R760" s="542"/>
      <c r="S760" s="25" t="str">
        <f>IF(ISBLANK(R760),"",INDEX(호기!$A$1:$B$657,MATCH('생산계획(잉크)'!B1212,호기!$A$1:$A$657,0),2))</f>
        <v/>
      </c>
      <c r="T760" s="24">
        <f>P760+R760-INDEX(표5[#All],MATCH(B760,표5[[#All],[잉크]],0),5)</f>
        <v>0</v>
      </c>
      <c r="U760" s="21" t="str">
        <f>IFERROR(T760/INDEX(표5[#All],MATCH(B760,표5[[#All],[잉크]],0),14),"")</f>
        <v/>
      </c>
      <c r="V760" s="542"/>
      <c r="W760" s="23" t="str">
        <f>IF(ISBLANK(V760),"",INDEX(호기!$A$1:$B$657,MATCH('생산계획(잉크)'!B1212,호기!$A$1:$A$657,0),2))</f>
        <v/>
      </c>
      <c r="X760" s="24">
        <f>T760+V760-INDEX(표5[#All],MATCH(B760,표5[[#All],[잉크]],0),5)</f>
        <v>0</v>
      </c>
      <c r="Y760" s="21" t="str">
        <f>IFERROR(X760/INDEX(표5[#All],MATCH(B760,표5[[#All],[잉크]],0),17),"")</f>
        <v/>
      </c>
      <c r="Z760" s="23"/>
      <c r="AA760" s="23" t="str">
        <f>IF(ISBLANK(Z760),"",INDEX(호기!$A$1:$B$657,MATCH('생산계획(잉크)'!B1212,호기!$A$1:$A$657,0),2))</f>
        <v/>
      </c>
      <c r="AB760" s="24">
        <f>X760+Z760-INDEX(표5[#All],MATCH(B760,표5[[#All],[잉크]],0),5)</f>
        <v>0</v>
      </c>
      <c r="AC760" s="21" t="str">
        <f>IFERROR(AB760/INDEX(표5[#All],MATCH(B760,표5[[#All],[잉크]],0),20),"")</f>
        <v/>
      </c>
      <c r="AD760" s="23"/>
      <c r="AE760" s="235"/>
      <c r="BB760" s="67"/>
      <c r="BC760" s="67"/>
      <c r="BD760" s="67"/>
      <c r="BE760" s="67"/>
      <c r="BF760" s="67"/>
    </row>
    <row r="761" spans="2:58" ht="16.5" hidden="1" customHeight="1" x14ac:dyDescent="0.3">
      <c r="B761" s="5" t="s">
        <v>3126</v>
      </c>
      <c r="C761" s="68"/>
      <c r="D761" s="69" t="str">
        <f>IFERROR(C761/INDEX(표5[#All],MATCH(B761,표5[[#All],[잉크]],0),2),"")</f>
        <v/>
      </c>
      <c r="E761" s="22">
        <f>$C761-INDEX(표5[#All],MATCH(B761,표5[[#All],[잉크]],0),24)</f>
        <v>0</v>
      </c>
      <c r="F761" s="542"/>
      <c r="G761" s="23" t="str">
        <f>IF(ISBLANK(F761),"",INDEX(호기!$A$1:$B$657,MATCH('생산계획(잉크)'!B1213,호기!$A$1:$A$657,0),2))</f>
        <v/>
      </c>
      <c r="H761" s="24">
        <f>C761+F761-INDEX(표5[#All],MATCH(B761,표5[[#All],[잉크]],0),2)</f>
        <v>0</v>
      </c>
      <c r="I761" s="21" t="str">
        <f>IFERROR(H761/INDEX(표5[#All],MATCH(B761,표5[[#All],[잉크]],0),5),"")</f>
        <v/>
      </c>
      <c r="J761" s="542"/>
      <c r="K761" s="25" t="str">
        <f>IF(ISBLANK(J761),"",INDEX(호기!$A$1:$B$657,MATCH('생산계획(잉크)'!B1213,호기!$A$1:$A$657,0),2))</f>
        <v/>
      </c>
      <c r="L761" s="24">
        <f>H761+J761-INDEX(표5[#All],MATCH(B761,표5[[#All],[잉크]],0),5)</f>
        <v>0</v>
      </c>
      <c r="M761" s="21" t="str">
        <f>IFERROR(L761/INDEX(표5[#All],MATCH(B761,표5[[#All],[잉크]],0),8),"")</f>
        <v/>
      </c>
      <c r="N761" s="542"/>
      <c r="O761" s="23" t="str">
        <f>IF(ISBLANK(N761),"",INDEX(호기!$A$1:$B$657,MATCH('생산계획(잉크)'!B1213,호기!$A$1:$A$657,0),2))</f>
        <v/>
      </c>
      <c r="P761" s="24">
        <f>L761+N761-INDEX(표5[#All],MATCH(B761,표5[[#All],[잉크]],0),5)</f>
        <v>0</v>
      </c>
      <c r="Q761" s="21" t="str">
        <f>IFERROR(P761/INDEX(표5[#All],MATCH(B761,표5[[#All],[잉크]],0),11),"")</f>
        <v/>
      </c>
      <c r="R761" s="542"/>
      <c r="S761" s="25" t="str">
        <f>IF(ISBLANK(R761),"",INDEX(호기!$A$1:$B$657,MATCH('생산계획(잉크)'!B1213,호기!$A$1:$A$657,0),2))</f>
        <v/>
      </c>
      <c r="T761" s="24">
        <f>P761+R761-INDEX(표5[#All],MATCH(B761,표5[[#All],[잉크]],0),5)</f>
        <v>0</v>
      </c>
      <c r="U761" s="21" t="str">
        <f>IFERROR(T761/INDEX(표5[#All],MATCH(B761,표5[[#All],[잉크]],0),14),"")</f>
        <v/>
      </c>
      <c r="V761" s="542"/>
      <c r="W761" s="23" t="str">
        <f>IF(ISBLANK(V761),"",INDEX(호기!$A$1:$B$657,MATCH('생산계획(잉크)'!B1213,호기!$A$1:$A$657,0),2))</f>
        <v/>
      </c>
      <c r="X761" s="24">
        <f>T761+V761-INDEX(표5[#All],MATCH(B761,표5[[#All],[잉크]],0),5)</f>
        <v>0</v>
      </c>
      <c r="Y761" s="21" t="str">
        <f>IFERROR(X761/INDEX(표5[#All],MATCH(B761,표5[[#All],[잉크]],0),17),"")</f>
        <v/>
      </c>
      <c r="Z761" s="23"/>
      <c r="AA761" s="23" t="str">
        <f>IF(ISBLANK(Z761),"",INDEX(호기!$A$1:$B$657,MATCH('생산계획(잉크)'!B1213,호기!$A$1:$A$657,0),2))</f>
        <v/>
      </c>
      <c r="AB761" s="24">
        <f>X761+Z761-INDEX(표5[#All],MATCH(B761,표5[[#All],[잉크]],0),5)</f>
        <v>0</v>
      </c>
      <c r="AC761" s="21" t="str">
        <f>IFERROR(AB761/INDEX(표5[#All],MATCH(B761,표5[[#All],[잉크]],0),20),"")</f>
        <v/>
      </c>
      <c r="AD761" s="23"/>
      <c r="AE761" s="235"/>
      <c r="BB761" s="67"/>
      <c r="BC761" s="67"/>
      <c r="BD761" s="67"/>
      <c r="BE761" s="67"/>
      <c r="BF761" s="67"/>
    </row>
    <row r="762" spans="2:58" ht="16.5" hidden="1" customHeight="1" x14ac:dyDescent="0.3">
      <c r="B762" s="5" t="s">
        <v>3184</v>
      </c>
      <c r="C762" s="68"/>
      <c r="D762" s="69" t="str">
        <f>IFERROR(C762/INDEX(표5[#All],MATCH(B762,표5[[#All],[잉크]],0),2),"")</f>
        <v/>
      </c>
      <c r="E762" s="22">
        <f>$C762-INDEX(표5[#All],MATCH(B762,표5[[#All],[잉크]],0),24)</f>
        <v>0</v>
      </c>
      <c r="F762" s="542"/>
      <c r="G762" s="23" t="str">
        <f>IF(ISBLANK(F762),"",INDEX(호기!$A$1:$B$657,MATCH('생산계획(잉크)'!B1214,호기!$A$1:$A$657,0),2))</f>
        <v/>
      </c>
      <c r="H762" s="24">
        <f>C762+F762-INDEX(표5[#All],MATCH(B762,표5[[#All],[잉크]],0),2)</f>
        <v>0</v>
      </c>
      <c r="I762" s="21" t="str">
        <f>IFERROR(H762/INDEX(표5[#All],MATCH(B762,표5[[#All],[잉크]],0),5),"")</f>
        <v/>
      </c>
      <c r="J762" s="542"/>
      <c r="K762" s="25" t="str">
        <f>IF(ISBLANK(J762),"",INDEX(호기!$A$1:$B$657,MATCH('생산계획(잉크)'!B1214,호기!$A$1:$A$657,0),2))</f>
        <v/>
      </c>
      <c r="L762" s="24">
        <f>H762+J762-INDEX(표5[#All],MATCH(B762,표5[[#All],[잉크]],0),5)</f>
        <v>0</v>
      </c>
      <c r="M762" s="21" t="str">
        <f>IFERROR(L762/INDEX(표5[#All],MATCH(B762,표5[[#All],[잉크]],0),8),"")</f>
        <v/>
      </c>
      <c r="N762" s="542"/>
      <c r="O762" s="23" t="str">
        <f>IF(ISBLANK(N762),"",INDEX(호기!$A$1:$B$657,MATCH('생산계획(잉크)'!B1214,호기!$A$1:$A$657,0),2))</f>
        <v/>
      </c>
      <c r="P762" s="24">
        <f>L762+N762-INDEX(표5[#All],MATCH(B762,표5[[#All],[잉크]],0),5)</f>
        <v>0</v>
      </c>
      <c r="Q762" s="21" t="str">
        <f>IFERROR(P762/INDEX(표5[#All],MATCH(B762,표5[[#All],[잉크]],0),11),"")</f>
        <v/>
      </c>
      <c r="R762" s="542"/>
      <c r="S762" s="25" t="str">
        <f>IF(ISBLANK(R762),"",INDEX(호기!$A$1:$B$657,MATCH('생산계획(잉크)'!B1214,호기!$A$1:$A$657,0),2))</f>
        <v/>
      </c>
      <c r="T762" s="24">
        <f>P762+R762-INDEX(표5[#All],MATCH(B762,표5[[#All],[잉크]],0),5)</f>
        <v>0</v>
      </c>
      <c r="U762" s="21" t="str">
        <f>IFERROR(T762/INDEX(표5[#All],MATCH(B762,표5[[#All],[잉크]],0),14),"")</f>
        <v/>
      </c>
      <c r="V762" s="542"/>
      <c r="W762" s="23" t="str">
        <f>IF(ISBLANK(V762),"",INDEX(호기!$A$1:$B$657,MATCH('생산계획(잉크)'!B1214,호기!$A$1:$A$657,0),2))</f>
        <v/>
      </c>
      <c r="X762" s="24">
        <f>T762+V762-INDEX(표5[#All],MATCH(B762,표5[[#All],[잉크]],0),5)</f>
        <v>0</v>
      </c>
      <c r="Y762" s="21" t="str">
        <f>IFERROR(X762/INDEX(표5[#All],MATCH(B762,표5[[#All],[잉크]],0),17),"")</f>
        <v/>
      </c>
      <c r="Z762" s="23"/>
      <c r="AA762" s="23" t="str">
        <f>IF(ISBLANK(Z762),"",INDEX(호기!$A$1:$B$657,MATCH('생산계획(잉크)'!B1214,호기!$A$1:$A$657,0),2))</f>
        <v/>
      </c>
      <c r="AB762" s="24">
        <f>X762+Z762-INDEX(표5[#All],MATCH(B762,표5[[#All],[잉크]],0),5)</f>
        <v>0</v>
      </c>
      <c r="AC762" s="21" t="str">
        <f>IFERROR(AB762/INDEX(표5[#All],MATCH(B762,표5[[#All],[잉크]],0),20),"")</f>
        <v/>
      </c>
      <c r="AD762" s="23"/>
      <c r="AE762" s="235"/>
      <c r="BB762" s="67"/>
      <c r="BC762" s="67"/>
      <c r="BD762" s="67"/>
      <c r="BE762" s="67"/>
      <c r="BF762" s="67"/>
    </row>
    <row r="763" spans="2:58" ht="16.5" hidden="1" customHeight="1" x14ac:dyDescent="0.3">
      <c r="B763" s="5" t="s">
        <v>3164</v>
      </c>
      <c r="C763" s="68"/>
      <c r="D763" s="69" t="str">
        <f>IFERROR(C763/INDEX(표5[#All],MATCH(B763,표5[[#All],[잉크]],0),2),"")</f>
        <v/>
      </c>
      <c r="E763" s="22">
        <f>$C763-INDEX(표5[#All],MATCH(B763,표5[[#All],[잉크]],0),24)</f>
        <v>0</v>
      </c>
      <c r="F763" s="542"/>
      <c r="G763" s="23" t="str">
        <f>IF(ISBLANK(F763),"",INDEX(호기!$A$1:$B$657,MATCH('생산계획(잉크)'!B1215,호기!$A$1:$A$657,0),2))</f>
        <v/>
      </c>
      <c r="H763" s="24">
        <f>C763+F763-INDEX(표5[#All],MATCH(B763,표5[[#All],[잉크]],0),2)</f>
        <v>0</v>
      </c>
      <c r="I763" s="21" t="str">
        <f>IFERROR(H763/INDEX(표5[#All],MATCH(B763,표5[[#All],[잉크]],0),5),"")</f>
        <v/>
      </c>
      <c r="J763" s="542"/>
      <c r="K763" s="25" t="str">
        <f>IF(ISBLANK(J763),"",INDEX(호기!$A$1:$B$657,MATCH('생산계획(잉크)'!B1215,호기!$A$1:$A$657,0),2))</f>
        <v/>
      </c>
      <c r="L763" s="24">
        <f>H763+J763-INDEX(표5[#All],MATCH(B763,표5[[#All],[잉크]],0),5)</f>
        <v>0</v>
      </c>
      <c r="M763" s="21" t="str">
        <f>IFERROR(L763/INDEX(표5[#All],MATCH(B763,표5[[#All],[잉크]],0),8),"")</f>
        <v/>
      </c>
      <c r="N763" s="542"/>
      <c r="O763" s="23" t="str">
        <f>IF(ISBLANK(N763),"",INDEX(호기!$A$1:$B$657,MATCH('생산계획(잉크)'!B1215,호기!$A$1:$A$657,0),2))</f>
        <v/>
      </c>
      <c r="P763" s="24">
        <f>L763+N763-INDEX(표5[#All],MATCH(B763,표5[[#All],[잉크]],0),5)</f>
        <v>0</v>
      </c>
      <c r="Q763" s="21" t="str">
        <f>IFERROR(P763/INDEX(표5[#All],MATCH(B763,표5[[#All],[잉크]],0),11),"")</f>
        <v/>
      </c>
      <c r="R763" s="542"/>
      <c r="S763" s="25" t="str">
        <f>IF(ISBLANK(R763),"",INDEX(호기!$A$1:$B$657,MATCH('생산계획(잉크)'!B1215,호기!$A$1:$A$657,0),2))</f>
        <v/>
      </c>
      <c r="T763" s="24">
        <f>P763+R763-INDEX(표5[#All],MATCH(B763,표5[[#All],[잉크]],0),5)</f>
        <v>0</v>
      </c>
      <c r="U763" s="21" t="str">
        <f>IFERROR(T763/INDEX(표5[#All],MATCH(B763,표5[[#All],[잉크]],0),14),"")</f>
        <v/>
      </c>
      <c r="V763" s="542"/>
      <c r="W763" s="23" t="str">
        <f>IF(ISBLANK(V763),"",INDEX(호기!$A$1:$B$657,MATCH('생산계획(잉크)'!B1215,호기!$A$1:$A$657,0),2))</f>
        <v/>
      </c>
      <c r="X763" s="24">
        <f>T763+V763-INDEX(표5[#All],MATCH(B763,표5[[#All],[잉크]],0),5)</f>
        <v>0</v>
      </c>
      <c r="Y763" s="21" t="str">
        <f>IFERROR(X763/INDEX(표5[#All],MATCH(B763,표5[[#All],[잉크]],0),17),"")</f>
        <v/>
      </c>
      <c r="Z763" s="23"/>
      <c r="AA763" s="23" t="str">
        <f>IF(ISBLANK(Z763),"",INDEX(호기!$A$1:$B$657,MATCH('생산계획(잉크)'!B1215,호기!$A$1:$A$657,0),2))</f>
        <v/>
      </c>
      <c r="AB763" s="24">
        <f>X763+Z763-INDEX(표5[#All],MATCH(B763,표5[[#All],[잉크]],0),5)</f>
        <v>0</v>
      </c>
      <c r="AC763" s="21" t="str">
        <f>IFERROR(AB763/INDEX(표5[#All],MATCH(B763,표5[[#All],[잉크]],0),20),"")</f>
        <v/>
      </c>
      <c r="AD763" s="23"/>
      <c r="AE763" s="235"/>
      <c r="BB763" s="67"/>
      <c r="BC763" s="67"/>
      <c r="BD763" s="67"/>
      <c r="BE763" s="67"/>
      <c r="BF763" s="67"/>
    </row>
    <row r="764" spans="2:58" ht="16.5" hidden="1" customHeight="1" x14ac:dyDescent="0.3">
      <c r="B764" s="5" t="s">
        <v>3165</v>
      </c>
      <c r="C764" s="68"/>
      <c r="D764" s="69" t="str">
        <f>IFERROR(C764/INDEX(표5[#All],MATCH(B764,표5[[#All],[잉크]],0),2),"")</f>
        <v/>
      </c>
      <c r="E764" s="22">
        <f>$C764-INDEX(표5[#All],MATCH(B764,표5[[#All],[잉크]],0),24)</f>
        <v>0</v>
      </c>
      <c r="F764" s="542"/>
      <c r="G764" s="23" t="str">
        <f>IF(ISBLANK(F764),"",INDEX(호기!$A$1:$B$657,MATCH('생산계획(잉크)'!B1216,호기!$A$1:$A$657,0),2))</f>
        <v/>
      </c>
      <c r="H764" s="24">
        <f>C764+F764-INDEX(표5[#All],MATCH(B764,표5[[#All],[잉크]],0),2)</f>
        <v>0</v>
      </c>
      <c r="I764" s="21" t="str">
        <f>IFERROR(H764/INDEX(표5[#All],MATCH(B764,표5[[#All],[잉크]],0),5),"")</f>
        <v/>
      </c>
      <c r="J764" s="542"/>
      <c r="K764" s="25" t="str">
        <f>IF(ISBLANK(J764),"",INDEX(호기!$A$1:$B$657,MATCH('생산계획(잉크)'!B1216,호기!$A$1:$A$657,0),2))</f>
        <v/>
      </c>
      <c r="L764" s="24">
        <f>H764+J764-INDEX(표5[#All],MATCH(B764,표5[[#All],[잉크]],0),5)</f>
        <v>0</v>
      </c>
      <c r="M764" s="21" t="str">
        <f>IFERROR(L764/INDEX(표5[#All],MATCH(B764,표5[[#All],[잉크]],0),8),"")</f>
        <v/>
      </c>
      <c r="N764" s="542"/>
      <c r="O764" s="23" t="str">
        <f>IF(ISBLANK(N764),"",INDEX(호기!$A$1:$B$657,MATCH('생산계획(잉크)'!B1216,호기!$A$1:$A$657,0),2))</f>
        <v/>
      </c>
      <c r="P764" s="24">
        <f>L764+N764-INDEX(표5[#All],MATCH(B764,표5[[#All],[잉크]],0),5)</f>
        <v>0</v>
      </c>
      <c r="Q764" s="21" t="str">
        <f>IFERROR(P764/INDEX(표5[#All],MATCH(B764,표5[[#All],[잉크]],0),11),"")</f>
        <v/>
      </c>
      <c r="R764" s="542"/>
      <c r="S764" s="25" t="str">
        <f>IF(ISBLANK(R764),"",INDEX(호기!$A$1:$B$657,MATCH('생산계획(잉크)'!B1216,호기!$A$1:$A$657,0),2))</f>
        <v/>
      </c>
      <c r="T764" s="24">
        <f>P764+R764-INDEX(표5[#All],MATCH(B764,표5[[#All],[잉크]],0),5)</f>
        <v>0</v>
      </c>
      <c r="U764" s="21" t="str">
        <f>IFERROR(T764/INDEX(표5[#All],MATCH(B764,표5[[#All],[잉크]],0),14),"")</f>
        <v/>
      </c>
      <c r="V764" s="542"/>
      <c r="W764" s="23" t="str">
        <f>IF(ISBLANK(V764),"",INDEX(호기!$A$1:$B$657,MATCH('생산계획(잉크)'!B1216,호기!$A$1:$A$657,0),2))</f>
        <v/>
      </c>
      <c r="X764" s="24">
        <f>T764+V764-INDEX(표5[#All],MATCH(B764,표5[[#All],[잉크]],0),5)</f>
        <v>0</v>
      </c>
      <c r="Y764" s="21" t="str">
        <f>IFERROR(X764/INDEX(표5[#All],MATCH(B764,표5[[#All],[잉크]],0),17),"")</f>
        <v/>
      </c>
      <c r="Z764" s="23"/>
      <c r="AA764" s="23" t="str">
        <f>IF(ISBLANK(Z764),"",INDEX(호기!$A$1:$B$657,MATCH('생산계획(잉크)'!B1216,호기!$A$1:$A$657,0),2))</f>
        <v/>
      </c>
      <c r="AB764" s="24">
        <f>X764+Z764-INDEX(표5[#All],MATCH(B764,표5[[#All],[잉크]],0),5)</f>
        <v>0</v>
      </c>
      <c r="AC764" s="21" t="str">
        <f>IFERROR(AB764/INDEX(표5[#All],MATCH(B764,표5[[#All],[잉크]],0),20),"")</f>
        <v/>
      </c>
      <c r="AD764" s="23"/>
      <c r="AE764" s="235"/>
      <c r="BB764" s="67"/>
      <c r="BC764" s="67"/>
      <c r="BD764" s="67"/>
      <c r="BE764" s="67"/>
      <c r="BF764" s="67"/>
    </row>
    <row r="765" spans="2:58" ht="16.5" hidden="1" customHeight="1" x14ac:dyDescent="0.3">
      <c r="B765" s="5" t="s">
        <v>3166</v>
      </c>
      <c r="C765" s="68"/>
      <c r="D765" s="69" t="str">
        <f>IFERROR(C765/INDEX(표5[#All],MATCH(B765,표5[[#All],[잉크]],0),2),"")</f>
        <v/>
      </c>
      <c r="E765" s="22">
        <f>$C765-INDEX(표5[#All],MATCH(B765,표5[[#All],[잉크]],0),24)</f>
        <v>0</v>
      </c>
      <c r="F765" s="542"/>
      <c r="G765" s="23" t="str">
        <f>IF(ISBLANK(F765),"",INDEX(호기!$A$1:$B$657,MATCH('생산계획(잉크)'!B1217,호기!$A$1:$A$657,0),2))</f>
        <v/>
      </c>
      <c r="H765" s="24">
        <f>C765+F765-INDEX(표5[#All],MATCH(B765,표5[[#All],[잉크]],0),2)</f>
        <v>0</v>
      </c>
      <c r="I765" s="21" t="str">
        <f>IFERROR(H765/INDEX(표5[#All],MATCH(B765,표5[[#All],[잉크]],0),5),"")</f>
        <v/>
      </c>
      <c r="J765" s="542"/>
      <c r="K765" s="25" t="str">
        <f>IF(ISBLANK(J765),"",INDEX(호기!$A$1:$B$657,MATCH('생산계획(잉크)'!B1217,호기!$A$1:$A$657,0),2))</f>
        <v/>
      </c>
      <c r="L765" s="24">
        <f>H765+J765-INDEX(표5[#All],MATCH(B765,표5[[#All],[잉크]],0),5)</f>
        <v>0</v>
      </c>
      <c r="M765" s="21" t="str">
        <f>IFERROR(L765/INDEX(표5[#All],MATCH(B765,표5[[#All],[잉크]],0),8),"")</f>
        <v/>
      </c>
      <c r="N765" s="542"/>
      <c r="O765" s="23" t="str">
        <f>IF(ISBLANK(N765),"",INDEX(호기!$A$1:$B$657,MATCH('생산계획(잉크)'!B1217,호기!$A$1:$A$657,0),2))</f>
        <v/>
      </c>
      <c r="P765" s="24">
        <f>L765+N765-INDEX(표5[#All],MATCH(B765,표5[[#All],[잉크]],0),5)</f>
        <v>0</v>
      </c>
      <c r="Q765" s="21" t="str">
        <f>IFERROR(P765/INDEX(표5[#All],MATCH(B765,표5[[#All],[잉크]],0),11),"")</f>
        <v/>
      </c>
      <c r="R765" s="542"/>
      <c r="S765" s="25" t="str">
        <f>IF(ISBLANK(R765),"",INDEX(호기!$A$1:$B$657,MATCH('생산계획(잉크)'!B1217,호기!$A$1:$A$657,0),2))</f>
        <v/>
      </c>
      <c r="T765" s="24">
        <f>P765+R765-INDEX(표5[#All],MATCH(B765,표5[[#All],[잉크]],0),5)</f>
        <v>0</v>
      </c>
      <c r="U765" s="21" t="str">
        <f>IFERROR(T765/INDEX(표5[#All],MATCH(B765,표5[[#All],[잉크]],0),14),"")</f>
        <v/>
      </c>
      <c r="V765" s="542"/>
      <c r="W765" s="23" t="str">
        <f>IF(ISBLANK(V765),"",INDEX(호기!$A$1:$B$657,MATCH('생산계획(잉크)'!B1217,호기!$A$1:$A$657,0),2))</f>
        <v/>
      </c>
      <c r="X765" s="24">
        <f>T765+V765-INDEX(표5[#All],MATCH(B765,표5[[#All],[잉크]],0),5)</f>
        <v>0</v>
      </c>
      <c r="Y765" s="21" t="str">
        <f>IFERROR(X765/INDEX(표5[#All],MATCH(B765,표5[[#All],[잉크]],0),17),"")</f>
        <v/>
      </c>
      <c r="Z765" s="23"/>
      <c r="AA765" s="23" t="str">
        <f>IF(ISBLANK(Z765),"",INDEX(호기!$A$1:$B$657,MATCH('생산계획(잉크)'!B1217,호기!$A$1:$A$657,0),2))</f>
        <v/>
      </c>
      <c r="AB765" s="24">
        <f>X765+Z765-INDEX(표5[#All],MATCH(B765,표5[[#All],[잉크]],0),5)</f>
        <v>0</v>
      </c>
      <c r="AC765" s="21" t="str">
        <f>IFERROR(AB765/INDEX(표5[#All],MATCH(B765,표5[[#All],[잉크]],0),20),"")</f>
        <v/>
      </c>
      <c r="AD765" s="23"/>
      <c r="AE765" s="235"/>
      <c r="BB765" s="67"/>
      <c r="BC765" s="67"/>
      <c r="BD765" s="67"/>
      <c r="BE765" s="67"/>
      <c r="BF765" s="67"/>
    </row>
    <row r="766" spans="2:58" ht="16.5" hidden="1" customHeight="1" x14ac:dyDescent="0.3">
      <c r="B766" s="5" t="s">
        <v>3176</v>
      </c>
      <c r="C766" s="68"/>
      <c r="D766" s="69" t="str">
        <f>IFERROR(C766/INDEX(표5[#All],MATCH(B766,표5[[#All],[잉크]],0),2),"")</f>
        <v/>
      </c>
      <c r="E766" s="22">
        <f>$C766-INDEX(표5[#All],MATCH(B766,표5[[#All],[잉크]],0),24)</f>
        <v>0</v>
      </c>
      <c r="F766" s="542"/>
      <c r="G766" s="23" t="str">
        <f>IF(ISBLANK(F766),"",INDEX(호기!$A$1:$B$657,MATCH('생산계획(잉크)'!B1218,호기!$A$1:$A$657,0),2))</f>
        <v/>
      </c>
      <c r="H766" s="24">
        <f>C766+F766-INDEX(표5[#All],MATCH(B766,표5[[#All],[잉크]],0),2)</f>
        <v>0</v>
      </c>
      <c r="I766" s="21" t="str">
        <f>IFERROR(H766/INDEX(표5[#All],MATCH(B766,표5[[#All],[잉크]],0),5),"")</f>
        <v/>
      </c>
      <c r="J766" s="542"/>
      <c r="K766" s="25" t="str">
        <f>IF(ISBLANK(J766),"",INDEX(호기!$A$1:$B$657,MATCH('생산계획(잉크)'!B1218,호기!$A$1:$A$657,0),2))</f>
        <v/>
      </c>
      <c r="L766" s="24">
        <f>H766+J766-INDEX(표5[#All],MATCH(B766,표5[[#All],[잉크]],0),5)</f>
        <v>0</v>
      </c>
      <c r="M766" s="21" t="str">
        <f>IFERROR(L766/INDEX(표5[#All],MATCH(B766,표5[[#All],[잉크]],0),8),"")</f>
        <v/>
      </c>
      <c r="N766" s="542"/>
      <c r="O766" s="23" t="str">
        <f>IF(ISBLANK(N766),"",INDEX(호기!$A$1:$B$657,MATCH('생산계획(잉크)'!B1218,호기!$A$1:$A$657,0),2))</f>
        <v/>
      </c>
      <c r="P766" s="24">
        <f>L766+N766-INDEX(표5[#All],MATCH(B766,표5[[#All],[잉크]],0),5)</f>
        <v>0</v>
      </c>
      <c r="Q766" s="21" t="str">
        <f>IFERROR(P766/INDEX(표5[#All],MATCH(B766,표5[[#All],[잉크]],0),11),"")</f>
        <v/>
      </c>
      <c r="R766" s="542"/>
      <c r="S766" s="25" t="str">
        <f>IF(ISBLANK(R766),"",INDEX(호기!$A$1:$B$657,MATCH('생산계획(잉크)'!B1218,호기!$A$1:$A$657,0),2))</f>
        <v/>
      </c>
      <c r="T766" s="24">
        <f>P766+R766-INDEX(표5[#All],MATCH(B766,표5[[#All],[잉크]],0),5)</f>
        <v>0</v>
      </c>
      <c r="U766" s="21" t="str">
        <f>IFERROR(T766/INDEX(표5[#All],MATCH(B766,표5[[#All],[잉크]],0),14),"")</f>
        <v/>
      </c>
      <c r="V766" s="542"/>
      <c r="W766" s="23" t="str">
        <f>IF(ISBLANK(V766),"",INDEX(호기!$A$1:$B$657,MATCH('생산계획(잉크)'!B1218,호기!$A$1:$A$657,0),2))</f>
        <v/>
      </c>
      <c r="X766" s="24">
        <f>T766+V766-INDEX(표5[#All],MATCH(B766,표5[[#All],[잉크]],0),5)</f>
        <v>0</v>
      </c>
      <c r="Y766" s="21" t="str">
        <f>IFERROR(X766/INDEX(표5[#All],MATCH(B766,표5[[#All],[잉크]],0),17),"")</f>
        <v/>
      </c>
      <c r="Z766" s="23"/>
      <c r="AA766" s="23" t="str">
        <f>IF(ISBLANK(Z766),"",INDEX(호기!$A$1:$B$657,MATCH('생산계획(잉크)'!B1218,호기!$A$1:$A$657,0),2))</f>
        <v/>
      </c>
      <c r="AB766" s="24">
        <f>X766+Z766-INDEX(표5[#All],MATCH(B766,표5[[#All],[잉크]],0),5)</f>
        <v>0</v>
      </c>
      <c r="AC766" s="21" t="str">
        <f>IFERROR(AB766/INDEX(표5[#All],MATCH(B766,표5[[#All],[잉크]],0),20),"")</f>
        <v/>
      </c>
      <c r="AD766" s="23"/>
      <c r="AE766" s="235"/>
      <c r="BB766" s="67"/>
      <c r="BC766" s="67"/>
      <c r="BD766" s="67"/>
      <c r="BE766" s="67"/>
      <c r="BF766" s="67"/>
    </row>
    <row r="767" spans="2:58" ht="16.5" hidden="1" customHeight="1" x14ac:dyDescent="0.3">
      <c r="B767" s="5" t="s">
        <v>3174</v>
      </c>
      <c r="C767" s="68"/>
      <c r="D767" s="69" t="str">
        <f>IFERROR(C767/INDEX(표5[#All],MATCH(B767,표5[[#All],[잉크]],0),2),"")</f>
        <v/>
      </c>
      <c r="E767" s="22">
        <f>$C767-INDEX(표5[#All],MATCH(B767,표5[[#All],[잉크]],0),24)</f>
        <v>0</v>
      </c>
      <c r="F767" s="542"/>
      <c r="G767" s="23" t="str">
        <f>IF(ISBLANK(F767),"",INDEX(호기!$A$1:$B$657,MATCH('생산계획(잉크)'!B1219,호기!$A$1:$A$657,0),2))</f>
        <v/>
      </c>
      <c r="H767" s="24">
        <f>C767+F767-INDEX(표5[#All],MATCH(B767,표5[[#All],[잉크]],0),2)</f>
        <v>0</v>
      </c>
      <c r="I767" s="21" t="str">
        <f>IFERROR(H767/INDEX(표5[#All],MATCH(B767,표5[[#All],[잉크]],0),5),"")</f>
        <v/>
      </c>
      <c r="J767" s="542"/>
      <c r="K767" s="25" t="str">
        <f>IF(ISBLANK(J767),"",INDEX(호기!$A$1:$B$657,MATCH('생산계획(잉크)'!B1219,호기!$A$1:$A$657,0),2))</f>
        <v/>
      </c>
      <c r="L767" s="24">
        <f>H767+J767-INDEX(표5[#All],MATCH(B767,표5[[#All],[잉크]],0),5)</f>
        <v>0</v>
      </c>
      <c r="M767" s="21" t="str">
        <f>IFERROR(L767/INDEX(표5[#All],MATCH(B767,표5[[#All],[잉크]],0),8),"")</f>
        <v/>
      </c>
      <c r="N767" s="542"/>
      <c r="O767" s="23" t="str">
        <f>IF(ISBLANK(N767),"",INDEX(호기!$A$1:$B$657,MATCH('생산계획(잉크)'!B1219,호기!$A$1:$A$657,0),2))</f>
        <v/>
      </c>
      <c r="P767" s="24">
        <f>L767+N767-INDEX(표5[#All],MATCH(B767,표5[[#All],[잉크]],0),5)</f>
        <v>0</v>
      </c>
      <c r="Q767" s="21" t="str">
        <f>IFERROR(P767/INDEX(표5[#All],MATCH(B767,표5[[#All],[잉크]],0),11),"")</f>
        <v/>
      </c>
      <c r="R767" s="542"/>
      <c r="S767" s="25" t="str">
        <f>IF(ISBLANK(R767),"",INDEX(호기!$A$1:$B$657,MATCH('생산계획(잉크)'!B1219,호기!$A$1:$A$657,0),2))</f>
        <v/>
      </c>
      <c r="T767" s="24">
        <f>P767+R767-INDEX(표5[#All],MATCH(B767,표5[[#All],[잉크]],0),5)</f>
        <v>0</v>
      </c>
      <c r="U767" s="21" t="str">
        <f>IFERROR(T767/INDEX(표5[#All],MATCH(B767,표5[[#All],[잉크]],0),14),"")</f>
        <v/>
      </c>
      <c r="V767" s="542"/>
      <c r="W767" s="23" t="str">
        <f>IF(ISBLANK(V767),"",INDEX(호기!$A$1:$B$657,MATCH('생산계획(잉크)'!B1219,호기!$A$1:$A$657,0),2))</f>
        <v/>
      </c>
      <c r="X767" s="24">
        <f>T767+V767-INDEX(표5[#All],MATCH(B767,표5[[#All],[잉크]],0),5)</f>
        <v>0</v>
      </c>
      <c r="Y767" s="21" t="str">
        <f>IFERROR(X767/INDEX(표5[#All],MATCH(B767,표5[[#All],[잉크]],0),17),"")</f>
        <v/>
      </c>
      <c r="Z767" s="23"/>
      <c r="AA767" s="23" t="str">
        <f>IF(ISBLANK(Z767),"",INDEX(호기!$A$1:$B$657,MATCH('생산계획(잉크)'!B1219,호기!$A$1:$A$657,0),2))</f>
        <v/>
      </c>
      <c r="AB767" s="24">
        <f>X767+Z767-INDEX(표5[#All],MATCH(B767,표5[[#All],[잉크]],0),5)</f>
        <v>0</v>
      </c>
      <c r="AC767" s="21" t="str">
        <f>IFERROR(AB767/INDEX(표5[#All],MATCH(B767,표5[[#All],[잉크]],0),20),"")</f>
        <v/>
      </c>
      <c r="AD767" s="23"/>
      <c r="AE767" s="235"/>
      <c r="BB767" s="67"/>
      <c r="BC767" s="67"/>
      <c r="BD767" s="67"/>
      <c r="BE767" s="67"/>
      <c r="BF767" s="67"/>
    </row>
    <row r="768" spans="2:58" ht="16.5" hidden="1" customHeight="1" x14ac:dyDescent="0.3">
      <c r="B768" s="5" t="s">
        <v>3173</v>
      </c>
      <c r="C768" s="68"/>
      <c r="D768" s="69" t="str">
        <f>IFERROR(C768/INDEX(표5[#All],MATCH(B768,표5[[#All],[잉크]],0),2),"")</f>
        <v/>
      </c>
      <c r="E768" s="22">
        <f>$C768-INDEX(표5[#All],MATCH(B768,표5[[#All],[잉크]],0),24)</f>
        <v>0</v>
      </c>
      <c r="F768" s="542"/>
      <c r="G768" s="23" t="str">
        <f>IF(ISBLANK(F768),"",INDEX(호기!$A$1:$B$657,MATCH('생산계획(잉크)'!B1220,호기!$A$1:$A$657,0),2))</f>
        <v/>
      </c>
      <c r="H768" s="24">
        <f>C768+F768-INDEX(표5[#All],MATCH(B768,표5[[#All],[잉크]],0),2)</f>
        <v>0</v>
      </c>
      <c r="I768" s="21" t="str">
        <f>IFERROR(H768/INDEX(표5[#All],MATCH(B768,표5[[#All],[잉크]],0),5),"")</f>
        <v/>
      </c>
      <c r="J768" s="542"/>
      <c r="K768" s="25" t="str">
        <f>IF(ISBLANK(J768),"",INDEX(호기!$A$1:$B$657,MATCH('생산계획(잉크)'!B1220,호기!$A$1:$A$657,0),2))</f>
        <v/>
      </c>
      <c r="L768" s="24">
        <f>H768+J768-INDEX(표5[#All],MATCH(B768,표5[[#All],[잉크]],0),5)</f>
        <v>0</v>
      </c>
      <c r="M768" s="21" t="str">
        <f>IFERROR(L768/INDEX(표5[#All],MATCH(B768,표5[[#All],[잉크]],0),8),"")</f>
        <v/>
      </c>
      <c r="N768" s="542"/>
      <c r="O768" s="23" t="str">
        <f>IF(ISBLANK(N768),"",INDEX(호기!$A$1:$B$657,MATCH('생산계획(잉크)'!B1220,호기!$A$1:$A$657,0),2))</f>
        <v/>
      </c>
      <c r="P768" s="24">
        <f>L768+N768-INDEX(표5[#All],MATCH(B768,표5[[#All],[잉크]],0),5)</f>
        <v>0</v>
      </c>
      <c r="Q768" s="21" t="str">
        <f>IFERROR(P768/INDEX(표5[#All],MATCH(B768,표5[[#All],[잉크]],0),11),"")</f>
        <v/>
      </c>
      <c r="R768" s="542"/>
      <c r="S768" s="25" t="str">
        <f>IF(ISBLANK(R768),"",INDEX(호기!$A$1:$B$657,MATCH('생산계획(잉크)'!B1220,호기!$A$1:$A$657,0),2))</f>
        <v/>
      </c>
      <c r="T768" s="24">
        <f>P768+R768-INDEX(표5[#All],MATCH(B768,표5[[#All],[잉크]],0),5)</f>
        <v>0</v>
      </c>
      <c r="U768" s="21" t="str">
        <f>IFERROR(T768/INDEX(표5[#All],MATCH(B768,표5[[#All],[잉크]],0),14),"")</f>
        <v/>
      </c>
      <c r="V768" s="542"/>
      <c r="W768" s="23" t="str">
        <f>IF(ISBLANK(V768),"",INDEX(호기!$A$1:$B$657,MATCH('생산계획(잉크)'!B1220,호기!$A$1:$A$657,0),2))</f>
        <v/>
      </c>
      <c r="X768" s="24">
        <f>T768+V768-INDEX(표5[#All],MATCH(B768,표5[[#All],[잉크]],0),5)</f>
        <v>0</v>
      </c>
      <c r="Y768" s="21" t="str">
        <f>IFERROR(X768/INDEX(표5[#All],MATCH(B768,표5[[#All],[잉크]],0),17),"")</f>
        <v/>
      </c>
      <c r="Z768" s="23"/>
      <c r="AA768" s="23" t="str">
        <f>IF(ISBLANK(Z768),"",INDEX(호기!$A$1:$B$657,MATCH('생산계획(잉크)'!B1220,호기!$A$1:$A$657,0),2))</f>
        <v/>
      </c>
      <c r="AB768" s="24">
        <f>X768+Z768-INDEX(표5[#All],MATCH(B768,표5[[#All],[잉크]],0),5)</f>
        <v>0</v>
      </c>
      <c r="AC768" s="21" t="str">
        <f>IFERROR(AB768/INDEX(표5[#All],MATCH(B768,표5[[#All],[잉크]],0),20),"")</f>
        <v/>
      </c>
      <c r="AD768" s="23"/>
      <c r="AE768" s="235"/>
      <c r="BB768" s="67"/>
      <c r="BC768" s="67"/>
      <c r="BD768" s="67"/>
      <c r="BE768" s="67"/>
      <c r="BF768" s="67"/>
    </row>
    <row r="769" spans="2:58" ht="16.5" hidden="1" customHeight="1" x14ac:dyDescent="0.3">
      <c r="B769" s="5" t="s">
        <v>3202</v>
      </c>
      <c r="C769" s="68"/>
      <c r="D769" s="69" t="str">
        <f>IFERROR(C769/INDEX(표5[#All],MATCH(B769,표5[[#All],[잉크]],0),2),"")</f>
        <v/>
      </c>
      <c r="E769" s="22">
        <f>$C769-INDEX(표5[#All],MATCH(B769,표5[[#All],[잉크]],0),24)</f>
        <v>0</v>
      </c>
      <c r="F769" s="542"/>
      <c r="G769" s="23" t="str">
        <f>IF(ISBLANK(F769),"",INDEX(호기!$A$1:$B$657,MATCH('생산계획(잉크)'!B1221,호기!$A$1:$A$657,0),2))</f>
        <v/>
      </c>
      <c r="H769" s="24">
        <f>C769+F769-INDEX(표5[#All],MATCH(B769,표5[[#All],[잉크]],0),2)</f>
        <v>0</v>
      </c>
      <c r="I769" s="21" t="str">
        <f>IFERROR(H769/INDEX(표5[#All],MATCH(B769,표5[[#All],[잉크]],0),5),"")</f>
        <v/>
      </c>
      <c r="J769" s="542"/>
      <c r="K769" s="25" t="str">
        <f>IF(ISBLANK(J769),"",INDEX(호기!$A$1:$B$657,MATCH('생산계획(잉크)'!B1221,호기!$A$1:$A$657,0),2))</f>
        <v/>
      </c>
      <c r="L769" s="24">
        <f>H769+J769-INDEX(표5[#All],MATCH(B769,표5[[#All],[잉크]],0),5)</f>
        <v>0</v>
      </c>
      <c r="M769" s="21" t="str">
        <f>IFERROR(L769/INDEX(표5[#All],MATCH(B769,표5[[#All],[잉크]],0),8),"")</f>
        <v/>
      </c>
      <c r="N769" s="542"/>
      <c r="O769" s="23" t="str">
        <f>IF(ISBLANK(N769),"",INDEX(호기!$A$1:$B$657,MATCH('생산계획(잉크)'!B1221,호기!$A$1:$A$657,0),2))</f>
        <v/>
      </c>
      <c r="P769" s="24">
        <f>L769+N769-INDEX(표5[#All],MATCH(B769,표5[[#All],[잉크]],0),5)</f>
        <v>0</v>
      </c>
      <c r="Q769" s="21" t="str">
        <f>IFERROR(P769/INDEX(표5[#All],MATCH(B769,표5[[#All],[잉크]],0),11),"")</f>
        <v/>
      </c>
      <c r="R769" s="542"/>
      <c r="S769" s="25" t="str">
        <f>IF(ISBLANK(R769),"",INDEX(호기!$A$1:$B$657,MATCH('생산계획(잉크)'!B1221,호기!$A$1:$A$657,0),2))</f>
        <v/>
      </c>
      <c r="T769" s="24">
        <f>P769+R769-INDEX(표5[#All],MATCH(B769,표5[[#All],[잉크]],0),5)</f>
        <v>0</v>
      </c>
      <c r="U769" s="21" t="str">
        <f>IFERROR(T769/INDEX(표5[#All],MATCH(B769,표5[[#All],[잉크]],0),14),"")</f>
        <v/>
      </c>
      <c r="V769" s="542"/>
      <c r="W769" s="23" t="str">
        <f>IF(ISBLANK(V769),"",INDEX(호기!$A$1:$B$657,MATCH('생산계획(잉크)'!B1221,호기!$A$1:$A$657,0),2))</f>
        <v/>
      </c>
      <c r="X769" s="24">
        <f>T769+V769-INDEX(표5[#All],MATCH(B769,표5[[#All],[잉크]],0),5)</f>
        <v>0</v>
      </c>
      <c r="Y769" s="21" t="str">
        <f>IFERROR(X769/INDEX(표5[#All],MATCH(B769,표5[[#All],[잉크]],0),17),"")</f>
        <v/>
      </c>
      <c r="Z769" s="23"/>
      <c r="AA769" s="23" t="str">
        <f>IF(ISBLANK(Z769),"",INDEX(호기!$A$1:$B$657,MATCH('생산계획(잉크)'!B1221,호기!$A$1:$A$657,0),2))</f>
        <v/>
      </c>
      <c r="AB769" s="24">
        <f>X769+Z769-INDEX(표5[#All],MATCH(B769,표5[[#All],[잉크]],0),5)</f>
        <v>0</v>
      </c>
      <c r="AC769" s="21" t="str">
        <f>IFERROR(AB769/INDEX(표5[#All],MATCH(B769,표5[[#All],[잉크]],0),20),"")</f>
        <v/>
      </c>
      <c r="AD769" s="23"/>
      <c r="AE769" s="235"/>
      <c r="BB769" s="67"/>
      <c r="BC769" s="67"/>
      <c r="BD769" s="67"/>
      <c r="BE769" s="67"/>
      <c r="BF769" s="67"/>
    </row>
    <row r="770" spans="2:58" ht="16.5" hidden="1" customHeight="1" x14ac:dyDescent="0.3">
      <c r="B770" s="5" t="s">
        <v>3191</v>
      </c>
      <c r="C770" s="68"/>
      <c r="D770" s="69" t="str">
        <f>IFERROR(C770/INDEX(표5[#All],MATCH(B770,표5[[#All],[잉크]],0),2),"")</f>
        <v/>
      </c>
      <c r="E770" s="22">
        <f>$C770-INDEX(표5[#All],MATCH(B770,표5[[#All],[잉크]],0),24)</f>
        <v>0</v>
      </c>
      <c r="F770" s="542"/>
      <c r="G770" s="23" t="str">
        <f>IF(ISBLANK(F770),"",INDEX(호기!$A$1:$B$657,MATCH('생산계획(잉크)'!B1222,호기!$A$1:$A$657,0),2))</f>
        <v/>
      </c>
      <c r="H770" s="24">
        <f>C770+F770-INDEX(표5[#All],MATCH(B770,표5[[#All],[잉크]],0),2)</f>
        <v>0</v>
      </c>
      <c r="I770" s="21" t="str">
        <f>IFERROR(H770/INDEX(표5[#All],MATCH(B770,표5[[#All],[잉크]],0),5),"")</f>
        <v/>
      </c>
      <c r="J770" s="542"/>
      <c r="K770" s="25" t="str">
        <f>IF(ISBLANK(J770),"",INDEX(호기!$A$1:$B$657,MATCH('생산계획(잉크)'!B1222,호기!$A$1:$A$657,0),2))</f>
        <v/>
      </c>
      <c r="L770" s="24">
        <f>H770+J770-INDEX(표5[#All],MATCH(B770,표5[[#All],[잉크]],0),5)</f>
        <v>0</v>
      </c>
      <c r="M770" s="21" t="str">
        <f>IFERROR(L770/INDEX(표5[#All],MATCH(B770,표5[[#All],[잉크]],0),8),"")</f>
        <v/>
      </c>
      <c r="N770" s="542"/>
      <c r="O770" s="23" t="str">
        <f>IF(ISBLANK(N770),"",INDEX(호기!$A$1:$B$657,MATCH('생산계획(잉크)'!B1222,호기!$A$1:$A$657,0),2))</f>
        <v/>
      </c>
      <c r="P770" s="24">
        <f>L770+N770-INDEX(표5[#All],MATCH(B770,표5[[#All],[잉크]],0),5)</f>
        <v>0</v>
      </c>
      <c r="Q770" s="21" t="str">
        <f>IFERROR(P770/INDEX(표5[#All],MATCH(B770,표5[[#All],[잉크]],0),11),"")</f>
        <v/>
      </c>
      <c r="R770" s="542"/>
      <c r="S770" s="25" t="str">
        <f>IF(ISBLANK(R770),"",INDEX(호기!$A$1:$B$657,MATCH('생산계획(잉크)'!B1222,호기!$A$1:$A$657,0),2))</f>
        <v/>
      </c>
      <c r="T770" s="24">
        <f>P770+R770-INDEX(표5[#All],MATCH(B770,표5[[#All],[잉크]],0),5)</f>
        <v>0</v>
      </c>
      <c r="U770" s="21" t="str">
        <f>IFERROR(T770/INDEX(표5[#All],MATCH(B770,표5[[#All],[잉크]],0),14),"")</f>
        <v/>
      </c>
      <c r="V770" s="542"/>
      <c r="W770" s="23" t="str">
        <f>IF(ISBLANK(V770),"",INDEX(호기!$A$1:$B$657,MATCH('생산계획(잉크)'!B1222,호기!$A$1:$A$657,0),2))</f>
        <v/>
      </c>
      <c r="X770" s="24">
        <f>T770+V770-INDEX(표5[#All],MATCH(B770,표5[[#All],[잉크]],0),5)</f>
        <v>0</v>
      </c>
      <c r="Y770" s="21" t="str">
        <f>IFERROR(X770/INDEX(표5[#All],MATCH(B770,표5[[#All],[잉크]],0),17),"")</f>
        <v/>
      </c>
      <c r="Z770" s="23"/>
      <c r="AA770" s="23" t="str">
        <f>IF(ISBLANK(Z770),"",INDEX(호기!$A$1:$B$657,MATCH('생산계획(잉크)'!B1222,호기!$A$1:$A$657,0),2))</f>
        <v/>
      </c>
      <c r="AB770" s="24">
        <f>X770+Z770-INDEX(표5[#All],MATCH(B770,표5[[#All],[잉크]],0),5)</f>
        <v>0</v>
      </c>
      <c r="AC770" s="21" t="str">
        <f>IFERROR(AB770/INDEX(표5[#All],MATCH(B770,표5[[#All],[잉크]],0),20),"")</f>
        <v/>
      </c>
      <c r="AD770" s="23"/>
      <c r="AE770" s="235"/>
      <c r="BB770" s="67"/>
      <c r="BC770" s="67"/>
      <c r="BD770" s="67"/>
      <c r="BE770" s="67"/>
      <c r="BF770" s="67"/>
    </row>
    <row r="771" spans="2:58" ht="16.5" hidden="1" customHeight="1" x14ac:dyDescent="0.3">
      <c r="B771" s="5" t="s">
        <v>3192</v>
      </c>
      <c r="C771" s="68"/>
      <c r="D771" s="69" t="str">
        <f>IFERROR(C771/INDEX(표5[#All],MATCH(B771,표5[[#All],[잉크]],0),2),"")</f>
        <v/>
      </c>
      <c r="E771" s="22">
        <f>$C771-INDEX(표5[#All],MATCH(B771,표5[[#All],[잉크]],0),24)</f>
        <v>0</v>
      </c>
      <c r="F771" s="542"/>
      <c r="G771" s="23" t="str">
        <f>IF(ISBLANK(F771),"",INDEX(호기!$A$1:$B$657,MATCH('생산계획(잉크)'!B1223,호기!$A$1:$A$657,0),2))</f>
        <v/>
      </c>
      <c r="H771" s="24">
        <f>C771+F771-INDEX(표5[#All],MATCH(B771,표5[[#All],[잉크]],0),2)</f>
        <v>0</v>
      </c>
      <c r="I771" s="21" t="str">
        <f>IFERROR(H771/INDEX(표5[#All],MATCH(B771,표5[[#All],[잉크]],0),5),"")</f>
        <v/>
      </c>
      <c r="J771" s="542"/>
      <c r="K771" s="25" t="str">
        <f>IF(ISBLANK(J771),"",INDEX(호기!$A$1:$B$657,MATCH('생산계획(잉크)'!B1223,호기!$A$1:$A$657,0),2))</f>
        <v/>
      </c>
      <c r="L771" s="24">
        <f>H771+J771-INDEX(표5[#All],MATCH(B771,표5[[#All],[잉크]],0),5)</f>
        <v>0</v>
      </c>
      <c r="M771" s="21" t="str">
        <f>IFERROR(L771/INDEX(표5[#All],MATCH(B771,표5[[#All],[잉크]],0),8),"")</f>
        <v/>
      </c>
      <c r="N771" s="542"/>
      <c r="O771" s="23" t="str">
        <f>IF(ISBLANK(N771),"",INDEX(호기!$A$1:$B$657,MATCH('생산계획(잉크)'!B1223,호기!$A$1:$A$657,0),2))</f>
        <v/>
      </c>
      <c r="P771" s="24">
        <f>L771+N771-INDEX(표5[#All],MATCH(B771,표5[[#All],[잉크]],0),5)</f>
        <v>0</v>
      </c>
      <c r="Q771" s="21" t="str">
        <f>IFERROR(P771/INDEX(표5[#All],MATCH(B771,표5[[#All],[잉크]],0),11),"")</f>
        <v/>
      </c>
      <c r="R771" s="542"/>
      <c r="S771" s="25" t="str">
        <f>IF(ISBLANK(R771),"",INDEX(호기!$A$1:$B$657,MATCH('생산계획(잉크)'!B1223,호기!$A$1:$A$657,0),2))</f>
        <v/>
      </c>
      <c r="T771" s="24">
        <f>P771+R771-INDEX(표5[#All],MATCH(B771,표5[[#All],[잉크]],0),5)</f>
        <v>0</v>
      </c>
      <c r="U771" s="21" t="str">
        <f>IFERROR(T771/INDEX(표5[#All],MATCH(B771,표5[[#All],[잉크]],0),14),"")</f>
        <v/>
      </c>
      <c r="V771" s="542"/>
      <c r="W771" s="23" t="str">
        <f>IF(ISBLANK(V771),"",INDEX(호기!$A$1:$B$657,MATCH('생산계획(잉크)'!B1223,호기!$A$1:$A$657,0),2))</f>
        <v/>
      </c>
      <c r="X771" s="24">
        <f>T771+V771-INDEX(표5[#All],MATCH(B771,표5[[#All],[잉크]],0),5)</f>
        <v>0</v>
      </c>
      <c r="Y771" s="21" t="str">
        <f>IFERROR(X771/INDEX(표5[#All],MATCH(B771,표5[[#All],[잉크]],0),17),"")</f>
        <v/>
      </c>
      <c r="Z771" s="23"/>
      <c r="AA771" s="23" t="str">
        <f>IF(ISBLANK(Z771),"",INDEX(호기!$A$1:$B$657,MATCH('생산계획(잉크)'!B1223,호기!$A$1:$A$657,0),2))</f>
        <v/>
      </c>
      <c r="AB771" s="24">
        <f>X771+Z771-INDEX(표5[#All],MATCH(B771,표5[[#All],[잉크]],0),5)</f>
        <v>0</v>
      </c>
      <c r="AC771" s="21" t="str">
        <f>IFERROR(AB771/INDEX(표5[#All],MATCH(B771,표5[[#All],[잉크]],0),20),"")</f>
        <v/>
      </c>
      <c r="AD771" s="23"/>
      <c r="AE771" s="235"/>
      <c r="BB771" s="67"/>
      <c r="BC771" s="67"/>
      <c r="BD771" s="67"/>
      <c r="BE771" s="67"/>
      <c r="BF771" s="67"/>
    </row>
    <row r="772" spans="2:58" ht="16.5" hidden="1" customHeight="1" x14ac:dyDescent="0.3">
      <c r="B772" s="5" t="s">
        <v>3212</v>
      </c>
      <c r="C772" s="68"/>
      <c r="D772" s="69" t="str">
        <f>IFERROR(C772/INDEX(표5[#All],MATCH(B772,표5[[#All],[잉크]],0),2),"")</f>
        <v/>
      </c>
      <c r="E772" s="22">
        <f>$C772-INDEX(표5[#All],MATCH(B772,표5[[#All],[잉크]],0),24)</f>
        <v>0</v>
      </c>
      <c r="F772" s="542"/>
      <c r="G772" s="23" t="str">
        <f>IF(ISBLANK(F772),"",INDEX(호기!$A$1:$B$657,MATCH('생산계획(잉크)'!B1224,호기!$A$1:$A$657,0),2))</f>
        <v/>
      </c>
      <c r="H772" s="24">
        <f>C772+F772-INDEX(표5[#All],MATCH(B772,표5[[#All],[잉크]],0),2)</f>
        <v>0</v>
      </c>
      <c r="I772" s="21" t="str">
        <f>IFERROR(H772/INDEX(표5[#All],MATCH(B772,표5[[#All],[잉크]],0),5),"")</f>
        <v/>
      </c>
      <c r="J772" s="542"/>
      <c r="K772" s="25" t="str">
        <f>IF(ISBLANK(J772),"",INDEX(호기!$A$1:$B$657,MATCH('생산계획(잉크)'!B1224,호기!$A$1:$A$657,0),2))</f>
        <v/>
      </c>
      <c r="L772" s="24">
        <f>H772+J772-INDEX(표5[#All],MATCH(B772,표5[[#All],[잉크]],0),5)</f>
        <v>0</v>
      </c>
      <c r="M772" s="21" t="str">
        <f>IFERROR(L772/INDEX(표5[#All],MATCH(B772,표5[[#All],[잉크]],0),8),"")</f>
        <v/>
      </c>
      <c r="N772" s="542"/>
      <c r="O772" s="23" t="str">
        <f>IF(ISBLANK(N772),"",INDEX(호기!$A$1:$B$657,MATCH('생산계획(잉크)'!B1224,호기!$A$1:$A$657,0),2))</f>
        <v/>
      </c>
      <c r="P772" s="24">
        <f>L772+N772-INDEX(표5[#All],MATCH(B772,표5[[#All],[잉크]],0),5)</f>
        <v>0</v>
      </c>
      <c r="Q772" s="21" t="str">
        <f>IFERROR(P772/INDEX(표5[#All],MATCH(B772,표5[[#All],[잉크]],0),11),"")</f>
        <v/>
      </c>
      <c r="R772" s="542"/>
      <c r="S772" s="25" t="str">
        <f>IF(ISBLANK(R772),"",INDEX(호기!$A$1:$B$657,MATCH('생산계획(잉크)'!B1224,호기!$A$1:$A$657,0),2))</f>
        <v/>
      </c>
      <c r="T772" s="24">
        <f>P772+R772-INDEX(표5[#All],MATCH(B772,표5[[#All],[잉크]],0),5)</f>
        <v>0</v>
      </c>
      <c r="U772" s="21" t="str">
        <f>IFERROR(T772/INDEX(표5[#All],MATCH(B772,표5[[#All],[잉크]],0),14),"")</f>
        <v/>
      </c>
      <c r="V772" s="542"/>
      <c r="W772" s="23" t="str">
        <f>IF(ISBLANK(V772),"",INDEX(호기!$A$1:$B$657,MATCH('생산계획(잉크)'!B1224,호기!$A$1:$A$657,0),2))</f>
        <v/>
      </c>
      <c r="X772" s="24">
        <f>T772+V772-INDEX(표5[#All],MATCH(B772,표5[[#All],[잉크]],0),5)</f>
        <v>0</v>
      </c>
      <c r="Y772" s="21" t="str">
        <f>IFERROR(X772/INDEX(표5[#All],MATCH(B772,표5[[#All],[잉크]],0),17),"")</f>
        <v/>
      </c>
      <c r="Z772" s="23"/>
      <c r="AA772" s="23" t="str">
        <f>IF(ISBLANK(Z772),"",INDEX(호기!$A$1:$B$657,MATCH('생산계획(잉크)'!B1224,호기!$A$1:$A$657,0),2))</f>
        <v/>
      </c>
      <c r="AB772" s="24">
        <f>X772+Z772-INDEX(표5[#All],MATCH(B772,표5[[#All],[잉크]],0),5)</f>
        <v>0</v>
      </c>
      <c r="AC772" s="21" t="str">
        <f>IFERROR(AB772/INDEX(표5[#All],MATCH(B772,표5[[#All],[잉크]],0),20),"")</f>
        <v/>
      </c>
      <c r="AD772" s="23"/>
      <c r="AE772" s="235"/>
      <c r="BB772" s="67"/>
      <c r="BC772" s="67"/>
      <c r="BD772" s="67"/>
      <c r="BE772" s="67"/>
      <c r="BF772" s="67"/>
    </row>
    <row r="773" spans="2:58" ht="16.5" hidden="1" customHeight="1" x14ac:dyDescent="0.3">
      <c r="B773" s="5" t="s">
        <v>3213</v>
      </c>
      <c r="C773" s="68"/>
      <c r="D773" s="69" t="str">
        <f>IFERROR(C773/INDEX(표5[#All],MATCH(B773,표5[[#All],[잉크]],0),2),"")</f>
        <v/>
      </c>
      <c r="E773" s="22">
        <f>$C773-INDEX(표5[#All],MATCH(B773,표5[[#All],[잉크]],0),24)</f>
        <v>0</v>
      </c>
      <c r="F773" s="542"/>
      <c r="G773" s="23" t="str">
        <f>IF(ISBLANK(F773),"",INDEX(호기!$A$1:$B$657,MATCH('생산계획(잉크)'!B1225,호기!$A$1:$A$657,0),2))</f>
        <v/>
      </c>
      <c r="H773" s="24">
        <f>C773+F773-INDEX(표5[#All],MATCH(B773,표5[[#All],[잉크]],0),2)</f>
        <v>0</v>
      </c>
      <c r="I773" s="21" t="str">
        <f>IFERROR(H773/INDEX(표5[#All],MATCH(B773,표5[[#All],[잉크]],0),5),"")</f>
        <v/>
      </c>
      <c r="J773" s="542"/>
      <c r="K773" s="25" t="str">
        <f>IF(ISBLANK(J773),"",INDEX(호기!$A$1:$B$657,MATCH('생산계획(잉크)'!B1225,호기!$A$1:$A$657,0),2))</f>
        <v/>
      </c>
      <c r="L773" s="24">
        <f>H773+J773-INDEX(표5[#All],MATCH(B773,표5[[#All],[잉크]],0),5)</f>
        <v>0</v>
      </c>
      <c r="M773" s="21" t="str">
        <f>IFERROR(L773/INDEX(표5[#All],MATCH(B773,표5[[#All],[잉크]],0),8),"")</f>
        <v/>
      </c>
      <c r="N773" s="542"/>
      <c r="O773" s="23" t="str">
        <f>IF(ISBLANK(N773),"",INDEX(호기!$A$1:$B$657,MATCH('생산계획(잉크)'!B1225,호기!$A$1:$A$657,0),2))</f>
        <v/>
      </c>
      <c r="P773" s="24">
        <f>L773+N773-INDEX(표5[#All],MATCH(B773,표5[[#All],[잉크]],0),5)</f>
        <v>0</v>
      </c>
      <c r="Q773" s="21" t="str">
        <f>IFERROR(P773/INDEX(표5[#All],MATCH(B773,표5[[#All],[잉크]],0),11),"")</f>
        <v/>
      </c>
      <c r="R773" s="542"/>
      <c r="S773" s="25" t="str">
        <f>IF(ISBLANK(R773),"",INDEX(호기!$A$1:$B$657,MATCH('생산계획(잉크)'!B1225,호기!$A$1:$A$657,0),2))</f>
        <v/>
      </c>
      <c r="T773" s="24">
        <f>P773+R773-INDEX(표5[#All],MATCH(B773,표5[[#All],[잉크]],0),5)</f>
        <v>0</v>
      </c>
      <c r="U773" s="21" t="str">
        <f>IFERROR(T773/INDEX(표5[#All],MATCH(B773,표5[[#All],[잉크]],0),14),"")</f>
        <v/>
      </c>
      <c r="V773" s="542"/>
      <c r="W773" s="23" t="str">
        <f>IF(ISBLANK(V773),"",INDEX(호기!$A$1:$B$657,MATCH('생산계획(잉크)'!B1225,호기!$A$1:$A$657,0),2))</f>
        <v/>
      </c>
      <c r="X773" s="24">
        <f>T773+V773-INDEX(표5[#All],MATCH(B773,표5[[#All],[잉크]],0),5)</f>
        <v>0</v>
      </c>
      <c r="Y773" s="21" t="str">
        <f>IFERROR(X773/INDEX(표5[#All],MATCH(B773,표5[[#All],[잉크]],0),17),"")</f>
        <v/>
      </c>
      <c r="Z773" s="23"/>
      <c r="AA773" s="23" t="str">
        <f>IF(ISBLANK(Z773),"",INDEX(호기!$A$1:$B$657,MATCH('생산계획(잉크)'!B1225,호기!$A$1:$A$657,0),2))</f>
        <v/>
      </c>
      <c r="AB773" s="24">
        <f>X773+Z773-INDEX(표5[#All],MATCH(B773,표5[[#All],[잉크]],0),5)</f>
        <v>0</v>
      </c>
      <c r="AC773" s="21" t="str">
        <f>IFERROR(AB773/INDEX(표5[#All],MATCH(B773,표5[[#All],[잉크]],0),20),"")</f>
        <v/>
      </c>
      <c r="AD773" s="23"/>
      <c r="AE773" s="235"/>
      <c r="BB773" s="67"/>
      <c r="BC773" s="67"/>
      <c r="BD773" s="67"/>
      <c r="BE773" s="67"/>
      <c r="BF773" s="67"/>
    </row>
    <row r="774" spans="2:58" ht="16.5" hidden="1" customHeight="1" x14ac:dyDescent="0.3">
      <c r="B774" s="5" t="s">
        <v>3233</v>
      </c>
      <c r="C774" s="68"/>
      <c r="D774" s="69" t="str">
        <f>IFERROR(C774/INDEX(표5[#All],MATCH(B774,표5[[#All],[잉크]],0),2),"")</f>
        <v/>
      </c>
      <c r="E774" s="22">
        <f>$C774-INDEX(표5[#All],MATCH(B774,표5[[#All],[잉크]],0),24)</f>
        <v>0</v>
      </c>
      <c r="F774" s="542"/>
      <c r="G774" s="23" t="str">
        <f>IF(ISBLANK(F774),"",INDEX(호기!$A$1:$B$657,MATCH('생산계획(잉크)'!B1226,호기!$A$1:$A$657,0),2))</f>
        <v/>
      </c>
      <c r="H774" s="24">
        <f>C774+F774-INDEX(표5[#All],MATCH(B774,표5[[#All],[잉크]],0),2)</f>
        <v>0</v>
      </c>
      <c r="I774" s="21" t="str">
        <f>IFERROR(H774/INDEX(표5[#All],MATCH(B774,표5[[#All],[잉크]],0),5),"")</f>
        <v/>
      </c>
      <c r="J774" s="542"/>
      <c r="K774" s="25" t="str">
        <f>IF(ISBLANK(J774),"",INDEX(호기!$A$1:$B$657,MATCH('생산계획(잉크)'!B1226,호기!$A$1:$A$657,0),2))</f>
        <v/>
      </c>
      <c r="L774" s="24">
        <f>H774+J774-INDEX(표5[#All],MATCH(B774,표5[[#All],[잉크]],0),5)</f>
        <v>0</v>
      </c>
      <c r="M774" s="21" t="str">
        <f>IFERROR(L774/INDEX(표5[#All],MATCH(B774,표5[[#All],[잉크]],0),8),"")</f>
        <v/>
      </c>
      <c r="N774" s="542"/>
      <c r="O774" s="23" t="str">
        <f>IF(ISBLANK(N774),"",INDEX(호기!$A$1:$B$657,MATCH('생산계획(잉크)'!B1226,호기!$A$1:$A$657,0),2))</f>
        <v/>
      </c>
      <c r="P774" s="24">
        <f>L774+N774-INDEX(표5[#All],MATCH(B774,표5[[#All],[잉크]],0),5)</f>
        <v>0</v>
      </c>
      <c r="Q774" s="21" t="str">
        <f>IFERROR(P774/INDEX(표5[#All],MATCH(B774,표5[[#All],[잉크]],0),11),"")</f>
        <v/>
      </c>
      <c r="R774" s="542"/>
      <c r="S774" s="25" t="str">
        <f>IF(ISBLANK(R774),"",INDEX(호기!$A$1:$B$657,MATCH('생산계획(잉크)'!B1226,호기!$A$1:$A$657,0),2))</f>
        <v/>
      </c>
      <c r="T774" s="24">
        <f>P774+R774-INDEX(표5[#All],MATCH(B774,표5[[#All],[잉크]],0),5)</f>
        <v>0</v>
      </c>
      <c r="U774" s="21" t="str">
        <f>IFERROR(T774/INDEX(표5[#All],MATCH(B774,표5[[#All],[잉크]],0),14),"")</f>
        <v/>
      </c>
      <c r="V774" s="542"/>
      <c r="W774" s="23" t="str">
        <f>IF(ISBLANK(V774),"",INDEX(호기!$A$1:$B$657,MATCH('생산계획(잉크)'!B1226,호기!$A$1:$A$657,0),2))</f>
        <v/>
      </c>
      <c r="X774" s="24">
        <f>T774+V774-INDEX(표5[#All],MATCH(B774,표5[[#All],[잉크]],0),5)</f>
        <v>0</v>
      </c>
      <c r="Y774" s="21" t="str">
        <f>IFERROR(X774/INDEX(표5[#All],MATCH(B774,표5[[#All],[잉크]],0),17),"")</f>
        <v/>
      </c>
      <c r="Z774" s="23"/>
      <c r="AA774" s="23" t="str">
        <f>IF(ISBLANK(Z774),"",INDEX(호기!$A$1:$B$657,MATCH('생산계획(잉크)'!B1226,호기!$A$1:$A$657,0),2))</f>
        <v/>
      </c>
      <c r="AB774" s="24">
        <f>X774+Z774-INDEX(표5[#All],MATCH(B774,표5[[#All],[잉크]],0),5)</f>
        <v>0</v>
      </c>
      <c r="AC774" s="21" t="str">
        <f>IFERROR(AB774/INDEX(표5[#All],MATCH(B774,표5[[#All],[잉크]],0),20),"")</f>
        <v/>
      </c>
      <c r="AD774" s="23"/>
      <c r="AE774" s="235"/>
      <c r="BB774" s="67"/>
      <c r="BC774" s="67"/>
      <c r="BD774" s="67"/>
      <c r="BE774" s="67"/>
      <c r="BF774" s="67"/>
    </row>
    <row r="775" spans="2:58" ht="16.5" hidden="1" customHeight="1" x14ac:dyDescent="0.3">
      <c r="B775" s="5" t="s">
        <v>3231</v>
      </c>
      <c r="C775" s="68"/>
      <c r="D775" s="69" t="str">
        <f>IFERROR(C775/INDEX(표5[#All],MATCH(B775,표5[[#All],[잉크]],0),2),"")</f>
        <v/>
      </c>
      <c r="E775" s="22">
        <f>$C775-INDEX(표5[#All],MATCH(B775,표5[[#All],[잉크]],0),24)</f>
        <v>0</v>
      </c>
      <c r="F775" s="542"/>
      <c r="G775" s="23" t="str">
        <f>IF(ISBLANK(F775),"",INDEX(호기!$A$1:$B$657,MATCH('생산계획(잉크)'!B1227,호기!$A$1:$A$657,0),2))</f>
        <v/>
      </c>
      <c r="H775" s="24">
        <f>C775+F775-INDEX(표5[#All],MATCH(B775,표5[[#All],[잉크]],0),2)</f>
        <v>0</v>
      </c>
      <c r="I775" s="21" t="str">
        <f>IFERROR(H775/INDEX(표5[#All],MATCH(B775,표5[[#All],[잉크]],0),5),"")</f>
        <v/>
      </c>
      <c r="J775" s="542"/>
      <c r="K775" s="25" t="str">
        <f>IF(ISBLANK(J775),"",INDEX(호기!$A$1:$B$657,MATCH('생산계획(잉크)'!B1227,호기!$A$1:$A$657,0),2))</f>
        <v/>
      </c>
      <c r="L775" s="24">
        <f>H775+J775-INDEX(표5[#All],MATCH(B775,표5[[#All],[잉크]],0),5)</f>
        <v>0</v>
      </c>
      <c r="M775" s="21" t="str">
        <f>IFERROR(L775/INDEX(표5[#All],MATCH(B775,표5[[#All],[잉크]],0),8),"")</f>
        <v/>
      </c>
      <c r="N775" s="542"/>
      <c r="O775" s="23" t="str">
        <f>IF(ISBLANK(N775),"",INDEX(호기!$A$1:$B$657,MATCH('생산계획(잉크)'!B1227,호기!$A$1:$A$657,0),2))</f>
        <v/>
      </c>
      <c r="P775" s="24">
        <f>L775+N775-INDEX(표5[#All],MATCH(B775,표5[[#All],[잉크]],0),5)</f>
        <v>0</v>
      </c>
      <c r="Q775" s="21" t="str">
        <f>IFERROR(P775/INDEX(표5[#All],MATCH(B775,표5[[#All],[잉크]],0),11),"")</f>
        <v/>
      </c>
      <c r="R775" s="542"/>
      <c r="S775" s="25" t="str">
        <f>IF(ISBLANK(R775),"",INDEX(호기!$A$1:$B$657,MATCH('생산계획(잉크)'!B1227,호기!$A$1:$A$657,0),2))</f>
        <v/>
      </c>
      <c r="T775" s="24">
        <f>P775+R775-INDEX(표5[#All],MATCH(B775,표5[[#All],[잉크]],0),5)</f>
        <v>0</v>
      </c>
      <c r="U775" s="21" t="str">
        <f>IFERROR(T775/INDEX(표5[#All],MATCH(B775,표5[[#All],[잉크]],0),14),"")</f>
        <v/>
      </c>
      <c r="V775" s="542"/>
      <c r="W775" s="23" t="str">
        <f>IF(ISBLANK(V775),"",INDEX(호기!$A$1:$B$657,MATCH('생산계획(잉크)'!B1227,호기!$A$1:$A$657,0),2))</f>
        <v/>
      </c>
      <c r="X775" s="24">
        <f>T775+V775-INDEX(표5[#All],MATCH(B775,표5[[#All],[잉크]],0),5)</f>
        <v>0</v>
      </c>
      <c r="Y775" s="21" t="str">
        <f>IFERROR(X775/INDEX(표5[#All],MATCH(B775,표5[[#All],[잉크]],0),17),"")</f>
        <v/>
      </c>
      <c r="Z775" s="23"/>
      <c r="AA775" s="23" t="str">
        <f>IF(ISBLANK(Z775),"",INDEX(호기!$A$1:$B$657,MATCH('생산계획(잉크)'!B1227,호기!$A$1:$A$657,0),2))</f>
        <v/>
      </c>
      <c r="AB775" s="24">
        <f>X775+Z775-INDEX(표5[#All],MATCH(B775,표5[[#All],[잉크]],0),5)</f>
        <v>0</v>
      </c>
      <c r="AC775" s="21" t="str">
        <f>IFERROR(AB775/INDEX(표5[#All],MATCH(B775,표5[[#All],[잉크]],0),20),"")</f>
        <v/>
      </c>
      <c r="AD775" s="23"/>
      <c r="AE775" s="235"/>
      <c r="BB775" s="67"/>
      <c r="BC775" s="67"/>
      <c r="BD775" s="67"/>
      <c r="BE775" s="67"/>
      <c r="BF775" s="67"/>
    </row>
    <row r="776" spans="2:58" ht="16.5" hidden="1" customHeight="1" x14ac:dyDescent="0.3">
      <c r="B776" s="5" t="s">
        <v>3277</v>
      </c>
      <c r="C776" s="68"/>
      <c r="D776" s="69" t="str">
        <f>IFERROR(C776/INDEX(표5[#All],MATCH(B776,표5[[#All],[잉크]],0),2),"")</f>
        <v/>
      </c>
      <c r="E776" s="22">
        <f>$C776-INDEX(표5[#All],MATCH(B776,표5[[#All],[잉크]],0),24)</f>
        <v>0</v>
      </c>
      <c r="F776" s="542"/>
      <c r="G776" s="23" t="str">
        <f>IF(ISBLANK(F776),"",INDEX(호기!$A$1:$B$657,MATCH('생산계획(잉크)'!B1228,호기!$A$1:$A$657,0),2))</f>
        <v/>
      </c>
      <c r="H776" s="24">
        <f>C776+F776-INDEX(표5[#All],MATCH(B776,표5[[#All],[잉크]],0),2)</f>
        <v>0</v>
      </c>
      <c r="I776" s="21" t="str">
        <f>IFERROR(H776/INDEX(표5[#All],MATCH(B776,표5[[#All],[잉크]],0),5),"")</f>
        <v/>
      </c>
      <c r="J776" s="542"/>
      <c r="K776" s="25" t="str">
        <f>IF(ISBLANK(J776),"",INDEX(호기!$A$1:$B$657,MATCH('생산계획(잉크)'!B1228,호기!$A$1:$A$657,0),2))</f>
        <v/>
      </c>
      <c r="L776" s="24">
        <f>H776+J776-INDEX(표5[#All],MATCH(B776,표5[[#All],[잉크]],0),5)</f>
        <v>0</v>
      </c>
      <c r="M776" s="21" t="str">
        <f>IFERROR(L776/INDEX(표5[#All],MATCH(B776,표5[[#All],[잉크]],0),8),"")</f>
        <v/>
      </c>
      <c r="N776" s="542"/>
      <c r="O776" s="23" t="str">
        <f>IF(ISBLANK(N776),"",INDEX(호기!$A$1:$B$657,MATCH('생산계획(잉크)'!B1228,호기!$A$1:$A$657,0),2))</f>
        <v/>
      </c>
      <c r="P776" s="24">
        <f>L776+N776-INDEX(표5[#All],MATCH(B776,표5[[#All],[잉크]],0),5)</f>
        <v>0</v>
      </c>
      <c r="Q776" s="21" t="str">
        <f>IFERROR(P776/INDEX(표5[#All],MATCH(B776,표5[[#All],[잉크]],0),11),"")</f>
        <v/>
      </c>
      <c r="R776" s="542"/>
      <c r="S776" s="25" t="str">
        <f>IF(ISBLANK(R776),"",INDEX(호기!$A$1:$B$657,MATCH('생산계획(잉크)'!B1228,호기!$A$1:$A$657,0),2))</f>
        <v/>
      </c>
      <c r="T776" s="24">
        <f>P776+R776-INDEX(표5[#All],MATCH(B776,표5[[#All],[잉크]],0),5)</f>
        <v>0</v>
      </c>
      <c r="U776" s="21" t="str">
        <f>IFERROR(T776/INDEX(표5[#All],MATCH(B776,표5[[#All],[잉크]],0),14),"")</f>
        <v/>
      </c>
      <c r="V776" s="542"/>
      <c r="W776" s="23" t="str">
        <f>IF(ISBLANK(V776),"",INDEX(호기!$A$1:$B$657,MATCH('생산계획(잉크)'!B1228,호기!$A$1:$A$657,0),2))</f>
        <v/>
      </c>
      <c r="X776" s="24">
        <f>T776+V776-INDEX(표5[#All],MATCH(B776,표5[[#All],[잉크]],0),5)</f>
        <v>0</v>
      </c>
      <c r="Y776" s="21" t="str">
        <f>IFERROR(X776/INDEX(표5[#All],MATCH(B776,표5[[#All],[잉크]],0),17),"")</f>
        <v/>
      </c>
      <c r="Z776" s="23"/>
      <c r="AA776" s="23" t="str">
        <f>IF(ISBLANK(Z776),"",INDEX(호기!$A$1:$B$657,MATCH('생산계획(잉크)'!B1228,호기!$A$1:$A$657,0),2))</f>
        <v/>
      </c>
      <c r="AB776" s="24">
        <f>X776+Z776-INDEX(표5[#All],MATCH(B776,표5[[#All],[잉크]],0),5)</f>
        <v>0</v>
      </c>
      <c r="AC776" s="21" t="str">
        <f>IFERROR(AB776/INDEX(표5[#All],MATCH(B776,표5[[#All],[잉크]],0),20),"")</f>
        <v/>
      </c>
      <c r="AD776" s="23"/>
      <c r="AE776" s="235"/>
      <c r="BB776" s="67"/>
      <c r="BC776" s="67"/>
      <c r="BD776" s="67"/>
      <c r="BE776" s="67"/>
      <c r="BF776" s="67"/>
    </row>
    <row r="777" spans="2:58" ht="16.5" hidden="1" customHeight="1" x14ac:dyDescent="0.3">
      <c r="B777" s="5" t="s">
        <v>3278</v>
      </c>
      <c r="C777" s="68"/>
      <c r="D777" s="69" t="str">
        <f>IFERROR(C777/INDEX(표5[#All],MATCH(B777,표5[[#All],[잉크]],0),2),"")</f>
        <v/>
      </c>
      <c r="E777" s="22">
        <f>$C777-INDEX(표5[#All],MATCH(B777,표5[[#All],[잉크]],0),24)</f>
        <v>0</v>
      </c>
      <c r="F777" s="542"/>
      <c r="G777" s="23" t="str">
        <f>IF(ISBLANK(F777),"",INDEX(호기!$A$1:$B$657,MATCH('생산계획(잉크)'!B1229,호기!$A$1:$A$657,0),2))</f>
        <v/>
      </c>
      <c r="H777" s="24">
        <f>C777+F777-INDEX(표5[#All],MATCH(B777,표5[[#All],[잉크]],0),2)</f>
        <v>0</v>
      </c>
      <c r="I777" s="21" t="str">
        <f>IFERROR(H777/INDEX(표5[#All],MATCH(B777,표5[[#All],[잉크]],0),5),"")</f>
        <v/>
      </c>
      <c r="J777" s="542"/>
      <c r="K777" s="25" t="str">
        <f>IF(ISBLANK(J777),"",INDEX(호기!$A$1:$B$657,MATCH('생산계획(잉크)'!B1229,호기!$A$1:$A$657,0),2))</f>
        <v/>
      </c>
      <c r="L777" s="24">
        <f>H777+J777-INDEX(표5[#All],MATCH(B777,표5[[#All],[잉크]],0),5)</f>
        <v>0</v>
      </c>
      <c r="M777" s="21" t="str">
        <f>IFERROR(L777/INDEX(표5[#All],MATCH(B777,표5[[#All],[잉크]],0),8),"")</f>
        <v/>
      </c>
      <c r="N777" s="542"/>
      <c r="O777" s="23" t="str">
        <f>IF(ISBLANK(N777),"",INDEX(호기!$A$1:$B$657,MATCH('생산계획(잉크)'!B1229,호기!$A$1:$A$657,0),2))</f>
        <v/>
      </c>
      <c r="P777" s="24">
        <f>L777+N777-INDEX(표5[#All],MATCH(B777,표5[[#All],[잉크]],0),5)</f>
        <v>0</v>
      </c>
      <c r="Q777" s="21" t="str">
        <f>IFERROR(P777/INDEX(표5[#All],MATCH(B777,표5[[#All],[잉크]],0),11),"")</f>
        <v/>
      </c>
      <c r="R777" s="542"/>
      <c r="S777" s="25" t="str">
        <f>IF(ISBLANK(R777),"",INDEX(호기!$A$1:$B$657,MATCH('생산계획(잉크)'!B1229,호기!$A$1:$A$657,0),2))</f>
        <v/>
      </c>
      <c r="T777" s="24">
        <f>P777+R777-INDEX(표5[#All],MATCH(B777,표5[[#All],[잉크]],0),5)</f>
        <v>0</v>
      </c>
      <c r="U777" s="21" t="str">
        <f>IFERROR(T777/INDEX(표5[#All],MATCH(B777,표5[[#All],[잉크]],0),14),"")</f>
        <v/>
      </c>
      <c r="V777" s="542"/>
      <c r="W777" s="23" t="str">
        <f>IF(ISBLANK(V777),"",INDEX(호기!$A$1:$B$657,MATCH('생산계획(잉크)'!B1229,호기!$A$1:$A$657,0),2))</f>
        <v/>
      </c>
      <c r="X777" s="24">
        <f>T777+V777-INDEX(표5[#All],MATCH(B777,표5[[#All],[잉크]],0),5)</f>
        <v>0</v>
      </c>
      <c r="Y777" s="21" t="str">
        <f>IFERROR(X777/INDEX(표5[#All],MATCH(B777,표5[[#All],[잉크]],0),17),"")</f>
        <v/>
      </c>
      <c r="Z777" s="23"/>
      <c r="AA777" s="23" t="str">
        <f>IF(ISBLANK(Z777),"",INDEX(호기!$A$1:$B$657,MATCH('생산계획(잉크)'!B1229,호기!$A$1:$A$657,0),2))</f>
        <v/>
      </c>
      <c r="AB777" s="24">
        <f>X777+Z777-INDEX(표5[#All],MATCH(B777,표5[[#All],[잉크]],0),5)</f>
        <v>0</v>
      </c>
      <c r="AC777" s="21" t="str">
        <f>IFERROR(AB777/INDEX(표5[#All],MATCH(B777,표5[[#All],[잉크]],0),20),"")</f>
        <v/>
      </c>
      <c r="AD777" s="23"/>
      <c r="AE777" s="235"/>
      <c r="BB777" s="67"/>
      <c r="BC777" s="67"/>
      <c r="BD777" s="67"/>
      <c r="BE777" s="67"/>
      <c r="BF777" s="67"/>
    </row>
    <row r="778" spans="2:58" ht="16.5" hidden="1" customHeight="1" x14ac:dyDescent="0.3">
      <c r="B778" s="5" t="s">
        <v>3282</v>
      </c>
      <c r="C778" s="68"/>
      <c r="D778" s="69" t="str">
        <f>IFERROR(C778/INDEX(표5[#All],MATCH(B778,표5[[#All],[잉크]],0),2),"")</f>
        <v/>
      </c>
      <c r="E778" s="22">
        <f>$C778-INDEX(표5[#All],MATCH(B778,표5[[#All],[잉크]],0),24)</f>
        <v>0</v>
      </c>
      <c r="F778" s="542"/>
      <c r="G778" s="23" t="str">
        <f>IF(ISBLANK(F778),"",INDEX(호기!$A$1:$B$657,MATCH('생산계획(잉크)'!B1230,호기!$A$1:$A$657,0),2))</f>
        <v/>
      </c>
      <c r="H778" s="24">
        <f>C778+F778-INDEX(표5[#All],MATCH(B778,표5[[#All],[잉크]],0),2)</f>
        <v>0</v>
      </c>
      <c r="I778" s="21" t="str">
        <f>IFERROR(H778/INDEX(표5[#All],MATCH(B778,표5[[#All],[잉크]],0),5),"")</f>
        <v/>
      </c>
      <c r="J778" s="542"/>
      <c r="K778" s="25" t="str">
        <f>IF(ISBLANK(J778),"",INDEX(호기!$A$1:$B$657,MATCH('생산계획(잉크)'!B1230,호기!$A$1:$A$657,0),2))</f>
        <v/>
      </c>
      <c r="L778" s="24">
        <f>H778+J778-INDEX(표5[#All],MATCH(B778,표5[[#All],[잉크]],0),5)</f>
        <v>0</v>
      </c>
      <c r="M778" s="21" t="str">
        <f>IFERROR(L778/INDEX(표5[#All],MATCH(B778,표5[[#All],[잉크]],0),8),"")</f>
        <v/>
      </c>
      <c r="N778" s="542"/>
      <c r="O778" s="23" t="str">
        <f>IF(ISBLANK(N778),"",INDEX(호기!$A$1:$B$657,MATCH('생산계획(잉크)'!B1230,호기!$A$1:$A$657,0),2))</f>
        <v/>
      </c>
      <c r="P778" s="24">
        <f>L778+N778-INDEX(표5[#All],MATCH(B778,표5[[#All],[잉크]],0),5)</f>
        <v>0</v>
      </c>
      <c r="Q778" s="21" t="str">
        <f>IFERROR(P778/INDEX(표5[#All],MATCH(B778,표5[[#All],[잉크]],0),11),"")</f>
        <v/>
      </c>
      <c r="R778" s="542"/>
      <c r="S778" s="25" t="str">
        <f>IF(ISBLANK(R778),"",INDEX(호기!$A$1:$B$657,MATCH('생산계획(잉크)'!B1230,호기!$A$1:$A$657,0),2))</f>
        <v/>
      </c>
      <c r="T778" s="24">
        <f>P778+R778-INDEX(표5[#All],MATCH(B778,표5[[#All],[잉크]],0),5)</f>
        <v>0</v>
      </c>
      <c r="U778" s="21" t="str">
        <f>IFERROR(T778/INDEX(표5[#All],MATCH(B778,표5[[#All],[잉크]],0),14),"")</f>
        <v/>
      </c>
      <c r="V778" s="542"/>
      <c r="W778" s="23" t="str">
        <f>IF(ISBLANK(V778),"",INDEX(호기!$A$1:$B$657,MATCH('생산계획(잉크)'!B1230,호기!$A$1:$A$657,0),2))</f>
        <v/>
      </c>
      <c r="X778" s="24">
        <f>T778+V778-INDEX(표5[#All],MATCH(B778,표5[[#All],[잉크]],0),5)</f>
        <v>0</v>
      </c>
      <c r="Y778" s="21" t="str">
        <f>IFERROR(X778/INDEX(표5[#All],MATCH(B778,표5[[#All],[잉크]],0),17),"")</f>
        <v/>
      </c>
      <c r="Z778" s="23"/>
      <c r="AA778" s="23" t="str">
        <f>IF(ISBLANK(Z778),"",INDEX(호기!$A$1:$B$657,MATCH('생산계획(잉크)'!B1230,호기!$A$1:$A$657,0),2))</f>
        <v/>
      </c>
      <c r="AB778" s="24">
        <f>X778+Z778-INDEX(표5[#All],MATCH(B778,표5[[#All],[잉크]],0),5)</f>
        <v>0</v>
      </c>
      <c r="AC778" s="21" t="str">
        <f>IFERROR(AB778/INDEX(표5[#All],MATCH(B778,표5[[#All],[잉크]],0),20),"")</f>
        <v/>
      </c>
      <c r="AD778" s="23"/>
      <c r="AE778" s="235"/>
      <c r="BB778" s="67"/>
      <c r="BC778" s="67"/>
      <c r="BD778" s="67"/>
      <c r="BE778" s="67"/>
      <c r="BF778" s="67"/>
    </row>
    <row r="779" spans="2:58" ht="16.5" hidden="1" customHeight="1" x14ac:dyDescent="0.3">
      <c r="B779" s="5" t="s">
        <v>3283</v>
      </c>
      <c r="C779" s="68"/>
      <c r="D779" s="69" t="str">
        <f>IFERROR(C779/INDEX(표5[#All],MATCH(B779,표5[[#All],[잉크]],0),2),"")</f>
        <v/>
      </c>
      <c r="E779" s="22">
        <f>$C779-INDEX(표5[#All],MATCH(B779,표5[[#All],[잉크]],0),24)</f>
        <v>0</v>
      </c>
      <c r="F779" s="542"/>
      <c r="G779" s="23" t="str">
        <f>IF(ISBLANK(F779),"",INDEX(호기!$A$1:$B$657,MATCH('생산계획(잉크)'!B1231,호기!$A$1:$A$657,0),2))</f>
        <v/>
      </c>
      <c r="H779" s="24">
        <f>C779+F779-INDEX(표5[#All],MATCH(B779,표5[[#All],[잉크]],0),2)</f>
        <v>0</v>
      </c>
      <c r="I779" s="21" t="str">
        <f>IFERROR(H779/INDEX(표5[#All],MATCH(B779,표5[[#All],[잉크]],0),5),"")</f>
        <v/>
      </c>
      <c r="J779" s="542"/>
      <c r="K779" s="25" t="str">
        <f>IF(ISBLANK(J779),"",INDEX(호기!$A$1:$B$657,MATCH('생산계획(잉크)'!B1231,호기!$A$1:$A$657,0),2))</f>
        <v/>
      </c>
      <c r="L779" s="24">
        <f>H779+J779-INDEX(표5[#All],MATCH(B779,표5[[#All],[잉크]],0),5)</f>
        <v>0</v>
      </c>
      <c r="M779" s="21" t="str">
        <f>IFERROR(L779/INDEX(표5[#All],MATCH(B779,표5[[#All],[잉크]],0),8),"")</f>
        <v/>
      </c>
      <c r="N779" s="542"/>
      <c r="O779" s="23" t="str">
        <f>IF(ISBLANK(N779),"",INDEX(호기!$A$1:$B$657,MATCH('생산계획(잉크)'!B1231,호기!$A$1:$A$657,0),2))</f>
        <v/>
      </c>
      <c r="P779" s="24">
        <f>L779+N779-INDEX(표5[#All],MATCH(B779,표5[[#All],[잉크]],0),5)</f>
        <v>0</v>
      </c>
      <c r="Q779" s="21" t="str">
        <f>IFERROR(P779/INDEX(표5[#All],MATCH(B779,표5[[#All],[잉크]],0),11),"")</f>
        <v/>
      </c>
      <c r="R779" s="542"/>
      <c r="S779" s="25" t="str">
        <f>IF(ISBLANK(R779),"",INDEX(호기!$A$1:$B$657,MATCH('생산계획(잉크)'!B1231,호기!$A$1:$A$657,0),2))</f>
        <v/>
      </c>
      <c r="T779" s="24">
        <f>P779+R779-INDEX(표5[#All],MATCH(B779,표5[[#All],[잉크]],0),5)</f>
        <v>0</v>
      </c>
      <c r="U779" s="21" t="str">
        <f>IFERROR(T779/INDEX(표5[#All],MATCH(B779,표5[[#All],[잉크]],0),14),"")</f>
        <v/>
      </c>
      <c r="V779" s="542"/>
      <c r="W779" s="23" t="str">
        <f>IF(ISBLANK(V779),"",INDEX(호기!$A$1:$B$657,MATCH('생산계획(잉크)'!B1231,호기!$A$1:$A$657,0),2))</f>
        <v/>
      </c>
      <c r="X779" s="24">
        <f>T779+V779-INDEX(표5[#All],MATCH(B779,표5[[#All],[잉크]],0),5)</f>
        <v>0</v>
      </c>
      <c r="Y779" s="21" t="str">
        <f>IFERROR(X779/INDEX(표5[#All],MATCH(B779,표5[[#All],[잉크]],0),17),"")</f>
        <v/>
      </c>
      <c r="Z779" s="23"/>
      <c r="AA779" s="23" t="str">
        <f>IF(ISBLANK(Z779),"",INDEX(호기!$A$1:$B$657,MATCH('생산계획(잉크)'!B1231,호기!$A$1:$A$657,0),2))</f>
        <v/>
      </c>
      <c r="AB779" s="24">
        <f>X779+Z779-INDEX(표5[#All],MATCH(B779,표5[[#All],[잉크]],0),5)</f>
        <v>0</v>
      </c>
      <c r="AC779" s="21" t="str">
        <f>IFERROR(AB779/INDEX(표5[#All],MATCH(B779,표5[[#All],[잉크]],0),20),"")</f>
        <v/>
      </c>
      <c r="AD779" s="23"/>
      <c r="AE779" s="235"/>
      <c r="BB779" s="67"/>
      <c r="BC779" s="67"/>
      <c r="BD779" s="67"/>
      <c r="BE779" s="67"/>
      <c r="BF779" s="67"/>
    </row>
    <row r="780" spans="2:58" ht="16.5" hidden="1" customHeight="1" x14ac:dyDescent="0.3">
      <c r="B780" s="5" t="s">
        <v>3298</v>
      </c>
      <c r="C780" s="68"/>
      <c r="D780" s="69" t="str">
        <f>IFERROR(C780/INDEX(표5[#All],MATCH(B780,표5[[#All],[잉크]],0),2),"")</f>
        <v/>
      </c>
      <c r="E780" s="22">
        <f>$C780-INDEX(표5[#All],MATCH(B780,표5[[#All],[잉크]],0),24)</f>
        <v>0</v>
      </c>
      <c r="F780" s="542"/>
      <c r="G780" s="23" t="str">
        <f>IF(ISBLANK(F780),"",INDEX(호기!$A$1:$B$657,MATCH('생산계획(잉크)'!B1232,호기!$A$1:$A$657,0),2))</f>
        <v/>
      </c>
      <c r="H780" s="24">
        <f>C780+F780-INDEX(표5[#All],MATCH(B780,표5[[#All],[잉크]],0),2)</f>
        <v>0</v>
      </c>
      <c r="I780" s="21" t="str">
        <f>IFERROR(H780/INDEX(표5[#All],MATCH(B780,표5[[#All],[잉크]],0),5),"")</f>
        <v/>
      </c>
      <c r="J780" s="542"/>
      <c r="K780" s="25" t="str">
        <f>IF(ISBLANK(J780),"",INDEX(호기!$A$1:$B$657,MATCH('생산계획(잉크)'!B1232,호기!$A$1:$A$657,0),2))</f>
        <v/>
      </c>
      <c r="L780" s="24">
        <f>H780+J780-INDEX(표5[#All],MATCH(B780,표5[[#All],[잉크]],0),5)</f>
        <v>0</v>
      </c>
      <c r="M780" s="21" t="str">
        <f>IFERROR(L780/INDEX(표5[#All],MATCH(B780,표5[[#All],[잉크]],0),8),"")</f>
        <v/>
      </c>
      <c r="N780" s="542"/>
      <c r="O780" s="23" t="str">
        <f>IF(ISBLANK(N780),"",INDEX(호기!$A$1:$B$657,MATCH('생산계획(잉크)'!B1232,호기!$A$1:$A$657,0),2))</f>
        <v/>
      </c>
      <c r="P780" s="24">
        <f>L780+N780-INDEX(표5[#All],MATCH(B780,표5[[#All],[잉크]],0),5)</f>
        <v>0</v>
      </c>
      <c r="Q780" s="21" t="str">
        <f>IFERROR(P780/INDEX(표5[#All],MATCH(B780,표5[[#All],[잉크]],0),11),"")</f>
        <v/>
      </c>
      <c r="R780" s="542"/>
      <c r="S780" s="25" t="str">
        <f>IF(ISBLANK(R780),"",INDEX(호기!$A$1:$B$657,MATCH('생산계획(잉크)'!B1232,호기!$A$1:$A$657,0),2))</f>
        <v/>
      </c>
      <c r="T780" s="24">
        <f>P780+R780-INDEX(표5[#All],MATCH(B780,표5[[#All],[잉크]],0),5)</f>
        <v>0</v>
      </c>
      <c r="U780" s="21" t="str">
        <f>IFERROR(T780/INDEX(표5[#All],MATCH(B780,표5[[#All],[잉크]],0),14),"")</f>
        <v/>
      </c>
      <c r="V780" s="542"/>
      <c r="W780" s="23" t="str">
        <f>IF(ISBLANK(V780),"",INDEX(호기!$A$1:$B$657,MATCH('생산계획(잉크)'!B1232,호기!$A$1:$A$657,0),2))</f>
        <v/>
      </c>
      <c r="X780" s="24">
        <f>T780+V780-INDEX(표5[#All],MATCH(B780,표5[[#All],[잉크]],0),5)</f>
        <v>0</v>
      </c>
      <c r="Y780" s="21" t="str">
        <f>IFERROR(X780/INDEX(표5[#All],MATCH(B780,표5[[#All],[잉크]],0),17),"")</f>
        <v/>
      </c>
      <c r="Z780" s="23"/>
      <c r="AA780" s="23" t="str">
        <f>IF(ISBLANK(Z780),"",INDEX(호기!$A$1:$B$657,MATCH('생산계획(잉크)'!B1232,호기!$A$1:$A$657,0),2))</f>
        <v/>
      </c>
      <c r="AB780" s="24">
        <f>X780+Z780-INDEX(표5[#All],MATCH(B780,표5[[#All],[잉크]],0),5)</f>
        <v>0</v>
      </c>
      <c r="AC780" s="21" t="str">
        <f>IFERROR(AB780/INDEX(표5[#All],MATCH(B780,표5[[#All],[잉크]],0),20),"")</f>
        <v/>
      </c>
      <c r="AD780" s="23"/>
      <c r="AE780" s="235"/>
      <c r="BB780" s="67"/>
      <c r="BC780" s="67"/>
      <c r="BD780" s="67"/>
      <c r="BE780" s="67"/>
      <c r="BF780" s="67"/>
    </row>
    <row r="781" spans="2:58" ht="16.5" hidden="1" customHeight="1" x14ac:dyDescent="0.3">
      <c r="B781" s="5" t="s">
        <v>3296</v>
      </c>
      <c r="C781" s="68"/>
      <c r="D781" s="69" t="str">
        <f>IFERROR(C781/INDEX(표5[#All],MATCH(B781,표5[[#All],[잉크]],0),2),"")</f>
        <v/>
      </c>
      <c r="E781" s="22">
        <f>$C781-INDEX(표5[#All],MATCH(B781,표5[[#All],[잉크]],0),24)</f>
        <v>0</v>
      </c>
      <c r="F781" s="542"/>
      <c r="G781" s="23" t="str">
        <f>IF(ISBLANK(F781),"",INDEX(호기!$A$1:$B$657,MATCH('생산계획(잉크)'!B1233,호기!$A$1:$A$657,0),2))</f>
        <v/>
      </c>
      <c r="H781" s="24">
        <f>C781+F781-INDEX(표5[#All],MATCH(B781,표5[[#All],[잉크]],0),2)</f>
        <v>0</v>
      </c>
      <c r="I781" s="21" t="str">
        <f>IFERROR(H781/INDEX(표5[#All],MATCH(B781,표5[[#All],[잉크]],0),5),"")</f>
        <v/>
      </c>
      <c r="J781" s="542"/>
      <c r="K781" s="25" t="str">
        <f>IF(ISBLANK(J781),"",INDEX(호기!$A$1:$B$657,MATCH('생산계획(잉크)'!B1233,호기!$A$1:$A$657,0),2))</f>
        <v/>
      </c>
      <c r="L781" s="24">
        <f>H781+J781-INDEX(표5[#All],MATCH(B781,표5[[#All],[잉크]],0),5)</f>
        <v>0</v>
      </c>
      <c r="M781" s="21" t="str">
        <f>IFERROR(L781/INDEX(표5[#All],MATCH(B781,표5[[#All],[잉크]],0),8),"")</f>
        <v/>
      </c>
      <c r="N781" s="542"/>
      <c r="O781" s="23" t="str">
        <f>IF(ISBLANK(N781),"",INDEX(호기!$A$1:$B$657,MATCH('생산계획(잉크)'!B1233,호기!$A$1:$A$657,0),2))</f>
        <v/>
      </c>
      <c r="P781" s="24">
        <f>L781+N781-INDEX(표5[#All],MATCH(B781,표5[[#All],[잉크]],0),5)</f>
        <v>0</v>
      </c>
      <c r="Q781" s="21" t="str">
        <f>IFERROR(P781/INDEX(표5[#All],MATCH(B781,표5[[#All],[잉크]],0),11),"")</f>
        <v/>
      </c>
      <c r="R781" s="542"/>
      <c r="S781" s="25" t="str">
        <f>IF(ISBLANK(R781),"",INDEX(호기!$A$1:$B$657,MATCH('생산계획(잉크)'!B1233,호기!$A$1:$A$657,0),2))</f>
        <v/>
      </c>
      <c r="T781" s="24">
        <f>P781+R781-INDEX(표5[#All],MATCH(B781,표5[[#All],[잉크]],0),5)</f>
        <v>0</v>
      </c>
      <c r="U781" s="21" t="str">
        <f>IFERROR(T781/INDEX(표5[#All],MATCH(B781,표5[[#All],[잉크]],0),14),"")</f>
        <v/>
      </c>
      <c r="V781" s="542"/>
      <c r="W781" s="23" t="str">
        <f>IF(ISBLANK(V781),"",INDEX(호기!$A$1:$B$657,MATCH('생산계획(잉크)'!B1233,호기!$A$1:$A$657,0),2))</f>
        <v/>
      </c>
      <c r="X781" s="24">
        <f>T781+V781-INDEX(표5[#All],MATCH(B781,표5[[#All],[잉크]],0),5)</f>
        <v>0</v>
      </c>
      <c r="Y781" s="21" t="str">
        <f>IFERROR(X781/INDEX(표5[#All],MATCH(B781,표5[[#All],[잉크]],0),17),"")</f>
        <v/>
      </c>
      <c r="Z781" s="23"/>
      <c r="AA781" s="23" t="str">
        <f>IF(ISBLANK(Z781),"",INDEX(호기!$A$1:$B$657,MATCH('생산계획(잉크)'!B1233,호기!$A$1:$A$657,0),2))</f>
        <v/>
      </c>
      <c r="AB781" s="24">
        <f>X781+Z781-INDEX(표5[#All],MATCH(B781,표5[[#All],[잉크]],0),5)</f>
        <v>0</v>
      </c>
      <c r="AC781" s="21" t="str">
        <f>IFERROR(AB781/INDEX(표5[#All],MATCH(B781,표5[[#All],[잉크]],0),20),"")</f>
        <v/>
      </c>
      <c r="AD781" s="23"/>
      <c r="AE781" s="235"/>
      <c r="BB781" s="67"/>
      <c r="BC781" s="67"/>
      <c r="BD781" s="67"/>
      <c r="BE781" s="67"/>
      <c r="BF781" s="67"/>
    </row>
    <row r="782" spans="2:58" ht="16.5" hidden="1" customHeight="1" x14ac:dyDescent="0.3">
      <c r="B782" s="5" t="s">
        <v>3297</v>
      </c>
      <c r="C782" s="68"/>
      <c r="D782" s="69" t="str">
        <f>IFERROR(C782/INDEX(표5[#All],MATCH(B782,표5[[#All],[잉크]],0),2),"")</f>
        <v/>
      </c>
      <c r="E782" s="22">
        <f>$C782-INDEX(표5[#All],MATCH(B782,표5[[#All],[잉크]],0),24)</f>
        <v>0</v>
      </c>
      <c r="F782" s="542"/>
      <c r="G782" s="23" t="str">
        <f>IF(ISBLANK(F782),"",INDEX(호기!$A$1:$B$657,MATCH('생산계획(잉크)'!B1234,호기!$A$1:$A$657,0),2))</f>
        <v/>
      </c>
      <c r="H782" s="24">
        <f>C782+F782-INDEX(표5[#All],MATCH(B782,표5[[#All],[잉크]],0),2)</f>
        <v>0</v>
      </c>
      <c r="I782" s="21" t="str">
        <f>IFERROR(H782/INDEX(표5[#All],MATCH(B782,표5[[#All],[잉크]],0),5),"")</f>
        <v/>
      </c>
      <c r="J782" s="542"/>
      <c r="K782" s="25" t="str">
        <f>IF(ISBLANK(J782),"",INDEX(호기!$A$1:$B$657,MATCH('생산계획(잉크)'!B1234,호기!$A$1:$A$657,0),2))</f>
        <v/>
      </c>
      <c r="L782" s="24">
        <f>H782+J782-INDEX(표5[#All],MATCH(B782,표5[[#All],[잉크]],0),5)</f>
        <v>0</v>
      </c>
      <c r="M782" s="21" t="str">
        <f>IFERROR(L782/INDEX(표5[#All],MATCH(B782,표5[[#All],[잉크]],0),8),"")</f>
        <v/>
      </c>
      <c r="N782" s="542"/>
      <c r="O782" s="23" t="str">
        <f>IF(ISBLANK(N782),"",INDEX(호기!$A$1:$B$657,MATCH('생산계획(잉크)'!B1234,호기!$A$1:$A$657,0),2))</f>
        <v/>
      </c>
      <c r="P782" s="24">
        <f>L782+N782-INDEX(표5[#All],MATCH(B782,표5[[#All],[잉크]],0),5)</f>
        <v>0</v>
      </c>
      <c r="Q782" s="21" t="str">
        <f>IFERROR(P782/INDEX(표5[#All],MATCH(B782,표5[[#All],[잉크]],0),11),"")</f>
        <v/>
      </c>
      <c r="R782" s="542"/>
      <c r="S782" s="25" t="str">
        <f>IF(ISBLANK(R782),"",INDEX(호기!$A$1:$B$657,MATCH('생산계획(잉크)'!B1234,호기!$A$1:$A$657,0),2))</f>
        <v/>
      </c>
      <c r="T782" s="24">
        <f>P782+R782-INDEX(표5[#All],MATCH(B782,표5[[#All],[잉크]],0),5)</f>
        <v>0</v>
      </c>
      <c r="U782" s="21" t="str">
        <f>IFERROR(T782/INDEX(표5[#All],MATCH(B782,표5[[#All],[잉크]],0),14),"")</f>
        <v/>
      </c>
      <c r="V782" s="542"/>
      <c r="W782" s="23" t="str">
        <f>IF(ISBLANK(V782),"",INDEX(호기!$A$1:$B$657,MATCH('생산계획(잉크)'!B1234,호기!$A$1:$A$657,0),2))</f>
        <v/>
      </c>
      <c r="X782" s="24">
        <f>T782+V782-INDEX(표5[#All],MATCH(B782,표5[[#All],[잉크]],0),5)</f>
        <v>0</v>
      </c>
      <c r="Y782" s="21" t="str">
        <f>IFERROR(X782/INDEX(표5[#All],MATCH(B782,표5[[#All],[잉크]],0),17),"")</f>
        <v/>
      </c>
      <c r="Z782" s="23"/>
      <c r="AA782" s="23" t="str">
        <f>IF(ISBLANK(Z782),"",INDEX(호기!$A$1:$B$657,MATCH('생산계획(잉크)'!B1234,호기!$A$1:$A$657,0),2))</f>
        <v/>
      </c>
      <c r="AB782" s="24">
        <f>X782+Z782-INDEX(표5[#All],MATCH(B782,표5[[#All],[잉크]],0),5)</f>
        <v>0</v>
      </c>
      <c r="AC782" s="21" t="str">
        <f>IFERROR(AB782/INDEX(표5[#All],MATCH(B782,표5[[#All],[잉크]],0),20),"")</f>
        <v/>
      </c>
      <c r="AD782" s="23"/>
      <c r="AE782" s="235"/>
      <c r="BB782" s="67"/>
      <c r="BC782" s="67"/>
      <c r="BD782" s="67"/>
      <c r="BE782" s="67"/>
      <c r="BF782" s="67"/>
    </row>
    <row r="783" spans="2:58" ht="16.5" hidden="1" customHeight="1" x14ac:dyDescent="0.3">
      <c r="B783" s="5" t="s">
        <v>3265</v>
      </c>
      <c r="C783" s="68"/>
      <c r="D783" s="69" t="str">
        <f>IFERROR(C783/INDEX(표5[#All],MATCH(B783,표5[[#All],[잉크]],0),2),"")</f>
        <v/>
      </c>
      <c r="E783" s="22">
        <f>$C783-INDEX(표5[#All],MATCH(B783,표5[[#All],[잉크]],0),24)</f>
        <v>0</v>
      </c>
      <c r="F783" s="542"/>
      <c r="G783" s="23" t="str">
        <f>IF(ISBLANK(F783),"",INDEX(호기!$A$1:$B$657,MATCH('생산계획(잉크)'!B1235,호기!$A$1:$A$657,0),2))</f>
        <v/>
      </c>
      <c r="H783" s="24">
        <f>C783+F783-INDEX(표5[#All],MATCH(B783,표5[[#All],[잉크]],0),2)</f>
        <v>0</v>
      </c>
      <c r="I783" s="21" t="str">
        <f>IFERROR(H783/INDEX(표5[#All],MATCH(B783,표5[[#All],[잉크]],0),5),"")</f>
        <v/>
      </c>
      <c r="J783" s="542"/>
      <c r="K783" s="25" t="str">
        <f>IF(ISBLANK(J783),"",INDEX(호기!$A$1:$B$657,MATCH('생산계획(잉크)'!B1235,호기!$A$1:$A$657,0),2))</f>
        <v/>
      </c>
      <c r="L783" s="24">
        <f>H783+J783-INDEX(표5[#All],MATCH(B783,표5[[#All],[잉크]],0),5)</f>
        <v>0</v>
      </c>
      <c r="M783" s="21" t="str">
        <f>IFERROR(L783/INDEX(표5[#All],MATCH(B783,표5[[#All],[잉크]],0),8),"")</f>
        <v/>
      </c>
      <c r="N783" s="542"/>
      <c r="O783" s="23" t="str">
        <f>IF(ISBLANK(N783),"",INDEX(호기!$A$1:$B$657,MATCH('생산계획(잉크)'!B1235,호기!$A$1:$A$657,0),2))</f>
        <v/>
      </c>
      <c r="P783" s="24">
        <f>L783+N783-INDEX(표5[#All],MATCH(B783,표5[[#All],[잉크]],0),5)</f>
        <v>0</v>
      </c>
      <c r="Q783" s="21" t="str">
        <f>IFERROR(P783/INDEX(표5[#All],MATCH(B783,표5[[#All],[잉크]],0),11),"")</f>
        <v/>
      </c>
      <c r="R783" s="542"/>
      <c r="S783" s="25" t="str">
        <f>IF(ISBLANK(R783),"",INDEX(호기!$A$1:$B$657,MATCH('생산계획(잉크)'!B1235,호기!$A$1:$A$657,0),2))</f>
        <v/>
      </c>
      <c r="T783" s="24">
        <f>P783+R783-INDEX(표5[#All],MATCH(B783,표5[[#All],[잉크]],0),5)</f>
        <v>0</v>
      </c>
      <c r="U783" s="21" t="str">
        <f>IFERROR(T783/INDEX(표5[#All],MATCH(B783,표5[[#All],[잉크]],0),14),"")</f>
        <v/>
      </c>
      <c r="V783" s="542"/>
      <c r="W783" s="23" t="str">
        <f>IF(ISBLANK(V783),"",INDEX(호기!$A$1:$B$657,MATCH('생산계획(잉크)'!B1235,호기!$A$1:$A$657,0),2))</f>
        <v/>
      </c>
      <c r="X783" s="24">
        <f>T783+V783-INDEX(표5[#All],MATCH(B783,표5[[#All],[잉크]],0),5)</f>
        <v>0</v>
      </c>
      <c r="Y783" s="21" t="str">
        <f>IFERROR(X783/INDEX(표5[#All],MATCH(B783,표5[[#All],[잉크]],0),17),"")</f>
        <v/>
      </c>
      <c r="Z783" s="23"/>
      <c r="AA783" s="23" t="str">
        <f>IF(ISBLANK(Z783),"",INDEX(호기!$A$1:$B$657,MATCH('생산계획(잉크)'!B1235,호기!$A$1:$A$657,0),2))</f>
        <v/>
      </c>
      <c r="AB783" s="24">
        <f>X783+Z783-INDEX(표5[#All],MATCH(B783,표5[[#All],[잉크]],0),5)</f>
        <v>0</v>
      </c>
      <c r="AC783" s="21" t="str">
        <f>IFERROR(AB783/INDEX(표5[#All],MATCH(B783,표5[[#All],[잉크]],0),20),"")</f>
        <v/>
      </c>
      <c r="AD783" s="23"/>
      <c r="AE783" s="235"/>
      <c r="BB783" s="67"/>
      <c r="BC783" s="67"/>
      <c r="BD783" s="67"/>
      <c r="BE783" s="67"/>
      <c r="BF783" s="67"/>
    </row>
    <row r="784" spans="2:58" ht="15.75" hidden="1" customHeight="1" x14ac:dyDescent="0.3">
      <c r="B784" s="5" t="s">
        <v>3266</v>
      </c>
      <c r="C784" s="68"/>
      <c r="D784" s="69" t="str">
        <f>IFERROR(C784/INDEX(표5[#All],MATCH(B784,표5[[#All],[잉크]],0),2),"")</f>
        <v/>
      </c>
      <c r="E784" s="22">
        <f>$C784-INDEX(표5[#All],MATCH(B784,표5[[#All],[잉크]],0),24)</f>
        <v>0</v>
      </c>
      <c r="F784" s="542"/>
      <c r="G784" s="23" t="str">
        <f>IF(ISBLANK(F784),"",INDEX(호기!$A$1:$B$657,MATCH('생산계획(잉크)'!B1236,호기!$A$1:$A$657,0),2))</f>
        <v/>
      </c>
      <c r="H784" s="24">
        <f>C784+F784-INDEX(표5[#All],MATCH(B784,표5[[#All],[잉크]],0),2)</f>
        <v>0</v>
      </c>
      <c r="I784" s="21" t="str">
        <f>IFERROR(H784/INDEX(표5[#All],MATCH(B784,표5[[#All],[잉크]],0),5),"")</f>
        <v/>
      </c>
      <c r="J784" s="542"/>
      <c r="K784" s="25" t="str">
        <f>IF(ISBLANK(J784),"",INDEX(호기!$A$1:$B$657,MATCH('생산계획(잉크)'!B1236,호기!$A$1:$A$657,0),2))</f>
        <v/>
      </c>
      <c r="L784" s="24">
        <f>H784+J784-INDEX(표5[#All],MATCH(B784,표5[[#All],[잉크]],0),5)</f>
        <v>0</v>
      </c>
      <c r="M784" s="21" t="str">
        <f>IFERROR(L784/INDEX(표5[#All],MATCH(B784,표5[[#All],[잉크]],0),8),"")</f>
        <v/>
      </c>
      <c r="N784" s="542"/>
      <c r="O784" s="23" t="str">
        <f>IF(ISBLANK(N784),"",INDEX(호기!$A$1:$B$657,MATCH('생산계획(잉크)'!B1236,호기!$A$1:$A$657,0),2))</f>
        <v/>
      </c>
      <c r="P784" s="24">
        <f>L784+N784-INDEX(표5[#All],MATCH(B784,표5[[#All],[잉크]],0),5)</f>
        <v>0</v>
      </c>
      <c r="Q784" s="21" t="str">
        <f>IFERROR(P784/INDEX(표5[#All],MATCH(B784,표5[[#All],[잉크]],0),11),"")</f>
        <v/>
      </c>
      <c r="R784" s="542"/>
      <c r="S784" s="25" t="str">
        <f>IF(ISBLANK(R784),"",INDEX(호기!$A$1:$B$657,MATCH('생산계획(잉크)'!B1236,호기!$A$1:$A$657,0),2))</f>
        <v/>
      </c>
      <c r="T784" s="24">
        <f>P784+R784-INDEX(표5[#All],MATCH(B784,표5[[#All],[잉크]],0),5)</f>
        <v>0</v>
      </c>
      <c r="U784" s="21" t="str">
        <f>IFERROR(T784/INDEX(표5[#All],MATCH(B784,표5[[#All],[잉크]],0),14),"")</f>
        <v/>
      </c>
      <c r="V784" s="542"/>
      <c r="W784" s="23" t="str">
        <f>IF(ISBLANK(V784),"",INDEX(호기!$A$1:$B$657,MATCH('생산계획(잉크)'!B1236,호기!$A$1:$A$657,0),2))</f>
        <v/>
      </c>
      <c r="X784" s="24">
        <f>T784+V784-INDEX(표5[#All],MATCH(B784,표5[[#All],[잉크]],0),5)</f>
        <v>0</v>
      </c>
      <c r="Y784" s="21" t="str">
        <f>IFERROR(X784/INDEX(표5[#All],MATCH(B784,표5[[#All],[잉크]],0),17),"")</f>
        <v/>
      </c>
      <c r="Z784" s="23"/>
      <c r="AA784" s="23" t="str">
        <f>IF(ISBLANK(Z784),"",INDEX(호기!$A$1:$B$657,MATCH('생산계획(잉크)'!B1236,호기!$A$1:$A$657,0),2))</f>
        <v/>
      </c>
      <c r="AB784" s="24">
        <f>X784+Z784-INDEX(표5[#All],MATCH(B784,표5[[#All],[잉크]],0),5)</f>
        <v>0</v>
      </c>
      <c r="AC784" s="21" t="str">
        <f>IFERROR(AB784/INDEX(표5[#All],MATCH(B784,표5[[#All],[잉크]],0),20),"")</f>
        <v/>
      </c>
      <c r="AD784" s="23"/>
      <c r="AE784" s="235"/>
      <c r="BB784" s="67"/>
      <c r="BC784" s="67"/>
      <c r="BD784" s="67"/>
      <c r="BE784" s="67"/>
      <c r="BF784" s="67"/>
    </row>
    <row r="785" spans="2:58" ht="15.75" hidden="1" customHeight="1" x14ac:dyDescent="0.3">
      <c r="B785" s="5" t="s">
        <v>3307</v>
      </c>
      <c r="C785" s="68"/>
      <c r="D785" s="69" t="str">
        <f>IFERROR(C785/INDEX(표5[#All],MATCH(B785,표5[[#All],[잉크]],0),2),"")</f>
        <v/>
      </c>
      <c r="E785" s="22">
        <f>$C785-INDEX(표5[#All],MATCH(B785,표5[[#All],[잉크]],0),24)</f>
        <v>0</v>
      </c>
      <c r="F785" s="542"/>
      <c r="G785" s="23" t="str">
        <f>IF(ISBLANK(F785),"",INDEX(호기!$A$1:$B$657,MATCH('생산계획(잉크)'!B1237,호기!$A$1:$A$657,0),2))</f>
        <v/>
      </c>
      <c r="H785" s="24">
        <f>C785+F785-INDEX(표5[#All],MATCH(B785,표5[[#All],[잉크]],0),2)</f>
        <v>0</v>
      </c>
      <c r="I785" s="21" t="str">
        <f>IFERROR(H785/INDEX(표5[#All],MATCH(B785,표5[[#All],[잉크]],0),5),"")</f>
        <v/>
      </c>
      <c r="J785" s="542"/>
      <c r="K785" s="25" t="str">
        <f>IF(ISBLANK(J785),"",INDEX(호기!$A$1:$B$657,MATCH('생산계획(잉크)'!B1237,호기!$A$1:$A$657,0),2))</f>
        <v/>
      </c>
      <c r="L785" s="24">
        <f>H785+J785-INDEX(표5[#All],MATCH(B785,표5[[#All],[잉크]],0),5)</f>
        <v>0</v>
      </c>
      <c r="M785" s="21" t="str">
        <f>IFERROR(L785/INDEX(표5[#All],MATCH(B785,표5[[#All],[잉크]],0),8),"")</f>
        <v/>
      </c>
      <c r="N785" s="542"/>
      <c r="O785" s="23" t="str">
        <f>IF(ISBLANK(N785),"",INDEX(호기!$A$1:$B$657,MATCH('생산계획(잉크)'!B1237,호기!$A$1:$A$657,0),2))</f>
        <v/>
      </c>
      <c r="P785" s="24">
        <f>L785+N785-INDEX(표5[#All],MATCH(B785,표5[[#All],[잉크]],0),5)</f>
        <v>0</v>
      </c>
      <c r="Q785" s="21" t="str">
        <f>IFERROR(P785/INDEX(표5[#All],MATCH(B785,표5[[#All],[잉크]],0),11),"")</f>
        <v/>
      </c>
      <c r="R785" s="542"/>
      <c r="S785" s="25" t="str">
        <f>IF(ISBLANK(R785),"",INDEX(호기!$A$1:$B$657,MATCH('생산계획(잉크)'!B1237,호기!$A$1:$A$657,0),2))</f>
        <v/>
      </c>
      <c r="T785" s="24">
        <f>P785+R785-INDEX(표5[#All],MATCH(B785,표5[[#All],[잉크]],0),5)</f>
        <v>0</v>
      </c>
      <c r="U785" s="21" t="str">
        <f>IFERROR(T785/INDEX(표5[#All],MATCH(B785,표5[[#All],[잉크]],0),14),"")</f>
        <v/>
      </c>
      <c r="V785" s="542"/>
      <c r="W785" s="23" t="str">
        <f>IF(ISBLANK(V785),"",INDEX(호기!$A$1:$B$657,MATCH('생산계획(잉크)'!B1237,호기!$A$1:$A$657,0),2))</f>
        <v/>
      </c>
      <c r="X785" s="24">
        <f>T785+V785-INDEX(표5[#All],MATCH(B785,표5[[#All],[잉크]],0),5)</f>
        <v>0</v>
      </c>
      <c r="Y785" s="21" t="str">
        <f>IFERROR(X785/INDEX(표5[#All],MATCH(B785,표5[[#All],[잉크]],0),17),"")</f>
        <v/>
      </c>
      <c r="Z785" s="23"/>
      <c r="AA785" s="23" t="str">
        <f>IF(ISBLANK(Z785),"",INDEX(호기!$A$1:$B$657,MATCH('생산계획(잉크)'!B1237,호기!$A$1:$A$657,0),2))</f>
        <v/>
      </c>
      <c r="AB785" s="24">
        <f>X785+Z785-INDEX(표5[#All],MATCH(B785,표5[[#All],[잉크]],0),5)</f>
        <v>0</v>
      </c>
      <c r="AC785" s="21" t="str">
        <f>IFERROR(AB785/INDEX(표5[#All],MATCH(B785,표5[[#All],[잉크]],0),20),"")</f>
        <v/>
      </c>
      <c r="AD785" s="23"/>
      <c r="AE785" s="235"/>
      <c r="BB785" s="67"/>
      <c r="BC785" s="67"/>
      <c r="BD785" s="67"/>
      <c r="BE785" s="67"/>
      <c r="BF785" s="67"/>
    </row>
    <row r="786" spans="2:58" ht="15.75" hidden="1" customHeight="1" x14ac:dyDescent="0.3">
      <c r="B786" s="5" t="s">
        <v>3317</v>
      </c>
      <c r="C786" s="68"/>
      <c r="D786" s="69" t="str">
        <f>IFERROR(C786/INDEX(표5[#All],MATCH(B786,표5[[#All],[잉크]],0),2),"")</f>
        <v/>
      </c>
      <c r="E786" s="22">
        <f>$C786-INDEX(표5[#All],MATCH(B786,표5[[#All],[잉크]],0),24)</f>
        <v>0</v>
      </c>
      <c r="F786" s="542"/>
      <c r="G786" s="23" t="str">
        <f>IF(ISBLANK(F786),"",INDEX(호기!$A$1:$B$657,MATCH('생산계획(잉크)'!B1238,호기!$A$1:$A$657,0),2))</f>
        <v/>
      </c>
      <c r="H786" s="24">
        <f>C786+F786-INDEX(표5[#All],MATCH(B786,표5[[#All],[잉크]],0),2)</f>
        <v>0</v>
      </c>
      <c r="I786" s="21" t="str">
        <f>IFERROR(H786/INDEX(표5[#All],MATCH(B786,표5[[#All],[잉크]],0),5),"")</f>
        <v/>
      </c>
      <c r="J786" s="542"/>
      <c r="K786" s="25" t="str">
        <f>IF(ISBLANK(J786),"",INDEX(호기!$A$1:$B$657,MATCH('생산계획(잉크)'!B1238,호기!$A$1:$A$657,0),2))</f>
        <v/>
      </c>
      <c r="L786" s="24">
        <f>H786+J786-INDEX(표5[#All],MATCH(B786,표5[[#All],[잉크]],0),5)</f>
        <v>0</v>
      </c>
      <c r="M786" s="21" t="str">
        <f>IFERROR(L786/INDEX(표5[#All],MATCH(B786,표5[[#All],[잉크]],0),8),"")</f>
        <v/>
      </c>
      <c r="N786" s="542"/>
      <c r="O786" s="23" t="str">
        <f>IF(ISBLANK(N786),"",INDEX(호기!$A$1:$B$657,MATCH('생산계획(잉크)'!B1238,호기!$A$1:$A$657,0),2))</f>
        <v/>
      </c>
      <c r="P786" s="24">
        <f>L786+N786-INDEX(표5[#All],MATCH(B786,표5[[#All],[잉크]],0),5)</f>
        <v>0</v>
      </c>
      <c r="Q786" s="21" t="str">
        <f>IFERROR(P786/INDEX(표5[#All],MATCH(B786,표5[[#All],[잉크]],0),11),"")</f>
        <v/>
      </c>
      <c r="R786" s="542"/>
      <c r="S786" s="25" t="str">
        <f>IF(ISBLANK(R786),"",INDEX(호기!$A$1:$B$657,MATCH('생산계획(잉크)'!B1238,호기!$A$1:$A$657,0),2))</f>
        <v/>
      </c>
      <c r="T786" s="24">
        <f>P786+R786-INDEX(표5[#All],MATCH(B786,표5[[#All],[잉크]],0),5)</f>
        <v>0</v>
      </c>
      <c r="U786" s="21" t="str">
        <f>IFERROR(T786/INDEX(표5[#All],MATCH(B786,표5[[#All],[잉크]],0),14),"")</f>
        <v/>
      </c>
      <c r="V786" s="542"/>
      <c r="W786" s="23" t="str">
        <f>IF(ISBLANK(V786),"",INDEX(호기!$A$1:$B$657,MATCH('생산계획(잉크)'!B1238,호기!$A$1:$A$657,0),2))</f>
        <v/>
      </c>
      <c r="X786" s="24">
        <f>T786+V786-INDEX(표5[#All],MATCH(B786,표5[[#All],[잉크]],0),5)</f>
        <v>0</v>
      </c>
      <c r="Y786" s="21" t="str">
        <f>IFERROR(X786/INDEX(표5[#All],MATCH(B786,표5[[#All],[잉크]],0),17),"")</f>
        <v/>
      </c>
      <c r="Z786" s="23"/>
      <c r="AA786" s="23" t="str">
        <f>IF(ISBLANK(Z786),"",INDEX(호기!$A$1:$B$657,MATCH('생산계획(잉크)'!B1238,호기!$A$1:$A$657,0),2))</f>
        <v/>
      </c>
      <c r="AB786" s="24">
        <f>X786+Z786-INDEX(표5[#All],MATCH(B786,표5[[#All],[잉크]],0),5)</f>
        <v>0</v>
      </c>
      <c r="AC786" s="21" t="str">
        <f>IFERROR(AB786/INDEX(표5[#All],MATCH(B786,표5[[#All],[잉크]],0),20),"")</f>
        <v/>
      </c>
      <c r="AD786" s="23"/>
      <c r="AE786" s="235"/>
      <c r="BB786" s="67"/>
      <c r="BC786" s="67"/>
      <c r="BD786" s="67"/>
      <c r="BE786" s="67"/>
      <c r="BF786" s="67"/>
    </row>
    <row r="787" spans="2:58" ht="15.75" customHeight="1" x14ac:dyDescent="0.3">
      <c r="B787" s="5" t="s">
        <v>3314</v>
      </c>
      <c r="C787" s="68"/>
      <c r="D787" s="69" t="str">
        <f>IFERROR(C787/INDEX(표5[#All],MATCH(B787,표5[[#All],[잉크]],0),2),"")</f>
        <v/>
      </c>
      <c r="E787" s="22">
        <f>$C787-INDEX(표5[#All],MATCH(B787,표5[[#All],[잉크]],0),24)</f>
        <v>-4</v>
      </c>
      <c r="F787" s="542"/>
      <c r="G787" s="23" t="str">
        <f>IF(ISBLANK(F787),"",INDEX(호기!$A$1:$B$657,MATCH('생산계획(잉크)'!B1239,호기!$A$1:$A$657,0),2))</f>
        <v/>
      </c>
      <c r="H787" s="24">
        <f>C787+F787-INDEX(표5[#All],MATCH(B787,표5[[#All],[잉크]],0),2)</f>
        <v>0</v>
      </c>
      <c r="I787" s="21">
        <f>IFERROR(H787/INDEX(표5[#All],MATCH(B787,표5[[#All],[잉크]],0),5),"")</f>
        <v>0</v>
      </c>
      <c r="J787" s="571">
        <v>2</v>
      </c>
      <c r="K787" s="25" t="e">
        <f>IF(ISBLANK(J787),"",INDEX(호기!$A$1:$B$657,MATCH('생산계획(잉크)'!B1239,호기!$A$1:$A$657,0),2))</f>
        <v>#N/A</v>
      </c>
      <c r="L787" s="24">
        <f>H787+J787-INDEX(표5[#All],MATCH(B787,표5[[#All],[잉크]],0),5)</f>
        <v>0</v>
      </c>
      <c r="M787" s="21" t="str">
        <f>IFERROR(L787/INDEX(표5[#All],MATCH(B787,표5[[#All],[잉크]],0),8),"")</f>
        <v/>
      </c>
      <c r="N787" s="542"/>
      <c r="O787" s="23" t="str">
        <f>IF(ISBLANK(N787),"",INDEX(호기!$A$1:$B$657,MATCH('생산계획(잉크)'!B1239,호기!$A$1:$A$657,0),2))</f>
        <v/>
      </c>
      <c r="P787" s="24">
        <f>L787+N787-INDEX(표5[#All],MATCH(B787,표5[[#All],[잉크]],0),5)</f>
        <v>-2</v>
      </c>
      <c r="Q787" s="21" t="str">
        <f>IFERROR(P787/INDEX(표5[#All],MATCH(B787,표5[[#All],[잉크]],0),11),"")</f>
        <v/>
      </c>
      <c r="R787" s="542"/>
      <c r="S787" s="25" t="str">
        <f>IF(ISBLANK(R787),"",INDEX(호기!$A$1:$B$657,MATCH('생산계획(잉크)'!B1239,호기!$A$1:$A$657,0),2))</f>
        <v/>
      </c>
      <c r="T787" s="24">
        <f>P787+R787-INDEX(표5[#All],MATCH(B787,표5[[#All],[잉크]],0),5)</f>
        <v>-4</v>
      </c>
      <c r="U787" s="21" t="str">
        <f>IFERROR(T787/INDEX(표5[#All],MATCH(B787,표5[[#All],[잉크]],0),14),"")</f>
        <v/>
      </c>
      <c r="V787" s="542"/>
      <c r="W787" s="23" t="str">
        <f>IF(ISBLANK(V787),"",INDEX(호기!$A$1:$B$657,MATCH('생산계획(잉크)'!B1239,호기!$A$1:$A$657,0),2))</f>
        <v/>
      </c>
      <c r="X787" s="24">
        <f>T787+V787-INDEX(표5[#All],MATCH(B787,표5[[#All],[잉크]],0),5)</f>
        <v>-6</v>
      </c>
      <c r="Y787" s="21" t="str">
        <f>IFERROR(X787/INDEX(표5[#All],MATCH(B787,표5[[#All],[잉크]],0),17),"")</f>
        <v/>
      </c>
      <c r="Z787" s="23"/>
      <c r="AA787" s="23" t="str">
        <f>IF(ISBLANK(Z787),"",INDEX(호기!$A$1:$B$657,MATCH('생산계획(잉크)'!B1239,호기!$A$1:$A$657,0),2))</f>
        <v/>
      </c>
      <c r="AB787" s="24">
        <f>X787+Z787-INDEX(표5[#All],MATCH(B787,표5[[#All],[잉크]],0),5)</f>
        <v>-8</v>
      </c>
      <c r="AC787" s="21" t="str">
        <f>IFERROR(AB787/INDEX(표5[#All],MATCH(B787,표5[[#All],[잉크]],0),20),"")</f>
        <v/>
      </c>
      <c r="AD787" s="23"/>
      <c r="AE787" s="235"/>
      <c r="BB787" s="67"/>
      <c r="BC787" s="67"/>
      <c r="BD787" s="67"/>
      <c r="BE787" s="67"/>
      <c r="BF787" s="67"/>
    </row>
    <row r="788" spans="2:58" ht="15.75" customHeight="1" x14ac:dyDescent="0.3">
      <c r="B788" s="5" t="s">
        <v>3315</v>
      </c>
      <c r="C788" s="68"/>
      <c r="D788" s="69" t="str">
        <f>IFERROR(C788/INDEX(표5[#All],MATCH(B788,표5[[#All],[잉크]],0),2),"")</f>
        <v/>
      </c>
      <c r="E788" s="22">
        <f>$C788-INDEX(표5[#All],MATCH(B788,표5[[#All],[잉크]],0),24)</f>
        <v>-4</v>
      </c>
      <c r="F788" s="542"/>
      <c r="G788" s="23" t="str">
        <f>IF(ISBLANK(F788),"",INDEX(호기!$A$1:$B$657,MATCH('생산계획(잉크)'!B1240,호기!$A$1:$A$657,0),2))</f>
        <v/>
      </c>
      <c r="H788" s="24">
        <f>C788+F788-INDEX(표5[#All],MATCH(B788,표5[[#All],[잉크]],0),2)</f>
        <v>0</v>
      </c>
      <c r="I788" s="21">
        <f>IFERROR(H788/INDEX(표5[#All],MATCH(B788,표5[[#All],[잉크]],0),5),"")</f>
        <v>0</v>
      </c>
      <c r="J788" s="571">
        <v>2</v>
      </c>
      <c r="K788" s="25" t="e">
        <f>IF(ISBLANK(J788),"",INDEX(호기!$A$1:$B$657,MATCH('생산계획(잉크)'!B1240,호기!$A$1:$A$657,0),2))</f>
        <v>#N/A</v>
      </c>
      <c r="L788" s="24">
        <f>H788+J788-INDEX(표5[#All],MATCH(B788,표5[[#All],[잉크]],0),5)</f>
        <v>0</v>
      </c>
      <c r="M788" s="21" t="str">
        <f>IFERROR(L788/INDEX(표5[#All],MATCH(B788,표5[[#All],[잉크]],0),8),"")</f>
        <v/>
      </c>
      <c r="N788" s="542"/>
      <c r="O788" s="23" t="str">
        <f>IF(ISBLANK(N788),"",INDEX(호기!$A$1:$B$657,MATCH('생산계획(잉크)'!B1240,호기!$A$1:$A$657,0),2))</f>
        <v/>
      </c>
      <c r="P788" s="24">
        <f>L788+N788-INDEX(표5[#All],MATCH(B788,표5[[#All],[잉크]],0),5)</f>
        <v>-2</v>
      </c>
      <c r="Q788" s="21" t="str">
        <f>IFERROR(P788/INDEX(표5[#All],MATCH(B788,표5[[#All],[잉크]],0),11),"")</f>
        <v/>
      </c>
      <c r="R788" s="542"/>
      <c r="S788" s="25" t="str">
        <f>IF(ISBLANK(R788),"",INDEX(호기!$A$1:$B$657,MATCH('생산계획(잉크)'!B1240,호기!$A$1:$A$657,0),2))</f>
        <v/>
      </c>
      <c r="T788" s="24">
        <f>P788+R788-INDEX(표5[#All],MATCH(B788,표5[[#All],[잉크]],0),5)</f>
        <v>-4</v>
      </c>
      <c r="U788" s="21" t="str">
        <f>IFERROR(T788/INDEX(표5[#All],MATCH(B788,표5[[#All],[잉크]],0),14),"")</f>
        <v/>
      </c>
      <c r="V788" s="542"/>
      <c r="W788" s="23" t="str">
        <f>IF(ISBLANK(V788),"",INDEX(호기!$A$1:$B$657,MATCH('생산계획(잉크)'!B1240,호기!$A$1:$A$657,0),2))</f>
        <v/>
      </c>
      <c r="X788" s="24">
        <f>T788+V788-INDEX(표5[#All],MATCH(B788,표5[[#All],[잉크]],0),5)</f>
        <v>-6</v>
      </c>
      <c r="Y788" s="21" t="str">
        <f>IFERROR(X788/INDEX(표5[#All],MATCH(B788,표5[[#All],[잉크]],0),17),"")</f>
        <v/>
      </c>
      <c r="Z788" s="23"/>
      <c r="AA788" s="23" t="str">
        <f>IF(ISBLANK(Z788),"",INDEX(호기!$A$1:$B$657,MATCH('생산계획(잉크)'!B1240,호기!$A$1:$A$657,0),2))</f>
        <v/>
      </c>
      <c r="AB788" s="24">
        <f>X788+Z788-INDEX(표5[#All],MATCH(B788,표5[[#All],[잉크]],0),5)</f>
        <v>-8</v>
      </c>
      <c r="AC788" s="21" t="str">
        <f>IFERROR(AB788/INDEX(표5[#All],MATCH(B788,표5[[#All],[잉크]],0),20),"")</f>
        <v/>
      </c>
      <c r="AD788" s="23"/>
      <c r="AE788" s="235"/>
      <c r="BB788" s="67"/>
      <c r="BC788" s="67"/>
      <c r="BD788" s="67"/>
      <c r="BE788" s="67"/>
      <c r="BF788" s="67"/>
    </row>
    <row r="789" spans="2:58" ht="15.75" hidden="1" customHeight="1" x14ac:dyDescent="0.3">
      <c r="B789" s="5" t="s">
        <v>3325</v>
      </c>
      <c r="C789" s="68"/>
      <c r="D789" s="69" t="str">
        <f>IFERROR(C789/INDEX(표5[#All],MATCH(B789,표5[[#All],[잉크]],0),2),"")</f>
        <v/>
      </c>
      <c r="E789" s="22">
        <f>$C789-INDEX(표5[#All],MATCH(B789,표5[[#All],[잉크]],0),24)</f>
        <v>0</v>
      </c>
      <c r="F789" s="542"/>
      <c r="G789" s="23" t="str">
        <f>IF(ISBLANK(F789),"",INDEX(호기!$A$1:$B$657,MATCH('생산계획(잉크)'!B1241,호기!$A$1:$A$657,0),2))</f>
        <v/>
      </c>
      <c r="H789" s="24">
        <f>C789+F789-INDEX(표5[#All],MATCH(B789,표5[[#All],[잉크]],0),2)</f>
        <v>0</v>
      </c>
      <c r="I789" s="21" t="str">
        <f>IFERROR(H789/INDEX(표5[#All],MATCH(B789,표5[[#All],[잉크]],0),5),"")</f>
        <v/>
      </c>
      <c r="J789" s="542"/>
      <c r="K789" s="25" t="str">
        <f>IF(ISBLANK(J789),"",INDEX(호기!$A$1:$B$657,MATCH('생산계획(잉크)'!B1241,호기!$A$1:$A$657,0),2))</f>
        <v/>
      </c>
      <c r="L789" s="24">
        <f>H789+J789-INDEX(표5[#All],MATCH(B789,표5[[#All],[잉크]],0),5)</f>
        <v>0</v>
      </c>
      <c r="M789" s="21" t="str">
        <f>IFERROR(L789/INDEX(표5[#All],MATCH(B789,표5[[#All],[잉크]],0),8),"")</f>
        <v/>
      </c>
      <c r="N789" s="542"/>
      <c r="O789" s="23" t="str">
        <f>IF(ISBLANK(N789),"",INDEX(호기!$A$1:$B$657,MATCH('생산계획(잉크)'!B1241,호기!$A$1:$A$657,0),2))</f>
        <v/>
      </c>
      <c r="P789" s="24">
        <f>L789+N789-INDEX(표5[#All],MATCH(B789,표5[[#All],[잉크]],0),5)</f>
        <v>0</v>
      </c>
      <c r="Q789" s="21" t="str">
        <f>IFERROR(P789/INDEX(표5[#All],MATCH(B789,표5[[#All],[잉크]],0),11),"")</f>
        <v/>
      </c>
      <c r="R789" s="542"/>
      <c r="S789" s="25" t="str">
        <f>IF(ISBLANK(R789),"",INDEX(호기!$A$1:$B$657,MATCH('생산계획(잉크)'!B1241,호기!$A$1:$A$657,0),2))</f>
        <v/>
      </c>
      <c r="T789" s="24">
        <f>P789+R789-INDEX(표5[#All],MATCH(B789,표5[[#All],[잉크]],0),5)</f>
        <v>0</v>
      </c>
      <c r="U789" s="21" t="str">
        <f>IFERROR(T789/INDEX(표5[#All],MATCH(B789,표5[[#All],[잉크]],0),14),"")</f>
        <v/>
      </c>
      <c r="V789" s="542"/>
      <c r="W789" s="23" t="str">
        <f>IF(ISBLANK(V789),"",INDEX(호기!$A$1:$B$657,MATCH('생산계획(잉크)'!B1241,호기!$A$1:$A$657,0),2))</f>
        <v/>
      </c>
      <c r="X789" s="24">
        <f>T789+V789-INDEX(표5[#All],MATCH(B789,표5[[#All],[잉크]],0),5)</f>
        <v>0</v>
      </c>
      <c r="Y789" s="21" t="str">
        <f>IFERROR(X789/INDEX(표5[#All],MATCH(B789,표5[[#All],[잉크]],0),17),"")</f>
        <v/>
      </c>
      <c r="Z789" s="23"/>
      <c r="AA789" s="23" t="str">
        <f>IF(ISBLANK(Z789),"",INDEX(호기!$A$1:$B$657,MATCH('생산계획(잉크)'!B1241,호기!$A$1:$A$657,0),2))</f>
        <v/>
      </c>
      <c r="AB789" s="24">
        <f>X789+Z789-INDEX(표5[#All],MATCH(B789,표5[[#All],[잉크]],0),5)</f>
        <v>0</v>
      </c>
      <c r="AC789" s="21" t="str">
        <f>IFERROR(AB789/INDEX(표5[#All],MATCH(B789,표5[[#All],[잉크]],0),20),"")</f>
        <v/>
      </c>
      <c r="AD789" s="23"/>
      <c r="AE789" s="235"/>
      <c r="BB789" s="67"/>
      <c r="BC789" s="67"/>
      <c r="BD789" s="67"/>
      <c r="BE789" s="67"/>
      <c r="BF789" s="67"/>
    </row>
    <row r="790" spans="2:58" ht="15.75" hidden="1" customHeight="1" x14ac:dyDescent="0.3">
      <c r="B790" s="5" t="s">
        <v>3326</v>
      </c>
      <c r="C790" s="68"/>
      <c r="D790" s="69" t="str">
        <f>IFERROR(C790/INDEX(표5[#All],MATCH(B790,표5[[#All],[잉크]],0),2),"")</f>
        <v/>
      </c>
      <c r="E790" s="22">
        <f>$C790-INDEX(표5[#All],MATCH(B790,표5[[#All],[잉크]],0),24)</f>
        <v>0</v>
      </c>
      <c r="F790" s="542"/>
      <c r="G790" s="23" t="str">
        <f>IF(ISBLANK(F790),"",INDEX(호기!$A$1:$B$657,MATCH('생산계획(잉크)'!B1242,호기!$A$1:$A$657,0),2))</f>
        <v/>
      </c>
      <c r="H790" s="24">
        <f>C790+F790-INDEX(표5[#All],MATCH(B790,표5[[#All],[잉크]],0),2)</f>
        <v>0</v>
      </c>
      <c r="I790" s="21" t="str">
        <f>IFERROR(H790/INDEX(표5[#All],MATCH(B790,표5[[#All],[잉크]],0),5),"")</f>
        <v/>
      </c>
      <c r="J790" s="542"/>
      <c r="K790" s="25" t="str">
        <f>IF(ISBLANK(J790),"",INDEX(호기!$A$1:$B$657,MATCH('생산계획(잉크)'!B1242,호기!$A$1:$A$657,0),2))</f>
        <v/>
      </c>
      <c r="L790" s="24">
        <f>H790+J790-INDEX(표5[#All],MATCH(B790,표5[[#All],[잉크]],0),5)</f>
        <v>0</v>
      </c>
      <c r="M790" s="21" t="str">
        <f>IFERROR(L790/INDEX(표5[#All],MATCH(B790,표5[[#All],[잉크]],0),8),"")</f>
        <v/>
      </c>
      <c r="N790" s="542"/>
      <c r="O790" s="23" t="str">
        <f>IF(ISBLANK(N790),"",INDEX(호기!$A$1:$B$657,MATCH('생산계획(잉크)'!B1242,호기!$A$1:$A$657,0),2))</f>
        <v/>
      </c>
      <c r="P790" s="24">
        <f>L790+N790-INDEX(표5[#All],MATCH(B790,표5[[#All],[잉크]],0),5)</f>
        <v>0</v>
      </c>
      <c r="Q790" s="21" t="str">
        <f>IFERROR(P790/INDEX(표5[#All],MATCH(B790,표5[[#All],[잉크]],0),11),"")</f>
        <v/>
      </c>
      <c r="R790" s="542"/>
      <c r="S790" s="25" t="str">
        <f>IF(ISBLANK(R790),"",INDEX(호기!$A$1:$B$657,MATCH('생산계획(잉크)'!B1242,호기!$A$1:$A$657,0),2))</f>
        <v/>
      </c>
      <c r="T790" s="24">
        <f>P790+R790-INDEX(표5[#All],MATCH(B790,표5[[#All],[잉크]],0),5)</f>
        <v>0</v>
      </c>
      <c r="U790" s="21" t="str">
        <f>IFERROR(T790/INDEX(표5[#All],MATCH(B790,표5[[#All],[잉크]],0),14),"")</f>
        <v/>
      </c>
      <c r="V790" s="542"/>
      <c r="W790" s="23" t="str">
        <f>IF(ISBLANK(V790),"",INDEX(호기!$A$1:$B$657,MATCH('생산계획(잉크)'!B1242,호기!$A$1:$A$657,0),2))</f>
        <v/>
      </c>
      <c r="X790" s="24">
        <f>T790+V790-INDEX(표5[#All],MATCH(B790,표5[[#All],[잉크]],0),5)</f>
        <v>0</v>
      </c>
      <c r="Y790" s="21" t="str">
        <f>IFERROR(X790/INDEX(표5[#All],MATCH(B790,표5[[#All],[잉크]],0),17),"")</f>
        <v/>
      </c>
      <c r="Z790" s="23"/>
      <c r="AA790" s="23" t="str">
        <f>IF(ISBLANK(Z790),"",INDEX(호기!$A$1:$B$657,MATCH('생산계획(잉크)'!B1242,호기!$A$1:$A$657,0),2))</f>
        <v/>
      </c>
      <c r="AB790" s="24">
        <f>X790+Z790-INDEX(표5[#All],MATCH(B790,표5[[#All],[잉크]],0),5)</f>
        <v>0</v>
      </c>
      <c r="AC790" s="21" t="str">
        <f>IFERROR(AB790/INDEX(표5[#All],MATCH(B790,표5[[#All],[잉크]],0),20),"")</f>
        <v/>
      </c>
      <c r="AD790" s="23"/>
      <c r="AE790" s="235"/>
      <c r="BB790" s="67"/>
      <c r="BC790" s="67"/>
      <c r="BD790" s="67"/>
      <c r="BE790" s="67"/>
      <c r="BF790" s="67"/>
    </row>
    <row r="791" spans="2:58" ht="15.75" customHeight="1" x14ac:dyDescent="0.3">
      <c r="B791" s="5" t="s">
        <v>3341</v>
      </c>
      <c r="C791" s="68"/>
      <c r="D791" s="69" t="str">
        <f>IFERROR(C791/INDEX(표5[#All],MATCH(B791,표5[[#All],[잉크]],0),2),"")</f>
        <v/>
      </c>
      <c r="E791" s="22">
        <f>$C791-INDEX(표5[#All],MATCH(B791,표5[[#All],[잉크]],0),24)</f>
        <v>-4</v>
      </c>
      <c r="F791" s="542"/>
      <c r="G791" s="23" t="str">
        <f>IF(ISBLANK(F791),"",INDEX(호기!$A$1:$B$657,MATCH('생산계획(잉크)'!B1243,호기!$A$1:$A$657,0),2))</f>
        <v/>
      </c>
      <c r="H791" s="24">
        <f>C791+F791-INDEX(표5[#All],MATCH(B791,표5[[#All],[잉크]],0),2)</f>
        <v>0</v>
      </c>
      <c r="I791" s="21">
        <f>IFERROR(H791/INDEX(표5[#All],MATCH(B791,표5[[#All],[잉크]],0),5),"")</f>
        <v>0</v>
      </c>
      <c r="J791" s="571">
        <v>2</v>
      </c>
      <c r="K791" s="25" t="e">
        <f>IF(ISBLANK(J791),"",INDEX(호기!$A$1:$B$657,MATCH('생산계획(잉크)'!B1243,호기!$A$1:$A$657,0),2))</f>
        <v>#N/A</v>
      </c>
      <c r="L791" s="24">
        <f>H791+J791-INDEX(표5[#All],MATCH(B791,표5[[#All],[잉크]],0),5)</f>
        <v>0</v>
      </c>
      <c r="M791" s="21" t="str">
        <f>IFERROR(L791/INDEX(표5[#All],MATCH(B791,표5[[#All],[잉크]],0),8),"")</f>
        <v/>
      </c>
      <c r="N791" s="542"/>
      <c r="O791" s="23" t="str">
        <f>IF(ISBLANK(N791),"",INDEX(호기!$A$1:$B$657,MATCH('생산계획(잉크)'!B1243,호기!$A$1:$A$657,0),2))</f>
        <v/>
      </c>
      <c r="P791" s="24">
        <f>L791+N791-INDEX(표5[#All],MATCH(B791,표5[[#All],[잉크]],0),5)</f>
        <v>-2</v>
      </c>
      <c r="Q791" s="21" t="str">
        <f>IFERROR(P791/INDEX(표5[#All],MATCH(B791,표5[[#All],[잉크]],0),11),"")</f>
        <v/>
      </c>
      <c r="R791" s="542"/>
      <c r="S791" s="25" t="str">
        <f>IF(ISBLANK(R791),"",INDEX(호기!$A$1:$B$657,MATCH('생산계획(잉크)'!B1243,호기!$A$1:$A$657,0),2))</f>
        <v/>
      </c>
      <c r="T791" s="24">
        <f>P791+R791-INDEX(표5[#All],MATCH(B791,표5[[#All],[잉크]],0),5)</f>
        <v>-4</v>
      </c>
      <c r="U791" s="21" t="str">
        <f>IFERROR(T791/INDEX(표5[#All],MATCH(B791,표5[[#All],[잉크]],0),14),"")</f>
        <v/>
      </c>
      <c r="V791" s="542"/>
      <c r="W791" s="23" t="str">
        <f>IF(ISBLANK(V791),"",INDEX(호기!$A$1:$B$657,MATCH('생산계획(잉크)'!B1243,호기!$A$1:$A$657,0),2))</f>
        <v/>
      </c>
      <c r="X791" s="24">
        <f>T791+V791-INDEX(표5[#All],MATCH(B791,표5[[#All],[잉크]],0),5)</f>
        <v>-6</v>
      </c>
      <c r="Y791" s="21" t="str">
        <f>IFERROR(X791/INDEX(표5[#All],MATCH(B791,표5[[#All],[잉크]],0),17),"")</f>
        <v/>
      </c>
      <c r="Z791" s="23"/>
      <c r="AA791" s="23" t="str">
        <f>IF(ISBLANK(Z791),"",INDEX(호기!$A$1:$B$657,MATCH('생산계획(잉크)'!B1243,호기!$A$1:$A$657,0),2))</f>
        <v/>
      </c>
      <c r="AB791" s="24">
        <f>X791+Z791-INDEX(표5[#All],MATCH(B791,표5[[#All],[잉크]],0),5)</f>
        <v>-8</v>
      </c>
      <c r="AC791" s="21" t="str">
        <f>IFERROR(AB791/INDEX(표5[#All],MATCH(B791,표5[[#All],[잉크]],0),20),"")</f>
        <v/>
      </c>
      <c r="AD791" s="23"/>
      <c r="AE791" s="235"/>
      <c r="BB791" s="67"/>
      <c r="BC791" s="67"/>
      <c r="BD791" s="67"/>
      <c r="BE791" s="67"/>
      <c r="BF791" s="67"/>
    </row>
    <row r="792" spans="2:58" ht="15.75" customHeight="1" x14ac:dyDescent="0.3">
      <c r="B792" s="5" t="s">
        <v>3342</v>
      </c>
      <c r="C792" s="68"/>
      <c r="D792" s="69" t="str">
        <f>IFERROR(C792/INDEX(표5[#All],MATCH(B792,표5[[#All],[잉크]],0),2),"")</f>
        <v/>
      </c>
      <c r="E792" s="22">
        <f>$C792-INDEX(표5[#All],MATCH(B792,표5[[#All],[잉크]],0),24)</f>
        <v>-4</v>
      </c>
      <c r="F792" s="542"/>
      <c r="G792" s="23" t="str">
        <f>IF(ISBLANK(F792),"",INDEX(호기!$A$1:$B$657,MATCH('생산계획(잉크)'!B1244,호기!$A$1:$A$657,0),2))</f>
        <v/>
      </c>
      <c r="H792" s="24">
        <f>C792+F792-INDEX(표5[#All],MATCH(B792,표5[[#All],[잉크]],0),2)</f>
        <v>0</v>
      </c>
      <c r="I792" s="21">
        <f>IFERROR(H792/INDEX(표5[#All],MATCH(B792,표5[[#All],[잉크]],0),5),"")</f>
        <v>0</v>
      </c>
      <c r="J792" s="571">
        <v>2</v>
      </c>
      <c r="K792" s="25" t="e">
        <f>IF(ISBLANK(J792),"",INDEX(호기!$A$1:$B$657,MATCH('생산계획(잉크)'!B1244,호기!$A$1:$A$657,0),2))</f>
        <v>#N/A</v>
      </c>
      <c r="L792" s="24">
        <f>H792+J792-INDEX(표5[#All],MATCH(B792,표5[[#All],[잉크]],0),5)</f>
        <v>0</v>
      </c>
      <c r="M792" s="21" t="str">
        <f>IFERROR(L792/INDEX(표5[#All],MATCH(B792,표5[[#All],[잉크]],0),8),"")</f>
        <v/>
      </c>
      <c r="N792" s="542"/>
      <c r="O792" s="23" t="str">
        <f>IF(ISBLANK(N792),"",INDEX(호기!$A$1:$B$657,MATCH('생산계획(잉크)'!B1244,호기!$A$1:$A$657,0),2))</f>
        <v/>
      </c>
      <c r="P792" s="24">
        <f>L792+N792-INDEX(표5[#All],MATCH(B792,표5[[#All],[잉크]],0),5)</f>
        <v>-2</v>
      </c>
      <c r="Q792" s="21" t="str">
        <f>IFERROR(P792/INDEX(표5[#All],MATCH(B792,표5[[#All],[잉크]],0),11),"")</f>
        <v/>
      </c>
      <c r="R792" s="542"/>
      <c r="S792" s="25" t="str">
        <f>IF(ISBLANK(R792),"",INDEX(호기!$A$1:$B$657,MATCH('생산계획(잉크)'!B1244,호기!$A$1:$A$657,0),2))</f>
        <v/>
      </c>
      <c r="T792" s="24">
        <f>P792+R792-INDEX(표5[#All],MATCH(B792,표5[[#All],[잉크]],0),5)</f>
        <v>-4</v>
      </c>
      <c r="U792" s="21" t="str">
        <f>IFERROR(T792/INDEX(표5[#All],MATCH(B792,표5[[#All],[잉크]],0),14),"")</f>
        <v/>
      </c>
      <c r="V792" s="542"/>
      <c r="W792" s="23" t="str">
        <f>IF(ISBLANK(V792),"",INDEX(호기!$A$1:$B$657,MATCH('생산계획(잉크)'!B1244,호기!$A$1:$A$657,0),2))</f>
        <v/>
      </c>
      <c r="X792" s="24">
        <f>T792+V792-INDEX(표5[#All],MATCH(B792,표5[[#All],[잉크]],0),5)</f>
        <v>-6</v>
      </c>
      <c r="Y792" s="21" t="str">
        <f>IFERROR(X792/INDEX(표5[#All],MATCH(B792,표5[[#All],[잉크]],0),17),"")</f>
        <v/>
      </c>
      <c r="Z792" s="23"/>
      <c r="AA792" s="23" t="str">
        <f>IF(ISBLANK(Z792),"",INDEX(호기!$A$1:$B$657,MATCH('생산계획(잉크)'!B1244,호기!$A$1:$A$657,0),2))</f>
        <v/>
      </c>
      <c r="AB792" s="24">
        <f>X792+Z792-INDEX(표5[#All],MATCH(B792,표5[[#All],[잉크]],0),5)</f>
        <v>-8</v>
      </c>
      <c r="AC792" s="21" t="str">
        <f>IFERROR(AB792/INDEX(표5[#All],MATCH(B792,표5[[#All],[잉크]],0),20),"")</f>
        <v/>
      </c>
      <c r="AD792" s="23"/>
      <c r="AE792" s="235"/>
      <c r="BB792" s="67"/>
      <c r="BC792" s="67"/>
      <c r="BD792" s="67"/>
      <c r="BE792" s="67"/>
      <c r="BF792" s="67"/>
    </row>
    <row r="793" spans="2:58" ht="15.75" customHeight="1" x14ac:dyDescent="0.3">
      <c r="B793" s="5" t="s">
        <v>3343</v>
      </c>
      <c r="C793" s="68"/>
      <c r="D793" s="69" t="str">
        <f>IFERROR(C793/INDEX(표5[#All],MATCH(B793,표5[[#All],[잉크]],0),2),"")</f>
        <v/>
      </c>
      <c r="E793" s="22">
        <f>$C793-INDEX(표5[#All],MATCH(B793,표5[[#All],[잉크]],0),24)</f>
        <v>-4</v>
      </c>
      <c r="F793" s="542"/>
      <c r="G793" s="23" t="str">
        <f>IF(ISBLANK(F793),"",INDEX(호기!$A$1:$B$657,MATCH('생산계획(잉크)'!B1245,호기!$A$1:$A$657,0),2))</f>
        <v/>
      </c>
      <c r="H793" s="24">
        <f>C793+F793-INDEX(표5[#All],MATCH(B793,표5[[#All],[잉크]],0),2)</f>
        <v>0</v>
      </c>
      <c r="I793" s="21">
        <f>IFERROR(H793/INDEX(표5[#All],MATCH(B793,표5[[#All],[잉크]],0),5),"")</f>
        <v>0</v>
      </c>
      <c r="J793" s="571">
        <v>2</v>
      </c>
      <c r="K793" s="25" t="e">
        <f>IF(ISBLANK(J793),"",INDEX(호기!$A$1:$B$657,MATCH('생산계획(잉크)'!B1245,호기!$A$1:$A$657,0),2))</f>
        <v>#N/A</v>
      </c>
      <c r="L793" s="24">
        <f>H793+J793-INDEX(표5[#All],MATCH(B793,표5[[#All],[잉크]],0),5)</f>
        <v>0</v>
      </c>
      <c r="M793" s="21" t="str">
        <f>IFERROR(L793/INDEX(표5[#All],MATCH(B793,표5[[#All],[잉크]],0),8),"")</f>
        <v/>
      </c>
      <c r="N793" s="542"/>
      <c r="O793" s="23" t="str">
        <f>IF(ISBLANK(N793),"",INDEX(호기!$A$1:$B$657,MATCH('생산계획(잉크)'!B1245,호기!$A$1:$A$657,0),2))</f>
        <v/>
      </c>
      <c r="P793" s="24">
        <f>L793+N793-INDEX(표5[#All],MATCH(B793,표5[[#All],[잉크]],0),5)</f>
        <v>-2</v>
      </c>
      <c r="Q793" s="21" t="str">
        <f>IFERROR(P793/INDEX(표5[#All],MATCH(B793,표5[[#All],[잉크]],0),11),"")</f>
        <v/>
      </c>
      <c r="R793" s="542"/>
      <c r="S793" s="25" t="str">
        <f>IF(ISBLANK(R793),"",INDEX(호기!$A$1:$B$657,MATCH('생산계획(잉크)'!B1245,호기!$A$1:$A$657,0),2))</f>
        <v/>
      </c>
      <c r="T793" s="24">
        <f>P793+R793-INDEX(표5[#All],MATCH(B793,표5[[#All],[잉크]],0),5)</f>
        <v>-4</v>
      </c>
      <c r="U793" s="21" t="str">
        <f>IFERROR(T793/INDEX(표5[#All],MATCH(B793,표5[[#All],[잉크]],0),14),"")</f>
        <v/>
      </c>
      <c r="V793" s="542"/>
      <c r="W793" s="23" t="str">
        <f>IF(ISBLANK(V793),"",INDEX(호기!$A$1:$B$657,MATCH('생산계획(잉크)'!B1245,호기!$A$1:$A$657,0),2))</f>
        <v/>
      </c>
      <c r="X793" s="24">
        <f>T793+V793-INDEX(표5[#All],MATCH(B793,표5[[#All],[잉크]],0),5)</f>
        <v>-6</v>
      </c>
      <c r="Y793" s="21" t="str">
        <f>IFERROR(X793/INDEX(표5[#All],MATCH(B793,표5[[#All],[잉크]],0),17),"")</f>
        <v/>
      </c>
      <c r="Z793" s="23"/>
      <c r="AA793" s="23" t="str">
        <f>IF(ISBLANK(Z793),"",INDEX(호기!$A$1:$B$657,MATCH('생산계획(잉크)'!B1245,호기!$A$1:$A$657,0),2))</f>
        <v/>
      </c>
      <c r="AB793" s="24">
        <f>X793+Z793-INDEX(표5[#All],MATCH(B793,표5[[#All],[잉크]],0),5)</f>
        <v>-8</v>
      </c>
      <c r="AC793" s="21" t="str">
        <f>IFERROR(AB793/INDEX(표5[#All],MATCH(B793,표5[[#All],[잉크]],0),20),"")</f>
        <v/>
      </c>
      <c r="AD793" s="23"/>
      <c r="AE793" s="235"/>
      <c r="BB793" s="67"/>
      <c r="BC793" s="67"/>
      <c r="BD793" s="67"/>
      <c r="BE793" s="67"/>
      <c r="BF793" s="67"/>
    </row>
    <row r="794" spans="2:58" ht="15.75" hidden="1" customHeight="1" x14ac:dyDescent="0.3">
      <c r="B794" s="5" t="s">
        <v>3354</v>
      </c>
      <c r="C794" s="68"/>
      <c r="D794" s="69" t="str">
        <f>IFERROR(C794/INDEX(표5[#All],MATCH(B794,표5[[#All],[잉크]],0),2),"")</f>
        <v/>
      </c>
      <c r="E794" s="22">
        <f>$C794-INDEX(표5[#All],MATCH(B794,표5[[#All],[잉크]],0),24)</f>
        <v>0</v>
      </c>
      <c r="F794" s="542"/>
      <c r="G794" s="23" t="str">
        <f>IF(ISBLANK(F794),"",INDEX(호기!$A$1:$B$657,MATCH('생산계획(잉크)'!B1246,호기!$A$1:$A$657,0),2))</f>
        <v/>
      </c>
      <c r="H794" s="24">
        <f>C794+F794-INDEX(표5[#All],MATCH(B794,표5[[#All],[잉크]],0),2)</f>
        <v>0</v>
      </c>
      <c r="I794" s="21" t="str">
        <f>IFERROR(H794/INDEX(표5[#All],MATCH(B794,표5[[#All],[잉크]],0),5),"")</f>
        <v/>
      </c>
      <c r="J794" s="542"/>
      <c r="K794" s="25" t="str">
        <f>IF(ISBLANK(J794),"",INDEX(호기!$A$1:$B$657,MATCH('생산계획(잉크)'!B1246,호기!$A$1:$A$657,0),2))</f>
        <v/>
      </c>
      <c r="L794" s="24">
        <f>H794+J794-INDEX(표5[#All],MATCH(B794,표5[[#All],[잉크]],0),5)</f>
        <v>0</v>
      </c>
      <c r="M794" s="21" t="str">
        <f>IFERROR(L794/INDEX(표5[#All],MATCH(B794,표5[[#All],[잉크]],0),8),"")</f>
        <v/>
      </c>
      <c r="N794" s="542"/>
      <c r="O794" s="23" t="str">
        <f>IF(ISBLANK(N794),"",INDEX(호기!$A$1:$B$657,MATCH('생산계획(잉크)'!B1246,호기!$A$1:$A$657,0),2))</f>
        <v/>
      </c>
      <c r="P794" s="24">
        <f>L794+N794-INDEX(표5[#All],MATCH(B794,표5[[#All],[잉크]],0),5)</f>
        <v>0</v>
      </c>
      <c r="Q794" s="21" t="str">
        <f>IFERROR(P794/INDEX(표5[#All],MATCH(B794,표5[[#All],[잉크]],0),11),"")</f>
        <v/>
      </c>
      <c r="R794" s="542"/>
      <c r="S794" s="25" t="str">
        <f>IF(ISBLANK(R794),"",INDEX(호기!$A$1:$B$657,MATCH('생산계획(잉크)'!B1246,호기!$A$1:$A$657,0),2))</f>
        <v/>
      </c>
      <c r="T794" s="24">
        <f>P794+R794-INDEX(표5[#All],MATCH(B794,표5[[#All],[잉크]],0),5)</f>
        <v>0</v>
      </c>
      <c r="U794" s="21" t="str">
        <f>IFERROR(T794/INDEX(표5[#All],MATCH(B794,표5[[#All],[잉크]],0),14),"")</f>
        <v/>
      </c>
      <c r="V794" s="542"/>
      <c r="W794" s="23" t="str">
        <f>IF(ISBLANK(V794),"",INDEX(호기!$A$1:$B$657,MATCH('생산계획(잉크)'!B1246,호기!$A$1:$A$657,0),2))</f>
        <v/>
      </c>
      <c r="X794" s="24">
        <f>T794+V794-INDEX(표5[#All],MATCH(B794,표5[[#All],[잉크]],0),5)</f>
        <v>0</v>
      </c>
      <c r="Y794" s="21" t="str">
        <f>IFERROR(X794/INDEX(표5[#All],MATCH(B794,표5[[#All],[잉크]],0),17),"")</f>
        <v/>
      </c>
      <c r="Z794" s="23"/>
      <c r="AA794" s="23" t="str">
        <f>IF(ISBLANK(Z794),"",INDEX(호기!$A$1:$B$657,MATCH('생산계획(잉크)'!B1246,호기!$A$1:$A$657,0),2))</f>
        <v/>
      </c>
      <c r="AB794" s="24">
        <f>X794+Z794-INDEX(표5[#All],MATCH(B794,표5[[#All],[잉크]],0),5)</f>
        <v>0</v>
      </c>
      <c r="AC794" s="21" t="str">
        <f>IFERROR(AB794/INDEX(표5[#All],MATCH(B794,표5[[#All],[잉크]],0),20),"")</f>
        <v/>
      </c>
      <c r="AD794" s="23"/>
      <c r="AE794" s="235"/>
      <c r="BB794" s="67"/>
      <c r="BC794" s="67"/>
      <c r="BD794" s="67"/>
      <c r="BE794" s="67"/>
      <c r="BF794" s="67"/>
    </row>
    <row r="795" spans="2:58" ht="15.75" hidden="1" customHeight="1" x14ac:dyDescent="0.3">
      <c r="B795" s="5" t="s">
        <v>3355</v>
      </c>
      <c r="C795" s="68"/>
      <c r="D795" s="69" t="str">
        <f>IFERROR(C795/INDEX(표5[#All],MATCH(B795,표5[[#All],[잉크]],0),2),"")</f>
        <v/>
      </c>
      <c r="E795" s="22">
        <f>$C795-INDEX(표5[#All],MATCH(B795,표5[[#All],[잉크]],0),24)</f>
        <v>0</v>
      </c>
      <c r="F795" s="542"/>
      <c r="G795" s="23" t="str">
        <f>IF(ISBLANK(F795),"",INDEX(호기!$A$1:$B$657,MATCH('생산계획(잉크)'!B1247,호기!$A$1:$A$657,0),2))</f>
        <v/>
      </c>
      <c r="H795" s="24">
        <f>C795+F795-INDEX(표5[#All],MATCH(B795,표5[[#All],[잉크]],0),2)</f>
        <v>0</v>
      </c>
      <c r="I795" s="21" t="str">
        <f>IFERROR(H795/INDEX(표5[#All],MATCH(B795,표5[[#All],[잉크]],0),5),"")</f>
        <v/>
      </c>
      <c r="J795" s="542"/>
      <c r="K795" s="25" t="str">
        <f>IF(ISBLANK(J795),"",INDEX(호기!$A$1:$B$657,MATCH('생산계획(잉크)'!B1247,호기!$A$1:$A$657,0),2))</f>
        <v/>
      </c>
      <c r="L795" s="24">
        <f>H795+J795-INDEX(표5[#All],MATCH(B795,표5[[#All],[잉크]],0),5)</f>
        <v>0</v>
      </c>
      <c r="M795" s="21" t="str">
        <f>IFERROR(L795/INDEX(표5[#All],MATCH(B795,표5[[#All],[잉크]],0),8),"")</f>
        <v/>
      </c>
      <c r="N795" s="542"/>
      <c r="O795" s="23" t="str">
        <f>IF(ISBLANK(N795),"",INDEX(호기!$A$1:$B$657,MATCH('생산계획(잉크)'!B1247,호기!$A$1:$A$657,0),2))</f>
        <v/>
      </c>
      <c r="P795" s="24">
        <f>L795+N795-INDEX(표5[#All],MATCH(B795,표5[[#All],[잉크]],0),5)</f>
        <v>0</v>
      </c>
      <c r="Q795" s="21" t="str">
        <f>IFERROR(P795/INDEX(표5[#All],MATCH(B795,표5[[#All],[잉크]],0),11),"")</f>
        <v/>
      </c>
      <c r="R795" s="542"/>
      <c r="S795" s="25" t="str">
        <f>IF(ISBLANK(R795),"",INDEX(호기!$A$1:$B$657,MATCH('생산계획(잉크)'!B1247,호기!$A$1:$A$657,0),2))</f>
        <v/>
      </c>
      <c r="T795" s="24">
        <f>P795+R795-INDEX(표5[#All],MATCH(B795,표5[[#All],[잉크]],0),5)</f>
        <v>0</v>
      </c>
      <c r="U795" s="21" t="str">
        <f>IFERROR(T795/INDEX(표5[#All],MATCH(B795,표5[[#All],[잉크]],0),14),"")</f>
        <v/>
      </c>
      <c r="V795" s="542"/>
      <c r="W795" s="23" t="str">
        <f>IF(ISBLANK(V795),"",INDEX(호기!$A$1:$B$657,MATCH('생산계획(잉크)'!B1247,호기!$A$1:$A$657,0),2))</f>
        <v/>
      </c>
      <c r="X795" s="24">
        <f>T795+V795-INDEX(표5[#All],MATCH(B795,표5[[#All],[잉크]],0),5)</f>
        <v>0</v>
      </c>
      <c r="Y795" s="21" t="str">
        <f>IFERROR(X795/INDEX(표5[#All],MATCH(B795,표5[[#All],[잉크]],0),17),"")</f>
        <v/>
      </c>
      <c r="Z795" s="23"/>
      <c r="AA795" s="23" t="str">
        <f>IF(ISBLANK(Z795),"",INDEX(호기!$A$1:$B$657,MATCH('생산계획(잉크)'!B1247,호기!$A$1:$A$657,0),2))</f>
        <v/>
      </c>
      <c r="AB795" s="24">
        <f>X795+Z795-INDEX(표5[#All],MATCH(B795,표5[[#All],[잉크]],0),5)</f>
        <v>0</v>
      </c>
      <c r="AC795" s="21" t="str">
        <f>IFERROR(AB795/INDEX(표5[#All],MATCH(B795,표5[[#All],[잉크]],0),20),"")</f>
        <v/>
      </c>
      <c r="AD795" s="23"/>
      <c r="AE795" s="235"/>
      <c r="BB795" s="67"/>
      <c r="BC795" s="67"/>
      <c r="BD795" s="67"/>
      <c r="BE795" s="67"/>
      <c r="BF795" s="67"/>
    </row>
    <row r="796" spans="2:58" ht="15.75" hidden="1" customHeight="1" x14ac:dyDescent="0.3">
      <c r="B796" s="5" t="s">
        <v>3356</v>
      </c>
      <c r="C796" s="68"/>
      <c r="D796" s="69" t="str">
        <f>IFERROR(C796/INDEX(표5[#All],MATCH(B796,표5[[#All],[잉크]],0),2),"")</f>
        <v/>
      </c>
      <c r="E796" s="22">
        <f>$C796-INDEX(표5[#All],MATCH(B796,표5[[#All],[잉크]],0),24)</f>
        <v>0</v>
      </c>
      <c r="F796" s="542"/>
      <c r="G796" s="23" t="str">
        <f>IF(ISBLANK(F796),"",INDEX(호기!$A$1:$B$657,MATCH('생산계획(잉크)'!B1248,호기!$A$1:$A$657,0),2))</f>
        <v/>
      </c>
      <c r="H796" s="24">
        <f>C796+F796-INDEX(표5[#All],MATCH(B796,표5[[#All],[잉크]],0),2)</f>
        <v>0</v>
      </c>
      <c r="I796" s="21" t="str">
        <f>IFERROR(H796/INDEX(표5[#All],MATCH(B796,표5[[#All],[잉크]],0),5),"")</f>
        <v/>
      </c>
      <c r="J796" s="542"/>
      <c r="K796" s="25" t="str">
        <f>IF(ISBLANK(J796),"",INDEX(호기!$A$1:$B$657,MATCH('생산계획(잉크)'!B1248,호기!$A$1:$A$657,0),2))</f>
        <v/>
      </c>
      <c r="L796" s="24">
        <f>H796+J796-INDEX(표5[#All],MATCH(B796,표5[[#All],[잉크]],0),5)</f>
        <v>0</v>
      </c>
      <c r="M796" s="21" t="str">
        <f>IFERROR(L796/INDEX(표5[#All],MATCH(B796,표5[[#All],[잉크]],0),8),"")</f>
        <v/>
      </c>
      <c r="N796" s="542"/>
      <c r="O796" s="23" t="str">
        <f>IF(ISBLANK(N796),"",INDEX(호기!$A$1:$B$657,MATCH('생산계획(잉크)'!B1248,호기!$A$1:$A$657,0),2))</f>
        <v/>
      </c>
      <c r="P796" s="24">
        <f>L796+N796-INDEX(표5[#All],MATCH(B796,표5[[#All],[잉크]],0),5)</f>
        <v>0</v>
      </c>
      <c r="Q796" s="21" t="str">
        <f>IFERROR(P796/INDEX(표5[#All],MATCH(B796,표5[[#All],[잉크]],0),11),"")</f>
        <v/>
      </c>
      <c r="R796" s="542"/>
      <c r="S796" s="25" t="str">
        <f>IF(ISBLANK(R796),"",INDEX(호기!$A$1:$B$657,MATCH('생산계획(잉크)'!B1248,호기!$A$1:$A$657,0),2))</f>
        <v/>
      </c>
      <c r="T796" s="24">
        <f>P796+R796-INDEX(표5[#All],MATCH(B796,표5[[#All],[잉크]],0),5)</f>
        <v>0</v>
      </c>
      <c r="U796" s="21" t="str">
        <f>IFERROR(T796/INDEX(표5[#All],MATCH(B796,표5[[#All],[잉크]],0),14),"")</f>
        <v/>
      </c>
      <c r="V796" s="542"/>
      <c r="W796" s="23" t="str">
        <f>IF(ISBLANK(V796),"",INDEX(호기!$A$1:$B$657,MATCH('생산계획(잉크)'!B1248,호기!$A$1:$A$657,0),2))</f>
        <v/>
      </c>
      <c r="X796" s="24">
        <f>T796+V796-INDEX(표5[#All],MATCH(B796,표5[[#All],[잉크]],0),5)</f>
        <v>0</v>
      </c>
      <c r="Y796" s="21" t="str">
        <f>IFERROR(X796/INDEX(표5[#All],MATCH(B796,표5[[#All],[잉크]],0),17),"")</f>
        <v/>
      </c>
      <c r="Z796" s="23"/>
      <c r="AA796" s="23" t="str">
        <f>IF(ISBLANK(Z796),"",INDEX(호기!$A$1:$B$657,MATCH('생산계획(잉크)'!B1248,호기!$A$1:$A$657,0),2))</f>
        <v/>
      </c>
      <c r="AB796" s="24">
        <f>X796+Z796-INDEX(표5[#All],MATCH(B796,표5[[#All],[잉크]],0),5)</f>
        <v>0</v>
      </c>
      <c r="AC796" s="21" t="str">
        <f>IFERROR(AB796/INDEX(표5[#All],MATCH(B796,표5[[#All],[잉크]],0),20),"")</f>
        <v/>
      </c>
      <c r="AD796" s="23"/>
      <c r="AE796" s="235"/>
      <c r="BB796" s="67"/>
      <c r="BC796" s="67"/>
      <c r="BD796" s="67"/>
      <c r="BE796" s="67"/>
      <c r="BF796" s="67"/>
    </row>
    <row r="797" spans="2:58" ht="15.75" hidden="1" customHeight="1" x14ac:dyDescent="0.3">
      <c r="B797" s="5" t="s">
        <v>3364</v>
      </c>
      <c r="C797" s="68"/>
      <c r="D797" s="69" t="str">
        <f>IFERROR(C797/INDEX(표5[#All],MATCH(B797,표5[[#All],[잉크]],0),2),"")</f>
        <v/>
      </c>
      <c r="E797" s="22">
        <f>$C797-INDEX(표5[#All],MATCH(B797,표5[[#All],[잉크]],0),24)</f>
        <v>0</v>
      </c>
      <c r="F797" s="542"/>
      <c r="G797" s="23" t="str">
        <f>IF(ISBLANK(F797),"",INDEX(호기!$A$1:$B$657,MATCH('생산계획(잉크)'!B1249,호기!$A$1:$A$657,0),2))</f>
        <v/>
      </c>
      <c r="H797" s="24">
        <f>C797+F797-INDEX(표5[#All],MATCH(B797,표5[[#All],[잉크]],0),2)</f>
        <v>0</v>
      </c>
      <c r="I797" s="21" t="str">
        <f>IFERROR(H797/INDEX(표5[#All],MATCH(B797,표5[[#All],[잉크]],0),5),"")</f>
        <v/>
      </c>
      <c r="J797" s="542"/>
      <c r="K797" s="25" t="str">
        <f>IF(ISBLANK(J797),"",INDEX(호기!$A$1:$B$657,MATCH('생산계획(잉크)'!B1249,호기!$A$1:$A$657,0),2))</f>
        <v/>
      </c>
      <c r="L797" s="24">
        <f>H797+J797-INDEX(표5[#All],MATCH(B797,표5[[#All],[잉크]],0),5)</f>
        <v>0</v>
      </c>
      <c r="M797" s="21" t="str">
        <f>IFERROR(L797/INDEX(표5[#All],MATCH(B797,표5[[#All],[잉크]],0),8),"")</f>
        <v/>
      </c>
      <c r="N797" s="542"/>
      <c r="O797" s="23" t="str">
        <f>IF(ISBLANK(N797),"",INDEX(호기!$A$1:$B$657,MATCH('생산계획(잉크)'!B1249,호기!$A$1:$A$657,0),2))</f>
        <v/>
      </c>
      <c r="P797" s="24">
        <f>L797+N797-INDEX(표5[#All],MATCH(B797,표5[[#All],[잉크]],0),5)</f>
        <v>0</v>
      </c>
      <c r="Q797" s="21" t="str">
        <f>IFERROR(P797/INDEX(표5[#All],MATCH(B797,표5[[#All],[잉크]],0),11),"")</f>
        <v/>
      </c>
      <c r="R797" s="542"/>
      <c r="S797" s="25" t="str">
        <f>IF(ISBLANK(R797),"",INDEX(호기!$A$1:$B$657,MATCH('생산계획(잉크)'!B1249,호기!$A$1:$A$657,0),2))</f>
        <v/>
      </c>
      <c r="T797" s="24">
        <f>P797+R797-INDEX(표5[#All],MATCH(B797,표5[[#All],[잉크]],0),5)</f>
        <v>0</v>
      </c>
      <c r="U797" s="21" t="str">
        <f>IFERROR(T797/INDEX(표5[#All],MATCH(B797,표5[[#All],[잉크]],0),14),"")</f>
        <v/>
      </c>
      <c r="V797" s="542"/>
      <c r="W797" s="23" t="str">
        <f>IF(ISBLANK(V797),"",INDEX(호기!$A$1:$B$657,MATCH('생산계획(잉크)'!B1249,호기!$A$1:$A$657,0),2))</f>
        <v/>
      </c>
      <c r="X797" s="24">
        <f>T797+V797-INDEX(표5[#All],MATCH(B797,표5[[#All],[잉크]],0),5)</f>
        <v>0</v>
      </c>
      <c r="Y797" s="21" t="str">
        <f>IFERROR(X797/INDEX(표5[#All],MATCH(B797,표5[[#All],[잉크]],0),17),"")</f>
        <v/>
      </c>
      <c r="Z797" s="23"/>
      <c r="AA797" s="23" t="str">
        <f>IF(ISBLANK(Z797),"",INDEX(호기!$A$1:$B$657,MATCH('생산계획(잉크)'!B1249,호기!$A$1:$A$657,0),2))</f>
        <v/>
      </c>
      <c r="AB797" s="24">
        <f>X797+Z797-INDEX(표5[#All],MATCH(B797,표5[[#All],[잉크]],0),5)</f>
        <v>0</v>
      </c>
      <c r="AC797" s="21" t="str">
        <f>IFERROR(AB797/INDEX(표5[#All],MATCH(B797,표5[[#All],[잉크]],0),20),"")</f>
        <v/>
      </c>
      <c r="AD797" s="23"/>
      <c r="AE797" s="235"/>
      <c r="BB797" s="67"/>
      <c r="BC797" s="67"/>
      <c r="BD797" s="67"/>
      <c r="BE797" s="67"/>
      <c r="BF797" s="67"/>
    </row>
    <row r="798" spans="2:58" ht="15.75" hidden="1" customHeight="1" x14ac:dyDescent="0.3">
      <c r="B798" s="5" t="s">
        <v>3365</v>
      </c>
      <c r="C798" s="68"/>
      <c r="D798" s="69" t="str">
        <f>IFERROR(C798/INDEX(표5[#All],MATCH(B798,표5[[#All],[잉크]],0),2),"")</f>
        <v/>
      </c>
      <c r="E798" s="22">
        <f>$C798-INDEX(표5[#All],MATCH(B798,표5[[#All],[잉크]],0),24)</f>
        <v>0</v>
      </c>
      <c r="F798" s="542"/>
      <c r="G798" s="23" t="str">
        <f>IF(ISBLANK(F798),"",INDEX(호기!$A$1:$B$657,MATCH('생산계획(잉크)'!B1250,호기!$A$1:$A$657,0),2))</f>
        <v/>
      </c>
      <c r="H798" s="24">
        <f>C798+F798-INDEX(표5[#All],MATCH(B798,표5[[#All],[잉크]],0),2)</f>
        <v>0</v>
      </c>
      <c r="I798" s="21" t="str">
        <f>IFERROR(H798/INDEX(표5[#All],MATCH(B798,표5[[#All],[잉크]],0),5),"")</f>
        <v/>
      </c>
      <c r="J798" s="542"/>
      <c r="K798" s="25" t="str">
        <f>IF(ISBLANK(J798),"",INDEX(호기!$A$1:$B$657,MATCH('생산계획(잉크)'!B1250,호기!$A$1:$A$657,0),2))</f>
        <v/>
      </c>
      <c r="L798" s="24">
        <f>H798+J798-INDEX(표5[#All],MATCH(B798,표5[[#All],[잉크]],0),5)</f>
        <v>0</v>
      </c>
      <c r="M798" s="21" t="str">
        <f>IFERROR(L798/INDEX(표5[#All],MATCH(B798,표5[[#All],[잉크]],0),8),"")</f>
        <v/>
      </c>
      <c r="N798" s="542"/>
      <c r="O798" s="23" t="str">
        <f>IF(ISBLANK(N798),"",INDEX(호기!$A$1:$B$657,MATCH('생산계획(잉크)'!B1250,호기!$A$1:$A$657,0),2))</f>
        <v/>
      </c>
      <c r="P798" s="24">
        <f>L798+N798-INDEX(표5[#All],MATCH(B798,표5[[#All],[잉크]],0),5)</f>
        <v>0</v>
      </c>
      <c r="Q798" s="21" t="str">
        <f>IFERROR(P798/INDEX(표5[#All],MATCH(B798,표5[[#All],[잉크]],0),11),"")</f>
        <v/>
      </c>
      <c r="R798" s="542"/>
      <c r="S798" s="25" t="str">
        <f>IF(ISBLANK(R798),"",INDEX(호기!$A$1:$B$657,MATCH('생산계획(잉크)'!B1250,호기!$A$1:$A$657,0),2))</f>
        <v/>
      </c>
      <c r="T798" s="24">
        <f>P798+R798-INDEX(표5[#All],MATCH(B798,표5[[#All],[잉크]],0),5)</f>
        <v>0</v>
      </c>
      <c r="U798" s="21" t="str">
        <f>IFERROR(T798/INDEX(표5[#All],MATCH(B798,표5[[#All],[잉크]],0),14),"")</f>
        <v/>
      </c>
      <c r="V798" s="542"/>
      <c r="W798" s="23" t="str">
        <f>IF(ISBLANK(V798),"",INDEX(호기!$A$1:$B$657,MATCH('생산계획(잉크)'!B1250,호기!$A$1:$A$657,0),2))</f>
        <v/>
      </c>
      <c r="X798" s="24">
        <f>T798+V798-INDEX(표5[#All],MATCH(B798,표5[[#All],[잉크]],0),5)</f>
        <v>0</v>
      </c>
      <c r="Y798" s="21" t="str">
        <f>IFERROR(X798/INDEX(표5[#All],MATCH(B798,표5[[#All],[잉크]],0),17),"")</f>
        <v/>
      </c>
      <c r="Z798" s="23"/>
      <c r="AA798" s="23" t="str">
        <f>IF(ISBLANK(Z798),"",INDEX(호기!$A$1:$B$657,MATCH('생산계획(잉크)'!B1250,호기!$A$1:$A$657,0),2))</f>
        <v/>
      </c>
      <c r="AB798" s="24">
        <f>X798+Z798-INDEX(표5[#All],MATCH(B798,표5[[#All],[잉크]],0),5)</f>
        <v>0</v>
      </c>
      <c r="AC798" s="21" t="str">
        <f>IFERROR(AB798/INDEX(표5[#All],MATCH(B798,표5[[#All],[잉크]],0),20),"")</f>
        <v/>
      </c>
      <c r="AD798" s="23"/>
      <c r="AE798" s="235"/>
      <c r="BB798" s="67"/>
      <c r="BC798" s="67"/>
      <c r="BD798" s="67"/>
      <c r="BE798" s="67"/>
      <c r="BF798" s="67"/>
    </row>
    <row r="799" spans="2:58" ht="15.75" hidden="1" customHeight="1" x14ac:dyDescent="0.3">
      <c r="B799" s="5" t="s">
        <v>3366</v>
      </c>
      <c r="C799" s="68"/>
      <c r="D799" s="69" t="str">
        <f>IFERROR(C799/INDEX(표5[#All],MATCH(B799,표5[[#All],[잉크]],0),2),"")</f>
        <v/>
      </c>
      <c r="E799" s="22">
        <f>$C799-INDEX(표5[#All],MATCH(B799,표5[[#All],[잉크]],0),24)</f>
        <v>0</v>
      </c>
      <c r="F799" s="542"/>
      <c r="G799" s="23" t="str">
        <f>IF(ISBLANK(F799),"",INDEX(호기!$A$1:$B$657,MATCH('생산계획(잉크)'!B1251,호기!$A$1:$A$657,0),2))</f>
        <v/>
      </c>
      <c r="H799" s="24">
        <f>C799+F799-INDEX(표5[#All],MATCH(B799,표5[[#All],[잉크]],0),2)</f>
        <v>0</v>
      </c>
      <c r="I799" s="21" t="str">
        <f>IFERROR(H799/INDEX(표5[#All],MATCH(B799,표5[[#All],[잉크]],0),5),"")</f>
        <v/>
      </c>
      <c r="J799" s="542"/>
      <c r="K799" s="25" t="str">
        <f>IF(ISBLANK(J799),"",INDEX(호기!$A$1:$B$657,MATCH('생산계획(잉크)'!B1251,호기!$A$1:$A$657,0),2))</f>
        <v/>
      </c>
      <c r="L799" s="24">
        <f>H799+J799-INDEX(표5[#All],MATCH(B799,표5[[#All],[잉크]],0),5)</f>
        <v>0</v>
      </c>
      <c r="M799" s="21" t="str">
        <f>IFERROR(L799/INDEX(표5[#All],MATCH(B799,표5[[#All],[잉크]],0),8),"")</f>
        <v/>
      </c>
      <c r="N799" s="542"/>
      <c r="O799" s="23" t="str">
        <f>IF(ISBLANK(N799),"",INDEX(호기!$A$1:$B$657,MATCH('생산계획(잉크)'!B1251,호기!$A$1:$A$657,0),2))</f>
        <v/>
      </c>
      <c r="P799" s="24">
        <f>L799+N799-INDEX(표5[#All],MATCH(B799,표5[[#All],[잉크]],0),5)</f>
        <v>0</v>
      </c>
      <c r="Q799" s="21" t="str">
        <f>IFERROR(P799/INDEX(표5[#All],MATCH(B799,표5[[#All],[잉크]],0),11),"")</f>
        <v/>
      </c>
      <c r="R799" s="542"/>
      <c r="S799" s="25" t="str">
        <f>IF(ISBLANK(R799),"",INDEX(호기!$A$1:$B$657,MATCH('생산계획(잉크)'!B1251,호기!$A$1:$A$657,0),2))</f>
        <v/>
      </c>
      <c r="T799" s="24">
        <f>P799+R799-INDEX(표5[#All],MATCH(B799,표5[[#All],[잉크]],0),5)</f>
        <v>0</v>
      </c>
      <c r="U799" s="21" t="str">
        <f>IFERROR(T799/INDEX(표5[#All],MATCH(B799,표5[[#All],[잉크]],0),14),"")</f>
        <v/>
      </c>
      <c r="V799" s="542"/>
      <c r="W799" s="23" t="str">
        <f>IF(ISBLANK(V799),"",INDEX(호기!$A$1:$B$657,MATCH('생산계획(잉크)'!B1251,호기!$A$1:$A$657,0),2))</f>
        <v/>
      </c>
      <c r="X799" s="24">
        <f>T799+V799-INDEX(표5[#All],MATCH(B799,표5[[#All],[잉크]],0),5)</f>
        <v>0</v>
      </c>
      <c r="Y799" s="21" t="str">
        <f>IFERROR(X799/INDEX(표5[#All],MATCH(B799,표5[[#All],[잉크]],0),17),"")</f>
        <v/>
      </c>
      <c r="Z799" s="23"/>
      <c r="AA799" s="23" t="str">
        <f>IF(ISBLANK(Z799),"",INDEX(호기!$A$1:$B$657,MATCH('생산계획(잉크)'!B1251,호기!$A$1:$A$657,0),2))</f>
        <v/>
      </c>
      <c r="AB799" s="24">
        <f>X799+Z799-INDEX(표5[#All],MATCH(B799,표5[[#All],[잉크]],0),5)</f>
        <v>0</v>
      </c>
      <c r="AC799" s="21" t="str">
        <f>IFERROR(AB799/INDEX(표5[#All],MATCH(B799,표5[[#All],[잉크]],0),20),"")</f>
        <v/>
      </c>
      <c r="AD799" s="23"/>
      <c r="AE799" s="235"/>
      <c r="BB799" s="67"/>
      <c r="BC799" s="67"/>
      <c r="BD799" s="67"/>
      <c r="BE799" s="67"/>
      <c r="BF799" s="67"/>
    </row>
    <row r="800" spans="2:58" ht="15.75" hidden="1" customHeight="1" x14ac:dyDescent="0.3">
      <c r="B800" s="5" t="s">
        <v>3372</v>
      </c>
      <c r="C800" s="68"/>
      <c r="D800" s="69" t="str">
        <f>IFERROR(C800/INDEX(표5[#All],MATCH(B800,표5[[#All],[잉크]],0),2),"")</f>
        <v/>
      </c>
      <c r="E800" s="22">
        <f>$C800-INDEX(표5[#All],MATCH(B800,표5[[#All],[잉크]],0),24)</f>
        <v>0</v>
      </c>
      <c r="F800" s="542"/>
      <c r="G800" s="23" t="str">
        <f>IF(ISBLANK(F800),"",INDEX(호기!$A$1:$B$657,MATCH('생산계획(잉크)'!B1252,호기!$A$1:$A$657,0),2))</f>
        <v/>
      </c>
      <c r="H800" s="24">
        <f>C800+F800-INDEX(표5[#All],MATCH(B800,표5[[#All],[잉크]],0),2)</f>
        <v>0</v>
      </c>
      <c r="I800" s="21" t="str">
        <f>IFERROR(H800/INDEX(표5[#All],MATCH(B800,표5[[#All],[잉크]],0),5),"")</f>
        <v/>
      </c>
      <c r="J800" s="542"/>
      <c r="K800" s="25" t="str">
        <f>IF(ISBLANK(J800),"",INDEX(호기!$A$1:$B$657,MATCH('생산계획(잉크)'!B1252,호기!$A$1:$A$657,0),2))</f>
        <v/>
      </c>
      <c r="L800" s="24">
        <f>H800+J800-INDEX(표5[#All],MATCH(B800,표5[[#All],[잉크]],0),5)</f>
        <v>0</v>
      </c>
      <c r="M800" s="21" t="str">
        <f>IFERROR(L800/INDEX(표5[#All],MATCH(B800,표5[[#All],[잉크]],0),8),"")</f>
        <v/>
      </c>
      <c r="N800" s="542"/>
      <c r="O800" s="23" t="str">
        <f>IF(ISBLANK(N800),"",INDEX(호기!$A$1:$B$657,MATCH('생산계획(잉크)'!B1252,호기!$A$1:$A$657,0),2))</f>
        <v/>
      </c>
      <c r="P800" s="24">
        <f>L800+N800-INDEX(표5[#All],MATCH(B800,표5[[#All],[잉크]],0),5)</f>
        <v>0</v>
      </c>
      <c r="Q800" s="21" t="str">
        <f>IFERROR(P800/INDEX(표5[#All],MATCH(B800,표5[[#All],[잉크]],0),11),"")</f>
        <v/>
      </c>
      <c r="R800" s="542"/>
      <c r="S800" s="25" t="str">
        <f>IF(ISBLANK(R800),"",INDEX(호기!$A$1:$B$657,MATCH('생산계획(잉크)'!B1252,호기!$A$1:$A$657,0),2))</f>
        <v/>
      </c>
      <c r="T800" s="24">
        <f>P800+R800-INDEX(표5[#All],MATCH(B800,표5[[#All],[잉크]],0),5)</f>
        <v>0</v>
      </c>
      <c r="U800" s="21" t="str">
        <f>IFERROR(T800/INDEX(표5[#All],MATCH(B800,표5[[#All],[잉크]],0),14),"")</f>
        <v/>
      </c>
      <c r="V800" s="542"/>
      <c r="W800" s="23" t="str">
        <f>IF(ISBLANK(V800),"",INDEX(호기!$A$1:$B$657,MATCH('생산계획(잉크)'!B1252,호기!$A$1:$A$657,0),2))</f>
        <v/>
      </c>
      <c r="X800" s="24">
        <f>T800+V800-INDEX(표5[#All],MATCH(B800,표5[[#All],[잉크]],0),5)</f>
        <v>0</v>
      </c>
      <c r="Y800" s="21" t="str">
        <f>IFERROR(X800/INDEX(표5[#All],MATCH(B800,표5[[#All],[잉크]],0),17),"")</f>
        <v/>
      </c>
      <c r="Z800" s="23"/>
      <c r="AA800" s="23" t="str">
        <f>IF(ISBLANK(Z800),"",INDEX(호기!$A$1:$B$657,MATCH('생산계획(잉크)'!B1252,호기!$A$1:$A$657,0),2))</f>
        <v/>
      </c>
      <c r="AB800" s="24">
        <f>X800+Z800-INDEX(표5[#All],MATCH(B800,표5[[#All],[잉크]],0),5)</f>
        <v>0</v>
      </c>
      <c r="AC800" s="21" t="str">
        <f>IFERROR(AB800/INDEX(표5[#All],MATCH(B800,표5[[#All],[잉크]],0),20),"")</f>
        <v/>
      </c>
      <c r="AD800" s="23"/>
      <c r="AE800" s="235"/>
      <c r="BB800" s="67"/>
      <c r="BC800" s="67"/>
      <c r="BD800" s="67"/>
      <c r="BE800" s="67"/>
      <c r="BF800" s="67"/>
    </row>
    <row r="801" spans="2:58" ht="15.75" hidden="1" customHeight="1" x14ac:dyDescent="0.3">
      <c r="B801" s="5" t="s">
        <v>3373</v>
      </c>
      <c r="C801" s="68"/>
      <c r="D801" s="69" t="str">
        <f>IFERROR(C801/INDEX(표5[#All],MATCH(B801,표5[[#All],[잉크]],0),2),"")</f>
        <v/>
      </c>
      <c r="E801" s="22">
        <f>$C801-INDEX(표5[#All],MATCH(B801,표5[[#All],[잉크]],0),24)</f>
        <v>0</v>
      </c>
      <c r="F801" s="542"/>
      <c r="G801" s="23" t="str">
        <f>IF(ISBLANK(F801),"",INDEX(호기!$A$1:$B$657,MATCH('생산계획(잉크)'!B1253,호기!$A$1:$A$657,0),2))</f>
        <v/>
      </c>
      <c r="H801" s="24">
        <f>C801+F801-INDEX(표5[#All],MATCH(B801,표5[[#All],[잉크]],0),2)</f>
        <v>0</v>
      </c>
      <c r="I801" s="21" t="str">
        <f>IFERROR(H801/INDEX(표5[#All],MATCH(B801,표5[[#All],[잉크]],0),5),"")</f>
        <v/>
      </c>
      <c r="J801" s="542"/>
      <c r="K801" s="25" t="str">
        <f>IF(ISBLANK(J801),"",INDEX(호기!$A$1:$B$657,MATCH('생산계획(잉크)'!B1253,호기!$A$1:$A$657,0),2))</f>
        <v/>
      </c>
      <c r="L801" s="24">
        <f>H801+J801-INDEX(표5[#All],MATCH(B801,표5[[#All],[잉크]],0),5)</f>
        <v>0</v>
      </c>
      <c r="M801" s="21" t="str">
        <f>IFERROR(L801/INDEX(표5[#All],MATCH(B801,표5[[#All],[잉크]],0),8),"")</f>
        <v/>
      </c>
      <c r="N801" s="542"/>
      <c r="O801" s="23" t="str">
        <f>IF(ISBLANK(N801),"",INDEX(호기!$A$1:$B$657,MATCH('생산계획(잉크)'!B1253,호기!$A$1:$A$657,0),2))</f>
        <v/>
      </c>
      <c r="P801" s="24">
        <f>L801+N801-INDEX(표5[#All],MATCH(B801,표5[[#All],[잉크]],0),5)</f>
        <v>0</v>
      </c>
      <c r="Q801" s="21" t="str">
        <f>IFERROR(P801/INDEX(표5[#All],MATCH(B801,표5[[#All],[잉크]],0),11),"")</f>
        <v/>
      </c>
      <c r="R801" s="542"/>
      <c r="S801" s="25" t="str">
        <f>IF(ISBLANK(R801),"",INDEX(호기!$A$1:$B$657,MATCH('생산계획(잉크)'!B1253,호기!$A$1:$A$657,0),2))</f>
        <v/>
      </c>
      <c r="T801" s="24">
        <f>P801+R801-INDEX(표5[#All],MATCH(B801,표5[[#All],[잉크]],0),5)</f>
        <v>0</v>
      </c>
      <c r="U801" s="21" t="str">
        <f>IFERROR(T801/INDEX(표5[#All],MATCH(B801,표5[[#All],[잉크]],0),14),"")</f>
        <v/>
      </c>
      <c r="V801" s="542"/>
      <c r="W801" s="23" t="str">
        <f>IF(ISBLANK(V801),"",INDEX(호기!$A$1:$B$657,MATCH('생산계획(잉크)'!B1253,호기!$A$1:$A$657,0),2))</f>
        <v/>
      </c>
      <c r="X801" s="24">
        <f>T801+V801-INDEX(표5[#All],MATCH(B801,표5[[#All],[잉크]],0),5)</f>
        <v>0</v>
      </c>
      <c r="Y801" s="21" t="str">
        <f>IFERROR(X801/INDEX(표5[#All],MATCH(B801,표5[[#All],[잉크]],0),17),"")</f>
        <v/>
      </c>
      <c r="Z801" s="23"/>
      <c r="AA801" s="23" t="str">
        <f>IF(ISBLANK(Z801),"",INDEX(호기!$A$1:$B$657,MATCH('생산계획(잉크)'!B1253,호기!$A$1:$A$657,0),2))</f>
        <v/>
      </c>
      <c r="AB801" s="24">
        <f>X801+Z801-INDEX(표5[#All],MATCH(B801,표5[[#All],[잉크]],0),5)</f>
        <v>0</v>
      </c>
      <c r="AC801" s="21" t="str">
        <f>IFERROR(AB801/INDEX(표5[#All],MATCH(B801,표5[[#All],[잉크]],0),20),"")</f>
        <v/>
      </c>
      <c r="AD801" s="23"/>
      <c r="AE801" s="235"/>
      <c r="BB801" s="67"/>
      <c r="BC801" s="67"/>
      <c r="BD801" s="67"/>
      <c r="BE801" s="67"/>
      <c r="BF801" s="67"/>
    </row>
    <row r="802" spans="2:58" ht="15.75" hidden="1" customHeight="1" x14ac:dyDescent="0.3">
      <c r="B802" s="5" t="s">
        <v>3374</v>
      </c>
      <c r="C802" s="68"/>
      <c r="D802" s="69" t="str">
        <f>IFERROR(C802/INDEX(표5[#All],MATCH(B802,표5[[#All],[잉크]],0),2),"")</f>
        <v/>
      </c>
      <c r="E802" s="22">
        <f>$C802-INDEX(표5[#All],MATCH(B802,표5[[#All],[잉크]],0),24)</f>
        <v>0</v>
      </c>
      <c r="F802" s="542"/>
      <c r="G802" s="23" t="str">
        <f>IF(ISBLANK(F802),"",INDEX(호기!$A$1:$B$657,MATCH('생산계획(잉크)'!B1254,호기!$A$1:$A$657,0),2))</f>
        <v/>
      </c>
      <c r="H802" s="24">
        <f>C802+F802-INDEX(표5[#All],MATCH(B802,표5[[#All],[잉크]],0),2)</f>
        <v>0</v>
      </c>
      <c r="I802" s="21" t="str">
        <f>IFERROR(H802/INDEX(표5[#All],MATCH(B802,표5[[#All],[잉크]],0),5),"")</f>
        <v/>
      </c>
      <c r="J802" s="542"/>
      <c r="K802" s="25" t="str">
        <f>IF(ISBLANK(J802),"",INDEX(호기!$A$1:$B$657,MATCH('생산계획(잉크)'!B1254,호기!$A$1:$A$657,0),2))</f>
        <v/>
      </c>
      <c r="L802" s="24">
        <f>H802+J802-INDEX(표5[#All],MATCH(B802,표5[[#All],[잉크]],0),5)</f>
        <v>0</v>
      </c>
      <c r="M802" s="21" t="str">
        <f>IFERROR(L802/INDEX(표5[#All],MATCH(B802,표5[[#All],[잉크]],0),8),"")</f>
        <v/>
      </c>
      <c r="N802" s="542"/>
      <c r="O802" s="23" t="str">
        <f>IF(ISBLANK(N802),"",INDEX(호기!$A$1:$B$657,MATCH('생산계획(잉크)'!B1254,호기!$A$1:$A$657,0),2))</f>
        <v/>
      </c>
      <c r="P802" s="24">
        <f>L802+N802-INDEX(표5[#All],MATCH(B802,표5[[#All],[잉크]],0),5)</f>
        <v>0</v>
      </c>
      <c r="Q802" s="21" t="str">
        <f>IFERROR(P802/INDEX(표5[#All],MATCH(B802,표5[[#All],[잉크]],0),11),"")</f>
        <v/>
      </c>
      <c r="R802" s="542"/>
      <c r="S802" s="25" t="str">
        <f>IF(ISBLANK(R802),"",INDEX(호기!$A$1:$B$657,MATCH('생산계획(잉크)'!B1254,호기!$A$1:$A$657,0),2))</f>
        <v/>
      </c>
      <c r="T802" s="24">
        <f>P802+R802-INDEX(표5[#All],MATCH(B802,표5[[#All],[잉크]],0),5)</f>
        <v>0</v>
      </c>
      <c r="U802" s="21" t="str">
        <f>IFERROR(T802/INDEX(표5[#All],MATCH(B802,표5[[#All],[잉크]],0),14),"")</f>
        <v/>
      </c>
      <c r="V802" s="542"/>
      <c r="W802" s="23" t="str">
        <f>IF(ISBLANK(V802),"",INDEX(호기!$A$1:$B$657,MATCH('생산계획(잉크)'!B1254,호기!$A$1:$A$657,0),2))</f>
        <v/>
      </c>
      <c r="X802" s="24">
        <f>T802+V802-INDEX(표5[#All],MATCH(B802,표5[[#All],[잉크]],0),5)</f>
        <v>0</v>
      </c>
      <c r="Y802" s="21" t="str">
        <f>IFERROR(X802/INDEX(표5[#All],MATCH(B802,표5[[#All],[잉크]],0),17),"")</f>
        <v/>
      </c>
      <c r="Z802" s="23"/>
      <c r="AA802" s="23" t="str">
        <f>IF(ISBLANK(Z802),"",INDEX(호기!$A$1:$B$657,MATCH('생산계획(잉크)'!B1254,호기!$A$1:$A$657,0),2))</f>
        <v/>
      </c>
      <c r="AB802" s="24">
        <f>X802+Z802-INDEX(표5[#All],MATCH(B802,표5[[#All],[잉크]],0),5)</f>
        <v>0</v>
      </c>
      <c r="AC802" s="21" t="str">
        <f>IFERROR(AB802/INDEX(표5[#All],MATCH(B802,표5[[#All],[잉크]],0),20),"")</f>
        <v/>
      </c>
      <c r="AD802" s="23"/>
      <c r="AE802" s="235"/>
      <c r="BB802" s="67"/>
      <c r="BC802" s="67"/>
      <c r="BD802" s="67"/>
      <c r="BE802" s="67"/>
      <c r="BF802" s="67"/>
    </row>
    <row r="803" spans="2:58" ht="15.75" hidden="1" customHeight="1" x14ac:dyDescent="0.3">
      <c r="B803" s="5" t="s">
        <v>3382</v>
      </c>
      <c r="C803" s="68"/>
      <c r="D803" s="69" t="str">
        <f>IFERROR(C803/INDEX(표5[#All],MATCH(B803,표5[[#All],[잉크]],0),2),"")</f>
        <v/>
      </c>
      <c r="E803" s="22">
        <f>$C803-INDEX(표5[#All],MATCH(B803,표5[[#All],[잉크]],0),24)</f>
        <v>0</v>
      </c>
      <c r="F803" s="542"/>
      <c r="G803" s="23" t="str">
        <f>IF(ISBLANK(F803),"",INDEX(호기!$A$1:$B$657,MATCH('생산계획(잉크)'!B1255,호기!$A$1:$A$657,0),2))</f>
        <v/>
      </c>
      <c r="H803" s="24">
        <f>C803+F803-INDEX(표5[#All],MATCH(B803,표5[[#All],[잉크]],0),2)</f>
        <v>0</v>
      </c>
      <c r="I803" s="21" t="str">
        <f>IFERROR(H803/INDEX(표5[#All],MATCH(B803,표5[[#All],[잉크]],0),5),"")</f>
        <v/>
      </c>
      <c r="J803" s="542"/>
      <c r="K803" s="25" t="str">
        <f>IF(ISBLANK(J803),"",INDEX(호기!$A$1:$B$657,MATCH('생산계획(잉크)'!B1255,호기!$A$1:$A$657,0),2))</f>
        <v/>
      </c>
      <c r="L803" s="24">
        <f>H803+J803-INDEX(표5[#All],MATCH(B803,표5[[#All],[잉크]],0),5)</f>
        <v>0</v>
      </c>
      <c r="M803" s="21" t="str">
        <f>IFERROR(L803/INDEX(표5[#All],MATCH(B803,표5[[#All],[잉크]],0),8),"")</f>
        <v/>
      </c>
      <c r="N803" s="542"/>
      <c r="O803" s="23" t="str">
        <f>IF(ISBLANK(N803),"",INDEX(호기!$A$1:$B$657,MATCH('생산계획(잉크)'!B1255,호기!$A$1:$A$657,0),2))</f>
        <v/>
      </c>
      <c r="P803" s="24">
        <f>L803+N803-INDEX(표5[#All],MATCH(B803,표5[[#All],[잉크]],0),5)</f>
        <v>0</v>
      </c>
      <c r="Q803" s="21" t="str">
        <f>IFERROR(P803/INDEX(표5[#All],MATCH(B803,표5[[#All],[잉크]],0),11),"")</f>
        <v/>
      </c>
      <c r="R803" s="542"/>
      <c r="S803" s="25" t="str">
        <f>IF(ISBLANK(R803),"",INDEX(호기!$A$1:$B$657,MATCH('생산계획(잉크)'!B1255,호기!$A$1:$A$657,0),2))</f>
        <v/>
      </c>
      <c r="T803" s="24">
        <f>P803+R803-INDEX(표5[#All],MATCH(B803,표5[[#All],[잉크]],0),5)</f>
        <v>0</v>
      </c>
      <c r="U803" s="21" t="str">
        <f>IFERROR(T803/INDEX(표5[#All],MATCH(B803,표5[[#All],[잉크]],0),14),"")</f>
        <v/>
      </c>
      <c r="V803" s="542"/>
      <c r="W803" s="23" t="str">
        <f>IF(ISBLANK(V803),"",INDEX(호기!$A$1:$B$657,MATCH('생산계획(잉크)'!B1255,호기!$A$1:$A$657,0),2))</f>
        <v/>
      </c>
      <c r="X803" s="24">
        <f>T803+V803-INDEX(표5[#All],MATCH(B803,표5[[#All],[잉크]],0),5)</f>
        <v>0</v>
      </c>
      <c r="Y803" s="21" t="str">
        <f>IFERROR(X803/INDEX(표5[#All],MATCH(B803,표5[[#All],[잉크]],0),17),"")</f>
        <v/>
      </c>
      <c r="Z803" s="23"/>
      <c r="AA803" s="23" t="str">
        <f>IF(ISBLANK(Z803),"",INDEX(호기!$A$1:$B$657,MATCH('생산계획(잉크)'!B1255,호기!$A$1:$A$657,0),2))</f>
        <v/>
      </c>
      <c r="AB803" s="24">
        <f>X803+Z803-INDEX(표5[#All],MATCH(B803,표5[[#All],[잉크]],0),5)</f>
        <v>0</v>
      </c>
      <c r="AC803" s="21" t="str">
        <f>IFERROR(AB803/INDEX(표5[#All],MATCH(B803,표5[[#All],[잉크]],0),20),"")</f>
        <v/>
      </c>
      <c r="AD803" s="23"/>
      <c r="AE803" s="235"/>
      <c r="BB803" s="67"/>
      <c r="BC803" s="67"/>
      <c r="BD803" s="67"/>
      <c r="BE803" s="67"/>
      <c r="BF803" s="67"/>
    </row>
    <row r="804" spans="2:58" ht="15.75" hidden="1" customHeight="1" x14ac:dyDescent="0.3">
      <c r="B804" s="5" t="s">
        <v>3379</v>
      </c>
      <c r="C804" s="68"/>
      <c r="D804" s="69" t="str">
        <f>IFERROR(C804/INDEX(표5[#All],MATCH(B804,표5[[#All],[잉크]],0),2),"")</f>
        <v/>
      </c>
      <c r="E804" s="22">
        <f>$C804-INDEX(표5[#All],MATCH(B804,표5[[#All],[잉크]],0),24)</f>
        <v>0</v>
      </c>
      <c r="F804" s="542"/>
      <c r="G804" s="23" t="str">
        <f>IF(ISBLANK(F804),"",INDEX(호기!$A$1:$B$657,MATCH('생산계획(잉크)'!B1256,호기!$A$1:$A$657,0),2))</f>
        <v/>
      </c>
      <c r="H804" s="24">
        <f>C804+F804-INDEX(표5[#All],MATCH(B804,표5[[#All],[잉크]],0),2)</f>
        <v>0</v>
      </c>
      <c r="I804" s="21" t="str">
        <f>IFERROR(H804/INDEX(표5[#All],MATCH(B804,표5[[#All],[잉크]],0),5),"")</f>
        <v/>
      </c>
      <c r="J804" s="542"/>
      <c r="K804" s="25" t="str">
        <f>IF(ISBLANK(J804),"",INDEX(호기!$A$1:$B$657,MATCH('생산계획(잉크)'!B1256,호기!$A$1:$A$657,0),2))</f>
        <v/>
      </c>
      <c r="L804" s="24">
        <f>H804+J804-INDEX(표5[#All],MATCH(B804,표5[[#All],[잉크]],0),5)</f>
        <v>0</v>
      </c>
      <c r="M804" s="21" t="str">
        <f>IFERROR(L804/INDEX(표5[#All],MATCH(B804,표5[[#All],[잉크]],0),8),"")</f>
        <v/>
      </c>
      <c r="N804" s="542"/>
      <c r="O804" s="23" t="str">
        <f>IF(ISBLANK(N804),"",INDEX(호기!$A$1:$B$657,MATCH('생산계획(잉크)'!B1256,호기!$A$1:$A$657,0),2))</f>
        <v/>
      </c>
      <c r="P804" s="24">
        <f>L804+N804-INDEX(표5[#All],MATCH(B804,표5[[#All],[잉크]],0),5)</f>
        <v>0</v>
      </c>
      <c r="Q804" s="21" t="str">
        <f>IFERROR(P804/INDEX(표5[#All],MATCH(B804,표5[[#All],[잉크]],0),11),"")</f>
        <v/>
      </c>
      <c r="R804" s="542"/>
      <c r="S804" s="25" t="str">
        <f>IF(ISBLANK(R804),"",INDEX(호기!$A$1:$B$657,MATCH('생산계획(잉크)'!B1256,호기!$A$1:$A$657,0),2))</f>
        <v/>
      </c>
      <c r="T804" s="24">
        <f>P804+R804-INDEX(표5[#All],MATCH(B804,표5[[#All],[잉크]],0),5)</f>
        <v>0</v>
      </c>
      <c r="U804" s="21" t="str">
        <f>IFERROR(T804/INDEX(표5[#All],MATCH(B804,표5[[#All],[잉크]],0),14),"")</f>
        <v/>
      </c>
      <c r="V804" s="542"/>
      <c r="W804" s="23" t="str">
        <f>IF(ISBLANK(V804),"",INDEX(호기!$A$1:$B$657,MATCH('생산계획(잉크)'!B1256,호기!$A$1:$A$657,0),2))</f>
        <v/>
      </c>
      <c r="X804" s="24">
        <f>T804+V804-INDEX(표5[#All],MATCH(B804,표5[[#All],[잉크]],0),5)</f>
        <v>0</v>
      </c>
      <c r="Y804" s="21" t="str">
        <f>IFERROR(X804/INDEX(표5[#All],MATCH(B804,표5[[#All],[잉크]],0),17),"")</f>
        <v/>
      </c>
      <c r="Z804" s="23"/>
      <c r="AA804" s="23" t="str">
        <f>IF(ISBLANK(Z804),"",INDEX(호기!$A$1:$B$657,MATCH('생산계획(잉크)'!B1256,호기!$A$1:$A$657,0),2))</f>
        <v/>
      </c>
      <c r="AB804" s="24">
        <f>X804+Z804-INDEX(표5[#All],MATCH(B804,표5[[#All],[잉크]],0),5)</f>
        <v>0</v>
      </c>
      <c r="AC804" s="21" t="str">
        <f>IFERROR(AB804/INDEX(표5[#All],MATCH(B804,표5[[#All],[잉크]],0),20),"")</f>
        <v/>
      </c>
      <c r="AD804" s="23"/>
      <c r="AE804" s="235"/>
      <c r="BB804" s="67"/>
      <c r="BC804" s="67"/>
      <c r="BD804" s="67"/>
      <c r="BE804" s="67"/>
      <c r="BF804" s="67"/>
    </row>
    <row r="805" spans="2:58" ht="15.75" hidden="1" customHeight="1" x14ac:dyDescent="0.3">
      <c r="B805" s="5" t="s">
        <v>3413</v>
      </c>
      <c r="C805" s="68"/>
      <c r="D805" s="69" t="str">
        <f>IFERROR(C805/INDEX(표5[#All],MATCH(B805,표5[[#All],[잉크]],0),2),"")</f>
        <v/>
      </c>
      <c r="E805" s="22">
        <f>$C805-INDEX(표5[#All],MATCH(B805,표5[[#All],[잉크]],0),24)</f>
        <v>0</v>
      </c>
      <c r="F805" s="542"/>
      <c r="G805" s="23" t="str">
        <f>IF(ISBLANK(F805),"",INDEX(호기!$A$1:$B$657,MATCH('생산계획(잉크)'!B1257,호기!$A$1:$A$657,0),2))</f>
        <v/>
      </c>
      <c r="H805" s="24">
        <f>C805+F805-INDEX(표5[#All],MATCH(B805,표5[[#All],[잉크]],0),2)</f>
        <v>0</v>
      </c>
      <c r="I805" s="21" t="str">
        <f>IFERROR(H805/INDEX(표5[#All],MATCH(B805,표5[[#All],[잉크]],0),5),"")</f>
        <v/>
      </c>
      <c r="J805" s="542"/>
      <c r="K805" s="25" t="str">
        <f>IF(ISBLANK(J805),"",INDEX(호기!$A$1:$B$657,MATCH('생산계획(잉크)'!B1257,호기!$A$1:$A$657,0),2))</f>
        <v/>
      </c>
      <c r="L805" s="24">
        <f>H805+J805-INDEX(표5[#All],MATCH(B805,표5[[#All],[잉크]],0),5)</f>
        <v>0</v>
      </c>
      <c r="M805" s="21" t="str">
        <f>IFERROR(L805/INDEX(표5[#All],MATCH(B805,표5[[#All],[잉크]],0),8),"")</f>
        <v/>
      </c>
      <c r="N805" s="542"/>
      <c r="O805" s="23" t="str">
        <f>IF(ISBLANK(N805),"",INDEX(호기!$A$1:$B$657,MATCH('생산계획(잉크)'!B1257,호기!$A$1:$A$657,0),2))</f>
        <v/>
      </c>
      <c r="P805" s="24">
        <f>L805+N805-INDEX(표5[#All],MATCH(B805,표5[[#All],[잉크]],0),5)</f>
        <v>0</v>
      </c>
      <c r="Q805" s="21" t="str">
        <f>IFERROR(P805/INDEX(표5[#All],MATCH(B805,표5[[#All],[잉크]],0),11),"")</f>
        <v/>
      </c>
      <c r="R805" s="542"/>
      <c r="S805" s="25" t="str">
        <f>IF(ISBLANK(R805),"",INDEX(호기!$A$1:$B$657,MATCH('생산계획(잉크)'!B1257,호기!$A$1:$A$657,0),2))</f>
        <v/>
      </c>
      <c r="T805" s="24">
        <f>P805+R805-INDEX(표5[#All],MATCH(B805,표5[[#All],[잉크]],0),5)</f>
        <v>0</v>
      </c>
      <c r="U805" s="21" t="str">
        <f>IFERROR(T805/INDEX(표5[#All],MATCH(B805,표5[[#All],[잉크]],0),14),"")</f>
        <v/>
      </c>
      <c r="V805" s="542"/>
      <c r="W805" s="23" t="str">
        <f>IF(ISBLANK(V805),"",INDEX(호기!$A$1:$B$657,MATCH('생산계획(잉크)'!B1257,호기!$A$1:$A$657,0),2))</f>
        <v/>
      </c>
      <c r="X805" s="24">
        <f>T805+V805-INDEX(표5[#All],MATCH(B805,표5[[#All],[잉크]],0),5)</f>
        <v>0</v>
      </c>
      <c r="Y805" s="21" t="str">
        <f>IFERROR(X805/INDEX(표5[#All],MATCH(B805,표5[[#All],[잉크]],0),17),"")</f>
        <v/>
      </c>
      <c r="Z805" s="23"/>
      <c r="AA805" s="23" t="str">
        <f>IF(ISBLANK(Z805),"",INDEX(호기!$A$1:$B$657,MATCH('생산계획(잉크)'!B1257,호기!$A$1:$A$657,0),2))</f>
        <v/>
      </c>
      <c r="AB805" s="24">
        <f>X805+Z805-INDEX(표5[#All],MATCH(B805,표5[[#All],[잉크]],0),5)</f>
        <v>0</v>
      </c>
      <c r="AC805" s="21" t="str">
        <f>IFERROR(AB805/INDEX(표5[#All],MATCH(B805,표5[[#All],[잉크]],0),20),"")</f>
        <v/>
      </c>
      <c r="AD805" s="23"/>
      <c r="AE805" s="235"/>
      <c r="BB805" s="67"/>
      <c r="BC805" s="67"/>
      <c r="BD805" s="67"/>
      <c r="BE805" s="67"/>
      <c r="BF805" s="67"/>
    </row>
    <row r="806" spans="2:58" ht="15.75" hidden="1" customHeight="1" x14ac:dyDescent="0.3">
      <c r="B806" s="5" t="s">
        <v>3414</v>
      </c>
      <c r="C806" s="68"/>
      <c r="D806" s="69" t="str">
        <f>IFERROR(C806/INDEX(표5[#All],MATCH(B806,표5[[#All],[잉크]],0),2),"")</f>
        <v/>
      </c>
      <c r="E806" s="22">
        <f>$C806-INDEX(표5[#All],MATCH(B806,표5[[#All],[잉크]],0),24)</f>
        <v>0</v>
      </c>
      <c r="F806" s="542"/>
      <c r="G806" s="23" t="str">
        <f>IF(ISBLANK(F806),"",INDEX(호기!$A$1:$B$657,MATCH('생산계획(잉크)'!B1258,호기!$A$1:$A$657,0),2))</f>
        <v/>
      </c>
      <c r="H806" s="24">
        <f>C806+F806-INDEX(표5[#All],MATCH(B806,표5[[#All],[잉크]],0),2)</f>
        <v>0</v>
      </c>
      <c r="I806" s="21" t="str">
        <f>IFERROR(H806/INDEX(표5[#All],MATCH(B806,표5[[#All],[잉크]],0),5),"")</f>
        <v/>
      </c>
      <c r="J806" s="542"/>
      <c r="K806" s="25" t="str">
        <f>IF(ISBLANK(J806),"",INDEX(호기!$A$1:$B$657,MATCH('생산계획(잉크)'!B1258,호기!$A$1:$A$657,0),2))</f>
        <v/>
      </c>
      <c r="L806" s="24">
        <f>H806+J806-INDEX(표5[#All],MATCH(B806,표5[[#All],[잉크]],0),5)</f>
        <v>0</v>
      </c>
      <c r="M806" s="21" t="str">
        <f>IFERROR(L806/INDEX(표5[#All],MATCH(B806,표5[[#All],[잉크]],0),8),"")</f>
        <v/>
      </c>
      <c r="N806" s="542"/>
      <c r="O806" s="23" t="str">
        <f>IF(ISBLANK(N806),"",INDEX(호기!$A$1:$B$657,MATCH('생산계획(잉크)'!B1258,호기!$A$1:$A$657,0),2))</f>
        <v/>
      </c>
      <c r="P806" s="24">
        <f>L806+N806-INDEX(표5[#All],MATCH(B806,표5[[#All],[잉크]],0),5)</f>
        <v>0</v>
      </c>
      <c r="Q806" s="21" t="str">
        <f>IFERROR(P806/INDEX(표5[#All],MATCH(B806,표5[[#All],[잉크]],0),11),"")</f>
        <v/>
      </c>
      <c r="R806" s="542"/>
      <c r="S806" s="25" t="str">
        <f>IF(ISBLANK(R806),"",INDEX(호기!$A$1:$B$657,MATCH('생산계획(잉크)'!B1258,호기!$A$1:$A$657,0),2))</f>
        <v/>
      </c>
      <c r="T806" s="24">
        <f>P806+R806-INDEX(표5[#All],MATCH(B806,표5[[#All],[잉크]],0),5)</f>
        <v>0</v>
      </c>
      <c r="U806" s="21" t="str">
        <f>IFERROR(T806/INDEX(표5[#All],MATCH(B806,표5[[#All],[잉크]],0),14),"")</f>
        <v/>
      </c>
      <c r="V806" s="542"/>
      <c r="W806" s="23" t="str">
        <f>IF(ISBLANK(V806),"",INDEX(호기!$A$1:$B$657,MATCH('생산계획(잉크)'!B1258,호기!$A$1:$A$657,0),2))</f>
        <v/>
      </c>
      <c r="X806" s="24">
        <f>T806+V806-INDEX(표5[#All],MATCH(B806,표5[[#All],[잉크]],0),5)</f>
        <v>0</v>
      </c>
      <c r="Y806" s="21" t="str">
        <f>IFERROR(X806/INDEX(표5[#All],MATCH(B806,표5[[#All],[잉크]],0),17),"")</f>
        <v/>
      </c>
      <c r="Z806" s="23"/>
      <c r="AA806" s="23" t="str">
        <f>IF(ISBLANK(Z806),"",INDEX(호기!$A$1:$B$657,MATCH('생산계획(잉크)'!B1258,호기!$A$1:$A$657,0),2))</f>
        <v/>
      </c>
      <c r="AB806" s="24">
        <f>X806+Z806-INDEX(표5[#All],MATCH(B806,표5[[#All],[잉크]],0),5)</f>
        <v>0</v>
      </c>
      <c r="AC806" s="21" t="str">
        <f>IFERROR(AB806/INDEX(표5[#All],MATCH(B806,표5[[#All],[잉크]],0),20),"")</f>
        <v/>
      </c>
      <c r="AD806" s="23"/>
      <c r="AE806" s="235"/>
      <c r="BB806" s="67"/>
      <c r="BC806" s="67"/>
      <c r="BD806" s="67"/>
      <c r="BE806" s="67"/>
      <c r="BF806" s="67"/>
    </row>
    <row r="807" spans="2:58" ht="0.75" hidden="1" customHeight="1" x14ac:dyDescent="0.3">
      <c r="B807" s="5" t="s">
        <v>3415</v>
      </c>
      <c r="C807" s="68"/>
      <c r="D807" s="69" t="str">
        <f>IFERROR(C807/INDEX(표5[#All],MATCH(B807,표5[[#All],[잉크]],0),2),"")</f>
        <v/>
      </c>
      <c r="E807" s="22">
        <f>$C807-INDEX(표5[#All],MATCH(B807,표5[[#All],[잉크]],0),24)</f>
        <v>0</v>
      </c>
      <c r="F807" s="542"/>
      <c r="G807" s="23" t="str">
        <f>IF(ISBLANK(F807),"",INDEX(호기!$A$1:$B$657,MATCH('생산계획(잉크)'!B1259,호기!$A$1:$A$657,0),2))</f>
        <v/>
      </c>
      <c r="H807" s="24">
        <f>C807+F807-INDEX(표5[#All],MATCH(B807,표5[[#All],[잉크]],0),2)</f>
        <v>0</v>
      </c>
      <c r="I807" s="21" t="str">
        <f>IFERROR(H807/INDEX(표5[#All],MATCH(B807,표5[[#All],[잉크]],0),5),"")</f>
        <v/>
      </c>
      <c r="J807" s="542"/>
      <c r="K807" s="25" t="str">
        <f>IF(ISBLANK(J807),"",INDEX(호기!$A$1:$B$657,MATCH('생산계획(잉크)'!B1259,호기!$A$1:$A$657,0),2))</f>
        <v/>
      </c>
      <c r="L807" s="24">
        <f>H807+J807-INDEX(표5[#All],MATCH(B807,표5[[#All],[잉크]],0),5)</f>
        <v>0</v>
      </c>
      <c r="M807" s="21" t="str">
        <f>IFERROR(L807/INDEX(표5[#All],MATCH(B807,표5[[#All],[잉크]],0),8),"")</f>
        <v/>
      </c>
      <c r="N807" s="542"/>
      <c r="O807" s="23" t="str">
        <f>IF(ISBLANK(N807),"",INDEX(호기!$A$1:$B$657,MATCH('생산계획(잉크)'!B1259,호기!$A$1:$A$657,0),2))</f>
        <v/>
      </c>
      <c r="P807" s="24">
        <f>L807+N807-INDEX(표5[#All],MATCH(B807,표5[[#All],[잉크]],0),5)</f>
        <v>0</v>
      </c>
      <c r="Q807" s="21" t="str">
        <f>IFERROR(P807/INDEX(표5[#All],MATCH(B807,표5[[#All],[잉크]],0),11),"")</f>
        <v/>
      </c>
      <c r="R807" s="542"/>
      <c r="S807" s="25" t="str">
        <f>IF(ISBLANK(R807),"",INDEX(호기!$A$1:$B$657,MATCH('생산계획(잉크)'!B1259,호기!$A$1:$A$657,0),2))</f>
        <v/>
      </c>
      <c r="T807" s="24">
        <f>P807+R807-INDEX(표5[#All],MATCH(B807,표5[[#All],[잉크]],0),5)</f>
        <v>0</v>
      </c>
      <c r="U807" s="21" t="str">
        <f>IFERROR(T807/INDEX(표5[#All],MATCH(B807,표5[[#All],[잉크]],0),14),"")</f>
        <v/>
      </c>
      <c r="V807" s="542"/>
      <c r="W807" s="23" t="str">
        <f>IF(ISBLANK(V807),"",INDEX(호기!$A$1:$B$657,MATCH('생산계획(잉크)'!B1259,호기!$A$1:$A$657,0),2))</f>
        <v/>
      </c>
      <c r="X807" s="24">
        <f>T807+V807-INDEX(표5[#All],MATCH(B807,표5[[#All],[잉크]],0),5)</f>
        <v>0</v>
      </c>
      <c r="Y807" s="21" t="str">
        <f>IFERROR(X807/INDEX(표5[#All],MATCH(B807,표5[[#All],[잉크]],0),17),"")</f>
        <v/>
      </c>
      <c r="Z807" s="23"/>
      <c r="AA807" s="23" t="str">
        <f>IF(ISBLANK(Z807),"",INDEX(호기!$A$1:$B$657,MATCH('생산계획(잉크)'!B1259,호기!$A$1:$A$657,0),2))</f>
        <v/>
      </c>
      <c r="AB807" s="24">
        <f>X807+Z807-INDEX(표5[#All],MATCH(B807,표5[[#All],[잉크]],0),5)</f>
        <v>0</v>
      </c>
      <c r="AC807" s="21" t="str">
        <f>IFERROR(AB807/INDEX(표5[#All],MATCH(B807,표5[[#All],[잉크]],0),20),"")</f>
        <v/>
      </c>
      <c r="AD807" s="23"/>
      <c r="AE807" s="235"/>
      <c r="BB807" s="67"/>
      <c r="BC807" s="67"/>
      <c r="BD807" s="67"/>
      <c r="BE807" s="67"/>
      <c r="BF807" s="67"/>
    </row>
    <row r="808" spans="2:58" ht="15.75" hidden="1" customHeight="1" x14ac:dyDescent="0.3">
      <c r="B808" s="5" t="s">
        <v>3426</v>
      </c>
      <c r="C808" s="68"/>
      <c r="D808" s="69" t="str">
        <f>IFERROR(C808/INDEX(표5[#All],MATCH(B808,표5[[#All],[잉크]],0),2),"")</f>
        <v/>
      </c>
      <c r="E808" s="22">
        <f>$C808-INDEX(표5[#All],MATCH(B808,표5[[#All],[잉크]],0),24)</f>
        <v>0</v>
      </c>
      <c r="F808" s="542"/>
      <c r="G808" s="23" t="str">
        <f>IF(ISBLANK(F808),"",INDEX(호기!$A$1:$B$657,MATCH('생산계획(잉크)'!B1260,호기!$A$1:$A$657,0),2))</f>
        <v/>
      </c>
      <c r="H808" s="24">
        <f>C808+F808-INDEX(표5[#All],MATCH(B808,표5[[#All],[잉크]],0),2)</f>
        <v>0</v>
      </c>
      <c r="I808" s="21" t="str">
        <f>IFERROR(H808/INDEX(표5[#All],MATCH(B808,표5[[#All],[잉크]],0),5),"")</f>
        <v/>
      </c>
      <c r="J808" s="542"/>
      <c r="K808" s="25" t="str">
        <f>IF(ISBLANK(J808),"",INDEX(호기!$A$1:$B$657,MATCH('생산계획(잉크)'!B1260,호기!$A$1:$A$657,0),2))</f>
        <v/>
      </c>
      <c r="L808" s="24">
        <f>H808+J808-INDEX(표5[#All],MATCH(B808,표5[[#All],[잉크]],0),5)</f>
        <v>0</v>
      </c>
      <c r="M808" s="21" t="str">
        <f>IFERROR(L808/INDEX(표5[#All],MATCH(B808,표5[[#All],[잉크]],0),8),"")</f>
        <v/>
      </c>
      <c r="N808" s="542"/>
      <c r="O808" s="23" t="str">
        <f>IF(ISBLANK(N808),"",INDEX(호기!$A$1:$B$657,MATCH('생산계획(잉크)'!B1260,호기!$A$1:$A$657,0),2))</f>
        <v/>
      </c>
      <c r="P808" s="24">
        <f>L808+N808-INDEX(표5[#All],MATCH(B808,표5[[#All],[잉크]],0),5)</f>
        <v>0</v>
      </c>
      <c r="Q808" s="21" t="str">
        <f>IFERROR(P808/INDEX(표5[#All],MATCH(B808,표5[[#All],[잉크]],0),11),"")</f>
        <v/>
      </c>
      <c r="R808" s="542"/>
      <c r="S808" s="25" t="str">
        <f>IF(ISBLANK(R808),"",INDEX(호기!$A$1:$B$657,MATCH('생산계획(잉크)'!B1260,호기!$A$1:$A$657,0),2))</f>
        <v/>
      </c>
      <c r="T808" s="24">
        <f>P808+R808-INDEX(표5[#All],MATCH(B808,표5[[#All],[잉크]],0),5)</f>
        <v>0</v>
      </c>
      <c r="U808" s="21" t="str">
        <f>IFERROR(T808/INDEX(표5[#All],MATCH(B808,표5[[#All],[잉크]],0),14),"")</f>
        <v/>
      </c>
      <c r="V808" s="542"/>
      <c r="W808" s="23" t="str">
        <f>IF(ISBLANK(V808),"",INDEX(호기!$A$1:$B$657,MATCH('생산계획(잉크)'!B1260,호기!$A$1:$A$657,0),2))</f>
        <v/>
      </c>
      <c r="X808" s="24">
        <f>T808+V808-INDEX(표5[#All],MATCH(B808,표5[[#All],[잉크]],0),5)</f>
        <v>0</v>
      </c>
      <c r="Y808" s="21" t="str">
        <f>IFERROR(X808/INDEX(표5[#All],MATCH(B808,표5[[#All],[잉크]],0),17),"")</f>
        <v/>
      </c>
      <c r="Z808" s="23"/>
      <c r="AA808" s="23" t="str">
        <f>IF(ISBLANK(Z808),"",INDEX(호기!$A$1:$B$657,MATCH('생산계획(잉크)'!B1260,호기!$A$1:$A$657,0),2))</f>
        <v/>
      </c>
      <c r="AB808" s="24">
        <f>X808+Z808-INDEX(표5[#All],MATCH(B808,표5[[#All],[잉크]],0),5)</f>
        <v>0</v>
      </c>
      <c r="AC808" s="21" t="str">
        <f>IFERROR(AB808/INDEX(표5[#All],MATCH(B808,표5[[#All],[잉크]],0),20),"")</f>
        <v/>
      </c>
      <c r="AD808" s="23"/>
      <c r="AE808" s="235"/>
      <c r="BB808" s="67"/>
      <c r="BC808" s="67"/>
      <c r="BD808" s="67"/>
      <c r="BE808" s="67"/>
      <c r="BF808" s="67"/>
    </row>
    <row r="809" spans="2:58" ht="15.75" hidden="1" customHeight="1" x14ac:dyDescent="0.3">
      <c r="B809" s="5" t="s">
        <v>3427</v>
      </c>
      <c r="C809" s="68"/>
      <c r="D809" s="69" t="str">
        <f>IFERROR(C809/INDEX(표5[#All],MATCH(B809,표5[[#All],[잉크]],0),2),"")</f>
        <v/>
      </c>
      <c r="E809" s="22">
        <f>$C809-INDEX(표5[#All],MATCH(B809,표5[[#All],[잉크]],0),24)</f>
        <v>0</v>
      </c>
      <c r="F809" s="542"/>
      <c r="G809" s="23" t="str">
        <f>IF(ISBLANK(F809),"",INDEX(호기!$A$1:$B$657,MATCH('생산계획(잉크)'!B1261,호기!$A$1:$A$657,0),2))</f>
        <v/>
      </c>
      <c r="H809" s="24">
        <f>C809+F809-INDEX(표5[#All],MATCH(B809,표5[[#All],[잉크]],0),2)</f>
        <v>0</v>
      </c>
      <c r="I809" s="21" t="str">
        <f>IFERROR(H809/INDEX(표5[#All],MATCH(B809,표5[[#All],[잉크]],0),5),"")</f>
        <v/>
      </c>
      <c r="J809" s="542"/>
      <c r="K809" s="25" t="str">
        <f>IF(ISBLANK(J809),"",INDEX(호기!$A$1:$B$657,MATCH('생산계획(잉크)'!B1261,호기!$A$1:$A$657,0),2))</f>
        <v/>
      </c>
      <c r="L809" s="24">
        <f>H809+J809-INDEX(표5[#All],MATCH(B809,표5[[#All],[잉크]],0),5)</f>
        <v>0</v>
      </c>
      <c r="M809" s="21" t="str">
        <f>IFERROR(L809/INDEX(표5[#All],MATCH(B809,표5[[#All],[잉크]],0),8),"")</f>
        <v/>
      </c>
      <c r="N809" s="542"/>
      <c r="O809" s="23" t="str">
        <f>IF(ISBLANK(N809),"",INDEX(호기!$A$1:$B$657,MATCH('생산계획(잉크)'!B1261,호기!$A$1:$A$657,0),2))</f>
        <v/>
      </c>
      <c r="P809" s="24">
        <f>L809+N809-INDEX(표5[#All],MATCH(B809,표5[[#All],[잉크]],0),5)</f>
        <v>0</v>
      </c>
      <c r="Q809" s="21" t="str">
        <f>IFERROR(P809/INDEX(표5[#All],MATCH(B809,표5[[#All],[잉크]],0),11),"")</f>
        <v/>
      </c>
      <c r="R809" s="542"/>
      <c r="S809" s="25" t="str">
        <f>IF(ISBLANK(R809),"",INDEX(호기!$A$1:$B$657,MATCH('생산계획(잉크)'!B1261,호기!$A$1:$A$657,0),2))</f>
        <v/>
      </c>
      <c r="T809" s="24">
        <f>P809+R809-INDEX(표5[#All],MATCH(B809,표5[[#All],[잉크]],0),5)</f>
        <v>0</v>
      </c>
      <c r="U809" s="21" t="str">
        <f>IFERROR(T809/INDEX(표5[#All],MATCH(B809,표5[[#All],[잉크]],0),14),"")</f>
        <v/>
      </c>
      <c r="V809" s="542"/>
      <c r="W809" s="23" t="str">
        <f>IF(ISBLANK(V809),"",INDEX(호기!$A$1:$B$657,MATCH('생산계획(잉크)'!B1261,호기!$A$1:$A$657,0),2))</f>
        <v/>
      </c>
      <c r="X809" s="24">
        <f>T809+V809-INDEX(표5[#All],MATCH(B809,표5[[#All],[잉크]],0),5)</f>
        <v>0</v>
      </c>
      <c r="Y809" s="21" t="str">
        <f>IFERROR(X809/INDEX(표5[#All],MATCH(B809,표5[[#All],[잉크]],0),17),"")</f>
        <v/>
      </c>
      <c r="Z809" s="23"/>
      <c r="AA809" s="23" t="str">
        <f>IF(ISBLANK(Z809),"",INDEX(호기!$A$1:$B$657,MATCH('생산계획(잉크)'!B1261,호기!$A$1:$A$657,0),2))</f>
        <v/>
      </c>
      <c r="AB809" s="24">
        <f>X809+Z809-INDEX(표5[#All],MATCH(B809,표5[[#All],[잉크]],0),5)</f>
        <v>0</v>
      </c>
      <c r="AC809" s="21" t="str">
        <f>IFERROR(AB809/INDEX(표5[#All],MATCH(B809,표5[[#All],[잉크]],0),20),"")</f>
        <v/>
      </c>
      <c r="AD809" s="23"/>
      <c r="AE809" s="235"/>
      <c r="BB809" s="67"/>
      <c r="BC809" s="67"/>
      <c r="BD809" s="67"/>
      <c r="BE809" s="67"/>
      <c r="BF809" s="67"/>
    </row>
    <row r="810" spans="2:58" ht="15.75" hidden="1" customHeight="1" x14ac:dyDescent="0.3">
      <c r="B810" s="5" t="s">
        <v>3428</v>
      </c>
      <c r="C810" s="68"/>
      <c r="D810" s="69" t="str">
        <f>IFERROR(C810/INDEX(표5[#All],MATCH(B810,표5[[#All],[잉크]],0),2),"")</f>
        <v/>
      </c>
      <c r="E810" s="22">
        <f>$C810-INDEX(표5[#All],MATCH(B810,표5[[#All],[잉크]],0),24)</f>
        <v>0</v>
      </c>
      <c r="F810" s="542"/>
      <c r="G810" s="23" t="str">
        <f>IF(ISBLANK(F810),"",INDEX(호기!$A$1:$B$657,MATCH('생산계획(잉크)'!B1262,호기!$A$1:$A$657,0),2))</f>
        <v/>
      </c>
      <c r="H810" s="24">
        <f>C810+F810-INDEX(표5[#All],MATCH(B810,표5[[#All],[잉크]],0),2)</f>
        <v>0</v>
      </c>
      <c r="I810" s="21" t="str">
        <f>IFERROR(H810/INDEX(표5[#All],MATCH(B810,표5[[#All],[잉크]],0),5),"")</f>
        <v/>
      </c>
      <c r="J810" s="542"/>
      <c r="K810" s="25" t="str">
        <f>IF(ISBLANK(J810),"",INDEX(호기!$A$1:$B$657,MATCH('생산계획(잉크)'!B1262,호기!$A$1:$A$657,0),2))</f>
        <v/>
      </c>
      <c r="L810" s="24">
        <f>H810+J810-INDEX(표5[#All],MATCH(B810,표5[[#All],[잉크]],0),5)</f>
        <v>0</v>
      </c>
      <c r="M810" s="21" t="str">
        <f>IFERROR(L810/INDEX(표5[#All],MATCH(B810,표5[[#All],[잉크]],0),8),"")</f>
        <v/>
      </c>
      <c r="N810" s="542"/>
      <c r="O810" s="23" t="str">
        <f>IF(ISBLANK(N810),"",INDEX(호기!$A$1:$B$657,MATCH('생산계획(잉크)'!B1262,호기!$A$1:$A$657,0),2))</f>
        <v/>
      </c>
      <c r="P810" s="24">
        <f>L810+N810-INDEX(표5[#All],MATCH(B810,표5[[#All],[잉크]],0),5)</f>
        <v>0</v>
      </c>
      <c r="Q810" s="21" t="str">
        <f>IFERROR(P810/INDEX(표5[#All],MATCH(B810,표5[[#All],[잉크]],0),11),"")</f>
        <v/>
      </c>
      <c r="R810" s="542"/>
      <c r="S810" s="25" t="str">
        <f>IF(ISBLANK(R810),"",INDEX(호기!$A$1:$B$657,MATCH('생산계획(잉크)'!B1262,호기!$A$1:$A$657,0),2))</f>
        <v/>
      </c>
      <c r="T810" s="24">
        <f>P810+R810-INDEX(표5[#All],MATCH(B810,표5[[#All],[잉크]],0),5)</f>
        <v>0</v>
      </c>
      <c r="U810" s="21" t="str">
        <f>IFERROR(T810/INDEX(표5[#All],MATCH(B810,표5[[#All],[잉크]],0),14),"")</f>
        <v/>
      </c>
      <c r="V810" s="542"/>
      <c r="W810" s="23" t="str">
        <f>IF(ISBLANK(V810),"",INDEX(호기!$A$1:$B$657,MATCH('생산계획(잉크)'!B1262,호기!$A$1:$A$657,0),2))</f>
        <v/>
      </c>
      <c r="X810" s="24">
        <f>T810+V810-INDEX(표5[#All],MATCH(B810,표5[[#All],[잉크]],0),5)</f>
        <v>0</v>
      </c>
      <c r="Y810" s="21" t="str">
        <f>IFERROR(X810/INDEX(표5[#All],MATCH(B810,표5[[#All],[잉크]],0),17),"")</f>
        <v/>
      </c>
      <c r="Z810" s="23"/>
      <c r="AA810" s="23" t="str">
        <f>IF(ISBLANK(Z810),"",INDEX(호기!$A$1:$B$657,MATCH('생산계획(잉크)'!B1262,호기!$A$1:$A$657,0),2))</f>
        <v/>
      </c>
      <c r="AB810" s="24">
        <f>X810+Z810-INDEX(표5[#All],MATCH(B810,표5[[#All],[잉크]],0),5)</f>
        <v>0</v>
      </c>
      <c r="AC810" s="21" t="str">
        <f>IFERROR(AB810/INDEX(표5[#All],MATCH(B810,표5[[#All],[잉크]],0),20),"")</f>
        <v/>
      </c>
      <c r="AD810" s="23"/>
      <c r="AE810" s="235"/>
      <c r="BB810" s="67"/>
      <c r="BC810" s="67"/>
      <c r="BD810" s="67"/>
      <c r="BE810" s="67"/>
      <c r="BF810" s="67"/>
    </row>
    <row r="811" spans="2:58" ht="15.75" hidden="1" customHeight="1" x14ac:dyDescent="0.3">
      <c r="B811" s="5" t="s">
        <v>3442</v>
      </c>
      <c r="C811" s="68"/>
      <c r="D811" s="69" t="str">
        <f>IFERROR(C811/INDEX(표5[#All],MATCH(B811,표5[[#All],[잉크]],0),2),"")</f>
        <v/>
      </c>
      <c r="E811" s="22">
        <f>$C811-INDEX(표5[#All],MATCH(B811,표5[[#All],[잉크]],0),24)</f>
        <v>0</v>
      </c>
      <c r="F811" s="542"/>
      <c r="G811" s="23" t="str">
        <f>IF(ISBLANK(F811),"",INDEX(호기!$A$1:$B$657,MATCH('생산계획(잉크)'!B1263,호기!$A$1:$A$657,0),2))</f>
        <v/>
      </c>
      <c r="H811" s="24">
        <f>C811+F811-INDEX(표5[#All],MATCH(B811,표5[[#All],[잉크]],0),2)</f>
        <v>0</v>
      </c>
      <c r="I811" s="21" t="str">
        <f>IFERROR(H811/INDEX(표5[#All],MATCH(B811,표5[[#All],[잉크]],0),5),"")</f>
        <v/>
      </c>
      <c r="J811" s="542"/>
      <c r="K811" s="25" t="str">
        <f>IF(ISBLANK(J811),"",INDEX(호기!$A$1:$B$657,MATCH('생산계획(잉크)'!B1263,호기!$A$1:$A$657,0),2))</f>
        <v/>
      </c>
      <c r="L811" s="24">
        <f>H811+J811-INDEX(표5[#All],MATCH(B811,표5[[#All],[잉크]],0),5)</f>
        <v>0</v>
      </c>
      <c r="M811" s="21" t="str">
        <f>IFERROR(L811/INDEX(표5[#All],MATCH(B811,표5[[#All],[잉크]],0),8),"")</f>
        <v/>
      </c>
      <c r="N811" s="542"/>
      <c r="O811" s="23" t="str">
        <f>IF(ISBLANK(N811),"",INDEX(호기!$A$1:$B$657,MATCH('생산계획(잉크)'!B1263,호기!$A$1:$A$657,0),2))</f>
        <v/>
      </c>
      <c r="P811" s="24">
        <f>L811+N811-INDEX(표5[#All],MATCH(B811,표5[[#All],[잉크]],0),5)</f>
        <v>0</v>
      </c>
      <c r="Q811" s="21" t="str">
        <f>IFERROR(P811/INDEX(표5[#All],MATCH(B811,표5[[#All],[잉크]],0),11),"")</f>
        <v/>
      </c>
      <c r="R811" s="542"/>
      <c r="S811" s="25" t="str">
        <f>IF(ISBLANK(R811),"",INDEX(호기!$A$1:$B$657,MATCH('생산계획(잉크)'!B1263,호기!$A$1:$A$657,0),2))</f>
        <v/>
      </c>
      <c r="T811" s="24">
        <f>P811+R811-INDEX(표5[#All],MATCH(B811,표5[[#All],[잉크]],0),5)</f>
        <v>0</v>
      </c>
      <c r="U811" s="21" t="str">
        <f>IFERROR(T811/INDEX(표5[#All],MATCH(B811,표5[[#All],[잉크]],0),14),"")</f>
        <v/>
      </c>
      <c r="V811" s="542"/>
      <c r="W811" s="23" t="str">
        <f>IF(ISBLANK(V811),"",INDEX(호기!$A$1:$B$657,MATCH('생산계획(잉크)'!B1263,호기!$A$1:$A$657,0),2))</f>
        <v/>
      </c>
      <c r="X811" s="24">
        <f>T811+V811-INDEX(표5[#All],MATCH(B811,표5[[#All],[잉크]],0),5)</f>
        <v>0</v>
      </c>
      <c r="Y811" s="21" t="str">
        <f>IFERROR(X811/INDEX(표5[#All],MATCH(B811,표5[[#All],[잉크]],0),17),"")</f>
        <v/>
      </c>
      <c r="Z811" s="23"/>
      <c r="AA811" s="23" t="str">
        <f>IF(ISBLANK(Z811),"",INDEX(호기!$A$1:$B$657,MATCH('생산계획(잉크)'!B1263,호기!$A$1:$A$657,0),2))</f>
        <v/>
      </c>
      <c r="AB811" s="24">
        <f>X811+Z811-INDEX(표5[#All],MATCH(B811,표5[[#All],[잉크]],0),5)</f>
        <v>0</v>
      </c>
      <c r="AC811" s="21" t="str">
        <f>IFERROR(AB811/INDEX(표5[#All],MATCH(B811,표5[[#All],[잉크]],0),20),"")</f>
        <v/>
      </c>
      <c r="AD811" s="23"/>
      <c r="AE811" s="235"/>
      <c r="BB811" s="67"/>
      <c r="BC811" s="67"/>
      <c r="BD811" s="67"/>
      <c r="BE811" s="67"/>
      <c r="BF811" s="67"/>
    </row>
    <row r="812" spans="2:58" ht="15.75" hidden="1" customHeight="1" x14ac:dyDescent="0.3">
      <c r="B812" s="5" t="s">
        <v>3437</v>
      </c>
      <c r="C812" s="68"/>
      <c r="D812" s="69" t="str">
        <f>IFERROR(C812/INDEX(표5[#All],MATCH(B812,표5[[#All],[잉크]],0),2),"")</f>
        <v/>
      </c>
      <c r="E812" s="22">
        <f>$C812-INDEX(표5[#All],MATCH(B812,표5[[#All],[잉크]],0),24)</f>
        <v>0</v>
      </c>
      <c r="F812" s="542"/>
      <c r="G812" s="23" t="str">
        <f>IF(ISBLANK(F812),"",INDEX(호기!$A$1:$B$657,MATCH('생산계획(잉크)'!B1264,호기!$A$1:$A$657,0),2))</f>
        <v/>
      </c>
      <c r="H812" s="24">
        <f>C812+F812-INDEX(표5[#All],MATCH(B812,표5[[#All],[잉크]],0),2)</f>
        <v>0</v>
      </c>
      <c r="I812" s="21" t="str">
        <f>IFERROR(H812/INDEX(표5[#All],MATCH(B812,표5[[#All],[잉크]],0),5),"")</f>
        <v/>
      </c>
      <c r="J812" s="542"/>
      <c r="K812" s="25" t="str">
        <f>IF(ISBLANK(J812),"",INDEX(호기!$A$1:$B$657,MATCH('생산계획(잉크)'!B1264,호기!$A$1:$A$657,0),2))</f>
        <v/>
      </c>
      <c r="L812" s="24">
        <f>H812+J812-INDEX(표5[#All],MATCH(B812,표5[[#All],[잉크]],0),5)</f>
        <v>0</v>
      </c>
      <c r="M812" s="21" t="str">
        <f>IFERROR(L812/INDEX(표5[#All],MATCH(B812,표5[[#All],[잉크]],0),8),"")</f>
        <v/>
      </c>
      <c r="N812" s="542"/>
      <c r="O812" s="23" t="str">
        <f>IF(ISBLANK(N812),"",INDEX(호기!$A$1:$B$657,MATCH('생산계획(잉크)'!B1264,호기!$A$1:$A$657,0),2))</f>
        <v/>
      </c>
      <c r="P812" s="24">
        <f>L812+N812-INDEX(표5[#All],MATCH(B812,표5[[#All],[잉크]],0),5)</f>
        <v>0</v>
      </c>
      <c r="Q812" s="21" t="str">
        <f>IFERROR(P812/INDEX(표5[#All],MATCH(B812,표5[[#All],[잉크]],0),11),"")</f>
        <v/>
      </c>
      <c r="R812" s="542"/>
      <c r="S812" s="25" t="str">
        <f>IF(ISBLANK(R812),"",INDEX(호기!$A$1:$B$657,MATCH('생산계획(잉크)'!B1264,호기!$A$1:$A$657,0),2))</f>
        <v/>
      </c>
      <c r="T812" s="24">
        <f>P812+R812-INDEX(표5[#All],MATCH(B812,표5[[#All],[잉크]],0),5)</f>
        <v>0</v>
      </c>
      <c r="U812" s="21" t="str">
        <f>IFERROR(T812/INDEX(표5[#All],MATCH(B812,표5[[#All],[잉크]],0),14),"")</f>
        <v/>
      </c>
      <c r="V812" s="542"/>
      <c r="W812" s="23" t="str">
        <f>IF(ISBLANK(V812),"",INDEX(호기!$A$1:$B$657,MATCH('생산계획(잉크)'!B1264,호기!$A$1:$A$657,0),2))</f>
        <v/>
      </c>
      <c r="X812" s="24">
        <f>T812+V812-INDEX(표5[#All],MATCH(B812,표5[[#All],[잉크]],0),5)</f>
        <v>0</v>
      </c>
      <c r="Y812" s="21" t="str">
        <f>IFERROR(X812/INDEX(표5[#All],MATCH(B812,표5[[#All],[잉크]],0),17),"")</f>
        <v/>
      </c>
      <c r="Z812" s="23"/>
      <c r="AA812" s="23" t="str">
        <f>IF(ISBLANK(Z812),"",INDEX(호기!$A$1:$B$657,MATCH('생산계획(잉크)'!B1264,호기!$A$1:$A$657,0),2))</f>
        <v/>
      </c>
      <c r="AB812" s="24">
        <f>X812+Z812-INDEX(표5[#All],MATCH(B812,표5[[#All],[잉크]],0),5)</f>
        <v>0</v>
      </c>
      <c r="AC812" s="21" t="str">
        <f>IFERROR(AB812/INDEX(표5[#All],MATCH(B812,표5[[#All],[잉크]],0),20),"")</f>
        <v/>
      </c>
      <c r="AD812" s="23"/>
      <c r="AE812" s="235"/>
      <c r="BB812" s="67"/>
      <c r="BC812" s="67"/>
      <c r="BD812" s="67"/>
      <c r="BE812" s="67"/>
      <c r="BF812" s="67"/>
    </row>
    <row r="813" spans="2:58" ht="15.75" hidden="1" customHeight="1" x14ac:dyDescent="0.3">
      <c r="B813" s="5" t="s">
        <v>3451</v>
      </c>
      <c r="C813" s="68"/>
      <c r="D813" s="69" t="str">
        <f>IFERROR(C813/INDEX(표5[#All],MATCH(B813,표5[[#All],[잉크]],0),2),"")</f>
        <v/>
      </c>
      <c r="E813" s="22">
        <f>$C813-INDEX(표5[#All],MATCH(B813,표5[[#All],[잉크]],0),24)</f>
        <v>0</v>
      </c>
      <c r="F813" s="542"/>
      <c r="G813" s="23" t="str">
        <f>IF(ISBLANK(F813),"",INDEX(호기!$A$1:$B$657,MATCH('생산계획(잉크)'!B1265,호기!$A$1:$A$657,0),2))</f>
        <v/>
      </c>
      <c r="H813" s="24">
        <f>C813+F813-INDEX(표5[#All],MATCH(B813,표5[[#All],[잉크]],0),2)</f>
        <v>0</v>
      </c>
      <c r="I813" s="21" t="str">
        <f>IFERROR(H813/INDEX(표5[#All],MATCH(B813,표5[[#All],[잉크]],0),5),"")</f>
        <v/>
      </c>
      <c r="J813" s="542"/>
      <c r="K813" s="25" t="str">
        <f>IF(ISBLANK(J813),"",INDEX(호기!$A$1:$B$657,MATCH('생산계획(잉크)'!B1265,호기!$A$1:$A$657,0),2))</f>
        <v/>
      </c>
      <c r="L813" s="24">
        <f>H813+J813-INDEX(표5[#All],MATCH(B813,표5[[#All],[잉크]],0),5)</f>
        <v>0</v>
      </c>
      <c r="M813" s="21" t="str">
        <f>IFERROR(L813/INDEX(표5[#All],MATCH(B813,표5[[#All],[잉크]],0),8),"")</f>
        <v/>
      </c>
      <c r="N813" s="542"/>
      <c r="O813" s="23" t="str">
        <f>IF(ISBLANK(N813),"",INDEX(호기!$A$1:$B$657,MATCH('생산계획(잉크)'!B1265,호기!$A$1:$A$657,0),2))</f>
        <v/>
      </c>
      <c r="P813" s="24">
        <f>L813+N813-INDEX(표5[#All],MATCH(B813,표5[[#All],[잉크]],0),5)</f>
        <v>0</v>
      </c>
      <c r="Q813" s="21" t="str">
        <f>IFERROR(P813/INDEX(표5[#All],MATCH(B813,표5[[#All],[잉크]],0),11),"")</f>
        <v/>
      </c>
      <c r="R813" s="542"/>
      <c r="S813" s="25" t="str">
        <f>IF(ISBLANK(R813),"",INDEX(호기!$A$1:$B$657,MATCH('생산계획(잉크)'!B1265,호기!$A$1:$A$657,0),2))</f>
        <v/>
      </c>
      <c r="T813" s="24">
        <f>P813+R813-INDEX(표5[#All],MATCH(B813,표5[[#All],[잉크]],0),5)</f>
        <v>0</v>
      </c>
      <c r="U813" s="21" t="str">
        <f>IFERROR(T813/INDEX(표5[#All],MATCH(B813,표5[[#All],[잉크]],0),14),"")</f>
        <v/>
      </c>
      <c r="V813" s="542"/>
      <c r="W813" s="23" t="str">
        <f>IF(ISBLANK(V813),"",INDEX(호기!$A$1:$B$657,MATCH('생산계획(잉크)'!B1265,호기!$A$1:$A$657,0),2))</f>
        <v/>
      </c>
      <c r="X813" s="24">
        <f>T813+V813-INDEX(표5[#All],MATCH(B813,표5[[#All],[잉크]],0),5)</f>
        <v>0</v>
      </c>
      <c r="Y813" s="21" t="str">
        <f>IFERROR(X813/INDEX(표5[#All],MATCH(B813,표5[[#All],[잉크]],0),17),"")</f>
        <v/>
      </c>
      <c r="Z813" s="23"/>
      <c r="AA813" s="23" t="str">
        <f>IF(ISBLANK(Z813),"",INDEX(호기!$A$1:$B$657,MATCH('생산계획(잉크)'!B1265,호기!$A$1:$A$657,0),2))</f>
        <v/>
      </c>
      <c r="AB813" s="24">
        <f>X813+Z813-INDEX(표5[#All],MATCH(B813,표5[[#All],[잉크]],0),5)</f>
        <v>0</v>
      </c>
      <c r="AC813" s="21" t="str">
        <f>IFERROR(AB813/INDEX(표5[#All],MATCH(B813,표5[[#All],[잉크]],0),20),"")</f>
        <v/>
      </c>
      <c r="AD813" s="23"/>
      <c r="AE813" s="235"/>
      <c r="BB813" s="67"/>
      <c r="BC813" s="67"/>
      <c r="BD813" s="67"/>
      <c r="BE813" s="67"/>
      <c r="BF813" s="67"/>
    </row>
    <row r="814" spans="2:58" ht="15.75" hidden="1" customHeight="1" x14ac:dyDescent="0.3">
      <c r="B814" s="5" t="s">
        <v>3452</v>
      </c>
      <c r="C814" s="68"/>
      <c r="D814" s="69" t="str">
        <f>IFERROR(C814/INDEX(표5[#All],MATCH(B814,표5[[#All],[잉크]],0),2),"")</f>
        <v/>
      </c>
      <c r="E814" s="22">
        <f>$C814-INDEX(표5[#All],MATCH(B814,표5[[#All],[잉크]],0),24)</f>
        <v>0</v>
      </c>
      <c r="F814" s="542"/>
      <c r="G814" s="23" t="str">
        <f>IF(ISBLANK(F814),"",INDEX(호기!$A$1:$B$657,MATCH('생산계획(잉크)'!B1266,호기!$A$1:$A$657,0),2))</f>
        <v/>
      </c>
      <c r="H814" s="24">
        <f>C814+F814-INDEX(표5[#All],MATCH(B814,표5[[#All],[잉크]],0),2)</f>
        <v>0</v>
      </c>
      <c r="I814" s="21" t="str">
        <f>IFERROR(H814/INDEX(표5[#All],MATCH(B814,표5[[#All],[잉크]],0),5),"")</f>
        <v/>
      </c>
      <c r="J814" s="542"/>
      <c r="K814" s="25" t="str">
        <f>IF(ISBLANK(J814),"",INDEX(호기!$A$1:$B$657,MATCH('생산계획(잉크)'!B1266,호기!$A$1:$A$657,0),2))</f>
        <v/>
      </c>
      <c r="L814" s="24">
        <f>H814+J814-INDEX(표5[#All],MATCH(B814,표5[[#All],[잉크]],0),5)</f>
        <v>0</v>
      </c>
      <c r="M814" s="21" t="str">
        <f>IFERROR(L814/INDEX(표5[#All],MATCH(B814,표5[[#All],[잉크]],0),8),"")</f>
        <v/>
      </c>
      <c r="N814" s="542"/>
      <c r="O814" s="23" t="str">
        <f>IF(ISBLANK(N814),"",INDEX(호기!$A$1:$B$657,MATCH('생산계획(잉크)'!B1266,호기!$A$1:$A$657,0),2))</f>
        <v/>
      </c>
      <c r="P814" s="24">
        <f>L814+N814-INDEX(표5[#All],MATCH(B814,표5[[#All],[잉크]],0),5)</f>
        <v>0</v>
      </c>
      <c r="Q814" s="21" t="str">
        <f>IFERROR(P814/INDEX(표5[#All],MATCH(B814,표5[[#All],[잉크]],0),11),"")</f>
        <v/>
      </c>
      <c r="R814" s="542"/>
      <c r="S814" s="25" t="str">
        <f>IF(ISBLANK(R814),"",INDEX(호기!$A$1:$B$657,MATCH('생산계획(잉크)'!B1266,호기!$A$1:$A$657,0),2))</f>
        <v/>
      </c>
      <c r="T814" s="24">
        <f>P814+R814-INDEX(표5[#All],MATCH(B814,표5[[#All],[잉크]],0),5)</f>
        <v>0</v>
      </c>
      <c r="U814" s="21" t="str">
        <f>IFERROR(T814/INDEX(표5[#All],MATCH(B814,표5[[#All],[잉크]],0),14),"")</f>
        <v/>
      </c>
      <c r="V814" s="542"/>
      <c r="W814" s="23" t="str">
        <f>IF(ISBLANK(V814),"",INDEX(호기!$A$1:$B$657,MATCH('생산계획(잉크)'!B1266,호기!$A$1:$A$657,0),2))</f>
        <v/>
      </c>
      <c r="X814" s="24">
        <f>T814+V814-INDEX(표5[#All],MATCH(B814,표5[[#All],[잉크]],0),5)</f>
        <v>0</v>
      </c>
      <c r="Y814" s="21" t="str">
        <f>IFERROR(X814/INDEX(표5[#All],MATCH(B814,표5[[#All],[잉크]],0),17),"")</f>
        <v/>
      </c>
      <c r="Z814" s="23"/>
      <c r="AA814" s="23" t="str">
        <f>IF(ISBLANK(Z814),"",INDEX(호기!$A$1:$B$657,MATCH('생산계획(잉크)'!B1266,호기!$A$1:$A$657,0),2))</f>
        <v/>
      </c>
      <c r="AB814" s="24">
        <f>X814+Z814-INDEX(표5[#All],MATCH(B814,표5[[#All],[잉크]],0),5)</f>
        <v>0</v>
      </c>
      <c r="AC814" s="21" t="str">
        <f>IFERROR(AB814/INDEX(표5[#All],MATCH(B814,표5[[#All],[잉크]],0),20),"")</f>
        <v/>
      </c>
      <c r="AD814" s="23"/>
      <c r="AE814" s="235"/>
      <c r="BB814" s="67"/>
      <c r="BC814" s="67"/>
      <c r="BD814" s="67"/>
      <c r="BE814" s="67"/>
      <c r="BF814" s="67"/>
    </row>
    <row r="815" spans="2:58" ht="15.75" hidden="1" customHeight="1" x14ac:dyDescent="0.3">
      <c r="B815" s="5" t="s">
        <v>3455</v>
      </c>
      <c r="C815" s="68"/>
      <c r="D815" s="69" t="str">
        <f>IFERROR(C815/INDEX(표5[#All],MATCH(B815,표5[[#All],[잉크]],0),2),"")</f>
        <v/>
      </c>
      <c r="E815" s="22">
        <f>$C815-INDEX(표5[#All],MATCH(B815,표5[[#All],[잉크]],0),24)</f>
        <v>0</v>
      </c>
      <c r="F815" s="542"/>
      <c r="G815" s="23" t="str">
        <f>IF(ISBLANK(F815),"",INDEX(호기!$A$1:$B$657,MATCH('생산계획(잉크)'!B1267,호기!$A$1:$A$657,0),2))</f>
        <v/>
      </c>
      <c r="H815" s="24">
        <f>C815+F815-INDEX(표5[#All],MATCH(B815,표5[[#All],[잉크]],0),2)</f>
        <v>0</v>
      </c>
      <c r="I815" s="21" t="str">
        <f>IFERROR(H815/INDEX(표5[#All],MATCH(B815,표5[[#All],[잉크]],0),5),"")</f>
        <v/>
      </c>
      <c r="J815" s="542"/>
      <c r="K815" s="25" t="str">
        <f>IF(ISBLANK(J815),"",INDEX(호기!$A$1:$B$657,MATCH('생산계획(잉크)'!B1267,호기!$A$1:$A$657,0),2))</f>
        <v/>
      </c>
      <c r="L815" s="24">
        <f>H815+J815-INDEX(표5[#All],MATCH(B815,표5[[#All],[잉크]],0),5)</f>
        <v>0</v>
      </c>
      <c r="M815" s="21" t="str">
        <f>IFERROR(L815/INDEX(표5[#All],MATCH(B815,표5[[#All],[잉크]],0),8),"")</f>
        <v/>
      </c>
      <c r="N815" s="542"/>
      <c r="O815" s="23" t="str">
        <f>IF(ISBLANK(N815),"",INDEX(호기!$A$1:$B$657,MATCH('생산계획(잉크)'!B1267,호기!$A$1:$A$657,0),2))</f>
        <v/>
      </c>
      <c r="P815" s="24">
        <f>L815+N815-INDEX(표5[#All],MATCH(B815,표5[[#All],[잉크]],0),5)</f>
        <v>0</v>
      </c>
      <c r="Q815" s="21" t="str">
        <f>IFERROR(P815/INDEX(표5[#All],MATCH(B815,표5[[#All],[잉크]],0),11),"")</f>
        <v/>
      </c>
      <c r="R815" s="542"/>
      <c r="S815" s="25" t="str">
        <f>IF(ISBLANK(R815),"",INDEX(호기!$A$1:$B$657,MATCH('생산계획(잉크)'!B1267,호기!$A$1:$A$657,0),2))</f>
        <v/>
      </c>
      <c r="T815" s="24">
        <f>P815+R815-INDEX(표5[#All],MATCH(B815,표5[[#All],[잉크]],0),5)</f>
        <v>0</v>
      </c>
      <c r="U815" s="21" t="str">
        <f>IFERROR(T815/INDEX(표5[#All],MATCH(B815,표5[[#All],[잉크]],0),14),"")</f>
        <v/>
      </c>
      <c r="V815" s="542"/>
      <c r="W815" s="23" t="str">
        <f>IF(ISBLANK(V815),"",INDEX(호기!$A$1:$B$657,MATCH('생산계획(잉크)'!B1267,호기!$A$1:$A$657,0),2))</f>
        <v/>
      </c>
      <c r="X815" s="24">
        <f>T815+V815-INDEX(표5[#All],MATCH(B815,표5[[#All],[잉크]],0),5)</f>
        <v>0</v>
      </c>
      <c r="Y815" s="21" t="str">
        <f>IFERROR(X815/INDEX(표5[#All],MATCH(B815,표5[[#All],[잉크]],0),17),"")</f>
        <v/>
      </c>
      <c r="Z815" s="23"/>
      <c r="AA815" s="23" t="str">
        <f>IF(ISBLANK(Z815),"",INDEX(호기!$A$1:$B$657,MATCH('생산계획(잉크)'!B1267,호기!$A$1:$A$657,0),2))</f>
        <v/>
      </c>
      <c r="AB815" s="24">
        <f>X815+Z815-INDEX(표5[#All],MATCH(B815,표5[[#All],[잉크]],0),5)</f>
        <v>0</v>
      </c>
      <c r="AC815" s="21" t="str">
        <f>IFERROR(AB815/INDEX(표5[#All],MATCH(B815,표5[[#All],[잉크]],0),20),"")</f>
        <v/>
      </c>
      <c r="AD815" s="23"/>
      <c r="AE815" s="235"/>
      <c r="BB815" s="67"/>
      <c r="BC815" s="67"/>
      <c r="BD815" s="67"/>
      <c r="BE815" s="67"/>
      <c r="BF815" s="67"/>
    </row>
    <row r="816" spans="2:58" ht="15.75" hidden="1" customHeight="1" x14ac:dyDescent="0.3">
      <c r="B816" s="5" t="s">
        <v>3456</v>
      </c>
      <c r="C816" s="68"/>
      <c r="D816" s="69" t="str">
        <f>IFERROR(C816/INDEX(표5[#All],MATCH(B816,표5[[#All],[잉크]],0),2),"")</f>
        <v/>
      </c>
      <c r="E816" s="22">
        <f>$C816-INDEX(표5[#All],MATCH(B816,표5[[#All],[잉크]],0),24)</f>
        <v>0</v>
      </c>
      <c r="F816" s="542"/>
      <c r="G816" s="23" t="str">
        <f>IF(ISBLANK(F816),"",INDEX(호기!$A$1:$B$657,MATCH('생산계획(잉크)'!B1268,호기!$A$1:$A$657,0),2))</f>
        <v/>
      </c>
      <c r="H816" s="24">
        <f>C816+F816-INDEX(표5[#All],MATCH(B816,표5[[#All],[잉크]],0),2)</f>
        <v>0</v>
      </c>
      <c r="I816" s="21" t="str">
        <f>IFERROR(H816/INDEX(표5[#All],MATCH(B816,표5[[#All],[잉크]],0),5),"")</f>
        <v/>
      </c>
      <c r="J816" s="542"/>
      <c r="K816" s="25" t="str">
        <f>IF(ISBLANK(J816),"",INDEX(호기!$A$1:$B$657,MATCH('생산계획(잉크)'!B1268,호기!$A$1:$A$657,0),2))</f>
        <v/>
      </c>
      <c r="L816" s="24">
        <f>H816+J816-INDEX(표5[#All],MATCH(B816,표5[[#All],[잉크]],0),5)</f>
        <v>0</v>
      </c>
      <c r="M816" s="21" t="str">
        <f>IFERROR(L816/INDEX(표5[#All],MATCH(B816,표5[[#All],[잉크]],0),8),"")</f>
        <v/>
      </c>
      <c r="N816" s="542"/>
      <c r="O816" s="23" t="str">
        <f>IF(ISBLANK(N816),"",INDEX(호기!$A$1:$B$657,MATCH('생산계획(잉크)'!B1268,호기!$A$1:$A$657,0),2))</f>
        <v/>
      </c>
      <c r="P816" s="24">
        <f>L816+N816-INDEX(표5[#All],MATCH(B816,표5[[#All],[잉크]],0),5)</f>
        <v>0</v>
      </c>
      <c r="Q816" s="21" t="str">
        <f>IFERROR(P816/INDEX(표5[#All],MATCH(B816,표5[[#All],[잉크]],0),11),"")</f>
        <v/>
      </c>
      <c r="R816" s="542"/>
      <c r="S816" s="25" t="str">
        <f>IF(ISBLANK(R816),"",INDEX(호기!$A$1:$B$657,MATCH('생산계획(잉크)'!B1268,호기!$A$1:$A$657,0),2))</f>
        <v/>
      </c>
      <c r="T816" s="24">
        <f>P816+R816-INDEX(표5[#All],MATCH(B816,표5[[#All],[잉크]],0),5)</f>
        <v>0</v>
      </c>
      <c r="U816" s="21" t="str">
        <f>IFERROR(T816/INDEX(표5[#All],MATCH(B816,표5[[#All],[잉크]],0),14),"")</f>
        <v/>
      </c>
      <c r="V816" s="542"/>
      <c r="W816" s="23" t="str">
        <f>IF(ISBLANK(V816),"",INDEX(호기!$A$1:$B$657,MATCH('생산계획(잉크)'!B1268,호기!$A$1:$A$657,0),2))</f>
        <v/>
      </c>
      <c r="X816" s="24">
        <f>T816+V816-INDEX(표5[#All],MATCH(B816,표5[[#All],[잉크]],0),5)</f>
        <v>0</v>
      </c>
      <c r="Y816" s="21" t="str">
        <f>IFERROR(X816/INDEX(표5[#All],MATCH(B816,표5[[#All],[잉크]],0),17),"")</f>
        <v/>
      </c>
      <c r="Z816" s="23"/>
      <c r="AA816" s="23" t="str">
        <f>IF(ISBLANK(Z816),"",INDEX(호기!$A$1:$B$657,MATCH('생산계획(잉크)'!B1268,호기!$A$1:$A$657,0),2))</f>
        <v/>
      </c>
      <c r="AB816" s="24">
        <f>X816+Z816-INDEX(표5[#All],MATCH(B816,표5[[#All],[잉크]],0),5)</f>
        <v>0</v>
      </c>
      <c r="AC816" s="21" t="str">
        <f>IFERROR(AB816/INDEX(표5[#All],MATCH(B816,표5[[#All],[잉크]],0),20),"")</f>
        <v/>
      </c>
      <c r="AD816" s="23"/>
      <c r="AE816" s="235"/>
      <c r="BB816" s="67"/>
      <c r="BC816" s="67"/>
      <c r="BD816" s="67"/>
      <c r="BE816" s="67"/>
      <c r="BF816" s="67"/>
    </row>
    <row r="817" spans="2:58" ht="15.75" hidden="1" customHeight="1" x14ac:dyDescent="0.3">
      <c r="B817" s="5" t="s">
        <v>3472</v>
      </c>
      <c r="C817" s="68"/>
      <c r="D817" s="69" t="str">
        <f>IFERROR(C817/INDEX(표5[#All],MATCH(B817,표5[[#All],[잉크]],0),2),"")</f>
        <v/>
      </c>
      <c r="E817" s="22">
        <f>$C817-INDEX(표5[#All],MATCH(B817,표5[[#All],[잉크]],0),24)</f>
        <v>0</v>
      </c>
      <c r="F817" s="542"/>
      <c r="G817" s="23" t="str">
        <f>IF(ISBLANK(F817),"",INDEX(호기!$A$1:$B$657,MATCH('생산계획(잉크)'!B1269,호기!$A$1:$A$657,0),2))</f>
        <v/>
      </c>
      <c r="H817" s="24">
        <f>C817+F817-INDEX(표5[#All],MATCH(B817,표5[[#All],[잉크]],0),2)</f>
        <v>0</v>
      </c>
      <c r="I817" s="21" t="str">
        <f>IFERROR(H817/INDEX(표5[#All],MATCH(B817,표5[[#All],[잉크]],0),5),"")</f>
        <v/>
      </c>
      <c r="J817" s="542"/>
      <c r="K817" s="25" t="str">
        <f>IF(ISBLANK(J817),"",INDEX(호기!$A$1:$B$657,MATCH('생산계획(잉크)'!B1269,호기!$A$1:$A$657,0),2))</f>
        <v/>
      </c>
      <c r="L817" s="24">
        <f>H817+J817-INDEX(표5[#All],MATCH(B817,표5[[#All],[잉크]],0),5)</f>
        <v>0</v>
      </c>
      <c r="M817" s="21" t="str">
        <f>IFERROR(L817/INDEX(표5[#All],MATCH(B817,표5[[#All],[잉크]],0),8),"")</f>
        <v/>
      </c>
      <c r="N817" s="542"/>
      <c r="O817" s="23" t="str">
        <f>IF(ISBLANK(N817),"",INDEX(호기!$A$1:$B$657,MATCH('생산계획(잉크)'!B1269,호기!$A$1:$A$657,0),2))</f>
        <v/>
      </c>
      <c r="P817" s="24">
        <f>L817+N817-INDEX(표5[#All],MATCH(B817,표5[[#All],[잉크]],0),5)</f>
        <v>0</v>
      </c>
      <c r="Q817" s="21" t="str">
        <f>IFERROR(P817/INDEX(표5[#All],MATCH(B817,표5[[#All],[잉크]],0),11),"")</f>
        <v/>
      </c>
      <c r="R817" s="542"/>
      <c r="S817" s="25" t="str">
        <f>IF(ISBLANK(R817),"",INDEX(호기!$A$1:$B$657,MATCH('생산계획(잉크)'!B1269,호기!$A$1:$A$657,0),2))</f>
        <v/>
      </c>
      <c r="T817" s="24">
        <f>P817+R817-INDEX(표5[#All],MATCH(B817,표5[[#All],[잉크]],0),5)</f>
        <v>0</v>
      </c>
      <c r="U817" s="21" t="str">
        <f>IFERROR(T817/INDEX(표5[#All],MATCH(B817,표5[[#All],[잉크]],0),14),"")</f>
        <v/>
      </c>
      <c r="V817" s="542"/>
      <c r="W817" s="23" t="str">
        <f>IF(ISBLANK(V817),"",INDEX(호기!$A$1:$B$657,MATCH('생산계획(잉크)'!B1269,호기!$A$1:$A$657,0),2))</f>
        <v/>
      </c>
      <c r="X817" s="24">
        <f>T817+V817-INDEX(표5[#All],MATCH(B817,표5[[#All],[잉크]],0),5)</f>
        <v>0</v>
      </c>
      <c r="Y817" s="21" t="str">
        <f>IFERROR(X817/INDEX(표5[#All],MATCH(B817,표5[[#All],[잉크]],0),17),"")</f>
        <v/>
      </c>
      <c r="Z817" s="23"/>
      <c r="AA817" s="23" t="str">
        <f>IF(ISBLANK(Z817),"",INDEX(호기!$A$1:$B$657,MATCH('생산계획(잉크)'!B1269,호기!$A$1:$A$657,0),2))</f>
        <v/>
      </c>
      <c r="AB817" s="24">
        <f>X817+Z817-INDEX(표5[#All],MATCH(B817,표5[[#All],[잉크]],0),5)</f>
        <v>0</v>
      </c>
      <c r="AC817" s="21" t="str">
        <f>IFERROR(AB817/INDEX(표5[#All],MATCH(B817,표5[[#All],[잉크]],0),20),"")</f>
        <v/>
      </c>
      <c r="AD817" s="23"/>
      <c r="AE817" s="235"/>
      <c r="BB817" s="67"/>
      <c r="BC817" s="67"/>
      <c r="BD817" s="67"/>
      <c r="BE817" s="67"/>
      <c r="BF817" s="67"/>
    </row>
    <row r="818" spans="2:58" ht="15.75" hidden="1" customHeight="1" x14ac:dyDescent="0.3">
      <c r="B818" s="5" t="s">
        <v>3473</v>
      </c>
      <c r="C818" s="68"/>
      <c r="D818" s="69" t="str">
        <f>IFERROR(C818/INDEX(표5[#All],MATCH(B818,표5[[#All],[잉크]],0),2),"")</f>
        <v/>
      </c>
      <c r="E818" s="22">
        <f>$C818-INDEX(표5[#All],MATCH(B818,표5[[#All],[잉크]],0),24)</f>
        <v>0</v>
      </c>
      <c r="F818" s="542"/>
      <c r="G818" s="23" t="str">
        <f>IF(ISBLANK(F818),"",INDEX(호기!$A$1:$B$657,MATCH('생산계획(잉크)'!B1270,호기!$A$1:$A$657,0),2))</f>
        <v/>
      </c>
      <c r="H818" s="24">
        <f>C818+F818-INDEX(표5[#All],MATCH(B818,표5[[#All],[잉크]],0),2)</f>
        <v>0</v>
      </c>
      <c r="I818" s="21" t="str">
        <f>IFERROR(H818/INDEX(표5[#All],MATCH(B818,표5[[#All],[잉크]],0),5),"")</f>
        <v/>
      </c>
      <c r="J818" s="542"/>
      <c r="K818" s="25" t="str">
        <f>IF(ISBLANK(J818),"",INDEX(호기!$A$1:$B$657,MATCH('생산계획(잉크)'!B1270,호기!$A$1:$A$657,0),2))</f>
        <v/>
      </c>
      <c r="L818" s="24">
        <f>H818+J818-INDEX(표5[#All],MATCH(B818,표5[[#All],[잉크]],0),5)</f>
        <v>0</v>
      </c>
      <c r="M818" s="21" t="str">
        <f>IFERROR(L818/INDEX(표5[#All],MATCH(B818,표5[[#All],[잉크]],0),8),"")</f>
        <v/>
      </c>
      <c r="N818" s="542"/>
      <c r="O818" s="23" t="str">
        <f>IF(ISBLANK(N818),"",INDEX(호기!$A$1:$B$657,MATCH('생산계획(잉크)'!B1270,호기!$A$1:$A$657,0),2))</f>
        <v/>
      </c>
      <c r="P818" s="24">
        <f>L818+N818-INDEX(표5[#All],MATCH(B818,표5[[#All],[잉크]],0),5)</f>
        <v>0</v>
      </c>
      <c r="Q818" s="21" t="str">
        <f>IFERROR(P818/INDEX(표5[#All],MATCH(B818,표5[[#All],[잉크]],0),11),"")</f>
        <v/>
      </c>
      <c r="R818" s="542"/>
      <c r="S818" s="25" t="str">
        <f>IF(ISBLANK(R818),"",INDEX(호기!$A$1:$B$657,MATCH('생산계획(잉크)'!B1270,호기!$A$1:$A$657,0),2))</f>
        <v/>
      </c>
      <c r="T818" s="24">
        <f>P818+R818-INDEX(표5[#All],MATCH(B818,표5[[#All],[잉크]],0),5)</f>
        <v>0</v>
      </c>
      <c r="U818" s="21" t="str">
        <f>IFERROR(T818/INDEX(표5[#All],MATCH(B818,표5[[#All],[잉크]],0),14),"")</f>
        <v/>
      </c>
      <c r="V818" s="542"/>
      <c r="W818" s="23" t="str">
        <f>IF(ISBLANK(V818),"",INDEX(호기!$A$1:$B$657,MATCH('생산계획(잉크)'!B1270,호기!$A$1:$A$657,0),2))</f>
        <v/>
      </c>
      <c r="X818" s="24">
        <f>T818+V818-INDEX(표5[#All],MATCH(B818,표5[[#All],[잉크]],0),5)</f>
        <v>0</v>
      </c>
      <c r="Y818" s="21" t="str">
        <f>IFERROR(X818/INDEX(표5[#All],MATCH(B818,표5[[#All],[잉크]],0),17),"")</f>
        <v/>
      </c>
      <c r="Z818" s="23"/>
      <c r="AA818" s="23" t="str">
        <f>IF(ISBLANK(Z818),"",INDEX(호기!$A$1:$B$657,MATCH('생산계획(잉크)'!B1270,호기!$A$1:$A$657,0),2))</f>
        <v/>
      </c>
      <c r="AB818" s="24">
        <f>X818+Z818-INDEX(표5[#All],MATCH(B818,표5[[#All],[잉크]],0),5)</f>
        <v>0</v>
      </c>
      <c r="AC818" s="21" t="str">
        <f>IFERROR(AB818/INDEX(표5[#All],MATCH(B818,표5[[#All],[잉크]],0),20),"")</f>
        <v/>
      </c>
      <c r="AD818" s="23"/>
      <c r="AE818" s="235"/>
      <c r="BB818" s="67"/>
      <c r="BC818" s="67"/>
      <c r="BD818" s="67"/>
      <c r="BE818" s="67"/>
      <c r="BF818" s="67"/>
    </row>
    <row r="819" spans="2:58" ht="15.75" hidden="1" customHeight="1" x14ac:dyDescent="0.3">
      <c r="B819" s="5" t="s">
        <v>3474</v>
      </c>
      <c r="C819" s="68"/>
      <c r="D819" s="69" t="str">
        <f>IFERROR(C819/INDEX(표5[#All],MATCH(B819,표5[[#All],[잉크]],0),2),"")</f>
        <v/>
      </c>
      <c r="E819" s="22">
        <f>$C819-INDEX(표5[#All],MATCH(B819,표5[[#All],[잉크]],0),24)</f>
        <v>0</v>
      </c>
      <c r="F819" s="542"/>
      <c r="G819" s="23" t="str">
        <f>IF(ISBLANK(F819),"",INDEX(호기!$A$1:$B$657,MATCH('생산계획(잉크)'!B1271,호기!$A$1:$A$657,0),2))</f>
        <v/>
      </c>
      <c r="H819" s="24">
        <f>C819+F819-INDEX(표5[#All],MATCH(B819,표5[[#All],[잉크]],0),2)</f>
        <v>0</v>
      </c>
      <c r="I819" s="21" t="str">
        <f>IFERROR(H819/INDEX(표5[#All],MATCH(B819,표5[[#All],[잉크]],0),5),"")</f>
        <v/>
      </c>
      <c r="J819" s="542"/>
      <c r="K819" s="25" t="str">
        <f>IF(ISBLANK(J819),"",INDEX(호기!$A$1:$B$657,MATCH('생산계획(잉크)'!B1271,호기!$A$1:$A$657,0),2))</f>
        <v/>
      </c>
      <c r="L819" s="24">
        <f>H819+J819-INDEX(표5[#All],MATCH(B819,표5[[#All],[잉크]],0),5)</f>
        <v>0</v>
      </c>
      <c r="M819" s="21" t="str">
        <f>IFERROR(L819/INDEX(표5[#All],MATCH(B819,표5[[#All],[잉크]],0),8),"")</f>
        <v/>
      </c>
      <c r="N819" s="542"/>
      <c r="O819" s="23" t="str">
        <f>IF(ISBLANK(N819),"",INDEX(호기!$A$1:$B$657,MATCH('생산계획(잉크)'!B1271,호기!$A$1:$A$657,0),2))</f>
        <v/>
      </c>
      <c r="P819" s="24">
        <f>L819+N819-INDEX(표5[#All],MATCH(B819,표5[[#All],[잉크]],0),5)</f>
        <v>0</v>
      </c>
      <c r="Q819" s="21" t="str">
        <f>IFERROR(P819/INDEX(표5[#All],MATCH(B819,표5[[#All],[잉크]],0),11),"")</f>
        <v/>
      </c>
      <c r="R819" s="542"/>
      <c r="S819" s="25" t="str">
        <f>IF(ISBLANK(R819),"",INDEX(호기!$A$1:$B$657,MATCH('생산계획(잉크)'!B1271,호기!$A$1:$A$657,0),2))</f>
        <v/>
      </c>
      <c r="T819" s="24">
        <f>P819+R819-INDEX(표5[#All],MATCH(B819,표5[[#All],[잉크]],0),5)</f>
        <v>0</v>
      </c>
      <c r="U819" s="21" t="str">
        <f>IFERROR(T819/INDEX(표5[#All],MATCH(B819,표5[[#All],[잉크]],0),14),"")</f>
        <v/>
      </c>
      <c r="V819" s="542"/>
      <c r="W819" s="23" t="str">
        <f>IF(ISBLANK(V819),"",INDEX(호기!$A$1:$B$657,MATCH('생산계획(잉크)'!B1271,호기!$A$1:$A$657,0),2))</f>
        <v/>
      </c>
      <c r="X819" s="24">
        <f>T819+V819-INDEX(표5[#All],MATCH(B819,표5[[#All],[잉크]],0),5)</f>
        <v>0</v>
      </c>
      <c r="Y819" s="21" t="str">
        <f>IFERROR(X819/INDEX(표5[#All],MATCH(B819,표5[[#All],[잉크]],0),17),"")</f>
        <v/>
      </c>
      <c r="Z819" s="23"/>
      <c r="AA819" s="23" t="str">
        <f>IF(ISBLANK(Z819),"",INDEX(호기!$A$1:$B$657,MATCH('생산계획(잉크)'!B1271,호기!$A$1:$A$657,0),2))</f>
        <v/>
      </c>
      <c r="AB819" s="24">
        <f>X819+Z819-INDEX(표5[#All],MATCH(B819,표5[[#All],[잉크]],0),5)</f>
        <v>0</v>
      </c>
      <c r="AC819" s="21" t="str">
        <f>IFERROR(AB819/INDEX(표5[#All],MATCH(B819,표5[[#All],[잉크]],0),20),"")</f>
        <v/>
      </c>
      <c r="AD819" s="23"/>
      <c r="AE819" s="235"/>
      <c r="BB819" s="67"/>
      <c r="BC819" s="67"/>
      <c r="BD819" s="67"/>
      <c r="BE819" s="67"/>
      <c r="BF819" s="67"/>
    </row>
    <row r="820" spans="2:58" ht="15.75" customHeight="1" x14ac:dyDescent="0.3">
      <c r="B820" s="5" t="s">
        <v>3494</v>
      </c>
      <c r="C820" s="68">
        <v>2</v>
      </c>
      <c r="D820" s="69">
        <f>IFERROR(C820/INDEX(표5[#All],MATCH(B820,표5[[#All],[잉크]],0),2),"")</f>
        <v>2</v>
      </c>
      <c r="E820" s="22">
        <f>$C820-INDEX(표5[#All],MATCH(B820,표5[[#All],[잉크]],0),24)</f>
        <v>-2</v>
      </c>
      <c r="F820" s="542"/>
      <c r="G820" s="23" t="str">
        <f>IF(ISBLANK(F820),"",INDEX(호기!$A$1:$B$657,MATCH('생산계획(잉크)'!B1272,호기!$A$1:$A$657,0),2))</f>
        <v/>
      </c>
      <c r="H820" s="24">
        <f>C820+F820-INDEX(표5[#All],MATCH(B820,표5[[#All],[잉크]],0),2)</f>
        <v>1</v>
      </c>
      <c r="I820" s="21">
        <f>IFERROR(H820/INDEX(표5[#All],MATCH(B820,표5[[#All],[잉크]],0),5),"")</f>
        <v>1</v>
      </c>
      <c r="J820" s="542"/>
      <c r="K820" s="25" t="str">
        <f>IF(ISBLANK(J820),"",INDEX(호기!$A$1:$B$657,MATCH('생산계획(잉크)'!B1272,호기!$A$1:$A$657,0),2))</f>
        <v/>
      </c>
      <c r="L820" s="24">
        <f>H820+J820-INDEX(표5[#All],MATCH(B820,표5[[#All],[잉크]],0),5)</f>
        <v>0</v>
      </c>
      <c r="M820" s="21" t="str">
        <f>IFERROR(L820/INDEX(표5[#All],MATCH(B820,표5[[#All],[잉크]],0),8),"")</f>
        <v/>
      </c>
      <c r="N820" s="542"/>
      <c r="O820" s="23" t="str">
        <f>IF(ISBLANK(N820),"",INDEX(호기!$A$1:$B$657,MATCH('생산계획(잉크)'!B1272,호기!$A$1:$A$657,0),2))</f>
        <v/>
      </c>
      <c r="P820" s="24">
        <f>L820+N820-INDEX(표5[#All],MATCH(B820,표5[[#All],[잉크]],0),5)</f>
        <v>-1</v>
      </c>
      <c r="Q820" s="21" t="str">
        <f>IFERROR(P820/INDEX(표5[#All],MATCH(B820,표5[[#All],[잉크]],0),11),"")</f>
        <v/>
      </c>
      <c r="R820" s="542"/>
      <c r="S820" s="25" t="str">
        <f>IF(ISBLANK(R820),"",INDEX(호기!$A$1:$B$657,MATCH('생산계획(잉크)'!B1272,호기!$A$1:$A$657,0),2))</f>
        <v/>
      </c>
      <c r="T820" s="24">
        <f>P820+R820-INDEX(표5[#All],MATCH(B820,표5[[#All],[잉크]],0),5)</f>
        <v>-2</v>
      </c>
      <c r="U820" s="21" t="str">
        <f>IFERROR(T820/INDEX(표5[#All],MATCH(B820,표5[[#All],[잉크]],0),14),"")</f>
        <v/>
      </c>
      <c r="V820" s="542"/>
      <c r="W820" s="23" t="str">
        <f>IF(ISBLANK(V820),"",INDEX(호기!$A$1:$B$657,MATCH('생산계획(잉크)'!B1272,호기!$A$1:$A$657,0),2))</f>
        <v/>
      </c>
      <c r="X820" s="24">
        <f>T820+V820-INDEX(표5[#All],MATCH(B820,표5[[#All],[잉크]],0),5)</f>
        <v>-3</v>
      </c>
      <c r="Y820" s="21" t="str">
        <f>IFERROR(X820/INDEX(표5[#All],MATCH(B820,표5[[#All],[잉크]],0),17),"")</f>
        <v/>
      </c>
      <c r="Z820" s="23"/>
      <c r="AA820" s="23" t="str">
        <f>IF(ISBLANK(Z820),"",INDEX(호기!$A$1:$B$657,MATCH('생산계획(잉크)'!B1272,호기!$A$1:$A$657,0),2))</f>
        <v/>
      </c>
      <c r="AB820" s="24">
        <f>X820+Z820-INDEX(표5[#All],MATCH(B820,표5[[#All],[잉크]],0),5)</f>
        <v>-4</v>
      </c>
      <c r="AC820" s="21" t="str">
        <f>IFERROR(AB820/INDEX(표5[#All],MATCH(B820,표5[[#All],[잉크]],0),20),"")</f>
        <v/>
      </c>
      <c r="AD820" s="23"/>
      <c r="AE820" s="235"/>
      <c r="BB820" s="67"/>
      <c r="BC820" s="67"/>
      <c r="BD820" s="67"/>
      <c r="BE820" s="67"/>
      <c r="BF820" s="67"/>
    </row>
    <row r="821" spans="2:58" ht="15.75" customHeight="1" x14ac:dyDescent="0.3">
      <c r="B821" s="5" t="s">
        <v>3492</v>
      </c>
      <c r="C821" s="68">
        <v>2</v>
      </c>
      <c r="D821" s="69">
        <f>IFERROR(C821/INDEX(표5[#All],MATCH(B821,표5[[#All],[잉크]],0),2),"")</f>
        <v>2</v>
      </c>
      <c r="E821" s="22">
        <f>$C821-INDEX(표5[#All],MATCH(B821,표5[[#All],[잉크]],0),24)</f>
        <v>-2</v>
      </c>
      <c r="F821" s="542"/>
      <c r="G821" s="23" t="str">
        <f>IF(ISBLANK(F821),"",INDEX(호기!$A$1:$B$657,MATCH('생산계획(잉크)'!B1273,호기!$A$1:$A$657,0),2))</f>
        <v/>
      </c>
      <c r="H821" s="24">
        <f>C821+F821-INDEX(표5[#All],MATCH(B821,표5[[#All],[잉크]],0),2)</f>
        <v>1</v>
      </c>
      <c r="I821" s="21">
        <f>IFERROR(H821/INDEX(표5[#All],MATCH(B821,표5[[#All],[잉크]],0),5),"")</f>
        <v>1</v>
      </c>
      <c r="J821" s="542"/>
      <c r="K821" s="25" t="str">
        <f>IF(ISBLANK(J821),"",INDEX(호기!$A$1:$B$657,MATCH('생산계획(잉크)'!B1273,호기!$A$1:$A$657,0),2))</f>
        <v/>
      </c>
      <c r="L821" s="24">
        <f>H821+J821-INDEX(표5[#All],MATCH(B821,표5[[#All],[잉크]],0),5)</f>
        <v>0</v>
      </c>
      <c r="M821" s="21" t="str">
        <f>IFERROR(L821/INDEX(표5[#All],MATCH(B821,표5[[#All],[잉크]],0),8),"")</f>
        <v/>
      </c>
      <c r="N821" s="542"/>
      <c r="O821" s="23" t="str">
        <f>IF(ISBLANK(N821),"",INDEX(호기!$A$1:$B$657,MATCH('생산계획(잉크)'!B1273,호기!$A$1:$A$657,0),2))</f>
        <v/>
      </c>
      <c r="P821" s="24">
        <f>L821+N821-INDEX(표5[#All],MATCH(B821,표5[[#All],[잉크]],0),5)</f>
        <v>-1</v>
      </c>
      <c r="Q821" s="21" t="str">
        <f>IFERROR(P821/INDEX(표5[#All],MATCH(B821,표5[[#All],[잉크]],0),11),"")</f>
        <v/>
      </c>
      <c r="R821" s="542"/>
      <c r="S821" s="25" t="str">
        <f>IF(ISBLANK(R821),"",INDEX(호기!$A$1:$B$657,MATCH('생산계획(잉크)'!B1273,호기!$A$1:$A$657,0),2))</f>
        <v/>
      </c>
      <c r="T821" s="24">
        <f>P821+R821-INDEX(표5[#All],MATCH(B821,표5[[#All],[잉크]],0),5)</f>
        <v>-2</v>
      </c>
      <c r="U821" s="21" t="str">
        <f>IFERROR(T821/INDEX(표5[#All],MATCH(B821,표5[[#All],[잉크]],0),14),"")</f>
        <v/>
      </c>
      <c r="V821" s="542"/>
      <c r="W821" s="23" t="str">
        <f>IF(ISBLANK(V821),"",INDEX(호기!$A$1:$B$657,MATCH('생산계획(잉크)'!B1273,호기!$A$1:$A$657,0),2))</f>
        <v/>
      </c>
      <c r="X821" s="24">
        <f>T821+V821-INDEX(표5[#All],MATCH(B821,표5[[#All],[잉크]],0),5)</f>
        <v>-3</v>
      </c>
      <c r="Y821" s="21" t="str">
        <f>IFERROR(X821/INDEX(표5[#All],MATCH(B821,표5[[#All],[잉크]],0),17),"")</f>
        <v/>
      </c>
      <c r="Z821" s="23"/>
      <c r="AA821" s="23" t="str">
        <f>IF(ISBLANK(Z821),"",INDEX(호기!$A$1:$B$657,MATCH('생산계획(잉크)'!B1273,호기!$A$1:$A$657,0),2))</f>
        <v/>
      </c>
      <c r="AB821" s="24">
        <f>X821+Z821-INDEX(표5[#All],MATCH(B821,표5[[#All],[잉크]],0),5)</f>
        <v>-4</v>
      </c>
      <c r="AC821" s="21" t="str">
        <f>IFERROR(AB821/INDEX(표5[#All],MATCH(B821,표5[[#All],[잉크]],0),20),"")</f>
        <v/>
      </c>
      <c r="AD821" s="23"/>
      <c r="AE821" s="235"/>
      <c r="BB821" s="67"/>
      <c r="BC821" s="67"/>
      <c r="BD821" s="67"/>
      <c r="BE821" s="67"/>
      <c r="BF821" s="67"/>
    </row>
    <row r="822" spans="2:58" ht="15.75" customHeight="1" x14ac:dyDescent="0.3">
      <c r="B822" s="5" t="s">
        <v>3489</v>
      </c>
      <c r="C822" s="68">
        <v>2</v>
      </c>
      <c r="D822" s="69">
        <f>IFERROR(C822/INDEX(표5[#All],MATCH(B822,표5[[#All],[잉크]],0),2),"")</f>
        <v>2</v>
      </c>
      <c r="E822" s="22">
        <f>$C822-INDEX(표5[#All],MATCH(B822,표5[[#All],[잉크]],0),24)</f>
        <v>-2</v>
      </c>
      <c r="F822" s="542"/>
      <c r="G822" s="23" t="str">
        <f>IF(ISBLANK(F822),"",INDEX(호기!$A$1:$B$657,MATCH('생산계획(잉크)'!B1274,호기!$A$1:$A$657,0),2))</f>
        <v/>
      </c>
      <c r="H822" s="24">
        <f>C822+F822-INDEX(표5[#All],MATCH(B822,표5[[#All],[잉크]],0),2)</f>
        <v>1</v>
      </c>
      <c r="I822" s="21">
        <f>IFERROR(H822/INDEX(표5[#All],MATCH(B822,표5[[#All],[잉크]],0),5),"")</f>
        <v>1</v>
      </c>
      <c r="J822" s="542"/>
      <c r="K822" s="25" t="str">
        <f>IF(ISBLANK(J822),"",INDEX(호기!$A$1:$B$657,MATCH('생산계획(잉크)'!B1274,호기!$A$1:$A$657,0),2))</f>
        <v/>
      </c>
      <c r="L822" s="24">
        <f>H822+J822-INDEX(표5[#All],MATCH(B822,표5[[#All],[잉크]],0),5)</f>
        <v>0</v>
      </c>
      <c r="M822" s="21" t="str">
        <f>IFERROR(L822/INDEX(표5[#All],MATCH(B822,표5[[#All],[잉크]],0),8),"")</f>
        <v/>
      </c>
      <c r="N822" s="542"/>
      <c r="O822" s="23" t="str">
        <f>IF(ISBLANK(N822),"",INDEX(호기!$A$1:$B$657,MATCH('생산계획(잉크)'!B1274,호기!$A$1:$A$657,0),2))</f>
        <v/>
      </c>
      <c r="P822" s="24">
        <f>L822+N822-INDEX(표5[#All],MATCH(B822,표5[[#All],[잉크]],0),5)</f>
        <v>-1</v>
      </c>
      <c r="Q822" s="21" t="str">
        <f>IFERROR(P822/INDEX(표5[#All],MATCH(B822,표5[[#All],[잉크]],0),11),"")</f>
        <v/>
      </c>
      <c r="R822" s="542"/>
      <c r="S822" s="25" t="str">
        <f>IF(ISBLANK(R822),"",INDEX(호기!$A$1:$B$657,MATCH('생산계획(잉크)'!B1274,호기!$A$1:$A$657,0),2))</f>
        <v/>
      </c>
      <c r="T822" s="24">
        <f>P822+R822-INDEX(표5[#All],MATCH(B822,표5[[#All],[잉크]],0),5)</f>
        <v>-2</v>
      </c>
      <c r="U822" s="21" t="str">
        <f>IFERROR(T822/INDEX(표5[#All],MATCH(B822,표5[[#All],[잉크]],0),14),"")</f>
        <v/>
      </c>
      <c r="V822" s="542"/>
      <c r="W822" s="23" t="str">
        <f>IF(ISBLANK(V822),"",INDEX(호기!$A$1:$B$657,MATCH('생산계획(잉크)'!B1274,호기!$A$1:$A$657,0),2))</f>
        <v/>
      </c>
      <c r="X822" s="24">
        <f>T822+V822-INDEX(표5[#All],MATCH(B822,표5[[#All],[잉크]],0),5)</f>
        <v>-3</v>
      </c>
      <c r="Y822" s="21" t="str">
        <f>IFERROR(X822/INDEX(표5[#All],MATCH(B822,표5[[#All],[잉크]],0),17),"")</f>
        <v/>
      </c>
      <c r="Z822" s="23"/>
      <c r="AA822" s="23" t="str">
        <f>IF(ISBLANK(Z822),"",INDEX(호기!$A$1:$B$657,MATCH('생산계획(잉크)'!B1274,호기!$A$1:$A$657,0),2))</f>
        <v/>
      </c>
      <c r="AB822" s="24">
        <f>X822+Z822-INDEX(표5[#All],MATCH(B822,표5[[#All],[잉크]],0),5)</f>
        <v>-4</v>
      </c>
      <c r="AC822" s="21" t="str">
        <f>IFERROR(AB822/INDEX(표5[#All],MATCH(B822,표5[[#All],[잉크]],0),20),"")</f>
        <v/>
      </c>
      <c r="AD822" s="23"/>
      <c r="AE822" s="235"/>
      <c r="BB822" s="67"/>
      <c r="BC822" s="67"/>
      <c r="BD822" s="67"/>
      <c r="BE822" s="67"/>
      <c r="BF822" s="67"/>
    </row>
    <row r="823" spans="2:58" ht="15.75" hidden="1" customHeight="1" x14ac:dyDescent="0.3">
      <c r="B823" s="5" t="s">
        <v>3515</v>
      </c>
      <c r="C823" s="68"/>
      <c r="D823" s="69" t="str">
        <f>IFERROR(C823/INDEX(표5[#All],MATCH(B823,표5[[#All],[잉크]],0),2),"")</f>
        <v/>
      </c>
      <c r="E823" s="22">
        <f>$C823-INDEX(표5[#All],MATCH(B823,표5[[#All],[잉크]],0),24)</f>
        <v>0</v>
      </c>
      <c r="F823" s="542"/>
      <c r="G823" s="23" t="str">
        <f>IF(ISBLANK(F823),"",INDEX(호기!$A$1:$B$657,MATCH('생산계획(잉크)'!B1275,호기!$A$1:$A$657,0),2))</f>
        <v/>
      </c>
      <c r="H823" s="24">
        <f>C823+F823-INDEX(표5[#All],MATCH(B823,표5[[#All],[잉크]],0),2)</f>
        <v>0</v>
      </c>
      <c r="I823" s="21" t="str">
        <f>IFERROR(H823/INDEX(표5[#All],MATCH(B823,표5[[#All],[잉크]],0),5),"")</f>
        <v/>
      </c>
      <c r="J823" s="542"/>
      <c r="K823" s="25" t="str">
        <f>IF(ISBLANK(J823),"",INDEX(호기!$A$1:$B$657,MATCH('생산계획(잉크)'!B1275,호기!$A$1:$A$657,0),2))</f>
        <v/>
      </c>
      <c r="L823" s="24">
        <f>H823+J823-INDEX(표5[#All],MATCH(B823,표5[[#All],[잉크]],0),5)</f>
        <v>0</v>
      </c>
      <c r="M823" s="21" t="str">
        <f>IFERROR(L823/INDEX(표5[#All],MATCH(B823,표5[[#All],[잉크]],0),8),"")</f>
        <v/>
      </c>
      <c r="N823" s="542"/>
      <c r="O823" s="23" t="str">
        <f>IF(ISBLANK(N823),"",INDEX(호기!$A$1:$B$657,MATCH('생산계획(잉크)'!B1275,호기!$A$1:$A$657,0),2))</f>
        <v/>
      </c>
      <c r="P823" s="24">
        <f>L823+N823-INDEX(표5[#All],MATCH(B823,표5[[#All],[잉크]],0),5)</f>
        <v>0</v>
      </c>
      <c r="Q823" s="21" t="str">
        <f>IFERROR(P823/INDEX(표5[#All],MATCH(B823,표5[[#All],[잉크]],0),11),"")</f>
        <v/>
      </c>
      <c r="R823" s="542"/>
      <c r="S823" s="25" t="str">
        <f>IF(ISBLANK(R823),"",INDEX(호기!$A$1:$B$657,MATCH('생산계획(잉크)'!B1275,호기!$A$1:$A$657,0),2))</f>
        <v/>
      </c>
      <c r="T823" s="24">
        <f>P823+R823-INDEX(표5[#All],MATCH(B823,표5[[#All],[잉크]],0),5)</f>
        <v>0</v>
      </c>
      <c r="U823" s="21" t="str">
        <f>IFERROR(T823/INDEX(표5[#All],MATCH(B823,표5[[#All],[잉크]],0),14),"")</f>
        <v/>
      </c>
      <c r="V823" s="542"/>
      <c r="W823" s="23" t="str">
        <f>IF(ISBLANK(V823),"",INDEX(호기!$A$1:$B$657,MATCH('생산계획(잉크)'!B1275,호기!$A$1:$A$657,0),2))</f>
        <v/>
      </c>
      <c r="X823" s="24">
        <f>T823+V823-INDEX(표5[#All],MATCH(B823,표5[[#All],[잉크]],0),5)</f>
        <v>0</v>
      </c>
      <c r="Y823" s="21" t="str">
        <f>IFERROR(X823/INDEX(표5[#All],MATCH(B823,표5[[#All],[잉크]],0),17),"")</f>
        <v/>
      </c>
      <c r="Z823" s="23"/>
      <c r="AA823" s="23" t="str">
        <f>IF(ISBLANK(Z823),"",INDEX(호기!$A$1:$B$657,MATCH('생산계획(잉크)'!B1275,호기!$A$1:$A$657,0),2))</f>
        <v/>
      </c>
      <c r="AB823" s="24">
        <f>X823+Z823-INDEX(표5[#All],MATCH(B823,표5[[#All],[잉크]],0),5)</f>
        <v>0</v>
      </c>
      <c r="AC823" s="21" t="str">
        <f>IFERROR(AB823/INDEX(표5[#All],MATCH(B823,표5[[#All],[잉크]],0),20),"")</f>
        <v/>
      </c>
      <c r="AD823" s="23"/>
      <c r="AE823" s="235"/>
      <c r="BB823" s="67"/>
      <c r="BC823" s="67"/>
      <c r="BD823" s="67"/>
      <c r="BE823" s="67"/>
      <c r="BF823" s="67"/>
    </row>
    <row r="824" spans="2:58" ht="15.75" hidden="1" customHeight="1" x14ac:dyDescent="0.3">
      <c r="B824" s="5" t="s">
        <v>3514</v>
      </c>
      <c r="C824" s="68"/>
      <c r="D824" s="69" t="str">
        <f>IFERROR(C824/INDEX(표5[#All],MATCH(B824,표5[[#All],[잉크]],0),2),"")</f>
        <v/>
      </c>
      <c r="E824" s="22">
        <f>$C824-INDEX(표5[#All],MATCH(B824,표5[[#All],[잉크]],0),24)</f>
        <v>0</v>
      </c>
      <c r="F824" s="542"/>
      <c r="G824" s="23" t="str">
        <f>IF(ISBLANK(F824),"",INDEX(호기!$A$1:$B$657,MATCH('생산계획(잉크)'!B1276,호기!$A$1:$A$657,0),2))</f>
        <v/>
      </c>
      <c r="H824" s="24">
        <f>C824+F824-INDEX(표5[#All],MATCH(B824,표5[[#All],[잉크]],0),2)</f>
        <v>0</v>
      </c>
      <c r="I824" s="21" t="str">
        <f>IFERROR(H824/INDEX(표5[#All],MATCH(B824,표5[[#All],[잉크]],0),5),"")</f>
        <v/>
      </c>
      <c r="J824" s="542"/>
      <c r="K824" s="25" t="str">
        <f>IF(ISBLANK(J824),"",INDEX(호기!$A$1:$B$657,MATCH('생산계획(잉크)'!B1276,호기!$A$1:$A$657,0),2))</f>
        <v/>
      </c>
      <c r="L824" s="24">
        <f>H824+J824-INDEX(표5[#All],MATCH(B824,표5[[#All],[잉크]],0),5)</f>
        <v>0</v>
      </c>
      <c r="M824" s="21" t="str">
        <f>IFERROR(L824/INDEX(표5[#All],MATCH(B824,표5[[#All],[잉크]],0),8),"")</f>
        <v/>
      </c>
      <c r="N824" s="542"/>
      <c r="O824" s="23" t="str">
        <f>IF(ISBLANK(N824),"",INDEX(호기!$A$1:$B$657,MATCH('생산계획(잉크)'!B1276,호기!$A$1:$A$657,0),2))</f>
        <v/>
      </c>
      <c r="P824" s="24">
        <f>L824+N824-INDEX(표5[#All],MATCH(B824,표5[[#All],[잉크]],0),5)</f>
        <v>0</v>
      </c>
      <c r="Q824" s="21" t="str">
        <f>IFERROR(P824/INDEX(표5[#All],MATCH(B824,표5[[#All],[잉크]],0),11),"")</f>
        <v/>
      </c>
      <c r="R824" s="542"/>
      <c r="S824" s="25" t="str">
        <f>IF(ISBLANK(R824),"",INDEX(호기!$A$1:$B$657,MATCH('생산계획(잉크)'!B1276,호기!$A$1:$A$657,0),2))</f>
        <v/>
      </c>
      <c r="T824" s="24">
        <f>P824+R824-INDEX(표5[#All],MATCH(B824,표5[[#All],[잉크]],0),5)</f>
        <v>0</v>
      </c>
      <c r="U824" s="21" t="str">
        <f>IFERROR(T824/INDEX(표5[#All],MATCH(B824,표5[[#All],[잉크]],0),14),"")</f>
        <v/>
      </c>
      <c r="V824" s="542"/>
      <c r="W824" s="23" t="str">
        <f>IF(ISBLANK(V824),"",INDEX(호기!$A$1:$B$657,MATCH('생산계획(잉크)'!B1276,호기!$A$1:$A$657,0),2))</f>
        <v/>
      </c>
      <c r="X824" s="24">
        <f>T824+V824-INDEX(표5[#All],MATCH(B824,표5[[#All],[잉크]],0),5)</f>
        <v>0</v>
      </c>
      <c r="Y824" s="21" t="str">
        <f>IFERROR(X824/INDEX(표5[#All],MATCH(B824,표5[[#All],[잉크]],0),17),"")</f>
        <v/>
      </c>
      <c r="Z824" s="23"/>
      <c r="AA824" s="23" t="str">
        <f>IF(ISBLANK(Z824),"",INDEX(호기!$A$1:$B$657,MATCH('생산계획(잉크)'!B1276,호기!$A$1:$A$657,0),2))</f>
        <v/>
      </c>
      <c r="AB824" s="24">
        <f>X824+Z824-INDEX(표5[#All],MATCH(B824,표5[[#All],[잉크]],0),5)</f>
        <v>0</v>
      </c>
      <c r="AC824" s="21" t="str">
        <f>IFERROR(AB824/INDEX(표5[#All],MATCH(B824,표5[[#All],[잉크]],0),20),"")</f>
        <v/>
      </c>
      <c r="AD824" s="23"/>
      <c r="AE824" s="235"/>
      <c r="BB824" s="67"/>
      <c r="BC824" s="67"/>
      <c r="BD824" s="67"/>
      <c r="BE824" s="67"/>
      <c r="BF824" s="67"/>
    </row>
    <row r="825" spans="2:58" ht="15.75" hidden="1" customHeight="1" x14ac:dyDescent="0.3">
      <c r="B825" s="5" t="s">
        <v>3521</v>
      </c>
      <c r="C825" s="68"/>
      <c r="D825" s="69" t="str">
        <f>IFERROR(C825/INDEX(표5[#All],MATCH(B825,표5[[#All],[잉크]],0),2),"")</f>
        <v/>
      </c>
      <c r="E825" s="22">
        <f>$C825-INDEX(표5[#All],MATCH(B825,표5[[#All],[잉크]],0),24)</f>
        <v>0</v>
      </c>
      <c r="F825" s="542"/>
      <c r="G825" s="23" t="str">
        <f>IF(ISBLANK(F825),"",INDEX(호기!$A$1:$B$657,MATCH('생산계획(잉크)'!B1277,호기!$A$1:$A$657,0),2))</f>
        <v/>
      </c>
      <c r="H825" s="24">
        <f>C825+F825-INDEX(표5[#All],MATCH(B825,표5[[#All],[잉크]],0),2)</f>
        <v>0</v>
      </c>
      <c r="I825" s="21" t="str">
        <f>IFERROR(H825/INDEX(표5[#All],MATCH(B825,표5[[#All],[잉크]],0),5),"")</f>
        <v/>
      </c>
      <c r="J825" s="542"/>
      <c r="K825" s="25" t="str">
        <f>IF(ISBLANK(J825),"",INDEX(호기!$A$1:$B$657,MATCH('생산계획(잉크)'!B1277,호기!$A$1:$A$657,0),2))</f>
        <v/>
      </c>
      <c r="L825" s="24">
        <f>H825+J825-INDEX(표5[#All],MATCH(B825,표5[[#All],[잉크]],0),5)</f>
        <v>0</v>
      </c>
      <c r="M825" s="21" t="str">
        <f>IFERROR(L825/INDEX(표5[#All],MATCH(B825,표5[[#All],[잉크]],0),8),"")</f>
        <v/>
      </c>
      <c r="N825" s="542"/>
      <c r="O825" s="23" t="str">
        <f>IF(ISBLANK(N825),"",INDEX(호기!$A$1:$B$657,MATCH('생산계획(잉크)'!B1277,호기!$A$1:$A$657,0),2))</f>
        <v/>
      </c>
      <c r="P825" s="24">
        <f>L825+N825-INDEX(표5[#All],MATCH(B825,표5[[#All],[잉크]],0),5)</f>
        <v>0</v>
      </c>
      <c r="Q825" s="21" t="str">
        <f>IFERROR(P825/INDEX(표5[#All],MATCH(B825,표5[[#All],[잉크]],0),11),"")</f>
        <v/>
      </c>
      <c r="R825" s="542"/>
      <c r="S825" s="25" t="str">
        <f>IF(ISBLANK(R825),"",INDEX(호기!$A$1:$B$657,MATCH('생산계획(잉크)'!B1277,호기!$A$1:$A$657,0),2))</f>
        <v/>
      </c>
      <c r="T825" s="24">
        <f>P825+R825-INDEX(표5[#All],MATCH(B825,표5[[#All],[잉크]],0),5)</f>
        <v>0</v>
      </c>
      <c r="U825" s="21" t="str">
        <f>IFERROR(T825/INDEX(표5[#All],MATCH(B825,표5[[#All],[잉크]],0),14),"")</f>
        <v/>
      </c>
      <c r="V825" s="542"/>
      <c r="W825" s="23" t="str">
        <f>IF(ISBLANK(V825),"",INDEX(호기!$A$1:$B$657,MATCH('생산계획(잉크)'!B1277,호기!$A$1:$A$657,0),2))</f>
        <v/>
      </c>
      <c r="X825" s="24">
        <f>T825+V825-INDEX(표5[#All],MATCH(B825,표5[[#All],[잉크]],0),5)</f>
        <v>0</v>
      </c>
      <c r="Y825" s="21" t="str">
        <f>IFERROR(X825/INDEX(표5[#All],MATCH(B825,표5[[#All],[잉크]],0),17),"")</f>
        <v/>
      </c>
      <c r="Z825" s="23"/>
      <c r="AA825" s="23" t="str">
        <f>IF(ISBLANK(Z825),"",INDEX(호기!$A$1:$B$657,MATCH('생산계획(잉크)'!B1277,호기!$A$1:$A$657,0),2))</f>
        <v/>
      </c>
      <c r="AB825" s="24">
        <f>X825+Z825-INDEX(표5[#All],MATCH(B825,표5[[#All],[잉크]],0),5)</f>
        <v>0</v>
      </c>
      <c r="AC825" s="21" t="str">
        <f>IFERROR(AB825/INDEX(표5[#All],MATCH(B825,표5[[#All],[잉크]],0),20),"")</f>
        <v/>
      </c>
      <c r="AD825" s="23"/>
      <c r="AE825" s="235"/>
      <c r="BB825" s="67"/>
      <c r="BC825" s="67"/>
      <c r="BD825" s="67"/>
      <c r="BE825" s="67"/>
      <c r="BF825" s="67"/>
    </row>
    <row r="826" spans="2:58" ht="15.75" hidden="1" customHeight="1" x14ac:dyDescent="0.3">
      <c r="B826" s="5" t="s">
        <v>3519</v>
      </c>
      <c r="C826" s="68"/>
      <c r="D826" s="69" t="str">
        <f>IFERROR(C826/INDEX(표5[#All],MATCH(B826,표5[[#All],[잉크]],0),2),"")</f>
        <v/>
      </c>
      <c r="E826" s="22">
        <f>$C826-INDEX(표5[#All],MATCH(B826,표5[[#All],[잉크]],0),24)</f>
        <v>0</v>
      </c>
      <c r="F826" s="542"/>
      <c r="G826" s="23" t="str">
        <f>IF(ISBLANK(F826),"",INDEX(호기!$A$1:$B$657,MATCH('생산계획(잉크)'!B1278,호기!$A$1:$A$657,0),2))</f>
        <v/>
      </c>
      <c r="H826" s="24">
        <f>C826+F826-INDEX(표5[#All],MATCH(B826,표5[[#All],[잉크]],0),2)</f>
        <v>0</v>
      </c>
      <c r="I826" s="21" t="str">
        <f>IFERROR(H826/INDEX(표5[#All],MATCH(B826,표5[[#All],[잉크]],0),5),"")</f>
        <v/>
      </c>
      <c r="J826" s="542"/>
      <c r="K826" s="25" t="str">
        <f>IF(ISBLANK(J826),"",INDEX(호기!$A$1:$B$657,MATCH('생산계획(잉크)'!B1278,호기!$A$1:$A$657,0),2))</f>
        <v/>
      </c>
      <c r="L826" s="24">
        <f>H826+J826-INDEX(표5[#All],MATCH(B826,표5[[#All],[잉크]],0),5)</f>
        <v>0</v>
      </c>
      <c r="M826" s="21" t="str">
        <f>IFERROR(L826/INDEX(표5[#All],MATCH(B826,표5[[#All],[잉크]],0),8),"")</f>
        <v/>
      </c>
      <c r="N826" s="542"/>
      <c r="O826" s="23" t="str">
        <f>IF(ISBLANK(N826),"",INDEX(호기!$A$1:$B$657,MATCH('생산계획(잉크)'!B1278,호기!$A$1:$A$657,0),2))</f>
        <v/>
      </c>
      <c r="P826" s="24">
        <f>L826+N826-INDEX(표5[#All],MATCH(B826,표5[[#All],[잉크]],0),5)</f>
        <v>0</v>
      </c>
      <c r="Q826" s="21" t="str">
        <f>IFERROR(P826/INDEX(표5[#All],MATCH(B826,표5[[#All],[잉크]],0),11),"")</f>
        <v/>
      </c>
      <c r="R826" s="542"/>
      <c r="S826" s="25" t="str">
        <f>IF(ISBLANK(R826),"",INDEX(호기!$A$1:$B$657,MATCH('생산계획(잉크)'!B1278,호기!$A$1:$A$657,0),2))</f>
        <v/>
      </c>
      <c r="T826" s="24">
        <f>P826+R826-INDEX(표5[#All],MATCH(B826,표5[[#All],[잉크]],0),5)</f>
        <v>0</v>
      </c>
      <c r="U826" s="21" t="str">
        <f>IFERROR(T826/INDEX(표5[#All],MATCH(B826,표5[[#All],[잉크]],0),14),"")</f>
        <v/>
      </c>
      <c r="V826" s="542"/>
      <c r="W826" s="23" t="str">
        <f>IF(ISBLANK(V826),"",INDEX(호기!$A$1:$B$657,MATCH('생산계획(잉크)'!B1278,호기!$A$1:$A$657,0),2))</f>
        <v/>
      </c>
      <c r="X826" s="24">
        <f>T826+V826-INDEX(표5[#All],MATCH(B826,표5[[#All],[잉크]],0),5)</f>
        <v>0</v>
      </c>
      <c r="Y826" s="21" t="str">
        <f>IFERROR(X826/INDEX(표5[#All],MATCH(B826,표5[[#All],[잉크]],0),17),"")</f>
        <v/>
      </c>
      <c r="Z826" s="23"/>
      <c r="AA826" s="23" t="str">
        <f>IF(ISBLANK(Z826),"",INDEX(호기!$A$1:$B$657,MATCH('생산계획(잉크)'!B1278,호기!$A$1:$A$657,0),2))</f>
        <v/>
      </c>
      <c r="AB826" s="24">
        <f>X826+Z826-INDEX(표5[#All],MATCH(B826,표5[[#All],[잉크]],0),5)</f>
        <v>0</v>
      </c>
      <c r="AC826" s="21" t="str">
        <f>IFERROR(AB826/INDEX(표5[#All],MATCH(B826,표5[[#All],[잉크]],0),20),"")</f>
        <v/>
      </c>
      <c r="AD826" s="23"/>
      <c r="AE826" s="235"/>
      <c r="BB826" s="67"/>
      <c r="BC826" s="67"/>
      <c r="BD826" s="67"/>
      <c r="BE826" s="67"/>
      <c r="BF826" s="67"/>
    </row>
    <row r="827" spans="2:58" ht="15.75" hidden="1" customHeight="1" x14ac:dyDescent="0.3">
      <c r="B827" s="5" t="s">
        <v>3531</v>
      </c>
      <c r="C827" s="68"/>
      <c r="D827" s="69" t="str">
        <f>IFERROR(C827/INDEX(표5[#All],MATCH(B827,표5[[#All],[잉크]],0),2),"")</f>
        <v/>
      </c>
      <c r="E827" s="22">
        <f>$C827-INDEX(표5[#All],MATCH(B827,표5[[#All],[잉크]],0),24)</f>
        <v>0</v>
      </c>
      <c r="F827" s="542"/>
      <c r="G827" s="23" t="str">
        <f>IF(ISBLANK(F827),"",INDEX(호기!$A$1:$B$657,MATCH('생산계획(잉크)'!B1279,호기!$A$1:$A$657,0),2))</f>
        <v/>
      </c>
      <c r="H827" s="24">
        <f>C827+F827-INDEX(표5[#All],MATCH(B827,표5[[#All],[잉크]],0),2)</f>
        <v>0</v>
      </c>
      <c r="I827" s="21" t="str">
        <f>IFERROR(H827/INDEX(표5[#All],MATCH(B827,표5[[#All],[잉크]],0),5),"")</f>
        <v/>
      </c>
      <c r="J827" s="542"/>
      <c r="K827" s="25" t="str">
        <f>IF(ISBLANK(J827),"",INDEX(호기!$A$1:$B$657,MATCH('생산계획(잉크)'!B1279,호기!$A$1:$A$657,0),2))</f>
        <v/>
      </c>
      <c r="L827" s="24">
        <f>H827+J827-INDEX(표5[#All],MATCH(B827,표5[[#All],[잉크]],0),5)</f>
        <v>0</v>
      </c>
      <c r="M827" s="21" t="str">
        <f>IFERROR(L827/INDEX(표5[#All],MATCH(B827,표5[[#All],[잉크]],0),8),"")</f>
        <v/>
      </c>
      <c r="N827" s="542"/>
      <c r="O827" s="23" t="str">
        <f>IF(ISBLANK(N827),"",INDEX(호기!$A$1:$B$657,MATCH('생산계획(잉크)'!B1279,호기!$A$1:$A$657,0),2))</f>
        <v/>
      </c>
      <c r="P827" s="24">
        <f>L827+N827-INDEX(표5[#All],MATCH(B827,표5[[#All],[잉크]],0),5)</f>
        <v>0</v>
      </c>
      <c r="Q827" s="21" t="str">
        <f>IFERROR(P827/INDEX(표5[#All],MATCH(B827,표5[[#All],[잉크]],0),11),"")</f>
        <v/>
      </c>
      <c r="R827" s="542"/>
      <c r="S827" s="25" t="str">
        <f>IF(ISBLANK(R827),"",INDEX(호기!$A$1:$B$657,MATCH('생산계획(잉크)'!B1279,호기!$A$1:$A$657,0),2))</f>
        <v/>
      </c>
      <c r="T827" s="24">
        <f>P827+R827-INDEX(표5[#All],MATCH(B827,표5[[#All],[잉크]],0),5)</f>
        <v>0</v>
      </c>
      <c r="U827" s="21" t="str">
        <f>IFERROR(T827/INDEX(표5[#All],MATCH(B827,표5[[#All],[잉크]],0),14),"")</f>
        <v/>
      </c>
      <c r="V827" s="542"/>
      <c r="W827" s="23" t="str">
        <f>IF(ISBLANK(V827),"",INDEX(호기!$A$1:$B$657,MATCH('생산계획(잉크)'!B1279,호기!$A$1:$A$657,0),2))</f>
        <v/>
      </c>
      <c r="X827" s="24">
        <f>T827+V827-INDEX(표5[#All],MATCH(B827,표5[[#All],[잉크]],0),5)</f>
        <v>0</v>
      </c>
      <c r="Y827" s="21" t="str">
        <f>IFERROR(X827/INDEX(표5[#All],MATCH(B827,표5[[#All],[잉크]],0),17),"")</f>
        <v/>
      </c>
      <c r="Z827" s="23"/>
      <c r="AA827" s="23" t="str">
        <f>IF(ISBLANK(Z827),"",INDEX(호기!$A$1:$B$657,MATCH('생산계획(잉크)'!B1279,호기!$A$1:$A$657,0),2))</f>
        <v/>
      </c>
      <c r="AB827" s="24">
        <f>X827+Z827-INDEX(표5[#All],MATCH(B827,표5[[#All],[잉크]],0),5)</f>
        <v>0</v>
      </c>
      <c r="AC827" s="21" t="str">
        <f>IFERROR(AB827/INDEX(표5[#All],MATCH(B827,표5[[#All],[잉크]],0),20),"")</f>
        <v/>
      </c>
      <c r="AD827" s="23"/>
      <c r="AE827" s="235"/>
      <c r="BB827" s="67"/>
      <c r="BC827" s="67"/>
      <c r="BD827" s="67"/>
      <c r="BE827" s="67"/>
      <c r="BF827" s="67"/>
    </row>
    <row r="828" spans="2:58" ht="15.75" hidden="1" customHeight="1" x14ac:dyDescent="0.3">
      <c r="B828" s="5" t="s">
        <v>3547</v>
      </c>
      <c r="C828" s="68"/>
      <c r="D828" s="69" t="str">
        <f>IFERROR(C828/INDEX(표5[#All],MATCH(B828,표5[[#All],[잉크]],0),2),"")</f>
        <v/>
      </c>
      <c r="E828" s="22">
        <f>$C828-INDEX(표5[#All],MATCH(B828,표5[[#All],[잉크]],0),24)</f>
        <v>0</v>
      </c>
      <c r="F828" s="542"/>
      <c r="G828" s="23" t="str">
        <f>IF(ISBLANK(F828),"",INDEX(호기!$A$1:$B$657,MATCH('생산계획(잉크)'!B1280,호기!$A$1:$A$657,0),2))</f>
        <v/>
      </c>
      <c r="H828" s="24">
        <f>C828+F828-INDEX(표5[#All],MATCH(B828,표5[[#All],[잉크]],0),2)</f>
        <v>0</v>
      </c>
      <c r="I828" s="21" t="str">
        <f>IFERROR(H828/INDEX(표5[#All],MATCH(B828,표5[[#All],[잉크]],0),5),"")</f>
        <v/>
      </c>
      <c r="J828" s="542"/>
      <c r="K828" s="25" t="str">
        <f>IF(ISBLANK(J828),"",INDEX(호기!$A$1:$B$657,MATCH('생산계획(잉크)'!B1280,호기!$A$1:$A$657,0),2))</f>
        <v/>
      </c>
      <c r="L828" s="24">
        <f>H828+J828-INDEX(표5[#All],MATCH(B828,표5[[#All],[잉크]],0),5)</f>
        <v>0</v>
      </c>
      <c r="M828" s="21" t="str">
        <f>IFERROR(L828/INDEX(표5[#All],MATCH(B828,표5[[#All],[잉크]],0),8),"")</f>
        <v/>
      </c>
      <c r="N828" s="542"/>
      <c r="O828" s="23" t="str">
        <f>IF(ISBLANK(N828),"",INDEX(호기!$A$1:$B$657,MATCH('생산계획(잉크)'!B1280,호기!$A$1:$A$657,0),2))</f>
        <v/>
      </c>
      <c r="P828" s="24">
        <f>L828+N828-INDEX(표5[#All],MATCH(B828,표5[[#All],[잉크]],0),5)</f>
        <v>0</v>
      </c>
      <c r="Q828" s="21" t="str">
        <f>IFERROR(P828/INDEX(표5[#All],MATCH(B828,표5[[#All],[잉크]],0),11),"")</f>
        <v/>
      </c>
      <c r="R828" s="542"/>
      <c r="S828" s="25" t="str">
        <f>IF(ISBLANK(R828),"",INDEX(호기!$A$1:$B$657,MATCH('생산계획(잉크)'!B1280,호기!$A$1:$A$657,0),2))</f>
        <v/>
      </c>
      <c r="T828" s="24">
        <f>P828+R828-INDEX(표5[#All],MATCH(B828,표5[[#All],[잉크]],0),5)</f>
        <v>0</v>
      </c>
      <c r="U828" s="21" t="str">
        <f>IFERROR(T828/INDEX(표5[#All],MATCH(B828,표5[[#All],[잉크]],0),14),"")</f>
        <v/>
      </c>
      <c r="V828" s="542"/>
      <c r="W828" s="23" t="str">
        <f>IF(ISBLANK(V828),"",INDEX(호기!$A$1:$B$657,MATCH('생산계획(잉크)'!B1280,호기!$A$1:$A$657,0),2))</f>
        <v/>
      </c>
      <c r="X828" s="24">
        <f>T828+V828-INDEX(표5[#All],MATCH(B828,표5[[#All],[잉크]],0),5)</f>
        <v>0</v>
      </c>
      <c r="Y828" s="21" t="str">
        <f>IFERROR(X828/INDEX(표5[#All],MATCH(B828,표5[[#All],[잉크]],0),17),"")</f>
        <v/>
      </c>
      <c r="Z828" s="23"/>
      <c r="AA828" s="23" t="str">
        <f>IF(ISBLANK(Z828),"",INDEX(호기!$A$1:$B$657,MATCH('생산계획(잉크)'!B1280,호기!$A$1:$A$657,0),2))</f>
        <v/>
      </c>
      <c r="AB828" s="24">
        <f>X828+Z828-INDEX(표5[#All],MATCH(B828,표5[[#All],[잉크]],0),5)</f>
        <v>0</v>
      </c>
      <c r="AC828" s="21" t="str">
        <f>IFERROR(AB828/INDEX(표5[#All],MATCH(B828,표5[[#All],[잉크]],0),20),"")</f>
        <v/>
      </c>
      <c r="AD828" s="23"/>
      <c r="AE828" s="235"/>
      <c r="BB828" s="67"/>
      <c r="BC828" s="67"/>
      <c r="BD828" s="67"/>
      <c r="BE828" s="67"/>
      <c r="BF828" s="67"/>
    </row>
    <row r="829" spans="2:58" ht="15.75" hidden="1" customHeight="1" x14ac:dyDescent="0.3">
      <c r="B829" s="5" t="s">
        <v>3548</v>
      </c>
      <c r="C829" s="68"/>
      <c r="D829" s="69" t="str">
        <f>IFERROR(C829/INDEX(표5[#All],MATCH(B829,표5[[#All],[잉크]],0),2),"")</f>
        <v/>
      </c>
      <c r="E829" s="22">
        <f>$C829-INDEX(표5[#All],MATCH(B829,표5[[#All],[잉크]],0),24)</f>
        <v>0</v>
      </c>
      <c r="F829" s="542"/>
      <c r="G829" s="23" t="str">
        <f>IF(ISBLANK(F829),"",INDEX(호기!$A$1:$B$657,MATCH('생산계획(잉크)'!B1281,호기!$A$1:$A$657,0),2))</f>
        <v/>
      </c>
      <c r="H829" s="24">
        <f>C829+F829-INDEX(표5[#All],MATCH(B829,표5[[#All],[잉크]],0),2)</f>
        <v>0</v>
      </c>
      <c r="I829" s="21" t="str">
        <f>IFERROR(H829/INDEX(표5[#All],MATCH(B829,표5[[#All],[잉크]],0),5),"")</f>
        <v/>
      </c>
      <c r="J829" s="542"/>
      <c r="K829" s="25" t="str">
        <f>IF(ISBLANK(J829),"",INDEX(호기!$A$1:$B$657,MATCH('생산계획(잉크)'!B1281,호기!$A$1:$A$657,0),2))</f>
        <v/>
      </c>
      <c r="L829" s="24">
        <f>H829+J829-INDEX(표5[#All],MATCH(B829,표5[[#All],[잉크]],0),5)</f>
        <v>0</v>
      </c>
      <c r="M829" s="21" t="str">
        <f>IFERROR(L829/INDEX(표5[#All],MATCH(B829,표5[[#All],[잉크]],0),8),"")</f>
        <v/>
      </c>
      <c r="N829" s="542"/>
      <c r="O829" s="23" t="str">
        <f>IF(ISBLANK(N829),"",INDEX(호기!$A$1:$B$657,MATCH('생산계획(잉크)'!B1281,호기!$A$1:$A$657,0),2))</f>
        <v/>
      </c>
      <c r="P829" s="24">
        <f>L829+N829-INDEX(표5[#All],MATCH(B829,표5[[#All],[잉크]],0),5)</f>
        <v>0</v>
      </c>
      <c r="Q829" s="21" t="str">
        <f>IFERROR(P829/INDEX(표5[#All],MATCH(B829,표5[[#All],[잉크]],0),11),"")</f>
        <v/>
      </c>
      <c r="R829" s="542"/>
      <c r="S829" s="25" t="str">
        <f>IF(ISBLANK(R829),"",INDEX(호기!$A$1:$B$657,MATCH('생산계획(잉크)'!B1281,호기!$A$1:$A$657,0),2))</f>
        <v/>
      </c>
      <c r="T829" s="24">
        <f>P829+R829-INDEX(표5[#All],MATCH(B829,표5[[#All],[잉크]],0),5)</f>
        <v>0</v>
      </c>
      <c r="U829" s="21" t="str">
        <f>IFERROR(T829/INDEX(표5[#All],MATCH(B829,표5[[#All],[잉크]],0),14),"")</f>
        <v/>
      </c>
      <c r="V829" s="542"/>
      <c r="W829" s="23" t="str">
        <f>IF(ISBLANK(V829),"",INDEX(호기!$A$1:$B$657,MATCH('생산계획(잉크)'!B1281,호기!$A$1:$A$657,0),2))</f>
        <v/>
      </c>
      <c r="X829" s="24">
        <f>T829+V829-INDEX(표5[#All],MATCH(B829,표5[[#All],[잉크]],0),5)</f>
        <v>0</v>
      </c>
      <c r="Y829" s="21" t="str">
        <f>IFERROR(X829/INDEX(표5[#All],MATCH(B829,표5[[#All],[잉크]],0),17),"")</f>
        <v/>
      </c>
      <c r="Z829" s="23"/>
      <c r="AA829" s="23" t="str">
        <f>IF(ISBLANK(Z829),"",INDEX(호기!$A$1:$B$657,MATCH('생산계획(잉크)'!B1281,호기!$A$1:$A$657,0),2))</f>
        <v/>
      </c>
      <c r="AB829" s="24">
        <f>X829+Z829-INDEX(표5[#All],MATCH(B829,표5[[#All],[잉크]],0),5)</f>
        <v>0</v>
      </c>
      <c r="AC829" s="21" t="str">
        <f>IFERROR(AB829/INDEX(표5[#All],MATCH(B829,표5[[#All],[잉크]],0),20),"")</f>
        <v/>
      </c>
      <c r="AD829" s="23"/>
      <c r="AE829" s="235"/>
      <c r="BB829" s="67"/>
      <c r="BC829" s="67"/>
      <c r="BD829" s="67"/>
      <c r="BE829" s="67"/>
      <c r="BF829" s="67"/>
    </row>
    <row r="830" spans="2:58" ht="15.75" hidden="1" customHeight="1" x14ac:dyDescent="0.3">
      <c r="B830" s="5" t="s">
        <v>3545</v>
      </c>
      <c r="C830" s="68"/>
      <c r="D830" s="69" t="str">
        <f>IFERROR(C830/INDEX(표5[#All],MATCH(B830,표5[[#All],[잉크]],0),2),"")</f>
        <v/>
      </c>
      <c r="E830" s="22">
        <f>$C830-INDEX(표5[#All],MATCH(B830,표5[[#All],[잉크]],0),24)</f>
        <v>0</v>
      </c>
      <c r="F830" s="542"/>
      <c r="G830" s="23" t="str">
        <f>IF(ISBLANK(F830),"",INDEX(호기!$A$1:$B$657,MATCH('생산계획(잉크)'!B1282,호기!$A$1:$A$657,0),2))</f>
        <v/>
      </c>
      <c r="H830" s="24">
        <f>C830+F830-INDEX(표5[#All],MATCH(B830,표5[[#All],[잉크]],0),2)</f>
        <v>0</v>
      </c>
      <c r="I830" s="21" t="str">
        <f>IFERROR(H830/INDEX(표5[#All],MATCH(B830,표5[[#All],[잉크]],0),5),"")</f>
        <v/>
      </c>
      <c r="J830" s="542"/>
      <c r="K830" s="25" t="str">
        <f>IF(ISBLANK(J830),"",INDEX(호기!$A$1:$B$657,MATCH('생산계획(잉크)'!B1282,호기!$A$1:$A$657,0),2))</f>
        <v/>
      </c>
      <c r="L830" s="24">
        <f>H830+J830-INDEX(표5[#All],MATCH(B830,표5[[#All],[잉크]],0),5)</f>
        <v>0</v>
      </c>
      <c r="M830" s="21" t="str">
        <f>IFERROR(L830/INDEX(표5[#All],MATCH(B830,표5[[#All],[잉크]],0),8),"")</f>
        <v/>
      </c>
      <c r="N830" s="542"/>
      <c r="O830" s="23" t="str">
        <f>IF(ISBLANK(N830),"",INDEX(호기!$A$1:$B$657,MATCH('생산계획(잉크)'!B1282,호기!$A$1:$A$657,0),2))</f>
        <v/>
      </c>
      <c r="P830" s="24">
        <f>L830+N830-INDEX(표5[#All],MATCH(B830,표5[[#All],[잉크]],0),5)</f>
        <v>0</v>
      </c>
      <c r="Q830" s="21" t="str">
        <f>IFERROR(P830/INDEX(표5[#All],MATCH(B830,표5[[#All],[잉크]],0),11),"")</f>
        <v/>
      </c>
      <c r="R830" s="542"/>
      <c r="S830" s="25" t="str">
        <f>IF(ISBLANK(R830),"",INDEX(호기!$A$1:$B$657,MATCH('생산계획(잉크)'!B1282,호기!$A$1:$A$657,0),2))</f>
        <v/>
      </c>
      <c r="T830" s="24">
        <f>P830+R830-INDEX(표5[#All],MATCH(B830,표5[[#All],[잉크]],0),5)</f>
        <v>0</v>
      </c>
      <c r="U830" s="21" t="str">
        <f>IFERROR(T830/INDEX(표5[#All],MATCH(B830,표5[[#All],[잉크]],0),14),"")</f>
        <v/>
      </c>
      <c r="V830" s="542"/>
      <c r="W830" s="23" t="str">
        <f>IF(ISBLANK(V830),"",INDEX(호기!$A$1:$B$657,MATCH('생산계획(잉크)'!B1282,호기!$A$1:$A$657,0),2))</f>
        <v/>
      </c>
      <c r="X830" s="24">
        <f>T830+V830-INDEX(표5[#All],MATCH(B830,표5[[#All],[잉크]],0),5)</f>
        <v>0</v>
      </c>
      <c r="Y830" s="21" t="str">
        <f>IFERROR(X830/INDEX(표5[#All],MATCH(B830,표5[[#All],[잉크]],0),17),"")</f>
        <v/>
      </c>
      <c r="Z830" s="23"/>
      <c r="AA830" s="23" t="str">
        <f>IF(ISBLANK(Z830),"",INDEX(호기!$A$1:$B$657,MATCH('생산계획(잉크)'!B1282,호기!$A$1:$A$657,0),2))</f>
        <v/>
      </c>
      <c r="AB830" s="24">
        <f>X830+Z830-INDEX(표5[#All],MATCH(B830,표5[[#All],[잉크]],0),5)</f>
        <v>0</v>
      </c>
      <c r="AC830" s="21" t="str">
        <f>IFERROR(AB830/INDEX(표5[#All],MATCH(B830,표5[[#All],[잉크]],0),20),"")</f>
        <v/>
      </c>
      <c r="AD830" s="23"/>
      <c r="AE830" s="235"/>
      <c r="BB830" s="67"/>
      <c r="BC830" s="67"/>
      <c r="BD830" s="67"/>
      <c r="BE830" s="67"/>
      <c r="BF830" s="67"/>
    </row>
    <row r="831" spans="2:58" ht="15.75" customHeight="1" x14ac:dyDescent="0.3">
      <c r="B831" s="5" t="s">
        <v>3556</v>
      </c>
      <c r="C831" s="68">
        <v>0</v>
      </c>
      <c r="D831" s="69">
        <f>IFERROR(C831/INDEX(표5[#All],MATCH(B831,표5[[#All],[잉크]],0),2),"")</f>
        <v>0</v>
      </c>
      <c r="E831" s="22">
        <f>$C831-INDEX(표5[#All],MATCH(B831,표5[[#All],[잉크]],0),24)</f>
        <v>-8</v>
      </c>
      <c r="F831" s="570"/>
      <c r="G831" s="23" t="str">
        <f>IF(ISBLANK(F831),"",INDEX(호기!$A$1:$B$657,MATCH('생산계획(잉크)'!B1283,호기!$A$1:$A$657,0),2))</f>
        <v/>
      </c>
      <c r="H831" s="24">
        <f>C831+F831-INDEX(표5[#All],MATCH(B831,표5[[#All],[잉크]],0),2)+2</f>
        <v>0</v>
      </c>
      <c r="I831" s="21">
        <f>IFERROR(H831/INDEX(표5[#All],MATCH(B831,표5[[#All],[잉크]],0),5),"")</f>
        <v>0</v>
      </c>
      <c r="J831" s="570" t="s">
        <v>5583</v>
      </c>
      <c r="K831" s="25" t="e">
        <f>IF(ISBLANK(J831),"",INDEX(호기!$A$1:$B$657,MATCH('생산계획(잉크)'!B1283,호기!$A$1:$A$657,0),2))</f>
        <v>#N/A</v>
      </c>
      <c r="L831" s="24" t="e">
        <f>H831+J831-INDEX(표5[#All],MATCH(B831,표5[[#All],[잉크]],0),5)</f>
        <v>#VALUE!</v>
      </c>
      <c r="M831" s="21" t="str">
        <f>IFERROR(L831/INDEX(표5[#All],MATCH(B831,표5[[#All],[잉크]],0),8),"")</f>
        <v/>
      </c>
      <c r="N831" s="542"/>
      <c r="O831" s="23" t="str">
        <f>IF(ISBLANK(N831),"",INDEX(호기!$A$1:$B$657,MATCH('생산계획(잉크)'!B1283,호기!$A$1:$A$657,0),2))</f>
        <v/>
      </c>
      <c r="P831" s="24" t="e">
        <f>L831+N831-INDEX(표5[#All],MATCH(B831,표5[[#All],[잉크]],0),5)</f>
        <v>#VALUE!</v>
      </c>
      <c r="Q831" s="21" t="str">
        <f>IFERROR(P831/INDEX(표5[#All],MATCH(B831,표5[[#All],[잉크]],0),11),"")</f>
        <v/>
      </c>
      <c r="R831" s="542"/>
      <c r="S831" s="25" t="str">
        <f>IF(ISBLANK(R831),"",INDEX(호기!$A$1:$B$657,MATCH('생산계획(잉크)'!B1283,호기!$A$1:$A$657,0),2))</f>
        <v/>
      </c>
      <c r="T831" s="24" t="e">
        <f>P831+R831-INDEX(표5[#All],MATCH(B831,표5[[#All],[잉크]],0),5)</f>
        <v>#VALUE!</v>
      </c>
      <c r="U831" s="21" t="str">
        <f>IFERROR(T831/INDEX(표5[#All],MATCH(B831,표5[[#All],[잉크]],0),14),"")</f>
        <v/>
      </c>
      <c r="V831" s="542"/>
      <c r="W831" s="23" t="str">
        <f>IF(ISBLANK(V831),"",INDEX(호기!$A$1:$B$657,MATCH('생산계획(잉크)'!B1283,호기!$A$1:$A$657,0),2))</f>
        <v/>
      </c>
      <c r="X831" s="24" t="e">
        <f>T831+V831-INDEX(표5[#All],MATCH(B831,표5[[#All],[잉크]],0),5)</f>
        <v>#VALUE!</v>
      </c>
      <c r="Y831" s="21" t="str">
        <f>IFERROR(X831/INDEX(표5[#All],MATCH(B831,표5[[#All],[잉크]],0),17),"")</f>
        <v/>
      </c>
      <c r="Z831" s="23"/>
      <c r="AA831" s="23" t="str">
        <f>IF(ISBLANK(Z831),"",INDEX(호기!$A$1:$B$657,MATCH('생산계획(잉크)'!B1283,호기!$A$1:$A$657,0),2))</f>
        <v/>
      </c>
      <c r="AB831" s="24" t="e">
        <f>X831+Z831-INDEX(표5[#All],MATCH(B831,표5[[#All],[잉크]],0),5)</f>
        <v>#VALUE!</v>
      </c>
      <c r="AC831" s="21" t="str">
        <f>IFERROR(AB831/INDEX(표5[#All],MATCH(B831,표5[[#All],[잉크]],0),20),"")</f>
        <v/>
      </c>
      <c r="AD831" s="23"/>
      <c r="AE831" s="235"/>
      <c r="BB831" s="67"/>
      <c r="BC831" s="67"/>
      <c r="BD831" s="67"/>
      <c r="BE831" s="67"/>
      <c r="BF831" s="67"/>
    </row>
    <row r="832" spans="2:58" ht="15.75" customHeight="1" x14ac:dyDescent="0.3">
      <c r="B832" s="5" t="s">
        <v>3553</v>
      </c>
      <c r="C832" s="68">
        <v>0</v>
      </c>
      <c r="D832" s="69">
        <f>IFERROR(C832/INDEX(표5[#All],MATCH(B832,표5[[#All],[잉크]],0),2),"")</f>
        <v>0</v>
      </c>
      <c r="E832" s="22">
        <f>$C832-INDEX(표5[#All],MATCH(B832,표5[[#All],[잉크]],0),24)</f>
        <v>-8</v>
      </c>
      <c r="F832" s="570"/>
      <c r="G832" s="23" t="str">
        <f>IF(ISBLANK(F832),"",INDEX(호기!$A$1:$B$657,MATCH('생산계획(잉크)'!B1284,호기!$A$1:$A$657,0),2))</f>
        <v/>
      </c>
      <c r="H832" s="24">
        <f>C832+F832-INDEX(표5[#All],MATCH(B832,표5[[#All],[잉크]],0),2)+2</f>
        <v>0</v>
      </c>
      <c r="I832" s="21">
        <f>IFERROR(H832/INDEX(표5[#All],MATCH(B832,표5[[#All],[잉크]],0),5),"")</f>
        <v>0</v>
      </c>
      <c r="J832" s="570" t="s">
        <v>5583</v>
      </c>
      <c r="K832" s="25" t="e">
        <f>IF(ISBLANK(J832),"",INDEX(호기!$A$1:$B$657,MATCH('생산계획(잉크)'!B1284,호기!$A$1:$A$657,0),2))</f>
        <v>#N/A</v>
      </c>
      <c r="L832" s="24" t="e">
        <f>H832+J832-INDEX(표5[#All],MATCH(B832,표5[[#All],[잉크]],0),5)</f>
        <v>#VALUE!</v>
      </c>
      <c r="M832" s="21" t="str">
        <f>IFERROR(L832/INDEX(표5[#All],MATCH(B832,표5[[#All],[잉크]],0),8),"")</f>
        <v/>
      </c>
      <c r="N832" s="542"/>
      <c r="O832" s="23" t="str">
        <f>IF(ISBLANK(N832),"",INDEX(호기!$A$1:$B$657,MATCH('생산계획(잉크)'!B1284,호기!$A$1:$A$657,0),2))</f>
        <v/>
      </c>
      <c r="P832" s="24" t="e">
        <f>L832+N832-INDEX(표5[#All],MATCH(B832,표5[[#All],[잉크]],0),5)</f>
        <v>#VALUE!</v>
      </c>
      <c r="Q832" s="21" t="str">
        <f>IFERROR(P832/INDEX(표5[#All],MATCH(B832,표5[[#All],[잉크]],0),11),"")</f>
        <v/>
      </c>
      <c r="R832" s="542"/>
      <c r="S832" s="25" t="str">
        <f>IF(ISBLANK(R832),"",INDEX(호기!$A$1:$B$657,MATCH('생산계획(잉크)'!B1284,호기!$A$1:$A$657,0),2))</f>
        <v/>
      </c>
      <c r="T832" s="24" t="e">
        <f>P832+R832-INDEX(표5[#All],MATCH(B832,표5[[#All],[잉크]],0),5)</f>
        <v>#VALUE!</v>
      </c>
      <c r="U832" s="21" t="str">
        <f>IFERROR(T832/INDEX(표5[#All],MATCH(B832,표5[[#All],[잉크]],0),14),"")</f>
        <v/>
      </c>
      <c r="V832" s="542"/>
      <c r="W832" s="23" t="str">
        <f>IF(ISBLANK(V832),"",INDEX(호기!$A$1:$B$657,MATCH('생산계획(잉크)'!B1284,호기!$A$1:$A$657,0),2))</f>
        <v/>
      </c>
      <c r="X832" s="24" t="e">
        <f>T832+V832-INDEX(표5[#All],MATCH(B832,표5[[#All],[잉크]],0),5)</f>
        <v>#VALUE!</v>
      </c>
      <c r="Y832" s="21" t="str">
        <f>IFERROR(X832/INDEX(표5[#All],MATCH(B832,표5[[#All],[잉크]],0),17),"")</f>
        <v/>
      </c>
      <c r="Z832" s="23"/>
      <c r="AA832" s="23" t="str">
        <f>IF(ISBLANK(Z832),"",INDEX(호기!$A$1:$B$657,MATCH('생산계획(잉크)'!B1284,호기!$A$1:$A$657,0),2))</f>
        <v/>
      </c>
      <c r="AB832" s="24" t="e">
        <f>X832+Z832-INDEX(표5[#All],MATCH(B832,표5[[#All],[잉크]],0),5)</f>
        <v>#VALUE!</v>
      </c>
      <c r="AC832" s="21" t="str">
        <f>IFERROR(AB832/INDEX(표5[#All],MATCH(B832,표5[[#All],[잉크]],0),20),"")</f>
        <v/>
      </c>
      <c r="AD832" s="23"/>
      <c r="AE832" s="235"/>
      <c r="BB832" s="67"/>
      <c r="BC832" s="67"/>
      <c r="BD832" s="67"/>
      <c r="BE832" s="67"/>
      <c r="BF832" s="67"/>
    </row>
    <row r="833" spans="2:58" ht="15.75" hidden="1" customHeight="1" x14ac:dyDescent="0.3">
      <c r="B833" s="5" t="s">
        <v>3561</v>
      </c>
      <c r="C833" s="68"/>
      <c r="D833" s="69" t="str">
        <f>IFERROR(C833/INDEX(표5[#All],MATCH(B833,표5[[#All],[잉크]],0),2),"")</f>
        <v/>
      </c>
      <c r="E833" s="22">
        <f>$C833-INDEX(표5[#All],MATCH(B833,표5[[#All],[잉크]],0),24)</f>
        <v>0</v>
      </c>
      <c r="F833" s="542"/>
      <c r="G833" s="23" t="str">
        <f>IF(ISBLANK(F833),"",INDEX(호기!$A$1:$B$657,MATCH('생산계획(잉크)'!B1285,호기!$A$1:$A$657,0),2))</f>
        <v/>
      </c>
      <c r="H833" s="24">
        <f>C833+F833-INDEX(표5[#All],MATCH(B833,표5[[#All],[잉크]],0),2)</f>
        <v>0</v>
      </c>
      <c r="I833" s="21" t="str">
        <f>IFERROR(H833/INDEX(표5[#All],MATCH(B833,표5[[#All],[잉크]],0),5),"")</f>
        <v/>
      </c>
      <c r="J833" s="542"/>
      <c r="K833" s="25" t="str">
        <f>IF(ISBLANK(J833),"",INDEX(호기!$A$1:$B$657,MATCH('생산계획(잉크)'!B1285,호기!$A$1:$A$657,0),2))</f>
        <v/>
      </c>
      <c r="L833" s="24">
        <f>H833+J833-INDEX(표5[#All],MATCH(B833,표5[[#All],[잉크]],0),5)</f>
        <v>0</v>
      </c>
      <c r="M833" s="21" t="str">
        <f>IFERROR(L833/INDEX(표5[#All],MATCH(B833,표5[[#All],[잉크]],0),8),"")</f>
        <v/>
      </c>
      <c r="N833" s="542"/>
      <c r="O833" s="23" t="str">
        <f>IF(ISBLANK(N833),"",INDEX(호기!$A$1:$B$657,MATCH('생산계획(잉크)'!B1285,호기!$A$1:$A$657,0),2))</f>
        <v/>
      </c>
      <c r="P833" s="24">
        <f>L833+N833-INDEX(표5[#All],MATCH(B833,표5[[#All],[잉크]],0),5)</f>
        <v>0</v>
      </c>
      <c r="Q833" s="21" t="str">
        <f>IFERROR(P833/INDEX(표5[#All],MATCH(B833,표5[[#All],[잉크]],0),11),"")</f>
        <v/>
      </c>
      <c r="R833" s="542"/>
      <c r="S833" s="25" t="str">
        <f>IF(ISBLANK(R833),"",INDEX(호기!$A$1:$B$657,MATCH('생산계획(잉크)'!B1285,호기!$A$1:$A$657,0),2))</f>
        <v/>
      </c>
      <c r="T833" s="24">
        <f>P833+R833-INDEX(표5[#All],MATCH(B833,표5[[#All],[잉크]],0),5)</f>
        <v>0</v>
      </c>
      <c r="U833" s="21" t="str">
        <f>IFERROR(T833/INDEX(표5[#All],MATCH(B833,표5[[#All],[잉크]],0),14),"")</f>
        <v/>
      </c>
      <c r="V833" s="542"/>
      <c r="W833" s="23" t="str">
        <f>IF(ISBLANK(V833),"",INDEX(호기!$A$1:$B$657,MATCH('생산계획(잉크)'!B1285,호기!$A$1:$A$657,0),2))</f>
        <v/>
      </c>
      <c r="X833" s="24">
        <f>T833+V833-INDEX(표5[#All],MATCH(B833,표5[[#All],[잉크]],0),5)</f>
        <v>0</v>
      </c>
      <c r="Y833" s="21" t="str">
        <f>IFERROR(X833/INDEX(표5[#All],MATCH(B833,표5[[#All],[잉크]],0),17),"")</f>
        <v/>
      </c>
      <c r="Z833" s="23"/>
      <c r="AA833" s="23" t="str">
        <f>IF(ISBLANK(Z833),"",INDEX(호기!$A$1:$B$657,MATCH('생산계획(잉크)'!B1285,호기!$A$1:$A$657,0),2))</f>
        <v/>
      </c>
      <c r="AB833" s="24">
        <f>X833+Z833-INDEX(표5[#All],MATCH(B833,표5[[#All],[잉크]],0),5)</f>
        <v>0</v>
      </c>
      <c r="AC833" s="21" t="str">
        <f>IFERROR(AB833/INDEX(표5[#All],MATCH(B833,표5[[#All],[잉크]],0),20),"")</f>
        <v/>
      </c>
      <c r="AD833" s="23"/>
      <c r="AE833" s="235"/>
      <c r="BB833" s="67"/>
      <c r="BC833" s="67"/>
      <c r="BD833" s="67"/>
      <c r="BE833" s="67"/>
      <c r="BF833" s="67"/>
    </row>
    <row r="834" spans="2:58" ht="15.75" hidden="1" customHeight="1" x14ac:dyDescent="0.3">
      <c r="B834" s="5" t="s">
        <v>3562</v>
      </c>
      <c r="C834" s="68"/>
      <c r="D834" s="69" t="str">
        <f>IFERROR(C834/INDEX(표5[#All],MATCH(B834,표5[[#All],[잉크]],0),2),"")</f>
        <v/>
      </c>
      <c r="E834" s="22">
        <f>$C834-INDEX(표5[#All],MATCH(B834,표5[[#All],[잉크]],0),24)</f>
        <v>0</v>
      </c>
      <c r="F834" s="542"/>
      <c r="G834" s="23" t="str">
        <f>IF(ISBLANK(F834),"",INDEX(호기!$A$1:$B$657,MATCH('생산계획(잉크)'!B1286,호기!$A$1:$A$657,0),2))</f>
        <v/>
      </c>
      <c r="H834" s="24">
        <f>C834+F834-INDEX(표5[#All],MATCH(B834,표5[[#All],[잉크]],0),2)</f>
        <v>0</v>
      </c>
      <c r="I834" s="21" t="str">
        <f>IFERROR(H834/INDEX(표5[#All],MATCH(B834,표5[[#All],[잉크]],0),5),"")</f>
        <v/>
      </c>
      <c r="J834" s="542"/>
      <c r="K834" s="25" t="str">
        <f>IF(ISBLANK(J834),"",INDEX(호기!$A$1:$B$657,MATCH('생산계획(잉크)'!B1286,호기!$A$1:$A$657,0),2))</f>
        <v/>
      </c>
      <c r="L834" s="24">
        <f>H834+J834-INDEX(표5[#All],MATCH(B834,표5[[#All],[잉크]],0),5)</f>
        <v>0</v>
      </c>
      <c r="M834" s="21" t="str">
        <f>IFERROR(L834/INDEX(표5[#All],MATCH(B834,표5[[#All],[잉크]],0),8),"")</f>
        <v/>
      </c>
      <c r="N834" s="542"/>
      <c r="O834" s="23" t="str">
        <f>IF(ISBLANK(N834),"",INDEX(호기!$A$1:$B$657,MATCH('생산계획(잉크)'!B1286,호기!$A$1:$A$657,0),2))</f>
        <v/>
      </c>
      <c r="P834" s="24">
        <f>L834+N834-INDEX(표5[#All],MATCH(B834,표5[[#All],[잉크]],0),5)</f>
        <v>0</v>
      </c>
      <c r="Q834" s="21" t="str">
        <f>IFERROR(P834/INDEX(표5[#All],MATCH(B834,표5[[#All],[잉크]],0),11),"")</f>
        <v/>
      </c>
      <c r="R834" s="542"/>
      <c r="S834" s="25" t="str">
        <f>IF(ISBLANK(R834),"",INDEX(호기!$A$1:$B$657,MATCH('생산계획(잉크)'!B1286,호기!$A$1:$A$657,0),2))</f>
        <v/>
      </c>
      <c r="T834" s="24">
        <f>P834+R834-INDEX(표5[#All],MATCH(B834,표5[[#All],[잉크]],0),5)</f>
        <v>0</v>
      </c>
      <c r="U834" s="21" t="str">
        <f>IFERROR(T834/INDEX(표5[#All],MATCH(B834,표5[[#All],[잉크]],0),14),"")</f>
        <v/>
      </c>
      <c r="V834" s="542"/>
      <c r="W834" s="23" t="str">
        <f>IF(ISBLANK(V834),"",INDEX(호기!$A$1:$B$657,MATCH('생산계획(잉크)'!B1286,호기!$A$1:$A$657,0),2))</f>
        <v/>
      </c>
      <c r="X834" s="24">
        <f>T834+V834-INDEX(표5[#All],MATCH(B834,표5[[#All],[잉크]],0),5)</f>
        <v>0</v>
      </c>
      <c r="Y834" s="21" t="str">
        <f>IFERROR(X834/INDEX(표5[#All],MATCH(B834,표5[[#All],[잉크]],0),17),"")</f>
        <v/>
      </c>
      <c r="Z834" s="23"/>
      <c r="AA834" s="23" t="str">
        <f>IF(ISBLANK(Z834),"",INDEX(호기!$A$1:$B$657,MATCH('생산계획(잉크)'!B1286,호기!$A$1:$A$657,0),2))</f>
        <v/>
      </c>
      <c r="AB834" s="24">
        <f>X834+Z834-INDEX(표5[#All],MATCH(B834,표5[[#All],[잉크]],0),5)</f>
        <v>0</v>
      </c>
      <c r="AC834" s="21" t="str">
        <f>IFERROR(AB834/INDEX(표5[#All],MATCH(B834,표5[[#All],[잉크]],0),20),"")</f>
        <v/>
      </c>
      <c r="AD834" s="23"/>
      <c r="AE834" s="235"/>
      <c r="BB834" s="67"/>
      <c r="BC834" s="67"/>
      <c r="BD834" s="67"/>
      <c r="BE834" s="67"/>
      <c r="BF834" s="67"/>
    </row>
    <row r="835" spans="2:58" ht="15.75" hidden="1" customHeight="1" x14ac:dyDescent="0.3">
      <c r="B835" s="5" t="s">
        <v>3576</v>
      </c>
      <c r="C835" s="68"/>
      <c r="D835" s="69" t="str">
        <f>IFERROR(C835/INDEX(표5[#All],MATCH(B835,표5[[#All],[잉크]],0),2),"")</f>
        <v/>
      </c>
      <c r="E835" s="22">
        <f>$C835-INDEX(표5[#All],MATCH(B835,표5[[#All],[잉크]],0),24)</f>
        <v>0</v>
      </c>
      <c r="F835" s="542"/>
      <c r="G835" s="23" t="str">
        <f>IF(ISBLANK(F835),"",INDEX(호기!$A$1:$B$657,MATCH('생산계획(잉크)'!B1287,호기!$A$1:$A$657,0),2))</f>
        <v/>
      </c>
      <c r="H835" s="24">
        <f>C835+F835-INDEX(표5[#All],MATCH(B835,표5[[#All],[잉크]],0),2)</f>
        <v>0</v>
      </c>
      <c r="I835" s="21" t="str">
        <f>IFERROR(H835/INDEX(표5[#All],MATCH(B835,표5[[#All],[잉크]],0),5),"")</f>
        <v/>
      </c>
      <c r="J835" s="542"/>
      <c r="K835" s="25" t="str">
        <f>IF(ISBLANK(J835),"",INDEX(호기!$A$1:$B$657,MATCH('생산계획(잉크)'!B1287,호기!$A$1:$A$657,0),2))</f>
        <v/>
      </c>
      <c r="L835" s="24">
        <f>H835+J835-INDEX(표5[#All],MATCH(B835,표5[[#All],[잉크]],0),5)</f>
        <v>0</v>
      </c>
      <c r="M835" s="21" t="str">
        <f>IFERROR(L835/INDEX(표5[#All],MATCH(B835,표5[[#All],[잉크]],0),8),"")</f>
        <v/>
      </c>
      <c r="N835" s="542"/>
      <c r="O835" s="23" t="str">
        <f>IF(ISBLANK(N835),"",INDEX(호기!$A$1:$B$657,MATCH('생산계획(잉크)'!B1287,호기!$A$1:$A$657,0),2))</f>
        <v/>
      </c>
      <c r="P835" s="24">
        <f>L835+N835-INDEX(표5[#All],MATCH(B835,표5[[#All],[잉크]],0),5)</f>
        <v>0</v>
      </c>
      <c r="Q835" s="21" t="str">
        <f>IFERROR(P835/INDEX(표5[#All],MATCH(B835,표5[[#All],[잉크]],0),11),"")</f>
        <v/>
      </c>
      <c r="R835" s="542"/>
      <c r="S835" s="25" t="str">
        <f>IF(ISBLANK(R835),"",INDEX(호기!$A$1:$B$657,MATCH('생산계획(잉크)'!B1287,호기!$A$1:$A$657,0),2))</f>
        <v/>
      </c>
      <c r="T835" s="24">
        <f>P835+R835-INDEX(표5[#All],MATCH(B835,표5[[#All],[잉크]],0),5)</f>
        <v>0</v>
      </c>
      <c r="U835" s="21" t="str">
        <f>IFERROR(T835/INDEX(표5[#All],MATCH(B835,표5[[#All],[잉크]],0),14),"")</f>
        <v/>
      </c>
      <c r="V835" s="542"/>
      <c r="W835" s="23" t="str">
        <f>IF(ISBLANK(V835),"",INDEX(호기!$A$1:$B$657,MATCH('생산계획(잉크)'!B1287,호기!$A$1:$A$657,0),2))</f>
        <v/>
      </c>
      <c r="X835" s="24">
        <f>T835+V835-INDEX(표5[#All],MATCH(B835,표5[[#All],[잉크]],0),5)</f>
        <v>0</v>
      </c>
      <c r="Y835" s="21" t="str">
        <f>IFERROR(X835/INDEX(표5[#All],MATCH(B835,표5[[#All],[잉크]],0),17),"")</f>
        <v/>
      </c>
      <c r="Z835" s="23"/>
      <c r="AA835" s="23" t="str">
        <f>IF(ISBLANK(Z835),"",INDEX(호기!$A$1:$B$657,MATCH('생산계획(잉크)'!B1287,호기!$A$1:$A$657,0),2))</f>
        <v/>
      </c>
      <c r="AB835" s="24">
        <f>X835+Z835-INDEX(표5[#All],MATCH(B835,표5[[#All],[잉크]],0),5)</f>
        <v>0</v>
      </c>
      <c r="AC835" s="21" t="str">
        <f>IFERROR(AB835/INDEX(표5[#All],MATCH(B835,표5[[#All],[잉크]],0),20),"")</f>
        <v/>
      </c>
      <c r="AD835" s="23"/>
      <c r="AE835" s="235"/>
      <c r="BB835" s="67"/>
      <c r="BC835" s="67"/>
      <c r="BD835" s="67"/>
      <c r="BE835" s="67"/>
      <c r="BF835" s="67"/>
    </row>
    <row r="836" spans="2:58" ht="15.75" hidden="1" customHeight="1" x14ac:dyDescent="0.3">
      <c r="B836" s="5" t="s">
        <v>3577</v>
      </c>
      <c r="C836" s="68"/>
      <c r="D836" s="69" t="str">
        <f>IFERROR(C836/INDEX(표5[#All],MATCH(B836,표5[[#All],[잉크]],0),2),"")</f>
        <v/>
      </c>
      <c r="E836" s="22">
        <f>$C836-INDEX(표5[#All],MATCH(B836,표5[[#All],[잉크]],0),24)</f>
        <v>0</v>
      </c>
      <c r="F836" s="542"/>
      <c r="G836" s="23" t="str">
        <f>IF(ISBLANK(F836),"",INDEX(호기!$A$1:$B$657,MATCH('생산계획(잉크)'!B1288,호기!$A$1:$A$657,0),2))</f>
        <v/>
      </c>
      <c r="H836" s="24">
        <f>C836+F836-INDEX(표5[#All],MATCH(B836,표5[[#All],[잉크]],0),2)</f>
        <v>0</v>
      </c>
      <c r="I836" s="21" t="str">
        <f>IFERROR(H836/INDEX(표5[#All],MATCH(B836,표5[[#All],[잉크]],0),5),"")</f>
        <v/>
      </c>
      <c r="J836" s="542"/>
      <c r="K836" s="25" t="str">
        <f>IF(ISBLANK(J836),"",INDEX(호기!$A$1:$B$657,MATCH('생산계획(잉크)'!B1288,호기!$A$1:$A$657,0),2))</f>
        <v/>
      </c>
      <c r="L836" s="24">
        <f>H836+J836-INDEX(표5[#All],MATCH(B836,표5[[#All],[잉크]],0),5)</f>
        <v>0</v>
      </c>
      <c r="M836" s="21" t="str">
        <f>IFERROR(L836/INDEX(표5[#All],MATCH(B836,표5[[#All],[잉크]],0),8),"")</f>
        <v/>
      </c>
      <c r="N836" s="542"/>
      <c r="O836" s="23" t="str">
        <f>IF(ISBLANK(N836),"",INDEX(호기!$A$1:$B$657,MATCH('생산계획(잉크)'!B1288,호기!$A$1:$A$657,0),2))</f>
        <v/>
      </c>
      <c r="P836" s="24">
        <f>L836+N836-INDEX(표5[#All],MATCH(B836,표5[[#All],[잉크]],0),5)</f>
        <v>0</v>
      </c>
      <c r="Q836" s="21" t="str">
        <f>IFERROR(P836/INDEX(표5[#All],MATCH(B836,표5[[#All],[잉크]],0),11),"")</f>
        <v/>
      </c>
      <c r="R836" s="542"/>
      <c r="S836" s="25" t="str">
        <f>IF(ISBLANK(R836),"",INDEX(호기!$A$1:$B$657,MATCH('생산계획(잉크)'!B1288,호기!$A$1:$A$657,0),2))</f>
        <v/>
      </c>
      <c r="T836" s="24">
        <f>P836+R836-INDEX(표5[#All],MATCH(B836,표5[[#All],[잉크]],0),5)</f>
        <v>0</v>
      </c>
      <c r="U836" s="21" t="str">
        <f>IFERROR(T836/INDEX(표5[#All],MATCH(B836,표5[[#All],[잉크]],0),14),"")</f>
        <v/>
      </c>
      <c r="V836" s="542"/>
      <c r="W836" s="23" t="str">
        <f>IF(ISBLANK(V836),"",INDEX(호기!$A$1:$B$657,MATCH('생산계획(잉크)'!B1288,호기!$A$1:$A$657,0),2))</f>
        <v/>
      </c>
      <c r="X836" s="24">
        <f>T836+V836-INDEX(표5[#All],MATCH(B836,표5[[#All],[잉크]],0),5)</f>
        <v>0</v>
      </c>
      <c r="Y836" s="21" t="str">
        <f>IFERROR(X836/INDEX(표5[#All],MATCH(B836,표5[[#All],[잉크]],0),17),"")</f>
        <v/>
      </c>
      <c r="Z836" s="23"/>
      <c r="AA836" s="23" t="str">
        <f>IF(ISBLANK(Z836),"",INDEX(호기!$A$1:$B$657,MATCH('생산계획(잉크)'!B1288,호기!$A$1:$A$657,0),2))</f>
        <v/>
      </c>
      <c r="AB836" s="24">
        <f>X836+Z836-INDEX(표5[#All],MATCH(B836,표5[[#All],[잉크]],0),5)</f>
        <v>0</v>
      </c>
      <c r="AC836" s="21" t="str">
        <f>IFERROR(AB836/INDEX(표5[#All],MATCH(B836,표5[[#All],[잉크]],0),20),"")</f>
        <v/>
      </c>
      <c r="AD836" s="23"/>
      <c r="AE836" s="235"/>
      <c r="BB836" s="67"/>
      <c r="BC836" s="67"/>
      <c r="BD836" s="67"/>
      <c r="BE836" s="67"/>
      <c r="BF836" s="67"/>
    </row>
    <row r="837" spans="2:58" ht="15.75" hidden="1" customHeight="1" x14ac:dyDescent="0.3">
      <c r="B837" s="5" t="s">
        <v>3578</v>
      </c>
      <c r="C837" s="68"/>
      <c r="D837" s="69" t="str">
        <f>IFERROR(C837/INDEX(표5[#All],MATCH(B837,표5[[#All],[잉크]],0),2),"")</f>
        <v/>
      </c>
      <c r="E837" s="22">
        <f>$C837-INDEX(표5[#All],MATCH(B837,표5[[#All],[잉크]],0),24)</f>
        <v>0</v>
      </c>
      <c r="F837" s="542"/>
      <c r="G837" s="23" t="str">
        <f>IF(ISBLANK(F837),"",INDEX(호기!$A$1:$B$657,MATCH('생산계획(잉크)'!B1289,호기!$A$1:$A$657,0),2))</f>
        <v/>
      </c>
      <c r="H837" s="24">
        <f>C837+F837-INDEX(표5[#All],MATCH(B837,표5[[#All],[잉크]],0),2)</f>
        <v>0</v>
      </c>
      <c r="I837" s="21" t="str">
        <f>IFERROR(H837/INDEX(표5[#All],MATCH(B837,표5[[#All],[잉크]],0),5),"")</f>
        <v/>
      </c>
      <c r="J837" s="542"/>
      <c r="K837" s="25" t="str">
        <f>IF(ISBLANK(J837),"",INDEX(호기!$A$1:$B$657,MATCH('생산계획(잉크)'!B1289,호기!$A$1:$A$657,0),2))</f>
        <v/>
      </c>
      <c r="L837" s="24">
        <f>H837+J837-INDEX(표5[#All],MATCH(B837,표5[[#All],[잉크]],0),5)</f>
        <v>0</v>
      </c>
      <c r="M837" s="21" t="str">
        <f>IFERROR(L837/INDEX(표5[#All],MATCH(B837,표5[[#All],[잉크]],0),8),"")</f>
        <v/>
      </c>
      <c r="N837" s="542"/>
      <c r="O837" s="23" t="str">
        <f>IF(ISBLANK(N837),"",INDEX(호기!$A$1:$B$657,MATCH('생산계획(잉크)'!B1289,호기!$A$1:$A$657,0),2))</f>
        <v/>
      </c>
      <c r="P837" s="24">
        <f>L837+N837-INDEX(표5[#All],MATCH(B837,표5[[#All],[잉크]],0),5)</f>
        <v>0</v>
      </c>
      <c r="Q837" s="21" t="str">
        <f>IFERROR(P837/INDEX(표5[#All],MATCH(B837,표5[[#All],[잉크]],0),11),"")</f>
        <v/>
      </c>
      <c r="R837" s="542"/>
      <c r="S837" s="25" t="str">
        <f>IF(ISBLANK(R837),"",INDEX(호기!$A$1:$B$657,MATCH('생산계획(잉크)'!B1289,호기!$A$1:$A$657,0),2))</f>
        <v/>
      </c>
      <c r="T837" s="24">
        <f>P837+R837-INDEX(표5[#All],MATCH(B837,표5[[#All],[잉크]],0),5)</f>
        <v>0</v>
      </c>
      <c r="U837" s="21" t="str">
        <f>IFERROR(T837/INDEX(표5[#All],MATCH(B837,표5[[#All],[잉크]],0),14),"")</f>
        <v/>
      </c>
      <c r="V837" s="542"/>
      <c r="W837" s="23" t="str">
        <f>IF(ISBLANK(V837),"",INDEX(호기!$A$1:$B$657,MATCH('생산계획(잉크)'!B1289,호기!$A$1:$A$657,0),2))</f>
        <v/>
      </c>
      <c r="X837" s="24">
        <f>T837+V837-INDEX(표5[#All],MATCH(B837,표5[[#All],[잉크]],0),5)</f>
        <v>0</v>
      </c>
      <c r="Y837" s="21" t="str">
        <f>IFERROR(X837/INDEX(표5[#All],MATCH(B837,표5[[#All],[잉크]],0),17),"")</f>
        <v/>
      </c>
      <c r="Z837" s="23"/>
      <c r="AA837" s="23" t="str">
        <f>IF(ISBLANK(Z837),"",INDEX(호기!$A$1:$B$657,MATCH('생산계획(잉크)'!B1289,호기!$A$1:$A$657,0),2))</f>
        <v/>
      </c>
      <c r="AB837" s="24">
        <f>X837+Z837-INDEX(표5[#All],MATCH(B837,표5[[#All],[잉크]],0),5)</f>
        <v>0</v>
      </c>
      <c r="AC837" s="21" t="str">
        <f>IFERROR(AB837/INDEX(표5[#All],MATCH(B837,표5[[#All],[잉크]],0),20),"")</f>
        <v/>
      </c>
      <c r="AD837" s="23"/>
      <c r="AE837" s="235"/>
      <c r="BB837" s="67"/>
      <c r="BC837" s="67"/>
      <c r="BD837" s="67"/>
      <c r="BE837" s="67"/>
      <c r="BF837" s="67"/>
    </row>
    <row r="838" spans="2:58" ht="15.75" hidden="1" customHeight="1" x14ac:dyDescent="0.3">
      <c r="B838" s="5" t="s">
        <v>3588</v>
      </c>
      <c r="C838" s="68"/>
      <c r="D838" s="69" t="str">
        <f>IFERROR(C838/INDEX(표5[#All],MATCH(B838,표5[[#All],[잉크]],0),2),"")</f>
        <v/>
      </c>
      <c r="E838" s="22">
        <f>$C838-INDEX(표5[#All],MATCH(B838,표5[[#All],[잉크]],0),24)</f>
        <v>0</v>
      </c>
      <c r="F838" s="542"/>
      <c r="G838" s="23" t="str">
        <f>IF(ISBLANK(F838),"",INDEX(호기!$A$1:$B$657,MATCH('생산계획(잉크)'!B1290,호기!$A$1:$A$657,0),2))</f>
        <v/>
      </c>
      <c r="H838" s="24">
        <f>C838+F838-INDEX(표5[#All],MATCH(B838,표5[[#All],[잉크]],0),2)</f>
        <v>0</v>
      </c>
      <c r="I838" s="21" t="str">
        <f>IFERROR(H838/INDEX(표5[#All],MATCH(B838,표5[[#All],[잉크]],0),5),"")</f>
        <v/>
      </c>
      <c r="J838" s="542"/>
      <c r="K838" s="25" t="str">
        <f>IF(ISBLANK(J838),"",INDEX(호기!$A$1:$B$657,MATCH('생산계획(잉크)'!B1290,호기!$A$1:$A$657,0),2))</f>
        <v/>
      </c>
      <c r="L838" s="24">
        <f>H838+J838-INDEX(표5[#All],MATCH(B838,표5[[#All],[잉크]],0),5)</f>
        <v>0</v>
      </c>
      <c r="M838" s="21" t="str">
        <f>IFERROR(L838/INDEX(표5[#All],MATCH(B838,표5[[#All],[잉크]],0),8),"")</f>
        <v/>
      </c>
      <c r="N838" s="542"/>
      <c r="O838" s="23" t="str">
        <f>IF(ISBLANK(N838),"",INDEX(호기!$A$1:$B$657,MATCH('생산계획(잉크)'!B1290,호기!$A$1:$A$657,0),2))</f>
        <v/>
      </c>
      <c r="P838" s="24">
        <f>L838+N838-INDEX(표5[#All],MATCH(B838,표5[[#All],[잉크]],0),5)</f>
        <v>0</v>
      </c>
      <c r="Q838" s="21" t="str">
        <f>IFERROR(P838/INDEX(표5[#All],MATCH(B838,표5[[#All],[잉크]],0),11),"")</f>
        <v/>
      </c>
      <c r="R838" s="542"/>
      <c r="S838" s="25" t="str">
        <f>IF(ISBLANK(R838),"",INDEX(호기!$A$1:$B$657,MATCH('생산계획(잉크)'!B1290,호기!$A$1:$A$657,0),2))</f>
        <v/>
      </c>
      <c r="T838" s="24">
        <f>P838+R838-INDEX(표5[#All],MATCH(B838,표5[[#All],[잉크]],0),5)</f>
        <v>0</v>
      </c>
      <c r="U838" s="21" t="str">
        <f>IFERROR(T838/INDEX(표5[#All],MATCH(B838,표5[[#All],[잉크]],0),14),"")</f>
        <v/>
      </c>
      <c r="V838" s="542"/>
      <c r="W838" s="23" t="str">
        <f>IF(ISBLANK(V838),"",INDEX(호기!$A$1:$B$657,MATCH('생산계획(잉크)'!B1290,호기!$A$1:$A$657,0),2))</f>
        <v/>
      </c>
      <c r="X838" s="24">
        <f>T838+V838-INDEX(표5[#All],MATCH(B838,표5[[#All],[잉크]],0),5)</f>
        <v>0</v>
      </c>
      <c r="Y838" s="21" t="str">
        <f>IFERROR(X838/INDEX(표5[#All],MATCH(B838,표5[[#All],[잉크]],0),17),"")</f>
        <v/>
      </c>
      <c r="Z838" s="23"/>
      <c r="AA838" s="23" t="str">
        <f>IF(ISBLANK(Z838),"",INDEX(호기!$A$1:$B$657,MATCH('생산계획(잉크)'!B1290,호기!$A$1:$A$657,0),2))</f>
        <v/>
      </c>
      <c r="AB838" s="24">
        <f>X838+Z838-INDEX(표5[#All],MATCH(B838,표5[[#All],[잉크]],0),5)</f>
        <v>0</v>
      </c>
      <c r="AC838" s="21" t="str">
        <f>IFERROR(AB838/INDEX(표5[#All],MATCH(B838,표5[[#All],[잉크]],0),20),"")</f>
        <v/>
      </c>
      <c r="AD838" s="23"/>
      <c r="AE838" s="235"/>
      <c r="BB838" s="67"/>
      <c r="BC838" s="67"/>
      <c r="BD838" s="67"/>
      <c r="BE838" s="67"/>
      <c r="BF838" s="67"/>
    </row>
    <row r="839" spans="2:58" ht="15.75" hidden="1" customHeight="1" x14ac:dyDescent="0.3">
      <c r="B839" s="5" t="s">
        <v>3587</v>
      </c>
      <c r="C839" s="68"/>
      <c r="D839" s="69" t="str">
        <f>IFERROR(C839/INDEX(표5[#All],MATCH(B839,표5[[#All],[잉크]],0),2),"")</f>
        <v/>
      </c>
      <c r="E839" s="22">
        <f>$C839-INDEX(표5[#All],MATCH(B839,표5[[#All],[잉크]],0),24)</f>
        <v>0</v>
      </c>
      <c r="F839" s="542"/>
      <c r="G839" s="23" t="str">
        <f>IF(ISBLANK(F839),"",INDEX(호기!$A$1:$B$657,MATCH('생산계획(잉크)'!B1291,호기!$A$1:$A$657,0),2))</f>
        <v/>
      </c>
      <c r="H839" s="24">
        <f>C839+F839-INDEX(표5[#All],MATCH(B839,표5[[#All],[잉크]],0),2)</f>
        <v>0</v>
      </c>
      <c r="I839" s="21" t="str">
        <f>IFERROR(H839/INDEX(표5[#All],MATCH(B839,표5[[#All],[잉크]],0),5),"")</f>
        <v/>
      </c>
      <c r="J839" s="542"/>
      <c r="K839" s="25" t="str">
        <f>IF(ISBLANK(J839),"",INDEX(호기!$A$1:$B$657,MATCH('생산계획(잉크)'!B1291,호기!$A$1:$A$657,0),2))</f>
        <v/>
      </c>
      <c r="L839" s="24">
        <f>H839+J839-INDEX(표5[#All],MATCH(B839,표5[[#All],[잉크]],0),5)</f>
        <v>0</v>
      </c>
      <c r="M839" s="21" t="str">
        <f>IFERROR(L839/INDEX(표5[#All],MATCH(B839,표5[[#All],[잉크]],0),8),"")</f>
        <v/>
      </c>
      <c r="N839" s="542"/>
      <c r="O839" s="23" t="str">
        <f>IF(ISBLANK(N839),"",INDEX(호기!$A$1:$B$657,MATCH('생산계획(잉크)'!B1291,호기!$A$1:$A$657,0),2))</f>
        <v/>
      </c>
      <c r="P839" s="24">
        <f>L839+N839-INDEX(표5[#All],MATCH(B839,표5[[#All],[잉크]],0),5)</f>
        <v>0</v>
      </c>
      <c r="Q839" s="21" t="str">
        <f>IFERROR(P839/INDEX(표5[#All],MATCH(B839,표5[[#All],[잉크]],0),11),"")</f>
        <v/>
      </c>
      <c r="R839" s="542"/>
      <c r="S839" s="25" t="str">
        <f>IF(ISBLANK(R839),"",INDEX(호기!$A$1:$B$657,MATCH('생산계획(잉크)'!B1291,호기!$A$1:$A$657,0),2))</f>
        <v/>
      </c>
      <c r="T839" s="24">
        <f>P839+R839-INDEX(표5[#All],MATCH(B839,표5[[#All],[잉크]],0),5)</f>
        <v>0</v>
      </c>
      <c r="U839" s="21" t="str">
        <f>IFERROR(T839/INDEX(표5[#All],MATCH(B839,표5[[#All],[잉크]],0),14),"")</f>
        <v/>
      </c>
      <c r="V839" s="542"/>
      <c r="W839" s="23" t="str">
        <f>IF(ISBLANK(V839),"",INDEX(호기!$A$1:$B$657,MATCH('생산계획(잉크)'!B1291,호기!$A$1:$A$657,0),2))</f>
        <v/>
      </c>
      <c r="X839" s="24">
        <f>T839+V839-INDEX(표5[#All],MATCH(B839,표5[[#All],[잉크]],0),5)</f>
        <v>0</v>
      </c>
      <c r="Y839" s="21" t="str">
        <f>IFERROR(X839/INDEX(표5[#All],MATCH(B839,표5[[#All],[잉크]],0),17),"")</f>
        <v/>
      </c>
      <c r="Z839" s="23"/>
      <c r="AA839" s="23" t="str">
        <f>IF(ISBLANK(Z839),"",INDEX(호기!$A$1:$B$657,MATCH('생산계획(잉크)'!B1291,호기!$A$1:$A$657,0),2))</f>
        <v/>
      </c>
      <c r="AB839" s="24">
        <f>X839+Z839-INDEX(표5[#All],MATCH(B839,표5[[#All],[잉크]],0),5)</f>
        <v>0</v>
      </c>
      <c r="AC839" s="21" t="str">
        <f>IFERROR(AB839/INDEX(표5[#All],MATCH(B839,표5[[#All],[잉크]],0),20),"")</f>
        <v/>
      </c>
      <c r="AD839" s="23"/>
      <c r="AE839" s="235"/>
      <c r="BB839" s="67"/>
      <c r="BC839" s="67"/>
      <c r="BD839" s="67"/>
      <c r="BE839" s="67"/>
      <c r="BF839" s="67"/>
    </row>
    <row r="840" spans="2:58" ht="15.75" hidden="1" customHeight="1" x14ac:dyDescent="0.3">
      <c r="B840" s="5" t="s">
        <v>3605</v>
      </c>
      <c r="C840" s="68"/>
      <c r="D840" s="69" t="str">
        <f>IFERROR(C840/INDEX(표5[#All],MATCH(B840,표5[[#All],[잉크]],0),2),"")</f>
        <v/>
      </c>
      <c r="E840" s="22">
        <f>$C840-INDEX(표5[#All],MATCH(B840,표5[[#All],[잉크]],0),24)</f>
        <v>0</v>
      </c>
      <c r="F840" s="542"/>
      <c r="G840" s="23" t="str">
        <f>IF(ISBLANK(F840),"",INDEX(호기!$A$1:$B$657,MATCH('생산계획(잉크)'!B1292,호기!$A$1:$A$657,0),2))</f>
        <v/>
      </c>
      <c r="H840" s="24">
        <f>C840+F840-INDEX(표5[#All],MATCH(B840,표5[[#All],[잉크]],0),2)</f>
        <v>0</v>
      </c>
      <c r="I840" s="21" t="str">
        <f>IFERROR(H840/INDEX(표5[#All],MATCH(B840,표5[[#All],[잉크]],0),5),"")</f>
        <v/>
      </c>
      <c r="J840" s="542"/>
      <c r="K840" s="25" t="str">
        <f>IF(ISBLANK(J840),"",INDEX(호기!$A$1:$B$657,MATCH('생산계획(잉크)'!B1292,호기!$A$1:$A$657,0),2))</f>
        <v/>
      </c>
      <c r="L840" s="24">
        <f>H840+J840-INDEX(표5[#All],MATCH(B840,표5[[#All],[잉크]],0),5)</f>
        <v>0</v>
      </c>
      <c r="M840" s="21" t="str">
        <f>IFERROR(L840/INDEX(표5[#All],MATCH(B840,표5[[#All],[잉크]],0),8),"")</f>
        <v/>
      </c>
      <c r="N840" s="542"/>
      <c r="O840" s="23" t="str">
        <f>IF(ISBLANK(N840),"",INDEX(호기!$A$1:$B$657,MATCH('생산계획(잉크)'!B1292,호기!$A$1:$A$657,0),2))</f>
        <v/>
      </c>
      <c r="P840" s="24">
        <f>L840+N840-INDEX(표5[#All],MATCH(B840,표5[[#All],[잉크]],0),5)</f>
        <v>0</v>
      </c>
      <c r="Q840" s="21" t="str">
        <f>IFERROR(P840/INDEX(표5[#All],MATCH(B840,표5[[#All],[잉크]],0),11),"")</f>
        <v/>
      </c>
      <c r="R840" s="542"/>
      <c r="S840" s="25" t="str">
        <f>IF(ISBLANK(R840),"",INDEX(호기!$A$1:$B$657,MATCH('생산계획(잉크)'!B1292,호기!$A$1:$A$657,0),2))</f>
        <v/>
      </c>
      <c r="T840" s="24">
        <f>P840+R840-INDEX(표5[#All],MATCH(B840,표5[[#All],[잉크]],0),5)</f>
        <v>0</v>
      </c>
      <c r="U840" s="21" t="str">
        <f>IFERROR(T840/INDEX(표5[#All],MATCH(B840,표5[[#All],[잉크]],0),14),"")</f>
        <v/>
      </c>
      <c r="V840" s="542"/>
      <c r="W840" s="23" t="str">
        <f>IF(ISBLANK(V840),"",INDEX(호기!$A$1:$B$657,MATCH('생산계획(잉크)'!B1292,호기!$A$1:$A$657,0),2))</f>
        <v/>
      </c>
      <c r="X840" s="24">
        <f>T840+V840-INDEX(표5[#All],MATCH(B840,표5[[#All],[잉크]],0),5)</f>
        <v>0</v>
      </c>
      <c r="Y840" s="21" t="str">
        <f>IFERROR(X840/INDEX(표5[#All],MATCH(B840,표5[[#All],[잉크]],0),17),"")</f>
        <v/>
      </c>
      <c r="Z840" s="23"/>
      <c r="AA840" s="23" t="str">
        <f>IF(ISBLANK(Z840),"",INDEX(호기!$A$1:$B$657,MATCH('생산계획(잉크)'!B1292,호기!$A$1:$A$657,0),2))</f>
        <v/>
      </c>
      <c r="AB840" s="24">
        <f>X840+Z840-INDEX(표5[#All],MATCH(B840,표5[[#All],[잉크]],0),5)</f>
        <v>0</v>
      </c>
      <c r="AC840" s="21" t="str">
        <f>IFERROR(AB840/INDEX(표5[#All],MATCH(B840,표5[[#All],[잉크]],0),20),"")</f>
        <v/>
      </c>
      <c r="AD840" s="23"/>
      <c r="AE840" s="235"/>
      <c r="BB840" s="67"/>
      <c r="BC840" s="67"/>
      <c r="BD840" s="67"/>
      <c r="BE840" s="67"/>
      <c r="BF840" s="67"/>
    </row>
    <row r="841" spans="2:58" ht="15.75" hidden="1" customHeight="1" x14ac:dyDescent="0.3">
      <c r="B841" s="5" t="s">
        <v>3606</v>
      </c>
      <c r="C841" s="68"/>
      <c r="D841" s="69" t="str">
        <f>IFERROR(C841/INDEX(표5[#All],MATCH(B841,표5[[#All],[잉크]],0),2),"")</f>
        <v/>
      </c>
      <c r="E841" s="22">
        <f>$C841-INDEX(표5[#All],MATCH(B841,표5[[#All],[잉크]],0),24)</f>
        <v>0</v>
      </c>
      <c r="F841" s="542"/>
      <c r="G841" s="23" t="str">
        <f>IF(ISBLANK(F841),"",INDEX(호기!$A$1:$B$657,MATCH('생산계획(잉크)'!B1293,호기!$A$1:$A$657,0),2))</f>
        <v/>
      </c>
      <c r="H841" s="24">
        <f>C841+F841-INDEX(표5[#All],MATCH(B841,표5[[#All],[잉크]],0),2)</f>
        <v>0</v>
      </c>
      <c r="I841" s="21" t="str">
        <f>IFERROR(H841/INDEX(표5[#All],MATCH(B841,표5[[#All],[잉크]],0),5),"")</f>
        <v/>
      </c>
      <c r="J841" s="542"/>
      <c r="K841" s="25" t="str">
        <f>IF(ISBLANK(J841),"",INDEX(호기!$A$1:$B$657,MATCH('생산계획(잉크)'!B1293,호기!$A$1:$A$657,0),2))</f>
        <v/>
      </c>
      <c r="L841" s="24">
        <f>H841+J841-INDEX(표5[#All],MATCH(B841,표5[[#All],[잉크]],0),5)</f>
        <v>0</v>
      </c>
      <c r="M841" s="21" t="str">
        <f>IFERROR(L841/INDEX(표5[#All],MATCH(B841,표5[[#All],[잉크]],0),8),"")</f>
        <v/>
      </c>
      <c r="N841" s="542"/>
      <c r="O841" s="23" t="str">
        <f>IF(ISBLANK(N841),"",INDEX(호기!$A$1:$B$657,MATCH('생산계획(잉크)'!B1293,호기!$A$1:$A$657,0),2))</f>
        <v/>
      </c>
      <c r="P841" s="24">
        <f>L841+N841-INDEX(표5[#All],MATCH(B841,표5[[#All],[잉크]],0),5)</f>
        <v>0</v>
      </c>
      <c r="Q841" s="21" t="str">
        <f>IFERROR(P841/INDEX(표5[#All],MATCH(B841,표5[[#All],[잉크]],0),11),"")</f>
        <v/>
      </c>
      <c r="R841" s="542"/>
      <c r="S841" s="25" t="str">
        <f>IF(ISBLANK(R841),"",INDEX(호기!$A$1:$B$657,MATCH('생산계획(잉크)'!B1293,호기!$A$1:$A$657,0),2))</f>
        <v/>
      </c>
      <c r="T841" s="24">
        <f>P841+R841-INDEX(표5[#All],MATCH(B841,표5[[#All],[잉크]],0),5)</f>
        <v>0</v>
      </c>
      <c r="U841" s="21" t="str">
        <f>IFERROR(T841/INDEX(표5[#All],MATCH(B841,표5[[#All],[잉크]],0),14),"")</f>
        <v/>
      </c>
      <c r="V841" s="542"/>
      <c r="W841" s="23" t="str">
        <f>IF(ISBLANK(V841),"",INDEX(호기!$A$1:$B$657,MATCH('생산계획(잉크)'!B1293,호기!$A$1:$A$657,0),2))</f>
        <v/>
      </c>
      <c r="X841" s="24">
        <f>T841+V841-INDEX(표5[#All],MATCH(B841,표5[[#All],[잉크]],0),5)</f>
        <v>0</v>
      </c>
      <c r="Y841" s="21" t="str">
        <f>IFERROR(X841/INDEX(표5[#All],MATCH(B841,표5[[#All],[잉크]],0),17),"")</f>
        <v/>
      </c>
      <c r="Z841" s="23"/>
      <c r="AA841" s="23" t="str">
        <f>IF(ISBLANK(Z841),"",INDEX(호기!$A$1:$B$657,MATCH('생산계획(잉크)'!B1293,호기!$A$1:$A$657,0),2))</f>
        <v/>
      </c>
      <c r="AB841" s="24">
        <f>X841+Z841-INDEX(표5[#All],MATCH(B841,표5[[#All],[잉크]],0),5)</f>
        <v>0</v>
      </c>
      <c r="AC841" s="21" t="str">
        <f>IFERROR(AB841/INDEX(표5[#All],MATCH(B841,표5[[#All],[잉크]],0),20),"")</f>
        <v/>
      </c>
      <c r="AD841" s="23"/>
      <c r="AE841" s="235"/>
      <c r="BB841" s="67"/>
      <c r="BC841" s="67"/>
      <c r="BD841" s="67"/>
      <c r="BE841" s="67"/>
      <c r="BF841" s="67"/>
    </row>
    <row r="842" spans="2:58" ht="15.75" hidden="1" customHeight="1" x14ac:dyDescent="0.3">
      <c r="B842" s="5" t="s">
        <v>3607</v>
      </c>
      <c r="C842" s="68"/>
      <c r="D842" s="69" t="str">
        <f>IFERROR(C842/INDEX(표5[#All],MATCH(B842,표5[[#All],[잉크]],0),2),"")</f>
        <v/>
      </c>
      <c r="E842" s="22">
        <f>$C842-INDEX(표5[#All],MATCH(B842,표5[[#All],[잉크]],0),24)</f>
        <v>0</v>
      </c>
      <c r="F842" s="542"/>
      <c r="G842" s="23" t="str">
        <f>IF(ISBLANK(F842),"",INDEX(호기!$A$1:$B$657,MATCH('생산계획(잉크)'!B1294,호기!$A$1:$A$657,0),2))</f>
        <v/>
      </c>
      <c r="H842" s="24">
        <f>C842+F842-INDEX(표5[#All],MATCH(B842,표5[[#All],[잉크]],0),2)</f>
        <v>0</v>
      </c>
      <c r="I842" s="21" t="str">
        <f>IFERROR(H842/INDEX(표5[#All],MATCH(B842,표5[[#All],[잉크]],0),5),"")</f>
        <v/>
      </c>
      <c r="J842" s="542"/>
      <c r="K842" s="25" t="str">
        <f>IF(ISBLANK(J842),"",INDEX(호기!$A$1:$B$657,MATCH('생산계획(잉크)'!B1294,호기!$A$1:$A$657,0),2))</f>
        <v/>
      </c>
      <c r="L842" s="24">
        <f>H842+J842-INDEX(표5[#All],MATCH(B842,표5[[#All],[잉크]],0),5)</f>
        <v>0</v>
      </c>
      <c r="M842" s="21" t="str">
        <f>IFERROR(L842/INDEX(표5[#All],MATCH(B842,표5[[#All],[잉크]],0),8),"")</f>
        <v/>
      </c>
      <c r="N842" s="542"/>
      <c r="O842" s="23" t="str">
        <f>IF(ISBLANK(N842),"",INDEX(호기!$A$1:$B$657,MATCH('생산계획(잉크)'!B1294,호기!$A$1:$A$657,0),2))</f>
        <v/>
      </c>
      <c r="P842" s="24">
        <f>L842+N842-INDEX(표5[#All],MATCH(B842,표5[[#All],[잉크]],0),5)</f>
        <v>0</v>
      </c>
      <c r="Q842" s="21" t="str">
        <f>IFERROR(P842/INDEX(표5[#All],MATCH(B842,표5[[#All],[잉크]],0),11),"")</f>
        <v/>
      </c>
      <c r="R842" s="542"/>
      <c r="S842" s="25" t="str">
        <f>IF(ISBLANK(R842),"",INDEX(호기!$A$1:$B$657,MATCH('생산계획(잉크)'!B1294,호기!$A$1:$A$657,0),2))</f>
        <v/>
      </c>
      <c r="T842" s="24">
        <f>P842+R842-INDEX(표5[#All],MATCH(B842,표5[[#All],[잉크]],0),5)</f>
        <v>0</v>
      </c>
      <c r="U842" s="21" t="str">
        <f>IFERROR(T842/INDEX(표5[#All],MATCH(B842,표5[[#All],[잉크]],0),14),"")</f>
        <v/>
      </c>
      <c r="V842" s="542"/>
      <c r="W842" s="23" t="str">
        <f>IF(ISBLANK(V842),"",INDEX(호기!$A$1:$B$657,MATCH('생산계획(잉크)'!B1294,호기!$A$1:$A$657,0),2))</f>
        <v/>
      </c>
      <c r="X842" s="24">
        <f>T842+V842-INDEX(표5[#All],MATCH(B842,표5[[#All],[잉크]],0),5)</f>
        <v>0</v>
      </c>
      <c r="Y842" s="21" t="str">
        <f>IFERROR(X842/INDEX(표5[#All],MATCH(B842,표5[[#All],[잉크]],0),17),"")</f>
        <v/>
      </c>
      <c r="Z842" s="23"/>
      <c r="AA842" s="23" t="str">
        <f>IF(ISBLANK(Z842),"",INDEX(호기!$A$1:$B$657,MATCH('생산계획(잉크)'!B1294,호기!$A$1:$A$657,0),2))</f>
        <v/>
      </c>
      <c r="AB842" s="24">
        <f>X842+Z842-INDEX(표5[#All],MATCH(B842,표5[[#All],[잉크]],0),5)</f>
        <v>0</v>
      </c>
      <c r="AC842" s="21" t="str">
        <f>IFERROR(AB842/INDEX(표5[#All],MATCH(B842,표5[[#All],[잉크]],0),20),"")</f>
        <v/>
      </c>
      <c r="AD842" s="23"/>
      <c r="AE842" s="235"/>
      <c r="BB842" s="67"/>
      <c r="BC842" s="67"/>
      <c r="BD842" s="67"/>
      <c r="BE842" s="67"/>
      <c r="BF842" s="67"/>
    </row>
    <row r="843" spans="2:58" ht="15.75" customHeight="1" x14ac:dyDescent="0.3">
      <c r="B843" s="5" t="s">
        <v>3612</v>
      </c>
      <c r="C843" s="68">
        <v>0</v>
      </c>
      <c r="D843" s="69">
        <f>IFERROR(C843/INDEX(표5[#All],MATCH(B843,표5[[#All],[잉크]],0),2),"")</f>
        <v>0</v>
      </c>
      <c r="E843" s="22">
        <f>$C843-INDEX(표5[#All],MATCH(B843,표5[[#All],[잉크]],0),24)</f>
        <v>-4</v>
      </c>
      <c r="F843" s="571">
        <v>5</v>
      </c>
      <c r="G843" s="23" t="e">
        <f>IF(ISBLANK(F843),"",INDEX(호기!$A$1:$B$657,MATCH('생산계획(잉크)'!B1295,호기!$A$1:$A$657,0),2))</f>
        <v>#N/A</v>
      </c>
      <c r="H843" s="24">
        <f>C843+F843-INDEX(표5[#All],MATCH(B843,표5[[#All],[잉크]],0),2)</f>
        <v>4</v>
      </c>
      <c r="I843" s="21">
        <f>IFERROR(H843/INDEX(표5[#All],MATCH(B843,표5[[#All],[잉크]],0),5),"")</f>
        <v>4</v>
      </c>
      <c r="J843" s="542"/>
      <c r="K843" s="25" t="str">
        <f>IF(ISBLANK(J843),"",INDEX(호기!$A$1:$B$657,MATCH('생산계획(잉크)'!B1295,호기!$A$1:$A$657,0),2))</f>
        <v/>
      </c>
      <c r="L843" s="24">
        <f>H843+J843-INDEX(표5[#All],MATCH(B843,표5[[#All],[잉크]],0),5)</f>
        <v>3</v>
      </c>
      <c r="M843" s="21" t="str">
        <f>IFERROR(L843/INDEX(표5[#All],MATCH(B843,표5[[#All],[잉크]],0),8),"")</f>
        <v/>
      </c>
      <c r="N843" s="542"/>
      <c r="O843" s="23" t="str">
        <f>IF(ISBLANK(N843),"",INDEX(호기!$A$1:$B$657,MATCH('생산계획(잉크)'!B1295,호기!$A$1:$A$657,0),2))</f>
        <v/>
      </c>
      <c r="P843" s="24">
        <f>L843+N843-INDEX(표5[#All],MATCH(B843,표5[[#All],[잉크]],0),5)</f>
        <v>2</v>
      </c>
      <c r="Q843" s="21" t="str">
        <f>IFERROR(P843/INDEX(표5[#All],MATCH(B843,표5[[#All],[잉크]],0),11),"")</f>
        <v/>
      </c>
      <c r="R843" s="542"/>
      <c r="S843" s="25" t="str">
        <f>IF(ISBLANK(R843),"",INDEX(호기!$A$1:$B$657,MATCH('생산계획(잉크)'!B1295,호기!$A$1:$A$657,0),2))</f>
        <v/>
      </c>
      <c r="T843" s="24">
        <f>P843+R843-INDEX(표5[#All],MATCH(B843,표5[[#All],[잉크]],0),5)</f>
        <v>1</v>
      </c>
      <c r="U843" s="21" t="str">
        <f>IFERROR(T843/INDEX(표5[#All],MATCH(B843,표5[[#All],[잉크]],0),14),"")</f>
        <v/>
      </c>
      <c r="V843" s="542"/>
      <c r="W843" s="23" t="str">
        <f>IF(ISBLANK(V843),"",INDEX(호기!$A$1:$B$657,MATCH('생산계획(잉크)'!B1295,호기!$A$1:$A$657,0),2))</f>
        <v/>
      </c>
      <c r="X843" s="24">
        <f>T843+V843-INDEX(표5[#All],MATCH(B843,표5[[#All],[잉크]],0),5)</f>
        <v>0</v>
      </c>
      <c r="Y843" s="21" t="str">
        <f>IFERROR(X843/INDEX(표5[#All],MATCH(B843,표5[[#All],[잉크]],0),17),"")</f>
        <v/>
      </c>
      <c r="Z843" s="23"/>
      <c r="AA843" s="23" t="str">
        <f>IF(ISBLANK(Z843),"",INDEX(호기!$A$1:$B$657,MATCH('생산계획(잉크)'!B1295,호기!$A$1:$A$657,0),2))</f>
        <v/>
      </c>
      <c r="AB843" s="24">
        <f>X843+Z843-INDEX(표5[#All],MATCH(B843,표5[[#All],[잉크]],0),5)</f>
        <v>-1</v>
      </c>
      <c r="AC843" s="21" t="str">
        <f>IFERROR(AB843/INDEX(표5[#All],MATCH(B843,표5[[#All],[잉크]],0),20),"")</f>
        <v/>
      </c>
      <c r="AD843" s="23"/>
      <c r="AE843" s="235"/>
      <c r="BB843" s="67"/>
      <c r="BC843" s="67"/>
      <c r="BD843" s="67"/>
      <c r="BE843" s="67"/>
      <c r="BF843" s="67"/>
    </row>
    <row r="844" spans="2:58" ht="15.75" hidden="1" customHeight="1" x14ac:dyDescent="0.3">
      <c r="B844" s="5" t="s">
        <v>3628</v>
      </c>
      <c r="C844" s="68"/>
      <c r="D844" s="69" t="str">
        <f>IFERROR(C844/INDEX(표5[#All],MATCH(B844,표5[[#All],[잉크]],0),2),"")</f>
        <v/>
      </c>
      <c r="E844" s="22">
        <f>$C844-INDEX(표5[#All],MATCH(B844,표5[[#All],[잉크]],0),24)</f>
        <v>0</v>
      </c>
      <c r="F844" s="542"/>
      <c r="G844" s="23" t="str">
        <f>IF(ISBLANK(F844),"",INDEX(호기!$A$1:$B$657,MATCH('생산계획(잉크)'!B1296,호기!$A$1:$A$657,0),2))</f>
        <v/>
      </c>
      <c r="H844" s="24">
        <f>C844+F844-INDEX(표5[#All],MATCH(B844,표5[[#All],[잉크]],0),2)</f>
        <v>0</v>
      </c>
      <c r="I844" s="21" t="str">
        <f>IFERROR(H844/INDEX(표5[#All],MATCH(B844,표5[[#All],[잉크]],0),5),"")</f>
        <v/>
      </c>
      <c r="J844" s="542"/>
      <c r="K844" s="25" t="str">
        <f>IF(ISBLANK(J844),"",INDEX(호기!$A$1:$B$657,MATCH('생산계획(잉크)'!B1296,호기!$A$1:$A$657,0),2))</f>
        <v/>
      </c>
      <c r="L844" s="24">
        <f>H844+J844-INDEX(표5[#All],MATCH(B844,표5[[#All],[잉크]],0),5)</f>
        <v>0</v>
      </c>
      <c r="M844" s="21" t="str">
        <f>IFERROR(L844/INDEX(표5[#All],MATCH(B844,표5[[#All],[잉크]],0),8),"")</f>
        <v/>
      </c>
      <c r="N844" s="542"/>
      <c r="O844" s="23" t="str">
        <f>IF(ISBLANK(N844),"",INDEX(호기!$A$1:$B$657,MATCH('생산계획(잉크)'!B1296,호기!$A$1:$A$657,0),2))</f>
        <v/>
      </c>
      <c r="P844" s="24">
        <f>L844+N844-INDEX(표5[#All],MATCH(B844,표5[[#All],[잉크]],0),5)</f>
        <v>0</v>
      </c>
      <c r="Q844" s="21" t="str">
        <f>IFERROR(P844/INDEX(표5[#All],MATCH(B844,표5[[#All],[잉크]],0),11),"")</f>
        <v/>
      </c>
      <c r="R844" s="542"/>
      <c r="S844" s="25" t="str">
        <f>IF(ISBLANK(R844),"",INDEX(호기!$A$1:$B$657,MATCH('생산계획(잉크)'!B1296,호기!$A$1:$A$657,0),2))</f>
        <v/>
      </c>
      <c r="T844" s="24">
        <f>P844+R844-INDEX(표5[#All],MATCH(B844,표5[[#All],[잉크]],0),5)</f>
        <v>0</v>
      </c>
      <c r="U844" s="21" t="str">
        <f>IFERROR(T844/INDEX(표5[#All],MATCH(B844,표5[[#All],[잉크]],0),14),"")</f>
        <v/>
      </c>
      <c r="V844" s="542"/>
      <c r="W844" s="23" t="str">
        <f>IF(ISBLANK(V844),"",INDEX(호기!$A$1:$B$657,MATCH('생산계획(잉크)'!B1296,호기!$A$1:$A$657,0),2))</f>
        <v/>
      </c>
      <c r="X844" s="24">
        <f>T844+V844-INDEX(표5[#All],MATCH(B844,표5[[#All],[잉크]],0),5)</f>
        <v>0</v>
      </c>
      <c r="Y844" s="21" t="str">
        <f>IFERROR(X844/INDEX(표5[#All],MATCH(B844,표5[[#All],[잉크]],0),17),"")</f>
        <v/>
      </c>
      <c r="Z844" s="23"/>
      <c r="AA844" s="23" t="str">
        <f>IF(ISBLANK(Z844),"",INDEX(호기!$A$1:$B$657,MATCH('생산계획(잉크)'!B1296,호기!$A$1:$A$657,0),2))</f>
        <v/>
      </c>
      <c r="AB844" s="24">
        <f>X844+Z844-INDEX(표5[#All],MATCH(B844,표5[[#All],[잉크]],0),5)</f>
        <v>0</v>
      </c>
      <c r="AC844" s="21" t="str">
        <f>IFERROR(AB844/INDEX(표5[#All],MATCH(B844,표5[[#All],[잉크]],0),20),"")</f>
        <v/>
      </c>
      <c r="AD844" s="23"/>
      <c r="AE844" s="235"/>
      <c r="BB844" s="67"/>
      <c r="BC844" s="67"/>
      <c r="BD844" s="67"/>
      <c r="BE844" s="67"/>
      <c r="BF844" s="67"/>
    </row>
    <row r="845" spans="2:58" ht="15.75" hidden="1" customHeight="1" x14ac:dyDescent="0.3">
      <c r="B845" s="5" t="s">
        <v>3629</v>
      </c>
      <c r="C845" s="68"/>
      <c r="D845" s="69" t="str">
        <f>IFERROR(C845/INDEX(표5[#All],MATCH(B845,표5[[#All],[잉크]],0),2),"")</f>
        <v/>
      </c>
      <c r="E845" s="22">
        <f>$C845-INDEX(표5[#All],MATCH(B845,표5[[#All],[잉크]],0),24)</f>
        <v>0</v>
      </c>
      <c r="F845" s="542"/>
      <c r="G845" s="23" t="str">
        <f>IF(ISBLANK(F845),"",INDEX(호기!$A$1:$B$657,MATCH('생산계획(잉크)'!B1297,호기!$A$1:$A$657,0),2))</f>
        <v/>
      </c>
      <c r="H845" s="24">
        <f>C845+F845-INDEX(표5[#All],MATCH(B845,표5[[#All],[잉크]],0),2)</f>
        <v>0</v>
      </c>
      <c r="I845" s="21" t="str">
        <f>IFERROR(H845/INDEX(표5[#All],MATCH(B845,표5[[#All],[잉크]],0),5),"")</f>
        <v/>
      </c>
      <c r="J845" s="542"/>
      <c r="K845" s="25" t="str">
        <f>IF(ISBLANK(J845),"",INDEX(호기!$A$1:$B$657,MATCH('생산계획(잉크)'!B1297,호기!$A$1:$A$657,0),2))</f>
        <v/>
      </c>
      <c r="L845" s="24">
        <f>H845+J845-INDEX(표5[#All],MATCH(B845,표5[[#All],[잉크]],0),5)</f>
        <v>0</v>
      </c>
      <c r="M845" s="21" t="str">
        <f>IFERROR(L845/INDEX(표5[#All],MATCH(B845,표5[[#All],[잉크]],0),8),"")</f>
        <v/>
      </c>
      <c r="N845" s="542"/>
      <c r="O845" s="23" t="str">
        <f>IF(ISBLANK(N845),"",INDEX(호기!$A$1:$B$657,MATCH('생산계획(잉크)'!B1297,호기!$A$1:$A$657,0),2))</f>
        <v/>
      </c>
      <c r="P845" s="24">
        <f>L845+N845-INDEX(표5[#All],MATCH(B845,표5[[#All],[잉크]],0),5)</f>
        <v>0</v>
      </c>
      <c r="Q845" s="21" t="str">
        <f>IFERROR(P845/INDEX(표5[#All],MATCH(B845,표5[[#All],[잉크]],0),11),"")</f>
        <v/>
      </c>
      <c r="R845" s="542"/>
      <c r="S845" s="25" t="str">
        <f>IF(ISBLANK(R845),"",INDEX(호기!$A$1:$B$657,MATCH('생산계획(잉크)'!B1297,호기!$A$1:$A$657,0),2))</f>
        <v/>
      </c>
      <c r="T845" s="24">
        <f>P845+R845-INDEX(표5[#All],MATCH(B845,표5[[#All],[잉크]],0),5)</f>
        <v>0</v>
      </c>
      <c r="U845" s="21" t="str">
        <f>IFERROR(T845/INDEX(표5[#All],MATCH(B845,표5[[#All],[잉크]],0),14),"")</f>
        <v/>
      </c>
      <c r="V845" s="542"/>
      <c r="W845" s="23" t="str">
        <f>IF(ISBLANK(V845),"",INDEX(호기!$A$1:$B$657,MATCH('생산계획(잉크)'!B1297,호기!$A$1:$A$657,0),2))</f>
        <v/>
      </c>
      <c r="X845" s="24">
        <f>T845+V845-INDEX(표5[#All],MATCH(B845,표5[[#All],[잉크]],0),5)</f>
        <v>0</v>
      </c>
      <c r="Y845" s="21" t="str">
        <f>IFERROR(X845/INDEX(표5[#All],MATCH(B845,표5[[#All],[잉크]],0),17),"")</f>
        <v/>
      </c>
      <c r="Z845" s="23"/>
      <c r="AA845" s="23" t="str">
        <f>IF(ISBLANK(Z845),"",INDEX(호기!$A$1:$B$657,MATCH('생산계획(잉크)'!B1297,호기!$A$1:$A$657,0),2))</f>
        <v/>
      </c>
      <c r="AB845" s="24">
        <f>X845+Z845-INDEX(표5[#All],MATCH(B845,표5[[#All],[잉크]],0),5)</f>
        <v>0</v>
      </c>
      <c r="AC845" s="21" t="str">
        <f>IFERROR(AB845/INDEX(표5[#All],MATCH(B845,표5[[#All],[잉크]],0),20),"")</f>
        <v/>
      </c>
      <c r="AD845" s="23"/>
      <c r="AE845" s="235"/>
      <c r="BB845" s="67"/>
      <c r="BC845" s="67"/>
      <c r="BD845" s="67"/>
      <c r="BE845" s="67"/>
      <c r="BF845" s="67"/>
    </row>
    <row r="846" spans="2:58" ht="15.75" hidden="1" customHeight="1" x14ac:dyDescent="0.3">
      <c r="B846" s="5" t="s">
        <v>3632</v>
      </c>
      <c r="C846" s="68"/>
      <c r="D846" s="69" t="str">
        <f>IFERROR(C846/INDEX(표5[#All],MATCH(B846,표5[[#All],[잉크]],0),2),"")</f>
        <v/>
      </c>
      <c r="E846" s="22">
        <f>$C846-INDEX(표5[#All],MATCH(B846,표5[[#All],[잉크]],0),24)</f>
        <v>0</v>
      </c>
      <c r="F846" s="542"/>
      <c r="G846" s="23" t="str">
        <f>IF(ISBLANK(F846),"",INDEX(호기!$A$1:$B$657,MATCH('생산계획(잉크)'!B1298,호기!$A$1:$A$657,0),2))</f>
        <v/>
      </c>
      <c r="H846" s="24">
        <f>C846+F846-INDEX(표5[#All],MATCH(B846,표5[[#All],[잉크]],0),2)</f>
        <v>0</v>
      </c>
      <c r="I846" s="21" t="str">
        <f>IFERROR(H846/INDEX(표5[#All],MATCH(B846,표5[[#All],[잉크]],0),5),"")</f>
        <v/>
      </c>
      <c r="J846" s="542"/>
      <c r="K846" s="25" t="str">
        <f>IF(ISBLANK(J846),"",INDEX(호기!$A$1:$B$657,MATCH('생산계획(잉크)'!B1298,호기!$A$1:$A$657,0),2))</f>
        <v/>
      </c>
      <c r="L846" s="24">
        <f>H846+J846-INDEX(표5[#All],MATCH(B846,표5[[#All],[잉크]],0),5)</f>
        <v>0</v>
      </c>
      <c r="M846" s="21" t="str">
        <f>IFERROR(L846/INDEX(표5[#All],MATCH(B846,표5[[#All],[잉크]],0),8),"")</f>
        <v/>
      </c>
      <c r="N846" s="542"/>
      <c r="O846" s="23" t="str">
        <f>IF(ISBLANK(N846),"",INDEX(호기!$A$1:$B$657,MATCH('생산계획(잉크)'!B1298,호기!$A$1:$A$657,0),2))</f>
        <v/>
      </c>
      <c r="P846" s="24">
        <f>L846+N846-INDEX(표5[#All],MATCH(B846,표5[[#All],[잉크]],0),5)</f>
        <v>0</v>
      </c>
      <c r="Q846" s="21" t="str">
        <f>IFERROR(P846/INDEX(표5[#All],MATCH(B846,표5[[#All],[잉크]],0),11),"")</f>
        <v/>
      </c>
      <c r="R846" s="542"/>
      <c r="S846" s="25" t="str">
        <f>IF(ISBLANK(R846),"",INDEX(호기!$A$1:$B$657,MATCH('생산계획(잉크)'!B1298,호기!$A$1:$A$657,0),2))</f>
        <v/>
      </c>
      <c r="T846" s="24">
        <f>P846+R846-INDEX(표5[#All],MATCH(B846,표5[[#All],[잉크]],0),5)</f>
        <v>0</v>
      </c>
      <c r="U846" s="21" t="str">
        <f>IFERROR(T846/INDEX(표5[#All],MATCH(B846,표5[[#All],[잉크]],0),14),"")</f>
        <v/>
      </c>
      <c r="V846" s="542"/>
      <c r="W846" s="23" t="str">
        <f>IF(ISBLANK(V846),"",INDEX(호기!$A$1:$B$657,MATCH('생산계획(잉크)'!B1298,호기!$A$1:$A$657,0),2))</f>
        <v/>
      </c>
      <c r="X846" s="24">
        <f>T846+V846-INDEX(표5[#All],MATCH(B846,표5[[#All],[잉크]],0),5)</f>
        <v>0</v>
      </c>
      <c r="Y846" s="21" t="str">
        <f>IFERROR(X846/INDEX(표5[#All],MATCH(B846,표5[[#All],[잉크]],0),17),"")</f>
        <v/>
      </c>
      <c r="Z846" s="23"/>
      <c r="AA846" s="23" t="str">
        <f>IF(ISBLANK(Z846),"",INDEX(호기!$A$1:$B$657,MATCH('생산계획(잉크)'!B1298,호기!$A$1:$A$657,0),2))</f>
        <v/>
      </c>
      <c r="AB846" s="24">
        <f>X846+Z846-INDEX(표5[#All],MATCH(B846,표5[[#All],[잉크]],0),5)</f>
        <v>0</v>
      </c>
      <c r="AC846" s="21" t="str">
        <f>IFERROR(AB846/INDEX(표5[#All],MATCH(B846,표5[[#All],[잉크]],0),20),"")</f>
        <v/>
      </c>
      <c r="AD846" s="23"/>
      <c r="AE846" s="235"/>
      <c r="BB846" s="67"/>
      <c r="BC846" s="67"/>
      <c r="BD846" s="67"/>
      <c r="BE846" s="67"/>
      <c r="BF846" s="67"/>
    </row>
    <row r="847" spans="2:58" ht="15.75" hidden="1" customHeight="1" x14ac:dyDescent="0.3">
      <c r="B847" s="5" t="s">
        <v>3648</v>
      </c>
      <c r="C847" s="68"/>
      <c r="D847" s="69" t="str">
        <f>IFERROR(C847/INDEX(표5[#All],MATCH(B847,표5[[#All],[잉크]],0),2),"")</f>
        <v/>
      </c>
      <c r="E847" s="22">
        <f>$C847-INDEX(표5[#All],MATCH(B847,표5[[#All],[잉크]],0),24)</f>
        <v>0</v>
      </c>
      <c r="F847" s="542"/>
      <c r="G847" s="23" t="str">
        <f>IF(ISBLANK(F847),"",INDEX(호기!$A$1:$B$657,MATCH('생산계획(잉크)'!B1299,호기!$A$1:$A$657,0),2))</f>
        <v/>
      </c>
      <c r="H847" s="24">
        <f>C847+F847-INDEX(표5[#All],MATCH(B847,표5[[#All],[잉크]],0),2)</f>
        <v>0</v>
      </c>
      <c r="I847" s="21" t="str">
        <f>IFERROR(H847/INDEX(표5[#All],MATCH(B847,표5[[#All],[잉크]],0),5),"")</f>
        <v/>
      </c>
      <c r="J847" s="542"/>
      <c r="K847" s="25" t="str">
        <f>IF(ISBLANK(J847),"",INDEX(호기!$A$1:$B$657,MATCH('생산계획(잉크)'!B1299,호기!$A$1:$A$657,0),2))</f>
        <v/>
      </c>
      <c r="L847" s="24">
        <f>H847+J847-INDEX(표5[#All],MATCH(B847,표5[[#All],[잉크]],0),5)</f>
        <v>0</v>
      </c>
      <c r="M847" s="21" t="str">
        <f>IFERROR(L847/INDEX(표5[#All],MATCH(B847,표5[[#All],[잉크]],0),8),"")</f>
        <v/>
      </c>
      <c r="N847" s="542"/>
      <c r="O847" s="23" t="str">
        <f>IF(ISBLANK(N847),"",INDEX(호기!$A$1:$B$657,MATCH('생산계획(잉크)'!B1299,호기!$A$1:$A$657,0),2))</f>
        <v/>
      </c>
      <c r="P847" s="24">
        <f>L847+N847-INDEX(표5[#All],MATCH(B847,표5[[#All],[잉크]],0),5)</f>
        <v>0</v>
      </c>
      <c r="Q847" s="21" t="str">
        <f>IFERROR(P847/INDEX(표5[#All],MATCH(B847,표5[[#All],[잉크]],0),11),"")</f>
        <v/>
      </c>
      <c r="R847" s="542"/>
      <c r="S847" s="25" t="str">
        <f>IF(ISBLANK(R847),"",INDEX(호기!$A$1:$B$657,MATCH('생산계획(잉크)'!B1299,호기!$A$1:$A$657,0),2))</f>
        <v/>
      </c>
      <c r="T847" s="24">
        <f>P847+R847-INDEX(표5[#All],MATCH(B847,표5[[#All],[잉크]],0),5)</f>
        <v>0</v>
      </c>
      <c r="U847" s="21" t="str">
        <f>IFERROR(T847/INDEX(표5[#All],MATCH(B847,표5[[#All],[잉크]],0),14),"")</f>
        <v/>
      </c>
      <c r="V847" s="542"/>
      <c r="W847" s="23" t="str">
        <f>IF(ISBLANK(V847),"",INDEX(호기!$A$1:$B$657,MATCH('생산계획(잉크)'!B1299,호기!$A$1:$A$657,0),2))</f>
        <v/>
      </c>
      <c r="X847" s="24">
        <f>T847+V847-INDEX(표5[#All],MATCH(B847,표5[[#All],[잉크]],0),5)</f>
        <v>0</v>
      </c>
      <c r="Y847" s="21" t="str">
        <f>IFERROR(X847/INDEX(표5[#All],MATCH(B847,표5[[#All],[잉크]],0),17),"")</f>
        <v/>
      </c>
      <c r="Z847" s="23"/>
      <c r="AA847" s="23" t="str">
        <f>IF(ISBLANK(Z847),"",INDEX(호기!$A$1:$B$657,MATCH('생산계획(잉크)'!B1299,호기!$A$1:$A$657,0),2))</f>
        <v/>
      </c>
      <c r="AB847" s="24">
        <f>X847+Z847-INDEX(표5[#All],MATCH(B847,표5[[#All],[잉크]],0),5)</f>
        <v>0</v>
      </c>
      <c r="AC847" s="21" t="str">
        <f>IFERROR(AB847/INDEX(표5[#All],MATCH(B847,표5[[#All],[잉크]],0),20),"")</f>
        <v/>
      </c>
      <c r="AD847" s="23"/>
      <c r="AE847" s="235"/>
      <c r="BB847" s="67"/>
      <c r="BC847" s="67"/>
      <c r="BD847" s="67"/>
      <c r="BE847" s="67"/>
      <c r="BF847" s="67"/>
    </row>
    <row r="848" spans="2:58" ht="15.75" hidden="1" customHeight="1" x14ac:dyDescent="0.3">
      <c r="B848" s="5" t="s">
        <v>3670</v>
      </c>
      <c r="C848" s="68"/>
      <c r="D848" s="69" t="str">
        <f>IFERROR(C848/INDEX(표5[#All],MATCH(B848,표5[[#All],[잉크]],0),2),"")</f>
        <v/>
      </c>
      <c r="E848" s="22">
        <f>$C848-INDEX(표5[#All],MATCH(B848,표5[[#All],[잉크]],0),24)</f>
        <v>0</v>
      </c>
      <c r="F848" s="542"/>
      <c r="G848" s="23" t="str">
        <f>IF(ISBLANK(F848),"",INDEX(호기!$A$1:$B$657,MATCH('생산계획(잉크)'!B1300,호기!$A$1:$A$657,0),2))</f>
        <v/>
      </c>
      <c r="H848" s="24">
        <f>C848+F848-INDEX(표5[#All],MATCH(B848,표5[[#All],[잉크]],0),2)</f>
        <v>0</v>
      </c>
      <c r="I848" s="21" t="str">
        <f>IFERROR(H848/INDEX(표5[#All],MATCH(B848,표5[[#All],[잉크]],0),5),"")</f>
        <v/>
      </c>
      <c r="J848" s="542"/>
      <c r="K848" s="25" t="str">
        <f>IF(ISBLANK(J848),"",INDEX(호기!$A$1:$B$657,MATCH('생산계획(잉크)'!B1300,호기!$A$1:$A$657,0),2))</f>
        <v/>
      </c>
      <c r="L848" s="24">
        <f>H848+J848-INDEX(표5[#All],MATCH(B848,표5[[#All],[잉크]],0),5)</f>
        <v>0</v>
      </c>
      <c r="M848" s="21" t="str">
        <f>IFERROR(L848/INDEX(표5[#All],MATCH(B848,표5[[#All],[잉크]],0),8),"")</f>
        <v/>
      </c>
      <c r="N848" s="542"/>
      <c r="O848" s="23" t="str">
        <f>IF(ISBLANK(N848),"",INDEX(호기!$A$1:$B$657,MATCH('생산계획(잉크)'!B1300,호기!$A$1:$A$657,0),2))</f>
        <v/>
      </c>
      <c r="P848" s="24">
        <f>L848+N848-INDEX(표5[#All],MATCH(B848,표5[[#All],[잉크]],0),5)</f>
        <v>0</v>
      </c>
      <c r="Q848" s="21" t="str">
        <f>IFERROR(P848/INDEX(표5[#All],MATCH(B848,표5[[#All],[잉크]],0),11),"")</f>
        <v/>
      </c>
      <c r="R848" s="542"/>
      <c r="S848" s="25" t="str">
        <f>IF(ISBLANK(R848),"",INDEX(호기!$A$1:$B$657,MATCH('생산계획(잉크)'!B1300,호기!$A$1:$A$657,0),2))</f>
        <v/>
      </c>
      <c r="T848" s="24">
        <f>P848+R848-INDEX(표5[#All],MATCH(B848,표5[[#All],[잉크]],0),5)</f>
        <v>0</v>
      </c>
      <c r="U848" s="21" t="str">
        <f>IFERROR(T848/INDEX(표5[#All],MATCH(B848,표5[[#All],[잉크]],0),14),"")</f>
        <v/>
      </c>
      <c r="V848" s="542"/>
      <c r="W848" s="23" t="str">
        <f>IF(ISBLANK(V848),"",INDEX(호기!$A$1:$B$657,MATCH('생산계획(잉크)'!B1300,호기!$A$1:$A$657,0),2))</f>
        <v/>
      </c>
      <c r="X848" s="24">
        <f>T848+V848-INDEX(표5[#All],MATCH(B848,표5[[#All],[잉크]],0),5)</f>
        <v>0</v>
      </c>
      <c r="Y848" s="21" t="str">
        <f>IFERROR(X848/INDEX(표5[#All],MATCH(B848,표5[[#All],[잉크]],0),17),"")</f>
        <v/>
      </c>
      <c r="Z848" s="23"/>
      <c r="AA848" s="23" t="str">
        <f>IF(ISBLANK(Z848),"",INDEX(호기!$A$1:$B$657,MATCH('생산계획(잉크)'!B1300,호기!$A$1:$A$657,0),2))</f>
        <v/>
      </c>
      <c r="AB848" s="24">
        <f>X848+Z848-INDEX(표5[#All],MATCH(B848,표5[[#All],[잉크]],0),5)</f>
        <v>0</v>
      </c>
      <c r="AC848" s="21" t="str">
        <f>IFERROR(AB848/INDEX(표5[#All],MATCH(B848,표5[[#All],[잉크]],0),20),"")</f>
        <v/>
      </c>
      <c r="AD848" s="23"/>
      <c r="AE848" s="235"/>
      <c r="BB848" s="67"/>
      <c r="BC848" s="67"/>
      <c r="BD848" s="67"/>
      <c r="BE848" s="67"/>
      <c r="BF848" s="67"/>
    </row>
    <row r="849" spans="2:58" ht="15.75" hidden="1" customHeight="1" x14ac:dyDescent="0.3">
      <c r="B849" s="5" t="s">
        <v>3661</v>
      </c>
      <c r="C849" s="68"/>
      <c r="D849" s="69" t="str">
        <f>IFERROR(C849/INDEX(표5[#All],MATCH(B849,표5[[#All],[잉크]],0),2),"")</f>
        <v/>
      </c>
      <c r="E849" s="22">
        <f>$C849-INDEX(표5[#All],MATCH(B849,표5[[#All],[잉크]],0),24)</f>
        <v>0</v>
      </c>
      <c r="F849" s="542"/>
      <c r="G849" s="23" t="str">
        <f>IF(ISBLANK(F849),"",INDEX(호기!$A$1:$B$657,MATCH('생산계획(잉크)'!B1301,호기!$A$1:$A$657,0),2))</f>
        <v/>
      </c>
      <c r="H849" s="24">
        <f>C849+F849-INDEX(표5[#All],MATCH(B849,표5[[#All],[잉크]],0),2)</f>
        <v>0</v>
      </c>
      <c r="I849" s="21" t="str">
        <f>IFERROR(H849/INDEX(표5[#All],MATCH(B849,표5[[#All],[잉크]],0),5),"")</f>
        <v/>
      </c>
      <c r="J849" s="542"/>
      <c r="K849" s="25" t="str">
        <f>IF(ISBLANK(J849),"",INDEX(호기!$A$1:$B$657,MATCH('생산계획(잉크)'!B1301,호기!$A$1:$A$657,0),2))</f>
        <v/>
      </c>
      <c r="L849" s="24">
        <f>H849+J849-INDEX(표5[#All],MATCH(B849,표5[[#All],[잉크]],0),5)</f>
        <v>0</v>
      </c>
      <c r="M849" s="21" t="str">
        <f>IFERROR(L849/INDEX(표5[#All],MATCH(B849,표5[[#All],[잉크]],0),8),"")</f>
        <v/>
      </c>
      <c r="N849" s="542"/>
      <c r="O849" s="23" t="str">
        <f>IF(ISBLANK(N849),"",INDEX(호기!$A$1:$B$657,MATCH('생산계획(잉크)'!B1301,호기!$A$1:$A$657,0),2))</f>
        <v/>
      </c>
      <c r="P849" s="24">
        <f>L849+N849-INDEX(표5[#All],MATCH(B849,표5[[#All],[잉크]],0),5)</f>
        <v>0</v>
      </c>
      <c r="Q849" s="21" t="str">
        <f>IFERROR(P849/INDEX(표5[#All],MATCH(B849,표5[[#All],[잉크]],0),11),"")</f>
        <v/>
      </c>
      <c r="R849" s="542"/>
      <c r="S849" s="25" t="str">
        <f>IF(ISBLANK(R849),"",INDEX(호기!$A$1:$B$657,MATCH('생산계획(잉크)'!B1301,호기!$A$1:$A$657,0),2))</f>
        <v/>
      </c>
      <c r="T849" s="24">
        <f>P849+R849-INDEX(표5[#All],MATCH(B849,표5[[#All],[잉크]],0),5)</f>
        <v>0</v>
      </c>
      <c r="U849" s="21" t="str">
        <f>IFERROR(T849/INDEX(표5[#All],MATCH(B849,표5[[#All],[잉크]],0),14),"")</f>
        <v/>
      </c>
      <c r="V849" s="542"/>
      <c r="W849" s="23" t="str">
        <f>IF(ISBLANK(V849),"",INDEX(호기!$A$1:$B$657,MATCH('생산계획(잉크)'!B1301,호기!$A$1:$A$657,0),2))</f>
        <v/>
      </c>
      <c r="X849" s="24">
        <f>T849+V849-INDEX(표5[#All],MATCH(B849,표5[[#All],[잉크]],0),5)</f>
        <v>0</v>
      </c>
      <c r="Y849" s="21" t="str">
        <f>IFERROR(X849/INDEX(표5[#All],MATCH(B849,표5[[#All],[잉크]],0),17),"")</f>
        <v/>
      </c>
      <c r="Z849" s="23"/>
      <c r="AA849" s="23" t="str">
        <f>IF(ISBLANK(Z849),"",INDEX(호기!$A$1:$B$657,MATCH('생산계획(잉크)'!B1301,호기!$A$1:$A$657,0),2))</f>
        <v/>
      </c>
      <c r="AB849" s="24">
        <f>X849+Z849-INDEX(표5[#All],MATCH(B849,표5[[#All],[잉크]],0),5)</f>
        <v>0</v>
      </c>
      <c r="AC849" s="21" t="str">
        <f>IFERROR(AB849/INDEX(표5[#All],MATCH(B849,표5[[#All],[잉크]],0),20),"")</f>
        <v/>
      </c>
      <c r="AD849" s="23"/>
      <c r="AE849" s="235"/>
      <c r="BB849" s="67"/>
      <c r="BC849" s="67"/>
      <c r="BD849" s="67"/>
      <c r="BE849" s="67"/>
      <c r="BF849" s="67"/>
    </row>
    <row r="850" spans="2:58" ht="15.75" hidden="1" customHeight="1" x14ac:dyDescent="0.3">
      <c r="B850" s="5" t="s">
        <v>3844</v>
      </c>
      <c r="C850" s="68"/>
      <c r="D850" s="69" t="str">
        <f>IFERROR(C850/INDEX(표5[#All],MATCH(B850,표5[[#All],[잉크]],0),2),"")</f>
        <v/>
      </c>
      <c r="E850" s="22">
        <f>$C850-INDEX(표5[#All],MATCH(B850,표5[[#All],[잉크]],0),24)</f>
        <v>0</v>
      </c>
      <c r="F850" s="542"/>
      <c r="G850" s="23" t="str">
        <f>IF(ISBLANK(F850),"",INDEX(호기!$A$1:$B$657,MATCH('생산계획(잉크)'!B1302,호기!$A$1:$A$657,0),2))</f>
        <v/>
      </c>
      <c r="H850" s="24">
        <f>C850+F850-INDEX(표5[#All],MATCH(B850,표5[[#All],[잉크]],0),2)</f>
        <v>0</v>
      </c>
      <c r="I850" s="21" t="str">
        <f>IFERROR(H850/INDEX(표5[#All],MATCH(B850,표5[[#All],[잉크]],0),5),"")</f>
        <v/>
      </c>
      <c r="J850" s="542"/>
      <c r="K850" s="25" t="str">
        <f>IF(ISBLANK(J850),"",INDEX(호기!$A$1:$B$657,MATCH('생산계획(잉크)'!B1302,호기!$A$1:$A$657,0),2))</f>
        <v/>
      </c>
      <c r="L850" s="24">
        <f>H850+J850-INDEX(표5[#All],MATCH(B850,표5[[#All],[잉크]],0),5)</f>
        <v>0</v>
      </c>
      <c r="M850" s="21" t="str">
        <f>IFERROR(L850/INDEX(표5[#All],MATCH(B850,표5[[#All],[잉크]],0),8),"")</f>
        <v/>
      </c>
      <c r="N850" s="542"/>
      <c r="O850" s="23" t="str">
        <f>IF(ISBLANK(N850),"",INDEX(호기!$A$1:$B$657,MATCH('생산계획(잉크)'!B1302,호기!$A$1:$A$657,0),2))</f>
        <v/>
      </c>
      <c r="P850" s="24">
        <f>L850+N850-INDEX(표5[#All],MATCH(B850,표5[[#All],[잉크]],0),5)</f>
        <v>0</v>
      </c>
      <c r="Q850" s="21" t="str">
        <f>IFERROR(P850/INDEX(표5[#All],MATCH(B850,표5[[#All],[잉크]],0),11),"")</f>
        <v/>
      </c>
      <c r="R850" s="542"/>
      <c r="S850" s="25" t="str">
        <f>IF(ISBLANK(R850),"",INDEX(호기!$A$1:$B$657,MATCH('생산계획(잉크)'!B1302,호기!$A$1:$A$657,0),2))</f>
        <v/>
      </c>
      <c r="T850" s="24">
        <f>P850+R850-INDEX(표5[#All],MATCH(B850,표5[[#All],[잉크]],0),5)</f>
        <v>0</v>
      </c>
      <c r="U850" s="21" t="str">
        <f>IFERROR(T850/INDEX(표5[#All],MATCH(B850,표5[[#All],[잉크]],0),14),"")</f>
        <v/>
      </c>
      <c r="V850" s="542"/>
      <c r="W850" s="23" t="str">
        <f>IF(ISBLANK(V850),"",INDEX(호기!$A$1:$B$657,MATCH('생산계획(잉크)'!B1302,호기!$A$1:$A$657,0),2))</f>
        <v/>
      </c>
      <c r="X850" s="24">
        <f>T850+V850-INDEX(표5[#All],MATCH(B850,표5[[#All],[잉크]],0),5)</f>
        <v>0</v>
      </c>
      <c r="Y850" s="21" t="str">
        <f>IFERROR(X850/INDEX(표5[#All],MATCH(B850,표5[[#All],[잉크]],0),17),"")</f>
        <v/>
      </c>
      <c r="Z850" s="23"/>
      <c r="AA850" s="23" t="str">
        <f>IF(ISBLANK(Z850),"",INDEX(호기!$A$1:$B$657,MATCH('생산계획(잉크)'!B1302,호기!$A$1:$A$657,0),2))</f>
        <v/>
      </c>
      <c r="AB850" s="24">
        <f>X850+Z850-INDEX(표5[#All],MATCH(B850,표5[[#All],[잉크]],0),5)</f>
        <v>0</v>
      </c>
      <c r="AC850" s="21" t="str">
        <f>IFERROR(AB850/INDEX(표5[#All],MATCH(B850,표5[[#All],[잉크]],0),20),"")</f>
        <v/>
      </c>
      <c r="AD850" s="23"/>
      <c r="AE850" s="235"/>
      <c r="BB850" s="67"/>
      <c r="BC850" s="67"/>
      <c r="BD850" s="67"/>
      <c r="BE850" s="67"/>
      <c r="BF850" s="67"/>
    </row>
    <row r="851" spans="2:58" ht="15.75" hidden="1" customHeight="1" x14ac:dyDescent="0.3">
      <c r="B851" s="5" t="s">
        <v>3668</v>
      </c>
      <c r="C851" s="68"/>
      <c r="D851" s="69" t="str">
        <f>IFERROR(C851/INDEX(표5[#All],MATCH(B851,표5[[#All],[잉크]],0),2),"")</f>
        <v/>
      </c>
      <c r="E851" s="22">
        <f>$C851-INDEX(표5[#All],MATCH(B851,표5[[#All],[잉크]],0),24)</f>
        <v>0</v>
      </c>
      <c r="F851" s="542"/>
      <c r="G851" s="23" t="str">
        <f>IF(ISBLANK(F851),"",INDEX(호기!$A$1:$B$657,MATCH('생산계획(잉크)'!B1303,호기!$A$1:$A$657,0),2))</f>
        <v/>
      </c>
      <c r="H851" s="24">
        <f>C851+F851-INDEX(표5[#All],MATCH(B851,표5[[#All],[잉크]],0),2)</f>
        <v>0</v>
      </c>
      <c r="I851" s="21" t="str">
        <f>IFERROR(H851/INDEX(표5[#All],MATCH(B851,표5[[#All],[잉크]],0),5),"")</f>
        <v/>
      </c>
      <c r="J851" s="542"/>
      <c r="K851" s="25" t="str">
        <f>IF(ISBLANK(J851),"",INDEX(호기!$A$1:$B$657,MATCH('생산계획(잉크)'!B1303,호기!$A$1:$A$657,0),2))</f>
        <v/>
      </c>
      <c r="L851" s="24">
        <f>H851+J851-INDEX(표5[#All],MATCH(B851,표5[[#All],[잉크]],0),5)</f>
        <v>0</v>
      </c>
      <c r="M851" s="21" t="str">
        <f>IFERROR(L851/INDEX(표5[#All],MATCH(B851,표5[[#All],[잉크]],0),8),"")</f>
        <v/>
      </c>
      <c r="N851" s="542"/>
      <c r="O851" s="23" t="str">
        <f>IF(ISBLANK(N851),"",INDEX(호기!$A$1:$B$657,MATCH('생산계획(잉크)'!B1303,호기!$A$1:$A$657,0),2))</f>
        <v/>
      </c>
      <c r="P851" s="24">
        <f>L851+N851-INDEX(표5[#All],MATCH(B851,표5[[#All],[잉크]],0),5)</f>
        <v>0</v>
      </c>
      <c r="Q851" s="21" t="str">
        <f>IFERROR(P851/INDEX(표5[#All],MATCH(B851,표5[[#All],[잉크]],0),11),"")</f>
        <v/>
      </c>
      <c r="R851" s="542"/>
      <c r="S851" s="25" t="str">
        <f>IF(ISBLANK(R851),"",INDEX(호기!$A$1:$B$657,MATCH('생산계획(잉크)'!B1303,호기!$A$1:$A$657,0),2))</f>
        <v/>
      </c>
      <c r="T851" s="24">
        <f>P851+R851-INDEX(표5[#All],MATCH(B851,표5[[#All],[잉크]],0),5)</f>
        <v>0</v>
      </c>
      <c r="U851" s="21" t="str">
        <f>IFERROR(T851/INDEX(표5[#All],MATCH(B851,표5[[#All],[잉크]],0),14),"")</f>
        <v/>
      </c>
      <c r="V851" s="542"/>
      <c r="W851" s="23" t="str">
        <f>IF(ISBLANK(V851),"",INDEX(호기!$A$1:$B$657,MATCH('생산계획(잉크)'!B1303,호기!$A$1:$A$657,0),2))</f>
        <v/>
      </c>
      <c r="X851" s="24">
        <f>T851+V851-INDEX(표5[#All],MATCH(B851,표5[[#All],[잉크]],0),5)</f>
        <v>0</v>
      </c>
      <c r="Y851" s="21" t="str">
        <f>IFERROR(X851/INDEX(표5[#All],MATCH(B851,표5[[#All],[잉크]],0),17),"")</f>
        <v/>
      </c>
      <c r="Z851" s="23"/>
      <c r="AA851" s="23" t="str">
        <f>IF(ISBLANK(Z851),"",INDEX(호기!$A$1:$B$657,MATCH('생산계획(잉크)'!B1303,호기!$A$1:$A$657,0),2))</f>
        <v/>
      </c>
      <c r="AB851" s="24">
        <f>X851+Z851-INDEX(표5[#All],MATCH(B851,표5[[#All],[잉크]],0),5)</f>
        <v>0</v>
      </c>
      <c r="AC851" s="21" t="str">
        <f>IFERROR(AB851/INDEX(표5[#All],MATCH(B851,표5[[#All],[잉크]],0),20),"")</f>
        <v/>
      </c>
      <c r="AD851" s="23"/>
      <c r="AE851" s="235"/>
      <c r="BB851" s="67"/>
      <c r="BC851" s="67"/>
      <c r="BD851" s="67"/>
      <c r="BE851" s="67"/>
      <c r="BF851" s="67"/>
    </row>
    <row r="852" spans="2:58" ht="15.75" hidden="1" customHeight="1" x14ac:dyDescent="0.3">
      <c r="B852" s="5" t="s">
        <v>3677</v>
      </c>
      <c r="C852" s="68"/>
      <c r="D852" s="69" t="str">
        <f>IFERROR(C852/INDEX(표5[#All],MATCH(B852,표5[[#All],[잉크]],0),2),"")</f>
        <v/>
      </c>
      <c r="E852" s="22">
        <f>$C852-INDEX(표5[#All],MATCH(B852,표5[[#All],[잉크]],0),24)</f>
        <v>0</v>
      </c>
      <c r="F852" s="542"/>
      <c r="G852" s="23" t="str">
        <f>IF(ISBLANK(F852),"",INDEX(호기!$A$1:$B$657,MATCH('생산계획(잉크)'!B1304,호기!$A$1:$A$657,0),2))</f>
        <v/>
      </c>
      <c r="H852" s="24">
        <f>C852+F852-INDEX(표5[#All],MATCH(B852,표5[[#All],[잉크]],0),2)</f>
        <v>0</v>
      </c>
      <c r="I852" s="21" t="str">
        <f>IFERROR(H852/INDEX(표5[#All],MATCH(B852,표5[[#All],[잉크]],0),5),"")</f>
        <v/>
      </c>
      <c r="J852" s="542"/>
      <c r="K852" s="25" t="str">
        <f>IF(ISBLANK(J852),"",INDEX(호기!$A$1:$B$657,MATCH('생산계획(잉크)'!B1304,호기!$A$1:$A$657,0),2))</f>
        <v/>
      </c>
      <c r="L852" s="24">
        <f>H852+J852-INDEX(표5[#All],MATCH(B852,표5[[#All],[잉크]],0),5)</f>
        <v>0</v>
      </c>
      <c r="M852" s="21" t="str">
        <f>IFERROR(L852/INDEX(표5[#All],MATCH(B852,표5[[#All],[잉크]],0),8),"")</f>
        <v/>
      </c>
      <c r="N852" s="542"/>
      <c r="O852" s="23" t="str">
        <f>IF(ISBLANK(N852),"",INDEX(호기!$A$1:$B$657,MATCH('생산계획(잉크)'!B1304,호기!$A$1:$A$657,0),2))</f>
        <v/>
      </c>
      <c r="P852" s="24">
        <f>L852+N852-INDEX(표5[#All],MATCH(B852,표5[[#All],[잉크]],0),5)</f>
        <v>0</v>
      </c>
      <c r="Q852" s="21" t="str">
        <f>IFERROR(P852/INDEX(표5[#All],MATCH(B852,표5[[#All],[잉크]],0),11),"")</f>
        <v/>
      </c>
      <c r="R852" s="542"/>
      <c r="S852" s="25" t="str">
        <f>IF(ISBLANK(R852),"",INDEX(호기!$A$1:$B$657,MATCH('생산계획(잉크)'!B1304,호기!$A$1:$A$657,0),2))</f>
        <v/>
      </c>
      <c r="T852" s="24">
        <f>P852+R852-INDEX(표5[#All],MATCH(B852,표5[[#All],[잉크]],0),5)</f>
        <v>0</v>
      </c>
      <c r="U852" s="21" t="str">
        <f>IFERROR(T852/INDEX(표5[#All],MATCH(B852,표5[[#All],[잉크]],0),14),"")</f>
        <v/>
      </c>
      <c r="V852" s="542"/>
      <c r="W852" s="23" t="str">
        <f>IF(ISBLANK(V852),"",INDEX(호기!$A$1:$B$657,MATCH('생산계획(잉크)'!B1304,호기!$A$1:$A$657,0),2))</f>
        <v/>
      </c>
      <c r="X852" s="24">
        <f>T852+V852-INDEX(표5[#All],MATCH(B852,표5[[#All],[잉크]],0),5)</f>
        <v>0</v>
      </c>
      <c r="Y852" s="21" t="str">
        <f>IFERROR(X852/INDEX(표5[#All],MATCH(B852,표5[[#All],[잉크]],0),17),"")</f>
        <v/>
      </c>
      <c r="Z852" s="23"/>
      <c r="AA852" s="23" t="str">
        <f>IF(ISBLANK(Z852),"",INDEX(호기!$A$1:$B$657,MATCH('생산계획(잉크)'!B1304,호기!$A$1:$A$657,0),2))</f>
        <v/>
      </c>
      <c r="AB852" s="24">
        <f>X852+Z852-INDEX(표5[#All],MATCH(B852,표5[[#All],[잉크]],0),5)</f>
        <v>0</v>
      </c>
      <c r="AC852" s="21" t="str">
        <f>IFERROR(AB852/INDEX(표5[#All],MATCH(B852,표5[[#All],[잉크]],0),20),"")</f>
        <v/>
      </c>
      <c r="AD852" s="23"/>
      <c r="AE852" s="235"/>
      <c r="BB852" s="67"/>
      <c r="BC852" s="67"/>
      <c r="BD852" s="67"/>
      <c r="BE852" s="67"/>
      <c r="BF852" s="67"/>
    </row>
    <row r="853" spans="2:58" ht="15.75" hidden="1" customHeight="1" x14ac:dyDescent="0.3">
      <c r="B853" s="5" t="s">
        <v>3678</v>
      </c>
      <c r="C853" s="68"/>
      <c r="D853" s="69" t="str">
        <f>IFERROR(C853/INDEX(표5[#All],MATCH(B853,표5[[#All],[잉크]],0),2),"")</f>
        <v/>
      </c>
      <c r="E853" s="22">
        <f>$C853-INDEX(표5[#All],MATCH(B853,표5[[#All],[잉크]],0),24)</f>
        <v>0</v>
      </c>
      <c r="F853" s="542"/>
      <c r="G853" s="23" t="str">
        <f>IF(ISBLANK(F853),"",INDEX(호기!$A$1:$B$657,MATCH('생산계획(잉크)'!B1305,호기!$A$1:$A$657,0),2))</f>
        <v/>
      </c>
      <c r="H853" s="24">
        <f>C853+F853-INDEX(표5[#All],MATCH(B853,표5[[#All],[잉크]],0),2)</f>
        <v>0</v>
      </c>
      <c r="I853" s="21" t="str">
        <f>IFERROR(H853/INDEX(표5[#All],MATCH(B853,표5[[#All],[잉크]],0),5),"")</f>
        <v/>
      </c>
      <c r="J853" s="542"/>
      <c r="K853" s="25" t="str">
        <f>IF(ISBLANK(J853),"",INDEX(호기!$A$1:$B$657,MATCH('생산계획(잉크)'!B1305,호기!$A$1:$A$657,0),2))</f>
        <v/>
      </c>
      <c r="L853" s="24">
        <f>H853+J853-INDEX(표5[#All],MATCH(B853,표5[[#All],[잉크]],0),5)</f>
        <v>0</v>
      </c>
      <c r="M853" s="21" t="str">
        <f>IFERROR(L853/INDEX(표5[#All],MATCH(B853,표5[[#All],[잉크]],0),8),"")</f>
        <v/>
      </c>
      <c r="N853" s="542"/>
      <c r="O853" s="23" t="str">
        <f>IF(ISBLANK(N853),"",INDEX(호기!$A$1:$B$657,MATCH('생산계획(잉크)'!B1305,호기!$A$1:$A$657,0),2))</f>
        <v/>
      </c>
      <c r="P853" s="24">
        <f>L853+N853-INDEX(표5[#All],MATCH(B853,표5[[#All],[잉크]],0),5)</f>
        <v>0</v>
      </c>
      <c r="Q853" s="21" t="str">
        <f>IFERROR(P853/INDEX(표5[#All],MATCH(B853,표5[[#All],[잉크]],0),11),"")</f>
        <v/>
      </c>
      <c r="R853" s="542"/>
      <c r="S853" s="25" t="str">
        <f>IF(ISBLANK(R853),"",INDEX(호기!$A$1:$B$657,MATCH('생산계획(잉크)'!B1305,호기!$A$1:$A$657,0),2))</f>
        <v/>
      </c>
      <c r="T853" s="24">
        <f>P853+R853-INDEX(표5[#All],MATCH(B853,표5[[#All],[잉크]],0),5)</f>
        <v>0</v>
      </c>
      <c r="U853" s="21" t="str">
        <f>IFERROR(T853/INDEX(표5[#All],MATCH(B853,표5[[#All],[잉크]],0),14),"")</f>
        <v/>
      </c>
      <c r="V853" s="542"/>
      <c r="W853" s="23" t="str">
        <f>IF(ISBLANK(V853),"",INDEX(호기!$A$1:$B$657,MATCH('생산계획(잉크)'!B1305,호기!$A$1:$A$657,0),2))</f>
        <v/>
      </c>
      <c r="X853" s="24">
        <f>T853+V853-INDEX(표5[#All],MATCH(B853,표5[[#All],[잉크]],0),5)</f>
        <v>0</v>
      </c>
      <c r="Y853" s="21" t="str">
        <f>IFERROR(X853/INDEX(표5[#All],MATCH(B853,표5[[#All],[잉크]],0),17),"")</f>
        <v/>
      </c>
      <c r="Z853" s="23"/>
      <c r="AA853" s="23" t="str">
        <f>IF(ISBLANK(Z853),"",INDEX(호기!$A$1:$B$657,MATCH('생산계획(잉크)'!B1305,호기!$A$1:$A$657,0),2))</f>
        <v/>
      </c>
      <c r="AB853" s="24">
        <f>X853+Z853-INDEX(표5[#All],MATCH(B853,표5[[#All],[잉크]],0),5)</f>
        <v>0</v>
      </c>
      <c r="AC853" s="21" t="str">
        <f>IFERROR(AB853/INDEX(표5[#All],MATCH(B853,표5[[#All],[잉크]],0),20),"")</f>
        <v/>
      </c>
      <c r="AD853" s="23"/>
      <c r="AE853" s="235"/>
      <c r="BB853" s="67"/>
      <c r="BC853" s="67"/>
      <c r="BD853" s="67"/>
      <c r="BE853" s="67"/>
      <c r="BF853" s="67"/>
    </row>
    <row r="854" spans="2:58" ht="15.75" hidden="1" customHeight="1" x14ac:dyDescent="0.3">
      <c r="B854" s="5" t="s">
        <v>3690</v>
      </c>
      <c r="C854" s="68"/>
      <c r="D854" s="69" t="str">
        <f>IFERROR(C854/INDEX(표5[#All],MATCH(B854,표5[[#All],[잉크]],0),2),"")</f>
        <v/>
      </c>
      <c r="E854" s="22">
        <f>$C854-INDEX(표5[#All],MATCH(B854,표5[[#All],[잉크]],0),24)</f>
        <v>0</v>
      </c>
      <c r="F854" s="542"/>
      <c r="G854" s="23" t="str">
        <f>IF(ISBLANK(F854),"",INDEX(호기!$A$1:$B$657,MATCH('생산계획(잉크)'!B1306,호기!$A$1:$A$657,0),2))</f>
        <v/>
      </c>
      <c r="H854" s="24">
        <f>C854+F854-INDEX(표5[#All],MATCH(B854,표5[[#All],[잉크]],0),2)</f>
        <v>0</v>
      </c>
      <c r="I854" s="21" t="str">
        <f>IFERROR(H854/INDEX(표5[#All],MATCH(B854,표5[[#All],[잉크]],0),5),"")</f>
        <v/>
      </c>
      <c r="J854" s="542"/>
      <c r="K854" s="25" t="str">
        <f>IF(ISBLANK(J854),"",INDEX(호기!$A$1:$B$657,MATCH('생산계획(잉크)'!B1306,호기!$A$1:$A$657,0),2))</f>
        <v/>
      </c>
      <c r="L854" s="24">
        <f>H854+J854-INDEX(표5[#All],MATCH(B854,표5[[#All],[잉크]],0),5)</f>
        <v>0</v>
      </c>
      <c r="M854" s="21" t="str">
        <f>IFERROR(L854/INDEX(표5[#All],MATCH(B854,표5[[#All],[잉크]],0),8),"")</f>
        <v/>
      </c>
      <c r="N854" s="542"/>
      <c r="O854" s="23" t="str">
        <f>IF(ISBLANK(N854),"",INDEX(호기!$A$1:$B$657,MATCH('생산계획(잉크)'!B1306,호기!$A$1:$A$657,0),2))</f>
        <v/>
      </c>
      <c r="P854" s="24">
        <f>L854+N854-INDEX(표5[#All],MATCH(B854,표5[[#All],[잉크]],0),5)</f>
        <v>0</v>
      </c>
      <c r="Q854" s="21" t="str">
        <f>IFERROR(P854/INDEX(표5[#All],MATCH(B854,표5[[#All],[잉크]],0),11),"")</f>
        <v/>
      </c>
      <c r="R854" s="542"/>
      <c r="S854" s="25" t="str">
        <f>IF(ISBLANK(R854),"",INDEX(호기!$A$1:$B$657,MATCH('생산계획(잉크)'!B1306,호기!$A$1:$A$657,0),2))</f>
        <v/>
      </c>
      <c r="T854" s="24">
        <f>P854+R854-INDEX(표5[#All],MATCH(B854,표5[[#All],[잉크]],0),5)</f>
        <v>0</v>
      </c>
      <c r="U854" s="21" t="str">
        <f>IFERROR(T854/INDEX(표5[#All],MATCH(B854,표5[[#All],[잉크]],0),14),"")</f>
        <v/>
      </c>
      <c r="V854" s="542"/>
      <c r="W854" s="23" t="str">
        <f>IF(ISBLANK(V854),"",INDEX(호기!$A$1:$B$657,MATCH('생산계획(잉크)'!B1306,호기!$A$1:$A$657,0),2))</f>
        <v/>
      </c>
      <c r="X854" s="24">
        <f>T854+V854-INDEX(표5[#All],MATCH(B854,표5[[#All],[잉크]],0),5)</f>
        <v>0</v>
      </c>
      <c r="Y854" s="21" t="str">
        <f>IFERROR(X854/INDEX(표5[#All],MATCH(B854,표5[[#All],[잉크]],0),17),"")</f>
        <v/>
      </c>
      <c r="Z854" s="23"/>
      <c r="AA854" s="23" t="str">
        <f>IF(ISBLANK(Z854),"",INDEX(호기!$A$1:$B$657,MATCH('생산계획(잉크)'!B1306,호기!$A$1:$A$657,0),2))</f>
        <v/>
      </c>
      <c r="AB854" s="24">
        <f>X854+Z854-INDEX(표5[#All],MATCH(B854,표5[[#All],[잉크]],0),5)</f>
        <v>0</v>
      </c>
      <c r="AC854" s="21" t="str">
        <f>IFERROR(AB854/INDEX(표5[#All],MATCH(B854,표5[[#All],[잉크]],0),20),"")</f>
        <v/>
      </c>
      <c r="AD854" s="23"/>
      <c r="AE854" s="235"/>
      <c r="BB854" s="67"/>
      <c r="BC854" s="67"/>
      <c r="BD854" s="67"/>
      <c r="BE854" s="67"/>
      <c r="BF854" s="67"/>
    </row>
    <row r="855" spans="2:58" ht="15.75" hidden="1" customHeight="1" x14ac:dyDescent="0.3">
      <c r="B855" s="5" t="s">
        <v>3695</v>
      </c>
      <c r="C855" s="68"/>
      <c r="D855" s="69" t="str">
        <f>IFERROR(C855/INDEX(표5[#All],MATCH(B855,표5[[#All],[잉크]],0),2),"")</f>
        <v/>
      </c>
      <c r="E855" s="22">
        <f>$C855-INDEX(표5[#All],MATCH(B855,표5[[#All],[잉크]],0),24)</f>
        <v>0</v>
      </c>
      <c r="F855" s="542"/>
      <c r="G855" s="23" t="str">
        <f>IF(ISBLANK(F855),"",INDEX(호기!$A$1:$B$657,MATCH('생산계획(잉크)'!B1307,호기!$A$1:$A$657,0),2))</f>
        <v/>
      </c>
      <c r="H855" s="24">
        <f>C855+F855-INDEX(표5[#All],MATCH(B855,표5[[#All],[잉크]],0),2)</f>
        <v>0</v>
      </c>
      <c r="I855" s="21" t="str">
        <f>IFERROR(H855/INDEX(표5[#All],MATCH(B855,표5[[#All],[잉크]],0),5),"")</f>
        <v/>
      </c>
      <c r="J855" s="542"/>
      <c r="K855" s="25" t="str">
        <f>IF(ISBLANK(J855),"",INDEX(호기!$A$1:$B$657,MATCH('생산계획(잉크)'!B1307,호기!$A$1:$A$657,0),2))</f>
        <v/>
      </c>
      <c r="L855" s="24">
        <f>H855+J855-INDEX(표5[#All],MATCH(B855,표5[[#All],[잉크]],0),5)</f>
        <v>0</v>
      </c>
      <c r="M855" s="21" t="str">
        <f>IFERROR(L855/INDEX(표5[#All],MATCH(B855,표5[[#All],[잉크]],0),8),"")</f>
        <v/>
      </c>
      <c r="N855" s="542"/>
      <c r="O855" s="23" t="str">
        <f>IF(ISBLANK(N855),"",INDEX(호기!$A$1:$B$657,MATCH('생산계획(잉크)'!B1307,호기!$A$1:$A$657,0),2))</f>
        <v/>
      </c>
      <c r="P855" s="24">
        <f>L855+N855-INDEX(표5[#All],MATCH(B855,표5[[#All],[잉크]],0),5)</f>
        <v>0</v>
      </c>
      <c r="Q855" s="21" t="str">
        <f>IFERROR(P855/INDEX(표5[#All],MATCH(B855,표5[[#All],[잉크]],0),11),"")</f>
        <v/>
      </c>
      <c r="R855" s="542"/>
      <c r="S855" s="25" t="str">
        <f>IF(ISBLANK(R855),"",INDEX(호기!$A$1:$B$657,MATCH('생산계획(잉크)'!B1307,호기!$A$1:$A$657,0),2))</f>
        <v/>
      </c>
      <c r="T855" s="24">
        <f>P855+R855-INDEX(표5[#All],MATCH(B855,표5[[#All],[잉크]],0),5)</f>
        <v>0</v>
      </c>
      <c r="U855" s="21" t="str">
        <f>IFERROR(T855/INDEX(표5[#All],MATCH(B855,표5[[#All],[잉크]],0),14),"")</f>
        <v/>
      </c>
      <c r="V855" s="542"/>
      <c r="W855" s="23" t="str">
        <f>IF(ISBLANK(V855),"",INDEX(호기!$A$1:$B$657,MATCH('생산계획(잉크)'!B1307,호기!$A$1:$A$657,0),2))</f>
        <v/>
      </c>
      <c r="X855" s="24">
        <f>T855+V855-INDEX(표5[#All],MATCH(B855,표5[[#All],[잉크]],0),5)</f>
        <v>0</v>
      </c>
      <c r="Y855" s="21" t="str">
        <f>IFERROR(X855/INDEX(표5[#All],MATCH(B855,표5[[#All],[잉크]],0),17),"")</f>
        <v/>
      </c>
      <c r="Z855" s="23"/>
      <c r="AA855" s="23" t="str">
        <f>IF(ISBLANK(Z855),"",INDEX(호기!$A$1:$B$657,MATCH('생산계획(잉크)'!B1307,호기!$A$1:$A$657,0),2))</f>
        <v/>
      </c>
      <c r="AB855" s="24">
        <f>X855+Z855-INDEX(표5[#All],MATCH(B855,표5[[#All],[잉크]],0),5)</f>
        <v>0</v>
      </c>
      <c r="AC855" s="21" t="str">
        <f>IFERROR(AB855/INDEX(표5[#All],MATCH(B855,표5[[#All],[잉크]],0),20),"")</f>
        <v/>
      </c>
      <c r="AD855" s="23"/>
      <c r="AE855" s="235"/>
      <c r="BB855" s="67"/>
      <c r="BC855" s="67"/>
      <c r="BD855" s="67"/>
      <c r="BE855" s="67"/>
      <c r="BF855" s="67"/>
    </row>
    <row r="856" spans="2:58" ht="15.75" hidden="1" customHeight="1" x14ac:dyDescent="0.3">
      <c r="B856" s="5" t="s">
        <v>3696</v>
      </c>
      <c r="C856" s="68"/>
      <c r="D856" s="69" t="str">
        <f>IFERROR(C856/INDEX(표5[#All],MATCH(B856,표5[[#All],[잉크]],0),2),"")</f>
        <v/>
      </c>
      <c r="E856" s="22">
        <f>$C856-INDEX(표5[#All],MATCH(B856,표5[[#All],[잉크]],0),24)</f>
        <v>0</v>
      </c>
      <c r="F856" s="542"/>
      <c r="G856" s="23" t="str">
        <f>IF(ISBLANK(F856),"",INDEX(호기!$A$1:$B$657,MATCH('생산계획(잉크)'!B1308,호기!$A$1:$A$657,0),2))</f>
        <v/>
      </c>
      <c r="H856" s="24">
        <f>C856+F856-INDEX(표5[#All],MATCH(B856,표5[[#All],[잉크]],0),2)</f>
        <v>0</v>
      </c>
      <c r="I856" s="21" t="str">
        <f>IFERROR(H856/INDEX(표5[#All],MATCH(B856,표5[[#All],[잉크]],0),5),"")</f>
        <v/>
      </c>
      <c r="J856" s="542"/>
      <c r="K856" s="25" t="str">
        <f>IF(ISBLANK(J856),"",INDEX(호기!$A$1:$B$657,MATCH('생산계획(잉크)'!B1308,호기!$A$1:$A$657,0),2))</f>
        <v/>
      </c>
      <c r="L856" s="24">
        <f>H856+J856-INDEX(표5[#All],MATCH(B856,표5[[#All],[잉크]],0),5)</f>
        <v>0</v>
      </c>
      <c r="M856" s="21" t="str">
        <f>IFERROR(L856/INDEX(표5[#All],MATCH(B856,표5[[#All],[잉크]],0),8),"")</f>
        <v/>
      </c>
      <c r="N856" s="542"/>
      <c r="O856" s="23" t="str">
        <f>IF(ISBLANK(N856),"",INDEX(호기!$A$1:$B$657,MATCH('생산계획(잉크)'!B1308,호기!$A$1:$A$657,0),2))</f>
        <v/>
      </c>
      <c r="P856" s="24">
        <f>L856+N856-INDEX(표5[#All],MATCH(B856,표5[[#All],[잉크]],0),5)</f>
        <v>0</v>
      </c>
      <c r="Q856" s="21" t="str">
        <f>IFERROR(P856/INDEX(표5[#All],MATCH(B856,표5[[#All],[잉크]],0),11),"")</f>
        <v/>
      </c>
      <c r="R856" s="542"/>
      <c r="S856" s="25" t="str">
        <f>IF(ISBLANK(R856),"",INDEX(호기!$A$1:$B$657,MATCH('생산계획(잉크)'!B1308,호기!$A$1:$A$657,0),2))</f>
        <v/>
      </c>
      <c r="T856" s="24">
        <f>P856+R856-INDEX(표5[#All],MATCH(B856,표5[[#All],[잉크]],0),5)</f>
        <v>0</v>
      </c>
      <c r="U856" s="21" t="str">
        <f>IFERROR(T856/INDEX(표5[#All],MATCH(B856,표5[[#All],[잉크]],0),14),"")</f>
        <v/>
      </c>
      <c r="V856" s="542"/>
      <c r="W856" s="23" t="str">
        <f>IF(ISBLANK(V856),"",INDEX(호기!$A$1:$B$657,MATCH('생산계획(잉크)'!B1308,호기!$A$1:$A$657,0),2))</f>
        <v/>
      </c>
      <c r="X856" s="24">
        <f>T856+V856-INDEX(표5[#All],MATCH(B856,표5[[#All],[잉크]],0),5)</f>
        <v>0</v>
      </c>
      <c r="Y856" s="21" t="str">
        <f>IFERROR(X856/INDEX(표5[#All],MATCH(B856,표5[[#All],[잉크]],0),17),"")</f>
        <v/>
      </c>
      <c r="Z856" s="23"/>
      <c r="AA856" s="23" t="str">
        <f>IF(ISBLANK(Z856),"",INDEX(호기!$A$1:$B$657,MATCH('생산계획(잉크)'!B1308,호기!$A$1:$A$657,0),2))</f>
        <v/>
      </c>
      <c r="AB856" s="24">
        <f>X856+Z856-INDEX(표5[#All],MATCH(B856,표5[[#All],[잉크]],0),5)</f>
        <v>0</v>
      </c>
      <c r="AC856" s="21" t="str">
        <f>IFERROR(AB856/INDEX(표5[#All],MATCH(B856,표5[[#All],[잉크]],0),20),"")</f>
        <v/>
      </c>
      <c r="AD856" s="23"/>
      <c r="AE856" s="235"/>
      <c r="BB856" s="67"/>
      <c r="BC856" s="67"/>
      <c r="BD856" s="67"/>
      <c r="BE856" s="67"/>
      <c r="BF856" s="67"/>
    </row>
    <row r="857" spans="2:58" ht="15.75" hidden="1" customHeight="1" x14ac:dyDescent="0.3">
      <c r="B857" s="5" t="s">
        <v>3703</v>
      </c>
      <c r="C857" s="68"/>
      <c r="D857" s="69" t="str">
        <f>IFERROR(C857/INDEX(표5[#All],MATCH(B857,표5[[#All],[잉크]],0),2),"")</f>
        <v/>
      </c>
      <c r="E857" s="22">
        <f>$C857-INDEX(표5[#All],MATCH(B857,표5[[#All],[잉크]],0),24)</f>
        <v>0</v>
      </c>
      <c r="F857" s="542"/>
      <c r="G857" s="23" t="str">
        <f>IF(ISBLANK(F857),"",INDEX(호기!$A$1:$B$657,MATCH('생산계획(잉크)'!B1309,호기!$A$1:$A$657,0),2))</f>
        <v/>
      </c>
      <c r="H857" s="24">
        <f>C857+F857-INDEX(표5[#All],MATCH(B857,표5[[#All],[잉크]],0),2)</f>
        <v>0</v>
      </c>
      <c r="I857" s="21" t="str">
        <f>IFERROR(H857/INDEX(표5[#All],MATCH(B857,표5[[#All],[잉크]],0),5),"")</f>
        <v/>
      </c>
      <c r="J857" s="542"/>
      <c r="K857" s="25" t="str">
        <f>IF(ISBLANK(J857),"",INDEX(호기!$A$1:$B$657,MATCH('생산계획(잉크)'!B1309,호기!$A$1:$A$657,0),2))</f>
        <v/>
      </c>
      <c r="L857" s="24">
        <f>H857+J857-INDEX(표5[#All],MATCH(B857,표5[[#All],[잉크]],0),5)</f>
        <v>0</v>
      </c>
      <c r="M857" s="21" t="str">
        <f>IFERROR(L857/INDEX(표5[#All],MATCH(B857,표5[[#All],[잉크]],0),8),"")</f>
        <v/>
      </c>
      <c r="N857" s="542"/>
      <c r="O857" s="23" t="str">
        <f>IF(ISBLANK(N857),"",INDEX(호기!$A$1:$B$657,MATCH('생산계획(잉크)'!B1309,호기!$A$1:$A$657,0),2))</f>
        <v/>
      </c>
      <c r="P857" s="24">
        <f>L857+N857-INDEX(표5[#All],MATCH(B857,표5[[#All],[잉크]],0),5)</f>
        <v>0</v>
      </c>
      <c r="Q857" s="21" t="str">
        <f>IFERROR(P857/INDEX(표5[#All],MATCH(B857,표5[[#All],[잉크]],0),11),"")</f>
        <v/>
      </c>
      <c r="R857" s="542"/>
      <c r="S857" s="25" t="str">
        <f>IF(ISBLANK(R857),"",INDEX(호기!$A$1:$B$657,MATCH('생산계획(잉크)'!B1309,호기!$A$1:$A$657,0),2))</f>
        <v/>
      </c>
      <c r="T857" s="24">
        <f>P857+R857-INDEX(표5[#All],MATCH(B857,표5[[#All],[잉크]],0),5)</f>
        <v>0</v>
      </c>
      <c r="U857" s="21" t="str">
        <f>IFERROR(T857/INDEX(표5[#All],MATCH(B857,표5[[#All],[잉크]],0),14),"")</f>
        <v/>
      </c>
      <c r="V857" s="542"/>
      <c r="W857" s="23" t="str">
        <f>IF(ISBLANK(V857),"",INDEX(호기!$A$1:$B$657,MATCH('생산계획(잉크)'!B1309,호기!$A$1:$A$657,0),2))</f>
        <v/>
      </c>
      <c r="X857" s="24">
        <f>T857+V857-INDEX(표5[#All],MATCH(B857,표5[[#All],[잉크]],0),5)</f>
        <v>0</v>
      </c>
      <c r="Y857" s="21" t="str">
        <f>IFERROR(X857/INDEX(표5[#All],MATCH(B857,표5[[#All],[잉크]],0),17),"")</f>
        <v/>
      </c>
      <c r="Z857" s="23"/>
      <c r="AA857" s="23" t="str">
        <f>IF(ISBLANK(Z857),"",INDEX(호기!$A$1:$B$657,MATCH('생산계획(잉크)'!B1309,호기!$A$1:$A$657,0),2))</f>
        <v/>
      </c>
      <c r="AB857" s="24">
        <f>X857+Z857-INDEX(표5[#All],MATCH(B857,표5[[#All],[잉크]],0),5)</f>
        <v>0</v>
      </c>
      <c r="AC857" s="21" t="str">
        <f>IFERROR(AB857/INDEX(표5[#All],MATCH(B857,표5[[#All],[잉크]],0),20),"")</f>
        <v/>
      </c>
      <c r="AD857" s="23"/>
      <c r="AE857" s="235"/>
      <c r="BB857" s="67"/>
      <c r="BC857" s="67"/>
      <c r="BD857" s="67"/>
      <c r="BE857" s="67"/>
      <c r="BF857" s="67"/>
    </row>
    <row r="858" spans="2:58" ht="15.75" hidden="1" customHeight="1" x14ac:dyDescent="0.3">
      <c r="B858" s="5" t="s">
        <v>3716</v>
      </c>
      <c r="C858" s="68"/>
      <c r="D858" s="69" t="str">
        <f>IFERROR(C858/INDEX(표5[#All],MATCH(B858,표5[[#All],[잉크]],0),2),"")</f>
        <v/>
      </c>
      <c r="E858" s="22">
        <f>$C858-INDEX(표5[#All],MATCH(B858,표5[[#All],[잉크]],0),24)</f>
        <v>0</v>
      </c>
      <c r="F858" s="542"/>
      <c r="G858" s="23" t="str">
        <f>IF(ISBLANK(F858),"",INDEX(호기!$A$1:$B$657,MATCH('생산계획(잉크)'!B1310,호기!$A$1:$A$657,0),2))</f>
        <v/>
      </c>
      <c r="H858" s="24">
        <f>C858+F858-INDEX(표5[#All],MATCH(B858,표5[[#All],[잉크]],0),2)</f>
        <v>0</v>
      </c>
      <c r="I858" s="21" t="str">
        <f>IFERROR(H858/INDEX(표5[#All],MATCH(B858,표5[[#All],[잉크]],0),5),"")</f>
        <v/>
      </c>
      <c r="J858" s="542"/>
      <c r="K858" s="25" t="str">
        <f>IF(ISBLANK(J858),"",INDEX(호기!$A$1:$B$657,MATCH('생산계획(잉크)'!B1310,호기!$A$1:$A$657,0),2))</f>
        <v/>
      </c>
      <c r="L858" s="24">
        <f>H858+J858-INDEX(표5[#All],MATCH(B858,표5[[#All],[잉크]],0),5)</f>
        <v>0</v>
      </c>
      <c r="M858" s="21" t="str">
        <f>IFERROR(L858/INDEX(표5[#All],MATCH(B858,표5[[#All],[잉크]],0),8),"")</f>
        <v/>
      </c>
      <c r="N858" s="542"/>
      <c r="O858" s="23" t="str">
        <f>IF(ISBLANK(N858),"",INDEX(호기!$A$1:$B$657,MATCH('생산계획(잉크)'!B1310,호기!$A$1:$A$657,0),2))</f>
        <v/>
      </c>
      <c r="P858" s="24">
        <f>L858+N858-INDEX(표5[#All],MATCH(B858,표5[[#All],[잉크]],0),5)</f>
        <v>0</v>
      </c>
      <c r="Q858" s="21" t="str">
        <f>IFERROR(P858/INDEX(표5[#All],MATCH(B858,표5[[#All],[잉크]],0),11),"")</f>
        <v/>
      </c>
      <c r="R858" s="542"/>
      <c r="S858" s="25" t="str">
        <f>IF(ISBLANK(R858),"",INDEX(호기!$A$1:$B$657,MATCH('생산계획(잉크)'!B1310,호기!$A$1:$A$657,0),2))</f>
        <v/>
      </c>
      <c r="T858" s="24">
        <f>P858+R858-INDEX(표5[#All],MATCH(B858,표5[[#All],[잉크]],0),5)</f>
        <v>0</v>
      </c>
      <c r="U858" s="21" t="str">
        <f>IFERROR(T858/INDEX(표5[#All],MATCH(B858,표5[[#All],[잉크]],0),14),"")</f>
        <v/>
      </c>
      <c r="V858" s="542"/>
      <c r="W858" s="23" t="str">
        <f>IF(ISBLANK(V858),"",INDEX(호기!$A$1:$B$657,MATCH('생산계획(잉크)'!B1310,호기!$A$1:$A$657,0),2))</f>
        <v/>
      </c>
      <c r="X858" s="24">
        <f>T858+V858-INDEX(표5[#All],MATCH(B858,표5[[#All],[잉크]],0),5)</f>
        <v>0</v>
      </c>
      <c r="Y858" s="21" t="str">
        <f>IFERROR(X858/INDEX(표5[#All],MATCH(B858,표5[[#All],[잉크]],0),17),"")</f>
        <v/>
      </c>
      <c r="Z858" s="23"/>
      <c r="AA858" s="23" t="str">
        <f>IF(ISBLANK(Z858),"",INDEX(호기!$A$1:$B$657,MATCH('생산계획(잉크)'!B1310,호기!$A$1:$A$657,0),2))</f>
        <v/>
      </c>
      <c r="AB858" s="24">
        <f>X858+Z858-INDEX(표5[#All],MATCH(B858,표5[[#All],[잉크]],0),5)</f>
        <v>0</v>
      </c>
      <c r="AC858" s="21" t="str">
        <f>IFERROR(AB858/INDEX(표5[#All],MATCH(B858,표5[[#All],[잉크]],0),20),"")</f>
        <v/>
      </c>
      <c r="AD858" s="23"/>
      <c r="AE858" s="235"/>
      <c r="BB858" s="67"/>
      <c r="BC858" s="67"/>
      <c r="BD858" s="67"/>
      <c r="BE858" s="67"/>
      <c r="BF858" s="67"/>
    </row>
    <row r="859" spans="2:58" ht="15.75" hidden="1" customHeight="1" x14ac:dyDescent="0.3">
      <c r="B859" s="5" t="s">
        <v>3712</v>
      </c>
      <c r="C859" s="68"/>
      <c r="D859" s="69" t="str">
        <f>IFERROR(C859/INDEX(표5[#All],MATCH(B859,표5[[#All],[잉크]],0),2),"")</f>
        <v/>
      </c>
      <c r="E859" s="22">
        <f>$C859-INDEX(표5[#All],MATCH(B859,표5[[#All],[잉크]],0),24)</f>
        <v>0</v>
      </c>
      <c r="F859" s="542"/>
      <c r="G859" s="23" t="str">
        <f>IF(ISBLANK(F859),"",INDEX(호기!$A$1:$B$657,MATCH('생산계획(잉크)'!B1311,호기!$A$1:$A$657,0),2))</f>
        <v/>
      </c>
      <c r="H859" s="24">
        <f>C859+F859-INDEX(표5[#All],MATCH(B859,표5[[#All],[잉크]],0),2)</f>
        <v>0</v>
      </c>
      <c r="I859" s="21" t="str">
        <f>IFERROR(H859/INDEX(표5[#All],MATCH(B859,표5[[#All],[잉크]],0),5),"")</f>
        <v/>
      </c>
      <c r="J859" s="542"/>
      <c r="K859" s="25" t="str">
        <f>IF(ISBLANK(J859),"",INDEX(호기!$A$1:$B$657,MATCH('생산계획(잉크)'!B1311,호기!$A$1:$A$657,0),2))</f>
        <v/>
      </c>
      <c r="L859" s="24">
        <f>H859+J859-INDEX(표5[#All],MATCH(B859,표5[[#All],[잉크]],0),5)</f>
        <v>0</v>
      </c>
      <c r="M859" s="21" t="str">
        <f>IFERROR(L859/INDEX(표5[#All],MATCH(B859,표5[[#All],[잉크]],0),8),"")</f>
        <v/>
      </c>
      <c r="N859" s="542"/>
      <c r="O859" s="23" t="str">
        <f>IF(ISBLANK(N859),"",INDEX(호기!$A$1:$B$657,MATCH('생산계획(잉크)'!B1311,호기!$A$1:$A$657,0),2))</f>
        <v/>
      </c>
      <c r="P859" s="24">
        <f>L859+N859-INDEX(표5[#All],MATCH(B859,표5[[#All],[잉크]],0),5)</f>
        <v>0</v>
      </c>
      <c r="Q859" s="21" t="str">
        <f>IFERROR(P859/INDEX(표5[#All],MATCH(B859,표5[[#All],[잉크]],0),11),"")</f>
        <v/>
      </c>
      <c r="R859" s="542"/>
      <c r="S859" s="25" t="str">
        <f>IF(ISBLANK(R859),"",INDEX(호기!$A$1:$B$657,MATCH('생산계획(잉크)'!B1311,호기!$A$1:$A$657,0),2))</f>
        <v/>
      </c>
      <c r="T859" s="24">
        <f>P859+R859-INDEX(표5[#All],MATCH(B859,표5[[#All],[잉크]],0),5)</f>
        <v>0</v>
      </c>
      <c r="U859" s="21" t="str">
        <f>IFERROR(T859/INDEX(표5[#All],MATCH(B859,표5[[#All],[잉크]],0),14),"")</f>
        <v/>
      </c>
      <c r="V859" s="542"/>
      <c r="W859" s="23" t="str">
        <f>IF(ISBLANK(V859),"",INDEX(호기!$A$1:$B$657,MATCH('생산계획(잉크)'!B1311,호기!$A$1:$A$657,0),2))</f>
        <v/>
      </c>
      <c r="X859" s="24">
        <f>T859+V859-INDEX(표5[#All],MATCH(B859,표5[[#All],[잉크]],0),5)</f>
        <v>0</v>
      </c>
      <c r="Y859" s="21" t="str">
        <f>IFERROR(X859/INDEX(표5[#All],MATCH(B859,표5[[#All],[잉크]],0),17),"")</f>
        <v/>
      </c>
      <c r="Z859" s="23"/>
      <c r="AA859" s="23" t="str">
        <f>IF(ISBLANK(Z859),"",INDEX(호기!$A$1:$B$657,MATCH('생산계획(잉크)'!B1311,호기!$A$1:$A$657,0),2))</f>
        <v/>
      </c>
      <c r="AB859" s="24">
        <f>X859+Z859-INDEX(표5[#All],MATCH(B859,표5[[#All],[잉크]],0),5)</f>
        <v>0</v>
      </c>
      <c r="AC859" s="21" t="str">
        <f>IFERROR(AB859/INDEX(표5[#All],MATCH(B859,표5[[#All],[잉크]],0),20),"")</f>
        <v/>
      </c>
      <c r="AD859" s="23"/>
      <c r="AE859" s="235"/>
      <c r="BB859" s="67"/>
      <c r="BC859" s="67"/>
      <c r="BD859" s="67"/>
      <c r="BE859" s="67"/>
      <c r="BF859" s="67"/>
    </row>
    <row r="860" spans="2:58" ht="15.75" hidden="1" customHeight="1" x14ac:dyDescent="0.3">
      <c r="B860" s="5" t="s">
        <v>3730</v>
      </c>
      <c r="C860" s="68"/>
      <c r="D860" s="69" t="str">
        <f>IFERROR(C860/INDEX(표5[#All],MATCH(B860,표5[[#All],[잉크]],0),2),"")</f>
        <v/>
      </c>
      <c r="E860" s="22">
        <f>$C860-INDEX(표5[#All],MATCH(B860,표5[[#All],[잉크]],0),24)</f>
        <v>0</v>
      </c>
      <c r="F860" s="542"/>
      <c r="G860" s="23" t="str">
        <f>IF(ISBLANK(F860),"",INDEX(호기!$A$1:$B$657,MATCH('생산계획(잉크)'!B1312,호기!$A$1:$A$657,0),2))</f>
        <v/>
      </c>
      <c r="H860" s="24">
        <f>C860+F860-INDEX(표5[#All],MATCH(B860,표5[[#All],[잉크]],0),2)</f>
        <v>0</v>
      </c>
      <c r="I860" s="21" t="str">
        <f>IFERROR(H860/INDEX(표5[#All],MATCH(B860,표5[[#All],[잉크]],0),5),"")</f>
        <v/>
      </c>
      <c r="J860" s="542"/>
      <c r="K860" s="25" t="str">
        <f>IF(ISBLANK(J860),"",INDEX(호기!$A$1:$B$657,MATCH('생산계획(잉크)'!B1312,호기!$A$1:$A$657,0),2))</f>
        <v/>
      </c>
      <c r="L860" s="24">
        <f>H860+J860-INDEX(표5[#All],MATCH(B860,표5[[#All],[잉크]],0),5)</f>
        <v>0</v>
      </c>
      <c r="M860" s="21" t="str">
        <f>IFERROR(L860/INDEX(표5[#All],MATCH(B860,표5[[#All],[잉크]],0),8),"")</f>
        <v/>
      </c>
      <c r="N860" s="542"/>
      <c r="O860" s="23" t="str">
        <f>IF(ISBLANK(N860),"",INDEX(호기!$A$1:$B$657,MATCH('생산계획(잉크)'!B1312,호기!$A$1:$A$657,0),2))</f>
        <v/>
      </c>
      <c r="P860" s="24">
        <f>L860+N860-INDEX(표5[#All],MATCH(B860,표5[[#All],[잉크]],0),5)</f>
        <v>0</v>
      </c>
      <c r="Q860" s="21" t="str">
        <f>IFERROR(P860/INDEX(표5[#All],MATCH(B860,표5[[#All],[잉크]],0),11),"")</f>
        <v/>
      </c>
      <c r="R860" s="542"/>
      <c r="S860" s="25" t="str">
        <f>IF(ISBLANK(R860),"",INDEX(호기!$A$1:$B$657,MATCH('생산계획(잉크)'!B1312,호기!$A$1:$A$657,0),2))</f>
        <v/>
      </c>
      <c r="T860" s="24">
        <f>P860+R860-INDEX(표5[#All],MATCH(B860,표5[[#All],[잉크]],0),5)</f>
        <v>0</v>
      </c>
      <c r="U860" s="21" t="str">
        <f>IFERROR(T860/INDEX(표5[#All],MATCH(B860,표5[[#All],[잉크]],0),14),"")</f>
        <v/>
      </c>
      <c r="V860" s="542"/>
      <c r="W860" s="23" t="str">
        <f>IF(ISBLANK(V860),"",INDEX(호기!$A$1:$B$657,MATCH('생산계획(잉크)'!B1312,호기!$A$1:$A$657,0),2))</f>
        <v/>
      </c>
      <c r="X860" s="24">
        <f>T860+V860-INDEX(표5[#All],MATCH(B860,표5[[#All],[잉크]],0),5)</f>
        <v>0</v>
      </c>
      <c r="Y860" s="21" t="str">
        <f>IFERROR(X860/INDEX(표5[#All],MATCH(B860,표5[[#All],[잉크]],0),17),"")</f>
        <v/>
      </c>
      <c r="Z860" s="23"/>
      <c r="AA860" s="23" t="str">
        <f>IF(ISBLANK(Z860),"",INDEX(호기!$A$1:$B$657,MATCH('생산계획(잉크)'!B1312,호기!$A$1:$A$657,0),2))</f>
        <v/>
      </c>
      <c r="AB860" s="24">
        <f>X860+Z860-INDEX(표5[#All],MATCH(B860,표5[[#All],[잉크]],0),5)</f>
        <v>0</v>
      </c>
      <c r="AC860" s="21" t="str">
        <f>IFERROR(AB860/INDEX(표5[#All],MATCH(B860,표5[[#All],[잉크]],0),20),"")</f>
        <v/>
      </c>
      <c r="AD860" s="23"/>
      <c r="AE860" s="235"/>
      <c r="BB860" s="67"/>
      <c r="BC860" s="67"/>
      <c r="BD860" s="67"/>
      <c r="BE860" s="67"/>
      <c r="BF860" s="67"/>
    </row>
    <row r="861" spans="2:58" ht="15.75" hidden="1" customHeight="1" x14ac:dyDescent="0.3">
      <c r="B861" s="5" t="s">
        <v>3731</v>
      </c>
      <c r="C861" s="68"/>
      <c r="D861" s="69" t="str">
        <f>IFERROR(C861/INDEX(표5[#All],MATCH(B861,표5[[#All],[잉크]],0),2),"")</f>
        <v/>
      </c>
      <c r="E861" s="22">
        <f>$C861-INDEX(표5[#All],MATCH(B861,표5[[#All],[잉크]],0),24)</f>
        <v>0</v>
      </c>
      <c r="F861" s="542"/>
      <c r="G861" s="23" t="str">
        <f>IF(ISBLANK(F861),"",INDEX(호기!$A$1:$B$657,MATCH('생산계획(잉크)'!B1313,호기!$A$1:$A$657,0),2))</f>
        <v/>
      </c>
      <c r="H861" s="24">
        <f>C861+F861-INDEX(표5[#All],MATCH(B861,표5[[#All],[잉크]],0),2)</f>
        <v>0</v>
      </c>
      <c r="I861" s="21" t="str">
        <f>IFERROR(H861/INDEX(표5[#All],MATCH(B861,표5[[#All],[잉크]],0),5),"")</f>
        <v/>
      </c>
      <c r="J861" s="542"/>
      <c r="K861" s="25" t="str">
        <f>IF(ISBLANK(J861),"",INDEX(호기!$A$1:$B$657,MATCH('생산계획(잉크)'!B1313,호기!$A$1:$A$657,0),2))</f>
        <v/>
      </c>
      <c r="L861" s="24">
        <f>H861+J861-INDEX(표5[#All],MATCH(B861,표5[[#All],[잉크]],0),5)</f>
        <v>0</v>
      </c>
      <c r="M861" s="21" t="str">
        <f>IFERROR(L861/INDEX(표5[#All],MATCH(B861,표5[[#All],[잉크]],0),8),"")</f>
        <v/>
      </c>
      <c r="N861" s="542"/>
      <c r="O861" s="23" t="str">
        <f>IF(ISBLANK(N861),"",INDEX(호기!$A$1:$B$657,MATCH('생산계획(잉크)'!B1313,호기!$A$1:$A$657,0),2))</f>
        <v/>
      </c>
      <c r="P861" s="24">
        <f>L861+N861-INDEX(표5[#All],MATCH(B861,표5[[#All],[잉크]],0),5)</f>
        <v>0</v>
      </c>
      <c r="Q861" s="21" t="str">
        <f>IFERROR(P861/INDEX(표5[#All],MATCH(B861,표5[[#All],[잉크]],0),11),"")</f>
        <v/>
      </c>
      <c r="R861" s="542"/>
      <c r="S861" s="25" t="str">
        <f>IF(ISBLANK(R861),"",INDEX(호기!$A$1:$B$657,MATCH('생산계획(잉크)'!B1313,호기!$A$1:$A$657,0),2))</f>
        <v/>
      </c>
      <c r="T861" s="24">
        <f>P861+R861-INDEX(표5[#All],MATCH(B861,표5[[#All],[잉크]],0),5)</f>
        <v>0</v>
      </c>
      <c r="U861" s="21" t="str">
        <f>IFERROR(T861/INDEX(표5[#All],MATCH(B861,표5[[#All],[잉크]],0),14),"")</f>
        <v/>
      </c>
      <c r="V861" s="542"/>
      <c r="W861" s="23" t="str">
        <f>IF(ISBLANK(V861),"",INDEX(호기!$A$1:$B$657,MATCH('생산계획(잉크)'!B1313,호기!$A$1:$A$657,0),2))</f>
        <v/>
      </c>
      <c r="X861" s="24">
        <f>T861+V861-INDEX(표5[#All],MATCH(B861,표5[[#All],[잉크]],0),5)</f>
        <v>0</v>
      </c>
      <c r="Y861" s="21" t="str">
        <f>IFERROR(X861/INDEX(표5[#All],MATCH(B861,표5[[#All],[잉크]],0),17),"")</f>
        <v/>
      </c>
      <c r="Z861" s="23"/>
      <c r="AA861" s="23" t="str">
        <f>IF(ISBLANK(Z861),"",INDEX(호기!$A$1:$B$657,MATCH('생산계획(잉크)'!B1313,호기!$A$1:$A$657,0),2))</f>
        <v/>
      </c>
      <c r="AB861" s="24">
        <f>X861+Z861-INDEX(표5[#All],MATCH(B861,표5[[#All],[잉크]],0),5)</f>
        <v>0</v>
      </c>
      <c r="AC861" s="21" t="str">
        <f>IFERROR(AB861/INDEX(표5[#All],MATCH(B861,표5[[#All],[잉크]],0),20),"")</f>
        <v/>
      </c>
      <c r="AD861" s="23"/>
      <c r="AE861" s="235"/>
      <c r="BB861" s="67"/>
      <c r="BC861" s="67"/>
      <c r="BD861" s="67"/>
      <c r="BE861" s="67"/>
      <c r="BF861" s="67"/>
    </row>
    <row r="862" spans="2:58" ht="15.75" hidden="1" customHeight="1" x14ac:dyDescent="0.3">
      <c r="B862" s="5" t="s">
        <v>3732</v>
      </c>
      <c r="C862" s="68"/>
      <c r="D862" s="69" t="str">
        <f>IFERROR(C862/INDEX(표5[#All],MATCH(B862,표5[[#All],[잉크]],0),2),"")</f>
        <v/>
      </c>
      <c r="E862" s="22">
        <f>$C862-INDEX(표5[#All],MATCH(B862,표5[[#All],[잉크]],0),24)</f>
        <v>0</v>
      </c>
      <c r="F862" s="542"/>
      <c r="G862" s="23" t="str">
        <f>IF(ISBLANK(F862),"",INDEX(호기!$A$1:$B$657,MATCH('생산계획(잉크)'!B1314,호기!$A$1:$A$657,0),2))</f>
        <v/>
      </c>
      <c r="H862" s="24">
        <f>C862+F862-INDEX(표5[#All],MATCH(B862,표5[[#All],[잉크]],0),2)</f>
        <v>0</v>
      </c>
      <c r="I862" s="21" t="str">
        <f>IFERROR(H862/INDEX(표5[#All],MATCH(B862,표5[[#All],[잉크]],0),5),"")</f>
        <v/>
      </c>
      <c r="J862" s="542"/>
      <c r="K862" s="25" t="str">
        <f>IF(ISBLANK(J862),"",INDEX(호기!$A$1:$B$657,MATCH('생산계획(잉크)'!B1314,호기!$A$1:$A$657,0),2))</f>
        <v/>
      </c>
      <c r="L862" s="24">
        <f>H862+J862-INDEX(표5[#All],MATCH(B862,표5[[#All],[잉크]],0),5)</f>
        <v>0</v>
      </c>
      <c r="M862" s="21" t="str">
        <f>IFERROR(L862/INDEX(표5[#All],MATCH(B862,표5[[#All],[잉크]],0),8),"")</f>
        <v/>
      </c>
      <c r="N862" s="542"/>
      <c r="O862" s="23" t="str">
        <f>IF(ISBLANK(N862),"",INDEX(호기!$A$1:$B$657,MATCH('생산계획(잉크)'!B1314,호기!$A$1:$A$657,0),2))</f>
        <v/>
      </c>
      <c r="P862" s="24">
        <f>L862+N862-INDEX(표5[#All],MATCH(B862,표5[[#All],[잉크]],0),5)</f>
        <v>0</v>
      </c>
      <c r="Q862" s="21" t="str">
        <f>IFERROR(P862/INDEX(표5[#All],MATCH(B862,표5[[#All],[잉크]],0),11),"")</f>
        <v/>
      </c>
      <c r="R862" s="542"/>
      <c r="S862" s="25" t="str">
        <f>IF(ISBLANK(R862),"",INDEX(호기!$A$1:$B$657,MATCH('생산계획(잉크)'!B1314,호기!$A$1:$A$657,0),2))</f>
        <v/>
      </c>
      <c r="T862" s="24">
        <f>P862+R862-INDEX(표5[#All],MATCH(B862,표5[[#All],[잉크]],0),5)</f>
        <v>0</v>
      </c>
      <c r="U862" s="21" t="str">
        <f>IFERROR(T862/INDEX(표5[#All],MATCH(B862,표5[[#All],[잉크]],0),14),"")</f>
        <v/>
      </c>
      <c r="V862" s="542"/>
      <c r="W862" s="23" t="str">
        <f>IF(ISBLANK(V862),"",INDEX(호기!$A$1:$B$657,MATCH('생산계획(잉크)'!B1314,호기!$A$1:$A$657,0),2))</f>
        <v/>
      </c>
      <c r="X862" s="24">
        <f>T862+V862-INDEX(표5[#All],MATCH(B862,표5[[#All],[잉크]],0),5)</f>
        <v>0</v>
      </c>
      <c r="Y862" s="21" t="str">
        <f>IFERROR(X862/INDEX(표5[#All],MATCH(B862,표5[[#All],[잉크]],0),17),"")</f>
        <v/>
      </c>
      <c r="Z862" s="23"/>
      <c r="AA862" s="23" t="str">
        <f>IF(ISBLANK(Z862),"",INDEX(호기!$A$1:$B$657,MATCH('생산계획(잉크)'!B1314,호기!$A$1:$A$657,0),2))</f>
        <v/>
      </c>
      <c r="AB862" s="24">
        <f>X862+Z862-INDEX(표5[#All],MATCH(B862,표5[[#All],[잉크]],0),5)</f>
        <v>0</v>
      </c>
      <c r="AC862" s="21" t="str">
        <f>IFERROR(AB862/INDEX(표5[#All],MATCH(B862,표5[[#All],[잉크]],0),20),"")</f>
        <v/>
      </c>
      <c r="AD862" s="23"/>
      <c r="AE862" s="235"/>
      <c r="BB862" s="67"/>
      <c r="BC862" s="67"/>
      <c r="BD862" s="67"/>
      <c r="BE862" s="67"/>
      <c r="BF862" s="67"/>
    </row>
    <row r="863" spans="2:58" ht="15.75" hidden="1" customHeight="1" x14ac:dyDescent="0.3">
      <c r="B863" s="5" t="s">
        <v>3733</v>
      </c>
      <c r="C863" s="68"/>
      <c r="D863" s="69" t="str">
        <f>IFERROR(C863/INDEX(표5[#All],MATCH(B863,표5[[#All],[잉크]],0),2),"")</f>
        <v/>
      </c>
      <c r="E863" s="22">
        <f>$C863-INDEX(표5[#All],MATCH(B863,표5[[#All],[잉크]],0),24)</f>
        <v>0</v>
      </c>
      <c r="F863" s="542"/>
      <c r="G863" s="23" t="str">
        <f>IF(ISBLANK(F863),"",INDEX(호기!$A$1:$B$657,MATCH('생산계획(잉크)'!B1315,호기!$A$1:$A$657,0),2))</f>
        <v/>
      </c>
      <c r="H863" s="24">
        <f>C863+F863-INDEX(표5[#All],MATCH(B863,표5[[#All],[잉크]],0),2)</f>
        <v>0</v>
      </c>
      <c r="I863" s="21" t="str">
        <f>IFERROR(H863/INDEX(표5[#All],MATCH(B863,표5[[#All],[잉크]],0),5),"")</f>
        <v/>
      </c>
      <c r="J863" s="542"/>
      <c r="K863" s="25" t="str">
        <f>IF(ISBLANK(J863),"",INDEX(호기!$A$1:$B$657,MATCH('생산계획(잉크)'!B1315,호기!$A$1:$A$657,0),2))</f>
        <v/>
      </c>
      <c r="L863" s="24">
        <f>H863+J863-INDEX(표5[#All],MATCH(B863,표5[[#All],[잉크]],0),5)</f>
        <v>0</v>
      </c>
      <c r="M863" s="21" t="str">
        <f>IFERROR(L863/INDEX(표5[#All],MATCH(B863,표5[[#All],[잉크]],0),8),"")</f>
        <v/>
      </c>
      <c r="N863" s="542"/>
      <c r="O863" s="23" t="str">
        <f>IF(ISBLANK(N863),"",INDEX(호기!$A$1:$B$657,MATCH('생산계획(잉크)'!B1315,호기!$A$1:$A$657,0),2))</f>
        <v/>
      </c>
      <c r="P863" s="24">
        <f>L863+N863-INDEX(표5[#All],MATCH(B863,표5[[#All],[잉크]],0),5)</f>
        <v>0</v>
      </c>
      <c r="Q863" s="21" t="str">
        <f>IFERROR(P863/INDEX(표5[#All],MATCH(B863,표5[[#All],[잉크]],0),11),"")</f>
        <v/>
      </c>
      <c r="R863" s="542"/>
      <c r="S863" s="25" t="str">
        <f>IF(ISBLANK(R863),"",INDEX(호기!$A$1:$B$657,MATCH('생산계획(잉크)'!B1315,호기!$A$1:$A$657,0),2))</f>
        <v/>
      </c>
      <c r="T863" s="24">
        <f>P863+R863-INDEX(표5[#All],MATCH(B863,표5[[#All],[잉크]],0),5)</f>
        <v>0</v>
      </c>
      <c r="U863" s="21" t="str">
        <f>IFERROR(T863/INDEX(표5[#All],MATCH(B863,표5[[#All],[잉크]],0),14),"")</f>
        <v/>
      </c>
      <c r="V863" s="542"/>
      <c r="W863" s="23" t="str">
        <f>IF(ISBLANK(V863),"",INDEX(호기!$A$1:$B$657,MATCH('생산계획(잉크)'!B1315,호기!$A$1:$A$657,0),2))</f>
        <v/>
      </c>
      <c r="X863" s="24">
        <f>T863+V863-INDEX(표5[#All],MATCH(B863,표5[[#All],[잉크]],0),5)</f>
        <v>0</v>
      </c>
      <c r="Y863" s="21" t="str">
        <f>IFERROR(X863/INDEX(표5[#All],MATCH(B863,표5[[#All],[잉크]],0),17),"")</f>
        <v/>
      </c>
      <c r="Z863" s="23"/>
      <c r="AA863" s="23" t="str">
        <f>IF(ISBLANK(Z863),"",INDEX(호기!$A$1:$B$657,MATCH('생산계획(잉크)'!B1315,호기!$A$1:$A$657,0),2))</f>
        <v/>
      </c>
      <c r="AB863" s="24">
        <f>X863+Z863-INDEX(표5[#All],MATCH(B863,표5[[#All],[잉크]],0),5)</f>
        <v>0</v>
      </c>
      <c r="AC863" s="21" t="str">
        <f>IFERROR(AB863/INDEX(표5[#All],MATCH(B863,표5[[#All],[잉크]],0),20),"")</f>
        <v/>
      </c>
      <c r="AD863" s="23"/>
      <c r="AE863" s="235"/>
      <c r="BB863" s="67"/>
      <c r="BC863" s="67"/>
      <c r="BD863" s="67"/>
      <c r="BE863" s="67"/>
      <c r="BF863" s="67"/>
    </row>
    <row r="864" spans="2:58" ht="15.75" hidden="1" customHeight="1" x14ac:dyDescent="0.3">
      <c r="B864" s="5" t="s">
        <v>3734</v>
      </c>
      <c r="C864" s="68"/>
      <c r="D864" s="69" t="str">
        <f>IFERROR(C864/INDEX(표5[#All],MATCH(B864,표5[[#All],[잉크]],0),2),"")</f>
        <v/>
      </c>
      <c r="E864" s="22">
        <f>$C864-INDEX(표5[#All],MATCH(B864,표5[[#All],[잉크]],0),24)</f>
        <v>0</v>
      </c>
      <c r="F864" s="542"/>
      <c r="G864" s="23" t="str">
        <f>IF(ISBLANK(F864),"",INDEX(호기!$A$1:$B$657,MATCH('생산계획(잉크)'!B1316,호기!$A$1:$A$657,0),2))</f>
        <v/>
      </c>
      <c r="H864" s="24">
        <f>C864+F864-INDEX(표5[#All],MATCH(B864,표5[[#All],[잉크]],0),2)</f>
        <v>0</v>
      </c>
      <c r="I864" s="21" t="str">
        <f>IFERROR(H864/INDEX(표5[#All],MATCH(B864,표5[[#All],[잉크]],0),5),"")</f>
        <v/>
      </c>
      <c r="J864" s="542"/>
      <c r="K864" s="25" t="str">
        <f>IF(ISBLANK(J864),"",INDEX(호기!$A$1:$B$657,MATCH('생산계획(잉크)'!B1316,호기!$A$1:$A$657,0),2))</f>
        <v/>
      </c>
      <c r="L864" s="24">
        <f>H864+J864-INDEX(표5[#All],MATCH(B864,표5[[#All],[잉크]],0),5)</f>
        <v>0</v>
      </c>
      <c r="M864" s="21" t="str">
        <f>IFERROR(L864/INDEX(표5[#All],MATCH(B864,표5[[#All],[잉크]],0),8),"")</f>
        <v/>
      </c>
      <c r="N864" s="542"/>
      <c r="O864" s="23" t="str">
        <f>IF(ISBLANK(N864),"",INDEX(호기!$A$1:$B$657,MATCH('생산계획(잉크)'!B1316,호기!$A$1:$A$657,0),2))</f>
        <v/>
      </c>
      <c r="P864" s="24">
        <f>L864+N864-INDEX(표5[#All],MATCH(B864,표5[[#All],[잉크]],0),5)</f>
        <v>0</v>
      </c>
      <c r="Q864" s="21" t="str">
        <f>IFERROR(P864/INDEX(표5[#All],MATCH(B864,표5[[#All],[잉크]],0),11),"")</f>
        <v/>
      </c>
      <c r="R864" s="542"/>
      <c r="S864" s="25" t="str">
        <f>IF(ISBLANK(R864),"",INDEX(호기!$A$1:$B$657,MATCH('생산계획(잉크)'!B1316,호기!$A$1:$A$657,0),2))</f>
        <v/>
      </c>
      <c r="T864" s="24">
        <f>P864+R864-INDEX(표5[#All],MATCH(B864,표5[[#All],[잉크]],0),5)</f>
        <v>0</v>
      </c>
      <c r="U864" s="21" t="str">
        <f>IFERROR(T864/INDEX(표5[#All],MATCH(B864,표5[[#All],[잉크]],0),14),"")</f>
        <v/>
      </c>
      <c r="V864" s="542"/>
      <c r="W864" s="23" t="str">
        <f>IF(ISBLANK(V864),"",INDEX(호기!$A$1:$B$657,MATCH('생산계획(잉크)'!B1316,호기!$A$1:$A$657,0),2))</f>
        <v/>
      </c>
      <c r="X864" s="24">
        <f>T864+V864-INDEX(표5[#All],MATCH(B864,표5[[#All],[잉크]],0),5)</f>
        <v>0</v>
      </c>
      <c r="Y864" s="21" t="str">
        <f>IFERROR(X864/INDEX(표5[#All],MATCH(B864,표5[[#All],[잉크]],0),17),"")</f>
        <v/>
      </c>
      <c r="Z864" s="23"/>
      <c r="AA864" s="23" t="str">
        <f>IF(ISBLANK(Z864),"",INDEX(호기!$A$1:$B$657,MATCH('생산계획(잉크)'!B1316,호기!$A$1:$A$657,0),2))</f>
        <v/>
      </c>
      <c r="AB864" s="24">
        <f>X864+Z864-INDEX(표5[#All],MATCH(B864,표5[[#All],[잉크]],0),5)</f>
        <v>0</v>
      </c>
      <c r="AC864" s="21" t="str">
        <f>IFERROR(AB864/INDEX(표5[#All],MATCH(B864,표5[[#All],[잉크]],0),20),"")</f>
        <v/>
      </c>
      <c r="AD864" s="23"/>
      <c r="AE864" s="235"/>
      <c r="BB864" s="67"/>
      <c r="BC864" s="67"/>
      <c r="BD864" s="67"/>
      <c r="BE864" s="67"/>
      <c r="BF864" s="67"/>
    </row>
    <row r="865" spans="2:58" ht="15.75" hidden="1" customHeight="1" x14ac:dyDescent="0.3">
      <c r="B865" s="5" t="s">
        <v>3752</v>
      </c>
      <c r="C865" s="68"/>
      <c r="D865" s="69" t="str">
        <f>IFERROR(C865/INDEX(표5[#All],MATCH(B865,표5[[#All],[잉크]],0),2),"")</f>
        <v/>
      </c>
      <c r="E865" s="22">
        <f>$C865-INDEX(표5[#All],MATCH(B865,표5[[#All],[잉크]],0),24)</f>
        <v>0</v>
      </c>
      <c r="F865" s="542"/>
      <c r="G865" s="23" t="str">
        <f>IF(ISBLANK(F865),"",INDEX(호기!$A$1:$B$657,MATCH('생산계획(잉크)'!B1317,호기!$A$1:$A$657,0),2))</f>
        <v/>
      </c>
      <c r="H865" s="24">
        <f>C865+F865-INDEX(표5[#All],MATCH(B865,표5[[#All],[잉크]],0),2)</f>
        <v>0</v>
      </c>
      <c r="I865" s="21" t="str">
        <f>IFERROR(H865/INDEX(표5[#All],MATCH(B865,표5[[#All],[잉크]],0),5),"")</f>
        <v/>
      </c>
      <c r="J865" s="542"/>
      <c r="K865" s="25" t="str">
        <f>IF(ISBLANK(J865),"",INDEX(호기!$A$1:$B$657,MATCH('생산계획(잉크)'!B1317,호기!$A$1:$A$657,0),2))</f>
        <v/>
      </c>
      <c r="L865" s="24">
        <f>H865+J865-INDEX(표5[#All],MATCH(B865,표5[[#All],[잉크]],0),5)</f>
        <v>0</v>
      </c>
      <c r="M865" s="21" t="str">
        <f>IFERROR(L865/INDEX(표5[#All],MATCH(B865,표5[[#All],[잉크]],0),8),"")</f>
        <v/>
      </c>
      <c r="N865" s="542"/>
      <c r="O865" s="23" t="str">
        <f>IF(ISBLANK(N865),"",INDEX(호기!$A$1:$B$657,MATCH('생산계획(잉크)'!B1317,호기!$A$1:$A$657,0),2))</f>
        <v/>
      </c>
      <c r="P865" s="24">
        <f>L865+N865-INDEX(표5[#All],MATCH(B865,표5[[#All],[잉크]],0),5)</f>
        <v>0</v>
      </c>
      <c r="Q865" s="21" t="str">
        <f>IFERROR(P865/INDEX(표5[#All],MATCH(B865,표5[[#All],[잉크]],0),11),"")</f>
        <v/>
      </c>
      <c r="R865" s="542"/>
      <c r="S865" s="25" t="str">
        <f>IF(ISBLANK(R865),"",INDEX(호기!$A$1:$B$657,MATCH('생산계획(잉크)'!B1317,호기!$A$1:$A$657,0),2))</f>
        <v/>
      </c>
      <c r="T865" s="24">
        <f>P865+R865-INDEX(표5[#All],MATCH(B865,표5[[#All],[잉크]],0),5)</f>
        <v>0</v>
      </c>
      <c r="U865" s="21" t="str">
        <f>IFERROR(T865/INDEX(표5[#All],MATCH(B865,표5[[#All],[잉크]],0),14),"")</f>
        <v/>
      </c>
      <c r="V865" s="542"/>
      <c r="W865" s="23" t="str">
        <f>IF(ISBLANK(V865),"",INDEX(호기!$A$1:$B$657,MATCH('생산계획(잉크)'!B1317,호기!$A$1:$A$657,0),2))</f>
        <v/>
      </c>
      <c r="X865" s="24">
        <f>T865+V865-INDEX(표5[#All],MATCH(B865,표5[[#All],[잉크]],0),5)</f>
        <v>0</v>
      </c>
      <c r="Y865" s="21" t="str">
        <f>IFERROR(X865/INDEX(표5[#All],MATCH(B865,표5[[#All],[잉크]],0),17),"")</f>
        <v/>
      </c>
      <c r="Z865" s="23"/>
      <c r="AA865" s="23" t="str">
        <f>IF(ISBLANK(Z865),"",INDEX(호기!$A$1:$B$657,MATCH('생산계획(잉크)'!B1317,호기!$A$1:$A$657,0),2))</f>
        <v/>
      </c>
      <c r="AB865" s="24">
        <f>X865+Z865-INDEX(표5[#All],MATCH(B865,표5[[#All],[잉크]],0),5)</f>
        <v>0</v>
      </c>
      <c r="AC865" s="21" t="str">
        <f>IFERROR(AB865/INDEX(표5[#All],MATCH(B865,표5[[#All],[잉크]],0),20),"")</f>
        <v/>
      </c>
      <c r="AD865" s="23"/>
      <c r="AE865" s="235"/>
      <c r="BB865" s="67"/>
      <c r="BC865" s="67"/>
      <c r="BD865" s="67"/>
      <c r="BE865" s="67"/>
      <c r="BF865" s="67"/>
    </row>
    <row r="866" spans="2:58" ht="15.75" hidden="1" customHeight="1" x14ac:dyDescent="0.3">
      <c r="B866" s="5" t="s">
        <v>3742</v>
      </c>
      <c r="C866" s="68"/>
      <c r="D866" s="69" t="str">
        <f>IFERROR(C866/INDEX(표5[#All],MATCH(B866,표5[[#All],[잉크]],0),2),"")</f>
        <v/>
      </c>
      <c r="E866" s="22">
        <f>$C866-INDEX(표5[#All],MATCH(B866,표5[[#All],[잉크]],0),24)</f>
        <v>0</v>
      </c>
      <c r="F866" s="542"/>
      <c r="G866" s="23" t="str">
        <f>IF(ISBLANK(F866),"",INDEX(호기!$A$1:$B$657,MATCH('생산계획(잉크)'!B1318,호기!$A$1:$A$657,0),2))</f>
        <v/>
      </c>
      <c r="H866" s="24">
        <f>C866+F866-INDEX(표5[#All],MATCH(B866,표5[[#All],[잉크]],0),2)</f>
        <v>0</v>
      </c>
      <c r="I866" s="21" t="str">
        <f>IFERROR(H866/INDEX(표5[#All],MATCH(B866,표5[[#All],[잉크]],0),5),"")</f>
        <v/>
      </c>
      <c r="J866" s="542"/>
      <c r="K866" s="25" t="str">
        <f>IF(ISBLANK(J866),"",INDEX(호기!$A$1:$B$657,MATCH('생산계획(잉크)'!B1318,호기!$A$1:$A$657,0),2))</f>
        <v/>
      </c>
      <c r="L866" s="24">
        <f>H866+J866-INDEX(표5[#All],MATCH(B866,표5[[#All],[잉크]],0),5)</f>
        <v>0</v>
      </c>
      <c r="M866" s="21" t="str">
        <f>IFERROR(L866/INDEX(표5[#All],MATCH(B866,표5[[#All],[잉크]],0),8),"")</f>
        <v/>
      </c>
      <c r="N866" s="542"/>
      <c r="O866" s="23" t="str">
        <f>IF(ISBLANK(N866),"",INDEX(호기!$A$1:$B$657,MATCH('생산계획(잉크)'!B1318,호기!$A$1:$A$657,0),2))</f>
        <v/>
      </c>
      <c r="P866" s="24">
        <f>L866+N866-INDEX(표5[#All],MATCH(B866,표5[[#All],[잉크]],0),5)</f>
        <v>0</v>
      </c>
      <c r="Q866" s="21" t="str">
        <f>IFERROR(P866/INDEX(표5[#All],MATCH(B866,표5[[#All],[잉크]],0),11),"")</f>
        <v/>
      </c>
      <c r="R866" s="542"/>
      <c r="S866" s="25" t="str">
        <f>IF(ISBLANK(R866),"",INDEX(호기!$A$1:$B$657,MATCH('생산계획(잉크)'!B1318,호기!$A$1:$A$657,0),2))</f>
        <v/>
      </c>
      <c r="T866" s="24">
        <f>P866+R866-INDEX(표5[#All],MATCH(B866,표5[[#All],[잉크]],0),5)</f>
        <v>0</v>
      </c>
      <c r="U866" s="21" t="str">
        <f>IFERROR(T866/INDEX(표5[#All],MATCH(B866,표5[[#All],[잉크]],0),14),"")</f>
        <v/>
      </c>
      <c r="V866" s="542"/>
      <c r="W866" s="23" t="str">
        <f>IF(ISBLANK(V866),"",INDEX(호기!$A$1:$B$657,MATCH('생산계획(잉크)'!B1318,호기!$A$1:$A$657,0),2))</f>
        <v/>
      </c>
      <c r="X866" s="24">
        <f>T866+V866-INDEX(표5[#All],MATCH(B866,표5[[#All],[잉크]],0),5)</f>
        <v>0</v>
      </c>
      <c r="Y866" s="21" t="str">
        <f>IFERROR(X866/INDEX(표5[#All],MATCH(B866,표5[[#All],[잉크]],0),17),"")</f>
        <v/>
      </c>
      <c r="Z866" s="23"/>
      <c r="AA866" s="23" t="str">
        <f>IF(ISBLANK(Z866),"",INDEX(호기!$A$1:$B$657,MATCH('생산계획(잉크)'!B1318,호기!$A$1:$A$657,0),2))</f>
        <v/>
      </c>
      <c r="AB866" s="24">
        <f>X866+Z866-INDEX(표5[#All],MATCH(B866,표5[[#All],[잉크]],0),5)</f>
        <v>0</v>
      </c>
      <c r="AC866" s="21" t="str">
        <f>IFERROR(AB866/INDEX(표5[#All],MATCH(B866,표5[[#All],[잉크]],0),20),"")</f>
        <v/>
      </c>
      <c r="AD866" s="23"/>
      <c r="AE866" s="235"/>
      <c r="BB866" s="67"/>
      <c r="BC866" s="67"/>
      <c r="BD866" s="67"/>
      <c r="BE866" s="67"/>
      <c r="BF866" s="67"/>
    </row>
    <row r="867" spans="2:58" ht="15.75" hidden="1" customHeight="1" x14ac:dyDescent="0.3">
      <c r="B867" s="5" t="s">
        <v>3764</v>
      </c>
      <c r="C867" s="68"/>
      <c r="D867" s="69" t="str">
        <f>IFERROR(C867/INDEX(표5[#All],MATCH(B867,표5[[#All],[잉크]],0),2),"")</f>
        <v/>
      </c>
      <c r="E867" s="22">
        <f>$C867-INDEX(표5[#All],MATCH(B867,표5[[#All],[잉크]],0),24)</f>
        <v>0</v>
      </c>
      <c r="F867" s="542"/>
      <c r="G867" s="23" t="str">
        <f>IF(ISBLANK(F867),"",INDEX(호기!$A$1:$B$657,MATCH('생산계획(잉크)'!B1319,호기!$A$1:$A$657,0),2))</f>
        <v/>
      </c>
      <c r="H867" s="24">
        <f>C867+F867-INDEX(표5[#All],MATCH(B867,표5[[#All],[잉크]],0),2)</f>
        <v>0</v>
      </c>
      <c r="I867" s="21" t="str">
        <f>IFERROR(H867/INDEX(표5[#All],MATCH(B867,표5[[#All],[잉크]],0),5),"")</f>
        <v/>
      </c>
      <c r="J867" s="542"/>
      <c r="K867" s="25" t="str">
        <f>IF(ISBLANK(J867),"",INDEX(호기!$A$1:$B$657,MATCH('생산계획(잉크)'!B1319,호기!$A$1:$A$657,0),2))</f>
        <v/>
      </c>
      <c r="L867" s="24">
        <f>H867+J867-INDEX(표5[#All],MATCH(B867,표5[[#All],[잉크]],0),5)</f>
        <v>0</v>
      </c>
      <c r="M867" s="21" t="str">
        <f>IFERROR(L867/INDEX(표5[#All],MATCH(B867,표5[[#All],[잉크]],0),8),"")</f>
        <v/>
      </c>
      <c r="N867" s="542"/>
      <c r="O867" s="23" t="str">
        <f>IF(ISBLANK(N867),"",INDEX(호기!$A$1:$B$657,MATCH('생산계획(잉크)'!B1319,호기!$A$1:$A$657,0),2))</f>
        <v/>
      </c>
      <c r="P867" s="24">
        <f>L867+N867-INDEX(표5[#All],MATCH(B867,표5[[#All],[잉크]],0),5)</f>
        <v>0</v>
      </c>
      <c r="Q867" s="21" t="str">
        <f>IFERROR(P867/INDEX(표5[#All],MATCH(B867,표5[[#All],[잉크]],0),11),"")</f>
        <v/>
      </c>
      <c r="R867" s="542"/>
      <c r="S867" s="25" t="str">
        <f>IF(ISBLANK(R867),"",INDEX(호기!$A$1:$B$657,MATCH('생산계획(잉크)'!B1319,호기!$A$1:$A$657,0),2))</f>
        <v/>
      </c>
      <c r="T867" s="24">
        <f>P867+R867-INDEX(표5[#All],MATCH(B867,표5[[#All],[잉크]],0),5)</f>
        <v>0</v>
      </c>
      <c r="U867" s="21" t="str">
        <f>IFERROR(T867/INDEX(표5[#All],MATCH(B867,표5[[#All],[잉크]],0),14),"")</f>
        <v/>
      </c>
      <c r="V867" s="542"/>
      <c r="W867" s="23" t="str">
        <f>IF(ISBLANK(V867),"",INDEX(호기!$A$1:$B$657,MATCH('생산계획(잉크)'!B1319,호기!$A$1:$A$657,0),2))</f>
        <v/>
      </c>
      <c r="X867" s="24">
        <f>T867+V867-INDEX(표5[#All],MATCH(B867,표5[[#All],[잉크]],0),5)</f>
        <v>0</v>
      </c>
      <c r="Y867" s="21" t="str">
        <f>IFERROR(X867/INDEX(표5[#All],MATCH(B867,표5[[#All],[잉크]],0),17),"")</f>
        <v/>
      </c>
      <c r="Z867" s="23"/>
      <c r="AA867" s="23" t="str">
        <f>IF(ISBLANK(Z867),"",INDEX(호기!$A$1:$B$657,MATCH('생산계획(잉크)'!B1319,호기!$A$1:$A$657,0),2))</f>
        <v/>
      </c>
      <c r="AB867" s="24">
        <f>X867+Z867-INDEX(표5[#All],MATCH(B867,표5[[#All],[잉크]],0),5)</f>
        <v>0</v>
      </c>
      <c r="AC867" s="21" t="str">
        <f>IFERROR(AB867/INDEX(표5[#All],MATCH(B867,표5[[#All],[잉크]],0),20),"")</f>
        <v/>
      </c>
      <c r="AD867" s="23"/>
      <c r="AE867" s="235"/>
      <c r="BB867" s="67"/>
      <c r="BC867" s="67"/>
      <c r="BD867" s="67"/>
      <c r="BE867" s="67"/>
      <c r="BF867" s="67"/>
    </row>
    <row r="868" spans="2:58" ht="15.75" hidden="1" customHeight="1" x14ac:dyDescent="0.3">
      <c r="B868" s="5" t="s">
        <v>3765</v>
      </c>
      <c r="C868" s="68"/>
      <c r="D868" s="69" t="str">
        <f>IFERROR(C868/INDEX(표5[#All],MATCH(B868,표5[[#All],[잉크]],0),2),"")</f>
        <v/>
      </c>
      <c r="E868" s="22">
        <f>$C868-INDEX(표5[#All],MATCH(B868,표5[[#All],[잉크]],0),24)</f>
        <v>0</v>
      </c>
      <c r="F868" s="542"/>
      <c r="G868" s="23" t="str">
        <f>IF(ISBLANK(F868),"",INDEX(호기!$A$1:$B$657,MATCH('생산계획(잉크)'!B1320,호기!$A$1:$A$657,0),2))</f>
        <v/>
      </c>
      <c r="H868" s="24">
        <f>C868+F868-INDEX(표5[#All],MATCH(B868,표5[[#All],[잉크]],0),2)</f>
        <v>0</v>
      </c>
      <c r="I868" s="21" t="str">
        <f>IFERROR(H868/INDEX(표5[#All],MATCH(B868,표5[[#All],[잉크]],0),5),"")</f>
        <v/>
      </c>
      <c r="J868" s="542"/>
      <c r="K868" s="25" t="str">
        <f>IF(ISBLANK(J868),"",INDEX(호기!$A$1:$B$657,MATCH('생산계획(잉크)'!B1320,호기!$A$1:$A$657,0),2))</f>
        <v/>
      </c>
      <c r="L868" s="24">
        <f>H868+J868-INDEX(표5[#All],MATCH(B868,표5[[#All],[잉크]],0),5)</f>
        <v>0</v>
      </c>
      <c r="M868" s="21" t="str">
        <f>IFERROR(L868/INDEX(표5[#All],MATCH(B868,표5[[#All],[잉크]],0),8),"")</f>
        <v/>
      </c>
      <c r="N868" s="542"/>
      <c r="O868" s="23" t="str">
        <f>IF(ISBLANK(N868),"",INDEX(호기!$A$1:$B$657,MATCH('생산계획(잉크)'!B1320,호기!$A$1:$A$657,0),2))</f>
        <v/>
      </c>
      <c r="P868" s="24">
        <f>L868+N868-INDEX(표5[#All],MATCH(B868,표5[[#All],[잉크]],0),5)</f>
        <v>0</v>
      </c>
      <c r="Q868" s="21" t="str">
        <f>IFERROR(P868/INDEX(표5[#All],MATCH(B868,표5[[#All],[잉크]],0),11),"")</f>
        <v/>
      </c>
      <c r="R868" s="542"/>
      <c r="S868" s="25" t="str">
        <f>IF(ISBLANK(R868),"",INDEX(호기!$A$1:$B$657,MATCH('생산계획(잉크)'!B1320,호기!$A$1:$A$657,0),2))</f>
        <v/>
      </c>
      <c r="T868" s="24">
        <f>P868+R868-INDEX(표5[#All],MATCH(B868,표5[[#All],[잉크]],0),5)</f>
        <v>0</v>
      </c>
      <c r="U868" s="21" t="str">
        <f>IFERROR(T868/INDEX(표5[#All],MATCH(B868,표5[[#All],[잉크]],0),14),"")</f>
        <v/>
      </c>
      <c r="V868" s="542"/>
      <c r="W868" s="23" t="str">
        <f>IF(ISBLANK(V868),"",INDEX(호기!$A$1:$B$657,MATCH('생산계획(잉크)'!B1320,호기!$A$1:$A$657,0),2))</f>
        <v/>
      </c>
      <c r="X868" s="24">
        <f>T868+V868-INDEX(표5[#All],MATCH(B868,표5[[#All],[잉크]],0),5)</f>
        <v>0</v>
      </c>
      <c r="Y868" s="21" t="str">
        <f>IFERROR(X868/INDEX(표5[#All],MATCH(B868,표5[[#All],[잉크]],0),17),"")</f>
        <v/>
      </c>
      <c r="Z868" s="23"/>
      <c r="AA868" s="23" t="str">
        <f>IF(ISBLANK(Z868),"",INDEX(호기!$A$1:$B$657,MATCH('생산계획(잉크)'!B1320,호기!$A$1:$A$657,0),2))</f>
        <v/>
      </c>
      <c r="AB868" s="24">
        <f>X868+Z868-INDEX(표5[#All],MATCH(B868,표5[[#All],[잉크]],0),5)</f>
        <v>0</v>
      </c>
      <c r="AC868" s="21" t="str">
        <f>IFERROR(AB868/INDEX(표5[#All],MATCH(B868,표5[[#All],[잉크]],0),20),"")</f>
        <v/>
      </c>
      <c r="AD868" s="23"/>
      <c r="AE868" s="235"/>
      <c r="BB868" s="67"/>
      <c r="BC868" s="67"/>
      <c r="BD868" s="67"/>
      <c r="BE868" s="67"/>
      <c r="BF868" s="67"/>
    </row>
    <row r="869" spans="2:58" ht="15.75" hidden="1" customHeight="1" x14ac:dyDescent="0.3">
      <c r="B869" s="5" t="s">
        <v>3763</v>
      </c>
      <c r="C869" s="68"/>
      <c r="D869" s="69" t="str">
        <f>IFERROR(C869/INDEX(표5[#All],MATCH(B869,표5[[#All],[잉크]],0),2),"")</f>
        <v/>
      </c>
      <c r="E869" s="22">
        <f>$C869-INDEX(표5[#All],MATCH(B869,표5[[#All],[잉크]],0),24)</f>
        <v>0</v>
      </c>
      <c r="F869" s="542"/>
      <c r="G869" s="23" t="str">
        <f>IF(ISBLANK(F869),"",INDEX(호기!$A$1:$B$657,MATCH('생산계획(잉크)'!B1321,호기!$A$1:$A$657,0),2))</f>
        <v/>
      </c>
      <c r="H869" s="24">
        <f>C869+F869-INDEX(표5[#All],MATCH(B869,표5[[#All],[잉크]],0),2)</f>
        <v>0</v>
      </c>
      <c r="I869" s="21" t="str">
        <f>IFERROR(H869/INDEX(표5[#All],MATCH(B869,표5[[#All],[잉크]],0),5),"")</f>
        <v/>
      </c>
      <c r="J869" s="542"/>
      <c r="K869" s="25" t="str">
        <f>IF(ISBLANK(J869),"",INDEX(호기!$A$1:$B$657,MATCH('생산계획(잉크)'!B1321,호기!$A$1:$A$657,0),2))</f>
        <v/>
      </c>
      <c r="L869" s="24">
        <f>H869+J869-INDEX(표5[#All],MATCH(B869,표5[[#All],[잉크]],0),5)</f>
        <v>0</v>
      </c>
      <c r="M869" s="21" t="str">
        <f>IFERROR(L869/INDEX(표5[#All],MATCH(B869,표5[[#All],[잉크]],0),8),"")</f>
        <v/>
      </c>
      <c r="N869" s="542"/>
      <c r="O869" s="23" t="str">
        <f>IF(ISBLANK(N869),"",INDEX(호기!$A$1:$B$657,MATCH('생산계획(잉크)'!B1321,호기!$A$1:$A$657,0),2))</f>
        <v/>
      </c>
      <c r="P869" s="24">
        <f>L869+N869-INDEX(표5[#All],MATCH(B869,표5[[#All],[잉크]],0),5)</f>
        <v>0</v>
      </c>
      <c r="Q869" s="21" t="str">
        <f>IFERROR(P869/INDEX(표5[#All],MATCH(B869,표5[[#All],[잉크]],0),11),"")</f>
        <v/>
      </c>
      <c r="R869" s="542"/>
      <c r="S869" s="25" t="str">
        <f>IF(ISBLANK(R869),"",INDEX(호기!$A$1:$B$657,MATCH('생산계획(잉크)'!B1321,호기!$A$1:$A$657,0),2))</f>
        <v/>
      </c>
      <c r="T869" s="24">
        <f>P869+R869-INDEX(표5[#All],MATCH(B869,표5[[#All],[잉크]],0),5)</f>
        <v>0</v>
      </c>
      <c r="U869" s="21" t="str">
        <f>IFERROR(T869/INDEX(표5[#All],MATCH(B869,표5[[#All],[잉크]],0),14),"")</f>
        <v/>
      </c>
      <c r="V869" s="542"/>
      <c r="W869" s="23" t="str">
        <f>IF(ISBLANK(V869),"",INDEX(호기!$A$1:$B$657,MATCH('생산계획(잉크)'!B1321,호기!$A$1:$A$657,0),2))</f>
        <v/>
      </c>
      <c r="X869" s="24">
        <f>T869+V869-INDEX(표5[#All],MATCH(B869,표5[[#All],[잉크]],0),5)</f>
        <v>0</v>
      </c>
      <c r="Y869" s="21" t="str">
        <f>IFERROR(X869/INDEX(표5[#All],MATCH(B869,표5[[#All],[잉크]],0),17),"")</f>
        <v/>
      </c>
      <c r="Z869" s="23"/>
      <c r="AA869" s="23" t="str">
        <f>IF(ISBLANK(Z869),"",INDEX(호기!$A$1:$B$657,MATCH('생산계획(잉크)'!B1321,호기!$A$1:$A$657,0),2))</f>
        <v/>
      </c>
      <c r="AB869" s="24">
        <f>X869+Z869-INDEX(표5[#All],MATCH(B869,표5[[#All],[잉크]],0),5)</f>
        <v>0</v>
      </c>
      <c r="AC869" s="21" t="str">
        <f>IFERROR(AB869/INDEX(표5[#All],MATCH(B869,표5[[#All],[잉크]],0),20),"")</f>
        <v/>
      </c>
      <c r="AD869" s="23"/>
      <c r="AE869" s="235"/>
      <c r="BB869" s="67"/>
      <c r="BC869" s="67"/>
      <c r="BD869" s="67"/>
      <c r="BE869" s="67"/>
      <c r="BF869" s="67"/>
    </row>
    <row r="870" spans="2:58" ht="15.75" hidden="1" customHeight="1" x14ac:dyDescent="0.3">
      <c r="B870" s="5" t="s">
        <v>3775</v>
      </c>
      <c r="C870" s="68"/>
      <c r="D870" s="69" t="str">
        <f>IFERROR(C870/INDEX(표5[#All],MATCH(B870,표5[[#All],[잉크]],0),2),"")</f>
        <v/>
      </c>
      <c r="E870" s="22">
        <f>$C870-INDEX(표5[#All],MATCH(B870,표5[[#All],[잉크]],0),24)</f>
        <v>0</v>
      </c>
      <c r="F870" s="542"/>
      <c r="G870" s="23" t="str">
        <f>IF(ISBLANK(F870),"",INDEX(호기!$A$1:$B$657,MATCH('생산계획(잉크)'!B1322,호기!$A$1:$A$657,0),2))</f>
        <v/>
      </c>
      <c r="H870" s="24">
        <f>C870+F870-INDEX(표5[#All],MATCH(B870,표5[[#All],[잉크]],0),2)</f>
        <v>0</v>
      </c>
      <c r="I870" s="21" t="str">
        <f>IFERROR(H870/INDEX(표5[#All],MATCH(B870,표5[[#All],[잉크]],0),5),"")</f>
        <v/>
      </c>
      <c r="J870" s="542"/>
      <c r="K870" s="25" t="str">
        <f>IF(ISBLANK(J870),"",INDEX(호기!$A$1:$B$657,MATCH('생산계획(잉크)'!B1322,호기!$A$1:$A$657,0),2))</f>
        <v/>
      </c>
      <c r="L870" s="24">
        <f>H870+J870-INDEX(표5[#All],MATCH(B870,표5[[#All],[잉크]],0),5)</f>
        <v>0</v>
      </c>
      <c r="M870" s="21" t="str">
        <f>IFERROR(L870/INDEX(표5[#All],MATCH(B870,표5[[#All],[잉크]],0),8),"")</f>
        <v/>
      </c>
      <c r="N870" s="542"/>
      <c r="O870" s="23" t="str">
        <f>IF(ISBLANK(N870),"",INDEX(호기!$A$1:$B$657,MATCH('생산계획(잉크)'!B1322,호기!$A$1:$A$657,0),2))</f>
        <v/>
      </c>
      <c r="P870" s="24">
        <f>L870+N870-INDEX(표5[#All],MATCH(B870,표5[[#All],[잉크]],0),5)</f>
        <v>0</v>
      </c>
      <c r="Q870" s="21" t="str">
        <f>IFERROR(P870/INDEX(표5[#All],MATCH(B870,표5[[#All],[잉크]],0),11),"")</f>
        <v/>
      </c>
      <c r="R870" s="542"/>
      <c r="S870" s="25" t="str">
        <f>IF(ISBLANK(R870),"",INDEX(호기!$A$1:$B$657,MATCH('생산계획(잉크)'!B1322,호기!$A$1:$A$657,0),2))</f>
        <v/>
      </c>
      <c r="T870" s="24">
        <f>P870+R870-INDEX(표5[#All],MATCH(B870,표5[[#All],[잉크]],0),5)</f>
        <v>0</v>
      </c>
      <c r="U870" s="21" t="str">
        <f>IFERROR(T870/INDEX(표5[#All],MATCH(B870,표5[[#All],[잉크]],0),14),"")</f>
        <v/>
      </c>
      <c r="V870" s="542"/>
      <c r="W870" s="23" t="str">
        <f>IF(ISBLANK(V870),"",INDEX(호기!$A$1:$B$657,MATCH('생산계획(잉크)'!B1322,호기!$A$1:$A$657,0),2))</f>
        <v/>
      </c>
      <c r="X870" s="24">
        <f>T870+V870-INDEX(표5[#All],MATCH(B870,표5[[#All],[잉크]],0),5)</f>
        <v>0</v>
      </c>
      <c r="Y870" s="21" t="str">
        <f>IFERROR(X870/INDEX(표5[#All],MATCH(B870,표5[[#All],[잉크]],0),17),"")</f>
        <v/>
      </c>
      <c r="Z870" s="23"/>
      <c r="AA870" s="23" t="str">
        <f>IF(ISBLANK(Z870),"",INDEX(호기!$A$1:$B$657,MATCH('생산계획(잉크)'!B1322,호기!$A$1:$A$657,0),2))</f>
        <v/>
      </c>
      <c r="AB870" s="24">
        <f>X870+Z870-INDEX(표5[#All],MATCH(B870,표5[[#All],[잉크]],0),5)</f>
        <v>0</v>
      </c>
      <c r="AC870" s="21" t="str">
        <f>IFERROR(AB870/INDEX(표5[#All],MATCH(B870,표5[[#All],[잉크]],0),20),"")</f>
        <v/>
      </c>
      <c r="AD870" s="23"/>
      <c r="AE870" s="235"/>
      <c r="BB870" s="67"/>
      <c r="BC870" s="67"/>
      <c r="BD870" s="67"/>
      <c r="BE870" s="67"/>
      <c r="BF870" s="67"/>
    </row>
    <row r="871" spans="2:58" ht="15.75" customHeight="1" x14ac:dyDescent="0.3">
      <c r="B871" s="5" t="s">
        <v>3784</v>
      </c>
      <c r="C871" s="68">
        <v>0</v>
      </c>
      <c r="D871" s="69">
        <f>IFERROR(C871/INDEX(표5[#All],MATCH(B871,표5[[#All],[잉크]],0),2),"")</f>
        <v>0</v>
      </c>
      <c r="E871" s="22">
        <f>$C871-INDEX(표5[#All],MATCH(B871,표5[[#All],[잉크]],0),24)</f>
        <v>-6</v>
      </c>
      <c r="F871" s="571">
        <v>4</v>
      </c>
      <c r="G871" s="23" t="e">
        <f>IF(ISBLANK(F871),"",INDEX(호기!$A$1:$B$657,MATCH('생산계획(잉크)'!B1323,호기!$A$1:$A$657,0),2))</f>
        <v>#N/A</v>
      </c>
      <c r="H871" s="24">
        <f>C871+F871-INDEX(표5[#All],MATCH(B871,표5[[#All],[잉크]],0),2)</f>
        <v>3</v>
      </c>
      <c r="I871" s="21">
        <f>IFERROR(H871/INDEX(표5[#All],MATCH(B871,표5[[#All],[잉크]],0),5),"")</f>
        <v>1.5</v>
      </c>
      <c r="J871" s="542"/>
      <c r="K871" s="25" t="str">
        <f>IF(ISBLANK(J871),"",INDEX(호기!$A$1:$B$657,MATCH('생산계획(잉크)'!B1323,호기!$A$1:$A$657,0),2))</f>
        <v/>
      </c>
      <c r="L871" s="24">
        <f>H871+J871-INDEX(표5[#All],MATCH(B871,표5[[#All],[잉크]],0),5)</f>
        <v>1</v>
      </c>
      <c r="M871" s="21" t="str">
        <f>IFERROR(L871/INDEX(표5[#All],MATCH(B871,표5[[#All],[잉크]],0),8),"")</f>
        <v/>
      </c>
      <c r="N871" s="542"/>
      <c r="O871" s="23" t="str">
        <f>IF(ISBLANK(N871),"",INDEX(호기!$A$1:$B$657,MATCH('생산계획(잉크)'!B1323,호기!$A$1:$A$657,0),2))</f>
        <v/>
      </c>
      <c r="P871" s="24">
        <f>L871+N871-INDEX(표5[#All],MATCH(B871,표5[[#All],[잉크]],0),5)</f>
        <v>-1</v>
      </c>
      <c r="Q871" s="21" t="str">
        <f>IFERROR(P871/INDEX(표5[#All],MATCH(B871,표5[[#All],[잉크]],0),11),"")</f>
        <v/>
      </c>
      <c r="R871" s="542"/>
      <c r="S871" s="25" t="str">
        <f>IF(ISBLANK(R871),"",INDEX(호기!$A$1:$B$657,MATCH('생산계획(잉크)'!B1323,호기!$A$1:$A$657,0),2))</f>
        <v/>
      </c>
      <c r="T871" s="24">
        <f>P871+R871-INDEX(표5[#All],MATCH(B871,표5[[#All],[잉크]],0),5)</f>
        <v>-3</v>
      </c>
      <c r="U871" s="21" t="str">
        <f>IFERROR(T871/INDEX(표5[#All],MATCH(B871,표5[[#All],[잉크]],0),14),"")</f>
        <v/>
      </c>
      <c r="V871" s="542"/>
      <c r="W871" s="23" t="str">
        <f>IF(ISBLANK(V871),"",INDEX(호기!$A$1:$B$657,MATCH('생산계획(잉크)'!B1323,호기!$A$1:$A$657,0),2))</f>
        <v/>
      </c>
      <c r="X871" s="24">
        <f>T871+V871-INDEX(표5[#All],MATCH(B871,표5[[#All],[잉크]],0),5)</f>
        <v>-5</v>
      </c>
      <c r="Y871" s="21" t="str">
        <f>IFERROR(X871/INDEX(표5[#All],MATCH(B871,표5[[#All],[잉크]],0),17),"")</f>
        <v/>
      </c>
      <c r="Z871" s="23"/>
      <c r="AA871" s="23" t="str">
        <f>IF(ISBLANK(Z871),"",INDEX(호기!$A$1:$B$657,MATCH('생산계획(잉크)'!B1323,호기!$A$1:$A$657,0),2))</f>
        <v/>
      </c>
      <c r="AB871" s="24">
        <f>X871+Z871-INDEX(표5[#All],MATCH(B871,표5[[#All],[잉크]],0),5)</f>
        <v>-7</v>
      </c>
      <c r="AC871" s="21" t="str">
        <f>IFERROR(AB871/INDEX(표5[#All],MATCH(B871,표5[[#All],[잉크]],0),20),"")</f>
        <v/>
      </c>
      <c r="AD871" s="23"/>
      <c r="AE871" s="235"/>
      <c r="BB871" s="67"/>
      <c r="BC871" s="67"/>
      <c r="BD871" s="67"/>
      <c r="BE871" s="67"/>
      <c r="BF871" s="67"/>
    </row>
    <row r="872" spans="2:58" ht="15.75" hidden="1" customHeight="1" x14ac:dyDescent="0.3">
      <c r="B872" s="5" t="s">
        <v>3799</v>
      </c>
      <c r="C872" s="68"/>
      <c r="D872" s="69" t="str">
        <f>IFERROR(C872/INDEX(표5[#All],MATCH(B872,표5[[#All],[잉크]],0),2),"")</f>
        <v/>
      </c>
      <c r="E872" s="22">
        <f>$C872-INDEX(표5[#All],MATCH(B872,표5[[#All],[잉크]],0),24)</f>
        <v>0</v>
      </c>
      <c r="F872" s="542"/>
      <c r="G872" s="23" t="str">
        <f>IF(ISBLANK(F872),"",INDEX(호기!$A$1:$B$657,MATCH('생산계획(잉크)'!B1324,호기!$A$1:$A$657,0),2))</f>
        <v/>
      </c>
      <c r="H872" s="24">
        <f>C872+F872-INDEX(표5[#All],MATCH(B872,표5[[#All],[잉크]],0),2)</f>
        <v>0</v>
      </c>
      <c r="I872" s="21" t="str">
        <f>IFERROR(H872/INDEX(표5[#All],MATCH(B872,표5[[#All],[잉크]],0),5),"")</f>
        <v/>
      </c>
      <c r="J872" s="542"/>
      <c r="K872" s="25" t="str">
        <f>IF(ISBLANK(J872),"",INDEX(호기!$A$1:$B$657,MATCH('생산계획(잉크)'!B1324,호기!$A$1:$A$657,0),2))</f>
        <v/>
      </c>
      <c r="L872" s="24">
        <f>H872+J872-INDEX(표5[#All],MATCH(B872,표5[[#All],[잉크]],0),5)</f>
        <v>0</v>
      </c>
      <c r="M872" s="21" t="str">
        <f>IFERROR(L872/INDEX(표5[#All],MATCH(B872,표5[[#All],[잉크]],0),8),"")</f>
        <v/>
      </c>
      <c r="N872" s="542"/>
      <c r="O872" s="23" t="str">
        <f>IF(ISBLANK(N872),"",INDEX(호기!$A$1:$B$657,MATCH('생산계획(잉크)'!B1324,호기!$A$1:$A$657,0),2))</f>
        <v/>
      </c>
      <c r="P872" s="24">
        <f>L872+N872-INDEX(표5[#All],MATCH(B872,표5[[#All],[잉크]],0),5)</f>
        <v>0</v>
      </c>
      <c r="Q872" s="21" t="str">
        <f>IFERROR(P872/INDEX(표5[#All],MATCH(B872,표5[[#All],[잉크]],0),11),"")</f>
        <v/>
      </c>
      <c r="R872" s="542"/>
      <c r="S872" s="25" t="str">
        <f>IF(ISBLANK(R872),"",INDEX(호기!$A$1:$B$657,MATCH('생산계획(잉크)'!B1324,호기!$A$1:$A$657,0),2))</f>
        <v/>
      </c>
      <c r="T872" s="24">
        <f>P872+R872-INDEX(표5[#All],MATCH(B872,표5[[#All],[잉크]],0),5)</f>
        <v>0</v>
      </c>
      <c r="U872" s="21" t="str">
        <f>IFERROR(T872/INDEX(표5[#All],MATCH(B872,표5[[#All],[잉크]],0),14),"")</f>
        <v/>
      </c>
      <c r="V872" s="542"/>
      <c r="W872" s="23" t="str">
        <f>IF(ISBLANK(V872),"",INDEX(호기!$A$1:$B$657,MATCH('생산계획(잉크)'!B1324,호기!$A$1:$A$657,0),2))</f>
        <v/>
      </c>
      <c r="X872" s="24">
        <f>T872+V872-INDEX(표5[#All],MATCH(B872,표5[[#All],[잉크]],0),5)</f>
        <v>0</v>
      </c>
      <c r="Y872" s="21" t="str">
        <f>IFERROR(X872/INDEX(표5[#All],MATCH(B872,표5[[#All],[잉크]],0),17),"")</f>
        <v/>
      </c>
      <c r="Z872" s="23"/>
      <c r="AA872" s="23" t="str">
        <f>IF(ISBLANK(Z872),"",INDEX(호기!$A$1:$B$657,MATCH('생산계획(잉크)'!B1324,호기!$A$1:$A$657,0),2))</f>
        <v/>
      </c>
      <c r="AB872" s="24">
        <f>X872+Z872-INDEX(표5[#All],MATCH(B872,표5[[#All],[잉크]],0),5)</f>
        <v>0</v>
      </c>
      <c r="AC872" s="21" t="str">
        <f>IFERROR(AB872/INDEX(표5[#All],MATCH(B872,표5[[#All],[잉크]],0),20),"")</f>
        <v/>
      </c>
      <c r="AD872" s="23"/>
      <c r="AE872" s="235"/>
      <c r="BB872" s="67"/>
      <c r="BC872" s="67"/>
      <c r="BD872" s="67"/>
      <c r="BE872" s="67"/>
      <c r="BF872" s="67"/>
    </row>
    <row r="873" spans="2:58" ht="15.75" hidden="1" customHeight="1" x14ac:dyDescent="0.3">
      <c r="B873" s="5" t="s">
        <v>3800</v>
      </c>
      <c r="C873" s="68"/>
      <c r="D873" s="69" t="str">
        <f>IFERROR(C873/INDEX(표5[#All],MATCH(B873,표5[[#All],[잉크]],0),2),"")</f>
        <v/>
      </c>
      <c r="E873" s="22">
        <f>$C873-INDEX(표5[#All],MATCH(B873,표5[[#All],[잉크]],0),24)</f>
        <v>0</v>
      </c>
      <c r="F873" s="542"/>
      <c r="G873" s="23" t="str">
        <f>IF(ISBLANK(F873),"",INDEX(호기!$A$1:$B$657,MATCH('생산계획(잉크)'!B1325,호기!$A$1:$A$657,0),2))</f>
        <v/>
      </c>
      <c r="H873" s="24">
        <f>C873+F873-INDEX(표5[#All],MATCH(B873,표5[[#All],[잉크]],0),2)</f>
        <v>0</v>
      </c>
      <c r="I873" s="21" t="str">
        <f>IFERROR(H873/INDEX(표5[#All],MATCH(B873,표5[[#All],[잉크]],0),5),"")</f>
        <v/>
      </c>
      <c r="J873" s="542"/>
      <c r="K873" s="25" t="str">
        <f>IF(ISBLANK(J873),"",INDEX(호기!$A$1:$B$657,MATCH('생산계획(잉크)'!B1325,호기!$A$1:$A$657,0),2))</f>
        <v/>
      </c>
      <c r="L873" s="24">
        <f>H873+J873-INDEX(표5[#All],MATCH(B873,표5[[#All],[잉크]],0),5)</f>
        <v>0</v>
      </c>
      <c r="M873" s="21" t="str">
        <f>IFERROR(L873/INDEX(표5[#All],MATCH(B873,표5[[#All],[잉크]],0),8),"")</f>
        <v/>
      </c>
      <c r="N873" s="542"/>
      <c r="O873" s="23" t="str">
        <f>IF(ISBLANK(N873),"",INDEX(호기!$A$1:$B$657,MATCH('생산계획(잉크)'!B1325,호기!$A$1:$A$657,0),2))</f>
        <v/>
      </c>
      <c r="P873" s="24">
        <f>L873+N873-INDEX(표5[#All],MATCH(B873,표5[[#All],[잉크]],0),5)</f>
        <v>0</v>
      </c>
      <c r="Q873" s="21" t="str">
        <f>IFERROR(P873/INDEX(표5[#All],MATCH(B873,표5[[#All],[잉크]],0),11),"")</f>
        <v/>
      </c>
      <c r="R873" s="542"/>
      <c r="S873" s="25" t="str">
        <f>IF(ISBLANK(R873),"",INDEX(호기!$A$1:$B$657,MATCH('생산계획(잉크)'!B1325,호기!$A$1:$A$657,0),2))</f>
        <v/>
      </c>
      <c r="T873" s="24">
        <f>P873+R873-INDEX(표5[#All],MATCH(B873,표5[[#All],[잉크]],0),5)</f>
        <v>0</v>
      </c>
      <c r="U873" s="21" t="str">
        <f>IFERROR(T873/INDEX(표5[#All],MATCH(B873,표5[[#All],[잉크]],0),14),"")</f>
        <v/>
      </c>
      <c r="V873" s="542"/>
      <c r="W873" s="23" t="str">
        <f>IF(ISBLANK(V873),"",INDEX(호기!$A$1:$B$657,MATCH('생산계획(잉크)'!B1325,호기!$A$1:$A$657,0),2))</f>
        <v/>
      </c>
      <c r="X873" s="24">
        <f>T873+V873-INDEX(표5[#All],MATCH(B873,표5[[#All],[잉크]],0),5)</f>
        <v>0</v>
      </c>
      <c r="Y873" s="21" t="str">
        <f>IFERROR(X873/INDEX(표5[#All],MATCH(B873,표5[[#All],[잉크]],0),17),"")</f>
        <v/>
      </c>
      <c r="Z873" s="23"/>
      <c r="AA873" s="23" t="str">
        <f>IF(ISBLANK(Z873),"",INDEX(호기!$A$1:$B$657,MATCH('생산계획(잉크)'!B1325,호기!$A$1:$A$657,0),2))</f>
        <v/>
      </c>
      <c r="AB873" s="24">
        <f>X873+Z873-INDEX(표5[#All],MATCH(B873,표5[[#All],[잉크]],0),5)</f>
        <v>0</v>
      </c>
      <c r="AC873" s="21" t="str">
        <f>IFERROR(AB873/INDEX(표5[#All],MATCH(B873,표5[[#All],[잉크]],0),20),"")</f>
        <v/>
      </c>
      <c r="AD873" s="23"/>
      <c r="AE873" s="235"/>
      <c r="BB873" s="67"/>
      <c r="BC873" s="67"/>
      <c r="BD873" s="67"/>
      <c r="BE873" s="67"/>
      <c r="BF873" s="67"/>
    </row>
    <row r="874" spans="2:58" ht="15.75" hidden="1" customHeight="1" x14ac:dyDescent="0.3">
      <c r="B874" s="5" t="s">
        <v>3811</v>
      </c>
      <c r="C874" s="68"/>
      <c r="D874" s="69" t="str">
        <f>IFERROR(C874/INDEX(표5[#All],MATCH(B874,표5[[#All],[잉크]],0),2),"")</f>
        <v/>
      </c>
      <c r="E874" s="22">
        <f>$C874-INDEX(표5[#All],MATCH(B874,표5[[#All],[잉크]],0),24)</f>
        <v>0</v>
      </c>
      <c r="F874" s="542"/>
      <c r="G874" s="23" t="str">
        <f>IF(ISBLANK(F874),"",INDEX(호기!$A$1:$B$657,MATCH('생산계획(잉크)'!B1326,호기!$A$1:$A$657,0),2))</f>
        <v/>
      </c>
      <c r="H874" s="24">
        <f>C874+F874-INDEX(표5[#All],MATCH(B874,표5[[#All],[잉크]],0),2)</f>
        <v>0</v>
      </c>
      <c r="I874" s="21" t="str">
        <f>IFERROR(H874/INDEX(표5[#All],MATCH(B874,표5[[#All],[잉크]],0),5),"")</f>
        <v/>
      </c>
      <c r="J874" s="542"/>
      <c r="K874" s="25" t="str">
        <f>IF(ISBLANK(J874),"",INDEX(호기!$A$1:$B$657,MATCH('생산계획(잉크)'!B1326,호기!$A$1:$A$657,0),2))</f>
        <v/>
      </c>
      <c r="L874" s="24">
        <f>H874+J874-INDEX(표5[#All],MATCH(B874,표5[[#All],[잉크]],0),5)</f>
        <v>0</v>
      </c>
      <c r="M874" s="21" t="str">
        <f>IFERROR(L874/INDEX(표5[#All],MATCH(B874,표5[[#All],[잉크]],0),8),"")</f>
        <v/>
      </c>
      <c r="N874" s="542"/>
      <c r="O874" s="23" t="str">
        <f>IF(ISBLANK(N874),"",INDEX(호기!$A$1:$B$657,MATCH('생산계획(잉크)'!B1326,호기!$A$1:$A$657,0),2))</f>
        <v/>
      </c>
      <c r="P874" s="24">
        <f>L874+N874-INDEX(표5[#All],MATCH(B874,표5[[#All],[잉크]],0),5)</f>
        <v>0</v>
      </c>
      <c r="Q874" s="21" t="str">
        <f>IFERROR(P874/INDEX(표5[#All],MATCH(B874,표5[[#All],[잉크]],0),11),"")</f>
        <v/>
      </c>
      <c r="R874" s="542"/>
      <c r="S874" s="25" t="str">
        <f>IF(ISBLANK(R874),"",INDEX(호기!$A$1:$B$657,MATCH('생산계획(잉크)'!B1326,호기!$A$1:$A$657,0),2))</f>
        <v/>
      </c>
      <c r="T874" s="24">
        <f>P874+R874-INDEX(표5[#All],MATCH(B874,표5[[#All],[잉크]],0),5)</f>
        <v>0</v>
      </c>
      <c r="U874" s="21" t="str">
        <f>IFERROR(T874/INDEX(표5[#All],MATCH(B874,표5[[#All],[잉크]],0),14),"")</f>
        <v/>
      </c>
      <c r="V874" s="542"/>
      <c r="W874" s="23" t="str">
        <f>IF(ISBLANK(V874),"",INDEX(호기!$A$1:$B$657,MATCH('생산계획(잉크)'!B1326,호기!$A$1:$A$657,0),2))</f>
        <v/>
      </c>
      <c r="X874" s="24">
        <f>T874+V874-INDEX(표5[#All],MATCH(B874,표5[[#All],[잉크]],0),5)</f>
        <v>0</v>
      </c>
      <c r="Y874" s="21" t="str">
        <f>IFERROR(X874/INDEX(표5[#All],MATCH(B874,표5[[#All],[잉크]],0),17),"")</f>
        <v/>
      </c>
      <c r="Z874" s="23"/>
      <c r="AA874" s="23" t="str">
        <f>IF(ISBLANK(Z874),"",INDEX(호기!$A$1:$B$657,MATCH('생산계획(잉크)'!B1326,호기!$A$1:$A$657,0),2))</f>
        <v/>
      </c>
      <c r="AB874" s="24">
        <f>X874+Z874-INDEX(표5[#All],MATCH(B874,표5[[#All],[잉크]],0),5)</f>
        <v>0</v>
      </c>
      <c r="AC874" s="21" t="str">
        <f>IFERROR(AB874/INDEX(표5[#All],MATCH(B874,표5[[#All],[잉크]],0),20),"")</f>
        <v/>
      </c>
      <c r="AD874" s="23"/>
      <c r="AE874" s="235"/>
      <c r="BB874" s="67"/>
      <c r="BC874" s="67"/>
      <c r="BD874" s="67"/>
      <c r="BE874" s="67"/>
      <c r="BF874" s="67"/>
    </row>
    <row r="875" spans="2:58" ht="15.75" hidden="1" customHeight="1" x14ac:dyDescent="0.3">
      <c r="B875" s="5" t="s">
        <v>3814</v>
      </c>
      <c r="C875" s="68"/>
      <c r="D875" s="69" t="str">
        <f>IFERROR(C875/INDEX(표5[#All],MATCH(B875,표5[[#All],[잉크]],0),2),"")</f>
        <v/>
      </c>
      <c r="E875" s="22">
        <f>$C875-INDEX(표5[#All],MATCH(B875,표5[[#All],[잉크]],0),24)</f>
        <v>0</v>
      </c>
      <c r="F875" s="542"/>
      <c r="G875" s="23" t="str">
        <f>IF(ISBLANK(F875),"",INDEX(호기!$A$1:$B$657,MATCH('생산계획(잉크)'!B1327,호기!$A$1:$A$657,0),2))</f>
        <v/>
      </c>
      <c r="H875" s="24">
        <f>C875+F875-INDEX(표5[#All],MATCH(B875,표5[[#All],[잉크]],0),2)</f>
        <v>0</v>
      </c>
      <c r="I875" s="21" t="str">
        <f>IFERROR(H875/INDEX(표5[#All],MATCH(B875,표5[[#All],[잉크]],0),5),"")</f>
        <v/>
      </c>
      <c r="J875" s="542"/>
      <c r="K875" s="25" t="str">
        <f>IF(ISBLANK(J875),"",INDEX(호기!$A$1:$B$657,MATCH('생산계획(잉크)'!B1327,호기!$A$1:$A$657,0),2))</f>
        <v/>
      </c>
      <c r="L875" s="24">
        <f>H875+J875-INDEX(표5[#All],MATCH(B875,표5[[#All],[잉크]],0),5)</f>
        <v>0</v>
      </c>
      <c r="M875" s="21" t="str">
        <f>IFERROR(L875/INDEX(표5[#All],MATCH(B875,표5[[#All],[잉크]],0),8),"")</f>
        <v/>
      </c>
      <c r="N875" s="542"/>
      <c r="O875" s="23" t="str">
        <f>IF(ISBLANK(N875),"",INDEX(호기!$A$1:$B$657,MATCH('생산계획(잉크)'!B1327,호기!$A$1:$A$657,0),2))</f>
        <v/>
      </c>
      <c r="P875" s="24">
        <f>L875+N875-INDEX(표5[#All],MATCH(B875,표5[[#All],[잉크]],0),5)</f>
        <v>0</v>
      </c>
      <c r="Q875" s="21" t="str">
        <f>IFERROR(P875/INDEX(표5[#All],MATCH(B875,표5[[#All],[잉크]],0),11),"")</f>
        <v/>
      </c>
      <c r="R875" s="542"/>
      <c r="S875" s="25" t="str">
        <f>IF(ISBLANK(R875),"",INDEX(호기!$A$1:$B$657,MATCH('생산계획(잉크)'!B1327,호기!$A$1:$A$657,0),2))</f>
        <v/>
      </c>
      <c r="T875" s="24">
        <f>P875+R875-INDEX(표5[#All],MATCH(B875,표5[[#All],[잉크]],0),5)</f>
        <v>0</v>
      </c>
      <c r="U875" s="21" t="str">
        <f>IFERROR(T875/INDEX(표5[#All],MATCH(B875,표5[[#All],[잉크]],0),14),"")</f>
        <v/>
      </c>
      <c r="V875" s="542"/>
      <c r="W875" s="23" t="str">
        <f>IF(ISBLANK(V875),"",INDEX(호기!$A$1:$B$657,MATCH('생산계획(잉크)'!B1327,호기!$A$1:$A$657,0),2))</f>
        <v/>
      </c>
      <c r="X875" s="24">
        <f>T875+V875-INDEX(표5[#All],MATCH(B875,표5[[#All],[잉크]],0),5)</f>
        <v>0</v>
      </c>
      <c r="Y875" s="21" t="str">
        <f>IFERROR(X875/INDEX(표5[#All],MATCH(B875,표5[[#All],[잉크]],0),17),"")</f>
        <v/>
      </c>
      <c r="Z875" s="23"/>
      <c r="AA875" s="23" t="str">
        <f>IF(ISBLANK(Z875),"",INDEX(호기!$A$1:$B$657,MATCH('생산계획(잉크)'!B1327,호기!$A$1:$A$657,0),2))</f>
        <v/>
      </c>
      <c r="AB875" s="24">
        <f>X875+Z875-INDEX(표5[#All],MATCH(B875,표5[[#All],[잉크]],0),5)</f>
        <v>0</v>
      </c>
      <c r="AC875" s="21" t="str">
        <f>IFERROR(AB875/INDEX(표5[#All],MATCH(B875,표5[[#All],[잉크]],0),20),"")</f>
        <v/>
      </c>
      <c r="AD875" s="23"/>
      <c r="AE875" s="235"/>
      <c r="BB875" s="67"/>
      <c r="BC875" s="67"/>
      <c r="BD875" s="67"/>
      <c r="BE875" s="67"/>
      <c r="BF875" s="67"/>
    </row>
    <row r="876" spans="2:58" ht="15.75" hidden="1" customHeight="1" x14ac:dyDescent="0.3">
      <c r="B876" s="5" t="s">
        <v>3815</v>
      </c>
      <c r="C876" s="68"/>
      <c r="D876" s="69" t="str">
        <f>IFERROR(C876/INDEX(표5[#All],MATCH(B876,표5[[#All],[잉크]],0),2),"")</f>
        <v/>
      </c>
      <c r="E876" s="22">
        <f>$C876-INDEX(표5[#All],MATCH(B876,표5[[#All],[잉크]],0),24)</f>
        <v>0</v>
      </c>
      <c r="F876" s="542"/>
      <c r="G876" s="23" t="str">
        <f>IF(ISBLANK(F876),"",INDEX(호기!$A$1:$B$657,MATCH('생산계획(잉크)'!B1328,호기!$A$1:$A$657,0),2))</f>
        <v/>
      </c>
      <c r="H876" s="24">
        <f>C876+F876-INDEX(표5[#All],MATCH(B876,표5[[#All],[잉크]],0),2)</f>
        <v>0</v>
      </c>
      <c r="I876" s="21" t="str">
        <f>IFERROR(H876/INDEX(표5[#All],MATCH(B876,표5[[#All],[잉크]],0),5),"")</f>
        <v/>
      </c>
      <c r="J876" s="542"/>
      <c r="K876" s="25" t="str">
        <f>IF(ISBLANK(J876),"",INDEX(호기!$A$1:$B$657,MATCH('생산계획(잉크)'!B1328,호기!$A$1:$A$657,0),2))</f>
        <v/>
      </c>
      <c r="L876" s="24">
        <f>H876+J876-INDEX(표5[#All],MATCH(B876,표5[[#All],[잉크]],0),5)</f>
        <v>0</v>
      </c>
      <c r="M876" s="21" t="str">
        <f>IFERROR(L876/INDEX(표5[#All],MATCH(B876,표5[[#All],[잉크]],0),8),"")</f>
        <v/>
      </c>
      <c r="N876" s="542"/>
      <c r="O876" s="23" t="str">
        <f>IF(ISBLANK(N876),"",INDEX(호기!$A$1:$B$657,MATCH('생산계획(잉크)'!B1328,호기!$A$1:$A$657,0),2))</f>
        <v/>
      </c>
      <c r="P876" s="24">
        <f>L876+N876-INDEX(표5[#All],MATCH(B876,표5[[#All],[잉크]],0),5)</f>
        <v>0</v>
      </c>
      <c r="Q876" s="21" t="str">
        <f>IFERROR(P876/INDEX(표5[#All],MATCH(B876,표5[[#All],[잉크]],0),11),"")</f>
        <v/>
      </c>
      <c r="R876" s="542"/>
      <c r="S876" s="25" t="str">
        <f>IF(ISBLANK(R876),"",INDEX(호기!$A$1:$B$657,MATCH('생산계획(잉크)'!B1328,호기!$A$1:$A$657,0),2))</f>
        <v/>
      </c>
      <c r="T876" s="24">
        <f>P876+R876-INDEX(표5[#All],MATCH(B876,표5[[#All],[잉크]],0),5)</f>
        <v>0</v>
      </c>
      <c r="U876" s="21" t="str">
        <f>IFERROR(T876/INDEX(표5[#All],MATCH(B876,표5[[#All],[잉크]],0),14),"")</f>
        <v/>
      </c>
      <c r="V876" s="542"/>
      <c r="W876" s="23" t="str">
        <f>IF(ISBLANK(V876),"",INDEX(호기!$A$1:$B$657,MATCH('생산계획(잉크)'!B1328,호기!$A$1:$A$657,0),2))</f>
        <v/>
      </c>
      <c r="X876" s="24">
        <f>T876+V876-INDEX(표5[#All],MATCH(B876,표5[[#All],[잉크]],0),5)</f>
        <v>0</v>
      </c>
      <c r="Y876" s="21" t="str">
        <f>IFERROR(X876/INDEX(표5[#All],MATCH(B876,표5[[#All],[잉크]],0),17),"")</f>
        <v/>
      </c>
      <c r="Z876" s="23"/>
      <c r="AA876" s="23" t="str">
        <f>IF(ISBLANK(Z876),"",INDEX(호기!$A$1:$B$657,MATCH('생산계획(잉크)'!B1328,호기!$A$1:$A$657,0),2))</f>
        <v/>
      </c>
      <c r="AB876" s="24">
        <f>X876+Z876-INDEX(표5[#All],MATCH(B876,표5[[#All],[잉크]],0),5)</f>
        <v>0</v>
      </c>
      <c r="AC876" s="21" t="str">
        <f>IFERROR(AB876/INDEX(표5[#All],MATCH(B876,표5[[#All],[잉크]],0),20),"")</f>
        <v/>
      </c>
      <c r="AD876" s="23"/>
      <c r="AE876" s="235"/>
      <c r="BB876" s="67"/>
      <c r="BC876" s="67"/>
      <c r="BD876" s="67"/>
      <c r="BE876" s="67"/>
      <c r="BF876" s="67"/>
    </row>
    <row r="877" spans="2:58" ht="15.75" hidden="1" customHeight="1" x14ac:dyDescent="0.3">
      <c r="B877" s="5" t="s">
        <v>3819</v>
      </c>
      <c r="C877" s="68"/>
      <c r="D877" s="69" t="str">
        <f>IFERROR(C877/INDEX(표5[#All],MATCH(B877,표5[[#All],[잉크]],0),2),"")</f>
        <v/>
      </c>
      <c r="E877" s="22">
        <f>$C877-INDEX(표5[#All],MATCH(B877,표5[[#All],[잉크]],0),24)</f>
        <v>0</v>
      </c>
      <c r="F877" s="542"/>
      <c r="G877" s="23" t="str">
        <f>IF(ISBLANK(F877),"",INDEX(호기!$A$1:$B$657,MATCH('생산계획(잉크)'!B1329,호기!$A$1:$A$657,0),2))</f>
        <v/>
      </c>
      <c r="H877" s="24">
        <f>C877+F877-INDEX(표5[#All],MATCH(B877,표5[[#All],[잉크]],0),2)</f>
        <v>0</v>
      </c>
      <c r="I877" s="21" t="str">
        <f>IFERROR(H877/INDEX(표5[#All],MATCH(B877,표5[[#All],[잉크]],0),5),"")</f>
        <v/>
      </c>
      <c r="J877" s="542"/>
      <c r="K877" s="25" t="str">
        <f>IF(ISBLANK(J877),"",INDEX(호기!$A$1:$B$657,MATCH('생산계획(잉크)'!B1329,호기!$A$1:$A$657,0),2))</f>
        <v/>
      </c>
      <c r="L877" s="24">
        <f>H877+J877-INDEX(표5[#All],MATCH(B877,표5[[#All],[잉크]],0),5)</f>
        <v>0</v>
      </c>
      <c r="M877" s="21" t="str">
        <f>IFERROR(L877/INDEX(표5[#All],MATCH(B877,표5[[#All],[잉크]],0),8),"")</f>
        <v/>
      </c>
      <c r="N877" s="542"/>
      <c r="O877" s="23" t="str">
        <f>IF(ISBLANK(N877),"",INDEX(호기!$A$1:$B$657,MATCH('생산계획(잉크)'!B1329,호기!$A$1:$A$657,0),2))</f>
        <v/>
      </c>
      <c r="P877" s="24">
        <f>L877+N877-INDEX(표5[#All],MATCH(B877,표5[[#All],[잉크]],0),5)</f>
        <v>0</v>
      </c>
      <c r="Q877" s="21" t="str">
        <f>IFERROR(P877/INDEX(표5[#All],MATCH(B877,표5[[#All],[잉크]],0),11),"")</f>
        <v/>
      </c>
      <c r="R877" s="542"/>
      <c r="S877" s="25" t="str">
        <f>IF(ISBLANK(R877),"",INDEX(호기!$A$1:$B$657,MATCH('생산계획(잉크)'!B1329,호기!$A$1:$A$657,0),2))</f>
        <v/>
      </c>
      <c r="T877" s="24">
        <f>P877+R877-INDEX(표5[#All],MATCH(B877,표5[[#All],[잉크]],0),5)</f>
        <v>0</v>
      </c>
      <c r="U877" s="21" t="str">
        <f>IFERROR(T877/INDEX(표5[#All],MATCH(B877,표5[[#All],[잉크]],0),14),"")</f>
        <v/>
      </c>
      <c r="V877" s="542"/>
      <c r="W877" s="23" t="str">
        <f>IF(ISBLANK(V877),"",INDEX(호기!$A$1:$B$657,MATCH('생산계획(잉크)'!B1329,호기!$A$1:$A$657,0),2))</f>
        <v/>
      </c>
      <c r="X877" s="24">
        <f>T877+V877-INDEX(표5[#All],MATCH(B877,표5[[#All],[잉크]],0),5)</f>
        <v>0</v>
      </c>
      <c r="Y877" s="21" t="str">
        <f>IFERROR(X877/INDEX(표5[#All],MATCH(B877,표5[[#All],[잉크]],0),17),"")</f>
        <v/>
      </c>
      <c r="Z877" s="23"/>
      <c r="AA877" s="23" t="str">
        <f>IF(ISBLANK(Z877),"",INDEX(호기!$A$1:$B$657,MATCH('생산계획(잉크)'!B1329,호기!$A$1:$A$657,0),2))</f>
        <v/>
      </c>
      <c r="AB877" s="24">
        <f>X877+Z877-INDEX(표5[#All],MATCH(B877,표5[[#All],[잉크]],0),5)</f>
        <v>0</v>
      </c>
      <c r="AC877" s="21" t="str">
        <f>IFERROR(AB877/INDEX(표5[#All],MATCH(B877,표5[[#All],[잉크]],0),20),"")</f>
        <v/>
      </c>
      <c r="AD877" s="23"/>
      <c r="AE877" s="235"/>
      <c r="BB877" s="67"/>
      <c r="BC877" s="67"/>
      <c r="BD877" s="67"/>
      <c r="BE877" s="67"/>
      <c r="BF877" s="67"/>
    </row>
    <row r="878" spans="2:58" ht="15.75" hidden="1" customHeight="1" x14ac:dyDescent="0.3">
      <c r="B878" s="5" t="s">
        <v>3820</v>
      </c>
      <c r="C878" s="68"/>
      <c r="D878" s="69" t="str">
        <f>IFERROR(C878/INDEX(표5[#All],MATCH(B878,표5[[#All],[잉크]],0),2),"")</f>
        <v/>
      </c>
      <c r="E878" s="22">
        <f>$C878-INDEX(표5[#All],MATCH(B878,표5[[#All],[잉크]],0),24)</f>
        <v>0</v>
      </c>
      <c r="F878" s="542"/>
      <c r="G878" s="23" t="str">
        <f>IF(ISBLANK(F878),"",INDEX(호기!$A$1:$B$657,MATCH('생산계획(잉크)'!B1330,호기!$A$1:$A$657,0),2))</f>
        <v/>
      </c>
      <c r="H878" s="24">
        <f>C878+F878-INDEX(표5[#All],MATCH(B878,표5[[#All],[잉크]],0),2)</f>
        <v>0</v>
      </c>
      <c r="I878" s="21" t="str">
        <f>IFERROR(H878/INDEX(표5[#All],MATCH(B878,표5[[#All],[잉크]],0),5),"")</f>
        <v/>
      </c>
      <c r="J878" s="542"/>
      <c r="K878" s="25" t="str">
        <f>IF(ISBLANK(J878),"",INDEX(호기!$A$1:$B$657,MATCH('생산계획(잉크)'!B1330,호기!$A$1:$A$657,0),2))</f>
        <v/>
      </c>
      <c r="L878" s="24">
        <f>H878+J878-INDEX(표5[#All],MATCH(B878,표5[[#All],[잉크]],0),5)</f>
        <v>0</v>
      </c>
      <c r="M878" s="21" t="str">
        <f>IFERROR(L878/INDEX(표5[#All],MATCH(B878,표5[[#All],[잉크]],0),8),"")</f>
        <v/>
      </c>
      <c r="N878" s="542"/>
      <c r="O878" s="23" t="str">
        <f>IF(ISBLANK(N878),"",INDEX(호기!$A$1:$B$657,MATCH('생산계획(잉크)'!B1330,호기!$A$1:$A$657,0),2))</f>
        <v/>
      </c>
      <c r="P878" s="24">
        <f>L878+N878-INDEX(표5[#All],MATCH(B878,표5[[#All],[잉크]],0),5)</f>
        <v>0</v>
      </c>
      <c r="Q878" s="21" t="str">
        <f>IFERROR(P878/INDEX(표5[#All],MATCH(B878,표5[[#All],[잉크]],0),11),"")</f>
        <v/>
      </c>
      <c r="R878" s="542"/>
      <c r="S878" s="25" t="str">
        <f>IF(ISBLANK(R878),"",INDEX(호기!$A$1:$B$657,MATCH('생산계획(잉크)'!B1330,호기!$A$1:$A$657,0),2))</f>
        <v/>
      </c>
      <c r="T878" s="24">
        <f>P878+R878-INDEX(표5[#All],MATCH(B878,표5[[#All],[잉크]],0),5)</f>
        <v>0</v>
      </c>
      <c r="U878" s="21" t="str">
        <f>IFERROR(T878/INDEX(표5[#All],MATCH(B878,표5[[#All],[잉크]],0),14),"")</f>
        <v/>
      </c>
      <c r="V878" s="542"/>
      <c r="W878" s="23" t="str">
        <f>IF(ISBLANK(V878),"",INDEX(호기!$A$1:$B$657,MATCH('생산계획(잉크)'!B1330,호기!$A$1:$A$657,0),2))</f>
        <v/>
      </c>
      <c r="X878" s="24">
        <f>T878+V878-INDEX(표5[#All],MATCH(B878,표5[[#All],[잉크]],0),5)</f>
        <v>0</v>
      </c>
      <c r="Y878" s="21" t="str">
        <f>IFERROR(X878/INDEX(표5[#All],MATCH(B878,표5[[#All],[잉크]],0),17),"")</f>
        <v/>
      </c>
      <c r="Z878" s="23"/>
      <c r="AA878" s="23" t="str">
        <f>IF(ISBLANK(Z878),"",INDEX(호기!$A$1:$B$657,MATCH('생산계획(잉크)'!B1330,호기!$A$1:$A$657,0),2))</f>
        <v/>
      </c>
      <c r="AB878" s="24">
        <f>X878+Z878-INDEX(표5[#All],MATCH(B878,표5[[#All],[잉크]],0),5)</f>
        <v>0</v>
      </c>
      <c r="AC878" s="21" t="str">
        <f>IFERROR(AB878/INDEX(표5[#All],MATCH(B878,표5[[#All],[잉크]],0),20),"")</f>
        <v/>
      </c>
      <c r="AD878" s="23"/>
      <c r="AE878" s="235"/>
      <c r="BB878" s="67"/>
      <c r="BC878" s="67"/>
      <c r="BD878" s="67"/>
      <c r="BE878" s="67"/>
      <c r="BF878" s="67"/>
    </row>
    <row r="879" spans="2:58" ht="15.75" hidden="1" customHeight="1" x14ac:dyDescent="0.3">
      <c r="B879" s="5" t="s">
        <v>3818</v>
      </c>
      <c r="C879" s="68"/>
      <c r="D879" s="69" t="str">
        <f>IFERROR(C879/INDEX(표5[#All],MATCH(B879,표5[[#All],[잉크]],0),2),"")</f>
        <v/>
      </c>
      <c r="E879" s="22">
        <f>$C879-INDEX(표5[#All],MATCH(B879,표5[[#All],[잉크]],0),24)</f>
        <v>0</v>
      </c>
      <c r="F879" s="542"/>
      <c r="G879" s="23" t="str">
        <f>IF(ISBLANK(F879),"",INDEX(호기!$A$1:$B$657,MATCH('생산계획(잉크)'!B1331,호기!$A$1:$A$657,0),2))</f>
        <v/>
      </c>
      <c r="H879" s="24">
        <f>C879+F879-INDEX(표5[#All],MATCH(B879,표5[[#All],[잉크]],0),2)</f>
        <v>0</v>
      </c>
      <c r="I879" s="21" t="str">
        <f>IFERROR(H879/INDEX(표5[#All],MATCH(B879,표5[[#All],[잉크]],0),5),"")</f>
        <v/>
      </c>
      <c r="J879" s="542"/>
      <c r="K879" s="25" t="str">
        <f>IF(ISBLANK(J879),"",INDEX(호기!$A$1:$B$657,MATCH('생산계획(잉크)'!B1331,호기!$A$1:$A$657,0),2))</f>
        <v/>
      </c>
      <c r="L879" s="24">
        <f>H879+J879-INDEX(표5[#All],MATCH(B879,표5[[#All],[잉크]],0),5)</f>
        <v>0</v>
      </c>
      <c r="M879" s="21" t="str">
        <f>IFERROR(L879/INDEX(표5[#All],MATCH(B879,표5[[#All],[잉크]],0),8),"")</f>
        <v/>
      </c>
      <c r="N879" s="542"/>
      <c r="O879" s="23" t="str">
        <f>IF(ISBLANK(N879),"",INDEX(호기!$A$1:$B$657,MATCH('생산계획(잉크)'!B1331,호기!$A$1:$A$657,0),2))</f>
        <v/>
      </c>
      <c r="P879" s="24">
        <f>L879+N879-INDEX(표5[#All],MATCH(B879,표5[[#All],[잉크]],0),5)</f>
        <v>0</v>
      </c>
      <c r="Q879" s="21" t="str">
        <f>IFERROR(P879/INDEX(표5[#All],MATCH(B879,표5[[#All],[잉크]],0),11),"")</f>
        <v/>
      </c>
      <c r="R879" s="542"/>
      <c r="S879" s="25" t="str">
        <f>IF(ISBLANK(R879),"",INDEX(호기!$A$1:$B$657,MATCH('생산계획(잉크)'!B1331,호기!$A$1:$A$657,0),2))</f>
        <v/>
      </c>
      <c r="T879" s="24">
        <f>P879+R879-INDEX(표5[#All],MATCH(B879,표5[[#All],[잉크]],0),5)</f>
        <v>0</v>
      </c>
      <c r="U879" s="21" t="str">
        <f>IFERROR(T879/INDEX(표5[#All],MATCH(B879,표5[[#All],[잉크]],0),14),"")</f>
        <v/>
      </c>
      <c r="V879" s="542"/>
      <c r="W879" s="23" t="str">
        <f>IF(ISBLANK(V879),"",INDEX(호기!$A$1:$B$657,MATCH('생산계획(잉크)'!B1331,호기!$A$1:$A$657,0),2))</f>
        <v/>
      </c>
      <c r="X879" s="24">
        <f>T879+V879-INDEX(표5[#All],MATCH(B879,표5[[#All],[잉크]],0),5)</f>
        <v>0</v>
      </c>
      <c r="Y879" s="21" t="str">
        <f>IFERROR(X879/INDEX(표5[#All],MATCH(B879,표5[[#All],[잉크]],0),17),"")</f>
        <v/>
      </c>
      <c r="Z879" s="23"/>
      <c r="AA879" s="23" t="str">
        <f>IF(ISBLANK(Z879),"",INDEX(호기!$A$1:$B$657,MATCH('생산계획(잉크)'!B1331,호기!$A$1:$A$657,0),2))</f>
        <v/>
      </c>
      <c r="AB879" s="24">
        <f>X879+Z879-INDEX(표5[#All],MATCH(B879,표5[[#All],[잉크]],0),5)</f>
        <v>0</v>
      </c>
      <c r="AC879" s="21" t="str">
        <f>IFERROR(AB879/INDEX(표5[#All],MATCH(B879,표5[[#All],[잉크]],0),20),"")</f>
        <v/>
      </c>
      <c r="AD879" s="23"/>
      <c r="AE879" s="235"/>
      <c r="BB879" s="67"/>
      <c r="BC879" s="67"/>
      <c r="BD879" s="67"/>
      <c r="BE879" s="67"/>
      <c r="BF879" s="67"/>
    </row>
    <row r="880" spans="2:58" ht="15.75" hidden="1" customHeight="1" x14ac:dyDescent="0.3">
      <c r="B880" s="5" t="s">
        <v>3835</v>
      </c>
      <c r="C880" s="68"/>
      <c r="D880" s="69" t="str">
        <f>IFERROR(C880/INDEX(표5[#All],MATCH(B880,표5[[#All],[잉크]],0),2),"")</f>
        <v/>
      </c>
      <c r="E880" s="22">
        <f>$C880-INDEX(표5[#All],MATCH(B880,표5[[#All],[잉크]],0),24)</f>
        <v>0</v>
      </c>
      <c r="F880" s="542"/>
      <c r="G880" s="23" t="str">
        <f>IF(ISBLANK(F880),"",INDEX(호기!$A$1:$B$657,MATCH('생산계획(잉크)'!B1332,호기!$A$1:$A$657,0),2))</f>
        <v/>
      </c>
      <c r="H880" s="24">
        <f>C880+F880-INDEX(표5[#All],MATCH(B880,표5[[#All],[잉크]],0),2)</f>
        <v>0</v>
      </c>
      <c r="I880" s="21" t="str">
        <f>IFERROR(H880/INDEX(표5[#All],MATCH(B880,표5[[#All],[잉크]],0),5),"")</f>
        <v/>
      </c>
      <c r="J880" s="542"/>
      <c r="K880" s="25" t="str">
        <f>IF(ISBLANK(J880),"",INDEX(호기!$A$1:$B$657,MATCH('생산계획(잉크)'!B1332,호기!$A$1:$A$657,0),2))</f>
        <v/>
      </c>
      <c r="L880" s="24">
        <f>H880+J880-INDEX(표5[#All],MATCH(B880,표5[[#All],[잉크]],0),5)</f>
        <v>0</v>
      </c>
      <c r="M880" s="21" t="str">
        <f>IFERROR(L880/INDEX(표5[#All],MATCH(B880,표5[[#All],[잉크]],0),8),"")</f>
        <v/>
      </c>
      <c r="N880" s="542"/>
      <c r="O880" s="23" t="str">
        <f>IF(ISBLANK(N880),"",INDEX(호기!$A$1:$B$657,MATCH('생산계획(잉크)'!B1332,호기!$A$1:$A$657,0),2))</f>
        <v/>
      </c>
      <c r="P880" s="24">
        <f>L880+N880-INDEX(표5[#All],MATCH(B880,표5[[#All],[잉크]],0),5)</f>
        <v>0</v>
      </c>
      <c r="Q880" s="21" t="str">
        <f>IFERROR(P880/INDEX(표5[#All],MATCH(B880,표5[[#All],[잉크]],0),11),"")</f>
        <v/>
      </c>
      <c r="R880" s="542"/>
      <c r="S880" s="25" t="str">
        <f>IF(ISBLANK(R880),"",INDEX(호기!$A$1:$B$657,MATCH('생산계획(잉크)'!B1332,호기!$A$1:$A$657,0),2))</f>
        <v/>
      </c>
      <c r="T880" s="24">
        <f>P880+R880-INDEX(표5[#All],MATCH(B880,표5[[#All],[잉크]],0),5)</f>
        <v>0</v>
      </c>
      <c r="U880" s="21" t="str">
        <f>IFERROR(T880/INDEX(표5[#All],MATCH(B880,표5[[#All],[잉크]],0),14),"")</f>
        <v/>
      </c>
      <c r="V880" s="542"/>
      <c r="W880" s="23" t="str">
        <f>IF(ISBLANK(V880),"",INDEX(호기!$A$1:$B$657,MATCH('생산계획(잉크)'!B1332,호기!$A$1:$A$657,0),2))</f>
        <v/>
      </c>
      <c r="X880" s="24">
        <f>T880+V880-INDEX(표5[#All],MATCH(B880,표5[[#All],[잉크]],0),5)</f>
        <v>0</v>
      </c>
      <c r="Y880" s="21" t="str">
        <f>IFERROR(X880/INDEX(표5[#All],MATCH(B880,표5[[#All],[잉크]],0),17),"")</f>
        <v/>
      </c>
      <c r="Z880" s="23"/>
      <c r="AA880" s="23" t="str">
        <f>IF(ISBLANK(Z880),"",INDEX(호기!$A$1:$B$657,MATCH('생산계획(잉크)'!B1332,호기!$A$1:$A$657,0),2))</f>
        <v/>
      </c>
      <c r="AB880" s="24">
        <f>X880+Z880-INDEX(표5[#All],MATCH(B880,표5[[#All],[잉크]],0),5)</f>
        <v>0</v>
      </c>
      <c r="AC880" s="21" t="str">
        <f>IFERROR(AB880/INDEX(표5[#All],MATCH(B880,표5[[#All],[잉크]],0),20),"")</f>
        <v/>
      </c>
      <c r="AD880" s="23"/>
      <c r="AE880" s="235"/>
      <c r="BB880" s="67"/>
      <c r="BC880" s="67"/>
      <c r="BD880" s="67"/>
      <c r="BE880" s="67"/>
      <c r="BF880" s="67"/>
    </row>
    <row r="881" spans="2:58" ht="15.75" hidden="1" customHeight="1" x14ac:dyDescent="0.3">
      <c r="B881" s="5" t="s">
        <v>3836</v>
      </c>
      <c r="C881" s="68"/>
      <c r="D881" s="69" t="str">
        <f>IFERROR(C881/INDEX(표5[#All],MATCH(B881,표5[[#All],[잉크]],0),2),"")</f>
        <v/>
      </c>
      <c r="E881" s="22">
        <f>$C881-INDEX(표5[#All],MATCH(B881,표5[[#All],[잉크]],0),24)</f>
        <v>0</v>
      </c>
      <c r="F881" s="542"/>
      <c r="G881" s="23" t="str">
        <f>IF(ISBLANK(F881),"",INDEX(호기!$A$1:$B$657,MATCH('생산계획(잉크)'!B1333,호기!$A$1:$A$657,0),2))</f>
        <v/>
      </c>
      <c r="H881" s="24">
        <f>C881+F881-INDEX(표5[#All],MATCH(B881,표5[[#All],[잉크]],0),2)</f>
        <v>0</v>
      </c>
      <c r="I881" s="21" t="str">
        <f>IFERROR(H881/INDEX(표5[#All],MATCH(B881,표5[[#All],[잉크]],0),5),"")</f>
        <v/>
      </c>
      <c r="J881" s="542"/>
      <c r="K881" s="25" t="str">
        <f>IF(ISBLANK(J881),"",INDEX(호기!$A$1:$B$657,MATCH('생산계획(잉크)'!B1333,호기!$A$1:$A$657,0),2))</f>
        <v/>
      </c>
      <c r="L881" s="24">
        <f>H881+J881-INDEX(표5[#All],MATCH(B881,표5[[#All],[잉크]],0),5)</f>
        <v>0</v>
      </c>
      <c r="M881" s="21" t="str">
        <f>IFERROR(L881/INDEX(표5[#All],MATCH(B881,표5[[#All],[잉크]],0),8),"")</f>
        <v/>
      </c>
      <c r="N881" s="542"/>
      <c r="O881" s="23" t="str">
        <f>IF(ISBLANK(N881),"",INDEX(호기!$A$1:$B$657,MATCH('생산계획(잉크)'!B1333,호기!$A$1:$A$657,0),2))</f>
        <v/>
      </c>
      <c r="P881" s="24">
        <f>L881+N881-INDEX(표5[#All],MATCH(B881,표5[[#All],[잉크]],0),5)</f>
        <v>0</v>
      </c>
      <c r="Q881" s="21" t="str">
        <f>IFERROR(P881/INDEX(표5[#All],MATCH(B881,표5[[#All],[잉크]],0),11),"")</f>
        <v/>
      </c>
      <c r="R881" s="542"/>
      <c r="S881" s="25" t="str">
        <f>IF(ISBLANK(R881),"",INDEX(호기!$A$1:$B$657,MATCH('생산계획(잉크)'!B1333,호기!$A$1:$A$657,0),2))</f>
        <v/>
      </c>
      <c r="T881" s="24">
        <f>P881+R881-INDEX(표5[#All],MATCH(B881,표5[[#All],[잉크]],0),5)</f>
        <v>0</v>
      </c>
      <c r="U881" s="21" t="str">
        <f>IFERROR(T881/INDEX(표5[#All],MATCH(B881,표5[[#All],[잉크]],0),14),"")</f>
        <v/>
      </c>
      <c r="V881" s="542"/>
      <c r="W881" s="23" t="str">
        <f>IF(ISBLANK(V881),"",INDEX(호기!$A$1:$B$657,MATCH('생산계획(잉크)'!B1333,호기!$A$1:$A$657,0),2))</f>
        <v/>
      </c>
      <c r="X881" s="24">
        <f>T881+V881-INDEX(표5[#All],MATCH(B881,표5[[#All],[잉크]],0),5)</f>
        <v>0</v>
      </c>
      <c r="Y881" s="21" t="str">
        <f>IFERROR(X881/INDEX(표5[#All],MATCH(B881,표5[[#All],[잉크]],0),17),"")</f>
        <v/>
      </c>
      <c r="Z881" s="23"/>
      <c r="AA881" s="23" t="str">
        <f>IF(ISBLANK(Z881),"",INDEX(호기!$A$1:$B$657,MATCH('생산계획(잉크)'!B1333,호기!$A$1:$A$657,0),2))</f>
        <v/>
      </c>
      <c r="AB881" s="24">
        <f>X881+Z881-INDEX(표5[#All],MATCH(B881,표5[[#All],[잉크]],0),5)</f>
        <v>0</v>
      </c>
      <c r="AC881" s="21" t="str">
        <f>IFERROR(AB881/INDEX(표5[#All],MATCH(B881,표5[[#All],[잉크]],0),20),"")</f>
        <v/>
      </c>
      <c r="AD881" s="23"/>
      <c r="AE881" s="235"/>
      <c r="BB881" s="67"/>
      <c r="BC881" s="67"/>
      <c r="BD881" s="67"/>
      <c r="BE881" s="67"/>
      <c r="BF881" s="67"/>
    </row>
    <row r="882" spans="2:58" ht="15.75" hidden="1" customHeight="1" x14ac:dyDescent="0.3">
      <c r="B882" s="5" t="s">
        <v>2555</v>
      </c>
      <c r="C882" s="68"/>
      <c r="D882" s="69" t="str">
        <f>IFERROR(C882/INDEX(표5[#All],MATCH(B882,표5[[#All],[잉크]],0),2),"")</f>
        <v/>
      </c>
      <c r="E882" s="22">
        <f>$C882-INDEX(표5[#All],MATCH(B882,표5[[#All],[잉크]],0),24)</f>
        <v>0</v>
      </c>
      <c r="F882" s="542"/>
      <c r="G882" s="23" t="str">
        <f>IF(ISBLANK(F882),"",INDEX(호기!$A$1:$B$657,MATCH('생산계획(잉크)'!B1334,호기!$A$1:$A$657,0),2))</f>
        <v/>
      </c>
      <c r="H882" s="24">
        <f>C882+F882-INDEX(표5[#All],MATCH(B882,표5[[#All],[잉크]],0),2)</f>
        <v>0</v>
      </c>
      <c r="I882" s="21" t="str">
        <f>IFERROR(H882/INDEX(표5[#All],MATCH(B882,표5[[#All],[잉크]],0),5),"")</f>
        <v/>
      </c>
      <c r="J882" s="542"/>
      <c r="K882" s="25" t="str">
        <f>IF(ISBLANK(J882),"",INDEX(호기!$A$1:$B$657,MATCH('생산계획(잉크)'!B1334,호기!$A$1:$A$657,0),2))</f>
        <v/>
      </c>
      <c r="L882" s="24">
        <f>H882+J882-INDEX(표5[#All],MATCH(B882,표5[[#All],[잉크]],0),5)</f>
        <v>0</v>
      </c>
      <c r="M882" s="21" t="str">
        <f>IFERROR(L882/INDEX(표5[#All],MATCH(B882,표5[[#All],[잉크]],0),8),"")</f>
        <v/>
      </c>
      <c r="N882" s="542"/>
      <c r="O882" s="23" t="str">
        <f>IF(ISBLANK(N882),"",INDEX(호기!$A$1:$B$657,MATCH('생산계획(잉크)'!B1334,호기!$A$1:$A$657,0),2))</f>
        <v/>
      </c>
      <c r="P882" s="24">
        <f>L882+N882-INDEX(표5[#All],MATCH(B882,표5[[#All],[잉크]],0),5)</f>
        <v>0</v>
      </c>
      <c r="Q882" s="21" t="str">
        <f>IFERROR(P882/INDEX(표5[#All],MATCH(B882,표5[[#All],[잉크]],0),11),"")</f>
        <v/>
      </c>
      <c r="R882" s="542"/>
      <c r="S882" s="25" t="str">
        <f>IF(ISBLANK(R882),"",INDEX(호기!$A$1:$B$657,MATCH('생산계획(잉크)'!B1334,호기!$A$1:$A$657,0),2))</f>
        <v/>
      </c>
      <c r="T882" s="24">
        <f>P882+R882-INDEX(표5[#All],MATCH(B882,표5[[#All],[잉크]],0),5)</f>
        <v>0</v>
      </c>
      <c r="U882" s="21" t="str">
        <f>IFERROR(T882/INDEX(표5[#All],MATCH(B882,표5[[#All],[잉크]],0),14),"")</f>
        <v/>
      </c>
      <c r="V882" s="542"/>
      <c r="W882" s="23" t="str">
        <f>IF(ISBLANK(V882),"",INDEX(호기!$A$1:$B$657,MATCH('생산계획(잉크)'!B1334,호기!$A$1:$A$657,0),2))</f>
        <v/>
      </c>
      <c r="X882" s="24">
        <f>T882+V882-INDEX(표5[#All],MATCH(B882,표5[[#All],[잉크]],0),5)</f>
        <v>0</v>
      </c>
      <c r="Y882" s="21" t="str">
        <f>IFERROR(X882/INDEX(표5[#All],MATCH(B882,표5[[#All],[잉크]],0),17),"")</f>
        <v/>
      </c>
      <c r="Z882" s="23"/>
      <c r="AA882" s="23" t="str">
        <f>IF(ISBLANK(Z882),"",INDEX(호기!$A$1:$B$657,MATCH('생산계획(잉크)'!B1334,호기!$A$1:$A$657,0),2))</f>
        <v/>
      </c>
      <c r="AB882" s="24">
        <f>X882+Z882-INDEX(표5[#All],MATCH(B882,표5[[#All],[잉크]],0),5)</f>
        <v>0</v>
      </c>
      <c r="AC882" s="21" t="str">
        <f>IFERROR(AB882/INDEX(표5[#All],MATCH(B882,표5[[#All],[잉크]],0),20),"")</f>
        <v/>
      </c>
      <c r="AD882" s="23"/>
      <c r="AE882" s="235"/>
      <c r="BB882" s="67"/>
      <c r="BC882" s="67"/>
      <c r="BD882" s="67"/>
      <c r="BE882" s="67"/>
      <c r="BF882" s="67"/>
    </row>
    <row r="883" spans="2:58" ht="15.75" hidden="1" customHeight="1" x14ac:dyDescent="0.3">
      <c r="B883" s="5" t="s">
        <v>3850</v>
      </c>
      <c r="C883" s="68"/>
      <c r="D883" s="69" t="str">
        <f>IFERROR(C883/INDEX(표5[#All],MATCH(B883,표5[[#All],[잉크]],0),2),"")</f>
        <v/>
      </c>
      <c r="E883" s="22">
        <f>$C883-INDEX(표5[#All],MATCH(B883,표5[[#All],[잉크]],0),24)</f>
        <v>0</v>
      </c>
      <c r="F883" s="542"/>
      <c r="G883" s="23" t="str">
        <f>IF(ISBLANK(F883),"",INDEX(호기!$A$1:$B$657,MATCH('생산계획(잉크)'!B1335,호기!$A$1:$A$657,0),2))</f>
        <v/>
      </c>
      <c r="H883" s="24">
        <f>C883+F883-INDEX(표5[#All],MATCH(B883,표5[[#All],[잉크]],0),2)</f>
        <v>0</v>
      </c>
      <c r="I883" s="21" t="str">
        <f>IFERROR(H883/INDEX(표5[#All],MATCH(B883,표5[[#All],[잉크]],0),5),"")</f>
        <v/>
      </c>
      <c r="J883" s="542"/>
      <c r="K883" s="25" t="str">
        <f>IF(ISBLANK(J883),"",INDEX(호기!$A$1:$B$657,MATCH('생산계획(잉크)'!B1335,호기!$A$1:$A$657,0),2))</f>
        <v/>
      </c>
      <c r="L883" s="24">
        <f>H883+J883-INDEX(표5[#All],MATCH(B883,표5[[#All],[잉크]],0),5)</f>
        <v>0</v>
      </c>
      <c r="M883" s="21" t="str">
        <f>IFERROR(L883/INDEX(표5[#All],MATCH(B883,표5[[#All],[잉크]],0),8),"")</f>
        <v/>
      </c>
      <c r="N883" s="542"/>
      <c r="O883" s="23" t="str">
        <f>IF(ISBLANK(N883),"",INDEX(호기!$A$1:$B$657,MATCH('생산계획(잉크)'!B1335,호기!$A$1:$A$657,0),2))</f>
        <v/>
      </c>
      <c r="P883" s="24">
        <f>L883+N883-INDEX(표5[#All],MATCH(B883,표5[[#All],[잉크]],0),5)</f>
        <v>0</v>
      </c>
      <c r="Q883" s="21" t="str">
        <f>IFERROR(P883/INDEX(표5[#All],MATCH(B883,표5[[#All],[잉크]],0),11),"")</f>
        <v/>
      </c>
      <c r="R883" s="542"/>
      <c r="S883" s="25" t="str">
        <f>IF(ISBLANK(R883),"",INDEX(호기!$A$1:$B$657,MATCH('생산계획(잉크)'!B1335,호기!$A$1:$A$657,0),2))</f>
        <v/>
      </c>
      <c r="T883" s="24">
        <f>P883+R883-INDEX(표5[#All],MATCH(B883,표5[[#All],[잉크]],0),5)</f>
        <v>0</v>
      </c>
      <c r="U883" s="21" t="str">
        <f>IFERROR(T883/INDEX(표5[#All],MATCH(B883,표5[[#All],[잉크]],0),14),"")</f>
        <v/>
      </c>
      <c r="V883" s="542"/>
      <c r="W883" s="23" t="str">
        <f>IF(ISBLANK(V883),"",INDEX(호기!$A$1:$B$657,MATCH('생산계획(잉크)'!B1335,호기!$A$1:$A$657,0),2))</f>
        <v/>
      </c>
      <c r="X883" s="24">
        <f>T883+V883-INDEX(표5[#All],MATCH(B883,표5[[#All],[잉크]],0),5)</f>
        <v>0</v>
      </c>
      <c r="Y883" s="21" t="str">
        <f>IFERROR(X883/INDEX(표5[#All],MATCH(B883,표5[[#All],[잉크]],0),17),"")</f>
        <v/>
      </c>
      <c r="Z883" s="23"/>
      <c r="AA883" s="23" t="str">
        <f>IF(ISBLANK(Z883),"",INDEX(호기!$A$1:$B$657,MATCH('생산계획(잉크)'!B1335,호기!$A$1:$A$657,0),2))</f>
        <v/>
      </c>
      <c r="AB883" s="24">
        <f>X883+Z883-INDEX(표5[#All],MATCH(B883,표5[[#All],[잉크]],0),5)</f>
        <v>0</v>
      </c>
      <c r="AC883" s="21" t="str">
        <f>IFERROR(AB883/INDEX(표5[#All],MATCH(B883,표5[[#All],[잉크]],0),20),"")</f>
        <v/>
      </c>
      <c r="AD883" s="23"/>
      <c r="AE883" s="235"/>
      <c r="BB883" s="67"/>
      <c r="BC883" s="67"/>
      <c r="BD883" s="67"/>
      <c r="BE883" s="67"/>
      <c r="BF883" s="67"/>
    </row>
    <row r="884" spans="2:58" ht="15.75" hidden="1" customHeight="1" x14ac:dyDescent="0.3">
      <c r="B884" s="5" t="s">
        <v>3851</v>
      </c>
      <c r="C884" s="68"/>
      <c r="D884" s="69" t="str">
        <f>IFERROR(C884/INDEX(표5[#All],MATCH(B884,표5[[#All],[잉크]],0),2),"")</f>
        <v/>
      </c>
      <c r="E884" s="22">
        <f>$C884-INDEX(표5[#All],MATCH(B884,표5[[#All],[잉크]],0),24)</f>
        <v>0</v>
      </c>
      <c r="F884" s="542"/>
      <c r="G884" s="23" t="str">
        <f>IF(ISBLANK(F884),"",INDEX(호기!$A$1:$B$657,MATCH('생산계획(잉크)'!B1336,호기!$A$1:$A$657,0),2))</f>
        <v/>
      </c>
      <c r="H884" s="24">
        <f>C884+F884-INDEX(표5[#All],MATCH(B884,표5[[#All],[잉크]],0),2)</f>
        <v>0</v>
      </c>
      <c r="I884" s="21" t="str">
        <f>IFERROR(H884/INDEX(표5[#All],MATCH(B884,표5[[#All],[잉크]],0),5),"")</f>
        <v/>
      </c>
      <c r="J884" s="542"/>
      <c r="K884" s="25" t="str">
        <f>IF(ISBLANK(J884),"",INDEX(호기!$A$1:$B$657,MATCH('생산계획(잉크)'!B1336,호기!$A$1:$A$657,0),2))</f>
        <v/>
      </c>
      <c r="L884" s="24">
        <f>H884+J884-INDEX(표5[#All],MATCH(B884,표5[[#All],[잉크]],0),5)</f>
        <v>0</v>
      </c>
      <c r="M884" s="21" t="str">
        <f>IFERROR(L884/INDEX(표5[#All],MATCH(B884,표5[[#All],[잉크]],0),8),"")</f>
        <v/>
      </c>
      <c r="N884" s="542"/>
      <c r="O884" s="23" t="str">
        <f>IF(ISBLANK(N884),"",INDEX(호기!$A$1:$B$657,MATCH('생산계획(잉크)'!B1336,호기!$A$1:$A$657,0),2))</f>
        <v/>
      </c>
      <c r="P884" s="24">
        <f>L884+N884-INDEX(표5[#All],MATCH(B884,표5[[#All],[잉크]],0),5)</f>
        <v>0</v>
      </c>
      <c r="Q884" s="21" t="str">
        <f>IFERROR(P884/INDEX(표5[#All],MATCH(B884,표5[[#All],[잉크]],0),11),"")</f>
        <v/>
      </c>
      <c r="R884" s="542"/>
      <c r="S884" s="25" t="str">
        <f>IF(ISBLANK(R884),"",INDEX(호기!$A$1:$B$657,MATCH('생산계획(잉크)'!B1336,호기!$A$1:$A$657,0),2))</f>
        <v/>
      </c>
      <c r="T884" s="24">
        <f>P884+R884-INDEX(표5[#All],MATCH(B884,표5[[#All],[잉크]],0),5)</f>
        <v>0</v>
      </c>
      <c r="U884" s="21" t="str">
        <f>IFERROR(T884/INDEX(표5[#All],MATCH(B884,표5[[#All],[잉크]],0),14),"")</f>
        <v/>
      </c>
      <c r="V884" s="542"/>
      <c r="W884" s="23" t="str">
        <f>IF(ISBLANK(V884),"",INDEX(호기!$A$1:$B$657,MATCH('생산계획(잉크)'!B1336,호기!$A$1:$A$657,0),2))</f>
        <v/>
      </c>
      <c r="X884" s="24">
        <f>T884+V884-INDEX(표5[#All],MATCH(B884,표5[[#All],[잉크]],0),5)</f>
        <v>0</v>
      </c>
      <c r="Y884" s="21" t="str">
        <f>IFERROR(X884/INDEX(표5[#All],MATCH(B884,표5[[#All],[잉크]],0),17),"")</f>
        <v/>
      </c>
      <c r="Z884" s="23"/>
      <c r="AA884" s="23" t="str">
        <f>IF(ISBLANK(Z884),"",INDEX(호기!$A$1:$B$657,MATCH('생산계획(잉크)'!B1336,호기!$A$1:$A$657,0),2))</f>
        <v/>
      </c>
      <c r="AB884" s="24">
        <f>X884+Z884-INDEX(표5[#All],MATCH(B884,표5[[#All],[잉크]],0),5)</f>
        <v>0</v>
      </c>
      <c r="AC884" s="21" t="str">
        <f>IFERROR(AB884/INDEX(표5[#All],MATCH(B884,표5[[#All],[잉크]],0),20),"")</f>
        <v/>
      </c>
      <c r="AD884" s="23"/>
      <c r="AE884" s="235"/>
      <c r="BB884" s="67"/>
      <c r="BC884" s="67"/>
      <c r="BD884" s="67"/>
      <c r="BE884" s="67"/>
      <c r="BF884" s="67"/>
    </row>
    <row r="885" spans="2:58" ht="15.75" hidden="1" customHeight="1" x14ac:dyDescent="0.3">
      <c r="B885" s="5" t="s">
        <v>3857</v>
      </c>
      <c r="C885" s="68"/>
      <c r="D885" s="69" t="str">
        <f>IFERROR(C885/INDEX(표5[#All],MATCH(B885,표5[[#All],[잉크]],0),2),"")</f>
        <v/>
      </c>
      <c r="E885" s="22">
        <f>$C885-INDEX(표5[#All],MATCH(B885,표5[[#All],[잉크]],0),24)</f>
        <v>0</v>
      </c>
      <c r="F885" s="542"/>
      <c r="G885" s="23" t="str">
        <f>IF(ISBLANK(F885),"",INDEX(호기!$A$1:$B$657,MATCH('생산계획(잉크)'!B1337,호기!$A$1:$A$657,0),2))</f>
        <v/>
      </c>
      <c r="H885" s="24">
        <f>C885+F885-INDEX(표5[#All],MATCH(B885,표5[[#All],[잉크]],0),2)</f>
        <v>0</v>
      </c>
      <c r="I885" s="21" t="str">
        <f>IFERROR(H885/INDEX(표5[#All],MATCH(B885,표5[[#All],[잉크]],0),5),"")</f>
        <v/>
      </c>
      <c r="J885" s="542"/>
      <c r="K885" s="25" t="str">
        <f>IF(ISBLANK(J885),"",INDEX(호기!$A$1:$B$657,MATCH('생산계획(잉크)'!B1337,호기!$A$1:$A$657,0),2))</f>
        <v/>
      </c>
      <c r="L885" s="24">
        <f>H885+J885-INDEX(표5[#All],MATCH(B885,표5[[#All],[잉크]],0),5)</f>
        <v>0</v>
      </c>
      <c r="M885" s="21" t="str">
        <f>IFERROR(L885/INDEX(표5[#All],MATCH(B885,표5[[#All],[잉크]],0),8),"")</f>
        <v/>
      </c>
      <c r="N885" s="542"/>
      <c r="O885" s="23" t="str">
        <f>IF(ISBLANK(N885),"",INDEX(호기!$A$1:$B$657,MATCH('생산계획(잉크)'!B1337,호기!$A$1:$A$657,0),2))</f>
        <v/>
      </c>
      <c r="P885" s="24">
        <f>L885+N885-INDEX(표5[#All],MATCH(B885,표5[[#All],[잉크]],0),5)</f>
        <v>0</v>
      </c>
      <c r="Q885" s="21" t="str">
        <f>IFERROR(P885/INDEX(표5[#All],MATCH(B885,표5[[#All],[잉크]],0),11),"")</f>
        <v/>
      </c>
      <c r="R885" s="542"/>
      <c r="S885" s="25" t="str">
        <f>IF(ISBLANK(R885),"",INDEX(호기!$A$1:$B$657,MATCH('생산계획(잉크)'!B1337,호기!$A$1:$A$657,0),2))</f>
        <v/>
      </c>
      <c r="T885" s="24">
        <f>P885+R885-INDEX(표5[#All],MATCH(B885,표5[[#All],[잉크]],0),5)</f>
        <v>0</v>
      </c>
      <c r="U885" s="21" t="str">
        <f>IFERROR(T885/INDEX(표5[#All],MATCH(B885,표5[[#All],[잉크]],0),14),"")</f>
        <v/>
      </c>
      <c r="V885" s="542"/>
      <c r="W885" s="23" t="str">
        <f>IF(ISBLANK(V885),"",INDEX(호기!$A$1:$B$657,MATCH('생산계획(잉크)'!B1337,호기!$A$1:$A$657,0),2))</f>
        <v/>
      </c>
      <c r="X885" s="24">
        <f>T885+V885-INDEX(표5[#All],MATCH(B885,표5[[#All],[잉크]],0),5)</f>
        <v>0</v>
      </c>
      <c r="Y885" s="21" t="str">
        <f>IFERROR(X885/INDEX(표5[#All],MATCH(B885,표5[[#All],[잉크]],0),17),"")</f>
        <v/>
      </c>
      <c r="Z885" s="23"/>
      <c r="AA885" s="23" t="str">
        <f>IF(ISBLANK(Z885),"",INDEX(호기!$A$1:$B$657,MATCH('생산계획(잉크)'!B1337,호기!$A$1:$A$657,0),2))</f>
        <v/>
      </c>
      <c r="AB885" s="24">
        <f>X885+Z885-INDEX(표5[#All],MATCH(B885,표5[[#All],[잉크]],0),5)</f>
        <v>0</v>
      </c>
      <c r="AC885" s="21" t="str">
        <f>IFERROR(AB885/INDEX(표5[#All],MATCH(B885,표5[[#All],[잉크]],0),20),"")</f>
        <v/>
      </c>
      <c r="AD885" s="23"/>
      <c r="AE885" s="235"/>
      <c r="BB885" s="67"/>
      <c r="BC885" s="67"/>
      <c r="BD885" s="67"/>
      <c r="BE885" s="67"/>
      <c r="BF885" s="67"/>
    </row>
    <row r="886" spans="2:58" ht="15.75" hidden="1" customHeight="1" x14ac:dyDescent="0.3">
      <c r="B886" s="5" t="s">
        <v>3858</v>
      </c>
      <c r="C886" s="68"/>
      <c r="D886" s="69" t="str">
        <f>IFERROR(C886/INDEX(표5[#All],MATCH(B886,표5[[#All],[잉크]],0),2),"")</f>
        <v/>
      </c>
      <c r="E886" s="22">
        <f>$C886-INDEX(표5[#All],MATCH(B886,표5[[#All],[잉크]],0),24)</f>
        <v>0</v>
      </c>
      <c r="F886" s="542"/>
      <c r="G886" s="23" t="str">
        <f>IF(ISBLANK(F886),"",INDEX(호기!$A$1:$B$657,MATCH('생산계획(잉크)'!B1338,호기!$A$1:$A$657,0),2))</f>
        <v/>
      </c>
      <c r="H886" s="24">
        <f>C886+F886-INDEX(표5[#All],MATCH(B886,표5[[#All],[잉크]],0),2)</f>
        <v>0</v>
      </c>
      <c r="I886" s="21" t="str">
        <f>IFERROR(H886/INDEX(표5[#All],MATCH(B886,표5[[#All],[잉크]],0),5),"")</f>
        <v/>
      </c>
      <c r="J886" s="542"/>
      <c r="K886" s="25" t="str">
        <f>IF(ISBLANK(J886),"",INDEX(호기!$A$1:$B$657,MATCH('생산계획(잉크)'!B1338,호기!$A$1:$A$657,0),2))</f>
        <v/>
      </c>
      <c r="L886" s="24">
        <f>H886+J886-INDEX(표5[#All],MATCH(B886,표5[[#All],[잉크]],0),5)</f>
        <v>0</v>
      </c>
      <c r="M886" s="21" t="str">
        <f>IFERROR(L886/INDEX(표5[#All],MATCH(B886,표5[[#All],[잉크]],0),8),"")</f>
        <v/>
      </c>
      <c r="N886" s="542"/>
      <c r="O886" s="23" t="str">
        <f>IF(ISBLANK(N886),"",INDEX(호기!$A$1:$B$657,MATCH('생산계획(잉크)'!B1338,호기!$A$1:$A$657,0),2))</f>
        <v/>
      </c>
      <c r="P886" s="24">
        <f>L886+N886-INDEX(표5[#All],MATCH(B886,표5[[#All],[잉크]],0),5)</f>
        <v>0</v>
      </c>
      <c r="Q886" s="21" t="str">
        <f>IFERROR(P886/INDEX(표5[#All],MATCH(B886,표5[[#All],[잉크]],0),11),"")</f>
        <v/>
      </c>
      <c r="R886" s="542"/>
      <c r="S886" s="25" t="str">
        <f>IF(ISBLANK(R886),"",INDEX(호기!$A$1:$B$657,MATCH('생산계획(잉크)'!B1338,호기!$A$1:$A$657,0),2))</f>
        <v/>
      </c>
      <c r="T886" s="24">
        <f>P886+R886-INDEX(표5[#All],MATCH(B886,표5[[#All],[잉크]],0),5)</f>
        <v>0</v>
      </c>
      <c r="U886" s="21" t="str">
        <f>IFERROR(T886/INDEX(표5[#All],MATCH(B886,표5[[#All],[잉크]],0),14),"")</f>
        <v/>
      </c>
      <c r="V886" s="542"/>
      <c r="W886" s="23" t="str">
        <f>IF(ISBLANK(V886),"",INDEX(호기!$A$1:$B$657,MATCH('생산계획(잉크)'!B1338,호기!$A$1:$A$657,0),2))</f>
        <v/>
      </c>
      <c r="X886" s="24">
        <f>T886+V886-INDEX(표5[#All],MATCH(B886,표5[[#All],[잉크]],0),5)</f>
        <v>0</v>
      </c>
      <c r="Y886" s="21" t="str">
        <f>IFERROR(X886/INDEX(표5[#All],MATCH(B886,표5[[#All],[잉크]],0),17),"")</f>
        <v/>
      </c>
      <c r="Z886" s="23"/>
      <c r="AA886" s="23" t="str">
        <f>IF(ISBLANK(Z886),"",INDEX(호기!$A$1:$B$657,MATCH('생산계획(잉크)'!B1338,호기!$A$1:$A$657,0),2))</f>
        <v/>
      </c>
      <c r="AB886" s="24">
        <f>X886+Z886-INDEX(표5[#All],MATCH(B886,표5[[#All],[잉크]],0),5)</f>
        <v>0</v>
      </c>
      <c r="AC886" s="21" t="str">
        <f>IFERROR(AB886/INDEX(표5[#All],MATCH(B886,표5[[#All],[잉크]],0),20),"")</f>
        <v/>
      </c>
      <c r="AD886" s="23"/>
      <c r="AE886" s="235"/>
      <c r="BB886" s="67"/>
      <c r="BC886" s="67"/>
      <c r="BD886" s="67"/>
      <c r="BE886" s="67"/>
      <c r="BF886" s="67"/>
    </row>
    <row r="887" spans="2:58" ht="15.75" hidden="1" customHeight="1" x14ac:dyDescent="0.3">
      <c r="B887" s="5" t="s">
        <v>3866</v>
      </c>
      <c r="C887" s="68"/>
      <c r="D887" s="69" t="str">
        <f>IFERROR(C887/INDEX(표5[#All],MATCH(B887,표5[[#All],[잉크]],0),2),"")</f>
        <v/>
      </c>
      <c r="E887" s="22">
        <f>$C887-INDEX(표5[#All],MATCH(B887,표5[[#All],[잉크]],0),24)</f>
        <v>0</v>
      </c>
      <c r="F887" s="542"/>
      <c r="G887" s="23" t="str">
        <f>IF(ISBLANK(F887),"",INDEX(호기!$A$1:$B$657,MATCH('생산계획(잉크)'!B1339,호기!$A$1:$A$657,0),2))</f>
        <v/>
      </c>
      <c r="H887" s="24">
        <f>C887+F887-INDEX(표5[#All],MATCH(B887,표5[[#All],[잉크]],0),2)</f>
        <v>0</v>
      </c>
      <c r="I887" s="21" t="str">
        <f>IFERROR(H887/INDEX(표5[#All],MATCH(B887,표5[[#All],[잉크]],0),5),"")</f>
        <v/>
      </c>
      <c r="J887" s="542"/>
      <c r="K887" s="25" t="str">
        <f>IF(ISBLANK(J887),"",INDEX(호기!$A$1:$B$657,MATCH('생산계획(잉크)'!B1339,호기!$A$1:$A$657,0),2))</f>
        <v/>
      </c>
      <c r="L887" s="24">
        <f>H887+J887-INDEX(표5[#All],MATCH(B887,표5[[#All],[잉크]],0),5)</f>
        <v>0</v>
      </c>
      <c r="M887" s="21" t="str">
        <f>IFERROR(L887/INDEX(표5[#All],MATCH(B887,표5[[#All],[잉크]],0),8),"")</f>
        <v/>
      </c>
      <c r="N887" s="542"/>
      <c r="O887" s="23" t="str">
        <f>IF(ISBLANK(N887),"",INDEX(호기!$A$1:$B$657,MATCH('생산계획(잉크)'!B1339,호기!$A$1:$A$657,0),2))</f>
        <v/>
      </c>
      <c r="P887" s="24">
        <f>L887+N887-INDEX(표5[#All],MATCH(B887,표5[[#All],[잉크]],0),5)</f>
        <v>0</v>
      </c>
      <c r="Q887" s="21" t="str">
        <f>IFERROR(P887/INDEX(표5[#All],MATCH(B887,표5[[#All],[잉크]],0),11),"")</f>
        <v/>
      </c>
      <c r="R887" s="542"/>
      <c r="S887" s="25" t="str">
        <f>IF(ISBLANK(R887),"",INDEX(호기!$A$1:$B$657,MATCH('생산계획(잉크)'!B1339,호기!$A$1:$A$657,0),2))</f>
        <v/>
      </c>
      <c r="T887" s="24">
        <f>P887+R887-INDEX(표5[#All],MATCH(B887,표5[[#All],[잉크]],0),5)</f>
        <v>0</v>
      </c>
      <c r="U887" s="21" t="str">
        <f>IFERROR(T887/INDEX(표5[#All],MATCH(B887,표5[[#All],[잉크]],0),14),"")</f>
        <v/>
      </c>
      <c r="V887" s="542"/>
      <c r="W887" s="23" t="str">
        <f>IF(ISBLANK(V887),"",INDEX(호기!$A$1:$B$657,MATCH('생산계획(잉크)'!B1339,호기!$A$1:$A$657,0),2))</f>
        <v/>
      </c>
      <c r="X887" s="24">
        <f>T887+V887-INDEX(표5[#All],MATCH(B887,표5[[#All],[잉크]],0),5)</f>
        <v>0</v>
      </c>
      <c r="Y887" s="21" t="str">
        <f>IFERROR(X887/INDEX(표5[#All],MATCH(B887,표5[[#All],[잉크]],0),17),"")</f>
        <v/>
      </c>
      <c r="Z887" s="23"/>
      <c r="AA887" s="23" t="str">
        <f>IF(ISBLANK(Z887),"",INDEX(호기!$A$1:$B$657,MATCH('생산계획(잉크)'!B1339,호기!$A$1:$A$657,0),2))</f>
        <v/>
      </c>
      <c r="AB887" s="24">
        <f>X887+Z887-INDEX(표5[#All],MATCH(B887,표5[[#All],[잉크]],0),5)</f>
        <v>0</v>
      </c>
      <c r="AC887" s="21" t="str">
        <f>IFERROR(AB887/INDEX(표5[#All],MATCH(B887,표5[[#All],[잉크]],0),20),"")</f>
        <v/>
      </c>
      <c r="AD887" s="23"/>
      <c r="AE887" s="235"/>
      <c r="BB887" s="67"/>
      <c r="BC887" s="67"/>
      <c r="BD887" s="67"/>
      <c r="BE887" s="67"/>
      <c r="BF887" s="67"/>
    </row>
    <row r="888" spans="2:58" ht="15.75" hidden="1" customHeight="1" x14ac:dyDescent="0.3">
      <c r="B888" s="5" t="s">
        <v>3867</v>
      </c>
      <c r="C888" s="68"/>
      <c r="D888" s="69" t="str">
        <f>IFERROR(C888/INDEX(표5[#All],MATCH(B888,표5[[#All],[잉크]],0),2),"")</f>
        <v/>
      </c>
      <c r="E888" s="22">
        <f>$C888-INDEX(표5[#All],MATCH(B888,표5[[#All],[잉크]],0),24)</f>
        <v>0</v>
      </c>
      <c r="F888" s="542"/>
      <c r="G888" s="23" t="str">
        <f>IF(ISBLANK(F888),"",INDEX(호기!$A$1:$B$657,MATCH('생산계획(잉크)'!B1340,호기!$A$1:$A$657,0),2))</f>
        <v/>
      </c>
      <c r="H888" s="24">
        <f>C888+F888-INDEX(표5[#All],MATCH(B888,표5[[#All],[잉크]],0),2)</f>
        <v>0</v>
      </c>
      <c r="I888" s="21" t="str">
        <f>IFERROR(H888/INDEX(표5[#All],MATCH(B888,표5[[#All],[잉크]],0),5),"")</f>
        <v/>
      </c>
      <c r="J888" s="542"/>
      <c r="K888" s="25" t="str">
        <f>IF(ISBLANK(J888),"",INDEX(호기!$A$1:$B$657,MATCH('생산계획(잉크)'!B1340,호기!$A$1:$A$657,0),2))</f>
        <v/>
      </c>
      <c r="L888" s="24">
        <f>H888+J888-INDEX(표5[#All],MATCH(B888,표5[[#All],[잉크]],0),5)</f>
        <v>0</v>
      </c>
      <c r="M888" s="21" t="str">
        <f>IFERROR(L888/INDEX(표5[#All],MATCH(B888,표5[[#All],[잉크]],0),8),"")</f>
        <v/>
      </c>
      <c r="N888" s="542"/>
      <c r="O888" s="23" t="str">
        <f>IF(ISBLANK(N888),"",INDEX(호기!$A$1:$B$657,MATCH('생산계획(잉크)'!B1340,호기!$A$1:$A$657,0),2))</f>
        <v/>
      </c>
      <c r="P888" s="24">
        <f>L888+N888-INDEX(표5[#All],MATCH(B888,표5[[#All],[잉크]],0),5)</f>
        <v>0</v>
      </c>
      <c r="Q888" s="21" t="str">
        <f>IFERROR(P888/INDEX(표5[#All],MATCH(B888,표5[[#All],[잉크]],0),11),"")</f>
        <v/>
      </c>
      <c r="R888" s="542"/>
      <c r="S888" s="25" t="str">
        <f>IF(ISBLANK(R888),"",INDEX(호기!$A$1:$B$657,MATCH('생산계획(잉크)'!B1340,호기!$A$1:$A$657,0),2))</f>
        <v/>
      </c>
      <c r="T888" s="24">
        <f>P888+R888-INDEX(표5[#All],MATCH(B888,표5[[#All],[잉크]],0),5)</f>
        <v>0</v>
      </c>
      <c r="U888" s="21" t="str">
        <f>IFERROR(T888/INDEX(표5[#All],MATCH(B888,표5[[#All],[잉크]],0),14),"")</f>
        <v/>
      </c>
      <c r="V888" s="542"/>
      <c r="W888" s="23" t="str">
        <f>IF(ISBLANK(V888),"",INDEX(호기!$A$1:$B$657,MATCH('생산계획(잉크)'!B1340,호기!$A$1:$A$657,0),2))</f>
        <v/>
      </c>
      <c r="X888" s="24">
        <f>T888+V888-INDEX(표5[#All],MATCH(B888,표5[[#All],[잉크]],0),5)</f>
        <v>0</v>
      </c>
      <c r="Y888" s="21" t="str">
        <f>IFERROR(X888/INDEX(표5[#All],MATCH(B888,표5[[#All],[잉크]],0),17),"")</f>
        <v/>
      </c>
      <c r="Z888" s="23"/>
      <c r="AA888" s="23" t="str">
        <f>IF(ISBLANK(Z888),"",INDEX(호기!$A$1:$B$657,MATCH('생산계획(잉크)'!B1340,호기!$A$1:$A$657,0),2))</f>
        <v/>
      </c>
      <c r="AB888" s="24">
        <f>X888+Z888-INDEX(표5[#All],MATCH(B888,표5[[#All],[잉크]],0),5)</f>
        <v>0</v>
      </c>
      <c r="AC888" s="21" t="str">
        <f>IFERROR(AB888/INDEX(표5[#All],MATCH(B888,표5[[#All],[잉크]],0),20),"")</f>
        <v/>
      </c>
      <c r="AD888" s="23"/>
      <c r="AE888" s="235"/>
      <c r="BB888" s="67"/>
      <c r="BC888" s="67"/>
      <c r="BD888" s="67"/>
      <c r="BE888" s="67"/>
      <c r="BF888" s="67"/>
    </row>
    <row r="889" spans="2:58" ht="15.75" hidden="1" customHeight="1" x14ac:dyDescent="0.3">
      <c r="B889" s="5" t="s">
        <v>3878</v>
      </c>
      <c r="C889" s="68"/>
      <c r="D889" s="69" t="str">
        <f>IFERROR(C889/INDEX(표5[#All],MATCH(B889,표5[[#All],[잉크]],0),2),"")</f>
        <v/>
      </c>
      <c r="E889" s="22">
        <f>$C889-INDEX(표5[#All],MATCH(B889,표5[[#All],[잉크]],0),24)</f>
        <v>0</v>
      </c>
      <c r="F889" s="542"/>
      <c r="G889" s="23" t="str">
        <f>IF(ISBLANK(F889),"",INDEX(호기!$A$1:$B$657,MATCH('생산계획(잉크)'!B1341,호기!$A$1:$A$657,0),2))</f>
        <v/>
      </c>
      <c r="H889" s="24">
        <f>C889+F889-INDEX(표5[#All],MATCH(B889,표5[[#All],[잉크]],0),2)</f>
        <v>0</v>
      </c>
      <c r="I889" s="21" t="str">
        <f>IFERROR(H889/INDEX(표5[#All],MATCH(B889,표5[[#All],[잉크]],0),5),"")</f>
        <v/>
      </c>
      <c r="J889" s="542"/>
      <c r="K889" s="25" t="str">
        <f>IF(ISBLANK(J889),"",INDEX(호기!$A$1:$B$657,MATCH('생산계획(잉크)'!B1341,호기!$A$1:$A$657,0),2))</f>
        <v/>
      </c>
      <c r="L889" s="24">
        <f>H889+J889-INDEX(표5[#All],MATCH(B889,표5[[#All],[잉크]],0),5)</f>
        <v>0</v>
      </c>
      <c r="M889" s="21" t="str">
        <f>IFERROR(L889/INDEX(표5[#All],MATCH(B889,표5[[#All],[잉크]],0),8),"")</f>
        <v/>
      </c>
      <c r="N889" s="542"/>
      <c r="O889" s="23" t="str">
        <f>IF(ISBLANK(N889),"",INDEX(호기!$A$1:$B$657,MATCH('생산계획(잉크)'!B1341,호기!$A$1:$A$657,0),2))</f>
        <v/>
      </c>
      <c r="P889" s="24">
        <f>L889+N889-INDEX(표5[#All],MATCH(B889,표5[[#All],[잉크]],0),5)</f>
        <v>0</v>
      </c>
      <c r="Q889" s="21" t="str">
        <f>IFERROR(P889/INDEX(표5[#All],MATCH(B889,표5[[#All],[잉크]],0),11),"")</f>
        <v/>
      </c>
      <c r="R889" s="542"/>
      <c r="S889" s="25" t="str">
        <f>IF(ISBLANK(R889),"",INDEX(호기!$A$1:$B$657,MATCH('생산계획(잉크)'!B1341,호기!$A$1:$A$657,0),2))</f>
        <v/>
      </c>
      <c r="T889" s="24">
        <f>P889+R889-INDEX(표5[#All],MATCH(B889,표5[[#All],[잉크]],0),5)</f>
        <v>0</v>
      </c>
      <c r="U889" s="21" t="str">
        <f>IFERROR(T889/INDEX(표5[#All],MATCH(B889,표5[[#All],[잉크]],0),14),"")</f>
        <v/>
      </c>
      <c r="V889" s="542"/>
      <c r="W889" s="23" t="str">
        <f>IF(ISBLANK(V889),"",INDEX(호기!$A$1:$B$657,MATCH('생산계획(잉크)'!B1341,호기!$A$1:$A$657,0),2))</f>
        <v/>
      </c>
      <c r="X889" s="24">
        <f>T889+V889-INDEX(표5[#All],MATCH(B889,표5[[#All],[잉크]],0),5)</f>
        <v>0</v>
      </c>
      <c r="Y889" s="21" t="str">
        <f>IFERROR(X889/INDEX(표5[#All],MATCH(B889,표5[[#All],[잉크]],0),17),"")</f>
        <v/>
      </c>
      <c r="Z889" s="23"/>
      <c r="AA889" s="23" t="str">
        <f>IF(ISBLANK(Z889),"",INDEX(호기!$A$1:$B$657,MATCH('생산계획(잉크)'!B1341,호기!$A$1:$A$657,0),2))</f>
        <v/>
      </c>
      <c r="AB889" s="24">
        <f>X889+Z889-INDEX(표5[#All],MATCH(B889,표5[[#All],[잉크]],0),5)</f>
        <v>0</v>
      </c>
      <c r="AC889" s="21" t="str">
        <f>IFERROR(AB889/INDEX(표5[#All],MATCH(B889,표5[[#All],[잉크]],0),20),"")</f>
        <v/>
      </c>
      <c r="AD889" s="23"/>
      <c r="AE889" s="235"/>
      <c r="BB889" s="67"/>
      <c r="BC889" s="67"/>
      <c r="BD889" s="67"/>
      <c r="BE889" s="67"/>
      <c r="BF889" s="67"/>
    </row>
    <row r="890" spans="2:58" ht="15.75" hidden="1" customHeight="1" x14ac:dyDescent="0.3">
      <c r="B890" s="5" t="s">
        <v>3879</v>
      </c>
      <c r="C890" s="68"/>
      <c r="D890" s="69" t="str">
        <f>IFERROR(C890/INDEX(표5[#All],MATCH(B890,표5[[#All],[잉크]],0),2),"")</f>
        <v/>
      </c>
      <c r="E890" s="22">
        <f>$C890-INDEX(표5[#All],MATCH(B890,표5[[#All],[잉크]],0),24)</f>
        <v>0</v>
      </c>
      <c r="F890" s="542"/>
      <c r="G890" s="23" t="str">
        <f>IF(ISBLANK(F890),"",INDEX(호기!$A$1:$B$657,MATCH('생산계획(잉크)'!B1342,호기!$A$1:$A$657,0),2))</f>
        <v/>
      </c>
      <c r="H890" s="24">
        <f>C890+F890-INDEX(표5[#All],MATCH(B890,표5[[#All],[잉크]],0),2)</f>
        <v>0</v>
      </c>
      <c r="I890" s="21" t="str">
        <f>IFERROR(H890/INDEX(표5[#All],MATCH(B890,표5[[#All],[잉크]],0),5),"")</f>
        <v/>
      </c>
      <c r="J890" s="542"/>
      <c r="K890" s="25" t="str">
        <f>IF(ISBLANK(J890),"",INDEX(호기!$A$1:$B$657,MATCH('생산계획(잉크)'!B1342,호기!$A$1:$A$657,0),2))</f>
        <v/>
      </c>
      <c r="L890" s="24">
        <f>H890+J890-INDEX(표5[#All],MATCH(B890,표5[[#All],[잉크]],0),5)</f>
        <v>0</v>
      </c>
      <c r="M890" s="21" t="str">
        <f>IFERROR(L890/INDEX(표5[#All],MATCH(B890,표5[[#All],[잉크]],0),8),"")</f>
        <v/>
      </c>
      <c r="N890" s="542"/>
      <c r="O890" s="23" t="str">
        <f>IF(ISBLANK(N890),"",INDEX(호기!$A$1:$B$657,MATCH('생산계획(잉크)'!B1342,호기!$A$1:$A$657,0),2))</f>
        <v/>
      </c>
      <c r="P890" s="24">
        <f>L890+N890-INDEX(표5[#All],MATCH(B890,표5[[#All],[잉크]],0),5)</f>
        <v>0</v>
      </c>
      <c r="Q890" s="21" t="str">
        <f>IFERROR(P890/INDEX(표5[#All],MATCH(B890,표5[[#All],[잉크]],0),11),"")</f>
        <v/>
      </c>
      <c r="R890" s="542"/>
      <c r="S890" s="25" t="str">
        <f>IF(ISBLANK(R890),"",INDEX(호기!$A$1:$B$657,MATCH('생산계획(잉크)'!B1342,호기!$A$1:$A$657,0),2))</f>
        <v/>
      </c>
      <c r="T890" s="24">
        <f>P890+R890-INDEX(표5[#All],MATCH(B890,표5[[#All],[잉크]],0),5)</f>
        <v>0</v>
      </c>
      <c r="U890" s="21" t="str">
        <f>IFERROR(T890/INDEX(표5[#All],MATCH(B890,표5[[#All],[잉크]],0),14),"")</f>
        <v/>
      </c>
      <c r="V890" s="542"/>
      <c r="W890" s="23" t="str">
        <f>IF(ISBLANK(V890),"",INDEX(호기!$A$1:$B$657,MATCH('생산계획(잉크)'!B1342,호기!$A$1:$A$657,0),2))</f>
        <v/>
      </c>
      <c r="X890" s="24">
        <f>T890+V890-INDEX(표5[#All],MATCH(B890,표5[[#All],[잉크]],0),5)</f>
        <v>0</v>
      </c>
      <c r="Y890" s="21" t="str">
        <f>IFERROR(X890/INDEX(표5[#All],MATCH(B890,표5[[#All],[잉크]],0),17),"")</f>
        <v/>
      </c>
      <c r="Z890" s="23"/>
      <c r="AA890" s="23" t="str">
        <f>IF(ISBLANK(Z890),"",INDEX(호기!$A$1:$B$657,MATCH('생산계획(잉크)'!B1342,호기!$A$1:$A$657,0),2))</f>
        <v/>
      </c>
      <c r="AB890" s="24">
        <f>X890+Z890-INDEX(표5[#All],MATCH(B890,표5[[#All],[잉크]],0),5)</f>
        <v>0</v>
      </c>
      <c r="AC890" s="21" t="str">
        <f>IFERROR(AB890/INDEX(표5[#All],MATCH(B890,표5[[#All],[잉크]],0),20),"")</f>
        <v/>
      </c>
      <c r="AD890" s="23"/>
      <c r="AE890" s="235"/>
      <c r="BB890" s="67"/>
      <c r="BC890" s="67"/>
      <c r="BD890" s="67"/>
      <c r="BE890" s="67"/>
      <c r="BF890" s="67"/>
    </row>
    <row r="891" spans="2:58" ht="15.75" hidden="1" customHeight="1" x14ac:dyDescent="0.3">
      <c r="B891" s="5" t="s">
        <v>4680</v>
      </c>
      <c r="C891" s="68"/>
      <c r="D891" s="69" t="str">
        <f>IFERROR(C891/INDEX(표5[#All],MATCH(B891,표5[[#All],[잉크]],0),2),"")</f>
        <v/>
      </c>
      <c r="E891" s="22">
        <f>$C891-INDEX(표5[#All],MATCH(B891,표5[[#All],[잉크]],0),24)</f>
        <v>0</v>
      </c>
      <c r="F891" s="542"/>
      <c r="G891" s="23" t="str">
        <f>IF(ISBLANK(F891),"",INDEX(호기!$A$1:$B$657,MATCH('생산계획(잉크)'!B1343,호기!$A$1:$A$657,0),2))</f>
        <v/>
      </c>
      <c r="H891" s="24">
        <f>C891+F891-INDEX(표5[#All],MATCH(B891,표5[[#All],[잉크]],0),2)</f>
        <v>0</v>
      </c>
      <c r="I891" s="21" t="str">
        <f>IFERROR(H891/INDEX(표5[#All],MATCH(B891,표5[[#All],[잉크]],0),5),"")</f>
        <v/>
      </c>
      <c r="J891" s="542"/>
      <c r="K891" s="25" t="str">
        <f>IF(ISBLANK(J891),"",INDEX(호기!$A$1:$B$657,MATCH('생산계획(잉크)'!B1343,호기!$A$1:$A$657,0),2))</f>
        <v/>
      </c>
      <c r="L891" s="24">
        <f>H891+J891-INDEX(표5[#All],MATCH(B891,표5[[#All],[잉크]],0),5)</f>
        <v>0</v>
      </c>
      <c r="M891" s="21" t="str">
        <f>IFERROR(L891/INDEX(표5[#All],MATCH(B891,표5[[#All],[잉크]],0),8),"")</f>
        <v/>
      </c>
      <c r="N891" s="542"/>
      <c r="O891" s="23" t="str">
        <f>IF(ISBLANK(N891),"",INDEX(호기!$A$1:$B$657,MATCH('생산계획(잉크)'!B1343,호기!$A$1:$A$657,0),2))</f>
        <v/>
      </c>
      <c r="P891" s="24">
        <f>L891+N891-INDEX(표5[#All],MATCH(B891,표5[[#All],[잉크]],0),5)</f>
        <v>0</v>
      </c>
      <c r="Q891" s="21" t="str">
        <f>IFERROR(P891/INDEX(표5[#All],MATCH(B891,표5[[#All],[잉크]],0),11),"")</f>
        <v/>
      </c>
      <c r="R891" s="542"/>
      <c r="S891" s="25" t="str">
        <f>IF(ISBLANK(R891),"",INDEX(호기!$A$1:$B$657,MATCH('생산계획(잉크)'!B1343,호기!$A$1:$A$657,0),2))</f>
        <v/>
      </c>
      <c r="T891" s="24">
        <f>P891+R891-INDEX(표5[#All],MATCH(B891,표5[[#All],[잉크]],0),5)</f>
        <v>0</v>
      </c>
      <c r="U891" s="21" t="str">
        <f>IFERROR(T891/INDEX(표5[#All],MATCH(B891,표5[[#All],[잉크]],0),14),"")</f>
        <v/>
      </c>
      <c r="V891" s="542"/>
      <c r="W891" s="23" t="str">
        <f>IF(ISBLANK(V891),"",INDEX(호기!$A$1:$B$657,MATCH('생산계획(잉크)'!B1343,호기!$A$1:$A$657,0),2))</f>
        <v/>
      </c>
      <c r="X891" s="24">
        <f>T891+V891-INDEX(표5[#All],MATCH(B891,표5[[#All],[잉크]],0),5)</f>
        <v>0</v>
      </c>
      <c r="Y891" s="21" t="str">
        <f>IFERROR(X891/INDEX(표5[#All],MATCH(B891,표5[[#All],[잉크]],0),17),"")</f>
        <v/>
      </c>
      <c r="Z891" s="23"/>
      <c r="AA891" s="23" t="str">
        <f>IF(ISBLANK(Z891),"",INDEX(호기!$A$1:$B$657,MATCH('생산계획(잉크)'!B1343,호기!$A$1:$A$657,0),2))</f>
        <v/>
      </c>
      <c r="AB891" s="24">
        <f>X891+Z891-INDEX(표5[#All],MATCH(B891,표5[[#All],[잉크]],0),5)</f>
        <v>0</v>
      </c>
      <c r="AC891" s="21" t="str">
        <f>IFERROR(AB891/INDEX(표5[#All],MATCH(B891,표5[[#All],[잉크]],0),20),"")</f>
        <v/>
      </c>
      <c r="AD891" s="23"/>
      <c r="AE891" s="235"/>
      <c r="BB891" s="67"/>
      <c r="BC891" s="67"/>
      <c r="BD891" s="67"/>
      <c r="BE891" s="67"/>
      <c r="BF891" s="67"/>
    </row>
    <row r="892" spans="2:58" ht="15.75" hidden="1" customHeight="1" x14ac:dyDescent="0.3">
      <c r="B892" s="5" t="s">
        <v>3898</v>
      </c>
      <c r="C892" s="68"/>
      <c r="D892" s="69" t="str">
        <f>IFERROR(C892/INDEX(표5[#All],MATCH(B892,표5[[#All],[잉크]],0),2),"")</f>
        <v/>
      </c>
      <c r="E892" s="22">
        <f>$C892-INDEX(표5[#All],MATCH(B892,표5[[#All],[잉크]],0),24)</f>
        <v>0</v>
      </c>
      <c r="F892" s="542"/>
      <c r="G892" s="23" t="str">
        <f>IF(ISBLANK(F892),"",INDEX(호기!$A$1:$B$657,MATCH('생산계획(잉크)'!B1344,호기!$A$1:$A$657,0),2))</f>
        <v/>
      </c>
      <c r="H892" s="24">
        <f>C892+F892-INDEX(표5[#All],MATCH(B892,표5[[#All],[잉크]],0),2)</f>
        <v>0</v>
      </c>
      <c r="I892" s="21" t="str">
        <f>IFERROR(H892/INDEX(표5[#All],MATCH(B892,표5[[#All],[잉크]],0),5),"")</f>
        <v/>
      </c>
      <c r="J892" s="542"/>
      <c r="K892" s="25" t="str">
        <f>IF(ISBLANK(J892),"",INDEX(호기!$A$1:$B$657,MATCH('생산계획(잉크)'!B1344,호기!$A$1:$A$657,0),2))</f>
        <v/>
      </c>
      <c r="L892" s="24">
        <f>H892+J892-INDEX(표5[#All],MATCH(B892,표5[[#All],[잉크]],0),5)</f>
        <v>0</v>
      </c>
      <c r="M892" s="21" t="str">
        <f>IFERROR(L892/INDEX(표5[#All],MATCH(B892,표5[[#All],[잉크]],0),8),"")</f>
        <v/>
      </c>
      <c r="N892" s="542"/>
      <c r="O892" s="23" t="str">
        <f>IF(ISBLANK(N892),"",INDEX(호기!$A$1:$B$657,MATCH('생산계획(잉크)'!B1344,호기!$A$1:$A$657,0),2))</f>
        <v/>
      </c>
      <c r="P892" s="24">
        <f>L892+N892-INDEX(표5[#All],MATCH(B892,표5[[#All],[잉크]],0),5)</f>
        <v>0</v>
      </c>
      <c r="Q892" s="21" t="str">
        <f>IFERROR(P892/INDEX(표5[#All],MATCH(B892,표5[[#All],[잉크]],0),11),"")</f>
        <v/>
      </c>
      <c r="R892" s="542"/>
      <c r="S892" s="25" t="str">
        <f>IF(ISBLANK(R892),"",INDEX(호기!$A$1:$B$657,MATCH('생산계획(잉크)'!B1344,호기!$A$1:$A$657,0),2))</f>
        <v/>
      </c>
      <c r="T892" s="24">
        <f>P892+R892-INDEX(표5[#All],MATCH(B892,표5[[#All],[잉크]],0),5)</f>
        <v>0</v>
      </c>
      <c r="U892" s="21" t="str">
        <f>IFERROR(T892/INDEX(표5[#All],MATCH(B892,표5[[#All],[잉크]],0),14),"")</f>
        <v/>
      </c>
      <c r="V892" s="542"/>
      <c r="W892" s="23" t="str">
        <f>IF(ISBLANK(V892),"",INDEX(호기!$A$1:$B$657,MATCH('생산계획(잉크)'!B1344,호기!$A$1:$A$657,0),2))</f>
        <v/>
      </c>
      <c r="X892" s="24">
        <f>T892+V892-INDEX(표5[#All],MATCH(B892,표5[[#All],[잉크]],0),5)</f>
        <v>0</v>
      </c>
      <c r="Y892" s="21" t="str">
        <f>IFERROR(X892/INDEX(표5[#All],MATCH(B892,표5[[#All],[잉크]],0),17),"")</f>
        <v/>
      </c>
      <c r="Z892" s="23"/>
      <c r="AA892" s="23" t="str">
        <f>IF(ISBLANK(Z892),"",INDEX(호기!$A$1:$B$657,MATCH('생산계획(잉크)'!B1344,호기!$A$1:$A$657,0),2))</f>
        <v/>
      </c>
      <c r="AB892" s="24">
        <f>X892+Z892-INDEX(표5[#All],MATCH(B892,표5[[#All],[잉크]],0),5)</f>
        <v>0</v>
      </c>
      <c r="AC892" s="21" t="str">
        <f>IFERROR(AB892/INDEX(표5[#All],MATCH(B892,표5[[#All],[잉크]],0),20),"")</f>
        <v/>
      </c>
      <c r="AD892" s="23"/>
      <c r="AE892" s="235"/>
      <c r="BB892" s="67"/>
      <c r="BC892" s="67"/>
      <c r="BD892" s="67"/>
      <c r="BE892" s="67"/>
      <c r="BF892" s="67"/>
    </row>
    <row r="893" spans="2:58" ht="15.75" hidden="1" customHeight="1" x14ac:dyDescent="0.3">
      <c r="B893" s="5" t="s">
        <v>3899</v>
      </c>
      <c r="C893" s="68"/>
      <c r="D893" s="69" t="str">
        <f>IFERROR(C893/INDEX(표5[#All],MATCH(B893,표5[[#All],[잉크]],0),2),"")</f>
        <v/>
      </c>
      <c r="E893" s="22">
        <f>$C893-INDEX(표5[#All],MATCH(B893,표5[[#All],[잉크]],0),24)</f>
        <v>0</v>
      </c>
      <c r="F893" s="542"/>
      <c r="G893" s="23" t="str">
        <f>IF(ISBLANK(F893),"",INDEX(호기!$A$1:$B$657,MATCH('생산계획(잉크)'!B1345,호기!$A$1:$A$657,0),2))</f>
        <v/>
      </c>
      <c r="H893" s="24">
        <f>C893+F893-INDEX(표5[#All],MATCH(B893,표5[[#All],[잉크]],0),2)</f>
        <v>0</v>
      </c>
      <c r="I893" s="21" t="str">
        <f>IFERROR(H893/INDEX(표5[#All],MATCH(B893,표5[[#All],[잉크]],0),5),"")</f>
        <v/>
      </c>
      <c r="J893" s="542"/>
      <c r="K893" s="25" t="str">
        <f>IF(ISBLANK(J893),"",INDEX(호기!$A$1:$B$657,MATCH('생산계획(잉크)'!B1345,호기!$A$1:$A$657,0),2))</f>
        <v/>
      </c>
      <c r="L893" s="24">
        <f>H893+J893-INDEX(표5[#All],MATCH(B893,표5[[#All],[잉크]],0),5)</f>
        <v>0</v>
      </c>
      <c r="M893" s="21" t="str">
        <f>IFERROR(L893/INDEX(표5[#All],MATCH(B893,표5[[#All],[잉크]],0),8),"")</f>
        <v/>
      </c>
      <c r="N893" s="542"/>
      <c r="O893" s="23" t="str">
        <f>IF(ISBLANK(N893),"",INDEX(호기!$A$1:$B$657,MATCH('생산계획(잉크)'!B1345,호기!$A$1:$A$657,0),2))</f>
        <v/>
      </c>
      <c r="P893" s="24">
        <f>L893+N893-INDEX(표5[#All],MATCH(B893,표5[[#All],[잉크]],0),5)</f>
        <v>0</v>
      </c>
      <c r="Q893" s="21" t="str">
        <f>IFERROR(P893/INDEX(표5[#All],MATCH(B893,표5[[#All],[잉크]],0),11),"")</f>
        <v/>
      </c>
      <c r="R893" s="542"/>
      <c r="S893" s="25" t="str">
        <f>IF(ISBLANK(R893),"",INDEX(호기!$A$1:$B$657,MATCH('생산계획(잉크)'!B1345,호기!$A$1:$A$657,0),2))</f>
        <v/>
      </c>
      <c r="T893" s="24">
        <f>P893+R893-INDEX(표5[#All],MATCH(B893,표5[[#All],[잉크]],0),5)</f>
        <v>0</v>
      </c>
      <c r="U893" s="21" t="str">
        <f>IFERROR(T893/INDEX(표5[#All],MATCH(B893,표5[[#All],[잉크]],0),14),"")</f>
        <v/>
      </c>
      <c r="V893" s="542"/>
      <c r="W893" s="23" t="str">
        <f>IF(ISBLANK(V893),"",INDEX(호기!$A$1:$B$657,MATCH('생산계획(잉크)'!B1345,호기!$A$1:$A$657,0),2))</f>
        <v/>
      </c>
      <c r="X893" s="24">
        <f>T893+V893-INDEX(표5[#All],MATCH(B893,표5[[#All],[잉크]],0),5)</f>
        <v>0</v>
      </c>
      <c r="Y893" s="21" t="str">
        <f>IFERROR(X893/INDEX(표5[#All],MATCH(B893,표5[[#All],[잉크]],0),17),"")</f>
        <v/>
      </c>
      <c r="Z893" s="23"/>
      <c r="AA893" s="23" t="str">
        <f>IF(ISBLANK(Z893),"",INDEX(호기!$A$1:$B$657,MATCH('생산계획(잉크)'!B1345,호기!$A$1:$A$657,0),2))</f>
        <v/>
      </c>
      <c r="AB893" s="24">
        <f>X893+Z893-INDEX(표5[#All],MATCH(B893,표5[[#All],[잉크]],0),5)</f>
        <v>0</v>
      </c>
      <c r="AC893" s="21" t="str">
        <f>IFERROR(AB893/INDEX(표5[#All],MATCH(B893,표5[[#All],[잉크]],0),20),"")</f>
        <v/>
      </c>
      <c r="AD893" s="23"/>
      <c r="AE893" s="235"/>
      <c r="BB893" s="67"/>
      <c r="BC893" s="67"/>
      <c r="BD893" s="67"/>
      <c r="BE893" s="67"/>
      <c r="BF893" s="67"/>
    </row>
    <row r="894" spans="2:58" ht="15.75" hidden="1" customHeight="1" x14ac:dyDescent="0.3">
      <c r="B894" s="5" t="s">
        <v>3900</v>
      </c>
      <c r="C894" s="68"/>
      <c r="D894" s="69" t="str">
        <f>IFERROR(C894/INDEX(표5[#All],MATCH(B894,표5[[#All],[잉크]],0),2),"")</f>
        <v/>
      </c>
      <c r="E894" s="22">
        <f>$C894-INDEX(표5[#All],MATCH(B894,표5[[#All],[잉크]],0),24)</f>
        <v>0</v>
      </c>
      <c r="F894" s="542"/>
      <c r="G894" s="23" t="str">
        <f>IF(ISBLANK(F894),"",INDEX(호기!$A$1:$B$657,MATCH('생산계획(잉크)'!B1346,호기!$A$1:$A$657,0),2))</f>
        <v/>
      </c>
      <c r="H894" s="24">
        <f>C894+F894-INDEX(표5[#All],MATCH(B894,표5[[#All],[잉크]],0),2)</f>
        <v>0</v>
      </c>
      <c r="I894" s="21" t="str">
        <f>IFERROR(H894/INDEX(표5[#All],MATCH(B894,표5[[#All],[잉크]],0),5),"")</f>
        <v/>
      </c>
      <c r="J894" s="542"/>
      <c r="K894" s="25" t="str">
        <f>IF(ISBLANK(J894),"",INDEX(호기!$A$1:$B$657,MATCH('생산계획(잉크)'!B1346,호기!$A$1:$A$657,0),2))</f>
        <v/>
      </c>
      <c r="L894" s="24">
        <f>H894+J894-INDEX(표5[#All],MATCH(B894,표5[[#All],[잉크]],0),5)</f>
        <v>0</v>
      </c>
      <c r="M894" s="21" t="str">
        <f>IFERROR(L894/INDEX(표5[#All],MATCH(B894,표5[[#All],[잉크]],0),8),"")</f>
        <v/>
      </c>
      <c r="N894" s="542"/>
      <c r="O894" s="23" t="str">
        <f>IF(ISBLANK(N894),"",INDEX(호기!$A$1:$B$657,MATCH('생산계획(잉크)'!B1346,호기!$A$1:$A$657,0),2))</f>
        <v/>
      </c>
      <c r="P894" s="24">
        <f>L894+N894-INDEX(표5[#All],MATCH(B894,표5[[#All],[잉크]],0),5)</f>
        <v>0</v>
      </c>
      <c r="Q894" s="21" t="str">
        <f>IFERROR(P894/INDEX(표5[#All],MATCH(B894,표5[[#All],[잉크]],0),11),"")</f>
        <v/>
      </c>
      <c r="R894" s="542"/>
      <c r="S894" s="25" t="str">
        <f>IF(ISBLANK(R894),"",INDEX(호기!$A$1:$B$657,MATCH('생산계획(잉크)'!B1346,호기!$A$1:$A$657,0),2))</f>
        <v/>
      </c>
      <c r="T894" s="24">
        <f>P894+R894-INDEX(표5[#All],MATCH(B894,표5[[#All],[잉크]],0),5)</f>
        <v>0</v>
      </c>
      <c r="U894" s="21" t="str">
        <f>IFERROR(T894/INDEX(표5[#All],MATCH(B894,표5[[#All],[잉크]],0),14),"")</f>
        <v/>
      </c>
      <c r="V894" s="542"/>
      <c r="W894" s="23" t="str">
        <f>IF(ISBLANK(V894),"",INDEX(호기!$A$1:$B$657,MATCH('생산계획(잉크)'!B1346,호기!$A$1:$A$657,0),2))</f>
        <v/>
      </c>
      <c r="X894" s="24">
        <f>T894+V894-INDEX(표5[#All],MATCH(B894,표5[[#All],[잉크]],0),5)</f>
        <v>0</v>
      </c>
      <c r="Y894" s="21" t="str">
        <f>IFERROR(X894/INDEX(표5[#All],MATCH(B894,표5[[#All],[잉크]],0),17),"")</f>
        <v/>
      </c>
      <c r="Z894" s="23"/>
      <c r="AA894" s="23" t="str">
        <f>IF(ISBLANK(Z894),"",INDEX(호기!$A$1:$B$657,MATCH('생산계획(잉크)'!B1346,호기!$A$1:$A$657,0),2))</f>
        <v/>
      </c>
      <c r="AB894" s="24">
        <f>X894+Z894-INDEX(표5[#All],MATCH(B894,표5[[#All],[잉크]],0),5)</f>
        <v>0</v>
      </c>
      <c r="AC894" s="21" t="str">
        <f>IFERROR(AB894/INDEX(표5[#All],MATCH(B894,표5[[#All],[잉크]],0),20),"")</f>
        <v/>
      </c>
      <c r="AD894" s="23"/>
      <c r="AE894" s="235"/>
      <c r="BB894" s="67"/>
      <c r="BC894" s="67"/>
      <c r="BD894" s="67"/>
      <c r="BE894" s="67"/>
      <c r="BF894" s="67"/>
    </row>
    <row r="895" spans="2:58" ht="15.75" hidden="1" customHeight="1" x14ac:dyDescent="0.3">
      <c r="B895" s="5" t="s">
        <v>3901</v>
      </c>
      <c r="C895" s="68"/>
      <c r="D895" s="69" t="str">
        <f>IFERROR(C895/INDEX(표5[#All],MATCH(B895,표5[[#All],[잉크]],0),2),"")</f>
        <v/>
      </c>
      <c r="E895" s="22">
        <f>$C895-INDEX(표5[#All],MATCH(B895,표5[[#All],[잉크]],0),24)</f>
        <v>0</v>
      </c>
      <c r="F895" s="542"/>
      <c r="G895" s="23" t="str">
        <f>IF(ISBLANK(F895),"",INDEX(호기!$A$1:$B$657,MATCH('생산계획(잉크)'!B1347,호기!$A$1:$A$657,0),2))</f>
        <v/>
      </c>
      <c r="H895" s="24">
        <f>C895+F895-INDEX(표5[#All],MATCH(B895,표5[[#All],[잉크]],0),2)</f>
        <v>0</v>
      </c>
      <c r="I895" s="21" t="str">
        <f>IFERROR(H895/INDEX(표5[#All],MATCH(B895,표5[[#All],[잉크]],0),5),"")</f>
        <v/>
      </c>
      <c r="J895" s="542"/>
      <c r="K895" s="25" t="str">
        <f>IF(ISBLANK(J895),"",INDEX(호기!$A$1:$B$657,MATCH('생산계획(잉크)'!B1347,호기!$A$1:$A$657,0),2))</f>
        <v/>
      </c>
      <c r="L895" s="24">
        <f>H895+J895-INDEX(표5[#All],MATCH(B895,표5[[#All],[잉크]],0),5)</f>
        <v>0</v>
      </c>
      <c r="M895" s="21" t="str">
        <f>IFERROR(L895/INDEX(표5[#All],MATCH(B895,표5[[#All],[잉크]],0),8),"")</f>
        <v/>
      </c>
      <c r="N895" s="542"/>
      <c r="O895" s="23" t="str">
        <f>IF(ISBLANK(N895),"",INDEX(호기!$A$1:$B$657,MATCH('생산계획(잉크)'!B1347,호기!$A$1:$A$657,0),2))</f>
        <v/>
      </c>
      <c r="P895" s="24">
        <f>L895+N895-INDEX(표5[#All],MATCH(B895,표5[[#All],[잉크]],0),5)</f>
        <v>0</v>
      </c>
      <c r="Q895" s="21" t="str">
        <f>IFERROR(P895/INDEX(표5[#All],MATCH(B895,표5[[#All],[잉크]],0),11),"")</f>
        <v/>
      </c>
      <c r="R895" s="542"/>
      <c r="S895" s="25" t="str">
        <f>IF(ISBLANK(R895),"",INDEX(호기!$A$1:$B$657,MATCH('생산계획(잉크)'!B1347,호기!$A$1:$A$657,0),2))</f>
        <v/>
      </c>
      <c r="T895" s="24">
        <f>P895+R895-INDEX(표5[#All],MATCH(B895,표5[[#All],[잉크]],0),5)</f>
        <v>0</v>
      </c>
      <c r="U895" s="21" t="str">
        <f>IFERROR(T895/INDEX(표5[#All],MATCH(B895,표5[[#All],[잉크]],0),14),"")</f>
        <v/>
      </c>
      <c r="V895" s="542"/>
      <c r="W895" s="23" t="str">
        <f>IF(ISBLANK(V895),"",INDEX(호기!$A$1:$B$657,MATCH('생산계획(잉크)'!B1347,호기!$A$1:$A$657,0),2))</f>
        <v/>
      </c>
      <c r="X895" s="24">
        <f>T895+V895-INDEX(표5[#All],MATCH(B895,표5[[#All],[잉크]],0),5)</f>
        <v>0</v>
      </c>
      <c r="Y895" s="21" t="str">
        <f>IFERROR(X895/INDEX(표5[#All],MATCH(B895,표5[[#All],[잉크]],0),17),"")</f>
        <v/>
      </c>
      <c r="Z895" s="23"/>
      <c r="AA895" s="23" t="str">
        <f>IF(ISBLANK(Z895),"",INDEX(호기!$A$1:$B$657,MATCH('생산계획(잉크)'!B1347,호기!$A$1:$A$657,0),2))</f>
        <v/>
      </c>
      <c r="AB895" s="24">
        <f>X895+Z895-INDEX(표5[#All],MATCH(B895,표5[[#All],[잉크]],0),5)</f>
        <v>0</v>
      </c>
      <c r="AC895" s="21" t="str">
        <f>IFERROR(AB895/INDEX(표5[#All],MATCH(B895,표5[[#All],[잉크]],0),20),"")</f>
        <v/>
      </c>
      <c r="AD895" s="23"/>
      <c r="AE895" s="235"/>
      <c r="BB895" s="67"/>
      <c r="BC895" s="67"/>
      <c r="BD895" s="67"/>
      <c r="BE895" s="67"/>
      <c r="BF895" s="67"/>
    </row>
    <row r="896" spans="2:58" ht="15.75" hidden="1" customHeight="1" x14ac:dyDescent="0.3">
      <c r="B896" s="5" t="s">
        <v>3908</v>
      </c>
      <c r="C896" s="68"/>
      <c r="D896" s="69" t="str">
        <f>IFERROR(C896/INDEX(표5[#All],MATCH(B896,표5[[#All],[잉크]],0),2),"")</f>
        <v/>
      </c>
      <c r="E896" s="22">
        <f>$C896-INDEX(표5[#All],MATCH(B896,표5[[#All],[잉크]],0),24)</f>
        <v>0</v>
      </c>
      <c r="F896" s="542"/>
      <c r="G896" s="23" t="str">
        <f>IF(ISBLANK(F896),"",INDEX(호기!$A$1:$B$657,MATCH('생산계획(잉크)'!B1348,호기!$A$1:$A$657,0),2))</f>
        <v/>
      </c>
      <c r="H896" s="24">
        <f>C896+F896-INDEX(표5[#All],MATCH(B896,표5[[#All],[잉크]],0),2)</f>
        <v>0</v>
      </c>
      <c r="I896" s="21" t="str">
        <f>IFERROR(H896/INDEX(표5[#All],MATCH(B896,표5[[#All],[잉크]],0),5),"")</f>
        <v/>
      </c>
      <c r="J896" s="542"/>
      <c r="K896" s="25" t="str">
        <f>IF(ISBLANK(J896),"",INDEX(호기!$A$1:$B$657,MATCH('생산계획(잉크)'!B1348,호기!$A$1:$A$657,0),2))</f>
        <v/>
      </c>
      <c r="L896" s="24">
        <f>H896+J896-INDEX(표5[#All],MATCH(B896,표5[[#All],[잉크]],0),5)</f>
        <v>0</v>
      </c>
      <c r="M896" s="21" t="str">
        <f>IFERROR(L896/INDEX(표5[#All],MATCH(B896,표5[[#All],[잉크]],0),8),"")</f>
        <v/>
      </c>
      <c r="N896" s="542"/>
      <c r="O896" s="23" t="str">
        <f>IF(ISBLANK(N896),"",INDEX(호기!$A$1:$B$657,MATCH('생산계획(잉크)'!B1348,호기!$A$1:$A$657,0),2))</f>
        <v/>
      </c>
      <c r="P896" s="24">
        <f>L896+N896-INDEX(표5[#All],MATCH(B896,표5[[#All],[잉크]],0),5)</f>
        <v>0</v>
      </c>
      <c r="Q896" s="21" t="str">
        <f>IFERROR(P896/INDEX(표5[#All],MATCH(B896,표5[[#All],[잉크]],0),11),"")</f>
        <v/>
      </c>
      <c r="R896" s="542"/>
      <c r="S896" s="25" t="str">
        <f>IF(ISBLANK(R896),"",INDEX(호기!$A$1:$B$657,MATCH('생산계획(잉크)'!B1348,호기!$A$1:$A$657,0),2))</f>
        <v/>
      </c>
      <c r="T896" s="24">
        <f>P896+R896-INDEX(표5[#All],MATCH(B896,표5[[#All],[잉크]],0),5)</f>
        <v>0</v>
      </c>
      <c r="U896" s="21" t="str">
        <f>IFERROR(T896/INDEX(표5[#All],MATCH(B896,표5[[#All],[잉크]],0),14),"")</f>
        <v/>
      </c>
      <c r="V896" s="542"/>
      <c r="W896" s="23" t="str">
        <f>IF(ISBLANK(V896),"",INDEX(호기!$A$1:$B$657,MATCH('생산계획(잉크)'!B1348,호기!$A$1:$A$657,0),2))</f>
        <v/>
      </c>
      <c r="X896" s="24">
        <f>T896+V896-INDEX(표5[#All],MATCH(B896,표5[[#All],[잉크]],0),5)</f>
        <v>0</v>
      </c>
      <c r="Y896" s="21" t="str">
        <f>IFERROR(X896/INDEX(표5[#All],MATCH(B896,표5[[#All],[잉크]],0),17),"")</f>
        <v/>
      </c>
      <c r="Z896" s="23"/>
      <c r="AA896" s="23" t="str">
        <f>IF(ISBLANK(Z896),"",INDEX(호기!$A$1:$B$657,MATCH('생산계획(잉크)'!B1348,호기!$A$1:$A$657,0),2))</f>
        <v/>
      </c>
      <c r="AB896" s="24">
        <f>X896+Z896-INDEX(표5[#All],MATCH(B896,표5[[#All],[잉크]],0),5)</f>
        <v>0</v>
      </c>
      <c r="AC896" s="21" t="str">
        <f>IFERROR(AB896/INDEX(표5[#All],MATCH(B896,표5[[#All],[잉크]],0),20),"")</f>
        <v/>
      </c>
      <c r="AD896" s="23"/>
      <c r="AE896" s="235"/>
      <c r="BB896" s="67"/>
      <c r="BC896" s="67"/>
      <c r="BD896" s="67"/>
      <c r="BE896" s="67"/>
      <c r="BF896" s="67"/>
    </row>
    <row r="897" spans="2:58" ht="15.75" hidden="1" customHeight="1" x14ac:dyDescent="0.3">
      <c r="B897" s="5" t="s">
        <v>3909</v>
      </c>
      <c r="C897" s="68"/>
      <c r="D897" s="69" t="str">
        <f>IFERROR(C897/INDEX(표5[#All],MATCH(B897,표5[[#All],[잉크]],0),2),"")</f>
        <v/>
      </c>
      <c r="E897" s="22">
        <f>$C897-INDEX(표5[#All],MATCH(B897,표5[[#All],[잉크]],0),24)</f>
        <v>0</v>
      </c>
      <c r="F897" s="542"/>
      <c r="G897" s="23" t="str">
        <f>IF(ISBLANK(F897),"",INDEX(호기!$A$1:$B$657,MATCH('생산계획(잉크)'!B1349,호기!$A$1:$A$657,0),2))</f>
        <v/>
      </c>
      <c r="H897" s="24">
        <f>C897+F897-INDEX(표5[#All],MATCH(B897,표5[[#All],[잉크]],0),2)</f>
        <v>0</v>
      </c>
      <c r="I897" s="21" t="str">
        <f>IFERROR(H897/INDEX(표5[#All],MATCH(B897,표5[[#All],[잉크]],0),5),"")</f>
        <v/>
      </c>
      <c r="J897" s="542"/>
      <c r="K897" s="25" t="str">
        <f>IF(ISBLANK(J897),"",INDEX(호기!$A$1:$B$657,MATCH('생산계획(잉크)'!B1349,호기!$A$1:$A$657,0),2))</f>
        <v/>
      </c>
      <c r="L897" s="24">
        <f>H897+J897-INDEX(표5[#All],MATCH(B897,표5[[#All],[잉크]],0),5)</f>
        <v>0</v>
      </c>
      <c r="M897" s="21" t="str">
        <f>IFERROR(L897/INDEX(표5[#All],MATCH(B897,표5[[#All],[잉크]],0),8),"")</f>
        <v/>
      </c>
      <c r="N897" s="542"/>
      <c r="O897" s="23" t="str">
        <f>IF(ISBLANK(N897),"",INDEX(호기!$A$1:$B$657,MATCH('생산계획(잉크)'!B1349,호기!$A$1:$A$657,0),2))</f>
        <v/>
      </c>
      <c r="P897" s="24">
        <f>L897+N897-INDEX(표5[#All],MATCH(B897,표5[[#All],[잉크]],0),5)</f>
        <v>0</v>
      </c>
      <c r="Q897" s="21" t="str">
        <f>IFERROR(P897/INDEX(표5[#All],MATCH(B897,표5[[#All],[잉크]],0),11),"")</f>
        <v/>
      </c>
      <c r="R897" s="542"/>
      <c r="S897" s="25" t="str">
        <f>IF(ISBLANK(R897),"",INDEX(호기!$A$1:$B$657,MATCH('생산계획(잉크)'!B1349,호기!$A$1:$A$657,0),2))</f>
        <v/>
      </c>
      <c r="T897" s="24">
        <f>P897+R897-INDEX(표5[#All],MATCH(B897,표5[[#All],[잉크]],0),5)</f>
        <v>0</v>
      </c>
      <c r="U897" s="21" t="str">
        <f>IFERROR(T897/INDEX(표5[#All],MATCH(B897,표5[[#All],[잉크]],0),14),"")</f>
        <v/>
      </c>
      <c r="V897" s="542"/>
      <c r="W897" s="23" t="str">
        <f>IF(ISBLANK(V897),"",INDEX(호기!$A$1:$B$657,MATCH('생산계획(잉크)'!B1349,호기!$A$1:$A$657,0),2))</f>
        <v/>
      </c>
      <c r="X897" s="24">
        <f>T897+V897-INDEX(표5[#All],MATCH(B897,표5[[#All],[잉크]],0),5)</f>
        <v>0</v>
      </c>
      <c r="Y897" s="21" t="str">
        <f>IFERROR(X897/INDEX(표5[#All],MATCH(B897,표5[[#All],[잉크]],0),17),"")</f>
        <v/>
      </c>
      <c r="Z897" s="23"/>
      <c r="AA897" s="23" t="str">
        <f>IF(ISBLANK(Z897),"",INDEX(호기!$A$1:$B$657,MATCH('생산계획(잉크)'!B1349,호기!$A$1:$A$657,0),2))</f>
        <v/>
      </c>
      <c r="AB897" s="24">
        <f>X897+Z897-INDEX(표5[#All],MATCH(B897,표5[[#All],[잉크]],0),5)</f>
        <v>0</v>
      </c>
      <c r="AC897" s="21" t="str">
        <f>IFERROR(AB897/INDEX(표5[#All],MATCH(B897,표5[[#All],[잉크]],0),20),"")</f>
        <v/>
      </c>
      <c r="AD897" s="23"/>
      <c r="AE897" s="235"/>
      <c r="BB897" s="67"/>
      <c r="BC897" s="67"/>
      <c r="BD897" s="67"/>
      <c r="BE897" s="67"/>
      <c r="BF897" s="67"/>
    </row>
    <row r="898" spans="2:58" ht="15.75" hidden="1" customHeight="1" x14ac:dyDescent="0.3">
      <c r="B898" s="5" t="s">
        <v>3918</v>
      </c>
      <c r="C898" s="68"/>
      <c r="D898" s="69" t="str">
        <f>IFERROR(C898/INDEX(표5[#All],MATCH(B898,표5[[#All],[잉크]],0),2),"")</f>
        <v/>
      </c>
      <c r="E898" s="22">
        <f>$C898-INDEX(표5[#All],MATCH(B898,표5[[#All],[잉크]],0),24)</f>
        <v>0</v>
      </c>
      <c r="F898" s="542"/>
      <c r="G898" s="23" t="str">
        <f>IF(ISBLANK(F898),"",INDEX(호기!$A$1:$B$657,MATCH('생산계획(잉크)'!B1350,호기!$A$1:$A$657,0),2))</f>
        <v/>
      </c>
      <c r="H898" s="24">
        <f>C898+F898-INDEX(표5[#All],MATCH(B898,표5[[#All],[잉크]],0),2)</f>
        <v>0</v>
      </c>
      <c r="I898" s="21" t="str">
        <f>IFERROR(H898/INDEX(표5[#All],MATCH(B898,표5[[#All],[잉크]],0),5),"")</f>
        <v/>
      </c>
      <c r="J898" s="542"/>
      <c r="K898" s="25" t="str">
        <f>IF(ISBLANK(J898),"",INDEX(호기!$A$1:$B$657,MATCH('생산계획(잉크)'!B1350,호기!$A$1:$A$657,0),2))</f>
        <v/>
      </c>
      <c r="L898" s="24">
        <f>H898+J898-INDEX(표5[#All],MATCH(B898,표5[[#All],[잉크]],0),5)</f>
        <v>0</v>
      </c>
      <c r="M898" s="21" t="str">
        <f>IFERROR(L898/INDEX(표5[#All],MATCH(B898,표5[[#All],[잉크]],0),8),"")</f>
        <v/>
      </c>
      <c r="N898" s="542"/>
      <c r="O898" s="23" t="str">
        <f>IF(ISBLANK(N898),"",INDEX(호기!$A$1:$B$657,MATCH('생산계획(잉크)'!B1350,호기!$A$1:$A$657,0),2))</f>
        <v/>
      </c>
      <c r="P898" s="24">
        <f>L898+N898-INDEX(표5[#All],MATCH(B898,표5[[#All],[잉크]],0),5)</f>
        <v>0</v>
      </c>
      <c r="Q898" s="21" t="str">
        <f>IFERROR(P898/INDEX(표5[#All],MATCH(B898,표5[[#All],[잉크]],0),11),"")</f>
        <v/>
      </c>
      <c r="R898" s="542"/>
      <c r="S898" s="25" t="str">
        <f>IF(ISBLANK(R898),"",INDEX(호기!$A$1:$B$657,MATCH('생산계획(잉크)'!B1350,호기!$A$1:$A$657,0),2))</f>
        <v/>
      </c>
      <c r="T898" s="24">
        <f>P898+R898-INDEX(표5[#All],MATCH(B898,표5[[#All],[잉크]],0),5)</f>
        <v>0</v>
      </c>
      <c r="U898" s="21" t="str">
        <f>IFERROR(T898/INDEX(표5[#All],MATCH(B898,표5[[#All],[잉크]],0),14),"")</f>
        <v/>
      </c>
      <c r="V898" s="542"/>
      <c r="W898" s="23" t="str">
        <f>IF(ISBLANK(V898),"",INDEX(호기!$A$1:$B$657,MATCH('생산계획(잉크)'!B1350,호기!$A$1:$A$657,0),2))</f>
        <v/>
      </c>
      <c r="X898" s="24">
        <f>T898+V898-INDEX(표5[#All],MATCH(B898,표5[[#All],[잉크]],0),5)</f>
        <v>0</v>
      </c>
      <c r="Y898" s="21" t="str">
        <f>IFERROR(X898/INDEX(표5[#All],MATCH(B898,표5[[#All],[잉크]],0),17),"")</f>
        <v/>
      </c>
      <c r="Z898" s="23"/>
      <c r="AA898" s="23" t="str">
        <f>IF(ISBLANK(Z898),"",INDEX(호기!$A$1:$B$657,MATCH('생산계획(잉크)'!B1350,호기!$A$1:$A$657,0),2))</f>
        <v/>
      </c>
      <c r="AB898" s="24">
        <f>X898+Z898-INDEX(표5[#All],MATCH(B898,표5[[#All],[잉크]],0),5)</f>
        <v>0</v>
      </c>
      <c r="AC898" s="21" t="str">
        <f>IFERROR(AB898/INDEX(표5[#All],MATCH(B898,표5[[#All],[잉크]],0),20),"")</f>
        <v/>
      </c>
      <c r="AD898" s="23"/>
      <c r="AE898" s="235"/>
      <c r="BB898" s="67"/>
      <c r="BC898" s="67"/>
      <c r="BD898" s="67"/>
      <c r="BE898" s="67"/>
      <c r="BF898" s="67"/>
    </row>
    <row r="899" spans="2:58" ht="15.75" hidden="1" customHeight="1" x14ac:dyDescent="0.3">
      <c r="B899" s="5" t="s">
        <v>3919</v>
      </c>
      <c r="C899" s="68"/>
      <c r="D899" s="69" t="str">
        <f>IFERROR(C899/INDEX(표5[#All],MATCH(B899,표5[[#All],[잉크]],0),2),"")</f>
        <v/>
      </c>
      <c r="E899" s="22">
        <f>$C899-INDEX(표5[#All],MATCH(B899,표5[[#All],[잉크]],0),24)</f>
        <v>0</v>
      </c>
      <c r="F899" s="542"/>
      <c r="G899" s="23" t="str">
        <f>IF(ISBLANK(F899),"",INDEX(호기!$A$1:$B$657,MATCH('생산계획(잉크)'!B1351,호기!$A$1:$A$657,0),2))</f>
        <v/>
      </c>
      <c r="H899" s="24">
        <f>C899+F899-INDEX(표5[#All],MATCH(B899,표5[[#All],[잉크]],0),2)</f>
        <v>0</v>
      </c>
      <c r="I899" s="21" t="str">
        <f>IFERROR(H899/INDEX(표5[#All],MATCH(B899,표5[[#All],[잉크]],0),5),"")</f>
        <v/>
      </c>
      <c r="J899" s="542"/>
      <c r="K899" s="25" t="str">
        <f>IF(ISBLANK(J899),"",INDEX(호기!$A$1:$B$657,MATCH('생산계획(잉크)'!B1351,호기!$A$1:$A$657,0),2))</f>
        <v/>
      </c>
      <c r="L899" s="24">
        <f>H899+J899-INDEX(표5[#All],MATCH(B899,표5[[#All],[잉크]],0),5)</f>
        <v>0</v>
      </c>
      <c r="M899" s="21" t="str">
        <f>IFERROR(L899/INDEX(표5[#All],MATCH(B899,표5[[#All],[잉크]],0),8),"")</f>
        <v/>
      </c>
      <c r="N899" s="542"/>
      <c r="O899" s="23" t="str">
        <f>IF(ISBLANK(N899),"",INDEX(호기!$A$1:$B$657,MATCH('생산계획(잉크)'!B1351,호기!$A$1:$A$657,0),2))</f>
        <v/>
      </c>
      <c r="P899" s="24">
        <f>L899+N899-INDEX(표5[#All],MATCH(B899,표5[[#All],[잉크]],0),5)</f>
        <v>0</v>
      </c>
      <c r="Q899" s="21" t="str">
        <f>IFERROR(P899/INDEX(표5[#All],MATCH(B899,표5[[#All],[잉크]],0),11),"")</f>
        <v/>
      </c>
      <c r="R899" s="542"/>
      <c r="S899" s="25" t="str">
        <f>IF(ISBLANK(R899),"",INDEX(호기!$A$1:$B$657,MATCH('생산계획(잉크)'!B1351,호기!$A$1:$A$657,0),2))</f>
        <v/>
      </c>
      <c r="T899" s="24">
        <f>P899+R899-INDEX(표5[#All],MATCH(B899,표5[[#All],[잉크]],0),5)</f>
        <v>0</v>
      </c>
      <c r="U899" s="21" t="str">
        <f>IFERROR(T899/INDEX(표5[#All],MATCH(B899,표5[[#All],[잉크]],0),14),"")</f>
        <v/>
      </c>
      <c r="V899" s="542"/>
      <c r="W899" s="23" t="str">
        <f>IF(ISBLANK(V899),"",INDEX(호기!$A$1:$B$657,MATCH('생산계획(잉크)'!B1351,호기!$A$1:$A$657,0),2))</f>
        <v/>
      </c>
      <c r="X899" s="24">
        <f>T899+V899-INDEX(표5[#All],MATCH(B899,표5[[#All],[잉크]],0),5)</f>
        <v>0</v>
      </c>
      <c r="Y899" s="21" t="str">
        <f>IFERROR(X899/INDEX(표5[#All],MATCH(B899,표5[[#All],[잉크]],0),17),"")</f>
        <v/>
      </c>
      <c r="Z899" s="23"/>
      <c r="AA899" s="23" t="str">
        <f>IF(ISBLANK(Z899),"",INDEX(호기!$A$1:$B$657,MATCH('생산계획(잉크)'!B1351,호기!$A$1:$A$657,0),2))</f>
        <v/>
      </c>
      <c r="AB899" s="24">
        <f>X899+Z899-INDEX(표5[#All],MATCH(B899,표5[[#All],[잉크]],0),5)</f>
        <v>0</v>
      </c>
      <c r="AC899" s="21" t="str">
        <f>IFERROR(AB899/INDEX(표5[#All],MATCH(B899,표5[[#All],[잉크]],0),20),"")</f>
        <v/>
      </c>
      <c r="AD899" s="23"/>
      <c r="AE899" s="235"/>
      <c r="BB899" s="67"/>
      <c r="BC899" s="67"/>
      <c r="BD899" s="67"/>
      <c r="BE899" s="67"/>
      <c r="BF899" s="67"/>
    </row>
    <row r="900" spans="2:58" ht="15.75" hidden="1" customHeight="1" x14ac:dyDescent="0.3">
      <c r="B900" s="5" t="s">
        <v>3920</v>
      </c>
      <c r="C900" s="68"/>
      <c r="D900" s="69" t="str">
        <f>IFERROR(C900/INDEX(표5[#All],MATCH(B900,표5[[#All],[잉크]],0),2),"")</f>
        <v/>
      </c>
      <c r="E900" s="22">
        <f>$C900-INDEX(표5[#All],MATCH(B900,표5[[#All],[잉크]],0),24)</f>
        <v>0</v>
      </c>
      <c r="F900" s="542"/>
      <c r="G900" s="23" t="str">
        <f>IF(ISBLANK(F900),"",INDEX(호기!$A$1:$B$657,MATCH('생산계획(잉크)'!B1352,호기!$A$1:$A$657,0),2))</f>
        <v/>
      </c>
      <c r="H900" s="24">
        <f>C900+F900-INDEX(표5[#All],MATCH(B900,표5[[#All],[잉크]],0),2)</f>
        <v>0</v>
      </c>
      <c r="I900" s="21" t="str">
        <f>IFERROR(H900/INDEX(표5[#All],MATCH(B900,표5[[#All],[잉크]],0),5),"")</f>
        <v/>
      </c>
      <c r="J900" s="542"/>
      <c r="K900" s="25" t="str">
        <f>IF(ISBLANK(J900),"",INDEX(호기!$A$1:$B$657,MATCH('생산계획(잉크)'!B1352,호기!$A$1:$A$657,0),2))</f>
        <v/>
      </c>
      <c r="L900" s="24">
        <f>H900+J900-INDEX(표5[#All],MATCH(B900,표5[[#All],[잉크]],0),5)</f>
        <v>0</v>
      </c>
      <c r="M900" s="21" t="str">
        <f>IFERROR(L900/INDEX(표5[#All],MATCH(B900,표5[[#All],[잉크]],0),8),"")</f>
        <v/>
      </c>
      <c r="N900" s="542"/>
      <c r="O900" s="23" t="str">
        <f>IF(ISBLANK(N900),"",INDEX(호기!$A$1:$B$657,MATCH('생산계획(잉크)'!B1352,호기!$A$1:$A$657,0),2))</f>
        <v/>
      </c>
      <c r="P900" s="24">
        <f>L900+N900-INDEX(표5[#All],MATCH(B900,표5[[#All],[잉크]],0),5)</f>
        <v>0</v>
      </c>
      <c r="Q900" s="21" t="str">
        <f>IFERROR(P900/INDEX(표5[#All],MATCH(B900,표5[[#All],[잉크]],0),11),"")</f>
        <v/>
      </c>
      <c r="R900" s="542"/>
      <c r="S900" s="25" t="str">
        <f>IF(ISBLANK(R900),"",INDEX(호기!$A$1:$B$657,MATCH('생산계획(잉크)'!B1352,호기!$A$1:$A$657,0),2))</f>
        <v/>
      </c>
      <c r="T900" s="24">
        <f>P900+R900-INDEX(표5[#All],MATCH(B900,표5[[#All],[잉크]],0),5)</f>
        <v>0</v>
      </c>
      <c r="U900" s="21" t="str">
        <f>IFERROR(T900/INDEX(표5[#All],MATCH(B900,표5[[#All],[잉크]],0),14),"")</f>
        <v/>
      </c>
      <c r="V900" s="542"/>
      <c r="W900" s="23" t="str">
        <f>IF(ISBLANK(V900),"",INDEX(호기!$A$1:$B$657,MATCH('생산계획(잉크)'!B1352,호기!$A$1:$A$657,0),2))</f>
        <v/>
      </c>
      <c r="X900" s="24">
        <f>T900+V900-INDEX(표5[#All],MATCH(B900,표5[[#All],[잉크]],0),5)</f>
        <v>0</v>
      </c>
      <c r="Y900" s="21" t="str">
        <f>IFERROR(X900/INDEX(표5[#All],MATCH(B900,표5[[#All],[잉크]],0),17),"")</f>
        <v/>
      </c>
      <c r="Z900" s="23"/>
      <c r="AA900" s="23" t="str">
        <f>IF(ISBLANK(Z900),"",INDEX(호기!$A$1:$B$657,MATCH('생산계획(잉크)'!B1352,호기!$A$1:$A$657,0),2))</f>
        <v/>
      </c>
      <c r="AB900" s="24">
        <f>X900+Z900-INDEX(표5[#All],MATCH(B900,표5[[#All],[잉크]],0),5)</f>
        <v>0</v>
      </c>
      <c r="AC900" s="21" t="str">
        <f>IFERROR(AB900/INDEX(표5[#All],MATCH(B900,표5[[#All],[잉크]],0),20),"")</f>
        <v/>
      </c>
      <c r="AD900" s="23"/>
      <c r="AE900" s="235"/>
      <c r="BB900" s="67"/>
      <c r="BC900" s="67"/>
      <c r="BD900" s="67"/>
      <c r="BE900" s="67"/>
      <c r="BF900" s="67"/>
    </row>
    <row r="901" spans="2:58" ht="15.75" hidden="1" customHeight="1" x14ac:dyDescent="0.3">
      <c r="B901" s="5" t="s">
        <v>3946</v>
      </c>
      <c r="C901" s="68"/>
      <c r="D901" s="69" t="str">
        <f>IFERROR(C901/INDEX(표5[#All],MATCH(B901,표5[[#All],[잉크]],0),2),"")</f>
        <v/>
      </c>
      <c r="E901" s="22">
        <f>$C901-INDEX(표5[#All],MATCH(B901,표5[[#All],[잉크]],0),24)</f>
        <v>0</v>
      </c>
      <c r="F901" s="542"/>
      <c r="G901" s="23" t="str">
        <f>IF(ISBLANK(F901),"",INDEX(호기!$A$1:$B$657,MATCH('생산계획(잉크)'!B1353,호기!$A$1:$A$657,0),2))</f>
        <v/>
      </c>
      <c r="H901" s="24">
        <f>C901+F901-INDEX(표5[#All],MATCH(B901,표5[[#All],[잉크]],0),2)</f>
        <v>0</v>
      </c>
      <c r="I901" s="21" t="str">
        <f>IFERROR(H901/INDEX(표5[#All],MATCH(B901,표5[[#All],[잉크]],0),5),"")</f>
        <v/>
      </c>
      <c r="J901" s="542"/>
      <c r="K901" s="25" t="str">
        <f>IF(ISBLANK(J901),"",INDEX(호기!$A$1:$B$657,MATCH('생산계획(잉크)'!B1353,호기!$A$1:$A$657,0),2))</f>
        <v/>
      </c>
      <c r="L901" s="24">
        <f>H901+J901-INDEX(표5[#All],MATCH(B901,표5[[#All],[잉크]],0),5)</f>
        <v>0</v>
      </c>
      <c r="M901" s="21" t="str">
        <f>IFERROR(L901/INDEX(표5[#All],MATCH(B901,표5[[#All],[잉크]],0),8),"")</f>
        <v/>
      </c>
      <c r="N901" s="542"/>
      <c r="O901" s="23" t="str">
        <f>IF(ISBLANK(N901),"",INDEX(호기!$A$1:$B$657,MATCH('생산계획(잉크)'!B1353,호기!$A$1:$A$657,0),2))</f>
        <v/>
      </c>
      <c r="P901" s="24">
        <f>L901+N901-INDEX(표5[#All],MATCH(B901,표5[[#All],[잉크]],0),5)</f>
        <v>0</v>
      </c>
      <c r="Q901" s="21" t="str">
        <f>IFERROR(P901/INDEX(표5[#All],MATCH(B901,표5[[#All],[잉크]],0),11),"")</f>
        <v/>
      </c>
      <c r="R901" s="542"/>
      <c r="S901" s="25" t="str">
        <f>IF(ISBLANK(R901),"",INDEX(호기!$A$1:$B$657,MATCH('생산계획(잉크)'!B1353,호기!$A$1:$A$657,0),2))</f>
        <v/>
      </c>
      <c r="T901" s="24">
        <f>P901+R901-INDEX(표5[#All],MATCH(B901,표5[[#All],[잉크]],0),5)</f>
        <v>0</v>
      </c>
      <c r="U901" s="21" t="str">
        <f>IFERROR(T901/INDEX(표5[#All],MATCH(B901,표5[[#All],[잉크]],0),14),"")</f>
        <v/>
      </c>
      <c r="V901" s="542"/>
      <c r="W901" s="23" t="str">
        <f>IF(ISBLANK(V901),"",INDEX(호기!$A$1:$B$657,MATCH('생산계획(잉크)'!B1353,호기!$A$1:$A$657,0),2))</f>
        <v/>
      </c>
      <c r="X901" s="24">
        <f>T901+V901-INDEX(표5[#All],MATCH(B901,표5[[#All],[잉크]],0),5)</f>
        <v>0</v>
      </c>
      <c r="Y901" s="21" t="str">
        <f>IFERROR(X901/INDEX(표5[#All],MATCH(B901,표5[[#All],[잉크]],0),17),"")</f>
        <v/>
      </c>
      <c r="Z901" s="23"/>
      <c r="AA901" s="23" t="str">
        <f>IF(ISBLANK(Z901),"",INDEX(호기!$A$1:$B$657,MATCH('생산계획(잉크)'!B1353,호기!$A$1:$A$657,0),2))</f>
        <v/>
      </c>
      <c r="AB901" s="24">
        <f>X901+Z901-INDEX(표5[#All],MATCH(B901,표5[[#All],[잉크]],0),5)</f>
        <v>0</v>
      </c>
      <c r="AC901" s="21" t="str">
        <f>IFERROR(AB901/INDEX(표5[#All],MATCH(B901,표5[[#All],[잉크]],0),20),"")</f>
        <v/>
      </c>
      <c r="AD901" s="23"/>
      <c r="AE901" s="235"/>
      <c r="BB901" s="67"/>
      <c r="BC901" s="67"/>
      <c r="BD901" s="67"/>
      <c r="BE901" s="67"/>
      <c r="BF901" s="67"/>
    </row>
    <row r="902" spans="2:58" ht="15.75" hidden="1" customHeight="1" x14ac:dyDescent="0.3">
      <c r="B902" s="5" t="s">
        <v>3947</v>
      </c>
      <c r="C902" s="68"/>
      <c r="D902" s="69" t="str">
        <f>IFERROR(C902/INDEX(표5[#All],MATCH(B902,표5[[#All],[잉크]],0),2),"")</f>
        <v/>
      </c>
      <c r="E902" s="22">
        <f>$C902-INDEX(표5[#All],MATCH(B902,표5[[#All],[잉크]],0),24)</f>
        <v>0</v>
      </c>
      <c r="F902" s="542"/>
      <c r="G902" s="23" t="str">
        <f>IF(ISBLANK(F902),"",INDEX(호기!$A$1:$B$657,MATCH('생산계획(잉크)'!B1354,호기!$A$1:$A$657,0),2))</f>
        <v/>
      </c>
      <c r="H902" s="24">
        <f>C902+F902-INDEX(표5[#All],MATCH(B902,표5[[#All],[잉크]],0),2)</f>
        <v>0</v>
      </c>
      <c r="I902" s="21" t="str">
        <f>IFERROR(H902/INDEX(표5[#All],MATCH(B902,표5[[#All],[잉크]],0),5),"")</f>
        <v/>
      </c>
      <c r="J902" s="542"/>
      <c r="K902" s="25" t="str">
        <f>IF(ISBLANK(J902),"",INDEX(호기!$A$1:$B$657,MATCH('생산계획(잉크)'!B1354,호기!$A$1:$A$657,0),2))</f>
        <v/>
      </c>
      <c r="L902" s="24">
        <f>H902+J902-INDEX(표5[#All],MATCH(B902,표5[[#All],[잉크]],0),5)</f>
        <v>0</v>
      </c>
      <c r="M902" s="21" t="str">
        <f>IFERROR(L902/INDEX(표5[#All],MATCH(B902,표5[[#All],[잉크]],0),8),"")</f>
        <v/>
      </c>
      <c r="N902" s="542"/>
      <c r="O902" s="23" t="str">
        <f>IF(ISBLANK(N902),"",INDEX(호기!$A$1:$B$657,MATCH('생산계획(잉크)'!B1354,호기!$A$1:$A$657,0),2))</f>
        <v/>
      </c>
      <c r="P902" s="24">
        <f>L902+N902-INDEX(표5[#All],MATCH(B902,표5[[#All],[잉크]],0),5)</f>
        <v>0</v>
      </c>
      <c r="Q902" s="21" t="str">
        <f>IFERROR(P902/INDEX(표5[#All],MATCH(B902,표5[[#All],[잉크]],0),11),"")</f>
        <v/>
      </c>
      <c r="R902" s="542"/>
      <c r="S902" s="25" t="str">
        <f>IF(ISBLANK(R902),"",INDEX(호기!$A$1:$B$657,MATCH('생산계획(잉크)'!B1354,호기!$A$1:$A$657,0),2))</f>
        <v/>
      </c>
      <c r="T902" s="24">
        <f>P902+R902-INDEX(표5[#All],MATCH(B902,표5[[#All],[잉크]],0),5)</f>
        <v>0</v>
      </c>
      <c r="U902" s="21" t="str">
        <f>IFERROR(T902/INDEX(표5[#All],MATCH(B902,표5[[#All],[잉크]],0),14),"")</f>
        <v/>
      </c>
      <c r="V902" s="542"/>
      <c r="W902" s="23" t="str">
        <f>IF(ISBLANK(V902),"",INDEX(호기!$A$1:$B$657,MATCH('생산계획(잉크)'!B1354,호기!$A$1:$A$657,0),2))</f>
        <v/>
      </c>
      <c r="X902" s="24">
        <f>T902+V902-INDEX(표5[#All],MATCH(B902,표5[[#All],[잉크]],0),5)</f>
        <v>0</v>
      </c>
      <c r="Y902" s="21" t="str">
        <f>IFERROR(X902/INDEX(표5[#All],MATCH(B902,표5[[#All],[잉크]],0),17),"")</f>
        <v/>
      </c>
      <c r="Z902" s="23"/>
      <c r="AA902" s="23" t="str">
        <f>IF(ISBLANK(Z902),"",INDEX(호기!$A$1:$B$657,MATCH('생산계획(잉크)'!B1354,호기!$A$1:$A$657,0),2))</f>
        <v/>
      </c>
      <c r="AB902" s="24">
        <f>X902+Z902-INDEX(표5[#All],MATCH(B902,표5[[#All],[잉크]],0),5)</f>
        <v>0</v>
      </c>
      <c r="AC902" s="21" t="str">
        <f>IFERROR(AB902/INDEX(표5[#All],MATCH(B902,표5[[#All],[잉크]],0),20),"")</f>
        <v/>
      </c>
      <c r="AD902" s="23"/>
      <c r="AE902" s="235"/>
      <c r="BB902" s="67"/>
      <c r="BC902" s="67"/>
      <c r="BD902" s="67"/>
      <c r="BE902" s="67"/>
      <c r="BF902" s="67"/>
    </row>
    <row r="903" spans="2:58" ht="15.75" hidden="1" customHeight="1" x14ac:dyDescent="0.3">
      <c r="B903" s="5" t="s">
        <v>3948</v>
      </c>
      <c r="C903" s="68"/>
      <c r="D903" s="69" t="str">
        <f>IFERROR(C903/INDEX(표5[#All],MATCH(B903,표5[[#All],[잉크]],0),2),"")</f>
        <v/>
      </c>
      <c r="E903" s="22">
        <f>$C903-INDEX(표5[#All],MATCH(B903,표5[[#All],[잉크]],0),24)</f>
        <v>0</v>
      </c>
      <c r="F903" s="542"/>
      <c r="G903" s="23" t="str">
        <f>IF(ISBLANK(F903),"",INDEX(호기!$A$1:$B$657,MATCH('생산계획(잉크)'!B1355,호기!$A$1:$A$657,0),2))</f>
        <v/>
      </c>
      <c r="H903" s="24">
        <f>C903+F903-INDEX(표5[#All],MATCH(B903,표5[[#All],[잉크]],0),2)</f>
        <v>0</v>
      </c>
      <c r="I903" s="21" t="str">
        <f>IFERROR(H903/INDEX(표5[#All],MATCH(B903,표5[[#All],[잉크]],0),5),"")</f>
        <v/>
      </c>
      <c r="J903" s="542"/>
      <c r="K903" s="25" t="str">
        <f>IF(ISBLANK(J903),"",INDEX(호기!$A$1:$B$657,MATCH('생산계획(잉크)'!B1355,호기!$A$1:$A$657,0),2))</f>
        <v/>
      </c>
      <c r="L903" s="24">
        <f>H903+J903-INDEX(표5[#All],MATCH(B903,표5[[#All],[잉크]],0),5)</f>
        <v>0</v>
      </c>
      <c r="M903" s="21" t="str">
        <f>IFERROR(L903/INDEX(표5[#All],MATCH(B903,표5[[#All],[잉크]],0),8),"")</f>
        <v/>
      </c>
      <c r="N903" s="542"/>
      <c r="O903" s="23" t="str">
        <f>IF(ISBLANK(N903),"",INDEX(호기!$A$1:$B$657,MATCH('생산계획(잉크)'!B1355,호기!$A$1:$A$657,0),2))</f>
        <v/>
      </c>
      <c r="P903" s="24">
        <f>L903+N903-INDEX(표5[#All],MATCH(B903,표5[[#All],[잉크]],0),5)</f>
        <v>0</v>
      </c>
      <c r="Q903" s="21" t="str">
        <f>IFERROR(P903/INDEX(표5[#All],MATCH(B903,표5[[#All],[잉크]],0),11),"")</f>
        <v/>
      </c>
      <c r="R903" s="542"/>
      <c r="S903" s="25" t="str">
        <f>IF(ISBLANK(R903),"",INDEX(호기!$A$1:$B$657,MATCH('생산계획(잉크)'!B1355,호기!$A$1:$A$657,0),2))</f>
        <v/>
      </c>
      <c r="T903" s="24">
        <f>P903+R903-INDEX(표5[#All],MATCH(B903,표5[[#All],[잉크]],0),5)</f>
        <v>0</v>
      </c>
      <c r="U903" s="21" t="str">
        <f>IFERROR(T903/INDEX(표5[#All],MATCH(B903,표5[[#All],[잉크]],0),14),"")</f>
        <v/>
      </c>
      <c r="V903" s="542"/>
      <c r="W903" s="23" t="str">
        <f>IF(ISBLANK(V903),"",INDEX(호기!$A$1:$B$657,MATCH('생산계획(잉크)'!B1355,호기!$A$1:$A$657,0),2))</f>
        <v/>
      </c>
      <c r="X903" s="24">
        <f>T903+V903-INDEX(표5[#All],MATCH(B903,표5[[#All],[잉크]],0),5)</f>
        <v>0</v>
      </c>
      <c r="Y903" s="21" t="str">
        <f>IFERROR(X903/INDEX(표5[#All],MATCH(B903,표5[[#All],[잉크]],0),17),"")</f>
        <v/>
      </c>
      <c r="Z903" s="23"/>
      <c r="AA903" s="23" t="str">
        <f>IF(ISBLANK(Z903),"",INDEX(호기!$A$1:$B$657,MATCH('생산계획(잉크)'!B1355,호기!$A$1:$A$657,0),2))</f>
        <v/>
      </c>
      <c r="AB903" s="24">
        <f>X903+Z903-INDEX(표5[#All],MATCH(B903,표5[[#All],[잉크]],0),5)</f>
        <v>0</v>
      </c>
      <c r="AC903" s="21" t="str">
        <f>IFERROR(AB903/INDEX(표5[#All],MATCH(B903,표5[[#All],[잉크]],0),20),"")</f>
        <v/>
      </c>
      <c r="AD903" s="23"/>
      <c r="AE903" s="235"/>
      <c r="BB903" s="67"/>
      <c r="BC903" s="67"/>
      <c r="BD903" s="67"/>
      <c r="BE903" s="67"/>
      <c r="BF903" s="67"/>
    </row>
    <row r="904" spans="2:58" ht="15.75" hidden="1" customHeight="1" x14ac:dyDescent="0.3">
      <c r="B904" s="5" t="s">
        <v>3940</v>
      </c>
      <c r="C904" s="68"/>
      <c r="D904" s="69" t="str">
        <f>IFERROR(C904/INDEX(표5[#All],MATCH(B904,표5[[#All],[잉크]],0),2),"")</f>
        <v/>
      </c>
      <c r="E904" s="22">
        <f>$C904-INDEX(표5[#All],MATCH(B904,표5[[#All],[잉크]],0),24)</f>
        <v>0</v>
      </c>
      <c r="F904" s="542"/>
      <c r="G904" s="23" t="str">
        <f>IF(ISBLANK(F904),"",INDEX(호기!$A$1:$B$657,MATCH('생산계획(잉크)'!B1356,호기!$A$1:$A$657,0),2))</f>
        <v/>
      </c>
      <c r="H904" s="24">
        <f>C904+F904-INDEX(표5[#All],MATCH(B904,표5[[#All],[잉크]],0),2)</f>
        <v>0</v>
      </c>
      <c r="I904" s="21" t="str">
        <f>IFERROR(H904/INDEX(표5[#All],MATCH(B904,표5[[#All],[잉크]],0),5),"")</f>
        <v/>
      </c>
      <c r="J904" s="542"/>
      <c r="K904" s="25" t="str">
        <f>IF(ISBLANK(J904),"",INDEX(호기!$A$1:$B$657,MATCH('생산계획(잉크)'!B1356,호기!$A$1:$A$657,0),2))</f>
        <v/>
      </c>
      <c r="L904" s="24">
        <f>H904+J904-INDEX(표5[#All],MATCH(B904,표5[[#All],[잉크]],0),5)</f>
        <v>0</v>
      </c>
      <c r="M904" s="21" t="str">
        <f>IFERROR(L904/INDEX(표5[#All],MATCH(B904,표5[[#All],[잉크]],0),8),"")</f>
        <v/>
      </c>
      <c r="N904" s="542"/>
      <c r="O904" s="23" t="str">
        <f>IF(ISBLANK(N904),"",INDEX(호기!$A$1:$B$657,MATCH('생산계획(잉크)'!B1356,호기!$A$1:$A$657,0),2))</f>
        <v/>
      </c>
      <c r="P904" s="24">
        <f>L904+N904-INDEX(표5[#All],MATCH(B904,표5[[#All],[잉크]],0),5)</f>
        <v>0</v>
      </c>
      <c r="Q904" s="21" t="str">
        <f>IFERROR(P904/INDEX(표5[#All],MATCH(B904,표5[[#All],[잉크]],0),11),"")</f>
        <v/>
      </c>
      <c r="R904" s="542"/>
      <c r="S904" s="25" t="str">
        <f>IF(ISBLANK(R904),"",INDEX(호기!$A$1:$B$657,MATCH('생산계획(잉크)'!B1356,호기!$A$1:$A$657,0),2))</f>
        <v/>
      </c>
      <c r="T904" s="24">
        <f>P904+R904-INDEX(표5[#All],MATCH(B904,표5[[#All],[잉크]],0),5)</f>
        <v>0</v>
      </c>
      <c r="U904" s="21" t="str">
        <f>IFERROR(T904/INDEX(표5[#All],MATCH(B904,표5[[#All],[잉크]],0),14),"")</f>
        <v/>
      </c>
      <c r="V904" s="542"/>
      <c r="W904" s="23" t="str">
        <f>IF(ISBLANK(V904),"",INDEX(호기!$A$1:$B$657,MATCH('생산계획(잉크)'!B1356,호기!$A$1:$A$657,0),2))</f>
        <v/>
      </c>
      <c r="X904" s="24">
        <f>T904+V904-INDEX(표5[#All],MATCH(B904,표5[[#All],[잉크]],0),5)</f>
        <v>0</v>
      </c>
      <c r="Y904" s="21" t="str">
        <f>IFERROR(X904/INDEX(표5[#All],MATCH(B904,표5[[#All],[잉크]],0),17),"")</f>
        <v/>
      </c>
      <c r="Z904" s="23"/>
      <c r="AA904" s="23" t="str">
        <f>IF(ISBLANK(Z904),"",INDEX(호기!$A$1:$B$657,MATCH('생산계획(잉크)'!B1356,호기!$A$1:$A$657,0),2))</f>
        <v/>
      </c>
      <c r="AB904" s="24">
        <f>X904+Z904-INDEX(표5[#All],MATCH(B904,표5[[#All],[잉크]],0),5)</f>
        <v>0</v>
      </c>
      <c r="AC904" s="21" t="str">
        <f>IFERROR(AB904/INDEX(표5[#All],MATCH(B904,표5[[#All],[잉크]],0),20),"")</f>
        <v/>
      </c>
      <c r="AD904" s="23"/>
      <c r="AE904" s="235"/>
      <c r="BB904" s="67"/>
      <c r="BC904" s="67"/>
      <c r="BD904" s="67"/>
      <c r="BE904" s="67"/>
      <c r="BF904" s="67"/>
    </row>
    <row r="905" spans="2:58" ht="15.75" hidden="1" customHeight="1" x14ac:dyDescent="0.3">
      <c r="B905" s="5" t="s">
        <v>3951</v>
      </c>
      <c r="C905" s="68"/>
      <c r="D905" s="69" t="str">
        <f>IFERROR(C905/INDEX(표5[#All],MATCH(B905,표5[[#All],[잉크]],0),2),"")</f>
        <v/>
      </c>
      <c r="E905" s="22">
        <f>$C905-INDEX(표5[#All],MATCH(B905,표5[[#All],[잉크]],0),24)</f>
        <v>0</v>
      </c>
      <c r="F905" s="542"/>
      <c r="G905" s="23" t="str">
        <f>IF(ISBLANK(F905),"",INDEX(호기!$A$1:$B$657,MATCH('생산계획(잉크)'!B1357,호기!$A$1:$A$657,0),2))</f>
        <v/>
      </c>
      <c r="H905" s="24">
        <f>C905+F905-INDEX(표5[#All],MATCH(B905,표5[[#All],[잉크]],0),2)</f>
        <v>0</v>
      </c>
      <c r="I905" s="21" t="str">
        <f>IFERROR(H905/INDEX(표5[#All],MATCH(B905,표5[[#All],[잉크]],0),5),"")</f>
        <v/>
      </c>
      <c r="J905" s="542"/>
      <c r="K905" s="25" t="str">
        <f>IF(ISBLANK(J905),"",INDEX(호기!$A$1:$B$657,MATCH('생산계획(잉크)'!B1357,호기!$A$1:$A$657,0),2))</f>
        <v/>
      </c>
      <c r="L905" s="24">
        <f>H905+J905-INDEX(표5[#All],MATCH(B905,표5[[#All],[잉크]],0),5)</f>
        <v>0</v>
      </c>
      <c r="M905" s="21" t="str">
        <f>IFERROR(L905/INDEX(표5[#All],MATCH(B905,표5[[#All],[잉크]],0),8),"")</f>
        <v/>
      </c>
      <c r="N905" s="542"/>
      <c r="O905" s="23" t="str">
        <f>IF(ISBLANK(N905),"",INDEX(호기!$A$1:$B$657,MATCH('생산계획(잉크)'!B1357,호기!$A$1:$A$657,0),2))</f>
        <v/>
      </c>
      <c r="P905" s="24">
        <f>L905+N905-INDEX(표5[#All],MATCH(B905,표5[[#All],[잉크]],0),5)</f>
        <v>0</v>
      </c>
      <c r="Q905" s="21" t="str">
        <f>IFERROR(P905/INDEX(표5[#All],MATCH(B905,표5[[#All],[잉크]],0),11),"")</f>
        <v/>
      </c>
      <c r="R905" s="542"/>
      <c r="S905" s="25" t="str">
        <f>IF(ISBLANK(R905),"",INDEX(호기!$A$1:$B$657,MATCH('생산계획(잉크)'!B1357,호기!$A$1:$A$657,0),2))</f>
        <v/>
      </c>
      <c r="T905" s="24">
        <f>P905+R905-INDEX(표5[#All],MATCH(B905,표5[[#All],[잉크]],0),5)</f>
        <v>0</v>
      </c>
      <c r="U905" s="21" t="str">
        <f>IFERROR(T905/INDEX(표5[#All],MATCH(B905,표5[[#All],[잉크]],0),14),"")</f>
        <v/>
      </c>
      <c r="V905" s="542"/>
      <c r="W905" s="23" t="str">
        <f>IF(ISBLANK(V905),"",INDEX(호기!$A$1:$B$657,MATCH('생산계획(잉크)'!B1357,호기!$A$1:$A$657,0),2))</f>
        <v/>
      </c>
      <c r="X905" s="24">
        <f>T905+V905-INDEX(표5[#All],MATCH(B905,표5[[#All],[잉크]],0),5)</f>
        <v>0</v>
      </c>
      <c r="Y905" s="21" t="str">
        <f>IFERROR(X905/INDEX(표5[#All],MATCH(B905,표5[[#All],[잉크]],0),17),"")</f>
        <v/>
      </c>
      <c r="Z905" s="23"/>
      <c r="AA905" s="23" t="str">
        <f>IF(ISBLANK(Z905),"",INDEX(호기!$A$1:$B$657,MATCH('생산계획(잉크)'!B1357,호기!$A$1:$A$657,0),2))</f>
        <v/>
      </c>
      <c r="AB905" s="24">
        <f>X905+Z905-INDEX(표5[#All],MATCH(B905,표5[[#All],[잉크]],0),5)</f>
        <v>0</v>
      </c>
      <c r="AC905" s="21" t="str">
        <f>IFERROR(AB905/INDEX(표5[#All],MATCH(B905,표5[[#All],[잉크]],0),20),"")</f>
        <v/>
      </c>
      <c r="AD905" s="23"/>
      <c r="AE905" s="235"/>
      <c r="BB905" s="67"/>
      <c r="BC905" s="67"/>
      <c r="BD905" s="67"/>
      <c r="BE905" s="67"/>
      <c r="BF905" s="67"/>
    </row>
    <row r="906" spans="2:58" ht="15.75" hidden="1" customHeight="1" x14ac:dyDescent="0.3">
      <c r="B906" s="5" t="s">
        <v>3952</v>
      </c>
      <c r="C906" s="68"/>
      <c r="D906" s="69" t="str">
        <f>IFERROR(C906/INDEX(표5[#All],MATCH(B906,표5[[#All],[잉크]],0),2),"")</f>
        <v/>
      </c>
      <c r="E906" s="22">
        <f>$C906-INDEX(표5[#All],MATCH(B906,표5[[#All],[잉크]],0),24)</f>
        <v>0</v>
      </c>
      <c r="F906" s="542"/>
      <c r="G906" s="23" t="str">
        <f>IF(ISBLANK(F906),"",INDEX(호기!$A$1:$B$657,MATCH('생산계획(잉크)'!B1358,호기!$A$1:$A$657,0),2))</f>
        <v/>
      </c>
      <c r="H906" s="24">
        <f>C906+F906-INDEX(표5[#All],MATCH(B906,표5[[#All],[잉크]],0),2)</f>
        <v>0</v>
      </c>
      <c r="I906" s="21" t="str">
        <f>IFERROR(H906/INDEX(표5[#All],MATCH(B906,표5[[#All],[잉크]],0),5),"")</f>
        <v/>
      </c>
      <c r="J906" s="542"/>
      <c r="K906" s="25" t="str">
        <f>IF(ISBLANK(J906),"",INDEX(호기!$A$1:$B$657,MATCH('생산계획(잉크)'!B1358,호기!$A$1:$A$657,0),2))</f>
        <v/>
      </c>
      <c r="L906" s="24">
        <f>H906+J906-INDEX(표5[#All],MATCH(B906,표5[[#All],[잉크]],0),5)</f>
        <v>0</v>
      </c>
      <c r="M906" s="21" t="str">
        <f>IFERROR(L906/INDEX(표5[#All],MATCH(B906,표5[[#All],[잉크]],0),8),"")</f>
        <v/>
      </c>
      <c r="N906" s="542"/>
      <c r="O906" s="23" t="str">
        <f>IF(ISBLANK(N906),"",INDEX(호기!$A$1:$B$657,MATCH('생산계획(잉크)'!B1358,호기!$A$1:$A$657,0),2))</f>
        <v/>
      </c>
      <c r="P906" s="24">
        <f>L906+N906-INDEX(표5[#All],MATCH(B906,표5[[#All],[잉크]],0),5)</f>
        <v>0</v>
      </c>
      <c r="Q906" s="21" t="str">
        <f>IFERROR(P906/INDEX(표5[#All],MATCH(B906,표5[[#All],[잉크]],0),11),"")</f>
        <v/>
      </c>
      <c r="R906" s="542"/>
      <c r="S906" s="25" t="str">
        <f>IF(ISBLANK(R906),"",INDEX(호기!$A$1:$B$657,MATCH('생산계획(잉크)'!B1358,호기!$A$1:$A$657,0),2))</f>
        <v/>
      </c>
      <c r="T906" s="24">
        <f>P906+R906-INDEX(표5[#All],MATCH(B906,표5[[#All],[잉크]],0),5)</f>
        <v>0</v>
      </c>
      <c r="U906" s="21" t="str">
        <f>IFERROR(T906/INDEX(표5[#All],MATCH(B906,표5[[#All],[잉크]],0),14),"")</f>
        <v/>
      </c>
      <c r="V906" s="542"/>
      <c r="W906" s="23" t="str">
        <f>IF(ISBLANK(V906),"",INDEX(호기!$A$1:$B$657,MATCH('생산계획(잉크)'!B1358,호기!$A$1:$A$657,0),2))</f>
        <v/>
      </c>
      <c r="X906" s="24">
        <f>T906+V906-INDEX(표5[#All],MATCH(B906,표5[[#All],[잉크]],0),5)</f>
        <v>0</v>
      </c>
      <c r="Y906" s="21" t="str">
        <f>IFERROR(X906/INDEX(표5[#All],MATCH(B906,표5[[#All],[잉크]],0),17),"")</f>
        <v/>
      </c>
      <c r="Z906" s="23"/>
      <c r="AA906" s="23" t="str">
        <f>IF(ISBLANK(Z906),"",INDEX(호기!$A$1:$B$657,MATCH('생산계획(잉크)'!B1358,호기!$A$1:$A$657,0),2))</f>
        <v/>
      </c>
      <c r="AB906" s="24">
        <f>X906+Z906-INDEX(표5[#All],MATCH(B906,표5[[#All],[잉크]],0),5)</f>
        <v>0</v>
      </c>
      <c r="AC906" s="21" t="str">
        <f>IFERROR(AB906/INDEX(표5[#All],MATCH(B906,표5[[#All],[잉크]],0),20),"")</f>
        <v/>
      </c>
      <c r="AD906" s="23"/>
      <c r="AE906" s="235"/>
      <c r="BB906" s="67"/>
      <c r="BC906" s="67"/>
      <c r="BD906" s="67"/>
      <c r="BE906" s="67"/>
      <c r="BF906" s="67"/>
    </row>
    <row r="907" spans="2:58" ht="15.75" hidden="1" customHeight="1" x14ac:dyDescent="0.3">
      <c r="B907" s="5" t="s">
        <v>3984</v>
      </c>
      <c r="C907" s="68"/>
      <c r="D907" s="69" t="str">
        <f>IFERROR(C907/INDEX(표5[#All],MATCH(B907,표5[[#All],[잉크]],0),2),"")</f>
        <v/>
      </c>
      <c r="E907" s="22">
        <f>$C907-INDEX(표5[#All],MATCH(B907,표5[[#All],[잉크]],0),24)</f>
        <v>0</v>
      </c>
      <c r="F907" s="542"/>
      <c r="G907" s="23" t="str">
        <f>IF(ISBLANK(F907),"",INDEX(호기!$A$1:$B$657,MATCH('생산계획(잉크)'!B1359,호기!$A$1:$A$657,0),2))</f>
        <v/>
      </c>
      <c r="H907" s="24">
        <f>C907+F907-INDEX(표5[#All],MATCH(B907,표5[[#All],[잉크]],0),2)</f>
        <v>0</v>
      </c>
      <c r="I907" s="21" t="str">
        <f>IFERROR(H907/INDEX(표5[#All],MATCH(B907,표5[[#All],[잉크]],0),5),"")</f>
        <v/>
      </c>
      <c r="J907" s="542"/>
      <c r="K907" s="25" t="str">
        <f>IF(ISBLANK(J907),"",INDEX(호기!$A$1:$B$657,MATCH('생산계획(잉크)'!B1359,호기!$A$1:$A$657,0),2))</f>
        <v/>
      </c>
      <c r="L907" s="24">
        <f>H907+J907-INDEX(표5[#All],MATCH(B907,표5[[#All],[잉크]],0),5)</f>
        <v>0</v>
      </c>
      <c r="M907" s="21" t="str">
        <f>IFERROR(L907/INDEX(표5[#All],MATCH(B907,표5[[#All],[잉크]],0),8),"")</f>
        <v/>
      </c>
      <c r="N907" s="542"/>
      <c r="O907" s="23" t="str">
        <f>IF(ISBLANK(N907),"",INDEX(호기!$A$1:$B$657,MATCH('생산계획(잉크)'!B1359,호기!$A$1:$A$657,0),2))</f>
        <v/>
      </c>
      <c r="P907" s="24">
        <f>L907+N907-INDEX(표5[#All],MATCH(B907,표5[[#All],[잉크]],0),5)</f>
        <v>0</v>
      </c>
      <c r="Q907" s="21" t="str">
        <f>IFERROR(P907/INDEX(표5[#All],MATCH(B907,표5[[#All],[잉크]],0),11),"")</f>
        <v/>
      </c>
      <c r="R907" s="542"/>
      <c r="S907" s="25" t="str">
        <f>IF(ISBLANK(R907),"",INDEX(호기!$A$1:$B$657,MATCH('생산계획(잉크)'!B1359,호기!$A$1:$A$657,0),2))</f>
        <v/>
      </c>
      <c r="T907" s="24">
        <f>P907+R907-INDEX(표5[#All],MATCH(B907,표5[[#All],[잉크]],0),5)</f>
        <v>0</v>
      </c>
      <c r="U907" s="21" t="str">
        <f>IFERROR(T907/INDEX(표5[#All],MATCH(B907,표5[[#All],[잉크]],0),14),"")</f>
        <v/>
      </c>
      <c r="V907" s="542"/>
      <c r="W907" s="23" t="str">
        <f>IF(ISBLANK(V907),"",INDEX(호기!$A$1:$B$657,MATCH('생산계획(잉크)'!B1359,호기!$A$1:$A$657,0),2))</f>
        <v/>
      </c>
      <c r="X907" s="24">
        <f>T907+V907-INDEX(표5[#All],MATCH(B907,표5[[#All],[잉크]],0),5)</f>
        <v>0</v>
      </c>
      <c r="Y907" s="21" t="str">
        <f>IFERROR(X907/INDEX(표5[#All],MATCH(B907,표5[[#All],[잉크]],0),17),"")</f>
        <v/>
      </c>
      <c r="Z907" s="23"/>
      <c r="AA907" s="23" t="str">
        <f>IF(ISBLANK(Z907),"",INDEX(호기!$A$1:$B$657,MATCH('생산계획(잉크)'!B1359,호기!$A$1:$A$657,0),2))</f>
        <v/>
      </c>
      <c r="AB907" s="24">
        <f>X907+Z907-INDEX(표5[#All],MATCH(B907,표5[[#All],[잉크]],0),5)</f>
        <v>0</v>
      </c>
      <c r="AC907" s="21" t="str">
        <f>IFERROR(AB907/INDEX(표5[#All],MATCH(B907,표5[[#All],[잉크]],0),20),"")</f>
        <v/>
      </c>
      <c r="AD907" s="23"/>
      <c r="AE907" s="235"/>
      <c r="BB907" s="67"/>
      <c r="BC907" s="67"/>
      <c r="BD907" s="67"/>
      <c r="BE907" s="67"/>
      <c r="BF907" s="67"/>
    </row>
    <row r="908" spans="2:58" ht="15.75" hidden="1" customHeight="1" x14ac:dyDescent="0.3">
      <c r="B908" s="5" t="s">
        <v>3985</v>
      </c>
      <c r="C908" s="68"/>
      <c r="D908" s="69" t="str">
        <f>IFERROR(C908/INDEX(표5[#All],MATCH(B908,표5[[#All],[잉크]],0),2),"")</f>
        <v/>
      </c>
      <c r="E908" s="22">
        <f>$C908-INDEX(표5[#All],MATCH(B908,표5[[#All],[잉크]],0),24)</f>
        <v>0</v>
      </c>
      <c r="F908" s="542"/>
      <c r="G908" s="23" t="str">
        <f>IF(ISBLANK(F908),"",INDEX(호기!$A$1:$B$657,MATCH('생산계획(잉크)'!B1360,호기!$A$1:$A$657,0),2))</f>
        <v/>
      </c>
      <c r="H908" s="24">
        <f>C908+F908-INDEX(표5[#All],MATCH(B908,표5[[#All],[잉크]],0),2)</f>
        <v>0</v>
      </c>
      <c r="I908" s="21" t="str">
        <f>IFERROR(H908/INDEX(표5[#All],MATCH(B908,표5[[#All],[잉크]],0),5),"")</f>
        <v/>
      </c>
      <c r="J908" s="542"/>
      <c r="K908" s="25" t="str">
        <f>IF(ISBLANK(J908),"",INDEX(호기!$A$1:$B$657,MATCH('생산계획(잉크)'!B1360,호기!$A$1:$A$657,0),2))</f>
        <v/>
      </c>
      <c r="L908" s="24">
        <f>H908+J908-INDEX(표5[#All],MATCH(B908,표5[[#All],[잉크]],0),5)</f>
        <v>0</v>
      </c>
      <c r="M908" s="21" t="str">
        <f>IFERROR(L908/INDEX(표5[#All],MATCH(B908,표5[[#All],[잉크]],0),8),"")</f>
        <v/>
      </c>
      <c r="N908" s="542"/>
      <c r="O908" s="23" t="str">
        <f>IF(ISBLANK(N908),"",INDEX(호기!$A$1:$B$657,MATCH('생산계획(잉크)'!B1360,호기!$A$1:$A$657,0),2))</f>
        <v/>
      </c>
      <c r="P908" s="24">
        <f>L908+N908-INDEX(표5[#All],MATCH(B908,표5[[#All],[잉크]],0),5)</f>
        <v>0</v>
      </c>
      <c r="Q908" s="21" t="str">
        <f>IFERROR(P908/INDEX(표5[#All],MATCH(B908,표5[[#All],[잉크]],0),11),"")</f>
        <v/>
      </c>
      <c r="R908" s="542"/>
      <c r="S908" s="25" t="str">
        <f>IF(ISBLANK(R908),"",INDEX(호기!$A$1:$B$657,MATCH('생산계획(잉크)'!B1360,호기!$A$1:$A$657,0),2))</f>
        <v/>
      </c>
      <c r="T908" s="24">
        <f>P908+R908-INDEX(표5[#All],MATCH(B908,표5[[#All],[잉크]],0),5)</f>
        <v>0</v>
      </c>
      <c r="U908" s="21" t="str">
        <f>IFERROR(T908/INDEX(표5[#All],MATCH(B908,표5[[#All],[잉크]],0),14),"")</f>
        <v/>
      </c>
      <c r="V908" s="542"/>
      <c r="W908" s="23" t="str">
        <f>IF(ISBLANK(V908),"",INDEX(호기!$A$1:$B$657,MATCH('생산계획(잉크)'!B1360,호기!$A$1:$A$657,0),2))</f>
        <v/>
      </c>
      <c r="X908" s="24">
        <f>T908+V908-INDEX(표5[#All],MATCH(B908,표5[[#All],[잉크]],0),5)</f>
        <v>0</v>
      </c>
      <c r="Y908" s="21" t="str">
        <f>IFERROR(X908/INDEX(표5[#All],MATCH(B908,표5[[#All],[잉크]],0),17),"")</f>
        <v/>
      </c>
      <c r="Z908" s="23"/>
      <c r="AA908" s="23" t="str">
        <f>IF(ISBLANK(Z908),"",INDEX(호기!$A$1:$B$657,MATCH('생산계획(잉크)'!B1360,호기!$A$1:$A$657,0),2))</f>
        <v/>
      </c>
      <c r="AB908" s="24">
        <f>X908+Z908-INDEX(표5[#All],MATCH(B908,표5[[#All],[잉크]],0),5)</f>
        <v>0</v>
      </c>
      <c r="AC908" s="21" t="str">
        <f>IFERROR(AB908/INDEX(표5[#All],MATCH(B908,표5[[#All],[잉크]],0),20),"")</f>
        <v/>
      </c>
      <c r="AD908" s="23"/>
      <c r="AE908" s="235"/>
      <c r="BB908" s="67"/>
      <c r="BC908" s="67"/>
      <c r="BD908" s="67"/>
      <c r="BE908" s="67"/>
      <c r="BF908" s="67"/>
    </row>
    <row r="909" spans="2:58" ht="15.75" hidden="1" customHeight="1" x14ac:dyDescent="0.3">
      <c r="B909" s="5" t="s">
        <v>3996</v>
      </c>
      <c r="C909" s="68"/>
      <c r="D909" s="69" t="str">
        <f>IFERROR(C909/INDEX(표5[#All],MATCH(B909,표5[[#All],[잉크]],0),2),"")</f>
        <v/>
      </c>
      <c r="E909" s="22">
        <f>$C909-INDEX(표5[#All],MATCH(B909,표5[[#All],[잉크]],0),24)</f>
        <v>0</v>
      </c>
      <c r="F909" s="542"/>
      <c r="G909" s="23" t="str">
        <f>IF(ISBLANK(F909),"",INDEX(호기!$A$1:$B$657,MATCH('생산계획(잉크)'!B1361,호기!$A$1:$A$657,0),2))</f>
        <v/>
      </c>
      <c r="H909" s="24">
        <f>C909+F909-INDEX(표5[#All],MATCH(B909,표5[[#All],[잉크]],0),2)</f>
        <v>0</v>
      </c>
      <c r="I909" s="21" t="str">
        <f>IFERROR(H909/INDEX(표5[#All],MATCH(B909,표5[[#All],[잉크]],0),5),"")</f>
        <v/>
      </c>
      <c r="J909" s="542"/>
      <c r="K909" s="25" t="str">
        <f>IF(ISBLANK(J909),"",INDEX(호기!$A$1:$B$657,MATCH('생산계획(잉크)'!B1361,호기!$A$1:$A$657,0),2))</f>
        <v/>
      </c>
      <c r="L909" s="24">
        <f>H909+J909-INDEX(표5[#All],MATCH(B909,표5[[#All],[잉크]],0),5)</f>
        <v>0</v>
      </c>
      <c r="M909" s="21" t="str">
        <f>IFERROR(L909/INDEX(표5[#All],MATCH(B909,표5[[#All],[잉크]],0),8),"")</f>
        <v/>
      </c>
      <c r="N909" s="542"/>
      <c r="O909" s="23" t="str">
        <f>IF(ISBLANK(N909),"",INDEX(호기!$A$1:$B$657,MATCH('생산계획(잉크)'!B1361,호기!$A$1:$A$657,0),2))</f>
        <v/>
      </c>
      <c r="P909" s="24">
        <f>L909+N909-INDEX(표5[#All],MATCH(B909,표5[[#All],[잉크]],0),5)</f>
        <v>0</v>
      </c>
      <c r="Q909" s="21" t="str">
        <f>IFERROR(P909/INDEX(표5[#All],MATCH(B909,표5[[#All],[잉크]],0),11),"")</f>
        <v/>
      </c>
      <c r="R909" s="542"/>
      <c r="S909" s="25" t="str">
        <f>IF(ISBLANK(R909),"",INDEX(호기!$A$1:$B$657,MATCH('생산계획(잉크)'!B1361,호기!$A$1:$A$657,0),2))</f>
        <v/>
      </c>
      <c r="T909" s="24">
        <f>P909+R909-INDEX(표5[#All],MATCH(B909,표5[[#All],[잉크]],0),5)</f>
        <v>0</v>
      </c>
      <c r="U909" s="21" t="str">
        <f>IFERROR(T909/INDEX(표5[#All],MATCH(B909,표5[[#All],[잉크]],0),14),"")</f>
        <v/>
      </c>
      <c r="V909" s="542"/>
      <c r="W909" s="23" t="str">
        <f>IF(ISBLANK(V909),"",INDEX(호기!$A$1:$B$657,MATCH('생산계획(잉크)'!B1361,호기!$A$1:$A$657,0),2))</f>
        <v/>
      </c>
      <c r="X909" s="24">
        <f>T909+V909-INDEX(표5[#All],MATCH(B909,표5[[#All],[잉크]],0),5)</f>
        <v>0</v>
      </c>
      <c r="Y909" s="21" t="str">
        <f>IFERROR(X909/INDEX(표5[#All],MATCH(B909,표5[[#All],[잉크]],0),17),"")</f>
        <v/>
      </c>
      <c r="Z909" s="23"/>
      <c r="AA909" s="23" t="str">
        <f>IF(ISBLANK(Z909),"",INDEX(호기!$A$1:$B$657,MATCH('생산계획(잉크)'!B1361,호기!$A$1:$A$657,0),2))</f>
        <v/>
      </c>
      <c r="AB909" s="24">
        <f>X909+Z909-INDEX(표5[#All],MATCH(B909,표5[[#All],[잉크]],0),5)</f>
        <v>0</v>
      </c>
      <c r="AC909" s="21" t="str">
        <f>IFERROR(AB909/INDEX(표5[#All],MATCH(B909,표5[[#All],[잉크]],0),20),"")</f>
        <v/>
      </c>
      <c r="AD909" s="23"/>
      <c r="AE909" s="235"/>
      <c r="BB909" s="67"/>
      <c r="BC909" s="67"/>
      <c r="BD909" s="67"/>
      <c r="BE909" s="67"/>
      <c r="BF909" s="67"/>
    </row>
    <row r="910" spans="2:58" ht="15.75" hidden="1" customHeight="1" x14ac:dyDescent="0.3">
      <c r="B910" s="5" t="s">
        <v>3991</v>
      </c>
      <c r="C910" s="68"/>
      <c r="D910" s="69" t="str">
        <f>IFERROR(C910/INDEX(표5[#All],MATCH(B910,표5[[#All],[잉크]],0),2),"")</f>
        <v/>
      </c>
      <c r="E910" s="22">
        <f>$C910-INDEX(표5[#All],MATCH(B910,표5[[#All],[잉크]],0),24)</f>
        <v>0</v>
      </c>
      <c r="F910" s="542"/>
      <c r="G910" s="23" t="str">
        <f>IF(ISBLANK(F910),"",INDEX(호기!$A$1:$B$657,MATCH('생산계획(잉크)'!B1362,호기!$A$1:$A$657,0),2))</f>
        <v/>
      </c>
      <c r="H910" s="24">
        <f>C910+F910-INDEX(표5[#All],MATCH(B910,표5[[#All],[잉크]],0),2)</f>
        <v>0</v>
      </c>
      <c r="I910" s="21" t="str">
        <f>IFERROR(H910/INDEX(표5[#All],MATCH(B910,표5[[#All],[잉크]],0),5),"")</f>
        <v/>
      </c>
      <c r="J910" s="542"/>
      <c r="K910" s="25" t="str">
        <f>IF(ISBLANK(J910),"",INDEX(호기!$A$1:$B$657,MATCH('생산계획(잉크)'!B1362,호기!$A$1:$A$657,0),2))</f>
        <v/>
      </c>
      <c r="L910" s="24">
        <f>H910+J910-INDEX(표5[#All],MATCH(B910,표5[[#All],[잉크]],0),5)</f>
        <v>0</v>
      </c>
      <c r="M910" s="21" t="str">
        <f>IFERROR(L910/INDEX(표5[#All],MATCH(B910,표5[[#All],[잉크]],0),8),"")</f>
        <v/>
      </c>
      <c r="N910" s="542"/>
      <c r="O910" s="23" t="str">
        <f>IF(ISBLANK(N910),"",INDEX(호기!$A$1:$B$657,MATCH('생산계획(잉크)'!B1362,호기!$A$1:$A$657,0),2))</f>
        <v/>
      </c>
      <c r="P910" s="24">
        <f>L910+N910-INDEX(표5[#All],MATCH(B910,표5[[#All],[잉크]],0),5)</f>
        <v>0</v>
      </c>
      <c r="Q910" s="21" t="str">
        <f>IFERROR(P910/INDEX(표5[#All],MATCH(B910,표5[[#All],[잉크]],0),11),"")</f>
        <v/>
      </c>
      <c r="R910" s="542"/>
      <c r="S910" s="25" t="str">
        <f>IF(ISBLANK(R910),"",INDEX(호기!$A$1:$B$657,MATCH('생산계획(잉크)'!B1362,호기!$A$1:$A$657,0),2))</f>
        <v/>
      </c>
      <c r="T910" s="24">
        <f>P910+R910-INDEX(표5[#All],MATCH(B910,표5[[#All],[잉크]],0),5)</f>
        <v>0</v>
      </c>
      <c r="U910" s="21" t="str">
        <f>IFERROR(T910/INDEX(표5[#All],MATCH(B910,표5[[#All],[잉크]],0),14),"")</f>
        <v/>
      </c>
      <c r="V910" s="542"/>
      <c r="W910" s="23" t="str">
        <f>IF(ISBLANK(V910),"",INDEX(호기!$A$1:$B$657,MATCH('생산계획(잉크)'!B1362,호기!$A$1:$A$657,0),2))</f>
        <v/>
      </c>
      <c r="X910" s="24">
        <f>T910+V910-INDEX(표5[#All],MATCH(B910,표5[[#All],[잉크]],0),5)</f>
        <v>0</v>
      </c>
      <c r="Y910" s="21" t="str">
        <f>IFERROR(X910/INDEX(표5[#All],MATCH(B910,표5[[#All],[잉크]],0),17),"")</f>
        <v/>
      </c>
      <c r="Z910" s="23"/>
      <c r="AA910" s="23" t="str">
        <f>IF(ISBLANK(Z910),"",INDEX(호기!$A$1:$B$657,MATCH('생산계획(잉크)'!B1362,호기!$A$1:$A$657,0),2))</f>
        <v/>
      </c>
      <c r="AB910" s="24">
        <f>X910+Z910-INDEX(표5[#All],MATCH(B910,표5[[#All],[잉크]],0),5)</f>
        <v>0</v>
      </c>
      <c r="AC910" s="21" t="str">
        <f>IFERROR(AB910/INDEX(표5[#All],MATCH(B910,표5[[#All],[잉크]],0),20),"")</f>
        <v/>
      </c>
      <c r="AD910" s="23"/>
      <c r="AE910" s="235"/>
      <c r="BB910" s="67"/>
      <c r="BC910" s="67"/>
      <c r="BD910" s="67"/>
      <c r="BE910" s="67"/>
      <c r="BF910" s="67"/>
    </row>
    <row r="911" spans="2:58" ht="15.75" hidden="1" customHeight="1" x14ac:dyDescent="0.3">
      <c r="B911" s="5" t="s">
        <v>4006</v>
      </c>
      <c r="C911" s="68"/>
      <c r="D911" s="69" t="str">
        <f>IFERROR(C911/INDEX(표5[#All],MATCH(B911,표5[[#All],[잉크]],0),2),"")</f>
        <v/>
      </c>
      <c r="E911" s="22">
        <f>$C911-INDEX(표5[#All],MATCH(B911,표5[[#All],[잉크]],0),24)</f>
        <v>0</v>
      </c>
      <c r="F911" s="542"/>
      <c r="G911" s="23" t="str">
        <f>IF(ISBLANK(F911),"",INDEX(호기!$A$1:$B$657,MATCH('생산계획(잉크)'!B1363,호기!$A$1:$A$657,0),2))</f>
        <v/>
      </c>
      <c r="H911" s="24">
        <f>C911+F911-INDEX(표5[#All],MATCH(B911,표5[[#All],[잉크]],0),2)</f>
        <v>0</v>
      </c>
      <c r="I911" s="21" t="str">
        <f>IFERROR(H911/INDEX(표5[#All],MATCH(B911,표5[[#All],[잉크]],0),5),"")</f>
        <v/>
      </c>
      <c r="J911" s="542"/>
      <c r="K911" s="25" t="str">
        <f>IF(ISBLANK(J911),"",INDEX(호기!$A$1:$B$657,MATCH('생산계획(잉크)'!B1363,호기!$A$1:$A$657,0),2))</f>
        <v/>
      </c>
      <c r="L911" s="24">
        <f>H911+J911-INDEX(표5[#All],MATCH(B911,표5[[#All],[잉크]],0),5)</f>
        <v>0</v>
      </c>
      <c r="M911" s="21" t="str">
        <f>IFERROR(L911/INDEX(표5[#All],MATCH(B911,표5[[#All],[잉크]],0),8),"")</f>
        <v/>
      </c>
      <c r="N911" s="542"/>
      <c r="O911" s="23" t="str">
        <f>IF(ISBLANK(N911),"",INDEX(호기!$A$1:$B$657,MATCH('생산계획(잉크)'!B1363,호기!$A$1:$A$657,0),2))</f>
        <v/>
      </c>
      <c r="P911" s="24">
        <f>L911+N911-INDEX(표5[#All],MATCH(B911,표5[[#All],[잉크]],0),5)</f>
        <v>0</v>
      </c>
      <c r="Q911" s="21" t="str">
        <f>IFERROR(P911/INDEX(표5[#All],MATCH(B911,표5[[#All],[잉크]],0),11),"")</f>
        <v/>
      </c>
      <c r="R911" s="542"/>
      <c r="S911" s="25" t="str">
        <f>IF(ISBLANK(R911),"",INDEX(호기!$A$1:$B$657,MATCH('생산계획(잉크)'!B1363,호기!$A$1:$A$657,0),2))</f>
        <v/>
      </c>
      <c r="T911" s="24">
        <f>P911+R911-INDEX(표5[#All],MATCH(B911,표5[[#All],[잉크]],0),5)</f>
        <v>0</v>
      </c>
      <c r="U911" s="21" t="str">
        <f>IFERROR(T911/INDEX(표5[#All],MATCH(B911,표5[[#All],[잉크]],0),14),"")</f>
        <v/>
      </c>
      <c r="V911" s="542"/>
      <c r="W911" s="23" t="str">
        <f>IF(ISBLANK(V911),"",INDEX(호기!$A$1:$B$657,MATCH('생산계획(잉크)'!B1363,호기!$A$1:$A$657,0),2))</f>
        <v/>
      </c>
      <c r="X911" s="24">
        <f>T911+V911-INDEX(표5[#All],MATCH(B911,표5[[#All],[잉크]],0),5)</f>
        <v>0</v>
      </c>
      <c r="Y911" s="21" t="str">
        <f>IFERROR(X911/INDEX(표5[#All],MATCH(B911,표5[[#All],[잉크]],0),17),"")</f>
        <v/>
      </c>
      <c r="Z911" s="23"/>
      <c r="AA911" s="23" t="str">
        <f>IF(ISBLANK(Z911),"",INDEX(호기!$A$1:$B$657,MATCH('생산계획(잉크)'!B1363,호기!$A$1:$A$657,0),2))</f>
        <v/>
      </c>
      <c r="AB911" s="24">
        <f>X911+Z911-INDEX(표5[#All],MATCH(B911,표5[[#All],[잉크]],0),5)</f>
        <v>0</v>
      </c>
      <c r="AC911" s="21" t="str">
        <f>IFERROR(AB911/INDEX(표5[#All],MATCH(B911,표5[[#All],[잉크]],0),20),"")</f>
        <v/>
      </c>
      <c r="AD911" s="23"/>
      <c r="AE911" s="235"/>
      <c r="BB911" s="67"/>
      <c r="BC911" s="67"/>
      <c r="BD911" s="67"/>
      <c r="BE911" s="67"/>
      <c r="BF911" s="67"/>
    </row>
    <row r="912" spans="2:58" ht="15.75" hidden="1" customHeight="1" x14ac:dyDescent="0.3">
      <c r="B912" s="5" t="s">
        <v>4007</v>
      </c>
      <c r="C912" s="68"/>
      <c r="D912" s="69" t="str">
        <f>IFERROR(C912/INDEX(표5[#All],MATCH(B912,표5[[#All],[잉크]],0),2),"")</f>
        <v/>
      </c>
      <c r="E912" s="22">
        <f>$C912-INDEX(표5[#All],MATCH(B912,표5[[#All],[잉크]],0),24)</f>
        <v>0</v>
      </c>
      <c r="F912" s="542"/>
      <c r="G912" s="23" t="str">
        <f>IF(ISBLANK(F912),"",INDEX(호기!$A$1:$B$657,MATCH('생산계획(잉크)'!B1364,호기!$A$1:$A$657,0),2))</f>
        <v/>
      </c>
      <c r="H912" s="24">
        <f>C912+F912-INDEX(표5[#All],MATCH(B912,표5[[#All],[잉크]],0),2)</f>
        <v>0</v>
      </c>
      <c r="I912" s="21" t="str">
        <f>IFERROR(H912/INDEX(표5[#All],MATCH(B912,표5[[#All],[잉크]],0),5),"")</f>
        <v/>
      </c>
      <c r="J912" s="542"/>
      <c r="K912" s="25" t="str">
        <f>IF(ISBLANK(J912),"",INDEX(호기!$A$1:$B$657,MATCH('생산계획(잉크)'!B1364,호기!$A$1:$A$657,0),2))</f>
        <v/>
      </c>
      <c r="L912" s="24">
        <f>H912+J912-INDEX(표5[#All],MATCH(B912,표5[[#All],[잉크]],0),5)</f>
        <v>0</v>
      </c>
      <c r="M912" s="21" t="str">
        <f>IFERROR(L912/INDEX(표5[#All],MATCH(B912,표5[[#All],[잉크]],0),8),"")</f>
        <v/>
      </c>
      <c r="N912" s="542"/>
      <c r="O912" s="23" t="str">
        <f>IF(ISBLANK(N912),"",INDEX(호기!$A$1:$B$657,MATCH('생산계획(잉크)'!B1364,호기!$A$1:$A$657,0),2))</f>
        <v/>
      </c>
      <c r="P912" s="24">
        <f>L912+N912-INDEX(표5[#All],MATCH(B912,표5[[#All],[잉크]],0),5)</f>
        <v>0</v>
      </c>
      <c r="Q912" s="21" t="str">
        <f>IFERROR(P912/INDEX(표5[#All],MATCH(B912,표5[[#All],[잉크]],0),11),"")</f>
        <v/>
      </c>
      <c r="R912" s="542"/>
      <c r="S912" s="25" t="str">
        <f>IF(ISBLANK(R912),"",INDEX(호기!$A$1:$B$657,MATCH('생산계획(잉크)'!B1364,호기!$A$1:$A$657,0),2))</f>
        <v/>
      </c>
      <c r="T912" s="24">
        <f>P912+R912-INDEX(표5[#All],MATCH(B912,표5[[#All],[잉크]],0),5)</f>
        <v>0</v>
      </c>
      <c r="U912" s="21" t="str">
        <f>IFERROR(T912/INDEX(표5[#All],MATCH(B912,표5[[#All],[잉크]],0),14),"")</f>
        <v/>
      </c>
      <c r="V912" s="542"/>
      <c r="W912" s="23" t="str">
        <f>IF(ISBLANK(V912),"",INDEX(호기!$A$1:$B$657,MATCH('생산계획(잉크)'!B1364,호기!$A$1:$A$657,0),2))</f>
        <v/>
      </c>
      <c r="X912" s="24">
        <f>T912+V912-INDEX(표5[#All],MATCH(B912,표5[[#All],[잉크]],0),5)</f>
        <v>0</v>
      </c>
      <c r="Y912" s="21" t="str">
        <f>IFERROR(X912/INDEX(표5[#All],MATCH(B912,표5[[#All],[잉크]],0),17),"")</f>
        <v/>
      </c>
      <c r="Z912" s="23"/>
      <c r="AA912" s="23" t="str">
        <f>IF(ISBLANK(Z912),"",INDEX(호기!$A$1:$B$657,MATCH('생산계획(잉크)'!B1364,호기!$A$1:$A$657,0),2))</f>
        <v/>
      </c>
      <c r="AB912" s="24">
        <f>X912+Z912-INDEX(표5[#All],MATCH(B912,표5[[#All],[잉크]],0),5)</f>
        <v>0</v>
      </c>
      <c r="AC912" s="21" t="str">
        <f>IFERROR(AB912/INDEX(표5[#All],MATCH(B912,표5[[#All],[잉크]],0),20),"")</f>
        <v/>
      </c>
      <c r="AD912" s="23"/>
      <c r="AE912" s="235"/>
      <c r="BB912" s="67"/>
      <c r="BC912" s="67"/>
      <c r="BD912" s="67"/>
      <c r="BE912" s="67"/>
      <c r="BF912" s="67"/>
    </row>
    <row r="913" spans="2:58" ht="15.75" hidden="1" customHeight="1" x14ac:dyDescent="0.3">
      <c r="B913" s="5" t="s">
        <v>4016</v>
      </c>
      <c r="C913" s="68"/>
      <c r="D913" s="69" t="str">
        <f>IFERROR(C913/INDEX(표5[#All],MATCH(B913,표5[[#All],[잉크]],0),2),"")</f>
        <v/>
      </c>
      <c r="E913" s="22">
        <f>$C913-INDEX(표5[#All],MATCH(B913,표5[[#All],[잉크]],0),24)</f>
        <v>0</v>
      </c>
      <c r="F913" s="542"/>
      <c r="G913" s="23" t="str">
        <f>IF(ISBLANK(F913),"",INDEX(호기!$A$1:$B$657,MATCH('생산계획(잉크)'!B1365,호기!$A$1:$A$657,0),2))</f>
        <v/>
      </c>
      <c r="H913" s="24">
        <f>C913+F913-INDEX(표5[#All],MATCH(B913,표5[[#All],[잉크]],0),2)</f>
        <v>0</v>
      </c>
      <c r="I913" s="21" t="str">
        <f>IFERROR(H913/INDEX(표5[#All],MATCH(B913,표5[[#All],[잉크]],0),5),"")</f>
        <v/>
      </c>
      <c r="J913" s="542"/>
      <c r="K913" s="25" t="str">
        <f>IF(ISBLANK(J913),"",INDEX(호기!$A$1:$B$657,MATCH('생산계획(잉크)'!B1365,호기!$A$1:$A$657,0),2))</f>
        <v/>
      </c>
      <c r="L913" s="24">
        <f>H913+J913-INDEX(표5[#All],MATCH(B913,표5[[#All],[잉크]],0),5)</f>
        <v>0</v>
      </c>
      <c r="M913" s="21" t="str">
        <f>IFERROR(L913/INDEX(표5[#All],MATCH(B913,표5[[#All],[잉크]],0),8),"")</f>
        <v/>
      </c>
      <c r="N913" s="542"/>
      <c r="O913" s="23" t="str">
        <f>IF(ISBLANK(N913),"",INDEX(호기!$A$1:$B$657,MATCH('생산계획(잉크)'!B1365,호기!$A$1:$A$657,0),2))</f>
        <v/>
      </c>
      <c r="P913" s="24">
        <f>L913+N913-INDEX(표5[#All],MATCH(B913,표5[[#All],[잉크]],0),5)</f>
        <v>0</v>
      </c>
      <c r="Q913" s="21" t="str">
        <f>IFERROR(P913/INDEX(표5[#All],MATCH(B913,표5[[#All],[잉크]],0),11),"")</f>
        <v/>
      </c>
      <c r="R913" s="542"/>
      <c r="S913" s="25" t="str">
        <f>IF(ISBLANK(R913),"",INDEX(호기!$A$1:$B$657,MATCH('생산계획(잉크)'!B1365,호기!$A$1:$A$657,0),2))</f>
        <v/>
      </c>
      <c r="T913" s="24">
        <f>P913+R913-INDEX(표5[#All],MATCH(B913,표5[[#All],[잉크]],0),5)</f>
        <v>0</v>
      </c>
      <c r="U913" s="21" t="str">
        <f>IFERROR(T913/INDEX(표5[#All],MATCH(B913,표5[[#All],[잉크]],0),14),"")</f>
        <v/>
      </c>
      <c r="V913" s="542"/>
      <c r="W913" s="23" t="str">
        <f>IF(ISBLANK(V913),"",INDEX(호기!$A$1:$B$657,MATCH('생산계획(잉크)'!B1365,호기!$A$1:$A$657,0),2))</f>
        <v/>
      </c>
      <c r="X913" s="24">
        <f>T913+V913-INDEX(표5[#All],MATCH(B913,표5[[#All],[잉크]],0),5)</f>
        <v>0</v>
      </c>
      <c r="Y913" s="21" t="str">
        <f>IFERROR(X913/INDEX(표5[#All],MATCH(B913,표5[[#All],[잉크]],0),17),"")</f>
        <v/>
      </c>
      <c r="Z913" s="23"/>
      <c r="AA913" s="23" t="str">
        <f>IF(ISBLANK(Z913),"",INDEX(호기!$A$1:$B$657,MATCH('생산계획(잉크)'!B1365,호기!$A$1:$A$657,0),2))</f>
        <v/>
      </c>
      <c r="AB913" s="24">
        <f>X913+Z913-INDEX(표5[#All],MATCH(B913,표5[[#All],[잉크]],0),5)</f>
        <v>0</v>
      </c>
      <c r="AC913" s="21" t="str">
        <f>IFERROR(AB913/INDEX(표5[#All],MATCH(B913,표5[[#All],[잉크]],0),20),"")</f>
        <v/>
      </c>
      <c r="AD913" s="23"/>
      <c r="AE913" s="235"/>
      <c r="BB913" s="67"/>
      <c r="BC913" s="67"/>
      <c r="BD913" s="67"/>
      <c r="BE913" s="67"/>
      <c r="BF913" s="67"/>
    </row>
    <row r="914" spans="2:58" ht="15.75" hidden="1" customHeight="1" x14ac:dyDescent="0.3">
      <c r="B914" s="5" t="s">
        <v>4020</v>
      </c>
      <c r="C914" s="68"/>
      <c r="D914" s="69" t="str">
        <f>IFERROR(C914/INDEX(표5[#All],MATCH(B914,표5[[#All],[잉크]],0),2),"")</f>
        <v/>
      </c>
      <c r="E914" s="22">
        <f>$C914-INDEX(표5[#All],MATCH(B914,표5[[#All],[잉크]],0),24)</f>
        <v>0</v>
      </c>
      <c r="F914" s="542"/>
      <c r="G914" s="23" t="str">
        <f>IF(ISBLANK(F914),"",INDEX(호기!$A$1:$B$657,MATCH('생산계획(잉크)'!B1366,호기!$A$1:$A$657,0),2))</f>
        <v/>
      </c>
      <c r="H914" s="24">
        <f>C914+F914-INDEX(표5[#All],MATCH(B914,표5[[#All],[잉크]],0),2)</f>
        <v>0</v>
      </c>
      <c r="I914" s="21" t="str">
        <f>IFERROR(H914/INDEX(표5[#All],MATCH(B914,표5[[#All],[잉크]],0),5),"")</f>
        <v/>
      </c>
      <c r="J914" s="542"/>
      <c r="K914" s="25" t="str">
        <f>IF(ISBLANK(J914),"",INDEX(호기!$A$1:$B$657,MATCH('생산계획(잉크)'!B1366,호기!$A$1:$A$657,0),2))</f>
        <v/>
      </c>
      <c r="L914" s="24">
        <f>H914+J914-INDEX(표5[#All],MATCH(B914,표5[[#All],[잉크]],0),5)</f>
        <v>0</v>
      </c>
      <c r="M914" s="21" t="str">
        <f>IFERROR(L914/INDEX(표5[#All],MATCH(B914,표5[[#All],[잉크]],0),8),"")</f>
        <v/>
      </c>
      <c r="N914" s="542"/>
      <c r="O914" s="23" t="str">
        <f>IF(ISBLANK(N914),"",INDEX(호기!$A$1:$B$657,MATCH('생산계획(잉크)'!B1366,호기!$A$1:$A$657,0),2))</f>
        <v/>
      </c>
      <c r="P914" s="24">
        <f>L914+N914-INDEX(표5[#All],MATCH(B914,표5[[#All],[잉크]],0),5)</f>
        <v>0</v>
      </c>
      <c r="Q914" s="21" t="str">
        <f>IFERROR(P914/INDEX(표5[#All],MATCH(B914,표5[[#All],[잉크]],0),11),"")</f>
        <v/>
      </c>
      <c r="R914" s="542"/>
      <c r="S914" s="25" t="str">
        <f>IF(ISBLANK(R914),"",INDEX(호기!$A$1:$B$657,MATCH('생산계획(잉크)'!B1366,호기!$A$1:$A$657,0),2))</f>
        <v/>
      </c>
      <c r="T914" s="24">
        <f>P914+R914-INDEX(표5[#All],MATCH(B914,표5[[#All],[잉크]],0),5)</f>
        <v>0</v>
      </c>
      <c r="U914" s="21" t="str">
        <f>IFERROR(T914/INDEX(표5[#All],MATCH(B914,표5[[#All],[잉크]],0),14),"")</f>
        <v/>
      </c>
      <c r="V914" s="542"/>
      <c r="W914" s="23" t="str">
        <f>IF(ISBLANK(V914),"",INDEX(호기!$A$1:$B$657,MATCH('생산계획(잉크)'!B1366,호기!$A$1:$A$657,0),2))</f>
        <v/>
      </c>
      <c r="X914" s="24">
        <f>T914+V914-INDEX(표5[#All],MATCH(B914,표5[[#All],[잉크]],0),5)</f>
        <v>0</v>
      </c>
      <c r="Y914" s="21" t="str">
        <f>IFERROR(X914/INDEX(표5[#All],MATCH(B914,표5[[#All],[잉크]],0),17),"")</f>
        <v/>
      </c>
      <c r="Z914" s="23"/>
      <c r="AA914" s="23" t="str">
        <f>IF(ISBLANK(Z914),"",INDEX(호기!$A$1:$B$657,MATCH('생산계획(잉크)'!B1366,호기!$A$1:$A$657,0),2))</f>
        <v/>
      </c>
      <c r="AB914" s="24">
        <f>X914+Z914-INDEX(표5[#All],MATCH(B914,표5[[#All],[잉크]],0),5)</f>
        <v>0</v>
      </c>
      <c r="AC914" s="21" t="str">
        <f>IFERROR(AB914/INDEX(표5[#All],MATCH(B914,표5[[#All],[잉크]],0),20),"")</f>
        <v/>
      </c>
      <c r="AD914" s="23"/>
      <c r="AE914" s="235"/>
      <c r="BB914" s="67"/>
      <c r="BC914" s="67"/>
      <c r="BD914" s="67"/>
      <c r="BE914" s="67"/>
      <c r="BF914" s="67"/>
    </row>
    <row r="915" spans="2:58" ht="15.75" hidden="1" customHeight="1" x14ac:dyDescent="0.3">
      <c r="B915" s="5" t="s">
        <v>4052</v>
      </c>
      <c r="C915" s="68"/>
      <c r="D915" s="69" t="str">
        <f>IFERROR(C915/INDEX(표5[#All],MATCH(B915,표5[[#All],[잉크]],0),2),"")</f>
        <v/>
      </c>
      <c r="E915" s="22">
        <f>$C915-INDEX(표5[#All],MATCH(B915,표5[[#All],[잉크]],0),24)</f>
        <v>0</v>
      </c>
      <c r="F915" s="542"/>
      <c r="G915" s="23" t="str">
        <f>IF(ISBLANK(F915),"",INDEX(호기!$A$1:$B$657,MATCH('생산계획(잉크)'!B1367,호기!$A$1:$A$657,0),2))</f>
        <v/>
      </c>
      <c r="H915" s="24">
        <f>C915+F915-INDEX(표5[#All],MATCH(B915,표5[[#All],[잉크]],0),2)</f>
        <v>0</v>
      </c>
      <c r="I915" s="21" t="str">
        <f>IFERROR(H915/INDEX(표5[#All],MATCH(B915,표5[[#All],[잉크]],0),5),"")</f>
        <v/>
      </c>
      <c r="J915" s="542"/>
      <c r="K915" s="25" t="str">
        <f>IF(ISBLANK(J915),"",INDEX(호기!$A$1:$B$657,MATCH('생산계획(잉크)'!B1367,호기!$A$1:$A$657,0),2))</f>
        <v/>
      </c>
      <c r="L915" s="24">
        <f>H915+J915-INDEX(표5[#All],MATCH(B915,표5[[#All],[잉크]],0),5)</f>
        <v>0</v>
      </c>
      <c r="M915" s="21" t="str">
        <f>IFERROR(L915/INDEX(표5[#All],MATCH(B915,표5[[#All],[잉크]],0),8),"")</f>
        <v/>
      </c>
      <c r="N915" s="542"/>
      <c r="O915" s="23" t="str">
        <f>IF(ISBLANK(N915),"",INDEX(호기!$A$1:$B$657,MATCH('생산계획(잉크)'!B1367,호기!$A$1:$A$657,0),2))</f>
        <v/>
      </c>
      <c r="P915" s="24">
        <f>L915+N915-INDEX(표5[#All],MATCH(B915,표5[[#All],[잉크]],0),5)</f>
        <v>0</v>
      </c>
      <c r="Q915" s="21" t="str">
        <f>IFERROR(P915/INDEX(표5[#All],MATCH(B915,표5[[#All],[잉크]],0),11),"")</f>
        <v/>
      </c>
      <c r="R915" s="542"/>
      <c r="S915" s="25" t="str">
        <f>IF(ISBLANK(R915),"",INDEX(호기!$A$1:$B$657,MATCH('생산계획(잉크)'!B1367,호기!$A$1:$A$657,0),2))</f>
        <v/>
      </c>
      <c r="T915" s="24">
        <f>P915+R915-INDEX(표5[#All],MATCH(B915,표5[[#All],[잉크]],0),5)</f>
        <v>0</v>
      </c>
      <c r="U915" s="21" t="str">
        <f>IFERROR(T915/INDEX(표5[#All],MATCH(B915,표5[[#All],[잉크]],0),14),"")</f>
        <v/>
      </c>
      <c r="V915" s="542"/>
      <c r="W915" s="23" t="str">
        <f>IF(ISBLANK(V915),"",INDEX(호기!$A$1:$B$657,MATCH('생산계획(잉크)'!B1367,호기!$A$1:$A$657,0),2))</f>
        <v/>
      </c>
      <c r="X915" s="24">
        <f>T915+V915-INDEX(표5[#All],MATCH(B915,표5[[#All],[잉크]],0),5)</f>
        <v>0</v>
      </c>
      <c r="Y915" s="21" t="str">
        <f>IFERROR(X915/INDEX(표5[#All],MATCH(B915,표5[[#All],[잉크]],0),17),"")</f>
        <v/>
      </c>
      <c r="Z915" s="23"/>
      <c r="AA915" s="23" t="str">
        <f>IF(ISBLANK(Z915),"",INDEX(호기!$A$1:$B$657,MATCH('생산계획(잉크)'!B1367,호기!$A$1:$A$657,0),2))</f>
        <v/>
      </c>
      <c r="AB915" s="24">
        <f>X915+Z915-INDEX(표5[#All],MATCH(B915,표5[[#All],[잉크]],0),5)</f>
        <v>0</v>
      </c>
      <c r="AC915" s="21" t="str">
        <f>IFERROR(AB915/INDEX(표5[#All],MATCH(B915,표5[[#All],[잉크]],0),20),"")</f>
        <v/>
      </c>
      <c r="AD915" s="23"/>
      <c r="AE915" s="235"/>
      <c r="BB915" s="67"/>
      <c r="BC915" s="67"/>
      <c r="BD915" s="67"/>
      <c r="BE915" s="67"/>
      <c r="BF915" s="67"/>
    </row>
    <row r="916" spans="2:58" ht="15.75" hidden="1" customHeight="1" x14ac:dyDescent="0.3">
      <c r="B916" s="5" t="s">
        <v>4053</v>
      </c>
      <c r="C916" s="68"/>
      <c r="D916" s="69" t="str">
        <f>IFERROR(C916/INDEX(표5[#All],MATCH(B916,표5[[#All],[잉크]],0),2),"")</f>
        <v/>
      </c>
      <c r="E916" s="22">
        <f>$C916-INDEX(표5[#All],MATCH(B916,표5[[#All],[잉크]],0),24)</f>
        <v>0</v>
      </c>
      <c r="F916" s="542"/>
      <c r="G916" s="23" t="str">
        <f>IF(ISBLANK(F916),"",INDEX(호기!$A$1:$B$657,MATCH('생산계획(잉크)'!B1368,호기!$A$1:$A$657,0),2))</f>
        <v/>
      </c>
      <c r="H916" s="24">
        <f>C916+F916-INDEX(표5[#All],MATCH(B916,표5[[#All],[잉크]],0),2)</f>
        <v>0</v>
      </c>
      <c r="I916" s="21" t="str">
        <f>IFERROR(H916/INDEX(표5[#All],MATCH(B916,표5[[#All],[잉크]],0),5),"")</f>
        <v/>
      </c>
      <c r="J916" s="542"/>
      <c r="K916" s="25" t="str">
        <f>IF(ISBLANK(J916),"",INDEX(호기!$A$1:$B$657,MATCH('생산계획(잉크)'!B1368,호기!$A$1:$A$657,0),2))</f>
        <v/>
      </c>
      <c r="L916" s="24">
        <f>H916+J916-INDEX(표5[#All],MATCH(B916,표5[[#All],[잉크]],0),5)</f>
        <v>0</v>
      </c>
      <c r="M916" s="21" t="str">
        <f>IFERROR(L916/INDEX(표5[#All],MATCH(B916,표5[[#All],[잉크]],0),8),"")</f>
        <v/>
      </c>
      <c r="N916" s="542"/>
      <c r="O916" s="23" t="str">
        <f>IF(ISBLANK(N916),"",INDEX(호기!$A$1:$B$657,MATCH('생산계획(잉크)'!B1368,호기!$A$1:$A$657,0),2))</f>
        <v/>
      </c>
      <c r="P916" s="24">
        <f>L916+N916-INDEX(표5[#All],MATCH(B916,표5[[#All],[잉크]],0),5)</f>
        <v>0</v>
      </c>
      <c r="Q916" s="21" t="str">
        <f>IFERROR(P916/INDEX(표5[#All],MATCH(B916,표5[[#All],[잉크]],0),11),"")</f>
        <v/>
      </c>
      <c r="R916" s="542"/>
      <c r="S916" s="25" t="str">
        <f>IF(ISBLANK(R916),"",INDEX(호기!$A$1:$B$657,MATCH('생산계획(잉크)'!B1368,호기!$A$1:$A$657,0),2))</f>
        <v/>
      </c>
      <c r="T916" s="24">
        <f>P916+R916-INDEX(표5[#All],MATCH(B916,표5[[#All],[잉크]],0),5)</f>
        <v>0</v>
      </c>
      <c r="U916" s="21" t="str">
        <f>IFERROR(T916/INDEX(표5[#All],MATCH(B916,표5[[#All],[잉크]],0),14),"")</f>
        <v/>
      </c>
      <c r="V916" s="542"/>
      <c r="W916" s="23" t="str">
        <f>IF(ISBLANK(V916),"",INDEX(호기!$A$1:$B$657,MATCH('생산계획(잉크)'!B1368,호기!$A$1:$A$657,0),2))</f>
        <v/>
      </c>
      <c r="X916" s="24">
        <f>T916+V916-INDEX(표5[#All],MATCH(B916,표5[[#All],[잉크]],0),5)</f>
        <v>0</v>
      </c>
      <c r="Y916" s="21" t="str">
        <f>IFERROR(X916/INDEX(표5[#All],MATCH(B916,표5[[#All],[잉크]],0),17),"")</f>
        <v/>
      </c>
      <c r="Z916" s="23"/>
      <c r="AA916" s="23" t="str">
        <f>IF(ISBLANK(Z916),"",INDEX(호기!$A$1:$B$657,MATCH('생산계획(잉크)'!B1368,호기!$A$1:$A$657,0),2))</f>
        <v/>
      </c>
      <c r="AB916" s="24">
        <f>X916+Z916-INDEX(표5[#All],MATCH(B916,표5[[#All],[잉크]],0),5)</f>
        <v>0</v>
      </c>
      <c r="AC916" s="21" t="str">
        <f>IFERROR(AB916/INDEX(표5[#All],MATCH(B916,표5[[#All],[잉크]],0),20),"")</f>
        <v/>
      </c>
      <c r="AD916" s="23"/>
      <c r="AE916" s="235"/>
      <c r="BB916" s="67"/>
      <c r="BC916" s="67"/>
      <c r="BD916" s="67"/>
      <c r="BE916" s="67"/>
      <c r="BF916" s="67"/>
    </row>
    <row r="917" spans="2:58" ht="15.75" hidden="1" customHeight="1" x14ac:dyDescent="0.3">
      <c r="B917" s="5" t="s">
        <v>4067</v>
      </c>
      <c r="C917" s="68"/>
      <c r="D917" s="69" t="str">
        <f>IFERROR(C917/INDEX(표5[#All],MATCH(B917,표5[[#All],[잉크]],0),2),"")</f>
        <v/>
      </c>
      <c r="E917" s="22">
        <f>$C917-INDEX(표5[#All],MATCH(B917,표5[[#All],[잉크]],0),24)</f>
        <v>0</v>
      </c>
      <c r="F917" s="542"/>
      <c r="G917" s="23" t="str">
        <f>IF(ISBLANK(F917),"",INDEX(호기!$A$1:$B$657,MATCH('생산계획(잉크)'!B1369,호기!$A$1:$A$657,0),2))</f>
        <v/>
      </c>
      <c r="H917" s="24">
        <f>C917+F917-INDEX(표5[#All],MATCH(B917,표5[[#All],[잉크]],0),2)</f>
        <v>0</v>
      </c>
      <c r="I917" s="21" t="str">
        <f>IFERROR(H917/INDEX(표5[#All],MATCH(B917,표5[[#All],[잉크]],0),5),"")</f>
        <v/>
      </c>
      <c r="J917" s="542"/>
      <c r="K917" s="25" t="str">
        <f>IF(ISBLANK(J917),"",INDEX(호기!$A$1:$B$657,MATCH('생산계획(잉크)'!B1369,호기!$A$1:$A$657,0),2))</f>
        <v/>
      </c>
      <c r="L917" s="24">
        <f>H917+J917-INDEX(표5[#All],MATCH(B917,표5[[#All],[잉크]],0),5)</f>
        <v>0</v>
      </c>
      <c r="M917" s="21" t="str">
        <f>IFERROR(L917/INDEX(표5[#All],MATCH(B917,표5[[#All],[잉크]],0),8),"")</f>
        <v/>
      </c>
      <c r="N917" s="542"/>
      <c r="O917" s="23" t="str">
        <f>IF(ISBLANK(N917),"",INDEX(호기!$A$1:$B$657,MATCH('생산계획(잉크)'!B1369,호기!$A$1:$A$657,0),2))</f>
        <v/>
      </c>
      <c r="P917" s="24">
        <f>L917+N917-INDEX(표5[#All],MATCH(B917,표5[[#All],[잉크]],0),5)</f>
        <v>0</v>
      </c>
      <c r="Q917" s="21" t="str">
        <f>IFERROR(P917/INDEX(표5[#All],MATCH(B917,표5[[#All],[잉크]],0),11),"")</f>
        <v/>
      </c>
      <c r="R917" s="542"/>
      <c r="S917" s="25" t="str">
        <f>IF(ISBLANK(R917),"",INDEX(호기!$A$1:$B$657,MATCH('생산계획(잉크)'!B1369,호기!$A$1:$A$657,0),2))</f>
        <v/>
      </c>
      <c r="T917" s="24">
        <f>P917+R917-INDEX(표5[#All],MATCH(B917,표5[[#All],[잉크]],0),5)</f>
        <v>0</v>
      </c>
      <c r="U917" s="21" t="str">
        <f>IFERROR(T917/INDEX(표5[#All],MATCH(B917,표5[[#All],[잉크]],0),14),"")</f>
        <v/>
      </c>
      <c r="V917" s="542"/>
      <c r="W917" s="23" t="str">
        <f>IF(ISBLANK(V917),"",INDEX(호기!$A$1:$B$657,MATCH('생산계획(잉크)'!B1369,호기!$A$1:$A$657,0),2))</f>
        <v/>
      </c>
      <c r="X917" s="24">
        <f>T917+V917-INDEX(표5[#All],MATCH(B917,표5[[#All],[잉크]],0),5)</f>
        <v>0</v>
      </c>
      <c r="Y917" s="21" t="str">
        <f>IFERROR(X917/INDEX(표5[#All],MATCH(B917,표5[[#All],[잉크]],0),17),"")</f>
        <v/>
      </c>
      <c r="Z917" s="23"/>
      <c r="AA917" s="23" t="str">
        <f>IF(ISBLANK(Z917),"",INDEX(호기!$A$1:$B$657,MATCH('생산계획(잉크)'!B1369,호기!$A$1:$A$657,0),2))</f>
        <v/>
      </c>
      <c r="AB917" s="24">
        <f>X917+Z917-INDEX(표5[#All],MATCH(B917,표5[[#All],[잉크]],0),5)</f>
        <v>0</v>
      </c>
      <c r="AC917" s="21" t="str">
        <f>IFERROR(AB917/INDEX(표5[#All],MATCH(B917,표5[[#All],[잉크]],0),20),"")</f>
        <v/>
      </c>
      <c r="AD917" s="23"/>
      <c r="AE917" s="235"/>
      <c r="BB917" s="67"/>
      <c r="BC917" s="67"/>
      <c r="BD917" s="67"/>
      <c r="BE917" s="67"/>
      <c r="BF917" s="67"/>
    </row>
    <row r="918" spans="2:58" ht="15.75" hidden="1" customHeight="1" x14ac:dyDescent="0.3">
      <c r="B918" s="5" t="s">
        <v>4068</v>
      </c>
      <c r="C918" s="68"/>
      <c r="D918" s="69" t="str">
        <f>IFERROR(C918/INDEX(표5[#All],MATCH(B918,표5[[#All],[잉크]],0),2),"")</f>
        <v/>
      </c>
      <c r="E918" s="22">
        <f>$C918-INDEX(표5[#All],MATCH(B918,표5[[#All],[잉크]],0),24)</f>
        <v>0</v>
      </c>
      <c r="F918" s="542"/>
      <c r="G918" s="23" t="str">
        <f>IF(ISBLANK(F918),"",INDEX(호기!$A$1:$B$657,MATCH('생산계획(잉크)'!B1370,호기!$A$1:$A$657,0),2))</f>
        <v/>
      </c>
      <c r="H918" s="24">
        <f>C918+F918-INDEX(표5[#All],MATCH(B918,표5[[#All],[잉크]],0),2)</f>
        <v>0</v>
      </c>
      <c r="I918" s="21" t="str">
        <f>IFERROR(H918/INDEX(표5[#All],MATCH(B918,표5[[#All],[잉크]],0),5),"")</f>
        <v/>
      </c>
      <c r="J918" s="542"/>
      <c r="K918" s="25" t="str">
        <f>IF(ISBLANK(J918),"",INDEX(호기!$A$1:$B$657,MATCH('생산계획(잉크)'!B1370,호기!$A$1:$A$657,0),2))</f>
        <v/>
      </c>
      <c r="L918" s="24">
        <f>H918+J918-INDEX(표5[#All],MATCH(B918,표5[[#All],[잉크]],0),5)</f>
        <v>0</v>
      </c>
      <c r="M918" s="21" t="str">
        <f>IFERROR(L918/INDEX(표5[#All],MATCH(B918,표5[[#All],[잉크]],0),8),"")</f>
        <v/>
      </c>
      <c r="N918" s="542"/>
      <c r="O918" s="23" t="str">
        <f>IF(ISBLANK(N918),"",INDEX(호기!$A$1:$B$657,MATCH('생산계획(잉크)'!B1370,호기!$A$1:$A$657,0),2))</f>
        <v/>
      </c>
      <c r="P918" s="24">
        <f>L918+N918-INDEX(표5[#All],MATCH(B918,표5[[#All],[잉크]],0),5)</f>
        <v>0</v>
      </c>
      <c r="Q918" s="21" t="str">
        <f>IFERROR(P918/INDEX(표5[#All],MATCH(B918,표5[[#All],[잉크]],0),11),"")</f>
        <v/>
      </c>
      <c r="R918" s="542"/>
      <c r="S918" s="25" t="str">
        <f>IF(ISBLANK(R918),"",INDEX(호기!$A$1:$B$657,MATCH('생산계획(잉크)'!B1370,호기!$A$1:$A$657,0),2))</f>
        <v/>
      </c>
      <c r="T918" s="24">
        <f>P918+R918-INDEX(표5[#All],MATCH(B918,표5[[#All],[잉크]],0),5)</f>
        <v>0</v>
      </c>
      <c r="U918" s="21" t="str">
        <f>IFERROR(T918/INDEX(표5[#All],MATCH(B918,표5[[#All],[잉크]],0),14),"")</f>
        <v/>
      </c>
      <c r="V918" s="542"/>
      <c r="W918" s="23" t="str">
        <f>IF(ISBLANK(V918),"",INDEX(호기!$A$1:$B$657,MATCH('생산계획(잉크)'!B1370,호기!$A$1:$A$657,0),2))</f>
        <v/>
      </c>
      <c r="X918" s="24">
        <f>T918+V918-INDEX(표5[#All],MATCH(B918,표5[[#All],[잉크]],0),5)</f>
        <v>0</v>
      </c>
      <c r="Y918" s="21" t="str">
        <f>IFERROR(X918/INDEX(표5[#All],MATCH(B918,표5[[#All],[잉크]],0),17),"")</f>
        <v/>
      </c>
      <c r="Z918" s="23"/>
      <c r="AA918" s="23" t="str">
        <f>IF(ISBLANK(Z918),"",INDEX(호기!$A$1:$B$657,MATCH('생산계획(잉크)'!B1370,호기!$A$1:$A$657,0),2))</f>
        <v/>
      </c>
      <c r="AB918" s="24">
        <f>X918+Z918-INDEX(표5[#All],MATCH(B918,표5[[#All],[잉크]],0),5)</f>
        <v>0</v>
      </c>
      <c r="AC918" s="21" t="str">
        <f>IFERROR(AB918/INDEX(표5[#All],MATCH(B918,표5[[#All],[잉크]],0),20),"")</f>
        <v/>
      </c>
      <c r="AD918" s="23"/>
      <c r="AE918" s="235"/>
      <c r="BB918" s="67"/>
      <c r="BC918" s="67"/>
      <c r="BD918" s="67"/>
      <c r="BE918" s="67"/>
      <c r="BF918" s="67"/>
    </row>
    <row r="919" spans="2:58" ht="15.75" hidden="1" customHeight="1" x14ac:dyDescent="0.3">
      <c r="B919" s="5" t="s">
        <v>4076</v>
      </c>
      <c r="C919" s="68"/>
      <c r="D919" s="69" t="str">
        <f>IFERROR(C919/INDEX(표5[#All],MATCH(B919,표5[[#All],[잉크]],0),2),"")</f>
        <v/>
      </c>
      <c r="E919" s="22">
        <f>$C919-INDEX(표5[#All],MATCH(B919,표5[[#All],[잉크]],0),24)</f>
        <v>0</v>
      </c>
      <c r="F919" s="542"/>
      <c r="G919" s="23" t="str">
        <f>IF(ISBLANK(F919),"",INDEX(호기!$A$1:$B$657,MATCH('생산계획(잉크)'!B1371,호기!$A$1:$A$657,0),2))</f>
        <v/>
      </c>
      <c r="H919" s="24">
        <f>C919+F919-INDEX(표5[#All],MATCH(B919,표5[[#All],[잉크]],0),2)</f>
        <v>0</v>
      </c>
      <c r="I919" s="21" t="str">
        <f>IFERROR(H919/INDEX(표5[#All],MATCH(B919,표5[[#All],[잉크]],0),5),"")</f>
        <v/>
      </c>
      <c r="J919" s="542"/>
      <c r="K919" s="25" t="str">
        <f>IF(ISBLANK(J919),"",INDEX(호기!$A$1:$B$657,MATCH('생산계획(잉크)'!B1371,호기!$A$1:$A$657,0),2))</f>
        <v/>
      </c>
      <c r="L919" s="24">
        <f>H919+J919-INDEX(표5[#All],MATCH(B919,표5[[#All],[잉크]],0),5)</f>
        <v>0</v>
      </c>
      <c r="M919" s="21" t="str">
        <f>IFERROR(L919/INDEX(표5[#All],MATCH(B919,표5[[#All],[잉크]],0),8),"")</f>
        <v/>
      </c>
      <c r="N919" s="542"/>
      <c r="O919" s="23" t="str">
        <f>IF(ISBLANK(N919),"",INDEX(호기!$A$1:$B$657,MATCH('생산계획(잉크)'!B1371,호기!$A$1:$A$657,0),2))</f>
        <v/>
      </c>
      <c r="P919" s="24">
        <f>L919+N919-INDEX(표5[#All],MATCH(B919,표5[[#All],[잉크]],0),5)</f>
        <v>0</v>
      </c>
      <c r="Q919" s="21" t="str">
        <f>IFERROR(P919/INDEX(표5[#All],MATCH(B919,표5[[#All],[잉크]],0),11),"")</f>
        <v/>
      </c>
      <c r="R919" s="542"/>
      <c r="S919" s="25" t="str">
        <f>IF(ISBLANK(R919),"",INDEX(호기!$A$1:$B$657,MATCH('생산계획(잉크)'!B1371,호기!$A$1:$A$657,0),2))</f>
        <v/>
      </c>
      <c r="T919" s="24">
        <f>P919+R919-INDEX(표5[#All],MATCH(B919,표5[[#All],[잉크]],0),5)</f>
        <v>0</v>
      </c>
      <c r="U919" s="21" t="str">
        <f>IFERROR(T919/INDEX(표5[#All],MATCH(B919,표5[[#All],[잉크]],0),14),"")</f>
        <v/>
      </c>
      <c r="V919" s="542"/>
      <c r="W919" s="23" t="str">
        <f>IF(ISBLANK(V919),"",INDEX(호기!$A$1:$B$657,MATCH('생산계획(잉크)'!B1371,호기!$A$1:$A$657,0),2))</f>
        <v/>
      </c>
      <c r="X919" s="24">
        <f>T919+V919-INDEX(표5[#All],MATCH(B919,표5[[#All],[잉크]],0),5)</f>
        <v>0</v>
      </c>
      <c r="Y919" s="21" t="str">
        <f>IFERROR(X919/INDEX(표5[#All],MATCH(B919,표5[[#All],[잉크]],0),17),"")</f>
        <v/>
      </c>
      <c r="Z919" s="23"/>
      <c r="AA919" s="23" t="str">
        <f>IF(ISBLANK(Z919),"",INDEX(호기!$A$1:$B$657,MATCH('생산계획(잉크)'!B1371,호기!$A$1:$A$657,0),2))</f>
        <v/>
      </c>
      <c r="AB919" s="24">
        <f>X919+Z919-INDEX(표5[#All],MATCH(B919,표5[[#All],[잉크]],0),5)</f>
        <v>0</v>
      </c>
      <c r="AC919" s="21" t="str">
        <f>IFERROR(AB919/INDEX(표5[#All],MATCH(B919,표5[[#All],[잉크]],0),20),"")</f>
        <v/>
      </c>
      <c r="AD919" s="23"/>
      <c r="AE919" s="235"/>
      <c r="BB919" s="67"/>
      <c r="BC919" s="67"/>
      <c r="BD919" s="67"/>
      <c r="BE919" s="67"/>
      <c r="BF919" s="67"/>
    </row>
    <row r="920" spans="2:58" ht="15.75" hidden="1" customHeight="1" x14ac:dyDescent="0.3">
      <c r="B920" s="5" t="s">
        <v>4073</v>
      </c>
      <c r="C920" s="68"/>
      <c r="D920" s="69" t="str">
        <f>IFERROR(C920/INDEX(표5[#All],MATCH(B920,표5[[#All],[잉크]],0),2),"")</f>
        <v/>
      </c>
      <c r="E920" s="22">
        <f>$C920-INDEX(표5[#All],MATCH(B920,표5[[#All],[잉크]],0),24)</f>
        <v>0</v>
      </c>
      <c r="F920" s="542"/>
      <c r="G920" s="23" t="str">
        <f>IF(ISBLANK(F920),"",INDEX(호기!$A$1:$B$657,MATCH('생산계획(잉크)'!B1372,호기!$A$1:$A$657,0),2))</f>
        <v/>
      </c>
      <c r="H920" s="24">
        <f>C920+F920-INDEX(표5[#All],MATCH(B920,표5[[#All],[잉크]],0),2)</f>
        <v>0</v>
      </c>
      <c r="I920" s="21" t="str">
        <f>IFERROR(H920/INDEX(표5[#All],MATCH(B920,표5[[#All],[잉크]],0),5),"")</f>
        <v/>
      </c>
      <c r="J920" s="542"/>
      <c r="K920" s="25" t="str">
        <f>IF(ISBLANK(J920),"",INDEX(호기!$A$1:$B$657,MATCH('생산계획(잉크)'!B1372,호기!$A$1:$A$657,0),2))</f>
        <v/>
      </c>
      <c r="L920" s="24">
        <f>H920+J920-INDEX(표5[#All],MATCH(B920,표5[[#All],[잉크]],0),5)</f>
        <v>0</v>
      </c>
      <c r="M920" s="21" t="str">
        <f>IFERROR(L920/INDEX(표5[#All],MATCH(B920,표5[[#All],[잉크]],0),8),"")</f>
        <v/>
      </c>
      <c r="N920" s="542"/>
      <c r="O920" s="23" t="str">
        <f>IF(ISBLANK(N920),"",INDEX(호기!$A$1:$B$657,MATCH('생산계획(잉크)'!B1372,호기!$A$1:$A$657,0),2))</f>
        <v/>
      </c>
      <c r="P920" s="24">
        <f>L920+N920-INDEX(표5[#All],MATCH(B920,표5[[#All],[잉크]],0),5)</f>
        <v>0</v>
      </c>
      <c r="Q920" s="21" t="str">
        <f>IFERROR(P920/INDEX(표5[#All],MATCH(B920,표5[[#All],[잉크]],0),11),"")</f>
        <v/>
      </c>
      <c r="R920" s="542"/>
      <c r="S920" s="25" t="str">
        <f>IF(ISBLANK(R920),"",INDEX(호기!$A$1:$B$657,MATCH('생산계획(잉크)'!B1372,호기!$A$1:$A$657,0),2))</f>
        <v/>
      </c>
      <c r="T920" s="24">
        <f>P920+R920-INDEX(표5[#All],MATCH(B920,표5[[#All],[잉크]],0),5)</f>
        <v>0</v>
      </c>
      <c r="U920" s="21" t="str">
        <f>IFERROR(T920/INDEX(표5[#All],MATCH(B920,표5[[#All],[잉크]],0),14),"")</f>
        <v/>
      </c>
      <c r="V920" s="542"/>
      <c r="W920" s="23" t="str">
        <f>IF(ISBLANK(V920),"",INDEX(호기!$A$1:$B$657,MATCH('생산계획(잉크)'!B1372,호기!$A$1:$A$657,0),2))</f>
        <v/>
      </c>
      <c r="X920" s="24">
        <f>T920+V920-INDEX(표5[#All],MATCH(B920,표5[[#All],[잉크]],0),5)</f>
        <v>0</v>
      </c>
      <c r="Y920" s="21" t="str">
        <f>IFERROR(X920/INDEX(표5[#All],MATCH(B920,표5[[#All],[잉크]],0),17),"")</f>
        <v/>
      </c>
      <c r="Z920" s="23"/>
      <c r="AA920" s="23" t="str">
        <f>IF(ISBLANK(Z920),"",INDEX(호기!$A$1:$B$657,MATCH('생산계획(잉크)'!B1372,호기!$A$1:$A$657,0),2))</f>
        <v/>
      </c>
      <c r="AB920" s="24">
        <f>X920+Z920-INDEX(표5[#All],MATCH(B920,표5[[#All],[잉크]],0),5)</f>
        <v>0</v>
      </c>
      <c r="AC920" s="21" t="str">
        <f>IFERROR(AB920/INDEX(표5[#All],MATCH(B920,표5[[#All],[잉크]],0),20),"")</f>
        <v/>
      </c>
      <c r="AD920" s="23"/>
      <c r="AE920" s="235"/>
      <c r="BB920" s="67"/>
      <c r="BC920" s="67"/>
      <c r="BD920" s="67"/>
      <c r="BE920" s="67"/>
      <c r="BF920" s="67"/>
    </row>
    <row r="921" spans="2:58" ht="15.75" hidden="1" customHeight="1" x14ac:dyDescent="0.3">
      <c r="B921" s="5" t="s">
        <v>4100</v>
      </c>
      <c r="C921" s="68"/>
      <c r="D921" s="69" t="str">
        <f>IFERROR(C921/INDEX(표5[#All],MATCH(B921,표5[[#All],[잉크]],0),2),"")</f>
        <v/>
      </c>
      <c r="E921" s="22">
        <f>$C921-INDEX(표5[#All],MATCH(B921,표5[[#All],[잉크]],0),24)</f>
        <v>0</v>
      </c>
      <c r="F921" s="542"/>
      <c r="G921" s="23" t="str">
        <f>IF(ISBLANK(F921),"",INDEX(호기!$A$1:$B$657,MATCH('생산계획(잉크)'!B1373,호기!$A$1:$A$657,0),2))</f>
        <v/>
      </c>
      <c r="H921" s="24">
        <f>C921+F921-INDEX(표5[#All],MATCH(B921,표5[[#All],[잉크]],0),2)</f>
        <v>0</v>
      </c>
      <c r="I921" s="21" t="str">
        <f>IFERROR(H921/INDEX(표5[#All],MATCH(B921,표5[[#All],[잉크]],0),5),"")</f>
        <v/>
      </c>
      <c r="J921" s="542"/>
      <c r="K921" s="25" t="str">
        <f>IF(ISBLANK(J921),"",INDEX(호기!$A$1:$B$657,MATCH('생산계획(잉크)'!B1373,호기!$A$1:$A$657,0),2))</f>
        <v/>
      </c>
      <c r="L921" s="24">
        <f>H921+J921-INDEX(표5[#All],MATCH(B921,표5[[#All],[잉크]],0),5)</f>
        <v>0</v>
      </c>
      <c r="M921" s="21" t="str">
        <f>IFERROR(L921/INDEX(표5[#All],MATCH(B921,표5[[#All],[잉크]],0),8),"")</f>
        <v/>
      </c>
      <c r="N921" s="542"/>
      <c r="O921" s="23" t="str">
        <f>IF(ISBLANK(N921),"",INDEX(호기!$A$1:$B$657,MATCH('생산계획(잉크)'!B1373,호기!$A$1:$A$657,0),2))</f>
        <v/>
      </c>
      <c r="P921" s="24">
        <f>L921+N921-INDEX(표5[#All],MATCH(B921,표5[[#All],[잉크]],0),5)</f>
        <v>0</v>
      </c>
      <c r="Q921" s="21" t="str">
        <f>IFERROR(P921/INDEX(표5[#All],MATCH(B921,표5[[#All],[잉크]],0),11),"")</f>
        <v/>
      </c>
      <c r="R921" s="542"/>
      <c r="S921" s="25" t="str">
        <f>IF(ISBLANK(R921),"",INDEX(호기!$A$1:$B$657,MATCH('생산계획(잉크)'!B1373,호기!$A$1:$A$657,0),2))</f>
        <v/>
      </c>
      <c r="T921" s="24">
        <f>P921+R921-INDEX(표5[#All],MATCH(B921,표5[[#All],[잉크]],0),5)</f>
        <v>0</v>
      </c>
      <c r="U921" s="21" t="str">
        <f>IFERROR(T921/INDEX(표5[#All],MATCH(B921,표5[[#All],[잉크]],0),14),"")</f>
        <v/>
      </c>
      <c r="V921" s="542"/>
      <c r="W921" s="23" t="str">
        <f>IF(ISBLANK(V921),"",INDEX(호기!$A$1:$B$657,MATCH('생산계획(잉크)'!B1373,호기!$A$1:$A$657,0),2))</f>
        <v/>
      </c>
      <c r="X921" s="24">
        <f>T921+V921-INDEX(표5[#All],MATCH(B921,표5[[#All],[잉크]],0),5)</f>
        <v>0</v>
      </c>
      <c r="Y921" s="21" t="str">
        <f>IFERROR(X921/INDEX(표5[#All],MATCH(B921,표5[[#All],[잉크]],0),17),"")</f>
        <v/>
      </c>
      <c r="Z921" s="23"/>
      <c r="AA921" s="23" t="str">
        <f>IF(ISBLANK(Z921),"",INDEX(호기!$A$1:$B$657,MATCH('생산계획(잉크)'!B1373,호기!$A$1:$A$657,0),2))</f>
        <v/>
      </c>
      <c r="AB921" s="24">
        <f>X921+Z921-INDEX(표5[#All],MATCH(B921,표5[[#All],[잉크]],0),5)</f>
        <v>0</v>
      </c>
      <c r="AC921" s="21" t="str">
        <f>IFERROR(AB921/INDEX(표5[#All],MATCH(B921,표5[[#All],[잉크]],0),20),"")</f>
        <v/>
      </c>
      <c r="AD921" s="23"/>
      <c r="AE921" s="235"/>
      <c r="BB921" s="67"/>
      <c r="BC921" s="67"/>
      <c r="BD921" s="67"/>
      <c r="BE921" s="67"/>
      <c r="BF921" s="67"/>
    </row>
    <row r="922" spans="2:58" ht="15.75" hidden="1" customHeight="1" x14ac:dyDescent="0.3">
      <c r="B922" s="5" t="s">
        <v>4106</v>
      </c>
      <c r="C922" s="68"/>
      <c r="D922" s="69" t="str">
        <f>IFERROR(C922/INDEX(표5[#All],MATCH(B922,표5[[#All],[잉크]],0),2),"")</f>
        <v/>
      </c>
      <c r="E922" s="22">
        <f>$C922-INDEX(표5[#All],MATCH(B922,표5[[#All],[잉크]],0),24)</f>
        <v>0</v>
      </c>
      <c r="F922" s="542"/>
      <c r="G922" s="23" t="str">
        <f>IF(ISBLANK(F922),"",INDEX(호기!$A$1:$B$657,MATCH('생산계획(잉크)'!B1374,호기!$A$1:$A$657,0),2))</f>
        <v/>
      </c>
      <c r="H922" s="24">
        <f>C922+F922-INDEX(표5[#All],MATCH(B922,표5[[#All],[잉크]],0),2)</f>
        <v>0</v>
      </c>
      <c r="I922" s="21" t="str">
        <f>IFERROR(H922/INDEX(표5[#All],MATCH(B922,표5[[#All],[잉크]],0),5),"")</f>
        <v/>
      </c>
      <c r="J922" s="542"/>
      <c r="K922" s="25" t="str">
        <f>IF(ISBLANK(J922),"",INDEX(호기!$A$1:$B$657,MATCH('생산계획(잉크)'!B1374,호기!$A$1:$A$657,0),2))</f>
        <v/>
      </c>
      <c r="L922" s="24">
        <f>H922+J922-INDEX(표5[#All],MATCH(B922,표5[[#All],[잉크]],0),5)</f>
        <v>0</v>
      </c>
      <c r="M922" s="21" t="str">
        <f>IFERROR(L922/INDEX(표5[#All],MATCH(B922,표5[[#All],[잉크]],0),8),"")</f>
        <v/>
      </c>
      <c r="N922" s="542"/>
      <c r="O922" s="23" t="str">
        <f>IF(ISBLANK(N922),"",INDEX(호기!$A$1:$B$657,MATCH('생산계획(잉크)'!B1374,호기!$A$1:$A$657,0),2))</f>
        <v/>
      </c>
      <c r="P922" s="24">
        <f>L922+N922-INDEX(표5[#All],MATCH(B922,표5[[#All],[잉크]],0),5)</f>
        <v>0</v>
      </c>
      <c r="Q922" s="21" t="str">
        <f>IFERROR(P922/INDEX(표5[#All],MATCH(B922,표5[[#All],[잉크]],0),11),"")</f>
        <v/>
      </c>
      <c r="R922" s="542"/>
      <c r="S922" s="25" t="str">
        <f>IF(ISBLANK(R922),"",INDEX(호기!$A$1:$B$657,MATCH('생산계획(잉크)'!B1374,호기!$A$1:$A$657,0),2))</f>
        <v/>
      </c>
      <c r="T922" s="24">
        <f>P922+R922-INDEX(표5[#All],MATCH(B922,표5[[#All],[잉크]],0),5)</f>
        <v>0</v>
      </c>
      <c r="U922" s="21" t="str">
        <f>IFERROR(T922/INDEX(표5[#All],MATCH(B922,표5[[#All],[잉크]],0),14),"")</f>
        <v/>
      </c>
      <c r="V922" s="542"/>
      <c r="W922" s="23" t="str">
        <f>IF(ISBLANK(V922),"",INDEX(호기!$A$1:$B$657,MATCH('생산계획(잉크)'!B1374,호기!$A$1:$A$657,0),2))</f>
        <v/>
      </c>
      <c r="X922" s="24">
        <f>T922+V922-INDEX(표5[#All],MATCH(B922,표5[[#All],[잉크]],0),5)</f>
        <v>0</v>
      </c>
      <c r="Y922" s="21" t="str">
        <f>IFERROR(X922/INDEX(표5[#All],MATCH(B922,표5[[#All],[잉크]],0),17),"")</f>
        <v/>
      </c>
      <c r="Z922" s="23"/>
      <c r="AA922" s="23" t="str">
        <f>IF(ISBLANK(Z922),"",INDEX(호기!$A$1:$B$657,MATCH('생산계획(잉크)'!B1374,호기!$A$1:$A$657,0),2))</f>
        <v/>
      </c>
      <c r="AB922" s="24">
        <f>X922+Z922-INDEX(표5[#All],MATCH(B922,표5[[#All],[잉크]],0),5)</f>
        <v>0</v>
      </c>
      <c r="AC922" s="21" t="str">
        <f>IFERROR(AB922/INDEX(표5[#All],MATCH(B922,표5[[#All],[잉크]],0),20),"")</f>
        <v/>
      </c>
      <c r="AD922" s="23"/>
      <c r="AE922" s="235"/>
      <c r="BB922" s="67"/>
      <c r="BC922" s="67"/>
      <c r="BD922" s="67"/>
      <c r="BE922" s="67"/>
      <c r="BF922" s="67"/>
    </row>
    <row r="923" spans="2:58" ht="15.75" hidden="1" customHeight="1" x14ac:dyDescent="0.3">
      <c r="B923" s="5" t="s">
        <v>4111</v>
      </c>
      <c r="C923" s="68"/>
      <c r="D923" s="69" t="str">
        <f>IFERROR(C923/INDEX(표5[#All],MATCH(B923,표5[[#All],[잉크]],0),2),"")</f>
        <v/>
      </c>
      <c r="E923" s="22">
        <f>$C923-INDEX(표5[#All],MATCH(B923,표5[[#All],[잉크]],0),24)</f>
        <v>0</v>
      </c>
      <c r="F923" s="542"/>
      <c r="G923" s="23" t="str">
        <f>IF(ISBLANK(F923),"",INDEX(호기!$A$1:$B$657,MATCH('생산계획(잉크)'!B1375,호기!$A$1:$A$657,0),2))</f>
        <v/>
      </c>
      <c r="H923" s="24">
        <f>C923+F923-INDEX(표5[#All],MATCH(B923,표5[[#All],[잉크]],0),2)</f>
        <v>0</v>
      </c>
      <c r="I923" s="21" t="str">
        <f>IFERROR(H923/INDEX(표5[#All],MATCH(B923,표5[[#All],[잉크]],0),5),"")</f>
        <v/>
      </c>
      <c r="J923" s="542"/>
      <c r="K923" s="25" t="str">
        <f>IF(ISBLANK(J923),"",INDEX(호기!$A$1:$B$657,MATCH('생산계획(잉크)'!B1375,호기!$A$1:$A$657,0),2))</f>
        <v/>
      </c>
      <c r="L923" s="24">
        <f>H923+J923-INDEX(표5[#All],MATCH(B923,표5[[#All],[잉크]],0),5)</f>
        <v>0</v>
      </c>
      <c r="M923" s="21" t="str">
        <f>IFERROR(L923/INDEX(표5[#All],MATCH(B923,표5[[#All],[잉크]],0),8),"")</f>
        <v/>
      </c>
      <c r="N923" s="542"/>
      <c r="O923" s="23" t="str">
        <f>IF(ISBLANK(N923),"",INDEX(호기!$A$1:$B$657,MATCH('생산계획(잉크)'!B1375,호기!$A$1:$A$657,0),2))</f>
        <v/>
      </c>
      <c r="P923" s="24">
        <f>L923+N923-INDEX(표5[#All],MATCH(B923,표5[[#All],[잉크]],0),5)</f>
        <v>0</v>
      </c>
      <c r="Q923" s="21" t="str">
        <f>IFERROR(P923/INDEX(표5[#All],MATCH(B923,표5[[#All],[잉크]],0),11),"")</f>
        <v/>
      </c>
      <c r="R923" s="542"/>
      <c r="S923" s="25" t="str">
        <f>IF(ISBLANK(R923),"",INDEX(호기!$A$1:$B$657,MATCH('생산계획(잉크)'!B1375,호기!$A$1:$A$657,0),2))</f>
        <v/>
      </c>
      <c r="T923" s="24">
        <f>P923+R923-INDEX(표5[#All],MATCH(B923,표5[[#All],[잉크]],0),5)</f>
        <v>0</v>
      </c>
      <c r="U923" s="21" t="str">
        <f>IFERROR(T923/INDEX(표5[#All],MATCH(B923,표5[[#All],[잉크]],0),14),"")</f>
        <v/>
      </c>
      <c r="V923" s="542"/>
      <c r="W923" s="23" t="str">
        <f>IF(ISBLANK(V923),"",INDEX(호기!$A$1:$B$657,MATCH('생산계획(잉크)'!B1375,호기!$A$1:$A$657,0),2))</f>
        <v/>
      </c>
      <c r="X923" s="24">
        <f>T923+V923-INDEX(표5[#All],MATCH(B923,표5[[#All],[잉크]],0),5)</f>
        <v>0</v>
      </c>
      <c r="Y923" s="21" t="str">
        <f>IFERROR(X923/INDEX(표5[#All],MATCH(B923,표5[[#All],[잉크]],0),17),"")</f>
        <v/>
      </c>
      <c r="Z923" s="23"/>
      <c r="AA923" s="23" t="str">
        <f>IF(ISBLANK(Z923),"",INDEX(호기!$A$1:$B$657,MATCH('생산계획(잉크)'!B1375,호기!$A$1:$A$657,0),2))</f>
        <v/>
      </c>
      <c r="AB923" s="24">
        <f>X923+Z923-INDEX(표5[#All],MATCH(B923,표5[[#All],[잉크]],0),5)</f>
        <v>0</v>
      </c>
      <c r="AC923" s="21" t="str">
        <f>IFERROR(AB923/INDEX(표5[#All],MATCH(B923,표5[[#All],[잉크]],0),20),"")</f>
        <v/>
      </c>
      <c r="AD923" s="23"/>
      <c r="AE923" s="235"/>
      <c r="BB923" s="67"/>
      <c r="BC923" s="67"/>
      <c r="BD923" s="67"/>
      <c r="BE923" s="67"/>
      <c r="BF923" s="67"/>
    </row>
    <row r="924" spans="2:58" ht="15.75" hidden="1" customHeight="1" x14ac:dyDescent="0.3">
      <c r="B924" s="5" t="s">
        <v>4118</v>
      </c>
      <c r="C924" s="68"/>
      <c r="D924" s="69" t="str">
        <f>IFERROR(C924/INDEX(표5[#All],MATCH(B924,표5[[#All],[잉크]],0),2),"")</f>
        <v/>
      </c>
      <c r="E924" s="22">
        <f>$C924-INDEX(표5[#All],MATCH(B924,표5[[#All],[잉크]],0),24)</f>
        <v>0</v>
      </c>
      <c r="F924" s="542"/>
      <c r="G924" s="23" t="str">
        <f>IF(ISBLANK(F924),"",INDEX(호기!$A$1:$B$657,MATCH('생산계획(잉크)'!B1376,호기!$A$1:$A$657,0),2))</f>
        <v/>
      </c>
      <c r="H924" s="24">
        <f>C924+F924-INDEX(표5[#All],MATCH(B924,표5[[#All],[잉크]],0),2)</f>
        <v>0</v>
      </c>
      <c r="I924" s="21" t="str">
        <f>IFERROR(H924/INDEX(표5[#All],MATCH(B924,표5[[#All],[잉크]],0),5),"")</f>
        <v/>
      </c>
      <c r="J924" s="542"/>
      <c r="K924" s="25" t="str">
        <f>IF(ISBLANK(J924),"",INDEX(호기!$A$1:$B$657,MATCH('생산계획(잉크)'!B1376,호기!$A$1:$A$657,0),2))</f>
        <v/>
      </c>
      <c r="L924" s="24">
        <f>H924+J924-INDEX(표5[#All],MATCH(B924,표5[[#All],[잉크]],0),5)</f>
        <v>0</v>
      </c>
      <c r="M924" s="21" t="str">
        <f>IFERROR(L924/INDEX(표5[#All],MATCH(B924,표5[[#All],[잉크]],0),8),"")</f>
        <v/>
      </c>
      <c r="N924" s="542"/>
      <c r="O924" s="23" t="str">
        <f>IF(ISBLANK(N924),"",INDEX(호기!$A$1:$B$657,MATCH('생산계획(잉크)'!B1376,호기!$A$1:$A$657,0),2))</f>
        <v/>
      </c>
      <c r="P924" s="24">
        <f>L924+N924-INDEX(표5[#All],MATCH(B924,표5[[#All],[잉크]],0),5)</f>
        <v>0</v>
      </c>
      <c r="Q924" s="21" t="str">
        <f>IFERROR(P924/INDEX(표5[#All],MATCH(B924,표5[[#All],[잉크]],0),11),"")</f>
        <v/>
      </c>
      <c r="R924" s="542"/>
      <c r="S924" s="25" t="str">
        <f>IF(ISBLANK(R924),"",INDEX(호기!$A$1:$B$657,MATCH('생산계획(잉크)'!B1376,호기!$A$1:$A$657,0),2))</f>
        <v/>
      </c>
      <c r="T924" s="24">
        <f>P924+R924-INDEX(표5[#All],MATCH(B924,표5[[#All],[잉크]],0),5)</f>
        <v>0</v>
      </c>
      <c r="U924" s="21" t="str">
        <f>IFERROR(T924/INDEX(표5[#All],MATCH(B924,표5[[#All],[잉크]],0),14),"")</f>
        <v/>
      </c>
      <c r="V924" s="542"/>
      <c r="W924" s="23" t="str">
        <f>IF(ISBLANK(V924),"",INDEX(호기!$A$1:$B$657,MATCH('생산계획(잉크)'!B1376,호기!$A$1:$A$657,0),2))</f>
        <v/>
      </c>
      <c r="X924" s="24">
        <f>T924+V924-INDEX(표5[#All],MATCH(B924,표5[[#All],[잉크]],0),5)</f>
        <v>0</v>
      </c>
      <c r="Y924" s="21" t="str">
        <f>IFERROR(X924/INDEX(표5[#All],MATCH(B924,표5[[#All],[잉크]],0),17),"")</f>
        <v/>
      </c>
      <c r="Z924" s="23"/>
      <c r="AA924" s="23" t="str">
        <f>IF(ISBLANK(Z924),"",INDEX(호기!$A$1:$B$657,MATCH('생산계획(잉크)'!B1376,호기!$A$1:$A$657,0),2))</f>
        <v/>
      </c>
      <c r="AB924" s="24">
        <f>X924+Z924-INDEX(표5[#All],MATCH(B924,표5[[#All],[잉크]],0),5)</f>
        <v>0</v>
      </c>
      <c r="AC924" s="21" t="str">
        <f>IFERROR(AB924/INDEX(표5[#All],MATCH(B924,표5[[#All],[잉크]],0),20),"")</f>
        <v/>
      </c>
      <c r="AD924" s="23"/>
      <c r="AE924" s="235"/>
      <c r="BB924" s="67"/>
      <c r="BC924" s="67"/>
      <c r="BD924" s="67"/>
      <c r="BE924" s="67"/>
      <c r="BF924" s="67"/>
    </row>
    <row r="925" spans="2:58" ht="15.75" hidden="1" customHeight="1" x14ac:dyDescent="0.3">
      <c r="B925" s="5" t="s">
        <v>4117</v>
      </c>
      <c r="C925" s="68"/>
      <c r="D925" s="69" t="str">
        <f>IFERROR(C925/INDEX(표5[#All],MATCH(B925,표5[[#All],[잉크]],0),2),"")</f>
        <v/>
      </c>
      <c r="E925" s="22">
        <f>$C925-INDEX(표5[#All],MATCH(B925,표5[[#All],[잉크]],0),24)</f>
        <v>0</v>
      </c>
      <c r="F925" s="542"/>
      <c r="G925" s="23" t="str">
        <f>IF(ISBLANK(F925),"",INDEX(호기!$A$1:$B$657,MATCH('생산계획(잉크)'!B1377,호기!$A$1:$A$657,0),2))</f>
        <v/>
      </c>
      <c r="H925" s="24">
        <f>C925+F925-INDEX(표5[#All],MATCH(B925,표5[[#All],[잉크]],0),2)</f>
        <v>0</v>
      </c>
      <c r="I925" s="21" t="str">
        <f>IFERROR(H925/INDEX(표5[#All],MATCH(B925,표5[[#All],[잉크]],0),5),"")</f>
        <v/>
      </c>
      <c r="J925" s="542"/>
      <c r="K925" s="25" t="str">
        <f>IF(ISBLANK(J925),"",INDEX(호기!$A$1:$B$657,MATCH('생산계획(잉크)'!B1377,호기!$A$1:$A$657,0),2))</f>
        <v/>
      </c>
      <c r="L925" s="24">
        <f>H925+J925-INDEX(표5[#All],MATCH(B925,표5[[#All],[잉크]],0),5)</f>
        <v>0</v>
      </c>
      <c r="M925" s="21" t="str">
        <f>IFERROR(L925/INDEX(표5[#All],MATCH(B925,표5[[#All],[잉크]],0),8),"")</f>
        <v/>
      </c>
      <c r="N925" s="542"/>
      <c r="O925" s="23" t="str">
        <f>IF(ISBLANK(N925),"",INDEX(호기!$A$1:$B$657,MATCH('생산계획(잉크)'!B1377,호기!$A$1:$A$657,0),2))</f>
        <v/>
      </c>
      <c r="P925" s="24">
        <f>L925+N925-INDEX(표5[#All],MATCH(B925,표5[[#All],[잉크]],0),5)</f>
        <v>0</v>
      </c>
      <c r="Q925" s="21" t="str">
        <f>IFERROR(P925/INDEX(표5[#All],MATCH(B925,표5[[#All],[잉크]],0),11),"")</f>
        <v/>
      </c>
      <c r="R925" s="542"/>
      <c r="S925" s="25" t="str">
        <f>IF(ISBLANK(R925),"",INDEX(호기!$A$1:$B$657,MATCH('생산계획(잉크)'!B1377,호기!$A$1:$A$657,0),2))</f>
        <v/>
      </c>
      <c r="T925" s="24">
        <f>P925+R925-INDEX(표5[#All],MATCH(B925,표5[[#All],[잉크]],0),5)</f>
        <v>0</v>
      </c>
      <c r="U925" s="21" t="str">
        <f>IFERROR(T925/INDEX(표5[#All],MATCH(B925,표5[[#All],[잉크]],0),14),"")</f>
        <v/>
      </c>
      <c r="V925" s="542"/>
      <c r="W925" s="23" t="str">
        <f>IF(ISBLANK(V925),"",INDEX(호기!$A$1:$B$657,MATCH('생산계획(잉크)'!B1377,호기!$A$1:$A$657,0),2))</f>
        <v/>
      </c>
      <c r="X925" s="24">
        <f>T925+V925-INDEX(표5[#All],MATCH(B925,표5[[#All],[잉크]],0),5)</f>
        <v>0</v>
      </c>
      <c r="Y925" s="21" t="str">
        <f>IFERROR(X925/INDEX(표5[#All],MATCH(B925,표5[[#All],[잉크]],0),17),"")</f>
        <v/>
      </c>
      <c r="Z925" s="23"/>
      <c r="AA925" s="23" t="str">
        <f>IF(ISBLANK(Z925),"",INDEX(호기!$A$1:$B$657,MATCH('생산계획(잉크)'!B1377,호기!$A$1:$A$657,0),2))</f>
        <v/>
      </c>
      <c r="AB925" s="24">
        <f>X925+Z925-INDEX(표5[#All],MATCH(B925,표5[[#All],[잉크]],0),5)</f>
        <v>0</v>
      </c>
      <c r="AC925" s="21" t="str">
        <f>IFERROR(AB925/INDEX(표5[#All],MATCH(B925,표5[[#All],[잉크]],0),20),"")</f>
        <v/>
      </c>
      <c r="AD925" s="23"/>
      <c r="AE925" s="235"/>
      <c r="BB925" s="67"/>
      <c r="BC925" s="67"/>
      <c r="BD925" s="67"/>
      <c r="BE925" s="67"/>
      <c r="BF925" s="67"/>
    </row>
    <row r="926" spans="2:58" ht="15.75" hidden="1" customHeight="1" x14ac:dyDescent="0.3">
      <c r="B926" s="5" t="s">
        <v>4120</v>
      </c>
      <c r="C926" s="68"/>
      <c r="D926" s="69" t="str">
        <f>IFERROR(C926/INDEX(표5[#All],MATCH(B926,표5[[#All],[잉크]],0),2),"")</f>
        <v/>
      </c>
      <c r="E926" s="22">
        <f>$C926-INDEX(표5[#All],MATCH(B926,표5[[#All],[잉크]],0),24)</f>
        <v>0</v>
      </c>
      <c r="F926" s="542"/>
      <c r="G926" s="23" t="str">
        <f>IF(ISBLANK(F926),"",INDEX(호기!$A$1:$B$657,MATCH('생산계획(잉크)'!B1378,호기!$A$1:$A$657,0),2))</f>
        <v/>
      </c>
      <c r="H926" s="24">
        <f>C926+F926-INDEX(표5[#All],MATCH(B926,표5[[#All],[잉크]],0),2)</f>
        <v>0</v>
      </c>
      <c r="I926" s="21" t="str">
        <f>IFERROR(H926/INDEX(표5[#All],MATCH(B926,표5[[#All],[잉크]],0),5),"")</f>
        <v/>
      </c>
      <c r="J926" s="542"/>
      <c r="K926" s="25" t="str">
        <f>IF(ISBLANK(J926),"",INDEX(호기!$A$1:$B$657,MATCH('생산계획(잉크)'!B1378,호기!$A$1:$A$657,0),2))</f>
        <v/>
      </c>
      <c r="L926" s="24">
        <f>H926+J926-INDEX(표5[#All],MATCH(B926,표5[[#All],[잉크]],0),5)</f>
        <v>0</v>
      </c>
      <c r="M926" s="21" t="str">
        <f>IFERROR(L926/INDEX(표5[#All],MATCH(B926,표5[[#All],[잉크]],0),8),"")</f>
        <v/>
      </c>
      <c r="N926" s="542"/>
      <c r="O926" s="23" t="str">
        <f>IF(ISBLANK(N926),"",INDEX(호기!$A$1:$B$657,MATCH('생산계획(잉크)'!B1378,호기!$A$1:$A$657,0),2))</f>
        <v/>
      </c>
      <c r="P926" s="24">
        <f>L926+N926-INDEX(표5[#All],MATCH(B926,표5[[#All],[잉크]],0),5)</f>
        <v>0</v>
      </c>
      <c r="Q926" s="21" t="str">
        <f>IFERROR(P926/INDEX(표5[#All],MATCH(B926,표5[[#All],[잉크]],0),11),"")</f>
        <v/>
      </c>
      <c r="R926" s="542"/>
      <c r="S926" s="25" t="str">
        <f>IF(ISBLANK(R926),"",INDEX(호기!$A$1:$B$657,MATCH('생산계획(잉크)'!B1378,호기!$A$1:$A$657,0),2))</f>
        <v/>
      </c>
      <c r="T926" s="24">
        <f>P926+R926-INDEX(표5[#All],MATCH(B926,표5[[#All],[잉크]],0),5)</f>
        <v>0</v>
      </c>
      <c r="U926" s="21" t="str">
        <f>IFERROR(T926/INDEX(표5[#All],MATCH(B926,표5[[#All],[잉크]],0),14),"")</f>
        <v/>
      </c>
      <c r="V926" s="542"/>
      <c r="W926" s="23" t="str">
        <f>IF(ISBLANK(V926),"",INDEX(호기!$A$1:$B$657,MATCH('생산계획(잉크)'!B1378,호기!$A$1:$A$657,0),2))</f>
        <v/>
      </c>
      <c r="X926" s="24">
        <f>T926+V926-INDEX(표5[#All],MATCH(B926,표5[[#All],[잉크]],0),5)</f>
        <v>0</v>
      </c>
      <c r="Y926" s="21" t="str">
        <f>IFERROR(X926/INDEX(표5[#All],MATCH(B926,표5[[#All],[잉크]],0),17),"")</f>
        <v/>
      </c>
      <c r="Z926" s="23"/>
      <c r="AA926" s="23" t="str">
        <f>IF(ISBLANK(Z926),"",INDEX(호기!$A$1:$B$657,MATCH('생산계획(잉크)'!B1378,호기!$A$1:$A$657,0),2))</f>
        <v/>
      </c>
      <c r="AB926" s="24">
        <f>X926+Z926-INDEX(표5[#All],MATCH(B926,표5[[#All],[잉크]],0),5)</f>
        <v>0</v>
      </c>
      <c r="AC926" s="21" t="str">
        <f>IFERROR(AB926/INDEX(표5[#All],MATCH(B926,표5[[#All],[잉크]],0),20),"")</f>
        <v/>
      </c>
      <c r="AD926" s="23"/>
      <c r="AE926" s="235"/>
      <c r="BB926" s="67"/>
      <c r="BC926" s="67"/>
      <c r="BD926" s="67"/>
      <c r="BE926" s="67"/>
      <c r="BF926" s="67"/>
    </row>
    <row r="927" spans="2:58" ht="15.75" hidden="1" customHeight="1" x14ac:dyDescent="0.3">
      <c r="B927" s="5" t="s">
        <v>4121</v>
      </c>
      <c r="C927" s="68"/>
      <c r="D927" s="69" t="str">
        <f>IFERROR(C927/INDEX(표5[#All],MATCH(B927,표5[[#All],[잉크]],0),2),"")</f>
        <v/>
      </c>
      <c r="E927" s="22">
        <f>$C927-INDEX(표5[#All],MATCH(B927,표5[[#All],[잉크]],0),24)</f>
        <v>0</v>
      </c>
      <c r="F927" s="542"/>
      <c r="G927" s="23" t="str">
        <f>IF(ISBLANK(F927),"",INDEX(호기!$A$1:$B$657,MATCH('생산계획(잉크)'!B1379,호기!$A$1:$A$657,0),2))</f>
        <v/>
      </c>
      <c r="H927" s="24">
        <f>C927+F927-INDEX(표5[#All],MATCH(B927,표5[[#All],[잉크]],0),2)</f>
        <v>0</v>
      </c>
      <c r="I927" s="21" t="str">
        <f>IFERROR(H927/INDEX(표5[#All],MATCH(B927,표5[[#All],[잉크]],0),5),"")</f>
        <v/>
      </c>
      <c r="J927" s="542"/>
      <c r="K927" s="25" t="str">
        <f>IF(ISBLANK(J927),"",INDEX(호기!$A$1:$B$657,MATCH('생산계획(잉크)'!B1379,호기!$A$1:$A$657,0),2))</f>
        <v/>
      </c>
      <c r="L927" s="24">
        <f>H927+J927-INDEX(표5[#All],MATCH(B927,표5[[#All],[잉크]],0),5)</f>
        <v>0</v>
      </c>
      <c r="M927" s="21" t="str">
        <f>IFERROR(L927/INDEX(표5[#All],MATCH(B927,표5[[#All],[잉크]],0),8),"")</f>
        <v/>
      </c>
      <c r="N927" s="542"/>
      <c r="O927" s="23" t="str">
        <f>IF(ISBLANK(N927),"",INDEX(호기!$A$1:$B$657,MATCH('생산계획(잉크)'!B1379,호기!$A$1:$A$657,0),2))</f>
        <v/>
      </c>
      <c r="P927" s="24">
        <f>L927+N927-INDEX(표5[#All],MATCH(B927,표5[[#All],[잉크]],0),5)</f>
        <v>0</v>
      </c>
      <c r="Q927" s="21" t="str">
        <f>IFERROR(P927/INDEX(표5[#All],MATCH(B927,표5[[#All],[잉크]],0),11),"")</f>
        <v/>
      </c>
      <c r="R927" s="542"/>
      <c r="S927" s="25" t="str">
        <f>IF(ISBLANK(R927),"",INDEX(호기!$A$1:$B$657,MATCH('생산계획(잉크)'!B1379,호기!$A$1:$A$657,0),2))</f>
        <v/>
      </c>
      <c r="T927" s="24">
        <f>P927+R927-INDEX(표5[#All],MATCH(B927,표5[[#All],[잉크]],0),5)</f>
        <v>0</v>
      </c>
      <c r="U927" s="21" t="str">
        <f>IFERROR(T927/INDEX(표5[#All],MATCH(B927,표5[[#All],[잉크]],0),14),"")</f>
        <v/>
      </c>
      <c r="V927" s="542"/>
      <c r="W927" s="23" t="str">
        <f>IF(ISBLANK(V927),"",INDEX(호기!$A$1:$B$657,MATCH('생산계획(잉크)'!B1379,호기!$A$1:$A$657,0),2))</f>
        <v/>
      </c>
      <c r="X927" s="24">
        <f>T927+V927-INDEX(표5[#All],MATCH(B927,표5[[#All],[잉크]],0),5)</f>
        <v>0</v>
      </c>
      <c r="Y927" s="21" t="str">
        <f>IFERROR(X927/INDEX(표5[#All],MATCH(B927,표5[[#All],[잉크]],0),17),"")</f>
        <v/>
      </c>
      <c r="Z927" s="23"/>
      <c r="AA927" s="23" t="str">
        <f>IF(ISBLANK(Z927),"",INDEX(호기!$A$1:$B$657,MATCH('생산계획(잉크)'!B1379,호기!$A$1:$A$657,0),2))</f>
        <v/>
      </c>
      <c r="AB927" s="24">
        <f>X927+Z927-INDEX(표5[#All],MATCH(B927,표5[[#All],[잉크]],0),5)</f>
        <v>0</v>
      </c>
      <c r="AC927" s="21" t="str">
        <f>IFERROR(AB927/INDEX(표5[#All],MATCH(B927,표5[[#All],[잉크]],0),20),"")</f>
        <v/>
      </c>
      <c r="AD927" s="23"/>
      <c r="AE927" s="235"/>
      <c r="BB927" s="67"/>
      <c r="BC927" s="67"/>
      <c r="BD927" s="67"/>
      <c r="BE927" s="67"/>
      <c r="BF927" s="67"/>
    </row>
    <row r="928" spans="2:58" ht="15.75" hidden="1" customHeight="1" x14ac:dyDescent="0.3">
      <c r="B928" s="5" t="s">
        <v>4128</v>
      </c>
      <c r="C928" s="68"/>
      <c r="D928" s="69" t="str">
        <f>IFERROR(C928/INDEX(표5[#All],MATCH(B928,표5[[#All],[잉크]],0),2),"")</f>
        <v/>
      </c>
      <c r="E928" s="22">
        <f>$C928-INDEX(표5[#All],MATCH(B928,표5[[#All],[잉크]],0),24)</f>
        <v>0</v>
      </c>
      <c r="F928" s="542"/>
      <c r="G928" s="23" t="str">
        <f>IF(ISBLANK(F928),"",INDEX(호기!$A$1:$B$657,MATCH('생산계획(잉크)'!B1380,호기!$A$1:$A$657,0),2))</f>
        <v/>
      </c>
      <c r="H928" s="24">
        <f>C928+F928-INDEX(표5[#All],MATCH(B928,표5[[#All],[잉크]],0),2)</f>
        <v>0</v>
      </c>
      <c r="I928" s="21" t="str">
        <f>IFERROR(H928/INDEX(표5[#All],MATCH(B928,표5[[#All],[잉크]],0),5),"")</f>
        <v/>
      </c>
      <c r="J928" s="542"/>
      <c r="K928" s="25" t="str">
        <f>IF(ISBLANK(J928),"",INDEX(호기!$A$1:$B$657,MATCH('생산계획(잉크)'!B1380,호기!$A$1:$A$657,0),2))</f>
        <v/>
      </c>
      <c r="L928" s="24">
        <f>H928+J928-INDEX(표5[#All],MATCH(B928,표5[[#All],[잉크]],0),5)</f>
        <v>0</v>
      </c>
      <c r="M928" s="21" t="str">
        <f>IFERROR(L928/INDEX(표5[#All],MATCH(B928,표5[[#All],[잉크]],0),8),"")</f>
        <v/>
      </c>
      <c r="N928" s="542"/>
      <c r="O928" s="23" t="str">
        <f>IF(ISBLANK(N928),"",INDEX(호기!$A$1:$B$657,MATCH('생산계획(잉크)'!B1380,호기!$A$1:$A$657,0),2))</f>
        <v/>
      </c>
      <c r="P928" s="24">
        <f>L928+N928-INDEX(표5[#All],MATCH(B928,표5[[#All],[잉크]],0),5)</f>
        <v>0</v>
      </c>
      <c r="Q928" s="21" t="str">
        <f>IFERROR(P928/INDEX(표5[#All],MATCH(B928,표5[[#All],[잉크]],0),11),"")</f>
        <v/>
      </c>
      <c r="R928" s="542"/>
      <c r="S928" s="25" t="str">
        <f>IF(ISBLANK(R928),"",INDEX(호기!$A$1:$B$657,MATCH('생산계획(잉크)'!B1380,호기!$A$1:$A$657,0),2))</f>
        <v/>
      </c>
      <c r="T928" s="24">
        <f>P928+R928-INDEX(표5[#All],MATCH(B928,표5[[#All],[잉크]],0),5)</f>
        <v>0</v>
      </c>
      <c r="U928" s="21" t="str">
        <f>IFERROR(T928/INDEX(표5[#All],MATCH(B928,표5[[#All],[잉크]],0),14),"")</f>
        <v/>
      </c>
      <c r="V928" s="542"/>
      <c r="W928" s="23" t="str">
        <f>IF(ISBLANK(V928),"",INDEX(호기!$A$1:$B$657,MATCH('생산계획(잉크)'!B1380,호기!$A$1:$A$657,0),2))</f>
        <v/>
      </c>
      <c r="X928" s="24">
        <f>T928+V928-INDEX(표5[#All],MATCH(B928,표5[[#All],[잉크]],0),5)</f>
        <v>0</v>
      </c>
      <c r="Y928" s="21" t="str">
        <f>IFERROR(X928/INDEX(표5[#All],MATCH(B928,표5[[#All],[잉크]],0),17),"")</f>
        <v/>
      </c>
      <c r="Z928" s="23"/>
      <c r="AA928" s="23" t="str">
        <f>IF(ISBLANK(Z928),"",INDEX(호기!$A$1:$B$657,MATCH('생산계획(잉크)'!B1380,호기!$A$1:$A$657,0),2))</f>
        <v/>
      </c>
      <c r="AB928" s="24">
        <f>X928+Z928-INDEX(표5[#All],MATCH(B928,표5[[#All],[잉크]],0),5)</f>
        <v>0</v>
      </c>
      <c r="AC928" s="21" t="str">
        <f>IFERROR(AB928/INDEX(표5[#All],MATCH(B928,표5[[#All],[잉크]],0),20),"")</f>
        <v/>
      </c>
      <c r="AD928" s="23"/>
      <c r="AE928" s="235"/>
      <c r="BB928" s="67"/>
      <c r="BC928" s="67"/>
      <c r="BD928" s="67"/>
      <c r="BE928" s="67"/>
      <c r="BF928" s="67"/>
    </row>
    <row r="929" spans="2:58" ht="15.75" hidden="1" customHeight="1" x14ac:dyDescent="0.3">
      <c r="B929" s="5" t="s">
        <v>4132</v>
      </c>
      <c r="C929" s="68"/>
      <c r="D929" s="69" t="str">
        <f>IFERROR(C929/INDEX(표5[#All],MATCH(B929,표5[[#All],[잉크]],0),2),"")</f>
        <v/>
      </c>
      <c r="E929" s="22">
        <f>$C929-INDEX(표5[#All],MATCH(B929,표5[[#All],[잉크]],0),24)</f>
        <v>0</v>
      </c>
      <c r="F929" s="542"/>
      <c r="G929" s="23" t="str">
        <f>IF(ISBLANK(F929),"",INDEX(호기!$A$1:$B$657,MATCH('생산계획(잉크)'!B1381,호기!$A$1:$A$657,0),2))</f>
        <v/>
      </c>
      <c r="H929" s="24">
        <f>C929+F929-INDEX(표5[#All],MATCH(B929,표5[[#All],[잉크]],0),2)</f>
        <v>0</v>
      </c>
      <c r="I929" s="21" t="str">
        <f>IFERROR(H929/INDEX(표5[#All],MATCH(B929,표5[[#All],[잉크]],0),5),"")</f>
        <v/>
      </c>
      <c r="J929" s="542"/>
      <c r="K929" s="25" t="str">
        <f>IF(ISBLANK(J929),"",INDEX(호기!$A$1:$B$657,MATCH('생산계획(잉크)'!B1381,호기!$A$1:$A$657,0),2))</f>
        <v/>
      </c>
      <c r="L929" s="24">
        <f>H929+J929-INDEX(표5[#All],MATCH(B929,표5[[#All],[잉크]],0),5)</f>
        <v>0</v>
      </c>
      <c r="M929" s="21" t="str">
        <f>IFERROR(L929/INDEX(표5[#All],MATCH(B929,표5[[#All],[잉크]],0),8),"")</f>
        <v/>
      </c>
      <c r="N929" s="542"/>
      <c r="O929" s="23" t="str">
        <f>IF(ISBLANK(N929),"",INDEX(호기!$A$1:$B$657,MATCH('생산계획(잉크)'!B1381,호기!$A$1:$A$657,0),2))</f>
        <v/>
      </c>
      <c r="P929" s="24">
        <f>L929+N929-INDEX(표5[#All],MATCH(B929,표5[[#All],[잉크]],0),5)</f>
        <v>0</v>
      </c>
      <c r="Q929" s="21" t="str">
        <f>IFERROR(P929/INDEX(표5[#All],MATCH(B929,표5[[#All],[잉크]],0),11),"")</f>
        <v/>
      </c>
      <c r="R929" s="542"/>
      <c r="S929" s="25" t="str">
        <f>IF(ISBLANK(R929),"",INDEX(호기!$A$1:$B$657,MATCH('생산계획(잉크)'!B1381,호기!$A$1:$A$657,0),2))</f>
        <v/>
      </c>
      <c r="T929" s="24">
        <f>P929+R929-INDEX(표5[#All],MATCH(B929,표5[[#All],[잉크]],0),5)</f>
        <v>0</v>
      </c>
      <c r="U929" s="21" t="str">
        <f>IFERROR(T929/INDEX(표5[#All],MATCH(B929,표5[[#All],[잉크]],0),14),"")</f>
        <v/>
      </c>
      <c r="V929" s="542"/>
      <c r="W929" s="23" t="str">
        <f>IF(ISBLANK(V929),"",INDEX(호기!$A$1:$B$657,MATCH('생산계획(잉크)'!B1381,호기!$A$1:$A$657,0),2))</f>
        <v/>
      </c>
      <c r="X929" s="24">
        <f>T929+V929-INDEX(표5[#All],MATCH(B929,표5[[#All],[잉크]],0),5)</f>
        <v>0</v>
      </c>
      <c r="Y929" s="21" t="str">
        <f>IFERROR(X929/INDEX(표5[#All],MATCH(B929,표5[[#All],[잉크]],0),17),"")</f>
        <v/>
      </c>
      <c r="Z929" s="23"/>
      <c r="AA929" s="23" t="str">
        <f>IF(ISBLANK(Z929),"",INDEX(호기!$A$1:$B$657,MATCH('생산계획(잉크)'!B1381,호기!$A$1:$A$657,0),2))</f>
        <v/>
      </c>
      <c r="AB929" s="24">
        <f>X929+Z929-INDEX(표5[#All],MATCH(B929,표5[[#All],[잉크]],0),5)</f>
        <v>0</v>
      </c>
      <c r="AC929" s="21" t="str">
        <f>IFERROR(AB929/INDEX(표5[#All],MATCH(B929,표5[[#All],[잉크]],0),20),"")</f>
        <v/>
      </c>
      <c r="AD929" s="23"/>
      <c r="AE929" s="235"/>
      <c r="BB929" s="67"/>
      <c r="BC929" s="67"/>
      <c r="BD929" s="67"/>
      <c r="BE929" s="67"/>
      <c r="BF929" s="67"/>
    </row>
    <row r="930" spans="2:58" ht="15.75" hidden="1" customHeight="1" x14ac:dyDescent="0.3">
      <c r="B930" s="5" t="s">
        <v>4133</v>
      </c>
      <c r="C930" s="68"/>
      <c r="D930" s="69" t="str">
        <f>IFERROR(C930/INDEX(표5[#All],MATCH(B930,표5[[#All],[잉크]],0),2),"")</f>
        <v/>
      </c>
      <c r="E930" s="22">
        <f>$C930-INDEX(표5[#All],MATCH(B930,표5[[#All],[잉크]],0),24)</f>
        <v>0</v>
      </c>
      <c r="F930" s="542"/>
      <c r="G930" s="23" t="str">
        <f>IF(ISBLANK(F930),"",INDEX(호기!$A$1:$B$657,MATCH('생산계획(잉크)'!B1382,호기!$A$1:$A$657,0),2))</f>
        <v/>
      </c>
      <c r="H930" s="24">
        <f>C930+F930-INDEX(표5[#All],MATCH(B930,표5[[#All],[잉크]],0),2)</f>
        <v>0</v>
      </c>
      <c r="I930" s="21" t="str">
        <f>IFERROR(H930/INDEX(표5[#All],MATCH(B930,표5[[#All],[잉크]],0),5),"")</f>
        <v/>
      </c>
      <c r="J930" s="542"/>
      <c r="K930" s="25" t="str">
        <f>IF(ISBLANK(J930),"",INDEX(호기!$A$1:$B$657,MATCH('생산계획(잉크)'!B1382,호기!$A$1:$A$657,0),2))</f>
        <v/>
      </c>
      <c r="L930" s="24">
        <f>H930+J930-INDEX(표5[#All],MATCH(B930,표5[[#All],[잉크]],0),5)</f>
        <v>0</v>
      </c>
      <c r="M930" s="21" t="str">
        <f>IFERROR(L930/INDEX(표5[#All],MATCH(B930,표5[[#All],[잉크]],0),8),"")</f>
        <v/>
      </c>
      <c r="N930" s="542"/>
      <c r="O930" s="23" t="str">
        <f>IF(ISBLANK(N930),"",INDEX(호기!$A$1:$B$657,MATCH('생산계획(잉크)'!B1382,호기!$A$1:$A$657,0),2))</f>
        <v/>
      </c>
      <c r="P930" s="24">
        <f>L930+N930-INDEX(표5[#All],MATCH(B930,표5[[#All],[잉크]],0),5)</f>
        <v>0</v>
      </c>
      <c r="Q930" s="21" t="str">
        <f>IFERROR(P930/INDEX(표5[#All],MATCH(B930,표5[[#All],[잉크]],0),11),"")</f>
        <v/>
      </c>
      <c r="R930" s="542"/>
      <c r="S930" s="25" t="str">
        <f>IF(ISBLANK(R930),"",INDEX(호기!$A$1:$B$657,MATCH('생산계획(잉크)'!B1382,호기!$A$1:$A$657,0),2))</f>
        <v/>
      </c>
      <c r="T930" s="24">
        <f>P930+R930-INDEX(표5[#All],MATCH(B930,표5[[#All],[잉크]],0),5)</f>
        <v>0</v>
      </c>
      <c r="U930" s="21" t="str">
        <f>IFERROR(T930/INDEX(표5[#All],MATCH(B930,표5[[#All],[잉크]],0),14),"")</f>
        <v/>
      </c>
      <c r="V930" s="542"/>
      <c r="W930" s="23" t="str">
        <f>IF(ISBLANK(V930),"",INDEX(호기!$A$1:$B$657,MATCH('생산계획(잉크)'!B1382,호기!$A$1:$A$657,0),2))</f>
        <v/>
      </c>
      <c r="X930" s="24">
        <f>T930+V930-INDEX(표5[#All],MATCH(B930,표5[[#All],[잉크]],0),5)</f>
        <v>0</v>
      </c>
      <c r="Y930" s="21" t="str">
        <f>IFERROR(X930/INDEX(표5[#All],MATCH(B930,표5[[#All],[잉크]],0),17),"")</f>
        <v/>
      </c>
      <c r="Z930" s="23"/>
      <c r="AA930" s="23" t="str">
        <f>IF(ISBLANK(Z930),"",INDEX(호기!$A$1:$B$657,MATCH('생산계획(잉크)'!B1382,호기!$A$1:$A$657,0),2))</f>
        <v/>
      </c>
      <c r="AB930" s="24">
        <f>X930+Z930-INDEX(표5[#All],MATCH(B930,표5[[#All],[잉크]],0),5)</f>
        <v>0</v>
      </c>
      <c r="AC930" s="21" t="str">
        <f>IFERROR(AB930/INDEX(표5[#All],MATCH(B930,표5[[#All],[잉크]],0),20),"")</f>
        <v/>
      </c>
      <c r="AD930" s="23"/>
      <c r="AE930" s="235"/>
      <c r="BB930" s="67"/>
      <c r="BC930" s="67"/>
      <c r="BD930" s="67"/>
      <c r="BE930" s="67"/>
      <c r="BF930" s="67"/>
    </row>
    <row r="931" spans="2:58" ht="15.75" hidden="1" customHeight="1" x14ac:dyDescent="0.3">
      <c r="B931" s="5" t="s">
        <v>4153</v>
      </c>
      <c r="C931" s="68"/>
      <c r="D931" s="69" t="str">
        <f>IFERROR(C931/INDEX(표5[#All],MATCH(B931,표5[[#All],[잉크]],0),2),"")</f>
        <v/>
      </c>
      <c r="E931" s="22">
        <f>$C931-INDEX(표5[#All],MATCH(B931,표5[[#All],[잉크]],0),24)</f>
        <v>0</v>
      </c>
      <c r="F931" s="542"/>
      <c r="G931" s="23" t="str">
        <f>IF(ISBLANK(F931),"",INDEX(호기!$A$1:$B$657,MATCH('생산계획(잉크)'!B1383,호기!$A$1:$A$657,0),2))</f>
        <v/>
      </c>
      <c r="H931" s="24">
        <f>C931+F931-INDEX(표5[#All],MATCH(B931,표5[[#All],[잉크]],0),2)</f>
        <v>0</v>
      </c>
      <c r="I931" s="21" t="str">
        <f>IFERROR(H931/INDEX(표5[#All],MATCH(B931,표5[[#All],[잉크]],0),5),"")</f>
        <v/>
      </c>
      <c r="J931" s="542"/>
      <c r="K931" s="25" t="str">
        <f>IF(ISBLANK(J931),"",INDEX(호기!$A$1:$B$657,MATCH('생산계획(잉크)'!B1383,호기!$A$1:$A$657,0),2))</f>
        <v/>
      </c>
      <c r="L931" s="24">
        <f>H931+J931-INDEX(표5[#All],MATCH(B931,표5[[#All],[잉크]],0),5)</f>
        <v>0</v>
      </c>
      <c r="M931" s="21" t="str">
        <f>IFERROR(L931/INDEX(표5[#All],MATCH(B931,표5[[#All],[잉크]],0),8),"")</f>
        <v/>
      </c>
      <c r="N931" s="542"/>
      <c r="O931" s="23" t="str">
        <f>IF(ISBLANK(N931),"",INDEX(호기!$A$1:$B$657,MATCH('생산계획(잉크)'!B1383,호기!$A$1:$A$657,0),2))</f>
        <v/>
      </c>
      <c r="P931" s="24">
        <f>L931+N931-INDEX(표5[#All],MATCH(B931,표5[[#All],[잉크]],0),5)</f>
        <v>0</v>
      </c>
      <c r="Q931" s="21" t="str">
        <f>IFERROR(P931/INDEX(표5[#All],MATCH(B931,표5[[#All],[잉크]],0),11),"")</f>
        <v/>
      </c>
      <c r="R931" s="542"/>
      <c r="S931" s="25" t="str">
        <f>IF(ISBLANK(R931),"",INDEX(호기!$A$1:$B$657,MATCH('생산계획(잉크)'!B1383,호기!$A$1:$A$657,0),2))</f>
        <v/>
      </c>
      <c r="T931" s="24">
        <f>P931+R931-INDEX(표5[#All],MATCH(B931,표5[[#All],[잉크]],0),5)</f>
        <v>0</v>
      </c>
      <c r="U931" s="21" t="str">
        <f>IFERROR(T931/INDEX(표5[#All],MATCH(B931,표5[[#All],[잉크]],0),14),"")</f>
        <v/>
      </c>
      <c r="V931" s="542"/>
      <c r="W931" s="23" t="str">
        <f>IF(ISBLANK(V931),"",INDEX(호기!$A$1:$B$657,MATCH('생산계획(잉크)'!B1383,호기!$A$1:$A$657,0),2))</f>
        <v/>
      </c>
      <c r="X931" s="24">
        <f>T931+V931-INDEX(표5[#All],MATCH(B931,표5[[#All],[잉크]],0),5)</f>
        <v>0</v>
      </c>
      <c r="Y931" s="21" t="str">
        <f>IFERROR(X931/INDEX(표5[#All],MATCH(B931,표5[[#All],[잉크]],0),17),"")</f>
        <v/>
      </c>
      <c r="Z931" s="23"/>
      <c r="AA931" s="23" t="str">
        <f>IF(ISBLANK(Z931),"",INDEX(호기!$A$1:$B$657,MATCH('생산계획(잉크)'!B1383,호기!$A$1:$A$657,0),2))</f>
        <v/>
      </c>
      <c r="AB931" s="24">
        <f>X931+Z931-INDEX(표5[#All],MATCH(B931,표5[[#All],[잉크]],0),5)</f>
        <v>0</v>
      </c>
      <c r="AC931" s="21" t="str">
        <f>IFERROR(AB931/INDEX(표5[#All],MATCH(B931,표5[[#All],[잉크]],0),20),"")</f>
        <v/>
      </c>
      <c r="AD931" s="23"/>
      <c r="AE931" s="235"/>
      <c r="BB931" s="67"/>
      <c r="BC931" s="67"/>
      <c r="BD931" s="67"/>
      <c r="BE931" s="67"/>
      <c r="BF931" s="67"/>
    </row>
    <row r="932" spans="2:58" ht="15.75" hidden="1" customHeight="1" x14ac:dyDescent="0.3">
      <c r="B932" s="5" t="s">
        <v>4150</v>
      </c>
      <c r="C932" s="68"/>
      <c r="D932" s="69" t="str">
        <f>IFERROR(C932/INDEX(표5[#All],MATCH(B932,표5[[#All],[잉크]],0),2),"")</f>
        <v/>
      </c>
      <c r="E932" s="22">
        <f>$C932-INDEX(표5[#All],MATCH(B932,표5[[#All],[잉크]],0),24)</f>
        <v>0</v>
      </c>
      <c r="F932" s="542"/>
      <c r="G932" s="23" t="str">
        <f>IF(ISBLANK(F932),"",INDEX(호기!$A$1:$B$657,MATCH('생산계획(잉크)'!B1384,호기!$A$1:$A$657,0),2))</f>
        <v/>
      </c>
      <c r="H932" s="24">
        <f>C932+F932-INDEX(표5[#All],MATCH(B932,표5[[#All],[잉크]],0),2)</f>
        <v>0</v>
      </c>
      <c r="I932" s="21" t="str">
        <f>IFERROR(H932/INDEX(표5[#All],MATCH(B932,표5[[#All],[잉크]],0),5),"")</f>
        <v/>
      </c>
      <c r="J932" s="542"/>
      <c r="K932" s="25" t="str">
        <f>IF(ISBLANK(J932),"",INDEX(호기!$A$1:$B$657,MATCH('생산계획(잉크)'!B1384,호기!$A$1:$A$657,0),2))</f>
        <v/>
      </c>
      <c r="L932" s="24">
        <f>H932+J932-INDEX(표5[#All],MATCH(B932,표5[[#All],[잉크]],0),5)</f>
        <v>0</v>
      </c>
      <c r="M932" s="21" t="str">
        <f>IFERROR(L932/INDEX(표5[#All],MATCH(B932,표5[[#All],[잉크]],0),8),"")</f>
        <v/>
      </c>
      <c r="N932" s="542"/>
      <c r="O932" s="23" t="str">
        <f>IF(ISBLANK(N932),"",INDEX(호기!$A$1:$B$657,MATCH('생산계획(잉크)'!B1384,호기!$A$1:$A$657,0),2))</f>
        <v/>
      </c>
      <c r="P932" s="24">
        <f>L932+N932-INDEX(표5[#All],MATCH(B932,표5[[#All],[잉크]],0),5)</f>
        <v>0</v>
      </c>
      <c r="Q932" s="21" t="str">
        <f>IFERROR(P932/INDEX(표5[#All],MATCH(B932,표5[[#All],[잉크]],0),11),"")</f>
        <v/>
      </c>
      <c r="R932" s="542"/>
      <c r="S932" s="25" t="str">
        <f>IF(ISBLANK(R932),"",INDEX(호기!$A$1:$B$657,MATCH('생산계획(잉크)'!B1384,호기!$A$1:$A$657,0),2))</f>
        <v/>
      </c>
      <c r="T932" s="24">
        <f>P932+R932-INDEX(표5[#All],MATCH(B932,표5[[#All],[잉크]],0),5)</f>
        <v>0</v>
      </c>
      <c r="U932" s="21" t="str">
        <f>IFERROR(T932/INDEX(표5[#All],MATCH(B932,표5[[#All],[잉크]],0),14),"")</f>
        <v/>
      </c>
      <c r="V932" s="542"/>
      <c r="W932" s="23" t="str">
        <f>IF(ISBLANK(V932),"",INDEX(호기!$A$1:$B$657,MATCH('생산계획(잉크)'!B1384,호기!$A$1:$A$657,0),2))</f>
        <v/>
      </c>
      <c r="X932" s="24">
        <f>T932+V932-INDEX(표5[#All],MATCH(B932,표5[[#All],[잉크]],0),5)</f>
        <v>0</v>
      </c>
      <c r="Y932" s="21" t="str">
        <f>IFERROR(X932/INDEX(표5[#All],MATCH(B932,표5[[#All],[잉크]],0),17),"")</f>
        <v/>
      </c>
      <c r="Z932" s="23"/>
      <c r="AA932" s="23" t="str">
        <f>IF(ISBLANK(Z932),"",INDEX(호기!$A$1:$B$657,MATCH('생산계획(잉크)'!B1384,호기!$A$1:$A$657,0),2))</f>
        <v/>
      </c>
      <c r="AB932" s="24">
        <f>X932+Z932-INDEX(표5[#All],MATCH(B932,표5[[#All],[잉크]],0),5)</f>
        <v>0</v>
      </c>
      <c r="AC932" s="21" t="str">
        <f>IFERROR(AB932/INDEX(표5[#All],MATCH(B932,표5[[#All],[잉크]],0),20),"")</f>
        <v/>
      </c>
      <c r="AD932" s="23"/>
      <c r="AE932" s="235"/>
      <c r="BB932" s="67"/>
      <c r="BC932" s="67"/>
      <c r="BD932" s="67"/>
      <c r="BE932" s="67"/>
      <c r="BF932" s="67"/>
    </row>
    <row r="933" spans="2:58" ht="15.75" customHeight="1" x14ac:dyDescent="0.3">
      <c r="B933" s="5" t="s">
        <v>4159</v>
      </c>
      <c r="C933" s="68">
        <v>0</v>
      </c>
      <c r="D933" s="69">
        <f>IFERROR(C933/INDEX(표5[#All],MATCH(B933,표5[[#All],[잉크]],0),2),"")</f>
        <v>0</v>
      </c>
      <c r="E933" s="22">
        <f>$C933-INDEX(표5[#All],MATCH(B933,표5[[#All],[잉크]],0),24)</f>
        <v>-8</v>
      </c>
      <c r="F933" s="571">
        <v>5</v>
      </c>
      <c r="G933" s="23" t="e">
        <f>IF(ISBLANK(F933),"",INDEX(호기!$A$1:$B$657,MATCH('생산계획(잉크)'!B1385,호기!$A$1:$A$657,0),2))</f>
        <v>#N/A</v>
      </c>
      <c r="H933" s="24">
        <f>C933+F933-INDEX(표5[#All],MATCH(B933,표5[[#All],[잉크]],0),2)</f>
        <v>3</v>
      </c>
      <c r="I933" s="21">
        <f>IFERROR(H933/INDEX(표5[#All],MATCH(B933,표5[[#All],[잉크]],0),5),"")</f>
        <v>1.5</v>
      </c>
      <c r="J933" s="542"/>
      <c r="K933" s="25" t="str">
        <f>IF(ISBLANK(J933),"",INDEX(호기!$A$1:$B$657,MATCH('생산계획(잉크)'!B1385,호기!$A$1:$A$657,0),2))</f>
        <v/>
      </c>
      <c r="L933" s="24">
        <f>H933+J933-INDEX(표5[#All],MATCH(B933,표5[[#All],[잉크]],0),5)</f>
        <v>1</v>
      </c>
      <c r="M933" s="21" t="str">
        <f>IFERROR(L933/INDEX(표5[#All],MATCH(B933,표5[[#All],[잉크]],0),8),"")</f>
        <v/>
      </c>
      <c r="N933" s="542"/>
      <c r="O933" s="23" t="str">
        <f>IF(ISBLANK(N933),"",INDEX(호기!$A$1:$B$657,MATCH('생산계획(잉크)'!B1385,호기!$A$1:$A$657,0),2))</f>
        <v/>
      </c>
      <c r="P933" s="24">
        <f>L933+N933-INDEX(표5[#All],MATCH(B933,표5[[#All],[잉크]],0),5)</f>
        <v>-1</v>
      </c>
      <c r="Q933" s="21" t="str">
        <f>IFERROR(P933/INDEX(표5[#All],MATCH(B933,표5[[#All],[잉크]],0),11),"")</f>
        <v/>
      </c>
      <c r="R933" s="542"/>
      <c r="S933" s="25" t="str">
        <f>IF(ISBLANK(R933),"",INDEX(호기!$A$1:$B$657,MATCH('생산계획(잉크)'!B1385,호기!$A$1:$A$657,0),2))</f>
        <v/>
      </c>
      <c r="T933" s="24">
        <f>P933+R933-INDEX(표5[#All],MATCH(B933,표5[[#All],[잉크]],0),5)</f>
        <v>-3</v>
      </c>
      <c r="U933" s="21" t="str">
        <f>IFERROR(T933/INDEX(표5[#All],MATCH(B933,표5[[#All],[잉크]],0),14),"")</f>
        <v/>
      </c>
      <c r="V933" s="542"/>
      <c r="W933" s="23" t="str">
        <f>IF(ISBLANK(V933),"",INDEX(호기!$A$1:$B$657,MATCH('생산계획(잉크)'!B1385,호기!$A$1:$A$657,0),2))</f>
        <v/>
      </c>
      <c r="X933" s="24">
        <f>T933+V933-INDEX(표5[#All],MATCH(B933,표5[[#All],[잉크]],0),5)</f>
        <v>-5</v>
      </c>
      <c r="Y933" s="21" t="str">
        <f>IFERROR(X933/INDEX(표5[#All],MATCH(B933,표5[[#All],[잉크]],0),17),"")</f>
        <v/>
      </c>
      <c r="Z933" s="23"/>
      <c r="AA933" s="23" t="str">
        <f>IF(ISBLANK(Z933),"",INDEX(호기!$A$1:$B$657,MATCH('생산계획(잉크)'!B1385,호기!$A$1:$A$657,0),2))</f>
        <v/>
      </c>
      <c r="AB933" s="24">
        <f>X933+Z933-INDEX(표5[#All],MATCH(B933,표5[[#All],[잉크]],0),5)</f>
        <v>-7</v>
      </c>
      <c r="AC933" s="21" t="str">
        <f>IFERROR(AB933/INDEX(표5[#All],MATCH(B933,표5[[#All],[잉크]],0),20),"")</f>
        <v/>
      </c>
      <c r="AD933" s="23"/>
      <c r="AE933" s="235"/>
      <c r="BB933" s="67"/>
      <c r="BC933" s="67"/>
      <c r="BD933" s="67"/>
      <c r="BE933" s="67"/>
      <c r="BF933" s="67"/>
    </row>
    <row r="934" spans="2:58" ht="15.75" customHeight="1" x14ac:dyDescent="0.3">
      <c r="B934" s="5" t="s">
        <v>4165</v>
      </c>
      <c r="C934" s="68">
        <v>1</v>
      </c>
      <c r="D934" s="69">
        <f>IFERROR(C934/INDEX(표5[#All],MATCH(B934,표5[[#All],[잉크]],0),2),"")</f>
        <v>1</v>
      </c>
      <c r="E934" s="22">
        <f>$C934-INDEX(표5[#All],MATCH(B934,표5[[#All],[잉크]],0),24)</f>
        <v>-3</v>
      </c>
      <c r="F934" s="570"/>
      <c r="G934" s="23" t="str">
        <f>IF(ISBLANK(F934),"",INDEX(호기!$A$1:$B$657,MATCH('생산계획(잉크)'!B1386,호기!$A$1:$A$657,0),2))</f>
        <v/>
      </c>
      <c r="H934" s="24">
        <f>C934+F934-INDEX(표5[#All],MATCH(B934,표5[[#All],[잉크]],0),2)</f>
        <v>0</v>
      </c>
      <c r="I934" s="21">
        <f>IFERROR(H934/INDEX(표5[#All],MATCH(B934,표5[[#All],[잉크]],0),5),"")</f>
        <v>0</v>
      </c>
      <c r="J934" s="570" t="s">
        <v>5583</v>
      </c>
      <c r="K934" s="25" t="e">
        <f>IF(ISBLANK(J934),"",INDEX(호기!$A$1:$B$657,MATCH('생산계획(잉크)'!B1386,호기!$A$1:$A$657,0),2))</f>
        <v>#N/A</v>
      </c>
      <c r="L934" s="24" t="e">
        <f>H934+J934-INDEX(표5[#All],MATCH(B934,표5[[#All],[잉크]],0),5)</f>
        <v>#VALUE!</v>
      </c>
      <c r="M934" s="21" t="str">
        <f>IFERROR(L934/INDEX(표5[#All],MATCH(B934,표5[[#All],[잉크]],0),8),"")</f>
        <v/>
      </c>
      <c r="N934" s="542"/>
      <c r="O934" s="23" t="str">
        <f>IF(ISBLANK(N934),"",INDEX(호기!$A$1:$B$657,MATCH('생산계획(잉크)'!B1386,호기!$A$1:$A$657,0),2))</f>
        <v/>
      </c>
      <c r="P934" s="24" t="e">
        <f>L934+N934-INDEX(표5[#All],MATCH(B934,표5[[#All],[잉크]],0),5)</f>
        <v>#VALUE!</v>
      </c>
      <c r="Q934" s="21" t="str">
        <f>IFERROR(P934/INDEX(표5[#All],MATCH(B934,표5[[#All],[잉크]],0),11),"")</f>
        <v/>
      </c>
      <c r="R934" s="542"/>
      <c r="S934" s="25" t="str">
        <f>IF(ISBLANK(R934),"",INDEX(호기!$A$1:$B$657,MATCH('생산계획(잉크)'!B1386,호기!$A$1:$A$657,0),2))</f>
        <v/>
      </c>
      <c r="T934" s="24" t="e">
        <f>P934+R934-INDEX(표5[#All],MATCH(B934,표5[[#All],[잉크]],0),5)</f>
        <v>#VALUE!</v>
      </c>
      <c r="U934" s="21" t="str">
        <f>IFERROR(T934/INDEX(표5[#All],MATCH(B934,표5[[#All],[잉크]],0),14),"")</f>
        <v/>
      </c>
      <c r="V934" s="542"/>
      <c r="W934" s="23" t="str">
        <f>IF(ISBLANK(V934),"",INDEX(호기!$A$1:$B$657,MATCH('생산계획(잉크)'!B1386,호기!$A$1:$A$657,0),2))</f>
        <v/>
      </c>
      <c r="X934" s="24" t="e">
        <f>T934+V934-INDEX(표5[#All],MATCH(B934,표5[[#All],[잉크]],0),5)</f>
        <v>#VALUE!</v>
      </c>
      <c r="Y934" s="21" t="str">
        <f>IFERROR(X934/INDEX(표5[#All],MATCH(B934,표5[[#All],[잉크]],0),17),"")</f>
        <v/>
      </c>
      <c r="Z934" s="23"/>
      <c r="AA934" s="23" t="str">
        <f>IF(ISBLANK(Z934),"",INDEX(호기!$A$1:$B$657,MATCH('생산계획(잉크)'!B1386,호기!$A$1:$A$657,0),2))</f>
        <v/>
      </c>
      <c r="AB934" s="24" t="e">
        <f>X934+Z934-INDEX(표5[#All],MATCH(B934,표5[[#All],[잉크]],0),5)</f>
        <v>#VALUE!</v>
      </c>
      <c r="AC934" s="21" t="str">
        <f>IFERROR(AB934/INDEX(표5[#All],MATCH(B934,표5[[#All],[잉크]],0),20),"")</f>
        <v/>
      </c>
      <c r="AD934" s="23"/>
      <c r="AE934" s="235"/>
      <c r="BB934" s="67"/>
      <c r="BC934" s="67"/>
      <c r="BD934" s="67"/>
      <c r="BE934" s="67"/>
      <c r="BF934" s="67"/>
    </row>
    <row r="935" spans="2:58" ht="15.75" hidden="1" customHeight="1" x14ac:dyDescent="0.3">
      <c r="B935" s="5" t="s">
        <v>4181</v>
      </c>
      <c r="C935" s="68"/>
      <c r="D935" s="69" t="str">
        <f>IFERROR(C935/INDEX(표5[#All],MATCH(B935,표5[[#All],[잉크]],0),2),"")</f>
        <v/>
      </c>
      <c r="E935" s="22">
        <f>$C935-INDEX(표5[#All],MATCH(B935,표5[[#All],[잉크]],0),24)</f>
        <v>0</v>
      </c>
      <c r="F935" s="542"/>
      <c r="G935" s="23" t="str">
        <f>IF(ISBLANK(F935),"",INDEX(호기!$A$1:$B$657,MATCH('생산계획(잉크)'!B1387,호기!$A$1:$A$657,0),2))</f>
        <v/>
      </c>
      <c r="H935" s="24">
        <f>C935+F935-INDEX(표5[#All],MATCH(B935,표5[[#All],[잉크]],0),2)</f>
        <v>0</v>
      </c>
      <c r="I935" s="21" t="str">
        <f>IFERROR(H935/INDEX(표5[#All],MATCH(B935,표5[[#All],[잉크]],0),5),"")</f>
        <v/>
      </c>
      <c r="J935" s="542"/>
      <c r="K935" s="25" t="str">
        <f>IF(ISBLANK(J935),"",INDEX(호기!$A$1:$B$657,MATCH('생산계획(잉크)'!B1387,호기!$A$1:$A$657,0),2))</f>
        <v/>
      </c>
      <c r="L935" s="24">
        <f>H935+J935-INDEX(표5[#All],MATCH(B935,표5[[#All],[잉크]],0),5)</f>
        <v>0</v>
      </c>
      <c r="M935" s="21" t="str">
        <f>IFERROR(L935/INDEX(표5[#All],MATCH(B935,표5[[#All],[잉크]],0),8),"")</f>
        <v/>
      </c>
      <c r="N935" s="542"/>
      <c r="O935" s="23" t="str">
        <f>IF(ISBLANK(N935),"",INDEX(호기!$A$1:$B$657,MATCH('생산계획(잉크)'!B1387,호기!$A$1:$A$657,0),2))</f>
        <v/>
      </c>
      <c r="P935" s="24">
        <f>L935+N935-INDEX(표5[#All],MATCH(B935,표5[[#All],[잉크]],0),5)</f>
        <v>0</v>
      </c>
      <c r="Q935" s="21" t="str">
        <f>IFERROR(P935/INDEX(표5[#All],MATCH(B935,표5[[#All],[잉크]],0),11),"")</f>
        <v/>
      </c>
      <c r="R935" s="542"/>
      <c r="S935" s="25" t="str">
        <f>IF(ISBLANK(R935),"",INDEX(호기!$A$1:$B$657,MATCH('생산계획(잉크)'!B1387,호기!$A$1:$A$657,0),2))</f>
        <v/>
      </c>
      <c r="T935" s="24">
        <f>P935+R935-INDEX(표5[#All],MATCH(B935,표5[[#All],[잉크]],0),5)</f>
        <v>0</v>
      </c>
      <c r="U935" s="21" t="str">
        <f>IFERROR(T935/INDEX(표5[#All],MATCH(B935,표5[[#All],[잉크]],0),14),"")</f>
        <v/>
      </c>
      <c r="V935" s="542"/>
      <c r="W935" s="23" t="str">
        <f>IF(ISBLANK(V935),"",INDEX(호기!$A$1:$B$657,MATCH('생산계획(잉크)'!B1387,호기!$A$1:$A$657,0),2))</f>
        <v/>
      </c>
      <c r="X935" s="24">
        <f>T935+V935-INDEX(표5[#All],MATCH(B935,표5[[#All],[잉크]],0),5)</f>
        <v>0</v>
      </c>
      <c r="Y935" s="21" t="str">
        <f>IFERROR(X935/INDEX(표5[#All],MATCH(B935,표5[[#All],[잉크]],0),17),"")</f>
        <v/>
      </c>
      <c r="Z935" s="23"/>
      <c r="AA935" s="23" t="str">
        <f>IF(ISBLANK(Z935),"",INDEX(호기!$A$1:$B$657,MATCH('생산계획(잉크)'!B1387,호기!$A$1:$A$657,0),2))</f>
        <v/>
      </c>
      <c r="AB935" s="24">
        <f>X935+Z935-INDEX(표5[#All],MATCH(B935,표5[[#All],[잉크]],0),5)</f>
        <v>0</v>
      </c>
      <c r="AC935" s="21" t="str">
        <f>IFERROR(AB935/INDEX(표5[#All],MATCH(B935,표5[[#All],[잉크]],0),20),"")</f>
        <v/>
      </c>
      <c r="AD935" s="23"/>
      <c r="AE935" s="235"/>
      <c r="BB935" s="67"/>
      <c r="BC935" s="67"/>
      <c r="BD935" s="67"/>
      <c r="BE935" s="67"/>
      <c r="BF935" s="67"/>
    </row>
    <row r="936" spans="2:58" ht="15.75" hidden="1" customHeight="1" x14ac:dyDescent="0.3">
      <c r="B936" s="5" t="s">
        <v>4182</v>
      </c>
      <c r="C936" s="68"/>
      <c r="D936" s="69" t="str">
        <f>IFERROR(C936/INDEX(표5[#All],MATCH(B936,표5[[#All],[잉크]],0),2),"")</f>
        <v/>
      </c>
      <c r="E936" s="22">
        <f>$C936-INDEX(표5[#All],MATCH(B936,표5[[#All],[잉크]],0),24)</f>
        <v>0</v>
      </c>
      <c r="F936" s="542"/>
      <c r="G936" s="23" t="str">
        <f>IF(ISBLANK(F936),"",INDEX(호기!$A$1:$B$657,MATCH('생산계획(잉크)'!B1388,호기!$A$1:$A$657,0),2))</f>
        <v/>
      </c>
      <c r="H936" s="24">
        <f>C936+F936-INDEX(표5[#All],MATCH(B936,표5[[#All],[잉크]],0),2)</f>
        <v>0</v>
      </c>
      <c r="I936" s="21" t="str">
        <f>IFERROR(H936/INDEX(표5[#All],MATCH(B936,표5[[#All],[잉크]],0),5),"")</f>
        <v/>
      </c>
      <c r="J936" s="542"/>
      <c r="K936" s="25" t="str">
        <f>IF(ISBLANK(J936),"",INDEX(호기!$A$1:$B$657,MATCH('생산계획(잉크)'!B1388,호기!$A$1:$A$657,0),2))</f>
        <v/>
      </c>
      <c r="L936" s="24">
        <f>H936+J936-INDEX(표5[#All],MATCH(B936,표5[[#All],[잉크]],0),5)</f>
        <v>0</v>
      </c>
      <c r="M936" s="21" t="str">
        <f>IFERROR(L936/INDEX(표5[#All],MATCH(B936,표5[[#All],[잉크]],0),8),"")</f>
        <v/>
      </c>
      <c r="N936" s="542"/>
      <c r="O936" s="23" t="str">
        <f>IF(ISBLANK(N936),"",INDEX(호기!$A$1:$B$657,MATCH('생산계획(잉크)'!B1388,호기!$A$1:$A$657,0),2))</f>
        <v/>
      </c>
      <c r="P936" s="24">
        <f>L936+N936-INDEX(표5[#All],MATCH(B936,표5[[#All],[잉크]],0),5)</f>
        <v>0</v>
      </c>
      <c r="Q936" s="21" t="str">
        <f>IFERROR(P936/INDEX(표5[#All],MATCH(B936,표5[[#All],[잉크]],0),11),"")</f>
        <v/>
      </c>
      <c r="R936" s="542"/>
      <c r="S936" s="25" t="str">
        <f>IF(ISBLANK(R936),"",INDEX(호기!$A$1:$B$657,MATCH('생산계획(잉크)'!B1388,호기!$A$1:$A$657,0),2))</f>
        <v/>
      </c>
      <c r="T936" s="24">
        <f>P936+R936-INDEX(표5[#All],MATCH(B936,표5[[#All],[잉크]],0),5)</f>
        <v>0</v>
      </c>
      <c r="U936" s="21" t="str">
        <f>IFERROR(T936/INDEX(표5[#All],MATCH(B936,표5[[#All],[잉크]],0),14),"")</f>
        <v/>
      </c>
      <c r="V936" s="542"/>
      <c r="W936" s="23" t="str">
        <f>IF(ISBLANK(V936),"",INDEX(호기!$A$1:$B$657,MATCH('생산계획(잉크)'!B1388,호기!$A$1:$A$657,0),2))</f>
        <v/>
      </c>
      <c r="X936" s="24">
        <f>T936+V936-INDEX(표5[#All],MATCH(B936,표5[[#All],[잉크]],0),5)</f>
        <v>0</v>
      </c>
      <c r="Y936" s="21" t="str">
        <f>IFERROR(X936/INDEX(표5[#All],MATCH(B936,표5[[#All],[잉크]],0),17),"")</f>
        <v/>
      </c>
      <c r="Z936" s="23"/>
      <c r="AA936" s="23" t="str">
        <f>IF(ISBLANK(Z936),"",INDEX(호기!$A$1:$B$657,MATCH('생산계획(잉크)'!B1388,호기!$A$1:$A$657,0),2))</f>
        <v/>
      </c>
      <c r="AB936" s="24">
        <f>X936+Z936-INDEX(표5[#All],MATCH(B936,표5[[#All],[잉크]],0),5)</f>
        <v>0</v>
      </c>
      <c r="AC936" s="21" t="str">
        <f>IFERROR(AB936/INDEX(표5[#All],MATCH(B936,표5[[#All],[잉크]],0),20),"")</f>
        <v/>
      </c>
      <c r="AD936" s="23"/>
      <c r="AE936" s="235"/>
      <c r="BB936" s="67"/>
      <c r="BC936" s="67"/>
      <c r="BD936" s="67"/>
      <c r="BE936" s="67"/>
      <c r="BF936" s="67"/>
    </row>
    <row r="937" spans="2:58" ht="15.75" hidden="1" customHeight="1" x14ac:dyDescent="0.3">
      <c r="B937" s="5" t="s">
        <v>4177</v>
      </c>
      <c r="C937" s="68"/>
      <c r="D937" s="69" t="str">
        <f>IFERROR(C937/INDEX(표5[#All],MATCH(B937,표5[[#All],[잉크]],0),2),"")</f>
        <v/>
      </c>
      <c r="E937" s="22">
        <f>$C937-INDEX(표5[#All],MATCH(B937,표5[[#All],[잉크]],0),24)</f>
        <v>0</v>
      </c>
      <c r="F937" s="542"/>
      <c r="G937" s="23" t="str">
        <f>IF(ISBLANK(F937),"",INDEX(호기!$A$1:$B$657,MATCH('생산계획(잉크)'!B1389,호기!$A$1:$A$657,0),2))</f>
        <v/>
      </c>
      <c r="H937" s="24">
        <f>C937+F937-INDEX(표5[#All],MATCH(B937,표5[[#All],[잉크]],0),2)</f>
        <v>0</v>
      </c>
      <c r="I937" s="21" t="str">
        <f>IFERROR(H937/INDEX(표5[#All],MATCH(B937,표5[[#All],[잉크]],0),5),"")</f>
        <v/>
      </c>
      <c r="J937" s="542"/>
      <c r="K937" s="25" t="str">
        <f>IF(ISBLANK(J937),"",INDEX(호기!$A$1:$B$657,MATCH('생산계획(잉크)'!B1389,호기!$A$1:$A$657,0),2))</f>
        <v/>
      </c>
      <c r="L937" s="24">
        <f>H937+J937-INDEX(표5[#All],MATCH(B937,표5[[#All],[잉크]],0),5)</f>
        <v>0</v>
      </c>
      <c r="M937" s="21" t="str">
        <f>IFERROR(L937/INDEX(표5[#All],MATCH(B937,표5[[#All],[잉크]],0),8),"")</f>
        <v/>
      </c>
      <c r="N937" s="542"/>
      <c r="O937" s="23" t="str">
        <f>IF(ISBLANK(N937),"",INDEX(호기!$A$1:$B$657,MATCH('생산계획(잉크)'!B1389,호기!$A$1:$A$657,0),2))</f>
        <v/>
      </c>
      <c r="P937" s="24">
        <f>L937+N937-INDEX(표5[#All],MATCH(B937,표5[[#All],[잉크]],0),5)</f>
        <v>0</v>
      </c>
      <c r="Q937" s="21" t="str">
        <f>IFERROR(P937/INDEX(표5[#All],MATCH(B937,표5[[#All],[잉크]],0),11),"")</f>
        <v/>
      </c>
      <c r="R937" s="542"/>
      <c r="S937" s="25" t="str">
        <f>IF(ISBLANK(R937),"",INDEX(호기!$A$1:$B$657,MATCH('생산계획(잉크)'!B1389,호기!$A$1:$A$657,0),2))</f>
        <v/>
      </c>
      <c r="T937" s="24">
        <f>P937+R937-INDEX(표5[#All],MATCH(B937,표5[[#All],[잉크]],0),5)</f>
        <v>0</v>
      </c>
      <c r="U937" s="21" t="str">
        <f>IFERROR(T937/INDEX(표5[#All],MATCH(B937,표5[[#All],[잉크]],0),14),"")</f>
        <v/>
      </c>
      <c r="V937" s="542"/>
      <c r="W937" s="23" t="str">
        <f>IF(ISBLANK(V937),"",INDEX(호기!$A$1:$B$657,MATCH('생산계획(잉크)'!B1389,호기!$A$1:$A$657,0),2))</f>
        <v/>
      </c>
      <c r="X937" s="24">
        <f>T937+V937-INDEX(표5[#All],MATCH(B937,표5[[#All],[잉크]],0),5)</f>
        <v>0</v>
      </c>
      <c r="Y937" s="21" t="str">
        <f>IFERROR(X937/INDEX(표5[#All],MATCH(B937,표5[[#All],[잉크]],0),17),"")</f>
        <v/>
      </c>
      <c r="Z937" s="23"/>
      <c r="AA937" s="23" t="str">
        <f>IF(ISBLANK(Z937),"",INDEX(호기!$A$1:$B$657,MATCH('생산계획(잉크)'!B1389,호기!$A$1:$A$657,0),2))</f>
        <v/>
      </c>
      <c r="AB937" s="24">
        <f>X937+Z937-INDEX(표5[#All],MATCH(B937,표5[[#All],[잉크]],0),5)</f>
        <v>0</v>
      </c>
      <c r="AC937" s="21" t="str">
        <f>IFERROR(AB937/INDEX(표5[#All],MATCH(B937,표5[[#All],[잉크]],0),20),"")</f>
        <v/>
      </c>
      <c r="AD937" s="23"/>
      <c r="AE937" s="235"/>
      <c r="BB937" s="67"/>
      <c r="BC937" s="67"/>
      <c r="BD937" s="67"/>
      <c r="BE937" s="67"/>
      <c r="BF937" s="67"/>
    </row>
    <row r="938" spans="2:58" ht="15.75" customHeight="1" x14ac:dyDescent="0.3">
      <c r="B938" s="5" t="s">
        <v>4194</v>
      </c>
      <c r="C938" s="68">
        <v>2</v>
      </c>
      <c r="D938" s="69">
        <f>IFERROR(C938/INDEX(표5[#All],MATCH(B938,표5[[#All],[잉크]],0),2),"")</f>
        <v>2</v>
      </c>
      <c r="E938" s="22">
        <f>$C938-INDEX(표5[#All],MATCH(B938,표5[[#All],[잉크]],0),24)</f>
        <v>-4</v>
      </c>
      <c r="F938" s="542"/>
      <c r="G938" s="23" t="str">
        <f>IF(ISBLANK(F938),"",INDEX(호기!$A$1:$B$657,MATCH('생산계획(잉크)'!B1390,호기!$A$1:$A$657,0),2))</f>
        <v/>
      </c>
      <c r="H938" s="24">
        <f>C938+F938-INDEX(표5[#All],MATCH(B938,표5[[#All],[잉크]],0),2)</f>
        <v>1</v>
      </c>
      <c r="I938" s="21">
        <f>IFERROR(H938/INDEX(표5[#All],MATCH(B938,표5[[#All],[잉크]],0),5),"")</f>
        <v>0.5</v>
      </c>
      <c r="J938" s="571">
        <v>2</v>
      </c>
      <c r="K938" s="25" t="e">
        <f>IF(ISBLANK(J938),"",INDEX(호기!$A$1:$B$657,MATCH('생산계획(잉크)'!B1390,호기!$A$1:$A$657,0),2))</f>
        <v>#N/A</v>
      </c>
      <c r="L938" s="24">
        <f>H938+J938-INDEX(표5[#All],MATCH(B938,표5[[#All],[잉크]],0),5)</f>
        <v>1</v>
      </c>
      <c r="M938" s="21" t="str">
        <f>IFERROR(L938/INDEX(표5[#All],MATCH(B938,표5[[#All],[잉크]],0),8),"")</f>
        <v/>
      </c>
      <c r="N938" s="542"/>
      <c r="O938" s="23" t="str">
        <f>IF(ISBLANK(N938),"",INDEX(호기!$A$1:$B$657,MATCH('생산계획(잉크)'!B1390,호기!$A$1:$A$657,0),2))</f>
        <v/>
      </c>
      <c r="P938" s="24">
        <f>L938+N938-INDEX(표5[#All],MATCH(B938,표5[[#All],[잉크]],0),5)</f>
        <v>-1</v>
      </c>
      <c r="Q938" s="21" t="str">
        <f>IFERROR(P938/INDEX(표5[#All],MATCH(B938,표5[[#All],[잉크]],0),11),"")</f>
        <v/>
      </c>
      <c r="R938" s="542"/>
      <c r="S938" s="25" t="str">
        <f>IF(ISBLANK(R938),"",INDEX(호기!$A$1:$B$657,MATCH('생산계획(잉크)'!B1390,호기!$A$1:$A$657,0),2))</f>
        <v/>
      </c>
      <c r="T938" s="24">
        <f>P938+R938-INDEX(표5[#All],MATCH(B938,표5[[#All],[잉크]],0),5)</f>
        <v>-3</v>
      </c>
      <c r="U938" s="21" t="str">
        <f>IFERROR(T938/INDEX(표5[#All],MATCH(B938,표5[[#All],[잉크]],0),14),"")</f>
        <v/>
      </c>
      <c r="V938" s="542"/>
      <c r="W938" s="23" t="str">
        <f>IF(ISBLANK(V938),"",INDEX(호기!$A$1:$B$657,MATCH('생산계획(잉크)'!B1390,호기!$A$1:$A$657,0),2))</f>
        <v/>
      </c>
      <c r="X938" s="24">
        <f>T938+V938-INDEX(표5[#All],MATCH(B938,표5[[#All],[잉크]],0),5)</f>
        <v>-5</v>
      </c>
      <c r="Y938" s="21" t="str">
        <f>IFERROR(X938/INDEX(표5[#All],MATCH(B938,표5[[#All],[잉크]],0),17),"")</f>
        <v/>
      </c>
      <c r="Z938" s="23"/>
      <c r="AA938" s="23" t="str">
        <f>IF(ISBLANK(Z938),"",INDEX(호기!$A$1:$B$657,MATCH('생산계획(잉크)'!B1390,호기!$A$1:$A$657,0),2))</f>
        <v/>
      </c>
      <c r="AB938" s="24">
        <f>X938+Z938-INDEX(표5[#All],MATCH(B938,표5[[#All],[잉크]],0),5)</f>
        <v>-7</v>
      </c>
      <c r="AC938" s="21" t="str">
        <f>IFERROR(AB938/INDEX(표5[#All],MATCH(B938,표5[[#All],[잉크]],0),20),"")</f>
        <v/>
      </c>
      <c r="AD938" s="23"/>
      <c r="AE938" s="235"/>
      <c r="BB938" s="67"/>
      <c r="BC938" s="67"/>
      <c r="BD938" s="67"/>
      <c r="BE938" s="67"/>
      <c r="BF938" s="67"/>
    </row>
    <row r="939" spans="2:58" ht="15.75" customHeight="1" x14ac:dyDescent="0.3">
      <c r="B939" s="5" t="s">
        <v>4191</v>
      </c>
      <c r="C939" s="68">
        <v>2</v>
      </c>
      <c r="D939" s="69">
        <f>IFERROR(C939/INDEX(표5[#All],MATCH(B939,표5[[#All],[잉크]],0),2),"")</f>
        <v>2</v>
      </c>
      <c r="E939" s="22">
        <f>$C939-INDEX(표5[#All],MATCH(B939,표5[[#All],[잉크]],0),24)</f>
        <v>-4</v>
      </c>
      <c r="F939" s="542"/>
      <c r="G939" s="23" t="str">
        <f>IF(ISBLANK(F939),"",INDEX(호기!$A$1:$B$657,MATCH('생산계획(잉크)'!B1391,호기!$A$1:$A$657,0),2))</f>
        <v/>
      </c>
      <c r="H939" s="24">
        <f>C939+F939-INDEX(표5[#All],MATCH(B939,표5[[#All],[잉크]],0),2)+3</f>
        <v>4</v>
      </c>
      <c r="I939" s="21">
        <f>IFERROR(H939/INDEX(표5[#All],MATCH(B939,표5[[#All],[잉크]],0),5),"")</f>
        <v>2</v>
      </c>
      <c r="J939" s="542"/>
      <c r="K939" s="25" t="str">
        <f>IF(ISBLANK(J939),"",INDEX(호기!$A$1:$B$657,MATCH('생산계획(잉크)'!B1391,호기!$A$1:$A$657,0),2))</f>
        <v/>
      </c>
      <c r="L939" s="24">
        <f>H939+J939-INDEX(표5[#All],MATCH(B939,표5[[#All],[잉크]],0),5)</f>
        <v>2</v>
      </c>
      <c r="M939" s="21" t="str">
        <f>IFERROR(L939/INDEX(표5[#All],MATCH(B939,표5[[#All],[잉크]],0),8),"")</f>
        <v/>
      </c>
      <c r="N939" s="542"/>
      <c r="O939" s="23" t="str">
        <f>IF(ISBLANK(N939),"",INDEX(호기!$A$1:$B$657,MATCH('생산계획(잉크)'!B1391,호기!$A$1:$A$657,0),2))</f>
        <v/>
      </c>
      <c r="P939" s="24">
        <f>L939+N939-INDEX(표5[#All],MATCH(B939,표5[[#All],[잉크]],0),5)</f>
        <v>0</v>
      </c>
      <c r="Q939" s="21" t="str">
        <f>IFERROR(P939/INDEX(표5[#All],MATCH(B939,표5[[#All],[잉크]],0),11),"")</f>
        <v/>
      </c>
      <c r="R939" s="542"/>
      <c r="S939" s="25" t="str">
        <f>IF(ISBLANK(R939),"",INDEX(호기!$A$1:$B$657,MATCH('생산계획(잉크)'!B1391,호기!$A$1:$A$657,0),2))</f>
        <v/>
      </c>
      <c r="T939" s="24">
        <f>P939+R939-INDEX(표5[#All],MATCH(B939,표5[[#All],[잉크]],0),5)</f>
        <v>-2</v>
      </c>
      <c r="U939" s="21" t="str">
        <f>IFERROR(T939/INDEX(표5[#All],MATCH(B939,표5[[#All],[잉크]],0),14),"")</f>
        <v/>
      </c>
      <c r="V939" s="542"/>
      <c r="W939" s="23" t="str">
        <f>IF(ISBLANK(V939),"",INDEX(호기!$A$1:$B$657,MATCH('생산계획(잉크)'!B1391,호기!$A$1:$A$657,0),2))</f>
        <v/>
      </c>
      <c r="X939" s="24">
        <f>T939+V939-INDEX(표5[#All],MATCH(B939,표5[[#All],[잉크]],0),5)</f>
        <v>-4</v>
      </c>
      <c r="Y939" s="21" t="str">
        <f>IFERROR(X939/INDEX(표5[#All],MATCH(B939,표5[[#All],[잉크]],0),17),"")</f>
        <v/>
      </c>
      <c r="Z939" s="23"/>
      <c r="AA939" s="23" t="str">
        <f>IF(ISBLANK(Z939),"",INDEX(호기!$A$1:$B$657,MATCH('생산계획(잉크)'!B1391,호기!$A$1:$A$657,0),2))</f>
        <v/>
      </c>
      <c r="AB939" s="24">
        <f>X939+Z939-INDEX(표5[#All],MATCH(B939,표5[[#All],[잉크]],0),5)</f>
        <v>-6</v>
      </c>
      <c r="AC939" s="21" t="str">
        <f>IFERROR(AB939/INDEX(표5[#All],MATCH(B939,표5[[#All],[잉크]],0),20),"")</f>
        <v/>
      </c>
      <c r="AD939" s="23"/>
      <c r="AE939" s="235"/>
      <c r="BB939" s="67"/>
      <c r="BC939" s="67"/>
      <c r="BD939" s="67"/>
      <c r="BE939" s="67"/>
      <c r="BF939" s="67"/>
    </row>
    <row r="940" spans="2:58" ht="15.75" hidden="1" customHeight="1" x14ac:dyDescent="0.3">
      <c r="B940" s="5" t="s">
        <v>4200</v>
      </c>
      <c r="C940" s="68"/>
      <c r="D940" s="69" t="str">
        <f>IFERROR(C940/INDEX(표5[#All],MATCH(B940,표5[[#All],[잉크]],0),2),"")</f>
        <v/>
      </c>
      <c r="E940" s="22">
        <f>$C940-INDEX(표5[#All],MATCH(B940,표5[[#All],[잉크]],0),24)</f>
        <v>0</v>
      </c>
      <c r="F940" s="542"/>
      <c r="G940" s="23" t="str">
        <f>IF(ISBLANK(F940),"",INDEX(호기!$A$1:$B$657,MATCH('생산계획(잉크)'!B1392,호기!$A$1:$A$657,0),2))</f>
        <v/>
      </c>
      <c r="H940" s="24">
        <f>C940+F940-INDEX(표5[#All],MATCH(B940,표5[[#All],[잉크]],0),2)</f>
        <v>0</v>
      </c>
      <c r="I940" s="21" t="str">
        <f>IFERROR(H940/INDEX(표5[#All],MATCH(B940,표5[[#All],[잉크]],0),5),"")</f>
        <v/>
      </c>
      <c r="J940" s="542"/>
      <c r="K940" s="25" t="str">
        <f>IF(ISBLANK(J940),"",INDEX(호기!$A$1:$B$657,MATCH('생산계획(잉크)'!B1392,호기!$A$1:$A$657,0),2))</f>
        <v/>
      </c>
      <c r="L940" s="24">
        <f>H940+J940-INDEX(표5[#All],MATCH(B940,표5[[#All],[잉크]],0),5)</f>
        <v>0</v>
      </c>
      <c r="M940" s="21" t="str">
        <f>IFERROR(L940/INDEX(표5[#All],MATCH(B940,표5[[#All],[잉크]],0),8),"")</f>
        <v/>
      </c>
      <c r="N940" s="542"/>
      <c r="O940" s="23" t="str">
        <f>IF(ISBLANK(N940),"",INDEX(호기!$A$1:$B$657,MATCH('생산계획(잉크)'!B1392,호기!$A$1:$A$657,0),2))</f>
        <v/>
      </c>
      <c r="P940" s="24">
        <f>L940+N940-INDEX(표5[#All],MATCH(B940,표5[[#All],[잉크]],0),5)</f>
        <v>0</v>
      </c>
      <c r="Q940" s="21" t="str">
        <f>IFERROR(P940/INDEX(표5[#All],MATCH(B940,표5[[#All],[잉크]],0),11),"")</f>
        <v/>
      </c>
      <c r="R940" s="542"/>
      <c r="S940" s="25" t="str">
        <f>IF(ISBLANK(R940),"",INDEX(호기!$A$1:$B$657,MATCH('생산계획(잉크)'!B1392,호기!$A$1:$A$657,0),2))</f>
        <v/>
      </c>
      <c r="T940" s="24">
        <f>P940+R940-INDEX(표5[#All],MATCH(B940,표5[[#All],[잉크]],0),5)</f>
        <v>0</v>
      </c>
      <c r="U940" s="21" t="str">
        <f>IFERROR(T940/INDEX(표5[#All],MATCH(B940,표5[[#All],[잉크]],0),14),"")</f>
        <v/>
      </c>
      <c r="V940" s="542"/>
      <c r="W940" s="23" t="str">
        <f>IF(ISBLANK(V940),"",INDEX(호기!$A$1:$B$657,MATCH('생산계획(잉크)'!B1392,호기!$A$1:$A$657,0),2))</f>
        <v/>
      </c>
      <c r="X940" s="24">
        <f>T940+V940-INDEX(표5[#All],MATCH(B940,표5[[#All],[잉크]],0),5)</f>
        <v>0</v>
      </c>
      <c r="Y940" s="21" t="str">
        <f>IFERROR(X940/INDEX(표5[#All],MATCH(B940,표5[[#All],[잉크]],0),17),"")</f>
        <v/>
      </c>
      <c r="Z940" s="23"/>
      <c r="AA940" s="23" t="str">
        <f>IF(ISBLANK(Z940),"",INDEX(호기!$A$1:$B$657,MATCH('생산계획(잉크)'!B1392,호기!$A$1:$A$657,0),2))</f>
        <v/>
      </c>
      <c r="AB940" s="24">
        <f>X940+Z940-INDEX(표5[#All],MATCH(B940,표5[[#All],[잉크]],0),5)</f>
        <v>0</v>
      </c>
      <c r="AC940" s="21" t="str">
        <f>IFERROR(AB940/INDEX(표5[#All],MATCH(B940,표5[[#All],[잉크]],0),20),"")</f>
        <v/>
      </c>
      <c r="AD940" s="23"/>
      <c r="AE940" s="235"/>
      <c r="BB940" s="67"/>
      <c r="BC940" s="67"/>
      <c r="BD940" s="67"/>
      <c r="BE940" s="67"/>
      <c r="BF940" s="67"/>
    </row>
    <row r="941" spans="2:58" ht="15.75" hidden="1" customHeight="1" x14ac:dyDescent="0.3">
      <c r="B941" s="5" t="s">
        <v>4201</v>
      </c>
      <c r="C941" s="68"/>
      <c r="D941" s="69" t="str">
        <f>IFERROR(C941/INDEX(표5[#All],MATCH(B941,표5[[#All],[잉크]],0),2),"")</f>
        <v/>
      </c>
      <c r="E941" s="22">
        <f>$C941-INDEX(표5[#All],MATCH(B941,표5[[#All],[잉크]],0),24)</f>
        <v>0</v>
      </c>
      <c r="F941" s="542"/>
      <c r="G941" s="23" t="str">
        <f>IF(ISBLANK(F941),"",INDEX(호기!$A$1:$B$657,MATCH('생산계획(잉크)'!B1393,호기!$A$1:$A$657,0),2))</f>
        <v/>
      </c>
      <c r="H941" s="24">
        <f>C941+F941-INDEX(표5[#All],MATCH(B941,표5[[#All],[잉크]],0),2)</f>
        <v>0</v>
      </c>
      <c r="I941" s="21" t="str">
        <f>IFERROR(H941/INDEX(표5[#All],MATCH(B941,표5[[#All],[잉크]],0),5),"")</f>
        <v/>
      </c>
      <c r="J941" s="542"/>
      <c r="K941" s="25" t="str">
        <f>IF(ISBLANK(J941),"",INDEX(호기!$A$1:$B$657,MATCH('생산계획(잉크)'!B1393,호기!$A$1:$A$657,0),2))</f>
        <v/>
      </c>
      <c r="L941" s="24">
        <f>H941+J941-INDEX(표5[#All],MATCH(B941,표5[[#All],[잉크]],0),5)</f>
        <v>0</v>
      </c>
      <c r="M941" s="21" t="str">
        <f>IFERROR(L941/INDEX(표5[#All],MATCH(B941,표5[[#All],[잉크]],0),8),"")</f>
        <v/>
      </c>
      <c r="N941" s="542"/>
      <c r="O941" s="23" t="str">
        <f>IF(ISBLANK(N941),"",INDEX(호기!$A$1:$B$657,MATCH('생산계획(잉크)'!B1393,호기!$A$1:$A$657,0),2))</f>
        <v/>
      </c>
      <c r="P941" s="24">
        <f>L941+N941-INDEX(표5[#All],MATCH(B941,표5[[#All],[잉크]],0),5)</f>
        <v>0</v>
      </c>
      <c r="Q941" s="21" t="str">
        <f>IFERROR(P941/INDEX(표5[#All],MATCH(B941,표5[[#All],[잉크]],0),11),"")</f>
        <v/>
      </c>
      <c r="R941" s="542"/>
      <c r="S941" s="25" t="str">
        <f>IF(ISBLANK(R941),"",INDEX(호기!$A$1:$B$657,MATCH('생산계획(잉크)'!B1393,호기!$A$1:$A$657,0),2))</f>
        <v/>
      </c>
      <c r="T941" s="24">
        <f>P941+R941-INDEX(표5[#All],MATCH(B941,표5[[#All],[잉크]],0),5)</f>
        <v>0</v>
      </c>
      <c r="U941" s="21" t="str">
        <f>IFERROR(T941/INDEX(표5[#All],MATCH(B941,표5[[#All],[잉크]],0),14),"")</f>
        <v/>
      </c>
      <c r="V941" s="542"/>
      <c r="W941" s="23" t="str">
        <f>IF(ISBLANK(V941),"",INDEX(호기!$A$1:$B$657,MATCH('생산계획(잉크)'!B1393,호기!$A$1:$A$657,0),2))</f>
        <v/>
      </c>
      <c r="X941" s="24">
        <f>T941+V941-INDEX(표5[#All],MATCH(B941,표5[[#All],[잉크]],0),5)</f>
        <v>0</v>
      </c>
      <c r="Y941" s="21" t="str">
        <f>IFERROR(X941/INDEX(표5[#All],MATCH(B941,표5[[#All],[잉크]],0),17),"")</f>
        <v/>
      </c>
      <c r="Z941" s="23"/>
      <c r="AA941" s="23" t="str">
        <f>IF(ISBLANK(Z941),"",INDEX(호기!$A$1:$B$657,MATCH('생산계획(잉크)'!B1393,호기!$A$1:$A$657,0),2))</f>
        <v/>
      </c>
      <c r="AB941" s="24">
        <f>X941+Z941-INDEX(표5[#All],MATCH(B941,표5[[#All],[잉크]],0),5)</f>
        <v>0</v>
      </c>
      <c r="AC941" s="21" t="str">
        <f>IFERROR(AB941/INDEX(표5[#All],MATCH(B941,표5[[#All],[잉크]],0),20),"")</f>
        <v/>
      </c>
      <c r="AD941" s="23"/>
      <c r="AE941" s="235"/>
      <c r="BB941" s="67"/>
      <c r="BC941" s="67"/>
      <c r="BD941" s="67"/>
      <c r="BE941" s="67"/>
      <c r="BF941" s="67"/>
    </row>
    <row r="942" spans="2:58" ht="15.75" hidden="1" customHeight="1" x14ac:dyDescent="0.3">
      <c r="B942" s="5" t="s">
        <v>4206</v>
      </c>
      <c r="C942" s="68"/>
      <c r="D942" s="69" t="str">
        <f>IFERROR(C942/INDEX(표5[#All],MATCH(B942,표5[[#All],[잉크]],0),2),"")</f>
        <v/>
      </c>
      <c r="E942" s="22">
        <f>$C942-INDEX(표5[#All],MATCH(B942,표5[[#All],[잉크]],0),24)</f>
        <v>0</v>
      </c>
      <c r="F942" s="542"/>
      <c r="G942" s="23" t="str">
        <f>IF(ISBLANK(F942),"",INDEX(호기!$A$1:$B$657,MATCH('생산계획(잉크)'!B1394,호기!$A$1:$A$657,0),2))</f>
        <v/>
      </c>
      <c r="H942" s="24">
        <f>C942+F942-INDEX(표5[#All],MATCH(B942,표5[[#All],[잉크]],0),2)</f>
        <v>0</v>
      </c>
      <c r="I942" s="21" t="str">
        <f>IFERROR(H942/INDEX(표5[#All],MATCH(B942,표5[[#All],[잉크]],0),5),"")</f>
        <v/>
      </c>
      <c r="J942" s="542"/>
      <c r="K942" s="25" t="str">
        <f>IF(ISBLANK(J942),"",INDEX(호기!$A$1:$B$657,MATCH('생산계획(잉크)'!B1394,호기!$A$1:$A$657,0),2))</f>
        <v/>
      </c>
      <c r="L942" s="24">
        <f>H942+J942-INDEX(표5[#All],MATCH(B942,표5[[#All],[잉크]],0),5)</f>
        <v>0</v>
      </c>
      <c r="M942" s="21" t="str">
        <f>IFERROR(L942/INDEX(표5[#All],MATCH(B942,표5[[#All],[잉크]],0),8),"")</f>
        <v/>
      </c>
      <c r="N942" s="542"/>
      <c r="O942" s="23" t="str">
        <f>IF(ISBLANK(N942),"",INDEX(호기!$A$1:$B$657,MATCH('생산계획(잉크)'!B1394,호기!$A$1:$A$657,0),2))</f>
        <v/>
      </c>
      <c r="P942" s="24">
        <f>L942+N942-INDEX(표5[#All],MATCH(B942,표5[[#All],[잉크]],0),5)</f>
        <v>0</v>
      </c>
      <c r="Q942" s="21" t="str">
        <f>IFERROR(P942/INDEX(표5[#All],MATCH(B942,표5[[#All],[잉크]],0),11),"")</f>
        <v/>
      </c>
      <c r="R942" s="542"/>
      <c r="S942" s="25" t="str">
        <f>IF(ISBLANK(R942),"",INDEX(호기!$A$1:$B$657,MATCH('생산계획(잉크)'!B1394,호기!$A$1:$A$657,0),2))</f>
        <v/>
      </c>
      <c r="T942" s="24">
        <f>P942+R942-INDEX(표5[#All],MATCH(B942,표5[[#All],[잉크]],0),5)</f>
        <v>0</v>
      </c>
      <c r="U942" s="21" t="str">
        <f>IFERROR(T942/INDEX(표5[#All],MATCH(B942,표5[[#All],[잉크]],0),14),"")</f>
        <v/>
      </c>
      <c r="V942" s="542"/>
      <c r="W942" s="23" t="str">
        <f>IF(ISBLANK(V942),"",INDEX(호기!$A$1:$B$657,MATCH('생산계획(잉크)'!B1394,호기!$A$1:$A$657,0),2))</f>
        <v/>
      </c>
      <c r="X942" s="24">
        <f>T942+V942-INDEX(표5[#All],MATCH(B942,표5[[#All],[잉크]],0),5)</f>
        <v>0</v>
      </c>
      <c r="Y942" s="21" t="str">
        <f>IFERROR(X942/INDEX(표5[#All],MATCH(B942,표5[[#All],[잉크]],0),17),"")</f>
        <v/>
      </c>
      <c r="Z942" s="23"/>
      <c r="AA942" s="23" t="str">
        <f>IF(ISBLANK(Z942),"",INDEX(호기!$A$1:$B$657,MATCH('생산계획(잉크)'!B1394,호기!$A$1:$A$657,0),2))</f>
        <v/>
      </c>
      <c r="AB942" s="24">
        <f>X942+Z942-INDEX(표5[#All],MATCH(B942,표5[[#All],[잉크]],0),5)</f>
        <v>0</v>
      </c>
      <c r="AC942" s="21" t="str">
        <f>IFERROR(AB942/INDEX(표5[#All],MATCH(B942,표5[[#All],[잉크]],0),20),"")</f>
        <v/>
      </c>
      <c r="AD942" s="23"/>
      <c r="AE942" s="235"/>
      <c r="BB942" s="67"/>
      <c r="BC942" s="67"/>
      <c r="BD942" s="67"/>
      <c r="BE942" s="67"/>
      <c r="BF942" s="67"/>
    </row>
    <row r="943" spans="2:58" ht="15.75" customHeight="1" x14ac:dyDescent="0.3">
      <c r="B943" s="5" t="s">
        <v>4214</v>
      </c>
      <c r="C943" s="68"/>
      <c r="D943" s="69" t="str">
        <f>IFERROR(C943/INDEX(표5[#All],MATCH(B943,표5[[#All],[잉크]],0),2),"")</f>
        <v/>
      </c>
      <c r="E943" s="22">
        <f>$C943-INDEX(표5[#All],MATCH(B943,표5[[#All],[잉크]],0),24)</f>
        <v>-2</v>
      </c>
      <c r="F943" s="542"/>
      <c r="G943" s="23" t="str">
        <f>IF(ISBLANK(F943),"",INDEX(호기!$A$1:$B$657,MATCH('생산계획(잉크)'!B1395,호기!$A$1:$A$657,0),2))</f>
        <v/>
      </c>
      <c r="H943" s="24">
        <f>C943+F943-INDEX(표5[#All],MATCH(B943,표5[[#All],[잉크]],0),2)</f>
        <v>0</v>
      </c>
      <c r="I943" s="21">
        <f>IFERROR(H943/INDEX(표5[#All],MATCH(B943,표5[[#All],[잉크]],0),5),"")</f>
        <v>0</v>
      </c>
      <c r="J943" s="571">
        <v>5</v>
      </c>
      <c r="K943" s="25" t="e">
        <f>IF(ISBLANK(J943),"",INDEX(호기!$A$1:$B$657,MATCH('생산계획(잉크)'!B1395,호기!$A$1:$A$657,0),2))</f>
        <v>#N/A</v>
      </c>
      <c r="L943" s="24">
        <f>H943+J943-INDEX(표5[#All],MATCH(B943,표5[[#All],[잉크]],0),5)</f>
        <v>4</v>
      </c>
      <c r="M943" s="21" t="str">
        <f>IFERROR(L943/INDEX(표5[#All],MATCH(B943,표5[[#All],[잉크]],0),8),"")</f>
        <v/>
      </c>
      <c r="N943" s="542"/>
      <c r="O943" s="23" t="str">
        <f>IF(ISBLANK(N943),"",INDEX(호기!$A$1:$B$657,MATCH('생산계획(잉크)'!B1395,호기!$A$1:$A$657,0),2))</f>
        <v/>
      </c>
      <c r="P943" s="24">
        <f>L943+N943-INDEX(표5[#All],MATCH(B943,표5[[#All],[잉크]],0),5)</f>
        <v>3</v>
      </c>
      <c r="Q943" s="21" t="str">
        <f>IFERROR(P943/INDEX(표5[#All],MATCH(B943,표5[[#All],[잉크]],0),11),"")</f>
        <v/>
      </c>
      <c r="R943" s="542"/>
      <c r="S943" s="25" t="str">
        <f>IF(ISBLANK(R943),"",INDEX(호기!$A$1:$B$657,MATCH('생산계획(잉크)'!B1395,호기!$A$1:$A$657,0),2))</f>
        <v/>
      </c>
      <c r="T943" s="24">
        <f>P943+R943-INDEX(표5[#All],MATCH(B943,표5[[#All],[잉크]],0),5)</f>
        <v>2</v>
      </c>
      <c r="U943" s="21" t="str">
        <f>IFERROR(T943/INDEX(표5[#All],MATCH(B943,표5[[#All],[잉크]],0),14),"")</f>
        <v/>
      </c>
      <c r="V943" s="542"/>
      <c r="W943" s="23" t="str">
        <f>IF(ISBLANK(V943),"",INDEX(호기!$A$1:$B$657,MATCH('생산계획(잉크)'!B1395,호기!$A$1:$A$657,0),2))</f>
        <v/>
      </c>
      <c r="X943" s="24">
        <f>T943+V943-INDEX(표5[#All],MATCH(B943,표5[[#All],[잉크]],0),5)</f>
        <v>1</v>
      </c>
      <c r="Y943" s="21" t="str">
        <f>IFERROR(X943/INDEX(표5[#All],MATCH(B943,표5[[#All],[잉크]],0),17),"")</f>
        <v/>
      </c>
      <c r="Z943" s="23"/>
      <c r="AA943" s="23" t="str">
        <f>IF(ISBLANK(Z943),"",INDEX(호기!$A$1:$B$657,MATCH('생산계획(잉크)'!B1395,호기!$A$1:$A$657,0),2))</f>
        <v/>
      </c>
      <c r="AB943" s="24">
        <f>X943+Z943-INDEX(표5[#All],MATCH(B943,표5[[#All],[잉크]],0),5)</f>
        <v>0</v>
      </c>
      <c r="AC943" s="21" t="str">
        <f>IFERROR(AB943/INDEX(표5[#All],MATCH(B943,표5[[#All],[잉크]],0),20),"")</f>
        <v/>
      </c>
      <c r="AD943" s="23"/>
      <c r="AE943" s="235"/>
      <c r="BB943" s="67"/>
      <c r="BC943" s="67"/>
      <c r="BD943" s="67"/>
      <c r="BE943" s="67"/>
      <c r="BF943" s="67"/>
    </row>
    <row r="944" spans="2:58" ht="15.75" customHeight="1" x14ac:dyDescent="0.3">
      <c r="B944" s="5" t="s">
        <v>4215</v>
      </c>
      <c r="C944" s="68"/>
      <c r="D944" s="69" t="str">
        <f>IFERROR(C944/INDEX(표5[#All],MATCH(B944,표5[[#All],[잉크]],0),2),"")</f>
        <v/>
      </c>
      <c r="E944" s="22">
        <f>$C944-INDEX(표5[#All],MATCH(B944,표5[[#All],[잉크]],0),24)</f>
        <v>-2</v>
      </c>
      <c r="F944" s="542"/>
      <c r="G944" s="23" t="str">
        <f>IF(ISBLANK(F944),"",INDEX(호기!$A$1:$B$657,MATCH('생산계획(잉크)'!B1396,호기!$A$1:$A$657,0),2))</f>
        <v/>
      </c>
      <c r="H944" s="24">
        <f>C944+F944-INDEX(표5[#All],MATCH(B944,표5[[#All],[잉크]],0),2)</f>
        <v>0</v>
      </c>
      <c r="I944" s="21">
        <f>IFERROR(H944/INDEX(표5[#All],MATCH(B944,표5[[#All],[잉크]],0),5),"")</f>
        <v>0</v>
      </c>
      <c r="J944" s="571">
        <v>6</v>
      </c>
      <c r="K944" s="25" t="e">
        <f>IF(ISBLANK(J944),"",INDEX(호기!$A$1:$B$657,MATCH('생산계획(잉크)'!B1396,호기!$A$1:$A$657,0),2))</f>
        <v>#N/A</v>
      </c>
      <c r="L944" s="24">
        <f>H944+J944-INDEX(표5[#All],MATCH(B944,표5[[#All],[잉크]],0),5)</f>
        <v>5</v>
      </c>
      <c r="M944" s="21" t="str">
        <f>IFERROR(L944/INDEX(표5[#All],MATCH(B944,표5[[#All],[잉크]],0),8),"")</f>
        <v/>
      </c>
      <c r="N944" s="542"/>
      <c r="O944" s="23" t="str">
        <f>IF(ISBLANK(N944),"",INDEX(호기!$A$1:$B$657,MATCH('생산계획(잉크)'!B1396,호기!$A$1:$A$657,0),2))</f>
        <v/>
      </c>
      <c r="P944" s="24">
        <f>L944+N944-INDEX(표5[#All],MATCH(B944,표5[[#All],[잉크]],0),5)</f>
        <v>4</v>
      </c>
      <c r="Q944" s="21" t="str">
        <f>IFERROR(P944/INDEX(표5[#All],MATCH(B944,표5[[#All],[잉크]],0),11),"")</f>
        <v/>
      </c>
      <c r="R944" s="542"/>
      <c r="S944" s="25" t="str">
        <f>IF(ISBLANK(R944),"",INDEX(호기!$A$1:$B$657,MATCH('생산계획(잉크)'!B1396,호기!$A$1:$A$657,0),2))</f>
        <v/>
      </c>
      <c r="T944" s="24">
        <f>P944+R944-INDEX(표5[#All],MATCH(B944,표5[[#All],[잉크]],0),5)</f>
        <v>3</v>
      </c>
      <c r="U944" s="21" t="str">
        <f>IFERROR(T944/INDEX(표5[#All],MATCH(B944,표5[[#All],[잉크]],0),14),"")</f>
        <v/>
      </c>
      <c r="V944" s="542"/>
      <c r="W944" s="23" t="str">
        <f>IF(ISBLANK(V944),"",INDEX(호기!$A$1:$B$657,MATCH('생산계획(잉크)'!B1396,호기!$A$1:$A$657,0),2))</f>
        <v/>
      </c>
      <c r="X944" s="24">
        <f>T944+V944-INDEX(표5[#All],MATCH(B944,표5[[#All],[잉크]],0),5)</f>
        <v>2</v>
      </c>
      <c r="Y944" s="21" t="str">
        <f>IFERROR(X944/INDEX(표5[#All],MATCH(B944,표5[[#All],[잉크]],0),17),"")</f>
        <v/>
      </c>
      <c r="Z944" s="23"/>
      <c r="AA944" s="23" t="str">
        <f>IF(ISBLANK(Z944),"",INDEX(호기!$A$1:$B$657,MATCH('생산계획(잉크)'!B1396,호기!$A$1:$A$657,0),2))</f>
        <v/>
      </c>
      <c r="AB944" s="24">
        <f>X944+Z944-INDEX(표5[#All],MATCH(B944,표5[[#All],[잉크]],0),5)</f>
        <v>1</v>
      </c>
      <c r="AC944" s="21" t="str">
        <f>IFERROR(AB944/INDEX(표5[#All],MATCH(B944,표5[[#All],[잉크]],0),20),"")</f>
        <v/>
      </c>
      <c r="AD944" s="23"/>
      <c r="AE944" s="235"/>
      <c r="BB944" s="67"/>
      <c r="BC944" s="67"/>
      <c r="BD944" s="67"/>
      <c r="BE944" s="67"/>
      <c r="BF944" s="67"/>
    </row>
    <row r="945" spans="2:58" ht="15.75" customHeight="1" x14ac:dyDescent="0.3">
      <c r="B945" s="5" t="s">
        <v>4216</v>
      </c>
      <c r="C945" s="68"/>
      <c r="D945" s="69" t="str">
        <f>IFERROR(C945/INDEX(표5[#All],MATCH(B945,표5[[#All],[잉크]],0),2),"")</f>
        <v/>
      </c>
      <c r="E945" s="22">
        <f>$C945-INDEX(표5[#All],MATCH(B945,표5[[#All],[잉크]],0),24)</f>
        <v>-2</v>
      </c>
      <c r="F945" s="542"/>
      <c r="G945" s="23" t="str">
        <f>IF(ISBLANK(F945),"",INDEX(호기!$A$1:$B$657,MATCH('생산계획(잉크)'!B1397,호기!$A$1:$A$657,0),2))</f>
        <v/>
      </c>
      <c r="H945" s="24">
        <f>C945+F945-INDEX(표5[#All],MATCH(B945,표5[[#All],[잉크]],0),2)</f>
        <v>0</v>
      </c>
      <c r="I945" s="21">
        <f>IFERROR(H945/INDEX(표5[#All],MATCH(B945,표5[[#All],[잉크]],0),5),"")</f>
        <v>0</v>
      </c>
      <c r="J945" s="571">
        <v>6</v>
      </c>
      <c r="K945" s="25" t="e">
        <f>IF(ISBLANK(J945),"",INDEX(호기!$A$1:$B$657,MATCH('생산계획(잉크)'!B1397,호기!$A$1:$A$657,0),2))</f>
        <v>#N/A</v>
      </c>
      <c r="L945" s="24">
        <f>H945+J945-INDEX(표5[#All],MATCH(B945,표5[[#All],[잉크]],0),5)</f>
        <v>5</v>
      </c>
      <c r="M945" s="21" t="str">
        <f>IFERROR(L945/INDEX(표5[#All],MATCH(B945,표5[[#All],[잉크]],0),8),"")</f>
        <v/>
      </c>
      <c r="N945" s="542"/>
      <c r="O945" s="23" t="str">
        <f>IF(ISBLANK(N945),"",INDEX(호기!$A$1:$B$657,MATCH('생산계획(잉크)'!B1397,호기!$A$1:$A$657,0),2))</f>
        <v/>
      </c>
      <c r="P945" s="24">
        <f>L945+N945-INDEX(표5[#All],MATCH(B945,표5[[#All],[잉크]],0),5)</f>
        <v>4</v>
      </c>
      <c r="Q945" s="21" t="str">
        <f>IFERROR(P945/INDEX(표5[#All],MATCH(B945,표5[[#All],[잉크]],0),11),"")</f>
        <v/>
      </c>
      <c r="R945" s="542"/>
      <c r="S945" s="25" t="str">
        <f>IF(ISBLANK(R945),"",INDEX(호기!$A$1:$B$657,MATCH('생산계획(잉크)'!B1397,호기!$A$1:$A$657,0),2))</f>
        <v/>
      </c>
      <c r="T945" s="24">
        <f>P945+R945-INDEX(표5[#All],MATCH(B945,표5[[#All],[잉크]],0),5)</f>
        <v>3</v>
      </c>
      <c r="U945" s="21" t="str">
        <f>IFERROR(T945/INDEX(표5[#All],MATCH(B945,표5[[#All],[잉크]],0),14),"")</f>
        <v/>
      </c>
      <c r="V945" s="542"/>
      <c r="W945" s="23" t="str">
        <f>IF(ISBLANK(V945),"",INDEX(호기!$A$1:$B$657,MATCH('생산계획(잉크)'!B1397,호기!$A$1:$A$657,0),2))</f>
        <v/>
      </c>
      <c r="X945" s="24">
        <f>T945+V945-INDEX(표5[#All],MATCH(B945,표5[[#All],[잉크]],0),5)</f>
        <v>2</v>
      </c>
      <c r="Y945" s="21" t="str">
        <f>IFERROR(X945/INDEX(표5[#All],MATCH(B945,표5[[#All],[잉크]],0),17),"")</f>
        <v/>
      </c>
      <c r="Z945" s="23"/>
      <c r="AA945" s="23" t="str">
        <f>IF(ISBLANK(Z945),"",INDEX(호기!$A$1:$B$657,MATCH('생산계획(잉크)'!B1397,호기!$A$1:$A$657,0),2))</f>
        <v/>
      </c>
      <c r="AB945" s="24">
        <f>X945+Z945-INDEX(표5[#All],MATCH(B945,표5[[#All],[잉크]],0),5)</f>
        <v>1</v>
      </c>
      <c r="AC945" s="21" t="str">
        <f>IFERROR(AB945/INDEX(표5[#All],MATCH(B945,표5[[#All],[잉크]],0),20),"")</f>
        <v/>
      </c>
      <c r="AD945" s="23"/>
      <c r="AE945" s="235"/>
      <c r="BB945" s="67"/>
      <c r="BC945" s="67"/>
      <c r="BD945" s="67"/>
      <c r="BE945" s="67"/>
      <c r="BF945" s="67"/>
    </row>
    <row r="946" spans="2:58" ht="15.75" hidden="1" customHeight="1" x14ac:dyDescent="0.3">
      <c r="B946" s="5" t="s">
        <v>4229</v>
      </c>
      <c r="C946" s="68"/>
      <c r="D946" s="69" t="str">
        <f>IFERROR(C946/INDEX(표5[#All],MATCH(B946,표5[[#All],[잉크]],0),2),"")</f>
        <v/>
      </c>
      <c r="E946" s="22">
        <f>$C946-INDEX(표5[#All],MATCH(B946,표5[[#All],[잉크]],0),24)</f>
        <v>0</v>
      </c>
      <c r="F946" s="542"/>
      <c r="G946" s="23" t="str">
        <f>IF(ISBLANK(F946),"",INDEX(호기!$A$1:$B$657,MATCH('생산계획(잉크)'!B1398,호기!$A$1:$A$657,0),2))</f>
        <v/>
      </c>
      <c r="H946" s="24">
        <f>C946+F946-INDEX(표5[#All],MATCH(B946,표5[[#All],[잉크]],0),2)</f>
        <v>0</v>
      </c>
      <c r="I946" s="21" t="str">
        <f>IFERROR(H946/INDEX(표5[#All],MATCH(B946,표5[[#All],[잉크]],0),5),"")</f>
        <v/>
      </c>
      <c r="J946" s="542"/>
      <c r="K946" s="25" t="str">
        <f>IF(ISBLANK(J946),"",INDEX(호기!$A$1:$B$657,MATCH('생산계획(잉크)'!B1398,호기!$A$1:$A$657,0),2))</f>
        <v/>
      </c>
      <c r="L946" s="24">
        <f>H946+J946-INDEX(표5[#All],MATCH(B946,표5[[#All],[잉크]],0),5)</f>
        <v>0</v>
      </c>
      <c r="M946" s="21" t="str">
        <f>IFERROR(L946/INDEX(표5[#All],MATCH(B946,표5[[#All],[잉크]],0),8),"")</f>
        <v/>
      </c>
      <c r="N946" s="542"/>
      <c r="O946" s="23" t="str">
        <f>IF(ISBLANK(N946),"",INDEX(호기!$A$1:$B$657,MATCH('생산계획(잉크)'!B1398,호기!$A$1:$A$657,0),2))</f>
        <v/>
      </c>
      <c r="P946" s="24">
        <f>L946+N946-INDEX(표5[#All],MATCH(B946,표5[[#All],[잉크]],0),5)</f>
        <v>0</v>
      </c>
      <c r="Q946" s="21" t="str">
        <f>IFERROR(P946/INDEX(표5[#All],MATCH(B946,표5[[#All],[잉크]],0),11),"")</f>
        <v/>
      </c>
      <c r="R946" s="542"/>
      <c r="S946" s="25" t="str">
        <f>IF(ISBLANK(R946),"",INDEX(호기!$A$1:$B$657,MATCH('생산계획(잉크)'!B1398,호기!$A$1:$A$657,0),2))</f>
        <v/>
      </c>
      <c r="T946" s="24">
        <f>P946+R946-INDEX(표5[#All],MATCH(B946,표5[[#All],[잉크]],0),5)</f>
        <v>0</v>
      </c>
      <c r="U946" s="21" t="str">
        <f>IFERROR(T946/INDEX(표5[#All],MATCH(B946,표5[[#All],[잉크]],0),14),"")</f>
        <v/>
      </c>
      <c r="V946" s="542"/>
      <c r="W946" s="23" t="str">
        <f>IF(ISBLANK(V946),"",INDEX(호기!$A$1:$B$657,MATCH('생산계획(잉크)'!B1398,호기!$A$1:$A$657,0),2))</f>
        <v/>
      </c>
      <c r="X946" s="24">
        <f>T946+V946-INDEX(표5[#All],MATCH(B946,표5[[#All],[잉크]],0),5)</f>
        <v>0</v>
      </c>
      <c r="Y946" s="21" t="str">
        <f>IFERROR(X946/INDEX(표5[#All],MATCH(B946,표5[[#All],[잉크]],0),17),"")</f>
        <v/>
      </c>
      <c r="Z946" s="23"/>
      <c r="AA946" s="23" t="str">
        <f>IF(ISBLANK(Z946),"",INDEX(호기!$A$1:$B$657,MATCH('생산계획(잉크)'!B1398,호기!$A$1:$A$657,0),2))</f>
        <v/>
      </c>
      <c r="AB946" s="24">
        <f>X946+Z946-INDEX(표5[#All],MATCH(B946,표5[[#All],[잉크]],0),5)</f>
        <v>0</v>
      </c>
      <c r="AC946" s="21" t="str">
        <f>IFERROR(AB946/INDEX(표5[#All],MATCH(B946,표5[[#All],[잉크]],0),20),"")</f>
        <v/>
      </c>
      <c r="AD946" s="23"/>
      <c r="AE946" s="235"/>
      <c r="BB946" s="67"/>
      <c r="BC946" s="67"/>
      <c r="BD946" s="67"/>
      <c r="BE946" s="67"/>
      <c r="BF946" s="67"/>
    </row>
    <row r="947" spans="2:58" ht="15.75" hidden="1" customHeight="1" x14ac:dyDescent="0.3">
      <c r="B947" s="5" t="s">
        <v>4230</v>
      </c>
      <c r="C947" s="68"/>
      <c r="D947" s="69" t="str">
        <f>IFERROR(C947/INDEX(표5[#All],MATCH(B947,표5[[#All],[잉크]],0),2),"")</f>
        <v/>
      </c>
      <c r="E947" s="22">
        <f>$C947-INDEX(표5[#All],MATCH(B947,표5[[#All],[잉크]],0),24)</f>
        <v>0</v>
      </c>
      <c r="F947" s="542"/>
      <c r="G947" s="23" t="str">
        <f>IF(ISBLANK(F947),"",INDEX(호기!$A$1:$B$657,MATCH('생산계획(잉크)'!B1399,호기!$A$1:$A$657,0),2))</f>
        <v/>
      </c>
      <c r="H947" s="24">
        <f>C947+F947-INDEX(표5[#All],MATCH(B947,표5[[#All],[잉크]],0),2)</f>
        <v>0</v>
      </c>
      <c r="I947" s="21" t="str">
        <f>IFERROR(H947/INDEX(표5[#All],MATCH(B947,표5[[#All],[잉크]],0),5),"")</f>
        <v/>
      </c>
      <c r="J947" s="542"/>
      <c r="K947" s="25" t="str">
        <f>IF(ISBLANK(J947),"",INDEX(호기!$A$1:$B$657,MATCH('생산계획(잉크)'!B1399,호기!$A$1:$A$657,0),2))</f>
        <v/>
      </c>
      <c r="L947" s="24">
        <f>H947+J947-INDEX(표5[#All],MATCH(B947,표5[[#All],[잉크]],0),5)</f>
        <v>0</v>
      </c>
      <c r="M947" s="21" t="str">
        <f>IFERROR(L947/INDEX(표5[#All],MATCH(B947,표5[[#All],[잉크]],0),8),"")</f>
        <v/>
      </c>
      <c r="N947" s="542"/>
      <c r="O947" s="23" t="str">
        <f>IF(ISBLANK(N947),"",INDEX(호기!$A$1:$B$657,MATCH('생산계획(잉크)'!B1399,호기!$A$1:$A$657,0),2))</f>
        <v/>
      </c>
      <c r="P947" s="24">
        <f>L947+N947-INDEX(표5[#All],MATCH(B947,표5[[#All],[잉크]],0),5)</f>
        <v>0</v>
      </c>
      <c r="Q947" s="21" t="str">
        <f>IFERROR(P947/INDEX(표5[#All],MATCH(B947,표5[[#All],[잉크]],0),11),"")</f>
        <v/>
      </c>
      <c r="R947" s="542"/>
      <c r="S947" s="25" t="str">
        <f>IF(ISBLANK(R947),"",INDEX(호기!$A$1:$B$657,MATCH('생산계획(잉크)'!B1399,호기!$A$1:$A$657,0),2))</f>
        <v/>
      </c>
      <c r="T947" s="24">
        <f>P947+R947-INDEX(표5[#All],MATCH(B947,표5[[#All],[잉크]],0),5)</f>
        <v>0</v>
      </c>
      <c r="U947" s="21" t="str">
        <f>IFERROR(T947/INDEX(표5[#All],MATCH(B947,표5[[#All],[잉크]],0),14),"")</f>
        <v/>
      </c>
      <c r="V947" s="542"/>
      <c r="W947" s="23" t="str">
        <f>IF(ISBLANK(V947),"",INDEX(호기!$A$1:$B$657,MATCH('생산계획(잉크)'!B1399,호기!$A$1:$A$657,0),2))</f>
        <v/>
      </c>
      <c r="X947" s="24">
        <f>T947+V947-INDEX(표5[#All],MATCH(B947,표5[[#All],[잉크]],0),5)</f>
        <v>0</v>
      </c>
      <c r="Y947" s="21" t="str">
        <f>IFERROR(X947/INDEX(표5[#All],MATCH(B947,표5[[#All],[잉크]],0),17),"")</f>
        <v/>
      </c>
      <c r="Z947" s="23"/>
      <c r="AA947" s="23" t="str">
        <f>IF(ISBLANK(Z947),"",INDEX(호기!$A$1:$B$657,MATCH('생산계획(잉크)'!B1399,호기!$A$1:$A$657,0),2))</f>
        <v/>
      </c>
      <c r="AB947" s="24">
        <f>X947+Z947-INDEX(표5[#All],MATCH(B947,표5[[#All],[잉크]],0),5)</f>
        <v>0</v>
      </c>
      <c r="AC947" s="21" t="str">
        <f>IFERROR(AB947/INDEX(표5[#All],MATCH(B947,표5[[#All],[잉크]],0),20),"")</f>
        <v/>
      </c>
      <c r="AD947" s="23"/>
      <c r="AE947" s="235"/>
      <c r="BB947" s="67"/>
      <c r="BC947" s="67"/>
      <c r="BD947" s="67"/>
      <c r="BE947" s="67"/>
      <c r="BF947" s="67"/>
    </row>
    <row r="948" spans="2:58" ht="15.75" hidden="1" customHeight="1" x14ac:dyDescent="0.3">
      <c r="B948" s="5" t="s">
        <v>4231</v>
      </c>
      <c r="C948" s="68"/>
      <c r="D948" s="69" t="str">
        <f>IFERROR(C948/INDEX(표5[#All],MATCH(B948,표5[[#All],[잉크]],0),2),"")</f>
        <v/>
      </c>
      <c r="E948" s="22">
        <f>$C948-INDEX(표5[#All],MATCH(B948,표5[[#All],[잉크]],0),24)</f>
        <v>0</v>
      </c>
      <c r="F948" s="542"/>
      <c r="G948" s="23" t="str">
        <f>IF(ISBLANK(F948),"",INDEX(호기!$A$1:$B$657,MATCH('생산계획(잉크)'!B1400,호기!$A$1:$A$657,0),2))</f>
        <v/>
      </c>
      <c r="H948" s="24">
        <f>C948+F948-INDEX(표5[#All],MATCH(B948,표5[[#All],[잉크]],0),2)</f>
        <v>0</v>
      </c>
      <c r="I948" s="21" t="str">
        <f>IFERROR(H948/INDEX(표5[#All],MATCH(B948,표5[[#All],[잉크]],0),5),"")</f>
        <v/>
      </c>
      <c r="J948" s="542"/>
      <c r="K948" s="25" t="str">
        <f>IF(ISBLANK(J948),"",INDEX(호기!$A$1:$B$657,MATCH('생산계획(잉크)'!B1400,호기!$A$1:$A$657,0),2))</f>
        <v/>
      </c>
      <c r="L948" s="24">
        <f>H948+J948-INDEX(표5[#All],MATCH(B948,표5[[#All],[잉크]],0),5)</f>
        <v>0</v>
      </c>
      <c r="M948" s="21" t="str">
        <f>IFERROR(L948/INDEX(표5[#All],MATCH(B948,표5[[#All],[잉크]],0),8),"")</f>
        <v/>
      </c>
      <c r="N948" s="542"/>
      <c r="O948" s="23" t="str">
        <f>IF(ISBLANK(N948),"",INDEX(호기!$A$1:$B$657,MATCH('생산계획(잉크)'!B1400,호기!$A$1:$A$657,0),2))</f>
        <v/>
      </c>
      <c r="P948" s="24">
        <f>L948+N948-INDEX(표5[#All],MATCH(B948,표5[[#All],[잉크]],0),5)</f>
        <v>0</v>
      </c>
      <c r="Q948" s="21" t="str">
        <f>IFERROR(P948/INDEX(표5[#All],MATCH(B948,표5[[#All],[잉크]],0),11),"")</f>
        <v/>
      </c>
      <c r="R948" s="542"/>
      <c r="S948" s="25" t="str">
        <f>IF(ISBLANK(R948),"",INDEX(호기!$A$1:$B$657,MATCH('생산계획(잉크)'!B1400,호기!$A$1:$A$657,0),2))</f>
        <v/>
      </c>
      <c r="T948" s="24">
        <f>P948+R948-INDEX(표5[#All],MATCH(B948,표5[[#All],[잉크]],0),5)</f>
        <v>0</v>
      </c>
      <c r="U948" s="21" t="str">
        <f>IFERROR(T948/INDEX(표5[#All],MATCH(B948,표5[[#All],[잉크]],0),14),"")</f>
        <v/>
      </c>
      <c r="V948" s="542"/>
      <c r="W948" s="23" t="str">
        <f>IF(ISBLANK(V948),"",INDEX(호기!$A$1:$B$657,MATCH('생산계획(잉크)'!B1400,호기!$A$1:$A$657,0),2))</f>
        <v/>
      </c>
      <c r="X948" s="24">
        <f>T948+V948-INDEX(표5[#All],MATCH(B948,표5[[#All],[잉크]],0),5)</f>
        <v>0</v>
      </c>
      <c r="Y948" s="21" t="str">
        <f>IFERROR(X948/INDEX(표5[#All],MATCH(B948,표5[[#All],[잉크]],0),17),"")</f>
        <v/>
      </c>
      <c r="Z948" s="23"/>
      <c r="AA948" s="23" t="str">
        <f>IF(ISBLANK(Z948),"",INDEX(호기!$A$1:$B$657,MATCH('생산계획(잉크)'!B1400,호기!$A$1:$A$657,0),2))</f>
        <v/>
      </c>
      <c r="AB948" s="24">
        <f>X948+Z948-INDEX(표5[#All],MATCH(B948,표5[[#All],[잉크]],0),5)</f>
        <v>0</v>
      </c>
      <c r="AC948" s="21" t="str">
        <f>IFERROR(AB948/INDEX(표5[#All],MATCH(B948,표5[[#All],[잉크]],0),20),"")</f>
        <v/>
      </c>
      <c r="AD948" s="23"/>
      <c r="AE948" s="235"/>
      <c r="BB948" s="67"/>
      <c r="BC948" s="67"/>
      <c r="BD948" s="67"/>
      <c r="BE948" s="67"/>
      <c r="BF948" s="67"/>
    </row>
    <row r="949" spans="2:58" ht="15.75" hidden="1" customHeight="1" x14ac:dyDescent="0.3">
      <c r="B949" s="5" t="s">
        <v>4233</v>
      </c>
      <c r="C949" s="68"/>
      <c r="D949" s="69" t="str">
        <f>IFERROR(C949/INDEX(표5[#All],MATCH(B949,표5[[#All],[잉크]],0),2),"")</f>
        <v/>
      </c>
      <c r="E949" s="22">
        <f>$C949-INDEX(표5[#All],MATCH(B949,표5[[#All],[잉크]],0),24)</f>
        <v>0</v>
      </c>
      <c r="F949" s="542"/>
      <c r="G949" s="23" t="str">
        <f>IF(ISBLANK(F949),"",INDEX(호기!$A$1:$B$657,MATCH('생산계획(잉크)'!B1401,호기!$A$1:$A$657,0),2))</f>
        <v/>
      </c>
      <c r="H949" s="24">
        <f>C949+F949-INDEX(표5[#All],MATCH(B949,표5[[#All],[잉크]],0),2)</f>
        <v>0</v>
      </c>
      <c r="I949" s="21" t="str">
        <f>IFERROR(H949/INDEX(표5[#All],MATCH(B949,표5[[#All],[잉크]],0),5),"")</f>
        <v/>
      </c>
      <c r="J949" s="542"/>
      <c r="K949" s="25" t="str">
        <f>IF(ISBLANK(J949),"",INDEX(호기!$A$1:$B$657,MATCH('생산계획(잉크)'!B1401,호기!$A$1:$A$657,0),2))</f>
        <v/>
      </c>
      <c r="L949" s="24">
        <f>H949+J949-INDEX(표5[#All],MATCH(B949,표5[[#All],[잉크]],0),5)</f>
        <v>0</v>
      </c>
      <c r="M949" s="21" t="str">
        <f>IFERROR(L949/INDEX(표5[#All],MATCH(B949,표5[[#All],[잉크]],0),8),"")</f>
        <v/>
      </c>
      <c r="N949" s="542"/>
      <c r="O949" s="23" t="str">
        <f>IF(ISBLANK(N949),"",INDEX(호기!$A$1:$B$657,MATCH('생산계획(잉크)'!B1401,호기!$A$1:$A$657,0),2))</f>
        <v/>
      </c>
      <c r="P949" s="24">
        <f>L949+N949-INDEX(표5[#All],MATCH(B949,표5[[#All],[잉크]],0),5)</f>
        <v>0</v>
      </c>
      <c r="Q949" s="21" t="str">
        <f>IFERROR(P949/INDEX(표5[#All],MATCH(B949,표5[[#All],[잉크]],0),11),"")</f>
        <v/>
      </c>
      <c r="R949" s="542"/>
      <c r="S949" s="25" t="str">
        <f>IF(ISBLANK(R949),"",INDEX(호기!$A$1:$B$657,MATCH('생산계획(잉크)'!B1401,호기!$A$1:$A$657,0),2))</f>
        <v/>
      </c>
      <c r="T949" s="24">
        <f>P949+R949-INDEX(표5[#All],MATCH(B949,표5[[#All],[잉크]],0),5)</f>
        <v>0</v>
      </c>
      <c r="U949" s="21" t="str">
        <f>IFERROR(T949/INDEX(표5[#All],MATCH(B949,표5[[#All],[잉크]],0),14),"")</f>
        <v/>
      </c>
      <c r="V949" s="542"/>
      <c r="W949" s="23" t="str">
        <f>IF(ISBLANK(V949),"",INDEX(호기!$A$1:$B$657,MATCH('생산계획(잉크)'!B1401,호기!$A$1:$A$657,0),2))</f>
        <v/>
      </c>
      <c r="X949" s="24">
        <f>T949+V949-INDEX(표5[#All],MATCH(B949,표5[[#All],[잉크]],0),5)</f>
        <v>0</v>
      </c>
      <c r="Y949" s="21" t="str">
        <f>IFERROR(X949/INDEX(표5[#All],MATCH(B949,표5[[#All],[잉크]],0),17),"")</f>
        <v/>
      </c>
      <c r="Z949" s="23"/>
      <c r="AA949" s="23" t="str">
        <f>IF(ISBLANK(Z949),"",INDEX(호기!$A$1:$B$657,MATCH('생산계획(잉크)'!B1401,호기!$A$1:$A$657,0),2))</f>
        <v/>
      </c>
      <c r="AB949" s="24">
        <f>X949+Z949-INDEX(표5[#All],MATCH(B949,표5[[#All],[잉크]],0),5)</f>
        <v>0</v>
      </c>
      <c r="AC949" s="21" t="str">
        <f>IFERROR(AB949/INDEX(표5[#All],MATCH(B949,표5[[#All],[잉크]],0),20),"")</f>
        <v/>
      </c>
      <c r="AD949" s="23"/>
      <c r="AE949" s="235"/>
      <c r="BB949" s="67"/>
      <c r="BC949" s="67"/>
      <c r="BD949" s="67"/>
      <c r="BE949" s="67"/>
      <c r="BF949" s="67"/>
    </row>
    <row r="950" spans="2:58" ht="15.75" hidden="1" customHeight="1" x14ac:dyDescent="0.3">
      <c r="B950" s="5" t="s">
        <v>4235</v>
      </c>
      <c r="C950" s="68"/>
      <c r="D950" s="69" t="str">
        <f>IFERROR(C950/INDEX(표5[#All],MATCH(B950,표5[[#All],[잉크]],0),2),"")</f>
        <v/>
      </c>
      <c r="E950" s="22">
        <f>$C950-INDEX(표5[#All],MATCH(B950,표5[[#All],[잉크]],0),24)</f>
        <v>0</v>
      </c>
      <c r="F950" s="542"/>
      <c r="G950" s="23" t="str">
        <f>IF(ISBLANK(F950),"",INDEX(호기!$A$1:$B$657,MATCH('생산계획(잉크)'!B1402,호기!$A$1:$A$657,0),2))</f>
        <v/>
      </c>
      <c r="H950" s="24">
        <f>C950+F950-INDEX(표5[#All],MATCH(B950,표5[[#All],[잉크]],0),2)</f>
        <v>0</v>
      </c>
      <c r="I950" s="21" t="str">
        <f>IFERROR(H950/INDEX(표5[#All],MATCH(B950,표5[[#All],[잉크]],0),5),"")</f>
        <v/>
      </c>
      <c r="J950" s="542"/>
      <c r="K950" s="25" t="str">
        <f>IF(ISBLANK(J950),"",INDEX(호기!$A$1:$B$657,MATCH('생산계획(잉크)'!B1402,호기!$A$1:$A$657,0),2))</f>
        <v/>
      </c>
      <c r="L950" s="24">
        <f>H950+J950-INDEX(표5[#All],MATCH(B950,표5[[#All],[잉크]],0),5)</f>
        <v>0</v>
      </c>
      <c r="M950" s="21" t="str">
        <f>IFERROR(L950/INDEX(표5[#All],MATCH(B950,표5[[#All],[잉크]],0),8),"")</f>
        <v/>
      </c>
      <c r="N950" s="542"/>
      <c r="O950" s="23" t="str">
        <f>IF(ISBLANK(N950),"",INDEX(호기!$A$1:$B$657,MATCH('생산계획(잉크)'!B1402,호기!$A$1:$A$657,0),2))</f>
        <v/>
      </c>
      <c r="P950" s="24">
        <f>L950+N950-INDEX(표5[#All],MATCH(B950,표5[[#All],[잉크]],0),5)</f>
        <v>0</v>
      </c>
      <c r="Q950" s="21" t="str">
        <f>IFERROR(P950/INDEX(표5[#All],MATCH(B950,표5[[#All],[잉크]],0),11),"")</f>
        <v/>
      </c>
      <c r="R950" s="542"/>
      <c r="S950" s="25" t="str">
        <f>IF(ISBLANK(R950),"",INDEX(호기!$A$1:$B$657,MATCH('생산계획(잉크)'!B1402,호기!$A$1:$A$657,0),2))</f>
        <v/>
      </c>
      <c r="T950" s="24">
        <f>P950+R950-INDEX(표5[#All],MATCH(B950,표5[[#All],[잉크]],0),5)</f>
        <v>0</v>
      </c>
      <c r="U950" s="21" t="str">
        <f>IFERROR(T950/INDEX(표5[#All],MATCH(B950,표5[[#All],[잉크]],0),14),"")</f>
        <v/>
      </c>
      <c r="V950" s="542"/>
      <c r="W950" s="23" t="str">
        <f>IF(ISBLANK(V950),"",INDEX(호기!$A$1:$B$657,MATCH('생산계획(잉크)'!B1402,호기!$A$1:$A$657,0),2))</f>
        <v/>
      </c>
      <c r="X950" s="24">
        <f>T950+V950-INDEX(표5[#All],MATCH(B950,표5[[#All],[잉크]],0),5)</f>
        <v>0</v>
      </c>
      <c r="Y950" s="21" t="str">
        <f>IFERROR(X950/INDEX(표5[#All],MATCH(B950,표5[[#All],[잉크]],0),17),"")</f>
        <v/>
      </c>
      <c r="Z950" s="23"/>
      <c r="AA950" s="23" t="str">
        <f>IF(ISBLANK(Z950),"",INDEX(호기!$A$1:$B$657,MATCH('생산계획(잉크)'!B1402,호기!$A$1:$A$657,0),2))</f>
        <v/>
      </c>
      <c r="AB950" s="24">
        <f>X950+Z950-INDEX(표5[#All],MATCH(B950,표5[[#All],[잉크]],0),5)</f>
        <v>0</v>
      </c>
      <c r="AC950" s="21" t="str">
        <f>IFERROR(AB950/INDEX(표5[#All],MATCH(B950,표5[[#All],[잉크]],0),20),"")</f>
        <v/>
      </c>
      <c r="AD950" s="23"/>
      <c r="AE950" s="235"/>
      <c r="BB950" s="67"/>
      <c r="BC950" s="67"/>
      <c r="BD950" s="67"/>
      <c r="BE950" s="67"/>
      <c r="BF950" s="67"/>
    </row>
    <row r="951" spans="2:58" ht="15.75" hidden="1" customHeight="1" x14ac:dyDescent="0.3">
      <c r="B951" s="5" t="s">
        <v>4239</v>
      </c>
      <c r="C951" s="68"/>
      <c r="D951" s="69" t="str">
        <f>IFERROR(C951/INDEX(표5[#All],MATCH(B951,표5[[#All],[잉크]],0),2),"")</f>
        <v/>
      </c>
      <c r="E951" s="22">
        <f>$C951-INDEX(표5[#All],MATCH(B951,표5[[#All],[잉크]],0),24)</f>
        <v>0</v>
      </c>
      <c r="F951" s="542"/>
      <c r="G951" s="23" t="str">
        <f>IF(ISBLANK(F951),"",INDEX(호기!$A$1:$B$657,MATCH('생산계획(잉크)'!B1403,호기!$A$1:$A$657,0),2))</f>
        <v/>
      </c>
      <c r="H951" s="24">
        <f>C951+F951-INDEX(표5[#All],MATCH(B951,표5[[#All],[잉크]],0),2)</f>
        <v>0</v>
      </c>
      <c r="I951" s="21" t="str">
        <f>IFERROR(H951/INDEX(표5[#All],MATCH(B951,표5[[#All],[잉크]],0),5),"")</f>
        <v/>
      </c>
      <c r="J951" s="542"/>
      <c r="K951" s="25" t="str">
        <f>IF(ISBLANK(J951),"",INDEX(호기!$A$1:$B$657,MATCH('생산계획(잉크)'!B1403,호기!$A$1:$A$657,0),2))</f>
        <v/>
      </c>
      <c r="L951" s="24">
        <f>H951+J951-INDEX(표5[#All],MATCH(B951,표5[[#All],[잉크]],0),5)</f>
        <v>0</v>
      </c>
      <c r="M951" s="21" t="str">
        <f>IFERROR(L951/INDEX(표5[#All],MATCH(B951,표5[[#All],[잉크]],0),8),"")</f>
        <v/>
      </c>
      <c r="N951" s="542"/>
      <c r="O951" s="23" t="str">
        <f>IF(ISBLANK(N951),"",INDEX(호기!$A$1:$B$657,MATCH('생산계획(잉크)'!B1403,호기!$A$1:$A$657,0),2))</f>
        <v/>
      </c>
      <c r="P951" s="24">
        <f>L951+N951-INDEX(표5[#All],MATCH(B951,표5[[#All],[잉크]],0),5)</f>
        <v>0</v>
      </c>
      <c r="Q951" s="21" t="str">
        <f>IFERROR(P951/INDEX(표5[#All],MATCH(B951,표5[[#All],[잉크]],0),11),"")</f>
        <v/>
      </c>
      <c r="R951" s="542"/>
      <c r="S951" s="25" t="str">
        <f>IF(ISBLANK(R951),"",INDEX(호기!$A$1:$B$657,MATCH('생산계획(잉크)'!B1403,호기!$A$1:$A$657,0),2))</f>
        <v/>
      </c>
      <c r="T951" s="24">
        <f>P951+R951-INDEX(표5[#All],MATCH(B951,표5[[#All],[잉크]],0),5)</f>
        <v>0</v>
      </c>
      <c r="U951" s="21" t="str">
        <f>IFERROR(T951/INDEX(표5[#All],MATCH(B951,표5[[#All],[잉크]],0),14),"")</f>
        <v/>
      </c>
      <c r="V951" s="542"/>
      <c r="W951" s="23" t="str">
        <f>IF(ISBLANK(V951),"",INDEX(호기!$A$1:$B$657,MATCH('생산계획(잉크)'!B1403,호기!$A$1:$A$657,0),2))</f>
        <v/>
      </c>
      <c r="X951" s="24">
        <f>T951+V951-INDEX(표5[#All],MATCH(B951,표5[[#All],[잉크]],0),5)</f>
        <v>0</v>
      </c>
      <c r="Y951" s="21" t="str">
        <f>IFERROR(X951/INDEX(표5[#All],MATCH(B951,표5[[#All],[잉크]],0),17),"")</f>
        <v/>
      </c>
      <c r="Z951" s="23"/>
      <c r="AA951" s="23" t="str">
        <f>IF(ISBLANK(Z951),"",INDEX(호기!$A$1:$B$657,MATCH('생산계획(잉크)'!B1403,호기!$A$1:$A$657,0),2))</f>
        <v/>
      </c>
      <c r="AB951" s="24">
        <f>X951+Z951-INDEX(표5[#All],MATCH(B951,표5[[#All],[잉크]],0),5)</f>
        <v>0</v>
      </c>
      <c r="AC951" s="21" t="str">
        <f>IFERROR(AB951/INDEX(표5[#All],MATCH(B951,표5[[#All],[잉크]],0),20),"")</f>
        <v/>
      </c>
      <c r="AD951" s="23"/>
      <c r="AE951" s="235"/>
      <c r="BB951" s="67"/>
      <c r="BC951" s="67"/>
      <c r="BD951" s="67"/>
      <c r="BE951" s="67"/>
      <c r="BF951" s="67"/>
    </row>
    <row r="952" spans="2:58" ht="15.75" hidden="1" customHeight="1" x14ac:dyDescent="0.3">
      <c r="B952" s="5" t="s">
        <v>4243</v>
      </c>
      <c r="C952" s="68"/>
      <c r="D952" s="69" t="str">
        <f>IFERROR(C952/INDEX(표5[#All],MATCH(B952,표5[[#All],[잉크]],0),2),"")</f>
        <v/>
      </c>
      <c r="E952" s="22">
        <f>$C952-INDEX(표5[#All],MATCH(B952,표5[[#All],[잉크]],0),24)</f>
        <v>0</v>
      </c>
      <c r="F952" s="542"/>
      <c r="G952" s="23" t="str">
        <f>IF(ISBLANK(F952),"",INDEX(호기!$A$1:$B$657,MATCH('생산계획(잉크)'!B1404,호기!$A$1:$A$657,0),2))</f>
        <v/>
      </c>
      <c r="H952" s="24">
        <f>C952+F952-INDEX(표5[#All],MATCH(B952,표5[[#All],[잉크]],0),2)</f>
        <v>0</v>
      </c>
      <c r="I952" s="21" t="str">
        <f>IFERROR(H952/INDEX(표5[#All],MATCH(B952,표5[[#All],[잉크]],0),5),"")</f>
        <v/>
      </c>
      <c r="J952" s="542"/>
      <c r="K952" s="25" t="str">
        <f>IF(ISBLANK(J952),"",INDEX(호기!$A$1:$B$657,MATCH('생산계획(잉크)'!B1404,호기!$A$1:$A$657,0),2))</f>
        <v/>
      </c>
      <c r="L952" s="24">
        <f>H952+J952-INDEX(표5[#All],MATCH(B952,표5[[#All],[잉크]],0),5)</f>
        <v>0</v>
      </c>
      <c r="M952" s="21" t="str">
        <f>IFERROR(L952/INDEX(표5[#All],MATCH(B952,표5[[#All],[잉크]],0),8),"")</f>
        <v/>
      </c>
      <c r="N952" s="542"/>
      <c r="O952" s="23" t="str">
        <f>IF(ISBLANK(N952),"",INDEX(호기!$A$1:$B$657,MATCH('생산계획(잉크)'!B1404,호기!$A$1:$A$657,0),2))</f>
        <v/>
      </c>
      <c r="P952" s="24">
        <f>L952+N952-INDEX(표5[#All],MATCH(B952,표5[[#All],[잉크]],0),5)</f>
        <v>0</v>
      </c>
      <c r="Q952" s="21" t="str">
        <f>IFERROR(P952/INDEX(표5[#All],MATCH(B952,표5[[#All],[잉크]],0),11),"")</f>
        <v/>
      </c>
      <c r="R952" s="542"/>
      <c r="S952" s="25" t="str">
        <f>IF(ISBLANK(R952),"",INDEX(호기!$A$1:$B$657,MATCH('생산계획(잉크)'!B1404,호기!$A$1:$A$657,0),2))</f>
        <v/>
      </c>
      <c r="T952" s="24">
        <f>P952+R952-INDEX(표5[#All],MATCH(B952,표5[[#All],[잉크]],0),5)</f>
        <v>0</v>
      </c>
      <c r="U952" s="21" t="str">
        <f>IFERROR(T952/INDEX(표5[#All],MATCH(B952,표5[[#All],[잉크]],0),14),"")</f>
        <v/>
      </c>
      <c r="V952" s="542"/>
      <c r="W952" s="23" t="str">
        <f>IF(ISBLANK(V952),"",INDEX(호기!$A$1:$B$657,MATCH('생산계획(잉크)'!B1404,호기!$A$1:$A$657,0),2))</f>
        <v/>
      </c>
      <c r="X952" s="24">
        <f>T952+V952-INDEX(표5[#All],MATCH(B952,표5[[#All],[잉크]],0),5)</f>
        <v>0</v>
      </c>
      <c r="Y952" s="21" t="str">
        <f>IFERROR(X952/INDEX(표5[#All],MATCH(B952,표5[[#All],[잉크]],0),17),"")</f>
        <v/>
      </c>
      <c r="Z952" s="23"/>
      <c r="AA952" s="23" t="str">
        <f>IF(ISBLANK(Z952),"",INDEX(호기!$A$1:$B$657,MATCH('생산계획(잉크)'!B1404,호기!$A$1:$A$657,0),2))</f>
        <v/>
      </c>
      <c r="AB952" s="24">
        <f>X952+Z952-INDEX(표5[#All],MATCH(B952,표5[[#All],[잉크]],0),5)</f>
        <v>0</v>
      </c>
      <c r="AC952" s="21" t="str">
        <f>IFERROR(AB952/INDEX(표5[#All],MATCH(B952,표5[[#All],[잉크]],0),20),"")</f>
        <v/>
      </c>
      <c r="AD952" s="23"/>
      <c r="AE952" s="235"/>
      <c r="BB952" s="67"/>
      <c r="BC952" s="67"/>
      <c r="BD952" s="67"/>
      <c r="BE952" s="67"/>
      <c r="BF952" s="67"/>
    </row>
    <row r="953" spans="2:58" ht="15.75" hidden="1" customHeight="1" x14ac:dyDescent="0.3">
      <c r="B953" s="5" t="s">
        <v>4244</v>
      </c>
      <c r="C953" s="68"/>
      <c r="D953" s="69" t="str">
        <f>IFERROR(C953/INDEX(표5[#All],MATCH(B953,표5[[#All],[잉크]],0),2),"")</f>
        <v/>
      </c>
      <c r="E953" s="22">
        <f>$C953-INDEX(표5[#All],MATCH(B953,표5[[#All],[잉크]],0),24)</f>
        <v>0</v>
      </c>
      <c r="F953" s="542"/>
      <c r="G953" s="23" t="str">
        <f>IF(ISBLANK(F953),"",INDEX(호기!$A$1:$B$657,MATCH('생산계획(잉크)'!B1405,호기!$A$1:$A$657,0),2))</f>
        <v/>
      </c>
      <c r="H953" s="24">
        <f>C953+F953-INDEX(표5[#All],MATCH(B953,표5[[#All],[잉크]],0),2)</f>
        <v>0</v>
      </c>
      <c r="I953" s="21" t="str">
        <f>IFERROR(H953/INDEX(표5[#All],MATCH(B953,표5[[#All],[잉크]],0),5),"")</f>
        <v/>
      </c>
      <c r="J953" s="542"/>
      <c r="K953" s="25" t="str">
        <f>IF(ISBLANK(J953),"",INDEX(호기!$A$1:$B$657,MATCH('생산계획(잉크)'!B1405,호기!$A$1:$A$657,0),2))</f>
        <v/>
      </c>
      <c r="L953" s="24">
        <f>H953+J953-INDEX(표5[#All],MATCH(B953,표5[[#All],[잉크]],0),5)</f>
        <v>0</v>
      </c>
      <c r="M953" s="21" t="str">
        <f>IFERROR(L953/INDEX(표5[#All],MATCH(B953,표5[[#All],[잉크]],0),8),"")</f>
        <v/>
      </c>
      <c r="N953" s="542"/>
      <c r="O953" s="23" t="str">
        <f>IF(ISBLANK(N953),"",INDEX(호기!$A$1:$B$657,MATCH('생산계획(잉크)'!B1405,호기!$A$1:$A$657,0),2))</f>
        <v/>
      </c>
      <c r="P953" s="24">
        <f>L953+N953-INDEX(표5[#All],MATCH(B953,표5[[#All],[잉크]],0),5)</f>
        <v>0</v>
      </c>
      <c r="Q953" s="21" t="str">
        <f>IFERROR(P953/INDEX(표5[#All],MATCH(B953,표5[[#All],[잉크]],0),11),"")</f>
        <v/>
      </c>
      <c r="R953" s="542"/>
      <c r="S953" s="25" t="str">
        <f>IF(ISBLANK(R953),"",INDEX(호기!$A$1:$B$657,MATCH('생산계획(잉크)'!B1405,호기!$A$1:$A$657,0),2))</f>
        <v/>
      </c>
      <c r="T953" s="24">
        <f>P953+R953-INDEX(표5[#All],MATCH(B953,표5[[#All],[잉크]],0),5)</f>
        <v>0</v>
      </c>
      <c r="U953" s="21" t="str">
        <f>IFERROR(T953/INDEX(표5[#All],MATCH(B953,표5[[#All],[잉크]],0),14),"")</f>
        <v/>
      </c>
      <c r="V953" s="542"/>
      <c r="W953" s="23" t="str">
        <f>IF(ISBLANK(V953),"",INDEX(호기!$A$1:$B$657,MATCH('생산계획(잉크)'!B1405,호기!$A$1:$A$657,0),2))</f>
        <v/>
      </c>
      <c r="X953" s="24">
        <f>T953+V953-INDEX(표5[#All],MATCH(B953,표5[[#All],[잉크]],0),5)</f>
        <v>0</v>
      </c>
      <c r="Y953" s="21" t="str">
        <f>IFERROR(X953/INDEX(표5[#All],MATCH(B953,표5[[#All],[잉크]],0),17),"")</f>
        <v/>
      </c>
      <c r="Z953" s="23"/>
      <c r="AA953" s="23" t="str">
        <f>IF(ISBLANK(Z953),"",INDEX(호기!$A$1:$B$657,MATCH('생산계획(잉크)'!B1405,호기!$A$1:$A$657,0),2))</f>
        <v/>
      </c>
      <c r="AB953" s="24">
        <f>X953+Z953-INDEX(표5[#All],MATCH(B953,표5[[#All],[잉크]],0),5)</f>
        <v>0</v>
      </c>
      <c r="AC953" s="21" t="str">
        <f>IFERROR(AB953/INDEX(표5[#All],MATCH(B953,표5[[#All],[잉크]],0),20),"")</f>
        <v/>
      </c>
      <c r="AD953" s="23"/>
      <c r="AE953" s="235"/>
      <c r="BB953" s="67"/>
      <c r="BC953" s="67"/>
      <c r="BD953" s="67"/>
      <c r="BE953" s="67"/>
      <c r="BF953" s="67"/>
    </row>
    <row r="954" spans="2:58" ht="15.75" hidden="1" customHeight="1" x14ac:dyDescent="0.3">
      <c r="B954" s="5" t="s">
        <v>4245</v>
      </c>
      <c r="C954" s="68"/>
      <c r="D954" s="69" t="str">
        <f>IFERROR(C954/INDEX(표5[#All],MATCH(B954,표5[[#All],[잉크]],0),2),"")</f>
        <v/>
      </c>
      <c r="E954" s="22">
        <f>$C954-INDEX(표5[#All],MATCH(B954,표5[[#All],[잉크]],0),24)</f>
        <v>0</v>
      </c>
      <c r="F954" s="542"/>
      <c r="G954" s="23" t="str">
        <f>IF(ISBLANK(F954),"",INDEX(호기!$A$1:$B$657,MATCH('생산계획(잉크)'!B1406,호기!$A$1:$A$657,0),2))</f>
        <v/>
      </c>
      <c r="H954" s="24">
        <f>C954+F954-INDEX(표5[#All],MATCH(B954,표5[[#All],[잉크]],0),2)</f>
        <v>0</v>
      </c>
      <c r="I954" s="21" t="str">
        <f>IFERROR(H954/INDEX(표5[#All],MATCH(B954,표5[[#All],[잉크]],0),5),"")</f>
        <v/>
      </c>
      <c r="J954" s="542"/>
      <c r="K954" s="25" t="str">
        <f>IF(ISBLANK(J954),"",INDEX(호기!$A$1:$B$657,MATCH('생산계획(잉크)'!B1406,호기!$A$1:$A$657,0),2))</f>
        <v/>
      </c>
      <c r="L954" s="24">
        <f>H954+J954-INDEX(표5[#All],MATCH(B954,표5[[#All],[잉크]],0),5)</f>
        <v>0</v>
      </c>
      <c r="M954" s="21" t="str">
        <f>IFERROR(L954/INDEX(표5[#All],MATCH(B954,표5[[#All],[잉크]],0),8),"")</f>
        <v/>
      </c>
      <c r="N954" s="542"/>
      <c r="O954" s="23" t="str">
        <f>IF(ISBLANK(N954),"",INDEX(호기!$A$1:$B$657,MATCH('생산계획(잉크)'!B1406,호기!$A$1:$A$657,0),2))</f>
        <v/>
      </c>
      <c r="P954" s="24">
        <f>L954+N954-INDEX(표5[#All],MATCH(B954,표5[[#All],[잉크]],0),5)</f>
        <v>0</v>
      </c>
      <c r="Q954" s="21" t="str">
        <f>IFERROR(P954/INDEX(표5[#All],MATCH(B954,표5[[#All],[잉크]],0),11),"")</f>
        <v/>
      </c>
      <c r="R954" s="542"/>
      <c r="S954" s="25" t="str">
        <f>IF(ISBLANK(R954),"",INDEX(호기!$A$1:$B$657,MATCH('생산계획(잉크)'!B1406,호기!$A$1:$A$657,0),2))</f>
        <v/>
      </c>
      <c r="T954" s="24">
        <f>P954+R954-INDEX(표5[#All],MATCH(B954,표5[[#All],[잉크]],0),5)</f>
        <v>0</v>
      </c>
      <c r="U954" s="21" t="str">
        <f>IFERROR(T954/INDEX(표5[#All],MATCH(B954,표5[[#All],[잉크]],0),14),"")</f>
        <v/>
      </c>
      <c r="V954" s="542"/>
      <c r="W954" s="23" t="str">
        <f>IF(ISBLANK(V954),"",INDEX(호기!$A$1:$B$657,MATCH('생산계획(잉크)'!B1406,호기!$A$1:$A$657,0),2))</f>
        <v/>
      </c>
      <c r="X954" s="24">
        <f>T954+V954-INDEX(표5[#All],MATCH(B954,표5[[#All],[잉크]],0),5)</f>
        <v>0</v>
      </c>
      <c r="Y954" s="21" t="str">
        <f>IFERROR(X954/INDEX(표5[#All],MATCH(B954,표5[[#All],[잉크]],0),17),"")</f>
        <v/>
      </c>
      <c r="Z954" s="23"/>
      <c r="AA954" s="23" t="str">
        <f>IF(ISBLANK(Z954),"",INDEX(호기!$A$1:$B$657,MATCH('생산계획(잉크)'!B1406,호기!$A$1:$A$657,0),2))</f>
        <v/>
      </c>
      <c r="AB954" s="24">
        <f>X954+Z954-INDEX(표5[#All],MATCH(B954,표5[[#All],[잉크]],0),5)</f>
        <v>0</v>
      </c>
      <c r="AC954" s="21" t="str">
        <f>IFERROR(AB954/INDEX(표5[#All],MATCH(B954,표5[[#All],[잉크]],0),20),"")</f>
        <v/>
      </c>
      <c r="AD954" s="23"/>
      <c r="AE954" s="235"/>
      <c r="BB954" s="67"/>
      <c r="BC954" s="67"/>
      <c r="BD954" s="67"/>
      <c r="BE954" s="67"/>
      <c r="BF954" s="67"/>
    </row>
    <row r="955" spans="2:58" ht="15.75" hidden="1" customHeight="1" x14ac:dyDescent="0.3">
      <c r="B955" s="5" t="s">
        <v>4255</v>
      </c>
      <c r="C955" s="68"/>
      <c r="D955" s="69" t="str">
        <f>IFERROR(C955/INDEX(표5[#All],MATCH(B955,표5[[#All],[잉크]],0),2),"")</f>
        <v/>
      </c>
      <c r="E955" s="22">
        <f>$C955-INDEX(표5[#All],MATCH(B955,표5[[#All],[잉크]],0),24)</f>
        <v>0</v>
      </c>
      <c r="F955" s="542"/>
      <c r="G955" s="23" t="str">
        <f>IF(ISBLANK(F955),"",INDEX(호기!$A$1:$B$657,MATCH('생산계획(잉크)'!B1407,호기!$A$1:$A$657,0),2))</f>
        <v/>
      </c>
      <c r="H955" s="24">
        <f>C955+F955-INDEX(표5[#All],MATCH(B955,표5[[#All],[잉크]],0),2)</f>
        <v>0</v>
      </c>
      <c r="I955" s="21" t="str">
        <f>IFERROR(H955/INDEX(표5[#All],MATCH(B955,표5[[#All],[잉크]],0),5),"")</f>
        <v/>
      </c>
      <c r="J955" s="542"/>
      <c r="K955" s="25" t="str">
        <f>IF(ISBLANK(J955),"",INDEX(호기!$A$1:$B$657,MATCH('생산계획(잉크)'!B1407,호기!$A$1:$A$657,0),2))</f>
        <v/>
      </c>
      <c r="L955" s="24">
        <f>H955+J955-INDEX(표5[#All],MATCH(B955,표5[[#All],[잉크]],0),5)</f>
        <v>0</v>
      </c>
      <c r="M955" s="21" t="str">
        <f>IFERROR(L955/INDEX(표5[#All],MATCH(B955,표5[[#All],[잉크]],0),8),"")</f>
        <v/>
      </c>
      <c r="N955" s="542"/>
      <c r="O955" s="23" t="str">
        <f>IF(ISBLANK(N955),"",INDEX(호기!$A$1:$B$657,MATCH('생산계획(잉크)'!B1407,호기!$A$1:$A$657,0),2))</f>
        <v/>
      </c>
      <c r="P955" s="24">
        <f>L955+N955-INDEX(표5[#All],MATCH(B955,표5[[#All],[잉크]],0),5)</f>
        <v>0</v>
      </c>
      <c r="Q955" s="21" t="str">
        <f>IFERROR(P955/INDEX(표5[#All],MATCH(B955,표5[[#All],[잉크]],0),11),"")</f>
        <v/>
      </c>
      <c r="R955" s="542"/>
      <c r="S955" s="25" t="str">
        <f>IF(ISBLANK(R955),"",INDEX(호기!$A$1:$B$657,MATCH('생산계획(잉크)'!B1407,호기!$A$1:$A$657,0),2))</f>
        <v/>
      </c>
      <c r="T955" s="24">
        <f>P955+R955-INDEX(표5[#All],MATCH(B955,표5[[#All],[잉크]],0),5)</f>
        <v>0</v>
      </c>
      <c r="U955" s="21" t="str">
        <f>IFERROR(T955/INDEX(표5[#All],MATCH(B955,표5[[#All],[잉크]],0),14),"")</f>
        <v/>
      </c>
      <c r="V955" s="542"/>
      <c r="W955" s="23" t="str">
        <f>IF(ISBLANK(V955),"",INDEX(호기!$A$1:$B$657,MATCH('생산계획(잉크)'!B1407,호기!$A$1:$A$657,0),2))</f>
        <v/>
      </c>
      <c r="X955" s="24">
        <f>T955+V955-INDEX(표5[#All],MATCH(B955,표5[[#All],[잉크]],0),5)</f>
        <v>0</v>
      </c>
      <c r="Y955" s="21" t="str">
        <f>IFERROR(X955/INDEX(표5[#All],MATCH(B955,표5[[#All],[잉크]],0),17),"")</f>
        <v/>
      </c>
      <c r="Z955" s="23"/>
      <c r="AA955" s="23" t="str">
        <f>IF(ISBLANK(Z955),"",INDEX(호기!$A$1:$B$657,MATCH('생산계획(잉크)'!B1407,호기!$A$1:$A$657,0),2))</f>
        <v/>
      </c>
      <c r="AB955" s="24">
        <f>X955+Z955-INDEX(표5[#All],MATCH(B955,표5[[#All],[잉크]],0),5)</f>
        <v>0</v>
      </c>
      <c r="AC955" s="21" t="str">
        <f>IFERROR(AB955/INDEX(표5[#All],MATCH(B955,표5[[#All],[잉크]],0),20),"")</f>
        <v/>
      </c>
      <c r="AD955" s="23"/>
      <c r="AE955" s="235"/>
      <c r="BB955" s="67"/>
      <c r="BC955" s="67"/>
      <c r="BD955" s="67"/>
      <c r="BE955" s="67"/>
      <c r="BF955" s="67"/>
    </row>
    <row r="956" spans="2:58" ht="15.75" hidden="1" customHeight="1" x14ac:dyDescent="0.3">
      <c r="B956" s="5" t="s">
        <v>4259</v>
      </c>
      <c r="C956" s="68"/>
      <c r="D956" s="69" t="str">
        <f>IFERROR(C956/INDEX(표5[#All],MATCH(B956,표5[[#All],[잉크]],0),2),"")</f>
        <v/>
      </c>
      <c r="E956" s="22">
        <f>$C956-INDEX(표5[#All],MATCH(B956,표5[[#All],[잉크]],0),24)</f>
        <v>0</v>
      </c>
      <c r="F956" s="542"/>
      <c r="G956" s="23" t="str">
        <f>IF(ISBLANK(F956),"",INDEX(호기!$A$1:$B$657,MATCH('생산계획(잉크)'!B1408,호기!$A$1:$A$657,0),2))</f>
        <v/>
      </c>
      <c r="H956" s="24">
        <f>C956+F956-INDEX(표5[#All],MATCH(B956,표5[[#All],[잉크]],0),2)</f>
        <v>0</v>
      </c>
      <c r="I956" s="21" t="str">
        <f>IFERROR(H956/INDEX(표5[#All],MATCH(B956,표5[[#All],[잉크]],0),5),"")</f>
        <v/>
      </c>
      <c r="J956" s="542"/>
      <c r="K956" s="25" t="str">
        <f>IF(ISBLANK(J956),"",INDEX(호기!$A$1:$B$657,MATCH('생산계획(잉크)'!B1408,호기!$A$1:$A$657,0),2))</f>
        <v/>
      </c>
      <c r="L956" s="24">
        <f>H956+J956-INDEX(표5[#All],MATCH(B956,표5[[#All],[잉크]],0),5)</f>
        <v>0</v>
      </c>
      <c r="M956" s="21" t="str">
        <f>IFERROR(L956/INDEX(표5[#All],MATCH(B956,표5[[#All],[잉크]],0),8),"")</f>
        <v/>
      </c>
      <c r="N956" s="542"/>
      <c r="O956" s="23" t="str">
        <f>IF(ISBLANK(N956),"",INDEX(호기!$A$1:$B$657,MATCH('생산계획(잉크)'!B1408,호기!$A$1:$A$657,0),2))</f>
        <v/>
      </c>
      <c r="P956" s="24">
        <f>L956+N956-INDEX(표5[#All],MATCH(B956,표5[[#All],[잉크]],0),5)</f>
        <v>0</v>
      </c>
      <c r="Q956" s="21" t="str">
        <f>IFERROR(P956/INDEX(표5[#All],MATCH(B956,표5[[#All],[잉크]],0),11),"")</f>
        <v/>
      </c>
      <c r="R956" s="542"/>
      <c r="S956" s="25" t="str">
        <f>IF(ISBLANK(R956),"",INDEX(호기!$A$1:$B$657,MATCH('생산계획(잉크)'!B1408,호기!$A$1:$A$657,0),2))</f>
        <v/>
      </c>
      <c r="T956" s="24">
        <f>P956+R956-INDEX(표5[#All],MATCH(B956,표5[[#All],[잉크]],0),5)</f>
        <v>0</v>
      </c>
      <c r="U956" s="21" t="str">
        <f>IFERROR(T956/INDEX(표5[#All],MATCH(B956,표5[[#All],[잉크]],0),14),"")</f>
        <v/>
      </c>
      <c r="V956" s="542"/>
      <c r="W956" s="23" t="str">
        <f>IF(ISBLANK(V956),"",INDEX(호기!$A$1:$B$657,MATCH('생산계획(잉크)'!B1408,호기!$A$1:$A$657,0),2))</f>
        <v/>
      </c>
      <c r="X956" s="24">
        <f>T956+V956-INDEX(표5[#All],MATCH(B956,표5[[#All],[잉크]],0),5)</f>
        <v>0</v>
      </c>
      <c r="Y956" s="21" t="str">
        <f>IFERROR(X956/INDEX(표5[#All],MATCH(B956,표5[[#All],[잉크]],0),17),"")</f>
        <v/>
      </c>
      <c r="Z956" s="23"/>
      <c r="AA956" s="23" t="str">
        <f>IF(ISBLANK(Z956),"",INDEX(호기!$A$1:$B$657,MATCH('생산계획(잉크)'!B1408,호기!$A$1:$A$657,0),2))</f>
        <v/>
      </c>
      <c r="AB956" s="24">
        <f>X956+Z956-INDEX(표5[#All],MATCH(B956,표5[[#All],[잉크]],0),5)</f>
        <v>0</v>
      </c>
      <c r="AC956" s="21" t="str">
        <f>IFERROR(AB956/INDEX(표5[#All],MATCH(B956,표5[[#All],[잉크]],0),20),"")</f>
        <v/>
      </c>
      <c r="AD956" s="23"/>
      <c r="AE956" s="235"/>
      <c r="BB956" s="67"/>
      <c r="BC956" s="67"/>
      <c r="BD956" s="67"/>
      <c r="BE956" s="67"/>
      <c r="BF956" s="67"/>
    </row>
    <row r="957" spans="2:58" ht="15.75" hidden="1" customHeight="1" x14ac:dyDescent="0.3">
      <c r="B957" s="5" t="s">
        <v>4265</v>
      </c>
      <c r="C957" s="68"/>
      <c r="D957" s="69" t="str">
        <f>IFERROR(C957/INDEX(표5[#All],MATCH(B957,표5[[#All],[잉크]],0),2),"")</f>
        <v/>
      </c>
      <c r="E957" s="22">
        <f>$C957-INDEX(표5[#All],MATCH(B957,표5[[#All],[잉크]],0),24)</f>
        <v>0</v>
      </c>
      <c r="F957" s="542"/>
      <c r="G957" s="23" t="str">
        <f>IF(ISBLANK(F957),"",INDEX(호기!$A$1:$B$657,MATCH('생산계획(잉크)'!B1409,호기!$A$1:$A$657,0),2))</f>
        <v/>
      </c>
      <c r="H957" s="24">
        <f>C957+F957-INDEX(표5[#All],MATCH(B957,표5[[#All],[잉크]],0),2)</f>
        <v>0</v>
      </c>
      <c r="I957" s="21" t="str">
        <f>IFERROR(H957/INDEX(표5[#All],MATCH(B957,표5[[#All],[잉크]],0),5),"")</f>
        <v/>
      </c>
      <c r="J957" s="542"/>
      <c r="K957" s="25" t="str">
        <f>IF(ISBLANK(J957),"",INDEX(호기!$A$1:$B$657,MATCH('생산계획(잉크)'!B1409,호기!$A$1:$A$657,0),2))</f>
        <v/>
      </c>
      <c r="L957" s="24">
        <f>H957+J957-INDEX(표5[#All],MATCH(B957,표5[[#All],[잉크]],0),5)</f>
        <v>0</v>
      </c>
      <c r="M957" s="21" t="str">
        <f>IFERROR(L957/INDEX(표5[#All],MATCH(B957,표5[[#All],[잉크]],0),8),"")</f>
        <v/>
      </c>
      <c r="N957" s="542"/>
      <c r="O957" s="23" t="str">
        <f>IF(ISBLANK(N957),"",INDEX(호기!$A$1:$B$657,MATCH('생산계획(잉크)'!B1409,호기!$A$1:$A$657,0),2))</f>
        <v/>
      </c>
      <c r="P957" s="24">
        <f>L957+N957-INDEX(표5[#All],MATCH(B957,표5[[#All],[잉크]],0),5)</f>
        <v>0</v>
      </c>
      <c r="Q957" s="21" t="str">
        <f>IFERROR(P957/INDEX(표5[#All],MATCH(B957,표5[[#All],[잉크]],0),11),"")</f>
        <v/>
      </c>
      <c r="R957" s="542"/>
      <c r="S957" s="25" t="str">
        <f>IF(ISBLANK(R957),"",INDEX(호기!$A$1:$B$657,MATCH('생산계획(잉크)'!B1409,호기!$A$1:$A$657,0),2))</f>
        <v/>
      </c>
      <c r="T957" s="24">
        <f>P957+R957-INDEX(표5[#All],MATCH(B957,표5[[#All],[잉크]],0),5)</f>
        <v>0</v>
      </c>
      <c r="U957" s="21" t="str">
        <f>IFERROR(T957/INDEX(표5[#All],MATCH(B957,표5[[#All],[잉크]],0),14),"")</f>
        <v/>
      </c>
      <c r="V957" s="542"/>
      <c r="W957" s="23" t="str">
        <f>IF(ISBLANK(V957),"",INDEX(호기!$A$1:$B$657,MATCH('생산계획(잉크)'!B1409,호기!$A$1:$A$657,0),2))</f>
        <v/>
      </c>
      <c r="X957" s="24">
        <f>T957+V957-INDEX(표5[#All],MATCH(B957,표5[[#All],[잉크]],0),5)</f>
        <v>0</v>
      </c>
      <c r="Y957" s="21" t="str">
        <f>IFERROR(X957/INDEX(표5[#All],MATCH(B957,표5[[#All],[잉크]],0),17),"")</f>
        <v/>
      </c>
      <c r="Z957" s="23"/>
      <c r="AA957" s="23" t="str">
        <f>IF(ISBLANK(Z957),"",INDEX(호기!$A$1:$B$657,MATCH('생산계획(잉크)'!B1409,호기!$A$1:$A$657,0),2))</f>
        <v/>
      </c>
      <c r="AB957" s="24">
        <f>X957+Z957-INDEX(표5[#All],MATCH(B957,표5[[#All],[잉크]],0),5)</f>
        <v>0</v>
      </c>
      <c r="AC957" s="21" t="str">
        <f>IFERROR(AB957/INDEX(표5[#All],MATCH(B957,표5[[#All],[잉크]],0),20),"")</f>
        <v/>
      </c>
      <c r="AD957" s="23"/>
      <c r="AE957" s="235"/>
      <c r="BB957" s="67"/>
      <c r="BC957" s="67"/>
      <c r="BD957" s="67"/>
      <c r="BE957" s="67"/>
      <c r="BF957" s="67"/>
    </row>
    <row r="958" spans="2:58" ht="15.75" hidden="1" customHeight="1" x14ac:dyDescent="0.3">
      <c r="B958" s="5" t="s">
        <v>4270</v>
      </c>
      <c r="C958" s="68">
        <v>9</v>
      </c>
      <c r="D958" s="69">
        <f>IFERROR(C958/INDEX(표5[#All],MATCH(B958,표5[[#All],[잉크]],0),2),"")</f>
        <v>9</v>
      </c>
      <c r="E958" s="22">
        <f>$C958-INDEX(표5[#All],MATCH(B958,표5[[#All],[잉크]],0),24)</f>
        <v>7</v>
      </c>
      <c r="F958" s="542"/>
      <c r="G958" s="23" t="str">
        <f>IF(ISBLANK(F958),"",INDEX(호기!$A$1:$B$657,MATCH('생산계획(잉크)'!B1410,호기!$A$1:$A$657,0),2))</f>
        <v/>
      </c>
      <c r="H958" s="24">
        <f>C958+F958-INDEX(표5[#All],MATCH(B958,표5[[#All],[잉크]],0),2)</f>
        <v>8</v>
      </c>
      <c r="I958" s="21" t="str">
        <f>IFERROR(H958/INDEX(표5[#All],MATCH(B958,표5[[#All],[잉크]],0),5),"")</f>
        <v/>
      </c>
      <c r="J958" s="542"/>
      <c r="K958" s="25" t="str">
        <f>IF(ISBLANK(J958),"",INDEX(호기!$A$1:$B$657,MATCH('생산계획(잉크)'!B1410,호기!$A$1:$A$657,0),2))</f>
        <v/>
      </c>
      <c r="L958" s="24">
        <f>H958+J958-INDEX(표5[#All],MATCH(B958,표5[[#All],[잉크]],0),5)</f>
        <v>8</v>
      </c>
      <c r="M958" s="21" t="str">
        <f>IFERROR(L958/INDEX(표5[#All],MATCH(B958,표5[[#All],[잉크]],0),8),"")</f>
        <v/>
      </c>
      <c r="N958" s="542"/>
      <c r="O958" s="23" t="str">
        <f>IF(ISBLANK(N958),"",INDEX(호기!$A$1:$B$657,MATCH('생산계획(잉크)'!B1410,호기!$A$1:$A$657,0),2))</f>
        <v/>
      </c>
      <c r="P958" s="24">
        <f>L958+N958-INDEX(표5[#All],MATCH(B958,표5[[#All],[잉크]],0),5)</f>
        <v>8</v>
      </c>
      <c r="Q958" s="21" t="str">
        <f>IFERROR(P958/INDEX(표5[#All],MATCH(B958,표5[[#All],[잉크]],0),11),"")</f>
        <v/>
      </c>
      <c r="R958" s="542"/>
      <c r="S958" s="25" t="str">
        <f>IF(ISBLANK(R958),"",INDEX(호기!$A$1:$B$657,MATCH('생산계획(잉크)'!B1410,호기!$A$1:$A$657,0),2))</f>
        <v/>
      </c>
      <c r="T958" s="24">
        <f>P958+R958-INDEX(표5[#All],MATCH(B958,표5[[#All],[잉크]],0),5)</f>
        <v>8</v>
      </c>
      <c r="U958" s="21" t="str">
        <f>IFERROR(T958/INDEX(표5[#All],MATCH(B958,표5[[#All],[잉크]],0),14),"")</f>
        <v/>
      </c>
      <c r="V958" s="542"/>
      <c r="W958" s="23" t="str">
        <f>IF(ISBLANK(V958),"",INDEX(호기!$A$1:$B$657,MATCH('생산계획(잉크)'!B1410,호기!$A$1:$A$657,0),2))</f>
        <v/>
      </c>
      <c r="X958" s="24">
        <f>T958+V958-INDEX(표5[#All],MATCH(B958,표5[[#All],[잉크]],0),5)</f>
        <v>8</v>
      </c>
      <c r="Y958" s="21" t="str">
        <f>IFERROR(X958/INDEX(표5[#All],MATCH(B958,표5[[#All],[잉크]],0),17),"")</f>
        <v/>
      </c>
      <c r="Z958" s="23"/>
      <c r="AA958" s="23" t="str">
        <f>IF(ISBLANK(Z958),"",INDEX(호기!$A$1:$B$657,MATCH('생산계획(잉크)'!B1410,호기!$A$1:$A$657,0),2))</f>
        <v/>
      </c>
      <c r="AB958" s="24">
        <f>X958+Z958-INDEX(표5[#All],MATCH(B958,표5[[#All],[잉크]],0),5)</f>
        <v>8</v>
      </c>
      <c r="AC958" s="21" t="str">
        <f>IFERROR(AB958/INDEX(표5[#All],MATCH(B958,표5[[#All],[잉크]],0),20),"")</f>
        <v/>
      </c>
      <c r="AD958" s="23"/>
      <c r="AE958" s="235"/>
      <c r="BB958" s="67"/>
      <c r="BC958" s="67"/>
      <c r="BD958" s="67"/>
      <c r="BE958" s="67"/>
      <c r="BF958" s="67"/>
    </row>
    <row r="959" spans="2:58" ht="15.75" customHeight="1" x14ac:dyDescent="0.3">
      <c r="B959" s="5" t="s">
        <v>4273</v>
      </c>
      <c r="C959" s="68">
        <v>4</v>
      </c>
      <c r="D959" s="69">
        <f>IFERROR(C959/INDEX(표5[#All],MATCH(B959,표5[[#All],[잉크]],0),2),"")</f>
        <v>4</v>
      </c>
      <c r="E959" s="22">
        <f>$C959-INDEX(표5[#All],MATCH(B959,표5[[#All],[잉크]],0),24)</f>
        <v>-2</v>
      </c>
      <c r="F959" s="542"/>
      <c r="G959" s="23" t="str">
        <f>IF(ISBLANK(F959),"",INDEX(호기!$A$1:$B$657,MATCH('생산계획(잉크)'!B1411,호기!$A$1:$A$657,0),2))</f>
        <v/>
      </c>
      <c r="H959" s="24">
        <f>C959+F959-INDEX(표5[#All],MATCH(B959,표5[[#All],[잉크]],0),2)</f>
        <v>3</v>
      </c>
      <c r="I959" s="21">
        <f>IFERROR(H959/INDEX(표5[#All],MATCH(B959,표5[[#All],[잉크]],0),5),"")</f>
        <v>1.5</v>
      </c>
      <c r="J959" s="570" t="s">
        <v>5583</v>
      </c>
      <c r="K959" s="25" t="e">
        <f>IF(ISBLANK(J959),"",INDEX(호기!$A$1:$B$657,MATCH('생산계획(잉크)'!B1411,호기!$A$1:$A$657,0),2))</f>
        <v>#N/A</v>
      </c>
      <c r="L959" s="24" t="e">
        <f>H959+J959-INDEX(표5[#All],MATCH(B959,표5[[#All],[잉크]],0),5)</f>
        <v>#VALUE!</v>
      </c>
      <c r="M959" s="21" t="str">
        <f>IFERROR(L959/INDEX(표5[#All],MATCH(B959,표5[[#All],[잉크]],0),8),"")</f>
        <v/>
      </c>
      <c r="N959" s="542"/>
      <c r="O959" s="23" t="str">
        <f>IF(ISBLANK(N959),"",INDEX(호기!$A$1:$B$657,MATCH('생산계획(잉크)'!B1411,호기!$A$1:$A$657,0),2))</f>
        <v/>
      </c>
      <c r="P959" s="24" t="e">
        <f>L959+N959-INDEX(표5[#All],MATCH(B959,표5[[#All],[잉크]],0),5)</f>
        <v>#VALUE!</v>
      </c>
      <c r="Q959" s="21" t="str">
        <f>IFERROR(P959/INDEX(표5[#All],MATCH(B959,표5[[#All],[잉크]],0),11),"")</f>
        <v/>
      </c>
      <c r="R959" s="542"/>
      <c r="S959" s="25" t="str">
        <f>IF(ISBLANK(R959),"",INDEX(호기!$A$1:$B$657,MATCH('생산계획(잉크)'!B1411,호기!$A$1:$A$657,0),2))</f>
        <v/>
      </c>
      <c r="T959" s="24" t="e">
        <f>P959+R959-INDEX(표5[#All],MATCH(B959,표5[[#All],[잉크]],0),5)</f>
        <v>#VALUE!</v>
      </c>
      <c r="U959" s="21" t="str">
        <f>IFERROR(T959/INDEX(표5[#All],MATCH(B959,표5[[#All],[잉크]],0),14),"")</f>
        <v/>
      </c>
      <c r="V959" s="542"/>
      <c r="W959" s="23" t="str">
        <f>IF(ISBLANK(V959),"",INDEX(호기!$A$1:$B$657,MATCH('생산계획(잉크)'!B1411,호기!$A$1:$A$657,0),2))</f>
        <v/>
      </c>
      <c r="X959" s="24" t="e">
        <f>T959+V959-INDEX(표5[#All],MATCH(B959,표5[[#All],[잉크]],0),5)</f>
        <v>#VALUE!</v>
      </c>
      <c r="Y959" s="21" t="str">
        <f>IFERROR(X959/INDEX(표5[#All],MATCH(B959,표5[[#All],[잉크]],0),17),"")</f>
        <v/>
      </c>
      <c r="Z959" s="23"/>
      <c r="AA959" s="23" t="str">
        <f>IF(ISBLANK(Z959),"",INDEX(호기!$A$1:$B$657,MATCH('생산계획(잉크)'!B1411,호기!$A$1:$A$657,0),2))</f>
        <v/>
      </c>
      <c r="AB959" s="24" t="e">
        <f>X959+Z959-INDEX(표5[#All],MATCH(B959,표5[[#All],[잉크]],0),5)</f>
        <v>#VALUE!</v>
      </c>
      <c r="AC959" s="21" t="str">
        <f>IFERROR(AB959/INDEX(표5[#All],MATCH(B959,표5[[#All],[잉크]],0),20),"")</f>
        <v/>
      </c>
      <c r="AD959" s="23"/>
      <c r="AE959" s="235"/>
      <c r="BB959" s="67"/>
      <c r="BC959" s="67"/>
      <c r="BD959" s="67"/>
      <c r="BE959" s="67"/>
      <c r="BF959" s="67"/>
    </row>
    <row r="960" spans="2:58" ht="15.75" hidden="1" customHeight="1" x14ac:dyDescent="0.3">
      <c r="B960" s="5" t="s">
        <v>4283</v>
      </c>
      <c r="C960" s="68"/>
      <c r="D960" s="69" t="str">
        <f>IFERROR(C960/INDEX(표5[#All],MATCH(B960,표5[[#All],[잉크]],0),2),"")</f>
        <v/>
      </c>
      <c r="E960" s="22">
        <f>$C960-INDEX(표5[#All],MATCH(B960,표5[[#All],[잉크]],0),24)</f>
        <v>0</v>
      </c>
      <c r="F960" s="542"/>
      <c r="G960" s="23" t="str">
        <f>IF(ISBLANK(F960),"",INDEX(호기!$A$1:$B$657,MATCH('생산계획(잉크)'!B1412,호기!$A$1:$A$657,0),2))</f>
        <v/>
      </c>
      <c r="H960" s="24">
        <f>C960+F960-INDEX(표5[#All],MATCH(B960,표5[[#All],[잉크]],0),2)</f>
        <v>0</v>
      </c>
      <c r="I960" s="21" t="str">
        <f>IFERROR(H960/INDEX(표5[#All],MATCH(B960,표5[[#All],[잉크]],0),5),"")</f>
        <v/>
      </c>
      <c r="J960" s="542"/>
      <c r="K960" s="25" t="str">
        <f>IF(ISBLANK(J960),"",INDEX(호기!$A$1:$B$657,MATCH('생산계획(잉크)'!B1412,호기!$A$1:$A$657,0),2))</f>
        <v/>
      </c>
      <c r="L960" s="24">
        <f>H960+J960-INDEX(표5[#All],MATCH(B960,표5[[#All],[잉크]],0),5)</f>
        <v>0</v>
      </c>
      <c r="M960" s="21" t="str">
        <f>IFERROR(L960/INDEX(표5[#All],MATCH(B960,표5[[#All],[잉크]],0),8),"")</f>
        <v/>
      </c>
      <c r="N960" s="542"/>
      <c r="O960" s="23" t="str">
        <f>IF(ISBLANK(N960),"",INDEX(호기!$A$1:$B$657,MATCH('생산계획(잉크)'!B1412,호기!$A$1:$A$657,0),2))</f>
        <v/>
      </c>
      <c r="P960" s="24">
        <f>L960+N960-INDEX(표5[#All],MATCH(B960,표5[[#All],[잉크]],0),5)</f>
        <v>0</v>
      </c>
      <c r="Q960" s="21" t="str">
        <f>IFERROR(P960/INDEX(표5[#All],MATCH(B960,표5[[#All],[잉크]],0),11),"")</f>
        <v/>
      </c>
      <c r="R960" s="542"/>
      <c r="S960" s="25" t="str">
        <f>IF(ISBLANK(R960),"",INDEX(호기!$A$1:$B$657,MATCH('생산계획(잉크)'!B1412,호기!$A$1:$A$657,0),2))</f>
        <v/>
      </c>
      <c r="T960" s="24">
        <f>P960+R960-INDEX(표5[#All],MATCH(B960,표5[[#All],[잉크]],0),5)</f>
        <v>0</v>
      </c>
      <c r="U960" s="21" t="str">
        <f>IFERROR(T960/INDEX(표5[#All],MATCH(B960,표5[[#All],[잉크]],0),14),"")</f>
        <v/>
      </c>
      <c r="V960" s="542"/>
      <c r="W960" s="23" t="str">
        <f>IF(ISBLANK(V960),"",INDEX(호기!$A$1:$B$657,MATCH('생산계획(잉크)'!B1412,호기!$A$1:$A$657,0),2))</f>
        <v/>
      </c>
      <c r="X960" s="24">
        <f>T960+V960-INDEX(표5[#All],MATCH(B960,표5[[#All],[잉크]],0),5)</f>
        <v>0</v>
      </c>
      <c r="Y960" s="21" t="str">
        <f>IFERROR(X960/INDEX(표5[#All],MATCH(B960,표5[[#All],[잉크]],0),17),"")</f>
        <v/>
      </c>
      <c r="Z960" s="23"/>
      <c r="AA960" s="23" t="str">
        <f>IF(ISBLANK(Z960),"",INDEX(호기!$A$1:$B$657,MATCH('생산계획(잉크)'!B1412,호기!$A$1:$A$657,0),2))</f>
        <v/>
      </c>
      <c r="AB960" s="24">
        <f>X960+Z960-INDEX(표5[#All],MATCH(B960,표5[[#All],[잉크]],0),5)</f>
        <v>0</v>
      </c>
      <c r="AC960" s="21" t="str">
        <f>IFERROR(AB960/INDEX(표5[#All],MATCH(B960,표5[[#All],[잉크]],0),20),"")</f>
        <v/>
      </c>
      <c r="AD960" s="23"/>
      <c r="AE960" s="235"/>
      <c r="BB960" s="67"/>
      <c r="BC960" s="67"/>
      <c r="BD960" s="67"/>
      <c r="BE960" s="67"/>
      <c r="BF960" s="67"/>
    </row>
    <row r="961" spans="2:58" ht="15.75" hidden="1" customHeight="1" x14ac:dyDescent="0.3">
      <c r="B961" s="5" t="s">
        <v>4304</v>
      </c>
      <c r="C961" s="68"/>
      <c r="D961" s="69" t="str">
        <f>IFERROR(C961/INDEX(표5[#All],MATCH(B961,표5[[#All],[잉크]],0),2),"")</f>
        <v/>
      </c>
      <c r="E961" s="22">
        <f>$C961-INDEX(표5[#All],MATCH(B961,표5[[#All],[잉크]],0),24)</f>
        <v>0</v>
      </c>
      <c r="F961" s="542"/>
      <c r="G961" s="23" t="str">
        <f>IF(ISBLANK(F961),"",INDEX(호기!$A$1:$B$657,MATCH('생산계획(잉크)'!B1413,호기!$A$1:$A$657,0),2))</f>
        <v/>
      </c>
      <c r="H961" s="24">
        <f>C961+F961-INDEX(표5[#All],MATCH(B961,표5[[#All],[잉크]],0),2)</f>
        <v>0</v>
      </c>
      <c r="I961" s="21" t="str">
        <f>IFERROR(H961/INDEX(표5[#All],MATCH(B961,표5[[#All],[잉크]],0),5),"")</f>
        <v/>
      </c>
      <c r="J961" s="542"/>
      <c r="K961" s="25" t="str">
        <f>IF(ISBLANK(J961),"",INDEX(호기!$A$1:$B$657,MATCH('생산계획(잉크)'!B1413,호기!$A$1:$A$657,0),2))</f>
        <v/>
      </c>
      <c r="L961" s="24">
        <f>H961+J961-INDEX(표5[#All],MATCH(B961,표5[[#All],[잉크]],0),5)</f>
        <v>0</v>
      </c>
      <c r="M961" s="21" t="str">
        <f>IFERROR(L961/INDEX(표5[#All],MATCH(B961,표5[[#All],[잉크]],0),8),"")</f>
        <v/>
      </c>
      <c r="N961" s="542"/>
      <c r="O961" s="23" t="str">
        <f>IF(ISBLANK(N961),"",INDEX(호기!$A$1:$B$657,MATCH('생산계획(잉크)'!B1413,호기!$A$1:$A$657,0),2))</f>
        <v/>
      </c>
      <c r="P961" s="24">
        <f>L961+N961-INDEX(표5[#All],MATCH(B961,표5[[#All],[잉크]],0),5)</f>
        <v>0</v>
      </c>
      <c r="Q961" s="21" t="str">
        <f>IFERROR(P961/INDEX(표5[#All],MATCH(B961,표5[[#All],[잉크]],0),11),"")</f>
        <v/>
      </c>
      <c r="R961" s="542"/>
      <c r="S961" s="25" t="str">
        <f>IF(ISBLANK(R961),"",INDEX(호기!$A$1:$B$657,MATCH('생산계획(잉크)'!B1413,호기!$A$1:$A$657,0),2))</f>
        <v/>
      </c>
      <c r="T961" s="24">
        <f>P961+R961-INDEX(표5[#All],MATCH(B961,표5[[#All],[잉크]],0),5)</f>
        <v>0</v>
      </c>
      <c r="U961" s="21" t="str">
        <f>IFERROR(T961/INDEX(표5[#All],MATCH(B961,표5[[#All],[잉크]],0),14),"")</f>
        <v/>
      </c>
      <c r="V961" s="542"/>
      <c r="W961" s="23" t="str">
        <f>IF(ISBLANK(V961),"",INDEX(호기!$A$1:$B$657,MATCH('생산계획(잉크)'!B1413,호기!$A$1:$A$657,0),2))</f>
        <v/>
      </c>
      <c r="X961" s="24">
        <f>T961+V961-INDEX(표5[#All],MATCH(B961,표5[[#All],[잉크]],0),5)</f>
        <v>0</v>
      </c>
      <c r="Y961" s="21" t="str">
        <f>IFERROR(X961/INDEX(표5[#All],MATCH(B961,표5[[#All],[잉크]],0),17),"")</f>
        <v/>
      </c>
      <c r="Z961" s="23"/>
      <c r="AA961" s="23" t="str">
        <f>IF(ISBLANK(Z961),"",INDEX(호기!$A$1:$B$657,MATCH('생산계획(잉크)'!B1413,호기!$A$1:$A$657,0),2))</f>
        <v/>
      </c>
      <c r="AB961" s="24">
        <f>X961+Z961-INDEX(표5[#All],MATCH(B961,표5[[#All],[잉크]],0),5)</f>
        <v>0</v>
      </c>
      <c r="AC961" s="21" t="str">
        <f>IFERROR(AB961/INDEX(표5[#All],MATCH(B961,표5[[#All],[잉크]],0),20),"")</f>
        <v/>
      </c>
      <c r="AD961" s="23"/>
      <c r="AE961" s="235"/>
      <c r="BB961" s="67"/>
      <c r="BC961" s="67"/>
      <c r="BD961" s="67"/>
      <c r="BE961" s="67"/>
      <c r="BF961" s="67"/>
    </row>
    <row r="962" spans="2:58" ht="15.75" hidden="1" customHeight="1" x14ac:dyDescent="0.3">
      <c r="B962" s="5" t="s">
        <v>4305</v>
      </c>
      <c r="C962" s="68"/>
      <c r="D962" s="69" t="str">
        <f>IFERROR(C962/INDEX(표5[#All],MATCH(B962,표5[[#All],[잉크]],0),2),"")</f>
        <v/>
      </c>
      <c r="E962" s="22">
        <f>$C962-INDEX(표5[#All],MATCH(B962,표5[[#All],[잉크]],0),24)</f>
        <v>0</v>
      </c>
      <c r="F962" s="542"/>
      <c r="G962" s="23" t="str">
        <f>IF(ISBLANK(F962),"",INDEX(호기!$A$1:$B$657,MATCH('생산계획(잉크)'!B1414,호기!$A$1:$A$657,0),2))</f>
        <v/>
      </c>
      <c r="H962" s="24">
        <f>C962+F962-INDEX(표5[#All],MATCH(B962,표5[[#All],[잉크]],0),2)</f>
        <v>0</v>
      </c>
      <c r="I962" s="21" t="str">
        <f>IFERROR(H962/INDEX(표5[#All],MATCH(B962,표5[[#All],[잉크]],0),5),"")</f>
        <v/>
      </c>
      <c r="J962" s="542"/>
      <c r="K962" s="25" t="str">
        <f>IF(ISBLANK(J962),"",INDEX(호기!$A$1:$B$657,MATCH('생산계획(잉크)'!B1414,호기!$A$1:$A$657,0),2))</f>
        <v/>
      </c>
      <c r="L962" s="24">
        <f>H962+J962-INDEX(표5[#All],MATCH(B962,표5[[#All],[잉크]],0),5)</f>
        <v>0</v>
      </c>
      <c r="M962" s="21" t="str">
        <f>IFERROR(L962/INDEX(표5[#All],MATCH(B962,표5[[#All],[잉크]],0),8),"")</f>
        <v/>
      </c>
      <c r="N962" s="542"/>
      <c r="O962" s="23" t="str">
        <f>IF(ISBLANK(N962),"",INDEX(호기!$A$1:$B$657,MATCH('생산계획(잉크)'!B1414,호기!$A$1:$A$657,0),2))</f>
        <v/>
      </c>
      <c r="P962" s="24">
        <f>L962+N962-INDEX(표5[#All],MATCH(B962,표5[[#All],[잉크]],0),5)</f>
        <v>0</v>
      </c>
      <c r="Q962" s="21" t="str">
        <f>IFERROR(P962/INDEX(표5[#All],MATCH(B962,표5[[#All],[잉크]],0),11),"")</f>
        <v/>
      </c>
      <c r="R962" s="542"/>
      <c r="S962" s="25" t="str">
        <f>IF(ISBLANK(R962),"",INDEX(호기!$A$1:$B$657,MATCH('생산계획(잉크)'!B1414,호기!$A$1:$A$657,0),2))</f>
        <v/>
      </c>
      <c r="T962" s="24">
        <f>P962+R962-INDEX(표5[#All],MATCH(B962,표5[[#All],[잉크]],0),5)</f>
        <v>0</v>
      </c>
      <c r="U962" s="21" t="str">
        <f>IFERROR(T962/INDEX(표5[#All],MATCH(B962,표5[[#All],[잉크]],0),14),"")</f>
        <v/>
      </c>
      <c r="V962" s="542"/>
      <c r="W962" s="23" t="str">
        <f>IF(ISBLANK(V962),"",INDEX(호기!$A$1:$B$657,MATCH('생산계획(잉크)'!B1414,호기!$A$1:$A$657,0),2))</f>
        <v/>
      </c>
      <c r="X962" s="24">
        <f>T962+V962-INDEX(표5[#All],MATCH(B962,표5[[#All],[잉크]],0),5)</f>
        <v>0</v>
      </c>
      <c r="Y962" s="21" t="str">
        <f>IFERROR(X962/INDEX(표5[#All],MATCH(B962,표5[[#All],[잉크]],0),17),"")</f>
        <v/>
      </c>
      <c r="Z962" s="23"/>
      <c r="AA962" s="23" t="str">
        <f>IF(ISBLANK(Z962),"",INDEX(호기!$A$1:$B$657,MATCH('생산계획(잉크)'!B1414,호기!$A$1:$A$657,0),2))</f>
        <v/>
      </c>
      <c r="AB962" s="24">
        <f>X962+Z962-INDEX(표5[#All],MATCH(B962,표5[[#All],[잉크]],0),5)</f>
        <v>0</v>
      </c>
      <c r="AC962" s="21" t="str">
        <f>IFERROR(AB962/INDEX(표5[#All],MATCH(B962,표5[[#All],[잉크]],0),20),"")</f>
        <v/>
      </c>
      <c r="AD962" s="23"/>
      <c r="AE962" s="235"/>
      <c r="BB962" s="67"/>
      <c r="BC962" s="67"/>
      <c r="BD962" s="67"/>
      <c r="BE962" s="67"/>
      <c r="BF962" s="67"/>
    </row>
    <row r="963" spans="2:58" ht="15.75" hidden="1" customHeight="1" x14ac:dyDescent="0.3">
      <c r="B963" s="5" t="s">
        <v>4300</v>
      </c>
      <c r="C963" s="68"/>
      <c r="D963" s="69" t="str">
        <f>IFERROR(C963/INDEX(표5[#All],MATCH(B963,표5[[#All],[잉크]],0),2),"")</f>
        <v/>
      </c>
      <c r="E963" s="22">
        <f>$C963-INDEX(표5[#All],MATCH(B963,표5[[#All],[잉크]],0),24)</f>
        <v>0</v>
      </c>
      <c r="F963" s="542"/>
      <c r="G963" s="23" t="str">
        <f>IF(ISBLANK(F963),"",INDEX(호기!$A$1:$B$657,MATCH('생산계획(잉크)'!B1415,호기!$A$1:$A$657,0),2))</f>
        <v/>
      </c>
      <c r="H963" s="24">
        <f>C963+F963-INDEX(표5[#All],MATCH(B963,표5[[#All],[잉크]],0),2)</f>
        <v>0</v>
      </c>
      <c r="I963" s="21" t="str">
        <f>IFERROR(H963/INDEX(표5[#All],MATCH(B963,표5[[#All],[잉크]],0),5),"")</f>
        <v/>
      </c>
      <c r="J963" s="542"/>
      <c r="K963" s="25" t="str">
        <f>IF(ISBLANK(J963),"",INDEX(호기!$A$1:$B$657,MATCH('생산계획(잉크)'!B1415,호기!$A$1:$A$657,0),2))</f>
        <v/>
      </c>
      <c r="L963" s="24">
        <f>H963+J963-INDEX(표5[#All],MATCH(B963,표5[[#All],[잉크]],0),5)</f>
        <v>0</v>
      </c>
      <c r="M963" s="21" t="str">
        <f>IFERROR(L963/INDEX(표5[#All],MATCH(B963,표5[[#All],[잉크]],0),8),"")</f>
        <v/>
      </c>
      <c r="N963" s="542"/>
      <c r="O963" s="23" t="str">
        <f>IF(ISBLANK(N963),"",INDEX(호기!$A$1:$B$657,MATCH('생산계획(잉크)'!B1415,호기!$A$1:$A$657,0),2))</f>
        <v/>
      </c>
      <c r="P963" s="24">
        <f>L963+N963-INDEX(표5[#All],MATCH(B963,표5[[#All],[잉크]],0),5)</f>
        <v>0</v>
      </c>
      <c r="Q963" s="21" t="str">
        <f>IFERROR(P963/INDEX(표5[#All],MATCH(B963,표5[[#All],[잉크]],0),11),"")</f>
        <v/>
      </c>
      <c r="R963" s="542"/>
      <c r="S963" s="25" t="str">
        <f>IF(ISBLANK(R963),"",INDEX(호기!$A$1:$B$657,MATCH('생산계획(잉크)'!B1415,호기!$A$1:$A$657,0),2))</f>
        <v/>
      </c>
      <c r="T963" s="24">
        <f>P963+R963-INDEX(표5[#All],MATCH(B963,표5[[#All],[잉크]],0),5)</f>
        <v>0</v>
      </c>
      <c r="U963" s="21" t="str">
        <f>IFERROR(T963/INDEX(표5[#All],MATCH(B963,표5[[#All],[잉크]],0),14),"")</f>
        <v/>
      </c>
      <c r="V963" s="542"/>
      <c r="W963" s="23" t="str">
        <f>IF(ISBLANK(V963),"",INDEX(호기!$A$1:$B$657,MATCH('생산계획(잉크)'!B1415,호기!$A$1:$A$657,0),2))</f>
        <v/>
      </c>
      <c r="X963" s="24">
        <f>T963+V963-INDEX(표5[#All],MATCH(B963,표5[[#All],[잉크]],0),5)</f>
        <v>0</v>
      </c>
      <c r="Y963" s="21" t="str">
        <f>IFERROR(X963/INDEX(표5[#All],MATCH(B963,표5[[#All],[잉크]],0),17),"")</f>
        <v/>
      </c>
      <c r="Z963" s="23"/>
      <c r="AA963" s="23" t="str">
        <f>IF(ISBLANK(Z963),"",INDEX(호기!$A$1:$B$657,MATCH('생산계획(잉크)'!B1415,호기!$A$1:$A$657,0),2))</f>
        <v/>
      </c>
      <c r="AB963" s="24">
        <f>X963+Z963-INDEX(표5[#All],MATCH(B963,표5[[#All],[잉크]],0),5)</f>
        <v>0</v>
      </c>
      <c r="AC963" s="21" t="str">
        <f>IFERROR(AB963/INDEX(표5[#All],MATCH(B963,표5[[#All],[잉크]],0),20),"")</f>
        <v/>
      </c>
      <c r="AD963" s="23"/>
      <c r="AE963" s="235"/>
      <c r="BB963" s="67"/>
      <c r="BC963" s="67"/>
      <c r="BD963" s="67"/>
      <c r="BE963" s="67"/>
      <c r="BF963" s="67"/>
    </row>
    <row r="964" spans="2:58" ht="15.75" hidden="1" customHeight="1" x14ac:dyDescent="0.3">
      <c r="B964" s="5" t="s">
        <v>4301</v>
      </c>
      <c r="C964" s="68"/>
      <c r="D964" s="69" t="str">
        <f>IFERROR(C964/INDEX(표5[#All],MATCH(B964,표5[[#All],[잉크]],0),2),"")</f>
        <v/>
      </c>
      <c r="E964" s="22">
        <f>$C964-INDEX(표5[#All],MATCH(B964,표5[[#All],[잉크]],0),24)</f>
        <v>0</v>
      </c>
      <c r="F964" s="542"/>
      <c r="G964" s="23" t="str">
        <f>IF(ISBLANK(F964),"",INDEX(호기!$A$1:$B$657,MATCH('생산계획(잉크)'!B1416,호기!$A$1:$A$657,0),2))</f>
        <v/>
      </c>
      <c r="H964" s="24">
        <f>C964+F964-INDEX(표5[#All],MATCH(B964,표5[[#All],[잉크]],0),2)</f>
        <v>0</v>
      </c>
      <c r="I964" s="21" t="str">
        <f>IFERROR(H964/INDEX(표5[#All],MATCH(B964,표5[[#All],[잉크]],0),5),"")</f>
        <v/>
      </c>
      <c r="J964" s="542"/>
      <c r="K964" s="25" t="str">
        <f>IF(ISBLANK(J964),"",INDEX(호기!$A$1:$B$657,MATCH('생산계획(잉크)'!B1416,호기!$A$1:$A$657,0),2))</f>
        <v/>
      </c>
      <c r="L964" s="24">
        <f>H964+J964-INDEX(표5[#All],MATCH(B964,표5[[#All],[잉크]],0),5)</f>
        <v>0</v>
      </c>
      <c r="M964" s="21" t="str">
        <f>IFERROR(L964/INDEX(표5[#All],MATCH(B964,표5[[#All],[잉크]],0),8),"")</f>
        <v/>
      </c>
      <c r="N964" s="542"/>
      <c r="O964" s="23" t="str">
        <f>IF(ISBLANK(N964),"",INDEX(호기!$A$1:$B$657,MATCH('생산계획(잉크)'!B1416,호기!$A$1:$A$657,0),2))</f>
        <v/>
      </c>
      <c r="P964" s="24">
        <f>L964+N964-INDEX(표5[#All],MATCH(B964,표5[[#All],[잉크]],0),5)</f>
        <v>0</v>
      </c>
      <c r="Q964" s="21" t="str">
        <f>IFERROR(P964/INDEX(표5[#All],MATCH(B964,표5[[#All],[잉크]],0),11),"")</f>
        <v/>
      </c>
      <c r="R964" s="542"/>
      <c r="S964" s="25" t="str">
        <f>IF(ISBLANK(R964),"",INDEX(호기!$A$1:$B$657,MATCH('생산계획(잉크)'!B1416,호기!$A$1:$A$657,0),2))</f>
        <v/>
      </c>
      <c r="T964" s="24">
        <f>P964+R964-INDEX(표5[#All],MATCH(B964,표5[[#All],[잉크]],0),5)</f>
        <v>0</v>
      </c>
      <c r="U964" s="21" t="str">
        <f>IFERROR(T964/INDEX(표5[#All],MATCH(B964,표5[[#All],[잉크]],0),14),"")</f>
        <v/>
      </c>
      <c r="V964" s="542"/>
      <c r="W964" s="23" t="str">
        <f>IF(ISBLANK(V964),"",INDEX(호기!$A$1:$B$657,MATCH('생산계획(잉크)'!B1416,호기!$A$1:$A$657,0),2))</f>
        <v/>
      </c>
      <c r="X964" s="24">
        <f>T964+V964-INDEX(표5[#All],MATCH(B964,표5[[#All],[잉크]],0),5)</f>
        <v>0</v>
      </c>
      <c r="Y964" s="21" t="str">
        <f>IFERROR(X964/INDEX(표5[#All],MATCH(B964,표5[[#All],[잉크]],0),17),"")</f>
        <v/>
      </c>
      <c r="Z964" s="23"/>
      <c r="AA964" s="23" t="str">
        <f>IF(ISBLANK(Z964),"",INDEX(호기!$A$1:$B$657,MATCH('생산계획(잉크)'!B1416,호기!$A$1:$A$657,0),2))</f>
        <v/>
      </c>
      <c r="AB964" s="24">
        <f>X964+Z964-INDEX(표5[#All],MATCH(B964,표5[[#All],[잉크]],0),5)</f>
        <v>0</v>
      </c>
      <c r="AC964" s="21" t="str">
        <f>IFERROR(AB964/INDEX(표5[#All],MATCH(B964,표5[[#All],[잉크]],0),20),"")</f>
        <v/>
      </c>
      <c r="AD964" s="23"/>
      <c r="AE964" s="235"/>
      <c r="BB964" s="67"/>
      <c r="BC964" s="67"/>
      <c r="BD964" s="67"/>
      <c r="BE964" s="67"/>
      <c r="BF964" s="67"/>
    </row>
    <row r="965" spans="2:58" ht="15.75" customHeight="1" x14ac:dyDescent="0.3">
      <c r="B965" s="5" t="s">
        <v>4313</v>
      </c>
      <c r="C965" s="68">
        <v>2</v>
      </c>
      <c r="D965" s="69">
        <f>IFERROR(C965/INDEX(표5[#All],MATCH(B965,표5[[#All],[잉크]],0),2),"")</f>
        <v>2</v>
      </c>
      <c r="E965" s="22">
        <f>$C965-INDEX(표5[#All],MATCH(B965,표5[[#All],[잉크]],0),24)</f>
        <v>-2</v>
      </c>
      <c r="F965" s="542"/>
      <c r="G965" s="23" t="str">
        <f>IF(ISBLANK(F965),"",INDEX(호기!$A$1:$B$657,MATCH('생산계획(잉크)'!B1417,호기!$A$1:$A$657,0),2))</f>
        <v/>
      </c>
      <c r="H965" s="24">
        <f>C965+F965-INDEX(표5[#All],MATCH(B965,표5[[#All],[잉크]],0),2)</f>
        <v>1</v>
      </c>
      <c r="I965" s="21">
        <f>IFERROR(H965/INDEX(표5[#All],MATCH(B965,표5[[#All],[잉크]],0),5),"")</f>
        <v>1</v>
      </c>
      <c r="J965" s="542"/>
      <c r="K965" s="25" t="str">
        <f>IF(ISBLANK(J965),"",INDEX(호기!$A$1:$B$657,MATCH('생산계획(잉크)'!B1417,호기!$A$1:$A$657,0),2))</f>
        <v/>
      </c>
      <c r="L965" s="24">
        <f>H965+J965-INDEX(표5[#All],MATCH(B965,표5[[#All],[잉크]],0),5)</f>
        <v>0</v>
      </c>
      <c r="M965" s="21" t="str">
        <f>IFERROR(L965/INDEX(표5[#All],MATCH(B965,표5[[#All],[잉크]],0),8),"")</f>
        <v/>
      </c>
      <c r="N965" s="542"/>
      <c r="O965" s="23" t="str">
        <f>IF(ISBLANK(N965),"",INDEX(호기!$A$1:$B$657,MATCH('생산계획(잉크)'!B1417,호기!$A$1:$A$657,0),2))</f>
        <v/>
      </c>
      <c r="P965" s="24">
        <f>L965+N965-INDEX(표5[#All],MATCH(B965,표5[[#All],[잉크]],0),5)</f>
        <v>-1</v>
      </c>
      <c r="Q965" s="21" t="str">
        <f>IFERROR(P965/INDEX(표5[#All],MATCH(B965,표5[[#All],[잉크]],0),11),"")</f>
        <v/>
      </c>
      <c r="R965" s="542"/>
      <c r="S965" s="25" t="str">
        <f>IF(ISBLANK(R965),"",INDEX(호기!$A$1:$B$657,MATCH('생산계획(잉크)'!B1417,호기!$A$1:$A$657,0),2))</f>
        <v/>
      </c>
      <c r="T965" s="24">
        <f>P965+R965-INDEX(표5[#All],MATCH(B965,표5[[#All],[잉크]],0),5)</f>
        <v>-2</v>
      </c>
      <c r="U965" s="21" t="str">
        <f>IFERROR(T965/INDEX(표5[#All],MATCH(B965,표5[[#All],[잉크]],0),14),"")</f>
        <v/>
      </c>
      <c r="V965" s="542"/>
      <c r="W965" s="23" t="str">
        <f>IF(ISBLANK(V965),"",INDEX(호기!$A$1:$B$657,MATCH('생산계획(잉크)'!B1417,호기!$A$1:$A$657,0),2))</f>
        <v/>
      </c>
      <c r="X965" s="24">
        <f>T965+V965-INDEX(표5[#All],MATCH(B965,표5[[#All],[잉크]],0),5)</f>
        <v>-3</v>
      </c>
      <c r="Y965" s="21" t="str">
        <f>IFERROR(X965/INDEX(표5[#All],MATCH(B965,표5[[#All],[잉크]],0),17),"")</f>
        <v/>
      </c>
      <c r="Z965" s="23"/>
      <c r="AA965" s="23" t="str">
        <f>IF(ISBLANK(Z965),"",INDEX(호기!$A$1:$B$657,MATCH('생산계획(잉크)'!B1417,호기!$A$1:$A$657,0),2))</f>
        <v/>
      </c>
      <c r="AB965" s="24">
        <f>X965+Z965-INDEX(표5[#All],MATCH(B965,표5[[#All],[잉크]],0),5)</f>
        <v>-4</v>
      </c>
      <c r="AC965" s="21" t="str">
        <f>IFERROR(AB965/INDEX(표5[#All],MATCH(B965,표5[[#All],[잉크]],0),20),"")</f>
        <v/>
      </c>
      <c r="AD965" s="23"/>
      <c r="AE965" s="235"/>
      <c r="BB965" s="67"/>
      <c r="BC965" s="67"/>
      <c r="BD965" s="67"/>
      <c r="BE965" s="67"/>
      <c r="BF965" s="67"/>
    </row>
    <row r="966" spans="2:58" ht="15.75" customHeight="1" x14ac:dyDescent="0.3">
      <c r="B966" s="5" t="s">
        <v>4322</v>
      </c>
      <c r="C966" s="68">
        <v>2</v>
      </c>
      <c r="D966" s="69">
        <f>IFERROR(C966/INDEX(표5[#All],MATCH(B966,표5[[#All],[잉크]],0),2),"")</f>
        <v>2</v>
      </c>
      <c r="E966" s="22">
        <f>$C966-INDEX(표5[#All],MATCH(B966,표5[[#All],[잉크]],0),24)</f>
        <v>-2</v>
      </c>
      <c r="F966" s="542"/>
      <c r="G966" s="23" t="str">
        <f>IF(ISBLANK(F966),"",INDEX(호기!$A$1:$B$657,MATCH('생산계획(잉크)'!B1418,호기!$A$1:$A$657,0),2))</f>
        <v/>
      </c>
      <c r="H966" s="24">
        <f>C966+F966-INDEX(표5[#All],MATCH(B966,표5[[#All],[잉크]],0),2)</f>
        <v>1</v>
      </c>
      <c r="I966" s="21">
        <f>IFERROR(H966/INDEX(표5[#All],MATCH(B966,표5[[#All],[잉크]],0),5),"")</f>
        <v>1</v>
      </c>
      <c r="J966" s="542"/>
      <c r="K966" s="25" t="str">
        <f>IF(ISBLANK(J966),"",INDEX(호기!$A$1:$B$657,MATCH('생산계획(잉크)'!B1418,호기!$A$1:$A$657,0),2))</f>
        <v/>
      </c>
      <c r="L966" s="24">
        <f>H966+J966-INDEX(표5[#All],MATCH(B966,표5[[#All],[잉크]],0),5)</f>
        <v>0</v>
      </c>
      <c r="M966" s="21" t="str">
        <f>IFERROR(L966/INDEX(표5[#All],MATCH(B966,표5[[#All],[잉크]],0),8),"")</f>
        <v/>
      </c>
      <c r="N966" s="542"/>
      <c r="O966" s="23" t="str">
        <f>IF(ISBLANK(N966),"",INDEX(호기!$A$1:$B$657,MATCH('생산계획(잉크)'!B1418,호기!$A$1:$A$657,0),2))</f>
        <v/>
      </c>
      <c r="P966" s="24">
        <f>L966+N966-INDEX(표5[#All],MATCH(B966,표5[[#All],[잉크]],0),5)</f>
        <v>-1</v>
      </c>
      <c r="Q966" s="21" t="str">
        <f>IFERROR(P966/INDEX(표5[#All],MATCH(B966,표5[[#All],[잉크]],0),11),"")</f>
        <v/>
      </c>
      <c r="R966" s="542"/>
      <c r="S966" s="25" t="str">
        <f>IF(ISBLANK(R966),"",INDEX(호기!$A$1:$B$657,MATCH('생산계획(잉크)'!B1418,호기!$A$1:$A$657,0),2))</f>
        <v/>
      </c>
      <c r="T966" s="24">
        <f>P966+R966-INDEX(표5[#All],MATCH(B966,표5[[#All],[잉크]],0),5)</f>
        <v>-2</v>
      </c>
      <c r="U966" s="21" t="str">
        <f>IFERROR(T966/INDEX(표5[#All],MATCH(B966,표5[[#All],[잉크]],0),14),"")</f>
        <v/>
      </c>
      <c r="V966" s="542"/>
      <c r="W966" s="23" t="str">
        <f>IF(ISBLANK(V966),"",INDEX(호기!$A$1:$B$657,MATCH('생산계획(잉크)'!B1418,호기!$A$1:$A$657,0),2))</f>
        <v/>
      </c>
      <c r="X966" s="24">
        <f>T966+V966-INDEX(표5[#All],MATCH(B966,표5[[#All],[잉크]],0),5)</f>
        <v>-3</v>
      </c>
      <c r="Y966" s="21" t="str">
        <f>IFERROR(X966/INDEX(표5[#All],MATCH(B966,표5[[#All],[잉크]],0),17),"")</f>
        <v/>
      </c>
      <c r="Z966" s="23"/>
      <c r="AA966" s="23" t="str">
        <f>IF(ISBLANK(Z966),"",INDEX(호기!$A$1:$B$657,MATCH('생산계획(잉크)'!B1418,호기!$A$1:$A$657,0),2))</f>
        <v/>
      </c>
      <c r="AB966" s="24">
        <f>X966+Z966-INDEX(표5[#All],MATCH(B966,표5[[#All],[잉크]],0),5)</f>
        <v>-4</v>
      </c>
      <c r="AC966" s="21" t="str">
        <f>IFERROR(AB966/INDEX(표5[#All],MATCH(B966,표5[[#All],[잉크]],0),20),"")</f>
        <v/>
      </c>
      <c r="AD966" s="23"/>
      <c r="AE966" s="235"/>
      <c r="BB966" s="67"/>
      <c r="BC966" s="67"/>
      <c r="BD966" s="67"/>
      <c r="BE966" s="67"/>
      <c r="BF966" s="67"/>
    </row>
    <row r="967" spans="2:58" ht="15.75" customHeight="1" x14ac:dyDescent="0.3">
      <c r="B967" s="5" t="s">
        <v>4315</v>
      </c>
      <c r="C967" s="68">
        <v>3</v>
      </c>
      <c r="D967" s="69">
        <f>IFERROR(C967/INDEX(표5[#All],MATCH(B967,표5[[#All],[잉크]],0),2),"")</f>
        <v>3</v>
      </c>
      <c r="E967" s="22">
        <f>$C967-INDEX(표5[#All],MATCH(B967,표5[[#All],[잉크]],0),24)</f>
        <v>-1</v>
      </c>
      <c r="F967" s="542"/>
      <c r="G967" s="23" t="str">
        <f>IF(ISBLANK(F967),"",INDEX(호기!$A$1:$B$657,MATCH('생산계획(잉크)'!B1419,호기!$A$1:$A$657,0),2))</f>
        <v/>
      </c>
      <c r="H967" s="24">
        <f>C967+F967-INDEX(표5[#All],MATCH(B967,표5[[#All],[잉크]],0),2)</f>
        <v>2</v>
      </c>
      <c r="I967" s="21">
        <f>IFERROR(H967/INDEX(표5[#All],MATCH(B967,표5[[#All],[잉크]],0),5),"")</f>
        <v>2</v>
      </c>
      <c r="J967" s="542"/>
      <c r="K967" s="25" t="str">
        <f>IF(ISBLANK(J967),"",INDEX(호기!$A$1:$B$657,MATCH('생산계획(잉크)'!B1419,호기!$A$1:$A$657,0),2))</f>
        <v/>
      </c>
      <c r="L967" s="24">
        <f>H967+J967-INDEX(표5[#All],MATCH(B967,표5[[#All],[잉크]],0),5)</f>
        <v>1</v>
      </c>
      <c r="M967" s="21" t="str">
        <f>IFERROR(L967/INDEX(표5[#All],MATCH(B967,표5[[#All],[잉크]],0),8),"")</f>
        <v/>
      </c>
      <c r="N967" s="542"/>
      <c r="O967" s="23" t="str">
        <f>IF(ISBLANK(N967),"",INDEX(호기!$A$1:$B$657,MATCH('생산계획(잉크)'!B1419,호기!$A$1:$A$657,0),2))</f>
        <v/>
      </c>
      <c r="P967" s="24">
        <f>L967+N967-INDEX(표5[#All],MATCH(B967,표5[[#All],[잉크]],0),5)</f>
        <v>0</v>
      </c>
      <c r="Q967" s="21" t="str">
        <f>IFERROR(P967/INDEX(표5[#All],MATCH(B967,표5[[#All],[잉크]],0),11),"")</f>
        <v/>
      </c>
      <c r="R967" s="542"/>
      <c r="S967" s="25" t="str">
        <f>IF(ISBLANK(R967),"",INDEX(호기!$A$1:$B$657,MATCH('생산계획(잉크)'!B1419,호기!$A$1:$A$657,0),2))</f>
        <v/>
      </c>
      <c r="T967" s="24">
        <f>P967+R967-INDEX(표5[#All],MATCH(B967,표5[[#All],[잉크]],0),5)</f>
        <v>-1</v>
      </c>
      <c r="U967" s="21" t="str">
        <f>IFERROR(T967/INDEX(표5[#All],MATCH(B967,표5[[#All],[잉크]],0),14),"")</f>
        <v/>
      </c>
      <c r="V967" s="542"/>
      <c r="W967" s="23" t="str">
        <f>IF(ISBLANK(V967),"",INDEX(호기!$A$1:$B$657,MATCH('생산계획(잉크)'!B1419,호기!$A$1:$A$657,0),2))</f>
        <v/>
      </c>
      <c r="X967" s="24">
        <f>T967+V967-INDEX(표5[#All],MATCH(B967,표5[[#All],[잉크]],0),5)</f>
        <v>-2</v>
      </c>
      <c r="Y967" s="21" t="str">
        <f>IFERROR(X967/INDEX(표5[#All],MATCH(B967,표5[[#All],[잉크]],0),17),"")</f>
        <v/>
      </c>
      <c r="Z967" s="23"/>
      <c r="AA967" s="23" t="str">
        <f>IF(ISBLANK(Z967),"",INDEX(호기!$A$1:$B$657,MATCH('생산계획(잉크)'!B1419,호기!$A$1:$A$657,0),2))</f>
        <v/>
      </c>
      <c r="AB967" s="24">
        <f>X967+Z967-INDEX(표5[#All],MATCH(B967,표5[[#All],[잉크]],0),5)</f>
        <v>-3</v>
      </c>
      <c r="AC967" s="21" t="str">
        <f>IFERROR(AB967/INDEX(표5[#All],MATCH(B967,표5[[#All],[잉크]],0),20),"")</f>
        <v/>
      </c>
      <c r="AD967" s="23"/>
      <c r="AE967" s="235"/>
      <c r="BB967" s="67"/>
      <c r="BC967" s="67"/>
      <c r="BD967" s="67"/>
      <c r="BE967" s="67"/>
      <c r="BF967" s="67"/>
    </row>
    <row r="968" spans="2:58" ht="15.75" hidden="1" customHeight="1" x14ac:dyDescent="0.3">
      <c r="B968" s="5" t="s">
        <v>4331</v>
      </c>
      <c r="C968" s="68"/>
      <c r="D968" s="69" t="str">
        <f>IFERROR(C968/INDEX(표5[#All],MATCH(B968,표5[[#All],[잉크]],0),2),"")</f>
        <v/>
      </c>
      <c r="E968" s="22">
        <f>$C968-INDEX(표5[#All],MATCH(B968,표5[[#All],[잉크]],0),24)</f>
        <v>0</v>
      </c>
      <c r="F968" s="542"/>
      <c r="G968" s="23" t="str">
        <f>IF(ISBLANK(F968),"",INDEX(호기!$A$1:$B$657,MATCH('생산계획(잉크)'!B1420,호기!$A$1:$A$657,0),2))</f>
        <v/>
      </c>
      <c r="H968" s="24">
        <f>C968+F968-INDEX(표5[#All],MATCH(B968,표5[[#All],[잉크]],0),2)</f>
        <v>0</v>
      </c>
      <c r="I968" s="21" t="str">
        <f>IFERROR(H968/INDEX(표5[#All],MATCH(B968,표5[[#All],[잉크]],0),5),"")</f>
        <v/>
      </c>
      <c r="J968" s="542"/>
      <c r="K968" s="25" t="str">
        <f>IF(ISBLANK(J968),"",INDEX(호기!$A$1:$B$657,MATCH('생산계획(잉크)'!B1420,호기!$A$1:$A$657,0),2))</f>
        <v/>
      </c>
      <c r="L968" s="24">
        <f>H968+J968-INDEX(표5[#All],MATCH(B968,표5[[#All],[잉크]],0),5)</f>
        <v>0</v>
      </c>
      <c r="M968" s="21" t="str">
        <f>IFERROR(L968/INDEX(표5[#All],MATCH(B968,표5[[#All],[잉크]],0),8),"")</f>
        <v/>
      </c>
      <c r="N968" s="542"/>
      <c r="O968" s="23" t="str">
        <f>IF(ISBLANK(N968),"",INDEX(호기!$A$1:$B$657,MATCH('생산계획(잉크)'!B1420,호기!$A$1:$A$657,0),2))</f>
        <v/>
      </c>
      <c r="P968" s="24">
        <f>L968+N968-INDEX(표5[#All],MATCH(B968,표5[[#All],[잉크]],0),5)</f>
        <v>0</v>
      </c>
      <c r="Q968" s="21" t="str">
        <f>IFERROR(P968/INDEX(표5[#All],MATCH(B968,표5[[#All],[잉크]],0),11),"")</f>
        <v/>
      </c>
      <c r="R968" s="542"/>
      <c r="S968" s="25" t="str">
        <f>IF(ISBLANK(R968),"",INDEX(호기!$A$1:$B$657,MATCH('생산계획(잉크)'!B1420,호기!$A$1:$A$657,0),2))</f>
        <v/>
      </c>
      <c r="T968" s="24">
        <f>P968+R968-INDEX(표5[#All],MATCH(B968,표5[[#All],[잉크]],0),5)</f>
        <v>0</v>
      </c>
      <c r="U968" s="21" t="str">
        <f>IFERROR(T968/INDEX(표5[#All],MATCH(B968,표5[[#All],[잉크]],0),14),"")</f>
        <v/>
      </c>
      <c r="V968" s="542"/>
      <c r="W968" s="23" t="str">
        <f>IF(ISBLANK(V968),"",INDEX(호기!$A$1:$B$657,MATCH('생산계획(잉크)'!B1420,호기!$A$1:$A$657,0),2))</f>
        <v/>
      </c>
      <c r="X968" s="24">
        <f>T968+V968-INDEX(표5[#All],MATCH(B968,표5[[#All],[잉크]],0),5)</f>
        <v>0</v>
      </c>
      <c r="Y968" s="21" t="str">
        <f>IFERROR(X968/INDEX(표5[#All],MATCH(B968,표5[[#All],[잉크]],0),17),"")</f>
        <v/>
      </c>
      <c r="Z968" s="23"/>
      <c r="AA968" s="23" t="str">
        <f>IF(ISBLANK(Z968),"",INDEX(호기!$A$1:$B$657,MATCH('생산계획(잉크)'!B1420,호기!$A$1:$A$657,0),2))</f>
        <v/>
      </c>
      <c r="AB968" s="24">
        <f>X968+Z968-INDEX(표5[#All],MATCH(B968,표5[[#All],[잉크]],0),5)</f>
        <v>0</v>
      </c>
      <c r="AC968" s="21" t="str">
        <f>IFERROR(AB968/INDEX(표5[#All],MATCH(B968,표5[[#All],[잉크]],0),20),"")</f>
        <v/>
      </c>
      <c r="AD968" s="23"/>
      <c r="AE968" s="235"/>
      <c r="BB968" s="67"/>
      <c r="BC968" s="67"/>
      <c r="BD968" s="67"/>
      <c r="BE968" s="67"/>
      <c r="BF968" s="67"/>
    </row>
    <row r="969" spans="2:58" ht="15.75" hidden="1" customHeight="1" x14ac:dyDescent="0.3">
      <c r="B969" s="5" t="s">
        <v>4332</v>
      </c>
      <c r="C969" s="68"/>
      <c r="D969" s="69" t="str">
        <f>IFERROR(C969/INDEX(표5[#All],MATCH(B969,표5[[#All],[잉크]],0),2),"")</f>
        <v/>
      </c>
      <c r="E969" s="22">
        <f>$C969-INDEX(표5[#All],MATCH(B969,표5[[#All],[잉크]],0),24)</f>
        <v>0</v>
      </c>
      <c r="F969" s="542"/>
      <c r="G969" s="23" t="str">
        <f>IF(ISBLANK(F969),"",INDEX(호기!$A$1:$B$657,MATCH('생산계획(잉크)'!B1421,호기!$A$1:$A$657,0),2))</f>
        <v/>
      </c>
      <c r="H969" s="24">
        <f>C969+F969-INDEX(표5[#All],MATCH(B969,표5[[#All],[잉크]],0),2)</f>
        <v>0</v>
      </c>
      <c r="I969" s="21" t="str">
        <f>IFERROR(H969/INDEX(표5[#All],MATCH(B969,표5[[#All],[잉크]],0),5),"")</f>
        <v/>
      </c>
      <c r="J969" s="542"/>
      <c r="K969" s="25" t="str">
        <f>IF(ISBLANK(J969),"",INDEX(호기!$A$1:$B$657,MATCH('생산계획(잉크)'!B1421,호기!$A$1:$A$657,0),2))</f>
        <v/>
      </c>
      <c r="L969" s="24">
        <f>H969+J969-INDEX(표5[#All],MATCH(B969,표5[[#All],[잉크]],0),5)</f>
        <v>0</v>
      </c>
      <c r="M969" s="21" t="str">
        <f>IFERROR(L969/INDEX(표5[#All],MATCH(B969,표5[[#All],[잉크]],0),8),"")</f>
        <v/>
      </c>
      <c r="N969" s="542"/>
      <c r="O969" s="23" t="str">
        <f>IF(ISBLANK(N969),"",INDEX(호기!$A$1:$B$657,MATCH('생산계획(잉크)'!B1421,호기!$A$1:$A$657,0),2))</f>
        <v/>
      </c>
      <c r="P969" s="24">
        <f>L969+N969-INDEX(표5[#All],MATCH(B969,표5[[#All],[잉크]],0),5)</f>
        <v>0</v>
      </c>
      <c r="Q969" s="21" t="str">
        <f>IFERROR(P969/INDEX(표5[#All],MATCH(B969,표5[[#All],[잉크]],0),11),"")</f>
        <v/>
      </c>
      <c r="R969" s="542"/>
      <c r="S969" s="25" t="str">
        <f>IF(ISBLANK(R969),"",INDEX(호기!$A$1:$B$657,MATCH('생산계획(잉크)'!B1421,호기!$A$1:$A$657,0),2))</f>
        <v/>
      </c>
      <c r="T969" s="24">
        <f>P969+R969-INDEX(표5[#All],MATCH(B969,표5[[#All],[잉크]],0),5)</f>
        <v>0</v>
      </c>
      <c r="U969" s="21" t="str">
        <f>IFERROR(T969/INDEX(표5[#All],MATCH(B969,표5[[#All],[잉크]],0),14),"")</f>
        <v/>
      </c>
      <c r="V969" s="542"/>
      <c r="W969" s="23" t="str">
        <f>IF(ISBLANK(V969),"",INDEX(호기!$A$1:$B$657,MATCH('생산계획(잉크)'!B1421,호기!$A$1:$A$657,0),2))</f>
        <v/>
      </c>
      <c r="X969" s="24">
        <f>T969+V969-INDEX(표5[#All],MATCH(B969,표5[[#All],[잉크]],0),5)</f>
        <v>0</v>
      </c>
      <c r="Y969" s="21" t="str">
        <f>IFERROR(X969/INDEX(표5[#All],MATCH(B969,표5[[#All],[잉크]],0),17),"")</f>
        <v/>
      </c>
      <c r="Z969" s="23"/>
      <c r="AA969" s="23" t="str">
        <f>IF(ISBLANK(Z969),"",INDEX(호기!$A$1:$B$657,MATCH('생산계획(잉크)'!B1421,호기!$A$1:$A$657,0),2))</f>
        <v/>
      </c>
      <c r="AB969" s="24">
        <f>X969+Z969-INDEX(표5[#All],MATCH(B969,표5[[#All],[잉크]],0),5)</f>
        <v>0</v>
      </c>
      <c r="AC969" s="21" t="str">
        <f>IFERROR(AB969/INDEX(표5[#All],MATCH(B969,표5[[#All],[잉크]],0),20),"")</f>
        <v/>
      </c>
      <c r="AD969" s="23"/>
      <c r="AE969" s="235"/>
      <c r="BB969" s="67"/>
      <c r="BC969" s="67"/>
      <c r="BD969" s="67"/>
      <c r="BE969" s="67"/>
      <c r="BF969" s="67"/>
    </row>
    <row r="970" spans="2:58" ht="15.75" hidden="1" customHeight="1" x14ac:dyDescent="0.3">
      <c r="B970" s="5" t="s">
        <v>4343</v>
      </c>
      <c r="C970" s="68">
        <v>1</v>
      </c>
      <c r="D970" s="69">
        <f>IFERROR(C970/INDEX(표5[#All],MATCH(B970,표5[[#All],[잉크]],0),2),"")</f>
        <v>1</v>
      </c>
      <c r="E970" s="22">
        <f>$C970-INDEX(표5[#All],MATCH(B970,표5[[#All],[잉크]],0),24)</f>
        <v>-1</v>
      </c>
      <c r="F970" s="542"/>
      <c r="G970" s="23" t="str">
        <f>IF(ISBLANK(F970),"",INDEX(호기!$A$1:$B$657,MATCH('생산계획(잉크)'!B1422,호기!$A$1:$A$657,0),2))</f>
        <v/>
      </c>
      <c r="H970" s="24">
        <f>C970+F970-INDEX(표5[#All],MATCH(B970,표5[[#All],[잉크]],0),2)</f>
        <v>0</v>
      </c>
      <c r="I970" s="21" t="str">
        <f>IFERROR(H970/INDEX(표5[#All],MATCH(B970,표5[[#All],[잉크]],0),5),"")</f>
        <v/>
      </c>
      <c r="J970" s="542"/>
      <c r="K970" s="25" t="str">
        <f>IF(ISBLANK(J970),"",INDEX(호기!$A$1:$B$657,MATCH('생산계획(잉크)'!B1422,호기!$A$1:$A$657,0),2))</f>
        <v/>
      </c>
      <c r="L970" s="24">
        <f>H970+J970-INDEX(표5[#All],MATCH(B970,표5[[#All],[잉크]],0),5)</f>
        <v>0</v>
      </c>
      <c r="M970" s="21" t="str">
        <f>IFERROR(L970/INDEX(표5[#All],MATCH(B970,표5[[#All],[잉크]],0),8),"")</f>
        <v/>
      </c>
      <c r="N970" s="542"/>
      <c r="O970" s="23" t="str">
        <f>IF(ISBLANK(N970),"",INDEX(호기!$A$1:$B$657,MATCH('생산계획(잉크)'!B1422,호기!$A$1:$A$657,0),2))</f>
        <v/>
      </c>
      <c r="P970" s="24">
        <f>L970+N970-INDEX(표5[#All],MATCH(B970,표5[[#All],[잉크]],0),5)</f>
        <v>0</v>
      </c>
      <c r="Q970" s="21" t="str">
        <f>IFERROR(P970/INDEX(표5[#All],MATCH(B970,표5[[#All],[잉크]],0),11),"")</f>
        <v/>
      </c>
      <c r="R970" s="542"/>
      <c r="S970" s="25" t="str">
        <f>IF(ISBLANK(R970),"",INDEX(호기!$A$1:$B$657,MATCH('생산계획(잉크)'!B1422,호기!$A$1:$A$657,0),2))</f>
        <v/>
      </c>
      <c r="T970" s="24">
        <f>P970+R970-INDEX(표5[#All],MATCH(B970,표5[[#All],[잉크]],0),5)</f>
        <v>0</v>
      </c>
      <c r="U970" s="21" t="str">
        <f>IFERROR(T970/INDEX(표5[#All],MATCH(B970,표5[[#All],[잉크]],0),14),"")</f>
        <v/>
      </c>
      <c r="V970" s="542"/>
      <c r="W970" s="23" t="str">
        <f>IF(ISBLANK(V970),"",INDEX(호기!$A$1:$B$657,MATCH('생산계획(잉크)'!B1422,호기!$A$1:$A$657,0),2))</f>
        <v/>
      </c>
      <c r="X970" s="24">
        <f>T970+V970-INDEX(표5[#All],MATCH(B970,표5[[#All],[잉크]],0),5)</f>
        <v>0</v>
      </c>
      <c r="Y970" s="21" t="str">
        <f>IFERROR(X970/INDEX(표5[#All],MATCH(B970,표5[[#All],[잉크]],0),17),"")</f>
        <v/>
      </c>
      <c r="Z970" s="23"/>
      <c r="AA970" s="23" t="str">
        <f>IF(ISBLANK(Z970),"",INDEX(호기!$A$1:$B$657,MATCH('생산계획(잉크)'!B1422,호기!$A$1:$A$657,0),2))</f>
        <v/>
      </c>
      <c r="AB970" s="24">
        <f>X970+Z970-INDEX(표5[#All],MATCH(B970,표5[[#All],[잉크]],0),5)</f>
        <v>0</v>
      </c>
      <c r="AC970" s="21" t="str">
        <f>IFERROR(AB970/INDEX(표5[#All],MATCH(B970,표5[[#All],[잉크]],0),20),"")</f>
        <v/>
      </c>
      <c r="AD970" s="23"/>
      <c r="AE970" s="235"/>
      <c r="BB970" s="67"/>
      <c r="BC970" s="67"/>
      <c r="BD970" s="67"/>
      <c r="BE970" s="67"/>
      <c r="BF970" s="67"/>
    </row>
    <row r="971" spans="2:58" ht="15.75" hidden="1" customHeight="1" x14ac:dyDescent="0.3">
      <c r="B971" s="5" t="s">
        <v>4344</v>
      </c>
      <c r="C971" s="68">
        <v>0</v>
      </c>
      <c r="D971" s="69">
        <f>IFERROR(C971/INDEX(표5[#All],MATCH(B971,표5[[#All],[잉크]],0),2),"")</f>
        <v>0</v>
      </c>
      <c r="E971" s="22">
        <f>$C971-INDEX(표5[#All],MATCH(B971,표5[[#All],[잉크]],0),24)</f>
        <v>-2</v>
      </c>
      <c r="F971" s="542"/>
      <c r="G971" s="23" t="str">
        <f>IF(ISBLANK(F971),"",INDEX(호기!$A$1:$B$657,MATCH('생산계획(잉크)'!B1423,호기!$A$1:$A$657,0),2))</f>
        <v/>
      </c>
      <c r="H971" s="24">
        <f>C971+F971-INDEX(표5[#All],MATCH(B971,표5[[#All],[잉크]],0),2)</f>
        <v>-1</v>
      </c>
      <c r="I971" s="21" t="str">
        <f>IFERROR(H971/INDEX(표5[#All],MATCH(B971,표5[[#All],[잉크]],0),5),"")</f>
        <v/>
      </c>
      <c r="J971" s="542"/>
      <c r="K971" s="25" t="str">
        <f>IF(ISBLANK(J971),"",INDEX(호기!$A$1:$B$657,MATCH('생산계획(잉크)'!B1423,호기!$A$1:$A$657,0),2))</f>
        <v/>
      </c>
      <c r="L971" s="24">
        <f>H971+J971-INDEX(표5[#All],MATCH(B971,표5[[#All],[잉크]],0),5)</f>
        <v>-1</v>
      </c>
      <c r="M971" s="21" t="str">
        <f>IFERROR(L971/INDEX(표5[#All],MATCH(B971,표5[[#All],[잉크]],0),8),"")</f>
        <v/>
      </c>
      <c r="N971" s="542"/>
      <c r="O971" s="23" t="str">
        <f>IF(ISBLANK(N971),"",INDEX(호기!$A$1:$B$657,MATCH('생산계획(잉크)'!B1423,호기!$A$1:$A$657,0),2))</f>
        <v/>
      </c>
      <c r="P971" s="24">
        <f>L971+N971-INDEX(표5[#All],MATCH(B971,표5[[#All],[잉크]],0),5)</f>
        <v>-1</v>
      </c>
      <c r="Q971" s="21" t="str">
        <f>IFERROR(P971/INDEX(표5[#All],MATCH(B971,표5[[#All],[잉크]],0),11),"")</f>
        <v/>
      </c>
      <c r="R971" s="542"/>
      <c r="S971" s="25" t="str">
        <f>IF(ISBLANK(R971),"",INDEX(호기!$A$1:$B$657,MATCH('생산계획(잉크)'!B1423,호기!$A$1:$A$657,0),2))</f>
        <v/>
      </c>
      <c r="T971" s="24">
        <f>P971+R971-INDEX(표5[#All],MATCH(B971,표5[[#All],[잉크]],0),5)</f>
        <v>-1</v>
      </c>
      <c r="U971" s="21" t="str">
        <f>IFERROR(T971/INDEX(표5[#All],MATCH(B971,표5[[#All],[잉크]],0),14),"")</f>
        <v/>
      </c>
      <c r="V971" s="542"/>
      <c r="W971" s="23" t="str">
        <f>IF(ISBLANK(V971),"",INDEX(호기!$A$1:$B$657,MATCH('생산계획(잉크)'!B1423,호기!$A$1:$A$657,0),2))</f>
        <v/>
      </c>
      <c r="X971" s="24">
        <f>T971+V971-INDEX(표5[#All],MATCH(B971,표5[[#All],[잉크]],0),5)</f>
        <v>-1</v>
      </c>
      <c r="Y971" s="21" t="str">
        <f>IFERROR(X971/INDEX(표5[#All],MATCH(B971,표5[[#All],[잉크]],0),17),"")</f>
        <v/>
      </c>
      <c r="Z971" s="23"/>
      <c r="AA971" s="23" t="str">
        <f>IF(ISBLANK(Z971),"",INDEX(호기!$A$1:$B$657,MATCH('생산계획(잉크)'!B1423,호기!$A$1:$A$657,0),2))</f>
        <v/>
      </c>
      <c r="AB971" s="24">
        <f>X971+Z971-INDEX(표5[#All],MATCH(B971,표5[[#All],[잉크]],0),5)</f>
        <v>-1</v>
      </c>
      <c r="AC971" s="21" t="str">
        <f>IFERROR(AB971/INDEX(표5[#All],MATCH(B971,표5[[#All],[잉크]],0),20),"")</f>
        <v/>
      </c>
      <c r="AD971" s="23"/>
      <c r="AE971" s="235"/>
      <c r="BB971" s="67"/>
      <c r="BC971" s="67"/>
      <c r="BD971" s="67"/>
      <c r="BE971" s="67"/>
      <c r="BF971" s="67"/>
    </row>
    <row r="972" spans="2:58" ht="15.75" hidden="1" customHeight="1" x14ac:dyDescent="0.3">
      <c r="B972" s="5" t="s">
        <v>4345</v>
      </c>
      <c r="C972" s="68">
        <v>1</v>
      </c>
      <c r="D972" s="69">
        <f>IFERROR(C972/INDEX(표5[#All],MATCH(B972,표5[[#All],[잉크]],0),2),"")</f>
        <v>1</v>
      </c>
      <c r="E972" s="22">
        <f>$C972-INDEX(표5[#All],MATCH(B972,표5[[#All],[잉크]],0),24)</f>
        <v>-1</v>
      </c>
      <c r="F972" s="542"/>
      <c r="G972" s="23" t="str">
        <f>IF(ISBLANK(F972),"",INDEX(호기!$A$1:$B$657,MATCH('생산계획(잉크)'!B1424,호기!$A$1:$A$657,0),2))</f>
        <v/>
      </c>
      <c r="H972" s="24">
        <f>C972+F972-INDEX(표5[#All],MATCH(B972,표5[[#All],[잉크]],0),2)</f>
        <v>0</v>
      </c>
      <c r="I972" s="21" t="str">
        <f>IFERROR(H972/INDEX(표5[#All],MATCH(B972,표5[[#All],[잉크]],0),5),"")</f>
        <v/>
      </c>
      <c r="J972" s="542"/>
      <c r="K972" s="25" t="str">
        <f>IF(ISBLANK(J972),"",INDEX(호기!$A$1:$B$657,MATCH('생산계획(잉크)'!B1424,호기!$A$1:$A$657,0),2))</f>
        <v/>
      </c>
      <c r="L972" s="24">
        <f>H972+J972-INDEX(표5[#All],MATCH(B972,표5[[#All],[잉크]],0),5)</f>
        <v>0</v>
      </c>
      <c r="M972" s="21" t="str">
        <f>IFERROR(L972/INDEX(표5[#All],MATCH(B972,표5[[#All],[잉크]],0),8),"")</f>
        <v/>
      </c>
      <c r="N972" s="542"/>
      <c r="O972" s="23" t="str">
        <f>IF(ISBLANK(N972),"",INDEX(호기!$A$1:$B$657,MATCH('생산계획(잉크)'!B1424,호기!$A$1:$A$657,0),2))</f>
        <v/>
      </c>
      <c r="P972" s="24">
        <f>L972+N972-INDEX(표5[#All],MATCH(B972,표5[[#All],[잉크]],0),5)</f>
        <v>0</v>
      </c>
      <c r="Q972" s="21" t="str">
        <f>IFERROR(P972/INDEX(표5[#All],MATCH(B972,표5[[#All],[잉크]],0),11),"")</f>
        <v/>
      </c>
      <c r="R972" s="542"/>
      <c r="S972" s="25" t="str">
        <f>IF(ISBLANK(R972),"",INDEX(호기!$A$1:$B$657,MATCH('생산계획(잉크)'!B1424,호기!$A$1:$A$657,0),2))</f>
        <v/>
      </c>
      <c r="T972" s="24">
        <f>P972+R972-INDEX(표5[#All],MATCH(B972,표5[[#All],[잉크]],0),5)</f>
        <v>0</v>
      </c>
      <c r="U972" s="21" t="str">
        <f>IFERROR(T972/INDEX(표5[#All],MATCH(B972,표5[[#All],[잉크]],0),14),"")</f>
        <v/>
      </c>
      <c r="V972" s="542"/>
      <c r="W972" s="23" t="str">
        <f>IF(ISBLANK(V972),"",INDEX(호기!$A$1:$B$657,MATCH('생산계획(잉크)'!B1424,호기!$A$1:$A$657,0),2))</f>
        <v/>
      </c>
      <c r="X972" s="24">
        <f>T972+V972-INDEX(표5[#All],MATCH(B972,표5[[#All],[잉크]],0),5)</f>
        <v>0</v>
      </c>
      <c r="Y972" s="21" t="str">
        <f>IFERROR(X972/INDEX(표5[#All],MATCH(B972,표5[[#All],[잉크]],0),17),"")</f>
        <v/>
      </c>
      <c r="Z972" s="23"/>
      <c r="AA972" s="23" t="str">
        <f>IF(ISBLANK(Z972),"",INDEX(호기!$A$1:$B$657,MATCH('생산계획(잉크)'!B1424,호기!$A$1:$A$657,0),2))</f>
        <v/>
      </c>
      <c r="AB972" s="24">
        <f>X972+Z972-INDEX(표5[#All],MATCH(B972,표5[[#All],[잉크]],0),5)</f>
        <v>0</v>
      </c>
      <c r="AC972" s="21" t="str">
        <f>IFERROR(AB972/INDEX(표5[#All],MATCH(B972,표5[[#All],[잉크]],0),20),"")</f>
        <v/>
      </c>
      <c r="AD972" s="23"/>
      <c r="AE972" s="235"/>
      <c r="BB972" s="67"/>
      <c r="BC972" s="67"/>
      <c r="BD972" s="67"/>
      <c r="BE972" s="67"/>
      <c r="BF972" s="67"/>
    </row>
    <row r="973" spans="2:58" ht="15.75" hidden="1" customHeight="1" x14ac:dyDescent="0.3">
      <c r="B973" s="5" t="s">
        <v>4353</v>
      </c>
      <c r="C973" s="68"/>
      <c r="D973" s="69" t="str">
        <f>IFERROR(C973/INDEX(표5[#All],MATCH(B973,표5[[#All],[잉크]],0),2),"")</f>
        <v/>
      </c>
      <c r="E973" s="22">
        <f>$C973-INDEX(표5[#All],MATCH(B973,표5[[#All],[잉크]],0),24)</f>
        <v>0</v>
      </c>
      <c r="F973" s="542"/>
      <c r="G973" s="23" t="str">
        <f>IF(ISBLANK(F973),"",INDEX(호기!$A$1:$B$657,MATCH('생산계획(잉크)'!B1425,호기!$A$1:$A$657,0),2))</f>
        <v/>
      </c>
      <c r="H973" s="24">
        <f>C973+F973-INDEX(표5[#All],MATCH(B973,표5[[#All],[잉크]],0),2)</f>
        <v>0</v>
      </c>
      <c r="I973" s="21" t="str">
        <f>IFERROR(H973/INDEX(표5[#All],MATCH(B973,표5[[#All],[잉크]],0),5),"")</f>
        <v/>
      </c>
      <c r="J973" s="542"/>
      <c r="K973" s="25" t="str">
        <f>IF(ISBLANK(J973),"",INDEX(호기!$A$1:$B$657,MATCH('생산계획(잉크)'!B1425,호기!$A$1:$A$657,0),2))</f>
        <v/>
      </c>
      <c r="L973" s="24">
        <f>H973+J973-INDEX(표5[#All],MATCH(B973,표5[[#All],[잉크]],0),5)</f>
        <v>0</v>
      </c>
      <c r="M973" s="21" t="str">
        <f>IFERROR(L973/INDEX(표5[#All],MATCH(B973,표5[[#All],[잉크]],0),8),"")</f>
        <v/>
      </c>
      <c r="N973" s="542"/>
      <c r="O973" s="23" t="str">
        <f>IF(ISBLANK(N973),"",INDEX(호기!$A$1:$B$657,MATCH('생산계획(잉크)'!B1425,호기!$A$1:$A$657,0),2))</f>
        <v/>
      </c>
      <c r="P973" s="24">
        <f>L973+N973-INDEX(표5[#All],MATCH(B973,표5[[#All],[잉크]],0),5)</f>
        <v>0</v>
      </c>
      <c r="Q973" s="21" t="str">
        <f>IFERROR(P973/INDEX(표5[#All],MATCH(B973,표5[[#All],[잉크]],0),11),"")</f>
        <v/>
      </c>
      <c r="R973" s="542"/>
      <c r="S973" s="25" t="str">
        <f>IF(ISBLANK(R973),"",INDEX(호기!$A$1:$B$657,MATCH('생산계획(잉크)'!B1425,호기!$A$1:$A$657,0),2))</f>
        <v/>
      </c>
      <c r="T973" s="24">
        <f>P973+R973-INDEX(표5[#All],MATCH(B973,표5[[#All],[잉크]],0),5)</f>
        <v>0</v>
      </c>
      <c r="U973" s="21" t="str">
        <f>IFERROR(T973/INDEX(표5[#All],MATCH(B973,표5[[#All],[잉크]],0),14),"")</f>
        <v/>
      </c>
      <c r="V973" s="542"/>
      <c r="W973" s="23" t="str">
        <f>IF(ISBLANK(V973),"",INDEX(호기!$A$1:$B$657,MATCH('생산계획(잉크)'!B1425,호기!$A$1:$A$657,0),2))</f>
        <v/>
      </c>
      <c r="X973" s="24">
        <f>T973+V973-INDEX(표5[#All],MATCH(B973,표5[[#All],[잉크]],0),5)</f>
        <v>0</v>
      </c>
      <c r="Y973" s="21" t="str">
        <f>IFERROR(X973/INDEX(표5[#All],MATCH(B973,표5[[#All],[잉크]],0),17),"")</f>
        <v/>
      </c>
      <c r="Z973" s="23"/>
      <c r="AA973" s="23" t="str">
        <f>IF(ISBLANK(Z973),"",INDEX(호기!$A$1:$B$657,MATCH('생산계획(잉크)'!B1425,호기!$A$1:$A$657,0),2))</f>
        <v/>
      </c>
      <c r="AB973" s="24">
        <f>X973+Z973-INDEX(표5[#All],MATCH(B973,표5[[#All],[잉크]],0),5)</f>
        <v>0</v>
      </c>
      <c r="AC973" s="21" t="str">
        <f>IFERROR(AB973/INDEX(표5[#All],MATCH(B973,표5[[#All],[잉크]],0),20),"")</f>
        <v/>
      </c>
      <c r="AD973" s="23"/>
      <c r="AE973" s="235"/>
      <c r="BB973" s="67"/>
      <c r="BC973" s="67"/>
      <c r="BD973" s="67"/>
      <c r="BE973" s="67"/>
      <c r="BF973" s="67"/>
    </row>
    <row r="974" spans="2:58" ht="15.75" hidden="1" customHeight="1" x14ac:dyDescent="0.3">
      <c r="B974" s="5" t="s">
        <v>4354</v>
      </c>
      <c r="C974" s="68"/>
      <c r="D974" s="69" t="str">
        <f>IFERROR(C974/INDEX(표5[#All],MATCH(B974,표5[[#All],[잉크]],0),2),"")</f>
        <v/>
      </c>
      <c r="E974" s="22">
        <f>$C974-INDEX(표5[#All],MATCH(B974,표5[[#All],[잉크]],0),24)</f>
        <v>0</v>
      </c>
      <c r="F974" s="542"/>
      <c r="G974" s="23" t="str">
        <f>IF(ISBLANK(F974),"",INDEX(호기!$A$1:$B$657,MATCH('생산계획(잉크)'!B1426,호기!$A$1:$A$657,0),2))</f>
        <v/>
      </c>
      <c r="H974" s="24">
        <f>C974+F974-INDEX(표5[#All],MATCH(B974,표5[[#All],[잉크]],0),2)</f>
        <v>0</v>
      </c>
      <c r="I974" s="21" t="str">
        <f>IFERROR(H974/INDEX(표5[#All],MATCH(B974,표5[[#All],[잉크]],0),5),"")</f>
        <v/>
      </c>
      <c r="J974" s="542"/>
      <c r="K974" s="25" t="str">
        <f>IF(ISBLANK(J974),"",INDEX(호기!$A$1:$B$657,MATCH('생산계획(잉크)'!B1426,호기!$A$1:$A$657,0),2))</f>
        <v/>
      </c>
      <c r="L974" s="24">
        <f>H974+J974-INDEX(표5[#All],MATCH(B974,표5[[#All],[잉크]],0),5)</f>
        <v>0</v>
      </c>
      <c r="M974" s="21" t="str">
        <f>IFERROR(L974/INDEX(표5[#All],MATCH(B974,표5[[#All],[잉크]],0),8),"")</f>
        <v/>
      </c>
      <c r="N974" s="542"/>
      <c r="O974" s="23" t="str">
        <f>IF(ISBLANK(N974),"",INDEX(호기!$A$1:$B$657,MATCH('생산계획(잉크)'!B1426,호기!$A$1:$A$657,0),2))</f>
        <v/>
      </c>
      <c r="P974" s="24">
        <f>L974+N974-INDEX(표5[#All],MATCH(B974,표5[[#All],[잉크]],0),5)</f>
        <v>0</v>
      </c>
      <c r="Q974" s="21" t="str">
        <f>IFERROR(P974/INDEX(표5[#All],MATCH(B974,표5[[#All],[잉크]],0),11),"")</f>
        <v/>
      </c>
      <c r="R974" s="542"/>
      <c r="S974" s="25" t="str">
        <f>IF(ISBLANK(R974),"",INDEX(호기!$A$1:$B$657,MATCH('생산계획(잉크)'!B1426,호기!$A$1:$A$657,0),2))</f>
        <v/>
      </c>
      <c r="T974" s="24">
        <f>P974+R974-INDEX(표5[#All],MATCH(B974,표5[[#All],[잉크]],0),5)</f>
        <v>0</v>
      </c>
      <c r="U974" s="21" t="str">
        <f>IFERROR(T974/INDEX(표5[#All],MATCH(B974,표5[[#All],[잉크]],0),14),"")</f>
        <v/>
      </c>
      <c r="V974" s="542"/>
      <c r="W974" s="23" t="str">
        <f>IF(ISBLANK(V974),"",INDEX(호기!$A$1:$B$657,MATCH('생산계획(잉크)'!B1426,호기!$A$1:$A$657,0),2))</f>
        <v/>
      </c>
      <c r="X974" s="24">
        <f>T974+V974-INDEX(표5[#All],MATCH(B974,표5[[#All],[잉크]],0),5)</f>
        <v>0</v>
      </c>
      <c r="Y974" s="21" t="str">
        <f>IFERROR(X974/INDEX(표5[#All],MATCH(B974,표5[[#All],[잉크]],0),17),"")</f>
        <v/>
      </c>
      <c r="Z974" s="23"/>
      <c r="AA974" s="23" t="str">
        <f>IF(ISBLANK(Z974),"",INDEX(호기!$A$1:$B$657,MATCH('생산계획(잉크)'!B1426,호기!$A$1:$A$657,0),2))</f>
        <v/>
      </c>
      <c r="AB974" s="24">
        <f>X974+Z974-INDEX(표5[#All],MATCH(B974,표5[[#All],[잉크]],0),5)</f>
        <v>0</v>
      </c>
      <c r="AC974" s="21" t="str">
        <f>IFERROR(AB974/INDEX(표5[#All],MATCH(B974,표5[[#All],[잉크]],0),20),"")</f>
        <v/>
      </c>
      <c r="AD974" s="23"/>
      <c r="AE974" s="235"/>
      <c r="BB974" s="67"/>
      <c r="BC974" s="67"/>
      <c r="BD974" s="67"/>
      <c r="BE974" s="67"/>
      <c r="BF974" s="67"/>
    </row>
    <row r="975" spans="2:58" ht="15.75" hidden="1" customHeight="1" x14ac:dyDescent="0.3">
      <c r="B975" s="5" t="s">
        <v>4358</v>
      </c>
      <c r="C975" s="68"/>
      <c r="D975" s="69" t="str">
        <f>IFERROR(C975/INDEX(표5[#All],MATCH(B975,표5[[#All],[잉크]],0),2),"")</f>
        <v/>
      </c>
      <c r="E975" s="22">
        <f>$C975-INDEX(표5[#All],MATCH(B975,표5[[#All],[잉크]],0),24)</f>
        <v>0</v>
      </c>
      <c r="F975" s="542"/>
      <c r="G975" s="23" t="str">
        <f>IF(ISBLANK(F975),"",INDEX(호기!$A$1:$B$657,MATCH('생산계획(잉크)'!B1427,호기!$A$1:$A$657,0),2))</f>
        <v/>
      </c>
      <c r="H975" s="24">
        <f>C975+F975-INDEX(표5[#All],MATCH(B975,표5[[#All],[잉크]],0),2)</f>
        <v>0</v>
      </c>
      <c r="I975" s="21" t="str">
        <f>IFERROR(H975/INDEX(표5[#All],MATCH(B975,표5[[#All],[잉크]],0),5),"")</f>
        <v/>
      </c>
      <c r="J975" s="542"/>
      <c r="K975" s="25" t="str">
        <f>IF(ISBLANK(J975),"",INDEX(호기!$A$1:$B$657,MATCH('생산계획(잉크)'!B1427,호기!$A$1:$A$657,0),2))</f>
        <v/>
      </c>
      <c r="L975" s="24">
        <f>H975+J975-INDEX(표5[#All],MATCH(B975,표5[[#All],[잉크]],0),5)</f>
        <v>0</v>
      </c>
      <c r="M975" s="21" t="str">
        <f>IFERROR(L975/INDEX(표5[#All],MATCH(B975,표5[[#All],[잉크]],0),8),"")</f>
        <v/>
      </c>
      <c r="N975" s="542"/>
      <c r="O975" s="23" t="str">
        <f>IF(ISBLANK(N975),"",INDEX(호기!$A$1:$B$657,MATCH('생산계획(잉크)'!B1427,호기!$A$1:$A$657,0),2))</f>
        <v/>
      </c>
      <c r="P975" s="24">
        <f>L975+N975-INDEX(표5[#All],MATCH(B975,표5[[#All],[잉크]],0),5)</f>
        <v>0</v>
      </c>
      <c r="Q975" s="21" t="str">
        <f>IFERROR(P975/INDEX(표5[#All],MATCH(B975,표5[[#All],[잉크]],0),11),"")</f>
        <v/>
      </c>
      <c r="R975" s="542"/>
      <c r="S975" s="25" t="str">
        <f>IF(ISBLANK(R975),"",INDEX(호기!$A$1:$B$657,MATCH('생산계획(잉크)'!B1427,호기!$A$1:$A$657,0),2))</f>
        <v/>
      </c>
      <c r="T975" s="24">
        <f>P975+R975-INDEX(표5[#All],MATCH(B975,표5[[#All],[잉크]],0),5)</f>
        <v>0</v>
      </c>
      <c r="U975" s="21" t="str">
        <f>IFERROR(T975/INDEX(표5[#All],MATCH(B975,표5[[#All],[잉크]],0),14),"")</f>
        <v/>
      </c>
      <c r="V975" s="542"/>
      <c r="W975" s="23" t="str">
        <f>IF(ISBLANK(V975),"",INDEX(호기!$A$1:$B$657,MATCH('생산계획(잉크)'!B1427,호기!$A$1:$A$657,0),2))</f>
        <v/>
      </c>
      <c r="X975" s="24">
        <f>T975+V975-INDEX(표5[#All],MATCH(B975,표5[[#All],[잉크]],0),5)</f>
        <v>0</v>
      </c>
      <c r="Y975" s="21" t="str">
        <f>IFERROR(X975/INDEX(표5[#All],MATCH(B975,표5[[#All],[잉크]],0),17),"")</f>
        <v/>
      </c>
      <c r="Z975" s="23"/>
      <c r="AA975" s="23" t="str">
        <f>IF(ISBLANK(Z975),"",INDEX(호기!$A$1:$B$657,MATCH('생산계획(잉크)'!B1427,호기!$A$1:$A$657,0),2))</f>
        <v/>
      </c>
      <c r="AB975" s="24">
        <f>X975+Z975-INDEX(표5[#All],MATCH(B975,표5[[#All],[잉크]],0),5)</f>
        <v>0</v>
      </c>
      <c r="AC975" s="21" t="str">
        <f>IFERROR(AB975/INDEX(표5[#All],MATCH(B975,표5[[#All],[잉크]],0),20),"")</f>
        <v/>
      </c>
      <c r="AD975" s="23"/>
      <c r="AE975" s="235"/>
      <c r="BB975" s="67"/>
      <c r="BC975" s="67"/>
      <c r="BD975" s="67"/>
      <c r="BE975" s="67"/>
      <c r="BF975" s="67"/>
    </row>
    <row r="976" spans="2:58" ht="15.75" hidden="1" customHeight="1" x14ac:dyDescent="0.3">
      <c r="B976" s="5" t="s">
        <v>4363</v>
      </c>
      <c r="C976" s="68"/>
      <c r="D976" s="69" t="str">
        <f>IFERROR(C976/INDEX(표5[#All],MATCH(B976,표5[[#All],[잉크]],0),2),"")</f>
        <v/>
      </c>
      <c r="E976" s="22">
        <f>$C976-INDEX(표5[#All],MATCH(B976,표5[[#All],[잉크]],0),24)</f>
        <v>0</v>
      </c>
      <c r="F976" s="542"/>
      <c r="G976" s="23" t="str">
        <f>IF(ISBLANK(F976),"",INDEX(호기!$A$1:$B$657,MATCH('생산계획(잉크)'!B1428,호기!$A$1:$A$657,0),2))</f>
        <v/>
      </c>
      <c r="H976" s="24">
        <f>C976+F976-INDEX(표5[#All],MATCH(B976,표5[[#All],[잉크]],0),2)</f>
        <v>0</v>
      </c>
      <c r="I976" s="21" t="str">
        <f>IFERROR(H976/INDEX(표5[#All],MATCH(B976,표5[[#All],[잉크]],0),5),"")</f>
        <v/>
      </c>
      <c r="J976" s="542"/>
      <c r="K976" s="25" t="str">
        <f>IF(ISBLANK(J976),"",INDEX(호기!$A$1:$B$657,MATCH('생산계획(잉크)'!B1428,호기!$A$1:$A$657,0),2))</f>
        <v/>
      </c>
      <c r="L976" s="24">
        <f>H976+J976-INDEX(표5[#All],MATCH(B976,표5[[#All],[잉크]],0),5)</f>
        <v>0</v>
      </c>
      <c r="M976" s="21" t="str">
        <f>IFERROR(L976/INDEX(표5[#All],MATCH(B976,표5[[#All],[잉크]],0),8),"")</f>
        <v/>
      </c>
      <c r="N976" s="542"/>
      <c r="O976" s="23" t="str">
        <f>IF(ISBLANK(N976),"",INDEX(호기!$A$1:$B$657,MATCH('생산계획(잉크)'!B1428,호기!$A$1:$A$657,0),2))</f>
        <v/>
      </c>
      <c r="P976" s="24">
        <f>L976+N976-INDEX(표5[#All],MATCH(B976,표5[[#All],[잉크]],0),5)</f>
        <v>0</v>
      </c>
      <c r="Q976" s="21" t="str">
        <f>IFERROR(P976/INDEX(표5[#All],MATCH(B976,표5[[#All],[잉크]],0),11),"")</f>
        <v/>
      </c>
      <c r="R976" s="542"/>
      <c r="S976" s="25" t="str">
        <f>IF(ISBLANK(R976),"",INDEX(호기!$A$1:$B$657,MATCH('생산계획(잉크)'!B1428,호기!$A$1:$A$657,0),2))</f>
        <v/>
      </c>
      <c r="T976" s="24">
        <f>P976+R976-INDEX(표5[#All],MATCH(B976,표5[[#All],[잉크]],0),5)</f>
        <v>0</v>
      </c>
      <c r="U976" s="21" t="str">
        <f>IFERROR(T976/INDEX(표5[#All],MATCH(B976,표5[[#All],[잉크]],0),14),"")</f>
        <v/>
      </c>
      <c r="V976" s="542"/>
      <c r="W976" s="23" t="str">
        <f>IF(ISBLANK(V976),"",INDEX(호기!$A$1:$B$657,MATCH('생산계획(잉크)'!B1428,호기!$A$1:$A$657,0),2))</f>
        <v/>
      </c>
      <c r="X976" s="24">
        <f>T976+V976-INDEX(표5[#All],MATCH(B976,표5[[#All],[잉크]],0),5)</f>
        <v>0</v>
      </c>
      <c r="Y976" s="21" t="str">
        <f>IFERROR(X976/INDEX(표5[#All],MATCH(B976,표5[[#All],[잉크]],0),17),"")</f>
        <v/>
      </c>
      <c r="Z976" s="23"/>
      <c r="AA976" s="23" t="str">
        <f>IF(ISBLANK(Z976),"",INDEX(호기!$A$1:$B$657,MATCH('생산계획(잉크)'!B1428,호기!$A$1:$A$657,0),2))</f>
        <v/>
      </c>
      <c r="AB976" s="24">
        <f>X976+Z976-INDEX(표5[#All],MATCH(B976,표5[[#All],[잉크]],0),5)</f>
        <v>0</v>
      </c>
      <c r="AC976" s="21" t="str">
        <f>IFERROR(AB976/INDEX(표5[#All],MATCH(B976,표5[[#All],[잉크]],0),20),"")</f>
        <v/>
      </c>
      <c r="AD976" s="23"/>
      <c r="AE976" s="235"/>
      <c r="BB976" s="67"/>
      <c r="BC976" s="67"/>
      <c r="BD976" s="67"/>
      <c r="BE976" s="67"/>
      <c r="BF976" s="67"/>
    </row>
    <row r="977" spans="2:58" ht="15.75" hidden="1" customHeight="1" x14ac:dyDescent="0.3">
      <c r="B977" s="5" t="s">
        <v>4379</v>
      </c>
      <c r="C977" s="68"/>
      <c r="D977" s="69" t="str">
        <f>IFERROR(C977/INDEX(표5[#All],MATCH(B977,표5[[#All],[잉크]],0),2),"")</f>
        <v/>
      </c>
      <c r="E977" s="22">
        <f>$C977-INDEX(표5[#All],MATCH(B977,표5[[#All],[잉크]],0),24)</f>
        <v>0</v>
      </c>
      <c r="F977" s="542"/>
      <c r="G977" s="23" t="str">
        <f>IF(ISBLANK(F977),"",INDEX(호기!$A$1:$B$657,MATCH('생산계획(잉크)'!B1429,호기!$A$1:$A$657,0),2))</f>
        <v/>
      </c>
      <c r="H977" s="24">
        <f>C977+F977-INDEX(표5[#All],MATCH(B977,표5[[#All],[잉크]],0),2)</f>
        <v>0</v>
      </c>
      <c r="I977" s="21" t="str">
        <f>IFERROR(H977/INDEX(표5[#All],MATCH(B977,표5[[#All],[잉크]],0),5),"")</f>
        <v/>
      </c>
      <c r="J977" s="542"/>
      <c r="K977" s="25" t="str">
        <f>IF(ISBLANK(J977),"",INDEX(호기!$A$1:$B$657,MATCH('생산계획(잉크)'!B1429,호기!$A$1:$A$657,0),2))</f>
        <v/>
      </c>
      <c r="L977" s="24">
        <f>H977+J977-INDEX(표5[#All],MATCH(B977,표5[[#All],[잉크]],0),5)</f>
        <v>0</v>
      </c>
      <c r="M977" s="21" t="str">
        <f>IFERROR(L977/INDEX(표5[#All],MATCH(B977,표5[[#All],[잉크]],0),8),"")</f>
        <v/>
      </c>
      <c r="N977" s="542"/>
      <c r="O977" s="23" t="str">
        <f>IF(ISBLANK(N977),"",INDEX(호기!$A$1:$B$657,MATCH('생산계획(잉크)'!B1429,호기!$A$1:$A$657,0),2))</f>
        <v/>
      </c>
      <c r="P977" s="24">
        <f>L977+N977-INDEX(표5[#All],MATCH(B977,표5[[#All],[잉크]],0),5)</f>
        <v>0</v>
      </c>
      <c r="Q977" s="21" t="str">
        <f>IFERROR(P977/INDEX(표5[#All],MATCH(B977,표5[[#All],[잉크]],0),11),"")</f>
        <v/>
      </c>
      <c r="R977" s="542"/>
      <c r="S977" s="25" t="str">
        <f>IF(ISBLANK(R977),"",INDEX(호기!$A$1:$B$657,MATCH('생산계획(잉크)'!B1429,호기!$A$1:$A$657,0),2))</f>
        <v/>
      </c>
      <c r="T977" s="24">
        <f>P977+R977-INDEX(표5[#All],MATCH(B977,표5[[#All],[잉크]],0),5)</f>
        <v>0</v>
      </c>
      <c r="U977" s="21" t="str">
        <f>IFERROR(T977/INDEX(표5[#All],MATCH(B977,표5[[#All],[잉크]],0),14),"")</f>
        <v/>
      </c>
      <c r="V977" s="542"/>
      <c r="W977" s="23" t="str">
        <f>IF(ISBLANK(V977),"",INDEX(호기!$A$1:$B$657,MATCH('생산계획(잉크)'!B1429,호기!$A$1:$A$657,0),2))</f>
        <v/>
      </c>
      <c r="X977" s="24">
        <f>T977+V977-INDEX(표5[#All],MATCH(B977,표5[[#All],[잉크]],0),5)</f>
        <v>0</v>
      </c>
      <c r="Y977" s="21" t="str">
        <f>IFERROR(X977/INDEX(표5[#All],MATCH(B977,표5[[#All],[잉크]],0),17),"")</f>
        <v/>
      </c>
      <c r="Z977" s="23"/>
      <c r="AA977" s="23" t="str">
        <f>IF(ISBLANK(Z977),"",INDEX(호기!$A$1:$B$657,MATCH('생산계획(잉크)'!B1429,호기!$A$1:$A$657,0),2))</f>
        <v/>
      </c>
      <c r="AB977" s="24">
        <f>X977+Z977-INDEX(표5[#All],MATCH(B977,표5[[#All],[잉크]],0),5)</f>
        <v>0</v>
      </c>
      <c r="AC977" s="21" t="str">
        <f>IFERROR(AB977/INDEX(표5[#All],MATCH(B977,표5[[#All],[잉크]],0),20),"")</f>
        <v/>
      </c>
      <c r="AD977" s="23"/>
      <c r="AE977" s="235"/>
      <c r="BB977" s="67"/>
      <c r="BC977" s="67"/>
      <c r="BD977" s="67"/>
      <c r="BE977" s="67"/>
      <c r="BF977" s="67"/>
    </row>
    <row r="978" spans="2:58" ht="15.75" hidden="1" customHeight="1" x14ac:dyDescent="0.3">
      <c r="B978" s="5" t="s">
        <v>4385</v>
      </c>
      <c r="C978" s="68"/>
      <c r="D978" s="69" t="str">
        <f>IFERROR(C978/INDEX(표5[#All],MATCH(B978,표5[[#All],[잉크]],0),2),"")</f>
        <v/>
      </c>
      <c r="E978" s="22">
        <f>$C978-INDEX(표5[#All],MATCH(B978,표5[[#All],[잉크]],0),24)</f>
        <v>0</v>
      </c>
      <c r="F978" s="542"/>
      <c r="G978" s="23" t="str">
        <f>IF(ISBLANK(F978),"",INDEX(호기!$A$1:$B$657,MATCH('생산계획(잉크)'!B1430,호기!$A$1:$A$657,0),2))</f>
        <v/>
      </c>
      <c r="H978" s="24">
        <f>C978+F978-INDEX(표5[#All],MATCH(B978,표5[[#All],[잉크]],0),2)</f>
        <v>0</v>
      </c>
      <c r="I978" s="21" t="str">
        <f>IFERROR(H978/INDEX(표5[#All],MATCH(B978,표5[[#All],[잉크]],0),5),"")</f>
        <v/>
      </c>
      <c r="J978" s="542"/>
      <c r="K978" s="25" t="str">
        <f>IF(ISBLANK(J978),"",INDEX(호기!$A$1:$B$657,MATCH('생산계획(잉크)'!B1430,호기!$A$1:$A$657,0),2))</f>
        <v/>
      </c>
      <c r="L978" s="24">
        <f>H978+J978-INDEX(표5[#All],MATCH(B978,표5[[#All],[잉크]],0),5)</f>
        <v>0</v>
      </c>
      <c r="M978" s="21" t="str">
        <f>IFERROR(L978/INDEX(표5[#All],MATCH(B978,표5[[#All],[잉크]],0),8),"")</f>
        <v/>
      </c>
      <c r="N978" s="542"/>
      <c r="O978" s="23" t="str">
        <f>IF(ISBLANK(N978),"",INDEX(호기!$A$1:$B$657,MATCH('생산계획(잉크)'!B1430,호기!$A$1:$A$657,0),2))</f>
        <v/>
      </c>
      <c r="P978" s="24">
        <f>L978+N978-INDEX(표5[#All],MATCH(B978,표5[[#All],[잉크]],0),5)</f>
        <v>0</v>
      </c>
      <c r="Q978" s="21" t="str">
        <f>IFERROR(P978/INDEX(표5[#All],MATCH(B978,표5[[#All],[잉크]],0),11),"")</f>
        <v/>
      </c>
      <c r="R978" s="542"/>
      <c r="S978" s="25" t="str">
        <f>IF(ISBLANK(R978),"",INDEX(호기!$A$1:$B$657,MATCH('생산계획(잉크)'!B1430,호기!$A$1:$A$657,0),2))</f>
        <v/>
      </c>
      <c r="T978" s="24">
        <f>P978+R978-INDEX(표5[#All],MATCH(B978,표5[[#All],[잉크]],0),5)</f>
        <v>0</v>
      </c>
      <c r="U978" s="21" t="str">
        <f>IFERROR(T978/INDEX(표5[#All],MATCH(B978,표5[[#All],[잉크]],0),14),"")</f>
        <v/>
      </c>
      <c r="V978" s="542"/>
      <c r="W978" s="23" t="str">
        <f>IF(ISBLANK(V978),"",INDEX(호기!$A$1:$B$657,MATCH('생산계획(잉크)'!B1430,호기!$A$1:$A$657,0),2))</f>
        <v/>
      </c>
      <c r="X978" s="24">
        <f>T978+V978-INDEX(표5[#All],MATCH(B978,표5[[#All],[잉크]],0),5)</f>
        <v>0</v>
      </c>
      <c r="Y978" s="21" t="str">
        <f>IFERROR(X978/INDEX(표5[#All],MATCH(B978,표5[[#All],[잉크]],0),17),"")</f>
        <v/>
      </c>
      <c r="Z978" s="23"/>
      <c r="AA978" s="23" t="str">
        <f>IF(ISBLANK(Z978),"",INDEX(호기!$A$1:$B$657,MATCH('생산계획(잉크)'!B1430,호기!$A$1:$A$657,0),2))</f>
        <v/>
      </c>
      <c r="AB978" s="24">
        <f>X978+Z978-INDEX(표5[#All],MATCH(B978,표5[[#All],[잉크]],0),5)</f>
        <v>0</v>
      </c>
      <c r="AC978" s="21" t="str">
        <f>IFERROR(AB978/INDEX(표5[#All],MATCH(B978,표5[[#All],[잉크]],0),20),"")</f>
        <v/>
      </c>
      <c r="AD978" s="23"/>
      <c r="AE978" s="235"/>
      <c r="BB978" s="67"/>
      <c r="BC978" s="67"/>
      <c r="BD978" s="67"/>
      <c r="BE978" s="67"/>
      <c r="BF978" s="67"/>
    </row>
    <row r="979" spans="2:58" ht="15.75" customHeight="1" x14ac:dyDescent="0.3">
      <c r="B979" s="5" t="s">
        <v>4386</v>
      </c>
      <c r="C979" s="68"/>
      <c r="D979" s="69" t="str">
        <f>IFERROR(C979/INDEX(표5[#All],MATCH(B979,표5[[#All],[잉크]],0),2),"")</f>
        <v/>
      </c>
      <c r="E979" s="22">
        <f>$C979-INDEX(표5[#All],MATCH(B979,표5[[#All],[잉크]],0),24)</f>
        <v>-2</v>
      </c>
      <c r="F979" s="542"/>
      <c r="G979" s="23" t="str">
        <f>IF(ISBLANK(F979),"",INDEX(호기!$A$1:$B$657,MATCH('생산계획(잉크)'!B1431,호기!$A$1:$A$657,0),2))</f>
        <v/>
      </c>
      <c r="H979" s="24">
        <f>C979+F979-INDEX(표5[#All],MATCH(B979,표5[[#All],[잉크]],0),2)+4</f>
        <v>4</v>
      </c>
      <c r="I979" s="21">
        <f>IFERROR(H979/INDEX(표5[#All],MATCH(B979,표5[[#All],[잉크]],0),5),"")</f>
        <v>4</v>
      </c>
      <c r="J979" s="542"/>
      <c r="K979" s="25" t="str">
        <f>IF(ISBLANK(J979),"",INDEX(호기!$A$1:$B$657,MATCH('생산계획(잉크)'!B1431,호기!$A$1:$A$657,0),2))</f>
        <v/>
      </c>
      <c r="L979" s="24">
        <f>H979+J979-INDEX(표5[#All],MATCH(B979,표5[[#All],[잉크]],0),5)</f>
        <v>3</v>
      </c>
      <c r="M979" s="21" t="str">
        <f>IFERROR(L979/INDEX(표5[#All],MATCH(B979,표5[[#All],[잉크]],0),8),"")</f>
        <v/>
      </c>
      <c r="N979" s="542"/>
      <c r="O979" s="23" t="str">
        <f>IF(ISBLANK(N979),"",INDEX(호기!$A$1:$B$657,MATCH('생산계획(잉크)'!B1431,호기!$A$1:$A$657,0),2))</f>
        <v/>
      </c>
      <c r="P979" s="24">
        <f>L979+N979-INDEX(표5[#All],MATCH(B979,표5[[#All],[잉크]],0),5)</f>
        <v>2</v>
      </c>
      <c r="Q979" s="21" t="str">
        <f>IFERROR(P979/INDEX(표5[#All],MATCH(B979,표5[[#All],[잉크]],0),11),"")</f>
        <v/>
      </c>
      <c r="R979" s="542"/>
      <c r="S979" s="25" t="str">
        <f>IF(ISBLANK(R979),"",INDEX(호기!$A$1:$B$657,MATCH('생산계획(잉크)'!B1431,호기!$A$1:$A$657,0),2))</f>
        <v/>
      </c>
      <c r="T979" s="24">
        <f>P979+R979-INDEX(표5[#All],MATCH(B979,표5[[#All],[잉크]],0),5)</f>
        <v>1</v>
      </c>
      <c r="U979" s="21" t="str">
        <f>IFERROR(T979/INDEX(표5[#All],MATCH(B979,표5[[#All],[잉크]],0),14),"")</f>
        <v/>
      </c>
      <c r="V979" s="542"/>
      <c r="W979" s="23" t="str">
        <f>IF(ISBLANK(V979),"",INDEX(호기!$A$1:$B$657,MATCH('생산계획(잉크)'!B1431,호기!$A$1:$A$657,0),2))</f>
        <v/>
      </c>
      <c r="X979" s="24">
        <f>T979+V979-INDEX(표5[#All],MATCH(B979,표5[[#All],[잉크]],0),5)</f>
        <v>0</v>
      </c>
      <c r="Y979" s="21" t="str">
        <f>IFERROR(X979/INDEX(표5[#All],MATCH(B979,표5[[#All],[잉크]],0),17),"")</f>
        <v/>
      </c>
      <c r="Z979" s="23"/>
      <c r="AA979" s="23" t="str">
        <f>IF(ISBLANK(Z979),"",INDEX(호기!$A$1:$B$657,MATCH('생산계획(잉크)'!B1431,호기!$A$1:$A$657,0),2))</f>
        <v/>
      </c>
      <c r="AB979" s="24">
        <f>X979+Z979-INDEX(표5[#All],MATCH(B979,표5[[#All],[잉크]],0),5)</f>
        <v>-1</v>
      </c>
      <c r="AC979" s="21" t="str">
        <f>IFERROR(AB979/INDEX(표5[#All],MATCH(B979,표5[[#All],[잉크]],0),20),"")</f>
        <v/>
      </c>
      <c r="AD979" s="23"/>
      <c r="AE979" s="235"/>
      <c r="BB979" s="67"/>
      <c r="BC979" s="67"/>
      <c r="BD979" s="67"/>
      <c r="BE979" s="67"/>
      <c r="BF979" s="67"/>
    </row>
    <row r="980" spans="2:58" ht="15.75" hidden="1" customHeight="1" x14ac:dyDescent="0.3">
      <c r="B980" s="5" t="s">
        <v>4145</v>
      </c>
      <c r="C980" s="68"/>
      <c r="D980" s="69" t="str">
        <f>IFERROR(C980/INDEX(표5[#All],MATCH(B980,표5[[#All],[잉크]],0),2),"")</f>
        <v/>
      </c>
      <c r="E980" s="22">
        <f>$C980-INDEX(표5[#All],MATCH(B980,표5[[#All],[잉크]],0),24)</f>
        <v>0</v>
      </c>
      <c r="F980" s="542"/>
      <c r="G980" s="23" t="str">
        <f>IF(ISBLANK(F980),"",INDEX(호기!$A$1:$B$657,MATCH('생산계획(잉크)'!B1432,호기!$A$1:$A$657,0),2))</f>
        <v/>
      </c>
      <c r="H980" s="24">
        <f>C980+F980-INDEX(표5[#All],MATCH(B980,표5[[#All],[잉크]],0),2)</f>
        <v>0</v>
      </c>
      <c r="I980" s="21" t="str">
        <f>IFERROR(H980/INDEX(표5[#All],MATCH(B980,표5[[#All],[잉크]],0),5),"")</f>
        <v/>
      </c>
      <c r="J980" s="542"/>
      <c r="K980" s="25" t="str">
        <f>IF(ISBLANK(J980),"",INDEX(호기!$A$1:$B$657,MATCH('생산계획(잉크)'!B1432,호기!$A$1:$A$657,0),2))</f>
        <v/>
      </c>
      <c r="L980" s="24">
        <f>H980+J980-INDEX(표5[#All],MATCH(B980,표5[[#All],[잉크]],0),5)</f>
        <v>0</v>
      </c>
      <c r="M980" s="21" t="str">
        <f>IFERROR(L980/INDEX(표5[#All],MATCH(B980,표5[[#All],[잉크]],0),8),"")</f>
        <v/>
      </c>
      <c r="N980" s="542"/>
      <c r="O980" s="23" t="str">
        <f>IF(ISBLANK(N980),"",INDEX(호기!$A$1:$B$657,MATCH('생산계획(잉크)'!B1432,호기!$A$1:$A$657,0),2))</f>
        <v/>
      </c>
      <c r="P980" s="24">
        <f>L980+N980-INDEX(표5[#All],MATCH(B980,표5[[#All],[잉크]],0),5)</f>
        <v>0</v>
      </c>
      <c r="Q980" s="21" t="str">
        <f>IFERROR(P980/INDEX(표5[#All],MATCH(B980,표5[[#All],[잉크]],0),11),"")</f>
        <v/>
      </c>
      <c r="R980" s="542"/>
      <c r="S980" s="25" t="str">
        <f>IF(ISBLANK(R980),"",INDEX(호기!$A$1:$B$657,MATCH('생산계획(잉크)'!B1432,호기!$A$1:$A$657,0),2))</f>
        <v/>
      </c>
      <c r="T980" s="24">
        <f>P980+R980-INDEX(표5[#All],MATCH(B980,표5[[#All],[잉크]],0),5)</f>
        <v>0</v>
      </c>
      <c r="U980" s="21" t="str">
        <f>IFERROR(T980/INDEX(표5[#All],MATCH(B980,표5[[#All],[잉크]],0),14),"")</f>
        <v/>
      </c>
      <c r="V980" s="542"/>
      <c r="W980" s="23" t="str">
        <f>IF(ISBLANK(V980),"",INDEX(호기!$A$1:$B$657,MATCH('생산계획(잉크)'!B1432,호기!$A$1:$A$657,0),2))</f>
        <v/>
      </c>
      <c r="X980" s="24">
        <f>T980+V980-INDEX(표5[#All],MATCH(B980,표5[[#All],[잉크]],0),5)</f>
        <v>0</v>
      </c>
      <c r="Y980" s="21" t="str">
        <f>IFERROR(X980/INDEX(표5[#All],MATCH(B980,표5[[#All],[잉크]],0),17),"")</f>
        <v/>
      </c>
      <c r="Z980" s="23"/>
      <c r="AA980" s="23" t="str">
        <f>IF(ISBLANK(Z980),"",INDEX(호기!$A$1:$B$657,MATCH('생산계획(잉크)'!B1432,호기!$A$1:$A$657,0),2))</f>
        <v/>
      </c>
      <c r="AB980" s="24">
        <f>X980+Z980-INDEX(표5[#All],MATCH(B980,표5[[#All],[잉크]],0),5)</f>
        <v>0</v>
      </c>
      <c r="AC980" s="21" t="str">
        <f>IFERROR(AB980/INDEX(표5[#All],MATCH(B980,표5[[#All],[잉크]],0),20),"")</f>
        <v/>
      </c>
      <c r="AD980" s="23"/>
      <c r="AE980" s="235"/>
      <c r="BB980" s="67"/>
      <c r="BC980" s="67"/>
      <c r="BD980" s="67"/>
      <c r="BE980" s="67"/>
      <c r="BF980" s="67"/>
    </row>
    <row r="981" spans="2:58" ht="15.75" customHeight="1" x14ac:dyDescent="0.3">
      <c r="B981" s="5" t="s">
        <v>4391</v>
      </c>
      <c r="C981" s="68">
        <v>0</v>
      </c>
      <c r="D981" s="69">
        <f>IFERROR(C981/INDEX(표5[#All],MATCH(B981,표5[[#All],[잉크]],0),2),"")</f>
        <v>0</v>
      </c>
      <c r="E981" s="22">
        <f>$C981-INDEX(표5[#All],MATCH(B981,표5[[#All],[잉크]],0),24)</f>
        <v>-8</v>
      </c>
      <c r="F981" s="571">
        <v>2</v>
      </c>
      <c r="G981" s="23" t="e">
        <f>IF(ISBLANK(F981),"",INDEX(호기!$A$1:$B$657,MATCH('생산계획(잉크)'!B1433,호기!$A$1:$A$657,0),2))</f>
        <v>#N/A</v>
      </c>
      <c r="H981" s="24">
        <f>C981+F981-INDEX(표5[#All],MATCH(B981,표5[[#All],[잉크]],0),2)+1</f>
        <v>1</v>
      </c>
      <c r="I981" s="21">
        <f>IFERROR(H981/INDEX(표5[#All],MATCH(B981,표5[[#All],[잉크]],0),5),"")</f>
        <v>0.5</v>
      </c>
      <c r="J981" s="570" t="s">
        <v>5583</v>
      </c>
      <c r="K981" s="25" t="e">
        <f>IF(ISBLANK(J981),"",INDEX(호기!$A$1:$B$657,MATCH('생산계획(잉크)'!B1433,호기!$A$1:$A$657,0),2))</f>
        <v>#N/A</v>
      </c>
      <c r="L981" s="24" t="e">
        <f>H981+J981-INDEX(표5[#All],MATCH(B981,표5[[#All],[잉크]],0),5)</f>
        <v>#VALUE!</v>
      </c>
      <c r="M981" s="21" t="str">
        <f>IFERROR(L981/INDEX(표5[#All],MATCH(B981,표5[[#All],[잉크]],0),8),"")</f>
        <v/>
      </c>
      <c r="N981" s="542"/>
      <c r="O981" s="23" t="str">
        <f>IF(ISBLANK(N981),"",INDEX(호기!$A$1:$B$657,MATCH('생산계획(잉크)'!B1433,호기!$A$1:$A$657,0),2))</f>
        <v/>
      </c>
      <c r="P981" s="24" t="e">
        <f>L981+N981-INDEX(표5[#All],MATCH(B981,표5[[#All],[잉크]],0),5)</f>
        <v>#VALUE!</v>
      </c>
      <c r="Q981" s="21" t="str">
        <f>IFERROR(P981/INDEX(표5[#All],MATCH(B981,표5[[#All],[잉크]],0),11),"")</f>
        <v/>
      </c>
      <c r="R981" s="542"/>
      <c r="S981" s="25" t="str">
        <f>IF(ISBLANK(R981),"",INDEX(호기!$A$1:$B$657,MATCH('생산계획(잉크)'!B1433,호기!$A$1:$A$657,0),2))</f>
        <v/>
      </c>
      <c r="T981" s="24" t="e">
        <f>P981+R981-INDEX(표5[#All],MATCH(B981,표5[[#All],[잉크]],0),5)</f>
        <v>#VALUE!</v>
      </c>
      <c r="U981" s="21" t="str">
        <f>IFERROR(T981/INDEX(표5[#All],MATCH(B981,표5[[#All],[잉크]],0),14),"")</f>
        <v/>
      </c>
      <c r="V981" s="542"/>
      <c r="W981" s="23" t="str">
        <f>IF(ISBLANK(V981),"",INDEX(호기!$A$1:$B$657,MATCH('생산계획(잉크)'!B1433,호기!$A$1:$A$657,0),2))</f>
        <v/>
      </c>
      <c r="X981" s="24" t="e">
        <f>T981+V981-INDEX(표5[#All],MATCH(B981,표5[[#All],[잉크]],0),5)</f>
        <v>#VALUE!</v>
      </c>
      <c r="Y981" s="21" t="str">
        <f>IFERROR(X981/INDEX(표5[#All],MATCH(B981,표5[[#All],[잉크]],0),17),"")</f>
        <v/>
      </c>
      <c r="Z981" s="23"/>
      <c r="AA981" s="23" t="str">
        <f>IF(ISBLANK(Z981),"",INDEX(호기!$A$1:$B$657,MATCH('생산계획(잉크)'!B1433,호기!$A$1:$A$657,0),2))</f>
        <v/>
      </c>
      <c r="AB981" s="24" t="e">
        <f>X981+Z981-INDEX(표5[#All],MATCH(B981,표5[[#All],[잉크]],0),5)</f>
        <v>#VALUE!</v>
      </c>
      <c r="AC981" s="21" t="str">
        <f>IFERROR(AB981/INDEX(표5[#All],MATCH(B981,표5[[#All],[잉크]],0),20),"")</f>
        <v/>
      </c>
      <c r="AD981" s="23"/>
      <c r="AE981" s="235"/>
      <c r="BB981" s="67"/>
      <c r="BC981" s="67"/>
      <c r="BD981" s="67"/>
      <c r="BE981" s="67"/>
      <c r="BF981" s="67"/>
    </row>
    <row r="982" spans="2:58" ht="15.75" customHeight="1" x14ac:dyDescent="0.3">
      <c r="B982" s="5" t="s">
        <v>4392</v>
      </c>
      <c r="C982" s="68">
        <v>0</v>
      </c>
      <c r="D982" s="69">
        <f>IFERROR(C982/INDEX(표5[#All],MATCH(B982,표5[[#All],[잉크]],0),2),"")</f>
        <v>0</v>
      </c>
      <c r="E982" s="22">
        <f>$C982-INDEX(표5[#All],MATCH(B982,표5[[#All],[잉크]],0),24)</f>
        <v>-8</v>
      </c>
      <c r="F982" s="571">
        <v>2</v>
      </c>
      <c r="G982" s="23" t="e">
        <f>IF(ISBLANK(F982),"",INDEX(호기!$A$1:$B$657,MATCH('생산계획(잉크)'!B1434,호기!$A$1:$A$657,0),2))</f>
        <v>#N/A</v>
      </c>
      <c r="H982" s="24">
        <f>C982+F982-INDEX(표5[#All],MATCH(B982,표5[[#All],[잉크]],0),2)+1</f>
        <v>1</v>
      </c>
      <c r="I982" s="21">
        <f>IFERROR(H982/INDEX(표5[#All],MATCH(B982,표5[[#All],[잉크]],0),5),"")</f>
        <v>0.5</v>
      </c>
      <c r="J982" s="570" t="s">
        <v>5583</v>
      </c>
      <c r="K982" s="25" t="e">
        <f>IF(ISBLANK(J982),"",INDEX(호기!$A$1:$B$657,MATCH('생산계획(잉크)'!B1434,호기!$A$1:$A$657,0),2))</f>
        <v>#N/A</v>
      </c>
      <c r="L982" s="24" t="e">
        <f>H982+J982-INDEX(표5[#All],MATCH(B982,표5[[#All],[잉크]],0),5)</f>
        <v>#VALUE!</v>
      </c>
      <c r="M982" s="21" t="str">
        <f>IFERROR(L982/INDEX(표5[#All],MATCH(B982,표5[[#All],[잉크]],0),8),"")</f>
        <v/>
      </c>
      <c r="N982" s="542"/>
      <c r="O982" s="23" t="str">
        <f>IF(ISBLANK(N982),"",INDEX(호기!$A$1:$B$657,MATCH('생산계획(잉크)'!B1434,호기!$A$1:$A$657,0),2))</f>
        <v/>
      </c>
      <c r="P982" s="24" t="e">
        <f>L982+N982-INDEX(표5[#All],MATCH(B982,표5[[#All],[잉크]],0),5)</f>
        <v>#VALUE!</v>
      </c>
      <c r="Q982" s="21" t="str">
        <f>IFERROR(P982/INDEX(표5[#All],MATCH(B982,표5[[#All],[잉크]],0),11),"")</f>
        <v/>
      </c>
      <c r="R982" s="542"/>
      <c r="S982" s="25" t="str">
        <f>IF(ISBLANK(R982),"",INDEX(호기!$A$1:$B$657,MATCH('생산계획(잉크)'!B1434,호기!$A$1:$A$657,0),2))</f>
        <v/>
      </c>
      <c r="T982" s="24" t="e">
        <f>P982+R982-INDEX(표5[#All],MATCH(B982,표5[[#All],[잉크]],0),5)</f>
        <v>#VALUE!</v>
      </c>
      <c r="U982" s="21" t="str">
        <f>IFERROR(T982/INDEX(표5[#All],MATCH(B982,표5[[#All],[잉크]],0),14),"")</f>
        <v/>
      </c>
      <c r="V982" s="542"/>
      <c r="W982" s="23" t="str">
        <f>IF(ISBLANK(V982),"",INDEX(호기!$A$1:$B$657,MATCH('생산계획(잉크)'!B1434,호기!$A$1:$A$657,0),2))</f>
        <v/>
      </c>
      <c r="X982" s="24" t="e">
        <f>T982+V982-INDEX(표5[#All],MATCH(B982,표5[[#All],[잉크]],0),5)</f>
        <v>#VALUE!</v>
      </c>
      <c r="Y982" s="21" t="str">
        <f>IFERROR(X982/INDEX(표5[#All],MATCH(B982,표5[[#All],[잉크]],0),17),"")</f>
        <v/>
      </c>
      <c r="Z982" s="23"/>
      <c r="AA982" s="23" t="str">
        <f>IF(ISBLANK(Z982),"",INDEX(호기!$A$1:$B$657,MATCH('생산계획(잉크)'!B1434,호기!$A$1:$A$657,0),2))</f>
        <v/>
      </c>
      <c r="AB982" s="24" t="e">
        <f>X982+Z982-INDEX(표5[#All],MATCH(B982,표5[[#All],[잉크]],0),5)</f>
        <v>#VALUE!</v>
      </c>
      <c r="AC982" s="21" t="str">
        <f>IFERROR(AB982/INDEX(표5[#All],MATCH(B982,표5[[#All],[잉크]],0),20),"")</f>
        <v/>
      </c>
      <c r="AD982" s="23"/>
      <c r="AE982" s="235"/>
      <c r="BB982" s="67"/>
      <c r="BC982" s="67"/>
      <c r="BD982" s="67"/>
      <c r="BE982" s="67"/>
      <c r="BF982" s="67"/>
    </row>
    <row r="983" spans="2:58" ht="15.75" hidden="1" customHeight="1" x14ac:dyDescent="0.3">
      <c r="B983" s="5" t="s">
        <v>4393</v>
      </c>
      <c r="C983" s="68"/>
      <c r="D983" s="69" t="str">
        <f>IFERROR(C983/INDEX(표5[#All],MATCH(B983,표5[[#All],[잉크]],0),2),"")</f>
        <v/>
      </c>
      <c r="E983" s="22">
        <f>$C983-INDEX(표5[#All],MATCH(B983,표5[[#All],[잉크]],0),24)</f>
        <v>0</v>
      </c>
      <c r="F983" s="542"/>
      <c r="G983" s="23" t="str">
        <f>IF(ISBLANK(F983),"",INDEX(호기!$A$1:$B$657,MATCH('생산계획(잉크)'!B1435,호기!$A$1:$A$657,0),2))</f>
        <v/>
      </c>
      <c r="H983" s="24">
        <f>C983+F983-INDEX(표5[#All],MATCH(B983,표5[[#All],[잉크]],0),2)</f>
        <v>0</v>
      </c>
      <c r="I983" s="21" t="str">
        <f>IFERROR(H983/INDEX(표5[#All],MATCH(B983,표5[[#All],[잉크]],0),5),"")</f>
        <v/>
      </c>
      <c r="J983" s="542"/>
      <c r="K983" s="25" t="str">
        <f>IF(ISBLANK(J983),"",INDEX(호기!$A$1:$B$657,MATCH('생산계획(잉크)'!B1435,호기!$A$1:$A$657,0),2))</f>
        <v/>
      </c>
      <c r="L983" s="24">
        <f>H983+J983-INDEX(표5[#All],MATCH(B983,표5[[#All],[잉크]],0),5)</f>
        <v>0</v>
      </c>
      <c r="M983" s="21" t="str">
        <f>IFERROR(L983/INDEX(표5[#All],MATCH(B983,표5[[#All],[잉크]],0),8),"")</f>
        <v/>
      </c>
      <c r="N983" s="542"/>
      <c r="O983" s="23" t="str">
        <f>IF(ISBLANK(N983),"",INDEX(호기!$A$1:$B$657,MATCH('생산계획(잉크)'!B1435,호기!$A$1:$A$657,0),2))</f>
        <v/>
      </c>
      <c r="P983" s="24">
        <f>L983+N983-INDEX(표5[#All],MATCH(B983,표5[[#All],[잉크]],0),5)</f>
        <v>0</v>
      </c>
      <c r="Q983" s="21" t="str">
        <f>IFERROR(P983/INDEX(표5[#All],MATCH(B983,표5[[#All],[잉크]],0),11),"")</f>
        <v/>
      </c>
      <c r="R983" s="542"/>
      <c r="S983" s="25" t="str">
        <f>IF(ISBLANK(R983),"",INDEX(호기!$A$1:$B$657,MATCH('생산계획(잉크)'!B1435,호기!$A$1:$A$657,0),2))</f>
        <v/>
      </c>
      <c r="T983" s="24">
        <f>P983+R983-INDEX(표5[#All],MATCH(B983,표5[[#All],[잉크]],0),5)</f>
        <v>0</v>
      </c>
      <c r="U983" s="21" t="str">
        <f>IFERROR(T983/INDEX(표5[#All],MATCH(B983,표5[[#All],[잉크]],0),14),"")</f>
        <v/>
      </c>
      <c r="V983" s="542"/>
      <c r="W983" s="23" t="str">
        <f>IF(ISBLANK(V983),"",INDEX(호기!$A$1:$B$657,MATCH('생산계획(잉크)'!B1435,호기!$A$1:$A$657,0),2))</f>
        <v/>
      </c>
      <c r="X983" s="24">
        <f>T983+V983-INDEX(표5[#All],MATCH(B983,표5[[#All],[잉크]],0),5)</f>
        <v>0</v>
      </c>
      <c r="Y983" s="21" t="str">
        <f>IFERROR(X983/INDEX(표5[#All],MATCH(B983,표5[[#All],[잉크]],0),17),"")</f>
        <v/>
      </c>
      <c r="Z983" s="23"/>
      <c r="AA983" s="23" t="str">
        <f>IF(ISBLANK(Z983),"",INDEX(호기!$A$1:$B$657,MATCH('생산계획(잉크)'!B1435,호기!$A$1:$A$657,0),2))</f>
        <v/>
      </c>
      <c r="AB983" s="24">
        <f>X983+Z983-INDEX(표5[#All],MATCH(B983,표5[[#All],[잉크]],0),5)</f>
        <v>0</v>
      </c>
      <c r="AC983" s="21" t="str">
        <f>IFERROR(AB983/INDEX(표5[#All],MATCH(B983,표5[[#All],[잉크]],0),20),"")</f>
        <v/>
      </c>
      <c r="AD983" s="23"/>
      <c r="AE983" s="235"/>
      <c r="BB983" s="67"/>
      <c r="BC983" s="67"/>
      <c r="BD983" s="67"/>
      <c r="BE983" s="67"/>
      <c r="BF983" s="67"/>
    </row>
    <row r="984" spans="2:58" ht="15.75" hidden="1" customHeight="1" x14ac:dyDescent="0.3">
      <c r="B984" s="5" t="s">
        <v>4412</v>
      </c>
      <c r="C984" s="68"/>
      <c r="D984" s="69" t="str">
        <f>IFERROR(C984/INDEX(표5[#All],MATCH(B984,표5[[#All],[잉크]],0),2),"")</f>
        <v/>
      </c>
      <c r="E984" s="22">
        <f>$C984-INDEX(표5[#All],MATCH(B984,표5[[#All],[잉크]],0),24)</f>
        <v>0</v>
      </c>
      <c r="F984" s="542"/>
      <c r="G984" s="23" t="str">
        <f>IF(ISBLANK(F984),"",INDEX(호기!$A$1:$B$657,MATCH('생산계획(잉크)'!B1436,호기!$A$1:$A$657,0),2))</f>
        <v/>
      </c>
      <c r="H984" s="24">
        <f>C984+F984-INDEX(표5[#All],MATCH(B984,표5[[#All],[잉크]],0),2)</f>
        <v>0</v>
      </c>
      <c r="I984" s="21" t="str">
        <f>IFERROR(H984/INDEX(표5[#All],MATCH(B984,표5[[#All],[잉크]],0),5),"")</f>
        <v/>
      </c>
      <c r="J984" s="542"/>
      <c r="K984" s="25" t="str">
        <f>IF(ISBLANK(J984),"",INDEX(호기!$A$1:$B$657,MATCH('생산계획(잉크)'!B1436,호기!$A$1:$A$657,0),2))</f>
        <v/>
      </c>
      <c r="L984" s="24">
        <f>H984+J984-INDEX(표5[#All],MATCH(B984,표5[[#All],[잉크]],0),5)</f>
        <v>0</v>
      </c>
      <c r="M984" s="21" t="str">
        <f>IFERROR(L984/INDEX(표5[#All],MATCH(B984,표5[[#All],[잉크]],0),8),"")</f>
        <v/>
      </c>
      <c r="N984" s="542"/>
      <c r="O984" s="23" t="str">
        <f>IF(ISBLANK(N984),"",INDEX(호기!$A$1:$B$657,MATCH('생산계획(잉크)'!B1436,호기!$A$1:$A$657,0),2))</f>
        <v/>
      </c>
      <c r="P984" s="24">
        <f>L984+N984-INDEX(표5[#All],MATCH(B984,표5[[#All],[잉크]],0),5)</f>
        <v>0</v>
      </c>
      <c r="Q984" s="21" t="str">
        <f>IFERROR(P984/INDEX(표5[#All],MATCH(B984,표5[[#All],[잉크]],0),11),"")</f>
        <v/>
      </c>
      <c r="R984" s="542"/>
      <c r="S984" s="25" t="str">
        <f>IF(ISBLANK(R984),"",INDEX(호기!$A$1:$B$657,MATCH('생산계획(잉크)'!B1436,호기!$A$1:$A$657,0),2))</f>
        <v/>
      </c>
      <c r="T984" s="24">
        <f>P984+R984-INDEX(표5[#All],MATCH(B984,표5[[#All],[잉크]],0),5)</f>
        <v>0</v>
      </c>
      <c r="U984" s="21" t="str">
        <f>IFERROR(T984/INDEX(표5[#All],MATCH(B984,표5[[#All],[잉크]],0),14),"")</f>
        <v/>
      </c>
      <c r="V984" s="542"/>
      <c r="W984" s="23" t="str">
        <f>IF(ISBLANK(V984),"",INDEX(호기!$A$1:$B$657,MATCH('생산계획(잉크)'!B1436,호기!$A$1:$A$657,0),2))</f>
        <v/>
      </c>
      <c r="X984" s="24">
        <f>T984+V984-INDEX(표5[#All],MATCH(B984,표5[[#All],[잉크]],0),5)</f>
        <v>0</v>
      </c>
      <c r="Y984" s="21" t="str">
        <f>IFERROR(X984/INDEX(표5[#All],MATCH(B984,표5[[#All],[잉크]],0),17),"")</f>
        <v/>
      </c>
      <c r="Z984" s="23"/>
      <c r="AA984" s="23" t="str">
        <f>IF(ISBLANK(Z984),"",INDEX(호기!$A$1:$B$657,MATCH('생산계획(잉크)'!B1436,호기!$A$1:$A$657,0),2))</f>
        <v/>
      </c>
      <c r="AB984" s="24">
        <f>X984+Z984-INDEX(표5[#All],MATCH(B984,표5[[#All],[잉크]],0),5)</f>
        <v>0</v>
      </c>
      <c r="AC984" s="21" t="str">
        <f>IFERROR(AB984/INDEX(표5[#All],MATCH(B984,표5[[#All],[잉크]],0),20),"")</f>
        <v/>
      </c>
      <c r="AD984" s="23"/>
      <c r="AE984" s="235"/>
      <c r="BB984" s="67"/>
      <c r="BC984" s="67"/>
      <c r="BD984" s="67"/>
      <c r="BE984" s="67"/>
      <c r="BF984" s="67"/>
    </row>
    <row r="985" spans="2:58" ht="15.75" hidden="1" customHeight="1" x14ac:dyDescent="0.3">
      <c r="B985" s="5" t="s">
        <v>4413</v>
      </c>
      <c r="C985" s="68"/>
      <c r="D985" s="69" t="str">
        <f>IFERROR(C985/INDEX(표5[#All],MATCH(B985,표5[[#All],[잉크]],0),2),"")</f>
        <v/>
      </c>
      <c r="E985" s="22">
        <f>$C985-INDEX(표5[#All],MATCH(B985,표5[[#All],[잉크]],0),24)</f>
        <v>0</v>
      </c>
      <c r="F985" s="542"/>
      <c r="G985" s="23" t="str">
        <f>IF(ISBLANK(F985),"",INDEX(호기!$A$1:$B$657,MATCH('생산계획(잉크)'!B1437,호기!$A$1:$A$657,0),2))</f>
        <v/>
      </c>
      <c r="H985" s="24">
        <f>C985+F985-INDEX(표5[#All],MATCH(B985,표5[[#All],[잉크]],0),2)</f>
        <v>0</v>
      </c>
      <c r="I985" s="21" t="str">
        <f>IFERROR(H985/INDEX(표5[#All],MATCH(B985,표5[[#All],[잉크]],0),5),"")</f>
        <v/>
      </c>
      <c r="J985" s="542"/>
      <c r="K985" s="25" t="str">
        <f>IF(ISBLANK(J985),"",INDEX(호기!$A$1:$B$657,MATCH('생산계획(잉크)'!B1437,호기!$A$1:$A$657,0),2))</f>
        <v/>
      </c>
      <c r="L985" s="24">
        <f>H985+J985-INDEX(표5[#All],MATCH(B985,표5[[#All],[잉크]],0),5)</f>
        <v>0</v>
      </c>
      <c r="M985" s="21" t="str">
        <f>IFERROR(L985/INDEX(표5[#All],MATCH(B985,표5[[#All],[잉크]],0),8),"")</f>
        <v/>
      </c>
      <c r="N985" s="542"/>
      <c r="O985" s="23" t="str">
        <f>IF(ISBLANK(N985),"",INDEX(호기!$A$1:$B$657,MATCH('생산계획(잉크)'!B1437,호기!$A$1:$A$657,0),2))</f>
        <v/>
      </c>
      <c r="P985" s="24">
        <f>L985+N985-INDEX(표5[#All],MATCH(B985,표5[[#All],[잉크]],0),5)</f>
        <v>0</v>
      </c>
      <c r="Q985" s="21" t="str">
        <f>IFERROR(P985/INDEX(표5[#All],MATCH(B985,표5[[#All],[잉크]],0),11),"")</f>
        <v/>
      </c>
      <c r="R985" s="542"/>
      <c r="S985" s="25" t="str">
        <f>IF(ISBLANK(R985),"",INDEX(호기!$A$1:$B$657,MATCH('생산계획(잉크)'!B1437,호기!$A$1:$A$657,0),2))</f>
        <v/>
      </c>
      <c r="T985" s="24">
        <f>P985+R985-INDEX(표5[#All],MATCH(B985,표5[[#All],[잉크]],0),5)</f>
        <v>0</v>
      </c>
      <c r="U985" s="21" t="str">
        <f>IFERROR(T985/INDEX(표5[#All],MATCH(B985,표5[[#All],[잉크]],0),14),"")</f>
        <v/>
      </c>
      <c r="V985" s="542"/>
      <c r="W985" s="23" t="str">
        <f>IF(ISBLANK(V985),"",INDEX(호기!$A$1:$B$657,MATCH('생산계획(잉크)'!B1437,호기!$A$1:$A$657,0),2))</f>
        <v/>
      </c>
      <c r="X985" s="24">
        <f>T985+V985-INDEX(표5[#All],MATCH(B985,표5[[#All],[잉크]],0),5)</f>
        <v>0</v>
      </c>
      <c r="Y985" s="21" t="str">
        <f>IFERROR(X985/INDEX(표5[#All],MATCH(B985,표5[[#All],[잉크]],0),17),"")</f>
        <v/>
      </c>
      <c r="Z985" s="23"/>
      <c r="AA985" s="23" t="str">
        <f>IF(ISBLANK(Z985),"",INDEX(호기!$A$1:$B$657,MATCH('생산계획(잉크)'!B1437,호기!$A$1:$A$657,0),2))</f>
        <v/>
      </c>
      <c r="AB985" s="24">
        <f>X985+Z985-INDEX(표5[#All],MATCH(B985,표5[[#All],[잉크]],0),5)</f>
        <v>0</v>
      </c>
      <c r="AC985" s="21" t="str">
        <f>IFERROR(AB985/INDEX(표5[#All],MATCH(B985,표5[[#All],[잉크]],0),20),"")</f>
        <v/>
      </c>
      <c r="AD985" s="23"/>
      <c r="AE985" s="235"/>
      <c r="BB985" s="67"/>
      <c r="BC985" s="67"/>
      <c r="BD985" s="67"/>
      <c r="BE985" s="67"/>
      <c r="BF985" s="67"/>
    </row>
    <row r="986" spans="2:58" ht="15.75" hidden="1" customHeight="1" x14ac:dyDescent="0.3">
      <c r="B986" s="5" t="s">
        <v>4438</v>
      </c>
      <c r="C986" s="68"/>
      <c r="D986" s="69" t="str">
        <f>IFERROR(C986/INDEX(표5[#All],MATCH(B986,표5[[#All],[잉크]],0),2),"")</f>
        <v/>
      </c>
      <c r="E986" s="22">
        <f>$C986-INDEX(표5[#All],MATCH(B986,표5[[#All],[잉크]],0),24)</f>
        <v>0</v>
      </c>
      <c r="F986" s="542"/>
      <c r="G986" s="23" t="str">
        <f>IF(ISBLANK(F986),"",INDEX(호기!$A$1:$B$657,MATCH('생산계획(잉크)'!B1438,호기!$A$1:$A$657,0),2))</f>
        <v/>
      </c>
      <c r="H986" s="24">
        <f>C986+F986-INDEX(표5[#All],MATCH(B986,표5[[#All],[잉크]],0),2)</f>
        <v>0</v>
      </c>
      <c r="I986" s="21" t="str">
        <f>IFERROR(H986/INDEX(표5[#All],MATCH(B986,표5[[#All],[잉크]],0),5),"")</f>
        <v/>
      </c>
      <c r="J986" s="542"/>
      <c r="K986" s="25" t="str">
        <f>IF(ISBLANK(J986),"",INDEX(호기!$A$1:$B$657,MATCH('생산계획(잉크)'!B1438,호기!$A$1:$A$657,0),2))</f>
        <v/>
      </c>
      <c r="L986" s="24">
        <f>H986+J986-INDEX(표5[#All],MATCH(B986,표5[[#All],[잉크]],0),5)</f>
        <v>0</v>
      </c>
      <c r="M986" s="21" t="str">
        <f>IFERROR(L986/INDEX(표5[#All],MATCH(B986,표5[[#All],[잉크]],0),8),"")</f>
        <v/>
      </c>
      <c r="N986" s="542"/>
      <c r="O986" s="23" t="str">
        <f>IF(ISBLANK(N986),"",INDEX(호기!$A$1:$B$657,MATCH('생산계획(잉크)'!B1438,호기!$A$1:$A$657,0),2))</f>
        <v/>
      </c>
      <c r="P986" s="24">
        <f>L986+N986-INDEX(표5[#All],MATCH(B986,표5[[#All],[잉크]],0),5)</f>
        <v>0</v>
      </c>
      <c r="Q986" s="21" t="str">
        <f>IFERROR(P986/INDEX(표5[#All],MATCH(B986,표5[[#All],[잉크]],0),11),"")</f>
        <v/>
      </c>
      <c r="R986" s="542"/>
      <c r="S986" s="25" t="str">
        <f>IF(ISBLANK(R986),"",INDEX(호기!$A$1:$B$657,MATCH('생산계획(잉크)'!B1438,호기!$A$1:$A$657,0),2))</f>
        <v/>
      </c>
      <c r="T986" s="24">
        <f>P986+R986-INDEX(표5[#All],MATCH(B986,표5[[#All],[잉크]],0),5)</f>
        <v>0</v>
      </c>
      <c r="U986" s="21" t="str">
        <f>IFERROR(T986/INDEX(표5[#All],MATCH(B986,표5[[#All],[잉크]],0),14),"")</f>
        <v/>
      </c>
      <c r="V986" s="542"/>
      <c r="W986" s="23" t="str">
        <f>IF(ISBLANK(V986),"",INDEX(호기!$A$1:$B$657,MATCH('생산계획(잉크)'!B1438,호기!$A$1:$A$657,0),2))</f>
        <v/>
      </c>
      <c r="X986" s="24">
        <f>T986+V986-INDEX(표5[#All],MATCH(B986,표5[[#All],[잉크]],0),5)</f>
        <v>0</v>
      </c>
      <c r="Y986" s="21" t="str">
        <f>IFERROR(X986/INDEX(표5[#All],MATCH(B986,표5[[#All],[잉크]],0),17),"")</f>
        <v/>
      </c>
      <c r="Z986" s="23"/>
      <c r="AA986" s="23" t="str">
        <f>IF(ISBLANK(Z986),"",INDEX(호기!$A$1:$B$657,MATCH('생산계획(잉크)'!B1438,호기!$A$1:$A$657,0),2))</f>
        <v/>
      </c>
      <c r="AB986" s="24">
        <f>X986+Z986-INDEX(표5[#All],MATCH(B986,표5[[#All],[잉크]],0),5)</f>
        <v>0</v>
      </c>
      <c r="AC986" s="21" t="str">
        <f>IFERROR(AB986/INDEX(표5[#All],MATCH(B986,표5[[#All],[잉크]],0),20),"")</f>
        <v/>
      </c>
      <c r="AD986" s="23"/>
      <c r="AE986" s="235"/>
      <c r="BB986" s="67"/>
      <c r="BC986" s="67"/>
      <c r="BD986" s="67"/>
      <c r="BE986" s="67"/>
      <c r="BF986" s="67"/>
    </row>
    <row r="987" spans="2:58" ht="15.75" hidden="1" customHeight="1" x14ac:dyDescent="0.3">
      <c r="B987" s="5" t="s">
        <v>4449</v>
      </c>
      <c r="C987" s="68"/>
      <c r="D987" s="69" t="str">
        <f>IFERROR(C987/INDEX(표5[#All],MATCH(B987,표5[[#All],[잉크]],0),2),"")</f>
        <v/>
      </c>
      <c r="E987" s="22">
        <f>$C987-INDEX(표5[#All],MATCH(B987,표5[[#All],[잉크]],0),24)</f>
        <v>0</v>
      </c>
      <c r="F987" s="542"/>
      <c r="G987" s="23" t="str">
        <f>IF(ISBLANK(F987),"",INDEX(호기!$A$1:$B$657,MATCH('생산계획(잉크)'!B1439,호기!$A$1:$A$657,0),2))</f>
        <v/>
      </c>
      <c r="H987" s="24">
        <f>C987+F987-INDEX(표5[#All],MATCH(B987,표5[[#All],[잉크]],0),2)</f>
        <v>0</v>
      </c>
      <c r="I987" s="21" t="str">
        <f>IFERROR(H987/INDEX(표5[#All],MATCH(B987,표5[[#All],[잉크]],0),5),"")</f>
        <v/>
      </c>
      <c r="J987" s="542"/>
      <c r="K987" s="25" t="str">
        <f>IF(ISBLANK(J987),"",INDEX(호기!$A$1:$B$657,MATCH('생산계획(잉크)'!B1439,호기!$A$1:$A$657,0),2))</f>
        <v/>
      </c>
      <c r="L987" s="24">
        <f>H987+J987-INDEX(표5[#All],MATCH(B987,표5[[#All],[잉크]],0),5)</f>
        <v>0</v>
      </c>
      <c r="M987" s="21" t="str">
        <f>IFERROR(L987/INDEX(표5[#All],MATCH(B987,표5[[#All],[잉크]],0),8),"")</f>
        <v/>
      </c>
      <c r="N987" s="542"/>
      <c r="O987" s="23" t="str">
        <f>IF(ISBLANK(N987),"",INDEX(호기!$A$1:$B$657,MATCH('생산계획(잉크)'!B1439,호기!$A$1:$A$657,0),2))</f>
        <v/>
      </c>
      <c r="P987" s="24">
        <f>L987+N987-INDEX(표5[#All],MATCH(B987,표5[[#All],[잉크]],0),5)</f>
        <v>0</v>
      </c>
      <c r="Q987" s="21" t="str">
        <f>IFERROR(P987/INDEX(표5[#All],MATCH(B987,표5[[#All],[잉크]],0),11),"")</f>
        <v/>
      </c>
      <c r="R987" s="542"/>
      <c r="S987" s="25" t="str">
        <f>IF(ISBLANK(R987),"",INDEX(호기!$A$1:$B$657,MATCH('생산계획(잉크)'!B1439,호기!$A$1:$A$657,0),2))</f>
        <v/>
      </c>
      <c r="T987" s="24">
        <f>P987+R987-INDEX(표5[#All],MATCH(B987,표5[[#All],[잉크]],0),5)</f>
        <v>0</v>
      </c>
      <c r="U987" s="21" t="str">
        <f>IFERROR(T987/INDEX(표5[#All],MATCH(B987,표5[[#All],[잉크]],0),14),"")</f>
        <v/>
      </c>
      <c r="V987" s="542"/>
      <c r="W987" s="23" t="str">
        <f>IF(ISBLANK(V987),"",INDEX(호기!$A$1:$B$657,MATCH('생산계획(잉크)'!B1439,호기!$A$1:$A$657,0),2))</f>
        <v/>
      </c>
      <c r="X987" s="24">
        <f>T987+V987-INDEX(표5[#All],MATCH(B987,표5[[#All],[잉크]],0),5)</f>
        <v>0</v>
      </c>
      <c r="Y987" s="21" t="str">
        <f>IFERROR(X987/INDEX(표5[#All],MATCH(B987,표5[[#All],[잉크]],0),17),"")</f>
        <v/>
      </c>
      <c r="Z987" s="23"/>
      <c r="AA987" s="23" t="str">
        <f>IF(ISBLANK(Z987),"",INDEX(호기!$A$1:$B$657,MATCH('생산계획(잉크)'!B1439,호기!$A$1:$A$657,0),2))</f>
        <v/>
      </c>
      <c r="AB987" s="24">
        <f>X987+Z987-INDEX(표5[#All],MATCH(B987,표5[[#All],[잉크]],0),5)</f>
        <v>0</v>
      </c>
      <c r="AC987" s="21" t="str">
        <f>IFERROR(AB987/INDEX(표5[#All],MATCH(B987,표5[[#All],[잉크]],0),20),"")</f>
        <v/>
      </c>
      <c r="AD987" s="23"/>
      <c r="AE987" s="235"/>
      <c r="BB987" s="67"/>
      <c r="BC987" s="67"/>
      <c r="BD987" s="67"/>
      <c r="BE987" s="67"/>
      <c r="BF987" s="67"/>
    </row>
    <row r="988" spans="2:58" ht="15.75" hidden="1" customHeight="1" x14ac:dyDescent="0.3">
      <c r="B988" s="5" t="s">
        <v>4450</v>
      </c>
      <c r="C988" s="68"/>
      <c r="D988" s="69" t="str">
        <f>IFERROR(C988/INDEX(표5[#All],MATCH(B988,표5[[#All],[잉크]],0),2),"")</f>
        <v/>
      </c>
      <c r="E988" s="22">
        <f>$C988-INDEX(표5[#All],MATCH(B988,표5[[#All],[잉크]],0),24)</f>
        <v>0</v>
      </c>
      <c r="F988" s="542"/>
      <c r="G988" s="23" t="str">
        <f>IF(ISBLANK(F988),"",INDEX(호기!$A$1:$B$657,MATCH('생산계획(잉크)'!B1440,호기!$A$1:$A$657,0),2))</f>
        <v/>
      </c>
      <c r="H988" s="24">
        <f>C988+F988-INDEX(표5[#All],MATCH(B988,표5[[#All],[잉크]],0),2)</f>
        <v>0</v>
      </c>
      <c r="I988" s="21" t="str">
        <f>IFERROR(H988/INDEX(표5[#All],MATCH(B988,표5[[#All],[잉크]],0),5),"")</f>
        <v/>
      </c>
      <c r="J988" s="542"/>
      <c r="K988" s="25" t="str">
        <f>IF(ISBLANK(J988),"",INDEX(호기!$A$1:$B$657,MATCH('생산계획(잉크)'!B1440,호기!$A$1:$A$657,0),2))</f>
        <v/>
      </c>
      <c r="L988" s="24">
        <f>H988+J988-INDEX(표5[#All],MATCH(B988,표5[[#All],[잉크]],0),5)</f>
        <v>0</v>
      </c>
      <c r="M988" s="21" t="str">
        <f>IFERROR(L988/INDEX(표5[#All],MATCH(B988,표5[[#All],[잉크]],0),8),"")</f>
        <v/>
      </c>
      <c r="N988" s="542"/>
      <c r="O988" s="23" t="str">
        <f>IF(ISBLANK(N988),"",INDEX(호기!$A$1:$B$657,MATCH('생산계획(잉크)'!B1440,호기!$A$1:$A$657,0),2))</f>
        <v/>
      </c>
      <c r="P988" s="24">
        <f>L988+N988-INDEX(표5[#All],MATCH(B988,표5[[#All],[잉크]],0),5)</f>
        <v>0</v>
      </c>
      <c r="Q988" s="21" t="str">
        <f>IFERROR(P988/INDEX(표5[#All],MATCH(B988,표5[[#All],[잉크]],0),11),"")</f>
        <v/>
      </c>
      <c r="R988" s="542"/>
      <c r="S988" s="25" t="str">
        <f>IF(ISBLANK(R988),"",INDEX(호기!$A$1:$B$657,MATCH('생산계획(잉크)'!B1440,호기!$A$1:$A$657,0),2))</f>
        <v/>
      </c>
      <c r="T988" s="24">
        <f>P988+R988-INDEX(표5[#All],MATCH(B988,표5[[#All],[잉크]],0),5)</f>
        <v>0</v>
      </c>
      <c r="U988" s="21" t="str">
        <f>IFERROR(T988/INDEX(표5[#All],MATCH(B988,표5[[#All],[잉크]],0),14),"")</f>
        <v/>
      </c>
      <c r="V988" s="542"/>
      <c r="W988" s="23" t="str">
        <f>IF(ISBLANK(V988),"",INDEX(호기!$A$1:$B$657,MATCH('생산계획(잉크)'!B1440,호기!$A$1:$A$657,0),2))</f>
        <v/>
      </c>
      <c r="X988" s="24">
        <f>T988+V988-INDEX(표5[#All],MATCH(B988,표5[[#All],[잉크]],0),5)</f>
        <v>0</v>
      </c>
      <c r="Y988" s="21" t="str">
        <f>IFERROR(X988/INDEX(표5[#All],MATCH(B988,표5[[#All],[잉크]],0),17),"")</f>
        <v/>
      </c>
      <c r="Z988" s="23"/>
      <c r="AA988" s="23" t="str">
        <f>IF(ISBLANK(Z988),"",INDEX(호기!$A$1:$B$657,MATCH('생산계획(잉크)'!B1440,호기!$A$1:$A$657,0),2))</f>
        <v/>
      </c>
      <c r="AB988" s="24">
        <f>X988+Z988-INDEX(표5[#All],MATCH(B988,표5[[#All],[잉크]],0),5)</f>
        <v>0</v>
      </c>
      <c r="AC988" s="21" t="str">
        <f>IFERROR(AB988/INDEX(표5[#All],MATCH(B988,표5[[#All],[잉크]],0),20),"")</f>
        <v/>
      </c>
      <c r="AD988" s="23"/>
      <c r="AE988" s="235"/>
      <c r="BB988" s="67"/>
      <c r="BC988" s="67"/>
      <c r="BD988" s="67"/>
      <c r="BE988" s="67"/>
      <c r="BF988" s="67"/>
    </row>
    <row r="989" spans="2:58" ht="15.75" hidden="1" customHeight="1" x14ac:dyDescent="0.3">
      <c r="B989" s="5" t="s">
        <v>4426</v>
      </c>
      <c r="C989" s="68"/>
      <c r="D989" s="69" t="str">
        <f>IFERROR(C989/INDEX(표5[#All],MATCH(B989,표5[[#All],[잉크]],0),2),"")</f>
        <v/>
      </c>
      <c r="E989" s="22">
        <f>$C989-INDEX(표5[#All],MATCH(B989,표5[[#All],[잉크]],0),24)</f>
        <v>0</v>
      </c>
      <c r="F989" s="542"/>
      <c r="G989" s="23" t="str">
        <f>IF(ISBLANK(F989),"",INDEX(호기!$A$1:$B$657,MATCH('생산계획(잉크)'!B1441,호기!$A$1:$A$657,0),2))</f>
        <v/>
      </c>
      <c r="H989" s="24">
        <f>C989+F989-INDEX(표5[#All],MATCH(B989,표5[[#All],[잉크]],0),2)</f>
        <v>0</v>
      </c>
      <c r="I989" s="21" t="str">
        <f>IFERROR(H989/INDEX(표5[#All],MATCH(B989,표5[[#All],[잉크]],0),5),"")</f>
        <v/>
      </c>
      <c r="J989" s="542"/>
      <c r="K989" s="25" t="str">
        <f>IF(ISBLANK(J989),"",INDEX(호기!$A$1:$B$657,MATCH('생산계획(잉크)'!B1441,호기!$A$1:$A$657,0),2))</f>
        <v/>
      </c>
      <c r="L989" s="24">
        <f>H989+J989-INDEX(표5[#All],MATCH(B989,표5[[#All],[잉크]],0),5)</f>
        <v>0</v>
      </c>
      <c r="M989" s="21" t="str">
        <f>IFERROR(L989/INDEX(표5[#All],MATCH(B989,표5[[#All],[잉크]],0),8),"")</f>
        <v/>
      </c>
      <c r="N989" s="542"/>
      <c r="O989" s="23" t="str">
        <f>IF(ISBLANK(N989),"",INDEX(호기!$A$1:$B$657,MATCH('생산계획(잉크)'!B1441,호기!$A$1:$A$657,0),2))</f>
        <v/>
      </c>
      <c r="P989" s="24">
        <f>L989+N989-INDEX(표5[#All],MATCH(B989,표5[[#All],[잉크]],0),5)</f>
        <v>0</v>
      </c>
      <c r="Q989" s="21" t="str">
        <f>IFERROR(P989/INDEX(표5[#All],MATCH(B989,표5[[#All],[잉크]],0),11),"")</f>
        <v/>
      </c>
      <c r="R989" s="542"/>
      <c r="S989" s="25" t="str">
        <f>IF(ISBLANK(R989),"",INDEX(호기!$A$1:$B$657,MATCH('생산계획(잉크)'!B1441,호기!$A$1:$A$657,0),2))</f>
        <v/>
      </c>
      <c r="T989" s="24">
        <f>P989+R989-INDEX(표5[#All],MATCH(B989,표5[[#All],[잉크]],0),5)</f>
        <v>0</v>
      </c>
      <c r="U989" s="21" t="str">
        <f>IFERROR(T989/INDEX(표5[#All],MATCH(B989,표5[[#All],[잉크]],0),14),"")</f>
        <v/>
      </c>
      <c r="V989" s="542"/>
      <c r="W989" s="23" t="str">
        <f>IF(ISBLANK(V989),"",INDEX(호기!$A$1:$B$657,MATCH('생산계획(잉크)'!B1441,호기!$A$1:$A$657,0),2))</f>
        <v/>
      </c>
      <c r="X989" s="24">
        <f>T989+V989-INDEX(표5[#All],MATCH(B989,표5[[#All],[잉크]],0),5)</f>
        <v>0</v>
      </c>
      <c r="Y989" s="21" t="str">
        <f>IFERROR(X989/INDEX(표5[#All],MATCH(B989,표5[[#All],[잉크]],0),17),"")</f>
        <v/>
      </c>
      <c r="Z989" s="23"/>
      <c r="AA989" s="23" t="str">
        <f>IF(ISBLANK(Z989),"",INDEX(호기!$A$1:$B$657,MATCH('생산계획(잉크)'!B1441,호기!$A$1:$A$657,0),2))</f>
        <v/>
      </c>
      <c r="AB989" s="24">
        <f>X989+Z989-INDEX(표5[#All],MATCH(B989,표5[[#All],[잉크]],0),5)</f>
        <v>0</v>
      </c>
      <c r="AC989" s="21" t="str">
        <f>IFERROR(AB989/INDEX(표5[#All],MATCH(B989,표5[[#All],[잉크]],0),20),"")</f>
        <v/>
      </c>
      <c r="AD989" s="23"/>
      <c r="AE989" s="235"/>
      <c r="BB989" s="67"/>
      <c r="BC989" s="67"/>
      <c r="BD989" s="67"/>
      <c r="BE989" s="67"/>
      <c r="BF989" s="67"/>
    </row>
    <row r="990" spans="2:58" hidden="1" x14ac:dyDescent="0.3">
      <c r="B990" s="5" t="s">
        <v>4430</v>
      </c>
      <c r="C990" s="68"/>
      <c r="D990" s="69" t="str">
        <f>IFERROR(C990/INDEX(표5[#All],MATCH(B990,표5[[#All],[잉크]],0),2),"")</f>
        <v/>
      </c>
      <c r="E990" s="22">
        <f>$C990-INDEX(표5[#All],MATCH(B990,표5[[#All],[잉크]],0),24)</f>
        <v>0</v>
      </c>
      <c r="F990" s="542"/>
      <c r="G990" s="23" t="str">
        <f>IF(ISBLANK(F990),"",INDEX(호기!$A$1:$B$657,MATCH('생산계획(잉크)'!B1442,호기!$A$1:$A$657,0),2))</f>
        <v/>
      </c>
      <c r="H990" s="24">
        <f>C990+F990-INDEX(표5[#All],MATCH(B990,표5[[#All],[잉크]],0),2)</f>
        <v>0</v>
      </c>
      <c r="I990" s="21" t="str">
        <f>IFERROR(H990/INDEX(표5[#All],MATCH(B990,표5[[#All],[잉크]],0),5),"")</f>
        <v/>
      </c>
      <c r="J990" s="542"/>
      <c r="K990" s="25" t="str">
        <f>IF(ISBLANK(J990),"",INDEX(호기!$A$1:$B$657,MATCH('생산계획(잉크)'!B1442,호기!$A$1:$A$657,0),2))</f>
        <v/>
      </c>
      <c r="L990" s="24">
        <f>H990+J990-INDEX(표5[#All],MATCH(B990,표5[[#All],[잉크]],0),5)</f>
        <v>0</v>
      </c>
      <c r="M990" s="21" t="str">
        <f>IFERROR(L990/INDEX(표5[#All],MATCH(B990,표5[[#All],[잉크]],0),8),"")</f>
        <v/>
      </c>
      <c r="N990" s="542"/>
      <c r="O990" s="23" t="str">
        <f>IF(ISBLANK(N990),"",INDEX(호기!$A$1:$B$657,MATCH('생산계획(잉크)'!B1442,호기!$A$1:$A$657,0),2))</f>
        <v/>
      </c>
      <c r="P990" s="24">
        <f>L990+N990-INDEX(표5[#All],MATCH(B990,표5[[#All],[잉크]],0),5)</f>
        <v>0</v>
      </c>
      <c r="Q990" s="21" t="str">
        <f>IFERROR(P990/INDEX(표5[#All],MATCH(B990,표5[[#All],[잉크]],0),11),"")</f>
        <v/>
      </c>
      <c r="R990" s="542"/>
      <c r="S990" s="25" t="str">
        <f>IF(ISBLANK(R990),"",INDEX(호기!$A$1:$B$657,MATCH('생산계획(잉크)'!B1442,호기!$A$1:$A$657,0),2))</f>
        <v/>
      </c>
      <c r="T990" s="24">
        <f>P990+R990-INDEX(표5[#All],MATCH(B990,표5[[#All],[잉크]],0),5)</f>
        <v>0</v>
      </c>
      <c r="U990" s="21" t="str">
        <f>IFERROR(T990/INDEX(표5[#All],MATCH(B990,표5[[#All],[잉크]],0),14),"")</f>
        <v/>
      </c>
      <c r="V990" s="542"/>
      <c r="W990" s="23" t="str">
        <f>IF(ISBLANK(V990),"",INDEX(호기!$A$1:$B$657,MATCH('생산계획(잉크)'!B1442,호기!$A$1:$A$657,0),2))</f>
        <v/>
      </c>
      <c r="X990" s="24">
        <f>T990+V990-INDEX(표5[#All],MATCH(B990,표5[[#All],[잉크]],0),5)</f>
        <v>0</v>
      </c>
      <c r="Y990" s="21" t="str">
        <f>IFERROR(X990/INDEX(표5[#All],MATCH(B990,표5[[#All],[잉크]],0),17),"")</f>
        <v/>
      </c>
      <c r="Z990" s="23"/>
      <c r="AA990" s="23" t="str">
        <f>IF(ISBLANK(Z990),"",INDEX(호기!$A$1:$B$657,MATCH('생산계획(잉크)'!B1442,호기!$A$1:$A$657,0),2))</f>
        <v/>
      </c>
      <c r="AB990" s="24">
        <f>X990+Z990-INDEX(표5[#All],MATCH(B990,표5[[#All],[잉크]],0),5)</f>
        <v>0</v>
      </c>
      <c r="AC990" s="21" t="str">
        <f>IFERROR(AB990/INDEX(표5[#All],MATCH(B990,표5[[#All],[잉크]],0),20),"")</f>
        <v/>
      </c>
      <c r="AD990" s="23"/>
      <c r="AE990" s="235"/>
      <c r="BB990" s="67"/>
      <c r="BC990" s="67"/>
      <c r="BD990" s="67"/>
      <c r="BE990" s="67"/>
      <c r="BF990" s="67"/>
    </row>
    <row r="991" spans="2:58" hidden="1" x14ac:dyDescent="0.3">
      <c r="B991" s="5" t="s">
        <v>4434</v>
      </c>
      <c r="C991" s="68"/>
      <c r="D991" s="69" t="str">
        <f>IFERROR(C991/INDEX(표5[#All],MATCH(B991,표5[[#All],[잉크]],0),2),"")</f>
        <v/>
      </c>
      <c r="E991" s="22">
        <f>$C991-INDEX(표5[#All],MATCH(B991,표5[[#All],[잉크]],0),24)</f>
        <v>0</v>
      </c>
      <c r="F991" s="542"/>
      <c r="G991" s="23" t="str">
        <f>IF(ISBLANK(F991),"",INDEX(호기!$A$1:$B$657,MATCH('생산계획(잉크)'!B1443,호기!$A$1:$A$657,0),2))</f>
        <v/>
      </c>
      <c r="H991" s="24">
        <f>C991+F991-INDEX(표5[#All],MATCH(B991,표5[[#All],[잉크]],0),2)</f>
        <v>0</v>
      </c>
      <c r="I991" s="21" t="str">
        <f>IFERROR(H991/INDEX(표5[#All],MATCH(B991,표5[[#All],[잉크]],0),5),"")</f>
        <v/>
      </c>
      <c r="J991" s="542"/>
      <c r="K991" s="25" t="str">
        <f>IF(ISBLANK(J991),"",INDEX(호기!$A$1:$B$657,MATCH('생산계획(잉크)'!B1443,호기!$A$1:$A$657,0),2))</f>
        <v/>
      </c>
      <c r="L991" s="24">
        <f>H991+J991-INDEX(표5[#All],MATCH(B991,표5[[#All],[잉크]],0),5)</f>
        <v>0</v>
      </c>
      <c r="M991" s="21" t="str">
        <f>IFERROR(L991/INDEX(표5[#All],MATCH(B991,표5[[#All],[잉크]],0),8),"")</f>
        <v/>
      </c>
      <c r="N991" s="542"/>
      <c r="O991" s="23" t="str">
        <f>IF(ISBLANK(N991),"",INDEX(호기!$A$1:$B$657,MATCH('생산계획(잉크)'!B1443,호기!$A$1:$A$657,0),2))</f>
        <v/>
      </c>
      <c r="P991" s="24">
        <f>L991+N991-INDEX(표5[#All],MATCH(B991,표5[[#All],[잉크]],0),5)</f>
        <v>0</v>
      </c>
      <c r="Q991" s="21" t="str">
        <f>IFERROR(P991/INDEX(표5[#All],MATCH(B991,표5[[#All],[잉크]],0),11),"")</f>
        <v/>
      </c>
      <c r="R991" s="542"/>
      <c r="S991" s="25" t="str">
        <f>IF(ISBLANK(R991),"",INDEX(호기!$A$1:$B$657,MATCH('생산계획(잉크)'!B1443,호기!$A$1:$A$657,0),2))</f>
        <v/>
      </c>
      <c r="T991" s="24">
        <f>P991+R991-INDEX(표5[#All],MATCH(B991,표5[[#All],[잉크]],0),5)</f>
        <v>0</v>
      </c>
      <c r="U991" s="21" t="str">
        <f>IFERROR(T991/INDEX(표5[#All],MATCH(B991,표5[[#All],[잉크]],0),14),"")</f>
        <v/>
      </c>
      <c r="V991" s="542"/>
      <c r="W991" s="23" t="str">
        <f>IF(ISBLANK(V991),"",INDEX(호기!$A$1:$B$657,MATCH('생산계획(잉크)'!B1443,호기!$A$1:$A$657,0),2))</f>
        <v/>
      </c>
      <c r="X991" s="24">
        <f>T991+V991-INDEX(표5[#All],MATCH(B991,표5[[#All],[잉크]],0),5)</f>
        <v>0</v>
      </c>
      <c r="Y991" s="21" t="str">
        <f>IFERROR(X991/INDEX(표5[#All],MATCH(B991,표5[[#All],[잉크]],0),17),"")</f>
        <v/>
      </c>
      <c r="Z991" s="23"/>
      <c r="AA991" s="23" t="str">
        <f>IF(ISBLANK(Z991),"",INDEX(호기!$A$1:$B$657,MATCH('생산계획(잉크)'!B1443,호기!$A$1:$A$657,0),2))</f>
        <v/>
      </c>
      <c r="AB991" s="24">
        <f>X991+Z991-INDEX(표5[#All],MATCH(B991,표5[[#All],[잉크]],0),5)</f>
        <v>0</v>
      </c>
      <c r="AC991" s="21" t="str">
        <f>IFERROR(AB991/INDEX(표5[#All],MATCH(B991,표5[[#All],[잉크]],0),20),"")</f>
        <v/>
      </c>
      <c r="AD991" s="23"/>
      <c r="AE991" s="235"/>
      <c r="BB991" s="67"/>
      <c r="BC991" s="67"/>
      <c r="BD991" s="67"/>
      <c r="BE991" s="67"/>
      <c r="BF991" s="67"/>
    </row>
    <row r="992" spans="2:58" hidden="1" x14ac:dyDescent="0.3">
      <c r="B992" s="5" t="s">
        <v>4452</v>
      </c>
      <c r="C992" s="68"/>
      <c r="D992" s="69" t="str">
        <f>IFERROR(C992/INDEX(표5[#All],MATCH(B992,표5[[#All],[잉크]],0),2),"")</f>
        <v/>
      </c>
      <c r="E992" s="22">
        <f>$C992-INDEX(표5[#All],MATCH(B992,표5[[#All],[잉크]],0),24)</f>
        <v>0</v>
      </c>
      <c r="F992" s="542"/>
      <c r="G992" s="23" t="str">
        <f>IF(ISBLANK(F992),"",INDEX(호기!$A$1:$B$657,MATCH('생산계획(잉크)'!B1444,호기!$A$1:$A$657,0),2))</f>
        <v/>
      </c>
      <c r="H992" s="24">
        <f>C992+F992-INDEX(표5[#All],MATCH(B992,표5[[#All],[잉크]],0),2)</f>
        <v>0</v>
      </c>
      <c r="I992" s="21" t="str">
        <f>IFERROR(H992/INDEX(표5[#All],MATCH(B992,표5[[#All],[잉크]],0),5),"")</f>
        <v/>
      </c>
      <c r="J992" s="542"/>
      <c r="K992" s="25" t="str">
        <f>IF(ISBLANK(J992),"",INDEX(호기!$A$1:$B$657,MATCH('생산계획(잉크)'!B1444,호기!$A$1:$A$657,0),2))</f>
        <v/>
      </c>
      <c r="L992" s="24">
        <f>H992+J992-INDEX(표5[#All],MATCH(B992,표5[[#All],[잉크]],0),5)</f>
        <v>0</v>
      </c>
      <c r="M992" s="21" t="str">
        <f>IFERROR(L992/INDEX(표5[#All],MATCH(B992,표5[[#All],[잉크]],0),8),"")</f>
        <v/>
      </c>
      <c r="N992" s="542"/>
      <c r="O992" s="23" t="str">
        <f>IF(ISBLANK(N992),"",INDEX(호기!$A$1:$B$657,MATCH('생산계획(잉크)'!B1444,호기!$A$1:$A$657,0),2))</f>
        <v/>
      </c>
      <c r="P992" s="24">
        <f>L992+N992-INDEX(표5[#All],MATCH(B992,표5[[#All],[잉크]],0),5)</f>
        <v>0</v>
      </c>
      <c r="Q992" s="21" t="str">
        <f>IFERROR(P992/INDEX(표5[#All],MATCH(B992,표5[[#All],[잉크]],0),11),"")</f>
        <v/>
      </c>
      <c r="R992" s="542"/>
      <c r="S992" s="25" t="str">
        <f>IF(ISBLANK(R992),"",INDEX(호기!$A$1:$B$657,MATCH('생산계획(잉크)'!B1444,호기!$A$1:$A$657,0),2))</f>
        <v/>
      </c>
      <c r="T992" s="24">
        <f>P992+R992-INDEX(표5[#All],MATCH(B992,표5[[#All],[잉크]],0),5)</f>
        <v>0</v>
      </c>
      <c r="U992" s="21" t="str">
        <f>IFERROR(T992/INDEX(표5[#All],MATCH(B992,표5[[#All],[잉크]],0),14),"")</f>
        <v/>
      </c>
      <c r="V992" s="542"/>
      <c r="W992" s="23" t="str">
        <f>IF(ISBLANK(V992),"",INDEX(호기!$A$1:$B$657,MATCH('생산계획(잉크)'!B1444,호기!$A$1:$A$657,0),2))</f>
        <v/>
      </c>
      <c r="X992" s="24">
        <f>T992+V992-INDEX(표5[#All],MATCH(B992,표5[[#All],[잉크]],0),5)</f>
        <v>0</v>
      </c>
      <c r="Y992" s="21" t="str">
        <f>IFERROR(X992/INDEX(표5[#All],MATCH(B992,표5[[#All],[잉크]],0),17),"")</f>
        <v/>
      </c>
      <c r="Z992" s="23"/>
      <c r="AA992" s="23" t="str">
        <f>IF(ISBLANK(Z992),"",INDEX(호기!$A$1:$B$657,MATCH('생산계획(잉크)'!B1444,호기!$A$1:$A$657,0),2))</f>
        <v/>
      </c>
      <c r="AB992" s="24">
        <f>X992+Z992-INDEX(표5[#All],MATCH(B992,표5[[#All],[잉크]],0),5)</f>
        <v>0</v>
      </c>
      <c r="AC992" s="21" t="str">
        <f>IFERROR(AB992/INDEX(표5[#All],MATCH(B992,표5[[#All],[잉크]],0),20),"")</f>
        <v/>
      </c>
      <c r="AD992" s="23"/>
      <c r="AE992" s="235"/>
      <c r="BB992" s="67"/>
      <c r="BC992" s="67"/>
      <c r="BD992" s="67"/>
      <c r="BE992" s="67"/>
      <c r="BF992" s="67"/>
    </row>
    <row r="993" spans="2:58" ht="15.75" hidden="1" customHeight="1" x14ac:dyDescent="0.3">
      <c r="B993" s="5" t="s">
        <v>4495</v>
      </c>
      <c r="C993" s="68"/>
      <c r="D993" s="69" t="str">
        <f>IFERROR(C993/INDEX(표5[#All],MATCH(B993,표5[[#All],[잉크]],0),2),"")</f>
        <v/>
      </c>
      <c r="E993" s="22">
        <f>$C993-INDEX(표5[#All],MATCH(B993,표5[[#All],[잉크]],0),24)</f>
        <v>0</v>
      </c>
      <c r="F993" s="542"/>
      <c r="G993" s="23" t="str">
        <f>IF(ISBLANK(F993),"",INDEX(호기!$A$1:$B$657,MATCH('생산계획(잉크)'!B1445,호기!$A$1:$A$657,0),2))</f>
        <v/>
      </c>
      <c r="H993" s="24">
        <f>C993+F993-INDEX(표5[#All],MATCH(B993,표5[[#All],[잉크]],0),2)</f>
        <v>0</v>
      </c>
      <c r="I993" s="21" t="str">
        <f>IFERROR(H993/INDEX(표5[#All],MATCH(B993,표5[[#All],[잉크]],0),5),"")</f>
        <v/>
      </c>
      <c r="J993" s="542"/>
      <c r="K993" s="25" t="str">
        <f>IF(ISBLANK(J993),"",INDEX(호기!$A$1:$B$657,MATCH('생산계획(잉크)'!B1445,호기!$A$1:$A$657,0),2))</f>
        <v/>
      </c>
      <c r="L993" s="24">
        <f>H993+J993-INDEX(표5[#All],MATCH(B993,표5[[#All],[잉크]],0),5)</f>
        <v>0</v>
      </c>
      <c r="M993" s="21" t="str">
        <f>IFERROR(L993/INDEX(표5[#All],MATCH(B993,표5[[#All],[잉크]],0),8),"")</f>
        <v/>
      </c>
      <c r="N993" s="542"/>
      <c r="O993" s="23" t="str">
        <f>IF(ISBLANK(N993),"",INDEX(호기!$A$1:$B$657,MATCH('생산계획(잉크)'!B1445,호기!$A$1:$A$657,0),2))</f>
        <v/>
      </c>
      <c r="P993" s="24">
        <f>L993+N993-INDEX(표5[#All],MATCH(B993,표5[[#All],[잉크]],0),5)</f>
        <v>0</v>
      </c>
      <c r="Q993" s="21" t="str">
        <f>IFERROR(P993/INDEX(표5[#All],MATCH(B993,표5[[#All],[잉크]],0),11),"")</f>
        <v/>
      </c>
      <c r="R993" s="542"/>
      <c r="S993" s="25" t="str">
        <f>IF(ISBLANK(R993),"",INDEX(호기!$A$1:$B$657,MATCH('생산계획(잉크)'!B1445,호기!$A$1:$A$657,0),2))</f>
        <v/>
      </c>
      <c r="T993" s="24">
        <f>P993+R993-INDEX(표5[#All],MATCH(B993,표5[[#All],[잉크]],0),5)</f>
        <v>0</v>
      </c>
      <c r="U993" s="21" t="str">
        <f>IFERROR(T993/INDEX(표5[#All],MATCH(B993,표5[[#All],[잉크]],0),14),"")</f>
        <v/>
      </c>
      <c r="V993" s="542"/>
      <c r="W993" s="23" t="str">
        <f>IF(ISBLANK(V993),"",INDEX(호기!$A$1:$B$657,MATCH('생산계획(잉크)'!B1445,호기!$A$1:$A$657,0),2))</f>
        <v/>
      </c>
      <c r="X993" s="24">
        <f>T993+V993-INDEX(표5[#All],MATCH(B993,표5[[#All],[잉크]],0),5)</f>
        <v>0</v>
      </c>
      <c r="Y993" s="21" t="str">
        <f>IFERROR(X993/INDEX(표5[#All],MATCH(B993,표5[[#All],[잉크]],0),17),"")</f>
        <v/>
      </c>
      <c r="Z993" s="23"/>
      <c r="AA993" s="23" t="str">
        <f>IF(ISBLANK(Z993),"",INDEX(호기!$A$1:$B$657,MATCH('생산계획(잉크)'!B1445,호기!$A$1:$A$657,0),2))</f>
        <v/>
      </c>
      <c r="AB993" s="24">
        <f>X993+Z993-INDEX(표5[#All],MATCH(B993,표5[[#All],[잉크]],0),5)</f>
        <v>0</v>
      </c>
      <c r="AC993" s="21" t="str">
        <f>IFERROR(AB993/INDEX(표5[#All],MATCH(B993,표5[[#All],[잉크]],0),20),"")</f>
        <v/>
      </c>
      <c r="AD993" s="23"/>
      <c r="AE993" s="235"/>
      <c r="BB993" s="67"/>
      <c r="BC993" s="67"/>
      <c r="BD993" s="67"/>
      <c r="BE993" s="67"/>
      <c r="BF993" s="67"/>
    </row>
    <row r="994" spans="2:58" hidden="1" x14ac:dyDescent="0.3">
      <c r="B994" s="5" t="s">
        <v>4494</v>
      </c>
      <c r="C994" s="68"/>
      <c r="D994" s="69" t="str">
        <f>IFERROR(C994/INDEX(표5[#All],MATCH(B994,표5[[#All],[잉크]],0),2),"")</f>
        <v/>
      </c>
      <c r="E994" s="22">
        <f>$C994-INDEX(표5[#All],MATCH(B994,표5[[#All],[잉크]],0),24)</f>
        <v>0</v>
      </c>
      <c r="F994" s="542"/>
      <c r="G994" s="23" t="str">
        <f>IF(ISBLANK(F994),"",INDEX(호기!$A$1:$B$657,MATCH('생산계획(잉크)'!B1446,호기!$A$1:$A$657,0),2))</f>
        <v/>
      </c>
      <c r="H994" s="24">
        <f>C994+F994-INDEX(표5[#All],MATCH(B994,표5[[#All],[잉크]],0),2)</f>
        <v>0</v>
      </c>
      <c r="I994" s="21" t="str">
        <f>IFERROR(H994/INDEX(표5[#All],MATCH(B994,표5[[#All],[잉크]],0),5),"")</f>
        <v/>
      </c>
      <c r="J994" s="542"/>
      <c r="K994" s="25" t="str">
        <f>IF(ISBLANK(J994),"",INDEX(호기!$A$1:$B$657,MATCH('생산계획(잉크)'!B1446,호기!$A$1:$A$657,0),2))</f>
        <v/>
      </c>
      <c r="L994" s="24">
        <f>H994+J994-INDEX(표5[#All],MATCH(B994,표5[[#All],[잉크]],0),5)</f>
        <v>0</v>
      </c>
      <c r="M994" s="21" t="str">
        <f>IFERROR(L994/INDEX(표5[#All],MATCH(B994,표5[[#All],[잉크]],0),8),"")</f>
        <v/>
      </c>
      <c r="N994" s="542"/>
      <c r="O994" s="23" t="str">
        <f>IF(ISBLANK(N994),"",INDEX(호기!$A$1:$B$657,MATCH('생산계획(잉크)'!B1446,호기!$A$1:$A$657,0),2))</f>
        <v/>
      </c>
      <c r="P994" s="24">
        <f>L994+N994-INDEX(표5[#All],MATCH(B994,표5[[#All],[잉크]],0),5)</f>
        <v>0</v>
      </c>
      <c r="Q994" s="21" t="str">
        <f>IFERROR(P994/INDEX(표5[#All],MATCH(B994,표5[[#All],[잉크]],0),11),"")</f>
        <v/>
      </c>
      <c r="R994" s="542"/>
      <c r="S994" s="25" t="str">
        <f>IF(ISBLANK(R994),"",INDEX(호기!$A$1:$B$657,MATCH('생산계획(잉크)'!B1446,호기!$A$1:$A$657,0),2))</f>
        <v/>
      </c>
      <c r="T994" s="24">
        <f>P994+R994-INDEX(표5[#All],MATCH(B994,표5[[#All],[잉크]],0),5)</f>
        <v>0</v>
      </c>
      <c r="U994" s="21" t="str">
        <f>IFERROR(T994/INDEX(표5[#All],MATCH(B994,표5[[#All],[잉크]],0),14),"")</f>
        <v/>
      </c>
      <c r="V994" s="542"/>
      <c r="W994" s="23" t="str">
        <f>IF(ISBLANK(V994),"",INDEX(호기!$A$1:$B$657,MATCH('생산계획(잉크)'!B1446,호기!$A$1:$A$657,0),2))</f>
        <v/>
      </c>
      <c r="X994" s="24">
        <f>T994+V994-INDEX(표5[#All],MATCH(B994,표5[[#All],[잉크]],0),5)</f>
        <v>0</v>
      </c>
      <c r="Y994" s="21" t="str">
        <f>IFERROR(X994/INDEX(표5[#All],MATCH(B994,표5[[#All],[잉크]],0),17),"")</f>
        <v/>
      </c>
      <c r="Z994" s="23"/>
      <c r="AA994" s="23" t="str">
        <f>IF(ISBLANK(Z994),"",INDEX(호기!$A$1:$B$657,MATCH('생산계획(잉크)'!B1446,호기!$A$1:$A$657,0),2))</f>
        <v/>
      </c>
      <c r="AB994" s="24">
        <f>X994+Z994-INDEX(표5[#All],MATCH(B994,표5[[#All],[잉크]],0),5)</f>
        <v>0</v>
      </c>
      <c r="AC994" s="21" t="str">
        <f>IFERROR(AB994/INDEX(표5[#All],MATCH(B994,표5[[#All],[잉크]],0),20),"")</f>
        <v/>
      </c>
      <c r="AD994" s="23"/>
      <c r="AE994" s="235"/>
      <c r="BB994" s="67"/>
      <c r="BC994" s="67"/>
      <c r="BD994" s="67"/>
      <c r="BE994" s="67"/>
      <c r="BF994" s="67"/>
    </row>
    <row r="995" spans="2:58" hidden="1" x14ac:dyDescent="0.3">
      <c r="B995" s="5" t="s">
        <v>4475</v>
      </c>
      <c r="C995" s="68"/>
      <c r="D995" s="69" t="str">
        <f>IFERROR(C995/INDEX(표5[#All],MATCH(B995,표5[[#All],[잉크]],0),2),"")</f>
        <v/>
      </c>
      <c r="E995" s="22">
        <f>$C995-INDEX(표5[#All],MATCH(B995,표5[[#All],[잉크]],0),24)</f>
        <v>0</v>
      </c>
      <c r="F995" s="542"/>
      <c r="G995" s="23" t="str">
        <f>IF(ISBLANK(F995),"",INDEX(호기!$A$1:$B$657,MATCH('생산계획(잉크)'!B1447,호기!$A$1:$A$657,0),2))</f>
        <v/>
      </c>
      <c r="H995" s="24">
        <f>C995+F995-INDEX(표5[#All],MATCH(B995,표5[[#All],[잉크]],0),2)</f>
        <v>0</v>
      </c>
      <c r="I995" s="21" t="str">
        <f>IFERROR(H995/INDEX(표5[#All],MATCH(B995,표5[[#All],[잉크]],0),5),"")</f>
        <v/>
      </c>
      <c r="J995" s="542"/>
      <c r="K995" s="25" t="str">
        <f>IF(ISBLANK(J995),"",INDEX(호기!$A$1:$B$657,MATCH('생산계획(잉크)'!B1447,호기!$A$1:$A$657,0),2))</f>
        <v/>
      </c>
      <c r="L995" s="24">
        <f>H995+J995-INDEX(표5[#All],MATCH(B995,표5[[#All],[잉크]],0),5)</f>
        <v>0</v>
      </c>
      <c r="M995" s="21" t="str">
        <f>IFERROR(L995/INDEX(표5[#All],MATCH(B995,표5[[#All],[잉크]],0),8),"")</f>
        <v/>
      </c>
      <c r="N995" s="542"/>
      <c r="O995" s="23" t="str">
        <f>IF(ISBLANK(N995),"",INDEX(호기!$A$1:$B$657,MATCH('생산계획(잉크)'!B1447,호기!$A$1:$A$657,0),2))</f>
        <v/>
      </c>
      <c r="P995" s="24">
        <f>L995+N995-INDEX(표5[#All],MATCH(B995,표5[[#All],[잉크]],0),5)</f>
        <v>0</v>
      </c>
      <c r="Q995" s="21" t="str">
        <f>IFERROR(P995/INDEX(표5[#All],MATCH(B995,표5[[#All],[잉크]],0),11),"")</f>
        <v/>
      </c>
      <c r="R995" s="542"/>
      <c r="S995" s="25" t="str">
        <f>IF(ISBLANK(R995),"",INDEX(호기!$A$1:$B$657,MATCH('생산계획(잉크)'!B1447,호기!$A$1:$A$657,0),2))</f>
        <v/>
      </c>
      <c r="T995" s="24">
        <f>P995+R995-INDEX(표5[#All],MATCH(B995,표5[[#All],[잉크]],0),5)</f>
        <v>0</v>
      </c>
      <c r="U995" s="21" t="str">
        <f>IFERROR(T995/INDEX(표5[#All],MATCH(B995,표5[[#All],[잉크]],0),14),"")</f>
        <v/>
      </c>
      <c r="V995" s="542"/>
      <c r="W995" s="23" t="str">
        <f>IF(ISBLANK(V995),"",INDEX(호기!$A$1:$B$657,MATCH('생산계획(잉크)'!B1447,호기!$A$1:$A$657,0),2))</f>
        <v/>
      </c>
      <c r="X995" s="24">
        <f>T995+V995-INDEX(표5[#All],MATCH(B995,표5[[#All],[잉크]],0),5)</f>
        <v>0</v>
      </c>
      <c r="Y995" s="21" t="str">
        <f>IFERROR(X995/INDEX(표5[#All],MATCH(B995,표5[[#All],[잉크]],0),17),"")</f>
        <v/>
      </c>
      <c r="Z995" s="23"/>
      <c r="AA995" s="23" t="str">
        <f>IF(ISBLANK(Z995),"",INDEX(호기!$A$1:$B$657,MATCH('생산계획(잉크)'!B1447,호기!$A$1:$A$657,0),2))</f>
        <v/>
      </c>
      <c r="AB995" s="24">
        <f>X995+Z995-INDEX(표5[#All],MATCH(B995,표5[[#All],[잉크]],0),5)</f>
        <v>0</v>
      </c>
      <c r="AC995" s="21" t="str">
        <f>IFERROR(AB995/INDEX(표5[#All],MATCH(B995,표5[[#All],[잉크]],0),20),"")</f>
        <v/>
      </c>
      <c r="AD995" s="23"/>
      <c r="AE995" s="235"/>
      <c r="BB995" s="67"/>
      <c r="BC995" s="67"/>
      <c r="BD995" s="67"/>
      <c r="BE995" s="67"/>
      <c r="BF995" s="67"/>
    </row>
    <row r="996" spans="2:58" hidden="1" x14ac:dyDescent="0.3">
      <c r="B996" s="5" t="s">
        <v>4476</v>
      </c>
      <c r="C996" s="68"/>
      <c r="D996" s="69" t="str">
        <f>IFERROR(C996/INDEX(표5[#All],MATCH(B996,표5[[#All],[잉크]],0),2),"")</f>
        <v/>
      </c>
      <c r="E996" s="22">
        <f>$C996-INDEX(표5[#All],MATCH(B996,표5[[#All],[잉크]],0),24)</f>
        <v>0</v>
      </c>
      <c r="F996" s="542"/>
      <c r="G996" s="23" t="str">
        <f>IF(ISBLANK(F996),"",INDEX(호기!$A$1:$B$657,MATCH('생산계획(잉크)'!B1448,호기!$A$1:$A$657,0),2))</f>
        <v/>
      </c>
      <c r="H996" s="24">
        <f>C996+F996-INDEX(표5[#All],MATCH(B996,표5[[#All],[잉크]],0),2)</f>
        <v>0</v>
      </c>
      <c r="I996" s="21" t="str">
        <f>IFERROR(H996/INDEX(표5[#All],MATCH(B996,표5[[#All],[잉크]],0),5),"")</f>
        <v/>
      </c>
      <c r="J996" s="542"/>
      <c r="K996" s="25" t="str">
        <f>IF(ISBLANK(J996),"",INDEX(호기!$A$1:$B$657,MATCH('생산계획(잉크)'!B1448,호기!$A$1:$A$657,0),2))</f>
        <v/>
      </c>
      <c r="L996" s="24">
        <f>H996+J996-INDEX(표5[#All],MATCH(B996,표5[[#All],[잉크]],0),5)</f>
        <v>0</v>
      </c>
      <c r="M996" s="21" t="str">
        <f>IFERROR(L996/INDEX(표5[#All],MATCH(B996,표5[[#All],[잉크]],0),8),"")</f>
        <v/>
      </c>
      <c r="N996" s="542"/>
      <c r="O996" s="23" t="str">
        <f>IF(ISBLANK(N996),"",INDEX(호기!$A$1:$B$657,MATCH('생산계획(잉크)'!B1448,호기!$A$1:$A$657,0),2))</f>
        <v/>
      </c>
      <c r="P996" s="24">
        <f>L996+N996-INDEX(표5[#All],MATCH(B996,표5[[#All],[잉크]],0),5)</f>
        <v>0</v>
      </c>
      <c r="Q996" s="21" t="str">
        <f>IFERROR(P996/INDEX(표5[#All],MATCH(B996,표5[[#All],[잉크]],0),11),"")</f>
        <v/>
      </c>
      <c r="R996" s="542"/>
      <c r="S996" s="25" t="str">
        <f>IF(ISBLANK(R996),"",INDEX(호기!$A$1:$B$657,MATCH('생산계획(잉크)'!B1448,호기!$A$1:$A$657,0),2))</f>
        <v/>
      </c>
      <c r="T996" s="24">
        <f>P996+R996-INDEX(표5[#All],MATCH(B996,표5[[#All],[잉크]],0),5)</f>
        <v>0</v>
      </c>
      <c r="U996" s="21" t="str">
        <f>IFERROR(T996/INDEX(표5[#All],MATCH(B996,표5[[#All],[잉크]],0),14),"")</f>
        <v/>
      </c>
      <c r="V996" s="542"/>
      <c r="W996" s="23" t="str">
        <f>IF(ISBLANK(V996),"",INDEX(호기!$A$1:$B$657,MATCH('생산계획(잉크)'!B1448,호기!$A$1:$A$657,0),2))</f>
        <v/>
      </c>
      <c r="X996" s="24">
        <f>T996+V996-INDEX(표5[#All],MATCH(B996,표5[[#All],[잉크]],0),5)</f>
        <v>0</v>
      </c>
      <c r="Y996" s="21" t="str">
        <f>IFERROR(X996/INDEX(표5[#All],MATCH(B996,표5[[#All],[잉크]],0),17),"")</f>
        <v/>
      </c>
      <c r="Z996" s="23"/>
      <c r="AA996" s="23" t="str">
        <f>IF(ISBLANK(Z996),"",INDEX(호기!$A$1:$B$657,MATCH('생산계획(잉크)'!B1448,호기!$A$1:$A$657,0),2))</f>
        <v/>
      </c>
      <c r="AB996" s="24">
        <f>X996+Z996-INDEX(표5[#All],MATCH(B996,표5[[#All],[잉크]],0),5)</f>
        <v>0</v>
      </c>
      <c r="AC996" s="21" t="str">
        <f>IFERROR(AB996/INDEX(표5[#All],MATCH(B996,표5[[#All],[잉크]],0),20),"")</f>
        <v/>
      </c>
      <c r="AD996" s="23"/>
      <c r="AE996" s="235"/>
      <c r="BB996" s="67"/>
      <c r="BC996" s="67"/>
      <c r="BD996" s="67"/>
      <c r="BE996" s="67"/>
      <c r="BF996" s="67"/>
    </row>
    <row r="997" spans="2:58" hidden="1" x14ac:dyDescent="0.3">
      <c r="B997" s="5" t="s">
        <v>4496</v>
      </c>
      <c r="C997" s="68"/>
      <c r="D997" s="69" t="str">
        <f>IFERROR(C997/INDEX(표5[#All],MATCH(B997,표5[[#All],[잉크]],0),2),"")</f>
        <v/>
      </c>
      <c r="E997" s="22">
        <f>$C997-INDEX(표5[#All],MATCH(B997,표5[[#All],[잉크]],0),24)</f>
        <v>0</v>
      </c>
      <c r="F997" s="542"/>
      <c r="G997" s="23" t="str">
        <f>IF(ISBLANK(F997),"",INDEX(호기!$A$1:$B$657,MATCH('생산계획(잉크)'!B1449,호기!$A$1:$A$657,0),2))</f>
        <v/>
      </c>
      <c r="H997" s="24">
        <f>C997+F997-INDEX(표5[#All],MATCH(B997,표5[[#All],[잉크]],0),2)</f>
        <v>0</v>
      </c>
      <c r="I997" s="21" t="str">
        <f>IFERROR(H997/INDEX(표5[#All],MATCH(B997,표5[[#All],[잉크]],0),5),"")</f>
        <v/>
      </c>
      <c r="J997" s="542"/>
      <c r="K997" s="25" t="str">
        <f>IF(ISBLANK(J997),"",INDEX(호기!$A$1:$B$657,MATCH('생산계획(잉크)'!B1449,호기!$A$1:$A$657,0),2))</f>
        <v/>
      </c>
      <c r="L997" s="24">
        <f>H997+J997-INDEX(표5[#All],MATCH(B997,표5[[#All],[잉크]],0),5)</f>
        <v>0</v>
      </c>
      <c r="M997" s="21" t="str">
        <f>IFERROR(L997/INDEX(표5[#All],MATCH(B997,표5[[#All],[잉크]],0),8),"")</f>
        <v/>
      </c>
      <c r="N997" s="542"/>
      <c r="O997" s="23" t="str">
        <f>IF(ISBLANK(N997),"",INDEX(호기!$A$1:$B$657,MATCH('생산계획(잉크)'!B1449,호기!$A$1:$A$657,0),2))</f>
        <v/>
      </c>
      <c r="P997" s="24">
        <f>L997+N997-INDEX(표5[#All],MATCH(B997,표5[[#All],[잉크]],0),5)</f>
        <v>0</v>
      </c>
      <c r="Q997" s="21" t="str">
        <f>IFERROR(P997/INDEX(표5[#All],MATCH(B997,표5[[#All],[잉크]],0),11),"")</f>
        <v/>
      </c>
      <c r="R997" s="542"/>
      <c r="S997" s="25" t="str">
        <f>IF(ISBLANK(R997),"",INDEX(호기!$A$1:$B$657,MATCH('생산계획(잉크)'!B1449,호기!$A$1:$A$657,0),2))</f>
        <v/>
      </c>
      <c r="T997" s="24">
        <f>P997+R997-INDEX(표5[#All],MATCH(B997,표5[[#All],[잉크]],0),5)</f>
        <v>0</v>
      </c>
      <c r="U997" s="21" t="str">
        <f>IFERROR(T997/INDEX(표5[#All],MATCH(B997,표5[[#All],[잉크]],0),14),"")</f>
        <v/>
      </c>
      <c r="V997" s="542"/>
      <c r="W997" s="23" t="str">
        <f>IF(ISBLANK(V997),"",INDEX(호기!$A$1:$B$657,MATCH('생산계획(잉크)'!B1449,호기!$A$1:$A$657,0),2))</f>
        <v/>
      </c>
      <c r="X997" s="24">
        <f>T997+V997-INDEX(표5[#All],MATCH(B997,표5[[#All],[잉크]],0),5)</f>
        <v>0</v>
      </c>
      <c r="Y997" s="21" t="str">
        <f>IFERROR(X997/INDEX(표5[#All],MATCH(B997,표5[[#All],[잉크]],0),17),"")</f>
        <v/>
      </c>
      <c r="Z997" s="23"/>
      <c r="AA997" s="23" t="str">
        <f>IF(ISBLANK(Z997),"",INDEX(호기!$A$1:$B$657,MATCH('생산계획(잉크)'!B1449,호기!$A$1:$A$657,0),2))</f>
        <v/>
      </c>
      <c r="AB997" s="24">
        <f>X997+Z997-INDEX(표5[#All],MATCH(B997,표5[[#All],[잉크]],0),5)</f>
        <v>0</v>
      </c>
      <c r="AC997" s="21" t="str">
        <f>IFERROR(AB997/INDEX(표5[#All],MATCH(B997,표5[[#All],[잉크]],0),20),"")</f>
        <v/>
      </c>
      <c r="AD997" s="23"/>
      <c r="AE997" s="235"/>
      <c r="BB997" s="67"/>
      <c r="BC997" s="67"/>
      <c r="BD997" s="67"/>
      <c r="BE997" s="67"/>
      <c r="BF997" s="67"/>
    </row>
    <row r="998" spans="2:58" hidden="1" x14ac:dyDescent="0.3">
      <c r="B998" s="5" t="s">
        <v>4508</v>
      </c>
      <c r="C998" s="68"/>
      <c r="D998" s="69" t="str">
        <f>IFERROR(C998/INDEX(표5[#All],MATCH(B998,표5[[#All],[잉크]],0),2),"")</f>
        <v/>
      </c>
      <c r="E998" s="22">
        <f>$C998-INDEX(표5[#All],MATCH(B998,표5[[#All],[잉크]],0),24)</f>
        <v>0</v>
      </c>
      <c r="F998" s="542"/>
      <c r="G998" s="23" t="str">
        <f>IF(ISBLANK(F998),"",INDEX(호기!$A$1:$B$657,MATCH('생산계획(잉크)'!B1450,호기!$A$1:$A$657,0),2))</f>
        <v/>
      </c>
      <c r="H998" s="24">
        <f>C998+F998-INDEX(표5[#All],MATCH(B998,표5[[#All],[잉크]],0),2)</f>
        <v>0</v>
      </c>
      <c r="I998" s="21" t="str">
        <f>IFERROR(H998/INDEX(표5[#All],MATCH(B998,표5[[#All],[잉크]],0),5),"")</f>
        <v/>
      </c>
      <c r="J998" s="542"/>
      <c r="K998" s="25" t="str">
        <f>IF(ISBLANK(J998),"",INDEX(호기!$A$1:$B$657,MATCH('생산계획(잉크)'!B1450,호기!$A$1:$A$657,0),2))</f>
        <v/>
      </c>
      <c r="L998" s="24">
        <f>H998+J998-INDEX(표5[#All],MATCH(B998,표5[[#All],[잉크]],0),5)</f>
        <v>0</v>
      </c>
      <c r="M998" s="21" t="str">
        <f>IFERROR(L998/INDEX(표5[#All],MATCH(B998,표5[[#All],[잉크]],0),8),"")</f>
        <v/>
      </c>
      <c r="N998" s="542"/>
      <c r="O998" s="23" t="str">
        <f>IF(ISBLANK(N998),"",INDEX(호기!$A$1:$B$657,MATCH('생산계획(잉크)'!B1450,호기!$A$1:$A$657,0),2))</f>
        <v/>
      </c>
      <c r="P998" s="24">
        <f>L998+N998-INDEX(표5[#All],MATCH(B998,표5[[#All],[잉크]],0),5)</f>
        <v>0</v>
      </c>
      <c r="Q998" s="21" t="str">
        <f>IFERROR(P998/INDEX(표5[#All],MATCH(B998,표5[[#All],[잉크]],0),11),"")</f>
        <v/>
      </c>
      <c r="R998" s="542"/>
      <c r="S998" s="25" t="str">
        <f>IF(ISBLANK(R998),"",INDEX(호기!$A$1:$B$657,MATCH('생산계획(잉크)'!B1450,호기!$A$1:$A$657,0),2))</f>
        <v/>
      </c>
      <c r="T998" s="24">
        <f>P998+R998-INDEX(표5[#All],MATCH(B998,표5[[#All],[잉크]],0),5)</f>
        <v>0</v>
      </c>
      <c r="U998" s="21" t="str">
        <f>IFERROR(T998/INDEX(표5[#All],MATCH(B998,표5[[#All],[잉크]],0),14),"")</f>
        <v/>
      </c>
      <c r="V998" s="542"/>
      <c r="W998" s="23" t="str">
        <f>IF(ISBLANK(V998),"",INDEX(호기!$A$1:$B$657,MATCH('생산계획(잉크)'!B1450,호기!$A$1:$A$657,0),2))</f>
        <v/>
      </c>
      <c r="X998" s="24">
        <f>T998+V998-INDEX(표5[#All],MATCH(B998,표5[[#All],[잉크]],0),5)</f>
        <v>0</v>
      </c>
      <c r="Y998" s="21" t="str">
        <f>IFERROR(X998/INDEX(표5[#All],MATCH(B998,표5[[#All],[잉크]],0),17),"")</f>
        <v/>
      </c>
      <c r="Z998" s="23"/>
      <c r="AA998" s="23" t="str">
        <f>IF(ISBLANK(Z998),"",INDEX(호기!$A$1:$B$657,MATCH('생산계획(잉크)'!B1450,호기!$A$1:$A$657,0),2))</f>
        <v/>
      </c>
      <c r="AB998" s="24">
        <f>X998+Z998-INDEX(표5[#All],MATCH(B998,표5[[#All],[잉크]],0),5)</f>
        <v>0</v>
      </c>
      <c r="AC998" s="21" t="str">
        <f>IFERROR(AB998/INDEX(표5[#All],MATCH(B998,표5[[#All],[잉크]],0),20),"")</f>
        <v/>
      </c>
      <c r="AD998" s="23"/>
      <c r="AE998" s="235"/>
      <c r="BB998" s="67"/>
      <c r="BC998" s="67"/>
      <c r="BD998" s="67"/>
      <c r="BE998" s="67"/>
      <c r="BF998" s="67"/>
    </row>
    <row r="999" spans="2:58" hidden="1" x14ac:dyDescent="0.3">
      <c r="B999" s="5" t="s">
        <v>4509</v>
      </c>
      <c r="C999" s="68"/>
      <c r="D999" s="69" t="str">
        <f>IFERROR(C999/INDEX(표5[#All],MATCH(B999,표5[[#All],[잉크]],0),2),"")</f>
        <v/>
      </c>
      <c r="E999" s="22">
        <f>$C999-INDEX(표5[#All],MATCH(B999,표5[[#All],[잉크]],0),24)</f>
        <v>0</v>
      </c>
      <c r="F999" s="542"/>
      <c r="G999" s="23" t="str">
        <f>IF(ISBLANK(F999),"",INDEX(호기!$A$1:$B$657,MATCH('생산계획(잉크)'!B1451,호기!$A$1:$A$657,0),2))</f>
        <v/>
      </c>
      <c r="H999" s="24">
        <f>C999+F999-INDEX(표5[#All],MATCH(B999,표5[[#All],[잉크]],0),2)</f>
        <v>0</v>
      </c>
      <c r="I999" s="21" t="str">
        <f>IFERROR(H999/INDEX(표5[#All],MATCH(B999,표5[[#All],[잉크]],0),5),"")</f>
        <v/>
      </c>
      <c r="J999" s="542"/>
      <c r="K999" s="25" t="str">
        <f>IF(ISBLANK(J999),"",INDEX(호기!$A$1:$B$657,MATCH('생산계획(잉크)'!B1451,호기!$A$1:$A$657,0),2))</f>
        <v/>
      </c>
      <c r="L999" s="24">
        <f>H999+J999-INDEX(표5[#All],MATCH(B999,표5[[#All],[잉크]],0),5)</f>
        <v>0</v>
      </c>
      <c r="M999" s="21" t="str">
        <f>IFERROR(L999/INDEX(표5[#All],MATCH(B999,표5[[#All],[잉크]],0),8),"")</f>
        <v/>
      </c>
      <c r="N999" s="542"/>
      <c r="O999" s="23" t="str">
        <f>IF(ISBLANK(N999),"",INDEX(호기!$A$1:$B$657,MATCH('생산계획(잉크)'!B1451,호기!$A$1:$A$657,0),2))</f>
        <v/>
      </c>
      <c r="P999" s="24">
        <f>L999+N999-INDEX(표5[#All],MATCH(B999,표5[[#All],[잉크]],0),5)</f>
        <v>0</v>
      </c>
      <c r="Q999" s="21" t="str">
        <f>IFERROR(P999/INDEX(표5[#All],MATCH(B999,표5[[#All],[잉크]],0),11),"")</f>
        <v/>
      </c>
      <c r="R999" s="542"/>
      <c r="S999" s="25" t="str">
        <f>IF(ISBLANK(R999),"",INDEX(호기!$A$1:$B$657,MATCH('생산계획(잉크)'!B1451,호기!$A$1:$A$657,0),2))</f>
        <v/>
      </c>
      <c r="T999" s="24">
        <f>P999+R999-INDEX(표5[#All],MATCH(B999,표5[[#All],[잉크]],0),5)</f>
        <v>0</v>
      </c>
      <c r="U999" s="21" t="str">
        <f>IFERROR(T999/INDEX(표5[#All],MATCH(B999,표5[[#All],[잉크]],0),14),"")</f>
        <v/>
      </c>
      <c r="V999" s="542"/>
      <c r="W999" s="23" t="str">
        <f>IF(ISBLANK(V999),"",INDEX(호기!$A$1:$B$657,MATCH('생산계획(잉크)'!B1451,호기!$A$1:$A$657,0),2))</f>
        <v/>
      </c>
      <c r="X999" s="24">
        <f>T999+V999-INDEX(표5[#All],MATCH(B999,표5[[#All],[잉크]],0),5)</f>
        <v>0</v>
      </c>
      <c r="Y999" s="21" t="str">
        <f>IFERROR(X999/INDEX(표5[#All],MATCH(B999,표5[[#All],[잉크]],0),17),"")</f>
        <v/>
      </c>
      <c r="Z999" s="23"/>
      <c r="AA999" s="23" t="str">
        <f>IF(ISBLANK(Z999),"",INDEX(호기!$A$1:$B$657,MATCH('생산계획(잉크)'!B1451,호기!$A$1:$A$657,0),2))</f>
        <v/>
      </c>
      <c r="AB999" s="24">
        <f>X999+Z999-INDEX(표5[#All],MATCH(B999,표5[[#All],[잉크]],0),5)</f>
        <v>0</v>
      </c>
      <c r="AC999" s="21" t="str">
        <f>IFERROR(AB999/INDEX(표5[#All],MATCH(B999,표5[[#All],[잉크]],0),20),"")</f>
        <v/>
      </c>
      <c r="AD999" s="23"/>
      <c r="AE999" s="235"/>
      <c r="BB999" s="67"/>
      <c r="BC999" s="67"/>
      <c r="BD999" s="67"/>
      <c r="BE999" s="67"/>
      <c r="BF999" s="67"/>
    </row>
    <row r="1000" spans="2:58" hidden="1" x14ac:dyDescent="0.3">
      <c r="B1000" s="5" t="s">
        <v>4531</v>
      </c>
      <c r="C1000" s="68"/>
      <c r="D1000" s="69" t="str">
        <f>IFERROR(C1000/INDEX(표5[#All],MATCH(B1000,표5[[#All],[잉크]],0),2),"")</f>
        <v/>
      </c>
      <c r="E1000" s="22">
        <f>$C1000-INDEX(표5[#All],MATCH(B1000,표5[[#All],[잉크]],0),24)</f>
        <v>0</v>
      </c>
      <c r="F1000" s="542"/>
      <c r="G1000" s="23" t="str">
        <f>IF(ISBLANK(F1000),"",INDEX(호기!$A$1:$B$657,MATCH('생산계획(잉크)'!B1452,호기!$A$1:$A$657,0),2))</f>
        <v/>
      </c>
      <c r="H1000" s="24">
        <f>C1000+F1000-INDEX(표5[#All],MATCH(B1000,표5[[#All],[잉크]],0),2)</f>
        <v>0</v>
      </c>
      <c r="I1000" s="21" t="str">
        <f>IFERROR(H1000/INDEX(표5[#All],MATCH(B1000,표5[[#All],[잉크]],0),5),"")</f>
        <v/>
      </c>
      <c r="J1000" s="542"/>
      <c r="K1000" s="25" t="str">
        <f>IF(ISBLANK(J1000),"",INDEX(호기!$A$1:$B$657,MATCH('생산계획(잉크)'!B1452,호기!$A$1:$A$657,0),2))</f>
        <v/>
      </c>
      <c r="L1000" s="24">
        <f>H1000+J1000-INDEX(표5[#All],MATCH(B1000,표5[[#All],[잉크]],0),5)</f>
        <v>0</v>
      </c>
      <c r="M1000" s="21" t="str">
        <f>IFERROR(L1000/INDEX(표5[#All],MATCH(B1000,표5[[#All],[잉크]],0),8),"")</f>
        <v/>
      </c>
      <c r="N1000" s="542"/>
      <c r="O1000" s="23" t="str">
        <f>IF(ISBLANK(N1000),"",INDEX(호기!$A$1:$B$657,MATCH('생산계획(잉크)'!B1452,호기!$A$1:$A$657,0),2))</f>
        <v/>
      </c>
      <c r="P1000" s="24">
        <f>L1000+N1000-INDEX(표5[#All],MATCH(B1000,표5[[#All],[잉크]],0),5)</f>
        <v>0</v>
      </c>
      <c r="Q1000" s="21" t="str">
        <f>IFERROR(P1000/INDEX(표5[#All],MATCH(B1000,표5[[#All],[잉크]],0),11),"")</f>
        <v/>
      </c>
      <c r="R1000" s="542"/>
      <c r="S1000" s="25" t="str">
        <f>IF(ISBLANK(R1000),"",INDEX(호기!$A$1:$B$657,MATCH('생산계획(잉크)'!B1452,호기!$A$1:$A$657,0),2))</f>
        <v/>
      </c>
      <c r="T1000" s="24">
        <f>P1000+R1000-INDEX(표5[#All],MATCH(B1000,표5[[#All],[잉크]],0),5)</f>
        <v>0</v>
      </c>
      <c r="U1000" s="21" t="str">
        <f>IFERROR(T1000/INDEX(표5[#All],MATCH(B1000,표5[[#All],[잉크]],0),14),"")</f>
        <v/>
      </c>
      <c r="V1000" s="542"/>
      <c r="W1000" s="23" t="str">
        <f>IF(ISBLANK(V1000),"",INDEX(호기!$A$1:$B$657,MATCH('생산계획(잉크)'!B1452,호기!$A$1:$A$657,0),2))</f>
        <v/>
      </c>
      <c r="X1000" s="24">
        <f>T1000+V1000-INDEX(표5[#All],MATCH(B1000,표5[[#All],[잉크]],0),5)</f>
        <v>0</v>
      </c>
      <c r="Y1000" s="21" t="str">
        <f>IFERROR(X1000/INDEX(표5[#All],MATCH(B1000,표5[[#All],[잉크]],0),17),"")</f>
        <v/>
      </c>
      <c r="Z1000" s="23"/>
      <c r="AA1000" s="23" t="str">
        <f>IF(ISBLANK(Z1000),"",INDEX(호기!$A$1:$B$657,MATCH('생산계획(잉크)'!B1452,호기!$A$1:$A$657,0),2))</f>
        <v/>
      </c>
      <c r="AB1000" s="24">
        <f>X1000+Z1000-INDEX(표5[#All],MATCH(B1000,표5[[#All],[잉크]],0),5)</f>
        <v>0</v>
      </c>
      <c r="AC1000" s="21" t="str">
        <f>IFERROR(AB1000/INDEX(표5[#All],MATCH(B1000,표5[[#All],[잉크]],0),20),"")</f>
        <v/>
      </c>
      <c r="AD1000" s="23"/>
      <c r="AE1000" s="235"/>
      <c r="BB1000" s="67"/>
      <c r="BC1000" s="67"/>
      <c r="BD1000" s="67"/>
      <c r="BE1000" s="67"/>
      <c r="BF1000" s="67"/>
    </row>
    <row r="1001" spans="2:58" hidden="1" x14ac:dyDescent="0.3">
      <c r="B1001" s="5" t="s">
        <v>4538</v>
      </c>
      <c r="C1001" s="68"/>
      <c r="D1001" s="69" t="str">
        <f>IFERROR(C1001/INDEX(표5[#All],MATCH(B1001,표5[[#All],[잉크]],0),2),"")</f>
        <v/>
      </c>
      <c r="E1001" s="22">
        <f>$C1001-INDEX(표5[#All],MATCH(B1001,표5[[#All],[잉크]],0),24)</f>
        <v>0</v>
      </c>
      <c r="F1001" s="542"/>
      <c r="G1001" s="23" t="str">
        <f>IF(ISBLANK(F1001),"",INDEX(호기!$A$1:$B$657,MATCH('생산계획(잉크)'!B1453,호기!$A$1:$A$657,0),2))</f>
        <v/>
      </c>
      <c r="H1001" s="24">
        <f>C1001+F1001-INDEX(표5[#All],MATCH(B1001,표5[[#All],[잉크]],0),2)</f>
        <v>0</v>
      </c>
      <c r="I1001" s="21" t="str">
        <f>IFERROR(H1001/INDEX(표5[#All],MATCH(B1001,표5[[#All],[잉크]],0),5),"")</f>
        <v/>
      </c>
      <c r="J1001" s="542"/>
      <c r="K1001" s="25" t="str">
        <f>IF(ISBLANK(J1001),"",INDEX(호기!$A$1:$B$657,MATCH('생산계획(잉크)'!B1453,호기!$A$1:$A$657,0),2))</f>
        <v/>
      </c>
      <c r="L1001" s="24">
        <f>H1001+J1001-INDEX(표5[#All],MATCH(B1001,표5[[#All],[잉크]],0),5)</f>
        <v>0</v>
      </c>
      <c r="M1001" s="21" t="str">
        <f>IFERROR(L1001/INDEX(표5[#All],MATCH(B1001,표5[[#All],[잉크]],0),8),"")</f>
        <v/>
      </c>
      <c r="N1001" s="542"/>
      <c r="O1001" s="23" t="str">
        <f>IF(ISBLANK(N1001),"",INDEX(호기!$A$1:$B$657,MATCH('생산계획(잉크)'!B1453,호기!$A$1:$A$657,0),2))</f>
        <v/>
      </c>
      <c r="P1001" s="24">
        <f>L1001+N1001-INDEX(표5[#All],MATCH(B1001,표5[[#All],[잉크]],0),5)</f>
        <v>0</v>
      </c>
      <c r="Q1001" s="21" t="str">
        <f>IFERROR(P1001/INDEX(표5[#All],MATCH(B1001,표5[[#All],[잉크]],0),11),"")</f>
        <v/>
      </c>
      <c r="R1001" s="542"/>
      <c r="S1001" s="25" t="str">
        <f>IF(ISBLANK(R1001),"",INDEX(호기!$A$1:$B$657,MATCH('생산계획(잉크)'!B1453,호기!$A$1:$A$657,0),2))</f>
        <v/>
      </c>
      <c r="T1001" s="24">
        <f>P1001+R1001-INDEX(표5[#All],MATCH(B1001,표5[[#All],[잉크]],0),5)</f>
        <v>0</v>
      </c>
      <c r="U1001" s="21" t="str">
        <f>IFERROR(T1001/INDEX(표5[#All],MATCH(B1001,표5[[#All],[잉크]],0),14),"")</f>
        <v/>
      </c>
      <c r="V1001" s="542"/>
      <c r="W1001" s="23" t="str">
        <f>IF(ISBLANK(V1001),"",INDEX(호기!$A$1:$B$657,MATCH('생산계획(잉크)'!B1453,호기!$A$1:$A$657,0),2))</f>
        <v/>
      </c>
      <c r="X1001" s="24">
        <f>T1001+V1001-INDEX(표5[#All],MATCH(B1001,표5[[#All],[잉크]],0),5)</f>
        <v>0</v>
      </c>
      <c r="Y1001" s="21" t="str">
        <f>IFERROR(X1001/INDEX(표5[#All],MATCH(B1001,표5[[#All],[잉크]],0),17),"")</f>
        <v/>
      </c>
      <c r="Z1001" s="23"/>
      <c r="AA1001" s="23" t="str">
        <f>IF(ISBLANK(Z1001),"",INDEX(호기!$A$1:$B$657,MATCH('생산계획(잉크)'!B1453,호기!$A$1:$A$657,0),2))</f>
        <v/>
      </c>
      <c r="AB1001" s="24">
        <f>X1001+Z1001-INDEX(표5[#All],MATCH(B1001,표5[[#All],[잉크]],0),5)</f>
        <v>0</v>
      </c>
      <c r="AC1001" s="21" t="str">
        <f>IFERROR(AB1001/INDEX(표5[#All],MATCH(B1001,표5[[#All],[잉크]],0),20),"")</f>
        <v/>
      </c>
      <c r="AD1001" s="23"/>
      <c r="AE1001" s="235"/>
      <c r="BB1001" s="67"/>
      <c r="BC1001" s="67"/>
      <c r="BD1001" s="67"/>
      <c r="BE1001" s="67"/>
      <c r="BF1001" s="67"/>
    </row>
    <row r="1002" spans="2:58" hidden="1" x14ac:dyDescent="0.3">
      <c r="B1002" s="5" t="s">
        <v>4532</v>
      </c>
      <c r="C1002" s="68"/>
      <c r="D1002" s="69" t="str">
        <f>IFERROR(C1002/INDEX(표5[#All],MATCH(B1002,표5[[#All],[잉크]],0),2),"")</f>
        <v/>
      </c>
      <c r="E1002" s="22">
        <f>$C1002-INDEX(표5[#All],MATCH(B1002,표5[[#All],[잉크]],0),24)</f>
        <v>0</v>
      </c>
      <c r="F1002" s="542"/>
      <c r="G1002" s="23" t="str">
        <f>IF(ISBLANK(F1002),"",INDEX(호기!$A$1:$B$657,MATCH('생산계획(잉크)'!B1454,호기!$A$1:$A$657,0),2))</f>
        <v/>
      </c>
      <c r="H1002" s="24">
        <f>C1002+F1002-INDEX(표5[#All],MATCH(B1002,표5[[#All],[잉크]],0),2)</f>
        <v>0</v>
      </c>
      <c r="I1002" s="21" t="str">
        <f>IFERROR(H1002/INDEX(표5[#All],MATCH(B1002,표5[[#All],[잉크]],0),5),"")</f>
        <v/>
      </c>
      <c r="J1002" s="542"/>
      <c r="K1002" s="25" t="str">
        <f>IF(ISBLANK(J1002),"",INDEX(호기!$A$1:$B$657,MATCH('생산계획(잉크)'!B1454,호기!$A$1:$A$657,0),2))</f>
        <v/>
      </c>
      <c r="L1002" s="24">
        <f>H1002+J1002-INDEX(표5[#All],MATCH(B1002,표5[[#All],[잉크]],0),5)</f>
        <v>0</v>
      </c>
      <c r="M1002" s="21" t="str">
        <f>IFERROR(L1002/INDEX(표5[#All],MATCH(B1002,표5[[#All],[잉크]],0),8),"")</f>
        <v/>
      </c>
      <c r="N1002" s="542"/>
      <c r="O1002" s="23" t="str">
        <f>IF(ISBLANK(N1002),"",INDEX(호기!$A$1:$B$657,MATCH('생산계획(잉크)'!B1454,호기!$A$1:$A$657,0),2))</f>
        <v/>
      </c>
      <c r="P1002" s="24">
        <f>L1002+N1002-INDEX(표5[#All],MATCH(B1002,표5[[#All],[잉크]],0),5)</f>
        <v>0</v>
      </c>
      <c r="Q1002" s="21" t="str">
        <f>IFERROR(P1002/INDEX(표5[#All],MATCH(B1002,표5[[#All],[잉크]],0),11),"")</f>
        <v/>
      </c>
      <c r="R1002" s="542"/>
      <c r="S1002" s="25" t="str">
        <f>IF(ISBLANK(R1002),"",INDEX(호기!$A$1:$B$657,MATCH('생산계획(잉크)'!B1454,호기!$A$1:$A$657,0),2))</f>
        <v/>
      </c>
      <c r="T1002" s="24">
        <f>P1002+R1002-INDEX(표5[#All],MATCH(B1002,표5[[#All],[잉크]],0),5)</f>
        <v>0</v>
      </c>
      <c r="U1002" s="21" t="str">
        <f>IFERROR(T1002/INDEX(표5[#All],MATCH(B1002,표5[[#All],[잉크]],0),14),"")</f>
        <v/>
      </c>
      <c r="V1002" s="542"/>
      <c r="W1002" s="23" t="str">
        <f>IF(ISBLANK(V1002),"",INDEX(호기!$A$1:$B$657,MATCH('생산계획(잉크)'!B1454,호기!$A$1:$A$657,0),2))</f>
        <v/>
      </c>
      <c r="X1002" s="24">
        <f>T1002+V1002-INDEX(표5[#All],MATCH(B1002,표5[[#All],[잉크]],0),5)</f>
        <v>0</v>
      </c>
      <c r="Y1002" s="21" t="str">
        <f>IFERROR(X1002/INDEX(표5[#All],MATCH(B1002,표5[[#All],[잉크]],0),17),"")</f>
        <v/>
      </c>
      <c r="Z1002" s="23"/>
      <c r="AA1002" s="23" t="str">
        <f>IF(ISBLANK(Z1002),"",INDEX(호기!$A$1:$B$657,MATCH('생산계획(잉크)'!B1454,호기!$A$1:$A$657,0),2))</f>
        <v/>
      </c>
      <c r="AB1002" s="24">
        <f>X1002+Z1002-INDEX(표5[#All],MATCH(B1002,표5[[#All],[잉크]],0),5)</f>
        <v>0</v>
      </c>
      <c r="AC1002" s="21" t="str">
        <f>IFERROR(AB1002/INDEX(표5[#All],MATCH(B1002,표5[[#All],[잉크]],0),20),"")</f>
        <v/>
      </c>
      <c r="AD1002" s="23"/>
      <c r="AE1002" s="235"/>
      <c r="BB1002" s="67"/>
      <c r="BC1002" s="67"/>
      <c r="BD1002" s="67"/>
      <c r="BE1002" s="67"/>
      <c r="BF1002" s="67"/>
    </row>
    <row r="1003" spans="2:58" hidden="1" x14ac:dyDescent="0.3">
      <c r="B1003" s="5" t="s">
        <v>4539</v>
      </c>
      <c r="C1003" s="68"/>
      <c r="D1003" s="69" t="str">
        <f>IFERROR(C1003/INDEX(표5[#All],MATCH(B1003,표5[[#All],[잉크]],0),2),"")</f>
        <v/>
      </c>
      <c r="E1003" s="22">
        <f>$C1003-INDEX(표5[#All],MATCH(B1003,표5[[#All],[잉크]],0),24)</f>
        <v>0</v>
      </c>
      <c r="F1003" s="542"/>
      <c r="G1003" s="23" t="str">
        <f>IF(ISBLANK(F1003),"",INDEX(호기!$A$1:$B$657,MATCH('생산계획(잉크)'!B1455,호기!$A$1:$A$657,0),2))</f>
        <v/>
      </c>
      <c r="H1003" s="24">
        <f>C1003+F1003-INDEX(표5[#All],MATCH(B1003,표5[[#All],[잉크]],0),2)</f>
        <v>0</v>
      </c>
      <c r="I1003" s="21" t="str">
        <f>IFERROR(H1003/INDEX(표5[#All],MATCH(B1003,표5[[#All],[잉크]],0),5),"")</f>
        <v/>
      </c>
      <c r="J1003" s="542"/>
      <c r="K1003" s="25" t="str">
        <f>IF(ISBLANK(J1003),"",INDEX(호기!$A$1:$B$657,MATCH('생산계획(잉크)'!B1455,호기!$A$1:$A$657,0),2))</f>
        <v/>
      </c>
      <c r="L1003" s="24">
        <f>H1003+J1003-INDEX(표5[#All],MATCH(B1003,표5[[#All],[잉크]],0),5)</f>
        <v>0</v>
      </c>
      <c r="M1003" s="21" t="str">
        <f>IFERROR(L1003/INDEX(표5[#All],MATCH(B1003,표5[[#All],[잉크]],0),8),"")</f>
        <v/>
      </c>
      <c r="N1003" s="542"/>
      <c r="O1003" s="23" t="str">
        <f>IF(ISBLANK(N1003),"",INDEX(호기!$A$1:$B$657,MATCH('생산계획(잉크)'!B1455,호기!$A$1:$A$657,0),2))</f>
        <v/>
      </c>
      <c r="P1003" s="24">
        <f>L1003+N1003-INDEX(표5[#All],MATCH(B1003,표5[[#All],[잉크]],0),5)</f>
        <v>0</v>
      </c>
      <c r="Q1003" s="21" t="str">
        <f>IFERROR(P1003/INDEX(표5[#All],MATCH(B1003,표5[[#All],[잉크]],0),11),"")</f>
        <v/>
      </c>
      <c r="R1003" s="542"/>
      <c r="S1003" s="25" t="str">
        <f>IF(ISBLANK(R1003),"",INDEX(호기!$A$1:$B$657,MATCH('생산계획(잉크)'!B1455,호기!$A$1:$A$657,0),2))</f>
        <v/>
      </c>
      <c r="T1003" s="24">
        <f>P1003+R1003-INDEX(표5[#All],MATCH(B1003,표5[[#All],[잉크]],0),5)</f>
        <v>0</v>
      </c>
      <c r="U1003" s="21" t="str">
        <f>IFERROR(T1003/INDEX(표5[#All],MATCH(B1003,표5[[#All],[잉크]],0),14),"")</f>
        <v/>
      </c>
      <c r="V1003" s="542"/>
      <c r="W1003" s="23" t="str">
        <f>IF(ISBLANK(V1003),"",INDEX(호기!$A$1:$B$657,MATCH('생산계획(잉크)'!B1455,호기!$A$1:$A$657,0),2))</f>
        <v/>
      </c>
      <c r="X1003" s="24">
        <f>T1003+V1003-INDEX(표5[#All],MATCH(B1003,표5[[#All],[잉크]],0),5)</f>
        <v>0</v>
      </c>
      <c r="Y1003" s="21" t="str">
        <f>IFERROR(X1003/INDEX(표5[#All],MATCH(B1003,표5[[#All],[잉크]],0),17),"")</f>
        <v/>
      </c>
      <c r="Z1003" s="23"/>
      <c r="AA1003" s="23" t="str">
        <f>IF(ISBLANK(Z1003),"",INDEX(호기!$A$1:$B$657,MATCH('생산계획(잉크)'!B1455,호기!$A$1:$A$657,0),2))</f>
        <v/>
      </c>
      <c r="AB1003" s="24">
        <f>X1003+Z1003-INDEX(표5[#All],MATCH(B1003,표5[[#All],[잉크]],0),5)</f>
        <v>0</v>
      </c>
      <c r="AC1003" s="21" t="str">
        <f>IFERROR(AB1003/INDEX(표5[#All],MATCH(B1003,표5[[#All],[잉크]],0),20),"")</f>
        <v/>
      </c>
      <c r="AD1003" s="23"/>
      <c r="AE1003" s="235"/>
      <c r="BB1003" s="67"/>
      <c r="BC1003" s="67"/>
      <c r="BD1003" s="67"/>
      <c r="BE1003" s="67"/>
      <c r="BF1003" s="67"/>
    </row>
    <row r="1004" spans="2:58" x14ac:dyDescent="0.3">
      <c r="B1004" s="5" t="s">
        <v>4461</v>
      </c>
      <c r="C1004" s="68">
        <v>3</v>
      </c>
      <c r="D1004" s="69">
        <f>IFERROR(C1004/INDEX(표5[#All],MATCH(B1004,표5[[#All],[잉크]],0),2),"")</f>
        <v>1.5</v>
      </c>
      <c r="E1004" s="22">
        <f>$C1004-INDEX(표5[#All],MATCH(B1004,표5[[#All],[잉크]],0),24)</f>
        <v>-5</v>
      </c>
      <c r="F1004" s="542"/>
      <c r="G1004" s="23" t="str">
        <f>IF(ISBLANK(F1004),"",INDEX(호기!$A$1:$B$657,MATCH('생산계획(잉크)'!B1456,호기!$A$1:$A$657,0),2))</f>
        <v/>
      </c>
      <c r="H1004" s="24">
        <f>C1004+F1004-INDEX(표5[#All],MATCH(B1004,표5[[#All],[잉크]],0),2)</f>
        <v>1</v>
      </c>
      <c r="I1004" s="21">
        <f>IFERROR(H1004/INDEX(표5[#All],MATCH(B1004,표5[[#All],[잉크]],0),5),"")</f>
        <v>0.5</v>
      </c>
      <c r="J1004" s="571">
        <v>5</v>
      </c>
      <c r="K1004" s="25" t="e">
        <f>IF(ISBLANK(J1004),"",INDEX(호기!$A$1:$B$657,MATCH('생산계획(잉크)'!B1456,호기!$A$1:$A$657,0),2))</f>
        <v>#N/A</v>
      </c>
      <c r="L1004" s="24">
        <f>H1004+J1004-INDEX(표5[#All],MATCH(B1004,표5[[#All],[잉크]],0),5)</f>
        <v>4</v>
      </c>
      <c r="M1004" s="21" t="str">
        <f>IFERROR(L1004/INDEX(표5[#All],MATCH(B1004,표5[[#All],[잉크]],0),8),"")</f>
        <v/>
      </c>
      <c r="N1004" s="542"/>
      <c r="O1004" s="23" t="str">
        <f>IF(ISBLANK(N1004),"",INDEX(호기!$A$1:$B$657,MATCH('생산계획(잉크)'!B1456,호기!$A$1:$A$657,0),2))</f>
        <v/>
      </c>
      <c r="P1004" s="24">
        <f>L1004+N1004-INDEX(표5[#All],MATCH(B1004,표5[[#All],[잉크]],0),5)</f>
        <v>2</v>
      </c>
      <c r="Q1004" s="21" t="str">
        <f>IFERROR(P1004/INDEX(표5[#All],MATCH(B1004,표5[[#All],[잉크]],0),11),"")</f>
        <v/>
      </c>
      <c r="R1004" s="542"/>
      <c r="S1004" s="25" t="str">
        <f>IF(ISBLANK(R1004),"",INDEX(호기!$A$1:$B$657,MATCH('생산계획(잉크)'!B1456,호기!$A$1:$A$657,0),2))</f>
        <v/>
      </c>
      <c r="T1004" s="24">
        <f>P1004+R1004-INDEX(표5[#All],MATCH(B1004,표5[[#All],[잉크]],0),5)</f>
        <v>0</v>
      </c>
      <c r="U1004" s="21" t="str">
        <f>IFERROR(T1004/INDEX(표5[#All],MATCH(B1004,표5[[#All],[잉크]],0),14),"")</f>
        <v/>
      </c>
      <c r="V1004" s="542"/>
      <c r="W1004" s="23" t="str">
        <f>IF(ISBLANK(V1004),"",INDEX(호기!$A$1:$B$657,MATCH('생산계획(잉크)'!B1456,호기!$A$1:$A$657,0),2))</f>
        <v/>
      </c>
      <c r="X1004" s="24">
        <f>T1004+V1004-INDEX(표5[#All],MATCH(B1004,표5[[#All],[잉크]],0),5)</f>
        <v>-2</v>
      </c>
      <c r="Y1004" s="21" t="str">
        <f>IFERROR(X1004/INDEX(표5[#All],MATCH(B1004,표5[[#All],[잉크]],0),17),"")</f>
        <v/>
      </c>
      <c r="Z1004" s="23"/>
      <c r="AA1004" s="23" t="str">
        <f>IF(ISBLANK(Z1004),"",INDEX(호기!$A$1:$B$657,MATCH('생산계획(잉크)'!B1456,호기!$A$1:$A$657,0),2))</f>
        <v/>
      </c>
      <c r="AB1004" s="24">
        <f>X1004+Z1004-INDEX(표5[#All],MATCH(B1004,표5[[#All],[잉크]],0),5)</f>
        <v>-4</v>
      </c>
      <c r="AC1004" s="21" t="str">
        <f>IFERROR(AB1004/INDEX(표5[#All],MATCH(B1004,표5[[#All],[잉크]],0),20),"")</f>
        <v/>
      </c>
      <c r="AD1004" s="23"/>
      <c r="AE1004" s="235"/>
      <c r="BB1004" s="67"/>
      <c r="BC1004" s="67"/>
      <c r="BD1004" s="67"/>
      <c r="BE1004" s="67"/>
      <c r="BF1004" s="67"/>
    </row>
    <row r="1005" spans="2:58" hidden="1" x14ac:dyDescent="0.3">
      <c r="B1005" s="5" t="s">
        <v>4560</v>
      </c>
      <c r="C1005" s="68"/>
      <c r="D1005" s="69" t="str">
        <f>IFERROR(C1005/INDEX(표5[#All],MATCH(B1005,표5[[#All],[잉크]],0),2),"")</f>
        <v/>
      </c>
      <c r="E1005" s="22">
        <f>$C1005-INDEX(표5[#All],MATCH(B1005,표5[[#All],[잉크]],0),24)</f>
        <v>0</v>
      </c>
      <c r="F1005" s="542"/>
      <c r="G1005" s="23" t="str">
        <f>IF(ISBLANK(F1005),"",INDEX(호기!$A$1:$B$657,MATCH('생산계획(잉크)'!B1457,호기!$A$1:$A$657,0),2))</f>
        <v/>
      </c>
      <c r="H1005" s="24">
        <f>C1005+F1005-INDEX(표5[#All],MATCH(B1005,표5[[#All],[잉크]],0),2)</f>
        <v>0</v>
      </c>
      <c r="I1005" s="21" t="str">
        <f>IFERROR(H1005/INDEX(표5[#All],MATCH(B1005,표5[[#All],[잉크]],0),5),"")</f>
        <v/>
      </c>
      <c r="J1005" s="542"/>
      <c r="K1005" s="25" t="str">
        <f>IF(ISBLANK(J1005),"",INDEX(호기!$A$1:$B$657,MATCH('생산계획(잉크)'!B1457,호기!$A$1:$A$657,0),2))</f>
        <v/>
      </c>
      <c r="L1005" s="24">
        <f>H1005+J1005-INDEX(표5[#All],MATCH(B1005,표5[[#All],[잉크]],0),5)</f>
        <v>0</v>
      </c>
      <c r="M1005" s="21" t="str">
        <f>IFERROR(L1005/INDEX(표5[#All],MATCH(B1005,표5[[#All],[잉크]],0),8),"")</f>
        <v/>
      </c>
      <c r="N1005" s="542"/>
      <c r="O1005" s="23" t="str">
        <f>IF(ISBLANK(N1005),"",INDEX(호기!$A$1:$B$657,MATCH('생산계획(잉크)'!B1457,호기!$A$1:$A$657,0),2))</f>
        <v/>
      </c>
      <c r="P1005" s="24">
        <f>L1005+N1005-INDEX(표5[#All],MATCH(B1005,표5[[#All],[잉크]],0),5)</f>
        <v>0</v>
      </c>
      <c r="Q1005" s="21" t="str">
        <f>IFERROR(P1005/INDEX(표5[#All],MATCH(B1005,표5[[#All],[잉크]],0),11),"")</f>
        <v/>
      </c>
      <c r="R1005" s="542"/>
      <c r="S1005" s="25" t="str">
        <f>IF(ISBLANK(R1005),"",INDEX(호기!$A$1:$B$657,MATCH('생산계획(잉크)'!B1457,호기!$A$1:$A$657,0),2))</f>
        <v/>
      </c>
      <c r="T1005" s="24">
        <f>P1005+R1005-INDEX(표5[#All],MATCH(B1005,표5[[#All],[잉크]],0),5)</f>
        <v>0</v>
      </c>
      <c r="U1005" s="21" t="str">
        <f>IFERROR(T1005/INDEX(표5[#All],MATCH(B1005,표5[[#All],[잉크]],0),14),"")</f>
        <v/>
      </c>
      <c r="V1005" s="542"/>
      <c r="W1005" s="23" t="str">
        <f>IF(ISBLANK(V1005),"",INDEX(호기!$A$1:$B$657,MATCH('생산계획(잉크)'!B1457,호기!$A$1:$A$657,0),2))</f>
        <v/>
      </c>
      <c r="X1005" s="24">
        <f>T1005+V1005-INDEX(표5[#All],MATCH(B1005,표5[[#All],[잉크]],0),5)</f>
        <v>0</v>
      </c>
      <c r="Y1005" s="21" t="str">
        <f>IFERROR(X1005/INDEX(표5[#All],MATCH(B1005,표5[[#All],[잉크]],0),17),"")</f>
        <v/>
      </c>
      <c r="Z1005" s="23"/>
      <c r="AA1005" s="23" t="str">
        <f>IF(ISBLANK(Z1005),"",INDEX(호기!$A$1:$B$657,MATCH('생산계획(잉크)'!B1457,호기!$A$1:$A$657,0),2))</f>
        <v/>
      </c>
      <c r="AB1005" s="24">
        <f>X1005+Z1005-INDEX(표5[#All],MATCH(B1005,표5[[#All],[잉크]],0),5)</f>
        <v>0</v>
      </c>
      <c r="AC1005" s="21" t="str">
        <f>IFERROR(AB1005/INDEX(표5[#All],MATCH(B1005,표5[[#All],[잉크]],0),20),"")</f>
        <v/>
      </c>
      <c r="AD1005" s="23"/>
      <c r="AE1005" s="235"/>
      <c r="BB1005" s="67"/>
      <c r="BC1005" s="67"/>
      <c r="BD1005" s="67"/>
      <c r="BE1005" s="67"/>
      <c r="BF1005" s="67"/>
    </row>
    <row r="1006" spans="2:58" hidden="1" x14ac:dyDescent="0.3">
      <c r="B1006" s="5" t="s">
        <v>4561</v>
      </c>
      <c r="C1006" s="68"/>
      <c r="D1006" s="69" t="str">
        <f>IFERROR(C1006/INDEX(표5[#All],MATCH(B1006,표5[[#All],[잉크]],0),2),"")</f>
        <v/>
      </c>
      <c r="E1006" s="22">
        <f>$C1006-INDEX(표5[#All],MATCH(B1006,표5[[#All],[잉크]],0),24)</f>
        <v>0</v>
      </c>
      <c r="F1006" s="542"/>
      <c r="G1006" s="23" t="str">
        <f>IF(ISBLANK(F1006),"",INDEX(호기!$A$1:$B$657,MATCH('생산계획(잉크)'!B1458,호기!$A$1:$A$657,0),2))</f>
        <v/>
      </c>
      <c r="H1006" s="24">
        <f>C1006+F1006-INDEX(표5[#All],MATCH(B1006,표5[[#All],[잉크]],0),2)</f>
        <v>0</v>
      </c>
      <c r="I1006" s="21" t="str">
        <f>IFERROR(H1006/INDEX(표5[#All],MATCH(B1006,표5[[#All],[잉크]],0),5),"")</f>
        <v/>
      </c>
      <c r="J1006" s="542"/>
      <c r="K1006" s="25" t="str">
        <f>IF(ISBLANK(J1006),"",INDEX(호기!$A$1:$B$657,MATCH('생산계획(잉크)'!B1458,호기!$A$1:$A$657,0),2))</f>
        <v/>
      </c>
      <c r="L1006" s="24">
        <f>H1006+J1006-INDEX(표5[#All],MATCH(B1006,표5[[#All],[잉크]],0),5)</f>
        <v>0</v>
      </c>
      <c r="M1006" s="21" t="str">
        <f>IFERROR(L1006/INDEX(표5[#All],MATCH(B1006,표5[[#All],[잉크]],0),8),"")</f>
        <v/>
      </c>
      <c r="N1006" s="542"/>
      <c r="O1006" s="23" t="str">
        <f>IF(ISBLANK(N1006),"",INDEX(호기!$A$1:$B$657,MATCH('생산계획(잉크)'!B1458,호기!$A$1:$A$657,0),2))</f>
        <v/>
      </c>
      <c r="P1006" s="24">
        <f>L1006+N1006-INDEX(표5[#All],MATCH(B1006,표5[[#All],[잉크]],0),5)</f>
        <v>0</v>
      </c>
      <c r="Q1006" s="21" t="str">
        <f>IFERROR(P1006/INDEX(표5[#All],MATCH(B1006,표5[[#All],[잉크]],0),11),"")</f>
        <v/>
      </c>
      <c r="R1006" s="542"/>
      <c r="S1006" s="25" t="str">
        <f>IF(ISBLANK(R1006),"",INDEX(호기!$A$1:$B$657,MATCH('생산계획(잉크)'!B1458,호기!$A$1:$A$657,0),2))</f>
        <v/>
      </c>
      <c r="T1006" s="24">
        <f>P1006+R1006-INDEX(표5[#All],MATCH(B1006,표5[[#All],[잉크]],0),5)</f>
        <v>0</v>
      </c>
      <c r="U1006" s="21" t="str">
        <f>IFERROR(T1006/INDEX(표5[#All],MATCH(B1006,표5[[#All],[잉크]],0),14),"")</f>
        <v/>
      </c>
      <c r="V1006" s="542"/>
      <c r="W1006" s="23" t="str">
        <f>IF(ISBLANK(V1006),"",INDEX(호기!$A$1:$B$657,MATCH('생산계획(잉크)'!B1458,호기!$A$1:$A$657,0),2))</f>
        <v/>
      </c>
      <c r="X1006" s="24">
        <f>T1006+V1006-INDEX(표5[#All],MATCH(B1006,표5[[#All],[잉크]],0),5)</f>
        <v>0</v>
      </c>
      <c r="Y1006" s="21" t="str">
        <f>IFERROR(X1006/INDEX(표5[#All],MATCH(B1006,표5[[#All],[잉크]],0),17),"")</f>
        <v/>
      </c>
      <c r="Z1006" s="23"/>
      <c r="AA1006" s="23" t="str">
        <f>IF(ISBLANK(Z1006),"",INDEX(호기!$A$1:$B$657,MATCH('생산계획(잉크)'!B1458,호기!$A$1:$A$657,0),2))</f>
        <v/>
      </c>
      <c r="AB1006" s="24">
        <f>X1006+Z1006-INDEX(표5[#All],MATCH(B1006,표5[[#All],[잉크]],0),5)</f>
        <v>0</v>
      </c>
      <c r="AC1006" s="21" t="str">
        <f>IFERROR(AB1006/INDEX(표5[#All],MATCH(B1006,표5[[#All],[잉크]],0),20),"")</f>
        <v/>
      </c>
      <c r="AD1006" s="23"/>
      <c r="AE1006" s="235"/>
      <c r="BB1006" s="67"/>
      <c r="BC1006" s="67"/>
      <c r="BD1006" s="67"/>
      <c r="BE1006" s="67"/>
      <c r="BF1006" s="67"/>
    </row>
    <row r="1007" spans="2:58" hidden="1" x14ac:dyDescent="0.3">
      <c r="B1007" s="5" t="s">
        <v>4562</v>
      </c>
      <c r="C1007" s="68"/>
      <c r="D1007" s="69" t="str">
        <f>IFERROR(C1007/INDEX(표5[#All],MATCH(B1007,표5[[#All],[잉크]],0),2),"")</f>
        <v/>
      </c>
      <c r="E1007" s="22">
        <f>$C1007-INDEX(표5[#All],MATCH(B1007,표5[[#All],[잉크]],0),24)</f>
        <v>0</v>
      </c>
      <c r="F1007" s="542"/>
      <c r="G1007" s="23" t="str">
        <f>IF(ISBLANK(F1007),"",INDEX(호기!$A$1:$B$657,MATCH('생산계획(잉크)'!B1459,호기!$A$1:$A$657,0),2))</f>
        <v/>
      </c>
      <c r="H1007" s="24">
        <f>C1007+F1007-INDEX(표5[#All],MATCH(B1007,표5[[#All],[잉크]],0),2)</f>
        <v>0</v>
      </c>
      <c r="I1007" s="21" t="str">
        <f>IFERROR(H1007/INDEX(표5[#All],MATCH(B1007,표5[[#All],[잉크]],0),5),"")</f>
        <v/>
      </c>
      <c r="J1007" s="542"/>
      <c r="K1007" s="25" t="str">
        <f>IF(ISBLANK(J1007),"",INDEX(호기!$A$1:$B$657,MATCH('생산계획(잉크)'!B1459,호기!$A$1:$A$657,0),2))</f>
        <v/>
      </c>
      <c r="L1007" s="24">
        <f>H1007+J1007-INDEX(표5[#All],MATCH(B1007,표5[[#All],[잉크]],0),5)</f>
        <v>0</v>
      </c>
      <c r="M1007" s="21" t="str">
        <f>IFERROR(L1007/INDEX(표5[#All],MATCH(B1007,표5[[#All],[잉크]],0),8),"")</f>
        <v/>
      </c>
      <c r="N1007" s="542"/>
      <c r="O1007" s="23" t="str">
        <f>IF(ISBLANK(N1007),"",INDEX(호기!$A$1:$B$657,MATCH('생산계획(잉크)'!B1459,호기!$A$1:$A$657,0),2))</f>
        <v/>
      </c>
      <c r="P1007" s="24">
        <f>L1007+N1007-INDEX(표5[#All],MATCH(B1007,표5[[#All],[잉크]],0),5)</f>
        <v>0</v>
      </c>
      <c r="Q1007" s="21" t="str">
        <f>IFERROR(P1007/INDEX(표5[#All],MATCH(B1007,표5[[#All],[잉크]],0),11),"")</f>
        <v/>
      </c>
      <c r="R1007" s="542"/>
      <c r="S1007" s="25" t="str">
        <f>IF(ISBLANK(R1007),"",INDEX(호기!$A$1:$B$657,MATCH('생산계획(잉크)'!B1459,호기!$A$1:$A$657,0),2))</f>
        <v/>
      </c>
      <c r="T1007" s="24">
        <f>P1007+R1007-INDEX(표5[#All],MATCH(B1007,표5[[#All],[잉크]],0),5)</f>
        <v>0</v>
      </c>
      <c r="U1007" s="21" t="str">
        <f>IFERROR(T1007/INDEX(표5[#All],MATCH(B1007,표5[[#All],[잉크]],0),14),"")</f>
        <v/>
      </c>
      <c r="V1007" s="542"/>
      <c r="W1007" s="23" t="str">
        <f>IF(ISBLANK(V1007),"",INDEX(호기!$A$1:$B$657,MATCH('생산계획(잉크)'!B1459,호기!$A$1:$A$657,0),2))</f>
        <v/>
      </c>
      <c r="X1007" s="24">
        <f>T1007+V1007-INDEX(표5[#All],MATCH(B1007,표5[[#All],[잉크]],0),5)</f>
        <v>0</v>
      </c>
      <c r="Y1007" s="21" t="str">
        <f>IFERROR(X1007/INDEX(표5[#All],MATCH(B1007,표5[[#All],[잉크]],0),17),"")</f>
        <v/>
      </c>
      <c r="Z1007" s="23"/>
      <c r="AA1007" s="23" t="str">
        <f>IF(ISBLANK(Z1007),"",INDEX(호기!$A$1:$B$657,MATCH('생산계획(잉크)'!B1459,호기!$A$1:$A$657,0),2))</f>
        <v/>
      </c>
      <c r="AB1007" s="24">
        <f>X1007+Z1007-INDEX(표5[#All],MATCH(B1007,표5[[#All],[잉크]],0),5)</f>
        <v>0</v>
      </c>
      <c r="AC1007" s="21" t="str">
        <f>IFERROR(AB1007/INDEX(표5[#All],MATCH(B1007,표5[[#All],[잉크]],0),20),"")</f>
        <v/>
      </c>
      <c r="AD1007" s="23"/>
      <c r="AE1007" s="235"/>
      <c r="BB1007" s="67"/>
      <c r="BC1007" s="67"/>
      <c r="BD1007" s="67"/>
      <c r="BE1007" s="67"/>
      <c r="BF1007" s="67"/>
    </row>
    <row r="1008" spans="2:58" hidden="1" x14ac:dyDescent="0.3">
      <c r="B1008" s="5" t="s">
        <v>4564</v>
      </c>
      <c r="C1008" s="68"/>
      <c r="D1008" s="69" t="str">
        <f>IFERROR(C1008/INDEX(표5[#All],MATCH(B1008,표5[[#All],[잉크]],0),2),"")</f>
        <v/>
      </c>
      <c r="E1008" s="22">
        <f>$C1008-INDEX(표5[#All],MATCH(B1008,표5[[#All],[잉크]],0),24)</f>
        <v>0</v>
      </c>
      <c r="F1008" s="542"/>
      <c r="G1008" s="23" t="str">
        <f>IF(ISBLANK(F1008),"",INDEX(호기!$A$1:$B$657,MATCH('생산계획(잉크)'!B1460,호기!$A$1:$A$657,0),2))</f>
        <v/>
      </c>
      <c r="H1008" s="24">
        <f>C1008+F1008-INDEX(표5[#All],MATCH(B1008,표5[[#All],[잉크]],0),2)</f>
        <v>0</v>
      </c>
      <c r="I1008" s="21" t="str">
        <f>IFERROR(H1008/INDEX(표5[#All],MATCH(B1008,표5[[#All],[잉크]],0),5),"")</f>
        <v/>
      </c>
      <c r="J1008" s="542"/>
      <c r="K1008" s="25" t="str">
        <f>IF(ISBLANK(J1008),"",INDEX(호기!$A$1:$B$657,MATCH('생산계획(잉크)'!B1460,호기!$A$1:$A$657,0),2))</f>
        <v/>
      </c>
      <c r="L1008" s="24">
        <f>H1008+J1008-INDEX(표5[#All],MATCH(B1008,표5[[#All],[잉크]],0),5)</f>
        <v>0</v>
      </c>
      <c r="M1008" s="21" t="str">
        <f>IFERROR(L1008/INDEX(표5[#All],MATCH(B1008,표5[[#All],[잉크]],0),8),"")</f>
        <v/>
      </c>
      <c r="N1008" s="542"/>
      <c r="O1008" s="23" t="str">
        <f>IF(ISBLANK(N1008),"",INDEX(호기!$A$1:$B$657,MATCH('생산계획(잉크)'!B1460,호기!$A$1:$A$657,0),2))</f>
        <v/>
      </c>
      <c r="P1008" s="24">
        <f>L1008+N1008-INDEX(표5[#All],MATCH(B1008,표5[[#All],[잉크]],0),5)</f>
        <v>0</v>
      </c>
      <c r="Q1008" s="21" t="str">
        <f>IFERROR(P1008/INDEX(표5[#All],MATCH(B1008,표5[[#All],[잉크]],0),11),"")</f>
        <v/>
      </c>
      <c r="R1008" s="542"/>
      <c r="S1008" s="25" t="str">
        <f>IF(ISBLANK(R1008),"",INDEX(호기!$A$1:$B$657,MATCH('생산계획(잉크)'!B1460,호기!$A$1:$A$657,0),2))</f>
        <v/>
      </c>
      <c r="T1008" s="24">
        <f>P1008+R1008-INDEX(표5[#All],MATCH(B1008,표5[[#All],[잉크]],0),5)</f>
        <v>0</v>
      </c>
      <c r="U1008" s="21" t="str">
        <f>IFERROR(T1008/INDEX(표5[#All],MATCH(B1008,표5[[#All],[잉크]],0),14),"")</f>
        <v/>
      </c>
      <c r="V1008" s="542"/>
      <c r="W1008" s="23" t="str">
        <f>IF(ISBLANK(V1008),"",INDEX(호기!$A$1:$B$657,MATCH('생산계획(잉크)'!B1460,호기!$A$1:$A$657,0),2))</f>
        <v/>
      </c>
      <c r="X1008" s="24">
        <f>T1008+V1008-INDEX(표5[#All],MATCH(B1008,표5[[#All],[잉크]],0),5)</f>
        <v>0</v>
      </c>
      <c r="Y1008" s="21" t="str">
        <f>IFERROR(X1008/INDEX(표5[#All],MATCH(B1008,표5[[#All],[잉크]],0),17),"")</f>
        <v/>
      </c>
      <c r="Z1008" s="23"/>
      <c r="AA1008" s="23" t="str">
        <f>IF(ISBLANK(Z1008),"",INDEX(호기!$A$1:$B$657,MATCH('생산계획(잉크)'!B1460,호기!$A$1:$A$657,0),2))</f>
        <v/>
      </c>
      <c r="AB1008" s="24">
        <f>X1008+Z1008-INDEX(표5[#All],MATCH(B1008,표5[[#All],[잉크]],0),5)</f>
        <v>0</v>
      </c>
      <c r="AC1008" s="21" t="str">
        <f>IFERROR(AB1008/INDEX(표5[#All],MATCH(B1008,표5[[#All],[잉크]],0),20),"")</f>
        <v/>
      </c>
      <c r="AD1008" s="23"/>
      <c r="AE1008" s="235"/>
      <c r="BB1008" s="67"/>
      <c r="BC1008" s="67"/>
      <c r="BD1008" s="67"/>
      <c r="BE1008" s="67"/>
      <c r="BF1008" s="67"/>
    </row>
    <row r="1009" spans="2:58" ht="17.25" hidden="1" customHeight="1" x14ac:dyDescent="0.3">
      <c r="B1009" s="5" t="s">
        <v>4570</v>
      </c>
      <c r="C1009" s="68"/>
      <c r="D1009" s="69" t="str">
        <f>IFERROR(C1009/INDEX(표5[#All],MATCH(B1009,표5[[#All],[잉크]],0),2),"")</f>
        <v/>
      </c>
      <c r="E1009" s="22">
        <f>$C1009-INDEX(표5[#All],MATCH(B1009,표5[[#All],[잉크]],0),24)</f>
        <v>0</v>
      </c>
      <c r="F1009" s="542"/>
      <c r="G1009" s="23" t="str">
        <f>IF(ISBLANK(F1009),"",INDEX(호기!$A$1:$B$657,MATCH('생산계획(잉크)'!B1461,호기!$A$1:$A$657,0),2))</f>
        <v/>
      </c>
      <c r="H1009" s="24">
        <f>C1009+F1009-INDEX(표5[#All],MATCH(B1009,표5[[#All],[잉크]],0),2)</f>
        <v>0</v>
      </c>
      <c r="I1009" s="21" t="str">
        <f>IFERROR(H1009/INDEX(표5[#All],MATCH(B1009,표5[[#All],[잉크]],0),5),"")</f>
        <v/>
      </c>
      <c r="J1009" s="542"/>
      <c r="K1009" s="25" t="str">
        <f>IF(ISBLANK(J1009),"",INDEX(호기!$A$1:$B$657,MATCH('생산계획(잉크)'!B1461,호기!$A$1:$A$657,0),2))</f>
        <v/>
      </c>
      <c r="L1009" s="24">
        <f>H1009+J1009-INDEX(표5[#All],MATCH(B1009,표5[[#All],[잉크]],0),5)</f>
        <v>0</v>
      </c>
      <c r="M1009" s="21" t="str">
        <f>IFERROR(L1009/INDEX(표5[#All],MATCH(B1009,표5[[#All],[잉크]],0),8),"")</f>
        <v/>
      </c>
      <c r="N1009" s="542"/>
      <c r="O1009" s="23" t="str">
        <f>IF(ISBLANK(N1009),"",INDEX(호기!$A$1:$B$657,MATCH('생산계획(잉크)'!B1461,호기!$A$1:$A$657,0),2))</f>
        <v/>
      </c>
      <c r="P1009" s="24">
        <f>L1009+N1009-INDEX(표5[#All],MATCH(B1009,표5[[#All],[잉크]],0),5)</f>
        <v>0</v>
      </c>
      <c r="Q1009" s="21" t="str">
        <f>IFERROR(P1009/INDEX(표5[#All],MATCH(B1009,표5[[#All],[잉크]],0),11),"")</f>
        <v/>
      </c>
      <c r="R1009" s="542"/>
      <c r="S1009" s="25" t="str">
        <f>IF(ISBLANK(R1009),"",INDEX(호기!$A$1:$B$657,MATCH('생산계획(잉크)'!B1461,호기!$A$1:$A$657,0),2))</f>
        <v/>
      </c>
      <c r="T1009" s="24">
        <f>P1009+R1009-INDEX(표5[#All],MATCH(B1009,표5[[#All],[잉크]],0),5)</f>
        <v>0</v>
      </c>
      <c r="U1009" s="21" t="str">
        <f>IFERROR(T1009/INDEX(표5[#All],MATCH(B1009,표5[[#All],[잉크]],0),14),"")</f>
        <v/>
      </c>
      <c r="V1009" s="542"/>
      <c r="W1009" s="23" t="str">
        <f>IF(ISBLANK(V1009),"",INDEX(호기!$A$1:$B$657,MATCH('생산계획(잉크)'!B1461,호기!$A$1:$A$657,0),2))</f>
        <v/>
      </c>
      <c r="X1009" s="24">
        <f>T1009+V1009-INDEX(표5[#All],MATCH(B1009,표5[[#All],[잉크]],0),5)</f>
        <v>0</v>
      </c>
      <c r="Y1009" s="21" t="str">
        <f>IFERROR(X1009/INDEX(표5[#All],MATCH(B1009,표5[[#All],[잉크]],0),17),"")</f>
        <v/>
      </c>
      <c r="Z1009" s="23"/>
      <c r="AA1009" s="23" t="str">
        <f>IF(ISBLANK(Z1009),"",INDEX(호기!$A$1:$B$657,MATCH('생산계획(잉크)'!B1461,호기!$A$1:$A$657,0),2))</f>
        <v/>
      </c>
      <c r="AB1009" s="24">
        <f>X1009+Z1009-INDEX(표5[#All],MATCH(B1009,표5[[#All],[잉크]],0),5)</f>
        <v>0</v>
      </c>
      <c r="AC1009" s="21" t="str">
        <f>IFERROR(AB1009/INDEX(표5[#All],MATCH(B1009,표5[[#All],[잉크]],0),20),"")</f>
        <v/>
      </c>
      <c r="AD1009" s="23"/>
      <c r="AE1009" s="235"/>
      <c r="BB1009" s="67"/>
      <c r="BC1009" s="67"/>
      <c r="BD1009" s="67"/>
      <c r="BE1009" s="67"/>
      <c r="BF1009" s="67"/>
    </row>
    <row r="1010" spans="2:58" hidden="1" x14ac:dyDescent="0.3">
      <c r="B1010" s="5" t="s">
        <v>4572</v>
      </c>
      <c r="C1010" s="68"/>
      <c r="D1010" s="69" t="str">
        <f>IFERROR(C1010/INDEX(표5[#All],MATCH(B1010,표5[[#All],[잉크]],0),2),"")</f>
        <v/>
      </c>
      <c r="E1010" s="22">
        <f>$C1010-INDEX(표5[#All],MATCH(B1010,표5[[#All],[잉크]],0),24)</f>
        <v>0</v>
      </c>
      <c r="F1010" s="542"/>
      <c r="G1010" s="23" t="str">
        <f>IF(ISBLANK(F1010),"",INDEX(호기!$A$1:$B$657,MATCH('생산계획(잉크)'!B1462,호기!$A$1:$A$657,0),2))</f>
        <v/>
      </c>
      <c r="H1010" s="24">
        <f>C1010+F1010-INDEX(표5[#All],MATCH(B1010,표5[[#All],[잉크]],0),2)</f>
        <v>0</v>
      </c>
      <c r="I1010" s="21" t="str">
        <f>IFERROR(H1010/INDEX(표5[#All],MATCH(B1010,표5[[#All],[잉크]],0),5),"")</f>
        <v/>
      </c>
      <c r="J1010" s="542"/>
      <c r="K1010" s="25" t="str">
        <f>IF(ISBLANK(J1010),"",INDEX(호기!$A$1:$B$657,MATCH('생산계획(잉크)'!B1462,호기!$A$1:$A$657,0),2))</f>
        <v/>
      </c>
      <c r="L1010" s="24">
        <f>H1010+J1010-INDEX(표5[#All],MATCH(B1010,표5[[#All],[잉크]],0),5)</f>
        <v>0</v>
      </c>
      <c r="M1010" s="21" t="str">
        <f>IFERROR(L1010/INDEX(표5[#All],MATCH(B1010,표5[[#All],[잉크]],0),8),"")</f>
        <v/>
      </c>
      <c r="N1010" s="542"/>
      <c r="O1010" s="23" t="str">
        <f>IF(ISBLANK(N1010),"",INDEX(호기!$A$1:$B$657,MATCH('생산계획(잉크)'!B1462,호기!$A$1:$A$657,0),2))</f>
        <v/>
      </c>
      <c r="P1010" s="24">
        <f>L1010+N1010-INDEX(표5[#All],MATCH(B1010,표5[[#All],[잉크]],0),5)</f>
        <v>0</v>
      </c>
      <c r="Q1010" s="21" t="str">
        <f>IFERROR(P1010/INDEX(표5[#All],MATCH(B1010,표5[[#All],[잉크]],0),11),"")</f>
        <v/>
      </c>
      <c r="R1010" s="542"/>
      <c r="S1010" s="25" t="str">
        <f>IF(ISBLANK(R1010),"",INDEX(호기!$A$1:$B$657,MATCH('생산계획(잉크)'!B1462,호기!$A$1:$A$657,0),2))</f>
        <v/>
      </c>
      <c r="T1010" s="24">
        <f>P1010+R1010-INDEX(표5[#All],MATCH(B1010,표5[[#All],[잉크]],0),5)</f>
        <v>0</v>
      </c>
      <c r="U1010" s="21" t="str">
        <f>IFERROR(T1010/INDEX(표5[#All],MATCH(B1010,표5[[#All],[잉크]],0),14),"")</f>
        <v/>
      </c>
      <c r="V1010" s="542"/>
      <c r="W1010" s="23" t="str">
        <f>IF(ISBLANK(V1010),"",INDEX(호기!$A$1:$B$657,MATCH('생산계획(잉크)'!B1462,호기!$A$1:$A$657,0),2))</f>
        <v/>
      </c>
      <c r="X1010" s="24">
        <f>T1010+V1010-INDEX(표5[#All],MATCH(B1010,표5[[#All],[잉크]],0),5)</f>
        <v>0</v>
      </c>
      <c r="Y1010" s="21" t="str">
        <f>IFERROR(X1010/INDEX(표5[#All],MATCH(B1010,표5[[#All],[잉크]],0),17),"")</f>
        <v/>
      </c>
      <c r="Z1010" s="23"/>
      <c r="AA1010" s="23" t="str">
        <f>IF(ISBLANK(Z1010),"",INDEX(호기!$A$1:$B$657,MATCH('생산계획(잉크)'!B1462,호기!$A$1:$A$657,0),2))</f>
        <v/>
      </c>
      <c r="AB1010" s="24">
        <f>X1010+Z1010-INDEX(표5[#All],MATCH(B1010,표5[[#All],[잉크]],0),5)</f>
        <v>0</v>
      </c>
      <c r="AC1010" s="21" t="str">
        <f>IFERROR(AB1010/INDEX(표5[#All],MATCH(B1010,표5[[#All],[잉크]],0),20),"")</f>
        <v/>
      </c>
      <c r="AD1010" s="23"/>
      <c r="AE1010" s="235"/>
      <c r="BB1010" s="67"/>
      <c r="BC1010" s="67"/>
      <c r="BD1010" s="67"/>
      <c r="BE1010" s="67"/>
      <c r="BF1010" s="67"/>
    </row>
    <row r="1011" spans="2:58" ht="17.25" hidden="1" customHeight="1" x14ac:dyDescent="0.3">
      <c r="B1011" s="5" t="s">
        <v>4573</v>
      </c>
      <c r="C1011" s="68"/>
      <c r="D1011" s="69" t="str">
        <f>IFERROR(C1011/INDEX(표5[#All],MATCH(B1011,표5[[#All],[잉크]],0),2),"")</f>
        <v/>
      </c>
      <c r="E1011" s="22">
        <f>$C1011-INDEX(표5[#All],MATCH(B1011,표5[[#All],[잉크]],0),24)</f>
        <v>0</v>
      </c>
      <c r="F1011" s="542"/>
      <c r="G1011" s="23" t="str">
        <f>IF(ISBLANK(F1011),"",INDEX(호기!$A$1:$B$657,MATCH('생산계획(잉크)'!B1463,호기!$A$1:$A$657,0),2))</f>
        <v/>
      </c>
      <c r="H1011" s="24">
        <f>C1011+F1011-INDEX(표5[#All],MATCH(B1011,표5[[#All],[잉크]],0),2)</f>
        <v>0</v>
      </c>
      <c r="I1011" s="21" t="str">
        <f>IFERROR(H1011/INDEX(표5[#All],MATCH(B1011,표5[[#All],[잉크]],0),5),"")</f>
        <v/>
      </c>
      <c r="J1011" s="542"/>
      <c r="K1011" s="25" t="str">
        <f>IF(ISBLANK(J1011),"",INDEX(호기!$A$1:$B$657,MATCH('생산계획(잉크)'!B1463,호기!$A$1:$A$657,0),2))</f>
        <v/>
      </c>
      <c r="L1011" s="24">
        <f>H1011+J1011-INDEX(표5[#All],MATCH(B1011,표5[[#All],[잉크]],0),5)</f>
        <v>0</v>
      </c>
      <c r="M1011" s="21" t="str">
        <f>IFERROR(L1011/INDEX(표5[#All],MATCH(B1011,표5[[#All],[잉크]],0),8),"")</f>
        <v/>
      </c>
      <c r="N1011" s="542"/>
      <c r="O1011" s="23" t="str">
        <f>IF(ISBLANK(N1011),"",INDEX(호기!$A$1:$B$657,MATCH('생산계획(잉크)'!B1463,호기!$A$1:$A$657,0),2))</f>
        <v/>
      </c>
      <c r="P1011" s="24">
        <f>L1011+N1011-INDEX(표5[#All],MATCH(B1011,표5[[#All],[잉크]],0),5)</f>
        <v>0</v>
      </c>
      <c r="Q1011" s="21" t="str">
        <f>IFERROR(P1011/INDEX(표5[#All],MATCH(B1011,표5[[#All],[잉크]],0),11),"")</f>
        <v/>
      </c>
      <c r="R1011" s="542"/>
      <c r="S1011" s="25" t="str">
        <f>IF(ISBLANK(R1011),"",INDEX(호기!$A$1:$B$657,MATCH('생산계획(잉크)'!B1463,호기!$A$1:$A$657,0),2))</f>
        <v/>
      </c>
      <c r="T1011" s="24">
        <f>P1011+R1011-INDEX(표5[#All],MATCH(B1011,표5[[#All],[잉크]],0),5)</f>
        <v>0</v>
      </c>
      <c r="U1011" s="21" t="str">
        <f>IFERROR(T1011/INDEX(표5[#All],MATCH(B1011,표5[[#All],[잉크]],0),14),"")</f>
        <v/>
      </c>
      <c r="V1011" s="542"/>
      <c r="W1011" s="23" t="str">
        <f>IF(ISBLANK(V1011),"",INDEX(호기!$A$1:$B$657,MATCH('생산계획(잉크)'!B1463,호기!$A$1:$A$657,0),2))</f>
        <v/>
      </c>
      <c r="X1011" s="24">
        <f>T1011+V1011-INDEX(표5[#All],MATCH(B1011,표5[[#All],[잉크]],0),5)</f>
        <v>0</v>
      </c>
      <c r="Y1011" s="21" t="str">
        <f>IFERROR(X1011/INDEX(표5[#All],MATCH(B1011,표5[[#All],[잉크]],0),17),"")</f>
        <v/>
      </c>
      <c r="Z1011" s="23"/>
      <c r="AA1011" s="23" t="str">
        <f>IF(ISBLANK(Z1011),"",INDEX(호기!$A$1:$B$657,MATCH('생산계획(잉크)'!B1463,호기!$A$1:$A$657,0),2))</f>
        <v/>
      </c>
      <c r="AB1011" s="24">
        <f>X1011+Z1011-INDEX(표5[#All],MATCH(B1011,표5[[#All],[잉크]],0),5)</f>
        <v>0</v>
      </c>
      <c r="AC1011" s="21" t="str">
        <f>IFERROR(AB1011/INDEX(표5[#All],MATCH(B1011,표5[[#All],[잉크]],0),20),"")</f>
        <v/>
      </c>
      <c r="AD1011" s="23"/>
      <c r="AE1011" s="235"/>
      <c r="BB1011" s="67"/>
      <c r="BC1011" s="67"/>
      <c r="BD1011" s="67"/>
      <c r="BE1011" s="67"/>
      <c r="BF1011" s="67"/>
    </row>
    <row r="1012" spans="2:58" ht="17.25" hidden="1" customHeight="1" x14ac:dyDescent="0.3">
      <c r="B1012" s="5" t="s">
        <v>4574</v>
      </c>
      <c r="C1012" s="68"/>
      <c r="D1012" s="69" t="str">
        <f>IFERROR(C1012/INDEX(표5[#All],MATCH(B1012,표5[[#All],[잉크]],0),2),"")</f>
        <v/>
      </c>
      <c r="E1012" s="22">
        <f>$C1012-INDEX(표5[#All],MATCH(B1012,표5[[#All],[잉크]],0),24)</f>
        <v>0</v>
      </c>
      <c r="F1012" s="542"/>
      <c r="G1012" s="23" t="str">
        <f>IF(ISBLANK(F1012),"",INDEX(호기!$A$1:$B$657,MATCH('생산계획(잉크)'!B1464,호기!$A$1:$A$657,0),2))</f>
        <v/>
      </c>
      <c r="H1012" s="24">
        <f>C1012+F1012-INDEX(표5[#All],MATCH(B1012,표5[[#All],[잉크]],0),2)</f>
        <v>0</v>
      </c>
      <c r="I1012" s="21" t="str">
        <f>IFERROR(H1012/INDEX(표5[#All],MATCH(B1012,표5[[#All],[잉크]],0),5),"")</f>
        <v/>
      </c>
      <c r="J1012" s="542"/>
      <c r="K1012" s="25" t="str">
        <f>IF(ISBLANK(J1012),"",INDEX(호기!$A$1:$B$657,MATCH('생산계획(잉크)'!B1464,호기!$A$1:$A$657,0),2))</f>
        <v/>
      </c>
      <c r="L1012" s="24">
        <f>H1012+J1012-INDEX(표5[#All],MATCH(B1012,표5[[#All],[잉크]],0),5)</f>
        <v>0</v>
      </c>
      <c r="M1012" s="21" t="str">
        <f>IFERROR(L1012/INDEX(표5[#All],MATCH(B1012,표5[[#All],[잉크]],0),8),"")</f>
        <v/>
      </c>
      <c r="N1012" s="542"/>
      <c r="O1012" s="23" t="str">
        <f>IF(ISBLANK(N1012),"",INDEX(호기!$A$1:$B$657,MATCH('생산계획(잉크)'!B1464,호기!$A$1:$A$657,0),2))</f>
        <v/>
      </c>
      <c r="P1012" s="24">
        <f>L1012+N1012-INDEX(표5[#All],MATCH(B1012,표5[[#All],[잉크]],0),5)</f>
        <v>0</v>
      </c>
      <c r="Q1012" s="21" t="str">
        <f>IFERROR(P1012/INDEX(표5[#All],MATCH(B1012,표5[[#All],[잉크]],0),11),"")</f>
        <v/>
      </c>
      <c r="R1012" s="542"/>
      <c r="S1012" s="25" t="str">
        <f>IF(ISBLANK(R1012),"",INDEX(호기!$A$1:$B$657,MATCH('생산계획(잉크)'!B1464,호기!$A$1:$A$657,0),2))</f>
        <v/>
      </c>
      <c r="T1012" s="24">
        <f>P1012+R1012-INDEX(표5[#All],MATCH(B1012,표5[[#All],[잉크]],0),5)</f>
        <v>0</v>
      </c>
      <c r="U1012" s="21" t="str">
        <f>IFERROR(T1012/INDEX(표5[#All],MATCH(B1012,표5[[#All],[잉크]],0),14),"")</f>
        <v/>
      </c>
      <c r="V1012" s="542"/>
      <c r="W1012" s="23" t="str">
        <f>IF(ISBLANK(V1012),"",INDEX(호기!$A$1:$B$657,MATCH('생산계획(잉크)'!B1464,호기!$A$1:$A$657,0),2))</f>
        <v/>
      </c>
      <c r="X1012" s="24">
        <f>T1012+V1012-INDEX(표5[#All],MATCH(B1012,표5[[#All],[잉크]],0),5)</f>
        <v>0</v>
      </c>
      <c r="Y1012" s="21" t="str">
        <f>IFERROR(X1012/INDEX(표5[#All],MATCH(B1012,표5[[#All],[잉크]],0),17),"")</f>
        <v/>
      </c>
      <c r="Z1012" s="23"/>
      <c r="AA1012" s="23" t="str">
        <f>IF(ISBLANK(Z1012),"",INDEX(호기!$A$1:$B$657,MATCH('생산계획(잉크)'!B1464,호기!$A$1:$A$657,0),2))</f>
        <v/>
      </c>
      <c r="AB1012" s="24">
        <f>X1012+Z1012-INDEX(표5[#All],MATCH(B1012,표5[[#All],[잉크]],0),5)</f>
        <v>0</v>
      </c>
      <c r="AC1012" s="21" t="str">
        <f>IFERROR(AB1012/INDEX(표5[#All],MATCH(B1012,표5[[#All],[잉크]],0),20),"")</f>
        <v/>
      </c>
      <c r="AD1012" s="23"/>
      <c r="AE1012" s="235"/>
      <c r="BB1012" s="67"/>
      <c r="BC1012" s="67"/>
      <c r="BD1012" s="67"/>
      <c r="BE1012" s="67"/>
      <c r="BF1012" s="67"/>
    </row>
    <row r="1013" spans="2:58" hidden="1" x14ac:dyDescent="0.3">
      <c r="B1013" s="5" t="s">
        <v>4596</v>
      </c>
      <c r="C1013" s="68"/>
      <c r="D1013" s="69" t="str">
        <f>IFERROR(C1013/INDEX(표5[#All],MATCH(B1013,표5[[#All],[잉크]],0),2),"")</f>
        <v/>
      </c>
      <c r="E1013" s="22">
        <f>$C1013-INDEX(표5[#All],MATCH(B1013,표5[[#All],[잉크]],0),24)</f>
        <v>0</v>
      </c>
      <c r="F1013" s="542"/>
      <c r="G1013" s="23" t="str">
        <f>IF(ISBLANK(F1013),"",INDEX(호기!$A$1:$B$657,MATCH('생산계획(잉크)'!B1465,호기!$A$1:$A$657,0),2))</f>
        <v/>
      </c>
      <c r="H1013" s="24">
        <f>C1013+F1013-INDEX(표5[#All],MATCH(B1013,표5[[#All],[잉크]],0),2)</f>
        <v>0</v>
      </c>
      <c r="I1013" s="21" t="str">
        <f>IFERROR(H1013/INDEX(표5[#All],MATCH(B1013,표5[[#All],[잉크]],0),5),"")</f>
        <v/>
      </c>
      <c r="J1013" s="542"/>
      <c r="K1013" s="25" t="str">
        <f>IF(ISBLANK(J1013),"",INDEX(호기!$A$1:$B$657,MATCH('생산계획(잉크)'!B1465,호기!$A$1:$A$657,0),2))</f>
        <v/>
      </c>
      <c r="L1013" s="24">
        <f>H1013+J1013-INDEX(표5[#All],MATCH(B1013,표5[[#All],[잉크]],0),5)</f>
        <v>0</v>
      </c>
      <c r="M1013" s="21" t="str">
        <f>IFERROR(L1013/INDEX(표5[#All],MATCH(B1013,표5[[#All],[잉크]],0),8),"")</f>
        <v/>
      </c>
      <c r="N1013" s="542"/>
      <c r="O1013" s="23" t="str">
        <f>IF(ISBLANK(N1013),"",INDEX(호기!$A$1:$B$657,MATCH('생산계획(잉크)'!B1465,호기!$A$1:$A$657,0),2))</f>
        <v/>
      </c>
      <c r="P1013" s="24">
        <f>L1013+N1013-INDEX(표5[#All],MATCH(B1013,표5[[#All],[잉크]],0),5)</f>
        <v>0</v>
      </c>
      <c r="Q1013" s="21" t="str">
        <f>IFERROR(P1013/INDEX(표5[#All],MATCH(B1013,표5[[#All],[잉크]],0),11),"")</f>
        <v/>
      </c>
      <c r="R1013" s="542"/>
      <c r="S1013" s="25" t="str">
        <f>IF(ISBLANK(R1013),"",INDEX(호기!$A$1:$B$657,MATCH('생산계획(잉크)'!B1465,호기!$A$1:$A$657,0),2))</f>
        <v/>
      </c>
      <c r="T1013" s="24">
        <f>P1013+R1013-INDEX(표5[#All],MATCH(B1013,표5[[#All],[잉크]],0),5)</f>
        <v>0</v>
      </c>
      <c r="U1013" s="21" t="str">
        <f>IFERROR(T1013/INDEX(표5[#All],MATCH(B1013,표5[[#All],[잉크]],0),14),"")</f>
        <v/>
      </c>
      <c r="V1013" s="542"/>
      <c r="W1013" s="23" t="str">
        <f>IF(ISBLANK(V1013),"",INDEX(호기!$A$1:$B$657,MATCH('생산계획(잉크)'!B1465,호기!$A$1:$A$657,0),2))</f>
        <v/>
      </c>
      <c r="X1013" s="24">
        <f>T1013+V1013-INDEX(표5[#All],MATCH(B1013,표5[[#All],[잉크]],0),5)</f>
        <v>0</v>
      </c>
      <c r="Y1013" s="21" t="str">
        <f>IFERROR(X1013/INDEX(표5[#All],MATCH(B1013,표5[[#All],[잉크]],0),17),"")</f>
        <v/>
      </c>
      <c r="Z1013" s="23"/>
      <c r="AA1013" s="23" t="str">
        <f>IF(ISBLANK(Z1013),"",INDEX(호기!$A$1:$B$657,MATCH('생산계획(잉크)'!B1465,호기!$A$1:$A$657,0),2))</f>
        <v/>
      </c>
      <c r="AB1013" s="24">
        <f>X1013+Z1013-INDEX(표5[#All],MATCH(B1013,표5[[#All],[잉크]],0),5)</f>
        <v>0</v>
      </c>
      <c r="AC1013" s="21" t="str">
        <f>IFERROR(AB1013/INDEX(표5[#All],MATCH(B1013,표5[[#All],[잉크]],0),20),"")</f>
        <v/>
      </c>
      <c r="AD1013" s="23"/>
      <c r="AE1013" s="235"/>
      <c r="BB1013" s="67"/>
      <c r="BC1013" s="67"/>
      <c r="BD1013" s="67"/>
      <c r="BE1013" s="67"/>
      <c r="BF1013" s="67"/>
    </row>
    <row r="1014" spans="2:58" ht="17.25" hidden="1" customHeight="1" x14ac:dyDescent="0.3">
      <c r="B1014" s="5" t="s">
        <v>4597</v>
      </c>
      <c r="C1014" s="68"/>
      <c r="D1014" s="69" t="str">
        <f>IFERROR(C1014/INDEX(표5[#All],MATCH(B1014,표5[[#All],[잉크]],0),2),"")</f>
        <v/>
      </c>
      <c r="E1014" s="22">
        <f>$C1014-INDEX(표5[#All],MATCH(B1014,표5[[#All],[잉크]],0),24)</f>
        <v>0</v>
      </c>
      <c r="F1014" s="542"/>
      <c r="G1014" s="23" t="str">
        <f>IF(ISBLANK(F1014),"",INDEX(호기!$A$1:$B$657,MATCH('생산계획(잉크)'!B1466,호기!$A$1:$A$657,0),2))</f>
        <v/>
      </c>
      <c r="H1014" s="24">
        <f>C1014+F1014-INDEX(표5[#All],MATCH(B1014,표5[[#All],[잉크]],0),2)</f>
        <v>0</v>
      </c>
      <c r="I1014" s="21" t="str">
        <f>IFERROR(H1014/INDEX(표5[#All],MATCH(B1014,표5[[#All],[잉크]],0),5),"")</f>
        <v/>
      </c>
      <c r="J1014" s="542"/>
      <c r="K1014" s="25" t="str">
        <f>IF(ISBLANK(J1014),"",INDEX(호기!$A$1:$B$657,MATCH('생산계획(잉크)'!B1466,호기!$A$1:$A$657,0),2))</f>
        <v/>
      </c>
      <c r="L1014" s="24">
        <f>H1014+J1014-INDEX(표5[#All],MATCH(B1014,표5[[#All],[잉크]],0),5)</f>
        <v>0</v>
      </c>
      <c r="M1014" s="21" t="str">
        <f>IFERROR(L1014/INDEX(표5[#All],MATCH(B1014,표5[[#All],[잉크]],0),8),"")</f>
        <v/>
      </c>
      <c r="N1014" s="542"/>
      <c r="O1014" s="23" t="str">
        <f>IF(ISBLANK(N1014),"",INDEX(호기!$A$1:$B$657,MATCH('생산계획(잉크)'!B1466,호기!$A$1:$A$657,0),2))</f>
        <v/>
      </c>
      <c r="P1014" s="24">
        <f>L1014+N1014-INDEX(표5[#All],MATCH(B1014,표5[[#All],[잉크]],0),5)</f>
        <v>0</v>
      </c>
      <c r="Q1014" s="21" t="str">
        <f>IFERROR(P1014/INDEX(표5[#All],MATCH(B1014,표5[[#All],[잉크]],0),11),"")</f>
        <v/>
      </c>
      <c r="R1014" s="542"/>
      <c r="S1014" s="25" t="str">
        <f>IF(ISBLANK(R1014),"",INDEX(호기!$A$1:$B$657,MATCH('생산계획(잉크)'!B1466,호기!$A$1:$A$657,0),2))</f>
        <v/>
      </c>
      <c r="T1014" s="24">
        <f>P1014+R1014-INDEX(표5[#All],MATCH(B1014,표5[[#All],[잉크]],0),5)</f>
        <v>0</v>
      </c>
      <c r="U1014" s="21" t="str">
        <f>IFERROR(T1014/INDEX(표5[#All],MATCH(B1014,표5[[#All],[잉크]],0),14),"")</f>
        <v/>
      </c>
      <c r="V1014" s="542"/>
      <c r="W1014" s="23" t="str">
        <f>IF(ISBLANK(V1014),"",INDEX(호기!$A$1:$B$657,MATCH('생산계획(잉크)'!B1466,호기!$A$1:$A$657,0),2))</f>
        <v/>
      </c>
      <c r="X1014" s="24">
        <f>T1014+V1014-INDEX(표5[#All],MATCH(B1014,표5[[#All],[잉크]],0),5)</f>
        <v>0</v>
      </c>
      <c r="Y1014" s="21" t="str">
        <f>IFERROR(X1014/INDEX(표5[#All],MATCH(B1014,표5[[#All],[잉크]],0),17),"")</f>
        <v/>
      </c>
      <c r="Z1014" s="23"/>
      <c r="AA1014" s="23" t="str">
        <f>IF(ISBLANK(Z1014),"",INDEX(호기!$A$1:$B$657,MATCH('생산계획(잉크)'!B1466,호기!$A$1:$A$657,0),2))</f>
        <v/>
      </c>
      <c r="AB1014" s="24">
        <f>X1014+Z1014-INDEX(표5[#All],MATCH(B1014,표5[[#All],[잉크]],0),5)</f>
        <v>0</v>
      </c>
      <c r="AC1014" s="21" t="str">
        <f>IFERROR(AB1014/INDEX(표5[#All],MATCH(B1014,표5[[#All],[잉크]],0),20),"")</f>
        <v/>
      </c>
      <c r="AD1014" s="23"/>
      <c r="AE1014" s="235"/>
      <c r="BB1014" s="67"/>
      <c r="BC1014" s="67"/>
      <c r="BD1014" s="67"/>
      <c r="BE1014" s="67"/>
      <c r="BF1014" s="67"/>
    </row>
    <row r="1015" spans="2:58" ht="17.25" hidden="1" customHeight="1" x14ac:dyDescent="0.3">
      <c r="B1015" s="5" t="s">
        <v>4587</v>
      </c>
      <c r="C1015" s="68"/>
      <c r="D1015" s="69" t="str">
        <f>IFERROR(C1015/INDEX(표5[#All],MATCH(B1015,표5[[#All],[잉크]],0),2),"")</f>
        <v/>
      </c>
      <c r="E1015" s="22">
        <f>$C1015-INDEX(표5[#All],MATCH(B1015,표5[[#All],[잉크]],0),24)</f>
        <v>0</v>
      </c>
      <c r="F1015" s="542"/>
      <c r="G1015" s="23" t="str">
        <f>IF(ISBLANK(F1015),"",INDEX(호기!$A$1:$B$657,MATCH('생산계획(잉크)'!B1467,호기!$A$1:$A$657,0),2))</f>
        <v/>
      </c>
      <c r="H1015" s="24">
        <f>C1015+F1015-INDEX(표5[#All],MATCH(B1015,표5[[#All],[잉크]],0),2)</f>
        <v>0</v>
      </c>
      <c r="I1015" s="21" t="str">
        <f>IFERROR(H1015/INDEX(표5[#All],MATCH(B1015,표5[[#All],[잉크]],0),5),"")</f>
        <v/>
      </c>
      <c r="J1015" s="542"/>
      <c r="K1015" s="25" t="str">
        <f>IF(ISBLANK(J1015),"",INDEX(호기!$A$1:$B$657,MATCH('생산계획(잉크)'!B1467,호기!$A$1:$A$657,0),2))</f>
        <v/>
      </c>
      <c r="L1015" s="24">
        <f>H1015+J1015-INDEX(표5[#All],MATCH(B1015,표5[[#All],[잉크]],0),5)</f>
        <v>0</v>
      </c>
      <c r="M1015" s="21" t="str">
        <f>IFERROR(L1015/INDEX(표5[#All],MATCH(B1015,표5[[#All],[잉크]],0),8),"")</f>
        <v/>
      </c>
      <c r="N1015" s="542"/>
      <c r="O1015" s="23" t="str">
        <f>IF(ISBLANK(N1015),"",INDEX(호기!$A$1:$B$657,MATCH('생산계획(잉크)'!B1467,호기!$A$1:$A$657,0),2))</f>
        <v/>
      </c>
      <c r="P1015" s="24">
        <f>L1015+N1015-INDEX(표5[#All],MATCH(B1015,표5[[#All],[잉크]],0),5)</f>
        <v>0</v>
      </c>
      <c r="Q1015" s="21" t="str">
        <f>IFERROR(P1015/INDEX(표5[#All],MATCH(B1015,표5[[#All],[잉크]],0),11),"")</f>
        <v/>
      </c>
      <c r="R1015" s="542"/>
      <c r="S1015" s="25" t="str">
        <f>IF(ISBLANK(R1015),"",INDEX(호기!$A$1:$B$657,MATCH('생산계획(잉크)'!B1467,호기!$A$1:$A$657,0),2))</f>
        <v/>
      </c>
      <c r="T1015" s="24">
        <f>P1015+R1015-INDEX(표5[#All],MATCH(B1015,표5[[#All],[잉크]],0),5)</f>
        <v>0</v>
      </c>
      <c r="U1015" s="21" t="str">
        <f>IFERROR(T1015/INDEX(표5[#All],MATCH(B1015,표5[[#All],[잉크]],0),14),"")</f>
        <v/>
      </c>
      <c r="V1015" s="542"/>
      <c r="W1015" s="23" t="str">
        <f>IF(ISBLANK(V1015),"",INDEX(호기!$A$1:$B$657,MATCH('생산계획(잉크)'!B1467,호기!$A$1:$A$657,0),2))</f>
        <v/>
      </c>
      <c r="X1015" s="24">
        <f>T1015+V1015-INDEX(표5[#All],MATCH(B1015,표5[[#All],[잉크]],0),5)</f>
        <v>0</v>
      </c>
      <c r="Y1015" s="21" t="str">
        <f>IFERROR(X1015/INDEX(표5[#All],MATCH(B1015,표5[[#All],[잉크]],0),17),"")</f>
        <v/>
      </c>
      <c r="Z1015" s="23"/>
      <c r="AA1015" s="23" t="str">
        <f>IF(ISBLANK(Z1015),"",INDEX(호기!$A$1:$B$657,MATCH('생산계획(잉크)'!B1467,호기!$A$1:$A$657,0),2))</f>
        <v/>
      </c>
      <c r="AB1015" s="24">
        <f>X1015+Z1015-INDEX(표5[#All],MATCH(B1015,표5[[#All],[잉크]],0),5)</f>
        <v>0</v>
      </c>
      <c r="AC1015" s="21" t="str">
        <f>IFERROR(AB1015/INDEX(표5[#All],MATCH(B1015,표5[[#All],[잉크]],0),20),"")</f>
        <v/>
      </c>
      <c r="AD1015" s="23"/>
      <c r="AE1015" s="235"/>
      <c r="BB1015" s="67"/>
      <c r="BC1015" s="67"/>
      <c r="BD1015" s="67"/>
      <c r="BE1015" s="67"/>
      <c r="BF1015" s="67"/>
    </row>
    <row r="1016" spans="2:58" ht="17.25" hidden="1" customHeight="1" x14ac:dyDescent="0.3">
      <c r="B1016" s="5" t="s">
        <v>4608</v>
      </c>
      <c r="C1016" s="68"/>
      <c r="D1016" s="69" t="str">
        <f>IFERROR(C1016/INDEX(표5[#All],MATCH(B1016,표5[[#All],[잉크]],0),2),"")</f>
        <v/>
      </c>
      <c r="E1016" s="22">
        <f>$C1016-INDEX(표5[#All],MATCH(B1016,표5[[#All],[잉크]],0),24)</f>
        <v>0</v>
      </c>
      <c r="F1016" s="542"/>
      <c r="G1016" s="23" t="str">
        <f>IF(ISBLANK(F1016),"",INDEX(호기!$A$1:$B$657,MATCH('생산계획(잉크)'!B1468,호기!$A$1:$A$657,0),2))</f>
        <v/>
      </c>
      <c r="H1016" s="24">
        <f>C1016+F1016-INDEX(표5[#All],MATCH(B1016,표5[[#All],[잉크]],0),2)</f>
        <v>0</v>
      </c>
      <c r="I1016" s="21" t="str">
        <f>IFERROR(H1016/INDEX(표5[#All],MATCH(B1016,표5[[#All],[잉크]],0),5),"")</f>
        <v/>
      </c>
      <c r="J1016" s="542"/>
      <c r="K1016" s="25" t="str">
        <f>IF(ISBLANK(J1016),"",INDEX(호기!$A$1:$B$657,MATCH('생산계획(잉크)'!B1468,호기!$A$1:$A$657,0),2))</f>
        <v/>
      </c>
      <c r="L1016" s="24">
        <f>H1016+J1016-INDEX(표5[#All],MATCH(B1016,표5[[#All],[잉크]],0),5)</f>
        <v>0</v>
      </c>
      <c r="M1016" s="21" t="str">
        <f>IFERROR(L1016/INDEX(표5[#All],MATCH(B1016,표5[[#All],[잉크]],0),8),"")</f>
        <v/>
      </c>
      <c r="N1016" s="542"/>
      <c r="O1016" s="23" t="str">
        <f>IF(ISBLANK(N1016),"",INDEX(호기!$A$1:$B$657,MATCH('생산계획(잉크)'!B1468,호기!$A$1:$A$657,0),2))</f>
        <v/>
      </c>
      <c r="P1016" s="24">
        <f>L1016+N1016-INDEX(표5[#All],MATCH(B1016,표5[[#All],[잉크]],0),5)</f>
        <v>0</v>
      </c>
      <c r="Q1016" s="21" t="str">
        <f>IFERROR(P1016/INDEX(표5[#All],MATCH(B1016,표5[[#All],[잉크]],0),11),"")</f>
        <v/>
      </c>
      <c r="R1016" s="542"/>
      <c r="S1016" s="25" t="str">
        <f>IF(ISBLANK(R1016),"",INDEX(호기!$A$1:$B$657,MATCH('생산계획(잉크)'!B1468,호기!$A$1:$A$657,0),2))</f>
        <v/>
      </c>
      <c r="T1016" s="24">
        <f>P1016+R1016-INDEX(표5[#All],MATCH(B1016,표5[[#All],[잉크]],0),5)</f>
        <v>0</v>
      </c>
      <c r="U1016" s="21" t="str">
        <f>IFERROR(T1016/INDEX(표5[#All],MATCH(B1016,표5[[#All],[잉크]],0),14),"")</f>
        <v/>
      </c>
      <c r="V1016" s="542"/>
      <c r="W1016" s="23" t="str">
        <f>IF(ISBLANK(V1016),"",INDEX(호기!$A$1:$B$657,MATCH('생산계획(잉크)'!B1468,호기!$A$1:$A$657,0),2))</f>
        <v/>
      </c>
      <c r="X1016" s="24">
        <f>T1016+V1016-INDEX(표5[#All],MATCH(B1016,표5[[#All],[잉크]],0),5)</f>
        <v>0</v>
      </c>
      <c r="Y1016" s="21" t="str">
        <f>IFERROR(X1016/INDEX(표5[#All],MATCH(B1016,표5[[#All],[잉크]],0),17),"")</f>
        <v/>
      </c>
      <c r="Z1016" s="23"/>
      <c r="AA1016" s="23" t="str">
        <f>IF(ISBLANK(Z1016),"",INDEX(호기!$A$1:$B$657,MATCH('생산계획(잉크)'!B1468,호기!$A$1:$A$657,0),2))</f>
        <v/>
      </c>
      <c r="AB1016" s="24">
        <f>X1016+Z1016-INDEX(표5[#All],MATCH(B1016,표5[[#All],[잉크]],0),5)</f>
        <v>0</v>
      </c>
      <c r="AC1016" s="21" t="str">
        <f>IFERROR(AB1016/INDEX(표5[#All],MATCH(B1016,표5[[#All],[잉크]],0),20),"")</f>
        <v/>
      </c>
      <c r="AD1016" s="23"/>
      <c r="AE1016" s="235"/>
      <c r="BB1016" s="67"/>
      <c r="BC1016" s="67"/>
      <c r="BD1016" s="67"/>
      <c r="BE1016" s="67"/>
      <c r="BF1016" s="67"/>
    </row>
    <row r="1017" spans="2:58" ht="17.25" hidden="1" customHeight="1" x14ac:dyDescent="0.3">
      <c r="B1017" s="5" t="s">
        <v>4609</v>
      </c>
      <c r="C1017" s="68"/>
      <c r="D1017" s="69" t="str">
        <f>IFERROR(C1017/INDEX(표5[#All],MATCH(B1017,표5[[#All],[잉크]],0),2),"")</f>
        <v/>
      </c>
      <c r="E1017" s="22">
        <f>$C1017-INDEX(표5[#All],MATCH(B1017,표5[[#All],[잉크]],0),24)</f>
        <v>0</v>
      </c>
      <c r="F1017" s="542"/>
      <c r="G1017" s="23" t="str">
        <f>IF(ISBLANK(F1017),"",INDEX(호기!$A$1:$B$657,MATCH('생산계획(잉크)'!B1469,호기!$A$1:$A$657,0),2))</f>
        <v/>
      </c>
      <c r="H1017" s="24">
        <f>C1017+F1017-INDEX(표5[#All],MATCH(B1017,표5[[#All],[잉크]],0),2)</f>
        <v>0</v>
      </c>
      <c r="I1017" s="21" t="str">
        <f>IFERROR(H1017/INDEX(표5[#All],MATCH(B1017,표5[[#All],[잉크]],0),5),"")</f>
        <v/>
      </c>
      <c r="J1017" s="542"/>
      <c r="K1017" s="25" t="str">
        <f>IF(ISBLANK(J1017),"",INDEX(호기!$A$1:$B$657,MATCH('생산계획(잉크)'!B1469,호기!$A$1:$A$657,0),2))</f>
        <v/>
      </c>
      <c r="L1017" s="24">
        <f>H1017+J1017-INDEX(표5[#All],MATCH(B1017,표5[[#All],[잉크]],0),5)</f>
        <v>0</v>
      </c>
      <c r="M1017" s="21" t="str">
        <f>IFERROR(L1017/INDEX(표5[#All],MATCH(B1017,표5[[#All],[잉크]],0),8),"")</f>
        <v/>
      </c>
      <c r="N1017" s="542"/>
      <c r="O1017" s="23" t="str">
        <f>IF(ISBLANK(N1017),"",INDEX(호기!$A$1:$B$657,MATCH('생산계획(잉크)'!B1469,호기!$A$1:$A$657,0),2))</f>
        <v/>
      </c>
      <c r="P1017" s="24">
        <f>L1017+N1017-INDEX(표5[#All],MATCH(B1017,표5[[#All],[잉크]],0),5)</f>
        <v>0</v>
      </c>
      <c r="Q1017" s="21" t="str">
        <f>IFERROR(P1017/INDEX(표5[#All],MATCH(B1017,표5[[#All],[잉크]],0),11),"")</f>
        <v/>
      </c>
      <c r="R1017" s="542"/>
      <c r="S1017" s="25" t="str">
        <f>IF(ISBLANK(R1017),"",INDEX(호기!$A$1:$B$657,MATCH('생산계획(잉크)'!B1469,호기!$A$1:$A$657,0),2))</f>
        <v/>
      </c>
      <c r="T1017" s="24">
        <f>P1017+R1017-INDEX(표5[#All],MATCH(B1017,표5[[#All],[잉크]],0),5)</f>
        <v>0</v>
      </c>
      <c r="U1017" s="21" t="str">
        <f>IFERROR(T1017/INDEX(표5[#All],MATCH(B1017,표5[[#All],[잉크]],0),14),"")</f>
        <v/>
      </c>
      <c r="V1017" s="542"/>
      <c r="W1017" s="23" t="str">
        <f>IF(ISBLANK(V1017),"",INDEX(호기!$A$1:$B$657,MATCH('생산계획(잉크)'!B1469,호기!$A$1:$A$657,0),2))</f>
        <v/>
      </c>
      <c r="X1017" s="24">
        <f>T1017+V1017-INDEX(표5[#All],MATCH(B1017,표5[[#All],[잉크]],0),5)</f>
        <v>0</v>
      </c>
      <c r="Y1017" s="21" t="str">
        <f>IFERROR(X1017/INDEX(표5[#All],MATCH(B1017,표5[[#All],[잉크]],0),17),"")</f>
        <v/>
      </c>
      <c r="Z1017" s="23"/>
      <c r="AA1017" s="23" t="str">
        <f>IF(ISBLANK(Z1017),"",INDEX(호기!$A$1:$B$657,MATCH('생산계획(잉크)'!B1469,호기!$A$1:$A$657,0),2))</f>
        <v/>
      </c>
      <c r="AB1017" s="24">
        <f>X1017+Z1017-INDEX(표5[#All],MATCH(B1017,표5[[#All],[잉크]],0),5)</f>
        <v>0</v>
      </c>
      <c r="AC1017" s="21" t="str">
        <f>IFERROR(AB1017/INDEX(표5[#All],MATCH(B1017,표5[[#All],[잉크]],0),20),"")</f>
        <v/>
      </c>
      <c r="AD1017" s="23"/>
      <c r="AE1017" s="235"/>
      <c r="BB1017" s="67"/>
      <c r="BC1017" s="67"/>
      <c r="BD1017" s="67"/>
      <c r="BE1017" s="67"/>
      <c r="BF1017" s="67"/>
    </row>
    <row r="1018" spans="2:58" ht="17.25" hidden="1" customHeight="1" x14ac:dyDescent="0.3">
      <c r="B1018" s="5" t="s">
        <v>4610</v>
      </c>
      <c r="C1018" s="68"/>
      <c r="D1018" s="69" t="str">
        <f>IFERROR(C1018/INDEX(표5[#All],MATCH(B1018,표5[[#All],[잉크]],0),2),"")</f>
        <v/>
      </c>
      <c r="E1018" s="22">
        <f>$C1018-INDEX(표5[#All],MATCH(B1018,표5[[#All],[잉크]],0),24)</f>
        <v>0</v>
      </c>
      <c r="F1018" s="542"/>
      <c r="G1018" s="23" t="str">
        <f>IF(ISBLANK(F1018),"",INDEX(호기!$A$1:$B$657,MATCH('생산계획(잉크)'!B1470,호기!$A$1:$A$657,0),2))</f>
        <v/>
      </c>
      <c r="H1018" s="24">
        <f>C1018+F1018-INDEX(표5[#All],MATCH(B1018,표5[[#All],[잉크]],0),2)</f>
        <v>0</v>
      </c>
      <c r="I1018" s="21" t="str">
        <f>IFERROR(H1018/INDEX(표5[#All],MATCH(B1018,표5[[#All],[잉크]],0),5),"")</f>
        <v/>
      </c>
      <c r="J1018" s="542"/>
      <c r="K1018" s="25" t="str">
        <f>IF(ISBLANK(J1018),"",INDEX(호기!$A$1:$B$657,MATCH('생산계획(잉크)'!B1470,호기!$A$1:$A$657,0),2))</f>
        <v/>
      </c>
      <c r="L1018" s="24">
        <f>H1018+J1018-INDEX(표5[#All],MATCH(B1018,표5[[#All],[잉크]],0),5)</f>
        <v>0</v>
      </c>
      <c r="M1018" s="21" t="str">
        <f>IFERROR(L1018/INDEX(표5[#All],MATCH(B1018,표5[[#All],[잉크]],0),8),"")</f>
        <v/>
      </c>
      <c r="N1018" s="542"/>
      <c r="O1018" s="23" t="str">
        <f>IF(ISBLANK(N1018),"",INDEX(호기!$A$1:$B$657,MATCH('생산계획(잉크)'!B1470,호기!$A$1:$A$657,0),2))</f>
        <v/>
      </c>
      <c r="P1018" s="24">
        <f>L1018+N1018-INDEX(표5[#All],MATCH(B1018,표5[[#All],[잉크]],0),5)</f>
        <v>0</v>
      </c>
      <c r="Q1018" s="21" t="str">
        <f>IFERROR(P1018/INDEX(표5[#All],MATCH(B1018,표5[[#All],[잉크]],0),11),"")</f>
        <v/>
      </c>
      <c r="R1018" s="542"/>
      <c r="S1018" s="25" t="str">
        <f>IF(ISBLANK(R1018),"",INDEX(호기!$A$1:$B$657,MATCH('생산계획(잉크)'!B1470,호기!$A$1:$A$657,0),2))</f>
        <v/>
      </c>
      <c r="T1018" s="24">
        <f>P1018+R1018-INDEX(표5[#All],MATCH(B1018,표5[[#All],[잉크]],0),5)</f>
        <v>0</v>
      </c>
      <c r="U1018" s="21" t="str">
        <f>IFERROR(T1018/INDEX(표5[#All],MATCH(B1018,표5[[#All],[잉크]],0),14),"")</f>
        <v/>
      </c>
      <c r="V1018" s="542"/>
      <c r="W1018" s="23" t="str">
        <f>IF(ISBLANK(V1018),"",INDEX(호기!$A$1:$B$657,MATCH('생산계획(잉크)'!B1470,호기!$A$1:$A$657,0),2))</f>
        <v/>
      </c>
      <c r="X1018" s="24">
        <f>T1018+V1018-INDEX(표5[#All],MATCH(B1018,표5[[#All],[잉크]],0),5)</f>
        <v>0</v>
      </c>
      <c r="Y1018" s="21" t="str">
        <f>IFERROR(X1018/INDEX(표5[#All],MATCH(B1018,표5[[#All],[잉크]],0),17),"")</f>
        <v/>
      </c>
      <c r="Z1018" s="23"/>
      <c r="AA1018" s="23" t="str">
        <f>IF(ISBLANK(Z1018),"",INDEX(호기!$A$1:$B$657,MATCH('생산계획(잉크)'!B1470,호기!$A$1:$A$657,0),2))</f>
        <v/>
      </c>
      <c r="AB1018" s="24">
        <f>X1018+Z1018-INDEX(표5[#All],MATCH(B1018,표5[[#All],[잉크]],0),5)</f>
        <v>0</v>
      </c>
      <c r="AC1018" s="21" t="str">
        <f>IFERROR(AB1018/INDEX(표5[#All],MATCH(B1018,표5[[#All],[잉크]],0),20),"")</f>
        <v/>
      </c>
      <c r="AD1018" s="23"/>
      <c r="AE1018" s="235"/>
      <c r="BB1018" s="67"/>
      <c r="BC1018" s="67"/>
      <c r="BD1018" s="67"/>
      <c r="BE1018" s="67"/>
      <c r="BF1018" s="67"/>
    </row>
    <row r="1019" spans="2:58" ht="17.25" hidden="1" customHeight="1" x14ac:dyDescent="0.3">
      <c r="B1019" s="5" t="s">
        <v>4602</v>
      </c>
      <c r="C1019" s="68"/>
      <c r="D1019" s="69" t="str">
        <f>IFERROR(C1019/INDEX(표5[#All],MATCH(B1019,표5[[#All],[잉크]],0),2),"")</f>
        <v/>
      </c>
      <c r="E1019" s="22">
        <f>$C1019-INDEX(표5[#All],MATCH(B1019,표5[[#All],[잉크]],0),24)</f>
        <v>0</v>
      </c>
      <c r="F1019" s="542"/>
      <c r="G1019" s="23" t="str">
        <f>IF(ISBLANK(F1019),"",INDEX(호기!$A$1:$B$657,MATCH('생산계획(잉크)'!B1471,호기!$A$1:$A$657,0),2))</f>
        <v/>
      </c>
      <c r="H1019" s="24">
        <f>C1019+F1019-INDEX(표5[#All],MATCH(B1019,표5[[#All],[잉크]],0),2)</f>
        <v>0</v>
      </c>
      <c r="I1019" s="21" t="str">
        <f>IFERROR(H1019/INDEX(표5[#All],MATCH(B1019,표5[[#All],[잉크]],0),5),"")</f>
        <v/>
      </c>
      <c r="J1019" s="542"/>
      <c r="K1019" s="25" t="str">
        <f>IF(ISBLANK(J1019),"",INDEX(호기!$A$1:$B$657,MATCH('생산계획(잉크)'!B1471,호기!$A$1:$A$657,0),2))</f>
        <v/>
      </c>
      <c r="L1019" s="24">
        <f>H1019+J1019-INDEX(표5[#All],MATCH(B1019,표5[[#All],[잉크]],0),5)</f>
        <v>0</v>
      </c>
      <c r="M1019" s="21" t="str">
        <f>IFERROR(L1019/INDEX(표5[#All],MATCH(B1019,표5[[#All],[잉크]],0),8),"")</f>
        <v/>
      </c>
      <c r="N1019" s="542"/>
      <c r="O1019" s="23" t="str">
        <f>IF(ISBLANK(N1019),"",INDEX(호기!$A$1:$B$657,MATCH('생산계획(잉크)'!B1471,호기!$A$1:$A$657,0),2))</f>
        <v/>
      </c>
      <c r="P1019" s="24">
        <f>L1019+N1019-INDEX(표5[#All],MATCH(B1019,표5[[#All],[잉크]],0),5)</f>
        <v>0</v>
      </c>
      <c r="Q1019" s="21" t="str">
        <f>IFERROR(P1019/INDEX(표5[#All],MATCH(B1019,표5[[#All],[잉크]],0),11),"")</f>
        <v/>
      </c>
      <c r="R1019" s="542"/>
      <c r="S1019" s="25" t="str">
        <f>IF(ISBLANK(R1019),"",INDEX(호기!$A$1:$B$657,MATCH('생산계획(잉크)'!B1471,호기!$A$1:$A$657,0),2))</f>
        <v/>
      </c>
      <c r="T1019" s="24">
        <f>P1019+R1019-INDEX(표5[#All],MATCH(B1019,표5[[#All],[잉크]],0),5)</f>
        <v>0</v>
      </c>
      <c r="U1019" s="21" t="str">
        <f>IFERROR(T1019/INDEX(표5[#All],MATCH(B1019,표5[[#All],[잉크]],0),14),"")</f>
        <v/>
      </c>
      <c r="V1019" s="542"/>
      <c r="W1019" s="23" t="str">
        <f>IF(ISBLANK(V1019),"",INDEX(호기!$A$1:$B$657,MATCH('생산계획(잉크)'!B1471,호기!$A$1:$A$657,0),2))</f>
        <v/>
      </c>
      <c r="X1019" s="24">
        <f>T1019+V1019-INDEX(표5[#All],MATCH(B1019,표5[[#All],[잉크]],0),5)</f>
        <v>0</v>
      </c>
      <c r="Y1019" s="21" t="str">
        <f>IFERROR(X1019/INDEX(표5[#All],MATCH(B1019,표5[[#All],[잉크]],0),17),"")</f>
        <v/>
      </c>
      <c r="Z1019" s="23"/>
      <c r="AA1019" s="23" t="str">
        <f>IF(ISBLANK(Z1019),"",INDEX(호기!$A$1:$B$657,MATCH('생산계획(잉크)'!B1471,호기!$A$1:$A$657,0),2))</f>
        <v/>
      </c>
      <c r="AB1019" s="24">
        <f>X1019+Z1019-INDEX(표5[#All],MATCH(B1019,표5[[#All],[잉크]],0),5)</f>
        <v>0</v>
      </c>
      <c r="AC1019" s="21" t="str">
        <f>IFERROR(AB1019/INDEX(표5[#All],MATCH(B1019,표5[[#All],[잉크]],0),20),"")</f>
        <v/>
      </c>
      <c r="AD1019" s="23"/>
      <c r="AE1019" s="235"/>
      <c r="BB1019" s="67"/>
      <c r="BC1019" s="67"/>
      <c r="BD1019" s="67"/>
      <c r="BE1019" s="67"/>
      <c r="BF1019" s="67"/>
    </row>
    <row r="1020" spans="2:58" ht="17.25" hidden="1" customHeight="1" x14ac:dyDescent="0.3">
      <c r="B1020" s="5" t="s">
        <v>4611</v>
      </c>
      <c r="C1020" s="68"/>
      <c r="D1020" s="69" t="str">
        <f>IFERROR(C1020/INDEX(표5[#All],MATCH(B1020,표5[[#All],[잉크]],0),2),"")</f>
        <v/>
      </c>
      <c r="E1020" s="22">
        <f>$C1020-INDEX(표5[#All],MATCH(B1020,표5[[#All],[잉크]],0),24)</f>
        <v>0</v>
      </c>
      <c r="F1020" s="542"/>
      <c r="G1020" s="23" t="str">
        <f>IF(ISBLANK(F1020),"",INDEX(호기!$A$1:$B$657,MATCH('생산계획(잉크)'!B1472,호기!$A$1:$A$657,0),2))</f>
        <v/>
      </c>
      <c r="H1020" s="24">
        <f>C1020+F1020-INDEX(표5[#All],MATCH(B1020,표5[[#All],[잉크]],0),2)</f>
        <v>0</v>
      </c>
      <c r="I1020" s="21" t="str">
        <f>IFERROR(H1020/INDEX(표5[#All],MATCH(B1020,표5[[#All],[잉크]],0),5),"")</f>
        <v/>
      </c>
      <c r="J1020" s="542"/>
      <c r="K1020" s="25" t="str">
        <f>IF(ISBLANK(J1020),"",INDEX(호기!$A$1:$B$657,MATCH('생산계획(잉크)'!B1472,호기!$A$1:$A$657,0),2))</f>
        <v/>
      </c>
      <c r="L1020" s="24">
        <f>H1020+J1020-INDEX(표5[#All],MATCH(B1020,표5[[#All],[잉크]],0),5)</f>
        <v>0</v>
      </c>
      <c r="M1020" s="21" t="str">
        <f>IFERROR(L1020/INDEX(표5[#All],MATCH(B1020,표5[[#All],[잉크]],0),8),"")</f>
        <v/>
      </c>
      <c r="N1020" s="542"/>
      <c r="O1020" s="23" t="str">
        <f>IF(ISBLANK(N1020),"",INDEX(호기!$A$1:$B$657,MATCH('생산계획(잉크)'!B1472,호기!$A$1:$A$657,0),2))</f>
        <v/>
      </c>
      <c r="P1020" s="24">
        <f>L1020+N1020-INDEX(표5[#All],MATCH(B1020,표5[[#All],[잉크]],0),5)</f>
        <v>0</v>
      </c>
      <c r="Q1020" s="21" t="str">
        <f>IFERROR(P1020/INDEX(표5[#All],MATCH(B1020,표5[[#All],[잉크]],0),11),"")</f>
        <v/>
      </c>
      <c r="R1020" s="542"/>
      <c r="S1020" s="25" t="str">
        <f>IF(ISBLANK(R1020),"",INDEX(호기!$A$1:$B$657,MATCH('생산계획(잉크)'!B1472,호기!$A$1:$A$657,0),2))</f>
        <v/>
      </c>
      <c r="T1020" s="24">
        <f>P1020+R1020-INDEX(표5[#All],MATCH(B1020,표5[[#All],[잉크]],0),5)</f>
        <v>0</v>
      </c>
      <c r="U1020" s="21" t="str">
        <f>IFERROR(T1020/INDEX(표5[#All],MATCH(B1020,표5[[#All],[잉크]],0),14),"")</f>
        <v/>
      </c>
      <c r="V1020" s="542"/>
      <c r="W1020" s="23" t="str">
        <f>IF(ISBLANK(V1020),"",INDEX(호기!$A$1:$B$657,MATCH('생산계획(잉크)'!B1472,호기!$A$1:$A$657,0),2))</f>
        <v/>
      </c>
      <c r="X1020" s="24">
        <f>T1020+V1020-INDEX(표5[#All],MATCH(B1020,표5[[#All],[잉크]],0),5)</f>
        <v>0</v>
      </c>
      <c r="Y1020" s="21" t="str">
        <f>IFERROR(X1020/INDEX(표5[#All],MATCH(B1020,표5[[#All],[잉크]],0),17),"")</f>
        <v/>
      </c>
      <c r="Z1020" s="23"/>
      <c r="AA1020" s="23" t="str">
        <f>IF(ISBLANK(Z1020),"",INDEX(호기!$A$1:$B$657,MATCH('생산계획(잉크)'!B1472,호기!$A$1:$A$657,0),2))</f>
        <v/>
      </c>
      <c r="AB1020" s="24">
        <f>X1020+Z1020-INDEX(표5[#All],MATCH(B1020,표5[[#All],[잉크]],0),5)</f>
        <v>0</v>
      </c>
      <c r="AC1020" s="21" t="str">
        <f>IFERROR(AB1020/INDEX(표5[#All],MATCH(B1020,표5[[#All],[잉크]],0),20),"")</f>
        <v/>
      </c>
      <c r="AD1020" s="23"/>
      <c r="AE1020" s="235"/>
      <c r="BB1020" s="67"/>
      <c r="BC1020" s="67"/>
      <c r="BD1020" s="67"/>
      <c r="BE1020" s="67"/>
      <c r="BF1020" s="67"/>
    </row>
    <row r="1021" spans="2:58" ht="17.25" hidden="1" customHeight="1" x14ac:dyDescent="0.3">
      <c r="B1021" s="5" t="s">
        <v>4626</v>
      </c>
      <c r="C1021" s="68"/>
      <c r="D1021" s="69" t="str">
        <f>IFERROR(C1021/INDEX(표5[#All],MATCH(B1021,표5[[#All],[잉크]],0),2),"")</f>
        <v/>
      </c>
      <c r="E1021" s="22">
        <f>$C1021-INDEX(표5[#All],MATCH(B1021,표5[[#All],[잉크]],0),24)</f>
        <v>0</v>
      </c>
      <c r="F1021" s="542"/>
      <c r="G1021" s="23" t="str">
        <f>IF(ISBLANK(F1021),"",INDEX(호기!$A$1:$B$657,MATCH('생산계획(잉크)'!B1473,호기!$A$1:$A$657,0),2))</f>
        <v/>
      </c>
      <c r="H1021" s="24">
        <f>C1021+F1021-INDEX(표5[#All],MATCH(B1021,표5[[#All],[잉크]],0),2)</f>
        <v>0</v>
      </c>
      <c r="I1021" s="21" t="str">
        <f>IFERROR(H1021/INDEX(표5[#All],MATCH(B1021,표5[[#All],[잉크]],0),5),"")</f>
        <v/>
      </c>
      <c r="J1021" s="542"/>
      <c r="K1021" s="25" t="str">
        <f>IF(ISBLANK(J1021),"",INDEX(호기!$A$1:$B$657,MATCH('생산계획(잉크)'!B1473,호기!$A$1:$A$657,0),2))</f>
        <v/>
      </c>
      <c r="L1021" s="24">
        <f>H1021+J1021-INDEX(표5[#All],MATCH(B1021,표5[[#All],[잉크]],0),5)</f>
        <v>0</v>
      </c>
      <c r="M1021" s="21" t="str">
        <f>IFERROR(L1021/INDEX(표5[#All],MATCH(B1021,표5[[#All],[잉크]],0),8),"")</f>
        <v/>
      </c>
      <c r="N1021" s="542"/>
      <c r="O1021" s="23" t="str">
        <f>IF(ISBLANK(N1021),"",INDEX(호기!$A$1:$B$657,MATCH('생산계획(잉크)'!B1473,호기!$A$1:$A$657,0),2))</f>
        <v/>
      </c>
      <c r="P1021" s="24">
        <f>L1021+N1021-INDEX(표5[#All],MATCH(B1021,표5[[#All],[잉크]],0),5)</f>
        <v>0</v>
      </c>
      <c r="Q1021" s="21" t="str">
        <f>IFERROR(P1021/INDEX(표5[#All],MATCH(B1021,표5[[#All],[잉크]],0),11),"")</f>
        <v/>
      </c>
      <c r="R1021" s="542"/>
      <c r="S1021" s="25" t="str">
        <f>IF(ISBLANK(R1021),"",INDEX(호기!$A$1:$B$657,MATCH('생산계획(잉크)'!B1473,호기!$A$1:$A$657,0),2))</f>
        <v/>
      </c>
      <c r="T1021" s="24">
        <f>P1021+R1021-INDEX(표5[#All],MATCH(B1021,표5[[#All],[잉크]],0),5)</f>
        <v>0</v>
      </c>
      <c r="U1021" s="21" t="str">
        <f>IFERROR(T1021/INDEX(표5[#All],MATCH(B1021,표5[[#All],[잉크]],0),14),"")</f>
        <v/>
      </c>
      <c r="V1021" s="542"/>
      <c r="W1021" s="23" t="str">
        <f>IF(ISBLANK(V1021),"",INDEX(호기!$A$1:$B$657,MATCH('생산계획(잉크)'!B1473,호기!$A$1:$A$657,0),2))</f>
        <v/>
      </c>
      <c r="X1021" s="24">
        <f>T1021+V1021-INDEX(표5[#All],MATCH(B1021,표5[[#All],[잉크]],0),5)</f>
        <v>0</v>
      </c>
      <c r="Y1021" s="21" t="str">
        <f>IFERROR(X1021/INDEX(표5[#All],MATCH(B1021,표5[[#All],[잉크]],0),17),"")</f>
        <v/>
      </c>
      <c r="Z1021" s="23"/>
      <c r="AA1021" s="23" t="str">
        <f>IF(ISBLANK(Z1021),"",INDEX(호기!$A$1:$B$657,MATCH('생산계획(잉크)'!B1473,호기!$A$1:$A$657,0),2))</f>
        <v/>
      </c>
      <c r="AB1021" s="24">
        <f>X1021+Z1021-INDEX(표5[#All],MATCH(B1021,표5[[#All],[잉크]],0),5)</f>
        <v>0</v>
      </c>
      <c r="AC1021" s="21" t="str">
        <f>IFERROR(AB1021/INDEX(표5[#All],MATCH(B1021,표5[[#All],[잉크]],0),20),"")</f>
        <v/>
      </c>
      <c r="AD1021" s="23"/>
      <c r="AE1021" s="235"/>
      <c r="BB1021" s="67"/>
      <c r="BC1021" s="67"/>
      <c r="BD1021" s="67"/>
      <c r="BE1021" s="67"/>
      <c r="BF1021" s="67"/>
    </row>
    <row r="1022" spans="2:58" ht="17.25" hidden="1" customHeight="1" x14ac:dyDescent="0.3">
      <c r="B1022" s="5" t="s">
        <v>4627</v>
      </c>
      <c r="C1022" s="68"/>
      <c r="D1022" s="69" t="str">
        <f>IFERROR(C1022/INDEX(표5[#All],MATCH(B1022,표5[[#All],[잉크]],0),2),"")</f>
        <v/>
      </c>
      <c r="E1022" s="22">
        <f>$C1022-INDEX(표5[#All],MATCH(B1022,표5[[#All],[잉크]],0),24)</f>
        <v>0</v>
      </c>
      <c r="F1022" s="542"/>
      <c r="G1022" s="23" t="str">
        <f>IF(ISBLANK(F1022),"",INDEX(호기!$A$1:$B$657,MATCH('생산계획(잉크)'!B1474,호기!$A$1:$A$657,0),2))</f>
        <v/>
      </c>
      <c r="H1022" s="24">
        <f>C1022+F1022-INDEX(표5[#All],MATCH(B1022,표5[[#All],[잉크]],0),2)</f>
        <v>0</v>
      </c>
      <c r="I1022" s="21" t="str">
        <f>IFERROR(H1022/INDEX(표5[#All],MATCH(B1022,표5[[#All],[잉크]],0),5),"")</f>
        <v/>
      </c>
      <c r="J1022" s="542"/>
      <c r="K1022" s="25" t="str">
        <f>IF(ISBLANK(J1022),"",INDEX(호기!$A$1:$B$657,MATCH('생산계획(잉크)'!B1474,호기!$A$1:$A$657,0),2))</f>
        <v/>
      </c>
      <c r="L1022" s="24">
        <f>H1022+J1022-INDEX(표5[#All],MATCH(B1022,표5[[#All],[잉크]],0),5)</f>
        <v>0</v>
      </c>
      <c r="M1022" s="21" t="str">
        <f>IFERROR(L1022/INDEX(표5[#All],MATCH(B1022,표5[[#All],[잉크]],0),8),"")</f>
        <v/>
      </c>
      <c r="N1022" s="542"/>
      <c r="O1022" s="23" t="str">
        <f>IF(ISBLANK(N1022),"",INDEX(호기!$A$1:$B$657,MATCH('생산계획(잉크)'!B1474,호기!$A$1:$A$657,0),2))</f>
        <v/>
      </c>
      <c r="P1022" s="24">
        <f>L1022+N1022-INDEX(표5[#All],MATCH(B1022,표5[[#All],[잉크]],0),5)</f>
        <v>0</v>
      </c>
      <c r="Q1022" s="21" t="str">
        <f>IFERROR(P1022/INDEX(표5[#All],MATCH(B1022,표5[[#All],[잉크]],0),11),"")</f>
        <v/>
      </c>
      <c r="R1022" s="542"/>
      <c r="S1022" s="25" t="str">
        <f>IF(ISBLANK(R1022),"",INDEX(호기!$A$1:$B$657,MATCH('생산계획(잉크)'!B1474,호기!$A$1:$A$657,0),2))</f>
        <v/>
      </c>
      <c r="T1022" s="24">
        <f>P1022+R1022-INDEX(표5[#All],MATCH(B1022,표5[[#All],[잉크]],0),5)</f>
        <v>0</v>
      </c>
      <c r="U1022" s="21" t="str">
        <f>IFERROR(T1022/INDEX(표5[#All],MATCH(B1022,표5[[#All],[잉크]],0),14),"")</f>
        <v/>
      </c>
      <c r="V1022" s="542"/>
      <c r="W1022" s="23" t="str">
        <f>IF(ISBLANK(V1022),"",INDEX(호기!$A$1:$B$657,MATCH('생산계획(잉크)'!B1474,호기!$A$1:$A$657,0),2))</f>
        <v/>
      </c>
      <c r="X1022" s="24">
        <f>T1022+V1022-INDEX(표5[#All],MATCH(B1022,표5[[#All],[잉크]],0),5)</f>
        <v>0</v>
      </c>
      <c r="Y1022" s="21" t="str">
        <f>IFERROR(X1022/INDEX(표5[#All],MATCH(B1022,표5[[#All],[잉크]],0),17),"")</f>
        <v/>
      </c>
      <c r="Z1022" s="23"/>
      <c r="AA1022" s="23" t="str">
        <f>IF(ISBLANK(Z1022),"",INDEX(호기!$A$1:$B$657,MATCH('생산계획(잉크)'!B1474,호기!$A$1:$A$657,0),2))</f>
        <v/>
      </c>
      <c r="AB1022" s="24">
        <f>X1022+Z1022-INDEX(표5[#All],MATCH(B1022,표5[[#All],[잉크]],0),5)</f>
        <v>0</v>
      </c>
      <c r="AC1022" s="21" t="str">
        <f>IFERROR(AB1022/INDEX(표5[#All],MATCH(B1022,표5[[#All],[잉크]],0),20),"")</f>
        <v/>
      </c>
      <c r="AD1022" s="23"/>
      <c r="AE1022" s="235"/>
      <c r="BB1022" s="67"/>
      <c r="BC1022" s="67"/>
      <c r="BD1022" s="67"/>
      <c r="BE1022" s="67"/>
      <c r="BF1022" s="67"/>
    </row>
    <row r="1023" spans="2:58" ht="17.25" hidden="1" customHeight="1" x14ac:dyDescent="0.3">
      <c r="B1023" s="5" t="s">
        <v>4620</v>
      </c>
      <c r="C1023" s="68"/>
      <c r="D1023" s="69" t="str">
        <f>IFERROR(C1023/INDEX(표5[#All],MATCH(B1023,표5[[#All],[잉크]],0),2),"")</f>
        <v/>
      </c>
      <c r="E1023" s="22">
        <f>$C1023-INDEX(표5[#All],MATCH(B1023,표5[[#All],[잉크]],0),24)</f>
        <v>0</v>
      </c>
      <c r="F1023" s="542"/>
      <c r="G1023" s="23" t="str">
        <f>IF(ISBLANK(F1023),"",INDEX(호기!$A$1:$B$657,MATCH('생산계획(잉크)'!B1475,호기!$A$1:$A$657,0),2))</f>
        <v/>
      </c>
      <c r="H1023" s="24">
        <f>C1023+F1023-INDEX(표5[#All],MATCH(B1023,표5[[#All],[잉크]],0),2)</f>
        <v>0</v>
      </c>
      <c r="I1023" s="21" t="str">
        <f>IFERROR(H1023/INDEX(표5[#All],MATCH(B1023,표5[[#All],[잉크]],0),5),"")</f>
        <v/>
      </c>
      <c r="J1023" s="542"/>
      <c r="K1023" s="25" t="str">
        <f>IF(ISBLANK(J1023),"",INDEX(호기!$A$1:$B$657,MATCH('생산계획(잉크)'!B1475,호기!$A$1:$A$657,0),2))</f>
        <v/>
      </c>
      <c r="L1023" s="24">
        <f>H1023+J1023-INDEX(표5[#All],MATCH(B1023,표5[[#All],[잉크]],0),5)</f>
        <v>0</v>
      </c>
      <c r="M1023" s="21" t="str">
        <f>IFERROR(L1023/INDEX(표5[#All],MATCH(B1023,표5[[#All],[잉크]],0),8),"")</f>
        <v/>
      </c>
      <c r="N1023" s="542"/>
      <c r="O1023" s="23" t="str">
        <f>IF(ISBLANK(N1023),"",INDEX(호기!$A$1:$B$657,MATCH('생산계획(잉크)'!B1475,호기!$A$1:$A$657,0),2))</f>
        <v/>
      </c>
      <c r="P1023" s="24">
        <f>L1023+N1023-INDEX(표5[#All],MATCH(B1023,표5[[#All],[잉크]],0),5)</f>
        <v>0</v>
      </c>
      <c r="Q1023" s="21" t="str">
        <f>IFERROR(P1023/INDEX(표5[#All],MATCH(B1023,표5[[#All],[잉크]],0),11),"")</f>
        <v/>
      </c>
      <c r="R1023" s="542"/>
      <c r="S1023" s="25" t="str">
        <f>IF(ISBLANK(R1023),"",INDEX(호기!$A$1:$B$657,MATCH('생산계획(잉크)'!B1475,호기!$A$1:$A$657,0),2))</f>
        <v/>
      </c>
      <c r="T1023" s="24">
        <f>P1023+R1023-INDEX(표5[#All],MATCH(B1023,표5[[#All],[잉크]],0),5)</f>
        <v>0</v>
      </c>
      <c r="U1023" s="21" t="str">
        <f>IFERROR(T1023/INDEX(표5[#All],MATCH(B1023,표5[[#All],[잉크]],0),14),"")</f>
        <v/>
      </c>
      <c r="V1023" s="542"/>
      <c r="W1023" s="23" t="str">
        <f>IF(ISBLANK(V1023),"",INDEX(호기!$A$1:$B$657,MATCH('생산계획(잉크)'!B1475,호기!$A$1:$A$657,0),2))</f>
        <v/>
      </c>
      <c r="X1023" s="24">
        <f>T1023+V1023-INDEX(표5[#All],MATCH(B1023,표5[[#All],[잉크]],0),5)</f>
        <v>0</v>
      </c>
      <c r="Y1023" s="21" t="str">
        <f>IFERROR(X1023/INDEX(표5[#All],MATCH(B1023,표5[[#All],[잉크]],0),17),"")</f>
        <v/>
      </c>
      <c r="Z1023" s="23"/>
      <c r="AA1023" s="23" t="str">
        <f>IF(ISBLANK(Z1023),"",INDEX(호기!$A$1:$B$657,MATCH('생산계획(잉크)'!B1475,호기!$A$1:$A$657,0),2))</f>
        <v/>
      </c>
      <c r="AB1023" s="24">
        <f>X1023+Z1023-INDEX(표5[#All],MATCH(B1023,표5[[#All],[잉크]],0),5)</f>
        <v>0</v>
      </c>
      <c r="AC1023" s="21" t="str">
        <f>IFERROR(AB1023/INDEX(표5[#All],MATCH(B1023,표5[[#All],[잉크]],0),20),"")</f>
        <v/>
      </c>
      <c r="AD1023" s="23"/>
      <c r="AE1023" s="235"/>
      <c r="BB1023" s="67"/>
      <c r="BC1023" s="67"/>
      <c r="BD1023" s="67"/>
      <c r="BE1023" s="67"/>
      <c r="BF1023" s="67"/>
    </row>
    <row r="1024" spans="2:58" ht="17.25" hidden="1" customHeight="1" x14ac:dyDescent="0.3">
      <c r="B1024" s="5" t="s">
        <v>4633</v>
      </c>
      <c r="C1024" s="68"/>
      <c r="D1024" s="69" t="str">
        <f>IFERROR(C1024/INDEX(표5[#All],MATCH(B1024,표5[[#All],[잉크]],0),2),"")</f>
        <v/>
      </c>
      <c r="E1024" s="22">
        <f>$C1024-INDEX(표5[#All],MATCH(B1024,표5[[#All],[잉크]],0),24)</f>
        <v>0</v>
      </c>
      <c r="F1024" s="542"/>
      <c r="G1024" s="23" t="str">
        <f>IF(ISBLANK(F1024),"",INDEX(호기!$A$1:$B$657,MATCH('생산계획(잉크)'!B1476,호기!$A$1:$A$657,0),2))</f>
        <v/>
      </c>
      <c r="H1024" s="24">
        <f>C1024+F1024-INDEX(표5[#All],MATCH(B1024,표5[[#All],[잉크]],0),2)</f>
        <v>0</v>
      </c>
      <c r="I1024" s="21" t="str">
        <f>IFERROR(H1024/INDEX(표5[#All],MATCH(B1024,표5[[#All],[잉크]],0),5),"")</f>
        <v/>
      </c>
      <c r="J1024" s="542"/>
      <c r="K1024" s="25" t="str">
        <f>IF(ISBLANK(J1024),"",INDEX(호기!$A$1:$B$657,MATCH('생산계획(잉크)'!B1476,호기!$A$1:$A$657,0),2))</f>
        <v/>
      </c>
      <c r="L1024" s="24">
        <f>H1024+J1024-INDEX(표5[#All],MATCH(B1024,표5[[#All],[잉크]],0),5)</f>
        <v>0</v>
      </c>
      <c r="M1024" s="21" t="str">
        <f>IFERROR(L1024/INDEX(표5[#All],MATCH(B1024,표5[[#All],[잉크]],0),8),"")</f>
        <v/>
      </c>
      <c r="N1024" s="542"/>
      <c r="O1024" s="23" t="str">
        <f>IF(ISBLANK(N1024),"",INDEX(호기!$A$1:$B$657,MATCH('생산계획(잉크)'!B1476,호기!$A$1:$A$657,0),2))</f>
        <v/>
      </c>
      <c r="P1024" s="24">
        <f>L1024+N1024-INDEX(표5[#All],MATCH(B1024,표5[[#All],[잉크]],0),5)</f>
        <v>0</v>
      </c>
      <c r="Q1024" s="21" t="str">
        <f>IFERROR(P1024/INDEX(표5[#All],MATCH(B1024,표5[[#All],[잉크]],0),11),"")</f>
        <v/>
      </c>
      <c r="R1024" s="542"/>
      <c r="S1024" s="25" t="str">
        <f>IF(ISBLANK(R1024),"",INDEX(호기!$A$1:$B$657,MATCH('생산계획(잉크)'!B1476,호기!$A$1:$A$657,0),2))</f>
        <v/>
      </c>
      <c r="T1024" s="24">
        <f>P1024+R1024-INDEX(표5[#All],MATCH(B1024,표5[[#All],[잉크]],0),5)</f>
        <v>0</v>
      </c>
      <c r="U1024" s="21" t="str">
        <f>IFERROR(T1024/INDEX(표5[#All],MATCH(B1024,표5[[#All],[잉크]],0),14),"")</f>
        <v/>
      </c>
      <c r="V1024" s="542"/>
      <c r="W1024" s="23" t="str">
        <f>IF(ISBLANK(V1024),"",INDEX(호기!$A$1:$B$657,MATCH('생산계획(잉크)'!B1476,호기!$A$1:$A$657,0),2))</f>
        <v/>
      </c>
      <c r="X1024" s="24">
        <f>T1024+V1024-INDEX(표5[#All],MATCH(B1024,표5[[#All],[잉크]],0),5)</f>
        <v>0</v>
      </c>
      <c r="Y1024" s="21" t="str">
        <f>IFERROR(X1024/INDEX(표5[#All],MATCH(B1024,표5[[#All],[잉크]],0),17),"")</f>
        <v/>
      </c>
      <c r="Z1024" s="23"/>
      <c r="AA1024" s="23" t="str">
        <f>IF(ISBLANK(Z1024),"",INDEX(호기!$A$1:$B$657,MATCH('생산계획(잉크)'!B1476,호기!$A$1:$A$657,0),2))</f>
        <v/>
      </c>
      <c r="AB1024" s="24">
        <f>X1024+Z1024-INDEX(표5[#All],MATCH(B1024,표5[[#All],[잉크]],0),5)</f>
        <v>0</v>
      </c>
      <c r="AC1024" s="21" t="str">
        <f>IFERROR(AB1024/INDEX(표5[#All],MATCH(B1024,표5[[#All],[잉크]],0),20),"")</f>
        <v/>
      </c>
      <c r="AD1024" s="23"/>
      <c r="AE1024" s="235"/>
      <c r="BB1024" s="67"/>
      <c r="BC1024" s="67"/>
      <c r="BD1024" s="67"/>
      <c r="BE1024" s="67"/>
      <c r="BF1024" s="67"/>
    </row>
    <row r="1025" spans="2:58" ht="17.25" hidden="1" customHeight="1" x14ac:dyDescent="0.3">
      <c r="B1025" s="5" t="s">
        <v>4634</v>
      </c>
      <c r="C1025" s="68"/>
      <c r="D1025" s="69" t="str">
        <f>IFERROR(C1025/INDEX(표5[#All],MATCH(B1025,표5[[#All],[잉크]],0),2),"")</f>
        <v/>
      </c>
      <c r="E1025" s="22">
        <f>$C1025-INDEX(표5[#All],MATCH(B1025,표5[[#All],[잉크]],0),24)</f>
        <v>0</v>
      </c>
      <c r="F1025" s="542"/>
      <c r="G1025" s="23" t="str">
        <f>IF(ISBLANK(F1025),"",INDEX(호기!$A$1:$B$657,MATCH('생산계획(잉크)'!B1477,호기!$A$1:$A$657,0),2))</f>
        <v/>
      </c>
      <c r="H1025" s="24">
        <f>C1025+F1025-INDEX(표5[#All],MATCH(B1025,표5[[#All],[잉크]],0),2)</f>
        <v>0</v>
      </c>
      <c r="I1025" s="21" t="str">
        <f>IFERROR(H1025/INDEX(표5[#All],MATCH(B1025,표5[[#All],[잉크]],0),5),"")</f>
        <v/>
      </c>
      <c r="J1025" s="542"/>
      <c r="K1025" s="25" t="str">
        <f>IF(ISBLANK(J1025),"",INDEX(호기!$A$1:$B$657,MATCH('생산계획(잉크)'!B1477,호기!$A$1:$A$657,0),2))</f>
        <v/>
      </c>
      <c r="L1025" s="24">
        <f>H1025+J1025-INDEX(표5[#All],MATCH(B1025,표5[[#All],[잉크]],0),5)</f>
        <v>0</v>
      </c>
      <c r="M1025" s="21" t="str">
        <f>IFERROR(L1025/INDEX(표5[#All],MATCH(B1025,표5[[#All],[잉크]],0),8),"")</f>
        <v/>
      </c>
      <c r="N1025" s="542"/>
      <c r="O1025" s="23" t="str">
        <f>IF(ISBLANK(N1025),"",INDEX(호기!$A$1:$B$657,MATCH('생산계획(잉크)'!B1477,호기!$A$1:$A$657,0),2))</f>
        <v/>
      </c>
      <c r="P1025" s="24">
        <f>L1025+N1025-INDEX(표5[#All],MATCH(B1025,표5[[#All],[잉크]],0),5)</f>
        <v>0</v>
      </c>
      <c r="Q1025" s="21" t="str">
        <f>IFERROR(P1025/INDEX(표5[#All],MATCH(B1025,표5[[#All],[잉크]],0),11),"")</f>
        <v/>
      </c>
      <c r="R1025" s="542"/>
      <c r="S1025" s="25" t="str">
        <f>IF(ISBLANK(R1025),"",INDEX(호기!$A$1:$B$657,MATCH('생산계획(잉크)'!B1477,호기!$A$1:$A$657,0),2))</f>
        <v/>
      </c>
      <c r="T1025" s="24">
        <f>P1025+R1025-INDEX(표5[#All],MATCH(B1025,표5[[#All],[잉크]],0),5)</f>
        <v>0</v>
      </c>
      <c r="U1025" s="21" t="str">
        <f>IFERROR(T1025/INDEX(표5[#All],MATCH(B1025,표5[[#All],[잉크]],0),14),"")</f>
        <v/>
      </c>
      <c r="V1025" s="542"/>
      <c r="W1025" s="23" t="str">
        <f>IF(ISBLANK(V1025),"",INDEX(호기!$A$1:$B$657,MATCH('생산계획(잉크)'!B1477,호기!$A$1:$A$657,0),2))</f>
        <v/>
      </c>
      <c r="X1025" s="24">
        <f>T1025+V1025-INDEX(표5[#All],MATCH(B1025,표5[[#All],[잉크]],0),5)</f>
        <v>0</v>
      </c>
      <c r="Y1025" s="21" t="str">
        <f>IFERROR(X1025/INDEX(표5[#All],MATCH(B1025,표5[[#All],[잉크]],0),17),"")</f>
        <v/>
      </c>
      <c r="Z1025" s="23"/>
      <c r="AA1025" s="23" t="str">
        <f>IF(ISBLANK(Z1025),"",INDEX(호기!$A$1:$B$657,MATCH('생산계획(잉크)'!B1477,호기!$A$1:$A$657,0),2))</f>
        <v/>
      </c>
      <c r="AB1025" s="24">
        <f>X1025+Z1025-INDEX(표5[#All],MATCH(B1025,표5[[#All],[잉크]],0),5)</f>
        <v>0</v>
      </c>
      <c r="AC1025" s="21" t="str">
        <f>IFERROR(AB1025/INDEX(표5[#All],MATCH(B1025,표5[[#All],[잉크]],0),20),"")</f>
        <v/>
      </c>
      <c r="AD1025" s="23"/>
      <c r="AE1025" s="235"/>
      <c r="BB1025" s="67"/>
      <c r="BC1025" s="67"/>
      <c r="BD1025" s="67"/>
      <c r="BE1025" s="67"/>
      <c r="BF1025" s="67"/>
    </row>
    <row r="1026" spans="2:58" ht="17.25" hidden="1" customHeight="1" x14ac:dyDescent="0.3">
      <c r="B1026" s="5" t="s">
        <v>4643</v>
      </c>
      <c r="C1026" s="68"/>
      <c r="D1026" s="69" t="str">
        <f>IFERROR(C1026/INDEX(표5[#All],MATCH(B1026,표5[[#All],[잉크]],0),2),"")</f>
        <v/>
      </c>
      <c r="E1026" s="22">
        <f>$C1026-INDEX(표5[#All],MATCH(B1026,표5[[#All],[잉크]],0),24)</f>
        <v>0</v>
      </c>
      <c r="F1026" s="542"/>
      <c r="G1026" s="23" t="str">
        <f>IF(ISBLANK(F1026),"",INDEX(호기!$A$1:$B$657,MATCH('생산계획(잉크)'!B1478,호기!$A$1:$A$657,0),2))</f>
        <v/>
      </c>
      <c r="H1026" s="24">
        <f>C1026+F1026-INDEX(표5[#All],MATCH(B1026,표5[[#All],[잉크]],0),2)</f>
        <v>0</v>
      </c>
      <c r="I1026" s="21" t="str">
        <f>IFERROR(H1026/INDEX(표5[#All],MATCH(B1026,표5[[#All],[잉크]],0),5),"")</f>
        <v/>
      </c>
      <c r="J1026" s="542"/>
      <c r="K1026" s="25" t="str">
        <f>IF(ISBLANK(J1026),"",INDEX(호기!$A$1:$B$657,MATCH('생산계획(잉크)'!B1478,호기!$A$1:$A$657,0),2))</f>
        <v/>
      </c>
      <c r="L1026" s="24">
        <f>H1026+J1026-INDEX(표5[#All],MATCH(B1026,표5[[#All],[잉크]],0),5)</f>
        <v>0</v>
      </c>
      <c r="M1026" s="21" t="str">
        <f>IFERROR(L1026/INDEX(표5[#All],MATCH(B1026,표5[[#All],[잉크]],0),8),"")</f>
        <v/>
      </c>
      <c r="N1026" s="542"/>
      <c r="O1026" s="23" t="str">
        <f>IF(ISBLANK(N1026),"",INDEX(호기!$A$1:$B$657,MATCH('생산계획(잉크)'!B1478,호기!$A$1:$A$657,0),2))</f>
        <v/>
      </c>
      <c r="P1026" s="24">
        <f>L1026+N1026-INDEX(표5[#All],MATCH(B1026,표5[[#All],[잉크]],0),5)</f>
        <v>0</v>
      </c>
      <c r="Q1026" s="21" t="str">
        <f>IFERROR(P1026/INDEX(표5[#All],MATCH(B1026,표5[[#All],[잉크]],0),11),"")</f>
        <v/>
      </c>
      <c r="R1026" s="542"/>
      <c r="S1026" s="25" t="str">
        <f>IF(ISBLANK(R1026),"",INDEX(호기!$A$1:$B$657,MATCH('생산계획(잉크)'!B1478,호기!$A$1:$A$657,0),2))</f>
        <v/>
      </c>
      <c r="T1026" s="24">
        <f>P1026+R1026-INDEX(표5[#All],MATCH(B1026,표5[[#All],[잉크]],0),5)</f>
        <v>0</v>
      </c>
      <c r="U1026" s="21" t="str">
        <f>IFERROR(T1026/INDEX(표5[#All],MATCH(B1026,표5[[#All],[잉크]],0),14),"")</f>
        <v/>
      </c>
      <c r="V1026" s="542"/>
      <c r="W1026" s="23" t="str">
        <f>IF(ISBLANK(V1026),"",INDEX(호기!$A$1:$B$657,MATCH('생산계획(잉크)'!B1478,호기!$A$1:$A$657,0),2))</f>
        <v/>
      </c>
      <c r="X1026" s="24">
        <f>T1026+V1026-INDEX(표5[#All],MATCH(B1026,표5[[#All],[잉크]],0),5)</f>
        <v>0</v>
      </c>
      <c r="Y1026" s="21" t="str">
        <f>IFERROR(X1026/INDEX(표5[#All],MATCH(B1026,표5[[#All],[잉크]],0),17),"")</f>
        <v/>
      </c>
      <c r="Z1026" s="23"/>
      <c r="AA1026" s="23" t="str">
        <f>IF(ISBLANK(Z1026),"",INDEX(호기!$A$1:$B$657,MATCH('생산계획(잉크)'!B1478,호기!$A$1:$A$657,0),2))</f>
        <v/>
      </c>
      <c r="AB1026" s="24">
        <f>X1026+Z1026-INDEX(표5[#All],MATCH(B1026,표5[[#All],[잉크]],0),5)</f>
        <v>0</v>
      </c>
      <c r="AC1026" s="21" t="str">
        <f>IFERROR(AB1026/INDEX(표5[#All],MATCH(B1026,표5[[#All],[잉크]],0),20),"")</f>
        <v/>
      </c>
      <c r="AD1026" s="23"/>
      <c r="AE1026" s="235"/>
      <c r="BB1026" s="67"/>
      <c r="BC1026" s="67"/>
      <c r="BD1026" s="67"/>
      <c r="BE1026" s="67"/>
      <c r="BF1026" s="67"/>
    </row>
    <row r="1027" spans="2:58" ht="17.25" hidden="1" customHeight="1" x14ac:dyDescent="0.3">
      <c r="B1027" s="5" t="s">
        <v>4644</v>
      </c>
      <c r="C1027" s="68"/>
      <c r="D1027" s="69" t="str">
        <f>IFERROR(C1027/INDEX(표5[#All],MATCH(B1027,표5[[#All],[잉크]],0),2),"")</f>
        <v/>
      </c>
      <c r="E1027" s="22">
        <f>$C1027-INDEX(표5[#All],MATCH(B1027,표5[[#All],[잉크]],0),24)</f>
        <v>0</v>
      </c>
      <c r="F1027" s="542"/>
      <c r="G1027" s="23" t="str">
        <f>IF(ISBLANK(F1027),"",INDEX(호기!$A$1:$B$657,MATCH('생산계획(잉크)'!B1479,호기!$A$1:$A$657,0),2))</f>
        <v/>
      </c>
      <c r="H1027" s="24">
        <f>C1027+F1027-INDEX(표5[#All],MATCH(B1027,표5[[#All],[잉크]],0),2)</f>
        <v>0</v>
      </c>
      <c r="I1027" s="21" t="str">
        <f>IFERROR(H1027/INDEX(표5[#All],MATCH(B1027,표5[[#All],[잉크]],0),5),"")</f>
        <v/>
      </c>
      <c r="J1027" s="542"/>
      <c r="K1027" s="25" t="str">
        <f>IF(ISBLANK(J1027),"",INDEX(호기!$A$1:$B$657,MATCH('생산계획(잉크)'!B1479,호기!$A$1:$A$657,0),2))</f>
        <v/>
      </c>
      <c r="L1027" s="24">
        <f>H1027+J1027-INDEX(표5[#All],MATCH(B1027,표5[[#All],[잉크]],0),5)</f>
        <v>0</v>
      </c>
      <c r="M1027" s="21" t="str">
        <f>IFERROR(L1027/INDEX(표5[#All],MATCH(B1027,표5[[#All],[잉크]],0),8),"")</f>
        <v/>
      </c>
      <c r="N1027" s="542"/>
      <c r="O1027" s="23" t="str">
        <f>IF(ISBLANK(N1027),"",INDEX(호기!$A$1:$B$657,MATCH('생산계획(잉크)'!B1479,호기!$A$1:$A$657,0),2))</f>
        <v/>
      </c>
      <c r="P1027" s="24">
        <f>L1027+N1027-INDEX(표5[#All],MATCH(B1027,표5[[#All],[잉크]],0),5)</f>
        <v>0</v>
      </c>
      <c r="Q1027" s="21" t="str">
        <f>IFERROR(P1027/INDEX(표5[#All],MATCH(B1027,표5[[#All],[잉크]],0),11),"")</f>
        <v/>
      </c>
      <c r="R1027" s="542"/>
      <c r="S1027" s="25" t="str">
        <f>IF(ISBLANK(R1027),"",INDEX(호기!$A$1:$B$657,MATCH('생산계획(잉크)'!B1479,호기!$A$1:$A$657,0),2))</f>
        <v/>
      </c>
      <c r="T1027" s="24">
        <f>P1027+R1027-INDEX(표5[#All],MATCH(B1027,표5[[#All],[잉크]],0),5)</f>
        <v>0</v>
      </c>
      <c r="U1027" s="21" t="str">
        <f>IFERROR(T1027/INDEX(표5[#All],MATCH(B1027,표5[[#All],[잉크]],0),14),"")</f>
        <v/>
      </c>
      <c r="V1027" s="542"/>
      <c r="W1027" s="23" t="str">
        <f>IF(ISBLANK(V1027),"",INDEX(호기!$A$1:$B$657,MATCH('생산계획(잉크)'!B1479,호기!$A$1:$A$657,0),2))</f>
        <v/>
      </c>
      <c r="X1027" s="24">
        <f>T1027+V1027-INDEX(표5[#All],MATCH(B1027,표5[[#All],[잉크]],0),5)</f>
        <v>0</v>
      </c>
      <c r="Y1027" s="21" t="str">
        <f>IFERROR(X1027/INDEX(표5[#All],MATCH(B1027,표5[[#All],[잉크]],0),17),"")</f>
        <v/>
      </c>
      <c r="Z1027" s="23"/>
      <c r="AA1027" s="23" t="str">
        <f>IF(ISBLANK(Z1027),"",INDEX(호기!$A$1:$B$657,MATCH('생산계획(잉크)'!B1479,호기!$A$1:$A$657,0),2))</f>
        <v/>
      </c>
      <c r="AB1027" s="24">
        <f>X1027+Z1027-INDEX(표5[#All],MATCH(B1027,표5[[#All],[잉크]],0),5)</f>
        <v>0</v>
      </c>
      <c r="AC1027" s="21" t="str">
        <f>IFERROR(AB1027/INDEX(표5[#All],MATCH(B1027,표5[[#All],[잉크]],0),20),"")</f>
        <v/>
      </c>
      <c r="AD1027" s="23"/>
      <c r="AE1027" s="235"/>
      <c r="BB1027" s="67"/>
      <c r="BC1027" s="67"/>
      <c r="BD1027" s="67"/>
      <c r="BE1027" s="67"/>
      <c r="BF1027" s="67"/>
    </row>
    <row r="1028" spans="2:58" ht="17.25" hidden="1" customHeight="1" x14ac:dyDescent="0.3">
      <c r="B1028" s="5" t="s">
        <v>4639</v>
      </c>
      <c r="C1028" s="68"/>
      <c r="D1028" s="69" t="str">
        <f>IFERROR(C1028/INDEX(표5[#All],MATCH(B1028,표5[[#All],[잉크]],0),2),"")</f>
        <v/>
      </c>
      <c r="E1028" s="22">
        <f>$C1028-INDEX(표5[#All],MATCH(B1028,표5[[#All],[잉크]],0),24)</f>
        <v>0</v>
      </c>
      <c r="F1028" s="542"/>
      <c r="G1028" s="23" t="str">
        <f>IF(ISBLANK(F1028),"",INDEX(호기!$A$1:$B$657,MATCH('생산계획(잉크)'!B1480,호기!$A$1:$A$657,0),2))</f>
        <v/>
      </c>
      <c r="H1028" s="24">
        <f>C1028+F1028-INDEX(표5[#All],MATCH(B1028,표5[[#All],[잉크]],0),2)</f>
        <v>0</v>
      </c>
      <c r="I1028" s="21" t="str">
        <f>IFERROR(H1028/INDEX(표5[#All],MATCH(B1028,표5[[#All],[잉크]],0),5),"")</f>
        <v/>
      </c>
      <c r="J1028" s="542"/>
      <c r="K1028" s="25" t="str">
        <f>IF(ISBLANK(J1028),"",INDEX(호기!$A$1:$B$657,MATCH('생산계획(잉크)'!B1480,호기!$A$1:$A$657,0),2))</f>
        <v/>
      </c>
      <c r="L1028" s="24">
        <f>H1028+J1028-INDEX(표5[#All],MATCH(B1028,표5[[#All],[잉크]],0),5)</f>
        <v>0</v>
      </c>
      <c r="M1028" s="21" t="str">
        <f>IFERROR(L1028/INDEX(표5[#All],MATCH(B1028,표5[[#All],[잉크]],0),8),"")</f>
        <v/>
      </c>
      <c r="N1028" s="542"/>
      <c r="O1028" s="23" t="str">
        <f>IF(ISBLANK(N1028),"",INDEX(호기!$A$1:$B$657,MATCH('생산계획(잉크)'!B1480,호기!$A$1:$A$657,0),2))</f>
        <v/>
      </c>
      <c r="P1028" s="24">
        <f>L1028+N1028-INDEX(표5[#All],MATCH(B1028,표5[[#All],[잉크]],0),5)</f>
        <v>0</v>
      </c>
      <c r="Q1028" s="21" t="str">
        <f>IFERROR(P1028/INDEX(표5[#All],MATCH(B1028,표5[[#All],[잉크]],0),11),"")</f>
        <v/>
      </c>
      <c r="R1028" s="542"/>
      <c r="S1028" s="25" t="str">
        <f>IF(ISBLANK(R1028),"",INDEX(호기!$A$1:$B$657,MATCH('생산계획(잉크)'!B1480,호기!$A$1:$A$657,0),2))</f>
        <v/>
      </c>
      <c r="T1028" s="24">
        <f>P1028+R1028-INDEX(표5[#All],MATCH(B1028,표5[[#All],[잉크]],0),5)</f>
        <v>0</v>
      </c>
      <c r="U1028" s="21" t="str">
        <f>IFERROR(T1028/INDEX(표5[#All],MATCH(B1028,표5[[#All],[잉크]],0),14),"")</f>
        <v/>
      </c>
      <c r="V1028" s="542"/>
      <c r="W1028" s="23" t="str">
        <f>IF(ISBLANK(V1028),"",INDEX(호기!$A$1:$B$657,MATCH('생산계획(잉크)'!B1480,호기!$A$1:$A$657,0),2))</f>
        <v/>
      </c>
      <c r="X1028" s="24">
        <f>T1028+V1028-INDEX(표5[#All],MATCH(B1028,표5[[#All],[잉크]],0),5)</f>
        <v>0</v>
      </c>
      <c r="Y1028" s="21" t="str">
        <f>IFERROR(X1028/INDEX(표5[#All],MATCH(B1028,표5[[#All],[잉크]],0),17),"")</f>
        <v/>
      </c>
      <c r="Z1028" s="23"/>
      <c r="AA1028" s="23" t="str">
        <f>IF(ISBLANK(Z1028),"",INDEX(호기!$A$1:$B$657,MATCH('생산계획(잉크)'!B1480,호기!$A$1:$A$657,0),2))</f>
        <v/>
      </c>
      <c r="AB1028" s="24">
        <f>X1028+Z1028-INDEX(표5[#All],MATCH(B1028,표5[[#All],[잉크]],0),5)</f>
        <v>0</v>
      </c>
      <c r="AC1028" s="21" t="str">
        <f>IFERROR(AB1028/INDEX(표5[#All],MATCH(B1028,표5[[#All],[잉크]],0),20),"")</f>
        <v/>
      </c>
      <c r="AD1028" s="23"/>
      <c r="AE1028" s="235"/>
      <c r="BB1028" s="67"/>
      <c r="BC1028" s="67"/>
      <c r="BD1028" s="67"/>
      <c r="BE1028" s="67"/>
      <c r="BF1028" s="67"/>
    </row>
    <row r="1029" spans="2:58" ht="17.25" hidden="1" customHeight="1" x14ac:dyDescent="0.3">
      <c r="B1029" s="5" t="s">
        <v>4650</v>
      </c>
      <c r="C1029" s="68"/>
      <c r="D1029" s="69" t="str">
        <f>IFERROR(C1029/INDEX(표5[#All],MATCH(B1029,표5[[#All],[잉크]],0),2),"")</f>
        <v/>
      </c>
      <c r="E1029" s="22">
        <f>$C1029-INDEX(표5[#All],MATCH(B1029,표5[[#All],[잉크]],0),24)</f>
        <v>0</v>
      </c>
      <c r="F1029" s="542"/>
      <c r="G1029" s="23" t="str">
        <f>IF(ISBLANK(F1029),"",INDEX(호기!$A$1:$B$657,MATCH('생산계획(잉크)'!B1481,호기!$A$1:$A$657,0),2))</f>
        <v/>
      </c>
      <c r="H1029" s="24">
        <f>C1029+F1029-INDEX(표5[#All],MATCH(B1029,표5[[#All],[잉크]],0),2)</f>
        <v>0</v>
      </c>
      <c r="I1029" s="21" t="str">
        <f>IFERROR(H1029/INDEX(표5[#All],MATCH(B1029,표5[[#All],[잉크]],0),5),"")</f>
        <v/>
      </c>
      <c r="J1029" s="542"/>
      <c r="K1029" s="25" t="str">
        <f>IF(ISBLANK(J1029),"",INDEX(호기!$A$1:$B$657,MATCH('생산계획(잉크)'!B1481,호기!$A$1:$A$657,0),2))</f>
        <v/>
      </c>
      <c r="L1029" s="24">
        <f>H1029+J1029-INDEX(표5[#All],MATCH(B1029,표5[[#All],[잉크]],0),5)</f>
        <v>0</v>
      </c>
      <c r="M1029" s="21" t="str">
        <f>IFERROR(L1029/INDEX(표5[#All],MATCH(B1029,표5[[#All],[잉크]],0),8),"")</f>
        <v/>
      </c>
      <c r="N1029" s="542"/>
      <c r="O1029" s="23" t="str">
        <f>IF(ISBLANK(N1029),"",INDEX(호기!$A$1:$B$657,MATCH('생산계획(잉크)'!B1481,호기!$A$1:$A$657,0),2))</f>
        <v/>
      </c>
      <c r="P1029" s="24">
        <f>L1029+N1029-INDEX(표5[#All],MATCH(B1029,표5[[#All],[잉크]],0),5)</f>
        <v>0</v>
      </c>
      <c r="Q1029" s="21" t="str">
        <f>IFERROR(P1029/INDEX(표5[#All],MATCH(B1029,표5[[#All],[잉크]],0),11),"")</f>
        <v/>
      </c>
      <c r="R1029" s="542"/>
      <c r="S1029" s="25" t="str">
        <f>IF(ISBLANK(R1029),"",INDEX(호기!$A$1:$B$657,MATCH('생산계획(잉크)'!B1481,호기!$A$1:$A$657,0),2))</f>
        <v/>
      </c>
      <c r="T1029" s="24">
        <f>P1029+R1029-INDEX(표5[#All],MATCH(B1029,표5[[#All],[잉크]],0),5)</f>
        <v>0</v>
      </c>
      <c r="U1029" s="21" t="str">
        <f>IFERROR(T1029/INDEX(표5[#All],MATCH(B1029,표5[[#All],[잉크]],0),14),"")</f>
        <v/>
      </c>
      <c r="V1029" s="542"/>
      <c r="W1029" s="23" t="str">
        <f>IF(ISBLANK(V1029),"",INDEX(호기!$A$1:$B$657,MATCH('생산계획(잉크)'!B1481,호기!$A$1:$A$657,0),2))</f>
        <v/>
      </c>
      <c r="X1029" s="24">
        <f>T1029+V1029-INDEX(표5[#All],MATCH(B1029,표5[[#All],[잉크]],0),5)</f>
        <v>0</v>
      </c>
      <c r="Y1029" s="21" t="str">
        <f>IFERROR(X1029/INDEX(표5[#All],MATCH(B1029,표5[[#All],[잉크]],0),17),"")</f>
        <v/>
      </c>
      <c r="Z1029" s="23"/>
      <c r="AA1029" s="23" t="str">
        <f>IF(ISBLANK(Z1029),"",INDEX(호기!$A$1:$B$657,MATCH('생산계획(잉크)'!B1481,호기!$A$1:$A$657,0),2))</f>
        <v/>
      </c>
      <c r="AB1029" s="24">
        <f>X1029+Z1029-INDEX(표5[#All],MATCH(B1029,표5[[#All],[잉크]],0),5)</f>
        <v>0</v>
      </c>
      <c r="AC1029" s="21" t="str">
        <f>IFERROR(AB1029/INDEX(표5[#All],MATCH(B1029,표5[[#All],[잉크]],0),20),"")</f>
        <v/>
      </c>
      <c r="AD1029" s="23"/>
      <c r="AE1029" s="235"/>
      <c r="BB1029" s="67"/>
      <c r="BC1029" s="67"/>
      <c r="BD1029" s="67"/>
      <c r="BE1029" s="67"/>
      <c r="BF1029" s="67"/>
    </row>
    <row r="1030" spans="2:58" ht="17.25" hidden="1" customHeight="1" x14ac:dyDescent="0.3">
      <c r="B1030" s="5" t="s">
        <v>4648</v>
      </c>
      <c r="C1030" s="68"/>
      <c r="D1030" s="69" t="str">
        <f>IFERROR(C1030/INDEX(표5[#All],MATCH(B1030,표5[[#All],[잉크]],0),2),"")</f>
        <v/>
      </c>
      <c r="E1030" s="22">
        <f>$C1030-INDEX(표5[#All],MATCH(B1030,표5[[#All],[잉크]],0),24)</f>
        <v>0</v>
      </c>
      <c r="F1030" s="542"/>
      <c r="G1030" s="23" t="str">
        <f>IF(ISBLANK(F1030),"",INDEX(호기!$A$1:$B$657,MATCH('생산계획(잉크)'!B1482,호기!$A$1:$A$657,0),2))</f>
        <v/>
      </c>
      <c r="H1030" s="24">
        <f>C1030+F1030-INDEX(표5[#All],MATCH(B1030,표5[[#All],[잉크]],0),2)</f>
        <v>0</v>
      </c>
      <c r="I1030" s="21" t="str">
        <f>IFERROR(H1030/INDEX(표5[#All],MATCH(B1030,표5[[#All],[잉크]],0),5),"")</f>
        <v/>
      </c>
      <c r="J1030" s="542"/>
      <c r="K1030" s="25" t="str">
        <f>IF(ISBLANK(J1030),"",INDEX(호기!$A$1:$B$657,MATCH('생산계획(잉크)'!B1482,호기!$A$1:$A$657,0),2))</f>
        <v/>
      </c>
      <c r="L1030" s="24">
        <f>H1030+J1030-INDEX(표5[#All],MATCH(B1030,표5[[#All],[잉크]],0),5)</f>
        <v>0</v>
      </c>
      <c r="M1030" s="21" t="str">
        <f>IFERROR(L1030/INDEX(표5[#All],MATCH(B1030,표5[[#All],[잉크]],0),8),"")</f>
        <v/>
      </c>
      <c r="N1030" s="542"/>
      <c r="O1030" s="23" t="str">
        <f>IF(ISBLANK(N1030),"",INDEX(호기!$A$1:$B$657,MATCH('생산계획(잉크)'!B1482,호기!$A$1:$A$657,0),2))</f>
        <v/>
      </c>
      <c r="P1030" s="24">
        <f>L1030+N1030-INDEX(표5[#All],MATCH(B1030,표5[[#All],[잉크]],0),5)</f>
        <v>0</v>
      </c>
      <c r="Q1030" s="21" t="str">
        <f>IFERROR(P1030/INDEX(표5[#All],MATCH(B1030,표5[[#All],[잉크]],0),11),"")</f>
        <v/>
      </c>
      <c r="R1030" s="542"/>
      <c r="S1030" s="25" t="str">
        <f>IF(ISBLANK(R1030),"",INDEX(호기!$A$1:$B$657,MATCH('생산계획(잉크)'!B1482,호기!$A$1:$A$657,0),2))</f>
        <v/>
      </c>
      <c r="T1030" s="24">
        <f>P1030+R1030-INDEX(표5[#All],MATCH(B1030,표5[[#All],[잉크]],0),5)</f>
        <v>0</v>
      </c>
      <c r="U1030" s="21" t="str">
        <f>IFERROR(T1030/INDEX(표5[#All],MATCH(B1030,표5[[#All],[잉크]],0),14),"")</f>
        <v/>
      </c>
      <c r="V1030" s="542"/>
      <c r="W1030" s="23" t="str">
        <f>IF(ISBLANK(V1030),"",INDEX(호기!$A$1:$B$657,MATCH('생산계획(잉크)'!B1482,호기!$A$1:$A$657,0),2))</f>
        <v/>
      </c>
      <c r="X1030" s="24">
        <f>T1030+V1030-INDEX(표5[#All],MATCH(B1030,표5[[#All],[잉크]],0),5)</f>
        <v>0</v>
      </c>
      <c r="Y1030" s="21" t="str">
        <f>IFERROR(X1030/INDEX(표5[#All],MATCH(B1030,표5[[#All],[잉크]],0),17),"")</f>
        <v/>
      </c>
      <c r="Z1030" s="23"/>
      <c r="AA1030" s="23" t="str">
        <f>IF(ISBLANK(Z1030),"",INDEX(호기!$A$1:$B$657,MATCH('생산계획(잉크)'!B1482,호기!$A$1:$A$657,0),2))</f>
        <v/>
      </c>
      <c r="AB1030" s="24">
        <f>X1030+Z1030-INDEX(표5[#All],MATCH(B1030,표5[[#All],[잉크]],0),5)</f>
        <v>0</v>
      </c>
      <c r="AC1030" s="21" t="str">
        <f>IFERROR(AB1030/INDEX(표5[#All],MATCH(B1030,표5[[#All],[잉크]],0),20),"")</f>
        <v/>
      </c>
      <c r="AD1030" s="23"/>
      <c r="AE1030" s="235"/>
      <c r="BB1030" s="67"/>
      <c r="BC1030" s="67"/>
      <c r="BD1030" s="67"/>
      <c r="BE1030" s="67"/>
      <c r="BF1030" s="67"/>
    </row>
    <row r="1031" spans="2:58" ht="17.25" hidden="1" customHeight="1" x14ac:dyDescent="0.3">
      <c r="B1031" s="5" t="s">
        <v>4649</v>
      </c>
      <c r="C1031" s="68"/>
      <c r="D1031" s="69" t="str">
        <f>IFERROR(C1031/INDEX(표5[#All],MATCH(B1031,표5[[#All],[잉크]],0),2),"")</f>
        <v/>
      </c>
      <c r="E1031" s="22">
        <f>$C1031-INDEX(표5[#All],MATCH(B1031,표5[[#All],[잉크]],0),24)</f>
        <v>0</v>
      </c>
      <c r="F1031" s="542"/>
      <c r="G1031" s="23" t="str">
        <f>IF(ISBLANK(F1031),"",INDEX(호기!$A$1:$B$657,MATCH('생산계획(잉크)'!B1483,호기!$A$1:$A$657,0),2))</f>
        <v/>
      </c>
      <c r="H1031" s="24">
        <f>C1031+F1031-INDEX(표5[#All],MATCH(B1031,표5[[#All],[잉크]],0),2)</f>
        <v>0</v>
      </c>
      <c r="I1031" s="21" t="str">
        <f>IFERROR(H1031/INDEX(표5[#All],MATCH(B1031,표5[[#All],[잉크]],0),5),"")</f>
        <v/>
      </c>
      <c r="J1031" s="542"/>
      <c r="K1031" s="25" t="str">
        <f>IF(ISBLANK(J1031),"",INDEX(호기!$A$1:$B$657,MATCH('생산계획(잉크)'!B1483,호기!$A$1:$A$657,0),2))</f>
        <v/>
      </c>
      <c r="L1031" s="24">
        <f>H1031+J1031-INDEX(표5[#All],MATCH(B1031,표5[[#All],[잉크]],0),5)</f>
        <v>0</v>
      </c>
      <c r="M1031" s="21" t="str">
        <f>IFERROR(L1031/INDEX(표5[#All],MATCH(B1031,표5[[#All],[잉크]],0),8),"")</f>
        <v/>
      </c>
      <c r="N1031" s="542"/>
      <c r="O1031" s="23" t="str">
        <f>IF(ISBLANK(N1031),"",INDEX(호기!$A$1:$B$657,MATCH('생산계획(잉크)'!B1483,호기!$A$1:$A$657,0),2))</f>
        <v/>
      </c>
      <c r="P1031" s="24">
        <f>L1031+N1031-INDEX(표5[#All],MATCH(B1031,표5[[#All],[잉크]],0),5)</f>
        <v>0</v>
      </c>
      <c r="Q1031" s="21" t="str">
        <f>IFERROR(P1031/INDEX(표5[#All],MATCH(B1031,표5[[#All],[잉크]],0),11),"")</f>
        <v/>
      </c>
      <c r="R1031" s="542"/>
      <c r="S1031" s="25" t="str">
        <f>IF(ISBLANK(R1031),"",INDEX(호기!$A$1:$B$657,MATCH('생산계획(잉크)'!B1483,호기!$A$1:$A$657,0),2))</f>
        <v/>
      </c>
      <c r="T1031" s="24">
        <f>P1031+R1031-INDEX(표5[#All],MATCH(B1031,표5[[#All],[잉크]],0),5)</f>
        <v>0</v>
      </c>
      <c r="U1031" s="21" t="str">
        <f>IFERROR(T1031/INDEX(표5[#All],MATCH(B1031,표5[[#All],[잉크]],0),14),"")</f>
        <v/>
      </c>
      <c r="V1031" s="542"/>
      <c r="W1031" s="23" t="str">
        <f>IF(ISBLANK(V1031),"",INDEX(호기!$A$1:$B$657,MATCH('생산계획(잉크)'!B1483,호기!$A$1:$A$657,0),2))</f>
        <v/>
      </c>
      <c r="X1031" s="24">
        <f>T1031+V1031-INDEX(표5[#All],MATCH(B1031,표5[[#All],[잉크]],0),5)</f>
        <v>0</v>
      </c>
      <c r="Y1031" s="21" t="str">
        <f>IFERROR(X1031/INDEX(표5[#All],MATCH(B1031,표5[[#All],[잉크]],0),17),"")</f>
        <v/>
      </c>
      <c r="Z1031" s="23"/>
      <c r="AA1031" s="23" t="str">
        <f>IF(ISBLANK(Z1031),"",INDEX(호기!$A$1:$B$657,MATCH('생산계획(잉크)'!B1483,호기!$A$1:$A$657,0),2))</f>
        <v/>
      </c>
      <c r="AB1031" s="24">
        <f>X1031+Z1031-INDEX(표5[#All],MATCH(B1031,표5[[#All],[잉크]],0),5)</f>
        <v>0</v>
      </c>
      <c r="AC1031" s="21" t="str">
        <f>IFERROR(AB1031/INDEX(표5[#All],MATCH(B1031,표5[[#All],[잉크]],0),20),"")</f>
        <v/>
      </c>
      <c r="AD1031" s="23"/>
      <c r="AE1031" s="235"/>
      <c r="BB1031" s="67"/>
      <c r="BC1031" s="67"/>
      <c r="BD1031" s="67"/>
      <c r="BE1031" s="67"/>
      <c r="BF1031" s="67"/>
    </row>
    <row r="1032" spans="2:58" ht="17.25" hidden="1" customHeight="1" x14ac:dyDescent="0.3">
      <c r="B1032" s="5" t="s">
        <v>4661</v>
      </c>
      <c r="C1032" s="68"/>
      <c r="D1032" s="69" t="str">
        <f>IFERROR(C1032/INDEX(표5[#All],MATCH(B1032,표5[[#All],[잉크]],0),2),"")</f>
        <v/>
      </c>
      <c r="E1032" s="22">
        <f>$C1032-INDEX(표5[#All],MATCH(B1032,표5[[#All],[잉크]],0),24)</f>
        <v>0</v>
      </c>
      <c r="F1032" s="542"/>
      <c r="G1032" s="23" t="str">
        <f>IF(ISBLANK(F1032),"",INDEX(호기!$A$1:$B$657,MATCH('생산계획(잉크)'!B1484,호기!$A$1:$A$657,0),2))</f>
        <v/>
      </c>
      <c r="H1032" s="24">
        <f>C1032+F1032-INDEX(표5[#All],MATCH(B1032,표5[[#All],[잉크]],0),2)</f>
        <v>0</v>
      </c>
      <c r="I1032" s="21" t="str">
        <f>IFERROR(H1032/INDEX(표5[#All],MATCH(B1032,표5[[#All],[잉크]],0),5),"")</f>
        <v/>
      </c>
      <c r="J1032" s="542"/>
      <c r="K1032" s="25" t="str">
        <f>IF(ISBLANK(J1032),"",INDEX(호기!$A$1:$B$657,MATCH('생산계획(잉크)'!B1484,호기!$A$1:$A$657,0),2))</f>
        <v/>
      </c>
      <c r="L1032" s="24">
        <f>H1032+J1032-INDEX(표5[#All],MATCH(B1032,표5[[#All],[잉크]],0),5)</f>
        <v>0</v>
      </c>
      <c r="M1032" s="21" t="str">
        <f>IFERROR(L1032/INDEX(표5[#All],MATCH(B1032,표5[[#All],[잉크]],0),8),"")</f>
        <v/>
      </c>
      <c r="N1032" s="542"/>
      <c r="O1032" s="23" t="str">
        <f>IF(ISBLANK(N1032),"",INDEX(호기!$A$1:$B$657,MATCH('생산계획(잉크)'!B1484,호기!$A$1:$A$657,0),2))</f>
        <v/>
      </c>
      <c r="P1032" s="24">
        <f>L1032+N1032-INDEX(표5[#All],MATCH(B1032,표5[[#All],[잉크]],0),5)</f>
        <v>0</v>
      </c>
      <c r="Q1032" s="21" t="str">
        <f>IFERROR(P1032/INDEX(표5[#All],MATCH(B1032,표5[[#All],[잉크]],0),11),"")</f>
        <v/>
      </c>
      <c r="R1032" s="542"/>
      <c r="S1032" s="25" t="str">
        <f>IF(ISBLANK(R1032),"",INDEX(호기!$A$1:$B$657,MATCH('생산계획(잉크)'!B1484,호기!$A$1:$A$657,0),2))</f>
        <v/>
      </c>
      <c r="T1032" s="24">
        <f>P1032+R1032-INDEX(표5[#All],MATCH(B1032,표5[[#All],[잉크]],0),5)</f>
        <v>0</v>
      </c>
      <c r="U1032" s="21" t="str">
        <f>IFERROR(T1032/INDEX(표5[#All],MATCH(B1032,표5[[#All],[잉크]],0),14),"")</f>
        <v/>
      </c>
      <c r="V1032" s="542"/>
      <c r="W1032" s="23" t="str">
        <f>IF(ISBLANK(V1032),"",INDEX(호기!$A$1:$B$657,MATCH('생산계획(잉크)'!B1484,호기!$A$1:$A$657,0),2))</f>
        <v/>
      </c>
      <c r="X1032" s="24">
        <f>T1032+V1032-INDEX(표5[#All],MATCH(B1032,표5[[#All],[잉크]],0),5)</f>
        <v>0</v>
      </c>
      <c r="Y1032" s="21" t="str">
        <f>IFERROR(X1032/INDEX(표5[#All],MATCH(B1032,표5[[#All],[잉크]],0),17),"")</f>
        <v/>
      </c>
      <c r="Z1032" s="23"/>
      <c r="AA1032" s="23" t="str">
        <f>IF(ISBLANK(Z1032),"",INDEX(호기!$A$1:$B$657,MATCH('생산계획(잉크)'!B1484,호기!$A$1:$A$657,0),2))</f>
        <v/>
      </c>
      <c r="AB1032" s="24">
        <f>X1032+Z1032-INDEX(표5[#All],MATCH(B1032,표5[[#All],[잉크]],0),5)</f>
        <v>0</v>
      </c>
      <c r="AC1032" s="21" t="str">
        <f>IFERROR(AB1032/INDEX(표5[#All],MATCH(B1032,표5[[#All],[잉크]],0),20),"")</f>
        <v/>
      </c>
      <c r="AD1032" s="23"/>
      <c r="AE1032" s="235"/>
      <c r="BB1032" s="67"/>
      <c r="BC1032" s="67"/>
      <c r="BD1032" s="67"/>
      <c r="BE1032" s="67"/>
      <c r="BF1032" s="67"/>
    </row>
    <row r="1033" spans="2:58" ht="17.25" hidden="1" customHeight="1" x14ac:dyDescent="0.3">
      <c r="B1033" s="5" t="s">
        <v>4662</v>
      </c>
      <c r="C1033" s="68"/>
      <c r="D1033" s="69" t="str">
        <f>IFERROR(C1033/INDEX(표5[#All],MATCH(B1033,표5[[#All],[잉크]],0),2),"")</f>
        <v/>
      </c>
      <c r="E1033" s="22">
        <f>$C1033-INDEX(표5[#All],MATCH(B1033,표5[[#All],[잉크]],0),24)</f>
        <v>0</v>
      </c>
      <c r="F1033" s="542"/>
      <c r="G1033" s="23" t="str">
        <f>IF(ISBLANK(F1033),"",INDEX(호기!$A$1:$B$657,MATCH('생산계획(잉크)'!B1485,호기!$A$1:$A$657,0),2))</f>
        <v/>
      </c>
      <c r="H1033" s="24">
        <f>C1033+F1033-INDEX(표5[#All],MATCH(B1033,표5[[#All],[잉크]],0),2)</f>
        <v>0</v>
      </c>
      <c r="I1033" s="21" t="str">
        <f>IFERROR(H1033/INDEX(표5[#All],MATCH(B1033,표5[[#All],[잉크]],0),5),"")</f>
        <v/>
      </c>
      <c r="J1033" s="542"/>
      <c r="K1033" s="25" t="str">
        <f>IF(ISBLANK(J1033),"",INDEX(호기!$A$1:$B$657,MATCH('생산계획(잉크)'!B1485,호기!$A$1:$A$657,0),2))</f>
        <v/>
      </c>
      <c r="L1033" s="24">
        <f>H1033+J1033-INDEX(표5[#All],MATCH(B1033,표5[[#All],[잉크]],0),5)</f>
        <v>0</v>
      </c>
      <c r="M1033" s="21" t="str">
        <f>IFERROR(L1033/INDEX(표5[#All],MATCH(B1033,표5[[#All],[잉크]],0),8),"")</f>
        <v/>
      </c>
      <c r="N1033" s="542"/>
      <c r="O1033" s="23" t="str">
        <f>IF(ISBLANK(N1033),"",INDEX(호기!$A$1:$B$657,MATCH('생산계획(잉크)'!B1485,호기!$A$1:$A$657,0),2))</f>
        <v/>
      </c>
      <c r="P1033" s="24">
        <f>L1033+N1033-INDEX(표5[#All],MATCH(B1033,표5[[#All],[잉크]],0),5)</f>
        <v>0</v>
      </c>
      <c r="Q1033" s="21" t="str">
        <f>IFERROR(P1033/INDEX(표5[#All],MATCH(B1033,표5[[#All],[잉크]],0),11),"")</f>
        <v/>
      </c>
      <c r="R1033" s="542"/>
      <c r="S1033" s="25" t="str">
        <f>IF(ISBLANK(R1033),"",INDEX(호기!$A$1:$B$657,MATCH('생산계획(잉크)'!B1485,호기!$A$1:$A$657,0),2))</f>
        <v/>
      </c>
      <c r="T1033" s="24">
        <f>P1033+R1033-INDEX(표5[#All],MATCH(B1033,표5[[#All],[잉크]],0),5)</f>
        <v>0</v>
      </c>
      <c r="U1033" s="21" t="str">
        <f>IFERROR(T1033/INDEX(표5[#All],MATCH(B1033,표5[[#All],[잉크]],0),14),"")</f>
        <v/>
      </c>
      <c r="V1033" s="542"/>
      <c r="W1033" s="23" t="str">
        <f>IF(ISBLANK(V1033),"",INDEX(호기!$A$1:$B$657,MATCH('생산계획(잉크)'!B1485,호기!$A$1:$A$657,0),2))</f>
        <v/>
      </c>
      <c r="X1033" s="24">
        <f>T1033+V1033-INDEX(표5[#All],MATCH(B1033,표5[[#All],[잉크]],0),5)</f>
        <v>0</v>
      </c>
      <c r="Y1033" s="21" t="str">
        <f>IFERROR(X1033/INDEX(표5[#All],MATCH(B1033,표5[[#All],[잉크]],0),17),"")</f>
        <v/>
      </c>
      <c r="Z1033" s="23"/>
      <c r="AA1033" s="23" t="str">
        <f>IF(ISBLANK(Z1033),"",INDEX(호기!$A$1:$B$657,MATCH('생산계획(잉크)'!B1485,호기!$A$1:$A$657,0),2))</f>
        <v/>
      </c>
      <c r="AB1033" s="24">
        <f>X1033+Z1033-INDEX(표5[#All],MATCH(B1033,표5[[#All],[잉크]],0),5)</f>
        <v>0</v>
      </c>
      <c r="AC1033" s="21" t="str">
        <f>IFERROR(AB1033/INDEX(표5[#All],MATCH(B1033,표5[[#All],[잉크]],0),20),"")</f>
        <v/>
      </c>
      <c r="AD1033" s="23"/>
      <c r="AE1033" s="235"/>
      <c r="BB1033" s="67"/>
      <c r="BC1033" s="67"/>
      <c r="BD1033" s="67"/>
      <c r="BE1033" s="67"/>
      <c r="BF1033" s="67"/>
    </row>
    <row r="1034" spans="2:58" ht="17.25" hidden="1" customHeight="1" x14ac:dyDescent="0.3">
      <c r="B1034" s="5" t="s">
        <v>4668</v>
      </c>
      <c r="C1034" s="68"/>
      <c r="D1034" s="69" t="str">
        <f>IFERROR(C1034/INDEX(표5[#All],MATCH(B1034,표5[[#All],[잉크]],0),2),"")</f>
        <v/>
      </c>
      <c r="E1034" s="22">
        <f>$C1034-INDEX(표5[#All],MATCH(B1034,표5[[#All],[잉크]],0),24)</f>
        <v>0</v>
      </c>
      <c r="F1034" s="542"/>
      <c r="G1034" s="23" t="str">
        <f>IF(ISBLANK(F1034),"",INDEX(호기!$A$1:$B$657,MATCH('생산계획(잉크)'!B1486,호기!$A$1:$A$657,0),2))</f>
        <v/>
      </c>
      <c r="H1034" s="24">
        <f>C1034+F1034-INDEX(표5[#All],MATCH(B1034,표5[[#All],[잉크]],0),2)</f>
        <v>0</v>
      </c>
      <c r="I1034" s="21" t="str">
        <f>IFERROR(H1034/INDEX(표5[#All],MATCH(B1034,표5[[#All],[잉크]],0),5),"")</f>
        <v/>
      </c>
      <c r="J1034" s="542"/>
      <c r="K1034" s="25" t="str">
        <f>IF(ISBLANK(J1034),"",INDEX(호기!$A$1:$B$657,MATCH('생산계획(잉크)'!B1486,호기!$A$1:$A$657,0),2))</f>
        <v/>
      </c>
      <c r="L1034" s="24">
        <f>H1034+J1034-INDEX(표5[#All],MATCH(B1034,표5[[#All],[잉크]],0),5)</f>
        <v>0</v>
      </c>
      <c r="M1034" s="21" t="str">
        <f>IFERROR(L1034/INDEX(표5[#All],MATCH(B1034,표5[[#All],[잉크]],0),8),"")</f>
        <v/>
      </c>
      <c r="N1034" s="542"/>
      <c r="O1034" s="23" t="str">
        <f>IF(ISBLANK(N1034),"",INDEX(호기!$A$1:$B$657,MATCH('생산계획(잉크)'!B1486,호기!$A$1:$A$657,0),2))</f>
        <v/>
      </c>
      <c r="P1034" s="24">
        <f>L1034+N1034-INDEX(표5[#All],MATCH(B1034,표5[[#All],[잉크]],0),5)</f>
        <v>0</v>
      </c>
      <c r="Q1034" s="21" t="str">
        <f>IFERROR(P1034/INDEX(표5[#All],MATCH(B1034,표5[[#All],[잉크]],0),11),"")</f>
        <v/>
      </c>
      <c r="R1034" s="542"/>
      <c r="S1034" s="25" t="str">
        <f>IF(ISBLANK(R1034),"",INDEX(호기!$A$1:$B$657,MATCH('생산계획(잉크)'!B1486,호기!$A$1:$A$657,0),2))</f>
        <v/>
      </c>
      <c r="T1034" s="24">
        <f>P1034+R1034-INDEX(표5[#All],MATCH(B1034,표5[[#All],[잉크]],0),5)</f>
        <v>0</v>
      </c>
      <c r="U1034" s="21" t="str">
        <f>IFERROR(T1034/INDEX(표5[#All],MATCH(B1034,표5[[#All],[잉크]],0),14),"")</f>
        <v/>
      </c>
      <c r="V1034" s="542"/>
      <c r="W1034" s="23" t="str">
        <f>IF(ISBLANK(V1034),"",INDEX(호기!$A$1:$B$657,MATCH('생산계획(잉크)'!B1486,호기!$A$1:$A$657,0),2))</f>
        <v/>
      </c>
      <c r="X1034" s="24">
        <f>T1034+V1034-INDEX(표5[#All],MATCH(B1034,표5[[#All],[잉크]],0),5)</f>
        <v>0</v>
      </c>
      <c r="Y1034" s="21" t="str">
        <f>IFERROR(X1034/INDEX(표5[#All],MATCH(B1034,표5[[#All],[잉크]],0),17),"")</f>
        <v/>
      </c>
      <c r="Z1034" s="23"/>
      <c r="AA1034" s="23" t="str">
        <f>IF(ISBLANK(Z1034),"",INDEX(호기!$A$1:$B$657,MATCH('생산계획(잉크)'!B1486,호기!$A$1:$A$657,0),2))</f>
        <v/>
      </c>
      <c r="AB1034" s="24">
        <f>X1034+Z1034-INDEX(표5[#All],MATCH(B1034,표5[[#All],[잉크]],0),5)</f>
        <v>0</v>
      </c>
      <c r="AC1034" s="21" t="str">
        <f>IFERROR(AB1034/INDEX(표5[#All],MATCH(B1034,표5[[#All],[잉크]],0),20),"")</f>
        <v/>
      </c>
      <c r="AD1034" s="23"/>
      <c r="AE1034" s="235"/>
      <c r="BB1034" s="67"/>
      <c r="BC1034" s="67"/>
      <c r="BD1034" s="67"/>
      <c r="BE1034" s="67"/>
      <c r="BF1034" s="67"/>
    </row>
    <row r="1035" spans="2:58" ht="17.25" hidden="1" customHeight="1" x14ac:dyDescent="0.3">
      <c r="B1035" s="5" t="s">
        <v>4669</v>
      </c>
      <c r="C1035" s="68"/>
      <c r="D1035" s="69" t="str">
        <f>IFERROR(C1035/INDEX(표5[#All],MATCH(B1035,표5[[#All],[잉크]],0),2),"")</f>
        <v/>
      </c>
      <c r="E1035" s="22">
        <f>$C1035-INDEX(표5[#All],MATCH(B1035,표5[[#All],[잉크]],0),24)</f>
        <v>0</v>
      </c>
      <c r="F1035" s="542"/>
      <c r="G1035" s="23" t="str">
        <f>IF(ISBLANK(F1035),"",INDEX(호기!$A$1:$B$657,MATCH('생산계획(잉크)'!B1487,호기!$A$1:$A$657,0),2))</f>
        <v/>
      </c>
      <c r="H1035" s="24">
        <f>C1035+F1035-INDEX(표5[#All],MATCH(B1035,표5[[#All],[잉크]],0),2)</f>
        <v>0</v>
      </c>
      <c r="I1035" s="21" t="str">
        <f>IFERROR(H1035/INDEX(표5[#All],MATCH(B1035,표5[[#All],[잉크]],0),5),"")</f>
        <v/>
      </c>
      <c r="J1035" s="542"/>
      <c r="K1035" s="25" t="str">
        <f>IF(ISBLANK(J1035),"",INDEX(호기!$A$1:$B$657,MATCH('생산계획(잉크)'!B1487,호기!$A$1:$A$657,0),2))</f>
        <v/>
      </c>
      <c r="L1035" s="24">
        <f>H1035+J1035-INDEX(표5[#All],MATCH(B1035,표5[[#All],[잉크]],0),5)</f>
        <v>0</v>
      </c>
      <c r="M1035" s="21" t="str">
        <f>IFERROR(L1035/INDEX(표5[#All],MATCH(B1035,표5[[#All],[잉크]],0),8),"")</f>
        <v/>
      </c>
      <c r="N1035" s="542"/>
      <c r="O1035" s="23" t="str">
        <f>IF(ISBLANK(N1035),"",INDEX(호기!$A$1:$B$657,MATCH('생산계획(잉크)'!B1487,호기!$A$1:$A$657,0),2))</f>
        <v/>
      </c>
      <c r="P1035" s="24">
        <f>L1035+N1035-INDEX(표5[#All],MATCH(B1035,표5[[#All],[잉크]],0),5)</f>
        <v>0</v>
      </c>
      <c r="Q1035" s="21" t="str">
        <f>IFERROR(P1035/INDEX(표5[#All],MATCH(B1035,표5[[#All],[잉크]],0),11),"")</f>
        <v/>
      </c>
      <c r="R1035" s="542"/>
      <c r="S1035" s="25" t="str">
        <f>IF(ISBLANK(R1035),"",INDEX(호기!$A$1:$B$657,MATCH('생산계획(잉크)'!B1487,호기!$A$1:$A$657,0),2))</f>
        <v/>
      </c>
      <c r="T1035" s="24">
        <f>P1035+R1035-INDEX(표5[#All],MATCH(B1035,표5[[#All],[잉크]],0),5)</f>
        <v>0</v>
      </c>
      <c r="U1035" s="21" t="str">
        <f>IFERROR(T1035/INDEX(표5[#All],MATCH(B1035,표5[[#All],[잉크]],0),14),"")</f>
        <v/>
      </c>
      <c r="V1035" s="542"/>
      <c r="W1035" s="23" t="str">
        <f>IF(ISBLANK(V1035),"",INDEX(호기!$A$1:$B$657,MATCH('생산계획(잉크)'!B1487,호기!$A$1:$A$657,0),2))</f>
        <v/>
      </c>
      <c r="X1035" s="24">
        <f>T1035+V1035-INDEX(표5[#All],MATCH(B1035,표5[[#All],[잉크]],0),5)</f>
        <v>0</v>
      </c>
      <c r="Y1035" s="21" t="str">
        <f>IFERROR(X1035/INDEX(표5[#All],MATCH(B1035,표5[[#All],[잉크]],0),17),"")</f>
        <v/>
      </c>
      <c r="Z1035" s="23"/>
      <c r="AA1035" s="23" t="str">
        <f>IF(ISBLANK(Z1035),"",INDEX(호기!$A$1:$B$657,MATCH('생산계획(잉크)'!B1487,호기!$A$1:$A$657,0),2))</f>
        <v/>
      </c>
      <c r="AB1035" s="24">
        <f>X1035+Z1035-INDEX(표5[#All],MATCH(B1035,표5[[#All],[잉크]],0),5)</f>
        <v>0</v>
      </c>
      <c r="AC1035" s="21" t="str">
        <f>IFERROR(AB1035/INDEX(표5[#All],MATCH(B1035,표5[[#All],[잉크]],0),20),"")</f>
        <v/>
      </c>
      <c r="AD1035" s="23"/>
      <c r="AE1035" s="235"/>
      <c r="BB1035" s="67"/>
      <c r="BC1035" s="67"/>
      <c r="BD1035" s="67"/>
      <c r="BE1035" s="67"/>
      <c r="BF1035" s="67"/>
    </row>
    <row r="1036" spans="2:58" ht="17.25" customHeight="1" x14ac:dyDescent="0.3">
      <c r="B1036" s="5" t="s">
        <v>4457</v>
      </c>
      <c r="C1036" s="68">
        <v>0</v>
      </c>
      <c r="D1036" s="69">
        <f>IFERROR(C1036/INDEX(표5[#All],MATCH(B1036,표5[[#All],[잉크]],0),2),"")</f>
        <v>0</v>
      </c>
      <c r="E1036" s="22">
        <f>$C1036-INDEX(표5[#All],MATCH(B1036,표5[[#All],[잉크]],0),24)</f>
        <v>-8</v>
      </c>
      <c r="F1036" s="571">
        <v>4</v>
      </c>
      <c r="G1036" s="23" t="e">
        <f>IF(ISBLANK(F1036),"",INDEX(호기!$A$1:$B$657,MATCH('생산계획(잉크)'!B1488,호기!$A$1:$A$657,0),2))</f>
        <v>#N/A</v>
      </c>
      <c r="H1036" s="24">
        <f>C1036+F1036-INDEX(표5[#All],MATCH(B1036,표5[[#All],[잉크]],0),2)</f>
        <v>2</v>
      </c>
      <c r="I1036" s="21">
        <f>IFERROR(H1036/INDEX(표5[#All],MATCH(B1036,표5[[#All],[잉크]],0),5),"")</f>
        <v>1</v>
      </c>
      <c r="J1036" s="542"/>
      <c r="K1036" s="25" t="str">
        <f>IF(ISBLANK(J1036),"",INDEX(호기!$A$1:$B$657,MATCH('생산계획(잉크)'!B1488,호기!$A$1:$A$657,0),2))</f>
        <v/>
      </c>
      <c r="L1036" s="24">
        <f>H1036+J1036-INDEX(표5[#All],MATCH(B1036,표5[[#All],[잉크]],0),5)</f>
        <v>0</v>
      </c>
      <c r="M1036" s="21" t="str">
        <f>IFERROR(L1036/INDEX(표5[#All],MATCH(B1036,표5[[#All],[잉크]],0),8),"")</f>
        <v/>
      </c>
      <c r="N1036" s="542"/>
      <c r="O1036" s="23" t="str">
        <f>IF(ISBLANK(N1036),"",INDEX(호기!$A$1:$B$657,MATCH('생산계획(잉크)'!B1488,호기!$A$1:$A$657,0),2))</f>
        <v/>
      </c>
      <c r="P1036" s="24">
        <f>L1036+N1036-INDEX(표5[#All],MATCH(B1036,표5[[#All],[잉크]],0),5)</f>
        <v>-2</v>
      </c>
      <c r="Q1036" s="21" t="str">
        <f>IFERROR(P1036/INDEX(표5[#All],MATCH(B1036,표5[[#All],[잉크]],0),11),"")</f>
        <v/>
      </c>
      <c r="R1036" s="542"/>
      <c r="S1036" s="25" t="str">
        <f>IF(ISBLANK(R1036),"",INDEX(호기!$A$1:$B$657,MATCH('생산계획(잉크)'!B1488,호기!$A$1:$A$657,0),2))</f>
        <v/>
      </c>
      <c r="T1036" s="24">
        <f>P1036+R1036-INDEX(표5[#All],MATCH(B1036,표5[[#All],[잉크]],0),5)</f>
        <v>-4</v>
      </c>
      <c r="U1036" s="21" t="str">
        <f>IFERROR(T1036/INDEX(표5[#All],MATCH(B1036,표5[[#All],[잉크]],0),14),"")</f>
        <v/>
      </c>
      <c r="V1036" s="542"/>
      <c r="W1036" s="23" t="str">
        <f>IF(ISBLANK(V1036),"",INDEX(호기!$A$1:$B$657,MATCH('생산계획(잉크)'!B1488,호기!$A$1:$A$657,0),2))</f>
        <v/>
      </c>
      <c r="X1036" s="24">
        <f>T1036+V1036-INDEX(표5[#All],MATCH(B1036,표5[[#All],[잉크]],0),5)</f>
        <v>-6</v>
      </c>
      <c r="Y1036" s="21" t="str">
        <f>IFERROR(X1036/INDEX(표5[#All],MATCH(B1036,표5[[#All],[잉크]],0),17),"")</f>
        <v/>
      </c>
      <c r="Z1036" s="23"/>
      <c r="AA1036" s="23" t="str">
        <f>IF(ISBLANK(Z1036),"",INDEX(호기!$A$1:$B$657,MATCH('생산계획(잉크)'!B1488,호기!$A$1:$A$657,0),2))</f>
        <v/>
      </c>
      <c r="AB1036" s="24">
        <f>X1036+Z1036-INDEX(표5[#All],MATCH(B1036,표5[[#All],[잉크]],0),5)</f>
        <v>-8</v>
      </c>
      <c r="AC1036" s="21" t="str">
        <f>IFERROR(AB1036/INDEX(표5[#All],MATCH(B1036,표5[[#All],[잉크]],0),20),"")</f>
        <v/>
      </c>
      <c r="AD1036" s="23"/>
      <c r="AE1036" s="235"/>
      <c r="BB1036" s="67"/>
      <c r="BC1036" s="67"/>
      <c r="BD1036" s="67"/>
      <c r="BE1036" s="67"/>
      <c r="BF1036" s="67"/>
    </row>
    <row r="1037" spans="2:58" ht="17.25" hidden="1" customHeight="1" x14ac:dyDescent="0.3">
      <c r="B1037" s="5" t="s">
        <v>4677</v>
      </c>
      <c r="C1037" s="68"/>
      <c r="D1037" s="69" t="str">
        <f>IFERROR(C1037/INDEX(표5[#All],MATCH(B1037,표5[[#All],[잉크]],0),2),"")</f>
        <v/>
      </c>
      <c r="E1037" s="22">
        <f>$C1037-INDEX(표5[#All],MATCH(B1037,표5[[#All],[잉크]],0),24)</f>
        <v>0</v>
      </c>
      <c r="F1037" s="542"/>
      <c r="G1037" s="23" t="str">
        <f>IF(ISBLANK(F1037),"",INDEX(호기!$A$1:$B$657,MATCH('생산계획(잉크)'!B1489,호기!$A$1:$A$657,0),2))</f>
        <v/>
      </c>
      <c r="H1037" s="24">
        <f>C1037+F1037-INDEX(표5[#All],MATCH(B1037,표5[[#All],[잉크]],0),2)</f>
        <v>0</v>
      </c>
      <c r="I1037" s="21" t="str">
        <f>IFERROR(H1037/INDEX(표5[#All],MATCH(B1037,표5[[#All],[잉크]],0),5),"")</f>
        <v/>
      </c>
      <c r="J1037" s="542"/>
      <c r="K1037" s="25" t="str">
        <f>IF(ISBLANK(J1037),"",INDEX(호기!$A$1:$B$657,MATCH('생산계획(잉크)'!B1489,호기!$A$1:$A$657,0),2))</f>
        <v/>
      </c>
      <c r="L1037" s="24">
        <f>H1037+J1037-INDEX(표5[#All],MATCH(B1037,표5[[#All],[잉크]],0),5)</f>
        <v>0</v>
      </c>
      <c r="M1037" s="21" t="str">
        <f>IFERROR(L1037/INDEX(표5[#All],MATCH(B1037,표5[[#All],[잉크]],0),8),"")</f>
        <v/>
      </c>
      <c r="N1037" s="542"/>
      <c r="O1037" s="23" t="str">
        <f>IF(ISBLANK(N1037),"",INDEX(호기!$A$1:$B$657,MATCH('생산계획(잉크)'!B1489,호기!$A$1:$A$657,0),2))</f>
        <v/>
      </c>
      <c r="P1037" s="24">
        <f>L1037+N1037-INDEX(표5[#All],MATCH(B1037,표5[[#All],[잉크]],0),5)</f>
        <v>0</v>
      </c>
      <c r="Q1037" s="21" t="str">
        <f>IFERROR(P1037/INDEX(표5[#All],MATCH(B1037,표5[[#All],[잉크]],0),11),"")</f>
        <v/>
      </c>
      <c r="R1037" s="542"/>
      <c r="S1037" s="25" t="str">
        <f>IF(ISBLANK(R1037),"",INDEX(호기!$A$1:$B$657,MATCH('생산계획(잉크)'!B1489,호기!$A$1:$A$657,0),2))</f>
        <v/>
      </c>
      <c r="T1037" s="24">
        <f>P1037+R1037-INDEX(표5[#All],MATCH(B1037,표5[[#All],[잉크]],0),5)</f>
        <v>0</v>
      </c>
      <c r="U1037" s="21" t="str">
        <f>IFERROR(T1037/INDEX(표5[#All],MATCH(B1037,표5[[#All],[잉크]],0),14),"")</f>
        <v/>
      </c>
      <c r="V1037" s="542"/>
      <c r="W1037" s="23" t="str">
        <f>IF(ISBLANK(V1037),"",INDEX(호기!$A$1:$B$657,MATCH('생산계획(잉크)'!B1489,호기!$A$1:$A$657,0),2))</f>
        <v/>
      </c>
      <c r="X1037" s="24">
        <f>T1037+V1037-INDEX(표5[#All],MATCH(B1037,표5[[#All],[잉크]],0),5)</f>
        <v>0</v>
      </c>
      <c r="Y1037" s="21" t="str">
        <f>IFERROR(X1037/INDEX(표5[#All],MATCH(B1037,표5[[#All],[잉크]],0),17),"")</f>
        <v/>
      </c>
      <c r="Z1037" s="23"/>
      <c r="AA1037" s="23" t="str">
        <f>IF(ISBLANK(Z1037),"",INDEX(호기!$A$1:$B$657,MATCH('생산계획(잉크)'!B1489,호기!$A$1:$A$657,0),2))</f>
        <v/>
      </c>
      <c r="AB1037" s="24">
        <f>X1037+Z1037-INDEX(표5[#All],MATCH(B1037,표5[[#All],[잉크]],0),5)</f>
        <v>0</v>
      </c>
      <c r="AC1037" s="21" t="str">
        <f>IFERROR(AB1037/INDEX(표5[#All],MATCH(B1037,표5[[#All],[잉크]],0),20),"")</f>
        <v/>
      </c>
      <c r="AD1037" s="23"/>
      <c r="AE1037" s="235"/>
      <c r="BB1037" s="67"/>
      <c r="BC1037" s="67"/>
      <c r="BD1037" s="67"/>
      <c r="BE1037" s="67"/>
      <c r="BF1037" s="67"/>
    </row>
    <row r="1038" spans="2:58" ht="17.25" hidden="1" customHeight="1" x14ac:dyDescent="0.3">
      <c r="B1038" s="5" t="s">
        <v>4695</v>
      </c>
      <c r="C1038" s="68"/>
      <c r="D1038" s="69" t="str">
        <f>IFERROR(C1038/INDEX(표5[#All],MATCH(B1038,표5[[#All],[잉크]],0),2),"")</f>
        <v/>
      </c>
      <c r="E1038" s="22">
        <f>$C1038-INDEX(표5[#All],MATCH(B1038,표5[[#All],[잉크]],0),24)</f>
        <v>0</v>
      </c>
      <c r="F1038" s="542"/>
      <c r="G1038" s="23" t="str">
        <f>IF(ISBLANK(F1038),"",INDEX(호기!$A$1:$B$657,MATCH('생산계획(잉크)'!B1490,호기!$A$1:$A$657,0),2))</f>
        <v/>
      </c>
      <c r="H1038" s="24">
        <f>C1038+F1038-INDEX(표5[#All],MATCH(B1038,표5[[#All],[잉크]],0),2)</f>
        <v>0</v>
      </c>
      <c r="I1038" s="21" t="str">
        <f>IFERROR(H1038/INDEX(표5[#All],MATCH(B1038,표5[[#All],[잉크]],0),5),"")</f>
        <v/>
      </c>
      <c r="J1038" s="542"/>
      <c r="K1038" s="25" t="str">
        <f>IF(ISBLANK(J1038),"",INDEX(호기!$A$1:$B$657,MATCH('생산계획(잉크)'!B1490,호기!$A$1:$A$657,0),2))</f>
        <v/>
      </c>
      <c r="L1038" s="24">
        <f>H1038+J1038-INDEX(표5[#All],MATCH(B1038,표5[[#All],[잉크]],0),5)</f>
        <v>0</v>
      </c>
      <c r="M1038" s="21" t="str">
        <f>IFERROR(L1038/INDEX(표5[#All],MATCH(B1038,표5[[#All],[잉크]],0),8),"")</f>
        <v/>
      </c>
      <c r="N1038" s="542"/>
      <c r="O1038" s="23" t="str">
        <f>IF(ISBLANK(N1038),"",INDEX(호기!$A$1:$B$657,MATCH('생산계획(잉크)'!B1490,호기!$A$1:$A$657,0),2))</f>
        <v/>
      </c>
      <c r="P1038" s="24">
        <f>L1038+N1038-INDEX(표5[#All],MATCH(B1038,표5[[#All],[잉크]],0),5)</f>
        <v>0</v>
      </c>
      <c r="Q1038" s="21" t="str">
        <f>IFERROR(P1038/INDEX(표5[#All],MATCH(B1038,표5[[#All],[잉크]],0),11),"")</f>
        <v/>
      </c>
      <c r="R1038" s="542"/>
      <c r="S1038" s="25" t="str">
        <f>IF(ISBLANK(R1038),"",INDEX(호기!$A$1:$B$657,MATCH('생산계획(잉크)'!B1490,호기!$A$1:$A$657,0),2))</f>
        <v/>
      </c>
      <c r="T1038" s="24">
        <f>P1038+R1038-INDEX(표5[#All],MATCH(B1038,표5[[#All],[잉크]],0),5)</f>
        <v>0</v>
      </c>
      <c r="U1038" s="21" t="str">
        <f>IFERROR(T1038/INDEX(표5[#All],MATCH(B1038,표5[[#All],[잉크]],0),14),"")</f>
        <v/>
      </c>
      <c r="V1038" s="542"/>
      <c r="W1038" s="23" t="str">
        <f>IF(ISBLANK(V1038),"",INDEX(호기!$A$1:$B$657,MATCH('생산계획(잉크)'!B1490,호기!$A$1:$A$657,0),2))</f>
        <v/>
      </c>
      <c r="X1038" s="24">
        <f>T1038+V1038-INDEX(표5[#All],MATCH(B1038,표5[[#All],[잉크]],0),5)</f>
        <v>0</v>
      </c>
      <c r="Y1038" s="21" t="str">
        <f>IFERROR(X1038/INDEX(표5[#All],MATCH(B1038,표5[[#All],[잉크]],0),17),"")</f>
        <v/>
      </c>
      <c r="Z1038" s="23"/>
      <c r="AA1038" s="23" t="str">
        <f>IF(ISBLANK(Z1038),"",INDEX(호기!$A$1:$B$657,MATCH('생산계획(잉크)'!B1490,호기!$A$1:$A$657,0),2))</f>
        <v/>
      </c>
      <c r="AB1038" s="24">
        <f>X1038+Z1038-INDEX(표5[#All],MATCH(B1038,표5[[#All],[잉크]],0),5)</f>
        <v>0</v>
      </c>
      <c r="AC1038" s="21" t="str">
        <f>IFERROR(AB1038/INDEX(표5[#All],MATCH(B1038,표5[[#All],[잉크]],0),20),"")</f>
        <v/>
      </c>
      <c r="AD1038" s="23"/>
      <c r="AE1038" s="235"/>
      <c r="BB1038" s="67"/>
      <c r="BC1038" s="67"/>
      <c r="BD1038" s="67"/>
      <c r="BE1038" s="67"/>
      <c r="BF1038" s="67"/>
    </row>
    <row r="1039" spans="2:58" ht="17.25" hidden="1" customHeight="1" x14ac:dyDescent="0.3">
      <c r="B1039" s="5" t="s">
        <v>4696</v>
      </c>
      <c r="C1039" s="68"/>
      <c r="D1039" s="69" t="str">
        <f>IFERROR(C1039/INDEX(표5[#All],MATCH(B1039,표5[[#All],[잉크]],0),2),"")</f>
        <v/>
      </c>
      <c r="E1039" s="22">
        <f>$C1039-INDEX(표5[#All],MATCH(B1039,표5[[#All],[잉크]],0),24)</f>
        <v>0</v>
      </c>
      <c r="F1039" s="542"/>
      <c r="G1039" s="23" t="str">
        <f>IF(ISBLANK(F1039),"",INDEX(호기!$A$1:$B$657,MATCH('생산계획(잉크)'!B1491,호기!$A$1:$A$657,0),2))</f>
        <v/>
      </c>
      <c r="H1039" s="24">
        <f>C1039+F1039-INDEX(표5[#All],MATCH(B1039,표5[[#All],[잉크]],0),2)</f>
        <v>0</v>
      </c>
      <c r="I1039" s="21" t="str">
        <f>IFERROR(H1039/INDEX(표5[#All],MATCH(B1039,표5[[#All],[잉크]],0),5),"")</f>
        <v/>
      </c>
      <c r="J1039" s="542"/>
      <c r="K1039" s="25" t="str">
        <f>IF(ISBLANK(J1039),"",INDEX(호기!$A$1:$B$657,MATCH('생산계획(잉크)'!B1491,호기!$A$1:$A$657,0),2))</f>
        <v/>
      </c>
      <c r="L1039" s="24">
        <f>H1039+J1039-INDEX(표5[#All],MATCH(B1039,표5[[#All],[잉크]],0),5)</f>
        <v>0</v>
      </c>
      <c r="M1039" s="21" t="str">
        <f>IFERROR(L1039/INDEX(표5[#All],MATCH(B1039,표5[[#All],[잉크]],0),8),"")</f>
        <v/>
      </c>
      <c r="N1039" s="542"/>
      <c r="O1039" s="23" t="str">
        <f>IF(ISBLANK(N1039),"",INDEX(호기!$A$1:$B$657,MATCH('생산계획(잉크)'!B1491,호기!$A$1:$A$657,0),2))</f>
        <v/>
      </c>
      <c r="P1039" s="24">
        <f>L1039+N1039-INDEX(표5[#All],MATCH(B1039,표5[[#All],[잉크]],0),5)</f>
        <v>0</v>
      </c>
      <c r="Q1039" s="21" t="str">
        <f>IFERROR(P1039/INDEX(표5[#All],MATCH(B1039,표5[[#All],[잉크]],0),11),"")</f>
        <v/>
      </c>
      <c r="R1039" s="542"/>
      <c r="S1039" s="25" t="str">
        <f>IF(ISBLANK(R1039),"",INDEX(호기!$A$1:$B$657,MATCH('생산계획(잉크)'!B1491,호기!$A$1:$A$657,0),2))</f>
        <v/>
      </c>
      <c r="T1039" s="24">
        <f>P1039+R1039-INDEX(표5[#All],MATCH(B1039,표5[[#All],[잉크]],0),5)</f>
        <v>0</v>
      </c>
      <c r="U1039" s="21" t="str">
        <f>IFERROR(T1039/INDEX(표5[#All],MATCH(B1039,표5[[#All],[잉크]],0),14),"")</f>
        <v/>
      </c>
      <c r="V1039" s="542"/>
      <c r="W1039" s="23" t="str">
        <f>IF(ISBLANK(V1039),"",INDEX(호기!$A$1:$B$657,MATCH('생산계획(잉크)'!B1491,호기!$A$1:$A$657,0),2))</f>
        <v/>
      </c>
      <c r="X1039" s="24">
        <f>T1039+V1039-INDEX(표5[#All],MATCH(B1039,표5[[#All],[잉크]],0),5)</f>
        <v>0</v>
      </c>
      <c r="Y1039" s="21" t="str">
        <f>IFERROR(X1039/INDEX(표5[#All],MATCH(B1039,표5[[#All],[잉크]],0),17),"")</f>
        <v/>
      </c>
      <c r="Z1039" s="23"/>
      <c r="AA1039" s="23" t="str">
        <f>IF(ISBLANK(Z1039),"",INDEX(호기!$A$1:$B$657,MATCH('생산계획(잉크)'!B1491,호기!$A$1:$A$657,0),2))</f>
        <v/>
      </c>
      <c r="AB1039" s="24">
        <f>X1039+Z1039-INDEX(표5[#All],MATCH(B1039,표5[[#All],[잉크]],0),5)</f>
        <v>0</v>
      </c>
      <c r="AC1039" s="21" t="str">
        <f>IFERROR(AB1039/INDEX(표5[#All],MATCH(B1039,표5[[#All],[잉크]],0),20),"")</f>
        <v/>
      </c>
      <c r="AD1039" s="23"/>
      <c r="AE1039" s="235"/>
      <c r="BB1039" s="67"/>
      <c r="BC1039" s="67"/>
      <c r="BD1039" s="67"/>
      <c r="BE1039" s="67"/>
      <c r="BF1039" s="67"/>
    </row>
    <row r="1040" spans="2:58" ht="17.25" hidden="1" customHeight="1" x14ac:dyDescent="0.3">
      <c r="B1040" s="5" t="s">
        <v>4697</v>
      </c>
      <c r="C1040" s="68"/>
      <c r="D1040" s="69" t="str">
        <f>IFERROR(C1040/INDEX(표5[#All],MATCH(B1040,표5[[#All],[잉크]],0),2),"")</f>
        <v/>
      </c>
      <c r="E1040" s="22">
        <f>$C1040-INDEX(표5[#All],MATCH(B1040,표5[[#All],[잉크]],0),24)</f>
        <v>0</v>
      </c>
      <c r="F1040" s="542"/>
      <c r="G1040" s="23" t="str">
        <f>IF(ISBLANK(F1040),"",INDEX(호기!$A$1:$B$657,MATCH('생산계획(잉크)'!B1492,호기!$A$1:$A$657,0),2))</f>
        <v/>
      </c>
      <c r="H1040" s="24">
        <f>C1040+F1040-INDEX(표5[#All],MATCH(B1040,표5[[#All],[잉크]],0),2)</f>
        <v>0</v>
      </c>
      <c r="I1040" s="21" t="str">
        <f>IFERROR(H1040/INDEX(표5[#All],MATCH(B1040,표5[[#All],[잉크]],0),5),"")</f>
        <v/>
      </c>
      <c r="J1040" s="542"/>
      <c r="K1040" s="25" t="str">
        <f>IF(ISBLANK(J1040),"",INDEX(호기!$A$1:$B$657,MATCH('생산계획(잉크)'!B1492,호기!$A$1:$A$657,0),2))</f>
        <v/>
      </c>
      <c r="L1040" s="24">
        <f>H1040+J1040-INDEX(표5[#All],MATCH(B1040,표5[[#All],[잉크]],0),5)</f>
        <v>0</v>
      </c>
      <c r="M1040" s="21" t="str">
        <f>IFERROR(L1040/INDEX(표5[#All],MATCH(B1040,표5[[#All],[잉크]],0),8),"")</f>
        <v/>
      </c>
      <c r="N1040" s="542"/>
      <c r="O1040" s="23" t="str">
        <f>IF(ISBLANK(N1040),"",INDEX(호기!$A$1:$B$657,MATCH('생산계획(잉크)'!B1492,호기!$A$1:$A$657,0),2))</f>
        <v/>
      </c>
      <c r="P1040" s="24">
        <f>L1040+N1040-INDEX(표5[#All],MATCH(B1040,표5[[#All],[잉크]],0),5)</f>
        <v>0</v>
      </c>
      <c r="Q1040" s="21" t="str">
        <f>IFERROR(P1040/INDEX(표5[#All],MATCH(B1040,표5[[#All],[잉크]],0),11),"")</f>
        <v/>
      </c>
      <c r="R1040" s="542"/>
      <c r="S1040" s="25" t="str">
        <f>IF(ISBLANK(R1040),"",INDEX(호기!$A$1:$B$657,MATCH('생산계획(잉크)'!B1492,호기!$A$1:$A$657,0),2))</f>
        <v/>
      </c>
      <c r="T1040" s="24">
        <f>P1040+R1040-INDEX(표5[#All],MATCH(B1040,표5[[#All],[잉크]],0),5)</f>
        <v>0</v>
      </c>
      <c r="U1040" s="21" t="str">
        <f>IFERROR(T1040/INDEX(표5[#All],MATCH(B1040,표5[[#All],[잉크]],0),14),"")</f>
        <v/>
      </c>
      <c r="V1040" s="542"/>
      <c r="W1040" s="23" t="str">
        <f>IF(ISBLANK(V1040),"",INDEX(호기!$A$1:$B$657,MATCH('생산계획(잉크)'!B1492,호기!$A$1:$A$657,0),2))</f>
        <v/>
      </c>
      <c r="X1040" s="24">
        <f>T1040+V1040-INDEX(표5[#All],MATCH(B1040,표5[[#All],[잉크]],0),5)</f>
        <v>0</v>
      </c>
      <c r="Y1040" s="21" t="str">
        <f>IFERROR(X1040/INDEX(표5[#All],MATCH(B1040,표5[[#All],[잉크]],0),17),"")</f>
        <v/>
      </c>
      <c r="Z1040" s="23"/>
      <c r="AA1040" s="23" t="str">
        <f>IF(ISBLANK(Z1040),"",INDEX(호기!$A$1:$B$657,MATCH('생산계획(잉크)'!B1492,호기!$A$1:$A$657,0),2))</f>
        <v/>
      </c>
      <c r="AB1040" s="24">
        <f>X1040+Z1040-INDEX(표5[#All],MATCH(B1040,표5[[#All],[잉크]],0),5)</f>
        <v>0</v>
      </c>
      <c r="AC1040" s="21" t="str">
        <f>IFERROR(AB1040/INDEX(표5[#All],MATCH(B1040,표5[[#All],[잉크]],0),20),"")</f>
        <v/>
      </c>
      <c r="AD1040" s="23"/>
      <c r="AE1040" s="235"/>
      <c r="BB1040" s="67"/>
      <c r="BC1040" s="67"/>
      <c r="BD1040" s="67"/>
      <c r="BE1040" s="67"/>
      <c r="BF1040" s="67"/>
    </row>
    <row r="1041" spans="2:58" ht="17.25" hidden="1" customHeight="1" x14ac:dyDescent="0.3">
      <c r="B1041" s="5" t="s">
        <v>4692</v>
      </c>
      <c r="C1041" s="68"/>
      <c r="D1041" s="69" t="str">
        <f>IFERROR(C1041/INDEX(표5[#All],MATCH(B1041,표5[[#All],[잉크]],0),2),"")</f>
        <v/>
      </c>
      <c r="E1041" s="22">
        <f>$C1041-INDEX(표5[#All],MATCH(B1041,표5[[#All],[잉크]],0),24)</f>
        <v>0</v>
      </c>
      <c r="F1041" s="542"/>
      <c r="G1041" s="23" t="str">
        <f>IF(ISBLANK(F1041),"",INDEX(호기!$A$1:$B$657,MATCH('생산계획(잉크)'!B1493,호기!$A$1:$A$657,0),2))</f>
        <v/>
      </c>
      <c r="H1041" s="24">
        <f>C1041+F1041-INDEX(표5[#All],MATCH(B1041,표5[[#All],[잉크]],0),2)</f>
        <v>0</v>
      </c>
      <c r="I1041" s="21" t="str">
        <f>IFERROR(H1041/INDEX(표5[#All],MATCH(B1041,표5[[#All],[잉크]],0),5),"")</f>
        <v/>
      </c>
      <c r="J1041" s="542"/>
      <c r="K1041" s="25" t="str">
        <f>IF(ISBLANK(J1041),"",INDEX(호기!$A$1:$B$657,MATCH('생산계획(잉크)'!B1493,호기!$A$1:$A$657,0),2))</f>
        <v/>
      </c>
      <c r="L1041" s="24">
        <f>H1041+J1041-INDEX(표5[#All],MATCH(B1041,표5[[#All],[잉크]],0),5)</f>
        <v>0</v>
      </c>
      <c r="M1041" s="21" t="str">
        <f>IFERROR(L1041/INDEX(표5[#All],MATCH(B1041,표5[[#All],[잉크]],0),8),"")</f>
        <v/>
      </c>
      <c r="N1041" s="542"/>
      <c r="O1041" s="23" t="str">
        <f>IF(ISBLANK(N1041),"",INDEX(호기!$A$1:$B$657,MATCH('생산계획(잉크)'!B1493,호기!$A$1:$A$657,0),2))</f>
        <v/>
      </c>
      <c r="P1041" s="24">
        <f>L1041+N1041-INDEX(표5[#All],MATCH(B1041,표5[[#All],[잉크]],0),5)</f>
        <v>0</v>
      </c>
      <c r="Q1041" s="21" t="str">
        <f>IFERROR(P1041/INDEX(표5[#All],MATCH(B1041,표5[[#All],[잉크]],0),11),"")</f>
        <v/>
      </c>
      <c r="R1041" s="542"/>
      <c r="S1041" s="25" t="str">
        <f>IF(ISBLANK(R1041),"",INDEX(호기!$A$1:$B$657,MATCH('생산계획(잉크)'!B1493,호기!$A$1:$A$657,0),2))</f>
        <v/>
      </c>
      <c r="T1041" s="24">
        <f>P1041+R1041-INDEX(표5[#All],MATCH(B1041,표5[[#All],[잉크]],0),5)</f>
        <v>0</v>
      </c>
      <c r="U1041" s="21" t="str">
        <f>IFERROR(T1041/INDEX(표5[#All],MATCH(B1041,표5[[#All],[잉크]],0),14),"")</f>
        <v/>
      </c>
      <c r="V1041" s="542"/>
      <c r="W1041" s="23" t="str">
        <f>IF(ISBLANK(V1041),"",INDEX(호기!$A$1:$B$657,MATCH('생산계획(잉크)'!B1493,호기!$A$1:$A$657,0),2))</f>
        <v/>
      </c>
      <c r="X1041" s="24">
        <f>T1041+V1041-INDEX(표5[#All],MATCH(B1041,표5[[#All],[잉크]],0),5)</f>
        <v>0</v>
      </c>
      <c r="Y1041" s="21" t="str">
        <f>IFERROR(X1041/INDEX(표5[#All],MATCH(B1041,표5[[#All],[잉크]],0),17),"")</f>
        <v/>
      </c>
      <c r="Z1041" s="23"/>
      <c r="AA1041" s="23" t="str">
        <f>IF(ISBLANK(Z1041),"",INDEX(호기!$A$1:$B$657,MATCH('생산계획(잉크)'!B1493,호기!$A$1:$A$657,0),2))</f>
        <v/>
      </c>
      <c r="AB1041" s="24">
        <f>X1041+Z1041-INDEX(표5[#All],MATCH(B1041,표5[[#All],[잉크]],0),5)</f>
        <v>0</v>
      </c>
      <c r="AC1041" s="21" t="str">
        <f>IFERROR(AB1041/INDEX(표5[#All],MATCH(B1041,표5[[#All],[잉크]],0),20),"")</f>
        <v/>
      </c>
      <c r="AD1041" s="23"/>
      <c r="AE1041" s="235"/>
      <c r="BB1041" s="67"/>
      <c r="BC1041" s="67"/>
      <c r="BD1041" s="67"/>
      <c r="BE1041" s="67"/>
      <c r="BF1041" s="67"/>
    </row>
    <row r="1042" spans="2:58" ht="17.25" hidden="1" customHeight="1" x14ac:dyDescent="0.3">
      <c r="B1042" s="5" t="s">
        <v>4704</v>
      </c>
      <c r="C1042" s="68"/>
      <c r="D1042" s="69" t="str">
        <f>IFERROR(C1042/INDEX(표5[#All],MATCH(B1042,표5[[#All],[잉크]],0),2),"")</f>
        <v/>
      </c>
      <c r="E1042" s="22">
        <f>$C1042-INDEX(표5[#All],MATCH(B1042,표5[[#All],[잉크]],0),24)</f>
        <v>0</v>
      </c>
      <c r="F1042" s="542"/>
      <c r="G1042" s="23" t="str">
        <f>IF(ISBLANK(F1042),"",INDEX(호기!$A$1:$B$657,MATCH('생산계획(잉크)'!B1494,호기!$A$1:$A$657,0),2))</f>
        <v/>
      </c>
      <c r="H1042" s="24">
        <f>C1042+F1042-INDEX(표5[#All],MATCH(B1042,표5[[#All],[잉크]],0),2)</f>
        <v>0</v>
      </c>
      <c r="I1042" s="21" t="str">
        <f>IFERROR(H1042/INDEX(표5[#All],MATCH(B1042,표5[[#All],[잉크]],0),5),"")</f>
        <v/>
      </c>
      <c r="J1042" s="542"/>
      <c r="K1042" s="25" t="str">
        <f>IF(ISBLANK(J1042),"",INDEX(호기!$A$1:$B$657,MATCH('생산계획(잉크)'!B1494,호기!$A$1:$A$657,0),2))</f>
        <v/>
      </c>
      <c r="L1042" s="24">
        <f>H1042+J1042-INDEX(표5[#All],MATCH(B1042,표5[[#All],[잉크]],0),5)</f>
        <v>0</v>
      </c>
      <c r="M1042" s="21" t="str">
        <f>IFERROR(L1042/INDEX(표5[#All],MATCH(B1042,표5[[#All],[잉크]],0),8),"")</f>
        <v/>
      </c>
      <c r="N1042" s="542"/>
      <c r="O1042" s="23" t="str">
        <f>IF(ISBLANK(N1042),"",INDEX(호기!$A$1:$B$657,MATCH('생산계획(잉크)'!B1494,호기!$A$1:$A$657,0),2))</f>
        <v/>
      </c>
      <c r="P1042" s="24">
        <f>L1042+N1042-INDEX(표5[#All],MATCH(B1042,표5[[#All],[잉크]],0),5)</f>
        <v>0</v>
      </c>
      <c r="Q1042" s="21" t="str">
        <f>IFERROR(P1042/INDEX(표5[#All],MATCH(B1042,표5[[#All],[잉크]],0),11),"")</f>
        <v/>
      </c>
      <c r="R1042" s="542"/>
      <c r="S1042" s="25" t="str">
        <f>IF(ISBLANK(R1042),"",INDEX(호기!$A$1:$B$657,MATCH('생산계획(잉크)'!B1494,호기!$A$1:$A$657,0),2))</f>
        <v/>
      </c>
      <c r="T1042" s="24">
        <f>P1042+R1042-INDEX(표5[#All],MATCH(B1042,표5[[#All],[잉크]],0),5)</f>
        <v>0</v>
      </c>
      <c r="U1042" s="21" t="str">
        <f>IFERROR(T1042/INDEX(표5[#All],MATCH(B1042,표5[[#All],[잉크]],0),14),"")</f>
        <v/>
      </c>
      <c r="V1042" s="542"/>
      <c r="W1042" s="23" t="str">
        <f>IF(ISBLANK(V1042),"",INDEX(호기!$A$1:$B$657,MATCH('생산계획(잉크)'!B1494,호기!$A$1:$A$657,0),2))</f>
        <v/>
      </c>
      <c r="X1042" s="24">
        <f>T1042+V1042-INDEX(표5[#All],MATCH(B1042,표5[[#All],[잉크]],0),5)</f>
        <v>0</v>
      </c>
      <c r="Y1042" s="21" t="str">
        <f>IFERROR(X1042/INDEX(표5[#All],MATCH(B1042,표5[[#All],[잉크]],0),17),"")</f>
        <v/>
      </c>
      <c r="Z1042" s="23"/>
      <c r="AA1042" s="23" t="str">
        <f>IF(ISBLANK(Z1042),"",INDEX(호기!$A$1:$B$657,MATCH('생산계획(잉크)'!B1494,호기!$A$1:$A$657,0),2))</f>
        <v/>
      </c>
      <c r="AB1042" s="24">
        <f>X1042+Z1042-INDEX(표5[#All],MATCH(B1042,표5[[#All],[잉크]],0),5)</f>
        <v>0</v>
      </c>
      <c r="AC1042" s="21" t="str">
        <f>IFERROR(AB1042/INDEX(표5[#All],MATCH(B1042,표5[[#All],[잉크]],0),20),"")</f>
        <v/>
      </c>
      <c r="AD1042" s="23"/>
      <c r="AE1042" s="235"/>
      <c r="BB1042" s="67"/>
      <c r="BC1042" s="67"/>
      <c r="BD1042" s="67"/>
      <c r="BE1042" s="67"/>
      <c r="BF1042" s="67"/>
    </row>
    <row r="1043" spans="2:58" ht="17.25" hidden="1" customHeight="1" x14ac:dyDescent="0.3">
      <c r="B1043" s="5" t="s">
        <v>4711</v>
      </c>
      <c r="C1043" s="68"/>
      <c r="D1043" s="69" t="str">
        <f>IFERROR(C1043/INDEX(표5[#All],MATCH(B1043,표5[[#All],[잉크]],0),2),"")</f>
        <v/>
      </c>
      <c r="E1043" s="22">
        <f>$C1043-INDEX(표5[#All],MATCH(B1043,표5[[#All],[잉크]],0),24)</f>
        <v>0</v>
      </c>
      <c r="F1043" s="542"/>
      <c r="G1043" s="23" t="str">
        <f>IF(ISBLANK(F1043),"",INDEX(호기!$A$1:$B$657,MATCH('생산계획(잉크)'!B1495,호기!$A$1:$A$657,0),2))</f>
        <v/>
      </c>
      <c r="H1043" s="24">
        <f>C1043+F1043-INDEX(표5[#All],MATCH(B1043,표5[[#All],[잉크]],0),2)</f>
        <v>0</v>
      </c>
      <c r="I1043" s="21" t="str">
        <f>IFERROR(H1043/INDEX(표5[#All],MATCH(B1043,표5[[#All],[잉크]],0),5),"")</f>
        <v/>
      </c>
      <c r="J1043" s="542"/>
      <c r="K1043" s="25" t="str">
        <f>IF(ISBLANK(J1043),"",INDEX(호기!$A$1:$B$657,MATCH('생산계획(잉크)'!B1495,호기!$A$1:$A$657,0),2))</f>
        <v/>
      </c>
      <c r="L1043" s="24">
        <f>H1043+J1043-INDEX(표5[#All],MATCH(B1043,표5[[#All],[잉크]],0),5)</f>
        <v>0</v>
      </c>
      <c r="M1043" s="21" t="str">
        <f>IFERROR(L1043/INDEX(표5[#All],MATCH(B1043,표5[[#All],[잉크]],0),8),"")</f>
        <v/>
      </c>
      <c r="N1043" s="542"/>
      <c r="O1043" s="23" t="str">
        <f>IF(ISBLANK(N1043),"",INDEX(호기!$A$1:$B$657,MATCH('생산계획(잉크)'!B1495,호기!$A$1:$A$657,0),2))</f>
        <v/>
      </c>
      <c r="P1043" s="24">
        <f>L1043+N1043-INDEX(표5[#All],MATCH(B1043,표5[[#All],[잉크]],0),5)</f>
        <v>0</v>
      </c>
      <c r="Q1043" s="21" t="str">
        <f>IFERROR(P1043/INDEX(표5[#All],MATCH(B1043,표5[[#All],[잉크]],0),11),"")</f>
        <v/>
      </c>
      <c r="R1043" s="542"/>
      <c r="S1043" s="25" t="str">
        <f>IF(ISBLANK(R1043),"",INDEX(호기!$A$1:$B$657,MATCH('생산계획(잉크)'!B1495,호기!$A$1:$A$657,0),2))</f>
        <v/>
      </c>
      <c r="T1043" s="24">
        <f>P1043+R1043-INDEX(표5[#All],MATCH(B1043,표5[[#All],[잉크]],0),5)</f>
        <v>0</v>
      </c>
      <c r="U1043" s="21" t="str">
        <f>IFERROR(T1043/INDEX(표5[#All],MATCH(B1043,표5[[#All],[잉크]],0),14),"")</f>
        <v/>
      </c>
      <c r="V1043" s="542"/>
      <c r="W1043" s="23" t="str">
        <f>IF(ISBLANK(V1043),"",INDEX(호기!$A$1:$B$657,MATCH('생산계획(잉크)'!B1495,호기!$A$1:$A$657,0),2))</f>
        <v/>
      </c>
      <c r="X1043" s="24">
        <f>T1043+V1043-INDEX(표5[#All],MATCH(B1043,표5[[#All],[잉크]],0),5)</f>
        <v>0</v>
      </c>
      <c r="Y1043" s="21" t="str">
        <f>IFERROR(X1043/INDEX(표5[#All],MATCH(B1043,표5[[#All],[잉크]],0),17),"")</f>
        <v/>
      </c>
      <c r="Z1043" s="23"/>
      <c r="AA1043" s="23" t="str">
        <f>IF(ISBLANK(Z1043),"",INDEX(호기!$A$1:$B$657,MATCH('생산계획(잉크)'!B1495,호기!$A$1:$A$657,0),2))</f>
        <v/>
      </c>
      <c r="AB1043" s="24">
        <f>X1043+Z1043-INDEX(표5[#All],MATCH(B1043,표5[[#All],[잉크]],0),5)</f>
        <v>0</v>
      </c>
      <c r="AC1043" s="21" t="str">
        <f>IFERROR(AB1043/INDEX(표5[#All],MATCH(B1043,표5[[#All],[잉크]],0),20),"")</f>
        <v/>
      </c>
      <c r="AD1043" s="23"/>
      <c r="AE1043" s="235"/>
      <c r="BB1043" s="67"/>
      <c r="BC1043" s="67"/>
      <c r="BD1043" s="67"/>
      <c r="BE1043" s="67"/>
      <c r="BF1043" s="67"/>
    </row>
    <row r="1044" spans="2:58" s="471" customFormat="1" ht="17.25" hidden="1" customHeight="1" x14ac:dyDescent="0.3">
      <c r="B1044" s="5" t="s">
        <v>4706</v>
      </c>
      <c r="C1044" s="68"/>
      <c r="D1044" s="69" t="str">
        <f>IFERROR(C1044/INDEX(표5[#All],MATCH(B1044,표5[[#All],[잉크]],0),2),"")</f>
        <v/>
      </c>
      <c r="E1044" s="22">
        <f>$C1044-INDEX(표5[#All],MATCH(B1044,표5[[#All],[잉크]],0),24)</f>
        <v>0</v>
      </c>
      <c r="F1044" s="542"/>
      <c r="G1044" s="23" t="str">
        <f>IF(ISBLANK(F1044),"",INDEX(호기!$A$1:$B$657,MATCH('생산계획(잉크)'!B1496,호기!$A$1:$A$657,0),2))</f>
        <v/>
      </c>
      <c r="H1044" s="24">
        <f>C1044+F1044-INDEX(표5[#All],MATCH(B1044,표5[[#All],[잉크]],0),2)</f>
        <v>0</v>
      </c>
      <c r="I1044" s="21" t="str">
        <f>IFERROR(H1044/INDEX(표5[#All],MATCH(B1044,표5[[#All],[잉크]],0),5),"")</f>
        <v/>
      </c>
      <c r="J1044" s="542"/>
      <c r="K1044" s="25" t="str">
        <f>IF(ISBLANK(J1044),"",INDEX(호기!$A$1:$B$657,MATCH('생산계획(잉크)'!B1496,호기!$A$1:$A$657,0),2))</f>
        <v/>
      </c>
      <c r="L1044" s="24">
        <f>H1044+J1044-INDEX(표5[#All],MATCH(B1044,표5[[#All],[잉크]],0),5)</f>
        <v>0</v>
      </c>
      <c r="M1044" s="21" t="str">
        <f>IFERROR(L1044/INDEX(표5[#All],MATCH(B1044,표5[[#All],[잉크]],0),8),"")</f>
        <v/>
      </c>
      <c r="N1044" s="542"/>
      <c r="O1044" s="23" t="str">
        <f>IF(ISBLANK(N1044),"",INDEX(호기!$A$1:$B$657,MATCH('생산계획(잉크)'!B1496,호기!$A$1:$A$657,0),2))</f>
        <v/>
      </c>
      <c r="P1044" s="24">
        <f>L1044+N1044-INDEX(표5[#All],MATCH(B1044,표5[[#All],[잉크]],0),5)</f>
        <v>0</v>
      </c>
      <c r="Q1044" s="21" t="str">
        <f>IFERROR(P1044/INDEX(표5[#All],MATCH(B1044,표5[[#All],[잉크]],0),11),"")</f>
        <v/>
      </c>
      <c r="R1044" s="542"/>
      <c r="S1044" s="25" t="str">
        <f>IF(ISBLANK(R1044),"",INDEX(호기!$A$1:$B$657,MATCH('생산계획(잉크)'!B1496,호기!$A$1:$A$657,0),2))</f>
        <v/>
      </c>
      <c r="T1044" s="24">
        <f>P1044+R1044-INDEX(표5[#All],MATCH(B1044,표5[[#All],[잉크]],0),5)</f>
        <v>0</v>
      </c>
      <c r="U1044" s="21" t="str">
        <f>IFERROR(T1044/INDEX(표5[#All],MATCH(B1044,표5[[#All],[잉크]],0),14),"")</f>
        <v/>
      </c>
      <c r="V1044" s="542"/>
      <c r="W1044" s="23" t="str">
        <f>IF(ISBLANK(V1044),"",INDEX(호기!$A$1:$B$657,MATCH('생산계획(잉크)'!B1496,호기!$A$1:$A$657,0),2))</f>
        <v/>
      </c>
      <c r="X1044" s="24">
        <f>T1044+V1044-INDEX(표5[#All],MATCH(B1044,표5[[#All],[잉크]],0),5)</f>
        <v>0</v>
      </c>
      <c r="Y1044" s="21" t="str">
        <f>IFERROR(X1044/INDEX(표5[#All],MATCH(B1044,표5[[#All],[잉크]],0),17),"")</f>
        <v/>
      </c>
      <c r="Z1044" s="23"/>
      <c r="AA1044" s="23" t="str">
        <f>IF(ISBLANK(Z1044),"",INDEX(호기!$A$1:$B$657,MATCH('생산계획(잉크)'!B1496,호기!$A$1:$A$657,0),2))</f>
        <v/>
      </c>
      <c r="AB1044" s="24">
        <f>X1044+Z1044-INDEX(표5[#All],MATCH(B1044,표5[[#All],[잉크]],0),5)</f>
        <v>0</v>
      </c>
      <c r="AC1044" s="21" t="str">
        <f>IFERROR(AB1044/INDEX(표5[#All],MATCH(B1044,표5[[#All],[잉크]],0),20),"")</f>
        <v/>
      </c>
      <c r="AD1044" s="23"/>
      <c r="AE1044" s="235"/>
      <c r="BB1044" s="472"/>
      <c r="BC1044" s="472"/>
      <c r="BD1044" s="472"/>
      <c r="BE1044" s="472"/>
      <c r="BF1044" s="472"/>
    </row>
    <row r="1045" spans="2:58" s="471" customFormat="1" ht="17.25" hidden="1" customHeight="1" x14ac:dyDescent="0.3">
      <c r="B1045" s="5" t="s">
        <v>4720</v>
      </c>
      <c r="C1045" s="68">
        <v>0</v>
      </c>
      <c r="D1045" s="69">
        <f>IFERROR(C1045/INDEX(표5[#All],MATCH(B1045,표5[[#All],[잉크]],0),2),"")</f>
        <v>0</v>
      </c>
      <c r="E1045" s="22">
        <f>$C1045-INDEX(표5[#All],MATCH(B1045,표5[[#All],[잉크]],0),24)</f>
        <v>-2</v>
      </c>
      <c r="F1045" s="572"/>
      <c r="G1045" s="23" t="str">
        <f>IF(ISBLANK(F1045),"",INDEX(호기!$A$1:$B$657,MATCH('생산계획(잉크)'!B1497,호기!$A$1:$A$657,0),2))</f>
        <v/>
      </c>
      <c r="H1045" s="24">
        <f>C1045+F1045-INDEX(표5[#All],MATCH(B1045,표5[[#All],[잉크]],0),2)</f>
        <v>-1</v>
      </c>
      <c r="I1045" s="21" t="str">
        <f>IFERROR(H1045/INDEX(표5[#All],MATCH(B1045,표5[[#All],[잉크]],0),5),"")</f>
        <v/>
      </c>
      <c r="J1045" s="542"/>
      <c r="K1045" s="25" t="str">
        <f>IF(ISBLANK(J1045),"",INDEX(호기!$A$1:$B$657,MATCH('생산계획(잉크)'!B1497,호기!$A$1:$A$657,0),2))</f>
        <v/>
      </c>
      <c r="L1045" s="24">
        <f>H1045+J1045-INDEX(표5[#All],MATCH(B1045,표5[[#All],[잉크]],0),5)</f>
        <v>-1</v>
      </c>
      <c r="M1045" s="21" t="str">
        <f>IFERROR(L1045/INDEX(표5[#All],MATCH(B1045,표5[[#All],[잉크]],0),8),"")</f>
        <v/>
      </c>
      <c r="N1045" s="542"/>
      <c r="O1045" s="23" t="str">
        <f>IF(ISBLANK(N1045),"",INDEX(호기!$A$1:$B$657,MATCH('생산계획(잉크)'!B1497,호기!$A$1:$A$657,0),2))</f>
        <v/>
      </c>
      <c r="P1045" s="24">
        <f>L1045+N1045-INDEX(표5[#All],MATCH(B1045,표5[[#All],[잉크]],0),5)</f>
        <v>-1</v>
      </c>
      <c r="Q1045" s="21" t="str">
        <f>IFERROR(P1045/INDEX(표5[#All],MATCH(B1045,표5[[#All],[잉크]],0),11),"")</f>
        <v/>
      </c>
      <c r="R1045" s="542"/>
      <c r="S1045" s="25" t="str">
        <f>IF(ISBLANK(R1045),"",INDEX(호기!$A$1:$B$657,MATCH('생산계획(잉크)'!B1497,호기!$A$1:$A$657,0),2))</f>
        <v/>
      </c>
      <c r="T1045" s="24">
        <f>P1045+R1045-INDEX(표5[#All],MATCH(B1045,표5[[#All],[잉크]],0),5)</f>
        <v>-1</v>
      </c>
      <c r="U1045" s="21" t="str">
        <f>IFERROR(T1045/INDEX(표5[#All],MATCH(B1045,표5[[#All],[잉크]],0),14),"")</f>
        <v/>
      </c>
      <c r="V1045" s="542"/>
      <c r="W1045" s="23" t="str">
        <f>IF(ISBLANK(V1045),"",INDEX(호기!$A$1:$B$657,MATCH('생산계획(잉크)'!B1497,호기!$A$1:$A$657,0),2))</f>
        <v/>
      </c>
      <c r="X1045" s="24">
        <f>T1045+V1045-INDEX(표5[#All],MATCH(B1045,표5[[#All],[잉크]],0),5)</f>
        <v>-1</v>
      </c>
      <c r="Y1045" s="21" t="str">
        <f>IFERROR(X1045/INDEX(표5[#All],MATCH(B1045,표5[[#All],[잉크]],0),17),"")</f>
        <v/>
      </c>
      <c r="Z1045" s="23"/>
      <c r="AA1045" s="23" t="str">
        <f>IF(ISBLANK(Z1045),"",INDEX(호기!$A$1:$B$657,MATCH('생산계획(잉크)'!B1497,호기!$A$1:$A$657,0),2))</f>
        <v/>
      </c>
      <c r="AB1045" s="24">
        <f>X1045+Z1045-INDEX(표5[#All],MATCH(B1045,표5[[#All],[잉크]],0),5)</f>
        <v>-1</v>
      </c>
      <c r="AC1045" s="21" t="str">
        <f>IFERROR(AB1045/INDEX(표5[#All],MATCH(B1045,표5[[#All],[잉크]],0),20),"")</f>
        <v/>
      </c>
      <c r="AD1045" s="23"/>
      <c r="AE1045" s="235"/>
      <c r="BB1045" s="472"/>
      <c r="BC1045" s="472"/>
      <c r="BD1045" s="472"/>
      <c r="BE1045" s="472"/>
      <c r="BF1045" s="472"/>
    </row>
    <row r="1046" spans="2:58" s="471" customFormat="1" ht="17.25" hidden="1" customHeight="1" x14ac:dyDescent="0.3">
      <c r="B1046" s="5" t="s">
        <v>4715</v>
      </c>
      <c r="C1046" s="68"/>
      <c r="D1046" s="69" t="str">
        <f>IFERROR(C1046/INDEX(표5[#All],MATCH(B1046,표5[[#All],[잉크]],0),2),"")</f>
        <v/>
      </c>
      <c r="E1046" s="22">
        <f>$C1046-INDEX(표5[#All],MATCH(B1046,표5[[#All],[잉크]],0),24)</f>
        <v>0</v>
      </c>
      <c r="F1046" s="542"/>
      <c r="G1046" s="23" t="str">
        <f>IF(ISBLANK(F1046),"",INDEX(호기!$A$1:$B$657,MATCH('생산계획(잉크)'!B1498,호기!$A$1:$A$657,0),2))</f>
        <v/>
      </c>
      <c r="H1046" s="24">
        <f>C1046+F1046-INDEX(표5[#All],MATCH(B1046,표5[[#All],[잉크]],0),2)</f>
        <v>0</v>
      </c>
      <c r="I1046" s="21" t="str">
        <f>IFERROR(H1046/INDEX(표5[#All],MATCH(B1046,표5[[#All],[잉크]],0),5),"")</f>
        <v/>
      </c>
      <c r="J1046" s="542"/>
      <c r="K1046" s="25" t="str">
        <f>IF(ISBLANK(J1046),"",INDEX(호기!$A$1:$B$657,MATCH('생산계획(잉크)'!B1498,호기!$A$1:$A$657,0),2))</f>
        <v/>
      </c>
      <c r="L1046" s="24">
        <f>H1046+J1046-INDEX(표5[#All],MATCH(B1046,표5[[#All],[잉크]],0),5)</f>
        <v>0</v>
      </c>
      <c r="M1046" s="21" t="str">
        <f>IFERROR(L1046/INDEX(표5[#All],MATCH(B1046,표5[[#All],[잉크]],0),8),"")</f>
        <v/>
      </c>
      <c r="N1046" s="542"/>
      <c r="O1046" s="23" t="str">
        <f>IF(ISBLANK(N1046),"",INDEX(호기!$A$1:$B$657,MATCH('생산계획(잉크)'!B1498,호기!$A$1:$A$657,0),2))</f>
        <v/>
      </c>
      <c r="P1046" s="24">
        <f>L1046+N1046-INDEX(표5[#All],MATCH(B1046,표5[[#All],[잉크]],0),5)</f>
        <v>0</v>
      </c>
      <c r="Q1046" s="21" t="str">
        <f>IFERROR(P1046/INDEX(표5[#All],MATCH(B1046,표5[[#All],[잉크]],0),11),"")</f>
        <v/>
      </c>
      <c r="R1046" s="542"/>
      <c r="S1046" s="25" t="str">
        <f>IF(ISBLANK(R1046),"",INDEX(호기!$A$1:$B$657,MATCH('생산계획(잉크)'!B1498,호기!$A$1:$A$657,0),2))</f>
        <v/>
      </c>
      <c r="T1046" s="24">
        <f>P1046+R1046-INDEX(표5[#All],MATCH(B1046,표5[[#All],[잉크]],0),5)</f>
        <v>0</v>
      </c>
      <c r="U1046" s="21" t="str">
        <f>IFERROR(T1046/INDEX(표5[#All],MATCH(B1046,표5[[#All],[잉크]],0),14),"")</f>
        <v/>
      </c>
      <c r="V1046" s="542"/>
      <c r="W1046" s="23" t="str">
        <f>IF(ISBLANK(V1046),"",INDEX(호기!$A$1:$B$657,MATCH('생산계획(잉크)'!B1498,호기!$A$1:$A$657,0),2))</f>
        <v/>
      </c>
      <c r="X1046" s="24">
        <f>T1046+V1046-INDEX(표5[#All],MATCH(B1046,표5[[#All],[잉크]],0),5)</f>
        <v>0</v>
      </c>
      <c r="Y1046" s="21" t="str">
        <f>IFERROR(X1046/INDEX(표5[#All],MATCH(B1046,표5[[#All],[잉크]],0),17),"")</f>
        <v/>
      </c>
      <c r="Z1046" s="23"/>
      <c r="AA1046" s="23" t="str">
        <f>IF(ISBLANK(Z1046),"",INDEX(호기!$A$1:$B$657,MATCH('생산계획(잉크)'!B1498,호기!$A$1:$A$657,0),2))</f>
        <v/>
      </c>
      <c r="AB1046" s="24">
        <f>X1046+Z1046-INDEX(표5[#All],MATCH(B1046,표5[[#All],[잉크]],0),5)</f>
        <v>0</v>
      </c>
      <c r="AC1046" s="21" t="str">
        <f>IFERROR(AB1046/INDEX(표5[#All],MATCH(B1046,표5[[#All],[잉크]],0),20),"")</f>
        <v/>
      </c>
      <c r="AD1046" s="23"/>
      <c r="AE1046" s="235"/>
      <c r="BB1046" s="472"/>
      <c r="BC1046" s="472"/>
      <c r="BD1046" s="472"/>
      <c r="BE1046" s="472"/>
      <c r="BF1046" s="472"/>
    </row>
    <row r="1047" spans="2:58" s="471" customFormat="1" ht="17.25" hidden="1" customHeight="1" x14ac:dyDescent="0.3">
      <c r="B1047" s="5" t="s">
        <v>4727</v>
      </c>
      <c r="C1047" s="68">
        <v>0</v>
      </c>
      <c r="D1047" s="69">
        <f>IFERROR(C1047/INDEX(표5[#All],MATCH(B1047,표5[[#All],[잉크]],0),2),"")</f>
        <v>0</v>
      </c>
      <c r="E1047" s="22">
        <f>$C1047-INDEX(표5[#All],MATCH(B1047,표5[[#All],[잉크]],0),24)</f>
        <v>-2</v>
      </c>
      <c r="F1047" s="572"/>
      <c r="G1047" s="23" t="str">
        <f>IF(ISBLANK(F1047),"",INDEX(호기!$A$1:$B$657,MATCH('생산계획(잉크)'!B1499,호기!$A$1:$A$657,0),2))</f>
        <v/>
      </c>
      <c r="H1047" s="24">
        <f>C1047+F1047-INDEX(표5[#All],MATCH(B1047,표5[[#All],[잉크]],0),2)</f>
        <v>-1</v>
      </c>
      <c r="I1047" s="21" t="str">
        <f>IFERROR(H1047/INDEX(표5[#All],MATCH(B1047,표5[[#All],[잉크]],0),5),"")</f>
        <v/>
      </c>
      <c r="J1047" s="542"/>
      <c r="K1047" s="25" t="str">
        <f>IF(ISBLANK(J1047),"",INDEX(호기!$A$1:$B$657,MATCH('생산계획(잉크)'!B1499,호기!$A$1:$A$657,0),2))</f>
        <v/>
      </c>
      <c r="L1047" s="24">
        <f>H1047+J1047-INDEX(표5[#All],MATCH(B1047,표5[[#All],[잉크]],0),5)</f>
        <v>-1</v>
      </c>
      <c r="M1047" s="21" t="str">
        <f>IFERROR(L1047/INDEX(표5[#All],MATCH(B1047,표5[[#All],[잉크]],0),8),"")</f>
        <v/>
      </c>
      <c r="N1047" s="542"/>
      <c r="O1047" s="23" t="str">
        <f>IF(ISBLANK(N1047),"",INDEX(호기!$A$1:$B$657,MATCH('생산계획(잉크)'!B1499,호기!$A$1:$A$657,0),2))</f>
        <v/>
      </c>
      <c r="P1047" s="24">
        <f>L1047+N1047-INDEX(표5[#All],MATCH(B1047,표5[[#All],[잉크]],0),5)</f>
        <v>-1</v>
      </c>
      <c r="Q1047" s="21" t="str">
        <f>IFERROR(P1047/INDEX(표5[#All],MATCH(B1047,표5[[#All],[잉크]],0),11),"")</f>
        <v/>
      </c>
      <c r="R1047" s="542"/>
      <c r="S1047" s="25" t="str">
        <f>IF(ISBLANK(R1047),"",INDEX(호기!$A$1:$B$657,MATCH('생산계획(잉크)'!B1499,호기!$A$1:$A$657,0),2))</f>
        <v/>
      </c>
      <c r="T1047" s="24">
        <f>P1047+R1047-INDEX(표5[#All],MATCH(B1047,표5[[#All],[잉크]],0),5)</f>
        <v>-1</v>
      </c>
      <c r="U1047" s="21" t="str">
        <f>IFERROR(T1047/INDEX(표5[#All],MATCH(B1047,표5[[#All],[잉크]],0),14),"")</f>
        <v/>
      </c>
      <c r="V1047" s="542"/>
      <c r="W1047" s="23" t="str">
        <f>IF(ISBLANK(V1047),"",INDEX(호기!$A$1:$B$657,MATCH('생산계획(잉크)'!B1499,호기!$A$1:$A$657,0),2))</f>
        <v/>
      </c>
      <c r="X1047" s="24">
        <f>T1047+V1047-INDEX(표5[#All],MATCH(B1047,표5[[#All],[잉크]],0),5)</f>
        <v>-1</v>
      </c>
      <c r="Y1047" s="21" t="str">
        <f>IFERROR(X1047/INDEX(표5[#All],MATCH(B1047,표5[[#All],[잉크]],0),17),"")</f>
        <v/>
      </c>
      <c r="Z1047" s="23"/>
      <c r="AA1047" s="23" t="str">
        <f>IF(ISBLANK(Z1047),"",INDEX(호기!$A$1:$B$657,MATCH('생산계획(잉크)'!B1499,호기!$A$1:$A$657,0),2))</f>
        <v/>
      </c>
      <c r="AB1047" s="24">
        <f>X1047+Z1047-INDEX(표5[#All],MATCH(B1047,표5[[#All],[잉크]],0),5)</f>
        <v>-1</v>
      </c>
      <c r="AC1047" s="21" t="str">
        <f>IFERROR(AB1047/INDEX(표5[#All],MATCH(B1047,표5[[#All],[잉크]],0),20),"")</f>
        <v/>
      </c>
      <c r="AD1047" s="23"/>
      <c r="AE1047" s="235"/>
      <c r="BB1047" s="472"/>
      <c r="BC1047" s="472"/>
      <c r="BD1047" s="472"/>
      <c r="BE1047" s="472"/>
      <c r="BF1047" s="472"/>
    </row>
    <row r="1048" spans="2:58" s="471" customFormat="1" ht="17.25" hidden="1" customHeight="1" x14ac:dyDescent="0.3">
      <c r="B1048" s="5" t="s">
        <v>4735</v>
      </c>
      <c r="C1048" s="68"/>
      <c r="D1048" s="69" t="str">
        <f>IFERROR(C1048/INDEX(표5[#All],MATCH(B1048,표5[[#All],[잉크]],0),2),"")</f>
        <v/>
      </c>
      <c r="E1048" s="22">
        <f>$C1048-INDEX(표5[#All],MATCH(B1048,표5[[#All],[잉크]],0),24)</f>
        <v>0</v>
      </c>
      <c r="F1048" s="542"/>
      <c r="G1048" s="23" t="str">
        <f>IF(ISBLANK(F1048),"",INDEX(호기!$A$1:$B$657,MATCH('생산계획(잉크)'!B1500,호기!$A$1:$A$657,0),2))</f>
        <v/>
      </c>
      <c r="H1048" s="24">
        <f>C1048+F1048-INDEX(표5[#All],MATCH(B1048,표5[[#All],[잉크]],0),2)</f>
        <v>0</v>
      </c>
      <c r="I1048" s="21" t="str">
        <f>IFERROR(H1048/INDEX(표5[#All],MATCH(B1048,표5[[#All],[잉크]],0),5),"")</f>
        <v/>
      </c>
      <c r="J1048" s="542"/>
      <c r="K1048" s="25" t="str">
        <f>IF(ISBLANK(J1048),"",INDEX(호기!$A$1:$B$657,MATCH('생산계획(잉크)'!B1500,호기!$A$1:$A$657,0),2))</f>
        <v/>
      </c>
      <c r="L1048" s="24">
        <f>H1048+J1048-INDEX(표5[#All],MATCH(B1048,표5[[#All],[잉크]],0),5)</f>
        <v>0</v>
      </c>
      <c r="M1048" s="21" t="str">
        <f>IFERROR(L1048/INDEX(표5[#All],MATCH(B1048,표5[[#All],[잉크]],0),8),"")</f>
        <v/>
      </c>
      <c r="N1048" s="542"/>
      <c r="O1048" s="23" t="str">
        <f>IF(ISBLANK(N1048),"",INDEX(호기!$A$1:$B$657,MATCH('생산계획(잉크)'!B1500,호기!$A$1:$A$657,0),2))</f>
        <v/>
      </c>
      <c r="P1048" s="24">
        <f>L1048+N1048-INDEX(표5[#All],MATCH(B1048,표5[[#All],[잉크]],0),5)</f>
        <v>0</v>
      </c>
      <c r="Q1048" s="21" t="str">
        <f>IFERROR(P1048/INDEX(표5[#All],MATCH(B1048,표5[[#All],[잉크]],0),11),"")</f>
        <v/>
      </c>
      <c r="R1048" s="542"/>
      <c r="S1048" s="25" t="str">
        <f>IF(ISBLANK(R1048),"",INDEX(호기!$A$1:$B$657,MATCH('생산계획(잉크)'!B1500,호기!$A$1:$A$657,0),2))</f>
        <v/>
      </c>
      <c r="T1048" s="24">
        <f>P1048+R1048-INDEX(표5[#All],MATCH(B1048,표5[[#All],[잉크]],0),5)</f>
        <v>0</v>
      </c>
      <c r="U1048" s="21" t="str">
        <f>IFERROR(T1048/INDEX(표5[#All],MATCH(B1048,표5[[#All],[잉크]],0),14),"")</f>
        <v/>
      </c>
      <c r="V1048" s="542"/>
      <c r="W1048" s="23" t="str">
        <f>IF(ISBLANK(V1048),"",INDEX(호기!$A$1:$B$657,MATCH('생산계획(잉크)'!B1500,호기!$A$1:$A$657,0),2))</f>
        <v/>
      </c>
      <c r="X1048" s="24">
        <f>T1048+V1048-INDEX(표5[#All],MATCH(B1048,표5[[#All],[잉크]],0),5)</f>
        <v>0</v>
      </c>
      <c r="Y1048" s="21" t="str">
        <f>IFERROR(X1048/INDEX(표5[#All],MATCH(B1048,표5[[#All],[잉크]],0),17),"")</f>
        <v/>
      </c>
      <c r="Z1048" s="23"/>
      <c r="AA1048" s="23" t="str">
        <f>IF(ISBLANK(Z1048),"",INDEX(호기!$A$1:$B$657,MATCH('생산계획(잉크)'!B1500,호기!$A$1:$A$657,0),2))</f>
        <v/>
      </c>
      <c r="AB1048" s="24">
        <f>X1048+Z1048-INDEX(표5[#All],MATCH(B1048,표5[[#All],[잉크]],0),5)</f>
        <v>0</v>
      </c>
      <c r="AC1048" s="21" t="str">
        <f>IFERROR(AB1048/INDEX(표5[#All],MATCH(B1048,표5[[#All],[잉크]],0),20),"")</f>
        <v/>
      </c>
      <c r="AD1048" s="23"/>
      <c r="AE1048" s="235"/>
      <c r="BB1048" s="472"/>
      <c r="BC1048" s="472"/>
      <c r="BD1048" s="472"/>
      <c r="BE1048" s="472"/>
      <c r="BF1048" s="472"/>
    </row>
    <row r="1049" spans="2:58" s="471" customFormat="1" ht="17.25" hidden="1" customHeight="1" x14ac:dyDescent="0.3">
      <c r="B1049" s="5" t="s">
        <v>4761</v>
      </c>
      <c r="C1049" s="68"/>
      <c r="D1049" s="69" t="str">
        <f>IFERROR(C1049/INDEX(표5[#All],MATCH(B1049,표5[[#All],[잉크]],0),2),"")</f>
        <v/>
      </c>
      <c r="E1049" s="22">
        <f>$C1049-INDEX(표5[#All],MATCH(B1049,표5[[#All],[잉크]],0),24)</f>
        <v>0</v>
      </c>
      <c r="F1049" s="542"/>
      <c r="G1049" s="23" t="str">
        <f>IF(ISBLANK(F1049),"",INDEX(호기!$A$1:$B$657,MATCH('생산계획(잉크)'!B1501,호기!$A$1:$A$657,0),2))</f>
        <v/>
      </c>
      <c r="H1049" s="24">
        <f>C1049+F1049-INDEX(표5[#All],MATCH(B1049,표5[[#All],[잉크]],0),2)</f>
        <v>0</v>
      </c>
      <c r="I1049" s="21" t="str">
        <f>IFERROR(H1049/INDEX(표5[#All],MATCH(B1049,표5[[#All],[잉크]],0),5),"")</f>
        <v/>
      </c>
      <c r="J1049" s="542"/>
      <c r="K1049" s="25" t="str">
        <f>IF(ISBLANK(J1049),"",INDEX(호기!$A$1:$B$657,MATCH('생산계획(잉크)'!B1501,호기!$A$1:$A$657,0),2))</f>
        <v/>
      </c>
      <c r="L1049" s="24">
        <f>H1049+J1049-INDEX(표5[#All],MATCH(B1049,표5[[#All],[잉크]],0),5)</f>
        <v>0</v>
      </c>
      <c r="M1049" s="21" t="str">
        <f>IFERROR(L1049/INDEX(표5[#All],MATCH(B1049,표5[[#All],[잉크]],0),8),"")</f>
        <v/>
      </c>
      <c r="N1049" s="542"/>
      <c r="O1049" s="23" t="str">
        <f>IF(ISBLANK(N1049),"",INDEX(호기!$A$1:$B$657,MATCH('생산계획(잉크)'!B1501,호기!$A$1:$A$657,0),2))</f>
        <v/>
      </c>
      <c r="P1049" s="24">
        <f>L1049+N1049-INDEX(표5[#All],MATCH(B1049,표5[[#All],[잉크]],0),5)</f>
        <v>0</v>
      </c>
      <c r="Q1049" s="21" t="str">
        <f>IFERROR(P1049/INDEX(표5[#All],MATCH(B1049,표5[[#All],[잉크]],0),11),"")</f>
        <v/>
      </c>
      <c r="R1049" s="542"/>
      <c r="S1049" s="25" t="str">
        <f>IF(ISBLANK(R1049),"",INDEX(호기!$A$1:$B$657,MATCH('생산계획(잉크)'!B1501,호기!$A$1:$A$657,0),2))</f>
        <v/>
      </c>
      <c r="T1049" s="24">
        <f>P1049+R1049-INDEX(표5[#All],MATCH(B1049,표5[[#All],[잉크]],0),5)</f>
        <v>0</v>
      </c>
      <c r="U1049" s="21" t="str">
        <f>IFERROR(T1049/INDEX(표5[#All],MATCH(B1049,표5[[#All],[잉크]],0),14),"")</f>
        <v/>
      </c>
      <c r="V1049" s="542"/>
      <c r="W1049" s="23" t="str">
        <f>IF(ISBLANK(V1049),"",INDEX(호기!$A$1:$B$657,MATCH('생산계획(잉크)'!B1501,호기!$A$1:$A$657,0),2))</f>
        <v/>
      </c>
      <c r="X1049" s="24">
        <f>T1049+V1049-INDEX(표5[#All],MATCH(B1049,표5[[#All],[잉크]],0),5)</f>
        <v>0</v>
      </c>
      <c r="Y1049" s="21" t="str">
        <f>IFERROR(X1049/INDEX(표5[#All],MATCH(B1049,표5[[#All],[잉크]],0),17),"")</f>
        <v/>
      </c>
      <c r="Z1049" s="23"/>
      <c r="AA1049" s="23" t="str">
        <f>IF(ISBLANK(Z1049),"",INDEX(호기!$A$1:$B$657,MATCH('생산계획(잉크)'!B1501,호기!$A$1:$A$657,0),2))</f>
        <v/>
      </c>
      <c r="AB1049" s="24">
        <f>X1049+Z1049-INDEX(표5[#All],MATCH(B1049,표5[[#All],[잉크]],0),5)</f>
        <v>0</v>
      </c>
      <c r="AC1049" s="21" t="str">
        <f>IFERROR(AB1049/INDEX(표5[#All],MATCH(B1049,표5[[#All],[잉크]],0),20),"")</f>
        <v/>
      </c>
      <c r="AD1049" s="23"/>
      <c r="AE1049" s="235"/>
      <c r="BB1049" s="472"/>
      <c r="BC1049" s="472"/>
      <c r="BD1049" s="472"/>
      <c r="BE1049" s="472"/>
      <c r="BF1049" s="472"/>
    </row>
    <row r="1050" spans="2:58" s="471" customFormat="1" ht="17.25" hidden="1" customHeight="1" x14ac:dyDescent="0.3">
      <c r="B1050" s="5" t="s">
        <v>4754</v>
      </c>
      <c r="C1050" s="68"/>
      <c r="D1050" s="69" t="str">
        <f>IFERROR(C1050/INDEX(표5[#All],MATCH(B1050,표5[[#All],[잉크]],0),2),"")</f>
        <v/>
      </c>
      <c r="E1050" s="22">
        <f>$C1050-INDEX(표5[#All],MATCH(B1050,표5[[#All],[잉크]],0),24)</f>
        <v>0</v>
      </c>
      <c r="F1050" s="542"/>
      <c r="G1050" s="23" t="str">
        <f>IF(ISBLANK(F1050),"",INDEX(호기!$A$1:$B$657,MATCH('생산계획(잉크)'!B1502,호기!$A$1:$A$657,0),2))</f>
        <v/>
      </c>
      <c r="H1050" s="24">
        <f>C1050+F1050-INDEX(표5[#All],MATCH(B1050,표5[[#All],[잉크]],0),2)</f>
        <v>0</v>
      </c>
      <c r="I1050" s="21" t="str">
        <f>IFERROR(H1050/INDEX(표5[#All],MATCH(B1050,표5[[#All],[잉크]],0),5),"")</f>
        <v/>
      </c>
      <c r="J1050" s="542"/>
      <c r="K1050" s="25" t="str">
        <f>IF(ISBLANK(J1050),"",INDEX(호기!$A$1:$B$657,MATCH('생산계획(잉크)'!B1502,호기!$A$1:$A$657,0),2))</f>
        <v/>
      </c>
      <c r="L1050" s="24">
        <f>H1050+J1050-INDEX(표5[#All],MATCH(B1050,표5[[#All],[잉크]],0),5)</f>
        <v>0</v>
      </c>
      <c r="M1050" s="21" t="str">
        <f>IFERROR(L1050/INDEX(표5[#All],MATCH(B1050,표5[[#All],[잉크]],0),8),"")</f>
        <v/>
      </c>
      <c r="N1050" s="542"/>
      <c r="O1050" s="23" t="str">
        <f>IF(ISBLANK(N1050),"",INDEX(호기!$A$1:$B$657,MATCH('생산계획(잉크)'!B1502,호기!$A$1:$A$657,0),2))</f>
        <v/>
      </c>
      <c r="P1050" s="24">
        <f>L1050+N1050-INDEX(표5[#All],MATCH(B1050,표5[[#All],[잉크]],0),5)</f>
        <v>0</v>
      </c>
      <c r="Q1050" s="21" t="str">
        <f>IFERROR(P1050/INDEX(표5[#All],MATCH(B1050,표5[[#All],[잉크]],0),11),"")</f>
        <v/>
      </c>
      <c r="R1050" s="542"/>
      <c r="S1050" s="25" t="str">
        <f>IF(ISBLANK(R1050),"",INDEX(호기!$A$1:$B$657,MATCH('생산계획(잉크)'!B1502,호기!$A$1:$A$657,0),2))</f>
        <v/>
      </c>
      <c r="T1050" s="24">
        <f>P1050+R1050-INDEX(표5[#All],MATCH(B1050,표5[[#All],[잉크]],0),5)</f>
        <v>0</v>
      </c>
      <c r="U1050" s="21" t="str">
        <f>IFERROR(T1050/INDEX(표5[#All],MATCH(B1050,표5[[#All],[잉크]],0),14),"")</f>
        <v/>
      </c>
      <c r="V1050" s="542"/>
      <c r="W1050" s="23" t="str">
        <f>IF(ISBLANK(V1050),"",INDEX(호기!$A$1:$B$657,MATCH('생산계획(잉크)'!B1502,호기!$A$1:$A$657,0),2))</f>
        <v/>
      </c>
      <c r="X1050" s="24">
        <f>T1050+V1050-INDEX(표5[#All],MATCH(B1050,표5[[#All],[잉크]],0),5)</f>
        <v>0</v>
      </c>
      <c r="Y1050" s="21" t="str">
        <f>IFERROR(X1050/INDEX(표5[#All],MATCH(B1050,표5[[#All],[잉크]],0),17),"")</f>
        <v/>
      </c>
      <c r="Z1050" s="23"/>
      <c r="AA1050" s="23" t="str">
        <f>IF(ISBLANK(Z1050),"",INDEX(호기!$A$1:$B$657,MATCH('생산계획(잉크)'!B1502,호기!$A$1:$A$657,0),2))</f>
        <v/>
      </c>
      <c r="AB1050" s="24">
        <f>X1050+Z1050-INDEX(표5[#All],MATCH(B1050,표5[[#All],[잉크]],0),5)</f>
        <v>0</v>
      </c>
      <c r="AC1050" s="21" t="str">
        <f>IFERROR(AB1050/INDEX(표5[#All],MATCH(B1050,표5[[#All],[잉크]],0),20),"")</f>
        <v/>
      </c>
      <c r="AD1050" s="23"/>
      <c r="AE1050" s="235"/>
      <c r="BB1050" s="472"/>
      <c r="BC1050" s="472"/>
      <c r="BD1050" s="472"/>
      <c r="BE1050" s="472"/>
      <c r="BF1050" s="472"/>
    </row>
    <row r="1051" spans="2:58" s="471" customFormat="1" ht="17.25" hidden="1" customHeight="1" x14ac:dyDescent="0.3">
      <c r="B1051" s="5" t="s">
        <v>4755</v>
      </c>
      <c r="C1051" s="68"/>
      <c r="D1051" s="69" t="str">
        <f>IFERROR(C1051/INDEX(표5[#All],MATCH(B1051,표5[[#All],[잉크]],0),2),"")</f>
        <v/>
      </c>
      <c r="E1051" s="22">
        <f>$C1051-INDEX(표5[#All],MATCH(B1051,표5[[#All],[잉크]],0),24)</f>
        <v>0</v>
      </c>
      <c r="F1051" s="542"/>
      <c r="G1051" s="23" t="str">
        <f>IF(ISBLANK(F1051),"",INDEX(호기!$A$1:$B$657,MATCH('생산계획(잉크)'!B1503,호기!$A$1:$A$657,0),2))</f>
        <v/>
      </c>
      <c r="H1051" s="24">
        <f>C1051+F1051-INDEX(표5[#All],MATCH(B1051,표5[[#All],[잉크]],0),2)</f>
        <v>0</v>
      </c>
      <c r="I1051" s="21" t="str">
        <f>IFERROR(H1051/INDEX(표5[#All],MATCH(B1051,표5[[#All],[잉크]],0),5),"")</f>
        <v/>
      </c>
      <c r="J1051" s="542"/>
      <c r="K1051" s="25" t="str">
        <f>IF(ISBLANK(J1051),"",INDEX(호기!$A$1:$B$657,MATCH('생산계획(잉크)'!B1503,호기!$A$1:$A$657,0),2))</f>
        <v/>
      </c>
      <c r="L1051" s="24">
        <f>H1051+J1051-INDEX(표5[#All],MATCH(B1051,표5[[#All],[잉크]],0),5)</f>
        <v>0</v>
      </c>
      <c r="M1051" s="21" t="str">
        <f>IFERROR(L1051/INDEX(표5[#All],MATCH(B1051,표5[[#All],[잉크]],0),8),"")</f>
        <v/>
      </c>
      <c r="N1051" s="542"/>
      <c r="O1051" s="23" t="str">
        <f>IF(ISBLANK(N1051),"",INDEX(호기!$A$1:$B$657,MATCH('생산계획(잉크)'!B1503,호기!$A$1:$A$657,0),2))</f>
        <v/>
      </c>
      <c r="P1051" s="24">
        <f>L1051+N1051-INDEX(표5[#All],MATCH(B1051,표5[[#All],[잉크]],0),5)</f>
        <v>0</v>
      </c>
      <c r="Q1051" s="21" t="str">
        <f>IFERROR(P1051/INDEX(표5[#All],MATCH(B1051,표5[[#All],[잉크]],0),11),"")</f>
        <v/>
      </c>
      <c r="R1051" s="542"/>
      <c r="S1051" s="25" t="str">
        <f>IF(ISBLANK(R1051),"",INDEX(호기!$A$1:$B$657,MATCH('생산계획(잉크)'!B1503,호기!$A$1:$A$657,0),2))</f>
        <v/>
      </c>
      <c r="T1051" s="24">
        <f>P1051+R1051-INDEX(표5[#All],MATCH(B1051,표5[[#All],[잉크]],0),5)</f>
        <v>0</v>
      </c>
      <c r="U1051" s="21" t="str">
        <f>IFERROR(T1051/INDEX(표5[#All],MATCH(B1051,표5[[#All],[잉크]],0),14),"")</f>
        <v/>
      </c>
      <c r="V1051" s="542"/>
      <c r="W1051" s="23" t="str">
        <f>IF(ISBLANK(V1051),"",INDEX(호기!$A$1:$B$657,MATCH('생산계획(잉크)'!B1503,호기!$A$1:$A$657,0),2))</f>
        <v/>
      </c>
      <c r="X1051" s="24">
        <f>T1051+V1051-INDEX(표5[#All],MATCH(B1051,표5[[#All],[잉크]],0),5)</f>
        <v>0</v>
      </c>
      <c r="Y1051" s="21" t="str">
        <f>IFERROR(X1051/INDEX(표5[#All],MATCH(B1051,표5[[#All],[잉크]],0),17),"")</f>
        <v/>
      </c>
      <c r="Z1051" s="23"/>
      <c r="AA1051" s="23" t="str">
        <f>IF(ISBLANK(Z1051),"",INDEX(호기!$A$1:$B$657,MATCH('생산계획(잉크)'!B1503,호기!$A$1:$A$657,0),2))</f>
        <v/>
      </c>
      <c r="AB1051" s="24">
        <f>X1051+Z1051-INDEX(표5[#All],MATCH(B1051,표5[[#All],[잉크]],0),5)</f>
        <v>0</v>
      </c>
      <c r="AC1051" s="21" t="str">
        <f>IFERROR(AB1051/INDEX(표5[#All],MATCH(B1051,표5[[#All],[잉크]],0),20),"")</f>
        <v/>
      </c>
      <c r="AD1051" s="23"/>
      <c r="AE1051" s="235"/>
      <c r="BB1051" s="472"/>
      <c r="BC1051" s="472"/>
      <c r="BD1051" s="472"/>
      <c r="BE1051" s="472"/>
      <c r="BF1051" s="472"/>
    </row>
    <row r="1052" spans="2:58" s="471" customFormat="1" ht="17.25" hidden="1" customHeight="1" x14ac:dyDescent="0.3">
      <c r="B1052" s="5" t="s">
        <v>4756</v>
      </c>
      <c r="C1052" s="68"/>
      <c r="D1052" s="69" t="str">
        <f>IFERROR(C1052/INDEX(표5[#All],MATCH(B1052,표5[[#All],[잉크]],0),2),"")</f>
        <v/>
      </c>
      <c r="E1052" s="22">
        <f>$C1052-INDEX(표5[#All],MATCH(B1052,표5[[#All],[잉크]],0),24)</f>
        <v>0</v>
      </c>
      <c r="F1052" s="542"/>
      <c r="G1052" s="23" t="str">
        <f>IF(ISBLANK(F1052),"",INDEX(호기!$A$1:$B$657,MATCH('생산계획(잉크)'!B1504,호기!$A$1:$A$657,0),2))</f>
        <v/>
      </c>
      <c r="H1052" s="24">
        <f>C1052+F1052-INDEX(표5[#All],MATCH(B1052,표5[[#All],[잉크]],0),2)</f>
        <v>0</v>
      </c>
      <c r="I1052" s="21" t="str">
        <f>IFERROR(H1052/INDEX(표5[#All],MATCH(B1052,표5[[#All],[잉크]],0),5),"")</f>
        <v/>
      </c>
      <c r="J1052" s="542"/>
      <c r="K1052" s="25" t="str">
        <f>IF(ISBLANK(J1052),"",INDEX(호기!$A$1:$B$657,MATCH('생산계획(잉크)'!B1504,호기!$A$1:$A$657,0),2))</f>
        <v/>
      </c>
      <c r="L1052" s="24">
        <f>H1052+J1052-INDEX(표5[#All],MATCH(B1052,표5[[#All],[잉크]],0),5)</f>
        <v>0</v>
      </c>
      <c r="M1052" s="21" t="str">
        <f>IFERROR(L1052/INDEX(표5[#All],MATCH(B1052,표5[[#All],[잉크]],0),8),"")</f>
        <v/>
      </c>
      <c r="N1052" s="542"/>
      <c r="O1052" s="23" t="str">
        <f>IF(ISBLANK(N1052),"",INDEX(호기!$A$1:$B$657,MATCH('생산계획(잉크)'!B1504,호기!$A$1:$A$657,0),2))</f>
        <v/>
      </c>
      <c r="P1052" s="24">
        <f>L1052+N1052-INDEX(표5[#All],MATCH(B1052,표5[[#All],[잉크]],0),5)</f>
        <v>0</v>
      </c>
      <c r="Q1052" s="21" t="str">
        <f>IFERROR(P1052/INDEX(표5[#All],MATCH(B1052,표5[[#All],[잉크]],0),11),"")</f>
        <v/>
      </c>
      <c r="R1052" s="542"/>
      <c r="S1052" s="25" t="str">
        <f>IF(ISBLANK(R1052),"",INDEX(호기!$A$1:$B$657,MATCH('생산계획(잉크)'!B1504,호기!$A$1:$A$657,0),2))</f>
        <v/>
      </c>
      <c r="T1052" s="24">
        <f>P1052+R1052-INDEX(표5[#All],MATCH(B1052,표5[[#All],[잉크]],0),5)</f>
        <v>0</v>
      </c>
      <c r="U1052" s="21" t="str">
        <f>IFERROR(T1052/INDEX(표5[#All],MATCH(B1052,표5[[#All],[잉크]],0),14),"")</f>
        <v/>
      </c>
      <c r="V1052" s="542"/>
      <c r="W1052" s="23" t="str">
        <f>IF(ISBLANK(V1052),"",INDEX(호기!$A$1:$B$657,MATCH('생산계획(잉크)'!B1504,호기!$A$1:$A$657,0),2))</f>
        <v/>
      </c>
      <c r="X1052" s="24">
        <f>T1052+V1052-INDEX(표5[#All],MATCH(B1052,표5[[#All],[잉크]],0),5)</f>
        <v>0</v>
      </c>
      <c r="Y1052" s="21" t="str">
        <f>IFERROR(X1052/INDEX(표5[#All],MATCH(B1052,표5[[#All],[잉크]],0),17),"")</f>
        <v/>
      </c>
      <c r="Z1052" s="23"/>
      <c r="AA1052" s="23" t="str">
        <f>IF(ISBLANK(Z1052),"",INDEX(호기!$A$1:$B$657,MATCH('생산계획(잉크)'!B1504,호기!$A$1:$A$657,0),2))</f>
        <v/>
      </c>
      <c r="AB1052" s="24">
        <f>X1052+Z1052-INDEX(표5[#All],MATCH(B1052,표5[[#All],[잉크]],0),5)</f>
        <v>0</v>
      </c>
      <c r="AC1052" s="21" t="str">
        <f>IFERROR(AB1052/INDEX(표5[#All],MATCH(B1052,표5[[#All],[잉크]],0),20),"")</f>
        <v/>
      </c>
      <c r="AD1052" s="23"/>
      <c r="AE1052" s="235"/>
      <c r="BB1052" s="472"/>
      <c r="BC1052" s="472"/>
      <c r="BD1052" s="472"/>
      <c r="BE1052" s="472"/>
      <c r="BF1052" s="472"/>
    </row>
    <row r="1053" spans="2:58" s="471" customFormat="1" ht="17.25" hidden="1" customHeight="1" x14ac:dyDescent="0.3">
      <c r="B1053" s="5" t="s">
        <v>4757</v>
      </c>
      <c r="C1053" s="68"/>
      <c r="D1053" s="69" t="str">
        <f>IFERROR(C1053/INDEX(표5[#All],MATCH(B1053,표5[[#All],[잉크]],0),2),"")</f>
        <v/>
      </c>
      <c r="E1053" s="22">
        <f>$C1053-INDEX(표5[#All],MATCH(B1053,표5[[#All],[잉크]],0),24)</f>
        <v>0</v>
      </c>
      <c r="F1053" s="542"/>
      <c r="G1053" s="23" t="str">
        <f>IF(ISBLANK(F1053),"",INDEX(호기!$A$1:$B$657,MATCH('생산계획(잉크)'!B1505,호기!$A$1:$A$657,0),2))</f>
        <v/>
      </c>
      <c r="H1053" s="24">
        <f>C1053+F1053-INDEX(표5[#All],MATCH(B1053,표5[[#All],[잉크]],0),2)</f>
        <v>0</v>
      </c>
      <c r="I1053" s="21" t="str">
        <f>IFERROR(H1053/INDEX(표5[#All],MATCH(B1053,표5[[#All],[잉크]],0),5),"")</f>
        <v/>
      </c>
      <c r="J1053" s="542"/>
      <c r="K1053" s="25" t="str">
        <f>IF(ISBLANK(J1053),"",INDEX(호기!$A$1:$B$657,MATCH('생산계획(잉크)'!B1505,호기!$A$1:$A$657,0),2))</f>
        <v/>
      </c>
      <c r="L1053" s="24">
        <f>H1053+J1053-INDEX(표5[#All],MATCH(B1053,표5[[#All],[잉크]],0),5)</f>
        <v>0</v>
      </c>
      <c r="M1053" s="21" t="str">
        <f>IFERROR(L1053/INDEX(표5[#All],MATCH(B1053,표5[[#All],[잉크]],0),8),"")</f>
        <v/>
      </c>
      <c r="N1053" s="542"/>
      <c r="O1053" s="23" t="str">
        <f>IF(ISBLANK(N1053),"",INDEX(호기!$A$1:$B$657,MATCH('생산계획(잉크)'!B1505,호기!$A$1:$A$657,0),2))</f>
        <v/>
      </c>
      <c r="P1053" s="24">
        <f>L1053+N1053-INDEX(표5[#All],MATCH(B1053,표5[[#All],[잉크]],0),5)</f>
        <v>0</v>
      </c>
      <c r="Q1053" s="21" t="str">
        <f>IFERROR(P1053/INDEX(표5[#All],MATCH(B1053,표5[[#All],[잉크]],0),11),"")</f>
        <v/>
      </c>
      <c r="R1053" s="542"/>
      <c r="S1053" s="25" t="str">
        <f>IF(ISBLANK(R1053),"",INDEX(호기!$A$1:$B$657,MATCH('생산계획(잉크)'!B1505,호기!$A$1:$A$657,0),2))</f>
        <v/>
      </c>
      <c r="T1053" s="24">
        <f>P1053+R1053-INDEX(표5[#All],MATCH(B1053,표5[[#All],[잉크]],0),5)</f>
        <v>0</v>
      </c>
      <c r="U1053" s="21" t="str">
        <f>IFERROR(T1053/INDEX(표5[#All],MATCH(B1053,표5[[#All],[잉크]],0),14),"")</f>
        <v/>
      </c>
      <c r="V1053" s="542"/>
      <c r="W1053" s="23" t="str">
        <f>IF(ISBLANK(V1053),"",INDEX(호기!$A$1:$B$657,MATCH('생산계획(잉크)'!B1505,호기!$A$1:$A$657,0),2))</f>
        <v/>
      </c>
      <c r="X1053" s="24">
        <f>T1053+V1053-INDEX(표5[#All],MATCH(B1053,표5[[#All],[잉크]],0),5)</f>
        <v>0</v>
      </c>
      <c r="Y1053" s="21" t="str">
        <f>IFERROR(X1053/INDEX(표5[#All],MATCH(B1053,표5[[#All],[잉크]],0),17),"")</f>
        <v/>
      </c>
      <c r="Z1053" s="23"/>
      <c r="AA1053" s="23" t="str">
        <f>IF(ISBLANK(Z1053),"",INDEX(호기!$A$1:$B$657,MATCH('생산계획(잉크)'!B1505,호기!$A$1:$A$657,0),2))</f>
        <v/>
      </c>
      <c r="AB1053" s="24">
        <f>X1053+Z1053-INDEX(표5[#All],MATCH(B1053,표5[[#All],[잉크]],0),5)</f>
        <v>0</v>
      </c>
      <c r="AC1053" s="21" t="str">
        <f>IFERROR(AB1053/INDEX(표5[#All],MATCH(B1053,표5[[#All],[잉크]],0),20),"")</f>
        <v/>
      </c>
      <c r="AD1053" s="23"/>
      <c r="AE1053" s="235"/>
      <c r="BB1053" s="472"/>
      <c r="BC1053" s="472"/>
      <c r="BD1053" s="472"/>
      <c r="BE1053" s="472"/>
      <c r="BF1053" s="472"/>
    </row>
    <row r="1054" spans="2:58" s="471" customFormat="1" ht="17.25" hidden="1" customHeight="1" x14ac:dyDescent="0.3">
      <c r="B1054" s="5" t="s">
        <v>4746</v>
      </c>
      <c r="C1054" s="68"/>
      <c r="D1054" s="69" t="str">
        <f>IFERROR(C1054/INDEX(표5[#All],MATCH(B1054,표5[[#All],[잉크]],0),2),"")</f>
        <v/>
      </c>
      <c r="E1054" s="22">
        <f>$C1054-INDEX(표5[#All],MATCH(B1054,표5[[#All],[잉크]],0),24)</f>
        <v>0</v>
      </c>
      <c r="F1054" s="542"/>
      <c r="G1054" s="23" t="str">
        <f>IF(ISBLANK(F1054),"",INDEX(호기!$A$1:$B$657,MATCH('생산계획(잉크)'!B1506,호기!$A$1:$A$657,0),2))</f>
        <v/>
      </c>
      <c r="H1054" s="24">
        <f>C1054+F1054-INDEX(표5[#All],MATCH(B1054,표5[[#All],[잉크]],0),2)</f>
        <v>0</v>
      </c>
      <c r="I1054" s="21" t="str">
        <f>IFERROR(H1054/INDEX(표5[#All],MATCH(B1054,표5[[#All],[잉크]],0),5),"")</f>
        <v/>
      </c>
      <c r="J1054" s="542"/>
      <c r="K1054" s="25" t="str">
        <f>IF(ISBLANK(J1054),"",INDEX(호기!$A$1:$B$657,MATCH('생산계획(잉크)'!B1506,호기!$A$1:$A$657,0),2))</f>
        <v/>
      </c>
      <c r="L1054" s="24">
        <f>H1054+J1054-INDEX(표5[#All],MATCH(B1054,표5[[#All],[잉크]],0),5)</f>
        <v>0</v>
      </c>
      <c r="M1054" s="21" t="str">
        <f>IFERROR(L1054/INDEX(표5[#All],MATCH(B1054,표5[[#All],[잉크]],0),8),"")</f>
        <v/>
      </c>
      <c r="N1054" s="542"/>
      <c r="O1054" s="23" t="str">
        <f>IF(ISBLANK(N1054),"",INDEX(호기!$A$1:$B$657,MATCH('생산계획(잉크)'!B1506,호기!$A$1:$A$657,0),2))</f>
        <v/>
      </c>
      <c r="P1054" s="24">
        <f>L1054+N1054-INDEX(표5[#All],MATCH(B1054,표5[[#All],[잉크]],0),5)</f>
        <v>0</v>
      </c>
      <c r="Q1054" s="21" t="str">
        <f>IFERROR(P1054/INDEX(표5[#All],MATCH(B1054,표5[[#All],[잉크]],0),11),"")</f>
        <v/>
      </c>
      <c r="R1054" s="542"/>
      <c r="S1054" s="25" t="str">
        <f>IF(ISBLANK(R1054),"",INDEX(호기!$A$1:$B$657,MATCH('생산계획(잉크)'!B1506,호기!$A$1:$A$657,0),2))</f>
        <v/>
      </c>
      <c r="T1054" s="24">
        <f>P1054+R1054-INDEX(표5[#All],MATCH(B1054,표5[[#All],[잉크]],0),5)</f>
        <v>0</v>
      </c>
      <c r="U1054" s="21" t="str">
        <f>IFERROR(T1054/INDEX(표5[#All],MATCH(B1054,표5[[#All],[잉크]],0),14),"")</f>
        <v/>
      </c>
      <c r="V1054" s="542"/>
      <c r="W1054" s="23" t="str">
        <f>IF(ISBLANK(V1054),"",INDEX(호기!$A$1:$B$657,MATCH('생산계획(잉크)'!B1506,호기!$A$1:$A$657,0),2))</f>
        <v/>
      </c>
      <c r="X1054" s="24">
        <f>T1054+V1054-INDEX(표5[#All],MATCH(B1054,표5[[#All],[잉크]],0),5)</f>
        <v>0</v>
      </c>
      <c r="Y1054" s="21" t="str">
        <f>IFERROR(X1054/INDEX(표5[#All],MATCH(B1054,표5[[#All],[잉크]],0),17),"")</f>
        <v/>
      </c>
      <c r="Z1054" s="23"/>
      <c r="AA1054" s="23" t="str">
        <f>IF(ISBLANK(Z1054),"",INDEX(호기!$A$1:$B$657,MATCH('생산계획(잉크)'!B1506,호기!$A$1:$A$657,0),2))</f>
        <v/>
      </c>
      <c r="AB1054" s="24">
        <f>X1054+Z1054-INDEX(표5[#All],MATCH(B1054,표5[[#All],[잉크]],0),5)</f>
        <v>0</v>
      </c>
      <c r="AC1054" s="21" t="str">
        <f>IFERROR(AB1054/INDEX(표5[#All],MATCH(B1054,표5[[#All],[잉크]],0),20),"")</f>
        <v/>
      </c>
      <c r="AD1054" s="23"/>
      <c r="AE1054" s="235"/>
      <c r="BB1054" s="472"/>
      <c r="BC1054" s="472"/>
      <c r="BD1054" s="472"/>
      <c r="BE1054" s="472"/>
      <c r="BF1054" s="472"/>
    </row>
    <row r="1055" spans="2:58" s="471" customFormat="1" ht="17.25" hidden="1" customHeight="1" x14ac:dyDescent="0.3">
      <c r="B1055" s="5" t="s">
        <v>4747</v>
      </c>
      <c r="C1055" s="68"/>
      <c r="D1055" s="69" t="str">
        <f>IFERROR(C1055/INDEX(표5[#All],MATCH(B1055,표5[[#All],[잉크]],0),2),"")</f>
        <v/>
      </c>
      <c r="E1055" s="22">
        <f>$C1055-INDEX(표5[#All],MATCH(B1055,표5[[#All],[잉크]],0),24)</f>
        <v>0</v>
      </c>
      <c r="F1055" s="542"/>
      <c r="G1055" s="23" t="str">
        <f>IF(ISBLANK(F1055),"",INDEX(호기!$A$1:$B$657,MATCH('생산계획(잉크)'!B1507,호기!$A$1:$A$657,0),2))</f>
        <v/>
      </c>
      <c r="H1055" s="24">
        <f>C1055+F1055-INDEX(표5[#All],MATCH(B1055,표5[[#All],[잉크]],0),2)</f>
        <v>0</v>
      </c>
      <c r="I1055" s="21" t="str">
        <f>IFERROR(H1055/INDEX(표5[#All],MATCH(B1055,표5[[#All],[잉크]],0),5),"")</f>
        <v/>
      </c>
      <c r="J1055" s="542"/>
      <c r="K1055" s="25" t="str">
        <f>IF(ISBLANK(J1055),"",INDEX(호기!$A$1:$B$657,MATCH('생산계획(잉크)'!B1507,호기!$A$1:$A$657,0),2))</f>
        <v/>
      </c>
      <c r="L1055" s="24">
        <f>H1055+J1055-INDEX(표5[#All],MATCH(B1055,표5[[#All],[잉크]],0),5)</f>
        <v>0</v>
      </c>
      <c r="M1055" s="21" t="str">
        <f>IFERROR(L1055/INDEX(표5[#All],MATCH(B1055,표5[[#All],[잉크]],0),8),"")</f>
        <v/>
      </c>
      <c r="N1055" s="542"/>
      <c r="O1055" s="23" t="str">
        <f>IF(ISBLANK(N1055),"",INDEX(호기!$A$1:$B$657,MATCH('생산계획(잉크)'!B1507,호기!$A$1:$A$657,0),2))</f>
        <v/>
      </c>
      <c r="P1055" s="24">
        <f>L1055+N1055-INDEX(표5[#All],MATCH(B1055,표5[[#All],[잉크]],0),5)</f>
        <v>0</v>
      </c>
      <c r="Q1055" s="21" t="str">
        <f>IFERROR(P1055/INDEX(표5[#All],MATCH(B1055,표5[[#All],[잉크]],0),11),"")</f>
        <v/>
      </c>
      <c r="R1055" s="542"/>
      <c r="S1055" s="25" t="str">
        <f>IF(ISBLANK(R1055),"",INDEX(호기!$A$1:$B$657,MATCH('생산계획(잉크)'!B1507,호기!$A$1:$A$657,0),2))</f>
        <v/>
      </c>
      <c r="T1055" s="24">
        <f>P1055+R1055-INDEX(표5[#All],MATCH(B1055,표5[[#All],[잉크]],0),5)</f>
        <v>0</v>
      </c>
      <c r="U1055" s="21" t="str">
        <f>IFERROR(T1055/INDEX(표5[#All],MATCH(B1055,표5[[#All],[잉크]],0),14),"")</f>
        <v/>
      </c>
      <c r="V1055" s="542"/>
      <c r="W1055" s="23" t="str">
        <f>IF(ISBLANK(V1055),"",INDEX(호기!$A$1:$B$657,MATCH('생산계획(잉크)'!B1507,호기!$A$1:$A$657,0),2))</f>
        <v/>
      </c>
      <c r="X1055" s="24">
        <f>T1055+V1055-INDEX(표5[#All],MATCH(B1055,표5[[#All],[잉크]],0),5)</f>
        <v>0</v>
      </c>
      <c r="Y1055" s="21" t="str">
        <f>IFERROR(X1055/INDEX(표5[#All],MATCH(B1055,표5[[#All],[잉크]],0),17),"")</f>
        <v/>
      </c>
      <c r="Z1055" s="23"/>
      <c r="AA1055" s="23" t="str">
        <f>IF(ISBLANK(Z1055),"",INDEX(호기!$A$1:$B$657,MATCH('생산계획(잉크)'!B1507,호기!$A$1:$A$657,0),2))</f>
        <v/>
      </c>
      <c r="AB1055" s="24">
        <f>X1055+Z1055-INDEX(표5[#All],MATCH(B1055,표5[[#All],[잉크]],0),5)</f>
        <v>0</v>
      </c>
      <c r="AC1055" s="21" t="str">
        <f>IFERROR(AB1055/INDEX(표5[#All],MATCH(B1055,표5[[#All],[잉크]],0),20),"")</f>
        <v/>
      </c>
      <c r="AD1055" s="23"/>
      <c r="AE1055" s="235"/>
      <c r="BB1055" s="472"/>
      <c r="BC1055" s="472"/>
      <c r="BD1055" s="472"/>
      <c r="BE1055" s="472"/>
      <c r="BF1055" s="472"/>
    </row>
    <row r="1056" spans="2:58" s="471" customFormat="1" ht="17.25" hidden="1" customHeight="1" x14ac:dyDescent="0.3">
      <c r="B1056" s="5" t="s">
        <v>4770</v>
      </c>
      <c r="C1056" s="68"/>
      <c r="D1056" s="69" t="str">
        <f>IFERROR(C1056/INDEX(표5[#All],MATCH(B1056,표5[[#All],[잉크]],0),2),"")</f>
        <v/>
      </c>
      <c r="E1056" s="22">
        <f>$C1056-INDEX(표5[#All],MATCH(B1056,표5[[#All],[잉크]],0),24)</f>
        <v>0</v>
      </c>
      <c r="F1056" s="542"/>
      <c r="G1056" s="23" t="str">
        <f>IF(ISBLANK(F1056),"",INDEX(호기!$A$1:$B$657,MATCH('생산계획(잉크)'!B1508,호기!$A$1:$A$657,0),2))</f>
        <v/>
      </c>
      <c r="H1056" s="24">
        <f>C1056+F1056-INDEX(표5[#All],MATCH(B1056,표5[[#All],[잉크]],0),2)</f>
        <v>0</v>
      </c>
      <c r="I1056" s="21" t="str">
        <f>IFERROR(H1056/INDEX(표5[#All],MATCH(B1056,표5[[#All],[잉크]],0),5),"")</f>
        <v/>
      </c>
      <c r="J1056" s="542"/>
      <c r="K1056" s="25" t="str">
        <f>IF(ISBLANK(J1056),"",INDEX(호기!$A$1:$B$657,MATCH('생산계획(잉크)'!B1508,호기!$A$1:$A$657,0),2))</f>
        <v/>
      </c>
      <c r="L1056" s="24">
        <f>H1056+J1056-INDEX(표5[#All],MATCH(B1056,표5[[#All],[잉크]],0),5)</f>
        <v>0</v>
      </c>
      <c r="M1056" s="21" t="str">
        <f>IFERROR(L1056/INDEX(표5[#All],MATCH(B1056,표5[[#All],[잉크]],0),8),"")</f>
        <v/>
      </c>
      <c r="N1056" s="542"/>
      <c r="O1056" s="23" t="str">
        <f>IF(ISBLANK(N1056),"",INDEX(호기!$A$1:$B$657,MATCH('생산계획(잉크)'!B1508,호기!$A$1:$A$657,0),2))</f>
        <v/>
      </c>
      <c r="P1056" s="24">
        <f>L1056+N1056-INDEX(표5[#All],MATCH(B1056,표5[[#All],[잉크]],0),5)</f>
        <v>0</v>
      </c>
      <c r="Q1056" s="21" t="str">
        <f>IFERROR(P1056/INDEX(표5[#All],MATCH(B1056,표5[[#All],[잉크]],0),11),"")</f>
        <v/>
      </c>
      <c r="R1056" s="542"/>
      <c r="S1056" s="25" t="str">
        <f>IF(ISBLANK(R1056),"",INDEX(호기!$A$1:$B$657,MATCH('생산계획(잉크)'!B1508,호기!$A$1:$A$657,0),2))</f>
        <v/>
      </c>
      <c r="T1056" s="24">
        <f>P1056+R1056-INDEX(표5[#All],MATCH(B1056,표5[[#All],[잉크]],0),5)</f>
        <v>0</v>
      </c>
      <c r="U1056" s="21" t="str">
        <f>IFERROR(T1056/INDEX(표5[#All],MATCH(B1056,표5[[#All],[잉크]],0),14),"")</f>
        <v/>
      </c>
      <c r="V1056" s="542"/>
      <c r="W1056" s="23" t="str">
        <f>IF(ISBLANK(V1056),"",INDEX(호기!$A$1:$B$657,MATCH('생산계획(잉크)'!B1508,호기!$A$1:$A$657,0),2))</f>
        <v/>
      </c>
      <c r="X1056" s="24">
        <f>T1056+V1056-INDEX(표5[#All],MATCH(B1056,표5[[#All],[잉크]],0),5)</f>
        <v>0</v>
      </c>
      <c r="Y1056" s="21" t="str">
        <f>IFERROR(X1056/INDEX(표5[#All],MATCH(B1056,표5[[#All],[잉크]],0),17),"")</f>
        <v/>
      </c>
      <c r="Z1056" s="23"/>
      <c r="AA1056" s="23" t="str">
        <f>IF(ISBLANK(Z1056),"",INDEX(호기!$A$1:$B$657,MATCH('생산계획(잉크)'!B1508,호기!$A$1:$A$657,0),2))</f>
        <v/>
      </c>
      <c r="AB1056" s="24">
        <f>X1056+Z1056-INDEX(표5[#All],MATCH(B1056,표5[[#All],[잉크]],0),5)</f>
        <v>0</v>
      </c>
      <c r="AC1056" s="21" t="str">
        <f>IFERROR(AB1056/INDEX(표5[#All],MATCH(B1056,표5[[#All],[잉크]],0),20),"")</f>
        <v/>
      </c>
      <c r="AD1056" s="23"/>
      <c r="AE1056" s="235"/>
      <c r="BB1056" s="472"/>
      <c r="BC1056" s="472"/>
      <c r="BD1056" s="472"/>
      <c r="BE1056" s="472"/>
      <c r="BF1056" s="472"/>
    </row>
    <row r="1057" spans="1:58" s="471" customFormat="1" ht="17.25" hidden="1" customHeight="1" x14ac:dyDescent="0.3">
      <c r="B1057" s="5" t="s">
        <v>4771</v>
      </c>
      <c r="C1057" s="68"/>
      <c r="D1057" s="69" t="str">
        <f>IFERROR(C1057/INDEX(표5[#All],MATCH(B1057,표5[[#All],[잉크]],0),2),"")</f>
        <v/>
      </c>
      <c r="E1057" s="22">
        <f>$C1057-INDEX(표5[#All],MATCH(B1057,표5[[#All],[잉크]],0),24)</f>
        <v>0</v>
      </c>
      <c r="F1057" s="542"/>
      <c r="G1057" s="23" t="str">
        <f>IF(ISBLANK(F1057),"",INDEX(호기!$A$1:$B$657,MATCH('생산계획(잉크)'!B1509,호기!$A$1:$A$657,0),2))</f>
        <v/>
      </c>
      <c r="H1057" s="24">
        <f>C1057+F1057-INDEX(표5[#All],MATCH(B1057,표5[[#All],[잉크]],0),2)</f>
        <v>0</v>
      </c>
      <c r="I1057" s="21" t="str">
        <f>IFERROR(H1057/INDEX(표5[#All],MATCH(B1057,표5[[#All],[잉크]],0),5),"")</f>
        <v/>
      </c>
      <c r="J1057" s="542"/>
      <c r="K1057" s="25" t="str">
        <f>IF(ISBLANK(J1057),"",INDEX(호기!$A$1:$B$657,MATCH('생산계획(잉크)'!B1509,호기!$A$1:$A$657,0),2))</f>
        <v/>
      </c>
      <c r="L1057" s="24">
        <f>H1057+J1057-INDEX(표5[#All],MATCH(B1057,표5[[#All],[잉크]],0),5)</f>
        <v>0</v>
      </c>
      <c r="M1057" s="21" t="str">
        <f>IFERROR(L1057/INDEX(표5[#All],MATCH(B1057,표5[[#All],[잉크]],0),8),"")</f>
        <v/>
      </c>
      <c r="N1057" s="542"/>
      <c r="O1057" s="23" t="str">
        <f>IF(ISBLANK(N1057),"",INDEX(호기!$A$1:$B$657,MATCH('생산계획(잉크)'!B1509,호기!$A$1:$A$657,0),2))</f>
        <v/>
      </c>
      <c r="P1057" s="24">
        <f>L1057+N1057-INDEX(표5[#All],MATCH(B1057,표5[[#All],[잉크]],0),5)</f>
        <v>0</v>
      </c>
      <c r="Q1057" s="21" t="str">
        <f>IFERROR(P1057/INDEX(표5[#All],MATCH(B1057,표5[[#All],[잉크]],0),11),"")</f>
        <v/>
      </c>
      <c r="R1057" s="542"/>
      <c r="S1057" s="25" t="str">
        <f>IF(ISBLANK(R1057),"",INDEX(호기!$A$1:$B$657,MATCH('생산계획(잉크)'!B1509,호기!$A$1:$A$657,0),2))</f>
        <v/>
      </c>
      <c r="T1057" s="24">
        <f>P1057+R1057-INDEX(표5[#All],MATCH(B1057,표5[[#All],[잉크]],0),5)</f>
        <v>0</v>
      </c>
      <c r="U1057" s="21" t="str">
        <f>IFERROR(T1057/INDEX(표5[#All],MATCH(B1057,표5[[#All],[잉크]],0),14),"")</f>
        <v/>
      </c>
      <c r="V1057" s="542"/>
      <c r="W1057" s="23" t="str">
        <f>IF(ISBLANK(V1057),"",INDEX(호기!$A$1:$B$657,MATCH('생산계획(잉크)'!B1509,호기!$A$1:$A$657,0),2))</f>
        <v/>
      </c>
      <c r="X1057" s="24">
        <f>T1057+V1057-INDEX(표5[#All],MATCH(B1057,표5[[#All],[잉크]],0),5)</f>
        <v>0</v>
      </c>
      <c r="Y1057" s="21" t="str">
        <f>IFERROR(X1057/INDEX(표5[#All],MATCH(B1057,표5[[#All],[잉크]],0),17),"")</f>
        <v/>
      </c>
      <c r="Z1057" s="23"/>
      <c r="AA1057" s="23" t="str">
        <f>IF(ISBLANK(Z1057),"",INDEX(호기!$A$1:$B$657,MATCH('생산계획(잉크)'!B1509,호기!$A$1:$A$657,0),2))</f>
        <v/>
      </c>
      <c r="AB1057" s="24">
        <f>X1057+Z1057-INDEX(표5[#All],MATCH(B1057,표5[[#All],[잉크]],0),5)</f>
        <v>0</v>
      </c>
      <c r="AC1057" s="21" t="str">
        <f>IFERROR(AB1057/INDEX(표5[#All],MATCH(B1057,표5[[#All],[잉크]],0),20),"")</f>
        <v/>
      </c>
      <c r="AD1057" s="23"/>
      <c r="AE1057" s="235"/>
      <c r="BB1057" s="472"/>
      <c r="BC1057" s="472"/>
      <c r="BD1057" s="472"/>
      <c r="BE1057" s="472"/>
      <c r="BF1057" s="472"/>
    </row>
    <row r="1058" spans="1:58" s="471" customFormat="1" ht="17.25" hidden="1" customHeight="1" x14ac:dyDescent="0.3">
      <c r="B1058" s="5" t="s">
        <v>4778</v>
      </c>
      <c r="C1058" s="68"/>
      <c r="D1058" s="69" t="str">
        <f>IFERROR(C1058/INDEX(표5[#All],MATCH(B1058,표5[[#All],[잉크]],0),2),"")</f>
        <v/>
      </c>
      <c r="E1058" s="22">
        <f>$C1058-INDEX(표5[#All],MATCH(B1058,표5[[#All],[잉크]],0),24)</f>
        <v>0</v>
      </c>
      <c r="F1058" s="542"/>
      <c r="G1058" s="23" t="str">
        <f>IF(ISBLANK(F1058),"",INDEX(호기!$A$1:$B$657,MATCH('생산계획(잉크)'!B1510,호기!$A$1:$A$657,0),2))</f>
        <v/>
      </c>
      <c r="H1058" s="24">
        <f>C1058+F1058-INDEX(표5[#All],MATCH(B1058,표5[[#All],[잉크]],0),2)</f>
        <v>0</v>
      </c>
      <c r="I1058" s="21" t="str">
        <f>IFERROR(H1058/INDEX(표5[#All],MATCH(B1058,표5[[#All],[잉크]],0),5),"")</f>
        <v/>
      </c>
      <c r="J1058" s="542"/>
      <c r="K1058" s="25" t="str">
        <f>IF(ISBLANK(J1058),"",INDEX(호기!$A$1:$B$657,MATCH('생산계획(잉크)'!B1510,호기!$A$1:$A$657,0),2))</f>
        <v/>
      </c>
      <c r="L1058" s="24">
        <f>H1058+J1058-INDEX(표5[#All],MATCH(B1058,표5[[#All],[잉크]],0),5)</f>
        <v>0</v>
      </c>
      <c r="M1058" s="21" t="str">
        <f>IFERROR(L1058/INDEX(표5[#All],MATCH(B1058,표5[[#All],[잉크]],0),8),"")</f>
        <v/>
      </c>
      <c r="N1058" s="542"/>
      <c r="O1058" s="23" t="str">
        <f>IF(ISBLANK(N1058),"",INDEX(호기!$A$1:$B$657,MATCH('생산계획(잉크)'!B1510,호기!$A$1:$A$657,0),2))</f>
        <v/>
      </c>
      <c r="P1058" s="24">
        <f>L1058+N1058-INDEX(표5[#All],MATCH(B1058,표5[[#All],[잉크]],0),5)</f>
        <v>0</v>
      </c>
      <c r="Q1058" s="21" t="str">
        <f>IFERROR(P1058/INDEX(표5[#All],MATCH(B1058,표5[[#All],[잉크]],0),11),"")</f>
        <v/>
      </c>
      <c r="R1058" s="542"/>
      <c r="S1058" s="25" t="str">
        <f>IF(ISBLANK(R1058),"",INDEX(호기!$A$1:$B$657,MATCH('생산계획(잉크)'!B1510,호기!$A$1:$A$657,0),2))</f>
        <v/>
      </c>
      <c r="T1058" s="24">
        <f>P1058+R1058-INDEX(표5[#All],MATCH(B1058,표5[[#All],[잉크]],0),5)</f>
        <v>0</v>
      </c>
      <c r="U1058" s="21" t="str">
        <f>IFERROR(T1058/INDEX(표5[#All],MATCH(B1058,표5[[#All],[잉크]],0),14),"")</f>
        <v/>
      </c>
      <c r="V1058" s="542"/>
      <c r="W1058" s="23" t="str">
        <f>IF(ISBLANK(V1058),"",INDEX(호기!$A$1:$B$657,MATCH('생산계획(잉크)'!B1510,호기!$A$1:$A$657,0),2))</f>
        <v/>
      </c>
      <c r="X1058" s="24">
        <f>T1058+V1058-INDEX(표5[#All],MATCH(B1058,표5[[#All],[잉크]],0),5)</f>
        <v>0</v>
      </c>
      <c r="Y1058" s="21" t="str">
        <f>IFERROR(X1058/INDEX(표5[#All],MATCH(B1058,표5[[#All],[잉크]],0),17),"")</f>
        <v/>
      </c>
      <c r="Z1058" s="23"/>
      <c r="AA1058" s="23" t="str">
        <f>IF(ISBLANK(Z1058),"",INDEX(호기!$A$1:$B$657,MATCH('생산계획(잉크)'!B1510,호기!$A$1:$A$657,0),2))</f>
        <v/>
      </c>
      <c r="AB1058" s="24">
        <f>X1058+Z1058-INDEX(표5[#All],MATCH(B1058,표5[[#All],[잉크]],0),5)</f>
        <v>0</v>
      </c>
      <c r="AC1058" s="21" t="str">
        <f>IFERROR(AB1058/INDEX(표5[#All],MATCH(B1058,표5[[#All],[잉크]],0),20),"")</f>
        <v/>
      </c>
      <c r="AD1058" s="23"/>
      <c r="AE1058" s="235"/>
      <c r="BB1058" s="472"/>
      <c r="BC1058" s="472"/>
      <c r="BD1058" s="472"/>
      <c r="BE1058" s="472"/>
      <c r="BF1058" s="472"/>
    </row>
    <row r="1059" spans="1:58" s="471" customFormat="1" ht="17.25" hidden="1" customHeight="1" x14ac:dyDescent="0.3">
      <c r="B1059" s="5" t="s">
        <v>4763</v>
      </c>
      <c r="C1059" s="68"/>
      <c r="D1059" s="69" t="str">
        <f>IFERROR(C1059/INDEX(표5[#All],MATCH(B1059,표5[[#All],[잉크]],0),2),"")</f>
        <v/>
      </c>
      <c r="E1059" s="22">
        <f>$C1059-INDEX(표5[#All],MATCH(B1059,표5[[#All],[잉크]],0),24)</f>
        <v>0</v>
      </c>
      <c r="F1059" s="542"/>
      <c r="G1059" s="23" t="str">
        <f>IF(ISBLANK(F1059),"",INDEX(호기!$A$1:$B$657,MATCH('생산계획(잉크)'!B1511,호기!$A$1:$A$657,0),2))</f>
        <v/>
      </c>
      <c r="H1059" s="24">
        <f>C1059+F1059-INDEX(표5[#All],MATCH(B1059,표5[[#All],[잉크]],0),2)</f>
        <v>0</v>
      </c>
      <c r="I1059" s="21" t="str">
        <f>IFERROR(H1059/INDEX(표5[#All],MATCH(B1059,표5[[#All],[잉크]],0),5),"")</f>
        <v/>
      </c>
      <c r="J1059" s="542"/>
      <c r="K1059" s="25" t="str">
        <f>IF(ISBLANK(J1059),"",INDEX(호기!$A$1:$B$657,MATCH('생산계획(잉크)'!B1511,호기!$A$1:$A$657,0),2))</f>
        <v/>
      </c>
      <c r="L1059" s="24">
        <f>H1059+J1059-INDEX(표5[#All],MATCH(B1059,표5[[#All],[잉크]],0),5)</f>
        <v>0</v>
      </c>
      <c r="M1059" s="21" t="str">
        <f>IFERROR(L1059/INDEX(표5[#All],MATCH(B1059,표5[[#All],[잉크]],0),8),"")</f>
        <v/>
      </c>
      <c r="N1059" s="542"/>
      <c r="O1059" s="23" t="str">
        <f>IF(ISBLANK(N1059),"",INDEX(호기!$A$1:$B$657,MATCH('생산계획(잉크)'!B1511,호기!$A$1:$A$657,0),2))</f>
        <v/>
      </c>
      <c r="P1059" s="24">
        <f>L1059+N1059-INDEX(표5[#All],MATCH(B1059,표5[[#All],[잉크]],0),5)</f>
        <v>0</v>
      </c>
      <c r="Q1059" s="21" t="str">
        <f>IFERROR(P1059/INDEX(표5[#All],MATCH(B1059,표5[[#All],[잉크]],0),11),"")</f>
        <v/>
      </c>
      <c r="R1059" s="542"/>
      <c r="S1059" s="25" t="str">
        <f>IF(ISBLANK(R1059),"",INDEX(호기!$A$1:$B$657,MATCH('생산계획(잉크)'!B1511,호기!$A$1:$A$657,0),2))</f>
        <v/>
      </c>
      <c r="T1059" s="24">
        <f>P1059+R1059-INDEX(표5[#All],MATCH(B1059,표5[[#All],[잉크]],0),5)</f>
        <v>0</v>
      </c>
      <c r="U1059" s="21" t="str">
        <f>IFERROR(T1059/INDEX(표5[#All],MATCH(B1059,표5[[#All],[잉크]],0),14),"")</f>
        <v/>
      </c>
      <c r="V1059" s="542"/>
      <c r="W1059" s="23" t="str">
        <f>IF(ISBLANK(V1059),"",INDEX(호기!$A$1:$B$657,MATCH('생산계획(잉크)'!B1511,호기!$A$1:$A$657,0),2))</f>
        <v/>
      </c>
      <c r="X1059" s="24">
        <f>T1059+V1059-INDEX(표5[#All],MATCH(B1059,표5[[#All],[잉크]],0),5)</f>
        <v>0</v>
      </c>
      <c r="Y1059" s="21" t="str">
        <f>IFERROR(X1059/INDEX(표5[#All],MATCH(B1059,표5[[#All],[잉크]],0),17),"")</f>
        <v/>
      </c>
      <c r="Z1059" s="23"/>
      <c r="AA1059" s="23" t="str">
        <f>IF(ISBLANK(Z1059),"",INDEX(호기!$A$1:$B$657,MATCH('생산계획(잉크)'!B1511,호기!$A$1:$A$657,0),2))</f>
        <v/>
      </c>
      <c r="AB1059" s="24">
        <f>X1059+Z1059-INDEX(표5[#All],MATCH(B1059,표5[[#All],[잉크]],0),5)</f>
        <v>0</v>
      </c>
      <c r="AC1059" s="21" t="str">
        <f>IFERROR(AB1059/INDEX(표5[#All],MATCH(B1059,표5[[#All],[잉크]],0),20),"")</f>
        <v/>
      </c>
      <c r="AD1059" s="23"/>
      <c r="AE1059" s="235"/>
      <c r="BB1059" s="472"/>
      <c r="BC1059" s="472"/>
      <c r="BD1059" s="472"/>
      <c r="BE1059" s="472"/>
      <c r="BF1059" s="472"/>
    </row>
    <row r="1060" spans="1:58" s="471" customFormat="1" ht="17.25" hidden="1" customHeight="1" x14ac:dyDescent="0.3">
      <c r="B1060" s="5" t="s">
        <v>4781</v>
      </c>
      <c r="C1060" s="68"/>
      <c r="D1060" s="69" t="str">
        <f>IFERROR(C1060/INDEX(표5[#All],MATCH(B1060,표5[[#All],[잉크]],0),2),"")</f>
        <v/>
      </c>
      <c r="E1060" s="22">
        <f>$C1060-INDEX(표5[#All],MATCH(B1060,표5[[#All],[잉크]],0),24)</f>
        <v>0</v>
      </c>
      <c r="F1060" s="542"/>
      <c r="G1060" s="23" t="str">
        <f>IF(ISBLANK(F1060),"",INDEX(호기!$A$1:$B$657,MATCH('생산계획(잉크)'!B1512,호기!$A$1:$A$657,0),2))</f>
        <v/>
      </c>
      <c r="H1060" s="24">
        <f>C1060+F1060-INDEX(표5[#All],MATCH(B1060,표5[[#All],[잉크]],0),2)</f>
        <v>0</v>
      </c>
      <c r="I1060" s="21" t="str">
        <f>IFERROR(H1060/INDEX(표5[#All],MATCH(B1060,표5[[#All],[잉크]],0),5),"")</f>
        <v/>
      </c>
      <c r="J1060" s="542"/>
      <c r="K1060" s="25" t="str">
        <f>IF(ISBLANK(J1060),"",INDEX(호기!$A$1:$B$657,MATCH('생산계획(잉크)'!B1512,호기!$A$1:$A$657,0),2))</f>
        <v/>
      </c>
      <c r="L1060" s="24">
        <f>H1060+J1060-INDEX(표5[#All],MATCH(B1060,표5[[#All],[잉크]],0),5)</f>
        <v>0</v>
      </c>
      <c r="M1060" s="21" t="str">
        <f>IFERROR(L1060/INDEX(표5[#All],MATCH(B1060,표5[[#All],[잉크]],0),8),"")</f>
        <v/>
      </c>
      <c r="N1060" s="542"/>
      <c r="O1060" s="23" t="str">
        <f>IF(ISBLANK(N1060),"",INDEX(호기!$A$1:$B$657,MATCH('생산계획(잉크)'!B1512,호기!$A$1:$A$657,0),2))</f>
        <v/>
      </c>
      <c r="P1060" s="24">
        <f>L1060+N1060-INDEX(표5[#All],MATCH(B1060,표5[[#All],[잉크]],0),5)</f>
        <v>0</v>
      </c>
      <c r="Q1060" s="21" t="str">
        <f>IFERROR(P1060/INDEX(표5[#All],MATCH(B1060,표5[[#All],[잉크]],0),11),"")</f>
        <v/>
      </c>
      <c r="R1060" s="542"/>
      <c r="S1060" s="25" t="str">
        <f>IF(ISBLANK(R1060),"",INDEX(호기!$A$1:$B$657,MATCH('생산계획(잉크)'!B1512,호기!$A$1:$A$657,0),2))</f>
        <v/>
      </c>
      <c r="T1060" s="24">
        <f>P1060+R1060-INDEX(표5[#All],MATCH(B1060,표5[[#All],[잉크]],0),5)</f>
        <v>0</v>
      </c>
      <c r="U1060" s="21" t="str">
        <f>IFERROR(T1060/INDEX(표5[#All],MATCH(B1060,표5[[#All],[잉크]],0),14),"")</f>
        <v/>
      </c>
      <c r="V1060" s="542"/>
      <c r="W1060" s="23" t="str">
        <f>IF(ISBLANK(V1060),"",INDEX(호기!$A$1:$B$657,MATCH('생산계획(잉크)'!B1512,호기!$A$1:$A$657,0),2))</f>
        <v/>
      </c>
      <c r="X1060" s="24">
        <f>T1060+V1060-INDEX(표5[#All],MATCH(B1060,표5[[#All],[잉크]],0),5)</f>
        <v>0</v>
      </c>
      <c r="Y1060" s="21" t="str">
        <f>IFERROR(X1060/INDEX(표5[#All],MATCH(B1060,표5[[#All],[잉크]],0),17),"")</f>
        <v/>
      </c>
      <c r="Z1060" s="23"/>
      <c r="AA1060" s="23" t="str">
        <f>IF(ISBLANK(Z1060),"",INDEX(호기!$A$1:$B$657,MATCH('생산계획(잉크)'!B1512,호기!$A$1:$A$657,0),2))</f>
        <v/>
      </c>
      <c r="AB1060" s="24">
        <f>X1060+Z1060-INDEX(표5[#All],MATCH(B1060,표5[[#All],[잉크]],0),5)</f>
        <v>0</v>
      </c>
      <c r="AC1060" s="21" t="str">
        <f>IFERROR(AB1060/INDEX(표5[#All],MATCH(B1060,표5[[#All],[잉크]],0),20),"")</f>
        <v/>
      </c>
      <c r="AD1060" s="23"/>
      <c r="AE1060" s="235"/>
      <c r="BB1060" s="472"/>
      <c r="BC1060" s="472"/>
      <c r="BD1060" s="472"/>
      <c r="BE1060" s="472"/>
      <c r="BF1060" s="472"/>
    </row>
    <row r="1061" spans="1:58" s="471" customFormat="1" ht="17.25" hidden="1" customHeight="1" x14ac:dyDescent="0.3">
      <c r="B1061" s="5" t="s">
        <v>4787</v>
      </c>
      <c r="C1061" s="68"/>
      <c r="D1061" s="69" t="str">
        <f>IFERROR(C1061/INDEX(표5[#All],MATCH(B1061,표5[[#All],[잉크]],0),2),"")</f>
        <v/>
      </c>
      <c r="E1061" s="22">
        <f>$C1061-INDEX(표5[#All],MATCH(B1061,표5[[#All],[잉크]],0),24)</f>
        <v>0</v>
      </c>
      <c r="F1061" s="542"/>
      <c r="G1061" s="23" t="str">
        <f>IF(ISBLANK(F1061),"",INDEX(호기!$A$1:$B$657,MATCH('생산계획(잉크)'!B1513,호기!$A$1:$A$657,0),2))</f>
        <v/>
      </c>
      <c r="H1061" s="24">
        <f>C1061+F1061-INDEX(표5[#All],MATCH(B1061,표5[[#All],[잉크]],0),2)</f>
        <v>0</v>
      </c>
      <c r="I1061" s="21" t="str">
        <f>IFERROR(H1061/INDEX(표5[#All],MATCH(B1061,표5[[#All],[잉크]],0),5),"")</f>
        <v/>
      </c>
      <c r="J1061" s="542"/>
      <c r="K1061" s="25" t="str">
        <f>IF(ISBLANK(J1061),"",INDEX(호기!$A$1:$B$657,MATCH('생산계획(잉크)'!B1513,호기!$A$1:$A$657,0),2))</f>
        <v/>
      </c>
      <c r="L1061" s="24">
        <f>H1061+J1061-INDEX(표5[#All],MATCH(B1061,표5[[#All],[잉크]],0),5)</f>
        <v>0</v>
      </c>
      <c r="M1061" s="21" t="str">
        <f>IFERROR(L1061/INDEX(표5[#All],MATCH(B1061,표5[[#All],[잉크]],0),8),"")</f>
        <v/>
      </c>
      <c r="N1061" s="542"/>
      <c r="O1061" s="23" t="str">
        <f>IF(ISBLANK(N1061),"",INDEX(호기!$A$1:$B$657,MATCH('생산계획(잉크)'!B1513,호기!$A$1:$A$657,0),2))</f>
        <v/>
      </c>
      <c r="P1061" s="24">
        <f>L1061+N1061-INDEX(표5[#All],MATCH(B1061,표5[[#All],[잉크]],0),5)</f>
        <v>0</v>
      </c>
      <c r="Q1061" s="21" t="str">
        <f>IFERROR(P1061/INDEX(표5[#All],MATCH(B1061,표5[[#All],[잉크]],0),11),"")</f>
        <v/>
      </c>
      <c r="R1061" s="542"/>
      <c r="S1061" s="25" t="str">
        <f>IF(ISBLANK(R1061),"",INDEX(호기!$A$1:$B$657,MATCH('생산계획(잉크)'!B1513,호기!$A$1:$A$657,0),2))</f>
        <v/>
      </c>
      <c r="T1061" s="24">
        <f>P1061+R1061-INDEX(표5[#All],MATCH(B1061,표5[[#All],[잉크]],0),5)</f>
        <v>0</v>
      </c>
      <c r="U1061" s="21" t="str">
        <f>IFERROR(T1061/INDEX(표5[#All],MATCH(B1061,표5[[#All],[잉크]],0),14),"")</f>
        <v/>
      </c>
      <c r="V1061" s="542"/>
      <c r="W1061" s="23" t="str">
        <f>IF(ISBLANK(V1061),"",INDEX(호기!$A$1:$B$657,MATCH('생산계획(잉크)'!B1513,호기!$A$1:$A$657,0),2))</f>
        <v/>
      </c>
      <c r="X1061" s="24">
        <f>T1061+V1061-INDEX(표5[#All],MATCH(B1061,표5[[#All],[잉크]],0),5)</f>
        <v>0</v>
      </c>
      <c r="Y1061" s="21" t="str">
        <f>IFERROR(X1061/INDEX(표5[#All],MATCH(B1061,표5[[#All],[잉크]],0),17),"")</f>
        <v/>
      </c>
      <c r="Z1061" s="23"/>
      <c r="AA1061" s="23" t="str">
        <f>IF(ISBLANK(Z1061),"",INDEX(호기!$A$1:$B$657,MATCH('생산계획(잉크)'!B1513,호기!$A$1:$A$657,0),2))</f>
        <v/>
      </c>
      <c r="AB1061" s="24">
        <f>X1061+Z1061-INDEX(표5[#All],MATCH(B1061,표5[[#All],[잉크]],0),5)</f>
        <v>0</v>
      </c>
      <c r="AC1061" s="21" t="str">
        <f>IFERROR(AB1061/INDEX(표5[#All],MATCH(B1061,표5[[#All],[잉크]],0),20),"")</f>
        <v/>
      </c>
      <c r="AD1061" s="23"/>
      <c r="AE1061" s="235"/>
      <c r="BB1061" s="472"/>
      <c r="BC1061" s="472"/>
      <c r="BD1061" s="472"/>
      <c r="BE1061" s="472"/>
      <c r="BF1061" s="472"/>
    </row>
    <row r="1062" spans="1:58" s="471" customFormat="1" ht="17.25" hidden="1" customHeight="1" x14ac:dyDescent="0.3">
      <c r="B1062" s="5" t="s">
        <v>4788</v>
      </c>
      <c r="C1062" s="68"/>
      <c r="D1062" s="69" t="str">
        <f>IFERROR(C1062/INDEX(표5[#All],MATCH(B1062,표5[[#All],[잉크]],0),2),"")</f>
        <v/>
      </c>
      <c r="E1062" s="22">
        <f>$C1062-INDEX(표5[#All],MATCH(B1062,표5[[#All],[잉크]],0),24)</f>
        <v>0</v>
      </c>
      <c r="F1062" s="542"/>
      <c r="G1062" s="23" t="str">
        <f>IF(ISBLANK(F1062),"",INDEX(호기!$A$1:$B$657,MATCH('생산계획(잉크)'!B1514,호기!$A$1:$A$657,0),2))</f>
        <v/>
      </c>
      <c r="H1062" s="24">
        <f>C1062+F1062-INDEX(표5[#All],MATCH(B1062,표5[[#All],[잉크]],0),2)</f>
        <v>0</v>
      </c>
      <c r="I1062" s="21" t="str">
        <f>IFERROR(H1062/INDEX(표5[#All],MATCH(B1062,표5[[#All],[잉크]],0),5),"")</f>
        <v/>
      </c>
      <c r="J1062" s="542"/>
      <c r="K1062" s="25" t="str">
        <f>IF(ISBLANK(J1062),"",INDEX(호기!$A$1:$B$657,MATCH('생산계획(잉크)'!B1514,호기!$A$1:$A$657,0),2))</f>
        <v/>
      </c>
      <c r="L1062" s="24">
        <f>H1062+J1062-INDEX(표5[#All],MATCH(B1062,표5[[#All],[잉크]],0),5)</f>
        <v>0</v>
      </c>
      <c r="M1062" s="21" t="str">
        <f>IFERROR(L1062/INDEX(표5[#All],MATCH(B1062,표5[[#All],[잉크]],0),8),"")</f>
        <v/>
      </c>
      <c r="N1062" s="542"/>
      <c r="O1062" s="23" t="str">
        <f>IF(ISBLANK(N1062),"",INDEX(호기!$A$1:$B$657,MATCH('생산계획(잉크)'!B1514,호기!$A$1:$A$657,0),2))</f>
        <v/>
      </c>
      <c r="P1062" s="24">
        <f>L1062+N1062-INDEX(표5[#All],MATCH(B1062,표5[[#All],[잉크]],0),5)</f>
        <v>0</v>
      </c>
      <c r="Q1062" s="21" t="str">
        <f>IFERROR(P1062/INDEX(표5[#All],MATCH(B1062,표5[[#All],[잉크]],0),11),"")</f>
        <v/>
      </c>
      <c r="R1062" s="542"/>
      <c r="S1062" s="25" t="str">
        <f>IF(ISBLANK(R1062),"",INDEX(호기!$A$1:$B$657,MATCH('생산계획(잉크)'!B1514,호기!$A$1:$A$657,0),2))</f>
        <v/>
      </c>
      <c r="T1062" s="24">
        <f>P1062+R1062-INDEX(표5[#All],MATCH(B1062,표5[[#All],[잉크]],0),5)</f>
        <v>0</v>
      </c>
      <c r="U1062" s="21" t="str">
        <f>IFERROR(T1062/INDEX(표5[#All],MATCH(B1062,표5[[#All],[잉크]],0),14),"")</f>
        <v/>
      </c>
      <c r="V1062" s="542"/>
      <c r="W1062" s="23" t="str">
        <f>IF(ISBLANK(V1062),"",INDEX(호기!$A$1:$B$657,MATCH('생산계획(잉크)'!B1514,호기!$A$1:$A$657,0),2))</f>
        <v/>
      </c>
      <c r="X1062" s="24">
        <f>T1062+V1062-INDEX(표5[#All],MATCH(B1062,표5[[#All],[잉크]],0),5)</f>
        <v>0</v>
      </c>
      <c r="Y1062" s="21" t="str">
        <f>IFERROR(X1062/INDEX(표5[#All],MATCH(B1062,표5[[#All],[잉크]],0),17),"")</f>
        <v/>
      </c>
      <c r="Z1062" s="23"/>
      <c r="AA1062" s="23" t="str">
        <f>IF(ISBLANK(Z1062),"",INDEX(호기!$A$1:$B$657,MATCH('생산계획(잉크)'!B1514,호기!$A$1:$A$657,0),2))</f>
        <v/>
      </c>
      <c r="AB1062" s="24">
        <f>X1062+Z1062-INDEX(표5[#All],MATCH(B1062,표5[[#All],[잉크]],0),5)</f>
        <v>0</v>
      </c>
      <c r="AC1062" s="21" t="str">
        <f>IFERROR(AB1062/INDEX(표5[#All],MATCH(B1062,표5[[#All],[잉크]],0),20),"")</f>
        <v/>
      </c>
      <c r="AD1062" s="23"/>
      <c r="AE1062" s="235"/>
      <c r="BB1062" s="472"/>
      <c r="BC1062" s="472"/>
      <c r="BD1062" s="472"/>
      <c r="BE1062" s="472"/>
      <c r="BF1062" s="472"/>
    </row>
    <row r="1063" spans="1:58" s="471" customFormat="1" ht="17.25" hidden="1" customHeight="1" x14ac:dyDescent="0.3">
      <c r="B1063" s="5" t="s">
        <v>4789</v>
      </c>
      <c r="C1063" s="68"/>
      <c r="D1063" s="69" t="str">
        <f>IFERROR(C1063/INDEX(표5[#All],MATCH(B1063,표5[[#All],[잉크]],0),2),"")</f>
        <v/>
      </c>
      <c r="E1063" s="22">
        <f>$C1063-INDEX(표5[#All],MATCH(B1063,표5[[#All],[잉크]],0),24)</f>
        <v>0</v>
      </c>
      <c r="F1063" s="542"/>
      <c r="G1063" s="23" t="str">
        <f>IF(ISBLANK(F1063),"",INDEX(호기!$A$1:$B$657,MATCH('생산계획(잉크)'!B1515,호기!$A$1:$A$657,0),2))</f>
        <v/>
      </c>
      <c r="H1063" s="24">
        <f>C1063+F1063-INDEX(표5[#All],MATCH(B1063,표5[[#All],[잉크]],0),2)</f>
        <v>0</v>
      </c>
      <c r="I1063" s="21" t="str">
        <f>IFERROR(H1063/INDEX(표5[#All],MATCH(B1063,표5[[#All],[잉크]],0),5),"")</f>
        <v/>
      </c>
      <c r="J1063" s="542"/>
      <c r="K1063" s="25" t="str">
        <f>IF(ISBLANK(J1063),"",INDEX(호기!$A$1:$B$657,MATCH('생산계획(잉크)'!B1515,호기!$A$1:$A$657,0),2))</f>
        <v/>
      </c>
      <c r="L1063" s="24">
        <f>H1063+J1063-INDEX(표5[#All],MATCH(B1063,표5[[#All],[잉크]],0),5)</f>
        <v>0</v>
      </c>
      <c r="M1063" s="21" t="str">
        <f>IFERROR(L1063/INDEX(표5[#All],MATCH(B1063,표5[[#All],[잉크]],0),8),"")</f>
        <v/>
      </c>
      <c r="N1063" s="542"/>
      <c r="O1063" s="23" t="str">
        <f>IF(ISBLANK(N1063),"",INDEX(호기!$A$1:$B$657,MATCH('생산계획(잉크)'!B1515,호기!$A$1:$A$657,0),2))</f>
        <v/>
      </c>
      <c r="P1063" s="24">
        <f>L1063+N1063-INDEX(표5[#All],MATCH(B1063,표5[[#All],[잉크]],0),5)</f>
        <v>0</v>
      </c>
      <c r="Q1063" s="21" t="str">
        <f>IFERROR(P1063/INDEX(표5[#All],MATCH(B1063,표5[[#All],[잉크]],0),11),"")</f>
        <v/>
      </c>
      <c r="R1063" s="542"/>
      <c r="S1063" s="25" t="str">
        <f>IF(ISBLANK(R1063),"",INDEX(호기!$A$1:$B$657,MATCH('생산계획(잉크)'!B1515,호기!$A$1:$A$657,0),2))</f>
        <v/>
      </c>
      <c r="T1063" s="24">
        <f>P1063+R1063-INDEX(표5[#All],MATCH(B1063,표5[[#All],[잉크]],0),5)</f>
        <v>0</v>
      </c>
      <c r="U1063" s="21" t="str">
        <f>IFERROR(T1063/INDEX(표5[#All],MATCH(B1063,표5[[#All],[잉크]],0),14),"")</f>
        <v/>
      </c>
      <c r="V1063" s="542"/>
      <c r="W1063" s="23" t="str">
        <f>IF(ISBLANK(V1063),"",INDEX(호기!$A$1:$B$657,MATCH('생산계획(잉크)'!B1515,호기!$A$1:$A$657,0),2))</f>
        <v/>
      </c>
      <c r="X1063" s="24">
        <f>T1063+V1063-INDEX(표5[#All],MATCH(B1063,표5[[#All],[잉크]],0),5)</f>
        <v>0</v>
      </c>
      <c r="Y1063" s="21" t="str">
        <f>IFERROR(X1063/INDEX(표5[#All],MATCH(B1063,표5[[#All],[잉크]],0),17),"")</f>
        <v/>
      </c>
      <c r="Z1063" s="23"/>
      <c r="AA1063" s="23" t="str">
        <f>IF(ISBLANK(Z1063),"",INDEX(호기!$A$1:$B$657,MATCH('생산계획(잉크)'!B1515,호기!$A$1:$A$657,0),2))</f>
        <v/>
      </c>
      <c r="AB1063" s="24">
        <f>X1063+Z1063-INDEX(표5[#All],MATCH(B1063,표5[[#All],[잉크]],0),5)</f>
        <v>0</v>
      </c>
      <c r="AC1063" s="21" t="str">
        <f>IFERROR(AB1063/INDEX(표5[#All],MATCH(B1063,표5[[#All],[잉크]],0),20),"")</f>
        <v/>
      </c>
      <c r="AD1063" s="23"/>
      <c r="AE1063" s="235"/>
      <c r="BB1063" s="472"/>
      <c r="BC1063" s="472"/>
      <c r="BD1063" s="472"/>
      <c r="BE1063" s="472"/>
      <c r="BF1063" s="472"/>
    </row>
    <row r="1064" spans="1:58" s="471" customFormat="1" ht="17.25" hidden="1" customHeight="1" x14ac:dyDescent="0.3">
      <c r="B1064" s="5" t="s">
        <v>4807</v>
      </c>
      <c r="C1064" s="68"/>
      <c r="D1064" s="69" t="str">
        <f>IFERROR(C1064/INDEX(표5[#All],MATCH(B1064,표5[[#All],[잉크]],0),2),"")</f>
        <v/>
      </c>
      <c r="E1064" s="22">
        <f>$C1064-INDEX(표5[#All],MATCH(B1064,표5[[#All],[잉크]],0),24)</f>
        <v>0</v>
      </c>
      <c r="F1064" s="542"/>
      <c r="G1064" s="23" t="str">
        <f>IF(ISBLANK(F1064),"",INDEX(호기!$A$1:$B$657,MATCH('생산계획(잉크)'!B1516,호기!$A$1:$A$657,0),2))</f>
        <v/>
      </c>
      <c r="H1064" s="24">
        <f>C1064+F1064-INDEX(표5[#All],MATCH(B1064,표5[[#All],[잉크]],0),2)</f>
        <v>0</v>
      </c>
      <c r="I1064" s="21" t="str">
        <f>IFERROR(H1064/INDEX(표5[#All],MATCH(B1064,표5[[#All],[잉크]],0),5),"")</f>
        <v/>
      </c>
      <c r="J1064" s="542"/>
      <c r="K1064" s="25" t="str">
        <f>IF(ISBLANK(J1064),"",INDEX(호기!$A$1:$B$657,MATCH('생산계획(잉크)'!B1516,호기!$A$1:$A$657,0),2))</f>
        <v/>
      </c>
      <c r="L1064" s="24">
        <f>H1064+J1064-INDEX(표5[#All],MATCH(B1064,표5[[#All],[잉크]],0),5)</f>
        <v>0</v>
      </c>
      <c r="M1064" s="21" t="str">
        <f>IFERROR(L1064/INDEX(표5[#All],MATCH(B1064,표5[[#All],[잉크]],0),8),"")</f>
        <v/>
      </c>
      <c r="N1064" s="542"/>
      <c r="O1064" s="23" t="str">
        <f>IF(ISBLANK(N1064),"",INDEX(호기!$A$1:$B$657,MATCH('생산계획(잉크)'!B1516,호기!$A$1:$A$657,0),2))</f>
        <v/>
      </c>
      <c r="P1064" s="24">
        <f>L1064+N1064-INDEX(표5[#All],MATCH(B1064,표5[[#All],[잉크]],0),5)</f>
        <v>0</v>
      </c>
      <c r="Q1064" s="21" t="str">
        <f>IFERROR(P1064/INDEX(표5[#All],MATCH(B1064,표5[[#All],[잉크]],0),11),"")</f>
        <v/>
      </c>
      <c r="R1064" s="542"/>
      <c r="S1064" s="25" t="str">
        <f>IF(ISBLANK(R1064),"",INDEX(호기!$A$1:$B$657,MATCH('생산계획(잉크)'!B1516,호기!$A$1:$A$657,0),2))</f>
        <v/>
      </c>
      <c r="T1064" s="24">
        <f>P1064+R1064-INDEX(표5[#All],MATCH(B1064,표5[[#All],[잉크]],0),5)</f>
        <v>0</v>
      </c>
      <c r="U1064" s="21" t="str">
        <f>IFERROR(T1064/INDEX(표5[#All],MATCH(B1064,표5[[#All],[잉크]],0),14),"")</f>
        <v/>
      </c>
      <c r="V1064" s="542"/>
      <c r="W1064" s="23" t="str">
        <f>IF(ISBLANK(V1064),"",INDEX(호기!$A$1:$B$657,MATCH('생산계획(잉크)'!B1516,호기!$A$1:$A$657,0),2))</f>
        <v/>
      </c>
      <c r="X1064" s="24">
        <f>T1064+V1064-INDEX(표5[#All],MATCH(B1064,표5[[#All],[잉크]],0),5)</f>
        <v>0</v>
      </c>
      <c r="Y1064" s="21" t="str">
        <f>IFERROR(X1064/INDEX(표5[#All],MATCH(B1064,표5[[#All],[잉크]],0),17),"")</f>
        <v/>
      </c>
      <c r="Z1064" s="23"/>
      <c r="AA1064" s="23" t="str">
        <f>IF(ISBLANK(Z1064),"",INDEX(호기!$A$1:$B$657,MATCH('생산계획(잉크)'!B1516,호기!$A$1:$A$657,0),2))</f>
        <v/>
      </c>
      <c r="AB1064" s="24">
        <f>X1064+Z1064-INDEX(표5[#All],MATCH(B1064,표5[[#All],[잉크]],0),5)</f>
        <v>0</v>
      </c>
      <c r="AC1064" s="21" t="str">
        <f>IFERROR(AB1064/INDEX(표5[#All],MATCH(B1064,표5[[#All],[잉크]],0),20),"")</f>
        <v/>
      </c>
      <c r="AD1064" s="23"/>
      <c r="AE1064" s="235"/>
      <c r="BB1064" s="472"/>
      <c r="BC1064" s="472"/>
      <c r="BD1064" s="472"/>
      <c r="BE1064" s="472"/>
      <c r="BF1064" s="472"/>
    </row>
    <row r="1065" spans="1:58" s="471" customFormat="1" ht="17.25" hidden="1" customHeight="1" x14ac:dyDescent="0.3">
      <c r="B1065" s="5" t="s">
        <v>4808</v>
      </c>
      <c r="C1065" s="68"/>
      <c r="D1065" s="69" t="str">
        <f>IFERROR(C1065/INDEX(표5[#All],MATCH(B1065,표5[[#All],[잉크]],0),2),"")</f>
        <v/>
      </c>
      <c r="E1065" s="22">
        <f>$C1065-INDEX(표5[#All],MATCH(B1065,표5[[#All],[잉크]],0),24)</f>
        <v>0</v>
      </c>
      <c r="F1065" s="542"/>
      <c r="G1065" s="23" t="str">
        <f>IF(ISBLANK(F1065),"",INDEX(호기!$A$1:$B$657,MATCH('생산계획(잉크)'!B1517,호기!$A$1:$A$657,0),2))</f>
        <v/>
      </c>
      <c r="H1065" s="24">
        <f>C1065+F1065-INDEX(표5[#All],MATCH(B1065,표5[[#All],[잉크]],0),2)</f>
        <v>0</v>
      </c>
      <c r="I1065" s="21" t="str">
        <f>IFERROR(H1065/INDEX(표5[#All],MATCH(B1065,표5[[#All],[잉크]],0),5),"")</f>
        <v/>
      </c>
      <c r="J1065" s="542"/>
      <c r="K1065" s="25" t="str">
        <f>IF(ISBLANK(J1065),"",INDEX(호기!$A$1:$B$657,MATCH('생산계획(잉크)'!B1517,호기!$A$1:$A$657,0),2))</f>
        <v/>
      </c>
      <c r="L1065" s="24">
        <f>H1065+J1065-INDEX(표5[#All],MATCH(B1065,표5[[#All],[잉크]],0),5)</f>
        <v>0</v>
      </c>
      <c r="M1065" s="21" t="str">
        <f>IFERROR(L1065/INDEX(표5[#All],MATCH(B1065,표5[[#All],[잉크]],0),8),"")</f>
        <v/>
      </c>
      <c r="N1065" s="542"/>
      <c r="O1065" s="23" t="str">
        <f>IF(ISBLANK(N1065),"",INDEX(호기!$A$1:$B$657,MATCH('생산계획(잉크)'!B1517,호기!$A$1:$A$657,0),2))</f>
        <v/>
      </c>
      <c r="P1065" s="24">
        <f>L1065+N1065-INDEX(표5[#All],MATCH(B1065,표5[[#All],[잉크]],0),5)</f>
        <v>0</v>
      </c>
      <c r="Q1065" s="21" t="str">
        <f>IFERROR(P1065/INDEX(표5[#All],MATCH(B1065,표5[[#All],[잉크]],0),11),"")</f>
        <v/>
      </c>
      <c r="R1065" s="542"/>
      <c r="S1065" s="25" t="str">
        <f>IF(ISBLANK(R1065),"",INDEX(호기!$A$1:$B$657,MATCH('생산계획(잉크)'!B1517,호기!$A$1:$A$657,0),2))</f>
        <v/>
      </c>
      <c r="T1065" s="24">
        <f>P1065+R1065-INDEX(표5[#All],MATCH(B1065,표5[[#All],[잉크]],0),5)</f>
        <v>0</v>
      </c>
      <c r="U1065" s="21" t="str">
        <f>IFERROR(T1065/INDEX(표5[#All],MATCH(B1065,표5[[#All],[잉크]],0),14),"")</f>
        <v/>
      </c>
      <c r="V1065" s="542"/>
      <c r="W1065" s="23" t="str">
        <f>IF(ISBLANK(V1065),"",INDEX(호기!$A$1:$B$657,MATCH('생산계획(잉크)'!B1517,호기!$A$1:$A$657,0),2))</f>
        <v/>
      </c>
      <c r="X1065" s="24">
        <f>T1065+V1065-INDEX(표5[#All],MATCH(B1065,표5[[#All],[잉크]],0),5)</f>
        <v>0</v>
      </c>
      <c r="Y1065" s="21" t="str">
        <f>IFERROR(X1065/INDEX(표5[#All],MATCH(B1065,표5[[#All],[잉크]],0),17),"")</f>
        <v/>
      </c>
      <c r="Z1065" s="23"/>
      <c r="AA1065" s="23" t="str">
        <f>IF(ISBLANK(Z1065),"",INDEX(호기!$A$1:$B$657,MATCH('생산계획(잉크)'!B1517,호기!$A$1:$A$657,0),2))</f>
        <v/>
      </c>
      <c r="AB1065" s="24">
        <f>X1065+Z1065-INDEX(표5[#All],MATCH(B1065,표5[[#All],[잉크]],0),5)</f>
        <v>0</v>
      </c>
      <c r="AC1065" s="21" t="str">
        <f>IFERROR(AB1065/INDEX(표5[#All],MATCH(B1065,표5[[#All],[잉크]],0),20),"")</f>
        <v/>
      </c>
      <c r="AD1065" s="23"/>
      <c r="AE1065" s="235"/>
      <c r="BB1065" s="472"/>
      <c r="BC1065" s="472"/>
      <c r="BD1065" s="472"/>
      <c r="BE1065" s="472"/>
      <c r="BF1065" s="472"/>
    </row>
    <row r="1066" spans="1:58" s="471" customFormat="1" ht="17.25" hidden="1" customHeight="1" x14ac:dyDescent="0.3">
      <c r="B1066" s="5" t="s">
        <v>4811</v>
      </c>
      <c r="C1066" s="68"/>
      <c r="D1066" s="69" t="str">
        <f>IFERROR(C1066/INDEX(표5[#All],MATCH(B1066,표5[[#All],[잉크]],0),2),"")</f>
        <v/>
      </c>
      <c r="E1066" s="22">
        <f>$C1066-INDEX(표5[#All],MATCH(B1066,표5[[#All],[잉크]],0),24)</f>
        <v>0</v>
      </c>
      <c r="F1066" s="542"/>
      <c r="G1066" s="23" t="str">
        <f>IF(ISBLANK(F1066),"",INDEX(호기!$A$1:$B$657,MATCH('생산계획(잉크)'!B1518,호기!$A$1:$A$657,0),2))</f>
        <v/>
      </c>
      <c r="H1066" s="24">
        <f>C1066+F1066-INDEX(표5[#All],MATCH(B1066,표5[[#All],[잉크]],0),2)</f>
        <v>0</v>
      </c>
      <c r="I1066" s="21" t="str">
        <f>IFERROR(H1066/INDEX(표5[#All],MATCH(B1066,표5[[#All],[잉크]],0),5),"")</f>
        <v/>
      </c>
      <c r="J1066" s="542"/>
      <c r="K1066" s="25" t="str">
        <f>IF(ISBLANK(J1066),"",INDEX(호기!$A$1:$B$657,MATCH('생산계획(잉크)'!B1518,호기!$A$1:$A$657,0),2))</f>
        <v/>
      </c>
      <c r="L1066" s="24">
        <f>H1066+J1066-INDEX(표5[#All],MATCH(B1066,표5[[#All],[잉크]],0),5)</f>
        <v>0</v>
      </c>
      <c r="M1066" s="21" t="str">
        <f>IFERROR(L1066/INDEX(표5[#All],MATCH(B1066,표5[[#All],[잉크]],0),8),"")</f>
        <v/>
      </c>
      <c r="N1066" s="542"/>
      <c r="O1066" s="23" t="str">
        <f>IF(ISBLANK(N1066),"",INDEX(호기!$A$1:$B$657,MATCH('생산계획(잉크)'!B1518,호기!$A$1:$A$657,0),2))</f>
        <v/>
      </c>
      <c r="P1066" s="24">
        <f>L1066+N1066-INDEX(표5[#All],MATCH(B1066,표5[[#All],[잉크]],0),5)</f>
        <v>0</v>
      </c>
      <c r="Q1066" s="21" t="str">
        <f>IFERROR(P1066/INDEX(표5[#All],MATCH(B1066,표5[[#All],[잉크]],0),11),"")</f>
        <v/>
      </c>
      <c r="R1066" s="542"/>
      <c r="S1066" s="25" t="str">
        <f>IF(ISBLANK(R1066),"",INDEX(호기!$A$1:$B$657,MATCH('생산계획(잉크)'!B1518,호기!$A$1:$A$657,0),2))</f>
        <v/>
      </c>
      <c r="T1066" s="24">
        <f>P1066+R1066-INDEX(표5[#All],MATCH(B1066,표5[[#All],[잉크]],0),5)</f>
        <v>0</v>
      </c>
      <c r="U1066" s="21" t="str">
        <f>IFERROR(T1066/INDEX(표5[#All],MATCH(B1066,표5[[#All],[잉크]],0),14),"")</f>
        <v/>
      </c>
      <c r="V1066" s="542"/>
      <c r="W1066" s="23" t="str">
        <f>IF(ISBLANK(V1066),"",INDEX(호기!$A$1:$B$657,MATCH('생산계획(잉크)'!B1518,호기!$A$1:$A$657,0),2))</f>
        <v/>
      </c>
      <c r="X1066" s="24">
        <f>T1066+V1066-INDEX(표5[#All],MATCH(B1066,표5[[#All],[잉크]],0),5)</f>
        <v>0</v>
      </c>
      <c r="Y1066" s="21" t="str">
        <f>IFERROR(X1066/INDEX(표5[#All],MATCH(B1066,표5[[#All],[잉크]],0),17),"")</f>
        <v/>
      </c>
      <c r="Z1066" s="23"/>
      <c r="AA1066" s="23" t="str">
        <f>IF(ISBLANK(Z1066),"",INDEX(호기!$A$1:$B$657,MATCH('생산계획(잉크)'!B1518,호기!$A$1:$A$657,0),2))</f>
        <v/>
      </c>
      <c r="AB1066" s="24">
        <f>X1066+Z1066-INDEX(표5[#All],MATCH(B1066,표5[[#All],[잉크]],0),5)</f>
        <v>0</v>
      </c>
      <c r="AC1066" s="21" t="str">
        <f>IFERROR(AB1066/INDEX(표5[#All],MATCH(B1066,표5[[#All],[잉크]],0),20),"")</f>
        <v/>
      </c>
      <c r="AD1066" s="23"/>
      <c r="AE1066" s="235"/>
      <c r="BB1066" s="472"/>
      <c r="BC1066" s="472"/>
      <c r="BD1066" s="472"/>
      <c r="BE1066" s="472"/>
      <c r="BF1066" s="472"/>
    </row>
    <row r="1067" spans="1:58" s="471" customFormat="1" ht="17.25" customHeight="1" x14ac:dyDescent="0.3">
      <c r="A1067" s="471" t="s">
        <v>4828</v>
      </c>
      <c r="B1067" s="5" t="s">
        <v>4442</v>
      </c>
      <c r="C1067" s="68"/>
      <c r="D1067" s="69" t="str">
        <f>IFERROR(C1067/INDEX(표5[#All],MATCH(B1067,표5[[#All],[잉크]],0),2),"")</f>
        <v/>
      </c>
      <c r="E1067" s="22">
        <f>$C1067-INDEX(표5[#All],MATCH(B1067,표5[[#All],[잉크]],0),24)</f>
        <v>-2</v>
      </c>
      <c r="F1067" s="542"/>
      <c r="G1067" s="23" t="str">
        <f>IF(ISBLANK(F1067),"",INDEX(호기!$A$1:$B$657,MATCH('생산계획(잉크)'!B1519,호기!$A$1:$A$657,0),2))</f>
        <v/>
      </c>
      <c r="H1067" s="24">
        <f>C1067+F1067-INDEX(표5[#All],MATCH(B1067,표5[[#All],[잉크]],0),2)</f>
        <v>0</v>
      </c>
      <c r="I1067" s="21">
        <f>IFERROR(H1067/INDEX(표5[#All],MATCH(B1067,표5[[#All],[잉크]],0),5),"")</f>
        <v>0</v>
      </c>
      <c r="J1067" s="571">
        <v>2</v>
      </c>
      <c r="K1067" s="25" t="e">
        <f>IF(ISBLANK(J1067),"",INDEX(호기!$A$1:$B$657,MATCH('생산계획(잉크)'!B1519,호기!$A$1:$A$657,0),2))</f>
        <v>#N/A</v>
      </c>
      <c r="L1067" s="24">
        <f>H1067+J1067-INDEX(표5[#All],MATCH(B1067,표5[[#All],[잉크]],0),5)</f>
        <v>1</v>
      </c>
      <c r="M1067" s="21" t="str">
        <f>IFERROR(L1067/INDEX(표5[#All],MATCH(B1067,표5[[#All],[잉크]],0),8),"")</f>
        <v/>
      </c>
      <c r="N1067" s="542"/>
      <c r="O1067" s="23" t="str">
        <f>IF(ISBLANK(N1067),"",INDEX(호기!$A$1:$B$657,MATCH('생산계획(잉크)'!B1519,호기!$A$1:$A$657,0),2))</f>
        <v/>
      </c>
      <c r="P1067" s="24">
        <f>L1067+N1067-INDEX(표5[#All],MATCH(B1067,표5[[#All],[잉크]],0),5)</f>
        <v>0</v>
      </c>
      <c r="Q1067" s="21" t="str">
        <f>IFERROR(P1067/INDEX(표5[#All],MATCH(B1067,표5[[#All],[잉크]],0),11),"")</f>
        <v/>
      </c>
      <c r="R1067" s="542"/>
      <c r="S1067" s="25" t="str">
        <f>IF(ISBLANK(R1067),"",INDEX(호기!$A$1:$B$657,MATCH('생산계획(잉크)'!B1519,호기!$A$1:$A$657,0),2))</f>
        <v/>
      </c>
      <c r="T1067" s="24">
        <f>P1067+R1067-INDEX(표5[#All],MATCH(B1067,표5[[#All],[잉크]],0),5)</f>
        <v>-1</v>
      </c>
      <c r="U1067" s="21" t="str">
        <f>IFERROR(T1067/INDEX(표5[#All],MATCH(B1067,표5[[#All],[잉크]],0),14),"")</f>
        <v/>
      </c>
      <c r="V1067" s="542"/>
      <c r="W1067" s="23" t="str">
        <f>IF(ISBLANK(V1067),"",INDEX(호기!$A$1:$B$657,MATCH('생산계획(잉크)'!B1519,호기!$A$1:$A$657,0),2))</f>
        <v/>
      </c>
      <c r="X1067" s="24">
        <f>T1067+V1067-INDEX(표5[#All],MATCH(B1067,표5[[#All],[잉크]],0),5)</f>
        <v>-2</v>
      </c>
      <c r="Y1067" s="21" t="str">
        <f>IFERROR(X1067/INDEX(표5[#All],MATCH(B1067,표5[[#All],[잉크]],0),17),"")</f>
        <v/>
      </c>
      <c r="Z1067" s="23"/>
      <c r="AA1067" s="23" t="str">
        <f>IF(ISBLANK(Z1067),"",INDEX(호기!$A$1:$B$657,MATCH('생산계획(잉크)'!B1519,호기!$A$1:$A$657,0),2))</f>
        <v/>
      </c>
      <c r="AB1067" s="24">
        <f>X1067+Z1067-INDEX(표5[#All],MATCH(B1067,표5[[#All],[잉크]],0),5)</f>
        <v>-3</v>
      </c>
      <c r="AC1067" s="21" t="str">
        <f>IFERROR(AB1067/INDEX(표5[#All],MATCH(B1067,표5[[#All],[잉크]],0),20),"")</f>
        <v/>
      </c>
      <c r="AD1067" s="23"/>
      <c r="AE1067" s="235"/>
      <c r="BB1067" s="472"/>
      <c r="BC1067" s="472"/>
      <c r="BD1067" s="472"/>
      <c r="BE1067" s="472"/>
      <c r="BF1067" s="472"/>
    </row>
    <row r="1068" spans="1:58" s="471" customFormat="1" ht="17.25" hidden="1" customHeight="1" x14ac:dyDescent="0.3">
      <c r="B1068" s="5" t="s">
        <v>4829</v>
      </c>
      <c r="C1068" s="68"/>
      <c r="D1068" s="69" t="str">
        <f>IFERROR(C1068/INDEX(표5[#All],MATCH(B1068,표5[[#All],[잉크]],0),2),"")</f>
        <v/>
      </c>
      <c r="E1068" s="22">
        <f>$C1068-INDEX(표5[#All],MATCH(B1068,표5[[#All],[잉크]],0),24)</f>
        <v>0</v>
      </c>
      <c r="F1068" s="542"/>
      <c r="G1068" s="23" t="str">
        <f>IF(ISBLANK(F1068),"",INDEX(호기!$A$1:$B$657,MATCH('생산계획(잉크)'!B1520,호기!$A$1:$A$657,0),2))</f>
        <v/>
      </c>
      <c r="H1068" s="24">
        <f>C1068+F1068-INDEX(표5[#All],MATCH(B1068,표5[[#All],[잉크]],0),2)</f>
        <v>0</v>
      </c>
      <c r="I1068" s="21" t="str">
        <f>IFERROR(H1068/INDEX(표5[#All],MATCH(B1068,표5[[#All],[잉크]],0),5),"")</f>
        <v/>
      </c>
      <c r="J1068" s="542"/>
      <c r="K1068" s="25" t="str">
        <f>IF(ISBLANK(J1068),"",INDEX(호기!$A$1:$B$657,MATCH('생산계획(잉크)'!B1520,호기!$A$1:$A$657,0),2))</f>
        <v/>
      </c>
      <c r="L1068" s="24">
        <f>H1068+J1068-INDEX(표5[#All],MATCH(B1068,표5[[#All],[잉크]],0),5)</f>
        <v>0</v>
      </c>
      <c r="M1068" s="21" t="str">
        <f>IFERROR(L1068/INDEX(표5[#All],MATCH(B1068,표5[[#All],[잉크]],0),8),"")</f>
        <v/>
      </c>
      <c r="N1068" s="542"/>
      <c r="O1068" s="23" t="str">
        <f>IF(ISBLANK(N1068),"",INDEX(호기!$A$1:$B$657,MATCH('생산계획(잉크)'!B1520,호기!$A$1:$A$657,0),2))</f>
        <v/>
      </c>
      <c r="P1068" s="24">
        <f>L1068+N1068-INDEX(표5[#All],MATCH(B1068,표5[[#All],[잉크]],0),5)</f>
        <v>0</v>
      </c>
      <c r="Q1068" s="21" t="str">
        <f>IFERROR(P1068/INDEX(표5[#All],MATCH(B1068,표5[[#All],[잉크]],0),11),"")</f>
        <v/>
      </c>
      <c r="R1068" s="542"/>
      <c r="S1068" s="25" t="str">
        <f>IF(ISBLANK(R1068),"",INDEX(호기!$A$1:$B$657,MATCH('생산계획(잉크)'!B1520,호기!$A$1:$A$657,0),2))</f>
        <v/>
      </c>
      <c r="T1068" s="24">
        <f>P1068+R1068-INDEX(표5[#All],MATCH(B1068,표5[[#All],[잉크]],0),5)</f>
        <v>0</v>
      </c>
      <c r="U1068" s="21" t="str">
        <f>IFERROR(T1068/INDEX(표5[#All],MATCH(B1068,표5[[#All],[잉크]],0),14),"")</f>
        <v/>
      </c>
      <c r="V1068" s="542"/>
      <c r="W1068" s="23" t="str">
        <f>IF(ISBLANK(V1068),"",INDEX(호기!$A$1:$B$657,MATCH('생산계획(잉크)'!B1520,호기!$A$1:$A$657,0),2))</f>
        <v/>
      </c>
      <c r="X1068" s="24">
        <f>T1068+V1068-INDEX(표5[#All],MATCH(B1068,표5[[#All],[잉크]],0),5)</f>
        <v>0</v>
      </c>
      <c r="Y1068" s="21" t="str">
        <f>IFERROR(X1068/INDEX(표5[#All],MATCH(B1068,표5[[#All],[잉크]],0),17),"")</f>
        <v/>
      </c>
      <c r="Z1068" s="23"/>
      <c r="AA1068" s="23" t="str">
        <f>IF(ISBLANK(Z1068),"",INDEX(호기!$A$1:$B$657,MATCH('생산계획(잉크)'!B1520,호기!$A$1:$A$657,0),2))</f>
        <v/>
      </c>
      <c r="AB1068" s="24">
        <f>X1068+Z1068-INDEX(표5[#All],MATCH(B1068,표5[[#All],[잉크]],0),5)</f>
        <v>0</v>
      </c>
      <c r="AC1068" s="21" t="str">
        <f>IFERROR(AB1068/INDEX(표5[#All],MATCH(B1068,표5[[#All],[잉크]],0),20),"")</f>
        <v/>
      </c>
      <c r="AD1068" s="23"/>
      <c r="AE1068" s="235"/>
      <c r="BB1068" s="472"/>
      <c r="BC1068" s="472"/>
      <c r="BD1068" s="472"/>
      <c r="BE1068" s="472"/>
      <c r="BF1068" s="472"/>
    </row>
    <row r="1069" spans="1:58" s="471" customFormat="1" ht="17.25" hidden="1" customHeight="1" x14ac:dyDescent="0.3">
      <c r="B1069" s="5" t="s">
        <v>4827</v>
      </c>
      <c r="C1069" s="68"/>
      <c r="D1069" s="69" t="str">
        <f>IFERROR(C1069/INDEX(표5[#All],MATCH(B1069,표5[[#All],[잉크]],0),2),"")</f>
        <v/>
      </c>
      <c r="E1069" s="22">
        <f>$C1069-INDEX(표5[#All],MATCH(B1069,표5[[#All],[잉크]],0),24)</f>
        <v>0</v>
      </c>
      <c r="F1069" s="542"/>
      <c r="G1069" s="23" t="str">
        <f>IF(ISBLANK(F1069),"",INDEX(호기!$A$1:$B$657,MATCH('생산계획(잉크)'!B1521,호기!$A$1:$A$657,0),2))</f>
        <v/>
      </c>
      <c r="H1069" s="24">
        <f>C1069+F1069-INDEX(표5[#All],MATCH(B1069,표5[[#All],[잉크]],0),2)</f>
        <v>0</v>
      </c>
      <c r="I1069" s="21" t="str">
        <f>IFERROR(H1069/INDEX(표5[#All],MATCH(B1069,표5[[#All],[잉크]],0),5),"")</f>
        <v/>
      </c>
      <c r="J1069" s="542"/>
      <c r="K1069" s="25" t="str">
        <f>IF(ISBLANK(J1069),"",INDEX(호기!$A$1:$B$657,MATCH('생산계획(잉크)'!B1521,호기!$A$1:$A$657,0),2))</f>
        <v/>
      </c>
      <c r="L1069" s="24">
        <f>H1069+J1069-INDEX(표5[#All],MATCH(B1069,표5[[#All],[잉크]],0),5)</f>
        <v>0</v>
      </c>
      <c r="M1069" s="21" t="str">
        <f>IFERROR(L1069/INDEX(표5[#All],MATCH(B1069,표5[[#All],[잉크]],0),8),"")</f>
        <v/>
      </c>
      <c r="N1069" s="542"/>
      <c r="O1069" s="23" t="str">
        <f>IF(ISBLANK(N1069),"",INDEX(호기!$A$1:$B$657,MATCH('생산계획(잉크)'!B1521,호기!$A$1:$A$657,0),2))</f>
        <v/>
      </c>
      <c r="P1069" s="24">
        <f>L1069+N1069-INDEX(표5[#All],MATCH(B1069,표5[[#All],[잉크]],0),5)</f>
        <v>0</v>
      </c>
      <c r="Q1069" s="21" t="str">
        <f>IFERROR(P1069/INDEX(표5[#All],MATCH(B1069,표5[[#All],[잉크]],0),11),"")</f>
        <v/>
      </c>
      <c r="R1069" s="542"/>
      <c r="S1069" s="25" t="str">
        <f>IF(ISBLANK(R1069),"",INDEX(호기!$A$1:$B$657,MATCH('생산계획(잉크)'!B1521,호기!$A$1:$A$657,0),2))</f>
        <v/>
      </c>
      <c r="T1069" s="24">
        <f>P1069+R1069-INDEX(표5[#All],MATCH(B1069,표5[[#All],[잉크]],0),5)</f>
        <v>0</v>
      </c>
      <c r="U1069" s="21" t="str">
        <f>IFERROR(T1069/INDEX(표5[#All],MATCH(B1069,표5[[#All],[잉크]],0),14),"")</f>
        <v/>
      </c>
      <c r="V1069" s="542"/>
      <c r="W1069" s="23" t="str">
        <f>IF(ISBLANK(V1069),"",INDEX(호기!$A$1:$B$657,MATCH('생산계획(잉크)'!B1521,호기!$A$1:$A$657,0),2))</f>
        <v/>
      </c>
      <c r="X1069" s="24">
        <f>T1069+V1069-INDEX(표5[#All],MATCH(B1069,표5[[#All],[잉크]],0),5)</f>
        <v>0</v>
      </c>
      <c r="Y1069" s="21" t="str">
        <f>IFERROR(X1069/INDEX(표5[#All],MATCH(B1069,표5[[#All],[잉크]],0),17),"")</f>
        <v/>
      </c>
      <c r="Z1069" s="23"/>
      <c r="AA1069" s="23" t="str">
        <f>IF(ISBLANK(Z1069),"",INDEX(호기!$A$1:$B$657,MATCH('생산계획(잉크)'!B1521,호기!$A$1:$A$657,0),2))</f>
        <v/>
      </c>
      <c r="AB1069" s="24">
        <f>X1069+Z1069-INDEX(표5[#All],MATCH(B1069,표5[[#All],[잉크]],0),5)</f>
        <v>0</v>
      </c>
      <c r="AC1069" s="21" t="str">
        <f>IFERROR(AB1069/INDEX(표5[#All],MATCH(B1069,표5[[#All],[잉크]],0),20),"")</f>
        <v/>
      </c>
      <c r="AD1069" s="23"/>
      <c r="AE1069" s="235"/>
      <c r="BB1069" s="472"/>
      <c r="BC1069" s="472"/>
      <c r="BD1069" s="472"/>
      <c r="BE1069" s="472"/>
      <c r="BF1069" s="472"/>
    </row>
    <row r="1070" spans="1:58" s="471" customFormat="1" ht="17.25" hidden="1" customHeight="1" x14ac:dyDescent="0.3">
      <c r="B1070" s="5" t="s">
        <v>4841</v>
      </c>
      <c r="C1070" s="68"/>
      <c r="D1070" s="69" t="str">
        <f>IFERROR(C1070/INDEX(표5[#All],MATCH(B1070,표5[[#All],[잉크]],0),2),"")</f>
        <v/>
      </c>
      <c r="E1070" s="22">
        <f>$C1070-INDEX(표5[#All],MATCH(B1070,표5[[#All],[잉크]],0),24)</f>
        <v>0</v>
      </c>
      <c r="F1070" s="542"/>
      <c r="G1070" s="23" t="str">
        <f>IF(ISBLANK(F1070),"",INDEX(호기!$A$1:$B$657,MATCH('생산계획(잉크)'!B1522,호기!$A$1:$A$657,0),2))</f>
        <v/>
      </c>
      <c r="H1070" s="24">
        <f>C1070+F1070-INDEX(표5[#All],MATCH(B1070,표5[[#All],[잉크]],0),2)</f>
        <v>0</v>
      </c>
      <c r="I1070" s="21" t="str">
        <f>IFERROR(H1070/INDEX(표5[#All],MATCH(B1070,표5[[#All],[잉크]],0),5),"")</f>
        <v/>
      </c>
      <c r="J1070" s="542"/>
      <c r="K1070" s="25" t="str">
        <f>IF(ISBLANK(J1070),"",INDEX(호기!$A$1:$B$657,MATCH('생산계획(잉크)'!B1522,호기!$A$1:$A$657,0),2))</f>
        <v/>
      </c>
      <c r="L1070" s="24">
        <f>H1070+J1070-INDEX(표5[#All],MATCH(B1070,표5[[#All],[잉크]],0),5)</f>
        <v>0</v>
      </c>
      <c r="M1070" s="21" t="str">
        <f>IFERROR(L1070/INDEX(표5[#All],MATCH(B1070,표5[[#All],[잉크]],0),8),"")</f>
        <v/>
      </c>
      <c r="N1070" s="542"/>
      <c r="O1070" s="23" t="str">
        <f>IF(ISBLANK(N1070),"",INDEX(호기!$A$1:$B$657,MATCH('생산계획(잉크)'!B1522,호기!$A$1:$A$657,0),2))</f>
        <v/>
      </c>
      <c r="P1070" s="24">
        <f>L1070+N1070-INDEX(표5[#All],MATCH(B1070,표5[[#All],[잉크]],0),5)</f>
        <v>0</v>
      </c>
      <c r="Q1070" s="21" t="str">
        <f>IFERROR(P1070/INDEX(표5[#All],MATCH(B1070,표5[[#All],[잉크]],0),11),"")</f>
        <v/>
      </c>
      <c r="R1070" s="542"/>
      <c r="S1070" s="25" t="str">
        <f>IF(ISBLANK(R1070),"",INDEX(호기!$A$1:$B$657,MATCH('생산계획(잉크)'!B1522,호기!$A$1:$A$657,0),2))</f>
        <v/>
      </c>
      <c r="T1070" s="24">
        <f>P1070+R1070-INDEX(표5[#All],MATCH(B1070,표5[[#All],[잉크]],0),5)</f>
        <v>0</v>
      </c>
      <c r="U1070" s="21" t="str">
        <f>IFERROR(T1070/INDEX(표5[#All],MATCH(B1070,표5[[#All],[잉크]],0),14),"")</f>
        <v/>
      </c>
      <c r="V1070" s="542"/>
      <c r="W1070" s="23" t="str">
        <f>IF(ISBLANK(V1070),"",INDEX(호기!$A$1:$B$657,MATCH('생산계획(잉크)'!B1522,호기!$A$1:$A$657,0),2))</f>
        <v/>
      </c>
      <c r="X1070" s="24">
        <f>T1070+V1070-INDEX(표5[#All],MATCH(B1070,표5[[#All],[잉크]],0),5)</f>
        <v>0</v>
      </c>
      <c r="Y1070" s="21" t="str">
        <f>IFERROR(X1070/INDEX(표5[#All],MATCH(B1070,표5[[#All],[잉크]],0),17),"")</f>
        <v/>
      </c>
      <c r="Z1070" s="23"/>
      <c r="AA1070" s="23" t="str">
        <f>IF(ISBLANK(Z1070),"",INDEX(호기!$A$1:$B$657,MATCH('생산계획(잉크)'!B1522,호기!$A$1:$A$657,0),2))</f>
        <v/>
      </c>
      <c r="AB1070" s="24">
        <f>X1070+Z1070-INDEX(표5[#All],MATCH(B1070,표5[[#All],[잉크]],0),5)</f>
        <v>0</v>
      </c>
      <c r="AC1070" s="21" t="str">
        <f>IFERROR(AB1070/INDEX(표5[#All],MATCH(B1070,표5[[#All],[잉크]],0),20),"")</f>
        <v/>
      </c>
      <c r="AD1070" s="23"/>
      <c r="AE1070" s="235"/>
      <c r="BB1070" s="472"/>
      <c r="BC1070" s="472"/>
      <c r="BD1070" s="472"/>
      <c r="BE1070" s="472"/>
      <c r="BF1070" s="472"/>
    </row>
    <row r="1071" spans="1:58" s="471" customFormat="1" ht="17.25" hidden="1" customHeight="1" x14ac:dyDescent="0.3">
      <c r="B1071" s="5" t="s">
        <v>4838</v>
      </c>
      <c r="C1071" s="68"/>
      <c r="D1071" s="69" t="str">
        <f>IFERROR(C1071/INDEX(표5[#All],MATCH(B1071,표5[[#All],[잉크]],0),2),"")</f>
        <v/>
      </c>
      <c r="E1071" s="22">
        <f>$C1071-INDEX(표5[#All],MATCH(B1071,표5[[#All],[잉크]],0),24)</f>
        <v>0</v>
      </c>
      <c r="F1071" s="542"/>
      <c r="G1071" s="23" t="str">
        <f>IF(ISBLANK(F1071),"",INDEX(호기!$A$1:$B$657,MATCH('생산계획(잉크)'!B1523,호기!$A$1:$A$657,0),2))</f>
        <v/>
      </c>
      <c r="H1071" s="24">
        <f>C1071+F1071-INDEX(표5[#All],MATCH(B1071,표5[[#All],[잉크]],0),2)</f>
        <v>0</v>
      </c>
      <c r="I1071" s="21" t="str">
        <f>IFERROR(H1071/INDEX(표5[#All],MATCH(B1071,표5[[#All],[잉크]],0),5),"")</f>
        <v/>
      </c>
      <c r="J1071" s="542"/>
      <c r="K1071" s="25" t="str">
        <f>IF(ISBLANK(J1071),"",INDEX(호기!$A$1:$B$657,MATCH('생산계획(잉크)'!B1523,호기!$A$1:$A$657,0),2))</f>
        <v/>
      </c>
      <c r="L1071" s="24">
        <f>H1071+J1071-INDEX(표5[#All],MATCH(B1071,표5[[#All],[잉크]],0),5)</f>
        <v>0</v>
      </c>
      <c r="M1071" s="21" t="str">
        <f>IFERROR(L1071/INDEX(표5[#All],MATCH(B1071,표5[[#All],[잉크]],0),8),"")</f>
        <v/>
      </c>
      <c r="N1071" s="542"/>
      <c r="O1071" s="23" t="str">
        <f>IF(ISBLANK(N1071),"",INDEX(호기!$A$1:$B$657,MATCH('생산계획(잉크)'!B1523,호기!$A$1:$A$657,0),2))</f>
        <v/>
      </c>
      <c r="P1071" s="24">
        <f>L1071+N1071-INDEX(표5[#All],MATCH(B1071,표5[[#All],[잉크]],0),5)</f>
        <v>0</v>
      </c>
      <c r="Q1071" s="21" t="str">
        <f>IFERROR(P1071/INDEX(표5[#All],MATCH(B1071,표5[[#All],[잉크]],0),11),"")</f>
        <v/>
      </c>
      <c r="R1071" s="542"/>
      <c r="S1071" s="25" t="str">
        <f>IF(ISBLANK(R1071),"",INDEX(호기!$A$1:$B$657,MATCH('생산계획(잉크)'!B1523,호기!$A$1:$A$657,0),2))</f>
        <v/>
      </c>
      <c r="T1071" s="24">
        <f>P1071+R1071-INDEX(표5[#All],MATCH(B1071,표5[[#All],[잉크]],0),5)</f>
        <v>0</v>
      </c>
      <c r="U1071" s="21" t="str">
        <f>IFERROR(T1071/INDEX(표5[#All],MATCH(B1071,표5[[#All],[잉크]],0),14),"")</f>
        <v/>
      </c>
      <c r="V1071" s="542"/>
      <c r="W1071" s="23" t="str">
        <f>IF(ISBLANK(V1071),"",INDEX(호기!$A$1:$B$657,MATCH('생산계획(잉크)'!B1523,호기!$A$1:$A$657,0),2))</f>
        <v/>
      </c>
      <c r="X1071" s="24">
        <f>T1071+V1071-INDEX(표5[#All],MATCH(B1071,표5[[#All],[잉크]],0),5)</f>
        <v>0</v>
      </c>
      <c r="Y1071" s="21" t="str">
        <f>IFERROR(X1071/INDEX(표5[#All],MATCH(B1071,표5[[#All],[잉크]],0),17),"")</f>
        <v/>
      </c>
      <c r="Z1071" s="23"/>
      <c r="AA1071" s="23" t="str">
        <f>IF(ISBLANK(Z1071),"",INDEX(호기!$A$1:$B$657,MATCH('생산계획(잉크)'!B1523,호기!$A$1:$A$657,0),2))</f>
        <v/>
      </c>
      <c r="AB1071" s="24">
        <f>X1071+Z1071-INDEX(표5[#All],MATCH(B1071,표5[[#All],[잉크]],0),5)</f>
        <v>0</v>
      </c>
      <c r="AC1071" s="21" t="str">
        <f>IFERROR(AB1071/INDEX(표5[#All],MATCH(B1071,표5[[#All],[잉크]],0),20),"")</f>
        <v/>
      </c>
      <c r="AD1071" s="23"/>
      <c r="AE1071" s="235"/>
      <c r="BB1071" s="472"/>
      <c r="BC1071" s="472"/>
      <c r="BD1071" s="472"/>
      <c r="BE1071" s="472"/>
      <c r="BF1071" s="472"/>
    </row>
    <row r="1072" spans="1:58" s="471" customFormat="1" ht="17.25" hidden="1" customHeight="1" x14ac:dyDescent="0.3">
      <c r="B1072" s="5" t="s">
        <v>4824</v>
      </c>
      <c r="C1072" s="68">
        <v>0</v>
      </c>
      <c r="D1072" s="69">
        <f>IFERROR(C1072/INDEX(표5[#All],MATCH(B1072,표5[[#All],[잉크]],0),2),"")</f>
        <v>0</v>
      </c>
      <c r="E1072" s="22">
        <f>$C1072-INDEX(표5[#All],MATCH(B1072,표5[[#All],[잉크]],0),24)</f>
        <v>-2</v>
      </c>
      <c r="F1072" s="572"/>
      <c r="G1072" s="23" t="str">
        <f>IF(ISBLANK(F1072),"",INDEX(호기!$A$1:$B$657,MATCH('생산계획(잉크)'!B1524,호기!$A$1:$A$657,0),2))</f>
        <v/>
      </c>
      <c r="H1072" s="24">
        <f>C1072+F1072-INDEX(표5[#All],MATCH(B1072,표5[[#All],[잉크]],0),2)</f>
        <v>-1</v>
      </c>
      <c r="I1072" s="21" t="str">
        <f>IFERROR(H1072/INDEX(표5[#All],MATCH(B1072,표5[[#All],[잉크]],0),5),"")</f>
        <v/>
      </c>
      <c r="J1072" s="542"/>
      <c r="K1072" s="25" t="str">
        <f>IF(ISBLANK(J1072),"",INDEX(호기!$A$1:$B$657,MATCH('생산계획(잉크)'!B1524,호기!$A$1:$A$657,0),2))</f>
        <v/>
      </c>
      <c r="L1072" s="24">
        <f>H1072+J1072-INDEX(표5[#All],MATCH(B1072,표5[[#All],[잉크]],0),5)</f>
        <v>-1</v>
      </c>
      <c r="M1072" s="21" t="str">
        <f>IFERROR(L1072/INDEX(표5[#All],MATCH(B1072,표5[[#All],[잉크]],0),8),"")</f>
        <v/>
      </c>
      <c r="N1072" s="542"/>
      <c r="O1072" s="23" t="str">
        <f>IF(ISBLANK(N1072),"",INDEX(호기!$A$1:$B$657,MATCH('생산계획(잉크)'!B1524,호기!$A$1:$A$657,0),2))</f>
        <v/>
      </c>
      <c r="P1072" s="24">
        <f>L1072+N1072-INDEX(표5[#All],MATCH(B1072,표5[[#All],[잉크]],0),5)</f>
        <v>-1</v>
      </c>
      <c r="Q1072" s="21" t="str">
        <f>IFERROR(P1072/INDEX(표5[#All],MATCH(B1072,표5[[#All],[잉크]],0),11),"")</f>
        <v/>
      </c>
      <c r="R1072" s="542"/>
      <c r="S1072" s="25" t="str">
        <f>IF(ISBLANK(R1072),"",INDEX(호기!$A$1:$B$657,MATCH('생산계획(잉크)'!B1524,호기!$A$1:$A$657,0),2))</f>
        <v/>
      </c>
      <c r="T1072" s="24">
        <f>P1072+R1072-INDEX(표5[#All],MATCH(B1072,표5[[#All],[잉크]],0),5)</f>
        <v>-1</v>
      </c>
      <c r="U1072" s="21" t="str">
        <f>IFERROR(T1072/INDEX(표5[#All],MATCH(B1072,표5[[#All],[잉크]],0),14),"")</f>
        <v/>
      </c>
      <c r="V1072" s="542"/>
      <c r="W1072" s="23" t="str">
        <f>IF(ISBLANK(V1072),"",INDEX(호기!$A$1:$B$657,MATCH('생산계획(잉크)'!B1524,호기!$A$1:$A$657,0),2))</f>
        <v/>
      </c>
      <c r="X1072" s="24">
        <f>T1072+V1072-INDEX(표5[#All],MATCH(B1072,표5[[#All],[잉크]],0),5)</f>
        <v>-1</v>
      </c>
      <c r="Y1072" s="21" t="str">
        <f>IFERROR(X1072/INDEX(표5[#All],MATCH(B1072,표5[[#All],[잉크]],0),17),"")</f>
        <v/>
      </c>
      <c r="Z1072" s="23"/>
      <c r="AA1072" s="23" t="str">
        <f>IF(ISBLANK(Z1072),"",INDEX(호기!$A$1:$B$657,MATCH('생산계획(잉크)'!B1524,호기!$A$1:$A$657,0),2))</f>
        <v/>
      </c>
      <c r="AB1072" s="24">
        <f>X1072+Z1072-INDEX(표5[#All],MATCH(B1072,표5[[#All],[잉크]],0),5)</f>
        <v>-1</v>
      </c>
      <c r="AC1072" s="21" t="str">
        <f>IFERROR(AB1072/INDEX(표5[#All],MATCH(B1072,표5[[#All],[잉크]],0),20),"")</f>
        <v/>
      </c>
      <c r="AD1072" s="23"/>
      <c r="AE1072" s="235"/>
      <c r="BB1072" s="472"/>
      <c r="BC1072" s="472"/>
      <c r="BD1072" s="472"/>
      <c r="BE1072" s="472"/>
      <c r="BF1072" s="472"/>
    </row>
    <row r="1073" spans="2:58" s="471" customFormat="1" ht="17.25" hidden="1" customHeight="1" x14ac:dyDescent="0.3">
      <c r="B1073" s="5" t="s">
        <v>4848</v>
      </c>
      <c r="C1073" s="68"/>
      <c r="D1073" s="69" t="str">
        <f>IFERROR(C1073/INDEX(표5[#All],MATCH(B1073,표5[[#All],[잉크]],0),2),"")</f>
        <v/>
      </c>
      <c r="E1073" s="22">
        <f>$C1073-INDEX(표5[#All],MATCH(B1073,표5[[#All],[잉크]],0),24)</f>
        <v>0</v>
      </c>
      <c r="F1073" s="542"/>
      <c r="G1073" s="23" t="str">
        <f>IF(ISBLANK(F1073),"",INDEX(호기!$A$1:$B$657,MATCH('생산계획(잉크)'!B1525,호기!$A$1:$A$657,0),2))</f>
        <v/>
      </c>
      <c r="H1073" s="24">
        <f>C1073+F1073-INDEX(표5[#All],MATCH(B1073,표5[[#All],[잉크]],0),2)</f>
        <v>0</v>
      </c>
      <c r="I1073" s="21" t="str">
        <f>IFERROR(H1073/INDEX(표5[#All],MATCH(B1073,표5[[#All],[잉크]],0),5),"")</f>
        <v/>
      </c>
      <c r="J1073" s="542"/>
      <c r="K1073" s="25" t="str">
        <f>IF(ISBLANK(J1073),"",INDEX(호기!$A$1:$B$657,MATCH('생산계획(잉크)'!B1525,호기!$A$1:$A$657,0),2))</f>
        <v/>
      </c>
      <c r="L1073" s="24">
        <f>H1073+J1073-INDEX(표5[#All],MATCH(B1073,표5[[#All],[잉크]],0),5)</f>
        <v>0</v>
      </c>
      <c r="M1073" s="21" t="str">
        <f>IFERROR(L1073/INDEX(표5[#All],MATCH(B1073,표5[[#All],[잉크]],0),8),"")</f>
        <v/>
      </c>
      <c r="N1073" s="542"/>
      <c r="O1073" s="23" t="str">
        <f>IF(ISBLANK(N1073),"",INDEX(호기!$A$1:$B$657,MATCH('생산계획(잉크)'!B1525,호기!$A$1:$A$657,0),2))</f>
        <v/>
      </c>
      <c r="P1073" s="24">
        <f>L1073+N1073-INDEX(표5[#All],MATCH(B1073,표5[[#All],[잉크]],0),5)</f>
        <v>0</v>
      </c>
      <c r="Q1073" s="21" t="str">
        <f>IFERROR(P1073/INDEX(표5[#All],MATCH(B1073,표5[[#All],[잉크]],0),11),"")</f>
        <v/>
      </c>
      <c r="R1073" s="542"/>
      <c r="S1073" s="25" t="str">
        <f>IF(ISBLANK(R1073),"",INDEX(호기!$A$1:$B$657,MATCH('생산계획(잉크)'!B1525,호기!$A$1:$A$657,0),2))</f>
        <v/>
      </c>
      <c r="T1073" s="24">
        <f>P1073+R1073-INDEX(표5[#All],MATCH(B1073,표5[[#All],[잉크]],0),5)</f>
        <v>0</v>
      </c>
      <c r="U1073" s="21" t="str">
        <f>IFERROR(T1073/INDEX(표5[#All],MATCH(B1073,표5[[#All],[잉크]],0),14),"")</f>
        <v/>
      </c>
      <c r="V1073" s="542"/>
      <c r="W1073" s="23" t="str">
        <f>IF(ISBLANK(V1073),"",INDEX(호기!$A$1:$B$657,MATCH('생산계획(잉크)'!B1525,호기!$A$1:$A$657,0),2))</f>
        <v/>
      </c>
      <c r="X1073" s="24">
        <f>T1073+V1073-INDEX(표5[#All],MATCH(B1073,표5[[#All],[잉크]],0),5)</f>
        <v>0</v>
      </c>
      <c r="Y1073" s="21" t="str">
        <f>IFERROR(X1073/INDEX(표5[#All],MATCH(B1073,표5[[#All],[잉크]],0),17),"")</f>
        <v/>
      </c>
      <c r="Z1073" s="23"/>
      <c r="AA1073" s="23" t="str">
        <f>IF(ISBLANK(Z1073),"",INDEX(호기!$A$1:$B$657,MATCH('생산계획(잉크)'!B1525,호기!$A$1:$A$657,0),2))</f>
        <v/>
      </c>
      <c r="AB1073" s="24">
        <f>X1073+Z1073-INDEX(표5[#All],MATCH(B1073,표5[[#All],[잉크]],0),5)</f>
        <v>0</v>
      </c>
      <c r="AC1073" s="21" t="str">
        <f>IFERROR(AB1073/INDEX(표5[#All],MATCH(B1073,표5[[#All],[잉크]],0),20),"")</f>
        <v/>
      </c>
      <c r="AD1073" s="23"/>
      <c r="AE1073" s="235"/>
      <c r="BB1073" s="472"/>
      <c r="BC1073" s="472"/>
      <c r="BD1073" s="472"/>
      <c r="BE1073" s="472"/>
      <c r="BF1073" s="472"/>
    </row>
    <row r="1074" spans="2:58" s="471" customFormat="1" ht="17.25" hidden="1" customHeight="1" x14ac:dyDescent="0.3">
      <c r="B1074" s="5" t="s">
        <v>4862</v>
      </c>
      <c r="C1074" s="68">
        <v>3</v>
      </c>
      <c r="D1074" s="69">
        <f>IFERROR(C1074/INDEX(표5[#All],MATCH(B1074,표5[[#All],[잉크]],0),2),"")</f>
        <v>1.5</v>
      </c>
      <c r="E1074" s="22">
        <f>$C1074-INDEX(표5[#All],MATCH(B1074,표5[[#All],[잉크]],0),24)</f>
        <v>-1</v>
      </c>
      <c r="F1074" s="542"/>
      <c r="G1074" s="23" t="str">
        <f>IF(ISBLANK(F1074),"",INDEX(호기!$A$1:$B$657,MATCH('생산계획(잉크)'!B1526,호기!$A$1:$A$657,0),2))</f>
        <v/>
      </c>
      <c r="H1074" s="24">
        <f>C1074+F1074-INDEX(표5[#All],MATCH(B1074,표5[[#All],[잉크]],0),2)</f>
        <v>1</v>
      </c>
      <c r="I1074" s="21" t="str">
        <f>IFERROR(H1074/INDEX(표5[#All],MATCH(B1074,표5[[#All],[잉크]],0),5),"")</f>
        <v/>
      </c>
      <c r="J1074" s="542"/>
      <c r="K1074" s="25" t="str">
        <f>IF(ISBLANK(J1074),"",INDEX(호기!$A$1:$B$657,MATCH('생산계획(잉크)'!B1526,호기!$A$1:$A$657,0),2))</f>
        <v/>
      </c>
      <c r="L1074" s="24">
        <f>H1074+J1074-INDEX(표5[#All],MATCH(B1074,표5[[#All],[잉크]],0),5)</f>
        <v>1</v>
      </c>
      <c r="M1074" s="21" t="str">
        <f>IFERROR(L1074/INDEX(표5[#All],MATCH(B1074,표5[[#All],[잉크]],0),8),"")</f>
        <v/>
      </c>
      <c r="N1074" s="542"/>
      <c r="O1074" s="23" t="str">
        <f>IF(ISBLANK(N1074),"",INDEX(호기!$A$1:$B$657,MATCH('생산계획(잉크)'!B1526,호기!$A$1:$A$657,0),2))</f>
        <v/>
      </c>
      <c r="P1074" s="24">
        <f>L1074+N1074-INDEX(표5[#All],MATCH(B1074,표5[[#All],[잉크]],0),5)</f>
        <v>1</v>
      </c>
      <c r="Q1074" s="21" t="str">
        <f>IFERROR(P1074/INDEX(표5[#All],MATCH(B1074,표5[[#All],[잉크]],0),11),"")</f>
        <v/>
      </c>
      <c r="R1074" s="542"/>
      <c r="S1074" s="25" t="str">
        <f>IF(ISBLANK(R1074),"",INDEX(호기!$A$1:$B$657,MATCH('생산계획(잉크)'!B1526,호기!$A$1:$A$657,0),2))</f>
        <v/>
      </c>
      <c r="T1074" s="24">
        <f>P1074+R1074-INDEX(표5[#All],MATCH(B1074,표5[[#All],[잉크]],0),5)</f>
        <v>1</v>
      </c>
      <c r="U1074" s="21" t="str">
        <f>IFERROR(T1074/INDEX(표5[#All],MATCH(B1074,표5[[#All],[잉크]],0),14),"")</f>
        <v/>
      </c>
      <c r="V1074" s="542"/>
      <c r="W1074" s="23" t="str">
        <f>IF(ISBLANK(V1074),"",INDEX(호기!$A$1:$B$657,MATCH('생산계획(잉크)'!B1526,호기!$A$1:$A$657,0),2))</f>
        <v/>
      </c>
      <c r="X1074" s="24">
        <f>T1074+V1074-INDEX(표5[#All],MATCH(B1074,표5[[#All],[잉크]],0),5)</f>
        <v>1</v>
      </c>
      <c r="Y1074" s="21" t="str">
        <f>IFERROR(X1074/INDEX(표5[#All],MATCH(B1074,표5[[#All],[잉크]],0),17),"")</f>
        <v/>
      </c>
      <c r="Z1074" s="23"/>
      <c r="AA1074" s="23" t="str">
        <f>IF(ISBLANK(Z1074),"",INDEX(호기!$A$1:$B$657,MATCH('생산계획(잉크)'!B1526,호기!$A$1:$A$657,0),2))</f>
        <v/>
      </c>
      <c r="AB1074" s="24">
        <f>X1074+Z1074-INDEX(표5[#All],MATCH(B1074,표5[[#All],[잉크]],0),5)</f>
        <v>1</v>
      </c>
      <c r="AC1074" s="21" t="str">
        <f>IFERROR(AB1074/INDEX(표5[#All],MATCH(B1074,표5[[#All],[잉크]],0),20),"")</f>
        <v/>
      </c>
      <c r="AD1074" s="23"/>
      <c r="AE1074" s="235"/>
      <c r="BB1074" s="472"/>
      <c r="BC1074" s="472"/>
      <c r="BD1074" s="472"/>
      <c r="BE1074" s="472"/>
      <c r="BF1074" s="472"/>
    </row>
    <row r="1075" spans="2:58" s="471" customFormat="1" ht="17.25" hidden="1" customHeight="1" x14ac:dyDescent="0.3">
      <c r="B1075" s="5" t="s">
        <v>4857</v>
      </c>
      <c r="C1075" s="68"/>
      <c r="D1075" s="69" t="str">
        <f>IFERROR(C1075/INDEX(표5[#All],MATCH(B1075,표5[[#All],[잉크]],0),2),"")</f>
        <v/>
      </c>
      <c r="E1075" s="22">
        <f>$C1075-INDEX(표5[#All],MATCH(B1075,표5[[#All],[잉크]],0),24)</f>
        <v>0</v>
      </c>
      <c r="F1075" s="542"/>
      <c r="G1075" s="23" t="str">
        <f>IF(ISBLANK(F1075),"",INDEX(호기!$A$1:$B$657,MATCH('생산계획(잉크)'!B1527,호기!$A$1:$A$657,0),2))</f>
        <v/>
      </c>
      <c r="H1075" s="24">
        <f>C1075+F1075-INDEX(표5[#All],MATCH(B1075,표5[[#All],[잉크]],0),2)</f>
        <v>0</v>
      </c>
      <c r="I1075" s="21" t="str">
        <f>IFERROR(H1075/INDEX(표5[#All],MATCH(B1075,표5[[#All],[잉크]],0),5),"")</f>
        <v/>
      </c>
      <c r="J1075" s="542"/>
      <c r="K1075" s="25" t="str">
        <f>IF(ISBLANK(J1075),"",INDEX(호기!$A$1:$B$657,MATCH('생산계획(잉크)'!B1527,호기!$A$1:$A$657,0),2))</f>
        <v/>
      </c>
      <c r="L1075" s="24">
        <f>H1075+J1075-INDEX(표5[#All],MATCH(B1075,표5[[#All],[잉크]],0),5)</f>
        <v>0</v>
      </c>
      <c r="M1075" s="21" t="str">
        <f>IFERROR(L1075/INDEX(표5[#All],MATCH(B1075,표5[[#All],[잉크]],0),8),"")</f>
        <v/>
      </c>
      <c r="N1075" s="542"/>
      <c r="O1075" s="23" t="str">
        <f>IF(ISBLANK(N1075),"",INDEX(호기!$A$1:$B$657,MATCH('생산계획(잉크)'!B1527,호기!$A$1:$A$657,0),2))</f>
        <v/>
      </c>
      <c r="P1075" s="24">
        <f>L1075+N1075-INDEX(표5[#All],MATCH(B1075,표5[[#All],[잉크]],0),5)</f>
        <v>0</v>
      </c>
      <c r="Q1075" s="21" t="str">
        <f>IFERROR(P1075/INDEX(표5[#All],MATCH(B1075,표5[[#All],[잉크]],0),11),"")</f>
        <v/>
      </c>
      <c r="R1075" s="542"/>
      <c r="S1075" s="25" t="str">
        <f>IF(ISBLANK(R1075),"",INDEX(호기!$A$1:$B$657,MATCH('생산계획(잉크)'!B1527,호기!$A$1:$A$657,0),2))</f>
        <v/>
      </c>
      <c r="T1075" s="24">
        <f>P1075+R1075-INDEX(표5[#All],MATCH(B1075,표5[[#All],[잉크]],0),5)</f>
        <v>0</v>
      </c>
      <c r="U1075" s="21" t="str">
        <f>IFERROR(T1075/INDEX(표5[#All],MATCH(B1075,표5[[#All],[잉크]],0),14),"")</f>
        <v/>
      </c>
      <c r="V1075" s="542"/>
      <c r="W1075" s="23" t="str">
        <f>IF(ISBLANK(V1075),"",INDEX(호기!$A$1:$B$657,MATCH('생산계획(잉크)'!B1527,호기!$A$1:$A$657,0),2))</f>
        <v/>
      </c>
      <c r="X1075" s="24">
        <f>T1075+V1075-INDEX(표5[#All],MATCH(B1075,표5[[#All],[잉크]],0),5)</f>
        <v>0</v>
      </c>
      <c r="Y1075" s="21" t="str">
        <f>IFERROR(X1075/INDEX(표5[#All],MATCH(B1075,표5[[#All],[잉크]],0),17),"")</f>
        <v/>
      </c>
      <c r="Z1075" s="23"/>
      <c r="AA1075" s="23" t="str">
        <f>IF(ISBLANK(Z1075),"",INDEX(호기!$A$1:$B$657,MATCH('생산계획(잉크)'!B1527,호기!$A$1:$A$657,0),2))</f>
        <v/>
      </c>
      <c r="AB1075" s="24">
        <f>X1075+Z1075-INDEX(표5[#All],MATCH(B1075,표5[[#All],[잉크]],0),5)</f>
        <v>0</v>
      </c>
      <c r="AC1075" s="21" t="str">
        <f>IFERROR(AB1075/INDEX(표5[#All],MATCH(B1075,표5[[#All],[잉크]],0),20),"")</f>
        <v/>
      </c>
      <c r="AD1075" s="23"/>
      <c r="AE1075" s="235"/>
      <c r="BB1075" s="472"/>
      <c r="BC1075" s="472"/>
      <c r="BD1075" s="472"/>
      <c r="BE1075" s="472"/>
      <c r="BF1075" s="472"/>
    </row>
    <row r="1076" spans="2:58" s="471" customFormat="1" ht="17.25" hidden="1" customHeight="1" x14ac:dyDescent="0.3">
      <c r="B1076" s="5" t="s">
        <v>4870</v>
      </c>
      <c r="C1076" s="68"/>
      <c r="D1076" s="69" t="str">
        <f>IFERROR(C1076/INDEX(표5[#All],MATCH(B1076,표5[[#All],[잉크]],0),2),"")</f>
        <v/>
      </c>
      <c r="E1076" s="22">
        <f>$C1076-INDEX(표5[#All],MATCH(B1076,표5[[#All],[잉크]],0),24)</f>
        <v>0</v>
      </c>
      <c r="F1076" s="542"/>
      <c r="G1076" s="23" t="str">
        <f>IF(ISBLANK(F1076),"",INDEX(호기!$A$1:$B$657,MATCH('생산계획(잉크)'!B1528,호기!$A$1:$A$657,0),2))</f>
        <v/>
      </c>
      <c r="H1076" s="24">
        <f>C1076+F1076-INDEX(표5[#All],MATCH(B1076,표5[[#All],[잉크]],0),2)</f>
        <v>0</v>
      </c>
      <c r="I1076" s="21" t="str">
        <f>IFERROR(H1076/INDEX(표5[#All],MATCH(B1076,표5[[#All],[잉크]],0),5),"")</f>
        <v/>
      </c>
      <c r="J1076" s="542"/>
      <c r="K1076" s="25" t="str">
        <f>IF(ISBLANK(J1076),"",INDEX(호기!$A$1:$B$657,MATCH('생산계획(잉크)'!B1528,호기!$A$1:$A$657,0),2))</f>
        <v/>
      </c>
      <c r="L1076" s="24">
        <f>H1076+J1076-INDEX(표5[#All],MATCH(B1076,표5[[#All],[잉크]],0),5)</f>
        <v>0</v>
      </c>
      <c r="M1076" s="21" t="str">
        <f>IFERROR(L1076/INDEX(표5[#All],MATCH(B1076,표5[[#All],[잉크]],0),8),"")</f>
        <v/>
      </c>
      <c r="N1076" s="542"/>
      <c r="O1076" s="23" t="str">
        <f>IF(ISBLANK(N1076),"",INDEX(호기!$A$1:$B$657,MATCH('생산계획(잉크)'!B1528,호기!$A$1:$A$657,0),2))</f>
        <v/>
      </c>
      <c r="P1076" s="24">
        <f>L1076+N1076-INDEX(표5[#All],MATCH(B1076,표5[[#All],[잉크]],0),5)</f>
        <v>0</v>
      </c>
      <c r="Q1076" s="21" t="str">
        <f>IFERROR(P1076/INDEX(표5[#All],MATCH(B1076,표5[[#All],[잉크]],0),11),"")</f>
        <v/>
      </c>
      <c r="R1076" s="542"/>
      <c r="S1076" s="25" t="str">
        <f>IF(ISBLANK(R1076),"",INDEX(호기!$A$1:$B$657,MATCH('생산계획(잉크)'!B1528,호기!$A$1:$A$657,0),2))</f>
        <v/>
      </c>
      <c r="T1076" s="24">
        <f>P1076+R1076-INDEX(표5[#All],MATCH(B1076,표5[[#All],[잉크]],0),5)</f>
        <v>0</v>
      </c>
      <c r="U1076" s="21" t="str">
        <f>IFERROR(T1076/INDEX(표5[#All],MATCH(B1076,표5[[#All],[잉크]],0),14),"")</f>
        <v/>
      </c>
      <c r="V1076" s="542"/>
      <c r="W1076" s="23" t="str">
        <f>IF(ISBLANK(V1076),"",INDEX(호기!$A$1:$B$657,MATCH('생산계획(잉크)'!B1528,호기!$A$1:$A$657,0),2))</f>
        <v/>
      </c>
      <c r="X1076" s="24">
        <f>T1076+V1076-INDEX(표5[#All],MATCH(B1076,표5[[#All],[잉크]],0),5)</f>
        <v>0</v>
      </c>
      <c r="Y1076" s="21" t="str">
        <f>IFERROR(X1076/INDEX(표5[#All],MATCH(B1076,표5[[#All],[잉크]],0),17),"")</f>
        <v/>
      </c>
      <c r="Z1076" s="23"/>
      <c r="AA1076" s="23" t="str">
        <f>IF(ISBLANK(Z1076),"",INDEX(호기!$A$1:$B$657,MATCH('생산계획(잉크)'!B1528,호기!$A$1:$A$657,0),2))</f>
        <v/>
      </c>
      <c r="AB1076" s="24">
        <f>X1076+Z1076-INDEX(표5[#All],MATCH(B1076,표5[[#All],[잉크]],0),5)</f>
        <v>0</v>
      </c>
      <c r="AC1076" s="21" t="str">
        <f>IFERROR(AB1076/INDEX(표5[#All],MATCH(B1076,표5[[#All],[잉크]],0),20),"")</f>
        <v/>
      </c>
      <c r="AD1076" s="23"/>
      <c r="AE1076" s="235"/>
      <c r="BB1076" s="472"/>
      <c r="BC1076" s="472"/>
      <c r="BD1076" s="472"/>
      <c r="BE1076" s="472"/>
      <c r="BF1076" s="472"/>
    </row>
    <row r="1077" spans="2:58" s="471" customFormat="1" ht="17.25" hidden="1" customHeight="1" x14ac:dyDescent="0.3">
      <c r="B1077" s="5" t="s">
        <v>4873</v>
      </c>
      <c r="C1077" s="68"/>
      <c r="D1077" s="69" t="str">
        <f>IFERROR(C1077/INDEX(표5[#All],MATCH(B1077,표5[[#All],[잉크]],0),2),"")</f>
        <v/>
      </c>
      <c r="E1077" s="22">
        <f>$C1077-INDEX(표5[#All],MATCH(B1077,표5[[#All],[잉크]],0),24)</f>
        <v>0</v>
      </c>
      <c r="F1077" s="542"/>
      <c r="G1077" s="23" t="str">
        <f>IF(ISBLANK(F1077),"",INDEX(호기!$A$1:$B$657,MATCH('생산계획(잉크)'!B1529,호기!$A$1:$A$657,0),2))</f>
        <v/>
      </c>
      <c r="H1077" s="24">
        <f>C1077+F1077-INDEX(표5[#All],MATCH(B1077,표5[[#All],[잉크]],0),2)</f>
        <v>0</v>
      </c>
      <c r="I1077" s="21" t="str">
        <f>IFERROR(H1077/INDEX(표5[#All],MATCH(B1077,표5[[#All],[잉크]],0),5),"")</f>
        <v/>
      </c>
      <c r="J1077" s="542"/>
      <c r="K1077" s="25" t="str">
        <f>IF(ISBLANK(J1077),"",INDEX(호기!$A$1:$B$657,MATCH('생산계획(잉크)'!B1529,호기!$A$1:$A$657,0),2))</f>
        <v/>
      </c>
      <c r="L1077" s="24">
        <f>H1077+J1077-INDEX(표5[#All],MATCH(B1077,표5[[#All],[잉크]],0),5)</f>
        <v>0</v>
      </c>
      <c r="M1077" s="21" t="str">
        <f>IFERROR(L1077/INDEX(표5[#All],MATCH(B1077,표5[[#All],[잉크]],0),8),"")</f>
        <v/>
      </c>
      <c r="N1077" s="542"/>
      <c r="O1077" s="23" t="str">
        <f>IF(ISBLANK(N1077),"",INDEX(호기!$A$1:$B$657,MATCH('생산계획(잉크)'!B1529,호기!$A$1:$A$657,0),2))</f>
        <v/>
      </c>
      <c r="P1077" s="24">
        <f>L1077+N1077-INDEX(표5[#All],MATCH(B1077,표5[[#All],[잉크]],0),5)</f>
        <v>0</v>
      </c>
      <c r="Q1077" s="21" t="str">
        <f>IFERROR(P1077/INDEX(표5[#All],MATCH(B1077,표5[[#All],[잉크]],0),11),"")</f>
        <v/>
      </c>
      <c r="R1077" s="542"/>
      <c r="S1077" s="25" t="str">
        <f>IF(ISBLANK(R1077),"",INDEX(호기!$A$1:$B$657,MATCH('생산계획(잉크)'!B1529,호기!$A$1:$A$657,0),2))</f>
        <v/>
      </c>
      <c r="T1077" s="24">
        <f>P1077+R1077-INDEX(표5[#All],MATCH(B1077,표5[[#All],[잉크]],0),5)</f>
        <v>0</v>
      </c>
      <c r="U1077" s="21" t="str">
        <f>IFERROR(T1077/INDEX(표5[#All],MATCH(B1077,표5[[#All],[잉크]],0),14),"")</f>
        <v/>
      </c>
      <c r="V1077" s="542"/>
      <c r="W1077" s="23" t="str">
        <f>IF(ISBLANK(V1077),"",INDEX(호기!$A$1:$B$657,MATCH('생산계획(잉크)'!B1529,호기!$A$1:$A$657,0),2))</f>
        <v/>
      </c>
      <c r="X1077" s="24">
        <f>T1077+V1077-INDEX(표5[#All],MATCH(B1077,표5[[#All],[잉크]],0),5)</f>
        <v>0</v>
      </c>
      <c r="Y1077" s="21" t="str">
        <f>IFERROR(X1077/INDEX(표5[#All],MATCH(B1077,표5[[#All],[잉크]],0),17),"")</f>
        <v/>
      </c>
      <c r="Z1077" s="23"/>
      <c r="AA1077" s="23" t="str">
        <f>IF(ISBLANK(Z1077),"",INDEX(호기!$A$1:$B$657,MATCH('생산계획(잉크)'!B1529,호기!$A$1:$A$657,0),2))</f>
        <v/>
      </c>
      <c r="AB1077" s="24">
        <f>X1077+Z1077-INDEX(표5[#All],MATCH(B1077,표5[[#All],[잉크]],0),5)</f>
        <v>0</v>
      </c>
      <c r="AC1077" s="21" t="str">
        <f>IFERROR(AB1077/INDEX(표5[#All],MATCH(B1077,표5[[#All],[잉크]],0),20),"")</f>
        <v/>
      </c>
      <c r="AD1077" s="23"/>
      <c r="AE1077" s="235"/>
      <c r="BB1077" s="472"/>
      <c r="BC1077" s="472"/>
      <c r="BD1077" s="472"/>
      <c r="BE1077" s="472"/>
      <c r="BF1077" s="472"/>
    </row>
    <row r="1078" spans="2:58" s="471" customFormat="1" ht="17.25" hidden="1" customHeight="1" x14ac:dyDescent="0.3">
      <c r="B1078" s="5" t="s">
        <v>4874</v>
      </c>
      <c r="C1078" s="68"/>
      <c r="D1078" s="69" t="str">
        <f>IFERROR(C1078/INDEX(표5[#All],MATCH(B1078,표5[[#All],[잉크]],0),2),"")</f>
        <v/>
      </c>
      <c r="E1078" s="22">
        <f>$C1078-INDEX(표5[#All],MATCH(B1078,표5[[#All],[잉크]],0),24)</f>
        <v>0</v>
      </c>
      <c r="F1078" s="542"/>
      <c r="G1078" s="23" t="str">
        <f>IF(ISBLANK(F1078),"",INDEX(호기!$A$1:$B$657,MATCH('생산계획(잉크)'!B1530,호기!$A$1:$A$657,0),2))</f>
        <v/>
      </c>
      <c r="H1078" s="24">
        <f>C1078+F1078-INDEX(표5[#All],MATCH(B1078,표5[[#All],[잉크]],0),2)</f>
        <v>0</v>
      </c>
      <c r="I1078" s="21" t="str">
        <f>IFERROR(H1078/INDEX(표5[#All],MATCH(B1078,표5[[#All],[잉크]],0),5),"")</f>
        <v/>
      </c>
      <c r="J1078" s="542"/>
      <c r="K1078" s="25" t="str">
        <f>IF(ISBLANK(J1078),"",INDEX(호기!$A$1:$B$657,MATCH('생산계획(잉크)'!B1530,호기!$A$1:$A$657,0),2))</f>
        <v/>
      </c>
      <c r="L1078" s="24">
        <f>H1078+J1078-INDEX(표5[#All],MATCH(B1078,표5[[#All],[잉크]],0),5)</f>
        <v>0</v>
      </c>
      <c r="M1078" s="21" t="str">
        <f>IFERROR(L1078/INDEX(표5[#All],MATCH(B1078,표5[[#All],[잉크]],0),8),"")</f>
        <v/>
      </c>
      <c r="N1078" s="542"/>
      <c r="O1078" s="23" t="str">
        <f>IF(ISBLANK(N1078),"",INDEX(호기!$A$1:$B$657,MATCH('생산계획(잉크)'!B1530,호기!$A$1:$A$657,0),2))</f>
        <v/>
      </c>
      <c r="P1078" s="24">
        <f>L1078+N1078-INDEX(표5[#All],MATCH(B1078,표5[[#All],[잉크]],0),5)</f>
        <v>0</v>
      </c>
      <c r="Q1078" s="21" t="str">
        <f>IFERROR(P1078/INDEX(표5[#All],MATCH(B1078,표5[[#All],[잉크]],0),11),"")</f>
        <v/>
      </c>
      <c r="R1078" s="542"/>
      <c r="S1078" s="25" t="str">
        <f>IF(ISBLANK(R1078),"",INDEX(호기!$A$1:$B$657,MATCH('생산계획(잉크)'!B1530,호기!$A$1:$A$657,0),2))</f>
        <v/>
      </c>
      <c r="T1078" s="24">
        <f>P1078+R1078-INDEX(표5[#All],MATCH(B1078,표5[[#All],[잉크]],0),5)</f>
        <v>0</v>
      </c>
      <c r="U1078" s="21" t="str">
        <f>IFERROR(T1078/INDEX(표5[#All],MATCH(B1078,표5[[#All],[잉크]],0),14),"")</f>
        <v/>
      </c>
      <c r="V1078" s="542"/>
      <c r="W1078" s="23" t="str">
        <f>IF(ISBLANK(V1078),"",INDEX(호기!$A$1:$B$657,MATCH('생산계획(잉크)'!B1530,호기!$A$1:$A$657,0),2))</f>
        <v/>
      </c>
      <c r="X1078" s="24">
        <f>T1078+V1078-INDEX(표5[#All],MATCH(B1078,표5[[#All],[잉크]],0),5)</f>
        <v>0</v>
      </c>
      <c r="Y1078" s="21" t="str">
        <f>IFERROR(X1078/INDEX(표5[#All],MATCH(B1078,표5[[#All],[잉크]],0),17),"")</f>
        <v/>
      </c>
      <c r="Z1078" s="23"/>
      <c r="AA1078" s="23" t="str">
        <f>IF(ISBLANK(Z1078),"",INDEX(호기!$A$1:$B$657,MATCH('생산계획(잉크)'!B1530,호기!$A$1:$A$657,0),2))</f>
        <v/>
      </c>
      <c r="AB1078" s="24">
        <f>X1078+Z1078-INDEX(표5[#All],MATCH(B1078,표5[[#All],[잉크]],0),5)</f>
        <v>0</v>
      </c>
      <c r="AC1078" s="21" t="str">
        <f>IFERROR(AB1078/INDEX(표5[#All],MATCH(B1078,표5[[#All],[잉크]],0),20),"")</f>
        <v/>
      </c>
      <c r="AD1078" s="23"/>
      <c r="AE1078" s="235"/>
      <c r="BB1078" s="472"/>
      <c r="BC1078" s="472"/>
      <c r="BD1078" s="472"/>
      <c r="BE1078" s="472"/>
      <c r="BF1078" s="472"/>
    </row>
    <row r="1079" spans="2:58" s="471" customFormat="1" ht="17.25" hidden="1" customHeight="1" x14ac:dyDescent="0.3">
      <c r="B1079" s="5" t="s">
        <v>4876</v>
      </c>
      <c r="C1079" s="68"/>
      <c r="D1079" s="69" t="str">
        <f>IFERROR(C1079/INDEX(표5[#All],MATCH(B1079,표5[[#All],[잉크]],0),2),"")</f>
        <v/>
      </c>
      <c r="E1079" s="22">
        <f>$C1079-INDEX(표5[#All],MATCH(B1079,표5[[#All],[잉크]],0),24)</f>
        <v>0</v>
      </c>
      <c r="F1079" s="542"/>
      <c r="G1079" s="23" t="str">
        <f>IF(ISBLANK(F1079),"",INDEX(호기!$A$1:$B$657,MATCH('생산계획(잉크)'!B1531,호기!$A$1:$A$657,0),2))</f>
        <v/>
      </c>
      <c r="H1079" s="24">
        <f>C1079+F1079-INDEX(표5[#All],MATCH(B1079,표5[[#All],[잉크]],0),2)</f>
        <v>0</v>
      </c>
      <c r="I1079" s="21" t="str">
        <f>IFERROR(H1079/INDEX(표5[#All],MATCH(B1079,표5[[#All],[잉크]],0),5),"")</f>
        <v/>
      </c>
      <c r="J1079" s="542"/>
      <c r="K1079" s="25" t="str">
        <f>IF(ISBLANK(J1079),"",INDEX(호기!$A$1:$B$657,MATCH('생산계획(잉크)'!B1531,호기!$A$1:$A$657,0),2))</f>
        <v/>
      </c>
      <c r="L1079" s="24">
        <f>H1079+J1079-INDEX(표5[#All],MATCH(B1079,표5[[#All],[잉크]],0),5)</f>
        <v>0</v>
      </c>
      <c r="M1079" s="21" t="str">
        <f>IFERROR(L1079/INDEX(표5[#All],MATCH(B1079,표5[[#All],[잉크]],0),8),"")</f>
        <v/>
      </c>
      <c r="N1079" s="542"/>
      <c r="O1079" s="23" t="str">
        <f>IF(ISBLANK(N1079),"",INDEX(호기!$A$1:$B$657,MATCH('생산계획(잉크)'!B1531,호기!$A$1:$A$657,0),2))</f>
        <v/>
      </c>
      <c r="P1079" s="24">
        <f>L1079+N1079-INDEX(표5[#All],MATCH(B1079,표5[[#All],[잉크]],0),5)</f>
        <v>0</v>
      </c>
      <c r="Q1079" s="21" t="str">
        <f>IFERROR(P1079/INDEX(표5[#All],MATCH(B1079,표5[[#All],[잉크]],0),11),"")</f>
        <v/>
      </c>
      <c r="R1079" s="542"/>
      <c r="S1079" s="25" t="str">
        <f>IF(ISBLANK(R1079),"",INDEX(호기!$A$1:$B$657,MATCH('생산계획(잉크)'!B1531,호기!$A$1:$A$657,0),2))</f>
        <v/>
      </c>
      <c r="T1079" s="24">
        <f>P1079+R1079-INDEX(표5[#All],MATCH(B1079,표5[[#All],[잉크]],0),5)</f>
        <v>0</v>
      </c>
      <c r="U1079" s="21" t="str">
        <f>IFERROR(T1079/INDEX(표5[#All],MATCH(B1079,표5[[#All],[잉크]],0),14),"")</f>
        <v/>
      </c>
      <c r="V1079" s="542"/>
      <c r="W1079" s="23" t="str">
        <f>IF(ISBLANK(V1079),"",INDEX(호기!$A$1:$B$657,MATCH('생산계획(잉크)'!B1531,호기!$A$1:$A$657,0),2))</f>
        <v/>
      </c>
      <c r="X1079" s="24">
        <f>T1079+V1079-INDEX(표5[#All],MATCH(B1079,표5[[#All],[잉크]],0),5)</f>
        <v>0</v>
      </c>
      <c r="Y1079" s="21" t="str">
        <f>IFERROR(X1079/INDEX(표5[#All],MATCH(B1079,표5[[#All],[잉크]],0),17),"")</f>
        <v/>
      </c>
      <c r="Z1079" s="23"/>
      <c r="AA1079" s="23" t="str">
        <f>IF(ISBLANK(Z1079),"",INDEX(호기!$A$1:$B$657,MATCH('생산계획(잉크)'!B1531,호기!$A$1:$A$657,0),2))</f>
        <v/>
      </c>
      <c r="AB1079" s="24">
        <f>X1079+Z1079-INDEX(표5[#All],MATCH(B1079,표5[[#All],[잉크]],0),5)</f>
        <v>0</v>
      </c>
      <c r="AC1079" s="21" t="str">
        <f>IFERROR(AB1079/INDEX(표5[#All],MATCH(B1079,표5[[#All],[잉크]],0),20),"")</f>
        <v/>
      </c>
      <c r="AD1079" s="23"/>
      <c r="AE1079" s="235"/>
      <c r="BB1079" s="472"/>
      <c r="BC1079" s="472"/>
      <c r="BD1079" s="472"/>
      <c r="BE1079" s="472"/>
      <c r="BF1079" s="472"/>
    </row>
    <row r="1080" spans="2:58" s="471" customFormat="1" ht="17.25" hidden="1" customHeight="1" x14ac:dyDescent="0.3">
      <c r="B1080" s="5" t="s">
        <v>4880</v>
      </c>
      <c r="C1080" s="68"/>
      <c r="D1080" s="69" t="str">
        <f>IFERROR(C1080/INDEX(표5[#All],MATCH(B1080,표5[[#All],[잉크]],0),2),"")</f>
        <v/>
      </c>
      <c r="E1080" s="22">
        <f>$C1080-INDEX(표5[#All],MATCH(B1080,표5[[#All],[잉크]],0),24)</f>
        <v>0</v>
      </c>
      <c r="F1080" s="542"/>
      <c r="G1080" s="23" t="str">
        <f>IF(ISBLANK(F1080),"",INDEX(호기!$A$1:$B$657,MATCH('생산계획(잉크)'!B1532,호기!$A$1:$A$657,0),2))</f>
        <v/>
      </c>
      <c r="H1080" s="24">
        <f>C1080+F1080-INDEX(표5[#All],MATCH(B1080,표5[[#All],[잉크]],0),2)</f>
        <v>0</v>
      </c>
      <c r="I1080" s="21" t="str">
        <f>IFERROR(H1080/INDEX(표5[#All],MATCH(B1080,표5[[#All],[잉크]],0),5),"")</f>
        <v/>
      </c>
      <c r="J1080" s="542"/>
      <c r="K1080" s="25" t="str">
        <f>IF(ISBLANK(J1080),"",INDEX(호기!$A$1:$B$657,MATCH('생산계획(잉크)'!B1532,호기!$A$1:$A$657,0),2))</f>
        <v/>
      </c>
      <c r="L1080" s="24">
        <f>H1080+J1080-INDEX(표5[#All],MATCH(B1080,표5[[#All],[잉크]],0),5)</f>
        <v>0</v>
      </c>
      <c r="M1080" s="21" t="str">
        <f>IFERROR(L1080/INDEX(표5[#All],MATCH(B1080,표5[[#All],[잉크]],0),8),"")</f>
        <v/>
      </c>
      <c r="N1080" s="542"/>
      <c r="O1080" s="23" t="str">
        <f>IF(ISBLANK(N1080),"",INDEX(호기!$A$1:$B$657,MATCH('생산계획(잉크)'!B1532,호기!$A$1:$A$657,0),2))</f>
        <v/>
      </c>
      <c r="P1080" s="24">
        <f>L1080+N1080-INDEX(표5[#All],MATCH(B1080,표5[[#All],[잉크]],0),5)</f>
        <v>0</v>
      </c>
      <c r="Q1080" s="21" t="str">
        <f>IFERROR(P1080/INDEX(표5[#All],MATCH(B1080,표5[[#All],[잉크]],0),11),"")</f>
        <v/>
      </c>
      <c r="R1080" s="542"/>
      <c r="S1080" s="25" t="str">
        <f>IF(ISBLANK(R1080),"",INDEX(호기!$A$1:$B$657,MATCH('생산계획(잉크)'!B1532,호기!$A$1:$A$657,0),2))</f>
        <v/>
      </c>
      <c r="T1080" s="24">
        <f>P1080+R1080-INDEX(표5[#All],MATCH(B1080,표5[[#All],[잉크]],0),5)</f>
        <v>0</v>
      </c>
      <c r="U1080" s="21" t="str">
        <f>IFERROR(T1080/INDEX(표5[#All],MATCH(B1080,표5[[#All],[잉크]],0),14),"")</f>
        <v/>
      </c>
      <c r="V1080" s="542"/>
      <c r="W1080" s="23" t="str">
        <f>IF(ISBLANK(V1080),"",INDEX(호기!$A$1:$B$657,MATCH('생산계획(잉크)'!B1532,호기!$A$1:$A$657,0),2))</f>
        <v/>
      </c>
      <c r="X1080" s="24">
        <f>T1080+V1080-INDEX(표5[#All],MATCH(B1080,표5[[#All],[잉크]],0),5)</f>
        <v>0</v>
      </c>
      <c r="Y1080" s="21" t="str">
        <f>IFERROR(X1080/INDEX(표5[#All],MATCH(B1080,표5[[#All],[잉크]],0),17),"")</f>
        <v/>
      </c>
      <c r="Z1080" s="23"/>
      <c r="AA1080" s="23" t="str">
        <f>IF(ISBLANK(Z1080),"",INDEX(호기!$A$1:$B$657,MATCH('생산계획(잉크)'!B1532,호기!$A$1:$A$657,0),2))</f>
        <v/>
      </c>
      <c r="AB1080" s="24">
        <f>X1080+Z1080-INDEX(표5[#All],MATCH(B1080,표5[[#All],[잉크]],0),5)</f>
        <v>0</v>
      </c>
      <c r="AC1080" s="21" t="str">
        <f>IFERROR(AB1080/INDEX(표5[#All],MATCH(B1080,표5[[#All],[잉크]],0),20),"")</f>
        <v/>
      </c>
      <c r="AD1080" s="23"/>
      <c r="AE1080" s="235"/>
      <c r="BB1080" s="472"/>
      <c r="BC1080" s="472"/>
      <c r="BD1080" s="472"/>
      <c r="BE1080" s="472"/>
      <c r="BF1080" s="472"/>
    </row>
    <row r="1081" spans="2:58" s="471" customFormat="1" ht="17.25" hidden="1" customHeight="1" x14ac:dyDescent="0.3">
      <c r="B1081" s="5" t="s">
        <v>4882</v>
      </c>
      <c r="C1081" s="68">
        <v>1</v>
      </c>
      <c r="D1081" s="69">
        <f>IFERROR(C1081/INDEX(표5[#All],MATCH(B1081,표5[[#All],[잉크]],0),2),"")</f>
        <v>1</v>
      </c>
      <c r="E1081" s="22">
        <f>$C1081-INDEX(표5[#All],MATCH(B1081,표5[[#All],[잉크]],0),24)</f>
        <v>-1</v>
      </c>
      <c r="F1081" s="542"/>
      <c r="G1081" s="23" t="str">
        <f>IF(ISBLANK(F1081),"",INDEX(호기!$A$1:$B$657,MATCH('생산계획(잉크)'!B1533,호기!$A$1:$A$657,0),2))</f>
        <v/>
      </c>
      <c r="H1081" s="24">
        <f>C1081+F1081-INDEX(표5[#All],MATCH(B1081,표5[[#All],[잉크]],0),2)</f>
        <v>0</v>
      </c>
      <c r="I1081" s="21" t="str">
        <f>IFERROR(H1081/INDEX(표5[#All],MATCH(B1081,표5[[#All],[잉크]],0),5),"")</f>
        <v/>
      </c>
      <c r="J1081" s="542"/>
      <c r="K1081" s="25" t="str">
        <f>IF(ISBLANK(J1081),"",INDEX(호기!$A$1:$B$657,MATCH('생산계획(잉크)'!B1533,호기!$A$1:$A$657,0),2))</f>
        <v/>
      </c>
      <c r="L1081" s="24">
        <f>H1081+J1081-INDEX(표5[#All],MATCH(B1081,표5[[#All],[잉크]],0),5)</f>
        <v>0</v>
      </c>
      <c r="M1081" s="21" t="str">
        <f>IFERROR(L1081/INDEX(표5[#All],MATCH(B1081,표5[[#All],[잉크]],0),8),"")</f>
        <v/>
      </c>
      <c r="N1081" s="542"/>
      <c r="O1081" s="23" t="str">
        <f>IF(ISBLANK(N1081),"",INDEX(호기!$A$1:$B$657,MATCH('생산계획(잉크)'!B1533,호기!$A$1:$A$657,0),2))</f>
        <v/>
      </c>
      <c r="P1081" s="24">
        <f>L1081+N1081-INDEX(표5[#All],MATCH(B1081,표5[[#All],[잉크]],0),5)</f>
        <v>0</v>
      </c>
      <c r="Q1081" s="21" t="str">
        <f>IFERROR(P1081/INDEX(표5[#All],MATCH(B1081,표5[[#All],[잉크]],0),11),"")</f>
        <v/>
      </c>
      <c r="R1081" s="542"/>
      <c r="S1081" s="25" t="str">
        <f>IF(ISBLANK(R1081),"",INDEX(호기!$A$1:$B$657,MATCH('생산계획(잉크)'!B1533,호기!$A$1:$A$657,0),2))</f>
        <v/>
      </c>
      <c r="T1081" s="24">
        <f>P1081+R1081-INDEX(표5[#All],MATCH(B1081,표5[[#All],[잉크]],0),5)</f>
        <v>0</v>
      </c>
      <c r="U1081" s="21" t="str">
        <f>IFERROR(T1081/INDEX(표5[#All],MATCH(B1081,표5[[#All],[잉크]],0),14),"")</f>
        <v/>
      </c>
      <c r="V1081" s="542"/>
      <c r="W1081" s="23" t="str">
        <f>IF(ISBLANK(V1081),"",INDEX(호기!$A$1:$B$657,MATCH('생산계획(잉크)'!B1533,호기!$A$1:$A$657,0),2))</f>
        <v/>
      </c>
      <c r="X1081" s="24">
        <f>T1081+V1081-INDEX(표5[#All],MATCH(B1081,표5[[#All],[잉크]],0),5)</f>
        <v>0</v>
      </c>
      <c r="Y1081" s="21" t="str">
        <f>IFERROR(X1081/INDEX(표5[#All],MATCH(B1081,표5[[#All],[잉크]],0),17),"")</f>
        <v/>
      </c>
      <c r="Z1081" s="23"/>
      <c r="AA1081" s="23" t="str">
        <f>IF(ISBLANK(Z1081),"",INDEX(호기!$A$1:$B$657,MATCH('생산계획(잉크)'!B1533,호기!$A$1:$A$657,0),2))</f>
        <v/>
      </c>
      <c r="AB1081" s="24">
        <f>X1081+Z1081-INDEX(표5[#All],MATCH(B1081,표5[[#All],[잉크]],0),5)</f>
        <v>0</v>
      </c>
      <c r="AC1081" s="21" t="str">
        <f>IFERROR(AB1081/INDEX(표5[#All],MATCH(B1081,표5[[#All],[잉크]],0),20),"")</f>
        <v/>
      </c>
      <c r="AD1081" s="23"/>
      <c r="AE1081" s="235"/>
      <c r="BB1081" s="472"/>
      <c r="BC1081" s="472"/>
      <c r="BD1081" s="472"/>
      <c r="BE1081" s="472"/>
      <c r="BF1081" s="472"/>
    </row>
    <row r="1082" spans="2:58" s="471" customFormat="1" ht="17.25" hidden="1" customHeight="1" x14ac:dyDescent="0.3">
      <c r="B1082" s="5" t="s">
        <v>4887</v>
      </c>
      <c r="C1082" s="68">
        <v>1</v>
      </c>
      <c r="D1082" s="69">
        <f>IFERROR(C1082/INDEX(표5[#All],MATCH(B1082,표5[[#All],[잉크]],0),2),"")</f>
        <v>1</v>
      </c>
      <c r="E1082" s="22">
        <f>$C1082-INDEX(표5[#All],MATCH(B1082,표5[[#All],[잉크]],0),24)</f>
        <v>-1</v>
      </c>
      <c r="F1082" s="542"/>
      <c r="G1082" s="23" t="str">
        <f>IF(ISBLANK(F1082),"",INDEX(호기!$A$1:$B$657,MATCH('생산계획(잉크)'!B1534,호기!$A$1:$A$657,0),2))</f>
        <v/>
      </c>
      <c r="H1082" s="24">
        <f>C1082+F1082-INDEX(표5[#All],MATCH(B1082,표5[[#All],[잉크]],0),2)</f>
        <v>0</v>
      </c>
      <c r="I1082" s="21" t="str">
        <f>IFERROR(H1082/INDEX(표5[#All],MATCH(B1082,표5[[#All],[잉크]],0),5),"")</f>
        <v/>
      </c>
      <c r="J1082" s="542"/>
      <c r="K1082" s="25" t="str">
        <f>IF(ISBLANK(J1082),"",INDEX(호기!$A$1:$B$657,MATCH('생산계획(잉크)'!B1534,호기!$A$1:$A$657,0),2))</f>
        <v/>
      </c>
      <c r="L1082" s="24">
        <f>H1082+J1082-INDEX(표5[#All],MATCH(B1082,표5[[#All],[잉크]],0),5)</f>
        <v>0</v>
      </c>
      <c r="M1082" s="21" t="str">
        <f>IFERROR(L1082/INDEX(표5[#All],MATCH(B1082,표5[[#All],[잉크]],0),8),"")</f>
        <v/>
      </c>
      <c r="N1082" s="542"/>
      <c r="O1082" s="23" t="str">
        <f>IF(ISBLANK(N1082),"",INDEX(호기!$A$1:$B$657,MATCH('생산계획(잉크)'!B1534,호기!$A$1:$A$657,0),2))</f>
        <v/>
      </c>
      <c r="P1082" s="24">
        <f>L1082+N1082-INDEX(표5[#All],MATCH(B1082,표5[[#All],[잉크]],0),5)</f>
        <v>0</v>
      </c>
      <c r="Q1082" s="21" t="str">
        <f>IFERROR(P1082/INDEX(표5[#All],MATCH(B1082,표5[[#All],[잉크]],0),11),"")</f>
        <v/>
      </c>
      <c r="R1082" s="542"/>
      <c r="S1082" s="25" t="str">
        <f>IF(ISBLANK(R1082),"",INDEX(호기!$A$1:$B$657,MATCH('생산계획(잉크)'!B1534,호기!$A$1:$A$657,0),2))</f>
        <v/>
      </c>
      <c r="T1082" s="24">
        <f>P1082+R1082-INDEX(표5[#All],MATCH(B1082,표5[[#All],[잉크]],0),5)</f>
        <v>0</v>
      </c>
      <c r="U1082" s="21" t="str">
        <f>IFERROR(T1082/INDEX(표5[#All],MATCH(B1082,표5[[#All],[잉크]],0),14),"")</f>
        <v/>
      </c>
      <c r="V1082" s="542"/>
      <c r="W1082" s="23" t="str">
        <f>IF(ISBLANK(V1082),"",INDEX(호기!$A$1:$B$657,MATCH('생산계획(잉크)'!B1534,호기!$A$1:$A$657,0),2))</f>
        <v/>
      </c>
      <c r="X1082" s="24">
        <f>T1082+V1082-INDEX(표5[#All],MATCH(B1082,표5[[#All],[잉크]],0),5)</f>
        <v>0</v>
      </c>
      <c r="Y1082" s="21" t="str">
        <f>IFERROR(X1082/INDEX(표5[#All],MATCH(B1082,표5[[#All],[잉크]],0),17),"")</f>
        <v/>
      </c>
      <c r="Z1082" s="23"/>
      <c r="AA1082" s="23" t="str">
        <f>IF(ISBLANK(Z1082),"",INDEX(호기!$A$1:$B$657,MATCH('생산계획(잉크)'!B1534,호기!$A$1:$A$657,0),2))</f>
        <v/>
      </c>
      <c r="AB1082" s="24">
        <f>X1082+Z1082-INDEX(표5[#All],MATCH(B1082,표5[[#All],[잉크]],0),5)</f>
        <v>0</v>
      </c>
      <c r="AC1082" s="21" t="str">
        <f>IFERROR(AB1082/INDEX(표5[#All],MATCH(B1082,표5[[#All],[잉크]],0),20),"")</f>
        <v/>
      </c>
      <c r="AD1082" s="23"/>
      <c r="AE1082" s="235"/>
      <c r="BB1082" s="472"/>
      <c r="BC1082" s="472"/>
      <c r="BD1082" s="472"/>
      <c r="BE1082" s="472"/>
      <c r="BF1082" s="472"/>
    </row>
    <row r="1083" spans="2:58" s="471" customFormat="1" ht="17.25" hidden="1" customHeight="1" x14ac:dyDescent="0.3">
      <c r="B1083" s="5" t="s">
        <v>3497</v>
      </c>
      <c r="C1083" s="68"/>
      <c r="D1083" s="69" t="str">
        <f>IFERROR(C1083/INDEX(표5[#All],MATCH(B1083,표5[[#All],[잉크]],0),2),"")</f>
        <v/>
      </c>
      <c r="E1083" s="22">
        <f>$C1083-INDEX(표5[#All],MATCH(B1083,표5[[#All],[잉크]],0),24)</f>
        <v>0</v>
      </c>
      <c r="F1083" s="542"/>
      <c r="G1083" s="23" t="str">
        <f>IF(ISBLANK(F1083),"",INDEX(호기!$A$1:$B$657,MATCH('생산계획(잉크)'!B1535,호기!$A$1:$A$657,0),2))</f>
        <v/>
      </c>
      <c r="H1083" s="24">
        <f>C1083+F1083-INDEX(표5[#All],MATCH(B1083,표5[[#All],[잉크]],0),2)</f>
        <v>0</v>
      </c>
      <c r="I1083" s="21" t="str">
        <f>IFERROR(H1083/INDEX(표5[#All],MATCH(B1083,표5[[#All],[잉크]],0),5),"")</f>
        <v/>
      </c>
      <c r="J1083" s="542"/>
      <c r="K1083" s="25" t="str">
        <f>IF(ISBLANK(J1083),"",INDEX(호기!$A$1:$B$657,MATCH('생산계획(잉크)'!B1535,호기!$A$1:$A$657,0),2))</f>
        <v/>
      </c>
      <c r="L1083" s="24">
        <f>H1083+J1083-INDEX(표5[#All],MATCH(B1083,표5[[#All],[잉크]],0),5)</f>
        <v>0</v>
      </c>
      <c r="M1083" s="21" t="str">
        <f>IFERROR(L1083/INDEX(표5[#All],MATCH(B1083,표5[[#All],[잉크]],0),8),"")</f>
        <v/>
      </c>
      <c r="N1083" s="542"/>
      <c r="O1083" s="23" t="str">
        <f>IF(ISBLANK(N1083),"",INDEX(호기!$A$1:$B$657,MATCH('생산계획(잉크)'!B1535,호기!$A$1:$A$657,0),2))</f>
        <v/>
      </c>
      <c r="P1083" s="24">
        <f>L1083+N1083-INDEX(표5[#All],MATCH(B1083,표5[[#All],[잉크]],0),5)</f>
        <v>0</v>
      </c>
      <c r="Q1083" s="21" t="str">
        <f>IFERROR(P1083/INDEX(표5[#All],MATCH(B1083,표5[[#All],[잉크]],0),11),"")</f>
        <v/>
      </c>
      <c r="R1083" s="542"/>
      <c r="S1083" s="25" t="str">
        <f>IF(ISBLANK(R1083),"",INDEX(호기!$A$1:$B$657,MATCH('생산계획(잉크)'!B1535,호기!$A$1:$A$657,0),2))</f>
        <v/>
      </c>
      <c r="T1083" s="24">
        <f>P1083+R1083-INDEX(표5[#All],MATCH(B1083,표5[[#All],[잉크]],0),5)</f>
        <v>0</v>
      </c>
      <c r="U1083" s="21" t="str">
        <f>IFERROR(T1083/INDEX(표5[#All],MATCH(B1083,표5[[#All],[잉크]],0),14),"")</f>
        <v/>
      </c>
      <c r="V1083" s="542"/>
      <c r="W1083" s="23" t="str">
        <f>IF(ISBLANK(V1083),"",INDEX(호기!$A$1:$B$657,MATCH('생산계획(잉크)'!B1535,호기!$A$1:$A$657,0),2))</f>
        <v/>
      </c>
      <c r="X1083" s="24">
        <f>T1083+V1083-INDEX(표5[#All],MATCH(B1083,표5[[#All],[잉크]],0),5)</f>
        <v>0</v>
      </c>
      <c r="Y1083" s="21" t="str">
        <f>IFERROR(X1083/INDEX(표5[#All],MATCH(B1083,표5[[#All],[잉크]],0),17),"")</f>
        <v/>
      </c>
      <c r="Z1083" s="23"/>
      <c r="AA1083" s="23" t="str">
        <f>IF(ISBLANK(Z1083),"",INDEX(호기!$A$1:$B$657,MATCH('생산계획(잉크)'!B1535,호기!$A$1:$A$657,0),2))</f>
        <v/>
      </c>
      <c r="AB1083" s="24">
        <f>X1083+Z1083-INDEX(표5[#All],MATCH(B1083,표5[[#All],[잉크]],0),5)</f>
        <v>0</v>
      </c>
      <c r="AC1083" s="21" t="str">
        <f>IFERROR(AB1083/INDEX(표5[#All],MATCH(B1083,표5[[#All],[잉크]],0),20),"")</f>
        <v/>
      </c>
      <c r="AD1083" s="23"/>
      <c r="AE1083" s="235"/>
      <c r="BB1083" s="472"/>
      <c r="BC1083" s="472"/>
      <c r="BD1083" s="472"/>
      <c r="BE1083" s="472"/>
      <c r="BF1083" s="472"/>
    </row>
    <row r="1084" spans="2:58" s="471" customFormat="1" ht="17.25" customHeight="1" x14ac:dyDescent="0.3">
      <c r="B1084" s="5" t="s">
        <v>4272</v>
      </c>
      <c r="C1084" s="68">
        <v>5</v>
      </c>
      <c r="D1084" s="69">
        <f>IFERROR(C1084/INDEX(표5[#All],MATCH(B1084,표5[[#All],[잉크]],0),2),"")</f>
        <v>5</v>
      </c>
      <c r="E1084" s="22">
        <f>$C1084-INDEX(표5[#All],MATCH(B1084,표5[[#All],[잉크]],0),24)</f>
        <v>-1</v>
      </c>
      <c r="F1084" s="542"/>
      <c r="G1084" s="23" t="str">
        <f>IF(ISBLANK(F1084),"",INDEX(호기!$A$1:$B$657,MATCH('생산계획(잉크)'!B1536,호기!$A$1:$A$657,0),2))</f>
        <v/>
      </c>
      <c r="H1084" s="24">
        <f>C1084+F1084-INDEX(표5[#All],MATCH(B1084,표5[[#All],[잉크]],0),2)</f>
        <v>4</v>
      </c>
      <c r="I1084" s="21">
        <f>IFERROR(H1084/INDEX(표5[#All],MATCH(B1084,표5[[#All],[잉크]],0),5),"")</f>
        <v>2</v>
      </c>
      <c r="J1084" s="570" t="s">
        <v>5583</v>
      </c>
      <c r="K1084" s="25" t="e">
        <f>IF(ISBLANK(J1084),"",INDEX(호기!$A$1:$B$657,MATCH('생산계획(잉크)'!B1536,호기!$A$1:$A$657,0),2))</f>
        <v>#N/A</v>
      </c>
      <c r="L1084" s="24" t="e">
        <f>H1084+J1084-INDEX(표5[#All],MATCH(B1084,표5[[#All],[잉크]],0),5)</f>
        <v>#VALUE!</v>
      </c>
      <c r="M1084" s="21" t="str">
        <f>IFERROR(L1084/INDEX(표5[#All],MATCH(B1084,표5[[#All],[잉크]],0),8),"")</f>
        <v/>
      </c>
      <c r="N1084" s="542"/>
      <c r="O1084" s="23" t="str">
        <f>IF(ISBLANK(N1084),"",INDEX(호기!$A$1:$B$657,MATCH('생산계획(잉크)'!B1536,호기!$A$1:$A$657,0),2))</f>
        <v/>
      </c>
      <c r="P1084" s="24" t="e">
        <f>L1084+N1084-INDEX(표5[#All],MATCH(B1084,표5[[#All],[잉크]],0),5)</f>
        <v>#VALUE!</v>
      </c>
      <c r="Q1084" s="21" t="str">
        <f>IFERROR(P1084/INDEX(표5[#All],MATCH(B1084,표5[[#All],[잉크]],0),11),"")</f>
        <v/>
      </c>
      <c r="R1084" s="542"/>
      <c r="S1084" s="25" t="str">
        <f>IF(ISBLANK(R1084),"",INDEX(호기!$A$1:$B$657,MATCH('생산계획(잉크)'!B1536,호기!$A$1:$A$657,0),2))</f>
        <v/>
      </c>
      <c r="T1084" s="24" t="e">
        <f>P1084+R1084-INDEX(표5[#All],MATCH(B1084,표5[[#All],[잉크]],0),5)</f>
        <v>#VALUE!</v>
      </c>
      <c r="U1084" s="21" t="str">
        <f>IFERROR(T1084/INDEX(표5[#All],MATCH(B1084,표5[[#All],[잉크]],0),14),"")</f>
        <v/>
      </c>
      <c r="V1084" s="542"/>
      <c r="W1084" s="23" t="str">
        <f>IF(ISBLANK(V1084),"",INDEX(호기!$A$1:$B$657,MATCH('생산계획(잉크)'!B1536,호기!$A$1:$A$657,0),2))</f>
        <v/>
      </c>
      <c r="X1084" s="24" t="e">
        <f>T1084+V1084-INDEX(표5[#All],MATCH(B1084,표5[[#All],[잉크]],0),5)</f>
        <v>#VALUE!</v>
      </c>
      <c r="Y1084" s="21" t="str">
        <f>IFERROR(X1084/INDEX(표5[#All],MATCH(B1084,표5[[#All],[잉크]],0),17),"")</f>
        <v/>
      </c>
      <c r="Z1084" s="23"/>
      <c r="AA1084" s="23" t="str">
        <f>IF(ISBLANK(Z1084),"",INDEX(호기!$A$1:$B$657,MATCH('생산계획(잉크)'!B1536,호기!$A$1:$A$657,0),2))</f>
        <v/>
      </c>
      <c r="AB1084" s="24" t="e">
        <f>X1084+Z1084-INDEX(표5[#All],MATCH(B1084,표5[[#All],[잉크]],0),5)</f>
        <v>#VALUE!</v>
      </c>
      <c r="AC1084" s="21" t="str">
        <f>IFERROR(AB1084/INDEX(표5[#All],MATCH(B1084,표5[[#All],[잉크]],0),20),"")</f>
        <v/>
      </c>
      <c r="AD1084" s="23"/>
      <c r="AE1084" s="235"/>
      <c r="BB1084" s="472"/>
      <c r="BC1084" s="472"/>
      <c r="BD1084" s="472"/>
      <c r="BE1084" s="472"/>
      <c r="BF1084" s="472"/>
    </row>
    <row r="1085" spans="2:58" s="471" customFormat="1" ht="17.25" hidden="1" customHeight="1" x14ac:dyDescent="0.3">
      <c r="B1085" s="5" t="s">
        <v>4904</v>
      </c>
      <c r="C1085" s="68"/>
      <c r="D1085" s="69" t="str">
        <f>IFERROR(C1085/INDEX(표5[#All],MATCH(B1085,표5[[#All],[잉크]],0),2),"")</f>
        <v/>
      </c>
      <c r="E1085" s="22">
        <f>$C1085-INDEX(표5[#All],MATCH(B1085,표5[[#All],[잉크]],0),24)</f>
        <v>0</v>
      </c>
      <c r="F1085" s="542"/>
      <c r="G1085" s="23" t="str">
        <f>IF(ISBLANK(F1085),"",INDEX(호기!$A$1:$B$657,MATCH('생산계획(잉크)'!B1537,호기!$A$1:$A$657,0),2))</f>
        <v/>
      </c>
      <c r="H1085" s="24">
        <f>C1085+F1085-INDEX(표5[#All],MATCH(B1085,표5[[#All],[잉크]],0),2)</f>
        <v>0</v>
      </c>
      <c r="I1085" s="21" t="str">
        <f>IFERROR(H1085/INDEX(표5[#All],MATCH(B1085,표5[[#All],[잉크]],0),5),"")</f>
        <v/>
      </c>
      <c r="J1085" s="542"/>
      <c r="K1085" s="25" t="str">
        <f>IF(ISBLANK(J1085),"",INDEX(호기!$A$1:$B$657,MATCH('생산계획(잉크)'!B1537,호기!$A$1:$A$657,0),2))</f>
        <v/>
      </c>
      <c r="L1085" s="24">
        <f>H1085+J1085-INDEX(표5[#All],MATCH(B1085,표5[[#All],[잉크]],0),5)</f>
        <v>0</v>
      </c>
      <c r="M1085" s="21" t="str">
        <f>IFERROR(L1085/INDEX(표5[#All],MATCH(B1085,표5[[#All],[잉크]],0),8),"")</f>
        <v/>
      </c>
      <c r="N1085" s="542"/>
      <c r="O1085" s="23" t="str">
        <f>IF(ISBLANK(N1085),"",INDEX(호기!$A$1:$B$657,MATCH('생산계획(잉크)'!B1537,호기!$A$1:$A$657,0),2))</f>
        <v/>
      </c>
      <c r="P1085" s="24">
        <f>L1085+N1085-INDEX(표5[#All],MATCH(B1085,표5[[#All],[잉크]],0),5)</f>
        <v>0</v>
      </c>
      <c r="Q1085" s="21" t="str">
        <f>IFERROR(P1085/INDEX(표5[#All],MATCH(B1085,표5[[#All],[잉크]],0),11),"")</f>
        <v/>
      </c>
      <c r="R1085" s="542"/>
      <c r="S1085" s="25" t="str">
        <f>IF(ISBLANK(R1085),"",INDEX(호기!$A$1:$B$657,MATCH('생산계획(잉크)'!B1537,호기!$A$1:$A$657,0),2))</f>
        <v/>
      </c>
      <c r="T1085" s="24">
        <f>P1085+R1085-INDEX(표5[#All],MATCH(B1085,표5[[#All],[잉크]],0),5)</f>
        <v>0</v>
      </c>
      <c r="U1085" s="21" t="str">
        <f>IFERROR(T1085/INDEX(표5[#All],MATCH(B1085,표5[[#All],[잉크]],0),14),"")</f>
        <v/>
      </c>
      <c r="V1085" s="542"/>
      <c r="W1085" s="23" t="str">
        <f>IF(ISBLANK(V1085),"",INDEX(호기!$A$1:$B$657,MATCH('생산계획(잉크)'!B1537,호기!$A$1:$A$657,0),2))</f>
        <v/>
      </c>
      <c r="X1085" s="24">
        <f>T1085+V1085-INDEX(표5[#All],MATCH(B1085,표5[[#All],[잉크]],0),5)</f>
        <v>0</v>
      </c>
      <c r="Y1085" s="21" t="str">
        <f>IFERROR(X1085/INDEX(표5[#All],MATCH(B1085,표5[[#All],[잉크]],0),17),"")</f>
        <v/>
      </c>
      <c r="Z1085" s="23"/>
      <c r="AA1085" s="23" t="str">
        <f>IF(ISBLANK(Z1085),"",INDEX(호기!$A$1:$B$657,MATCH('생산계획(잉크)'!B1537,호기!$A$1:$A$657,0),2))</f>
        <v/>
      </c>
      <c r="AB1085" s="24">
        <f>X1085+Z1085-INDEX(표5[#All],MATCH(B1085,표5[[#All],[잉크]],0),5)</f>
        <v>0</v>
      </c>
      <c r="AC1085" s="21" t="str">
        <f>IFERROR(AB1085/INDEX(표5[#All],MATCH(B1085,표5[[#All],[잉크]],0),20),"")</f>
        <v/>
      </c>
      <c r="AD1085" s="23"/>
      <c r="AE1085" s="235"/>
      <c r="BB1085" s="472"/>
      <c r="BC1085" s="472"/>
      <c r="BD1085" s="472"/>
      <c r="BE1085" s="472"/>
      <c r="BF1085" s="472"/>
    </row>
    <row r="1086" spans="2:58" s="471" customFormat="1" ht="17.25" hidden="1" customHeight="1" x14ac:dyDescent="0.3">
      <c r="B1086" s="5" t="s">
        <v>4890</v>
      </c>
      <c r="C1086" s="68"/>
      <c r="D1086" s="69" t="str">
        <f>IFERROR(C1086/INDEX(표5[#All],MATCH(B1086,표5[[#All],[잉크]],0),2),"")</f>
        <v/>
      </c>
      <c r="E1086" s="22">
        <f>$C1086-INDEX(표5[#All],MATCH(B1086,표5[[#All],[잉크]],0),24)</f>
        <v>0</v>
      </c>
      <c r="F1086" s="542"/>
      <c r="G1086" s="23" t="str">
        <f>IF(ISBLANK(F1086),"",INDEX(호기!$A$1:$B$657,MATCH('생산계획(잉크)'!B1538,호기!$A$1:$A$657,0),2))</f>
        <v/>
      </c>
      <c r="H1086" s="24">
        <f>C1086+F1086-INDEX(표5[#All],MATCH(B1086,표5[[#All],[잉크]],0),2)</f>
        <v>0</v>
      </c>
      <c r="I1086" s="21" t="str">
        <f>IFERROR(H1086/INDEX(표5[#All],MATCH(B1086,표5[[#All],[잉크]],0),5),"")</f>
        <v/>
      </c>
      <c r="J1086" s="542"/>
      <c r="K1086" s="25" t="str">
        <f>IF(ISBLANK(J1086),"",INDEX(호기!$A$1:$B$657,MATCH('생산계획(잉크)'!B1538,호기!$A$1:$A$657,0),2))</f>
        <v/>
      </c>
      <c r="L1086" s="24">
        <f>H1086+J1086-INDEX(표5[#All],MATCH(B1086,표5[[#All],[잉크]],0),5)</f>
        <v>0</v>
      </c>
      <c r="M1086" s="21" t="str">
        <f>IFERROR(L1086/INDEX(표5[#All],MATCH(B1086,표5[[#All],[잉크]],0),8),"")</f>
        <v/>
      </c>
      <c r="N1086" s="542"/>
      <c r="O1086" s="23" t="str">
        <f>IF(ISBLANK(N1086),"",INDEX(호기!$A$1:$B$657,MATCH('생산계획(잉크)'!B1538,호기!$A$1:$A$657,0),2))</f>
        <v/>
      </c>
      <c r="P1086" s="24">
        <f>L1086+N1086-INDEX(표5[#All],MATCH(B1086,표5[[#All],[잉크]],0),5)</f>
        <v>0</v>
      </c>
      <c r="Q1086" s="21" t="str">
        <f>IFERROR(P1086/INDEX(표5[#All],MATCH(B1086,표5[[#All],[잉크]],0),11),"")</f>
        <v/>
      </c>
      <c r="R1086" s="542"/>
      <c r="S1086" s="25" t="str">
        <f>IF(ISBLANK(R1086),"",INDEX(호기!$A$1:$B$657,MATCH('생산계획(잉크)'!B1538,호기!$A$1:$A$657,0),2))</f>
        <v/>
      </c>
      <c r="T1086" s="24">
        <f>P1086+R1086-INDEX(표5[#All],MATCH(B1086,표5[[#All],[잉크]],0),5)</f>
        <v>0</v>
      </c>
      <c r="U1086" s="21" t="str">
        <f>IFERROR(T1086/INDEX(표5[#All],MATCH(B1086,표5[[#All],[잉크]],0),14),"")</f>
        <v/>
      </c>
      <c r="V1086" s="542"/>
      <c r="W1086" s="23" t="str">
        <f>IF(ISBLANK(V1086),"",INDEX(호기!$A$1:$B$657,MATCH('생산계획(잉크)'!B1538,호기!$A$1:$A$657,0),2))</f>
        <v/>
      </c>
      <c r="X1086" s="24">
        <f>T1086+V1086-INDEX(표5[#All],MATCH(B1086,표5[[#All],[잉크]],0),5)</f>
        <v>0</v>
      </c>
      <c r="Y1086" s="21" t="str">
        <f>IFERROR(X1086/INDEX(표5[#All],MATCH(B1086,표5[[#All],[잉크]],0),17),"")</f>
        <v/>
      </c>
      <c r="Z1086" s="23"/>
      <c r="AA1086" s="23" t="str">
        <f>IF(ISBLANK(Z1086),"",INDEX(호기!$A$1:$B$657,MATCH('생산계획(잉크)'!B1538,호기!$A$1:$A$657,0),2))</f>
        <v/>
      </c>
      <c r="AB1086" s="24">
        <f>X1086+Z1086-INDEX(표5[#All],MATCH(B1086,표5[[#All],[잉크]],0),5)</f>
        <v>0</v>
      </c>
      <c r="AC1086" s="21" t="str">
        <f>IFERROR(AB1086/INDEX(표5[#All],MATCH(B1086,표5[[#All],[잉크]],0),20),"")</f>
        <v/>
      </c>
      <c r="AD1086" s="23"/>
      <c r="AE1086" s="235"/>
      <c r="BB1086" s="472"/>
      <c r="BC1086" s="472"/>
      <c r="BD1086" s="472"/>
      <c r="BE1086" s="472"/>
      <c r="BF1086" s="472"/>
    </row>
    <row r="1087" spans="2:58" s="471" customFormat="1" ht="17.25" hidden="1" customHeight="1" x14ac:dyDescent="0.3">
      <c r="B1087" s="5" t="s">
        <v>4905</v>
      </c>
      <c r="C1087" s="68"/>
      <c r="D1087" s="69" t="str">
        <f>IFERROR(C1087/INDEX(표5[#All],MATCH(B1087,표5[[#All],[잉크]],0),2),"")</f>
        <v/>
      </c>
      <c r="E1087" s="22">
        <f>$C1087-INDEX(표5[#All],MATCH(B1087,표5[[#All],[잉크]],0),24)</f>
        <v>0</v>
      </c>
      <c r="F1087" s="542"/>
      <c r="G1087" s="23" t="str">
        <f>IF(ISBLANK(F1087),"",INDEX(호기!$A$1:$B$657,MATCH('생산계획(잉크)'!B1539,호기!$A$1:$A$657,0),2))</f>
        <v/>
      </c>
      <c r="H1087" s="24">
        <f>C1087+F1087-INDEX(표5[#All],MATCH(B1087,표5[[#All],[잉크]],0),2)</f>
        <v>0</v>
      </c>
      <c r="I1087" s="21" t="str">
        <f>IFERROR(H1087/INDEX(표5[#All],MATCH(B1087,표5[[#All],[잉크]],0),5),"")</f>
        <v/>
      </c>
      <c r="J1087" s="542"/>
      <c r="K1087" s="25" t="str">
        <f>IF(ISBLANK(J1087),"",INDEX(호기!$A$1:$B$657,MATCH('생산계획(잉크)'!B1539,호기!$A$1:$A$657,0),2))</f>
        <v/>
      </c>
      <c r="L1087" s="24">
        <f>H1087+J1087-INDEX(표5[#All],MATCH(B1087,표5[[#All],[잉크]],0),5)</f>
        <v>0</v>
      </c>
      <c r="M1087" s="21" t="str">
        <f>IFERROR(L1087/INDEX(표5[#All],MATCH(B1087,표5[[#All],[잉크]],0),8),"")</f>
        <v/>
      </c>
      <c r="N1087" s="542"/>
      <c r="O1087" s="23" t="str">
        <f>IF(ISBLANK(N1087),"",INDEX(호기!$A$1:$B$657,MATCH('생산계획(잉크)'!B1539,호기!$A$1:$A$657,0),2))</f>
        <v/>
      </c>
      <c r="P1087" s="24">
        <f>L1087+N1087-INDEX(표5[#All],MATCH(B1087,표5[[#All],[잉크]],0),5)</f>
        <v>0</v>
      </c>
      <c r="Q1087" s="21" t="str">
        <f>IFERROR(P1087/INDEX(표5[#All],MATCH(B1087,표5[[#All],[잉크]],0),11),"")</f>
        <v/>
      </c>
      <c r="R1087" s="542"/>
      <c r="S1087" s="25" t="str">
        <f>IF(ISBLANK(R1087),"",INDEX(호기!$A$1:$B$657,MATCH('생산계획(잉크)'!B1539,호기!$A$1:$A$657,0),2))</f>
        <v/>
      </c>
      <c r="T1087" s="24">
        <f>P1087+R1087-INDEX(표5[#All],MATCH(B1087,표5[[#All],[잉크]],0),5)</f>
        <v>0</v>
      </c>
      <c r="U1087" s="21" t="str">
        <f>IFERROR(T1087/INDEX(표5[#All],MATCH(B1087,표5[[#All],[잉크]],0),14),"")</f>
        <v/>
      </c>
      <c r="V1087" s="542"/>
      <c r="W1087" s="23" t="str">
        <f>IF(ISBLANK(V1087),"",INDEX(호기!$A$1:$B$657,MATCH('생산계획(잉크)'!B1539,호기!$A$1:$A$657,0),2))</f>
        <v/>
      </c>
      <c r="X1087" s="24">
        <f>T1087+V1087-INDEX(표5[#All],MATCH(B1087,표5[[#All],[잉크]],0),5)</f>
        <v>0</v>
      </c>
      <c r="Y1087" s="21" t="str">
        <f>IFERROR(X1087/INDEX(표5[#All],MATCH(B1087,표5[[#All],[잉크]],0),17),"")</f>
        <v/>
      </c>
      <c r="Z1087" s="23"/>
      <c r="AA1087" s="23" t="str">
        <f>IF(ISBLANK(Z1087),"",INDEX(호기!$A$1:$B$657,MATCH('생산계획(잉크)'!B1539,호기!$A$1:$A$657,0),2))</f>
        <v/>
      </c>
      <c r="AB1087" s="24">
        <f>X1087+Z1087-INDEX(표5[#All],MATCH(B1087,표5[[#All],[잉크]],0),5)</f>
        <v>0</v>
      </c>
      <c r="AC1087" s="21" t="str">
        <f>IFERROR(AB1087/INDEX(표5[#All],MATCH(B1087,표5[[#All],[잉크]],0),20),"")</f>
        <v/>
      </c>
      <c r="AD1087" s="23"/>
      <c r="AE1087" s="235"/>
      <c r="BB1087" s="472"/>
      <c r="BC1087" s="472"/>
      <c r="BD1087" s="472"/>
      <c r="BE1087" s="472"/>
      <c r="BF1087" s="472"/>
    </row>
    <row r="1088" spans="2:58" s="471" customFormat="1" ht="17.25" hidden="1" customHeight="1" x14ac:dyDescent="0.3">
      <c r="B1088" s="5" t="s">
        <v>4906</v>
      </c>
      <c r="C1088" s="68"/>
      <c r="D1088" s="69" t="str">
        <f>IFERROR(C1088/INDEX(표5[#All],MATCH(B1088,표5[[#All],[잉크]],0),2),"")</f>
        <v/>
      </c>
      <c r="E1088" s="22">
        <f>$C1088-INDEX(표5[#All],MATCH(B1088,표5[[#All],[잉크]],0),24)</f>
        <v>0</v>
      </c>
      <c r="F1088" s="542"/>
      <c r="G1088" s="23" t="str">
        <f>IF(ISBLANK(F1088),"",INDEX(호기!$A$1:$B$657,MATCH('생산계획(잉크)'!B1540,호기!$A$1:$A$657,0),2))</f>
        <v/>
      </c>
      <c r="H1088" s="24">
        <f>C1088+F1088-INDEX(표5[#All],MATCH(B1088,표5[[#All],[잉크]],0),2)</f>
        <v>0</v>
      </c>
      <c r="I1088" s="21" t="str">
        <f>IFERROR(H1088/INDEX(표5[#All],MATCH(B1088,표5[[#All],[잉크]],0),5),"")</f>
        <v/>
      </c>
      <c r="J1088" s="542"/>
      <c r="K1088" s="25" t="str">
        <f>IF(ISBLANK(J1088),"",INDEX(호기!$A$1:$B$657,MATCH('생산계획(잉크)'!B1540,호기!$A$1:$A$657,0),2))</f>
        <v/>
      </c>
      <c r="L1088" s="24">
        <f>H1088+J1088-INDEX(표5[#All],MATCH(B1088,표5[[#All],[잉크]],0),5)</f>
        <v>0</v>
      </c>
      <c r="M1088" s="21" t="str">
        <f>IFERROR(L1088/INDEX(표5[#All],MATCH(B1088,표5[[#All],[잉크]],0),8),"")</f>
        <v/>
      </c>
      <c r="N1088" s="542"/>
      <c r="O1088" s="23" t="str">
        <f>IF(ISBLANK(N1088),"",INDEX(호기!$A$1:$B$657,MATCH('생산계획(잉크)'!B1540,호기!$A$1:$A$657,0),2))</f>
        <v/>
      </c>
      <c r="P1088" s="24">
        <f>L1088+N1088-INDEX(표5[#All],MATCH(B1088,표5[[#All],[잉크]],0),5)</f>
        <v>0</v>
      </c>
      <c r="Q1088" s="21" t="str">
        <f>IFERROR(P1088/INDEX(표5[#All],MATCH(B1088,표5[[#All],[잉크]],0),11),"")</f>
        <v/>
      </c>
      <c r="R1088" s="542"/>
      <c r="S1088" s="25" t="str">
        <f>IF(ISBLANK(R1088),"",INDEX(호기!$A$1:$B$657,MATCH('생산계획(잉크)'!B1540,호기!$A$1:$A$657,0),2))</f>
        <v/>
      </c>
      <c r="T1088" s="24">
        <f>P1088+R1088-INDEX(표5[#All],MATCH(B1088,표5[[#All],[잉크]],0),5)</f>
        <v>0</v>
      </c>
      <c r="U1088" s="21" t="str">
        <f>IFERROR(T1088/INDEX(표5[#All],MATCH(B1088,표5[[#All],[잉크]],0),14),"")</f>
        <v/>
      </c>
      <c r="V1088" s="542"/>
      <c r="W1088" s="23" t="str">
        <f>IF(ISBLANK(V1088),"",INDEX(호기!$A$1:$B$657,MATCH('생산계획(잉크)'!B1540,호기!$A$1:$A$657,0),2))</f>
        <v/>
      </c>
      <c r="X1088" s="24">
        <f>T1088+V1088-INDEX(표5[#All],MATCH(B1088,표5[[#All],[잉크]],0),5)</f>
        <v>0</v>
      </c>
      <c r="Y1088" s="21" t="str">
        <f>IFERROR(X1088/INDEX(표5[#All],MATCH(B1088,표5[[#All],[잉크]],0),17),"")</f>
        <v/>
      </c>
      <c r="Z1088" s="23"/>
      <c r="AA1088" s="23" t="str">
        <f>IF(ISBLANK(Z1088),"",INDEX(호기!$A$1:$B$657,MATCH('생산계획(잉크)'!B1540,호기!$A$1:$A$657,0),2))</f>
        <v/>
      </c>
      <c r="AB1088" s="24">
        <f>X1088+Z1088-INDEX(표5[#All],MATCH(B1088,표5[[#All],[잉크]],0),5)</f>
        <v>0</v>
      </c>
      <c r="AC1088" s="21" t="str">
        <f>IFERROR(AB1088/INDEX(표5[#All],MATCH(B1088,표5[[#All],[잉크]],0),20),"")</f>
        <v/>
      </c>
      <c r="AD1088" s="23"/>
      <c r="AE1088" s="235"/>
      <c r="BB1088" s="472"/>
      <c r="BC1088" s="472"/>
      <c r="BD1088" s="472"/>
      <c r="BE1088" s="472"/>
      <c r="BF1088" s="472"/>
    </row>
    <row r="1089" spans="1:58" s="471" customFormat="1" ht="17.25" hidden="1" customHeight="1" x14ac:dyDescent="0.3">
      <c r="A1089" s="471" t="s">
        <v>4912</v>
      </c>
      <c r="B1089" s="5" t="s">
        <v>4907</v>
      </c>
      <c r="C1089" s="68"/>
      <c r="D1089" s="69" t="str">
        <f>IFERROR(C1089/INDEX(표5[#All],MATCH(B1089,표5[[#All],[잉크]],0),2),"")</f>
        <v/>
      </c>
      <c r="E1089" s="22">
        <f>$C1089-INDEX(표5[#All],MATCH(B1089,표5[[#All],[잉크]],0),24)</f>
        <v>0</v>
      </c>
      <c r="F1089" s="542"/>
      <c r="G1089" s="23" t="str">
        <f>IF(ISBLANK(F1089),"",INDEX(호기!$A$1:$B$657,MATCH('생산계획(잉크)'!B1541,호기!$A$1:$A$657,0),2))</f>
        <v/>
      </c>
      <c r="H1089" s="24">
        <f>C1089+F1089-INDEX(표5[#All],MATCH(B1089,표5[[#All],[잉크]],0),2)</f>
        <v>0</v>
      </c>
      <c r="I1089" s="21" t="str">
        <f>IFERROR(H1089/INDEX(표5[#All],MATCH(B1089,표5[[#All],[잉크]],0),5),"")</f>
        <v/>
      </c>
      <c r="J1089" s="542"/>
      <c r="K1089" s="25" t="str">
        <f>IF(ISBLANK(J1089),"",INDEX(호기!$A$1:$B$657,MATCH('생산계획(잉크)'!B1541,호기!$A$1:$A$657,0),2))</f>
        <v/>
      </c>
      <c r="L1089" s="24">
        <f>H1089+J1089-INDEX(표5[#All],MATCH(B1089,표5[[#All],[잉크]],0),5)</f>
        <v>0</v>
      </c>
      <c r="M1089" s="21" t="str">
        <f>IFERROR(L1089/INDEX(표5[#All],MATCH(B1089,표5[[#All],[잉크]],0),8),"")</f>
        <v/>
      </c>
      <c r="N1089" s="542"/>
      <c r="O1089" s="23" t="str">
        <f>IF(ISBLANK(N1089),"",INDEX(호기!$A$1:$B$657,MATCH('생산계획(잉크)'!B1541,호기!$A$1:$A$657,0),2))</f>
        <v/>
      </c>
      <c r="P1089" s="24">
        <f>L1089+N1089-INDEX(표5[#All],MATCH(B1089,표5[[#All],[잉크]],0),5)</f>
        <v>0</v>
      </c>
      <c r="Q1089" s="21" t="str">
        <f>IFERROR(P1089/INDEX(표5[#All],MATCH(B1089,표5[[#All],[잉크]],0),11),"")</f>
        <v/>
      </c>
      <c r="R1089" s="542"/>
      <c r="S1089" s="25" t="str">
        <f>IF(ISBLANK(R1089),"",INDEX(호기!$A$1:$B$657,MATCH('생산계획(잉크)'!B1541,호기!$A$1:$A$657,0),2))</f>
        <v/>
      </c>
      <c r="T1089" s="24">
        <f>P1089+R1089-INDEX(표5[#All],MATCH(B1089,표5[[#All],[잉크]],0),5)</f>
        <v>0</v>
      </c>
      <c r="U1089" s="21" t="str">
        <f>IFERROR(T1089/INDEX(표5[#All],MATCH(B1089,표5[[#All],[잉크]],0),14),"")</f>
        <v/>
      </c>
      <c r="V1089" s="542"/>
      <c r="W1089" s="23" t="str">
        <f>IF(ISBLANK(V1089),"",INDEX(호기!$A$1:$B$657,MATCH('생산계획(잉크)'!B1541,호기!$A$1:$A$657,0),2))</f>
        <v/>
      </c>
      <c r="X1089" s="24">
        <f>T1089+V1089-INDEX(표5[#All],MATCH(B1089,표5[[#All],[잉크]],0),5)</f>
        <v>0</v>
      </c>
      <c r="Y1089" s="21" t="str">
        <f>IFERROR(X1089/INDEX(표5[#All],MATCH(B1089,표5[[#All],[잉크]],0),17),"")</f>
        <v/>
      </c>
      <c r="Z1089" s="23"/>
      <c r="AA1089" s="23" t="str">
        <f>IF(ISBLANK(Z1089),"",INDEX(호기!$A$1:$B$657,MATCH('생산계획(잉크)'!B1541,호기!$A$1:$A$657,0),2))</f>
        <v/>
      </c>
      <c r="AB1089" s="24">
        <f>X1089+Z1089-INDEX(표5[#All],MATCH(B1089,표5[[#All],[잉크]],0),5)</f>
        <v>0</v>
      </c>
      <c r="AC1089" s="21" t="str">
        <f>IFERROR(AB1089/INDEX(표5[#All],MATCH(B1089,표5[[#All],[잉크]],0),20),"")</f>
        <v/>
      </c>
      <c r="AD1089" s="23"/>
      <c r="AE1089" s="235"/>
      <c r="BB1089" s="472"/>
      <c r="BC1089" s="472"/>
      <c r="BD1089" s="472"/>
      <c r="BE1089" s="472"/>
      <c r="BF1089" s="472"/>
    </row>
    <row r="1090" spans="1:58" s="471" customFormat="1" ht="17.25" hidden="1" customHeight="1" x14ac:dyDescent="0.3">
      <c r="A1090" s="471" t="s">
        <v>4912</v>
      </c>
      <c r="B1090" s="5" t="s">
        <v>4913</v>
      </c>
      <c r="C1090" s="68"/>
      <c r="D1090" s="69" t="str">
        <f>IFERROR(C1090/INDEX(표5[#All],MATCH(B1090,표5[[#All],[잉크]],0),2),"")</f>
        <v/>
      </c>
      <c r="E1090" s="22">
        <f>$C1090-INDEX(표5[#All],MATCH(B1090,표5[[#All],[잉크]],0),24)</f>
        <v>0</v>
      </c>
      <c r="F1090" s="542"/>
      <c r="G1090" s="23" t="str">
        <f>IF(ISBLANK(F1090),"",INDEX(호기!$A$1:$B$657,MATCH('생산계획(잉크)'!B1542,호기!$A$1:$A$657,0),2))</f>
        <v/>
      </c>
      <c r="H1090" s="24">
        <f>C1090+F1090-INDEX(표5[#All],MATCH(B1090,표5[[#All],[잉크]],0),2)</f>
        <v>0</v>
      </c>
      <c r="I1090" s="21" t="str">
        <f>IFERROR(H1090/INDEX(표5[#All],MATCH(B1090,표5[[#All],[잉크]],0),5),"")</f>
        <v/>
      </c>
      <c r="J1090" s="542"/>
      <c r="K1090" s="25" t="str">
        <f>IF(ISBLANK(J1090),"",INDEX(호기!$A$1:$B$657,MATCH('생산계획(잉크)'!B1542,호기!$A$1:$A$657,0),2))</f>
        <v/>
      </c>
      <c r="L1090" s="24">
        <f>H1090+J1090-INDEX(표5[#All],MATCH(B1090,표5[[#All],[잉크]],0),5)</f>
        <v>0</v>
      </c>
      <c r="M1090" s="21" t="str">
        <f>IFERROR(L1090/INDEX(표5[#All],MATCH(B1090,표5[[#All],[잉크]],0),8),"")</f>
        <v/>
      </c>
      <c r="N1090" s="542"/>
      <c r="O1090" s="23" t="str">
        <f>IF(ISBLANK(N1090),"",INDEX(호기!$A$1:$B$657,MATCH('생산계획(잉크)'!B1542,호기!$A$1:$A$657,0),2))</f>
        <v/>
      </c>
      <c r="P1090" s="24">
        <f>L1090+N1090-INDEX(표5[#All],MATCH(B1090,표5[[#All],[잉크]],0),5)</f>
        <v>0</v>
      </c>
      <c r="Q1090" s="21" t="str">
        <f>IFERROR(P1090/INDEX(표5[#All],MATCH(B1090,표5[[#All],[잉크]],0),11),"")</f>
        <v/>
      </c>
      <c r="R1090" s="542"/>
      <c r="S1090" s="25" t="str">
        <f>IF(ISBLANK(R1090),"",INDEX(호기!$A$1:$B$657,MATCH('생산계획(잉크)'!B1542,호기!$A$1:$A$657,0),2))</f>
        <v/>
      </c>
      <c r="T1090" s="24">
        <f>P1090+R1090-INDEX(표5[#All],MATCH(B1090,표5[[#All],[잉크]],0),5)</f>
        <v>0</v>
      </c>
      <c r="U1090" s="21" t="str">
        <f>IFERROR(T1090/INDEX(표5[#All],MATCH(B1090,표5[[#All],[잉크]],0),14),"")</f>
        <v/>
      </c>
      <c r="V1090" s="542"/>
      <c r="W1090" s="23" t="str">
        <f>IF(ISBLANK(V1090),"",INDEX(호기!$A$1:$B$657,MATCH('생산계획(잉크)'!B1542,호기!$A$1:$A$657,0),2))</f>
        <v/>
      </c>
      <c r="X1090" s="24">
        <f>T1090+V1090-INDEX(표5[#All],MATCH(B1090,표5[[#All],[잉크]],0),5)</f>
        <v>0</v>
      </c>
      <c r="Y1090" s="21" t="str">
        <f>IFERROR(X1090/INDEX(표5[#All],MATCH(B1090,표5[[#All],[잉크]],0),17),"")</f>
        <v/>
      </c>
      <c r="Z1090" s="23"/>
      <c r="AA1090" s="23" t="str">
        <f>IF(ISBLANK(Z1090),"",INDEX(호기!$A$1:$B$657,MATCH('생산계획(잉크)'!B1542,호기!$A$1:$A$657,0),2))</f>
        <v/>
      </c>
      <c r="AB1090" s="24">
        <f>X1090+Z1090-INDEX(표5[#All],MATCH(B1090,표5[[#All],[잉크]],0),5)</f>
        <v>0</v>
      </c>
      <c r="AC1090" s="21" t="str">
        <f>IFERROR(AB1090/INDEX(표5[#All],MATCH(B1090,표5[[#All],[잉크]],0),20),"")</f>
        <v/>
      </c>
      <c r="AD1090" s="23"/>
      <c r="AE1090" s="235"/>
      <c r="BB1090" s="472"/>
      <c r="BC1090" s="472"/>
      <c r="BD1090" s="472"/>
      <c r="BE1090" s="472"/>
      <c r="BF1090" s="472"/>
    </row>
    <row r="1091" spans="1:58" s="471" customFormat="1" ht="17.25" hidden="1" customHeight="1" x14ac:dyDescent="0.3">
      <c r="B1091" s="5" t="s">
        <v>4922</v>
      </c>
      <c r="C1091" s="68"/>
      <c r="D1091" s="69" t="str">
        <f>IFERROR(C1091/INDEX(표5[#All],MATCH(B1091,표5[[#All],[잉크]],0),2),"")</f>
        <v/>
      </c>
      <c r="E1091" s="22">
        <f>$C1091-INDEX(표5[#All],MATCH(B1091,표5[[#All],[잉크]],0),24)</f>
        <v>0</v>
      </c>
      <c r="F1091" s="542"/>
      <c r="G1091" s="23" t="str">
        <f>IF(ISBLANK(F1091),"",INDEX(호기!$A$1:$B$657,MATCH('생산계획(잉크)'!B1543,호기!$A$1:$A$657,0),2))</f>
        <v/>
      </c>
      <c r="H1091" s="24">
        <f>C1091+F1091-INDEX(표5[#All],MATCH(B1091,표5[[#All],[잉크]],0),2)</f>
        <v>0</v>
      </c>
      <c r="I1091" s="21" t="str">
        <f>IFERROR(H1091/INDEX(표5[#All],MATCH(B1091,표5[[#All],[잉크]],0),5),"")</f>
        <v/>
      </c>
      <c r="J1091" s="542"/>
      <c r="K1091" s="25" t="str">
        <f>IF(ISBLANK(J1091),"",INDEX(호기!$A$1:$B$657,MATCH('생산계획(잉크)'!B1543,호기!$A$1:$A$657,0),2))</f>
        <v/>
      </c>
      <c r="L1091" s="24">
        <f>H1091+J1091-INDEX(표5[#All],MATCH(B1091,표5[[#All],[잉크]],0),5)</f>
        <v>0</v>
      </c>
      <c r="M1091" s="21" t="str">
        <f>IFERROR(L1091/INDEX(표5[#All],MATCH(B1091,표5[[#All],[잉크]],0),8),"")</f>
        <v/>
      </c>
      <c r="N1091" s="542"/>
      <c r="O1091" s="23" t="str">
        <f>IF(ISBLANK(N1091),"",INDEX(호기!$A$1:$B$657,MATCH('생산계획(잉크)'!B1543,호기!$A$1:$A$657,0),2))</f>
        <v/>
      </c>
      <c r="P1091" s="24">
        <f>L1091+N1091-INDEX(표5[#All],MATCH(B1091,표5[[#All],[잉크]],0),5)</f>
        <v>0</v>
      </c>
      <c r="Q1091" s="21" t="str">
        <f>IFERROR(P1091/INDEX(표5[#All],MATCH(B1091,표5[[#All],[잉크]],0),11),"")</f>
        <v/>
      </c>
      <c r="R1091" s="542"/>
      <c r="S1091" s="25" t="str">
        <f>IF(ISBLANK(R1091),"",INDEX(호기!$A$1:$B$657,MATCH('생산계획(잉크)'!B1543,호기!$A$1:$A$657,0),2))</f>
        <v/>
      </c>
      <c r="T1091" s="24">
        <f>P1091+R1091-INDEX(표5[#All],MATCH(B1091,표5[[#All],[잉크]],0),5)</f>
        <v>0</v>
      </c>
      <c r="U1091" s="21" t="str">
        <f>IFERROR(T1091/INDEX(표5[#All],MATCH(B1091,표5[[#All],[잉크]],0),14),"")</f>
        <v/>
      </c>
      <c r="V1091" s="542"/>
      <c r="W1091" s="23" t="str">
        <f>IF(ISBLANK(V1091),"",INDEX(호기!$A$1:$B$657,MATCH('생산계획(잉크)'!B1543,호기!$A$1:$A$657,0),2))</f>
        <v/>
      </c>
      <c r="X1091" s="24">
        <f>T1091+V1091-INDEX(표5[#All],MATCH(B1091,표5[[#All],[잉크]],0),5)</f>
        <v>0</v>
      </c>
      <c r="Y1091" s="21" t="str">
        <f>IFERROR(X1091/INDEX(표5[#All],MATCH(B1091,표5[[#All],[잉크]],0),17),"")</f>
        <v/>
      </c>
      <c r="Z1091" s="23"/>
      <c r="AA1091" s="23" t="str">
        <f>IF(ISBLANK(Z1091),"",INDEX(호기!$A$1:$B$657,MATCH('생산계획(잉크)'!B1543,호기!$A$1:$A$657,0),2))</f>
        <v/>
      </c>
      <c r="AB1091" s="24">
        <f>X1091+Z1091-INDEX(표5[#All],MATCH(B1091,표5[[#All],[잉크]],0),5)</f>
        <v>0</v>
      </c>
      <c r="AC1091" s="21" t="str">
        <f>IFERROR(AB1091/INDEX(표5[#All],MATCH(B1091,표5[[#All],[잉크]],0),20),"")</f>
        <v/>
      </c>
      <c r="AD1091" s="23"/>
      <c r="AE1091" s="235"/>
      <c r="BB1091" s="472"/>
      <c r="BC1091" s="472"/>
      <c r="BD1091" s="472"/>
      <c r="BE1091" s="472"/>
      <c r="BF1091" s="472"/>
    </row>
    <row r="1092" spans="1:58" s="471" customFormat="1" ht="17.25" hidden="1" customHeight="1" x14ac:dyDescent="0.3">
      <c r="A1092" s="471" t="s">
        <v>4912</v>
      </c>
      <c r="B1092" s="5" t="s">
        <v>4923</v>
      </c>
      <c r="C1092" s="68"/>
      <c r="D1092" s="69" t="str">
        <f>IFERROR(C1092/INDEX(표5[#All],MATCH(B1092,표5[[#All],[잉크]],0),2),"")</f>
        <v/>
      </c>
      <c r="E1092" s="22">
        <f>$C1092-INDEX(표5[#All],MATCH(B1092,표5[[#All],[잉크]],0),24)</f>
        <v>0</v>
      </c>
      <c r="F1092" s="542"/>
      <c r="G1092" s="23" t="str">
        <f>IF(ISBLANK(F1092),"",INDEX(호기!$A$1:$B$657,MATCH('생산계획(잉크)'!B1544,호기!$A$1:$A$657,0),2))</f>
        <v/>
      </c>
      <c r="H1092" s="24">
        <f>C1092+F1092-INDEX(표5[#All],MATCH(B1092,표5[[#All],[잉크]],0),2)</f>
        <v>0</v>
      </c>
      <c r="I1092" s="21" t="str">
        <f>IFERROR(H1092/INDEX(표5[#All],MATCH(B1092,표5[[#All],[잉크]],0),5),"")</f>
        <v/>
      </c>
      <c r="J1092" s="542"/>
      <c r="K1092" s="25" t="str">
        <f>IF(ISBLANK(J1092),"",INDEX(호기!$A$1:$B$657,MATCH('생산계획(잉크)'!B1544,호기!$A$1:$A$657,0),2))</f>
        <v/>
      </c>
      <c r="L1092" s="24">
        <f>H1092+J1092-INDEX(표5[#All],MATCH(B1092,표5[[#All],[잉크]],0),5)</f>
        <v>0</v>
      </c>
      <c r="M1092" s="21" t="str">
        <f>IFERROR(L1092/INDEX(표5[#All],MATCH(B1092,표5[[#All],[잉크]],0),8),"")</f>
        <v/>
      </c>
      <c r="N1092" s="542"/>
      <c r="O1092" s="23" t="str">
        <f>IF(ISBLANK(N1092),"",INDEX(호기!$A$1:$B$657,MATCH('생산계획(잉크)'!B1544,호기!$A$1:$A$657,0),2))</f>
        <v/>
      </c>
      <c r="P1092" s="24">
        <f>L1092+N1092-INDEX(표5[#All],MATCH(B1092,표5[[#All],[잉크]],0),5)</f>
        <v>0</v>
      </c>
      <c r="Q1092" s="21" t="str">
        <f>IFERROR(P1092/INDEX(표5[#All],MATCH(B1092,표5[[#All],[잉크]],0),11),"")</f>
        <v/>
      </c>
      <c r="R1092" s="542"/>
      <c r="S1092" s="25" t="str">
        <f>IF(ISBLANK(R1092),"",INDEX(호기!$A$1:$B$657,MATCH('생산계획(잉크)'!B1544,호기!$A$1:$A$657,0),2))</f>
        <v/>
      </c>
      <c r="T1092" s="24">
        <f>P1092+R1092-INDEX(표5[#All],MATCH(B1092,표5[[#All],[잉크]],0),5)</f>
        <v>0</v>
      </c>
      <c r="U1092" s="21" t="str">
        <f>IFERROR(T1092/INDEX(표5[#All],MATCH(B1092,표5[[#All],[잉크]],0),14),"")</f>
        <v/>
      </c>
      <c r="V1092" s="542"/>
      <c r="W1092" s="23" t="str">
        <f>IF(ISBLANK(V1092),"",INDEX(호기!$A$1:$B$657,MATCH('생산계획(잉크)'!B1544,호기!$A$1:$A$657,0),2))</f>
        <v/>
      </c>
      <c r="X1092" s="24">
        <f>T1092+V1092-INDEX(표5[#All],MATCH(B1092,표5[[#All],[잉크]],0),5)</f>
        <v>0</v>
      </c>
      <c r="Y1092" s="21" t="str">
        <f>IFERROR(X1092/INDEX(표5[#All],MATCH(B1092,표5[[#All],[잉크]],0),17),"")</f>
        <v/>
      </c>
      <c r="Z1092" s="23"/>
      <c r="AA1092" s="23" t="str">
        <f>IF(ISBLANK(Z1092),"",INDEX(호기!$A$1:$B$657,MATCH('생산계획(잉크)'!B1544,호기!$A$1:$A$657,0),2))</f>
        <v/>
      </c>
      <c r="AB1092" s="24">
        <f>X1092+Z1092-INDEX(표5[#All],MATCH(B1092,표5[[#All],[잉크]],0),5)</f>
        <v>0</v>
      </c>
      <c r="AC1092" s="21" t="str">
        <f>IFERROR(AB1092/INDEX(표5[#All],MATCH(B1092,표5[[#All],[잉크]],0),20),"")</f>
        <v/>
      </c>
      <c r="AD1092" s="23"/>
      <c r="AE1092" s="235"/>
      <c r="BB1092" s="472"/>
      <c r="BC1092" s="472"/>
      <c r="BD1092" s="472"/>
      <c r="BE1092" s="472"/>
      <c r="BF1092" s="472"/>
    </row>
    <row r="1093" spans="1:58" s="471" customFormat="1" ht="17.25" hidden="1" customHeight="1" x14ac:dyDescent="0.3">
      <c r="A1093" s="471" t="s">
        <v>4912</v>
      </c>
      <c r="B1093" s="5" t="s">
        <v>4924</v>
      </c>
      <c r="C1093" s="68"/>
      <c r="D1093" s="69" t="str">
        <f>IFERROR(C1093/INDEX(표5[#All],MATCH(B1093,표5[[#All],[잉크]],0),2),"")</f>
        <v/>
      </c>
      <c r="E1093" s="22">
        <f>$C1093-INDEX(표5[#All],MATCH(B1093,표5[[#All],[잉크]],0),24)</f>
        <v>0</v>
      </c>
      <c r="F1093" s="542"/>
      <c r="G1093" s="23" t="str">
        <f>IF(ISBLANK(F1093),"",INDEX(호기!$A$1:$B$657,MATCH('생산계획(잉크)'!B1545,호기!$A$1:$A$657,0),2))</f>
        <v/>
      </c>
      <c r="H1093" s="24">
        <f>C1093+F1093-INDEX(표5[#All],MATCH(B1093,표5[[#All],[잉크]],0),2)</f>
        <v>0</v>
      </c>
      <c r="I1093" s="21" t="str">
        <f>IFERROR(H1093/INDEX(표5[#All],MATCH(B1093,표5[[#All],[잉크]],0),5),"")</f>
        <v/>
      </c>
      <c r="J1093" s="542"/>
      <c r="K1093" s="25" t="str">
        <f>IF(ISBLANK(J1093),"",INDEX(호기!$A$1:$B$657,MATCH('생산계획(잉크)'!B1545,호기!$A$1:$A$657,0),2))</f>
        <v/>
      </c>
      <c r="L1093" s="24">
        <f>H1093+J1093-INDEX(표5[#All],MATCH(B1093,표5[[#All],[잉크]],0),5)</f>
        <v>0</v>
      </c>
      <c r="M1093" s="21" t="str">
        <f>IFERROR(L1093/INDEX(표5[#All],MATCH(B1093,표5[[#All],[잉크]],0),8),"")</f>
        <v/>
      </c>
      <c r="N1093" s="542"/>
      <c r="O1093" s="23" t="str">
        <f>IF(ISBLANK(N1093),"",INDEX(호기!$A$1:$B$657,MATCH('생산계획(잉크)'!B1545,호기!$A$1:$A$657,0),2))</f>
        <v/>
      </c>
      <c r="P1093" s="24">
        <f>L1093+N1093-INDEX(표5[#All],MATCH(B1093,표5[[#All],[잉크]],0),5)</f>
        <v>0</v>
      </c>
      <c r="Q1093" s="21" t="str">
        <f>IFERROR(P1093/INDEX(표5[#All],MATCH(B1093,표5[[#All],[잉크]],0),11),"")</f>
        <v/>
      </c>
      <c r="R1093" s="542"/>
      <c r="S1093" s="25" t="str">
        <f>IF(ISBLANK(R1093),"",INDEX(호기!$A$1:$B$657,MATCH('생산계획(잉크)'!B1545,호기!$A$1:$A$657,0),2))</f>
        <v/>
      </c>
      <c r="T1093" s="24">
        <f>P1093+R1093-INDEX(표5[#All],MATCH(B1093,표5[[#All],[잉크]],0),5)</f>
        <v>0</v>
      </c>
      <c r="U1093" s="21" t="str">
        <f>IFERROR(T1093/INDEX(표5[#All],MATCH(B1093,표5[[#All],[잉크]],0),14),"")</f>
        <v/>
      </c>
      <c r="V1093" s="542"/>
      <c r="W1093" s="23" t="str">
        <f>IF(ISBLANK(V1093),"",INDEX(호기!$A$1:$B$657,MATCH('생산계획(잉크)'!B1545,호기!$A$1:$A$657,0),2))</f>
        <v/>
      </c>
      <c r="X1093" s="24">
        <f>T1093+V1093-INDEX(표5[#All],MATCH(B1093,표5[[#All],[잉크]],0),5)</f>
        <v>0</v>
      </c>
      <c r="Y1093" s="21" t="str">
        <f>IFERROR(X1093/INDEX(표5[#All],MATCH(B1093,표5[[#All],[잉크]],0),17),"")</f>
        <v/>
      </c>
      <c r="Z1093" s="23"/>
      <c r="AA1093" s="23" t="str">
        <f>IF(ISBLANK(Z1093),"",INDEX(호기!$A$1:$B$657,MATCH('생산계획(잉크)'!B1545,호기!$A$1:$A$657,0),2))</f>
        <v/>
      </c>
      <c r="AB1093" s="24">
        <f>X1093+Z1093-INDEX(표5[#All],MATCH(B1093,표5[[#All],[잉크]],0),5)</f>
        <v>0</v>
      </c>
      <c r="AC1093" s="21" t="str">
        <f>IFERROR(AB1093/INDEX(표5[#All],MATCH(B1093,표5[[#All],[잉크]],0),20),"")</f>
        <v/>
      </c>
      <c r="AD1093" s="23"/>
      <c r="AE1093" s="235"/>
      <c r="BB1093" s="472"/>
      <c r="BC1093" s="472"/>
      <c r="BD1093" s="472"/>
      <c r="BE1093" s="472"/>
      <c r="BF1093" s="472"/>
    </row>
    <row r="1094" spans="1:58" s="471" customFormat="1" ht="17.25" hidden="1" customHeight="1" x14ac:dyDescent="0.3">
      <c r="B1094" s="5" t="s">
        <v>4925</v>
      </c>
      <c r="C1094" s="68"/>
      <c r="D1094" s="69" t="str">
        <f>IFERROR(C1094/INDEX(표5[#All],MATCH(B1094,표5[[#All],[잉크]],0),2),"")</f>
        <v/>
      </c>
      <c r="E1094" s="22">
        <f>$C1094-INDEX(표5[#All],MATCH(B1094,표5[[#All],[잉크]],0),24)</f>
        <v>0</v>
      </c>
      <c r="F1094" s="542"/>
      <c r="G1094" s="23" t="str">
        <f>IF(ISBLANK(F1094),"",INDEX(호기!$A$1:$B$657,MATCH('생산계획(잉크)'!B1546,호기!$A$1:$A$657,0),2))</f>
        <v/>
      </c>
      <c r="H1094" s="24">
        <f>C1094+F1094-INDEX(표5[#All],MATCH(B1094,표5[[#All],[잉크]],0),2)</f>
        <v>0</v>
      </c>
      <c r="I1094" s="21" t="str">
        <f>IFERROR(H1094/INDEX(표5[#All],MATCH(B1094,표5[[#All],[잉크]],0),5),"")</f>
        <v/>
      </c>
      <c r="J1094" s="542"/>
      <c r="K1094" s="25" t="str">
        <f>IF(ISBLANK(J1094),"",INDEX(호기!$A$1:$B$657,MATCH('생산계획(잉크)'!B1546,호기!$A$1:$A$657,0),2))</f>
        <v/>
      </c>
      <c r="L1094" s="24">
        <f>H1094+J1094-INDEX(표5[#All],MATCH(B1094,표5[[#All],[잉크]],0),5)</f>
        <v>0</v>
      </c>
      <c r="M1094" s="21" t="str">
        <f>IFERROR(L1094/INDEX(표5[#All],MATCH(B1094,표5[[#All],[잉크]],0),8),"")</f>
        <v/>
      </c>
      <c r="N1094" s="542"/>
      <c r="O1094" s="23" t="str">
        <f>IF(ISBLANK(N1094),"",INDEX(호기!$A$1:$B$657,MATCH('생산계획(잉크)'!B1546,호기!$A$1:$A$657,0),2))</f>
        <v/>
      </c>
      <c r="P1094" s="24">
        <f>L1094+N1094-INDEX(표5[#All],MATCH(B1094,표5[[#All],[잉크]],0),5)</f>
        <v>0</v>
      </c>
      <c r="Q1094" s="21" t="str">
        <f>IFERROR(P1094/INDEX(표5[#All],MATCH(B1094,표5[[#All],[잉크]],0),11),"")</f>
        <v/>
      </c>
      <c r="R1094" s="542"/>
      <c r="S1094" s="25" t="str">
        <f>IF(ISBLANK(R1094),"",INDEX(호기!$A$1:$B$657,MATCH('생산계획(잉크)'!B1546,호기!$A$1:$A$657,0),2))</f>
        <v/>
      </c>
      <c r="T1094" s="24">
        <f>P1094+R1094-INDEX(표5[#All],MATCH(B1094,표5[[#All],[잉크]],0),5)</f>
        <v>0</v>
      </c>
      <c r="U1094" s="21" t="str">
        <f>IFERROR(T1094/INDEX(표5[#All],MATCH(B1094,표5[[#All],[잉크]],0),14),"")</f>
        <v/>
      </c>
      <c r="V1094" s="542"/>
      <c r="W1094" s="23" t="str">
        <f>IF(ISBLANK(V1094),"",INDEX(호기!$A$1:$B$657,MATCH('생산계획(잉크)'!B1546,호기!$A$1:$A$657,0),2))</f>
        <v/>
      </c>
      <c r="X1094" s="24">
        <f>T1094+V1094-INDEX(표5[#All],MATCH(B1094,표5[[#All],[잉크]],0),5)</f>
        <v>0</v>
      </c>
      <c r="Y1094" s="21" t="str">
        <f>IFERROR(X1094/INDEX(표5[#All],MATCH(B1094,표5[[#All],[잉크]],0),17),"")</f>
        <v/>
      </c>
      <c r="Z1094" s="23"/>
      <c r="AA1094" s="23" t="str">
        <f>IF(ISBLANK(Z1094),"",INDEX(호기!$A$1:$B$657,MATCH('생산계획(잉크)'!B1546,호기!$A$1:$A$657,0),2))</f>
        <v/>
      </c>
      <c r="AB1094" s="24">
        <f>X1094+Z1094-INDEX(표5[#All],MATCH(B1094,표5[[#All],[잉크]],0),5)</f>
        <v>0</v>
      </c>
      <c r="AC1094" s="21" t="str">
        <f>IFERROR(AB1094/INDEX(표5[#All],MATCH(B1094,표5[[#All],[잉크]],0),20),"")</f>
        <v/>
      </c>
      <c r="AD1094" s="23"/>
      <c r="AE1094" s="235"/>
      <c r="BB1094" s="472"/>
      <c r="BC1094" s="472"/>
      <c r="BD1094" s="472"/>
      <c r="BE1094" s="472"/>
      <c r="BF1094" s="472"/>
    </row>
    <row r="1095" spans="1:58" s="471" customFormat="1" ht="17.25" hidden="1" customHeight="1" x14ac:dyDescent="0.3">
      <c r="B1095" s="5" t="s">
        <v>4926</v>
      </c>
      <c r="C1095" s="68"/>
      <c r="D1095" s="69" t="str">
        <f>IFERROR(C1095/INDEX(표5[#All],MATCH(B1095,표5[[#All],[잉크]],0),2),"")</f>
        <v/>
      </c>
      <c r="E1095" s="22">
        <f>$C1095-INDEX(표5[#All],MATCH(B1095,표5[[#All],[잉크]],0),24)</f>
        <v>0</v>
      </c>
      <c r="F1095" s="542"/>
      <c r="G1095" s="23" t="str">
        <f>IF(ISBLANK(F1095),"",INDEX(호기!$A$1:$B$657,MATCH('생산계획(잉크)'!B1547,호기!$A$1:$A$657,0),2))</f>
        <v/>
      </c>
      <c r="H1095" s="24">
        <f>C1095+F1095-INDEX(표5[#All],MATCH(B1095,표5[[#All],[잉크]],0),2)</f>
        <v>0</v>
      </c>
      <c r="I1095" s="21" t="str">
        <f>IFERROR(H1095/INDEX(표5[#All],MATCH(B1095,표5[[#All],[잉크]],0),5),"")</f>
        <v/>
      </c>
      <c r="J1095" s="542"/>
      <c r="K1095" s="25" t="str">
        <f>IF(ISBLANK(J1095),"",INDEX(호기!$A$1:$B$657,MATCH('생산계획(잉크)'!B1547,호기!$A$1:$A$657,0),2))</f>
        <v/>
      </c>
      <c r="L1095" s="24">
        <f>H1095+J1095-INDEX(표5[#All],MATCH(B1095,표5[[#All],[잉크]],0),5)</f>
        <v>0</v>
      </c>
      <c r="M1095" s="21" t="str">
        <f>IFERROR(L1095/INDEX(표5[#All],MATCH(B1095,표5[[#All],[잉크]],0),8),"")</f>
        <v/>
      </c>
      <c r="N1095" s="542"/>
      <c r="O1095" s="23" t="str">
        <f>IF(ISBLANK(N1095),"",INDEX(호기!$A$1:$B$657,MATCH('생산계획(잉크)'!B1547,호기!$A$1:$A$657,0),2))</f>
        <v/>
      </c>
      <c r="P1095" s="24">
        <f>L1095+N1095-INDEX(표5[#All],MATCH(B1095,표5[[#All],[잉크]],0),5)</f>
        <v>0</v>
      </c>
      <c r="Q1095" s="21" t="str">
        <f>IFERROR(P1095/INDEX(표5[#All],MATCH(B1095,표5[[#All],[잉크]],0),11),"")</f>
        <v/>
      </c>
      <c r="R1095" s="542"/>
      <c r="S1095" s="25" t="str">
        <f>IF(ISBLANK(R1095),"",INDEX(호기!$A$1:$B$657,MATCH('생산계획(잉크)'!B1547,호기!$A$1:$A$657,0),2))</f>
        <v/>
      </c>
      <c r="T1095" s="24">
        <f>P1095+R1095-INDEX(표5[#All],MATCH(B1095,표5[[#All],[잉크]],0),5)</f>
        <v>0</v>
      </c>
      <c r="U1095" s="21" t="str">
        <f>IFERROR(T1095/INDEX(표5[#All],MATCH(B1095,표5[[#All],[잉크]],0),14),"")</f>
        <v/>
      </c>
      <c r="V1095" s="542"/>
      <c r="W1095" s="23" t="str">
        <f>IF(ISBLANK(V1095),"",INDEX(호기!$A$1:$B$657,MATCH('생산계획(잉크)'!B1547,호기!$A$1:$A$657,0),2))</f>
        <v/>
      </c>
      <c r="X1095" s="24">
        <f>T1095+V1095-INDEX(표5[#All],MATCH(B1095,표5[[#All],[잉크]],0),5)</f>
        <v>0</v>
      </c>
      <c r="Y1095" s="21" t="str">
        <f>IFERROR(X1095/INDEX(표5[#All],MATCH(B1095,표5[[#All],[잉크]],0),17),"")</f>
        <v/>
      </c>
      <c r="Z1095" s="23"/>
      <c r="AA1095" s="23" t="str">
        <f>IF(ISBLANK(Z1095),"",INDEX(호기!$A$1:$B$657,MATCH('생산계획(잉크)'!B1547,호기!$A$1:$A$657,0),2))</f>
        <v/>
      </c>
      <c r="AB1095" s="24">
        <f>X1095+Z1095-INDEX(표5[#All],MATCH(B1095,표5[[#All],[잉크]],0),5)</f>
        <v>0</v>
      </c>
      <c r="AC1095" s="21" t="str">
        <f>IFERROR(AB1095/INDEX(표5[#All],MATCH(B1095,표5[[#All],[잉크]],0),20),"")</f>
        <v/>
      </c>
      <c r="AD1095" s="23"/>
      <c r="AE1095" s="235"/>
      <c r="BB1095" s="472"/>
      <c r="BC1095" s="472"/>
      <c r="BD1095" s="472"/>
      <c r="BE1095" s="472"/>
      <c r="BF1095" s="472"/>
    </row>
    <row r="1096" spans="1:58" s="471" customFormat="1" ht="17.25" hidden="1" customHeight="1" x14ac:dyDescent="0.3">
      <c r="B1096" s="5" t="s">
        <v>4927</v>
      </c>
      <c r="C1096" s="68"/>
      <c r="D1096" s="69" t="str">
        <f>IFERROR(C1096/INDEX(표5[#All],MATCH(B1096,표5[[#All],[잉크]],0),2),"")</f>
        <v/>
      </c>
      <c r="E1096" s="22">
        <f>$C1096-INDEX(표5[#All],MATCH(B1096,표5[[#All],[잉크]],0),24)</f>
        <v>0</v>
      </c>
      <c r="F1096" s="542"/>
      <c r="G1096" s="23" t="str">
        <f>IF(ISBLANK(F1096),"",INDEX(호기!$A$1:$B$657,MATCH('생산계획(잉크)'!B1548,호기!$A$1:$A$657,0),2))</f>
        <v/>
      </c>
      <c r="H1096" s="24">
        <f>C1096+F1096-INDEX(표5[#All],MATCH(B1096,표5[[#All],[잉크]],0),2)</f>
        <v>0</v>
      </c>
      <c r="I1096" s="21" t="str">
        <f>IFERROR(H1096/INDEX(표5[#All],MATCH(B1096,표5[[#All],[잉크]],0),5),"")</f>
        <v/>
      </c>
      <c r="J1096" s="542"/>
      <c r="K1096" s="25" t="str">
        <f>IF(ISBLANK(J1096),"",INDEX(호기!$A$1:$B$657,MATCH('생산계획(잉크)'!B1548,호기!$A$1:$A$657,0),2))</f>
        <v/>
      </c>
      <c r="L1096" s="24">
        <f>H1096+J1096-INDEX(표5[#All],MATCH(B1096,표5[[#All],[잉크]],0),5)</f>
        <v>0</v>
      </c>
      <c r="M1096" s="21" t="str">
        <f>IFERROR(L1096/INDEX(표5[#All],MATCH(B1096,표5[[#All],[잉크]],0),8),"")</f>
        <v/>
      </c>
      <c r="N1096" s="542"/>
      <c r="O1096" s="23" t="str">
        <f>IF(ISBLANK(N1096),"",INDEX(호기!$A$1:$B$657,MATCH('생산계획(잉크)'!B1548,호기!$A$1:$A$657,0),2))</f>
        <v/>
      </c>
      <c r="P1096" s="24">
        <f>L1096+N1096-INDEX(표5[#All],MATCH(B1096,표5[[#All],[잉크]],0),5)</f>
        <v>0</v>
      </c>
      <c r="Q1096" s="21" t="str">
        <f>IFERROR(P1096/INDEX(표5[#All],MATCH(B1096,표5[[#All],[잉크]],0),11),"")</f>
        <v/>
      </c>
      <c r="R1096" s="542"/>
      <c r="S1096" s="25" t="str">
        <f>IF(ISBLANK(R1096),"",INDEX(호기!$A$1:$B$657,MATCH('생산계획(잉크)'!B1548,호기!$A$1:$A$657,0),2))</f>
        <v/>
      </c>
      <c r="T1096" s="24">
        <f>P1096+R1096-INDEX(표5[#All],MATCH(B1096,표5[[#All],[잉크]],0),5)</f>
        <v>0</v>
      </c>
      <c r="U1096" s="21" t="str">
        <f>IFERROR(T1096/INDEX(표5[#All],MATCH(B1096,표5[[#All],[잉크]],0),14),"")</f>
        <v/>
      </c>
      <c r="V1096" s="542"/>
      <c r="W1096" s="23" t="str">
        <f>IF(ISBLANK(V1096),"",INDEX(호기!$A$1:$B$657,MATCH('생산계획(잉크)'!B1548,호기!$A$1:$A$657,0),2))</f>
        <v/>
      </c>
      <c r="X1096" s="24">
        <f>T1096+V1096-INDEX(표5[#All],MATCH(B1096,표5[[#All],[잉크]],0),5)</f>
        <v>0</v>
      </c>
      <c r="Y1096" s="21" t="str">
        <f>IFERROR(X1096/INDEX(표5[#All],MATCH(B1096,표5[[#All],[잉크]],0),17),"")</f>
        <v/>
      </c>
      <c r="Z1096" s="23"/>
      <c r="AA1096" s="23" t="str">
        <f>IF(ISBLANK(Z1096),"",INDEX(호기!$A$1:$B$657,MATCH('생산계획(잉크)'!B1548,호기!$A$1:$A$657,0),2))</f>
        <v/>
      </c>
      <c r="AB1096" s="24">
        <f>X1096+Z1096-INDEX(표5[#All],MATCH(B1096,표5[[#All],[잉크]],0),5)</f>
        <v>0</v>
      </c>
      <c r="AC1096" s="21" t="str">
        <f>IFERROR(AB1096/INDEX(표5[#All],MATCH(B1096,표5[[#All],[잉크]],0),20),"")</f>
        <v/>
      </c>
      <c r="AD1096" s="23"/>
      <c r="AE1096" s="235"/>
      <c r="BB1096" s="472"/>
      <c r="BC1096" s="472"/>
      <c r="BD1096" s="472"/>
      <c r="BE1096" s="472"/>
      <c r="BF1096" s="472"/>
    </row>
    <row r="1097" spans="1:58" s="471" customFormat="1" ht="17.25" hidden="1" customHeight="1" x14ac:dyDescent="0.3">
      <c r="B1097" s="5" t="s">
        <v>4938</v>
      </c>
      <c r="C1097" s="68">
        <v>1</v>
      </c>
      <c r="D1097" s="69">
        <f>IFERROR(C1097/INDEX(표5[#All],MATCH(B1097,표5[[#All],[잉크]],0),2),"")</f>
        <v>1</v>
      </c>
      <c r="E1097" s="22">
        <f>$C1097-INDEX(표5[#All],MATCH(B1097,표5[[#All],[잉크]],0),24)</f>
        <v>-1</v>
      </c>
      <c r="F1097" s="542"/>
      <c r="G1097" s="23" t="str">
        <f>IF(ISBLANK(F1097),"",INDEX(호기!$A$1:$B$657,MATCH('생산계획(잉크)'!B1549,호기!$A$1:$A$657,0),2))</f>
        <v/>
      </c>
      <c r="H1097" s="24">
        <f>C1097+F1097-INDEX(표5[#All],MATCH(B1097,표5[[#All],[잉크]],0),2)</f>
        <v>0</v>
      </c>
      <c r="I1097" s="21" t="str">
        <f>IFERROR(H1097/INDEX(표5[#All],MATCH(B1097,표5[[#All],[잉크]],0),5),"")</f>
        <v/>
      </c>
      <c r="J1097" s="542"/>
      <c r="K1097" s="25" t="str">
        <f>IF(ISBLANK(J1097),"",INDEX(호기!$A$1:$B$657,MATCH('생산계획(잉크)'!B1549,호기!$A$1:$A$657,0),2))</f>
        <v/>
      </c>
      <c r="L1097" s="24">
        <f>H1097+J1097-INDEX(표5[#All],MATCH(B1097,표5[[#All],[잉크]],0),5)</f>
        <v>0</v>
      </c>
      <c r="M1097" s="21" t="str">
        <f>IFERROR(L1097/INDEX(표5[#All],MATCH(B1097,표5[[#All],[잉크]],0),8),"")</f>
        <v/>
      </c>
      <c r="N1097" s="542"/>
      <c r="O1097" s="23" t="str">
        <f>IF(ISBLANK(N1097),"",INDEX(호기!$A$1:$B$657,MATCH('생산계획(잉크)'!B1549,호기!$A$1:$A$657,0),2))</f>
        <v/>
      </c>
      <c r="P1097" s="24">
        <f>L1097+N1097-INDEX(표5[#All],MATCH(B1097,표5[[#All],[잉크]],0),5)</f>
        <v>0</v>
      </c>
      <c r="Q1097" s="21" t="str">
        <f>IFERROR(P1097/INDEX(표5[#All],MATCH(B1097,표5[[#All],[잉크]],0),11),"")</f>
        <v/>
      </c>
      <c r="R1097" s="542"/>
      <c r="S1097" s="25" t="str">
        <f>IF(ISBLANK(R1097),"",INDEX(호기!$A$1:$B$657,MATCH('생산계획(잉크)'!B1549,호기!$A$1:$A$657,0),2))</f>
        <v/>
      </c>
      <c r="T1097" s="24">
        <f>P1097+R1097-INDEX(표5[#All],MATCH(B1097,표5[[#All],[잉크]],0),5)</f>
        <v>0</v>
      </c>
      <c r="U1097" s="21" t="str">
        <f>IFERROR(T1097/INDEX(표5[#All],MATCH(B1097,표5[[#All],[잉크]],0),14),"")</f>
        <v/>
      </c>
      <c r="V1097" s="542"/>
      <c r="W1097" s="23" t="str">
        <f>IF(ISBLANK(V1097),"",INDEX(호기!$A$1:$B$657,MATCH('생산계획(잉크)'!B1549,호기!$A$1:$A$657,0),2))</f>
        <v/>
      </c>
      <c r="X1097" s="24">
        <f>T1097+V1097-INDEX(표5[#All],MATCH(B1097,표5[[#All],[잉크]],0),5)</f>
        <v>0</v>
      </c>
      <c r="Y1097" s="21" t="str">
        <f>IFERROR(X1097/INDEX(표5[#All],MATCH(B1097,표5[[#All],[잉크]],0),17),"")</f>
        <v/>
      </c>
      <c r="Z1097" s="23"/>
      <c r="AA1097" s="23" t="str">
        <f>IF(ISBLANK(Z1097),"",INDEX(호기!$A$1:$B$657,MATCH('생산계획(잉크)'!B1549,호기!$A$1:$A$657,0),2))</f>
        <v/>
      </c>
      <c r="AB1097" s="24">
        <f>X1097+Z1097-INDEX(표5[#All],MATCH(B1097,표5[[#All],[잉크]],0),5)</f>
        <v>0</v>
      </c>
      <c r="AC1097" s="21" t="str">
        <f>IFERROR(AB1097/INDEX(표5[#All],MATCH(B1097,표5[[#All],[잉크]],0),20),"")</f>
        <v/>
      </c>
      <c r="AD1097" s="23"/>
      <c r="AE1097" s="235"/>
      <c r="BB1097" s="472"/>
      <c r="BC1097" s="472"/>
      <c r="BD1097" s="472"/>
      <c r="BE1097" s="472"/>
      <c r="BF1097" s="472"/>
    </row>
    <row r="1098" spans="1:58" s="471" customFormat="1" ht="17.25" hidden="1" customHeight="1" x14ac:dyDescent="0.3">
      <c r="A1098" s="471" t="s">
        <v>4912</v>
      </c>
      <c r="B1098" s="5" t="s">
        <v>4945</v>
      </c>
      <c r="C1098" s="68"/>
      <c r="D1098" s="69" t="str">
        <f>IFERROR(C1098/INDEX(표5[#All],MATCH(B1098,표5[[#All],[잉크]],0),2),"")</f>
        <v/>
      </c>
      <c r="E1098" s="22">
        <f>$C1098-INDEX(표5[#All],MATCH(B1098,표5[[#All],[잉크]],0),24)</f>
        <v>0</v>
      </c>
      <c r="F1098" s="542"/>
      <c r="G1098" s="23" t="str">
        <f>IF(ISBLANK(F1098),"",INDEX(호기!$A$1:$B$657,MATCH('생산계획(잉크)'!B1550,호기!$A$1:$A$657,0),2))</f>
        <v/>
      </c>
      <c r="H1098" s="24">
        <f>C1098+F1098-INDEX(표5[#All],MATCH(B1098,표5[[#All],[잉크]],0),2)</f>
        <v>0</v>
      </c>
      <c r="I1098" s="21" t="str">
        <f>IFERROR(H1098/INDEX(표5[#All],MATCH(B1098,표5[[#All],[잉크]],0),5),"")</f>
        <v/>
      </c>
      <c r="J1098" s="542"/>
      <c r="K1098" s="25" t="str">
        <f>IF(ISBLANK(J1098),"",INDEX(호기!$A$1:$B$657,MATCH('생산계획(잉크)'!B1550,호기!$A$1:$A$657,0),2))</f>
        <v/>
      </c>
      <c r="L1098" s="24">
        <f>H1098+J1098-INDEX(표5[#All],MATCH(B1098,표5[[#All],[잉크]],0),5)</f>
        <v>0</v>
      </c>
      <c r="M1098" s="21" t="str">
        <f>IFERROR(L1098/INDEX(표5[#All],MATCH(B1098,표5[[#All],[잉크]],0),8),"")</f>
        <v/>
      </c>
      <c r="N1098" s="542"/>
      <c r="O1098" s="23" t="str">
        <f>IF(ISBLANK(N1098),"",INDEX(호기!$A$1:$B$657,MATCH('생산계획(잉크)'!B1550,호기!$A$1:$A$657,0),2))</f>
        <v/>
      </c>
      <c r="P1098" s="24">
        <f>L1098+N1098-INDEX(표5[#All],MATCH(B1098,표5[[#All],[잉크]],0),5)</f>
        <v>0</v>
      </c>
      <c r="Q1098" s="21" t="str">
        <f>IFERROR(P1098/INDEX(표5[#All],MATCH(B1098,표5[[#All],[잉크]],0),11),"")</f>
        <v/>
      </c>
      <c r="R1098" s="542"/>
      <c r="S1098" s="25" t="str">
        <f>IF(ISBLANK(R1098),"",INDEX(호기!$A$1:$B$657,MATCH('생산계획(잉크)'!B1550,호기!$A$1:$A$657,0),2))</f>
        <v/>
      </c>
      <c r="T1098" s="24">
        <f>P1098+R1098-INDEX(표5[#All],MATCH(B1098,표5[[#All],[잉크]],0),5)</f>
        <v>0</v>
      </c>
      <c r="U1098" s="21" t="str">
        <f>IFERROR(T1098/INDEX(표5[#All],MATCH(B1098,표5[[#All],[잉크]],0),14),"")</f>
        <v/>
      </c>
      <c r="V1098" s="542"/>
      <c r="W1098" s="23" t="str">
        <f>IF(ISBLANK(V1098),"",INDEX(호기!$A$1:$B$657,MATCH('생산계획(잉크)'!B1550,호기!$A$1:$A$657,0),2))</f>
        <v/>
      </c>
      <c r="X1098" s="24">
        <f>T1098+V1098-INDEX(표5[#All],MATCH(B1098,표5[[#All],[잉크]],0),5)</f>
        <v>0</v>
      </c>
      <c r="Y1098" s="21" t="str">
        <f>IFERROR(X1098/INDEX(표5[#All],MATCH(B1098,표5[[#All],[잉크]],0),17),"")</f>
        <v/>
      </c>
      <c r="Z1098" s="23"/>
      <c r="AA1098" s="23" t="str">
        <f>IF(ISBLANK(Z1098),"",INDEX(호기!$A$1:$B$657,MATCH('생산계획(잉크)'!B1550,호기!$A$1:$A$657,0),2))</f>
        <v/>
      </c>
      <c r="AB1098" s="24">
        <f>X1098+Z1098-INDEX(표5[#All],MATCH(B1098,표5[[#All],[잉크]],0),5)</f>
        <v>0</v>
      </c>
      <c r="AC1098" s="21" t="str">
        <f>IFERROR(AB1098/INDEX(표5[#All],MATCH(B1098,표5[[#All],[잉크]],0),20),"")</f>
        <v/>
      </c>
      <c r="AD1098" s="23"/>
      <c r="AE1098" s="235"/>
      <c r="BB1098" s="472"/>
      <c r="BC1098" s="472"/>
      <c r="BD1098" s="472"/>
      <c r="BE1098" s="472"/>
      <c r="BF1098" s="472"/>
    </row>
    <row r="1099" spans="1:58" s="471" customFormat="1" ht="17.25" hidden="1" customHeight="1" x14ac:dyDescent="0.3">
      <c r="A1099" s="471" t="s">
        <v>4912</v>
      </c>
      <c r="B1099" s="5" t="s">
        <v>4942</v>
      </c>
      <c r="C1099" s="68"/>
      <c r="D1099" s="69" t="str">
        <f>IFERROR(C1099/INDEX(표5[#All],MATCH(B1099,표5[[#All],[잉크]],0),2),"")</f>
        <v/>
      </c>
      <c r="E1099" s="22">
        <f>$C1099-INDEX(표5[#All],MATCH(B1099,표5[[#All],[잉크]],0),24)</f>
        <v>0</v>
      </c>
      <c r="F1099" s="542"/>
      <c r="G1099" s="23" t="str">
        <f>IF(ISBLANK(F1099),"",INDEX(호기!$A$1:$B$657,MATCH('생산계획(잉크)'!B1551,호기!$A$1:$A$657,0),2))</f>
        <v/>
      </c>
      <c r="H1099" s="24">
        <f>C1099+F1099-INDEX(표5[#All],MATCH(B1099,표5[[#All],[잉크]],0),2)</f>
        <v>0</v>
      </c>
      <c r="I1099" s="21" t="str">
        <f>IFERROR(H1099/INDEX(표5[#All],MATCH(B1099,표5[[#All],[잉크]],0),5),"")</f>
        <v/>
      </c>
      <c r="J1099" s="542"/>
      <c r="K1099" s="25" t="str">
        <f>IF(ISBLANK(J1099),"",INDEX(호기!$A$1:$B$657,MATCH('생산계획(잉크)'!B1551,호기!$A$1:$A$657,0),2))</f>
        <v/>
      </c>
      <c r="L1099" s="24">
        <f>H1099+J1099-INDEX(표5[#All],MATCH(B1099,표5[[#All],[잉크]],0),5)</f>
        <v>0</v>
      </c>
      <c r="M1099" s="21" t="str">
        <f>IFERROR(L1099/INDEX(표5[#All],MATCH(B1099,표5[[#All],[잉크]],0),8),"")</f>
        <v/>
      </c>
      <c r="N1099" s="542"/>
      <c r="O1099" s="23" t="str">
        <f>IF(ISBLANK(N1099),"",INDEX(호기!$A$1:$B$657,MATCH('생산계획(잉크)'!B1551,호기!$A$1:$A$657,0),2))</f>
        <v/>
      </c>
      <c r="P1099" s="24">
        <f>L1099+N1099-INDEX(표5[#All],MATCH(B1099,표5[[#All],[잉크]],0),5)</f>
        <v>0</v>
      </c>
      <c r="Q1099" s="21" t="str">
        <f>IFERROR(P1099/INDEX(표5[#All],MATCH(B1099,표5[[#All],[잉크]],0),11),"")</f>
        <v/>
      </c>
      <c r="R1099" s="542"/>
      <c r="S1099" s="25" t="str">
        <f>IF(ISBLANK(R1099),"",INDEX(호기!$A$1:$B$657,MATCH('생산계획(잉크)'!B1551,호기!$A$1:$A$657,0),2))</f>
        <v/>
      </c>
      <c r="T1099" s="24">
        <f>P1099+R1099-INDEX(표5[#All],MATCH(B1099,표5[[#All],[잉크]],0),5)</f>
        <v>0</v>
      </c>
      <c r="U1099" s="21" t="str">
        <f>IFERROR(T1099/INDEX(표5[#All],MATCH(B1099,표5[[#All],[잉크]],0),14),"")</f>
        <v/>
      </c>
      <c r="V1099" s="542"/>
      <c r="W1099" s="23" t="str">
        <f>IF(ISBLANK(V1099),"",INDEX(호기!$A$1:$B$657,MATCH('생산계획(잉크)'!B1551,호기!$A$1:$A$657,0),2))</f>
        <v/>
      </c>
      <c r="X1099" s="24">
        <f>T1099+V1099-INDEX(표5[#All],MATCH(B1099,표5[[#All],[잉크]],0),5)</f>
        <v>0</v>
      </c>
      <c r="Y1099" s="21" t="str">
        <f>IFERROR(X1099/INDEX(표5[#All],MATCH(B1099,표5[[#All],[잉크]],0),17),"")</f>
        <v/>
      </c>
      <c r="Z1099" s="23"/>
      <c r="AA1099" s="23" t="str">
        <f>IF(ISBLANK(Z1099),"",INDEX(호기!$A$1:$B$657,MATCH('생산계획(잉크)'!B1551,호기!$A$1:$A$657,0),2))</f>
        <v/>
      </c>
      <c r="AB1099" s="24">
        <f>X1099+Z1099-INDEX(표5[#All],MATCH(B1099,표5[[#All],[잉크]],0),5)</f>
        <v>0</v>
      </c>
      <c r="AC1099" s="21" t="str">
        <f>IFERROR(AB1099/INDEX(표5[#All],MATCH(B1099,표5[[#All],[잉크]],0),20),"")</f>
        <v/>
      </c>
      <c r="AD1099" s="23"/>
      <c r="AE1099" s="235"/>
      <c r="BB1099" s="472"/>
      <c r="BC1099" s="472"/>
      <c r="BD1099" s="472"/>
      <c r="BE1099" s="472"/>
      <c r="BF1099" s="472"/>
    </row>
    <row r="1100" spans="1:58" s="471" customFormat="1" ht="17.25" hidden="1" customHeight="1" x14ac:dyDescent="0.3">
      <c r="A1100" s="471" t="s">
        <v>4912</v>
      </c>
      <c r="B1100" s="5" t="s">
        <v>4943</v>
      </c>
      <c r="C1100" s="68"/>
      <c r="D1100" s="69" t="str">
        <f>IFERROR(C1100/INDEX(표5[#All],MATCH(B1100,표5[[#All],[잉크]],0),2),"")</f>
        <v/>
      </c>
      <c r="E1100" s="22">
        <f>$C1100-INDEX(표5[#All],MATCH(B1100,표5[[#All],[잉크]],0),24)</f>
        <v>0</v>
      </c>
      <c r="F1100" s="542"/>
      <c r="G1100" s="23" t="str">
        <f>IF(ISBLANK(F1100),"",INDEX(호기!$A$1:$B$657,MATCH('생산계획(잉크)'!B1552,호기!$A$1:$A$657,0),2))</f>
        <v/>
      </c>
      <c r="H1100" s="24">
        <f>C1100+F1100-INDEX(표5[#All],MATCH(B1100,표5[[#All],[잉크]],0),2)</f>
        <v>0</v>
      </c>
      <c r="I1100" s="21" t="str">
        <f>IFERROR(H1100/INDEX(표5[#All],MATCH(B1100,표5[[#All],[잉크]],0),5),"")</f>
        <v/>
      </c>
      <c r="J1100" s="542"/>
      <c r="K1100" s="25" t="str">
        <f>IF(ISBLANK(J1100),"",INDEX(호기!$A$1:$B$657,MATCH('생산계획(잉크)'!B1552,호기!$A$1:$A$657,0),2))</f>
        <v/>
      </c>
      <c r="L1100" s="24">
        <f>H1100+J1100-INDEX(표5[#All],MATCH(B1100,표5[[#All],[잉크]],0),5)</f>
        <v>0</v>
      </c>
      <c r="M1100" s="21" t="str">
        <f>IFERROR(L1100/INDEX(표5[#All],MATCH(B1100,표5[[#All],[잉크]],0),8),"")</f>
        <v/>
      </c>
      <c r="N1100" s="542"/>
      <c r="O1100" s="23" t="str">
        <f>IF(ISBLANK(N1100),"",INDEX(호기!$A$1:$B$657,MATCH('생산계획(잉크)'!B1552,호기!$A$1:$A$657,0),2))</f>
        <v/>
      </c>
      <c r="P1100" s="24">
        <f>L1100+N1100-INDEX(표5[#All],MATCH(B1100,표5[[#All],[잉크]],0),5)</f>
        <v>0</v>
      </c>
      <c r="Q1100" s="21" t="str">
        <f>IFERROR(P1100/INDEX(표5[#All],MATCH(B1100,표5[[#All],[잉크]],0),11),"")</f>
        <v/>
      </c>
      <c r="R1100" s="542"/>
      <c r="S1100" s="25" t="str">
        <f>IF(ISBLANK(R1100),"",INDEX(호기!$A$1:$B$657,MATCH('생산계획(잉크)'!B1552,호기!$A$1:$A$657,0),2))</f>
        <v/>
      </c>
      <c r="T1100" s="24">
        <f>P1100+R1100-INDEX(표5[#All],MATCH(B1100,표5[[#All],[잉크]],0),5)</f>
        <v>0</v>
      </c>
      <c r="U1100" s="21" t="str">
        <f>IFERROR(T1100/INDEX(표5[#All],MATCH(B1100,표5[[#All],[잉크]],0),14),"")</f>
        <v/>
      </c>
      <c r="V1100" s="542"/>
      <c r="W1100" s="23" t="str">
        <f>IF(ISBLANK(V1100),"",INDEX(호기!$A$1:$B$657,MATCH('생산계획(잉크)'!B1552,호기!$A$1:$A$657,0),2))</f>
        <v/>
      </c>
      <c r="X1100" s="24">
        <f>T1100+V1100-INDEX(표5[#All],MATCH(B1100,표5[[#All],[잉크]],0),5)</f>
        <v>0</v>
      </c>
      <c r="Y1100" s="21" t="str">
        <f>IFERROR(X1100/INDEX(표5[#All],MATCH(B1100,표5[[#All],[잉크]],0),17),"")</f>
        <v/>
      </c>
      <c r="Z1100" s="23"/>
      <c r="AA1100" s="23" t="str">
        <f>IF(ISBLANK(Z1100),"",INDEX(호기!$A$1:$B$657,MATCH('생산계획(잉크)'!B1552,호기!$A$1:$A$657,0),2))</f>
        <v/>
      </c>
      <c r="AB1100" s="24">
        <f>X1100+Z1100-INDEX(표5[#All],MATCH(B1100,표5[[#All],[잉크]],0),5)</f>
        <v>0</v>
      </c>
      <c r="AC1100" s="21" t="str">
        <f>IFERROR(AB1100/INDEX(표5[#All],MATCH(B1100,표5[[#All],[잉크]],0),20),"")</f>
        <v/>
      </c>
      <c r="AD1100" s="23"/>
      <c r="AE1100" s="235"/>
      <c r="BB1100" s="472"/>
      <c r="BC1100" s="472"/>
      <c r="BD1100" s="472"/>
      <c r="BE1100" s="472"/>
      <c r="BF1100" s="472"/>
    </row>
    <row r="1101" spans="1:58" s="471" customFormat="1" ht="17.25" hidden="1" customHeight="1" x14ac:dyDescent="0.3">
      <c r="A1101" s="471" t="s">
        <v>4912</v>
      </c>
      <c r="B1101" s="5" t="s">
        <v>4949</v>
      </c>
      <c r="C1101" s="68"/>
      <c r="D1101" s="69" t="str">
        <f>IFERROR(C1101/INDEX(표5[#All],MATCH(B1101,표5[[#All],[잉크]],0),2),"")</f>
        <v/>
      </c>
      <c r="E1101" s="22">
        <f>$C1101-INDEX(표5[#All],MATCH(B1101,표5[[#All],[잉크]],0),24)</f>
        <v>0</v>
      </c>
      <c r="F1101" s="542"/>
      <c r="G1101" s="23" t="str">
        <f>IF(ISBLANK(F1101),"",INDEX(호기!$A$1:$B$657,MATCH('생산계획(잉크)'!B1553,호기!$A$1:$A$657,0),2))</f>
        <v/>
      </c>
      <c r="H1101" s="24">
        <f>C1101+F1101-INDEX(표5[#All],MATCH(B1101,표5[[#All],[잉크]],0),2)</f>
        <v>0</v>
      </c>
      <c r="I1101" s="21" t="str">
        <f>IFERROR(H1101/INDEX(표5[#All],MATCH(B1101,표5[[#All],[잉크]],0),5),"")</f>
        <v/>
      </c>
      <c r="J1101" s="542"/>
      <c r="K1101" s="25" t="str">
        <f>IF(ISBLANK(J1101),"",INDEX(호기!$A$1:$B$657,MATCH('생산계획(잉크)'!B1553,호기!$A$1:$A$657,0),2))</f>
        <v/>
      </c>
      <c r="L1101" s="24">
        <f>H1101+J1101-INDEX(표5[#All],MATCH(B1101,표5[[#All],[잉크]],0),5)</f>
        <v>0</v>
      </c>
      <c r="M1101" s="21" t="str">
        <f>IFERROR(L1101/INDEX(표5[#All],MATCH(B1101,표5[[#All],[잉크]],0),8),"")</f>
        <v/>
      </c>
      <c r="N1101" s="542"/>
      <c r="O1101" s="23" t="str">
        <f>IF(ISBLANK(N1101),"",INDEX(호기!$A$1:$B$657,MATCH('생산계획(잉크)'!B1553,호기!$A$1:$A$657,0),2))</f>
        <v/>
      </c>
      <c r="P1101" s="24">
        <f>L1101+N1101-INDEX(표5[#All],MATCH(B1101,표5[[#All],[잉크]],0),5)</f>
        <v>0</v>
      </c>
      <c r="Q1101" s="21" t="str">
        <f>IFERROR(P1101/INDEX(표5[#All],MATCH(B1101,표5[[#All],[잉크]],0),11),"")</f>
        <v/>
      </c>
      <c r="R1101" s="542"/>
      <c r="S1101" s="25" t="str">
        <f>IF(ISBLANK(R1101),"",INDEX(호기!$A$1:$B$657,MATCH('생산계획(잉크)'!B1553,호기!$A$1:$A$657,0),2))</f>
        <v/>
      </c>
      <c r="T1101" s="24">
        <f>P1101+R1101-INDEX(표5[#All],MATCH(B1101,표5[[#All],[잉크]],0),5)</f>
        <v>0</v>
      </c>
      <c r="U1101" s="21" t="str">
        <f>IFERROR(T1101/INDEX(표5[#All],MATCH(B1101,표5[[#All],[잉크]],0),14),"")</f>
        <v/>
      </c>
      <c r="V1101" s="542"/>
      <c r="W1101" s="23" t="str">
        <f>IF(ISBLANK(V1101),"",INDEX(호기!$A$1:$B$657,MATCH('생산계획(잉크)'!B1553,호기!$A$1:$A$657,0),2))</f>
        <v/>
      </c>
      <c r="X1101" s="24">
        <f>T1101+V1101-INDEX(표5[#All],MATCH(B1101,표5[[#All],[잉크]],0),5)</f>
        <v>0</v>
      </c>
      <c r="Y1101" s="21" t="str">
        <f>IFERROR(X1101/INDEX(표5[#All],MATCH(B1101,표5[[#All],[잉크]],0),17),"")</f>
        <v/>
      </c>
      <c r="Z1101" s="23"/>
      <c r="AA1101" s="23" t="str">
        <f>IF(ISBLANK(Z1101),"",INDEX(호기!$A$1:$B$657,MATCH('생산계획(잉크)'!B1553,호기!$A$1:$A$657,0),2))</f>
        <v/>
      </c>
      <c r="AB1101" s="24">
        <f>X1101+Z1101-INDEX(표5[#All],MATCH(B1101,표5[[#All],[잉크]],0),5)</f>
        <v>0</v>
      </c>
      <c r="AC1101" s="21" t="str">
        <f>IFERROR(AB1101/INDEX(표5[#All],MATCH(B1101,표5[[#All],[잉크]],0),20),"")</f>
        <v/>
      </c>
      <c r="AD1101" s="23"/>
      <c r="AE1101" s="235"/>
      <c r="BB1101" s="472"/>
      <c r="BC1101" s="472"/>
      <c r="BD1101" s="472"/>
      <c r="BE1101" s="472"/>
      <c r="BF1101" s="472"/>
    </row>
    <row r="1102" spans="1:58" s="471" customFormat="1" ht="17.25" hidden="1" customHeight="1" x14ac:dyDescent="0.3">
      <c r="A1102" s="471" t="s">
        <v>4912</v>
      </c>
      <c r="B1102" s="5" t="s">
        <v>4950</v>
      </c>
      <c r="C1102" s="68"/>
      <c r="D1102" s="69" t="str">
        <f>IFERROR(C1102/INDEX(표5[#All],MATCH(B1102,표5[[#All],[잉크]],0),2),"")</f>
        <v/>
      </c>
      <c r="E1102" s="22">
        <f>$C1102-INDEX(표5[#All],MATCH(B1102,표5[[#All],[잉크]],0),24)</f>
        <v>0</v>
      </c>
      <c r="F1102" s="542"/>
      <c r="G1102" s="23" t="str">
        <f>IF(ISBLANK(F1102),"",INDEX(호기!$A$1:$B$657,MATCH('생산계획(잉크)'!B1554,호기!$A$1:$A$657,0),2))</f>
        <v/>
      </c>
      <c r="H1102" s="24">
        <f>C1102+F1102-INDEX(표5[#All],MATCH(B1102,표5[[#All],[잉크]],0),2)</f>
        <v>0</v>
      </c>
      <c r="I1102" s="21" t="str">
        <f>IFERROR(H1102/INDEX(표5[#All],MATCH(B1102,표5[[#All],[잉크]],0),5),"")</f>
        <v/>
      </c>
      <c r="J1102" s="542"/>
      <c r="K1102" s="25" t="str">
        <f>IF(ISBLANK(J1102),"",INDEX(호기!$A$1:$B$657,MATCH('생산계획(잉크)'!B1554,호기!$A$1:$A$657,0),2))</f>
        <v/>
      </c>
      <c r="L1102" s="24">
        <f>H1102+J1102-INDEX(표5[#All],MATCH(B1102,표5[[#All],[잉크]],0),5)</f>
        <v>0</v>
      </c>
      <c r="M1102" s="21" t="str">
        <f>IFERROR(L1102/INDEX(표5[#All],MATCH(B1102,표5[[#All],[잉크]],0),8),"")</f>
        <v/>
      </c>
      <c r="N1102" s="542"/>
      <c r="O1102" s="23" t="str">
        <f>IF(ISBLANK(N1102),"",INDEX(호기!$A$1:$B$657,MATCH('생산계획(잉크)'!B1554,호기!$A$1:$A$657,0),2))</f>
        <v/>
      </c>
      <c r="P1102" s="24">
        <f>L1102+N1102-INDEX(표5[#All],MATCH(B1102,표5[[#All],[잉크]],0),5)</f>
        <v>0</v>
      </c>
      <c r="Q1102" s="21" t="str">
        <f>IFERROR(P1102/INDEX(표5[#All],MATCH(B1102,표5[[#All],[잉크]],0),11),"")</f>
        <v/>
      </c>
      <c r="R1102" s="542"/>
      <c r="S1102" s="25" t="str">
        <f>IF(ISBLANK(R1102),"",INDEX(호기!$A$1:$B$657,MATCH('생산계획(잉크)'!B1554,호기!$A$1:$A$657,0),2))</f>
        <v/>
      </c>
      <c r="T1102" s="24">
        <f>P1102+R1102-INDEX(표5[#All],MATCH(B1102,표5[[#All],[잉크]],0),5)</f>
        <v>0</v>
      </c>
      <c r="U1102" s="21" t="str">
        <f>IFERROR(T1102/INDEX(표5[#All],MATCH(B1102,표5[[#All],[잉크]],0),14),"")</f>
        <v/>
      </c>
      <c r="V1102" s="542"/>
      <c r="W1102" s="23" t="str">
        <f>IF(ISBLANK(V1102),"",INDEX(호기!$A$1:$B$657,MATCH('생산계획(잉크)'!B1554,호기!$A$1:$A$657,0),2))</f>
        <v/>
      </c>
      <c r="X1102" s="24">
        <f>T1102+V1102-INDEX(표5[#All],MATCH(B1102,표5[[#All],[잉크]],0),5)</f>
        <v>0</v>
      </c>
      <c r="Y1102" s="21" t="str">
        <f>IFERROR(X1102/INDEX(표5[#All],MATCH(B1102,표5[[#All],[잉크]],0),17),"")</f>
        <v/>
      </c>
      <c r="Z1102" s="23"/>
      <c r="AA1102" s="23" t="str">
        <f>IF(ISBLANK(Z1102),"",INDEX(호기!$A$1:$B$657,MATCH('생산계획(잉크)'!B1554,호기!$A$1:$A$657,0),2))</f>
        <v/>
      </c>
      <c r="AB1102" s="24">
        <f>X1102+Z1102-INDEX(표5[#All],MATCH(B1102,표5[[#All],[잉크]],0),5)</f>
        <v>0</v>
      </c>
      <c r="AC1102" s="21" t="str">
        <f>IFERROR(AB1102/INDEX(표5[#All],MATCH(B1102,표5[[#All],[잉크]],0),20),"")</f>
        <v/>
      </c>
      <c r="AD1102" s="23"/>
      <c r="AE1102" s="235"/>
      <c r="BB1102" s="472"/>
      <c r="BC1102" s="472"/>
      <c r="BD1102" s="472"/>
      <c r="BE1102" s="472"/>
      <c r="BF1102" s="472"/>
    </row>
    <row r="1103" spans="1:58" s="471" customFormat="1" ht="17.25" hidden="1" customHeight="1" x14ac:dyDescent="0.3">
      <c r="A1103" s="471" t="s">
        <v>4912</v>
      </c>
      <c r="B1103" s="5" t="s">
        <v>4961</v>
      </c>
      <c r="C1103" s="68"/>
      <c r="D1103" s="69" t="str">
        <f>IFERROR(C1103/INDEX(표5[#All],MATCH(B1103,표5[[#All],[잉크]],0),2),"")</f>
        <v/>
      </c>
      <c r="E1103" s="22">
        <f>$C1103-INDEX(표5[#All],MATCH(B1103,표5[[#All],[잉크]],0),24)</f>
        <v>0</v>
      </c>
      <c r="F1103" s="542"/>
      <c r="G1103" s="23" t="str">
        <f>IF(ISBLANK(F1103),"",INDEX(호기!$A$1:$B$657,MATCH('생산계획(잉크)'!B1555,호기!$A$1:$A$657,0),2))</f>
        <v/>
      </c>
      <c r="H1103" s="24">
        <f>C1103+F1103-INDEX(표5[#All],MATCH(B1103,표5[[#All],[잉크]],0),2)</f>
        <v>0</v>
      </c>
      <c r="I1103" s="21" t="str">
        <f>IFERROR(H1103/INDEX(표5[#All],MATCH(B1103,표5[[#All],[잉크]],0),5),"")</f>
        <v/>
      </c>
      <c r="J1103" s="542"/>
      <c r="K1103" s="25" t="str">
        <f>IF(ISBLANK(J1103),"",INDEX(호기!$A$1:$B$657,MATCH('생산계획(잉크)'!B1555,호기!$A$1:$A$657,0),2))</f>
        <v/>
      </c>
      <c r="L1103" s="24">
        <f>H1103+J1103-INDEX(표5[#All],MATCH(B1103,표5[[#All],[잉크]],0),5)</f>
        <v>0</v>
      </c>
      <c r="M1103" s="21" t="str">
        <f>IFERROR(L1103/INDEX(표5[#All],MATCH(B1103,표5[[#All],[잉크]],0),8),"")</f>
        <v/>
      </c>
      <c r="N1103" s="542"/>
      <c r="O1103" s="23" t="str">
        <f>IF(ISBLANK(N1103),"",INDEX(호기!$A$1:$B$657,MATCH('생산계획(잉크)'!B1555,호기!$A$1:$A$657,0),2))</f>
        <v/>
      </c>
      <c r="P1103" s="24">
        <f>L1103+N1103-INDEX(표5[#All],MATCH(B1103,표5[[#All],[잉크]],0),5)</f>
        <v>0</v>
      </c>
      <c r="Q1103" s="21" t="str">
        <f>IFERROR(P1103/INDEX(표5[#All],MATCH(B1103,표5[[#All],[잉크]],0),11),"")</f>
        <v/>
      </c>
      <c r="R1103" s="542"/>
      <c r="S1103" s="25" t="str">
        <f>IF(ISBLANK(R1103),"",INDEX(호기!$A$1:$B$657,MATCH('생산계획(잉크)'!B1555,호기!$A$1:$A$657,0),2))</f>
        <v/>
      </c>
      <c r="T1103" s="24">
        <f>P1103+R1103-INDEX(표5[#All],MATCH(B1103,표5[[#All],[잉크]],0),5)</f>
        <v>0</v>
      </c>
      <c r="U1103" s="21" t="str">
        <f>IFERROR(T1103/INDEX(표5[#All],MATCH(B1103,표5[[#All],[잉크]],0),14),"")</f>
        <v/>
      </c>
      <c r="V1103" s="542"/>
      <c r="W1103" s="23" t="str">
        <f>IF(ISBLANK(V1103),"",INDEX(호기!$A$1:$B$657,MATCH('생산계획(잉크)'!B1555,호기!$A$1:$A$657,0),2))</f>
        <v/>
      </c>
      <c r="X1103" s="24">
        <f>T1103+V1103-INDEX(표5[#All],MATCH(B1103,표5[[#All],[잉크]],0),5)</f>
        <v>0</v>
      </c>
      <c r="Y1103" s="21" t="str">
        <f>IFERROR(X1103/INDEX(표5[#All],MATCH(B1103,표5[[#All],[잉크]],0),17),"")</f>
        <v/>
      </c>
      <c r="Z1103" s="23"/>
      <c r="AA1103" s="23" t="str">
        <f>IF(ISBLANK(Z1103),"",INDEX(호기!$A$1:$B$657,MATCH('생산계획(잉크)'!B1555,호기!$A$1:$A$657,0),2))</f>
        <v/>
      </c>
      <c r="AB1103" s="24">
        <f>X1103+Z1103-INDEX(표5[#All],MATCH(B1103,표5[[#All],[잉크]],0),5)</f>
        <v>0</v>
      </c>
      <c r="AC1103" s="21" t="str">
        <f>IFERROR(AB1103/INDEX(표5[#All],MATCH(B1103,표5[[#All],[잉크]],0),20),"")</f>
        <v/>
      </c>
      <c r="AD1103" s="23"/>
      <c r="AE1103" s="235"/>
      <c r="BB1103" s="472"/>
      <c r="BC1103" s="472"/>
      <c r="BD1103" s="472"/>
      <c r="BE1103" s="472"/>
      <c r="BF1103" s="472"/>
    </row>
    <row r="1104" spans="1:58" s="471" customFormat="1" ht="17.25" hidden="1" customHeight="1" x14ac:dyDescent="0.3">
      <c r="A1104" s="471" t="s">
        <v>4912</v>
      </c>
      <c r="B1104" s="5" t="s">
        <v>4962</v>
      </c>
      <c r="C1104" s="68"/>
      <c r="D1104" s="69" t="str">
        <f>IFERROR(C1104/INDEX(표5[#All],MATCH(B1104,표5[[#All],[잉크]],0),2),"")</f>
        <v/>
      </c>
      <c r="E1104" s="22">
        <f>$C1104-INDEX(표5[#All],MATCH(B1104,표5[[#All],[잉크]],0),24)</f>
        <v>0</v>
      </c>
      <c r="F1104" s="542"/>
      <c r="G1104" s="23" t="str">
        <f>IF(ISBLANK(F1104),"",INDEX(호기!$A$1:$B$657,MATCH('생산계획(잉크)'!B1556,호기!$A$1:$A$657,0),2))</f>
        <v/>
      </c>
      <c r="H1104" s="24">
        <f>C1104+F1104-INDEX(표5[#All],MATCH(B1104,표5[[#All],[잉크]],0),2)</f>
        <v>0</v>
      </c>
      <c r="I1104" s="21" t="str">
        <f>IFERROR(H1104/INDEX(표5[#All],MATCH(B1104,표5[[#All],[잉크]],0),5),"")</f>
        <v/>
      </c>
      <c r="J1104" s="542"/>
      <c r="K1104" s="25" t="str">
        <f>IF(ISBLANK(J1104),"",INDEX(호기!$A$1:$B$657,MATCH('생산계획(잉크)'!B1556,호기!$A$1:$A$657,0),2))</f>
        <v/>
      </c>
      <c r="L1104" s="24">
        <f>H1104+J1104-INDEX(표5[#All],MATCH(B1104,표5[[#All],[잉크]],0),5)</f>
        <v>0</v>
      </c>
      <c r="M1104" s="21" t="str">
        <f>IFERROR(L1104/INDEX(표5[#All],MATCH(B1104,표5[[#All],[잉크]],0),8),"")</f>
        <v/>
      </c>
      <c r="N1104" s="542"/>
      <c r="O1104" s="23" t="str">
        <f>IF(ISBLANK(N1104),"",INDEX(호기!$A$1:$B$657,MATCH('생산계획(잉크)'!B1556,호기!$A$1:$A$657,0),2))</f>
        <v/>
      </c>
      <c r="P1104" s="24">
        <f>L1104+N1104-INDEX(표5[#All],MATCH(B1104,표5[[#All],[잉크]],0),5)</f>
        <v>0</v>
      </c>
      <c r="Q1104" s="21" t="str">
        <f>IFERROR(P1104/INDEX(표5[#All],MATCH(B1104,표5[[#All],[잉크]],0),11),"")</f>
        <v/>
      </c>
      <c r="R1104" s="542"/>
      <c r="S1104" s="25" t="str">
        <f>IF(ISBLANK(R1104),"",INDEX(호기!$A$1:$B$657,MATCH('생산계획(잉크)'!B1556,호기!$A$1:$A$657,0),2))</f>
        <v/>
      </c>
      <c r="T1104" s="24">
        <f>P1104+R1104-INDEX(표5[#All],MATCH(B1104,표5[[#All],[잉크]],0),5)</f>
        <v>0</v>
      </c>
      <c r="U1104" s="21" t="str">
        <f>IFERROR(T1104/INDEX(표5[#All],MATCH(B1104,표5[[#All],[잉크]],0),14),"")</f>
        <v/>
      </c>
      <c r="V1104" s="542"/>
      <c r="W1104" s="23" t="str">
        <f>IF(ISBLANK(V1104),"",INDEX(호기!$A$1:$B$657,MATCH('생산계획(잉크)'!B1556,호기!$A$1:$A$657,0),2))</f>
        <v/>
      </c>
      <c r="X1104" s="24">
        <f>T1104+V1104-INDEX(표5[#All],MATCH(B1104,표5[[#All],[잉크]],0),5)</f>
        <v>0</v>
      </c>
      <c r="Y1104" s="21" t="str">
        <f>IFERROR(X1104/INDEX(표5[#All],MATCH(B1104,표5[[#All],[잉크]],0),17),"")</f>
        <v/>
      </c>
      <c r="Z1104" s="23"/>
      <c r="AA1104" s="23" t="str">
        <f>IF(ISBLANK(Z1104),"",INDEX(호기!$A$1:$B$657,MATCH('생산계획(잉크)'!B1556,호기!$A$1:$A$657,0),2))</f>
        <v/>
      </c>
      <c r="AB1104" s="24">
        <f>X1104+Z1104-INDEX(표5[#All],MATCH(B1104,표5[[#All],[잉크]],0),5)</f>
        <v>0</v>
      </c>
      <c r="AC1104" s="21" t="str">
        <f>IFERROR(AB1104/INDEX(표5[#All],MATCH(B1104,표5[[#All],[잉크]],0),20),"")</f>
        <v/>
      </c>
      <c r="AD1104" s="23"/>
      <c r="AE1104" s="235"/>
      <c r="BB1104" s="472"/>
      <c r="BC1104" s="472"/>
      <c r="BD1104" s="472"/>
      <c r="BE1104" s="472"/>
      <c r="BF1104" s="472"/>
    </row>
    <row r="1105" spans="1:58" s="471" customFormat="1" ht="17.25" hidden="1" customHeight="1" x14ac:dyDescent="0.3">
      <c r="A1105" s="471" t="s">
        <v>4912</v>
      </c>
      <c r="B1105" s="5" t="s">
        <v>4983</v>
      </c>
      <c r="C1105" s="68"/>
      <c r="D1105" s="69" t="str">
        <f>IFERROR(C1105/INDEX(표5[#All],MATCH(B1105,표5[[#All],[잉크]],0),2),"")</f>
        <v/>
      </c>
      <c r="E1105" s="22">
        <f>$C1105-INDEX(표5[#All],MATCH(B1105,표5[[#All],[잉크]],0),24)</f>
        <v>0</v>
      </c>
      <c r="F1105" s="542"/>
      <c r="G1105" s="23" t="str">
        <f>IF(ISBLANK(F1105),"",INDEX(호기!$A$1:$B$657,MATCH('생산계획(잉크)'!B1557,호기!$A$1:$A$657,0),2))</f>
        <v/>
      </c>
      <c r="H1105" s="24">
        <f>C1105+F1105-INDEX(표5[#All],MATCH(B1105,표5[[#All],[잉크]],0),2)</f>
        <v>0</v>
      </c>
      <c r="I1105" s="21" t="str">
        <f>IFERROR(H1105/INDEX(표5[#All],MATCH(B1105,표5[[#All],[잉크]],0),5),"")</f>
        <v/>
      </c>
      <c r="J1105" s="542"/>
      <c r="K1105" s="25" t="str">
        <f>IF(ISBLANK(J1105),"",INDEX(호기!$A$1:$B$657,MATCH('생산계획(잉크)'!B1557,호기!$A$1:$A$657,0),2))</f>
        <v/>
      </c>
      <c r="L1105" s="24">
        <f>H1105+J1105-INDEX(표5[#All],MATCH(B1105,표5[[#All],[잉크]],0),5)</f>
        <v>0</v>
      </c>
      <c r="M1105" s="21" t="str">
        <f>IFERROR(L1105/INDEX(표5[#All],MATCH(B1105,표5[[#All],[잉크]],0),8),"")</f>
        <v/>
      </c>
      <c r="N1105" s="542"/>
      <c r="O1105" s="23" t="str">
        <f>IF(ISBLANK(N1105),"",INDEX(호기!$A$1:$B$657,MATCH('생산계획(잉크)'!B1557,호기!$A$1:$A$657,0),2))</f>
        <v/>
      </c>
      <c r="P1105" s="24">
        <f>L1105+N1105-INDEX(표5[#All],MATCH(B1105,표5[[#All],[잉크]],0),5)</f>
        <v>0</v>
      </c>
      <c r="Q1105" s="21" t="str">
        <f>IFERROR(P1105/INDEX(표5[#All],MATCH(B1105,표5[[#All],[잉크]],0),11),"")</f>
        <v/>
      </c>
      <c r="R1105" s="542"/>
      <c r="S1105" s="25" t="str">
        <f>IF(ISBLANK(R1105),"",INDEX(호기!$A$1:$B$657,MATCH('생산계획(잉크)'!B1557,호기!$A$1:$A$657,0),2))</f>
        <v/>
      </c>
      <c r="T1105" s="24">
        <f>P1105+R1105-INDEX(표5[#All],MATCH(B1105,표5[[#All],[잉크]],0),5)</f>
        <v>0</v>
      </c>
      <c r="U1105" s="21" t="str">
        <f>IFERROR(T1105/INDEX(표5[#All],MATCH(B1105,표5[[#All],[잉크]],0),14),"")</f>
        <v/>
      </c>
      <c r="V1105" s="542"/>
      <c r="W1105" s="23" t="str">
        <f>IF(ISBLANK(V1105),"",INDEX(호기!$A$1:$B$657,MATCH('생산계획(잉크)'!B1557,호기!$A$1:$A$657,0),2))</f>
        <v/>
      </c>
      <c r="X1105" s="24">
        <f>T1105+V1105-INDEX(표5[#All],MATCH(B1105,표5[[#All],[잉크]],0),5)</f>
        <v>0</v>
      </c>
      <c r="Y1105" s="21" t="str">
        <f>IFERROR(X1105/INDEX(표5[#All],MATCH(B1105,표5[[#All],[잉크]],0),17),"")</f>
        <v/>
      </c>
      <c r="Z1105" s="23"/>
      <c r="AA1105" s="23" t="str">
        <f>IF(ISBLANK(Z1105),"",INDEX(호기!$A$1:$B$657,MATCH('생산계획(잉크)'!B1557,호기!$A$1:$A$657,0),2))</f>
        <v/>
      </c>
      <c r="AB1105" s="24">
        <f>X1105+Z1105-INDEX(표5[#All],MATCH(B1105,표5[[#All],[잉크]],0),5)</f>
        <v>0</v>
      </c>
      <c r="AC1105" s="21" t="str">
        <f>IFERROR(AB1105/INDEX(표5[#All],MATCH(B1105,표5[[#All],[잉크]],0),20),"")</f>
        <v/>
      </c>
      <c r="AD1105" s="23"/>
      <c r="AE1105" s="235"/>
      <c r="BB1105" s="472"/>
      <c r="BC1105" s="472"/>
      <c r="BD1105" s="472"/>
      <c r="BE1105" s="472"/>
      <c r="BF1105" s="472"/>
    </row>
    <row r="1106" spans="1:58" s="471" customFormat="1" ht="17.25" hidden="1" customHeight="1" x14ac:dyDescent="0.3">
      <c r="A1106" s="471" t="s">
        <v>4912</v>
      </c>
      <c r="B1106" s="5" t="s">
        <v>4984</v>
      </c>
      <c r="C1106" s="68"/>
      <c r="D1106" s="69" t="str">
        <f>IFERROR(C1106/INDEX(표5[#All],MATCH(B1106,표5[[#All],[잉크]],0),2),"")</f>
        <v/>
      </c>
      <c r="E1106" s="22">
        <f>$C1106-INDEX(표5[#All],MATCH(B1106,표5[[#All],[잉크]],0),24)</f>
        <v>0</v>
      </c>
      <c r="F1106" s="542"/>
      <c r="G1106" s="23" t="str">
        <f>IF(ISBLANK(F1106),"",INDEX(호기!$A$1:$B$657,MATCH('생산계획(잉크)'!B1558,호기!$A$1:$A$657,0),2))</f>
        <v/>
      </c>
      <c r="H1106" s="24">
        <f>C1106+F1106-INDEX(표5[#All],MATCH(B1106,표5[[#All],[잉크]],0),2)</f>
        <v>0</v>
      </c>
      <c r="I1106" s="21" t="str">
        <f>IFERROR(H1106/INDEX(표5[#All],MATCH(B1106,표5[[#All],[잉크]],0),5),"")</f>
        <v/>
      </c>
      <c r="J1106" s="542"/>
      <c r="K1106" s="25" t="str">
        <f>IF(ISBLANK(J1106),"",INDEX(호기!$A$1:$B$657,MATCH('생산계획(잉크)'!B1558,호기!$A$1:$A$657,0),2))</f>
        <v/>
      </c>
      <c r="L1106" s="24">
        <f>H1106+J1106-INDEX(표5[#All],MATCH(B1106,표5[[#All],[잉크]],0),5)</f>
        <v>0</v>
      </c>
      <c r="M1106" s="21" t="str">
        <f>IFERROR(L1106/INDEX(표5[#All],MATCH(B1106,표5[[#All],[잉크]],0),8),"")</f>
        <v/>
      </c>
      <c r="N1106" s="542"/>
      <c r="O1106" s="23" t="str">
        <f>IF(ISBLANK(N1106),"",INDEX(호기!$A$1:$B$657,MATCH('생산계획(잉크)'!B1558,호기!$A$1:$A$657,0),2))</f>
        <v/>
      </c>
      <c r="P1106" s="24">
        <f>L1106+N1106-INDEX(표5[#All],MATCH(B1106,표5[[#All],[잉크]],0),5)</f>
        <v>0</v>
      </c>
      <c r="Q1106" s="21" t="str">
        <f>IFERROR(P1106/INDEX(표5[#All],MATCH(B1106,표5[[#All],[잉크]],0),11),"")</f>
        <v/>
      </c>
      <c r="R1106" s="542"/>
      <c r="S1106" s="25" t="str">
        <f>IF(ISBLANK(R1106),"",INDEX(호기!$A$1:$B$657,MATCH('생산계획(잉크)'!B1558,호기!$A$1:$A$657,0),2))</f>
        <v/>
      </c>
      <c r="T1106" s="24">
        <f>P1106+R1106-INDEX(표5[#All],MATCH(B1106,표5[[#All],[잉크]],0),5)</f>
        <v>0</v>
      </c>
      <c r="U1106" s="21" t="str">
        <f>IFERROR(T1106/INDEX(표5[#All],MATCH(B1106,표5[[#All],[잉크]],0),14),"")</f>
        <v/>
      </c>
      <c r="V1106" s="542"/>
      <c r="W1106" s="23" t="str">
        <f>IF(ISBLANK(V1106),"",INDEX(호기!$A$1:$B$657,MATCH('생산계획(잉크)'!B1558,호기!$A$1:$A$657,0),2))</f>
        <v/>
      </c>
      <c r="X1106" s="24">
        <f>T1106+V1106-INDEX(표5[#All],MATCH(B1106,표5[[#All],[잉크]],0),5)</f>
        <v>0</v>
      </c>
      <c r="Y1106" s="21" t="str">
        <f>IFERROR(X1106/INDEX(표5[#All],MATCH(B1106,표5[[#All],[잉크]],0),17),"")</f>
        <v/>
      </c>
      <c r="Z1106" s="23"/>
      <c r="AA1106" s="23" t="str">
        <f>IF(ISBLANK(Z1106),"",INDEX(호기!$A$1:$B$657,MATCH('생산계획(잉크)'!B1558,호기!$A$1:$A$657,0),2))</f>
        <v/>
      </c>
      <c r="AB1106" s="24">
        <f>X1106+Z1106-INDEX(표5[#All],MATCH(B1106,표5[[#All],[잉크]],0),5)</f>
        <v>0</v>
      </c>
      <c r="AC1106" s="21" t="str">
        <f>IFERROR(AB1106/INDEX(표5[#All],MATCH(B1106,표5[[#All],[잉크]],0),20),"")</f>
        <v/>
      </c>
      <c r="AD1106" s="23"/>
      <c r="AE1106" s="235"/>
      <c r="BB1106" s="472"/>
      <c r="BC1106" s="472"/>
      <c r="BD1106" s="472"/>
      <c r="BE1106" s="472"/>
      <c r="BF1106" s="472"/>
    </row>
    <row r="1107" spans="1:58" s="471" customFormat="1" ht="17.25" hidden="1" customHeight="1" x14ac:dyDescent="0.3">
      <c r="A1107" s="471" t="s">
        <v>4912</v>
      </c>
      <c r="B1107" s="5" t="s">
        <v>4988</v>
      </c>
      <c r="C1107" s="68"/>
      <c r="D1107" s="69" t="str">
        <f>IFERROR(C1107/INDEX(표5[#All],MATCH(B1107,표5[[#All],[잉크]],0),2),"")</f>
        <v/>
      </c>
      <c r="E1107" s="22">
        <f>$C1107-INDEX(표5[#All],MATCH(B1107,표5[[#All],[잉크]],0),24)</f>
        <v>0</v>
      </c>
      <c r="F1107" s="542"/>
      <c r="G1107" s="23" t="str">
        <f>IF(ISBLANK(F1107),"",INDEX(호기!$A$1:$B$657,MATCH('생산계획(잉크)'!B1559,호기!$A$1:$A$657,0),2))</f>
        <v/>
      </c>
      <c r="H1107" s="24">
        <f>C1107+F1107-INDEX(표5[#All],MATCH(B1107,표5[[#All],[잉크]],0),2)</f>
        <v>0</v>
      </c>
      <c r="I1107" s="21" t="str">
        <f>IFERROR(H1107/INDEX(표5[#All],MATCH(B1107,표5[[#All],[잉크]],0),5),"")</f>
        <v/>
      </c>
      <c r="J1107" s="542"/>
      <c r="K1107" s="25" t="str">
        <f>IF(ISBLANK(J1107),"",INDEX(호기!$A$1:$B$657,MATCH('생산계획(잉크)'!B1559,호기!$A$1:$A$657,0),2))</f>
        <v/>
      </c>
      <c r="L1107" s="24">
        <f>H1107+J1107-INDEX(표5[#All],MATCH(B1107,표5[[#All],[잉크]],0),5)</f>
        <v>0</v>
      </c>
      <c r="M1107" s="21" t="str">
        <f>IFERROR(L1107/INDEX(표5[#All],MATCH(B1107,표5[[#All],[잉크]],0),8),"")</f>
        <v/>
      </c>
      <c r="N1107" s="542"/>
      <c r="O1107" s="23" t="str">
        <f>IF(ISBLANK(N1107),"",INDEX(호기!$A$1:$B$657,MATCH('생산계획(잉크)'!B1559,호기!$A$1:$A$657,0),2))</f>
        <v/>
      </c>
      <c r="P1107" s="24">
        <f>L1107+N1107-INDEX(표5[#All],MATCH(B1107,표5[[#All],[잉크]],0),5)</f>
        <v>0</v>
      </c>
      <c r="Q1107" s="21" t="str">
        <f>IFERROR(P1107/INDEX(표5[#All],MATCH(B1107,표5[[#All],[잉크]],0),11),"")</f>
        <v/>
      </c>
      <c r="R1107" s="542"/>
      <c r="S1107" s="25" t="str">
        <f>IF(ISBLANK(R1107),"",INDEX(호기!$A$1:$B$657,MATCH('생산계획(잉크)'!B1559,호기!$A$1:$A$657,0),2))</f>
        <v/>
      </c>
      <c r="T1107" s="24">
        <f>P1107+R1107-INDEX(표5[#All],MATCH(B1107,표5[[#All],[잉크]],0),5)</f>
        <v>0</v>
      </c>
      <c r="U1107" s="21" t="str">
        <f>IFERROR(T1107/INDEX(표5[#All],MATCH(B1107,표5[[#All],[잉크]],0),14),"")</f>
        <v/>
      </c>
      <c r="V1107" s="542"/>
      <c r="W1107" s="23" t="str">
        <f>IF(ISBLANK(V1107),"",INDEX(호기!$A$1:$B$657,MATCH('생산계획(잉크)'!B1559,호기!$A$1:$A$657,0),2))</f>
        <v/>
      </c>
      <c r="X1107" s="24">
        <f>T1107+V1107-INDEX(표5[#All],MATCH(B1107,표5[[#All],[잉크]],0),5)</f>
        <v>0</v>
      </c>
      <c r="Y1107" s="21" t="str">
        <f>IFERROR(X1107/INDEX(표5[#All],MATCH(B1107,표5[[#All],[잉크]],0),17),"")</f>
        <v/>
      </c>
      <c r="Z1107" s="23"/>
      <c r="AA1107" s="23" t="str">
        <f>IF(ISBLANK(Z1107),"",INDEX(호기!$A$1:$B$657,MATCH('생산계획(잉크)'!B1559,호기!$A$1:$A$657,0),2))</f>
        <v/>
      </c>
      <c r="AB1107" s="24">
        <f>X1107+Z1107-INDEX(표5[#All],MATCH(B1107,표5[[#All],[잉크]],0),5)</f>
        <v>0</v>
      </c>
      <c r="AC1107" s="21" t="str">
        <f>IFERROR(AB1107/INDEX(표5[#All],MATCH(B1107,표5[[#All],[잉크]],0),20),"")</f>
        <v/>
      </c>
      <c r="AD1107" s="23"/>
      <c r="AE1107" s="235"/>
      <c r="BB1107" s="472"/>
      <c r="BC1107" s="472"/>
      <c r="BD1107" s="472"/>
      <c r="BE1107" s="472"/>
      <c r="BF1107" s="472"/>
    </row>
    <row r="1108" spans="1:58" s="471" customFormat="1" ht="17.25" hidden="1" customHeight="1" x14ac:dyDescent="0.3">
      <c r="A1108" s="471" t="s">
        <v>4912</v>
      </c>
      <c r="B1108" s="5" t="s">
        <v>4989</v>
      </c>
      <c r="C1108" s="68"/>
      <c r="D1108" s="69" t="str">
        <f>IFERROR(C1108/INDEX(표5[#All],MATCH(B1108,표5[[#All],[잉크]],0),2),"")</f>
        <v/>
      </c>
      <c r="E1108" s="22">
        <f>$C1108-INDEX(표5[#All],MATCH(B1108,표5[[#All],[잉크]],0),24)</f>
        <v>0</v>
      </c>
      <c r="F1108" s="542"/>
      <c r="G1108" s="23" t="str">
        <f>IF(ISBLANK(F1108),"",INDEX(호기!$A$1:$B$657,MATCH('생산계획(잉크)'!B1560,호기!$A$1:$A$657,0),2))</f>
        <v/>
      </c>
      <c r="H1108" s="24">
        <f>C1108+F1108-INDEX(표5[#All],MATCH(B1108,표5[[#All],[잉크]],0),2)</f>
        <v>0</v>
      </c>
      <c r="I1108" s="21" t="str">
        <f>IFERROR(H1108/INDEX(표5[#All],MATCH(B1108,표5[[#All],[잉크]],0),5),"")</f>
        <v/>
      </c>
      <c r="J1108" s="542"/>
      <c r="K1108" s="25" t="str">
        <f>IF(ISBLANK(J1108),"",INDEX(호기!$A$1:$B$657,MATCH('생산계획(잉크)'!B1560,호기!$A$1:$A$657,0),2))</f>
        <v/>
      </c>
      <c r="L1108" s="24">
        <f>H1108+J1108-INDEX(표5[#All],MATCH(B1108,표5[[#All],[잉크]],0),5)</f>
        <v>0</v>
      </c>
      <c r="M1108" s="21" t="str">
        <f>IFERROR(L1108/INDEX(표5[#All],MATCH(B1108,표5[[#All],[잉크]],0),8),"")</f>
        <v/>
      </c>
      <c r="N1108" s="542"/>
      <c r="O1108" s="23" t="str">
        <f>IF(ISBLANK(N1108),"",INDEX(호기!$A$1:$B$657,MATCH('생산계획(잉크)'!B1560,호기!$A$1:$A$657,0),2))</f>
        <v/>
      </c>
      <c r="P1108" s="24">
        <f>L1108+N1108-INDEX(표5[#All],MATCH(B1108,표5[[#All],[잉크]],0),5)</f>
        <v>0</v>
      </c>
      <c r="Q1108" s="21" t="str">
        <f>IFERROR(P1108/INDEX(표5[#All],MATCH(B1108,표5[[#All],[잉크]],0),11),"")</f>
        <v/>
      </c>
      <c r="R1108" s="542"/>
      <c r="S1108" s="25" t="str">
        <f>IF(ISBLANK(R1108),"",INDEX(호기!$A$1:$B$657,MATCH('생산계획(잉크)'!B1560,호기!$A$1:$A$657,0),2))</f>
        <v/>
      </c>
      <c r="T1108" s="24">
        <f>P1108+R1108-INDEX(표5[#All],MATCH(B1108,표5[[#All],[잉크]],0),5)</f>
        <v>0</v>
      </c>
      <c r="U1108" s="21" t="str">
        <f>IFERROR(T1108/INDEX(표5[#All],MATCH(B1108,표5[[#All],[잉크]],0),14),"")</f>
        <v/>
      </c>
      <c r="V1108" s="542"/>
      <c r="W1108" s="23" t="str">
        <f>IF(ISBLANK(V1108),"",INDEX(호기!$A$1:$B$657,MATCH('생산계획(잉크)'!B1560,호기!$A$1:$A$657,0),2))</f>
        <v/>
      </c>
      <c r="X1108" s="24">
        <f>T1108+V1108-INDEX(표5[#All],MATCH(B1108,표5[[#All],[잉크]],0),5)</f>
        <v>0</v>
      </c>
      <c r="Y1108" s="21" t="str">
        <f>IFERROR(X1108/INDEX(표5[#All],MATCH(B1108,표5[[#All],[잉크]],0),17),"")</f>
        <v/>
      </c>
      <c r="Z1108" s="23"/>
      <c r="AA1108" s="23" t="str">
        <f>IF(ISBLANK(Z1108),"",INDEX(호기!$A$1:$B$657,MATCH('생산계획(잉크)'!B1560,호기!$A$1:$A$657,0),2))</f>
        <v/>
      </c>
      <c r="AB1108" s="24">
        <f>X1108+Z1108-INDEX(표5[#All],MATCH(B1108,표5[[#All],[잉크]],0),5)</f>
        <v>0</v>
      </c>
      <c r="AC1108" s="21" t="str">
        <f>IFERROR(AB1108/INDEX(표5[#All],MATCH(B1108,표5[[#All],[잉크]],0),20),"")</f>
        <v/>
      </c>
      <c r="AD1108" s="23"/>
      <c r="AE1108" s="235"/>
      <c r="BB1108" s="472"/>
      <c r="BC1108" s="472"/>
      <c r="BD1108" s="472"/>
      <c r="BE1108" s="472"/>
      <c r="BF1108" s="472"/>
    </row>
    <row r="1109" spans="1:58" s="471" customFormat="1" ht="17.25" hidden="1" customHeight="1" x14ac:dyDescent="0.3">
      <c r="A1109" s="471" t="s">
        <v>4912</v>
      </c>
      <c r="B1109" s="5" t="s">
        <v>4997</v>
      </c>
      <c r="C1109" s="68"/>
      <c r="D1109" s="69" t="str">
        <f>IFERROR(C1109/INDEX(표5[#All],MATCH(B1109,표5[[#All],[잉크]],0),2),"")</f>
        <v/>
      </c>
      <c r="E1109" s="22">
        <f>$C1109-INDEX(표5[#All],MATCH(B1109,표5[[#All],[잉크]],0),24)</f>
        <v>0</v>
      </c>
      <c r="F1109" s="542"/>
      <c r="G1109" s="23" t="str">
        <f>IF(ISBLANK(F1109),"",INDEX(호기!$A$1:$B$657,MATCH('생산계획(잉크)'!B1561,호기!$A$1:$A$657,0),2))</f>
        <v/>
      </c>
      <c r="H1109" s="24">
        <f>C1109+F1109-INDEX(표5[#All],MATCH(B1109,표5[[#All],[잉크]],0),2)</f>
        <v>0</v>
      </c>
      <c r="I1109" s="21" t="str">
        <f>IFERROR(H1109/INDEX(표5[#All],MATCH(B1109,표5[[#All],[잉크]],0),5),"")</f>
        <v/>
      </c>
      <c r="J1109" s="542"/>
      <c r="K1109" s="25" t="str">
        <f>IF(ISBLANK(J1109),"",INDEX(호기!$A$1:$B$657,MATCH('생산계획(잉크)'!B1561,호기!$A$1:$A$657,0),2))</f>
        <v/>
      </c>
      <c r="L1109" s="24">
        <f>H1109+J1109-INDEX(표5[#All],MATCH(B1109,표5[[#All],[잉크]],0),5)</f>
        <v>0</v>
      </c>
      <c r="M1109" s="21" t="str">
        <f>IFERROR(L1109/INDEX(표5[#All],MATCH(B1109,표5[[#All],[잉크]],0),8),"")</f>
        <v/>
      </c>
      <c r="N1109" s="542"/>
      <c r="O1109" s="23" t="str">
        <f>IF(ISBLANK(N1109),"",INDEX(호기!$A$1:$B$657,MATCH('생산계획(잉크)'!B1561,호기!$A$1:$A$657,0),2))</f>
        <v/>
      </c>
      <c r="P1109" s="24">
        <f>L1109+N1109-INDEX(표5[#All],MATCH(B1109,표5[[#All],[잉크]],0),5)</f>
        <v>0</v>
      </c>
      <c r="Q1109" s="21" t="str">
        <f>IFERROR(P1109/INDEX(표5[#All],MATCH(B1109,표5[[#All],[잉크]],0),11),"")</f>
        <v/>
      </c>
      <c r="R1109" s="542"/>
      <c r="S1109" s="25" t="str">
        <f>IF(ISBLANK(R1109),"",INDEX(호기!$A$1:$B$657,MATCH('생산계획(잉크)'!B1561,호기!$A$1:$A$657,0),2))</f>
        <v/>
      </c>
      <c r="T1109" s="24">
        <f>P1109+R1109-INDEX(표5[#All],MATCH(B1109,표5[[#All],[잉크]],0),5)</f>
        <v>0</v>
      </c>
      <c r="U1109" s="21" t="str">
        <f>IFERROR(T1109/INDEX(표5[#All],MATCH(B1109,표5[[#All],[잉크]],0),14),"")</f>
        <v/>
      </c>
      <c r="V1109" s="542"/>
      <c r="W1109" s="23" t="str">
        <f>IF(ISBLANK(V1109),"",INDEX(호기!$A$1:$B$657,MATCH('생산계획(잉크)'!B1561,호기!$A$1:$A$657,0),2))</f>
        <v/>
      </c>
      <c r="X1109" s="24">
        <f>T1109+V1109-INDEX(표5[#All],MATCH(B1109,표5[[#All],[잉크]],0),5)</f>
        <v>0</v>
      </c>
      <c r="Y1109" s="21" t="str">
        <f>IFERROR(X1109/INDEX(표5[#All],MATCH(B1109,표5[[#All],[잉크]],0),17),"")</f>
        <v/>
      </c>
      <c r="Z1109" s="23"/>
      <c r="AA1109" s="23" t="str">
        <f>IF(ISBLANK(Z1109),"",INDEX(호기!$A$1:$B$657,MATCH('생산계획(잉크)'!B1561,호기!$A$1:$A$657,0),2))</f>
        <v/>
      </c>
      <c r="AB1109" s="24">
        <f>X1109+Z1109-INDEX(표5[#All],MATCH(B1109,표5[[#All],[잉크]],0),5)</f>
        <v>0</v>
      </c>
      <c r="AC1109" s="21" t="str">
        <f>IFERROR(AB1109/INDEX(표5[#All],MATCH(B1109,표5[[#All],[잉크]],0),20),"")</f>
        <v/>
      </c>
      <c r="AD1109" s="23"/>
      <c r="AE1109" s="235"/>
      <c r="BB1109" s="472"/>
      <c r="BC1109" s="472"/>
      <c r="BD1109" s="472"/>
      <c r="BE1109" s="472"/>
      <c r="BF1109" s="472"/>
    </row>
    <row r="1110" spans="1:58" s="471" customFormat="1" ht="17.25" hidden="1" customHeight="1" x14ac:dyDescent="0.3">
      <c r="A1110" s="471" t="s">
        <v>4912</v>
      </c>
      <c r="B1110" s="5" t="s">
        <v>5001</v>
      </c>
      <c r="C1110" s="68"/>
      <c r="D1110" s="69" t="str">
        <f>IFERROR(C1110/INDEX(표5[#All],MATCH(B1110,표5[[#All],[잉크]],0),2),"")</f>
        <v/>
      </c>
      <c r="E1110" s="22">
        <f>$C1110-INDEX(표5[#All],MATCH(B1110,표5[[#All],[잉크]],0),24)</f>
        <v>0</v>
      </c>
      <c r="F1110" s="542"/>
      <c r="G1110" s="23" t="str">
        <f>IF(ISBLANK(F1110),"",INDEX(호기!$A$1:$B$657,MATCH('생산계획(잉크)'!B1562,호기!$A$1:$A$657,0),2))</f>
        <v/>
      </c>
      <c r="H1110" s="24">
        <f>C1110+F1110-INDEX(표5[#All],MATCH(B1110,표5[[#All],[잉크]],0),2)</f>
        <v>0</v>
      </c>
      <c r="I1110" s="21" t="str">
        <f>IFERROR(H1110/INDEX(표5[#All],MATCH(B1110,표5[[#All],[잉크]],0),5),"")</f>
        <v/>
      </c>
      <c r="J1110" s="542"/>
      <c r="K1110" s="25" t="str">
        <f>IF(ISBLANK(J1110),"",INDEX(호기!$A$1:$B$657,MATCH('생산계획(잉크)'!B1562,호기!$A$1:$A$657,0),2))</f>
        <v/>
      </c>
      <c r="L1110" s="24">
        <f>H1110+J1110-INDEX(표5[#All],MATCH(B1110,표5[[#All],[잉크]],0),5)</f>
        <v>0</v>
      </c>
      <c r="M1110" s="21" t="str">
        <f>IFERROR(L1110/INDEX(표5[#All],MATCH(B1110,표5[[#All],[잉크]],0),8),"")</f>
        <v/>
      </c>
      <c r="N1110" s="542"/>
      <c r="O1110" s="23" t="str">
        <f>IF(ISBLANK(N1110),"",INDEX(호기!$A$1:$B$657,MATCH('생산계획(잉크)'!B1562,호기!$A$1:$A$657,0),2))</f>
        <v/>
      </c>
      <c r="P1110" s="24">
        <f>L1110+N1110-INDEX(표5[#All],MATCH(B1110,표5[[#All],[잉크]],0),5)</f>
        <v>0</v>
      </c>
      <c r="Q1110" s="21" t="str">
        <f>IFERROR(P1110/INDEX(표5[#All],MATCH(B1110,표5[[#All],[잉크]],0),11),"")</f>
        <v/>
      </c>
      <c r="R1110" s="542"/>
      <c r="S1110" s="25" t="str">
        <f>IF(ISBLANK(R1110),"",INDEX(호기!$A$1:$B$657,MATCH('생산계획(잉크)'!B1562,호기!$A$1:$A$657,0),2))</f>
        <v/>
      </c>
      <c r="T1110" s="24">
        <f>P1110+R1110-INDEX(표5[#All],MATCH(B1110,표5[[#All],[잉크]],0),5)</f>
        <v>0</v>
      </c>
      <c r="U1110" s="21" t="str">
        <f>IFERROR(T1110/INDEX(표5[#All],MATCH(B1110,표5[[#All],[잉크]],0),14),"")</f>
        <v/>
      </c>
      <c r="V1110" s="542"/>
      <c r="W1110" s="23" t="str">
        <f>IF(ISBLANK(V1110),"",INDEX(호기!$A$1:$B$657,MATCH('생산계획(잉크)'!B1562,호기!$A$1:$A$657,0),2))</f>
        <v/>
      </c>
      <c r="X1110" s="24">
        <f>T1110+V1110-INDEX(표5[#All],MATCH(B1110,표5[[#All],[잉크]],0),5)</f>
        <v>0</v>
      </c>
      <c r="Y1110" s="21" t="str">
        <f>IFERROR(X1110/INDEX(표5[#All],MATCH(B1110,표5[[#All],[잉크]],0),17),"")</f>
        <v/>
      </c>
      <c r="Z1110" s="23"/>
      <c r="AA1110" s="23" t="str">
        <f>IF(ISBLANK(Z1110),"",INDEX(호기!$A$1:$B$657,MATCH('생산계획(잉크)'!B1562,호기!$A$1:$A$657,0),2))</f>
        <v/>
      </c>
      <c r="AB1110" s="24">
        <f>X1110+Z1110-INDEX(표5[#All],MATCH(B1110,표5[[#All],[잉크]],0),5)</f>
        <v>0</v>
      </c>
      <c r="AC1110" s="21" t="str">
        <f>IFERROR(AB1110/INDEX(표5[#All],MATCH(B1110,표5[[#All],[잉크]],0),20),"")</f>
        <v/>
      </c>
      <c r="AD1110" s="23"/>
      <c r="AE1110" s="235"/>
      <c r="BB1110" s="472"/>
      <c r="BC1110" s="472"/>
      <c r="BD1110" s="472"/>
      <c r="BE1110" s="472"/>
      <c r="BF1110" s="472"/>
    </row>
    <row r="1111" spans="1:58" s="471" customFormat="1" ht="17.25" hidden="1" customHeight="1" x14ac:dyDescent="0.3">
      <c r="A1111" s="471" t="s">
        <v>4912</v>
      </c>
      <c r="B1111" s="5" t="s">
        <v>5008</v>
      </c>
      <c r="C1111" s="68"/>
      <c r="D1111" s="69" t="str">
        <f>IFERROR(C1111/INDEX(표5[#All],MATCH(B1111,표5[[#All],[잉크]],0),2),"")</f>
        <v/>
      </c>
      <c r="E1111" s="22">
        <f>$C1111-INDEX(표5[#All],MATCH(B1111,표5[[#All],[잉크]],0),24)</f>
        <v>0</v>
      </c>
      <c r="F1111" s="542"/>
      <c r="G1111" s="23" t="str">
        <f>IF(ISBLANK(F1111),"",INDEX(호기!$A$1:$B$657,MATCH('생산계획(잉크)'!B1563,호기!$A$1:$A$657,0),2))</f>
        <v/>
      </c>
      <c r="H1111" s="24">
        <f>C1111+F1111-INDEX(표5[#All],MATCH(B1111,표5[[#All],[잉크]],0),2)</f>
        <v>0</v>
      </c>
      <c r="I1111" s="21" t="str">
        <f>IFERROR(H1111/INDEX(표5[#All],MATCH(B1111,표5[[#All],[잉크]],0),5),"")</f>
        <v/>
      </c>
      <c r="J1111" s="542"/>
      <c r="K1111" s="25" t="str">
        <f>IF(ISBLANK(J1111),"",INDEX(호기!$A$1:$B$657,MATCH('생산계획(잉크)'!B1563,호기!$A$1:$A$657,0),2))</f>
        <v/>
      </c>
      <c r="L1111" s="24">
        <f>H1111+J1111-INDEX(표5[#All],MATCH(B1111,표5[[#All],[잉크]],0),5)</f>
        <v>0</v>
      </c>
      <c r="M1111" s="21" t="str">
        <f>IFERROR(L1111/INDEX(표5[#All],MATCH(B1111,표5[[#All],[잉크]],0),8),"")</f>
        <v/>
      </c>
      <c r="N1111" s="542"/>
      <c r="O1111" s="23" t="str">
        <f>IF(ISBLANK(N1111),"",INDEX(호기!$A$1:$B$657,MATCH('생산계획(잉크)'!B1563,호기!$A$1:$A$657,0),2))</f>
        <v/>
      </c>
      <c r="P1111" s="24">
        <f>L1111+N1111-INDEX(표5[#All],MATCH(B1111,표5[[#All],[잉크]],0),5)</f>
        <v>0</v>
      </c>
      <c r="Q1111" s="21" t="str">
        <f>IFERROR(P1111/INDEX(표5[#All],MATCH(B1111,표5[[#All],[잉크]],0),11),"")</f>
        <v/>
      </c>
      <c r="R1111" s="542"/>
      <c r="S1111" s="25" t="str">
        <f>IF(ISBLANK(R1111),"",INDEX(호기!$A$1:$B$657,MATCH('생산계획(잉크)'!B1563,호기!$A$1:$A$657,0),2))</f>
        <v/>
      </c>
      <c r="T1111" s="24">
        <f>P1111+R1111-INDEX(표5[#All],MATCH(B1111,표5[[#All],[잉크]],0),5)</f>
        <v>0</v>
      </c>
      <c r="U1111" s="21" t="str">
        <f>IFERROR(T1111/INDEX(표5[#All],MATCH(B1111,표5[[#All],[잉크]],0),14),"")</f>
        <v/>
      </c>
      <c r="V1111" s="542"/>
      <c r="W1111" s="23" t="str">
        <f>IF(ISBLANK(V1111),"",INDEX(호기!$A$1:$B$657,MATCH('생산계획(잉크)'!B1563,호기!$A$1:$A$657,0),2))</f>
        <v/>
      </c>
      <c r="X1111" s="24">
        <f>T1111+V1111-INDEX(표5[#All],MATCH(B1111,표5[[#All],[잉크]],0),5)</f>
        <v>0</v>
      </c>
      <c r="Y1111" s="21" t="str">
        <f>IFERROR(X1111/INDEX(표5[#All],MATCH(B1111,표5[[#All],[잉크]],0),17),"")</f>
        <v/>
      </c>
      <c r="Z1111" s="23"/>
      <c r="AA1111" s="23" t="str">
        <f>IF(ISBLANK(Z1111),"",INDEX(호기!$A$1:$B$657,MATCH('생산계획(잉크)'!B1563,호기!$A$1:$A$657,0),2))</f>
        <v/>
      </c>
      <c r="AB1111" s="24">
        <f>X1111+Z1111-INDEX(표5[#All],MATCH(B1111,표5[[#All],[잉크]],0),5)</f>
        <v>0</v>
      </c>
      <c r="AC1111" s="21" t="str">
        <f>IFERROR(AB1111/INDEX(표5[#All],MATCH(B1111,표5[[#All],[잉크]],0),20),"")</f>
        <v/>
      </c>
      <c r="AD1111" s="23"/>
      <c r="AE1111" s="235"/>
      <c r="BB1111" s="472"/>
      <c r="BC1111" s="472"/>
      <c r="BD1111" s="472"/>
      <c r="BE1111" s="472"/>
      <c r="BF1111" s="472"/>
    </row>
    <row r="1112" spans="1:58" s="471" customFormat="1" ht="17.25" hidden="1" customHeight="1" x14ac:dyDescent="0.3">
      <c r="A1112" s="471" t="s">
        <v>4912</v>
      </c>
      <c r="B1112" s="5" t="s">
        <v>5006</v>
      </c>
      <c r="C1112" s="68"/>
      <c r="D1112" s="69" t="str">
        <f>IFERROR(C1112/INDEX(표5[#All],MATCH(B1112,표5[[#All],[잉크]],0),2),"")</f>
        <v/>
      </c>
      <c r="E1112" s="22">
        <f>$C1112-INDEX(표5[#All],MATCH(B1112,표5[[#All],[잉크]],0),24)</f>
        <v>0</v>
      </c>
      <c r="F1112" s="542"/>
      <c r="G1112" s="23" t="str">
        <f>IF(ISBLANK(F1112),"",INDEX(호기!$A$1:$B$657,MATCH('생산계획(잉크)'!B1564,호기!$A$1:$A$657,0),2))</f>
        <v/>
      </c>
      <c r="H1112" s="24">
        <f>C1112+F1112-INDEX(표5[#All],MATCH(B1112,표5[[#All],[잉크]],0),2)</f>
        <v>0</v>
      </c>
      <c r="I1112" s="21" t="str">
        <f>IFERROR(H1112/INDEX(표5[#All],MATCH(B1112,표5[[#All],[잉크]],0),5),"")</f>
        <v/>
      </c>
      <c r="J1112" s="542"/>
      <c r="K1112" s="25" t="str">
        <f>IF(ISBLANK(J1112),"",INDEX(호기!$A$1:$B$657,MATCH('생산계획(잉크)'!B1564,호기!$A$1:$A$657,0),2))</f>
        <v/>
      </c>
      <c r="L1112" s="24">
        <f>H1112+J1112-INDEX(표5[#All],MATCH(B1112,표5[[#All],[잉크]],0),5)</f>
        <v>0</v>
      </c>
      <c r="M1112" s="21" t="str">
        <f>IFERROR(L1112/INDEX(표5[#All],MATCH(B1112,표5[[#All],[잉크]],0),8),"")</f>
        <v/>
      </c>
      <c r="N1112" s="542"/>
      <c r="O1112" s="23" t="str">
        <f>IF(ISBLANK(N1112),"",INDEX(호기!$A$1:$B$657,MATCH('생산계획(잉크)'!B1564,호기!$A$1:$A$657,0),2))</f>
        <v/>
      </c>
      <c r="P1112" s="24">
        <f>L1112+N1112-INDEX(표5[#All],MATCH(B1112,표5[[#All],[잉크]],0),5)</f>
        <v>0</v>
      </c>
      <c r="Q1112" s="21" t="str">
        <f>IFERROR(P1112/INDEX(표5[#All],MATCH(B1112,표5[[#All],[잉크]],0),11),"")</f>
        <v/>
      </c>
      <c r="R1112" s="542"/>
      <c r="S1112" s="25" t="str">
        <f>IF(ISBLANK(R1112),"",INDEX(호기!$A$1:$B$657,MATCH('생산계획(잉크)'!B1564,호기!$A$1:$A$657,0),2))</f>
        <v/>
      </c>
      <c r="T1112" s="24">
        <f>P1112+R1112-INDEX(표5[#All],MATCH(B1112,표5[[#All],[잉크]],0),5)</f>
        <v>0</v>
      </c>
      <c r="U1112" s="21" t="str">
        <f>IFERROR(T1112/INDEX(표5[#All],MATCH(B1112,표5[[#All],[잉크]],0),14),"")</f>
        <v/>
      </c>
      <c r="V1112" s="542"/>
      <c r="W1112" s="23" t="str">
        <f>IF(ISBLANK(V1112),"",INDEX(호기!$A$1:$B$657,MATCH('생산계획(잉크)'!B1564,호기!$A$1:$A$657,0),2))</f>
        <v/>
      </c>
      <c r="X1112" s="24">
        <f>T1112+V1112-INDEX(표5[#All],MATCH(B1112,표5[[#All],[잉크]],0),5)</f>
        <v>0</v>
      </c>
      <c r="Y1112" s="21" t="str">
        <f>IFERROR(X1112/INDEX(표5[#All],MATCH(B1112,표5[[#All],[잉크]],0),17),"")</f>
        <v/>
      </c>
      <c r="Z1112" s="23"/>
      <c r="AA1112" s="23" t="str">
        <f>IF(ISBLANK(Z1112),"",INDEX(호기!$A$1:$B$657,MATCH('생산계획(잉크)'!B1564,호기!$A$1:$A$657,0),2))</f>
        <v/>
      </c>
      <c r="AB1112" s="24">
        <f>X1112+Z1112-INDEX(표5[#All],MATCH(B1112,표5[[#All],[잉크]],0),5)</f>
        <v>0</v>
      </c>
      <c r="AC1112" s="21" t="str">
        <f>IFERROR(AB1112/INDEX(표5[#All],MATCH(B1112,표5[[#All],[잉크]],0),20),"")</f>
        <v/>
      </c>
      <c r="AD1112" s="23"/>
      <c r="AE1112" s="235"/>
      <c r="BB1112" s="472"/>
      <c r="BC1112" s="472"/>
      <c r="BD1112" s="472"/>
      <c r="BE1112" s="472"/>
      <c r="BF1112" s="472"/>
    </row>
    <row r="1113" spans="1:58" s="471" customFormat="1" ht="17.25" hidden="1" customHeight="1" x14ac:dyDescent="0.3">
      <c r="A1113" s="471" t="s">
        <v>4912</v>
      </c>
      <c r="B1113" s="5" t="s">
        <v>5007</v>
      </c>
      <c r="C1113" s="68"/>
      <c r="D1113" s="69" t="str">
        <f>IFERROR(C1113/INDEX(표5[#All],MATCH(B1113,표5[[#All],[잉크]],0),2),"")</f>
        <v/>
      </c>
      <c r="E1113" s="22">
        <f>$C1113-INDEX(표5[#All],MATCH(B1113,표5[[#All],[잉크]],0),24)</f>
        <v>0</v>
      </c>
      <c r="F1113" s="542"/>
      <c r="G1113" s="23" t="str">
        <f>IF(ISBLANK(F1113),"",INDEX(호기!$A$1:$B$657,MATCH('생산계획(잉크)'!B1565,호기!$A$1:$A$657,0),2))</f>
        <v/>
      </c>
      <c r="H1113" s="24">
        <f>C1113+F1113-INDEX(표5[#All],MATCH(B1113,표5[[#All],[잉크]],0),2)</f>
        <v>0</v>
      </c>
      <c r="I1113" s="21" t="str">
        <f>IFERROR(H1113/INDEX(표5[#All],MATCH(B1113,표5[[#All],[잉크]],0),5),"")</f>
        <v/>
      </c>
      <c r="J1113" s="542"/>
      <c r="K1113" s="25" t="str">
        <f>IF(ISBLANK(J1113),"",INDEX(호기!$A$1:$B$657,MATCH('생산계획(잉크)'!B1565,호기!$A$1:$A$657,0),2))</f>
        <v/>
      </c>
      <c r="L1113" s="24">
        <f>H1113+J1113-INDEX(표5[#All],MATCH(B1113,표5[[#All],[잉크]],0),5)</f>
        <v>0</v>
      </c>
      <c r="M1113" s="21" t="str">
        <f>IFERROR(L1113/INDEX(표5[#All],MATCH(B1113,표5[[#All],[잉크]],0),8),"")</f>
        <v/>
      </c>
      <c r="N1113" s="542"/>
      <c r="O1113" s="23" t="str">
        <f>IF(ISBLANK(N1113),"",INDEX(호기!$A$1:$B$657,MATCH('생산계획(잉크)'!B1565,호기!$A$1:$A$657,0),2))</f>
        <v/>
      </c>
      <c r="P1113" s="24">
        <f>L1113+N1113-INDEX(표5[#All],MATCH(B1113,표5[[#All],[잉크]],0),5)</f>
        <v>0</v>
      </c>
      <c r="Q1113" s="21" t="str">
        <f>IFERROR(P1113/INDEX(표5[#All],MATCH(B1113,표5[[#All],[잉크]],0),11),"")</f>
        <v/>
      </c>
      <c r="R1113" s="542"/>
      <c r="S1113" s="25" t="str">
        <f>IF(ISBLANK(R1113),"",INDEX(호기!$A$1:$B$657,MATCH('생산계획(잉크)'!B1565,호기!$A$1:$A$657,0),2))</f>
        <v/>
      </c>
      <c r="T1113" s="24">
        <f>P1113+R1113-INDEX(표5[#All],MATCH(B1113,표5[[#All],[잉크]],0),5)</f>
        <v>0</v>
      </c>
      <c r="U1113" s="21" t="str">
        <f>IFERROR(T1113/INDEX(표5[#All],MATCH(B1113,표5[[#All],[잉크]],0),14),"")</f>
        <v/>
      </c>
      <c r="V1113" s="542"/>
      <c r="W1113" s="23" t="str">
        <f>IF(ISBLANK(V1113),"",INDEX(호기!$A$1:$B$657,MATCH('생산계획(잉크)'!B1565,호기!$A$1:$A$657,0),2))</f>
        <v/>
      </c>
      <c r="X1113" s="24">
        <f>T1113+V1113-INDEX(표5[#All],MATCH(B1113,표5[[#All],[잉크]],0),5)</f>
        <v>0</v>
      </c>
      <c r="Y1113" s="21" t="str">
        <f>IFERROR(X1113/INDEX(표5[#All],MATCH(B1113,표5[[#All],[잉크]],0),17),"")</f>
        <v/>
      </c>
      <c r="Z1113" s="23"/>
      <c r="AA1113" s="23" t="str">
        <f>IF(ISBLANK(Z1113),"",INDEX(호기!$A$1:$B$657,MATCH('생산계획(잉크)'!B1565,호기!$A$1:$A$657,0),2))</f>
        <v/>
      </c>
      <c r="AB1113" s="24">
        <f>X1113+Z1113-INDEX(표5[#All],MATCH(B1113,표5[[#All],[잉크]],0),5)</f>
        <v>0</v>
      </c>
      <c r="AC1113" s="21" t="str">
        <f>IFERROR(AB1113/INDEX(표5[#All],MATCH(B1113,표5[[#All],[잉크]],0),20),"")</f>
        <v/>
      </c>
      <c r="AD1113" s="23"/>
      <c r="AE1113" s="235"/>
      <c r="BB1113" s="472"/>
      <c r="BC1113" s="472"/>
      <c r="BD1113" s="472"/>
      <c r="BE1113" s="472"/>
      <c r="BF1113" s="472"/>
    </row>
    <row r="1114" spans="1:58" s="471" customFormat="1" ht="17.25" hidden="1" customHeight="1" x14ac:dyDescent="0.3">
      <c r="A1114" s="471" t="s">
        <v>4912</v>
      </c>
      <c r="B1114" s="5" t="s">
        <v>5010</v>
      </c>
      <c r="C1114" s="68"/>
      <c r="D1114" s="69" t="str">
        <f>IFERROR(C1114/INDEX(표5[#All],MATCH(B1114,표5[[#All],[잉크]],0),2),"")</f>
        <v/>
      </c>
      <c r="E1114" s="22">
        <f>$C1114-INDEX(표5[#All],MATCH(B1114,표5[[#All],[잉크]],0),24)</f>
        <v>0</v>
      </c>
      <c r="F1114" s="542"/>
      <c r="G1114" s="23" t="str">
        <f>IF(ISBLANK(F1114),"",INDEX(호기!$A$1:$B$657,MATCH('생산계획(잉크)'!B1566,호기!$A$1:$A$657,0),2))</f>
        <v/>
      </c>
      <c r="H1114" s="24">
        <f>C1114+F1114-INDEX(표5[#All],MATCH(B1114,표5[[#All],[잉크]],0),2)</f>
        <v>0</v>
      </c>
      <c r="I1114" s="21" t="str">
        <f>IFERROR(H1114/INDEX(표5[#All],MATCH(B1114,표5[[#All],[잉크]],0),5),"")</f>
        <v/>
      </c>
      <c r="J1114" s="542"/>
      <c r="K1114" s="25" t="str">
        <f>IF(ISBLANK(J1114),"",INDEX(호기!$A$1:$B$657,MATCH('생산계획(잉크)'!B1566,호기!$A$1:$A$657,0),2))</f>
        <v/>
      </c>
      <c r="L1114" s="24">
        <f>H1114+J1114-INDEX(표5[#All],MATCH(B1114,표5[[#All],[잉크]],0),5)</f>
        <v>0</v>
      </c>
      <c r="M1114" s="21" t="str">
        <f>IFERROR(L1114/INDEX(표5[#All],MATCH(B1114,표5[[#All],[잉크]],0),8),"")</f>
        <v/>
      </c>
      <c r="N1114" s="542"/>
      <c r="O1114" s="23" t="str">
        <f>IF(ISBLANK(N1114),"",INDEX(호기!$A$1:$B$657,MATCH('생산계획(잉크)'!B1566,호기!$A$1:$A$657,0),2))</f>
        <v/>
      </c>
      <c r="P1114" s="24">
        <f>L1114+N1114-INDEX(표5[#All],MATCH(B1114,표5[[#All],[잉크]],0),5)</f>
        <v>0</v>
      </c>
      <c r="Q1114" s="21" t="str">
        <f>IFERROR(P1114/INDEX(표5[#All],MATCH(B1114,표5[[#All],[잉크]],0),11),"")</f>
        <v/>
      </c>
      <c r="R1114" s="542"/>
      <c r="S1114" s="25" t="str">
        <f>IF(ISBLANK(R1114),"",INDEX(호기!$A$1:$B$657,MATCH('생산계획(잉크)'!B1566,호기!$A$1:$A$657,0),2))</f>
        <v/>
      </c>
      <c r="T1114" s="24">
        <f>P1114+R1114-INDEX(표5[#All],MATCH(B1114,표5[[#All],[잉크]],0),5)</f>
        <v>0</v>
      </c>
      <c r="U1114" s="21" t="str">
        <f>IFERROR(T1114/INDEX(표5[#All],MATCH(B1114,표5[[#All],[잉크]],0),14),"")</f>
        <v/>
      </c>
      <c r="V1114" s="542"/>
      <c r="W1114" s="23" t="str">
        <f>IF(ISBLANK(V1114),"",INDEX(호기!$A$1:$B$657,MATCH('생산계획(잉크)'!B1566,호기!$A$1:$A$657,0),2))</f>
        <v/>
      </c>
      <c r="X1114" s="24">
        <f>T1114+V1114-INDEX(표5[#All],MATCH(B1114,표5[[#All],[잉크]],0),5)</f>
        <v>0</v>
      </c>
      <c r="Y1114" s="21" t="str">
        <f>IFERROR(X1114/INDEX(표5[#All],MATCH(B1114,표5[[#All],[잉크]],0),17),"")</f>
        <v/>
      </c>
      <c r="Z1114" s="23"/>
      <c r="AA1114" s="23" t="str">
        <f>IF(ISBLANK(Z1114),"",INDEX(호기!$A$1:$B$657,MATCH('생산계획(잉크)'!B1566,호기!$A$1:$A$657,0),2))</f>
        <v/>
      </c>
      <c r="AB1114" s="24">
        <f>X1114+Z1114-INDEX(표5[#All],MATCH(B1114,표5[[#All],[잉크]],0),5)</f>
        <v>0</v>
      </c>
      <c r="AC1114" s="21" t="str">
        <f>IFERROR(AB1114/INDEX(표5[#All],MATCH(B1114,표5[[#All],[잉크]],0),20),"")</f>
        <v/>
      </c>
      <c r="AD1114" s="23"/>
      <c r="AE1114" s="235"/>
      <c r="BB1114" s="472"/>
      <c r="BC1114" s="472"/>
      <c r="BD1114" s="472"/>
      <c r="BE1114" s="472"/>
      <c r="BF1114" s="472"/>
    </row>
    <row r="1115" spans="1:58" s="471" customFormat="1" ht="17.25" hidden="1" customHeight="1" x14ac:dyDescent="0.3">
      <c r="A1115" s="471" t="s">
        <v>4912</v>
      </c>
      <c r="B1115" s="5" t="s">
        <v>5019</v>
      </c>
      <c r="C1115" s="68"/>
      <c r="D1115" s="69" t="str">
        <f>IFERROR(C1115/INDEX(표5[#All],MATCH(B1115,표5[[#All],[잉크]],0),2),"")</f>
        <v/>
      </c>
      <c r="E1115" s="22">
        <f>$C1115-INDEX(표5[#All],MATCH(B1115,표5[[#All],[잉크]],0),24)</f>
        <v>0</v>
      </c>
      <c r="F1115" s="542"/>
      <c r="G1115" s="23" t="str">
        <f>IF(ISBLANK(F1115),"",INDEX(호기!$A$1:$B$657,MATCH('생산계획(잉크)'!B1567,호기!$A$1:$A$657,0),2))</f>
        <v/>
      </c>
      <c r="H1115" s="24">
        <f>C1115+F1115-INDEX(표5[#All],MATCH(B1115,표5[[#All],[잉크]],0),2)</f>
        <v>0</v>
      </c>
      <c r="I1115" s="21" t="str">
        <f>IFERROR(H1115/INDEX(표5[#All],MATCH(B1115,표5[[#All],[잉크]],0),5),"")</f>
        <v/>
      </c>
      <c r="J1115" s="542"/>
      <c r="K1115" s="25" t="str">
        <f>IF(ISBLANK(J1115),"",INDEX(호기!$A$1:$B$657,MATCH('생산계획(잉크)'!B1567,호기!$A$1:$A$657,0),2))</f>
        <v/>
      </c>
      <c r="L1115" s="24">
        <f>H1115+J1115-INDEX(표5[#All],MATCH(B1115,표5[[#All],[잉크]],0),5)</f>
        <v>0</v>
      </c>
      <c r="M1115" s="21" t="str">
        <f>IFERROR(L1115/INDEX(표5[#All],MATCH(B1115,표5[[#All],[잉크]],0),8),"")</f>
        <v/>
      </c>
      <c r="N1115" s="542"/>
      <c r="O1115" s="23" t="str">
        <f>IF(ISBLANK(N1115),"",INDEX(호기!$A$1:$B$657,MATCH('생산계획(잉크)'!B1567,호기!$A$1:$A$657,0),2))</f>
        <v/>
      </c>
      <c r="P1115" s="24">
        <f>L1115+N1115-INDEX(표5[#All],MATCH(B1115,표5[[#All],[잉크]],0),5)</f>
        <v>0</v>
      </c>
      <c r="Q1115" s="21" t="str">
        <f>IFERROR(P1115/INDEX(표5[#All],MATCH(B1115,표5[[#All],[잉크]],0),11),"")</f>
        <v/>
      </c>
      <c r="R1115" s="542"/>
      <c r="S1115" s="25" t="str">
        <f>IF(ISBLANK(R1115),"",INDEX(호기!$A$1:$B$657,MATCH('생산계획(잉크)'!B1567,호기!$A$1:$A$657,0),2))</f>
        <v/>
      </c>
      <c r="T1115" s="24">
        <f>P1115+R1115-INDEX(표5[#All],MATCH(B1115,표5[[#All],[잉크]],0),5)</f>
        <v>0</v>
      </c>
      <c r="U1115" s="21" t="str">
        <f>IFERROR(T1115/INDEX(표5[#All],MATCH(B1115,표5[[#All],[잉크]],0),14),"")</f>
        <v/>
      </c>
      <c r="V1115" s="542"/>
      <c r="W1115" s="23" t="str">
        <f>IF(ISBLANK(V1115),"",INDEX(호기!$A$1:$B$657,MATCH('생산계획(잉크)'!B1567,호기!$A$1:$A$657,0),2))</f>
        <v/>
      </c>
      <c r="X1115" s="24">
        <f>T1115+V1115-INDEX(표5[#All],MATCH(B1115,표5[[#All],[잉크]],0),5)</f>
        <v>0</v>
      </c>
      <c r="Y1115" s="21" t="str">
        <f>IFERROR(X1115/INDEX(표5[#All],MATCH(B1115,표5[[#All],[잉크]],0),17),"")</f>
        <v/>
      </c>
      <c r="Z1115" s="23"/>
      <c r="AA1115" s="23" t="str">
        <f>IF(ISBLANK(Z1115),"",INDEX(호기!$A$1:$B$657,MATCH('생산계획(잉크)'!B1567,호기!$A$1:$A$657,0),2))</f>
        <v/>
      </c>
      <c r="AB1115" s="24">
        <f>X1115+Z1115-INDEX(표5[#All],MATCH(B1115,표5[[#All],[잉크]],0),5)</f>
        <v>0</v>
      </c>
      <c r="AC1115" s="21" t="str">
        <f>IFERROR(AB1115/INDEX(표5[#All],MATCH(B1115,표5[[#All],[잉크]],0),20),"")</f>
        <v/>
      </c>
      <c r="AD1115" s="23"/>
      <c r="AE1115" s="235"/>
      <c r="BB1115" s="472"/>
      <c r="BC1115" s="472"/>
      <c r="BD1115" s="472"/>
      <c r="BE1115" s="472"/>
      <c r="BF1115" s="472"/>
    </row>
    <row r="1116" spans="1:58" s="471" customFormat="1" ht="17.25" hidden="1" customHeight="1" x14ac:dyDescent="0.3">
      <c r="A1116" s="471" t="s">
        <v>4912</v>
      </c>
      <c r="B1116" s="5" t="s">
        <v>5026</v>
      </c>
      <c r="C1116" s="68"/>
      <c r="D1116" s="69" t="str">
        <f>IFERROR(C1116/INDEX(표5[#All],MATCH(B1116,표5[[#All],[잉크]],0),2),"")</f>
        <v/>
      </c>
      <c r="E1116" s="22">
        <f>$C1116-INDEX(표5[#All],MATCH(B1116,표5[[#All],[잉크]],0),24)</f>
        <v>0</v>
      </c>
      <c r="F1116" s="542"/>
      <c r="G1116" s="23" t="str">
        <f>IF(ISBLANK(F1116),"",INDEX(호기!$A$1:$B$657,MATCH('생산계획(잉크)'!B1568,호기!$A$1:$A$657,0),2))</f>
        <v/>
      </c>
      <c r="H1116" s="24">
        <f>C1116+F1116-INDEX(표5[#All],MATCH(B1116,표5[[#All],[잉크]],0),2)</f>
        <v>0</v>
      </c>
      <c r="I1116" s="21" t="str">
        <f>IFERROR(H1116/INDEX(표5[#All],MATCH(B1116,표5[[#All],[잉크]],0),5),"")</f>
        <v/>
      </c>
      <c r="J1116" s="542"/>
      <c r="K1116" s="25" t="str">
        <f>IF(ISBLANK(J1116),"",INDEX(호기!$A$1:$B$657,MATCH('생산계획(잉크)'!B1568,호기!$A$1:$A$657,0),2))</f>
        <v/>
      </c>
      <c r="L1116" s="24">
        <f>H1116+J1116-INDEX(표5[#All],MATCH(B1116,표5[[#All],[잉크]],0),5)</f>
        <v>0</v>
      </c>
      <c r="M1116" s="21" t="str">
        <f>IFERROR(L1116/INDEX(표5[#All],MATCH(B1116,표5[[#All],[잉크]],0),8),"")</f>
        <v/>
      </c>
      <c r="N1116" s="542"/>
      <c r="O1116" s="23" t="str">
        <f>IF(ISBLANK(N1116),"",INDEX(호기!$A$1:$B$657,MATCH('생산계획(잉크)'!B1568,호기!$A$1:$A$657,0),2))</f>
        <v/>
      </c>
      <c r="P1116" s="24">
        <f>L1116+N1116-INDEX(표5[#All],MATCH(B1116,표5[[#All],[잉크]],0),5)</f>
        <v>0</v>
      </c>
      <c r="Q1116" s="21" t="str">
        <f>IFERROR(P1116/INDEX(표5[#All],MATCH(B1116,표5[[#All],[잉크]],0),11),"")</f>
        <v/>
      </c>
      <c r="R1116" s="542"/>
      <c r="S1116" s="25" t="str">
        <f>IF(ISBLANK(R1116),"",INDEX(호기!$A$1:$B$657,MATCH('생산계획(잉크)'!B1568,호기!$A$1:$A$657,0),2))</f>
        <v/>
      </c>
      <c r="T1116" s="24">
        <f>P1116+R1116-INDEX(표5[#All],MATCH(B1116,표5[[#All],[잉크]],0),5)</f>
        <v>0</v>
      </c>
      <c r="U1116" s="21" t="str">
        <f>IFERROR(T1116/INDEX(표5[#All],MATCH(B1116,표5[[#All],[잉크]],0),14),"")</f>
        <v/>
      </c>
      <c r="V1116" s="542"/>
      <c r="W1116" s="23" t="str">
        <f>IF(ISBLANK(V1116),"",INDEX(호기!$A$1:$B$657,MATCH('생산계획(잉크)'!B1568,호기!$A$1:$A$657,0),2))</f>
        <v/>
      </c>
      <c r="X1116" s="24">
        <f>T1116+V1116-INDEX(표5[#All],MATCH(B1116,표5[[#All],[잉크]],0),5)</f>
        <v>0</v>
      </c>
      <c r="Y1116" s="21" t="str">
        <f>IFERROR(X1116/INDEX(표5[#All],MATCH(B1116,표5[[#All],[잉크]],0),17),"")</f>
        <v/>
      </c>
      <c r="Z1116" s="23"/>
      <c r="AA1116" s="23" t="str">
        <f>IF(ISBLANK(Z1116),"",INDEX(호기!$A$1:$B$657,MATCH('생산계획(잉크)'!B1568,호기!$A$1:$A$657,0),2))</f>
        <v/>
      </c>
      <c r="AB1116" s="24">
        <f>X1116+Z1116-INDEX(표5[#All],MATCH(B1116,표5[[#All],[잉크]],0),5)</f>
        <v>0</v>
      </c>
      <c r="AC1116" s="21" t="str">
        <f>IFERROR(AB1116/INDEX(표5[#All],MATCH(B1116,표5[[#All],[잉크]],0),20),"")</f>
        <v/>
      </c>
      <c r="AD1116" s="23"/>
      <c r="AE1116" s="235"/>
      <c r="BB1116" s="472"/>
      <c r="BC1116" s="472"/>
      <c r="BD1116" s="472"/>
      <c r="BE1116" s="472"/>
      <c r="BF1116" s="472"/>
    </row>
    <row r="1117" spans="1:58" s="471" customFormat="1" ht="17.25" hidden="1" customHeight="1" x14ac:dyDescent="0.3">
      <c r="A1117" s="471" t="s">
        <v>4912</v>
      </c>
      <c r="B1117" s="5" t="s">
        <v>5024</v>
      </c>
      <c r="C1117" s="68"/>
      <c r="D1117" s="69" t="str">
        <f>IFERROR(C1117/INDEX(표5[#All],MATCH(B1117,표5[[#All],[잉크]],0),2),"")</f>
        <v/>
      </c>
      <c r="E1117" s="22">
        <f>$C1117-INDEX(표5[#All],MATCH(B1117,표5[[#All],[잉크]],0),24)</f>
        <v>0</v>
      </c>
      <c r="F1117" s="542"/>
      <c r="G1117" s="23" t="str">
        <f>IF(ISBLANK(F1117),"",INDEX(호기!$A$1:$B$657,MATCH('생산계획(잉크)'!B1569,호기!$A$1:$A$657,0),2))</f>
        <v/>
      </c>
      <c r="H1117" s="24">
        <f>C1117+F1117-INDEX(표5[#All],MATCH(B1117,표5[[#All],[잉크]],0),2)</f>
        <v>0</v>
      </c>
      <c r="I1117" s="21" t="str">
        <f>IFERROR(H1117/INDEX(표5[#All],MATCH(B1117,표5[[#All],[잉크]],0),5),"")</f>
        <v/>
      </c>
      <c r="J1117" s="542"/>
      <c r="K1117" s="25" t="str">
        <f>IF(ISBLANK(J1117),"",INDEX(호기!$A$1:$B$657,MATCH('생산계획(잉크)'!B1569,호기!$A$1:$A$657,0),2))</f>
        <v/>
      </c>
      <c r="L1117" s="24">
        <f>H1117+J1117-INDEX(표5[#All],MATCH(B1117,표5[[#All],[잉크]],0),5)</f>
        <v>0</v>
      </c>
      <c r="M1117" s="21" t="str">
        <f>IFERROR(L1117/INDEX(표5[#All],MATCH(B1117,표5[[#All],[잉크]],0),8),"")</f>
        <v/>
      </c>
      <c r="N1117" s="542"/>
      <c r="O1117" s="23" t="str">
        <f>IF(ISBLANK(N1117),"",INDEX(호기!$A$1:$B$657,MATCH('생산계획(잉크)'!B1569,호기!$A$1:$A$657,0),2))</f>
        <v/>
      </c>
      <c r="P1117" s="24">
        <f>L1117+N1117-INDEX(표5[#All],MATCH(B1117,표5[[#All],[잉크]],0),5)</f>
        <v>0</v>
      </c>
      <c r="Q1117" s="21" t="str">
        <f>IFERROR(P1117/INDEX(표5[#All],MATCH(B1117,표5[[#All],[잉크]],0),11),"")</f>
        <v/>
      </c>
      <c r="R1117" s="542"/>
      <c r="S1117" s="25" t="str">
        <f>IF(ISBLANK(R1117),"",INDEX(호기!$A$1:$B$657,MATCH('생산계획(잉크)'!B1569,호기!$A$1:$A$657,0),2))</f>
        <v/>
      </c>
      <c r="T1117" s="24">
        <f>P1117+R1117-INDEX(표5[#All],MATCH(B1117,표5[[#All],[잉크]],0),5)</f>
        <v>0</v>
      </c>
      <c r="U1117" s="21" t="str">
        <f>IFERROR(T1117/INDEX(표5[#All],MATCH(B1117,표5[[#All],[잉크]],0),14),"")</f>
        <v/>
      </c>
      <c r="V1117" s="542"/>
      <c r="W1117" s="23" t="str">
        <f>IF(ISBLANK(V1117),"",INDEX(호기!$A$1:$B$657,MATCH('생산계획(잉크)'!B1569,호기!$A$1:$A$657,0),2))</f>
        <v/>
      </c>
      <c r="X1117" s="24">
        <f>T1117+V1117-INDEX(표5[#All],MATCH(B1117,표5[[#All],[잉크]],0),5)</f>
        <v>0</v>
      </c>
      <c r="Y1117" s="21" t="str">
        <f>IFERROR(X1117/INDEX(표5[#All],MATCH(B1117,표5[[#All],[잉크]],0),17),"")</f>
        <v/>
      </c>
      <c r="Z1117" s="23"/>
      <c r="AA1117" s="23" t="str">
        <f>IF(ISBLANK(Z1117),"",INDEX(호기!$A$1:$B$657,MATCH('생산계획(잉크)'!B1569,호기!$A$1:$A$657,0),2))</f>
        <v/>
      </c>
      <c r="AB1117" s="24">
        <f>X1117+Z1117-INDEX(표5[#All],MATCH(B1117,표5[[#All],[잉크]],0),5)</f>
        <v>0</v>
      </c>
      <c r="AC1117" s="21" t="str">
        <f>IFERROR(AB1117/INDEX(표5[#All],MATCH(B1117,표5[[#All],[잉크]],0),20),"")</f>
        <v/>
      </c>
      <c r="AD1117" s="23"/>
      <c r="AE1117" s="235"/>
      <c r="BB1117" s="472"/>
      <c r="BC1117" s="472"/>
      <c r="BD1117" s="472"/>
      <c r="BE1117" s="472"/>
      <c r="BF1117" s="472"/>
    </row>
    <row r="1118" spans="1:58" s="471" customFormat="1" ht="17.25" hidden="1" customHeight="1" x14ac:dyDescent="0.3">
      <c r="A1118" s="471" t="s">
        <v>4912</v>
      </c>
      <c r="B1118" s="5" t="s">
        <v>5043</v>
      </c>
      <c r="C1118" s="68"/>
      <c r="D1118" s="69" t="str">
        <f>IFERROR(C1118/INDEX(표5[#All],MATCH(B1118,표5[[#All],[잉크]],0),2),"")</f>
        <v/>
      </c>
      <c r="E1118" s="22">
        <f>$C1118-INDEX(표5[#All],MATCH(B1118,표5[[#All],[잉크]],0),24)</f>
        <v>0</v>
      </c>
      <c r="F1118" s="542"/>
      <c r="G1118" s="23" t="str">
        <f>IF(ISBLANK(F1118),"",INDEX(호기!$A$1:$B$657,MATCH('생산계획(잉크)'!B1570,호기!$A$1:$A$657,0),2))</f>
        <v/>
      </c>
      <c r="H1118" s="24">
        <f>C1118+F1118-INDEX(표5[#All],MATCH(B1118,표5[[#All],[잉크]],0),2)</f>
        <v>0</v>
      </c>
      <c r="I1118" s="21" t="str">
        <f>IFERROR(H1118/INDEX(표5[#All],MATCH(B1118,표5[[#All],[잉크]],0),5),"")</f>
        <v/>
      </c>
      <c r="J1118" s="542"/>
      <c r="K1118" s="25" t="str">
        <f>IF(ISBLANK(J1118),"",INDEX(호기!$A$1:$B$657,MATCH('생산계획(잉크)'!B1570,호기!$A$1:$A$657,0),2))</f>
        <v/>
      </c>
      <c r="L1118" s="24">
        <f>H1118+J1118-INDEX(표5[#All],MATCH(B1118,표5[[#All],[잉크]],0),5)</f>
        <v>0</v>
      </c>
      <c r="M1118" s="21" t="str">
        <f>IFERROR(L1118/INDEX(표5[#All],MATCH(B1118,표5[[#All],[잉크]],0),8),"")</f>
        <v/>
      </c>
      <c r="N1118" s="542"/>
      <c r="O1118" s="23" t="str">
        <f>IF(ISBLANK(N1118),"",INDEX(호기!$A$1:$B$657,MATCH('생산계획(잉크)'!B1570,호기!$A$1:$A$657,0),2))</f>
        <v/>
      </c>
      <c r="P1118" s="24">
        <f>L1118+N1118-INDEX(표5[#All],MATCH(B1118,표5[[#All],[잉크]],0),5)</f>
        <v>0</v>
      </c>
      <c r="Q1118" s="21" t="str">
        <f>IFERROR(P1118/INDEX(표5[#All],MATCH(B1118,표5[[#All],[잉크]],0),11),"")</f>
        <v/>
      </c>
      <c r="R1118" s="542"/>
      <c r="S1118" s="25" t="str">
        <f>IF(ISBLANK(R1118),"",INDEX(호기!$A$1:$B$657,MATCH('생산계획(잉크)'!B1570,호기!$A$1:$A$657,0),2))</f>
        <v/>
      </c>
      <c r="T1118" s="24">
        <f>P1118+R1118-INDEX(표5[#All],MATCH(B1118,표5[[#All],[잉크]],0),5)</f>
        <v>0</v>
      </c>
      <c r="U1118" s="21" t="str">
        <f>IFERROR(T1118/INDEX(표5[#All],MATCH(B1118,표5[[#All],[잉크]],0),14),"")</f>
        <v/>
      </c>
      <c r="V1118" s="542"/>
      <c r="W1118" s="23" t="str">
        <f>IF(ISBLANK(V1118),"",INDEX(호기!$A$1:$B$657,MATCH('생산계획(잉크)'!B1570,호기!$A$1:$A$657,0),2))</f>
        <v/>
      </c>
      <c r="X1118" s="24">
        <f>T1118+V1118-INDEX(표5[#All],MATCH(B1118,표5[[#All],[잉크]],0),5)</f>
        <v>0</v>
      </c>
      <c r="Y1118" s="21" t="str">
        <f>IFERROR(X1118/INDEX(표5[#All],MATCH(B1118,표5[[#All],[잉크]],0),17),"")</f>
        <v/>
      </c>
      <c r="Z1118" s="23"/>
      <c r="AA1118" s="23" t="str">
        <f>IF(ISBLANK(Z1118),"",INDEX(호기!$A$1:$B$657,MATCH('생산계획(잉크)'!B1570,호기!$A$1:$A$657,0),2))</f>
        <v/>
      </c>
      <c r="AB1118" s="24">
        <f>X1118+Z1118-INDEX(표5[#All],MATCH(B1118,표5[[#All],[잉크]],0),5)</f>
        <v>0</v>
      </c>
      <c r="AC1118" s="21" t="str">
        <f>IFERROR(AB1118/INDEX(표5[#All],MATCH(B1118,표5[[#All],[잉크]],0),20),"")</f>
        <v/>
      </c>
      <c r="AD1118" s="23"/>
      <c r="AE1118" s="235"/>
      <c r="BB1118" s="472"/>
      <c r="BC1118" s="472"/>
      <c r="BD1118" s="472"/>
      <c r="BE1118" s="472"/>
      <c r="BF1118" s="472"/>
    </row>
    <row r="1119" spans="1:58" s="471" customFormat="1" ht="17.25" hidden="1" customHeight="1" x14ac:dyDescent="0.3">
      <c r="A1119" s="471" t="s">
        <v>4912</v>
      </c>
      <c r="B1119" s="5" t="s">
        <v>5044</v>
      </c>
      <c r="C1119" s="68"/>
      <c r="D1119" s="69" t="str">
        <f>IFERROR(C1119/INDEX(표5[#All],MATCH(B1119,표5[[#All],[잉크]],0),2),"")</f>
        <v/>
      </c>
      <c r="E1119" s="22">
        <f>$C1119-INDEX(표5[#All],MATCH(B1119,표5[[#All],[잉크]],0),24)</f>
        <v>0</v>
      </c>
      <c r="F1119" s="542"/>
      <c r="G1119" s="23" t="str">
        <f>IF(ISBLANK(F1119),"",INDEX(호기!$A$1:$B$657,MATCH('생산계획(잉크)'!B1571,호기!$A$1:$A$657,0),2))</f>
        <v/>
      </c>
      <c r="H1119" s="24">
        <f>C1119+F1119-INDEX(표5[#All],MATCH(B1119,표5[[#All],[잉크]],0),2)</f>
        <v>0</v>
      </c>
      <c r="I1119" s="21" t="str">
        <f>IFERROR(H1119/INDEX(표5[#All],MATCH(B1119,표5[[#All],[잉크]],0),5),"")</f>
        <v/>
      </c>
      <c r="J1119" s="542"/>
      <c r="K1119" s="25" t="str">
        <f>IF(ISBLANK(J1119),"",INDEX(호기!$A$1:$B$657,MATCH('생산계획(잉크)'!B1571,호기!$A$1:$A$657,0),2))</f>
        <v/>
      </c>
      <c r="L1119" s="24">
        <f>H1119+J1119-INDEX(표5[#All],MATCH(B1119,표5[[#All],[잉크]],0),5)</f>
        <v>0</v>
      </c>
      <c r="M1119" s="21" t="str">
        <f>IFERROR(L1119/INDEX(표5[#All],MATCH(B1119,표5[[#All],[잉크]],0),8),"")</f>
        <v/>
      </c>
      <c r="N1119" s="542"/>
      <c r="O1119" s="23" t="str">
        <f>IF(ISBLANK(N1119),"",INDEX(호기!$A$1:$B$657,MATCH('생산계획(잉크)'!B1571,호기!$A$1:$A$657,0),2))</f>
        <v/>
      </c>
      <c r="P1119" s="24">
        <f>L1119+N1119-INDEX(표5[#All],MATCH(B1119,표5[[#All],[잉크]],0),5)</f>
        <v>0</v>
      </c>
      <c r="Q1119" s="21" t="str">
        <f>IFERROR(P1119/INDEX(표5[#All],MATCH(B1119,표5[[#All],[잉크]],0),11),"")</f>
        <v/>
      </c>
      <c r="R1119" s="542"/>
      <c r="S1119" s="25" t="str">
        <f>IF(ISBLANK(R1119),"",INDEX(호기!$A$1:$B$657,MATCH('생산계획(잉크)'!B1571,호기!$A$1:$A$657,0),2))</f>
        <v/>
      </c>
      <c r="T1119" s="24">
        <f>P1119+R1119-INDEX(표5[#All],MATCH(B1119,표5[[#All],[잉크]],0),5)</f>
        <v>0</v>
      </c>
      <c r="U1119" s="21" t="str">
        <f>IFERROR(T1119/INDEX(표5[#All],MATCH(B1119,표5[[#All],[잉크]],0),14),"")</f>
        <v/>
      </c>
      <c r="V1119" s="542"/>
      <c r="W1119" s="23" t="str">
        <f>IF(ISBLANK(V1119),"",INDEX(호기!$A$1:$B$657,MATCH('생산계획(잉크)'!B1571,호기!$A$1:$A$657,0),2))</f>
        <v/>
      </c>
      <c r="X1119" s="24">
        <f>T1119+V1119-INDEX(표5[#All],MATCH(B1119,표5[[#All],[잉크]],0),5)</f>
        <v>0</v>
      </c>
      <c r="Y1119" s="21" t="str">
        <f>IFERROR(X1119/INDEX(표5[#All],MATCH(B1119,표5[[#All],[잉크]],0),17),"")</f>
        <v/>
      </c>
      <c r="Z1119" s="23"/>
      <c r="AA1119" s="23" t="str">
        <f>IF(ISBLANK(Z1119),"",INDEX(호기!$A$1:$B$657,MATCH('생산계획(잉크)'!B1571,호기!$A$1:$A$657,0),2))</f>
        <v/>
      </c>
      <c r="AB1119" s="24">
        <f>X1119+Z1119-INDEX(표5[#All],MATCH(B1119,표5[[#All],[잉크]],0),5)</f>
        <v>0</v>
      </c>
      <c r="AC1119" s="21" t="str">
        <f>IFERROR(AB1119/INDEX(표5[#All],MATCH(B1119,표5[[#All],[잉크]],0),20),"")</f>
        <v/>
      </c>
      <c r="AD1119" s="23"/>
      <c r="AE1119" s="235"/>
      <c r="BB1119" s="472"/>
      <c r="BC1119" s="472"/>
      <c r="BD1119" s="472"/>
      <c r="BE1119" s="472"/>
      <c r="BF1119" s="472"/>
    </row>
    <row r="1120" spans="1:58" s="471" customFormat="1" ht="17.25" hidden="1" customHeight="1" x14ac:dyDescent="0.3">
      <c r="A1120" s="471" t="s">
        <v>4912</v>
      </c>
      <c r="B1120" s="5" t="s">
        <v>5045</v>
      </c>
      <c r="C1120" s="68">
        <v>4</v>
      </c>
      <c r="D1120" s="69">
        <f>IFERROR(C1120/INDEX(표5[#All],MATCH(B1120,표5[[#All],[잉크]],0),2),"")</f>
        <v>4</v>
      </c>
      <c r="E1120" s="22">
        <f>$C1120-INDEX(표5[#All],MATCH(B1120,표5[[#All],[잉크]],0),24)</f>
        <v>2</v>
      </c>
      <c r="F1120" s="542"/>
      <c r="G1120" s="23" t="str">
        <f>IF(ISBLANK(F1120),"",INDEX(호기!$A$1:$B$657,MATCH('생산계획(잉크)'!B1572,호기!$A$1:$A$657,0),2))</f>
        <v/>
      </c>
      <c r="H1120" s="24">
        <f>C1120+F1120-INDEX(표5[#All],MATCH(B1120,표5[[#All],[잉크]],0),2)</f>
        <v>3</v>
      </c>
      <c r="I1120" s="21" t="str">
        <f>IFERROR(H1120/INDEX(표5[#All],MATCH(B1120,표5[[#All],[잉크]],0),5),"")</f>
        <v/>
      </c>
      <c r="J1120" s="542"/>
      <c r="K1120" s="25" t="str">
        <f>IF(ISBLANK(J1120),"",INDEX(호기!$A$1:$B$657,MATCH('생산계획(잉크)'!B1572,호기!$A$1:$A$657,0),2))</f>
        <v/>
      </c>
      <c r="L1120" s="24">
        <f>H1120+J1120-INDEX(표5[#All],MATCH(B1120,표5[[#All],[잉크]],0),5)</f>
        <v>3</v>
      </c>
      <c r="M1120" s="21" t="str">
        <f>IFERROR(L1120/INDEX(표5[#All],MATCH(B1120,표5[[#All],[잉크]],0),8),"")</f>
        <v/>
      </c>
      <c r="N1120" s="542"/>
      <c r="O1120" s="23" t="str">
        <f>IF(ISBLANK(N1120),"",INDEX(호기!$A$1:$B$657,MATCH('생산계획(잉크)'!B1572,호기!$A$1:$A$657,0),2))</f>
        <v/>
      </c>
      <c r="P1120" s="24">
        <f>L1120+N1120-INDEX(표5[#All],MATCH(B1120,표5[[#All],[잉크]],0),5)</f>
        <v>3</v>
      </c>
      <c r="Q1120" s="21" t="str">
        <f>IFERROR(P1120/INDEX(표5[#All],MATCH(B1120,표5[[#All],[잉크]],0),11),"")</f>
        <v/>
      </c>
      <c r="R1120" s="542"/>
      <c r="S1120" s="25" t="str">
        <f>IF(ISBLANK(R1120),"",INDEX(호기!$A$1:$B$657,MATCH('생산계획(잉크)'!B1572,호기!$A$1:$A$657,0),2))</f>
        <v/>
      </c>
      <c r="T1120" s="24">
        <f>P1120+R1120-INDEX(표5[#All],MATCH(B1120,표5[[#All],[잉크]],0),5)</f>
        <v>3</v>
      </c>
      <c r="U1120" s="21" t="str">
        <f>IFERROR(T1120/INDEX(표5[#All],MATCH(B1120,표5[[#All],[잉크]],0),14),"")</f>
        <v/>
      </c>
      <c r="V1120" s="542"/>
      <c r="W1120" s="23" t="str">
        <f>IF(ISBLANK(V1120),"",INDEX(호기!$A$1:$B$657,MATCH('생산계획(잉크)'!B1572,호기!$A$1:$A$657,0),2))</f>
        <v/>
      </c>
      <c r="X1120" s="24">
        <f>T1120+V1120-INDEX(표5[#All],MATCH(B1120,표5[[#All],[잉크]],0),5)</f>
        <v>3</v>
      </c>
      <c r="Y1120" s="21" t="str">
        <f>IFERROR(X1120/INDEX(표5[#All],MATCH(B1120,표5[[#All],[잉크]],0),17),"")</f>
        <v/>
      </c>
      <c r="Z1120" s="23"/>
      <c r="AA1120" s="23" t="str">
        <f>IF(ISBLANK(Z1120),"",INDEX(호기!$A$1:$B$657,MATCH('생산계획(잉크)'!B1572,호기!$A$1:$A$657,0),2))</f>
        <v/>
      </c>
      <c r="AB1120" s="24">
        <f>X1120+Z1120-INDEX(표5[#All],MATCH(B1120,표5[[#All],[잉크]],0),5)</f>
        <v>3</v>
      </c>
      <c r="AC1120" s="21" t="str">
        <f>IFERROR(AB1120/INDEX(표5[#All],MATCH(B1120,표5[[#All],[잉크]],0),20),"")</f>
        <v/>
      </c>
      <c r="AD1120" s="23"/>
      <c r="AE1120" s="235"/>
      <c r="BB1120" s="472"/>
      <c r="BC1120" s="472"/>
      <c r="BD1120" s="472"/>
      <c r="BE1120" s="472"/>
      <c r="BF1120" s="472"/>
    </row>
    <row r="1121" spans="1:58" s="471" customFormat="1" ht="17.25" hidden="1" customHeight="1" x14ac:dyDescent="0.3">
      <c r="A1121" s="471" t="s">
        <v>4912</v>
      </c>
      <c r="B1121" s="5" t="s">
        <v>5042</v>
      </c>
      <c r="C1121" s="68">
        <v>4</v>
      </c>
      <c r="D1121" s="69">
        <f>IFERROR(C1121/INDEX(표5[#All],MATCH(B1121,표5[[#All],[잉크]],0),2),"")</f>
        <v>4</v>
      </c>
      <c r="E1121" s="22">
        <f>$C1121-INDEX(표5[#All],MATCH(B1121,표5[[#All],[잉크]],0),24)</f>
        <v>2</v>
      </c>
      <c r="F1121" s="542"/>
      <c r="G1121" s="23" t="str">
        <f>IF(ISBLANK(F1121),"",INDEX(호기!$A$1:$B$657,MATCH('생산계획(잉크)'!B1573,호기!$A$1:$A$657,0),2))</f>
        <v/>
      </c>
      <c r="H1121" s="24">
        <f>C1121+F1121-INDEX(표5[#All],MATCH(B1121,표5[[#All],[잉크]],0),2)</f>
        <v>3</v>
      </c>
      <c r="I1121" s="21" t="str">
        <f>IFERROR(H1121/INDEX(표5[#All],MATCH(B1121,표5[[#All],[잉크]],0),5),"")</f>
        <v/>
      </c>
      <c r="J1121" s="542"/>
      <c r="K1121" s="25" t="str">
        <f>IF(ISBLANK(J1121),"",INDEX(호기!$A$1:$B$657,MATCH('생산계획(잉크)'!B1573,호기!$A$1:$A$657,0),2))</f>
        <v/>
      </c>
      <c r="L1121" s="24">
        <f>H1121+J1121-INDEX(표5[#All],MATCH(B1121,표5[[#All],[잉크]],0),5)</f>
        <v>3</v>
      </c>
      <c r="M1121" s="21" t="str">
        <f>IFERROR(L1121/INDEX(표5[#All],MATCH(B1121,표5[[#All],[잉크]],0),8),"")</f>
        <v/>
      </c>
      <c r="N1121" s="542"/>
      <c r="O1121" s="23" t="str">
        <f>IF(ISBLANK(N1121),"",INDEX(호기!$A$1:$B$657,MATCH('생산계획(잉크)'!B1573,호기!$A$1:$A$657,0),2))</f>
        <v/>
      </c>
      <c r="P1121" s="24">
        <f>L1121+N1121-INDEX(표5[#All],MATCH(B1121,표5[[#All],[잉크]],0),5)</f>
        <v>3</v>
      </c>
      <c r="Q1121" s="21" t="str">
        <f>IFERROR(P1121/INDEX(표5[#All],MATCH(B1121,표5[[#All],[잉크]],0),11),"")</f>
        <v/>
      </c>
      <c r="R1121" s="542"/>
      <c r="S1121" s="25" t="str">
        <f>IF(ISBLANK(R1121),"",INDEX(호기!$A$1:$B$657,MATCH('생산계획(잉크)'!B1573,호기!$A$1:$A$657,0),2))</f>
        <v/>
      </c>
      <c r="T1121" s="24">
        <f>P1121+R1121-INDEX(표5[#All],MATCH(B1121,표5[[#All],[잉크]],0),5)</f>
        <v>3</v>
      </c>
      <c r="U1121" s="21" t="str">
        <f>IFERROR(T1121/INDEX(표5[#All],MATCH(B1121,표5[[#All],[잉크]],0),14),"")</f>
        <v/>
      </c>
      <c r="V1121" s="542"/>
      <c r="W1121" s="23" t="str">
        <f>IF(ISBLANK(V1121),"",INDEX(호기!$A$1:$B$657,MATCH('생산계획(잉크)'!B1573,호기!$A$1:$A$657,0),2))</f>
        <v/>
      </c>
      <c r="X1121" s="24">
        <f>T1121+V1121-INDEX(표5[#All],MATCH(B1121,표5[[#All],[잉크]],0),5)</f>
        <v>3</v>
      </c>
      <c r="Y1121" s="21" t="str">
        <f>IFERROR(X1121/INDEX(표5[#All],MATCH(B1121,표5[[#All],[잉크]],0),17),"")</f>
        <v/>
      </c>
      <c r="Z1121" s="23"/>
      <c r="AA1121" s="23" t="str">
        <f>IF(ISBLANK(Z1121),"",INDEX(호기!$A$1:$B$657,MATCH('생산계획(잉크)'!B1573,호기!$A$1:$A$657,0),2))</f>
        <v/>
      </c>
      <c r="AB1121" s="24">
        <f>X1121+Z1121-INDEX(표5[#All],MATCH(B1121,표5[[#All],[잉크]],0),5)</f>
        <v>3</v>
      </c>
      <c r="AC1121" s="21" t="str">
        <f>IFERROR(AB1121/INDEX(표5[#All],MATCH(B1121,표5[[#All],[잉크]],0),20),"")</f>
        <v/>
      </c>
      <c r="AD1121" s="23"/>
      <c r="AE1121" s="235"/>
      <c r="BB1121" s="472"/>
      <c r="BC1121" s="472"/>
      <c r="BD1121" s="472"/>
      <c r="BE1121" s="472"/>
      <c r="BF1121" s="472"/>
    </row>
    <row r="1122" spans="1:58" s="471" customFormat="1" ht="16.5" hidden="1" customHeight="1" x14ac:dyDescent="0.3">
      <c r="A1122" s="471" t="s">
        <v>5057</v>
      </c>
      <c r="B1122" s="5" t="s">
        <v>5049</v>
      </c>
      <c r="C1122" s="68"/>
      <c r="D1122" s="69" t="str">
        <f>IFERROR(C1122/INDEX(표5[#All],MATCH(B1122,표5[[#All],[잉크]],0),2),"")</f>
        <v/>
      </c>
      <c r="E1122" s="22">
        <f>$C1122-INDEX(표5[#All],MATCH(B1122,표5[[#All],[잉크]],0),24)</f>
        <v>0</v>
      </c>
      <c r="F1122" s="542"/>
      <c r="G1122" s="23" t="str">
        <f>IF(ISBLANK(F1122),"",INDEX(호기!$A$1:$B$657,MATCH('생산계획(잉크)'!B1574,호기!$A$1:$A$657,0),2))</f>
        <v/>
      </c>
      <c r="H1122" s="24">
        <f>C1122+F1122-INDEX(표5[#All],MATCH(B1122,표5[[#All],[잉크]],0),2)</f>
        <v>0</v>
      </c>
      <c r="I1122" s="21" t="str">
        <f>IFERROR(H1122/INDEX(표5[#All],MATCH(B1122,표5[[#All],[잉크]],0),5),"")</f>
        <v/>
      </c>
      <c r="J1122" s="542"/>
      <c r="K1122" s="25" t="str">
        <f>IF(ISBLANK(J1122),"",INDEX(호기!$A$1:$B$657,MATCH('생산계획(잉크)'!B1574,호기!$A$1:$A$657,0),2))</f>
        <v/>
      </c>
      <c r="L1122" s="24">
        <f>H1122+J1122-INDEX(표5[#All],MATCH(B1122,표5[[#All],[잉크]],0),5)</f>
        <v>0</v>
      </c>
      <c r="M1122" s="21" t="str">
        <f>IFERROR(L1122/INDEX(표5[#All],MATCH(B1122,표5[[#All],[잉크]],0),8),"")</f>
        <v/>
      </c>
      <c r="N1122" s="542"/>
      <c r="O1122" s="23" t="str">
        <f>IF(ISBLANK(N1122),"",INDEX(호기!$A$1:$B$657,MATCH('생산계획(잉크)'!B1574,호기!$A$1:$A$657,0),2))</f>
        <v/>
      </c>
      <c r="P1122" s="24">
        <f>L1122+N1122-INDEX(표5[#All],MATCH(B1122,표5[[#All],[잉크]],0),5)</f>
        <v>0</v>
      </c>
      <c r="Q1122" s="21" t="str">
        <f>IFERROR(P1122/INDEX(표5[#All],MATCH(B1122,표5[[#All],[잉크]],0),11),"")</f>
        <v/>
      </c>
      <c r="R1122" s="542"/>
      <c r="S1122" s="25" t="str">
        <f>IF(ISBLANK(R1122),"",INDEX(호기!$A$1:$B$657,MATCH('생산계획(잉크)'!B1574,호기!$A$1:$A$657,0),2))</f>
        <v/>
      </c>
      <c r="T1122" s="24">
        <f>P1122+R1122-INDEX(표5[#All],MATCH(B1122,표5[[#All],[잉크]],0),5)</f>
        <v>0</v>
      </c>
      <c r="U1122" s="21" t="str">
        <f>IFERROR(T1122/INDEX(표5[#All],MATCH(B1122,표5[[#All],[잉크]],0),14),"")</f>
        <v/>
      </c>
      <c r="V1122" s="542"/>
      <c r="W1122" s="23" t="str">
        <f>IF(ISBLANK(V1122),"",INDEX(호기!$A$1:$B$657,MATCH('생산계획(잉크)'!B1574,호기!$A$1:$A$657,0),2))</f>
        <v/>
      </c>
      <c r="X1122" s="24">
        <f>T1122+V1122-INDEX(표5[#All],MATCH(B1122,표5[[#All],[잉크]],0),5)</f>
        <v>0</v>
      </c>
      <c r="Y1122" s="21" t="str">
        <f>IFERROR(X1122/INDEX(표5[#All],MATCH(B1122,표5[[#All],[잉크]],0),17),"")</f>
        <v/>
      </c>
      <c r="Z1122" s="23"/>
      <c r="AA1122" s="23" t="str">
        <f>IF(ISBLANK(Z1122),"",INDEX(호기!$A$1:$B$657,MATCH('생산계획(잉크)'!B1574,호기!$A$1:$A$657,0),2))</f>
        <v/>
      </c>
      <c r="AB1122" s="24">
        <f>X1122+Z1122-INDEX(표5[#All],MATCH(B1122,표5[[#All],[잉크]],0),5)</f>
        <v>0</v>
      </c>
      <c r="AC1122" s="21" t="str">
        <f>IFERROR(AB1122/INDEX(표5[#All],MATCH(B1122,표5[[#All],[잉크]],0),20),"")</f>
        <v/>
      </c>
      <c r="AD1122" s="23"/>
      <c r="AE1122" s="235"/>
      <c r="BB1122" s="472"/>
      <c r="BC1122" s="472"/>
      <c r="BD1122" s="472"/>
      <c r="BE1122" s="472"/>
      <c r="BF1122" s="472"/>
    </row>
    <row r="1123" spans="1:58" s="471" customFormat="1" ht="17.25" hidden="1" customHeight="1" x14ac:dyDescent="0.3">
      <c r="A1123" s="471" t="s">
        <v>4912</v>
      </c>
      <c r="B1123" s="5" t="s">
        <v>4819</v>
      </c>
      <c r="C1123" s="68"/>
      <c r="D1123" s="69" t="str">
        <f>IFERROR(C1123/INDEX(표5[#All],MATCH(B1123,표5[[#All],[잉크]],0),2),"")</f>
        <v/>
      </c>
      <c r="E1123" s="22">
        <f>$C1123-INDEX(표5[#All],MATCH(B1123,표5[[#All],[잉크]],0),24)</f>
        <v>0</v>
      </c>
      <c r="F1123" s="542"/>
      <c r="G1123" s="23" t="str">
        <f>IF(ISBLANK(F1123),"",INDEX(호기!$A$1:$B$657,MATCH('생산계획(잉크)'!B1575,호기!$A$1:$A$657,0),2))</f>
        <v/>
      </c>
      <c r="H1123" s="24">
        <f>C1123+F1123-INDEX(표5[#All],MATCH(B1123,표5[[#All],[잉크]],0),2)</f>
        <v>0</v>
      </c>
      <c r="I1123" s="21" t="str">
        <f>IFERROR(H1123/INDEX(표5[#All],MATCH(B1123,표5[[#All],[잉크]],0),5),"")</f>
        <v/>
      </c>
      <c r="J1123" s="542"/>
      <c r="K1123" s="25" t="str">
        <f>IF(ISBLANK(J1123),"",INDEX(호기!$A$1:$B$657,MATCH('생산계획(잉크)'!B1575,호기!$A$1:$A$657,0),2))</f>
        <v/>
      </c>
      <c r="L1123" s="24">
        <f>H1123+J1123-INDEX(표5[#All],MATCH(B1123,표5[[#All],[잉크]],0),5)</f>
        <v>0</v>
      </c>
      <c r="M1123" s="21" t="str">
        <f>IFERROR(L1123/INDEX(표5[#All],MATCH(B1123,표5[[#All],[잉크]],0),8),"")</f>
        <v/>
      </c>
      <c r="N1123" s="542"/>
      <c r="O1123" s="23" t="str">
        <f>IF(ISBLANK(N1123),"",INDEX(호기!$A$1:$B$657,MATCH('생산계획(잉크)'!B1575,호기!$A$1:$A$657,0),2))</f>
        <v/>
      </c>
      <c r="P1123" s="24">
        <f>L1123+N1123-INDEX(표5[#All],MATCH(B1123,표5[[#All],[잉크]],0),5)</f>
        <v>0</v>
      </c>
      <c r="Q1123" s="21" t="str">
        <f>IFERROR(P1123/INDEX(표5[#All],MATCH(B1123,표5[[#All],[잉크]],0),11),"")</f>
        <v/>
      </c>
      <c r="R1123" s="542"/>
      <c r="S1123" s="25" t="str">
        <f>IF(ISBLANK(R1123),"",INDEX(호기!$A$1:$B$657,MATCH('생산계획(잉크)'!B1575,호기!$A$1:$A$657,0),2))</f>
        <v/>
      </c>
      <c r="T1123" s="24">
        <f>P1123+R1123-INDEX(표5[#All],MATCH(B1123,표5[[#All],[잉크]],0),5)</f>
        <v>0</v>
      </c>
      <c r="U1123" s="21" t="str">
        <f>IFERROR(T1123/INDEX(표5[#All],MATCH(B1123,표5[[#All],[잉크]],0),14),"")</f>
        <v/>
      </c>
      <c r="V1123" s="542"/>
      <c r="W1123" s="23" t="str">
        <f>IF(ISBLANK(V1123),"",INDEX(호기!$A$1:$B$657,MATCH('생산계획(잉크)'!B1575,호기!$A$1:$A$657,0),2))</f>
        <v/>
      </c>
      <c r="X1123" s="24">
        <f>T1123+V1123-INDEX(표5[#All],MATCH(B1123,표5[[#All],[잉크]],0),5)</f>
        <v>0</v>
      </c>
      <c r="Y1123" s="21" t="str">
        <f>IFERROR(X1123/INDEX(표5[#All],MATCH(B1123,표5[[#All],[잉크]],0),17),"")</f>
        <v/>
      </c>
      <c r="Z1123" s="23"/>
      <c r="AA1123" s="23" t="str">
        <f>IF(ISBLANK(Z1123),"",INDEX(호기!$A$1:$B$657,MATCH('생산계획(잉크)'!B1575,호기!$A$1:$A$657,0),2))</f>
        <v/>
      </c>
      <c r="AB1123" s="24">
        <f>X1123+Z1123-INDEX(표5[#All],MATCH(B1123,표5[[#All],[잉크]],0),5)</f>
        <v>0</v>
      </c>
      <c r="AC1123" s="21" t="str">
        <f>IFERROR(AB1123/INDEX(표5[#All],MATCH(B1123,표5[[#All],[잉크]],0),20),"")</f>
        <v/>
      </c>
      <c r="AD1123" s="23"/>
      <c r="AE1123" s="235"/>
      <c r="BB1123" s="472"/>
      <c r="BC1123" s="472"/>
      <c r="BD1123" s="472"/>
      <c r="BE1123" s="472"/>
      <c r="BF1123" s="472"/>
    </row>
    <row r="1124" spans="1:58" s="471" customFormat="1" ht="16.5" hidden="1" customHeight="1" x14ac:dyDescent="0.3">
      <c r="A1124" s="471" t="s">
        <v>5057</v>
      </c>
      <c r="B1124" s="5" t="s">
        <v>5058</v>
      </c>
      <c r="C1124" s="68"/>
      <c r="D1124" s="69" t="str">
        <f>IFERROR(C1124/INDEX(표5[#All],MATCH(B1124,표5[[#All],[잉크]],0),2),"")</f>
        <v/>
      </c>
      <c r="E1124" s="22">
        <f>$C1124-INDEX(표5[#All],MATCH(B1124,표5[[#All],[잉크]],0),24)</f>
        <v>0</v>
      </c>
      <c r="F1124" s="542"/>
      <c r="G1124" s="23" t="str">
        <f>IF(ISBLANK(F1124),"",INDEX(호기!$A$1:$B$657,MATCH('생산계획(잉크)'!B1576,호기!$A$1:$A$657,0),2))</f>
        <v/>
      </c>
      <c r="H1124" s="24">
        <f>C1124+F1124-INDEX(표5[#All],MATCH(B1124,표5[[#All],[잉크]],0),2)</f>
        <v>0</v>
      </c>
      <c r="I1124" s="21" t="str">
        <f>IFERROR(H1124/INDEX(표5[#All],MATCH(B1124,표5[[#All],[잉크]],0),5),"")</f>
        <v/>
      </c>
      <c r="J1124" s="542"/>
      <c r="K1124" s="25" t="str">
        <f>IF(ISBLANK(J1124),"",INDEX(호기!$A$1:$B$657,MATCH('생산계획(잉크)'!B1576,호기!$A$1:$A$657,0),2))</f>
        <v/>
      </c>
      <c r="L1124" s="24">
        <f>H1124+J1124-INDEX(표5[#All],MATCH(B1124,표5[[#All],[잉크]],0),5)</f>
        <v>0</v>
      </c>
      <c r="M1124" s="21" t="str">
        <f>IFERROR(L1124/INDEX(표5[#All],MATCH(B1124,표5[[#All],[잉크]],0),8),"")</f>
        <v/>
      </c>
      <c r="N1124" s="542"/>
      <c r="O1124" s="23" t="str">
        <f>IF(ISBLANK(N1124),"",INDEX(호기!$A$1:$B$657,MATCH('생산계획(잉크)'!B1576,호기!$A$1:$A$657,0),2))</f>
        <v/>
      </c>
      <c r="P1124" s="24">
        <f>L1124+N1124-INDEX(표5[#All],MATCH(B1124,표5[[#All],[잉크]],0),5)</f>
        <v>0</v>
      </c>
      <c r="Q1124" s="21" t="str">
        <f>IFERROR(P1124/INDEX(표5[#All],MATCH(B1124,표5[[#All],[잉크]],0),11),"")</f>
        <v/>
      </c>
      <c r="R1124" s="542"/>
      <c r="S1124" s="25" t="str">
        <f>IF(ISBLANK(R1124),"",INDEX(호기!$A$1:$B$657,MATCH('생산계획(잉크)'!B1576,호기!$A$1:$A$657,0),2))</f>
        <v/>
      </c>
      <c r="T1124" s="24">
        <f>P1124+R1124-INDEX(표5[#All],MATCH(B1124,표5[[#All],[잉크]],0),5)</f>
        <v>0</v>
      </c>
      <c r="U1124" s="21" t="str">
        <f>IFERROR(T1124/INDEX(표5[#All],MATCH(B1124,표5[[#All],[잉크]],0),14),"")</f>
        <v/>
      </c>
      <c r="V1124" s="542"/>
      <c r="W1124" s="23" t="str">
        <f>IF(ISBLANK(V1124),"",INDEX(호기!$A$1:$B$657,MATCH('생산계획(잉크)'!B1576,호기!$A$1:$A$657,0),2))</f>
        <v/>
      </c>
      <c r="X1124" s="24">
        <f>T1124+V1124-INDEX(표5[#All],MATCH(B1124,표5[[#All],[잉크]],0),5)</f>
        <v>0</v>
      </c>
      <c r="Y1124" s="21" t="str">
        <f>IFERROR(X1124/INDEX(표5[#All],MATCH(B1124,표5[[#All],[잉크]],0),17),"")</f>
        <v/>
      </c>
      <c r="Z1124" s="23"/>
      <c r="AA1124" s="23" t="str">
        <f>IF(ISBLANK(Z1124),"",INDEX(호기!$A$1:$B$657,MATCH('생산계획(잉크)'!B1576,호기!$A$1:$A$657,0),2))</f>
        <v/>
      </c>
      <c r="AB1124" s="24">
        <f>X1124+Z1124-INDEX(표5[#All],MATCH(B1124,표5[[#All],[잉크]],0),5)</f>
        <v>0</v>
      </c>
      <c r="AC1124" s="21" t="str">
        <f>IFERROR(AB1124/INDEX(표5[#All],MATCH(B1124,표5[[#All],[잉크]],0),20),"")</f>
        <v/>
      </c>
      <c r="AD1124" s="23"/>
      <c r="AE1124" s="235"/>
      <c r="BB1124" s="472"/>
      <c r="BC1124" s="472"/>
      <c r="BD1124" s="472"/>
      <c r="BE1124" s="472"/>
      <c r="BF1124" s="472"/>
    </row>
    <row r="1125" spans="1:58" s="471" customFormat="1" ht="17.25" hidden="1" customHeight="1" x14ac:dyDescent="0.3">
      <c r="A1125" s="471" t="s">
        <v>4912</v>
      </c>
      <c r="B1125" s="5" t="s">
        <v>5059</v>
      </c>
      <c r="C1125" s="68"/>
      <c r="D1125" s="69" t="str">
        <f>IFERROR(C1125/INDEX(표5[#All],MATCH(B1125,표5[[#All],[잉크]],0),2),"")</f>
        <v/>
      </c>
      <c r="E1125" s="22">
        <f>$C1125-INDEX(표5[#All],MATCH(B1125,표5[[#All],[잉크]],0),24)</f>
        <v>0</v>
      </c>
      <c r="F1125" s="542"/>
      <c r="G1125" s="23" t="str">
        <f>IF(ISBLANK(F1125),"",INDEX(호기!$A$1:$B$657,MATCH('생산계획(잉크)'!B1577,호기!$A$1:$A$657,0),2))</f>
        <v/>
      </c>
      <c r="H1125" s="24">
        <f>C1125+F1125-INDEX(표5[#All],MATCH(B1125,표5[[#All],[잉크]],0),2)</f>
        <v>0</v>
      </c>
      <c r="I1125" s="21" t="str">
        <f>IFERROR(H1125/INDEX(표5[#All],MATCH(B1125,표5[[#All],[잉크]],0),5),"")</f>
        <v/>
      </c>
      <c r="J1125" s="542"/>
      <c r="K1125" s="25" t="str">
        <f>IF(ISBLANK(J1125),"",INDEX(호기!$A$1:$B$657,MATCH('생산계획(잉크)'!B1577,호기!$A$1:$A$657,0),2))</f>
        <v/>
      </c>
      <c r="L1125" s="24">
        <f>H1125+J1125-INDEX(표5[#All],MATCH(B1125,표5[[#All],[잉크]],0),5)</f>
        <v>0</v>
      </c>
      <c r="M1125" s="21" t="str">
        <f>IFERROR(L1125/INDEX(표5[#All],MATCH(B1125,표5[[#All],[잉크]],0),8),"")</f>
        <v/>
      </c>
      <c r="N1125" s="542"/>
      <c r="O1125" s="23" t="str">
        <f>IF(ISBLANK(N1125),"",INDEX(호기!$A$1:$B$657,MATCH('생산계획(잉크)'!B1577,호기!$A$1:$A$657,0),2))</f>
        <v/>
      </c>
      <c r="P1125" s="24">
        <f>L1125+N1125-INDEX(표5[#All],MATCH(B1125,표5[[#All],[잉크]],0),5)</f>
        <v>0</v>
      </c>
      <c r="Q1125" s="21" t="str">
        <f>IFERROR(P1125/INDEX(표5[#All],MATCH(B1125,표5[[#All],[잉크]],0),11),"")</f>
        <v/>
      </c>
      <c r="R1125" s="542"/>
      <c r="S1125" s="25" t="str">
        <f>IF(ISBLANK(R1125),"",INDEX(호기!$A$1:$B$657,MATCH('생산계획(잉크)'!B1577,호기!$A$1:$A$657,0),2))</f>
        <v/>
      </c>
      <c r="T1125" s="24">
        <f>P1125+R1125-INDEX(표5[#All],MATCH(B1125,표5[[#All],[잉크]],0),5)</f>
        <v>0</v>
      </c>
      <c r="U1125" s="21" t="str">
        <f>IFERROR(T1125/INDEX(표5[#All],MATCH(B1125,표5[[#All],[잉크]],0),14),"")</f>
        <v/>
      </c>
      <c r="V1125" s="542"/>
      <c r="W1125" s="23" t="str">
        <f>IF(ISBLANK(V1125),"",INDEX(호기!$A$1:$B$657,MATCH('생산계획(잉크)'!B1577,호기!$A$1:$A$657,0),2))</f>
        <v/>
      </c>
      <c r="X1125" s="24">
        <f>T1125+V1125-INDEX(표5[#All],MATCH(B1125,표5[[#All],[잉크]],0),5)</f>
        <v>0</v>
      </c>
      <c r="Y1125" s="21" t="str">
        <f>IFERROR(X1125/INDEX(표5[#All],MATCH(B1125,표5[[#All],[잉크]],0),17),"")</f>
        <v/>
      </c>
      <c r="Z1125" s="23"/>
      <c r="AA1125" s="23" t="str">
        <f>IF(ISBLANK(Z1125),"",INDEX(호기!$A$1:$B$657,MATCH('생산계획(잉크)'!B1577,호기!$A$1:$A$657,0),2))</f>
        <v/>
      </c>
      <c r="AB1125" s="24">
        <f>X1125+Z1125-INDEX(표5[#All],MATCH(B1125,표5[[#All],[잉크]],0),5)</f>
        <v>0</v>
      </c>
      <c r="AC1125" s="21" t="str">
        <f>IFERROR(AB1125/INDEX(표5[#All],MATCH(B1125,표5[[#All],[잉크]],0),20),"")</f>
        <v/>
      </c>
      <c r="AD1125" s="23"/>
      <c r="AE1125" s="235"/>
      <c r="BB1125" s="472"/>
      <c r="BC1125" s="472"/>
      <c r="BD1125" s="472"/>
      <c r="BE1125" s="472"/>
      <c r="BF1125" s="472"/>
    </row>
    <row r="1126" spans="1:58" s="471" customFormat="1" ht="17.25" hidden="1" customHeight="1" x14ac:dyDescent="0.3">
      <c r="B1126" s="5" t="s">
        <v>5067</v>
      </c>
      <c r="C1126" s="68"/>
      <c r="D1126" s="69" t="str">
        <f>IFERROR(C1126/INDEX(표5[#All],MATCH(B1126,표5[[#All],[잉크]],0),2),"")</f>
        <v/>
      </c>
      <c r="E1126" s="22">
        <f>$C1126-INDEX(표5[#All],MATCH(B1126,표5[[#All],[잉크]],0),24)</f>
        <v>0</v>
      </c>
      <c r="F1126" s="542"/>
      <c r="G1126" s="23" t="str">
        <f>IF(ISBLANK(F1126),"",INDEX(호기!$A$1:$B$657,MATCH('생산계획(잉크)'!B1578,호기!$A$1:$A$657,0),2))</f>
        <v/>
      </c>
      <c r="H1126" s="24">
        <f>C1126+F1126-INDEX(표5[#All],MATCH(B1126,표5[[#All],[잉크]],0),2)</f>
        <v>0</v>
      </c>
      <c r="I1126" s="21" t="str">
        <f>IFERROR(H1126/INDEX(표5[#All],MATCH(B1126,표5[[#All],[잉크]],0),5),"")</f>
        <v/>
      </c>
      <c r="J1126" s="542"/>
      <c r="K1126" s="25" t="str">
        <f>IF(ISBLANK(J1126),"",INDEX(호기!$A$1:$B$657,MATCH('생산계획(잉크)'!B1578,호기!$A$1:$A$657,0),2))</f>
        <v/>
      </c>
      <c r="L1126" s="24">
        <f>H1126+J1126-INDEX(표5[#All],MATCH(B1126,표5[[#All],[잉크]],0),5)</f>
        <v>0</v>
      </c>
      <c r="M1126" s="21" t="str">
        <f>IFERROR(L1126/INDEX(표5[#All],MATCH(B1126,표5[[#All],[잉크]],0),8),"")</f>
        <v/>
      </c>
      <c r="N1126" s="542"/>
      <c r="O1126" s="23" t="str">
        <f>IF(ISBLANK(N1126),"",INDEX(호기!$A$1:$B$657,MATCH('생산계획(잉크)'!B1578,호기!$A$1:$A$657,0),2))</f>
        <v/>
      </c>
      <c r="P1126" s="24">
        <f>L1126+N1126-INDEX(표5[#All],MATCH(B1126,표5[[#All],[잉크]],0),5)</f>
        <v>0</v>
      </c>
      <c r="Q1126" s="21" t="str">
        <f>IFERROR(P1126/INDEX(표5[#All],MATCH(B1126,표5[[#All],[잉크]],0),11),"")</f>
        <v/>
      </c>
      <c r="R1126" s="542"/>
      <c r="S1126" s="25" t="str">
        <f>IF(ISBLANK(R1126),"",INDEX(호기!$A$1:$B$657,MATCH('생산계획(잉크)'!B1578,호기!$A$1:$A$657,0),2))</f>
        <v/>
      </c>
      <c r="T1126" s="24">
        <f>P1126+R1126-INDEX(표5[#All],MATCH(B1126,표5[[#All],[잉크]],0),5)</f>
        <v>0</v>
      </c>
      <c r="U1126" s="21" t="str">
        <f>IFERROR(T1126/INDEX(표5[#All],MATCH(B1126,표5[[#All],[잉크]],0),14),"")</f>
        <v/>
      </c>
      <c r="V1126" s="542"/>
      <c r="W1126" s="23" t="str">
        <f>IF(ISBLANK(V1126),"",INDEX(호기!$A$1:$B$657,MATCH('생산계획(잉크)'!B1578,호기!$A$1:$A$657,0),2))</f>
        <v/>
      </c>
      <c r="X1126" s="24">
        <f>T1126+V1126-INDEX(표5[#All],MATCH(B1126,표5[[#All],[잉크]],0),5)</f>
        <v>0</v>
      </c>
      <c r="Y1126" s="21" t="str">
        <f>IFERROR(X1126/INDEX(표5[#All],MATCH(B1126,표5[[#All],[잉크]],0),17),"")</f>
        <v/>
      </c>
      <c r="Z1126" s="23"/>
      <c r="AA1126" s="23" t="str">
        <f>IF(ISBLANK(Z1126),"",INDEX(호기!$A$1:$B$657,MATCH('생산계획(잉크)'!B1578,호기!$A$1:$A$657,0),2))</f>
        <v/>
      </c>
      <c r="AB1126" s="24">
        <f>X1126+Z1126-INDEX(표5[#All],MATCH(B1126,표5[[#All],[잉크]],0),5)</f>
        <v>0</v>
      </c>
      <c r="AC1126" s="21" t="str">
        <f>IFERROR(AB1126/INDEX(표5[#All],MATCH(B1126,표5[[#All],[잉크]],0),20),"")</f>
        <v/>
      </c>
      <c r="AD1126" s="23"/>
      <c r="AE1126" s="235"/>
      <c r="BB1126" s="472"/>
      <c r="BC1126" s="472"/>
      <c r="BD1126" s="472"/>
      <c r="BE1126" s="472"/>
      <c r="BF1126" s="472"/>
    </row>
    <row r="1127" spans="1:58" s="471" customFormat="1" ht="17.25" hidden="1" customHeight="1" x14ac:dyDescent="0.3">
      <c r="B1127" s="5" t="s">
        <v>5071</v>
      </c>
      <c r="C1127" s="68"/>
      <c r="D1127" s="69" t="str">
        <f>IFERROR(C1127/INDEX(표5[#All],MATCH(B1127,표5[[#All],[잉크]],0),2),"")</f>
        <v/>
      </c>
      <c r="E1127" s="22">
        <f>$C1127-INDEX(표5[#All],MATCH(B1127,표5[[#All],[잉크]],0),24)</f>
        <v>0</v>
      </c>
      <c r="F1127" s="542"/>
      <c r="G1127" s="23" t="str">
        <f>IF(ISBLANK(F1127),"",INDEX(호기!$A$1:$B$657,MATCH('생산계획(잉크)'!B1579,호기!$A$1:$A$657,0),2))</f>
        <v/>
      </c>
      <c r="H1127" s="24">
        <f>C1127+F1127-INDEX(표5[#All],MATCH(B1127,표5[[#All],[잉크]],0),2)</f>
        <v>0</v>
      </c>
      <c r="I1127" s="21" t="str">
        <f>IFERROR(H1127/INDEX(표5[#All],MATCH(B1127,표5[[#All],[잉크]],0),5),"")</f>
        <v/>
      </c>
      <c r="J1127" s="542"/>
      <c r="K1127" s="25" t="str">
        <f>IF(ISBLANK(J1127),"",INDEX(호기!$A$1:$B$657,MATCH('생산계획(잉크)'!B1579,호기!$A$1:$A$657,0),2))</f>
        <v/>
      </c>
      <c r="L1127" s="24">
        <f>H1127+J1127-INDEX(표5[#All],MATCH(B1127,표5[[#All],[잉크]],0),5)</f>
        <v>0</v>
      </c>
      <c r="M1127" s="21" t="str">
        <f>IFERROR(L1127/INDEX(표5[#All],MATCH(B1127,표5[[#All],[잉크]],0),8),"")</f>
        <v/>
      </c>
      <c r="N1127" s="542"/>
      <c r="O1127" s="23" t="str">
        <f>IF(ISBLANK(N1127),"",INDEX(호기!$A$1:$B$657,MATCH('생산계획(잉크)'!B1579,호기!$A$1:$A$657,0),2))</f>
        <v/>
      </c>
      <c r="P1127" s="24">
        <f>L1127+N1127-INDEX(표5[#All],MATCH(B1127,표5[[#All],[잉크]],0),5)</f>
        <v>0</v>
      </c>
      <c r="Q1127" s="21" t="str">
        <f>IFERROR(P1127/INDEX(표5[#All],MATCH(B1127,표5[[#All],[잉크]],0),11),"")</f>
        <v/>
      </c>
      <c r="R1127" s="542"/>
      <c r="S1127" s="25" t="str">
        <f>IF(ISBLANK(R1127),"",INDEX(호기!$A$1:$B$657,MATCH('생산계획(잉크)'!B1579,호기!$A$1:$A$657,0),2))</f>
        <v/>
      </c>
      <c r="T1127" s="24">
        <f>P1127+R1127-INDEX(표5[#All],MATCH(B1127,표5[[#All],[잉크]],0),5)</f>
        <v>0</v>
      </c>
      <c r="U1127" s="21" t="str">
        <f>IFERROR(T1127/INDEX(표5[#All],MATCH(B1127,표5[[#All],[잉크]],0),14),"")</f>
        <v/>
      </c>
      <c r="V1127" s="542"/>
      <c r="W1127" s="23" t="str">
        <f>IF(ISBLANK(V1127),"",INDEX(호기!$A$1:$B$657,MATCH('생산계획(잉크)'!B1579,호기!$A$1:$A$657,0),2))</f>
        <v/>
      </c>
      <c r="X1127" s="24">
        <f>T1127+V1127-INDEX(표5[#All],MATCH(B1127,표5[[#All],[잉크]],0),5)</f>
        <v>0</v>
      </c>
      <c r="Y1127" s="21" t="str">
        <f>IFERROR(X1127/INDEX(표5[#All],MATCH(B1127,표5[[#All],[잉크]],0),17),"")</f>
        <v/>
      </c>
      <c r="Z1127" s="23"/>
      <c r="AA1127" s="23" t="str">
        <f>IF(ISBLANK(Z1127),"",INDEX(호기!$A$1:$B$657,MATCH('생산계획(잉크)'!B1579,호기!$A$1:$A$657,0),2))</f>
        <v/>
      </c>
      <c r="AB1127" s="24">
        <f>X1127+Z1127-INDEX(표5[#All],MATCH(B1127,표5[[#All],[잉크]],0),5)</f>
        <v>0</v>
      </c>
      <c r="AC1127" s="21" t="str">
        <f>IFERROR(AB1127/INDEX(표5[#All],MATCH(B1127,표5[[#All],[잉크]],0),20),"")</f>
        <v/>
      </c>
      <c r="AD1127" s="23"/>
      <c r="AE1127" s="235"/>
      <c r="BB1127" s="472"/>
      <c r="BC1127" s="472"/>
      <c r="BD1127" s="472"/>
      <c r="BE1127" s="472"/>
      <c r="BF1127" s="472"/>
    </row>
    <row r="1128" spans="1:58" s="471" customFormat="1" ht="16.5" hidden="1" customHeight="1" x14ac:dyDescent="0.3">
      <c r="B1128" s="5" t="s">
        <v>5075</v>
      </c>
      <c r="C1128" s="68"/>
      <c r="D1128" s="69" t="str">
        <f>IFERROR(C1128/INDEX(표5[#All],MATCH(B1128,표5[[#All],[잉크]],0),2),"")</f>
        <v/>
      </c>
      <c r="E1128" s="22">
        <f>$C1128-INDEX(표5[#All],MATCH(B1128,표5[[#All],[잉크]],0),24)</f>
        <v>0</v>
      </c>
      <c r="F1128" s="542"/>
      <c r="G1128" s="23" t="str">
        <f>IF(ISBLANK(F1128),"",INDEX(호기!$A$1:$B$657,MATCH('생산계획(잉크)'!B1580,호기!$A$1:$A$657,0),2))</f>
        <v/>
      </c>
      <c r="H1128" s="24">
        <f>C1128+F1128-INDEX(표5[#All],MATCH(B1128,표5[[#All],[잉크]],0),2)</f>
        <v>0</v>
      </c>
      <c r="I1128" s="21" t="str">
        <f>IFERROR(H1128/INDEX(표5[#All],MATCH(B1128,표5[[#All],[잉크]],0),5),"")</f>
        <v/>
      </c>
      <c r="J1128" s="542"/>
      <c r="K1128" s="25" t="str">
        <f>IF(ISBLANK(J1128),"",INDEX(호기!$A$1:$B$657,MATCH('생산계획(잉크)'!B1580,호기!$A$1:$A$657,0),2))</f>
        <v/>
      </c>
      <c r="L1128" s="24">
        <f>H1128+J1128-INDEX(표5[#All],MATCH(B1128,표5[[#All],[잉크]],0),5)</f>
        <v>0</v>
      </c>
      <c r="M1128" s="21" t="str">
        <f>IFERROR(L1128/INDEX(표5[#All],MATCH(B1128,표5[[#All],[잉크]],0),8),"")</f>
        <v/>
      </c>
      <c r="N1128" s="542"/>
      <c r="O1128" s="23" t="str">
        <f>IF(ISBLANK(N1128),"",INDEX(호기!$A$1:$B$657,MATCH('생산계획(잉크)'!B1580,호기!$A$1:$A$657,0),2))</f>
        <v/>
      </c>
      <c r="P1128" s="24">
        <f>L1128+N1128-INDEX(표5[#All],MATCH(B1128,표5[[#All],[잉크]],0),5)</f>
        <v>0</v>
      </c>
      <c r="Q1128" s="21" t="str">
        <f>IFERROR(P1128/INDEX(표5[#All],MATCH(B1128,표5[[#All],[잉크]],0),11),"")</f>
        <v/>
      </c>
      <c r="R1128" s="542"/>
      <c r="S1128" s="25" t="str">
        <f>IF(ISBLANK(R1128),"",INDEX(호기!$A$1:$B$657,MATCH('생산계획(잉크)'!B1580,호기!$A$1:$A$657,0),2))</f>
        <v/>
      </c>
      <c r="T1128" s="24">
        <f>P1128+R1128-INDEX(표5[#All],MATCH(B1128,표5[[#All],[잉크]],0),5)</f>
        <v>0</v>
      </c>
      <c r="U1128" s="21" t="str">
        <f>IFERROR(T1128/INDEX(표5[#All],MATCH(B1128,표5[[#All],[잉크]],0),14),"")</f>
        <v/>
      </c>
      <c r="V1128" s="542"/>
      <c r="W1128" s="23" t="str">
        <f>IF(ISBLANK(V1128),"",INDEX(호기!$A$1:$B$657,MATCH('생산계획(잉크)'!B1580,호기!$A$1:$A$657,0),2))</f>
        <v/>
      </c>
      <c r="X1128" s="24">
        <f>T1128+V1128-INDEX(표5[#All],MATCH(B1128,표5[[#All],[잉크]],0),5)</f>
        <v>0</v>
      </c>
      <c r="Y1128" s="21" t="str">
        <f>IFERROR(X1128/INDEX(표5[#All],MATCH(B1128,표5[[#All],[잉크]],0),17),"")</f>
        <v/>
      </c>
      <c r="Z1128" s="23"/>
      <c r="AA1128" s="23" t="str">
        <f>IF(ISBLANK(Z1128),"",INDEX(호기!$A$1:$B$657,MATCH('생산계획(잉크)'!B1580,호기!$A$1:$A$657,0),2))</f>
        <v/>
      </c>
      <c r="AB1128" s="24">
        <f>X1128+Z1128-INDEX(표5[#All],MATCH(B1128,표5[[#All],[잉크]],0),5)</f>
        <v>0</v>
      </c>
      <c r="AC1128" s="21" t="str">
        <f>IFERROR(AB1128/INDEX(표5[#All],MATCH(B1128,표5[[#All],[잉크]],0),20),"")</f>
        <v/>
      </c>
      <c r="AD1128" s="23"/>
      <c r="AE1128" s="235"/>
      <c r="BB1128" s="472"/>
      <c r="BC1128" s="472"/>
      <c r="BD1128" s="472"/>
      <c r="BE1128" s="472"/>
      <c r="BF1128" s="472"/>
    </row>
    <row r="1129" spans="1:58" s="471" customFormat="1" ht="17.25" hidden="1" customHeight="1" x14ac:dyDescent="0.3">
      <c r="B1129" s="5" t="s">
        <v>5076</v>
      </c>
      <c r="C1129" s="68"/>
      <c r="D1129" s="69" t="str">
        <f>IFERROR(C1129/INDEX(표5[#All],MATCH(B1129,표5[[#All],[잉크]],0),2),"")</f>
        <v/>
      </c>
      <c r="E1129" s="22">
        <f>$C1129-INDEX(표5[#All],MATCH(B1129,표5[[#All],[잉크]],0),24)</f>
        <v>0</v>
      </c>
      <c r="F1129" s="542"/>
      <c r="G1129" s="23" t="str">
        <f>IF(ISBLANK(F1129),"",INDEX(호기!$A$1:$B$657,MATCH('생산계획(잉크)'!B1581,호기!$A$1:$A$657,0),2))</f>
        <v/>
      </c>
      <c r="H1129" s="24">
        <f>C1129+F1129-INDEX(표5[#All],MATCH(B1129,표5[[#All],[잉크]],0),2)</f>
        <v>0</v>
      </c>
      <c r="I1129" s="21" t="str">
        <f>IFERROR(H1129/INDEX(표5[#All],MATCH(B1129,표5[[#All],[잉크]],0),5),"")</f>
        <v/>
      </c>
      <c r="J1129" s="542"/>
      <c r="K1129" s="25" t="str">
        <f>IF(ISBLANK(J1129),"",INDEX(호기!$A$1:$B$657,MATCH('생산계획(잉크)'!B1581,호기!$A$1:$A$657,0),2))</f>
        <v/>
      </c>
      <c r="L1129" s="24">
        <f>H1129+J1129-INDEX(표5[#All],MATCH(B1129,표5[[#All],[잉크]],0),5)</f>
        <v>0</v>
      </c>
      <c r="M1129" s="21" t="str">
        <f>IFERROR(L1129/INDEX(표5[#All],MATCH(B1129,표5[[#All],[잉크]],0),8),"")</f>
        <v/>
      </c>
      <c r="N1129" s="542"/>
      <c r="O1129" s="23" t="str">
        <f>IF(ISBLANK(N1129),"",INDEX(호기!$A$1:$B$657,MATCH('생산계획(잉크)'!B1581,호기!$A$1:$A$657,0),2))</f>
        <v/>
      </c>
      <c r="P1129" s="24">
        <f>L1129+N1129-INDEX(표5[#All],MATCH(B1129,표5[[#All],[잉크]],0),5)</f>
        <v>0</v>
      </c>
      <c r="Q1129" s="21" t="str">
        <f>IFERROR(P1129/INDEX(표5[#All],MATCH(B1129,표5[[#All],[잉크]],0),11),"")</f>
        <v/>
      </c>
      <c r="R1129" s="542"/>
      <c r="S1129" s="25" t="str">
        <f>IF(ISBLANK(R1129),"",INDEX(호기!$A$1:$B$657,MATCH('생산계획(잉크)'!B1581,호기!$A$1:$A$657,0),2))</f>
        <v/>
      </c>
      <c r="T1129" s="24">
        <f>P1129+R1129-INDEX(표5[#All],MATCH(B1129,표5[[#All],[잉크]],0),5)</f>
        <v>0</v>
      </c>
      <c r="U1129" s="21" t="str">
        <f>IFERROR(T1129/INDEX(표5[#All],MATCH(B1129,표5[[#All],[잉크]],0),14),"")</f>
        <v/>
      </c>
      <c r="V1129" s="542"/>
      <c r="W1129" s="23" t="str">
        <f>IF(ISBLANK(V1129),"",INDEX(호기!$A$1:$B$657,MATCH('생산계획(잉크)'!B1581,호기!$A$1:$A$657,0),2))</f>
        <v/>
      </c>
      <c r="X1129" s="24">
        <f>T1129+V1129-INDEX(표5[#All],MATCH(B1129,표5[[#All],[잉크]],0),5)</f>
        <v>0</v>
      </c>
      <c r="Y1129" s="21" t="str">
        <f>IFERROR(X1129/INDEX(표5[#All],MATCH(B1129,표5[[#All],[잉크]],0),17),"")</f>
        <v/>
      </c>
      <c r="Z1129" s="23"/>
      <c r="AA1129" s="23" t="str">
        <f>IF(ISBLANK(Z1129),"",INDEX(호기!$A$1:$B$657,MATCH('생산계획(잉크)'!B1581,호기!$A$1:$A$657,0),2))</f>
        <v/>
      </c>
      <c r="AB1129" s="24">
        <f>X1129+Z1129-INDEX(표5[#All],MATCH(B1129,표5[[#All],[잉크]],0),5)</f>
        <v>0</v>
      </c>
      <c r="AC1129" s="21" t="str">
        <f>IFERROR(AB1129/INDEX(표5[#All],MATCH(B1129,표5[[#All],[잉크]],0),20),"")</f>
        <v/>
      </c>
      <c r="AD1129" s="23"/>
      <c r="AE1129" s="235"/>
      <c r="BB1129" s="472"/>
      <c r="BC1129" s="472"/>
      <c r="BD1129" s="472"/>
      <c r="BE1129" s="472"/>
      <c r="BF1129" s="472"/>
    </row>
    <row r="1130" spans="1:58" s="471" customFormat="1" ht="17.25" hidden="1" customHeight="1" x14ac:dyDescent="0.3">
      <c r="B1130" s="5" t="s">
        <v>5086</v>
      </c>
      <c r="C1130" s="68">
        <v>3</v>
      </c>
      <c r="D1130" s="69">
        <f>IFERROR(C1130/INDEX(표5[#All],MATCH(B1130,표5[[#All],[잉크]],0),2),"")</f>
        <v>3</v>
      </c>
      <c r="E1130" s="22">
        <f>$C1130-INDEX(표5[#All],MATCH(B1130,표5[[#All],[잉크]],0),24)</f>
        <v>1</v>
      </c>
      <c r="F1130" s="542"/>
      <c r="G1130" s="23" t="str">
        <f>IF(ISBLANK(F1130),"",INDEX(호기!$A$1:$B$657,MATCH('생산계획(잉크)'!B1582,호기!$A$1:$A$657,0),2))</f>
        <v/>
      </c>
      <c r="H1130" s="24">
        <f>C1130+F1130-INDEX(표5[#All],MATCH(B1130,표5[[#All],[잉크]],0),2)</f>
        <v>2</v>
      </c>
      <c r="I1130" s="21" t="str">
        <f>IFERROR(H1130/INDEX(표5[#All],MATCH(B1130,표5[[#All],[잉크]],0),5),"")</f>
        <v/>
      </c>
      <c r="J1130" s="542"/>
      <c r="K1130" s="25" t="str">
        <f>IF(ISBLANK(J1130),"",INDEX(호기!$A$1:$B$657,MATCH('생산계획(잉크)'!B1582,호기!$A$1:$A$657,0),2))</f>
        <v/>
      </c>
      <c r="L1130" s="24">
        <f>H1130+J1130-INDEX(표5[#All],MATCH(B1130,표5[[#All],[잉크]],0),5)</f>
        <v>2</v>
      </c>
      <c r="M1130" s="21" t="str">
        <f>IFERROR(L1130/INDEX(표5[#All],MATCH(B1130,표5[[#All],[잉크]],0),8),"")</f>
        <v/>
      </c>
      <c r="N1130" s="542"/>
      <c r="O1130" s="23" t="str">
        <f>IF(ISBLANK(N1130),"",INDEX(호기!$A$1:$B$657,MATCH('생산계획(잉크)'!B1582,호기!$A$1:$A$657,0),2))</f>
        <v/>
      </c>
      <c r="P1130" s="24">
        <f>L1130+N1130-INDEX(표5[#All],MATCH(B1130,표5[[#All],[잉크]],0),5)</f>
        <v>2</v>
      </c>
      <c r="Q1130" s="21" t="str">
        <f>IFERROR(P1130/INDEX(표5[#All],MATCH(B1130,표5[[#All],[잉크]],0),11),"")</f>
        <v/>
      </c>
      <c r="R1130" s="542"/>
      <c r="S1130" s="25" t="str">
        <f>IF(ISBLANK(R1130),"",INDEX(호기!$A$1:$B$657,MATCH('생산계획(잉크)'!B1582,호기!$A$1:$A$657,0),2))</f>
        <v/>
      </c>
      <c r="T1130" s="24">
        <f>P1130+R1130-INDEX(표5[#All],MATCH(B1130,표5[[#All],[잉크]],0),5)</f>
        <v>2</v>
      </c>
      <c r="U1130" s="21" t="str">
        <f>IFERROR(T1130/INDEX(표5[#All],MATCH(B1130,표5[[#All],[잉크]],0),14),"")</f>
        <v/>
      </c>
      <c r="V1130" s="542"/>
      <c r="W1130" s="23" t="str">
        <f>IF(ISBLANK(V1130),"",INDEX(호기!$A$1:$B$657,MATCH('생산계획(잉크)'!B1582,호기!$A$1:$A$657,0),2))</f>
        <v/>
      </c>
      <c r="X1130" s="24">
        <f>T1130+V1130-INDEX(표5[#All],MATCH(B1130,표5[[#All],[잉크]],0),5)</f>
        <v>2</v>
      </c>
      <c r="Y1130" s="21" t="str">
        <f>IFERROR(X1130/INDEX(표5[#All],MATCH(B1130,표5[[#All],[잉크]],0),17),"")</f>
        <v/>
      </c>
      <c r="Z1130" s="23"/>
      <c r="AA1130" s="23" t="str">
        <f>IF(ISBLANK(Z1130),"",INDEX(호기!$A$1:$B$657,MATCH('생산계획(잉크)'!B1582,호기!$A$1:$A$657,0),2))</f>
        <v/>
      </c>
      <c r="AB1130" s="24">
        <f>X1130+Z1130-INDEX(표5[#All],MATCH(B1130,표5[[#All],[잉크]],0),5)</f>
        <v>2</v>
      </c>
      <c r="AC1130" s="21" t="str">
        <f>IFERROR(AB1130/INDEX(표5[#All],MATCH(B1130,표5[[#All],[잉크]],0),20),"")</f>
        <v/>
      </c>
      <c r="AD1130" s="23"/>
      <c r="AE1130" s="235"/>
      <c r="BB1130" s="472"/>
      <c r="BC1130" s="472"/>
      <c r="BD1130" s="472"/>
      <c r="BE1130" s="472"/>
      <c r="BF1130" s="472"/>
    </row>
    <row r="1131" spans="1:58" s="471" customFormat="1" ht="17.25" hidden="1" customHeight="1" x14ac:dyDescent="0.3">
      <c r="A1131" s="471" t="s">
        <v>5090</v>
      </c>
      <c r="B1131" s="5" t="s">
        <v>5091</v>
      </c>
      <c r="C1131" s="68"/>
      <c r="D1131" s="69" t="str">
        <f>IFERROR(C1131/INDEX(표5[#All],MATCH(B1131,표5[[#All],[잉크]],0),2),"")</f>
        <v/>
      </c>
      <c r="E1131" s="22">
        <f>$C1131-INDEX(표5[#All],MATCH(B1131,표5[[#All],[잉크]],0),24)</f>
        <v>0</v>
      </c>
      <c r="F1131" s="542"/>
      <c r="G1131" s="23" t="str">
        <f>IF(ISBLANK(F1131),"",INDEX(호기!$A$1:$B$657,MATCH('생산계획(잉크)'!B1583,호기!$A$1:$A$657,0),2))</f>
        <v/>
      </c>
      <c r="H1131" s="24">
        <f>C1131+F1131-INDEX(표5[#All],MATCH(B1131,표5[[#All],[잉크]],0),2)</f>
        <v>0</v>
      </c>
      <c r="I1131" s="21" t="str">
        <f>IFERROR(H1131/INDEX(표5[#All],MATCH(B1131,표5[[#All],[잉크]],0),5),"")</f>
        <v/>
      </c>
      <c r="J1131" s="542"/>
      <c r="K1131" s="25" t="str">
        <f>IF(ISBLANK(J1131),"",INDEX(호기!$A$1:$B$657,MATCH('생산계획(잉크)'!B1583,호기!$A$1:$A$657,0),2))</f>
        <v/>
      </c>
      <c r="L1131" s="24">
        <f>H1131+J1131-INDEX(표5[#All],MATCH(B1131,표5[[#All],[잉크]],0),5)</f>
        <v>0</v>
      </c>
      <c r="M1131" s="21" t="str">
        <f>IFERROR(L1131/INDEX(표5[#All],MATCH(B1131,표5[[#All],[잉크]],0),8),"")</f>
        <v/>
      </c>
      <c r="N1131" s="542"/>
      <c r="O1131" s="23" t="str">
        <f>IF(ISBLANK(N1131),"",INDEX(호기!$A$1:$B$657,MATCH('생산계획(잉크)'!B1583,호기!$A$1:$A$657,0),2))</f>
        <v/>
      </c>
      <c r="P1131" s="24">
        <f>L1131+N1131-INDEX(표5[#All],MATCH(B1131,표5[[#All],[잉크]],0),5)</f>
        <v>0</v>
      </c>
      <c r="Q1131" s="21" t="str">
        <f>IFERROR(P1131/INDEX(표5[#All],MATCH(B1131,표5[[#All],[잉크]],0),11),"")</f>
        <v/>
      </c>
      <c r="R1131" s="542"/>
      <c r="S1131" s="25" t="str">
        <f>IF(ISBLANK(R1131),"",INDEX(호기!$A$1:$B$657,MATCH('생산계획(잉크)'!B1583,호기!$A$1:$A$657,0),2))</f>
        <v/>
      </c>
      <c r="T1131" s="24">
        <f>P1131+R1131-INDEX(표5[#All],MATCH(B1131,표5[[#All],[잉크]],0),5)</f>
        <v>0</v>
      </c>
      <c r="U1131" s="21" t="str">
        <f>IFERROR(T1131/INDEX(표5[#All],MATCH(B1131,표5[[#All],[잉크]],0),14),"")</f>
        <v/>
      </c>
      <c r="V1131" s="542"/>
      <c r="W1131" s="23" t="str">
        <f>IF(ISBLANK(V1131),"",INDEX(호기!$A$1:$B$657,MATCH('생산계획(잉크)'!B1583,호기!$A$1:$A$657,0),2))</f>
        <v/>
      </c>
      <c r="X1131" s="24">
        <f>T1131+V1131-INDEX(표5[#All],MATCH(B1131,표5[[#All],[잉크]],0),5)</f>
        <v>0</v>
      </c>
      <c r="Y1131" s="21" t="str">
        <f>IFERROR(X1131/INDEX(표5[#All],MATCH(B1131,표5[[#All],[잉크]],0),17),"")</f>
        <v/>
      </c>
      <c r="Z1131" s="23"/>
      <c r="AA1131" s="23" t="str">
        <f>IF(ISBLANK(Z1131),"",INDEX(호기!$A$1:$B$657,MATCH('생산계획(잉크)'!B1583,호기!$A$1:$A$657,0),2))</f>
        <v/>
      </c>
      <c r="AB1131" s="24">
        <f>X1131+Z1131-INDEX(표5[#All],MATCH(B1131,표5[[#All],[잉크]],0),5)</f>
        <v>0</v>
      </c>
      <c r="AC1131" s="21" t="str">
        <f>IFERROR(AB1131/INDEX(표5[#All],MATCH(B1131,표5[[#All],[잉크]],0),20),"")</f>
        <v/>
      </c>
      <c r="AD1131" s="23"/>
      <c r="AE1131" s="235"/>
      <c r="BB1131" s="472"/>
      <c r="BC1131" s="472"/>
      <c r="BD1131" s="472"/>
      <c r="BE1131" s="472"/>
      <c r="BF1131" s="472"/>
    </row>
    <row r="1132" spans="1:58" s="471" customFormat="1" ht="17.25" hidden="1" customHeight="1" x14ac:dyDescent="0.3">
      <c r="B1132" s="5" t="s">
        <v>5103</v>
      </c>
      <c r="C1132" s="68"/>
      <c r="D1132" s="69" t="str">
        <f>IFERROR(C1132/INDEX(표5[#All],MATCH(B1132,표5[[#All],[잉크]],0),2),"")</f>
        <v/>
      </c>
      <c r="E1132" s="22">
        <f>$C1132-INDEX(표5[#All],MATCH(B1132,표5[[#All],[잉크]],0),24)</f>
        <v>0</v>
      </c>
      <c r="F1132" s="542"/>
      <c r="G1132" s="23" t="str">
        <f>IF(ISBLANK(F1132),"",INDEX(호기!$A$1:$B$657,MATCH('생산계획(잉크)'!B1584,호기!$A$1:$A$657,0),2))</f>
        <v/>
      </c>
      <c r="H1132" s="24">
        <f>C1132+F1132-INDEX(표5[#All],MATCH(B1132,표5[[#All],[잉크]],0),2)</f>
        <v>0</v>
      </c>
      <c r="I1132" s="21" t="str">
        <f>IFERROR(H1132/INDEX(표5[#All],MATCH(B1132,표5[[#All],[잉크]],0),5),"")</f>
        <v/>
      </c>
      <c r="J1132" s="542"/>
      <c r="K1132" s="25" t="str">
        <f>IF(ISBLANK(J1132),"",INDEX(호기!$A$1:$B$657,MATCH('생산계획(잉크)'!B1584,호기!$A$1:$A$657,0),2))</f>
        <v/>
      </c>
      <c r="L1132" s="24">
        <f>H1132+J1132-INDEX(표5[#All],MATCH(B1132,표5[[#All],[잉크]],0),5)</f>
        <v>0</v>
      </c>
      <c r="M1132" s="21" t="str">
        <f>IFERROR(L1132/INDEX(표5[#All],MATCH(B1132,표5[[#All],[잉크]],0),8),"")</f>
        <v/>
      </c>
      <c r="N1132" s="542"/>
      <c r="O1132" s="23" t="str">
        <f>IF(ISBLANK(N1132),"",INDEX(호기!$A$1:$B$657,MATCH('생산계획(잉크)'!B1584,호기!$A$1:$A$657,0),2))</f>
        <v/>
      </c>
      <c r="P1132" s="24">
        <f>L1132+N1132-INDEX(표5[#All],MATCH(B1132,표5[[#All],[잉크]],0),5)</f>
        <v>0</v>
      </c>
      <c r="Q1132" s="21" t="str">
        <f>IFERROR(P1132/INDEX(표5[#All],MATCH(B1132,표5[[#All],[잉크]],0),11),"")</f>
        <v/>
      </c>
      <c r="R1132" s="542"/>
      <c r="S1132" s="25" t="str">
        <f>IF(ISBLANK(R1132),"",INDEX(호기!$A$1:$B$657,MATCH('생산계획(잉크)'!B1584,호기!$A$1:$A$657,0),2))</f>
        <v/>
      </c>
      <c r="T1132" s="24">
        <f>P1132+R1132-INDEX(표5[#All],MATCH(B1132,표5[[#All],[잉크]],0),5)</f>
        <v>0</v>
      </c>
      <c r="U1132" s="21" t="str">
        <f>IFERROR(T1132/INDEX(표5[#All],MATCH(B1132,표5[[#All],[잉크]],0),14),"")</f>
        <v/>
      </c>
      <c r="V1132" s="542"/>
      <c r="W1132" s="23" t="str">
        <f>IF(ISBLANK(V1132),"",INDEX(호기!$A$1:$B$657,MATCH('생산계획(잉크)'!B1584,호기!$A$1:$A$657,0),2))</f>
        <v/>
      </c>
      <c r="X1132" s="24">
        <f>T1132+V1132-INDEX(표5[#All],MATCH(B1132,표5[[#All],[잉크]],0),5)</f>
        <v>0</v>
      </c>
      <c r="Y1132" s="21" t="str">
        <f>IFERROR(X1132/INDEX(표5[#All],MATCH(B1132,표5[[#All],[잉크]],0),17),"")</f>
        <v/>
      </c>
      <c r="Z1132" s="23"/>
      <c r="AA1132" s="23" t="str">
        <f>IF(ISBLANK(Z1132),"",INDEX(호기!$A$1:$B$657,MATCH('생산계획(잉크)'!B1584,호기!$A$1:$A$657,0),2))</f>
        <v/>
      </c>
      <c r="AB1132" s="24">
        <f>X1132+Z1132-INDEX(표5[#All],MATCH(B1132,표5[[#All],[잉크]],0),5)</f>
        <v>0</v>
      </c>
      <c r="AC1132" s="21" t="str">
        <f>IFERROR(AB1132/INDEX(표5[#All],MATCH(B1132,표5[[#All],[잉크]],0),20),"")</f>
        <v/>
      </c>
      <c r="AD1132" s="23"/>
      <c r="AE1132" s="235"/>
      <c r="BB1132" s="472"/>
      <c r="BC1132" s="472"/>
      <c r="BD1132" s="472"/>
      <c r="BE1132" s="472"/>
      <c r="BF1132" s="472"/>
    </row>
    <row r="1133" spans="1:58" s="471" customFormat="1" ht="17.25" hidden="1" customHeight="1" x14ac:dyDescent="0.3">
      <c r="A1133" s="471" t="s">
        <v>5090</v>
      </c>
      <c r="B1133" s="5" t="s">
        <v>5104</v>
      </c>
      <c r="C1133" s="68"/>
      <c r="D1133" s="69" t="str">
        <f>IFERROR(C1133/INDEX(표5[#All],MATCH(B1133,표5[[#All],[잉크]],0),2),"")</f>
        <v/>
      </c>
      <c r="E1133" s="22">
        <f>$C1133-INDEX(표5[#All],MATCH(B1133,표5[[#All],[잉크]],0),24)</f>
        <v>0</v>
      </c>
      <c r="F1133" s="542"/>
      <c r="G1133" s="23" t="str">
        <f>IF(ISBLANK(F1133),"",INDEX(호기!$A$1:$B$657,MATCH('생산계획(잉크)'!B1585,호기!$A$1:$A$657,0),2))</f>
        <v/>
      </c>
      <c r="H1133" s="24">
        <f>C1133+F1133-INDEX(표5[#All],MATCH(B1133,표5[[#All],[잉크]],0),2)</f>
        <v>0</v>
      </c>
      <c r="I1133" s="21" t="str">
        <f>IFERROR(H1133/INDEX(표5[#All],MATCH(B1133,표5[[#All],[잉크]],0),5),"")</f>
        <v/>
      </c>
      <c r="J1133" s="542"/>
      <c r="K1133" s="25" t="str">
        <f>IF(ISBLANK(J1133),"",INDEX(호기!$A$1:$B$657,MATCH('생산계획(잉크)'!B1585,호기!$A$1:$A$657,0),2))</f>
        <v/>
      </c>
      <c r="L1133" s="24">
        <f>H1133+J1133-INDEX(표5[#All],MATCH(B1133,표5[[#All],[잉크]],0),5)</f>
        <v>0</v>
      </c>
      <c r="M1133" s="21" t="str">
        <f>IFERROR(L1133/INDEX(표5[#All],MATCH(B1133,표5[[#All],[잉크]],0),8),"")</f>
        <v/>
      </c>
      <c r="N1133" s="542"/>
      <c r="O1133" s="23" t="str">
        <f>IF(ISBLANK(N1133),"",INDEX(호기!$A$1:$B$657,MATCH('생산계획(잉크)'!B1585,호기!$A$1:$A$657,0),2))</f>
        <v/>
      </c>
      <c r="P1133" s="24">
        <f>L1133+N1133-INDEX(표5[#All],MATCH(B1133,표5[[#All],[잉크]],0),5)</f>
        <v>0</v>
      </c>
      <c r="Q1133" s="21" t="str">
        <f>IFERROR(P1133/INDEX(표5[#All],MATCH(B1133,표5[[#All],[잉크]],0),11),"")</f>
        <v/>
      </c>
      <c r="R1133" s="542"/>
      <c r="S1133" s="25" t="str">
        <f>IF(ISBLANK(R1133),"",INDEX(호기!$A$1:$B$657,MATCH('생산계획(잉크)'!B1585,호기!$A$1:$A$657,0),2))</f>
        <v/>
      </c>
      <c r="T1133" s="24">
        <f>P1133+R1133-INDEX(표5[#All],MATCH(B1133,표5[[#All],[잉크]],0),5)</f>
        <v>0</v>
      </c>
      <c r="U1133" s="21" t="str">
        <f>IFERROR(T1133/INDEX(표5[#All],MATCH(B1133,표5[[#All],[잉크]],0),14),"")</f>
        <v/>
      </c>
      <c r="V1133" s="542"/>
      <c r="W1133" s="23" t="str">
        <f>IF(ISBLANK(V1133),"",INDEX(호기!$A$1:$B$657,MATCH('생산계획(잉크)'!B1585,호기!$A$1:$A$657,0),2))</f>
        <v/>
      </c>
      <c r="X1133" s="24">
        <f>T1133+V1133-INDEX(표5[#All],MATCH(B1133,표5[[#All],[잉크]],0),5)</f>
        <v>0</v>
      </c>
      <c r="Y1133" s="21" t="str">
        <f>IFERROR(X1133/INDEX(표5[#All],MATCH(B1133,표5[[#All],[잉크]],0),17),"")</f>
        <v/>
      </c>
      <c r="Z1133" s="23"/>
      <c r="AA1133" s="23" t="str">
        <f>IF(ISBLANK(Z1133),"",INDEX(호기!$A$1:$B$657,MATCH('생산계획(잉크)'!B1585,호기!$A$1:$A$657,0),2))</f>
        <v/>
      </c>
      <c r="AB1133" s="24">
        <f>X1133+Z1133-INDEX(표5[#All],MATCH(B1133,표5[[#All],[잉크]],0),5)</f>
        <v>0</v>
      </c>
      <c r="AC1133" s="21" t="str">
        <f>IFERROR(AB1133/INDEX(표5[#All],MATCH(B1133,표5[[#All],[잉크]],0),20),"")</f>
        <v/>
      </c>
      <c r="AD1133" s="23"/>
      <c r="AE1133" s="235"/>
      <c r="BB1133" s="472"/>
      <c r="BC1133" s="472"/>
      <c r="BD1133" s="472"/>
      <c r="BE1133" s="472"/>
      <c r="BF1133" s="472"/>
    </row>
    <row r="1134" spans="1:58" s="471" customFormat="1" ht="17.25" hidden="1" customHeight="1" x14ac:dyDescent="0.3">
      <c r="A1134" s="471" t="s">
        <v>4912</v>
      </c>
      <c r="B1134" s="5" t="s">
        <v>5099</v>
      </c>
      <c r="C1134" s="68"/>
      <c r="D1134" s="69" t="str">
        <f>IFERROR(C1134/INDEX(표5[#All],MATCH(B1134,표5[[#All],[잉크]],0),2),"")</f>
        <v/>
      </c>
      <c r="E1134" s="22">
        <f>$C1134-INDEX(표5[#All],MATCH(B1134,표5[[#All],[잉크]],0),24)</f>
        <v>0</v>
      </c>
      <c r="F1134" s="542"/>
      <c r="G1134" s="23" t="str">
        <f>IF(ISBLANK(F1134),"",INDEX(호기!$A$1:$B$657,MATCH('생산계획(잉크)'!B1586,호기!$A$1:$A$657,0),2))</f>
        <v/>
      </c>
      <c r="H1134" s="24">
        <f>C1134+F1134-INDEX(표5[#All],MATCH(B1134,표5[[#All],[잉크]],0),2)</f>
        <v>0</v>
      </c>
      <c r="I1134" s="21" t="str">
        <f>IFERROR(H1134/INDEX(표5[#All],MATCH(B1134,표5[[#All],[잉크]],0),5),"")</f>
        <v/>
      </c>
      <c r="J1134" s="542"/>
      <c r="K1134" s="25" t="str">
        <f>IF(ISBLANK(J1134),"",INDEX(호기!$A$1:$B$657,MATCH('생산계획(잉크)'!B1586,호기!$A$1:$A$657,0),2))</f>
        <v/>
      </c>
      <c r="L1134" s="24">
        <f>H1134+J1134-INDEX(표5[#All],MATCH(B1134,표5[[#All],[잉크]],0),5)</f>
        <v>0</v>
      </c>
      <c r="M1134" s="21" t="str">
        <f>IFERROR(L1134/INDEX(표5[#All],MATCH(B1134,표5[[#All],[잉크]],0),8),"")</f>
        <v/>
      </c>
      <c r="N1134" s="542"/>
      <c r="O1134" s="23" t="str">
        <f>IF(ISBLANK(N1134),"",INDEX(호기!$A$1:$B$657,MATCH('생산계획(잉크)'!B1586,호기!$A$1:$A$657,0),2))</f>
        <v/>
      </c>
      <c r="P1134" s="24">
        <f>L1134+N1134-INDEX(표5[#All],MATCH(B1134,표5[[#All],[잉크]],0),5)</f>
        <v>0</v>
      </c>
      <c r="Q1134" s="21" t="str">
        <f>IFERROR(P1134/INDEX(표5[#All],MATCH(B1134,표5[[#All],[잉크]],0),11),"")</f>
        <v/>
      </c>
      <c r="R1134" s="542"/>
      <c r="S1134" s="25" t="str">
        <f>IF(ISBLANK(R1134),"",INDEX(호기!$A$1:$B$657,MATCH('생산계획(잉크)'!B1586,호기!$A$1:$A$657,0),2))</f>
        <v/>
      </c>
      <c r="T1134" s="24">
        <f>P1134+R1134-INDEX(표5[#All],MATCH(B1134,표5[[#All],[잉크]],0),5)</f>
        <v>0</v>
      </c>
      <c r="U1134" s="21" t="str">
        <f>IFERROR(T1134/INDEX(표5[#All],MATCH(B1134,표5[[#All],[잉크]],0),14),"")</f>
        <v/>
      </c>
      <c r="V1134" s="542"/>
      <c r="W1134" s="23" t="str">
        <f>IF(ISBLANK(V1134),"",INDEX(호기!$A$1:$B$657,MATCH('생산계획(잉크)'!B1586,호기!$A$1:$A$657,0),2))</f>
        <v/>
      </c>
      <c r="X1134" s="24">
        <f>T1134+V1134-INDEX(표5[#All],MATCH(B1134,표5[[#All],[잉크]],0),5)</f>
        <v>0</v>
      </c>
      <c r="Y1134" s="21" t="str">
        <f>IFERROR(X1134/INDEX(표5[#All],MATCH(B1134,표5[[#All],[잉크]],0),17),"")</f>
        <v/>
      </c>
      <c r="Z1134" s="23"/>
      <c r="AA1134" s="23" t="str">
        <f>IF(ISBLANK(Z1134),"",INDEX(호기!$A$1:$B$657,MATCH('생산계획(잉크)'!B1586,호기!$A$1:$A$657,0),2))</f>
        <v/>
      </c>
      <c r="AB1134" s="24">
        <f>X1134+Z1134-INDEX(표5[#All],MATCH(B1134,표5[[#All],[잉크]],0),5)</f>
        <v>0</v>
      </c>
      <c r="AC1134" s="21" t="str">
        <f>IFERROR(AB1134/INDEX(표5[#All],MATCH(B1134,표5[[#All],[잉크]],0),20),"")</f>
        <v/>
      </c>
      <c r="AD1134" s="23"/>
      <c r="AE1134" s="235"/>
      <c r="BB1134" s="472"/>
      <c r="BC1134" s="472"/>
      <c r="BD1134" s="472"/>
      <c r="BE1134" s="472"/>
      <c r="BF1134" s="472"/>
    </row>
    <row r="1135" spans="1:58" s="471" customFormat="1" ht="17.25" hidden="1" customHeight="1" x14ac:dyDescent="0.3">
      <c r="A1135" s="471" t="s">
        <v>4912</v>
      </c>
      <c r="B1135" s="5" t="s">
        <v>5110</v>
      </c>
      <c r="C1135" s="68"/>
      <c r="D1135" s="69" t="str">
        <f>IFERROR(C1135/INDEX(표5[#All],MATCH(B1135,표5[[#All],[잉크]],0),2),"")</f>
        <v/>
      </c>
      <c r="E1135" s="22">
        <f>$C1135-INDEX(표5[#All],MATCH(B1135,표5[[#All],[잉크]],0),24)</f>
        <v>0</v>
      </c>
      <c r="F1135" s="542"/>
      <c r="G1135" s="23" t="str">
        <f>IF(ISBLANK(F1135),"",INDEX(호기!$A$1:$B$657,MATCH('생산계획(잉크)'!B1587,호기!$A$1:$A$657,0),2))</f>
        <v/>
      </c>
      <c r="H1135" s="24">
        <f>C1135+F1135-INDEX(표5[#All],MATCH(B1135,표5[[#All],[잉크]],0),2)</f>
        <v>0</v>
      </c>
      <c r="I1135" s="21" t="str">
        <f>IFERROR(H1135/INDEX(표5[#All],MATCH(B1135,표5[[#All],[잉크]],0),5),"")</f>
        <v/>
      </c>
      <c r="J1135" s="542"/>
      <c r="K1135" s="25" t="str">
        <f>IF(ISBLANK(J1135),"",INDEX(호기!$A$1:$B$657,MATCH('생산계획(잉크)'!B1587,호기!$A$1:$A$657,0),2))</f>
        <v/>
      </c>
      <c r="L1135" s="24">
        <f>H1135+J1135-INDEX(표5[#All],MATCH(B1135,표5[[#All],[잉크]],0),5)</f>
        <v>0</v>
      </c>
      <c r="M1135" s="21" t="str">
        <f>IFERROR(L1135/INDEX(표5[#All],MATCH(B1135,표5[[#All],[잉크]],0),8),"")</f>
        <v/>
      </c>
      <c r="N1135" s="542"/>
      <c r="O1135" s="23" t="str">
        <f>IF(ISBLANK(N1135),"",INDEX(호기!$A$1:$B$657,MATCH('생산계획(잉크)'!B1587,호기!$A$1:$A$657,0),2))</f>
        <v/>
      </c>
      <c r="P1135" s="24">
        <f>L1135+N1135-INDEX(표5[#All],MATCH(B1135,표5[[#All],[잉크]],0),5)</f>
        <v>0</v>
      </c>
      <c r="Q1135" s="21" t="str">
        <f>IFERROR(P1135/INDEX(표5[#All],MATCH(B1135,표5[[#All],[잉크]],0),11),"")</f>
        <v/>
      </c>
      <c r="R1135" s="542"/>
      <c r="S1135" s="25" t="str">
        <f>IF(ISBLANK(R1135),"",INDEX(호기!$A$1:$B$657,MATCH('생산계획(잉크)'!B1587,호기!$A$1:$A$657,0),2))</f>
        <v/>
      </c>
      <c r="T1135" s="24">
        <f>P1135+R1135-INDEX(표5[#All],MATCH(B1135,표5[[#All],[잉크]],0),5)</f>
        <v>0</v>
      </c>
      <c r="U1135" s="21" t="str">
        <f>IFERROR(T1135/INDEX(표5[#All],MATCH(B1135,표5[[#All],[잉크]],0),14),"")</f>
        <v/>
      </c>
      <c r="V1135" s="542"/>
      <c r="W1135" s="23" t="str">
        <f>IF(ISBLANK(V1135),"",INDEX(호기!$A$1:$B$657,MATCH('생산계획(잉크)'!B1587,호기!$A$1:$A$657,0),2))</f>
        <v/>
      </c>
      <c r="X1135" s="24">
        <f>T1135+V1135-INDEX(표5[#All],MATCH(B1135,표5[[#All],[잉크]],0),5)</f>
        <v>0</v>
      </c>
      <c r="Y1135" s="21" t="str">
        <f>IFERROR(X1135/INDEX(표5[#All],MATCH(B1135,표5[[#All],[잉크]],0),17),"")</f>
        <v/>
      </c>
      <c r="Z1135" s="23"/>
      <c r="AA1135" s="23" t="str">
        <f>IF(ISBLANK(Z1135),"",INDEX(호기!$A$1:$B$657,MATCH('생산계획(잉크)'!B1587,호기!$A$1:$A$657,0),2))</f>
        <v/>
      </c>
      <c r="AB1135" s="24">
        <f>X1135+Z1135-INDEX(표5[#All],MATCH(B1135,표5[[#All],[잉크]],0),5)</f>
        <v>0</v>
      </c>
      <c r="AC1135" s="21" t="str">
        <f>IFERROR(AB1135/INDEX(표5[#All],MATCH(B1135,표5[[#All],[잉크]],0),20),"")</f>
        <v/>
      </c>
      <c r="AD1135" s="23"/>
      <c r="AE1135" s="235"/>
      <c r="BB1135" s="472"/>
      <c r="BC1135" s="472"/>
      <c r="BD1135" s="472"/>
      <c r="BE1135" s="472"/>
      <c r="BF1135" s="472"/>
    </row>
    <row r="1136" spans="1:58" s="471" customFormat="1" ht="17.25" hidden="1" customHeight="1" x14ac:dyDescent="0.3">
      <c r="A1136" s="471" t="s">
        <v>4912</v>
      </c>
      <c r="B1136" s="5" t="s">
        <v>5116</v>
      </c>
      <c r="C1136" s="68"/>
      <c r="D1136" s="69" t="str">
        <f>IFERROR(C1136/INDEX(표5[#All],MATCH(B1136,표5[[#All],[잉크]],0),2),"")</f>
        <v/>
      </c>
      <c r="E1136" s="22">
        <f>$C1136-INDEX(표5[#All],MATCH(B1136,표5[[#All],[잉크]],0),24)</f>
        <v>0</v>
      </c>
      <c r="F1136" s="542"/>
      <c r="G1136" s="23" t="str">
        <f>IF(ISBLANK(F1136),"",INDEX(호기!$A$1:$B$657,MATCH('생산계획(잉크)'!B1588,호기!$A$1:$A$657,0),2))</f>
        <v/>
      </c>
      <c r="H1136" s="24">
        <f>C1136+F1136-INDEX(표5[#All],MATCH(B1136,표5[[#All],[잉크]],0),2)</f>
        <v>0</v>
      </c>
      <c r="I1136" s="21" t="str">
        <f>IFERROR(H1136/INDEX(표5[#All],MATCH(B1136,표5[[#All],[잉크]],0),5),"")</f>
        <v/>
      </c>
      <c r="J1136" s="542"/>
      <c r="K1136" s="25" t="str">
        <f>IF(ISBLANK(J1136),"",INDEX(호기!$A$1:$B$657,MATCH('생산계획(잉크)'!B1588,호기!$A$1:$A$657,0),2))</f>
        <v/>
      </c>
      <c r="L1136" s="24">
        <f>H1136+J1136-INDEX(표5[#All],MATCH(B1136,표5[[#All],[잉크]],0),5)</f>
        <v>0</v>
      </c>
      <c r="M1136" s="21" t="str">
        <f>IFERROR(L1136/INDEX(표5[#All],MATCH(B1136,표5[[#All],[잉크]],0),8),"")</f>
        <v/>
      </c>
      <c r="N1136" s="542"/>
      <c r="O1136" s="23" t="str">
        <f>IF(ISBLANK(N1136),"",INDEX(호기!$A$1:$B$657,MATCH('생산계획(잉크)'!B1588,호기!$A$1:$A$657,0),2))</f>
        <v/>
      </c>
      <c r="P1136" s="24">
        <f>L1136+N1136-INDEX(표5[#All],MATCH(B1136,표5[[#All],[잉크]],0),5)</f>
        <v>0</v>
      </c>
      <c r="Q1136" s="21" t="str">
        <f>IFERROR(P1136/INDEX(표5[#All],MATCH(B1136,표5[[#All],[잉크]],0),11),"")</f>
        <v/>
      </c>
      <c r="R1136" s="542"/>
      <c r="S1136" s="25" t="str">
        <f>IF(ISBLANK(R1136),"",INDEX(호기!$A$1:$B$657,MATCH('생산계획(잉크)'!B1588,호기!$A$1:$A$657,0),2))</f>
        <v/>
      </c>
      <c r="T1136" s="24">
        <f>P1136+R1136-INDEX(표5[#All],MATCH(B1136,표5[[#All],[잉크]],0),5)</f>
        <v>0</v>
      </c>
      <c r="U1136" s="21" t="str">
        <f>IFERROR(T1136/INDEX(표5[#All],MATCH(B1136,표5[[#All],[잉크]],0),14),"")</f>
        <v/>
      </c>
      <c r="V1136" s="542"/>
      <c r="W1136" s="23" t="str">
        <f>IF(ISBLANK(V1136),"",INDEX(호기!$A$1:$B$657,MATCH('생산계획(잉크)'!B1588,호기!$A$1:$A$657,0),2))</f>
        <v/>
      </c>
      <c r="X1136" s="24">
        <f>T1136+V1136-INDEX(표5[#All],MATCH(B1136,표5[[#All],[잉크]],0),5)</f>
        <v>0</v>
      </c>
      <c r="Y1136" s="21" t="str">
        <f>IFERROR(X1136/INDEX(표5[#All],MATCH(B1136,표5[[#All],[잉크]],0),17),"")</f>
        <v/>
      </c>
      <c r="Z1136" s="23"/>
      <c r="AA1136" s="23" t="str">
        <f>IF(ISBLANK(Z1136),"",INDEX(호기!$A$1:$B$657,MATCH('생산계획(잉크)'!B1588,호기!$A$1:$A$657,0),2))</f>
        <v/>
      </c>
      <c r="AB1136" s="24">
        <f>X1136+Z1136-INDEX(표5[#All],MATCH(B1136,표5[[#All],[잉크]],0),5)</f>
        <v>0</v>
      </c>
      <c r="AC1136" s="21" t="str">
        <f>IFERROR(AB1136/INDEX(표5[#All],MATCH(B1136,표5[[#All],[잉크]],0),20),"")</f>
        <v/>
      </c>
      <c r="AD1136" s="23"/>
      <c r="AE1136" s="235"/>
      <c r="BB1136" s="472"/>
      <c r="BC1136" s="472"/>
      <c r="BD1136" s="472"/>
      <c r="BE1136" s="472"/>
      <c r="BF1136" s="472"/>
    </row>
    <row r="1137" spans="1:58" s="471" customFormat="1" ht="17.25" hidden="1" customHeight="1" x14ac:dyDescent="0.3">
      <c r="A1137" s="471" t="s">
        <v>4912</v>
      </c>
      <c r="B1137" s="5" t="s">
        <v>5114</v>
      </c>
      <c r="C1137" s="68"/>
      <c r="D1137" s="69" t="str">
        <f>IFERROR(C1137/INDEX(표5[#All],MATCH(B1137,표5[[#All],[잉크]],0),2),"")</f>
        <v/>
      </c>
      <c r="E1137" s="22">
        <f>$C1137-INDEX(표5[#All],MATCH(B1137,표5[[#All],[잉크]],0),24)</f>
        <v>0</v>
      </c>
      <c r="F1137" s="542"/>
      <c r="G1137" s="23" t="str">
        <f>IF(ISBLANK(F1137),"",INDEX(호기!$A$1:$B$657,MATCH('생산계획(잉크)'!B1589,호기!$A$1:$A$657,0),2))</f>
        <v/>
      </c>
      <c r="H1137" s="24">
        <f>C1137+F1137-INDEX(표5[#All],MATCH(B1137,표5[[#All],[잉크]],0),2)</f>
        <v>0</v>
      </c>
      <c r="I1137" s="21" t="str">
        <f>IFERROR(H1137/INDEX(표5[#All],MATCH(B1137,표5[[#All],[잉크]],0),5),"")</f>
        <v/>
      </c>
      <c r="J1137" s="542"/>
      <c r="K1137" s="25" t="str">
        <f>IF(ISBLANK(J1137),"",INDEX(호기!$A$1:$B$657,MATCH('생산계획(잉크)'!B1589,호기!$A$1:$A$657,0),2))</f>
        <v/>
      </c>
      <c r="L1137" s="24">
        <f>H1137+J1137-INDEX(표5[#All],MATCH(B1137,표5[[#All],[잉크]],0),5)</f>
        <v>0</v>
      </c>
      <c r="M1137" s="21" t="str">
        <f>IFERROR(L1137/INDEX(표5[#All],MATCH(B1137,표5[[#All],[잉크]],0),8),"")</f>
        <v/>
      </c>
      <c r="N1137" s="542"/>
      <c r="O1137" s="23" t="str">
        <f>IF(ISBLANK(N1137),"",INDEX(호기!$A$1:$B$657,MATCH('생산계획(잉크)'!B1589,호기!$A$1:$A$657,0),2))</f>
        <v/>
      </c>
      <c r="P1137" s="24">
        <f>L1137+N1137-INDEX(표5[#All],MATCH(B1137,표5[[#All],[잉크]],0),5)</f>
        <v>0</v>
      </c>
      <c r="Q1137" s="21" t="str">
        <f>IFERROR(P1137/INDEX(표5[#All],MATCH(B1137,표5[[#All],[잉크]],0),11),"")</f>
        <v/>
      </c>
      <c r="R1137" s="542"/>
      <c r="S1137" s="25" t="str">
        <f>IF(ISBLANK(R1137),"",INDEX(호기!$A$1:$B$657,MATCH('생산계획(잉크)'!B1589,호기!$A$1:$A$657,0),2))</f>
        <v/>
      </c>
      <c r="T1137" s="24">
        <f>P1137+R1137-INDEX(표5[#All],MATCH(B1137,표5[[#All],[잉크]],0),5)</f>
        <v>0</v>
      </c>
      <c r="U1137" s="21" t="str">
        <f>IFERROR(T1137/INDEX(표5[#All],MATCH(B1137,표5[[#All],[잉크]],0),14),"")</f>
        <v/>
      </c>
      <c r="V1137" s="542"/>
      <c r="W1137" s="23" t="str">
        <f>IF(ISBLANK(V1137),"",INDEX(호기!$A$1:$B$657,MATCH('생산계획(잉크)'!B1589,호기!$A$1:$A$657,0),2))</f>
        <v/>
      </c>
      <c r="X1137" s="24">
        <f>T1137+V1137-INDEX(표5[#All],MATCH(B1137,표5[[#All],[잉크]],0),5)</f>
        <v>0</v>
      </c>
      <c r="Y1137" s="21" t="str">
        <f>IFERROR(X1137/INDEX(표5[#All],MATCH(B1137,표5[[#All],[잉크]],0),17),"")</f>
        <v/>
      </c>
      <c r="Z1137" s="23"/>
      <c r="AA1137" s="23" t="str">
        <f>IF(ISBLANK(Z1137),"",INDEX(호기!$A$1:$B$657,MATCH('생산계획(잉크)'!B1589,호기!$A$1:$A$657,0),2))</f>
        <v/>
      </c>
      <c r="AB1137" s="24">
        <f>X1137+Z1137-INDEX(표5[#All],MATCH(B1137,표5[[#All],[잉크]],0),5)</f>
        <v>0</v>
      </c>
      <c r="AC1137" s="21" t="str">
        <f>IFERROR(AB1137/INDEX(표5[#All],MATCH(B1137,표5[[#All],[잉크]],0),20),"")</f>
        <v/>
      </c>
      <c r="AD1137" s="23"/>
      <c r="AE1137" s="235"/>
      <c r="BB1137" s="472"/>
      <c r="BC1137" s="472"/>
      <c r="BD1137" s="472"/>
      <c r="BE1137" s="472"/>
      <c r="BF1137" s="472"/>
    </row>
    <row r="1138" spans="1:58" s="471" customFormat="1" ht="17.25" hidden="1" customHeight="1" x14ac:dyDescent="0.3">
      <c r="A1138" s="471" t="s">
        <v>4912</v>
      </c>
      <c r="B1138" s="5" t="s">
        <v>5118</v>
      </c>
      <c r="C1138" s="68"/>
      <c r="D1138" s="69" t="str">
        <f>IFERROR(C1138/INDEX(표5[#All],MATCH(B1138,표5[[#All],[잉크]],0),2),"")</f>
        <v/>
      </c>
      <c r="E1138" s="22">
        <f>$C1138-INDEX(표5[#All],MATCH(B1138,표5[[#All],[잉크]],0),24)</f>
        <v>0</v>
      </c>
      <c r="F1138" s="542"/>
      <c r="G1138" s="23" t="str">
        <f>IF(ISBLANK(F1138),"",INDEX(호기!$A$1:$B$657,MATCH('생산계획(잉크)'!B1590,호기!$A$1:$A$657,0),2))</f>
        <v/>
      </c>
      <c r="H1138" s="24">
        <f>C1138+F1138-INDEX(표5[#All],MATCH(B1138,표5[[#All],[잉크]],0),2)</f>
        <v>0</v>
      </c>
      <c r="I1138" s="21" t="str">
        <f>IFERROR(H1138/INDEX(표5[#All],MATCH(B1138,표5[[#All],[잉크]],0),5),"")</f>
        <v/>
      </c>
      <c r="J1138" s="542"/>
      <c r="K1138" s="25" t="str">
        <f>IF(ISBLANK(J1138),"",INDEX(호기!$A$1:$B$657,MATCH('생산계획(잉크)'!B1590,호기!$A$1:$A$657,0),2))</f>
        <v/>
      </c>
      <c r="L1138" s="24">
        <f>H1138+J1138-INDEX(표5[#All],MATCH(B1138,표5[[#All],[잉크]],0),5)</f>
        <v>0</v>
      </c>
      <c r="M1138" s="21" t="str">
        <f>IFERROR(L1138/INDEX(표5[#All],MATCH(B1138,표5[[#All],[잉크]],0),8),"")</f>
        <v/>
      </c>
      <c r="N1138" s="542"/>
      <c r="O1138" s="23" t="str">
        <f>IF(ISBLANK(N1138),"",INDEX(호기!$A$1:$B$657,MATCH('생산계획(잉크)'!B1590,호기!$A$1:$A$657,0),2))</f>
        <v/>
      </c>
      <c r="P1138" s="24">
        <f>L1138+N1138-INDEX(표5[#All],MATCH(B1138,표5[[#All],[잉크]],0),5)</f>
        <v>0</v>
      </c>
      <c r="Q1138" s="21" t="str">
        <f>IFERROR(P1138/INDEX(표5[#All],MATCH(B1138,표5[[#All],[잉크]],0),11),"")</f>
        <v/>
      </c>
      <c r="R1138" s="542"/>
      <c r="S1138" s="25" t="str">
        <f>IF(ISBLANK(R1138),"",INDEX(호기!$A$1:$B$657,MATCH('생산계획(잉크)'!B1590,호기!$A$1:$A$657,0),2))</f>
        <v/>
      </c>
      <c r="T1138" s="24">
        <f>P1138+R1138-INDEX(표5[#All],MATCH(B1138,표5[[#All],[잉크]],0),5)</f>
        <v>0</v>
      </c>
      <c r="U1138" s="21" t="str">
        <f>IFERROR(T1138/INDEX(표5[#All],MATCH(B1138,표5[[#All],[잉크]],0),14),"")</f>
        <v/>
      </c>
      <c r="V1138" s="542"/>
      <c r="W1138" s="23" t="str">
        <f>IF(ISBLANK(V1138),"",INDEX(호기!$A$1:$B$657,MATCH('생산계획(잉크)'!B1590,호기!$A$1:$A$657,0),2))</f>
        <v/>
      </c>
      <c r="X1138" s="24">
        <f>T1138+V1138-INDEX(표5[#All],MATCH(B1138,표5[[#All],[잉크]],0),5)</f>
        <v>0</v>
      </c>
      <c r="Y1138" s="21" t="str">
        <f>IFERROR(X1138/INDEX(표5[#All],MATCH(B1138,표5[[#All],[잉크]],0),17),"")</f>
        <v/>
      </c>
      <c r="Z1138" s="23"/>
      <c r="AA1138" s="23" t="str">
        <f>IF(ISBLANK(Z1138),"",INDEX(호기!$A$1:$B$657,MATCH('생산계획(잉크)'!B1590,호기!$A$1:$A$657,0),2))</f>
        <v/>
      </c>
      <c r="AB1138" s="24">
        <f>X1138+Z1138-INDEX(표5[#All],MATCH(B1138,표5[[#All],[잉크]],0),5)</f>
        <v>0</v>
      </c>
      <c r="AC1138" s="21" t="str">
        <f>IFERROR(AB1138/INDEX(표5[#All],MATCH(B1138,표5[[#All],[잉크]],0),20),"")</f>
        <v/>
      </c>
      <c r="AD1138" s="23"/>
      <c r="AE1138" s="235"/>
      <c r="BB1138" s="472"/>
      <c r="BC1138" s="472"/>
      <c r="BD1138" s="472"/>
      <c r="BE1138" s="472"/>
      <c r="BF1138" s="472"/>
    </row>
    <row r="1139" spans="1:58" s="471" customFormat="1" ht="17.25" hidden="1" customHeight="1" x14ac:dyDescent="0.3">
      <c r="A1139" s="471" t="s">
        <v>5090</v>
      </c>
      <c r="B1139" s="5" t="s">
        <v>5128</v>
      </c>
      <c r="C1139" s="68"/>
      <c r="D1139" s="69" t="str">
        <f>IFERROR(C1139/INDEX(표5[#All],MATCH(B1139,표5[[#All],[잉크]],0),2),"")</f>
        <v/>
      </c>
      <c r="E1139" s="22">
        <f>$C1139-INDEX(표5[#All],MATCH(B1139,표5[[#All],[잉크]],0),24)</f>
        <v>0</v>
      </c>
      <c r="F1139" s="542"/>
      <c r="G1139" s="23" t="str">
        <f>IF(ISBLANK(F1139),"",INDEX(호기!$A$1:$B$657,MATCH('생산계획(잉크)'!B1591,호기!$A$1:$A$657,0),2))</f>
        <v/>
      </c>
      <c r="H1139" s="24">
        <f>C1139+F1139-INDEX(표5[#All],MATCH(B1139,표5[[#All],[잉크]],0),2)</f>
        <v>0</v>
      </c>
      <c r="I1139" s="21" t="str">
        <f>IFERROR(H1139/INDEX(표5[#All],MATCH(B1139,표5[[#All],[잉크]],0),5),"")</f>
        <v/>
      </c>
      <c r="J1139" s="542"/>
      <c r="K1139" s="25" t="str">
        <f>IF(ISBLANK(J1139),"",INDEX(호기!$A$1:$B$657,MATCH('생산계획(잉크)'!B1591,호기!$A$1:$A$657,0),2))</f>
        <v/>
      </c>
      <c r="L1139" s="24">
        <f>H1139+J1139-INDEX(표5[#All],MATCH(B1139,표5[[#All],[잉크]],0),5)</f>
        <v>0</v>
      </c>
      <c r="M1139" s="21" t="str">
        <f>IFERROR(L1139/INDEX(표5[#All],MATCH(B1139,표5[[#All],[잉크]],0),8),"")</f>
        <v/>
      </c>
      <c r="N1139" s="542"/>
      <c r="O1139" s="23" t="str">
        <f>IF(ISBLANK(N1139),"",INDEX(호기!$A$1:$B$657,MATCH('생산계획(잉크)'!B1591,호기!$A$1:$A$657,0),2))</f>
        <v/>
      </c>
      <c r="P1139" s="24">
        <f>L1139+N1139-INDEX(표5[#All],MATCH(B1139,표5[[#All],[잉크]],0),5)</f>
        <v>0</v>
      </c>
      <c r="Q1139" s="21" t="str">
        <f>IFERROR(P1139/INDEX(표5[#All],MATCH(B1139,표5[[#All],[잉크]],0),11),"")</f>
        <v/>
      </c>
      <c r="R1139" s="542"/>
      <c r="S1139" s="25" t="str">
        <f>IF(ISBLANK(R1139),"",INDEX(호기!$A$1:$B$657,MATCH('생산계획(잉크)'!B1591,호기!$A$1:$A$657,0),2))</f>
        <v/>
      </c>
      <c r="T1139" s="24">
        <f>P1139+R1139-INDEX(표5[#All],MATCH(B1139,표5[[#All],[잉크]],0),5)</f>
        <v>0</v>
      </c>
      <c r="U1139" s="21" t="str">
        <f>IFERROR(T1139/INDEX(표5[#All],MATCH(B1139,표5[[#All],[잉크]],0),14),"")</f>
        <v/>
      </c>
      <c r="V1139" s="542"/>
      <c r="W1139" s="23" t="str">
        <f>IF(ISBLANK(V1139),"",INDEX(호기!$A$1:$B$657,MATCH('생산계획(잉크)'!B1591,호기!$A$1:$A$657,0),2))</f>
        <v/>
      </c>
      <c r="X1139" s="24">
        <f>T1139+V1139-INDEX(표5[#All],MATCH(B1139,표5[[#All],[잉크]],0),5)</f>
        <v>0</v>
      </c>
      <c r="Y1139" s="21" t="str">
        <f>IFERROR(X1139/INDEX(표5[#All],MATCH(B1139,표5[[#All],[잉크]],0),17),"")</f>
        <v/>
      </c>
      <c r="Z1139" s="23"/>
      <c r="AA1139" s="23" t="str">
        <f>IF(ISBLANK(Z1139),"",INDEX(호기!$A$1:$B$657,MATCH('생산계획(잉크)'!B1591,호기!$A$1:$A$657,0),2))</f>
        <v/>
      </c>
      <c r="AB1139" s="24">
        <f>X1139+Z1139-INDEX(표5[#All],MATCH(B1139,표5[[#All],[잉크]],0),5)</f>
        <v>0</v>
      </c>
      <c r="AC1139" s="21" t="str">
        <f>IFERROR(AB1139/INDEX(표5[#All],MATCH(B1139,표5[[#All],[잉크]],0),20),"")</f>
        <v/>
      </c>
      <c r="AD1139" s="23"/>
      <c r="AE1139" s="235"/>
      <c r="BB1139" s="472"/>
      <c r="BC1139" s="472"/>
      <c r="BD1139" s="472"/>
      <c r="BE1139" s="472"/>
      <c r="BF1139" s="472"/>
    </row>
    <row r="1140" spans="1:58" s="471" customFormat="1" ht="17.25" hidden="1" customHeight="1" x14ac:dyDescent="0.3">
      <c r="A1140" s="471" t="s">
        <v>4912</v>
      </c>
      <c r="B1140" s="5" t="s">
        <v>5125</v>
      </c>
      <c r="C1140" s="68"/>
      <c r="D1140" s="69" t="str">
        <f>IFERROR(C1140/INDEX(표5[#All],MATCH(B1140,표5[[#All],[잉크]],0),2),"")</f>
        <v/>
      </c>
      <c r="E1140" s="22">
        <f>$C1140-INDEX(표5[#All],MATCH(B1140,표5[[#All],[잉크]],0),24)</f>
        <v>0</v>
      </c>
      <c r="F1140" s="542"/>
      <c r="G1140" s="23" t="str">
        <f>IF(ISBLANK(F1140),"",INDEX(호기!$A$1:$B$657,MATCH('생산계획(잉크)'!B1592,호기!$A$1:$A$657,0),2))</f>
        <v/>
      </c>
      <c r="H1140" s="24">
        <f>C1140+F1140-INDEX(표5[#All],MATCH(B1140,표5[[#All],[잉크]],0),2)</f>
        <v>0</v>
      </c>
      <c r="I1140" s="21" t="str">
        <f>IFERROR(H1140/INDEX(표5[#All],MATCH(B1140,표5[[#All],[잉크]],0),5),"")</f>
        <v/>
      </c>
      <c r="J1140" s="542"/>
      <c r="K1140" s="25" t="str">
        <f>IF(ISBLANK(J1140),"",INDEX(호기!$A$1:$B$657,MATCH('생산계획(잉크)'!B1592,호기!$A$1:$A$657,0),2))</f>
        <v/>
      </c>
      <c r="L1140" s="24">
        <f>H1140+J1140-INDEX(표5[#All],MATCH(B1140,표5[[#All],[잉크]],0),5)</f>
        <v>0</v>
      </c>
      <c r="M1140" s="21" t="str">
        <f>IFERROR(L1140/INDEX(표5[#All],MATCH(B1140,표5[[#All],[잉크]],0),8),"")</f>
        <v/>
      </c>
      <c r="N1140" s="542"/>
      <c r="O1140" s="23" t="str">
        <f>IF(ISBLANK(N1140),"",INDEX(호기!$A$1:$B$657,MATCH('생산계획(잉크)'!B1592,호기!$A$1:$A$657,0),2))</f>
        <v/>
      </c>
      <c r="P1140" s="24">
        <f>L1140+N1140-INDEX(표5[#All],MATCH(B1140,표5[[#All],[잉크]],0),5)</f>
        <v>0</v>
      </c>
      <c r="Q1140" s="21" t="str">
        <f>IFERROR(P1140/INDEX(표5[#All],MATCH(B1140,표5[[#All],[잉크]],0),11),"")</f>
        <v/>
      </c>
      <c r="R1140" s="542"/>
      <c r="S1140" s="25" t="str">
        <f>IF(ISBLANK(R1140),"",INDEX(호기!$A$1:$B$657,MATCH('생산계획(잉크)'!B1592,호기!$A$1:$A$657,0),2))</f>
        <v/>
      </c>
      <c r="T1140" s="24">
        <f>P1140+R1140-INDEX(표5[#All],MATCH(B1140,표5[[#All],[잉크]],0),5)</f>
        <v>0</v>
      </c>
      <c r="U1140" s="21" t="str">
        <f>IFERROR(T1140/INDEX(표5[#All],MATCH(B1140,표5[[#All],[잉크]],0),14),"")</f>
        <v/>
      </c>
      <c r="V1140" s="542"/>
      <c r="W1140" s="23" t="str">
        <f>IF(ISBLANK(V1140),"",INDEX(호기!$A$1:$B$657,MATCH('생산계획(잉크)'!B1592,호기!$A$1:$A$657,0),2))</f>
        <v/>
      </c>
      <c r="X1140" s="24">
        <f>T1140+V1140-INDEX(표5[#All],MATCH(B1140,표5[[#All],[잉크]],0),5)</f>
        <v>0</v>
      </c>
      <c r="Y1140" s="21" t="str">
        <f>IFERROR(X1140/INDEX(표5[#All],MATCH(B1140,표5[[#All],[잉크]],0),17),"")</f>
        <v/>
      </c>
      <c r="Z1140" s="23"/>
      <c r="AA1140" s="23" t="str">
        <f>IF(ISBLANK(Z1140),"",INDEX(호기!$A$1:$B$657,MATCH('생산계획(잉크)'!B1592,호기!$A$1:$A$657,0),2))</f>
        <v/>
      </c>
      <c r="AB1140" s="24">
        <f>X1140+Z1140-INDEX(표5[#All],MATCH(B1140,표5[[#All],[잉크]],0),5)</f>
        <v>0</v>
      </c>
      <c r="AC1140" s="21" t="str">
        <f>IFERROR(AB1140/INDEX(표5[#All],MATCH(B1140,표5[[#All],[잉크]],0),20),"")</f>
        <v/>
      </c>
      <c r="AD1140" s="23"/>
      <c r="AE1140" s="235"/>
      <c r="BB1140" s="472"/>
      <c r="BC1140" s="472"/>
      <c r="BD1140" s="472"/>
      <c r="BE1140" s="472"/>
      <c r="BF1140" s="472"/>
    </row>
    <row r="1141" spans="1:58" s="471" customFormat="1" ht="17.25" hidden="1" customHeight="1" x14ac:dyDescent="0.3">
      <c r="A1141" s="471" t="s">
        <v>4912</v>
      </c>
      <c r="B1141" s="5" t="s">
        <v>5141</v>
      </c>
      <c r="C1141" s="68"/>
      <c r="D1141" s="69" t="str">
        <f>IFERROR(C1141/INDEX(표5[#All],MATCH(B1141,표5[[#All],[잉크]],0),2),"")</f>
        <v/>
      </c>
      <c r="E1141" s="22">
        <f>$C1141-INDEX(표5[#All],MATCH(B1141,표5[[#All],[잉크]],0),24)</f>
        <v>0</v>
      </c>
      <c r="F1141" s="542"/>
      <c r="G1141" s="23" t="str">
        <f>IF(ISBLANK(F1141),"",INDEX(호기!$A$1:$B$657,MATCH('생산계획(잉크)'!B1593,호기!$A$1:$A$657,0),2))</f>
        <v/>
      </c>
      <c r="H1141" s="24">
        <f>C1141+F1141-INDEX(표5[#All],MATCH(B1141,표5[[#All],[잉크]],0),2)</f>
        <v>0</v>
      </c>
      <c r="I1141" s="21" t="str">
        <f>IFERROR(H1141/INDEX(표5[#All],MATCH(B1141,표5[[#All],[잉크]],0),5),"")</f>
        <v/>
      </c>
      <c r="J1141" s="542"/>
      <c r="K1141" s="25" t="str">
        <f>IF(ISBLANK(J1141),"",INDEX(호기!$A$1:$B$657,MATCH('생산계획(잉크)'!B1593,호기!$A$1:$A$657,0),2))</f>
        <v/>
      </c>
      <c r="L1141" s="24">
        <f>H1141+J1141-INDEX(표5[#All],MATCH(B1141,표5[[#All],[잉크]],0),5)</f>
        <v>0</v>
      </c>
      <c r="M1141" s="21" t="str">
        <f>IFERROR(L1141/INDEX(표5[#All],MATCH(B1141,표5[[#All],[잉크]],0),8),"")</f>
        <v/>
      </c>
      <c r="N1141" s="542"/>
      <c r="O1141" s="23" t="str">
        <f>IF(ISBLANK(N1141),"",INDEX(호기!$A$1:$B$657,MATCH('생산계획(잉크)'!B1593,호기!$A$1:$A$657,0),2))</f>
        <v/>
      </c>
      <c r="P1141" s="24">
        <f>L1141+N1141-INDEX(표5[#All],MATCH(B1141,표5[[#All],[잉크]],0),5)</f>
        <v>0</v>
      </c>
      <c r="Q1141" s="21" t="str">
        <f>IFERROR(P1141/INDEX(표5[#All],MATCH(B1141,표5[[#All],[잉크]],0),11),"")</f>
        <v/>
      </c>
      <c r="R1141" s="542"/>
      <c r="S1141" s="25" t="str">
        <f>IF(ISBLANK(R1141),"",INDEX(호기!$A$1:$B$657,MATCH('생산계획(잉크)'!B1593,호기!$A$1:$A$657,0),2))</f>
        <v/>
      </c>
      <c r="T1141" s="24">
        <f>P1141+R1141-INDEX(표5[#All],MATCH(B1141,표5[[#All],[잉크]],0),5)</f>
        <v>0</v>
      </c>
      <c r="U1141" s="21" t="str">
        <f>IFERROR(T1141/INDEX(표5[#All],MATCH(B1141,표5[[#All],[잉크]],0),14),"")</f>
        <v/>
      </c>
      <c r="V1141" s="542"/>
      <c r="W1141" s="23" t="str">
        <f>IF(ISBLANK(V1141),"",INDEX(호기!$A$1:$B$657,MATCH('생산계획(잉크)'!B1593,호기!$A$1:$A$657,0),2))</f>
        <v/>
      </c>
      <c r="X1141" s="24">
        <f>T1141+V1141-INDEX(표5[#All],MATCH(B1141,표5[[#All],[잉크]],0),5)</f>
        <v>0</v>
      </c>
      <c r="Y1141" s="21" t="str">
        <f>IFERROR(X1141/INDEX(표5[#All],MATCH(B1141,표5[[#All],[잉크]],0),17),"")</f>
        <v/>
      </c>
      <c r="Z1141" s="23"/>
      <c r="AA1141" s="23" t="str">
        <f>IF(ISBLANK(Z1141),"",INDEX(호기!$A$1:$B$657,MATCH('생산계획(잉크)'!B1593,호기!$A$1:$A$657,0),2))</f>
        <v/>
      </c>
      <c r="AB1141" s="24">
        <f>X1141+Z1141-INDEX(표5[#All],MATCH(B1141,표5[[#All],[잉크]],0),5)</f>
        <v>0</v>
      </c>
      <c r="AC1141" s="21" t="str">
        <f>IFERROR(AB1141/INDEX(표5[#All],MATCH(B1141,표5[[#All],[잉크]],0),20),"")</f>
        <v/>
      </c>
      <c r="AD1141" s="23"/>
      <c r="AE1141" s="235"/>
      <c r="BB1141" s="472"/>
      <c r="BC1141" s="472"/>
      <c r="BD1141" s="472"/>
      <c r="BE1141" s="472"/>
      <c r="BF1141" s="472"/>
    </row>
    <row r="1142" spans="1:58" s="471" customFormat="1" ht="17.25" hidden="1" customHeight="1" x14ac:dyDescent="0.3">
      <c r="A1142" s="471" t="s">
        <v>4912</v>
      </c>
      <c r="B1142" s="5" t="s">
        <v>5135</v>
      </c>
      <c r="C1142" s="68"/>
      <c r="D1142" s="69" t="str">
        <f>IFERROR(C1142/INDEX(표5[#All],MATCH(B1142,표5[[#All],[잉크]],0),2),"")</f>
        <v/>
      </c>
      <c r="E1142" s="22">
        <f>$C1142-INDEX(표5[#All],MATCH(B1142,표5[[#All],[잉크]],0),24)</f>
        <v>0</v>
      </c>
      <c r="F1142" s="542"/>
      <c r="G1142" s="23" t="str">
        <f>IF(ISBLANK(F1142),"",INDEX(호기!$A$1:$B$657,MATCH('생산계획(잉크)'!B1594,호기!$A$1:$A$657,0),2))</f>
        <v/>
      </c>
      <c r="H1142" s="24">
        <f>C1142+F1142-INDEX(표5[#All],MATCH(B1142,표5[[#All],[잉크]],0),2)</f>
        <v>0</v>
      </c>
      <c r="I1142" s="21" t="str">
        <f>IFERROR(H1142/INDEX(표5[#All],MATCH(B1142,표5[[#All],[잉크]],0),5),"")</f>
        <v/>
      </c>
      <c r="J1142" s="542"/>
      <c r="K1142" s="25" t="str">
        <f>IF(ISBLANK(J1142),"",INDEX(호기!$A$1:$B$657,MATCH('생산계획(잉크)'!B1594,호기!$A$1:$A$657,0),2))</f>
        <v/>
      </c>
      <c r="L1142" s="24">
        <f>H1142+J1142-INDEX(표5[#All],MATCH(B1142,표5[[#All],[잉크]],0),5)</f>
        <v>0</v>
      </c>
      <c r="M1142" s="21" t="str">
        <f>IFERROR(L1142/INDEX(표5[#All],MATCH(B1142,표5[[#All],[잉크]],0),8),"")</f>
        <v/>
      </c>
      <c r="N1142" s="542"/>
      <c r="O1142" s="23" t="str">
        <f>IF(ISBLANK(N1142),"",INDEX(호기!$A$1:$B$657,MATCH('생산계획(잉크)'!B1594,호기!$A$1:$A$657,0),2))</f>
        <v/>
      </c>
      <c r="P1142" s="24">
        <f>L1142+N1142-INDEX(표5[#All],MATCH(B1142,표5[[#All],[잉크]],0),5)</f>
        <v>0</v>
      </c>
      <c r="Q1142" s="21" t="str">
        <f>IFERROR(P1142/INDEX(표5[#All],MATCH(B1142,표5[[#All],[잉크]],0),11),"")</f>
        <v/>
      </c>
      <c r="R1142" s="542"/>
      <c r="S1142" s="25" t="str">
        <f>IF(ISBLANK(R1142),"",INDEX(호기!$A$1:$B$657,MATCH('생산계획(잉크)'!B1594,호기!$A$1:$A$657,0),2))</f>
        <v/>
      </c>
      <c r="T1142" s="24">
        <f>P1142+R1142-INDEX(표5[#All],MATCH(B1142,표5[[#All],[잉크]],0),5)</f>
        <v>0</v>
      </c>
      <c r="U1142" s="21" t="str">
        <f>IFERROR(T1142/INDEX(표5[#All],MATCH(B1142,표5[[#All],[잉크]],0),14),"")</f>
        <v/>
      </c>
      <c r="V1142" s="542"/>
      <c r="W1142" s="23" t="str">
        <f>IF(ISBLANK(V1142),"",INDEX(호기!$A$1:$B$657,MATCH('생산계획(잉크)'!B1594,호기!$A$1:$A$657,0),2))</f>
        <v/>
      </c>
      <c r="X1142" s="24">
        <f>T1142+V1142-INDEX(표5[#All],MATCH(B1142,표5[[#All],[잉크]],0),5)</f>
        <v>0</v>
      </c>
      <c r="Y1142" s="21" t="str">
        <f>IFERROR(X1142/INDEX(표5[#All],MATCH(B1142,표5[[#All],[잉크]],0),17),"")</f>
        <v/>
      </c>
      <c r="Z1142" s="23"/>
      <c r="AA1142" s="23" t="str">
        <f>IF(ISBLANK(Z1142),"",INDEX(호기!$A$1:$B$657,MATCH('생산계획(잉크)'!B1594,호기!$A$1:$A$657,0),2))</f>
        <v/>
      </c>
      <c r="AB1142" s="24">
        <f>X1142+Z1142-INDEX(표5[#All],MATCH(B1142,표5[[#All],[잉크]],0),5)</f>
        <v>0</v>
      </c>
      <c r="AC1142" s="21" t="str">
        <f>IFERROR(AB1142/INDEX(표5[#All],MATCH(B1142,표5[[#All],[잉크]],0),20),"")</f>
        <v/>
      </c>
      <c r="AD1142" s="23"/>
      <c r="AE1142" s="235"/>
      <c r="BB1142" s="472"/>
      <c r="BC1142" s="472"/>
      <c r="BD1142" s="472"/>
      <c r="BE1142" s="472"/>
      <c r="BF1142" s="472"/>
    </row>
    <row r="1143" spans="1:58" s="471" customFormat="1" ht="17.25" hidden="1" customHeight="1" x14ac:dyDescent="0.3">
      <c r="A1143" s="471" t="s">
        <v>4912</v>
      </c>
      <c r="B1143" s="5" t="s">
        <v>5139</v>
      </c>
      <c r="C1143" s="68"/>
      <c r="D1143" s="69" t="str">
        <f>IFERROR(C1143/INDEX(표5[#All],MATCH(B1143,표5[[#All],[잉크]],0),2),"")</f>
        <v/>
      </c>
      <c r="E1143" s="22">
        <f>$C1143-INDEX(표5[#All],MATCH(B1143,표5[[#All],[잉크]],0),24)</f>
        <v>0</v>
      </c>
      <c r="F1143" s="542"/>
      <c r="G1143" s="23" t="str">
        <f>IF(ISBLANK(F1143),"",INDEX(호기!$A$1:$B$657,MATCH('생산계획(잉크)'!B1595,호기!$A$1:$A$657,0),2))</f>
        <v/>
      </c>
      <c r="H1143" s="24">
        <f>C1143+F1143-INDEX(표5[#All],MATCH(B1143,표5[[#All],[잉크]],0),2)</f>
        <v>0</v>
      </c>
      <c r="I1143" s="21" t="str">
        <f>IFERROR(H1143/INDEX(표5[#All],MATCH(B1143,표5[[#All],[잉크]],0),5),"")</f>
        <v/>
      </c>
      <c r="J1143" s="542"/>
      <c r="K1143" s="25" t="str">
        <f>IF(ISBLANK(J1143),"",INDEX(호기!$A$1:$B$657,MATCH('생산계획(잉크)'!B1595,호기!$A$1:$A$657,0),2))</f>
        <v/>
      </c>
      <c r="L1143" s="24">
        <f>H1143+J1143-INDEX(표5[#All],MATCH(B1143,표5[[#All],[잉크]],0),5)</f>
        <v>0</v>
      </c>
      <c r="M1143" s="21" t="str">
        <f>IFERROR(L1143/INDEX(표5[#All],MATCH(B1143,표5[[#All],[잉크]],0),8),"")</f>
        <v/>
      </c>
      <c r="N1143" s="542"/>
      <c r="O1143" s="23" t="str">
        <f>IF(ISBLANK(N1143),"",INDEX(호기!$A$1:$B$657,MATCH('생산계획(잉크)'!B1595,호기!$A$1:$A$657,0),2))</f>
        <v/>
      </c>
      <c r="P1143" s="24">
        <f>L1143+N1143-INDEX(표5[#All],MATCH(B1143,표5[[#All],[잉크]],0),5)</f>
        <v>0</v>
      </c>
      <c r="Q1143" s="21" t="str">
        <f>IFERROR(P1143/INDEX(표5[#All],MATCH(B1143,표5[[#All],[잉크]],0),11),"")</f>
        <v/>
      </c>
      <c r="R1143" s="542"/>
      <c r="S1143" s="25" t="str">
        <f>IF(ISBLANK(R1143),"",INDEX(호기!$A$1:$B$657,MATCH('생산계획(잉크)'!B1595,호기!$A$1:$A$657,0),2))</f>
        <v/>
      </c>
      <c r="T1143" s="24">
        <f>P1143+R1143-INDEX(표5[#All],MATCH(B1143,표5[[#All],[잉크]],0),5)</f>
        <v>0</v>
      </c>
      <c r="U1143" s="21" t="str">
        <f>IFERROR(T1143/INDEX(표5[#All],MATCH(B1143,표5[[#All],[잉크]],0),14),"")</f>
        <v/>
      </c>
      <c r="V1143" s="542"/>
      <c r="W1143" s="23" t="str">
        <f>IF(ISBLANK(V1143),"",INDEX(호기!$A$1:$B$657,MATCH('생산계획(잉크)'!B1595,호기!$A$1:$A$657,0),2))</f>
        <v/>
      </c>
      <c r="X1143" s="24">
        <f>T1143+V1143-INDEX(표5[#All],MATCH(B1143,표5[[#All],[잉크]],0),5)</f>
        <v>0</v>
      </c>
      <c r="Y1143" s="21" t="str">
        <f>IFERROR(X1143/INDEX(표5[#All],MATCH(B1143,표5[[#All],[잉크]],0),17),"")</f>
        <v/>
      </c>
      <c r="Z1143" s="23"/>
      <c r="AA1143" s="23" t="str">
        <f>IF(ISBLANK(Z1143),"",INDEX(호기!$A$1:$B$657,MATCH('생산계획(잉크)'!B1595,호기!$A$1:$A$657,0),2))</f>
        <v/>
      </c>
      <c r="AB1143" s="24">
        <f>X1143+Z1143-INDEX(표5[#All],MATCH(B1143,표5[[#All],[잉크]],0),5)</f>
        <v>0</v>
      </c>
      <c r="AC1143" s="21" t="str">
        <f>IFERROR(AB1143/INDEX(표5[#All],MATCH(B1143,표5[[#All],[잉크]],0),20),"")</f>
        <v/>
      </c>
      <c r="AD1143" s="23"/>
      <c r="AE1143" s="235"/>
      <c r="BB1143" s="472"/>
      <c r="BC1143" s="472"/>
      <c r="BD1143" s="472"/>
      <c r="BE1143" s="472"/>
      <c r="BF1143" s="472"/>
    </row>
    <row r="1144" spans="1:58" s="471" customFormat="1" ht="17.25" hidden="1" customHeight="1" x14ac:dyDescent="0.3">
      <c r="A1144" s="471" t="s">
        <v>5140</v>
      </c>
      <c r="B1144" s="5" t="s">
        <v>5095</v>
      </c>
      <c r="C1144" s="68"/>
      <c r="D1144" s="69" t="str">
        <f>IFERROR(C1144/INDEX(표5[#All],MATCH(B1144,표5[[#All],[잉크]],0),2),"")</f>
        <v/>
      </c>
      <c r="E1144" s="22">
        <f>$C1144-INDEX(표5[#All],MATCH(B1144,표5[[#All],[잉크]],0),24)</f>
        <v>0</v>
      </c>
      <c r="F1144" s="542"/>
      <c r="G1144" s="23" t="str">
        <f>IF(ISBLANK(F1144),"",INDEX(호기!$A$1:$B$657,MATCH('생산계획(잉크)'!B1596,호기!$A$1:$A$657,0),2))</f>
        <v/>
      </c>
      <c r="H1144" s="24">
        <f>C1144+F1144-INDEX(표5[#All],MATCH(B1144,표5[[#All],[잉크]],0),2)</f>
        <v>0</v>
      </c>
      <c r="I1144" s="21" t="str">
        <f>IFERROR(H1144/INDEX(표5[#All],MATCH(B1144,표5[[#All],[잉크]],0),5),"")</f>
        <v/>
      </c>
      <c r="J1144" s="542"/>
      <c r="K1144" s="25" t="str">
        <f>IF(ISBLANK(J1144),"",INDEX(호기!$A$1:$B$657,MATCH('생산계획(잉크)'!B1596,호기!$A$1:$A$657,0),2))</f>
        <v/>
      </c>
      <c r="L1144" s="24">
        <f>H1144+J1144-INDEX(표5[#All],MATCH(B1144,표5[[#All],[잉크]],0),5)</f>
        <v>0</v>
      </c>
      <c r="M1144" s="21" t="str">
        <f>IFERROR(L1144/INDEX(표5[#All],MATCH(B1144,표5[[#All],[잉크]],0),8),"")</f>
        <v/>
      </c>
      <c r="N1144" s="542"/>
      <c r="O1144" s="23" t="str">
        <f>IF(ISBLANK(N1144),"",INDEX(호기!$A$1:$B$657,MATCH('생산계획(잉크)'!B1596,호기!$A$1:$A$657,0),2))</f>
        <v/>
      </c>
      <c r="P1144" s="24">
        <f>L1144+N1144-INDEX(표5[#All],MATCH(B1144,표5[[#All],[잉크]],0),5)</f>
        <v>0</v>
      </c>
      <c r="Q1144" s="21" t="str">
        <f>IFERROR(P1144/INDEX(표5[#All],MATCH(B1144,표5[[#All],[잉크]],0),11),"")</f>
        <v/>
      </c>
      <c r="R1144" s="542"/>
      <c r="S1144" s="25" t="str">
        <f>IF(ISBLANK(R1144),"",INDEX(호기!$A$1:$B$657,MATCH('생산계획(잉크)'!B1596,호기!$A$1:$A$657,0),2))</f>
        <v/>
      </c>
      <c r="T1144" s="24">
        <f>P1144+R1144-INDEX(표5[#All],MATCH(B1144,표5[[#All],[잉크]],0),5)</f>
        <v>0</v>
      </c>
      <c r="U1144" s="21" t="str">
        <f>IFERROR(T1144/INDEX(표5[#All],MATCH(B1144,표5[[#All],[잉크]],0),14),"")</f>
        <v/>
      </c>
      <c r="V1144" s="542"/>
      <c r="W1144" s="23" t="str">
        <f>IF(ISBLANK(V1144),"",INDEX(호기!$A$1:$B$657,MATCH('생산계획(잉크)'!B1596,호기!$A$1:$A$657,0),2))</f>
        <v/>
      </c>
      <c r="X1144" s="24">
        <f>T1144+V1144-INDEX(표5[#All],MATCH(B1144,표5[[#All],[잉크]],0),5)</f>
        <v>0</v>
      </c>
      <c r="Y1144" s="21" t="str">
        <f>IFERROR(X1144/INDEX(표5[#All],MATCH(B1144,표5[[#All],[잉크]],0),17),"")</f>
        <v/>
      </c>
      <c r="Z1144" s="23"/>
      <c r="AA1144" s="23" t="str">
        <f>IF(ISBLANK(Z1144),"",INDEX(호기!$A$1:$B$657,MATCH('생산계획(잉크)'!B1596,호기!$A$1:$A$657,0),2))</f>
        <v/>
      </c>
      <c r="AB1144" s="24">
        <f>X1144+Z1144-INDEX(표5[#All],MATCH(B1144,표5[[#All],[잉크]],0),5)</f>
        <v>0</v>
      </c>
      <c r="AC1144" s="21" t="str">
        <f>IFERROR(AB1144/INDEX(표5[#All],MATCH(B1144,표5[[#All],[잉크]],0),20),"")</f>
        <v/>
      </c>
      <c r="AD1144" s="23"/>
      <c r="AE1144" s="235"/>
      <c r="BB1144" s="472"/>
      <c r="BC1144" s="472"/>
      <c r="BD1144" s="472"/>
      <c r="BE1144" s="472"/>
      <c r="BF1144" s="472"/>
    </row>
    <row r="1145" spans="1:58" s="471" customFormat="1" ht="17.25" hidden="1" customHeight="1" x14ac:dyDescent="0.3">
      <c r="A1145" s="471" t="s">
        <v>4912</v>
      </c>
      <c r="B1145" s="5" t="s">
        <v>5152</v>
      </c>
      <c r="C1145" s="68"/>
      <c r="D1145" s="69" t="str">
        <f>IFERROR(C1145/INDEX(표5[#All],MATCH(B1145,표5[[#All],[잉크]],0),2),"")</f>
        <v/>
      </c>
      <c r="E1145" s="22">
        <f>$C1145-INDEX(표5[#All],MATCH(B1145,표5[[#All],[잉크]],0),24)</f>
        <v>0</v>
      </c>
      <c r="F1145" s="542"/>
      <c r="G1145" s="23" t="str">
        <f>IF(ISBLANK(F1145),"",INDEX(호기!$A$1:$B$657,MATCH('생산계획(잉크)'!B1597,호기!$A$1:$A$657,0),2))</f>
        <v/>
      </c>
      <c r="H1145" s="24">
        <f>C1145+F1145-INDEX(표5[#All],MATCH(B1145,표5[[#All],[잉크]],0),2)</f>
        <v>0</v>
      </c>
      <c r="I1145" s="21" t="str">
        <f>IFERROR(H1145/INDEX(표5[#All],MATCH(B1145,표5[[#All],[잉크]],0),5),"")</f>
        <v/>
      </c>
      <c r="J1145" s="542"/>
      <c r="K1145" s="25" t="str">
        <f>IF(ISBLANK(J1145),"",INDEX(호기!$A$1:$B$657,MATCH('생산계획(잉크)'!B1597,호기!$A$1:$A$657,0),2))</f>
        <v/>
      </c>
      <c r="L1145" s="24">
        <f>H1145+J1145-INDEX(표5[#All],MATCH(B1145,표5[[#All],[잉크]],0),5)</f>
        <v>0</v>
      </c>
      <c r="M1145" s="21" t="str">
        <f>IFERROR(L1145/INDEX(표5[#All],MATCH(B1145,표5[[#All],[잉크]],0),8),"")</f>
        <v/>
      </c>
      <c r="N1145" s="542"/>
      <c r="O1145" s="23" t="str">
        <f>IF(ISBLANK(N1145),"",INDEX(호기!$A$1:$B$657,MATCH('생산계획(잉크)'!B1597,호기!$A$1:$A$657,0),2))</f>
        <v/>
      </c>
      <c r="P1145" s="24">
        <f>L1145+N1145-INDEX(표5[#All],MATCH(B1145,표5[[#All],[잉크]],0),5)</f>
        <v>0</v>
      </c>
      <c r="Q1145" s="21" t="str">
        <f>IFERROR(P1145/INDEX(표5[#All],MATCH(B1145,표5[[#All],[잉크]],0),11),"")</f>
        <v/>
      </c>
      <c r="R1145" s="542"/>
      <c r="S1145" s="25" t="str">
        <f>IF(ISBLANK(R1145),"",INDEX(호기!$A$1:$B$657,MATCH('생산계획(잉크)'!B1597,호기!$A$1:$A$657,0),2))</f>
        <v/>
      </c>
      <c r="T1145" s="24">
        <f>P1145+R1145-INDEX(표5[#All],MATCH(B1145,표5[[#All],[잉크]],0),5)</f>
        <v>0</v>
      </c>
      <c r="U1145" s="21" t="str">
        <f>IFERROR(T1145/INDEX(표5[#All],MATCH(B1145,표5[[#All],[잉크]],0),14),"")</f>
        <v/>
      </c>
      <c r="V1145" s="542"/>
      <c r="W1145" s="23" t="str">
        <f>IF(ISBLANK(V1145),"",INDEX(호기!$A$1:$B$657,MATCH('생산계획(잉크)'!B1597,호기!$A$1:$A$657,0),2))</f>
        <v/>
      </c>
      <c r="X1145" s="24">
        <f>T1145+V1145-INDEX(표5[#All],MATCH(B1145,표5[[#All],[잉크]],0),5)</f>
        <v>0</v>
      </c>
      <c r="Y1145" s="21" t="str">
        <f>IFERROR(X1145/INDEX(표5[#All],MATCH(B1145,표5[[#All],[잉크]],0),17),"")</f>
        <v/>
      </c>
      <c r="Z1145" s="23"/>
      <c r="AA1145" s="23" t="str">
        <f>IF(ISBLANK(Z1145),"",INDEX(호기!$A$1:$B$657,MATCH('생산계획(잉크)'!B1597,호기!$A$1:$A$657,0),2))</f>
        <v/>
      </c>
      <c r="AB1145" s="24">
        <f>X1145+Z1145-INDEX(표5[#All],MATCH(B1145,표5[[#All],[잉크]],0),5)</f>
        <v>0</v>
      </c>
      <c r="AC1145" s="21" t="str">
        <f>IFERROR(AB1145/INDEX(표5[#All],MATCH(B1145,표5[[#All],[잉크]],0),20),"")</f>
        <v/>
      </c>
      <c r="AD1145" s="23"/>
      <c r="AE1145" s="235"/>
      <c r="BB1145" s="472"/>
      <c r="BC1145" s="472"/>
      <c r="BD1145" s="472"/>
      <c r="BE1145" s="472"/>
      <c r="BF1145" s="472"/>
    </row>
    <row r="1146" spans="1:58" s="471" customFormat="1" ht="17.25" hidden="1" customHeight="1" x14ac:dyDescent="0.3">
      <c r="A1146" s="471" t="s">
        <v>4912</v>
      </c>
      <c r="B1146" s="5" t="s">
        <v>5153</v>
      </c>
      <c r="C1146" s="68"/>
      <c r="D1146" s="69" t="str">
        <f>IFERROR(C1146/INDEX(표5[#All],MATCH(B1146,표5[[#All],[잉크]],0),2),"")</f>
        <v/>
      </c>
      <c r="E1146" s="22">
        <f>$C1146-INDEX(표5[#All],MATCH(B1146,표5[[#All],[잉크]],0),24)</f>
        <v>0</v>
      </c>
      <c r="F1146" s="542"/>
      <c r="G1146" s="23" t="str">
        <f>IF(ISBLANK(F1146),"",INDEX(호기!$A$1:$B$657,MATCH('생산계획(잉크)'!B1598,호기!$A$1:$A$657,0),2))</f>
        <v/>
      </c>
      <c r="H1146" s="24">
        <f>C1146+F1146-INDEX(표5[#All],MATCH(B1146,표5[[#All],[잉크]],0),2)</f>
        <v>0</v>
      </c>
      <c r="I1146" s="21" t="str">
        <f>IFERROR(H1146/INDEX(표5[#All],MATCH(B1146,표5[[#All],[잉크]],0),5),"")</f>
        <v/>
      </c>
      <c r="J1146" s="542"/>
      <c r="K1146" s="25" t="str">
        <f>IF(ISBLANK(J1146),"",INDEX(호기!$A$1:$B$657,MATCH('생산계획(잉크)'!B1598,호기!$A$1:$A$657,0),2))</f>
        <v/>
      </c>
      <c r="L1146" s="24">
        <f>H1146+J1146-INDEX(표5[#All],MATCH(B1146,표5[[#All],[잉크]],0),5)</f>
        <v>0</v>
      </c>
      <c r="M1146" s="21" t="str">
        <f>IFERROR(L1146/INDEX(표5[#All],MATCH(B1146,표5[[#All],[잉크]],0),8),"")</f>
        <v/>
      </c>
      <c r="N1146" s="542"/>
      <c r="O1146" s="23" t="str">
        <f>IF(ISBLANK(N1146),"",INDEX(호기!$A$1:$B$657,MATCH('생산계획(잉크)'!B1598,호기!$A$1:$A$657,0),2))</f>
        <v/>
      </c>
      <c r="P1146" s="24">
        <f>L1146+N1146-INDEX(표5[#All],MATCH(B1146,표5[[#All],[잉크]],0),5)</f>
        <v>0</v>
      </c>
      <c r="Q1146" s="21" t="str">
        <f>IFERROR(P1146/INDEX(표5[#All],MATCH(B1146,표5[[#All],[잉크]],0),11),"")</f>
        <v/>
      </c>
      <c r="R1146" s="542"/>
      <c r="S1146" s="25" t="str">
        <f>IF(ISBLANK(R1146),"",INDEX(호기!$A$1:$B$657,MATCH('생산계획(잉크)'!B1598,호기!$A$1:$A$657,0),2))</f>
        <v/>
      </c>
      <c r="T1146" s="24">
        <f>P1146+R1146-INDEX(표5[#All],MATCH(B1146,표5[[#All],[잉크]],0),5)</f>
        <v>0</v>
      </c>
      <c r="U1146" s="21" t="str">
        <f>IFERROR(T1146/INDEX(표5[#All],MATCH(B1146,표5[[#All],[잉크]],0),14),"")</f>
        <v/>
      </c>
      <c r="V1146" s="542"/>
      <c r="W1146" s="23" t="str">
        <f>IF(ISBLANK(V1146),"",INDEX(호기!$A$1:$B$657,MATCH('생산계획(잉크)'!B1598,호기!$A$1:$A$657,0),2))</f>
        <v/>
      </c>
      <c r="X1146" s="24">
        <f>T1146+V1146-INDEX(표5[#All],MATCH(B1146,표5[[#All],[잉크]],0),5)</f>
        <v>0</v>
      </c>
      <c r="Y1146" s="21" t="str">
        <f>IFERROR(X1146/INDEX(표5[#All],MATCH(B1146,표5[[#All],[잉크]],0),17),"")</f>
        <v/>
      </c>
      <c r="Z1146" s="23"/>
      <c r="AA1146" s="23" t="str">
        <f>IF(ISBLANK(Z1146),"",INDEX(호기!$A$1:$B$657,MATCH('생산계획(잉크)'!B1598,호기!$A$1:$A$657,0),2))</f>
        <v/>
      </c>
      <c r="AB1146" s="24">
        <f>X1146+Z1146-INDEX(표5[#All],MATCH(B1146,표5[[#All],[잉크]],0),5)</f>
        <v>0</v>
      </c>
      <c r="AC1146" s="21" t="str">
        <f>IFERROR(AB1146/INDEX(표5[#All],MATCH(B1146,표5[[#All],[잉크]],0),20),"")</f>
        <v/>
      </c>
      <c r="AD1146" s="23"/>
      <c r="AE1146" s="235"/>
      <c r="BB1146" s="472"/>
      <c r="BC1146" s="472"/>
      <c r="BD1146" s="472"/>
      <c r="BE1146" s="472"/>
      <c r="BF1146" s="472"/>
    </row>
    <row r="1147" spans="1:58" s="471" customFormat="1" ht="17.25" hidden="1" customHeight="1" x14ac:dyDescent="0.3">
      <c r="A1147" s="471" t="s">
        <v>4912</v>
      </c>
      <c r="B1147" s="5" t="s">
        <v>5154</v>
      </c>
      <c r="C1147" s="68"/>
      <c r="D1147" s="69" t="str">
        <f>IFERROR(C1147/INDEX(표5[#All],MATCH(B1147,표5[[#All],[잉크]],0),2),"")</f>
        <v/>
      </c>
      <c r="E1147" s="22">
        <f>$C1147-INDEX(표5[#All],MATCH(B1147,표5[[#All],[잉크]],0),24)</f>
        <v>0</v>
      </c>
      <c r="F1147" s="542"/>
      <c r="G1147" s="23" t="str">
        <f>IF(ISBLANK(F1147),"",INDEX(호기!$A$1:$B$657,MATCH('생산계획(잉크)'!B1599,호기!$A$1:$A$657,0),2))</f>
        <v/>
      </c>
      <c r="H1147" s="24">
        <f>C1147+F1147-INDEX(표5[#All],MATCH(B1147,표5[[#All],[잉크]],0),2)</f>
        <v>0</v>
      </c>
      <c r="I1147" s="21" t="str">
        <f>IFERROR(H1147/INDEX(표5[#All],MATCH(B1147,표5[[#All],[잉크]],0),5),"")</f>
        <v/>
      </c>
      <c r="J1147" s="542"/>
      <c r="K1147" s="25" t="str">
        <f>IF(ISBLANK(J1147),"",INDEX(호기!$A$1:$B$657,MATCH('생산계획(잉크)'!B1599,호기!$A$1:$A$657,0),2))</f>
        <v/>
      </c>
      <c r="L1147" s="24">
        <f>H1147+J1147-INDEX(표5[#All],MATCH(B1147,표5[[#All],[잉크]],0),5)</f>
        <v>0</v>
      </c>
      <c r="M1147" s="21" t="str">
        <f>IFERROR(L1147/INDEX(표5[#All],MATCH(B1147,표5[[#All],[잉크]],0),8),"")</f>
        <v/>
      </c>
      <c r="N1147" s="542"/>
      <c r="O1147" s="23" t="str">
        <f>IF(ISBLANK(N1147),"",INDEX(호기!$A$1:$B$657,MATCH('생산계획(잉크)'!B1599,호기!$A$1:$A$657,0),2))</f>
        <v/>
      </c>
      <c r="P1147" s="24">
        <f>L1147+N1147-INDEX(표5[#All],MATCH(B1147,표5[[#All],[잉크]],0),5)</f>
        <v>0</v>
      </c>
      <c r="Q1147" s="21" t="str">
        <f>IFERROR(P1147/INDEX(표5[#All],MATCH(B1147,표5[[#All],[잉크]],0),11),"")</f>
        <v/>
      </c>
      <c r="R1147" s="542"/>
      <c r="S1147" s="25" t="str">
        <f>IF(ISBLANK(R1147),"",INDEX(호기!$A$1:$B$657,MATCH('생산계획(잉크)'!B1599,호기!$A$1:$A$657,0),2))</f>
        <v/>
      </c>
      <c r="T1147" s="24">
        <f>P1147+R1147-INDEX(표5[#All],MATCH(B1147,표5[[#All],[잉크]],0),5)</f>
        <v>0</v>
      </c>
      <c r="U1147" s="21" t="str">
        <f>IFERROR(T1147/INDEX(표5[#All],MATCH(B1147,표5[[#All],[잉크]],0),14),"")</f>
        <v/>
      </c>
      <c r="V1147" s="542"/>
      <c r="W1147" s="23" t="str">
        <f>IF(ISBLANK(V1147),"",INDEX(호기!$A$1:$B$657,MATCH('생산계획(잉크)'!B1599,호기!$A$1:$A$657,0),2))</f>
        <v/>
      </c>
      <c r="X1147" s="24">
        <f>T1147+V1147-INDEX(표5[#All],MATCH(B1147,표5[[#All],[잉크]],0),5)</f>
        <v>0</v>
      </c>
      <c r="Y1147" s="21" t="str">
        <f>IFERROR(X1147/INDEX(표5[#All],MATCH(B1147,표5[[#All],[잉크]],0),17),"")</f>
        <v/>
      </c>
      <c r="Z1147" s="23"/>
      <c r="AA1147" s="23" t="str">
        <f>IF(ISBLANK(Z1147),"",INDEX(호기!$A$1:$B$657,MATCH('생산계획(잉크)'!B1599,호기!$A$1:$A$657,0),2))</f>
        <v/>
      </c>
      <c r="AB1147" s="24">
        <f>X1147+Z1147-INDEX(표5[#All],MATCH(B1147,표5[[#All],[잉크]],0),5)</f>
        <v>0</v>
      </c>
      <c r="AC1147" s="21" t="str">
        <f>IFERROR(AB1147/INDEX(표5[#All],MATCH(B1147,표5[[#All],[잉크]],0),20),"")</f>
        <v/>
      </c>
      <c r="AD1147" s="23"/>
      <c r="AE1147" s="235"/>
      <c r="BB1147" s="472"/>
      <c r="BC1147" s="472"/>
      <c r="BD1147" s="472"/>
      <c r="BE1147" s="472"/>
      <c r="BF1147" s="472"/>
    </row>
    <row r="1148" spans="1:58" s="471" customFormat="1" ht="17.25" hidden="1" customHeight="1" x14ac:dyDescent="0.3">
      <c r="A1148" s="471" t="s">
        <v>4912</v>
      </c>
      <c r="B1148" s="5" t="s">
        <v>5155</v>
      </c>
      <c r="C1148" s="68"/>
      <c r="D1148" s="69" t="str">
        <f>IFERROR(C1148/INDEX(표5[#All],MATCH(B1148,표5[[#All],[잉크]],0),2),"")</f>
        <v/>
      </c>
      <c r="E1148" s="22">
        <f>$C1148-INDEX(표5[#All],MATCH(B1148,표5[[#All],[잉크]],0),24)</f>
        <v>0</v>
      </c>
      <c r="F1148" s="542"/>
      <c r="G1148" s="23" t="str">
        <f>IF(ISBLANK(F1148),"",INDEX(호기!$A$1:$B$657,MATCH('생산계획(잉크)'!B1600,호기!$A$1:$A$657,0),2))</f>
        <v/>
      </c>
      <c r="H1148" s="24">
        <f>C1148+F1148-INDEX(표5[#All],MATCH(B1148,표5[[#All],[잉크]],0),2)</f>
        <v>0</v>
      </c>
      <c r="I1148" s="21" t="str">
        <f>IFERROR(H1148/INDEX(표5[#All],MATCH(B1148,표5[[#All],[잉크]],0),5),"")</f>
        <v/>
      </c>
      <c r="J1148" s="542"/>
      <c r="K1148" s="25" t="str">
        <f>IF(ISBLANK(J1148),"",INDEX(호기!$A$1:$B$657,MATCH('생산계획(잉크)'!B1600,호기!$A$1:$A$657,0),2))</f>
        <v/>
      </c>
      <c r="L1148" s="24">
        <f>H1148+J1148-INDEX(표5[#All],MATCH(B1148,표5[[#All],[잉크]],0),5)</f>
        <v>0</v>
      </c>
      <c r="M1148" s="21" t="str">
        <f>IFERROR(L1148/INDEX(표5[#All],MATCH(B1148,표5[[#All],[잉크]],0),8),"")</f>
        <v/>
      </c>
      <c r="N1148" s="542"/>
      <c r="O1148" s="23" t="str">
        <f>IF(ISBLANK(N1148),"",INDEX(호기!$A$1:$B$657,MATCH('생산계획(잉크)'!B1600,호기!$A$1:$A$657,0),2))</f>
        <v/>
      </c>
      <c r="P1148" s="24">
        <f>L1148+N1148-INDEX(표5[#All],MATCH(B1148,표5[[#All],[잉크]],0),5)</f>
        <v>0</v>
      </c>
      <c r="Q1148" s="21" t="str">
        <f>IFERROR(P1148/INDEX(표5[#All],MATCH(B1148,표5[[#All],[잉크]],0),11),"")</f>
        <v/>
      </c>
      <c r="R1148" s="542"/>
      <c r="S1148" s="25" t="str">
        <f>IF(ISBLANK(R1148),"",INDEX(호기!$A$1:$B$657,MATCH('생산계획(잉크)'!B1600,호기!$A$1:$A$657,0),2))</f>
        <v/>
      </c>
      <c r="T1148" s="24">
        <f>P1148+R1148-INDEX(표5[#All],MATCH(B1148,표5[[#All],[잉크]],0),5)</f>
        <v>0</v>
      </c>
      <c r="U1148" s="21" t="str">
        <f>IFERROR(T1148/INDEX(표5[#All],MATCH(B1148,표5[[#All],[잉크]],0),14),"")</f>
        <v/>
      </c>
      <c r="V1148" s="542"/>
      <c r="W1148" s="23" t="str">
        <f>IF(ISBLANK(V1148),"",INDEX(호기!$A$1:$B$657,MATCH('생산계획(잉크)'!B1600,호기!$A$1:$A$657,0),2))</f>
        <v/>
      </c>
      <c r="X1148" s="24">
        <f>T1148+V1148-INDEX(표5[#All],MATCH(B1148,표5[[#All],[잉크]],0),5)</f>
        <v>0</v>
      </c>
      <c r="Y1148" s="21" t="str">
        <f>IFERROR(X1148/INDEX(표5[#All],MATCH(B1148,표5[[#All],[잉크]],0),17),"")</f>
        <v/>
      </c>
      <c r="Z1148" s="23"/>
      <c r="AA1148" s="23" t="str">
        <f>IF(ISBLANK(Z1148),"",INDEX(호기!$A$1:$B$657,MATCH('생산계획(잉크)'!B1600,호기!$A$1:$A$657,0),2))</f>
        <v/>
      </c>
      <c r="AB1148" s="24">
        <f>X1148+Z1148-INDEX(표5[#All],MATCH(B1148,표5[[#All],[잉크]],0),5)</f>
        <v>0</v>
      </c>
      <c r="AC1148" s="21" t="str">
        <f>IFERROR(AB1148/INDEX(표5[#All],MATCH(B1148,표5[[#All],[잉크]],0),20),"")</f>
        <v/>
      </c>
      <c r="AD1148" s="23"/>
      <c r="AE1148" s="235"/>
      <c r="BB1148" s="472"/>
      <c r="BC1148" s="472"/>
      <c r="BD1148" s="472"/>
      <c r="BE1148" s="472"/>
      <c r="BF1148" s="472"/>
    </row>
    <row r="1149" spans="1:58" s="471" customFormat="1" ht="17.25" hidden="1" customHeight="1" x14ac:dyDescent="0.3">
      <c r="A1149" s="471" t="s">
        <v>4912</v>
      </c>
      <c r="B1149" s="5" t="s">
        <v>5156</v>
      </c>
      <c r="C1149" s="68"/>
      <c r="D1149" s="69" t="str">
        <f>IFERROR(C1149/INDEX(표5[#All],MATCH(B1149,표5[[#All],[잉크]],0),2),"")</f>
        <v/>
      </c>
      <c r="E1149" s="22">
        <f>$C1149-INDEX(표5[#All],MATCH(B1149,표5[[#All],[잉크]],0),24)</f>
        <v>0</v>
      </c>
      <c r="F1149" s="542"/>
      <c r="G1149" s="23" t="str">
        <f>IF(ISBLANK(F1149),"",INDEX(호기!$A$1:$B$657,MATCH('생산계획(잉크)'!B1601,호기!$A$1:$A$657,0),2))</f>
        <v/>
      </c>
      <c r="H1149" s="24">
        <f>C1149+F1149-INDEX(표5[#All],MATCH(B1149,표5[[#All],[잉크]],0),2)</f>
        <v>0</v>
      </c>
      <c r="I1149" s="21" t="str">
        <f>IFERROR(H1149/INDEX(표5[#All],MATCH(B1149,표5[[#All],[잉크]],0),5),"")</f>
        <v/>
      </c>
      <c r="J1149" s="542"/>
      <c r="K1149" s="25" t="str">
        <f>IF(ISBLANK(J1149),"",INDEX(호기!$A$1:$B$657,MATCH('생산계획(잉크)'!B1601,호기!$A$1:$A$657,0),2))</f>
        <v/>
      </c>
      <c r="L1149" s="24">
        <f>H1149+J1149-INDEX(표5[#All],MATCH(B1149,표5[[#All],[잉크]],0),5)</f>
        <v>0</v>
      </c>
      <c r="M1149" s="21" t="str">
        <f>IFERROR(L1149/INDEX(표5[#All],MATCH(B1149,표5[[#All],[잉크]],0),8),"")</f>
        <v/>
      </c>
      <c r="N1149" s="542"/>
      <c r="O1149" s="23" t="str">
        <f>IF(ISBLANK(N1149),"",INDEX(호기!$A$1:$B$657,MATCH('생산계획(잉크)'!B1601,호기!$A$1:$A$657,0),2))</f>
        <v/>
      </c>
      <c r="P1149" s="24">
        <f>L1149+N1149-INDEX(표5[#All],MATCH(B1149,표5[[#All],[잉크]],0),5)</f>
        <v>0</v>
      </c>
      <c r="Q1149" s="21" t="str">
        <f>IFERROR(P1149/INDEX(표5[#All],MATCH(B1149,표5[[#All],[잉크]],0),11),"")</f>
        <v/>
      </c>
      <c r="R1149" s="542"/>
      <c r="S1149" s="25" t="str">
        <f>IF(ISBLANK(R1149),"",INDEX(호기!$A$1:$B$657,MATCH('생산계획(잉크)'!B1601,호기!$A$1:$A$657,0),2))</f>
        <v/>
      </c>
      <c r="T1149" s="24">
        <f>P1149+R1149-INDEX(표5[#All],MATCH(B1149,표5[[#All],[잉크]],0),5)</f>
        <v>0</v>
      </c>
      <c r="U1149" s="21" t="str">
        <f>IFERROR(T1149/INDEX(표5[#All],MATCH(B1149,표5[[#All],[잉크]],0),14),"")</f>
        <v/>
      </c>
      <c r="V1149" s="542"/>
      <c r="W1149" s="23" t="str">
        <f>IF(ISBLANK(V1149),"",INDEX(호기!$A$1:$B$657,MATCH('생산계획(잉크)'!B1601,호기!$A$1:$A$657,0),2))</f>
        <v/>
      </c>
      <c r="X1149" s="24">
        <f>T1149+V1149-INDEX(표5[#All],MATCH(B1149,표5[[#All],[잉크]],0),5)</f>
        <v>0</v>
      </c>
      <c r="Y1149" s="21" t="str">
        <f>IFERROR(X1149/INDEX(표5[#All],MATCH(B1149,표5[[#All],[잉크]],0),17),"")</f>
        <v/>
      </c>
      <c r="Z1149" s="23"/>
      <c r="AA1149" s="23" t="str">
        <f>IF(ISBLANK(Z1149),"",INDEX(호기!$A$1:$B$657,MATCH('생산계획(잉크)'!B1601,호기!$A$1:$A$657,0),2))</f>
        <v/>
      </c>
      <c r="AB1149" s="24">
        <f>X1149+Z1149-INDEX(표5[#All],MATCH(B1149,표5[[#All],[잉크]],0),5)</f>
        <v>0</v>
      </c>
      <c r="AC1149" s="21" t="str">
        <f>IFERROR(AB1149/INDEX(표5[#All],MATCH(B1149,표5[[#All],[잉크]],0),20),"")</f>
        <v/>
      </c>
      <c r="AD1149" s="23"/>
      <c r="AE1149" s="235"/>
      <c r="BB1149" s="472"/>
      <c r="BC1149" s="472"/>
      <c r="BD1149" s="472"/>
      <c r="BE1149" s="472"/>
      <c r="BF1149" s="472"/>
    </row>
    <row r="1150" spans="1:58" s="471" customFormat="1" ht="17.25" hidden="1" customHeight="1" x14ac:dyDescent="0.3">
      <c r="A1150" s="471" t="s">
        <v>5140</v>
      </c>
      <c r="B1150" s="5" t="s">
        <v>5173</v>
      </c>
      <c r="C1150" s="68"/>
      <c r="D1150" s="69" t="str">
        <f>IFERROR(C1150/INDEX(표5[#All],MATCH(B1150,표5[[#All],[잉크]],0),2),"")</f>
        <v/>
      </c>
      <c r="E1150" s="22">
        <f>$C1150-INDEX(표5[#All],MATCH(B1150,표5[[#All],[잉크]],0),24)</f>
        <v>0</v>
      </c>
      <c r="F1150" s="542"/>
      <c r="G1150" s="23" t="str">
        <f>IF(ISBLANK(F1150),"",INDEX(호기!$A$1:$B$657,MATCH('생산계획(잉크)'!B1602,호기!$A$1:$A$657,0),2))</f>
        <v/>
      </c>
      <c r="H1150" s="24">
        <f>C1150+F1150-INDEX(표5[#All],MATCH(B1150,표5[[#All],[잉크]],0),2)</f>
        <v>0</v>
      </c>
      <c r="I1150" s="21" t="str">
        <f>IFERROR(H1150/INDEX(표5[#All],MATCH(B1150,표5[[#All],[잉크]],0),5),"")</f>
        <v/>
      </c>
      <c r="J1150" s="542"/>
      <c r="K1150" s="25" t="str">
        <f>IF(ISBLANK(J1150),"",INDEX(호기!$A$1:$B$657,MATCH('생산계획(잉크)'!B1602,호기!$A$1:$A$657,0),2))</f>
        <v/>
      </c>
      <c r="L1150" s="24">
        <f>H1150+J1150-INDEX(표5[#All],MATCH(B1150,표5[[#All],[잉크]],0),5)</f>
        <v>0</v>
      </c>
      <c r="M1150" s="21" t="str">
        <f>IFERROR(L1150/INDEX(표5[#All],MATCH(B1150,표5[[#All],[잉크]],0),8),"")</f>
        <v/>
      </c>
      <c r="N1150" s="542"/>
      <c r="O1150" s="23" t="str">
        <f>IF(ISBLANK(N1150),"",INDEX(호기!$A$1:$B$657,MATCH('생산계획(잉크)'!B1602,호기!$A$1:$A$657,0),2))</f>
        <v/>
      </c>
      <c r="P1150" s="24">
        <f>L1150+N1150-INDEX(표5[#All],MATCH(B1150,표5[[#All],[잉크]],0),5)</f>
        <v>0</v>
      </c>
      <c r="Q1150" s="21" t="str">
        <f>IFERROR(P1150/INDEX(표5[#All],MATCH(B1150,표5[[#All],[잉크]],0),11),"")</f>
        <v/>
      </c>
      <c r="R1150" s="542"/>
      <c r="S1150" s="25" t="str">
        <f>IF(ISBLANK(R1150),"",INDEX(호기!$A$1:$B$657,MATCH('생산계획(잉크)'!B1602,호기!$A$1:$A$657,0),2))</f>
        <v/>
      </c>
      <c r="T1150" s="24">
        <f>P1150+R1150-INDEX(표5[#All],MATCH(B1150,표5[[#All],[잉크]],0),5)</f>
        <v>0</v>
      </c>
      <c r="U1150" s="21" t="str">
        <f>IFERROR(T1150/INDEX(표5[#All],MATCH(B1150,표5[[#All],[잉크]],0),14),"")</f>
        <v/>
      </c>
      <c r="V1150" s="542"/>
      <c r="W1150" s="23" t="str">
        <f>IF(ISBLANK(V1150),"",INDEX(호기!$A$1:$B$657,MATCH('생산계획(잉크)'!B1602,호기!$A$1:$A$657,0),2))</f>
        <v/>
      </c>
      <c r="X1150" s="24">
        <f>T1150+V1150-INDEX(표5[#All],MATCH(B1150,표5[[#All],[잉크]],0),5)</f>
        <v>0</v>
      </c>
      <c r="Y1150" s="21" t="str">
        <f>IFERROR(X1150/INDEX(표5[#All],MATCH(B1150,표5[[#All],[잉크]],0),17),"")</f>
        <v/>
      </c>
      <c r="Z1150" s="23"/>
      <c r="AA1150" s="23" t="str">
        <f>IF(ISBLANK(Z1150),"",INDEX(호기!$A$1:$B$657,MATCH('생산계획(잉크)'!B1602,호기!$A$1:$A$657,0),2))</f>
        <v/>
      </c>
      <c r="AB1150" s="24">
        <f>X1150+Z1150-INDEX(표5[#All],MATCH(B1150,표5[[#All],[잉크]],0),5)</f>
        <v>0</v>
      </c>
      <c r="AC1150" s="21" t="str">
        <f>IFERROR(AB1150/INDEX(표5[#All],MATCH(B1150,표5[[#All],[잉크]],0),20),"")</f>
        <v/>
      </c>
      <c r="AD1150" s="23"/>
      <c r="AE1150" s="235"/>
      <c r="BB1150" s="472"/>
      <c r="BC1150" s="472"/>
      <c r="BD1150" s="472"/>
      <c r="BE1150" s="472"/>
      <c r="BF1150" s="472"/>
    </row>
    <row r="1151" spans="1:58" s="471" customFormat="1" ht="17.25" hidden="1" customHeight="1" x14ac:dyDescent="0.3">
      <c r="A1151" s="471" t="s">
        <v>4912</v>
      </c>
      <c r="B1151" s="5" t="s">
        <v>5178</v>
      </c>
      <c r="C1151" s="68"/>
      <c r="D1151" s="69" t="str">
        <f>IFERROR(C1151/INDEX(표5[#All],MATCH(B1151,표5[[#All],[잉크]],0),2),"")</f>
        <v/>
      </c>
      <c r="E1151" s="22">
        <f>$C1151-INDEX(표5[#All],MATCH(B1151,표5[[#All],[잉크]],0),24)</f>
        <v>0</v>
      </c>
      <c r="F1151" s="542"/>
      <c r="G1151" s="23" t="str">
        <f>IF(ISBLANK(F1151),"",INDEX(호기!$A$1:$B$657,MATCH('생산계획(잉크)'!B1603,호기!$A$1:$A$657,0),2))</f>
        <v/>
      </c>
      <c r="H1151" s="24">
        <f>C1151+F1151-INDEX(표5[#All],MATCH(B1151,표5[[#All],[잉크]],0),2)</f>
        <v>0</v>
      </c>
      <c r="I1151" s="21" t="str">
        <f>IFERROR(H1151/INDEX(표5[#All],MATCH(B1151,표5[[#All],[잉크]],0),5),"")</f>
        <v/>
      </c>
      <c r="J1151" s="542"/>
      <c r="K1151" s="25" t="str">
        <f>IF(ISBLANK(J1151),"",INDEX(호기!$A$1:$B$657,MATCH('생산계획(잉크)'!B1603,호기!$A$1:$A$657,0),2))</f>
        <v/>
      </c>
      <c r="L1151" s="24">
        <f>H1151+J1151-INDEX(표5[#All],MATCH(B1151,표5[[#All],[잉크]],0),5)</f>
        <v>0</v>
      </c>
      <c r="M1151" s="21" t="str">
        <f>IFERROR(L1151/INDEX(표5[#All],MATCH(B1151,표5[[#All],[잉크]],0),8),"")</f>
        <v/>
      </c>
      <c r="N1151" s="542"/>
      <c r="O1151" s="23" t="str">
        <f>IF(ISBLANK(N1151),"",INDEX(호기!$A$1:$B$657,MATCH('생산계획(잉크)'!B1603,호기!$A$1:$A$657,0),2))</f>
        <v/>
      </c>
      <c r="P1151" s="24">
        <f>L1151+N1151-INDEX(표5[#All],MATCH(B1151,표5[[#All],[잉크]],0),5)</f>
        <v>0</v>
      </c>
      <c r="Q1151" s="21" t="str">
        <f>IFERROR(P1151/INDEX(표5[#All],MATCH(B1151,표5[[#All],[잉크]],0),11),"")</f>
        <v/>
      </c>
      <c r="R1151" s="542"/>
      <c r="S1151" s="25" t="str">
        <f>IF(ISBLANK(R1151),"",INDEX(호기!$A$1:$B$657,MATCH('생산계획(잉크)'!B1603,호기!$A$1:$A$657,0),2))</f>
        <v/>
      </c>
      <c r="T1151" s="24">
        <f>P1151+R1151-INDEX(표5[#All],MATCH(B1151,표5[[#All],[잉크]],0),5)</f>
        <v>0</v>
      </c>
      <c r="U1151" s="21" t="str">
        <f>IFERROR(T1151/INDEX(표5[#All],MATCH(B1151,표5[[#All],[잉크]],0),14),"")</f>
        <v/>
      </c>
      <c r="V1151" s="542"/>
      <c r="W1151" s="23" t="str">
        <f>IF(ISBLANK(V1151),"",INDEX(호기!$A$1:$B$657,MATCH('생산계획(잉크)'!B1603,호기!$A$1:$A$657,0),2))</f>
        <v/>
      </c>
      <c r="X1151" s="24">
        <f>T1151+V1151-INDEX(표5[#All],MATCH(B1151,표5[[#All],[잉크]],0),5)</f>
        <v>0</v>
      </c>
      <c r="Y1151" s="21" t="str">
        <f>IFERROR(X1151/INDEX(표5[#All],MATCH(B1151,표5[[#All],[잉크]],0),17),"")</f>
        <v/>
      </c>
      <c r="Z1151" s="23"/>
      <c r="AA1151" s="23" t="str">
        <f>IF(ISBLANK(Z1151),"",INDEX(호기!$A$1:$B$657,MATCH('생산계획(잉크)'!B1603,호기!$A$1:$A$657,0),2))</f>
        <v/>
      </c>
      <c r="AB1151" s="24">
        <f>X1151+Z1151-INDEX(표5[#All],MATCH(B1151,표5[[#All],[잉크]],0),5)</f>
        <v>0</v>
      </c>
      <c r="AC1151" s="21" t="str">
        <f>IFERROR(AB1151/INDEX(표5[#All],MATCH(B1151,표5[[#All],[잉크]],0),20),"")</f>
        <v/>
      </c>
      <c r="AD1151" s="23"/>
      <c r="AE1151" s="235"/>
      <c r="BB1151" s="472"/>
      <c r="BC1151" s="472"/>
      <c r="BD1151" s="472"/>
      <c r="BE1151" s="472"/>
      <c r="BF1151" s="472"/>
    </row>
    <row r="1152" spans="1:58" s="471" customFormat="1" ht="17.25" hidden="1" customHeight="1" x14ac:dyDescent="0.3">
      <c r="A1152" s="471" t="s">
        <v>4912</v>
      </c>
      <c r="B1152" s="5" t="s">
        <v>5177</v>
      </c>
      <c r="C1152" s="68"/>
      <c r="D1152" s="69" t="str">
        <f>IFERROR(C1152/INDEX(표5[#All],MATCH(B1152,표5[[#All],[잉크]],0),2),"")</f>
        <v/>
      </c>
      <c r="E1152" s="22">
        <f>$C1152-INDEX(표5[#All],MATCH(B1152,표5[[#All],[잉크]],0),24)</f>
        <v>0</v>
      </c>
      <c r="F1152" s="542"/>
      <c r="G1152" s="23" t="str">
        <f>IF(ISBLANK(F1152),"",INDEX(호기!$A$1:$B$657,MATCH('생산계획(잉크)'!B1604,호기!$A$1:$A$657,0),2))</f>
        <v/>
      </c>
      <c r="H1152" s="24">
        <f>C1152+F1152-INDEX(표5[#All],MATCH(B1152,표5[[#All],[잉크]],0),2)</f>
        <v>0</v>
      </c>
      <c r="I1152" s="21" t="str">
        <f>IFERROR(H1152/INDEX(표5[#All],MATCH(B1152,표5[[#All],[잉크]],0),5),"")</f>
        <v/>
      </c>
      <c r="J1152" s="542"/>
      <c r="K1152" s="25" t="str">
        <f>IF(ISBLANK(J1152),"",INDEX(호기!$A$1:$B$657,MATCH('생산계획(잉크)'!B1604,호기!$A$1:$A$657,0),2))</f>
        <v/>
      </c>
      <c r="L1152" s="24">
        <f>H1152+J1152-INDEX(표5[#All],MATCH(B1152,표5[[#All],[잉크]],0),5)</f>
        <v>0</v>
      </c>
      <c r="M1152" s="21" t="str">
        <f>IFERROR(L1152/INDEX(표5[#All],MATCH(B1152,표5[[#All],[잉크]],0),8),"")</f>
        <v/>
      </c>
      <c r="N1152" s="542"/>
      <c r="O1152" s="23" t="str">
        <f>IF(ISBLANK(N1152),"",INDEX(호기!$A$1:$B$657,MATCH('생산계획(잉크)'!B1604,호기!$A$1:$A$657,0),2))</f>
        <v/>
      </c>
      <c r="P1152" s="24">
        <f>L1152+N1152-INDEX(표5[#All],MATCH(B1152,표5[[#All],[잉크]],0),5)</f>
        <v>0</v>
      </c>
      <c r="Q1152" s="21" t="str">
        <f>IFERROR(P1152/INDEX(표5[#All],MATCH(B1152,표5[[#All],[잉크]],0),11),"")</f>
        <v/>
      </c>
      <c r="R1152" s="542"/>
      <c r="S1152" s="25" t="str">
        <f>IF(ISBLANK(R1152),"",INDEX(호기!$A$1:$B$657,MATCH('생산계획(잉크)'!B1604,호기!$A$1:$A$657,0),2))</f>
        <v/>
      </c>
      <c r="T1152" s="24">
        <f>P1152+R1152-INDEX(표5[#All],MATCH(B1152,표5[[#All],[잉크]],0),5)</f>
        <v>0</v>
      </c>
      <c r="U1152" s="21" t="str">
        <f>IFERROR(T1152/INDEX(표5[#All],MATCH(B1152,표5[[#All],[잉크]],0),14),"")</f>
        <v/>
      </c>
      <c r="V1152" s="542"/>
      <c r="W1152" s="23" t="str">
        <f>IF(ISBLANK(V1152),"",INDEX(호기!$A$1:$B$657,MATCH('생산계획(잉크)'!B1604,호기!$A$1:$A$657,0),2))</f>
        <v/>
      </c>
      <c r="X1152" s="24">
        <f>T1152+V1152-INDEX(표5[#All],MATCH(B1152,표5[[#All],[잉크]],0),5)</f>
        <v>0</v>
      </c>
      <c r="Y1152" s="21" t="str">
        <f>IFERROR(X1152/INDEX(표5[#All],MATCH(B1152,표5[[#All],[잉크]],0),17),"")</f>
        <v/>
      </c>
      <c r="Z1152" s="23"/>
      <c r="AA1152" s="23" t="str">
        <f>IF(ISBLANK(Z1152),"",INDEX(호기!$A$1:$B$657,MATCH('생산계획(잉크)'!B1604,호기!$A$1:$A$657,0),2))</f>
        <v/>
      </c>
      <c r="AB1152" s="24">
        <f>X1152+Z1152-INDEX(표5[#All],MATCH(B1152,표5[[#All],[잉크]],0),5)</f>
        <v>0</v>
      </c>
      <c r="AC1152" s="21" t="str">
        <f>IFERROR(AB1152/INDEX(표5[#All],MATCH(B1152,표5[[#All],[잉크]],0),20),"")</f>
        <v/>
      </c>
      <c r="AD1152" s="23"/>
      <c r="AE1152" s="235"/>
      <c r="BB1152" s="472"/>
      <c r="BC1152" s="472"/>
      <c r="BD1152" s="472"/>
      <c r="BE1152" s="472"/>
      <c r="BF1152" s="472"/>
    </row>
    <row r="1153" spans="1:58" s="471" customFormat="1" ht="17.25" hidden="1" customHeight="1" x14ac:dyDescent="0.3">
      <c r="A1153" s="471" t="s">
        <v>4912</v>
      </c>
      <c r="B1153" s="5" t="s">
        <v>5186</v>
      </c>
      <c r="C1153" s="68"/>
      <c r="D1153" s="69" t="str">
        <f>IFERROR(C1153/INDEX(표5[#All],MATCH(B1153,표5[[#All],[잉크]],0),2),"")</f>
        <v/>
      </c>
      <c r="E1153" s="22">
        <f>$C1153-INDEX(표5[#All],MATCH(B1153,표5[[#All],[잉크]],0),24)</f>
        <v>0</v>
      </c>
      <c r="F1153" s="542"/>
      <c r="G1153" s="23" t="str">
        <f>IF(ISBLANK(F1153),"",INDEX(호기!$A$1:$B$657,MATCH('생산계획(잉크)'!B1605,호기!$A$1:$A$657,0),2))</f>
        <v/>
      </c>
      <c r="H1153" s="24">
        <f>C1153+F1153-INDEX(표5[#All],MATCH(B1153,표5[[#All],[잉크]],0),2)</f>
        <v>0</v>
      </c>
      <c r="I1153" s="21" t="str">
        <f>IFERROR(H1153/INDEX(표5[#All],MATCH(B1153,표5[[#All],[잉크]],0),5),"")</f>
        <v/>
      </c>
      <c r="J1153" s="542"/>
      <c r="K1153" s="25" t="str">
        <f>IF(ISBLANK(J1153),"",INDEX(호기!$A$1:$B$657,MATCH('생산계획(잉크)'!B1605,호기!$A$1:$A$657,0),2))</f>
        <v/>
      </c>
      <c r="L1153" s="24">
        <f>H1153+J1153-INDEX(표5[#All],MATCH(B1153,표5[[#All],[잉크]],0),5)</f>
        <v>0</v>
      </c>
      <c r="M1153" s="21" t="str">
        <f>IFERROR(L1153/INDEX(표5[#All],MATCH(B1153,표5[[#All],[잉크]],0),8),"")</f>
        <v/>
      </c>
      <c r="N1153" s="542"/>
      <c r="O1153" s="23" t="str">
        <f>IF(ISBLANK(N1153),"",INDEX(호기!$A$1:$B$657,MATCH('생산계획(잉크)'!B1605,호기!$A$1:$A$657,0),2))</f>
        <v/>
      </c>
      <c r="P1153" s="24">
        <f>L1153+N1153-INDEX(표5[#All],MATCH(B1153,표5[[#All],[잉크]],0),5)</f>
        <v>0</v>
      </c>
      <c r="Q1153" s="21" t="str">
        <f>IFERROR(P1153/INDEX(표5[#All],MATCH(B1153,표5[[#All],[잉크]],0),11),"")</f>
        <v/>
      </c>
      <c r="R1153" s="542"/>
      <c r="S1153" s="25" t="str">
        <f>IF(ISBLANK(R1153),"",INDEX(호기!$A$1:$B$657,MATCH('생산계획(잉크)'!B1605,호기!$A$1:$A$657,0),2))</f>
        <v/>
      </c>
      <c r="T1153" s="24">
        <f>P1153+R1153-INDEX(표5[#All],MATCH(B1153,표5[[#All],[잉크]],0),5)</f>
        <v>0</v>
      </c>
      <c r="U1153" s="21" t="str">
        <f>IFERROR(T1153/INDEX(표5[#All],MATCH(B1153,표5[[#All],[잉크]],0),14),"")</f>
        <v/>
      </c>
      <c r="V1153" s="542"/>
      <c r="W1153" s="23" t="str">
        <f>IF(ISBLANK(V1153),"",INDEX(호기!$A$1:$B$657,MATCH('생산계획(잉크)'!B1605,호기!$A$1:$A$657,0),2))</f>
        <v/>
      </c>
      <c r="X1153" s="24">
        <f>T1153+V1153-INDEX(표5[#All],MATCH(B1153,표5[[#All],[잉크]],0),5)</f>
        <v>0</v>
      </c>
      <c r="Y1153" s="21" t="str">
        <f>IFERROR(X1153/INDEX(표5[#All],MATCH(B1153,표5[[#All],[잉크]],0),17),"")</f>
        <v/>
      </c>
      <c r="Z1153" s="23"/>
      <c r="AA1153" s="23" t="str">
        <f>IF(ISBLANK(Z1153),"",INDEX(호기!$A$1:$B$657,MATCH('생산계획(잉크)'!B1605,호기!$A$1:$A$657,0),2))</f>
        <v/>
      </c>
      <c r="AB1153" s="24">
        <f>X1153+Z1153-INDEX(표5[#All],MATCH(B1153,표5[[#All],[잉크]],0),5)</f>
        <v>0</v>
      </c>
      <c r="AC1153" s="21" t="str">
        <f>IFERROR(AB1153/INDEX(표5[#All],MATCH(B1153,표5[[#All],[잉크]],0),20),"")</f>
        <v/>
      </c>
      <c r="AD1153" s="23"/>
      <c r="AE1153" s="235"/>
      <c r="BB1153" s="472"/>
      <c r="BC1153" s="472"/>
      <c r="BD1153" s="472"/>
      <c r="BE1153" s="472"/>
      <c r="BF1153" s="472"/>
    </row>
    <row r="1154" spans="1:58" s="471" customFormat="1" ht="17.25" hidden="1" customHeight="1" x14ac:dyDescent="0.3">
      <c r="A1154" s="471" t="s">
        <v>4912</v>
      </c>
      <c r="B1154" s="5" t="s">
        <v>5191</v>
      </c>
      <c r="C1154" s="68"/>
      <c r="D1154" s="69" t="str">
        <f>IFERROR(C1154/INDEX(표5[#All],MATCH(B1154,표5[[#All],[잉크]],0),2),"")</f>
        <v/>
      </c>
      <c r="E1154" s="22">
        <f>$C1154-INDEX(표5[#All],MATCH(B1154,표5[[#All],[잉크]],0),24)</f>
        <v>0</v>
      </c>
      <c r="F1154" s="542"/>
      <c r="G1154" s="23" t="str">
        <f>IF(ISBLANK(F1154),"",INDEX(호기!$A$1:$B$657,MATCH('생산계획(잉크)'!B1606,호기!$A$1:$A$657,0),2))</f>
        <v/>
      </c>
      <c r="H1154" s="24">
        <f>C1154+F1154-INDEX(표5[#All],MATCH(B1154,표5[[#All],[잉크]],0),2)</f>
        <v>0</v>
      </c>
      <c r="I1154" s="21" t="str">
        <f>IFERROR(H1154/INDEX(표5[#All],MATCH(B1154,표5[[#All],[잉크]],0),5),"")</f>
        <v/>
      </c>
      <c r="J1154" s="542"/>
      <c r="K1154" s="25" t="str">
        <f>IF(ISBLANK(J1154),"",INDEX(호기!$A$1:$B$657,MATCH('생산계획(잉크)'!B1606,호기!$A$1:$A$657,0),2))</f>
        <v/>
      </c>
      <c r="L1154" s="24">
        <f>H1154+J1154-INDEX(표5[#All],MATCH(B1154,표5[[#All],[잉크]],0),5)</f>
        <v>0</v>
      </c>
      <c r="M1154" s="21" t="str">
        <f>IFERROR(L1154/INDEX(표5[#All],MATCH(B1154,표5[[#All],[잉크]],0),8),"")</f>
        <v/>
      </c>
      <c r="N1154" s="542"/>
      <c r="O1154" s="23" t="str">
        <f>IF(ISBLANK(N1154),"",INDEX(호기!$A$1:$B$657,MATCH('생산계획(잉크)'!B1606,호기!$A$1:$A$657,0),2))</f>
        <v/>
      </c>
      <c r="P1154" s="24">
        <f>L1154+N1154-INDEX(표5[#All],MATCH(B1154,표5[[#All],[잉크]],0),5)</f>
        <v>0</v>
      </c>
      <c r="Q1154" s="21" t="str">
        <f>IFERROR(P1154/INDEX(표5[#All],MATCH(B1154,표5[[#All],[잉크]],0),11),"")</f>
        <v/>
      </c>
      <c r="R1154" s="542"/>
      <c r="S1154" s="25" t="str">
        <f>IF(ISBLANK(R1154),"",INDEX(호기!$A$1:$B$657,MATCH('생산계획(잉크)'!B1606,호기!$A$1:$A$657,0),2))</f>
        <v/>
      </c>
      <c r="T1154" s="24">
        <f>P1154+R1154-INDEX(표5[#All],MATCH(B1154,표5[[#All],[잉크]],0),5)</f>
        <v>0</v>
      </c>
      <c r="U1154" s="21" t="str">
        <f>IFERROR(T1154/INDEX(표5[#All],MATCH(B1154,표5[[#All],[잉크]],0),14),"")</f>
        <v/>
      </c>
      <c r="V1154" s="542"/>
      <c r="W1154" s="23" t="str">
        <f>IF(ISBLANK(V1154),"",INDEX(호기!$A$1:$B$657,MATCH('생산계획(잉크)'!B1606,호기!$A$1:$A$657,0),2))</f>
        <v/>
      </c>
      <c r="X1154" s="24">
        <f>T1154+V1154-INDEX(표5[#All],MATCH(B1154,표5[[#All],[잉크]],0),5)</f>
        <v>0</v>
      </c>
      <c r="Y1154" s="21" t="str">
        <f>IFERROR(X1154/INDEX(표5[#All],MATCH(B1154,표5[[#All],[잉크]],0),17),"")</f>
        <v/>
      </c>
      <c r="Z1154" s="23"/>
      <c r="AA1154" s="23" t="str">
        <f>IF(ISBLANK(Z1154),"",INDEX(호기!$A$1:$B$657,MATCH('생산계획(잉크)'!B1606,호기!$A$1:$A$657,0),2))</f>
        <v/>
      </c>
      <c r="AB1154" s="24">
        <f>X1154+Z1154-INDEX(표5[#All],MATCH(B1154,표5[[#All],[잉크]],0),5)</f>
        <v>0</v>
      </c>
      <c r="AC1154" s="21" t="str">
        <f>IFERROR(AB1154/INDEX(표5[#All],MATCH(B1154,표5[[#All],[잉크]],0),20),"")</f>
        <v/>
      </c>
      <c r="AD1154" s="23"/>
      <c r="AE1154" s="235"/>
      <c r="BB1154" s="472"/>
      <c r="BC1154" s="472"/>
      <c r="BD1154" s="472"/>
      <c r="BE1154" s="472"/>
      <c r="BF1154" s="472"/>
    </row>
    <row r="1155" spans="1:58" s="471" customFormat="1" ht="16.5" hidden="1" customHeight="1" x14ac:dyDescent="0.3">
      <c r="A1155" s="471" t="s">
        <v>4912</v>
      </c>
      <c r="B1155" s="5" t="s">
        <v>5192</v>
      </c>
      <c r="C1155" s="68"/>
      <c r="D1155" s="69" t="str">
        <f>IFERROR(C1155/INDEX(표5[#All],MATCH(B1155,표5[[#All],[잉크]],0),2),"")</f>
        <v/>
      </c>
      <c r="E1155" s="22">
        <f>$C1155-INDEX(표5[#All],MATCH(B1155,표5[[#All],[잉크]],0),24)</f>
        <v>0</v>
      </c>
      <c r="F1155" s="542"/>
      <c r="G1155" s="23" t="str">
        <f>IF(ISBLANK(F1155),"",INDEX(호기!$A$1:$B$657,MATCH('생산계획(잉크)'!B1607,호기!$A$1:$A$657,0),2))</f>
        <v/>
      </c>
      <c r="H1155" s="24">
        <f>C1155+F1155-INDEX(표5[#All],MATCH(B1155,표5[[#All],[잉크]],0),2)</f>
        <v>0</v>
      </c>
      <c r="I1155" s="21" t="str">
        <f>IFERROR(H1155/INDEX(표5[#All],MATCH(B1155,표5[[#All],[잉크]],0),5),"")</f>
        <v/>
      </c>
      <c r="J1155" s="542"/>
      <c r="K1155" s="25" t="str">
        <f>IF(ISBLANK(J1155),"",INDEX(호기!$A$1:$B$657,MATCH('생산계획(잉크)'!B1607,호기!$A$1:$A$657,0),2))</f>
        <v/>
      </c>
      <c r="L1155" s="24">
        <f>H1155+J1155-INDEX(표5[#All],MATCH(B1155,표5[[#All],[잉크]],0),5)</f>
        <v>0</v>
      </c>
      <c r="M1155" s="21" t="str">
        <f>IFERROR(L1155/INDEX(표5[#All],MATCH(B1155,표5[[#All],[잉크]],0),8),"")</f>
        <v/>
      </c>
      <c r="N1155" s="542"/>
      <c r="O1155" s="23" t="str">
        <f>IF(ISBLANK(N1155),"",INDEX(호기!$A$1:$B$657,MATCH('생산계획(잉크)'!B1607,호기!$A$1:$A$657,0),2))</f>
        <v/>
      </c>
      <c r="P1155" s="24">
        <f>L1155+N1155-INDEX(표5[#All],MATCH(B1155,표5[[#All],[잉크]],0),5)</f>
        <v>0</v>
      </c>
      <c r="Q1155" s="21" t="str">
        <f>IFERROR(P1155/INDEX(표5[#All],MATCH(B1155,표5[[#All],[잉크]],0),11),"")</f>
        <v/>
      </c>
      <c r="R1155" s="542"/>
      <c r="S1155" s="25" t="str">
        <f>IF(ISBLANK(R1155),"",INDEX(호기!$A$1:$B$657,MATCH('생산계획(잉크)'!B1607,호기!$A$1:$A$657,0),2))</f>
        <v/>
      </c>
      <c r="T1155" s="24">
        <f>P1155+R1155-INDEX(표5[#All],MATCH(B1155,표5[[#All],[잉크]],0),5)</f>
        <v>0</v>
      </c>
      <c r="U1155" s="21" t="str">
        <f>IFERROR(T1155/INDEX(표5[#All],MATCH(B1155,표5[[#All],[잉크]],0),14),"")</f>
        <v/>
      </c>
      <c r="V1155" s="542"/>
      <c r="W1155" s="23" t="str">
        <f>IF(ISBLANK(V1155),"",INDEX(호기!$A$1:$B$657,MATCH('생산계획(잉크)'!B1607,호기!$A$1:$A$657,0),2))</f>
        <v/>
      </c>
      <c r="X1155" s="24">
        <f>T1155+V1155-INDEX(표5[#All],MATCH(B1155,표5[[#All],[잉크]],0),5)</f>
        <v>0</v>
      </c>
      <c r="Y1155" s="21" t="str">
        <f>IFERROR(X1155/INDEX(표5[#All],MATCH(B1155,표5[[#All],[잉크]],0),17),"")</f>
        <v/>
      </c>
      <c r="Z1155" s="23"/>
      <c r="AA1155" s="23" t="str">
        <f>IF(ISBLANK(Z1155),"",INDEX(호기!$A$1:$B$657,MATCH('생산계획(잉크)'!B1607,호기!$A$1:$A$657,0),2))</f>
        <v/>
      </c>
      <c r="AB1155" s="24">
        <f>X1155+Z1155-INDEX(표5[#All],MATCH(B1155,표5[[#All],[잉크]],0),5)</f>
        <v>0</v>
      </c>
      <c r="AC1155" s="21" t="str">
        <f>IFERROR(AB1155/INDEX(표5[#All],MATCH(B1155,표5[[#All],[잉크]],0),20),"")</f>
        <v/>
      </c>
      <c r="AD1155" s="23"/>
      <c r="AE1155" s="235"/>
      <c r="BB1155" s="472"/>
      <c r="BC1155" s="472"/>
      <c r="BD1155" s="472"/>
      <c r="BE1155" s="472"/>
      <c r="BF1155" s="472"/>
    </row>
    <row r="1156" spans="1:58" s="471" customFormat="1" ht="16.5" hidden="1" customHeight="1" x14ac:dyDescent="0.3">
      <c r="A1156" s="471" t="s">
        <v>4912</v>
      </c>
      <c r="B1156" s="5" t="s">
        <v>5196</v>
      </c>
      <c r="C1156" s="68"/>
      <c r="D1156" s="69" t="str">
        <f>IFERROR(C1156/INDEX(표5[#All],MATCH(B1156,표5[[#All],[잉크]],0),2),"")</f>
        <v/>
      </c>
      <c r="E1156" s="22">
        <f>$C1156-INDEX(표5[#All],MATCH(B1156,표5[[#All],[잉크]],0),24)</f>
        <v>0</v>
      </c>
      <c r="F1156" s="542"/>
      <c r="G1156" s="23" t="str">
        <f>IF(ISBLANK(F1156),"",INDEX(호기!$A$1:$B$657,MATCH('생산계획(잉크)'!B1608,호기!$A$1:$A$657,0),2))</f>
        <v/>
      </c>
      <c r="H1156" s="24">
        <f>C1156+F1156-INDEX(표5[#All],MATCH(B1156,표5[[#All],[잉크]],0),2)</f>
        <v>0</v>
      </c>
      <c r="I1156" s="21" t="str">
        <f>IFERROR(H1156/INDEX(표5[#All],MATCH(B1156,표5[[#All],[잉크]],0),5),"")</f>
        <v/>
      </c>
      <c r="J1156" s="542"/>
      <c r="K1156" s="25" t="str">
        <f>IF(ISBLANK(J1156),"",INDEX(호기!$A$1:$B$657,MATCH('생산계획(잉크)'!B1608,호기!$A$1:$A$657,0),2))</f>
        <v/>
      </c>
      <c r="L1156" s="24">
        <f>H1156+J1156-INDEX(표5[#All],MATCH(B1156,표5[[#All],[잉크]],0),5)</f>
        <v>0</v>
      </c>
      <c r="M1156" s="21" t="str">
        <f>IFERROR(L1156/INDEX(표5[#All],MATCH(B1156,표5[[#All],[잉크]],0),8),"")</f>
        <v/>
      </c>
      <c r="N1156" s="542"/>
      <c r="O1156" s="23" t="str">
        <f>IF(ISBLANK(N1156),"",INDEX(호기!$A$1:$B$657,MATCH('생산계획(잉크)'!B1608,호기!$A$1:$A$657,0),2))</f>
        <v/>
      </c>
      <c r="P1156" s="24">
        <f>L1156+N1156-INDEX(표5[#All],MATCH(B1156,표5[[#All],[잉크]],0),5)</f>
        <v>0</v>
      </c>
      <c r="Q1156" s="21" t="str">
        <f>IFERROR(P1156/INDEX(표5[#All],MATCH(B1156,표5[[#All],[잉크]],0),11),"")</f>
        <v/>
      </c>
      <c r="R1156" s="542"/>
      <c r="S1156" s="25" t="str">
        <f>IF(ISBLANK(R1156),"",INDEX(호기!$A$1:$B$657,MATCH('생산계획(잉크)'!B1608,호기!$A$1:$A$657,0),2))</f>
        <v/>
      </c>
      <c r="T1156" s="24">
        <f>P1156+R1156-INDEX(표5[#All],MATCH(B1156,표5[[#All],[잉크]],0),5)</f>
        <v>0</v>
      </c>
      <c r="U1156" s="21" t="str">
        <f>IFERROR(T1156/INDEX(표5[#All],MATCH(B1156,표5[[#All],[잉크]],0),14),"")</f>
        <v/>
      </c>
      <c r="V1156" s="542"/>
      <c r="W1156" s="23" t="str">
        <f>IF(ISBLANK(V1156),"",INDEX(호기!$A$1:$B$657,MATCH('생산계획(잉크)'!B1608,호기!$A$1:$A$657,0),2))</f>
        <v/>
      </c>
      <c r="X1156" s="24">
        <f>T1156+V1156-INDEX(표5[#All],MATCH(B1156,표5[[#All],[잉크]],0),5)</f>
        <v>0</v>
      </c>
      <c r="Y1156" s="21" t="str">
        <f>IFERROR(X1156/INDEX(표5[#All],MATCH(B1156,표5[[#All],[잉크]],0),17),"")</f>
        <v/>
      </c>
      <c r="Z1156" s="23"/>
      <c r="AA1156" s="23" t="str">
        <f>IF(ISBLANK(Z1156),"",INDEX(호기!$A$1:$B$657,MATCH('생산계획(잉크)'!B1608,호기!$A$1:$A$657,0),2))</f>
        <v/>
      </c>
      <c r="AB1156" s="24">
        <f>X1156+Z1156-INDEX(표5[#All],MATCH(B1156,표5[[#All],[잉크]],0),5)</f>
        <v>0</v>
      </c>
      <c r="AC1156" s="21" t="str">
        <f>IFERROR(AB1156/INDEX(표5[#All],MATCH(B1156,표5[[#All],[잉크]],0),20),"")</f>
        <v/>
      </c>
      <c r="AD1156" s="23"/>
      <c r="AE1156" s="235"/>
      <c r="BB1156" s="472"/>
      <c r="BC1156" s="472"/>
      <c r="BD1156" s="472"/>
      <c r="BE1156" s="472"/>
      <c r="BF1156" s="472"/>
    </row>
    <row r="1157" spans="1:58" s="471" customFormat="1" ht="16.5" hidden="1" customHeight="1" x14ac:dyDescent="0.3">
      <c r="A1157" s="471" t="s">
        <v>5057</v>
      </c>
      <c r="B1157" s="5" t="s">
        <v>5197</v>
      </c>
      <c r="C1157" s="68"/>
      <c r="D1157" s="69" t="str">
        <f>IFERROR(C1157/INDEX(표5[#All],MATCH(B1157,표5[[#All],[잉크]],0),2),"")</f>
        <v/>
      </c>
      <c r="E1157" s="22">
        <f>$C1157-INDEX(표5[#All],MATCH(B1157,표5[[#All],[잉크]],0),24)</f>
        <v>0</v>
      </c>
      <c r="F1157" s="542"/>
      <c r="G1157" s="23" t="str">
        <f>IF(ISBLANK(F1157),"",INDEX(호기!$A$1:$B$657,MATCH('생산계획(잉크)'!B1609,호기!$A$1:$A$657,0),2))</f>
        <v/>
      </c>
      <c r="H1157" s="24">
        <f>C1157+F1157-INDEX(표5[#All],MATCH(B1157,표5[[#All],[잉크]],0),2)</f>
        <v>0</v>
      </c>
      <c r="I1157" s="21" t="str">
        <f>IFERROR(H1157/INDEX(표5[#All],MATCH(B1157,표5[[#All],[잉크]],0),5),"")</f>
        <v/>
      </c>
      <c r="J1157" s="542"/>
      <c r="K1157" s="25" t="str">
        <f>IF(ISBLANK(J1157),"",INDEX(호기!$A$1:$B$657,MATCH('생산계획(잉크)'!B1609,호기!$A$1:$A$657,0),2))</f>
        <v/>
      </c>
      <c r="L1157" s="24">
        <f>H1157+J1157-INDEX(표5[#All],MATCH(B1157,표5[[#All],[잉크]],0),5)</f>
        <v>0</v>
      </c>
      <c r="M1157" s="21" t="str">
        <f>IFERROR(L1157/INDEX(표5[#All],MATCH(B1157,표5[[#All],[잉크]],0),8),"")</f>
        <v/>
      </c>
      <c r="N1157" s="542"/>
      <c r="O1157" s="23" t="str">
        <f>IF(ISBLANK(N1157),"",INDEX(호기!$A$1:$B$657,MATCH('생산계획(잉크)'!B1609,호기!$A$1:$A$657,0),2))</f>
        <v/>
      </c>
      <c r="P1157" s="24">
        <f>L1157+N1157-INDEX(표5[#All],MATCH(B1157,표5[[#All],[잉크]],0),5)</f>
        <v>0</v>
      </c>
      <c r="Q1157" s="21" t="str">
        <f>IFERROR(P1157/INDEX(표5[#All],MATCH(B1157,표5[[#All],[잉크]],0),11),"")</f>
        <v/>
      </c>
      <c r="R1157" s="542"/>
      <c r="S1157" s="25" t="str">
        <f>IF(ISBLANK(R1157),"",INDEX(호기!$A$1:$B$657,MATCH('생산계획(잉크)'!B1609,호기!$A$1:$A$657,0),2))</f>
        <v/>
      </c>
      <c r="T1157" s="24">
        <f>P1157+R1157-INDEX(표5[#All],MATCH(B1157,표5[[#All],[잉크]],0),5)</f>
        <v>0</v>
      </c>
      <c r="U1157" s="21" t="str">
        <f>IFERROR(T1157/INDEX(표5[#All],MATCH(B1157,표5[[#All],[잉크]],0),14),"")</f>
        <v/>
      </c>
      <c r="V1157" s="542"/>
      <c r="W1157" s="23" t="str">
        <f>IF(ISBLANK(V1157),"",INDEX(호기!$A$1:$B$657,MATCH('생산계획(잉크)'!B1609,호기!$A$1:$A$657,0),2))</f>
        <v/>
      </c>
      <c r="X1157" s="24">
        <f>T1157+V1157-INDEX(표5[#All],MATCH(B1157,표5[[#All],[잉크]],0),5)</f>
        <v>0</v>
      </c>
      <c r="Y1157" s="21" t="str">
        <f>IFERROR(X1157/INDEX(표5[#All],MATCH(B1157,표5[[#All],[잉크]],0),17),"")</f>
        <v/>
      </c>
      <c r="Z1157" s="23"/>
      <c r="AA1157" s="23" t="str">
        <f>IF(ISBLANK(Z1157),"",INDEX(호기!$A$1:$B$657,MATCH('생산계획(잉크)'!B1609,호기!$A$1:$A$657,0),2))</f>
        <v/>
      </c>
      <c r="AB1157" s="24">
        <f>X1157+Z1157-INDEX(표5[#All],MATCH(B1157,표5[[#All],[잉크]],0),5)</f>
        <v>0</v>
      </c>
      <c r="AC1157" s="21" t="str">
        <f>IFERROR(AB1157/INDEX(표5[#All],MATCH(B1157,표5[[#All],[잉크]],0),20),"")</f>
        <v/>
      </c>
      <c r="AD1157" s="23"/>
      <c r="AE1157" s="235"/>
      <c r="BB1157" s="472"/>
      <c r="BC1157" s="472"/>
      <c r="BD1157" s="472"/>
      <c r="BE1157" s="472"/>
      <c r="BF1157" s="472"/>
    </row>
    <row r="1158" spans="1:58" s="471" customFormat="1" ht="16.5" hidden="1" customHeight="1" x14ac:dyDescent="0.3">
      <c r="A1158" s="471" t="s">
        <v>5140</v>
      </c>
      <c r="B1158" s="5" t="s">
        <v>5084</v>
      </c>
      <c r="C1158" s="68"/>
      <c r="D1158" s="69" t="str">
        <f>IFERROR(C1158/INDEX(표5[#All],MATCH(B1158,표5[[#All],[잉크]],0),2),"")</f>
        <v/>
      </c>
      <c r="E1158" s="22">
        <f>$C1158-INDEX(표5[#All],MATCH(B1158,표5[[#All],[잉크]],0),24)</f>
        <v>0</v>
      </c>
      <c r="F1158" s="542"/>
      <c r="G1158" s="23" t="str">
        <f>IF(ISBLANK(F1158),"",INDEX(호기!$A$1:$B$657,MATCH('생산계획(잉크)'!B1610,호기!$A$1:$A$657,0),2))</f>
        <v/>
      </c>
      <c r="H1158" s="24">
        <f>C1158+F1158-INDEX(표5[#All],MATCH(B1158,표5[[#All],[잉크]],0),2)</f>
        <v>0</v>
      </c>
      <c r="I1158" s="21" t="str">
        <f>IFERROR(H1158/INDEX(표5[#All],MATCH(B1158,표5[[#All],[잉크]],0),5),"")</f>
        <v/>
      </c>
      <c r="J1158" s="542"/>
      <c r="K1158" s="25" t="str">
        <f>IF(ISBLANK(J1158),"",INDEX(호기!$A$1:$B$657,MATCH('생산계획(잉크)'!B1610,호기!$A$1:$A$657,0),2))</f>
        <v/>
      </c>
      <c r="L1158" s="24">
        <f>H1158+J1158-INDEX(표5[#All],MATCH(B1158,표5[[#All],[잉크]],0),5)</f>
        <v>0</v>
      </c>
      <c r="M1158" s="21" t="str">
        <f>IFERROR(L1158/INDEX(표5[#All],MATCH(B1158,표5[[#All],[잉크]],0),8),"")</f>
        <v/>
      </c>
      <c r="N1158" s="542"/>
      <c r="O1158" s="23" t="str">
        <f>IF(ISBLANK(N1158),"",INDEX(호기!$A$1:$B$657,MATCH('생산계획(잉크)'!B1610,호기!$A$1:$A$657,0),2))</f>
        <v/>
      </c>
      <c r="P1158" s="24">
        <f>L1158+N1158-INDEX(표5[#All],MATCH(B1158,표5[[#All],[잉크]],0),5)</f>
        <v>0</v>
      </c>
      <c r="Q1158" s="21" t="str">
        <f>IFERROR(P1158/INDEX(표5[#All],MATCH(B1158,표5[[#All],[잉크]],0),11),"")</f>
        <v/>
      </c>
      <c r="R1158" s="542"/>
      <c r="S1158" s="25" t="str">
        <f>IF(ISBLANK(R1158),"",INDEX(호기!$A$1:$B$657,MATCH('생산계획(잉크)'!B1610,호기!$A$1:$A$657,0),2))</f>
        <v/>
      </c>
      <c r="T1158" s="24">
        <f>P1158+R1158-INDEX(표5[#All],MATCH(B1158,표5[[#All],[잉크]],0),5)</f>
        <v>0</v>
      </c>
      <c r="U1158" s="21" t="str">
        <f>IFERROR(T1158/INDEX(표5[#All],MATCH(B1158,표5[[#All],[잉크]],0),14),"")</f>
        <v/>
      </c>
      <c r="V1158" s="542"/>
      <c r="W1158" s="23" t="str">
        <f>IF(ISBLANK(V1158),"",INDEX(호기!$A$1:$B$657,MATCH('생산계획(잉크)'!B1610,호기!$A$1:$A$657,0),2))</f>
        <v/>
      </c>
      <c r="X1158" s="24">
        <f>T1158+V1158-INDEX(표5[#All],MATCH(B1158,표5[[#All],[잉크]],0),5)</f>
        <v>0</v>
      </c>
      <c r="Y1158" s="21" t="str">
        <f>IFERROR(X1158/INDEX(표5[#All],MATCH(B1158,표5[[#All],[잉크]],0),17),"")</f>
        <v/>
      </c>
      <c r="Z1158" s="23"/>
      <c r="AA1158" s="23" t="str">
        <f>IF(ISBLANK(Z1158),"",INDEX(호기!$A$1:$B$657,MATCH('생산계획(잉크)'!B1610,호기!$A$1:$A$657,0),2))</f>
        <v/>
      </c>
      <c r="AB1158" s="24">
        <f>X1158+Z1158-INDEX(표5[#All],MATCH(B1158,표5[[#All],[잉크]],0),5)</f>
        <v>0</v>
      </c>
      <c r="AC1158" s="21" t="str">
        <f>IFERROR(AB1158/INDEX(표5[#All],MATCH(B1158,표5[[#All],[잉크]],0),20),"")</f>
        <v/>
      </c>
      <c r="AD1158" s="23"/>
      <c r="AE1158" s="235"/>
      <c r="BB1158" s="472"/>
      <c r="BC1158" s="472"/>
      <c r="BD1158" s="472"/>
      <c r="BE1158" s="472"/>
      <c r="BF1158" s="472"/>
    </row>
    <row r="1159" spans="1:58" s="471" customFormat="1" ht="16.5" hidden="1" customHeight="1" x14ac:dyDescent="0.3">
      <c r="A1159" s="471" t="s">
        <v>4912</v>
      </c>
      <c r="B1159" s="5" t="s">
        <v>5208</v>
      </c>
      <c r="C1159" s="68"/>
      <c r="D1159" s="69" t="str">
        <f>IFERROR(C1159/INDEX(표5[#All],MATCH(B1159,표5[[#All],[잉크]],0),2),"")</f>
        <v/>
      </c>
      <c r="E1159" s="22">
        <f>$C1159-INDEX(표5[#All],MATCH(B1159,표5[[#All],[잉크]],0),24)</f>
        <v>0</v>
      </c>
      <c r="F1159" s="542"/>
      <c r="G1159" s="23" t="str">
        <f>IF(ISBLANK(F1159),"",INDEX(호기!$A$1:$B$657,MATCH('생산계획(잉크)'!B1611,호기!$A$1:$A$657,0),2))</f>
        <v/>
      </c>
      <c r="H1159" s="24">
        <f>C1159+F1159-INDEX(표5[#All],MATCH(B1159,표5[[#All],[잉크]],0),2)</f>
        <v>0</v>
      </c>
      <c r="I1159" s="21" t="str">
        <f>IFERROR(H1159/INDEX(표5[#All],MATCH(B1159,표5[[#All],[잉크]],0),5),"")</f>
        <v/>
      </c>
      <c r="J1159" s="542"/>
      <c r="K1159" s="25" t="str">
        <f>IF(ISBLANK(J1159),"",INDEX(호기!$A$1:$B$657,MATCH('생산계획(잉크)'!B1611,호기!$A$1:$A$657,0),2))</f>
        <v/>
      </c>
      <c r="L1159" s="24">
        <f>H1159+J1159-INDEX(표5[#All],MATCH(B1159,표5[[#All],[잉크]],0),5)</f>
        <v>0</v>
      </c>
      <c r="M1159" s="21" t="str">
        <f>IFERROR(L1159/INDEX(표5[#All],MATCH(B1159,표5[[#All],[잉크]],0),8),"")</f>
        <v/>
      </c>
      <c r="N1159" s="542"/>
      <c r="O1159" s="23" t="str">
        <f>IF(ISBLANK(N1159),"",INDEX(호기!$A$1:$B$657,MATCH('생산계획(잉크)'!B1611,호기!$A$1:$A$657,0),2))</f>
        <v/>
      </c>
      <c r="P1159" s="24">
        <f>L1159+N1159-INDEX(표5[#All],MATCH(B1159,표5[[#All],[잉크]],0),5)</f>
        <v>0</v>
      </c>
      <c r="Q1159" s="21" t="str">
        <f>IFERROR(P1159/INDEX(표5[#All],MATCH(B1159,표5[[#All],[잉크]],0),11),"")</f>
        <v/>
      </c>
      <c r="R1159" s="542"/>
      <c r="S1159" s="25" t="str">
        <f>IF(ISBLANK(R1159),"",INDEX(호기!$A$1:$B$657,MATCH('생산계획(잉크)'!B1611,호기!$A$1:$A$657,0),2))</f>
        <v/>
      </c>
      <c r="T1159" s="24">
        <f>P1159+R1159-INDEX(표5[#All],MATCH(B1159,표5[[#All],[잉크]],0),5)</f>
        <v>0</v>
      </c>
      <c r="U1159" s="21" t="str">
        <f>IFERROR(T1159/INDEX(표5[#All],MATCH(B1159,표5[[#All],[잉크]],0),14),"")</f>
        <v/>
      </c>
      <c r="V1159" s="542"/>
      <c r="W1159" s="23" t="str">
        <f>IF(ISBLANK(V1159),"",INDEX(호기!$A$1:$B$657,MATCH('생산계획(잉크)'!B1611,호기!$A$1:$A$657,0),2))</f>
        <v/>
      </c>
      <c r="X1159" s="24">
        <f>T1159+V1159-INDEX(표5[#All],MATCH(B1159,표5[[#All],[잉크]],0),5)</f>
        <v>0</v>
      </c>
      <c r="Y1159" s="21" t="str">
        <f>IFERROR(X1159/INDEX(표5[#All],MATCH(B1159,표5[[#All],[잉크]],0),17),"")</f>
        <v/>
      </c>
      <c r="Z1159" s="23"/>
      <c r="AA1159" s="23" t="str">
        <f>IF(ISBLANK(Z1159),"",INDEX(호기!$A$1:$B$657,MATCH('생산계획(잉크)'!B1611,호기!$A$1:$A$657,0),2))</f>
        <v/>
      </c>
      <c r="AB1159" s="24">
        <f>X1159+Z1159-INDEX(표5[#All],MATCH(B1159,표5[[#All],[잉크]],0),5)</f>
        <v>0</v>
      </c>
      <c r="AC1159" s="21" t="str">
        <f>IFERROR(AB1159/INDEX(표5[#All],MATCH(B1159,표5[[#All],[잉크]],0),20),"")</f>
        <v/>
      </c>
      <c r="AD1159" s="23"/>
      <c r="AE1159" s="235"/>
      <c r="BB1159" s="472"/>
      <c r="BC1159" s="472"/>
      <c r="BD1159" s="472"/>
      <c r="BE1159" s="472"/>
      <c r="BF1159" s="472"/>
    </row>
    <row r="1160" spans="1:58" s="471" customFormat="1" ht="16.5" hidden="1" customHeight="1" x14ac:dyDescent="0.3">
      <c r="A1160" s="471" t="s">
        <v>4912</v>
      </c>
      <c r="B1160" s="5" t="s">
        <v>5209</v>
      </c>
      <c r="C1160" s="68"/>
      <c r="D1160" s="69" t="str">
        <f>IFERROR(C1160/INDEX(표5[#All],MATCH(B1160,표5[[#All],[잉크]],0),2),"")</f>
        <v/>
      </c>
      <c r="E1160" s="22">
        <f>$C1160-INDEX(표5[#All],MATCH(B1160,표5[[#All],[잉크]],0),24)</f>
        <v>0</v>
      </c>
      <c r="F1160" s="542"/>
      <c r="G1160" s="23" t="str">
        <f>IF(ISBLANK(F1160),"",INDEX(호기!$A$1:$B$657,MATCH('생산계획(잉크)'!B1612,호기!$A$1:$A$657,0),2))</f>
        <v/>
      </c>
      <c r="H1160" s="24">
        <f>C1160+F1160-INDEX(표5[#All],MATCH(B1160,표5[[#All],[잉크]],0),2)</f>
        <v>0</v>
      </c>
      <c r="I1160" s="21" t="str">
        <f>IFERROR(H1160/INDEX(표5[#All],MATCH(B1160,표5[[#All],[잉크]],0),5),"")</f>
        <v/>
      </c>
      <c r="J1160" s="542"/>
      <c r="K1160" s="25" t="str">
        <f>IF(ISBLANK(J1160),"",INDEX(호기!$A$1:$B$657,MATCH('생산계획(잉크)'!B1612,호기!$A$1:$A$657,0),2))</f>
        <v/>
      </c>
      <c r="L1160" s="24">
        <f>H1160+J1160-INDEX(표5[#All],MATCH(B1160,표5[[#All],[잉크]],0),5)</f>
        <v>0</v>
      </c>
      <c r="M1160" s="21" t="str">
        <f>IFERROR(L1160/INDEX(표5[#All],MATCH(B1160,표5[[#All],[잉크]],0),8),"")</f>
        <v/>
      </c>
      <c r="N1160" s="542"/>
      <c r="O1160" s="23" t="str">
        <f>IF(ISBLANK(N1160),"",INDEX(호기!$A$1:$B$657,MATCH('생산계획(잉크)'!B1612,호기!$A$1:$A$657,0),2))</f>
        <v/>
      </c>
      <c r="P1160" s="24">
        <f>L1160+N1160-INDEX(표5[#All],MATCH(B1160,표5[[#All],[잉크]],0),5)</f>
        <v>0</v>
      </c>
      <c r="Q1160" s="21" t="str">
        <f>IFERROR(P1160/INDEX(표5[#All],MATCH(B1160,표5[[#All],[잉크]],0),11),"")</f>
        <v/>
      </c>
      <c r="R1160" s="542"/>
      <c r="S1160" s="25" t="str">
        <f>IF(ISBLANK(R1160),"",INDEX(호기!$A$1:$B$657,MATCH('생산계획(잉크)'!B1612,호기!$A$1:$A$657,0),2))</f>
        <v/>
      </c>
      <c r="T1160" s="24">
        <f>P1160+R1160-INDEX(표5[#All],MATCH(B1160,표5[[#All],[잉크]],0),5)</f>
        <v>0</v>
      </c>
      <c r="U1160" s="21" t="str">
        <f>IFERROR(T1160/INDEX(표5[#All],MATCH(B1160,표5[[#All],[잉크]],0),14),"")</f>
        <v/>
      </c>
      <c r="V1160" s="542"/>
      <c r="W1160" s="23" t="str">
        <f>IF(ISBLANK(V1160),"",INDEX(호기!$A$1:$B$657,MATCH('생산계획(잉크)'!B1612,호기!$A$1:$A$657,0),2))</f>
        <v/>
      </c>
      <c r="X1160" s="24">
        <f>T1160+V1160-INDEX(표5[#All],MATCH(B1160,표5[[#All],[잉크]],0),5)</f>
        <v>0</v>
      </c>
      <c r="Y1160" s="21" t="str">
        <f>IFERROR(X1160/INDEX(표5[#All],MATCH(B1160,표5[[#All],[잉크]],0),17),"")</f>
        <v/>
      </c>
      <c r="Z1160" s="23"/>
      <c r="AA1160" s="23" t="str">
        <f>IF(ISBLANK(Z1160),"",INDEX(호기!$A$1:$B$657,MATCH('생산계획(잉크)'!B1612,호기!$A$1:$A$657,0),2))</f>
        <v/>
      </c>
      <c r="AB1160" s="24">
        <f>X1160+Z1160-INDEX(표5[#All],MATCH(B1160,표5[[#All],[잉크]],0),5)</f>
        <v>0</v>
      </c>
      <c r="AC1160" s="21" t="str">
        <f>IFERROR(AB1160/INDEX(표5[#All],MATCH(B1160,표5[[#All],[잉크]],0),20),"")</f>
        <v/>
      </c>
      <c r="AD1160" s="23"/>
      <c r="AE1160" s="235"/>
      <c r="BB1160" s="472"/>
      <c r="BC1160" s="472"/>
      <c r="BD1160" s="472"/>
      <c r="BE1160" s="472"/>
      <c r="BF1160" s="472"/>
    </row>
    <row r="1161" spans="1:58" s="471" customFormat="1" ht="16.5" hidden="1" customHeight="1" x14ac:dyDescent="0.3">
      <c r="A1161" s="471" t="s">
        <v>5057</v>
      </c>
      <c r="B1161" s="5" t="s">
        <v>5210</v>
      </c>
      <c r="C1161" s="68"/>
      <c r="D1161" s="69" t="str">
        <f>IFERROR(C1161/INDEX(표5[#All],MATCH(B1161,표5[[#All],[잉크]],0),2),"")</f>
        <v/>
      </c>
      <c r="E1161" s="22">
        <f>$C1161-INDEX(표5[#All],MATCH(B1161,표5[[#All],[잉크]],0),24)</f>
        <v>0</v>
      </c>
      <c r="F1161" s="542"/>
      <c r="G1161" s="23" t="str">
        <f>IF(ISBLANK(F1161),"",INDEX(호기!$A$1:$B$657,MATCH('생산계획(잉크)'!B1613,호기!$A$1:$A$657,0),2))</f>
        <v/>
      </c>
      <c r="H1161" s="24">
        <f>C1161+F1161-INDEX(표5[#All],MATCH(B1161,표5[[#All],[잉크]],0),2)</f>
        <v>0</v>
      </c>
      <c r="I1161" s="21" t="str">
        <f>IFERROR(H1161/INDEX(표5[#All],MATCH(B1161,표5[[#All],[잉크]],0),5),"")</f>
        <v/>
      </c>
      <c r="J1161" s="542"/>
      <c r="K1161" s="25" t="str">
        <f>IF(ISBLANK(J1161),"",INDEX(호기!$A$1:$B$657,MATCH('생산계획(잉크)'!B1613,호기!$A$1:$A$657,0),2))</f>
        <v/>
      </c>
      <c r="L1161" s="24">
        <f>H1161+J1161-INDEX(표5[#All],MATCH(B1161,표5[[#All],[잉크]],0),5)</f>
        <v>0</v>
      </c>
      <c r="M1161" s="21" t="str">
        <f>IFERROR(L1161/INDEX(표5[#All],MATCH(B1161,표5[[#All],[잉크]],0),8),"")</f>
        <v/>
      </c>
      <c r="N1161" s="542"/>
      <c r="O1161" s="23" t="str">
        <f>IF(ISBLANK(N1161),"",INDEX(호기!$A$1:$B$657,MATCH('생산계획(잉크)'!B1613,호기!$A$1:$A$657,0),2))</f>
        <v/>
      </c>
      <c r="P1161" s="24">
        <f>L1161+N1161-INDEX(표5[#All],MATCH(B1161,표5[[#All],[잉크]],0),5)</f>
        <v>0</v>
      </c>
      <c r="Q1161" s="21" t="str">
        <f>IFERROR(P1161/INDEX(표5[#All],MATCH(B1161,표5[[#All],[잉크]],0),11),"")</f>
        <v/>
      </c>
      <c r="R1161" s="542"/>
      <c r="S1161" s="25" t="str">
        <f>IF(ISBLANK(R1161),"",INDEX(호기!$A$1:$B$657,MATCH('생산계획(잉크)'!B1613,호기!$A$1:$A$657,0),2))</f>
        <v/>
      </c>
      <c r="T1161" s="24">
        <f>P1161+R1161-INDEX(표5[#All],MATCH(B1161,표5[[#All],[잉크]],0),5)</f>
        <v>0</v>
      </c>
      <c r="U1161" s="21" t="str">
        <f>IFERROR(T1161/INDEX(표5[#All],MATCH(B1161,표5[[#All],[잉크]],0),14),"")</f>
        <v/>
      </c>
      <c r="V1161" s="542"/>
      <c r="W1161" s="23" t="str">
        <f>IF(ISBLANK(V1161),"",INDEX(호기!$A$1:$B$657,MATCH('생산계획(잉크)'!B1613,호기!$A$1:$A$657,0),2))</f>
        <v/>
      </c>
      <c r="X1161" s="24">
        <f>T1161+V1161-INDEX(표5[#All],MATCH(B1161,표5[[#All],[잉크]],0),5)</f>
        <v>0</v>
      </c>
      <c r="Y1161" s="21" t="str">
        <f>IFERROR(X1161/INDEX(표5[#All],MATCH(B1161,표5[[#All],[잉크]],0),17),"")</f>
        <v/>
      </c>
      <c r="Z1161" s="23"/>
      <c r="AA1161" s="23" t="str">
        <f>IF(ISBLANK(Z1161),"",INDEX(호기!$A$1:$B$657,MATCH('생산계획(잉크)'!B1613,호기!$A$1:$A$657,0),2))</f>
        <v/>
      </c>
      <c r="AB1161" s="24">
        <f>X1161+Z1161-INDEX(표5[#All],MATCH(B1161,표5[[#All],[잉크]],0),5)</f>
        <v>0</v>
      </c>
      <c r="AC1161" s="21" t="str">
        <f>IFERROR(AB1161/INDEX(표5[#All],MATCH(B1161,표5[[#All],[잉크]],0),20),"")</f>
        <v/>
      </c>
      <c r="AD1161" s="23"/>
      <c r="AE1161" s="235"/>
      <c r="BB1161" s="472"/>
      <c r="BC1161" s="472"/>
      <c r="BD1161" s="472"/>
      <c r="BE1161" s="472"/>
      <c r="BF1161" s="472"/>
    </row>
    <row r="1162" spans="1:58" s="471" customFormat="1" ht="16.5" hidden="1" customHeight="1" x14ac:dyDescent="0.3">
      <c r="A1162" s="471" t="s">
        <v>5140</v>
      </c>
      <c r="B1162" s="5" t="s">
        <v>5205</v>
      </c>
      <c r="C1162" s="68"/>
      <c r="D1162" s="69" t="str">
        <f>IFERROR(C1162/INDEX(표5[#All],MATCH(B1162,표5[[#All],[잉크]],0),2),"")</f>
        <v/>
      </c>
      <c r="E1162" s="22">
        <f>$C1162-INDEX(표5[#All],MATCH(B1162,표5[[#All],[잉크]],0),24)</f>
        <v>0</v>
      </c>
      <c r="F1162" s="542"/>
      <c r="G1162" s="23" t="str">
        <f>IF(ISBLANK(F1162),"",INDEX(호기!$A$1:$B$657,MATCH('생산계획(잉크)'!B1614,호기!$A$1:$A$657,0),2))</f>
        <v/>
      </c>
      <c r="H1162" s="24">
        <f>C1162+F1162-INDEX(표5[#All],MATCH(B1162,표5[[#All],[잉크]],0),2)</f>
        <v>0</v>
      </c>
      <c r="I1162" s="21" t="str">
        <f>IFERROR(H1162/INDEX(표5[#All],MATCH(B1162,표5[[#All],[잉크]],0),5),"")</f>
        <v/>
      </c>
      <c r="J1162" s="542"/>
      <c r="K1162" s="25" t="str">
        <f>IF(ISBLANK(J1162),"",INDEX(호기!$A$1:$B$657,MATCH('생산계획(잉크)'!B1614,호기!$A$1:$A$657,0),2))</f>
        <v/>
      </c>
      <c r="L1162" s="24">
        <f>H1162+J1162-INDEX(표5[#All],MATCH(B1162,표5[[#All],[잉크]],0),5)</f>
        <v>0</v>
      </c>
      <c r="M1162" s="21" t="str">
        <f>IFERROR(L1162/INDEX(표5[#All],MATCH(B1162,표5[[#All],[잉크]],0),8),"")</f>
        <v/>
      </c>
      <c r="N1162" s="542"/>
      <c r="O1162" s="23" t="str">
        <f>IF(ISBLANK(N1162),"",INDEX(호기!$A$1:$B$657,MATCH('생산계획(잉크)'!B1614,호기!$A$1:$A$657,0),2))</f>
        <v/>
      </c>
      <c r="P1162" s="24">
        <f>L1162+N1162-INDEX(표5[#All],MATCH(B1162,표5[[#All],[잉크]],0),5)</f>
        <v>0</v>
      </c>
      <c r="Q1162" s="21" t="str">
        <f>IFERROR(P1162/INDEX(표5[#All],MATCH(B1162,표5[[#All],[잉크]],0),11),"")</f>
        <v/>
      </c>
      <c r="R1162" s="542"/>
      <c r="S1162" s="25" t="str">
        <f>IF(ISBLANK(R1162),"",INDEX(호기!$A$1:$B$657,MATCH('생산계획(잉크)'!B1614,호기!$A$1:$A$657,0),2))</f>
        <v/>
      </c>
      <c r="T1162" s="24">
        <f>P1162+R1162-INDEX(표5[#All],MATCH(B1162,표5[[#All],[잉크]],0),5)</f>
        <v>0</v>
      </c>
      <c r="U1162" s="21" t="str">
        <f>IFERROR(T1162/INDEX(표5[#All],MATCH(B1162,표5[[#All],[잉크]],0),14),"")</f>
        <v/>
      </c>
      <c r="V1162" s="542"/>
      <c r="W1162" s="23" t="str">
        <f>IF(ISBLANK(V1162),"",INDEX(호기!$A$1:$B$657,MATCH('생산계획(잉크)'!B1614,호기!$A$1:$A$657,0),2))</f>
        <v/>
      </c>
      <c r="X1162" s="24">
        <f>T1162+V1162-INDEX(표5[#All],MATCH(B1162,표5[[#All],[잉크]],0),5)</f>
        <v>0</v>
      </c>
      <c r="Y1162" s="21" t="str">
        <f>IFERROR(X1162/INDEX(표5[#All],MATCH(B1162,표5[[#All],[잉크]],0),17),"")</f>
        <v/>
      </c>
      <c r="Z1162" s="23"/>
      <c r="AA1162" s="23" t="str">
        <f>IF(ISBLANK(Z1162),"",INDEX(호기!$A$1:$B$657,MATCH('생산계획(잉크)'!B1614,호기!$A$1:$A$657,0),2))</f>
        <v/>
      </c>
      <c r="AB1162" s="24">
        <f>X1162+Z1162-INDEX(표5[#All],MATCH(B1162,표5[[#All],[잉크]],0),5)</f>
        <v>0</v>
      </c>
      <c r="AC1162" s="21" t="str">
        <f>IFERROR(AB1162/INDEX(표5[#All],MATCH(B1162,표5[[#All],[잉크]],0),20),"")</f>
        <v/>
      </c>
      <c r="AD1162" s="23"/>
      <c r="AE1162" s="235"/>
      <c r="BB1162" s="472"/>
      <c r="BC1162" s="472"/>
      <c r="BD1162" s="472"/>
      <c r="BE1162" s="472"/>
      <c r="BF1162" s="472"/>
    </row>
    <row r="1163" spans="1:58" s="471" customFormat="1" ht="16.5" hidden="1" customHeight="1" x14ac:dyDescent="0.3">
      <c r="A1163" s="471" t="s">
        <v>4912</v>
      </c>
      <c r="B1163" s="5" t="s">
        <v>5235</v>
      </c>
      <c r="C1163" s="68"/>
      <c r="D1163" s="69" t="str">
        <f>IFERROR(C1163/INDEX(표5[#All],MATCH(B1163,표5[[#All],[잉크]],0),2),"")</f>
        <v/>
      </c>
      <c r="E1163" s="22">
        <f>$C1163-INDEX(표5[#All],MATCH(B1163,표5[[#All],[잉크]],0),24)</f>
        <v>0</v>
      </c>
      <c r="F1163" s="542"/>
      <c r="G1163" s="23" t="str">
        <f>IF(ISBLANK(F1163),"",INDEX(호기!$A$1:$B$657,MATCH('생산계획(잉크)'!B1615,호기!$A$1:$A$657,0),2))</f>
        <v/>
      </c>
      <c r="H1163" s="24">
        <f>C1163+F1163-INDEX(표5[#All],MATCH(B1163,표5[[#All],[잉크]],0),2)</f>
        <v>0</v>
      </c>
      <c r="I1163" s="21" t="str">
        <f>IFERROR(H1163/INDEX(표5[#All],MATCH(B1163,표5[[#All],[잉크]],0),5),"")</f>
        <v/>
      </c>
      <c r="J1163" s="542"/>
      <c r="K1163" s="25" t="str">
        <f>IF(ISBLANK(J1163),"",INDEX(호기!$A$1:$B$657,MATCH('생산계획(잉크)'!B1615,호기!$A$1:$A$657,0),2))</f>
        <v/>
      </c>
      <c r="L1163" s="24">
        <f>H1163+J1163-INDEX(표5[#All],MATCH(B1163,표5[[#All],[잉크]],0),5)</f>
        <v>0</v>
      </c>
      <c r="M1163" s="21" t="str">
        <f>IFERROR(L1163/INDEX(표5[#All],MATCH(B1163,표5[[#All],[잉크]],0),8),"")</f>
        <v/>
      </c>
      <c r="N1163" s="542"/>
      <c r="O1163" s="23" t="str">
        <f>IF(ISBLANK(N1163),"",INDEX(호기!$A$1:$B$657,MATCH('생산계획(잉크)'!B1615,호기!$A$1:$A$657,0),2))</f>
        <v/>
      </c>
      <c r="P1163" s="24">
        <f>L1163+N1163-INDEX(표5[#All],MATCH(B1163,표5[[#All],[잉크]],0),5)</f>
        <v>0</v>
      </c>
      <c r="Q1163" s="21" t="str">
        <f>IFERROR(P1163/INDEX(표5[#All],MATCH(B1163,표5[[#All],[잉크]],0),11),"")</f>
        <v/>
      </c>
      <c r="R1163" s="542"/>
      <c r="S1163" s="25" t="str">
        <f>IF(ISBLANK(R1163),"",INDEX(호기!$A$1:$B$657,MATCH('생산계획(잉크)'!B1615,호기!$A$1:$A$657,0),2))</f>
        <v/>
      </c>
      <c r="T1163" s="24">
        <f>P1163+R1163-INDEX(표5[#All],MATCH(B1163,표5[[#All],[잉크]],0),5)</f>
        <v>0</v>
      </c>
      <c r="U1163" s="21" t="str">
        <f>IFERROR(T1163/INDEX(표5[#All],MATCH(B1163,표5[[#All],[잉크]],0),14),"")</f>
        <v/>
      </c>
      <c r="V1163" s="542"/>
      <c r="W1163" s="23" t="str">
        <f>IF(ISBLANK(V1163),"",INDEX(호기!$A$1:$B$657,MATCH('생산계획(잉크)'!B1615,호기!$A$1:$A$657,0),2))</f>
        <v/>
      </c>
      <c r="X1163" s="24">
        <f>T1163+V1163-INDEX(표5[#All],MATCH(B1163,표5[[#All],[잉크]],0),5)</f>
        <v>0</v>
      </c>
      <c r="Y1163" s="21" t="str">
        <f>IFERROR(X1163/INDEX(표5[#All],MATCH(B1163,표5[[#All],[잉크]],0),17),"")</f>
        <v/>
      </c>
      <c r="Z1163" s="23"/>
      <c r="AA1163" s="23" t="str">
        <f>IF(ISBLANK(Z1163),"",INDEX(호기!$A$1:$B$657,MATCH('생산계획(잉크)'!B1615,호기!$A$1:$A$657,0),2))</f>
        <v/>
      </c>
      <c r="AB1163" s="24">
        <f>X1163+Z1163-INDEX(표5[#All],MATCH(B1163,표5[[#All],[잉크]],0),5)</f>
        <v>0</v>
      </c>
      <c r="AC1163" s="21" t="str">
        <f>IFERROR(AB1163/INDEX(표5[#All],MATCH(B1163,표5[[#All],[잉크]],0),20),"")</f>
        <v/>
      </c>
      <c r="AD1163" s="23"/>
      <c r="AE1163" s="235"/>
      <c r="BB1163" s="472"/>
      <c r="BC1163" s="472"/>
      <c r="BD1163" s="472"/>
      <c r="BE1163" s="472"/>
      <c r="BF1163" s="472"/>
    </row>
    <row r="1164" spans="1:58" s="471" customFormat="1" ht="16.5" hidden="1" customHeight="1" x14ac:dyDescent="0.3">
      <c r="A1164" s="471" t="s">
        <v>5057</v>
      </c>
      <c r="B1164" s="5" t="s">
        <v>5236</v>
      </c>
      <c r="C1164" s="68"/>
      <c r="D1164" s="69" t="str">
        <f>IFERROR(C1164/INDEX(표5[#All],MATCH(B1164,표5[[#All],[잉크]],0),2),"")</f>
        <v/>
      </c>
      <c r="E1164" s="22">
        <f>$C1164-INDEX(표5[#All],MATCH(B1164,표5[[#All],[잉크]],0),24)</f>
        <v>0</v>
      </c>
      <c r="F1164" s="542"/>
      <c r="G1164" s="23" t="str">
        <f>IF(ISBLANK(F1164),"",INDEX(호기!$A$1:$B$657,MATCH('생산계획(잉크)'!B1616,호기!$A$1:$A$657,0),2))</f>
        <v/>
      </c>
      <c r="H1164" s="24">
        <f>C1164+F1164-INDEX(표5[#All],MATCH(B1164,표5[[#All],[잉크]],0),2)</f>
        <v>0</v>
      </c>
      <c r="I1164" s="21" t="str">
        <f>IFERROR(H1164/INDEX(표5[#All],MATCH(B1164,표5[[#All],[잉크]],0),5),"")</f>
        <v/>
      </c>
      <c r="J1164" s="542"/>
      <c r="K1164" s="25" t="str">
        <f>IF(ISBLANK(J1164),"",INDEX(호기!$A$1:$B$657,MATCH('생산계획(잉크)'!B1616,호기!$A$1:$A$657,0),2))</f>
        <v/>
      </c>
      <c r="L1164" s="24">
        <f>H1164+J1164-INDEX(표5[#All],MATCH(B1164,표5[[#All],[잉크]],0),5)</f>
        <v>0</v>
      </c>
      <c r="M1164" s="21" t="str">
        <f>IFERROR(L1164/INDEX(표5[#All],MATCH(B1164,표5[[#All],[잉크]],0),8),"")</f>
        <v/>
      </c>
      <c r="N1164" s="542"/>
      <c r="O1164" s="23" t="str">
        <f>IF(ISBLANK(N1164),"",INDEX(호기!$A$1:$B$657,MATCH('생산계획(잉크)'!B1616,호기!$A$1:$A$657,0),2))</f>
        <v/>
      </c>
      <c r="P1164" s="24">
        <f>L1164+N1164-INDEX(표5[#All],MATCH(B1164,표5[[#All],[잉크]],0),5)</f>
        <v>0</v>
      </c>
      <c r="Q1164" s="21" t="str">
        <f>IFERROR(P1164/INDEX(표5[#All],MATCH(B1164,표5[[#All],[잉크]],0),11),"")</f>
        <v/>
      </c>
      <c r="R1164" s="542"/>
      <c r="S1164" s="25" t="str">
        <f>IF(ISBLANK(R1164),"",INDEX(호기!$A$1:$B$657,MATCH('생산계획(잉크)'!B1616,호기!$A$1:$A$657,0),2))</f>
        <v/>
      </c>
      <c r="T1164" s="24">
        <f>P1164+R1164-INDEX(표5[#All],MATCH(B1164,표5[[#All],[잉크]],0),5)</f>
        <v>0</v>
      </c>
      <c r="U1164" s="21" t="str">
        <f>IFERROR(T1164/INDEX(표5[#All],MATCH(B1164,표5[[#All],[잉크]],0),14),"")</f>
        <v/>
      </c>
      <c r="V1164" s="542"/>
      <c r="W1164" s="23" t="str">
        <f>IF(ISBLANK(V1164),"",INDEX(호기!$A$1:$B$657,MATCH('생산계획(잉크)'!B1616,호기!$A$1:$A$657,0),2))</f>
        <v/>
      </c>
      <c r="X1164" s="24">
        <f>T1164+V1164-INDEX(표5[#All],MATCH(B1164,표5[[#All],[잉크]],0),5)</f>
        <v>0</v>
      </c>
      <c r="Y1164" s="21" t="str">
        <f>IFERROR(X1164/INDEX(표5[#All],MATCH(B1164,표5[[#All],[잉크]],0),17),"")</f>
        <v/>
      </c>
      <c r="Z1164" s="23"/>
      <c r="AA1164" s="23" t="str">
        <f>IF(ISBLANK(Z1164),"",INDEX(호기!$A$1:$B$657,MATCH('생산계획(잉크)'!B1616,호기!$A$1:$A$657,0),2))</f>
        <v/>
      </c>
      <c r="AB1164" s="24">
        <f>X1164+Z1164-INDEX(표5[#All],MATCH(B1164,표5[[#All],[잉크]],0),5)</f>
        <v>0</v>
      </c>
      <c r="AC1164" s="21" t="str">
        <f>IFERROR(AB1164/INDEX(표5[#All],MATCH(B1164,표5[[#All],[잉크]],0),20),"")</f>
        <v/>
      </c>
      <c r="AD1164" s="23"/>
      <c r="AE1164" s="235"/>
      <c r="BB1164" s="472"/>
      <c r="BC1164" s="472"/>
      <c r="BD1164" s="472"/>
      <c r="BE1164" s="472"/>
      <c r="BF1164" s="472"/>
    </row>
    <row r="1165" spans="1:58" s="471" customFormat="1" ht="16.5" hidden="1" customHeight="1" x14ac:dyDescent="0.3">
      <c r="A1165" s="471" t="s">
        <v>5140</v>
      </c>
      <c r="B1165" s="5" t="s">
        <v>5237</v>
      </c>
      <c r="C1165" s="68"/>
      <c r="D1165" s="69" t="str">
        <f>IFERROR(C1165/INDEX(표5[#All],MATCH(B1165,표5[[#All],[잉크]],0),2),"")</f>
        <v/>
      </c>
      <c r="E1165" s="22">
        <f>$C1165-INDEX(표5[#All],MATCH(B1165,표5[[#All],[잉크]],0),24)</f>
        <v>0</v>
      </c>
      <c r="F1165" s="542"/>
      <c r="G1165" s="23" t="str">
        <f>IF(ISBLANK(F1165),"",INDEX(호기!$A$1:$B$657,MATCH('생산계획(잉크)'!B1617,호기!$A$1:$A$657,0),2))</f>
        <v/>
      </c>
      <c r="H1165" s="24">
        <f>C1165+F1165-INDEX(표5[#All],MATCH(B1165,표5[[#All],[잉크]],0),2)</f>
        <v>0</v>
      </c>
      <c r="I1165" s="21" t="str">
        <f>IFERROR(H1165/INDEX(표5[#All],MATCH(B1165,표5[[#All],[잉크]],0),5),"")</f>
        <v/>
      </c>
      <c r="J1165" s="542"/>
      <c r="K1165" s="25" t="str">
        <f>IF(ISBLANK(J1165),"",INDEX(호기!$A$1:$B$657,MATCH('생산계획(잉크)'!B1617,호기!$A$1:$A$657,0),2))</f>
        <v/>
      </c>
      <c r="L1165" s="24">
        <f>H1165+J1165-INDEX(표5[#All],MATCH(B1165,표5[[#All],[잉크]],0),5)</f>
        <v>0</v>
      </c>
      <c r="M1165" s="21" t="str">
        <f>IFERROR(L1165/INDEX(표5[#All],MATCH(B1165,표5[[#All],[잉크]],0),8),"")</f>
        <v/>
      </c>
      <c r="N1165" s="542"/>
      <c r="O1165" s="23" t="str">
        <f>IF(ISBLANK(N1165),"",INDEX(호기!$A$1:$B$657,MATCH('생산계획(잉크)'!B1617,호기!$A$1:$A$657,0),2))</f>
        <v/>
      </c>
      <c r="P1165" s="24">
        <f>L1165+N1165-INDEX(표5[#All],MATCH(B1165,표5[[#All],[잉크]],0),5)</f>
        <v>0</v>
      </c>
      <c r="Q1165" s="21" t="str">
        <f>IFERROR(P1165/INDEX(표5[#All],MATCH(B1165,표5[[#All],[잉크]],0),11),"")</f>
        <v/>
      </c>
      <c r="R1165" s="542"/>
      <c r="S1165" s="25" t="str">
        <f>IF(ISBLANK(R1165),"",INDEX(호기!$A$1:$B$657,MATCH('생산계획(잉크)'!B1617,호기!$A$1:$A$657,0),2))</f>
        <v/>
      </c>
      <c r="T1165" s="24">
        <f>P1165+R1165-INDEX(표5[#All],MATCH(B1165,표5[[#All],[잉크]],0),5)</f>
        <v>0</v>
      </c>
      <c r="U1165" s="21" t="str">
        <f>IFERROR(T1165/INDEX(표5[#All],MATCH(B1165,표5[[#All],[잉크]],0),14),"")</f>
        <v/>
      </c>
      <c r="V1165" s="542"/>
      <c r="W1165" s="23" t="str">
        <f>IF(ISBLANK(V1165),"",INDEX(호기!$A$1:$B$657,MATCH('생산계획(잉크)'!B1617,호기!$A$1:$A$657,0),2))</f>
        <v/>
      </c>
      <c r="X1165" s="24">
        <f>T1165+V1165-INDEX(표5[#All],MATCH(B1165,표5[[#All],[잉크]],0),5)</f>
        <v>0</v>
      </c>
      <c r="Y1165" s="21" t="str">
        <f>IFERROR(X1165/INDEX(표5[#All],MATCH(B1165,표5[[#All],[잉크]],0),17),"")</f>
        <v/>
      </c>
      <c r="Z1165" s="23"/>
      <c r="AA1165" s="23" t="str">
        <f>IF(ISBLANK(Z1165),"",INDEX(호기!$A$1:$B$657,MATCH('생산계획(잉크)'!B1617,호기!$A$1:$A$657,0),2))</f>
        <v/>
      </c>
      <c r="AB1165" s="24">
        <f>X1165+Z1165-INDEX(표5[#All],MATCH(B1165,표5[[#All],[잉크]],0),5)</f>
        <v>0</v>
      </c>
      <c r="AC1165" s="21" t="str">
        <f>IFERROR(AB1165/INDEX(표5[#All],MATCH(B1165,표5[[#All],[잉크]],0),20),"")</f>
        <v/>
      </c>
      <c r="AD1165" s="23"/>
      <c r="AE1165" s="235"/>
      <c r="BB1165" s="472"/>
      <c r="BC1165" s="472"/>
      <c r="BD1165" s="472"/>
      <c r="BE1165" s="472"/>
      <c r="BF1165" s="472"/>
    </row>
    <row r="1166" spans="1:58" s="471" customFormat="1" ht="16.5" hidden="1" customHeight="1" x14ac:dyDescent="0.3">
      <c r="A1166" s="471" t="s">
        <v>5057</v>
      </c>
      <c r="B1166" s="5" t="s">
        <v>5221</v>
      </c>
      <c r="C1166" s="68"/>
      <c r="D1166" s="69" t="str">
        <f>IFERROR(C1166/INDEX(표5[#All],MATCH(B1166,표5[[#All],[잉크]],0),2),"")</f>
        <v/>
      </c>
      <c r="E1166" s="22">
        <f>$C1166-INDEX(표5[#All],MATCH(B1166,표5[[#All],[잉크]],0),24)</f>
        <v>0</v>
      </c>
      <c r="F1166" s="542"/>
      <c r="G1166" s="23" t="str">
        <f>IF(ISBLANK(F1166),"",INDEX(호기!$A$1:$B$657,MATCH('생산계획(잉크)'!B1618,호기!$A$1:$A$657,0),2))</f>
        <v/>
      </c>
      <c r="H1166" s="24">
        <f>C1166+F1166-INDEX(표5[#All],MATCH(B1166,표5[[#All],[잉크]],0),2)</f>
        <v>0</v>
      </c>
      <c r="I1166" s="21" t="str">
        <f>IFERROR(H1166/INDEX(표5[#All],MATCH(B1166,표5[[#All],[잉크]],0),5),"")</f>
        <v/>
      </c>
      <c r="J1166" s="542"/>
      <c r="K1166" s="25" t="str">
        <f>IF(ISBLANK(J1166),"",INDEX(호기!$A$1:$B$657,MATCH('생산계획(잉크)'!B1618,호기!$A$1:$A$657,0),2))</f>
        <v/>
      </c>
      <c r="L1166" s="24">
        <f>H1166+J1166-INDEX(표5[#All],MATCH(B1166,표5[[#All],[잉크]],0),5)</f>
        <v>0</v>
      </c>
      <c r="M1166" s="21" t="str">
        <f>IFERROR(L1166/INDEX(표5[#All],MATCH(B1166,표5[[#All],[잉크]],0),8),"")</f>
        <v/>
      </c>
      <c r="N1166" s="542"/>
      <c r="O1166" s="23" t="str">
        <f>IF(ISBLANK(N1166),"",INDEX(호기!$A$1:$B$657,MATCH('생산계획(잉크)'!B1618,호기!$A$1:$A$657,0),2))</f>
        <v/>
      </c>
      <c r="P1166" s="24">
        <f>L1166+N1166-INDEX(표5[#All],MATCH(B1166,표5[[#All],[잉크]],0),5)</f>
        <v>0</v>
      </c>
      <c r="Q1166" s="21" t="str">
        <f>IFERROR(P1166/INDEX(표5[#All],MATCH(B1166,표5[[#All],[잉크]],0),11),"")</f>
        <v/>
      </c>
      <c r="R1166" s="542"/>
      <c r="S1166" s="25" t="str">
        <f>IF(ISBLANK(R1166),"",INDEX(호기!$A$1:$B$657,MATCH('생산계획(잉크)'!B1618,호기!$A$1:$A$657,0),2))</f>
        <v/>
      </c>
      <c r="T1166" s="24">
        <f>P1166+R1166-INDEX(표5[#All],MATCH(B1166,표5[[#All],[잉크]],0),5)</f>
        <v>0</v>
      </c>
      <c r="U1166" s="21" t="str">
        <f>IFERROR(T1166/INDEX(표5[#All],MATCH(B1166,표5[[#All],[잉크]],0),14),"")</f>
        <v/>
      </c>
      <c r="V1166" s="542"/>
      <c r="W1166" s="23" t="str">
        <f>IF(ISBLANK(V1166),"",INDEX(호기!$A$1:$B$657,MATCH('생산계획(잉크)'!B1618,호기!$A$1:$A$657,0),2))</f>
        <v/>
      </c>
      <c r="X1166" s="24">
        <f>T1166+V1166-INDEX(표5[#All],MATCH(B1166,표5[[#All],[잉크]],0),5)</f>
        <v>0</v>
      </c>
      <c r="Y1166" s="21" t="str">
        <f>IFERROR(X1166/INDEX(표5[#All],MATCH(B1166,표5[[#All],[잉크]],0),17),"")</f>
        <v/>
      </c>
      <c r="Z1166" s="23"/>
      <c r="AA1166" s="23" t="str">
        <f>IF(ISBLANK(Z1166),"",INDEX(호기!$A$1:$B$657,MATCH('생산계획(잉크)'!B1618,호기!$A$1:$A$657,0),2))</f>
        <v/>
      </c>
      <c r="AB1166" s="24">
        <f>X1166+Z1166-INDEX(표5[#All],MATCH(B1166,표5[[#All],[잉크]],0),5)</f>
        <v>0</v>
      </c>
      <c r="AC1166" s="21" t="str">
        <f>IFERROR(AB1166/INDEX(표5[#All],MATCH(B1166,표5[[#All],[잉크]],0),20),"")</f>
        <v/>
      </c>
      <c r="AD1166" s="23"/>
      <c r="AE1166" s="235"/>
      <c r="BB1166" s="472"/>
      <c r="BC1166" s="472"/>
      <c r="BD1166" s="472"/>
      <c r="BE1166" s="472"/>
      <c r="BF1166" s="472"/>
    </row>
    <row r="1167" spans="1:58" s="471" customFormat="1" ht="16.5" hidden="1" customHeight="1" x14ac:dyDescent="0.3">
      <c r="A1167" s="471" t="s">
        <v>5140</v>
      </c>
      <c r="B1167" s="5" t="s">
        <v>5222</v>
      </c>
      <c r="C1167" s="68"/>
      <c r="D1167" s="69" t="str">
        <f>IFERROR(C1167/INDEX(표5[#All],MATCH(B1167,표5[[#All],[잉크]],0),2),"")</f>
        <v/>
      </c>
      <c r="E1167" s="22">
        <f>$C1167-INDEX(표5[#All],MATCH(B1167,표5[[#All],[잉크]],0),24)</f>
        <v>0</v>
      </c>
      <c r="F1167" s="542"/>
      <c r="G1167" s="23" t="str">
        <f>IF(ISBLANK(F1167),"",INDEX(호기!$A$1:$B$657,MATCH('생산계획(잉크)'!B1619,호기!$A$1:$A$657,0),2))</f>
        <v/>
      </c>
      <c r="H1167" s="24">
        <f>C1167+F1167-INDEX(표5[#All],MATCH(B1167,표5[[#All],[잉크]],0),2)</f>
        <v>0</v>
      </c>
      <c r="I1167" s="21" t="str">
        <f>IFERROR(H1167/INDEX(표5[#All],MATCH(B1167,표5[[#All],[잉크]],0),5),"")</f>
        <v/>
      </c>
      <c r="J1167" s="542"/>
      <c r="K1167" s="25" t="str">
        <f>IF(ISBLANK(J1167),"",INDEX(호기!$A$1:$B$657,MATCH('생산계획(잉크)'!B1619,호기!$A$1:$A$657,0),2))</f>
        <v/>
      </c>
      <c r="L1167" s="24">
        <f>H1167+J1167-INDEX(표5[#All],MATCH(B1167,표5[[#All],[잉크]],0),5)</f>
        <v>0</v>
      </c>
      <c r="M1167" s="21" t="str">
        <f>IFERROR(L1167/INDEX(표5[#All],MATCH(B1167,표5[[#All],[잉크]],0),8),"")</f>
        <v/>
      </c>
      <c r="N1167" s="542"/>
      <c r="O1167" s="23" t="str">
        <f>IF(ISBLANK(N1167),"",INDEX(호기!$A$1:$B$657,MATCH('생산계획(잉크)'!B1619,호기!$A$1:$A$657,0),2))</f>
        <v/>
      </c>
      <c r="P1167" s="24">
        <f>L1167+N1167-INDEX(표5[#All],MATCH(B1167,표5[[#All],[잉크]],0),5)</f>
        <v>0</v>
      </c>
      <c r="Q1167" s="21" t="str">
        <f>IFERROR(P1167/INDEX(표5[#All],MATCH(B1167,표5[[#All],[잉크]],0),11),"")</f>
        <v/>
      </c>
      <c r="R1167" s="542"/>
      <c r="S1167" s="25" t="str">
        <f>IF(ISBLANK(R1167),"",INDEX(호기!$A$1:$B$657,MATCH('생산계획(잉크)'!B1619,호기!$A$1:$A$657,0),2))</f>
        <v/>
      </c>
      <c r="T1167" s="24">
        <f>P1167+R1167-INDEX(표5[#All],MATCH(B1167,표5[[#All],[잉크]],0),5)</f>
        <v>0</v>
      </c>
      <c r="U1167" s="21" t="str">
        <f>IFERROR(T1167/INDEX(표5[#All],MATCH(B1167,표5[[#All],[잉크]],0),14),"")</f>
        <v/>
      </c>
      <c r="V1167" s="542"/>
      <c r="W1167" s="23" t="str">
        <f>IF(ISBLANK(V1167),"",INDEX(호기!$A$1:$B$657,MATCH('생산계획(잉크)'!B1619,호기!$A$1:$A$657,0),2))</f>
        <v/>
      </c>
      <c r="X1167" s="24">
        <f>T1167+V1167-INDEX(표5[#All],MATCH(B1167,표5[[#All],[잉크]],0),5)</f>
        <v>0</v>
      </c>
      <c r="Y1167" s="21" t="str">
        <f>IFERROR(X1167/INDEX(표5[#All],MATCH(B1167,표5[[#All],[잉크]],0),17),"")</f>
        <v/>
      </c>
      <c r="Z1167" s="23"/>
      <c r="AA1167" s="23" t="str">
        <f>IF(ISBLANK(Z1167),"",INDEX(호기!$A$1:$B$657,MATCH('생산계획(잉크)'!B1619,호기!$A$1:$A$657,0),2))</f>
        <v/>
      </c>
      <c r="AB1167" s="24">
        <f>X1167+Z1167-INDEX(표5[#All],MATCH(B1167,표5[[#All],[잉크]],0),5)</f>
        <v>0</v>
      </c>
      <c r="AC1167" s="21" t="str">
        <f>IFERROR(AB1167/INDEX(표5[#All],MATCH(B1167,표5[[#All],[잉크]],0),20),"")</f>
        <v/>
      </c>
      <c r="AD1167" s="23"/>
      <c r="AE1167" s="235"/>
      <c r="BB1167" s="472"/>
      <c r="BC1167" s="472"/>
      <c r="BD1167" s="472"/>
      <c r="BE1167" s="472"/>
      <c r="BF1167" s="472"/>
    </row>
    <row r="1168" spans="1:58" s="471" customFormat="1" ht="16.5" hidden="1" customHeight="1" x14ac:dyDescent="0.3">
      <c r="A1168" s="471" t="s">
        <v>4912</v>
      </c>
      <c r="B1168" s="5" t="s">
        <v>5223</v>
      </c>
      <c r="C1168" s="68"/>
      <c r="D1168" s="69" t="str">
        <f>IFERROR(C1168/INDEX(표5[#All],MATCH(B1168,표5[[#All],[잉크]],0),2),"")</f>
        <v/>
      </c>
      <c r="E1168" s="22">
        <f>$C1168-INDEX(표5[#All],MATCH(B1168,표5[[#All],[잉크]],0),24)</f>
        <v>0</v>
      </c>
      <c r="F1168" s="542"/>
      <c r="G1168" s="23" t="str">
        <f>IF(ISBLANK(F1168),"",INDEX(호기!$A$1:$B$657,MATCH('생산계획(잉크)'!B1620,호기!$A$1:$A$657,0),2))</f>
        <v/>
      </c>
      <c r="H1168" s="24">
        <f>C1168+F1168-INDEX(표5[#All],MATCH(B1168,표5[[#All],[잉크]],0),2)</f>
        <v>0</v>
      </c>
      <c r="I1168" s="21" t="str">
        <f>IFERROR(H1168/INDEX(표5[#All],MATCH(B1168,표5[[#All],[잉크]],0),5),"")</f>
        <v/>
      </c>
      <c r="J1168" s="542"/>
      <c r="K1168" s="25" t="str">
        <f>IF(ISBLANK(J1168),"",INDEX(호기!$A$1:$B$657,MATCH('생산계획(잉크)'!B1620,호기!$A$1:$A$657,0),2))</f>
        <v/>
      </c>
      <c r="L1168" s="24">
        <f>H1168+J1168-INDEX(표5[#All],MATCH(B1168,표5[[#All],[잉크]],0),5)</f>
        <v>0</v>
      </c>
      <c r="M1168" s="21" t="str">
        <f>IFERROR(L1168/INDEX(표5[#All],MATCH(B1168,표5[[#All],[잉크]],0),8),"")</f>
        <v/>
      </c>
      <c r="N1168" s="542"/>
      <c r="O1168" s="23" t="str">
        <f>IF(ISBLANK(N1168),"",INDEX(호기!$A$1:$B$657,MATCH('생산계획(잉크)'!B1620,호기!$A$1:$A$657,0),2))</f>
        <v/>
      </c>
      <c r="P1168" s="24">
        <f>L1168+N1168-INDEX(표5[#All],MATCH(B1168,표5[[#All],[잉크]],0),5)</f>
        <v>0</v>
      </c>
      <c r="Q1168" s="21" t="str">
        <f>IFERROR(P1168/INDEX(표5[#All],MATCH(B1168,표5[[#All],[잉크]],0),11),"")</f>
        <v/>
      </c>
      <c r="R1168" s="542"/>
      <c r="S1168" s="25" t="str">
        <f>IF(ISBLANK(R1168),"",INDEX(호기!$A$1:$B$657,MATCH('생산계획(잉크)'!B1620,호기!$A$1:$A$657,0),2))</f>
        <v/>
      </c>
      <c r="T1168" s="24">
        <f>P1168+R1168-INDEX(표5[#All],MATCH(B1168,표5[[#All],[잉크]],0),5)</f>
        <v>0</v>
      </c>
      <c r="U1168" s="21" t="str">
        <f>IFERROR(T1168/INDEX(표5[#All],MATCH(B1168,표5[[#All],[잉크]],0),14),"")</f>
        <v/>
      </c>
      <c r="V1168" s="542"/>
      <c r="W1168" s="23" t="str">
        <f>IF(ISBLANK(V1168),"",INDEX(호기!$A$1:$B$657,MATCH('생산계획(잉크)'!B1620,호기!$A$1:$A$657,0),2))</f>
        <v/>
      </c>
      <c r="X1168" s="24">
        <f>T1168+V1168-INDEX(표5[#All],MATCH(B1168,표5[[#All],[잉크]],0),5)</f>
        <v>0</v>
      </c>
      <c r="Y1168" s="21" t="str">
        <f>IFERROR(X1168/INDEX(표5[#All],MATCH(B1168,표5[[#All],[잉크]],0),17),"")</f>
        <v/>
      </c>
      <c r="Z1168" s="23"/>
      <c r="AA1168" s="23" t="str">
        <f>IF(ISBLANK(Z1168),"",INDEX(호기!$A$1:$B$657,MATCH('생산계획(잉크)'!B1620,호기!$A$1:$A$657,0),2))</f>
        <v/>
      </c>
      <c r="AB1168" s="24">
        <f>X1168+Z1168-INDEX(표5[#All],MATCH(B1168,표5[[#All],[잉크]],0),5)</f>
        <v>0</v>
      </c>
      <c r="AC1168" s="21" t="str">
        <f>IFERROR(AB1168/INDEX(표5[#All],MATCH(B1168,표5[[#All],[잉크]],0),20),"")</f>
        <v/>
      </c>
      <c r="AD1168" s="23"/>
      <c r="AE1168" s="235"/>
      <c r="BB1168" s="472"/>
      <c r="BC1168" s="472"/>
      <c r="BD1168" s="472"/>
      <c r="BE1168" s="472"/>
      <c r="BF1168" s="472"/>
    </row>
    <row r="1169" spans="1:58" s="471" customFormat="1" ht="16.5" hidden="1" customHeight="1" x14ac:dyDescent="0.3">
      <c r="A1169" s="471" t="s">
        <v>4912</v>
      </c>
      <c r="B1169" s="5" t="s">
        <v>5218</v>
      </c>
      <c r="C1169" s="68"/>
      <c r="D1169" s="69" t="str">
        <f>IFERROR(C1169/INDEX(표5[#All],MATCH(B1169,표5[[#All],[잉크]],0),2),"")</f>
        <v/>
      </c>
      <c r="E1169" s="22">
        <f>$C1169-INDEX(표5[#All],MATCH(B1169,표5[[#All],[잉크]],0),24)</f>
        <v>0</v>
      </c>
      <c r="F1169" s="542"/>
      <c r="G1169" s="23" t="str">
        <f>IF(ISBLANK(F1169),"",INDEX(호기!$A$1:$B$657,MATCH('생산계획(잉크)'!B1621,호기!$A$1:$A$657,0),2))</f>
        <v/>
      </c>
      <c r="H1169" s="24">
        <f>C1169+F1169-INDEX(표5[#All],MATCH(B1169,표5[[#All],[잉크]],0),2)</f>
        <v>0</v>
      </c>
      <c r="I1169" s="21" t="str">
        <f>IFERROR(H1169/INDEX(표5[#All],MATCH(B1169,표5[[#All],[잉크]],0),5),"")</f>
        <v/>
      </c>
      <c r="J1169" s="542"/>
      <c r="K1169" s="25" t="str">
        <f>IF(ISBLANK(J1169),"",INDEX(호기!$A$1:$B$657,MATCH('생산계획(잉크)'!B1621,호기!$A$1:$A$657,0),2))</f>
        <v/>
      </c>
      <c r="L1169" s="24">
        <f>H1169+J1169-INDEX(표5[#All],MATCH(B1169,표5[[#All],[잉크]],0),5)</f>
        <v>0</v>
      </c>
      <c r="M1169" s="21" t="str">
        <f>IFERROR(L1169/INDEX(표5[#All],MATCH(B1169,표5[[#All],[잉크]],0),8),"")</f>
        <v/>
      </c>
      <c r="N1169" s="542"/>
      <c r="O1169" s="23" t="str">
        <f>IF(ISBLANK(N1169),"",INDEX(호기!$A$1:$B$657,MATCH('생산계획(잉크)'!B1621,호기!$A$1:$A$657,0),2))</f>
        <v/>
      </c>
      <c r="P1169" s="24">
        <f>L1169+N1169-INDEX(표5[#All],MATCH(B1169,표5[[#All],[잉크]],0),5)</f>
        <v>0</v>
      </c>
      <c r="Q1169" s="21" t="str">
        <f>IFERROR(P1169/INDEX(표5[#All],MATCH(B1169,표5[[#All],[잉크]],0),11),"")</f>
        <v/>
      </c>
      <c r="R1169" s="542"/>
      <c r="S1169" s="25" t="str">
        <f>IF(ISBLANK(R1169),"",INDEX(호기!$A$1:$B$657,MATCH('생산계획(잉크)'!B1621,호기!$A$1:$A$657,0),2))</f>
        <v/>
      </c>
      <c r="T1169" s="24">
        <f>P1169+R1169-INDEX(표5[#All],MATCH(B1169,표5[[#All],[잉크]],0),5)</f>
        <v>0</v>
      </c>
      <c r="U1169" s="21" t="str">
        <f>IFERROR(T1169/INDEX(표5[#All],MATCH(B1169,표5[[#All],[잉크]],0),14),"")</f>
        <v/>
      </c>
      <c r="V1169" s="542"/>
      <c r="W1169" s="23" t="str">
        <f>IF(ISBLANK(V1169),"",INDEX(호기!$A$1:$B$657,MATCH('생산계획(잉크)'!B1621,호기!$A$1:$A$657,0),2))</f>
        <v/>
      </c>
      <c r="X1169" s="24">
        <f>T1169+V1169-INDEX(표5[#All],MATCH(B1169,표5[[#All],[잉크]],0),5)</f>
        <v>0</v>
      </c>
      <c r="Y1169" s="21" t="str">
        <f>IFERROR(X1169/INDEX(표5[#All],MATCH(B1169,표5[[#All],[잉크]],0),17),"")</f>
        <v/>
      </c>
      <c r="Z1169" s="23"/>
      <c r="AA1169" s="23" t="str">
        <f>IF(ISBLANK(Z1169),"",INDEX(호기!$A$1:$B$657,MATCH('생산계획(잉크)'!B1621,호기!$A$1:$A$657,0),2))</f>
        <v/>
      </c>
      <c r="AB1169" s="24">
        <f>X1169+Z1169-INDEX(표5[#All],MATCH(B1169,표5[[#All],[잉크]],0),5)</f>
        <v>0</v>
      </c>
      <c r="AC1169" s="21" t="str">
        <f>IFERROR(AB1169/INDEX(표5[#All],MATCH(B1169,표5[[#All],[잉크]],0),20),"")</f>
        <v/>
      </c>
      <c r="AD1169" s="23"/>
      <c r="AE1169" s="235"/>
      <c r="BB1169" s="472"/>
      <c r="BC1169" s="472"/>
      <c r="BD1169" s="472"/>
      <c r="BE1169" s="472"/>
      <c r="BF1169" s="472"/>
    </row>
    <row r="1170" spans="1:58" s="471" customFormat="1" ht="16.5" hidden="1" customHeight="1" x14ac:dyDescent="0.3">
      <c r="A1170" s="471" t="s">
        <v>5057</v>
      </c>
      <c r="B1170" s="5" t="s">
        <v>5224</v>
      </c>
      <c r="C1170" s="68"/>
      <c r="D1170" s="69" t="str">
        <f>IFERROR(C1170/INDEX(표5[#All],MATCH(B1170,표5[[#All],[잉크]],0),2),"")</f>
        <v/>
      </c>
      <c r="E1170" s="22">
        <f>$C1170-INDEX(표5[#All],MATCH(B1170,표5[[#All],[잉크]],0),24)</f>
        <v>0</v>
      </c>
      <c r="F1170" s="542"/>
      <c r="G1170" s="23" t="str">
        <f>IF(ISBLANK(F1170),"",INDEX(호기!$A$1:$B$657,MATCH('생산계획(잉크)'!B1622,호기!$A$1:$A$657,0),2))</f>
        <v/>
      </c>
      <c r="H1170" s="24">
        <f>C1170+F1170-INDEX(표5[#All],MATCH(B1170,표5[[#All],[잉크]],0),2)</f>
        <v>0</v>
      </c>
      <c r="I1170" s="21" t="str">
        <f>IFERROR(H1170/INDEX(표5[#All],MATCH(B1170,표5[[#All],[잉크]],0),5),"")</f>
        <v/>
      </c>
      <c r="J1170" s="542"/>
      <c r="K1170" s="25" t="str">
        <f>IF(ISBLANK(J1170),"",INDEX(호기!$A$1:$B$657,MATCH('생산계획(잉크)'!B1622,호기!$A$1:$A$657,0),2))</f>
        <v/>
      </c>
      <c r="L1170" s="24">
        <f>H1170+J1170-INDEX(표5[#All],MATCH(B1170,표5[[#All],[잉크]],0),5)</f>
        <v>0</v>
      </c>
      <c r="M1170" s="21" t="str">
        <f>IFERROR(L1170/INDEX(표5[#All],MATCH(B1170,표5[[#All],[잉크]],0),8),"")</f>
        <v/>
      </c>
      <c r="N1170" s="542"/>
      <c r="O1170" s="23" t="str">
        <f>IF(ISBLANK(N1170),"",INDEX(호기!$A$1:$B$657,MATCH('생산계획(잉크)'!B1622,호기!$A$1:$A$657,0),2))</f>
        <v/>
      </c>
      <c r="P1170" s="24">
        <f>L1170+N1170-INDEX(표5[#All],MATCH(B1170,표5[[#All],[잉크]],0),5)</f>
        <v>0</v>
      </c>
      <c r="Q1170" s="21" t="str">
        <f>IFERROR(P1170/INDEX(표5[#All],MATCH(B1170,표5[[#All],[잉크]],0),11),"")</f>
        <v/>
      </c>
      <c r="R1170" s="542"/>
      <c r="S1170" s="25" t="str">
        <f>IF(ISBLANK(R1170),"",INDEX(호기!$A$1:$B$657,MATCH('생산계획(잉크)'!B1622,호기!$A$1:$A$657,0),2))</f>
        <v/>
      </c>
      <c r="T1170" s="24">
        <f>P1170+R1170-INDEX(표5[#All],MATCH(B1170,표5[[#All],[잉크]],0),5)</f>
        <v>0</v>
      </c>
      <c r="U1170" s="21" t="str">
        <f>IFERROR(T1170/INDEX(표5[#All],MATCH(B1170,표5[[#All],[잉크]],0),14),"")</f>
        <v/>
      </c>
      <c r="V1170" s="542"/>
      <c r="W1170" s="23" t="str">
        <f>IF(ISBLANK(V1170),"",INDEX(호기!$A$1:$B$657,MATCH('생산계획(잉크)'!B1622,호기!$A$1:$A$657,0),2))</f>
        <v/>
      </c>
      <c r="X1170" s="24">
        <f>T1170+V1170-INDEX(표5[#All],MATCH(B1170,표5[[#All],[잉크]],0),5)</f>
        <v>0</v>
      </c>
      <c r="Y1170" s="21" t="str">
        <f>IFERROR(X1170/INDEX(표5[#All],MATCH(B1170,표5[[#All],[잉크]],0),17),"")</f>
        <v/>
      </c>
      <c r="Z1170" s="23"/>
      <c r="AA1170" s="23" t="str">
        <f>IF(ISBLANK(Z1170),"",INDEX(호기!$A$1:$B$657,MATCH('생산계획(잉크)'!B1622,호기!$A$1:$A$657,0),2))</f>
        <v/>
      </c>
      <c r="AB1170" s="24">
        <f>X1170+Z1170-INDEX(표5[#All],MATCH(B1170,표5[[#All],[잉크]],0),5)</f>
        <v>0</v>
      </c>
      <c r="AC1170" s="21" t="str">
        <f>IFERROR(AB1170/INDEX(표5[#All],MATCH(B1170,표5[[#All],[잉크]],0),20),"")</f>
        <v/>
      </c>
      <c r="AD1170" s="23"/>
      <c r="AE1170" s="235"/>
      <c r="BB1170" s="472"/>
      <c r="BC1170" s="472"/>
      <c r="BD1170" s="472"/>
      <c r="BE1170" s="472"/>
      <c r="BF1170" s="472"/>
    </row>
    <row r="1171" spans="1:58" s="471" customFormat="1" ht="16.5" hidden="1" customHeight="1" x14ac:dyDescent="0.3">
      <c r="A1171" s="471" t="s">
        <v>4912</v>
      </c>
      <c r="B1171" s="5" t="s">
        <v>5249</v>
      </c>
      <c r="C1171" s="68"/>
      <c r="D1171" s="69" t="str">
        <f>IFERROR(C1171/INDEX(표5[#All],MATCH(B1171,표5[[#All],[잉크]],0),2),"")</f>
        <v/>
      </c>
      <c r="E1171" s="22">
        <f>$C1171-INDEX(표5[#All],MATCH(B1171,표5[[#All],[잉크]],0),24)</f>
        <v>0</v>
      </c>
      <c r="F1171" s="542"/>
      <c r="G1171" s="23" t="str">
        <f>IF(ISBLANK(F1171),"",INDEX(호기!$A$1:$B$657,MATCH('생산계획(잉크)'!B1623,호기!$A$1:$A$657,0),2))</f>
        <v/>
      </c>
      <c r="H1171" s="24">
        <f>C1171+F1171-INDEX(표5[#All],MATCH(B1171,표5[[#All],[잉크]],0),2)</f>
        <v>0</v>
      </c>
      <c r="I1171" s="21" t="str">
        <f>IFERROR(H1171/INDEX(표5[#All],MATCH(B1171,표5[[#All],[잉크]],0),5),"")</f>
        <v/>
      </c>
      <c r="J1171" s="542"/>
      <c r="K1171" s="25" t="str">
        <f>IF(ISBLANK(J1171),"",INDEX(호기!$A$1:$B$657,MATCH('생산계획(잉크)'!B1623,호기!$A$1:$A$657,0),2))</f>
        <v/>
      </c>
      <c r="L1171" s="24">
        <f>H1171+J1171-INDEX(표5[#All],MATCH(B1171,표5[[#All],[잉크]],0),5)</f>
        <v>0</v>
      </c>
      <c r="M1171" s="21" t="str">
        <f>IFERROR(L1171/INDEX(표5[#All],MATCH(B1171,표5[[#All],[잉크]],0),8),"")</f>
        <v/>
      </c>
      <c r="N1171" s="542"/>
      <c r="O1171" s="23" t="str">
        <f>IF(ISBLANK(N1171),"",INDEX(호기!$A$1:$B$657,MATCH('생산계획(잉크)'!B1623,호기!$A$1:$A$657,0),2))</f>
        <v/>
      </c>
      <c r="P1171" s="24">
        <f>L1171+N1171-INDEX(표5[#All],MATCH(B1171,표5[[#All],[잉크]],0),5)</f>
        <v>0</v>
      </c>
      <c r="Q1171" s="21" t="str">
        <f>IFERROR(P1171/INDEX(표5[#All],MATCH(B1171,표5[[#All],[잉크]],0),11),"")</f>
        <v/>
      </c>
      <c r="R1171" s="542"/>
      <c r="S1171" s="25" t="str">
        <f>IF(ISBLANK(R1171),"",INDEX(호기!$A$1:$B$657,MATCH('생산계획(잉크)'!B1623,호기!$A$1:$A$657,0),2))</f>
        <v/>
      </c>
      <c r="T1171" s="24">
        <f>P1171+R1171-INDEX(표5[#All],MATCH(B1171,표5[[#All],[잉크]],0),5)</f>
        <v>0</v>
      </c>
      <c r="U1171" s="21" t="str">
        <f>IFERROR(T1171/INDEX(표5[#All],MATCH(B1171,표5[[#All],[잉크]],0),14),"")</f>
        <v/>
      </c>
      <c r="V1171" s="542"/>
      <c r="W1171" s="23" t="str">
        <f>IF(ISBLANK(V1171),"",INDEX(호기!$A$1:$B$657,MATCH('생산계획(잉크)'!B1623,호기!$A$1:$A$657,0),2))</f>
        <v/>
      </c>
      <c r="X1171" s="24">
        <f>T1171+V1171-INDEX(표5[#All],MATCH(B1171,표5[[#All],[잉크]],0),5)</f>
        <v>0</v>
      </c>
      <c r="Y1171" s="21" t="str">
        <f>IFERROR(X1171/INDEX(표5[#All],MATCH(B1171,표5[[#All],[잉크]],0),17),"")</f>
        <v/>
      </c>
      <c r="Z1171" s="23"/>
      <c r="AA1171" s="23" t="str">
        <f>IF(ISBLANK(Z1171),"",INDEX(호기!$A$1:$B$657,MATCH('생산계획(잉크)'!B1623,호기!$A$1:$A$657,0),2))</f>
        <v/>
      </c>
      <c r="AB1171" s="24">
        <f>X1171+Z1171-INDEX(표5[#All],MATCH(B1171,표5[[#All],[잉크]],0),5)</f>
        <v>0</v>
      </c>
      <c r="AC1171" s="21" t="str">
        <f>IFERROR(AB1171/INDEX(표5[#All],MATCH(B1171,표5[[#All],[잉크]],0),20),"")</f>
        <v/>
      </c>
      <c r="AD1171" s="23"/>
      <c r="AE1171" s="235"/>
      <c r="BB1171" s="472"/>
      <c r="BC1171" s="472"/>
      <c r="BD1171" s="472"/>
      <c r="BE1171" s="472"/>
      <c r="BF1171" s="472"/>
    </row>
    <row r="1172" spans="1:58" s="471" customFormat="1" ht="16.5" hidden="1" customHeight="1" x14ac:dyDescent="0.3">
      <c r="A1172" s="471" t="s">
        <v>5057</v>
      </c>
      <c r="B1172" s="5" t="s">
        <v>5250</v>
      </c>
      <c r="C1172" s="68"/>
      <c r="D1172" s="69" t="str">
        <f>IFERROR(C1172/INDEX(표5[#All],MATCH(B1172,표5[[#All],[잉크]],0),2),"")</f>
        <v/>
      </c>
      <c r="E1172" s="22">
        <f>$C1172-INDEX(표5[#All],MATCH(B1172,표5[[#All],[잉크]],0),24)</f>
        <v>0</v>
      </c>
      <c r="F1172" s="542"/>
      <c r="G1172" s="23" t="str">
        <f>IF(ISBLANK(F1172),"",INDEX(호기!$A$1:$B$657,MATCH('생산계획(잉크)'!B1624,호기!$A$1:$A$657,0),2))</f>
        <v/>
      </c>
      <c r="H1172" s="24">
        <f>C1172+F1172-INDEX(표5[#All],MATCH(B1172,표5[[#All],[잉크]],0),2)</f>
        <v>0</v>
      </c>
      <c r="I1172" s="21" t="str">
        <f>IFERROR(H1172/INDEX(표5[#All],MATCH(B1172,표5[[#All],[잉크]],0),5),"")</f>
        <v/>
      </c>
      <c r="J1172" s="542"/>
      <c r="K1172" s="25" t="str">
        <f>IF(ISBLANK(J1172),"",INDEX(호기!$A$1:$B$657,MATCH('생산계획(잉크)'!B1624,호기!$A$1:$A$657,0),2))</f>
        <v/>
      </c>
      <c r="L1172" s="24">
        <f>H1172+J1172-INDEX(표5[#All],MATCH(B1172,표5[[#All],[잉크]],0),5)</f>
        <v>0</v>
      </c>
      <c r="M1172" s="21" t="str">
        <f>IFERROR(L1172/INDEX(표5[#All],MATCH(B1172,표5[[#All],[잉크]],0),8),"")</f>
        <v/>
      </c>
      <c r="N1172" s="542"/>
      <c r="O1172" s="23" t="str">
        <f>IF(ISBLANK(N1172),"",INDEX(호기!$A$1:$B$657,MATCH('생산계획(잉크)'!B1624,호기!$A$1:$A$657,0),2))</f>
        <v/>
      </c>
      <c r="P1172" s="24">
        <f>L1172+N1172-INDEX(표5[#All],MATCH(B1172,표5[[#All],[잉크]],0),5)</f>
        <v>0</v>
      </c>
      <c r="Q1172" s="21" t="str">
        <f>IFERROR(P1172/INDEX(표5[#All],MATCH(B1172,표5[[#All],[잉크]],0),11),"")</f>
        <v/>
      </c>
      <c r="R1172" s="542"/>
      <c r="S1172" s="25" t="str">
        <f>IF(ISBLANK(R1172),"",INDEX(호기!$A$1:$B$657,MATCH('생산계획(잉크)'!B1624,호기!$A$1:$A$657,0),2))</f>
        <v/>
      </c>
      <c r="T1172" s="24">
        <f>P1172+R1172-INDEX(표5[#All],MATCH(B1172,표5[[#All],[잉크]],0),5)</f>
        <v>0</v>
      </c>
      <c r="U1172" s="21" t="str">
        <f>IFERROR(T1172/INDEX(표5[#All],MATCH(B1172,표5[[#All],[잉크]],0),14),"")</f>
        <v/>
      </c>
      <c r="V1172" s="542"/>
      <c r="W1172" s="23" t="str">
        <f>IF(ISBLANK(V1172),"",INDEX(호기!$A$1:$B$657,MATCH('생산계획(잉크)'!B1624,호기!$A$1:$A$657,0),2))</f>
        <v/>
      </c>
      <c r="X1172" s="24">
        <f>T1172+V1172-INDEX(표5[#All],MATCH(B1172,표5[[#All],[잉크]],0),5)</f>
        <v>0</v>
      </c>
      <c r="Y1172" s="21" t="str">
        <f>IFERROR(X1172/INDEX(표5[#All],MATCH(B1172,표5[[#All],[잉크]],0),17),"")</f>
        <v/>
      </c>
      <c r="Z1172" s="23"/>
      <c r="AA1172" s="23" t="str">
        <f>IF(ISBLANK(Z1172),"",INDEX(호기!$A$1:$B$657,MATCH('생산계획(잉크)'!B1624,호기!$A$1:$A$657,0),2))</f>
        <v/>
      </c>
      <c r="AB1172" s="24">
        <f>X1172+Z1172-INDEX(표5[#All],MATCH(B1172,표5[[#All],[잉크]],0),5)</f>
        <v>0</v>
      </c>
      <c r="AC1172" s="21" t="str">
        <f>IFERROR(AB1172/INDEX(표5[#All],MATCH(B1172,표5[[#All],[잉크]],0),20),"")</f>
        <v/>
      </c>
      <c r="AD1172" s="23"/>
      <c r="AE1172" s="235"/>
      <c r="BB1172" s="472"/>
      <c r="BC1172" s="472"/>
      <c r="BD1172" s="472"/>
      <c r="BE1172" s="472"/>
      <c r="BF1172" s="472"/>
    </row>
    <row r="1173" spans="1:58" s="471" customFormat="1" ht="16.5" hidden="1" customHeight="1" x14ac:dyDescent="0.3">
      <c r="A1173" s="471" t="s">
        <v>4912</v>
      </c>
      <c r="B1173" s="5" t="s">
        <v>5247</v>
      </c>
      <c r="C1173" s="68"/>
      <c r="D1173" s="69" t="str">
        <f>IFERROR(C1173/INDEX(표5[#All],MATCH(B1173,표5[[#All],[잉크]],0),2),"")</f>
        <v/>
      </c>
      <c r="E1173" s="22">
        <f>$C1173-INDEX(표5[#All],MATCH(B1173,표5[[#All],[잉크]],0),24)</f>
        <v>0</v>
      </c>
      <c r="F1173" s="542"/>
      <c r="G1173" s="23" t="str">
        <f>IF(ISBLANK(F1173),"",INDEX(호기!$A$1:$B$657,MATCH('생산계획(잉크)'!B1625,호기!$A$1:$A$657,0),2))</f>
        <v/>
      </c>
      <c r="H1173" s="24">
        <f>C1173+F1173-INDEX(표5[#All],MATCH(B1173,표5[[#All],[잉크]],0),2)</f>
        <v>0</v>
      </c>
      <c r="I1173" s="21" t="str">
        <f>IFERROR(H1173/INDEX(표5[#All],MATCH(B1173,표5[[#All],[잉크]],0),5),"")</f>
        <v/>
      </c>
      <c r="J1173" s="542"/>
      <c r="K1173" s="25" t="str">
        <f>IF(ISBLANK(J1173),"",INDEX(호기!$A$1:$B$657,MATCH('생산계획(잉크)'!B1625,호기!$A$1:$A$657,0),2))</f>
        <v/>
      </c>
      <c r="L1173" s="24">
        <f>H1173+J1173-INDEX(표5[#All],MATCH(B1173,표5[[#All],[잉크]],0),5)</f>
        <v>0</v>
      </c>
      <c r="M1173" s="21" t="str">
        <f>IFERROR(L1173/INDEX(표5[#All],MATCH(B1173,표5[[#All],[잉크]],0),8),"")</f>
        <v/>
      </c>
      <c r="N1173" s="542"/>
      <c r="O1173" s="23" t="str">
        <f>IF(ISBLANK(N1173),"",INDEX(호기!$A$1:$B$657,MATCH('생산계획(잉크)'!B1625,호기!$A$1:$A$657,0),2))</f>
        <v/>
      </c>
      <c r="P1173" s="24">
        <f>L1173+N1173-INDEX(표5[#All],MATCH(B1173,표5[[#All],[잉크]],0),5)</f>
        <v>0</v>
      </c>
      <c r="Q1173" s="21" t="str">
        <f>IFERROR(P1173/INDEX(표5[#All],MATCH(B1173,표5[[#All],[잉크]],0),11),"")</f>
        <v/>
      </c>
      <c r="R1173" s="542"/>
      <c r="S1173" s="25" t="str">
        <f>IF(ISBLANK(R1173),"",INDEX(호기!$A$1:$B$657,MATCH('생산계획(잉크)'!B1625,호기!$A$1:$A$657,0),2))</f>
        <v/>
      </c>
      <c r="T1173" s="24">
        <f>P1173+R1173-INDEX(표5[#All],MATCH(B1173,표5[[#All],[잉크]],0),5)</f>
        <v>0</v>
      </c>
      <c r="U1173" s="21" t="str">
        <f>IFERROR(T1173/INDEX(표5[#All],MATCH(B1173,표5[[#All],[잉크]],0),14),"")</f>
        <v/>
      </c>
      <c r="V1173" s="542"/>
      <c r="W1173" s="23" t="str">
        <f>IF(ISBLANK(V1173),"",INDEX(호기!$A$1:$B$657,MATCH('생산계획(잉크)'!B1625,호기!$A$1:$A$657,0),2))</f>
        <v/>
      </c>
      <c r="X1173" s="24">
        <f>T1173+V1173-INDEX(표5[#All],MATCH(B1173,표5[[#All],[잉크]],0),5)</f>
        <v>0</v>
      </c>
      <c r="Y1173" s="21" t="str">
        <f>IFERROR(X1173/INDEX(표5[#All],MATCH(B1173,표5[[#All],[잉크]],0),17),"")</f>
        <v/>
      </c>
      <c r="Z1173" s="23"/>
      <c r="AA1173" s="23" t="str">
        <f>IF(ISBLANK(Z1173),"",INDEX(호기!$A$1:$B$657,MATCH('생산계획(잉크)'!B1625,호기!$A$1:$A$657,0),2))</f>
        <v/>
      </c>
      <c r="AB1173" s="24">
        <f>X1173+Z1173-INDEX(표5[#All],MATCH(B1173,표5[[#All],[잉크]],0),5)</f>
        <v>0</v>
      </c>
      <c r="AC1173" s="21" t="str">
        <f>IFERROR(AB1173/INDEX(표5[#All],MATCH(B1173,표5[[#All],[잉크]],0),20),"")</f>
        <v/>
      </c>
      <c r="AD1173" s="23"/>
      <c r="AE1173" s="235"/>
      <c r="BB1173" s="472"/>
      <c r="BC1173" s="472"/>
      <c r="BD1173" s="472"/>
      <c r="BE1173" s="472"/>
      <c r="BF1173" s="472"/>
    </row>
    <row r="1174" spans="1:58" s="471" customFormat="1" ht="16.5" hidden="1" customHeight="1" x14ac:dyDescent="0.3">
      <c r="A1174" s="471" t="s">
        <v>4912</v>
      </c>
      <c r="B1174" s="5" t="s">
        <v>5256</v>
      </c>
      <c r="C1174" s="68"/>
      <c r="D1174" s="69" t="str">
        <f>IFERROR(C1174/INDEX(표5[#All],MATCH(B1174,표5[[#All],[잉크]],0),2),"")</f>
        <v/>
      </c>
      <c r="E1174" s="22">
        <f>$C1174-INDEX(표5[#All],MATCH(B1174,표5[[#All],[잉크]],0),24)</f>
        <v>0</v>
      </c>
      <c r="F1174" s="542"/>
      <c r="G1174" s="23" t="str">
        <f>IF(ISBLANK(F1174),"",INDEX(호기!$A$1:$B$657,MATCH('생산계획(잉크)'!B1626,호기!$A$1:$A$657,0),2))</f>
        <v/>
      </c>
      <c r="H1174" s="24">
        <f>C1174+F1174-INDEX(표5[#All],MATCH(B1174,표5[[#All],[잉크]],0),2)</f>
        <v>0</v>
      </c>
      <c r="I1174" s="21" t="str">
        <f>IFERROR(H1174/INDEX(표5[#All],MATCH(B1174,표5[[#All],[잉크]],0),5),"")</f>
        <v/>
      </c>
      <c r="J1174" s="542"/>
      <c r="K1174" s="25" t="str">
        <f>IF(ISBLANK(J1174),"",INDEX(호기!$A$1:$B$657,MATCH('생산계획(잉크)'!B1626,호기!$A$1:$A$657,0),2))</f>
        <v/>
      </c>
      <c r="L1174" s="24">
        <f>H1174+J1174-INDEX(표5[#All],MATCH(B1174,표5[[#All],[잉크]],0),5)</f>
        <v>0</v>
      </c>
      <c r="M1174" s="21" t="str">
        <f>IFERROR(L1174/INDEX(표5[#All],MATCH(B1174,표5[[#All],[잉크]],0),8),"")</f>
        <v/>
      </c>
      <c r="N1174" s="542"/>
      <c r="O1174" s="23" t="str">
        <f>IF(ISBLANK(N1174),"",INDEX(호기!$A$1:$B$657,MATCH('생산계획(잉크)'!B1626,호기!$A$1:$A$657,0),2))</f>
        <v/>
      </c>
      <c r="P1174" s="24">
        <f>L1174+N1174-INDEX(표5[#All],MATCH(B1174,표5[[#All],[잉크]],0),5)</f>
        <v>0</v>
      </c>
      <c r="Q1174" s="21" t="str">
        <f>IFERROR(P1174/INDEX(표5[#All],MATCH(B1174,표5[[#All],[잉크]],0),11),"")</f>
        <v/>
      </c>
      <c r="R1174" s="542"/>
      <c r="S1174" s="25" t="str">
        <f>IF(ISBLANK(R1174),"",INDEX(호기!$A$1:$B$657,MATCH('생산계획(잉크)'!B1626,호기!$A$1:$A$657,0),2))</f>
        <v/>
      </c>
      <c r="T1174" s="24">
        <f>P1174+R1174-INDEX(표5[#All],MATCH(B1174,표5[[#All],[잉크]],0),5)</f>
        <v>0</v>
      </c>
      <c r="U1174" s="21" t="str">
        <f>IFERROR(T1174/INDEX(표5[#All],MATCH(B1174,표5[[#All],[잉크]],0),14),"")</f>
        <v/>
      </c>
      <c r="V1174" s="542"/>
      <c r="W1174" s="23" t="str">
        <f>IF(ISBLANK(V1174),"",INDEX(호기!$A$1:$B$657,MATCH('생산계획(잉크)'!B1626,호기!$A$1:$A$657,0),2))</f>
        <v/>
      </c>
      <c r="X1174" s="24">
        <f>T1174+V1174-INDEX(표5[#All],MATCH(B1174,표5[[#All],[잉크]],0),5)</f>
        <v>0</v>
      </c>
      <c r="Y1174" s="21" t="str">
        <f>IFERROR(X1174/INDEX(표5[#All],MATCH(B1174,표5[[#All],[잉크]],0),17),"")</f>
        <v/>
      </c>
      <c r="Z1174" s="23"/>
      <c r="AA1174" s="23" t="str">
        <f>IF(ISBLANK(Z1174),"",INDEX(호기!$A$1:$B$657,MATCH('생산계획(잉크)'!B1626,호기!$A$1:$A$657,0),2))</f>
        <v/>
      </c>
      <c r="AB1174" s="24">
        <f>X1174+Z1174-INDEX(표5[#All],MATCH(B1174,표5[[#All],[잉크]],0),5)</f>
        <v>0</v>
      </c>
      <c r="AC1174" s="21" t="str">
        <f>IFERROR(AB1174/INDEX(표5[#All],MATCH(B1174,표5[[#All],[잉크]],0),20),"")</f>
        <v/>
      </c>
      <c r="AD1174" s="23"/>
      <c r="AE1174" s="235"/>
      <c r="BB1174" s="472"/>
      <c r="BC1174" s="472"/>
      <c r="BD1174" s="472"/>
      <c r="BE1174" s="472"/>
      <c r="BF1174" s="472"/>
    </row>
    <row r="1175" spans="1:58" s="471" customFormat="1" ht="16.5" hidden="1" customHeight="1" x14ac:dyDescent="0.3">
      <c r="A1175" s="471" t="s">
        <v>4912</v>
      </c>
      <c r="B1175" s="5" t="s">
        <v>5220</v>
      </c>
      <c r="C1175" s="68"/>
      <c r="D1175" s="69" t="str">
        <f>IFERROR(C1175/INDEX(표5[#All],MATCH(B1175,표5[[#All],[잉크]],0),2),"")</f>
        <v/>
      </c>
      <c r="E1175" s="22">
        <f>$C1175-INDEX(표5[#All],MATCH(B1175,표5[[#All],[잉크]],0),24)</f>
        <v>0</v>
      </c>
      <c r="F1175" s="542"/>
      <c r="G1175" s="23" t="str">
        <f>IF(ISBLANK(F1175),"",INDEX(호기!$A$1:$B$657,MATCH('생산계획(잉크)'!B1627,호기!$A$1:$A$657,0),2))</f>
        <v/>
      </c>
      <c r="H1175" s="24">
        <f>C1175+F1175-INDEX(표5[#All],MATCH(B1175,표5[[#All],[잉크]],0),2)</f>
        <v>0</v>
      </c>
      <c r="I1175" s="21" t="str">
        <f>IFERROR(H1175/INDEX(표5[#All],MATCH(B1175,표5[[#All],[잉크]],0),5),"")</f>
        <v/>
      </c>
      <c r="J1175" s="542"/>
      <c r="K1175" s="25" t="str">
        <f>IF(ISBLANK(J1175),"",INDEX(호기!$A$1:$B$657,MATCH('생산계획(잉크)'!B1627,호기!$A$1:$A$657,0),2))</f>
        <v/>
      </c>
      <c r="L1175" s="24">
        <f>H1175+J1175-INDEX(표5[#All],MATCH(B1175,표5[[#All],[잉크]],0),5)</f>
        <v>0</v>
      </c>
      <c r="M1175" s="21" t="str">
        <f>IFERROR(L1175/INDEX(표5[#All],MATCH(B1175,표5[[#All],[잉크]],0),8),"")</f>
        <v/>
      </c>
      <c r="N1175" s="542"/>
      <c r="O1175" s="23" t="str">
        <f>IF(ISBLANK(N1175),"",INDEX(호기!$A$1:$B$657,MATCH('생산계획(잉크)'!B1627,호기!$A$1:$A$657,0),2))</f>
        <v/>
      </c>
      <c r="P1175" s="24">
        <f>L1175+N1175-INDEX(표5[#All],MATCH(B1175,표5[[#All],[잉크]],0),5)</f>
        <v>0</v>
      </c>
      <c r="Q1175" s="21" t="str">
        <f>IFERROR(P1175/INDEX(표5[#All],MATCH(B1175,표5[[#All],[잉크]],0),11),"")</f>
        <v/>
      </c>
      <c r="R1175" s="542"/>
      <c r="S1175" s="25" t="str">
        <f>IF(ISBLANK(R1175),"",INDEX(호기!$A$1:$B$657,MATCH('생산계획(잉크)'!B1627,호기!$A$1:$A$657,0),2))</f>
        <v/>
      </c>
      <c r="T1175" s="24">
        <f>P1175+R1175-INDEX(표5[#All],MATCH(B1175,표5[[#All],[잉크]],0),5)</f>
        <v>0</v>
      </c>
      <c r="U1175" s="21" t="str">
        <f>IFERROR(T1175/INDEX(표5[#All],MATCH(B1175,표5[[#All],[잉크]],0),14),"")</f>
        <v/>
      </c>
      <c r="V1175" s="542"/>
      <c r="W1175" s="23" t="str">
        <f>IF(ISBLANK(V1175),"",INDEX(호기!$A$1:$B$657,MATCH('생산계획(잉크)'!B1627,호기!$A$1:$A$657,0),2))</f>
        <v/>
      </c>
      <c r="X1175" s="24">
        <f>T1175+V1175-INDEX(표5[#All],MATCH(B1175,표5[[#All],[잉크]],0),5)</f>
        <v>0</v>
      </c>
      <c r="Y1175" s="21" t="str">
        <f>IFERROR(X1175/INDEX(표5[#All],MATCH(B1175,표5[[#All],[잉크]],0),17),"")</f>
        <v/>
      </c>
      <c r="Z1175" s="23"/>
      <c r="AA1175" s="23" t="str">
        <f>IF(ISBLANK(Z1175),"",INDEX(호기!$A$1:$B$657,MATCH('생산계획(잉크)'!B1627,호기!$A$1:$A$657,0),2))</f>
        <v/>
      </c>
      <c r="AB1175" s="24">
        <f>X1175+Z1175-INDEX(표5[#All],MATCH(B1175,표5[[#All],[잉크]],0),5)</f>
        <v>0</v>
      </c>
      <c r="AC1175" s="21" t="str">
        <f>IFERROR(AB1175/INDEX(표5[#All],MATCH(B1175,표5[[#All],[잉크]],0),20),"")</f>
        <v/>
      </c>
      <c r="AD1175" s="23"/>
      <c r="AE1175" s="235"/>
      <c r="BB1175" s="472"/>
      <c r="BC1175" s="472"/>
      <c r="BD1175" s="472"/>
      <c r="BE1175" s="472"/>
      <c r="BF1175" s="472"/>
    </row>
    <row r="1176" spans="1:58" s="471" customFormat="1" ht="16.5" hidden="1" customHeight="1" x14ac:dyDescent="0.3">
      <c r="A1176" s="471" t="s">
        <v>4912</v>
      </c>
      <c r="B1176" s="5" t="s">
        <v>5287</v>
      </c>
      <c r="C1176" s="68"/>
      <c r="D1176" s="69" t="str">
        <f>IFERROR(C1176/INDEX(표5[#All],MATCH(B1176,표5[[#All],[잉크]],0),2),"")</f>
        <v/>
      </c>
      <c r="E1176" s="22">
        <f>$C1176-INDEX(표5[#All],MATCH(B1176,표5[[#All],[잉크]],0),24)</f>
        <v>0</v>
      </c>
      <c r="F1176" s="542"/>
      <c r="G1176" s="23" t="str">
        <f>IF(ISBLANK(F1176),"",INDEX(호기!$A$1:$B$657,MATCH('생산계획(잉크)'!B1628,호기!$A$1:$A$657,0),2))</f>
        <v/>
      </c>
      <c r="H1176" s="24">
        <f>C1176+F1176-INDEX(표5[#All],MATCH(B1176,표5[[#All],[잉크]],0),2)</f>
        <v>0</v>
      </c>
      <c r="I1176" s="21" t="str">
        <f>IFERROR(H1176/INDEX(표5[#All],MATCH(B1176,표5[[#All],[잉크]],0),5),"")</f>
        <v/>
      </c>
      <c r="J1176" s="542"/>
      <c r="K1176" s="25" t="str">
        <f>IF(ISBLANK(J1176),"",INDEX(호기!$A$1:$B$657,MATCH('생산계획(잉크)'!B1628,호기!$A$1:$A$657,0),2))</f>
        <v/>
      </c>
      <c r="L1176" s="24">
        <f>H1176+J1176-INDEX(표5[#All],MATCH(B1176,표5[[#All],[잉크]],0),5)</f>
        <v>0</v>
      </c>
      <c r="M1176" s="21" t="str">
        <f>IFERROR(L1176/INDEX(표5[#All],MATCH(B1176,표5[[#All],[잉크]],0),8),"")</f>
        <v/>
      </c>
      <c r="N1176" s="542"/>
      <c r="O1176" s="23" t="str">
        <f>IF(ISBLANK(N1176),"",INDEX(호기!$A$1:$B$657,MATCH('생산계획(잉크)'!B1628,호기!$A$1:$A$657,0),2))</f>
        <v/>
      </c>
      <c r="P1176" s="24">
        <f>L1176+N1176-INDEX(표5[#All],MATCH(B1176,표5[[#All],[잉크]],0),5)</f>
        <v>0</v>
      </c>
      <c r="Q1176" s="21" t="str">
        <f>IFERROR(P1176/INDEX(표5[#All],MATCH(B1176,표5[[#All],[잉크]],0),11),"")</f>
        <v/>
      </c>
      <c r="R1176" s="542"/>
      <c r="S1176" s="25" t="str">
        <f>IF(ISBLANK(R1176),"",INDEX(호기!$A$1:$B$657,MATCH('생산계획(잉크)'!B1628,호기!$A$1:$A$657,0),2))</f>
        <v/>
      </c>
      <c r="T1176" s="24">
        <f>P1176+R1176-INDEX(표5[#All],MATCH(B1176,표5[[#All],[잉크]],0),5)</f>
        <v>0</v>
      </c>
      <c r="U1176" s="21" t="str">
        <f>IFERROR(T1176/INDEX(표5[#All],MATCH(B1176,표5[[#All],[잉크]],0),14),"")</f>
        <v/>
      </c>
      <c r="V1176" s="542"/>
      <c r="W1176" s="23" t="str">
        <f>IF(ISBLANK(V1176),"",INDEX(호기!$A$1:$B$657,MATCH('생산계획(잉크)'!B1628,호기!$A$1:$A$657,0),2))</f>
        <v/>
      </c>
      <c r="X1176" s="24">
        <f>T1176+V1176-INDEX(표5[#All],MATCH(B1176,표5[[#All],[잉크]],0),5)</f>
        <v>0</v>
      </c>
      <c r="Y1176" s="21" t="str">
        <f>IFERROR(X1176/INDEX(표5[#All],MATCH(B1176,표5[[#All],[잉크]],0),17),"")</f>
        <v/>
      </c>
      <c r="Z1176" s="23"/>
      <c r="AA1176" s="23" t="str">
        <f>IF(ISBLANK(Z1176),"",INDEX(호기!$A$1:$B$657,MATCH('생산계획(잉크)'!B1628,호기!$A$1:$A$657,0),2))</f>
        <v/>
      </c>
      <c r="AB1176" s="24">
        <f>X1176+Z1176-INDEX(표5[#All],MATCH(B1176,표5[[#All],[잉크]],0),5)</f>
        <v>0</v>
      </c>
      <c r="AC1176" s="21" t="str">
        <f>IFERROR(AB1176/INDEX(표5[#All],MATCH(B1176,표5[[#All],[잉크]],0),20),"")</f>
        <v/>
      </c>
      <c r="AD1176" s="23"/>
      <c r="AE1176" s="235"/>
      <c r="BB1176" s="472"/>
      <c r="BC1176" s="472"/>
      <c r="BD1176" s="472"/>
      <c r="BE1176" s="472"/>
      <c r="BF1176" s="472"/>
    </row>
    <row r="1177" spans="1:58" s="471" customFormat="1" ht="16.5" hidden="1" customHeight="1" x14ac:dyDescent="0.3">
      <c r="A1177" s="471" t="s">
        <v>5057</v>
      </c>
      <c r="B1177" s="5" t="s">
        <v>5263</v>
      </c>
      <c r="C1177" s="68"/>
      <c r="D1177" s="69" t="str">
        <f>IFERROR(C1177/INDEX(표5[#All],MATCH(B1177,표5[[#All],[잉크]],0),2),"")</f>
        <v/>
      </c>
      <c r="E1177" s="22">
        <f>$C1177-INDEX(표5[#All],MATCH(B1177,표5[[#All],[잉크]],0),24)</f>
        <v>0</v>
      </c>
      <c r="F1177" s="542"/>
      <c r="G1177" s="23" t="str">
        <f>IF(ISBLANK(F1177),"",INDEX(호기!$A$1:$B$657,MATCH('생산계획(잉크)'!B1629,호기!$A$1:$A$657,0),2))</f>
        <v/>
      </c>
      <c r="H1177" s="24">
        <f>C1177+F1177-INDEX(표5[#All],MATCH(B1177,표5[[#All],[잉크]],0),2)</f>
        <v>0</v>
      </c>
      <c r="I1177" s="21" t="str">
        <f>IFERROR(H1177/INDEX(표5[#All],MATCH(B1177,표5[[#All],[잉크]],0),5),"")</f>
        <v/>
      </c>
      <c r="J1177" s="542"/>
      <c r="K1177" s="25" t="str">
        <f>IF(ISBLANK(J1177),"",INDEX(호기!$A$1:$B$657,MATCH('생산계획(잉크)'!B1629,호기!$A$1:$A$657,0),2))</f>
        <v/>
      </c>
      <c r="L1177" s="24">
        <f>H1177+J1177-INDEX(표5[#All],MATCH(B1177,표5[[#All],[잉크]],0),5)</f>
        <v>0</v>
      </c>
      <c r="M1177" s="21" t="str">
        <f>IFERROR(L1177/INDEX(표5[#All],MATCH(B1177,표5[[#All],[잉크]],0),8),"")</f>
        <v/>
      </c>
      <c r="N1177" s="542"/>
      <c r="O1177" s="23" t="str">
        <f>IF(ISBLANK(N1177),"",INDEX(호기!$A$1:$B$657,MATCH('생산계획(잉크)'!B1629,호기!$A$1:$A$657,0),2))</f>
        <v/>
      </c>
      <c r="P1177" s="24">
        <f>L1177+N1177-INDEX(표5[#All],MATCH(B1177,표5[[#All],[잉크]],0),5)</f>
        <v>0</v>
      </c>
      <c r="Q1177" s="21" t="str">
        <f>IFERROR(P1177/INDEX(표5[#All],MATCH(B1177,표5[[#All],[잉크]],0),11),"")</f>
        <v/>
      </c>
      <c r="R1177" s="542"/>
      <c r="S1177" s="25" t="str">
        <f>IF(ISBLANK(R1177),"",INDEX(호기!$A$1:$B$657,MATCH('생산계획(잉크)'!B1629,호기!$A$1:$A$657,0),2))</f>
        <v/>
      </c>
      <c r="T1177" s="24">
        <f>P1177+R1177-INDEX(표5[#All],MATCH(B1177,표5[[#All],[잉크]],0),5)</f>
        <v>0</v>
      </c>
      <c r="U1177" s="21" t="str">
        <f>IFERROR(T1177/INDEX(표5[#All],MATCH(B1177,표5[[#All],[잉크]],0),14),"")</f>
        <v/>
      </c>
      <c r="V1177" s="542"/>
      <c r="W1177" s="23" t="str">
        <f>IF(ISBLANK(V1177),"",INDEX(호기!$A$1:$B$657,MATCH('생산계획(잉크)'!B1629,호기!$A$1:$A$657,0),2))</f>
        <v/>
      </c>
      <c r="X1177" s="24">
        <f>T1177+V1177-INDEX(표5[#All],MATCH(B1177,표5[[#All],[잉크]],0),5)</f>
        <v>0</v>
      </c>
      <c r="Y1177" s="21" t="str">
        <f>IFERROR(X1177/INDEX(표5[#All],MATCH(B1177,표5[[#All],[잉크]],0),17),"")</f>
        <v/>
      </c>
      <c r="Z1177" s="23"/>
      <c r="AA1177" s="23" t="str">
        <f>IF(ISBLANK(Z1177),"",INDEX(호기!$A$1:$B$657,MATCH('생산계획(잉크)'!B1629,호기!$A$1:$A$657,0),2))</f>
        <v/>
      </c>
      <c r="AB1177" s="24">
        <f>X1177+Z1177-INDEX(표5[#All],MATCH(B1177,표5[[#All],[잉크]],0),5)</f>
        <v>0</v>
      </c>
      <c r="AC1177" s="21" t="str">
        <f>IFERROR(AB1177/INDEX(표5[#All],MATCH(B1177,표5[[#All],[잉크]],0),20),"")</f>
        <v/>
      </c>
      <c r="AD1177" s="23"/>
      <c r="AE1177" s="235"/>
      <c r="BB1177" s="472"/>
      <c r="BC1177" s="472"/>
      <c r="BD1177" s="472"/>
      <c r="BE1177" s="472"/>
      <c r="BF1177" s="472"/>
    </row>
    <row r="1178" spans="1:58" s="471" customFormat="1" ht="16.5" hidden="1" customHeight="1" x14ac:dyDescent="0.3">
      <c r="A1178" s="471" t="s">
        <v>4912</v>
      </c>
      <c r="B1178" s="5" t="s">
        <v>5267</v>
      </c>
      <c r="C1178" s="68"/>
      <c r="D1178" s="69" t="str">
        <f>IFERROR(C1178/INDEX(표5[#All],MATCH(B1178,표5[[#All],[잉크]],0),2),"")</f>
        <v/>
      </c>
      <c r="E1178" s="22">
        <f>$C1178-INDEX(표5[#All],MATCH(B1178,표5[[#All],[잉크]],0),24)</f>
        <v>0</v>
      </c>
      <c r="F1178" s="542"/>
      <c r="G1178" s="23" t="str">
        <f>IF(ISBLANK(F1178),"",INDEX(호기!$A$1:$B$657,MATCH('생산계획(잉크)'!B1630,호기!$A$1:$A$657,0),2))</f>
        <v/>
      </c>
      <c r="H1178" s="24">
        <f>C1178+F1178-INDEX(표5[#All],MATCH(B1178,표5[[#All],[잉크]],0),2)</f>
        <v>0</v>
      </c>
      <c r="I1178" s="21" t="str">
        <f>IFERROR(H1178/INDEX(표5[#All],MATCH(B1178,표5[[#All],[잉크]],0),5),"")</f>
        <v/>
      </c>
      <c r="J1178" s="542"/>
      <c r="K1178" s="25" t="str">
        <f>IF(ISBLANK(J1178),"",INDEX(호기!$A$1:$B$657,MATCH('생산계획(잉크)'!B1630,호기!$A$1:$A$657,0),2))</f>
        <v/>
      </c>
      <c r="L1178" s="24">
        <f>H1178+J1178-INDEX(표5[#All],MATCH(B1178,표5[[#All],[잉크]],0),5)</f>
        <v>0</v>
      </c>
      <c r="M1178" s="21" t="str">
        <f>IFERROR(L1178/INDEX(표5[#All],MATCH(B1178,표5[[#All],[잉크]],0),8),"")</f>
        <v/>
      </c>
      <c r="N1178" s="542"/>
      <c r="O1178" s="23" t="str">
        <f>IF(ISBLANK(N1178),"",INDEX(호기!$A$1:$B$657,MATCH('생산계획(잉크)'!B1630,호기!$A$1:$A$657,0),2))</f>
        <v/>
      </c>
      <c r="P1178" s="24">
        <f>L1178+N1178-INDEX(표5[#All],MATCH(B1178,표5[[#All],[잉크]],0),5)</f>
        <v>0</v>
      </c>
      <c r="Q1178" s="21" t="str">
        <f>IFERROR(P1178/INDEX(표5[#All],MATCH(B1178,표5[[#All],[잉크]],0),11),"")</f>
        <v/>
      </c>
      <c r="R1178" s="542"/>
      <c r="S1178" s="25" t="str">
        <f>IF(ISBLANK(R1178),"",INDEX(호기!$A$1:$B$657,MATCH('생산계획(잉크)'!B1630,호기!$A$1:$A$657,0),2))</f>
        <v/>
      </c>
      <c r="T1178" s="24">
        <f>P1178+R1178-INDEX(표5[#All],MATCH(B1178,표5[[#All],[잉크]],0),5)</f>
        <v>0</v>
      </c>
      <c r="U1178" s="21" t="str">
        <f>IFERROR(T1178/INDEX(표5[#All],MATCH(B1178,표5[[#All],[잉크]],0),14),"")</f>
        <v/>
      </c>
      <c r="V1178" s="542"/>
      <c r="W1178" s="23" t="str">
        <f>IF(ISBLANK(V1178),"",INDEX(호기!$A$1:$B$657,MATCH('생산계획(잉크)'!B1630,호기!$A$1:$A$657,0),2))</f>
        <v/>
      </c>
      <c r="X1178" s="24">
        <f>T1178+V1178-INDEX(표5[#All],MATCH(B1178,표5[[#All],[잉크]],0),5)</f>
        <v>0</v>
      </c>
      <c r="Y1178" s="21" t="str">
        <f>IFERROR(X1178/INDEX(표5[#All],MATCH(B1178,표5[[#All],[잉크]],0),17),"")</f>
        <v/>
      </c>
      <c r="Z1178" s="23"/>
      <c r="AA1178" s="23" t="str">
        <f>IF(ISBLANK(Z1178),"",INDEX(호기!$A$1:$B$657,MATCH('생산계획(잉크)'!B1630,호기!$A$1:$A$657,0),2))</f>
        <v/>
      </c>
      <c r="AB1178" s="24">
        <f>X1178+Z1178-INDEX(표5[#All],MATCH(B1178,표5[[#All],[잉크]],0),5)</f>
        <v>0</v>
      </c>
      <c r="AC1178" s="21" t="str">
        <f>IFERROR(AB1178/INDEX(표5[#All],MATCH(B1178,표5[[#All],[잉크]],0),20),"")</f>
        <v/>
      </c>
      <c r="AD1178" s="23"/>
      <c r="AE1178" s="235"/>
      <c r="BB1178" s="472"/>
      <c r="BC1178" s="472"/>
      <c r="BD1178" s="472"/>
      <c r="BE1178" s="472"/>
      <c r="BF1178" s="472"/>
    </row>
    <row r="1179" spans="1:58" s="471" customFormat="1" ht="16.5" hidden="1" customHeight="1" x14ac:dyDescent="0.3">
      <c r="A1179" s="471" t="s">
        <v>4912</v>
      </c>
      <c r="B1179" s="5" t="s">
        <v>5270</v>
      </c>
      <c r="C1179" s="68"/>
      <c r="D1179" s="69" t="str">
        <f>IFERROR(C1179/INDEX(표5[#All],MATCH(B1179,표5[[#All],[잉크]],0),2),"")</f>
        <v/>
      </c>
      <c r="E1179" s="22">
        <f>$C1179-INDEX(표5[#All],MATCH(B1179,표5[[#All],[잉크]],0),24)</f>
        <v>0</v>
      </c>
      <c r="F1179" s="542"/>
      <c r="G1179" s="23" t="str">
        <f>IF(ISBLANK(F1179),"",INDEX(호기!$A$1:$B$657,MATCH('생산계획(잉크)'!B1631,호기!$A$1:$A$657,0),2))</f>
        <v/>
      </c>
      <c r="H1179" s="24">
        <f>C1179+F1179-INDEX(표5[#All],MATCH(B1179,표5[[#All],[잉크]],0),2)</f>
        <v>0</v>
      </c>
      <c r="I1179" s="21" t="str">
        <f>IFERROR(H1179/INDEX(표5[#All],MATCH(B1179,표5[[#All],[잉크]],0),5),"")</f>
        <v/>
      </c>
      <c r="J1179" s="542"/>
      <c r="K1179" s="25" t="str">
        <f>IF(ISBLANK(J1179),"",INDEX(호기!$A$1:$B$657,MATCH('생산계획(잉크)'!B1631,호기!$A$1:$A$657,0),2))</f>
        <v/>
      </c>
      <c r="L1179" s="24">
        <f>H1179+J1179-INDEX(표5[#All],MATCH(B1179,표5[[#All],[잉크]],0),5)</f>
        <v>0</v>
      </c>
      <c r="M1179" s="21" t="str">
        <f>IFERROR(L1179/INDEX(표5[#All],MATCH(B1179,표5[[#All],[잉크]],0),8),"")</f>
        <v/>
      </c>
      <c r="N1179" s="542"/>
      <c r="O1179" s="23" t="str">
        <f>IF(ISBLANK(N1179),"",INDEX(호기!$A$1:$B$657,MATCH('생산계획(잉크)'!B1631,호기!$A$1:$A$657,0),2))</f>
        <v/>
      </c>
      <c r="P1179" s="24">
        <f>L1179+N1179-INDEX(표5[#All],MATCH(B1179,표5[[#All],[잉크]],0),5)</f>
        <v>0</v>
      </c>
      <c r="Q1179" s="21" t="str">
        <f>IFERROR(P1179/INDEX(표5[#All],MATCH(B1179,표5[[#All],[잉크]],0),11),"")</f>
        <v/>
      </c>
      <c r="R1179" s="542"/>
      <c r="S1179" s="25" t="str">
        <f>IF(ISBLANK(R1179),"",INDEX(호기!$A$1:$B$657,MATCH('생산계획(잉크)'!B1631,호기!$A$1:$A$657,0),2))</f>
        <v/>
      </c>
      <c r="T1179" s="24">
        <f>P1179+R1179-INDEX(표5[#All],MATCH(B1179,표5[[#All],[잉크]],0),5)</f>
        <v>0</v>
      </c>
      <c r="U1179" s="21" t="str">
        <f>IFERROR(T1179/INDEX(표5[#All],MATCH(B1179,표5[[#All],[잉크]],0),14),"")</f>
        <v/>
      </c>
      <c r="V1179" s="542"/>
      <c r="W1179" s="23" t="str">
        <f>IF(ISBLANK(V1179),"",INDEX(호기!$A$1:$B$657,MATCH('생산계획(잉크)'!B1631,호기!$A$1:$A$657,0),2))</f>
        <v/>
      </c>
      <c r="X1179" s="24">
        <f>T1179+V1179-INDEX(표5[#All],MATCH(B1179,표5[[#All],[잉크]],0),5)</f>
        <v>0</v>
      </c>
      <c r="Y1179" s="21" t="str">
        <f>IFERROR(X1179/INDEX(표5[#All],MATCH(B1179,표5[[#All],[잉크]],0),17),"")</f>
        <v/>
      </c>
      <c r="Z1179" s="23"/>
      <c r="AA1179" s="23" t="str">
        <f>IF(ISBLANK(Z1179),"",INDEX(호기!$A$1:$B$657,MATCH('생산계획(잉크)'!B1631,호기!$A$1:$A$657,0),2))</f>
        <v/>
      </c>
      <c r="AB1179" s="24">
        <f>X1179+Z1179-INDEX(표5[#All],MATCH(B1179,표5[[#All],[잉크]],0),5)</f>
        <v>0</v>
      </c>
      <c r="AC1179" s="21" t="str">
        <f>IFERROR(AB1179/INDEX(표5[#All],MATCH(B1179,표5[[#All],[잉크]],0),20),"")</f>
        <v/>
      </c>
      <c r="AD1179" s="23"/>
      <c r="AE1179" s="235"/>
      <c r="BB1179" s="472"/>
      <c r="BC1179" s="472"/>
      <c r="BD1179" s="472"/>
      <c r="BE1179" s="472"/>
      <c r="BF1179" s="472"/>
    </row>
    <row r="1180" spans="1:58" s="471" customFormat="1" ht="16.5" hidden="1" customHeight="1" x14ac:dyDescent="0.3">
      <c r="A1180" s="471" t="s">
        <v>4912</v>
      </c>
      <c r="B1180" s="5" t="s">
        <v>5269</v>
      </c>
      <c r="C1180" s="68"/>
      <c r="D1180" s="69" t="str">
        <f>IFERROR(C1180/INDEX(표5[#All],MATCH(B1180,표5[[#All],[잉크]],0),2),"")</f>
        <v/>
      </c>
      <c r="E1180" s="22">
        <f>$C1180-INDEX(표5[#All],MATCH(B1180,표5[[#All],[잉크]],0),24)</f>
        <v>0</v>
      </c>
      <c r="F1180" s="542"/>
      <c r="G1180" s="23" t="str">
        <f>IF(ISBLANK(F1180),"",INDEX(호기!$A$1:$B$657,MATCH('생산계획(잉크)'!B1632,호기!$A$1:$A$657,0),2))</f>
        <v/>
      </c>
      <c r="H1180" s="24">
        <f>C1180+F1180-INDEX(표5[#All],MATCH(B1180,표5[[#All],[잉크]],0),2)</f>
        <v>0</v>
      </c>
      <c r="I1180" s="21" t="str">
        <f>IFERROR(H1180/INDEX(표5[#All],MATCH(B1180,표5[[#All],[잉크]],0),5),"")</f>
        <v/>
      </c>
      <c r="J1180" s="542"/>
      <c r="K1180" s="25" t="str">
        <f>IF(ISBLANK(J1180),"",INDEX(호기!$A$1:$B$657,MATCH('생산계획(잉크)'!B1632,호기!$A$1:$A$657,0),2))</f>
        <v/>
      </c>
      <c r="L1180" s="24">
        <f>H1180+J1180-INDEX(표5[#All],MATCH(B1180,표5[[#All],[잉크]],0),5)</f>
        <v>0</v>
      </c>
      <c r="M1180" s="21" t="str">
        <f>IFERROR(L1180/INDEX(표5[#All],MATCH(B1180,표5[[#All],[잉크]],0),8),"")</f>
        <v/>
      </c>
      <c r="N1180" s="542"/>
      <c r="O1180" s="23" t="str">
        <f>IF(ISBLANK(N1180),"",INDEX(호기!$A$1:$B$657,MATCH('생산계획(잉크)'!B1632,호기!$A$1:$A$657,0),2))</f>
        <v/>
      </c>
      <c r="P1180" s="24">
        <f>L1180+N1180-INDEX(표5[#All],MATCH(B1180,표5[[#All],[잉크]],0),5)</f>
        <v>0</v>
      </c>
      <c r="Q1180" s="21" t="str">
        <f>IFERROR(P1180/INDEX(표5[#All],MATCH(B1180,표5[[#All],[잉크]],0),11),"")</f>
        <v/>
      </c>
      <c r="R1180" s="542"/>
      <c r="S1180" s="25" t="str">
        <f>IF(ISBLANK(R1180),"",INDEX(호기!$A$1:$B$657,MATCH('생산계획(잉크)'!B1632,호기!$A$1:$A$657,0),2))</f>
        <v/>
      </c>
      <c r="T1180" s="24">
        <f>P1180+R1180-INDEX(표5[#All],MATCH(B1180,표5[[#All],[잉크]],0),5)</f>
        <v>0</v>
      </c>
      <c r="U1180" s="21" t="str">
        <f>IFERROR(T1180/INDEX(표5[#All],MATCH(B1180,표5[[#All],[잉크]],0),14),"")</f>
        <v/>
      </c>
      <c r="V1180" s="542"/>
      <c r="W1180" s="23" t="str">
        <f>IF(ISBLANK(V1180),"",INDEX(호기!$A$1:$B$657,MATCH('생산계획(잉크)'!B1632,호기!$A$1:$A$657,0),2))</f>
        <v/>
      </c>
      <c r="X1180" s="24">
        <f>T1180+V1180-INDEX(표5[#All],MATCH(B1180,표5[[#All],[잉크]],0),5)</f>
        <v>0</v>
      </c>
      <c r="Y1180" s="21" t="str">
        <f>IFERROR(X1180/INDEX(표5[#All],MATCH(B1180,표5[[#All],[잉크]],0),17),"")</f>
        <v/>
      </c>
      <c r="Z1180" s="23"/>
      <c r="AA1180" s="23" t="str">
        <f>IF(ISBLANK(Z1180),"",INDEX(호기!$A$1:$B$657,MATCH('생산계획(잉크)'!B1632,호기!$A$1:$A$657,0),2))</f>
        <v/>
      </c>
      <c r="AB1180" s="24">
        <f>X1180+Z1180-INDEX(표5[#All],MATCH(B1180,표5[[#All],[잉크]],0),5)</f>
        <v>0</v>
      </c>
      <c r="AC1180" s="21" t="str">
        <f>IFERROR(AB1180/INDEX(표5[#All],MATCH(B1180,표5[[#All],[잉크]],0),20),"")</f>
        <v/>
      </c>
      <c r="AD1180" s="23"/>
      <c r="AE1180" s="235"/>
      <c r="BB1180" s="472"/>
      <c r="BC1180" s="472"/>
      <c r="BD1180" s="472"/>
      <c r="BE1180" s="472"/>
      <c r="BF1180" s="472"/>
    </row>
    <row r="1181" spans="1:58" s="471" customFormat="1" ht="16.5" hidden="1" customHeight="1" x14ac:dyDescent="0.3">
      <c r="A1181" s="471" t="s">
        <v>4912</v>
      </c>
      <c r="B1181" s="5" t="s">
        <v>5313</v>
      </c>
      <c r="C1181" s="68"/>
      <c r="D1181" s="69" t="str">
        <f>IFERROR(C1181/INDEX(표5[#All],MATCH(B1181,표5[[#All],[잉크]],0),2),"")</f>
        <v/>
      </c>
      <c r="E1181" s="22">
        <f>$C1181-INDEX(표5[#All],MATCH(B1181,표5[[#All],[잉크]],0),24)</f>
        <v>0</v>
      </c>
      <c r="F1181" s="542"/>
      <c r="G1181" s="23" t="str">
        <f>IF(ISBLANK(F1181),"",INDEX(호기!$A$1:$B$657,MATCH('생산계획(잉크)'!B1633,호기!$A$1:$A$657,0),2))</f>
        <v/>
      </c>
      <c r="H1181" s="24">
        <f>C1181+F1181-INDEX(표5[#All],MATCH(B1181,표5[[#All],[잉크]],0),2)</f>
        <v>0</v>
      </c>
      <c r="I1181" s="21" t="str">
        <f>IFERROR(H1181/INDEX(표5[#All],MATCH(B1181,표5[[#All],[잉크]],0),5),"")</f>
        <v/>
      </c>
      <c r="J1181" s="542"/>
      <c r="K1181" s="25" t="str">
        <f>IF(ISBLANK(J1181),"",INDEX(호기!$A$1:$B$657,MATCH('생산계획(잉크)'!B1633,호기!$A$1:$A$657,0),2))</f>
        <v/>
      </c>
      <c r="L1181" s="24">
        <f>H1181+J1181-INDEX(표5[#All],MATCH(B1181,표5[[#All],[잉크]],0),5)</f>
        <v>0</v>
      </c>
      <c r="M1181" s="21" t="str">
        <f>IFERROR(L1181/INDEX(표5[#All],MATCH(B1181,표5[[#All],[잉크]],0),8),"")</f>
        <v/>
      </c>
      <c r="N1181" s="542"/>
      <c r="O1181" s="23" t="str">
        <f>IF(ISBLANK(N1181),"",INDEX(호기!$A$1:$B$657,MATCH('생산계획(잉크)'!B1633,호기!$A$1:$A$657,0),2))</f>
        <v/>
      </c>
      <c r="P1181" s="24">
        <f>L1181+N1181-INDEX(표5[#All],MATCH(B1181,표5[[#All],[잉크]],0),5)</f>
        <v>0</v>
      </c>
      <c r="Q1181" s="21" t="str">
        <f>IFERROR(P1181/INDEX(표5[#All],MATCH(B1181,표5[[#All],[잉크]],0),11),"")</f>
        <v/>
      </c>
      <c r="R1181" s="542"/>
      <c r="S1181" s="25" t="str">
        <f>IF(ISBLANK(R1181),"",INDEX(호기!$A$1:$B$657,MATCH('생산계획(잉크)'!B1633,호기!$A$1:$A$657,0),2))</f>
        <v/>
      </c>
      <c r="T1181" s="24">
        <f>P1181+R1181-INDEX(표5[#All],MATCH(B1181,표5[[#All],[잉크]],0),5)</f>
        <v>0</v>
      </c>
      <c r="U1181" s="21" t="str">
        <f>IFERROR(T1181/INDEX(표5[#All],MATCH(B1181,표5[[#All],[잉크]],0),14),"")</f>
        <v/>
      </c>
      <c r="V1181" s="542"/>
      <c r="W1181" s="23" t="str">
        <f>IF(ISBLANK(V1181),"",INDEX(호기!$A$1:$B$657,MATCH('생산계획(잉크)'!B1633,호기!$A$1:$A$657,0),2))</f>
        <v/>
      </c>
      <c r="X1181" s="24">
        <f>T1181+V1181-INDEX(표5[#All],MATCH(B1181,표5[[#All],[잉크]],0),5)</f>
        <v>0</v>
      </c>
      <c r="Y1181" s="21" t="str">
        <f>IFERROR(X1181/INDEX(표5[#All],MATCH(B1181,표5[[#All],[잉크]],0),17),"")</f>
        <v/>
      </c>
      <c r="Z1181" s="23"/>
      <c r="AA1181" s="23" t="str">
        <f>IF(ISBLANK(Z1181),"",INDEX(호기!$A$1:$B$657,MATCH('생산계획(잉크)'!B1633,호기!$A$1:$A$657,0),2))</f>
        <v/>
      </c>
      <c r="AB1181" s="24">
        <f>X1181+Z1181-INDEX(표5[#All],MATCH(B1181,표5[[#All],[잉크]],0),5)</f>
        <v>0</v>
      </c>
      <c r="AC1181" s="21" t="str">
        <f>IFERROR(AB1181/INDEX(표5[#All],MATCH(B1181,표5[[#All],[잉크]],0),20),"")</f>
        <v/>
      </c>
      <c r="AD1181" s="23"/>
      <c r="AE1181" s="235"/>
      <c r="BB1181" s="472"/>
      <c r="BC1181" s="472"/>
      <c r="BD1181" s="472"/>
      <c r="BE1181" s="472"/>
      <c r="BF1181" s="472"/>
    </row>
    <row r="1182" spans="1:58" s="471" customFormat="1" ht="16.5" hidden="1" customHeight="1" x14ac:dyDescent="0.3">
      <c r="A1182" s="471" t="s">
        <v>4912</v>
      </c>
      <c r="B1182" s="5" t="s">
        <v>5314</v>
      </c>
      <c r="C1182" s="68"/>
      <c r="D1182" s="69" t="str">
        <f>IFERROR(C1182/INDEX(표5[#All],MATCH(B1182,표5[[#All],[잉크]],0),2),"")</f>
        <v/>
      </c>
      <c r="E1182" s="22">
        <f>$C1182-INDEX(표5[#All],MATCH(B1182,표5[[#All],[잉크]],0),24)</f>
        <v>0</v>
      </c>
      <c r="F1182" s="542"/>
      <c r="G1182" s="23" t="str">
        <f>IF(ISBLANK(F1182),"",INDEX(호기!$A$1:$B$657,MATCH('생산계획(잉크)'!B1634,호기!$A$1:$A$657,0),2))</f>
        <v/>
      </c>
      <c r="H1182" s="24">
        <f>C1182+F1182-INDEX(표5[#All],MATCH(B1182,표5[[#All],[잉크]],0),2)</f>
        <v>0</v>
      </c>
      <c r="I1182" s="21" t="str">
        <f>IFERROR(H1182/INDEX(표5[#All],MATCH(B1182,표5[[#All],[잉크]],0),5),"")</f>
        <v/>
      </c>
      <c r="J1182" s="542"/>
      <c r="K1182" s="25" t="str">
        <f>IF(ISBLANK(J1182),"",INDEX(호기!$A$1:$B$657,MATCH('생산계획(잉크)'!B1634,호기!$A$1:$A$657,0),2))</f>
        <v/>
      </c>
      <c r="L1182" s="24">
        <f>H1182+J1182-INDEX(표5[#All],MATCH(B1182,표5[[#All],[잉크]],0),5)</f>
        <v>0</v>
      </c>
      <c r="M1182" s="21" t="str">
        <f>IFERROR(L1182/INDEX(표5[#All],MATCH(B1182,표5[[#All],[잉크]],0),8),"")</f>
        <v/>
      </c>
      <c r="N1182" s="542"/>
      <c r="O1182" s="23" t="str">
        <f>IF(ISBLANK(N1182),"",INDEX(호기!$A$1:$B$657,MATCH('생산계획(잉크)'!B1634,호기!$A$1:$A$657,0),2))</f>
        <v/>
      </c>
      <c r="P1182" s="24">
        <f>L1182+N1182-INDEX(표5[#All],MATCH(B1182,표5[[#All],[잉크]],0),5)</f>
        <v>0</v>
      </c>
      <c r="Q1182" s="21" t="str">
        <f>IFERROR(P1182/INDEX(표5[#All],MATCH(B1182,표5[[#All],[잉크]],0),11),"")</f>
        <v/>
      </c>
      <c r="R1182" s="542"/>
      <c r="S1182" s="25" t="str">
        <f>IF(ISBLANK(R1182),"",INDEX(호기!$A$1:$B$657,MATCH('생산계획(잉크)'!B1634,호기!$A$1:$A$657,0),2))</f>
        <v/>
      </c>
      <c r="T1182" s="24">
        <f>P1182+R1182-INDEX(표5[#All],MATCH(B1182,표5[[#All],[잉크]],0),5)</f>
        <v>0</v>
      </c>
      <c r="U1182" s="21" t="str">
        <f>IFERROR(T1182/INDEX(표5[#All],MATCH(B1182,표5[[#All],[잉크]],0),14),"")</f>
        <v/>
      </c>
      <c r="V1182" s="542"/>
      <c r="W1182" s="23" t="str">
        <f>IF(ISBLANK(V1182),"",INDEX(호기!$A$1:$B$657,MATCH('생산계획(잉크)'!B1634,호기!$A$1:$A$657,0),2))</f>
        <v/>
      </c>
      <c r="X1182" s="24">
        <f>T1182+V1182-INDEX(표5[#All],MATCH(B1182,표5[[#All],[잉크]],0),5)</f>
        <v>0</v>
      </c>
      <c r="Y1182" s="21" t="str">
        <f>IFERROR(X1182/INDEX(표5[#All],MATCH(B1182,표5[[#All],[잉크]],0),17),"")</f>
        <v/>
      </c>
      <c r="Z1182" s="23"/>
      <c r="AA1182" s="23" t="str">
        <f>IF(ISBLANK(Z1182),"",INDEX(호기!$A$1:$B$657,MATCH('생산계획(잉크)'!B1634,호기!$A$1:$A$657,0),2))</f>
        <v/>
      </c>
      <c r="AB1182" s="24">
        <f>X1182+Z1182-INDEX(표5[#All],MATCH(B1182,표5[[#All],[잉크]],0),5)</f>
        <v>0</v>
      </c>
      <c r="AC1182" s="21" t="str">
        <f>IFERROR(AB1182/INDEX(표5[#All],MATCH(B1182,표5[[#All],[잉크]],0),20),"")</f>
        <v/>
      </c>
      <c r="AD1182" s="23"/>
      <c r="AE1182" s="235"/>
      <c r="BB1182" s="472"/>
      <c r="BC1182" s="472"/>
      <c r="BD1182" s="472"/>
      <c r="BE1182" s="472"/>
      <c r="BF1182" s="472"/>
    </row>
    <row r="1183" spans="1:58" s="471" customFormat="1" ht="16.5" hidden="1" customHeight="1" x14ac:dyDescent="0.3">
      <c r="A1183" s="471" t="s">
        <v>4912</v>
      </c>
      <c r="B1183" s="5" t="s">
        <v>5311</v>
      </c>
      <c r="C1183" s="68"/>
      <c r="D1183" s="69" t="str">
        <f>IFERROR(C1183/INDEX(표5[#All],MATCH(B1183,표5[[#All],[잉크]],0),2),"")</f>
        <v/>
      </c>
      <c r="E1183" s="22">
        <f>$C1183-INDEX(표5[#All],MATCH(B1183,표5[[#All],[잉크]],0),24)</f>
        <v>0</v>
      </c>
      <c r="F1183" s="542"/>
      <c r="G1183" s="23" t="str">
        <f>IF(ISBLANK(F1183),"",INDEX(호기!$A$1:$B$657,MATCH('생산계획(잉크)'!B1635,호기!$A$1:$A$657,0),2))</f>
        <v/>
      </c>
      <c r="H1183" s="24">
        <f>C1183+F1183-INDEX(표5[#All],MATCH(B1183,표5[[#All],[잉크]],0),2)</f>
        <v>0</v>
      </c>
      <c r="I1183" s="21" t="str">
        <f>IFERROR(H1183/INDEX(표5[#All],MATCH(B1183,표5[[#All],[잉크]],0),5),"")</f>
        <v/>
      </c>
      <c r="J1183" s="542"/>
      <c r="K1183" s="25" t="str">
        <f>IF(ISBLANK(J1183),"",INDEX(호기!$A$1:$B$657,MATCH('생산계획(잉크)'!B1635,호기!$A$1:$A$657,0),2))</f>
        <v/>
      </c>
      <c r="L1183" s="24">
        <f>H1183+J1183-INDEX(표5[#All],MATCH(B1183,표5[[#All],[잉크]],0),5)</f>
        <v>0</v>
      </c>
      <c r="M1183" s="21" t="str">
        <f>IFERROR(L1183/INDEX(표5[#All],MATCH(B1183,표5[[#All],[잉크]],0),8),"")</f>
        <v/>
      </c>
      <c r="N1183" s="542"/>
      <c r="O1183" s="23" t="str">
        <f>IF(ISBLANK(N1183),"",INDEX(호기!$A$1:$B$657,MATCH('생산계획(잉크)'!B1635,호기!$A$1:$A$657,0),2))</f>
        <v/>
      </c>
      <c r="P1183" s="24">
        <f>L1183+N1183-INDEX(표5[#All],MATCH(B1183,표5[[#All],[잉크]],0),5)</f>
        <v>0</v>
      </c>
      <c r="Q1183" s="21" t="str">
        <f>IFERROR(P1183/INDEX(표5[#All],MATCH(B1183,표5[[#All],[잉크]],0),11),"")</f>
        <v/>
      </c>
      <c r="R1183" s="542"/>
      <c r="S1183" s="25" t="str">
        <f>IF(ISBLANK(R1183),"",INDEX(호기!$A$1:$B$657,MATCH('생산계획(잉크)'!B1635,호기!$A$1:$A$657,0),2))</f>
        <v/>
      </c>
      <c r="T1183" s="24">
        <f>P1183+R1183-INDEX(표5[#All],MATCH(B1183,표5[[#All],[잉크]],0),5)</f>
        <v>0</v>
      </c>
      <c r="U1183" s="21" t="str">
        <f>IFERROR(T1183/INDEX(표5[#All],MATCH(B1183,표5[[#All],[잉크]],0),14),"")</f>
        <v/>
      </c>
      <c r="V1183" s="542"/>
      <c r="W1183" s="23" t="str">
        <f>IF(ISBLANK(V1183),"",INDEX(호기!$A$1:$B$657,MATCH('생산계획(잉크)'!B1635,호기!$A$1:$A$657,0),2))</f>
        <v/>
      </c>
      <c r="X1183" s="24">
        <f>T1183+V1183-INDEX(표5[#All],MATCH(B1183,표5[[#All],[잉크]],0),5)</f>
        <v>0</v>
      </c>
      <c r="Y1183" s="21" t="str">
        <f>IFERROR(X1183/INDEX(표5[#All],MATCH(B1183,표5[[#All],[잉크]],0),17),"")</f>
        <v/>
      </c>
      <c r="Z1183" s="23"/>
      <c r="AA1183" s="23" t="str">
        <f>IF(ISBLANK(Z1183),"",INDEX(호기!$A$1:$B$657,MATCH('생산계획(잉크)'!B1635,호기!$A$1:$A$657,0),2))</f>
        <v/>
      </c>
      <c r="AB1183" s="24">
        <f>X1183+Z1183-INDEX(표5[#All],MATCH(B1183,표5[[#All],[잉크]],0),5)</f>
        <v>0</v>
      </c>
      <c r="AC1183" s="21" t="str">
        <f>IFERROR(AB1183/INDEX(표5[#All],MATCH(B1183,표5[[#All],[잉크]],0),20),"")</f>
        <v/>
      </c>
      <c r="AD1183" s="23"/>
      <c r="AE1183" s="235"/>
      <c r="BB1183" s="472"/>
      <c r="BC1183" s="472"/>
      <c r="BD1183" s="472"/>
      <c r="BE1183" s="472"/>
      <c r="BF1183" s="472"/>
    </row>
    <row r="1184" spans="1:58" s="471" customFormat="1" ht="16.5" hidden="1" customHeight="1" x14ac:dyDescent="0.3">
      <c r="A1184" s="471" t="s">
        <v>4912</v>
      </c>
      <c r="B1184" s="5" t="s">
        <v>5346</v>
      </c>
      <c r="C1184" s="68"/>
      <c r="D1184" s="69" t="str">
        <f>IFERROR(C1184/INDEX(표5[#All],MATCH(B1184,표5[[#All],[잉크]],0),2),"")</f>
        <v/>
      </c>
      <c r="E1184" s="22">
        <f>$C1184-INDEX(표5[#All],MATCH(B1184,표5[[#All],[잉크]],0),24)</f>
        <v>0</v>
      </c>
      <c r="F1184" s="542"/>
      <c r="G1184" s="23" t="str">
        <f>IF(ISBLANK(F1184),"",INDEX(호기!$A$1:$B$657,MATCH('생산계획(잉크)'!B1636,호기!$A$1:$A$657,0),2))</f>
        <v/>
      </c>
      <c r="H1184" s="24">
        <f>C1184+F1184-INDEX(표5[#All],MATCH(B1184,표5[[#All],[잉크]],0),2)</f>
        <v>0</v>
      </c>
      <c r="I1184" s="21" t="str">
        <f>IFERROR(H1184/INDEX(표5[#All],MATCH(B1184,표5[[#All],[잉크]],0),5),"")</f>
        <v/>
      </c>
      <c r="J1184" s="542"/>
      <c r="K1184" s="25" t="str">
        <f>IF(ISBLANK(J1184),"",INDEX(호기!$A$1:$B$657,MATCH('생산계획(잉크)'!B1636,호기!$A$1:$A$657,0),2))</f>
        <v/>
      </c>
      <c r="L1184" s="24">
        <f>H1184+J1184-INDEX(표5[#All],MATCH(B1184,표5[[#All],[잉크]],0),5)</f>
        <v>0</v>
      </c>
      <c r="M1184" s="21" t="str">
        <f>IFERROR(L1184/INDEX(표5[#All],MATCH(B1184,표5[[#All],[잉크]],0),8),"")</f>
        <v/>
      </c>
      <c r="N1184" s="542"/>
      <c r="O1184" s="23" t="str">
        <f>IF(ISBLANK(N1184),"",INDEX(호기!$A$1:$B$657,MATCH('생산계획(잉크)'!B1636,호기!$A$1:$A$657,0),2))</f>
        <v/>
      </c>
      <c r="P1184" s="24">
        <f>L1184+N1184-INDEX(표5[#All],MATCH(B1184,표5[[#All],[잉크]],0),5)</f>
        <v>0</v>
      </c>
      <c r="Q1184" s="21" t="str">
        <f>IFERROR(P1184/INDEX(표5[#All],MATCH(B1184,표5[[#All],[잉크]],0),11),"")</f>
        <v/>
      </c>
      <c r="R1184" s="542"/>
      <c r="S1184" s="25" t="str">
        <f>IF(ISBLANK(R1184),"",INDEX(호기!$A$1:$B$657,MATCH('생산계획(잉크)'!B1636,호기!$A$1:$A$657,0),2))</f>
        <v/>
      </c>
      <c r="T1184" s="24">
        <f>P1184+R1184-INDEX(표5[#All],MATCH(B1184,표5[[#All],[잉크]],0),5)</f>
        <v>0</v>
      </c>
      <c r="U1184" s="21" t="str">
        <f>IFERROR(T1184/INDEX(표5[#All],MATCH(B1184,표5[[#All],[잉크]],0),14),"")</f>
        <v/>
      </c>
      <c r="V1184" s="542"/>
      <c r="W1184" s="23" t="str">
        <f>IF(ISBLANK(V1184),"",INDEX(호기!$A$1:$B$657,MATCH('생산계획(잉크)'!B1636,호기!$A$1:$A$657,0),2))</f>
        <v/>
      </c>
      <c r="X1184" s="24">
        <f>T1184+V1184-INDEX(표5[#All],MATCH(B1184,표5[[#All],[잉크]],0),5)</f>
        <v>0</v>
      </c>
      <c r="Y1184" s="21" t="str">
        <f>IFERROR(X1184/INDEX(표5[#All],MATCH(B1184,표5[[#All],[잉크]],0),17),"")</f>
        <v/>
      </c>
      <c r="Z1184" s="23"/>
      <c r="AA1184" s="23" t="str">
        <f>IF(ISBLANK(Z1184),"",INDEX(호기!$A$1:$B$657,MATCH('생산계획(잉크)'!B1636,호기!$A$1:$A$657,0),2))</f>
        <v/>
      </c>
      <c r="AB1184" s="24">
        <f>X1184+Z1184-INDEX(표5[#All],MATCH(B1184,표5[[#All],[잉크]],0),5)</f>
        <v>0</v>
      </c>
      <c r="AC1184" s="21" t="str">
        <f>IFERROR(AB1184/INDEX(표5[#All],MATCH(B1184,표5[[#All],[잉크]],0),20),"")</f>
        <v/>
      </c>
      <c r="AD1184" s="23"/>
      <c r="AE1184" s="235"/>
      <c r="BB1184" s="472"/>
      <c r="BC1184" s="472"/>
      <c r="BD1184" s="472"/>
      <c r="BE1184" s="472"/>
      <c r="BF1184" s="472"/>
    </row>
    <row r="1185" spans="1:58" s="471" customFormat="1" ht="16.5" hidden="1" customHeight="1" x14ac:dyDescent="0.3">
      <c r="A1185" s="471" t="s">
        <v>4912</v>
      </c>
      <c r="B1185" s="5" t="s">
        <v>5352</v>
      </c>
      <c r="C1185" s="68"/>
      <c r="D1185" s="69" t="str">
        <f>IFERROR(C1185/INDEX(표5[#All],MATCH(B1185,표5[[#All],[잉크]],0),2),"")</f>
        <v/>
      </c>
      <c r="E1185" s="22">
        <f>$C1185-INDEX(표5[#All],MATCH(B1185,표5[[#All],[잉크]],0),24)</f>
        <v>0</v>
      </c>
      <c r="F1185" s="542"/>
      <c r="G1185" s="23" t="str">
        <f>IF(ISBLANK(F1185),"",INDEX(호기!$A$1:$B$657,MATCH('생산계획(잉크)'!B1637,호기!$A$1:$A$657,0),2))</f>
        <v/>
      </c>
      <c r="H1185" s="24">
        <f>C1185+F1185-INDEX(표5[#All],MATCH(B1185,표5[[#All],[잉크]],0),2)</f>
        <v>0</v>
      </c>
      <c r="I1185" s="21" t="str">
        <f>IFERROR(H1185/INDEX(표5[#All],MATCH(B1185,표5[[#All],[잉크]],0),5),"")</f>
        <v/>
      </c>
      <c r="J1185" s="542"/>
      <c r="K1185" s="25" t="str">
        <f>IF(ISBLANK(J1185),"",INDEX(호기!$A$1:$B$657,MATCH('생산계획(잉크)'!B1637,호기!$A$1:$A$657,0),2))</f>
        <v/>
      </c>
      <c r="L1185" s="24">
        <f>H1185+J1185-INDEX(표5[#All],MATCH(B1185,표5[[#All],[잉크]],0),5)</f>
        <v>0</v>
      </c>
      <c r="M1185" s="21" t="str">
        <f>IFERROR(L1185/INDEX(표5[#All],MATCH(B1185,표5[[#All],[잉크]],0),8),"")</f>
        <v/>
      </c>
      <c r="N1185" s="542"/>
      <c r="O1185" s="23" t="str">
        <f>IF(ISBLANK(N1185),"",INDEX(호기!$A$1:$B$657,MATCH('생산계획(잉크)'!B1637,호기!$A$1:$A$657,0),2))</f>
        <v/>
      </c>
      <c r="P1185" s="24">
        <f>L1185+N1185-INDEX(표5[#All],MATCH(B1185,표5[[#All],[잉크]],0),5)</f>
        <v>0</v>
      </c>
      <c r="Q1185" s="21" t="str">
        <f>IFERROR(P1185/INDEX(표5[#All],MATCH(B1185,표5[[#All],[잉크]],0),11),"")</f>
        <v/>
      </c>
      <c r="R1185" s="542"/>
      <c r="S1185" s="25" t="str">
        <f>IF(ISBLANK(R1185),"",INDEX(호기!$A$1:$B$657,MATCH('생산계획(잉크)'!B1637,호기!$A$1:$A$657,0),2))</f>
        <v/>
      </c>
      <c r="T1185" s="24">
        <f>P1185+R1185-INDEX(표5[#All],MATCH(B1185,표5[[#All],[잉크]],0),5)</f>
        <v>0</v>
      </c>
      <c r="U1185" s="21" t="str">
        <f>IFERROR(T1185/INDEX(표5[#All],MATCH(B1185,표5[[#All],[잉크]],0),14),"")</f>
        <v/>
      </c>
      <c r="V1185" s="542"/>
      <c r="W1185" s="23" t="str">
        <f>IF(ISBLANK(V1185),"",INDEX(호기!$A$1:$B$657,MATCH('생산계획(잉크)'!B1637,호기!$A$1:$A$657,0),2))</f>
        <v/>
      </c>
      <c r="X1185" s="24">
        <f>T1185+V1185-INDEX(표5[#All],MATCH(B1185,표5[[#All],[잉크]],0),5)</f>
        <v>0</v>
      </c>
      <c r="Y1185" s="21" t="str">
        <f>IFERROR(X1185/INDEX(표5[#All],MATCH(B1185,표5[[#All],[잉크]],0),17),"")</f>
        <v/>
      </c>
      <c r="Z1185" s="23"/>
      <c r="AA1185" s="23" t="str">
        <f>IF(ISBLANK(Z1185),"",INDEX(호기!$A$1:$B$657,MATCH('생산계획(잉크)'!B1637,호기!$A$1:$A$657,0),2))</f>
        <v/>
      </c>
      <c r="AB1185" s="24">
        <f>X1185+Z1185-INDEX(표5[#All],MATCH(B1185,표5[[#All],[잉크]],0),5)</f>
        <v>0</v>
      </c>
      <c r="AC1185" s="21" t="str">
        <f>IFERROR(AB1185/INDEX(표5[#All],MATCH(B1185,표5[[#All],[잉크]],0),20),"")</f>
        <v/>
      </c>
      <c r="AD1185" s="23"/>
      <c r="AE1185" s="235"/>
      <c r="BB1185" s="472"/>
      <c r="BC1185" s="472"/>
      <c r="BD1185" s="472"/>
      <c r="BE1185" s="472"/>
      <c r="BF1185" s="472"/>
    </row>
    <row r="1186" spans="1:58" s="471" customFormat="1" ht="16.5" hidden="1" customHeight="1" x14ac:dyDescent="0.3">
      <c r="A1186" s="471" t="s">
        <v>4912</v>
      </c>
      <c r="B1186" s="5" t="s">
        <v>5353</v>
      </c>
      <c r="C1186" s="68"/>
      <c r="D1186" s="69" t="str">
        <f>IFERROR(C1186/INDEX(표5[#All],MATCH(B1186,표5[[#All],[잉크]],0),2),"")</f>
        <v/>
      </c>
      <c r="E1186" s="22">
        <f>$C1186-INDEX(표5[#All],MATCH(B1186,표5[[#All],[잉크]],0),24)</f>
        <v>0</v>
      </c>
      <c r="F1186" s="542"/>
      <c r="G1186" s="23" t="str">
        <f>IF(ISBLANK(F1186),"",INDEX(호기!$A$1:$B$657,MATCH('생산계획(잉크)'!B1638,호기!$A$1:$A$657,0),2))</f>
        <v/>
      </c>
      <c r="H1186" s="24">
        <f>C1186+F1186-INDEX(표5[#All],MATCH(B1186,표5[[#All],[잉크]],0),2)</f>
        <v>0</v>
      </c>
      <c r="I1186" s="21" t="str">
        <f>IFERROR(H1186/INDEX(표5[#All],MATCH(B1186,표5[[#All],[잉크]],0),5),"")</f>
        <v/>
      </c>
      <c r="J1186" s="542"/>
      <c r="K1186" s="25" t="str">
        <f>IF(ISBLANK(J1186),"",INDEX(호기!$A$1:$B$657,MATCH('생산계획(잉크)'!B1638,호기!$A$1:$A$657,0),2))</f>
        <v/>
      </c>
      <c r="L1186" s="24">
        <f>H1186+J1186-INDEX(표5[#All],MATCH(B1186,표5[[#All],[잉크]],0),5)</f>
        <v>0</v>
      </c>
      <c r="M1186" s="21" t="str">
        <f>IFERROR(L1186/INDEX(표5[#All],MATCH(B1186,표5[[#All],[잉크]],0),8),"")</f>
        <v/>
      </c>
      <c r="N1186" s="542"/>
      <c r="O1186" s="23" t="str">
        <f>IF(ISBLANK(N1186),"",INDEX(호기!$A$1:$B$657,MATCH('생산계획(잉크)'!B1638,호기!$A$1:$A$657,0),2))</f>
        <v/>
      </c>
      <c r="P1186" s="24">
        <f>L1186+N1186-INDEX(표5[#All],MATCH(B1186,표5[[#All],[잉크]],0),5)</f>
        <v>0</v>
      </c>
      <c r="Q1186" s="21" t="str">
        <f>IFERROR(P1186/INDEX(표5[#All],MATCH(B1186,표5[[#All],[잉크]],0),11),"")</f>
        <v/>
      </c>
      <c r="R1186" s="542"/>
      <c r="S1186" s="25" t="str">
        <f>IF(ISBLANK(R1186),"",INDEX(호기!$A$1:$B$657,MATCH('생산계획(잉크)'!B1638,호기!$A$1:$A$657,0),2))</f>
        <v/>
      </c>
      <c r="T1186" s="24">
        <f>P1186+R1186-INDEX(표5[#All],MATCH(B1186,표5[[#All],[잉크]],0),5)</f>
        <v>0</v>
      </c>
      <c r="U1186" s="21" t="str">
        <f>IFERROR(T1186/INDEX(표5[#All],MATCH(B1186,표5[[#All],[잉크]],0),14),"")</f>
        <v/>
      </c>
      <c r="V1186" s="542"/>
      <c r="W1186" s="23" t="str">
        <f>IF(ISBLANK(V1186),"",INDEX(호기!$A$1:$B$657,MATCH('생산계획(잉크)'!B1638,호기!$A$1:$A$657,0),2))</f>
        <v/>
      </c>
      <c r="X1186" s="24">
        <f>T1186+V1186-INDEX(표5[#All],MATCH(B1186,표5[[#All],[잉크]],0),5)</f>
        <v>0</v>
      </c>
      <c r="Y1186" s="21" t="str">
        <f>IFERROR(X1186/INDEX(표5[#All],MATCH(B1186,표5[[#All],[잉크]],0),17),"")</f>
        <v/>
      </c>
      <c r="Z1186" s="23"/>
      <c r="AA1186" s="23" t="str">
        <f>IF(ISBLANK(Z1186),"",INDEX(호기!$A$1:$B$657,MATCH('생산계획(잉크)'!B1638,호기!$A$1:$A$657,0),2))</f>
        <v/>
      </c>
      <c r="AB1186" s="24">
        <f>X1186+Z1186-INDEX(표5[#All],MATCH(B1186,표5[[#All],[잉크]],0),5)</f>
        <v>0</v>
      </c>
      <c r="AC1186" s="21" t="str">
        <f>IFERROR(AB1186/INDEX(표5[#All],MATCH(B1186,표5[[#All],[잉크]],0),20),"")</f>
        <v/>
      </c>
      <c r="AD1186" s="23"/>
      <c r="AE1186" s="235"/>
      <c r="BB1186" s="472"/>
      <c r="BC1186" s="472"/>
      <c r="BD1186" s="472"/>
      <c r="BE1186" s="472"/>
      <c r="BF1186" s="472"/>
    </row>
    <row r="1187" spans="1:58" s="471" customFormat="1" ht="16.5" customHeight="1" x14ac:dyDescent="0.3">
      <c r="A1187" s="471" t="s">
        <v>4912</v>
      </c>
      <c r="B1187" s="5" t="s">
        <v>5350</v>
      </c>
      <c r="C1187" s="68">
        <v>12</v>
      </c>
      <c r="D1187" s="69">
        <f>IFERROR(C1187/INDEX(표5[#All],MATCH(B1187,표5[[#All],[잉크]],0),2),"")</f>
        <v>1.5</v>
      </c>
      <c r="E1187" s="22">
        <f>$C1187-INDEX(표5[#All],MATCH(B1187,표5[[#All],[잉크]],0),24)</f>
        <v>-14</v>
      </c>
      <c r="F1187" s="542"/>
      <c r="G1187" s="23" t="str">
        <f>IF(ISBLANK(F1187),"",INDEX(호기!$A$1:$B$657,MATCH('생산계획(잉크)'!B1639,호기!$A$1:$A$657,0),2))</f>
        <v/>
      </c>
      <c r="H1187" s="24">
        <f>C1187+F1187-INDEX(표5[#All],MATCH(B1187,표5[[#All],[잉크]],0),2)+4</f>
        <v>8</v>
      </c>
      <c r="I1187" s="21">
        <f>IFERROR(H1187/INDEX(표5[#All],MATCH(B1187,표5[[#All],[잉크]],0),5),"")</f>
        <v>1.6</v>
      </c>
      <c r="J1187" s="542"/>
      <c r="K1187" s="25" t="str">
        <f>IF(ISBLANK(J1187),"",INDEX(호기!$A$1:$B$657,MATCH('생산계획(잉크)'!B1639,호기!$A$1:$A$657,0),2))</f>
        <v/>
      </c>
      <c r="L1187" s="24">
        <f>H1187+J1187-INDEX(표5[#All],MATCH(B1187,표5[[#All],[잉크]],0),5)</f>
        <v>3</v>
      </c>
      <c r="M1187" s="21" t="str">
        <f>IFERROR(L1187/INDEX(표5[#All],MATCH(B1187,표5[[#All],[잉크]],0),8),"")</f>
        <v/>
      </c>
      <c r="N1187" s="542"/>
      <c r="O1187" s="23" t="str">
        <f>IF(ISBLANK(N1187),"",INDEX(호기!$A$1:$B$657,MATCH('생산계획(잉크)'!B1639,호기!$A$1:$A$657,0),2))</f>
        <v/>
      </c>
      <c r="P1187" s="24">
        <f>L1187+N1187-INDEX(표5[#All],MATCH(B1187,표5[[#All],[잉크]],0),5)</f>
        <v>-2</v>
      </c>
      <c r="Q1187" s="21" t="str">
        <f>IFERROR(P1187/INDEX(표5[#All],MATCH(B1187,표5[[#All],[잉크]],0),11),"")</f>
        <v/>
      </c>
      <c r="R1187" s="542"/>
      <c r="S1187" s="25" t="str">
        <f>IF(ISBLANK(R1187),"",INDEX(호기!$A$1:$B$657,MATCH('생산계획(잉크)'!B1639,호기!$A$1:$A$657,0),2))</f>
        <v/>
      </c>
      <c r="T1187" s="24">
        <f>P1187+R1187-INDEX(표5[#All],MATCH(B1187,표5[[#All],[잉크]],0),5)</f>
        <v>-7</v>
      </c>
      <c r="U1187" s="21" t="str">
        <f>IFERROR(T1187/INDEX(표5[#All],MATCH(B1187,표5[[#All],[잉크]],0),14),"")</f>
        <v/>
      </c>
      <c r="V1187" s="542"/>
      <c r="W1187" s="23" t="str">
        <f>IF(ISBLANK(V1187),"",INDEX(호기!$A$1:$B$657,MATCH('생산계획(잉크)'!B1639,호기!$A$1:$A$657,0),2))</f>
        <v/>
      </c>
      <c r="X1187" s="24">
        <f>T1187+V1187-INDEX(표5[#All],MATCH(B1187,표5[[#All],[잉크]],0),5)</f>
        <v>-12</v>
      </c>
      <c r="Y1187" s="21" t="str">
        <f>IFERROR(X1187/INDEX(표5[#All],MATCH(B1187,표5[[#All],[잉크]],0),17),"")</f>
        <v/>
      </c>
      <c r="Z1187" s="23"/>
      <c r="AA1187" s="23" t="str">
        <f>IF(ISBLANK(Z1187),"",INDEX(호기!$A$1:$B$657,MATCH('생산계획(잉크)'!B1639,호기!$A$1:$A$657,0),2))</f>
        <v/>
      </c>
      <c r="AB1187" s="24">
        <f>X1187+Z1187-INDEX(표5[#All],MATCH(B1187,표5[[#All],[잉크]],0),5)</f>
        <v>-17</v>
      </c>
      <c r="AC1187" s="21" t="str">
        <f>IFERROR(AB1187/INDEX(표5[#All],MATCH(B1187,표5[[#All],[잉크]],0),20),"")</f>
        <v/>
      </c>
      <c r="AD1187" s="23"/>
      <c r="AE1187" s="235"/>
      <c r="BB1187" s="472"/>
      <c r="BC1187" s="472"/>
      <c r="BD1187" s="472"/>
      <c r="BE1187" s="472"/>
      <c r="BF1187" s="472"/>
    </row>
    <row r="1188" spans="1:58" s="471" customFormat="1" ht="16.5" customHeight="1" x14ac:dyDescent="0.3">
      <c r="A1188" s="471" t="s">
        <v>4912</v>
      </c>
      <c r="B1188" s="5" t="s">
        <v>5351</v>
      </c>
      <c r="C1188" s="68">
        <v>9</v>
      </c>
      <c r="D1188" s="69">
        <f>IFERROR(C1188/INDEX(표5[#All],MATCH(B1188,표5[[#All],[잉크]],0),2),"")</f>
        <v>0.5625</v>
      </c>
      <c r="E1188" s="22">
        <f>$C1188-INDEX(표5[#All],MATCH(B1188,표5[[#All],[잉크]],0),24)</f>
        <v>-43</v>
      </c>
      <c r="F1188" s="570"/>
      <c r="G1188" s="23" t="str">
        <f>IF(ISBLANK(F1188),"",INDEX(호기!$A$1:$B$657,MATCH('생산계획(잉크)'!B1640,호기!$A$1:$A$657,0),2))</f>
        <v/>
      </c>
      <c r="H1188" s="24">
        <f>C1188+F1188-INDEX(표5[#All],MATCH(B1188,표5[[#All],[잉크]],0),2)+18</f>
        <v>11</v>
      </c>
      <c r="I1188" s="21">
        <f>IFERROR(H1188/INDEX(표5[#All],MATCH(B1188,표5[[#All],[잉크]],0),5),"")</f>
        <v>1.1000000000000001</v>
      </c>
      <c r="J1188" s="570" t="s">
        <v>5583</v>
      </c>
      <c r="K1188" s="25" t="e">
        <f>IF(ISBLANK(J1188),"",INDEX(호기!$A$1:$B$657,MATCH('생산계획(잉크)'!B1640,호기!$A$1:$A$657,0),2))</f>
        <v>#N/A</v>
      </c>
      <c r="L1188" s="24" t="e">
        <f>H1188+J1188-INDEX(표5[#All],MATCH(B1188,표5[[#All],[잉크]],0),5)</f>
        <v>#VALUE!</v>
      </c>
      <c r="M1188" s="21" t="str">
        <f>IFERROR(L1188/INDEX(표5[#All],MATCH(B1188,표5[[#All],[잉크]],0),8),"")</f>
        <v/>
      </c>
      <c r="N1188" s="542"/>
      <c r="O1188" s="23" t="str">
        <f>IF(ISBLANK(N1188),"",INDEX(호기!$A$1:$B$657,MATCH('생산계획(잉크)'!B1640,호기!$A$1:$A$657,0),2))</f>
        <v/>
      </c>
      <c r="P1188" s="24" t="e">
        <f>L1188+N1188-INDEX(표5[#All],MATCH(B1188,표5[[#All],[잉크]],0),5)</f>
        <v>#VALUE!</v>
      </c>
      <c r="Q1188" s="21" t="str">
        <f>IFERROR(P1188/INDEX(표5[#All],MATCH(B1188,표5[[#All],[잉크]],0),11),"")</f>
        <v/>
      </c>
      <c r="R1188" s="542"/>
      <c r="S1188" s="25" t="str">
        <f>IF(ISBLANK(R1188),"",INDEX(호기!$A$1:$B$657,MATCH('생산계획(잉크)'!B1640,호기!$A$1:$A$657,0),2))</f>
        <v/>
      </c>
      <c r="T1188" s="24" t="e">
        <f>P1188+R1188-INDEX(표5[#All],MATCH(B1188,표5[[#All],[잉크]],0),5)</f>
        <v>#VALUE!</v>
      </c>
      <c r="U1188" s="21" t="str">
        <f>IFERROR(T1188/INDEX(표5[#All],MATCH(B1188,표5[[#All],[잉크]],0),14),"")</f>
        <v/>
      </c>
      <c r="V1188" s="542"/>
      <c r="W1188" s="23" t="str">
        <f>IF(ISBLANK(V1188),"",INDEX(호기!$A$1:$B$657,MATCH('생산계획(잉크)'!B1640,호기!$A$1:$A$657,0),2))</f>
        <v/>
      </c>
      <c r="X1188" s="24" t="e">
        <f>T1188+V1188-INDEX(표5[#All],MATCH(B1188,표5[[#All],[잉크]],0),5)</f>
        <v>#VALUE!</v>
      </c>
      <c r="Y1188" s="21" t="str">
        <f>IFERROR(X1188/INDEX(표5[#All],MATCH(B1188,표5[[#All],[잉크]],0),17),"")</f>
        <v/>
      </c>
      <c r="Z1188" s="23"/>
      <c r="AA1188" s="23" t="str">
        <f>IF(ISBLANK(Z1188),"",INDEX(호기!$A$1:$B$657,MATCH('생산계획(잉크)'!B1640,호기!$A$1:$A$657,0),2))</f>
        <v/>
      </c>
      <c r="AB1188" s="24" t="e">
        <f>X1188+Z1188-INDEX(표5[#All],MATCH(B1188,표5[[#All],[잉크]],0),5)</f>
        <v>#VALUE!</v>
      </c>
      <c r="AC1188" s="21" t="str">
        <f>IFERROR(AB1188/INDEX(표5[#All],MATCH(B1188,표5[[#All],[잉크]],0),20),"")</f>
        <v/>
      </c>
      <c r="AD1188" s="23"/>
      <c r="AE1188" s="235"/>
      <c r="BB1188" s="472"/>
      <c r="BC1188" s="472"/>
      <c r="BD1188" s="472"/>
      <c r="BE1188" s="472"/>
      <c r="BF1188" s="472"/>
    </row>
    <row r="1189" spans="1:58" s="471" customFormat="1" ht="16.5" hidden="1" customHeight="1" x14ac:dyDescent="0.3">
      <c r="A1189" s="471" t="s">
        <v>4912</v>
      </c>
      <c r="B1189" s="5" t="s">
        <v>5364</v>
      </c>
      <c r="C1189" s="68"/>
      <c r="D1189" s="69" t="str">
        <f>IFERROR(C1189/INDEX(표5[#All],MATCH(B1189,표5[[#All],[잉크]],0),2),"")</f>
        <v/>
      </c>
      <c r="E1189" s="22">
        <f>$C1189-INDEX(표5[#All],MATCH(B1189,표5[[#All],[잉크]],0),24)</f>
        <v>0</v>
      </c>
      <c r="F1189" s="542"/>
      <c r="G1189" s="23" t="str">
        <f>IF(ISBLANK(F1189),"",INDEX(호기!$A$1:$B$657,MATCH('생산계획(잉크)'!B1641,호기!$A$1:$A$657,0),2))</f>
        <v/>
      </c>
      <c r="H1189" s="24">
        <f>C1189+F1189-INDEX(표5[#All],MATCH(B1189,표5[[#All],[잉크]],0),2)</f>
        <v>0</v>
      </c>
      <c r="I1189" s="21" t="str">
        <f>IFERROR(H1189/INDEX(표5[#All],MATCH(B1189,표5[[#All],[잉크]],0),5),"")</f>
        <v/>
      </c>
      <c r="J1189" s="542"/>
      <c r="K1189" s="25" t="str">
        <f>IF(ISBLANK(J1189),"",INDEX(호기!$A$1:$B$657,MATCH('생산계획(잉크)'!B1641,호기!$A$1:$A$657,0),2))</f>
        <v/>
      </c>
      <c r="L1189" s="24">
        <f>H1189+J1189-INDEX(표5[#All],MATCH(B1189,표5[[#All],[잉크]],0),5)</f>
        <v>0</v>
      </c>
      <c r="M1189" s="21" t="str">
        <f>IFERROR(L1189/INDEX(표5[#All],MATCH(B1189,표5[[#All],[잉크]],0),8),"")</f>
        <v/>
      </c>
      <c r="N1189" s="542"/>
      <c r="O1189" s="23" t="str">
        <f>IF(ISBLANK(N1189),"",INDEX(호기!$A$1:$B$657,MATCH('생산계획(잉크)'!B1641,호기!$A$1:$A$657,0),2))</f>
        <v/>
      </c>
      <c r="P1189" s="24">
        <f>L1189+N1189-INDEX(표5[#All],MATCH(B1189,표5[[#All],[잉크]],0),5)</f>
        <v>0</v>
      </c>
      <c r="Q1189" s="21" t="str">
        <f>IFERROR(P1189/INDEX(표5[#All],MATCH(B1189,표5[[#All],[잉크]],0),11),"")</f>
        <v/>
      </c>
      <c r="R1189" s="542"/>
      <c r="S1189" s="25" t="str">
        <f>IF(ISBLANK(R1189),"",INDEX(호기!$A$1:$B$657,MATCH('생산계획(잉크)'!B1641,호기!$A$1:$A$657,0),2))</f>
        <v/>
      </c>
      <c r="T1189" s="24">
        <f>P1189+R1189-INDEX(표5[#All],MATCH(B1189,표5[[#All],[잉크]],0),5)</f>
        <v>0</v>
      </c>
      <c r="U1189" s="21" t="str">
        <f>IFERROR(T1189/INDEX(표5[#All],MATCH(B1189,표5[[#All],[잉크]],0),14),"")</f>
        <v/>
      </c>
      <c r="V1189" s="542"/>
      <c r="W1189" s="23" t="str">
        <f>IF(ISBLANK(V1189),"",INDEX(호기!$A$1:$B$657,MATCH('생산계획(잉크)'!B1641,호기!$A$1:$A$657,0),2))</f>
        <v/>
      </c>
      <c r="X1189" s="24">
        <f>T1189+V1189-INDEX(표5[#All],MATCH(B1189,표5[[#All],[잉크]],0),5)</f>
        <v>0</v>
      </c>
      <c r="Y1189" s="21" t="str">
        <f>IFERROR(X1189/INDEX(표5[#All],MATCH(B1189,표5[[#All],[잉크]],0),17),"")</f>
        <v/>
      </c>
      <c r="Z1189" s="23"/>
      <c r="AA1189" s="23" t="str">
        <f>IF(ISBLANK(Z1189),"",INDEX(호기!$A$1:$B$657,MATCH('생산계획(잉크)'!B1641,호기!$A$1:$A$657,0),2))</f>
        <v/>
      </c>
      <c r="AB1189" s="24">
        <f>X1189+Z1189-INDEX(표5[#All],MATCH(B1189,표5[[#All],[잉크]],0),5)</f>
        <v>0</v>
      </c>
      <c r="AC1189" s="21" t="str">
        <f>IFERROR(AB1189/INDEX(표5[#All],MATCH(B1189,표5[[#All],[잉크]],0),20),"")</f>
        <v/>
      </c>
      <c r="AD1189" s="23"/>
      <c r="AE1189" s="235"/>
      <c r="BB1189" s="472"/>
      <c r="BC1189" s="472"/>
      <c r="BD1189" s="472"/>
      <c r="BE1189" s="472"/>
      <c r="BF1189" s="472"/>
    </row>
    <row r="1190" spans="1:58" s="471" customFormat="1" ht="16.5" hidden="1" customHeight="1" x14ac:dyDescent="0.3">
      <c r="A1190" s="471" t="s">
        <v>4912</v>
      </c>
      <c r="B1190" s="5" t="s">
        <v>5363</v>
      </c>
      <c r="C1190" s="68"/>
      <c r="D1190" s="69" t="str">
        <f>IFERROR(C1190/INDEX(표5[#All],MATCH(B1190,표5[[#All],[잉크]],0),2),"")</f>
        <v/>
      </c>
      <c r="E1190" s="22">
        <f>$C1190-INDEX(표5[#All],MATCH(B1190,표5[[#All],[잉크]],0),24)</f>
        <v>0</v>
      </c>
      <c r="F1190" s="542"/>
      <c r="G1190" s="23" t="str">
        <f>IF(ISBLANK(F1190),"",INDEX(호기!$A$1:$B$657,MATCH('생산계획(잉크)'!B1642,호기!$A$1:$A$657,0),2))</f>
        <v/>
      </c>
      <c r="H1190" s="24">
        <f>C1190+F1190-INDEX(표5[#All],MATCH(B1190,표5[[#All],[잉크]],0),2)</f>
        <v>0</v>
      </c>
      <c r="I1190" s="21" t="str">
        <f>IFERROR(H1190/INDEX(표5[#All],MATCH(B1190,표5[[#All],[잉크]],0),5),"")</f>
        <v/>
      </c>
      <c r="J1190" s="542"/>
      <c r="K1190" s="25" t="str">
        <f>IF(ISBLANK(J1190),"",INDEX(호기!$A$1:$B$657,MATCH('생산계획(잉크)'!B1642,호기!$A$1:$A$657,0),2))</f>
        <v/>
      </c>
      <c r="L1190" s="24">
        <f>H1190+J1190-INDEX(표5[#All],MATCH(B1190,표5[[#All],[잉크]],0),5)</f>
        <v>0</v>
      </c>
      <c r="M1190" s="21" t="str">
        <f>IFERROR(L1190/INDEX(표5[#All],MATCH(B1190,표5[[#All],[잉크]],0),8),"")</f>
        <v/>
      </c>
      <c r="N1190" s="542"/>
      <c r="O1190" s="23" t="str">
        <f>IF(ISBLANK(N1190),"",INDEX(호기!$A$1:$B$657,MATCH('생산계획(잉크)'!B1642,호기!$A$1:$A$657,0),2))</f>
        <v/>
      </c>
      <c r="P1190" s="24">
        <f>L1190+N1190-INDEX(표5[#All],MATCH(B1190,표5[[#All],[잉크]],0),5)</f>
        <v>0</v>
      </c>
      <c r="Q1190" s="21" t="str">
        <f>IFERROR(P1190/INDEX(표5[#All],MATCH(B1190,표5[[#All],[잉크]],0),11),"")</f>
        <v/>
      </c>
      <c r="R1190" s="542"/>
      <c r="S1190" s="25" t="str">
        <f>IF(ISBLANK(R1190),"",INDEX(호기!$A$1:$B$657,MATCH('생산계획(잉크)'!B1642,호기!$A$1:$A$657,0),2))</f>
        <v/>
      </c>
      <c r="T1190" s="24">
        <f>P1190+R1190-INDEX(표5[#All],MATCH(B1190,표5[[#All],[잉크]],0),5)</f>
        <v>0</v>
      </c>
      <c r="U1190" s="21" t="str">
        <f>IFERROR(T1190/INDEX(표5[#All],MATCH(B1190,표5[[#All],[잉크]],0),14),"")</f>
        <v/>
      </c>
      <c r="V1190" s="542"/>
      <c r="W1190" s="23" t="str">
        <f>IF(ISBLANK(V1190),"",INDEX(호기!$A$1:$B$657,MATCH('생산계획(잉크)'!B1642,호기!$A$1:$A$657,0),2))</f>
        <v/>
      </c>
      <c r="X1190" s="24">
        <f>T1190+V1190-INDEX(표5[#All],MATCH(B1190,표5[[#All],[잉크]],0),5)</f>
        <v>0</v>
      </c>
      <c r="Y1190" s="21" t="str">
        <f>IFERROR(X1190/INDEX(표5[#All],MATCH(B1190,표5[[#All],[잉크]],0),17),"")</f>
        <v/>
      </c>
      <c r="Z1190" s="23"/>
      <c r="AA1190" s="23" t="str">
        <f>IF(ISBLANK(Z1190),"",INDEX(호기!$A$1:$B$657,MATCH('생산계획(잉크)'!B1642,호기!$A$1:$A$657,0),2))</f>
        <v/>
      </c>
      <c r="AB1190" s="24">
        <f>X1190+Z1190-INDEX(표5[#All],MATCH(B1190,표5[[#All],[잉크]],0),5)</f>
        <v>0</v>
      </c>
      <c r="AC1190" s="21" t="str">
        <f>IFERROR(AB1190/INDEX(표5[#All],MATCH(B1190,표5[[#All],[잉크]],0),20),"")</f>
        <v/>
      </c>
      <c r="AD1190" s="23"/>
      <c r="AE1190" s="235"/>
      <c r="BB1190" s="472"/>
      <c r="BC1190" s="472"/>
      <c r="BD1190" s="472"/>
      <c r="BE1190" s="472"/>
      <c r="BF1190" s="472"/>
    </row>
    <row r="1191" spans="1:58" s="471" customFormat="1" ht="16.5" hidden="1" customHeight="1" x14ac:dyDescent="0.3">
      <c r="A1191" s="471" t="s">
        <v>4912</v>
      </c>
      <c r="B1191" s="5" t="s">
        <v>5367</v>
      </c>
      <c r="C1191" s="68"/>
      <c r="D1191" s="69" t="str">
        <f>IFERROR(C1191/INDEX(표5[#All],MATCH(B1191,표5[[#All],[잉크]],0),2),"")</f>
        <v/>
      </c>
      <c r="E1191" s="22">
        <f>$C1191-INDEX(표5[#All],MATCH(B1191,표5[[#All],[잉크]],0),24)</f>
        <v>0</v>
      </c>
      <c r="F1191" s="542"/>
      <c r="G1191" s="23" t="str">
        <f>IF(ISBLANK(F1191),"",INDEX(호기!$A$1:$B$657,MATCH('생산계획(잉크)'!B1643,호기!$A$1:$A$657,0),2))</f>
        <v/>
      </c>
      <c r="H1191" s="24">
        <f>C1191+F1191-INDEX(표5[#All],MATCH(B1191,표5[[#All],[잉크]],0),2)</f>
        <v>0</v>
      </c>
      <c r="I1191" s="21" t="str">
        <f>IFERROR(H1191/INDEX(표5[#All],MATCH(B1191,표5[[#All],[잉크]],0),5),"")</f>
        <v/>
      </c>
      <c r="J1191" s="542"/>
      <c r="K1191" s="25" t="str">
        <f>IF(ISBLANK(J1191),"",INDEX(호기!$A$1:$B$657,MATCH('생산계획(잉크)'!B1643,호기!$A$1:$A$657,0),2))</f>
        <v/>
      </c>
      <c r="L1191" s="24">
        <f>H1191+J1191-INDEX(표5[#All],MATCH(B1191,표5[[#All],[잉크]],0),5)</f>
        <v>0</v>
      </c>
      <c r="M1191" s="21" t="str">
        <f>IFERROR(L1191/INDEX(표5[#All],MATCH(B1191,표5[[#All],[잉크]],0),8),"")</f>
        <v/>
      </c>
      <c r="N1191" s="542"/>
      <c r="O1191" s="23" t="str">
        <f>IF(ISBLANK(N1191),"",INDEX(호기!$A$1:$B$657,MATCH('생산계획(잉크)'!B1643,호기!$A$1:$A$657,0),2))</f>
        <v/>
      </c>
      <c r="P1191" s="24">
        <f>L1191+N1191-INDEX(표5[#All],MATCH(B1191,표5[[#All],[잉크]],0),5)</f>
        <v>0</v>
      </c>
      <c r="Q1191" s="21" t="str">
        <f>IFERROR(P1191/INDEX(표5[#All],MATCH(B1191,표5[[#All],[잉크]],0),11),"")</f>
        <v/>
      </c>
      <c r="R1191" s="542"/>
      <c r="S1191" s="25" t="str">
        <f>IF(ISBLANK(R1191),"",INDEX(호기!$A$1:$B$657,MATCH('생산계획(잉크)'!B1643,호기!$A$1:$A$657,0),2))</f>
        <v/>
      </c>
      <c r="T1191" s="24">
        <f>P1191+R1191-INDEX(표5[#All],MATCH(B1191,표5[[#All],[잉크]],0),5)</f>
        <v>0</v>
      </c>
      <c r="U1191" s="21" t="str">
        <f>IFERROR(T1191/INDEX(표5[#All],MATCH(B1191,표5[[#All],[잉크]],0),14),"")</f>
        <v/>
      </c>
      <c r="V1191" s="542"/>
      <c r="W1191" s="23" t="str">
        <f>IF(ISBLANK(V1191),"",INDEX(호기!$A$1:$B$657,MATCH('생산계획(잉크)'!B1643,호기!$A$1:$A$657,0),2))</f>
        <v/>
      </c>
      <c r="X1191" s="24">
        <f>T1191+V1191-INDEX(표5[#All],MATCH(B1191,표5[[#All],[잉크]],0),5)</f>
        <v>0</v>
      </c>
      <c r="Y1191" s="21" t="str">
        <f>IFERROR(X1191/INDEX(표5[#All],MATCH(B1191,표5[[#All],[잉크]],0),17),"")</f>
        <v/>
      </c>
      <c r="Z1191" s="23"/>
      <c r="AA1191" s="23" t="str">
        <f>IF(ISBLANK(Z1191),"",INDEX(호기!$A$1:$B$657,MATCH('생산계획(잉크)'!B1643,호기!$A$1:$A$657,0),2))</f>
        <v/>
      </c>
      <c r="AB1191" s="24">
        <f>X1191+Z1191-INDEX(표5[#All],MATCH(B1191,표5[[#All],[잉크]],0),5)</f>
        <v>0</v>
      </c>
      <c r="AC1191" s="21" t="str">
        <f>IFERROR(AB1191/INDEX(표5[#All],MATCH(B1191,표5[[#All],[잉크]],0),20),"")</f>
        <v/>
      </c>
      <c r="AD1191" s="23"/>
      <c r="AE1191" s="235"/>
      <c r="BB1191" s="472"/>
      <c r="BC1191" s="472"/>
      <c r="BD1191" s="472"/>
      <c r="BE1191" s="472"/>
      <c r="BF1191" s="472"/>
    </row>
    <row r="1192" spans="1:58" s="471" customFormat="1" ht="16.5" hidden="1" customHeight="1" x14ac:dyDescent="0.3">
      <c r="A1192" s="471" t="s">
        <v>4912</v>
      </c>
      <c r="B1192" s="5" t="s">
        <v>5371</v>
      </c>
      <c r="C1192" s="68"/>
      <c r="D1192" s="69" t="str">
        <f>IFERROR(C1192/INDEX(표5[#All],MATCH(B1192,표5[[#All],[잉크]],0),2),"")</f>
        <v/>
      </c>
      <c r="E1192" s="22">
        <f>$C1192-INDEX(표5[#All],MATCH(B1192,표5[[#All],[잉크]],0),24)</f>
        <v>0</v>
      </c>
      <c r="F1192" s="542"/>
      <c r="G1192" s="23" t="str">
        <f>IF(ISBLANK(F1192),"",INDEX(호기!$A$1:$B$657,MATCH('생산계획(잉크)'!B1644,호기!$A$1:$A$657,0),2))</f>
        <v/>
      </c>
      <c r="H1192" s="24">
        <f>C1192+F1192-INDEX(표5[#All],MATCH(B1192,표5[[#All],[잉크]],0),2)</f>
        <v>0</v>
      </c>
      <c r="I1192" s="21" t="str">
        <f>IFERROR(H1192/INDEX(표5[#All],MATCH(B1192,표5[[#All],[잉크]],0),5),"")</f>
        <v/>
      </c>
      <c r="J1192" s="542"/>
      <c r="K1192" s="25" t="str">
        <f>IF(ISBLANK(J1192),"",INDEX(호기!$A$1:$B$657,MATCH('생산계획(잉크)'!B1644,호기!$A$1:$A$657,0),2))</f>
        <v/>
      </c>
      <c r="L1192" s="24">
        <f>H1192+J1192-INDEX(표5[#All],MATCH(B1192,표5[[#All],[잉크]],0),5)</f>
        <v>0</v>
      </c>
      <c r="M1192" s="21" t="str">
        <f>IFERROR(L1192/INDEX(표5[#All],MATCH(B1192,표5[[#All],[잉크]],0),8),"")</f>
        <v/>
      </c>
      <c r="N1192" s="542"/>
      <c r="O1192" s="23" t="str">
        <f>IF(ISBLANK(N1192),"",INDEX(호기!$A$1:$B$657,MATCH('생산계획(잉크)'!B1644,호기!$A$1:$A$657,0),2))</f>
        <v/>
      </c>
      <c r="P1192" s="24">
        <f>L1192+N1192-INDEX(표5[#All],MATCH(B1192,표5[[#All],[잉크]],0),5)</f>
        <v>0</v>
      </c>
      <c r="Q1192" s="21" t="str">
        <f>IFERROR(P1192/INDEX(표5[#All],MATCH(B1192,표5[[#All],[잉크]],0),11),"")</f>
        <v/>
      </c>
      <c r="R1192" s="542"/>
      <c r="S1192" s="25" t="str">
        <f>IF(ISBLANK(R1192),"",INDEX(호기!$A$1:$B$657,MATCH('생산계획(잉크)'!B1644,호기!$A$1:$A$657,0),2))</f>
        <v/>
      </c>
      <c r="T1192" s="24">
        <f>P1192+R1192-INDEX(표5[#All],MATCH(B1192,표5[[#All],[잉크]],0),5)</f>
        <v>0</v>
      </c>
      <c r="U1192" s="21" t="str">
        <f>IFERROR(T1192/INDEX(표5[#All],MATCH(B1192,표5[[#All],[잉크]],0),14),"")</f>
        <v/>
      </c>
      <c r="V1192" s="542"/>
      <c r="W1192" s="23" t="str">
        <f>IF(ISBLANK(V1192),"",INDEX(호기!$A$1:$B$657,MATCH('생산계획(잉크)'!B1644,호기!$A$1:$A$657,0),2))</f>
        <v/>
      </c>
      <c r="X1192" s="24">
        <f>T1192+V1192-INDEX(표5[#All],MATCH(B1192,표5[[#All],[잉크]],0),5)</f>
        <v>0</v>
      </c>
      <c r="Y1192" s="21" t="str">
        <f>IFERROR(X1192/INDEX(표5[#All],MATCH(B1192,표5[[#All],[잉크]],0),17),"")</f>
        <v/>
      </c>
      <c r="Z1192" s="23"/>
      <c r="AA1192" s="23" t="str">
        <f>IF(ISBLANK(Z1192),"",INDEX(호기!$A$1:$B$657,MATCH('생산계획(잉크)'!B1644,호기!$A$1:$A$657,0),2))</f>
        <v/>
      </c>
      <c r="AB1192" s="24">
        <f>X1192+Z1192-INDEX(표5[#All],MATCH(B1192,표5[[#All],[잉크]],0),5)</f>
        <v>0</v>
      </c>
      <c r="AC1192" s="21" t="str">
        <f>IFERROR(AB1192/INDEX(표5[#All],MATCH(B1192,표5[[#All],[잉크]],0),20),"")</f>
        <v/>
      </c>
      <c r="AD1192" s="23"/>
      <c r="AE1192" s="235"/>
      <c r="BB1192" s="472"/>
      <c r="BC1192" s="472"/>
      <c r="BD1192" s="472"/>
      <c r="BE1192" s="472"/>
      <c r="BF1192" s="472"/>
    </row>
    <row r="1193" spans="1:58" s="471" customFormat="1" ht="16.5" hidden="1" customHeight="1" x14ac:dyDescent="0.3">
      <c r="A1193" s="471" t="s">
        <v>4912</v>
      </c>
      <c r="B1193" s="5" t="s">
        <v>5375</v>
      </c>
      <c r="C1193" s="68"/>
      <c r="D1193" s="69" t="str">
        <f>IFERROR(C1193/INDEX(표5[#All],MATCH(B1193,표5[[#All],[잉크]],0),2),"")</f>
        <v/>
      </c>
      <c r="E1193" s="22">
        <f>$C1193-INDEX(표5[#All],MATCH(B1193,표5[[#All],[잉크]],0),24)</f>
        <v>0</v>
      </c>
      <c r="F1193" s="542"/>
      <c r="G1193" s="23" t="str">
        <f>IF(ISBLANK(F1193),"",INDEX(호기!$A$1:$B$657,MATCH('생산계획(잉크)'!B1645,호기!$A$1:$A$657,0),2))</f>
        <v/>
      </c>
      <c r="H1193" s="24">
        <f>C1193+F1193-INDEX(표5[#All],MATCH(B1193,표5[[#All],[잉크]],0),2)</f>
        <v>0</v>
      </c>
      <c r="I1193" s="21" t="str">
        <f>IFERROR(H1193/INDEX(표5[#All],MATCH(B1193,표5[[#All],[잉크]],0),5),"")</f>
        <v/>
      </c>
      <c r="J1193" s="542"/>
      <c r="K1193" s="25" t="str">
        <f>IF(ISBLANK(J1193),"",INDEX(호기!$A$1:$B$657,MATCH('생산계획(잉크)'!B1645,호기!$A$1:$A$657,0),2))</f>
        <v/>
      </c>
      <c r="L1193" s="24">
        <f>H1193+J1193-INDEX(표5[#All],MATCH(B1193,표5[[#All],[잉크]],0),5)</f>
        <v>0</v>
      </c>
      <c r="M1193" s="21" t="str">
        <f>IFERROR(L1193/INDEX(표5[#All],MATCH(B1193,표5[[#All],[잉크]],0),8),"")</f>
        <v/>
      </c>
      <c r="N1193" s="542"/>
      <c r="O1193" s="23" t="str">
        <f>IF(ISBLANK(N1193),"",INDEX(호기!$A$1:$B$657,MATCH('생산계획(잉크)'!B1645,호기!$A$1:$A$657,0),2))</f>
        <v/>
      </c>
      <c r="P1193" s="24">
        <f>L1193+N1193-INDEX(표5[#All],MATCH(B1193,표5[[#All],[잉크]],0),5)</f>
        <v>0</v>
      </c>
      <c r="Q1193" s="21" t="str">
        <f>IFERROR(P1193/INDEX(표5[#All],MATCH(B1193,표5[[#All],[잉크]],0),11),"")</f>
        <v/>
      </c>
      <c r="R1193" s="542"/>
      <c r="S1193" s="25" t="str">
        <f>IF(ISBLANK(R1193),"",INDEX(호기!$A$1:$B$657,MATCH('생산계획(잉크)'!B1645,호기!$A$1:$A$657,0),2))</f>
        <v/>
      </c>
      <c r="T1193" s="24">
        <f>P1193+R1193-INDEX(표5[#All],MATCH(B1193,표5[[#All],[잉크]],0),5)</f>
        <v>0</v>
      </c>
      <c r="U1193" s="21" t="str">
        <f>IFERROR(T1193/INDEX(표5[#All],MATCH(B1193,표5[[#All],[잉크]],0),14),"")</f>
        <v/>
      </c>
      <c r="V1193" s="542"/>
      <c r="W1193" s="23" t="str">
        <f>IF(ISBLANK(V1193),"",INDEX(호기!$A$1:$B$657,MATCH('생산계획(잉크)'!B1645,호기!$A$1:$A$657,0),2))</f>
        <v/>
      </c>
      <c r="X1193" s="24">
        <f>T1193+V1193-INDEX(표5[#All],MATCH(B1193,표5[[#All],[잉크]],0),5)</f>
        <v>0</v>
      </c>
      <c r="Y1193" s="21" t="str">
        <f>IFERROR(X1193/INDEX(표5[#All],MATCH(B1193,표5[[#All],[잉크]],0),17),"")</f>
        <v/>
      </c>
      <c r="Z1193" s="23"/>
      <c r="AA1193" s="23" t="str">
        <f>IF(ISBLANK(Z1193),"",INDEX(호기!$A$1:$B$657,MATCH('생산계획(잉크)'!B1645,호기!$A$1:$A$657,0),2))</f>
        <v/>
      </c>
      <c r="AB1193" s="24">
        <f>X1193+Z1193-INDEX(표5[#All],MATCH(B1193,표5[[#All],[잉크]],0),5)</f>
        <v>0</v>
      </c>
      <c r="AC1193" s="21" t="str">
        <f>IFERROR(AB1193/INDEX(표5[#All],MATCH(B1193,표5[[#All],[잉크]],0),20),"")</f>
        <v/>
      </c>
      <c r="AD1193" s="23"/>
      <c r="AE1193" s="235"/>
      <c r="BB1193" s="472"/>
      <c r="BC1193" s="472"/>
      <c r="BD1193" s="472"/>
      <c r="BE1193" s="472"/>
      <c r="BF1193" s="472"/>
    </row>
    <row r="1194" spans="1:58" s="471" customFormat="1" ht="16.5" customHeight="1" x14ac:dyDescent="0.3">
      <c r="A1194" s="471" t="s">
        <v>4912</v>
      </c>
      <c r="B1194" s="5" t="s">
        <v>5380</v>
      </c>
      <c r="C1194" s="68">
        <v>0</v>
      </c>
      <c r="D1194" s="69">
        <f>IFERROR(C1194/INDEX(표5[#All],MATCH(B1194,표5[[#All],[잉크]],0),2),"")</f>
        <v>0</v>
      </c>
      <c r="E1194" s="22">
        <f>$C1194-INDEX(표5[#All],MATCH(B1194,표5[[#All],[잉크]],0),24)</f>
        <v>-4</v>
      </c>
      <c r="F1194" s="571">
        <v>4</v>
      </c>
      <c r="G1194" s="23" t="e">
        <f>IF(ISBLANK(F1194),"",INDEX(호기!$A$1:$B$657,MATCH('생산계획(잉크)'!B1646,호기!$A$1:$A$657,0),2))</f>
        <v>#N/A</v>
      </c>
      <c r="H1194" s="24">
        <f>C1194+F1194-INDEX(표5[#All],MATCH(B1194,표5[[#All],[잉크]],0),2)</f>
        <v>3</v>
      </c>
      <c r="I1194" s="21">
        <f>IFERROR(H1194/INDEX(표5[#All],MATCH(B1194,표5[[#All],[잉크]],0),5),"")</f>
        <v>3</v>
      </c>
      <c r="J1194" s="542"/>
      <c r="K1194" s="25" t="str">
        <f>IF(ISBLANK(J1194),"",INDEX(호기!$A$1:$B$657,MATCH('생산계획(잉크)'!B1646,호기!$A$1:$A$657,0),2))</f>
        <v/>
      </c>
      <c r="L1194" s="24">
        <f>H1194+J1194-INDEX(표5[#All],MATCH(B1194,표5[[#All],[잉크]],0),5)</f>
        <v>2</v>
      </c>
      <c r="M1194" s="21" t="str">
        <f>IFERROR(L1194/INDEX(표5[#All],MATCH(B1194,표5[[#All],[잉크]],0),8),"")</f>
        <v/>
      </c>
      <c r="N1194" s="542"/>
      <c r="O1194" s="23" t="str">
        <f>IF(ISBLANK(N1194),"",INDEX(호기!$A$1:$B$657,MATCH('생산계획(잉크)'!B1646,호기!$A$1:$A$657,0),2))</f>
        <v/>
      </c>
      <c r="P1194" s="24">
        <f>L1194+N1194-INDEX(표5[#All],MATCH(B1194,표5[[#All],[잉크]],0),5)</f>
        <v>1</v>
      </c>
      <c r="Q1194" s="21" t="str">
        <f>IFERROR(P1194/INDEX(표5[#All],MATCH(B1194,표5[[#All],[잉크]],0),11),"")</f>
        <v/>
      </c>
      <c r="R1194" s="542"/>
      <c r="S1194" s="25" t="str">
        <f>IF(ISBLANK(R1194),"",INDEX(호기!$A$1:$B$657,MATCH('생산계획(잉크)'!B1646,호기!$A$1:$A$657,0),2))</f>
        <v/>
      </c>
      <c r="T1194" s="24">
        <f>P1194+R1194-INDEX(표5[#All],MATCH(B1194,표5[[#All],[잉크]],0),5)</f>
        <v>0</v>
      </c>
      <c r="U1194" s="21" t="str">
        <f>IFERROR(T1194/INDEX(표5[#All],MATCH(B1194,표5[[#All],[잉크]],0),14),"")</f>
        <v/>
      </c>
      <c r="V1194" s="542"/>
      <c r="W1194" s="23" t="str">
        <f>IF(ISBLANK(V1194),"",INDEX(호기!$A$1:$B$657,MATCH('생산계획(잉크)'!B1646,호기!$A$1:$A$657,0),2))</f>
        <v/>
      </c>
      <c r="X1194" s="24">
        <f>T1194+V1194-INDEX(표5[#All],MATCH(B1194,표5[[#All],[잉크]],0),5)</f>
        <v>-1</v>
      </c>
      <c r="Y1194" s="21" t="str">
        <f>IFERROR(X1194/INDEX(표5[#All],MATCH(B1194,표5[[#All],[잉크]],0),17),"")</f>
        <v/>
      </c>
      <c r="Z1194" s="23"/>
      <c r="AA1194" s="23" t="str">
        <f>IF(ISBLANK(Z1194),"",INDEX(호기!$A$1:$B$657,MATCH('생산계획(잉크)'!B1646,호기!$A$1:$A$657,0),2))</f>
        <v/>
      </c>
      <c r="AB1194" s="24">
        <f>X1194+Z1194-INDEX(표5[#All],MATCH(B1194,표5[[#All],[잉크]],0),5)</f>
        <v>-2</v>
      </c>
      <c r="AC1194" s="21" t="str">
        <f>IFERROR(AB1194/INDEX(표5[#All],MATCH(B1194,표5[[#All],[잉크]],0),20),"")</f>
        <v/>
      </c>
      <c r="AD1194" s="23"/>
      <c r="AE1194" s="235"/>
      <c r="BB1194" s="472"/>
      <c r="BC1194" s="472"/>
      <c r="BD1194" s="472"/>
      <c r="BE1194" s="472"/>
      <c r="BF1194" s="472"/>
    </row>
    <row r="1195" spans="1:58" s="471" customFormat="1" ht="16.5" customHeight="1" x14ac:dyDescent="0.3">
      <c r="A1195" s="471" t="s">
        <v>4912</v>
      </c>
      <c r="B1195" s="5" t="s">
        <v>5397</v>
      </c>
      <c r="C1195" s="68">
        <v>0</v>
      </c>
      <c r="D1195" s="69">
        <f>IFERROR(C1195/INDEX(표5[#All],MATCH(B1195,표5[[#All],[잉크]],0),2),"")</f>
        <v>0</v>
      </c>
      <c r="E1195" s="22">
        <f>$C1195-INDEX(표5[#All],MATCH(B1195,표5[[#All],[잉크]],0),24)</f>
        <v>-8</v>
      </c>
      <c r="F1195" s="571">
        <v>6</v>
      </c>
      <c r="G1195" s="23" t="e">
        <f>IF(ISBLANK(F1195),"",INDEX(호기!$A$1:$B$657,MATCH('생산계획(잉크)'!B1647,호기!$A$1:$A$657,0),2))</f>
        <v>#N/A</v>
      </c>
      <c r="H1195" s="24">
        <f>C1195+F1195-INDEX(표5[#All],MATCH(B1195,표5[[#All],[잉크]],0),2)</f>
        <v>4</v>
      </c>
      <c r="I1195" s="21">
        <f>IFERROR(H1195/INDEX(표5[#All],MATCH(B1195,표5[[#All],[잉크]],0),5),"")</f>
        <v>2</v>
      </c>
      <c r="J1195" s="542"/>
      <c r="K1195" s="25" t="str">
        <f>IF(ISBLANK(J1195),"",INDEX(호기!$A$1:$B$657,MATCH('생산계획(잉크)'!B1647,호기!$A$1:$A$657,0),2))</f>
        <v/>
      </c>
      <c r="L1195" s="24">
        <f>H1195+J1195-INDEX(표5[#All],MATCH(B1195,표5[[#All],[잉크]],0),5)</f>
        <v>2</v>
      </c>
      <c r="M1195" s="21" t="str">
        <f>IFERROR(L1195/INDEX(표5[#All],MATCH(B1195,표5[[#All],[잉크]],0),8),"")</f>
        <v/>
      </c>
      <c r="N1195" s="542"/>
      <c r="O1195" s="23" t="str">
        <f>IF(ISBLANK(N1195),"",INDEX(호기!$A$1:$B$657,MATCH('생산계획(잉크)'!B1647,호기!$A$1:$A$657,0),2))</f>
        <v/>
      </c>
      <c r="P1195" s="24">
        <f>L1195+N1195-INDEX(표5[#All],MATCH(B1195,표5[[#All],[잉크]],0),5)</f>
        <v>0</v>
      </c>
      <c r="Q1195" s="21" t="str">
        <f>IFERROR(P1195/INDEX(표5[#All],MATCH(B1195,표5[[#All],[잉크]],0),11),"")</f>
        <v/>
      </c>
      <c r="R1195" s="542"/>
      <c r="S1195" s="25" t="str">
        <f>IF(ISBLANK(R1195),"",INDEX(호기!$A$1:$B$657,MATCH('생산계획(잉크)'!B1647,호기!$A$1:$A$657,0),2))</f>
        <v/>
      </c>
      <c r="T1195" s="24">
        <f>P1195+R1195-INDEX(표5[#All],MATCH(B1195,표5[[#All],[잉크]],0),5)</f>
        <v>-2</v>
      </c>
      <c r="U1195" s="21" t="str">
        <f>IFERROR(T1195/INDEX(표5[#All],MATCH(B1195,표5[[#All],[잉크]],0),14),"")</f>
        <v/>
      </c>
      <c r="V1195" s="542"/>
      <c r="W1195" s="23" t="str">
        <f>IF(ISBLANK(V1195),"",INDEX(호기!$A$1:$B$657,MATCH('생산계획(잉크)'!B1647,호기!$A$1:$A$657,0),2))</f>
        <v/>
      </c>
      <c r="X1195" s="24">
        <f>T1195+V1195-INDEX(표5[#All],MATCH(B1195,표5[[#All],[잉크]],0),5)</f>
        <v>-4</v>
      </c>
      <c r="Y1195" s="21" t="str">
        <f>IFERROR(X1195/INDEX(표5[#All],MATCH(B1195,표5[[#All],[잉크]],0),17),"")</f>
        <v/>
      </c>
      <c r="Z1195" s="23"/>
      <c r="AA1195" s="23" t="str">
        <f>IF(ISBLANK(Z1195),"",INDEX(호기!$A$1:$B$657,MATCH('생산계획(잉크)'!B1647,호기!$A$1:$A$657,0),2))</f>
        <v/>
      </c>
      <c r="AB1195" s="24">
        <f>X1195+Z1195-INDEX(표5[#All],MATCH(B1195,표5[[#All],[잉크]],0),5)</f>
        <v>-6</v>
      </c>
      <c r="AC1195" s="21" t="str">
        <f>IFERROR(AB1195/INDEX(표5[#All],MATCH(B1195,표5[[#All],[잉크]],0),20),"")</f>
        <v/>
      </c>
      <c r="AD1195" s="23"/>
      <c r="AE1195" s="235"/>
      <c r="BB1195" s="472"/>
      <c r="BC1195" s="472"/>
      <c r="BD1195" s="472"/>
      <c r="BE1195" s="472"/>
      <c r="BF1195" s="472"/>
    </row>
    <row r="1196" spans="1:58" s="471" customFormat="1" ht="16.5" hidden="1" customHeight="1" x14ac:dyDescent="0.3">
      <c r="A1196" s="471" t="s">
        <v>4912</v>
      </c>
      <c r="B1196" s="5" t="s">
        <v>5398</v>
      </c>
      <c r="C1196" s="68"/>
      <c r="D1196" s="69" t="str">
        <f>IFERROR(C1196/INDEX(표5[#All],MATCH(B1196,표5[[#All],[잉크]],0),2),"")</f>
        <v/>
      </c>
      <c r="E1196" s="22">
        <f>$C1196-INDEX(표5[#All],MATCH(B1196,표5[[#All],[잉크]],0),24)</f>
        <v>0</v>
      </c>
      <c r="F1196" s="542"/>
      <c r="G1196" s="23" t="str">
        <f>IF(ISBLANK(F1196),"",INDEX(호기!$A$1:$B$657,MATCH('생산계획(잉크)'!B1648,호기!$A$1:$A$657,0),2))</f>
        <v/>
      </c>
      <c r="H1196" s="24">
        <f>C1196+F1196-INDEX(표5[#All],MATCH(B1196,표5[[#All],[잉크]],0),2)</f>
        <v>0</v>
      </c>
      <c r="I1196" s="21" t="str">
        <f>IFERROR(H1196/INDEX(표5[#All],MATCH(B1196,표5[[#All],[잉크]],0),5),"")</f>
        <v/>
      </c>
      <c r="J1196" s="542"/>
      <c r="K1196" s="25" t="str">
        <f>IF(ISBLANK(J1196),"",INDEX(호기!$A$1:$B$657,MATCH('생산계획(잉크)'!B1648,호기!$A$1:$A$657,0),2))</f>
        <v/>
      </c>
      <c r="L1196" s="24">
        <f>H1196+J1196-INDEX(표5[#All],MATCH(B1196,표5[[#All],[잉크]],0),5)</f>
        <v>0</v>
      </c>
      <c r="M1196" s="21" t="str">
        <f>IFERROR(L1196/INDEX(표5[#All],MATCH(B1196,표5[[#All],[잉크]],0),8),"")</f>
        <v/>
      </c>
      <c r="N1196" s="542"/>
      <c r="O1196" s="23" t="str">
        <f>IF(ISBLANK(N1196),"",INDEX(호기!$A$1:$B$657,MATCH('생산계획(잉크)'!B1648,호기!$A$1:$A$657,0),2))</f>
        <v/>
      </c>
      <c r="P1196" s="24">
        <f>L1196+N1196-INDEX(표5[#All],MATCH(B1196,표5[[#All],[잉크]],0),5)</f>
        <v>0</v>
      </c>
      <c r="Q1196" s="21" t="str">
        <f>IFERROR(P1196/INDEX(표5[#All],MATCH(B1196,표5[[#All],[잉크]],0),11),"")</f>
        <v/>
      </c>
      <c r="R1196" s="542"/>
      <c r="S1196" s="25" t="str">
        <f>IF(ISBLANK(R1196),"",INDEX(호기!$A$1:$B$657,MATCH('생산계획(잉크)'!B1648,호기!$A$1:$A$657,0),2))</f>
        <v/>
      </c>
      <c r="T1196" s="24">
        <f>P1196+R1196-INDEX(표5[#All],MATCH(B1196,표5[[#All],[잉크]],0),5)</f>
        <v>0</v>
      </c>
      <c r="U1196" s="21" t="str">
        <f>IFERROR(T1196/INDEX(표5[#All],MATCH(B1196,표5[[#All],[잉크]],0),14),"")</f>
        <v/>
      </c>
      <c r="V1196" s="542"/>
      <c r="W1196" s="23" t="str">
        <f>IF(ISBLANK(V1196),"",INDEX(호기!$A$1:$B$657,MATCH('생산계획(잉크)'!B1648,호기!$A$1:$A$657,0),2))</f>
        <v/>
      </c>
      <c r="X1196" s="24">
        <f>T1196+V1196-INDEX(표5[#All],MATCH(B1196,표5[[#All],[잉크]],0),5)</f>
        <v>0</v>
      </c>
      <c r="Y1196" s="21" t="str">
        <f>IFERROR(X1196/INDEX(표5[#All],MATCH(B1196,표5[[#All],[잉크]],0),17),"")</f>
        <v/>
      </c>
      <c r="Z1196" s="23"/>
      <c r="AA1196" s="23" t="str">
        <f>IF(ISBLANK(Z1196),"",INDEX(호기!$A$1:$B$657,MATCH('생산계획(잉크)'!B1648,호기!$A$1:$A$657,0),2))</f>
        <v/>
      </c>
      <c r="AB1196" s="24">
        <f>X1196+Z1196-INDEX(표5[#All],MATCH(B1196,표5[[#All],[잉크]],0),5)</f>
        <v>0</v>
      </c>
      <c r="AC1196" s="21" t="str">
        <f>IFERROR(AB1196/INDEX(표5[#All],MATCH(B1196,표5[[#All],[잉크]],0),20),"")</f>
        <v/>
      </c>
      <c r="AD1196" s="23"/>
      <c r="AE1196" s="235"/>
      <c r="BB1196" s="472"/>
      <c r="BC1196" s="472"/>
      <c r="BD1196" s="472"/>
      <c r="BE1196" s="472"/>
      <c r="BF1196" s="472"/>
    </row>
    <row r="1197" spans="1:58" s="471" customFormat="1" ht="16.5" hidden="1" customHeight="1" x14ac:dyDescent="0.3">
      <c r="A1197" s="471" t="s">
        <v>4912</v>
      </c>
      <c r="B1197" s="5" t="s">
        <v>5399</v>
      </c>
      <c r="C1197" s="68"/>
      <c r="D1197" s="69" t="str">
        <f>IFERROR(C1197/INDEX(표5[#All],MATCH(B1197,표5[[#All],[잉크]],0),2),"")</f>
        <v/>
      </c>
      <c r="E1197" s="22">
        <f>$C1197-INDEX(표5[#All],MATCH(B1197,표5[[#All],[잉크]],0),24)</f>
        <v>0</v>
      </c>
      <c r="F1197" s="542"/>
      <c r="G1197" s="23" t="str">
        <f>IF(ISBLANK(F1197),"",INDEX(호기!$A$1:$B$657,MATCH('생산계획(잉크)'!B1649,호기!$A$1:$A$657,0),2))</f>
        <v/>
      </c>
      <c r="H1197" s="24">
        <f>C1197+F1197-INDEX(표5[#All],MATCH(B1197,표5[[#All],[잉크]],0),2)</f>
        <v>0</v>
      </c>
      <c r="I1197" s="21" t="str">
        <f>IFERROR(H1197/INDEX(표5[#All],MATCH(B1197,표5[[#All],[잉크]],0),5),"")</f>
        <v/>
      </c>
      <c r="J1197" s="542"/>
      <c r="K1197" s="25" t="str">
        <f>IF(ISBLANK(J1197),"",INDEX(호기!$A$1:$B$657,MATCH('생산계획(잉크)'!B1649,호기!$A$1:$A$657,0),2))</f>
        <v/>
      </c>
      <c r="L1197" s="24">
        <f>H1197+J1197-INDEX(표5[#All],MATCH(B1197,표5[[#All],[잉크]],0),5)</f>
        <v>0</v>
      </c>
      <c r="M1197" s="21" t="str">
        <f>IFERROR(L1197/INDEX(표5[#All],MATCH(B1197,표5[[#All],[잉크]],0),8),"")</f>
        <v/>
      </c>
      <c r="N1197" s="542"/>
      <c r="O1197" s="23" t="str">
        <f>IF(ISBLANK(N1197),"",INDEX(호기!$A$1:$B$657,MATCH('생산계획(잉크)'!B1649,호기!$A$1:$A$657,0),2))</f>
        <v/>
      </c>
      <c r="P1197" s="24">
        <f>L1197+N1197-INDEX(표5[#All],MATCH(B1197,표5[[#All],[잉크]],0),5)</f>
        <v>0</v>
      </c>
      <c r="Q1197" s="21" t="str">
        <f>IFERROR(P1197/INDEX(표5[#All],MATCH(B1197,표5[[#All],[잉크]],0),11),"")</f>
        <v/>
      </c>
      <c r="R1197" s="542"/>
      <c r="S1197" s="25" t="str">
        <f>IF(ISBLANK(R1197),"",INDEX(호기!$A$1:$B$657,MATCH('생산계획(잉크)'!B1649,호기!$A$1:$A$657,0),2))</f>
        <v/>
      </c>
      <c r="T1197" s="24">
        <f>P1197+R1197-INDEX(표5[#All],MATCH(B1197,표5[[#All],[잉크]],0),5)</f>
        <v>0</v>
      </c>
      <c r="U1197" s="21" t="str">
        <f>IFERROR(T1197/INDEX(표5[#All],MATCH(B1197,표5[[#All],[잉크]],0),14),"")</f>
        <v/>
      </c>
      <c r="V1197" s="542"/>
      <c r="W1197" s="23" t="str">
        <f>IF(ISBLANK(V1197),"",INDEX(호기!$A$1:$B$657,MATCH('생산계획(잉크)'!B1649,호기!$A$1:$A$657,0),2))</f>
        <v/>
      </c>
      <c r="X1197" s="24">
        <f>T1197+V1197-INDEX(표5[#All],MATCH(B1197,표5[[#All],[잉크]],0),5)</f>
        <v>0</v>
      </c>
      <c r="Y1197" s="21" t="str">
        <f>IFERROR(X1197/INDEX(표5[#All],MATCH(B1197,표5[[#All],[잉크]],0),17),"")</f>
        <v/>
      </c>
      <c r="Z1197" s="23"/>
      <c r="AA1197" s="23" t="str">
        <f>IF(ISBLANK(Z1197),"",INDEX(호기!$A$1:$B$657,MATCH('생산계획(잉크)'!B1649,호기!$A$1:$A$657,0),2))</f>
        <v/>
      </c>
      <c r="AB1197" s="24">
        <f>X1197+Z1197-INDEX(표5[#All],MATCH(B1197,표5[[#All],[잉크]],0),5)</f>
        <v>0</v>
      </c>
      <c r="AC1197" s="21" t="str">
        <f>IFERROR(AB1197/INDEX(표5[#All],MATCH(B1197,표5[[#All],[잉크]],0),20),"")</f>
        <v/>
      </c>
      <c r="AD1197" s="23"/>
      <c r="AE1197" s="235"/>
      <c r="BB1197" s="472"/>
      <c r="BC1197" s="472"/>
      <c r="BD1197" s="472"/>
      <c r="BE1197" s="472"/>
      <c r="BF1197" s="472"/>
    </row>
    <row r="1198" spans="1:58" s="471" customFormat="1" ht="16.5" hidden="1" customHeight="1" x14ac:dyDescent="0.3">
      <c r="A1198" s="471" t="s">
        <v>4912</v>
      </c>
      <c r="B1198" s="5" t="s">
        <v>5400</v>
      </c>
      <c r="C1198" s="68"/>
      <c r="D1198" s="69" t="str">
        <f>IFERROR(C1198/INDEX(표5[#All],MATCH(B1198,표5[[#All],[잉크]],0),2),"")</f>
        <v/>
      </c>
      <c r="E1198" s="22">
        <f>$C1198-INDEX(표5[#All],MATCH(B1198,표5[[#All],[잉크]],0),24)</f>
        <v>0</v>
      </c>
      <c r="F1198" s="542"/>
      <c r="G1198" s="23" t="str">
        <f>IF(ISBLANK(F1198),"",INDEX(호기!$A$1:$B$657,MATCH('생산계획(잉크)'!B1650,호기!$A$1:$A$657,0),2))</f>
        <v/>
      </c>
      <c r="H1198" s="24">
        <f>C1198+F1198-INDEX(표5[#All],MATCH(B1198,표5[[#All],[잉크]],0),2)</f>
        <v>0</v>
      </c>
      <c r="I1198" s="21" t="str">
        <f>IFERROR(H1198/INDEX(표5[#All],MATCH(B1198,표5[[#All],[잉크]],0),5),"")</f>
        <v/>
      </c>
      <c r="J1198" s="542"/>
      <c r="K1198" s="25" t="str">
        <f>IF(ISBLANK(J1198),"",INDEX(호기!$A$1:$B$657,MATCH('생산계획(잉크)'!B1650,호기!$A$1:$A$657,0),2))</f>
        <v/>
      </c>
      <c r="L1198" s="24">
        <f>H1198+J1198-INDEX(표5[#All],MATCH(B1198,표5[[#All],[잉크]],0),5)</f>
        <v>0</v>
      </c>
      <c r="M1198" s="21" t="str">
        <f>IFERROR(L1198/INDEX(표5[#All],MATCH(B1198,표5[[#All],[잉크]],0),8),"")</f>
        <v/>
      </c>
      <c r="N1198" s="542"/>
      <c r="O1198" s="23" t="str">
        <f>IF(ISBLANK(N1198),"",INDEX(호기!$A$1:$B$657,MATCH('생산계획(잉크)'!B1650,호기!$A$1:$A$657,0),2))</f>
        <v/>
      </c>
      <c r="P1198" s="24">
        <f>L1198+N1198-INDEX(표5[#All],MATCH(B1198,표5[[#All],[잉크]],0),5)</f>
        <v>0</v>
      </c>
      <c r="Q1198" s="21" t="str">
        <f>IFERROR(P1198/INDEX(표5[#All],MATCH(B1198,표5[[#All],[잉크]],0),11),"")</f>
        <v/>
      </c>
      <c r="R1198" s="542"/>
      <c r="S1198" s="25" t="str">
        <f>IF(ISBLANK(R1198),"",INDEX(호기!$A$1:$B$657,MATCH('생산계획(잉크)'!B1650,호기!$A$1:$A$657,0),2))</f>
        <v/>
      </c>
      <c r="T1198" s="24">
        <f>P1198+R1198-INDEX(표5[#All],MATCH(B1198,표5[[#All],[잉크]],0),5)</f>
        <v>0</v>
      </c>
      <c r="U1198" s="21" t="str">
        <f>IFERROR(T1198/INDEX(표5[#All],MATCH(B1198,표5[[#All],[잉크]],0),14),"")</f>
        <v/>
      </c>
      <c r="V1198" s="542"/>
      <c r="W1198" s="23" t="str">
        <f>IF(ISBLANK(V1198),"",INDEX(호기!$A$1:$B$657,MATCH('생산계획(잉크)'!B1650,호기!$A$1:$A$657,0),2))</f>
        <v/>
      </c>
      <c r="X1198" s="24">
        <f>T1198+V1198-INDEX(표5[#All],MATCH(B1198,표5[[#All],[잉크]],0),5)</f>
        <v>0</v>
      </c>
      <c r="Y1198" s="21" t="str">
        <f>IFERROR(X1198/INDEX(표5[#All],MATCH(B1198,표5[[#All],[잉크]],0),17),"")</f>
        <v/>
      </c>
      <c r="Z1198" s="23"/>
      <c r="AA1198" s="23" t="str">
        <f>IF(ISBLANK(Z1198),"",INDEX(호기!$A$1:$B$657,MATCH('생산계획(잉크)'!B1650,호기!$A$1:$A$657,0),2))</f>
        <v/>
      </c>
      <c r="AB1198" s="24">
        <f>X1198+Z1198-INDEX(표5[#All],MATCH(B1198,표5[[#All],[잉크]],0),5)</f>
        <v>0</v>
      </c>
      <c r="AC1198" s="21" t="str">
        <f>IFERROR(AB1198/INDEX(표5[#All],MATCH(B1198,표5[[#All],[잉크]],0),20),"")</f>
        <v/>
      </c>
      <c r="AD1198" s="23"/>
      <c r="AE1198" s="235"/>
      <c r="BB1198" s="472"/>
      <c r="BC1198" s="472"/>
      <c r="BD1198" s="472"/>
      <c r="BE1198" s="472"/>
      <c r="BF1198" s="472"/>
    </row>
    <row r="1199" spans="1:58" s="471" customFormat="1" ht="16.5" hidden="1" customHeight="1" x14ac:dyDescent="0.3">
      <c r="A1199" s="471" t="s">
        <v>4912</v>
      </c>
      <c r="B1199" s="5" t="s">
        <v>5401</v>
      </c>
      <c r="C1199" s="68"/>
      <c r="D1199" s="69" t="str">
        <f>IFERROR(C1199/INDEX(표5[#All],MATCH(B1199,표5[[#All],[잉크]],0),2),"")</f>
        <v/>
      </c>
      <c r="E1199" s="22">
        <f>$C1199-INDEX(표5[#All],MATCH(B1199,표5[[#All],[잉크]],0),24)</f>
        <v>0</v>
      </c>
      <c r="F1199" s="542"/>
      <c r="G1199" s="23" t="str">
        <f>IF(ISBLANK(F1199),"",INDEX(호기!$A$1:$B$657,MATCH('생산계획(잉크)'!B1651,호기!$A$1:$A$657,0),2))</f>
        <v/>
      </c>
      <c r="H1199" s="24">
        <f>C1199+F1199-INDEX(표5[#All],MATCH(B1199,표5[[#All],[잉크]],0),2)</f>
        <v>0</v>
      </c>
      <c r="I1199" s="21" t="str">
        <f>IFERROR(H1199/INDEX(표5[#All],MATCH(B1199,표5[[#All],[잉크]],0),5),"")</f>
        <v/>
      </c>
      <c r="J1199" s="542"/>
      <c r="K1199" s="25" t="str">
        <f>IF(ISBLANK(J1199),"",INDEX(호기!$A$1:$B$657,MATCH('생산계획(잉크)'!B1651,호기!$A$1:$A$657,0),2))</f>
        <v/>
      </c>
      <c r="L1199" s="24">
        <f>H1199+J1199-INDEX(표5[#All],MATCH(B1199,표5[[#All],[잉크]],0),5)</f>
        <v>0</v>
      </c>
      <c r="M1199" s="21" t="str">
        <f>IFERROR(L1199/INDEX(표5[#All],MATCH(B1199,표5[[#All],[잉크]],0),8),"")</f>
        <v/>
      </c>
      <c r="N1199" s="542"/>
      <c r="O1199" s="23" t="str">
        <f>IF(ISBLANK(N1199),"",INDEX(호기!$A$1:$B$657,MATCH('생산계획(잉크)'!B1651,호기!$A$1:$A$657,0),2))</f>
        <v/>
      </c>
      <c r="P1199" s="24">
        <f>L1199+N1199-INDEX(표5[#All],MATCH(B1199,표5[[#All],[잉크]],0),5)</f>
        <v>0</v>
      </c>
      <c r="Q1199" s="21" t="str">
        <f>IFERROR(P1199/INDEX(표5[#All],MATCH(B1199,표5[[#All],[잉크]],0),11),"")</f>
        <v/>
      </c>
      <c r="R1199" s="542"/>
      <c r="S1199" s="25" t="str">
        <f>IF(ISBLANK(R1199),"",INDEX(호기!$A$1:$B$657,MATCH('생산계획(잉크)'!B1651,호기!$A$1:$A$657,0),2))</f>
        <v/>
      </c>
      <c r="T1199" s="24">
        <f>P1199+R1199-INDEX(표5[#All],MATCH(B1199,표5[[#All],[잉크]],0),5)</f>
        <v>0</v>
      </c>
      <c r="U1199" s="21" t="str">
        <f>IFERROR(T1199/INDEX(표5[#All],MATCH(B1199,표5[[#All],[잉크]],0),14),"")</f>
        <v/>
      </c>
      <c r="V1199" s="542"/>
      <c r="W1199" s="23" t="str">
        <f>IF(ISBLANK(V1199),"",INDEX(호기!$A$1:$B$657,MATCH('생산계획(잉크)'!B1651,호기!$A$1:$A$657,0),2))</f>
        <v/>
      </c>
      <c r="X1199" s="24">
        <f>T1199+V1199-INDEX(표5[#All],MATCH(B1199,표5[[#All],[잉크]],0),5)</f>
        <v>0</v>
      </c>
      <c r="Y1199" s="21" t="str">
        <f>IFERROR(X1199/INDEX(표5[#All],MATCH(B1199,표5[[#All],[잉크]],0),17),"")</f>
        <v/>
      </c>
      <c r="Z1199" s="23"/>
      <c r="AA1199" s="23" t="str">
        <f>IF(ISBLANK(Z1199),"",INDEX(호기!$A$1:$B$657,MATCH('생산계획(잉크)'!B1651,호기!$A$1:$A$657,0),2))</f>
        <v/>
      </c>
      <c r="AB1199" s="24">
        <f>X1199+Z1199-INDEX(표5[#All],MATCH(B1199,표5[[#All],[잉크]],0),5)</f>
        <v>0</v>
      </c>
      <c r="AC1199" s="21" t="str">
        <f>IFERROR(AB1199/INDEX(표5[#All],MATCH(B1199,표5[[#All],[잉크]],0),20),"")</f>
        <v/>
      </c>
      <c r="AD1199" s="23"/>
      <c r="AE1199" s="235"/>
      <c r="BB1199" s="472"/>
      <c r="BC1199" s="472"/>
      <c r="BD1199" s="472"/>
      <c r="BE1199" s="472"/>
      <c r="BF1199" s="472"/>
    </row>
    <row r="1200" spans="1:58" s="471" customFormat="1" ht="16.5" hidden="1" customHeight="1" x14ac:dyDescent="0.3">
      <c r="A1200" s="471" t="s">
        <v>4912</v>
      </c>
      <c r="B1200" s="5" t="s">
        <v>5402</v>
      </c>
      <c r="C1200" s="68"/>
      <c r="D1200" s="69" t="str">
        <f>IFERROR(C1200/INDEX(표5[#All],MATCH(B1200,표5[[#All],[잉크]],0),2),"")</f>
        <v/>
      </c>
      <c r="E1200" s="22">
        <f>$C1200-INDEX(표5[#All],MATCH(B1200,표5[[#All],[잉크]],0),24)</f>
        <v>0</v>
      </c>
      <c r="F1200" s="542"/>
      <c r="G1200" s="23" t="str">
        <f>IF(ISBLANK(F1200),"",INDEX(호기!$A$1:$B$657,MATCH('생산계획(잉크)'!B1652,호기!$A$1:$A$657,0),2))</f>
        <v/>
      </c>
      <c r="H1200" s="24">
        <f>C1200+F1200-INDEX(표5[#All],MATCH(B1200,표5[[#All],[잉크]],0),2)</f>
        <v>0</v>
      </c>
      <c r="I1200" s="21" t="str">
        <f>IFERROR(H1200/INDEX(표5[#All],MATCH(B1200,표5[[#All],[잉크]],0),5),"")</f>
        <v/>
      </c>
      <c r="J1200" s="542"/>
      <c r="K1200" s="25" t="str">
        <f>IF(ISBLANK(J1200),"",INDEX(호기!$A$1:$B$657,MATCH('생산계획(잉크)'!B1652,호기!$A$1:$A$657,0),2))</f>
        <v/>
      </c>
      <c r="L1200" s="24">
        <f>H1200+J1200-INDEX(표5[#All],MATCH(B1200,표5[[#All],[잉크]],0),5)</f>
        <v>0</v>
      </c>
      <c r="M1200" s="21" t="str">
        <f>IFERROR(L1200/INDEX(표5[#All],MATCH(B1200,표5[[#All],[잉크]],0),8),"")</f>
        <v/>
      </c>
      <c r="N1200" s="542"/>
      <c r="O1200" s="23" t="str">
        <f>IF(ISBLANK(N1200),"",INDEX(호기!$A$1:$B$657,MATCH('생산계획(잉크)'!B1652,호기!$A$1:$A$657,0),2))</f>
        <v/>
      </c>
      <c r="P1200" s="24">
        <f>L1200+N1200-INDEX(표5[#All],MATCH(B1200,표5[[#All],[잉크]],0),5)</f>
        <v>0</v>
      </c>
      <c r="Q1200" s="21" t="str">
        <f>IFERROR(P1200/INDEX(표5[#All],MATCH(B1200,표5[[#All],[잉크]],0),11),"")</f>
        <v/>
      </c>
      <c r="R1200" s="542"/>
      <c r="S1200" s="25" t="str">
        <f>IF(ISBLANK(R1200),"",INDEX(호기!$A$1:$B$657,MATCH('생산계획(잉크)'!B1652,호기!$A$1:$A$657,0),2))</f>
        <v/>
      </c>
      <c r="T1200" s="24">
        <f>P1200+R1200-INDEX(표5[#All],MATCH(B1200,표5[[#All],[잉크]],0),5)</f>
        <v>0</v>
      </c>
      <c r="U1200" s="21" t="str">
        <f>IFERROR(T1200/INDEX(표5[#All],MATCH(B1200,표5[[#All],[잉크]],0),14),"")</f>
        <v/>
      </c>
      <c r="V1200" s="542"/>
      <c r="W1200" s="23" t="str">
        <f>IF(ISBLANK(V1200),"",INDEX(호기!$A$1:$B$657,MATCH('생산계획(잉크)'!B1652,호기!$A$1:$A$657,0),2))</f>
        <v/>
      </c>
      <c r="X1200" s="24">
        <f>T1200+V1200-INDEX(표5[#All],MATCH(B1200,표5[[#All],[잉크]],0),5)</f>
        <v>0</v>
      </c>
      <c r="Y1200" s="21" t="str">
        <f>IFERROR(X1200/INDEX(표5[#All],MATCH(B1200,표5[[#All],[잉크]],0),17),"")</f>
        <v/>
      </c>
      <c r="Z1200" s="23"/>
      <c r="AA1200" s="23" t="str">
        <f>IF(ISBLANK(Z1200),"",INDEX(호기!$A$1:$B$657,MATCH('생산계획(잉크)'!B1652,호기!$A$1:$A$657,0),2))</f>
        <v/>
      </c>
      <c r="AB1200" s="24">
        <f>X1200+Z1200-INDEX(표5[#All],MATCH(B1200,표5[[#All],[잉크]],0),5)</f>
        <v>0</v>
      </c>
      <c r="AC1200" s="21" t="str">
        <f>IFERROR(AB1200/INDEX(표5[#All],MATCH(B1200,표5[[#All],[잉크]],0),20),"")</f>
        <v/>
      </c>
      <c r="AD1200" s="23"/>
      <c r="AE1200" s="235"/>
      <c r="BB1200" s="472"/>
      <c r="BC1200" s="472"/>
      <c r="BD1200" s="472"/>
      <c r="BE1200" s="472"/>
      <c r="BF1200" s="472"/>
    </row>
    <row r="1201" spans="1:58" s="471" customFormat="1" ht="16.5" hidden="1" customHeight="1" x14ac:dyDescent="0.3">
      <c r="A1201" s="471" t="s">
        <v>4912</v>
      </c>
      <c r="B1201" s="5" t="s">
        <v>5403</v>
      </c>
      <c r="C1201" s="68"/>
      <c r="D1201" s="69" t="str">
        <f>IFERROR(C1201/INDEX(표5[#All],MATCH(B1201,표5[[#All],[잉크]],0),2),"")</f>
        <v/>
      </c>
      <c r="E1201" s="22">
        <f>$C1201-INDEX(표5[#All],MATCH(B1201,표5[[#All],[잉크]],0),24)</f>
        <v>0</v>
      </c>
      <c r="F1201" s="542"/>
      <c r="G1201" s="23" t="str">
        <f>IF(ISBLANK(F1201),"",INDEX(호기!$A$1:$B$657,MATCH('생산계획(잉크)'!B1653,호기!$A$1:$A$657,0),2))</f>
        <v/>
      </c>
      <c r="H1201" s="24">
        <f>C1201+F1201-INDEX(표5[#All],MATCH(B1201,표5[[#All],[잉크]],0),2)</f>
        <v>0</v>
      </c>
      <c r="I1201" s="21" t="str">
        <f>IFERROR(H1201/INDEX(표5[#All],MATCH(B1201,표5[[#All],[잉크]],0),5),"")</f>
        <v/>
      </c>
      <c r="J1201" s="542"/>
      <c r="K1201" s="25" t="str">
        <f>IF(ISBLANK(J1201),"",INDEX(호기!$A$1:$B$657,MATCH('생산계획(잉크)'!B1653,호기!$A$1:$A$657,0),2))</f>
        <v/>
      </c>
      <c r="L1201" s="24">
        <f>H1201+J1201-INDEX(표5[#All],MATCH(B1201,표5[[#All],[잉크]],0),5)</f>
        <v>0</v>
      </c>
      <c r="M1201" s="21" t="str">
        <f>IFERROR(L1201/INDEX(표5[#All],MATCH(B1201,표5[[#All],[잉크]],0),8),"")</f>
        <v/>
      </c>
      <c r="N1201" s="542"/>
      <c r="O1201" s="23" t="str">
        <f>IF(ISBLANK(N1201),"",INDEX(호기!$A$1:$B$657,MATCH('생산계획(잉크)'!B1653,호기!$A$1:$A$657,0),2))</f>
        <v/>
      </c>
      <c r="P1201" s="24">
        <f>L1201+N1201-INDEX(표5[#All],MATCH(B1201,표5[[#All],[잉크]],0),5)</f>
        <v>0</v>
      </c>
      <c r="Q1201" s="21" t="str">
        <f>IFERROR(P1201/INDEX(표5[#All],MATCH(B1201,표5[[#All],[잉크]],0),11),"")</f>
        <v/>
      </c>
      <c r="R1201" s="542"/>
      <c r="S1201" s="25" t="str">
        <f>IF(ISBLANK(R1201),"",INDEX(호기!$A$1:$B$657,MATCH('생산계획(잉크)'!B1653,호기!$A$1:$A$657,0),2))</f>
        <v/>
      </c>
      <c r="T1201" s="24">
        <f>P1201+R1201-INDEX(표5[#All],MATCH(B1201,표5[[#All],[잉크]],0),5)</f>
        <v>0</v>
      </c>
      <c r="U1201" s="21" t="str">
        <f>IFERROR(T1201/INDEX(표5[#All],MATCH(B1201,표5[[#All],[잉크]],0),14),"")</f>
        <v/>
      </c>
      <c r="V1201" s="542"/>
      <c r="W1201" s="23" t="str">
        <f>IF(ISBLANK(V1201),"",INDEX(호기!$A$1:$B$657,MATCH('생산계획(잉크)'!B1653,호기!$A$1:$A$657,0),2))</f>
        <v/>
      </c>
      <c r="X1201" s="24">
        <f>T1201+V1201-INDEX(표5[#All],MATCH(B1201,표5[[#All],[잉크]],0),5)</f>
        <v>0</v>
      </c>
      <c r="Y1201" s="21" t="str">
        <f>IFERROR(X1201/INDEX(표5[#All],MATCH(B1201,표5[[#All],[잉크]],0),17),"")</f>
        <v/>
      </c>
      <c r="Z1201" s="23"/>
      <c r="AA1201" s="23" t="str">
        <f>IF(ISBLANK(Z1201),"",INDEX(호기!$A$1:$B$657,MATCH('생산계획(잉크)'!B1653,호기!$A$1:$A$657,0),2))</f>
        <v/>
      </c>
      <c r="AB1201" s="24">
        <f>X1201+Z1201-INDEX(표5[#All],MATCH(B1201,표5[[#All],[잉크]],0),5)</f>
        <v>0</v>
      </c>
      <c r="AC1201" s="21" t="str">
        <f>IFERROR(AB1201/INDEX(표5[#All],MATCH(B1201,표5[[#All],[잉크]],0),20),"")</f>
        <v/>
      </c>
      <c r="AD1201" s="23"/>
      <c r="AE1201" s="235"/>
      <c r="BB1201" s="472"/>
      <c r="BC1201" s="472"/>
      <c r="BD1201" s="472"/>
      <c r="BE1201" s="472"/>
      <c r="BF1201" s="472"/>
    </row>
    <row r="1202" spans="1:58" s="471" customFormat="1" ht="16.5" hidden="1" customHeight="1" x14ac:dyDescent="0.3">
      <c r="A1202" s="471" t="s">
        <v>4912</v>
      </c>
      <c r="B1202" s="5" t="s">
        <v>5404</v>
      </c>
      <c r="C1202" s="68"/>
      <c r="D1202" s="69" t="str">
        <f>IFERROR(C1202/INDEX(표5[#All],MATCH(B1202,표5[[#All],[잉크]],0),2),"")</f>
        <v/>
      </c>
      <c r="E1202" s="22">
        <f>$C1202-INDEX(표5[#All],MATCH(B1202,표5[[#All],[잉크]],0),24)</f>
        <v>0</v>
      </c>
      <c r="F1202" s="542"/>
      <c r="G1202" s="23" t="str">
        <f>IF(ISBLANK(F1202),"",INDEX(호기!$A$1:$B$657,MATCH('생산계획(잉크)'!B1654,호기!$A$1:$A$657,0),2))</f>
        <v/>
      </c>
      <c r="H1202" s="24">
        <f>C1202+F1202-INDEX(표5[#All],MATCH(B1202,표5[[#All],[잉크]],0),2)</f>
        <v>0</v>
      </c>
      <c r="I1202" s="21" t="str">
        <f>IFERROR(H1202/INDEX(표5[#All],MATCH(B1202,표5[[#All],[잉크]],0),5),"")</f>
        <v/>
      </c>
      <c r="J1202" s="542"/>
      <c r="K1202" s="25" t="str">
        <f>IF(ISBLANK(J1202),"",INDEX(호기!$A$1:$B$657,MATCH('생산계획(잉크)'!B1654,호기!$A$1:$A$657,0),2))</f>
        <v/>
      </c>
      <c r="L1202" s="24">
        <f>H1202+J1202-INDEX(표5[#All],MATCH(B1202,표5[[#All],[잉크]],0),5)</f>
        <v>0</v>
      </c>
      <c r="M1202" s="21" t="str">
        <f>IFERROR(L1202/INDEX(표5[#All],MATCH(B1202,표5[[#All],[잉크]],0),8),"")</f>
        <v/>
      </c>
      <c r="N1202" s="542"/>
      <c r="O1202" s="23" t="str">
        <f>IF(ISBLANK(N1202),"",INDEX(호기!$A$1:$B$657,MATCH('생산계획(잉크)'!B1654,호기!$A$1:$A$657,0),2))</f>
        <v/>
      </c>
      <c r="P1202" s="24">
        <f>L1202+N1202-INDEX(표5[#All],MATCH(B1202,표5[[#All],[잉크]],0),5)</f>
        <v>0</v>
      </c>
      <c r="Q1202" s="21" t="str">
        <f>IFERROR(P1202/INDEX(표5[#All],MATCH(B1202,표5[[#All],[잉크]],0),11),"")</f>
        <v/>
      </c>
      <c r="R1202" s="542"/>
      <c r="S1202" s="25" t="str">
        <f>IF(ISBLANK(R1202),"",INDEX(호기!$A$1:$B$657,MATCH('생산계획(잉크)'!B1654,호기!$A$1:$A$657,0),2))</f>
        <v/>
      </c>
      <c r="T1202" s="24">
        <f>P1202+R1202-INDEX(표5[#All],MATCH(B1202,표5[[#All],[잉크]],0),5)</f>
        <v>0</v>
      </c>
      <c r="U1202" s="21" t="str">
        <f>IFERROR(T1202/INDEX(표5[#All],MATCH(B1202,표5[[#All],[잉크]],0),14),"")</f>
        <v/>
      </c>
      <c r="V1202" s="542"/>
      <c r="W1202" s="23" t="str">
        <f>IF(ISBLANK(V1202),"",INDEX(호기!$A$1:$B$657,MATCH('생산계획(잉크)'!B1654,호기!$A$1:$A$657,0),2))</f>
        <v/>
      </c>
      <c r="X1202" s="24">
        <f>T1202+V1202-INDEX(표5[#All],MATCH(B1202,표5[[#All],[잉크]],0),5)</f>
        <v>0</v>
      </c>
      <c r="Y1202" s="21" t="str">
        <f>IFERROR(X1202/INDEX(표5[#All],MATCH(B1202,표5[[#All],[잉크]],0),17),"")</f>
        <v/>
      </c>
      <c r="Z1202" s="23"/>
      <c r="AA1202" s="23" t="str">
        <f>IF(ISBLANK(Z1202),"",INDEX(호기!$A$1:$B$657,MATCH('생산계획(잉크)'!B1654,호기!$A$1:$A$657,0),2))</f>
        <v/>
      </c>
      <c r="AB1202" s="24">
        <f>X1202+Z1202-INDEX(표5[#All],MATCH(B1202,표5[[#All],[잉크]],0),5)</f>
        <v>0</v>
      </c>
      <c r="AC1202" s="21" t="str">
        <f>IFERROR(AB1202/INDEX(표5[#All],MATCH(B1202,표5[[#All],[잉크]],0),20),"")</f>
        <v/>
      </c>
      <c r="AD1202" s="23"/>
      <c r="AE1202" s="235"/>
      <c r="BB1202" s="472"/>
      <c r="BC1202" s="472"/>
      <c r="BD1202" s="472"/>
      <c r="BE1202" s="472"/>
      <c r="BF1202" s="472"/>
    </row>
    <row r="1203" spans="1:58" s="471" customFormat="1" ht="16.5" hidden="1" customHeight="1" x14ac:dyDescent="0.3">
      <c r="A1203" s="471" t="s">
        <v>4912</v>
      </c>
      <c r="B1203" s="5" t="s">
        <v>5395</v>
      </c>
      <c r="C1203" s="68"/>
      <c r="D1203" s="69" t="str">
        <f>IFERROR(C1203/INDEX(표5[#All],MATCH(B1203,표5[[#All],[잉크]],0),2),"")</f>
        <v/>
      </c>
      <c r="E1203" s="22">
        <f>$C1203-INDEX(표5[#All],MATCH(B1203,표5[[#All],[잉크]],0),24)</f>
        <v>0</v>
      </c>
      <c r="F1203" s="542"/>
      <c r="G1203" s="23" t="str">
        <f>IF(ISBLANK(F1203),"",INDEX(호기!$A$1:$B$657,MATCH('생산계획(잉크)'!B1655,호기!$A$1:$A$657,0),2))</f>
        <v/>
      </c>
      <c r="H1203" s="24">
        <f>C1203+F1203-INDEX(표5[#All],MATCH(B1203,표5[[#All],[잉크]],0),2)</f>
        <v>0</v>
      </c>
      <c r="I1203" s="21" t="str">
        <f>IFERROR(H1203/INDEX(표5[#All],MATCH(B1203,표5[[#All],[잉크]],0),5),"")</f>
        <v/>
      </c>
      <c r="J1203" s="542"/>
      <c r="K1203" s="25" t="str">
        <f>IF(ISBLANK(J1203),"",INDEX(호기!$A$1:$B$657,MATCH('생산계획(잉크)'!B1655,호기!$A$1:$A$657,0),2))</f>
        <v/>
      </c>
      <c r="L1203" s="24">
        <f>H1203+J1203-INDEX(표5[#All],MATCH(B1203,표5[[#All],[잉크]],0),5)</f>
        <v>0</v>
      </c>
      <c r="M1203" s="21" t="str">
        <f>IFERROR(L1203/INDEX(표5[#All],MATCH(B1203,표5[[#All],[잉크]],0),8),"")</f>
        <v/>
      </c>
      <c r="N1203" s="542"/>
      <c r="O1203" s="23" t="str">
        <f>IF(ISBLANK(N1203),"",INDEX(호기!$A$1:$B$657,MATCH('생산계획(잉크)'!B1655,호기!$A$1:$A$657,0),2))</f>
        <v/>
      </c>
      <c r="P1203" s="24">
        <f>L1203+N1203-INDEX(표5[#All],MATCH(B1203,표5[[#All],[잉크]],0),5)</f>
        <v>0</v>
      </c>
      <c r="Q1203" s="21" t="str">
        <f>IFERROR(P1203/INDEX(표5[#All],MATCH(B1203,표5[[#All],[잉크]],0),11),"")</f>
        <v/>
      </c>
      <c r="R1203" s="542"/>
      <c r="S1203" s="25" t="str">
        <f>IF(ISBLANK(R1203),"",INDEX(호기!$A$1:$B$657,MATCH('생산계획(잉크)'!B1655,호기!$A$1:$A$657,0),2))</f>
        <v/>
      </c>
      <c r="T1203" s="24">
        <f>P1203+R1203-INDEX(표5[#All],MATCH(B1203,표5[[#All],[잉크]],0),5)</f>
        <v>0</v>
      </c>
      <c r="U1203" s="21" t="str">
        <f>IFERROR(T1203/INDEX(표5[#All],MATCH(B1203,표5[[#All],[잉크]],0),14),"")</f>
        <v/>
      </c>
      <c r="V1203" s="542"/>
      <c r="W1203" s="23" t="str">
        <f>IF(ISBLANK(V1203),"",INDEX(호기!$A$1:$B$657,MATCH('생산계획(잉크)'!B1655,호기!$A$1:$A$657,0),2))</f>
        <v/>
      </c>
      <c r="X1203" s="24">
        <f>T1203+V1203-INDEX(표5[#All],MATCH(B1203,표5[[#All],[잉크]],0),5)</f>
        <v>0</v>
      </c>
      <c r="Y1203" s="21" t="str">
        <f>IFERROR(X1203/INDEX(표5[#All],MATCH(B1203,표5[[#All],[잉크]],0),17),"")</f>
        <v/>
      </c>
      <c r="Z1203" s="23"/>
      <c r="AA1203" s="23" t="str">
        <f>IF(ISBLANK(Z1203),"",INDEX(호기!$A$1:$B$657,MATCH('생산계획(잉크)'!B1655,호기!$A$1:$A$657,0),2))</f>
        <v/>
      </c>
      <c r="AB1203" s="24">
        <f>X1203+Z1203-INDEX(표5[#All],MATCH(B1203,표5[[#All],[잉크]],0),5)</f>
        <v>0</v>
      </c>
      <c r="AC1203" s="21" t="str">
        <f>IFERROR(AB1203/INDEX(표5[#All],MATCH(B1203,표5[[#All],[잉크]],0),20),"")</f>
        <v/>
      </c>
      <c r="AD1203" s="23"/>
      <c r="AE1203" s="235"/>
      <c r="BB1203" s="472"/>
      <c r="BC1203" s="472"/>
      <c r="BD1203" s="472"/>
      <c r="BE1203" s="472"/>
      <c r="BF1203" s="472"/>
    </row>
    <row r="1204" spans="1:58" s="471" customFormat="1" ht="16.5" hidden="1" customHeight="1" x14ac:dyDescent="0.3">
      <c r="A1204" s="471" t="s">
        <v>4912</v>
      </c>
      <c r="B1204" s="5" t="s">
        <v>5406</v>
      </c>
      <c r="C1204" s="68"/>
      <c r="D1204" s="69" t="str">
        <f>IFERROR(C1204/INDEX(표5[#All],MATCH(B1204,표5[[#All],[잉크]],0),2),"")</f>
        <v/>
      </c>
      <c r="E1204" s="22">
        <f>$C1204-INDEX(표5[#All],MATCH(B1204,표5[[#All],[잉크]],0),24)</f>
        <v>0</v>
      </c>
      <c r="F1204" s="542"/>
      <c r="G1204" s="23" t="str">
        <f>IF(ISBLANK(F1204),"",INDEX(호기!$A$1:$B$657,MATCH('생산계획(잉크)'!B1656,호기!$A$1:$A$657,0),2))</f>
        <v/>
      </c>
      <c r="H1204" s="24">
        <f>C1204+F1204-INDEX(표5[#All],MATCH(B1204,표5[[#All],[잉크]],0),2)</f>
        <v>0</v>
      </c>
      <c r="I1204" s="21" t="str">
        <f>IFERROR(H1204/INDEX(표5[#All],MATCH(B1204,표5[[#All],[잉크]],0),5),"")</f>
        <v/>
      </c>
      <c r="J1204" s="542"/>
      <c r="K1204" s="25" t="str">
        <f>IF(ISBLANK(J1204),"",INDEX(호기!$A$1:$B$657,MATCH('생산계획(잉크)'!B1656,호기!$A$1:$A$657,0),2))</f>
        <v/>
      </c>
      <c r="L1204" s="24">
        <f>H1204+J1204-INDEX(표5[#All],MATCH(B1204,표5[[#All],[잉크]],0),5)</f>
        <v>0</v>
      </c>
      <c r="M1204" s="21" t="str">
        <f>IFERROR(L1204/INDEX(표5[#All],MATCH(B1204,표5[[#All],[잉크]],0),8),"")</f>
        <v/>
      </c>
      <c r="N1204" s="542"/>
      <c r="O1204" s="23" t="str">
        <f>IF(ISBLANK(N1204),"",INDEX(호기!$A$1:$B$657,MATCH('생산계획(잉크)'!B1656,호기!$A$1:$A$657,0),2))</f>
        <v/>
      </c>
      <c r="P1204" s="24">
        <f>L1204+N1204-INDEX(표5[#All],MATCH(B1204,표5[[#All],[잉크]],0),5)</f>
        <v>0</v>
      </c>
      <c r="Q1204" s="21" t="str">
        <f>IFERROR(P1204/INDEX(표5[#All],MATCH(B1204,표5[[#All],[잉크]],0),11),"")</f>
        <v/>
      </c>
      <c r="R1204" s="542"/>
      <c r="S1204" s="25" t="str">
        <f>IF(ISBLANK(R1204),"",INDEX(호기!$A$1:$B$657,MATCH('생산계획(잉크)'!B1656,호기!$A$1:$A$657,0),2))</f>
        <v/>
      </c>
      <c r="T1204" s="24">
        <f>P1204+R1204-INDEX(표5[#All],MATCH(B1204,표5[[#All],[잉크]],0),5)</f>
        <v>0</v>
      </c>
      <c r="U1204" s="21" t="str">
        <f>IFERROR(T1204/INDEX(표5[#All],MATCH(B1204,표5[[#All],[잉크]],0),14),"")</f>
        <v/>
      </c>
      <c r="V1204" s="542"/>
      <c r="W1204" s="23" t="str">
        <f>IF(ISBLANK(V1204),"",INDEX(호기!$A$1:$B$657,MATCH('생산계획(잉크)'!B1656,호기!$A$1:$A$657,0),2))</f>
        <v/>
      </c>
      <c r="X1204" s="24">
        <f>T1204+V1204-INDEX(표5[#All],MATCH(B1204,표5[[#All],[잉크]],0),5)</f>
        <v>0</v>
      </c>
      <c r="Y1204" s="21" t="str">
        <f>IFERROR(X1204/INDEX(표5[#All],MATCH(B1204,표5[[#All],[잉크]],0),17),"")</f>
        <v/>
      </c>
      <c r="Z1204" s="23"/>
      <c r="AA1204" s="23" t="str">
        <f>IF(ISBLANK(Z1204),"",INDEX(호기!$A$1:$B$657,MATCH('생산계획(잉크)'!B1656,호기!$A$1:$A$657,0),2))</f>
        <v/>
      </c>
      <c r="AB1204" s="24">
        <f>X1204+Z1204-INDEX(표5[#All],MATCH(B1204,표5[[#All],[잉크]],0),5)</f>
        <v>0</v>
      </c>
      <c r="AC1204" s="21" t="str">
        <f>IFERROR(AB1204/INDEX(표5[#All],MATCH(B1204,표5[[#All],[잉크]],0),20),"")</f>
        <v/>
      </c>
      <c r="AD1204" s="23"/>
      <c r="AE1204" s="235"/>
      <c r="BB1204" s="472"/>
      <c r="BC1204" s="472"/>
      <c r="BD1204" s="472"/>
      <c r="BE1204" s="472"/>
      <c r="BF1204" s="472"/>
    </row>
    <row r="1205" spans="1:58" s="471" customFormat="1" ht="16.5" hidden="1" customHeight="1" x14ac:dyDescent="0.3">
      <c r="A1205" s="471" t="s">
        <v>4912</v>
      </c>
      <c r="B1205" s="5" t="s">
        <v>5413</v>
      </c>
      <c r="C1205" s="68"/>
      <c r="D1205" s="69" t="str">
        <f>IFERROR(C1205/INDEX(표5[#All],MATCH(B1205,표5[[#All],[잉크]],0),2),"")</f>
        <v/>
      </c>
      <c r="E1205" s="22">
        <f>$C1205-INDEX(표5[#All],MATCH(B1205,표5[[#All],[잉크]],0),24)</f>
        <v>0</v>
      </c>
      <c r="F1205" s="542"/>
      <c r="G1205" s="23" t="str">
        <f>IF(ISBLANK(F1205),"",INDEX(호기!$A$1:$B$657,MATCH('생산계획(잉크)'!B1657,호기!$A$1:$A$657,0),2))</f>
        <v/>
      </c>
      <c r="H1205" s="24">
        <f>C1205+F1205-INDEX(표5[#All],MATCH(B1205,표5[[#All],[잉크]],0),2)</f>
        <v>0</v>
      </c>
      <c r="I1205" s="21" t="str">
        <f>IFERROR(H1205/INDEX(표5[#All],MATCH(B1205,표5[[#All],[잉크]],0),5),"")</f>
        <v/>
      </c>
      <c r="J1205" s="542"/>
      <c r="K1205" s="25" t="str">
        <f>IF(ISBLANK(J1205),"",INDEX(호기!$A$1:$B$657,MATCH('생산계획(잉크)'!B1657,호기!$A$1:$A$657,0),2))</f>
        <v/>
      </c>
      <c r="L1205" s="24">
        <f>H1205+J1205-INDEX(표5[#All],MATCH(B1205,표5[[#All],[잉크]],0),5)</f>
        <v>0</v>
      </c>
      <c r="M1205" s="21" t="str">
        <f>IFERROR(L1205/INDEX(표5[#All],MATCH(B1205,표5[[#All],[잉크]],0),8),"")</f>
        <v/>
      </c>
      <c r="N1205" s="542"/>
      <c r="O1205" s="23" t="str">
        <f>IF(ISBLANK(N1205),"",INDEX(호기!$A$1:$B$657,MATCH('생산계획(잉크)'!B1657,호기!$A$1:$A$657,0),2))</f>
        <v/>
      </c>
      <c r="P1205" s="24">
        <f>L1205+N1205-INDEX(표5[#All],MATCH(B1205,표5[[#All],[잉크]],0),5)</f>
        <v>0</v>
      </c>
      <c r="Q1205" s="21" t="str">
        <f>IFERROR(P1205/INDEX(표5[#All],MATCH(B1205,표5[[#All],[잉크]],0),11),"")</f>
        <v/>
      </c>
      <c r="R1205" s="542"/>
      <c r="S1205" s="25" t="str">
        <f>IF(ISBLANK(R1205),"",INDEX(호기!$A$1:$B$657,MATCH('생산계획(잉크)'!B1657,호기!$A$1:$A$657,0),2))</f>
        <v/>
      </c>
      <c r="T1205" s="24">
        <f>P1205+R1205-INDEX(표5[#All],MATCH(B1205,표5[[#All],[잉크]],0),5)</f>
        <v>0</v>
      </c>
      <c r="U1205" s="21" t="str">
        <f>IFERROR(T1205/INDEX(표5[#All],MATCH(B1205,표5[[#All],[잉크]],0),14),"")</f>
        <v/>
      </c>
      <c r="V1205" s="542"/>
      <c r="W1205" s="23" t="str">
        <f>IF(ISBLANK(V1205),"",INDEX(호기!$A$1:$B$657,MATCH('생산계획(잉크)'!B1657,호기!$A$1:$A$657,0),2))</f>
        <v/>
      </c>
      <c r="X1205" s="24">
        <f>T1205+V1205-INDEX(표5[#All],MATCH(B1205,표5[[#All],[잉크]],0),5)</f>
        <v>0</v>
      </c>
      <c r="Y1205" s="21" t="str">
        <f>IFERROR(X1205/INDEX(표5[#All],MATCH(B1205,표5[[#All],[잉크]],0),17),"")</f>
        <v/>
      </c>
      <c r="Z1205" s="23"/>
      <c r="AA1205" s="23" t="str">
        <f>IF(ISBLANK(Z1205),"",INDEX(호기!$A$1:$B$657,MATCH('생산계획(잉크)'!B1657,호기!$A$1:$A$657,0),2))</f>
        <v/>
      </c>
      <c r="AB1205" s="24">
        <f>X1205+Z1205-INDEX(표5[#All],MATCH(B1205,표5[[#All],[잉크]],0),5)</f>
        <v>0</v>
      </c>
      <c r="AC1205" s="21" t="str">
        <f>IFERROR(AB1205/INDEX(표5[#All],MATCH(B1205,표5[[#All],[잉크]],0),20),"")</f>
        <v/>
      </c>
      <c r="AD1205" s="23"/>
      <c r="AE1205" s="235"/>
      <c r="BB1205" s="472"/>
      <c r="BC1205" s="472"/>
      <c r="BD1205" s="472"/>
      <c r="BE1205" s="472"/>
      <c r="BF1205" s="472"/>
    </row>
    <row r="1206" spans="1:58" s="471" customFormat="1" ht="16.5" hidden="1" customHeight="1" x14ac:dyDescent="0.3">
      <c r="A1206" s="471" t="s">
        <v>4912</v>
      </c>
      <c r="B1206" s="5" t="s">
        <v>5412</v>
      </c>
      <c r="C1206" s="68"/>
      <c r="D1206" s="69" t="str">
        <f>IFERROR(C1206/INDEX(표5[#All],MATCH(B1206,표5[[#All],[잉크]],0),2),"")</f>
        <v/>
      </c>
      <c r="E1206" s="22">
        <f>$C1206-INDEX(표5[#All],MATCH(B1206,표5[[#All],[잉크]],0),24)</f>
        <v>0</v>
      </c>
      <c r="F1206" s="542"/>
      <c r="G1206" s="23" t="str">
        <f>IF(ISBLANK(F1206),"",INDEX(호기!$A$1:$B$657,MATCH('생산계획(잉크)'!B1658,호기!$A$1:$A$657,0),2))</f>
        <v/>
      </c>
      <c r="H1206" s="24">
        <f>C1206+F1206-INDEX(표5[#All],MATCH(B1206,표5[[#All],[잉크]],0),2)</f>
        <v>0</v>
      </c>
      <c r="I1206" s="21" t="str">
        <f>IFERROR(H1206/INDEX(표5[#All],MATCH(B1206,표5[[#All],[잉크]],0),5),"")</f>
        <v/>
      </c>
      <c r="J1206" s="542"/>
      <c r="K1206" s="25" t="str">
        <f>IF(ISBLANK(J1206),"",INDEX(호기!$A$1:$B$657,MATCH('생산계획(잉크)'!B1658,호기!$A$1:$A$657,0),2))</f>
        <v/>
      </c>
      <c r="L1206" s="24">
        <f>H1206+J1206-INDEX(표5[#All],MATCH(B1206,표5[[#All],[잉크]],0),5)</f>
        <v>0</v>
      </c>
      <c r="M1206" s="21" t="str">
        <f>IFERROR(L1206/INDEX(표5[#All],MATCH(B1206,표5[[#All],[잉크]],0),8),"")</f>
        <v/>
      </c>
      <c r="N1206" s="542"/>
      <c r="O1206" s="23" t="str">
        <f>IF(ISBLANK(N1206),"",INDEX(호기!$A$1:$B$657,MATCH('생산계획(잉크)'!B1658,호기!$A$1:$A$657,0),2))</f>
        <v/>
      </c>
      <c r="P1206" s="24">
        <f>L1206+N1206-INDEX(표5[#All],MATCH(B1206,표5[[#All],[잉크]],0),5)</f>
        <v>0</v>
      </c>
      <c r="Q1206" s="21" t="str">
        <f>IFERROR(P1206/INDEX(표5[#All],MATCH(B1206,표5[[#All],[잉크]],0),11),"")</f>
        <v/>
      </c>
      <c r="R1206" s="542"/>
      <c r="S1206" s="25" t="str">
        <f>IF(ISBLANK(R1206),"",INDEX(호기!$A$1:$B$657,MATCH('생산계획(잉크)'!B1658,호기!$A$1:$A$657,0),2))</f>
        <v/>
      </c>
      <c r="T1206" s="24">
        <f>P1206+R1206-INDEX(표5[#All],MATCH(B1206,표5[[#All],[잉크]],0),5)</f>
        <v>0</v>
      </c>
      <c r="U1206" s="21" t="str">
        <f>IFERROR(T1206/INDEX(표5[#All],MATCH(B1206,표5[[#All],[잉크]],0),14),"")</f>
        <v/>
      </c>
      <c r="V1206" s="542"/>
      <c r="W1206" s="23" t="str">
        <f>IF(ISBLANK(V1206),"",INDEX(호기!$A$1:$B$657,MATCH('생산계획(잉크)'!B1658,호기!$A$1:$A$657,0),2))</f>
        <v/>
      </c>
      <c r="X1206" s="24">
        <f>T1206+V1206-INDEX(표5[#All],MATCH(B1206,표5[[#All],[잉크]],0),5)</f>
        <v>0</v>
      </c>
      <c r="Y1206" s="21" t="str">
        <f>IFERROR(X1206/INDEX(표5[#All],MATCH(B1206,표5[[#All],[잉크]],0),17),"")</f>
        <v/>
      </c>
      <c r="Z1206" s="23"/>
      <c r="AA1206" s="23" t="str">
        <f>IF(ISBLANK(Z1206),"",INDEX(호기!$A$1:$B$657,MATCH('생산계획(잉크)'!B1658,호기!$A$1:$A$657,0),2))</f>
        <v/>
      </c>
      <c r="AB1206" s="24">
        <f>X1206+Z1206-INDEX(표5[#All],MATCH(B1206,표5[[#All],[잉크]],0),5)</f>
        <v>0</v>
      </c>
      <c r="AC1206" s="21" t="str">
        <f>IFERROR(AB1206/INDEX(표5[#All],MATCH(B1206,표5[[#All],[잉크]],0),20),"")</f>
        <v/>
      </c>
      <c r="AD1206" s="23"/>
      <c r="AE1206" s="235"/>
      <c r="BB1206" s="472"/>
      <c r="BC1206" s="472"/>
      <c r="BD1206" s="472"/>
      <c r="BE1206" s="472"/>
      <c r="BF1206" s="472"/>
    </row>
    <row r="1207" spans="1:58" s="471" customFormat="1" ht="16.5" customHeight="1" x14ac:dyDescent="0.3">
      <c r="A1207" s="471" t="s">
        <v>4912</v>
      </c>
      <c r="B1207" s="5" t="s">
        <v>5415</v>
      </c>
      <c r="C1207" s="68"/>
      <c r="D1207" s="69" t="str">
        <f>IFERROR(C1207/INDEX(표5[#All],MATCH(B1207,표5[[#All],[잉크]],0),2),"")</f>
        <v/>
      </c>
      <c r="E1207" s="22">
        <f>$C1207-INDEX(표5[#All],MATCH(B1207,표5[[#All],[잉크]],0),24)</f>
        <v>-2</v>
      </c>
      <c r="F1207" s="542"/>
      <c r="G1207" s="23" t="str">
        <f>IF(ISBLANK(F1207),"",INDEX(호기!$A$1:$B$657,MATCH('생산계획(잉크)'!B1659,호기!$A$1:$A$657,0),2))</f>
        <v/>
      </c>
      <c r="H1207" s="24">
        <f>C1207+F1207-INDEX(표5[#All],MATCH(B1207,표5[[#All],[잉크]],0),2)</f>
        <v>0</v>
      </c>
      <c r="I1207" s="21">
        <f>IFERROR(H1207/INDEX(표5[#All],MATCH(B1207,표5[[#All],[잉크]],0),5),"")</f>
        <v>0</v>
      </c>
      <c r="J1207" s="571">
        <v>2</v>
      </c>
      <c r="K1207" s="25" t="e">
        <f>IF(ISBLANK(J1207),"",INDEX(호기!$A$1:$B$657,MATCH('생산계획(잉크)'!B1659,호기!$A$1:$A$657,0),2))</f>
        <v>#N/A</v>
      </c>
      <c r="L1207" s="24">
        <f>H1207+J1207-INDEX(표5[#All],MATCH(B1207,표5[[#All],[잉크]],0),5)</f>
        <v>1</v>
      </c>
      <c r="M1207" s="21" t="str">
        <f>IFERROR(L1207/INDEX(표5[#All],MATCH(B1207,표5[[#All],[잉크]],0),8),"")</f>
        <v/>
      </c>
      <c r="N1207" s="542"/>
      <c r="O1207" s="23" t="str">
        <f>IF(ISBLANK(N1207),"",INDEX(호기!$A$1:$B$657,MATCH('생산계획(잉크)'!B1659,호기!$A$1:$A$657,0),2))</f>
        <v/>
      </c>
      <c r="P1207" s="24">
        <f>L1207+N1207-INDEX(표5[#All],MATCH(B1207,표5[[#All],[잉크]],0),5)</f>
        <v>0</v>
      </c>
      <c r="Q1207" s="21" t="str">
        <f>IFERROR(P1207/INDEX(표5[#All],MATCH(B1207,표5[[#All],[잉크]],0),11),"")</f>
        <v/>
      </c>
      <c r="R1207" s="542"/>
      <c r="S1207" s="25" t="str">
        <f>IF(ISBLANK(R1207),"",INDEX(호기!$A$1:$B$657,MATCH('생산계획(잉크)'!B1659,호기!$A$1:$A$657,0),2))</f>
        <v/>
      </c>
      <c r="T1207" s="24">
        <f>P1207+R1207-INDEX(표5[#All],MATCH(B1207,표5[[#All],[잉크]],0),5)</f>
        <v>-1</v>
      </c>
      <c r="U1207" s="21" t="str">
        <f>IFERROR(T1207/INDEX(표5[#All],MATCH(B1207,표5[[#All],[잉크]],0),14),"")</f>
        <v/>
      </c>
      <c r="V1207" s="542"/>
      <c r="W1207" s="23" t="str">
        <f>IF(ISBLANK(V1207),"",INDEX(호기!$A$1:$B$657,MATCH('생산계획(잉크)'!B1659,호기!$A$1:$A$657,0),2))</f>
        <v/>
      </c>
      <c r="X1207" s="24">
        <f>T1207+V1207-INDEX(표5[#All],MATCH(B1207,표5[[#All],[잉크]],0),5)</f>
        <v>-2</v>
      </c>
      <c r="Y1207" s="21" t="str">
        <f>IFERROR(X1207/INDEX(표5[#All],MATCH(B1207,표5[[#All],[잉크]],0),17),"")</f>
        <v/>
      </c>
      <c r="Z1207" s="23"/>
      <c r="AA1207" s="23" t="str">
        <f>IF(ISBLANK(Z1207),"",INDEX(호기!$A$1:$B$657,MATCH('생산계획(잉크)'!B1659,호기!$A$1:$A$657,0),2))</f>
        <v/>
      </c>
      <c r="AB1207" s="24">
        <f>X1207+Z1207-INDEX(표5[#All],MATCH(B1207,표5[[#All],[잉크]],0),5)</f>
        <v>-3</v>
      </c>
      <c r="AC1207" s="21" t="str">
        <f>IFERROR(AB1207/INDEX(표5[#All],MATCH(B1207,표5[[#All],[잉크]],0),20),"")</f>
        <v/>
      </c>
      <c r="AD1207" s="23"/>
      <c r="AE1207" s="235"/>
      <c r="BB1207" s="472"/>
      <c r="BC1207" s="472"/>
      <c r="BD1207" s="472"/>
      <c r="BE1207" s="472"/>
      <c r="BF1207" s="472"/>
    </row>
    <row r="1208" spans="1:58" s="471" customFormat="1" ht="16.5" customHeight="1" x14ac:dyDescent="0.3">
      <c r="A1208" s="471" t="s">
        <v>4912</v>
      </c>
      <c r="B1208" s="5" t="s">
        <v>5418</v>
      </c>
      <c r="C1208" s="68"/>
      <c r="D1208" s="69" t="str">
        <f>IFERROR(C1208/INDEX(표5[#All],MATCH(B1208,표5[[#All],[잉크]],0),2),"")</f>
        <v/>
      </c>
      <c r="E1208" s="22">
        <f>$C1208-INDEX(표5[#All],MATCH(B1208,표5[[#All],[잉크]],0),24)</f>
        <v>-4</v>
      </c>
      <c r="F1208" s="542"/>
      <c r="G1208" s="23" t="str">
        <f>IF(ISBLANK(F1208),"",INDEX(호기!$A$1:$B$657,MATCH('생산계획(잉크)'!B1660,호기!$A$1:$A$657,0),2))</f>
        <v/>
      </c>
      <c r="H1208" s="24">
        <f>C1208+F1208-INDEX(표5[#All],MATCH(B1208,표5[[#All],[잉크]],0),2)</f>
        <v>0</v>
      </c>
      <c r="I1208" s="21">
        <f>IFERROR(H1208/INDEX(표5[#All],MATCH(B1208,표5[[#All],[잉크]],0),5),"")</f>
        <v>0</v>
      </c>
      <c r="J1208" s="571">
        <v>4</v>
      </c>
      <c r="K1208" s="25" t="e">
        <f>IF(ISBLANK(J1208),"",INDEX(호기!$A$1:$B$657,MATCH('생산계획(잉크)'!B1660,호기!$A$1:$A$657,0),2))</f>
        <v>#N/A</v>
      </c>
      <c r="L1208" s="24">
        <f>H1208+J1208-INDEX(표5[#All],MATCH(B1208,표5[[#All],[잉크]],0),5)</f>
        <v>2</v>
      </c>
      <c r="M1208" s="21" t="str">
        <f>IFERROR(L1208/INDEX(표5[#All],MATCH(B1208,표5[[#All],[잉크]],0),8),"")</f>
        <v/>
      </c>
      <c r="N1208" s="542"/>
      <c r="O1208" s="23" t="str">
        <f>IF(ISBLANK(N1208),"",INDEX(호기!$A$1:$B$657,MATCH('생산계획(잉크)'!B1660,호기!$A$1:$A$657,0),2))</f>
        <v/>
      </c>
      <c r="P1208" s="24">
        <f>L1208+N1208-INDEX(표5[#All],MATCH(B1208,표5[[#All],[잉크]],0),5)</f>
        <v>0</v>
      </c>
      <c r="Q1208" s="21" t="str">
        <f>IFERROR(P1208/INDEX(표5[#All],MATCH(B1208,표5[[#All],[잉크]],0),11),"")</f>
        <v/>
      </c>
      <c r="R1208" s="542"/>
      <c r="S1208" s="25" t="str">
        <f>IF(ISBLANK(R1208),"",INDEX(호기!$A$1:$B$657,MATCH('생산계획(잉크)'!B1660,호기!$A$1:$A$657,0),2))</f>
        <v/>
      </c>
      <c r="T1208" s="24">
        <f>P1208+R1208-INDEX(표5[#All],MATCH(B1208,표5[[#All],[잉크]],0),5)</f>
        <v>-2</v>
      </c>
      <c r="U1208" s="21" t="str">
        <f>IFERROR(T1208/INDEX(표5[#All],MATCH(B1208,표5[[#All],[잉크]],0),14),"")</f>
        <v/>
      </c>
      <c r="V1208" s="542"/>
      <c r="W1208" s="23" t="str">
        <f>IF(ISBLANK(V1208),"",INDEX(호기!$A$1:$B$657,MATCH('생산계획(잉크)'!B1660,호기!$A$1:$A$657,0),2))</f>
        <v/>
      </c>
      <c r="X1208" s="24">
        <f>T1208+V1208-INDEX(표5[#All],MATCH(B1208,표5[[#All],[잉크]],0),5)</f>
        <v>-4</v>
      </c>
      <c r="Y1208" s="21" t="str">
        <f>IFERROR(X1208/INDEX(표5[#All],MATCH(B1208,표5[[#All],[잉크]],0),17),"")</f>
        <v/>
      </c>
      <c r="Z1208" s="23"/>
      <c r="AA1208" s="23" t="str">
        <f>IF(ISBLANK(Z1208),"",INDEX(호기!$A$1:$B$657,MATCH('생산계획(잉크)'!B1660,호기!$A$1:$A$657,0),2))</f>
        <v/>
      </c>
      <c r="AB1208" s="24">
        <f>X1208+Z1208-INDEX(표5[#All],MATCH(B1208,표5[[#All],[잉크]],0),5)</f>
        <v>-6</v>
      </c>
      <c r="AC1208" s="21" t="str">
        <f>IFERROR(AB1208/INDEX(표5[#All],MATCH(B1208,표5[[#All],[잉크]],0),20),"")</f>
        <v/>
      </c>
      <c r="AD1208" s="23"/>
      <c r="AE1208" s="235"/>
      <c r="BB1208" s="472"/>
      <c r="BC1208" s="472"/>
      <c r="BD1208" s="472"/>
      <c r="BE1208" s="472"/>
      <c r="BF1208" s="472"/>
    </row>
    <row r="1209" spans="1:58" s="471" customFormat="1" ht="16.5" customHeight="1" x14ac:dyDescent="0.3">
      <c r="A1209" s="471" t="s">
        <v>4912</v>
      </c>
      <c r="B1209" s="5" t="s">
        <v>5426</v>
      </c>
      <c r="C1209" s="68"/>
      <c r="D1209" s="69" t="str">
        <f>IFERROR(C1209/INDEX(표5[#All],MATCH(B1209,표5[[#All],[잉크]],0),2),"")</f>
        <v/>
      </c>
      <c r="E1209" s="22">
        <f>$C1209-INDEX(표5[#All],MATCH(B1209,표5[[#All],[잉크]],0),24)</f>
        <v>-2</v>
      </c>
      <c r="F1209" s="542"/>
      <c r="G1209" s="23" t="str">
        <f>IF(ISBLANK(F1209),"",INDEX(호기!$A$1:$B$657,MATCH('생산계획(잉크)'!B1661,호기!$A$1:$A$657,0),2))</f>
        <v/>
      </c>
      <c r="H1209" s="24">
        <f>C1209+F1209-INDEX(표5[#All],MATCH(B1209,표5[[#All],[잉크]],0),2)</f>
        <v>0</v>
      </c>
      <c r="I1209" s="21">
        <f>IFERROR(H1209/INDEX(표5[#All],MATCH(B1209,표5[[#All],[잉크]],0),5),"")</f>
        <v>0</v>
      </c>
      <c r="J1209" s="571">
        <v>2</v>
      </c>
      <c r="K1209" s="25" t="e">
        <f>IF(ISBLANK(J1209),"",INDEX(호기!$A$1:$B$657,MATCH('생산계획(잉크)'!B1661,호기!$A$1:$A$657,0),2))</f>
        <v>#N/A</v>
      </c>
      <c r="L1209" s="24">
        <f>H1209+J1209-INDEX(표5[#All],MATCH(B1209,표5[[#All],[잉크]],0),5)</f>
        <v>1</v>
      </c>
      <c r="M1209" s="21" t="str">
        <f>IFERROR(L1209/INDEX(표5[#All],MATCH(B1209,표5[[#All],[잉크]],0),8),"")</f>
        <v/>
      </c>
      <c r="N1209" s="542"/>
      <c r="O1209" s="23" t="str">
        <f>IF(ISBLANK(N1209),"",INDEX(호기!$A$1:$B$657,MATCH('생산계획(잉크)'!B1661,호기!$A$1:$A$657,0),2))</f>
        <v/>
      </c>
      <c r="P1209" s="24">
        <f>L1209+N1209-INDEX(표5[#All],MATCH(B1209,표5[[#All],[잉크]],0),5)</f>
        <v>0</v>
      </c>
      <c r="Q1209" s="21" t="str">
        <f>IFERROR(P1209/INDEX(표5[#All],MATCH(B1209,표5[[#All],[잉크]],0),11),"")</f>
        <v/>
      </c>
      <c r="R1209" s="542"/>
      <c r="S1209" s="25" t="str">
        <f>IF(ISBLANK(R1209),"",INDEX(호기!$A$1:$B$657,MATCH('생산계획(잉크)'!B1661,호기!$A$1:$A$657,0),2))</f>
        <v/>
      </c>
      <c r="T1209" s="24">
        <f>P1209+R1209-INDEX(표5[#All],MATCH(B1209,표5[[#All],[잉크]],0),5)</f>
        <v>-1</v>
      </c>
      <c r="U1209" s="21" t="str">
        <f>IFERROR(T1209/INDEX(표5[#All],MATCH(B1209,표5[[#All],[잉크]],0),14),"")</f>
        <v/>
      </c>
      <c r="V1209" s="542"/>
      <c r="W1209" s="23" t="str">
        <f>IF(ISBLANK(V1209),"",INDEX(호기!$A$1:$B$657,MATCH('생산계획(잉크)'!B1661,호기!$A$1:$A$657,0),2))</f>
        <v/>
      </c>
      <c r="X1209" s="24">
        <f>T1209+V1209-INDEX(표5[#All],MATCH(B1209,표5[[#All],[잉크]],0),5)</f>
        <v>-2</v>
      </c>
      <c r="Y1209" s="21" t="str">
        <f>IFERROR(X1209/INDEX(표5[#All],MATCH(B1209,표5[[#All],[잉크]],0),17),"")</f>
        <v/>
      </c>
      <c r="Z1209" s="23"/>
      <c r="AA1209" s="23" t="str">
        <f>IF(ISBLANK(Z1209),"",INDEX(호기!$A$1:$B$657,MATCH('생산계획(잉크)'!B1661,호기!$A$1:$A$657,0),2))</f>
        <v/>
      </c>
      <c r="AB1209" s="24">
        <f>X1209+Z1209-INDEX(표5[#All],MATCH(B1209,표5[[#All],[잉크]],0),5)</f>
        <v>-3</v>
      </c>
      <c r="AC1209" s="21" t="str">
        <f>IFERROR(AB1209/INDEX(표5[#All],MATCH(B1209,표5[[#All],[잉크]],0),20),"")</f>
        <v/>
      </c>
      <c r="AD1209" s="23"/>
      <c r="AE1209" s="235"/>
      <c r="BB1209" s="472"/>
      <c r="BC1209" s="472"/>
      <c r="BD1209" s="472"/>
      <c r="BE1209" s="472"/>
      <c r="BF1209" s="472"/>
    </row>
    <row r="1210" spans="1:58" s="471" customFormat="1" ht="16.5" customHeight="1" x14ac:dyDescent="0.3">
      <c r="A1210" s="471" t="s">
        <v>4912</v>
      </c>
      <c r="B1210" s="5" t="s">
        <v>5422</v>
      </c>
      <c r="C1210" s="68"/>
      <c r="D1210" s="69" t="str">
        <f>IFERROR(C1210/INDEX(표5[#All],MATCH(B1210,표5[[#All],[잉크]],0),2),"")</f>
        <v/>
      </c>
      <c r="E1210" s="22">
        <f>$C1210-INDEX(표5[#All],MATCH(B1210,표5[[#All],[잉크]],0),24)</f>
        <v>-4</v>
      </c>
      <c r="F1210" s="542"/>
      <c r="G1210" s="23" t="str">
        <f>IF(ISBLANK(F1210),"",INDEX(호기!$A$1:$B$657,MATCH('생산계획(잉크)'!B1662,호기!$A$1:$A$657,0),2))</f>
        <v/>
      </c>
      <c r="H1210" s="24">
        <f>C1210+F1210-INDEX(표5[#All],MATCH(B1210,표5[[#All],[잉크]],0),2)</f>
        <v>0</v>
      </c>
      <c r="I1210" s="21">
        <f>IFERROR(H1210/INDEX(표5[#All],MATCH(B1210,표5[[#All],[잉크]],0),5),"")</f>
        <v>0</v>
      </c>
      <c r="J1210" s="571">
        <v>4</v>
      </c>
      <c r="K1210" s="25" t="e">
        <f>IF(ISBLANK(J1210),"",INDEX(호기!$A$1:$B$657,MATCH('생산계획(잉크)'!B1662,호기!$A$1:$A$657,0),2))</f>
        <v>#N/A</v>
      </c>
      <c r="L1210" s="24">
        <f>H1210+J1210-INDEX(표5[#All],MATCH(B1210,표5[[#All],[잉크]],0),5)</f>
        <v>2</v>
      </c>
      <c r="M1210" s="21" t="str">
        <f>IFERROR(L1210/INDEX(표5[#All],MATCH(B1210,표5[[#All],[잉크]],0),8),"")</f>
        <v/>
      </c>
      <c r="N1210" s="542"/>
      <c r="O1210" s="23" t="str">
        <f>IF(ISBLANK(N1210),"",INDEX(호기!$A$1:$B$657,MATCH('생산계획(잉크)'!B1662,호기!$A$1:$A$657,0),2))</f>
        <v/>
      </c>
      <c r="P1210" s="24">
        <f>L1210+N1210-INDEX(표5[#All],MATCH(B1210,표5[[#All],[잉크]],0),5)</f>
        <v>0</v>
      </c>
      <c r="Q1210" s="21" t="str">
        <f>IFERROR(P1210/INDEX(표5[#All],MATCH(B1210,표5[[#All],[잉크]],0),11),"")</f>
        <v/>
      </c>
      <c r="R1210" s="542"/>
      <c r="S1210" s="25" t="str">
        <f>IF(ISBLANK(R1210),"",INDEX(호기!$A$1:$B$657,MATCH('생산계획(잉크)'!B1662,호기!$A$1:$A$657,0),2))</f>
        <v/>
      </c>
      <c r="T1210" s="24">
        <f>P1210+R1210-INDEX(표5[#All],MATCH(B1210,표5[[#All],[잉크]],0),5)</f>
        <v>-2</v>
      </c>
      <c r="U1210" s="21" t="str">
        <f>IFERROR(T1210/INDEX(표5[#All],MATCH(B1210,표5[[#All],[잉크]],0),14),"")</f>
        <v/>
      </c>
      <c r="V1210" s="542"/>
      <c r="W1210" s="23" t="str">
        <f>IF(ISBLANK(V1210),"",INDEX(호기!$A$1:$B$657,MATCH('생산계획(잉크)'!B1662,호기!$A$1:$A$657,0),2))</f>
        <v/>
      </c>
      <c r="X1210" s="24">
        <f>T1210+V1210-INDEX(표5[#All],MATCH(B1210,표5[[#All],[잉크]],0),5)</f>
        <v>-4</v>
      </c>
      <c r="Y1210" s="21" t="str">
        <f>IFERROR(X1210/INDEX(표5[#All],MATCH(B1210,표5[[#All],[잉크]],0),17),"")</f>
        <v/>
      </c>
      <c r="Z1210" s="23"/>
      <c r="AA1210" s="23" t="str">
        <f>IF(ISBLANK(Z1210),"",INDEX(호기!$A$1:$B$657,MATCH('생산계획(잉크)'!B1662,호기!$A$1:$A$657,0),2))</f>
        <v/>
      </c>
      <c r="AB1210" s="24">
        <f>X1210+Z1210-INDEX(표5[#All],MATCH(B1210,표5[[#All],[잉크]],0),5)</f>
        <v>-6</v>
      </c>
      <c r="AC1210" s="21" t="str">
        <f>IFERROR(AB1210/INDEX(표5[#All],MATCH(B1210,표5[[#All],[잉크]],0),20),"")</f>
        <v/>
      </c>
      <c r="AD1210" s="23"/>
      <c r="AE1210" s="235"/>
      <c r="BB1210" s="472"/>
      <c r="BC1210" s="472"/>
      <c r="BD1210" s="472"/>
      <c r="BE1210" s="472"/>
      <c r="BF1210" s="472"/>
    </row>
    <row r="1211" spans="1:58" s="471" customFormat="1" ht="16.5" hidden="1" customHeight="1" x14ac:dyDescent="0.3">
      <c r="A1211" s="471" t="s">
        <v>4912</v>
      </c>
      <c r="B1211" s="5" t="s">
        <v>5424</v>
      </c>
      <c r="C1211" s="68"/>
      <c r="D1211" s="69" t="str">
        <f>IFERROR(C1211/INDEX(표5[#All],MATCH(B1211,표5[[#All],[잉크]],0),2),"")</f>
        <v/>
      </c>
      <c r="E1211" s="22">
        <f>$C1211-INDEX(표5[#All],MATCH(B1211,표5[[#All],[잉크]],0),24)</f>
        <v>0</v>
      </c>
      <c r="F1211" s="542"/>
      <c r="G1211" s="23" t="str">
        <f>IF(ISBLANK(F1211),"",INDEX(호기!$A$1:$B$657,MATCH('생산계획(잉크)'!B1663,호기!$A$1:$A$657,0),2))</f>
        <v/>
      </c>
      <c r="H1211" s="24">
        <f>C1211+F1211-INDEX(표5[#All],MATCH(B1211,표5[[#All],[잉크]],0),2)</f>
        <v>0</v>
      </c>
      <c r="I1211" s="21" t="str">
        <f>IFERROR(H1211/INDEX(표5[#All],MATCH(B1211,표5[[#All],[잉크]],0),5),"")</f>
        <v/>
      </c>
      <c r="J1211" s="542"/>
      <c r="K1211" s="25" t="str">
        <f>IF(ISBLANK(J1211),"",INDEX(호기!$A$1:$B$657,MATCH('생산계획(잉크)'!B1663,호기!$A$1:$A$657,0),2))</f>
        <v/>
      </c>
      <c r="L1211" s="24">
        <f>H1211+J1211-INDEX(표5[#All],MATCH(B1211,표5[[#All],[잉크]],0),5)</f>
        <v>0</v>
      </c>
      <c r="M1211" s="21" t="str">
        <f>IFERROR(L1211/INDEX(표5[#All],MATCH(B1211,표5[[#All],[잉크]],0),8),"")</f>
        <v/>
      </c>
      <c r="N1211" s="542"/>
      <c r="O1211" s="23" t="str">
        <f>IF(ISBLANK(N1211),"",INDEX(호기!$A$1:$B$657,MATCH('생산계획(잉크)'!B1663,호기!$A$1:$A$657,0),2))</f>
        <v/>
      </c>
      <c r="P1211" s="24">
        <f>L1211+N1211-INDEX(표5[#All],MATCH(B1211,표5[[#All],[잉크]],0),5)</f>
        <v>0</v>
      </c>
      <c r="Q1211" s="21" t="str">
        <f>IFERROR(P1211/INDEX(표5[#All],MATCH(B1211,표5[[#All],[잉크]],0),11),"")</f>
        <v/>
      </c>
      <c r="R1211" s="542"/>
      <c r="S1211" s="25" t="str">
        <f>IF(ISBLANK(R1211),"",INDEX(호기!$A$1:$B$657,MATCH('생산계획(잉크)'!B1663,호기!$A$1:$A$657,0),2))</f>
        <v/>
      </c>
      <c r="T1211" s="24">
        <f>P1211+R1211-INDEX(표5[#All],MATCH(B1211,표5[[#All],[잉크]],0),5)</f>
        <v>0</v>
      </c>
      <c r="U1211" s="21" t="str">
        <f>IFERROR(T1211/INDEX(표5[#All],MATCH(B1211,표5[[#All],[잉크]],0),14),"")</f>
        <v/>
      </c>
      <c r="V1211" s="542"/>
      <c r="W1211" s="23" t="str">
        <f>IF(ISBLANK(V1211),"",INDEX(호기!$A$1:$B$657,MATCH('생산계획(잉크)'!B1663,호기!$A$1:$A$657,0),2))</f>
        <v/>
      </c>
      <c r="X1211" s="24">
        <f>T1211+V1211-INDEX(표5[#All],MATCH(B1211,표5[[#All],[잉크]],0),5)</f>
        <v>0</v>
      </c>
      <c r="Y1211" s="21" t="str">
        <f>IFERROR(X1211/INDEX(표5[#All],MATCH(B1211,표5[[#All],[잉크]],0),17),"")</f>
        <v/>
      </c>
      <c r="Z1211" s="23"/>
      <c r="AA1211" s="23" t="str">
        <f>IF(ISBLANK(Z1211),"",INDEX(호기!$A$1:$B$657,MATCH('생산계획(잉크)'!B1663,호기!$A$1:$A$657,0),2))</f>
        <v/>
      </c>
      <c r="AB1211" s="24">
        <f>X1211+Z1211-INDEX(표5[#All],MATCH(B1211,표5[[#All],[잉크]],0),5)</f>
        <v>0</v>
      </c>
      <c r="AC1211" s="21" t="str">
        <f>IFERROR(AB1211/INDEX(표5[#All],MATCH(B1211,표5[[#All],[잉크]],0),20),"")</f>
        <v/>
      </c>
      <c r="AD1211" s="23"/>
      <c r="AE1211" s="235"/>
      <c r="BB1211" s="472"/>
      <c r="BC1211" s="472"/>
      <c r="BD1211" s="472"/>
      <c r="BE1211" s="472"/>
      <c r="BF1211" s="472"/>
    </row>
    <row r="1212" spans="1:58" s="471" customFormat="1" ht="16.5" hidden="1" customHeight="1" x14ac:dyDescent="0.3">
      <c r="A1212" s="471" t="s">
        <v>4912</v>
      </c>
      <c r="B1212" s="5" t="s">
        <v>5442</v>
      </c>
      <c r="C1212" s="68"/>
      <c r="D1212" s="69" t="str">
        <f>IFERROR(C1212/INDEX(표5[#All],MATCH(B1212,표5[[#All],[잉크]],0),2),"")</f>
        <v/>
      </c>
      <c r="E1212" s="22">
        <f>$C1212-INDEX(표5[#All],MATCH(B1212,표5[[#All],[잉크]],0),24)</f>
        <v>0</v>
      </c>
      <c r="F1212" s="542"/>
      <c r="G1212" s="23" t="str">
        <f>IF(ISBLANK(F1212),"",INDEX(호기!$A$1:$B$657,MATCH('생산계획(잉크)'!B1664,호기!$A$1:$A$657,0),2))</f>
        <v/>
      </c>
      <c r="H1212" s="24">
        <f>C1212+F1212-INDEX(표5[#All],MATCH(B1212,표5[[#All],[잉크]],0),2)</f>
        <v>0</v>
      </c>
      <c r="I1212" s="21" t="str">
        <f>IFERROR(H1212/INDEX(표5[#All],MATCH(B1212,표5[[#All],[잉크]],0),5),"")</f>
        <v/>
      </c>
      <c r="J1212" s="542"/>
      <c r="K1212" s="25" t="str">
        <f>IF(ISBLANK(J1212),"",INDEX(호기!$A$1:$B$657,MATCH('생산계획(잉크)'!B1664,호기!$A$1:$A$657,0),2))</f>
        <v/>
      </c>
      <c r="L1212" s="24">
        <f>H1212+J1212-INDEX(표5[#All],MATCH(B1212,표5[[#All],[잉크]],0),5)</f>
        <v>0</v>
      </c>
      <c r="M1212" s="21" t="str">
        <f>IFERROR(L1212/INDEX(표5[#All],MATCH(B1212,표5[[#All],[잉크]],0),8),"")</f>
        <v/>
      </c>
      <c r="N1212" s="542"/>
      <c r="O1212" s="23" t="str">
        <f>IF(ISBLANK(N1212),"",INDEX(호기!$A$1:$B$657,MATCH('생산계획(잉크)'!B1664,호기!$A$1:$A$657,0),2))</f>
        <v/>
      </c>
      <c r="P1212" s="24">
        <f>L1212+N1212-INDEX(표5[#All],MATCH(B1212,표5[[#All],[잉크]],0),5)</f>
        <v>0</v>
      </c>
      <c r="Q1212" s="21" t="str">
        <f>IFERROR(P1212/INDEX(표5[#All],MATCH(B1212,표5[[#All],[잉크]],0),11),"")</f>
        <v/>
      </c>
      <c r="R1212" s="542"/>
      <c r="S1212" s="25" t="str">
        <f>IF(ISBLANK(R1212),"",INDEX(호기!$A$1:$B$657,MATCH('생산계획(잉크)'!B1664,호기!$A$1:$A$657,0),2))</f>
        <v/>
      </c>
      <c r="T1212" s="24">
        <f>P1212+R1212-INDEX(표5[#All],MATCH(B1212,표5[[#All],[잉크]],0),5)</f>
        <v>0</v>
      </c>
      <c r="U1212" s="21" t="str">
        <f>IFERROR(T1212/INDEX(표5[#All],MATCH(B1212,표5[[#All],[잉크]],0),14),"")</f>
        <v/>
      </c>
      <c r="V1212" s="542"/>
      <c r="W1212" s="23" t="str">
        <f>IF(ISBLANK(V1212),"",INDEX(호기!$A$1:$B$657,MATCH('생산계획(잉크)'!B1664,호기!$A$1:$A$657,0),2))</f>
        <v/>
      </c>
      <c r="X1212" s="24">
        <f>T1212+V1212-INDEX(표5[#All],MATCH(B1212,표5[[#All],[잉크]],0),5)</f>
        <v>0</v>
      </c>
      <c r="Y1212" s="21" t="str">
        <f>IFERROR(X1212/INDEX(표5[#All],MATCH(B1212,표5[[#All],[잉크]],0),17),"")</f>
        <v/>
      </c>
      <c r="Z1212" s="23"/>
      <c r="AA1212" s="23" t="str">
        <f>IF(ISBLANK(Z1212),"",INDEX(호기!$A$1:$B$657,MATCH('생산계획(잉크)'!B1664,호기!$A$1:$A$657,0),2))</f>
        <v/>
      </c>
      <c r="AB1212" s="24">
        <f>X1212+Z1212-INDEX(표5[#All],MATCH(B1212,표5[[#All],[잉크]],0),5)</f>
        <v>0</v>
      </c>
      <c r="AC1212" s="21" t="str">
        <f>IFERROR(AB1212/INDEX(표5[#All],MATCH(B1212,표5[[#All],[잉크]],0),20),"")</f>
        <v/>
      </c>
      <c r="AD1212" s="23"/>
      <c r="AE1212" s="235"/>
      <c r="BB1212" s="472"/>
      <c r="BC1212" s="472"/>
      <c r="BD1212" s="472"/>
      <c r="BE1212" s="472"/>
      <c r="BF1212" s="472"/>
    </row>
    <row r="1213" spans="1:58" s="471" customFormat="1" ht="16.5" customHeight="1" x14ac:dyDescent="0.3">
      <c r="A1213" s="471" t="s">
        <v>4912</v>
      </c>
      <c r="B1213" s="5" t="s">
        <v>5443</v>
      </c>
      <c r="C1213" s="68">
        <v>4</v>
      </c>
      <c r="D1213" s="69">
        <f>IFERROR(C1213/INDEX(표5[#All],MATCH(B1213,표5[[#All],[잉크]],0),2),"")</f>
        <v>2</v>
      </c>
      <c r="E1213" s="22">
        <f>$C1213-INDEX(표5[#All],MATCH(B1213,표5[[#All],[잉크]],0),24)</f>
        <v>-4</v>
      </c>
      <c r="F1213" s="542"/>
      <c r="G1213" s="23" t="str">
        <f>IF(ISBLANK(F1213),"",INDEX(호기!$A$1:$B$657,MATCH('생산계획(잉크)'!B1665,호기!$A$1:$A$657,0),2))</f>
        <v/>
      </c>
      <c r="H1213" s="24">
        <f>C1213+F1213-INDEX(표5[#All],MATCH(B1213,표5[[#All],[잉크]],0),2)+1</f>
        <v>3</v>
      </c>
      <c r="I1213" s="21">
        <f>IFERROR(H1213/INDEX(표5[#All],MATCH(B1213,표5[[#All],[잉크]],0),5),"")</f>
        <v>1.5</v>
      </c>
      <c r="J1213" s="571">
        <v>5</v>
      </c>
      <c r="K1213" s="25" t="e">
        <f>IF(ISBLANK(J1213),"",INDEX(호기!$A$1:$B$657,MATCH('생산계획(잉크)'!B1665,호기!$A$1:$A$657,0),2))</f>
        <v>#N/A</v>
      </c>
      <c r="L1213" s="24">
        <f>H1213+J1213-INDEX(표5[#All],MATCH(B1213,표5[[#All],[잉크]],0),5)</f>
        <v>6</v>
      </c>
      <c r="M1213" s="21" t="str">
        <f>IFERROR(L1213/INDEX(표5[#All],MATCH(B1213,표5[[#All],[잉크]],0),8),"")</f>
        <v/>
      </c>
      <c r="N1213" s="542"/>
      <c r="O1213" s="23" t="str">
        <f>IF(ISBLANK(N1213),"",INDEX(호기!$A$1:$B$657,MATCH('생산계획(잉크)'!B1665,호기!$A$1:$A$657,0),2))</f>
        <v/>
      </c>
      <c r="P1213" s="24">
        <f>L1213+N1213-INDEX(표5[#All],MATCH(B1213,표5[[#All],[잉크]],0),5)</f>
        <v>4</v>
      </c>
      <c r="Q1213" s="21" t="str">
        <f>IFERROR(P1213/INDEX(표5[#All],MATCH(B1213,표5[[#All],[잉크]],0),11),"")</f>
        <v/>
      </c>
      <c r="R1213" s="542"/>
      <c r="S1213" s="25" t="str">
        <f>IF(ISBLANK(R1213),"",INDEX(호기!$A$1:$B$657,MATCH('생산계획(잉크)'!B1665,호기!$A$1:$A$657,0),2))</f>
        <v/>
      </c>
      <c r="T1213" s="24">
        <f>P1213+R1213-INDEX(표5[#All],MATCH(B1213,표5[[#All],[잉크]],0),5)</f>
        <v>2</v>
      </c>
      <c r="U1213" s="21" t="str">
        <f>IFERROR(T1213/INDEX(표5[#All],MATCH(B1213,표5[[#All],[잉크]],0),14),"")</f>
        <v/>
      </c>
      <c r="V1213" s="542"/>
      <c r="W1213" s="23" t="str">
        <f>IF(ISBLANK(V1213),"",INDEX(호기!$A$1:$B$657,MATCH('생산계획(잉크)'!B1665,호기!$A$1:$A$657,0),2))</f>
        <v/>
      </c>
      <c r="X1213" s="24">
        <f>T1213+V1213-INDEX(표5[#All],MATCH(B1213,표5[[#All],[잉크]],0),5)</f>
        <v>0</v>
      </c>
      <c r="Y1213" s="21" t="str">
        <f>IFERROR(X1213/INDEX(표5[#All],MATCH(B1213,표5[[#All],[잉크]],0),17),"")</f>
        <v/>
      </c>
      <c r="Z1213" s="23"/>
      <c r="AA1213" s="23" t="str">
        <f>IF(ISBLANK(Z1213),"",INDEX(호기!$A$1:$B$657,MATCH('생산계획(잉크)'!B1665,호기!$A$1:$A$657,0),2))</f>
        <v/>
      </c>
      <c r="AB1213" s="24">
        <f>X1213+Z1213-INDEX(표5[#All],MATCH(B1213,표5[[#All],[잉크]],0),5)</f>
        <v>-2</v>
      </c>
      <c r="AC1213" s="21" t="str">
        <f>IFERROR(AB1213/INDEX(표5[#All],MATCH(B1213,표5[[#All],[잉크]],0),20),"")</f>
        <v/>
      </c>
      <c r="AD1213" s="23"/>
      <c r="AE1213" s="235"/>
      <c r="BB1213" s="472"/>
      <c r="BC1213" s="472"/>
      <c r="BD1213" s="472"/>
      <c r="BE1213" s="472"/>
      <c r="BF1213" s="472"/>
    </row>
    <row r="1214" spans="1:58" s="471" customFormat="1" ht="16.5" customHeight="1" x14ac:dyDescent="0.3">
      <c r="A1214" s="471" t="s">
        <v>4912</v>
      </c>
      <c r="B1214" s="5" t="s">
        <v>5444</v>
      </c>
      <c r="C1214" s="68">
        <v>4</v>
      </c>
      <c r="D1214" s="69">
        <f>IFERROR(C1214/INDEX(표5[#All],MATCH(B1214,표5[[#All],[잉크]],0),2),"")</f>
        <v>2</v>
      </c>
      <c r="E1214" s="22">
        <f>$C1214-INDEX(표5[#All],MATCH(B1214,표5[[#All],[잉크]],0),24)</f>
        <v>-4</v>
      </c>
      <c r="F1214" s="542"/>
      <c r="G1214" s="23" t="str">
        <f>IF(ISBLANK(F1214),"",INDEX(호기!$A$1:$B$657,MATCH('생산계획(잉크)'!B1666,호기!$A$1:$A$657,0),2))</f>
        <v/>
      </c>
      <c r="H1214" s="24">
        <f>C1214+F1214-INDEX(표5[#All],MATCH(B1214,표5[[#All],[잉크]],0),2)</f>
        <v>2</v>
      </c>
      <c r="I1214" s="21">
        <f>IFERROR(H1214/INDEX(표5[#All],MATCH(B1214,표5[[#All],[잉크]],0),5),"")</f>
        <v>1</v>
      </c>
      <c r="J1214" s="571">
        <v>5</v>
      </c>
      <c r="K1214" s="25" t="e">
        <f>IF(ISBLANK(J1214),"",INDEX(호기!$A$1:$B$657,MATCH('생산계획(잉크)'!B1666,호기!$A$1:$A$657,0),2))</f>
        <v>#N/A</v>
      </c>
      <c r="L1214" s="24">
        <f>H1214+J1214-INDEX(표5[#All],MATCH(B1214,표5[[#All],[잉크]],0),5)</f>
        <v>5</v>
      </c>
      <c r="M1214" s="21" t="str">
        <f>IFERROR(L1214/INDEX(표5[#All],MATCH(B1214,표5[[#All],[잉크]],0),8),"")</f>
        <v/>
      </c>
      <c r="N1214" s="542"/>
      <c r="O1214" s="23" t="str">
        <f>IF(ISBLANK(N1214),"",INDEX(호기!$A$1:$B$657,MATCH('생산계획(잉크)'!B1666,호기!$A$1:$A$657,0),2))</f>
        <v/>
      </c>
      <c r="P1214" s="24">
        <f>L1214+N1214-INDEX(표5[#All],MATCH(B1214,표5[[#All],[잉크]],0),5)</f>
        <v>3</v>
      </c>
      <c r="Q1214" s="21" t="str">
        <f>IFERROR(P1214/INDEX(표5[#All],MATCH(B1214,표5[[#All],[잉크]],0),11),"")</f>
        <v/>
      </c>
      <c r="R1214" s="542"/>
      <c r="S1214" s="25" t="str">
        <f>IF(ISBLANK(R1214),"",INDEX(호기!$A$1:$B$657,MATCH('생산계획(잉크)'!B1666,호기!$A$1:$A$657,0),2))</f>
        <v/>
      </c>
      <c r="T1214" s="24">
        <f>P1214+R1214-INDEX(표5[#All],MATCH(B1214,표5[[#All],[잉크]],0),5)</f>
        <v>1</v>
      </c>
      <c r="U1214" s="21" t="str">
        <f>IFERROR(T1214/INDEX(표5[#All],MATCH(B1214,표5[[#All],[잉크]],0),14),"")</f>
        <v/>
      </c>
      <c r="V1214" s="542"/>
      <c r="W1214" s="23" t="str">
        <f>IF(ISBLANK(V1214),"",INDEX(호기!$A$1:$B$657,MATCH('생산계획(잉크)'!B1666,호기!$A$1:$A$657,0),2))</f>
        <v/>
      </c>
      <c r="X1214" s="24">
        <f>T1214+V1214-INDEX(표5[#All],MATCH(B1214,표5[[#All],[잉크]],0),5)</f>
        <v>-1</v>
      </c>
      <c r="Y1214" s="21" t="str">
        <f>IFERROR(X1214/INDEX(표5[#All],MATCH(B1214,표5[[#All],[잉크]],0),17),"")</f>
        <v/>
      </c>
      <c r="Z1214" s="23"/>
      <c r="AA1214" s="23" t="str">
        <f>IF(ISBLANK(Z1214),"",INDEX(호기!$A$1:$B$657,MATCH('생산계획(잉크)'!B1666,호기!$A$1:$A$657,0),2))</f>
        <v/>
      </c>
      <c r="AB1214" s="24">
        <f>X1214+Z1214-INDEX(표5[#All],MATCH(B1214,표5[[#All],[잉크]],0),5)</f>
        <v>-3</v>
      </c>
      <c r="AC1214" s="21" t="str">
        <f>IFERROR(AB1214/INDEX(표5[#All],MATCH(B1214,표5[[#All],[잉크]],0),20),"")</f>
        <v/>
      </c>
      <c r="AD1214" s="23"/>
      <c r="AE1214" s="235"/>
      <c r="BB1214" s="472"/>
      <c r="BC1214" s="472"/>
      <c r="BD1214" s="472"/>
      <c r="BE1214" s="472"/>
      <c r="BF1214" s="472"/>
    </row>
    <row r="1215" spans="1:58" s="471" customFormat="1" ht="16.5" customHeight="1" x14ac:dyDescent="0.3">
      <c r="A1215" s="471" t="s">
        <v>4912</v>
      </c>
      <c r="B1215" s="5" t="s">
        <v>5432</v>
      </c>
      <c r="C1215" s="68">
        <v>3</v>
      </c>
      <c r="D1215" s="69">
        <f>IFERROR(C1215/INDEX(표5[#All],MATCH(B1215,표5[[#All],[잉크]],0),2),"")</f>
        <v>3</v>
      </c>
      <c r="E1215" s="22">
        <f>$C1215-INDEX(표5[#All],MATCH(B1215,표5[[#All],[잉크]],0),24)</f>
        <v>-3</v>
      </c>
      <c r="F1215" s="542"/>
      <c r="G1215" s="23" t="str">
        <f>IF(ISBLANK(F1215),"",INDEX(호기!$A$1:$B$657,MATCH('생산계획(잉크)'!B1667,호기!$A$1:$A$657,0),2))</f>
        <v/>
      </c>
      <c r="H1215" s="24">
        <f>C1215+F1215-INDEX(표5[#All],MATCH(B1215,표5[[#All],[잉크]],0),2)</f>
        <v>2</v>
      </c>
      <c r="I1215" s="21">
        <f>IFERROR(H1215/INDEX(표5[#All],MATCH(B1215,표5[[#All],[잉크]],0),5),"")</f>
        <v>1</v>
      </c>
      <c r="J1215" s="571">
        <v>7</v>
      </c>
      <c r="K1215" s="25" t="e">
        <f>IF(ISBLANK(J1215),"",INDEX(호기!$A$1:$B$657,MATCH('생산계획(잉크)'!B1667,호기!$A$1:$A$657,0),2))</f>
        <v>#N/A</v>
      </c>
      <c r="L1215" s="24">
        <f>H1215+J1215-INDEX(표5[#All],MATCH(B1215,표5[[#All],[잉크]],0),5)</f>
        <v>7</v>
      </c>
      <c r="M1215" s="21" t="str">
        <f>IFERROR(L1215/INDEX(표5[#All],MATCH(B1215,표5[[#All],[잉크]],0),8),"")</f>
        <v/>
      </c>
      <c r="N1215" s="542"/>
      <c r="O1215" s="23" t="str">
        <f>IF(ISBLANK(N1215),"",INDEX(호기!$A$1:$B$657,MATCH('생산계획(잉크)'!B1667,호기!$A$1:$A$657,0),2))</f>
        <v/>
      </c>
      <c r="P1215" s="24">
        <f>L1215+N1215-INDEX(표5[#All],MATCH(B1215,표5[[#All],[잉크]],0),5)</f>
        <v>5</v>
      </c>
      <c r="Q1215" s="21" t="str">
        <f>IFERROR(P1215/INDEX(표5[#All],MATCH(B1215,표5[[#All],[잉크]],0),11),"")</f>
        <v/>
      </c>
      <c r="R1215" s="542"/>
      <c r="S1215" s="25" t="str">
        <f>IF(ISBLANK(R1215),"",INDEX(호기!$A$1:$B$657,MATCH('생산계획(잉크)'!B1667,호기!$A$1:$A$657,0),2))</f>
        <v/>
      </c>
      <c r="T1215" s="24">
        <f>P1215+R1215-INDEX(표5[#All],MATCH(B1215,표5[[#All],[잉크]],0),5)</f>
        <v>3</v>
      </c>
      <c r="U1215" s="21" t="str">
        <f>IFERROR(T1215/INDEX(표5[#All],MATCH(B1215,표5[[#All],[잉크]],0),14),"")</f>
        <v/>
      </c>
      <c r="V1215" s="542"/>
      <c r="W1215" s="23" t="str">
        <f>IF(ISBLANK(V1215),"",INDEX(호기!$A$1:$B$657,MATCH('생산계획(잉크)'!B1667,호기!$A$1:$A$657,0),2))</f>
        <v/>
      </c>
      <c r="X1215" s="24">
        <f>T1215+V1215-INDEX(표5[#All],MATCH(B1215,표5[[#All],[잉크]],0),5)</f>
        <v>1</v>
      </c>
      <c r="Y1215" s="21" t="str">
        <f>IFERROR(X1215/INDEX(표5[#All],MATCH(B1215,표5[[#All],[잉크]],0),17),"")</f>
        <v/>
      </c>
      <c r="Z1215" s="23"/>
      <c r="AA1215" s="23" t="str">
        <f>IF(ISBLANK(Z1215),"",INDEX(호기!$A$1:$B$657,MATCH('생산계획(잉크)'!B1667,호기!$A$1:$A$657,0),2))</f>
        <v/>
      </c>
      <c r="AB1215" s="24">
        <f>X1215+Z1215-INDEX(표5[#All],MATCH(B1215,표5[[#All],[잉크]],0),5)</f>
        <v>-1</v>
      </c>
      <c r="AC1215" s="21" t="str">
        <f>IFERROR(AB1215/INDEX(표5[#All],MATCH(B1215,표5[[#All],[잉크]],0),20),"")</f>
        <v/>
      </c>
      <c r="AD1215" s="23"/>
      <c r="AE1215" s="235"/>
      <c r="BB1215" s="472"/>
      <c r="BC1215" s="472"/>
      <c r="BD1215" s="472"/>
      <c r="BE1215" s="472"/>
      <c r="BF1215" s="472"/>
    </row>
    <row r="1216" spans="1:58" s="471" customFormat="1" ht="16.5" customHeight="1" x14ac:dyDescent="0.3">
      <c r="A1216" s="471" t="s">
        <v>4912</v>
      </c>
      <c r="B1216" s="5" t="s">
        <v>5445</v>
      </c>
      <c r="C1216" s="68">
        <v>4</v>
      </c>
      <c r="D1216" s="69">
        <f>IFERROR(C1216/INDEX(표5[#All],MATCH(B1216,표5[[#All],[잉크]],0),2),"")</f>
        <v>4</v>
      </c>
      <c r="E1216" s="22">
        <f>$C1216-INDEX(표5[#All],MATCH(B1216,표5[[#All],[잉크]],0),24)</f>
        <v>-2</v>
      </c>
      <c r="F1216" s="542"/>
      <c r="G1216" s="23" t="str">
        <f>IF(ISBLANK(F1216),"",INDEX(호기!$A$1:$B$657,MATCH('생산계획(잉크)'!B1668,호기!$A$1:$A$657,0),2))</f>
        <v/>
      </c>
      <c r="H1216" s="24">
        <f>C1216+F1216-INDEX(표5[#All],MATCH(B1216,표5[[#All],[잉크]],0),2)</f>
        <v>3</v>
      </c>
      <c r="I1216" s="21">
        <f>IFERROR(H1216/INDEX(표5[#All],MATCH(B1216,표5[[#All],[잉크]],0),5),"")</f>
        <v>1.5</v>
      </c>
      <c r="J1216" s="571">
        <v>7</v>
      </c>
      <c r="K1216" s="25" t="e">
        <f>IF(ISBLANK(J1216),"",INDEX(호기!$A$1:$B$657,MATCH('생산계획(잉크)'!B1668,호기!$A$1:$A$657,0),2))</f>
        <v>#N/A</v>
      </c>
      <c r="L1216" s="24">
        <f>H1216+J1216-INDEX(표5[#All],MATCH(B1216,표5[[#All],[잉크]],0),5)</f>
        <v>8</v>
      </c>
      <c r="M1216" s="21" t="str">
        <f>IFERROR(L1216/INDEX(표5[#All],MATCH(B1216,표5[[#All],[잉크]],0),8),"")</f>
        <v/>
      </c>
      <c r="N1216" s="542"/>
      <c r="O1216" s="23" t="str">
        <f>IF(ISBLANK(N1216),"",INDEX(호기!$A$1:$B$657,MATCH('생산계획(잉크)'!B1668,호기!$A$1:$A$657,0),2))</f>
        <v/>
      </c>
      <c r="P1216" s="24">
        <f>L1216+N1216-INDEX(표5[#All],MATCH(B1216,표5[[#All],[잉크]],0),5)</f>
        <v>6</v>
      </c>
      <c r="Q1216" s="21" t="str">
        <f>IFERROR(P1216/INDEX(표5[#All],MATCH(B1216,표5[[#All],[잉크]],0),11),"")</f>
        <v/>
      </c>
      <c r="R1216" s="542"/>
      <c r="S1216" s="25" t="str">
        <f>IF(ISBLANK(R1216),"",INDEX(호기!$A$1:$B$657,MATCH('생산계획(잉크)'!B1668,호기!$A$1:$A$657,0),2))</f>
        <v/>
      </c>
      <c r="T1216" s="24">
        <f>P1216+R1216-INDEX(표5[#All],MATCH(B1216,표5[[#All],[잉크]],0),5)</f>
        <v>4</v>
      </c>
      <c r="U1216" s="21" t="str">
        <f>IFERROR(T1216/INDEX(표5[#All],MATCH(B1216,표5[[#All],[잉크]],0),14),"")</f>
        <v/>
      </c>
      <c r="V1216" s="542"/>
      <c r="W1216" s="23" t="str">
        <f>IF(ISBLANK(V1216),"",INDEX(호기!$A$1:$B$657,MATCH('생산계획(잉크)'!B1668,호기!$A$1:$A$657,0),2))</f>
        <v/>
      </c>
      <c r="X1216" s="24">
        <f>T1216+V1216-INDEX(표5[#All],MATCH(B1216,표5[[#All],[잉크]],0),5)</f>
        <v>2</v>
      </c>
      <c r="Y1216" s="21" t="str">
        <f>IFERROR(X1216/INDEX(표5[#All],MATCH(B1216,표5[[#All],[잉크]],0),17),"")</f>
        <v/>
      </c>
      <c r="Z1216" s="23"/>
      <c r="AA1216" s="23" t="str">
        <f>IF(ISBLANK(Z1216),"",INDEX(호기!$A$1:$B$657,MATCH('생산계획(잉크)'!B1668,호기!$A$1:$A$657,0),2))</f>
        <v/>
      </c>
      <c r="AB1216" s="24">
        <f>X1216+Z1216-INDEX(표5[#All],MATCH(B1216,표5[[#All],[잉크]],0),5)</f>
        <v>0</v>
      </c>
      <c r="AC1216" s="21" t="str">
        <f>IFERROR(AB1216/INDEX(표5[#All],MATCH(B1216,표5[[#All],[잉크]],0),20),"")</f>
        <v/>
      </c>
      <c r="AD1216" s="23"/>
      <c r="AE1216" s="235"/>
      <c r="BB1216" s="472"/>
      <c r="BC1216" s="472"/>
      <c r="BD1216" s="472"/>
      <c r="BE1216" s="472"/>
      <c r="BF1216" s="472"/>
    </row>
    <row r="1217" spans="1:58" s="471" customFormat="1" ht="16.5" customHeight="1" x14ac:dyDescent="0.3">
      <c r="A1217" s="471" t="s">
        <v>4912</v>
      </c>
      <c r="B1217" s="5" t="s">
        <v>5446</v>
      </c>
      <c r="C1217" s="68">
        <v>2</v>
      </c>
      <c r="D1217" s="69">
        <f>IFERROR(C1217/INDEX(표5[#All],MATCH(B1217,표5[[#All],[잉크]],0),2),"")</f>
        <v>2</v>
      </c>
      <c r="E1217" s="22">
        <f>$C1217-INDEX(표5[#All],MATCH(B1217,표5[[#All],[잉크]],0),24)</f>
        <v>-4</v>
      </c>
      <c r="F1217" s="542"/>
      <c r="G1217" s="23" t="str">
        <f>IF(ISBLANK(F1217),"",INDEX(호기!$A$1:$B$657,MATCH('생산계획(잉크)'!B1669,호기!$A$1:$A$657,0),2))</f>
        <v/>
      </c>
      <c r="H1217" s="24">
        <f>C1217+F1217-INDEX(표5[#All],MATCH(B1217,표5[[#All],[잉크]],0),2)</f>
        <v>1</v>
      </c>
      <c r="I1217" s="21">
        <f>IFERROR(H1217/INDEX(표5[#All],MATCH(B1217,표5[[#All],[잉크]],0),5),"")</f>
        <v>0.5</v>
      </c>
      <c r="J1217" s="571">
        <v>7</v>
      </c>
      <c r="K1217" s="25" t="e">
        <f>IF(ISBLANK(J1217),"",INDEX(호기!$A$1:$B$657,MATCH('생산계획(잉크)'!B1669,호기!$A$1:$A$657,0),2))</f>
        <v>#N/A</v>
      </c>
      <c r="L1217" s="24">
        <f>H1217+J1217-INDEX(표5[#All],MATCH(B1217,표5[[#All],[잉크]],0),5)</f>
        <v>6</v>
      </c>
      <c r="M1217" s="21" t="str">
        <f>IFERROR(L1217/INDEX(표5[#All],MATCH(B1217,표5[[#All],[잉크]],0),8),"")</f>
        <v/>
      </c>
      <c r="N1217" s="542"/>
      <c r="O1217" s="23" t="str">
        <f>IF(ISBLANK(N1217),"",INDEX(호기!$A$1:$B$657,MATCH('생산계획(잉크)'!B1669,호기!$A$1:$A$657,0),2))</f>
        <v/>
      </c>
      <c r="P1217" s="24">
        <f>L1217+N1217-INDEX(표5[#All],MATCH(B1217,표5[[#All],[잉크]],0),5)</f>
        <v>4</v>
      </c>
      <c r="Q1217" s="21" t="str">
        <f>IFERROR(P1217/INDEX(표5[#All],MATCH(B1217,표5[[#All],[잉크]],0),11),"")</f>
        <v/>
      </c>
      <c r="R1217" s="542"/>
      <c r="S1217" s="25" t="str">
        <f>IF(ISBLANK(R1217),"",INDEX(호기!$A$1:$B$657,MATCH('생산계획(잉크)'!B1669,호기!$A$1:$A$657,0),2))</f>
        <v/>
      </c>
      <c r="T1217" s="24">
        <f>P1217+R1217-INDEX(표5[#All],MATCH(B1217,표5[[#All],[잉크]],0),5)</f>
        <v>2</v>
      </c>
      <c r="U1217" s="21" t="str">
        <f>IFERROR(T1217/INDEX(표5[#All],MATCH(B1217,표5[[#All],[잉크]],0),14),"")</f>
        <v/>
      </c>
      <c r="V1217" s="542"/>
      <c r="W1217" s="23" t="str">
        <f>IF(ISBLANK(V1217),"",INDEX(호기!$A$1:$B$657,MATCH('생산계획(잉크)'!B1669,호기!$A$1:$A$657,0),2))</f>
        <v/>
      </c>
      <c r="X1217" s="24">
        <f>T1217+V1217-INDEX(표5[#All],MATCH(B1217,표5[[#All],[잉크]],0),5)</f>
        <v>0</v>
      </c>
      <c r="Y1217" s="21" t="str">
        <f>IFERROR(X1217/INDEX(표5[#All],MATCH(B1217,표5[[#All],[잉크]],0),17),"")</f>
        <v/>
      </c>
      <c r="Z1217" s="23"/>
      <c r="AA1217" s="23" t="str">
        <f>IF(ISBLANK(Z1217),"",INDEX(호기!$A$1:$B$657,MATCH('생산계획(잉크)'!B1669,호기!$A$1:$A$657,0),2))</f>
        <v/>
      </c>
      <c r="AB1217" s="24">
        <f>X1217+Z1217-INDEX(표5[#All],MATCH(B1217,표5[[#All],[잉크]],0),5)</f>
        <v>-2</v>
      </c>
      <c r="AC1217" s="21" t="str">
        <f>IFERROR(AB1217/INDEX(표5[#All],MATCH(B1217,표5[[#All],[잉크]],0),20),"")</f>
        <v/>
      </c>
      <c r="AD1217" s="23"/>
      <c r="AE1217" s="235"/>
      <c r="BB1217" s="472"/>
      <c r="BC1217" s="472"/>
      <c r="BD1217" s="472"/>
      <c r="BE1217" s="472"/>
      <c r="BF1217" s="472"/>
    </row>
    <row r="1218" spans="1:58" s="471" customFormat="1" ht="16.5" hidden="1" customHeight="1" x14ac:dyDescent="0.3">
      <c r="A1218" s="471" t="s">
        <v>4912</v>
      </c>
      <c r="B1218" s="5" t="s">
        <v>5447</v>
      </c>
      <c r="C1218" s="68"/>
      <c r="D1218" s="69" t="str">
        <f>IFERROR(C1218/INDEX(표5[#All],MATCH(B1218,표5[[#All],[잉크]],0),2),"")</f>
        <v/>
      </c>
      <c r="E1218" s="22">
        <f>$C1218-INDEX(표5[#All],MATCH(B1218,표5[[#All],[잉크]],0),24)</f>
        <v>0</v>
      </c>
      <c r="F1218" s="542"/>
      <c r="G1218" s="23" t="str">
        <f>IF(ISBLANK(F1218),"",INDEX(호기!$A$1:$B$657,MATCH('생산계획(잉크)'!B1670,호기!$A$1:$A$657,0),2))</f>
        <v/>
      </c>
      <c r="H1218" s="24">
        <f>C1218+F1218-INDEX(표5[#All],MATCH(B1218,표5[[#All],[잉크]],0),2)</f>
        <v>0</v>
      </c>
      <c r="I1218" s="21" t="str">
        <f>IFERROR(H1218/INDEX(표5[#All],MATCH(B1218,표5[[#All],[잉크]],0),5),"")</f>
        <v/>
      </c>
      <c r="J1218" s="542"/>
      <c r="K1218" s="25" t="str">
        <f>IF(ISBLANK(J1218),"",INDEX(호기!$A$1:$B$657,MATCH('생산계획(잉크)'!B1670,호기!$A$1:$A$657,0),2))</f>
        <v/>
      </c>
      <c r="L1218" s="24">
        <f>H1218+J1218-INDEX(표5[#All],MATCH(B1218,표5[[#All],[잉크]],0),5)</f>
        <v>0</v>
      </c>
      <c r="M1218" s="21" t="str">
        <f>IFERROR(L1218/INDEX(표5[#All],MATCH(B1218,표5[[#All],[잉크]],0),8),"")</f>
        <v/>
      </c>
      <c r="N1218" s="542"/>
      <c r="O1218" s="23" t="str">
        <f>IF(ISBLANK(N1218),"",INDEX(호기!$A$1:$B$657,MATCH('생산계획(잉크)'!B1670,호기!$A$1:$A$657,0),2))</f>
        <v/>
      </c>
      <c r="P1218" s="24">
        <f>L1218+N1218-INDEX(표5[#All],MATCH(B1218,표5[[#All],[잉크]],0),5)</f>
        <v>0</v>
      </c>
      <c r="Q1218" s="21" t="str">
        <f>IFERROR(P1218/INDEX(표5[#All],MATCH(B1218,표5[[#All],[잉크]],0),11),"")</f>
        <v/>
      </c>
      <c r="R1218" s="542"/>
      <c r="S1218" s="25" t="str">
        <f>IF(ISBLANK(R1218),"",INDEX(호기!$A$1:$B$657,MATCH('생산계획(잉크)'!B1670,호기!$A$1:$A$657,0),2))</f>
        <v/>
      </c>
      <c r="T1218" s="24">
        <f>P1218+R1218-INDEX(표5[#All],MATCH(B1218,표5[[#All],[잉크]],0),5)</f>
        <v>0</v>
      </c>
      <c r="U1218" s="21" t="str">
        <f>IFERROR(T1218/INDEX(표5[#All],MATCH(B1218,표5[[#All],[잉크]],0),14),"")</f>
        <v/>
      </c>
      <c r="V1218" s="542"/>
      <c r="W1218" s="23" t="str">
        <f>IF(ISBLANK(V1218),"",INDEX(호기!$A$1:$B$657,MATCH('생산계획(잉크)'!B1670,호기!$A$1:$A$657,0),2))</f>
        <v/>
      </c>
      <c r="X1218" s="24">
        <f>T1218+V1218-INDEX(표5[#All],MATCH(B1218,표5[[#All],[잉크]],0),5)</f>
        <v>0</v>
      </c>
      <c r="Y1218" s="21" t="str">
        <f>IFERROR(X1218/INDEX(표5[#All],MATCH(B1218,표5[[#All],[잉크]],0),17),"")</f>
        <v/>
      </c>
      <c r="Z1218" s="23"/>
      <c r="AA1218" s="23" t="str">
        <f>IF(ISBLANK(Z1218),"",INDEX(호기!$A$1:$B$657,MATCH('생산계획(잉크)'!B1670,호기!$A$1:$A$657,0),2))</f>
        <v/>
      </c>
      <c r="AB1218" s="24">
        <f>X1218+Z1218-INDEX(표5[#All],MATCH(B1218,표5[[#All],[잉크]],0),5)</f>
        <v>0</v>
      </c>
      <c r="AC1218" s="21" t="str">
        <f>IFERROR(AB1218/INDEX(표5[#All],MATCH(B1218,표5[[#All],[잉크]],0),20),"")</f>
        <v/>
      </c>
      <c r="AD1218" s="23"/>
      <c r="AE1218" s="235"/>
      <c r="BB1218" s="472"/>
      <c r="BC1218" s="472"/>
      <c r="BD1218" s="472"/>
      <c r="BE1218" s="472"/>
      <c r="BF1218" s="472"/>
    </row>
    <row r="1219" spans="1:58" s="471" customFormat="1" ht="16.5" hidden="1" customHeight="1" x14ac:dyDescent="0.3">
      <c r="A1219" s="471" t="s">
        <v>4912</v>
      </c>
      <c r="B1219" s="5" t="s">
        <v>5448</v>
      </c>
      <c r="C1219" s="68"/>
      <c r="D1219" s="69" t="str">
        <f>IFERROR(C1219/INDEX(표5[#All],MATCH(B1219,표5[[#All],[잉크]],0),2),"")</f>
        <v/>
      </c>
      <c r="E1219" s="22">
        <f>$C1219-INDEX(표5[#All],MATCH(B1219,표5[[#All],[잉크]],0),24)</f>
        <v>0</v>
      </c>
      <c r="F1219" s="542"/>
      <c r="G1219" s="23" t="str">
        <f>IF(ISBLANK(F1219),"",INDEX(호기!$A$1:$B$657,MATCH('생산계획(잉크)'!B1671,호기!$A$1:$A$657,0),2))</f>
        <v/>
      </c>
      <c r="H1219" s="24">
        <f>C1219+F1219-INDEX(표5[#All],MATCH(B1219,표5[[#All],[잉크]],0),2)</f>
        <v>0</v>
      </c>
      <c r="I1219" s="21" t="str">
        <f>IFERROR(H1219/INDEX(표5[#All],MATCH(B1219,표5[[#All],[잉크]],0),5),"")</f>
        <v/>
      </c>
      <c r="J1219" s="542"/>
      <c r="K1219" s="25" t="str">
        <f>IF(ISBLANK(J1219),"",INDEX(호기!$A$1:$B$657,MATCH('생산계획(잉크)'!B1671,호기!$A$1:$A$657,0),2))</f>
        <v/>
      </c>
      <c r="L1219" s="24">
        <f>H1219+J1219-INDEX(표5[#All],MATCH(B1219,표5[[#All],[잉크]],0),5)</f>
        <v>0</v>
      </c>
      <c r="M1219" s="21" t="str">
        <f>IFERROR(L1219/INDEX(표5[#All],MATCH(B1219,표5[[#All],[잉크]],0),8),"")</f>
        <v/>
      </c>
      <c r="N1219" s="542"/>
      <c r="O1219" s="23" t="str">
        <f>IF(ISBLANK(N1219),"",INDEX(호기!$A$1:$B$657,MATCH('생산계획(잉크)'!B1671,호기!$A$1:$A$657,0),2))</f>
        <v/>
      </c>
      <c r="P1219" s="24">
        <f>L1219+N1219-INDEX(표5[#All],MATCH(B1219,표5[[#All],[잉크]],0),5)</f>
        <v>0</v>
      </c>
      <c r="Q1219" s="21" t="str">
        <f>IFERROR(P1219/INDEX(표5[#All],MATCH(B1219,표5[[#All],[잉크]],0),11),"")</f>
        <v/>
      </c>
      <c r="R1219" s="542"/>
      <c r="S1219" s="25" t="str">
        <f>IF(ISBLANK(R1219),"",INDEX(호기!$A$1:$B$657,MATCH('생산계획(잉크)'!B1671,호기!$A$1:$A$657,0),2))</f>
        <v/>
      </c>
      <c r="T1219" s="24">
        <f>P1219+R1219-INDEX(표5[#All],MATCH(B1219,표5[[#All],[잉크]],0),5)</f>
        <v>0</v>
      </c>
      <c r="U1219" s="21" t="str">
        <f>IFERROR(T1219/INDEX(표5[#All],MATCH(B1219,표5[[#All],[잉크]],0),14),"")</f>
        <v/>
      </c>
      <c r="V1219" s="542"/>
      <c r="W1219" s="23" t="str">
        <f>IF(ISBLANK(V1219),"",INDEX(호기!$A$1:$B$657,MATCH('생산계획(잉크)'!B1671,호기!$A$1:$A$657,0),2))</f>
        <v/>
      </c>
      <c r="X1219" s="24">
        <f>T1219+V1219-INDEX(표5[#All],MATCH(B1219,표5[[#All],[잉크]],0),5)</f>
        <v>0</v>
      </c>
      <c r="Y1219" s="21" t="str">
        <f>IFERROR(X1219/INDEX(표5[#All],MATCH(B1219,표5[[#All],[잉크]],0),17),"")</f>
        <v/>
      </c>
      <c r="Z1219" s="23"/>
      <c r="AA1219" s="23" t="str">
        <f>IF(ISBLANK(Z1219),"",INDEX(호기!$A$1:$B$657,MATCH('생산계획(잉크)'!B1671,호기!$A$1:$A$657,0),2))</f>
        <v/>
      </c>
      <c r="AB1219" s="24">
        <f>X1219+Z1219-INDEX(표5[#All],MATCH(B1219,표5[[#All],[잉크]],0),5)</f>
        <v>0</v>
      </c>
      <c r="AC1219" s="21" t="str">
        <f>IFERROR(AB1219/INDEX(표5[#All],MATCH(B1219,표5[[#All],[잉크]],0),20),"")</f>
        <v/>
      </c>
      <c r="AD1219" s="23"/>
      <c r="AE1219" s="235"/>
      <c r="BB1219" s="472"/>
      <c r="BC1219" s="472"/>
      <c r="BD1219" s="472"/>
      <c r="BE1219" s="472"/>
      <c r="BF1219" s="472"/>
    </row>
    <row r="1220" spans="1:58" s="471" customFormat="1" ht="16.5" hidden="1" customHeight="1" x14ac:dyDescent="0.3">
      <c r="A1220" s="471" t="s">
        <v>4912</v>
      </c>
      <c r="B1220" s="5" t="s">
        <v>5438</v>
      </c>
      <c r="C1220" s="68"/>
      <c r="D1220" s="69" t="str">
        <f>IFERROR(C1220/INDEX(표5[#All],MATCH(B1220,표5[[#All],[잉크]],0),2),"")</f>
        <v/>
      </c>
      <c r="E1220" s="22">
        <f>$C1220-INDEX(표5[#All],MATCH(B1220,표5[[#All],[잉크]],0),24)</f>
        <v>0</v>
      </c>
      <c r="F1220" s="542"/>
      <c r="G1220" s="23" t="str">
        <f>IF(ISBLANK(F1220),"",INDEX(호기!$A$1:$B$657,MATCH('생산계획(잉크)'!B1672,호기!$A$1:$A$657,0),2))</f>
        <v/>
      </c>
      <c r="H1220" s="24">
        <f>C1220+F1220-INDEX(표5[#All],MATCH(B1220,표5[[#All],[잉크]],0),2)</f>
        <v>0</v>
      </c>
      <c r="I1220" s="21" t="str">
        <f>IFERROR(H1220/INDEX(표5[#All],MATCH(B1220,표5[[#All],[잉크]],0),5),"")</f>
        <v/>
      </c>
      <c r="J1220" s="542"/>
      <c r="K1220" s="25" t="str">
        <f>IF(ISBLANK(J1220),"",INDEX(호기!$A$1:$B$657,MATCH('생산계획(잉크)'!B1672,호기!$A$1:$A$657,0),2))</f>
        <v/>
      </c>
      <c r="L1220" s="24">
        <f>H1220+J1220-INDEX(표5[#All],MATCH(B1220,표5[[#All],[잉크]],0),5)</f>
        <v>0</v>
      </c>
      <c r="M1220" s="21" t="str">
        <f>IFERROR(L1220/INDEX(표5[#All],MATCH(B1220,표5[[#All],[잉크]],0),8),"")</f>
        <v/>
      </c>
      <c r="N1220" s="542"/>
      <c r="O1220" s="23" t="str">
        <f>IF(ISBLANK(N1220),"",INDEX(호기!$A$1:$B$657,MATCH('생산계획(잉크)'!B1672,호기!$A$1:$A$657,0),2))</f>
        <v/>
      </c>
      <c r="P1220" s="24">
        <f>L1220+N1220-INDEX(표5[#All],MATCH(B1220,표5[[#All],[잉크]],0),5)</f>
        <v>0</v>
      </c>
      <c r="Q1220" s="21" t="str">
        <f>IFERROR(P1220/INDEX(표5[#All],MATCH(B1220,표5[[#All],[잉크]],0),11),"")</f>
        <v/>
      </c>
      <c r="R1220" s="542"/>
      <c r="S1220" s="25" t="str">
        <f>IF(ISBLANK(R1220),"",INDEX(호기!$A$1:$B$657,MATCH('생산계획(잉크)'!B1672,호기!$A$1:$A$657,0),2))</f>
        <v/>
      </c>
      <c r="T1220" s="24">
        <f>P1220+R1220-INDEX(표5[#All],MATCH(B1220,표5[[#All],[잉크]],0),5)</f>
        <v>0</v>
      </c>
      <c r="U1220" s="21" t="str">
        <f>IFERROR(T1220/INDEX(표5[#All],MATCH(B1220,표5[[#All],[잉크]],0),14),"")</f>
        <v/>
      </c>
      <c r="V1220" s="542"/>
      <c r="W1220" s="23" t="str">
        <f>IF(ISBLANK(V1220),"",INDEX(호기!$A$1:$B$657,MATCH('생산계획(잉크)'!B1672,호기!$A$1:$A$657,0),2))</f>
        <v/>
      </c>
      <c r="X1220" s="24">
        <f>T1220+V1220-INDEX(표5[#All],MATCH(B1220,표5[[#All],[잉크]],0),5)</f>
        <v>0</v>
      </c>
      <c r="Y1220" s="21" t="str">
        <f>IFERROR(X1220/INDEX(표5[#All],MATCH(B1220,표5[[#All],[잉크]],0),17),"")</f>
        <v/>
      </c>
      <c r="Z1220" s="23"/>
      <c r="AA1220" s="23" t="str">
        <f>IF(ISBLANK(Z1220),"",INDEX(호기!$A$1:$B$657,MATCH('생산계획(잉크)'!B1672,호기!$A$1:$A$657,0),2))</f>
        <v/>
      </c>
      <c r="AB1220" s="24">
        <f>X1220+Z1220-INDEX(표5[#All],MATCH(B1220,표5[[#All],[잉크]],0),5)</f>
        <v>0</v>
      </c>
      <c r="AC1220" s="21" t="str">
        <f>IFERROR(AB1220/INDEX(표5[#All],MATCH(B1220,표5[[#All],[잉크]],0),20),"")</f>
        <v/>
      </c>
      <c r="AD1220" s="23"/>
      <c r="AE1220" s="235"/>
      <c r="BB1220" s="472"/>
      <c r="BC1220" s="472"/>
      <c r="BD1220" s="472"/>
      <c r="BE1220" s="472"/>
      <c r="BF1220" s="472"/>
    </row>
    <row r="1221" spans="1:58" s="471" customFormat="1" ht="16.5" customHeight="1" x14ac:dyDescent="0.3">
      <c r="A1221" s="471" t="s">
        <v>4912</v>
      </c>
      <c r="B1221" s="5" t="s">
        <v>5456</v>
      </c>
      <c r="C1221" s="68">
        <v>4</v>
      </c>
      <c r="D1221" s="69">
        <f>IFERROR(C1221/INDEX(표5[#All],MATCH(B1221,표5[[#All],[잉크]],0),2),"")</f>
        <v>2</v>
      </c>
      <c r="E1221" s="22">
        <f>$C1221-INDEX(표5[#All],MATCH(B1221,표5[[#All],[잉크]],0),24)</f>
        <v>-2</v>
      </c>
      <c r="F1221" s="542"/>
      <c r="G1221" s="23" t="str">
        <f>IF(ISBLANK(F1221),"",INDEX(호기!$A$1:$B$657,MATCH('생산계획(잉크)'!B1673,호기!$A$1:$A$657,0),2))</f>
        <v/>
      </c>
      <c r="H1221" s="24">
        <f>C1221+F1221-INDEX(표5[#All],MATCH(B1221,표5[[#All],[잉크]],0),2)-1</f>
        <v>1</v>
      </c>
      <c r="I1221" s="21">
        <f>IFERROR(H1221/INDEX(표5[#All],MATCH(B1221,표5[[#All],[잉크]],0),5),"")</f>
        <v>1</v>
      </c>
      <c r="J1221" s="542"/>
      <c r="K1221" s="25" t="str">
        <f>IF(ISBLANK(J1221),"",INDEX(호기!$A$1:$B$657,MATCH('생산계획(잉크)'!B1673,호기!$A$1:$A$657,0),2))</f>
        <v/>
      </c>
      <c r="L1221" s="24">
        <f>H1221+J1221-INDEX(표5[#All],MATCH(B1221,표5[[#All],[잉크]],0),5)</f>
        <v>0</v>
      </c>
      <c r="M1221" s="21" t="str">
        <f>IFERROR(L1221/INDEX(표5[#All],MATCH(B1221,표5[[#All],[잉크]],0),8),"")</f>
        <v/>
      </c>
      <c r="N1221" s="542"/>
      <c r="O1221" s="23" t="str">
        <f>IF(ISBLANK(N1221),"",INDEX(호기!$A$1:$B$657,MATCH('생산계획(잉크)'!B1673,호기!$A$1:$A$657,0),2))</f>
        <v/>
      </c>
      <c r="P1221" s="24">
        <f>L1221+N1221-INDEX(표5[#All],MATCH(B1221,표5[[#All],[잉크]],0),5)</f>
        <v>-1</v>
      </c>
      <c r="Q1221" s="21" t="str">
        <f>IFERROR(P1221/INDEX(표5[#All],MATCH(B1221,표5[[#All],[잉크]],0),11),"")</f>
        <v/>
      </c>
      <c r="R1221" s="542"/>
      <c r="S1221" s="25" t="str">
        <f>IF(ISBLANK(R1221),"",INDEX(호기!$A$1:$B$657,MATCH('생산계획(잉크)'!B1673,호기!$A$1:$A$657,0),2))</f>
        <v/>
      </c>
      <c r="T1221" s="24">
        <f>P1221+R1221-INDEX(표5[#All],MATCH(B1221,표5[[#All],[잉크]],0),5)</f>
        <v>-2</v>
      </c>
      <c r="U1221" s="21" t="str">
        <f>IFERROR(T1221/INDEX(표5[#All],MATCH(B1221,표5[[#All],[잉크]],0),14),"")</f>
        <v/>
      </c>
      <c r="V1221" s="542"/>
      <c r="W1221" s="23" t="str">
        <f>IF(ISBLANK(V1221),"",INDEX(호기!$A$1:$B$657,MATCH('생산계획(잉크)'!B1673,호기!$A$1:$A$657,0),2))</f>
        <v/>
      </c>
      <c r="X1221" s="24">
        <f>T1221+V1221-INDEX(표5[#All],MATCH(B1221,표5[[#All],[잉크]],0),5)</f>
        <v>-3</v>
      </c>
      <c r="Y1221" s="21" t="str">
        <f>IFERROR(X1221/INDEX(표5[#All],MATCH(B1221,표5[[#All],[잉크]],0),17),"")</f>
        <v/>
      </c>
      <c r="Z1221" s="23"/>
      <c r="AA1221" s="23" t="str">
        <f>IF(ISBLANK(Z1221),"",INDEX(호기!$A$1:$B$657,MATCH('생산계획(잉크)'!B1673,호기!$A$1:$A$657,0),2))</f>
        <v/>
      </c>
      <c r="AB1221" s="24">
        <f>X1221+Z1221-INDEX(표5[#All],MATCH(B1221,표5[[#All],[잉크]],0),5)</f>
        <v>-4</v>
      </c>
      <c r="AC1221" s="21" t="str">
        <f>IFERROR(AB1221/INDEX(표5[#All],MATCH(B1221,표5[[#All],[잉크]],0),20),"")</f>
        <v/>
      </c>
      <c r="AD1221" s="23"/>
      <c r="AE1221" s="235"/>
      <c r="BB1221" s="472"/>
      <c r="BC1221" s="472"/>
      <c r="BD1221" s="472"/>
      <c r="BE1221" s="472"/>
      <c r="BF1221" s="472"/>
    </row>
    <row r="1222" spans="1:58" s="471" customFormat="1" ht="16.5" hidden="1" customHeight="1" x14ac:dyDescent="0.3">
      <c r="A1222" s="471" t="s">
        <v>4912</v>
      </c>
      <c r="B1222" s="5" t="s">
        <v>5462</v>
      </c>
      <c r="C1222" s="68"/>
      <c r="D1222" s="69" t="str">
        <f>IFERROR(C1222/INDEX(표5[#All],MATCH(B1222,표5[[#All],[잉크]],0),2),"")</f>
        <v/>
      </c>
      <c r="E1222" s="22">
        <f>$C1222-INDEX(표5[#All],MATCH(B1222,표5[[#All],[잉크]],0),24)</f>
        <v>0</v>
      </c>
      <c r="F1222" s="542"/>
      <c r="G1222" s="23" t="str">
        <f>IF(ISBLANK(F1222),"",INDEX(호기!$A$1:$B$657,MATCH('생산계획(잉크)'!B1674,호기!$A$1:$A$657,0),2))</f>
        <v/>
      </c>
      <c r="H1222" s="24">
        <f>C1222+F1222-INDEX(표5[#All],MATCH(B1222,표5[[#All],[잉크]],0),2)</f>
        <v>0</v>
      </c>
      <c r="I1222" s="21" t="str">
        <f>IFERROR(H1222/INDEX(표5[#All],MATCH(B1222,표5[[#All],[잉크]],0),5),"")</f>
        <v/>
      </c>
      <c r="J1222" s="542"/>
      <c r="K1222" s="25" t="str">
        <f>IF(ISBLANK(J1222),"",INDEX(호기!$A$1:$B$657,MATCH('생산계획(잉크)'!B1674,호기!$A$1:$A$657,0),2))</f>
        <v/>
      </c>
      <c r="L1222" s="24">
        <f>H1222+J1222-INDEX(표5[#All],MATCH(B1222,표5[[#All],[잉크]],0),5)</f>
        <v>0</v>
      </c>
      <c r="M1222" s="21" t="str">
        <f>IFERROR(L1222/INDEX(표5[#All],MATCH(B1222,표5[[#All],[잉크]],0),8),"")</f>
        <v/>
      </c>
      <c r="N1222" s="542"/>
      <c r="O1222" s="23" t="str">
        <f>IF(ISBLANK(N1222),"",INDEX(호기!$A$1:$B$657,MATCH('생산계획(잉크)'!B1674,호기!$A$1:$A$657,0),2))</f>
        <v/>
      </c>
      <c r="P1222" s="24">
        <f>L1222+N1222-INDEX(표5[#All],MATCH(B1222,표5[[#All],[잉크]],0),5)</f>
        <v>0</v>
      </c>
      <c r="Q1222" s="21" t="str">
        <f>IFERROR(P1222/INDEX(표5[#All],MATCH(B1222,표5[[#All],[잉크]],0),11),"")</f>
        <v/>
      </c>
      <c r="R1222" s="542"/>
      <c r="S1222" s="25" t="str">
        <f>IF(ISBLANK(R1222),"",INDEX(호기!$A$1:$B$657,MATCH('생산계획(잉크)'!B1674,호기!$A$1:$A$657,0),2))</f>
        <v/>
      </c>
      <c r="T1222" s="24">
        <f>P1222+R1222-INDEX(표5[#All],MATCH(B1222,표5[[#All],[잉크]],0),5)</f>
        <v>0</v>
      </c>
      <c r="U1222" s="21" t="str">
        <f>IFERROR(T1222/INDEX(표5[#All],MATCH(B1222,표5[[#All],[잉크]],0),14),"")</f>
        <v/>
      </c>
      <c r="V1222" s="542"/>
      <c r="W1222" s="23" t="str">
        <f>IF(ISBLANK(V1222),"",INDEX(호기!$A$1:$B$657,MATCH('생산계획(잉크)'!B1674,호기!$A$1:$A$657,0),2))</f>
        <v/>
      </c>
      <c r="X1222" s="24">
        <f>T1222+V1222-INDEX(표5[#All],MATCH(B1222,표5[[#All],[잉크]],0),5)</f>
        <v>0</v>
      </c>
      <c r="Y1222" s="21" t="str">
        <f>IFERROR(X1222/INDEX(표5[#All],MATCH(B1222,표5[[#All],[잉크]],0),17),"")</f>
        <v/>
      </c>
      <c r="Z1222" s="23"/>
      <c r="AA1222" s="23" t="str">
        <f>IF(ISBLANK(Z1222),"",INDEX(호기!$A$1:$B$657,MATCH('생산계획(잉크)'!B1674,호기!$A$1:$A$657,0),2))</f>
        <v/>
      </c>
      <c r="AB1222" s="24">
        <f>X1222+Z1222-INDEX(표5[#All],MATCH(B1222,표5[[#All],[잉크]],0),5)</f>
        <v>0</v>
      </c>
      <c r="AC1222" s="21" t="str">
        <f>IFERROR(AB1222/INDEX(표5[#All],MATCH(B1222,표5[[#All],[잉크]],0),20),"")</f>
        <v/>
      </c>
      <c r="AD1222" s="23"/>
      <c r="AE1222" s="235"/>
      <c r="BB1222" s="472"/>
      <c r="BC1222" s="472"/>
      <c r="BD1222" s="472"/>
      <c r="BE1222" s="472"/>
      <c r="BF1222" s="472"/>
    </row>
    <row r="1223" spans="1:58" s="471" customFormat="1" ht="16.5" hidden="1" customHeight="1" x14ac:dyDescent="0.3">
      <c r="A1223" s="471" t="s">
        <v>4912</v>
      </c>
      <c r="B1223" s="5" t="s">
        <v>5460</v>
      </c>
      <c r="C1223" s="68"/>
      <c r="D1223" s="69" t="str">
        <f>IFERROR(C1223/INDEX(표5[#All],MATCH(B1223,표5[[#All],[잉크]],0),2),"")</f>
        <v/>
      </c>
      <c r="E1223" s="22">
        <f>$C1223-INDEX(표5[#All],MATCH(B1223,표5[[#All],[잉크]],0),24)</f>
        <v>0</v>
      </c>
      <c r="F1223" s="542"/>
      <c r="G1223" s="23" t="str">
        <f>IF(ISBLANK(F1223),"",INDEX(호기!$A$1:$B$657,MATCH('생산계획(잉크)'!B1675,호기!$A$1:$A$657,0),2))</f>
        <v/>
      </c>
      <c r="H1223" s="24">
        <f>C1223+F1223-INDEX(표5[#All],MATCH(B1223,표5[[#All],[잉크]],0),2)</f>
        <v>0</v>
      </c>
      <c r="I1223" s="21" t="str">
        <f>IFERROR(H1223/INDEX(표5[#All],MATCH(B1223,표5[[#All],[잉크]],0),5),"")</f>
        <v/>
      </c>
      <c r="J1223" s="542"/>
      <c r="K1223" s="25" t="str">
        <f>IF(ISBLANK(J1223),"",INDEX(호기!$A$1:$B$657,MATCH('생산계획(잉크)'!B1675,호기!$A$1:$A$657,0),2))</f>
        <v/>
      </c>
      <c r="L1223" s="24">
        <f>H1223+J1223-INDEX(표5[#All],MATCH(B1223,표5[[#All],[잉크]],0),5)</f>
        <v>0</v>
      </c>
      <c r="M1223" s="21" t="str">
        <f>IFERROR(L1223/INDEX(표5[#All],MATCH(B1223,표5[[#All],[잉크]],0),8),"")</f>
        <v/>
      </c>
      <c r="N1223" s="542"/>
      <c r="O1223" s="23" t="str">
        <f>IF(ISBLANK(N1223),"",INDEX(호기!$A$1:$B$657,MATCH('생산계획(잉크)'!B1675,호기!$A$1:$A$657,0),2))</f>
        <v/>
      </c>
      <c r="P1223" s="24">
        <f>L1223+N1223-INDEX(표5[#All],MATCH(B1223,표5[[#All],[잉크]],0),5)</f>
        <v>0</v>
      </c>
      <c r="Q1223" s="21" t="str">
        <f>IFERROR(P1223/INDEX(표5[#All],MATCH(B1223,표5[[#All],[잉크]],0),11),"")</f>
        <v/>
      </c>
      <c r="R1223" s="542"/>
      <c r="S1223" s="25" t="str">
        <f>IF(ISBLANK(R1223),"",INDEX(호기!$A$1:$B$657,MATCH('생산계획(잉크)'!B1675,호기!$A$1:$A$657,0),2))</f>
        <v/>
      </c>
      <c r="T1223" s="24">
        <f>P1223+R1223-INDEX(표5[#All],MATCH(B1223,표5[[#All],[잉크]],0),5)</f>
        <v>0</v>
      </c>
      <c r="U1223" s="21" t="str">
        <f>IFERROR(T1223/INDEX(표5[#All],MATCH(B1223,표5[[#All],[잉크]],0),14),"")</f>
        <v/>
      </c>
      <c r="V1223" s="542"/>
      <c r="W1223" s="23" t="str">
        <f>IF(ISBLANK(V1223),"",INDEX(호기!$A$1:$B$657,MATCH('생산계획(잉크)'!B1675,호기!$A$1:$A$657,0),2))</f>
        <v/>
      </c>
      <c r="X1223" s="24">
        <f>T1223+V1223-INDEX(표5[#All],MATCH(B1223,표5[[#All],[잉크]],0),5)</f>
        <v>0</v>
      </c>
      <c r="Y1223" s="21" t="str">
        <f>IFERROR(X1223/INDEX(표5[#All],MATCH(B1223,표5[[#All],[잉크]],0),17),"")</f>
        <v/>
      </c>
      <c r="Z1223" s="23"/>
      <c r="AA1223" s="23" t="str">
        <f>IF(ISBLANK(Z1223),"",INDEX(호기!$A$1:$B$657,MATCH('생산계획(잉크)'!B1675,호기!$A$1:$A$657,0),2))</f>
        <v/>
      </c>
      <c r="AB1223" s="24">
        <f>X1223+Z1223-INDEX(표5[#All],MATCH(B1223,표5[[#All],[잉크]],0),5)</f>
        <v>0</v>
      </c>
      <c r="AC1223" s="21" t="str">
        <f>IFERROR(AB1223/INDEX(표5[#All],MATCH(B1223,표5[[#All],[잉크]],0),20),"")</f>
        <v/>
      </c>
      <c r="AD1223" s="23"/>
      <c r="AE1223" s="235"/>
      <c r="BB1223" s="472"/>
      <c r="BC1223" s="472"/>
      <c r="BD1223" s="472"/>
      <c r="BE1223" s="472"/>
      <c r="BF1223" s="472"/>
    </row>
    <row r="1224" spans="1:58" s="471" customFormat="1" ht="16.5" hidden="1" customHeight="1" x14ac:dyDescent="0.3">
      <c r="A1224" s="471" t="s">
        <v>4912</v>
      </c>
      <c r="B1224" s="5" t="s">
        <v>5464</v>
      </c>
      <c r="C1224" s="68"/>
      <c r="D1224" s="69" t="str">
        <f>IFERROR(C1224/INDEX(표5[#All],MATCH(B1224,표5[[#All],[잉크]],0),2),"")</f>
        <v/>
      </c>
      <c r="E1224" s="22">
        <f>$C1224-INDEX(표5[#All],MATCH(B1224,표5[[#All],[잉크]],0),24)</f>
        <v>0</v>
      </c>
      <c r="F1224" s="542"/>
      <c r="G1224" s="23" t="str">
        <f>IF(ISBLANK(F1224),"",INDEX(호기!$A$1:$B$657,MATCH('생산계획(잉크)'!B1676,호기!$A$1:$A$657,0),2))</f>
        <v/>
      </c>
      <c r="H1224" s="24">
        <f>C1224+F1224-INDEX(표5[#All],MATCH(B1224,표5[[#All],[잉크]],0),2)</f>
        <v>0</v>
      </c>
      <c r="I1224" s="21" t="str">
        <f>IFERROR(H1224/INDEX(표5[#All],MATCH(B1224,표5[[#All],[잉크]],0),5),"")</f>
        <v/>
      </c>
      <c r="J1224" s="542"/>
      <c r="K1224" s="25" t="str">
        <f>IF(ISBLANK(J1224),"",INDEX(호기!$A$1:$B$657,MATCH('생산계획(잉크)'!B1676,호기!$A$1:$A$657,0),2))</f>
        <v/>
      </c>
      <c r="L1224" s="24">
        <f>H1224+J1224-INDEX(표5[#All],MATCH(B1224,표5[[#All],[잉크]],0),5)</f>
        <v>0</v>
      </c>
      <c r="M1224" s="21" t="str">
        <f>IFERROR(L1224/INDEX(표5[#All],MATCH(B1224,표5[[#All],[잉크]],0),8),"")</f>
        <v/>
      </c>
      <c r="N1224" s="542"/>
      <c r="O1224" s="23" t="str">
        <f>IF(ISBLANK(N1224),"",INDEX(호기!$A$1:$B$657,MATCH('생산계획(잉크)'!B1676,호기!$A$1:$A$657,0),2))</f>
        <v/>
      </c>
      <c r="P1224" s="24">
        <f>L1224+N1224-INDEX(표5[#All],MATCH(B1224,표5[[#All],[잉크]],0),5)</f>
        <v>0</v>
      </c>
      <c r="Q1224" s="21" t="str">
        <f>IFERROR(P1224/INDEX(표5[#All],MATCH(B1224,표5[[#All],[잉크]],0),11),"")</f>
        <v/>
      </c>
      <c r="R1224" s="542"/>
      <c r="S1224" s="25" t="str">
        <f>IF(ISBLANK(R1224),"",INDEX(호기!$A$1:$B$657,MATCH('생산계획(잉크)'!B1676,호기!$A$1:$A$657,0),2))</f>
        <v/>
      </c>
      <c r="T1224" s="24">
        <f>P1224+R1224-INDEX(표5[#All],MATCH(B1224,표5[[#All],[잉크]],0),5)</f>
        <v>0</v>
      </c>
      <c r="U1224" s="21" t="str">
        <f>IFERROR(T1224/INDEX(표5[#All],MATCH(B1224,표5[[#All],[잉크]],0),14),"")</f>
        <v/>
      </c>
      <c r="V1224" s="542"/>
      <c r="W1224" s="23" t="str">
        <f>IF(ISBLANK(V1224),"",INDEX(호기!$A$1:$B$657,MATCH('생산계획(잉크)'!B1676,호기!$A$1:$A$657,0),2))</f>
        <v/>
      </c>
      <c r="X1224" s="24">
        <f>T1224+V1224-INDEX(표5[#All],MATCH(B1224,표5[[#All],[잉크]],0),5)</f>
        <v>0</v>
      </c>
      <c r="Y1224" s="21" t="str">
        <f>IFERROR(X1224/INDEX(표5[#All],MATCH(B1224,표5[[#All],[잉크]],0),17),"")</f>
        <v/>
      </c>
      <c r="Z1224" s="23"/>
      <c r="AA1224" s="23" t="str">
        <f>IF(ISBLANK(Z1224),"",INDEX(호기!$A$1:$B$657,MATCH('생산계획(잉크)'!B1676,호기!$A$1:$A$657,0),2))</f>
        <v/>
      </c>
      <c r="AB1224" s="24">
        <f>X1224+Z1224-INDEX(표5[#All],MATCH(B1224,표5[[#All],[잉크]],0),5)</f>
        <v>0</v>
      </c>
      <c r="AC1224" s="21" t="str">
        <f>IFERROR(AB1224/INDEX(표5[#All],MATCH(B1224,표5[[#All],[잉크]],0),20),"")</f>
        <v/>
      </c>
      <c r="AD1224" s="23"/>
      <c r="AE1224" s="235"/>
      <c r="BB1224" s="472"/>
      <c r="BC1224" s="472"/>
      <c r="BD1224" s="472"/>
      <c r="BE1224" s="472"/>
      <c r="BF1224" s="472"/>
    </row>
    <row r="1225" spans="1:58" s="471" customFormat="1" ht="16.5" hidden="1" customHeight="1" x14ac:dyDescent="0.3">
      <c r="A1225" s="471" t="s">
        <v>4912</v>
      </c>
      <c r="B1225" s="5" t="s">
        <v>5465</v>
      </c>
      <c r="C1225" s="68"/>
      <c r="D1225" s="69" t="str">
        <f>IFERROR(C1225/INDEX(표5[#All],MATCH(B1225,표5[[#All],[잉크]],0),2),"")</f>
        <v/>
      </c>
      <c r="E1225" s="22">
        <f>$C1225-INDEX(표5[#All],MATCH(B1225,표5[[#All],[잉크]],0),24)</f>
        <v>0</v>
      </c>
      <c r="F1225" s="542"/>
      <c r="G1225" s="23" t="str">
        <f>IF(ISBLANK(F1225),"",INDEX(호기!$A$1:$B$657,MATCH('생산계획(잉크)'!B1677,호기!$A$1:$A$657,0),2))</f>
        <v/>
      </c>
      <c r="H1225" s="24">
        <f>C1225+F1225-INDEX(표5[#All],MATCH(B1225,표5[[#All],[잉크]],0),2)</f>
        <v>0</v>
      </c>
      <c r="I1225" s="21" t="str">
        <f>IFERROR(H1225/INDEX(표5[#All],MATCH(B1225,표5[[#All],[잉크]],0),5),"")</f>
        <v/>
      </c>
      <c r="J1225" s="542"/>
      <c r="K1225" s="25" t="str">
        <f>IF(ISBLANK(J1225),"",INDEX(호기!$A$1:$B$657,MATCH('생산계획(잉크)'!B1677,호기!$A$1:$A$657,0),2))</f>
        <v/>
      </c>
      <c r="L1225" s="24">
        <f>H1225+J1225-INDEX(표5[#All],MATCH(B1225,표5[[#All],[잉크]],0),5)</f>
        <v>0</v>
      </c>
      <c r="M1225" s="21" t="str">
        <f>IFERROR(L1225/INDEX(표5[#All],MATCH(B1225,표5[[#All],[잉크]],0),8),"")</f>
        <v/>
      </c>
      <c r="N1225" s="542"/>
      <c r="O1225" s="23" t="str">
        <f>IF(ISBLANK(N1225),"",INDEX(호기!$A$1:$B$657,MATCH('생산계획(잉크)'!B1677,호기!$A$1:$A$657,0),2))</f>
        <v/>
      </c>
      <c r="P1225" s="24">
        <f>L1225+N1225-INDEX(표5[#All],MATCH(B1225,표5[[#All],[잉크]],0),5)</f>
        <v>0</v>
      </c>
      <c r="Q1225" s="21" t="str">
        <f>IFERROR(P1225/INDEX(표5[#All],MATCH(B1225,표5[[#All],[잉크]],0),11),"")</f>
        <v/>
      </c>
      <c r="R1225" s="542"/>
      <c r="S1225" s="25" t="str">
        <f>IF(ISBLANK(R1225),"",INDEX(호기!$A$1:$B$657,MATCH('생산계획(잉크)'!B1677,호기!$A$1:$A$657,0),2))</f>
        <v/>
      </c>
      <c r="T1225" s="24">
        <f>P1225+R1225-INDEX(표5[#All],MATCH(B1225,표5[[#All],[잉크]],0),5)</f>
        <v>0</v>
      </c>
      <c r="U1225" s="21" t="str">
        <f>IFERROR(T1225/INDEX(표5[#All],MATCH(B1225,표5[[#All],[잉크]],0),14),"")</f>
        <v/>
      </c>
      <c r="V1225" s="542"/>
      <c r="W1225" s="23" t="str">
        <f>IF(ISBLANK(V1225),"",INDEX(호기!$A$1:$B$657,MATCH('생산계획(잉크)'!B1677,호기!$A$1:$A$657,0),2))</f>
        <v/>
      </c>
      <c r="X1225" s="24">
        <f>T1225+V1225-INDEX(표5[#All],MATCH(B1225,표5[[#All],[잉크]],0),5)</f>
        <v>0</v>
      </c>
      <c r="Y1225" s="21" t="str">
        <f>IFERROR(X1225/INDEX(표5[#All],MATCH(B1225,표5[[#All],[잉크]],0),17),"")</f>
        <v/>
      </c>
      <c r="Z1225" s="23"/>
      <c r="AA1225" s="23" t="str">
        <f>IF(ISBLANK(Z1225),"",INDEX(호기!$A$1:$B$657,MATCH('생산계획(잉크)'!B1677,호기!$A$1:$A$657,0),2))</f>
        <v/>
      </c>
      <c r="AB1225" s="24">
        <f>X1225+Z1225-INDEX(표5[#All],MATCH(B1225,표5[[#All],[잉크]],0),5)</f>
        <v>0</v>
      </c>
      <c r="AC1225" s="21" t="str">
        <f>IFERROR(AB1225/INDEX(표5[#All],MATCH(B1225,표5[[#All],[잉크]],0),20),"")</f>
        <v/>
      </c>
      <c r="AD1225" s="23"/>
      <c r="AE1225" s="235"/>
      <c r="BB1225" s="472"/>
      <c r="BC1225" s="472"/>
      <c r="BD1225" s="472"/>
      <c r="BE1225" s="472"/>
      <c r="BF1225" s="472"/>
    </row>
    <row r="1226" spans="1:58" s="471" customFormat="1" ht="16.5" hidden="1" customHeight="1" x14ac:dyDescent="0.3">
      <c r="A1226" s="471" t="s">
        <v>4912</v>
      </c>
      <c r="B1226" s="5" t="s">
        <v>5466</v>
      </c>
      <c r="C1226" s="68"/>
      <c r="D1226" s="69" t="str">
        <f>IFERROR(C1226/INDEX(표5[#All],MATCH(B1226,표5[[#All],[잉크]],0),2),"")</f>
        <v/>
      </c>
      <c r="E1226" s="22">
        <f>$C1226-INDEX(표5[#All],MATCH(B1226,표5[[#All],[잉크]],0),24)</f>
        <v>0</v>
      </c>
      <c r="F1226" s="542"/>
      <c r="G1226" s="23" t="str">
        <f>IF(ISBLANK(F1226),"",INDEX(호기!$A$1:$B$657,MATCH('생산계획(잉크)'!B1678,호기!$A$1:$A$657,0),2))</f>
        <v/>
      </c>
      <c r="H1226" s="24">
        <f>C1226+F1226-INDEX(표5[#All],MATCH(B1226,표5[[#All],[잉크]],0),2)</f>
        <v>0</v>
      </c>
      <c r="I1226" s="21" t="str">
        <f>IFERROR(H1226/INDEX(표5[#All],MATCH(B1226,표5[[#All],[잉크]],0),5),"")</f>
        <v/>
      </c>
      <c r="J1226" s="542"/>
      <c r="K1226" s="25" t="str">
        <f>IF(ISBLANK(J1226),"",INDEX(호기!$A$1:$B$657,MATCH('생산계획(잉크)'!B1678,호기!$A$1:$A$657,0),2))</f>
        <v/>
      </c>
      <c r="L1226" s="24">
        <f>H1226+J1226-INDEX(표5[#All],MATCH(B1226,표5[[#All],[잉크]],0),5)</f>
        <v>0</v>
      </c>
      <c r="M1226" s="21" t="str">
        <f>IFERROR(L1226/INDEX(표5[#All],MATCH(B1226,표5[[#All],[잉크]],0),8),"")</f>
        <v/>
      </c>
      <c r="N1226" s="542"/>
      <c r="O1226" s="23" t="str">
        <f>IF(ISBLANK(N1226),"",INDEX(호기!$A$1:$B$657,MATCH('생산계획(잉크)'!B1678,호기!$A$1:$A$657,0),2))</f>
        <v/>
      </c>
      <c r="P1226" s="24">
        <f>L1226+N1226-INDEX(표5[#All],MATCH(B1226,표5[[#All],[잉크]],0),5)</f>
        <v>0</v>
      </c>
      <c r="Q1226" s="21" t="str">
        <f>IFERROR(P1226/INDEX(표5[#All],MATCH(B1226,표5[[#All],[잉크]],0),11),"")</f>
        <v/>
      </c>
      <c r="R1226" s="542"/>
      <c r="S1226" s="25" t="str">
        <f>IF(ISBLANK(R1226),"",INDEX(호기!$A$1:$B$657,MATCH('생산계획(잉크)'!B1678,호기!$A$1:$A$657,0),2))</f>
        <v/>
      </c>
      <c r="T1226" s="24">
        <f>P1226+R1226-INDEX(표5[#All],MATCH(B1226,표5[[#All],[잉크]],0),5)</f>
        <v>0</v>
      </c>
      <c r="U1226" s="21" t="str">
        <f>IFERROR(T1226/INDEX(표5[#All],MATCH(B1226,표5[[#All],[잉크]],0),14),"")</f>
        <v/>
      </c>
      <c r="V1226" s="542"/>
      <c r="W1226" s="23" t="str">
        <f>IF(ISBLANK(V1226),"",INDEX(호기!$A$1:$B$657,MATCH('생산계획(잉크)'!B1678,호기!$A$1:$A$657,0),2))</f>
        <v/>
      </c>
      <c r="X1226" s="24">
        <f>T1226+V1226-INDEX(표5[#All],MATCH(B1226,표5[[#All],[잉크]],0),5)</f>
        <v>0</v>
      </c>
      <c r="Y1226" s="21" t="str">
        <f>IFERROR(X1226/INDEX(표5[#All],MATCH(B1226,표5[[#All],[잉크]],0),17),"")</f>
        <v/>
      </c>
      <c r="Z1226" s="23"/>
      <c r="AA1226" s="23" t="str">
        <f>IF(ISBLANK(Z1226),"",INDEX(호기!$A$1:$B$657,MATCH('생산계획(잉크)'!B1678,호기!$A$1:$A$657,0),2))</f>
        <v/>
      </c>
      <c r="AB1226" s="24">
        <f>X1226+Z1226-INDEX(표5[#All],MATCH(B1226,표5[[#All],[잉크]],0),5)</f>
        <v>0</v>
      </c>
      <c r="AC1226" s="21" t="str">
        <f>IFERROR(AB1226/INDEX(표5[#All],MATCH(B1226,표5[[#All],[잉크]],0),20),"")</f>
        <v/>
      </c>
      <c r="AD1226" s="23"/>
      <c r="AE1226" s="235"/>
      <c r="BB1226" s="472"/>
      <c r="BC1226" s="472"/>
      <c r="BD1226" s="472"/>
      <c r="BE1226" s="472"/>
      <c r="BF1226" s="472"/>
    </row>
    <row r="1227" spans="1:58" s="471" customFormat="1" ht="16.5" hidden="1" customHeight="1" x14ac:dyDescent="0.3">
      <c r="A1227" s="471" t="s">
        <v>4912</v>
      </c>
      <c r="B1227" s="5" t="s">
        <v>5341</v>
      </c>
      <c r="C1227" s="68"/>
      <c r="D1227" s="69" t="str">
        <f>IFERROR(C1227/INDEX(표5[#All],MATCH(B1227,표5[[#All],[잉크]],0),2),"")</f>
        <v/>
      </c>
      <c r="E1227" s="22">
        <f>$C1227-INDEX(표5[#All],MATCH(B1227,표5[[#All],[잉크]],0),24)</f>
        <v>0</v>
      </c>
      <c r="F1227" s="542"/>
      <c r="G1227" s="23" t="str">
        <f>IF(ISBLANK(F1227),"",INDEX(호기!$A$1:$B$657,MATCH('생산계획(잉크)'!B1679,호기!$A$1:$A$657,0),2))</f>
        <v/>
      </c>
      <c r="H1227" s="24">
        <f>C1227+F1227-INDEX(표5[#All],MATCH(B1227,표5[[#All],[잉크]],0),2)</f>
        <v>0</v>
      </c>
      <c r="I1227" s="21" t="str">
        <f>IFERROR(H1227/INDEX(표5[#All],MATCH(B1227,표5[[#All],[잉크]],0),5),"")</f>
        <v/>
      </c>
      <c r="J1227" s="542"/>
      <c r="K1227" s="25" t="str">
        <f>IF(ISBLANK(J1227),"",INDEX(호기!$A$1:$B$657,MATCH('생산계획(잉크)'!B1679,호기!$A$1:$A$657,0),2))</f>
        <v/>
      </c>
      <c r="L1227" s="24">
        <f>H1227+J1227-INDEX(표5[#All],MATCH(B1227,표5[[#All],[잉크]],0),5)</f>
        <v>0</v>
      </c>
      <c r="M1227" s="21" t="str">
        <f>IFERROR(L1227/INDEX(표5[#All],MATCH(B1227,표5[[#All],[잉크]],0),8),"")</f>
        <v/>
      </c>
      <c r="N1227" s="542"/>
      <c r="O1227" s="23" t="str">
        <f>IF(ISBLANK(N1227),"",INDEX(호기!$A$1:$B$657,MATCH('생산계획(잉크)'!B1679,호기!$A$1:$A$657,0),2))</f>
        <v/>
      </c>
      <c r="P1227" s="24">
        <f>L1227+N1227-INDEX(표5[#All],MATCH(B1227,표5[[#All],[잉크]],0),5)</f>
        <v>0</v>
      </c>
      <c r="Q1227" s="21" t="str">
        <f>IFERROR(P1227/INDEX(표5[#All],MATCH(B1227,표5[[#All],[잉크]],0),11),"")</f>
        <v/>
      </c>
      <c r="R1227" s="542"/>
      <c r="S1227" s="25" t="str">
        <f>IF(ISBLANK(R1227),"",INDEX(호기!$A$1:$B$657,MATCH('생산계획(잉크)'!B1679,호기!$A$1:$A$657,0),2))</f>
        <v/>
      </c>
      <c r="T1227" s="24">
        <f>P1227+R1227-INDEX(표5[#All],MATCH(B1227,표5[[#All],[잉크]],0),5)</f>
        <v>0</v>
      </c>
      <c r="U1227" s="21" t="str">
        <f>IFERROR(T1227/INDEX(표5[#All],MATCH(B1227,표5[[#All],[잉크]],0),14),"")</f>
        <v/>
      </c>
      <c r="V1227" s="542"/>
      <c r="W1227" s="23" t="str">
        <f>IF(ISBLANK(V1227),"",INDEX(호기!$A$1:$B$657,MATCH('생산계획(잉크)'!B1679,호기!$A$1:$A$657,0),2))</f>
        <v/>
      </c>
      <c r="X1227" s="24">
        <f>T1227+V1227-INDEX(표5[#All],MATCH(B1227,표5[[#All],[잉크]],0),5)</f>
        <v>0</v>
      </c>
      <c r="Y1227" s="21" t="str">
        <f>IFERROR(X1227/INDEX(표5[#All],MATCH(B1227,표5[[#All],[잉크]],0),17),"")</f>
        <v/>
      </c>
      <c r="Z1227" s="23"/>
      <c r="AA1227" s="23" t="str">
        <f>IF(ISBLANK(Z1227),"",INDEX(호기!$A$1:$B$657,MATCH('생산계획(잉크)'!B1679,호기!$A$1:$A$657,0),2))</f>
        <v/>
      </c>
      <c r="AB1227" s="24">
        <f>X1227+Z1227-INDEX(표5[#All],MATCH(B1227,표5[[#All],[잉크]],0),5)</f>
        <v>0</v>
      </c>
      <c r="AC1227" s="21" t="str">
        <f>IFERROR(AB1227/INDEX(표5[#All],MATCH(B1227,표5[[#All],[잉크]],0),20),"")</f>
        <v/>
      </c>
      <c r="AD1227" s="23"/>
      <c r="AE1227" s="235"/>
      <c r="BB1227" s="472"/>
      <c r="BC1227" s="472"/>
      <c r="BD1227" s="472"/>
      <c r="BE1227" s="472"/>
      <c r="BF1227" s="472"/>
    </row>
    <row r="1228" spans="1:58" s="471" customFormat="1" ht="16.5" hidden="1" customHeight="1" x14ac:dyDescent="0.3">
      <c r="A1228" s="471" t="s">
        <v>4912</v>
      </c>
      <c r="B1228" s="5" t="s">
        <v>5228</v>
      </c>
      <c r="C1228" s="68"/>
      <c r="D1228" s="69" t="str">
        <f>IFERROR(C1228/INDEX(표5[#All],MATCH(B1228,표5[[#All],[잉크]],0),2),"")</f>
        <v/>
      </c>
      <c r="E1228" s="22">
        <f>$C1228-INDEX(표5[#All],MATCH(B1228,표5[[#All],[잉크]],0),24)</f>
        <v>0</v>
      </c>
      <c r="F1228" s="542"/>
      <c r="G1228" s="23" t="str">
        <f>IF(ISBLANK(F1228),"",INDEX(호기!$A$1:$B$657,MATCH('생산계획(잉크)'!B1680,호기!$A$1:$A$657,0),2))</f>
        <v/>
      </c>
      <c r="H1228" s="24">
        <f>C1228+F1228-INDEX(표5[#All],MATCH(B1228,표5[[#All],[잉크]],0),2)</f>
        <v>0</v>
      </c>
      <c r="I1228" s="21" t="str">
        <f>IFERROR(H1228/INDEX(표5[#All],MATCH(B1228,표5[[#All],[잉크]],0),5),"")</f>
        <v/>
      </c>
      <c r="J1228" s="542"/>
      <c r="K1228" s="25" t="str">
        <f>IF(ISBLANK(J1228),"",INDEX(호기!$A$1:$B$657,MATCH('생산계획(잉크)'!B1680,호기!$A$1:$A$657,0),2))</f>
        <v/>
      </c>
      <c r="L1228" s="24">
        <f>H1228+J1228-INDEX(표5[#All],MATCH(B1228,표5[[#All],[잉크]],0),5)</f>
        <v>0</v>
      </c>
      <c r="M1228" s="21" t="str">
        <f>IFERROR(L1228/INDEX(표5[#All],MATCH(B1228,표5[[#All],[잉크]],0),8),"")</f>
        <v/>
      </c>
      <c r="N1228" s="542"/>
      <c r="O1228" s="23" t="str">
        <f>IF(ISBLANK(N1228),"",INDEX(호기!$A$1:$B$657,MATCH('생산계획(잉크)'!B1680,호기!$A$1:$A$657,0),2))</f>
        <v/>
      </c>
      <c r="P1228" s="24">
        <f>L1228+N1228-INDEX(표5[#All],MATCH(B1228,표5[[#All],[잉크]],0),5)</f>
        <v>0</v>
      </c>
      <c r="Q1228" s="21" t="str">
        <f>IFERROR(P1228/INDEX(표5[#All],MATCH(B1228,표5[[#All],[잉크]],0),11),"")</f>
        <v/>
      </c>
      <c r="R1228" s="542"/>
      <c r="S1228" s="25" t="str">
        <f>IF(ISBLANK(R1228),"",INDEX(호기!$A$1:$B$657,MATCH('생산계획(잉크)'!B1680,호기!$A$1:$A$657,0),2))</f>
        <v/>
      </c>
      <c r="T1228" s="24">
        <f>P1228+R1228-INDEX(표5[#All],MATCH(B1228,표5[[#All],[잉크]],0),5)</f>
        <v>0</v>
      </c>
      <c r="U1228" s="21" t="str">
        <f>IFERROR(T1228/INDEX(표5[#All],MATCH(B1228,표5[[#All],[잉크]],0),14),"")</f>
        <v/>
      </c>
      <c r="V1228" s="542"/>
      <c r="W1228" s="23" t="str">
        <f>IF(ISBLANK(V1228),"",INDEX(호기!$A$1:$B$657,MATCH('생산계획(잉크)'!B1680,호기!$A$1:$A$657,0),2))</f>
        <v/>
      </c>
      <c r="X1228" s="24">
        <f>T1228+V1228-INDEX(표5[#All],MATCH(B1228,표5[[#All],[잉크]],0),5)</f>
        <v>0</v>
      </c>
      <c r="Y1228" s="21" t="str">
        <f>IFERROR(X1228/INDEX(표5[#All],MATCH(B1228,표5[[#All],[잉크]],0),17),"")</f>
        <v/>
      </c>
      <c r="Z1228" s="23"/>
      <c r="AA1228" s="23" t="str">
        <f>IF(ISBLANK(Z1228),"",INDEX(호기!$A$1:$B$657,MATCH('생산계획(잉크)'!B1680,호기!$A$1:$A$657,0),2))</f>
        <v/>
      </c>
      <c r="AB1228" s="24">
        <f>X1228+Z1228-INDEX(표5[#All],MATCH(B1228,표5[[#All],[잉크]],0),5)</f>
        <v>0</v>
      </c>
      <c r="AC1228" s="21" t="str">
        <f>IFERROR(AB1228/INDEX(표5[#All],MATCH(B1228,표5[[#All],[잉크]],0),20),"")</f>
        <v/>
      </c>
      <c r="AD1228" s="23"/>
      <c r="AE1228" s="235"/>
      <c r="BB1228" s="472"/>
      <c r="BC1228" s="472"/>
      <c r="BD1228" s="472"/>
      <c r="BE1228" s="472"/>
      <c r="BF1228" s="472"/>
    </row>
    <row r="1229" spans="1:58" s="471" customFormat="1" ht="16.5" hidden="1" customHeight="1" x14ac:dyDescent="0.3">
      <c r="A1229" s="471" t="s">
        <v>4912</v>
      </c>
      <c r="B1229" s="5" t="s">
        <v>5482</v>
      </c>
      <c r="C1229" s="68"/>
      <c r="D1229" s="69" t="str">
        <f>IFERROR(C1229/INDEX(표5[#All],MATCH(B1229,표5[[#All],[잉크]],0),2),"")</f>
        <v/>
      </c>
      <c r="E1229" s="22">
        <f>$C1229-INDEX(표5[#All],MATCH(B1229,표5[[#All],[잉크]],0),24)</f>
        <v>0</v>
      </c>
      <c r="F1229" s="542"/>
      <c r="G1229" s="23" t="str">
        <f>IF(ISBLANK(F1229),"",INDEX(호기!$A$1:$B$657,MATCH('생산계획(잉크)'!B1681,호기!$A$1:$A$657,0),2))</f>
        <v/>
      </c>
      <c r="H1229" s="24">
        <f>C1229+F1229-INDEX(표5[#All],MATCH(B1229,표5[[#All],[잉크]],0),2)</f>
        <v>0</v>
      </c>
      <c r="I1229" s="21" t="str">
        <f>IFERROR(H1229/INDEX(표5[#All],MATCH(B1229,표5[[#All],[잉크]],0),5),"")</f>
        <v/>
      </c>
      <c r="J1229" s="542"/>
      <c r="K1229" s="25" t="str">
        <f>IF(ISBLANK(J1229),"",INDEX(호기!$A$1:$B$657,MATCH('생산계획(잉크)'!B1681,호기!$A$1:$A$657,0),2))</f>
        <v/>
      </c>
      <c r="L1229" s="24">
        <f>H1229+J1229-INDEX(표5[#All],MATCH(B1229,표5[[#All],[잉크]],0),5)</f>
        <v>0</v>
      </c>
      <c r="M1229" s="21" t="str">
        <f>IFERROR(L1229/INDEX(표5[#All],MATCH(B1229,표5[[#All],[잉크]],0),8),"")</f>
        <v/>
      </c>
      <c r="N1229" s="542"/>
      <c r="O1229" s="23" t="str">
        <f>IF(ISBLANK(N1229),"",INDEX(호기!$A$1:$B$657,MATCH('생산계획(잉크)'!B1681,호기!$A$1:$A$657,0),2))</f>
        <v/>
      </c>
      <c r="P1229" s="24">
        <f>L1229+N1229-INDEX(표5[#All],MATCH(B1229,표5[[#All],[잉크]],0),5)</f>
        <v>0</v>
      </c>
      <c r="Q1229" s="21" t="str">
        <f>IFERROR(P1229/INDEX(표5[#All],MATCH(B1229,표5[[#All],[잉크]],0),11),"")</f>
        <v/>
      </c>
      <c r="R1229" s="542"/>
      <c r="S1229" s="25" t="str">
        <f>IF(ISBLANK(R1229),"",INDEX(호기!$A$1:$B$657,MATCH('생산계획(잉크)'!B1681,호기!$A$1:$A$657,0),2))</f>
        <v/>
      </c>
      <c r="T1229" s="24">
        <f>P1229+R1229-INDEX(표5[#All],MATCH(B1229,표5[[#All],[잉크]],0),5)</f>
        <v>0</v>
      </c>
      <c r="U1229" s="21" t="str">
        <f>IFERROR(T1229/INDEX(표5[#All],MATCH(B1229,표5[[#All],[잉크]],0),14),"")</f>
        <v/>
      </c>
      <c r="V1229" s="542"/>
      <c r="W1229" s="23" t="str">
        <f>IF(ISBLANK(V1229),"",INDEX(호기!$A$1:$B$657,MATCH('생산계획(잉크)'!B1681,호기!$A$1:$A$657,0),2))</f>
        <v/>
      </c>
      <c r="X1229" s="24">
        <f>T1229+V1229-INDEX(표5[#All],MATCH(B1229,표5[[#All],[잉크]],0),5)</f>
        <v>0</v>
      </c>
      <c r="Y1229" s="21" t="str">
        <f>IFERROR(X1229/INDEX(표5[#All],MATCH(B1229,표5[[#All],[잉크]],0),17),"")</f>
        <v/>
      </c>
      <c r="Z1229" s="23"/>
      <c r="AA1229" s="23" t="str">
        <f>IF(ISBLANK(Z1229),"",INDEX(호기!$A$1:$B$657,MATCH('생산계획(잉크)'!B1681,호기!$A$1:$A$657,0),2))</f>
        <v/>
      </c>
      <c r="AB1229" s="24">
        <f>X1229+Z1229-INDEX(표5[#All],MATCH(B1229,표5[[#All],[잉크]],0),5)</f>
        <v>0</v>
      </c>
      <c r="AC1229" s="21" t="str">
        <f>IFERROR(AB1229/INDEX(표5[#All],MATCH(B1229,표5[[#All],[잉크]],0),20),"")</f>
        <v/>
      </c>
      <c r="AD1229" s="23"/>
      <c r="AE1229" s="235"/>
      <c r="BB1229" s="472"/>
      <c r="BC1229" s="472"/>
      <c r="BD1229" s="472"/>
      <c r="BE1229" s="472"/>
      <c r="BF1229" s="472"/>
    </row>
    <row r="1230" spans="1:58" s="471" customFormat="1" ht="16.5" hidden="1" customHeight="1" x14ac:dyDescent="0.3">
      <c r="A1230" s="471" t="s">
        <v>4912</v>
      </c>
      <c r="B1230" s="5" t="s">
        <v>5484</v>
      </c>
      <c r="C1230" s="68"/>
      <c r="D1230" s="69" t="str">
        <f>IFERROR(C1230/INDEX(표5[#All],MATCH(B1230,표5[[#All],[잉크]],0),2),"")</f>
        <v/>
      </c>
      <c r="E1230" s="22">
        <f>$C1230-INDEX(표5[#All],MATCH(B1230,표5[[#All],[잉크]],0),24)</f>
        <v>0</v>
      </c>
      <c r="F1230" s="542"/>
      <c r="G1230" s="23" t="str">
        <f>IF(ISBLANK(F1230),"",INDEX(호기!$A$1:$B$657,MATCH('생산계획(잉크)'!B1682,호기!$A$1:$A$657,0),2))</f>
        <v/>
      </c>
      <c r="H1230" s="24">
        <f>C1230+F1230-INDEX(표5[#All],MATCH(B1230,표5[[#All],[잉크]],0),2)</f>
        <v>0</v>
      </c>
      <c r="I1230" s="21" t="str">
        <f>IFERROR(H1230/INDEX(표5[#All],MATCH(B1230,표5[[#All],[잉크]],0),5),"")</f>
        <v/>
      </c>
      <c r="J1230" s="542"/>
      <c r="K1230" s="25" t="str">
        <f>IF(ISBLANK(J1230),"",INDEX(호기!$A$1:$B$657,MATCH('생산계획(잉크)'!B1682,호기!$A$1:$A$657,0),2))</f>
        <v/>
      </c>
      <c r="L1230" s="24">
        <f>H1230+J1230-INDEX(표5[#All],MATCH(B1230,표5[[#All],[잉크]],0),5)</f>
        <v>0</v>
      </c>
      <c r="M1230" s="21" t="str">
        <f>IFERROR(L1230/INDEX(표5[#All],MATCH(B1230,표5[[#All],[잉크]],0),8),"")</f>
        <v/>
      </c>
      <c r="N1230" s="542"/>
      <c r="O1230" s="23" t="str">
        <f>IF(ISBLANK(N1230),"",INDEX(호기!$A$1:$B$657,MATCH('생산계획(잉크)'!B1682,호기!$A$1:$A$657,0),2))</f>
        <v/>
      </c>
      <c r="P1230" s="24">
        <f>L1230+N1230-INDEX(표5[#All],MATCH(B1230,표5[[#All],[잉크]],0),5)</f>
        <v>0</v>
      </c>
      <c r="Q1230" s="21" t="str">
        <f>IFERROR(P1230/INDEX(표5[#All],MATCH(B1230,표5[[#All],[잉크]],0),11),"")</f>
        <v/>
      </c>
      <c r="R1230" s="542"/>
      <c r="S1230" s="25" t="str">
        <f>IF(ISBLANK(R1230),"",INDEX(호기!$A$1:$B$657,MATCH('생산계획(잉크)'!B1682,호기!$A$1:$A$657,0),2))</f>
        <v/>
      </c>
      <c r="T1230" s="24">
        <f>P1230+R1230-INDEX(표5[#All],MATCH(B1230,표5[[#All],[잉크]],0),5)</f>
        <v>0</v>
      </c>
      <c r="U1230" s="21" t="str">
        <f>IFERROR(T1230/INDEX(표5[#All],MATCH(B1230,표5[[#All],[잉크]],0),14),"")</f>
        <v/>
      </c>
      <c r="V1230" s="542"/>
      <c r="W1230" s="23" t="str">
        <f>IF(ISBLANK(V1230),"",INDEX(호기!$A$1:$B$657,MATCH('생산계획(잉크)'!B1682,호기!$A$1:$A$657,0),2))</f>
        <v/>
      </c>
      <c r="X1230" s="24">
        <f>T1230+V1230-INDEX(표5[#All],MATCH(B1230,표5[[#All],[잉크]],0),5)</f>
        <v>0</v>
      </c>
      <c r="Y1230" s="21" t="str">
        <f>IFERROR(X1230/INDEX(표5[#All],MATCH(B1230,표5[[#All],[잉크]],0),17),"")</f>
        <v/>
      </c>
      <c r="Z1230" s="23"/>
      <c r="AA1230" s="23" t="str">
        <f>IF(ISBLANK(Z1230),"",INDEX(호기!$A$1:$B$657,MATCH('생산계획(잉크)'!B1682,호기!$A$1:$A$657,0),2))</f>
        <v/>
      </c>
      <c r="AB1230" s="24">
        <f>X1230+Z1230-INDEX(표5[#All],MATCH(B1230,표5[[#All],[잉크]],0),5)</f>
        <v>0</v>
      </c>
      <c r="AC1230" s="21" t="str">
        <f>IFERROR(AB1230/INDEX(표5[#All],MATCH(B1230,표5[[#All],[잉크]],0),20),"")</f>
        <v/>
      </c>
      <c r="AD1230" s="23"/>
      <c r="AE1230" s="235"/>
      <c r="BB1230" s="472"/>
      <c r="BC1230" s="472"/>
      <c r="BD1230" s="472"/>
      <c r="BE1230" s="472"/>
      <c r="BF1230" s="472"/>
    </row>
    <row r="1231" spans="1:58" s="471" customFormat="1" ht="16.5" hidden="1" customHeight="1" x14ac:dyDescent="0.3">
      <c r="A1231" s="471" t="s">
        <v>4912</v>
      </c>
      <c r="B1231" s="5" t="s">
        <v>5490</v>
      </c>
      <c r="C1231" s="68"/>
      <c r="D1231" s="69" t="str">
        <f>IFERROR(C1231/INDEX(표5[#All],MATCH(B1231,표5[[#All],[잉크]],0),2),"")</f>
        <v/>
      </c>
      <c r="E1231" s="22">
        <f>$C1231-INDEX(표5[#All],MATCH(B1231,표5[[#All],[잉크]],0),24)</f>
        <v>0</v>
      </c>
      <c r="F1231" s="542"/>
      <c r="G1231" s="23" t="str">
        <f>IF(ISBLANK(F1231),"",INDEX(호기!$A$1:$B$657,MATCH('생산계획(잉크)'!B1683,호기!$A$1:$A$657,0),2))</f>
        <v/>
      </c>
      <c r="H1231" s="24">
        <f>C1231+F1231-INDEX(표5[#All],MATCH(B1231,표5[[#All],[잉크]],0),2)</f>
        <v>0</v>
      </c>
      <c r="I1231" s="21" t="str">
        <f>IFERROR(H1231/INDEX(표5[#All],MATCH(B1231,표5[[#All],[잉크]],0),5),"")</f>
        <v/>
      </c>
      <c r="J1231" s="542"/>
      <c r="K1231" s="25" t="str">
        <f>IF(ISBLANK(J1231),"",INDEX(호기!$A$1:$B$657,MATCH('생산계획(잉크)'!B1683,호기!$A$1:$A$657,0),2))</f>
        <v/>
      </c>
      <c r="L1231" s="24">
        <f>H1231+J1231-INDEX(표5[#All],MATCH(B1231,표5[[#All],[잉크]],0),5)</f>
        <v>0</v>
      </c>
      <c r="M1231" s="21" t="str">
        <f>IFERROR(L1231/INDEX(표5[#All],MATCH(B1231,표5[[#All],[잉크]],0),8),"")</f>
        <v/>
      </c>
      <c r="N1231" s="542"/>
      <c r="O1231" s="23" t="str">
        <f>IF(ISBLANK(N1231),"",INDEX(호기!$A$1:$B$657,MATCH('생산계획(잉크)'!B1683,호기!$A$1:$A$657,0),2))</f>
        <v/>
      </c>
      <c r="P1231" s="24">
        <f>L1231+N1231-INDEX(표5[#All],MATCH(B1231,표5[[#All],[잉크]],0),5)</f>
        <v>0</v>
      </c>
      <c r="Q1231" s="21" t="str">
        <f>IFERROR(P1231/INDEX(표5[#All],MATCH(B1231,표5[[#All],[잉크]],0),11),"")</f>
        <v/>
      </c>
      <c r="R1231" s="542"/>
      <c r="S1231" s="25" t="str">
        <f>IF(ISBLANK(R1231),"",INDEX(호기!$A$1:$B$657,MATCH('생산계획(잉크)'!B1683,호기!$A$1:$A$657,0),2))</f>
        <v/>
      </c>
      <c r="T1231" s="24">
        <f>P1231+R1231-INDEX(표5[#All],MATCH(B1231,표5[[#All],[잉크]],0),5)</f>
        <v>0</v>
      </c>
      <c r="U1231" s="21" t="str">
        <f>IFERROR(T1231/INDEX(표5[#All],MATCH(B1231,표5[[#All],[잉크]],0),14),"")</f>
        <v/>
      </c>
      <c r="V1231" s="542"/>
      <c r="W1231" s="23" t="str">
        <f>IF(ISBLANK(V1231),"",INDEX(호기!$A$1:$B$657,MATCH('생산계획(잉크)'!B1683,호기!$A$1:$A$657,0),2))</f>
        <v/>
      </c>
      <c r="X1231" s="24">
        <f>T1231+V1231-INDEX(표5[#All],MATCH(B1231,표5[[#All],[잉크]],0),5)</f>
        <v>0</v>
      </c>
      <c r="Y1231" s="21" t="str">
        <f>IFERROR(X1231/INDEX(표5[#All],MATCH(B1231,표5[[#All],[잉크]],0),17),"")</f>
        <v/>
      </c>
      <c r="Z1231" s="23"/>
      <c r="AA1231" s="23" t="str">
        <f>IF(ISBLANK(Z1231),"",INDEX(호기!$A$1:$B$657,MATCH('생산계획(잉크)'!B1683,호기!$A$1:$A$657,0),2))</f>
        <v/>
      </c>
      <c r="AB1231" s="24">
        <f>X1231+Z1231-INDEX(표5[#All],MATCH(B1231,표5[[#All],[잉크]],0),5)</f>
        <v>0</v>
      </c>
      <c r="AC1231" s="21" t="str">
        <f>IFERROR(AB1231/INDEX(표5[#All],MATCH(B1231,표5[[#All],[잉크]],0),20),"")</f>
        <v/>
      </c>
      <c r="AD1231" s="23"/>
      <c r="AE1231" s="235"/>
      <c r="BB1231" s="472"/>
      <c r="BC1231" s="472"/>
      <c r="BD1231" s="472"/>
      <c r="BE1231" s="472"/>
      <c r="BF1231" s="472"/>
    </row>
    <row r="1232" spans="1:58" s="471" customFormat="1" ht="16.5" hidden="1" customHeight="1" x14ac:dyDescent="0.3">
      <c r="A1232" s="471" t="s">
        <v>4912</v>
      </c>
      <c r="B1232" s="5" t="s">
        <v>5491</v>
      </c>
      <c r="C1232" s="68"/>
      <c r="D1232" s="69" t="str">
        <f>IFERROR(C1232/INDEX(표5[#All],MATCH(B1232,표5[[#All],[잉크]],0),2),"")</f>
        <v/>
      </c>
      <c r="E1232" s="22">
        <f>$C1232-INDEX(표5[#All],MATCH(B1232,표5[[#All],[잉크]],0),24)</f>
        <v>0</v>
      </c>
      <c r="F1232" s="542"/>
      <c r="G1232" s="23" t="str">
        <f>IF(ISBLANK(F1232),"",INDEX(호기!$A$1:$B$657,MATCH('생산계획(잉크)'!B1684,호기!$A$1:$A$657,0),2))</f>
        <v/>
      </c>
      <c r="H1232" s="24">
        <f>C1232+F1232-INDEX(표5[#All],MATCH(B1232,표5[[#All],[잉크]],0),2)</f>
        <v>0</v>
      </c>
      <c r="I1232" s="21" t="str">
        <f>IFERROR(H1232/INDEX(표5[#All],MATCH(B1232,표5[[#All],[잉크]],0),5),"")</f>
        <v/>
      </c>
      <c r="J1232" s="542"/>
      <c r="K1232" s="25" t="str">
        <f>IF(ISBLANK(J1232),"",INDEX(호기!$A$1:$B$657,MATCH('생산계획(잉크)'!B1684,호기!$A$1:$A$657,0),2))</f>
        <v/>
      </c>
      <c r="L1232" s="24">
        <f>H1232+J1232-INDEX(표5[#All],MATCH(B1232,표5[[#All],[잉크]],0),5)</f>
        <v>0</v>
      </c>
      <c r="M1232" s="21" t="str">
        <f>IFERROR(L1232/INDEX(표5[#All],MATCH(B1232,표5[[#All],[잉크]],0),8),"")</f>
        <v/>
      </c>
      <c r="N1232" s="542"/>
      <c r="O1232" s="23" t="str">
        <f>IF(ISBLANK(N1232),"",INDEX(호기!$A$1:$B$657,MATCH('생산계획(잉크)'!B1684,호기!$A$1:$A$657,0),2))</f>
        <v/>
      </c>
      <c r="P1232" s="24">
        <f>L1232+N1232-INDEX(표5[#All],MATCH(B1232,표5[[#All],[잉크]],0),5)</f>
        <v>0</v>
      </c>
      <c r="Q1232" s="21" t="str">
        <f>IFERROR(P1232/INDEX(표5[#All],MATCH(B1232,표5[[#All],[잉크]],0),11),"")</f>
        <v/>
      </c>
      <c r="R1232" s="542"/>
      <c r="S1232" s="25" t="str">
        <f>IF(ISBLANK(R1232),"",INDEX(호기!$A$1:$B$657,MATCH('생산계획(잉크)'!B1684,호기!$A$1:$A$657,0),2))</f>
        <v/>
      </c>
      <c r="T1232" s="24">
        <f>P1232+R1232-INDEX(표5[#All],MATCH(B1232,표5[[#All],[잉크]],0),5)</f>
        <v>0</v>
      </c>
      <c r="U1232" s="21" t="str">
        <f>IFERROR(T1232/INDEX(표5[#All],MATCH(B1232,표5[[#All],[잉크]],0),14),"")</f>
        <v/>
      </c>
      <c r="V1232" s="542"/>
      <c r="W1232" s="23" t="str">
        <f>IF(ISBLANK(V1232),"",INDEX(호기!$A$1:$B$657,MATCH('생산계획(잉크)'!B1684,호기!$A$1:$A$657,0),2))</f>
        <v/>
      </c>
      <c r="X1232" s="24">
        <f>T1232+V1232-INDEX(표5[#All],MATCH(B1232,표5[[#All],[잉크]],0),5)</f>
        <v>0</v>
      </c>
      <c r="Y1232" s="21" t="str">
        <f>IFERROR(X1232/INDEX(표5[#All],MATCH(B1232,표5[[#All],[잉크]],0),17),"")</f>
        <v/>
      </c>
      <c r="Z1232" s="23"/>
      <c r="AA1232" s="23" t="str">
        <f>IF(ISBLANK(Z1232),"",INDEX(호기!$A$1:$B$657,MATCH('생산계획(잉크)'!B1684,호기!$A$1:$A$657,0),2))</f>
        <v/>
      </c>
      <c r="AB1232" s="24">
        <f>X1232+Z1232-INDEX(표5[#All],MATCH(B1232,표5[[#All],[잉크]],0),5)</f>
        <v>0</v>
      </c>
      <c r="AC1232" s="21" t="str">
        <f>IFERROR(AB1232/INDEX(표5[#All],MATCH(B1232,표5[[#All],[잉크]],0),20),"")</f>
        <v/>
      </c>
      <c r="AD1232" s="23"/>
      <c r="AE1232" s="235"/>
      <c r="BB1232" s="472"/>
      <c r="BC1232" s="472"/>
      <c r="BD1232" s="472"/>
      <c r="BE1232" s="472"/>
      <c r="BF1232" s="472"/>
    </row>
    <row r="1233" spans="1:58" s="471" customFormat="1" ht="16.5" hidden="1" customHeight="1" x14ac:dyDescent="0.3">
      <c r="A1233" s="471" t="s">
        <v>4912</v>
      </c>
      <c r="B1233" s="5" t="s">
        <v>5492</v>
      </c>
      <c r="C1233" s="68"/>
      <c r="D1233" s="69" t="str">
        <f>IFERROR(C1233/INDEX(표5[#All],MATCH(B1233,표5[[#All],[잉크]],0),2),"")</f>
        <v/>
      </c>
      <c r="E1233" s="22">
        <f>$C1233-INDEX(표5[#All],MATCH(B1233,표5[[#All],[잉크]],0),24)</f>
        <v>0</v>
      </c>
      <c r="F1233" s="542"/>
      <c r="G1233" s="23" t="str">
        <f>IF(ISBLANK(F1233),"",INDEX(호기!$A$1:$B$657,MATCH('생산계획(잉크)'!B1685,호기!$A$1:$A$657,0),2))</f>
        <v/>
      </c>
      <c r="H1233" s="24">
        <f>C1233+F1233-INDEX(표5[#All],MATCH(B1233,표5[[#All],[잉크]],0),2)</f>
        <v>0</v>
      </c>
      <c r="I1233" s="21" t="str">
        <f>IFERROR(H1233/INDEX(표5[#All],MATCH(B1233,표5[[#All],[잉크]],0),5),"")</f>
        <v/>
      </c>
      <c r="J1233" s="542"/>
      <c r="K1233" s="25" t="str">
        <f>IF(ISBLANK(J1233),"",INDEX(호기!$A$1:$B$657,MATCH('생산계획(잉크)'!B1685,호기!$A$1:$A$657,0),2))</f>
        <v/>
      </c>
      <c r="L1233" s="24">
        <f>H1233+J1233-INDEX(표5[#All],MATCH(B1233,표5[[#All],[잉크]],0),5)</f>
        <v>0</v>
      </c>
      <c r="M1233" s="21" t="str">
        <f>IFERROR(L1233/INDEX(표5[#All],MATCH(B1233,표5[[#All],[잉크]],0),8),"")</f>
        <v/>
      </c>
      <c r="N1233" s="542"/>
      <c r="O1233" s="23" t="str">
        <f>IF(ISBLANK(N1233),"",INDEX(호기!$A$1:$B$657,MATCH('생산계획(잉크)'!B1685,호기!$A$1:$A$657,0),2))</f>
        <v/>
      </c>
      <c r="P1233" s="24">
        <f>L1233+N1233-INDEX(표5[#All],MATCH(B1233,표5[[#All],[잉크]],0),5)</f>
        <v>0</v>
      </c>
      <c r="Q1233" s="21" t="str">
        <f>IFERROR(P1233/INDEX(표5[#All],MATCH(B1233,표5[[#All],[잉크]],0),11),"")</f>
        <v/>
      </c>
      <c r="R1233" s="542"/>
      <c r="S1233" s="25" t="str">
        <f>IF(ISBLANK(R1233),"",INDEX(호기!$A$1:$B$657,MATCH('생산계획(잉크)'!B1685,호기!$A$1:$A$657,0),2))</f>
        <v/>
      </c>
      <c r="T1233" s="24">
        <f>P1233+R1233-INDEX(표5[#All],MATCH(B1233,표5[[#All],[잉크]],0),5)</f>
        <v>0</v>
      </c>
      <c r="U1233" s="21" t="str">
        <f>IFERROR(T1233/INDEX(표5[#All],MATCH(B1233,표5[[#All],[잉크]],0),14),"")</f>
        <v/>
      </c>
      <c r="V1233" s="542"/>
      <c r="W1233" s="23" t="str">
        <f>IF(ISBLANK(V1233),"",INDEX(호기!$A$1:$B$657,MATCH('생산계획(잉크)'!B1685,호기!$A$1:$A$657,0),2))</f>
        <v/>
      </c>
      <c r="X1233" s="24">
        <f>T1233+V1233-INDEX(표5[#All],MATCH(B1233,표5[[#All],[잉크]],0),5)</f>
        <v>0</v>
      </c>
      <c r="Y1233" s="21" t="str">
        <f>IFERROR(X1233/INDEX(표5[#All],MATCH(B1233,표5[[#All],[잉크]],0),17),"")</f>
        <v/>
      </c>
      <c r="Z1233" s="23"/>
      <c r="AA1233" s="23" t="str">
        <f>IF(ISBLANK(Z1233),"",INDEX(호기!$A$1:$B$657,MATCH('생산계획(잉크)'!B1685,호기!$A$1:$A$657,0),2))</f>
        <v/>
      </c>
      <c r="AB1233" s="24">
        <f>X1233+Z1233-INDEX(표5[#All],MATCH(B1233,표5[[#All],[잉크]],0),5)</f>
        <v>0</v>
      </c>
      <c r="AC1233" s="21" t="str">
        <f>IFERROR(AB1233/INDEX(표5[#All],MATCH(B1233,표5[[#All],[잉크]],0),20),"")</f>
        <v/>
      </c>
      <c r="AD1233" s="23"/>
      <c r="AE1233" s="235"/>
      <c r="BB1233" s="472"/>
      <c r="BC1233" s="472"/>
      <c r="BD1233" s="472"/>
      <c r="BE1233" s="472"/>
      <c r="BF1233" s="472"/>
    </row>
    <row r="1234" spans="1:58" s="471" customFormat="1" ht="16.5" hidden="1" customHeight="1" x14ac:dyDescent="0.3">
      <c r="A1234" s="471" t="s">
        <v>4912</v>
      </c>
      <c r="B1234" s="5" t="s">
        <v>5495</v>
      </c>
      <c r="C1234" s="68"/>
      <c r="D1234" s="69" t="str">
        <f>IFERROR(C1234/INDEX(표5[#All],MATCH(B1234,표5[[#All],[잉크]],0),2),"")</f>
        <v/>
      </c>
      <c r="E1234" s="22">
        <f>$C1234-INDEX(표5[#All],MATCH(B1234,표5[[#All],[잉크]],0),24)</f>
        <v>0</v>
      </c>
      <c r="F1234" s="542"/>
      <c r="G1234" s="23" t="str">
        <f>IF(ISBLANK(F1234),"",INDEX(호기!$A$1:$B$657,MATCH('생산계획(잉크)'!B1686,호기!$A$1:$A$657,0),2))</f>
        <v/>
      </c>
      <c r="H1234" s="24">
        <f>C1234+F1234-INDEX(표5[#All],MATCH(B1234,표5[[#All],[잉크]],0),2)</f>
        <v>0</v>
      </c>
      <c r="I1234" s="21" t="str">
        <f>IFERROR(H1234/INDEX(표5[#All],MATCH(B1234,표5[[#All],[잉크]],0),5),"")</f>
        <v/>
      </c>
      <c r="J1234" s="542"/>
      <c r="K1234" s="25" t="str">
        <f>IF(ISBLANK(J1234),"",INDEX(호기!$A$1:$B$657,MATCH('생산계획(잉크)'!B1686,호기!$A$1:$A$657,0),2))</f>
        <v/>
      </c>
      <c r="L1234" s="24">
        <f>H1234+J1234-INDEX(표5[#All],MATCH(B1234,표5[[#All],[잉크]],0),5)</f>
        <v>0</v>
      </c>
      <c r="M1234" s="21" t="str">
        <f>IFERROR(L1234/INDEX(표5[#All],MATCH(B1234,표5[[#All],[잉크]],0),8),"")</f>
        <v/>
      </c>
      <c r="N1234" s="542"/>
      <c r="O1234" s="23" t="str">
        <f>IF(ISBLANK(N1234),"",INDEX(호기!$A$1:$B$657,MATCH('생산계획(잉크)'!B1686,호기!$A$1:$A$657,0),2))</f>
        <v/>
      </c>
      <c r="P1234" s="24">
        <f>L1234+N1234-INDEX(표5[#All],MATCH(B1234,표5[[#All],[잉크]],0),5)</f>
        <v>0</v>
      </c>
      <c r="Q1234" s="21" t="str">
        <f>IFERROR(P1234/INDEX(표5[#All],MATCH(B1234,표5[[#All],[잉크]],0),11),"")</f>
        <v/>
      </c>
      <c r="R1234" s="542"/>
      <c r="S1234" s="25" t="str">
        <f>IF(ISBLANK(R1234),"",INDEX(호기!$A$1:$B$657,MATCH('생산계획(잉크)'!B1686,호기!$A$1:$A$657,0),2))</f>
        <v/>
      </c>
      <c r="T1234" s="24">
        <f>P1234+R1234-INDEX(표5[#All],MATCH(B1234,표5[[#All],[잉크]],0),5)</f>
        <v>0</v>
      </c>
      <c r="U1234" s="21" t="str">
        <f>IFERROR(T1234/INDEX(표5[#All],MATCH(B1234,표5[[#All],[잉크]],0),14),"")</f>
        <v/>
      </c>
      <c r="V1234" s="542"/>
      <c r="W1234" s="23" t="str">
        <f>IF(ISBLANK(V1234),"",INDEX(호기!$A$1:$B$657,MATCH('생산계획(잉크)'!B1686,호기!$A$1:$A$657,0),2))</f>
        <v/>
      </c>
      <c r="X1234" s="24">
        <f>T1234+V1234-INDEX(표5[#All],MATCH(B1234,표5[[#All],[잉크]],0),5)</f>
        <v>0</v>
      </c>
      <c r="Y1234" s="21" t="str">
        <f>IFERROR(X1234/INDEX(표5[#All],MATCH(B1234,표5[[#All],[잉크]],0),17),"")</f>
        <v/>
      </c>
      <c r="Z1234" s="23"/>
      <c r="AA1234" s="23" t="str">
        <f>IF(ISBLANK(Z1234),"",INDEX(호기!$A$1:$B$657,MATCH('생산계획(잉크)'!B1686,호기!$A$1:$A$657,0),2))</f>
        <v/>
      </c>
      <c r="AB1234" s="24">
        <f>X1234+Z1234-INDEX(표5[#All],MATCH(B1234,표5[[#All],[잉크]],0),5)</f>
        <v>0</v>
      </c>
      <c r="AC1234" s="21" t="str">
        <f>IFERROR(AB1234/INDEX(표5[#All],MATCH(B1234,표5[[#All],[잉크]],0),20),"")</f>
        <v/>
      </c>
      <c r="AD1234" s="23"/>
      <c r="AE1234" s="235"/>
      <c r="BB1234" s="472"/>
      <c r="BC1234" s="472"/>
      <c r="BD1234" s="472"/>
      <c r="BE1234" s="472"/>
      <c r="BF1234" s="472"/>
    </row>
    <row r="1235" spans="1:58" s="471" customFormat="1" ht="16.5" hidden="1" customHeight="1" x14ac:dyDescent="0.3">
      <c r="A1235" s="471" t="s">
        <v>4912</v>
      </c>
      <c r="B1235" s="5" t="s">
        <v>5497</v>
      </c>
      <c r="C1235" s="68"/>
      <c r="D1235" s="69" t="str">
        <f>IFERROR(C1235/INDEX(표5[#All],MATCH(B1235,표5[[#All],[잉크]],0),2),"")</f>
        <v/>
      </c>
      <c r="E1235" s="22">
        <f>$C1235-INDEX(표5[#All],MATCH(B1235,표5[[#All],[잉크]],0),24)</f>
        <v>0</v>
      </c>
      <c r="F1235" s="542"/>
      <c r="G1235" s="23" t="str">
        <f>IF(ISBLANK(F1235),"",INDEX(호기!$A$1:$B$657,MATCH('생산계획(잉크)'!B1687,호기!$A$1:$A$657,0),2))</f>
        <v/>
      </c>
      <c r="H1235" s="24">
        <f>C1235+F1235-INDEX(표5[#All],MATCH(B1235,표5[[#All],[잉크]],0),2)</f>
        <v>0</v>
      </c>
      <c r="I1235" s="21" t="str">
        <f>IFERROR(H1235/INDEX(표5[#All],MATCH(B1235,표5[[#All],[잉크]],0),5),"")</f>
        <v/>
      </c>
      <c r="J1235" s="542"/>
      <c r="K1235" s="25" t="str">
        <f>IF(ISBLANK(J1235),"",INDEX(호기!$A$1:$B$657,MATCH('생산계획(잉크)'!B1687,호기!$A$1:$A$657,0),2))</f>
        <v/>
      </c>
      <c r="L1235" s="24">
        <f>H1235+J1235-INDEX(표5[#All],MATCH(B1235,표5[[#All],[잉크]],0),5)</f>
        <v>0</v>
      </c>
      <c r="M1235" s="21" t="str">
        <f>IFERROR(L1235/INDEX(표5[#All],MATCH(B1235,표5[[#All],[잉크]],0),8),"")</f>
        <v/>
      </c>
      <c r="N1235" s="542"/>
      <c r="O1235" s="23" t="str">
        <f>IF(ISBLANK(N1235),"",INDEX(호기!$A$1:$B$657,MATCH('생산계획(잉크)'!B1687,호기!$A$1:$A$657,0),2))</f>
        <v/>
      </c>
      <c r="P1235" s="24">
        <f>L1235+N1235-INDEX(표5[#All],MATCH(B1235,표5[[#All],[잉크]],0),5)</f>
        <v>0</v>
      </c>
      <c r="Q1235" s="21" t="str">
        <f>IFERROR(P1235/INDEX(표5[#All],MATCH(B1235,표5[[#All],[잉크]],0),11),"")</f>
        <v/>
      </c>
      <c r="R1235" s="542"/>
      <c r="S1235" s="25" t="str">
        <f>IF(ISBLANK(R1235),"",INDEX(호기!$A$1:$B$657,MATCH('생산계획(잉크)'!B1687,호기!$A$1:$A$657,0),2))</f>
        <v/>
      </c>
      <c r="T1235" s="24">
        <f>P1235+R1235-INDEX(표5[#All],MATCH(B1235,표5[[#All],[잉크]],0),5)</f>
        <v>0</v>
      </c>
      <c r="U1235" s="21" t="str">
        <f>IFERROR(T1235/INDEX(표5[#All],MATCH(B1235,표5[[#All],[잉크]],0),14),"")</f>
        <v/>
      </c>
      <c r="V1235" s="542"/>
      <c r="W1235" s="23" t="str">
        <f>IF(ISBLANK(V1235),"",INDEX(호기!$A$1:$B$657,MATCH('생산계획(잉크)'!B1687,호기!$A$1:$A$657,0),2))</f>
        <v/>
      </c>
      <c r="X1235" s="24">
        <f>T1235+V1235-INDEX(표5[#All],MATCH(B1235,표5[[#All],[잉크]],0),5)</f>
        <v>0</v>
      </c>
      <c r="Y1235" s="21" t="str">
        <f>IFERROR(X1235/INDEX(표5[#All],MATCH(B1235,표5[[#All],[잉크]],0),17),"")</f>
        <v/>
      </c>
      <c r="Z1235" s="23"/>
      <c r="AA1235" s="23" t="str">
        <f>IF(ISBLANK(Z1235),"",INDEX(호기!$A$1:$B$657,MATCH('생산계획(잉크)'!B1687,호기!$A$1:$A$657,0),2))</f>
        <v/>
      </c>
      <c r="AB1235" s="24">
        <f>X1235+Z1235-INDEX(표5[#All],MATCH(B1235,표5[[#All],[잉크]],0),5)</f>
        <v>0</v>
      </c>
      <c r="AC1235" s="21" t="str">
        <f>IFERROR(AB1235/INDEX(표5[#All],MATCH(B1235,표5[[#All],[잉크]],0),20),"")</f>
        <v/>
      </c>
      <c r="AD1235" s="23"/>
      <c r="AE1235" s="235"/>
      <c r="BB1235" s="472"/>
      <c r="BC1235" s="472"/>
      <c r="BD1235" s="472"/>
      <c r="BE1235" s="472"/>
      <c r="BF1235" s="472"/>
    </row>
    <row r="1236" spans="1:58" s="471" customFormat="1" ht="16.5" hidden="1" customHeight="1" x14ac:dyDescent="0.3">
      <c r="A1236" s="471" t="s">
        <v>4912</v>
      </c>
      <c r="B1236" s="5" t="s">
        <v>5499</v>
      </c>
      <c r="C1236" s="68"/>
      <c r="D1236" s="69" t="str">
        <f>IFERROR(C1236/INDEX(표5[#All],MATCH(B1236,표5[[#All],[잉크]],0),2),"")</f>
        <v/>
      </c>
      <c r="E1236" s="22">
        <f>$C1236-INDEX(표5[#All],MATCH(B1236,표5[[#All],[잉크]],0),24)</f>
        <v>0</v>
      </c>
      <c r="F1236" s="542"/>
      <c r="G1236" s="23" t="str">
        <f>IF(ISBLANK(F1236),"",INDEX(호기!$A$1:$B$657,MATCH('생산계획(잉크)'!B1688,호기!$A$1:$A$657,0),2))</f>
        <v/>
      </c>
      <c r="H1236" s="24">
        <f>C1236+F1236-INDEX(표5[#All],MATCH(B1236,표5[[#All],[잉크]],0),2)</f>
        <v>0</v>
      </c>
      <c r="I1236" s="21" t="str">
        <f>IFERROR(H1236/INDEX(표5[#All],MATCH(B1236,표5[[#All],[잉크]],0),5),"")</f>
        <v/>
      </c>
      <c r="J1236" s="542"/>
      <c r="K1236" s="25" t="str">
        <f>IF(ISBLANK(J1236),"",INDEX(호기!$A$1:$B$657,MATCH('생산계획(잉크)'!B1688,호기!$A$1:$A$657,0),2))</f>
        <v/>
      </c>
      <c r="L1236" s="24">
        <f>H1236+J1236-INDEX(표5[#All],MATCH(B1236,표5[[#All],[잉크]],0),5)</f>
        <v>0</v>
      </c>
      <c r="M1236" s="21" t="str">
        <f>IFERROR(L1236/INDEX(표5[#All],MATCH(B1236,표5[[#All],[잉크]],0),8),"")</f>
        <v/>
      </c>
      <c r="N1236" s="542"/>
      <c r="O1236" s="23" t="str">
        <f>IF(ISBLANK(N1236),"",INDEX(호기!$A$1:$B$657,MATCH('생산계획(잉크)'!B1688,호기!$A$1:$A$657,0),2))</f>
        <v/>
      </c>
      <c r="P1236" s="24">
        <f>L1236+N1236-INDEX(표5[#All],MATCH(B1236,표5[[#All],[잉크]],0),5)</f>
        <v>0</v>
      </c>
      <c r="Q1236" s="21" t="str">
        <f>IFERROR(P1236/INDEX(표5[#All],MATCH(B1236,표5[[#All],[잉크]],0),11),"")</f>
        <v/>
      </c>
      <c r="R1236" s="542"/>
      <c r="S1236" s="25" t="str">
        <f>IF(ISBLANK(R1236),"",INDEX(호기!$A$1:$B$657,MATCH('생산계획(잉크)'!B1688,호기!$A$1:$A$657,0),2))</f>
        <v/>
      </c>
      <c r="T1236" s="24">
        <f>P1236+R1236-INDEX(표5[#All],MATCH(B1236,표5[[#All],[잉크]],0),5)</f>
        <v>0</v>
      </c>
      <c r="U1236" s="21" t="str">
        <f>IFERROR(T1236/INDEX(표5[#All],MATCH(B1236,표5[[#All],[잉크]],0),14),"")</f>
        <v/>
      </c>
      <c r="V1236" s="542"/>
      <c r="W1236" s="23" t="str">
        <f>IF(ISBLANK(V1236),"",INDEX(호기!$A$1:$B$657,MATCH('생산계획(잉크)'!B1688,호기!$A$1:$A$657,0),2))</f>
        <v/>
      </c>
      <c r="X1236" s="24">
        <f>T1236+V1236-INDEX(표5[#All],MATCH(B1236,표5[[#All],[잉크]],0),5)</f>
        <v>0</v>
      </c>
      <c r="Y1236" s="21" t="str">
        <f>IFERROR(X1236/INDEX(표5[#All],MATCH(B1236,표5[[#All],[잉크]],0),17),"")</f>
        <v/>
      </c>
      <c r="Z1236" s="23"/>
      <c r="AA1236" s="23" t="str">
        <f>IF(ISBLANK(Z1236),"",INDEX(호기!$A$1:$B$657,MATCH('생산계획(잉크)'!B1688,호기!$A$1:$A$657,0),2))</f>
        <v/>
      </c>
      <c r="AB1236" s="24">
        <f>X1236+Z1236-INDEX(표5[#All],MATCH(B1236,표5[[#All],[잉크]],0),5)</f>
        <v>0</v>
      </c>
      <c r="AC1236" s="21" t="str">
        <f>IFERROR(AB1236/INDEX(표5[#All],MATCH(B1236,표5[[#All],[잉크]],0),20),"")</f>
        <v/>
      </c>
      <c r="AD1236" s="23"/>
      <c r="AE1236" s="235"/>
      <c r="BB1236" s="472"/>
      <c r="BC1236" s="472"/>
      <c r="BD1236" s="472"/>
      <c r="BE1236" s="472"/>
      <c r="BF1236" s="472"/>
    </row>
    <row r="1237" spans="1:58" s="471" customFormat="1" ht="16.5" hidden="1" customHeight="1" x14ac:dyDescent="0.3">
      <c r="A1237" s="471" t="s">
        <v>4912</v>
      </c>
      <c r="B1237" s="5" t="s">
        <v>5504</v>
      </c>
      <c r="C1237" s="68"/>
      <c r="D1237" s="69" t="str">
        <f>IFERROR(C1237/INDEX(표5[#All],MATCH(B1237,표5[[#All],[잉크]],0),2),"")</f>
        <v/>
      </c>
      <c r="E1237" s="22">
        <f>$C1237-INDEX(표5[#All],MATCH(B1237,표5[[#All],[잉크]],0),24)</f>
        <v>0</v>
      </c>
      <c r="F1237" s="542"/>
      <c r="G1237" s="23" t="str">
        <f>IF(ISBLANK(F1237),"",INDEX(호기!$A$1:$B$657,MATCH('생산계획(잉크)'!B1689,호기!$A$1:$A$657,0),2))</f>
        <v/>
      </c>
      <c r="H1237" s="24">
        <f>C1237+F1237-INDEX(표5[#All],MATCH(B1237,표5[[#All],[잉크]],0),2)</f>
        <v>0</v>
      </c>
      <c r="I1237" s="21" t="str">
        <f>IFERROR(H1237/INDEX(표5[#All],MATCH(B1237,표5[[#All],[잉크]],0),5),"")</f>
        <v/>
      </c>
      <c r="J1237" s="542"/>
      <c r="K1237" s="25" t="str">
        <f>IF(ISBLANK(J1237),"",INDEX(호기!$A$1:$B$657,MATCH('생산계획(잉크)'!B1689,호기!$A$1:$A$657,0),2))</f>
        <v/>
      </c>
      <c r="L1237" s="24">
        <f>H1237+J1237-INDEX(표5[#All],MATCH(B1237,표5[[#All],[잉크]],0),5)</f>
        <v>0</v>
      </c>
      <c r="M1237" s="21" t="str">
        <f>IFERROR(L1237/INDEX(표5[#All],MATCH(B1237,표5[[#All],[잉크]],0),8),"")</f>
        <v/>
      </c>
      <c r="N1237" s="542"/>
      <c r="O1237" s="23" t="str">
        <f>IF(ISBLANK(N1237),"",INDEX(호기!$A$1:$B$657,MATCH('생산계획(잉크)'!B1689,호기!$A$1:$A$657,0),2))</f>
        <v/>
      </c>
      <c r="P1237" s="24">
        <f>L1237+N1237-INDEX(표5[#All],MATCH(B1237,표5[[#All],[잉크]],0),5)</f>
        <v>0</v>
      </c>
      <c r="Q1237" s="21" t="str">
        <f>IFERROR(P1237/INDEX(표5[#All],MATCH(B1237,표5[[#All],[잉크]],0),11),"")</f>
        <v/>
      </c>
      <c r="R1237" s="542"/>
      <c r="S1237" s="25" t="str">
        <f>IF(ISBLANK(R1237),"",INDEX(호기!$A$1:$B$657,MATCH('생산계획(잉크)'!B1689,호기!$A$1:$A$657,0),2))</f>
        <v/>
      </c>
      <c r="T1237" s="24">
        <f>P1237+R1237-INDEX(표5[#All],MATCH(B1237,표5[[#All],[잉크]],0),5)</f>
        <v>0</v>
      </c>
      <c r="U1237" s="21" t="str">
        <f>IFERROR(T1237/INDEX(표5[#All],MATCH(B1237,표5[[#All],[잉크]],0),14),"")</f>
        <v/>
      </c>
      <c r="V1237" s="542"/>
      <c r="W1237" s="23" t="str">
        <f>IF(ISBLANK(V1237),"",INDEX(호기!$A$1:$B$657,MATCH('생산계획(잉크)'!B1689,호기!$A$1:$A$657,0),2))</f>
        <v/>
      </c>
      <c r="X1237" s="24">
        <f>T1237+V1237-INDEX(표5[#All],MATCH(B1237,표5[[#All],[잉크]],0),5)</f>
        <v>0</v>
      </c>
      <c r="Y1237" s="21" t="str">
        <f>IFERROR(X1237/INDEX(표5[#All],MATCH(B1237,표5[[#All],[잉크]],0),17),"")</f>
        <v/>
      </c>
      <c r="Z1237" s="23"/>
      <c r="AA1237" s="23" t="str">
        <f>IF(ISBLANK(Z1237),"",INDEX(호기!$A$1:$B$657,MATCH('생산계획(잉크)'!B1689,호기!$A$1:$A$657,0),2))</f>
        <v/>
      </c>
      <c r="AB1237" s="24">
        <f>X1237+Z1237-INDEX(표5[#All],MATCH(B1237,표5[[#All],[잉크]],0),5)</f>
        <v>0</v>
      </c>
      <c r="AC1237" s="21" t="str">
        <f>IFERROR(AB1237/INDEX(표5[#All],MATCH(B1237,표5[[#All],[잉크]],0),20),"")</f>
        <v/>
      </c>
      <c r="AD1237" s="23"/>
      <c r="AE1237" s="235"/>
      <c r="BB1237" s="472"/>
      <c r="BC1237" s="472"/>
      <c r="BD1237" s="472"/>
      <c r="BE1237" s="472"/>
      <c r="BF1237" s="472"/>
    </row>
    <row r="1238" spans="1:58" s="471" customFormat="1" ht="16.5" hidden="1" customHeight="1" x14ac:dyDescent="0.3">
      <c r="A1238" s="471" t="s">
        <v>4912</v>
      </c>
      <c r="B1238" s="5" t="s">
        <v>5505</v>
      </c>
      <c r="C1238" s="68"/>
      <c r="D1238" s="69" t="str">
        <f>IFERROR(C1238/INDEX(표5[#All],MATCH(B1238,표5[[#All],[잉크]],0),2),"")</f>
        <v/>
      </c>
      <c r="E1238" s="22">
        <f>$C1238-INDEX(표5[#All],MATCH(B1238,표5[[#All],[잉크]],0),24)</f>
        <v>0</v>
      </c>
      <c r="F1238" s="542"/>
      <c r="G1238" s="23" t="str">
        <f>IF(ISBLANK(F1238),"",INDEX(호기!$A$1:$B$657,MATCH('생산계획(잉크)'!B1690,호기!$A$1:$A$657,0),2))</f>
        <v/>
      </c>
      <c r="H1238" s="24">
        <f>C1238+F1238-INDEX(표5[#All],MATCH(B1238,표5[[#All],[잉크]],0),2)</f>
        <v>0</v>
      </c>
      <c r="I1238" s="21" t="str">
        <f>IFERROR(H1238/INDEX(표5[#All],MATCH(B1238,표5[[#All],[잉크]],0),5),"")</f>
        <v/>
      </c>
      <c r="J1238" s="542"/>
      <c r="K1238" s="25" t="str">
        <f>IF(ISBLANK(J1238),"",INDEX(호기!$A$1:$B$657,MATCH('생산계획(잉크)'!B1690,호기!$A$1:$A$657,0),2))</f>
        <v/>
      </c>
      <c r="L1238" s="24">
        <f>H1238+J1238-INDEX(표5[#All],MATCH(B1238,표5[[#All],[잉크]],0),5)</f>
        <v>0</v>
      </c>
      <c r="M1238" s="21" t="str">
        <f>IFERROR(L1238/INDEX(표5[#All],MATCH(B1238,표5[[#All],[잉크]],0),8),"")</f>
        <v/>
      </c>
      <c r="N1238" s="542"/>
      <c r="O1238" s="23" t="str">
        <f>IF(ISBLANK(N1238),"",INDEX(호기!$A$1:$B$657,MATCH('생산계획(잉크)'!B1690,호기!$A$1:$A$657,0),2))</f>
        <v/>
      </c>
      <c r="P1238" s="24">
        <f>L1238+N1238-INDEX(표5[#All],MATCH(B1238,표5[[#All],[잉크]],0),5)</f>
        <v>0</v>
      </c>
      <c r="Q1238" s="21" t="str">
        <f>IFERROR(P1238/INDEX(표5[#All],MATCH(B1238,표5[[#All],[잉크]],0),11),"")</f>
        <v/>
      </c>
      <c r="R1238" s="542"/>
      <c r="S1238" s="25" t="str">
        <f>IF(ISBLANK(R1238),"",INDEX(호기!$A$1:$B$657,MATCH('생산계획(잉크)'!B1690,호기!$A$1:$A$657,0),2))</f>
        <v/>
      </c>
      <c r="T1238" s="24">
        <f>P1238+R1238-INDEX(표5[#All],MATCH(B1238,표5[[#All],[잉크]],0),5)</f>
        <v>0</v>
      </c>
      <c r="U1238" s="21" t="str">
        <f>IFERROR(T1238/INDEX(표5[#All],MATCH(B1238,표5[[#All],[잉크]],0),14),"")</f>
        <v/>
      </c>
      <c r="V1238" s="542"/>
      <c r="W1238" s="23" t="str">
        <f>IF(ISBLANK(V1238),"",INDEX(호기!$A$1:$B$657,MATCH('생산계획(잉크)'!B1690,호기!$A$1:$A$657,0),2))</f>
        <v/>
      </c>
      <c r="X1238" s="24">
        <f>T1238+V1238-INDEX(표5[#All],MATCH(B1238,표5[[#All],[잉크]],0),5)</f>
        <v>0</v>
      </c>
      <c r="Y1238" s="21" t="str">
        <f>IFERROR(X1238/INDEX(표5[#All],MATCH(B1238,표5[[#All],[잉크]],0),17),"")</f>
        <v/>
      </c>
      <c r="Z1238" s="23"/>
      <c r="AA1238" s="23" t="str">
        <f>IF(ISBLANK(Z1238),"",INDEX(호기!$A$1:$B$657,MATCH('생산계획(잉크)'!B1690,호기!$A$1:$A$657,0),2))</f>
        <v/>
      </c>
      <c r="AB1238" s="24">
        <f>X1238+Z1238-INDEX(표5[#All],MATCH(B1238,표5[[#All],[잉크]],0),5)</f>
        <v>0</v>
      </c>
      <c r="AC1238" s="21" t="str">
        <f>IFERROR(AB1238/INDEX(표5[#All],MATCH(B1238,표5[[#All],[잉크]],0),20),"")</f>
        <v/>
      </c>
      <c r="AD1238" s="23"/>
      <c r="AE1238" s="235"/>
      <c r="BB1238" s="472"/>
      <c r="BC1238" s="472"/>
      <c r="BD1238" s="472"/>
      <c r="BE1238" s="472"/>
      <c r="BF1238" s="472"/>
    </row>
    <row r="1239" spans="1:58" s="471" customFormat="1" ht="16.5" hidden="1" customHeight="1" x14ac:dyDescent="0.3">
      <c r="A1239" s="471" t="s">
        <v>4912</v>
      </c>
      <c r="B1239" s="5" t="s">
        <v>5509</v>
      </c>
      <c r="C1239" s="68"/>
      <c r="D1239" s="69" t="str">
        <f>IFERROR(C1239/INDEX(표5[#All],MATCH(B1239,표5[[#All],[잉크]],0),2),"")</f>
        <v/>
      </c>
      <c r="E1239" s="22">
        <f>$C1239-INDEX(표5[#All],MATCH(B1239,표5[[#All],[잉크]],0),24)</f>
        <v>0</v>
      </c>
      <c r="F1239" s="542"/>
      <c r="G1239" s="23" t="str">
        <f>IF(ISBLANK(F1239),"",INDEX(호기!$A$1:$B$657,MATCH('생산계획(잉크)'!B1691,호기!$A$1:$A$657,0),2))</f>
        <v/>
      </c>
      <c r="H1239" s="24">
        <f>C1239+F1239-INDEX(표5[#All],MATCH(B1239,표5[[#All],[잉크]],0),2)</f>
        <v>0</v>
      </c>
      <c r="I1239" s="21" t="str">
        <f>IFERROR(H1239/INDEX(표5[#All],MATCH(B1239,표5[[#All],[잉크]],0),5),"")</f>
        <v/>
      </c>
      <c r="J1239" s="542"/>
      <c r="K1239" s="25" t="str">
        <f>IF(ISBLANK(J1239),"",INDEX(호기!$A$1:$B$657,MATCH('생산계획(잉크)'!B1691,호기!$A$1:$A$657,0),2))</f>
        <v/>
      </c>
      <c r="L1239" s="24">
        <f>H1239+J1239-INDEX(표5[#All],MATCH(B1239,표5[[#All],[잉크]],0),5)</f>
        <v>0</v>
      </c>
      <c r="M1239" s="21" t="str">
        <f>IFERROR(L1239/INDEX(표5[#All],MATCH(B1239,표5[[#All],[잉크]],0),8),"")</f>
        <v/>
      </c>
      <c r="N1239" s="542"/>
      <c r="O1239" s="23" t="str">
        <f>IF(ISBLANK(N1239),"",INDEX(호기!$A$1:$B$657,MATCH('생산계획(잉크)'!B1691,호기!$A$1:$A$657,0),2))</f>
        <v/>
      </c>
      <c r="P1239" s="24">
        <f>L1239+N1239-INDEX(표5[#All],MATCH(B1239,표5[[#All],[잉크]],0),5)</f>
        <v>0</v>
      </c>
      <c r="Q1239" s="21" t="str">
        <f>IFERROR(P1239/INDEX(표5[#All],MATCH(B1239,표5[[#All],[잉크]],0),11),"")</f>
        <v/>
      </c>
      <c r="R1239" s="542"/>
      <c r="S1239" s="25" t="str">
        <f>IF(ISBLANK(R1239),"",INDEX(호기!$A$1:$B$657,MATCH('생산계획(잉크)'!B1691,호기!$A$1:$A$657,0),2))</f>
        <v/>
      </c>
      <c r="T1239" s="24">
        <f>P1239+R1239-INDEX(표5[#All],MATCH(B1239,표5[[#All],[잉크]],0),5)</f>
        <v>0</v>
      </c>
      <c r="U1239" s="21" t="str">
        <f>IFERROR(T1239/INDEX(표5[#All],MATCH(B1239,표5[[#All],[잉크]],0),14),"")</f>
        <v/>
      </c>
      <c r="V1239" s="542"/>
      <c r="W1239" s="23" t="str">
        <f>IF(ISBLANK(V1239),"",INDEX(호기!$A$1:$B$657,MATCH('생산계획(잉크)'!B1691,호기!$A$1:$A$657,0),2))</f>
        <v/>
      </c>
      <c r="X1239" s="24">
        <f>T1239+V1239-INDEX(표5[#All],MATCH(B1239,표5[[#All],[잉크]],0),5)</f>
        <v>0</v>
      </c>
      <c r="Y1239" s="21" t="str">
        <f>IFERROR(X1239/INDEX(표5[#All],MATCH(B1239,표5[[#All],[잉크]],0),17),"")</f>
        <v/>
      </c>
      <c r="Z1239" s="23"/>
      <c r="AA1239" s="23" t="str">
        <f>IF(ISBLANK(Z1239),"",INDEX(호기!$A$1:$B$657,MATCH('생산계획(잉크)'!B1691,호기!$A$1:$A$657,0),2))</f>
        <v/>
      </c>
      <c r="AB1239" s="24">
        <f>X1239+Z1239-INDEX(표5[#All],MATCH(B1239,표5[[#All],[잉크]],0),5)</f>
        <v>0</v>
      </c>
      <c r="AC1239" s="21" t="str">
        <f>IFERROR(AB1239/INDEX(표5[#All],MATCH(B1239,표5[[#All],[잉크]],0),20),"")</f>
        <v/>
      </c>
      <c r="AD1239" s="23"/>
      <c r="AE1239" s="235"/>
      <c r="BB1239" s="472"/>
      <c r="BC1239" s="472"/>
      <c r="BD1239" s="472"/>
      <c r="BE1239" s="472"/>
      <c r="BF1239" s="472"/>
    </row>
    <row r="1240" spans="1:58" s="471" customFormat="1" ht="16.5" customHeight="1" x14ac:dyDescent="0.3">
      <c r="A1240" s="471" t="s">
        <v>4912</v>
      </c>
      <c r="B1240" s="5" t="s">
        <v>5473</v>
      </c>
      <c r="C1240" s="68">
        <v>3</v>
      </c>
      <c r="D1240" s="69">
        <f>IFERROR(C1240/INDEX(표5[#All],MATCH(B1240,표5[[#All],[잉크]],0),2),"")</f>
        <v>3</v>
      </c>
      <c r="E1240" s="22">
        <f>$C1240-INDEX(표5[#All],MATCH(B1240,표5[[#All],[잉크]],0),24)</f>
        <v>-3</v>
      </c>
      <c r="F1240" s="542"/>
      <c r="G1240" s="23" t="str">
        <f>IF(ISBLANK(F1240),"",INDEX(호기!$A$1:$B$657,MATCH('생산계획(잉크)'!B1692,호기!$A$1:$A$657,0),2))</f>
        <v/>
      </c>
      <c r="H1240" s="24">
        <f>C1240+F1240-INDEX(표5[#All],MATCH(B1240,표5[[#All],[잉크]],0),2)</f>
        <v>2</v>
      </c>
      <c r="I1240" s="21">
        <f>IFERROR(H1240/INDEX(표5[#All],MATCH(B1240,표5[[#All],[잉크]],0),5),"")</f>
        <v>1</v>
      </c>
      <c r="J1240" s="542"/>
      <c r="K1240" s="25" t="str">
        <f>IF(ISBLANK(J1240),"",INDEX(호기!$A$1:$B$657,MATCH('생산계획(잉크)'!B1692,호기!$A$1:$A$657,0),2))</f>
        <v/>
      </c>
      <c r="L1240" s="24">
        <f>H1240+J1240-INDEX(표5[#All],MATCH(B1240,표5[[#All],[잉크]],0),5)</f>
        <v>0</v>
      </c>
      <c r="M1240" s="21" t="str">
        <f>IFERROR(L1240/INDEX(표5[#All],MATCH(B1240,표5[[#All],[잉크]],0),8),"")</f>
        <v/>
      </c>
      <c r="N1240" s="542"/>
      <c r="O1240" s="23" t="str">
        <f>IF(ISBLANK(N1240),"",INDEX(호기!$A$1:$B$657,MATCH('생산계획(잉크)'!B1692,호기!$A$1:$A$657,0),2))</f>
        <v/>
      </c>
      <c r="P1240" s="24">
        <f>L1240+N1240-INDEX(표5[#All],MATCH(B1240,표5[[#All],[잉크]],0),5)</f>
        <v>-2</v>
      </c>
      <c r="Q1240" s="21" t="str">
        <f>IFERROR(P1240/INDEX(표5[#All],MATCH(B1240,표5[[#All],[잉크]],0),11),"")</f>
        <v/>
      </c>
      <c r="R1240" s="542"/>
      <c r="S1240" s="25" t="str">
        <f>IF(ISBLANK(R1240),"",INDEX(호기!$A$1:$B$657,MATCH('생산계획(잉크)'!B1692,호기!$A$1:$A$657,0),2))</f>
        <v/>
      </c>
      <c r="T1240" s="24">
        <f>P1240+R1240-INDEX(표5[#All],MATCH(B1240,표5[[#All],[잉크]],0),5)</f>
        <v>-4</v>
      </c>
      <c r="U1240" s="21" t="str">
        <f>IFERROR(T1240/INDEX(표5[#All],MATCH(B1240,표5[[#All],[잉크]],0),14),"")</f>
        <v/>
      </c>
      <c r="V1240" s="542"/>
      <c r="W1240" s="23" t="str">
        <f>IF(ISBLANK(V1240),"",INDEX(호기!$A$1:$B$657,MATCH('생산계획(잉크)'!B1692,호기!$A$1:$A$657,0),2))</f>
        <v/>
      </c>
      <c r="X1240" s="24">
        <f>T1240+V1240-INDEX(표5[#All],MATCH(B1240,표5[[#All],[잉크]],0),5)</f>
        <v>-6</v>
      </c>
      <c r="Y1240" s="21" t="str">
        <f>IFERROR(X1240/INDEX(표5[#All],MATCH(B1240,표5[[#All],[잉크]],0),17),"")</f>
        <v/>
      </c>
      <c r="Z1240" s="23"/>
      <c r="AA1240" s="23" t="str">
        <f>IF(ISBLANK(Z1240),"",INDEX(호기!$A$1:$B$657,MATCH('생산계획(잉크)'!B1692,호기!$A$1:$A$657,0),2))</f>
        <v/>
      </c>
      <c r="AB1240" s="24">
        <f>X1240+Z1240-INDEX(표5[#All],MATCH(B1240,표5[[#All],[잉크]],0),5)</f>
        <v>-8</v>
      </c>
      <c r="AC1240" s="21" t="str">
        <f>IFERROR(AB1240/INDEX(표5[#All],MATCH(B1240,표5[[#All],[잉크]],0),20),"")</f>
        <v/>
      </c>
      <c r="AD1240" s="23"/>
      <c r="AE1240" s="235"/>
      <c r="BB1240" s="472"/>
      <c r="BC1240" s="472"/>
      <c r="BD1240" s="472"/>
      <c r="BE1240" s="472"/>
      <c r="BF1240" s="472"/>
    </row>
    <row r="1241" spans="1:58" s="471" customFormat="1" ht="16.5" customHeight="1" x14ac:dyDescent="0.3">
      <c r="A1241" s="471" t="s">
        <v>4912</v>
      </c>
      <c r="B1241" s="5" t="s">
        <v>5474</v>
      </c>
      <c r="C1241" s="68">
        <v>3</v>
      </c>
      <c r="D1241" s="69">
        <f>IFERROR(C1241/INDEX(표5[#All],MATCH(B1241,표5[[#All],[잉크]],0),2),"")</f>
        <v>3</v>
      </c>
      <c r="E1241" s="22">
        <f>$C1241-INDEX(표5[#All],MATCH(B1241,표5[[#All],[잉크]],0),24)</f>
        <v>-3</v>
      </c>
      <c r="F1241" s="542"/>
      <c r="G1241" s="23" t="str">
        <f>IF(ISBLANK(F1241),"",INDEX(호기!$A$1:$B$657,MATCH('생산계획(잉크)'!B1693,호기!$A$1:$A$657,0),2))</f>
        <v/>
      </c>
      <c r="H1241" s="24">
        <f>C1241+F1241-INDEX(표5[#All],MATCH(B1241,표5[[#All],[잉크]],0),2)</f>
        <v>2</v>
      </c>
      <c r="I1241" s="21">
        <f>IFERROR(H1241/INDEX(표5[#All],MATCH(B1241,표5[[#All],[잉크]],0),5),"")</f>
        <v>1</v>
      </c>
      <c r="J1241" s="542"/>
      <c r="K1241" s="25" t="str">
        <f>IF(ISBLANK(J1241),"",INDEX(호기!$A$1:$B$657,MATCH('생산계획(잉크)'!B1693,호기!$A$1:$A$657,0),2))</f>
        <v/>
      </c>
      <c r="L1241" s="24">
        <f>H1241+J1241-INDEX(표5[#All],MATCH(B1241,표5[[#All],[잉크]],0),5)</f>
        <v>0</v>
      </c>
      <c r="M1241" s="21" t="str">
        <f>IFERROR(L1241/INDEX(표5[#All],MATCH(B1241,표5[[#All],[잉크]],0),8),"")</f>
        <v/>
      </c>
      <c r="N1241" s="542"/>
      <c r="O1241" s="23" t="str">
        <f>IF(ISBLANK(N1241),"",INDEX(호기!$A$1:$B$657,MATCH('생산계획(잉크)'!B1693,호기!$A$1:$A$657,0),2))</f>
        <v/>
      </c>
      <c r="P1241" s="24">
        <f>L1241+N1241-INDEX(표5[#All],MATCH(B1241,표5[[#All],[잉크]],0),5)</f>
        <v>-2</v>
      </c>
      <c r="Q1241" s="21" t="str">
        <f>IFERROR(P1241/INDEX(표5[#All],MATCH(B1241,표5[[#All],[잉크]],0),11),"")</f>
        <v/>
      </c>
      <c r="R1241" s="542"/>
      <c r="S1241" s="25" t="str">
        <f>IF(ISBLANK(R1241),"",INDEX(호기!$A$1:$B$657,MATCH('생산계획(잉크)'!B1693,호기!$A$1:$A$657,0),2))</f>
        <v/>
      </c>
      <c r="T1241" s="24">
        <f>P1241+R1241-INDEX(표5[#All],MATCH(B1241,표5[[#All],[잉크]],0),5)</f>
        <v>-4</v>
      </c>
      <c r="U1241" s="21" t="str">
        <f>IFERROR(T1241/INDEX(표5[#All],MATCH(B1241,표5[[#All],[잉크]],0),14),"")</f>
        <v/>
      </c>
      <c r="V1241" s="542"/>
      <c r="W1241" s="23" t="str">
        <f>IF(ISBLANK(V1241),"",INDEX(호기!$A$1:$B$657,MATCH('생산계획(잉크)'!B1693,호기!$A$1:$A$657,0),2))</f>
        <v/>
      </c>
      <c r="X1241" s="24">
        <f>T1241+V1241-INDEX(표5[#All],MATCH(B1241,표5[[#All],[잉크]],0),5)</f>
        <v>-6</v>
      </c>
      <c r="Y1241" s="21" t="str">
        <f>IFERROR(X1241/INDEX(표5[#All],MATCH(B1241,표5[[#All],[잉크]],0),17),"")</f>
        <v/>
      </c>
      <c r="Z1241" s="23"/>
      <c r="AA1241" s="23" t="str">
        <f>IF(ISBLANK(Z1241),"",INDEX(호기!$A$1:$B$657,MATCH('생산계획(잉크)'!B1693,호기!$A$1:$A$657,0),2))</f>
        <v/>
      </c>
      <c r="AB1241" s="24">
        <f>X1241+Z1241-INDEX(표5[#All],MATCH(B1241,표5[[#All],[잉크]],0),5)</f>
        <v>-8</v>
      </c>
      <c r="AC1241" s="21" t="str">
        <f>IFERROR(AB1241/INDEX(표5[#All],MATCH(B1241,표5[[#All],[잉크]],0),20),"")</f>
        <v/>
      </c>
      <c r="AD1241" s="23"/>
      <c r="AE1241" s="235"/>
      <c r="BB1241" s="472"/>
      <c r="BC1241" s="472"/>
      <c r="BD1241" s="472"/>
      <c r="BE1241" s="472"/>
      <c r="BF1241" s="472"/>
    </row>
    <row r="1242" spans="1:58" s="471" customFormat="1" ht="16.5" hidden="1" customHeight="1" x14ac:dyDescent="0.3">
      <c r="A1242" s="471" t="s">
        <v>4912</v>
      </c>
      <c r="B1242" s="5" t="s">
        <v>5523</v>
      </c>
      <c r="C1242" s="68"/>
      <c r="D1242" s="69" t="str">
        <f>IFERROR(C1242/INDEX(표5[#All],MATCH(B1242,표5[[#All],[잉크]],0),2),"")</f>
        <v/>
      </c>
      <c r="E1242" s="22">
        <f>$C1242-INDEX(표5[#All],MATCH(B1242,표5[[#All],[잉크]],0),24)</f>
        <v>0</v>
      </c>
      <c r="F1242" s="542"/>
      <c r="G1242" s="23" t="str">
        <f>IF(ISBLANK(F1242),"",INDEX(호기!$A$1:$B$657,MATCH('생산계획(잉크)'!B1694,호기!$A$1:$A$657,0),2))</f>
        <v/>
      </c>
      <c r="H1242" s="24">
        <f>C1242+F1242-INDEX(표5[#All],MATCH(B1242,표5[[#All],[잉크]],0),2)</f>
        <v>0</v>
      </c>
      <c r="I1242" s="21" t="str">
        <f>IFERROR(H1242/INDEX(표5[#All],MATCH(B1242,표5[[#All],[잉크]],0),5),"")</f>
        <v/>
      </c>
      <c r="J1242" s="542"/>
      <c r="K1242" s="25" t="str">
        <f>IF(ISBLANK(J1242),"",INDEX(호기!$A$1:$B$657,MATCH('생산계획(잉크)'!B1694,호기!$A$1:$A$657,0),2))</f>
        <v/>
      </c>
      <c r="L1242" s="24">
        <f>H1242+J1242-INDEX(표5[#All],MATCH(B1242,표5[[#All],[잉크]],0),5)</f>
        <v>0</v>
      </c>
      <c r="M1242" s="21" t="str">
        <f>IFERROR(L1242/INDEX(표5[#All],MATCH(B1242,표5[[#All],[잉크]],0),8),"")</f>
        <v/>
      </c>
      <c r="N1242" s="542"/>
      <c r="O1242" s="23" t="str">
        <f>IF(ISBLANK(N1242),"",INDEX(호기!$A$1:$B$657,MATCH('생산계획(잉크)'!B1694,호기!$A$1:$A$657,0),2))</f>
        <v/>
      </c>
      <c r="P1242" s="24">
        <f>L1242+N1242-INDEX(표5[#All],MATCH(B1242,표5[[#All],[잉크]],0),5)</f>
        <v>0</v>
      </c>
      <c r="Q1242" s="21" t="str">
        <f>IFERROR(P1242/INDEX(표5[#All],MATCH(B1242,표5[[#All],[잉크]],0),11),"")</f>
        <v/>
      </c>
      <c r="R1242" s="542"/>
      <c r="S1242" s="25" t="str">
        <f>IF(ISBLANK(R1242),"",INDEX(호기!$A$1:$B$657,MATCH('생산계획(잉크)'!B1694,호기!$A$1:$A$657,0),2))</f>
        <v/>
      </c>
      <c r="T1242" s="24">
        <f>P1242+R1242-INDEX(표5[#All],MATCH(B1242,표5[[#All],[잉크]],0),5)</f>
        <v>0</v>
      </c>
      <c r="U1242" s="21" t="str">
        <f>IFERROR(T1242/INDEX(표5[#All],MATCH(B1242,표5[[#All],[잉크]],0),14),"")</f>
        <v/>
      </c>
      <c r="V1242" s="542"/>
      <c r="W1242" s="23" t="str">
        <f>IF(ISBLANK(V1242),"",INDEX(호기!$A$1:$B$657,MATCH('생산계획(잉크)'!B1694,호기!$A$1:$A$657,0),2))</f>
        <v/>
      </c>
      <c r="X1242" s="24">
        <f>T1242+V1242-INDEX(표5[#All],MATCH(B1242,표5[[#All],[잉크]],0),5)</f>
        <v>0</v>
      </c>
      <c r="Y1242" s="21" t="str">
        <f>IFERROR(X1242/INDEX(표5[#All],MATCH(B1242,표5[[#All],[잉크]],0),17),"")</f>
        <v/>
      </c>
      <c r="Z1242" s="23"/>
      <c r="AA1242" s="23" t="str">
        <f>IF(ISBLANK(Z1242),"",INDEX(호기!$A$1:$B$657,MATCH('생산계획(잉크)'!B1694,호기!$A$1:$A$657,0),2))</f>
        <v/>
      </c>
      <c r="AB1242" s="24">
        <f>X1242+Z1242-INDEX(표5[#All],MATCH(B1242,표5[[#All],[잉크]],0),5)</f>
        <v>0</v>
      </c>
      <c r="AC1242" s="21" t="str">
        <f>IFERROR(AB1242/INDEX(표5[#All],MATCH(B1242,표5[[#All],[잉크]],0),20),"")</f>
        <v/>
      </c>
      <c r="AD1242" s="23"/>
      <c r="AE1242" s="235"/>
      <c r="BB1242" s="472"/>
      <c r="BC1242" s="472"/>
      <c r="BD1242" s="472"/>
      <c r="BE1242" s="472"/>
      <c r="BF1242" s="472"/>
    </row>
    <row r="1243" spans="1:58" s="471" customFormat="1" ht="16.5" hidden="1" customHeight="1" x14ac:dyDescent="0.3">
      <c r="A1243" s="471" t="s">
        <v>4912</v>
      </c>
      <c r="B1243" s="5" t="s">
        <v>5524</v>
      </c>
      <c r="C1243" s="68"/>
      <c r="D1243" s="69" t="str">
        <f>IFERROR(C1243/INDEX(표5[#All],MATCH(B1243,표5[[#All],[잉크]],0),2),"")</f>
        <v/>
      </c>
      <c r="E1243" s="22">
        <f>$C1243-INDEX(표5[#All],MATCH(B1243,표5[[#All],[잉크]],0),24)</f>
        <v>0</v>
      </c>
      <c r="F1243" s="542"/>
      <c r="G1243" s="23" t="str">
        <f>IF(ISBLANK(F1243),"",INDEX(호기!$A$1:$B$657,MATCH('생산계획(잉크)'!B1695,호기!$A$1:$A$657,0),2))</f>
        <v/>
      </c>
      <c r="H1243" s="24">
        <f>C1243+F1243-INDEX(표5[#All],MATCH(B1243,표5[[#All],[잉크]],0),2)</f>
        <v>0</v>
      </c>
      <c r="I1243" s="21" t="str">
        <f>IFERROR(H1243/INDEX(표5[#All],MATCH(B1243,표5[[#All],[잉크]],0),5),"")</f>
        <v/>
      </c>
      <c r="J1243" s="542"/>
      <c r="K1243" s="25" t="str">
        <f>IF(ISBLANK(J1243),"",INDEX(호기!$A$1:$B$657,MATCH('생산계획(잉크)'!B1695,호기!$A$1:$A$657,0),2))</f>
        <v/>
      </c>
      <c r="L1243" s="24">
        <f>H1243+J1243-INDEX(표5[#All],MATCH(B1243,표5[[#All],[잉크]],0),5)</f>
        <v>0</v>
      </c>
      <c r="M1243" s="21" t="str">
        <f>IFERROR(L1243/INDEX(표5[#All],MATCH(B1243,표5[[#All],[잉크]],0),8),"")</f>
        <v/>
      </c>
      <c r="N1243" s="542"/>
      <c r="O1243" s="23" t="str">
        <f>IF(ISBLANK(N1243),"",INDEX(호기!$A$1:$B$657,MATCH('생산계획(잉크)'!B1695,호기!$A$1:$A$657,0),2))</f>
        <v/>
      </c>
      <c r="P1243" s="24">
        <f>L1243+N1243-INDEX(표5[#All],MATCH(B1243,표5[[#All],[잉크]],0),5)</f>
        <v>0</v>
      </c>
      <c r="Q1243" s="21" t="str">
        <f>IFERROR(P1243/INDEX(표5[#All],MATCH(B1243,표5[[#All],[잉크]],0),11),"")</f>
        <v/>
      </c>
      <c r="R1243" s="542"/>
      <c r="S1243" s="25" t="str">
        <f>IF(ISBLANK(R1243),"",INDEX(호기!$A$1:$B$657,MATCH('생산계획(잉크)'!B1695,호기!$A$1:$A$657,0),2))</f>
        <v/>
      </c>
      <c r="T1243" s="24">
        <f>P1243+R1243-INDEX(표5[#All],MATCH(B1243,표5[[#All],[잉크]],0),5)</f>
        <v>0</v>
      </c>
      <c r="U1243" s="21" t="str">
        <f>IFERROR(T1243/INDEX(표5[#All],MATCH(B1243,표5[[#All],[잉크]],0),14),"")</f>
        <v/>
      </c>
      <c r="V1243" s="542"/>
      <c r="W1243" s="23" t="str">
        <f>IF(ISBLANK(V1243),"",INDEX(호기!$A$1:$B$657,MATCH('생산계획(잉크)'!B1695,호기!$A$1:$A$657,0),2))</f>
        <v/>
      </c>
      <c r="X1243" s="24">
        <f>T1243+V1243-INDEX(표5[#All],MATCH(B1243,표5[[#All],[잉크]],0),5)</f>
        <v>0</v>
      </c>
      <c r="Y1243" s="21" t="str">
        <f>IFERROR(X1243/INDEX(표5[#All],MATCH(B1243,표5[[#All],[잉크]],0),17),"")</f>
        <v/>
      </c>
      <c r="Z1243" s="23"/>
      <c r="AA1243" s="23" t="str">
        <f>IF(ISBLANK(Z1243),"",INDEX(호기!$A$1:$B$657,MATCH('생산계획(잉크)'!B1695,호기!$A$1:$A$657,0),2))</f>
        <v/>
      </c>
      <c r="AB1243" s="24">
        <f>X1243+Z1243-INDEX(표5[#All],MATCH(B1243,표5[[#All],[잉크]],0),5)</f>
        <v>0</v>
      </c>
      <c r="AC1243" s="21" t="str">
        <f>IFERROR(AB1243/INDEX(표5[#All],MATCH(B1243,표5[[#All],[잉크]],0),20),"")</f>
        <v/>
      </c>
      <c r="AD1243" s="23"/>
      <c r="AE1243" s="235"/>
      <c r="BB1243" s="472"/>
      <c r="BC1243" s="472"/>
      <c r="BD1243" s="472"/>
      <c r="BE1243" s="472"/>
      <c r="BF1243" s="472"/>
    </row>
    <row r="1244" spans="1:58" s="471" customFormat="1" ht="16.5" hidden="1" customHeight="1" x14ac:dyDescent="0.3">
      <c r="A1244" s="471" t="s">
        <v>4912</v>
      </c>
      <c r="B1244" s="5" t="s">
        <v>5521</v>
      </c>
      <c r="C1244" s="68"/>
      <c r="D1244" s="69" t="str">
        <f>IFERROR(C1244/INDEX(표5[#All],MATCH(B1244,표5[[#All],[잉크]],0),2),"")</f>
        <v/>
      </c>
      <c r="E1244" s="22">
        <f>$C1244-INDEX(표5[#All],MATCH(B1244,표5[[#All],[잉크]],0),24)</f>
        <v>0</v>
      </c>
      <c r="F1244" s="542"/>
      <c r="G1244" s="23" t="str">
        <f>IF(ISBLANK(F1244),"",INDEX(호기!$A$1:$B$657,MATCH('생산계획(잉크)'!B1696,호기!$A$1:$A$657,0),2))</f>
        <v/>
      </c>
      <c r="H1244" s="24">
        <f>C1244+F1244-INDEX(표5[#All],MATCH(B1244,표5[[#All],[잉크]],0),2)</f>
        <v>0</v>
      </c>
      <c r="I1244" s="21" t="str">
        <f>IFERROR(H1244/INDEX(표5[#All],MATCH(B1244,표5[[#All],[잉크]],0),5),"")</f>
        <v/>
      </c>
      <c r="J1244" s="542"/>
      <c r="K1244" s="25" t="str">
        <f>IF(ISBLANK(J1244),"",INDEX(호기!$A$1:$B$657,MATCH('생산계획(잉크)'!B1696,호기!$A$1:$A$657,0),2))</f>
        <v/>
      </c>
      <c r="L1244" s="24">
        <f>H1244+J1244-INDEX(표5[#All],MATCH(B1244,표5[[#All],[잉크]],0),5)</f>
        <v>0</v>
      </c>
      <c r="M1244" s="21" t="str">
        <f>IFERROR(L1244/INDEX(표5[#All],MATCH(B1244,표5[[#All],[잉크]],0),8),"")</f>
        <v/>
      </c>
      <c r="N1244" s="542"/>
      <c r="O1244" s="23" t="str">
        <f>IF(ISBLANK(N1244),"",INDEX(호기!$A$1:$B$657,MATCH('생산계획(잉크)'!B1696,호기!$A$1:$A$657,0),2))</f>
        <v/>
      </c>
      <c r="P1244" s="24">
        <f>L1244+N1244-INDEX(표5[#All],MATCH(B1244,표5[[#All],[잉크]],0),5)</f>
        <v>0</v>
      </c>
      <c r="Q1244" s="21" t="str">
        <f>IFERROR(P1244/INDEX(표5[#All],MATCH(B1244,표5[[#All],[잉크]],0),11),"")</f>
        <v/>
      </c>
      <c r="R1244" s="542"/>
      <c r="S1244" s="25" t="str">
        <f>IF(ISBLANK(R1244),"",INDEX(호기!$A$1:$B$657,MATCH('생산계획(잉크)'!B1696,호기!$A$1:$A$657,0),2))</f>
        <v/>
      </c>
      <c r="T1244" s="24">
        <f>P1244+R1244-INDEX(표5[#All],MATCH(B1244,표5[[#All],[잉크]],0),5)</f>
        <v>0</v>
      </c>
      <c r="U1244" s="21" t="str">
        <f>IFERROR(T1244/INDEX(표5[#All],MATCH(B1244,표5[[#All],[잉크]],0),14),"")</f>
        <v/>
      </c>
      <c r="V1244" s="542"/>
      <c r="W1244" s="23" t="str">
        <f>IF(ISBLANK(V1244),"",INDEX(호기!$A$1:$B$657,MATCH('생산계획(잉크)'!B1696,호기!$A$1:$A$657,0),2))</f>
        <v/>
      </c>
      <c r="X1244" s="24">
        <f>T1244+V1244-INDEX(표5[#All],MATCH(B1244,표5[[#All],[잉크]],0),5)</f>
        <v>0</v>
      </c>
      <c r="Y1244" s="21" t="str">
        <f>IFERROR(X1244/INDEX(표5[#All],MATCH(B1244,표5[[#All],[잉크]],0),17),"")</f>
        <v/>
      </c>
      <c r="Z1244" s="23"/>
      <c r="AA1244" s="23" t="str">
        <f>IF(ISBLANK(Z1244),"",INDEX(호기!$A$1:$B$657,MATCH('생산계획(잉크)'!B1696,호기!$A$1:$A$657,0),2))</f>
        <v/>
      </c>
      <c r="AB1244" s="24">
        <f>X1244+Z1244-INDEX(표5[#All],MATCH(B1244,표5[[#All],[잉크]],0),5)</f>
        <v>0</v>
      </c>
      <c r="AC1244" s="21" t="str">
        <f>IFERROR(AB1244/INDEX(표5[#All],MATCH(B1244,표5[[#All],[잉크]],0),20),"")</f>
        <v/>
      </c>
      <c r="AD1244" s="23"/>
      <c r="AE1244" s="235"/>
      <c r="BB1244" s="472"/>
      <c r="BC1244" s="472"/>
      <c r="BD1244" s="472"/>
      <c r="BE1244" s="472"/>
      <c r="BF1244" s="472"/>
    </row>
    <row r="1245" spans="1:58" s="471" customFormat="1" ht="16.5" customHeight="1" x14ac:dyDescent="0.3">
      <c r="A1245" s="471" t="s">
        <v>4912</v>
      </c>
      <c r="B1245" s="5" t="s">
        <v>5526</v>
      </c>
      <c r="C1245" s="68">
        <v>5</v>
      </c>
      <c r="D1245" s="69">
        <f>IFERROR(C1245/INDEX(표5[#All],MATCH(B1245,표5[[#All],[잉크]],0),2),"")</f>
        <v>2.5</v>
      </c>
      <c r="E1245" s="22">
        <f>$C1245-INDEX(표5[#All],MATCH(B1245,표5[[#All],[잉크]],0),24)</f>
        <v>-3</v>
      </c>
      <c r="F1245" s="542"/>
      <c r="G1245" s="23" t="str">
        <f>IF(ISBLANK(F1245),"",INDEX(호기!$A$1:$B$657,MATCH('생산계획(잉크)'!B1697,호기!$A$1:$A$657,0),2))</f>
        <v/>
      </c>
      <c r="H1245" s="24">
        <f>C1245+F1245-INDEX(표5[#All],MATCH(B1245,표5[[#All],[잉크]],0),2)+2</f>
        <v>5</v>
      </c>
      <c r="I1245" s="21">
        <f>IFERROR(H1245/INDEX(표5[#All],MATCH(B1245,표5[[#All],[잉크]],0),5),"")</f>
        <v>2.5</v>
      </c>
      <c r="J1245" s="542"/>
      <c r="K1245" s="25" t="str">
        <f>IF(ISBLANK(J1245),"",INDEX(호기!$A$1:$B$657,MATCH('생산계획(잉크)'!B1697,호기!$A$1:$A$657,0),2))</f>
        <v/>
      </c>
      <c r="L1245" s="24">
        <f>H1245+J1245-INDEX(표5[#All],MATCH(B1245,표5[[#All],[잉크]],0),5)</f>
        <v>3</v>
      </c>
      <c r="M1245" s="21" t="str">
        <f>IFERROR(L1245/INDEX(표5[#All],MATCH(B1245,표5[[#All],[잉크]],0),8),"")</f>
        <v/>
      </c>
      <c r="N1245" s="542"/>
      <c r="O1245" s="23" t="str">
        <f>IF(ISBLANK(N1245),"",INDEX(호기!$A$1:$B$657,MATCH('생산계획(잉크)'!B1697,호기!$A$1:$A$657,0),2))</f>
        <v/>
      </c>
      <c r="P1245" s="24">
        <f>L1245+N1245-INDEX(표5[#All],MATCH(B1245,표5[[#All],[잉크]],0),5)</f>
        <v>1</v>
      </c>
      <c r="Q1245" s="21" t="str">
        <f>IFERROR(P1245/INDEX(표5[#All],MATCH(B1245,표5[[#All],[잉크]],0),11),"")</f>
        <v/>
      </c>
      <c r="R1245" s="542"/>
      <c r="S1245" s="25" t="str">
        <f>IF(ISBLANK(R1245),"",INDEX(호기!$A$1:$B$657,MATCH('생산계획(잉크)'!B1697,호기!$A$1:$A$657,0),2))</f>
        <v/>
      </c>
      <c r="T1245" s="24">
        <f>P1245+R1245-INDEX(표5[#All],MATCH(B1245,표5[[#All],[잉크]],0),5)</f>
        <v>-1</v>
      </c>
      <c r="U1245" s="21" t="str">
        <f>IFERROR(T1245/INDEX(표5[#All],MATCH(B1245,표5[[#All],[잉크]],0),14),"")</f>
        <v/>
      </c>
      <c r="V1245" s="542"/>
      <c r="W1245" s="23" t="str">
        <f>IF(ISBLANK(V1245),"",INDEX(호기!$A$1:$B$657,MATCH('생산계획(잉크)'!B1697,호기!$A$1:$A$657,0),2))</f>
        <v/>
      </c>
      <c r="X1245" s="24">
        <f>T1245+V1245-INDEX(표5[#All],MATCH(B1245,표5[[#All],[잉크]],0),5)</f>
        <v>-3</v>
      </c>
      <c r="Y1245" s="21" t="str">
        <f>IFERROR(X1245/INDEX(표5[#All],MATCH(B1245,표5[[#All],[잉크]],0),17),"")</f>
        <v/>
      </c>
      <c r="Z1245" s="23"/>
      <c r="AA1245" s="23" t="str">
        <f>IF(ISBLANK(Z1245),"",INDEX(호기!$A$1:$B$657,MATCH('생산계획(잉크)'!B1697,호기!$A$1:$A$657,0),2))</f>
        <v/>
      </c>
      <c r="AB1245" s="24">
        <f>X1245+Z1245-INDEX(표5[#All],MATCH(B1245,표5[[#All],[잉크]],0),5)</f>
        <v>-5</v>
      </c>
      <c r="AC1245" s="21" t="str">
        <f>IFERROR(AB1245/INDEX(표5[#All],MATCH(B1245,표5[[#All],[잉크]],0),20),"")</f>
        <v/>
      </c>
      <c r="AD1245" s="23"/>
      <c r="AE1245" s="235"/>
      <c r="BB1245" s="472"/>
      <c r="BC1245" s="472"/>
      <c r="BD1245" s="472"/>
      <c r="BE1245" s="472"/>
      <c r="BF1245" s="472"/>
    </row>
    <row r="1246" spans="1:58" s="471" customFormat="1" ht="16.5" customHeight="1" x14ac:dyDescent="0.3">
      <c r="A1246" s="471" t="s">
        <v>4912</v>
      </c>
      <c r="B1246" s="5" t="s">
        <v>5527</v>
      </c>
      <c r="C1246" s="68">
        <v>5</v>
      </c>
      <c r="D1246" s="69">
        <f>IFERROR(C1246/INDEX(표5[#All],MATCH(B1246,표5[[#All],[잉크]],0),2),"")</f>
        <v>2.5</v>
      </c>
      <c r="E1246" s="22">
        <f>$C1246-INDEX(표5[#All],MATCH(B1246,표5[[#All],[잉크]],0),24)</f>
        <v>-3</v>
      </c>
      <c r="F1246" s="542"/>
      <c r="G1246" s="23" t="str">
        <f>IF(ISBLANK(F1246),"",INDEX(호기!$A$1:$B$657,MATCH('생산계획(잉크)'!B1698,호기!$A$1:$A$657,0),2))</f>
        <v/>
      </c>
      <c r="H1246" s="24">
        <f>C1246+F1246-INDEX(표5[#All],MATCH(B1246,표5[[#All],[잉크]],0),2)</f>
        <v>3</v>
      </c>
      <c r="I1246" s="21">
        <f>IFERROR(H1246/INDEX(표5[#All],MATCH(B1246,표5[[#All],[잉크]],0),5),"")</f>
        <v>1.5</v>
      </c>
      <c r="J1246" s="542"/>
      <c r="K1246" s="25" t="str">
        <f>IF(ISBLANK(J1246),"",INDEX(호기!$A$1:$B$657,MATCH('생산계획(잉크)'!B1698,호기!$A$1:$A$657,0),2))</f>
        <v/>
      </c>
      <c r="L1246" s="24">
        <f>H1246+J1246-INDEX(표5[#All],MATCH(B1246,표5[[#All],[잉크]],0),5)</f>
        <v>1</v>
      </c>
      <c r="M1246" s="21" t="str">
        <f>IFERROR(L1246/INDEX(표5[#All],MATCH(B1246,표5[[#All],[잉크]],0),8),"")</f>
        <v/>
      </c>
      <c r="N1246" s="542"/>
      <c r="O1246" s="23" t="str">
        <f>IF(ISBLANK(N1246),"",INDEX(호기!$A$1:$B$657,MATCH('생산계획(잉크)'!B1698,호기!$A$1:$A$657,0),2))</f>
        <v/>
      </c>
      <c r="P1246" s="24">
        <f>L1246+N1246-INDEX(표5[#All],MATCH(B1246,표5[[#All],[잉크]],0),5)</f>
        <v>-1</v>
      </c>
      <c r="Q1246" s="21" t="str">
        <f>IFERROR(P1246/INDEX(표5[#All],MATCH(B1246,표5[[#All],[잉크]],0),11),"")</f>
        <v/>
      </c>
      <c r="R1246" s="542"/>
      <c r="S1246" s="25" t="str">
        <f>IF(ISBLANK(R1246),"",INDEX(호기!$A$1:$B$657,MATCH('생산계획(잉크)'!B1698,호기!$A$1:$A$657,0),2))</f>
        <v/>
      </c>
      <c r="T1246" s="24">
        <f>P1246+R1246-INDEX(표5[#All],MATCH(B1246,표5[[#All],[잉크]],0),5)</f>
        <v>-3</v>
      </c>
      <c r="U1246" s="21" t="str">
        <f>IFERROR(T1246/INDEX(표5[#All],MATCH(B1246,표5[[#All],[잉크]],0),14),"")</f>
        <v/>
      </c>
      <c r="V1246" s="542"/>
      <c r="W1246" s="23" t="str">
        <f>IF(ISBLANK(V1246),"",INDEX(호기!$A$1:$B$657,MATCH('생산계획(잉크)'!B1698,호기!$A$1:$A$657,0),2))</f>
        <v/>
      </c>
      <c r="X1246" s="24">
        <f>T1246+V1246-INDEX(표5[#All],MATCH(B1246,표5[[#All],[잉크]],0),5)</f>
        <v>-5</v>
      </c>
      <c r="Y1246" s="21" t="str">
        <f>IFERROR(X1246/INDEX(표5[#All],MATCH(B1246,표5[[#All],[잉크]],0),17),"")</f>
        <v/>
      </c>
      <c r="Z1246" s="23"/>
      <c r="AA1246" s="23" t="str">
        <f>IF(ISBLANK(Z1246),"",INDEX(호기!$A$1:$B$657,MATCH('생산계획(잉크)'!B1698,호기!$A$1:$A$657,0),2))</f>
        <v/>
      </c>
      <c r="AB1246" s="24">
        <f>X1246+Z1246-INDEX(표5[#All],MATCH(B1246,표5[[#All],[잉크]],0),5)</f>
        <v>-7</v>
      </c>
      <c r="AC1246" s="21" t="str">
        <f>IFERROR(AB1246/INDEX(표5[#All],MATCH(B1246,표5[[#All],[잉크]],0),20),"")</f>
        <v/>
      </c>
      <c r="AD1246" s="23"/>
      <c r="AE1246" s="235"/>
      <c r="BB1246" s="472"/>
      <c r="BC1246" s="472"/>
      <c r="BD1246" s="472"/>
      <c r="BE1246" s="472"/>
      <c r="BF1246" s="472"/>
    </row>
    <row r="1247" spans="1:58" s="471" customFormat="1" ht="16.5" hidden="1" customHeight="1" x14ac:dyDescent="0.3">
      <c r="A1247" s="471" t="s">
        <v>4912</v>
      </c>
      <c r="B1247" s="5" t="s">
        <v>5535</v>
      </c>
      <c r="C1247" s="68"/>
      <c r="D1247" s="69" t="str">
        <f>IFERROR(C1247/INDEX(표5[#All],MATCH(B1247,표5[[#All],[잉크]],0),2),"")</f>
        <v/>
      </c>
      <c r="E1247" s="22">
        <f>$C1247-INDEX(표5[#All],MATCH(B1247,표5[[#All],[잉크]],0),24)</f>
        <v>0</v>
      </c>
      <c r="F1247" s="542"/>
      <c r="G1247" s="23" t="str">
        <f>IF(ISBLANK(F1247),"",INDEX(호기!$A$1:$B$657,MATCH('생산계획(잉크)'!B1699,호기!$A$1:$A$657,0),2))</f>
        <v/>
      </c>
      <c r="H1247" s="24">
        <f>C1247+F1247-INDEX(표5[#All],MATCH(B1247,표5[[#All],[잉크]],0),2)</f>
        <v>0</v>
      </c>
      <c r="I1247" s="21" t="str">
        <f>IFERROR(H1247/INDEX(표5[#All],MATCH(B1247,표5[[#All],[잉크]],0),5),"")</f>
        <v/>
      </c>
      <c r="J1247" s="542"/>
      <c r="K1247" s="25" t="str">
        <f>IF(ISBLANK(J1247),"",INDEX(호기!$A$1:$B$657,MATCH('생산계획(잉크)'!B1699,호기!$A$1:$A$657,0),2))</f>
        <v/>
      </c>
      <c r="L1247" s="24">
        <f>H1247+J1247-INDEX(표5[#All],MATCH(B1247,표5[[#All],[잉크]],0),5)</f>
        <v>0</v>
      </c>
      <c r="M1247" s="21" t="str">
        <f>IFERROR(L1247/INDEX(표5[#All],MATCH(B1247,표5[[#All],[잉크]],0),8),"")</f>
        <v/>
      </c>
      <c r="N1247" s="542"/>
      <c r="O1247" s="23" t="str">
        <f>IF(ISBLANK(N1247),"",INDEX(호기!$A$1:$B$657,MATCH('생산계획(잉크)'!B1699,호기!$A$1:$A$657,0),2))</f>
        <v/>
      </c>
      <c r="P1247" s="24">
        <f>L1247+N1247-INDEX(표5[#All],MATCH(B1247,표5[[#All],[잉크]],0),5)</f>
        <v>0</v>
      </c>
      <c r="Q1247" s="21" t="str">
        <f>IFERROR(P1247/INDEX(표5[#All],MATCH(B1247,표5[[#All],[잉크]],0),11),"")</f>
        <v/>
      </c>
      <c r="R1247" s="542"/>
      <c r="S1247" s="25" t="str">
        <f>IF(ISBLANK(R1247),"",INDEX(호기!$A$1:$B$657,MATCH('생산계획(잉크)'!B1699,호기!$A$1:$A$657,0),2))</f>
        <v/>
      </c>
      <c r="T1247" s="24">
        <f>P1247+R1247-INDEX(표5[#All],MATCH(B1247,표5[[#All],[잉크]],0),5)</f>
        <v>0</v>
      </c>
      <c r="U1247" s="21" t="str">
        <f>IFERROR(T1247/INDEX(표5[#All],MATCH(B1247,표5[[#All],[잉크]],0),14),"")</f>
        <v/>
      </c>
      <c r="V1247" s="542"/>
      <c r="W1247" s="23" t="str">
        <f>IF(ISBLANK(V1247),"",INDEX(호기!$A$1:$B$657,MATCH('생산계획(잉크)'!B1699,호기!$A$1:$A$657,0),2))</f>
        <v/>
      </c>
      <c r="X1247" s="24">
        <f>T1247+V1247-INDEX(표5[#All],MATCH(B1247,표5[[#All],[잉크]],0),5)</f>
        <v>0</v>
      </c>
      <c r="Y1247" s="21" t="str">
        <f>IFERROR(X1247/INDEX(표5[#All],MATCH(B1247,표5[[#All],[잉크]],0),17),"")</f>
        <v/>
      </c>
      <c r="Z1247" s="23"/>
      <c r="AA1247" s="23" t="str">
        <f>IF(ISBLANK(Z1247),"",INDEX(호기!$A$1:$B$657,MATCH('생산계획(잉크)'!B1699,호기!$A$1:$A$657,0),2))</f>
        <v/>
      </c>
      <c r="AB1247" s="24">
        <f>X1247+Z1247-INDEX(표5[#All],MATCH(B1247,표5[[#All],[잉크]],0),5)</f>
        <v>0</v>
      </c>
      <c r="AC1247" s="21" t="str">
        <f>IFERROR(AB1247/INDEX(표5[#All],MATCH(B1247,표5[[#All],[잉크]],0),20),"")</f>
        <v/>
      </c>
      <c r="AD1247" s="23"/>
      <c r="AE1247" s="235"/>
      <c r="BB1247" s="472"/>
      <c r="BC1247" s="472"/>
      <c r="BD1247" s="472"/>
      <c r="BE1247" s="472"/>
      <c r="BF1247" s="472"/>
    </row>
    <row r="1248" spans="1:58" s="471" customFormat="1" ht="16.5" hidden="1" customHeight="1" x14ac:dyDescent="0.3">
      <c r="A1248" s="471" t="s">
        <v>4912</v>
      </c>
      <c r="B1248" s="5" t="s">
        <v>5536</v>
      </c>
      <c r="C1248" s="68"/>
      <c r="D1248" s="69" t="str">
        <f>IFERROR(C1248/INDEX(표5[#All],MATCH(B1248,표5[[#All],[잉크]],0),2),"")</f>
        <v/>
      </c>
      <c r="E1248" s="22">
        <f>$C1248-INDEX(표5[#All],MATCH(B1248,표5[[#All],[잉크]],0),24)</f>
        <v>0</v>
      </c>
      <c r="F1248" s="542"/>
      <c r="G1248" s="23" t="str">
        <f>IF(ISBLANK(F1248),"",INDEX(호기!$A$1:$B$657,MATCH('생산계획(잉크)'!B1700,호기!$A$1:$A$657,0),2))</f>
        <v/>
      </c>
      <c r="H1248" s="24">
        <f>C1248+F1248-INDEX(표5[#All],MATCH(B1248,표5[[#All],[잉크]],0),2)</f>
        <v>0</v>
      </c>
      <c r="I1248" s="21" t="str">
        <f>IFERROR(H1248/INDEX(표5[#All],MATCH(B1248,표5[[#All],[잉크]],0),5),"")</f>
        <v/>
      </c>
      <c r="J1248" s="542"/>
      <c r="K1248" s="25" t="str">
        <f>IF(ISBLANK(J1248),"",INDEX(호기!$A$1:$B$657,MATCH('생산계획(잉크)'!B1700,호기!$A$1:$A$657,0),2))</f>
        <v/>
      </c>
      <c r="L1248" s="24">
        <f>H1248+J1248-INDEX(표5[#All],MATCH(B1248,표5[[#All],[잉크]],0),5)</f>
        <v>0</v>
      </c>
      <c r="M1248" s="21" t="str">
        <f>IFERROR(L1248/INDEX(표5[#All],MATCH(B1248,표5[[#All],[잉크]],0),8),"")</f>
        <v/>
      </c>
      <c r="N1248" s="542"/>
      <c r="O1248" s="23" t="str">
        <f>IF(ISBLANK(N1248),"",INDEX(호기!$A$1:$B$657,MATCH('생산계획(잉크)'!B1700,호기!$A$1:$A$657,0),2))</f>
        <v/>
      </c>
      <c r="P1248" s="24">
        <f>L1248+N1248-INDEX(표5[#All],MATCH(B1248,표5[[#All],[잉크]],0),5)</f>
        <v>0</v>
      </c>
      <c r="Q1248" s="21" t="str">
        <f>IFERROR(P1248/INDEX(표5[#All],MATCH(B1248,표5[[#All],[잉크]],0),11),"")</f>
        <v/>
      </c>
      <c r="R1248" s="542"/>
      <c r="S1248" s="25" t="str">
        <f>IF(ISBLANK(R1248),"",INDEX(호기!$A$1:$B$657,MATCH('생산계획(잉크)'!B1700,호기!$A$1:$A$657,0),2))</f>
        <v/>
      </c>
      <c r="T1248" s="24">
        <f>P1248+R1248-INDEX(표5[#All],MATCH(B1248,표5[[#All],[잉크]],0),5)</f>
        <v>0</v>
      </c>
      <c r="U1248" s="21" t="str">
        <f>IFERROR(T1248/INDEX(표5[#All],MATCH(B1248,표5[[#All],[잉크]],0),14),"")</f>
        <v/>
      </c>
      <c r="V1248" s="542"/>
      <c r="W1248" s="23" t="str">
        <f>IF(ISBLANK(V1248),"",INDEX(호기!$A$1:$B$657,MATCH('생산계획(잉크)'!B1700,호기!$A$1:$A$657,0),2))</f>
        <v/>
      </c>
      <c r="X1248" s="24">
        <f>T1248+V1248-INDEX(표5[#All],MATCH(B1248,표5[[#All],[잉크]],0),5)</f>
        <v>0</v>
      </c>
      <c r="Y1248" s="21" t="str">
        <f>IFERROR(X1248/INDEX(표5[#All],MATCH(B1248,표5[[#All],[잉크]],0),17),"")</f>
        <v/>
      </c>
      <c r="Z1248" s="23"/>
      <c r="AA1248" s="23" t="str">
        <f>IF(ISBLANK(Z1248),"",INDEX(호기!$A$1:$B$657,MATCH('생산계획(잉크)'!B1700,호기!$A$1:$A$657,0),2))</f>
        <v/>
      </c>
      <c r="AB1248" s="24">
        <f>X1248+Z1248-INDEX(표5[#All],MATCH(B1248,표5[[#All],[잉크]],0),5)</f>
        <v>0</v>
      </c>
      <c r="AC1248" s="21" t="str">
        <f>IFERROR(AB1248/INDEX(표5[#All],MATCH(B1248,표5[[#All],[잉크]],0),20),"")</f>
        <v/>
      </c>
      <c r="AD1248" s="23"/>
      <c r="AE1248" s="235"/>
      <c r="BB1248" s="472"/>
      <c r="BC1248" s="472"/>
      <c r="BD1248" s="472"/>
      <c r="BE1248" s="472"/>
      <c r="BF1248" s="472"/>
    </row>
    <row r="1249" spans="1:58" s="471" customFormat="1" ht="16.5" hidden="1" customHeight="1" x14ac:dyDescent="0.3">
      <c r="A1249" s="471" t="s">
        <v>5538</v>
      </c>
      <c r="B1249" s="5" t="s">
        <v>5533</v>
      </c>
      <c r="C1249" s="68"/>
      <c r="D1249" s="69" t="str">
        <f>IFERROR(C1249/INDEX(표5[#All],MATCH(B1249,표5[[#All],[잉크]],0),2),"")</f>
        <v/>
      </c>
      <c r="E1249" s="22">
        <f>$C1249-INDEX(표5[#All],MATCH(B1249,표5[[#All],[잉크]],0),24)</f>
        <v>0</v>
      </c>
      <c r="F1249" s="542"/>
      <c r="G1249" s="23" t="str">
        <f>IF(ISBLANK(F1249),"",INDEX(호기!$A$1:$B$657,MATCH('생산계획(잉크)'!B1701,호기!$A$1:$A$657,0),2))</f>
        <v/>
      </c>
      <c r="H1249" s="24">
        <f>C1249+F1249-INDEX(표5[#All],MATCH(B1249,표5[[#All],[잉크]],0),2)</f>
        <v>0</v>
      </c>
      <c r="I1249" s="21" t="str">
        <f>IFERROR(H1249/INDEX(표5[#All],MATCH(B1249,표5[[#All],[잉크]],0),5),"")</f>
        <v/>
      </c>
      <c r="J1249" s="542"/>
      <c r="K1249" s="25" t="str">
        <f>IF(ISBLANK(J1249),"",INDEX(호기!$A$1:$B$657,MATCH('생산계획(잉크)'!B1701,호기!$A$1:$A$657,0),2))</f>
        <v/>
      </c>
      <c r="L1249" s="24">
        <f>H1249+J1249-INDEX(표5[#All],MATCH(B1249,표5[[#All],[잉크]],0),5)</f>
        <v>0</v>
      </c>
      <c r="M1249" s="21" t="str">
        <f>IFERROR(L1249/INDEX(표5[#All],MATCH(B1249,표5[[#All],[잉크]],0),8),"")</f>
        <v/>
      </c>
      <c r="N1249" s="542"/>
      <c r="O1249" s="23" t="str">
        <f>IF(ISBLANK(N1249),"",INDEX(호기!$A$1:$B$657,MATCH('생산계획(잉크)'!B1701,호기!$A$1:$A$657,0),2))</f>
        <v/>
      </c>
      <c r="P1249" s="24">
        <f>L1249+N1249-INDEX(표5[#All],MATCH(B1249,표5[[#All],[잉크]],0),5)</f>
        <v>0</v>
      </c>
      <c r="Q1249" s="21" t="str">
        <f>IFERROR(P1249/INDEX(표5[#All],MATCH(B1249,표5[[#All],[잉크]],0),11),"")</f>
        <v/>
      </c>
      <c r="R1249" s="542"/>
      <c r="S1249" s="25" t="str">
        <f>IF(ISBLANK(R1249),"",INDEX(호기!$A$1:$B$657,MATCH('생산계획(잉크)'!B1701,호기!$A$1:$A$657,0),2))</f>
        <v/>
      </c>
      <c r="T1249" s="24">
        <f>P1249+R1249-INDEX(표5[#All],MATCH(B1249,표5[[#All],[잉크]],0),5)</f>
        <v>0</v>
      </c>
      <c r="U1249" s="21" t="str">
        <f>IFERROR(T1249/INDEX(표5[#All],MATCH(B1249,표5[[#All],[잉크]],0),14),"")</f>
        <v/>
      </c>
      <c r="V1249" s="542"/>
      <c r="W1249" s="23" t="str">
        <f>IF(ISBLANK(V1249),"",INDEX(호기!$A$1:$B$657,MATCH('생산계획(잉크)'!B1701,호기!$A$1:$A$657,0),2))</f>
        <v/>
      </c>
      <c r="X1249" s="24">
        <f>T1249+V1249-INDEX(표5[#All],MATCH(B1249,표5[[#All],[잉크]],0),5)</f>
        <v>0</v>
      </c>
      <c r="Y1249" s="21" t="str">
        <f>IFERROR(X1249/INDEX(표5[#All],MATCH(B1249,표5[[#All],[잉크]],0),17),"")</f>
        <v/>
      </c>
      <c r="Z1249" s="23"/>
      <c r="AA1249" s="23" t="str">
        <f>IF(ISBLANK(Z1249),"",INDEX(호기!$A$1:$B$657,MATCH('생산계획(잉크)'!B1701,호기!$A$1:$A$657,0),2))</f>
        <v/>
      </c>
      <c r="AB1249" s="24">
        <f>X1249+Z1249-INDEX(표5[#All],MATCH(B1249,표5[[#All],[잉크]],0),5)</f>
        <v>0</v>
      </c>
      <c r="AC1249" s="21" t="str">
        <f>IFERROR(AB1249/INDEX(표5[#All],MATCH(B1249,표5[[#All],[잉크]],0),20),"")</f>
        <v/>
      </c>
      <c r="AD1249" s="23"/>
      <c r="AE1249" s="235"/>
      <c r="BB1249" s="472"/>
      <c r="BC1249" s="472"/>
      <c r="BD1249" s="472"/>
      <c r="BE1249" s="472"/>
      <c r="BF1249" s="472"/>
    </row>
    <row r="1250" spans="1:58" s="471" customFormat="1" ht="16.5" hidden="1" customHeight="1" x14ac:dyDescent="0.3">
      <c r="A1250" s="471" t="s">
        <v>4912</v>
      </c>
      <c r="B1250" s="5" t="s">
        <v>5539</v>
      </c>
      <c r="C1250" s="68"/>
      <c r="D1250" s="69" t="str">
        <f>IFERROR(C1250/INDEX(표5[#All],MATCH(B1250,표5[[#All],[잉크]],0),2),"")</f>
        <v/>
      </c>
      <c r="E1250" s="22">
        <f>$C1250-INDEX(표5[#All],MATCH(B1250,표5[[#All],[잉크]],0),24)</f>
        <v>0</v>
      </c>
      <c r="F1250" s="542"/>
      <c r="G1250" s="23" t="str">
        <f>IF(ISBLANK(F1250),"",INDEX(호기!$A$1:$B$657,MATCH('생산계획(잉크)'!B1702,호기!$A$1:$A$657,0),2))</f>
        <v/>
      </c>
      <c r="H1250" s="24">
        <f>C1250+F1250-INDEX(표5[#All],MATCH(B1250,표5[[#All],[잉크]],0),2)</f>
        <v>0</v>
      </c>
      <c r="I1250" s="21" t="str">
        <f>IFERROR(H1250/INDEX(표5[#All],MATCH(B1250,표5[[#All],[잉크]],0),5),"")</f>
        <v/>
      </c>
      <c r="J1250" s="542"/>
      <c r="K1250" s="25" t="str">
        <f>IF(ISBLANK(J1250),"",INDEX(호기!$A$1:$B$657,MATCH('생산계획(잉크)'!B1702,호기!$A$1:$A$657,0),2))</f>
        <v/>
      </c>
      <c r="L1250" s="24">
        <f>H1250+J1250-INDEX(표5[#All],MATCH(B1250,표5[[#All],[잉크]],0),5)</f>
        <v>0</v>
      </c>
      <c r="M1250" s="21" t="str">
        <f>IFERROR(L1250/INDEX(표5[#All],MATCH(B1250,표5[[#All],[잉크]],0),8),"")</f>
        <v/>
      </c>
      <c r="N1250" s="542"/>
      <c r="O1250" s="23" t="str">
        <f>IF(ISBLANK(N1250),"",INDEX(호기!$A$1:$B$657,MATCH('생산계획(잉크)'!B1702,호기!$A$1:$A$657,0),2))</f>
        <v/>
      </c>
      <c r="P1250" s="24">
        <f>L1250+N1250-INDEX(표5[#All],MATCH(B1250,표5[[#All],[잉크]],0),5)</f>
        <v>0</v>
      </c>
      <c r="Q1250" s="21" t="str">
        <f>IFERROR(P1250/INDEX(표5[#All],MATCH(B1250,표5[[#All],[잉크]],0),11),"")</f>
        <v/>
      </c>
      <c r="R1250" s="542"/>
      <c r="S1250" s="25" t="str">
        <f>IF(ISBLANK(R1250),"",INDEX(호기!$A$1:$B$657,MATCH('생산계획(잉크)'!B1702,호기!$A$1:$A$657,0),2))</f>
        <v/>
      </c>
      <c r="T1250" s="24">
        <f>P1250+R1250-INDEX(표5[#All],MATCH(B1250,표5[[#All],[잉크]],0),5)</f>
        <v>0</v>
      </c>
      <c r="U1250" s="21" t="str">
        <f>IFERROR(T1250/INDEX(표5[#All],MATCH(B1250,표5[[#All],[잉크]],0),14),"")</f>
        <v/>
      </c>
      <c r="V1250" s="542"/>
      <c r="W1250" s="23" t="str">
        <f>IF(ISBLANK(V1250),"",INDEX(호기!$A$1:$B$657,MATCH('생산계획(잉크)'!B1702,호기!$A$1:$A$657,0),2))</f>
        <v/>
      </c>
      <c r="X1250" s="24">
        <f>T1250+V1250-INDEX(표5[#All],MATCH(B1250,표5[[#All],[잉크]],0),5)</f>
        <v>0</v>
      </c>
      <c r="Y1250" s="21" t="str">
        <f>IFERROR(X1250/INDEX(표5[#All],MATCH(B1250,표5[[#All],[잉크]],0),17),"")</f>
        <v/>
      </c>
      <c r="Z1250" s="23"/>
      <c r="AA1250" s="23" t="str">
        <f>IF(ISBLANK(Z1250),"",INDEX(호기!$A$1:$B$657,MATCH('생산계획(잉크)'!B1702,호기!$A$1:$A$657,0),2))</f>
        <v/>
      </c>
      <c r="AB1250" s="24">
        <f>X1250+Z1250-INDEX(표5[#All],MATCH(B1250,표5[[#All],[잉크]],0),5)</f>
        <v>0</v>
      </c>
      <c r="AC1250" s="21" t="str">
        <f>IFERROR(AB1250/INDEX(표5[#All],MATCH(B1250,표5[[#All],[잉크]],0),20),"")</f>
        <v/>
      </c>
      <c r="AD1250" s="23"/>
      <c r="AE1250" s="235"/>
      <c r="BB1250" s="472"/>
      <c r="BC1250" s="472"/>
      <c r="BD1250" s="472"/>
      <c r="BE1250" s="472"/>
      <c r="BF1250" s="472"/>
    </row>
    <row r="1251" spans="1:58" s="471" customFormat="1" ht="16.5" hidden="1" customHeight="1" x14ac:dyDescent="0.3">
      <c r="A1251" s="471" t="s">
        <v>4912</v>
      </c>
      <c r="B1251" s="5" t="s">
        <v>5515</v>
      </c>
      <c r="C1251" s="68"/>
      <c r="D1251" s="69" t="str">
        <f>IFERROR(C1251/INDEX(표5[#All],MATCH(B1251,표5[[#All],[잉크]],0),2),"")</f>
        <v/>
      </c>
      <c r="E1251" s="22">
        <f>$C1251-INDEX(표5[#All],MATCH(B1251,표5[[#All],[잉크]],0),24)</f>
        <v>0</v>
      </c>
      <c r="F1251" s="542"/>
      <c r="G1251" s="23" t="str">
        <f>IF(ISBLANK(F1251),"",INDEX(호기!$A$1:$B$657,MATCH('생산계획(잉크)'!B1703,호기!$A$1:$A$657,0),2))</f>
        <v/>
      </c>
      <c r="H1251" s="24">
        <f>C1251+F1251-INDEX(표5[#All],MATCH(B1251,표5[[#All],[잉크]],0),2)</f>
        <v>0</v>
      </c>
      <c r="I1251" s="21" t="str">
        <f>IFERROR(H1251/INDEX(표5[#All],MATCH(B1251,표5[[#All],[잉크]],0),5),"")</f>
        <v/>
      </c>
      <c r="J1251" s="542"/>
      <c r="K1251" s="25" t="str">
        <f>IF(ISBLANK(J1251),"",INDEX(호기!$A$1:$B$657,MATCH('생산계획(잉크)'!B1703,호기!$A$1:$A$657,0),2))</f>
        <v/>
      </c>
      <c r="L1251" s="24">
        <f>H1251+J1251-INDEX(표5[#All],MATCH(B1251,표5[[#All],[잉크]],0),5)</f>
        <v>0</v>
      </c>
      <c r="M1251" s="21" t="str">
        <f>IFERROR(L1251/INDEX(표5[#All],MATCH(B1251,표5[[#All],[잉크]],0),8),"")</f>
        <v/>
      </c>
      <c r="N1251" s="542"/>
      <c r="O1251" s="23" t="str">
        <f>IF(ISBLANK(N1251),"",INDEX(호기!$A$1:$B$657,MATCH('생산계획(잉크)'!B1703,호기!$A$1:$A$657,0),2))</f>
        <v/>
      </c>
      <c r="P1251" s="24">
        <f>L1251+N1251-INDEX(표5[#All],MATCH(B1251,표5[[#All],[잉크]],0),5)</f>
        <v>0</v>
      </c>
      <c r="Q1251" s="21" t="str">
        <f>IFERROR(P1251/INDEX(표5[#All],MATCH(B1251,표5[[#All],[잉크]],0),11),"")</f>
        <v/>
      </c>
      <c r="R1251" s="542"/>
      <c r="S1251" s="25" t="str">
        <f>IF(ISBLANK(R1251),"",INDEX(호기!$A$1:$B$657,MATCH('생산계획(잉크)'!B1703,호기!$A$1:$A$657,0),2))</f>
        <v/>
      </c>
      <c r="T1251" s="24">
        <f>P1251+R1251-INDEX(표5[#All],MATCH(B1251,표5[[#All],[잉크]],0),5)</f>
        <v>0</v>
      </c>
      <c r="U1251" s="21" t="str">
        <f>IFERROR(T1251/INDEX(표5[#All],MATCH(B1251,표5[[#All],[잉크]],0),14),"")</f>
        <v/>
      </c>
      <c r="V1251" s="542"/>
      <c r="W1251" s="23" t="str">
        <f>IF(ISBLANK(V1251),"",INDEX(호기!$A$1:$B$657,MATCH('생산계획(잉크)'!B1703,호기!$A$1:$A$657,0),2))</f>
        <v/>
      </c>
      <c r="X1251" s="24">
        <f>T1251+V1251-INDEX(표5[#All],MATCH(B1251,표5[[#All],[잉크]],0),5)</f>
        <v>0</v>
      </c>
      <c r="Y1251" s="21" t="str">
        <f>IFERROR(X1251/INDEX(표5[#All],MATCH(B1251,표5[[#All],[잉크]],0),17),"")</f>
        <v/>
      </c>
      <c r="Z1251" s="23"/>
      <c r="AA1251" s="23" t="str">
        <f>IF(ISBLANK(Z1251),"",INDEX(호기!$A$1:$B$657,MATCH('생산계획(잉크)'!B1703,호기!$A$1:$A$657,0),2))</f>
        <v/>
      </c>
      <c r="AB1251" s="24">
        <f>X1251+Z1251-INDEX(표5[#All],MATCH(B1251,표5[[#All],[잉크]],0),5)</f>
        <v>0</v>
      </c>
      <c r="AC1251" s="21" t="str">
        <f>IFERROR(AB1251/INDEX(표5[#All],MATCH(B1251,표5[[#All],[잉크]],0),20),"")</f>
        <v/>
      </c>
      <c r="AD1251" s="23"/>
      <c r="AE1251" s="235"/>
      <c r="BB1251" s="472"/>
      <c r="BC1251" s="472"/>
      <c r="BD1251" s="472"/>
      <c r="BE1251" s="472"/>
      <c r="BF1251" s="472"/>
    </row>
    <row r="1252" spans="1:58" s="471" customFormat="1" ht="16.5" hidden="1" customHeight="1" x14ac:dyDescent="0.3">
      <c r="A1252" s="471" t="s">
        <v>4912</v>
      </c>
      <c r="B1252" s="5" t="s">
        <v>5545</v>
      </c>
      <c r="C1252" s="68"/>
      <c r="D1252" s="69" t="str">
        <f>IFERROR(C1252/INDEX(표5[#All],MATCH(B1252,표5[[#All],[잉크]],0),2),"")</f>
        <v/>
      </c>
      <c r="E1252" s="22">
        <f>$C1252-INDEX(표5[#All],MATCH(B1252,표5[[#All],[잉크]],0),24)</f>
        <v>0</v>
      </c>
      <c r="F1252" s="542"/>
      <c r="G1252" s="23" t="str">
        <f>IF(ISBLANK(F1252),"",INDEX(호기!$A$1:$B$657,MATCH('생산계획(잉크)'!B1704,호기!$A$1:$A$657,0),2))</f>
        <v/>
      </c>
      <c r="H1252" s="24">
        <f>C1252+F1252-INDEX(표5[#All],MATCH(B1252,표5[[#All],[잉크]],0),2)</f>
        <v>0</v>
      </c>
      <c r="I1252" s="21" t="str">
        <f>IFERROR(H1252/INDEX(표5[#All],MATCH(B1252,표5[[#All],[잉크]],0),5),"")</f>
        <v/>
      </c>
      <c r="J1252" s="542"/>
      <c r="K1252" s="25" t="str">
        <f>IF(ISBLANK(J1252),"",INDEX(호기!$A$1:$B$657,MATCH('생산계획(잉크)'!B1704,호기!$A$1:$A$657,0),2))</f>
        <v/>
      </c>
      <c r="L1252" s="24">
        <f>H1252+J1252-INDEX(표5[#All],MATCH(B1252,표5[[#All],[잉크]],0),5)</f>
        <v>0</v>
      </c>
      <c r="M1252" s="21" t="str">
        <f>IFERROR(L1252/INDEX(표5[#All],MATCH(B1252,표5[[#All],[잉크]],0),8),"")</f>
        <v/>
      </c>
      <c r="N1252" s="542"/>
      <c r="O1252" s="23" t="str">
        <f>IF(ISBLANK(N1252),"",INDEX(호기!$A$1:$B$657,MATCH('생산계획(잉크)'!B1704,호기!$A$1:$A$657,0),2))</f>
        <v/>
      </c>
      <c r="P1252" s="24">
        <f>L1252+N1252-INDEX(표5[#All],MATCH(B1252,표5[[#All],[잉크]],0),5)</f>
        <v>0</v>
      </c>
      <c r="Q1252" s="21" t="str">
        <f>IFERROR(P1252/INDEX(표5[#All],MATCH(B1252,표5[[#All],[잉크]],0),11),"")</f>
        <v/>
      </c>
      <c r="R1252" s="542"/>
      <c r="S1252" s="25" t="str">
        <f>IF(ISBLANK(R1252),"",INDEX(호기!$A$1:$B$657,MATCH('생산계획(잉크)'!B1704,호기!$A$1:$A$657,0),2))</f>
        <v/>
      </c>
      <c r="T1252" s="24">
        <f>P1252+R1252-INDEX(표5[#All],MATCH(B1252,표5[[#All],[잉크]],0),5)</f>
        <v>0</v>
      </c>
      <c r="U1252" s="21" t="str">
        <f>IFERROR(T1252/INDEX(표5[#All],MATCH(B1252,표5[[#All],[잉크]],0),14),"")</f>
        <v/>
      </c>
      <c r="V1252" s="542"/>
      <c r="W1252" s="23" t="str">
        <f>IF(ISBLANK(V1252),"",INDEX(호기!$A$1:$B$657,MATCH('생산계획(잉크)'!B1704,호기!$A$1:$A$657,0),2))</f>
        <v/>
      </c>
      <c r="X1252" s="24">
        <f>T1252+V1252-INDEX(표5[#All],MATCH(B1252,표5[[#All],[잉크]],0),5)</f>
        <v>0</v>
      </c>
      <c r="Y1252" s="21" t="str">
        <f>IFERROR(X1252/INDEX(표5[#All],MATCH(B1252,표5[[#All],[잉크]],0),17),"")</f>
        <v/>
      </c>
      <c r="Z1252" s="23"/>
      <c r="AA1252" s="23" t="str">
        <f>IF(ISBLANK(Z1252),"",INDEX(호기!$A$1:$B$657,MATCH('생산계획(잉크)'!B1704,호기!$A$1:$A$657,0),2))</f>
        <v/>
      </c>
      <c r="AB1252" s="24">
        <f>X1252+Z1252-INDEX(표5[#All],MATCH(B1252,표5[[#All],[잉크]],0),5)</f>
        <v>0</v>
      </c>
      <c r="AC1252" s="21" t="str">
        <f>IFERROR(AB1252/INDEX(표5[#All],MATCH(B1252,표5[[#All],[잉크]],0),20),"")</f>
        <v/>
      </c>
      <c r="AD1252" s="23"/>
      <c r="AE1252" s="235"/>
      <c r="BB1252" s="472"/>
      <c r="BC1252" s="472"/>
      <c r="BD1252" s="472"/>
      <c r="BE1252" s="472"/>
      <c r="BF1252" s="472"/>
    </row>
    <row r="1253" spans="1:58" s="471" customFormat="1" ht="16.5" hidden="1" customHeight="1" x14ac:dyDescent="0.3">
      <c r="A1253" s="471" t="s">
        <v>5538</v>
      </c>
      <c r="B1253" s="5" t="s">
        <v>5553</v>
      </c>
      <c r="C1253" s="68"/>
      <c r="D1253" s="69" t="str">
        <f>IFERROR(C1253/INDEX(표5[#All],MATCH(B1253,표5[[#All],[잉크]],0),2),"")</f>
        <v/>
      </c>
      <c r="E1253" s="22">
        <f>$C1253-INDEX(표5[#All],MATCH(B1253,표5[[#All],[잉크]],0),24)</f>
        <v>0</v>
      </c>
      <c r="F1253" s="542"/>
      <c r="G1253" s="23" t="str">
        <f>IF(ISBLANK(F1253),"",INDEX(호기!$A$1:$B$657,MATCH('생산계획(잉크)'!B1705,호기!$A$1:$A$657,0),2))</f>
        <v/>
      </c>
      <c r="H1253" s="24">
        <f>C1253+F1253-INDEX(표5[#All],MATCH(B1253,표5[[#All],[잉크]],0),2)</f>
        <v>0</v>
      </c>
      <c r="I1253" s="21" t="str">
        <f>IFERROR(H1253/INDEX(표5[#All],MATCH(B1253,표5[[#All],[잉크]],0),5),"")</f>
        <v/>
      </c>
      <c r="J1253" s="542"/>
      <c r="K1253" s="25" t="str">
        <f>IF(ISBLANK(J1253),"",INDEX(호기!$A$1:$B$657,MATCH('생산계획(잉크)'!B1705,호기!$A$1:$A$657,0),2))</f>
        <v/>
      </c>
      <c r="L1253" s="24">
        <f>H1253+J1253-INDEX(표5[#All],MATCH(B1253,표5[[#All],[잉크]],0),5)</f>
        <v>0</v>
      </c>
      <c r="M1253" s="21" t="str">
        <f>IFERROR(L1253/INDEX(표5[#All],MATCH(B1253,표5[[#All],[잉크]],0),8),"")</f>
        <v/>
      </c>
      <c r="N1253" s="542"/>
      <c r="O1253" s="23" t="str">
        <f>IF(ISBLANK(N1253),"",INDEX(호기!$A$1:$B$657,MATCH('생산계획(잉크)'!B1705,호기!$A$1:$A$657,0),2))</f>
        <v/>
      </c>
      <c r="P1253" s="24">
        <f>L1253+N1253-INDEX(표5[#All],MATCH(B1253,표5[[#All],[잉크]],0),5)</f>
        <v>0</v>
      </c>
      <c r="Q1253" s="21" t="str">
        <f>IFERROR(P1253/INDEX(표5[#All],MATCH(B1253,표5[[#All],[잉크]],0),11),"")</f>
        <v/>
      </c>
      <c r="R1253" s="542"/>
      <c r="S1253" s="25" t="str">
        <f>IF(ISBLANK(R1253),"",INDEX(호기!$A$1:$B$657,MATCH('생산계획(잉크)'!B1705,호기!$A$1:$A$657,0),2))</f>
        <v/>
      </c>
      <c r="T1253" s="24">
        <f>P1253+R1253-INDEX(표5[#All],MATCH(B1253,표5[[#All],[잉크]],0),5)</f>
        <v>0</v>
      </c>
      <c r="U1253" s="21" t="str">
        <f>IFERROR(T1253/INDEX(표5[#All],MATCH(B1253,표5[[#All],[잉크]],0),14),"")</f>
        <v/>
      </c>
      <c r="V1253" s="542"/>
      <c r="W1253" s="23" t="str">
        <f>IF(ISBLANK(V1253),"",INDEX(호기!$A$1:$B$657,MATCH('생산계획(잉크)'!B1705,호기!$A$1:$A$657,0),2))</f>
        <v/>
      </c>
      <c r="X1253" s="24">
        <f>T1253+V1253-INDEX(표5[#All],MATCH(B1253,표5[[#All],[잉크]],0),5)</f>
        <v>0</v>
      </c>
      <c r="Y1253" s="21" t="str">
        <f>IFERROR(X1253/INDEX(표5[#All],MATCH(B1253,표5[[#All],[잉크]],0),17),"")</f>
        <v/>
      </c>
      <c r="Z1253" s="23"/>
      <c r="AA1253" s="23" t="str">
        <f>IF(ISBLANK(Z1253),"",INDEX(호기!$A$1:$B$657,MATCH('생산계획(잉크)'!B1705,호기!$A$1:$A$657,0),2))</f>
        <v/>
      </c>
      <c r="AB1253" s="24">
        <f>X1253+Z1253-INDEX(표5[#All],MATCH(B1253,표5[[#All],[잉크]],0),5)</f>
        <v>0</v>
      </c>
      <c r="AC1253" s="21" t="str">
        <f>IFERROR(AB1253/INDEX(표5[#All],MATCH(B1253,표5[[#All],[잉크]],0),20),"")</f>
        <v/>
      </c>
      <c r="AD1253" s="23"/>
      <c r="AE1253" s="235"/>
      <c r="BB1253" s="472"/>
      <c r="BC1253" s="472"/>
      <c r="BD1253" s="472"/>
      <c r="BE1253" s="472"/>
      <c r="BF1253" s="472"/>
    </row>
    <row r="1254" spans="1:58" s="471" customFormat="1" ht="16.5" hidden="1" customHeight="1" x14ac:dyDescent="0.3">
      <c r="A1254" s="471" t="s">
        <v>4912</v>
      </c>
      <c r="B1254" s="5" t="s">
        <v>5554</v>
      </c>
      <c r="C1254" s="68"/>
      <c r="D1254" s="69" t="str">
        <f>IFERROR(C1254/INDEX(표5[#All],MATCH(B1254,표5[[#All],[잉크]],0),2),"")</f>
        <v/>
      </c>
      <c r="E1254" s="22">
        <f>$C1254-INDEX(표5[#All],MATCH(B1254,표5[[#All],[잉크]],0),24)</f>
        <v>0</v>
      </c>
      <c r="F1254" s="542"/>
      <c r="G1254" s="23" t="str">
        <f>IF(ISBLANK(F1254),"",INDEX(호기!$A$1:$B$657,MATCH('생산계획(잉크)'!B1706,호기!$A$1:$A$657,0),2))</f>
        <v/>
      </c>
      <c r="H1254" s="24">
        <f>C1254+F1254-INDEX(표5[#All],MATCH(B1254,표5[[#All],[잉크]],0),2)</f>
        <v>0</v>
      </c>
      <c r="I1254" s="21" t="str">
        <f>IFERROR(H1254/INDEX(표5[#All],MATCH(B1254,표5[[#All],[잉크]],0),5),"")</f>
        <v/>
      </c>
      <c r="J1254" s="542"/>
      <c r="K1254" s="25" t="str">
        <f>IF(ISBLANK(J1254),"",INDEX(호기!$A$1:$B$657,MATCH('생산계획(잉크)'!B1706,호기!$A$1:$A$657,0),2))</f>
        <v/>
      </c>
      <c r="L1254" s="24">
        <f>H1254+J1254-INDEX(표5[#All],MATCH(B1254,표5[[#All],[잉크]],0),5)</f>
        <v>0</v>
      </c>
      <c r="M1254" s="21" t="str">
        <f>IFERROR(L1254/INDEX(표5[#All],MATCH(B1254,표5[[#All],[잉크]],0),8),"")</f>
        <v/>
      </c>
      <c r="N1254" s="542"/>
      <c r="O1254" s="23" t="str">
        <f>IF(ISBLANK(N1254),"",INDEX(호기!$A$1:$B$657,MATCH('생산계획(잉크)'!B1706,호기!$A$1:$A$657,0),2))</f>
        <v/>
      </c>
      <c r="P1254" s="24">
        <f>L1254+N1254-INDEX(표5[#All],MATCH(B1254,표5[[#All],[잉크]],0),5)</f>
        <v>0</v>
      </c>
      <c r="Q1254" s="21" t="str">
        <f>IFERROR(P1254/INDEX(표5[#All],MATCH(B1254,표5[[#All],[잉크]],0),11),"")</f>
        <v/>
      </c>
      <c r="R1254" s="542"/>
      <c r="S1254" s="25" t="str">
        <f>IF(ISBLANK(R1254),"",INDEX(호기!$A$1:$B$657,MATCH('생산계획(잉크)'!B1706,호기!$A$1:$A$657,0),2))</f>
        <v/>
      </c>
      <c r="T1254" s="24">
        <f>P1254+R1254-INDEX(표5[#All],MATCH(B1254,표5[[#All],[잉크]],0),5)</f>
        <v>0</v>
      </c>
      <c r="U1254" s="21" t="str">
        <f>IFERROR(T1254/INDEX(표5[#All],MATCH(B1254,표5[[#All],[잉크]],0),14),"")</f>
        <v/>
      </c>
      <c r="V1254" s="542"/>
      <c r="W1254" s="23" t="str">
        <f>IF(ISBLANK(V1254),"",INDEX(호기!$A$1:$B$657,MATCH('생산계획(잉크)'!B1706,호기!$A$1:$A$657,0),2))</f>
        <v/>
      </c>
      <c r="X1254" s="24">
        <f>T1254+V1254-INDEX(표5[#All],MATCH(B1254,표5[[#All],[잉크]],0),5)</f>
        <v>0</v>
      </c>
      <c r="Y1254" s="21" t="str">
        <f>IFERROR(X1254/INDEX(표5[#All],MATCH(B1254,표5[[#All],[잉크]],0),17),"")</f>
        <v/>
      </c>
      <c r="Z1254" s="23"/>
      <c r="AA1254" s="23" t="str">
        <f>IF(ISBLANK(Z1254),"",INDEX(호기!$A$1:$B$657,MATCH('생산계획(잉크)'!B1706,호기!$A$1:$A$657,0),2))</f>
        <v/>
      </c>
      <c r="AB1254" s="24">
        <f>X1254+Z1254-INDEX(표5[#All],MATCH(B1254,표5[[#All],[잉크]],0),5)</f>
        <v>0</v>
      </c>
      <c r="AC1254" s="21" t="str">
        <f>IFERROR(AB1254/INDEX(표5[#All],MATCH(B1254,표5[[#All],[잉크]],0),20),"")</f>
        <v/>
      </c>
      <c r="AD1254" s="23"/>
      <c r="AE1254" s="235"/>
      <c r="BB1254" s="472"/>
      <c r="BC1254" s="472"/>
      <c r="BD1254" s="472"/>
      <c r="BE1254" s="472"/>
      <c r="BF1254" s="472"/>
    </row>
    <row r="1255" spans="1:58" s="471" customFormat="1" ht="16.5" hidden="1" customHeight="1" x14ac:dyDescent="0.3">
      <c r="A1255" s="471" t="s">
        <v>4912</v>
      </c>
      <c r="B1255" s="5" t="s">
        <v>5569</v>
      </c>
      <c r="C1255" s="68"/>
      <c r="D1255" s="69" t="str">
        <f>IFERROR(C1255/INDEX(표5[#All],MATCH(B1255,표5[[#All],[잉크]],0),2),"")</f>
        <v/>
      </c>
      <c r="E1255" s="22">
        <f>$C1255-INDEX(표5[#All],MATCH(B1255,표5[[#All],[잉크]],0),24)</f>
        <v>0</v>
      </c>
      <c r="F1255" s="542"/>
      <c r="G1255" s="23" t="str">
        <f>IF(ISBLANK(F1255),"",INDEX(호기!$A$1:$B$657,MATCH('생산계획(잉크)'!B1707,호기!$A$1:$A$657,0),2))</f>
        <v/>
      </c>
      <c r="H1255" s="24">
        <f>C1255+F1255-INDEX(표5[#All],MATCH(B1255,표5[[#All],[잉크]],0),2)</f>
        <v>0</v>
      </c>
      <c r="I1255" s="21" t="str">
        <f>IFERROR(H1255/INDEX(표5[#All],MATCH(B1255,표5[[#All],[잉크]],0),5),"")</f>
        <v/>
      </c>
      <c r="J1255" s="542"/>
      <c r="K1255" s="25" t="str">
        <f>IF(ISBLANK(J1255),"",INDEX(호기!$A$1:$B$657,MATCH('생산계획(잉크)'!B1707,호기!$A$1:$A$657,0),2))</f>
        <v/>
      </c>
      <c r="L1255" s="24">
        <f>H1255+J1255-INDEX(표5[#All],MATCH(B1255,표5[[#All],[잉크]],0),5)</f>
        <v>0</v>
      </c>
      <c r="M1255" s="21" t="str">
        <f>IFERROR(L1255/INDEX(표5[#All],MATCH(B1255,표5[[#All],[잉크]],0),8),"")</f>
        <v/>
      </c>
      <c r="N1255" s="542"/>
      <c r="O1255" s="23" t="str">
        <f>IF(ISBLANK(N1255),"",INDEX(호기!$A$1:$B$657,MATCH('생산계획(잉크)'!B1707,호기!$A$1:$A$657,0),2))</f>
        <v/>
      </c>
      <c r="P1255" s="24">
        <f>L1255+N1255-INDEX(표5[#All],MATCH(B1255,표5[[#All],[잉크]],0),5)</f>
        <v>0</v>
      </c>
      <c r="Q1255" s="21" t="str">
        <f>IFERROR(P1255/INDEX(표5[#All],MATCH(B1255,표5[[#All],[잉크]],0),11),"")</f>
        <v/>
      </c>
      <c r="R1255" s="542"/>
      <c r="S1255" s="25" t="str">
        <f>IF(ISBLANK(R1255),"",INDEX(호기!$A$1:$B$657,MATCH('생산계획(잉크)'!B1707,호기!$A$1:$A$657,0),2))</f>
        <v/>
      </c>
      <c r="T1255" s="24">
        <f>P1255+R1255-INDEX(표5[#All],MATCH(B1255,표5[[#All],[잉크]],0),5)</f>
        <v>0</v>
      </c>
      <c r="U1255" s="21" t="str">
        <f>IFERROR(T1255/INDEX(표5[#All],MATCH(B1255,표5[[#All],[잉크]],0),14),"")</f>
        <v/>
      </c>
      <c r="V1255" s="542"/>
      <c r="W1255" s="23" t="str">
        <f>IF(ISBLANK(V1255),"",INDEX(호기!$A$1:$B$657,MATCH('생산계획(잉크)'!B1707,호기!$A$1:$A$657,0),2))</f>
        <v/>
      </c>
      <c r="X1255" s="24">
        <f>T1255+V1255-INDEX(표5[#All],MATCH(B1255,표5[[#All],[잉크]],0),5)</f>
        <v>0</v>
      </c>
      <c r="Y1255" s="21" t="str">
        <f>IFERROR(X1255/INDEX(표5[#All],MATCH(B1255,표5[[#All],[잉크]],0),17),"")</f>
        <v/>
      </c>
      <c r="Z1255" s="23"/>
      <c r="AA1255" s="23" t="str">
        <f>IF(ISBLANK(Z1255),"",INDEX(호기!$A$1:$B$657,MATCH('생산계획(잉크)'!B1707,호기!$A$1:$A$657,0),2))</f>
        <v/>
      </c>
      <c r="AB1255" s="24">
        <f>X1255+Z1255-INDEX(표5[#All],MATCH(B1255,표5[[#All],[잉크]],0),5)</f>
        <v>0</v>
      </c>
      <c r="AC1255" s="21" t="str">
        <f>IFERROR(AB1255/INDEX(표5[#All],MATCH(B1255,표5[[#All],[잉크]],0),20),"")</f>
        <v/>
      </c>
      <c r="AD1255" s="23"/>
      <c r="AE1255" s="235"/>
      <c r="BB1255" s="472"/>
      <c r="BC1255" s="472"/>
      <c r="BD1255" s="472"/>
      <c r="BE1255" s="472"/>
      <c r="BF1255" s="472"/>
    </row>
    <row r="1256" spans="1:58" s="471" customFormat="1" ht="16.5" hidden="1" customHeight="1" x14ac:dyDescent="0.3">
      <c r="A1256" s="471" t="s">
        <v>4912</v>
      </c>
      <c r="B1256" s="5" t="s">
        <v>5555</v>
      </c>
      <c r="C1256" s="68"/>
      <c r="D1256" s="69" t="str">
        <f>IFERROR(C1256/INDEX(표5[#All],MATCH(B1256,표5[[#All],[잉크]],0),2),"")</f>
        <v/>
      </c>
      <c r="E1256" s="22">
        <f>$C1256-INDEX(표5[#All],MATCH(B1256,표5[[#All],[잉크]],0),24)</f>
        <v>0</v>
      </c>
      <c r="F1256" s="542"/>
      <c r="G1256" s="23" t="str">
        <f>IF(ISBLANK(F1256),"",INDEX(호기!$A$1:$B$657,MATCH('생산계획(잉크)'!B1708,호기!$A$1:$A$657,0),2))</f>
        <v/>
      </c>
      <c r="H1256" s="24">
        <f>C1256+F1256-INDEX(표5[#All],MATCH(B1256,표5[[#All],[잉크]],0),2)</f>
        <v>0</v>
      </c>
      <c r="I1256" s="21" t="str">
        <f>IFERROR(H1256/INDEX(표5[#All],MATCH(B1256,표5[[#All],[잉크]],0),5),"")</f>
        <v/>
      </c>
      <c r="J1256" s="542"/>
      <c r="K1256" s="25" t="str">
        <f>IF(ISBLANK(J1256),"",INDEX(호기!$A$1:$B$657,MATCH('생산계획(잉크)'!B1708,호기!$A$1:$A$657,0),2))</f>
        <v/>
      </c>
      <c r="L1256" s="24">
        <f>H1256+J1256-INDEX(표5[#All],MATCH(B1256,표5[[#All],[잉크]],0),5)</f>
        <v>0</v>
      </c>
      <c r="M1256" s="21" t="str">
        <f>IFERROR(L1256/INDEX(표5[#All],MATCH(B1256,표5[[#All],[잉크]],0),8),"")</f>
        <v/>
      </c>
      <c r="N1256" s="542"/>
      <c r="O1256" s="23" t="str">
        <f>IF(ISBLANK(N1256),"",INDEX(호기!$A$1:$B$657,MATCH('생산계획(잉크)'!B1708,호기!$A$1:$A$657,0),2))</f>
        <v/>
      </c>
      <c r="P1256" s="24">
        <f>L1256+N1256-INDEX(표5[#All],MATCH(B1256,표5[[#All],[잉크]],0),5)</f>
        <v>0</v>
      </c>
      <c r="Q1256" s="21" t="str">
        <f>IFERROR(P1256/INDEX(표5[#All],MATCH(B1256,표5[[#All],[잉크]],0),11),"")</f>
        <v/>
      </c>
      <c r="R1256" s="542"/>
      <c r="S1256" s="25" t="str">
        <f>IF(ISBLANK(R1256),"",INDEX(호기!$A$1:$B$657,MATCH('생산계획(잉크)'!B1708,호기!$A$1:$A$657,0),2))</f>
        <v/>
      </c>
      <c r="T1256" s="24">
        <f>P1256+R1256-INDEX(표5[#All],MATCH(B1256,표5[[#All],[잉크]],0),5)</f>
        <v>0</v>
      </c>
      <c r="U1256" s="21" t="str">
        <f>IFERROR(T1256/INDEX(표5[#All],MATCH(B1256,표5[[#All],[잉크]],0),14),"")</f>
        <v/>
      </c>
      <c r="V1256" s="542"/>
      <c r="W1256" s="23" t="str">
        <f>IF(ISBLANK(V1256),"",INDEX(호기!$A$1:$B$657,MATCH('생산계획(잉크)'!B1708,호기!$A$1:$A$657,0),2))</f>
        <v/>
      </c>
      <c r="X1256" s="24">
        <f>T1256+V1256-INDEX(표5[#All],MATCH(B1256,표5[[#All],[잉크]],0),5)</f>
        <v>0</v>
      </c>
      <c r="Y1256" s="21" t="str">
        <f>IFERROR(X1256/INDEX(표5[#All],MATCH(B1256,표5[[#All],[잉크]],0),17),"")</f>
        <v/>
      </c>
      <c r="Z1256" s="23"/>
      <c r="AA1256" s="23" t="str">
        <f>IF(ISBLANK(Z1256),"",INDEX(호기!$A$1:$B$657,MATCH('생산계획(잉크)'!B1708,호기!$A$1:$A$657,0),2))</f>
        <v/>
      </c>
      <c r="AB1256" s="24">
        <f>X1256+Z1256-INDEX(표5[#All],MATCH(B1256,표5[[#All],[잉크]],0),5)</f>
        <v>0</v>
      </c>
      <c r="AC1256" s="21" t="str">
        <f>IFERROR(AB1256/INDEX(표5[#All],MATCH(B1256,표5[[#All],[잉크]],0),20),"")</f>
        <v/>
      </c>
      <c r="AD1256" s="23"/>
      <c r="AE1256" s="235"/>
      <c r="BB1256" s="472"/>
      <c r="BC1256" s="472"/>
      <c r="BD1256" s="472"/>
      <c r="BE1256" s="472"/>
      <c r="BF1256" s="472"/>
    </row>
    <row r="1257" spans="1:58" s="471" customFormat="1" ht="16.5" hidden="1" customHeight="1" x14ac:dyDescent="0.3">
      <c r="A1257" s="471" t="s">
        <v>4912</v>
      </c>
      <c r="B1257" s="5" t="s">
        <v>5560</v>
      </c>
      <c r="C1257" s="68"/>
      <c r="D1257" s="69" t="str">
        <f>IFERROR(C1257/INDEX(표5[#All],MATCH(B1257,표5[[#All],[잉크]],0),2),"")</f>
        <v/>
      </c>
      <c r="E1257" s="22">
        <f>$C1257-INDEX(표5[#All],MATCH(B1257,표5[[#All],[잉크]],0),24)</f>
        <v>0</v>
      </c>
      <c r="F1257" s="542"/>
      <c r="G1257" s="23" t="str">
        <f>IF(ISBLANK(F1257),"",INDEX(호기!$A$1:$B$657,MATCH('생산계획(잉크)'!B1709,호기!$A$1:$A$657,0),2))</f>
        <v/>
      </c>
      <c r="H1257" s="24">
        <f>C1257+F1257-INDEX(표5[#All],MATCH(B1257,표5[[#All],[잉크]],0),2)</f>
        <v>0</v>
      </c>
      <c r="I1257" s="21" t="str">
        <f>IFERROR(H1257/INDEX(표5[#All],MATCH(B1257,표5[[#All],[잉크]],0),5),"")</f>
        <v/>
      </c>
      <c r="J1257" s="542"/>
      <c r="K1257" s="25" t="str">
        <f>IF(ISBLANK(J1257),"",INDEX(호기!$A$1:$B$657,MATCH('생산계획(잉크)'!B1709,호기!$A$1:$A$657,0),2))</f>
        <v/>
      </c>
      <c r="L1257" s="24">
        <f>H1257+J1257-INDEX(표5[#All],MATCH(B1257,표5[[#All],[잉크]],0),5)</f>
        <v>0</v>
      </c>
      <c r="M1257" s="21" t="str">
        <f>IFERROR(L1257/INDEX(표5[#All],MATCH(B1257,표5[[#All],[잉크]],0),8),"")</f>
        <v/>
      </c>
      <c r="N1257" s="542"/>
      <c r="O1257" s="23" t="str">
        <f>IF(ISBLANK(N1257),"",INDEX(호기!$A$1:$B$657,MATCH('생산계획(잉크)'!B1709,호기!$A$1:$A$657,0),2))</f>
        <v/>
      </c>
      <c r="P1257" s="24">
        <f>L1257+N1257-INDEX(표5[#All],MATCH(B1257,표5[[#All],[잉크]],0),5)</f>
        <v>0</v>
      </c>
      <c r="Q1257" s="21" t="str">
        <f>IFERROR(P1257/INDEX(표5[#All],MATCH(B1257,표5[[#All],[잉크]],0),11),"")</f>
        <v/>
      </c>
      <c r="R1257" s="542"/>
      <c r="S1257" s="25" t="str">
        <f>IF(ISBLANK(R1257),"",INDEX(호기!$A$1:$B$657,MATCH('생산계획(잉크)'!B1709,호기!$A$1:$A$657,0),2))</f>
        <v/>
      </c>
      <c r="T1257" s="24">
        <f>P1257+R1257-INDEX(표5[#All],MATCH(B1257,표5[[#All],[잉크]],0),5)</f>
        <v>0</v>
      </c>
      <c r="U1257" s="21" t="str">
        <f>IFERROR(T1257/INDEX(표5[#All],MATCH(B1257,표5[[#All],[잉크]],0),14),"")</f>
        <v/>
      </c>
      <c r="V1257" s="542"/>
      <c r="W1257" s="23" t="str">
        <f>IF(ISBLANK(V1257),"",INDEX(호기!$A$1:$B$657,MATCH('생산계획(잉크)'!B1709,호기!$A$1:$A$657,0),2))</f>
        <v/>
      </c>
      <c r="X1257" s="24">
        <f>T1257+V1257-INDEX(표5[#All],MATCH(B1257,표5[[#All],[잉크]],0),5)</f>
        <v>0</v>
      </c>
      <c r="Y1257" s="21" t="str">
        <f>IFERROR(X1257/INDEX(표5[#All],MATCH(B1257,표5[[#All],[잉크]],0),17),"")</f>
        <v/>
      </c>
      <c r="Z1257" s="23"/>
      <c r="AA1257" s="23" t="str">
        <f>IF(ISBLANK(Z1257),"",INDEX(호기!$A$1:$B$657,MATCH('생산계획(잉크)'!B1709,호기!$A$1:$A$657,0),2))</f>
        <v/>
      </c>
      <c r="AB1257" s="24">
        <f>X1257+Z1257-INDEX(표5[#All],MATCH(B1257,표5[[#All],[잉크]],0),5)</f>
        <v>0</v>
      </c>
      <c r="AC1257" s="21" t="str">
        <f>IFERROR(AB1257/INDEX(표5[#All],MATCH(B1257,표5[[#All],[잉크]],0),20),"")</f>
        <v/>
      </c>
      <c r="AD1257" s="23"/>
      <c r="AE1257" s="235"/>
      <c r="BB1257" s="472"/>
      <c r="BC1257" s="472"/>
      <c r="BD1257" s="472"/>
      <c r="BE1257" s="472"/>
      <c r="BF1257" s="472"/>
    </row>
    <row r="1258" spans="1:58" ht="16.5" customHeight="1" x14ac:dyDescent="0.3">
      <c r="L1258" s="24"/>
      <c r="R1258" s="221"/>
      <c r="BB1258" s="67"/>
      <c r="BC1258" s="67"/>
      <c r="BD1258" s="67"/>
      <c r="BE1258" s="67"/>
      <c r="BF1258" s="67"/>
    </row>
    <row r="1259" spans="1:58" ht="16.5" customHeight="1" x14ac:dyDescent="0.3">
      <c r="BB1259" s="67"/>
      <c r="BC1259" s="67"/>
      <c r="BD1259" s="67"/>
      <c r="BE1259" s="67"/>
      <c r="BF1259" s="67"/>
    </row>
    <row r="1260" spans="1:58" ht="16.5" customHeight="1" x14ac:dyDescent="0.3">
      <c r="BB1260" s="67"/>
      <c r="BC1260" s="67"/>
      <c r="BD1260" s="67"/>
      <c r="BE1260" s="67"/>
      <c r="BF1260" s="67"/>
    </row>
    <row r="1261" spans="1:58" x14ac:dyDescent="0.3">
      <c r="B1261" s="40"/>
      <c r="I1261"/>
      <c r="J1261" s="157"/>
      <c r="K1261" s="157"/>
      <c r="L1261"/>
      <c r="M1261"/>
      <c r="N1261"/>
      <c r="O1261"/>
      <c r="P1261"/>
      <c r="Q1261" s="149"/>
      <c r="R1261"/>
      <c r="S1261"/>
      <c r="T1261"/>
      <c r="BB1261" s="67"/>
      <c r="BC1261" s="67"/>
      <c r="BD1261" s="67"/>
      <c r="BE1261" s="67"/>
      <c r="BF1261" s="67"/>
    </row>
    <row r="1262" spans="1:58" x14ac:dyDescent="0.3">
      <c r="I1262"/>
      <c r="J1262" s="157"/>
      <c r="K1262" s="157"/>
      <c r="L1262"/>
      <c r="M1262"/>
      <c r="N1262"/>
      <c r="O1262"/>
      <c r="P1262"/>
      <c r="Q1262"/>
      <c r="R1262"/>
      <c r="S1262"/>
      <c r="T1262"/>
      <c r="BB1262" s="67"/>
      <c r="BC1262" s="67"/>
      <c r="BD1262" s="67"/>
      <c r="BE1262" s="67"/>
      <c r="BF1262" s="67"/>
    </row>
    <row r="1263" spans="1:58" x14ac:dyDescent="0.3">
      <c r="B1263"/>
      <c r="C1263"/>
      <c r="D1263"/>
      <c r="E1263"/>
      <c r="F1263"/>
      <c r="G1263"/>
      <c r="H1263" s="2" t="s">
        <v>843</v>
      </c>
      <c r="I1263"/>
      <c r="J1263" s="157"/>
      <c r="K1263" s="157"/>
      <c r="L1263"/>
      <c r="M1263"/>
      <c r="N1263"/>
      <c r="O1263"/>
      <c r="P1263"/>
      <c r="Q1263"/>
      <c r="R1263"/>
      <c r="S1263"/>
      <c r="T1263"/>
      <c r="BB1263" s="67"/>
      <c r="BC1263" s="67"/>
      <c r="BD1263" s="67"/>
      <c r="BE1263" s="67"/>
      <c r="BF1263" s="67"/>
    </row>
    <row r="1264" spans="1:58" x14ac:dyDescent="0.3">
      <c r="B1264"/>
      <c r="C1264"/>
      <c r="D1264"/>
      <c r="E1264"/>
      <c r="F1264"/>
      <c r="G1264"/>
      <c r="I1264"/>
      <c r="J1264"/>
      <c r="K1264"/>
      <c r="L1264"/>
      <c r="M1264"/>
      <c r="N1264"/>
      <c r="O1264"/>
      <c r="P1264"/>
      <c r="Q1264"/>
      <c r="R1264"/>
      <c r="S1264"/>
      <c r="T1264"/>
      <c r="BB1264" s="67"/>
      <c r="BC1264" s="67"/>
      <c r="BD1264" s="67"/>
      <c r="BE1264" s="67"/>
      <c r="BF1264" s="67"/>
    </row>
    <row r="1265" spans="2:58" x14ac:dyDescent="0.3">
      <c r="B1265"/>
      <c r="C1265"/>
      <c r="D1265"/>
      <c r="E1265"/>
      <c r="F1265"/>
      <c r="G1265"/>
      <c r="I1265"/>
      <c r="J1265"/>
      <c r="K1265"/>
      <c r="L1265"/>
      <c r="M1265"/>
      <c r="N1265"/>
      <c r="O1265"/>
      <c r="P1265"/>
      <c r="Q1265"/>
      <c r="R1265"/>
      <c r="S1265"/>
      <c r="T1265"/>
      <c r="BB1265" s="67"/>
      <c r="BC1265" s="67"/>
      <c r="BD1265" s="67"/>
      <c r="BE1265" s="67"/>
      <c r="BF1265" s="67"/>
    </row>
    <row r="1266" spans="2:58" x14ac:dyDescent="0.3">
      <c r="B1266"/>
      <c r="C1266"/>
      <c r="D1266"/>
      <c r="E1266"/>
      <c r="F1266"/>
      <c r="G1266"/>
      <c r="I1266"/>
      <c r="J1266"/>
      <c r="K1266"/>
      <c r="L1266"/>
      <c r="M1266"/>
      <c r="N1266"/>
      <c r="O1266"/>
      <c r="P1266"/>
      <c r="Q1266"/>
      <c r="R1266"/>
      <c r="S1266"/>
      <c r="T1266"/>
      <c r="BB1266" s="67"/>
      <c r="BC1266" s="67"/>
      <c r="BD1266" s="67"/>
      <c r="BE1266" s="67"/>
      <c r="BF1266" s="67"/>
    </row>
    <row r="1267" spans="2:58" x14ac:dyDescent="0.3">
      <c r="B1267"/>
      <c r="C1267"/>
      <c r="D1267"/>
      <c r="E1267"/>
      <c r="F1267"/>
      <c r="G1267"/>
      <c r="I1267"/>
      <c r="J1267"/>
      <c r="K1267"/>
      <c r="L1267"/>
      <c r="M1267" s="165"/>
      <c r="N1267"/>
      <c r="O1267"/>
      <c r="P1267"/>
      <c r="Q1267"/>
      <c r="R1267"/>
      <c r="S1267"/>
      <c r="T1267"/>
      <c r="BB1267" s="67"/>
      <c r="BC1267" s="67"/>
      <c r="BD1267" s="67"/>
      <c r="BE1267" s="67"/>
      <c r="BF1267" s="67"/>
    </row>
    <row r="1268" spans="2:58" x14ac:dyDescent="0.3">
      <c r="B1268"/>
      <c r="C1268"/>
      <c r="D1268"/>
      <c r="E1268"/>
      <c r="F1268"/>
      <c r="G1268"/>
      <c r="I1268"/>
      <c r="J1268"/>
      <c r="K1268"/>
      <c r="L1268"/>
      <c r="M1268"/>
      <c r="N1268"/>
      <c r="O1268"/>
      <c r="P1268"/>
      <c r="Q1268"/>
      <c r="R1268"/>
      <c r="S1268"/>
      <c r="T1268"/>
      <c r="BB1268" s="67"/>
      <c r="BC1268" s="67"/>
      <c r="BD1268" s="67"/>
      <c r="BE1268" s="67"/>
      <c r="BF1268" s="67"/>
    </row>
    <row r="1269" spans="2:58" x14ac:dyDescent="0.3">
      <c r="B1269"/>
      <c r="C1269"/>
      <c r="D1269"/>
      <c r="E1269"/>
      <c r="F1269"/>
      <c r="G1269"/>
      <c r="I1269"/>
      <c r="J1269"/>
      <c r="K1269"/>
      <c r="L1269"/>
      <c r="M1269"/>
      <c r="N1269"/>
      <c r="O1269"/>
      <c r="P1269"/>
      <c r="Q1269"/>
      <c r="R1269"/>
      <c r="S1269"/>
      <c r="T1269"/>
      <c r="BB1269" s="67"/>
      <c r="BC1269" s="67"/>
      <c r="BD1269" s="67"/>
      <c r="BE1269" s="67"/>
      <c r="BF1269" s="67"/>
    </row>
    <row r="1270" spans="2:58" x14ac:dyDescent="0.3">
      <c r="B1270"/>
      <c r="C1270"/>
      <c r="D1270"/>
      <c r="E1270"/>
      <c r="F1270"/>
      <c r="G1270"/>
      <c r="I1270"/>
      <c r="J1270"/>
      <c r="K1270"/>
      <c r="L1270"/>
      <c r="M1270"/>
      <c r="N1270"/>
      <c r="O1270"/>
      <c r="P1270"/>
      <c r="Q1270"/>
      <c r="R1270"/>
      <c r="S1270"/>
      <c r="T1270"/>
      <c r="BB1270" s="67"/>
      <c r="BC1270" s="67"/>
      <c r="BD1270" s="67"/>
      <c r="BE1270" s="67"/>
      <c r="BF1270" s="67"/>
    </row>
    <row r="1271" spans="2:58" x14ac:dyDescent="0.3">
      <c r="B1271"/>
      <c r="C1271"/>
      <c r="D1271"/>
      <c r="E1271"/>
      <c r="F1271"/>
      <c r="G1271"/>
      <c r="I1271"/>
      <c r="J1271"/>
      <c r="K1271"/>
      <c r="L1271"/>
      <c r="M1271"/>
      <c r="N1271"/>
      <c r="O1271"/>
      <c r="P1271"/>
      <c r="Q1271"/>
      <c r="R1271"/>
      <c r="S1271"/>
      <c r="T1271"/>
      <c r="BB1271" s="67"/>
      <c r="BC1271" s="67"/>
      <c r="BD1271" s="67"/>
      <c r="BE1271" s="67"/>
      <c r="BF1271" s="67"/>
    </row>
    <row r="1272" spans="2:58" x14ac:dyDescent="0.3">
      <c r="B1272"/>
      <c r="C1272"/>
      <c r="D1272"/>
      <c r="E1272"/>
      <c r="F1272"/>
      <c r="G1272"/>
      <c r="I1272"/>
      <c r="J1272"/>
      <c r="K1272"/>
      <c r="L1272"/>
      <c r="M1272"/>
      <c r="N1272"/>
      <c r="O1272"/>
      <c r="P1272"/>
      <c r="Q1272"/>
      <c r="R1272"/>
      <c r="S1272"/>
      <c r="T1272"/>
      <c r="BB1272" s="67"/>
      <c r="BC1272" s="67"/>
      <c r="BD1272" s="67"/>
      <c r="BE1272" s="67"/>
      <c r="BF1272" s="67"/>
    </row>
    <row r="1273" spans="2:58" x14ac:dyDescent="0.3">
      <c r="B1273"/>
      <c r="C1273"/>
      <c r="D1273"/>
      <c r="E1273"/>
      <c r="F1273"/>
      <c r="G1273"/>
      <c r="I1273"/>
      <c r="J1273"/>
      <c r="K1273"/>
      <c r="L1273"/>
      <c r="M1273"/>
      <c r="N1273"/>
      <c r="O1273"/>
      <c r="P1273"/>
      <c r="Q1273"/>
      <c r="R1273"/>
      <c r="S1273"/>
      <c r="T1273"/>
      <c r="BB1273" s="67"/>
      <c r="BC1273" s="67"/>
      <c r="BD1273" s="67"/>
      <c r="BE1273" s="67"/>
      <c r="BF1273" s="67"/>
    </row>
    <row r="1274" spans="2:58" x14ac:dyDescent="0.3">
      <c r="B1274"/>
      <c r="C1274"/>
      <c r="D1274"/>
      <c r="E1274"/>
      <c r="F1274"/>
      <c r="G1274"/>
      <c r="I1274"/>
      <c r="J1274"/>
      <c r="K1274"/>
      <c r="L1274"/>
      <c r="M1274"/>
      <c r="N1274"/>
      <c r="O1274"/>
      <c r="P1274"/>
      <c r="Q1274"/>
      <c r="R1274"/>
      <c r="S1274"/>
      <c r="T1274"/>
      <c r="BB1274" s="67"/>
      <c r="BC1274" s="67"/>
      <c r="BD1274" s="67"/>
      <c r="BE1274" s="67"/>
      <c r="BF1274" s="67"/>
    </row>
    <row r="1275" spans="2:58" x14ac:dyDescent="0.3">
      <c r="B1275"/>
      <c r="C1275"/>
      <c r="D1275"/>
      <c r="E1275"/>
      <c r="F1275"/>
      <c r="G1275"/>
      <c r="I1275"/>
      <c r="J1275"/>
      <c r="K1275"/>
      <c r="L1275"/>
      <c r="M1275"/>
      <c r="N1275"/>
      <c r="O1275"/>
      <c r="P1275"/>
      <c r="Q1275"/>
      <c r="R1275"/>
      <c r="S1275"/>
      <c r="T1275"/>
      <c r="BB1275" s="67"/>
      <c r="BC1275" s="67"/>
      <c r="BD1275" s="67"/>
      <c r="BE1275" s="67"/>
      <c r="BF1275" s="67"/>
    </row>
    <row r="1276" spans="2:58" x14ac:dyDescent="0.3">
      <c r="B1276"/>
      <c r="C1276"/>
      <c r="D1276"/>
      <c r="E1276"/>
      <c r="F1276"/>
      <c r="G1276"/>
      <c r="I1276"/>
      <c r="J1276"/>
      <c r="K1276"/>
      <c r="L1276"/>
      <c r="M1276"/>
      <c r="N1276"/>
      <c r="O1276"/>
      <c r="P1276"/>
      <c r="Q1276"/>
      <c r="R1276"/>
      <c r="S1276"/>
      <c r="T1276"/>
      <c r="BB1276" s="67"/>
      <c r="BC1276" s="67"/>
      <c r="BD1276" s="67"/>
      <c r="BE1276" s="67"/>
      <c r="BF1276" s="67"/>
    </row>
    <row r="1277" spans="2:58" x14ac:dyDescent="0.3">
      <c r="B1277"/>
      <c r="C1277"/>
      <c r="D1277"/>
      <c r="E1277"/>
      <c r="F1277"/>
      <c r="G1277"/>
      <c r="I1277"/>
      <c r="J1277"/>
      <c r="K1277"/>
      <c r="L1277"/>
      <c r="M1277"/>
      <c r="N1277"/>
      <c r="O1277"/>
      <c r="P1277"/>
      <c r="Q1277"/>
      <c r="R1277"/>
      <c r="S1277"/>
      <c r="T1277"/>
      <c r="BB1277" s="67"/>
      <c r="BC1277" s="67"/>
      <c r="BD1277" s="67"/>
      <c r="BE1277" s="67"/>
      <c r="BF1277" s="67"/>
    </row>
    <row r="1278" spans="2:58" x14ac:dyDescent="0.3">
      <c r="B1278"/>
      <c r="C1278"/>
      <c r="D1278"/>
      <c r="E1278"/>
      <c r="F1278"/>
      <c r="G1278"/>
      <c r="I1278"/>
      <c r="J1278"/>
      <c r="K1278"/>
      <c r="L1278"/>
      <c r="M1278"/>
      <c r="N1278"/>
      <c r="O1278"/>
      <c r="P1278"/>
      <c r="Q1278"/>
      <c r="R1278"/>
      <c r="S1278"/>
      <c r="T1278"/>
      <c r="BB1278" s="67"/>
      <c r="BC1278" s="67"/>
      <c r="BD1278" s="67"/>
      <c r="BE1278" s="67"/>
      <c r="BF1278" s="67"/>
    </row>
    <row r="1279" spans="2:58" x14ac:dyDescent="0.3"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BB1279" s="67"/>
      <c r="BC1279" s="67"/>
      <c r="BD1279" s="67"/>
      <c r="BE1279" s="67"/>
      <c r="BF1279" s="67"/>
    </row>
    <row r="1280" spans="2:58" x14ac:dyDescent="0.3"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BB1280" s="67"/>
      <c r="BC1280" s="67"/>
      <c r="BD1280" s="67"/>
      <c r="BE1280" s="67"/>
      <c r="BF1280" s="67"/>
    </row>
    <row r="1281" spans="2:58" x14ac:dyDescent="0.3"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BB1281" s="67"/>
      <c r="BC1281" s="67"/>
      <c r="BD1281" s="67"/>
      <c r="BE1281" s="67"/>
      <c r="BF1281" s="67"/>
    </row>
    <row r="1282" spans="2:58" x14ac:dyDescent="0.3">
      <c r="B1282"/>
      <c r="C1282"/>
      <c r="D1282"/>
      <c r="E1282"/>
      <c r="F1282"/>
      <c r="G1282"/>
      <c r="H1282"/>
      <c r="BB1282" s="67"/>
      <c r="BC1282" s="67"/>
      <c r="BD1282" s="67"/>
      <c r="BE1282" s="67"/>
      <c r="BF1282" s="67"/>
    </row>
    <row r="1283" spans="2:58" x14ac:dyDescent="0.3">
      <c r="B1283"/>
      <c r="C1283"/>
      <c r="D1283"/>
      <c r="E1283"/>
      <c r="F1283"/>
      <c r="G1283"/>
      <c r="H1283"/>
      <c r="BB1283" s="67"/>
      <c r="BC1283" s="67"/>
      <c r="BD1283" s="67"/>
      <c r="BE1283" s="67"/>
      <c r="BF1283" s="67"/>
    </row>
    <row r="1284" spans="2:58" x14ac:dyDescent="0.3">
      <c r="B1284"/>
      <c r="C1284"/>
      <c r="D1284"/>
      <c r="E1284"/>
      <c r="F1284"/>
      <c r="G1284"/>
      <c r="H1284"/>
      <c r="BB1284" s="67"/>
      <c r="BC1284" s="67"/>
      <c r="BD1284" s="67"/>
      <c r="BE1284" s="67"/>
      <c r="BF1284" s="67"/>
    </row>
    <row r="1285" spans="2:58" x14ac:dyDescent="0.3">
      <c r="B1285"/>
      <c r="C1285"/>
      <c r="D1285"/>
      <c r="E1285"/>
      <c r="F1285"/>
      <c r="G1285"/>
      <c r="H1285"/>
      <c r="BB1285" s="67"/>
      <c r="BC1285" s="67"/>
      <c r="BD1285" s="67"/>
      <c r="BE1285" s="67"/>
      <c r="BF1285" s="67"/>
    </row>
    <row r="1286" spans="2:58" x14ac:dyDescent="0.3">
      <c r="B1286"/>
      <c r="C1286"/>
      <c r="D1286"/>
      <c r="E1286"/>
      <c r="F1286"/>
      <c r="G1286"/>
      <c r="H1286"/>
      <c r="BB1286" s="67"/>
      <c r="BC1286" s="67"/>
      <c r="BD1286" s="67"/>
      <c r="BE1286" s="67"/>
      <c r="BF1286" s="67"/>
    </row>
    <row r="1287" spans="2:58" x14ac:dyDescent="0.3">
      <c r="B1287"/>
      <c r="C1287"/>
      <c r="D1287"/>
      <c r="E1287"/>
      <c r="F1287"/>
      <c r="G1287"/>
      <c r="H1287"/>
      <c r="BB1287" s="67"/>
      <c r="BC1287" s="67"/>
      <c r="BD1287" s="67"/>
      <c r="BE1287" s="67"/>
      <c r="BF1287" s="67"/>
    </row>
    <row r="1288" spans="2:58" x14ac:dyDescent="0.3">
      <c r="B1288"/>
      <c r="C1288"/>
      <c r="D1288"/>
      <c r="E1288"/>
      <c r="F1288"/>
      <c r="G1288"/>
      <c r="H1288"/>
      <c r="BB1288" s="67"/>
      <c r="BC1288" s="67"/>
      <c r="BD1288" s="67"/>
      <c r="BE1288" s="67"/>
      <c r="BF1288" s="67"/>
    </row>
    <row r="1289" spans="2:58" x14ac:dyDescent="0.3">
      <c r="B1289"/>
      <c r="C1289"/>
      <c r="D1289"/>
      <c r="E1289"/>
      <c r="F1289"/>
      <c r="G1289"/>
      <c r="H1289"/>
      <c r="BB1289" s="67"/>
      <c r="BC1289" s="67"/>
      <c r="BD1289" s="67"/>
      <c r="BE1289" s="67"/>
      <c r="BF1289" s="67"/>
    </row>
    <row r="1290" spans="2:58" x14ac:dyDescent="0.3">
      <c r="B1290"/>
      <c r="C1290"/>
      <c r="D1290"/>
      <c r="E1290"/>
      <c r="F1290"/>
      <c r="G1290"/>
      <c r="H1290"/>
      <c r="BB1290" s="67"/>
      <c r="BC1290" s="67"/>
      <c r="BD1290" s="67"/>
      <c r="BE1290" s="67"/>
      <c r="BF1290" s="67"/>
    </row>
    <row r="1291" spans="2:58" x14ac:dyDescent="0.3">
      <c r="B1291"/>
      <c r="C1291"/>
      <c r="D1291"/>
      <c r="E1291"/>
      <c r="F1291"/>
      <c r="G1291"/>
      <c r="H1291"/>
      <c r="BB1291" s="67"/>
      <c r="BC1291" s="67"/>
      <c r="BD1291" s="67"/>
      <c r="BE1291" s="67"/>
      <c r="BF1291" s="67"/>
    </row>
    <row r="1292" spans="2:58" x14ac:dyDescent="0.3">
      <c r="B1292"/>
      <c r="C1292"/>
      <c r="D1292"/>
      <c r="E1292"/>
      <c r="F1292"/>
      <c r="G1292"/>
      <c r="H1292"/>
      <c r="BB1292" s="67"/>
      <c r="BC1292" s="67"/>
      <c r="BD1292" s="67"/>
      <c r="BE1292" s="67"/>
      <c r="BF1292" s="67"/>
    </row>
    <row r="1293" spans="2:58" x14ac:dyDescent="0.3">
      <c r="B1293"/>
      <c r="C1293"/>
      <c r="D1293"/>
      <c r="E1293"/>
      <c r="F1293"/>
      <c r="G1293"/>
      <c r="H1293"/>
      <c r="BB1293" s="67"/>
      <c r="BC1293" s="67"/>
      <c r="BD1293" s="67"/>
      <c r="BE1293" s="67"/>
      <c r="BF1293" s="67"/>
    </row>
    <row r="1294" spans="2:58" x14ac:dyDescent="0.3">
      <c r="B1294"/>
      <c r="C1294"/>
      <c r="D1294"/>
      <c r="E1294"/>
      <c r="F1294"/>
      <c r="G1294"/>
      <c r="H1294"/>
      <c r="BB1294" s="67"/>
      <c r="BC1294" s="67"/>
      <c r="BD1294" s="67"/>
      <c r="BE1294" s="67"/>
      <c r="BF1294" s="67"/>
    </row>
    <row r="1295" spans="2:58" x14ac:dyDescent="0.3"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BB1295" s="67"/>
      <c r="BC1295" s="67"/>
      <c r="BD1295" s="67"/>
      <c r="BE1295" s="67"/>
      <c r="BF1295" s="67"/>
    </row>
    <row r="1296" spans="2:58" x14ac:dyDescent="0.3"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BB1296" s="67"/>
      <c r="BC1296" s="67"/>
      <c r="BD1296" s="67"/>
      <c r="BE1296" s="67"/>
      <c r="BF1296" s="67"/>
    </row>
    <row r="1297" spans="2:58" x14ac:dyDescent="0.3"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BB1297" s="67"/>
      <c r="BC1297" s="67"/>
      <c r="BD1297" s="67"/>
      <c r="BE1297" s="67"/>
      <c r="BF1297" s="67"/>
    </row>
    <row r="1298" spans="2:58" x14ac:dyDescent="0.3"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BB1298" s="67"/>
      <c r="BC1298" s="67"/>
      <c r="BD1298" s="67"/>
      <c r="BE1298" s="67"/>
      <c r="BF1298" s="67"/>
    </row>
    <row r="1299" spans="2:58" x14ac:dyDescent="0.3"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BB1299" s="67"/>
      <c r="BC1299" s="67"/>
      <c r="BD1299" s="67"/>
      <c r="BE1299" s="67"/>
      <c r="BF1299" s="67"/>
    </row>
    <row r="1300" spans="2:58" x14ac:dyDescent="0.3"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BB1300" s="67"/>
      <c r="BC1300" s="67"/>
      <c r="BD1300" s="67"/>
      <c r="BE1300" s="67"/>
      <c r="BF1300" s="67"/>
    </row>
    <row r="1301" spans="2:58" x14ac:dyDescent="0.3"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BB1301" s="67"/>
      <c r="BC1301" s="67"/>
      <c r="BD1301" s="67"/>
      <c r="BE1301" s="67"/>
      <c r="BF1301" s="67"/>
    </row>
    <row r="1302" spans="2:58" x14ac:dyDescent="0.3"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BB1302" s="67"/>
      <c r="BC1302" s="67"/>
      <c r="BD1302" s="67"/>
      <c r="BE1302" s="67"/>
      <c r="BF1302" s="67"/>
    </row>
    <row r="1303" spans="2:58" x14ac:dyDescent="0.3"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BB1303" s="67"/>
      <c r="BC1303" s="67"/>
      <c r="BD1303" s="67"/>
      <c r="BE1303" s="67"/>
      <c r="BF1303" s="67"/>
    </row>
    <row r="1304" spans="2:58" x14ac:dyDescent="0.3"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BB1304" s="67"/>
      <c r="BC1304" s="67"/>
      <c r="BD1304" s="67"/>
      <c r="BE1304" s="67"/>
      <c r="BF1304" s="67"/>
    </row>
    <row r="1305" spans="2:58" x14ac:dyDescent="0.3"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BB1305" s="67"/>
      <c r="BC1305" s="67"/>
      <c r="BD1305" s="67"/>
      <c r="BE1305" s="67"/>
      <c r="BF1305" s="67"/>
    </row>
    <row r="1306" spans="2:58" x14ac:dyDescent="0.3"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BB1306" s="67"/>
      <c r="BC1306" s="67"/>
      <c r="BD1306" s="67"/>
      <c r="BE1306" s="67"/>
      <c r="BF1306" s="67"/>
    </row>
    <row r="1307" spans="2:58" x14ac:dyDescent="0.3"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BB1307" s="67"/>
      <c r="BC1307" s="67"/>
      <c r="BD1307" s="67"/>
      <c r="BE1307" s="67"/>
      <c r="BF1307" s="67"/>
    </row>
    <row r="1308" spans="2:58" x14ac:dyDescent="0.3"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BB1308" s="67"/>
      <c r="BC1308" s="67"/>
      <c r="BD1308" s="67"/>
      <c r="BE1308" s="67"/>
      <c r="BF1308" s="67"/>
    </row>
    <row r="1309" spans="2:58" x14ac:dyDescent="0.3"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BB1309" s="67"/>
      <c r="BC1309" s="67"/>
      <c r="BD1309" s="67"/>
      <c r="BE1309" s="67"/>
      <c r="BF1309" s="67"/>
    </row>
    <row r="1310" spans="2:58" x14ac:dyDescent="0.3"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BB1310" s="67"/>
      <c r="BC1310" s="67"/>
      <c r="BD1310" s="67"/>
      <c r="BE1310" s="67"/>
      <c r="BF1310" s="67"/>
    </row>
    <row r="1311" spans="2:58" x14ac:dyDescent="0.3"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BB1311" s="67"/>
      <c r="BC1311" s="67"/>
      <c r="BD1311" s="67"/>
      <c r="BE1311" s="67"/>
      <c r="BF1311" s="67"/>
    </row>
    <row r="1312" spans="2:58" x14ac:dyDescent="0.3"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BB1312" s="67"/>
      <c r="BC1312" s="67"/>
      <c r="BD1312" s="67"/>
      <c r="BE1312" s="67"/>
      <c r="BF1312" s="67"/>
    </row>
    <row r="1313" spans="2:58" x14ac:dyDescent="0.3"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BB1313" s="67"/>
      <c r="BC1313" s="67"/>
      <c r="BD1313" s="67"/>
      <c r="BE1313" s="67"/>
      <c r="BF1313" s="67"/>
    </row>
    <row r="1314" spans="2:58" x14ac:dyDescent="0.3"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BB1314" s="67"/>
      <c r="BC1314" s="67"/>
      <c r="BD1314" s="67"/>
      <c r="BE1314" s="67"/>
      <c r="BF1314" s="67"/>
    </row>
    <row r="1315" spans="2:58" x14ac:dyDescent="0.3"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BB1315" s="67"/>
      <c r="BC1315" s="67"/>
      <c r="BD1315" s="67"/>
      <c r="BE1315" s="67"/>
      <c r="BF1315" s="67"/>
    </row>
    <row r="1316" spans="2:58" x14ac:dyDescent="0.3"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BB1316" s="67"/>
      <c r="BC1316" s="67"/>
      <c r="BD1316" s="67"/>
      <c r="BE1316" s="67"/>
      <c r="BF1316" s="67"/>
    </row>
    <row r="1317" spans="2:58" x14ac:dyDescent="0.3"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BB1317" s="67"/>
      <c r="BC1317" s="67"/>
      <c r="BD1317" s="67"/>
      <c r="BE1317" s="67"/>
      <c r="BF1317" s="67"/>
    </row>
    <row r="1318" spans="2:58" x14ac:dyDescent="0.3"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BB1318" s="67"/>
      <c r="BC1318" s="67"/>
      <c r="BD1318" s="67"/>
      <c r="BE1318" s="67"/>
      <c r="BF1318" s="67"/>
    </row>
    <row r="1319" spans="2:58" x14ac:dyDescent="0.3"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BB1319" s="67"/>
      <c r="BC1319" s="67"/>
      <c r="BD1319" s="67"/>
      <c r="BE1319" s="67"/>
      <c r="BF1319" s="67"/>
    </row>
    <row r="1320" spans="2:58" x14ac:dyDescent="0.3"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BB1320" s="67"/>
      <c r="BC1320" s="67"/>
      <c r="BD1320" s="67"/>
      <c r="BE1320" s="67"/>
      <c r="BF1320" s="67"/>
    </row>
    <row r="1321" spans="2:58" x14ac:dyDescent="0.3"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BB1321" s="67"/>
      <c r="BC1321" s="67"/>
      <c r="BD1321" s="67"/>
      <c r="BE1321" s="67"/>
      <c r="BF1321" s="67"/>
    </row>
    <row r="1322" spans="2:58" x14ac:dyDescent="0.3"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BB1322" s="67"/>
      <c r="BC1322" s="67"/>
      <c r="BD1322" s="67"/>
      <c r="BE1322" s="67"/>
      <c r="BF1322" s="67"/>
    </row>
    <row r="1323" spans="2:58" x14ac:dyDescent="0.3"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BB1323" s="67"/>
      <c r="BC1323" s="67"/>
      <c r="BD1323" s="67"/>
      <c r="BE1323" s="67"/>
      <c r="BF1323" s="67"/>
    </row>
    <row r="1324" spans="2:58" x14ac:dyDescent="0.3"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BB1324" s="67"/>
      <c r="BC1324" s="67"/>
      <c r="BD1324" s="67"/>
      <c r="BE1324" s="67"/>
      <c r="BF1324" s="67"/>
    </row>
    <row r="1325" spans="2:58" x14ac:dyDescent="0.3"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BB1325" s="67"/>
      <c r="BC1325" s="67"/>
      <c r="BD1325" s="67"/>
      <c r="BE1325" s="67"/>
      <c r="BF1325" s="67"/>
    </row>
    <row r="1326" spans="2:58" x14ac:dyDescent="0.3"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BB1326" s="67"/>
      <c r="BC1326" s="67"/>
      <c r="BD1326" s="67"/>
      <c r="BE1326" s="67"/>
      <c r="BF1326" s="67"/>
    </row>
    <row r="1327" spans="2:58" x14ac:dyDescent="0.3"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BB1327" s="67"/>
      <c r="BC1327" s="67"/>
      <c r="BD1327" s="67"/>
      <c r="BE1327" s="67"/>
      <c r="BF1327" s="67"/>
    </row>
    <row r="1328" spans="2:58" x14ac:dyDescent="0.3"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BB1328" s="67"/>
      <c r="BC1328" s="67"/>
      <c r="BD1328" s="67"/>
      <c r="BE1328" s="67"/>
      <c r="BF1328" s="67"/>
    </row>
    <row r="1329" spans="2:58" x14ac:dyDescent="0.3"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BB1329" s="67"/>
      <c r="BC1329" s="67"/>
      <c r="BD1329" s="67"/>
      <c r="BE1329" s="67"/>
      <c r="BF1329" s="67"/>
    </row>
    <row r="1330" spans="2:58" x14ac:dyDescent="0.3"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BB1330" s="67"/>
      <c r="BC1330" s="67"/>
      <c r="BD1330" s="67"/>
      <c r="BE1330" s="67"/>
      <c r="BF1330" s="67"/>
    </row>
    <row r="1331" spans="2:58" x14ac:dyDescent="0.3"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BB1331" s="67"/>
      <c r="BC1331" s="67"/>
      <c r="BD1331" s="67"/>
      <c r="BE1331" s="67"/>
      <c r="BF1331" s="67"/>
    </row>
    <row r="1332" spans="2:58" x14ac:dyDescent="0.3"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BB1332" s="67"/>
      <c r="BC1332" s="67"/>
      <c r="BD1332" s="67"/>
      <c r="BE1332" s="67"/>
      <c r="BF1332" s="67"/>
    </row>
    <row r="1333" spans="2:58" x14ac:dyDescent="0.3"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BB1333" s="67"/>
      <c r="BC1333" s="67"/>
      <c r="BD1333" s="67"/>
      <c r="BE1333" s="67"/>
      <c r="BF1333" s="67"/>
    </row>
    <row r="1334" spans="2:58" x14ac:dyDescent="0.3"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BB1334" s="67"/>
      <c r="BC1334" s="67"/>
      <c r="BD1334" s="67"/>
      <c r="BE1334" s="67"/>
      <c r="BF1334" s="67"/>
    </row>
    <row r="1335" spans="2:58" x14ac:dyDescent="0.3"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BB1335" s="67"/>
      <c r="BC1335" s="67"/>
      <c r="BD1335" s="67"/>
      <c r="BE1335" s="67"/>
      <c r="BF1335" s="67"/>
    </row>
    <row r="1336" spans="2:58" x14ac:dyDescent="0.3"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BB1336" s="67"/>
      <c r="BC1336" s="67"/>
      <c r="BD1336" s="67"/>
      <c r="BE1336" s="67"/>
      <c r="BF1336" s="67"/>
    </row>
    <row r="1337" spans="2:58" x14ac:dyDescent="0.3"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BB1337" s="67"/>
      <c r="BC1337" s="67"/>
      <c r="BD1337" s="67"/>
      <c r="BE1337" s="67"/>
      <c r="BF1337" s="67"/>
    </row>
    <row r="1338" spans="2:58" x14ac:dyDescent="0.3"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BB1338" s="67"/>
      <c r="BC1338" s="67"/>
      <c r="BD1338" s="67"/>
      <c r="BE1338" s="67"/>
      <c r="BF1338" s="67"/>
    </row>
    <row r="1339" spans="2:58" x14ac:dyDescent="0.3"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BB1339" s="67"/>
      <c r="BC1339" s="67"/>
      <c r="BD1339" s="67"/>
      <c r="BE1339" s="67"/>
      <c r="BF1339" s="67"/>
    </row>
    <row r="1340" spans="2:58" x14ac:dyDescent="0.3"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BB1340" s="67"/>
      <c r="BC1340" s="67"/>
      <c r="BD1340" s="67"/>
      <c r="BE1340" s="67"/>
      <c r="BF1340" s="67"/>
    </row>
    <row r="1341" spans="2:58" x14ac:dyDescent="0.3"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BB1341" s="67"/>
      <c r="BC1341" s="67"/>
      <c r="BD1341" s="67"/>
      <c r="BE1341" s="67"/>
      <c r="BF1341" s="67"/>
    </row>
    <row r="1342" spans="2:58" x14ac:dyDescent="0.3"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BB1342" s="67"/>
      <c r="BC1342" s="67"/>
      <c r="BD1342" s="67"/>
      <c r="BE1342" s="67"/>
      <c r="BF1342" s="67"/>
    </row>
    <row r="1343" spans="2:58" x14ac:dyDescent="0.3"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BB1343" s="67"/>
      <c r="BC1343" s="67"/>
      <c r="BD1343" s="67"/>
      <c r="BE1343" s="67"/>
      <c r="BF1343" s="67"/>
    </row>
    <row r="1344" spans="2:58" x14ac:dyDescent="0.3"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BB1344" s="67"/>
      <c r="BC1344" s="67"/>
      <c r="BD1344" s="67"/>
      <c r="BE1344" s="67"/>
      <c r="BF1344" s="67"/>
    </row>
    <row r="1345" spans="2:58" x14ac:dyDescent="0.3"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BB1345" s="67"/>
      <c r="BC1345" s="67"/>
      <c r="BD1345" s="67"/>
      <c r="BE1345" s="67"/>
      <c r="BF1345" s="67"/>
    </row>
    <row r="1346" spans="2:58" x14ac:dyDescent="0.3"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BB1346" s="67"/>
      <c r="BC1346" s="67"/>
      <c r="BD1346" s="67"/>
      <c r="BE1346" s="67"/>
      <c r="BF1346" s="67"/>
    </row>
    <row r="1347" spans="2:58" x14ac:dyDescent="0.3"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BB1347" s="67"/>
      <c r="BC1347" s="67"/>
      <c r="BD1347" s="67"/>
      <c r="BE1347" s="67"/>
      <c r="BF1347" s="67"/>
    </row>
    <row r="1348" spans="2:58" x14ac:dyDescent="0.3"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BB1348" s="67"/>
      <c r="BC1348" s="67"/>
      <c r="BD1348" s="67"/>
      <c r="BE1348" s="67"/>
      <c r="BF1348" s="67"/>
    </row>
    <row r="1349" spans="2:58" x14ac:dyDescent="0.3"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BB1349" s="67"/>
      <c r="BC1349" s="67"/>
      <c r="BD1349" s="67"/>
      <c r="BE1349" s="67"/>
      <c r="BF1349" s="67"/>
    </row>
    <row r="1350" spans="2:58" x14ac:dyDescent="0.3"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BB1350" s="67"/>
      <c r="BC1350" s="67"/>
      <c r="BD1350" s="67"/>
      <c r="BE1350" s="67"/>
      <c r="BF1350" s="67"/>
    </row>
    <row r="1351" spans="2:58" x14ac:dyDescent="0.3"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BB1351" s="67"/>
      <c r="BC1351" s="67"/>
      <c r="BD1351" s="67"/>
      <c r="BE1351" s="67"/>
      <c r="BF1351" s="67"/>
    </row>
    <row r="1352" spans="2:58" x14ac:dyDescent="0.3"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BB1352" s="67"/>
      <c r="BC1352" s="67"/>
      <c r="BD1352" s="67"/>
      <c r="BE1352" s="67"/>
      <c r="BF1352" s="67"/>
    </row>
    <row r="1353" spans="2:58" x14ac:dyDescent="0.3"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BB1353" s="67"/>
      <c r="BC1353" s="67"/>
      <c r="BD1353" s="67"/>
      <c r="BE1353" s="67"/>
      <c r="BF1353" s="67"/>
    </row>
    <row r="1354" spans="2:58" x14ac:dyDescent="0.3"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BB1354" s="67"/>
      <c r="BC1354" s="67"/>
      <c r="BD1354" s="67"/>
      <c r="BE1354" s="67"/>
      <c r="BF1354" s="67"/>
    </row>
    <row r="1355" spans="2:58" x14ac:dyDescent="0.3"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BB1355" s="67"/>
      <c r="BC1355" s="67"/>
      <c r="BD1355" s="67"/>
      <c r="BE1355" s="67"/>
      <c r="BF1355" s="67"/>
    </row>
    <row r="1356" spans="2:58" x14ac:dyDescent="0.3"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BB1356" s="67"/>
      <c r="BC1356" s="67"/>
      <c r="BD1356" s="67"/>
      <c r="BE1356" s="67"/>
      <c r="BF1356" s="67"/>
    </row>
    <row r="1357" spans="2:58" x14ac:dyDescent="0.3"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BB1357" s="67"/>
      <c r="BC1357" s="67"/>
      <c r="BD1357" s="67"/>
      <c r="BE1357" s="67"/>
      <c r="BF1357" s="67"/>
    </row>
    <row r="1358" spans="2:58" x14ac:dyDescent="0.3"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BB1358" s="67"/>
      <c r="BC1358" s="67"/>
      <c r="BD1358" s="67"/>
      <c r="BE1358" s="67"/>
      <c r="BF1358" s="67"/>
    </row>
    <row r="1359" spans="2:58" x14ac:dyDescent="0.3"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BB1359" s="67"/>
      <c r="BC1359" s="67"/>
      <c r="BD1359" s="67"/>
      <c r="BE1359" s="67"/>
      <c r="BF1359" s="67"/>
    </row>
    <row r="1360" spans="2:58" x14ac:dyDescent="0.3"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BB1360" s="67"/>
      <c r="BC1360" s="67"/>
      <c r="BD1360" s="67"/>
      <c r="BE1360" s="67"/>
      <c r="BF1360" s="67"/>
    </row>
    <row r="1361" spans="2:58" x14ac:dyDescent="0.3"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BB1361" s="67"/>
      <c r="BC1361" s="67"/>
      <c r="BD1361" s="67"/>
      <c r="BE1361" s="67"/>
      <c r="BF1361" s="67"/>
    </row>
    <row r="1362" spans="2:58" x14ac:dyDescent="0.3"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BB1362" s="67"/>
      <c r="BC1362" s="67"/>
      <c r="BD1362" s="67"/>
      <c r="BE1362" s="67"/>
      <c r="BF1362" s="67"/>
    </row>
    <row r="1363" spans="2:58" x14ac:dyDescent="0.3"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BB1363" s="67"/>
      <c r="BC1363" s="67"/>
      <c r="BD1363" s="67"/>
      <c r="BE1363" s="67"/>
      <c r="BF1363" s="67"/>
    </row>
    <row r="1364" spans="2:58" x14ac:dyDescent="0.3"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BB1364" s="67"/>
      <c r="BC1364" s="67"/>
      <c r="BD1364" s="67"/>
      <c r="BE1364" s="67"/>
      <c r="BF1364" s="67"/>
    </row>
    <row r="1365" spans="2:58" x14ac:dyDescent="0.3"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BB1365" s="67"/>
      <c r="BC1365" s="67"/>
      <c r="BD1365" s="67"/>
      <c r="BE1365" s="67"/>
      <c r="BF1365" s="67"/>
    </row>
    <row r="1366" spans="2:58" x14ac:dyDescent="0.3"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BB1366" s="67"/>
      <c r="BC1366" s="67"/>
      <c r="BD1366" s="67"/>
      <c r="BE1366" s="67"/>
      <c r="BF1366" s="67"/>
    </row>
    <row r="1367" spans="2:58" x14ac:dyDescent="0.3"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BB1367" s="67"/>
      <c r="BC1367" s="67"/>
      <c r="BD1367" s="67"/>
      <c r="BE1367" s="67"/>
      <c r="BF1367" s="67"/>
    </row>
    <row r="1368" spans="2:58" x14ac:dyDescent="0.3"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BB1368" s="67"/>
      <c r="BC1368" s="67"/>
      <c r="BD1368" s="67"/>
      <c r="BE1368" s="67"/>
      <c r="BF1368" s="67"/>
    </row>
    <row r="1369" spans="2:58" x14ac:dyDescent="0.3"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BB1369" s="67"/>
      <c r="BC1369" s="67"/>
      <c r="BD1369" s="67"/>
      <c r="BE1369" s="67"/>
      <c r="BF1369" s="67"/>
    </row>
    <row r="1370" spans="2:58" x14ac:dyDescent="0.3"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BB1370" s="67"/>
      <c r="BC1370" s="67"/>
      <c r="BD1370" s="67"/>
      <c r="BE1370" s="67"/>
      <c r="BF1370" s="67"/>
    </row>
    <row r="1371" spans="2:58" x14ac:dyDescent="0.3"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BB1371" s="67"/>
      <c r="BC1371" s="67"/>
      <c r="BD1371" s="67"/>
      <c r="BE1371" s="67"/>
      <c r="BF1371" s="67"/>
    </row>
    <row r="1372" spans="2:58" x14ac:dyDescent="0.3"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BB1372" s="67"/>
      <c r="BC1372" s="67"/>
      <c r="BD1372" s="67"/>
      <c r="BE1372" s="67"/>
      <c r="BF1372" s="67"/>
    </row>
    <row r="1373" spans="2:58" x14ac:dyDescent="0.3"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BB1373" s="67"/>
      <c r="BC1373" s="67"/>
      <c r="BD1373" s="67"/>
      <c r="BE1373" s="67"/>
      <c r="BF1373" s="67"/>
    </row>
    <row r="1374" spans="2:58" x14ac:dyDescent="0.3"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BB1374" s="67"/>
      <c r="BC1374" s="67"/>
      <c r="BD1374" s="67"/>
      <c r="BE1374" s="67"/>
      <c r="BF1374" s="67"/>
    </row>
    <row r="1375" spans="2:58" x14ac:dyDescent="0.3"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BB1375" s="67"/>
      <c r="BC1375" s="67"/>
      <c r="BD1375" s="67"/>
      <c r="BE1375" s="67"/>
      <c r="BF1375" s="67"/>
    </row>
    <row r="1376" spans="2:58" x14ac:dyDescent="0.3"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BB1376" s="67"/>
      <c r="BC1376" s="67"/>
      <c r="BD1376" s="67"/>
      <c r="BE1376" s="67"/>
      <c r="BF1376" s="67"/>
    </row>
    <row r="1377" spans="2:58" x14ac:dyDescent="0.3"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BB1377" s="67"/>
      <c r="BC1377" s="67"/>
      <c r="BD1377" s="67"/>
      <c r="BE1377" s="67"/>
      <c r="BF1377" s="67"/>
    </row>
    <row r="1378" spans="2:58" x14ac:dyDescent="0.3"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BB1378" s="67"/>
      <c r="BC1378" s="67"/>
      <c r="BD1378" s="67"/>
      <c r="BE1378" s="67"/>
      <c r="BF1378" s="67"/>
    </row>
    <row r="1379" spans="2:58" x14ac:dyDescent="0.3"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BB1379" s="67"/>
      <c r="BC1379" s="67"/>
      <c r="BD1379" s="67"/>
      <c r="BE1379" s="67"/>
      <c r="BF1379" s="67"/>
    </row>
    <row r="1380" spans="2:58" x14ac:dyDescent="0.3"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BB1380" s="67"/>
      <c r="BC1380" s="67"/>
      <c r="BD1380" s="67"/>
      <c r="BE1380" s="67"/>
      <c r="BF1380" s="67"/>
    </row>
    <row r="1381" spans="2:58" x14ac:dyDescent="0.3"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BB1381" s="67"/>
      <c r="BC1381" s="67"/>
      <c r="BD1381" s="67"/>
      <c r="BE1381" s="67"/>
      <c r="BF1381" s="67"/>
    </row>
    <row r="1382" spans="2:58" x14ac:dyDescent="0.3"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BB1382" s="67"/>
      <c r="BC1382" s="67"/>
      <c r="BD1382" s="67"/>
      <c r="BE1382" s="67"/>
      <c r="BF1382" s="67"/>
    </row>
    <row r="1383" spans="2:58" x14ac:dyDescent="0.3"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BB1383" s="67"/>
      <c r="BC1383" s="67"/>
      <c r="BD1383" s="67"/>
      <c r="BE1383" s="67"/>
      <c r="BF1383" s="67"/>
    </row>
    <row r="1384" spans="2:58" x14ac:dyDescent="0.3"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BB1384" s="67"/>
      <c r="BC1384" s="67"/>
      <c r="BD1384" s="67"/>
      <c r="BE1384" s="67"/>
      <c r="BF1384" s="67"/>
    </row>
    <row r="1385" spans="2:58" x14ac:dyDescent="0.3"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BB1385" s="67"/>
      <c r="BC1385" s="67"/>
      <c r="BD1385" s="67"/>
      <c r="BE1385" s="67"/>
      <c r="BF1385" s="67"/>
    </row>
    <row r="1386" spans="2:58" x14ac:dyDescent="0.3"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BB1386" s="67"/>
      <c r="BC1386" s="67"/>
      <c r="BD1386" s="67"/>
      <c r="BE1386" s="67"/>
      <c r="BF1386" s="67"/>
    </row>
    <row r="1387" spans="2:58" x14ac:dyDescent="0.3"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BB1387" s="67"/>
      <c r="BC1387" s="67"/>
      <c r="BD1387" s="67"/>
      <c r="BE1387" s="67"/>
      <c r="BF1387" s="67"/>
    </row>
    <row r="1388" spans="2:58" x14ac:dyDescent="0.3"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BB1388" s="67"/>
      <c r="BC1388" s="67"/>
      <c r="BD1388" s="67"/>
      <c r="BE1388" s="67"/>
      <c r="BF1388" s="67"/>
    </row>
    <row r="1389" spans="2:58" x14ac:dyDescent="0.3"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BB1389" s="67"/>
      <c r="BC1389" s="67"/>
      <c r="BD1389" s="67"/>
      <c r="BE1389" s="67"/>
      <c r="BF1389" s="67"/>
    </row>
    <row r="1390" spans="2:58" x14ac:dyDescent="0.3"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BB1390" s="67"/>
      <c r="BC1390" s="67"/>
      <c r="BD1390" s="67"/>
      <c r="BE1390" s="67"/>
      <c r="BF1390" s="67"/>
    </row>
    <row r="1391" spans="2:58" x14ac:dyDescent="0.3"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BB1391" s="67"/>
      <c r="BC1391" s="67"/>
      <c r="BD1391" s="67"/>
      <c r="BE1391" s="67"/>
      <c r="BF1391" s="67"/>
    </row>
    <row r="1392" spans="2:58" x14ac:dyDescent="0.3"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BB1392" s="67"/>
      <c r="BC1392" s="67"/>
      <c r="BD1392" s="67"/>
      <c r="BE1392" s="67"/>
      <c r="BF1392" s="67"/>
    </row>
    <row r="1393" spans="2:58" x14ac:dyDescent="0.3"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BB1393" s="67"/>
      <c r="BC1393" s="67"/>
      <c r="BD1393" s="67"/>
      <c r="BE1393" s="67"/>
      <c r="BF1393" s="67"/>
    </row>
    <row r="1394" spans="2:58" x14ac:dyDescent="0.3"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BB1394" s="67"/>
      <c r="BC1394" s="67"/>
      <c r="BD1394" s="67"/>
      <c r="BE1394" s="67"/>
      <c r="BF1394" s="67"/>
    </row>
    <row r="1395" spans="2:58" x14ac:dyDescent="0.3"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BB1395" s="67"/>
      <c r="BC1395" s="67"/>
      <c r="BD1395" s="67"/>
      <c r="BE1395" s="67"/>
      <c r="BF1395" s="67"/>
    </row>
    <row r="1396" spans="2:58" x14ac:dyDescent="0.3"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BB1396" s="67"/>
      <c r="BC1396" s="67"/>
      <c r="BD1396" s="67"/>
      <c r="BE1396" s="67"/>
      <c r="BF1396" s="67"/>
    </row>
    <row r="1397" spans="2:58" x14ac:dyDescent="0.3"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BB1397" s="67"/>
      <c r="BC1397" s="67"/>
      <c r="BD1397" s="67"/>
      <c r="BE1397" s="67"/>
      <c r="BF1397" s="67"/>
    </row>
    <row r="1398" spans="2:58" x14ac:dyDescent="0.3"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BB1398" s="67"/>
      <c r="BC1398" s="67"/>
      <c r="BD1398" s="67"/>
      <c r="BE1398" s="67"/>
      <c r="BF1398" s="67"/>
    </row>
    <row r="1399" spans="2:58" x14ac:dyDescent="0.3"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BB1399" s="67"/>
      <c r="BC1399" s="67"/>
      <c r="BD1399" s="67"/>
      <c r="BE1399" s="67"/>
      <c r="BF1399" s="67"/>
    </row>
    <row r="1400" spans="2:58" x14ac:dyDescent="0.3"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BB1400" s="67"/>
      <c r="BC1400" s="67"/>
      <c r="BD1400" s="67"/>
      <c r="BE1400" s="67"/>
      <c r="BF1400" s="67"/>
    </row>
    <row r="1401" spans="2:58" x14ac:dyDescent="0.3"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BB1401" s="67"/>
      <c r="BC1401" s="67"/>
      <c r="BD1401" s="67"/>
      <c r="BE1401" s="67"/>
      <c r="BF1401" s="67"/>
    </row>
    <row r="1402" spans="2:58" x14ac:dyDescent="0.3"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BB1402" s="67"/>
      <c r="BC1402" s="67"/>
      <c r="BD1402" s="67"/>
      <c r="BE1402" s="67"/>
      <c r="BF1402" s="67"/>
    </row>
    <row r="1403" spans="2:58" x14ac:dyDescent="0.3"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BB1403" s="67"/>
      <c r="BC1403" s="67"/>
      <c r="BD1403" s="67"/>
      <c r="BE1403" s="67"/>
      <c r="BF1403" s="67"/>
    </row>
    <row r="1404" spans="2:58" x14ac:dyDescent="0.3"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BB1404" s="67"/>
      <c r="BC1404" s="67"/>
      <c r="BD1404" s="67"/>
      <c r="BE1404" s="67"/>
      <c r="BF1404" s="67"/>
    </row>
    <row r="1405" spans="2:58" x14ac:dyDescent="0.3"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BB1405" s="67"/>
      <c r="BC1405" s="67"/>
      <c r="BD1405" s="67"/>
      <c r="BE1405" s="67"/>
      <c r="BF1405" s="67"/>
    </row>
    <row r="1406" spans="2:58" x14ac:dyDescent="0.3"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BB1406" s="67"/>
      <c r="BC1406" s="67"/>
      <c r="BD1406" s="67"/>
      <c r="BE1406" s="67"/>
      <c r="BF1406" s="67"/>
    </row>
    <row r="1407" spans="2:58" x14ac:dyDescent="0.3"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BB1407" s="67"/>
      <c r="BC1407" s="67"/>
      <c r="BD1407" s="67"/>
      <c r="BE1407" s="67"/>
      <c r="BF1407" s="67"/>
    </row>
    <row r="1408" spans="2:58" x14ac:dyDescent="0.3"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BB1408" s="67"/>
      <c r="BC1408" s="67"/>
      <c r="BD1408" s="67"/>
      <c r="BE1408" s="67"/>
      <c r="BF1408" s="67"/>
    </row>
    <row r="1409" spans="2:58" x14ac:dyDescent="0.3"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BB1409" s="67"/>
      <c r="BC1409" s="67"/>
      <c r="BD1409" s="67"/>
      <c r="BE1409" s="67"/>
      <c r="BF1409" s="67"/>
    </row>
    <row r="1410" spans="2:58" x14ac:dyDescent="0.3"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BB1410" s="67"/>
      <c r="BC1410" s="67"/>
      <c r="BD1410" s="67"/>
      <c r="BE1410" s="67"/>
      <c r="BF1410" s="67"/>
    </row>
    <row r="1411" spans="2:58" x14ac:dyDescent="0.3"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BB1411" s="67"/>
      <c r="BC1411" s="67"/>
      <c r="BD1411" s="67"/>
      <c r="BE1411" s="67"/>
      <c r="BF1411" s="67"/>
    </row>
    <row r="1412" spans="2:58" x14ac:dyDescent="0.3"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BB1412" s="67"/>
      <c r="BC1412" s="67"/>
      <c r="BD1412" s="67"/>
      <c r="BE1412" s="67"/>
      <c r="BF1412" s="67"/>
    </row>
    <row r="1413" spans="2:58" x14ac:dyDescent="0.3"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BB1413" s="67"/>
      <c r="BC1413" s="67"/>
      <c r="BD1413" s="67"/>
      <c r="BE1413" s="67"/>
      <c r="BF1413" s="67"/>
    </row>
    <row r="1414" spans="2:58" x14ac:dyDescent="0.3"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BB1414" s="67"/>
      <c r="BC1414" s="67"/>
      <c r="BD1414" s="67"/>
      <c r="BE1414" s="67"/>
      <c r="BF1414" s="67"/>
    </row>
    <row r="1415" spans="2:58" x14ac:dyDescent="0.3"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BB1415" s="67"/>
      <c r="BC1415" s="67"/>
      <c r="BD1415" s="67"/>
      <c r="BE1415" s="67"/>
      <c r="BF1415" s="67"/>
    </row>
    <row r="1416" spans="2:58" x14ac:dyDescent="0.3"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BB1416" s="67"/>
      <c r="BC1416" s="67"/>
      <c r="BD1416" s="67"/>
      <c r="BE1416" s="67"/>
      <c r="BF1416" s="67"/>
    </row>
    <row r="1417" spans="2:58" x14ac:dyDescent="0.3"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BB1417" s="67"/>
      <c r="BC1417" s="67"/>
      <c r="BD1417" s="67"/>
      <c r="BE1417" s="67"/>
      <c r="BF1417" s="67"/>
    </row>
    <row r="1418" spans="2:58" x14ac:dyDescent="0.3"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BB1418" s="67"/>
      <c r="BC1418" s="67"/>
      <c r="BD1418" s="67"/>
      <c r="BE1418" s="67"/>
      <c r="BF1418" s="67"/>
    </row>
    <row r="1419" spans="2:58" x14ac:dyDescent="0.3"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BB1419" s="67"/>
      <c r="BC1419" s="67"/>
      <c r="BD1419" s="67"/>
      <c r="BE1419" s="67"/>
      <c r="BF1419" s="67"/>
    </row>
    <row r="1420" spans="2:58" x14ac:dyDescent="0.3"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BB1420" s="67"/>
      <c r="BC1420" s="67"/>
      <c r="BD1420" s="67"/>
      <c r="BE1420" s="67"/>
      <c r="BF1420" s="67"/>
    </row>
    <row r="1421" spans="2:58" x14ac:dyDescent="0.3"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BB1421" s="67"/>
      <c r="BC1421" s="67"/>
      <c r="BD1421" s="67"/>
      <c r="BE1421" s="67"/>
      <c r="BF1421" s="67"/>
    </row>
    <row r="1422" spans="2:58" x14ac:dyDescent="0.3"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BB1422" s="67"/>
      <c r="BC1422" s="67"/>
      <c r="BD1422" s="67"/>
      <c r="BE1422" s="67"/>
      <c r="BF1422" s="67"/>
    </row>
    <row r="1423" spans="2:58" x14ac:dyDescent="0.3"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BB1423" s="67"/>
      <c r="BC1423" s="67"/>
      <c r="BD1423" s="67"/>
      <c r="BE1423" s="67"/>
      <c r="BF1423" s="67"/>
    </row>
    <row r="1424" spans="2:58" x14ac:dyDescent="0.3"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BB1424" s="67"/>
      <c r="BC1424" s="67"/>
      <c r="BD1424" s="67"/>
      <c r="BE1424" s="67"/>
      <c r="BF1424" s="67"/>
    </row>
    <row r="1425" spans="2:58" x14ac:dyDescent="0.3"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BB1425" s="67"/>
      <c r="BC1425" s="67"/>
      <c r="BD1425" s="67"/>
      <c r="BE1425" s="67"/>
      <c r="BF1425" s="67"/>
    </row>
    <row r="1426" spans="2:58" x14ac:dyDescent="0.3"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BB1426" s="67"/>
      <c r="BC1426" s="67"/>
      <c r="BD1426" s="67"/>
      <c r="BE1426" s="67"/>
      <c r="BF1426" s="67"/>
    </row>
    <row r="1427" spans="2:58" x14ac:dyDescent="0.3"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BB1427" s="67"/>
      <c r="BC1427" s="67"/>
      <c r="BD1427" s="67"/>
      <c r="BE1427" s="67"/>
      <c r="BF1427" s="67"/>
    </row>
    <row r="1428" spans="2:58" x14ac:dyDescent="0.3"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BB1428" s="67"/>
      <c r="BC1428" s="67"/>
      <c r="BD1428" s="67"/>
      <c r="BE1428" s="67"/>
      <c r="BF1428" s="67"/>
    </row>
    <row r="1429" spans="2:58" x14ac:dyDescent="0.3"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BB1429" s="67"/>
      <c r="BC1429" s="67"/>
      <c r="BD1429" s="67"/>
      <c r="BE1429" s="67"/>
      <c r="BF1429" s="67"/>
    </row>
    <row r="1430" spans="2:58" x14ac:dyDescent="0.3"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BB1430" s="67"/>
      <c r="BC1430" s="67"/>
      <c r="BD1430" s="67"/>
      <c r="BE1430" s="67"/>
      <c r="BF1430" s="67"/>
    </row>
    <row r="1431" spans="2:58" x14ac:dyDescent="0.3"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BB1431" s="67"/>
      <c r="BC1431" s="67"/>
      <c r="BD1431" s="67"/>
      <c r="BE1431" s="67"/>
      <c r="BF1431" s="67"/>
    </row>
    <row r="1432" spans="2:58" x14ac:dyDescent="0.3"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BB1432" s="67"/>
      <c r="BC1432" s="67"/>
      <c r="BD1432" s="67"/>
      <c r="BE1432" s="67"/>
      <c r="BF1432" s="67"/>
    </row>
    <row r="1433" spans="2:58" x14ac:dyDescent="0.3"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BB1433" s="67"/>
      <c r="BC1433" s="67"/>
      <c r="BD1433" s="67"/>
      <c r="BE1433" s="67"/>
      <c r="BF1433" s="67"/>
    </row>
    <row r="1434" spans="2:58" x14ac:dyDescent="0.3"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BB1434" s="67"/>
      <c r="BC1434" s="67"/>
      <c r="BD1434" s="67"/>
      <c r="BE1434" s="67"/>
      <c r="BF1434" s="67"/>
    </row>
    <row r="1435" spans="2:58" x14ac:dyDescent="0.3"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BB1435" s="67"/>
      <c r="BC1435" s="67"/>
      <c r="BD1435" s="67"/>
      <c r="BE1435" s="67"/>
      <c r="BF1435" s="67"/>
    </row>
    <row r="1436" spans="2:58" x14ac:dyDescent="0.3"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BB1436" s="67"/>
      <c r="BC1436" s="67"/>
      <c r="BD1436" s="67"/>
      <c r="BE1436" s="67"/>
      <c r="BF1436" s="67"/>
    </row>
    <row r="1437" spans="2:58" x14ac:dyDescent="0.3"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BB1437" s="67"/>
      <c r="BC1437" s="67"/>
      <c r="BD1437" s="67"/>
      <c r="BE1437" s="67"/>
      <c r="BF1437" s="67"/>
    </row>
    <row r="1438" spans="2:58" x14ac:dyDescent="0.3"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BB1438" s="67"/>
      <c r="BC1438" s="67"/>
      <c r="BD1438" s="67"/>
      <c r="BE1438" s="67"/>
      <c r="BF1438" s="67"/>
    </row>
    <row r="1439" spans="2:58" x14ac:dyDescent="0.3"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BB1439" s="67"/>
      <c r="BC1439" s="67"/>
      <c r="BD1439" s="67"/>
      <c r="BE1439" s="67"/>
      <c r="BF1439" s="67"/>
    </row>
    <row r="1440" spans="2:58" x14ac:dyDescent="0.3"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BB1440" s="67"/>
      <c r="BC1440" s="67"/>
      <c r="BD1440" s="67"/>
      <c r="BE1440" s="67"/>
      <c r="BF1440" s="67"/>
    </row>
    <row r="1441" spans="2:58" x14ac:dyDescent="0.3"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BB1441" s="67"/>
      <c r="BC1441" s="67"/>
      <c r="BD1441" s="67"/>
      <c r="BE1441" s="67"/>
      <c r="BF1441" s="67"/>
    </row>
    <row r="1442" spans="2:58" x14ac:dyDescent="0.3"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BB1442" s="67"/>
      <c r="BC1442" s="67"/>
      <c r="BD1442" s="67"/>
      <c r="BE1442" s="67"/>
      <c r="BF1442" s="67"/>
    </row>
    <row r="1443" spans="2:58" x14ac:dyDescent="0.3"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BB1443" s="67"/>
      <c r="BC1443" s="67"/>
      <c r="BD1443" s="67"/>
      <c r="BE1443" s="67"/>
      <c r="BF1443" s="67"/>
    </row>
    <row r="1444" spans="2:58" x14ac:dyDescent="0.3"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BB1444" s="67"/>
      <c r="BC1444" s="67"/>
      <c r="BD1444" s="67"/>
      <c r="BE1444" s="67"/>
      <c r="BF1444" s="67"/>
    </row>
    <row r="1445" spans="2:58" x14ac:dyDescent="0.3"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BB1445" s="67"/>
      <c r="BC1445" s="67"/>
      <c r="BD1445" s="67"/>
      <c r="BE1445" s="67"/>
      <c r="BF1445" s="67"/>
    </row>
    <row r="1446" spans="2:58" x14ac:dyDescent="0.3"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BB1446" s="67"/>
      <c r="BC1446" s="67"/>
      <c r="BD1446" s="67"/>
      <c r="BE1446" s="67"/>
      <c r="BF1446" s="67"/>
    </row>
    <row r="1447" spans="2:58" x14ac:dyDescent="0.3"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BB1447" s="67"/>
      <c r="BC1447" s="67"/>
      <c r="BD1447" s="67"/>
      <c r="BE1447" s="67"/>
      <c r="BF1447" s="67"/>
    </row>
    <row r="1448" spans="2:58" x14ac:dyDescent="0.3"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BB1448" s="67"/>
      <c r="BC1448" s="67"/>
      <c r="BD1448" s="67"/>
      <c r="BE1448" s="67"/>
      <c r="BF1448" s="67"/>
    </row>
    <row r="1449" spans="2:58" x14ac:dyDescent="0.3"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BB1449" s="67"/>
      <c r="BC1449" s="67"/>
      <c r="BD1449" s="67"/>
      <c r="BE1449" s="67"/>
      <c r="BF1449" s="67"/>
    </row>
    <row r="1450" spans="2:58" x14ac:dyDescent="0.3"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BB1450" s="67"/>
      <c r="BC1450" s="67"/>
      <c r="BD1450" s="67"/>
      <c r="BE1450" s="67"/>
      <c r="BF1450" s="67"/>
    </row>
    <row r="1451" spans="2:58" x14ac:dyDescent="0.3"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BB1451" s="67"/>
      <c r="BC1451" s="67"/>
      <c r="BD1451" s="67"/>
      <c r="BE1451" s="67"/>
      <c r="BF1451" s="67"/>
    </row>
    <row r="1452" spans="2:58" x14ac:dyDescent="0.3"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BB1452" s="67"/>
      <c r="BC1452" s="67"/>
      <c r="BD1452" s="67"/>
      <c r="BE1452" s="67"/>
      <c r="BF1452" s="67"/>
    </row>
    <row r="1453" spans="2:58" x14ac:dyDescent="0.3"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BB1453" s="67"/>
      <c r="BC1453" s="67"/>
      <c r="BD1453" s="67"/>
      <c r="BE1453" s="67"/>
      <c r="BF1453" s="67"/>
    </row>
    <row r="1454" spans="2:58" x14ac:dyDescent="0.3"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BB1454" s="67"/>
      <c r="BC1454" s="67"/>
      <c r="BD1454" s="67"/>
      <c r="BE1454" s="67"/>
      <c r="BF1454" s="67"/>
    </row>
    <row r="1455" spans="2:58" x14ac:dyDescent="0.3"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BB1455" s="67"/>
      <c r="BC1455" s="67"/>
      <c r="BD1455" s="67"/>
      <c r="BE1455" s="67"/>
      <c r="BF1455" s="67"/>
    </row>
    <row r="1456" spans="2:58" x14ac:dyDescent="0.3"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BB1456" s="67"/>
      <c r="BC1456" s="67"/>
      <c r="BD1456" s="67"/>
      <c r="BE1456" s="67"/>
      <c r="BF1456" s="67"/>
    </row>
    <row r="1457" spans="2:58" x14ac:dyDescent="0.3"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BB1457" s="67"/>
      <c r="BC1457" s="67"/>
      <c r="BD1457" s="67"/>
      <c r="BE1457" s="67"/>
      <c r="BF1457" s="67"/>
    </row>
    <row r="1458" spans="2:58" x14ac:dyDescent="0.3"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BB1458" s="67"/>
      <c r="BC1458" s="67"/>
      <c r="BD1458" s="67"/>
      <c r="BE1458" s="67"/>
      <c r="BF1458" s="67"/>
    </row>
    <row r="1459" spans="2:58" x14ac:dyDescent="0.3"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BB1459" s="67"/>
      <c r="BC1459" s="67"/>
      <c r="BD1459" s="67"/>
      <c r="BE1459" s="67"/>
      <c r="BF1459" s="67"/>
    </row>
    <row r="1460" spans="2:58" x14ac:dyDescent="0.3"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BB1460" s="67"/>
      <c r="BC1460" s="67"/>
      <c r="BD1460" s="67"/>
      <c r="BE1460" s="67"/>
      <c r="BF1460" s="67"/>
    </row>
    <row r="1461" spans="2:58" x14ac:dyDescent="0.3"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BB1461" s="67"/>
      <c r="BC1461" s="67"/>
      <c r="BD1461" s="67"/>
      <c r="BE1461" s="67"/>
      <c r="BF1461" s="67"/>
    </row>
    <row r="1462" spans="2:58" x14ac:dyDescent="0.3"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BB1462" s="67"/>
      <c r="BC1462" s="67"/>
      <c r="BD1462" s="67"/>
      <c r="BE1462" s="67"/>
      <c r="BF1462" s="67"/>
    </row>
    <row r="1463" spans="2:58" x14ac:dyDescent="0.3"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BB1463" s="67"/>
      <c r="BC1463" s="67"/>
      <c r="BD1463" s="67"/>
      <c r="BE1463" s="67"/>
      <c r="BF1463" s="67"/>
    </row>
    <row r="1464" spans="2:58" x14ac:dyDescent="0.3"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BB1464" s="67"/>
      <c r="BC1464" s="67"/>
      <c r="BD1464" s="67"/>
      <c r="BE1464" s="67"/>
      <c r="BF1464" s="67"/>
    </row>
    <row r="1465" spans="2:58" x14ac:dyDescent="0.3"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BB1465" s="67"/>
      <c r="BC1465" s="67"/>
      <c r="BD1465" s="67"/>
      <c r="BE1465" s="67"/>
      <c r="BF1465" s="67"/>
    </row>
    <row r="1466" spans="2:58" x14ac:dyDescent="0.3"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BB1466" s="67"/>
      <c r="BC1466" s="67"/>
      <c r="BD1466" s="67"/>
      <c r="BE1466" s="67"/>
      <c r="BF1466" s="67"/>
    </row>
    <row r="1467" spans="2:58" x14ac:dyDescent="0.3"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BB1467" s="67"/>
      <c r="BC1467" s="67"/>
      <c r="BD1467" s="67"/>
      <c r="BE1467" s="67"/>
      <c r="BF1467" s="67"/>
    </row>
    <row r="1468" spans="2:58" x14ac:dyDescent="0.3"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BB1468" s="67"/>
      <c r="BC1468" s="67"/>
      <c r="BD1468" s="67"/>
      <c r="BE1468" s="67"/>
      <c r="BF1468" s="67"/>
    </row>
    <row r="1469" spans="2:58" x14ac:dyDescent="0.3"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BB1469" s="67"/>
      <c r="BC1469" s="67"/>
      <c r="BD1469" s="67"/>
      <c r="BE1469" s="67"/>
      <c r="BF1469" s="67"/>
    </row>
    <row r="1470" spans="2:58" x14ac:dyDescent="0.3"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BB1470" s="67"/>
      <c r="BC1470" s="67"/>
      <c r="BD1470" s="67"/>
      <c r="BE1470" s="67"/>
      <c r="BF1470" s="67"/>
    </row>
    <row r="1471" spans="2:58" x14ac:dyDescent="0.3"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BB1471" s="67"/>
      <c r="BC1471" s="67"/>
      <c r="BD1471" s="67"/>
      <c r="BE1471" s="67"/>
      <c r="BF1471" s="67"/>
    </row>
    <row r="1472" spans="2:58" x14ac:dyDescent="0.3"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BB1472" s="67"/>
      <c r="BC1472" s="67"/>
      <c r="BD1472" s="67"/>
      <c r="BE1472" s="67"/>
      <c r="BF1472" s="67"/>
    </row>
    <row r="1473" spans="2:58" x14ac:dyDescent="0.3"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BB1473" s="67"/>
      <c r="BC1473" s="67"/>
      <c r="BD1473" s="67"/>
      <c r="BE1473" s="67"/>
      <c r="BF1473" s="67"/>
    </row>
    <row r="1474" spans="2:58" x14ac:dyDescent="0.3"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BB1474" s="67"/>
      <c r="BC1474" s="67"/>
      <c r="BD1474" s="67"/>
      <c r="BE1474" s="67"/>
      <c r="BF1474" s="67"/>
    </row>
    <row r="1475" spans="2:58" x14ac:dyDescent="0.3"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BB1475" s="67"/>
      <c r="BC1475" s="67"/>
      <c r="BD1475" s="67"/>
      <c r="BE1475" s="67"/>
      <c r="BF1475" s="67"/>
    </row>
    <row r="1476" spans="2:58" x14ac:dyDescent="0.3"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BB1476" s="67"/>
      <c r="BC1476" s="67"/>
      <c r="BD1476" s="67"/>
      <c r="BE1476" s="67"/>
      <c r="BF1476" s="67"/>
    </row>
    <row r="1477" spans="2:58" x14ac:dyDescent="0.3"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BB1477" s="67"/>
      <c r="BC1477" s="67"/>
      <c r="BD1477" s="67"/>
      <c r="BE1477" s="67"/>
      <c r="BF1477" s="67"/>
    </row>
    <row r="1478" spans="2:58" x14ac:dyDescent="0.3"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BB1478" s="67"/>
      <c r="BC1478" s="67"/>
      <c r="BD1478" s="67"/>
      <c r="BE1478" s="67"/>
      <c r="BF1478" s="67"/>
    </row>
    <row r="1479" spans="2:58" x14ac:dyDescent="0.3"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BB1479" s="67"/>
      <c r="BC1479" s="67"/>
      <c r="BD1479" s="67"/>
      <c r="BE1479" s="67"/>
      <c r="BF1479" s="67"/>
    </row>
    <row r="1480" spans="2:58" x14ac:dyDescent="0.3"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BB1480" s="67"/>
      <c r="BC1480" s="67"/>
      <c r="BD1480" s="67"/>
      <c r="BE1480" s="67"/>
      <c r="BF1480" s="67"/>
    </row>
    <row r="1481" spans="2:58" x14ac:dyDescent="0.3"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BB1481" s="67"/>
      <c r="BC1481" s="67"/>
      <c r="BD1481" s="67"/>
      <c r="BE1481" s="67"/>
      <c r="BF1481" s="67"/>
    </row>
    <row r="1482" spans="2:58" x14ac:dyDescent="0.3"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BB1482" s="67"/>
      <c r="BC1482" s="67"/>
      <c r="BD1482" s="67"/>
      <c r="BE1482" s="67"/>
      <c r="BF1482" s="67"/>
    </row>
    <row r="1483" spans="2:58" x14ac:dyDescent="0.3"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BB1483" s="67"/>
      <c r="BC1483" s="67"/>
      <c r="BD1483" s="67"/>
      <c r="BE1483" s="67"/>
      <c r="BF1483" s="67"/>
    </row>
    <row r="1484" spans="2:58" x14ac:dyDescent="0.3"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BB1484" s="67"/>
      <c r="BC1484" s="67"/>
      <c r="BD1484" s="67"/>
      <c r="BE1484" s="67"/>
      <c r="BF1484" s="67"/>
    </row>
    <row r="1485" spans="2:58" x14ac:dyDescent="0.3"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BB1485" s="67"/>
      <c r="BC1485" s="67"/>
      <c r="BD1485" s="67"/>
      <c r="BE1485" s="67"/>
      <c r="BF1485" s="67"/>
    </row>
    <row r="1486" spans="2:58" x14ac:dyDescent="0.3"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BB1486" s="67"/>
      <c r="BC1486" s="67"/>
      <c r="BD1486" s="67"/>
      <c r="BE1486" s="67"/>
      <c r="BF1486" s="67"/>
    </row>
    <row r="1487" spans="2:58" x14ac:dyDescent="0.3"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BB1487" s="67"/>
      <c r="BC1487" s="67"/>
      <c r="BD1487" s="67"/>
      <c r="BE1487" s="67"/>
      <c r="BF1487" s="67"/>
    </row>
    <row r="1488" spans="2:58" x14ac:dyDescent="0.3"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BB1488" s="67"/>
      <c r="BC1488" s="67"/>
      <c r="BD1488" s="67"/>
      <c r="BE1488" s="67"/>
      <c r="BF1488" s="67"/>
    </row>
    <row r="1489" spans="2:58" x14ac:dyDescent="0.3"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BB1489" s="67"/>
      <c r="BC1489" s="67"/>
      <c r="BD1489" s="67"/>
      <c r="BE1489" s="67"/>
      <c r="BF1489" s="67"/>
    </row>
    <row r="1490" spans="2:58" x14ac:dyDescent="0.3"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BB1490" s="67"/>
      <c r="BC1490" s="67"/>
      <c r="BD1490" s="67"/>
      <c r="BE1490" s="67"/>
      <c r="BF1490" s="67"/>
    </row>
    <row r="1491" spans="2:58" x14ac:dyDescent="0.3"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BB1491" s="67"/>
      <c r="BC1491" s="67"/>
      <c r="BD1491" s="67"/>
      <c r="BE1491" s="67"/>
      <c r="BF1491" s="67"/>
    </row>
    <row r="1492" spans="2:58" x14ac:dyDescent="0.3"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BB1492" s="67"/>
      <c r="BC1492" s="67"/>
      <c r="BD1492" s="67"/>
      <c r="BE1492" s="67"/>
      <c r="BF1492" s="67"/>
    </row>
    <row r="1493" spans="2:58" x14ac:dyDescent="0.3"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BB1493" s="67"/>
      <c r="BC1493" s="67"/>
      <c r="BD1493" s="67"/>
      <c r="BE1493" s="67"/>
      <c r="BF1493" s="67"/>
    </row>
    <row r="1494" spans="2:58" x14ac:dyDescent="0.3"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BB1494" s="67"/>
      <c r="BC1494" s="67"/>
      <c r="BD1494" s="67"/>
      <c r="BE1494" s="67"/>
      <c r="BF1494" s="67"/>
    </row>
    <row r="1495" spans="2:58" x14ac:dyDescent="0.3"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BB1495" s="67"/>
      <c r="BC1495" s="67"/>
      <c r="BD1495" s="67"/>
      <c r="BE1495" s="67"/>
      <c r="BF1495" s="67"/>
    </row>
    <row r="1496" spans="2:58" x14ac:dyDescent="0.3"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BB1496" s="67"/>
      <c r="BC1496" s="67"/>
      <c r="BD1496" s="67"/>
      <c r="BE1496" s="67"/>
      <c r="BF1496" s="67"/>
    </row>
    <row r="1497" spans="2:58" x14ac:dyDescent="0.3"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BB1497" s="67"/>
      <c r="BC1497" s="67"/>
      <c r="BD1497" s="67"/>
      <c r="BE1497" s="67"/>
      <c r="BF1497" s="67"/>
    </row>
    <row r="1498" spans="2:58" x14ac:dyDescent="0.3"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BB1498" s="67"/>
      <c r="BC1498" s="67"/>
      <c r="BD1498" s="67"/>
      <c r="BE1498" s="67"/>
      <c r="BF1498" s="67"/>
    </row>
    <row r="1499" spans="2:58" x14ac:dyDescent="0.3"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BB1499" s="67"/>
      <c r="BC1499" s="67"/>
      <c r="BD1499" s="67"/>
      <c r="BE1499" s="67"/>
      <c r="BF1499" s="67"/>
    </row>
    <row r="1500" spans="2:58" x14ac:dyDescent="0.3"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BB1500" s="67"/>
      <c r="BC1500" s="67"/>
      <c r="BD1500" s="67"/>
      <c r="BE1500" s="67"/>
      <c r="BF1500" s="67"/>
    </row>
    <row r="1501" spans="2:58" x14ac:dyDescent="0.3"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BB1501" s="67"/>
      <c r="BC1501" s="67"/>
      <c r="BD1501" s="67"/>
      <c r="BE1501" s="67"/>
      <c r="BF1501" s="67"/>
    </row>
    <row r="1502" spans="2:58" x14ac:dyDescent="0.3"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BB1502" s="67"/>
      <c r="BC1502" s="67"/>
      <c r="BD1502" s="67"/>
      <c r="BE1502" s="67"/>
      <c r="BF1502" s="67"/>
    </row>
    <row r="1503" spans="2:58" x14ac:dyDescent="0.3"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BB1503" s="67"/>
      <c r="BC1503" s="67"/>
      <c r="BD1503" s="67"/>
      <c r="BE1503" s="67"/>
      <c r="BF1503" s="67"/>
    </row>
    <row r="1504" spans="2:58" x14ac:dyDescent="0.3"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BB1504" s="67"/>
      <c r="BC1504" s="67"/>
      <c r="BD1504" s="67"/>
      <c r="BE1504" s="67"/>
      <c r="BF1504" s="67"/>
    </row>
    <row r="1505" spans="2:58" x14ac:dyDescent="0.3"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BB1505" s="67"/>
      <c r="BC1505" s="67"/>
      <c r="BD1505" s="67"/>
      <c r="BE1505" s="67"/>
      <c r="BF1505" s="67"/>
    </row>
    <row r="1506" spans="2:58" x14ac:dyDescent="0.3"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BB1506" s="67"/>
      <c r="BC1506" s="67"/>
      <c r="BD1506" s="67"/>
      <c r="BE1506" s="67"/>
      <c r="BF1506" s="67"/>
    </row>
    <row r="1507" spans="2:58" x14ac:dyDescent="0.3"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BB1507" s="67"/>
      <c r="BC1507" s="67"/>
      <c r="BD1507" s="67"/>
      <c r="BE1507" s="67"/>
      <c r="BF1507" s="67"/>
    </row>
    <row r="1508" spans="2:58" x14ac:dyDescent="0.3"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BB1508" s="67"/>
      <c r="BC1508" s="67"/>
      <c r="BD1508" s="67"/>
      <c r="BE1508" s="67"/>
      <c r="BF1508" s="67"/>
    </row>
    <row r="1509" spans="2:58" x14ac:dyDescent="0.3"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BB1509" s="67"/>
      <c r="BC1509" s="67"/>
      <c r="BD1509" s="67"/>
      <c r="BE1509" s="67"/>
      <c r="BF1509" s="67"/>
    </row>
    <row r="1510" spans="2:58" x14ac:dyDescent="0.3"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BB1510" s="67"/>
      <c r="BC1510" s="67"/>
      <c r="BD1510" s="67"/>
      <c r="BE1510" s="67"/>
      <c r="BF1510" s="67"/>
    </row>
    <row r="1511" spans="2:58" x14ac:dyDescent="0.3"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BB1511" s="67"/>
      <c r="BC1511" s="67"/>
      <c r="BD1511" s="67"/>
      <c r="BE1511" s="67"/>
      <c r="BF1511" s="67"/>
    </row>
    <row r="1512" spans="2:58" x14ac:dyDescent="0.3"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BB1512" s="67"/>
      <c r="BC1512" s="67"/>
      <c r="BD1512" s="67"/>
      <c r="BE1512" s="67"/>
      <c r="BF1512" s="67"/>
    </row>
    <row r="1513" spans="2:58" x14ac:dyDescent="0.3"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BB1513" s="67"/>
      <c r="BC1513" s="67"/>
      <c r="BD1513" s="67"/>
      <c r="BE1513" s="67"/>
      <c r="BF1513" s="67"/>
    </row>
    <row r="1514" spans="2:58" x14ac:dyDescent="0.3"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BB1514" s="67"/>
      <c r="BC1514" s="67"/>
      <c r="BD1514" s="67"/>
      <c r="BE1514" s="67"/>
      <c r="BF1514" s="67"/>
    </row>
    <row r="1515" spans="2:58" x14ac:dyDescent="0.3"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BB1515" s="67"/>
      <c r="BC1515" s="67"/>
      <c r="BD1515" s="67"/>
      <c r="BE1515" s="67"/>
      <c r="BF1515" s="67"/>
    </row>
    <row r="1516" spans="2:58" x14ac:dyDescent="0.3"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BB1516" s="67"/>
      <c r="BC1516" s="67"/>
      <c r="BD1516" s="67"/>
      <c r="BE1516" s="67"/>
      <c r="BF1516" s="67"/>
    </row>
    <row r="1517" spans="2:58" x14ac:dyDescent="0.3"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BB1517" s="67"/>
      <c r="BC1517" s="67"/>
      <c r="BD1517" s="67"/>
      <c r="BE1517" s="67"/>
      <c r="BF1517" s="67"/>
    </row>
    <row r="1518" spans="2:58" x14ac:dyDescent="0.3"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BB1518" s="67"/>
      <c r="BC1518" s="67"/>
      <c r="BD1518" s="67"/>
      <c r="BE1518" s="67"/>
      <c r="BF1518" s="67"/>
    </row>
    <row r="1519" spans="2:58" x14ac:dyDescent="0.3"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BB1519" s="67"/>
      <c r="BC1519" s="67"/>
      <c r="BD1519" s="67"/>
      <c r="BE1519" s="67"/>
      <c r="BF1519" s="67"/>
    </row>
    <row r="1520" spans="2:58" x14ac:dyDescent="0.3"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BB1520" s="67"/>
      <c r="BC1520" s="67"/>
      <c r="BD1520" s="67"/>
      <c r="BE1520" s="67"/>
      <c r="BF1520" s="67"/>
    </row>
    <row r="1521" spans="2:58" x14ac:dyDescent="0.3"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BB1521" s="67"/>
      <c r="BC1521" s="67"/>
      <c r="BD1521" s="67"/>
      <c r="BE1521" s="67"/>
      <c r="BF1521" s="67"/>
    </row>
    <row r="1522" spans="2:58" x14ac:dyDescent="0.3"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BB1522" s="67"/>
      <c r="BC1522" s="67"/>
      <c r="BD1522" s="67"/>
      <c r="BE1522" s="67"/>
      <c r="BF1522" s="67"/>
    </row>
    <row r="1523" spans="2:58" x14ac:dyDescent="0.3"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BB1523" s="67"/>
      <c r="BC1523" s="67"/>
      <c r="BD1523" s="67"/>
      <c r="BE1523" s="67"/>
      <c r="BF1523" s="67"/>
    </row>
    <row r="1524" spans="2:58" x14ac:dyDescent="0.3"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BB1524" s="67"/>
      <c r="BC1524" s="67"/>
      <c r="BD1524" s="67"/>
      <c r="BE1524" s="67"/>
      <c r="BF1524" s="67"/>
    </row>
    <row r="1525" spans="2:58" x14ac:dyDescent="0.3"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BB1525" s="67"/>
      <c r="BC1525" s="67"/>
      <c r="BD1525" s="67"/>
      <c r="BE1525" s="67"/>
      <c r="BF1525" s="67"/>
    </row>
    <row r="1526" spans="2:58" x14ac:dyDescent="0.3"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BB1526" s="67"/>
      <c r="BC1526" s="67"/>
      <c r="BD1526" s="67"/>
      <c r="BE1526" s="67"/>
      <c r="BF1526" s="67"/>
    </row>
    <row r="1527" spans="2:58" x14ac:dyDescent="0.3"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BB1527" s="67"/>
      <c r="BC1527" s="67"/>
      <c r="BD1527" s="67"/>
      <c r="BE1527" s="67"/>
      <c r="BF1527" s="67"/>
    </row>
    <row r="1528" spans="2:58" x14ac:dyDescent="0.3"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BB1528" s="67"/>
      <c r="BC1528" s="67"/>
      <c r="BD1528" s="67"/>
      <c r="BE1528" s="67"/>
      <c r="BF1528" s="67"/>
    </row>
    <row r="1529" spans="2:58" x14ac:dyDescent="0.3"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BB1529" s="67"/>
      <c r="BC1529" s="67"/>
      <c r="BD1529" s="67"/>
      <c r="BE1529" s="67"/>
      <c r="BF1529" s="67"/>
    </row>
    <row r="1530" spans="2:58" x14ac:dyDescent="0.3"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BB1530" s="67"/>
      <c r="BC1530" s="67"/>
      <c r="BD1530" s="67"/>
      <c r="BE1530" s="67"/>
      <c r="BF1530" s="67"/>
    </row>
    <row r="1531" spans="2:58" x14ac:dyDescent="0.3"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BB1531" s="67"/>
      <c r="BC1531" s="67"/>
      <c r="BD1531" s="67"/>
      <c r="BE1531" s="67"/>
      <c r="BF1531" s="67"/>
    </row>
    <row r="1532" spans="2:58" x14ac:dyDescent="0.3"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BB1532" s="67"/>
      <c r="BC1532" s="67"/>
      <c r="BD1532" s="67"/>
      <c r="BE1532" s="67"/>
      <c r="BF1532" s="67"/>
    </row>
    <row r="1533" spans="2:58" x14ac:dyDescent="0.3"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BB1533" s="67"/>
      <c r="BC1533" s="67"/>
      <c r="BD1533" s="67"/>
      <c r="BE1533" s="67"/>
      <c r="BF1533" s="67"/>
    </row>
    <row r="1534" spans="2:58" x14ac:dyDescent="0.3"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BB1534" s="67"/>
      <c r="BC1534" s="67"/>
      <c r="BD1534" s="67"/>
      <c r="BE1534" s="67"/>
      <c r="BF1534" s="67"/>
    </row>
    <row r="1535" spans="2:58" x14ac:dyDescent="0.3"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BB1535" s="67"/>
      <c r="BC1535" s="67"/>
      <c r="BD1535" s="67"/>
      <c r="BE1535" s="67"/>
      <c r="BF1535" s="67"/>
    </row>
    <row r="1536" spans="2:58" x14ac:dyDescent="0.3"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BB1536" s="67"/>
      <c r="BC1536" s="67"/>
      <c r="BD1536" s="67"/>
      <c r="BE1536" s="67"/>
      <c r="BF1536" s="67"/>
    </row>
    <row r="1537" spans="2:58" x14ac:dyDescent="0.3"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BB1537" s="67"/>
      <c r="BC1537" s="67"/>
      <c r="BD1537" s="67"/>
      <c r="BE1537" s="67"/>
      <c r="BF1537" s="67"/>
    </row>
    <row r="1538" spans="2:58" x14ac:dyDescent="0.3"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BB1538" s="67"/>
      <c r="BC1538" s="67"/>
      <c r="BD1538" s="67"/>
      <c r="BE1538" s="67"/>
      <c r="BF1538" s="67"/>
    </row>
    <row r="1539" spans="2:58" x14ac:dyDescent="0.3"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BB1539" s="67"/>
      <c r="BC1539" s="67"/>
      <c r="BD1539" s="67"/>
      <c r="BE1539" s="67"/>
      <c r="BF1539" s="67"/>
    </row>
    <row r="1540" spans="2:58" x14ac:dyDescent="0.3"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BB1540" s="67"/>
      <c r="BC1540" s="67"/>
      <c r="BD1540" s="67"/>
      <c r="BE1540" s="67"/>
      <c r="BF1540" s="67"/>
    </row>
    <row r="1541" spans="2:58" x14ac:dyDescent="0.3"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BB1541" s="67"/>
      <c r="BC1541" s="67"/>
      <c r="BD1541" s="67"/>
      <c r="BE1541" s="67"/>
      <c r="BF1541" s="67"/>
    </row>
    <row r="1542" spans="2:58" x14ac:dyDescent="0.3"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BB1542" s="67"/>
      <c r="BC1542" s="67"/>
      <c r="BD1542" s="67"/>
      <c r="BE1542" s="67"/>
      <c r="BF1542" s="67"/>
    </row>
    <row r="1543" spans="2:58" x14ac:dyDescent="0.3"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BB1543" s="67"/>
      <c r="BC1543" s="67"/>
      <c r="BD1543" s="67"/>
      <c r="BE1543" s="67"/>
      <c r="BF1543" s="67"/>
    </row>
    <row r="1544" spans="2:58" x14ac:dyDescent="0.3"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BB1544" s="67"/>
      <c r="BC1544" s="67"/>
      <c r="BD1544" s="67"/>
      <c r="BE1544" s="67"/>
      <c r="BF1544" s="67"/>
    </row>
    <row r="1545" spans="2:58" x14ac:dyDescent="0.3"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BB1545" s="67"/>
      <c r="BC1545" s="67"/>
      <c r="BD1545" s="67"/>
      <c r="BE1545" s="67"/>
      <c r="BF1545" s="67"/>
    </row>
    <row r="1546" spans="2:58" x14ac:dyDescent="0.3"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BB1546" s="67"/>
      <c r="BC1546" s="67"/>
      <c r="BD1546" s="67"/>
      <c r="BE1546" s="67"/>
      <c r="BF1546" s="67"/>
    </row>
    <row r="1547" spans="2:58" x14ac:dyDescent="0.3"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BB1547" s="67"/>
      <c r="BC1547" s="67"/>
      <c r="BD1547" s="67"/>
      <c r="BE1547" s="67"/>
      <c r="BF1547" s="67"/>
    </row>
    <row r="1548" spans="2:58" x14ac:dyDescent="0.3"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BB1548" s="67"/>
      <c r="BC1548" s="67"/>
      <c r="BD1548" s="67"/>
      <c r="BE1548" s="67"/>
      <c r="BF1548" s="67"/>
    </row>
    <row r="1549" spans="2:58" x14ac:dyDescent="0.3"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BB1549" s="67"/>
      <c r="BC1549" s="67"/>
      <c r="BD1549" s="67"/>
      <c r="BE1549" s="67"/>
      <c r="BF1549" s="67"/>
    </row>
    <row r="1550" spans="2:58" x14ac:dyDescent="0.3"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BB1550" s="67"/>
      <c r="BC1550" s="67"/>
      <c r="BD1550" s="67"/>
      <c r="BE1550" s="67"/>
      <c r="BF1550" s="67"/>
    </row>
    <row r="1551" spans="2:58" x14ac:dyDescent="0.3"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BB1551" s="67"/>
      <c r="BC1551" s="67"/>
      <c r="BD1551" s="67"/>
      <c r="BE1551" s="67"/>
      <c r="BF1551" s="67"/>
    </row>
    <row r="1552" spans="2:58" x14ac:dyDescent="0.3"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BB1552" s="67"/>
      <c r="BC1552" s="67"/>
      <c r="BD1552" s="67"/>
      <c r="BE1552" s="67"/>
      <c r="BF1552" s="67"/>
    </row>
    <row r="1553" spans="2:58" x14ac:dyDescent="0.3"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BB1553" s="67"/>
      <c r="BC1553" s="67"/>
      <c r="BD1553" s="67"/>
      <c r="BE1553" s="67"/>
      <c r="BF1553" s="67"/>
    </row>
    <row r="1554" spans="2:58" x14ac:dyDescent="0.3"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BB1554" s="67"/>
      <c r="BC1554" s="67"/>
      <c r="BD1554" s="67"/>
      <c r="BE1554" s="67"/>
      <c r="BF1554" s="67"/>
    </row>
    <row r="1555" spans="2:58" x14ac:dyDescent="0.3"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BB1555" s="67"/>
      <c r="BC1555" s="67"/>
      <c r="BD1555" s="67"/>
      <c r="BE1555" s="67"/>
      <c r="BF1555" s="67"/>
    </row>
    <row r="1556" spans="2:58" x14ac:dyDescent="0.3"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BB1556" s="67"/>
      <c r="BC1556" s="67"/>
      <c r="BD1556" s="67"/>
      <c r="BE1556" s="67"/>
      <c r="BF1556" s="67"/>
    </row>
    <row r="1557" spans="2:58" x14ac:dyDescent="0.3"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BB1557" s="67"/>
      <c r="BC1557" s="67"/>
      <c r="BD1557" s="67"/>
      <c r="BE1557" s="67"/>
      <c r="BF1557" s="67"/>
    </row>
    <row r="1558" spans="2:58" x14ac:dyDescent="0.3"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BB1558" s="67"/>
      <c r="BC1558" s="67"/>
      <c r="BD1558" s="67"/>
      <c r="BE1558" s="67"/>
      <c r="BF1558" s="67"/>
    </row>
    <row r="1559" spans="2:58" x14ac:dyDescent="0.3"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BB1559" s="67"/>
      <c r="BC1559" s="67"/>
      <c r="BD1559" s="67"/>
      <c r="BE1559" s="67"/>
      <c r="BF1559" s="67"/>
    </row>
    <row r="1560" spans="2:58" x14ac:dyDescent="0.3"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BB1560" s="67"/>
      <c r="BC1560" s="67"/>
      <c r="BD1560" s="67"/>
      <c r="BE1560" s="67"/>
      <c r="BF1560" s="67"/>
    </row>
    <row r="1561" spans="2:58" x14ac:dyDescent="0.3"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BB1561" s="67"/>
      <c r="BC1561" s="67"/>
      <c r="BD1561" s="67"/>
      <c r="BE1561" s="67"/>
      <c r="BF1561" s="67"/>
    </row>
    <row r="1562" spans="2:58" x14ac:dyDescent="0.3"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BB1562" s="67"/>
      <c r="BC1562" s="67"/>
      <c r="BD1562" s="67"/>
      <c r="BE1562" s="67"/>
      <c r="BF1562" s="67"/>
    </row>
    <row r="1563" spans="2:58" x14ac:dyDescent="0.3"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BB1563" s="67"/>
      <c r="BC1563" s="67"/>
      <c r="BD1563" s="67"/>
      <c r="BE1563" s="67"/>
      <c r="BF1563" s="67"/>
    </row>
    <row r="1564" spans="2:58" x14ac:dyDescent="0.3"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BB1564" s="67"/>
      <c r="BC1564" s="67"/>
      <c r="BD1564" s="67"/>
      <c r="BE1564" s="67"/>
      <c r="BF1564" s="67"/>
    </row>
    <row r="1565" spans="2:58" x14ac:dyDescent="0.3"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BB1565" s="67"/>
      <c r="BC1565" s="67"/>
      <c r="BD1565" s="67"/>
      <c r="BE1565" s="67"/>
      <c r="BF1565" s="67"/>
    </row>
    <row r="1566" spans="2:58" x14ac:dyDescent="0.3"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BB1566" s="67"/>
      <c r="BC1566" s="67"/>
      <c r="BD1566" s="67"/>
      <c r="BE1566" s="67"/>
      <c r="BF1566" s="67"/>
    </row>
    <row r="1567" spans="2:58" x14ac:dyDescent="0.3"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BB1567" s="67"/>
      <c r="BC1567" s="67"/>
      <c r="BD1567" s="67"/>
      <c r="BE1567" s="67"/>
      <c r="BF1567" s="67"/>
    </row>
    <row r="1568" spans="2:58" x14ac:dyDescent="0.3"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BB1568" s="67"/>
      <c r="BC1568" s="67"/>
      <c r="BD1568" s="67"/>
      <c r="BE1568" s="67"/>
      <c r="BF1568" s="67"/>
    </row>
    <row r="1569" spans="2:58" x14ac:dyDescent="0.3"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BB1569" s="67"/>
      <c r="BC1569" s="67"/>
      <c r="BD1569" s="67"/>
      <c r="BE1569" s="67"/>
      <c r="BF1569" s="67"/>
    </row>
    <row r="1570" spans="2:58" x14ac:dyDescent="0.3"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BB1570" s="67"/>
      <c r="BC1570" s="67"/>
      <c r="BD1570" s="67"/>
      <c r="BE1570" s="67"/>
      <c r="BF1570" s="67"/>
    </row>
    <row r="1571" spans="2:58" x14ac:dyDescent="0.3"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BB1571" s="67"/>
      <c r="BC1571" s="67"/>
      <c r="BD1571" s="67"/>
      <c r="BE1571" s="67"/>
      <c r="BF1571" s="67"/>
    </row>
    <row r="1572" spans="2:58" x14ac:dyDescent="0.3"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BB1572" s="67"/>
      <c r="BC1572" s="67"/>
      <c r="BD1572" s="67"/>
      <c r="BE1572" s="67"/>
      <c r="BF1572" s="67"/>
    </row>
    <row r="1573" spans="2:58" x14ac:dyDescent="0.3"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BB1573" s="67"/>
      <c r="BC1573" s="67"/>
      <c r="BD1573" s="67"/>
      <c r="BE1573" s="67"/>
      <c r="BF1573" s="67"/>
    </row>
    <row r="1574" spans="2:58" x14ac:dyDescent="0.3"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BB1574" s="67"/>
      <c r="BC1574" s="67"/>
      <c r="BD1574" s="67"/>
      <c r="BE1574" s="67"/>
      <c r="BF1574" s="67"/>
    </row>
    <row r="1575" spans="2:58" x14ac:dyDescent="0.3"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BB1575" s="67"/>
      <c r="BC1575" s="67"/>
      <c r="BD1575" s="67"/>
      <c r="BE1575" s="67"/>
      <c r="BF1575" s="67"/>
    </row>
    <row r="1576" spans="2:58" x14ac:dyDescent="0.3"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BB1576" s="67"/>
      <c r="BC1576" s="67"/>
      <c r="BD1576" s="67"/>
      <c r="BE1576" s="67"/>
      <c r="BF1576" s="67"/>
    </row>
    <row r="1577" spans="2:58" x14ac:dyDescent="0.3"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BB1577" s="67"/>
      <c r="BC1577" s="67"/>
      <c r="BD1577" s="67"/>
      <c r="BE1577" s="67"/>
      <c r="BF1577" s="67"/>
    </row>
    <row r="1578" spans="2:58" x14ac:dyDescent="0.3"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BB1578" s="67"/>
      <c r="BC1578" s="67"/>
      <c r="BD1578" s="67"/>
      <c r="BE1578" s="67"/>
      <c r="BF1578" s="67"/>
    </row>
    <row r="1579" spans="2:58" x14ac:dyDescent="0.3"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BB1579" s="67"/>
      <c r="BC1579" s="67"/>
      <c r="BD1579" s="67"/>
      <c r="BE1579" s="67"/>
      <c r="BF1579" s="67"/>
    </row>
    <row r="1580" spans="2:58" x14ac:dyDescent="0.3"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BB1580" s="67"/>
      <c r="BC1580" s="67"/>
      <c r="BD1580" s="67"/>
      <c r="BE1580" s="67"/>
      <c r="BF1580" s="67"/>
    </row>
    <row r="1581" spans="2:58" x14ac:dyDescent="0.3"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BB1581" s="67"/>
      <c r="BC1581" s="67"/>
      <c r="BD1581" s="67"/>
      <c r="BE1581" s="67"/>
      <c r="BF1581" s="67"/>
    </row>
    <row r="1582" spans="2:58" x14ac:dyDescent="0.3"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BB1582" s="67"/>
      <c r="BC1582" s="67"/>
      <c r="BD1582" s="67"/>
      <c r="BE1582" s="67"/>
      <c r="BF1582" s="67"/>
    </row>
    <row r="1583" spans="2:58" x14ac:dyDescent="0.3"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BB1583" s="67"/>
      <c r="BC1583" s="67"/>
      <c r="BD1583" s="67"/>
      <c r="BE1583" s="67"/>
      <c r="BF1583" s="67"/>
    </row>
    <row r="1584" spans="2:58" x14ac:dyDescent="0.3"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BB1584" s="67"/>
      <c r="BC1584" s="67"/>
      <c r="BD1584" s="67"/>
      <c r="BE1584" s="67"/>
      <c r="BF1584" s="67"/>
    </row>
    <row r="1585" spans="2:58" x14ac:dyDescent="0.3"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BB1585" s="67"/>
      <c r="BC1585" s="67"/>
      <c r="BD1585" s="67"/>
      <c r="BE1585" s="67"/>
      <c r="BF1585" s="67"/>
    </row>
    <row r="1586" spans="2:58" x14ac:dyDescent="0.3"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BB1586" s="67"/>
      <c r="BC1586" s="67"/>
      <c r="BD1586" s="67"/>
      <c r="BE1586" s="67"/>
      <c r="BF1586" s="67"/>
    </row>
    <row r="1587" spans="2:58" x14ac:dyDescent="0.3"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BB1587" s="67"/>
      <c r="BC1587" s="67"/>
      <c r="BD1587" s="67"/>
      <c r="BE1587" s="67"/>
      <c r="BF1587" s="67"/>
    </row>
    <row r="1588" spans="2:58" x14ac:dyDescent="0.3"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BB1588" s="67"/>
      <c r="BC1588" s="67"/>
      <c r="BD1588" s="67"/>
      <c r="BE1588" s="67"/>
      <c r="BF1588" s="67"/>
    </row>
    <row r="1589" spans="2:58" x14ac:dyDescent="0.3"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BB1589" s="67"/>
      <c r="BC1589" s="67"/>
      <c r="BD1589" s="67"/>
      <c r="BE1589" s="67"/>
      <c r="BF1589" s="67"/>
    </row>
    <row r="1590" spans="2:58" x14ac:dyDescent="0.3"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BB1590" s="67"/>
      <c r="BC1590" s="67"/>
      <c r="BD1590" s="67"/>
      <c r="BE1590" s="67"/>
      <c r="BF1590" s="67"/>
    </row>
    <row r="1591" spans="2:58" x14ac:dyDescent="0.3"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BB1591" s="67"/>
      <c r="BC1591" s="67"/>
      <c r="BD1591" s="67"/>
      <c r="BE1591" s="67"/>
      <c r="BF1591" s="67"/>
    </row>
    <row r="1592" spans="2:58" x14ac:dyDescent="0.3"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BB1592" s="67"/>
      <c r="BC1592" s="67"/>
      <c r="BD1592" s="67"/>
      <c r="BE1592" s="67"/>
      <c r="BF1592" s="67"/>
    </row>
    <row r="1593" spans="2:58" x14ac:dyDescent="0.3"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BB1593" s="67"/>
      <c r="BC1593" s="67"/>
      <c r="BD1593" s="67"/>
      <c r="BE1593" s="67"/>
      <c r="BF1593" s="67"/>
    </row>
    <row r="1594" spans="2:58" x14ac:dyDescent="0.3"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BB1594" s="67"/>
      <c r="BC1594" s="67"/>
      <c r="BD1594" s="67"/>
      <c r="BE1594" s="67"/>
      <c r="BF1594" s="67"/>
    </row>
    <row r="1595" spans="2:58" x14ac:dyDescent="0.3"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BB1595" s="67"/>
      <c r="BC1595" s="67"/>
      <c r="BD1595" s="67"/>
      <c r="BE1595" s="67"/>
      <c r="BF1595" s="67"/>
    </row>
    <row r="1596" spans="2:58" x14ac:dyDescent="0.3"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BB1596" s="67"/>
      <c r="BC1596" s="67"/>
      <c r="BD1596" s="67"/>
      <c r="BE1596" s="67"/>
      <c r="BF1596" s="67"/>
    </row>
    <row r="1597" spans="2:58" x14ac:dyDescent="0.3"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BB1597" s="67"/>
      <c r="BC1597" s="67"/>
      <c r="BD1597" s="67"/>
      <c r="BE1597" s="67"/>
      <c r="BF1597" s="67"/>
    </row>
    <row r="1598" spans="2:58" x14ac:dyDescent="0.3"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BB1598" s="67"/>
      <c r="BC1598" s="67"/>
      <c r="BD1598" s="67"/>
      <c r="BE1598" s="67"/>
      <c r="BF1598" s="67"/>
    </row>
    <row r="1599" spans="2:58" x14ac:dyDescent="0.3"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BB1599" s="67"/>
      <c r="BC1599" s="67"/>
      <c r="BD1599" s="67"/>
      <c r="BE1599" s="67"/>
      <c r="BF1599" s="67"/>
    </row>
    <row r="1600" spans="2:58" x14ac:dyDescent="0.3"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BB1600" s="67"/>
      <c r="BC1600" s="67"/>
      <c r="BD1600" s="67"/>
      <c r="BE1600" s="67"/>
      <c r="BF1600" s="67"/>
    </row>
    <row r="1601" spans="2:58" x14ac:dyDescent="0.3"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BB1601" s="67"/>
      <c r="BC1601" s="67"/>
      <c r="BD1601" s="67"/>
      <c r="BE1601" s="67"/>
      <c r="BF1601" s="67"/>
    </row>
    <row r="1602" spans="2:58" x14ac:dyDescent="0.3"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BB1602" s="67"/>
      <c r="BC1602" s="67"/>
      <c r="BD1602" s="67"/>
      <c r="BE1602" s="67"/>
      <c r="BF1602" s="67"/>
    </row>
    <row r="1603" spans="2:58" x14ac:dyDescent="0.3"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BB1603" s="67"/>
      <c r="BC1603" s="67"/>
      <c r="BD1603" s="67"/>
      <c r="BE1603" s="67"/>
      <c r="BF1603" s="67"/>
    </row>
    <row r="1604" spans="2:58" x14ac:dyDescent="0.3"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BB1604" s="67"/>
      <c r="BC1604" s="67"/>
      <c r="BD1604" s="67"/>
      <c r="BE1604" s="67"/>
      <c r="BF1604" s="67"/>
    </row>
    <row r="1605" spans="2:58" x14ac:dyDescent="0.3"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BB1605" s="67"/>
      <c r="BC1605" s="67"/>
      <c r="BD1605" s="67"/>
      <c r="BE1605" s="67"/>
      <c r="BF1605" s="67"/>
    </row>
    <row r="1606" spans="2:58" x14ac:dyDescent="0.3"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BB1606" s="67"/>
      <c r="BC1606" s="67"/>
      <c r="BD1606" s="67"/>
      <c r="BE1606" s="67"/>
      <c r="BF1606" s="67"/>
    </row>
    <row r="1607" spans="2:58" x14ac:dyDescent="0.3"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BB1607" s="67"/>
      <c r="BC1607" s="67"/>
      <c r="BD1607" s="67"/>
      <c r="BE1607" s="67"/>
      <c r="BF1607" s="67"/>
    </row>
    <row r="1608" spans="2:58" x14ac:dyDescent="0.3"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BB1608" s="67"/>
      <c r="BC1608" s="67"/>
      <c r="BD1608" s="67"/>
      <c r="BE1608" s="67"/>
      <c r="BF1608" s="67"/>
    </row>
    <row r="1609" spans="2:58" x14ac:dyDescent="0.3"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BB1609" s="67"/>
      <c r="BC1609" s="67"/>
      <c r="BD1609" s="67"/>
      <c r="BE1609" s="67"/>
      <c r="BF1609" s="67"/>
    </row>
    <row r="1610" spans="2:58" x14ac:dyDescent="0.3"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BB1610" s="67"/>
      <c r="BC1610" s="67"/>
      <c r="BD1610" s="67"/>
      <c r="BE1610" s="67"/>
      <c r="BF1610" s="67"/>
    </row>
    <row r="1611" spans="2:58" x14ac:dyDescent="0.3"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BB1611" s="67"/>
      <c r="BC1611" s="67"/>
      <c r="BD1611" s="67"/>
      <c r="BE1611" s="67"/>
      <c r="BF1611" s="67"/>
    </row>
    <row r="1612" spans="2:58" x14ac:dyDescent="0.3"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BB1612" s="67"/>
      <c r="BC1612" s="67"/>
      <c r="BD1612" s="67"/>
      <c r="BE1612" s="67"/>
      <c r="BF1612" s="67"/>
    </row>
    <row r="1613" spans="2:58" x14ac:dyDescent="0.3"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BB1613" s="67"/>
      <c r="BC1613" s="67"/>
      <c r="BD1613" s="67"/>
      <c r="BE1613" s="67"/>
      <c r="BF1613" s="67"/>
    </row>
    <row r="1614" spans="2:58" x14ac:dyDescent="0.3"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BB1614" s="67"/>
      <c r="BC1614" s="67"/>
      <c r="BD1614" s="67"/>
      <c r="BE1614" s="67"/>
      <c r="BF1614" s="67"/>
    </row>
    <row r="1615" spans="2:58" x14ac:dyDescent="0.3"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BB1615" s="67"/>
      <c r="BC1615" s="67"/>
      <c r="BD1615" s="67"/>
      <c r="BE1615" s="67"/>
      <c r="BF1615" s="67"/>
    </row>
    <row r="1616" spans="2:58" x14ac:dyDescent="0.3"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BB1616" s="67"/>
      <c r="BC1616" s="67"/>
      <c r="BD1616" s="67"/>
      <c r="BE1616" s="67"/>
      <c r="BF1616" s="67"/>
    </row>
    <row r="1617" spans="2:58" x14ac:dyDescent="0.3"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BB1617" s="67"/>
      <c r="BC1617" s="67"/>
      <c r="BD1617" s="67"/>
      <c r="BE1617" s="67"/>
      <c r="BF1617" s="67"/>
    </row>
    <row r="1618" spans="2:58" x14ac:dyDescent="0.3"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BB1618" s="67"/>
      <c r="BC1618" s="67"/>
      <c r="BD1618" s="67"/>
      <c r="BE1618" s="67"/>
      <c r="BF1618" s="67"/>
    </row>
    <row r="1619" spans="2:58" x14ac:dyDescent="0.3"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BB1619" s="67"/>
      <c r="BC1619" s="67"/>
      <c r="BD1619" s="67"/>
      <c r="BE1619" s="67"/>
      <c r="BF1619" s="67"/>
    </row>
    <row r="1620" spans="2:58" x14ac:dyDescent="0.3"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BB1620" s="67"/>
      <c r="BC1620" s="67"/>
      <c r="BD1620" s="67"/>
      <c r="BE1620" s="67"/>
      <c r="BF1620" s="67"/>
    </row>
    <row r="1621" spans="2:58" x14ac:dyDescent="0.3"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BB1621" s="67"/>
      <c r="BC1621" s="67"/>
      <c r="BD1621" s="67"/>
      <c r="BE1621" s="67"/>
      <c r="BF1621" s="67"/>
    </row>
    <row r="1622" spans="2:58" x14ac:dyDescent="0.3"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BB1622" s="67"/>
      <c r="BC1622" s="67"/>
      <c r="BD1622" s="67"/>
      <c r="BE1622" s="67"/>
      <c r="BF1622" s="67"/>
    </row>
    <row r="1623" spans="2:58" x14ac:dyDescent="0.3"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BB1623" s="67"/>
      <c r="BC1623" s="67"/>
      <c r="BD1623" s="67"/>
      <c r="BE1623" s="67"/>
      <c r="BF1623" s="67"/>
    </row>
    <row r="1624" spans="2:58" x14ac:dyDescent="0.3"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BB1624" s="67"/>
      <c r="BC1624" s="67"/>
      <c r="BD1624" s="67"/>
      <c r="BE1624" s="67"/>
      <c r="BF1624" s="67"/>
    </row>
    <row r="1625" spans="2:58" x14ac:dyDescent="0.3"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BB1625" s="67"/>
      <c r="BC1625" s="67"/>
      <c r="BD1625" s="67"/>
      <c r="BE1625" s="67"/>
      <c r="BF1625" s="67"/>
    </row>
    <row r="1626" spans="2:58" x14ac:dyDescent="0.3"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BB1626" s="67"/>
      <c r="BC1626" s="67"/>
      <c r="BD1626" s="67"/>
      <c r="BE1626" s="67"/>
      <c r="BF1626" s="67"/>
    </row>
    <row r="1627" spans="2:58" x14ac:dyDescent="0.3"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BB1627" s="67"/>
      <c r="BC1627" s="67"/>
      <c r="BD1627" s="67"/>
      <c r="BE1627" s="67"/>
      <c r="BF1627" s="67"/>
    </row>
    <row r="1628" spans="2:58" x14ac:dyDescent="0.3"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BB1628" s="67"/>
      <c r="BC1628" s="67"/>
      <c r="BD1628" s="67"/>
      <c r="BE1628" s="67"/>
      <c r="BF1628" s="67"/>
    </row>
    <row r="1629" spans="2:58" x14ac:dyDescent="0.3"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BB1629" s="67"/>
      <c r="BC1629" s="67"/>
      <c r="BD1629" s="67"/>
      <c r="BE1629" s="67"/>
      <c r="BF1629" s="67"/>
    </row>
    <row r="1630" spans="2:58" x14ac:dyDescent="0.3"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BB1630" s="67"/>
      <c r="BC1630" s="67"/>
      <c r="BD1630" s="67"/>
      <c r="BE1630" s="67"/>
      <c r="BF1630" s="67"/>
    </row>
    <row r="1631" spans="2:58" x14ac:dyDescent="0.3"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BB1631" s="67"/>
      <c r="BC1631" s="67"/>
      <c r="BD1631" s="67"/>
      <c r="BE1631" s="67"/>
      <c r="BF1631" s="67"/>
    </row>
    <row r="1632" spans="2:58" x14ac:dyDescent="0.3"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BB1632" s="67"/>
      <c r="BC1632" s="67"/>
      <c r="BD1632" s="67"/>
      <c r="BE1632" s="67"/>
      <c r="BF1632" s="67"/>
    </row>
    <row r="1633" spans="2:58" x14ac:dyDescent="0.3"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BB1633" s="67"/>
      <c r="BC1633" s="67"/>
      <c r="BD1633" s="67"/>
      <c r="BE1633" s="67"/>
      <c r="BF1633" s="67"/>
    </row>
    <row r="1634" spans="2:58" x14ac:dyDescent="0.3"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BB1634" s="67"/>
      <c r="BC1634" s="67"/>
      <c r="BD1634" s="67"/>
      <c r="BE1634" s="67"/>
      <c r="BF1634" s="67"/>
    </row>
    <row r="1635" spans="2:58" x14ac:dyDescent="0.3"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BB1635" s="67"/>
      <c r="BC1635" s="67"/>
      <c r="BD1635" s="67"/>
      <c r="BE1635" s="67"/>
      <c r="BF1635" s="67"/>
    </row>
    <row r="1636" spans="2:58" x14ac:dyDescent="0.3"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BB1636" s="67"/>
      <c r="BC1636" s="67"/>
      <c r="BD1636" s="67"/>
      <c r="BE1636" s="67"/>
      <c r="BF1636" s="67"/>
    </row>
    <row r="1637" spans="2:58" x14ac:dyDescent="0.3"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BB1637" s="67"/>
      <c r="BC1637" s="67"/>
      <c r="BD1637" s="67"/>
      <c r="BE1637" s="67"/>
      <c r="BF1637" s="67"/>
    </row>
    <row r="1638" spans="2:58" x14ac:dyDescent="0.3"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BB1638" s="67"/>
      <c r="BC1638" s="67"/>
      <c r="BD1638" s="67"/>
      <c r="BE1638" s="67"/>
      <c r="BF1638" s="67"/>
    </row>
    <row r="1639" spans="2:58" x14ac:dyDescent="0.3"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BB1639" s="67"/>
      <c r="BC1639" s="67"/>
      <c r="BD1639" s="67"/>
      <c r="BE1639" s="67"/>
      <c r="BF1639" s="67"/>
    </row>
    <row r="1640" spans="2:58" x14ac:dyDescent="0.3"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BB1640" s="67"/>
      <c r="BC1640" s="67"/>
      <c r="BD1640" s="67"/>
      <c r="BE1640" s="67"/>
      <c r="BF1640" s="67"/>
    </row>
    <row r="1641" spans="2:58" x14ac:dyDescent="0.3"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BB1641" s="67"/>
      <c r="BC1641" s="67"/>
      <c r="BD1641" s="67"/>
      <c r="BE1641" s="67"/>
      <c r="BF1641" s="67"/>
    </row>
    <row r="1642" spans="2:58" x14ac:dyDescent="0.3"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BB1642" s="67"/>
      <c r="BC1642" s="67"/>
      <c r="BD1642" s="67"/>
      <c r="BE1642" s="67"/>
      <c r="BF1642" s="67"/>
    </row>
    <row r="1643" spans="2:58" x14ac:dyDescent="0.3"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BB1643" s="67"/>
      <c r="BC1643" s="67"/>
      <c r="BD1643" s="67"/>
      <c r="BE1643" s="67"/>
      <c r="BF1643" s="67"/>
    </row>
    <row r="1644" spans="2:58" x14ac:dyDescent="0.3"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BB1644" s="67"/>
      <c r="BC1644" s="67"/>
      <c r="BD1644" s="67"/>
      <c r="BE1644" s="67"/>
      <c r="BF1644" s="67"/>
    </row>
    <row r="1645" spans="2:58" x14ac:dyDescent="0.3"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BB1645" s="67"/>
      <c r="BC1645" s="67"/>
      <c r="BD1645" s="67"/>
      <c r="BE1645" s="67"/>
      <c r="BF1645" s="67"/>
    </row>
    <row r="1646" spans="2:58" x14ac:dyDescent="0.3"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BB1646" s="67"/>
      <c r="BC1646" s="67"/>
      <c r="BD1646" s="67"/>
      <c r="BE1646" s="67"/>
      <c r="BF1646" s="67"/>
    </row>
    <row r="1647" spans="2:58" x14ac:dyDescent="0.3"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BB1647" s="67"/>
      <c r="BC1647" s="67"/>
      <c r="BD1647" s="67"/>
      <c r="BE1647" s="67"/>
      <c r="BF1647" s="67"/>
    </row>
    <row r="1648" spans="2:58" x14ac:dyDescent="0.3"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BB1648" s="67"/>
      <c r="BC1648" s="67"/>
      <c r="BD1648" s="67"/>
      <c r="BE1648" s="67"/>
      <c r="BF1648" s="67"/>
    </row>
    <row r="1649" spans="2:58" x14ac:dyDescent="0.3"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BB1649" s="67"/>
      <c r="BC1649" s="67"/>
      <c r="BD1649" s="67"/>
      <c r="BE1649" s="67"/>
      <c r="BF1649" s="67"/>
    </row>
    <row r="1650" spans="2:58" x14ac:dyDescent="0.3"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BB1650" s="67"/>
      <c r="BC1650" s="67"/>
      <c r="BD1650" s="67"/>
      <c r="BE1650" s="67"/>
      <c r="BF1650" s="67"/>
    </row>
    <row r="1651" spans="2:58" x14ac:dyDescent="0.3"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BB1651" s="67"/>
      <c r="BC1651" s="67"/>
      <c r="BD1651" s="67"/>
      <c r="BE1651" s="67"/>
      <c r="BF1651" s="67"/>
    </row>
    <row r="1652" spans="2:58" x14ac:dyDescent="0.3"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BB1652" s="67"/>
      <c r="BC1652" s="67"/>
      <c r="BD1652" s="67"/>
      <c r="BE1652" s="67"/>
      <c r="BF1652" s="67"/>
    </row>
    <row r="1653" spans="2:58" x14ac:dyDescent="0.3"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BB1653" s="67"/>
      <c r="BC1653" s="67"/>
      <c r="BD1653" s="67"/>
      <c r="BE1653" s="67"/>
      <c r="BF1653" s="67"/>
    </row>
    <row r="1654" spans="2:58" x14ac:dyDescent="0.3"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BB1654" s="67"/>
      <c r="BC1654" s="67"/>
      <c r="BD1654" s="67"/>
      <c r="BE1654" s="67"/>
      <c r="BF1654" s="67"/>
    </row>
    <row r="1655" spans="2:58" x14ac:dyDescent="0.3"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BB1655" s="67"/>
      <c r="BC1655" s="67"/>
      <c r="BD1655" s="67"/>
      <c r="BE1655" s="67"/>
      <c r="BF1655" s="67"/>
    </row>
    <row r="1656" spans="2:58" x14ac:dyDescent="0.3"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BB1656" s="67"/>
      <c r="BC1656" s="67"/>
      <c r="BD1656" s="67"/>
      <c r="BE1656" s="67"/>
      <c r="BF1656" s="67"/>
    </row>
    <row r="1657" spans="2:58" x14ac:dyDescent="0.3"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BB1657" s="67"/>
      <c r="BC1657" s="67"/>
      <c r="BD1657" s="67"/>
      <c r="BE1657" s="67"/>
      <c r="BF1657" s="67"/>
    </row>
    <row r="1658" spans="2:58" x14ac:dyDescent="0.3"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BB1658" s="67"/>
      <c r="BC1658" s="67"/>
      <c r="BD1658" s="67"/>
      <c r="BE1658" s="67"/>
      <c r="BF1658" s="67"/>
    </row>
    <row r="1659" spans="2:58" x14ac:dyDescent="0.3"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BB1659" s="67"/>
      <c r="BC1659" s="67"/>
      <c r="BD1659" s="67"/>
      <c r="BE1659" s="67"/>
      <c r="BF1659" s="67"/>
    </row>
    <row r="1660" spans="2:58" x14ac:dyDescent="0.3"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BB1660" s="67"/>
      <c r="BC1660" s="67"/>
      <c r="BD1660" s="67"/>
      <c r="BE1660" s="67"/>
      <c r="BF1660" s="67"/>
    </row>
    <row r="1661" spans="2:58" x14ac:dyDescent="0.3"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BB1661" s="67"/>
      <c r="BC1661" s="67"/>
      <c r="BD1661" s="67"/>
      <c r="BE1661" s="67"/>
      <c r="BF1661" s="67"/>
    </row>
    <row r="1662" spans="2:58" x14ac:dyDescent="0.3"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BB1662" s="67"/>
      <c r="BC1662" s="67"/>
      <c r="BD1662" s="67"/>
      <c r="BE1662" s="67"/>
      <c r="BF1662" s="67"/>
    </row>
    <row r="1663" spans="2:58" x14ac:dyDescent="0.3"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BB1663" s="67"/>
      <c r="BC1663" s="67"/>
      <c r="BD1663" s="67"/>
      <c r="BE1663" s="67"/>
      <c r="BF1663" s="67"/>
    </row>
    <row r="1664" spans="2:58" x14ac:dyDescent="0.3"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BB1664" s="67"/>
      <c r="BC1664" s="67"/>
      <c r="BD1664" s="67"/>
      <c r="BE1664" s="67"/>
      <c r="BF1664" s="67"/>
    </row>
    <row r="1665" spans="2:58" x14ac:dyDescent="0.3"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BB1665" s="67"/>
      <c r="BC1665" s="67"/>
      <c r="BD1665" s="67"/>
      <c r="BE1665" s="67"/>
      <c r="BF1665" s="67"/>
    </row>
    <row r="1666" spans="2:58" x14ac:dyDescent="0.3"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BB1666" s="67"/>
      <c r="BC1666" s="67"/>
      <c r="BD1666" s="67"/>
      <c r="BE1666" s="67"/>
      <c r="BF1666" s="67"/>
    </row>
    <row r="1667" spans="2:58" x14ac:dyDescent="0.3"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BB1667" s="67"/>
      <c r="BC1667" s="67"/>
      <c r="BD1667" s="67"/>
      <c r="BE1667" s="67"/>
      <c r="BF1667" s="67"/>
    </row>
    <row r="1668" spans="2:58" x14ac:dyDescent="0.3"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BB1668" s="67"/>
      <c r="BC1668" s="67"/>
      <c r="BD1668" s="67"/>
      <c r="BE1668" s="67"/>
      <c r="BF1668" s="67"/>
    </row>
    <row r="1669" spans="2:58" x14ac:dyDescent="0.3"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BB1669" s="67"/>
      <c r="BC1669" s="67"/>
      <c r="BD1669" s="67"/>
      <c r="BE1669" s="67"/>
      <c r="BF1669" s="67"/>
    </row>
    <row r="1670" spans="2:58" x14ac:dyDescent="0.3"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BB1670" s="67"/>
      <c r="BC1670" s="67"/>
      <c r="BD1670" s="67"/>
      <c r="BE1670" s="67"/>
      <c r="BF1670" s="67"/>
    </row>
    <row r="1671" spans="2:58" x14ac:dyDescent="0.3"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BB1671" s="67"/>
      <c r="BC1671" s="67"/>
      <c r="BD1671" s="67"/>
      <c r="BE1671" s="67"/>
      <c r="BF1671" s="67"/>
    </row>
    <row r="1672" spans="2:58" x14ac:dyDescent="0.3"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BB1672" s="67"/>
      <c r="BC1672" s="67"/>
      <c r="BD1672" s="67"/>
      <c r="BE1672" s="67"/>
      <c r="BF1672" s="67"/>
    </row>
    <row r="1673" spans="2:58" x14ac:dyDescent="0.3"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BB1673" s="67"/>
      <c r="BC1673" s="67"/>
      <c r="BD1673" s="67"/>
      <c r="BE1673" s="67"/>
      <c r="BF1673" s="67"/>
    </row>
    <row r="1674" spans="2:58" x14ac:dyDescent="0.3"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BB1674" s="67"/>
      <c r="BC1674" s="67"/>
      <c r="BD1674" s="67"/>
      <c r="BE1674" s="67"/>
      <c r="BF1674" s="67"/>
    </row>
    <row r="1675" spans="2:58" x14ac:dyDescent="0.3"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BB1675" s="67"/>
      <c r="BC1675" s="67"/>
      <c r="BD1675" s="67"/>
      <c r="BE1675" s="67"/>
      <c r="BF1675" s="67"/>
    </row>
    <row r="1676" spans="2:58" x14ac:dyDescent="0.3"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BB1676" s="67"/>
      <c r="BC1676" s="67"/>
      <c r="BD1676" s="67"/>
      <c r="BE1676" s="67"/>
      <c r="BF1676" s="67"/>
    </row>
    <row r="1677" spans="2:58" x14ac:dyDescent="0.3"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BB1677" s="67"/>
      <c r="BC1677" s="67"/>
      <c r="BD1677" s="67"/>
      <c r="BE1677" s="67"/>
      <c r="BF1677" s="67"/>
    </row>
    <row r="1678" spans="2:58" x14ac:dyDescent="0.3"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BB1678" s="67"/>
      <c r="BC1678" s="67"/>
      <c r="BD1678" s="67"/>
      <c r="BE1678" s="67"/>
      <c r="BF1678" s="67"/>
    </row>
    <row r="1679" spans="2:58" x14ac:dyDescent="0.3"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BB1679" s="67"/>
      <c r="BC1679" s="67"/>
      <c r="BD1679" s="67"/>
      <c r="BE1679" s="67"/>
      <c r="BF1679" s="67"/>
    </row>
    <row r="1680" spans="2:58" x14ac:dyDescent="0.3"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BB1680" s="67"/>
      <c r="BC1680" s="67"/>
      <c r="BD1680" s="67"/>
      <c r="BE1680" s="67"/>
      <c r="BF1680" s="67"/>
    </row>
    <row r="1681" spans="2:58" x14ac:dyDescent="0.3"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BB1681" s="67"/>
      <c r="BC1681" s="67"/>
      <c r="BD1681" s="67"/>
      <c r="BE1681" s="67"/>
      <c r="BF1681" s="67"/>
    </row>
    <row r="1682" spans="2:58" x14ac:dyDescent="0.3"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BB1682" s="67"/>
      <c r="BC1682" s="67"/>
      <c r="BD1682" s="67"/>
      <c r="BE1682" s="67"/>
      <c r="BF1682" s="67"/>
    </row>
    <row r="1683" spans="2:58" x14ac:dyDescent="0.3"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BB1683" s="67"/>
      <c r="BC1683" s="67"/>
      <c r="BD1683" s="67"/>
      <c r="BE1683" s="67"/>
      <c r="BF1683" s="67"/>
    </row>
    <row r="1684" spans="2:58" x14ac:dyDescent="0.3"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BB1684" s="67"/>
      <c r="BC1684" s="67"/>
      <c r="BD1684" s="67"/>
      <c r="BE1684" s="67"/>
      <c r="BF1684" s="67"/>
    </row>
    <row r="1685" spans="2:58" x14ac:dyDescent="0.3"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BB1685" s="67"/>
      <c r="BC1685" s="67"/>
      <c r="BD1685" s="67"/>
      <c r="BE1685" s="67"/>
      <c r="BF1685" s="67"/>
    </row>
    <row r="1686" spans="2:58" x14ac:dyDescent="0.3"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BB1686" s="67"/>
      <c r="BC1686" s="67"/>
      <c r="BD1686" s="67"/>
      <c r="BE1686" s="67"/>
      <c r="BF1686" s="67"/>
    </row>
    <row r="1687" spans="2:58" x14ac:dyDescent="0.3"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BB1687" s="67"/>
      <c r="BC1687" s="67"/>
      <c r="BD1687" s="67"/>
      <c r="BE1687" s="67"/>
      <c r="BF1687" s="67"/>
    </row>
    <row r="1688" spans="2:58" x14ac:dyDescent="0.3"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BB1688" s="67"/>
      <c r="BC1688" s="67"/>
      <c r="BD1688" s="67"/>
      <c r="BE1688" s="67"/>
      <c r="BF1688" s="67"/>
    </row>
    <row r="1689" spans="2:58" x14ac:dyDescent="0.3"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BB1689" s="67"/>
      <c r="BC1689" s="67"/>
      <c r="BD1689" s="67"/>
      <c r="BE1689" s="67"/>
      <c r="BF1689" s="67"/>
    </row>
    <row r="1690" spans="2:58" x14ac:dyDescent="0.3"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BB1690" s="67"/>
      <c r="BC1690" s="67"/>
      <c r="BD1690" s="67"/>
      <c r="BE1690" s="67"/>
      <c r="BF1690" s="67"/>
    </row>
    <row r="1691" spans="2:58" x14ac:dyDescent="0.3"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BB1691" s="67"/>
      <c r="BC1691" s="67"/>
      <c r="BD1691" s="67"/>
      <c r="BE1691" s="67"/>
      <c r="BF1691" s="67"/>
    </row>
    <row r="1692" spans="2:58" x14ac:dyDescent="0.3"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BB1692" s="67"/>
      <c r="BC1692" s="67"/>
      <c r="BD1692" s="67"/>
      <c r="BE1692" s="67"/>
      <c r="BF1692" s="67"/>
    </row>
    <row r="1693" spans="2:58" x14ac:dyDescent="0.3"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BB1693" s="67"/>
      <c r="BC1693" s="67"/>
      <c r="BD1693" s="67"/>
      <c r="BE1693" s="67"/>
      <c r="BF1693" s="67"/>
    </row>
    <row r="1694" spans="2:58" x14ac:dyDescent="0.3"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BB1694" s="67"/>
      <c r="BC1694" s="67"/>
      <c r="BD1694" s="67"/>
      <c r="BE1694" s="67"/>
      <c r="BF1694" s="67"/>
    </row>
    <row r="1695" spans="2:58" x14ac:dyDescent="0.3"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BB1695" s="67"/>
      <c r="BC1695" s="67"/>
      <c r="BD1695" s="67"/>
      <c r="BE1695" s="67"/>
      <c r="BF1695" s="67"/>
    </row>
    <row r="1696" spans="2:58" x14ac:dyDescent="0.3"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BB1696" s="67"/>
      <c r="BC1696" s="67"/>
      <c r="BD1696" s="67"/>
      <c r="BE1696" s="67"/>
      <c r="BF1696" s="67"/>
    </row>
    <row r="1697" spans="2:58" x14ac:dyDescent="0.3"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BB1697" s="67"/>
      <c r="BC1697" s="67"/>
      <c r="BD1697" s="67"/>
      <c r="BE1697" s="67"/>
      <c r="BF1697" s="67"/>
    </row>
    <row r="1698" spans="2:58" x14ac:dyDescent="0.3"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BB1698" s="67"/>
      <c r="BC1698" s="67"/>
      <c r="BD1698" s="67"/>
      <c r="BE1698" s="67"/>
      <c r="BF1698" s="67"/>
    </row>
    <row r="1699" spans="2:58" x14ac:dyDescent="0.3"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BB1699" s="67"/>
      <c r="BC1699" s="67"/>
      <c r="BD1699" s="67"/>
      <c r="BE1699" s="67"/>
      <c r="BF1699" s="67"/>
    </row>
    <row r="1700" spans="2:58" x14ac:dyDescent="0.3"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BB1700" s="67"/>
      <c r="BC1700" s="67"/>
      <c r="BD1700" s="67"/>
      <c r="BE1700" s="67"/>
      <c r="BF1700" s="67"/>
    </row>
    <row r="1701" spans="2:58" x14ac:dyDescent="0.3"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BB1701" s="67"/>
      <c r="BC1701" s="67"/>
      <c r="BD1701" s="67"/>
      <c r="BE1701" s="67"/>
      <c r="BF1701" s="67"/>
    </row>
    <row r="1702" spans="2:58" x14ac:dyDescent="0.3"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BB1702" s="67"/>
      <c r="BC1702" s="67"/>
      <c r="BD1702" s="67"/>
      <c r="BE1702" s="67"/>
      <c r="BF1702" s="67"/>
    </row>
    <row r="1703" spans="2:58" x14ac:dyDescent="0.3"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BB1703" s="67"/>
      <c r="BC1703" s="67"/>
      <c r="BD1703" s="67"/>
      <c r="BE1703" s="67"/>
      <c r="BF1703" s="67"/>
    </row>
    <row r="1704" spans="2:58" x14ac:dyDescent="0.3"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BB1704" s="67"/>
      <c r="BC1704" s="67"/>
      <c r="BD1704" s="67"/>
      <c r="BE1704" s="67"/>
      <c r="BF1704" s="67"/>
    </row>
    <row r="1705" spans="2:58" x14ac:dyDescent="0.3"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BB1705" s="67"/>
      <c r="BC1705" s="67"/>
      <c r="BD1705" s="67"/>
      <c r="BE1705" s="67"/>
      <c r="BF1705" s="67"/>
    </row>
    <row r="1706" spans="2:58" x14ac:dyDescent="0.3"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BB1706" s="67"/>
      <c r="BC1706" s="67"/>
      <c r="BD1706" s="67"/>
      <c r="BE1706" s="67"/>
      <c r="BF1706" s="67"/>
    </row>
    <row r="1707" spans="2:58" x14ac:dyDescent="0.3"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BB1707" s="67"/>
      <c r="BC1707" s="67"/>
      <c r="BD1707" s="67"/>
      <c r="BE1707" s="67"/>
      <c r="BF1707" s="67"/>
    </row>
    <row r="1708" spans="2:58" x14ac:dyDescent="0.3"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BB1708" s="67"/>
      <c r="BC1708" s="67"/>
      <c r="BD1708" s="67"/>
      <c r="BE1708" s="67"/>
      <c r="BF1708" s="67"/>
    </row>
    <row r="1709" spans="2:58" x14ac:dyDescent="0.3"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BB1709" s="67"/>
      <c r="BC1709" s="67"/>
      <c r="BD1709" s="67"/>
      <c r="BE1709" s="67"/>
      <c r="BF1709" s="67"/>
    </row>
    <row r="1710" spans="2:58" x14ac:dyDescent="0.3"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BB1710" s="67"/>
      <c r="BC1710" s="67"/>
      <c r="BD1710" s="67"/>
      <c r="BE1710" s="67"/>
      <c r="BF1710" s="67"/>
    </row>
    <row r="1711" spans="2:58" x14ac:dyDescent="0.3"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BB1711" s="67"/>
      <c r="BC1711" s="67"/>
      <c r="BD1711" s="67"/>
      <c r="BE1711" s="67"/>
      <c r="BF1711" s="67"/>
    </row>
    <row r="1712" spans="2:58" x14ac:dyDescent="0.3"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BB1712" s="67"/>
      <c r="BC1712" s="67"/>
      <c r="BD1712" s="67"/>
      <c r="BE1712" s="67"/>
      <c r="BF1712" s="67"/>
    </row>
    <row r="1713" spans="2:58" x14ac:dyDescent="0.3"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BB1713" s="67"/>
      <c r="BC1713" s="67"/>
      <c r="BD1713" s="67"/>
      <c r="BE1713" s="67"/>
      <c r="BF1713" s="67"/>
    </row>
    <row r="1714" spans="2:58" x14ac:dyDescent="0.3"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BB1714" s="67"/>
      <c r="BC1714" s="67"/>
      <c r="BD1714" s="67"/>
      <c r="BE1714" s="67"/>
      <c r="BF1714" s="67"/>
    </row>
    <row r="1715" spans="2:58" x14ac:dyDescent="0.3"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BB1715" s="67"/>
      <c r="BC1715" s="67"/>
      <c r="BD1715" s="67"/>
      <c r="BE1715" s="67"/>
      <c r="BF1715" s="67"/>
    </row>
    <row r="1716" spans="2:58" x14ac:dyDescent="0.3"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BB1716" s="67"/>
      <c r="BC1716" s="67"/>
      <c r="BD1716" s="67"/>
      <c r="BE1716" s="67"/>
      <c r="BF1716" s="67"/>
    </row>
    <row r="1717" spans="2:58" x14ac:dyDescent="0.3"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BB1717" s="67"/>
      <c r="BC1717" s="67"/>
      <c r="BD1717" s="67"/>
      <c r="BE1717" s="67"/>
      <c r="BF1717" s="67"/>
    </row>
    <row r="1718" spans="2:58" x14ac:dyDescent="0.3"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BB1718" s="67"/>
      <c r="BC1718" s="67"/>
      <c r="BD1718" s="67"/>
      <c r="BE1718" s="67"/>
      <c r="BF1718" s="67"/>
    </row>
    <row r="1719" spans="2:58" x14ac:dyDescent="0.3"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BB1719" s="67"/>
      <c r="BC1719" s="67"/>
      <c r="BD1719" s="67"/>
      <c r="BE1719" s="67"/>
      <c r="BF1719" s="67"/>
    </row>
    <row r="1720" spans="2:58" x14ac:dyDescent="0.3"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BB1720" s="67"/>
      <c r="BC1720" s="67"/>
      <c r="BD1720" s="67"/>
      <c r="BE1720" s="67"/>
      <c r="BF1720" s="67"/>
    </row>
    <row r="1721" spans="2:58" x14ac:dyDescent="0.3"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BB1721" s="67"/>
      <c r="BC1721" s="67"/>
      <c r="BD1721" s="67"/>
      <c r="BE1721" s="67"/>
      <c r="BF1721" s="67"/>
    </row>
    <row r="1722" spans="2:58" x14ac:dyDescent="0.3"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BB1722" s="67"/>
      <c r="BC1722" s="67"/>
      <c r="BD1722" s="67"/>
      <c r="BE1722" s="67"/>
      <c r="BF1722" s="67"/>
    </row>
    <row r="1723" spans="2:58" x14ac:dyDescent="0.3"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BB1723" s="67"/>
      <c r="BC1723" s="67"/>
      <c r="BD1723" s="67"/>
      <c r="BE1723" s="67"/>
      <c r="BF1723" s="67"/>
    </row>
    <row r="1724" spans="2:58" x14ac:dyDescent="0.3"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BB1724" s="67"/>
      <c r="BC1724" s="67"/>
      <c r="BD1724" s="67"/>
      <c r="BE1724" s="67"/>
      <c r="BF1724" s="67"/>
    </row>
    <row r="1725" spans="2:58" x14ac:dyDescent="0.3"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BB1725" s="67"/>
      <c r="BC1725" s="67"/>
      <c r="BD1725" s="67"/>
      <c r="BE1725" s="67"/>
      <c r="BF1725" s="67"/>
    </row>
    <row r="1726" spans="2:58" x14ac:dyDescent="0.3"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BB1726" s="67"/>
      <c r="BC1726" s="67"/>
      <c r="BD1726" s="67"/>
      <c r="BE1726" s="67"/>
      <c r="BF1726" s="67"/>
    </row>
    <row r="1727" spans="2:58" x14ac:dyDescent="0.3"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BB1727" s="67"/>
      <c r="BC1727" s="67"/>
      <c r="BD1727" s="67"/>
      <c r="BE1727" s="67"/>
      <c r="BF1727" s="67"/>
    </row>
    <row r="1728" spans="2:58" x14ac:dyDescent="0.3"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BB1728" s="67"/>
      <c r="BC1728" s="67"/>
      <c r="BD1728" s="67"/>
      <c r="BE1728" s="67"/>
      <c r="BF1728" s="67"/>
    </row>
    <row r="1729" spans="2:58" x14ac:dyDescent="0.3"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BB1729" s="67"/>
      <c r="BC1729" s="67"/>
      <c r="BD1729" s="67"/>
      <c r="BE1729" s="67"/>
      <c r="BF1729" s="67"/>
    </row>
    <row r="1730" spans="2:58" x14ac:dyDescent="0.3"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BB1730" s="67"/>
      <c r="BC1730" s="67"/>
      <c r="BD1730" s="67"/>
      <c r="BE1730" s="67"/>
      <c r="BF1730" s="67"/>
    </row>
    <row r="1731" spans="2:58" x14ac:dyDescent="0.3"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BB1731" s="67"/>
      <c r="BC1731" s="67"/>
      <c r="BD1731" s="67"/>
      <c r="BE1731" s="67"/>
      <c r="BF1731" s="67"/>
    </row>
    <row r="1732" spans="2:58" x14ac:dyDescent="0.3"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BB1732" s="67"/>
      <c r="BC1732" s="67"/>
      <c r="BD1732" s="67"/>
      <c r="BE1732" s="67"/>
      <c r="BF1732" s="67"/>
    </row>
    <row r="1733" spans="2:58" x14ac:dyDescent="0.3"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BB1733" s="67"/>
      <c r="BC1733" s="67"/>
      <c r="BD1733" s="67"/>
      <c r="BE1733" s="67"/>
      <c r="BF1733" s="67"/>
    </row>
    <row r="1734" spans="2:58" x14ac:dyDescent="0.3"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BB1734" s="67"/>
      <c r="BC1734" s="67"/>
      <c r="BD1734" s="67"/>
      <c r="BE1734" s="67"/>
      <c r="BF1734" s="67"/>
    </row>
    <row r="1735" spans="2:58" x14ac:dyDescent="0.3"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BB1735" s="67"/>
      <c r="BC1735" s="67"/>
      <c r="BD1735" s="67"/>
      <c r="BE1735" s="67"/>
      <c r="BF1735" s="67"/>
    </row>
    <row r="1736" spans="2:58" x14ac:dyDescent="0.3"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BB1736" s="67"/>
      <c r="BC1736" s="67"/>
      <c r="BD1736" s="67"/>
      <c r="BE1736" s="67"/>
      <c r="BF1736" s="67"/>
    </row>
    <row r="1737" spans="2:58" x14ac:dyDescent="0.3"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BB1737" s="67"/>
      <c r="BC1737" s="67"/>
      <c r="BD1737" s="67"/>
      <c r="BE1737" s="67"/>
      <c r="BF1737" s="67"/>
    </row>
    <row r="1738" spans="2:58" x14ac:dyDescent="0.3"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BB1738" s="67"/>
      <c r="BC1738" s="67"/>
      <c r="BD1738" s="67"/>
      <c r="BE1738" s="67"/>
      <c r="BF1738" s="67"/>
    </row>
    <row r="1739" spans="2:58" x14ac:dyDescent="0.3"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BB1739" s="67"/>
      <c r="BC1739" s="67"/>
      <c r="BD1739" s="67"/>
      <c r="BE1739" s="67"/>
      <c r="BF1739" s="67"/>
    </row>
    <row r="1740" spans="2:58" x14ac:dyDescent="0.3"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BB1740" s="67"/>
      <c r="BC1740" s="67"/>
      <c r="BD1740" s="67"/>
      <c r="BE1740" s="67"/>
      <c r="BF1740" s="67"/>
    </row>
    <row r="1741" spans="2:58" x14ac:dyDescent="0.3"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BB1741" s="67"/>
      <c r="BC1741" s="67"/>
      <c r="BD1741" s="67"/>
      <c r="BE1741" s="67"/>
      <c r="BF1741" s="67"/>
    </row>
    <row r="1742" spans="2:58" x14ac:dyDescent="0.3"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BB1742" s="67"/>
      <c r="BC1742" s="67"/>
      <c r="BD1742" s="67"/>
      <c r="BE1742" s="67"/>
      <c r="BF1742" s="67"/>
    </row>
    <row r="1743" spans="2:58" x14ac:dyDescent="0.3"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BB1743" s="67"/>
      <c r="BC1743" s="67"/>
      <c r="BD1743" s="67"/>
      <c r="BE1743" s="67"/>
      <c r="BF1743" s="67"/>
    </row>
    <row r="1744" spans="2:58" x14ac:dyDescent="0.3"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BB1744" s="67"/>
      <c r="BC1744" s="67"/>
      <c r="BD1744" s="67"/>
      <c r="BE1744" s="67"/>
      <c r="BF1744" s="67"/>
    </row>
    <row r="1745" spans="2:58" x14ac:dyDescent="0.3"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BB1745" s="67"/>
      <c r="BC1745" s="67"/>
      <c r="BD1745" s="67"/>
      <c r="BE1745" s="67"/>
      <c r="BF1745" s="67"/>
    </row>
    <row r="1746" spans="2:58" x14ac:dyDescent="0.3"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BB1746" s="67"/>
      <c r="BC1746" s="67"/>
      <c r="BD1746" s="67"/>
      <c r="BE1746" s="67"/>
      <c r="BF1746" s="67"/>
    </row>
    <row r="1747" spans="2:58" x14ac:dyDescent="0.3"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BB1747" s="67"/>
      <c r="BC1747" s="67"/>
      <c r="BD1747" s="67"/>
      <c r="BE1747" s="67"/>
      <c r="BF1747" s="67"/>
    </row>
    <row r="1748" spans="2:58" x14ac:dyDescent="0.3"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BB1748" s="67"/>
      <c r="BC1748" s="67"/>
      <c r="BD1748" s="67"/>
      <c r="BE1748" s="67"/>
      <c r="BF1748" s="67"/>
    </row>
    <row r="1749" spans="2:58" x14ac:dyDescent="0.3"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BB1749" s="67"/>
      <c r="BC1749" s="67"/>
      <c r="BD1749" s="67"/>
      <c r="BE1749" s="67"/>
      <c r="BF1749" s="67"/>
    </row>
    <row r="1750" spans="2:58" x14ac:dyDescent="0.3"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BB1750" s="67"/>
      <c r="BC1750" s="67"/>
      <c r="BD1750" s="67"/>
      <c r="BE1750" s="67"/>
      <c r="BF1750" s="67"/>
    </row>
    <row r="1751" spans="2:58" x14ac:dyDescent="0.3"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BB1751" s="67"/>
      <c r="BC1751" s="67"/>
      <c r="BD1751" s="67"/>
      <c r="BE1751" s="67"/>
      <c r="BF1751" s="67"/>
    </row>
    <row r="1752" spans="2:58" x14ac:dyDescent="0.3"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BB1752" s="67"/>
      <c r="BC1752" s="67"/>
      <c r="BD1752" s="67"/>
      <c r="BE1752" s="67"/>
      <c r="BF1752" s="67"/>
    </row>
    <row r="1753" spans="2:58" x14ac:dyDescent="0.3"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BB1753" s="67"/>
      <c r="BC1753" s="67"/>
      <c r="BD1753" s="67"/>
      <c r="BE1753" s="67"/>
      <c r="BF1753" s="67"/>
    </row>
    <row r="1754" spans="2:58" x14ac:dyDescent="0.3"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BB1754" s="67"/>
      <c r="BC1754" s="67"/>
      <c r="BD1754" s="67"/>
      <c r="BE1754" s="67"/>
      <c r="BF1754" s="67"/>
    </row>
    <row r="1755" spans="2:58" x14ac:dyDescent="0.3"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BB1755" s="67"/>
      <c r="BC1755" s="67"/>
      <c r="BD1755" s="67"/>
      <c r="BE1755" s="67"/>
      <c r="BF1755" s="67"/>
    </row>
    <row r="1756" spans="2:58" x14ac:dyDescent="0.3"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BB1756" s="67"/>
      <c r="BC1756" s="67"/>
      <c r="BD1756" s="67"/>
      <c r="BE1756" s="67"/>
      <c r="BF1756" s="67"/>
    </row>
    <row r="1757" spans="2:58" x14ac:dyDescent="0.3"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BB1757" s="67"/>
      <c r="BC1757" s="67"/>
      <c r="BD1757" s="67"/>
      <c r="BE1757" s="67"/>
      <c r="BF1757" s="67"/>
    </row>
    <row r="1758" spans="2:58" x14ac:dyDescent="0.3"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BB1758" s="67"/>
      <c r="BC1758" s="67"/>
      <c r="BD1758" s="67"/>
      <c r="BE1758" s="67"/>
      <c r="BF1758" s="67"/>
    </row>
    <row r="1759" spans="2:58" x14ac:dyDescent="0.3"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BB1759" s="67"/>
      <c r="BC1759" s="67"/>
      <c r="BD1759" s="67"/>
      <c r="BE1759" s="67"/>
      <c r="BF1759" s="67"/>
    </row>
    <row r="1760" spans="2:58" x14ac:dyDescent="0.3"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BB1760" s="67"/>
      <c r="BC1760" s="67"/>
      <c r="BD1760" s="67"/>
      <c r="BE1760" s="67"/>
      <c r="BF1760" s="67"/>
    </row>
    <row r="1761" spans="2:58" x14ac:dyDescent="0.3"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BB1761" s="67"/>
      <c r="BC1761" s="67"/>
      <c r="BD1761" s="67"/>
      <c r="BE1761" s="67"/>
      <c r="BF1761" s="67"/>
    </row>
    <row r="1762" spans="2:58" x14ac:dyDescent="0.3"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BB1762" s="67"/>
      <c r="BC1762" s="67"/>
      <c r="BD1762" s="67"/>
      <c r="BE1762" s="67"/>
      <c r="BF1762" s="67"/>
    </row>
    <row r="1763" spans="2:58" x14ac:dyDescent="0.3"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BB1763" s="67"/>
      <c r="BC1763" s="67"/>
      <c r="BD1763" s="67"/>
      <c r="BE1763" s="67"/>
      <c r="BF1763" s="67"/>
    </row>
    <row r="1764" spans="2:58" x14ac:dyDescent="0.3"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BB1764" s="67"/>
      <c r="BC1764" s="67"/>
      <c r="BD1764" s="67"/>
      <c r="BE1764" s="67"/>
      <c r="BF1764" s="67"/>
    </row>
    <row r="1765" spans="2:58" x14ac:dyDescent="0.3"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BB1765" s="67"/>
      <c r="BC1765" s="67"/>
      <c r="BD1765" s="67"/>
      <c r="BE1765" s="67"/>
      <c r="BF1765" s="67"/>
    </row>
    <row r="1766" spans="2:58" x14ac:dyDescent="0.3"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BB1766" s="67"/>
      <c r="BC1766" s="67"/>
      <c r="BD1766" s="67"/>
      <c r="BE1766" s="67"/>
      <c r="BF1766" s="67"/>
    </row>
    <row r="1767" spans="2:58" x14ac:dyDescent="0.3"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BB1767" s="67"/>
      <c r="BC1767" s="67"/>
      <c r="BD1767" s="67"/>
      <c r="BE1767" s="67"/>
      <c r="BF1767" s="67"/>
    </row>
    <row r="1768" spans="2:58" x14ac:dyDescent="0.3"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BB1768" s="67"/>
      <c r="BC1768" s="67"/>
      <c r="BD1768" s="67"/>
      <c r="BE1768" s="67"/>
      <c r="BF1768" s="67"/>
    </row>
    <row r="1769" spans="2:58" x14ac:dyDescent="0.3"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BB1769" s="67"/>
      <c r="BC1769" s="67"/>
      <c r="BD1769" s="67"/>
      <c r="BE1769" s="67"/>
      <c r="BF1769" s="67"/>
    </row>
  </sheetData>
  <autoFilter ref="C9:AD1257">
    <filterColumn colId="2">
      <filters>
        <filter val="1"/>
        <filter val="-1"/>
        <filter val="-14"/>
        <filter val="2"/>
        <filter val="-2"/>
        <filter val="3"/>
        <filter val="-3"/>
        <filter val="-4"/>
        <filter val="-43"/>
        <filter val="5"/>
        <filter val="-5"/>
        <filter val="-6"/>
        <filter val="7"/>
        <filter val="-8"/>
        <filter val="-9"/>
      </filters>
    </filterColumn>
    <filterColumn colId="6">
      <customFilters>
        <customFilter operator="notEqual" val=" "/>
      </customFilters>
    </filterColumn>
    <sortState ref="C13:AD1221">
      <sortCondition ref="E9:E1221"/>
    </sortState>
  </autoFilter>
  <mergeCells count="17">
    <mergeCell ref="B2:Z3"/>
    <mergeCell ref="B7:B9"/>
    <mergeCell ref="C7:G7"/>
    <mergeCell ref="C8:G8"/>
    <mergeCell ref="H7:K7"/>
    <mergeCell ref="H8:K8"/>
    <mergeCell ref="L7:O7"/>
    <mergeCell ref="L8:O8"/>
    <mergeCell ref="P7:S7"/>
    <mergeCell ref="P8:S8"/>
    <mergeCell ref="T7:W7"/>
    <mergeCell ref="T8:W8"/>
    <mergeCell ref="AG8:AH8"/>
    <mergeCell ref="X7:AA7"/>
    <mergeCell ref="X8:AA8"/>
    <mergeCell ref="AB7:AE7"/>
    <mergeCell ref="AB8:AE8"/>
  </mergeCells>
  <phoneticPr fontId="1" type="noConversion"/>
  <conditionalFormatting sqref="D10:D1257 AC10:AC1257 Y10:Y1257 M10:M1257 Q10:Q1257 U10:U1257 I10:I1257">
    <cfRule type="cellIs" dxfId="55" priority="821" operator="between">
      <formula>-10</formula>
      <formula>1.9</formula>
    </cfRule>
  </conditionalFormatting>
  <pageMargins left="0.70866141732283472" right="0.70866141732283472" top="0.39370078740157483" bottom="0.39370078740157483" header="0.31496062992125984" footer="0.31496062992125984"/>
  <pageSetup paperSize="9" scale="10" orientation="portrait" verticalDpi="203" r:id="rId1"/>
  <rowBreaks count="1" manualBreakCount="1">
    <brk id="419" min="1" max="30" man="1"/>
  </rowBreaks>
  <colBreaks count="1" manualBreakCount="1">
    <brk id="13" max="125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6" tint="-0.249977111117893"/>
    <pageSetUpPr fitToPage="1"/>
  </sheetPr>
  <dimension ref="A1:AZ1402"/>
  <sheetViews>
    <sheetView zoomScaleNormal="100" zoomScaleSheetLayoutView="85" workbookViewId="0">
      <pane ySplit="1" topLeftCell="A712" activePane="bottomLeft" state="frozen"/>
      <selection activeCell="O42" sqref="O42"/>
      <selection pane="bottomLeft" activeCell="B727" sqref="B727:D728"/>
    </sheetView>
  </sheetViews>
  <sheetFormatPr defaultRowHeight="16.5" x14ac:dyDescent="0.3"/>
  <cols>
    <col min="1" max="1" width="10.625" customWidth="1"/>
    <col min="2" max="2" width="24.5" bestFit="1" customWidth="1"/>
    <col min="3" max="3" width="12.5" customWidth="1"/>
    <col min="4" max="4" width="17.75" customWidth="1"/>
    <col min="5" max="26" width="9" hidden="1" customWidth="1"/>
    <col min="27" max="27" width="8.625" hidden="1" customWidth="1"/>
    <col min="29" max="29" width="15.625" bestFit="1" customWidth="1"/>
    <col min="30" max="52" width="9" customWidth="1"/>
    <col min="53" max="53" width="4.625" customWidth="1"/>
  </cols>
  <sheetData>
    <row r="1" spans="2:52" ht="72.75" customHeight="1" x14ac:dyDescent="0.3">
      <c r="B1" s="137" t="s">
        <v>1207</v>
      </c>
      <c r="AC1" s="136" t="s">
        <v>1206</v>
      </c>
    </row>
    <row r="2" spans="2:52" x14ac:dyDescent="0.3">
      <c r="B2" s="56" t="s">
        <v>39</v>
      </c>
      <c r="C2" s="56" t="s">
        <v>2716</v>
      </c>
      <c r="D2" s="56" t="s">
        <v>38</v>
      </c>
      <c r="E2" s="33" t="s">
        <v>27</v>
      </c>
      <c r="F2" s="123" t="s">
        <v>1084</v>
      </c>
      <c r="G2" s="123" t="s">
        <v>1085</v>
      </c>
      <c r="H2" s="33" t="s">
        <v>21</v>
      </c>
      <c r="I2" s="123" t="s">
        <v>1102</v>
      </c>
      <c r="J2" s="123" t="s">
        <v>1083</v>
      </c>
      <c r="K2" s="33" t="s">
        <v>22</v>
      </c>
      <c r="L2" s="123" t="s">
        <v>1086</v>
      </c>
      <c r="M2" s="123" t="s">
        <v>1087</v>
      </c>
      <c r="N2" s="33" t="s">
        <v>23</v>
      </c>
      <c r="O2" s="123" t="s">
        <v>1088</v>
      </c>
      <c r="P2" s="123" t="s">
        <v>1089</v>
      </c>
      <c r="Q2" s="33" t="s">
        <v>24</v>
      </c>
      <c r="R2" s="123" t="s">
        <v>1090</v>
      </c>
      <c r="S2" s="123" t="s">
        <v>1091</v>
      </c>
      <c r="T2" s="33" t="s">
        <v>25</v>
      </c>
      <c r="U2" s="123" t="s">
        <v>1092</v>
      </c>
      <c r="V2" s="123" t="s">
        <v>1093</v>
      </c>
      <c r="W2" s="33" t="s">
        <v>26</v>
      </c>
      <c r="X2" s="123" t="s">
        <v>1094</v>
      </c>
      <c r="Y2" s="123" t="s">
        <v>1095</v>
      </c>
      <c r="Z2" s="33" t="s">
        <v>50</v>
      </c>
      <c r="AA2" s="33" t="s">
        <v>2403</v>
      </c>
      <c r="AB2" s="33" t="s">
        <v>3384</v>
      </c>
      <c r="AC2" s="33" t="s">
        <v>383</v>
      </c>
      <c r="AD2" s="33" t="s">
        <v>27</v>
      </c>
      <c r="AE2" s="123" t="s">
        <v>1096</v>
      </c>
      <c r="AF2" s="123" t="s">
        <v>1097</v>
      </c>
      <c r="AG2" s="33" t="s">
        <v>21</v>
      </c>
      <c r="AH2" s="123" t="s">
        <v>1082</v>
      </c>
      <c r="AI2" s="123" t="s">
        <v>1083</v>
      </c>
      <c r="AJ2" s="33" t="s">
        <v>22</v>
      </c>
      <c r="AK2" s="123" t="s">
        <v>1098</v>
      </c>
      <c r="AL2" s="123" t="s">
        <v>1099</v>
      </c>
      <c r="AM2" s="33" t="s">
        <v>23</v>
      </c>
      <c r="AN2" s="123" t="s">
        <v>1100</v>
      </c>
      <c r="AO2" s="123" t="s">
        <v>1089</v>
      </c>
      <c r="AP2" s="33" t="s">
        <v>24</v>
      </c>
      <c r="AQ2" s="123" t="s">
        <v>1090</v>
      </c>
      <c r="AR2" s="123" t="s">
        <v>1101</v>
      </c>
      <c r="AS2" s="33" t="s">
        <v>25</v>
      </c>
      <c r="AT2" s="123" t="s">
        <v>1092</v>
      </c>
      <c r="AU2" s="123" t="s">
        <v>1093</v>
      </c>
      <c r="AV2" s="33" t="s">
        <v>26</v>
      </c>
      <c r="AW2" s="123" t="s">
        <v>1094</v>
      </c>
      <c r="AX2" s="123" t="s">
        <v>1095</v>
      </c>
      <c r="AY2" s="33" t="s">
        <v>50</v>
      </c>
      <c r="AZ2" s="33" t="s">
        <v>384</v>
      </c>
    </row>
    <row r="3" spans="2:52" x14ac:dyDescent="0.3">
      <c r="B3" s="56" t="s">
        <v>222</v>
      </c>
      <c r="C3" s="56"/>
      <c r="D3" s="56" t="s">
        <v>280</v>
      </c>
      <c r="E3" s="34">
        <f>COUNTIF(사출계획!$E$62:$F$110,표4[[#This Row],[제품명]])</f>
        <v>0</v>
      </c>
      <c r="F3" s="126">
        <f>COUNTIF(사출계획!$E$62:$F$87,표4[[#This Row],[제품명]])</f>
        <v>0</v>
      </c>
      <c r="G3" s="126">
        <f>COUNTIF(사출계획!$E$88:$F$110,표4[[#This Row],[제품명]])</f>
        <v>0</v>
      </c>
      <c r="H3" s="34">
        <f>COUNTIF(사출계획!$G$62:$H$110,표4[[#This Row],[제품명]])</f>
        <v>0</v>
      </c>
      <c r="I3" s="122">
        <f>COUNTIF(사출계획!$G$62:$H$87,표4[[#This Row],[제품명]])</f>
        <v>0</v>
      </c>
      <c r="J3" s="122">
        <f>COUNTIF(사출계획!$G$88:$H$110,표4[[#This Row],[제품명]])</f>
        <v>0</v>
      </c>
      <c r="K3" s="34">
        <f>COUNTIF(사출계획!$I$62:$J$110,표4[[#This Row],[제품명]])</f>
        <v>0</v>
      </c>
      <c r="L3" s="126">
        <f>COUNTIF(사출계획!$I$62:$J$87,표4[[#This Row],[제품명]])</f>
        <v>0</v>
      </c>
      <c r="M3" s="126">
        <f>COUNTIF(사출계획!$I$88:$J$110,표4[[#This Row],[제품명]])</f>
        <v>0</v>
      </c>
      <c r="N3" s="34">
        <f>COUNTIF(사출계획!$K$62:$L$110,표4[[#This Row],[제품명]])</f>
        <v>0</v>
      </c>
      <c r="O3" s="126">
        <f>COUNTIF(사출계획!$K$62:$L$87,표4[[#This Row],[제품명]])</f>
        <v>0</v>
      </c>
      <c r="P3" s="126">
        <f>COUNTIF(사출계획!$K$88:$L$110,표4[[#This Row],[제품명]])</f>
        <v>0</v>
      </c>
      <c r="Q3" s="34">
        <f>COUNTIF(사출계획!$M$62:$N$110,표4[[#This Row],[제품명]])</f>
        <v>0</v>
      </c>
      <c r="R3" s="126">
        <f>COUNTIF(사출계획!$M$62:$N$87,표4[[#This Row],[제품명]])</f>
        <v>0</v>
      </c>
      <c r="S3" s="126">
        <f>COUNTIF(사출계획!$M$88:$N$110,표4[[#This Row],[제품명]])</f>
        <v>0</v>
      </c>
      <c r="T3" s="34">
        <f>COUNTIF(사출계획!$O$62:$P$110,표4[[#This Row],[제품명]])</f>
        <v>0</v>
      </c>
      <c r="U3" s="126">
        <f>COUNTIF(사출계획!$O$62:$P$87,표4[[#This Row],[제품명]])</f>
        <v>0</v>
      </c>
      <c r="V3" s="126">
        <f>COUNTIF(사출계획!$O$88:$P$110,표4[[#This Row],[제품명]])</f>
        <v>0</v>
      </c>
      <c r="W3" s="34">
        <f>COUNTIF(사출계획!$Q$62:$R$110,표4[[#This Row],[제품명]])</f>
        <v>0</v>
      </c>
      <c r="X3" s="126">
        <f>COUNTIF(사출계획!$Q$62:$R$87,표4[[#This Row],[제품명]])</f>
        <v>0</v>
      </c>
      <c r="Y3" s="126">
        <f>COUNTIF(사출계획!$Q$88:$R$110,표4[[#This Row],[제품명]])</f>
        <v>0</v>
      </c>
      <c r="Z3" s="34">
        <f>COUNTIF(사출계획!$S$62:$T$110,표4[[#This Row],[제품명]])</f>
        <v>0</v>
      </c>
      <c r="AA3" s="242"/>
      <c r="AB3" s="242"/>
      <c r="AC3" s="217" t="s">
        <v>977</v>
      </c>
      <c r="AD3" s="54">
        <f>SUMIF(표4[잉크명],표5[[#This Row],[잉크]],표4[월])</f>
        <v>0</v>
      </c>
      <c r="AE3" s="126">
        <f>SUMIF(표4[잉크명],표5[[#This Row],[잉크]],표4[월-3층])</f>
        <v>0</v>
      </c>
      <c r="AF3" s="126">
        <f>SUMIF(표4[잉크명],표5[[#This Row],[잉크]],표4[월-1층])</f>
        <v>0</v>
      </c>
      <c r="AG3" s="54">
        <f>SUMIF(표4[잉크명],표5[[#This Row],[잉크]],표4[화])</f>
        <v>0</v>
      </c>
      <c r="AH3" s="126">
        <f>SUMIF(표4[잉크명],표5[[#This Row],[잉크]],표4[화-3층])</f>
        <v>0</v>
      </c>
      <c r="AI3" s="126">
        <f>SUMIF(표4[잉크명],표5[[#This Row],[잉크]],표4[화-1층])</f>
        <v>0</v>
      </c>
      <c r="AJ3" s="54">
        <f>SUMIF(표4[잉크명],표5[[#This Row],[잉크]],표4[수])</f>
        <v>0</v>
      </c>
      <c r="AK3" s="126">
        <f>SUMIF(표4[잉크명],표5[[#This Row],[잉크]],표4[수-3층])</f>
        <v>0</v>
      </c>
      <c r="AL3" s="126">
        <f>SUMIF(표4[잉크명],표5[[#This Row],[잉크]],표4[수-1층])</f>
        <v>0</v>
      </c>
      <c r="AM3" s="54">
        <f>SUMIF(표4[잉크명],표5[[#This Row],[잉크]],표4[목])</f>
        <v>0</v>
      </c>
      <c r="AN3" s="126">
        <f>SUMIF(표4[잉크명],표5[[#This Row],[잉크]],표4[목-3층])</f>
        <v>0</v>
      </c>
      <c r="AO3" s="126">
        <f>SUMIF(표4[잉크명],표5[[#This Row],[잉크]],표4[목-1층])</f>
        <v>0</v>
      </c>
      <c r="AP3" s="54">
        <f>SUMIF(표4[잉크명],표5[[#This Row],[잉크]],표4[금])</f>
        <v>0</v>
      </c>
      <c r="AQ3" s="126">
        <f>SUMIF(표4[잉크명],표5[[#This Row],[잉크]],표4[금-3층])</f>
        <v>0</v>
      </c>
      <c r="AR3" s="126">
        <f>SUMIF(표4[잉크명],표5[[#This Row],[잉크]],표4[금-1층])</f>
        <v>0</v>
      </c>
      <c r="AS3" s="54">
        <f>SUMIF(표4[잉크명],표5[[#This Row],[잉크]],표4[토])</f>
        <v>0</v>
      </c>
      <c r="AT3" s="126">
        <f>SUMIF(표4[잉크명],표5[[#This Row],[잉크]],표4[토-3층])</f>
        <v>0</v>
      </c>
      <c r="AU3" s="126">
        <f>SUMIF(표4[잉크명],표5[[#This Row],[잉크]],표4[토-1층])</f>
        <v>0</v>
      </c>
      <c r="AV3" s="54">
        <f>SUMIF(표4[잉크명],표5[[#This Row],[잉크]],표4[일])</f>
        <v>0</v>
      </c>
      <c r="AW3" s="126">
        <f>SUMIF(표4[잉크명],표5[[#This Row],[잉크]],표4[일-3층])</f>
        <v>0</v>
      </c>
      <c r="AX3" s="126">
        <f>SUMIF(표4[잉크명],표5[[#This Row],[잉크]],표4[일-1층])</f>
        <v>0</v>
      </c>
      <c r="AY3" s="54">
        <f>SUMIF(표4[잉크명],표5[[#This Row],[잉크]],표4[차주 월])</f>
        <v>0</v>
      </c>
      <c r="AZ3" s="54">
        <f>SUM(표5[[#This Row],[월]:[차주 월]])</f>
        <v>0</v>
      </c>
    </row>
    <row r="4" spans="2:52" x14ac:dyDescent="0.3">
      <c r="B4" s="56" t="s">
        <v>1846</v>
      </c>
      <c r="C4" s="56"/>
      <c r="D4" s="56" t="s">
        <v>4646</v>
      </c>
      <c r="E4" s="34">
        <f>COUNTIF(사출계획!$E$62:$F$110,표4[[#This Row],[제품명]])</f>
        <v>2</v>
      </c>
      <c r="F4" s="126">
        <f>COUNTIF(사출계획!$E$62:$F$87,표4[[#This Row],[제품명]])</f>
        <v>2</v>
      </c>
      <c r="G4" s="126">
        <f>COUNTIF(사출계획!$E$88:$F$110,표4[[#This Row],[제품명]])</f>
        <v>0</v>
      </c>
      <c r="H4" s="34">
        <f>COUNTIF(사출계획!$G$62:$H$110,표4[[#This Row],[제품명]])</f>
        <v>0</v>
      </c>
      <c r="I4" s="122">
        <f>COUNTIF(사출계획!$G$62:$H$87,표4[[#This Row],[제품명]])</f>
        <v>0</v>
      </c>
      <c r="J4" s="122">
        <f>COUNTIF(사출계획!$G$88:$H$110,표4[[#This Row],[제품명]])</f>
        <v>0</v>
      </c>
      <c r="K4" s="34">
        <f>COUNTIF(사출계획!$I$62:$J$110,표4[[#This Row],[제품명]])</f>
        <v>0</v>
      </c>
      <c r="L4" s="126">
        <f>COUNTIF(사출계획!$I$62:$J$87,표4[[#This Row],[제품명]])</f>
        <v>0</v>
      </c>
      <c r="M4" s="126">
        <f>COUNTIF(사출계획!$I$88:$J$110,표4[[#This Row],[제품명]])</f>
        <v>0</v>
      </c>
      <c r="N4" s="34">
        <f>COUNTIF(사출계획!$K$62:$L$110,표4[[#This Row],[제품명]])</f>
        <v>0</v>
      </c>
      <c r="O4" s="126">
        <f>COUNTIF(사출계획!$K$62:$L$87,표4[[#This Row],[제품명]])</f>
        <v>0</v>
      </c>
      <c r="P4" s="126">
        <f>COUNTIF(사출계획!$K$88:$L$110,표4[[#This Row],[제품명]])</f>
        <v>0</v>
      </c>
      <c r="Q4" s="34">
        <f>COUNTIF(사출계획!$M$62:$N$110,표4[[#This Row],[제품명]])</f>
        <v>0</v>
      </c>
      <c r="R4" s="126">
        <f>COUNTIF(사출계획!$M$62:$N$87,표4[[#This Row],[제품명]])</f>
        <v>0</v>
      </c>
      <c r="S4" s="126">
        <f>COUNTIF(사출계획!$M$88:$N$110,표4[[#This Row],[제품명]])</f>
        <v>0</v>
      </c>
      <c r="T4" s="34">
        <f>COUNTIF(사출계획!$O$62:$P$110,표4[[#This Row],[제품명]])</f>
        <v>0</v>
      </c>
      <c r="U4" s="126">
        <f>COUNTIF(사출계획!$O$62:$P$87,표4[[#This Row],[제품명]])</f>
        <v>0</v>
      </c>
      <c r="V4" s="126">
        <f>COUNTIF(사출계획!$O$88:$P$110,표4[[#This Row],[제품명]])</f>
        <v>0</v>
      </c>
      <c r="W4" s="34">
        <f>COUNTIF(사출계획!$Q$62:$R$110,표4[[#This Row],[제품명]])</f>
        <v>0</v>
      </c>
      <c r="X4" s="126">
        <f>COUNTIF(사출계획!$Q$62:$R$87,표4[[#This Row],[제품명]])</f>
        <v>0</v>
      </c>
      <c r="Y4" s="126">
        <f>COUNTIF(사출계획!$Q$88:$R$110,표4[[#This Row],[제품명]])</f>
        <v>0</v>
      </c>
      <c r="Z4" s="34">
        <f>COUNTIF(사출계획!$S$62:$T$110,표4[[#This Row],[제품명]])</f>
        <v>0</v>
      </c>
      <c r="AA4" s="126"/>
      <c r="AB4" s="126"/>
      <c r="AC4" s="217" t="s">
        <v>1127</v>
      </c>
      <c r="AD4" s="54">
        <f>SUMIF(표4[잉크명],표5[[#This Row],[잉크]],표4[월])</f>
        <v>0</v>
      </c>
      <c r="AE4" s="126">
        <f>SUMIF(표4[잉크명],표5[[#This Row],[잉크]],표4[월-3층])</f>
        <v>0</v>
      </c>
      <c r="AF4" s="126">
        <f>SUMIF(표4[잉크명],표5[[#This Row],[잉크]],표4[월-1층])</f>
        <v>0</v>
      </c>
      <c r="AG4" s="54">
        <f>SUMIF(표4[잉크명],표5[[#This Row],[잉크]],표4[화])</f>
        <v>0</v>
      </c>
      <c r="AH4" s="126">
        <f>SUMIF(표4[잉크명],표5[[#This Row],[잉크]],표4[화-3층])</f>
        <v>0</v>
      </c>
      <c r="AI4" s="126">
        <f>SUMIF(표4[잉크명],표5[[#This Row],[잉크]],표4[화-1층])</f>
        <v>0</v>
      </c>
      <c r="AJ4" s="54">
        <f>SUMIF(표4[잉크명],표5[[#This Row],[잉크]],표4[수])</f>
        <v>0</v>
      </c>
      <c r="AK4" s="126">
        <f>SUMIF(표4[잉크명],표5[[#This Row],[잉크]],표4[수-3층])</f>
        <v>0</v>
      </c>
      <c r="AL4" s="126">
        <f>SUMIF(표4[잉크명],표5[[#This Row],[잉크]],표4[수-1층])</f>
        <v>0</v>
      </c>
      <c r="AM4" s="54">
        <f>SUMIF(표4[잉크명],표5[[#This Row],[잉크]],표4[목])</f>
        <v>0</v>
      </c>
      <c r="AN4" s="126">
        <f>SUMIF(표4[잉크명],표5[[#This Row],[잉크]],표4[목-3층])</f>
        <v>0</v>
      </c>
      <c r="AO4" s="126">
        <f>SUMIF(표4[잉크명],표5[[#This Row],[잉크]],표4[목-1층])</f>
        <v>0</v>
      </c>
      <c r="AP4" s="54">
        <f>SUMIF(표4[잉크명],표5[[#This Row],[잉크]],표4[금])</f>
        <v>0</v>
      </c>
      <c r="AQ4" s="126">
        <f>SUMIF(표4[잉크명],표5[[#This Row],[잉크]],표4[금-3층])</f>
        <v>0</v>
      </c>
      <c r="AR4" s="126">
        <f>SUMIF(표4[잉크명],표5[[#This Row],[잉크]],표4[금-1층])</f>
        <v>0</v>
      </c>
      <c r="AS4" s="54">
        <f>SUMIF(표4[잉크명],표5[[#This Row],[잉크]],표4[토])</f>
        <v>0</v>
      </c>
      <c r="AT4" s="126">
        <f>SUMIF(표4[잉크명],표5[[#This Row],[잉크]],표4[토-3층])</f>
        <v>0</v>
      </c>
      <c r="AU4" s="126">
        <f>SUMIF(표4[잉크명],표5[[#This Row],[잉크]],표4[토-1층])</f>
        <v>0</v>
      </c>
      <c r="AV4" s="54">
        <f>SUMIF(표4[잉크명],표5[[#This Row],[잉크]],표4[일])</f>
        <v>0</v>
      </c>
      <c r="AW4" s="126">
        <f>SUMIF(표4[잉크명],표5[[#This Row],[잉크]],표4[일-3층])</f>
        <v>0</v>
      </c>
      <c r="AX4" s="126">
        <f>SUMIF(표4[잉크명],표5[[#This Row],[잉크]],표4[일-1층])</f>
        <v>0</v>
      </c>
      <c r="AY4" s="54">
        <f>SUMIF(표4[잉크명],표5[[#This Row],[잉크]],표4[차주 월])</f>
        <v>0</v>
      </c>
      <c r="AZ4" s="54">
        <f>SUM(표5[[#This Row],[월]:[차주 월]])</f>
        <v>0</v>
      </c>
    </row>
    <row r="5" spans="2:52" x14ac:dyDescent="0.3">
      <c r="B5" s="56" t="s">
        <v>224</v>
      </c>
      <c r="C5" s="56"/>
      <c r="D5" s="499" t="s">
        <v>5035</v>
      </c>
      <c r="E5" s="34">
        <f>COUNTIF(사출계획!$E$62:$F$110,표4[[#This Row],[제품명]])</f>
        <v>0</v>
      </c>
      <c r="F5" s="126">
        <f>COUNTIF(사출계획!$E$62:$F$87,표4[[#This Row],[제품명]])</f>
        <v>0</v>
      </c>
      <c r="G5" s="126">
        <f>COUNTIF(사출계획!$E$88:$F$110,표4[[#This Row],[제품명]])</f>
        <v>0</v>
      </c>
      <c r="H5" s="34">
        <f>COUNTIF(사출계획!$G$62:$H$110,표4[[#This Row],[제품명]])</f>
        <v>0</v>
      </c>
      <c r="I5" s="122">
        <f>COUNTIF(사출계획!$G$62:$H$87,표4[[#This Row],[제품명]])</f>
        <v>0</v>
      </c>
      <c r="J5" s="122">
        <f>COUNTIF(사출계획!$G$88:$H$110,표4[[#This Row],[제품명]])</f>
        <v>0</v>
      </c>
      <c r="K5" s="34">
        <f>COUNTIF(사출계획!$I$62:$J$110,표4[[#This Row],[제품명]])</f>
        <v>0</v>
      </c>
      <c r="L5" s="126">
        <f>COUNTIF(사출계획!$I$62:$J$87,표4[[#This Row],[제품명]])</f>
        <v>0</v>
      </c>
      <c r="M5" s="126">
        <f>COUNTIF(사출계획!$I$88:$J$110,표4[[#This Row],[제품명]])</f>
        <v>0</v>
      </c>
      <c r="N5" s="34">
        <f>COUNTIF(사출계획!$K$62:$L$110,표4[[#This Row],[제품명]])</f>
        <v>0</v>
      </c>
      <c r="O5" s="126">
        <f>COUNTIF(사출계획!$K$62:$L$87,표4[[#This Row],[제품명]])</f>
        <v>0</v>
      </c>
      <c r="P5" s="126">
        <f>COUNTIF(사출계획!$K$88:$L$110,표4[[#This Row],[제품명]])</f>
        <v>0</v>
      </c>
      <c r="Q5" s="34">
        <f>COUNTIF(사출계획!$M$62:$N$110,표4[[#This Row],[제품명]])</f>
        <v>0</v>
      </c>
      <c r="R5" s="126">
        <f>COUNTIF(사출계획!$M$62:$N$87,표4[[#This Row],[제품명]])</f>
        <v>0</v>
      </c>
      <c r="S5" s="126">
        <f>COUNTIF(사출계획!$M$88:$N$110,표4[[#This Row],[제품명]])</f>
        <v>0</v>
      </c>
      <c r="T5" s="34">
        <f>COUNTIF(사출계획!$O$62:$P$110,표4[[#This Row],[제품명]])</f>
        <v>0</v>
      </c>
      <c r="U5" s="126">
        <f>COUNTIF(사출계획!$O$62:$P$87,표4[[#This Row],[제품명]])</f>
        <v>0</v>
      </c>
      <c r="V5" s="126">
        <f>COUNTIF(사출계획!$O$88:$P$110,표4[[#This Row],[제품명]])</f>
        <v>0</v>
      </c>
      <c r="W5" s="34">
        <f>COUNTIF(사출계획!$Q$62:$R$110,표4[[#This Row],[제품명]])</f>
        <v>0</v>
      </c>
      <c r="X5" s="126">
        <f>COUNTIF(사출계획!$Q$62:$R$87,표4[[#This Row],[제품명]])</f>
        <v>0</v>
      </c>
      <c r="Y5" s="126">
        <f>COUNTIF(사출계획!$Q$88:$R$110,표4[[#This Row],[제품명]])</f>
        <v>0</v>
      </c>
      <c r="Z5" s="34">
        <f>COUNTIF(사출계획!$S$62:$T$110,표4[[#This Row],[제품명]])</f>
        <v>0</v>
      </c>
      <c r="AA5" s="126"/>
      <c r="AB5" s="126"/>
      <c r="AC5" s="217" t="s">
        <v>1265</v>
      </c>
      <c r="AD5" s="54">
        <f>SUMIF(표4[잉크명],표5[[#This Row],[잉크]],표4[월])</f>
        <v>0</v>
      </c>
      <c r="AE5" s="126">
        <f>SUMIF(표4[잉크명],표5[[#This Row],[잉크]],표4[월-3층])</f>
        <v>0</v>
      </c>
      <c r="AF5" s="126">
        <f>SUMIF(표4[잉크명],표5[[#This Row],[잉크]],표4[월-1층])</f>
        <v>0</v>
      </c>
      <c r="AG5" s="54">
        <f>SUMIF(표4[잉크명],표5[[#This Row],[잉크]],표4[화])</f>
        <v>0</v>
      </c>
      <c r="AH5" s="126">
        <f>SUMIF(표4[잉크명],표5[[#This Row],[잉크]],표4[화-3층])</f>
        <v>0</v>
      </c>
      <c r="AI5" s="126">
        <f>SUMIF(표4[잉크명],표5[[#This Row],[잉크]],표4[화-1층])</f>
        <v>0</v>
      </c>
      <c r="AJ5" s="54">
        <f>SUMIF(표4[잉크명],표5[[#This Row],[잉크]],표4[수])</f>
        <v>0</v>
      </c>
      <c r="AK5" s="126">
        <f>SUMIF(표4[잉크명],표5[[#This Row],[잉크]],표4[수-3층])</f>
        <v>0</v>
      </c>
      <c r="AL5" s="126">
        <f>SUMIF(표4[잉크명],표5[[#This Row],[잉크]],표4[수-1층])</f>
        <v>0</v>
      </c>
      <c r="AM5" s="54">
        <f>SUMIF(표4[잉크명],표5[[#This Row],[잉크]],표4[목])</f>
        <v>0</v>
      </c>
      <c r="AN5" s="126">
        <f>SUMIF(표4[잉크명],표5[[#This Row],[잉크]],표4[목-3층])</f>
        <v>0</v>
      </c>
      <c r="AO5" s="126">
        <f>SUMIF(표4[잉크명],표5[[#This Row],[잉크]],표4[목-1층])</f>
        <v>0</v>
      </c>
      <c r="AP5" s="54">
        <f>SUMIF(표4[잉크명],표5[[#This Row],[잉크]],표4[금])</f>
        <v>0</v>
      </c>
      <c r="AQ5" s="126">
        <f>SUMIF(표4[잉크명],표5[[#This Row],[잉크]],표4[금-3층])</f>
        <v>0</v>
      </c>
      <c r="AR5" s="126">
        <f>SUMIF(표4[잉크명],표5[[#This Row],[잉크]],표4[금-1층])</f>
        <v>0</v>
      </c>
      <c r="AS5" s="54">
        <f>SUMIF(표4[잉크명],표5[[#This Row],[잉크]],표4[토])</f>
        <v>0</v>
      </c>
      <c r="AT5" s="126">
        <f>SUMIF(표4[잉크명],표5[[#This Row],[잉크]],표4[토-3층])</f>
        <v>0</v>
      </c>
      <c r="AU5" s="126">
        <f>SUMIF(표4[잉크명],표5[[#This Row],[잉크]],표4[토-1층])</f>
        <v>0</v>
      </c>
      <c r="AV5" s="54">
        <f>SUMIF(표4[잉크명],표5[[#This Row],[잉크]],표4[일])</f>
        <v>0</v>
      </c>
      <c r="AW5" s="126">
        <f>SUMIF(표4[잉크명],표5[[#This Row],[잉크]],표4[일-3층])</f>
        <v>0</v>
      </c>
      <c r="AX5" s="126">
        <f>SUMIF(표4[잉크명],표5[[#This Row],[잉크]],표4[일-1층])</f>
        <v>0</v>
      </c>
      <c r="AY5" s="54">
        <f>SUMIF(표4[잉크명],표5[[#This Row],[잉크]],표4[차주 월])</f>
        <v>0</v>
      </c>
      <c r="AZ5" s="54">
        <f>SUM(표5[[#This Row],[월]:[차주 월]])</f>
        <v>0</v>
      </c>
    </row>
    <row r="6" spans="2:52" x14ac:dyDescent="0.3">
      <c r="B6" s="56" t="s">
        <v>224</v>
      </c>
      <c r="C6" s="56"/>
      <c r="D6" s="56" t="s">
        <v>283</v>
      </c>
      <c r="E6" s="34">
        <f>COUNTIF(사출계획!$E$62:$F$110,표4[[#This Row],[제품명]])</f>
        <v>0</v>
      </c>
      <c r="F6" s="126">
        <f>COUNTIF(사출계획!$E$62:$F$87,표4[[#This Row],[제품명]])</f>
        <v>0</v>
      </c>
      <c r="G6" s="126">
        <f>COUNTIF(사출계획!$E$88:$F$110,표4[[#This Row],[제품명]])</f>
        <v>0</v>
      </c>
      <c r="H6" s="34">
        <f>COUNTIF(사출계획!$G$62:$H$110,표4[[#This Row],[제품명]])</f>
        <v>0</v>
      </c>
      <c r="I6" s="122">
        <f>COUNTIF(사출계획!$G$62:$H$87,표4[[#This Row],[제품명]])</f>
        <v>0</v>
      </c>
      <c r="J6" s="122">
        <f>COUNTIF(사출계획!$G$88:$H$110,표4[[#This Row],[제품명]])</f>
        <v>0</v>
      </c>
      <c r="K6" s="34">
        <f>COUNTIF(사출계획!$I$62:$J$110,표4[[#This Row],[제품명]])</f>
        <v>0</v>
      </c>
      <c r="L6" s="126">
        <f>COUNTIF(사출계획!$I$62:$J$87,표4[[#This Row],[제품명]])</f>
        <v>0</v>
      </c>
      <c r="M6" s="126">
        <f>COUNTIF(사출계획!$I$88:$J$110,표4[[#This Row],[제품명]])</f>
        <v>0</v>
      </c>
      <c r="N6" s="34">
        <f>COUNTIF(사출계획!$K$62:$L$110,표4[[#This Row],[제품명]])</f>
        <v>0</v>
      </c>
      <c r="O6" s="126">
        <f>COUNTIF(사출계획!$K$62:$L$87,표4[[#This Row],[제품명]])</f>
        <v>0</v>
      </c>
      <c r="P6" s="126">
        <f>COUNTIF(사출계획!$K$88:$L$110,표4[[#This Row],[제품명]])</f>
        <v>0</v>
      </c>
      <c r="Q6" s="34">
        <f>COUNTIF(사출계획!$M$62:$N$110,표4[[#This Row],[제품명]])</f>
        <v>0</v>
      </c>
      <c r="R6" s="126">
        <f>COUNTIF(사출계획!$M$62:$N$87,표4[[#This Row],[제품명]])</f>
        <v>0</v>
      </c>
      <c r="S6" s="126">
        <f>COUNTIF(사출계획!$M$88:$N$110,표4[[#This Row],[제품명]])</f>
        <v>0</v>
      </c>
      <c r="T6" s="34">
        <f>COUNTIF(사출계획!$O$62:$P$110,표4[[#This Row],[제품명]])</f>
        <v>0</v>
      </c>
      <c r="U6" s="126">
        <f>COUNTIF(사출계획!$O$62:$P$87,표4[[#This Row],[제품명]])</f>
        <v>0</v>
      </c>
      <c r="V6" s="126">
        <f>COUNTIF(사출계획!$O$88:$P$110,표4[[#This Row],[제품명]])</f>
        <v>0</v>
      </c>
      <c r="W6" s="34">
        <f>COUNTIF(사출계획!$Q$62:$R$110,표4[[#This Row],[제품명]])</f>
        <v>0</v>
      </c>
      <c r="X6" s="126">
        <f>COUNTIF(사출계획!$Q$62:$R$87,표4[[#This Row],[제품명]])</f>
        <v>0</v>
      </c>
      <c r="Y6" s="126">
        <f>COUNTIF(사출계획!$Q$88:$R$110,표4[[#This Row],[제품명]])</f>
        <v>0</v>
      </c>
      <c r="Z6" s="34">
        <f>COUNTIF(사출계획!$S$62:$T$110,표4[[#This Row],[제품명]])</f>
        <v>0</v>
      </c>
      <c r="AA6" s="126"/>
      <c r="AB6" s="126"/>
      <c r="AC6" s="33" t="s">
        <v>349</v>
      </c>
      <c r="AD6" s="34">
        <f>SUMIF(표4[잉크명],표5[[#This Row],[잉크]],표4[월])</f>
        <v>0</v>
      </c>
      <c r="AE6" s="126">
        <f>SUMIF(표4[잉크명],표5[[#This Row],[잉크]],표4[월-3층])</f>
        <v>0</v>
      </c>
      <c r="AF6" s="126">
        <f>SUMIF(표4[잉크명],표5[[#This Row],[잉크]],표4[월-1층])</f>
        <v>0</v>
      </c>
      <c r="AG6" s="34">
        <f>SUMIF(표4[잉크명],표5[[#This Row],[잉크]],표4[화])</f>
        <v>0</v>
      </c>
      <c r="AH6" s="126">
        <f>SUMIF(표4[잉크명],표5[[#This Row],[잉크]],표4[화-3층])</f>
        <v>0</v>
      </c>
      <c r="AI6" s="126">
        <f>SUMIF(표4[잉크명],표5[[#This Row],[잉크]],표4[화-1층])</f>
        <v>0</v>
      </c>
      <c r="AJ6" s="34">
        <f>SUMIF(표4[잉크명],표5[[#This Row],[잉크]],표4[수])</f>
        <v>0</v>
      </c>
      <c r="AK6" s="126">
        <f>SUMIF(표4[잉크명],표5[[#This Row],[잉크]],표4[수-3층])</f>
        <v>0</v>
      </c>
      <c r="AL6" s="126">
        <f>SUMIF(표4[잉크명],표5[[#This Row],[잉크]],표4[수-1층])</f>
        <v>0</v>
      </c>
      <c r="AM6" s="34">
        <f>SUMIF(표4[잉크명],표5[[#This Row],[잉크]],표4[목])</f>
        <v>0</v>
      </c>
      <c r="AN6" s="126">
        <f>SUMIF(표4[잉크명],표5[[#This Row],[잉크]],표4[목-3층])</f>
        <v>0</v>
      </c>
      <c r="AO6" s="126">
        <f>SUMIF(표4[잉크명],표5[[#This Row],[잉크]],표4[목-1층])</f>
        <v>0</v>
      </c>
      <c r="AP6" s="34">
        <f>SUMIF(표4[잉크명],표5[[#This Row],[잉크]],표4[금])</f>
        <v>0</v>
      </c>
      <c r="AQ6" s="126">
        <f>SUMIF(표4[잉크명],표5[[#This Row],[잉크]],표4[금-3층])</f>
        <v>0</v>
      </c>
      <c r="AR6" s="126">
        <f>SUMIF(표4[잉크명],표5[[#This Row],[잉크]],표4[금-1층])</f>
        <v>0</v>
      </c>
      <c r="AS6" s="34">
        <f>SUMIF(표4[잉크명],표5[[#This Row],[잉크]],표4[토])</f>
        <v>0</v>
      </c>
      <c r="AT6" s="126">
        <f>SUMIF(표4[잉크명],표5[[#This Row],[잉크]],표4[토-3층])</f>
        <v>0</v>
      </c>
      <c r="AU6" s="126">
        <f>SUMIF(표4[잉크명],표5[[#This Row],[잉크]],표4[토-1층])</f>
        <v>0</v>
      </c>
      <c r="AV6" s="34">
        <f>SUMIF(표4[잉크명],표5[[#This Row],[잉크]],표4[일])</f>
        <v>0</v>
      </c>
      <c r="AW6" s="126">
        <f>SUMIF(표4[잉크명],표5[[#This Row],[잉크]],표4[일-3층])</f>
        <v>0</v>
      </c>
      <c r="AX6" s="126">
        <f>SUMIF(표4[잉크명],표5[[#This Row],[잉크]],표4[일-1층])</f>
        <v>0</v>
      </c>
      <c r="AY6" s="34">
        <f>SUMIF(표4[잉크명],표5[[#This Row],[잉크]],표4[차주 월])</f>
        <v>0</v>
      </c>
      <c r="AZ6" s="34">
        <f>SUM(표5[[#This Row],[월]:[차주 월]])</f>
        <v>0</v>
      </c>
    </row>
    <row r="7" spans="2:52" x14ac:dyDescent="0.3">
      <c r="B7" s="56" t="s">
        <v>225</v>
      </c>
      <c r="C7" s="56"/>
      <c r="D7" s="56" t="s">
        <v>4848</v>
      </c>
      <c r="E7" s="34">
        <f>COUNTIF(사출계획!$E$62:$F$110,표4[[#This Row],[제품명]])</f>
        <v>0</v>
      </c>
      <c r="F7" s="126">
        <f>COUNTIF(사출계획!$E$62:$F$87,표4[[#This Row],[제품명]])</f>
        <v>0</v>
      </c>
      <c r="G7" s="126">
        <f>COUNTIF(사출계획!$E$88:$F$110,표4[[#This Row],[제품명]])</f>
        <v>0</v>
      </c>
      <c r="H7" s="34">
        <f>COUNTIF(사출계획!$G$62:$H$110,표4[[#This Row],[제품명]])</f>
        <v>0</v>
      </c>
      <c r="I7" s="122">
        <f>COUNTIF(사출계획!$G$62:$H$87,표4[[#This Row],[제품명]])</f>
        <v>0</v>
      </c>
      <c r="J7" s="122">
        <f>COUNTIF(사출계획!$G$88:$H$110,표4[[#This Row],[제품명]])</f>
        <v>0</v>
      </c>
      <c r="K7" s="34">
        <f>COUNTIF(사출계획!$I$62:$J$110,표4[[#This Row],[제품명]])</f>
        <v>0</v>
      </c>
      <c r="L7" s="126">
        <f>COUNTIF(사출계획!$I$62:$J$87,표4[[#This Row],[제품명]])</f>
        <v>0</v>
      </c>
      <c r="M7" s="126">
        <f>COUNTIF(사출계획!$I$88:$J$110,표4[[#This Row],[제품명]])</f>
        <v>0</v>
      </c>
      <c r="N7" s="34">
        <f>COUNTIF(사출계획!$K$62:$L$110,표4[[#This Row],[제품명]])</f>
        <v>0</v>
      </c>
      <c r="O7" s="126">
        <f>COUNTIF(사출계획!$K$62:$L$87,표4[[#This Row],[제품명]])</f>
        <v>0</v>
      </c>
      <c r="P7" s="126">
        <f>COUNTIF(사출계획!$K$88:$L$110,표4[[#This Row],[제품명]])</f>
        <v>0</v>
      </c>
      <c r="Q7" s="34">
        <f>COUNTIF(사출계획!$M$62:$N$110,표4[[#This Row],[제품명]])</f>
        <v>0</v>
      </c>
      <c r="R7" s="126">
        <f>COUNTIF(사출계획!$M$62:$N$87,표4[[#This Row],[제품명]])</f>
        <v>0</v>
      </c>
      <c r="S7" s="126">
        <f>COUNTIF(사출계획!$M$88:$N$110,표4[[#This Row],[제품명]])</f>
        <v>0</v>
      </c>
      <c r="T7" s="34">
        <f>COUNTIF(사출계획!$O$62:$P$110,표4[[#This Row],[제품명]])</f>
        <v>0</v>
      </c>
      <c r="U7" s="126">
        <f>COUNTIF(사출계획!$O$62:$P$87,표4[[#This Row],[제품명]])</f>
        <v>0</v>
      </c>
      <c r="V7" s="126">
        <f>COUNTIF(사출계획!$O$88:$P$110,표4[[#This Row],[제품명]])</f>
        <v>0</v>
      </c>
      <c r="W7" s="34">
        <f>COUNTIF(사출계획!$Q$62:$R$110,표4[[#This Row],[제품명]])</f>
        <v>0</v>
      </c>
      <c r="X7" s="126">
        <f>COUNTIF(사출계획!$Q$62:$R$87,표4[[#This Row],[제품명]])</f>
        <v>0</v>
      </c>
      <c r="Y7" s="126">
        <f>COUNTIF(사출계획!$Q$88:$R$110,표4[[#This Row],[제품명]])</f>
        <v>0</v>
      </c>
      <c r="Z7" s="34">
        <f>COUNTIF(사출계획!$S$62:$T$110,표4[[#This Row],[제품명]])</f>
        <v>0</v>
      </c>
      <c r="AA7" s="126"/>
      <c r="AB7" s="126"/>
      <c r="AC7" s="217" t="s">
        <v>1801</v>
      </c>
      <c r="AD7" s="54">
        <f>SUMIF(표4[잉크명],표5[[#This Row],[잉크]],표4[월])</f>
        <v>0</v>
      </c>
      <c r="AE7" s="126">
        <f>SUMIF(표4[잉크명],표5[[#This Row],[잉크]],표4[월-3층])</f>
        <v>0</v>
      </c>
      <c r="AF7" s="126">
        <f>SUMIF(표4[잉크명],표5[[#This Row],[잉크]],표4[월-1층])</f>
        <v>0</v>
      </c>
      <c r="AG7" s="54">
        <f>SUMIF(표4[잉크명],표5[[#This Row],[잉크]],표4[화])</f>
        <v>0</v>
      </c>
      <c r="AH7" s="126">
        <f>SUMIF(표4[잉크명],표5[[#This Row],[잉크]],표4[화-3층])</f>
        <v>0</v>
      </c>
      <c r="AI7" s="126">
        <f>SUMIF(표4[잉크명],표5[[#This Row],[잉크]],표4[화-1층])</f>
        <v>0</v>
      </c>
      <c r="AJ7" s="54">
        <f>SUMIF(표4[잉크명],표5[[#This Row],[잉크]],표4[수])</f>
        <v>0</v>
      </c>
      <c r="AK7" s="126">
        <f>SUMIF(표4[잉크명],표5[[#This Row],[잉크]],표4[수-3층])</f>
        <v>0</v>
      </c>
      <c r="AL7" s="126">
        <f>SUMIF(표4[잉크명],표5[[#This Row],[잉크]],표4[수-1층])</f>
        <v>0</v>
      </c>
      <c r="AM7" s="34">
        <f>SUMIF(표4[잉크명],표5[[#This Row],[잉크]],표4[목])</f>
        <v>0</v>
      </c>
      <c r="AN7" s="126">
        <f>SUMIF(표4[잉크명],표5[[#This Row],[잉크]],표4[목-3층])</f>
        <v>0</v>
      </c>
      <c r="AO7" s="126">
        <f>SUMIF(표4[잉크명],표5[[#This Row],[잉크]],표4[목-1층])</f>
        <v>0</v>
      </c>
      <c r="AP7" s="34">
        <f>SUMIF(표4[잉크명],표5[[#This Row],[잉크]],표4[금])</f>
        <v>0</v>
      </c>
      <c r="AQ7" s="126">
        <f>SUMIF(표4[잉크명],표5[[#This Row],[잉크]],표4[금-3층])</f>
        <v>0</v>
      </c>
      <c r="AR7" s="126">
        <f>SUMIF(표4[잉크명],표5[[#This Row],[잉크]],표4[금-1층])</f>
        <v>0</v>
      </c>
      <c r="AS7" s="34">
        <f>SUMIF(표4[잉크명],표5[[#This Row],[잉크]],표4[토])</f>
        <v>0</v>
      </c>
      <c r="AT7" s="126">
        <f>SUMIF(표4[잉크명],표5[[#This Row],[잉크]],표4[토-3층])</f>
        <v>0</v>
      </c>
      <c r="AU7" s="126">
        <f>SUMIF(표4[잉크명],표5[[#This Row],[잉크]],표4[토-1층])</f>
        <v>0</v>
      </c>
      <c r="AV7" s="34">
        <f>SUMIF(표4[잉크명],표5[[#This Row],[잉크]],표4[일])</f>
        <v>0</v>
      </c>
      <c r="AW7" s="126">
        <f>SUMIF(표4[잉크명],표5[[#This Row],[잉크]],표4[일-3층])</f>
        <v>0</v>
      </c>
      <c r="AX7" s="126">
        <f>SUMIF(표4[잉크명],표5[[#This Row],[잉크]],표4[일-1층])</f>
        <v>0</v>
      </c>
      <c r="AY7" s="34">
        <f>SUMIF(표4[잉크명],표5[[#This Row],[잉크]],표4[차주 월])</f>
        <v>0</v>
      </c>
      <c r="AZ7" s="34">
        <f>SUM(표5[[#This Row],[월]:[차주 월]])</f>
        <v>0</v>
      </c>
    </row>
    <row r="8" spans="2:52" x14ac:dyDescent="0.3">
      <c r="B8" s="56" t="s">
        <v>225</v>
      </c>
      <c r="C8" s="56"/>
      <c r="D8" s="56" t="s">
        <v>916</v>
      </c>
      <c r="E8" s="34">
        <f>COUNTIF(사출계획!$E$62:$F$110,표4[[#This Row],[제품명]])</f>
        <v>0</v>
      </c>
      <c r="F8" s="126">
        <f>COUNTIF(사출계획!$E$62:$F$87,표4[[#This Row],[제품명]])</f>
        <v>0</v>
      </c>
      <c r="G8" s="126">
        <f>COUNTIF(사출계획!$E$88:$F$110,표4[[#This Row],[제품명]])</f>
        <v>0</v>
      </c>
      <c r="H8" s="34">
        <f>COUNTIF(사출계획!$G$62:$H$110,표4[[#This Row],[제품명]])</f>
        <v>0</v>
      </c>
      <c r="I8" s="122">
        <f>COUNTIF(사출계획!$G$62:$H$87,표4[[#This Row],[제품명]])</f>
        <v>0</v>
      </c>
      <c r="J8" s="122">
        <f>COUNTIF(사출계획!$G$88:$H$110,표4[[#This Row],[제품명]])</f>
        <v>0</v>
      </c>
      <c r="K8" s="34">
        <f>COUNTIF(사출계획!$I$62:$J$110,표4[[#This Row],[제품명]])</f>
        <v>0</v>
      </c>
      <c r="L8" s="126">
        <f>COUNTIF(사출계획!$I$62:$J$87,표4[[#This Row],[제품명]])</f>
        <v>0</v>
      </c>
      <c r="M8" s="126">
        <f>COUNTIF(사출계획!$I$88:$J$110,표4[[#This Row],[제품명]])</f>
        <v>0</v>
      </c>
      <c r="N8" s="34">
        <f>COUNTIF(사출계획!$K$62:$L$110,표4[[#This Row],[제품명]])</f>
        <v>0</v>
      </c>
      <c r="O8" s="126">
        <f>COUNTIF(사출계획!$K$62:$L$87,표4[[#This Row],[제품명]])</f>
        <v>0</v>
      </c>
      <c r="P8" s="126">
        <f>COUNTIF(사출계획!$K$88:$L$110,표4[[#This Row],[제품명]])</f>
        <v>0</v>
      </c>
      <c r="Q8" s="34">
        <f>COUNTIF(사출계획!$M$62:$N$110,표4[[#This Row],[제품명]])</f>
        <v>0</v>
      </c>
      <c r="R8" s="126">
        <f>COUNTIF(사출계획!$M$62:$N$87,표4[[#This Row],[제품명]])</f>
        <v>0</v>
      </c>
      <c r="S8" s="126">
        <f>COUNTIF(사출계획!$M$88:$N$110,표4[[#This Row],[제품명]])</f>
        <v>0</v>
      </c>
      <c r="T8" s="34">
        <f>COUNTIF(사출계획!$O$62:$P$110,표4[[#This Row],[제품명]])</f>
        <v>0</v>
      </c>
      <c r="U8" s="126">
        <f>COUNTIF(사출계획!$O$62:$P$87,표4[[#This Row],[제품명]])</f>
        <v>0</v>
      </c>
      <c r="V8" s="126">
        <f>COUNTIF(사출계획!$O$88:$P$110,표4[[#This Row],[제품명]])</f>
        <v>0</v>
      </c>
      <c r="W8" s="34">
        <f>COUNTIF(사출계획!$Q$62:$R$110,표4[[#This Row],[제품명]])</f>
        <v>0</v>
      </c>
      <c r="X8" s="126">
        <f>COUNTIF(사출계획!$Q$62:$R$87,표4[[#This Row],[제품명]])</f>
        <v>0</v>
      </c>
      <c r="Y8" s="126">
        <f>COUNTIF(사출계획!$Q$88:$R$110,표4[[#This Row],[제품명]])</f>
        <v>0</v>
      </c>
      <c r="Z8" s="34">
        <f>COUNTIF(사출계획!$S$62:$T$110,표4[[#This Row],[제품명]])</f>
        <v>0</v>
      </c>
      <c r="AA8" s="126"/>
      <c r="AB8" s="126"/>
      <c r="AC8" s="217" t="s">
        <v>1591</v>
      </c>
      <c r="AD8" s="54">
        <f>SUMIF(표4[잉크명],표5[[#This Row],[잉크]],표4[월])</f>
        <v>1</v>
      </c>
      <c r="AE8" s="126">
        <f>SUMIF(표4[잉크명],표5[[#This Row],[잉크]],표4[월-3층])</f>
        <v>0</v>
      </c>
      <c r="AF8" s="126">
        <f>SUMIF(표4[잉크명],표5[[#This Row],[잉크]],표4[월-1층])</f>
        <v>1</v>
      </c>
      <c r="AG8" s="54">
        <f>SUMIF(표4[잉크명],표5[[#This Row],[잉크]],표4[화])</f>
        <v>0</v>
      </c>
      <c r="AH8" s="126">
        <f>SUMIF(표4[잉크명],표5[[#This Row],[잉크]],표4[화-3층])</f>
        <v>0</v>
      </c>
      <c r="AI8" s="126">
        <f>SUMIF(표4[잉크명],표5[[#This Row],[잉크]],표4[화-1층])</f>
        <v>0</v>
      </c>
      <c r="AJ8" s="54">
        <f>SUMIF(표4[잉크명],표5[[#This Row],[잉크]],표4[수])</f>
        <v>0</v>
      </c>
      <c r="AK8" s="126">
        <f>SUMIF(표4[잉크명],표5[[#This Row],[잉크]],표4[수-3층])</f>
        <v>0</v>
      </c>
      <c r="AL8" s="126">
        <f>SUMIF(표4[잉크명],표5[[#This Row],[잉크]],표4[수-1층])</f>
        <v>0</v>
      </c>
      <c r="AM8" s="34">
        <f>SUMIF(표4[잉크명],표5[[#This Row],[잉크]],표4[목])</f>
        <v>0</v>
      </c>
      <c r="AN8" s="126">
        <f>SUMIF(표4[잉크명],표5[[#This Row],[잉크]],표4[목-3층])</f>
        <v>0</v>
      </c>
      <c r="AO8" s="126">
        <f>SUMIF(표4[잉크명],표5[[#This Row],[잉크]],표4[목-1층])</f>
        <v>0</v>
      </c>
      <c r="AP8" s="34">
        <f>SUMIF(표4[잉크명],표5[[#This Row],[잉크]],표4[금])</f>
        <v>0</v>
      </c>
      <c r="AQ8" s="126">
        <f>SUMIF(표4[잉크명],표5[[#This Row],[잉크]],표4[금-3층])</f>
        <v>0</v>
      </c>
      <c r="AR8" s="126">
        <f>SUMIF(표4[잉크명],표5[[#This Row],[잉크]],표4[금-1층])</f>
        <v>0</v>
      </c>
      <c r="AS8" s="34">
        <f>SUMIF(표4[잉크명],표5[[#This Row],[잉크]],표4[토])</f>
        <v>0</v>
      </c>
      <c r="AT8" s="126">
        <f>SUMIF(표4[잉크명],표5[[#This Row],[잉크]],표4[토-3층])</f>
        <v>0</v>
      </c>
      <c r="AU8" s="126">
        <f>SUMIF(표4[잉크명],표5[[#This Row],[잉크]],표4[토-1층])</f>
        <v>0</v>
      </c>
      <c r="AV8" s="34">
        <f>SUMIF(표4[잉크명],표5[[#This Row],[잉크]],표4[일])</f>
        <v>0</v>
      </c>
      <c r="AW8" s="126">
        <f>SUMIF(표4[잉크명],표5[[#This Row],[잉크]],표4[일-3층])</f>
        <v>0</v>
      </c>
      <c r="AX8" s="126">
        <f>SUMIF(표4[잉크명],표5[[#This Row],[잉크]],표4[일-1층])</f>
        <v>0</v>
      </c>
      <c r="AY8" s="34">
        <f>SUMIF(표4[잉크명],표5[[#This Row],[잉크]],표4[차주 월])</f>
        <v>0</v>
      </c>
      <c r="AZ8" s="34">
        <f>SUM(표5[[#This Row],[월]:[차주 월]])</f>
        <v>2</v>
      </c>
    </row>
    <row r="9" spans="2:52" x14ac:dyDescent="0.3">
      <c r="B9" s="56" t="s">
        <v>5573</v>
      </c>
      <c r="C9" s="56"/>
      <c r="D9" s="56" t="s">
        <v>4268</v>
      </c>
      <c r="E9" s="34">
        <f>COUNTIF(사출계획!$E$62:$F$110,표4[[#This Row],[제품명]])</f>
        <v>1</v>
      </c>
      <c r="F9" s="126">
        <f>COUNTIF(사출계획!$E$62:$F$87,표4[[#This Row],[제품명]])</f>
        <v>0</v>
      </c>
      <c r="G9" s="126">
        <f>COUNTIF(사출계획!$E$88:$F$110,표4[[#This Row],[제품명]])</f>
        <v>1</v>
      </c>
      <c r="H9" s="34">
        <f>COUNTIF(사출계획!$G$62:$H$110,표4[[#This Row],[제품명]])</f>
        <v>0</v>
      </c>
      <c r="I9" s="122">
        <f>COUNTIF(사출계획!$G$62:$H$87,표4[[#This Row],[제품명]])</f>
        <v>0</v>
      </c>
      <c r="J9" s="122">
        <f>COUNTIF(사출계획!$G$88:$H$110,표4[[#This Row],[제품명]])</f>
        <v>0</v>
      </c>
      <c r="K9" s="34">
        <f>COUNTIF(사출계획!$I$62:$J$110,표4[[#This Row],[제품명]])</f>
        <v>0</v>
      </c>
      <c r="L9" s="126">
        <f>COUNTIF(사출계획!$I$62:$J$87,표4[[#This Row],[제품명]])</f>
        <v>0</v>
      </c>
      <c r="M9" s="126">
        <f>COUNTIF(사출계획!$I$88:$J$110,표4[[#This Row],[제품명]])</f>
        <v>0</v>
      </c>
      <c r="N9" s="34">
        <f>COUNTIF(사출계획!$K$62:$L$110,표4[[#This Row],[제품명]])</f>
        <v>0</v>
      </c>
      <c r="O9" s="126">
        <f>COUNTIF(사출계획!$K$62:$L$87,표4[[#This Row],[제품명]])</f>
        <v>0</v>
      </c>
      <c r="P9" s="126">
        <f>COUNTIF(사출계획!$K$88:$L$110,표4[[#This Row],[제품명]])</f>
        <v>0</v>
      </c>
      <c r="Q9" s="34">
        <f>COUNTIF(사출계획!$M$62:$N$110,표4[[#This Row],[제품명]])</f>
        <v>0</v>
      </c>
      <c r="R9" s="126">
        <f>COUNTIF(사출계획!$M$62:$N$87,표4[[#This Row],[제품명]])</f>
        <v>0</v>
      </c>
      <c r="S9" s="126">
        <f>COUNTIF(사출계획!$M$88:$N$110,표4[[#This Row],[제품명]])</f>
        <v>0</v>
      </c>
      <c r="T9" s="34">
        <f>COUNTIF(사출계획!$O$62:$P$110,표4[[#This Row],[제품명]])</f>
        <v>0</v>
      </c>
      <c r="U9" s="126">
        <f>COUNTIF(사출계획!$O$62:$P$87,표4[[#This Row],[제품명]])</f>
        <v>0</v>
      </c>
      <c r="V9" s="126">
        <f>COUNTIF(사출계획!$O$88:$P$110,표4[[#This Row],[제품명]])</f>
        <v>0</v>
      </c>
      <c r="W9" s="34">
        <f>COUNTIF(사출계획!$Q$62:$R$110,표4[[#This Row],[제품명]])</f>
        <v>0</v>
      </c>
      <c r="X9" s="126">
        <f>COUNTIF(사출계획!$Q$62:$R$87,표4[[#This Row],[제품명]])</f>
        <v>0</v>
      </c>
      <c r="Y9" s="126">
        <f>COUNTIF(사출계획!$Q$88:$R$110,표4[[#This Row],[제품명]])</f>
        <v>0</v>
      </c>
      <c r="Z9" s="34">
        <f>COUNTIF(사출계획!$S$62:$T$110,표4[[#This Row],[제품명]])</f>
        <v>0</v>
      </c>
      <c r="AA9" s="126"/>
      <c r="AB9" s="126"/>
      <c r="AC9" s="217" t="s">
        <v>1656</v>
      </c>
      <c r="AD9" s="54">
        <f>SUMIF(표4[잉크명],표5[[#This Row],[잉크]],표4[월])</f>
        <v>0</v>
      </c>
      <c r="AE9" s="126">
        <f>SUMIF(표4[잉크명],표5[[#This Row],[잉크]],표4[월-3층])</f>
        <v>0</v>
      </c>
      <c r="AF9" s="126">
        <f>SUMIF(표4[잉크명],표5[[#This Row],[잉크]],표4[월-1층])</f>
        <v>0</v>
      </c>
      <c r="AG9" s="54">
        <f>SUMIF(표4[잉크명],표5[[#This Row],[잉크]],표4[화])</f>
        <v>0</v>
      </c>
      <c r="AH9" s="126">
        <f>SUMIF(표4[잉크명],표5[[#This Row],[잉크]],표4[화-3층])</f>
        <v>0</v>
      </c>
      <c r="AI9" s="126">
        <f>SUMIF(표4[잉크명],표5[[#This Row],[잉크]],표4[화-1층])</f>
        <v>0</v>
      </c>
      <c r="AJ9" s="54">
        <f>SUMIF(표4[잉크명],표5[[#This Row],[잉크]],표4[수])</f>
        <v>0</v>
      </c>
      <c r="AK9" s="126">
        <f>SUMIF(표4[잉크명],표5[[#This Row],[잉크]],표4[수-3층])</f>
        <v>0</v>
      </c>
      <c r="AL9" s="126">
        <f>SUMIF(표4[잉크명],표5[[#This Row],[잉크]],표4[수-1층])</f>
        <v>0</v>
      </c>
      <c r="AM9" s="54">
        <f>SUMIF(표4[잉크명],표5[[#This Row],[잉크]],표4[목])</f>
        <v>0</v>
      </c>
      <c r="AN9" s="126">
        <f>SUMIF(표4[잉크명],표5[[#This Row],[잉크]],표4[목-3층])</f>
        <v>0</v>
      </c>
      <c r="AO9" s="126">
        <f>SUMIF(표4[잉크명],표5[[#This Row],[잉크]],표4[목-1층])</f>
        <v>0</v>
      </c>
      <c r="AP9" s="54">
        <f>SUMIF(표4[잉크명],표5[[#This Row],[잉크]],표4[금])</f>
        <v>0</v>
      </c>
      <c r="AQ9" s="126">
        <f>SUMIF(표4[잉크명],표5[[#This Row],[잉크]],표4[금-3층])</f>
        <v>0</v>
      </c>
      <c r="AR9" s="126">
        <f>SUMIF(표4[잉크명],표5[[#This Row],[잉크]],표4[금-1층])</f>
        <v>0</v>
      </c>
      <c r="AS9" s="54">
        <f>SUMIF(표4[잉크명],표5[[#This Row],[잉크]],표4[토])</f>
        <v>0</v>
      </c>
      <c r="AT9" s="126">
        <f>SUMIF(표4[잉크명],표5[[#This Row],[잉크]],표4[토-3층])</f>
        <v>0</v>
      </c>
      <c r="AU9" s="126">
        <f>SUMIF(표4[잉크명],표5[[#This Row],[잉크]],표4[토-1층])</f>
        <v>0</v>
      </c>
      <c r="AV9" s="54">
        <f>SUMIF(표4[잉크명],표5[[#This Row],[잉크]],표4[일])</f>
        <v>0</v>
      </c>
      <c r="AW9" s="126">
        <f>SUMIF(표4[잉크명],표5[[#This Row],[잉크]],표4[일-3층])</f>
        <v>0</v>
      </c>
      <c r="AX9" s="126">
        <f>SUMIF(표4[잉크명],표5[[#This Row],[잉크]],표4[일-1층])</f>
        <v>0</v>
      </c>
      <c r="AY9" s="54">
        <f>SUMIF(표4[잉크명],표5[[#This Row],[잉크]],표4[차주 월])</f>
        <v>0</v>
      </c>
      <c r="AZ9" s="54">
        <f>SUM(표5[[#This Row],[월]:[차주 월]])</f>
        <v>0</v>
      </c>
    </row>
    <row r="10" spans="2:52" x14ac:dyDescent="0.3">
      <c r="B10" s="56" t="s">
        <v>5572</v>
      </c>
      <c r="C10" s="56"/>
      <c r="D10" s="56" t="s">
        <v>129</v>
      </c>
      <c r="E10" s="34">
        <f>COUNTIF(사출계획!$E$62:$F$110,표4[[#This Row],[제품명]])</f>
        <v>1</v>
      </c>
      <c r="F10" s="126">
        <f>COUNTIF(사출계획!$E$62:$F$87,표4[[#This Row],[제품명]])</f>
        <v>0</v>
      </c>
      <c r="G10" s="126">
        <f>COUNTIF(사출계획!$E$88:$F$110,표4[[#This Row],[제품명]])</f>
        <v>1</v>
      </c>
      <c r="H10" s="34">
        <f>COUNTIF(사출계획!$G$62:$H$110,표4[[#This Row],[제품명]])</f>
        <v>0</v>
      </c>
      <c r="I10" s="122">
        <f>COUNTIF(사출계획!$G$62:$H$87,표4[[#This Row],[제품명]])</f>
        <v>0</v>
      </c>
      <c r="J10" s="122">
        <f>COUNTIF(사출계획!$G$88:$H$110,표4[[#This Row],[제품명]])</f>
        <v>0</v>
      </c>
      <c r="K10" s="34">
        <f>COUNTIF(사출계획!$I$62:$J$110,표4[[#This Row],[제품명]])</f>
        <v>0</v>
      </c>
      <c r="L10" s="126">
        <f>COUNTIF(사출계획!$I$62:$J$87,표4[[#This Row],[제품명]])</f>
        <v>0</v>
      </c>
      <c r="M10" s="126">
        <f>COUNTIF(사출계획!$I$88:$J$110,표4[[#This Row],[제품명]])</f>
        <v>0</v>
      </c>
      <c r="N10" s="34">
        <f>COUNTIF(사출계획!$K$62:$L$110,표4[[#This Row],[제품명]])</f>
        <v>0</v>
      </c>
      <c r="O10" s="126">
        <f>COUNTIF(사출계획!$K$62:$L$87,표4[[#This Row],[제품명]])</f>
        <v>0</v>
      </c>
      <c r="P10" s="126">
        <f>COUNTIF(사출계획!$K$88:$L$110,표4[[#This Row],[제품명]])</f>
        <v>0</v>
      </c>
      <c r="Q10" s="34">
        <f>COUNTIF(사출계획!$M$62:$N$110,표4[[#This Row],[제품명]])</f>
        <v>0</v>
      </c>
      <c r="R10" s="126">
        <f>COUNTIF(사출계획!$M$62:$N$87,표4[[#This Row],[제품명]])</f>
        <v>0</v>
      </c>
      <c r="S10" s="126">
        <f>COUNTIF(사출계획!$M$88:$N$110,표4[[#This Row],[제품명]])</f>
        <v>0</v>
      </c>
      <c r="T10" s="34">
        <f>COUNTIF(사출계획!$O$62:$P$110,표4[[#This Row],[제품명]])</f>
        <v>0</v>
      </c>
      <c r="U10" s="126">
        <f>COUNTIF(사출계획!$O$62:$P$87,표4[[#This Row],[제품명]])</f>
        <v>0</v>
      </c>
      <c r="V10" s="126">
        <f>COUNTIF(사출계획!$O$88:$P$110,표4[[#This Row],[제품명]])</f>
        <v>0</v>
      </c>
      <c r="W10" s="34">
        <f>COUNTIF(사출계획!$Q$62:$R$110,표4[[#This Row],[제품명]])</f>
        <v>0</v>
      </c>
      <c r="X10" s="126">
        <f>COUNTIF(사출계획!$Q$62:$R$87,표4[[#This Row],[제품명]])</f>
        <v>0</v>
      </c>
      <c r="Y10" s="126">
        <f>COUNTIF(사출계획!$Q$88:$R$110,표4[[#This Row],[제품명]])</f>
        <v>0</v>
      </c>
      <c r="Z10" s="34">
        <f>COUNTIF(사출계획!$S$62:$T$110,표4[[#This Row],[제품명]])</f>
        <v>0</v>
      </c>
      <c r="AA10" s="126"/>
      <c r="AB10" s="126"/>
      <c r="AC10" s="33" t="s">
        <v>416</v>
      </c>
      <c r="AD10" s="34">
        <f>SUMIF(표4[잉크명],표5[[#This Row],[잉크]],표4[월])</f>
        <v>0</v>
      </c>
      <c r="AE10" s="126">
        <f>SUMIF(표4[잉크명],표5[[#This Row],[잉크]],표4[월-3층])</f>
        <v>0</v>
      </c>
      <c r="AF10" s="126">
        <f>SUMIF(표4[잉크명],표5[[#This Row],[잉크]],표4[월-1층])</f>
        <v>0</v>
      </c>
      <c r="AG10" s="34">
        <f>SUMIF(표4[잉크명],표5[[#This Row],[잉크]],표4[화])</f>
        <v>1</v>
      </c>
      <c r="AH10" s="126">
        <f>SUMIF(표4[잉크명],표5[[#This Row],[잉크]],표4[화-3층])</f>
        <v>0</v>
      </c>
      <c r="AI10" s="126">
        <f>SUMIF(표4[잉크명],표5[[#This Row],[잉크]],표4[화-1층])</f>
        <v>1</v>
      </c>
      <c r="AJ10" s="34">
        <f>SUMIF(표4[잉크명],표5[[#This Row],[잉크]],표4[수])</f>
        <v>0</v>
      </c>
      <c r="AK10" s="126">
        <f>SUMIF(표4[잉크명],표5[[#This Row],[잉크]],표4[수-3층])</f>
        <v>0</v>
      </c>
      <c r="AL10" s="126">
        <f>SUMIF(표4[잉크명],표5[[#This Row],[잉크]],표4[수-1층])</f>
        <v>0</v>
      </c>
      <c r="AM10" s="34">
        <f>SUMIF(표4[잉크명],표5[[#This Row],[잉크]],표4[목])</f>
        <v>0</v>
      </c>
      <c r="AN10" s="126">
        <f>SUMIF(표4[잉크명],표5[[#This Row],[잉크]],표4[목-3층])</f>
        <v>0</v>
      </c>
      <c r="AO10" s="126">
        <f>SUMIF(표4[잉크명],표5[[#This Row],[잉크]],표4[목-1층])</f>
        <v>0</v>
      </c>
      <c r="AP10" s="34">
        <f>SUMIF(표4[잉크명],표5[[#This Row],[잉크]],표4[금])</f>
        <v>0</v>
      </c>
      <c r="AQ10" s="126">
        <f>SUMIF(표4[잉크명],표5[[#This Row],[잉크]],표4[금-3층])</f>
        <v>0</v>
      </c>
      <c r="AR10" s="126">
        <f>SUMIF(표4[잉크명],표5[[#This Row],[잉크]],표4[금-1층])</f>
        <v>0</v>
      </c>
      <c r="AS10" s="34">
        <f>SUMIF(표4[잉크명],표5[[#This Row],[잉크]],표4[토])</f>
        <v>0</v>
      </c>
      <c r="AT10" s="126">
        <f>SUMIF(표4[잉크명],표5[[#This Row],[잉크]],표4[토-3층])</f>
        <v>0</v>
      </c>
      <c r="AU10" s="126">
        <f>SUMIF(표4[잉크명],표5[[#This Row],[잉크]],표4[토-1층])</f>
        <v>0</v>
      </c>
      <c r="AV10" s="34">
        <f>SUMIF(표4[잉크명],표5[[#This Row],[잉크]],표4[일])</f>
        <v>0</v>
      </c>
      <c r="AW10" s="126">
        <f>SUMIF(표4[잉크명],표5[[#This Row],[잉크]],표4[일-3층])</f>
        <v>0</v>
      </c>
      <c r="AX10" s="126">
        <f>SUMIF(표4[잉크명],표5[[#This Row],[잉크]],표4[일-1층])</f>
        <v>0</v>
      </c>
      <c r="AY10" s="34">
        <f>SUMIF(표4[잉크명],표5[[#This Row],[잉크]],표4[차주 월])</f>
        <v>0</v>
      </c>
      <c r="AZ10" s="34">
        <f>SUM(표5[[#This Row],[월]:[차주 월]])</f>
        <v>2</v>
      </c>
    </row>
    <row r="11" spans="2:52" x14ac:dyDescent="0.3">
      <c r="B11" s="56" t="s">
        <v>14</v>
      </c>
      <c r="C11" s="56"/>
      <c r="D11" s="56" t="s">
        <v>285</v>
      </c>
      <c r="E11" s="34">
        <f>COUNTIF(사출계획!$E$62:$F$110,표4[[#This Row],[제품명]])</f>
        <v>0</v>
      </c>
      <c r="F11" s="126">
        <f>COUNTIF(사출계획!$E$62:$F$87,표4[[#This Row],[제품명]])</f>
        <v>0</v>
      </c>
      <c r="G11" s="126">
        <f>COUNTIF(사출계획!$E$88:$F$110,표4[[#This Row],[제품명]])</f>
        <v>0</v>
      </c>
      <c r="H11" s="34">
        <f>COUNTIF(사출계획!$G$62:$H$110,표4[[#This Row],[제품명]])</f>
        <v>0</v>
      </c>
      <c r="I11" s="122">
        <f>COUNTIF(사출계획!$G$62:$H$87,표4[[#This Row],[제품명]])</f>
        <v>0</v>
      </c>
      <c r="J11" s="122">
        <f>COUNTIF(사출계획!$G$88:$H$110,표4[[#This Row],[제품명]])</f>
        <v>0</v>
      </c>
      <c r="K11" s="34">
        <f>COUNTIF(사출계획!$I$62:$J$110,표4[[#This Row],[제품명]])</f>
        <v>0</v>
      </c>
      <c r="L11" s="126">
        <f>COUNTIF(사출계획!$I$62:$J$87,표4[[#This Row],[제품명]])</f>
        <v>0</v>
      </c>
      <c r="M11" s="126">
        <f>COUNTIF(사출계획!$I$88:$J$110,표4[[#This Row],[제품명]])</f>
        <v>0</v>
      </c>
      <c r="N11" s="34">
        <f>COUNTIF(사출계획!$K$62:$L$110,표4[[#This Row],[제품명]])</f>
        <v>0</v>
      </c>
      <c r="O11" s="126">
        <f>COUNTIF(사출계획!$K$62:$L$87,표4[[#This Row],[제품명]])</f>
        <v>0</v>
      </c>
      <c r="P11" s="126">
        <f>COUNTIF(사출계획!$K$88:$L$110,표4[[#This Row],[제품명]])</f>
        <v>0</v>
      </c>
      <c r="Q11" s="34">
        <f>COUNTIF(사출계획!$M$62:$N$110,표4[[#This Row],[제품명]])</f>
        <v>0</v>
      </c>
      <c r="R11" s="126">
        <f>COUNTIF(사출계획!$M$62:$N$87,표4[[#This Row],[제품명]])</f>
        <v>0</v>
      </c>
      <c r="S11" s="126">
        <f>COUNTIF(사출계획!$M$88:$N$110,표4[[#This Row],[제품명]])</f>
        <v>0</v>
      </c>
      <c r="T11" s="34">
        <f>COUNTIF(사출계획!$O$62:$P$110,표4[[#This Row],[제품명]])</f>
        <v>0</v>
      </c>
      <c r="U11" s="126">
        <f>COUNTIF(사출계획!$O$62:$P$87,표4[[#This Row],[제품명]])</f>
        <v>0</v>
      </c>
      <c r="V11" s="126">
        <f>COUNTIF(사출계획!$O$88:$P$110,표4[[#This Row],[제품명]])</f>
        <v>0</v>
      </c>
      <c r="W11" s="34">
        <f>COUNTIF(사출계획!$Q$62:$R$110,표4[[#This Row],[제품명]])</f>
        <v>0</v>
      </c>
      <c r="X11" s="126">
        <f>COUNTIF(사출계획!$Q$62:$R$87,표4[[#This Row],[제품명]])</f>
        <v>0</v>
      </c>
      <c r="Y11" s="126">
        <f>COUNTIF(사출계획!$Q$88:$R$110,표4[[#This Row],[제품명]])</f>
        <v>0</v>
      </c>
      <c r="Z11" s="34">
        <f>COUNTIF(사출계획!$S$62:$T$110,표4[[#This Row],[제품명]])</f>
        <v>0</v>
      </c>
      <c r="AA11" s="126"/>
      <c r="AB11" s="126"/>
      <c r="AC11" s="33" t="s">
        <v>297</v>
      </c>
      <c r="AD11" s="34">
        <f>SUMIF(표4[잉크명],표5[[#This Row],[잉크]],표4[월])</f>
        <v>0</v>
      </c>
      <c r="AE11" s="126">
        <f>SUMIF(표4[잉크명],표5[[#This Row],[잉크]],표4[월-3층])</f>
        <v>0</v>
      </c>
      <c r="AF11" s="126">
        <f>SUMIF(표4[잉크명],표5[[#This Row],[잉크]],표4[월-1층])</f>
        <v>0</v>
      </c>
      <c r="AG11" s="34">
        <f>SUMIF(표4[잉크명],표5[[#This Row],[잉크]],표4[화])</f>
        <v>0</v>
      </c>
      <c r="AH11" s="126">
        <f>SUMIF(표4[잉크명],표5[[#This Row],[잉크]],표4[화-3층])</f>
        <v>0</v>
      </c>
      <c r="AI11" s="126">
        <f>SUMIF(표4[잉크명],표5[[#This Row],[잉크]],표4[화-1층])</f>
        <v>0</v>
      </c>
      <c r="AJ11" s="34">
        <f>SUMIF(표4[잉크명],표5[[#This Row],[잉크]],표4[수])</f>
        <v>0</v>
      </c>
      <c r="AK11" s="126">
        <f>SUMIF(표4[잉크명],표5[[#This Row],[잉크]],표4[수-3층])</f>
        <v>0</v>
      </c>
      <c r="AL11" s="126">
        <f>SUMIF(표4[잉크명],표5[[#This Row],[잉크]],표4[수-1층])</f>
        <v>0</v>
      </c>
      <c r="AM11" s="34">
        <f>SUMIF(표4[잉크명],표5[[#This Row],[잉크]],표4[목])</f>
        <v>0</v>
      </c>
      <c r="AN11" s="126">
        <f>SUMIF(표4[잉크명],표5[[#This Row],[잉크]],표4[목-3층])</f>
        <v>0</v>
      </c>
      <c r="AO11" s="126">
        <f>SUMIF(표4[잉크명],표5[[#This Row],[잉크]],표4[목-1층])</f>
        <v>0</v>
      </c>
      <c r="AP11" s="34">
        <f>SUMIF(표4[잉크명],표5[[#This Row],[잉크]],표4[금])</f>
        <v>0</v>
      </c>
      <c r="AQ11" s="126">
        <f>SUMIF(표4[잉크명],표5[[#This Row],[잉크]],표4[금-3층])</f>
        <v>0</v>
      </c>
      <c r="AR11" s="126">
        <f>SUMIF(표4[잉크명],표5[[#This Row],[잉크]],표4[금-1층])</f>
        <v>0</v>
      </c>
      <c r="AS11" s="34">
        <f>SUMIF(표4[잉크명],표5[[#This Row],[잉크]],표4[토])</f>
        <v>0</v>
      </c>
      <c r="AT11" s="126">
        <f>SUMIF(표4[잉크명],표5[[#This Row],[잉크]],표4[토-3층])</f>
        <v>0</v>
      </c>
      <c r="AU11" s="126">
        <f>SUMIF(표4[잉크명],표5[[#This Row],[잉크]],표4[토-1층])</f>
        <v>0</v>
      </c>
      <c r="AV11" s="34">
        <f>SUMIF(표4[잉크명],표5[[#This Row],[잉크]],표4[일])</f>
        <v>0</v>
      </c>
      <c r="AW11" s="126">
        <f>SUMIF(표4[잉크명],표5[[#This Row],[잉크]],표4[일-3층])</f>
        <v>0</v>
      </c>
      <c r="AX11" s="126">
        <f>SUMIF(표4[잉크명],표5[[#This Row],[잉크]],표4[일-1층])</f>
        <v>0</v>
      </c>
      <c r="AY11" s="34">
        <f>SUMIF(표4[잉크명],표5[[#This Row],[잉크]],표4[차주 월])</f>
        <v>0</v>
      </c>
      <c r="AZ11" s="34">
        <f>SUM(표5[[#This Row],[월]:[차주 월]])</f>
        <v>0</v>
      </c>
    </row>
    <row r="12" spans="2:52" x14ac:dyDescent="0.3">
      <c r="B12" s="56" t="s">
        <v>14</v>
      </c>
      <c r="C12" s="56"/>
      <c r="D12" s="56" t="s">
        <v>286</v>
      </c>
      <c r="E12" s="34">
        <f>COUNTIF(사출계획!$E$62:$F$110,표4[[#This Row],[제품명]])</f>
        <v>0</v>
      </c>
      <c r="F12" s="126">
        <f>COUNTIF(사출계획!$E$62:$F$87,표4[[#This Row],[제품명]])</f>
        <v>0</v>
      </c>
      <c r="G12" s="126">
        <f>COUNTIF(사출계획!$E$88:$F$110,표4[[#This Row],[제품명]])</f>
        <v>0</v>
      </c>
      <c r="H12" s="34">
        <f>COUNTIF(사출계획!$G$62:$H$110,표4[[#This Row],[제품명]])</f>
        <v>0</v>
      </c>
      <c r="I12" s="122">
        <f>COUNTIF(사출계획!$G$62:$H$87,표4[[#This Row],[제품명]])</f>
        <v>0</v>
      </c>
      <c r="J12" s="122">
        <f>COUNTIF(사출계획!$G$88:$H$110,표4[[#This Row],[제품명]])</f>
        <v>0</v>
      </c>
      <c r="K12" s="34">
        <f>COUNTIF(사출계획!$I$62:$J$110,표4[[#This Row],[제품명]])</f>
        <v>0</v>
      </c>
      <c r="L12" s="126">
        <f>COUNTIF(사출계획!$I$62:$J$87,표4[[#This Row],[제품명]])</f>
        <v>0</v>
      </c>
      <c r="M12" s="126">
        <f>COUNTIF(사출계획!$I$88:$J$110,표4[[#This Row],[제품명]])</f>
        <v>0</v>
      </c>
      <c r="N12" s="34">
        <f>COUNTIF(사출계획!$K$62:$L$110,표4[[#This Row],[제품명]])</f>
        <v>0</v>
      </c>
      <c r="O12" s="126">
        <f>COUNTIF(사출계획!$K$62:$L$87,표4[[#This Row],[제품명]])</f>
        <v>0</v>
      </c>
      <c r="P12" s="126">
        <f>COUNTIF(사출계획!$K$88:$L$110,표4[[#This Row],[제품명]])</f>
        <v>0</v>
      </c>
      <c r="Q12" s="34">
        <f>COUNTIF(사출계획!$M$62:$N$110,표4[[#This Row],[제품명]])</f>
        <v>0</v>
      </c>
      <c r="R12" s="126">
        <f>COUNTIF(사출계획!$M$62:$N$87,표4[[#This Row],[제품명]])</f>
        <v>0</v>
      </c>
      <c r="S12" s="126">
        <f>COUNTIF(사출계획!$M$88:$N$110,표4[[#This Row],[제품명]])</f>
        <v>0</v>
      </c>
      <c r="T12" s="34">
        <f>COUNTIF(사출계획!$O$62:$P$110,표4[[#This Row],[제품명]])</f>
        <v>0</v>
      </c>
      <c r="U12" s="126">
        <f>COUNTIF(사출계획!$O$62:$P$87,표4[[#This Row],[제품명]])</f>
        <v>0</v>
      </c>
      <c r="V12" s="126">
        <f>COUNTIF(사출계획!$O$88:$P$110,표4[[#This Row],[제품명]])</f>
        <v>0</v>
      </c>
      <c r="W12" s="34">
        <f>COUNTIF(사출계획!$Q$62:$R$110,표4[[#This Row],[제품명]])</f>
        <v>0</v>
      </c>
      <c r="X12" s="126">
        <f>COUNTIF(사출계획!$Q$62:$R$87,표4[[#This Row],[제품명]])</f>
        <v>0</v>
      </c>
      <c r="Y12" s="126">
        <f>COUNTIF(사출계획!$Q$88:$R$110,표4[[#This Row],[제품명]])</f>
        <v>0</v>
      </c>
      <c r="Z12" s="34">
        <f>COUNTIF(사출계획!$S$62:$T$110,표4[[#This Row],[제품명]])</f>
        <v>0</v>
      </c>
      <c r="AA12" s="126"/>
      <c r="AB12" s="126"/>
      <c r="AC12" s="217" t="s">
        <v>902</v>
      </c>
      <c r="AD12" s="54">
        <f>SUMIF(표4[잉크명],표5[[#This Row],[잉크]],표4[월])</f>
        <v>0</v>
      </c>
      <c r="AE12" s="126">
        <f>SUMIF(표4[잉크명],표5[[#This Row],[잉크]],표4[월-3층])</f>
        <v>0</v>
      </c>
      <c r="AF12" s="126">
        <f>SUMIF(표4[잉크명],표5[[#This Row],[잉크]],표4[월-1층])</f>
        <v>0</v>
      </c>
      <c r="AG12" s="54">
        <f>SUMIF(표4[잉크명],표5[[#This Row],[잉크]],표4[화])</f>
        <v>0</v>
      </c>
      <c r="AH12" s="126">
        <f>SUMIF(표4[잉크명],표5[[#This Row],[잉크]],표4[화-3층])</f>
        <v>0</v>
      </c>
      <c r="AI12" s="126">
        <f>SUMIF(표4[잉크명],표5[[#This Row],[잉크]],표4[화-1층])</f>
        <v>0</v>
      </c>
      <c r="AJ12" s="54">
        <f>SUMIF(표4[잉크명],표5[[#This Row],[잉크]],표4[수])</f>
        <v>0</v>
      </c>
      <c r="AK12" s="126">
        <f>SUMIF(표4[잉크명],표5[[#This Row],[잉크]],표4[수-3층])</f>
        <v>0</v>
      </c>
      <c r="AL12" s="126">
        <f>SUMIF(표4[잉크명],표5[[#This Row],[잉크]],표4[수-1층])</f>
        <v>0</v>
      </c>
      <c r="AM12" s="54">
        <f>SUMIF(표4[잉크명],표5[[#This Row],[잉크]],표4[목])</f>
        <v>0</v>
      </c>
      <c r="AN12" s="126">
        <f>SUMIF(표4[잉크명],표5[[#This Row],[잉크]],표4[목-3층])</f>
        <v>0</v>
      </c>
      <c r="AO12" s="126">
        <f>SUMIF(표4[잉크명],표5[[#This Row],[잉크]],표4[목-1층])</f>
        <v>0</v>
      </c>
      <c r="AP12" s="54">
        <f>SUMIF(표4[잉크명],표5[[#This Row],[잉크]],표4[금])</f>
        <v>0</v>
      </c>
      <c r="AQ12" s="126">
        <f>SUMIF(표4[잉크명],표5[[#This Row],[잉크]],표4[금-3층])</f>
        <v>0</v>
      </c>
      <c r="AR12" s="126">
        <f>SUMIF(표4[잉크명],표5[[#This Row],[잉크]],표4[금-1층])</f>
        <v>0</v>
      </c>
      <c r="AS12" s="54">
        <f>SUMIF(표4[잉크명],표5[[#This Row],[잉크]],표4[토])</f>
        <v>0</v>
      </c>
      <c r="AT12" s="126">
        <f>SUMIF(표4[잉크명],표5[[#This Row],[잉크]],표4[토-3층])</f>
        <v>0</v>
      </c>
      <c r="AU12" s="126">
        <f>SUMIF(표4[잉크명],표5[[#This Row],[잉크]],표4[토-1층])</f>
        <v>0</v>
      </c>
      <c r="AV12" s="54">
        <f>SUMIF(표4[잉크명],표5[[#This Row],[잉크]],표4[일])</f>
        <v>0</v>
      </c>
      <c r="AW12" s="126">
        <f>SUMIF(표4[잉크명],표5[[#This Row],[잉크]],표4[일-3층])</f>
        <v>0</v>
      </c>
      <c r="AX12" s="126">
        <f>SUMIF(표4[잉크명],표5[[#This Row],[잉크]],표4[일-1층])</f>
        <v>0</v>
      </c>
      <c r="AY12" s="54">
        <f>SUMIF(표4[잉크명],표5[[#This Row],[잉크]],표4[차주 월])</f>
        <v>0</v>
      </c>
      <c r="AZ12" s="54">
        <f>SUM(표5[[#This Row],[월]:[차주 월]])</f>
        <v>0</v>
      </c>
    </row>
    <row r="13" spans="2:52" x14ac:dyDescent="0.3">
      <c r="B13" s="56" t="s">
        <v>226</v>
      </c>
      <c r="C13" s="56"/>
      <c r="D13" s="56" t="s">
        <v>287</v>
      </c>
      <c r="E13" s="34">
        <f>COUNTIF(사출계획!$E$62:$F$110,표4[[#This Row],[제품명]])</f>
        <v>0</v>
      </c>
      <c r="F13" s="126">
        <f>COUNTIF(사출계획!$E$62:$F$87,표4[[#This Row],[제품명]])</f>
        <v>0</v>
      </c>
      <c r="G13" s="126">
        <f>COUNTIF(사출계획!$E$88:$F$110,표4[[#This Row],[제품명]])</f>
        <v>0</v>
      </c>
      <c r="H13" s="34">
        <f>COUNTIF(사출계획!$G$62:$H$110,표4[[#This Row],[제품명]])</f>
        <v>0</v>
      </c>
      <c r="I13" s="122">
        <f>COUNTIF(사출계획!$G$62:$H$87,표4[[#This Row],[제품명]])</f>
        <v>0</v>
      </c>
      <c r="J13" s="122">
        <f>COUNTIF(사출계획!$G$88:$H$110,표4[[#This Row],[제품명]])</f>
        <v>0</v>
      </c>
      <c r="K13" s="34">
        <f>COUNTIF(사출계획!$I$62:$J$110,표4[[#This Row],[제품명]])</f>
        <v>0</v>
      </c>
      <c r="L13" s="126">
        <f>COUNTIF(사출계획!$I$62:$J$87,표4[[#This Row],[제품명]])</f>
        <v>0</v>
      </c>
      <c r="M13" s="126">
        <f>COUNTIF(사출계획!$I$88:$J$110,표4[[#This Row],[제품명]])</f>
        <v>0</v>
      </c>
      <c r="N13" s="34">
        <f>COUNTIF(사출계획!$K$62:$L$110,표4[[#This Row],[제품명]])</f>
        <v>0</v>
      </c>
      <c r="O13" s="126">
        <f>COUNTIF(사출계획!$K$62:$L$87,표4[[#This Row],[제품명]])</f>
        <v>0</v>
      </c>
      <c r="P13" s="126">
        <f>COUNTIF(사출계획!$K$88:$L$110,표4[[#This Row],[제품명]])</f>
        <v>0</v>
      </c>
      <c r="Q13" s="34">
        <f>COUNTIF(사출계획!$M$62:$N$110,표4[[#This Row],[제품명]])</f>
        <v>0</v>
      </c>
      <c r="R13" s="126">
        <f>COUNTIF(사출계획!$M$62:$N$87,표4[[#This Row],[제품명]])</f>
        <v>0</v>
      </c>
      <c r="S13" s="126">
        <f>COUNTIF(사출계획!$M$88:$N$110,표4[[#This Row],[제품명]])</f>
        <v>0</v>
      </c>
      <c r="T13" s="34">
        <f>COUNTIF(사출계획!$O$62:$P$110,표4[[#This Row],[제품명]])</f>
        <v>0</v>
      </c>
      <c r="U13" s="126">
        <f>COUNTIF(사출계획!$O$62:$P$87,표4[[#This Row],[제품명]])</f>
        <v>0</v>
      </c>
      <c r="V13" s="126">
        <f>COUNTIF(사출계획!$O$88:$P$110,표4[[#This Row],[제품명]])</f>
        <v>0</v>
      </c>
      <c r="W13" s="34">
        <f>COUNTIF(사출계획!$Q$62:$R$110,표4[[#This Row],[제품명]])</f>
        <v>0</v>
      </c>
      <c r="X13" s="126">
        <f>COUNTIF(사출계획!$Q$62:$R$87,표4[[#This Row],[제품명]])</f>
        <v>0</v>
      </c>
      <c r="Y13" s="126">
        <f>COUNTIF(사출계획!$Q$88:$R$110,표4[[#This Row],[제품명]])</f>
        <v>0</v>
      </c>
      <c r="Z13" s="34">
        <f>COUNTIF(사출계획!$S$62:$T$110,표4[[#This Row],[제품명]])</f>
        <v>0</v>
      </c>
      <c r="AA13" s="126"/>
      <c r="AB13" s="126"/>
      <c r="AC13" s="33" t="s">
        <v>376</v>
      </c>
      <c r="AD13" s="34">
        <f>SUMIF(표4[잉크명],표5[[#This Row],[잉크]],표4[월])</f>
        <v>0</v>
      </c>
      <c r="AE13" s="126">
        <f>SUMIF(표4[잉크명],표5[[#This Row],[잉크]],표4[월-3층])</f>
        <v>0</v>
      </c>
      <c r="AF13" s="126">
        <f>SUMIF(표4[잉크명],표5[[#This Row],[잉크]],표4[월-1층])</f>
        <v>0</v>
      </c>
      <c r="AG13" s="34">
        <f>SUMIF(표4[잉크명],표5[[#This Row],[잉크]],표4[화])</f>
        <v>0</v>
      </c>
      <c r="AH13" s="126">
        <f>SUMIF(표4[잉크명],표5[[#This Row],[잉크]],표4[화-3층])</f>
        <v>0</v>
      </c>
      <c r="AI13" s="126">
        <f>SUMIF(표4[잉크명],표5[[#This Row],[잉크]],표4[화-1층])</f>
        <v>0</v>
      </c>
      <c r="AJ13" s="34">
        <f>SUMIF(표4[잉크명],표5[[#This Row],[잉크]],표4[수])</f>
        <v>0</v>
      </c>
      <c r="AK13" s="126">
        <f>SUMIF(표4[잉크명],표5[[#This Row],[잉크]],표4[수-3층])</f>
        <v>0</v>
      </c>
      <c r="AL13" s="126">
        <f>SUMIF(표4[잉크명],표5[[#This Row],[잉크]],표4[수-1층])</f>
        <v>0</v>
      </c>
      <c r="AM13" s="34">
        <f>SUMIF(표4[잉크명],표5[[#This Row],[잉크]],표4[목])</f>
        <v>0</v>
      </c>
      <c r="AN13" s="126">
        <f>SUMIF(표4[잉크명],표5[[#This Row],[잉크]],표4[목-3층])</f>
        <v>0</v>
      </c>
      <c r="AO13" s="126">
        <f>SUMIF(표4[잉크명],표5[[#This Row],[잉크]],표4[목-1층])</f>
        <v>0</v>
      </c>
      <c r="AP13" s="34">
        <f>SUMIF(표4[잉크명],표5[[#This Row],[잉크]],표4[금])</f>
        <v>0</v>
      </c>
      <c r="AQ13" s="126">
        <f>SUMIF(표4[잉크명],표5[[#This Row],[잉크]],표4[금-3층])</f>
        <v>0</v>
      </c>
      <c r="AR13" s="126">
        <f>SUMIF(표4[잉크명],표5[[#This Row],[잉크]],표4[금-1층])</f>
        <v>0</v>
      </c>
      <c r="AS13" s="34">
        <f>SUMIF(표4[잉크명],표5[[#This Row],[잉크]],표4[토])</f>
        <v>0</v>
      </c>
      <c r="AT13" s="126">
        <f>SUMIF(표4[잉크명],표5[[#This Row],[잉크]],표4[토-3층])</f>
        <v>0</v>
      </c>
      <c r="AU13" s="126">
        <f>SUMIF(표4[잉크명],표5[[#This Row],[잉크]],표4[토-1층])</f>
        <v>0</v>
      </c>
      <c r="AV13" s="34">
        <f>SUMIF(표4[잉크명],표5[[#This Row],[잉크]],표4[일])</f>
        <v>0</v>
      </c>
      <c r="AW13" s="126">
        <f>SUMIF(표4[잉크명],표5[[#This Row],[잉크]],표4[일-3층])</f>
        <v>0</v>
      </c>
      <c r="AX13" s="126">
        <f>SUMIF(표4[잉크명],표5[[#This Row],[잉크]],표4[일-1층])</f>
        <v>0</v>
      </c>
      <c r="AY13" s="34">
        <f>SUMIF(표4[잉크명],표5[[#This Row],[잉크]],표4[차주 월])</f>
        <v>0</v>
      </c>
      <c r="AZ13" s="34">
        <f>SUM(표5[[#This Row],[월]:[차주 월]])</f>
        <v>0</v>
      </c>
    </row>
    <row r="14" spans="2:52" x14ac:dyDescent="0.3">
      <c r="B14" s="56" t="s">
        <v>226</v>
      </c>
      <c r="C14" s="56"/>
      <c r="D14" s="56" t="s">
        <v>288</v>
      </c>
      <c r="E14" s="34">
        <f>COUNTIF(사출계획!$E$62:$F$110,표4[[#This Row],[제품명]])</f>
        <v>0</v>
      </c>
      <c r="F14" s="126">
        <f>COUNTIF(사출계획!$E$62:$F$87,표4[[#This Row],[제품명]])</f>
        <v>0</v>
      </c>
      <c r="G14" s="126">
        <f>COUNTIF(사출계획!$E$88:$F$110,표4[[#This Row],[제품명]])</f>
        <v>0</v>
      </c>
      <c r="H14" s="34">
        <f>COUNTIF(사출계획!$G$62:$H$110,표4[[#This Row],[제품명]])</f>
        <v>0</v>
      </c>
      <c r="I14" s="122">
        <f>COUNTIF(사출계획!$G$62:$H$87,표4[[#This Row],[제품명]])</f>
        <v>0</v>
      </c>
      <c r="J14" s="122">
        <f>COUNTIF(사출계획!$G$88:$H$110,표4[[#This Row],[제품명]])</f>
        <v>0</v>
      </c>
      <c r="K14" s="34">
        <f>COUNTIF(사출계획!$I$62:$J$110,표4[[#This Row],[제품명]])</f>
        <v>0</v>
      </c>
      <c r="L14" s="126">
        <f>COUNTIF(사출계획!$I$62:$J$87,표4[[#This Row],[제품명]])</f>
        <v>0</v>
      </c>
      <c r="M14" s="126">
        <f>COUNTIF(사출계획!$I$88:$J$110,표4[[#This Row],[제품명]])</f>
        <v>0</v>
      </c>
      <c r="N14" s="34">
        <f>COUNTIF(사출계획!$K$62:$L$110,표4[[#This Row],[제품명]])</f>
        <v>0</v>
      </c>
      <c r="O14" s="126">
        <f>COUNTIF(사출계획!$K$62:$L$87,표4[[#This Row],[제품명]])</f>
        <v>0</v>
      </c>
      <c r="P14" s="126">
        <f>COUNTIF(사출계획!$K$88:$L$110,표4[[#This Row],[제품명]])</f>
        <v>0</v>
      </c>
      <c r="Q14" s="34">
        <f>COUNTIF(사출계획!$M$62:$N$110,표4[[#This Row],[제품명]])</f>
        <v>0</v>
      </c>
      <c r="R14" s="126">
        <f>COUNTIF(사출계획!$M$62:$N$87,표4[[#This Row],[제품명]])</f>
        <v>0</v>
      </c>
      <c r="S14" s="126">
        <f>COUNTIF(사출계획!$M$88:$N$110,표4[[#This Row],[제품명]])</f>
        <v>0</v>
      </c>
      <c r="T14" s="34">
        <f>COUNTIF(사출계획!$O$62:$P$110,표4[[#This Row],[제품명]])</f>
        <v>0</v>
      </c>
      <c r="U14" s="126">
        <f>COUNTIF(사출계획!$O$62:$P$87,표4[[#This Row],[제품명]])</f>
        <v>0</v>
      </c>
      <c r="V14" s="126">
        <f>COUNTIF(사출계획!$O$88:$P$110,표4[[#This Row],[제품명]])</f>
        <v>0</v>
      </c>
      <c r="W14" s="34">
        <f>COUNTIF(사출계획!$Q$62:$R$110,표4[[#This Row],[제품명]])</f>
        <v>0</v>
      </c>
      <c r="X14" s="126">
        <f>COUNTIF(사출계획!$Q$62:$R$87,표4[[#This Row],[제품명]])</f>
        <v>0</v>
      </c>
      <c r="Y14" s="126">
        <f>COUNTIF(사출계획!$Q$88:$R$110,표4[[#This Row],[제품명]])</f>
        <v>0</v>
      </c>
      <c r="Z14" s="34">
        <f>COUNTIF(사출계획!$S$62:$T$110,표4[[#This Row],[제품명]])</f>
        <v>0</v>
      </c>
      <c r="AA14" s="126"/>
      <c r="AB14" s="126"/>
      <c r="AC14" s="217" t="s">
        <v>591</v>
      </c>
      <c r="AD14" s="54">
        <f>SUMIF(표4[잉크명],표5[[#This Row],[잉크]],표4[월])</f>
        <v>0</v>
      </c>
      <c r="AE14" s="126">
        <f>SUMIF(표4[잉크명],표5[[#This Row],[잉크]],표4[월-3층])</f>
        <v>0</v>
      </c>
      <c r="AF14" s="126">
        <f>SUMIF(표4[잉크명],표5[[#This Row],[잉크]],표4[월-1층])</f>
        <v>0</v>
      </c>
      <c r="AG14" s="54">
        <f>SUMIF(표4[잉크명],표5[[#This Row],[잉크]],표4[화])</f>
        <v>0</v>
      </c>
      <c r="AH14" s="126">
        <f>SUMIF(표4[잉크명],표5[[#This Row],[잉크]],표4[화-3층])</f>
        <v>0</v>
      </c>
      <c r="AI14" s="126">
        <f>SUMIF(표4[잉크명],표5[[#This Row],[잉크]],표4[화-1층])</f>
        <v>0</v>
      </c>
      <c r="AJ14" s="54">
        <f>SUMIF(표4[잉크명],표5[[#This Row],[잉크]],표4[수])</f>
        <v>0</v>
      </c>
      <c r="AK14" s="126">
        <f>SUMIF(표4[잉크명],표5[[#This Row],[잉크]],표4[수-3층])</f>
        <v>0</v>
      </c>
      <c r="AL14" s="126">
        <f>SUMIF(표4[잉크명],표5[[#This Row],[잉크]],표4[수-1층])</f>
        <v>0</v>
      </c>
      <c r="AM14" s="54">
        <f>SUMIF(표4[잉크명],표5[[#This Row],[잉크]],표4[목])</f>
        <v>0</v>
      </c>
      <c r="AN14" s="126">
        <f>SUMIF(표4[잉크명],표5[[#This Row],[잉크]],표4[목-3층])</f>
        <v>0</v>
      </c>
      <c r="AO14" s="126">
        <f>SUMIF(표4[잉크명],표5[[#This Row],[잉크]],표4[목-1층])</f>
        <v>0</v>
      </c>
      <c r="AP14" s="54">
        <f>SUMIF(표4[잉크명],표5[[#This Row],[잉크]],표4[금])</f>
        <v>0</v>
      </c>
      <c r="AQ14" s="126">
        <f>SUMIF(표4[잉크명],표5[[#This Row],[잉크]],표4[금-3층])</f>
        <v>0</v>
      </c>
      <c r="AR14" s="126">
        <f>SUMIF(표4[잉크명],표5[[#This Row],[잉크]],표4[금-1층])</f>
        <v>0</v>
      </c>
      <c r="AS14" s="54">
        <f>SUMIF(표4[잉크명],표5[[#This Row],[잉크]],표4[토])</f>
        <v>0</v>
      </c>
      <c r="AT14" s="126">
        <f>SUMIF(표4[잉크명],표5[[#This Row],[잉크]],표4[토-3층])</f>
        <v>0</v>
      </c>
      <c r="AU14" s="126">
        <f>SUMIF(표4[잉크명],표5[[#This Row],[잉크]],표4[토-1층])</f>
        <v>0</v>
      </c>
      <c r="AV14" s="54">
        <f>SUMIF(표4[잉크명],표5[[#This Row],[잉크]],표4[일])</f>
        <v>0</v>
      </c>
      <c r="AW14" s="126">
        <f>SUMIF(표4[잉크명],표5[[#This Row],[잉크]],표4[일-3층])</f>
        <v>0</v>
      </c>
      <c r="AX14" s="126">
        <f>SUMIF(표4[잉크명],표5[[#This Row],[잉크]],표4[일-1층])</f>
        <v>0</v>
      </c>
      <c r="AY14" s="54">
        <f>SUMIF(표4[잉크명],표5[[#This Row],[잉크]],표4[차주 월])</f>
        <v>0</v>
      </c>
      <c r="AZ14" s="54">
        <f>SUM(표5[[#This Row],[월]:[차주 월]])</f>
        <v>0</v>
      </c>
    </row>
    <row r="15" spans="2:52" x14ac:dyDescent="0.3">
      <c r="B15" s="56" t="s">
        <v>227</v>
      </c>
      <c r="C15" s="56"/>
      <c r="D15" s="56" t="s">
        <v>4263</v>
      </c>
      <c r="E15" s="34">
        <f>COUNTIF(사출계획!$E$62:$F$110,표4[[#This Row],[제품명]])</f>
        <v>0</v>
      </c>
      <c r="F15" s="126">
        <f>COUNTIF(사출계획!$E$62:$F$87,표4[[#This Row],[제품명]])</f>
        <v>0</v>
      </c>
      <c r="G15" s="126">
        <f>COUNTIF(사출계획!$E$88:$F$110,표4[[#This Row],[제품명]])</f>
        <v>0</v>
      </c>
      <c r="H15" s="34">
        <f>COUNTIF(사출계획!$G$62:$H$110,표4[[#This Row],[제품명]])</f>
        <v>0</v>
      </c>
      <c r="I15" s="122">
        <f>COUNTIF(사출계획!$G$62:$H$87,표4[[#This Row],[제품명]])</f>
        <v>0</v>
      </c>
      <c r="J15" s="122">
        <f>COUNTIF(사출계획!$G$88:$H$110,표4[[#This Row],[제품명]])</f>
        <v>0</v>
      </c>
      <c r="K15" s="34">
        <f>COUNTIF(사출계획!$I$62:$J$110,표4[[#This Row],[제품명]])</f>
        <v>0</v>
      </c>
      <c r="L15" s="126">
        <f>COUNTIF(사출계획!$I$62:$J$87,표4[[#This Row],[제품명]])</f>
        <v>0</v>
      </c>
      <c r="M15" s="126">
        <f>COUNTIF(사출계획!$I$88:$J$110,표4[[#This Row],[제품명]])</f>
        <v>0</v>
      </c>
      <c r="N15" s="34">
        <f>COUNTIF(사출계획!$K$62:$L$110,표4[[#This Row],[제품명]])</f>
        <v>0</v>
      </c>
      <c r="O15" s="126">
        <f>COUNTIF(사출계획!$K$62:$L$87,표4[[#This Row],[제품명]])</f>
        <v>0</v>
      </c>
      <c r="P15" s="126">
        <f>COUNTIF(사출계획!$K$88:$L$110,표4[[#This Row],[제품명]])</f>
        <v>0</v>
      </c>
      <c r="Q15" s="34">
        <f>COUNTIF(사출계획!$M$62:$N$110,표4[[#This Row],[제품명]])</f>
        <v>0</v>
      </c>
      <c r="R15" s="126">
        <f>COUNTIF(사출계획!$M$62:$N$87,표4[[#This Row],[제품명]])</f>
        <v>0</v>
      </c>
      <c r="S15" s="126">
        <f>COUNTIF(사출계획!$M$88:$N$110,표4[[#This Row],[제품명]])</f>
        <v>0</v>
      </c>
      <c r="T15" s="34">
        <f>COUNTIF(사출계획!$O$62:$P$110,표4[[#This Row],[제품명]])</f>
        <v>0</v>
      </c>
      <c r="U15" s="126">
        <f>COUNTIF(사출계획!$O$62:$P$87,표4[[#This Row],[제품명]])</f>
        <v>0</v>
      </c>
      <c r="V15" s="126">
        <f>COUNTIF(사출계획!$O$88:$P$110,표4[[#This Row],[제품명]])</f>
        <v>0</v>
      </c>
      <c r="W15" s="34">
        <f>COUNTIF(사출계획!$Q$62:$R$110,표4[[#This Row],[제품명]])</f>
        <v>0</v>
      </c>
      <c r="X15" s="126">
        <f>COUNTIF(사출계획!$Q$62:$R$87,표4[[#This Row],[제품명]])</f>
        <v>0</v>
      </c>
      <c r="Y15" s="126">
        <f>COUNTIF(사출계획!$Q$88:$R$110,표4[[#This Row],[제품명]])</f>
        <v>0</v>
      </c>
      <c r="Z15" s="34">
        <f>COUNTIF(사출계획!$S$62:$T$110,표4[[#This Row],[제품명]])</f>
        <v>0</v>
      </c>
      <c r="AA15" s="126"/>
      <c r="AB15" s="126"/>
      <c r="AC15" s="217" t="s">
        <v>716</v>
      </c>
      <c r="AD15" s="54">
        <f>SUMIF(표4[잉크명],표5[[#This Row],[잉크]],표4[월])</f>
        <v>0</v>
      </c>
      <c r="AE15" s="126">
        <f>SUMIF(표4[잉크명],표5[[#This Row],[잉크]],표4[월-3층])</f>
        <v>0</v>
      </c>
      <c r="AF15" s="126">
        <f>SUMIF(표4[잉크명],표5[[#This Row],[잉크]],표4[월-1층])</f>
        <v>0</v>
      </c>
      <c r="AG15" s="54">
        <f>SUMIF(표4[잉크명],표5[[#This Row],[잉크]],표4[화])</f>
        <v>0</v>
      </c>
      <c r="AH15" s="126">
        <f>SUMIF(표4[잉크명],표5[[#This Row],[잉크]],표4[화-3층])</f>
        <v>0</v>
      </c>
      <c r="AI15" s="126">
        <f>SUMIF(표4[잉크명],표5[[#This Row],[잉크]],표4[화-1층])</f>
        <v>0</v>
      </c>
      <c r="AJ15" s="54">
        <f>SUMIF(표4[잉크명],표5[[#This Row],[잉크]],표4[수])</f>
        <v>0</v>
      </c>
      <c r="AK15" s="126">
        <f>SUMIF(표4[잉크명],표5[[#This Row],[잉크]],표4[수-3층])</f>
        <v>0</v>
      </c>
      <c r="AL15" s="126">
        <f>SUMIF(표4[잉크명],표5[[#This Row],[잉크]],표4[수-1층])</f>
        <v>0</v>
      </c>
      <c r="AM15" s="54">
        <f>SUMIF(표4[잉크명],표5[[#This Row],[잉크]],표4[목])</f>
        <v>0</v>
      </c>
      <c r="AN15" s="126">
        <f>SUMIF(표4[잉크명],표5[[#This Row],[잉크]],표4[목-3층])</f>
        <v>0</v>
      </c>
      <c r="AO15" s="126">
        <f>SUMIF(표4[잉크명],표5[[#This Row],[잉크]],표4[목-1층])</f>
        <v>0</v>
      </c>
      <c r="AP15" s="54">
        <f>SUMIF(표4[잉크명],표5[[#This Row],[잉크]],표4[금])</f>
        <v>0</v>
      </c>
      <c r="AQ15" s="126">
        <f>SUMIF(표4[잉크명],표5[[#This Row],[잉크]],표4[금-3층])</f>
        <v>0</v>
      </c>
      <c r="AR15" s="126">
        <f>SUMIF(표4[잉크명],표5[[#This Row],[잉크]],표4[금-1층])</f>
        <v>0</v>
      </c>
      <c r="AS15" s="54">
        <f>SUMIF(표4[잉크명],표5[[#This Row],[잉크]],표4[토])</f>
        <v>0</v>
      </c>
      <c r="AT15" s="126">
        <f>SUMIF(표4[잉크명],표5[[#This Row],[잉크]],표4[토-3층])</f>
        <v>0</v>
      </c>
      <c r="AU15" s="126">
        <f>SUMIF(표4[잉크명],표5[[#This Row],[잉크]],표4[토-1층])</f>
        <v>0</v>
      </c>
      <c r="AV15" s="54">
        <f>SUMIF(표4[잉크명],표5[[#This Row],[잉크]],표4[일])</f>
        <v>0</v>
      </c>
      <c r="AW15" s="126">
        <f>SUMIF(표4[잉크명],표5[[#This Row],[잉크]],표4[일-3층])</f>
        <v>0</v>
      </c>
      <c r="AX15" s="126">
        <f>SUMIF(표4[잉크명],표5[[#This Row],[잉크]],표4[일-1층])</f>
        <v>0</v>
      </c>
      <c r="AY15" s="54">
        <f>SUMIF(표4[잉크명],표5[[#This Row],[잉크]],표4[차주 월])</f>
        <v>0</v>
      </c>
      <c r="AZ15" s="54">
        <f>SUM(표5[[#This Row],[월]:[차주 월]])</f>
        <v>0</v>
      </c>
    </row>
    <row r="16" spans="2:52" x14ac:dyDescent="0.3">
      <c r="B16" s="56" t="s">
        <v>227</v>
      </c>
      <c r="C16" s="56"/>
      <c r="D16" s="56" t="s">
        <v>4267</v>
      </c>
      <c r="E16" s="34">
        <f>COUNTIF(사출계획!$E$62:$F$110,표4[[#This Row],[제품명]])</f>
        <v>0</v>
      </c>
      <c r="F16" s="126">
        <f>COUNTIF(사출계획!$E$62:$F$87,표4[[#This Row],[제품명]])</f>
        <v>0</v>
      </c>
      <c r="G16" s="126">
        <f>COUNTIF(사출계획!$E$88:$F$110,표4[[#This Row],[제품명]])</f>
        <v>0</v>
      </c>
      <c r="H16" s="34">
        <f>COUNTIF(사출계획!$G$62:$H$110,표4[[#This Row],[제품명]])</f>
        <v>0</v>
      </c>
      <c r="I16" s="122">
        <f>COUNTIF(사출계획!$G$62:$H$87,표4[[#This Row],[제품명]])</f>
        <v>0</v>
      </c>
      <c r="J16" s="122">
        <f>COUNTIF(사출계획!$G$88:$H$110,표4[[#This Row],[제품명]])</f>
        <v>0</v>
      </c>
      <c r="K16" s="34">
        <f>COUNTIF(사출계획!$I$62:$J$110,표4[[#This Row],[제품명]])</f>
        <v>0</v>
      </c>
      <c r="L16" s="126">
        <f>COUNTIF(사출계획!$I$62:$J$87,표4[[#This Row],[제품명]])</f>
        <v>0</v>
      </c>
      <c r="M16" s="126">
        <f>COUNTIF(사출계획!$I$88:$J$110,표4[[#This Row],[제품명]])</f>
        <v>0</v>
      </c>
      <c r="N16" s="34">
        <f>COUNTIF(사출계획!$K$62:$L$110,표4[[#This Row],[제품명]])</f>
        <v>0</v>
      </c>
      <c r="O16" s="126">
        <f>COUNTIF(사출계획!$K$62:$L$87,표4[[#This Row],[제품명]])</f>
        <v>0</v>
      </c>
      <c r="P16" s="126">
        <f>COUNTIF(사출계획!$K$88:$L$110,표4[[#This Row],[제품명]])</f>
        <v>0</v>
      </c>
      <c r="Q16" s="34">
        <f>COUNTIF(사출계획!$M$62:$N$110,표4[[#This Row],[제품명]])</f>
        <v>0</v>
      </c>
      <c r="R16" s="126">
        <f>COUNTIF(사출계획!$M$62:$N$87,표4[[#This Row],[제품명]])</f>
        <v>0</v>
      </c>
      <c r="S16" s="126">
        <f>COUNTIF(사출계획!$M$88:$N$110,표4[[#This Row],[제품명]])</f>
        <v>0</v>
      </c>
      <c r="T16" s="34">
        <f>COUNTIF(사출계획!$O$62:$P$110,표4[[#This Row],[제품명]])</f>
        <v>0</v>
      </c>
      <c r="U16" s="126">
        <f>COUNTIF(사출계획!$O$62:$P$87,표4[[#This Row],[제품명]])</f>
        <v>0</v>
      </c>
      <c r="V16" s="126">
        <f>COUNTIF(사출계획!$O$88:$P$110,표4[[#This Row],[제품명]])</f>
        <v>0</v>
      </c>
      <c r="W16" s="34">
        <f>COUNTIF(사출계획!$Q$62:$R$110,표4[[#This Row],[제품명]])</f>
        <v>0</v>
      </c>
      <c r="X16" s="126">
        <f>COUNTIF(사출계획!$Q$62:$R$87,표4[[#This Row],[제품명]])</f>
        <v>0</v>
      </c>
      <c r="Y16" s="126">
        <f>COUNTIF(사출계획!$Q$88:$R$110,표4[[#This Row],[제품명]])</f>
        <v>0</v>
      </c>
      <c r="Z16" s="34">
        <f>COUNTIF(사출계획!$S$62:$T$110,표4[[#This Row],[제품명]])</f>
        <v>0</v>
      </c>
      <c r="AA16" s="126"/>
      <c r="AB16" s="126"/>
      <c r="AC16" s="217" t="s">
        <v>1128</v>
      </c>
      <c r="AD16" s="54">
        <f>SUMIF(표4[잉크명],표5[[#This Row],[잉크]],표4[월])</f>
        <v>0</v>
      </c>
      <c r="AE16" s="126">
        <f>SUMIF(표4[잉크명],표5[[#This Row],[잉크]],표4[월-3층])</f>
        <v>0</v>
      </c>
      <c r="AF16" s="126">
        <f>SUMIF(표4[잉크명],표5[[#This Row],[잉크]],표4[월-1층])</f>
        <v>0</v>
      </c>
      <c r="AG16" s="54">
        <f>SUMIF(표4[잉크명],표5[[#This Row],[잉크]],표4[화])</f>
        <v>0</v>
      </c>
      <c r="AH16" s="126">
        <f>SUMIF(표4[잉크명],표5[[#This Row],[잉크]],표4[화-3층])</f>
        <v>0</v>
      </c>
      <c r="AI16" s="126">
        <f>SUMIF(표4[잉크명],표5[[#This Row],[잉크]],표4[화-1층])</f>
        <v>0</v>
      </c>
      <c r="AJ16" s="54">
        <f>SUMIF(표4[잉크명],표5[[#This Row],[잉크]],표4[수])</f>
        <v>0</v>
      </c>
      <c r="AK16" s="126">
        <f>SUMIF(표4[잉크명],표5[[#This Row],[잉크]],표4[수-3층])</f>
        <v>0</v>
      </c>
      <c r="AL16" s="126">
        <f>SUMIF(표4[잉크명],표5[[#This Row],[잉크]],표4[수-1층])</f>
        <v>0</v>
      </c>
      <c r="AM16" s="54">
        <f>SUMIF(표4[잉크명],표5[[#This Row],[잉크]],표4[목])</f>
        <v>0</v>
      </c>
      <c r="AN16" s="126">
        <f>SUMIF(표4[잉크명],표5[[#This Row],[잉크]],표4[목-3층])</f>
        <v>0</v>
      </c>
      <c r="AO16" s="126">
        <f>SUMIF(표4[잉크명],표5[[#This Row],[잉크]],표4[목-1층])</f>
        <v>0</v>
      </c>
      <c r="AP16" s="54">
        <f>SUMIF(표4[잉크명],표5[[#This Row],[잉크]],표4[금])</f>
        <v>0</v>
      </c>
      <c r="AQ16" s="126">
        <f>SUMIF(표4[잉크명],표5[[#This Row],[잉크]],표4[금-3층])</f>
        <v>0</v>
      </c>
      <c r="AR16" s="126">
        <f>SUMIF(표4[잉크명],표5[[#This Row],[잉크]],표4[금-1층])</f>
        <v>0</v>
      </c>
      <c r="AS16" s="54">
        <f>SUMIF(표4[잉크명],표5[[#This Row],[잉크]],표4[토])</f>
        <v>0</v>
      </c>
      <c r="AT16" s="126">
        <f>SUMIF(표4[잉크명],표5[[#This Row],[잉크]],표4[토-3층])</f>
        <v>0</v>
      </c>
      <c r="AU16" s="126">
        <f>SUMIF(표4[잉크명],표5[[#This Row],[잉크]],표4[토-1층])</f>
        <v>0</v>
      </c>
      <c r="AV16" s="54">
        <f>SUMIF(표4[잉크명],표5[[#This Row],[잉크]],표4[일])</f>
        <v>0</v>
      </c>
      <c r="AW16" s="126">
        <f>SUMIF(표4[잉크명],표5[[#This Row],[잉크]],표4[일-3층])</f>
        <v>0</v>
      </c>
      <c r="AX16" s="126">
        <f>SUMIF(표4[잉크명],표5[[#This Row],[잉크]],표4[일-1층])</f>
        <v>0</v>
      </c>
      <c r="AY16" s="54">
        <f>SUMIF(표4[잉크명],표5[[#This Row],[잉크]],표4[차주 월])</f>
        <v>0</v>
      </c>
      <c r="AZ16" s="54">
        <f>SUM(표5[[#This Row],[월]:[차주 월]])</f>
        <v>0</v>
      </c>
    </row>
    <row r="17" spans="1:52" x14ac:dyDescent="0.3">
      <c r="B17" s="56" t="s">
        <v>228</v>
      </c>
      <c r="C17" s="56"/>
      <c r="D17" s="56" t="s">
        <v>290</v>
      </c>
      <c r="E17" s="34">
        <f>COUNTIF(사출계획!$E$62:$F$110,표4[[#This Row],[제품명]])</f>
        <v>4</v>
      </c>
      <c r="F17" s="126">
        <f>COUNTIF(사출계획!$E$62:$F$87,표4[[#This Row],[제품명]])</f>
        <v>2</v>
      </c>
      <c r="G17" s="126">
        <f>COUNTIF(사출계획!$E$88:$F$110,표4[[#This Row],[제품명]])</f>
        <v>2</v>
      </c>
      <c r="H17" s="34">
        <f>COUNTIF(사출계획!$G$62:$H$110,표4[[#This Row],[제품명]])</f>
        <v>5</v>
      </c>
      <c r="I17" s="122">
        <f>COUNTIF(사출계획!$G$62:$H$87,표4[[#This Row],[제품명]])</f>
        <v>4</v>
      </c>
      <c r="J17" s="122">
        <f>COUNTIF(사출계획!$G$88:$H$110,표4[[#This Row],[제품명]])</f>
        <v>1</v>
      </c>
      <c r="K17" s="34">
        <f>COUNTIF(사출계획!$I$62:$J$110,표4[[#This Row],[제품명]])</f>
        <v>0</v>
      </c>
      <c r="L17" s="126">
        <f>COUNTIF(사출계획!$I$62:$J$87,표4[[#This Row],[제품명]])</f>
        <v>0</v>
      </c>
      <c r="M17" s="126">
        <f>COUNTIF(사출계획!$I$88:$J$110,표4[[#This Row],[제품명]])</f>
        <v>0</v>
      </c>
      <c r="N17" s="34">
        <f>COUNTIF(사출계획!$K$62:$L$110,표4[[#This Row],[제품명]])</f>
        <v>0</v>
      </c>
      <c r="O17" s="126">
        <f>COUNTIF(사출계획!$K$62:$L$87,표4[[#This Row],[제품명]])</f>
        <v>0</v>
      </c>
      <c r="P17" s="126">
        <f>COUNTIF(사출계획!$K$88:$L$110,표4[[#This Row],[제품명]])</f>
        <v>0</v>
      </c>
      <c r="Q17" s="34">
        <f>COUNTIF(사출계획!$M$62:$N$110,표4[[#This Row],[제품명]])</f>
        <v>0</v>
      </c>
      <c r="R17" s="126">
        <f>COUNTIF(사출계획!$M$62:$N$87,표4[[#This Row],[제품명]])</f>
        <v>0</v>
      </c>
      <c r="S17" s="126">
        <f>COUNTIF(사출계획!$M$88:$N$110,표4[[#This Row],[제품명]])</f>
        <v>0</v>
      </c>
      <c r="T17" s="34">
        <f>COUNTIF(사출계획!$O$62:$P$110,표4[[#This Row],[제품명]])</f>
        <v>0</v>
      </c>
      <c r="U17" s="126">
        <f>COUNTIF(사출계획!$O$62:$P$87,표4[[#This Row],[제품명]])</f>
        <v>0</v>
      </c>
      <c r="V17" s="126">
        <f>COUNTIF(사출계획!$O$88:$P$110,표4[[#This Row],[제품명]])</f>
        <v>0</v>
      </c>
      <c r="W17" s="34">
        <f>COUNTIF(사출계획!$Q$62:$R$110,표4[[#This Row],[제품명]])</f>
        <v>0</v>
      </c>
      <c r="X17" s="126">
        <f>COUNTIF(사출계획!$Q$62:$R$87,표4[[#This Row],[제품명]])</f>
        <v>0</v>
      </c>
      <c r="Y17" s="126">
        <f>COUNTIF(사출계획!$Q$88:$R$110,표4[[#This Row],[제품명]])</f>
        <v>0</v>
      </c>
      <c r="Z17" s="34">
        <f>COUNTIF(사출계획!$S$62:$T$110,표4[[#This Row],[제품명]])</f>
        <v>0</v>
      </c>
      <c r="AA17" s="126"/>
      <c r="AB17" s="126"/>
      <c r="AC17" s="217" t="s">
        <v>1628</v>
      </c>
      <c r="AD17" s="54">
        <f>SUMIF(표4[잉크명],표5[[#This Row],[잉크]],표4[월])</f>
        <v>0</v>
      </c>
      <c r="AE17" s="126">
        <f>SUMIF(표4[잉크명],표5[[#This Row],[잉크]],표4[월-3층])</f>
        <v>0</v>
      </c>
      <c r="AF17" s="126">
        <f>SUMIF(표4[잉크명],표5[[#This Row],[잉크]],표4[월-1층])</f>
        <v>0</v>
      </c>
      <c r="AG17" s="54">
        <f>SUMIF(표4[잉크명],표5[[#This Row],[잉크]],표4[화])</f>
        <v>0</v>
      </c>
      <c r="AH17" s="126">
        <f>SUMIF(표4[잉크명],표5[[#This Row],[잉크]],표4[화-3층])</f>
        <v>0</v>
      </c>
      <c r="AI17" s="126">
        <f>SUMIF(표4[잉크명],표5[[#This Row],[잉크]],표4[화-1층])</f>
        <v>0</v>
      </c>
      <c r="AJ17" s="54">
        <f>SUMIF(표4[잉크명],표5[[#This Row],[잉크]],표4[수])</f>
        <v>0</v>
      </c>
      <c r="AK17" s="126">
        <f>SUMIF(표4[잉크명],표5[[#This Row],[잉크]],표4[수-3층])</f>
        <v>0</v>
      </c>
      <c r="AL17" s="126">
        <f>SUMIF(표4[잉크명],표5[[#This Row],[잉크]],표4[수-1층])</f>
        <v>0</v>
      </c>
      <c r="AM17" s="54">
        <f>SUMIF(표4[잉크명],표5[[#This Row],[잉크]],표4[목])</f>
        <v>0</v>
      </c>
      <c r="AN17" s="126">
        <f>SUMIF(표4[잉크명],표5[[#This Row],[잉크]],표4[목-3층])</f>
        <v>0</v>
      </c>
      <c r="AO17" s="126">
        <f>SUMIF(표4[잉크명],표5[[#This Row],[잉크]],표4[목-1층])</f>
        <v>0</v>
      </c>
      <c r="AP17" s="54">
        <f>SUMIF(표4[잉크명],표5[[#This Row],[잉크]],표4[금])</f>
        <v>0</v>
      </c>
      <c r="AQ17" s="126">
        <f>SUMIF(표4[잉크명],표5[[#This Row],[잉크]],표4[금-3층])</f>
        <v>0</v>
      </c>
      <c r="AR17" s="126">
        <f>SUMIF(표4[잉크명],표5[[#This Row],[잉크]],표4[금-1층])</f>
        <v>0</v>
      </c>
      <c r="AS17" s="54">
        <f>SUMIF(표4[잉크명],표5[[#This Row],[잉크]],표4[토])</f>
        <v>0</v>
      </c>
      <c r="AT17" s="126">
        <f>SUMIF(표4[잉크명],표5[[#This Row],[잉크]],표4[토-3층])</f>
        <v>0</v>
      </c>
      <c r="AU17" s="126">
        <f>SUMIF(표4[잉크명],표5[[#This Row],[잉크]],표4[토-1층])</f>
        <v>0</v>
      </c>
      <c r="AV17" s="54">
        <f>SUMIF(표4[잉크명],표5[[#This Row],[잉크]],표4[일])</f>
        <v>0</v>
      </c>
      <c r="AW17" s="126">
        <f>SUMIF(표4[잉크명],표5[[#This Row],[잉크]],표4[일-3층])</f>
        <v>0</v>
      </c>
      <c r="AX17" s="126">
        <f>SUMIF(표4[잉크명],표5[[#This Row],[잉크]],표4[일-1층])</f>
        <v>0</v>
      </c>
      <c r="AY17" s="54">
        <f>SUMIF(표4[잉크명],표5[[#This Row],[잉크]],표4[차주 월])</f>
        <v>0</v>
      </c>
      <c r="AZ17" s="54">
        <f>SUM(표5[[#This Row],[월]:[차주 월]])</f>
        <v>0</v>
      </c>
    </row>
    <row r="18" spans="1:52" x14ac:dyDescent="0.3">
      <c r="B18" s="56" t="s">
        <v>228</v>
      </c>
      <c r="C18" s="56"/>
      <c r="D18" s="56" t="s">
        <v>5571</v>
      </c>
      <c r="E18" s="34">
        <f>COUNTIF(사출계획!$E$62:$F$110,표4[[#This Row],[제품명]])</f>
        <v>4</v>
      </c>
      <c r="F18" s="126">
        <f>COUNTIF(사출계획!$E$62:$F$87,표4[[#This Row],[제품명]])</f>
        <v>2</v>
      </c>
      <c r="G18" s="126">
        <f>COUNTIF(사출계획!$E$88:$F$110,표4[[#This Row],[제품명]])</f>
        <v>2</v>
      </c>
      <c r="H18" s="34">
        <f>COUNTIF(사출계획!$G$62:$H$110,표4[[#This Row],[제품명]])</f>
        <v>5</v>
      </c>
      <c r="I18" s="122">
        <f>COUNTIF(사출계획!$G$62:$H$87,표4[[#This Row],[제품명]])</f>
        <v>4</v>
      </c>
      <c r="J18" s="122">
        <f>COUNTIF(사출계획!$G$88:$H$110,표4[[#This Row],[제품명]])</f>
        <v>1</v>
      </c>
      <c r="K18" s="34">
        <f>COUNTIF(사출계획!$I$62:$J$110,표4[[#This Row],[제품명]])</f>
        <v>0</v>
      </c>
      <c r="L18" s="126">
        <f>COUNTIF(사출계획!$I$62:$J$87,표4[[#This Row],[제품명]])</f>
        <v>0</v>
      </c>
      <c r="M18" s="126">
        <f>COUNTIF(사출계획!$I$88:$J$110,표4[[#This Row],[제품명]])</f>
        <v>0</v>
      </c>
      <c r="N18" s="34">
        <f>COUNTIF(사출계획!$K$62:$L$110,표4[[#This Row],[제품명]])</f>
        <v>0</v>
      </c>
      <c r="O18" s="126">
        <f>COUNTIF(사출계획!$K$62:$L$87,표4[[#This Row],[제품명]])</f>
        <v>0</v>
      </c>
      <c r="P18" s="126">
        <f>COUNTIF(사출계획!$K$88:$L$110,표4[[#This Row],[제품명]])</f>
        <v>0</v>
      </c>
      <c r="Q18" s="34">
        <f>COUNTIF(사출계획!$M$62:$N$110,표4[[#This Row],[제품명]])</f>
        <v>0</v>
      </c>
      <c r="R18" s="126">
        <f>COUNTIF(사출계획!$M$62:$N$87,표4[[#This Row],[제품명]])</f>
        <v>0</v>
      </c>
      <c r="S18" s="126">
        <f>COUNTIF(사출계획!$M$88:$N$110,표4[[#This Row],[제품명]])</f>
        <v>0</v>
      </c>
      <c r="T18" s="34">
        <f>COUNTIF(사출계획!$O$62:$P$110,표4[[#This Row],[제품명]])</f>
        <v>0</v>
      </c>
      <c r="U18" s="126">
        <f>COUNTIF(사출계획!$O$62:$P$87,표4[[#This Row],[제품명]])</f>
        <v>0</v>
      </c>
      <c r="V18" s="126">
        <f>COUNTIF(사출계획!$O$88:$P$110,표4[[#This Row],[제품명]])</f>
        <v>0</v>
      </c>
      <c r="W18" s="34">
        <f>COUNTIF(사출계획!$Q$62:$R$110,표4[[#This Row],[제품명]])</f>
        <v>0</v>
      </c>
      <c r="X18" s="126">
        <f>COUNTIF(사출계획!$Q$62:$R$87,표4[[#This Row],[제품명]])</f>
        <v>0</v>
      </c>
      <c r="Y18" s="126">
        <f>COUNTIF(사출계획!$Q$88:$R$110,표4[[#This Row],[제품명]])</f>
        <v>0</v>
      </c>
      <c r="Z18" s="34">
        <f>COUNTIF(사출계획!$S$62:$T$110,표4[[#This Row],[제품명]])</f>
        <v>0</v>
      </c>
      <c r="AA18" s="126"/>
      <c r="AB18" s="126"/>
      <c r="AC18" s="33" t="s">
        <v>1536</v>
      </c>
      <c r="AD18" s="54">
        <f>SUMIF(표4[잉크명],표5[[#This Row],[잉크]],표4[월])</f>
        <v>0</v>
      </c>
      <c r="AE18" s="126">
        <f>SUMIF(표4[잉크명],표5[[#This Row],[잉크]],표4[월-3층])</f>
        <v>0</v>
      </c>
      <c r="AF18" s="126">
        <f>SUMIF(표4[잉크명],표5[[#This Row],[잉크]],표4[월-1층])</f>
        <v>0</v>
      </c>
      <c r="AG18" s="54">
        <f>SUMIF(표4[잉크명],표5[[#This Row],[잉크]],표4[화])</f>
        <v>0</v>
      </c>
      <c r="AH18" s="126">
        <f>SUMIF(표4[잉크명],표5[[#This Row],[잉크]],표4[화-3층])</f>
        <v>0</v>
      </c>
      <c r="AI18" s="126">
        <f>SUMIF(표4[잉크명],표5[[#This Row],[잉크]],표4[화-1층])</f>
        <v>0</v>
      </c>
      <c r="AJ18" s="54">
        <f>SUMIF(표4[잉크명],표5[[#This Row],[잉크]],표4[수])</f>
        <v>0</v>
      </c>
      <c r="AK18" s="126">
        <f>SUMIF(표4[잉크명],표5[[#This Row],[잉크]],표4[수-3층])</f>
        <v>0</v>
      </c>
      <c r="AL18" s="126">
        <f>SUMIF(표4[잉크명],표5[[#This Row],[잉크]],표4[수-1층])</f>
        <v>0</v>
      </c>
      <c r="AM18" s="54">
        <f>SUMIF(표4[잉크명],표5[[#This Row],[잉크]],표4[목])</f>
        <v>0</v>
      </c>
      <c r="AN18" s="126">
        <f>SUMIF(표4[잉크명],표5[[#This Row],[잉크]],표4[목-3층])</f>
        <v>0</v>
      </c>
      <c r="AO18" s="126">
        <f>SUMIF(표4[잉크명],표5[[#This Row],[잉크]],표4[목-1층])</f>
        <v>0</v>
      </c>
      <c r="AP18" s="54">
        <f>SUMIF(표4[잉크명],표5[[#This Row],[잉크]],표4[금])</f>
        <v>0</v>
      </c>
      <c r="AQ18" s="126">
        <f>SUMIF(표4[잉크명],표5[[#This Row],[잉크]],표4[금-3층])</f>
        <v>0</v>
      </c>
      <c r="AR18" s="126">
        <f>SUMIF(표4[잉크명],표5[[#This Row],[잉크]],표4[금-1층])</f>
        <v>0</v>
      </c>
      <c r="AS18" s="54">
        <f>SUMIF(표4[잉크명],표5[[#This Row],[잉크]],표4[토])</f>
        <v>0</v>
      </c>
      <c r="AT18" s="126">
        <f>SUMIF(표4[잉크명],표5[[#This Row],[잉크]],표4[토-3층])</f>
        <v>0</v>
      </c>
      <c r="AU18" s="126">
        <f>SUMIF(표4[잉크명],표5[[#This Row],[잉크]],표4[토-1층])</f>
        <v>0</v>
      </c>
      <c r="AV18" s="54">
        <f>SUMIF(표4[잉크명],표5[[#This Row],[잉크]],표4[일])</f>
        <v>0</v>
      </c>
      <c r="AW18" s="126">
        <f>SUMIF(표4[잉크명],표5[[#This Row],[잉크]],표4[일-3층])</f>
        <v>0</v>
      </c>
      <c r="AX18" s="126">
        <f>SUMIF(표4[잉크명],표5[[#This Row],[잉크]],표4[일-1층])</f>
        <v>0</v>
      </c>
      <c r="AY18" s="54">
        <f>SUMIF(표4[잉크명],표5[[#This Row],[잉크]],표4[차주 월])</f>
        <v>0</v>
      </c>
      <c r="AZ18" s="54">
        <f>SUM(표5[[#This Row],[월]:[차주 월]])</f>
        <v>0</v>
      </c>
    </row>
    <row r="19" spans="1:52" x14ac:dyDescent="0.3">
      <c r="B19" s="56" t="s">
        <v>229</v>
      </c>
      <c r="C19" s="56"/>
      <c r="D19" s="56" t="s">
        <v>292</v>
      </c>
      <c r="E19" s="34">
        <f>COUNTIF(사출계획!$E$62:$F$110,표4[[#This Row],[제품명]])</f>
        <v>0</v>
      </c>
      <c r="F19" s="126">
        <f>COUNTIF(사출계획!$E$62:$F$87,표4[[#This Row],[제품명]])</f>
        <v>0</v>
      </c>
      <c r="G19" s="126">
        <f>COUNTIF(사출계획!$E$88:$F$110,표4[[#This Row],[제품명]])</f>
        <v>0</v>
      </c>
      <c r="H19" s="34">
        <f>COUNTIF(사출계획!$G$62:$H$110,표4[[#This Row],[제품명]])</f>
        <v>0</v>
      </c>
      <c r="I19" s="122">
        <f>COUNTIF(사출계획!$G$62:$H$87,표4[[#This Row],[제품명]])</f>
        <v>0</v>
      </c>
      <c r="J19" s="122">
        <f>COUNTIF(사출계획!$G$88:$H$110,표4[[#This Row],[제품명]])</f>
        <v>0</v>
      </c>
      <c r="K19" s="34">
        <f>COUNTIF(사출계획!$I$62:$J$110,표4[[#This Row],[제품명]])</f>
        <v>0</v>
      </c>
      <c r="L19" s="126">
        <f>COUNTIF(사출계획!$I$62:$J$87,표4[[#This Row],[제품명]])</f>
        <v>0</v>
      </c>
      <c r="M19" s="126">
        <f>COUNTIF(사출계획!$I$88:$J$110,표4[[#This Row],[제품명]])</f>
        <v>0</v>
      </c>
      <c r="N19" s="34">
        <f>COUNTIF(사출계획!$K$62:$L$110,표4[[#This Row],[제품명]])</f>
        <v>0</v>
      </c>
      <c r="O19" s="126">
        <f>COUNTIF(사출계획!$K$62:$L$87,표4[[#This Row],[제품명]])</f>
        <v>0</v>
      </c>
      <c r="P19" s="126">
        <f>COUNTIF(사출계획!$K$88:$L$110,표4[[#This Row],[제품명]])</f>
        <v>0</v>
      </c>
      <c r="Q19" s="34">
        <f>COUNTIF(사출계획!$M$62:$N$110,표4[[#This Row],[제품명]])</f>
        <v>0</v>
      </c>
      <c r="R19" s="126">
        <f>COUNTIF(사출계획!$M$62:$N$87,표4[[#This Row],[제품명]])</f>
        <v>0</v>
      </c>
      <c r="S19" s="126">
        <f>COUNTIF(사출계획!$M$88:$N$110,표4[[#This Row],[제품명]])</f>
        <v>0</v>
      </c>
      <c r="T19" s="34">
        <f>COUNTIF(사출계획!$O$62:$P$110,표4[[#This Row],[제품명]])</f>
        <v>0</v>
      </c>
      <c r="U19" s="126">
        <f>COUNTIF(사출계획!$O$62:$P$87,표4[[#This Row],[제품명]])</f>
        <v>0</v>
      </c>
      <c r="V19" s="126">
        <f>COUNTIF(사출계획!$O$88:$P$110,표4[[#This Row],[제품명]])</f>
        <v>0</v>
      </c>
      <c r="W19" s="34">
        <f>COUNTIF(사출계획!$Q$62:$R$110,표4[[#This Row],[제품명]])</f>
        <v>0</v>
      </c>
      <c r="X19" s="126">
        <f>COUNTIF(사출계획!$Q$62:$R$87,표4[[#This Row],[제품명]])</f>
        <v>0</v>
      </c>
      <c r="Y19" s="126">
        <f>COUNTIF(사출계획!$Q$88:$R$110,표4[[#This Row],[제품명]])</f>
        <v>0</v>
      </c>
      <c r="Z19" s="34">
        <f>COUNTIF(사출계획!$S$62:$T$110,표4[[#This Row],[제품명]])</f>
        <v>0</v>
      </c>
      <c r="AA19" s="126"/>
      <c r="AB19" s="126"/>
      <c r="AC19" s="33" t="s">
        <v>1280</v>
      </c>
      <c r="AD19" s="54">
        <f>SUMIF(표4[잉크명],표5[[#This Row],[잉크]],표4[월])</f>
        <v>0</v>
      </c>
      <c r="AE19" s="126">
        <f>SUMIF(표4[잉크명],표5[[#This Row],[잉크]],표4[월-3층])</f>
        <v>0</v>
      </c>
      <c r="AF19" s="126">
        <f>SUMIF(표4[잉크명],표5[[#This Row],[잉크]],표4[월-1층])</f>
        <v>0</v>
      </c>
      <c r="AG19" s="54">
        <f>SUMIF(표4[잉크명],표5[[#This Row],[잉크]],표4[화])</f>
        <v>0</v>
      </c>
      <c r="AH19" s="126">
        <f>SUMIF(표4[잉크명],표5[[#This Row],[잉크]],표4[화-3층])</f>
        <v>0</v>
      </c>
      <c r="AI19" s="126">
        <f>SUMIF(표4[잉크명],표5[[#This Row],[잉크]],표4[화-1층])</f>
        <v>0</v>
      </c>
      <c r="AJ19" s="54">
        <f>SUMIF(표4[잉크명],표5[[#This Row],[잉크]],표4[수])</f>
        <v>0</v>
      </c>
      <c r="AK19" s="126">
        <f>SUMIF(표4[잉크명],표5[[#This Row],[잉크]],표4[수-3층])</f>
        <v>0</v>
      </c>
      <c r="AL19" s="126">
        <f>SUMIF(표4[잉크명],표5[[#This Row],[잉크]],표4[수-1층])</f>
        <v>0</v>
      </c>
      <c r="AM19" s="34">
        <f>SUMIF(표4[잉크명],표5[[#This Row],[잉크]],표4[목])</f>
        <v>0</v>
      </c>
      <c r="AN19" s="126">
        <f>SUMIF(표4[잉크명],표5[[#This Row],[잉크]],표4[목-3층])</f>
        <v>0</v>
      </c>
      <c r="AO19" s="126">
        <f>SUMIF(표4[잉크명],표5[[#This Row],[잉크]],표4[목-1층])</f>
        <v>0</v>
      </c>
      <c r="AP19" s="34">
        <f>SUMIF(표4[잉크명],표5[[#This Row],[잉크]],표4[금])</f>
        <v>0</v>
      </c>
      <c r="AQ19" s="126">
        <f>SUMIF(표4[잉크명],표5[[#This Row],[잉크]],표4[금-3층])</f>
        <v>0</v>
      </c>
      <c r="AR19" s="126">
        <f>SUMIF(표4[잉크명],표5[[#This Row],[잉크]],표4[금-1층])</f>
        <v>0</v>
      </c>
      <c r="AS19" s="34">
        <f>SUMIF(표4[잉크명],표5[[#This Row],[잉크]],표4[토])</f>
        <v>0</v>
      </c>
      <c r="AT19" s="126">
        <f>SUMIF(표4[잉크명],표5[[#This Row],[잉크]],표4[토-3층])</f>
        <v>0</v>
      </c>
      <c r="AU19" s="126">
        <f>SUMIF(표4[잉크명],표5[[#This Row],[잉크]],표4[토-1층])</f>
        <v>0</v>
      </c>
      <c r="AV19" s="34">
        <f>SUMIF(표4[잉크명],표5[[#This Row],[잉크]],표4[일])</f>
        <v>0</v>
      </c>
      <c r="AW19" s="126">
        <f>SUMIF(표4[잉크명],표5[[#This Row],[잉크]],표4[일-3층])</f>
        <v>0</v>
      </c>
      <c r="AX19" s="126">
        <f>SUMIF(표4[잉크명],표5[[#This Row],[잉크]],표4[일-1층])</f>
        <v>0</v>
      </c>
      <c r="AY19" s="34">
        <f>SUMIF(표4[잉크명],표5[[#This Row],[잉크]],표4[차주 월])</f>
        <v>0</v>
      </c>
      <c r="AZ19" s="34">
        <f>SUM(표5[[#This Row],[월]:[차주 월]])</f>
        <v>0</v>
      </c>
    </row>
    <row r="20" spans="1:52" x14ac:dyDescent="0.3">
      <c r="B20" s="56" t="s">
        <v>230</v>
      </c>
      <c r="C20" s="56"/>
      <c r="D20" s="56" t="s">
        <v>29</v>
      </c>
      <c r="E20" s="34">
        <f>COUNTIF(사출계획!$E$62:$F$110,표4[[#This Row],[제품명]])</f>
        <v>0</v>
      </c>
      <c r="F20" s="126">
        <f>COUNTIF(사출계획!$E$62:$F$87,표4[[#This Row],[제품명]])</f>
        <v>0</v>
      </c>
      <c r="G20" s="126">
        <f>COUNTIF(사출계획!$E$88:$F$110,표4[[#This Row],[제품명]])</f>
        <v>0</v>
      </c>
      <c r="H20" s="34">
        <f>COUNTIF(사출계획!$G$62:$H$110,표4[[#This Row],[제품명]])</f>
        <v>0</v>
      </c>
      <c r="I20" s="122">
        <f>COUNTIF(사출계획!$G$62:$H$87,표4[[#This Row],[제품명]])</f>
        <v>0</v>
      </c>
      <c r="J20" s="122">
        <f>COUNTIF(사출계획!$G$88:$H$110,표4[[#This Row],[제품명]])</f>
        <v>0</v>
      </c>
      <c r="K20" s="34">
        <f>COUNTIF(사출계획!$I$62:$J$110,표4[[#This Row],[제품명]])</f>
        <v>0</v>
      </c>
      <c r="L20" s="126">
        <f>COUNTIF(사출계획!$I$62:$J$87,표4[[#This Row],[제품명]])</f>
        <v>0</v>
      </c>
      <c r="M20" s="126">
        <f>COUNTIF(사출계획!$I$88:$J$110,표4[[#This Row],[제품명]])</f>
        <v>0</v>
      </c>
      <c r="N20" s="34">
        <f>COUNTIF(사출계획!$K$62:$L$110,표4[[#This Row],[제품명]])</f>
        <v>0</v>
      </c>
      <c r="O20" s="126">
        <f>COUNTIF(사출계획!$K$62:$L$87,표4[[#This Row],[제품명]])</f>
        <v>0</v>
      </c>
      <c r="P20" s="126">
        <f>COUNTIF(사출계획!$K$88:$L$110,표4[[#This Row],[제품명]])</f>
        <v>0</v>
      </c>
      <c r="Q20" s="34">
        <f>COUNTIF(사출계획!$M$62:$N$110,표4[[#This Row],[제품명]])</f>
        <v>0</v>
      </c>
      <c r="R20" s="126">
        <f>COUNTIF(사출계획!$M$62:$N$87,표4[[#This Row],[제품명]])</f>
        <v>0</v>
      </c>
      <c r="S20" s="126">
        <f>COUNTIF(사출계획!$M$88:$N$110,표4[[#This Row],[제품명]])</f>
        <v>0</v>
      </c>
      <c r="T20" s="34">
        <f>COUNTIF(사출계획!$O$62:$P$110,표4[[#This Row],[제품명]])</f>
        <v>0</v>
      </c>
      <c r="U20" s="126">
        <f>COUNTIF(사출계획!$O$62:$P$87,표4[[#This Row],[제품명]])</f>
        <v>0</v>
      </c>
      <c r="V20" s="126">
        <f>COUNTIF(사출계획!$O$88:$P$110,표4[[#This Row],[제품명]])</f>
        <v>0</v>
      </c>
      <c r="W20" s="34">
        <f>COUNTIF(사출계획!$Q$62:$R$110,표4[[#This Row],[제품명]])</f>
        <v>0</v>
      </c>
      <c r="X20" s="126">
        <f>COUNTIF(사출계획!$Q$62:$R$87,표4[[#This Row],[제품명]])</f>
        <v>0</v>
      </c>
      <c r="Y20" s="126">
        <f>COUNTIF(사출계획!$Q$88:$R$110,표4[[#This Row],[제품명]])</f>
        <v>0</v>
      </c>
      <c r="Z20" s="34">
        <f>COUNTIF(사출계획!$S$62:$T$110,표4[[#This Row],[제품명]])</f>
        <v>0</v>
      </c>
      <c r="AA20" s="126"/>
      <c r="AB20" s="126"/>
      <c r="AC20" s="217" t="s">
        <v>741</v>
      </c>
      <c r="AD20" s="54">
        <f>SUMIF(표4[잉크명],표5[[#This Row],[잉크]],표4[월])</f>
        <v>0</v>
      </c>
      <c r="AE20" s="126">
        <f>SUMIF(표4[잉크명],표5[[#This Row],[잉크]],표4[월-3층])</f>
        <v>0</v>
      </c>
      <c r="AF20" s="126">
        <f>SUMIF(표4[잉크명],표5[[#This Row],[잉크]],표4[월-1층])</f>
        <v>0</v>
      </c>
      <c r="AG20" s="54">
        <f>SUMIF(표4[잉크명],표5[[#This Row],[잉크]],표4[화])</f>
        <v>0</v>
      </c>
      <c r="AH20" s="126">
        <f>SUMIF(표4[잉크명],표5[[#This Row],[잉크]],표4[화-3층])</f>
        <v>0</v>
      </c>
      <c r="AI20" s="126">
        <f>SUMIF(표4[잉크명],표5[[#This Row],[잉크]],표4[화-1층])</f>
        <v>0</v>
      </c>
      <c r="AJ20" s="54">
        <f>SUMIF(표4[잉크명],표5[[#This Row],[잉크]],표4[수])</f>
        <v>0</v>
      </c>
      <c r="AK20" s="126">
        <f>SUMIF(표4[잉크명],표5[[#This Row],[잉크]],표4[수-3층])</f>
        <v>0</v>
      </c>
      <c r="AL20" s="126">
        <f>SUMIF(표4[잉크명],표5[[#This Row],[잉크]],표4[수-1층])</f>
        <v>0</v>
      </c>
      <c r="AM20" s="54">
        <f>SUMIF(표4[잉크명],표5[[#This Row],[잉크]],표4[목])</f>
        <v>0</v>
      </c>
      <c r="AN20" s="126">
        <f>SUMIF(표4[잉크명],표5[[#This Row],[잉크]],표4[목-3층])</f>
        <v>0</v>
      </c>
      <c r="AO20" s="126">
        <f>SUMIF(표4[잉크명],표5[[#This Row],[잉크]],표4[목-1층])</f>
        <v>0</v>
      </c>
      <c r="AP20" s="54">
        <f>SUMIF(표4[잉크명],표5[[#This Row],[잉크]],표4[금])</f>
        <v>0</v>
      </c>
      <c r="AQ20" s="126">
        <f>SUMIF(표4[잉크명],표5[[#This Row],[잉크]],표4[금-3층])</f>
        <v>0</v>
      </c>
      <c r="AR20" s="126">
        <f>SUMIF(표4[잉크명],표5[[#This Row],[잉크]],표4[금-1층])</f>
        <v>0</v>
      </c>
      <c r="AS20" s="54">
        <f>SUMIF(표4[잉크명],표5[[#This Row],[잉크]],표4[토])</f>
        <v>0</v>
      </c>
      <c r="AT20" s="126">
        <f>SUMIF(표4[잉크명],표5[[#This Row],[잉크]],표4[토-3층])</f>
        <v>0</v>
      </c>
      <c r="AU20" s="126">
        <f>SUMIF(표4[잉크명],표5[[#This Row],[잉크]],표4[토-1층])</f>
        <v>0</v>
      </c>
      <c r="AV20" s="54">
        <f>SUMIF(표4[잉크명],표5[[#This Row],[잉크]],표4[일])</f>
        <v>0</v>
      </c>
      <c r="AW20" s="126">
        <f>SUMIF(표4[잉크명],표5[[#This Row],[잉크]],표4[일-3층])</f>
        <v>0</v>
      </c>
      <c r="AX20" s="126">
        <f>SUMIF(표4[잉크명],표5[[#This Row],[잉크]],표4[일-1층])</f>
        <v>0</v>
      </c>
      <c r="AY20" s="54">
        <f>SUMIF(표4[잉크명],표5[[#This Row],[잉크]],표4[차주 월])</f>
        <v>0</v>
      </c>
      <c r="AZ20" s="54">
        <f>SUM(표5[[#This Row],[월]:[차주 월]])</f>
        <v>0</v>
      </c>
    </row>
    <row r="21" spans="1:52" x14ac:dyDescent="0.3">
      <c r="B21" s="56" t="s">
        <v>15</v>
      </c>
      <c r="C21" s="56"/>
      <c r="D21" s="56" t="s">
        <v>44</v>
      </c>
      <c r="E21" s="34">
        <f>COUNTIF(사출계획!$E$62:$F$110,표4[[#This Row],[제품명]])</f>
        <v>0</v>
      </c>
      <c r="F21" s="126">
        <f>COUNTIF(사출계획!$E$62:$F$87,표4[[#This Row],[제품명]])</f>
        <v>0</v>
      </c>
      <c r="G21" s="126">
        <f>COUNTIF(사출계획!$E$88:$F$110,표4[[#This Row],[제품명]])</f>
        <v>0</v>
      </c>
      <c r="H21" s="34">
        <f>COUNTIF(사출계획!$G$62:$H$110,표4[[#This Row],[제품명]])</f>
        <v>0</v>
      </c>
      <c r="I21" s="122">
        <f>COUNTIF(사출계획!$G$62:$H$87,표4[[#This Row],[제품명]])</f>
        <v>0</v>
      </c>
      <c r="J21" s="122">
        <f>COUNTIF(사출계획!$G$88:$H$110,표4[[#This Row],[제품명]])</f>
        <v>0</v>
      </c>
      <c r="K21" s="34">
        <f>COUNTIF(사출계획!$I$62:$J$110,표4[[#This Row],[제품명]])</f>
        <v>0</v>
      </c>
      <c r="L21" s="126">
        <f>COUNTIF(사출계획!$I$62:$J$87,표4[[#This Row],[제품명]])</f>
        <v>0</v>
      </c>
      <c r="M21" s="126">
        <f>COUNTIF(사출계획!$I$88:$J$110,표4[[#This Row],[제품명]])</f>
        <v>0</v>
      </c>
      <c r="N21" s="34">
        <f>COUNTIF(사출계획!$K$62:$L$110,표4[[#This Row],[제품명]])</f>
        <v>0</v>
      </c>
      <c r="O21" s="126">
        <f>COUNTIF(사출계획!$K$62:$L$87,표4[[#This Row],[제품명]])</f>
        <v>0</v>
      </c>
      <c r="P21" s="126">
        <f>COUNTIF(사출계획!$K$88:$L$110,표4[[#This Row],[제품명]])</f>
        <v>0</v>
      </c>
      <c r="Q21" s="34">
        <f>COUNTIF(사출계획!$M$62:$N$110,표4[[#This Row],[제품명]])</f>
        <v>0</v>
      </c>
      <c r="R21" s="126">
        <f>COUNTIF(사출계획!$M$62:$N$87,표4[[#This Row],[제품명]])</f>
        <v>0</v>
      </c>
      <c r="S21" s="126">
        <f>COUNTIF(사출계획!$M$88:$N$110,표4[[#This Row],[제품명]])</f>
        <v>0</v>
      </c>
      <c r="T21" s="34">
        <f>COUNTIF(사출계획!$O$62:$P$110,표4[[#This Row],[제품명]])</f>
        <v>0</v>
      </c>
      <c r="U21" s="126">
        <f>COUNTIF(사출계획!$O$62:$P$87,표4[[#This Row],[제품명]])</f>
        <v>0</v>
      </c>
      <c r="V21" s="126">
        <f>COUNTIF(사출계획!$O$88:$P$110,표4[[#This Row],[제품명]])</f>
        <v>0</v>
      </c>
      <c r="W21" s="34">
        <f>COUNTIF(사출계획!$Q$62:$R$110,표4[[#This Row],[제품명]])</f>
        <v>0</v>
      </c>
      <c r="X21" s="126">
        <f>COUNTIF(사출계획!$Q$62:$R$87,표4[[#This Row],[제품명]])</f>
        <v>0</v>
      </c>
      <c r="Y21" s="126">
        <f>COUNTIF(사출계획!$Q$88:$R$110,표4[[#This Row],[제품명]])</f>
        <v>0</v>
      </c>
      <c r="Z21" s="34">
        <f>COUNTIF(사출계획!$S$62:$T$110,표4[[#This Row],[제품명]])</f>
        <v>0</v>
      </c>
      <c r="AA21" s="126"/>
      <c r="AB21" s="126"/>
      <c r="AC21" s="33" t="s">
        <v>1423</v>
      </c>
      <c r="AD21" s="54">
        <f>SUMIF(표4[잉크명],표5[[#This Row],[잉크]],표4[월])</f>
        <v>0</v>
      </c>
      <c r="AE21" s="126">
        <f>SUMIF(표4[잉크명],표5[[#This Row],[잉크]],표4[월-3층])</f>
        <v>0</v>
      </c>
      <c r="AF21" s="126">
        <f>SUMIF(표4[잉크명],표5[[#This Row],[잉크]],표4[월-1층])</f>
        <v>0</v>
      </c>
      <c r="AG21" s="54">
        <f>SUMIF(표4[잉크명],표5[[#This Row],[잉크]],표4[화])</f>
        <v>0</v>
      </c>
      <c r="AH21" s="126">
        <f>SUMIF(표4[잉크명],표5[[#This Row],[잉크]],표4[화-3층])</f>
        <v>0</v>
      </c>
      <c r="AI21" s="126">
        <f>SUMIF(표4[잉크명],표5[[#This Row],[잉크]],표4[화-1층])</f>
        <v>0</v>
      </c>
      <c r="AJ21" s="54">
        <f>SUMIF(표4[잉크명],표5[[#This Row],[잉크]],표4[수])</f>
        <v>0</v>
      </c>
      <c r="AK21" s="126">
        <f>SUMIF(표4[잉크명],표5[[#This Row],[잉크]],표4[수-3층])</f>
        <v>0</v>
      </c>
      <c r="AL21" s="126">
        <f>SUMIF(표4[잉크명],표5[[#This Row],[잉크]],표4[수-1층])</f>
        <v>0</v>
      </c>
      <c r="AM21" s="34">
        <f>SUMIF(표4[잉크명],표5[[#This Row],[잉크]],표4[목])</f>
        <v>0</v>
      </c>
      <c r="AN21" s="126">
        <f>SUMIF(표4[잉크명],표5[[#This Row],[잉크]],표4[목-3층])</f>
        <v>0</v>
      </c>
      <c r="AO21" s="126">
        <f>SUMIF(표4[잉크명],표5[[#This Row],[잉크]],표4[목-1층])</f>
        <v>0</v>
      </c>
      <c r="AP21" s="34">
        <f>SUMIF(표4[잉크명],표5[[#This Row],[잉크]],표4[금])</f>
        <v>0</v>
      </c>
      <c r="AQ21" s="126">
        <f>SUMIF(표4[잉크명],표5[[#This Row],[잉크]],표4[금-3층])</f>
        <v>0</v>
      </c>
      <c r="AR21" s="126">
        <f>SUMIF(표4[잉크명],표5[[#This Row],[잉크]],표4[금-1층])</f>
        <v>0</v>
      </c>
      <c r="AS21" s="34">
        <f>SUMIF(표4[잉크명],표5[[#This Row],[잉크]],표4[토])</f>
        <v>0</v>
      </c>
      <c r="AT21" s="126">
        <f>SUMIF(표4[잉크명],표5[[#This Row],[잉크]],표4[토-3층])</f>
        <v>0</v>
      </c>
      <c r="AU21" s="126">
        <f>SUMIF(표4[잉크명],표5[[#This Row],[잉크]],표4[토-1층])</f>
        <v>0</v>
      </c>
      <c r="AV21" s="34">
        <f>SUMIF(표4[잉크명],표5[[#This Row],[잉크]],표4[일])</f>
        <v>0</v>
      </c>
      <c r="AW21" s="126">
        <f>SUMIF(표4[잉크명],표5[[#This Row],[잉크]],표4[일-3층])</f>
        <v>0</v>
      </c>
      <c r="AX21" s="126">
        <f>SUMIF(표4[잉크명],표5[[#This Row],[잉크]],표4[일-1층])</f>
        <v>0</v>
      </c>
      <c r="AY21" s="34">
        <f>SUMIF(표4[잉크명],표5[[#This Row],[잉크]],표4[차주 월])</f>
        <v>0</v>
      </c>
      <c r="AZ21" s="34">
        <f>SUM(표5[[#This Row],[월]:[차주 월]])</f>
        <v>0</v>
      </c>
    </row>
    <row r="22" spans="1:52" x14ac:dyDescent="0.3">
      <c r="B22" s="56" t="s">
        <v>15</v>
      </c>
      <c r="C22" s="56"/>
      <c r="D22" s="56" t="s">
        <v>30</v>
      </c>
      <c r="E22" s="34">
        <f>COUNTIF(사출계획!$E$62:$F$110,표4[[#This Row],[제품명]])</f>
        <v>0</v>
      </c>
      <c r="F22" s="126">
        <f>COUNTIF(사출계획!$E$62:$F$87,표4[[#This Row],[제품명]])</f>
        <v>0</v>
      </c>
      <c r="G22" s="126">
        <f>COUNTIF(사출계획!$E$88:$F$110,표4[[#This Row],[제품명]])</f>
        <v>0</v>
      </c>
      <c r="H22" s="34">
        <f>COUNTIF(사출계획!$G$62:$H$110,표4[[#This Row],[제품명]])</f>
        <v>0</v>
      </c>
      <c r="I22" s="122">
        <f>COUNTIF(사출계획!$G$62:$H$87,표4[[#This Row],[제품명]])</f>
        <v>0</v>
      </c>
      <c r="J22" s="122">
        <f>COUNTIF(사출계획!$G$88:$H$110,표4[[#This Row],[제품명]])</f>
        <v>0</v>
      </c>
      <c r="K22" s="34">
        <f>COUNTIF(사출계획!$I$62:$J$110,표4[[#This Row],[제품명]])</f>
        <v>0</v>
      </c>
      <c r="L22" s="126">
        <f>COUNTIF(사출계획!$I$62:$J$87,표4[[#This Row],[제품명]])</f>
        <v>0</v>
      </c>
      <c r="M22" s="126">
        <f>COUNTIF(사출계획!$I$88:$J$110,표4[[#This Row],[제품명]])</f>
        <v>0</v>
      </c>
      <c r="N22" s="34">
        <f>COUNTIF(사출계획!$K$62:$L$110,표4[[#This Row],[제품명]])</f>
        <v>0</v>
      </c>
      <c r="O22" s="126">
        <f>COUNTIF(사출계획!$K$62:$L$87,표4[[#This Row],[제품명]])</f>
        <v>0</v>
      </c>
      <c r="P22" s="126">
        <f>COUNTIF(사출계획!$K$88:$L$110,표4[[#This Row],[제품명]])</f>
        <v>0</v>
      </c>
      <c r="Q22" s="34">
        <f>COUNTIF(사출계획!$M$62:$N$110,표4[[#This Row],[제품명]])</f>
        <v>0</v>
      </c>
      <c r="R22" s="126">
        <f>COUNTIF(사출계획!$M$62:$N$87,표4[[#This Row],[제품명]])</f>
        <v>0</v>
      </c>
      <c r="S22" s="126">
        <f>COUNTIF(사출계획!$M$88:$N$110,표4[[#This Row],[제품명]])</f>
        <v>0</v>
      </c>
      <c r="T22" s="34">
        <f>COUNTIF(사출계획!$O$62:$P$110,표4[[#This Row],[제품명]])</f>
        <v>0</v>
      </c>
      <c r="U22" s="126">
        <f>COUNTIF(사출계획!$O$62:$P$87,표4[[#This Row],[제품명]])</f>
        <v>0</v>
      </c>
      <c r="V22" s="126">
        <f>COUNTIF(사출계획!$O$88:$P$110,표4[[#This Row],[제품명]])</f>
        <v>0</v>
      </c>
      <c r="W22" s="34">
        <f>COUNTIF(사출계획!$Q$62:$R$110,표4[[#This Row],[제품명]])</f>
        <v>0</v>
      </c>
      <c r="X22" s="126">
        <f>COUNTIF(사출계획!$Q$62:$R$87,표4[[#This Row],[제품명]])</f>
        <v>0</v>
      </c>
      <c r="Y22" s="126">
        <f>COUNTIF(사출계획!$Q$88:$R$110,표4[[#This Row],[제품명]])</f>
        <v>0</v>
      </c>
      <c r="Z22" s="34">
        <f>COUNTIF(사출계획!$S$62:$T$110,표4[[#This Row],[제품명]])</f>
        <v>0</v>
      </c>
      <c r="AA22" s="126"/>
      <c r="AB22" s="126"/>
      <c r="AC22" s="33" t="s">
        <v>363</v>
      </c>
      <c r="AD22" s="34">
        <f>SUMIF(표4[잉크명],표5[[#This Row],[잉크]],표4[월])</f>
        <v>0</v>
      </c>
      <c r="AE22" s="126">
        <f>SUMIF(표4[잉크명],표5[[#This Row],[잉크]],표4[월-3층])</f>
        <v>0</v>
      </c>
      <c r="AF22" s="126">
        <f>SUMIF(표4[잉크명],표5[[#This Row],[잉크]],표4[월-1층])</f>
        <v>0</v>
      </c>
      <c r="AG22" s="34">
        <f>SUMIF(표4[잉크명],표5[[#This Row],[잉크]],표4[화])</f>
        <v>0</v>
      </c>
      <c r="AH22" s="126">
        <f>SUMIF(표4[잉크명],표5[[#This Row],[잉크]],표4[화-3층])</f>
        <v>0</v>
      </c>
      <c r="AI22" s="126">
        <f>SUMIF(표4[잉크명],표5[[#This Row],[잉크]],표4[화-1층])</f>
        <v>0</v>
      </c>
      <c r="AJ22" s="34">
        <f>SUMIF(표4[잉크명],표5[[#This Row],[잉크]],표4[수])</f>
        <v>0</v>
      </c>
      <c r="AK22" s="126">
        <f>SUMIF(표4[잉크명],표5[[#This Row],[잉크]],표4[수-3층])</f>
        <v>0</v>
      </c>
      <c r="AL22" s="126">
        <f>SUMIF(표4[잉크명],표5[[#This Row],[잉크]],표4[수-1층])</f>
        <v>0</v>
      </c>
      <c r="AM22" s="34">
        <f>SUMIF(표4[잉크명],표5[[#This Row],[잉크]],표4[목])</f>
        <v>0</v>
      </c>
      <c r="AN22" s="126">
        <f>SUMIF(표4[잉크명],표5[[#This Row],[잉크]],표4[목-3층])</f>
        <v>0</v>
      </c>
      <c r="AO22" s="126">
        <f>SUMIF(표4[잉크명],표5[[#This Row],[잉크]],표4[목-1층])</f>
        <v>0</v>
      </c>
      <c r="AP22" s="34">
        <f>SUMIF(표4[잉크명],표5[[#This Row],[잉크]],표4[금])</f>
        <v>0</v>
      </c>
      <c r="AQ22" s="126">
        <f>SUMIF(표4[잉크명],표5[[#This Row],[잉크]],표4[금-3층])</f>
        <v>0</v>
      </c>
      <c r="AR22" s="126">
        <f>SUMIF(표4[잉크명],표5[[#This Row],[잉크]],표4[금-1층])</f>
        <v>0</v>
      </c>
      <c r="AS22" s="34">
        <f>SUMIF(표4[잉크명],표5[[#This Row],[잉크]],표4[토])</f>
        <v>0</v>
      </c>
      <c r="AT22" s="126">
        <f>SUMIF(표4[잉크명],표5[[#This Row],[잉크]],표4[토-3층])</f>
        <v>0</v>
      </c>
      <c r="AU22" s="126">
        <f>SUMIF(표4[잉크명],표5[[#This Row],[잉크]],표4[토-1층])</f>
        <v>0</v>
      </c>
      <c r="AV22" s="34">
        <f>SUMIF(표4[잉크명],표5[[#This Row],[잉크]],표4[일])</f>
        <v>0</v>
      </c>
      <c r="AW22" s="126">
        <f>SUMIF(표4[잉크명],표5[[#This Row],[잉크]],표4[일-3층])</f>
        <v>0</v>
      </c>
      <c r="AX22" s="126">
        <f>SUMIF(표4[잉크명],표5[[#This Row],[잉크]],표4[일-1층])</f>
        <v>0</v>
      </c>
      <c r="AY22" s="34">
        <f>SUMIF(표4[잉크명],표5[[#This Row],[잉크]],표4[차주 월])</f>
        <v>0</v>
      </c>
      <c r="AZ22" s="34">
        <f>SUM(표5[[#This Row],[월]:[차주 월]])</f>
        <v>0</v>
      </c>
    </row>
    <row r="23" spans="1:52" x14ac:dyDescent="0.3">
      <c r="B23" s="56" t="s">
        <v>46</v>
      </c>
      <c r="C23" s="56"/>
      <c r="D23" s="56" t="s">
        <v>20</v>
      </c>
      <c r="E23" s="34">
        <f>COUNTIF(사출계획!$E$62:$F$110,표4[[#This Row],[제품명]])</f>
        <v>0</v>
      </c>
      <c r="F23" s="126">
        <f>COUNTIF(사출계획!$E$62:$F$87,표4[[#This Row],[제품명]])</f>
        <v>0</v>
      </c>
      <c r="G23" s="126">
        <f>COUNTIF(사출계획!$E$88:$F$110,표4[[#This Row],[제품명]])</f>
        <v>0</v>
      </c>
      <c r="H23" s="34">
        <f>COUNTIF(사출계획!$G$62:$H$110,표4[[#This Row],[제품명]])</f>
        <v>0</v>
      </c>
      <c r="I23" s="122">
        <f>COUNTIF(사출계획!$G$62:$H$87,표4[[#This Row],[제품명]])</f>
        <v>0</v>
      </c>
      <c r="J23" s="122">
        <f>COUNTIF(사출계획!$G$88:$H$110,표4[[#This Row],[제품명]])</f>
        <v>0</v>
      </c>
      <c r="K23" s="34">
        <f>COUNTIF(사출계획!$I$62:$J$110,표4[[#This Row],[제품명]])</f>
        <v>0</v>
      </c>
      <c r="L23" s="126">
        <f>COUNTIF(사출계획!$I$62:$J$87,표4[[#This Row],[제품명]])</f>
        <v>0</v>
      </c>
      <c r="M23" s="126">
        <f>COUNTIF(사출계획!$I$88:$J$110,표4[[#This Row],[제품명]])</f>
        <v>0</v>
      </c>
      <c r="N23" s="34">
        <f>COUNTIF(사출계획!$K$62:$L$110,표4[[#This Row],[제품명]])</f>
        <v>0</v>
      </c>
      <c r="O23" s="126">
        <f>COUNTIF(사출계획!$K$62:$L$87,표4[[#This Row],[제품명]])</f>
        <v>0</v>
      </c>
      <c r="P23" s="126">
        <f>COUNTIF(사출계획!$K$88:$L$110,표4[[#This Row],[제품명]])</f>
        <v>0</v>
      </c>
      <c r="Q23" s="34">
        <f>COUNTIF(사출계획!$M$62:$N$110,표4[[#This Row],[제품명]])</f>
        <v>0</v>
      </c>
      <c r="R23" s="126">
        <f>COUNTIF(사출계획!$M$62:$N$87,표4[[#This Row],[제품명]])</f>
        <v>0</v>
      </c>
      <c r="S23" s="126">
        <f>COUNTIF(사출계획!$M$88:$N$110,표4[[#This Row],[제품명]])</f>
        <v>0</v>
      </c>
      <c r="T23" s="34">
        <f>COUNTIF(사출계획!$O$62:$P$110,표4[[#This Row],[제품명]])</f>
        <v>0</v>
      </c>
      <c r="U23" s="126">
        <f>COUNTIF(사출계획!$O$62:$P$87,표4[[#This Row],[제품명]])</f>
        <v>0</v>
      </c>
      <c r="V23" s="126">
        <f>COUNTIF(사출계획!$O$88:$P$110,표4[[#This Row],[제품명]])</f>
        <v>0</v>
      </c>
      <c r="W23" s="34">
        <f>COUNTIF(사출계획!$Q$62:$R$110,표4[[#This Row],[제품명]])</f>
        <v>0</v>
      </c>
      <c r="X23" s="126">
        <f>COUNTIF(사출계획!$Q$62:$R$87,표4[[#This Row],[제품명]])</f>
        <v>0</v>
      </c>
      <c r="Y23" s="126">
        <f>COUNTIF(사출계획!$Q$88:$R$110,표4[[#This Row],[제품명]])</f>
        <v>0</v>
      </c>
      <c r="Z23" s="34">
        <f>COUNTIF(사출계획!$S$62:$T$110,표4[[#This Row],[제품명]])</f>
        <v>0</v>
      </c>
      <c r="AA23" s="126"/>
      <c r="AB23" s="126"/>
      <c r="AC23" s="33" t="s">
        <v>1474</v>
      </c>
      <c r="AD23" s="34">
        <f>SUMIF(표4[잉크명],표5[[#This Row],[잉크]],표4[월])</f>
        <v>0</v>
      </c>
      <c r="AE23" s="126">
        <f>SUMIF(표4[잉크명],표5[[#This Row],[잉크]],표4[월-3층])</f>
        <v>0</v>
      </c>
      <c r="AF23" s="126">
        <f>SUMIF(표4[잉크명],표5[[#This Row],[잉크]],표4[월-1층])</f>
        <v>0</v>
      </c>
      <c r="AG23" s="34">
        <f>SUMIF(표4[잉크명],표5[[#This Row],[잉크]],표4[화])</f>
        <v>0</v>
      </c>
      <c r="AH23" s="126">
        <f>SUMIF(표4[잉크명],표5[[#This Row],[잉크]],표4[화-3층])</f>
        <v>0</v>
      </c>
      <c r="AI23" s="126">
        <f>SUMIF(표4[잉크명],표5[[#This Row],[잉크]],표4[화-1층])</f>
        <v>0</v>
      </c>
      <c r="AJ23" s="34">
        <f>SUMIF(표4[잉크명],표5[[#This Row],[잉크]],표4[수])</f>
        <v>0</v>
      </c>
      <c r="AK23" s="126">
        <f>SUMIF(표4[잉크명],표5[[#This Row],[잉크]],표4[수-3층])</f>
        <v>0</v>
      </c>
      <c r="AL23" s="126">
        <f>SUMIF(표4[잉크명],표5[[#This Row],[잉크]],표4[수-1층])</f>
        <v>0</v>
      </c>
      <c r="AM23" s="34">
        <f>SUMIF(표4[잉크명],표5[[#This Row],[잉크]],표4[목])</f>
        <v>0</v>
      </c>
      <c r="AN23" s="126">
        <f>SUMIF(표4[잉크명],표5[[#This Row],[잉크]],표4[목-3층])</f>
        <v>0</v>
      </c>
      <c r="AO23" s="126">
        <f>SUMIF(표4[잉크명],표5[[#This Row],[잉크]],표4[목-1층])</f>
        <v>0</v>
      </c>
      <c r="AP23" s="34">
        <f>SUMIF(표4[잉크명],표5[[#This Row],[잉크]],표4[금])</f>
        <v>0</v>
      </c>
      <c r="AQ23" s="126">
        <f>SUMIF(표4[잉크명],표5[[#This Row],[잉크]],표4[금-3층])</f>
        <v>0</v>
      </c>
      <c r="AR23" s="126">
        <f>SUMIF(표4[잉크명],표5[[#This Row],[잉크]],표4[금-1층])</f>
        <v>0</v>
      </c>
      <c r="AS23" s="34">
        <f>SUMIF(표4[잉크명],표5[[#This Row],[잉크]],표4[토])</f>
        <v>0</v>
      </c>
      <c r="AT23" s="126">
        <f>SUMIF(표4[잉크명],표5[[#This Row],[잉크]],표4[토-3층])</f>
        <v>0</v>
      </c>
      <c r="AU23" s="126">
        <f>SUMIF(표4[잉크명],표5[[#This Row],[잉크]],표4[토-1층])</f>
        <v>0</v>
      </c>
      <c r="AV23" s="34">
        <f>SUMIF(표4[잉크명],표5[[#This Row],[잉크]],표4[일])</f>
        <v>0</v>
      </c>
      <c r="AW23" s="126">
        <f>SUMIF(표4[잉크명],표5[[#This Row],[잉크]],표4[일-3층])</f>
        <v>0</v>
      </c>
      <c r="AX23" s="126">
        <f>SUMIF(표4[잉크명],표5[[#This Row],[잉크]],표4[일-1층])</f>
        <v>0</v>
      </c>
      <c r="AY23" s="34">
        <f>SUMIF(표4[잉크명],표5[[#This Row],[잉크]],표4[차주 월])</f>
        <v>0</v>
      </c>
      <c r="AZ23" s="34">
        <f>SUM(표5[[#This Row],[월]:[차주 월]])</f>
        <v>0</v>
      </c>
    </row>
    <row r="24" spans="1:52" x14ac:dyDescent="0.3">
      <c r="B24" s="56" t="s">
        <v>47</v>
      </c>
      <c r="C24" s="56"/>
      <c r="D24" s="56" t="s">
        <v>29</v>
      </c>
      <c r="E24" s="34">
        <f>COUNTIF(사출계획!$E$62:$F$110,표4[[#This Row],[제품명]])</f>
        <v>0</v>
      </c>
      <c r="F24" s="126">
        <f>COUNTIF(사출계획!$E$62:$F$87,표4[[#This Row],[제품명]])</f>
        <v>0</v>
      </c>
      <c r="G24" s="126">
        <f>COUNTIF(사출계획!$E$88:$F$110,표4[[#This Row],[제품명]])</f>
        <v>0</v>
      </c>
      <c r="H24" s="34">
        <f>COUNTIF(사출계획!$G$62:$H$110,표4[[#This Row],[제품명]])</f>
        <v>0</v>
      </c>
      <c r="I24" s="122">
        <f>COUNTIF(사출계획!$G$62:$H$87,표4[[#This Row],[제품명]])</f>
        <v>0</v>
      </c>
      <c r="J24" s="122">
        <f>COUNTIF(사출계획!$G$88:$H$110,표4[[#This Row],[제품명]])</f>
        <v>0</v>
      </c>
      <c r="K24" s="34">
        <f>COUNTIF(사출계획!$I$62:$J$110,표4[[#This Row],[제품명]])</f>
        <v>0</v>
      </c>
      <c r="L24" s="126">
        <f>COUNTIF(사출계획!$I$62:$J$87,표4[[#This Row],[제품명]])</f>
        <v>0</v>
      </c>
      <c r="M24" s="126">
        <f>COUNTIF(사출계획!$I$88:$J$110,표4[[#This Row],[제품명]])</f>
        <v>0</v>
      </c>
      <c r="N24" s="34">
        <f>COUNTIF(사출계획!$K$62:$L$110,표4[[#This Row],[제품명]])</f>
        <v>0</v>
      </c>
      <c r="O24" s="126">
        <f>COUNTIF(사출계획!$K$62:$L$87,표4[[#This Row],[제품명]])</f>
        <v>0</v>
      </c>
      <c r="P24" s="126">
        <f>COUNTIF(사출계획!$K$88:$L$110,표4[[#This Row],[제품명]])</f>
        <v>0</v>
      </c>
      <c r="Q24" s="34">
        <f>COUNTIF(사출계획!$M$62:$N$110,표4[[#This Row],[제품명]])</f>
        <v>0</v>
      </c>
      <c r="R24" s="126">
        <f>COUNTIF(사출계획!$M$62:$N$87,표4[[#This Row],[제품명]])</f>
        <v>0</v>
      </c>
      <c r="S24" s="126">
        <f>COUNTIF(사출계획!$M$88:$N$110,표4[[#This Row],[제품명]])</f>
        <v>0</v>
      </c>
      <c r="T24" s="34">
        <f>COUNTIF(사출계획!$O$62:$P$110,표4[[#This Row],[제품명]])</f>
        <v>0</v>
      </c>
      <c r="U24" s="126">
        <f>COUNTIF(사출계획!$O$62:$P$87,표4[[#This Row],[제품명]])</f>
        <v>0</v>
      </c>
      <c r="V24" s="126">
        <f>COUNTIF(사출계획!$O$88:$P$110,표4[[#This Row],[제품명]])</f>
        <v>0</v>
      </c>
      <c r="W24" s="34">
        <f>COUNTIF(사출계획!$Q$62:$R$110,표4[[#This Row],[제품명]])</f>
        <v>0</v>
      </c>
      <c r="X24" s="126">
        <f>COUNTIF(사출계획!$Q$62:$R$87,표4[[#This Row],[제품명]])</f>
        <v>0</v>
      </c>
      <c r="Y24" s="126">
        <f>COUNTIF(사출계획!$Q$88:$R$110,표4[[#This Row],[제품명]])</f>
        <v>0</v>
      </c>
      <c r="Z24" s="34">
        <f>COUNTIF(사출계획!$S$62:$T$110,표4[[#This Row],[제품명]])</f>
        <v>0</v>
      </c>
      <c r="AA24" s="126"/>
      <c r="AB24" s="126"/>
      <c r="AC24" s="217" t="s">
        <v>901</v>
      </c>
      <c r="AD24" s="54">
        <f>SUMIF(표4[잉크명],표5[[#This Row],[잉크]],표4[월])</f>
        <v>0</v>
      </c>
      <c r="AE24" s="126">
        <f>SUMIF(표4[잉크명],표5[[#This Row],[잉크]],표4[월-3층])</f>
        <v>0</v>
      </c>
      <c r="AF24" s="126">
        <f>SUMIF(표4[잉크명],표5[[#This Row],[잉크]],표4[월-1층])</f>
        <v>0</v>
      </c>
      <c r="AG24" s="54">
        <f>SUMIF(표4[잉크명],표5[[#This Row],[잉크]],표4[화])</f>
        <v>0</v>
      </c>
      <c r="AH24" s="126">
        <f>SUMIF(표4[잉크명],표5[[#This Row],[잉크]],표4[화-3층])</f>
        <v>0</v>
      </c>
      <c r="AI24" s="126">
        <f>SUMIF(표4[잉크명],표5[[#This Row],[잉크]],표4[화-1층])</f>
        <v>0</v>
      </c>
      <c r="AJ24" s="54">
        <f>SUMIF(표4[잉크명],표5[[#This Row],[잉크]],표4[수])</f>
        <v>0</v>
      </c>
      <c r="AK24" s="126">
        <f>SUMIF(표4[잉크명],표5[[#This Row],[잉크]],표4[수-3층])</f>
        <v>0</v>
      </c>
      <c r="AL24" s="126">
        <f>SUMIF(표4[잉크명],표5[[#This Row],[잉크]],표4[수-1층])</f>
        <v>0</v>
      </c>
      <c r="AM24" s="54">
        <f>SUMIF(표4[잉크명],표5[[#This Row],[잉크]],표4[목])</f>
        <v>0</v>
      </c>
      <c r="AN24" s="126">
        <f>SUMIF(표4[잉크명],표5[[#This Row],[잉크]],표4[목-3층])</f>
        <v>0</v>
      </c>
      <c r="AO24" s="126">
        <f>SUMIF(표4[잉크명],표5[[#This Row],[잉크]],표4[목-1층])</f>
        <v>0</v>
      </c>
      <c r="AP24" s="54">
        <f>SUMIF(표4[잉크명],표5[[#This Row],[잉크]],표4[금])</f>
        <v>0</v>
      </c>
      <c r="AQ24" s="126">
        <f>SUMIF(표4[잉크명],표5[[#This Row],[잉크]],표4[금-3층])</f>
        <v>0</v>
      </c>
      <c r="AR24" s="126">
        <f>SUMIF(표4[잉크명],표5[[#This Row],[잉크]],표4[금-1층])</f>
        <v>0</v>
      </c>
      <c r="AS24" s="54">
        <f>SUMIF(표4[잉크명],표5[[#This Row],[잉크]],표4[토])</f>
        <v>0</v>
      </c>
      <c r="AT24" s="126">
        <f>SUMIF(표4[잉크명],표5[[#This Row],[잉크]],표4[토-3층])</f>
        <v>0</v>
      </c>
      <c r="AU24" s="126">
        <f>SUMIF(표4[잉크명],표5[[#This Row],[잉크]],표4[토-1층])</f>
        <v>0</v>
      </c>
      <c r="AV24" s="54">
        <f>SUMIF(표4[잉크명],표5[[#This Row],[잉크]],표4[일])</f>
        <v>0</v>
      </c>
      <c r="AW24" s="126">
        <f>SUMIF(표4[잉크명],표5[[#This Row],[잉크]],표4[일-3층])</f>
        <v>0</v>
      </c>
      <c r="AX24" s="126">
        <f>SUMIF(표4[잉크명],표5[[#This Row],[잉크]],표4[일-1층])</f>
        <v>0</v>
      </c>
      <c r="AY24" s="54">
        <f>SUMIF(표4[잉크명],표5[[#This Row],[잉크]],표4[차주 월])</f>
        <v>0</v>
      </c>
      <c r="AZ24" s="54">
        <f>SUM(표5[[#This Row],[월]:[차주 월]])</f>
        <v>0</v>
      </c>
    </row>
    <row r="25" spans="1:52" x14ac:dyDescent="0.3">
      <c r="A25" t="s">
        <v>4527</v>
      </c>
      <c r="B25" s="56" t="s">
        <v>1448</v>
      </c>
      <c r="C25" s="292" t="s">
        <v>2720</v>
      </c>
      <c r="D25" s="56" t="s">
        <v>223</v>
      </c>
      <c r="E25" s="34">
        <f>COUNTIF(사출계획!$E$62:$F$110,표4[[#This Row],[제품명]])</f>
        <v>0</v>
      </c>
      <c r="F25" s="126">
        <f>COUNTIF(사출계획!$E$62:$F$87,표4[[#This Row],[제품명]])</f>
        <v>0</v>
      </c>
      <c r="G25" s="126">
        <f>COUNTIF(사출계획!$E$88:$F$110,표4[[#This Row],[제품명]])</f>
        <v>0</v>
      </c>
      <c r="H25" s="34">
        <f>COUNTIF(사출계획!$G$62:$H$110,표4[[#This Row],[제품명]])</f>
        <v>0</v>
      </c>
      <c r="I25" s="122">
        <f>COUNTIF(사출계획!$G$62:$H$87,표4[[#This Row],[제품명]])</f>
        <v>0</v>
      </c>
      <c r="J25" s="122">
        <f>COUNTIF(사출계획!$G$88:$H$110,표4[[#This Row],[제품명]])</f>
        <v>0</v>
      </c>
      <c r="K25" s="34">
        <f>COUNTIF(사출계획!$I$62:$J$110,표4[[#This Row],[제품명]])</f>
        <v>0</v>
      </c>
      <c r="L25" s="126">
        <f>COUNTIF(사출계획!$I$62:$J$87,표4[[#This Row],[제품명]])</f>
        <v>0</v>
      </c>
      <c r="M25" s="126">
        <f>COUNTIF(사출계획!$I$88:$J$110,표4[[#This Row],[제품명]])</f>
        <v>0</v>
      </c>
      <c r="N25" s="34">
        <f>COUNTIF(사출계획!$K$62:$L$110,표4[[#This Row],[제품명]])</f>
        <v>0</v>
      </c>
      <c r="O25" s="126">
        <f>COUNTIF(사출계획!$K$62:$L$87,표4[[#This Row],[제품명]])</f>
        <v>0</v>
      </c>
      <c r="P25" s="126">
        <f>COUNTIF(사출계획!$K$88:$L$110,표4[[#This Row],[제품명]])</f>
        <v>0</v>
      </c>
      <c r="Q25" s="34">
        <f>COUNTIF(사출계획!$M$62:$N$110,표4[[#This Row],[제품명]])</f>
        <v>0</v>
      </c>
      <c r="R25" s="126">
        <f>COUNTIF(사출계획!$M$62:$N$87,표4[[#This Row],[제품명]])</f>
        <v>0</v>
      </c>
      <c r="S25" s="126">
        <f>COUNTIF(사출계획!$M$88:$N$110,표4[[#This Row],[제품명]])</f>
        <v>0</v>
      </c>
      <c r="T25" s="34">
        <f>COUNTIF(사출계획!$O$62:$P$110,표4[[#This Row],[제품명]])</f>
        <v>0</v>
      </c>
      <c r="U25" s="126">
        <f>COUNTIF(사출계획!$O$62:$P$87,표4[[#This Row],[제품명]])</f>
        <v>0</v>
      </c>
      <c r="V25" s="126">
        <f>COUNTIF(사출계획!$O$88:$P$110,표4[[#This Row],[제품명]])</f>
        <v>0</v>
      </c>
      <c r="W25" s="34">
        <f>COUNTIF(사출계획!$Q$62:$R$110,표4[[#This Row],[제품명]])</f>
        <v>0</v>
      </c>
      <c r="X25" s="126">
        <f>COUNTIF(사출계획!$Q$62:$R$87,표4[[#This Row],[제품명]])</f>
        <v>0</v>
      </c>
      <c r="Y25" s="126">
        <f>COUNTIF(사출계획!$Q$88:$R$110,표4[[#This Row],[제품명]])</f>
        <v>0</v>
      </c>
      <c r="Z25" s="34">
        <f>COUNTIF(사출계획!$S$62:$T$110,표4[[#This Row],[제품명]])</f>
        <v>0</v>
      </c>
      <c r="AA25" s="126"/>
      <c r="AB25" s="126"/>
      <c r="AC25" s="217" t="s">
        <v>1589</v>
      </c>
      <c r="AD25" s="54">
        <f>SUMIF(표4[잉크명],표5[[#This Row],[잉크]],표4[월])</f>
        <v>0</v>
      </c>
      <c r="AE25" s="126">
        <f>SUMIF(표4[잉크명],표5[[#This Row],[잉크]],표4[월-3층])</f>
        <v>0</v>
      </c>
      <c r="AF25" s="126">
        <f>SUMIF(표4[잉크명],표5[[#This Row],[잉크]],표4[월-1층])</f>
        <v>0</v>
      </c>
      <c r="AG25" s="54">
        <f>SUMIF(표4[잉크명],표5[[#This Row],[잉크]],표4[화])</f>
        <v>0</v>
      </c>
      <c r="AH25" s="126">
        <f>SUMIF(표4[잉크명],표5[[#This Row],[잉크]],표4[화-3층])</f>
        <v>0</v>
      </c>
      <c r="AI25" s="126">
        <f>SUMIF(표4[잉크명],표5[[#This Row],[잉크]],표4[화-1층])</f>
        <v>0</v>
      </c>
      <c r="AJ25" s="54">
        <f>SUMIF(표4[잉크명],표5[[#This Row],[잉크]],표4[수])</f>
        <v>0</v>
      </c>
      <c r="AK25" s="126">
        <f>SUMIF(표4[잉크명],표5[[#This Row],[잉크]],표4[수-3층])</f>
        <v>0</v>
      </c>
      <c r="AL25" s="126">
        <f>SUMIF(표4[잉크명],표5[[#This Row],[잉크]],표4[수-1층])</f>
        <v>0</v>
      </c>
      <c r="AM25" s="54">
        <f>SUMIF(표4[잉크명],표5[[#This Row],[잉크]],표4[목])</f>
        <v>0</v>
      </c>
      <c r="AN25" s="126">
        <f>SUMIF(표4[잉크명],표5[[#This Row],[잉크]],표4[목-3층])</f>
        <v>0</v>
      </c>
      <c r="AO25" s="126">
        <f>SUMIF(표4[잉크명],표5[[#This Row],[잉크]],표4[목-1층])</f>
        <v>0</v>
      </c>
      <c r="AP25" s="54">
        <f>SUMIF(표4[잉크명],표5[[#This Row],[잉크]],표4[금])</f>
        <v>0</v>
      </c>
      <c r="AQ25" s="126">
        <f>SUMIF(표4[잉크명],표5[[#This Row],[잉크]],표4[금-3층])</f>
        <v>0</v>
      </c>
      <c r="AR25" s="126">
        <f>SUMIF(표4[잉크명],표5[[#This Row],[잉크]],표4[금-1층])</f>
        <v>0</v>
      </c>
      <c r="AS25" s="54">
        <f>SUMIF(표4[잉크명],표5[[#This Row],[잉크]],표4[토])</f>
        <v>0</v>
      </c>
      <c r="AT25" s="126">
        <f>SUMIF(표4[잉크명],표5[[#This Row],[잉크]],표4[토-3층])</f>
        <v>0</v>
      </c>
      <c r="AU25" s="126">
        <f>SUMIF(표4[잉크명],표5[[#This Row],[잉크]],표4[토-1층])</f>
        <v>0</v>
      </c>
      <c r="AV25" s="54">
        <f>SUMIF(표4[잉크명],표5[[#This Row],[잉크]],표4[일])</f>
        <v>0</v>
      </c>
      <c r="AW25" s="126">
        <f>SUMIF(표4[잉크명],표5[[#This Row],[잉크]],표4[일-3층])</f>
        <v>0</v>
      </c>
      <c r="AX25" s="126">
        <f>SUMIF(표4[잉크명],표5[[#This Row],[잉크]],표4[일-1층])</f>
        <v>0</v>
      </c>
      <c r="AY25" s="54">
        <f>SUMIF(표4[잉크명],표5[[#This Row],[잉크]],표4[차주 월])</f>
        <v>0</v>
      </c>
      <c r="AZ25" s="54">
        <f>SUM(표5[[#This Row],[월]:[차주 월]])</f>
        <v>0</v>
      </c>
    </row>
    <row r="26" spans="1:52" x14ac:dyDescent="0.3">
      <c r="B26" s="56" t="s">
        <v>1448</v>
      </c>
      <c r="C26" s="292" t="s">
        <v>2721</v>
      </c>
      <c r="D26" s="56" t="s">
        <v>31</v>
      </c>
      <c r="E26" s="34">
        <f>COUNTIF(사출계획!$E$62:$F$110,표4[[#This Row],[제품명]])</f>
        <v>0</v>
      </c>
      <c r="F26" s="126">
        <f>COUNTIF(사출계획!$E$62:$F$87,표4[[#This Row],[제품명]])</f>
        <v>0</v>
      </c>
      <c r="G26" s="126">
        <f>COUNTIF(사출계획!$E$88:$F$110,표4[[#This Row],[제품명]])</f>
        <v>0</v>
      </c>
      <c r="H26" s="34">
        <f>COUNTIF(사출계획!$G$62:$H$110,표4[[#This Row],[제품명]])</f>
        <v>0</v>
      </c>
      <c r="I26" s="122">
        <f>COUNTIF(사출계획!$G$62:$H$87,표4[[#This Row],[제품명]])</f>
        <v>0</v>
      </c>
      <c r="J26" s="122">
        <f>COUNTIF(사출계획!$G$88:$H$110,표4[[#This Row],[제품명]])</f>
        <v>0</v>
      </c>
      <c r="K26" s="34">
        <f>COUNTIF(사출계획!$I$62:$J$110,표4[[#This Row],[제품명]])</f>
        <v>0</v>
      </c>
      <c r="L26" s="126">
        <f>COUNTIF(사출계획!$I$62:$J$87,표4[[#This Row],[제품명]])</f>
        <v>0</v>
      </c>
      <c r="M26" s="126">
        <f>COUNTIF(사출계획!$I$88:$J$110,표4[[#This Row],[제품명]])</f>
        <v>0</v>
      </c>
      <c r="N26" s="34">
        <f>COUNTIF(사출계획!$K$62:$L$110,표4[[#This Row],[제품명]])</f>
        <v>0</v>
      </c>
      <c r="O26" s="126">
        <f>COUNTIF(사출계획!$K$62:$L$87,표4[[#This Row],[제품명]])</f>
        <v>0</v>
      </c>
      <c r="P26" s="126">
        <f>COUNTIF(사출계획!$K$88:$L$110,표4[[#This Row],[제품명]])</f>
        <v>0</v>
      </c>
      <c r="Q26" s="34">
        <f>COUNTIF(사출계획!$M$62:$N$110,표4[[#This Row],[제품명]])</f>
        <v>0</v>
      </c>
      <c r="R26" s="126">
        <f>COUNTIF(사출계획!$M$62:$N$87,표4[[#This Row],[제품명]])</f>
        <v>0</v>
      </c>
      <c r="S26" s="126">
        <f>COUNTIF(사출계획!$M$88:$N$110,표4[[#This Row],[제품명]])</f>
        <v>0</v>
      </c>
      <c r="T26" s="34">
        <f>COUNTIF(사출계획!$O$62:$P$110,표4[[#This Row],[제품명]])</f>
        <v>0</v>
      </c>
      <c r="U26" s="126">
        <f>COUNTIF(사출계획!$O$62:$P$87,표4[[#This Row],[제품명]])</f>
        <v>0</v>
      </c>
      <c r="V26" s="126">
        <f>COUNTIF(사출계획!$O$88:$P$110,표4[[#This Row],[제품명]])</f>
        <v>0</v>
      </c>
      <c r="W26" s="34">
        <f>COUNTIF(사출계획!$Q$62:$R$110,표4[[#This Row],[제품명]])</f>
        <v>0</v>
      </c>
      <c r="X26" s="126">
        <f>COUNTIF(사출계획!$Q$62:$R$87,표4[[#This Row],[제품명]])</f>
        <v>0</v>
      </c>
      <c r="Y26" s="126">
        <f>COUNTIF(사출계획!$Q$88:$R$110,표4[[#This Row],[제품명]])</f>
        <v>0</v>
      </c>
      <c r="Z26" s="34">
        <f>COUNTIF(사출계획!$S$62:$T$110,표4[[#This Row],[제품명]])</f>
        <v>0</v>
      </c>
      <c r="AA26" s="126"/>
      <c r="AB26" s="126"/>
      <c r="AC26" s="217" t="s">
        <v>602</v>
      </c>
      <c r="AD26" s="54">
        <f>SUMIF(표4[잉크명],표5[[#This Row],[잉크]],표4[월])</f>
        <v>0</v>
      </c>
      <c r="AE26" s="126">
        <f>SUMIF(표4[잉크명],표5[[#This Row],[잉크]],표4[월-3층])</f>
        <v>0</v>
      </c>
      <c r="AF26" s="126">
        <f>SUMIF(표4[잉크명],표5[[#This Row],[잉크]],표4[월-1층])</f>
        <v>0</v>
      </c>
      <c r="AG26" s="54">
        <f>SUMIF(표4[잉크명],표5[[#This Row],[잉크]],표4[화])</f>
        <v>0</v>
      </c>
      <c r="AH26" s="126">
        <f>SUMIF(표4[잉크명],표5[[#This Row],[잉크]],표4[화-3층])</f>
        <v>0</v>
      </c>
      <c r="AI26" s="126">
        <f>SUMIF(표4[잉크명],표5[[#This Row],[잉크]],표4[화-1층])</f>
        <v>0</v>
      </c>
      <c r="AJ26" s="54">
        <f>SUMIF(표4[잉크명],표5[[#This Row],[잉크]],표4[수])</f>
        <v>0</v>
      </c>
      <c r="AK26" s="126">
        <f>SUMIF(표4[잉크명],표5[[#This Row],[잉크]],표4[수-3층])</f>
        <v>0</v>
      </c>
      <c r="AL26" s="126">
        <f>SUMIF(표4[잉크명],표5[[#This Row],[잉크]],표4[수-1층])</f>
        <v>0</v>
      </c>
      <c r="AM26" s="54">
        <f>SUMIF(표4[잉크명],표5[[#This Row],[잉크]],표4[목])</f>
        <v>0</v>
      </c>
      <c r="AN26" s="126">
        <f>SUMIF(표4[잉크명],표5[[#This Row],[잉크]],표4[목-3층])</f>
        <v>0</v>
      </c>
      <c r="AO26" s="126">
        <f>SUMIF(표4[잉크명],표5[[#This Row],[잉크]],표4[목-1층])</f>
        <v>0</v>
      </c>
      <c r="AP26" s="54">
        <f>SUMIF(표4[잉크명],표5[[#This Row],[잉크]],표4[금])</f>
        <v>0</v>
      </c>
      <c r="AQ26" s="126">
        <f>SUMIF(표4[잉크명],표5[[#This Row],[잉크]],표4[금-3층])</f>
        <v>0</v>
      </c>
      <c r="AR26" s="126">
        <f>SUMIF(표4[잉크명],표5[[#This Row],[잉크]],표4[금-1층])</f>
        <v>0</v>
      </c>
      <c r="AS26" s="54">
        <f>SUMIF(표4[잉크명],표5[[#This Row],[잉크]],표4[토])</f>
        <v>0</v>
      </c>
      <c r="AT26" s="126">
        <f>SUMIF(표4[잉크명],표5[[#This Row],[잉크]],표4[토-3층])</f>
        <v>0</v>
      </c>
      <c r="AU26" s="126">
        <f>SUMIF(표4[잉크명],표5[[#This Row],[잉크]],표4[토-1층])</f>
        <v>0</v>
      </c>
      <c r="AV26" s="54">
        <f>SUMIF(표4[잉크명],표5[[#This Row],[잉크]],표4[일])</f>
        <v>0</v>
      </c>
      <c r="AW26" s="126">
        <f>SUMIF(표4[잉크명],표5[[#This Row],[잉크]],표4[일-3층])</f>
        <v>0</v>
      </c>
      <c r="AX26" s="126">
        <f>SUMIF(표4[잉크명],표5[[#This Row],[잉크]],표4[일-1층])</f>
        <v>0</v>
      </c>
      <c r="AY26" s="54">
        <f>SUMIF(표4[잉크명],표5[[#This Row],[잉크]],표4[차주 월])</f>
        <v>0</v>
      </c>
      <c r="AZ26" s="54">
        <f>SUM(표5[[#This Row],[월]:[차주 월]])</f>
        <v>0</v>
      </c>
    </row>
    <row r="27" spans="1:52" x14ac:dyDescent="0.3">
      <c r="B27" s="56" t="s">
        <v>48</v>
      </c>
      <c r="C27" s="56"/>
      <c r="D27" s="56" t="s">
        <v>44</v>
      </c>
      <c r="E27" s="34">
        <f>COUNTIF(사출계획!$E$62:$F$110,표4[[#This Row],[제품명]])</f>
        <v>0</v>
      </c>
      <c r="F27" s="126">
        <f>COUNTIF(사출계획!$E$62:$F$87,표4[[#This Row],[제품명]])</f>
        <v>0</v>
      </c>
      <c r="G27" s="126">
        <f>COUNTIF(사출계획!$E$88:$F$110,표4[[#This Row],[제품명]])</f>
        <v>0</v>
      </c>
      <c r="H27" s="34">
        <f>COUNTIF(사출계획!$G$62:$H$110,표4[[#This Row],[제품명]])</f>
        <v>0</v>
      </c>
      <c r="I27" s="122">
        <f>COUNTIF(사출계획!$G$62:$H$87,표4[[#This Row],[제품명]])</f>
        <v>0</v>
      </c>
      <c r="J27" s="122">
        <f>COUNTIF(사출계획!$G$88:$H$110,표4[[#This Row],[제품명]])</f>
        <v>0</v>
      </c>
      <c r="K27" s="34">
        <f>COUNTIF(사출계획!$I$62:$J$110,표4[[#This Row],[제품명]])</f>
        <v>0</v>
      </c>
      <c r="L27" s="126">
        <f>COUNTIF(사출계획!$I$62:$J$87,표4[[#This Row],[제품명]])</f>
        <v>0</v>
      </c>
      <c r="M27" s="126">
        <f>COUNTIF(사출계획!$I$88:$J$110,표4[[#This Row],[제품명]])</f>
        <v>0</v>
      </c>
      <c r="N27" s="34">
        <f>COUNTIF(사출계획!$K$62:$L$110,표4[[#This Row],[제품명]])</f>
        <v>0</v>
      </c>
      <c r="O27" s="126">
        <f>COUNTIF(사출계획!$K$62:$L$87,표4[[#This Row],[제품명]])</f>
        <v>0</v>
      </c>
      <c r="P27" s="126">
        <f>COUNTIF(사출계획!$K$88:$L$110,표4[[#This Row],[제품명]])</f>
        <v>0</v>
      </c>
      <c r="Q27" s="34">
        <f>COUNTIF(사출계획!$M$62:$N$110,표4[[#This Row],[제품명]])</f>
        <v>0</v>
      </c>
      <c r="R27" s="126">
        <f>COUNTIF(사출계획!$M$62:$N$87,표4[[#This Row],[제품명]])</f>
        <v>0</v>
      </c>
      <c r="S27" s="126">
        <f>COUNTIF(사출계획!$M$88:$N$110,표4[[#This Row],[제품명]])</f>
        <v>0</v>
      </c>
      <c r="T27" s="34">
        <f>COUNTIF(사출계획!$O$62:$P$110,표4[[#This Row],[제품명]])</f>
        <v>0</v>
      </c>
      <c r="U27" s="126">
        <f>COUNTIF(사출계획!$O$62:$P$87,표4[[#This Row],[제품명]])</f>
        <v>0</v>
      </c>
      <c r="V27" s="126">
        <f>COUNTIF(사출계획!$O$88:$P$110,표4[[#This Row],[제품명]])</f>
        <v>0</v>
      </c>
      <c r="W27" s="34">
        <f>COUNTIF(사출계획!$Q$62:$R$110,표4[[#This Row],[제품명]])</f>
        <v>0</v>
      </c>
      <c r="X27" s="126">
        <f>COUNTIF(사출계획!$Q$62:$R$87,표4[[#This Row],[제품명]])</f>
        <v>0</v>
      </c>
      <c r="Y27" s="126">
        <f>COUNTIF(사출계획!$Q$88:$R$110,표4[[#This Row],[제품명]])</f>
        <v>0</v>
      </c>
      <c r="Z27" s="34">
        <f>COUNTIF(사출계획!$S$62:$T$110,표4[[#This Row],[제품명]])</f>
        <v>0</v>
      </c>
      <c r="AA27" s="126"/>
      <c r="AB27" s="126"/>
      <c r="AC27" s="217" t="s">
        <v>561</v>
      </c>
      <c r="AD27" s="54">
        <f>SUMIF(표4[잉크명],표5[[#This Row],[잉크]],표4[월])</f>
        <v>1</v>
      </c>
      <c r="AE27" s="126">
        <f>SUMIF(표4[잉크명],표5[[#This Row],[잉크]],표4[월-3층])</f>
        <v>1</v>
      </c>
      <c r="AF27" s="126">
        <f>SUMIF(표4[잉크명],표5[[#This Row],[잉크]],표4[월-1층])</f>
        <v>0</v>
      </c>
      <c r="AG27" s="54">
        <f>SUMIF(표4[잉크명],표5[[#This Row],[잉크]],표4[화])</f>
        <v>0</v>
      </c>
      <c r="AH27" s="126">
        <f>SUMIF(표4[잉크명],표5[[#This Row],[잉크]],표4[화-3층])</f>
        <v>0</v>
      </c>
      <c r="AI27" s="126">
        <f>SUMIF(표4[잉크명],표5[[#This Row],[잉크]],표4[화-1층])</f>
        <v>0</v>
      </c>
      <c r="AJ27" s="54">
        <f>SUMIF(표4[잉크명],표5[[#This Row],[잉크]],표4[수])</f>
        <v>0</v>
      </c>
      <c r="AK27" s="126">
        <f>SUMIF(표4[잉크명],표5[[#This Row],[잉크]],표4[수-3층])</f>
        <v>0</v>
      </c>
      <c r="AL27" s="126">
        <f>SUMIF(표4[잉크명],표5[[#This Row],[잉크]],표4[수-1층])</f>
        <v>0</v>
      </c>
      <c r="AM27" s="54">
        <f>SUMIF(표4[잉크명],표5[[#This Row],[잉크]],표4[목])</f>
        <v>0</v>
      </c>
      <c r="AN27" s="126">
        <f>SUMIF(표4[잉크명],표5[[#This Row],[잉크]],표4[목-3층])</f>
        <v>0</v>
      </c>
      <c r="AO27" s="126">
        <f>SUMIF(표4[잉크명],표5[[#This Row],[잉크]],표4[목-1층])</f>
        <v>0</v>
      </c>
      <c r="AP27" s="54">
        <f>SUMIF(표4[잉크명],표5[[#This Row],[잉크]],표4[금])</f>
        <v>0</v>
      </c>
      <c r="AQ27" s="126">
        <f>SUMIF(표4[잉크명],표5[[#This Row],[잉크]],표4[금-3층])</f>
        <v>0</v>
      </c>
      <c r="AR27" s="126">
        <f>SUMIF(표4[잉크명],표5[[#This Row],[잉크]],표4[금-1층])</f>
        <v>0</v>
      </c>
      <c r="AS27" s="54">
        <f>SUMIF(표4[잉크명],표5[[#This Row],[잉크]],표4[토])</f>
        <v>0</v>
      </c>
      <c r="AT27" s="126">
        <f>SUMIF(표4[잉크명],표5[[#This Row],[잉크]],표4[토-3층])</f>
        <v>0</v>
      </c>
      <c r="AU27" s="126">
        <f>SUMIF(표4[잉크명],표5[[#This Row],[잉크]],표4[토-1층])</f>
        <v>0</v>
      </c>
      <c r="AV27" s="54">
        <f>SUMIF(표4[잉크명],표5[[#This Row],[잉크]],표4[일])</f>
        <v>0</v>
      </c>
      <c r="AW27" s="126">
        <f>SUMIF(표4[잉크명],표5[[#This Row],[잉크]],표4[일-3층])</f>
        <v>0</v>
      </c>
      <c r="AX27" s="126">
        <f>SUMIF(표4[잉크명],표5[[#This Row],[잉크]],표4[일-1층])</f>
        <v>0</v>
      </c>
      <c r="AY27" s="54">
        <f>SUMIF(표4[잉크명],표5[[#This Row],[잉크]],표4[차주 월])</f>
        <v>0</v>
      </c>
      <c r="AZ27" s="54">
        <f>SUM(표5[[#This Row],[월]:[차주 월]])</f>
        <v>2</v>
      </c>
    </row>
    <row r="28" spans="1:52" x14ac:dyDescent="0.3">
      <c r="B28" s="56" t="s">
        <v>48</v>
      </c>
      <c r="C28" s="56"/>
      <c r="D28" s="56" t="s">
        <v>30</v>
      </c>
      <c r="E28" s="34">
        <f>COUNTIF(사출계획!$E$62:$F$110,표4[[#This Row],[제품명]])</f>
        <v>0</v>
      </c>
      <c r="F28" s="126">
        <f>COUNTIF(사출계획!$E$62:$F$87,표4[[#This Row],[제품명]])</f>
        <v>0</v>
      </c>
      <c r="G28" s="126">
        <f>COUNTIF(사출계획!$E$88:$F$110,표4[[#This Row],[제품명]])</f>
        <v>0</v>
      </c>
      <c r="H28" s="34">
        <f>COUNTIF(사출계획!$G$62:$H$110,표4[[#This Row],[제품명]])</f>
        <v>0</v>
      </c>
      <c r="I28" s="122">
        <f>COUNTIF(사출계획!$G$62:$H$87,표4[[#This Row],[제품명]])</f>
        <v>0</v>
      </c>
      <c r="J28" s="122">
        <f>COUNTIF(사출계획!$G$88:$H$110,표4[[#This Row],[제품명]])</f>
        <v>0</v>
      </c>
      <c r="K28" s="34">
        <f>COUNTIF(사출계획!$I$62:$J$110,표4[[#This Row],[제품명]])</f>
        <v>0</v>
      </c>
      <c r="L28" s="126">
        <f>COUNTIF(사출계획!$I$62:$J$87,표4[[#This Row],[제품명]])</f>
        <v>0</v>
      </c>
      <c r="M28" s="126">
        <f>COUNTIF(사출계획!$I$88:$J$110,표4[[#This Row],[제품명]])</f>
        <v>0</v>
      </c>
      <c r="N28" s="34">
        <f>COUNTIF(사출계획!$K$62:$L$110,표4[[#This Row],[제품명]])</f>
        <v>0</v>
      </c>
      <c r="O28" s="126">
        <f>COUNTIF(사출계획!$K$62:$L$87,표4[[#This Row],[제품명]])</f>
        <v>0</v>
      </c>
      <c r="P28" s="126">
        <f>COUNTIF(사출계획!$K$88:$L$110,표4[[#This Row],[제품명]])</f>
        <v>0</v>
      </c>
      <c r="Q28" s="34">
        <f>COUNTIF(사출계획!$M$62:$N$110,표4[[#This Row],[제품명]])</f>
        <v>0</v>
      </c>
      <c r="R28" s="126">
        <f>COUNTIF(사출계획!$M$62:$N$87,표4[[#This Row],[제품명]])</f>
        <v>0</v>
      </c>
      <c r="S28" s="126">
        <f>COUNTIF(사출계획!$M$88:$N$110,표4[[#This Row],[제품명]])</f>
        <v>0</v>
      </c>
      <c r="T28" s="34">
        <f>COUNTIF(사출계획!$O$62:$P$110,표4[[#This Row],[제품명]])</f>
        <v>0</v>
      </c>
      <c r="U28" s="126">
        <f>COUNTIF(사출계획!$O$62:$P$87,표4[[#This Row],[제품명]])</f>
        <v>0</v>
      </c>
      <c r="V28" s="126">
        <f>COUNTIF(사출계획!$O$88:$P$110,표4[[#This Row],[제품명]])</f>
        <v>0</v>
      </c>
      <c r="W28" s="34">
        <f>COUNTIF(사출계획!$Q$62:$R$110,표4[[#This Row],[제품명]])</f>
        <v>0</v>
      </c>
      <c r="X28" s="126">
        <f>COUNTIF(사출계획!$Q$62:$R$87,표4[[#This Row],[제품명]])</f>
        <v>0</v>
      </c>
      <c r="Y28" s="126">
        <f>COUNTIF(사출계획!$Q$88:$R$110,표4[[#This Row],[제품명]])</f>
        <v>0</v>
      </c>
      <c r="Z28" s="34">
        <f>COUNTIF(사출계획!$S$62:$T$110,표4[[#This Row],[제품명]])</f>
        <v>0</v>
      </c>
      <c r="AA28" s="126"/>
      <c r="AB28" s="126"/>
      <c r="AC28" s="217" t="s">
        <v>817</v>
      </c>
      <c r="AD28" s="54">
        <f>SUMIF(표4[잉크명],표5[[#This Row],[잉크]],표4[월])</f>
        <v>0</v>
      </c>
      <c r="AE28" s="126">
        <f>SUMIF(표4[잉크명],표5[[#This Row],[잉크]],표4[월-3층])</f>
        <v>0</v>
      </c>
      <c r="AF28" s="126">
        <f>SUMIF(표4[잉크명],표5[[#This Row],[잉크]],표4[월-1층])</f>
        <v>0</v>
      </c>
      <c r="AG28" s="54">
        <f>SUMIF(표4[잉크명],표5[[#This Row],[잉크]],표4[화])</f>
        <v>0</v>
      </c>
      <c r="AH28" s="126">
        <f>SUMIF(표4[잉크명],표5[[#This Row],[잉크]],표4[화-3층])</f>
        <v>0</v>
      </c>
      <c r="AI28" s="126">
        <f>SUMIF(표4[잉크명],표5[[#This Row],[잉크]],표4[화-1층])</f>
        <v>0</v>
      </c>
      <c r="AJ28" s="54">
        <f>SUMIF(표4[잉크명],표5[[#This Row],[잉크]],표4[수])</f>
        <v>0</v>
      </c>
      <c r="AK28" s="126">
        <f>SUMIF(표4[잉크명],표5[[#This Row],[잉크]],표4[수-3층])</f>
        <v>0</v>
      </c>
      <c r="AL28" s="126">
        <f>SUMIF(표4[잉크명],표5[[#This Row],[잉크]],표4[수-1층])</f>
        <v>0</v>
      </c>
      <c r="AM28" s="54">
        <f>SUMIF(표4[잉크명],표5[[#This Row],[잉크]],표4[목])</f>
        <v>0</v>
      </c>
      <c r="AN28" s="126">
        <f>SUMIF(표4[잉크명],표5[[#This Row],[잉크]],표4[목-3층])</f>
        <v>0</v>
      </c>
      <c r="AO28" s="126">
        <f>SUMIF(표4[잉크명],표5[[#This Row],[잉크]],표4[목-1층])</f>
        <v>0</v>
      </c>
      <c r="AP28" s="54">
        <f>SUMIF(표4[잉크명],표5[[#This Row],[잉크]],표4[금])</f>
        <v>0</v>
      </c>
      <c r="AQ28" s="126">
        <f>SUMIF(표4[잉크명],표5[[#This Row],[잉크]],표4[금-3층])</f>
        <v>0</v>
      </c>
      <c r="AR28" s="126">
        <f>SUMIF(표4[잉크명],표5[[#This Row],[잉크]],표4[금-1층])</f>
        <v>0</v>
      </c>
      <c r="AS28" s="54">
        <f>SUMIF(표4[잉크명],표5[[#This Row],[잉크]],표4[토])</f>
        <v>0</v>
      </c>
      <c r="AT28" s="126">
        <f>SUMIF(표4[잉크명],표5[[#This Row],[잉크]],표4[토-3층])</f>
        <v>0</v>
      </c>
      <c r="AU28" s="126">
        <f>SUMIF(표4[잉크명],표5[[#This Row],[잉크]],표4[토-1층])</f>
        <v>0</v>
      </c>
      <c r="AV28" s="54">
        <f>SUMIF(표4[잉크명],표5[[#This Row],[잉크]],표4[일])</f>
        <v>0</v>
      </c>
      <c r="AW28" s="126">
        <f>SUMIF(표4[잉크명],표5[[#This Row],[잉크]],표4[일-3층])</f>
        <v>0</v>
      </c>
      <c r="AX28" s="126">
        <f>SUMIF(표4[잉크명],표5[[#This Row],[잉크]],표4[일-1층])</f>
        <v>0</v>
      </c>
      <c r="AY28" s="54">
        <f>SUMIF(표4[잉크명],표5[[#This Row],[잉크]],표4[차주 월])</f>
        <v>0</v>
      </c>
      <c r="AZ28" s="54">
        <f>SUM(표5[[#This Row],[월]:[차주 월]])</f>
        <v>0</v>
      </c>
    </row>
    <row r="29" spans="1:52" x14ac:dyDescent="0.3">
      <c r="B29" s="56" t="s">
        <v>231</v>
      </c>
      <c r="C29" s="56"/>
      <c r="D29" s="56" t="s">
        <v>398</v>
      </c>
      <c r="E29" s="34">
        <f>COUNTIF(사출계획!$E$62:$F$110,표4[[#This Row],[제품명]])</f>
        <v>0</v>
      </c>
      <c r="F29" s="126">
        <f>COUNTIF(사출계획!$E$62:$F$87,표4[[#This Row],[제품명]])</f>
        <v>0</v>
      </c>
      <c r="G29" s="126">
        <f>COUNTIF(사출계획!$E$88:$F$110,표4[[#This Row],[제품명]])</f>
        <v>0</v>
      </c>
      <c r="H29" s="34">
        <f>COUNTIF(사출계획!$G$62:$H$110,표4[[#This Row],[제품명]])</f>
        <v>0</v>
      </c>
      <c r="I29" s="122">
        <f>COUNTIF(사출계획!$G$62:$H$87,표4[[#This Row],[제품명]])</f>
        <v>0</v>
      </c>
      <c r="J29" s="122">
        <f>COUNTIF(사출계획!$G$88:$H$110,표4[[#This Row],[제품명]])</f>
        <v>0</v>
      </c>
      <c r="K29" s="34">
        <f>COUNTIF(사출계획!$I$62:$J$110,표4[[#This Row],[제품명]])</f>
        <v>0</v>
      </c>
      <c r="L29" s="126">
        <f>COUNTIF(사출계획!$I$62:$J$87,표4[[#This Row],[제품명]])</f>
        <v>0</v>
      </c>
      <c r="M29" s="126">
        <f>COUNTIF(사출계획!$I$88:$J$110,표4[[#This Row],[제품명]])</f>
        <v>0</v>
      </c>
      <c r="N29" s="34">
        <f>COUNTIF(사출계획!$K$62:$L$110,표4[[#This Row],[제품명]])</f>
        <v>0</v>
      </c>
      <c r="O29" s="126">
        <f>COUNTIF(사출계획!$K$62:$L$87,표4[[#This Row],[제품명]])</f>
        <v>0</v>
      </c>
      <c r="P29" s="126">
        <f>COUNTIF(사출계획!$K$88:$L$110,표4[[#This Row],[제품명]])</f>
        <v>0</v>
      </c>
      <c r="Q29" s="34">
        <f>COUNTIF(사출계획!$M$62:$N$110,표4[[#This Row],[제품명]])</f>
        <v>0</v>
      </c>
      <c r="R29" s="126">
        <f>COUNTIF(사출계획!$M$62:$N$87,표4[[#This Row],[제품명]])</f>
        <v>0</v>
      </c>
      <c r="S29" s="126">
        <f>COUNTIF(사출계획!$M$88:$N$110,표4[[#This Row],[제품명]])</f>
        <v>0</v>
      </c>
      <c r="T29" s="34">
        <f>COUNTIF(사출계획!$O$62:$P$110,표4[[#This Row],[제품명]])</f>
        <v>0</v>
      </c>
      <c r="U29" s="126">
        <f>COUNTIF(사출계획!$O$62:$P$87,표4[[#This Row],[제품명]])</f>
        <v>0</v>
      </c>
      <c r="V29" s="126">
        <f>COUNTIF(사출계획!$O$88:$P$110,표4[[#This Row],[제품명]])</f>
        <v>0</v>
      </c>
      <c r="W29" s="34">
        <f>COUNTIF(사출계획!$Q$62:$R$110,표4[[#This Row],[제품명]])</f>
        <v>0</v>
      </c>
      <c r="X29" s="126">
        <f>COUNTIF(사출계획!$Q$62:$R$87,표4[[#This Row],[제품명]])</f>
        <v>0</v>
      </c>
      <c r="Y29" s="126">
        <f>COUNTIF(사출계획!$Q$88:$R$110,표4[[#This Row],[제품명]])</f>
        <v>0</v>
      </c>
      <c r="Z29" s="34">
        <f>COUNTIF(사출계획!$S$62:$T$110,표4[[#This Row],[제품명]])</f>
        <v>0</v>
      </c>
      <c r="AA29" s="126"/>
      <c r="AB29" s="126"/>
      <c r="AC29" s="217" t="s">
        <v>882</v>
      </c>
      <c r="AD29" s="54">
        <f>SUMIF(표4[잉크명],표5[[#This Row],[잉크]],표4[월])</f>
        <v>0</v>
      </c>
      <c r="AE29" s="126">
        <f>SUMIF(표4[잉크명],표5[[#This Row],[잉크]],표4[월-3층])</f>
        <v>0</v>
      </c>
      <c r="AF29" s="126">
        <f>SUMIF(표4[잉크명],표5[[#This Row],[잉크]],표4[월-1층])</f>
        <v>0</v>
      </c>
      <c r="AG29" s="54">
        <f>SUMIF(표4[잉크명],표5[[#This Row],[잉크]],표4[화])</f>
        <v>0</v>
      </c>
      <c r="AH29" s="126">
        <f>SUMIF(표4[잉크명],표5[[#This Row],[잉크]],표4[화-3층])</f>
        <v>0</v>
      </c>
      <c r="AI29" s="126">
        <f>SUMIF(표4[잉크명],표5[[#This Row],[잉크]],표4[화-1층])</f>
        <v>0</v>
      </c>
      <c r="AJ29" s="54">
        <f>SUMIF(표4[잉크명],표5[[#This Row],[잉크]],표4[수])</f>
        <v>0</v>
      </c>
      <c r="AK29" s="126">
        <f>SUMIF(표4[잉크명],표5[[#This Row],[잉크]],표4[수-3층])</f>
        <v>0</v>
      </c>
      <c r="AL29" s="126">
        <f>SUMIF(표4[잉크명],표5[[#This Row],[잉크]],표4[수-1층])</f>
        <v>0</v>
      </c>
      <c r="AM29" s="54">
        <f>SUMIF(표4[잉크명],표5[[#This Row],[잉크]],표4[목])</f>
        <v>0</v>
      </c>
      <c r="AN29" s="126">
        <f>SUMIF(표4[잉크명],표5[[#This Row],[잉크]],표4[목-3층])</f>
        <v>0</v>
      </c>
      <c r="AO29" s="126">
        <f>SUMIF(표4[잉크명],표5[[#This Row],[잉크]],표4[목-1층])</f>
        <v>0</v>
      </c>
      <c r="AP29" s="54">
        <f>SUMIF(표4[잉크명],표5[[#This Row],[잉크]],표4[금])</f>
        <v>0</v>
      </c>
      <c r="AQ29" s="126">
        <f>SUMIF(표4[잉크명],표5[[#This Row],[잉크]],표4[금-3층])</f>
        <v>0</v>
      </c>
      <c r="AR29" s="126">
        <f>SUMIF(표4[잉크명],표5[[#This Row],[잉크]],표4[금-1층])</f>
        <v>0</v>
      </c>
      <c r="AS29" s="54">
        <f>SUMIF(표4[잉크명],표5[[#This Row],[잉크]],표4[토])</f>
        <v>0</v>
      </c>
      <c r="AT29" s="126">
        <f>SUMIF(표4[잉크명],표5[[#This Row],[잉크]],표4[토-3층])</f>
        <v>0</v>
      </c>
      <c r="AU29" s="126">
        <f>SUMIF(표4[잉크명],표5[[#This Row],[잉크]],표4[토-1층])</f>
        <v>0</v>
      </c>
      <c r="AV29" s="54">
        <f>SUMIF(표4[잉크명],표5[[#This Row],[잉크]],표4[일])</f>
        <v>0</v>
      </c>
      <c r="AW29" s="126">
        <f>SUMIF(표4[잉크명],표5[[#This Row],[잉크]],표4[일-3층])</f>
        <v>0</v>
      </c>
      <c r="AX29" s="126">
        <f>SUMIF(표4[잉크명],표5[[#This Row],[잉크]],표4[일-1층])</f>
        <v>0</v>
      </c>
      <c r="AY29" s="54">
        <f>SUMIF(표4[잉크명],표5[[#This Row],[잉크]],표4[차주 월])</f>
        <v>0</v>
      </c>
      <c r="AZ29" s="54">
        <f>SUM(표5[[#This Row],[월]:[차주 월]])</f>
        <v>0</v>
      </c>
    </row>
    <row r="30" spans="1:52" x14ac:dyDescent="0.3">
      <c r="B30" s="56" t="s">
        <v>231</v>
      </c>
      <c r="C30" s="56"/>
      <c r="D30" s="56" t="s">
        <v>294</v>
      </c>
      <c r="E30" s="34">
        <f>COUNTIF(사출계획!$E$62:$F$110,표4[[#This Row],[제품명]])</f>
        <v>0</v>
      </c>
      <c r="F30" s="126">
        <f>COUNTIF(사출계획!$E$62:$F$87,표4[[#This Row],[제품명]])</f>
        <v>0</v>
      </c>
      <c r="G30" s="126">
        <f>COUNTIF(사출계획!$E$88:$F$110,표4[[#This Row],[제품명]])</f>
        <v>0</v>
      </c>
      <c r="H30" s="34">
        <f>COUNTIF(사출계획!$G$62:$H$110,표4[[#This Row],[제품명]])</f>
        <v>0</v>
      </c>
      <c r="I30" s="122">
        <f>COUNTIF(사출계획!$G$62:$H$87,표4[[#This Row],[제품명]])</f>
        <v>0</v>
      </c>
      <c r="J30" s="122">
        <f>COUNTIF(사출계획!$G$88:$H$110,표4[[#This Row],[제품명]])</f>
        <v>0</v>
      </c>
      <c r="K30" s="34">
        <f>COUNTIF(사출계획!$I$62:$J$110,표4[[#This Row],[제품명]])</f>
        <v>0</v>
      </c>
      <c r="L30" s="126">
        <f>COUNTIF(사출계획!$I$62:$J$87,표4[[#This Row],[제품명]])</f>
        <v>0</v>
      </c>
      <c r="M30" s="126">
        <f>COUNTIF(사출계획!$I$88:$J$110,표4[[#This Row],[제품명]])</f>
        <v>0</v>
      </c>
      <c r="N30" s="34">
        <f>COUNTIF(사출계획!$K$62:$L$110,표4[[#This Row],[제품명]])</f>
        <v>0</v>
      </c>
      <c r="O30" s="126">
        <f>COUNTIF(사출계획!$K$62:$L$87,표4[[#This Row],[제품명]])</f>
        <v>0</v>
      </c>
      <c r="P30" s="126">
        <f>COUNTIF(사출계획!$K$88:$L$110,표4[[#This Row],[제품명]])</f>
        <v>0</v>
      </c>
      <c r="Q30" s="34">
        <f>COUNTIF(사출계획!$M$62:$N$110,표4[[#This Row],[제품명]])</f>
        <v>0</v>
      </c>
      <c r="R30" s="126">
        <f>COUNTIF(사출계획!$M$62:$N$87,표4[[#This Row],[제품명]])</f>
        <v>0</v>
      </c>
      <c r="S30" s="126">
        <f>COUNTIF(사출계획!$M$88:$N$110,표4[[#This Row],[제품명]])</f>
        <v>0</v>
      </c>
      <c r="T30" s="34">
        <f>COUNTIF(사출계획!$O$62:$P$110,표4[[#This Row],[제품명]])</f>
        <v>0</v>
      </c>
      <c r="U30" s="126">
        <f>COUNTIF(사출계획!$O$62:$P$87,표4[[#This Row],[제품명]])</f>
        <v>0</v>
      </c>
      <c r="V30" s="126">
        <f>COUNTIF(사출계획!$O$88:$P$110,표4[[#This Row],[제품명]])</f>
        <v>0</v>
      </c>
      <c r="W30" s="34">
        <f>COUNTIF(사출계획!$Q$62:$R$110,표4[[#This Row],[제품명]])</f>
        <v>0</v>
      </c>
      <c r="X30" s="126">
        <f>COUNTIF(사출계획!$Q$62:$R$87,표4[[#This Row],[제품명]])</f>
        <v>0</v>
      </c>
      <c r="Y30" s="126">
        <f>COUNTIF(사출계획!$Q$88:$R$110,표4[[#This Row],[제품명]])</f>
        <v>0</v>
      </c>
      <c r="Z30" s="34">
        <f>COUNTIF(사출계획!$S$62:$T$110,표4[[#This Row],[제품명]])</f>
        <v>0</v>
      </c>
      <c r="AA30" s="126"/>
      <c r="AB30" s="126"/>
      <c r="AC30" s="217" t="s">
        <v>1407</v>
      </c>
      <c r="AD30" s="54">
        <f>SUMIF(표4[잉크명],표5[[#This Row],[잉크]],표4[월])</f>
        <v>0</v>
      </c>
      <c r="AE30" s="126">
        <f>SUMIF(표4[잉크명],표5[[#This Row],[잉크]],표4[월-3층])</f>
        <v>0</v>
      </c>
      <c r="AF30" s="126">
        <f>SUMIF(표4[잉크명],표5[[#This Row],[잉크]],표4[월-1층])</f>
        <v>0</v>
      </c>
      <c r="AG30" s="54">
        <f>SUMIF(표4[잉크명],표5[[#This Row],[잉크]],표4[화])</f>
        <v>0</v>
      </c>
      <c r="AH30" s="126">
        <f>SUMIF(표4[잉크명],표5[[#This Row],[잉크]],표4[화-3층])</f>
        <v>0</v>
      </c>
      <c r="AI30" s="126">
        <f>SUMIF(표4[잉크명],표5[[#This Row],[잉크]],표4[화-1층])</f>
        <v>0</v>
      </c>
      <c r="AJ30" s="54">
        <f>SUMIF(표4[잉크명],표5[[#This Row],[잉크]],표4[수])</f>
        <v>0</v>
      </c>
      <c r="AK30" s="126">
        <f>SUMIF(표4[잉크명],표5[[#This Row],[잉크]],표4[수-3층])</f>
        <v>0</v>
      </c>
      <c r="AL30" s="126">
        <f>SUMIF(표4[잉크명],표5[[#This Row],[잉크]],표4[수-1층])</f>
        <v>0</v>
      </c>
      <c r="AM30" s="54">
        <f>SUMIF(표4[잉크명],표5[[#This Row],[잉크]],표4[목])</f>
        <v>0</v>
      </c>
      <c r="AN30" s="126">
        <f>SUMIF(표4[잉크명],표5[[#This Row],[잉크]],표4[목-3층])</f>
        <v>0</v>
      </c>
      <c r="AO30" s="126">
        <f>SUMIF(표4[잉크명],표5[[#This Row],[잉크]],표4[목-1층])</f>
        <v>0</v>
      </c>
      <c r="AP30" s="54">
        <f>SUMIF(표4[잉크명],표5[[#This Row],[잉크]],표4[금])</f>
        <v>0</v>
      </c>
      <c r="AQ30" s="126">
        <f>SUMIF(표4[잉크명],표5[[#This Row],[잉크]],표4[금-3층])</f>
        <v>0</v>
      </c>
      <c r="AR30" s="126">
        <f>SUMIF(표4[잉크명],표5[[#This Row],[잉크]],표4[금-1층])</f>
        <v>0</v>
      </c>
      <c r="AS30" s="54">
        <f>SUMIF(표4[잉크명],표5[[#This Row],[잉크]],표4[토])</f>
        <v>0</v>
      </c>
      <c r="AT30" s="126">
        <f>SUMIF(표4[잉크명],표5[[#This Row],[잉크]],표4[토-3층])</f>
        <v>0</v>
      </c>
      <c r="AU30" s="126">
        <f>SUMIF(표4[잉크명],표5[[#This Row],[잉크]],표4[토-1층])</f>
        <v>0</v>
      </c>
      <c r="AV30" s="54">
        <f>SUMIF(표4[잉크명],표5[[#This Row],[잉크]],표4[일])</f>
        <v>0</v>
      </c>
      <c r="AW30" s="126">
        <f>SUMIF(표4[잉크명],표5[[#This Row],[잉크]],표4[일-3층])</f>
        <v>0</v>
      </c>
      <c r="AX30" s="126">
        <f>SUMIF(표4[잉크명],표5[[#This Row],[잉크]],표4[일-1층])</f>
        <v>0</v>
      </c>
      <c r="AY30" s="54">
        <f>SUMIF(표4[잉크명],표5[[#This Row],[잉크]],표4[차주 월])</f>
        <v>0</v>
      </c>
      <c r="AZ30" s="54">
        <f>SUM(표5[[#This Row],[월]:[차주 월]])</f>
        <v>0</v>
      </c>
    </row>
    <row r="31" spans="1:52" x14ac:dyDescent="0.3">
      <c r="B31" s="56" t="s">
        <v>1294</v>
      </c>
      <c r="C31" s="56"/>
      <c r="D31" s="56" t="s">
        <v>223</v>
      </c>
      <c r="E31" s="34">
        <f>COUNTIF(사출계획!$E$62:$F$110,표4[[#This Row],[제품명]])</f>
        <v>0</v>
      </c>
      <c r="F31" s="126">
        <f>COUNTIF(사출계획!$E$62:$F$87,표4[[#This Row],[제품명]])</f>
        <v>0</v>
      </c>
      <c r="G31" s="126">
        <f>COUNTIF(사출계획!$E$88:$F$110,표4[[#This Row],[제품명]])</f>
        <v>0</v>
      </c>
      <c r="H31" s="34">
        <f>COUNTIF(사출계획!$G$62:$H$110,표4[[#This Row],[제품명]])</f>
        <v>0</v>
      </c>
      <c r="I31" s="122">
        <f>COUNTIF(사출계획!$G$62:$H$87,표4[[#This Row],[제품명]])</f>
        <v>0</v>
      </c>
      <c r="J31" s="122">
        <f>COUNTIF(사출계획!$G$88:$H$110,표4[[#This Row],[제품명]])</f>
        <v>0</v>
      </c>
      <c r="K31" s="34">
        <f>COUNTIF(사출계획!$I$62:$J$110,표4[[#This Row],[제품명]])</f>
        <v>0</v>
      </c>
      <c r="L31" s="126">
        <f>COUNTIF(사출계획!$I$62:$J$87,표4[[#This Row],[제품명]])</f>
        <v>0</v>
      </c>
      <c r="M31" s="126">
        <f>COUNTIF(사출계획!$I$88:$J$110,표4[[#This Row],[제품명]])</f>
        <v>0</v>
      </c>
      <c r="N31" s="34">
        <f>COUNTIF(사출계획!$K$62:$L$110,표4[[#This Row],[제품명]])</f>
        <v>0</v>
      </c>
      <c r="O31" s="126">
        <f>COUNTIF(사출계획!$K$62:$L$87,표4[[#This Row],[제품명]])</f>
        <v>0</v>
      </c>
      <c r="P31" s="126">
        <f>COUNTIF(사출계획!$K$88:$L$110,표4[[#This Row],[제품명]])</f>
        <v>0</v>
      </c>
      <c r="Q31" s="34">
        <f>COUNTIF(사출계획!$M$62:$N$110,표4[[#This Row],[제품명]])</f>
        <v>0</v>
      </c>
      <c r="R31" s="126">
        <f>COUNTIF(사출계획!$M$62:$N$87,표4[[#This Row],[제품명]])</f>
        <v>0</v>
      </c>
      <c r="S31" s="126">
        <f>COUNTIF(사출계획!$M$88:$N$110,표4[[#This Row],[제품명]])</f>
        <v>0</v>
      </c>
      <c r="T31" s="34">
        <f>COUNTIF(사출계획!$O$62:$P$110,표4[[#This Row],[제품명]])</f>
        <v>0</v>
      </c>
      <c r="U31" s="126">
        <f>COUNTIF(사출계획!$O$62:$P$87,표4[[#This Row],[제품명]])</f>
        <v>0</v>
      </c>
      <c r="V31" s="126">
        <f>COUNTIF(사출계획!$O$88:$P$110,표4[[#This Row],[제품명]])</f>
        <v>0</v>
      </c>
      <c r="W31" s="34">
        <f>COUNTIF(사출계획!$Q$62:$R$110,표4[[#This Row],[제품명]])</f>
        <v>0</v>
      </c>
      <c r="X31" s="126">
        <f>COUNTIF(사출계획!$Q$62:$R$87,표4[[#This Row],[제품명]])</f>
        <v>0</v>
      </c>
      <c r="Y31" s="126">
        <f>COUNTIF(사출계획!$Q$88:$R$110,표4[[#This Row],[제품명]])</f>
        <v>0</v>
      </c>
      <c r="Z31" s="34">
        <f>COUNTIF(사출계획!$S$62:$T$110,표4[[#This Row],[제품명]])</f>
        <v>0</v>
      </c>
      <c r="AA31" s="126"/>
      <c r="AB31" s="126"/>
      <c r="AC31" s="217" t="s">
        <v>1508</v>
      </c>
      <c r="AD31" s="54">
        <f>SUMIF(표4[잉크명],표5[[#This Row],[잉크]],표4[월])</f>
        <v>0</v>
      </c>
      <c r="AE31" s="126">
        <f>SUMIF(표4[잉크명],표5[[#This Row],[잉크]],표4[월-3층])</f>
        <v>0</v>
      </c>
      <c r="AF31" s="126">
        <f>SUMIF(표4[잉크명],표5[[#This Row],[잉크]],표4[월-1층])</f>
        <v>0</v>
      </c>
      <c r="AG31" s="54">
        <f>SUMIF(표4[잉크명],표5[[#This Row],[잉크]],표4[화])</f>
        <v>0</v>
      </c>
      <c r="AH31" s="126">
        <f>SUMIF(표4[잉크명],표5[[#This Row],[잉크]],표4[화-3층])</f>
        <v>0</v>
      </c>
      <c r="AI31" s="126">
        <f>SUMIF(표4[잉크명],표5[[#This Row],[잉크]],표4[화-1층])</f>
        <v>0</v>
      </c>
      <c r="AJ31" s="54">
        <f>SUMIF(표4[잉크명],표5[[#This Row],[잉크]],표4[수])</f>
        <v>0</v>
      </c>
      <c r="AK31" s="126">
        <f>SUMIF(표4[잉크명],표5[[#This Row],[잉크]],표4[수-3층])</f>
        <v>0</v>
      </c>
      <c r="AL31" s="126">
        <f>SUMIF(표4[잉크명],표5[[#This Row],[잉크]],표4[수-1층])</f>
        <v>0</v>
      </c>
      <c r="AM31" s="34">
        <f>SUMIF(표4[잉크명],표5[[#This Row],[잉크]],표4[목])</f>
        <v>0</v>
      </c>
      <c r="AN31" s="126">
        <f>SUMIF(표4[잉크명],표5[[#This Row],[잉크]],표4[목-3층])</f>
        <v>0</v>
      </c>
      <c r="AO31" s="126">
        <f>SUMIF(표4[잉크명],표5[[#This Row],[잉크]],표4[목-1층])</f>
        <v>0</v>
      </c>
      <c r="AP31" s="34">
        <f>SUMIF(표4[잉크명],표5[[#This Row],[잉크]],표4[금])</f>
        <v>0</v>
      </c>
      <c r="AQ31" s="126">
        <f>SUMIF(표4[잉크명],표5[[#This Row],[잉크]],표4[금-3층])</f>
        <v>0</v>
      </c>
      <c r="AR31" s="126">
        <f>SUMIF(표4[잉크명],표5[[#This Row],[잉크]],표4[금-1층])</f>
        <v>0</v>
      </c>
      <c r="AS31" s="34">
        <f>SUMIF(표4[잉크명],표5[[#This Row],[잉크]],표4[토])</f>
        <v>0</v>
      </c>
      <c r="AT31" s="126">
        <f>SUMIF(표4[잉크명],표5[[#This Row],[잉크]],표4[토-3층])</f>
        <v>0</v>
      </c>
      <c r="AU31" s="126">
        <f>SUMIF(표4[잉크명],표5[[#This Row],[잉크]],표4[토-1층])</f>
        <v>0</v>
      </c>
      <c r="AV31" s="34">
        <f>SUMIF(표4[잉크명],표5[[#This Row],[잉크]],표4[일])</f>
        <v>0</v>
      </c>
      <c r="AW31" s="126">
        <f>SUMIF(표4[잉크명],표5[[#This Row],[잉크]],표4[일-3층])</f>
        <v>0</v>
      </c>
      <c r="AX31" s="126">
        <f>SUMIF(표4[잉크명],표5[[#This Row],[잉크]],표4[일-1층])</f>
        <v>0</v>
      </c>
      <c r="AY31" s="34">
        <f>SUMIF(표4[잉크명],표5[[#This Row],[잉크]],표4[차주 월])</f>
        <v>0</v>
      </c>
      <c r="AZ31" s="34">
        <f>SUM(표5[[#This Row],[월]:[차주 월]])</f>
        <v>0</v>
      </c>
    </row>
    <row r="32" spans="1:52" x14ac:dyDescent="0.3">
      <c r="B32" s="56" t="s">
        <v>232</v>
      </c>
      <c r="C32" s="56"/>
      <c r="D32" s="56" t="s">
        <v>36</v>
      </c>
      <c r="E32" s="34">
        <f>COUNTIF(사출계획!$E$62:$F$110,표4[[#This Row],[제품명]])</f>
        <v>0</v>
      </c>
      <c r="F32" s="126">
        <f>COUNTIF(사출계획!$E$62:$F$87,표4[[#This Row],[제품명]])</f>
        <v>0</v>
      </c>
      <c r="G32" s="126">
        <f>COUNTIF(사출계획!$E$88:$F$110,표4[[#This Row],[제품명]])</f>
        <v>0</v>
      </c>
      <c r="H32" s="34">
        <f>COUNTIF(사출계획!$G$62:$H$110,표4[[#This Row],[제품명]])</f>
        <v>0</v>
      </c>
      <c r="I32" s="122">
        <f>COUNTIF(사출계획!$G$62:$H$87,표4[[#This Row],[제품명]])</f>
        <v>0</v>
      </c>
      <c r="J32" s="122">
        <f>COUNTIF(사출계획!$G$88:$H$110,표4[[#This Row],[제품명]])</f>
        <v>0</v>
      </c>
      <c r="K32" s="34">
        <f>COUNTIF(사출계획!$I$62:$J$110,표4[[#This Row],[제품명]])</f>
        <v>0</v>
      </c>
      <c r="L32" s="126">
        <f>COUNTIF(사출계획!$I$62:$J$87,표4[[#This Row],[제품명]])</f>
        <v>0</v>
      </c>
      <c r="M32" s="126">
        <f>COUNTIF(사출계획!$I$88:$J$110,표4[[#This Row],[제품명]])</f>
        <v>0</v>
      </c>
      <c r="N32" s="34">
        <f>COUNTIF(사출계획!$K$62:$L$110,표4[[#This Row],[제품명]])</f>
        <v>0</v>
      </c>
      <c r="O32" s="126">
        <f>COUNTIF(사출계획!$K$62:$L$87,표4[[#This Row],[제품명]])</f>
        <v>0</v>
      </c>
      <c r="P32" s="126">
        <f>COUNTIF(사출계획!$K$88:$L$110,표4[[#This Row],[제품명]])</f>
        <v>0</v>
      </c>
      <c r="Q32" s="34">
        <f>COUNTIF(사출계획!$M$62:$N$110,표4[[#This Row],[제품명]])</f>
        <v>0</v>
      </c>
      <c r="R32" s="126">
        <f>COUNTIF(사출계획!$M$62:$N$87,표4[[#This Row],[제품명]])</f>
        <v>0</v>
      </c>
      <c r="S32" s="126">
        <f>COUNTIF(사출계획!$M$88:$N$110,표4[[#This Row],[제품명]])</f>
        <v>0</v>
      </c>
      <c r="T32" s="34">
        <f>COUNTIF(사출계획!$O$62:$P$110,표4[[#This Row],[제품명]])</f>
        <v>0</v>
      </c>
      <c r="U32" s="126">
        <f>COUNTIF(사출계획!$O$62:$P$87,표4[[#This Row],[제품명]])</f>
        <v>0</v>
      </c>
      <c r="V32" s="126">
        <f>COUNTIF(사출계획!$O$88:$P$110,표4[[#This Row],[제품명]])</f>
        <v>0</v>
      </c>
      <c r="W32" s="34">
        <f>COUNTIF(사출계획!$Q$62:$R$110,표4[[#This Row],[제품명]])</f>
        <v>0</v>
      </c>
      <c r="X32" s="126">
        <f>COUNTIF(사출계획!$Q$62:$R$87,표4[[#This Row],[제품명]])</f>
        <v>0</v>
      </c>
      <c r="Y32" s="126">
        <f>COUNTIF(사출계획!$Q$88:$R$110,표4[[#This Row],[제품명]])</f>
        <v>0</v>
      </c>
      <c r="Z32" s="34">
        <f>COUNTIF(사출계획!$S$62:$T$110,표4[[#This Row],[제품명]])</f>
        <v>0</v>
      </c>
      <c r="AA32" s="126"/>
      <c r="AB32" s="126"/>
      <c r="AC32" s="217" t="s">
        <v>566</v>
      </c>
      <c r="AD32" s="54">
        <f>SUMIF(표4[잉크명],표5[[#This Row],[잉크]],표4[월])</f>
        <v>0</v>
      </c>
      <c r="AE32" s="126">
        <f>SUMIF(표4[잉크명],표5[[#This Row],[잉크]],표4[월-3층])</f>
        <v>0</v>
      </c>
      <c r="AF32" s="126">
        <f>SUMIF(표4[잉크명],표5[[#This Row],[잉크]],표4[월-1층])</f>
        <v>0</v>
      </c>
      <c r="AG32" s="54">
        <f>SUMIF(표4[잉크명],표5[[#This Row],[잉크]],표4[화])</f>
        <v>0</v>
      </c>
      <c r="AH32" s="126">
        <f>SUMIF(표4[잉크명],표5[[#This Row],[잉크]],표4[화-3층])</f>
        <v>0</v>
      </c>
      <c r="AI32" s="126">
        <f>SUMIF(표4[잉크명],표5[[#This Row],[잉크]],표4[화-1층])</f>
        <v>0</v>
      </c>
      <c r="AJ32" s="54">
        <f>SUMIF(표4[잉크명],표5[[#This Row],[잉크]],표4[수])</f>
        <v>0</v>
      </c>
      <c r="AK32" s="126">
        <f>SUMIF(표4[잉크명],표5[[#This Row],[잉크]],표4[수-3층])</f>
        <v>0</v>
      </c>
      <c r="AL32" s="126">
        <f>SUMIF(표4[잉크명],표5[[#This Row],[잉크]],표4[수-1층])</f>
        <v>0</v>
      </c>
      <c r="AM32" s="54">
        <f>SUMIF(표4[잉크명],표5[[#This Row],[잉크]],표4[목])</f>
        <v>0</v>
      </c>
      <c r="AN32" s="126">
        <f>SUMIF(표4[잉크명],표5[[#This Row],[잉크]],표4[목-3층])</f>
        <v>0</v>
      </c>
      <c r="AO32" s="126">
        <f>SUMIF(표4[잉크명],표5[[#This Row],[잉크]],표4[목-1층])</f>
        <v>0</v>
      </c>
      <c r="AP32" s="54">
        <f>SUMIF(표4[잉크명],표5[[#This Row],[잉크]],표4[금])</f>
        <v>0</v>
      </c>
      <c r="AQ32" s="126">
        <f>SUMIF(표4[잉크명],표5[[#This Row],[잉크]],표4[금-3층])</f>
        <v>0</v>
      </c>
      <c r="AR32" s="126">
        <f>SUMIF(표4[잉크명],표5[[#This Row],[잉크]],표4[금-1층])</f>
        <v>0</v>
      </c>
      <c r="AS32" s="54">
        <f>SUMIF(표4[잉크명],표5[[#This Row],[잉크]],표4[토])</f>
        <v>0</v>
      </c>
      <c r="AT32" s="126">
        <f>SUMIF(표4[잉크명],표5[[#This Row],[잉크]],표4[토-3층])</f>
        <v>0</v>
      </c>
      <c r="AU32" s="126">
        <f>SUMIF(표4[잉크명],표5[[#This Row],[잉크]],표4[토-1층])</f>
        <v>0</v>
      </c>
      <c r="AV32" s="54">
        <f>SUMIF(표4[잉크명],표5[[#This Row],[잉크]],표4[일])</f>
        <v>0</v>
      </c>
      <c r="AW32" s="126">
        <f>SUMIF(표4[잉크명],표5[[#This Row],[잉크]],표4[일-3층])</f>
        <v>0</v>
      </c>
      <c r="AX32" s="126">
        <f>SUMIF(표4[잉크명],표5[[#This Row],[잉크]],표4[일-1층])</f>
        <v>0</v>
      </c>
      <c r="AY32" s="54">
        <f>SUMIF(표4[잉크명],표5[[#This Row],[잉크]],표4[차주 월])</f>
        <v>0</v>
      </c>
      <c r="AZ32" s="54">
        <f>SUM(표5[[#This Row],[월]:[차주 월]])</f>
        <v>0</v>
      </c>
    </row>
    <row r="33" spans="2:52" x14ac:dyDescent="0.3">
      <c r="B33" s="56" t="s">
        <v>232</v>
      </c>
      <c r="C33" s="56"/>
      <c r="D33" s="56" t="s">
        <v>35</v>
      </c>
      <c r="E33" s="34">
        <f>COUNTIF(사출계획!$E$62:$F$110,표4[[#This Row],[제품명]])</f>
        <v>0</v>
      </c>
      <c r="F33" s="126">
        <f>COUNTIF(사출계획!$E$62:$F$87,표4[[#This Row],[제품명]])</f>
        <v>0</v>
      </c>
      <c r="G33" s="126">
        <f>COUNTIF(사출계획!$E$88:$F$110,표4[[#This Row],[제품명]])</f>
        <v>0</v>
      </c>
      <c r="H33" s="34">
        <f>COUNTIF(사출계획!$G$62:$H$110,표4[[#This Row],[제품명]])</f>
        <v>0</v>
      </c>
      <c r="I33" s="122">
        <f>COUNTIF(사출계획!$G$62:$H$87,표4[[#This Row],[제품명]])</f>
        <v>0</v>
      </c>
      <c r="J33" s="122">
        <f>COUNTIF(사출계획!$G$88:$H$110,표4[[#This Row],[제품명]])</f>
        <v>0</v>
      </c>
      <c r="K33" s="34">
        <f>COUNTIF(사출계획!$I$62:$J$110,표4[[#This Row],[제품명]])</f>
        <v>0</v>
      </c>
      <c r="L33" s="126">
        <f>COUNTIF(사출계획!$I$62:$J$87,표4[[#This Row],[제품명]])</f>
        <v>0</v>
      </c>
      <c r="M33" s="126">
        <f>COUNTIF(사출계획!$I$88:$J$110,표4[[#This Row],[제품명]])</f>
        <v>0</v>
      </c>
      <c r="N33" s="34">
        <f>COUNTIF(사출계획!$K$62:$L$110,표4[[#This Row],[제품명]])</f>
        <v>0</v>
      </c>
      <c r="O33" s="126">
        <f>COUNTIF(사출계획!$K$62:$L$87,표4[[#This Row],[제품명]])</f>
        <v>0</v>
      </c>
      <c r="P33" s="126">
        <f>COUNTIF(사출계획!$K$88:$L$110,표4[[#This Row],[제품명]])</f>
        <v>0</v>
      </c>
      <c r="Q33" s="34">
        <f>COUNTIF(사출계획!$M$62:$N$110,표4[[#This Row],[제품명]])</f>
        <v>0</v>
      </c>
      <c r="R33" s="126">
        <f>COUNTIF(사출계획!$M$62:$N$87,표4[[#This Row],[제품명]])</f>
        <v>0</v>
      </c>
      <c r="S33" s="126">
        <f>COUNTIF(사출계획!$M$88:$N$110,표4[[#This Row],[제품명]])</f>
        <v>0</v>
      </c>
      <c r="T33" s="34">
        <f>COUNTIF(사출계획!$O$62:$P$110,표4[[#This Row],[제품명]])</f>
        <v>0</v>
      </c>
      <c r="U33" s="126">
        <f>COUNTIF(사출계획!$O$62:$P$87,표4[[#This Row],[제품명]])</f>
        <v>0</v>
      </c>
      <c r="V33" s="126">
        <f>COUNTIF(사출계획!$O$88:$P$110,표4[[#This Row],[제품명]])</f>
        <v>0</v>
      </c>
      <c r="W33" s="34">
        <f>COUNTIF(사출계획!$Q$62:$R$110,표4[[#This Row],[제품명]])</f>
        <v>0</v>
      </c>
      <c r="X33" s="126">
        <f>COUNTIF(사출계획!$Q$62:$R$87,표4[[#This Row],[제품명]])</f>
        <v>0</v>
      </c>
      <c r="Y33" s="126">
        <f>COUNTIF(사출계획!$Q$88:$R$110,표4[[#This Row],[제품명]])</f>
        <v>0</v>
      </c>
      <c r="Z33" s="34">
        <f>COUNTIF(사출계획!$S$62:$T$110,표4[[#This Row],[제품명]])</f>
        <v>0</v>
      </c>
      <c r="AA33" s="126"/>
      <c r="AB33" s="126"/>
      <c r="AC33" s="33" t="s">
        <v>1639</v>
      </c>
      <c r="AD33" s="54">
        <f>SUMIF(표4[잉크명],표5[[#This Row],[잉크]],표4[월])</f>
        <v>0</v>
      </c>
      <c r="AE33" s="126">
        <f>SUMIF(표4[잉크명],표5[[#This Row],[잉크]],표4[월-3층])</f>
        <v>0</v>
      </c>
      <c r="AF33" s="126">
        <f>SUMIF(표4[잉크명],표5[[#This Row],[잉크]],표4[월-1층])</f>
        <v>0</v>
      </c>
      <c r="AG33" s="54">
        <f>SUMIF(표4[잉크명],표5[[#This Row],[잉크]],표4[화])</f>
        <v>0</v>
      </c>
      <c r="AH33" s="126">
        <f>SUMIF(표4[잉크명],표5[[#This Row],[잉크]],표4[화-3층])</f>
        <v>0</v>
      </c>
      <c r="AI33" s="126">
        <f>SUMIF(표4[잉크명],표5[[#This Row],[잉크]],표4[화-1층])</f>
        <v>0</v>
      </c>
      <c r="AJ33" s="54">
        <f>SUMIF(표4[잉크명],표5[[#This Row],[잉크]],표4[수])</f>
        <v>0</v>
      </c>
      <c r="AK33" s="126">
        <f>SUMIF(표4[잉크명],표5[[#This Row],[잉크]],표4[수-3층])</f>
        <v>0</v>
      </c>
      <c r="AL33" s="126">
        <f>SUMIF(표4[잉크명],표5[[#This Row],[잉크]],표4[수-1층])</f>
        <v>0</v>
      </c>
      <c r="AM33" s="54">
        <f>SUMIF(표4[잉크명],표5[[#This Row],[잉크]],표4[목])</f>
        <v>0</v>
      </c>
      <c r="AN33" s="126">
        <f>SUMIF(표4[잉크명],표5[[#This Row],[잉크]],표4[목-3층])</f>
        <v>0</v>
      </c>
      <c r="AO33" s="126">
        <f>SUMIF(표4[잉크명],표5[[#This Row],[잉크]],표4[목-1층])</f>
        <v>0</v>
      </c>
      <c r="AP33" s="54">
        <f>SUMIF(표4[잉크명],표5[[#This Row],[잉크]],표4[금])</f>
        <v>0</v>
      </c>
      <c r="AQ33" s="126">
        <f>SUMIF(표4[잉크명],표5[[#This Row],[잉크]],표4[금-3층])</f>
        <v>0</v>
      </c>
      <c r="AR33" s="126">
        <f>SUMIF(표4[잉크명],표5[[#This Row],[잉크]],표4[금-1층])</f>
        <v>0</v>
      </c>
      <c r="AS33" s="54">
        <f>SUMIF(표4[잉크명],표5[[#This Row],[잉크]],표4[토])</f>
        <v>0</v>
      </c>
      <c r="AT33" s="126">
        <f>SUMIF(표4[잉크명],표5[[#This Row],[잉크]],표4[토-3층])</f>
        <v>0</v>
      </c>
      <c r="AU33" s="126">
        <f>SUMIF(표4[잉크명],표5[[#This Row],[잉크]],표4[토-1층])</f>
        <v>0</v>
      </c>
      <c r="AV33" s="54">
        <f>SUMIF(표4[잉크명],표5[[#This Row],[잉크]],표4[일])</f>
        <v>0</v>
      </c>
      <c r="AW33" s="126">
        <f>SUMIF(표4[잉크명],표5[[#This Row],[잉크]],표4[일-3층])</f>
        <v>0</v>
      </c>
      <c r="AX33" s="126">
        <f>SUMIF(표4[잉크명],표5[[#This Row],[잉크]],표4[일-1층])</f>
        <v>0</v>
      </c>
      <c r="AY33" s="54">
        <f>SUMIF(표4[잉크명],표5[[#This Row],[잉크]],표4[차주 월])</f>
        <v>0</v>
      </c>
      <c r="AZ33" s="54">
        <f>SUM(표5[[#This Row],[월]:[차주 월]])</f>
        <v>0</v>
      </c>
    </row>
    <row r="34" spans="2:52" x14ac:dyDescent="0.3">
      <c r="B34" s="56" t="s">
        <v>233</v>
      </c>
      <c r="C34" s="56"/>
      <c r="D34" s="56" t="s">
        <v>34</v>
      </c>
      <c r="E34" s="34">
        <f>COUNTIF(사출계획!$E$62:$F$110,표4[[#This Row],[제품명]])</f>
        <v>0</v>
      </c>
      <c r="F34" s="126">
        <f>COUNTIF(사출계획!$E$62:$F$87,표4[[#This Row],[제품명]])</f>
        <v>0</v>
      </c>
      <c r="G34" s="126">
        <f>COUNTIF(사출계획!$E$88:$F$110,표4[[#This Row],[제품명]])</f>
        <v>0</v>
      </c>
      <c r="H34" s="34">
        <f>COUNTIF(사출계획!$G$62:$H$110,표4[[#This Row],[제품명]])</f>
        <v>0</v>
      </c>
      <c r="I34" s="122">
        <f>COUNTIF(사출계획!$G$62:$H$87,표4[[#This Row],[제품명]])</f>
        <v>0</v>
      </c>
      <c r="J34" s="122">
        <f>COUNTIF(사출계획!$G$88:$H$110,표4[[#This Row],[제품명]])</f>
        <v>0</v>
      </c>
      <c r="K34" s="34">
        <f>COUNTIF(사출계획!$I$62:$J$110,표4[[#This Row],[제품명]])</f>
        <v>0</v>
      </c>
      <c r="L34" s="126">
        <f>COUNTIF(사출계획!$I$62:$J$87,표4[[#This Row],[제품명]])</f>
        <v>0</v>
      </c>
      <c r="M34" s="126">
        <f>COUNTIF(사출계획!$I$88:$J$110,표4[[#This Row],[제품명]])</f>
        <v>0</v>
      </c>
      <c r="N34" s="34">
        <f>COUNTIF(사출계획!$K$62:$L$110,표4[[#This Row],[제품명]])</f>
        <v>0</v>
      </c>
      <c r="O34" s="126">
        <f>COUNTIF(사출계획!$K$62:$L$87,표4[[#This Row],[제품명]])</f>
        <v>0</v>
      </c>
      <c r="P34" s="126">
        <f>COUNTIF(사출계획!$K$88:$L$110,표4[[#This Row],[제품명]])</f>
        <v>0</v>
      </c>
      <c r="Q34" s="34">
        <f>COUNTIF(사출계획!$M$62:$N$110,표4[[#This Row],[제품명]])</f>
        <v>0</v>
      </c>
      <c r="R34" s="126">
        <f>COUNTIF(사출계획!$M$62:$N$87,표4[[#This Row],[제품명]])</f>
        <v>0</v>
      </c>
      <c r="S34" s="126">
        <f>COUNTIF(사출계획!$M$88:$N$110,표4[[#This Row],[제품명]])</f>
        <v>0</v>
      </c>
      <c r="T34" s="34">
        <f>COUNTIF(사출계획!$O$62:$P$110,표4[[#This Row],[제품명]])</f>
        <v>0</v>
      </c>
      <c r="U34" s="126">
        <f>COUNTIF(사출계획!$O$62:$P$87,표4[[#This Row],[제품명]])</f>
        <v>0</v>
      </c>
      <c r="V34" s="126">
        <f>COUNTIF(사출계획!$O$88:$P$110,표4[[#This Row],[제품명]])</f>
        <v>0</v>
      </c>
      <c r="W34" s="34">
        <f>COUNTIF(사출계획!$Q$62:$R$110,표4[[#This Row],[제품명]])</f>
        <v>0</v>
      </c>
      <c r="X34" s="126">
        <f>COUNTIF(사출계획!$Q$62:$R$87,표4[[#This Row],[제품명]])</f>
        <v>0</v>
      </c>
      <c r="Y34" s="126">
        <f>COUNTIF(사출계획!$Q$88:$R$110,표4[[#This Row],[제품명]])</f>
        <v>0</v>
      </c>
      <c r="Z34" s="34">
        <f>COUNTIF(사출계획!$S$62:$T$110,표4[[#This Row],[제품명]])</f>
        <v>0</v>
      </c>
      <c r="AA34" s="126"/>
      <c r="AB34" s="126"/>
      <c r="AC34" s="217" t="s">
        <v>1689</v>
      </c>
      <c r="AD34" s="54">
        <f>SUMIF(표4[잉크명],표5[[#This Row],[잉크]],표4[월])</f>
        <v>0</v>
      </c>
      <c r="AE34" s="126">
        <f>SUMIF(표4[잉크명],표5[[#This Row],[잉크]],표4[월-3층])</f>
        <v>0</v>
      </c>
      <c r="AF34" s="126">
        <f>SUMIF(표4[잉크명],표5[[#This Row],[잉크]],표4[월-1층])</f>
        <v>0</v>
      </c>
      <c r="AG34" s="54">
        <f>SUMIF(표4[잉크명],표5[[#This Row],[잉크]],표4[화])</f>
        <v>0</v>
      </c>
      <c r="AH34" s="126">
        <f>SUMIF(표4[잉크명],표5[[#This Row],[잉크]],표4[화-3층])</f>
        <v>0</v>
      </c>
      <c r="AI34" s="126">
        <f>SUMIF(표4[잉크명],표5[[#This Row],[잉크]],표4[화-1층])</f>
        <v>0</v>
      </c>
      <c r="AJ34" s="54">
        <f>SUMIF(표4[잉크명],표5[[#This Row],[잉크]],표4[수])</f>
        <v>0</v>
      </c>
      <c r="AK34" s="126">
        <f>SUMIF(표4[잉크명],표5[[#This Row],[잉크]],표4[수-3층])</f>
        <v>0</v>
      </c>
      <c r="AL34" s="126">
        <f>SUMIF(표4[잉크명],표5[[#This Row],[잉크]],표4[수-1층])</f>
        <v>0</v>
      </c>
      <c r="AM34" s="54">
        <f>SUMIF(표4[잉크명],표5[[#This Row],[잉크]],표4[목])</f>
        <v>0</v>
      </c>
      <c r="AN34" s="126">
        <f>SUMIF(표4[잉크명],표5[[#This Row],[잉크]],표4[목-3층])</f>
        <v>0</v>
      </c>
      <c r="AO34" s="126">
        <f>SUMIF(표4[잉크명],표5[[#This Row],[잉크]],표4[목-1층])</f>
        <v>0</v>
      </c>
      <c r="AP34" s="54">
        <f>SUMIF(표4[잉크명],표5[[#This Row],[잉크]],표4[금])</f>
        <v>0</v>
      </c>
      <c r="AQ34" s="126">
        <f>SUMIF(표4[잉크명],표5[[#This Row],[잉크]],표4[금-3층])</f>
        <v>0</v>
      </c>
      <c r="AR34" s="126">
        <f>SUMIF(표4[잉크명],표5[[#This Row],[잉크]],표4[금-1층])</f>
        <v>0</v>
      </c>
      <c r="AS34" s="54">
        <f>SUMIF(표4[잉크명],표5[[#This Row],[잉크]],표4[토])</f>
        <v>0</v>
      </c>
      <c r="AT34" s="126">
        <f>SUMIF(표4[잉크명],표5[[#This Row],[잉크]],표4[토-3층])</f>
        <v>0</v>
      </c>
      <c r="AU34" s="126">
        <f>SUMIF(표4[잉크명],표5[[#This Row],[잉크]],표4[토-1층])</f>
        <v>0</v>
      </c>
      <c r="AV34" s="54">
        <f>SUMIF(표4[잉크명],표5[[#This Row],[잉크]],표4[일])</f>
        <v>0</v>
      </c>
      <c r="AW34" s="126">
        <f>SUMIF(표4[잉크명],표5[[#This Row],[잉크]],표4[일-3층])</f>
        <v>0</v>
      </c>
      <c r="AX34" s="126">
        <f>SUMIF(표4[잉크명],표5[[#This Row],[잉크]],표4[일-1층])</f>
        <v>0</v>
      </c>
      <c r="AY34" s="54">
        <f>SUMIF(표4[잉크명],표5[[#This Row],[잉크]],표4[차주 월])</f>
        <v>0</v>
      </c>
      <c r="AZ34" s="54">
        <f>SUM(표5[[#This Row],[월]:[차주 월]])</f>
        <v>0</v>
      </c>
    </row>
    <row r="35" spans="2:52" x14ac:dyDescent="0.3">
      <c r="B35" s="56" t="s">
        <v>233</v>
      </c>
      <c r="C35" s="56"/>
      <c r="D35" s="56" t="s">
        <v>33</v>
      </c>
      <c r="E35" s="34">
        <f>COUNTIF(사출계획!$E$62:$F$110,표4[[#This Row],[제품명]])</f>
        <v>0</v>
      </c>
      <c r="F35" s="126">
        <f>COUNTIF(사출계획!$E$62:$F$87,표4[[#This Row],[제품명]])</f>
        <v>0</v>
      </c>
      <c r="G35" s="126">
        <f>COUNTIF(사출계획!$E$88:$F$110,표4[[#This Row],[제품명]])</f>
        <v>0</v>
      </c>
      <c r="H35" s="34">
        <f>COUNTIF(사출계획!$G$62:$H$110,표4[[#This Row],[제품명]])</f>
        <v>0</v>
      </c>
      <c r="I35" s="122">
        <f>COUNTIF(사출계획!$G$62:$H$87,표4[[#This Row],[제품명]])</f>
        <v>0</v>
      </c>
      <c r="J35" s="122">
        <f>COUNTIF(사출계획!$G$88:$H$110,표4[[#This Row],[제품명]])</f>
        <v>0</v>
      </c>
      <c r="K35" s="34">
        <f>COUNTIF(사출계획!$I$62:$J$110,표4[[#This Row],[제품명]])</f>
        <v>0</v>
      </c>
      <c r="L35" s="126">
        <f>COUNTIF(사출계획!$I$62:$J$87,표4[[#This Row],[제품명]])</f>
        <v>0</v>
      </c>
      <c r="M35" s="126">
        <f>COUNTIF(사출계획!$I$88:$J$110,표4[[#This Row],[제품명]])</f>
        <v>0</v>
      </c>
      <c r="N35" s="34">
        <f>COUNTIF(사출계획!$K$62:$L$110,표4[[#This Row],[제품명]])</f>
        <v>0</v>
      </c>
      <c r="O35" s="126">
        <f>COUNTIF(사출계획!$K$62:$L$87,표4[[#This Row],[제품명]])</f>
        <v>0</v>
      </c>
      <c r="P35" s="126">
        <f>COUNTIF(사출계획!$K$88:$L$110,표4[[#This Row],[제품명]])</f>
        <v>0</v>
      </c>
      <c r="Q35" s="34">
        <f>COUNTIF(사출계획!$M$62:$N$110,표4[[#This Row],[제품명]])</f>
        <v>0</v>
      </c>
      <c r="R35" s="126">
        <f>COUNTIF(사출계획!$M$62:$N$87,표4[[#This Row],[제품명]])</f>
        <v>0</v>
      </c>
      <c r="S35" s="126">
        <f>COUNTIF(사출계획!$M$88:$N$110,표4[[#This Row],[제품명]])</f>
        <v>0</v>
      </c>
      <c r="T35" s="34">
        <f>COUNTIF(사출계획!$O$62:$P$110,표4[[#This Row],[제품명]])</f>
        <v>0</v>
      </c>
      <c r="U35" s="126">
        <f>COUNTIF(사출계획!$O$62:$P$87,표4[[#This Row],[제품명]])</f>
        <v>0</v>
      </c>
      <c r="V35" s="126">
        <f>COUNTIF(사출계획!$O$88:$P$110,표4[[#This Row],[제품명]])</f>
        <v>0</v>
      </c>
      <c r="W35" s="34">
        <f>COUNTIF(사출계획!$Q$62:$R$110,표4[[#This Row],[제품명]])</f>
        <v>0</v>
      </c>
      <c r="X35" s="126">
        <f>COUNTIF(사출계획!$Q$62:$R$87,표4[[#This Row],[제품명]])</f>
        <v>0</v>
      </c>
      <c r="Y35" s="126">
        <f>COUNTIF(사출계획!$Q$88:$R$110,표4[[#This Row],[제품명]])</f>
        <v>0</v>
      </c>
      <c r="Z35" s="34">
        <f>COUNTIF(사출계획!$S$62:$T$110,표4[[#This Row],[제품명]])</f>
        <v>0</v>
      </c>
      <c r="AA35" s="126"/>
      <c r="AB35" s="126"/>
      <c r="AC35" s="33" t="s">
        <v>438</v>
      </c>
      <c r="AD35" s="34">
        <f>SUMIF(표4[잉크명],표5[[#This Row],[잉크]],표4[월])</f>
        <v>0</v>
      </c>
      <c r="AE35" s="126">
        <f>SUMIF(표4[잉크명],표5[[#This Row],[잉크]],표4[월-3층])</f>
        <v>0</v>
      </c>
      <c r="AF35" s="126">
        <f>SUMIF(표4[잉크명],표5[[#This Row],[잉크]],표4[월-1층])</f>
        <v>0</v>
      </c>
      <c r="AG35" s="34">
        <f>SUMIF(표4[잉크명],표5[[#This Row],[잉크]],표4[화])</f>
        <v>0</v>
      </c>
      <c r="AH35" s="126">
        <f>SUMIF(표4[잉크명],표5[[#This Row],[잉크]],표4[화-3층])</f>
        <v>0</v>
      </c>
      <c r="AI35" s="126">
        <f>SUMIF(표4[잉크명],표5[[#This Row],[잉크]],표4[화-1층])</f>
        <v>0</v>
      </c>
      <c r="AJ35" s="34">
        <f>SUMIF(표4[잉크명],표5[[#This Row],[잉크]],표4[수])</f>
        <v>0</v>
      </c>
      <c r="AK35" s="126">
        <f>SUMIF(표4[잉크명],표5[[#This Row],[잉크]],표4[수-3층])</f>
        <v>0</v>
      </c>
      <c r="AL35" s="126">
        <f>SUMIF(표4[잉크명],표5[[#This Row],[잉크]],표4[수-1층])</f>
        <v>0</v>
      </c>
      <c r="AM35" s="34">
        <f>SUMIF(표4[잉크명],표5[[#This Row],[잉크]],표4[목])</f>
        <v>0</v>
      </c>
      <c r="AN35" s="126">
        <f>SUMIF(표4[잉크명],표5[[#This Row],[잉크]],표4[목-3층])</f>
        <v>0</v>
      </c>
      <c r="AO35" s="126">
        <f>SUMIF(표4[잉크명],표5[[#This Row],[잉크]],표4[목-1층])</f>
        <v>0</v>
      </c>
      <c r="AP35" s="34">
        <f>SUMIF(표4[잉크명],표5[[#This Row],[잉크]],표4[금])</f>
        <v>0</v>
      </c>
      <c r="AQ35" s="126">
        <f>SUMIF(표4[잉크명],표5[[#This Row],[잉크]],표4[금-3층])</f>
        <v>0</v>
      </c>
      <c r="AR35" s="126">
        <f>SUMIF(표4[잉크명],표5[[#This Row],[잉크]],표4[금-1층])</f>
        <v>0</v>
      </c>
      <c r="AS35" s="34">
        <f>SUMIF(표4[잉크명],표5[[#This Row],[잉크]],표4[토])</f>
        <v>0</v>
      </c>
      <c r="AT35" s="126">
        <f>SUMIF(표4[잉크명],표5[[#This Row],[잉크]],표4[토-3층])</f>
        <v>0</v>
      </c>
      <c r="AU35" s="126">
        <f>SUMIF(표4[잉크명],표5[[#This Row],[잉크]],표4[토-1층])</f>
        <v>0</v>
      </c>
      <c r="AV35" s="34">
        <f>SUMIF(표4[잉크명],표5[[#This Row],[잉크]],표4[일])</f>
        <v>0</v>
      </c>
      <c r="AW35" s="126">
        <f>SUMIF(표4[잉크명],표5[[#This Row],[잉크]],표4[일-3층])</f>
        <v>0</v>
      </c>
      <c r="AX35" s="126">
        <f>SUMIF(표4[잉크명],표5[[#This Row],[잉크]],표4[일-1층])</f>
        <v>0</v>
      </c>
      <c r="AY35" s="34">
        <f>SUMIF(표4[잉크명],표5[[#This Row],[잉크]],표4[차주 월])</f>
        <v>0</v>
      </c>
      <c r="AZ35" s="34">
        <f>SUM(표5[[#This Row],[월]:[차주 월]])</f>
        <v>0</v>
      </c>
    </row>
    <row r="36" spans="2:52" x14ac:dyDescent="0.3">
      <c r="B36" s="56" t="s">
        <v>234</v>
      </c>
      <c r="C36" s="56"/>
      <c r="D36" s="56" t="s">
        <v>44</v>
      </c>
      <c r="E36" s="34">
        <f>COUNTIF(사출계획!$E$62:$F$110,표4[[#This Row],[제품명]])</f>
        <v>0</v>
      </c>
      <c r="F36" s="126">
        <f>COUNTIF(사출계획!$E$62:$F$87,표4[[#This Row],[제품명]])</f>
        <v>0</v>
      </c>
      <c r="G36" s="126">
        <f>COUNTIF(사출계획!$E$88:$F$110,표4[[#This Row],[제품명]])</f>
        <v>0</v>
      </c>
      <c r="H36" s="34">
        <f>COUNTIF(사출계획!$G$62:$H$110,표4[[#This Row],[제품명]])</f>
        <v>0</v>
      </c>
      <c r="I36" s="122">
        <f>COUNTIF(사출계획!$G$62:$H$87,표4[[#This Row],[제품명]])</f>
        <v>0</v>
      </c>
      <c r="J36" s="122">
        <f>COUNTIF(사출계획!$G$88:$H$110,표4[[#This Row],[제품명]])</f>
        <v>0</v>
      </c>
      <c r="K36" s="34">
        <f>COUNTIF(사출계획!$I$62:$J$110,표4[[#This Row],[제품명]])</f>
        <v>0</v>
      </c>
      <c r="L36" s="126">
        <f>COUNTIF(사출계획!$I$62:$J$87,표4[[#This Row],[제품명]])</f>
        <v>0</v>
      </c>
      <c r="M36" s="126">
        <f>COUNTIF(사출계획!$I$88:$J$110,표4[[#This Row],[제품명]])</f>
        <v>0</v>
      </c>
      <c r="N36" s="34">
        <f>COUNTIF(사출계획!$K$62:$L$110,표4[[#This Row],[제품명]])</f>
        <v>0</v>
      </c>
      <c r="O36" s="126">
        <f>COUNTIF(사출계획!$K$62:$L$87,표4[[#This Row],[제품명]])</f>
        <v>0</v>
      </c>
      <c r="P36" s="126">
        <f>COUNTIF(사출계획!$K$88:$L$110,표4[[#This Row],[제품명]])</f>
        <v>0</v>
      </c>
      <c r="Q36" s="34">
        <f>COUNTIF(사출계획!$M$62:$N$110,표4[[#This Row],[제품명]])</f>
        <v>0</v>
      </c>
      <c r="R36" s="126">
        <f>COUNTIF(사출계획!$M$62:$N$87,표4[[#This Row],[제품명]])</f>
        <v>0</v>
      </c>
      <c r="S36" s="126">
        <f>COUNTIF(사출계획!$M$88:$N$110,표4[[#This Row],[제품명]])</f>
        <v>0</v>
      </c>
      <c r="T36" s="34">
        <f>COUNTIF(사출계획!$O$62:$P$110,표4[[#This Row],[제품명]])</f>
        <v>0</v>
      </c>
      <c r="U36" s="126">
        <f>COUNTIF(사출계획!$O$62:$P$87,표4[[#This Row],[제품명]])</f>
        <v>0</v>
      </c>
      <c r="V36" s="126">
        <f>COUNTIF(사출계획!$O$88:$P$110,표4[[#This Row],[제품명]])</f>
        <v>0</v>
      </c>
      <c r="W36" s="34">
        <f>COUNTIF(사출계획!$Q$62:$R$110,표4[[#This Row],[제품명]])</f>
        <v>0</v>
      </c>
      <c r="X36" s="126">
        <f>COUNTIF(사출계획!$Q$62:$R$87,표4[[#This Row],[제품명]])</f>
        <v>0</v>
      </c>
      <c r="Y36" s="126">
        <f>COUNTIF(사출계획!$Q$88:$R$110,표4[[#This Row],[제품명]])</f>
        <v>0</v>
      </c>
      <c r="Z36" s="34">
        <f>COUNTIF(사출계획!$S$62:$T$110,표4[[#This Row],[제품명]])</f>
        <v>0</v>
      </c>
      <c r="AA36" s="126"/>
      <c r="AB36" s="126"/>
      <c r="AC36" s="33" t="s">
        <v>36</v>
      </c>
      <c r="AD36" s="34">
        <f>SUMIF(표4[잉크명],표5[[#This Row],[잉크]],표4[월])</f>
        <v>0</v>
      </c>
      <c r="AE36" s="126">
        <f>SUMIF(표4[잉크명],표5[[#This Row],[잉크]],표4[월-3층])</f>
        <v>0</v>
      </c>
      <c r="AF36" s="126">
        <f>SUMIF(표4[잉크명],표5[[#This Row],[잉크]],표4[월-1층])</f>
        <v>0</v>
      </c>
      <c r="AG36" s="34">
        <f>SUMIF(표4[잉크명],표5[[#This Row],[잉크]],표4[화])</f>
        <v>0</v>
      </c>
      <c r="AH36" s="126">
        <f>SUMIF(표4[잉크명],표5[[#This Row],[잉크]],표4[화-3층])</f>
        <v>0</v>
      </c>
      <c r="AI36" s="126">
        <f>SUMIF(표4[잉크명],표5[[#This Row],[잉크]],표4[화-1층])</f>
        <v>0</v>
      </c>
      <c r="AJ36" s="34">
        <f>SUMIF(표4[잉크명],표5[[#This Row],[잉크]],표4[수])</f>
        <v>0</v>
      </c>
      <c r="AK36" s="126">
        <f>SUMIF(표4[잉크명],표5[[#This Row],[잉크]],표4[수-3층])</f>
        <v>0</v>
      </c>
      <c r="AL36" s="126">
        <f>SUMIF(표4[잉크명],표5[[#This Row],[잉크]],표4[수-1층])</f>
        <v>0</v>
      </c>
      <c r="AM36" s="34">
        <f>SUMIF(표4[잉크명],표5[[#This Row],[잉크]],표4[목])</f>
        <v>0</v>
      </c>
      <c r="AN36" s="126">
        <f>SUMIF(표4[잉크명],표5[[#This Row],[잉크]],표4[목-3층])</f>
        <v>0</v>
      </c>
      <c r="AO36" s="126">
        <f>SUMIF(표4[잉크명],표5[[#This Row],[잉크]],표4[목-1층])</f>
        <v>0</v>
      </c>
      <c r="AP36" s="34">
        <f>SUMIF(표4[잉크명],표5[[#This Row],[잉크]],표4[금])</f>
        <v>0</v>
      </c>
      <c r="AQ36" s="126">
        <f>SUMIF(표4[잉크명],표5[[#This Row],[잉크]],표4[금-3층])</f>
        <v>0</v>
      </c>
      <c r="AR36" s="126">
        <f>SUMIF(표4[잉크명],표5[[#This Row],[잉크]],표4[금-1층])</f>
        <v>0</v>
      </c>
      <c r="AS36" s="34">
        <f>SUMIF(표4[잉크명],표5[[#This Row],[잉크]],표4[토])</f>
        <v>0</v>
      </c>
      <c r="AT36" s="126">
        <f>SUMIF(표4[잉크명],표5[[#This Row],[잉크]],표4[토-3층])</f>
        <v>0</v>
      </c>
      <c r="AU36" s="126">
        <f>SUMIF(표4[잉크명],표5[[#This Row],[잉크]],표4[토-1층])</f>
        <v>0</v>
      </c>
      <c r="AV36" s="34">
        <f>SUMIF(표4[잉크명],표5[[#This Row],[잉크]],표4[일])</f>
        <v>0</v>
      </c>
      <c r="AW36" s="126">
        <f>SUMIF(표4[잉크명],표5[[#This Row],[잉크]],표4[일-3층])</f>
        <v>0</v>
      </c>
      <c r="AX36" s="126">
        <f>SUMIF(표4[잉크명],표5[[#This Row],[잉크]],표4[일-1층])</f>
        <v>0</v>
      </c>
      <c r="AY36" s="34">
        <f>SUMIF(표4[잉크명],표5[[#This Row],[잉크]],표4[차주 월])</f>
        <v>0</v>
      </c>
      <c r="AZ36" s="34">
        <f>SUM(표5[[#This Row],[월]:[차주 월]])</f>
        <v>0</v>
      </c>
    </row>
    <row r="37" spans="2:52" x14ac:dyDescent="0.3">
      <c r="B37" s="56" t="s">
        <v>234</v>
      </c>
      <c r="C37" s="56"/>
      <c r="D37" s="56" t="s">
        <v>36</v>
      </c>
      <c r="E37" s="34">
        <f>COUNTIF(사출계획!$E$62:$F$110,표4[[#This Row],[제품명]])</f>
        <v>0</v>
      </c>
      <c r="F37" s="126">
        <f>COUNTIF(사출계획!$E$62:$F$87,표4[[#This Row],[제품명]])</f>
        <v>0</v>
      </c>
      <c r="G37" s="126">
        <f>COUNTIF(사출계획!$E$88:$F$110,표4[[#This Row],[제품명]])</f>
        <v>0</v>
      </c>
      <c r="H37" s="34">
        <f>COUNTIF(사출계획!$G$62:$H$110,표4[[#This Row],[제품명]])</f>
        <v>0</v>
      </c>
      <c r="I37" s="122">
        <f>COUNTIF(사출계획!$G$62:$H$87,표4[[#This Row],[제품명]])</f>
        <v>0</v>
      </c>
      <c r="J37" s="122">
        <f>COUNTIF(사출계획!$G$88:$H$110,표4[[#This Row],[제품명]])</f>
        <v>0</v>
      </c>
      <c r="K37" s="34">
        <f>COUNTIF(사출계획!$I$62:$J$110,표4[[#This Row],[제품명]])</f>
        <v>0</v>
      </c>
      <c r="L37" s="126">
        <f>COUNTIF(사출계획!$I$62:$J$87,표4[[#This Row],[제품명]])</f>
        <v>0</v>
      </c>
      <c r="M37" s="126">
        <f>COUNTIF(사출계획!$I$88:$J$110,표4[[#This Row],[제품명]])</f>
        <v>0</v>
      </c>
      <c r="N37" s="34">
        <f>COUNTIF(사출계획!$K$62:$L$110,표4[[#This Row],[제품명]])</f>
        <v>0</v>
      </c>
      <c r="O37" s="126">
        <f>COUNTIF(사출계획!$K$62:$L$87,표4[[#This Row],[제품명]])</f>
        <v>0</v>
      </c>
      <c r="P37" s="126">
        <f>COUNTIF(사출계획!$K$88:$L$110,표4[[#This Row],[제품명]])</f>
        <v>0</v>
      </c>
      <c r="Q37" s="34">
        <f>COUNTIF(사출계획!$M$62:$N$110,표4[[#This Row],[제품명]])</f>
        <v>0</v>
      </c>
      <c r="R37" s="126">
        <f>COUNTIF(사출계획!$M$62:$N$87,표4[[#This Row],[제품명]])</f>
        <v>0</v>
      </c>
      <c r="S37" s="126">
        <f>COUNTIF(사출계획!$M$88:$N$110,표4[[#This Row],[제품명]])</f>
        <v>0</v>
      </c>
      <c r="T37" s="34">
        <f>COUNTIF(사출계획!$O$62:$P$110,표4[[#This Row],[제품명]])</f>
        <v>0</v>
      </c>
      <c r="U37" s="126">
        <f>COUNTIF(사출계획!$O$62:$P$87,표4[[#This Row],[제품명]])</f>
        <v>0</v>
      </c>
      <c r="V37" s="126">
        <f>COUNTIF(사출계획!$O$88:$P$110,표4[[#This Row],[제품명]])</f>
        <v>0</v>
      </c>
      <c r="W37" s="34">
        <f>COUNTIF(사출계획!$Q$62:$R$110,표4[[#This Row],[제품명]])</f>
        <v>0</v>
      </c>
      <c r="X37" s="126">
        <f>COUNTIF(사출계획!$Q$62:$R$87,표4[[#This Row],[제품명]])</f>
        <v>0</v>
      </c>
      <c r="Y37" s="126">
        <f>COUNTIF(사출계획!$Q$88:$R$110,표4[[#This Row],[제품명]])</f>
        <v>0</v>
      </c>
      <c r="Z37" s="34">
        <f>COUNTIF(사출계획!$S$62:$T$110,표4[[#This Row],[제품명]])</f>
        <v>0</v>
      </c>
      <c r="AA37" s="126"/>
      <c r="AB37" s="126"/>
      <c r="AC37" s="217" t="s">
        <v>653</v>
      </c>
      <c r="AD37" s="54">
        <f>SUMIF(표4[잉크명],표5[[#This Row],[잉크]],표4[월])</f>
        <v>0</v>
      </c>
      <c r="AE37" s="126">
        <f>SUMIF(표4[잉크명],표5[[#This Row],[잉크]],표4[월-3층])</f>
        <v>0</v>
      </c>
      <c r="AF37" s="126">
        <f>SUMIF(표4[잉크명],표5[[#This Row],[잉크]],표4[월-1층])</f>
        <v>0</v>
      </c>
      <c r="AG37" s="54">
        <f>SUMIF(표4[잉크명],표5[[#This Row],[잉크]],표4[화])</f>
        <v>1</v>
      </c>
      <c r="AH37" s="126">
        <f>SUMIF(표4[잉크명],표5[[#This Row],[잉크]],표4[화-3층])</f>
        <v>0</v>
      </c>
      <c r="AI37" s="126">
        <f>SUMIF(표4[잉크명],표5[[#This Row],[잉크]],표4[화-1층])</f>
        <v>1</v>
      </c>
      <c r="AJ37" s="54">
        <f>SUMIF(표4[잉크명],표5[[#This Row],[잉크]],표4[수])</f>
        <v>0</v>
      </c>
      <c r="AK37" s="126">
        <f>SUMIF(표4[잉크명],표5[[#This Row],[잉크]],표4[수-3층])</f>
        <v>0</v>
      </c>
      <c r="AL37" s="126">
        <f>SUMIF(표4[잉크명],표5[[#This Row],[잉크]],표4[수-1층])</f>
        <v>0</v>
      </c>
      <c r="AM37" s="54">
        <f>SUMIF(표4[잉크명],표5[[#This Row],[잉크]],표4[목])</f>
        <v>0</v>
      </c>
      <c r="AN37" s="126">
        <f>SUMIF(표4[잉크명],표5[[#This Row],[잉크]],표4[목-3층])</f>
        <v>0</v>
      </c>
      <c r="AO37" s="126">
        <f>SUMIF(표4[잉크명],표5[[#This Row],[잉크]],표4[목-1층])</f>
        <v>0</v>
      </c>
      <c r="AP37" s="54">
        <f>SUMIF(표4[잉크명],표5[[#This Row],[잉크]],표4[금])</f>
        <v>0</v>
      </c>
      <c r="AQ37" s="126">
        <f>SUMIF(표4[잉크명],표5[[#This Row],[잉크]],표4[금-3층])</f>
        <v>0</v>
      </c>
      <c r="AR37" s="126">
        <f>SUMIF(표4[잉크명],표5[[#This Row],[잉크]],표4[금-1층])</f>
        <v>0</v>
      </c>
      <c r="AS37" s="54">
        <f>SUMIF(표4[잉크명],표5[[#This Row],[잉크]],표4[토])</f>
        <v>0</v>
      </c>
      <c r="AT37" s="126">
        <f>SUMIF(표4[잉크명],표5[[#This Row],[잉크]],표4[토-3층])</f>
        <v>0</v>
      </c>
      <c r="AU37" s="126">
        <f>SUMIF(표4[잉크명],표5[[#This Row],[잉크]],표4[토-1층])</f>
        <v>0</v>
      </c>
      <c r="AV37" s="54">
        <f>SUMIF(표4[잉크명],표5[[#This Row],[잉크]],표4[일])</f>
        <v>0</v>
      </c>
      <c r="AW37" s="126">
        <f>SUMIF(표4[잉크명],표5[[#This Row],[잉크]],표4[일-3층])</f>
        <v>0</v>
      </c>
      <c r="AX37" s="126">
        <f>SUMIF(표4[잉크명],표5[[#This Row],[잉크]],표4[일-1층])</f>
        <v>0</v>
      </c>
      <c r="AY37" s="54">
        <f>SUMIF(표4[잉크명],표5[[#This Row],[잉크]],표4[차주 월])</f>
        <v>0</v>
      </c>
      <c r="AZ37" s="54">
        <f>SUM(표5[[#This Row],[월]:[차주 월]])</f>
        <v>2</v>
      </c>
    </row>
    <row r="38" spans="2:52" x14ac:dyDescent="0.3">
      <c r="B38" s="56" t="s">
        <v>234</v>
      </c>
      <c r="C38" s="56"/>
      <c r="D38" s="56" t="s">
        <v>295</v>
      </c>
      <c r="E38" s="34">
        <f>COUNTIF(사출계획!$E$62:$F$110,표4[[#This Row],[제품명]])</f>
        <v>0</v>
      </c>
      <c r="F38" s="126">
        <f>COUNTIF(사출계획!$E$62:$F$87,표4[[#This Row],[제품명]])</f>
        <v>0</v>
      </c>
      <c r="G38" s="126">
        <f>COUNTIF(사출계획!$E$88:$F$110,표4[[#This Row],[제품명]])</f>
        <v>0</v>
      </c>
      <c r="H38" s="34">
        <f>COUNTIF(사출계획!$G$62:$H$110,표4[[#This Row],[제품명]])</f>
        <v>0</v>
      </c>
      <c r="I38" s="122">
        <f>COUNTIF(사출계획!$G$62:$H$87,표4[[#This Row],[제품명]])</f>
        <v>0</v>
      </c>
      <c r="J38" s="122">
        <f>COUNTIF(사출계획!$G$88:$H$110,표4[[#This Row],[제품명]])</f>
        <v>0</v>
      </c>
      <c r="K38" s="34">
        <f>COUNTIF(사출계획!$I$62:$J$110,표4[[#This Row],[제품명]])</f>
        <v>0</v>
      </c>
      <c r="L38" s="126">
        <f>COUNTIF(사출계획!$I$62:$J$87,표4[[#This Row],[제품명]])</f>
        <v>0</v>
      </c>
      <c r="M38" s="126">
        <f>COUNTIF(사출계획!$I$88:$J$110,표4[[#This Row],[제품명]])</f>
        <v>0</v>
      </c>
      <c r="N38" s="34">
        <f>COUNTIF(사출계획!$K$62:$L$110,표4[[#This Row],[제품명]])</f>
        <v>0</v>
      </c>
      <c r="O38" s="126">
        <f>COUNTIF(사출계획!$K$62:$L$87,표4[[#This Row],[제품명]])</f>
        <v>0</v>
      </c>
      <c r="P38" s="126">
        <f>COUNTIF(사출계획!$K$88:$L$110,표4[[#This Row],[제품명]])</f>
        <v>0</v>
      </c>
      <c r="Q38" s="34">
        <f>COUNTIF(사출계획!$M$62:$N$110,표4[[#This Row],[제품명]])</f>
        <v>0</v>
      </c>
      <c r="R38" s="126">
        <f>COUNTIF(사출계획!$M$62:$N$87,표4[[#This Row],[제품명]])</f>
        <v>0</v>
      </c>
      <c r="S38" s="126">
        <f>COUNTIF(사출계획!$M$88:$N$110,표4[[#This Row],[제품명]])</f>
        <v>0</v>
      </c>
      <c r="T38" s="34">
        <f>COUNTIF(사출계획!$O$62:$P$110,표4[[#This Row],[제품명]])</f>
        <v>0</v>
      </c>
      <c r="U38" s="126">
        <f>COUNTIF(사출계획!$O$62:$P$87,표4[[#This Row],[제품명]])</f>
        <v>0</v>
      </c>
      <c r="V38" s="126">
        <f>COUNTIF(사출계획!$O$88:$P$110,표4[[#This Row],[제품명]])</f>
        <v>0</v>
      </c>
      <c r="W38" s="34">
        <f>COUNTIF(사출계획!$Q$62:$R$110,표4[[#This Row],[제품명]])</f>
        <v>0</v>
      </c>
      <c r="X38" s="126">
        <f>COUNTIF(사출계획!$Q$62:$R$87,표4[[#This Row],[제품명]])</f>
        <v>0</v>
      </c>
      <c r="Y38" s="126">
        <f>COUNTIF(사출계획!$Q$88:$R$110,표4[[#This Row],[제품명]])</f>
        <v>0</v>
      </c>
      <c r="Z38" s="34">
        <f>COUNTIF(사출계획!$S$62:$T$110,표4[[#This Row],[제품명]])</f>
        <v>0</v>
      </c>
      <c r="AA38" s="126"/>
      <c r="AB38" s="126"/>
      <c r="AC38" s="217" t="s">
        <v>1279</v>
      </c>
      <c r="AD38" s="54">
        <f>SUMIF(표4[잉크명],표5[[#This Row],[잉크]],표4[월])</f>
        <v>0</v>
      </c>
      <c r="AE38" s="126">
        <f>SUMIF(표4[잉크명],표5[[#This Row],[잉크]],표4[월-3층])</f>
        <v>0</v>
      </c>
      <c r="AF38" s="126">
        <f>SUMIF(표4[잉크명],표5[[#This Row],[잉크]],표4[월-1층])</f>
        <v>0</v>
      </c>
      <c r="AG38" s="54">
        <f>SUMIF(표4[잉크명],표5[[#This Row],[잉크]],표4[화])</f>
        <v>0</v>
      </c>
      <c r="AH38" s="126">
        <f>SUMIF(표4[잉크명],표5[[#This Row],[잉크]],표4[화-3층])</f>
        <v>0</v>
      </c>
      <c r="AI38" s="126">
        <f>SUMIF(표4[잉크명],표5[[#This Row],[잉크]],표4[화-1층])</f>
        <v>0</v>
      </c>
      <c r="AJ38" s="54">
        <f>SUMIF(표4[잉크명],표5[[#This Row],[잉크]],표4[수])</f>
        <v>0</v>
      </c>
      <c r="AK38" s="126">
        <f>SUMIF(표4[잉크명],표5[[#This Row],[잉크]],표4[수-3층])</f>
        <v>0</v>
      </c>
      <c r="AL38" s="126">
        <f>SUMIF(표4[잉크명],표5[[#This Row],[잉크]],표4[수-1층])</f>
        <v>0</v>
      </c>
      <c r="AM38" s="54">
        <f>SUMIF(표4[잉크명],표5[[#This Row],[잉크]],표4[목])</f>
        <v>0</v>
      </c>
      <c r="AN38" s="126">
        <f>SUMIF(표4[잉크명],표5[[#This Row],[잉크]],표4[목-3층])</f>
        <v>0</v>
      </c>
      <c r="AO38" s="126">
        <f>SUMIF(표4[잉크명],표5[[#This Row],[잉크]],표4[목-1층])</f>
        <v>0</v>
      </c>
      <c r="AP38" s="54">
        <f>SUMIF(표4[잉크명],표5[[#This Row],[잉크]],표4[금])</f>
        <v>0</v>
      </c>
      <c r="AQ38" s="126">
        <f>SUMIF(표4[잉크명],표5[[#This Row],[잉크]],표4[금-3층])</f>
        <v>0</v>
      </c>
      <c r="AR38" s="126">
        <f>SUMIF(표4[잉크명],표5[[#This Row],[잉크]],표4[금-1층])</f>
        <v>0</v>
      </c>
      <c r="AS38" s="54">
        <f>SUMIF(표4[잉크명],표5[[#This Row],[잉크]],표4[토])</f>
        <v>0</v>
      </c>
      <c r="AT38" s="126">
        <f>SUMIF(표4[잉크명],표5[[#This Row],[잉크]],표4[토-3층])</f>
        <v>0</v>
      </c>
      <c r="AU38" s="126">
        <f>SUMIF(표4[잉크명],표5[[#This Row],[잉크]],표4[토-1층])</f>
        <v>0</v>
      </c>
      <c r="AV38" s="54">
        <f>SUMIF(표4[잉크명],표5[[#This Row],[잉크]],표4[일])</f>
        <v>0</v>
      </c>
      <c r="AW38" s="126">
        <f>SUMIF(표4[잉크명],표5[[#This Row],[잉크]],표4[일-3층])</f>
        <v>0</v>
      </c>
      <c r="AX38" s="126">
        <f>SUMIF(표4[잉크명],표5[[#This Row],[잉크]],표4[일-1층])</f>
        <v>0</v>
      </c>
      <c r="AY38" s="54">
        <f>SUMIF(표4[잉크명],표5[[#This Row],[잉크]],표4[차주 월])</f>
        <v>0</v>
      </c>
      <c r="AZ38" s="54">
        <f>SUM(표5[[#This Row],[월]:[차주 월]])</f>
        <v>0</v>
      </c>
    </row>
    <row r="39" spans="2:52" x14ac:dyDescent="0.3">
      <c r="B39" s="56" t="s">
        <v>2470</v>
      </c>
      <c r="C39" s="56"/>
      <c r="D39" s="56" t="s">
        <v>1376</v>
      </c>
      <c r="E39" s="34">
        <f>COUNTIF(사출계획!$E$62:$F$110,표4[[#This Row],[제품명]])</f>
        <v>0</v>
      </c>
      <c r="F39" s="126">
        <f>COUNTIF(사출계획!$E$62:$F$87,표4[[#This Row],[제품명]])</f>
        <v>0</v>
      </c>
      <c r="G39" s="126">
        <f>COUNTIF(사출계획!$E$88:$F$110,표4[[#This Row],[제품명]])</f>
        <v>0</v>
      </c>
      <c r="H39" s="34">
        <f>COUNTIF(사출계획!$G$62:$H$110,표4[[#This Row],[제품명]])</f>
        <v>0</v>
      </c>
      <c r="I39" s="122">
        <f>COUNTIF(사출계획!$G$62:$H$87,표4[[#This Row],[제품명]])</f>
        <v>0</v>
      </c>
      <c r="J39" s="122">
        <f>COUNTIF(사출계획!$G$88:$H$110,표4[[#This Row],[제품명]])</f>
        <v>0</v>
      </c>
      <c r="K39" s="34">
        <f>COUNTIF(사출계획!$I$62:$J$110,표4[[#This Row],[제품명]])</f>
        <v>0</v>
      </c>
      <c r="L39" s="126">
        <f>COUNTIF(사출계획!$I$62:$J$87,표4[[#This Row],[제품명]])</f>
        <v>0</v>
      </c>
      <c r="M39" s="126">
        <f>COUNTIF(사출계획!$I$88:$J$110,표4[[#This Row],[제품명]])</f>
        <v>0</v>
      </c>
      <c r="N39" s="34">
        <f>COUNTIF(사출계획!$K$62:$L$110,표4[[#This Row],[제품명]])</f>
        <v>0</v>
      </c>
      <c r="O39" s="126">
        <f>COUNTIF(사출계획!$K$62:$L$87,표4[[#This Row],[제품명]])</f>
        <v>0</v>
      </c>
      <c r="P39" s="126">
        <f>COUNTIF(사출계획!$K$88:$L$110,표4[[#This Row],[제품명]])</f>
        <v>0</v>
      </c>
      <c r="Q39" s="34">
        <f>COUNTIF(사출계획!$M$62:$N$110,표4[[#This Row],[제품명]])</f>
        <v>0</v>
      </c>
      <c r="R39" s="126">
        <f>COUNTIF(사출계획!$M$62:$N$87,표4[[#This Row],[제품명]])</f>
        <v>0</v>
      </c>
      <c r="S39" s="126">
        <f>COUNTIF(사출계획!$M$88:$N$110,표4[[#This Row],[제품명]])</f>
        <v>0</v>
      </c>
      <c r="T39" s="34">
        <f>COUNTIF(사출계획!$O$62:$P$110,표4[[#This Row],[제품명]])</f>
        <v>0</v>
      </c>
      <c r="U39" s="126">
        <f>COUNTIF(사출계획!$O$62:$P$87,표4[[#This Row],[제품명]])</f>
        <v>0</v>
      </c>
      <c r="V39" s="126">
        <f>COUNTIF(사출계획!$O$88:$P$110,표4[[#This Row],[제품명]])</f>
        <v>0</v>
      </c>
      <c r="W39" s="34">
        <f>COUNTIF(사출계획!$Q$62:$R$110,표4[[#This Row],[제품명]])</f>
        <v>0</v>
      </c>
      <c r="X39" s="126">
        <f>COUNTIF(사출계획!$Q$62:$R$87,표4[[#This Row],[제품명]])</f>
        <v>0</v>
      </c>
      <c r="Y39" s="126">
        <f>COUNTIF(사출계획!$Q$88:$R$110,표4[[#This Row],[제품명]])</f>
        <v>0</v>
      </c>
      <c r="Z39" s="34">
        <f>COUNTIF(사출계획!$S$62:$T$110,표4[[#This Row],[제품명]])</f>
        <v>0</v>
      </c>
      <c r="AA39" s="126"/>
      <c r="AB39" s="126"/>
      <c r="AC39" s="217" t="s">
        <v>494</v>
      </c>
      <c r="AD39" s="54">
        <f>SUMIF(표4[잉크명],표5[[#This Row],[잉크]],표4[월])</f>
        <v>0</v>
      </c>
      <c r="AE39" s="126">
        <f>SUMIF(표4[잉크명],표5[[#This Row],[잉크]],표4[월-3층])</f>
        <v>0</v>
      </c>
      <c r="AF39" s="126">
        <f>SUMIF(표4[잉크명],표5[[#This Row],[잉크]],표4[월-1층])</f>
        <v>0</v>
      </c>
      <c r="AG39" s="54">
        <f>SUMIF(표4[잉크명],표5[[#This Row],[잉크]],표4[화])</f>
        <v>0</v>
      </c>
      <c r="AH39" s="126">
        <f>SUMIF(표4[잉크명],표5[[#This Row],[잉크]],표4[화-3층])</f>
        <v>0</v>
      </c>
      <c r="AI39" s="126">
        <f>SUMIF(표4[잉크명],표5[[#This Row],[잉크]],표4[화-1층])</f>
        <v>0</v>
      </c>
      <c r="AJ39" s="54">
        <f>SUMIF(표4[잉크명],표5[[#This Row],[잉크]],표4[수])</f>
        <v>0</v>
      </c>
      <c r="AK39" s="126">
        <f>SUMIF(표4[잉크명],표5[[#This Row],[잉크]],표4[수-3층])</f>
        <v>0</v>
      </c>
      <c r="AL39" s="126">
        <f>SUMIF(표4[잉크명],표5[[#This Row],[잉크]],표4[수-1층])</f>
        <v>0</v>
      </c>
      <c r="AM39" s="54">
        <f>SUMIF(표4[잉크명],표5[[#This Row],[잉크]],표4[목])</f>
        <v>0</v>
      </c>
      <c r="AN39" s="126">
        <f>SUMIF(표4[잉크명],표5[[#This Row],[잉크]],표4[목-3층])</f>
        <v>0</v>
      </c>
      <c r="AO39" s="126">
        <f>SUMIF(표4[잉크명],표5[[#This Row],[잉크]],표4[목-1층])</f>
        <v>0</v>
      </c>
      <c r="AP39" s="54">
        <f>SUMIF(표4[잉크명],표5[[#This Row],[잉크]],표4[금])</f>
        <v>0</v>
      </c>
      <c r="AQ39" s="126">
        <f>SUMIF(표4[잉크명],표5[[#This Row],[잉크]],표4[금-3층])</f>
        <v>0</v>
      </c>
      <c r="AR39" s="126">
        <f>SUMIF(표4[잉크명],표5[[#This Row],[잉크]],표4[금-1층])</f>
        <v>0</v>
      </c>
      <c r="AS39" s="54">
        <f>SUMIF(표4[잉크명],표5[[#This Row],[잉크]],표4[토])</f>
        <v>0</v>
      </c>
      <c r="AT39" s="126">
        <f>SUMIF(표4[잉크명],표5[[#This Row],[잉크]],표4[토-3층])</f>
        <v>0</v>
      </c>
      <c r="AU39" s="126">
        <f>SUMIF(표4[잉크명],표5[[#This Row],[잉크]],표4[토-1층])</f>
        <v>0</v>
      </c>
      <c r="AV39" s="54">
        <f>SUMIF(표4[잉크명],표5[[#This Row],[잉크]],표4[일])</f>
        <v>0</v>
      </c>
      <c r="AW39" s="126">
        <f>SUMIF(표4[잉크명],표5[[#This Row],[잉크]],표4[일-3층])</f>
        <v>0</v>
      </c>
      <c r="AX39" s="126">
        <f>SUMIF(표4[잉크명],표5[[#This Row],[잉크]],표4[일-1층])</f>
        <v>0</v>
      </c>
      <c r="AY39" s="54">
        <f>SUMIF(표4[잉크명],표5[[#This Row],[잉크]],표4[차주 월])</f>
        <v>0</v>
      </c>
      <c r="AZ39" s="54">
        <f>SUM(표5[[#This Row],[월]:[차주 월]])</f>
        <v>0</v>
      </c>
    </row>
    <row r="40" spans="2:52" x14ac:dyDescent="0.3">
      <c r="B40" s="56" t="s">
        <v>235</v>
      </c>
      <c r="C40" s="56"/>
      <c r="D40" s="56" t="s">
        <v>3149</v>
      </c>
      <c r="E40" s="34">
        <f>COUNTIF(사출계획!$E$62:$F$110,표4[[#This Row],[제품명]])</f>
        <v>0</v>
      </c>
      <c r="F40" s="126">
        <f>COUNTIF(사출계획!$E$62:$F$87,표4[[#This Row],[제품명]])</f>
        <v>0</v>
      </c>
      <c r="G40" s="126">
        <f>COUNTIF(사출계획!$E$88:$F$110,표4[[#This Row],[제품명]])</f>
        <v>0</v>
      </c>
      <c r="H40" s="34">
        <f>COUNTIF(사출계획!$G$62:$H$110,표4[[#This Row],[제품명]])</f>
        <v>0</v>
      </c>
      <c r="I40" s="122">
        <f>COUNTIF(사출계획!$G$62:$H$87,표4[[#This Row],[제품명]])</f>
        <v>0</v>
      </c>
      <c r="J40" s="122">
        <f>COUNTIF(사출계획!$G$88:$H$110,표4[[#This Row],[제품명]])</f>
        <v>0</v>
      </c>
      <c r="K40" s="34">
        <f>COUNTIF(사출계획!$I$62:$J$110,표4[[#This Row],[제품명]])</f>
        <v>0</v>
      </c>
      <c r="L40" s="126">
        <f>COUNTIF(사출계획!$I$62:$J$87,표4[[#This Row],[제품명]])</f>
        <v>0</v>
      </c>
      <c r="M40" s="126">
        <f>COUNTIF(사출계획!$I$88:$J$110,표4[[#This Row],[제품명]])</f>
        <v>0</v>
      </c>
      <c r="N40" s="34">
        <f>COUNTIF(사출계획!$K$62:$L$110,표4[[#This Row],[제품명]])</f>
        <v>0</v>
      </c>
      <c r="O40" s="126">
        <f>COUNTIF(사출계획!$K$62:$L$87,표4[[#This Row],[제품명]])</f>
        <v>0</v>
      </c>
      <c r="P40" s="126">
        <f>COUNTIF(사출계획!$K$88:$L$110,표4[[#This Row],[제품명]])</f>
        <v>0</v>
      </c>
      <c r="Q40" s="34">
        <f>COUNTIF(사출계획!$M$62:$N$110,표4[[#This Row],[제품명]])</f>
        <v>0</v>
      </c>
      <c r="R40" s="126">
        <f>COUNTIF(사출계획!$M$62:$N$87,표4[[#This Row],[제품명]])</f>
        <v>0</v>
      </c>
      <c r="S40" s="126">
        <f>COUNTIF(사출계획!$M$88:$N$110,표4[[#This Row],[제품명]])</f>
        <v>0</v>
      </c>
      <c r="T40" s="34">
        <f>COUNTIF(사출계획!$O$62:$P$110,표4[[#This Row],[제품명]])</f>
        <v>0</v>
      </c>
      <c r="U40" s="126">
        <f>COUNTIF(사출계획!$O$62:$P$87,표4[[#This Row],[제품명]])</f>
        <v>0</v>
      </c>
      <c r="V40" s="126">
        <f>COUNTIF(사출계획!$O$88:$P$110,표4[[#This Row],[제품명]])</f>
        <v>0</v>
      </c>
      <c r="W40" s="34">
        <f>COUNTIF(사출계획!$Q$62:$R$110,표4[[#This Row],[제품명]])</f>
        <v>0</v>
      </c>
      <c r="X40" s="126">
        <f>COUNTIF(사출계획!$Q$62:$R$87,표4[[#This Row],[제품명]])</f>
        <v>0</v>
      </c>
      <c r="Y40" s="126">
        <f>COUNTIF(사출계획!$Q$88:$R$110,표4[[#This Row],[제품명]])</f>
        <v>0</v>
      </c>
      <c r="Z40" s="34">
        <f>COUNTIF(사출계획!$S$62:$T$110,표4[[#This Row],[제품명]])</f>
        <v>0</v>
      </c>
      <c r="AA40" s="126"/>
      <c r="AB40" s="126"/>
      <c r="AC40" s="217" t="s">
        <v>983</v>
      </c>
      <c r="AD40" s="34">
        <f>SUMIF(표4[잉크명],표5[[#This Row],[잉크]],표4[월])</f>
        <v>0</v>
      </c>
      <c r="AE40" s="126">
        <f>SUMIF(표4[잉크명],표5[[#This Row],[잉크]],표4[월-3층])</f>
        <v>0</v>
      </c>
      <c r="AF40" s="126">
        <f>SUMIF(표4[잉크명],표5[[#This Row],[잉크]],표4[월-1층])</f>
        <v>0</v>
      </c>
      <c r="AG40" s="34">
        <f>SUMIF(표4[잉크명],표5[[#This Row],[잉크]],표4[화])</f>
        <v>0</v>
      </c>
      <c r="AH40" s="126">
        <f>SUMIF(표4[잉크명],표5[[#This Row],[잉크]],표4[화-3층])</f>
        <v>0</v>
      </c>
      <c r="AI40" s="126">
        <f>SUMIF(표4[잉크명],표5[[#This Row],[잉크]],표4[화-1층])</f>
        <v>0</v>
      </c>
      <c r="AJ40" s="34">
        <f>SUMIF(표4[잉크명],표5[[#This Row],[잉크]],표4[수])</f>
        <v>0</v>
      </c>
      <c r="AK40" s="126">
        <f>SUMIF(표4[잉크명],표5[[#This Row],[잉크]],표4[수-3층])</f>
        <v>0</v>
      </c>
      <c r="AL40" s="126">
        <f>SUMIF(표4[잉크명],표5[[#This Row],[잉크]],표4[수-1층])</f>
        <v>0</v>
      </c>
      <c r="AM40" s="34">
        <f>SUMIF(표4[잉크명],표5[[#This Row],[잉크]],표4[목])</f>
        <v>0</v>
      </c>
      <c r="AN40" s="126">
        <f>SUMIF(표4[잉크명],표5[[#This Row],[잉크]],표4[목-3층])</f>
        <v>0</v>
      </c>
      <c r="AO40" s="126">
        <f>SUMIF(표4[잉크명],표5[[#This Row],[잉크]],표4[목-1층])</f>
        <v>0</v>
      </c>
      <c r="AP40" s="34">
        <f>SUMIF(표4[잉크명],표5[[#This Row],[잉크]],표4[금])</f>
        <v>0</v>
      </c>
      <c r="AQ40" s="126">
        <f>SUMIF(표4[잉크명],표5[[#This Row],[잉크]],표4[금-3층])</f>
        <v>0</v>
      </c>
      <c r="AR40" s="126">
        <f>SUMIF(표4[잉크명],표5[[#This Row],[잉크]],표4[금-1층])</f>
        <v>0</v>
      </c>
      <c r="AS40" s="34">
        <f>SUMIF(표4[잉크명],표5[[#This Row],[잉크]],표4[토])</f>
        <v>0</v>
      </c>
      <c r="AT40" s="126">
        <f>SUMIF(표4[잉크명],표5[[#This Row],[잉크]],표4[토-3층])</f>
        <v>0</v>
      </c>
      <c r="AU40" s="126">
        <f>SUMIF(표4[잉크명],표5[[#This Row],[잉크]],표4[토-1층])</f>
        <v>0</v>
      </c>
      <c r="AV40" s="34">
        <f>SUMIF(표4[잉크명],표5[[#This Row],[잉크]],표4[일])</f>
        <v>0</v>
      </c>
      <c r="AW40" s="126">
        <f>SUMIF(표4[잉크명],표5[[#This Row],[잉크]],표4[일-3층])</f>
        <v>0</v>
      </c>
      <c r="AX40" s="126">
        <f>SUMIF(표4[잉크명],표5[[#This Row],[잉크]],표4[일-1층])</f>
        <v>0</v>
      </c>
      <c r="AY40" s="34">
        <f>SUMIF(표4[잉크명],표5[[#This Row],[잉크]],표4[차주 월])</f>
        <v>0</v>
      </c>
      <c r="AZ40" s="34">
        <f>SUM(표5[[#This Row],[월]:[차주 월]])</f>
        <v>0</v>
      </c>
    </row>
    <row r="41" spans="2:52" x14ac:dyDescent="0.3">
      <c r="B41" s="56" t="s">
        <v>235</v>
      </c>
      <c r="C41" s="56"/>
      <c r="D41" s="56" t="s">
        <v>4260</v>
      </c>
      <c r="E41" s="34">
        <f>COUNTIF(사출계획!$E$62:$F$110,표4[[#This Row],[제품명]])</f>
        <v>0</v>
      </c>
      <c r="F41" s="126">
        <f>COUNTIF(사출계획!$E$62:$F$87,표4[[#This Row],[제품명]])</f>
        <v>0</v>
      </c>
      <c r="G41" s="126">
        <f>COUNTIF(사출계획!$E$88:$F$110,표4[[#This Row],[제품명]])</f>
        <v>0</v>
      </c>
      <c r="H41" s="34">
        <f>COUNTIF(사출계획!$G$62:$H$110,표4[[#This Row],[제품명]])</f>
        <v>0</v>
      </c>
      <c r="I41" s="122">
        <f>COUNTIF(사출계획!$G$62:$H$87,표4[[#This Row],[제품명]])</f>
        <v>0</v>
      </c>
      <c r="J41" s="122">
        <f>COUNTIF(사출계획!$G$88:$H$110,표4[[#This Row],[제품명]])</f>
        <v>0</v>
      </c>
      <c r="K41" s="34">
        <f>COUNTIF(사출계획!$I$62:$J$110,표4[[#This Row],[제품명]])</f>
        <v>0</v>
      </c>
      <c r="L41" s="126">
        <f>COUNTIF(사출계획!$I$62:$J$87,표4[[#This Row],[제품명]])</f>
        <v>0</v>
      </c>
      <c r="M41" s="126">
        <f>COUNTIF(사출계획!$I$88:$J$110,표4[[#This Row],[제품명]])</f>
        <v>0</v>
      </c>
      <c r="N41" s="34">
        <f>COUNTIF(사출계획!$K$62:$L$110,표4[[#This Row],[제품명]])</f>
        <v>0</v>
      </c>
      <c r="O41" s="126">
        <f>COUNTIF(사출계획!$K$62:$L$87,표4[[#This Row],[제품명]])</f>
        <v>0</v>
      </c>
      <c r="P41" s="126">
        <f>COUNTIF(사출계획!$K$88:$L$110,표4[[#This Row],[제품명]])</f>
        <v>0</v>
      </c>
      <c r="Q41" s="34">
        <f>COUNTIF(사출계획!$M$62:$N$110,표4[[#This Row],[제품명]])</f>
        <v>0</v>
      </c>
      <c r="R41" s="126">
        <f>COUNTIF(사출계획!$M$62:$N$87,표4[[#This Row],[제품명]])</f>
        <v>0</v>
      </c>
      <c r="S41" s="126">
        <f>COUNTIF(사출계획!$M$88:$N$110,표4[[#This Row],[제품명]])</f>
        <v>0</v>
      </c>
      <c r="T41" s="34">
        <f>COUNTIF(사출계획!$O$62:$P$110,표4[[#This Row],[제품명]])</f>
        <v>0</v>
      </c>
      <c r="U41" s="126">
        <f>COUNTIF(사출계획!$O$62:$P$87,표4[[#This Row],[제품명]])</f>
        <v>0</v>
      </c>
      <c r="V41" s="126">
        <f>COUNTIF(사출계획!$O$88:$P$110,표4[[#This Row],[제품명]])</f>
        <v>0</v>
      </c>
      <c r="W41" s="34">
        <f>COUNTIF(사출계획!$Q$62:$R$110,표4[[#This Row],[제품명]])</f>
        <v>0</v>
      </c>
      <c r="X41" s="126">
        <f>COUNTIF(사출계획!$Q$62:$R$87,표4[[#This Row],[제품명]])</f>
        <v>0</v>
      </c>
      <c r="Y41" s="126">
        <f>COUNTIF(사출계획!$Q$88:$R$110,표4[[#This Row],[제품명]])</f>
        <v>0</v>
      </c>
      <c r="Z41" s="34">
        <f>COUNTIF(사출계획!$S$62:$T$110,표4[[#This Row],[제품명]])</f>
        <v>0</v>
      </c>
      <c r="AA41" s="126"/>
      <c r="AB41" s="126"/>
      <c r="AC41" s="217" t="s">
        <v>1517</v>
      </c>
      <c r="AD41" s="54">
        <f>SUMIF(표4[잉크명],표5[[#This Row],[잉크]],표4[월])</f>
        <v>0</v>
      </c>
      <c r="AE41" s="126">
        <f>SUMIF(표4[잉크명],표5[[#This Row],[잉크]],표4[월-3층])</f>
        <v>0</v>
      </c>
      <c r="AF41" s="126">
        <f>SUMIF(표4[잉크명],표5[[#This Row],[잉크]],표4[월-1층])</f>
        <v>0</v>
      </c>
      <c r="AG41" s="54">
        <f>SUMIF(표4[잉크명],표5[[#This Row],[잉크]],표4[화])</f>
        <v>0</v>
      </c>
      <c r="AH41" s="126">
        <f>SUMIF(표4[잉크명],표5[[#This Row],[잉크]],표4[화-3층])</f>
        <v>0</v>
      </c>
      <c r="AI41" s="126">
        <f>SUMIF(표4[잉크명],표5[[#This Row],[잉크]],표4[화-1층])</f>
        <v>0</v>
      </c>
      <c r="AJ41" s="54">
        <f>SUMIF(표4[잉크명],표5[[#This Row],[잉크]],표4[수])</f>
        <v>0</v>
      </c>
      <c r="AK41" s="126">
        <f>SUMIF(표4[잉크명],표5[[#This Row],[잉크]],표4[수-3층])</f>
        <v>0</v>
      </c>
      <c r="AL41" s="126">
        <f>SUMIF(표4[잉크명],표5[[#This Row],[잉크]],표4[수-1층])</f>
        <v>0</v>
      </c>
      <c r="AM41" s="54">
        <f>SUMIF(표4[잉크명],표5[[#This Row],[잉크]],표4[목])</f>
        <v>0</v>
      </c>
      <c r="AN41" s="126">
        <f>SUMIF(표4[잉크명],표5[[#This Row],[잉크]],표4[목-3층])</f>
        <v>0</v>
      </c>
      <c r="AO41" s="126">
        <f>SUMIF(표4[잉크명],표5[[#This Row],[잉크]],표4[목-1층])</f>
        <v>0</v>
      </c>
      <c r="AP41" s="54">
        <f>SUMIF(표4[잉크명],표5[[#This Row],[잉크]],표4[금])</f>
        <v>0</v>
      </c>
      <c r="AQ41" s="126">
        <f>SUMIF(표4[잉크명],표5[[#This Row],[잉크]],표4[금-3층])</f>
        <v>0</v>
      </c>
      <c r="AR41" s="126">
        <f>SUMIF(표4[잉크명],표5[[#This Row],[잉크]],표4[금-1층])</f>
        <v>0</v>
      </c>
      <c r="AS41" s="54">
        <f>SUMIF(표4[잉크명],표5[[#This Row],[잉크]],표4[토])</f>
        <v>0</v>
      </c>
      <c r="AT41" s="126">
        <f>SUMIF(표4[잉크명],표5[[#This Row],[잉크]],표4[토-3층])</f>
        <v>0</v>
      </c>
      <c r="AU41" s="126">
        <f>SUMIF(표4[잉크명],표5[[#This Row],[잉크]],표4[토-1층])</f>
        <v>0</v>
      </c>
      <c r="AV41" s="54">
        <f>SUMIF(표4[잉크명],표5[[#This Row],[잉크]],표4[일])</f>
        <v>0</v>
      </c>
      <c r="AW41" s="126">
        <f>SUMIF(표4[잉크명],표5[[#This Row],[잉크]],표4[일-3층])</f>
        <v>0</v>
      </c>
      <c r="AX41" s="126">
        <f>SUMIF(표4[잉크명],표5[[#This Row],[잉크]],표4[일-1층])</f>
        <v>0</v>
      </c>
      <c r="AY41" s="54">
        <f>SUMIF(표4[잉크명],표5[[#This Row],[잉크]],표4[차주 월])</f>
        <v>0</v>
      </c>
      <c r="AZ41" s="54">
        <f>SUM(표5[[#This Row],[월]:[차주 월]])</f>
        <v>0</v>
      </c>
    </row>
    <row r="42" spans="2:52" x14ac:dyDescent="0.3">
      <c r="B42" s="56" t="s">
        <v>4785</v>
      </c>
      <c r="C42" s="56"/>
      <c r="D42" s="56" t="s">
        <v>5415</v>
      </c>
      <c r="E42" s="34">
        <f>COUNTIF(사출계획!$E$62:$F$110,표4[[#This Row],[제품명]])</f>
        <v>0</v>
      </c>
      <c r="F42" s="126">
        <f>COUNTIF(사출계획!$E$62:$F$87,표4[[#This Row],[제품명]])</f>
        <v>0</v>
      </c>
      <c r="G42" s="126">
        <f>COUNTIF(사출계획!$E$88:$F$110,표4[[#This Row],[제품명]])</f>
        <v>0</v>
      </c>
      <c r="H42" s="34">
        <f>COUNTIF(사출계획!$G$62:$H$110,표4[[#This Row],[제품명]])</f>
        <v>1</v>
      </c>
      <c r="I42" s="122">
        <f>COUNTIF(사출계획!$G$62:$H$87,표4[[#This Row],[제품명]])</f>
        <v>0</v>
      </c>
      <c r="J42" s="122">
        <f>COUNTIF(사출계획!$G$88:$H$110,표4[[#This Row],[제품명]])</f>
        <v>1</v>
      </c>
      <c r="K42" s="34">
        <f>COUNTIF(사출계획!$I$62:$J$110,표4[[#This Row],[제품명]])</f>
        <v>0</v>
      </c>
      <c r="L42" s="126">
        <f>COUNTIF(사출계획!$I$62:$J$87,표4[[#This Row],[제품명]])</f>
        <v>0</v>
      </c>
      <c r="M42" s="126">
        <f>COUNTIF(사출계획!$I$88:$J$110,표4[[#This Row],[제품명]])</f>
        <v>0</v>
      </c>
      <c r="N42" s="34">
        <f>COUNTIF(사출계획!$K$62:$L$110,표4[[#This Row],[제품명]])</f>
        <v>0</v>
      </c>
      <c r="O42" s="126">
        <f>COUNTIF(사출계획!$K$62:$L$87,표4[[#This Row],[제품명]])</f>
        <v>0</v>
      </c>
      <c r="P42" s="126">
        <f>COUNTIF(사출계획!$K$88:$L$110,표4[[#This Row],[제품명]])</f>
        <v>0</v>
      </c>
      <c r="Q42" s="34">
        <f>COUNTIF(사출계획!$M$62:$N$110,표4[[#This Row],[제품명]])</f>
        <v>0</v>
      </c>
      <c r="R42" s="126">
        <f>COUNTIF(사출계획!$M$62:$N$87,표4[[#This Row],[제품명]])</f>
        <v>0</v>
      </c>
      <c r="S42" s="126">
        <f>COUNTIF(사출계획!$M$88:$N$110,표4[[#This Row],[제품명]])</f>
        <v>0</v>
      </c>
      <c r="T42" s="34">
        <f>COUNTIF(사출계획!$O$62:$P$110,표4[[#This Row],[제품명]])</f>
        <v>0</v>
      </c>
      <c r="U42" s="126">
        <f>COUNTIF(사출계획!$O$62:$P$87,표4[[#This Row],[제품명]])</f>
        <v>0</v>
      </c>
      <c r="V42" s="126">
        <f>COUNTIF(사출계획!$O$88:$P$110,표4[[#This Row],[제품명]])</f>
        <v>0</v>
      </c>
      <c r="W42" s="34">
        <f>COUNTIF(사출계획!$Q$62:$R$110,표4[[#This Row],[제품명]])</f>
        <v>0</v>
      </c>
      <c r="X42" s="126">
        <f>COUNTIF(사출계획!$Q$62:$R$87,표4[[#This Row],[제품명]])</f>
        <v>0</v>
      </c>
      <c r="Y42" s="126">
        <f>COUNTIF(사출계획!$Q$88:$R$110,표4[[#This Row],[제품명]])</f>
        <v>0</v>
      </c>
      <c r="Z42" s="34">
        <f>COUNTIF(사출계획!$S$62:$T$110,표4[[#This Row],[제품명]])</f>
        <v>0</v>
      </c>
      <c r="AA42" s="126"/>
      <c r="AB42" s="126"/>
      <c r="AC42" s="33" t="s">
        <v>333</v>
      </c>
      <c r="AD42" s="34">
        <f>SUMIF(표4[잉크명],표5[[#This Row],[잉크]],표4[월])</f>
        <v>0</v>
      </c>
      <c r="AE42" s="126">
        <f>SUMIF(표4[잉크명],표5[[#This Row],[잉크]],표4[월-3층])</f>
        <v>0</v>
      </c>
      <c r="AF42" s="126">
        <f>SUMIF(표4[잉크명],표5[[#This Row],[잉크]],표4[월-1층])</f>
        <v>0</v>
      </c>
      <c r="AG42" s="34">
        <f>SUMIF(표4[잉크명],표5[[#This Row],[잉크]],표4[화])</f>
        <v>0</v>
      </c>
      <c r="AH42" s="126">
        <f>SUMIF(표4[잉크명],표5[[#This Row],[잉크]],표4[화-3층])</f>
        <v>0</v>
      </c>
      <c r="AI42" s="126">
        <f>SUMIF(표4[잉크명],표5[[#This Row],[잉크]],표4[화-1층])</f>
        <v>0</v>
      </c>
      <c r="AJ42" s="34">
        <f>SUMIF(표4[잉크명],표5[[#This Row],[잉크]],표4[수])</f>
        <v>0</v>
      </c>
      <c r="AK42" s="126">
        <f>SUMIF(표4[잉크명],표5[[#This Row],[잉크]],표4[수-3층])</f>
        <v>0</v>
      </c>
      <c r="AL42" s="126">
        <f>SUMIF(표4[잉크명],표5[[#This Row],[잉크]],표4[수-1층])</f>
        <v>0</v>
      </c>
      <c r="AM42" s="34">
        <f>SUMIF(표4[잉크명],표5[[#This Row],[잉크]],표4[목])</f>
        <v>0</v>
      </c>
      <c r="AN42" s="126">
        <f>SUMIF(표4[잉크명],표5[[#This Row],[잉크]],표4[목-3층])</f>
        <v>0</v>
      </c>
      <c r="AO42" s="126">
        <f>SUMIF(표4[잉크명],표5[[#This Row],[잉크]],표4[목-1층])</f>
        <v>0</v>
      </c>
      <c r="AP42" s="34">
        <f>SUMIF(표4[잉크명],표5[[#This Row],[잉크]],표4[금])</f>
        <v>0</v>
      </c>
      <c r="AQ42" s="126">
        <f>SUMIF(표4[잉크명],표5[[#This Row],[잉크]],표4[금-3층])</f>
        <v>0</v>
      </c>
      <c r="AR42" s="126">
        <f>SUMIF(표4[잉크명],표5[[#This Row],[잉크]],표4[금-1층])</f>
        <v>0</v>
      </c>
      <c r="AS42" s="34">
        <f>SUMIF(표4[잉크명],표5[[#This Row],[잉크]],표4[토])</f>
        <v>0</v>
      </c>
      <c r="AT42" s="126">
        <f>SUMIF(표4[잉크명],표5[[#This Row],[잉크]],표4[토-3층])</f>
        <v>0</v>
      </c>
      <c r="AU42" s="126">
        <f>SUMIF(표4[잉크명],표5[[#This Row],[잉크]],표4[토-1층])</f>
        <v>0</v>
      </c>
      <c r="AV42" s="34">
        <f>SUMIF(표4[잉크명],표5[[#This Row],[잉크]],표4[일])</f>
        <v>0</v>
      </c>
      <c r="AW42" s="126">
        <f>SUMIF(표4[잉크명],표5[[#This Row],[잉크]],표4[일-3층])</f>
        <v>0</v>
      </c>
      <c r="AX42" s="126">
        <f>SUMIF(표4[잉크명],표5[[#This Row],[잉크]],표4[일-1층])</f>
        <v>0</v>
      </c>
      <c r="AY42" s="34">
        <f>SUMIF(표4[잉크명],표5[[#This Row],[잉크]],표4[차주 월])</f>
        <v>0</v>
      </c>
      <c r="AZ42" s="34">
        <f>SUM(표5[[#This Row],[월]:[차주 월]])</f>
        <v>0</v>
      </c>
    </row>
    <row r="43" spans="2:52" x14ac:dyDescent="0.3">
      <c r="B43" s="56" t="s">
        <v>236</v>
      </c>
      <c r="C43" s="56"/>
      <c r="D43" s="56" t="s">
        <v>5416</v>
      </c>
      <c r="E43" s="34">
        <f>COUNTIF(사출계획!$E$62:$F$110,표4[[#This Row],[제품명]])</f>
        <v>0</v>
      </c>
      <c r="F43" s="126">
        <f>COUNTIF(사출계획!$E$62:$F$87,표4[[#This Row],[제품명]])</f>
        <v>0</v>
      </c>
      <c r="G43" s="126">
        <f>COUNTIF(사출계획!$E$88:$F$110,표4[[#This Row],[제품명]])</f>
        <v>0</v>
      </c>
      <c r="H43" s="34">
        <f>COUNTIF(사출계획!$G$62:$H$110,표4[[#This Row],[제품명]])</f>
        <v>1</v>
      </c>
      <c r="I43" s="122">
        <f>COUNTIF(사출계획!$G$62:$H$87,표4[[#This Row],[제품명]])</f>
        <v>0</v>
      </c>
      <c r="J43" s="122">
        <f>COUNTIF(사출계획!$G$88:$H$110,표4[[#This Row],[제품명]])</f>
        <v>1</v>
      </c>
      <c r="K43" s="34">
        <f>COUNTIF(사출계획!$I$62:$J$110,표4[[#This Row],[제품명]])</f>
        <v>0</v>
      </c>
      <c r="L43" s="126">
        <f>COUNTIF(사출계획!$I$62:$J$87,표4[[#This Row],[제품명]])</f>
        <v>0</v>
      </c>
      <c r="M43" s="126">
        <f>COUNTIF(사출계획!$I$88:$J$110,표4[[#This Row],[제품명]])</f>
        <v>0</v>
      </c>
      <c r="N43" s="34">
        <f>COUNTIF(사출계획!$K$62:$L$110,표4[[#This Row],[제품명]])</f>
        <v>0</v>
      </c>
      <c r="O43" s="126">
        <f>COUNTIF(사출계획!$K$62:$L$87,표4[[#This Row],[제품명]])</f>
        <v>0</v>
      </c>
      <c r="P43" s="126">
        <f>COUNTIF(사출계획!$K$88:$L$110,표4[[#This Row],[제품명]])</f>
        <v>0</v>
      </c>
      <c r="Q43" s="34">
        <f>COUNTIF(사출계획!$M$62:$N$110,표4[[#This Row],[제품명]])</f>
        <v>0</v>
      </c>
      <c r="R43" s="126">
        <f>COUNTIF(사출계획!$M$62:$N$87,표4[[#This Row],[제품명]])</f>
        <v>0</v>
      </c>
      <c r="S43" s="126">
        <f>COUNTIF(사출계획!$M$88:$N$110,표4[[#This Row],[제품명]])</f>
        <v>0</v>
      </c>
      <c r="T43" s="34">
        <f>COUNTIF(사출계획!$O$62:$P$110,표4[[#This Row],[제품명]])</f>
        <v>0</v>
      </c>
      <c r="U43" s="126">
        <f>COUNTIF(사출계획!$O$62:$P$87,표4[[#This Row],[제품명]])</f>
        <v>0</v>
      </c>
      <c r="V43" s="126">
        <f>COUNTIF(사출계획!$O$88:$P$110,표4[[#This Row],[제품명]])</f>
        <v>0</v>
      </c>
      <c r="W43" s="34">
        <f>COUNTIF(사출계획!$Q$62:$R$110,표4[[#This Row],[제품명]])</f>
        <v>0</v>
      </c>
      <c r="X43" s="126">
        <f>COUNTIF(사출계획!$Q$62:$R$87,표4[[#This Row],[제품명]])</f>
        <v>0</v>
      </c>
      <c r="Y43" s="126">
        <f>COUNTIF(사출계획!$Q$88:$R$110,표4[[#This Row],[제품명]])</f>
        <v>0</v>
      </c>
      <c r="Z43" s="34">
        <f>COUNTIF(사출계획!$S$62:$T$110,표4[[#This Row],[제품명]])</f>
        <v>0</v>
      </c>
      <c r="AA43" s="126"/>
      <c r="AB43" s="126"/>
      <c r="AC43" s="217" t="s">
        <v>534</v>
      </c>
      <c r="AD43" s="54">
        <f>SUMIF(표4[잉크명],표5[[#This Row],[잉크]],표4[월])</f>
        <v>0</v>
      </c>
      <c r="AE43" s="126">
        <f>SUMIF(표4[잉크명],표5[[#This Row],[잉크]],표4[월-3층])</f>
        <v>0</v>
      </c>
      <c r="AF43" s="126">
        <f>SUMIF(표4[잉크명],표5[[#This Row],[잉크]],표4[월-1층])</f>
        <v>0</v>
      </c>
      <c r="AG43" s="54">
        <f>SUMIF(표4[잉크명],표5[[#This Row],[잉크]],표4[화])</f>
        <v>1</v>
      </c>
      <c r="AH43" s="126">
        <f>SUMIF(표4[잉크명],표5[[#This Row],[잉크]],표4[화-3층])</f>
        <v>1</v>
      </c>
      <c r="AI43" s="126">
        <f>SUMIF(표4[잉크명],표5[[#This Row],[잉크]],표4[화-1층])</f>
        <v>0</v>
      </c>
      <c r="AJ43" s="54">
        <f>SUMIF(표4[잉크명],표5[[#This Row],[잉크]],표4[수])</f>
        <v>0</v>
      </c>
      <c r="AK43" s="126">
        <f>SUMIF(표4[잉크명],표5[[#This Row],[잉크]],표4[수-3층])</f>
        <v>0</v>
      </c>
      <c r="AL43" s="126">
        <f>SUMIF(표4[잉크명],표5[[#This Row],[잉크]],표4[수-1층])</f>
        <v>0</v>
      </c>
      <c r="AM43" s="54">
        <f>SUMIF(표4[잉크명],표5[[#This Row],[잉크]],표4[목])</f>
        <v>0</v>
      </c>
      <c r="AN43" s="126">
        <f>SUMIF(표4[잉크명],표5[[#This Row],[잉크]],표4[목-3층])</f>
        <v>0</v>
      </c>
      <c r="AO43" s="126">
        <f>SUMIF(표4[잉크명],표5[[#This Row],[잉크]],표4[목-1층])</f>
        <v>0</v>
      </c>
      <c r="AP43" s="54">
        <f>SUMIF(표4[잉크명],표5[[#This Row],[잉크]],표4[금])</f>
        <v>0</v>
      </c>
      <c r="AQ43" s="126">
        <f>SUMIF(표4[잉크명],표5[[#This Row],[잉크]],표4[금-3층])</f>
        <v>0</v>
      </c>
      <c r="AR43" s="126">
        <f>SUMIF(표4[잉크명],표5[[#This Row],[잉크]],표4[금-1층])</f>
        <v>0</v>
      </c>
      <c r="AS43" s="54">
        <f>SUMIF(표4[잉크명],표5[[#This Row],[잉크]],표4[토])</f>
        <v>0</v>
      </c>
      <c r="AT43" s="126">
        <f>SUMIF(표4[잉크명],표5[[#This Row],[잉크]],표4[토-3층])</f>
        <v>0</v>
      </c>
      <c r="AU43" s="126">
        <f>SUMIF(표4[잉크명],표5[[#This Row],[잉크]],표4[토-1층])</f>
        <v>0</v>
      </c>
      <c r="AV43" s="54">
        <f>SUMIF(표4[잉크명],표5[[#This Row],[잉크]],표4[일])</f>
        <v>0</v>
      </c>
      <c r="AW43" s="126">
        <f>SUMIF(표4[잉크명],표5[[#This Row],[잉크]],표4[일-3층])</f>
        <v>0</v>
      </c>
      <c r="AX43" s="126">
        <f>SUMIF(표4[잉크명],표5[[#This Row],[잉크]],표4[일-1층])</f>
        <v>0</v>
      </c>
      <c r="AY43" s="54">
        <f>SUMIF(표4[잉크명],표5[[#This Row],[잉크]],표4[차주 월])</f>
        <v>0</v>
      </c>
      <c r="AZ43" s="54">
        <f>SUM(표5[[#This Row],[월]:[차주 월]])</f>
        <v>2</v>
      </c>
    </row>
    <row r="44" spans="2:52" x14ac:dyDescent="0.3">
      <c r="B44" s="56" t="s">
        <v>236</v>
      </c>
      <c r="C44" s="56"/>
      <c r="D44" s="56" t="s">
        <v>5417</v>
      </c>
      <c r="E44" s="34">
        <f>COUNTIF(사출계획!$E$62:$F$110,표4[[#This Row],[제품명]])</f>
        <v>0</v>
      </c>
      <c r="F44" s="126">
        <f>COUNTIF(사출계획!$E$62:$F$87,표4[[#This Row],[제품명]])</f>
        <v>0</v>
      </c>
      <c r="G44" s="126">
        <f>COUNTIF(사출계획!$E$88:$F$110,표4[[#This Row],[제품명]])</f>
        <v>0</v>
      </c>
      <c r="H44" s="34">
        <f>COUNTIF(사출계획!$G$62:$H$110,표4[[#This Row],[제품명]])</f>
        <v>1</v>
      </c>
      <c r="I44" s="122">
        <f>COUNTIF(사출계획!$G$62:$H$87,표4[[#This Row],[제품명]])</f>
        <v>0</v>
      </c>
      <c r="J44" s="122">
        <f>COUNTIF(사출계획!$G$88:$H$110,표4[[#This Row],[제품명]])</f>
        <v>1</v>
      </c>
      <c r="K44" s="34">
        <f>COUNTIF(사출계획!$I$62:$J$110,표4[[#This Row],[제품명]])</f>
        <v>0</v>
      </c>
      <c r="L44" s="126">
        <f>COUNTIF(사출계획!$I$62:$J$87,표4[[#This Row],[제품명]])</f>
        <v>0</v>
      </c>
      <c r="M44" s="126">
        <f>COUNTIF(사출계획!$I$88:$J$110,표4[[#This Row],[제품명]])</f>
        <v>0</v>
      </c>
      <c r="N44" s="34">
        <f>COUNTIF(사출계획!$K$62:$L$110,표4[[#This Row],[제품명]])</f>
        <v>0</v>
      </c>
      <c r="O44" s="126">
        <f>COUNTIF(사출계획!$K$62:$L$87,표4[[#This Row],[제품명]])</f>
        <v>0</v>
      </c>
      <c r="P44" s="126">
        <f>COUNTIF(사출계획!$K$88:$L$110,표4[[#This Row],[제품명]])</f>
        <v>0</v>
      </c>
      <c r="Q44" s="34">
        <f>COUNTIF(사출계획!$M$62:$N$110,표4[[#This Row],[제품명]])</f>
        <v>0</v>
      </c>
      <c r="R44" s="126">
        <f>COUNTIF(사출계획!$M$62:$N$87,표4[[#This Row],[제품명]])</f>
        <v>0</v>
      </c>
      <c r="S44" s="126">
        <f>COUNTIF(사출계획!$M$88:$N$110,표4[[#This Row],[제품명]])</f>
        <v>0</v>
      </c>
      <c r="T44" s="34">
        <f>COUNTIF(사출계획!$O$62:$P$110,표4[[#This Row],[제품명]])</f>
        <v>0</v>
      </c>
      <c r="U44" s="126">
        <f>COUNTIF(사출계획!$O$62:$P$87,표4[[#This Row],[제품명]])</f>
        <v>0</v>
      </c>
      <c r="V44" s="126">
        <f>COUNTIF(사출계획!$O$88:$P$110,표4[[#This Row],[제품명]])</f>
        <v>0</v>
      </c>
      <c r="W44" s="34">
        <f>COUNTIF(사출계획!$Q$62:$R$110,표4[[#This Row],[제품명]])</f>
        <v>0</v>
      </c>
      <c r="X44" s="126">
        <f>COUNTIF(사출계획!$Q$62:$R$87,표4[[#This Row],[제품명]])</f>
        <v>0</v>
      </c>
      <c r="Y44" s="126">
        <f>COUNTIF(사출계획!$Q$88:$R$110,표4[[#This Row],[제품명]])</f>
        <v>0</v>
      </c>
      <c r="Z44" s="34">
        <f>COUNTIF(사출계획!$S$62:$T$110,표4[[#This Row],[제품명]])</f>
        <v>0</v>
      </c>
      <c r="AA44" s="126"/>
      <c r="AB44" s="126"/>
      <c r="AC44" s="217" t="s">
        <v>456</v>
      </c>
      <c r="AD44" s="54">
        <f>SUMIF(표4[잉크명],표5[[#This Row],[잉크]],표4[월])</f>
        <v>0</v>
      </c>
      <c r="AE44" s="126">
        <f>SUMIF(표4[잉크명],표5[[#This Row],[잉크]],표4[월-3층])</f>
        <v>0</v>
      </c>
      <c r="AF44" s="126">
        <f>SUMIF(표4[잉크명],표5[[#This Row],[잉크]],표4[월-1층])</f>
        <v>0</v>
      </c>
      <c r="AG44" s="54">
        <f>SUMIF(표4[잉크명],표5[[#This Row],[잉크]],표4[화])</f>
        <v>0</v>
      </c>
      <c r="AH44" s="126">
        <f>SUMIF(표4[잉크명],표5[[#This Row],[잉크]],표4[화-3층])</f>
        <v>0</v>
      </c>
      <c r="AI44" s="126">
        <f>SUMIF(표4[잉크명],표5[[#This Row],[잉크]],표4[화-1층])</f>
        <v>0</v>
      </c>
      <c r="AJ44" s="54">
        <f>SUMIF(표4[잉크명],표5[[#This Row],[잉크]],표4[수])</f>
        <v>0</v>
      </c>
      <c r="AK44" s="126">
        <f>SUMIF(표4[잉크명],표5[[#This Row],[잉크]],표4[수-3층])</f>
        <v>0</v>
      </c>
      <c r="AL44" s="126">
        <f>SUMIF(표4[잉크명],표5[[#This Row],[잉크]],표4[수-1층])</f>
        <v>0</v>
      </c>
      <c r="AM44" s="54">
        <f>SUMIF(표4[잉크명],표5[[#This Row],[잉크]],표4[목])</f>
        <v>0</v>
      </c>
      <c r="AN44" s="126">
        <f>SUMIF(표4[잉크명],표5[[#This Row],[잉크]],표4[목-3층])</f>
        <v>0</v>
      </c>
      <c r="AO44" s="126">
        <f>SUMIF(표4[잉크명],표5[[#This Row],[잉크]],표4[목-1층])</f>
        <v>0</v>
      </c>
      <c r="AP44" s="54">
        <f>SUMIF(표4[잉크명],표5[[#This Row],[잉크]],표4[금])</f>
        <v>0</v>
      </c>
      <c r="AQ44" s="126">
        <f>SUMIF(표4[잉크명],표5[[#This Row],[잉크]],표4[금-3층])</f>
        <v>0</v>
      </c>
      <c r="AR44" s="126">
        <f>SUMIF(표4[잉크명],표5[[#This Row],[잉크]],표4[금-1층])</f>
        <v>0</v>
      </c>
      <c r="AS44" s="54">
        <f>SUMIF(표4[잉크명],표5[[#This Row],[잉크]],표4[토])</f>
        <v>0</v>
      </c>
      <c r="AT44" s="126">
        <f>SUMIF(표4[잉크명],표5[[#This Row],[잉크]],표4[토-3층])</f>
        <v>0</v>
      </c>
      <c r="AU44" s="126">
        <f>SUMIF(표4[잉크명],표5[[#This Row],[잉크]],표4[토-1층])</f>
        <v>0</v>
      </c>
      <c r="AV44" s="54">
        <f>SUMIF(표4[잉크명],표5[[#This Row],[잉크]],표4[일])</f>
        <v>0</v>
      </c>
      <c r="AW44" s="126">
        <f>SUMIF(표4[잉크명],표5[[#This Row],[잉크]],표4[일-3층])</f>
        <v>0</v>
      </c>
      <c r="AX44" s="126">
        <f>SUMIF(표4[잉크명],표5[[#This Row],[잉크]],표4[일-1층])</f>
        <v>0</v>
      </c>
      <c r="AY44" s="54">
        <f>SUMIF(표4[잉크명],표5[[#This Row],[잉크]],표4[차주 월])</f>
        <v>0</v>
      </c>
      <c r="AZ44" s="54">
        <f>SUM(표5[[#This Row],[월]:[차주 월]])</f>
        <v>0</v>
      </c>
    </row>
    <row r="45" spans="2:52" x14ac:dyDescent="0.3">
      <c r="B45" s="56" t="s">
        <v>41</v>
      </c>
      <c r="C45" s="56"/>
      <c r="D45" s="56" t="s">
        <v>1884</v>
      </c>
      <c r="E45" s="34">
        <f>COUNTIF(사출계획!$E$62:$F$110,표4[[#This Row],[제품명]])</f>
        <v>0</v>
      </c>
      <c r="F45" s="126">
        <f>COUNTIF(사출계획!$E$62:$F$87,표4[[#This Row],[제품명]])</f>
        <v>0</v>
      </c>
      <c r="G45" s="126">
        <f>COUNTIF(사출계획!$E$88:$F$110,표4[[#This Row],[제품명]])</f>
        <v>0</v>
      </c>
      <c r="H45" s="34">
        <f>COUNTIF(사출계획!$G$62:$H$110,표4[[#This Row],[제품명]])</f>
        <v>0</v>
      </c>
      <c r="I45" s="122">
        <f>COUNTIF(사출계획!$G$62:$H$87,표4[[#This Row],[제품명]])</f>
        <v>0</v>
      </c>
      <c r="J45" s="122">
        <f>COUNTIF(사출계획!$G$88:$H$110,표4[[#This Row],[제품명]])</f>
        <v>0</v>
      </c>
      <c r="K45" s="34">
        <f>COUNTIF(사출계획!$I$62:$J$110,표4[[#This Row],[제품명]])</f>
        <v>0</v>
      </c>
      <c r="L45" s="126">
        <f>COUNTIF(사출계획!$I$62:$J$87,표4[[#This Row],[제품명]])</f>
        <v>0</v>
      </c>
      <c r="M45" s="126">
        <f>COUNTIF(사출계획!$I$88:$J$110,표4[[#This Row],[제품명]])</f>
        <v>0</v>
      </c>
      <c r="N45" s="34">
        <f>COUNTIF(사출계획!$K$62:$L$110,표4[[#This Row],[제품명]])</f>
        <v>0</v>
      </c>
      <c r="O45" s="126">
        <f>COUNTIF(사출계획!$K$62:$L$87,표4[[#This Row],[제품명]])</f>
        <v>0</v>
      </c>
      <c r="P45" s="126">
        <f>COUNTIF(사출계획!$K$88:$L$110,표4[[#This Row],[제품명]])</f>
        <v>0</v>
      </c>
      <c r="Q45" s="34">
        <f>COUNTIF(사출계획!$M$62:$N$110,표4[[#This Row],[제품명]])</f>
        <v>0</v>
      </c>
      <c r="R45" s="126">
        <f>COUNTIF(사출계획!$M$62:$N$87,표4[[#This Row],[제품명]])</f>
        <v>0</v>
      </c>
      <c r="S45" s="126">
        <f>COUNTIF(사출계획!$M$88:$N$110,표4[[#This Row],[제품명]])</f>
        <v>0</v>
      </c>
      <c r="T45" s="34">
        <f>COUNTIF(사출계획!$O$62:$P$110,표4[[#This Row],[제품명]])</f>
        <v>0</v>
      </c>
      <c r="U45" s="126">
        <f>COUNTIF(사출계획!$O$62:$P$87,표4[[#This Row],[제품명]])</f>
        <v>0</v>
      </c>
      <c r="V45" s="126">
        <f>COUNTIF(사출계획!$O$88:$P$110,표4[[#This Row],[제품명]])</f>
        <v>0</v>
      </c>
      <c r="W45" s="34">
        <f>COUNTIF(사출계획!$Q$62:$R$110,표4[[#This Row],[제품명]])</f>
        <v>0</v>
      </c>
      <c r="X45" s="126">
        <f>COUNTIF(사출계획!$Q$62:$R$87,표4[[#This Row],[제품명]])</f>
        <v>0</v>
      </c>
      <c r="Y45" s="126">
        <f>COUNTIF(사출계획!$Q$88:$R$110,표4[[#This Row],[제품명]])</f>
        <v>0</v>
      </c>
      <c r="Z45" s="34">
        <f>COUNTIF(사출계획!$S$62:$T$110,표4[[#This Row],[제품명]])</f>
        <v>0</v>
      </c>
      <c r="AA45" s="126"/>
      <c r="AB45" s="126"/>
      <c r="AC45" s="33" t="s">
        <v>313</v>
      </c>
      <c r="AD45" s="34">
        <f>SUMIF(표4[잉크명],표5[[#This Row],[잉크]],표4[월])</f>
        <v>0</v>
      </c>
      <c r="AE45" s="126">
        <f>SUMIF(표4[잉크명],표5[[#This Row],[잉크]],표4[월-3층])</f>
        <v>0</v>
      </c>
      <c r="AF45" s="126">
        <f>SUMIF(표4[잉크명],표5[[#This Row],[잉크]],표4[월-1층])</f>
        <v>0</v>
      </c>
      <c r="AG45" s="34">
        <f>SUMIF(표4[잉크명],표5[[#This Row],[잉크]],표4[화])</f>
        <v>0</v>
      </c>
      <c r="AH45" s="126">
        <f>SUMIF(표4[잉크명],표5[[#This Row],[잉크]],표4[화-3층])</f>
        <v>0</v>
      </c>
      <c r="AI45" s="126">
        <f>SUMIF(표4[잉크명],표5[[#This Row],[잉크]],표4[화-1층])</f>
        <v>0</v>
      </c>
      <c r="AJ45" s="34">
        <f>SUMIF(표4[잉크명],표5[[#This Row],[잉크]],표4[수])</f>
        <v>0</v>
      </c>
      <c r="AK45" s="126">
        <f>SUMIF(표4[잉크명],표5[[#This Row],[잉크]],표4[수-3층])</f>
        <v>0</v>
      </c>
      <c r="AL45" s="126">
        <f>SUMIF(표4[잉크명],표5[[#This Row],[잉크]],표4[수-1층])</f>
        <v>0</v>
      </c>
      <c r="AM45" s="34">
        <f>SUMIF(표4[잉크명],표5[[#This Row],[잉크]],표4[목])</f>
        <v>0</v>
      </c>
      <c r="AN45" s="126">
        <f>SUMIF(표4[잉크명],표5[[#This Row],[잉크]],표4[목-3층])</f>
        <v>0</v>
      </c>
      <c r="AO45" s="126">
        <f>SUMIF(표4[잉크명],표5[[#This Row],[잉크]],표4[목-1층])</f>
        <v>0</v>
      </c>
      <c r="AP45" s="34">
        <f>SUMIF(표4[잉크명],표5[[#This Row],[잉크]],표4[금])</f>
        <v>0</v>
      </c>
      <c r="AQ45" s="126">
        <f>SUMIF(표4[잉크명],표5[[#This Row],[잉크]],표4[금-3층])</f>
        <v>0</v>
      </c>
      <c r="AR45" s="126">
        <f>SUMIF(표4[잉크명],표5[[#This Row],[잉크]],표4[금-1층])</f>
        <v>0</v>
      </c>
      <c r="AS45" s="34">
        <f>SUMIF(표4[잉크명],표5[[#This Row],[잉크]],표4[토])</f>
        <v>0</v>
      </c>
      <c r="AT45" s="126">
        <f>SUMIF(표4[잉크명],표5[[#This Row],[잉크]],표4[토-3층])</f>
        <v>0</v>
      </c>
      <c r="AU45" s="126">
        <f>SUMIF(표4[잉크명],표5[[#This Row],[잉크]],표4[토-1층])</f>
        <v>0</v>
      </c>
      <c r="AV45" s="34">
        <f>SUMIF(표4[잉크명],표5[[#This Row],[잉크]],표4[일])</f>
        <v>0</v>
      </c>
      <c r="AW45" s="126">
        <f>SUMIF(표4[잉크명],표5[[#This Row],[잉크]],표4[일-3층])</f>
        <v>0</v>
      </c>
      <c r="AX45" s="126">
        <f>SUMIF(표4[잉크명],표5[[#This Row],[잉크]],표4[일-1층])</f>
        <v>0</v>
      </c>
      <c r="AY45" s="34">
        <f>SUMIF(표4[잉크명],표5[[#This Row],[잉크]],표4[차주 월])</f>
        <v>0</v>
      </c>
      <c r="AZ45" s="34">
        <f>SUM(표5[[#This Row],[월]:[차주 월]])</f>
        <v>0</v>
      </c>
    </row>
    <row r="46" spans="2:52" x14ac:dyDescent="0.3">
      <c r="B46" s="56" t="s">
        <v>41</v>
      </c>
      <c r="C46" s="56"/>
      <c r="D46" s="56" t="s">
        <v>4709</v>
      </c>
      <c r="E46" s="34">
        <f>COUNTIF(사출계획!$E$62:$F$110,표4[[#This Row],[제품명]])</f>
        <v>0</v>
      </c>
      <c r="F46" s="126">
        <f>COUNTIF(사출계획!$E$62:$F$87,표4[[#This Row],[제품명]])</f>
        <v>0</v>
      </c>
      <c r="G46" s="126">
        <f>COUNTIF(사출계획!$E$88:$F$110,표4[[#This Row],[제품명]])</f>
        <v>0</v>
      </c>
      <c r="H46" s="34">
        <f>COUNTIF(사출계획!$G$62:$H$110,표4[[#This Row],[제품명]])</f>
        <v>0</v>
      </c>
      <c r="I46" s="122">
        <f>COUNTIF(사출계획!$G$62:$H$87,표4[[#This Row],[제품명]])</f>
        <v>0</v>
      </c>
      <c r="J46" s="122">
        <f>COUNTIF(사출계획!$G$88:$H$110,표4[[#This Row],[제품명]])</f>
        <v>0</v>
      </c>
      <c r="K46" s="34">
        <f>COUNTIF(사출계획!$I$62:$J$110,표4[[#This Row],[제품명]])</f>
        <v>0</v>
      </c>
      <c r="L46" s="126">
        <f>COUNTIF(사출계획!$I$62:$J$87,표4[[#This Row],[제품명]])</f>
        <v>0</v>
      </c>
      <c r="M46" s="126">
        <f>COUNTIF(사출계획!$I$88:$J$110,표4[[#This Row],[제품명]])</f>
        <v>0</v>
      </c>
      <c r="N46" s="34">
        <f>COUNTIF(사출계획!$K$62:$L$110,표4[[#This Row],[제품명]])</f>
        <v>0</v>
      </c>
      <c r="O46" s="126">
        <f>COUNTIF(사출계획!$K$62:$L$87,표4[[#This Row],[제품명]])</f>
        <v>0</v>
      </c>
      <c r="P46" s="126">
        <f>COUNTIF(사출계획!$K$88:$L$110,표4[[#This Row],[제품명]])</f>
        <v>0</v>
      </c>
      <c r="Q46" s="34">
        <f>COUNTIF(사출계획!$M$62:$N$110,표4[[#This Row],[제품명]])</f>
        <v>0</v>
      </c>
      <c r="R46" s="126">
        <f>COUNTIF(사출계획!$M$62:$N$87,표4[[#This Row],[제품명]])</f>
        <v>0</v>
      </c>
      <c r="S46" s="126">
        <f>COUNTIF(사출계획!$M$88:$N$110,표4[[#This Row],[제품명]])</f>
        <v>0</v>
      </c>
      <c r="T46" s="34">
        <f>COUNTIF(사출계획!$O$62:$P$110,표4[[#This Row],[제품명]])</f>
        <v>0</v>
      </c>
      <c r="U46" s="126">
        <f>COUNTIF(사출계획!$O$62:$P$87,표4[[#This Row],[제품명]])</f>
        <v>0</v>
      </c>
      <c r="V46" s="126">
        <f>COUNTIF(사출계획!$O$88:$P$110,표4[[#This Row],[제품명]])</f>
        <v>0</v>
      </c>
      <c r="W46" s="34">
        <f>COUNTIF(사출계획!$Q$62:$R$110,표4[[#This Row],[제품명]])</f>
        <v>0</v>
      </c>
      <c r="X46" s="126">
        <f>COUNTIF(사출계획!$Q$62:$R$87,표4[[#This Row],[제품명]])</f>
        <v>0</v>
      </c>
      <c r="Y46" s="126">
        <f>COUNTIF(사출계획!$Q$88:$R$110,표4[[#This Row],[제품명]])</f>
        <v>0</v>
      </c>
      <c r="Z46" s="34">
        <f>COUNTIF(사출계획!$S$62:$T$110,표4[[#This Row],[제품명]])</f>
        <v>0</v>
      </c>
      <c r="AA46" s="126"/>
      <c r="AB46" s="126"/>
      <c r="AC46" s="217" t="s">
        <v>1062</v>
      </c>
      <c r="AD46" s="54">
        <f>SUMIF(표4[잉크명],표5[[#This Row],[잉크]],표4[월])</f>
        <v>1</v>
      </c>
      <c r="AE46" s="126">
        <f>SUMIF(표4[잉크명],표5[[#This Row],[잉크]],표4[월-3층])</f>
        <v>0</v>
      </c>
      <c r="AF46" s="126">
        <f>SUMIF(표4[잉크명],표5[[#This Row],[잉크]],표4[월-1층])</f>
        <v>1</v>
      </c>
      <c r="AG46" s="54">
        <f>SUMIF(표4[잉크명],표5[[#This Row],[잉크]],표4[화])</f>
        <v>2</v>
      </c>
      <c r="AH46" s="126">
        <f>SUMIF(표4[잉크명],표5[[#This Row],[잉크]],표4[화-3층])</f>
        <v>0</v>
      </c>
      <c r="AI46" s="126">
        <f>SUMIF(표4[잉크명],표5[[#This Row],[잉크]],표4[화-1층])</f>
        <v>2</v>
      </c>
      <c r="AJ46" s="54">
        <f>SUMIF(표4[잉크명],표5[[#This Row],[잉크]],표4[수])</f>
        <v>0</v>
      </c>
      <c r="AK46" s="126">
        <f>SUMIF(표4[잉크명],표5[[#This Row],[잉크]],표4[수-3층])</f>
        <v>0</v>
      </c>
      <c r="AL46" s="126">
        <f>SUMIF(표4[잉크명],표5[[#This Row],[잉크]],표4[수-1층])</f>
        <v>0</v>
      </c>
      <c r="AM46" s="54">
        <f>SUMIF(표4[잉크명],표5[[#This Row],[잉크]],표4[목])</f>
        <v>0</v>
      </c>
      <c r="AN46" s="126">
        <f>SUMIF(표4[잉크명],표5[[#This Row],[잉크]],표4[목-3층])</f>
        <v>0</v>
      </c>
      <c r="AO46" s="126">
        <f>SUMIF(표4[잉크명],표5[[#This Row],[잉크]],표4[목-1층])</f>
        <v>0</v>
      </c>
      <c r="AP46" s="54">
        <f>SUMIF(표4[잉크명],표5[[#This Row],[잉크]],표4[금])</f>
        <v>0</v>
      </c>
      <c r="AQ46" s="126">
        <f>SUMIF(표4[잉크명],표5[[#This Row],[잉크]],표4[금-3층])</f>
        <v>0</v>
      </c>
      <c r="AR46" s="126">
        <f>SUMIF(표4[잉크명],표5[[#This Row],[잉크]],표4[금-1층])</f>
        <v>0</v>
      </c>
      <c r="AS46" s="54">
        <f>SUMIF(표4[잉크명],표5[[#This Row],[잉크]],표4[토])</f>
        <v>0</v>
      </c>
      <c r="AT46" s="126">
        <f>SUMIF(표4[잉크명],표5[[#This Row],[잉크]],표4[토-3층])</f>
        <v>0</v>
      </c>
      <c r="AU46" s="126">
        <f>SUMIF(표4[잉크명],표5[[#This Row],[잉크]],표4[토-1층])</f>
        <v>0</v>
      </c>
      <c r="AV46" s="54">
        <f>SUMIF(표4[잉크명],표5[[#This Row],[잉크]],표4[일])</f>
        <v>0</v>
      </c>
      <c r="AW46" s="126">
        <f>SUMIF(표4[잉크명],표5[[#This Row],[잉크]],표4[일-3층])</f>
        <v>0</v>
      </c>
      <c r="AX46" s="126">
        <f>SUMIF(표4[잉크명],표5[[#This Row],[잉크]],표4[일-1층])</f>
        <v>0</v>
      </c>
      <c r="AY46" s="54">
        <f>SUMIF(표4[잉크명],표5[[#This Row],[잉크]],표4[차주 월])</f>
        <v>0</v>
      </c>
      <c r="AZ46" s="54">
        <f>SUM(표5[[#This Row],[월]:[차주 월]])</f>
        <v>6</v>
      </c>
    </row>
    <row r="47" spans="2:52" x14ac:dyDescent="0.3">
      <c r="B47" s="56" t="s">
        <v>41</v>
      </c>
      <c r="C47" s="56"/>
      <c r="D47" s="56" t="s">
        <v>4710</v>
      </c>
      <c r="E47" s="34">
        <f>COUNTIF(사출계획!$E$62:$F$110,표4[[#This Row],[제품명]])</f>
        <v>0</v>
      </c>
      <c r="F47" s="126">
        <f>COUNTIF(사출계획!$E$62:$F$87,표4[[#This Row],[제품명]])</f>
        <v>0</v>
      </c>
      <c r="G47" s="126">
        <f>COUNTIF(사출계획!$E$88:$F$110,표4[[#This Row],[제품명]])</f>
        <v>0</v>
      </c>
      <c r="H47" s="34">
        <f>COUNTIF(사출계획!$G$62:$H$110,표4[[#This Row],[제품명]])</f>
        <v>0</v>
      </c>
      <c r="I47" s="122">
        <f>COUNTIF(사출계획!$G$62:$H$87,표4[[#This Row],[제품명]])</f>
        <v>0</v>
      </c>
      <c r="J47" s="122">
        <f>COUNTIF(사출계획!$G$88:$H$110,표4[[#This Row],[제품명]])</f>
        <v>0</v>
      </c>
      <c r="K47" s="34">
        <f>COUNTIF(사출계획!$I$62:$J$110,표4[[#This Row],[제품명]])</f>
        <v>0</v>
      </c>
      <c r="L47" s="126">
        <f>COUNTIF(사출계획!$I$62:$J$87,표4[[#This Row],[제품명]])</f>
        <v>0</v>
      </c>
      <c r="M47" s="126">
        <f>COUNTIF(사출계획!$I$88:$J$110,표4[[#This Row],[제품명]])</f>
        <v>0</v>
      </c>
      <c r="N47" s="34">
        <f>COUNTIF(사출계획!$K$62:$L$110,표4[[#This Row],[제품명]])</f>
        <v>0</v>
      </c>
      <c r="O47" s="126">
        <f>COUNTIF(사출계획!$K$62:$L$87,표4[[#This Row],[제품명]])</f>
        <v>0</v>
      </c>
      <c r="P47" s="126">
        <f>COUNTIF(사출계획!$K$88:$L$110,표4[[#This Row],[제품명]])</f>
        <v>0</v>
      </c>
      <c r="Q47" s="34">
        <f>COUNTIF(사출계획!$M$62:$N$110,표4[[#This Row],[제품명]])</f>
        <v>0</v>
      </c>
      <c r="R47" s="126">
        <f>COUNTIF(사출계획!$M$62:$N$87,표4[[#This Row],[제품명]])</f>
        <v>0</v>
      </c>
      <c r="S47" s="126">
        <f>COUNTIF(사출계획!$M$88:$N$110,표4[[#This Row],[제품명]])</f>
        <v>0</v>
      </c>
      <c r="T47" s="34">
        <f>COUNTIF(사출계획!$O$62:$P$110,표4[[#This Row],[제품명]])</f>
        <v>0</v>
      </c>
      <c r="U47" s="126">
        <f>COUNTIF(사출계획!$O$62:$P$87,표4[[#This Row],[제품명]])</f>
        <v>0</v>
      </c>
      <c r="V47" s="126">
        <f>COUNTIF(사출계획!$O$88:$P$110,표4[[#This Row],[제품명]])</f>
        <v>0</v>
      </c>
      <c r="W47" s="34">
        <f>COUNTIF(사출계획!$Q$62:$R$110,표4[[#This Row],[제품명]])</f>
        <v>0</v>
      </c>
      <c r="X47" s="126">
        <f>COUNTIF(사출계획!$Q$62:$R$87,표4[[#This Row],[제품명]])</f>
        <v>0</v>
      </c>
      <c r="Y47" s="126">
        <f>COUNTIF(사출계획!$Q$88:$R$110,표4[[#This Row],[제품명]])</f>
        <v>0</v>
      </c>
      <c r="Z47" s="34">
        <f>COUNTIF(사출계획!$S$62:$T$110,표4[[#This Row],[제품명]])</f>
        <v>0</v>
      </c>
      <c r="AA47" s="126"/>
      <c r="AB47" s="126"/>
      <c r="AC47" s="217" t="s">
        <v>611</v>
      </c>
      <c r="AD47" s="54">
        <f>SUMIF(표4[잉크명],표5[[#This Row],[잉크]],표4[월])</f>
        <v>0</v>
      </c>
      <c r="AE47" s="126">
        <f>SUMIF(표4[잉크명],표5[[#This Row],[잉크]],표4[월-3층])</f>
        <v>0</v>
      </c>
      <c r="AF47" s="126">
        <f>SUMIF(표4[잉크명],표5[[#This Row],[잉크]],표4[월-1층])</f>
        <v>0</v>
      </c>
      <c r="AG47" s="54">
        <f>SUMIF(표4[잉크명],표5[[#This Row],[잉크]],표4[화])</f>
        <v>0</v>
      </c>
      <c r="AH47" s="126">
        <f>SUMIF(표4[잉크명],표5[[#This Row],[잉크]],표4[화-3층])</f>
        <v>0</v>
      </c>
      <c r="AI47" s="126">
        <f>SUMIF(표4[잉크명],표5[[#This Row],[잉크]],표4[화-1층])</f>
        <v>0</v>
      </c>
      <c r="AJ47" s="54">
        <f>SUMIF(표4[잉크명],표5[[#This Row],[잉크]],표4[수])</f>
        <v>0</v>
      </c>
      <c r="AK47" s="126">
        <f>SUMIF(표4[잉크명],표5[[#This Row],[잉크]],표4[수-3층])</f>
        <v>0</v>
      </c>
      <c r="AL47" s="126">
        <f>SUMIF(표4[잉크명],표5[[#This Row],[잉크]],표4[수-1층])</f>
        <v>0</v>
      </c>
      <c r="AM47" s="54">
        <f>SUMIF(표4[잉크명],표5[[#This Row],[잉크]],표4[목])</f>
        <v>0</v>
      </c>
      <c r="AN47" s="126">
        <f>SUMIF(표4[잉크명],표5[[#This Row],[잉크]],표4[목-3층])</f>
        <v>0</v>
      </c>
      <c r="AO47" s="126">
        <f>SUMIF(표4[잉크명],표5[[#This Row],[잉크]],표4[목-1층])</f>
        <v>0</v>
      </c>
      <c r="AP47" s="54">
        <f>SUMIF(표4[잉크명],표5[[#This Row],[잉크]],표4[금])</f>
        <v>0</v>
      </c>
      <c r="AQ47" s="126">
        <f>SUMIF(표4[잉크명],표5[[#This Row],[잉크]],표4[금-3층])</f>
        <v>0</v>
      </c>
      <c r="AR47" s="126">
        <f>SUMIF(표4[잉크명],표5[[#This Row],[잉크]],표4[금-1층])</f>
        <v>0</v>
      </c>
      <c r="AS47" s="54">
        <f>SUMIF(표4[잉크명],표5[[#This Row],[잉크]],표4[토])</f>
        <v>0</v>
      </c>
      <c r="AT47" s="126">
        <f>SUMIF(표4[잉크명],표5[[#This Row],[잉크]],표4[토-3층])</f>
        <v>0</v>
      </c>
      <c r="AU47" s="126">
        <f>SUMIF(표4[잉크명],표5[[#This Row],[잉크]],표4[토-1층])</f>
        <v>0</v>
      </c>
      <c r="AV47" s="54">
        <f>SUMIF(표4[잉크명],표5[[#This Row],[잉크]],표4[일])</f>
        <v>0</v>
      </c>
      <c r="AW47" s="126">
        <f>SUMIF(표4[잉크명],표5[[#This Row],[잉크]],표4[일-3층])</f>
        <v>0</v>
      </c>
      <c r="AX47" s="126">
        <f>SUMIF(표4[잉크명],표5[[#This Row],[잉크]],표4[일-1층])</f>
        <v>0</v>
      </c>
      <c r="AY47" s="54">
        <f>SUMIF(표4[잉크명],표5[[#This Row],[잉크]],표4[차주 월])</f>
        <v>0</v>
      </c>
      <c r="AZ47" s="54">
        <f>SUM(표5[[#This Row],[월]:[차주 월]])</f>
        <v>0</v>
      </c>
    </row>
    <row r="48" spans="2:52" x14ac:dyDescent="0.3">
      <c r="B48" s="56" t="s">
        <v>42</v>
      </c>
      <c r="C48" s="56"/>
      <c r="D48" s="56" t="s">
        <v>32</v>
      </c>
      <c r="E48" s="34">
        <f>COUNTIF(사출계획!$E$62:$F$110,표4[[#This Row],[제품명]])</f>
        <v>0</v>
      </c>
      <c r="F48" s="126">
        <f>COUNTIF(사출계획!$E$62:$F$87,표4[[#This Row],[제품명]])</f>
        <v>0</v>
      </c>
      <c r="G48" s="126">
        <f>COUNTIF(사출계획!$E$88:$F$110,표4[[#This Row],[제품명]])</f>
        <v>0</v>
      </c>
      <c r="H48" s="34">
        <f>COUNTIF(사출계획!$G$62:$H$110,표4[[#This Row],[제품명]])</f>
        <v>0</v>
      </c>
      <c r="I48" s="122">
        <f>COUNTIF(사출계획!$G$62:$H$87,표4[[#This Row],[제품명]])</f>
        <v>0</v>
      </c>
      <c r="J48" s="122">
        <f>COUNTIF(사출계획!$G$88:$H$110,표4[[#This Row],[제품명]])</f>
        <v>0</v>
      </c>
      <c r="K48" s="34">
        <f>COUNTIF(사출계획!$I$62:$J$110,표4[[#This Row],[제품명]])</f>
        <v>0</v>
      </c>
      <c r="L48" s="126">
        <f>COUNTIF(사출계획!$I$62:$J$87,표4[[#This Row],[제품명]])</f>
        <v>0</v>
      </c>
      <c r="M48" s="126">
        <f>COUNTIF(사출계획!$I$88:$J$110,표4[[#This Row],[제품명]])</f>
        <v>0</v>
      </c>
      <c r="N48" s="34">
        <f>COUNTIF(사출계획!$K$62:$L$110,표4[[#This Row],[제품명]])</f>
        <v>0</v>
      </c>
      <c r="O48" s="126">
        <f>COUNTIF(사출계획!$K$62:$L$87,표4[[#This Row],[제품명]])</f>
        <v>0</v>
      </c>
      <c r="P48" s="126">
        <f>COUNTIF(사출계획!$K$88:$L$110,표4[[#This Row],[제품명]])</f>
        <v>0</v>
      </c>
      <c r="Q48" s="34">
        <f>COUNTIF(사출계획!$M$62:$N$110,표4[[#This Row],[제품명]])</f>
        <v>0</v>
      </c>
      <c r="R48" s="126">
        <f>COUNTIF(사출계획!$M$62:$N$87,표4[[#This Row],[제품명]])</f>
        <v>0</v>
      </c>
      <c r="S48" s="126">
        <f>COUNTIF(사출계획!$M$88:$N$110,표4[[#This Row],[제품명]])</f>
        <v>0</v>
      </c>
      <c r="T48" s="34">
        <f>COUNTIF(사출계획!$O$62:$P$110,표4[[#This Row],[제품명]])</f>
        <v>0</v>
      </c>
      <c r="U48" s="126">
        <f>COUNTIF(사출계획!$O$62:$P$87,표4[[#This Row],[제품명]])</f>
        <v>0</v>
      </c>
      <c r="V48" s="126">
        <f>COUNTIF(사출계획!$O$88:$P$110,표4[[#This Row],[제품명]])</f>
        <v>0</v>
      </c>
      <c r="W48" s="34">
        <f>COUNTIF(사출계획!$Q$62:$R$110,표4[[#This Row],[제품명]])</f>
        <v>0</v>
      </c>
      <c r="X48" s="126">
        <f>COUNTIF(사출계획!$Q$62:$R$87,표4[[#This Row],[제품명]])</f>
        <v>0</v>
      </c>
      <c r="Y48" s="126">
        <f>COUNTIF(사출계획!$Q$88:$R$110,표4[[#This Row],[제품명]])</f>
        <v>0</v>
      </c>
      <c r="Z48" s="34">
        <f>COUNTIF(사출계획!$S$62:$T$110,표4[[#This Row],[제품명]])</f>
        <v>0</v>
      </c>
      <c r="AA48" s="126"/>
      <c r="AB48" s="126"/>
      <c r="AC48" s="217" t="s">
        <v>859</v>
      </c>
      <c r="AD48" s="54">
        <f>SUMIF(표4[잉크명],표5[[#This Row],[잉크]],표4[월])</f>
        <v>0</v>
      </c>
      <c r="AE48" s="126">
        <f>SUMIF(표4[잉크명],표5[[#This Row],[잉크]],표4[월-3층])</f>
        <v>0</v>
      </c>
      <c r="AF48" s="126">
        <f>SUMIF(표4[잉크명],표5[[#This Row],[잉크]],표4[월-1층])</f>
        <v>0</v>
      </c>
      <c r="AG48" s="54">
        <f>SUMIF(표4[잉크명],표5[[#This Row],[잉크]],표4[화])</f>
        <v>0</v>
      </c>
      <c r="AH48" s="126">
        <f>SUMIF(표4[잉크명],표5[[#This Row],[잉크]],표4[화-3층])</f>
        <v>0</v>
      </c>
      <c r="AI48" s="126">
        <f>SUMIF(표4[잉크명],표5[[#This Row],[잉크]],표4[화-1층])</f>
        <v>0</v>
      </c>
      <c r="AJ48" s="54">
        <f>SUMIF(표4[잉크명],표5[[#This Row],[잉크]],표4[수])</f>
        <v>0</v>
      </c>
      <c r="AK48" s="126">
        <f>SUMIF(표4[잉크명],표5[[#This Row],[잉크]],표4[수-3층])</f>
        <v>0</v>
      </c>
      <c r="AL48" s="126">
        <f>SUMIF(표4[잉크명],표5[[#This Row],[잉크]],표4[수-1층])</f>
        <v>0</v>
      </c>
      <c r="AM48" s="54">
        <f>SUMIF(표4[잉크명],표5[[#This Row],[잉크]],표4[목])</f>
        <v>0</v>
      </c>
      <c r="AN48" s="126">
        <f>SUMIF(표4[잉크명],표5[[#This Row],[잉크]],표4[목-3층])</f>
        <v>0</v>
      </c>
      <c r="AO48" s="126">
        <f>SUMIF(표4[잉크명],표5[[#This Row],[잉크]],표4[목-1층])</f>
        <v>0</v>
      </c>
      <c r="AP48" s="54">
        <f>SUMIF(표4[잉크명],표5[[#This Row],[잉크]],표4[금])</f>
        <v>0</v>
      </c>
      <c r="AQ48" s="126">
        <f>SUMIF(표4[잉크명],표5[[#This Row],[잉크]],표4[금-3층])</f>
        <v>0</v>
      </c>
      <c r="AR48" s="126">
        <f>SUMIF(표4[잉크명],표5[[#This Row],[잉크]],표4[금-1층])</f>
        <v>0</v>
      </c>
      <c r="AS48" s="54">
        <f>SUMIF(표4[잉크명],표5[[#This Row],[잉크]],표4[토])</f>
        <v>0</v>
      </c>
      <c r="AT48" s="126">
        <f>SUMIF(표4[잉크명],표5[[#This Row],[잉크]],표4[토-3층])</f>
        <v>0</v>
      </c>
      <c r="AU48" s="126">
        <f>SUMIF(표4[잉크명],표5[[#This Row],[잉크]],표4[토-1층])</f>
        <v>0</v>
      </c>
      <c r="AV48" s="54">
        <f>SUMIF(표4[잉크명],표5[[#This Row],[잉크]],표4[일])</f>
        <v>0</v>
      </c>
      <c r="AW48" s="126">
        <f>SUMIF(표4[잉크명],표5[[#This Row],[잉크]],표4[일-3층])</f>
        <v>0</v>
      </c>
      <c r="AX48" s="126">
        <f>SUMIF(표4[잉크명],표5[[#This Row],[잉크]],표4[일-1층])</f>
        <v>0</v>
      </c>
      <c r="AY48" s="54">
        <f>SUMIF(표4[잉크명],표5[[#This Row],[잉크]],표4[차주 월])</f>
        <v>0</v>
      </c>
      <c r="AZ48" s="54">
        <f>SUM(표5[[#This Row],[월]:[차주 월]])</f>
        <v>0</v>
      </c>
    </row>
    <row r="49" spans="2:52" x14ac:dyDescent="0.3">
      <c r="B49" s="56" t="s">
        <v>54</v>
      </c>
      <c r="C49" s="56"/>
      <c r="D49" s="56" t="s">
        <v>4385</v>
      </c>
      <c r="E49" s="34">
        <f>COUNTIF(사출계획!$E$62:$F$110,표4[[#This Row],[제품명]])</f>
        <v>0</v>
      </c>
      <c r="F49" s="126">
        <f>COUNTIF(사출계획!$E$62:$F$87,표4[[#This Row],[제품명]])</f>
        <v>0</v>
      </c>
      <c r="G49" s="126">
        <f>COUNTIF(사출계획!$E$88:$F$110,표4[[#This Row],[제품명]])</f>
        <v>0</v>
      </c>
      <c r="H49" s="34">
        <f>COUNTIF(사출계획!$G$62:$H$110,표4[[#This Row],[제품명]])</f>
        <v>0</v>
      </c>
      <c r="I49" s="122">
        <f>COUNTIF(사출계획!$G$62:$H$87,표4[[#This Row],[제품명]])</f>
        <v>0</v>
      </c>
      <c r="J49" s="122">
        <f>COUNTIF(사출계획!$G$88:$H$110,표4[[#This Row],[제품명]])</f>
        <v>0</v>
      </c>
      <c r="K49" s="34">
        <f>COUNTIF(사출계획!$I$62:$J$110,표4[[#This Row],[제품명]])</f>
        <v>0</v>
      </c>
      <c r="L49" s="126">
        <f>COUNTIF(사출계획!$I$62:$J$87,표4[[#This Row],[제품명]])</f>
        <v>0</v>
      </c>
      <c r="M49" s="126">
        <f>COUNTIF(사출계획!$I$88:$J$110,표4[[#This Row],[제품명]])</f>
        <v>0</v>
      </c>
      <c r="N49" s="34">
        <f>COUNTIF(사출계획!$K$62:$L$110,표4[[#This Row],[제품명]])</f>
        <v>0</v>
      </c>
      <c r="O49" s="126">
        <f>COUNTIF(사출계획!$K$62:$L$87,표4[[#This Row],[제품명]])</f>
        <v>0</v>
      </c>
      <c r="P49" s="126">
        <f>COUNTIF(사출계획!$K$88:$L$110,표4[[#This Row],[제품명]])</f>
        <v>0</v>
      </c>
      <c r="Q49" s="34">
        <f>COUNTIF(사출계획!$M$62:$N$110,표4[[#This Row],[제품명]])</f>
        <v>0</v>
      </c>
      <c r="R49" s="126">
        <f>COUNTIF(사출계획!$M$62:$N$87,표4[[#This Row],[제품명]])</f>
        <v>0</v>
      </c>
      <c r="S49" s="126">
        <f>COUNTIF(사출계획!$M$88:$N$110,표4[[#This Row],[제품명]])</f>
        <v>0</v>
      </c>
      <c r="T49" s="34">
        <f>COUNTIF(사출계획!$O$62:$P$110,표4[[#This Row],[제품명]])</f>
        <v>0</v>
      </c>
      <c r="U49" s="126">
        <f>COUNTIF(사출계획!$O$62:$P$87,표4[[#This Row],[제품명]])</f>
        <v>0</v>
      </c>
      <c r="V49" s="126">
        <f>COUNTIF(사출계획!$O$88:$P$110,표4[[#This Row],[제품명]])</f>
        <v>0</v>
      </c>
      <c r="W49" s="34">
        <f>COUNTIF(사출계획!$Q$62:$R$110,표4[[#This Row],[제품명]])</f>
        <v>0</v>
      </c>
      <c r="X49" s="126">
        <f>COUNTIF(사출계획!$Q$62:$R$87,표4[[#This Row],[제품명]])</f>
        <v>0</v>
      </c>
      <c r="Y49" s="126">
        <f>COUNTIF(사출계획!$Q$88:$R$110,표4[[#This Row],[제품명]])</f>
        <v>0</v>
      </c>
      <c r="Z49" s="34">
        <f>COUNTIF(사출계획!$S$62:$T$110,표4[[#This Row],[제품명]])</f>
        <v>0</v>
      </c>
      <c r="AA49" s="126"/>
      <c r="AB49" s="126"/>
      <c r="AC49" s="33" t="s">
        <v>308</v>
      </c>
      <c r="AD49" s="34">
        <f>SUMIF(표4[잉크명],표5[[#This Row],[잉크]],표4[월])</f>
        <v>0</v>
      </c>
      <c r="AE49" s="126">
        <f>SUMIF(표4[잉크명],표5[[#This Row],[잉크]],표4[월-3층])</f>
        <v>0</v>
      </c>
      <c r="AF49" s="126">
        <f>SUMIF(표4[잉크명],표5[[#This Row],[잉크]],표4[월-1층])</f>
        <v>0</v>
      </c>
      <c r="AG49" s="34">
        <f>SUMIF(표4[잉크명],표5[[#This Row],[잉크]],표4[화])</f>
        <v>0</v>
      </c>
      <c r="AH49" s="126">
        <f>SUMIF(표4[잉크명],표5[[#This Row],[잉크]],표4[화-3층])</f>
        <v>0</v>
      </c>
      <c r="AI49" s="126">
        <f>SUMIF(표4[잉크명],표5[[#This Row],[잉크]],표4[화-1층])</f>
        <v>0</v>
      </c>
      <c r="AJ49" s="34">
        <f>SUMIF(표4[잉크명],표5[[#This Row],[잉크]],표4[수])</f>
        <v>0</v>
      </c>
      <c r="AK49" s="126">
        <f>SUMIF(표4[잉크명],표5[[#This Row],[잉크]],표4[수-3층])</f>
        <v>0</v>
      </c>
      <c r="AL49" s="126">
        <f>SUMIF(표4[잉크명],표5[[#This Row],[잉크]],표4[수-1층])</f>
        <v>0</v>
      </c>
      <c r="AM49" s="34">
        <f>SUMIF(표4[잉크명],표5[[#This Row],[잉크]],표4[목])</f>
        <v>0</v>
      </c>
      <c r="AN49" s="126">
        <f>SUMIF(표4[잉크명],표5[[#This Row],[잉크]],표4[목-3층])</f>
        <v>0</v>
      </c>
      <c r="AO49" s="126">
        <f>SUMIF(표4[잉크명],표5[[#This Row],[잉크]],표4[목-1층])</f>
        <v>0</v>
      </c>
      <c r="AP49" s="34">
        <f>SUMIF(표4[잉크명],표5[[#This Row],[잉크]],표4[금])</f>
        <v>0</v>
      </c>
      <c r="AQ49" s="126">
        <f>SUMIF(표4[잉크명],표5[[#This Row],[잉크]],표4[금-3층])</f>
        <v>0</v>
      </c>
      <c r="AR49" s="126">
        <f>SUMIF(표4[잉크명],표5[[#This Row],[잉크]],표4[금-1층])</f>
        <v>0</v>
      </c>
      <c r="AS49" s="34">
        <f>SUMIF(표4[잉크명],표5[[#This Row],[잉크]],표4[토])</f>
        <v>0</v>
      </c>
      <c r="AT49" s="126">
        <f>SUMIF(표4[잉크명],표5[[#This Row],[잉크]],표4[토-3층])</f>
        <v>0</v>
      </c>
      <c r="AU49" s="126">
        <f>SUMIF(표4[잉크명],표5[[#This Row],[잉크]],표4[토-1층])</f>
        <v>0</v>
      </c>
      <c r="AV49" s="34">
        <f>SUMIF(표4[잉크명],표5[[#This Row],[잉크]],표4[일])</f>
        <v>0</v>
      </c>
      <c r="AW49" s="126">
        <f>SUMIF(표4[잉크명],표5[[#This Row],[잉크]],표4[일-3층])</f>
        <v>0</v>
      </c>
      <c r="AX49" s="126">
        <f>SUMIF(표4[잉크명],표5[[#This Row],[잉크]],표4[일-1층])</f>
        <v>0</v>
      </c>
      <c r="AY49" s="34">
        <f>SUMIF(표4[잉크명],표5[[#This Row],[잉크]],표4[차주 월])</f>
        <v>0</v>
      </c>
      <c r="AZ49" s="34">
        <f>SUM(표5[[#This Row],[월]:[차주 월]])</f>
        <v>0</v>
      </c>
    </row>
    <row r="50" spans="2:52" x14ac:dyDescent="0.3">
      <c r="B50" s="56" t="s">
        <v>54</v>
      </c>
      <c r="C50" s="56"/>
      <c r="D50" s="56" t="s">
        <v>4388</v>
      </c>
      <c r="E50" s="34">
        <f>COUNTIF(사출계획!$E$62:$F$110,표4[[#This Row],[제품명]])</f>
        <v>0</v>
      </c>
      <c r="F50" s="126">
        <f>COUNTIF(사출계획!$E$62:$F$87,표4[[#This Row],[제품명]])</f>
        <v>0</v>
      </c>
      <c r="G50" s="126">
        <f>COUNTIF(사출계획!$E$88:$F$110,표4[[#This Row],[제품명]])</f>
        <v>0</v>
      </c>
      <c r="H50" s="34">
        <f>COUNTIF(사출계획!$G$62:$H$110,표4[[#This Row],[제품명]])</f>
        <v>0</v>
      </c>
      <c r="I50" s="122">
        <f>COUNTIF(사출계획!$G$62:$H$87,표4[[#This Row],[제품명]])</f>
        <v>0</v>
      </c>
      <c r="J50" s="122">
        <f>COUNTIF(사출계획!$G$88:$H$110,표4[[#This Row],[제품명]])</f>
        <v>0</v>
      </c>
      <c r="K50" s="34">
        <f>COUNTIF(사출계획!$I$62:$J$110,표4[[#This Row],[제품명]])</f>
        <v>0</v>
      </c>
      <c r="L50" s="126">
        <f>COUNTIF(사출계획!$I$62:$J$87,표4[[#This Row],[제품명]])</f>
        <v>0</v>
      </c>
      <c r="M50" s="126">
        <f>COUNTIF(사출계획!$I$88:$J$110,표4[[#This Row],[제품명]])</f>
        <v>0</v>
      </c>
      <c r="N50" s="34">
        <f>COUNTIF(사출계획!$K$62:$L$110,표4[[#This Row],[제품명]])</f>
        <v>0</v>
      </c>
      <c r="O50" s="126">
        <f>COUNTIF(사출계획!$K$62:$L$87,표4[[#This Row],[제품명]])</f>
        <v>0</v>
      </c>
      <c r="P50" s="126">
        <f>COUNTIF(사출계획!$K$88:$L$110,표4[[#This Row],[제품명]])</f>
        <v>0</v>
      </c>
      <c r="Q50" s="34">
        <f>COUNTIF(사출계획!$M$62:$N$110,표4[[#This Row],[제품명]])</f>
        <v>0</v>
      </c>
      <c r="R50" s="126">
        <f>COUNTIF(사출계획!$M$62:$N$87,표4[[#This Row],[제품명]])</f>
        <v>0</v>
      </c>
      <c r="S50" s="126">
        <f>COUNTIF(사출계획!$M$88:$N$110,표4[[#This Row],[제품명]])</f>
        <v>0</v>
      </c>
      <c r="T50" s="34">
        <f>COUNTIF(사출계획!$O$62:$P$110,표4[[#This Row],[제품명]])</f>
        <v>0</v>
      </c>
      <c r="U50" s="126">
        <f>COUNTIF(사출계획!$O$62:$P$87,표4[[#This Row],[제품명]])</f>
        <v>0</v>
      </c>
      <c r="V50" s="126">
        <f>COUNTIF(사출계획!$O$88:$P$110,표4[[#This Row],[제품명]])</f>
        <v>0</v>
      </c>
      <c r="W50" s="34">
        <f>COUNTIF(사출계획!$Q$62:$R$110,표4[[#This Row],[제품명]])</f>
        <v>0</v>
      </c>
      <c r="X50" s="126">
        <f>COUNTIF(사출계획!$Q$62:$R$87,표4[[#This Row],[제품명]])</f>
        <v>0</v>
      </c>
      <c r="Y50" s="126">
        <f>COUNTIF(사출계획!$Q$88:$R$110,표4[[#This Row],[제품명]])</f>
        <v>0</v>
      </c>
      <c r="Z50" s="34">
        <f>COUNTIF(사출계획!$S$62:$T$110,표4[[#This Row],[제품명]])</f>
        <v>0</v>
      </c>
      <c r="AA50" s="126"/>
      <c r="AB50" s="126"/>
      <c r="AC50" s="217" t="s">
        <v>717</v>
      </c>
      <c r="AD50" s="54">
        <f>SUMIF(표4[잉크명],표5[[#This Row],[잉크]],표4[월])</f>
        <v>0</v>
      </c>
      <c r="AE50" s="126">
        <f>SUMIF(표4[잉크명],표5[[#This Row],[잉크]],표4[월-3층])</f>
        <v>0</v>
      </c>
      <c r="AF50" s="126">
        <f>SUMIF(표4[잉크명],표5[[#This Row],[잉크]],표4[월-1층])</f>
        <v>0</v>
      </c>
      <c r="AG50" s="54">
        <f>SUMIF(표4[잉크명],표5[[#This Row],[잉크]],표4[화])</f>
        <v>0</v>
      </c>
      <c r="AH50" s="126">
        <f>SUMIF(표4[잉크명],표5[[#This Row],[잉크]],표4[화-3층])</f>
        <v>0</v>
      </c>
      <c r="AI50" s="126">
        <f>SUMIF(표4[잉크명],표5[[#This Row],[잉크]],표4[화-1층])</f>
        <v>0</v>
      </c>
      <c r="AJ50" s="54">
        <f>SUMIF(표4[잉크명],표5[[#This Row],[잉크]],표4[수])</f>
        <v>0</v>
      </c>
      <c r="AK50" s="126">
        <f>SUMIF(표4[잉크명],표5[[#This Row],[잉크]],표4[수-3층])</f>
        <v>0</v>
      </c>
      <c r="AL50" s="126">
        <f>SUMIF(표4[잉크명],표5[[#This Row],[잉크]],표4[수-1층])</f>
        <v>0</v>
      </c>
      <c r="AM50" s="54">
        <f>SUMIF(표4[잉크명],표5[[#This Row],[잉크]],표4[목])</f>
        <v>0</v>
      </c>
      <c r="AN50" s="126">
        <f>SUMIF(표4[잉크명],표5[[#This Row],[잉크]],표4[목-3층])</f>
        <v>0</v>
      </c>
      <c r="AO50" s="126">
        <f>SUMIF(표4[잉크명],표5[[#This Row],[잉크]],표4[목-1층])</f>
        <v>0</v>
      </c>
      <c r="AP50" s="54">
        <f>SUMIF(표4[잉크명],표5[[#This Row],[잉크]],표4[금])</f>
        <v>0</v>
      </c>
      <c r="AQ50" s="126">
        <f>SUMIF(표4[잉크명],표5[[#This Row],[잉크]],표4[금-3층])</f>
        <v>0</v>
      </c>
      <c r="AR50" s="126">
        <f>SUMIF(표4[잉크명],표5[[#This Row],[잉크]],표4[금-1층])</f>
        <v>0</v>
      </c>
      <c r="AS50" s="54">
        <f>SUMIF(표4[잉크명],표5[[#This Row],[잉크]],표4[토])</f>
        <v>0</v>
      </c>
      <c r="AT50" s="126">
        <f>SUMIF(표4[잉크명],표5[[#This Row],[잉크]],표4[토-3층])</f>
        <v>0</v>
      </c>
      <c r="AU50" s="126">
        <f>SUMIF(표4[잉크명],표5[[#This Row],[잉크]],표4[토-1층])</f>
        <v>0</v>
      </c>
      <c r="AV50" s="54">
        <f>SUMIF(표4[잉크명],표5[[#This Row],[잉크]],표4[일])</f>
        <v>0</v>
      </c>
      <c r="AW50" s="126">
        <f>SUMIF(표4[잉크명],표5[[#This Row],[잉크]],표4[일-3층])</f>
        <v>0</v>
      </c>
      <c r="AX50" s="126">
        <f>SUMIF(표4[잉크명],표5[[#This Row],[잉크]],표4[일-1층])</f>
        <v>0</v>
      </c>
      <c r="AY50" s="54">
        <f>SUMIF(표4[잉크명],표5[[#This Row],[잉크]],표4[차주 월])</f>
        <v>0</v>
      </c>
      <c r="AZ50" s="54">
        <f>SUM(표5[[#This Row],[월]:[차주 월]])</f>
        <v>0</v>
      </c>
    </row>
    <row r="51" spans="2:52" x14ac:dyDescent="0.3">
      <c r="B51" s="56" t="s">
        <v>54</v>
      </c>
      <c r="C51" s="56"/>
      <c r="D51" s="56" t="s">
        <v>2648</v>
      </c>
      <c r="E51" s="34">
        <f>COUNTIF(사출계획!$E$62:$F$110,표4[[#This Row],[제품명]])</f>
        <v>0</v>
      </c>
      <c r="F51" s="126">
        <f>COUNTIF(사출계획!$E$62:$F$87,표4[[#This Row],[제품명]])</f>
        <v>0</v>
      </c>
      <c r="G51" s="126">
        <f>COUNTIF(사출계획!$E$88:$F$110,표4[[#This Row],[제품명]])</f>
        <v>0</v>
      </c>
      <c r="H51" s="34">
        <f>COUNTIF(사출계획!$G$62:$H$110,표4[[#This Row],[제품명]])</f>
        <v>0</v>
      </c>
      <c r="I51" s="122">
        <f>COUNTIF(사출계획!$G$62:$H$87,표4[[#This Row],[제품명]])</f>
        <v>0</v>
      </c>
      <c r="J51" s="122">
        <f>COUNTIF(사출계획!$G$88:$H$110,표4[[#This Row],[제품명]])</f>
        <v>0</v>
      </c>
      <c r="K51" s="34">
        <f>COUNTIF(사출계획!$I$62:$J$110,표4[[#This Row],[제품명]])</f>
        <v>0</v>
      </c>
      <c r="L51" s="126">
        <f>COUNTIF(사출계획!$I$62:$J$87,표4[[#This Row],[제품명]])</f>
        <v>0</v>
      </c>
      <c r="M51" s="126">
        <f>COUNTIF(사출계획!$I$88:$J$110,표4[[#This Row],[제품명]])</f>
        <v>0</v>
      </c>
      <c r="N51" s="34">
        <f>COUNTIF(사출계획!$K$62:$L$110,표4[[#This Row],[제품명]])</f>
        <v>0</v>
      </c>
      <c r="O51" s="126">
        <f>COUNTIF(사출계획!$K$62:$L$87,표4[[#This Row],[제품명]])</f>
        <v>0</v>
      </c>
      <c r="P51" s="126">
        <f>COUNTIF(사출계획!$K$88:$L$110,표4[[#This Row],[제품명]])</f>
        <v>0</v>
      </c>
      <c r="Q51" s="34">
        <f>COUNTIF(사출계획!$M$62:$N$110,표4[[#This Row],[제품명]])</f>
        <v>0</v>
      </c>
      <c r="R51" s="126">
        <f>COUNTIF(사출계획!$M$62:$N$87,표4[[#This Row],[제품명]])</f>
        <v>0</v>
      </c>
      <c r="S51" s="126">
        <f>COUNTIF(사출계획!$M$88:$N$110,표4[[#This Row],[제품명]])</f>
        <v>0</v>
      </c>
      <c r="T51" s="34">
        <f>COUNTIF(사출계획!$O$62:$P$110,표4[[#This Row],[제품명]])</f>
        <v>0</v>
      </c>
      <c r="U51" s="126">
        <f>COUNTIF(사출계획!$O$62:$P$87,표4[[#This Row],[제품명]])</f>
        <v>0</v>
      </c>
      <c r="V51" s="126">
        <f>COUNTIF(사출계획!$O$88:$P$110,표4[[#This Row],[제품명]])</f>
        <v>0</v>
      </c>
      <c r="W51" s="34">
        <f>COUNTIF(사출계획!$Q$62:$R$110,표4[[#This Row],[제품명]])</f>
        <v>0</v>
      </c>
      <c r="X51" s="126">
        <f>COUNTIF(사출계획!$Q$62:$R$87,표4[[#This Row],[제품명]])</f>
        <v>0</v>
      </c>
      <c r="Y51" s="126">
        <f>COUNTIF(사출계획!$Q$88:$R$110,표4[[#This Row],[제품명]])</f>
        <v>0</v>
      </c>
      <c r="Z51" s="34">
        <f>COUNTIF(사출계획!$S$62:$T$110,표4[[#This Row],[제품명]])</f>
        <v>0</v>
      </c>
      <c r="AA51" s="126"/>
      <c r="AB51" s="126"/>
      <c r="AC51" s="217" t="s">
        <v>1673</v>
      </c>
      <c r="AD51" s="54">
        <f>SUMIF(표4[잉크명],표5[[#This Row],[잉크]],표4[월])</f>
        <v>0</v>
      </c>
      <c r="AE51" s="126">
        <f>SUMIF(표4[잉크명],표5[[#This Row],[잉크]],표4[월-3층])</f>
        <v>0</v>
      </c>
      <c r="AF51" s="126">
        <f>SUMIF(표4[잉크명],표5[[#This Row],[잉크]],표4[월-1층])</f>
        <v>0</v>
      </c>
      <c r="AG51" s="54">
        <f>SUMIF(표4[잉크명],표5[[#This Row],[잉크]],표4[화])</f>
        <v>0</v>
      </c>
      <c r="AH51" s="126">
        <f>SUMIF(표4[잉크명],표5[[#This Row],[잉크]],표4[화-3층])</f>
        <v>0</v>
      </c>
      <c r="AI51" s="126">
        <f>SUMIF(표4[잉크명],표5[[#This Row],[잉크]],표4[화-1층])</f>
        <v>0</v>
      </c>
      <c r="AJ51" s="54">
        <f>SUMIF(표4[잉크명],표5[[#This Row],[잉크]],표4[수])</f>
        <v>0</v>
      </c>
      <c r="AK51" s="126">
        <f>SUMIF(표4[잉크명],표5[[#This Row],[잉크]],표4[수-3층])</f>
        <v>0</v>
      </c>
      <c r="AL51" s="126">
        <f>SUMIF(표4[잉크명],표5[[#This Row],[잉크]],표4[수-1층])</f>
        <v>0</v>
      </c>
      <c r="AM51" s="54">
        <f>SUMIF(표4[잉크명],표5[[#This Row],[잉크]],표4[목])</f>
        <v>0</v>
      </c>
      <c r="AN51" s="126">
        <f>SUMIF(표4[잉크명],표5[[#This Row],[잉크]],표4[목-3층])</f>
        <v>0</v>
      </c>
      <c r="AO51" s="126">
        <f>SUMIF(표4[잉크명],표5[[#This Row],[잉크]],표4[목-1층])</f>
        <v>0</v>
      </c>
      <c r="AP51" s="54">
        <f>SUMIF(표4[잉크명],표5[[#This Row],[잉크]],표4[금])</f>
        <v>0</v>
      </c>
      <c r="AQ51" s="126">
        <f>SUMIF(표4[잉크명],표5[[#This Row],[잉크]],표4[금-3층])</f>
        <v>0</v>
      </c>
      <c r="AR51" s="126">
        <f>SUMIF(표4[잉크명],표5[[#This Row],[잉크]],표4[금-1층])</f>
        <v>0</v>
      </c>
      <c r="AS51" s="54">
        <f>SUMIF(표4[잉크명],표5[[#This Row],[잉크]],표4[토])</f>
        <v>0</v>
      </c>
      <c r="AT51" s="126">
        <f>SUMIF(표4[잉크명],표5[[#This Row],[잉크]],표4[토-3층])</f>
        <v>0</v>
      </c>
      <c r="AU51" s="126">
        <f>SUMIF(표4[잉크명],표5[[#This Row],[잉크]],표4[토-1층])</f>
        <v>0</v>
      </c>
      <c r="AV51" s="54">
        <f>SUMIF(표4[잉크명],표5[[#This Row],[잉크]],표4[일])</f>
        <v>0</v>
      </c>
      <c r="AW51" s="126">
        <f>SUMIF(표4[잉크명],표5[[#This Row],[잉크]],표4[일-3층])</f>
        <v>0</v>
      </c>
      <c r="AX51" s="126">
        <f>SUMIF(표4[잉크명],표5[[#This Row],[잉크]],표4[일-1층])</f>
        <v>0</v>
      </c>
      <c r="AY51" s="54">
        <f>SUMIF(표4[잉크명],표5[[#This Row],[잉크]],표4[차주 월])</f>
        <v>0</v>
      </c>
      <c r="AZ51" s="54">
        <f>SUM(표5[[#This Row],[월]:[차주 월]])</f>
        <v>0</v>
      </c>
    </row>
    <row r="52" spans="2:52" x14ac:dyDescent="0.3">
      <c r="B52" s="56" t="s">
        <v>55</v>
      </c>
      <c r="C52" s="56"/>
      <c r="D52" s="56" t="s">
        <v>690</v>
      </c>
      <c r="E52" s="34">
        <f>COUNTIF(사출계획!$E$62:$F$110,표4[[#This Row],[제품명]])</f>
        <v>0</v>
      </c>
      <c r="F52" s="126">
        <f>COUNTIF(사출계획!$E$62:$F$87,표4[[#This Row],[제품명]])</f>
        <v>0</v>
      </c>
      <c r="G52" s="126">
        <f>COUNTIF(사출계획!$E$88:$F$110,표4[[#This Row],[제품명]])</f>
        <v>0</v>
      </c>
      <c r="H52" s="34">
        <f>COUNTIF(사출계획!$G$62:$H$110,표4[[#This Row],[제품명]])</f>
        <v>0</v>
      </c>
      <c r="I52" s="122">
        <f>COUNTIF(사출계획!$G$62:$H$87,표4[[#This Row],[제품명]])</f>
        <v>0</v>
      </c>
      <c r="J52" s="122">
        <f>COUNTIF(사출계획!$G$88:$H$110,표4[[#This Row],[제품명]])</f>
        <v>0</v>
      </c>
      <c r="K52" s="34">
        <f>COUNTIF(사출계획!$I$62:$J$110,표4[[#This Row],[제품명]])</f>
        <v>0</v>
      </c>
      <c r="L52" s="126">
        <f>COUNTIF(사출계획!$I$62:$J$87,표4[[#This Row],[제품명]])</f>
        <v>0</v>
      </c>
      <c r="M52" s="126">
        <f>COUNTIF(사출계획!$I$88:$J$110,표4[[#This Row],[제품명]])</f>
        <v>0</v>
      </c>
      <c r="N52" s="34">
        <f>COUNTIF(사출계획!$K$62:$L$110,표4[[#This Row],[제품명]])</f>
        <v>0</v>
      </c>
      <c r="O52" s="126">
        <f>COUNTIF(사출계획!$K$62:$L$87,표4[[#This Row],[제품명]])</f>
        <v>0</v>
      </c>
      <c r="P52" s="126">
        <f>COUNTIF(사출계획!$K$88:$L$110,표4[[#This Row],[제품명]])</f>
        <v>0</v>
      </c>
      <c r="Q52" s="34">
        <f>COUNTIF(사출계획!$M$62:$N$110,표4[[#This Row],[제품명]])</f>
        <v>0</v>
      </c>
      <c r="R52" s="126">
        <f>COUNTIF(사출계획!$M$62:$N$87,표4[[#This Row],[제품명]])</f>
        <v>0</v>
      </c>
      <c r="S52" s="126">
        <f>COUNTIF(사출계획!$M$88:$N$110,표4[[#This Row],[제품명]])</f>
        <v>0</v>
      </c>
      <c r="T52" s="34">
        <f>COUNTIF(사출계획!$O$62:$P$110,표4[[#This Row],[제품명]])</f>
        <v>0</v>
      </c>
      <c r="U52" s="126">
        <f>COUNTIF(사출계획!$O$62:$P$87,표4[[#This Row],[제품명]])</f>
        <v>0</v>
      </c>
      <c r="V52" s="126">
        <f>COUNTIF(사출계획!$O$88:$P$110,표4[[#This Row],[제품명]])</f>
        <v>0</v>
      </c>
      <c r="W52" s="34">
        <f>COUNTIF(사출계획!$Q$62:$R$110,표4[[#This Row],[제품명]])</f>
        <v>0</v>
      </c>
      <c r="X52" s="126">
        <f>COUNTIF(사출계획!$Q$62:$R$87,표4[[#This Row],[제품명]])</f>
        <v>0</v>
      </c>
      <c r="Y52" s="126">
        <f>COUNTIF(사출계획!$Q$88:$R$110,표4[[#This Row],[제품명]])</f>
        <v>0</v>
      </c>
      <c r="Z52" s="34">
        <f>COUNTIF(사출계획!$S$62:$T$110,표4[[#This Row],[제품명]])</f>
        <v>0</v>
      </c>
      <c r="AA52" s="126"/>
      <c r="AB52" s="126"/>
      <c r="AC52" s="33" t="s">
        <v>351</v>
      </c>
      <c r="AD52" s="34">
        <f>SUMIF(표4[잉크명],표5[[#This Row],[잉크]],표4[월])</f>
        <v>0</v>
      </c>
      <c r="AE52" s="126">
        <f>SUMIF(표4[잉크명],표5[[#This Row],[잉크]],표4[월-3층])</f>
        <v>0</v>
      </c>
      <c r="AF52" s="126">
        <f>SUMIF(표4[잉크명],표5[[#This Row],[잉크]],표4[월-1층])</f>
        <v>0</v>
      </c>
      <c r="AG52" s="34">
        <f>SUMIF(표4[잉크명],표5[[#This Row],[잉크]],표4[화])</f>
        <v>0</v>
      </c>
      <c r="AH52" s="126">
        <f>SUMIF(표4[잉크명],표5[[#This Row],[잉크]],표4[화-3층])</f>
        <v>0</v>
      </c>
      <c r="AI52" s="126">
        <f>SUMIF(표4[잉크명],표5[[#This Row],[잉크]],표4[화-1층])</f>
        <v>0</v>
      </c>
      <c r="AJ52" s="34">
        <f>SUMIF(표4[잉크명],표5[[#This Row],[잉크]],표4[수])</f>
        <v>0</v>
      </c>
      <c r="AK52" s="126">
        <f>SUMIF(표4[잉크명],표5[[#This Row],[잉크]],표4[수-3층])</f>
        <v>0</v>
      </c>
      <c r="AL52" s="126">
        <f>SUMIF(표4[잉크명],표5[[#This Row],[잉크]],표4[수-1층])</f>
        <v>0</v>
      </c>
      <c r="AM52" s="34">
        <f>SUMIF(표4[잉크명],표5[[#This Row],[잉크]],표4[목])</f>
        <v>0</v>
      </c>
      <c r="AN52" s="126">
        <f>SUMIF(표4[잉크명],표5[[#This Row],[잉크]],표4[목-3층])</f>
        <v>0</v>
      </c>
      <c r="AO52" s="126">
        <f>SUMIF(표4[잉크명],표5[[#This Row],[잉크]],표4[목-1층])</f>
        <v>0</v>
      </c>
      <c r="AP52" s="34">
        <f>SUMIF(표4[잉크명],표5[[#This Row],[잉크]],표4[금])</f>
        <v>0</v>
      </c>
      <c r="AQ52" s="126">
        <f>SUMIF(표4[잉크명],표5[[#This Row],[잉크]],표4[금-3층])</f>
        <v>0</v>
      </c>
      <c r="AR52" s="126">
        <f>SUMIF(표4[잉크명],표5[[#This Row],[잉크]],표4[금-1층])</f>
        <v>0</v>
      </c>
      <c r="AS52" s="34">
        <f>SUMIF(표4[잉크명],표5[[#This Row],[잉크]],표4[토])</f>
        <v>0</v>
      </c>
      <c r="AT52" s="126">
        <f>SUMIF(표4[잉크명],표5[[#This Row],[잉크]],표4[토-3층])</f>
        <v>0</v>
      </c>
      <c r="AU52" s="126">
        <f>SUMIF(표4[잉크명],표5[[#This Row],[잉크]],표4[토-1층])</f>
        <v>0</v>
      </c>
      <c r="AV52" s="34">
        <f>SUMIF(표4[잉크명],표5[[#This Row],[잉크]],표4[일])</f>
        <v>0</v>
      </c>
      <c r="AW52" s="126">
        <f>SUMIF(표4[잉크명],표5[[#This Row],[잉크]],표4[일-3층])</f>
        <v>0</v>
      </c>
      <c r="AX52" s="126">
        <f>SUMIF(표4[잉크명],표5[[#This Row],[잉크]],표4[일-1층])</f>
        <v>0</v>
      </c>
      <c r="AY52" s="34">
        <f>SUMIF(표4[잉크명],표5[[#This Row],[잉크]],표4[차주 월])</f>
        <v>0</v>
      </c>
      <c r="AZ52" s="34">
        <f>SUM(표5[[#This Row],[월]:[차주 월]])</f>
        <v>0</v>
      </c>
    </row>
    <row r="53" spans="2:52" x14ac:dyDescent="0.3">
      <c r="B53" s="56" t="s">
        <v>55</v>
      </c>
      <c r="C53" s="56"/>
      <c r="D53" s="56" t="s">
        <v>3497</v>
      </c>
      <c r="E53" s="34">
        <f>COUNTIF(사출계획!$E$62:$F$110,표4[[#This Row],[제품명]])</f>
        <v>0</v>
      </c>
      <c r="F53" s="126">
        <f>COUNTIF(사출계획!$E$62:$F$87,표4[[#This Row],[제품명]])</f>
        <v>0</v>
      </c>
      <c r="G53" s="126">
        <f>COUNTIF(사출계획!$E$88:$F$110,표4[[#This Row],[제품명]])</f>
        <v>0</v>
      </c>
      <c r="H53" s="34">
        <f>COUNTIF(사출계획!$G$62:$H$110,표4[[#This Row],[제품명]])</f>
        <v>0</v>
      </c>
      <c r="I53" s="122">
        <f>COUNTIF(사출계획!$G$62:$H$87,표4[[#This Row],[제품명]])</f>
        <v>0</v>
      </c>
      <c r="J53" s="122">
        <f>COUNTIF(사출계획!$G$88:$H$110,표4[[#This Row],[제품명]])</f>
        <v>0</v>
      </c>
      <c r="K53" s="34">
        <f>COUNTIF(사출계획!$I$62:$J$110,표4[[#This Row],[제품명]])</f>
        <v>0</v>
      </c>
      <c r="L53" s="126">
        <f>COUNTIF(사출계획!$I$62:$J$87,표4[[#This Row],[제품명]])</f>
        <v>0</v>
      </c>
      <c r="M53" s="126">
        <f>COUNTIF(사출계획!$I$88:$J$110,표4[[#This Row],[제품명]])</f>
        <v>0</v>
      </c>
      <c r="N53" s="34">
        <f>COUNTIF(사출계획!$K$62:$L$110,표4[[#This Row],[제품명]])</f>
        <v>0</v>
      </c>
      <c r="O53" s="126">
        <f>COUNTIF(사출계획!$K$62:$L$87,표4[[#This Row],[제품명]])</f>
        <v>0</v>
      </c>
      <c r="P53" s="126">
        <f>COUNTIF(사출계획!$K$88:$L$110,표4[[#This Row],[제품명]])</f>
        <v>0</v>
      </c>
      <c r="Q53" s="34">
        <f>COUNTIF(사출계획!$M$62:$N$110,표4[[#This Row],[제품명]])</f>
        <v>0</v>
      </c>
      <c r="R53" s="126">
        <f>COUNTIF(사출계획!$M$62:$N$87,표4[[#This Row],[제품명]])</f>
        <v>0</v>
      </c>
      <c r="S53" s="126">
        <f>COUNTIF(사출계획!$M$88:$N$110,표4[[#This Row],[제품명]])</f>
        <v>0</v>
      </c>
      <c r="T53" s="34">
        <f>COUNTIF(사출계획!$O$62:$P$110,표4[[#This Row],[제품명]])</f>
        <v>0</v>
      </c>
      <c r="U53" s="126">
        <f>COUNTIF(사출계획!$O$62:$P$87,표4[[#This Row],[제품명]])</f>
        <v>0</v>
      </c>
      <c r="V53" s="126">
        <f>COUNTIF(사출계획!$O$88:$P$110,표4[[#This Row],[제품명]])</f>
        <v>0</v>
      </c>
      <c r="W53" s="34">
        <f>COUNTIF(사출계획!$Q$62:$R$110,표4[[#This Row],[제품명]])</f>
        <v>0</v>
      </c>
      <c r="X53" s="126">
        <f>COUNTIF(사출계획!$Q$62:$R$87,표4[[#This Row],[제품명]])</f>
        <v>0</v>
      </c>
      <c r="Y53" s="126">
        <f>COUNTIF(사출계획!$Q$88:$R$110,표4[[#This Row],[제품명]])</f>
        <v>0</v>
      </c>
      <c r="Z53" s="34">
        <f>COUNTIF(사출계획!$S$62:$T$110,표4[[#This Row],[제품명]])</f>
        <v>0</v>
      </c>
      <c r="AA53" s="126"/>
      <c r="AB53" s="126"/>
      <c r="AC53" s="217" t="s">
        <v>1772</v>
      </c>
      <c r="AD53" s="54">
        <f>SUMIF(표4[잉크명],표5[[#This Row],[잉크]],표4[월])</f>
        <v>0</v>
      </c>
      <c r="AE53" s="126">
        <f>SUMIF(표4[잉크명],표5[[#This Row],[잉크]],표4[월-3층])</f>
        <v>0</v>
      </c>
      <c r="AF53" s="126">
        <f>SUMIF(표4[잉크명],표5[[#This Row],[잉크]],표4[월-1층])</f>
        <v>0</v>
      </c>
      <c r="AG53" s="54">
        <f>SUMIF(표4[잉크명],표5[[#This Row],[잉크]],표4[화])</f>
        <v>0</v>
      </c>
      <c r="AH53" s="126">
        <f>SUMIF(표4[잉크명],표5[[#This Row],[잉크]],표4[화-3층])</f>
        <v>0</v>
      </c>
      <c r="AI53" s="126">
        <f>SUMIF(표4[잉크명],표5[[#This Row],[잉크]],표4[화-1층])</f>
        <v>0</v>
      </c>
      <c r="AJ53" s="54">
        <f>SUMIF(표4[잉크명],표5[[#This Row],[잉크]],표4[수])</f>
        <v>0</v>
      </c>
      <c r="AK53" s="126">
        <f>SUMIF(표4[잉크명],표5[[#This Row],[잉크]],표4[수-3층])</f>
        <v>0</v>
      </c>
      <c r="AL53" s="126">
        <f>SUMIF(표4[잉크명],표5[[#This Row],[잉크]],표4[수-1층])</f>
        <v>0</v>
      </c>
      <c r="AM53" s="54">
        <f>SUMIF(표4[잉크명],표5[[#This Row],[잉크]],표4[목])</f>
        <v>0</v>
      </c>
      <c r="AN53" s="126">
        <f>SUMIF(표4[잉크명],표5[[#This Row],[잉크]],표4[목-3층])</f>
        <v>0</v>
      </c>
      <c r="AO53" s="126">
        <f>SUMIF(표4[잉크명],표5[[#This Row],[잉크]],표4[목-1층])</f>
        <v>0</v>
      </c>
      <c r="AP53" s="54">
        <f>SUMIF(표4[잉크명],표5[[#This Row],[잉크]],표4[금])</f>
        <v>0</v>
      </c>
      <c r="AQ53" s="126">
        <f>SUMIF(표4[잉크명],표5[[#This Row],[잉크]],표4[금-3층])</f>
        <v>0</v>
      </c>
      <c r="AR53" s="126">
        <f>SUMIF(표4[잉크명],표5[[#This Row],[잉크]],표4[금-1층])</f>
        <v>0</v>
      </c>
      <c r="AS53" s="54">
        <f>SUMIF(표4[잉크명],표5[[#This Row],[잉크]],표4[토])</f>
        <v>0</v>
      </c>
      <c r="AT53" s="126">
        <f>SUMIF(표4[잉크명],표5[[#This Row],[잉크]],표4[토-3층])</f>
        <v>0</v>
      </c>
      <c r="AU53" s="126">
        <f>SUMIF(표4[잉크명],표5[[#This Row],[잉크]],표4[토-1층])</f>
        <v>0</v>
      </c>
      <c r="AV53" s="54">
        <f>SUMIF(표4[잉크명],표5[[#This Row],[잉크]],표4[일])</f>
        <v>0</v>
      </c>
      <c r="AW53" s="126">
        <f>SUMIF(표4[잉크명],표5[[#This Row],[잉크]],표4[일-3층])</f>
        <v>0</v>
      </c>
      <c r="AX53" s="126">
        <f>SUMIF(표4[잉크명],표5[[#This Row],[잉크]],표4[일-1층])</f>
        <v>0</v>
      </c>
      <c r="AY53" s="54">
        <f>SUMIF(표4[잉크명],표5[[#This Row],[잉크]],표4[차주 월])</f>
        <v>0</v>
      </c>
      <c r="AZ53" s="54">
        <f>SUM(표5[[#This Row],[월]:[차주 월]])</f>
        <v>0</v>
      </c>
    </row>
    <row r="54" spans="2:52" x14ac:dyDescent="0.3">
      <c r="B54" s="56" t="s">
        <v>55</v>
      </c>
      <c r="C54" s="56"/>
      <c r="D54" s="56" t="s">
        <v>135</v>
      </c>
      <c r="E54" s="34">
        <f>COUNTIF(사출계획!$E$62:$F$110,표4[[#This Row],[제품명]])</f>
        <v>0</v>
      </c>
      <c r="F54" s="126">
        <f>COUNTIF(사출계획!$E$62:$F$87,표4[[#This Row],[제품명]])</f>
        <v>0</v>
      </c>
      <c r="G54" s="126">
        <f>COUNTIF(사출계획!$E$88:$F$110,표4[[#This Row],[제품명]])</f>
        <v>0</v>
      </c>
      <c r="H54" s="34">
        <f>COUNTIF(사출계획!$G$62:$H$110,표4[[#This Row],[제품명]])</f>
        <v>0</v>
      </c>
      <c r="I54" s="122">
        <f>COUNTIF(사출계획!$G$62:$H$87,표4[[#This Row],[제품명]])</f>
        <v>0</v>
      </c>
      <c r="J54" s="122">
        <f>COUNTIF(사출계획!$G$88:$H$110,표4[[#This Row],[제품명]])</f>
        <v>0</v>
      </c>
      <c r="K54" s="34">
        <f>COUNTIF(사출계획!$I$62:$J$110,표4[[#This Row],[제품명]])</f>
        <v>0</v>
      </c>
      <c r="L54" s="126">
        <f>COUNTIF(사출계획!$I$62:$J$87,표4[[#This Row],[제품명]])</f>
        <v>0</v>
      </c>
      <c r="M54" s="126">
        <f>COUNTIF(사출계획!$I$88:$J$110,표4[[#This Row],[제품명]])</f>
        <v>0</v>
      </c>
      <c r="N54" s="34">
        <f>COUNTIF(사출계획!$K$62:$L$110,표4[[#This Row],[제품명]])</f>
        <v>0</v>
      </c>
      <c r="O54" s="126">
        <f>COUNTIF(사출계획!$K$62:$L$87,표4[[#This Row],[제품명]])</f>
        <v>0</v>
      </c>
      <c r="P54" s="126">
        <f>COUNTIF(사출계획!$K$88:$L$110,표4[[#This Row],[제품명]])</f>
        <v>0</v>
      </c>
      <c r="Q54" s="34">
        <f>COUNTIF(사출계획!$M$62:$N$110,표4[[#This Row],[제품명]])</f>
        <v>0</v>
      </c>
      <c r="R54" s="126">
        <f>COUNTIF(사출계획!$M$62:$N$87,표4[[#This Row],[제품명]])</f>
        <v>0</v>
      </c>
      <c r="S54" s="126">
        <f>COUNTIF(사출계획!$M$88:$N$110,표4[[#This Row],[제품명]])</f>
        <v>0</v>
      </c>
      <c r="T54" s="34">
        <f>COUNTIF(사출계획!$O$62:$P$110,표4[[#This Row],[제품명]])</f>
        <v>0</v>
      </c>
      <c r="U54" s="126">
        <f>COUNTIF(사출계획!$O$62:$P$87,표4[[#This Row],[제품명]])</f>
        <v>0</v>
      </c>
      <c r="V54" s="126">
        <f>COUNTIF(사출계획!$O$88:$P$110,표4[[#This Row],[제품명]])</f>
        <v>0</v>
      </c>
      <c r="W54" s="34">
        <f>COUNTIF(사출계획!$Q$62:$R$110,표4[[#This Row],[제품명]])</f>
        <v>0</v>
      </c>
      <c r="X54" s="126">
        <f>COUNTIF(사출계획!$Q$62:$R$87,표4[[#This Row],[제품명]])</f>
        <v>0</v>
      </c>
      <c r="Y54" s="126">
        <f>COUNTIF(사출계획!$Q$88:$R$110,표4[[#This Row],[제품명]])</f>
        <v>0</v>
      </c>
      <c r="Z54" s="34">
        <f>COUNTIF(사출계획!$S$62:$T$110,표4[[#This Row],[제품명]])</f>
        <v>0</v>
      </c>
      <c r="AA54" s="126"/>
      <c r="AB54" s="126"/>
      <c r="AC54" s="217" t="s">
        <v>460</v>
      </c>
      <c r="AD54" s="54">
        <f>SUMIF(표4[잉크명],표5[[#This Row],[잉크]],표4[월])</f>
        <v>0</v>
      </c>
      <c r="AE54" s="126">
        <f>SUMIF(표4[잉크명],표5[[#This Row],[잉크]],표4[월-3층])</f>
        <v>0</v>
      </c>
      <c r="AF54" s="126">
        <f>SUMIF(표4[잉크명],표5[[#This Row],[잉크]],표4[월-1층])</f>
        <v>0</v>
      </c>
      <c r="AG54" s="54">
        <f>SUMIF(표4[잉크명],표5[[#This Row],[잉크]],표4[화])</f>
        <v>0</v>
      </c>
      <c r="AH54" s="126">
        <f>SUMIF(표4[잉크명],표5[[#This Row],[잉크]],표4[화-3층])</f>
        <v>0</v>
      </c>
      <c r="AI54" s="126">
        <f>SUMIF(표4[잉크명],표5[[#This Row],[잉크]],표4[화-1층])</f>
        <v>0</v>
      </c>
      <c r="AJ54" s="54">
        <f>SUMIF(표4[잉크명],표5[[#This Row],[잉크]],표4[수])</f>
        <v>0</v>
      </c>
      <c r="AK54" s="126">
        <f>SUMIF(표4[잉크명],표5[[#This Row],[잉크]],표4[수-3층])</f>
        <v>0</v>
      </c>
      <c r="AL54" s="126">
        <f>SUMIF(표4[잉크명],표5[[#This Row],[잉크]],표4[수-1층])</f>
        <v>0</v>
      </c>
      <c r="AM54" s="54">
        <f>SUMIF(표4[잉크명],표5[[#This Row],[잉크]],표4[목])</f>
        <v>0</v>
      </c>
      <c r="AN54" s="126">
        <f>SUMIF(표4[잉크명],표5[[#This Row],[잉크]],표4[목-3층])</f>
        <v>0</v>
      </c>
      <c r="AO54" s="126">
        <f>SUMIF(표4[잉크명],표5[[#This Row],[잉크]],표4[목-1층])</f>
        <v>0</v>
      </c>
      <c r="AP54" s="54">
        <f>SUMIF(표4[잉크명],표5[[#This Row],[잉크]],표4[금])</f>
        <v>0</v>
      </c>
      <c r="AQ54" s="126">
        <f>SUMIF(표4[잉크명],표5[[#This Row],[잉크]],표4[금-3층])</f>
        <v>0</v>
      </c>
      <c r="AR54" s="126">
        <f>SUMIF(표4[잉크명],표5[[#This Row],[잉크]],표4[금-1층])</f>
        <v>0</v>
      </c>
      <c r="AS54" s="54">
        <f>SUMIF(표4[잉크명],표5[[#This Row],[잉크]],표4[토])</f>
        <v>0</v>
      </c>
      <c r="AT54" s="126">
        <f>SUMIF(표4[잉크명],표5[[#This Row],[잉크]],표4[토-3층])</f>
        <v>0</v>
      </c>
      <c r="AU54" s="126">
        <f>SUMIF(표4[잉크명],표5[[#This Row],[잉크]],표4[토-1층])</f>
        <v>0</v>
      </c>
      <c r="AV54" s="54">
        <f>SUMIF(표4[잉크명],표5[[#This Row],[잉크]],표4[일])</f>
        <v>0</v>
      </c>
      <c r="AW54" s="126">
        <f>SUMIF(표4[잉크명],표5[[#This Row],[잉크]],표4[일-3층])</f>
        <v>0</v>
      </c>
      <c r="AX54" s="126">
        <f>SUMIF(표4[잉크명],표5[[#This Row],[잉크]],표4[일-1층])</f>
        <v>0</v>
      </c>
      <c r="AY54" s="54">
        <f>SUMIF(표4[잉크명],표5[[#This Row],[잉크]],표4[차주 월])</f>
        <v>0</v>
      </c>
      <c r="AZ54" s="54">
        <f>SUM(표5[[#This Row],[월]:[차주 월]])</f>
        <v>0</v>
      </c>
    </row>
    <row r="55" spans="2:52" x14ac:dyDescent="0.3">
      <c r="B55" s="56" t="s">
        <v>237</v>
      </c>
      <c r="C55" s="56"/>
      <c r="D55" s="56" t="s">
        <v>5537</v>
      </c>
      <c r="E55" s="34">
        <f>COUNTIF(사출계획!$E$62:$F$110,표4[[#This Row],[제품명]])</f>
        <v>0</v>
      </c>
      <c r="F55" s="126">
        <f>COUNTIF(사출계획!$E$62:$F$87,표4[[#This Row],[제품명]])</f>
        <v>0</v>
      </c>
      <c r="G55" s="126">
        <f>COUNTIF(사출계획!$E$88:$F$110,표4[[#This Row],[제품명]])</f>
        <v>0</v>
      </c>
      <c r="H55" s="34">
        <f>COUNTIF(사출계획!$G$62:$H$110,표4[[#This Row],[제품명]])</f>
        <v>0</v>
      </c>
      <c r="I55" s="122">
        <f>COUNTIF(사출계획!$G$62:$H$87,표4[[#This Row],[제품명]])</f>
        <v>0</v>
      </c>
      <c r="J55" s="122">
        <f>COUNTIF(사출계획!$G$88:$H$110,표4[[#This Row],[제품명]])</f>
        <v>0</v>
      </c>
      <c r="K55" s="34">
        <f>COUNTIF(사출계획!$I$62:$J$110,표4[[#This Row],[제품명]])</f>
        <v>0</v>
      </c>
      <c r="L55" s="126">
        <f>COUNTIF(사출계획!$I$62:$J$87,표4[[#This Row],[제품명]])</f>
        <v>0</v>
      </c>
      <c r="M55" s="126">
        <f>COUNTIF(사출계획!$I$88:$J$110,표4[[#This Row],[제품명]])</f>
        <v>0</v>
      </c>
      <c r="N55" s="34">
        <f>COUNTIF(사출계획!$K$62:$L$110,표4[[#This Row],[제품명]])</f>
        <v>0</v>
      </c>
      <c r="O55" s="126">
        <f>COUNTIF(사출계획!$K$62:$L$87,표4[[#This Row],[제품명]])</f>
        <v>0</v>
      </c>
      <c r="P55" s="126">
        <f>COUNTIF(사출계획!$K$88:$L$110,표4[[#This Row],[제품명]])</f>
        <v>0</v>
      </c>
      <c r="Q55" s="34">
        <f>COUNTIF(사출계획!$M$62:$N$110,표4[[#This Row],[제품명]])</f>
        <v>0</v>
      </c>
      <c r="R55" s="126">
        <f>COUNTIF(사출계획!$M$62:$N$87,표4[[#This Row],[제품명]])</f>
        <v>0</v>
      </c>
      <c r="S55" s="126">
        <f>COUNTIF(사출계획!$M$88:$N$110,표4[[#This Row],[제품명]])</f>
        <v>0</v>
      </c>
      <c r="T55" s="34">
        <f>COUNTIF(사출계획!$O$62:$P$110,표4[[#This Row],[제품명]])</f>
        <v>0</v>
      </c>
      <c r="U55" s="126">
        <f>COUNTIF(사출계획!$O$62:$P$87,표4[[#This Row],[제품명]])</f>
        <v>0</v>
      </c>
      <c r="V55" s="126">
        <f>COUNTIF(사출계획!$O$88:$P$110,표4[[#This Row],[제품명]])</f>
        <v>0</v>
      </c>
      <c r="W55" s="34">
        <f>COUNTIF(사출계획!$Q$62:$R$110,표4[[#This Row],[제품명]])</f>
        <v>0</v>
      </c>
      <c r="X55" s="126">
        <f>COUNTIF(사출계획!$Q$62:$R$87,표4[[#This Row],[제품명]])</f>
        <v>0</v>
      </c>
      <c r="Y55" s="126">
        <f>COUNTIF(사출계획!$Q$88:$R$110,표4[[#This Row],[제품명]])</f>
        <v>0</v>
      </c>
      <c r="Z55" s="34">
        <f>COUNTIF(사출계획!$S$62:$T$110,표4[[#This Row],[제품명]])</f>
        <v>0</v>
      </c>
      <c r="AA55" s="126"/>
      <c r="AB55" s="126"/>
      <c r="AC55" s="217" t="s">
        <v>949</v>
      </c>
      <c r="AD55" s="54">
        <f>SUMIF(표4[잉크명],표5[[#This Row],[잉크]],표4[월])</f>
        <v>0</v>
      </c>
      <c r="AE55" s="126">
        <f>SUMIF(표4[잉크명],표5[[#This Row],[잉크]],표4[월-3층])</f>
        <v>0</v>
      </c>
      <c r="AF55" s="126">
        <f>SUMIF(표4[잉크명],표5[[#This Row],[잉크]],표4[월-1층])</f>
        <v>0</v>
      </c>
      <c r="AG55" s="54">
        <f>SUMIF(표4[잉크명],표5[[#This Row],[잉크]],표4[화])</f>
        <v>0</v>
      </c>
      <c r="AH55" s="126">
        <f>SUMIF(표4[잉크명],표5[[#This Row],[잉크]],표4[화-3층])</f>
        <v>0</v>
      </c>
      <c r="AI55" s="126">
        <f>SUMIF(표4[잉크명],표5[[#This Row],[잉크]],표4[화-1층])</f>
        <v>0</v>
      </c>
      <c r="AJ55" s="54">
        <f>SUMIF(표4[잉크명],표5[[#This Row],[잉크]],표4[수])</f>
        <v>0</v>
      </c>
      <c r="AK55" s="126">
        <f>SUMIF(표4[잉크명],표5[[#This Row],[잉크]],표4[수-3층])</f>
        <v>0</v>
      </c>
      <c r="AL55" s="126">
        <f>SUMIF(표4[잉크명],표5[[#This Row],[잉크]],표4[수-1층])</f>
        <v>0</v>
      </c>
      <c r="AM55" s="54">
        <f>SUMIF(표4[잉크명],표5[[#This Row],[잉크]],표4[목])</f>
        <v>0</v>
      </c>
      <c r="AN55" s="126">
        <f>SUMIF(표4[잉크명],표5[[#This Row],[잉크]],표4[목-3층])</f>
        <v>0</v>
      </c>
      <c r="AO55" s="126">
        <f>SUMIF(표4[잉크명],표5[[#This Row],[잉크]],표4[목-1층])</f>
        <v>0</v>
      </c>
      <c r="AP55" s="54">
        <f>SUMIF(표4[잉크명],표5[[#This Row],[잉크]],표4[금])</f>
        <v>0</v>
      </c>
      <c r="AQ55" s="126">
        <f>SUMIF(표4[잉크명],표5[[#This Row],[잉크]],표4[금-3층])</f>
        <v>0</v>
      </c>
      <c r="AR55" s="126">
        <f>SUMIF(표4[잉크명],표5[[#This Row],[잉크]],표4[금-1층])</f>
        <v>0</v>
      </c>
      <c r="AS55" s="54">
        <f>SUMIF(표4[잉크명],표5[[#This Row],[잉크]],표4[토])</f>
        <v>0</v>
      </c>
      <c r="AT55" s="126">
        <f>SUMIF(표4[잉크명],표5[[#This Row],[잉크]],표4[토-3층])</f>
        <v>0</v>
      </c>
      <c r="AU55" s="126">
        <f>SUMIF(표4[잉크명],표5[[#This Row],[잉크]],표4[토-1층])</f>
        <v>0</v>
      </c>
      <c r="AV55" s="54">
        <f>SUMIF(표4[잉크명],표5[[#This Row],[잉크]],표4[일])</f>
        <v>0</v>
      </c>
      <c r="AW55" s="126">
        <f>SUMIF(표4[잉크명],표5[[#This Row],[잉크]],표4[일-3층])</f>
        <v>0</v>
      </c>
      <c r="AX55" s="126">
        <f>SUMIF(표4[잉크명],표5[[#This Row],[잉크]],표4[일-1층])</f>
        <v>0</v>
      </c>
      <c r="AY55" s="54">
        <f>SUMIF(표4[잉크명],표5[[#This Row],[잉크]],표4[차주 월])</f>
        <v>0</v>
      </c>
      <c r="AZ55" s="54">
        <f>SUM(표5[[#This Row],[월]:[차주 월]])</f>
        <v>0</v>
      </c>
    </row>
    <row r="56" spans="2:52" x14ac:dyDescent="0.3">
      <c r="B56" s="56" t="s">
        <v>237</v>
      </c>
      <c r="C56" s="56"/>
      <c r="D56" s="56" t="s">
        <v>2475</v>
      </c>
      <c r="E56" s="34">
        <f>COUNTIF(사출계획!$E$62:$F$110,표4[[#This Row],[제품명]])</f>
        <v>0</v>
      </c>
      <c r="F56" s="126">
        <f>COUNTIF(사출계획!$E$62:$F$87,표4[[#This Row],[제품명]])</f>
        <v>0</v>
      </c>
      <c r="G56" s="126">
        <f>COUNTIF(사출계획!$E$88:$F$110,표4[[#This Row],[제품명]])</f>
        <v>0</v>
      </c>
      <c r="H56" s="34">
        <f>COUNTIF(사출계획!$G$62:$H$110,표4[[#This Row],[제품명]])</f>
        <v>0</v>
      </c>
      <c r="I56" s="122">
        <f>COUNTIF(사출계획!$G$62:$H$87,표4[[#This Row],[제품명]])</f>
        <v>0</v>
      </c>
      <c r="J56" s="122">
        <f>COUNTIF(사출계획!$G$88:$H$110,표4[[#This Row],[제품명]])</f>
        <v>0</v>
      </c>
      <c r="K56" s="34">
        <f>COUNTIF(사출계획!$I$62:$J$110,표4[[#This Row],[제품명]])</f>
        <v>0</v>
      </c>
      <c r="L56" s="126">
        <f>COUNTIF(사출계획!$I$62:$J$87,표4[[#This Row],[제품명]])</f>
        <v>0</v>
      </c>
      <c r="M56" s="126">
        <f>COUNTIF(사출계획!$I$88:$J$110,표4[[#This Row],[제품명]])</f>
        <v>0</v>
      </c>
      <c r="N56" s="34">
        <f>COUNTIF(사출계획!$K$62:$L$110,표4[[#This Row],[제품명]])</f>
        <v>0</v>
      </c>
      <c r="O56" s="126">
        <f>COUNTIF(사출계획!$K$62:$L$87,표4[[#This Row],[제품명]])</f>
        <v>0</v>
      </c>
      <c r="P56" s="126">
        <f>COUNTIF(사출계획!$K$88:$L$110,표4[[#This Row],[제품명]])</f>
        <v>0</v>
      </c>
      <c r="Q56" s="34">
        <f>COUNTIF(사출계획!$M$62:$N$110,표4[[#This Row],[제품명]])</f>
        <v>0</v>
      </c>
      <c r="R56" s="126">
        <f>COUNTIF(사출계획!$M$62:$N$87,표4[[#This Row],[제품명]])</f>
        <v>0</v>
      </c>
      <c r="S56" s="126">
        <f>COUNTIF(사출계획!$M$88:$N$110,표4[[#This Row],[제품명]])</f>
        <v>0</v>
      </c>
      <c r="T56" s="34">
        <f>COUNTIF(사출계획!$O$62:$P$110,표4[[#This Row],[제품명]])</f>
        <v>0</v>
      </c>
      <c r="U56" s="126">
        <f>COUNTIF(사출계획!$O$62:$P$87,표4[[#This Row],[제품명]])</f>
        <v>0</v>
      </c>
      <c r="V56" s="126">
        <f>COUNTIF(사출계획!$O$88:$P$110,표4[[#This Row],[제품명]])</f>
        <v>0</v>
      </c>
      <c r="W56" s="34">
        <f>COUNTIF(사출계획!$Q$62:$R$110,표4[[#This Row],[제품명]])</f>
        <v>0</v>
      </c>
      <c r="X56" s="126">
        <f>COUNTIF(사출계획!$Q$62:$R$87,표4[[#This Row],[제품명]])</f>
        <v>0</v>
      </c>
      <c r="Y56" s="126">
        <f>COUNTIF(사출계획!$Q$88:$R$110,표4[[#This Row],[제품명]])</f>
        <v>0</v>
      </c>
      <c r="Z56" s="34">
        <f>COUNTIF(사출계획!$S$62:$T$110,표4[[#This Row],[제품명]])</f>
        <v>0</v>
      </c>
      <c r="AA56" s="126"/>
      <c r="AB56" s="126"/>
      <c r="AC56" s="217" t="s">
        <v>508</v>
      </c>
      <c r="AD56" s="54">
        <f>SUMIF(표4[잉크명],표5[[#This Row],[잉크]],표4[월])</f>
        <v>0</v>
      </c>
      <c r="AE56" s="126">
        <f>SUMIF(표4[잉크명],표5[[#This Row],[잉크]],표4[월-3층])</f>
        <v>0</v>
      </c>
      <c r="AF56" s="126">
        <f>SUMIF(표4[잉크명],표5[[#This Row],[잉크]],표4[월-1층])</f>
        <v>0</v>
      </c>
      <c r="AG56" s="54">
        <f>SUMIF(표4[잉크명],표5[[#This Row],[잉크]],표4[화])</f>
        <v>0</v>
      </c>
      <c r="AH56" s="126">
        <f>SUMIF(표4[잉크명],표5[[#This Row],[잉크]],표4[화-3층])</f>
        <v>0</v>
      </c>
      <c r="AI56" s="126">
        <f>SUMIF(표4[잉크명],표5[[#This Row],[잉크]],표4[화-1층])</f>
        <v>0</v>
      </c>
      <c r="AJ56" s="54">
        <f>SUMIF(표4[잉크명],표5[[#This Row],[잉크]],표4[수])</f>
        <v>0</v>
      </c>
      <c r="AK56" s="126">
        <f>SUMIF(표4[잉크명],표5[[#This Row],[잉크]],표4[수-3층])</f>
        <v>0</v>
      </c>
      <c r="AL56" s="126">
        <f>SUMIF(표4[잉크명],표5[[#This Row],[잉크]],표4[수-1층])</f>
        <v>0</v>
      </c>
      <c r="AM56" s="54">
        <f>SUMIF(표4[잉크명],표5[[#This Row],[잉크]],표4[목])</f>
        <v>0</v>
      </c>
      <c r="AN56" s="126">
        <f>SUMIF(표4[잉크명],표5[[#This Row],[잉크]],표4[목-3층])</f>
        <v>0</v>
      </c>
      <c r="AO56" s="126">
        <f>SUMIF(표4[잉크명],표5[[#This Row],[잉크]],표4[목-1층])</f>
        <v>0</v>
      </c>
      <c r="AP56" s="54">
        <f>SUMIF(표4[잉크명],표5[[#This Row],[잉크]],표4[금])</f>
        <v>0</v>
      </c>
      <c r="AQ56" s="126">
        <f>SUMIF(표4[잉크명],표5[[#This Row],[잉크]],표4[금-3층])</f>
        <v>0</v>
      </c>
      <c r="AR56" s="126">
        <f>SUMIF(표4[잉크명],표5[[#This Row],[잉크]],표4[금-1층])</f>
        <v>0</v>
      </c>
      <c r="AS56" s="54">
        <f>SUMIF(표4[잉크명],표5[[#This Row],[잉크]],표4[토])</f>
        <v>0</v>
      </c>
      <c r="AT56" s="126">
        <f>SUMIF(표4[잉크명],표5[[#This Row],[잉크]],표4[토-3층])</f>
        <v>0</v>
      </c>
      <c r="AU56" s="126">
        <f>SUMIF(표4[잉크명],표5[[#This Row],[잉크]],표4[토-1층])</f>
        <v>0</v>
      </c>
      <c r="AV56" s="54">
        <f>SUMIF(표4[잉크명],표5[[#This Row],[잉크]],표4[일])</f>
        <v>0</v>
      </c>
      <c r="AW56" s="126">
        <f>SUMIF(표4[잉크명],표5[[#This Row],[잉크]],표4[일-3층])</f>
        <v>0</v>
      </c>
      <c r="AX56" s="126">
        <f>SUMIF(표4[잉크명],표5[[#This Row],[잉크]],표4[일-1층])</f>
        <v>0</v>
      </c>
      <c r="AY56" s="54">
        <f>SUMIF(표4[잉크명],표5[[#This Row],[잉크]],표4[차주 월])</f>
        <v>0</v>
      </c>
      <c r="AZ56" s="54">
        <f>SUM(표5[[#This Row],[월]:[차주 월]])</f>
        <v>0</v>
      </c>
    </row>
    <row r="57" spans="2:52" x14ac:dyDescent="0.3">
      <c r="B57" s="56" t="s">
        <v>238</v>
      </c>
      <c r="C57" s="56"/>
      <c r="D57" s="56" t="s">
        <v>223</v>
      </c>
      <c r="E57" s="34">
        <f>COUNTIF(사출계획!$E$62:$F$110,표4[[#This Row],[제품명]])</f>
        <v>0</v>
      </c>
      <c r="F57" s="126">
        <f>COUNTIF(사출계획!$E$62:$F$87,표4[[#This Row],[제품명]])</f>
        <v>0</v>
      </c>
      <c r="G57" s="126">
        <f>COUNTIF(사출계획!$E$88:$F$110,표4[[#This Row],[제품명]])</f>
        <v>0</v>
      </c>
      <c r="H57" s="34">
        <f>COUNTIF(사출계획!$G$62:$H$110,표4[[#This Row],[제품명]])</f>
        <v>0</v>
      </c>
      <c r="I57" s="122">
        <f>COUNTIF(사출계획!$G$62:$H$87,표4[[#This Row],[제품명]])</f>
        <v>0</v>
      </c>
      <c r="J57" s="122">
        <f>COUNTIF(사출계획!$G$88:$H$110,표4[[#This Row],[제품명]])</f>
        <v>0</v>
      </c>
      <c r="K57" s="34">
        <f>COUNTIF(사출계획!$I$62:$J$110,표4[[#This Row],[제품명]])</f>
        <v>0</v>
      </c>
      <c r="L57" s="126">
        <f>COUNTIF(사출계획!$I$62:$J$87,표4[[#This Row],[제품명]])</f>
        <v>0</v>
      </c>
      <c r="M57" s="126">
        <f>COUNTIF(사출계획!$I$88:$J$110,표4[[#This Row],[제품명]])</f>
        <v>0</v>
      </c>
      <c r="N57" s="34">
        <f>COUNTIF(사출계획!$K$62:$L$110,표4[[#This Row],[제품명]])</f>
        <v>0</v>
      </c>
      <c r="O57" s="126">
        <f>COUNTIF(사출계획!$K$62:$L$87,표4[[#This Row],[제품명]])</f>
        <v>0</v>
      </c>
      <c r="P57" s="126">
        <f>COUNTIF(사출계획!$K$88:$L$110,표4[[#This Row],[제품명]])</f>
        <v>0</v>
      </c>
      <c r="Q57" s="34">
        <f>COUNTIF(사출계획!$M$62:$N$110,표4[[#This Row],[제품명]])</f>
        <v>0</v>
      </c>
      <c r="R57" s="126">
        <f>COUNTIF(사출계획!$M$62:$N$87,표4[[#This Row],[제품명]])</f>
        <v>0</v>
      </c>
      <c r="S57" s="126">
        <f>COUNTIF(사출계획!$M$88:$N$110,표4[[#This Row],[제품명]])</f>
        <v>0</v>
      </c>
      <c r="T57" s="34">
        <f>COUNTIF(사출계획!$O$62:$P$110,표4[[#This Row],[제품명]])</f>
        <v>0</v>
      </c>
      <c r="U57" s="126">
        <f>COUNTIF(사출계획!$O$62:$P$87,표4[[#This Row],[제품명]])</f>
        <v>0</v>
      </c>
      <c r="V57" s="126">
        <f>COUNTIF(사출계획!$O$88:$P$110,표4[[#This Row],[제품명]])</f>
        <v>0</v>
      </c>
      <c r="W57" s="34">
        <f>COUNTIF(사출계획!$Q$62:$R$110,표4[[#This Row],[제품명]])</f>
        <v>0</v>
      </c>
      <c r="X57" s="126">
        <f>COUNTIF(사출계획!$Q$62:$R$87,표4[[#This Row],[제품명]])</f>
        <v>0</v>
      </c>
      <c r="Y57" s="126">
        <f>COUNTIF(사출계획!$Q$88:$R$110,표4[[#This Row],[제품명]])</f>
        <v>0</v>
      </c>
      <c r="Z57" s="34">
        <f>COUNTIF(사출계획!$S$62:$T$110,표4[[#This Row],[제품명]])</f>
        <v>0</v>
      </c>
      <c r="AA57" s="126"/>
      <c r="AB57" s="126"/>
      <c r="AC57" s="33" t="s">
        <v>778</v>
      </c>
      <c r="AD57" s="34">
        <f>SUMIF(표4[잉크명],표5[[#This Row],[잉크]],표4[월])</f>
        <v>0</v>
      </c>
      <c r="AE57" s="126">
        <f>SUMIF(표4[잉크명],표5[[#This Row],[잉크]],표4[월-3층])</f>
        <v>0</v>
      </c>
      <c r="AF57" s="126">
        <f>SUMIF(표4[잉크명],표5[[#This Row],[잉크]],표4[월-1층])</f>
        <v>0</v>
      </c>
      <c r="AG57" s="34">
        <f>SUMIF(표4[잉크명],표5[[#This Row],[잉크]],표4[화])</f>
        <v>0</v>
      </c>
      <c r="AH57" s="126">
        <f>SUMIF(표4[잉크명],표5[[#This Row],[잉크]],표4[화-3층])</f>
        <v>0</v>
      </c>
      <c r="AI57" s="126">
        <f>SUMIF(표4[잉크명],표5[[#This Row],[잉크]],표4[화-1층])</f>
        <v>0</v>
      </c>
      <c r="AJ57" s="34">
        <f>SUMIF(표4[잉크명],표5[[#This Row],[잉크]],표4[수])</f>
        <v>0</v>
      </c>
      <c r="AK57" s="126">
        <f>SUMIF(표4[잉크명],표5[[#This Row],[잉크]],표4[수-3층])</f>
        <v>0</v>
      </c>
      <c r="AL57" s="126">
        <f>SUMIF(표4[잉크명],표5[[#This Row],[잉크]],표4[수-1층])</f>
        <v>0</v>
      </c>
      <c r="AM57" s="34">
        <f>SUMIF(표4[잉크명],표5[[#This Row],[잉크]],표4[목])</f>
        <v>0</v>
      </c>
      <c r="AN57" s="126">
        <f>SUMIF(표4[잉크명],표5[[#This Row],[잉크]],표4[목-3층])</f>
        <v>0</v>
      </c>
      <c r="AO57" s="126">
        <f>SUMIF(표4[잉크명],표5[[#This Row],[잉크]],표4[목-1층])</f>
        <v>0</v>
      </c>
      <c r="AP57" s="34">
        <f>SUMIF(표4[잉크명],표5[[#This Row],[잉크]],표4[금])</f>
        <v>0</v>
      </c>
      <c r="AQ57" s="126">
        <f>SUMIF(표4[잉크명],표5[[#This Row],[잉크]],표4[금-3층])</f>
        <v>0</v>
      </c>
      <c r="AR57" s="126">
        <f>SUMIF(표4[잉크명],표5[[#This Row],[잉크]],표4[금-1층])</f>
        <v>0</v>
      </c>
      <c r="AS57" s="34">
        <f>SUMIF(표4[잉크명],표5[[#This Row],[잉크]],표4[토])</f>
        <v>0</v>
      </c>
      <c r="AT57" s="126">
        <f>SUMIF(표4[잉크명],표5[[#This Row],[잉크]],표4[토-3층])</f>
        <v>0</v>
      </c>
      <c r="AU57" s="126">
        <f>SUMIF(표4[잉크명],표5[[#This Row],[잉크]],표4[토-1층])</f>
        <v>0</v>
      </c>
      <c r="AV57" s="34">
        <f>SUMIF(표4[잉크명],표5[[#This Row],[잉크]],표4[일])</f>
        <v>0</v>
      </c>
      <c r="AW57" s="126">
        <f>SUMIF(표4[잉크명],표5[[#This Row],[잉크]],표4[일-3층])</f>
        <v>0</v>
      </c>
      <c r="AX57" s="126">
        <f>SUMIF(표4[잉크명],표5[[#This Row],[잉크]],표4[일-1층])</f>
        <v>0</v>
      </c>
      <c r="AY57" s="34">
        <f>SUMIF(표4[잉크명],표5[[#This Row],[잉크]],표4[차주 월])</f>
        <v>0</v>
      </c>
      <c r="AZ57" s="34">
        <f>SUM(표5[[#This Row],[월]:[차주 월]])</f>
        <v>0</v>
      </c>
    </row>
    <row r="58" spans="2:52" x14ac:dyDescent="0.3">
      <c r="B58" s="56" t="s">
        <v>238</v>
      </c>
      <c r="C58" s="56"/>
      <c r="D58" s="56" t="s">
        <v>28</v>
      </c>
      <c r="E58" s="34">
        <f>COUNTIF(사출계획!$E$62:$F$110,표4[[#This Row],[제품명]])</f>
        <v>0</v>
      </c>
      <c r="F58" s="126">
        <f>COUNTIF(사출계획!$E$62:$F$87,표4[[#This Row],[제품명]])</f>
        <v>0</v>
      </c>
      <c r="G58" s="126">
        <f>COUNTIF(사출계획!$E$88:$F$110,표4[[#This Row],[제품명]])</f>
        <v>0</v>
      </c>
      <c r="H58" s="34">
        <f>COUNTIF(사출계획!$G$62:$H$110,표4[[#This Row],[제품명]])</f>
        <v>0</v>
      </c>
      <c r="I58" s="122">
        <f>COUNTIF(사출계획!$G$62:$H$87,표4[[#This Row],[제품명]])</f>
        <v>0</v>
      </c>
      <c r="J58" s="122">
        <f>COUNTIF(사출계획!$G$88:$H$110,표4[[#This Row],[제품명]])</f>
        <v>0</v>
      </c>
      <c r="K58" s="34">
        <f>COUNTIF(사출계획!$I$62:$J$110,표4[[#This Row],[제품명]])</f>
        <v>0</v>
      </c>
      <c r="L58" s="126">
        <f>COUNTIF(사출계획!$I$62:$J$87,표4[[#This Row],[제품명]])</f>
        <v>0</v>
      </c>
      <c r="M58" s="126">
        <f>COUNTIF(사출계획!$I$88:$J$110,표4[[#This Row],[제품명]])</f>
        <v>0</v>
      </c>
      <c r="N58" s="34">
        <f>COUNTIF(사출계획!$K$62:$L$110,표4[[#This Row],[제품명]])</f>
        <v>0</v>
      </c>
      <c r="O58" s="126">
        <f>COUNTIF(사출계획!$K$62:$L$87,표4[[#This Row],[제품명]])</f>
        <v>0</v>
      </c>
      <c r="P58" s="126">
        <f>COUNTIF(사출계획!$K$88:$L$110,표4[[#This Row],[제품명]])</f>
        <v>0</v>
      </c>
      <c r="Q58" s="34">
        <f>COUNTIF(사출계획!$M$62:$N$110,표4[[#This Row],[제품명]])</f>
        <v>0</v>
      </c>
      <c r="R58" s="126">
        <f>COUNTIF(사출계획!$M$62:$N$87,표4[[#This Row],[제품명]])</f>
        <v>0</v>
      </c>
      <c r="S58" s="126">
        <f>COUNTIF(사출계획!$M$88:$N$110,표4[[#This Row],[제품명]])</f>
        <v>0</v>
      </c>
      <c r="T58" s="34">
        <f>COUNTIF(사출계획!$O$62:$P$110,표4[[#This Row],[제품명]])</f>
        <v>0</v>
      </c>
      <c r="U58" s="126">
        <f>COUNTIF(사출계획!$O$62:$P$87,표4[[#This Row],[제품명]])</f>
        <v>0</v>
      </c>
      <c r="V58" s="126">
        <f>COUNTIF(사출계획!$O$88:$P$110,표4[[#This Row],[제품명]])</f>
        <v>0</v>
      </c>
      <c r="W58" s="34">
        <f>COUNTIF(사출계획!$Q$62:$R$110,표4[[#This Row],[제품명]])</f>
        <v>0</v>
      </c>
      <c r="X58" s="126">
        <f>COUNTIF(사출계획!$Q$62:$R$87,표4[[#This Row],[제품명]])</f>
        <v>0</v>
      </c>
      <c r="Y58" s="126">
        <f>COUNTIF(사출계획!$Q$88:$R$110,표4[[#This Row],[제품명]])</f>
        <v>0</v>
      </c>
      <c r="Z58" s="34">
        <f>COUNTIF(사출계획!$S$62:$T$110,표4[[#This Row],[제품명]])</f>
        <v>0</v>
      </c>
      <c r="AA58" s="126"/>
      <c r="AB58" s="126"/>
      <c r="AC58" s="217" t="s">
        <v>822</v>
      </c>
      <c r="AD58" s="54">
        <f>SUMIF(표4[잉크명],표5[[#This Row],[잉크]],표4[월])</f>
        <v>0</v>
      </c>
      <c r="AE58" s="126">
        <f>SUMIF(표4[잉크명],표5[[#This Row],[잉크]],표4[월-3층])</f>
        <v>0</v>
      </c>
      <c r="AF58" s="126">
        <f>SUMIF(표4[잉크명],표5[[#This Row],[잉크]],표4[월-1층])</f>
        <v>0</v>
      </c>
      <c r="AG58" s="54">
        <f>SUMIF(표4[잉크명],표5[[#This Row],[잉크]],표4[화])</f>
        <v>0</v>
      </c>
      <c r="AH58" s="126">
        <f>SUMIF(표4[잉크명],표5[[#This Row],[잉크]],표4[화-3층])</f>
        <v>0</v>
      </c>
      <c r="AI58" s="126">
        <f>SUMIF(표4[잉크명],표5[[#This Row],[잉크]],표4[화-1층])</f>
        <v>0</v>
      </c>
      <c r="AJ58" s="54">
        <f>SUMIF(표4[잉크명],표5[[#This Row],[잉크]],표4[수])</f>
        <v>0</v>
      </c>
      <c r="AK58" s="126">
        <f>SUMIF(표4[잉크명],표5[[#This Row],[잉크]],표4[수-3층])</f>
        <v>0</v>
      </c>
      <c r="AL58" s="126">
        <f>SUMIF(표4[잉크명],표5[[#This Row],[잉크]],표4[수-1층])</f>
        <v>0</v>
      </c>
      <c r="AM58" s="54">
        <f>SUMIF(표4[잉크명],표5[[#This Row],[잉크]],표4[목])</f>
        <v>0</v>
      </c>
      <c r="AN58" s="126">
        <f>SUMIF(표4[잉크명],표5[[#This Row],[잉크]],표4[목-3층])</f>
        <v>0</v>
      </c>
      <c r="AO58" s="126">
        <f>SUMIF(표4[잉크명],표5[[#This Row],[잉크]],표4[목-1층])</f>
        <v>0</v>
      </c>
      <c r="AP58" s="54">
        <f>SUMIF(표4[잉크명],표5[[#This Row],[잉크]],표4[금])</f>
        <v>0</v>
      </c>
      <c r="AQ58" s="126">
        <f>SUMIF(표4[잉크명],표5[[#This Row],[잉크]],표4[금-3층])</f>
        <v>0</v>
      </c>
      <c r="AR58" s="126">
        <f>SUMIF(표4[잉크명],표5[[#This Row],[잉크]],표4[금-1층])</f>
        <v>0</v>
      </c>
      <c r="AS58" s="54">
        <f>SUMIF(표4[잉크명],표5[[#This Row],[잉크]],표4[토])</f>
        <v>0</v>
      </c>
      <c r="AT58" s="126">
        <f>SUMIF(표4[잉크명],표5[[#This Row],[잉크]],표4[토-3층])</f>
        <v>0</v>
      </c>
      <c r="AU58" s="126">
        <f>SUMIF(표4[잉크명],표5[[#This Row],[잉크]],표4[토-1층])</f>
        <v>0</v>
      </c>
      <c r="AV58" s="54">
        <f>SUMIF(표4[잉크명],표5[[#This Row],[잉크]],표4[일])</f>
        <v>0</v>
      </c>
      <c r="AW58" s="126">
        <f>SUMIF(표4[잉크명],표5[[#This Row],[잉크]],표4[일-3층])</f>
        <v>0</v>
      </c>
      <c r="AX58" s="126">
        <f>SUMIF(표4[잉크명],표5[[#This Row],[잉크]],표4[일-1층])</f>
        <v>0</v>
      </c>
      <c r="AY58" s="54">
        <f>SUMIF(표4[잉크명],표5[[#This Row],[잉크]],표4[차주 월])</f>
        <v>0</v>
      </c>
      <c r="AZ58" s="54">
        <f>SUM(표5[[#This Row],[월]:[차주 월]])</f>
        <v>0</v>
      </c>
    </row>
    <row r="59" spans="2:52" x14ac:dyDescent="0.3">
      <c r="B59" s="56" t="s">
        <v>239</v>
      </c>
      <c r="C59" s="56"/>
      <c r="D59" s="56" t="s">
        <v>301</v>
      </c>
      <c r="E59" s="34">
        <f>COUNTIF(사출계획!$E$62:$F$110,표4[[#This Row],[제품명]])</f>
        <v>0</v>
      </c>
      <c r="F59" s="126">
        <f>COUNTIF(사출계획!$E$62:$F$87,표4[[#This Row],[제품명]])</f>
        <v>0</v>
      </c>
      <c r="G59" s="126">
        <f>COUNTIF(사출계획!$E$88:$F$110,표4[[#This Row],[제품명]])</f>
        <v>0</v>
      </c>
      <c r="H59" s="34">
        <f>COUNTIF(사출계획!$G$62:$H$110,표4[[#This Row],[제품명]])</f>
        <v>0</v>
      </c>
      <c r="I59" s="122">
        <f>COUNTIF(사출계획!$G$62:$H$87,표4[[#This Row],[제품명]])</f>
        <v>0</v>
      </c>
      <c r="J59" s="122">
        <f>COUNTIF(사출계획!$G$88:$H$110,표4[[#This Row],[제품명]])</f>
        <v>0</v>
      </c>
      <c r="K59" s="34">
        <f>COUNTIF(사출계획!$I$62:$J$110,표4[[#This Row],[제품명]])</f>
        <v>0</v>
      </c>
      <c r="L59" s="126">
        <f>COUNTIF(사출계획!$I$62:$J$87,표4[[#This Row],[제품명]])</f>
        <v>0</v>
      </c>
      <c r="M59" s="126">
        <f>COUNTIF(사출계획!$I$88:$J$110,표4[[#This Row],[제품명]])</f>
        <v>0</v>
      </c>
      <c r="N59" s="34">
        <f>COUNTIF(사출계획!$K$62:$L$110,표4[[#This Row],[제품명]])</f>
        <v>0</v>
      </c>
      <c r="O59" s="126">
        <f>COUNTIF(사출계획!$K$62:$L$87,표4[[#This Row],[제품명]])</f>
        <v>0</v>
      </c>
      <c r="P59" s="126">
        <f>COUNTIF(사출계획!$K$88:$L$110,표4[[#This Row],[제품명]])</f>
        <v>0</v>
      </c>
      <c r="Q59" s="34">
        <f>COUNTIF(사출계획!$M$62:$N$110,표4[[#This Row],[제품명]])</f>
        <v>0</v>
      </c>
      <c r="R59" s="126">
        <f>COUNTIF(사출계획!$M$62:$N$87,표4[[#This Row],[제품명]])</f>
        <v>0</v>
      </c>
      <c r="S59" s="126">
        <f>COUNTIF(사출계획!$M$88:$N$110,표4[[#This Row],[제품명]])</f>
        <v>0</v>
      </c>
      <c r="T59" s="34">
        <f>COUNTIF(사출계획!$O$62:$P$110,표4[[#This Row],[제품명]])</f>
        <v>0</v>
      </c>
      <c r="U59" s="126">
        <f>COUNTIF(사출계획!$O$62:$P$87,표4[[#This Row],[제품명]])</f>
        <v>0</v>
      </c>
      <c r="V59" s="126">
        <f>COUNTIF(사출계획!$O$88:$P$110,표4[[#This Row],[제품명]])</f>
        <v>0</v>
      </c>
      <c r="W59" s="34">
        <f>COUNTIF(사출계획!$Q$62:$R$110,표4[[#This Row],[제품명]])</f>
        <v>0</v>
      </c>
      <c r="X59" s="126">
        <f>COUNTIF(사출계획!$Q$62:$R$87,표4[[#This Row],[제품명]])</f>
        <v>0</v>
      </c>
      <c r="Y59" s="126">
        <f>COUNTIF(사출계획!$Q$88:$R$110,표4[[#This Row],[제품명]])</f>
        <v>0</v>
      </c>
      <c r="Z59" s="34">
        <f>COUNTIF(사출계획!$S$62:$T$110,표4[[#This Row],[제품명]])</f>
        <v>0</v>
      </c>
      <c r="AA59" s="126"/>
      <c r="AB59" s="126"/>
      <c r="AC59" s="217" t="s">
        <v>988</v>
      </c>
      <c r="AD59" s="34">
        <f>SUMIF(표4[잉크명],표5[[#This Row],[잉크]],표4[월])</f>
        <v>0</v>
      </c>
      <c r="AE59" s="126">
        <f>SUMIF(표4[잉크명],표5[[#This Row],[잉크]],표4[월-3층])</f>
        <v>0</v>
      </c>
      <c r="AF59" s="126">
        <f>SUMIF(표4[잉크명],표5[[#This Row],[잉크]],표4[월-1층])</f>
        <v>0</v>
      </c>
      <c r="AG59" s="34">
        <f>SUMIF(표4[잉크명],표5[[#This Row],[잉크]],표4[화])</f>
        <v>0</v>
      </c>
      <c r="AH59" s="126">
        <f>SUMIF(표4[잉크명],표5[[#This Row],[잉크]],표4[화-3층])</f>
        <v>0</v>
      </c>
      <c r="AI59" s="126">
        <f>SUMIF(표4[잉크명],표5[[#This Row],[잉크]],표4[화-1층])</f>
        <v>0</v>
      </c>
      <c r="AJ59" s="34">
        <f>SUMIF(표4[잉크명],표5[[#This Row],[잉크]],표4[수])</f>
        <v>0</v>
      </c>
      <c r="AK59" s="126">
        <f>SUMIF(표4[잉크명],표5[[#This Row],[잉크]],표4[수-3층])</f>
        <v>0</v>
      </c>
      <c r="AL59" s="126">
        <f>SUMIF(표4[잉크명],표5[[#This Row],[잉크]],표4[수-1층])</f>
        <v>0</v>
      </c>
      <c r="AM59" s="34">
        <f>SUMIF(표4[잉크명],표5[[#This Row],[잉크]],표4[목])</f>
        <v>0</v>
      </c>
      <c r="AN59" s="126">
        <f>SUMIF(표4[잉크명],표5[[#This Row],[잉크]],표4[목-3층])</f>
        <v>0</v>
      </c>
      <c r="AO59" s="126">
        <f>SUMIF(표4[잉크명],표5[[#This Row],[잉크]],표4[목-1층])</f>
        <v>0</v>
      </c>
      <c r="AP59" s="34">
        <f>SUMIF(표4[잉크명],표5[[#This Row],[잉크]],표4[금])</f>
        <v>0</v>
      </c>
      <c r="AQ59" s="126">
        <f>SUMIF(표4[잉크명],표5[[#This Row],[잉크]],표4[금-3층])</f>
        <v>0</v>
      </c>
      <c r="AR59" s="126">
        <f>SUMIF(표4[잉크명],표5[[#This Row],[잉크]],표4[금-1층])</f>
        <v>0</v>
      </c>
      <c r="AS59" s="34">
        <f>SUMIF(표4[잉크명],표5[[#This Row],[잉크]],표4[토])</f>
        <v>0</v>
      </c>
      <c r="AT59" s="126">
        <f>SUMIF(표4[잉크명],표5[[#This Row],[잉크]],표4[토-3층])</f>
        <v>0</v>
      </c>
      <c r="AU59" s="126">
        <f>SUMIF(표4[잉크명],표5[[#This Row],[잉크]],표4[토-1층])</f>
        <v>0</v>
      </c>
      <c r="AV59" s="34">
        <f>SUMIF(표4[잉크명],표5[[#This Row],[잉크]],표4[일])</f>
        <v>0</v>
      </c>
      <c r="AW59" s="126">
        <f>SUMIF(표4[잉크명],표5[[#This Row],[잉크]],표4[일-3층])</f>
        <v>0</v>
      </c>
      <c r="AX59" s="126">
        <f>SUMIF(표4[잉크명],표5[[#This Row],[잉크]],표4[일-1층])</f>
        <v>0</v>
      </c>
      <c r="AY59" s="34">
        <f>SUMIF(표4[잉크명],표5[[#This Row],[잉크]],표4[차주 월])</f>
        <v>0</v>
      </c>
      <c r="AZ59" s="34">
        <f>SUM(표5[[#This Row],[월]:[차주 월]])</f>
        <v>0</v>
      </c>
    </row>
    <row r="60" spans="2:52" x14ac:dyDescent="0.3">
      <c r="B60" s="56" t="s">
        <v>239</v>
      </c>
      <c r="C60" s="56"/>
      <c r="D60" s="56" t="s">
        <v>302</v>
      </c>
      <c r="E60" s="34">
        <f>COUNTIF(사출계획!$E$62:$F$110,표4[[#This Row],[제품명]])</f>
        <v>0</v>
      </c>
      <c r="F60" s="126">
        <f>COUNTIF(사출계획!$E$62:$F$87,표4[[#This Row],[제품명]])</f>
        <v>0</v>
      </c>
      <c r="G60" s="126">
        <f>COUNTIF(사출계획!$E$88:$F$110,표4[[#This Row],[제품명]])</f>
        <v>0</v>
      </c>
      <c r="H60" s="34">
        <f>COUNTIF(사출계획!$G$62:$H$110,표4[[#This Row],[제품명]])</f>
        <v>0</v>
      </c>
      <c r="I60" s="122">
        <f>COUNTIF(사출계획!$G$62:$H$87,표4[[#This Row],[제품명]])</f>
        <v>0</v>
      </c>
      <c r="J60" s="122">
        <f>COUNTIF(사출계획!$G$88:$H$110,표4[[#This Row],[제품명]])</f>
        <v>0</v>
      </c>
      <c r="K60" s="34">
        <f>COUNTIF(사출계획!$I$62:$J$110,표4[[#This Row],[제품명]])</f>
        <v>0</v>
      </c>
      <c r="L60" s="126">
        <f>COUNTIF(사출계획!$I$62:$J$87,표4[[#This Row],[제품명]])</f>
        <v>0</v>
      </c>
      <c r="M60" s="126">
        <f>COUNTIF(사출계획!$I$88:$J$110,표4[[#This Row],[제품명]])</f>
        <v>0</v>
      </c>
      <c r="N60" s="34">
        <f>COUNTIF(사출계획!$K$62:$L$110,표4[[#This Row],[제품명]])</f>
        <v>0</v>
      </c>
      <c r="O60" s="126">
        <f>COUNTIF(사출계획!$K$62:$L$87,표4[[#This Row],[제품명]])</f>
        <v>0</v>
      </c>
      <c r="P60" s="126">
        <f>COUNTIF(사출계획!$K$88:$L$110,표4[[#This Row],[제품명]])</f>
        <v>0</v>
      </c>
      <c r="Q60" s="34">
        <f>COUNTIF(사출계획!$M$62:$N$110,표4[[#This Row],[제품명]])</f>
        <v>0</v>
      </c>
      <c r="R60" s="126">
        <f>COUNTIF(사출계획!$M$62:$N$87,표4[[#This Row],[제품명]])</f>
        <v>0</v>
      </c>
      <c r="S60" s="126">
        <f>COUNTIF(사출계획!$M$88:$N$110,표4[[#This Row],[제품명]])</f>
        <v>0</v>
      </c>
      <c r="T60" s="34">
        <f>COUNTIF(사출계획!$O$62:$P$110,표4[[#This Row],[제품명]])</f>
        <v>0</v>
      </c>
      <c r="U60" s="126">
        <f>COUNTIF(사출계획!$O$62:$P$87,표4[[#This Row],[제품명]])</f>
        <v>0</v>
      </c>
      <c r="V60" s="126">
        <f>COUNTIF(사출계획!$O$88:$P$110,표4[[#This Row],[제품명]])</f>
        <v>0</v>
      </c>
      <c r="W60" s="34">
        <f>COUNTIF(사출계획!$Q$62:$R$110,표4[[#This Row],[제품명]])</f>
        <v>0</v>
      </c>
      <c r="X60" s="126">
        <f>COUNTIF(사출계획!$Q$62:$R$87,표4[[#This Row],[제품명]])</f>
        <v>0</v>
      </c>
      <c r="Y60" s="126">
        <f>COUNTIF(사출계획!$Q$88:$R$110,표4[[#This Row],[제품명]])</f>
        <v>0</v>
      </c>
      <c r="Z60" s="34">
        <f>COUNTIF(사출계획!$S$62:$T$110,표4[[#This Row],[제품명]])</f>
        <v>0</v>
      </c>
      <c r="AA60" s="126"/>
      <c r="AB60" s="126"/>
      <c r="AC60" s="217" t="s">
        <v>1038</v>
      </c>
      <c r="AD60" s="54">
        <f>SUMIF(표4[잉크명],표5[[#This Row],[잉크]],표4[월])</f>
        <v>0</v>
      </c>
      <c r="AE60" s="126">
        <f>SUMIF(표4[잉크명],표5[[#This Row],[잉크]],표4[월-3층])</f>
        <v>0</v>
      </c>
      <c r="AF60" s="126">
        <f>SUMIF(표4[잉크명],표5[[#This Row],[잉크]],표4[월-1층])</f>
        <v>0</v>
      </c>
      <c r="AG60" s="54">
        <f>SUMIF(표4[잉크명],표5[[#This Row],[잉크]],표4[화])</f>
        <v>0</v>
      </c>
      <c r="AH60" s="126">
        <f>SUMIF(표4[잉크명],표5[[#This Row],[잉크]],표4[화-3층])</f>
        <v>0</v>
      </c>
      <c r="AI60" s="126">
        <f>SUMIF(표4[잉크명],표5[[#This Row],[잉크]],표4[화-1층])</f>
        <v>0</v>
      </c>
      <c r="AJ60" s="54">
        <f>SUMIF(표4[잉크명],표5[[#This Row],[잉크]],표4[수])</f>
        <v>0</v>
      </c>
      <c r="AK60" s="126">
        <f>SUMIF(표4[잉크명],표5[[#This Row],[잉크]],표4[수-3층])</f>
        <v>0</v>
      </c>
      <c r="AL60" s="126">
        <f>SUMIF(표4[잉크명],표5[[#This Row],[잉크]],표4[수-1층])</f>
        <v>0</v>
      </c>
      <c r="AM60" s="54">
        <f>SUMIF(표4[잉크명],표5[[#This Row],[잉크]],표4[목])</f>
        <v>0</v>
      </c>
      <c r="AN60" s="126">
        <f>SUMIF(표4[잉크명],표5[[#This Row],[잉크]],표4[목-3층])</f>
        <v>0</v>
      </c>
      <c r="AO60" s="126">
        <f>SUMIF(표4[잉크명],표5[[#This Row],[잉크]],표4[목-1층])</f>
        <v>0</v>
      </c>
      <c r="AP60" s="54">
        <f>SUMIF(표4[잉크명],표5[[#This Row],[잉크]],표4[금])</f>
        <v>0</v>
      </c>
      <c r="AQ60" s="126">
        <f>SUMIF(표4[잉크명],표5[[#This Row],[잉크]],표4[금-3층])</f>
        <v>0</v>
      </c>
      <c r="AR60" s="126">
        <f>SUMIF(표4[잉크명],표5[[#This Row],[잉크]],표4[금-1층])</f>
        <v>0</v>
      </c>
      <c r="AS60" s="54">
        <f>SUMIF(표4[잉크명],표5[[#This Row],[잉크]],표4[토])</f>
        <v>0</v>
      </c>
      <c r="AT60" s="126">
        <f>SUMIF(표4[잉크명],표5[[#This Row],[잉크]],표4[토-3층])</f>
        <v>0</v>
      </c>
      <c r="AU60" s="126">
        <f>SUMIF(표4[잉크명],표5[[#This Row],[잉크]],표4[토-1층])</f>
        <v>0</v>
      </c>
      <c r="AV60" s="54">
        <f>SUMIF(표4[잉크명],표5[[#This Row],[잉크]],표4[일])</f>
        <v>0</v>
      </c>
      <c r="AW60" s="126">
        <f>SUMIF(표4[잉크명],표5[[#This Row],[잉크]],표4[일-3층])</f>
        <v>0</v>
      </c>
      <c r="AX60" s="126">
        <f>SUMIF(표4[잉크명],표5[[#This Row],[잉크]],표4[일-1층])</f>
        <v>0</v>
      </c>
      <c r="AY60" s="54">
        <f>SUMIF(표4[잉크명],표5[[#This Row],[잉크]],표4[차주 월])</f>
        <v>0</v>
      </c>
      <c r="AZ60" s="54">
        <f>SUM(표5[[#This Row],[월]:[차주 월]])</f>
        <v>0</v>
      </c>
    </row>
    <row r="61" spans="2:52" x14ac:dyDescent="0.3">
      <c r="B61" s="56" t="s">
        <v>240</v>
      </c>
      <c r="C61" s="56"/>
      <c r="D61" s="56" t="s">
        <v>303</v>
      </c>
      <c r="E61" s="34">
        <f>COUNTIF(사출계획!$E$62:$F$110,표4[[#This Row],[제품명]])</f>
        <v>0</v>
      </c>
      <c r="F61" s="126">
        <f>COUNTIF(사출계획!$E$62:$F$87,표4[[#This Row],[제품명]])</f>
        <v>0</v>
      </c>
      <c r="G61" s="126">
        <f>COUNTIF(사출계획!$E$88:$F$110,표4[[#This Row],[제품명]])</f>
        <v>0</v>
      </c>
      <c r="H61" s="34">
        <f>COUNTIF(사출계획!$G$62:$H$110,표4[[#This Row],[제품명]])</f>
        <v>0</v>
      </c>
      <c r="I61" s="122">
        <f>COUNTIF(사출계획!$G$62:$H$87,표4[[#This Row],[제품명]])</f>
        <v>0</v>
      </c>
      <c r="J61" s="122">
        <f>COUNTIF(사출계획!$G$88:$H$110,표4[[#This Row],[제품명]])</f>
        <v>0</v>
      </c>
      <c r="K61" s="34">
        <f>COUNTIF(사출계획!$I$62:$J$110,표4[[#This Row],[제품명]])</f>
        <v>0</v>
      </c>
      <c r="L61" s="126">
        <f>COUNTIF(사출계획!$I$62:$J$87,표4[[#This Row],[제품명]])</f>
        <v>0</v>
      </c>
      <c r="M61" s="126">
        <f>COUNTIF(사출계획!$I$88:$J$110,표4[[#This Row],[제품명]])</f>
        <v>0</v>
      </c>
      <c r="N61" s="34">
        <f>COUNTIF(사출계획!$K$62:$L$110,표4[[#This Row],[제품명]])</f>
        <v>0</v>
      </c>
      <c r="O61" s="126">
        <f>COUNTIF(사출계획!$K$62:$L$87,표4[[#This Row],[제품명]])</f>
        <v>0</v>
      </c>
      <c r="P61" s="126">
        <f>COUNTIF(사출계획!$K$88:$L$110,표4[[#This Row],[제품명]])</f>
        <v>0</v>
      </c>
      <c r="Q61" s="34">
        <f>COUNTIF(사출계획!$M$62:$N$110,표4[[#This Row],[제품명]])</f>
        <v>0</v>
      </c>
      <c r="R61" s="126">
        <f>COUNTIF(사출계획!$M$62:$N$87,표4[[#This Row],[제품명]])</f>
        <v>0</v>
      </c>
      <c r="S61" s="126">
        <f>COUNTIF(사출계획!$M$88:$N$110,표4[[#This Row],[제품명]])</f>
        <v>0</v>
      </c>
      <c r="T61" s="34">
        <f>COUNTIF(사출계획!$O$62:$P$110,표4[[#This Row],[제품명]])</f>
        <v>0</v>
      </c>
      <c r="U61" s="126">
        <f>COUNTIF(사출계획!$O$62:$P$87,표4[[#This Row],[제품명]])</f>
        <v>0</v>
      </c>
      <c r="V61" s="126">
        <f>COUNTIF(사출계획!$O$88:$P$110,표4[[#This Row],[제품명]])</f>
        <v>0</v>
      </c>
      <c r="W61" s="34">
        <f>COUNTIF(사출계획!$Q$62:$R$110,표4[[#This Row],[제품명]])</f>
        <v>0</v>
      </c>
      <c r="X61" s="126">
        <f>COUNTIF(사출계획!$Q$62:$R$87,표4[[#This Row],[제품명]])</f>
        <v>0</v>
      </c>
      <c r="Y61" s="126">
        <f>COUNTIF(사출계획!$Q$88:$R$110,표4[[#This Row],[제품명]])</f>
        <v>0</v>
      </c>
      <c r="Z61" s="34">
        <f>COUNTIF(사출계획!$S$62:$T$110,표4[[#This Row],[제품명]])</f>
        <v>0</v>
      </c>
      <c r="AA61" s="126"/>
      <c r="AB61" s="126"/>
      <c r="AC61" s="33" t="s">
        <v>362</v>
      </c>
      <c r="AD61" s="34">
        <f>SUMIF(표4[잉크명],표5[[#This Row],[잉크]],표4[월])</f>
        <v>0</v>
      </c>
      <c r="AE61" s="126">
        <f>SUMIF(표4[잉크명],표5[[#This Row],[잉크]],표4[월-3층])</f>
        <v>0</v>
      </c>
      <c r="AF61" s="126">
        <f>SUMIF(표4[잉크명],표5[[#This Row],[잉크]],표4[월-1층])</f>
        <v>0</v>
      </c>
      <c r="AG61" s="34">
        <f>SUMIF(표4[잉크명],표5[[#This Row],[잉크]],표4[화])</f>
        <v>0</v>
      </c>
      <c r="AH61" s="126">
        <f>SUMIF(표4[잉크명],표5[[#This Row],[잉크]],표4[화-3층])</f>
        <v>0</v>
      </c>
      <c r="AI61" s="126">
        <f>SUMIF(표4[잉크명],표5[[#This Row],[잉크]],표4[화-1층])</f>
        <v>0</v>
      </c>
      <c r="AJ61" s="34">
        <f>SUMIF(표4[잉크명],표5[[#This Row],[잉크]],표4[수])</f>
        <v>0</v>
      </c>
      <c r="AK61" s="126">
        <f>SUMIF(표4[잉크명],표5[[#This Row],[잉크]],표4[수-3층])</f>
        <v>0</v>
      </c>
      <c r="AL61" s="126">
        <f>SUMIF(표4[잉크명],표5[[#This Row],[잉크]],표4[수-1층])</f>
        <v>0</v>
      </c>
      <c r="AM61" s="34">
        <f>SUMIF(표4[잉크명],표5[[#This Row],[잉크]],표4[목])</f>
        <v>0</v>
      </c>
      <c r="AN61" s="126">
        <f>SUMIF(표4[잉크명],표5[[#This Row],[잉크]],표4[목-3층])</f>
        <v>0</v>
      </c>
      <c r="AO61" s="126">
        <f>SUMIF(표4[잉크명],표5[[#This Row],[잉크]],표4[목-1층])</f>
        <v>0</v>
      </c>
      <c r="AP61" s="34">
        <f>SUMIF(표4[잉크명],표5[[#This Row],[잉크]],표4[금])</f>
        <v>0</v>
      </c>
      <c r="AQ61" s="126">
        <f>SUMIF(표4[잉크명],표5[[#This Row],[잉크]],표4[금-3층])</f>
        <v>0</v>
      </c>
      <c r="AR61" s="126">
        <f>SUMIF(표4[잉크명],표5[[#This Row],[잉크]],표4[금-1층])</f>
        <v>0</v>
      </c>
      <c r="AS61" s="34">
        <f>SUMIF(표4[잉크명],표5[[#This Row],[잉크]],표4[토])</f>
        <v>0</v>
      </c>
      <c r="AT61" s="126">
        <f>SUMIF(표4[잉크명],표5[[#This Row],[잉크]],표4[토-3층])</f>
        <v>0</v>
      </c>
      <c r="AU61" s="126">
        <f>SUMIF(표4[잉크명],표5[[#This Row],[잉크]],표4[토-1층])</f>
        <v>0</v>
      </c>
      <c r="AV61" s="34">
        <f>SUMIF(표4[잉크명],표5[[#This Row],[잉크]],표4[일])</f>
        <v>0</v>
      </c>
      <c r="AW61" s="126">
        <f>SUMIF(표4[잉크명],표5[[#This Row],[잉크]],표4[일-3층])</f>
        <v>0</v>
      </c>
      <c r="AX61" s="126">
        <f>SUMIF(표4[잉크명],표5[[#This Row],[잉크]],표4[일-1층])</f>
        <v>0</v>
      </c>
      <c r="AY61" s="34">
        <f>SUMIF(표4[잉크명],표5[[#This Row],[잉크]],표4[차주 월])</f>
        <v>0</v>
      </c>
      <c r="AZ61" s="34">
        <f>SUM(표5[[#This Row],[월]:[차주 월]])</f>
        <v>0</v>
      </c>
    </row>
    <row r="62" spans="2:52" x14ac:dyDescent="0.3">
      <c r="B62" s="56" t="s">
        <v>240</v>
      </c>
      <c r="C62" s="56"/>
      <c r="D62" s="56" t="s">
        <v>304</v>
      </c>
      <c r="E62" s="34">
        <f>COUNTIF(사출계획!$E$62:$F$110,표4[[#This Row],[제품명]])</f>
        <v>0</v>
      </c>
      <c r="F62" s="126">
        <f>COUNTIF(사출계획!$E$62:$F$87,표4[[#This Row],[제품명]])</f>
        <v>0</v>
      </c>
      <c r="G62" s="126">
        <f>COUNTIF(사출계획!$E$88:$F$110,표4[[#This Row],[제품명]])</f>
        <v>0</v>
      </c>
      <c r="H62" s="34">
        <f>COUNTIF(사출계획!$G$62:$H$110,표4[[#This Row],[제품명]])</f>
        <v>0</v>
      </c>
      <c r="I62" s="122">
        <f>COUNTIF(사출계획!$G$62:$H$87,표4[[#This Row],[제품명]])</f>
        <v>0</v>
      </c>
      <c r="J62" s="122">
        <f>COUNTIF(사출계획!$G$88:$H$110,표4[[#This Row],[제품명]])</f>
        <v>0</v>
      </c>
      <c r="K62" s="34">
        <f>COUNTIF(사출계획!$I$62:$J$110,표4[[#This Row],[제품명]])</f>
        <v>0</v>
      </c>
      <c r="L62" s="126">
        <f>COUNTIF(사출계획!$I$62:$J$87,표4[[#This Row],[제품명]])</f>
        <v>0</v>
      </c>
      <c r="M62" s="126">
        <f>COUNTIF(사출계획!$I$88:$J$110,표4[[#This Row],[제품명]])</f>
        <v>0</v>
      </c>
      <c r="N62" s="34">
        <f>COUNTIF(사출계획!$K$62:$L$110,표4[[#This Row],[제품명]])</f>
        <v>0</v>
      </c>
      <c r="O62" s="126">
        <f>COUNTIF(사출계획!$K$62:$L$87,표4[[#This Row],[제품명]])</f>
        <v>0</v>
      </c>
      <c r="P62" s="126">
        <f>COUNTIF(사출계획!$K$88:$L$110,표4[[#This Row],[제품명]])</f>
        <v>0</v>
      </c>
      <c r="Q62" s="34">
        <f>COUNTIF(사출계획!$M$62:$N$110,표4[[#This Row],[제품명]])</f>
        <v>0</v>
      </c>
      <c r="R62" s="126">
        <f>COUNTIF(사출계획!$M$62:$N$87,표4[[#This Row],[제품명]])</f>
        <v>0</v>
      </c>
      <c r="S62" s="126">
        <f>COUNTIF(사출계획!$M$88:$N$110,표4[[#This Row],[제품명]])</f>
        <v>0</v>
      </c>
      <c r="T62" s="34">
        <f>COUNTIF(사출계획!$O$62:$P$110,표4[[#This Row],[제품명]])</f>
        <v>0</v>
      </c>
      <c r="U62" s="126">
        <f>COUNTIF(사출계획!$O$62:$P$87,표4[[#This Row],[제품명]])</f>
        <v>0</v>
      </c>
      <c r="V62" s="126">
        <f>COUNTIF(사출계획!$O$88:$P$110,표4[[#This Row],[제품명]])</f>
        <v>0</v>
      </c>
      <c r="W62" s="34">
        <f>COUNTIF(사출계획!$Q$62:$R$110,표4[[#This Row],[제품명]])</f>
        <v>0</v>
      </c>
      <c r="X62" s="126">
        <f>COUNTIF(사출계획!$Q$62:$R$87,표4[[#This Row],[제품명]])</f>
        <v>0</v>
      </c>
      <c r="Y62" s="126">
        <f>COUNTIF(사출계획!$Q$88:$R$110,표4[[#This Row],[제품명]])</f>
        <v>0</v>
      </c>
      <c r="Z62" s="34">
        <f>COUNTIF(사출계획!$S$62:$T$110,표4[[#This Row],[제품명]])</f>
        <v>0</v>
      </c>
      <c r="AA62" s="126"/>
      <c r="AB62" s="126"/>
      <c r="AC62" s="33" t="s">
        <v>290</v>
      </c>
      <c r="AD62" s="34">
        <f>SUMIF(표4[잉크명],표5[[#This Row],[잉크]],표4[월])</f>
        <v>4</v>
      </c>
      <c r="AE62" s="126">
        <f>SUMIF(표4[잉크명],표5[[#This Row],[잉크]],표4[월-3층])</f>
        <v>2</v>
      </c>
      <c r="AF62" s="126">
        <f>SUMIF(표4[잉크명],표5[[#This Row],[잉크]],표4[월-1층])</f>
        <v>2</v>
      </c>
      <c r="AG62" s="34">
        <f>SUMIF(표4[잉크명],표5[[#This Row],[잉크]],표4[화])</f>
        <v>5</v>
      </c>
      <c r="AH62" s="126">
        <f>SUMIF(표4[잉크명],표5[[#This Row],[잉크]],표4[화-3층])</f>
        <v>4</v>
      </c>
      <c r="AI62" s="126">
        <f>SUMIF(표4[잉크명],표5[[#This Row],[잉크]],표4[화-1층])</f>
        <v>1</v>
      </c>
      <c r="AJ62" s="34">
        <f>SUMIF(표4[잉크명],표5[[#This Row],[잉크]],표4[수])</f>
        <v>0</v>
      </c>
      <c r="AK62" s="126">
        <f>SUMIF(표4[잉크명],표5[[#This Row],[잉크]],표4[수-3층])</f>
        <v>0</v>
      </c>
      <c r="AL62" s="126">
        <f>SUMIF(표4[잉크명],표5[[#This Row],[잉크]],표4[수-1층])</f>
        <v>0</v>
      </c>
      <c r="AM62" s="34">
        <f>SUMIF(표4[잉크명],표5[[#This Row],[잉크]],표4[목])</f>
        <v>0</v>
      </c>
      <c r="AN62" s="126">
        <f>SUMIF(표4[잉크명],표5[[#This Row],[잉크]],표4[목-3층])</f>
        <v>0</v>
      </c>
      <c r="AO62" s="126">
        <f>SUMIF(표4[잉크명],표5[[#This Row],[잉크]],표4[목-1층])</f>
        <v>0</v>
      </c>
      <c r="AP62" s="34">
        <f>SUMIF(표4[잉크명],표5[[#This Row],[잉크]],표4[금])</f>
        <v>0</v>
      </c>
      <c r="AQ62" s="126">
        <f>SUMIF(표4[잉크명],표5[[#This Row],[잉크]],표4[금-3층])</f>
        <v>0</v>
      </c>
      <c r="AR62" s="126">
        <f>SUMIF(표4[잉크명],표5[[#This Row],[잉크]],표4[금-1층])</f>
        <v>0</v>
      </c>
      <c r="AS62" s="34">
        <f>SUMIF(표4[잉크명],표5[[#This Row],[잉크]],표4[토])</f>
        <v>0</v>
      </c>
      <c r="AT62" s="126">
        <f>SUMIF(표4[잉크명],표5[[#This Row],[잉크]],표4[토-3층])</f>
        <v>0</v>
      </c>
      <c r="AU62" s="126">
        <f>SUMIF(표4[잉크명],표5[[#This Row],[잉크]],표4[토-1층])</f>
        <v>0</v>
      </c>
      <c r="AV62" s="34">
        <f>SUMIF(표4[잉크명],표5[[#This Row],[잉크]],표4[일])</f>
        <v>0</v>
      </c>
      <c r="AW62" s="126">
        <f>SUMIF(표4[잉크명],표5[[#This Row],[잉크]],표4[일-3층])</f>
        <v>0</v>
      </c>
      <c r="AX62" s="126">
        <f>SUMIF(표4[잉크명],표5[[#This Row],[잉크]],표4[일-1층])</f>
        <v>0</v>
      </c>
      <c r="AY62" s="34">
        <f>SUMIF(표4[잉크명],표5[[#This Row],[잉크]],표4[차주 월])</f>
        <v>0</v>
      </c>
      <c r="AZ62" s="34">
        <f>SUM(표5[[#This Row],[월]:[차주 월]])</f>
        <v>18</v>
      </c>
    </row>
    <row r="63" spans="2:52" x14ac:dyDescent="0.3">
      <c r="B63" s="56" t="s">
        <v>241</v>
      </c>
      <c r="C63" s="56"/>
      <c r="D63" s="56" t="s">
        <v>1068</v>
      </c>
      <c r="E63" s="34">
        <f>COUNTIF(사출계획!$E$62:$F$110,표4[[#This Row],[제품명]])</f>
        <v>0</v>
      </c>
      <c r="F63" s="126">
        <f>COUNTIF(사출계획!$E$62:$F$87,표4[[#This Row],[제품명]])</f>
        <v>0</v>
      </c>
      <c r="G63" s="126">
        <f>COUNTIF(사출계획!$E$88:$F$110,표4[[#This Row],[제품명]])</f>
        <v>0</v>
      </c>
      <c r="H63" s="34">
        <f>COUNTIF(사출계획!$G$62:$H$110,표4[[#This Row],[제품명]])</f>
        <v>0</v>
      </c>
      <c r="I63" s="122">
        <f>COUNTIF(사출계획!$G$62:$H$87,표4[[#This Row],[제품명]])</f>
        <v>0</v>
      </c>
      <c r="J63" s="122">
        <f>COUNTIF(사출계획!$G$88:$H$110,표4[[#This Row],[제품명]])</f>
        <v>0</v>
      </c>
      <c r="K63" s="34">
        <f>COUNTIF(사출계획!$I$62:$J$110,표4[[#This Row],[제품명]])</f>
        <v>0</v>
      </c>
      <c r="L63" s="126">
        <f>COUNTIF(사출계획!$I$62:$J$87,표4[[#This Row],[제품명]])</f>
        <v>0</v>
      </c>
      <c r="M63" s="126">
        <f>COUNTIF(사출계획!$I$88:$J$110,표4[[#This Row],[제품명]])</f>
        <v>0</v>
      </c>
      <c r="N63" s="34">
        <f>COUNTIF(사출계획!$K$62:$L$110,표4[[#This Row],[제품명]])</f>
        <v>0</v>
      </c>
      <c r="O63" s="126">
        <f>COUNTIF(사출계획!$K$62:$L$87,표4[[#This Row],[제품명]])</f>
        <v>0</v>
      </c>
      <c r="P63" s="126">
        <f>COUNTIF(사출계획!$K$88:$L$110,표4[[#This Row],[제품명]])</f>
        <v>0</v>
      </c>
      <c r="Q63" s="34">
        <f>COUNTIF(사출계획!$M$62:$N$110,표4[[#This Row],[제품명]])</f>
        <v>0</v>
      </c>
      <c r="R63" s="126">
        <f>COUNTIF(사출계획!$M$62:$N$87,표4[[#This Row],[제품명]])</f>
        <v>0</v>
      </c>
      <c r="S63" s="126">
        <f>COUNTIF(사출계획!$M$88:$N$110,표4[[#This Row],[제품명]])</f>
        <v>0</v>
      </c>
      <c r="T63" s="34">
        <f>COUNTIF(사출계획!$O$62:$P$110,표4[[#This Row],[제품명]])</f>
        <v>0</v>
      </c>
      <c r="U63" s="126">
        <f>COUNTIF(사출계획!$O$62:$P$87,표4[[#This Row],[제품명]])</f>
        <v>0</v>
      </c>
      <c r="V63" s="126">
        <f>COUNTIF(사출계획!$O$88:$P$110,표4[[#This Row],[제품명]])</f>
        <v>0</v>
      </c>
      <c r="W63" s="34">
        <f>COUNTIF(사출계획!$Q$62:$R$110,표4[[#This Row],[제품명]])</f>
        <v>0</v>
      </c>
      <c r="X63" s="126">
        <f>COUNTIF(사출계획!$Q$62:$R$87,표4[[#This Row],[제품명]])</f>
        <v>0</v>
      </c>
      <c r="Y63" s="126">
        <f>COUNTIF(사출계획!$Q$88:$R$110,표4[[#This Row],[제품명]])</f>
        <v>0</v>
      </c>
      <c r="Z63" s="34">
        <f>COUNTIF(사출계획!$S$62:$T$110,표4[[#This Row],[제품명]])</f>
        <v>0</v>
      </c>
      <c r="AA63" s="126"/>
      <c r="AB63" s="126"/>
      <c r="AC63" s="33" t="s">
        <v>28</v>
      </c>
      <c r="AD63" s="34">
        <f>SUMIF(표4[잉크명],표5[[#This Row],[잉크]],표4[월])</f>
        <v>0</v>
      </c>
      <c r="AE63" s="126">
        <f>SUMIF(표4[잉크명],표5[[#This Row],[잉크]],표4[월-3층])</f>
        <v>0</v>
      </c>
      <c r="AF63" s="126">
        <f>SUMIF(표4[잉크명],표5[[#This Row],[잉크]],표4[월-1층])</f>
        <v>0</v>
      </c>
      <c r="AG63" s="34">
        <f>SUMIF(표4[잉크명],표5[[#This Row],[잉크]],표4[화])</f>
        <v>0</v>
      </c>
      <c r="AH63" s="126">
        <f>SUMIF(표4[잉크명],표5[[#This Row],[잉크]],표4[화-3층])</f>
        <v>0</v>
      </c>
      <c r="AI63" s="126">
        <f>SUMIF(표4[잉크명],표5[[#This Row],[잉크]],표4[화-1층])</f>
        <v>0</v>
      </c>
      <c r="AJ63" s="34">
        <f>SUMIF(표4[잉크명],표5[[#This Row],[잉크]],표4[수])</f>
        <v>0</v>
      </c>
      <c r="AK63" s="126">
        <f>SUMIF(표4[잉크명],표5[[#This Row],[잉크]],표4[수-3층])</f>
        <v>0</v>
      </c>
      <c r="AL63" s="126">
        <f>SUMIF(표4[잉크명],표5[[#This Row],[잉크]],표4[수-1층])</f>
        <v>0</v>
      </c>
      <c r="AM63" s="34">
        <f>SUMIF(표4[잉크명],표5[[#This Row],[잉크]],표4[목])</f>
        <v>0</v>
      </c>
      <c r="AN63" s="126">
        <f>SUMIF(표4[잉크명],표5[[#This Row],[잉크]],표4[목-3층])</f>
        <v>0</v>
      </c>
      <c r="AO63" s="126">
        <f>SUMIF(표4[잉크명],표5[[#This Row],[잉크]],표4[목-1층])</f>
        <v>0</v>
      </c>
      <c r="AP63" s="34">
        <f>SUMIF(표4[잉크명],표5[[#This Row],[잉크]],표4[금])</f>
        <v>0</v>
      </c>
      <c r="AQ63" s="126">
        <f>SUMIF(표4[잉크명],표5[[#This Row],[잉크]],표4[금-3층])</f>
        <v>0</v>
      </c>
      <c r="AR63" s="126">
        <f>SUMIF(표4[잉크명],표5[[#This Row],[잉크]],표4[금-1층])</f>
        <v>0</v>
      </c>
      <c r="AS63" s="34">
        <f>SUMIF(표4[잉크명],표5[[#This Row],[잉크]],표4[토])</f>
        <v>0</v>
      </c>
      <c r="AT63" s="126">
        <f>SUMIF(표4[잉크명],표5[[#This Row],[잉크]],표4[토-3층])</f>
        <v>0</v>
      </c>
      <c r="AU63" s="126">
        <f>SUMIF(표4[잉크명],표5[[#This Row],[잉크]],표4[토-1층])</f>
        <v>0</v>
      </c>
      <c r="AV63" s="34">
        <f>SUMIF(표4[잉크명],표5[[#This Row],[잉크]],표4[일])</f>
        <v>0</v>
      </c>
      <c r="AW63" s="126">
        <f>SUMIF(표4[잉크명],표5[[#This Row],[잉크]],표4[일-3층])</f>
        <v>0</v>
      </c>
      <c r="AX63" s="126">
        <f>SUMIF(표4[잉크명],표5[[#This Row],[잉크]],표4[일-1층])</f>
        <v>0</v>
      </c>
      <c r="AY63" s="34">
        <f>SUMIF(표4[잉크명],표5[[#This Row],[잉크]],표4[차주 월])</f>
        <v>0</v>
      </c>
      <c r="AZ63" s="34">
        <f>SUM(표5[[#This Row],[월]:[차주 월]])</f>
        <v>0</v>
      </c>
    </row>
    <row r="64" spans="2:52" x14ac:dyDescent="0.3">
      <c r="B64" s="56" t="s">
        <v>241</v>
      </c>
      <c r="C64" s="56"/>
      <c r="D64" s="56" t="s">
        <v>304</v>
      </c>
      <c r="E64" s="34">
        <f>COUNTIF(사출계획!$E$62:$F$110,표4[[#This Row],[제품명]])</f>
        <v>0</v>
      </c>
      <c r="F64" s="126">
        <f>COUNTIF(사출계획!$E$62:$F$87,표4[[#This Row],[제품명]])</f>
        <v>0</v>
      </c>
      <c r="G64" s="126">
        <f>COUNTIF(사출계획!$E$88:$F$110,표4[[#This Row],[제품명]])</f>
        <v>0</v>
      </c>
      <c r="H64" s="34">
        <f>COUNTIF(사출계획!$G$62:$H$110,표4[[#This Row],[제품명]])</f>
        <v>0</v>
      </c>
      <c r="I64" s="122">
        <f>COUNTIF(사출계획!$G$62:$H$87,표4[[#This Row],[제품명]])</f>
        <v>0</v>
      </c>
      <c r="J64" s="122">
        <f>COUNTIF(사출계획!$G$88:$H$110,표4[[#This Row],[제품명]])</f>
        <v>0</v>
      </c>
      <c r="K64" s="34">
        <f>COUNTIF(사출계획!$I$62:$J$110,표4[[#This Row],[제품명]])</f>
        <v>0</v>
      </c>
      <c r="L64" s="126">
        <f>COUNTIF(사출계획!$I$62:$J$87,표4[[#This Row],[제품명]])</f>
        <v>0</v>
      </c>
      <c r="M64" s="126">
        <f>COUNTIF(사출계획!$I$88:$J$110,표4[[#This Row],[제품명]])</f>
        <v>0</v>
      </c>
      <c r="N64" s="34">
        <f>COUNTIF(사출계획!$K$62:$L$110,표4[[#This Row],[제품명]])</f>
        <v>0</v>
      </c>
      <c r="O64" s="126">
        <f>COUNTIF(사출계획!$K$62:$L$87,표4[[#This Row],[제품명]])</f>
        <v>0</v>
      </c>
      <c r="P64" s="126">
        <f>COUNTIF(사출계획!$K$88:$L$110,표4[[#This Row],[제품명]])</f>
        <v>0</v>
      </c>
      <c r="Q64" s="34">
        <f>COUNTIF(사출계획!$M$62:$N$110,표4[[#This Row],[제품명]])</f>
        <v>0</v>
      </c>
      <c r="R64" s="126">
        <f>COUNTIF(사출계획!$M$62:$N$87,표4[[#This Row],[제품명]])</f>
        <v>0</v>
      </c>
      <c r="S64" s="126">
        <f>COUNTIF(사출계획!$M$88:$N$110,표4[[#This Row],[제품명]])</f>
        <v>0</v>
      </c>
      <c r="T64" s="34">
        <f>COUNTIF(사출계획!$O$62:$P$110,표4[[#This Row],[제품명]])</f>
        <v>0</v>
      </c>
      <c r="U64" s="126">
        <f>COUNTIF(사출계획!$O$62:$P$87,표4[[#This Row],[제품명]])</f>
        <v>0</v>
      </c>
      <c r="V64" s="126">
        <f>COUNTIF(사출계획!$O$88:$P$110,표4[[#This Row],[제품명]])</f>
        <v>0</v>
      </c>
      <c r="W64" s="34">
        <f>COUNTIF(사출계획!$Q$62:$R$110,표4[[#This Row],[제품명]])</f>
        <v>0</v>
      </c>
      <c r="X64" s="126">
        <f>COUNTIF(사출계획!$Q$62:$R$87,표4[[#This Row],[제품명]])</f>
        <v>0</v>
      </c>
      <c r="Y64" s="126">
        <f>COUNTIF(사출계획!$Q$88:$R$110,표4[[#This Row],[제품명]])</f>
        <v>0</v>
      </c>
      <c r="Z64" s="34">
        <f>COUNTIF(사출계획!$S$62:$T$110,표4[[#This Row],[제품명]])</f>
        <v>0</v>
      </c>
      <c r="AA64" s="126"/>
      <c r="AB64" s="126"/>
      <c r="AC64" s="33" t="s">
        <v>364</v>
      </c>
      <c r="AD64" s="34">
        <f>SUMIF(표4[잉크명],표5[[#This Row],[잉크]],표4[월])</f>
        <v>0</v>
      </c>
      <c r="AE64" s="126">
        <f>SUMIF(표4[잉크명],표5[[#This Row],[잉크]],표4[월-3층])</f>
        <v>0</v>
      </c>
      <c r="AF64" s="126">
        <f>SUMIF(표4[잉크명],표5[[#This Row],[잉크]],표4[월-1층])</f>
        <v>0</v>
      </c>
      <c r="AG64" s="34">
        <f>SUMIF(표4[잉크명],표5[[#This Row],[잉크]],표4[화])</f>
        <v>0</v>
      </c>
      <c r="AH64" s="126">
        <f>SUMIF(표4[잉크명],표5[[#This Row],[잉크]],표4[화-3층])</f>
        <v>0</v>
      </c>
      <c r="AI64" s="126">
        <f>SUMIF(표4[잉크명],표5[[#This Row],[잉크]],표4[화-1층])</f>
        <v>0</v>
      </c>
      <c r="AJ64" s="34">
        <f>SUMIF(표4[잉크명],표5[[#This Row],[잉크]],표4[수])</f>
        <v>0</v>
      </c>
      <c r="AK64" s="126">
        <f>SUMIF(표4[잉크명],표5[[#This Row],[잉크]],표4[수-3층])</f>
        <v>0</v>
      </c>
      <c r="AL64" s="126">
        <f>SUMIF(표4[잉크명],표5[[#This Row],[잉크]],표4[수-1층])</f>
        <v>0</v>
      </c>
      <c r="AM64" s="34">
        <f>SUMIF(표4[잉크명],표5[[#This Row],[잉크]],표4[목])</f>
        <v>0</v>
      </c>
      <c r="AN64" s="126">
        <f>SUMIF(표4[잉크명],표5[[#This Row],[잉크]],표4[목-3층])</f>
        <v>0</v>
      </c>
      <c r="AO64" s="126">
        <f>SUMIF(표4[잉크명],표5[[#This Row],[잉크]],표4[목-1층])</f>
        <v>0</v>
      </c>
      <c r="AP64" s="34">
        <f>SUMIF(표4[잉크명],표5[[#This Row],[잉크]],표4[금])</f>
        <v>0</v>
      </c>
      <c r="AQ64" s="126">
        <f>SUMIF(표4[잉크명],표5[[#This Row],[잉크]],표4[금-3층])</f>
        <v>0</v>
      </c>
      <c r="AR64" s="126">
        <f>SUMIF(표4[잉크명],표5[[#This Row],[잉크]],표4[금-1층])</f>
        <v>0</v>
      </c>
      <c r="AS64" s="34">
        <f>SUMIF(표4[잉크명],표5[[#This Row],[잉크]],표4[토])</f>
        <v>0</v>
      </c>
      <c r="AT64" s="126">
        <f>SUMIF(표4[잉크명],표5[[#This Row],[잉크]],표4[토-3층])</f>
        <v>0</v>
      </c>
      <c r="AU64" s="126">
        <f>SUMIF(표4[잉크명],표5[[#This Row],[잉크]],표4[토-1층])</f>
        <v>0</v>
      </c>
      <c r="AV64" s="34">
        <f>SUMIF(표4[잉크명],표5[[#This Row],[잉크]],표4[일])</f>
        <v>0</v>
      </c>
      <c r="AW64" s="126">
        <f>SUMIF(표4[잉크명],표5[[#This Row],[잉크]],표4[일-3층])</f>
        <v>0</v>
      </c>
      <c r="AX64" s="126">
        <f>SUMIF(표4[잉크명],표5[[#This Row],[잉크]],표4[일-1층])</f>
        <v>0</v>
      </c>
      <c r="AY64" s="34">
        <f>SUMIF(표4[잉크명],표5[[#This Row],[잉크]],표4[차주 월])</f>
        <v>0</v>
      </c>
      <c r="AZ64" s="34">
        <f>SUM(표5[[#This Row],[월]:[차주 월]])</f>
        <v>0</v>
      </c>
    </row>
    <row r="65" spans="2:52" x14ac:dyDescent="0.3">
      <c r="B65" s="56" t="s">
        <v>241</v>
      </c>
      <c r="C65" s="56"/>
      <c r="D65" s="56" t="s">
        <v>303</v>
      </c>
      <c r="E65" s="34">
        <f>COUNTIF(사출계획!$E$62:$F$110,표4[[#This Row],[제품명]])</f>
        <v>0</v>
      </c>
      <c r="F65" s="126">
        <f>COUNTIF(사출계획!$E$62:$F$87,표4[[#This Row],[제품명]])</f>
        <v>0</v>
      </c>
      <c r="G65" s="126">
        <f>COUNTIF(사출계획!$E$88:$F$110,표4[[#This Row],[제품명]])</f>
        <v>0</v>
      </c>
      <c r="H65" s="34">
        <f>COUNTIF(사출계획!$G$62:$H$110,표4[[#This Row],[제품명]])</f>
        <v>0</v>
      </c>
      <c r="I65" s="122">
        <f>COUNTIF(사출계획!$G$62:$H$87,표4[[#This Row],[제품명]])</f>
        <v>0</v>
      </c>
      <c r="J65" s="122">
        <f>COUNTIF(사출계획!$G$88:$H$110,표4[[#This Row],[제품명]])</f>
        <v>0</v>
      </c>
      <c r="K65" s="34">
        <f>COUNTIF(사출계획!$I$62:$J$110,표4[[#This Row],[제품명]])</f>
        <v>0</v>
      </c>
      <c r="L65" s="126">
        <f>COUNTIF(사출계획!$I$62:$J$87,표4[[#This Row],[제품명]])</f>
        <v>0</v>
      </c>
      <c r="M65" s="126">
        <f>COUNTIF(사출계획!$I$88:$J$110,표4[[#This Row],[제품명]])</f>
        <v>0</v>
      </c>
      <c r="N65" s="34">
        <f>COUNTIF(사출계획!$K$62:$L$110,표4[[#This Row],[제품명]])</f>
        <v>0</v>
      </c>
      <c r="O65" s="126">
        <f>COUNTIF(사출계획!$K$62:$L$87,표4[[#This Row],[제품명]])</f>
        <v>0</v>
      </c>
      <c r="P65" s="126">
        <f>COUNTIF(사출계획!$K$88:$L$110,표4[[#This Row],[제품명]])</f>
        <v>0</v>
      </c>
      <c r="Q65" s="34">
        <f>COUNTIF(사출계획!$M$62:$N$110,표4[[#This Row],[제품명]])</f>
        <v>0</v>
      </c>
      <c r="R65" s="126">
        <f>COUNTIF(사출계획!$M$62:$N$87,표4[[#This Row],[제품명]])</f>
        <v>0</v>
      </c>
      <c r="S65" s="126">
        <f>COUNTIF(사출계획!$M$88:$N$110,표4[[#This Row],[제품명]])</f>
        <v>0</v>
      </c>
      <c r="T65" s="34">
        <f>COUNTIF(사출계획!$O$62:$P$110,표4[[#This Row],[제품명]])</f>
        <v>0</v>
      </c>
      <c r="U65" s="126">
        <f>COUNTIF(사출계획!$O$62:$P$87,표4[[#This Row],[제품명]])</f>
        <v>0</v>
      </c>
      <c r="V65" s="126">
        <f>COUNTIF(사출계획!$O$88:$P$110,표4[[#This Row],[제품명]])</f>
        <v>0</v>
      </c>
      <c r="W65" s="34">
        <f>COUNTIF(사출계획!$Q$62:$R$110,표4[[#This Row],[제품명]])</f>
        <v>0</v>
      </c>
      <c r="X65" s="126">
        <f>COUNTIF(사출계획!$Q$62:$R$87,표4[[#This Row],[제품명]])</f>
        <v>0</v>
      </c>
      <c r="Y65" s="126">
        <f>COUNTIF(사출계획!$Q$88:$R$110,표4[[#This Row],[제품명]])</f>
        <v>0</v>
      </c>
      <c r="Z65" s="34">
        <f>COUNTIF(사출계획!$S$62:$T$110,표4[[#This Row],[제품명]])</f>
        <v>0</v>
      </c>
      <c r="AA65" s="126"/>
      <c r="AB65" s="126"/>
      <c r="AC65" s="217" t="s">
        <v>967</v>
      </c>
      <c r="AD65" s="54">
        <f>SUMIF(표4[잉크명],표5[[#This Row],[잉크]],표4[월])</f>
        <v>0</v>
      </c>
      <c r="AE65" s="126">
        <f>SUMIF(표4[잉크명],표5[[#This Row],[잉크]],표4[월-3층])</f>
        <v>0</v>
      </c>
      <c r="AF65" s="126">
        <f>SUMIF(표4[잉크명],표5[[#This Row],[잉크]],표4[월-1층])</f>
        <v>0</v>
      </c>
      <c r="AG65" s="54">
        <f>SUMIF(표4[잉크명],표5[[#This Row],[잉크]],표4[화])</f>
        <v>0</v>
      </c>
      <c r="AH65" s="126">
        <f>SUMIF(표4[잉크명],표5[[#This Row],[잉크]],표4[화-3층])</f>
        <v>0</v>
      </c>
      <c r="AI65" s="126">
        <f>SUMIF(표4[잉크명],표5[[#This Row],[잉크]],표4[화-1층])</f>
        <v>0</v>
      </c>
      <c r="AJ65" s="54">
        <f>SUMIF(표4[잉크명],표5[[#This Row],[잉크]],표4[수])</f>
        <v>0</v>
      </c>
      <c r="AK65" s="126">
        <f>SUMIF(표4[잉크명],표5[[#This Row],[잉크]],표4[수-3층])</f>
        <v>0</v>
      </c>
      <c r="AL65" s="126">
        <f>SUMIF(표4[잉크명],표5[[#This Row],[잉크]],표4[수-1층])</f>
        <v>0</v>
      </c>
      <c r="AM65" s="54">
        <f>SUMIF(표4[잉크명],표5[[#This Row],[잉크]],표4[목])</f>
        <v>0</v>
      </c>
      <c r="AN65" s="126">
        <f>SUMIF(표4[잉크명],표5[[#This Row],[잉크]],표4[목-3층])</f>
        <v>0</v>
      </c>
      <c r="AO65" s="126">
        <f>SUMIF(표4[잉크명],표5[[#This Row],[잉크]],표4[목-1층])</f>
        <v>0</v>
      </c>
      <c r="AP65" s="54">
        <f>SUMIF(표4[잉크명],표5[[#This Row],[잉크]],표4[금])</f>
        <v>0</v>
      </c>
      <c r="AQ65" s="126">
        <f>SUMIF(표4[잉크명],표5[[#This Row],[잉크]],표4[금-3층])</f>
        <v>0</v>
      </c>
      <c r="AR65" s="126">
        <f>SUMIF(표4[잉크명],표5[[#This Row],[잉크]],표4[금-1층])</f>
        <v>0</v>
      </c>
      <c r="AS65" s="54">
        <f>SUMIF(표4[잉크명],표5[[#This Row],[잉크]],표4[토])</f>
        <v>0</v>
      </c>
      <c r="AT65" s="126">
        <f>SUMIF(표4[잉크명],표5[[#This Row],[잉크]],표4[토-3층])</f>
        <v>0</v>
      </c>
      <c r="AU65" s="126">
        <f>SUMIF(표4[잉크명],표5[[#This Row],[잉크]],표4[토-1층])</f>
        <v>0</v>
      </c>
      <c r="AV65" s="54">
        <f>SUMIF(표4[잉크명],표5[[#This Row],[잉크]],표4[일])</f>
        <v>0</v>
      </c>
      <c r="AW65" s="126">
        <f>SUMIF(표4[잉크명],표5[[#This Row],[잉크]],표4[일-3층])</f>
        <v>0</v>
      </c>
      <c r="AX65" s="126">
        <f>SUMIF(표4[잉크명],표5[[#This Row],[잉크]],표4[일-1층])</f>
        <v>0</v>
      </c>
      <c r="AY65" s="54">
        <f>SUMIF(표4[잉크명],표5[[#This Row],[잉크]],표4[차주 월])</f>
        <v>0</v>
      </c>
      <c r="AZ65" s="54">
        <f>SUM(표5[[#This Row],[월]:[차주 월]])</f>
        <v>0</v>
      </c>
    </row>
    <row r="66" spans="2:52" x14ac:dyDescent="0.3">
      <c r="B66" s="56" t="s">
        <v>242</v>
      </c>
      <c r="C66" s="56"/>
      <c r="D66" s="56" t="s">
        <v>301</v>
      </c>
      <c r="E66" s="34">
        <f>COUNTIF(사출계획!$E$62:$F$110,표4[[#This Row],[제품명]])</f>
        <v>0</v>
      </c>
      <c r="F66" s="126">
        <f>COUNTIF(사출계획!$E$62:$F$87,표4[[#This Row],[제품명]])</f>
        <v>0</v>
      </c>
      <c r="G66" s="126">
        <f>COUNTIF(사출계획!$E$88:$F$110,표4[[#This Row],[제품명]])</f>
        <v>0</v>
      </c>
      <c r="H66" s="34">
        <f>COUNTIF(사출계획!$G$62:$H$110,표4[[#This Row],[제품명]])</f>
        <v>0</v>
      </c>
      <c r="I66" s="122">
        <f>COUNTIF(사출계획!$G$62:$H$87,표4[[#This Row],[제품명]])</f>
        <v>0</v>
      </c>
      <c r="J66" s="122">
        <f>COUNTIF(사출계획!$G$88:$H$110,표4[[#This Row],[제품명]])</f>
        <v>0</v>
      </c>
      <c r="K66" s="34">
        <f>COUNTIF(사출계획!$I$62:$J$110,표4[[#This Row],[제품명]])</f>
        <v>0</v>
      </c>
      <c r="L66" s="126">
        <f>COUNTIF(사출계획!$I$62:$J$87,표4[[#This Row],[제품명]])</f>
        <v>0</v>
      </c>
      <c r="M66" s="126">
        <f>COUNTIF(사출계획!$I$88:$J$110,표4[[#This Row],[제품명]])</f>
        <v>0</v>
      </c>
      <c r="N66" s="34">
        <f>COUNTIF(사출계획!$K$62:$L$110,표4[[#This Row],[제품명]])</f>
        <v>0</v>
      </c>
      <c r="O66" s="126">
        <f>COUNTIF(사출계획!$K$62:$L$87,표4[[#This Row],[제품명]])</f>
        <v>0</v>
      </c>
      <c r="P66" s="126">
        <f>COUNTIF(사출계획!$K$88:$L$110,표4[[#This Row],[제품명]])</f>
        <v>0</v>
      </c>
      <c r="Q66" s="34">
        <f>COUNTIF(사출계획!$M$62:$N$110,표4[[#This Row],[제품명]])</f>
        <v>0</v>
      </c>
      <c r="R66" s="126">
        <f>COUNTIF(사출계획!$M$62:$N$87,표4[[#This Row],[제품명]])</f>
        <v>0</v>
      </c>
      <c r="S66" s="126">
        <f>COUNTIF(사출계획!$M$88:$N$110,표4[[#This Row],[제품명]])</f>
        <v>0</v>
      </c>
      <c r="T66" s="34">
        <f>COUNTIF(사출계획!$O$62:$P$110,표4[[#This Row],[제품명]])</f>
        <v>0</v>
      </c>
      <c r="U66" s="126">
        <f>COUNTIF(사출계획!$O$62:$P$87,표4[[#This Row],[제품명]])</f>
        <v>0</v>
      </c>
      <c r="V66" s="126">
        <f>COUNTIF(사출계획!$O$88:$P$110,표4[[#This Row],[제품명]])</f>
        <v>0</v>
      </c>
      <c r="W66" s="34">
        <f>COUNTIF(사출계획!$Q$62:$R$110,표4[[#This Row],[제품명]])</f>
        <v>0</v>
      </c>
      <c r="X66" s="126">
        <f>COUNTIF(사출계획!$Q$62:$R$87,표4[[#This Row],[제품명]])</f>
        <v>0</v>
      </c>
      <c r="Y66" s="126">
        <f>COUNTIF(사출계획!$Q$88:$R$110,표4[[#This Row],[제품명]])</f>
        <v>0</v>
      </c>
      <c r="Z66" s="34">
        <f>COUNTIF(사출계획!$S$62:$T$110,표4[[#This Row],[제품명]])</f>
        <v>0</v>
      </c>
      <c r="AA66" s="126"/>
      <c r="AB66" s="126"/>
      <c r="AC66" s="217" t="s">
        <v>750</v>
      </c>
      <c r="AD66" s="54">
        <f>SUMIF(표4[잉크명],표5[[#This Row],[잉크]],표4[월])</f>
        <v>0</v>
      </c>
      <c r="AE66" s="126">
        <f>SUMIF(표4[잉크명],표5[[#This Row],[잉크]],표4[월-3층])</f>
        <v>0</v>
      </c>
      <c r="AF66" s="126">
        <f>SUMIF(표4[잉크명],표5[[#This Row],[잉크]],표4[월-1층])</f>
        <v>0</v>
      </c>
      <c r="AG66" s="54">
        <f>SUMIF(표4[잉크명],표5[[#This Row],[잉크]],표4[화])</f>
        <v>0</v>
      </c>
      <c r="AH66" s="126">
        <f>SUMIF(표4[잉크명],표5[[#This Row],[잉크]],표4[화-3층])</f>
        <v>0</v>
      </c>
      <c r="AI66" s="126">
        <f>SUMIF(표4[잉크명],표5[[#This Row],[잉크]],표4[화-1층])</f>
        <v>0</v>
      </c>
      <c r="AJ66" s="54">
        <f>SUMIF(표4[잉크명],표5[[#This Row],[잉크]],표4[수])</f>
        <v>0</v>
      </c>
      <c r="AK66" s="126">
        <f>SUMIF(표4[잉크명],표5[[#This Row],[잉크]],표4[수-3층])</f>
        <v>0</v>
      </c>
      <c r="AL66" s="126">
        <f>SUMIF(표4[잉크명],표5[[#This Row],[잉크]],표4[수-1층])</f>
        <v>0</v>
      </c>
      <c r="AM66" s="54">
        <f>SUMIF(표4[잉크명],표5[[#This Row],[잉크]],표4[목])</f>
        <v>0</v>
      </c>
      <c r="AN66" s="126">
        <f>SUMIF(표4[잉크명],표5[[#This Row],[잉크]],표4[목-3층])</f>
        <v>0</v>
      </c>
      <c r="AO66" s="126">
        <f>SUMIF(표4[잉크명],표5[[#This Row],[잉크]],표4[목-1층])</f>
        <v>0</v>
      </c>
      <c r="AP66" s="54">
        <f>SUMIF(표4[잉크명],표5[[#This Row],[잉크]],표4[금])</f>
        <v>0</v>
      </c>
      <c r="AQ66" s="126">
        <f>SUMIF(표4[잉크명],표5[[#This Row],[잉크]],표4[금-3층])</f>
        <v>0</v>
      </c>
      <c r="AR66" s="126">
        <f>SUMIF(표4[잉크명],표5[[#This Row],[잉크]],표4[금-1층])</f>
        <v>0</v>
      </c>
      <c r="AS66" s="54">
        <f>SUMIF(표4[잉크명],표5[[#This Row],[잉크]],표4[토])</f>
        <v>0</v>
      </c>
      <c r="AT66" s="126">
        <f>SUMIF(표4[잉크명],표5[[#This Row],[잉크]],표4[토-3층])</f>
        <v>0</v>
      </c>
      <c r="AU66" s="126">
        <f>SUMIF(표4[잉크명],표5[[#This Row],[잉크]],표4[토-1층])</f>
        <v>0</v>
      </c>
      <c r="AV66" s="54">
        <f>SUMIF(표4[잉크명],표5[[#This Row],[잉크]],표4[일])</f>
        <v>0</v>
      </c>
      <c r="AW66" s="126">
        <f>SUMIF(표4[잉크명],표5[[#This Row],[잉크]],표4[일-3층])</f>
        <v>0</v>
      </c>
      <c r="AX66" s="126">
        <f>SUMIF(표4[잉크명],표5[[#This Row],[잉크]],표4[일-1층])</f>
        <v>0</v>
      </c>
      <c r="AY66" s="54">
        <f>SUMIF(표4[잉크명],표5[[#This Row],[잉크]],표4[차주 월])</f>
        <v>0</v>
      </c>
      <c r="AZ66" s="54">
        <f>SUM(표5[[#This Row],[월]:[차주 월]])</f>
        <v>0</v>
      </c>
    </row>
    <row r="67" spans="2:52" x14ac:dyDescent="0.3">
      <c r="B67" s="56" t="s">
        <v>242</v>
      </c>
      <c r="C67" s="56"/>
      <c r="D67" s="56" t="s">
        <v>305</v>
      </c>
      <c r="E67" s="34">
        <f>COUNTIF(사출계획!$E$62:$F$110,표4[[#This Row],[제품명]])</f>
        <v>0</v>
      </c>
      <c r="F67" s="126">
        <f>COUNTIF(사출계획!$E$62:$F$87,표4[[#This Row],[제품명]])</f>
        <v>0</v>
      </c>
      <c r="G67" s="126">
        <f>COUNTIF(사출계획!$E$88:$F$110,표4[[#This Row],[제품명]])</f>
        <v>0</v>
      </c>
      <c r="H67" s="34">
        <f>COUNTIF(사출계획!$G$62:$H$110,표4[[#This Row],[제품명]])</f>
        <v>0</v>
      </c>
      <c r="I67" s="122">
        <f>COUNTIF(사출계획!$G$62:$H$87,표4[[#This Row],[제품명]])</f>
        <v>0</v>
      </c>
      <c r="J67" s="122">
        <f>COUNTIF(사출계획!$G$88:$H$110,표4[[#This Row],[제품명]])</f>
        <v>0</v>
      </c>
      <c r="K67" s="34">
        <f>COUNTIF(사출계획!$I$62:$J$110,표4[[#This Row],[제품명]])</f>
        <v>0</v>
      </c>
      <c r="L67" s="126">
        <f>COUNTIF(사출계획!$I$62:$J$87,표4[[#This Row],[제품명]])</f>
        <v>0</v>
      </c>
      <c r="M67" s="126">
        <f>COUNTIF(사출계획!$I$88:$J$110,표4[[#This Row],[제품명]])</f>
        <v>0</v>
      </c>
      <c r="N67" s="34">
        <f>COUNTIF(사출계획!$K$62:$L$110,표4[[#This Row],[제품명]])</f>
        <v>0</v>
      </c>
      <c r="O67" s="126">
        <f>COUNTIF(사출계획!$K$62:$L$87,표4[[#This Row],[제품명]])</f>
        <v>0</v>
      </c>
      <c r="P67" s="126">
        <f>COUNTIF(사출계획!$K$88:$L$110,표4[[#This Row],[제품명]])</f>
        <v>0</v>
      </c>
      <c r="Q67" s="34">
        <f>COUNTIF(사출계획!$M$62:$N$110,표4[[#This Row],[제품명]])</f>
        <v>0</v>
      </c>
      <c r="R67" s="126">
        <f>COUNTIF(사출계획!$M$62:$N$87,표4[[#This Row],[제품명]])</f>
        <v>0</v>
      </c>
      <c r="S67" s="126">
        <f>COUNTIF(사출계획!$M$88:$N$110,표4[[#This Row],[제품명]])</f>
        <v>0</v>
      </c>
      <c r="T67" s="34">
        <f>COUNTIF(사출계획!$O$62:$P$110,표4[[#This Row],[제품명]])</f>
        <v>0</v>
      </c>
      <c r="U67" s="126">
        <f>COUNTIF(사출계획!$O$62:$P$87,표4[[#This Row],[제품명]])</f>
        <v>0</v>
      </c>
      <c r="V67" s="126">
        <f>COUNTIF(사출계획!$O$88:$P$110,표4[[#This Row],[제품명]])</f>
        <v>0</v>
      </c>
      <c r="W67" s="34">
        <f>COUNTIF(사출계획!$Q$62:$R$110,표4[[#This Row],[제품명]])</f>
        <v>0</v>
      </c>
      <c r="X67" s="126">
        <f>COUNTIF(사출계획!$Q$62:$R$87,표4[[#This Row],[제품명]])</f>
        <v>0</v>
      </c>
      <c r="Y67" s="126">
        <f>COUNTIF(사출계획!$Q$88:$R$110,표4[[#This Row],[제품명]])</f>
        <v>0</v>
      </c>
      <c r="Z67" s="34">
        <f>COUNTIF(사출계획!$S$62:$T$110,표4[[#This Row],[제품명]])</f>
        <v>0</v>
      </c>
      <c r="AA67" s="126"/>
      <c r="AB67" s="126"/>
      <c r="AC67" s="217" t="s">
        <v>1035</v>
      </c>
      <c r="AD67" s="54">
        <f>SUMIF(표4[잉크명],표5[[#This Row],[잉크]],표4[월])</f>
        <v>2</v>
      </c>
      <c r="AE67" s="126">
        <f>SUMIF(표4[잉크명],표5[[#This Row],[잉크]],표4[월-3층])</f>
        <v>2</v>
      </c>
      <c r="AF67" s="126">
        <f>SUMIF(표4[잉크명],표5[[#This Row],[잉크]],표4[월-1층])</f>
        <v>0</v>
      </c>
      <c r="AG67" s="54">
        <f>SUMIF(표4[잉크명],표5[[#This Row],[잉크]],표4[화])</f>
        <v>0</v>
      </c>
      <c r="AH67" s="126">
        <f>SUMIF(표4[잉크명],표5[[#This Row],[잉크]],표4[화-3층])</f>
        <v>0</v>
      </c>
      <c r="AI67" s="126">
        <f>SUMIF(표4[잉크명],표5[[#This Row],[잉크]],표4[화-1층])</f>
        <v>0</v>
      </c>
      <c r="AJ67" s="54">
        <f>SUMIF(표4[잉크명],표5[[#This Row],[잉크]],표4[수])</f>
        <v>0</v>
      </c>
      <c r="AK67" s="126">
        <f>SUMIF(표4[잉크명],표5[[#This Row],[잉크]],표4[수-3층])</f>
        <v>0</v>
      </c>
      <c r="AL67" s="126">
        <f>SUMIF(표4[잉크명],표5[[#This Row],[잉크]],표4[수-1층])</f>
        <v>0</v>
      </c>
      <c r="AM67" s="54">
        <f>SUMIF(표4[잉크명],표5[[#This Row],[잉크]],표4[목])</f>
        <v>0</v>
      </c>
      <c r="AN67" s="126">
        <f>SUMIF(표4[잉크명],표5[[#This Row],[잉크]],표4[목-3층])</f>
        <v>0</v>
      </c>
      <c r="AO67" s="126">
        <f>SUMIF(표4[잉크명],표5[[#This Row],[잉크]],표4[목-1층])</f>
        <v>0</v>
      </c>
      <c r="AP67" s="54">
        <f>SUMIF(표4[잉크명],표5[[#This Row],[잉크]],표4[금])</f>
        <v>0</v>
      </c>
      <c r="AQ67" s="126">
        <f>SUMIF(표4[잉크명],표5[[#This Row],[잉크]],표4[금-3층])</f>
        <v>0</v>
      </c>
      <c r="AR67" s="126">
        <f>SUMIF(표4[잉크명],표5[[#This Row],[잉크]],표4[금-1층])</f>
        <v>0</v>
      </c>
      <c r="AS67" s="54">
        <f>SUMIF(표4[잉크명],표5[[#This Row],[잉크]],표4[토])</f>
        <v>0</v>
      </c>
      <c r="AT67" s="126">
        <f>SUMIF(표4[잉크명],표5[[#This Row],[잉크]],표4[토-3층])</f>
        <v>0</v>
      </c>
      <c r="AU67" s="126">
        <f>SUMIF(표4[잉크명],표5[[#This Row],[잉크]],표4[토-1층])</f>
        <v>0</v>
      </c>
      <c r="AV67" s="54">
        <f>SUMIF(표4[잉크명],표5[[#This Row],[잉크]],표4[일])</f>
        <v>0</v>
      </c>
      <c r="AW67" s="126">
        <f>SUMIF(표4[잉크명],표5[[#This Row],[잉크]],표4[일-3층])</f>
        <v>0</v>
      </c>
      <c r="AX67" s="126">
        <f>SUMIF(표4[잉크명],표5[[#This Row],[잉크]],표4[일-1층])</f>
        <v>0</v>
      </c>
      <c r="AY67" s="54">
        <f>SUMIF(표4[잉크명],표5[[#This Row],[잉크]],표4[차주 월])</f>
        <v>0</v>
      </c>
      <c r="AZ67" s="54">
        <f>SUM(표5[[#This Row],[월]:[차주 월]])</f>
        <v>4</v>
      </c>
    </row>
    <row r="68" spans="2:52" x14ac:dyDescent="0.3">
      <c r="B68" s="56" t="s">
        <v>243</v>
      </c>
      <c r="C68" s="56"/>
      <c r="D68" s="56" t="s">
        <v>306</v>
      </c>
      <c r="E68" s="34">
        <f>COUNTIF(사출계획!$E$62:$F$110,표4[[#This Row],[제품명]])</f>
        <v>0</v>
      </c>
      <c r="F68" s="126">
        <f>COUNTIF(사출계획!$E$62:$F$87,표4[[#This Row],[제품명]])</f>
        <v>0</v>
      </c>
      <c r="G68" s="126">
        <f>COUNTIF(사출계획!$E$88:$F$110,표4[[#This Row],[제품명]])</f>
        <v>0</v>
      </c>
      <c r="H68" s="34">
        <f>COUNTIF(사출계획!$G$62:$H$110,표4[[#This Row],[제품명]])</f>
        <v>0</v>
      </c>
      <c r="I68" s="122">
        <f>COUNTIF(사출계획!$G$62:$H$87,표4[[#This Row],[제품명]])</f>
        <v>0</v>
      </c>
      <c r="J68" s="122">
        <f>COUNTIF(사출계획!$G$88:$H$110,표4[[#This Row],[제품명]])</f>
        <v>0</v>
      </c>
      <c r="K68" s="34">
        <f>COUNTIF(사출계획!$I$62:$J$110,표4[[#This Row],[제품명]])</f>
        <v>0</v>
      </c>
      <c r="L68" s="126">
        <f>COUNTIF(사출계획!$I$62:$J$87,표4[[#This Row],[제품명]])</f>
        <v>0</v>
      </c>
      <c r="M68" s="126">
        <f>COUNTIF(사출계획!$I$88:$J$110,표4[[#This Row],[제품명]])</f>
        <v>0</v>
      </c>
      <c r="N68" s="34">
        <f>COUNTIF(사출계획!$K$62:$L$110,표4[[#This Row],[제품명]])</f>
        <v>0</v>
      </c>
      <c r="O68" s="126">
        <f>COUNTIF(사출계획!$K$62:$L$87,표4[[#This Row],[제품명]])</f>
        <v>0</v>
      </c>
      <c r="P68" s="126">
        <f>COUNTIF(사출계획!$K$88:$L$110,표4[[#This Row],[제품명]])</f>
        <v>0</v>
      </c>
      <c r="Q68" s="34">
        <f>COUNTIF(사출계획!$M$62:$N$110,표4[[#This Row],[제품명]])</f>
        <v>0</v>
      </c>
      <c r="R68" s="126">
        <f>COUNTIF(사출계획!$M$62:$N$87,표4[[#This Row],[제품명]])</f>
        <v>0</v>
      </c>
      <c r="S68" s="126">
        <f>COUNTIF(사출계획!$M$88:$N$110,표4[[#This Row],[제품명]])</f>
        <v>0</v>
      </c>
      <c r="T68" s="34">
        <f>COUNTIF(사출계획!$O$62:$P$110,표4[[#This Row],[제품명]])</f>
        <v>0</v>
      </c>
      <c r="U68" s="126">
        <f>COUNTIF(사출계획!$O$62:$P$87,표4[[#This Row],[제품명]])</f>
        <v>0</v>
      </c>
      <c r="V68" s="126">
        <f>COUNTIF(사출계획!$O$88:$P$110,표4[[#This Row],[제품명]])</f>
        <v>0</v>
      </c>
      <c r="W68" s="34">
        <f>COUNTIF(사출계획!$Q$62:$R$110,표4[[#This Row],[제품명]])</f>
        <v>0</v>
      </c>
      <c r="X68" s="126">
        <f>COUNTIF(사출계획!$Q$62:$R$87,표4[[#This Row],[제품명]])</f>
        <v>0</v>
      </c>
      <c r="Y68" s="126">
        <f>COUNTIF(사출계획!$Q$88:$R$110,표4[[#This Row],[제품명]])</f>
        <v>0</v>
      </c>
      <c r="Z68" s="34">
        <f>COUNTIF(사출계획!$S$62:$T$110,표4[[#This Row],[제품명]])</f>
        <v>0</v>
      </c>
      <c r="AA68" s="126"/>
      <c r="AB68" s="126"/>
      <c r="AC68" s="217" t="s">
        <v>537</v>
      </c>
      <c r="AD68" s="54">
        <f>SUMIF(표4[잉크명],표5[[#This Row],[잉크]],표4[월])</f>
        <v>0</v>
      </c>
      <c r="AE68" s="126">
        <f>SUMIF(표4[잉크명],표5[[#This Row],[잉크]],표4[월-3층])</f>
        <v>0</v>
      </c>
      <c r="AF68" s="126">
        <f>SUMIF(표4[잉크명],표5[[#This Row],[잉크]],표4[월-1층])</f>
        <v>0</v>
      </c>
      <c r="AG68" s="54">
        <f>SUMIF(표4[잉크명],표5[[#This Row],[잉크]],표4[화])</f>
        <v>0</v>
      </c>
      <c r="AH68" s="126">
        <f>SUMIF(표4[잉크명],표5[[#This Row],[잉크]],표4[화-3층])</f>
        <v>0</v>
      </c>
      <c r="AI68" s="126">
        <f>SUMIF(표4[잉크명],표5[[#This Row],[잉크]],표4[화-1층])</f>
        <v>0</v>
      </c>
      <c r="AJ68" s="54">
        <f>SUMIF(표4[잉크명],표5[[#This Row],[잉크]],표4[수])</f>
        <v>0</v>
      </c>
      <c r="AK68" s="126">
        <f>SUMIF(표4[잉크명],표5[[#This Row],[잉크]],표4[수-3층])</f>
        <v>0</v>
      </c>
      <c r="AL68" s="126">
        <f>SUMIF(표4[잉크명],표5[[#This Row],[잉크]],표4[수-1층])</f>
        <v>0</v>
      </c>
      <c r="AM68" s="54">
        <f>SUMIF(표4[잉크명],표5[[#This Row],[잉크]],표4[목])</f>
        <v>0</v>
      </c>
      <c r="AN68" s="126">
        <f>SUMIF(표4[잉크명],표5[[#This Row],[잉크]],표4[목-3층])</f>
        <v>0</v>
      </c>
      <c r="AO68" s="126">
        <f>SUMIF(표4[잉크명],표5[[#This Row],[잉크]],표4[목-1층])</f>
        <v>0</v>
      </c>
      <c r="AP68" s="54">
        <f>SUMIF(표4[잉크명],표5[[#This Row],[잉크]],표4[금])</f>
        <v>0</v>
      </c>
      <c r="AQ68" s="126">
        <f>SUMIF(표4[잉크명],표5[[#This Row],[잉크]],표4[금-3층])</f>
        <v>0</v>
      </c>
      <c r="AR68" s="126">
        <f>SUMIF(표4[잉크명],표5[[#This Row],[잉크]],표4[금-1층])</f>
        <v>0</v>
      </c>
      <c r="AS68" s="54">
        <f>SUMIF(표4[잉크명],표5[[#This Row],[잉크]],표4[토])</f>
        <v>0</v>
      </c>
      <c r="AT68" s="126">
        <f>SUMIF(표4[잉크명],표5[[#This Row],[잉크]],표4[토-3층])</f>
        <v>0</v>
      </c>
      <c r="AU68" s="126">
        <f>SUMIF(표4[잉크명],표5[[#This Row],[잉크]],표4[토-1층])</f>
        <v>0</v>
      </c>
      <c r="AV68" s="54">
        <f>SUMIF(표4[잉크명],표5[[#This Row],[잉크]],표4[일])</f>
        <v>0</v>
      </c>
      <c r="AW68" s="126">
        <f>SUMIF(표4[잉크명],표5[[#This Row],[잉크]],표4[일-3층])</f>
        <v>0</v>
      </c>
      <c r="AX68" s="126">
        <f>SUMIF(표4[잉크명],표5[[#This Row],[잉크]],표4[일-1층])</f>
        <v>0</v>
      </c>
      <c r="AY68" s="54">
        <f>SUMIF(표4[잉크명],표5[[#This Row],[잉크]],표4[차주 월])</f>
        <v>0</v>
      </c>
      <c r="AZ68" s="54">
        <f>SUM(표5[[#This Row],[월]:[차주 월]])</f>
        <v>0</v>
      </c>
    </row>
    <row r="69" spans="2:52" x14ac:dyDescent="0.3">
      <c r="B69" s="56" t="s">
        <v>243</v>
      </c>
      <c r="C69" s="56"/>
      <c r="D69" s="56" t="s">
        <v>307</v>
      </c>
      <c r="E69" s="34">
        <f>COUNTIF(사출계획!$E$62:$F$110,표4[[#This Row],[제품명]])</f>
        <v>0</v>
      </c>
      <c r="F69" s="126">
        <f>COUNTIF(사출계획!$E$62:$F$87,표4[[#This Row],[제품명]])</f>
        <v>0</v>
      </c>
      <c r="G69" s="126">
        <f>COUNTIF(사출계획!$E$88:$F$110,표4[[#This Row],[제품명]])</f>
        <v>0</v>
      </c>
      <c r="H69" s="34">
        <f>COUNTIF(사출계획!$G$62:$H$110,표4[[#This Row],[제품명]])</f>
        <v>0</v>
      </c>
      <c r="I69" s="122">
        <f>COUNTIF(사출계획!$G$62:$H$87,표4[[#This Row],[제품명]])</f>
        <v>0</v>
      </c>
      <c r="J69" s="122">
        <f>COUNTIF(사출계획!$G$88:$H$110,표4[[#This Row],[제품명]])</f>
        <v>0</v>
      </c>
      <c r="K69" s="34">
        <f>COUNTIF(사출계획!$I$62:$J$110,표4[[#This Row],[제품명]])</f>
        <v>0</v>
      </c>
      <c r="L69" s="126">
        <f>COUNTIF(사출계획!$I$62:$J$87,표4[[#This Row],[제품명]])</f>
        <v>0</v>
      </c>
      <c r="M69" s="126">
        <f>COUNTIF(사출계획!$I$88:$J$110,표4[[#This Row],[제품명]])</f>
        <v>0</v>
      </c>
      <c r="N69" s="34">
        <f>COUNTIF(사출계획!$K$62:$L$110,표4[[#This Row],[제품명]])</f>
        <v>0</v>
      </c>
      <c r="O69" s="126">
        <f>COUNTIF(사출계획!$K$62:$L$87,표4[[#This Row],[제품명]])</f>
        <v>0</v>
      </c>
      <c r="P69" s="126">
        <f>COUNTIF(사출계획!$K$88:$L$110,표4[[#This Row],[제품명]])</f>
        <v>0</v>
      </c>
      <c r="Q69" s="34">
        <f>COUNTIF(사출계획!$M$62:$N$110,표4[[#This Row],[제품명]])</f>
        <v>0</v>
      </c>
      <c r="R69" s="126">
        <f>COUNTIF(사출계획!$M$62:$N$87,표4[[#This Row],[제품명]])</f>
        <v>0</v>
      </c>
      <c r="S69" s="126">
        <f>COUNTIF(사출계획!$M$88:$N$110,표4[[#This Row],[제품명]])</f>
        <v>0</v>
      </c>
      <c r="T69" s="34">
        <f>COUNTIF(사출계획!$O$62:$P$110,표4[[#This Row],[제품명]])</f>
        <v>0</v>
      </c>
      <c r="U69" s="126">
        <f>COUNTIF(사출계획!$O$62:$P$87,표4[[#This Row],[제품명]])</f>
        <v>0</v>
      </c>
      <c r="V69" s="126">
        <f>COUNTIF(사출계획!$O$88:$P$110,표4[[#This Row],[제품명]])</f>
        <v>0</v>
      </c>
      <c r="W69" s="34">
        <f>COUNTIF(사출계획!$Q$62:$R$110,표4[[#This Row],[제품명]])</f>
        <v>0</v>
      </c>
      <c r="X69" s="126">
        <f>COUNTIF(사출계획!$Q$62:$R$87,표4[[#This Row],[제품명]])</f>
        <v>0</v>
      </c>
      <c r="Y69" s="126">
        <f>COUNTIF(사출계획!$Q$88:$R$110,표4[[#This Row],[제품명]])</f>
        <v>0</v>
      </c>
      <c r="Z69" s="34">
        <f>COUNTIF(사출계획!$S$62:$T$110,표4[[#This Row],[제품명]])</f>
        <v>0</v>
      </c>
      <c r="AA69" s="126"/>
      <c r="AB69" s="126"/>
      <c r="AC69" s="33" t="s">
        <v>1326</v>
      </c>
      <c r="AD69" s="54">
        <f>SUMIF(표4[잉크명],표5[[#This Row],[잉크]],표4[월])</f>
        <v>0</v>
      </c>
      <c r="AE69" s="126">
        <f>SUMIF(표4[잉크명],표5[[#This Row],[잉크]],표4[월-3층])</f>
        <v>0</v>
      </c>
      <c r="AF69" s="126">
        <f>SUMIF(표4[잉크명],표5[[#This Row],[잉크]],표4[월-1층])</f>
        <v>0</v>
      </c>
      <c r="AG69" s="54">
        <f>SUMIF(표4[잉크명],표5[[#This Row],[잉크]],표4[화])</f>
        <v>0</v>
      </c>
      <c r="AH69" s="126">
        <f>SUMIF(표4[잉크명],표5[[#This Row],[잉크]],표4[화-3층])</f>
        <v>0</v>
      </c>
      <c r="AI69" s="126">
        <f>SUMIF(표4[잉크명],표5[[#This Row],[잉크]],표4[화-1층])</f>
        <v>0</v>
      </c>
      <c r="AJ69" s="54">
        <f>SUMIF(표4[잉크명],표5[[#This Row],[잉크]],표4[수])</f>
        <v>0</v>
      </c>
      <c r="AK69" s="126">
        <f>SUMIF(표4[잉크명],표5[[#This Row],[잉크]],표4[수-3층])</f>
        <v>0</v>
      </c>
      <c r="AL69" s="126">
        <f>SUMIF(표4[잉크명],표5[[#This Row],[잉크]],표4[수-1층])</f>
        <v>0</v>
      </c>
      <c r="AM69" s="34">
        <f>SUMIF(표4[잉크명],표5[[#This Row],[잉크]],표4[목])</f>
        <v>0</v>
      </c>
      <c r="AN69" s="126">
        <f>SUMIF(표4[잉크명],표5[[#This Row],[잉크]],표4[목-3층])</f>
        <v>0</v>
      </c>
      <c r="AO69" s="126">
        <f>SUMIF(표4[잉크명],표5[[#This Row],[잉크]],표4[목-1층])</f>
        <v>0</v>
      </c>
      <c r="AP69" s="34">
        <f>SUMIF(표4[잉크명],표5[[#This Row],[잉크]],표4[금])</f>
        <v>0</v>
      </c>
      <c r="AQ69" s="126">
        <f>SUMIF(표4[잉크명],표5[[#This Row],[잉크]],표4[금-3층])</f>
        <v>0</v>
      </c>
      <c r="AR69" s="126">
        <f>SUMIF(표4[잉크명],표5[[#This Row],[잉크]],표4[금-1층])</f>
        <v>0</v>
      </c>
      <c r="AS69" s="34">
        <f>SUMIF(표4[잉크명],표5[[#This Row],[잉크]],표4[토])</f>
        <v>0</v>
      </c>
      <c r="AT69" s="126">
        <f>SUMIF(표4[잉크명],표5[[#This Row],[잉크]],표4[토-3층])</f>
        <v>0</v>
      </c>
      <c r="AU69" s="126">
        <f>SUMIF(표4[잉크명],표5[[#This Row],[잉크]],표4[토-1층])</f>
        <v>0</v>
      </c>
      <c r="AV69" s="34">
        <f>SUMIF(표4[잉크명],표5[[#This Row],[잉크]],표4[일])</f>
        <v>0</v>
      </c>
      <c r="AW69" s="126">
        <f>SUMIF(표4[잉크명],표5[[#This Row],[잉크]],표4[일-3층])</f>
        <v>0</v>
      </c>
      <c r="AX69" s="126">
        <f>SUMIF(표4[잉크명],표5[[#This Row],[잉크]],표4[일-1층])</f>
        <v>0</v>
      </c>
      <c r="AY69" s="34">
        <f>SUMIF(표4[잉크명],표5[[#This Row],[잉크]],표4[차주 월])</f>
        <v>0</v>
      </c>
      <c r="AZ69" s="34">
        <f>SUM(표5[[#This Row],[월]:[차주 월]])</f>
        <v>0</v>
      </c>
    </row>
    <row r="70" spans="2:52" x14ac:dyDescent="0.3">
      <c r="B70" s="56" t="s">
        <v>244</v>
      </c>
      <c r="C70" s="56"/>
      <c r="D70" s="56" t="s">
        <v>4439</v>
      </c>
      <c r="E70" s="34">
        <f>COUNTIF(사출계획!$E$62:$F$110,표4[[#This Row],[제품명]])</f>
        <v>0</v>
      </c>
      <c r="F70" s="126">
        <f>COUNTIF(사출계획!$E$62:$F$87,표4[[#This Row],[제품명]])</f>
        <v>0</v>
      </c>
      <c r="G70" s="126">
        <f>COUNTIF(사출계획!$E$88:$F$110,표4[[#This Row],[제품명]])</f>
        <v>0</v>
      </c>
      <c r="H70" s="34">
        <f>COUNTIF(사출계획!$G$62:$H$110,표4[[#This Row],[제품명]])</f>
        <v>0</v>
      </c>
      <c r="I70" s="122">
        <f>COUNTIF(사출계획!$G$62:$H$87,표4[[#This Row],[제품명]])</f>
        <v>0</v>
      </c>
      <c r="J70" s="122">
        <f>COUNTIF(사출계획!$G$88:$H$110,표4[[#This Row],[제품명]])</f>
        <v>0</v>
      </c>
      <c r="K70" s="34">
        <f>COUNTIF(사출계획!$I$62:$J$110,표4[[#This Row],[제품명]])</f>
        <v>0</v>
      </c>
      <c r="L70" s="126">
        <f>COUNTIF(사출계획!$I$62:$J$87,표4[[#This Row],[제품명]])</f>
        <v>0</v>
      </c>
      <c r="M70" s="126">
        <f>COUNTIF(사출계획!$I$88:$J$110,표4[[#This Row],[제품명]])</f>
        <v>0</v>
      </c>
      <c r="N70" s="34">
        <f>COUNTIF(사출계획!$K$62:$L$110,표4[[#This Row],[제품명]])</f>
        <v>0</v>
      </c>
      <c r="O70" s="126">
        <f>COUNTIF(사출계획!$K$62:$L$87,표4[[#This Row],[제품명]])</f>
        <v>0</v>
      </c>
      <c r="P70" s="126">
        <f>COUNTIF(사출계획!$K$88:$L$110,표4[[#This Row],[제품명]])</f>
        <v>0</v>
      </c>
      <c r="Q70" s="34">
        <f>COUNTIF(사출계획!$M$62:$N$110,표4[[#This Row],[제품명]])</f>
        <v>0</v>
      </c>
      <c r="R70" s="126">
        <f>COUNTIF(사출계획!$M$62:$N$87,표4[[#This Row],[제품명]])</f>
        <v>0</v>
      </c>
      <c r="S70" s="126">
        <f>COUNTIF(사출계획!$M$88:$N$110,표4[[#This Row],[제품명]])</f>
        <v>0</v>
      </c>
      <c r="T70" s="34">
        <f>COUNTIF(사출계획!$O$62:$P$110,표4[[#This Row],[제품명]])</f>
        <v>0</v>
      </c>
      <c r="U70" s="126">
        <f>COUNTIF(사출계획!$O$62:$P$87,표4[[#This Row],[제품명]])</f>
        <v>0</v>
      </c>
      <c r="V70" s="126">
        <f>COUNTIF(사출계획!$O$88:$P$110,표4[[#This Row],[제품명]])</f>
        <v>0</v>
      </c>
      <c r="W70" s="34">
        <f>COUNTIF(사출계획!$Q$62:$R$110,표4[[#This Row],[제품명]])</f>
        <v>0</v>
      </c>
      <c r="X70" s="126">
        <f>COUNTIF(사출계획!$Q$62:$R$87,표4[[#This Row],[제품명]])</f>
        <v>0</v>
      </c>
      <c r="Y70" s="126">
        <f>COUNTIF(사출계획!$Q$88:$R$110,표4[[#This Row],[제품명]])</f>
        <v>0</v>
      </c>
      <c r="Z70" s="34">
        <f>COUNTIF(사출계획!$S$62:$T$110,표4[[#This Row],[제품명]])</f>
        <v>0</v>
      </c>
      <c r="AA70" s="126"/>
      <c r="AB70" s="126"/>
      <c r="AC70" s="217" t="s">
        <v>1464</v>
      </c>
      <c r="AD70" s="54">
        <f>SUMIF(표4[잉크명],표5[[#This Row],[잉크]],표4[월])</f>
        <v>0</v>
      </c>
      <c r="AE70" s="126">
        <f>SUMIF(표4[잉크명],표5[[#This Row],[잉크]],표4[월-3층])</f>
        <v>0</v>
      </c>
      <c r="AF70" s="126">
        <f>SUMIF(표4[잉크명],표5[[#This Row],[잉크]],표4[월-1층])</f>
        <v>0</v>
      </c>
      <c r="AG70" s="54">
        <f>SUMIF(표4[잉크명],표5[[#This Row],[잉크]],표4[화])</f>
        <v>0</v>
      </c>
      <c r="AH70" s="126">
        <f>SUMIF(표4[잉크명],표5[[#This Row],[잉크]],표4[화-3층])</f>
        <v>0</v>
      </c>
      <c r="AI70" s="126">
        <f>SUMIF(표4[잉크명],표5[[#This Row],[잉크]],표4[화-1층])</f>
        <v>0</v>
      </c>
      <c r="AJ70" s="54">
        <f>SUMIF(표4[잉크명],표5[[#This Row],[잉크]],표4[수])</f>
        <v>0</v>
      </c>
      <c r="AK70" s="126">
        <f>SUMIF(표4[잉크명],표5[[#This Row],[잉크]],표4[수-3층])</f>
        <v>0</v>
      </c>
      <c r="AL70" s="126">
        <f>SUMIF(표4[잉크명],표5[[#This Row],[잉크]],표4[수-1층])</f>
        <v>0</v>
      </c>
      <c r="AM70" s="54">
        <f>SUMIF(표4[잉크명],표5[[#This Row],[잉크]],표4[목])</f>
        <v>0</v>
      </c>
      <c r="AN70" s="126">
        <f>SUMIF(표4[잉크명],표5[[#This Row],[잉크]],표4[목-3층])</f>
        <v>0</v>
      </c>
      <c r="AO70" s="126">
        <f>SUMIF(표4[잉크명],표5[[#This Row],[잉크]],표4[목-1층])</f>
        <v>0</v>
      </c>
      <c r="AP70" s="54">
        <f>SUMIF(표4[잉크명],표5[[#This Row],[잉크]],표4[금])</f>
        <v>0</v>
      </c>
      <c r="AQ70" s="126">
        <f>SUMIF(표4[잉크명],표5[[#This Row],[잉크]],표4[금-3층])</f>
        <v>0</v>
      </c>
      <c r="AR70" s="126">
        <f>SUMIF(표4[잉크명],표5[[#This Row],[잉크]],표4[금-1층])</f>
        <v>0</v>
      </c>
      <c r="AS70" s="54">
        <f>SUMIF(표4[잉크명],표5[[#This Row],[잉크]],표4[토])</f>
        <v>0</v>
      </c>
      <c r="AT70" s="126">
        <f>SUMIF(표4[잉크명],표5[[#This Row],[잉크]],표4[토-3층])</f>
        <v>0</v>
      </c>
      <c r="AU70" s="126">
        <f>SUMIF(표4[잉크명],표5[[#This Row],[잉크]],표4[토-1층])</f>
        <v>0</v>
      </c>
      <c r="AV70" s="54">
        <f>SUMIF(표4[잉크명],표5[[#This Row],[잉크]],표4[일])</f>
        <v>0</v>
      </c>
      <c r="AW70" s="126">
        <f>SUMIF(표4[잉크명],표5[[#This Row],[잉크]],표4[일-3층])</f>
        <v>0</v>
      </c>
      <c r="AX70" s="126">
        <f>SUMIF(표4[잉크명],표5[[#This Row],[잉크]],표4[일-1층])</f>
        <v>0</v>
      </c>
      <c r="AY70" s="54">
        <f>SUMIF(표4[잉크명],표5[[#This Row],[잉크]],표4[차주 월])</f>
        <v>0</v>
      </c>
      <c r="AZ70" s="54">
        <f>SUM(표5[[#This Row],[월]:[차주 월]])</f>
        <v>0</v>
      </c>
    </row>
    <row r="71" spans="2:52" x14ac:dyDescent="0.3">
      <c r="B71" s="56" t="s">
        <v>244</v>
      </c>
      <c r="C71" s="56"/>
      <c r="D71" s="56" t="s">
        <v>308</v>
      </c>
      <c r="E71" s="34">
        <f>COUNTIF(사출계획!$E$62:$F$110,표4[[#This Row],[제품명]])</f>
        <v>0</v>
      </c>
      <c r="F71" s="126">
        <f>COUNTIF(사출계획!$E$62:$F$87,표4[[#This Row],[제품명]])</f>
        <v>0</v>
      </c>
      <c r="G71" s="126">
        <f>COUNTIF(사출계획!$E$88:$F$110,표4[[#This Row],[제품명]])</f>
        <v>0</v>
      </c>
      <c r="H71" s="34">
        <f>COUNTIF(사출계획!$G$62:$H$110,표4[[#This Row],[제품명]])</f>
        <v>0</v>
      </c>
      <c r="I71" s="122">
        <f>COUNTIF(사출계획!$G$62:$H$87,표4[[#This Row],[제품명]])</f>
        <v>0</v>
      </c>
      <c r="J71" s="122">
        <f>COUNTIF(사출계획!$G$88:$H$110,표4[[#This Row],[제품명]])</f>
        <v>0</v>
      </c>
      <c r="K71" s="34">
        <f>COUNTIF(사출계획!$I$62:$J$110,표4[[#This Row],[제품명]])</f>
        <v>0</v>
      </c>
      <c r="L71" s="126">
        <f>COUNTIF(사출계획!$I$62:$J$87,표4[[#This Row],[제품명]])</f>
        <v>0</v>
      </c>
      <c r="M71" s="126">
        <f>COUNTIF(사출계획!$I$88:$J$110,표4[[#This Row],[제품명]])</f>
        <v>0</v>
      </c>
      <c r="N71" s="34">
        <f>COUNTIF(사출계획!$K$62:$L$110,표4[[#This Row],[제품명]])</f>
        <v>0</v>
      </c>
      <c r="O71" s="126">
        <f>COUNTIF(사출계획!$K$62:$L$87,표4[[#This Row],[제품명]])</f>
        <v>0</v>
      </c>
      <c r="P71" s="126">
        <f>COUNTIF(사출계획!$K$88:$L$110,표4[[#This Row],[제품명]])</f>
        <v>0</v>
      </c>
      <c r="Q71" s="34">
        <f>COUNTIF(사출계획!$M$62:$N$110,표4[[#This Row],[제품명]])</f>
        <v>0</v>
      </c>
      <c r="R71" s="126">
        <f>COUNTIF(사출계획!$M$62:$N$87,표4[[#This Row],[제품명]])</f>
        <v>0</v>
      </c>
      <c r="S71" s="126">
        <f>COUNTIF(사출계획!$M$88:$N$110,표4[[#This Row],[제품명]])</f>
        <v>0</v>
      </c>
      <c r="T71" s="34">
        <f>COUNTIF(사출계획!$O$62:$P$110,표4[[#This Row],[제품명]])</f>
        <v>0</v>
      </c>
      <c r="U71" s="126">
        <f>COUNTIF(사출계획!$O$62:$P$87,표4[[#This Row],[제품명]])</f>
        <v>0</v>
      </c>
      <c r="V71" s="126">
        <f>COUNTIF(사출계획!$O$88:$P$110,표4[[#This Row],[제품명]])</f>
        <v>0</v>
      </c>
      <c r="W71" s="34">
        <f>COUNTIF(사출계획!$Q$62:$R$110,표4[[#This Row],[제품명]])</f>
        <v>0</v>
      </c>
      <c r="X71" s="126">
        <f>COUNTIF(사출계획!$Q$62:$R$87,표4[[#This Row],[제품명]])</f>
        <v>0</v>
      </c>
      <c r="Y71" s="126">
        <f>COUNTIF(사출계획!$Q$88:$R$110,표4[[#This Row],[제품명]])</f>
        <v>0</v>
      </c>
      <c r="Z71" s="34">
        <f>COUNTIF(사출계획!$S$62:$T$110,표4[[#This Row],[제품명]])</f>
        <v>0</v>
      </c>
      <c r="AA71" s="126"/>
      <c r="AB71" s="126"/>
      <c r="AC71" s="217" t="s">
        <v>395</v>
      </c>
      <c r="AD71" s="54">
        <f>SUMIF(표4[잉크명],표5[[#This Row],[잉크]],표4[월])</f>
        <v>0</v>
      </c>
      <c r="AE71" s="126">
        <f>SUMIF(표4[잉크명],표5[[#This Row],[잉크]],표4[월-3층])</f>
        <v>0</v>
      </c>
      <c r="AF71" s="126">
        <f>SUMIF(표4[잉크명],표5[[#This Row],[잉크]],표4[월-1층])</f>
        <v>0</v>
      </c>
      <c r="AG71" s="54">
        <f>SUMIF(표4[잉크명],표5[[#This Row],[잉크]],표4[화])</f>
        <v>0</v>
      </c>
      <c r="AH71" s="126">
        <f>SUMIF(표4[잉크명],표5[[#This Row],[잉크]],표4[화-3층])</f>
        <v>0</v>
      </c>
      <c r="AI71" s="126">
        <f>SUMIF(표4[잉크명],표5[[#This Row],[잉크]],표4[화-1층])</f>
        <v>0</v>
      </c>
      <c r="AJ71" s="54">
        <f>SUMIF(표4[잉크명],표5[[#This Row],[잉크]],표4[수])</f>
        <v>0</v>
      </c>
      <c r="AK71" s="126">
        <f>SUMIF(표4[잉크명],표5[[#This Row],[잉크]],표4[수-3층])</f>
        <v>0</v>
      </c>
      <c r="AL71" s="126">
        <f>SUMIF(표4[잉크명],표5[[#This Row],[잉크]],표4[수-1층])</f>
        <v>0</v>
      </c>
      <c r="AM71" s="54">
        <f>SUMIF(표4[잉크명],표5[[#This Row],[잉크]],표4[목])</f>
        <v>0</v>
      </c>
      <c r="AN71" s="126">
        <f>SUMIF(표4[잉크명],표5[[#This Row],[잉크]],표4[목-3층])</f>
        <v>0</v>
      </c>
      <c r="AO71" s="126">
        <f>SUMIF(표4[잉크명],표5[[#This Row],[잉크]],표4[목-1층])</f>
        <v>0</v>
      </c>
      <c r="AP71" s="54">
        <f>SUMIF(표4[잉크명],표5[[#This Row],[잉크]],표4[금])</f>
        <v>0</v>
      </c>
      <c r="AQ71" s="126">
        <f>SUMIF(표4[잉크명],표5[[#This Row],[잉크]],표4[금-3층])</f>
        <v>0</v>
      </c>
      <c r="AR71" s="126">
        <f>SUMIF(표4[잉크명],표5[[#This Row],[잉크]],표4[금-1층])</f>
        <v>0</v>
      </c>
      <c r="AS71" s="54">
        <f>SUMIF(표4[잉크명],표5[[#This Row],[잉크]],표4[토])</f>
        <v>0</v>
      </c>
      <c r="AT71" s="126">
        <f>SUMIF(표4[잉크명],표5[[#This Row],[잉크]],표4[토-3층])</f>
        <v>0</v>
      </c>
      <c r="AU71" s="126">
        <f>SUMIF(표4[잉크명],표5[[#This Row],[잉크]],표4[토-1층])</f>
        <v>0</v>
      </c>
      <c r="AV71" s="54">
        <f>SUMIF(표4[잉크명],표5[[#This Row],[잉크]],표4[일])</f>
        <v>0</v>
      </c>
      <c r="AW71" s="126">
        <f>SUMIF(표4[잉크명],표5[[#This Row],[잉크]],표4[일-3층])</f>
        <v>0</v>
      </c>
      <c r="AX71" s="126">
        <f>SUMIF(표4[잉크명],표5[[#This Row],[잉크]],표4[일-1층])</f>
        <v>0</v>
      </c>
      <c r="AY71" s="54">
        <f>SUMIF(표4[잉크명],표5[[#This Row],[잉크]],표4[차주 월])</f>
        <v>0</v>
      </c>
      <c r="AZ71" s="54">
        <f>SUM(표5[[#This Row],[월]:[차주 월]])</f>
        <v>0</v>
      </c>
    </row>
    <row r="72" spans="2:52" x14ac:dyDescent="0.3">
      <c r="B72" s="56" t="s">
        <v>4036</v>
      </c>
      <c r="C72" s="56"/>
      <c r="D72" s="56" t="s">
        <v>309</v>
      </c>
      <c r="E72" s="34">
        <f>COUNTIF(사출계획!$E$62:$F$110,표4[[#This Row],[제품명]])</f>
        <v>0</v>
      </c>
      <c r="F72" s="126">
        <f>COUNTIF(사출계획!$E$62:$F$87,표4[[#This Row],[제품명]])</f>
        <v>0</v>
      </c>
      <c r="G72" s="126">
        <f>COUNTIF(사출계획!$E$88:$F$110,표4[[#This Row],[제품명]])</f>
        <v>0</v>
      </c>
      <c r="H72" s="34">
        <f>COUNTIF(사출계획!$G$62:$H$110,표4[[#This Row],[제품명]])</f>
        <v>0</v>
      </c>
      <c r="I72" s="122">
        <f>COUNTIF(사출계획!$G$62:$H$87,표4[[#This Row],[제품명]])</f>
        <v>0</v>
      </c>
      <c r="J72" s="122">
        <f>COUNTIF(사출계획!$G$88:$H$110,표4[[#This Row],[제품명]])</f>
        <v>0</v>
      </c>
      <c r="K72" s="34">
        <f>COUNTIF(사출계획!$I$62:$J$110,표4[[#This Row],[제품명]])</f>
        <v>0</v>
      </c>
      <c r="L72" s="126">
        <f>COUNTIF(사출계획!$I$62:$J$87,표4[[#This Row],[제품명]])</f>
        <v>0</v>
      </c>
      <c r="M72" s="126">
        <f>COUNTIF(사출계획!$I$88:$J$110,표4[[#This Row],[제품명]])</f>
        <v>0</v>
      </c>
      <c r="N72" s="34">
        <f>COUNTIF(사출계획!$K$62:$L$110,표4[[#This Row],[제품명]])</f>
        <v>0</v>
      </c>
      <c r="O72" s="126">
        <f>COUNTIF(사출계획!$K$62:$L$87,표4[[#This Row],[제품명]])</f>
        <v>0</v>
      </c>
      <c r="P72" s="126">
        <f>COUNTIF(사출계획!$K$88:$L$110,표4[[#This Row],[제품명]])</f>
        <v>0</v>
      </c>
      <c r="Q72" s="34">
        <f>COUNTIF(사출계획!$M$62:$N$110,표4[[#This Row],[제품명]])</f>
        <v>0</v>
      </c>
      <c r="R72" s="126">
        <f>COUNTIF(사출계획!$M$62:$N$87,표4[[#This Row],[제품명]])</f>
        <v>0</v>
      </c>
      <c r="S72" s="126">
        <f>COUNTIF(사출계획!$M$88:$N$110,표4[[#This Row],[제품명]])</f>
        <v>0</v>
      </c>
      <c r="T72" s="34">
        <f>COUNTIF(사출계획!$O$62:$P$110,표4[[#This Row],[제품명]])</f>
        <v>0</v>
      </c>
      <c r="U72" s="126">
        <f>COUNTIF(사출계획!$O$62:$P$87,표4[[#This Row],[제품명]])</f>
        <v>0</v>
      </c>
      <c r="V72" s="126">
        <f>COUNTIF(사출계획!$O$88:$P$110,표4[[#This Row],[제품명]])</f>
        <v>0</v>
      </c>
      <c r="W72" s="34">
        <f>COUNTIF(사출계획!$Q$62:$R$110,표4[[#This Row],[제품명]])</f>
        <v>0</v>
      </c>
      <c r="X72" s="126">
        <f>COUNTIF(사출계획!$Q$62:$R$87,표4[[#This Row],[제품명]])</f>
        <v>0</v>
      </c>
      <c r="Y72" s="126">
        <f>COUNTIF(사출계획!$Q$88:$R$110,표4[[#This Row],[제품명]])</f>
        <v>0</v>
      </c>
      <c r="Z72" s="34">
        <f>COUNTIF(사출계획!$S$62:$T$110,표4[[#This Row],[제품명]])</f>
        <v>0</v>
      </c>
      <c r="AA72" s="126"/>
      <c r="AB72" s="126"/>
      <c r="AC72" s="217" t="s">
        <v>616</v>
      </c>
      <c r="AD72" s="54">
        <f>SUMIF(표4[잉크명],표5[[#This Row],[잉크]],표4[월])</f>
        <v>0</v>
      </c>
      <c r="AE72" s="126">
        <f>SUMIF(표4[잉크명],표5[[#This Row],[잉크]],표4[월-3층])</f>
        <v>0</v>
      </c>
      <c r="AF72" s="126">
        <f>SUMIF(표4[잉크명],표5[[#This Row],[잉크]],표4[월-1층])</f>
        <v>0</v>
      </c>
      <c r="AG72" s="54">
        <f>SUMIF(표4[잉크명],표5[[#This Row],[잉크]],표4[화])</f>
        <v>0</v>
      </c>
      <c r="AH72" s="126">
        <f>SUMIF(표4[잉크명],표5[[#This Row],[잉크]],표4[화-3층])</f>
        <v>0</v>
      </c>
      <c r="AI72" s="126">
        <f>SUMIF(표4[잉크명],표5[[#This Row],[잉크]],표4[화-1층])</f>
        <v>0</v>
      </c>
      <c r="AJ72" s="54">
        <f>SUMIF(표4[잉크명],표5[[#This Row],[잉크]],표4[수])</f>
        <v>0</v>
      </c>
      <c r="AK72" s="126">
        <f>SUMIF(표4[잉크명],표5[[#This Row],[잉크]],표4[수-3층])</f>
        <v>0</v>
      </c>
      <c r="AL72" s="126">
        <f>SUMIF(표4[잉크명],표5[[#This Row],[잉크]],표4[수-1층])</f>
        <v>0</v>
      </c>
      <c r="AM72" s="54">
        <f>SUMIF(표4[잉크명],표5[[#This Row],[잉크]],표4[목])</f>
        <v>0</v>
      </c>
      <c r="AN72" s="126">
        <f>SUMIF(표4[잉크명],표5[[#This Row],[잉크]],표4[목-3층])</f>
        <v>0</v>
      </c>
      <c r="AO72" s="126">
        <f>SUMIF(표4[잉크명],표5[[#This Row],[잉크]],표4[목-1층])</f>
        <v>0</v>
      </c>
      <c r="AP72" s="54">
        <f>SUMIF(표4[잉크명],표5[[#This Row],[잉크]],표4[금])</f>
        <v>0</v>
      </c>
      <c r="AQ72" s="126">
        <f>SUMIF(표4[잉크명],표5[[#This Row],[잉크]],표4[금-3층])</f>
        <v>0</v>
      </c>
      <c r="AR72" s="126">
        <f>SUMIF(표4[잉크명],표5[[#This Row],[잉크]],표4[금-1층])</f>
        <v>0</v>
      </c>
      <c r="AS72" s="54">
        <f>SUMIF(표4[잉크명],표5[[#This Row],[잉크]],표4[토])</f>
        <v>0</v>
      </c>
      <c r="AT72" s="126">
        <f>SUMIF(표4[잉크명],표5[[#This Row],[잉크]],표4[토-3층])</f>
        <v>0</v>
      </c>
      <c r="AU72" s="126">
        <f>SUMIF(표4[잉크명],표5[[#This Row],[잉크]],표4[토-1층])</f>
        <v>0</v>
      </c>
      <c r="AV72" s="54">
        <f>SUMIF(표4[잉크명],표5[[#This Row],[잉크]],표4[일])</f>
        <v>0</v>
      </c>
      <c r="AW72" s="126">
        <f>SUMIF(표4[잉크명],표5[[#This Row],[잉크]],표4[일-3층])</f>
        <v>0</v>
      </c>
      <c r="AX72" s="126">
        <f>SUMIF(표4[잉크명],표5[[#This Row],[잉크]],표4[일-1층])</f>
        <v>0</v>
      </c>
      <c r="AY72" s="54">
        <f>SUMIF(표4[잉크명],표5[[#This Row],[잉크]],표4[차주 월])</f>
        <v>0</v>
      </c>
      <c r="AZ72" s="54">
        <f>SUM(표5[[#This Row],[월]:[차주 월]])</f>
        <v>0</v>
      </c>
    </row>
    <row r="73" spans="2:52" x14ac:dyDescent="0.3">
      <c r="B73" s="56" t="s">
        <v>245</v>
      </c>
      <c r="C73" s="56"/>
      <c r="D73" s="56" t="s">
        <v>5373</v>
      </c>
      <c r="E73" s="34">
        <f>COUNTIF(사출계획!$E$62:$F$110,표4[[#This Row],[제품명]])</f>
        <v>0</v>
      </c>
      <c r="F73" s="126">
        <f>COUNTIF(사출계획!$E$62:$F$87,표4[[#This Row],[제품명]])</f>
        <v>0</v>
      </c>
      <c r="G73" s="126">
        <f>COUNTIF(사출계획!$E$88:$F$110,표4[[#This Row],[제품명]])</f>
        <v>0</v>
      </c>
      <c r="H73" s="34">
        <f>COUNTIF(사출계획!$G$62:$H$110,표4[[#This Row],[제품명]])</f>
        <v>0</v>
      </c>
      <c r="I73" s="122">
        <f>COUNTIF(사출계획!$G$62:$H$87,표4[[#This Row],[제품명]])</f>
        <v>0</v>
      </c>
      <c r="J73" s="122">
        <f>COUNTIF(사출계획!$G$88:$H$110,표4[[#This Row],[제품명]])</f>
        <v>0</v>
      </c>
      <c r="K73" s="34">
        <f>COUNTIF(사출계획!$I$62:$J$110,표4[[#This Row],[제품명]])</f>
        <v>0</v>
      </c>
      <c r="L73" s="126">
        <f>COUNTIF(사출계획!$I$62:$J$87,표4[[#This Row],[제품명]])</f>
        <v>0</v>
      </c>
      <c r="M73" s="126">
        <f>COUNTIF(사출계획!$I$88:$J$110,표4[[#This Row],[제품명]])</f>
        <v>0</v>
      </c>
      <c r="N73" s="34">
        <f>COUNTIF(사출계획!$K$62:$L$110,표4[[#This Row],[제품명]])</f>
        <v>0</v>
      </c>
      <c r="O73" s="126">
        <f>COUNTIF(사출계획!$K$62:$L$87,표4[[#This Row],[제품명]])</f>
        <v>0</v>
      </c>
      <c r="P73" s="126">
        <f>COUNTIF(사출계획!$K$88:$L$110,표4[[#This Row],[제품명]])</f>
        <v>0</v>
      </c>
      <c r="Q73" s="34">
        <f>COUNTIF(사출계획!$M$62:$N$110,표4[[#This Row],[제품명]])</f>
        <v>0</v>
      </c>
      <c r="R73" s="126">
        <f>COUNTIF(사출계획!$M$62:$N$87,표4[[#This Row],[제품명]])</f>
        <v>0</v>
      </c>
      <c r="S73" s="126">
        <f>COUNTIF(사출계획!$M$88:$N$110,표4[[#This Row],[제품명]])</f>
        <v>0</v>
      </c>
      <c r="T73" s="34">
        <f>COUNTIF(사출계획!$O$62:$P$110,표4[[#This Row],[제품명]])</f>
        <v>0</v>
      </c>
      <c r="U73" s="126">
        <f>COUNTIF(사출계획!$O$62:$P$87,표4[[#This Row],[제품명]])</f>
        <v>0</v>
      </c>
      <c r="V73" s="126">
        <f>COUNTIF(사출계획!$O$88:$P$110,표4[[#This Row],[제품명]])</f>
        <v>0</v>
      </c>
      <c r="W73" s="34">
        <f>COUNTIF(사출계획!$Q$62:$R$110,표4[[#This Row],[제품명]])</f>
        <v>0</v>
      </c>
      <c r="X73" s="126">
        <f>COUNTIF(사출계획!$Q$62:$R$87,표4[[#This Row],[제품명]])</f>
        <v>0</v>
      </c>
      <c r="Y73" s="126">
        <f>COUNTIF(사출계획!$Q$88:$R$110,표4[[#This Row],[제품명]])</f>
        <v>0</v>
      </c>
      <c r="Z73" s="34">
        <f>COUNTIF(사출계획!$S$62:$T$110,표4[[#This Row],[제품명]])</f>
        <v>0</v>
      </c>
      <c r="AA73" s="126"/>
      <c r="AB73" s="126"/>
      <c r="AC73" s="217" t="s">
        <v>510</v>
      </c>
      <c r="AD73" s="54">
        <f>SUMIF(표4[잉크명],표5[[#This Row],[잉크]],표4[월])</f>
        <v>0</v>
      </c>
      <c r="AE73" s="126">
        <f>SUMIF(표4[잉크명],표5[[#This Row],[잉크]],표4[월-3층])</f>
        <v>0</v>
      </c>
      <c r="AF73" s="126">
        <f>SUMIF(표4[잉크명],표5[[#This Row],[잉크]],표4[월-1층])</f>
        <v>0</v>
      </c>
      <c r="AG73" s="54">
        <f>SUMIF(표4[잉크명],표5[[#This Row],[잉크]],표4[화])</f>
        <v>0</v>
      </c>
      <c r="AH73" s="126">
        <f>SUMIF(표4[잉크명],표5[[#This Row],[잉크]],표4[화-3층])</f>
        <v>0</v>
      </c>
      <c r="AI73" s="126">
        <f>SUMIF(표4[잉크명],표5[[#This Row],[잉크]],표4[화-1층])</f>
        <v>0</v>
      </c>
      <c r="AJ73" s="54">
        <f>SUMIF(표4[잉크명],표5[[#This Row],[잉크]],표4[수])</f>
        <v>0</v>
      </c>
      <c r="AK73" s="126">
        <f>SUMIF(표4[잉크명],표5[[#This Row],[잉크]],표4[수-3층])</f>
        <v>0</v>
      </c>
      <c r="AL73" s="126">
        <f>SUMIF(표4[잉크명],표5[[#This Row],[잉크]],표4[수-1층])</f>
        <v>0</v>
      </c>
      <c r="AM73" s="54">
        <f>SUMIF(표4[잉크명],표5[[#This Row],[잉크]],표4[목])</f>
        <v>0</v>
      </c>
      <c r="AN73" s="126">
        <f>SUMIF(표4[잉크명],표5[[#This Row],[잉크]],표4[목-3층])</f>
        <v>0</v>
      </c>
      <c r="AO73" s="126">
        <f>SUMIF(표4[잉크명],표5[[#This Row],[잉크]],표4[목-1층])</f>
        <v>0</v>
      </c>
      <c r="AP73" s="54">
        <f>SUMIF(표4[잉크명],표5[[#This Row],[잉크]],표4[금])</f>
        <v>0</v>
      </c>
      <c r="AQ73" s="126">
        <f>SUMIF(표4[잉크명],표5[[#This Row],[잉크]],표4[금-3층])</f>
        <v>0</v>
      </c>
      <c r="AR73" s="126">
        <f>SUMIF(표4[잉크명],표5[[#This Row],[잉크]],표4[금-1층])</f>
        <v>0</v>
      </c>
      <c r="AS73" s="54">
        <f>SUMIF(표4[잉크명],표5[[#This Row],[잉크]],표4[토])</f>
        <v>0</v>
      </c>
      <c r="AT73" s="126">
        <f>SUMIF(표4[잉크명],표5[[#This Row],[잉크]],표4[토-3층])</f>
        <v>0</v>
      </c>
      <c r="AU73" s="126">
        <f>SUMIF(표4[잉크명],표5[[#This Row],[잉크]],표4[토-1층])</f>
        <v>0</v>
      </c>
      <c r="AV73" s="54">
        <f>SUMIF(표4[잉크명],표5[[#This Row],[잉크]],표4[일])</f>
        <v>0</v>
      </c>
      <c r="AW73" s="126">
        <f>SUMIF(표4[잉크명],표5[[#This Row],[잉크]],표4[일-3층])</f>
        <v>0</v>
      </c>
      <c r="AX73" s="126">
        <f>SUMIF(표4[잉크명],표5[[#This Row],[잉크]],표4[일-1층])</f>
        <v>0</v>
      </c>
      <c r="AY73" s="54">
        <f>SUMIF(표4[잉크명],표5[[#This Row],[잉크]],표4[차주 월])</f>
        <v>0</v>
      </c>
      <c r="AZ73" s="54">
        <f>SUM(표5[[#This Row],[월]:[차주 월]])</f>
        <v>0</v>
      </c>
    </row>
    <row r="74" spans="2:52" x14ac:dyDescent="0.3">
      <c r="B74" s="56" t="s">
        <v>245</v>
      </c>
      <c r="C74" s="56"/>
      <c r="D74" s="56" t="s">
        <v>310</v>
      </c>
      <c r="E74" s="34">
        <f>COUNTIF(사출계획!$E$62:$F$110,표4[[#This Row],[제품명]])</f>
        <v>0</v>
      </c>
      <c r="F74" s="126">
        <f>COUNTIF(사출계획!$E$62:$F$87,표4[[#This Row],[제품명]])</f>
        <v>0</v>
      </c>
      <c r="G74" s="126">
        <f>COUNTIF(사출계획!$E$88:$F$110,표4[[#This Row],[제품명]])</f>
        <v>0</v>
      </c>
      <c r="H74" s="34">
        <f>COUNTIF(사출계획!$G$62:$H$110,표4[[#This Row],[제품명]])</f>
        <v>0</v>
      </c>
      <c r="I74" s="122">
        <f>COUNTIF(사출계획!$G$62:$H$87,표4[[#This Row],[제품명]])</f>
        <v>0</v>
      </c>
      <c r="J74" s="122">
        <f>COUNTIF(사출계획!$G$88:$H$110,표4[[#This Row],[제품명]])</f>
        <v>0</v>
      </c>
      <c r="K74" s="34">
        <f>COUNTIF(사출계획!$I$62:$J$110,표4[[#This Row],[제품명]])</f>
        <v>0</v>
      </c>
      <c r="L74" s="126">
        <f>COUNTIF(사출계획!$I$62:$J$87,표4[[#This Row],[제품명]])</f>
        <v>0</v>
      </c>
      <c r="M74" s="126">
        <f>COUNTIF(사출계획!$I$88:$J$110,표4[[#This Row],[제품명]])</f>
        <v>0</v>
      </c>
      <c r="N74" s="34">
        <f>COUNTIF(사출계획!$K$62:$L$110,표4[[#This Row],[제품명]])</f>
        <v>0</v>
      </c>
      <c r="O74" s="126">
        <f>COUNTIF(사출계획!$K$62:$L$87,표4[[#This Row],[제품명]])</f>
        <v>0</v>
      </c>
      <c r="P74" s="126">
        <f>COUNTIF(사출계획!$K$88:$L$110,표4[[#This Row],[제품명]])</f>
        <v>0</v>
      </c>
      <c r="Q74" s="34">
        <f>COUNTIF(사출계획!$M$62:$N$110,표4[[#This Row],[제품명]])</f>
        <v>0</v>
      </c>
      <c r="R74" s="126">
        <f>COUNTIF(사출계획!$M$62:$N$87,표4[[#This Row],[제품명]])</f>
        <v>0</v>
      </c>
      <c r="S74" s="126">
        <f>COUNTIF(사출계획!$M$88:$N$110,표4[[#This Row],[제품명]])</f>
        <v>0</v>
      </c>
      <c r="T74" s="34">
        <f>COUNTIF(사출계획!$O$62:$P$110,표4[[#This Row],[제품명]])</f>
        <v>0</v>
      </c>
      <c r="U74" s="126">
        <f>COUNTIF(사출계획!$O$62:$P$87,표4[[#This Row],[제품명]])</f>
        <v>0</v>
      </c>
      <c r="V74" s="126">
        <f>COUNTIF(사출계획!$O$88:$P$110,표4[[#This Row],[제품명]])</f>
        <v>0</v>
      </c>
      <c r="W74" s="34">
        <f>COUNTIF(사출계획!$Q$62:$R$110,표4[[#This Row],[제품명]])</f>
        <v>0</v>
      </c>
      <c r="X74" s="126">
        <f>COUNTIF(사출계획!$Q$62:$R$87,표4[[#This Row],[제품명]])</f>
        <v>0</v>
      </c>
      <c r="Y74" s="126">
        <f>COUNTIF(사출계획!$Q$88:$R$110,표4[[#This Row],[제품명]])</f>
        <v>0</v>
      </c>
      <c r="Z74" s="34">
        <f>COUNTIF(사출계획!$S$62:$T$110,표4[[#This Row],[제품명]])</f>
        <v>0</v>
      </c>
      <c r="AA74" s="126"/>
      <c r="AB74" s="126"/>
      <c r="AC74" s="217" t="s">
        <v>1432</v>
      </c>
      <c r="AD74" s="54">
        <f>SUMIF(표4[잉크명],표5[[#This Row],[잉크]],표4[월])</f>
        <v>0</v>
      </c>
      <c r="AE74" s="126">
        <f>SUMIF(표4[잉크명],표5[[#This Row],[잉크]],표4[월-3층])</f>
        <v>0</v>
      </c>
      <c r="AF74" s="126">
        <f>SUMIF(표4[잉크명],표5[[#This Row],[잉크]],표4[월-1층])</f>
        <v>0</v>
      </c>
      <c r="AG74" s="54">
        <f>SUMIF(표4[잉크명],표5[[#This Row],[잉크]],표4[화])</f>
        <v>0</v>
      </c>
      <c r="AH74" s="126">
        <f>SUMIF(표4[잉크명],표5[[#This Row],[잉크]],표4[화-3층])</f>
        <v>0</v>
      </c>
      <c r="AI74" s="126">
        <f>SUMIF(표4[잉크명],표5[[#This Row],[잉크]],표4[화-1층])</f>
        <v>0</v>
      </c>
      <c r="AJ74" s="54">
        <f>SUMIF(표4[잉크명],표5[[#This Row],[잉크]],표4[수])</f>
        <v>0</v>
      </c>
      <c r="AK74" s="126">
        <f>SUMIF(표4[잉크명],표5[[#This Row],[잉크]],표4[수-3층])</f>
        <v>0</v>
      </c>
      <c r="AL74" s="126">
        <f>SUMIF(표4[잉크명],표5[[#This Row],[잉크]],표4[수-1층])</f>
        <v>0</v>
      </c>
      <c r="AM74" s="54">
        <f>SUMIF(표4[잉크명],표5[[#This Row],[잉크]],표4[목])</f>
        <v>0</v>
      </c>
      <c r="AN74" s="126">
        <f>SUMIF(표4[잉크명],표5[[#This Row],[잉크]],표4[목-3층])</f>
        <v>0</v>
      </c>
      <c r="AO74" s="126">
        <f>SUMIF(표4[잉크명],표5[[#This Row],[잉크]],표4[목-1층])</f>
        <v>0</v>
      </c>
      <c r="AP74" s="54">
        <f>SUMIF(표4[잉크명],표5[[#This Row],[잉크]],표4[금])</f>
        <v>0</v>
      </c>
      <c r="AQ74" s="126">
        <f>SUMIF(표4[잉크명],표5[[#This Row],[잉크]],표4[금-3층])</f>
        <v>0</v>
      </c>
      <c r="AR74" s="126">
        <f>SUMIF(표4[잉크명],표5[[#This Row],[잉크]],표4[금-1층])</f>
        <v>0</v>
      </c>
      <c r="AS74" s="54">
        <f>SUMIF(표4[잉크명],표5[[#This Row],[잉크]],표4[토])</f>
        <v>0</v>
      </c>
      <c r="AT74" s="126">
        <f>SUMIF(표4[잉크명],표5[[#This Row],[잉크]],표4[토-3층])</f>
        <v>0</v>
      </c>
      <c r="AU74" s="126">
        <f>SUMIF(표4[잉크명],표5[[#This Row],[잉크]],표4[토-1층])</f>
        <v>0</v>
      </c>
      <c r="AV74" s="54">
        <f>SUMIF(표4[잉크명],표5[[#This Row],[잉크]],표4[일])</f>
        <v>0</v>
      </c>
      <c r="AW74" s="126">
        <f>SUMIF(표4[잉크명],표5[[#This Row],[잉크]],표4[일-3층])</f>
        <v>0</v>
      </c>
      <c r="AX74" s="126">
        <f>SUMIF(표4[잉크명],표5[[#This Row],[잉크]],표4[일-1층])</f>
        <v>0</v>
      </c>
      <c r="AY74" s="54">
        <f>SUMIF(표4[잉크명],표5[[#This Row],[잉크]],표4[차주 월])</f>
        <v>0</v>
      </c>
      <c r="AZ74" s="54">
        <f>SUM(표5[[#This Row],[월]:[차주 월]])</f>
        <v>0</v>
      </c>
    </row>
    <row r="75" spans="2:52" x14ac:dyDescent="0.3">
      <c r="B75" s="56" t="s">
        <v>246</v>
      </c>
      <c r="C75" s="56"/>
      <c r="D75" s="56" t="s">
        <v>4442</v>
      </c>
      <c r="E75" s="34">
        <f>COUNTIF(사출계획!$E$62:$F$110,표4[[#This Row],[제품명]])</f>
        <v>0</v>
      </c>
      <c r="F75" s="126">
        <f>COUNTIF(사출계획!$E$62:$F$87,표4[[#This Row],[제품명]])</f>
        <v>0</v>
      </c>
      <c r="G75" s="126">
        <f>COUNTIF(사출계획!$E$88:$F$110,표4[[#This Row],[제품명]])</f>
        <v>0</v>
      </c>
      <c r="H75" s="34">
        <f>COUNTIF(사출계획!$G$62:$H$110,표4[[#This Row],[제품명]])</f>
        <v>1</v>
      </c>
      <c r="I75" s="122">
        <f>COUNTIF(사출계획!$G$62:$H$87,표4[[#This Row],[제품명]])</f>
        <v>0</v>
      </c>
      <c r="J75" s="122">
        <f>COUNTIF(사출계획!$G$88:$H$110,표4[[#This Row],[제품명]])</f>
        <v>1</v>
      </c>
      <c r="K75" s="34">
        <f>COUNTIF(사출계획!$I$62:$J$110,표4[[#This Row],[제품명]])</f>
        <v>0</v>
      </c>
      <c r="L75" s="126">
        <f>COUNTIF(사출계획!$I$62:$J$87,표4[[#This Row],[제품명]])</f>
        <v>0</v>
      </c>
      <c r="M75" s="126">
        <f>COUNTIF(사출계획!$I$88:$J$110,표4[[#This Row],[제품명]])</f>
        <v>0</v>
      </c>
      <c r="N75" s="34">
        <f>COUNTIF(사출계획!$K$62:$L$110,표4[[#This Row],[제품명]])</f>
        <v>0</v>
      </c>
      <c r="O75" s="126">
        <f>COUNTIF(사출계획!$K$62:$L$87,표4[[#This Row],[제품명]])</f>
        <v>0</v>
      </c>
      <c r="P75" s="126">
        <f>COUNTIF(사출계획!$K$88:$L$110,표4[[#This Row],[제품명]])</f>
        <v>0</v>
      </c>
      <c r="Q75" s="34">
        <f>COUNTIF(사출계획!$M$62:$N$110,표4[[#This Row],[제품명]])</f>
        <v>0</v>
      </c>
      <c r="R75" s="126">
        <f>COUNTIF(사출계획!$M$62:$N$87,표4[[#This Row],[제품명]])</f>
        <v>0</v>
      </c>
      <c r="S75" s="126">
        <f>COUNTIF(사출계획!$M$88:$N$110,표4[[#This Row],[제품명]])</f>
        <v>0</v>
      </c>
      <c r="T75" s="34">
        <f>COUNTIF(사출계획!$O$62:$P$110,표4[[#This Row],[제품명]])</f>
        <v>0</v>
      </c>
      <c r="U75" s="126">
        <f>COUNTIF(사출계획!$O$62:$P$87,표4[[#This Row],[제품명]])</f>
        <v>0</v>
      </c>
      <c r="V75" s="126">
        <f>COUNTIF(사출계획!$O$88:$P$110,표4[[#This Row],[제품명]])</f>
        <v>0</v>
      </c>
      <c r="W75" s="34">
        <f>COUNTIF(사출계획!$Q$62:$R$110,표4[[#This Row],[제품명]])</f>
        <v>0</v>
      </c>
      <c r="X75" s="126">
        <f>COUNTIF(사출계획!$Q$62:$R$87,표4[[#This Row],[제품명]])</f>
        <v>0</v>
      </c>
      <c r="Y75" s="126">
        <f>COUNTIF(사출계획!$Q$88:$R$110,표4[[#This Row],[제품명]])</f>
        <v>0</v>
      </c>
      <c r="Z75" s="34">
        <f>COUNTIF(사출계획!$S$62:$T$110,표4[[#This Row],[제품명]])</f>
        <v>0</v>
      </c>
      <c r="AA75" s="126"/>
      <c r="AB75" s="126"/>
      <c r="AC75" s="217" t="s">
        <v>455</v>
      </c>
      <c r="AD75" s="54">
        <f>SUMIF(표4[잉크명],표5[[#This Row],[잉크]],표4[월])</f>
        <v>0</v>
      </c>
      <c r="AE75" s="126">
        <f>SUMIF(표4[잉크명],표5[[#This Row],[잉크]],표4[월-3층])</f>
        <v>0</v>
      </c>
      <c r="AF75" s="126">
        <f>SUMIF(표4[잉크명],표5[[#This Row],[잉크]],표4[월-1층])</f>
        <v>0</v>
      </c>
      <c r="AG75" s="54">
        <f>SUMIF(표4[잉크명],표5[[#This Row],[잉크]],표4[화])</f>
        <v>0</v>
      </c>
      <c r="AH75" s="126">
        <f>SUMIF(표4[잉크명],표5[[#This Row],[잉크]],표4[화-3층])</f>
        <v>0</v>
      </c>
      <c r="AI75" s="126">
        <f>SUMIF(표4[잉크명],표5[[#This Row],[잉크]],표4[화-1층])</f>
        <v>0</v>
      </c>
      <c r="AJ75" s="54">
        <f>SUMIF(표4[잉크명],표5[[#This Row],[잉크]],표4[수])</f>
        <v>0</v>
      </c>
      <c r="AK75" s="126">
        <f>SUMIF(표4[잉크명],표5[[#This Row],[잉크]],표4[수-3층])</f>
        <v>0</v>
      </c>
      <c r="AL75" s="126">
        <f>SUMIF(표4[잉크명],표5[[#This Row],[잉크]],표4[수-1층])</f>
        <v>0</v>
      </c>
      <c r="AM75" s="54">
        <f>SUMIF(표4[잉크명],표5[[#This Row],[잉크]],표4[목])</f>
        <v>0</v>
      </c>
      <c r="AN75" s="126">
        <f>SUMIF(표4[잉크명],표5[[#This Row],[잉크]],표4[목-3층])</f>
        <v>0</v>
      </c>
      <c r="AO75" s="126">
        <f>SUMIF(표4[잉크명],표5[[#This Row],[잉크]],표4[목-1층])</f>
        <v>0</v>
      </c>
      <c r="AP75" s="54">
        <f>SUMIF(표4[잉크명],표5[[#This Row],[잉크]],표4[금])</f>
        <v>0</v>
      </c>
      <c r="AQ75" s="126">
        <f>SUMIF(표4[잉크명],표5[[#This Row],[잉크]],표4[금-3층])</f>
        <v>0</v>
      </c>
      <c r="AR75" s="126">
        <f>SUMIF(표4[잉크명],표5[[#This Row],[잉크]],표4[금-1층])</f>
        <v>0</v>
      </c>
      <c r="AS75" s="54">
        <f>SUMIF(표4[잉크명],표5[[#This Row],[잉크]],표4[토])</f>
        <v>0</v>
      </c>
      <c r="AT75" s="126">
        <f>SUMIF(표4[잉크명],표5[[#This Row],[잉크]],표4[토-3층])</f>
        <v>0</v>
      </c>
      <c r="AU75" s="126">
        <f>SUMIF(표4[잉크명],표5[[#This Row],[잉크]],표4[토-1층])</f>
        <v>0</v>
      </c>
      <c r="AV75" s="54">
        <f>SUMIF(표4[잉크명],표5[[#This Row],[잉크]],표4[일])</f>
        <v>0</v>
      </c>
      <c r="AW75" s="126">
        <f>SUMIF(표4[잉크명],표5[[#This Row],[잉크]],표4[일-3층])</f>
        <v>0</v>
      </c>
      <c r="AX75" s="126">
        <f>SUMIF(표4[잉크명],표5[[#This Row],[잉크]],표4[일-1층])</f>
        <v>0</v>
      </c>
      <c r="AY75" s="54">
        <f>SUMIF(표4[잉크명],표5[[#This Row],[잉크]],표4[차주 월])</f>
        <v>0</v>
      </c>
      <c r="AZ75" s="54">
        <f>SUM(표5[[#This Row],[월]:[차주 월]])</f>
        <v>0</v>
      </c>
    </row>
    <row r="76" spans="2:52" x14ac:dyDescent="0.3">
      <c r="B76" s="56" t="s">
        <v>246</v>
      </c>
      <c r="C76" s="56"/>
      <c r="D76" s="56" t="s">
        <v>311</v>
      </c>
      <c r="E76" s="34">
        <f>COUNTIF(사출계획!$E$62:$F$110,표4[[#This Row],[제품명]])</f>
        <v>0</v>
      </c>
      <c r="F76" s="126">
        <f>COUNTIF(사출계획!$E$62:$F$87,표4[[#This Row],[제품명]])</f>
        <v>0</v>
      </c>
      <c r="G76" s="126">
        <f>COUNTIF(사출계획!$E$88:$F$110,표4[[#This Row],[제품명]])</f>
        <v>0</v>
      </c>
      <c r="H76" s="34">
        <f>COUNTIF(사출계획!$G$62:$H$110,표4[[#This Row],[제품명]])</f>
        <v>1</v>
      </c>
      <c r="I76" s="122">
        <f>COUNTIF(사출계획!$G$62:$H$87,표4[[#This Row],[제품명]])</f>
        <v>0</v>
      </c>
      <c r="J76" s="122">
        <f>COUNTIF(사출계획!$G$88:$H$110,표4[[#This Row],[제품명]])</f>
        <v>1</v>
      </c>
      <c r="K76" s="34">
        <f>COUNTIF(사출계획!$I$62:$J$110,표4[[#This Row],[제품명]])</f>
        <v>0</v>
      </c>
      <c r="L76" s="126">
        <f>COUNTIF(사출계획!$I$62:$J$87,표4[[#This Row],[제품명]])</f>
        <v>0</v>
      </c>
      <c r="M76" s="126">
        <f>COUNTIF(사출계획!$I$88:$J$110,표4[[#This Row],[제품명]])</f>
        <v>0</v>
      </c>
      <c r="N76" s="34">
        <f>COUNTIF(사출계획!$K$62:$L$110,표4[[#This Row],[제품명]])</f>
        <v>0</v>
      </c>
      <c r="O76" s="126">
        <f>COUNTIF(사출계획!$K$62:$L$87,표4[[#This Row],[제품명]])</f>
        <v>0</v>
      </c>
      <c r="P76" s="126">
        <f>COUNTIF(사출계획!$K$88:$L$110,표4[[#This Row],[제품명]])</f>
        <v>0</v>
      </c>
      <c r="Q76" s="34">
        <f>COUNTIF(사출계획!$M$62:$N$110,표4[[#This Row],[제품명]])</f>
        <v>0</v>
      </c>
      <c r="R76" s="126">
        <f>COUNTIF(사출계획!$M$62:$N$87,표4[[#This Row],[제품명]])</f>
        <v>0</v>
      </c>
      <c r="S76" s="126">
        <f>COUNTIF(사출계획!$M$88:$N$110,표4[[#This Row],[제품명]])</f>
        <v>0</v>
      </c>
      <c r="T76" s="34">
        <f>COUNTIF(사출계획!$O$62:$P$110,표4[[#This Row],[제품명]])</f>
        <v>0</v>
      </c>
      <c r="U76" s="126">
        <f>COUNTIF(사출계획!$O$62:$P$87,표4[[#This Row],[제품명]])</f>
        <v>0</v>
      </c>
      <c r="V76" s="126">
        <f>COUNTIF(사출계획!$O$88:$P$110,표4[[#This Row],[제품명]])</f>
        <v>0</v>
      </c>
      <c r="W76" s="34">
        <f>COUNTIF(사출계획!$Q$62:$R$110,표4[[#This Row],[제품명]])</f>
        <v>0</v>
      </c>
      <c r="X76" s="126">
        <f>COUNTIF(사출계획!$Q$62:$R$87,표4[[#This Row],[제품명]])</f>
        <v>0</v>
      </c>
      <c r="Y76" s="126">
        <f>COUNTIF(사출계획!$Q$88:$R$110,표4[[#This Row],[제품명]])</f>
        <v>0</v>
      </c>
      <c r="Z76" s="34">
        <f>COUNTIF(사출계획!$S$62:$T$110,표4[[#This Row],[제품명]])</f>
        <v>0</v>
      </c>
      <c r="AA76" s="126"/>
      <c r="AB76" s="126"/>
      <c r="AC76" s="217" t="s">
        <v>657</v>
      </c>
      <c r="AD76" s="54">
        <f>SUMIF(표4[잉크명],표5[[#This Row],[잉크]],표4[월])</f>
        <v>0</v>
      </c>
      <c r="AE76" s="126">
        <f>SUMIF(표4[잉크명],표5[[#This Row],[잉크]],표4[월-3층])</f>
        <v>0</v>
      </c>
      <c r="AF76" s="126">
        <f>SUMIF(표4[잉크명],표5[[#This Row],[잉크]],표4[월-1층])</f>
        <v>0</v>
      </c>
      <c r="AG76" s="54">
        <f>SUMIF(표4[잉크명],표5[[#This Row],[잉크]],표4[화])</f>
        <v>0</v>
      </c>
      <c r="AH76" s="126">
        <f>SUMIF(표4[잉크명],표5[[#This Row],[잉크]],표4[화-3층])</f>
        <v>0</v>
      </c>
      <c r="AI76" s="126">
        <f>SUMIF(표4[잉크명],표5[[#This Row],[잉크]],표4[화-1층])</f>
        <v>0</v>
      </c>
      <c r="AJ76" s="54">
        <f>SUMIF(표4[잉크명],표5[[#This Row],[잉크]],표4[수])</f>
        <v>0</v>
      </c>
      <c r="AK76" s="126">
        <f>SUMIF(표4[잉크명],표5[[#This Row],[잉크]],표4[수-3층])</f>
        <v>0</v>
      </c>
      <c r="AL76" s="126">
        <f>SUMIF(표4[잉크명],표5[[#This Row],[잉크]],표4[수-1층])</f>
        <v>0</v>
      </c>
      <c r="AM76" s="54">
        <f>SUMIF(표4[잉크명],표5[[#This Row],[잉크]],표4[목])</f>
        <v>0</v>
      </c>
      <c r="AN76" s="126">
        <f>SUMIF(표4[잉크명],표5[[#This Row],[잉크]],표4[목-3층])</f>
        <v>0</v>
      </c>
      <c r="AO76" s="126">
        <f>SUMIF(표4[잉크명],표5[[#This Row],[잉크]],표4[목-1층])</f>
        <v>0</v>
      </c>
      <c r="AP76" s="54">
        <f>SUMIF(표4[잉크명],표5[[#This Row],[잉크]],표4[금])</f>
        <v>0</v>
      </c>
      <c r="AQ76" s="126">
        <f>SUMIF(표4[잉크명],표5[[#This Row],[잉크]],표4[금-3층])</f>
        <v>0</v>
      </c>
      <c r="AR76" s="126">
        <f>SUMIF(표4[잉크명],표5[[#This Row],[잉크]],표4[금-1층])</f>
        <v>0</v>
      </c>
      <c r="AS76" s="54">
        <f>SUMIF(표4[잉크명],표5[[#This Row],[잉크]],표4[토])</f>
        <v>0</v>
      </c>
      <c r="AT76" s="126">
        <f>SUMIF(표4[잉크명],표5[[#This Row],[잉크]],표4[토-3층])</f>
        <v>0</v>
      </c>
      <c r="AU76" s="126">
        <f>SUMIF(표4[잉크명],표5[[#This Row],[잉크]],표4[토-1층])</f>
        <v>0</v>
      </c>
      <c r="AV76" s="54">
        <f>SUMIF(표4[잉크명],표5[[#This Row],[잉크]],표4[일])</f>
        <v>0</v>
      </c>
      <c r="AW76" s="126">
        <f>SUMIF(표4[잉크명],표5[[#This Row],[잉크]],표4[일-3층])</f>
        <v>0</v>
      </c>
      <c r="AX76" s="126">
        <f>SUMIF(표4[잉크명],표5[[#This Row],[잉크]],표4[일-1층])</f>
        <v>0</v>
      </c>
      <c r="AY76" s="54">
        <f>SUMIF(표4[잉크명],표5[[#This Row],[잉크]],표4[차주 월])</f>
        <v>0</v>
      </c>
      <c r="AZ76" s="54">
        <f>SUM(표5[[#This Row],[월]:[차주 월]])</f>
        <v>0</v>
      </c>
    </row>
    <row r="77" spans="2:52" x14ac:dyDescent="0.3">
      <c r="B77" s="56" t="s">
        <v>247</v>
      </c>
      <c r="C77" s="56"/>
      <c r="D77" s="56" t="s">
        <v>110</v>
      </c>
      <c r="E77" s="34">
        <f>COUNTIF(사출계획!$E$62:$F$110,표4[[#This Row],[제품명]])</f>
        <v>1</v>
      </c>
      <c r="F77" s="126">
        <f>COUNTIF(사출계획!$E$62:$F$87,표4[[#This Row],[제품명]])</f>
        <v>1</v>
      </c>
      <c r="G77" s="126">
        <f>COUNTIF(사출계획!$E$88:$F$110,표4[[#This Row],[제품명]])</f>
        <v>0</v>
      </c>
      <c r="H77" s="34">
        <f>COUNTIF(사출계획!$G$62:$H$110,표4[[#This Row],[제품명]])</f>
        <v>2</v>
      </c>
      <c r="I77" s="122">
        <f>COUNTIF(사출계획!$G$62:$H$87,표4[[#This Row],[제품명]])</f>
        <v>2</v>
      </c>
      <c r="J77" s="122">
        <f>COUNTIF(사출계획!$G$88:$H$110,표4[[#This Row],[제품명]])</f>
        <v>0</v>
      </c>
      <c r="K77" s="34">
        <f>COUNTIF(사출계획!$I$62:$J$110,표4[[#This Row],[제품명]])</f>
        <v>0</v>
      </c>
      <c r="L77" s="126">
        <f>COUNTIF(사출계획!$I$62:$J$87,표4[[#This Row],[제품명]])</f>
        <v>0</v>
      </c>
      <c r="M77" s="126">
        <f>COUNTIF(사출계획!$I$88:$J$110,표4[[#This Row],[제품명]])</f>
        <v>0</v>
      </c>
      <c r="N77" s="34">
        <f>COUNTIF(사출계획!$K$62:$L$110,표4[[#This Row],[제품명]])</f>
        <v>0</v>
      </c>
      <c r="O77" s="126">
        <f>COUNTIF(사출계획!$K$62:$L$87,표4[[#This Row],[제품명]])</f>
        <v>0</v>
      </c>
      <c r="P77" s="126">
        <f>COUNTIF(사출계획!$K$88:$L$110,표4[[#This Row],[제품명]])</f>
        <v>0</v>
      </c>
      <c r="Q77" s="34">
        <f>COUNTIF(사출계획!$M$62:$N$110,표4[[#This Row],[제품명]])</f>
        <v>0</v>
      </c>
      <c r="R77" s="126">
        <f>COUNTIF(사출계획!$M$62:$N$87,표4[[#This Row],[제품명]])</f>
        <v>0</v>
      </c>
      <c r="S77" s="126">
        <f>COUNTIF(사출계획!$M$88:$N$110,표4[[#This Row],[제품명]])</f>
        <v>0</v>
      </c>
      <c r="T77" s="34">
        <f>COUNTIF(사출계획!$O$62:$P$110,표4[[#This Row],[제품명]])</f>
        <v>0</v>
      </c>
      <c r="U77" s="126">
        <f>COUNTIF(사출계획!$O$62:$P$87,표4[[#This Row],[제품명]])</f>
        <v>0</v>
      </c>
      <c r="V77" s="126">
        <f>COUNTIF(사출계획!$O$88:$P$110,표4[[#This Row],[제품명]])</f>
        <v>0</v>
      </c>
      <c r="W77" s="34">
        <f>COUNTIF(사출계획!$Q$62:$R$110,표4[[#This Row],[제품명]])</f>
        <v>0</v>
      </c>
      <c r="X77" s="126">
        <f>COUNTIF(사출계획!$Q$62:$R$87,표4[[#This Row],[제품명]])</f>
        <v>0</v>
      </c>
      <c r="Y77" s="126">
        <f>COUNTIF(사출계획!$Q$88:$R$110,표4[[#This Row],[제품명]])</f>
        <v>0</v>
      </c>
      <c r="Z77" s="34">
        <f>COUNTIF(사출계획!$S$62:$T$110,표4[[#This Row],[제품명]])</f>
        <v>0</v>
      </c>
      <c r="AA77" s="126"/>
      <c r="AB77" s="126"/>
      <c r="AC77" s="217" t="s">
        <v>1223</v>
      </c>
      <c r="AD77" s="54">
        <f>SUMIF(표4[잉크명],표5[[#This Row],[잉크]],표4[월])</f>
        <v>0</v>
      </c>
      <c r="AE77" s="126">
        <f>SUMIF(표4[잉크명],표5[[#This Row],[잉크]],표4[월-3층])</f>
        <v>0</v>
      </c>
      <c r="AF77" s="126">
        <f>SUMIF(표4[잉크명],표5[[#This Row],[잉크]],표4[월-1층])</f>
        <v>0</v>
      </c>
      <c r="AG77" s="54">
        <f>SUMIF(표4[잉크명],표5[[#This Row],[잉크]],표4[화])</f>
        <v>0</v>
      </c>
      <c r="AH77" s="126">
        <f>SUMIF(표4[잉크명],표5[[#This Row],[잉크]],표4[화-3층])</f>
        <v>0</v>
      </c>
      <c r="AI77" s="126">
        <f>SUMIF(표4[잉크명],표5[[#This Row],[잉크]],표4[화-1층])</f>
        <v>0</v>
      </c>
      <c r="AJ77" s="54">
        <f>SUMIF(표4[잉크명],표5[[#This Row],[잉크]],표4[수])</f>
        <v>0</v>
      </c>
      <c r="AK77" s="126">
        <f>SUMIF(표4[잉크명],표5[[#This Row],[잉크]],표4[수-3층])</f>
        <v>0</v>
      </c>
      <c r="AL77" s="126">
        <f>SUMIF(표4[잉크명],표5[[#This Row],[잉크]],표4[수-1층])</f>
        <v>0</v>
      </c>
      <c r="AM77" s="54">
        <f>SUMIF(표4[잉크명],표5[[#This Row],[잉크]],표4[목])</f>
        <v>0</v>
      </c>
      <c r="AN77" s="126">
        <f>SUMIF(표4[잉크명],표5[[#This Row],[잉크]],표4[목-3층])</f>
        <v>0</v>
      </c>
      <c r="AO77" s="126">
        <f>SUMIF(표4[잉크명],표5[[#This Row],[잉크]],표4[목-1층])</f>
        <v>0</v>
      </c>
      <c r="AP77" s="54">
        <f>SUMIF(표4[잉크명],표5[[#This Row],[잉크]],표4[금])</f>
        <v>0</v>
      </c>
      <c r="AQ77" s="126">
        <f>SUMIF(표4[잉크명],표5[[#This Row],[잉크]],표4[금-3층])</f>
        <v>0</v>
      </c>
      <c r="AR77" s="126">
        <f>SUMIF(표4[잉크명],표5[[#This Row],[잉크]],표4[금-1층])</f>
        <v>0</v>
      </c>
      <c r="AS77" s="54">
        <f>SUMIF(표4[잉크명],표5[[#This Row],[잉크]],표4[토])</f>
        <v>0</v>
      </c>
      <c r="AT77" s="126">
        <f>SUMIF(표4[잉크명],표5[[#This Row],[잉크]],표4[토-3층])</f>
        <v>0</v>
      </c>
      <c r="AU77" s="126">
        <f>SUMIF(표4[잉크명],표5[[#This Row],[잉크]],표4[토-1층])</f>
        <v>0</v>
      </c>
      <c r="AV77" s="54">
        <f>SUMIF(표4[잉크명],표5[[#This Row],[잉크]],표4[일])</f>
        <v>0</v>
      </c>
      <c r="AW77" s="126">
        <f>SUMIF(표4[잉크명],표5[[#This Row],[잉크]],표4[일-3층])</f>
        <v>0</v>
      </c>
      <c r="AX77" s="126">
        <f>SUMIF(표4[잉크명],표5[[#This Row],[잉크]],표4[일-1층])</f>
        <v>0</v>
      </c>
      <c r="AY77" s="54">
        <f>SUMIF(표4[잉크명],표5[[#This Row],[잉크]],표4[차주 월])</f>
        <v>0</v>
      </c>
      <c r="AZ77" s="54">
        <f>SUM(표5[[#This Row],[월]:[차주 월]])</f>
        <v>0</v>
      </c>
    </row>
    <row r="78" spans="2:52" x14ac:dyDescent="0.3">
      <c r="B78" s="56" t="s">
        <v>4899</v>
      </c>
      <c r="C78" s="56"/>
      <c r="D78" s="56" t="s">
        <v>5146</v>
      </c>
      <c r="E78" s="34">
        <f>COUNTIF(사출계획!$E$62:$F$110,표4[[#This Row],[제품명]])</f>
        <v>2</v>
      </c>
      <c r="F78" s="126">
        <f>COUNTIF(사출계획!$E$62:$F$87,표4[[#This Row],[제품명]])</f>
        <v>2</v>
      </c>
      <c r="G78" s="126">
        <f>COUNTIF(사출계획!$E$88:$F$110,표4[[#This Row],[제품명]])</f>
        <v>0</v>
      </c>
      <c r="H78" s="34">
        <f>COUNTIF(사출계획!$G$62:$H$110,표4[[#This Row],[제품명]])</f>
        <v>2</v>
      </c>
      <c r="I78" s="122">
        <f>COUNTIF(사출계획!$G$62:$H$87,표4[[#This Row],[제품명]])</f>
        <v>2</v>
      </c>
      <c r="J78" s="122">
        <f>COUNTIF(사출계획!$G$88:$H$110,표4[[#This Row],[제품명]])</f>
        <v>0</v>
      </c>
      <c r="K78" s="34">
        <f>COUNTIF(사출계획!$I$62:$J$110,표4[[#This Row],[제품명]])</f>
        <v>0</v>
      </c>
      <c r="L78" s="126">
        <f>COUNTIF(사출계획!$I$62:$J$87,표4[[#This Row],[제품명]])</f>
        <v>0</v>
      </c>
      <c r="M78" s="126">
        <f>COUNTIF(사출계획!$I$88:$J$110,표4[[#This Row],[제품명]])</f>
        <v>0</v>
      </c>
      <c r="N78" s="34">
        <f>COUNTIF(사출계획!$K$62:$L$110,표4[[#This Row],[제품명]])</f>
        <v>0</v>
      </c>
      <c r="O78" s="126">
        <f>COUNTIF(사출계획!$K$62:$L$87,표4[[#This Row],[제품명]])</f>
        <v>0</v>
      </c>
      <c r="P78" s="126">
        <f>COUNTIF(사출계획!$K$88:$L$110,표4[[#This Row],[제품명]])</f>
        <v>0</v>
      </c>
      <c r="Q78" s="34">
        <f>COUNTIF(사출계획!$M$62:$N$110,표4[[#This Row],[제품명]])</f>
        <v>0</v>
      </c>
      <c r="R78" s="126">
        <f>COUNTIF(사출계획!$M$62:$N$87,표4[[#This Row],[제품명]])</f>
        <v>0</v>
      </c>
      <c r="S78" s="126">
        <f>COUNTIF(사출계획!$M$88:$N$110,표4[[#This Row],[제품명]])</f>
        <v>0</v>
      </c>
      <c r="T78" s="34">
        <f>COUNTIF(사출계획!$O$62:$P$110,표4[[#This Row],[제품명]])</f>
        <v>0</v>
      </c>
      <c r="U78" s="126">
        <f>COUNTIF(사출계획!$O$62:$P$87,표4[[#This Row],[제품명]])</f>
        <v>0</v>
      </c>
      <c r="V78" s="126">
        <f>COUNTIF(사출계획!$O$88:$P$110,표4[[#This Row],[제품명]])</f>
        <v>0</v>
      </c>
      <c r="W78" s="34">
        <f>COUNTIF(사출계획!$Q$62:$R$110,표4[[#This Row],[제품명]])</f>
        <v>0</v>
      </c>
      <c r="X78" s="126">
        <f>COUNTIF(사출계획!$Q$62:$R$87,표4[[#This Row],[제품명]])</f>
        <v>0</v>
      </c>
      <c r="Y78" s="126">
        <f>COUNTIF(사출계획!$Q$88:$R$110,표4[[#This Row],[제품명]])</f>
        <v>0</v>
      </c>
      <c r="Z78" s="34">
        <f>COUNTIF(사출계획!$S$62:$T$110,표4[[#This Row],[제품명]])</f>
        <v>0</v>
      </c>
      <c r="AA78" s="126"/>
      <c r="AB78" s="126"/>
      <c r="AC78" s="217" t="s">
        <v>864</v>
      </c>
      <c r="AD78" s="54">
        <f>SUMIF(표4[잉크명],표5[[#This Row],[잉크]],표4[월])</f>
        <v>0</v>
      </c>
      <c r="AE78" s="126">
        <f>SUMIF(표4[잉크명],표5[[#This Row],[잉크]],표4[월-3층])</f>
        <v>0</v>
      </c>
      <c r="AF78" s="126">
        <f>SUMIF(표4[잉크명],표5[[#This Row],[잉크]],표4[월-1층])</f>
        <v>0</v>
      </c>
      <c r="AG78" s="54">
        <f>SUMIF(표4[잉크명],표5[[#This Row],[잉크]],표4[화])</f>
        <v>0</v>
      </c>
      <c r="AH78" s="126">
        <f>SUMIF(표4[잉크명],표5[[#This Row],[잉크]],표4[화-3층])</f>
        <v>0</v>
      </c>
      <c r="AI78" s="126">
        <f>SUMIF(표4[잉크명],표5[[#This Row],[잉크]],표4[화-1층])</f>
        <v>0</v>
      </c>
      <c r="AJ78" s="54">
        <f>SUMIF(표4[잉크명],표5[[#This Row],[잉크]],표4[수])</f>
        <v>0</v>
      </c>
      <c r="AK78" s="126">
        <f>SUMIF(표4[잉크명],표5[[#This Row],[잉크]],표4[수-3층])</f>
        <v>0</v>
      </c>
      <c r="AL78" s="126">
        <f>SUMIF(표4[잉크명],표5[[#This Row],[잉크]],표4[수-1층])</f>
        <v>0</v>
      </c>
      <c r="AM78" s="54">
        <f>SUMIF(표4[잉크명],표5[[#This Row],[잉크]],표4[목])</f>
        <v>0</v>
      </c>
      <c r="AN78" s="126">
        <f>SUMIF(표4[잉크명],표5[[#This Row],[잉크]],표4[목-3층])</f>
        <v>0</v>
      </c>
      <c r="AO78" s="126">
        <f>SUMIF(표4[잉크명],표5[[#This Row],[잉크]],표4[목-1층])</f>
        <v>0</v>
      </c>
      <c r="AP78" s="54">
        <f>SUMIF(표4[잉크명],표5[[#This Row],[잉크]],표4[금])</f>
        <v>0</v>
      </c>
      <c r="AQ78" s="126">
        <f>SUMIF(표4[잉크명],표5[[#This Row],[잉크]],표4[금-3층])</f>
        <v>0</v>
      </c>
      <c r="AR78" s="126">
        <f>SUMIF(표4[잉크명],표5[[#This Row],[잉크]],표4[금-1층])</f>
        <v>0</v>
      </c>
      <c r="AS78" s="54">
        <f>SUMIF(표4[잉크명],표5[[#This Row],[잉크]],표4[토])</f>
        <v>0</v>
      </c>
      <c r="AT78" s="126">
        <f>SUMIF(표4[잉크명],표5[[#This Row],[잉크]],표4[토-3층])</f>
        <v>0</v>
      </c>
      <c r="AU78" s="126">
        <f>SUMIF(표4[잉크명],표5[[#This Row],[잉크]],표4[토-1층])</f>
        <v>0</v>
      </c>
      <c r="AV78" s="54">
        <f>SUMIF(표4[잉크명],표5[[#This Row],[잉크]],표4[일])</f>
        <v>0</v>
      </c>
      <c r="AW78" s="126">
        <f>SUMIF(표4[잉크명],표5[[#This Row],[잉크]],표4[일-3층])</f>
        <v>0</v>
      </c>
      <c r="AX78" s="126">
        <f>SUMIF(표4[잉크명],표5[[#This Row],[잉크]],표4[일-1층])</f>
        <v>0</v>
      </c>
      <c r="AY78" s="54">
        <f>SUMIF(표4[잉크명],표5[[#This Row],[잉크]],표4[차주 월])</f>
        <v>0</v>
      </c>
      <c r="AZ78" s="54">
        <f>SUM(표5[[#This Row],[월]:[차주 월]])</f>
        <v>0</v>
      </c>
    </row>
    <row r="79" spans="2:52" x14ac:dyDescent="0.3">
      <c r="B79" s="56" t="s">
        <v>248</v>
      </c>
      <c r="C79" s="56"/>
      <c r="D79" s="56" t="s">
        <v>1071</v>
      </c>
      <c r="E79" s="34">
        <f>COUNTIF(사출계획!$E$62:$F$110,표4[[#This Row],[제품명]])</f>
        <v>0</v>
      </c>
      <c r="F79" s="126">
        <f>COUNTIF(사출계획!$E$62:$F$87,표4[[#This Row],[제품명]])</f>
        <v>0</v>
      </c>
      <c r="G79" s="126">
        <f>COUNTIF(사출계획!$E$88:$F$110,표4[[#This Row],[제품명]])</f>
        <v>0</v>
      </c>
      <c r="H79" s="34">
        <f>COUNTIF(사출계획!$G$62:$H$110,표4[[#This Row],[제품명]])</f>
        <v>0</v>
      </c>
      <c r="I79" s="122">
        <f>COUNTIF(사출계획!$G$62:$H$87,표4[[#This Row],[제품명]])</f>
        <v>0</v>
      </c>
      <c r="J79" s="122">
        <f>COUNTIF(사출계획!$G$88:$H$110,표4[[#This Row],[제품명]])</f>
        <v>0</v>
      </c>
      <c r="K79" s="34">
        <f>COUNTIF(사출계획!$I$62:$J$110,표4[[#This Row],[제품명]])</f>
        <v>0</v>
      </c>
      <c r="L79" s="126">
        <f>COUNTIF(사출계획!$I$62:$J$87,표4[[#This Row],[제품명]])</f>
        <v>0</v>
      </c>
      <c r="M79" s="126">
        <f>COUNTIF(사출계획!$I$88:$J$110,표4[[#This Row],[제품명]])</f>
        <v>0</v>
      </c>
      <c r="N79" s="34">
        <f>COUNTIF(사출계획!$K$62:$L$110,표4[[#This Row],[제품명]])</f>
        <v>0</v>
      </c>
      <c r="O79" s="126">
        <f>COUNTIF(사출계획!$K$62:$L$87,표4[[#This Row],[제품명]])</f>
        <v>0</v>
      </c>
      <c r="P79" s="126">
        <f>COUNTIF(사출계획!$K$88:$L$110,표4[[#This Row],[제품명]])</f>
        <v>0</v>
      </c>
      <c r="Q79" s="34">
        <f>COUNTIF(사출계획!$M$62:$N$110,표4[[#This Row],[제품명]])</f>
        <v>0</v>
      </c>
      <c r="R79" s="126">
        <f>COUNTIF(사출계획!$M$62:$N$87,표4[[#This Row],[제품명]])</f>
        <v>0</v>
      </c>
      <c r="S79" s="126">
        <f>COUNTIF(사출계획!$M$88:$N$110,표4[[#This Row],[제품명]])</f>
        <v>0</v>
      </c>
      <c r="T79" s="34">
        <f>COUNTIF(사출계획!$O$62:$P$110,표4[[#This Row],[제품명]])</f>
        <v>0</v>
      </c>
      <c r="U79" s="126">
        <f>COUNTIF(사출계획!$O$62:$P$87,표4[[#This Row],[제품명]])</f>
        <v>0</v>
      </c>
      <c r="V79" s="126">
        <f>COUNTIF(사출계획!$O$88:$P$110,표4[[#This Row],[제품명]])</f>
        <v>0</v>
      </c>
      <c r="W79" s="34">
        <f>COUNTIF(사출계획!$Q$62:$R$110,표4[[#This Row],[제품명]])</f>
        <v>0</v>
      </c>
      <c r="X79" s="126">
        <f>COUNTIF(사출계획!$Q$62:$R$87,표4[[#This Row],[제품명]])</f>
        <v>0</v>
      </c>
      <c r="Y79" s="126">
        <f>COUNTIF(사출계획!$Q$88:$R$110,표4[[#This Row],[제품명]])</f>
        <v>0</v>
      </c>
      <c r="Z79" s="34">
        <f>COUNTIF(사출계획!$S$62:$T$110,표4[[#This Row],[제품명]])</f>
        <v>0</v>
      </c>
      <c r="AA79" s="126"/>
      <c r="AB79" s="126"/>
      <c r="AC79" s="33" t="s">
        <v>286</v>
      </c>
      <c r="AD79" s="34">
        <f>SUMIF(표4[잉크명],표5[[#This Row],[잉크]],표4[월])</f>
        <v>0</v>
      </c>
      <c r="AE79" s="126">
        <f>SUMIF(표4[잉크명],표5[[#This Row],[잉크]],표4[월-3층])</f>
        <v>0</v>
      </c>
      <c r="AF79" s="126">
        <f>SUMIF(표4[잉크명],표5[[#This Row],[잉크]],표4[월-1층])</f>
        <v>0</v>
      </c>
      <c r="AG79" s="34">
        <f>SUMIF(표4[잉크명],표5[[#This Row],[잉크]],표4[화])</f>
        <v>0</v>
      </c>
      <c r="AH79" s="126">
        <f>SUMIF(표4[잉크명],표5[[#This Row],[잉크]],표4[화-3층])</f>
        <v>0</v>
      </c>
      <c r="AI79" s="126">
        <f>SUMIF(표4[잉크명],표5[[#This Row],[잉크]],표4[화-1층])</f>
        <v>0</v>
      </c>
      <c r="AJ79" s="34">
        <f>SUMIF(표4[잉크명],표5[[#This Row],[잉크]],표4[수])</f>
        <v>0</v>
      </c>
      <c r="AK79" s="126">
        <f>SUMIF(표4[잉크명],표5[[#This Row],[잉크]],표4[수-3층])</f>
        <v>0</v>
      </c>
      <c r="AL79" s="126">
        <f>SUMIF(표4[잉크명],표5[[#This Row],[잉크]],표4[수-1층])</f>
        <v>0</v>
      </c>
      <c r="AM79" s="34">
        <f>SUMIF(표4[잉크명],표5[[#This Row],[잉크]],표4[목])</f>
        <v>0</v>
      </c>
      <c r="AN79" s="126">
        <f>SUMIF(표4[잉크명],표5[[#This Row],[잉크]],표4[목-3층])</f>
        <v>0</v>
      </c>
      <c r="AO79" s="126">
        <f>SUMIF(표4[잉크명],표5[[#This Row],[잉크]],표4[목-1층])</f>
        <v>0</v>
      </c>
      <c r="AP79" s="34">
        <f>SUMIF(표4[잉크명],표5[[#This Row],[잉크]],표4[금])</f>
        <v>0</v>
      </c>
      <c r="AQ79" s="126">
        <f>SUMIF(표4[잉크명],표5[[#This Row],[잉크]],표4[금-3층])</f>
        <v>0</v>
      </c>
      <c r="AR79" s="126">
        <f>SUMIF(표4[잉크명],표5[[#This Row],[잉크]],표4[금-1층])</f>
        <v>0</v>
      </c>
      <c r="AS79" s="34">
        <f>SUMIF(표4[잉크명],표5[[#This Row],[잉크]],표4[토])</f>
        <v>0</v>
      </c>
      <c r="AT79" s="126">
        <f>SUMIF(표4[잉크명],표5[[#This Row],[잉크]],표4[토-3층])</f>
        <v>0</v>
      </c>
      <c r="AU79" s="126">
        <f>SUMIF(표4[잉크명],표5[[#This Row],[잉크]],표4[토-1층])</f>
        <v>0</v>
      </c>
      <c r="AV79" s="34">
        <f>SUMIF(표4[잉크명],표5[[#This Row],[잉크]],표4[일])</f>
        <v>0</v>
      </c>
      <c r="AW79" s="126">
        <f>SUMIF(표4[잉크명],표5[[#This Row],[잉크]],표4[일-3층])</f>
        <v>0</v>
      </c>
      <c r="AX79" s="126">
        <f>SUMIF(표4[잉크명],표5[[#This Row],[잉크]],표4[일-1층])</f>
        <v>0</v>
      </c>
      <c r="AY79" s="34">
        <f>SUMIF(표4[잉크명],표5[[#This Row],[잉크]],표4[차주 월])</f>
        <v>0</v>
      </c>
      <c r="AZ79" s="34">
        <f>SUM(표5[[#This Row],[월]:[차주 월]])</f>
        <v>0</v>
      </c>
    </row>
    <row r="80" spans="2:52" x14ac:dyDescent="0.3">
      <c r="B80" s="56" t="s">
        <v>248</v>
      </c>
      <c r="C80" s="56"/>
      <c r="D80" s="56" t="s">
        <v>112</v>
      </c>
      <c r="E80" s="34">
        <f>COUNTIF(사출계획!$E$62:$F$110,표4[[#This Row],[제품명]])</f>
        <v>0</v>
      </c>
      <c r="F80" s="126">
        <f>COUNTIF(사출계획!$E$62:$F$87,표4[[#This Row],[제품명]])</f>
        <v>0</v>
      </c>
      <c r="G80" s="126">
        <f>COUNTIF(사출계획!$E$88:$F$110,표4[[#This Row],[제품명]])</f>
        <v>0</v>
      </c>
      <c r="H80" s="34">
        <f>COUNTIF(사출계획!$G$62:$H$110,표4[[#This Row],[제품명]])</f>
        <v>0</v>
      </c>
      <c r="I80" s="122">
        <f>COUNTIF(사출계획!$G$62:$H$87,표4[[#This Row],[제품명]])</f>
        <v>0</v>
      </c>
      <c r="J80" s="122">
        <f>COUNTIF(사출계획!$G$88:$H$110,표4[[#This Row],[제품명]])</f>
        <v>0</v>
      </c>
      <c r="K80" s="34">
        <f>COUNTIF(사출계획!$I$62:$J$110,표4[[#This Row],[제품명]])</f>
        <v>0</v>
      </c>
      <c r="L80" s="126">
        <f>COUNTIF(사출계획!$I$62:$J$87,표4[[#This Row],[제품명]])</f>
        <v>0</v>
      </c>
      <c r="M80" s="126">
        <f>COUNTIF(사출계획!$I$88:$J$110,표4[[#This Row],[제품명]])</f>
        <v>0</v>
      </c>
      <c r="N80" s="34">
        <f>COUNTIF(사출계획!$K$62:$L$110,표4[[#This Row],[제품명]])</f>
        <v>0</v>
      </c>
      <c r="O80" s="126">
        <f>COUNTIF(사출계획!$K$62:$L$87,표4[[#This Row],[제품명]])</f>
        <v>0</v>
      </c>
      <c r="P80" s="126">
        <f>COUNTIF(사출계획!$K$88:$L$110,표4[[#This Row],[제품명]])</f>
        <v>0</v>
      </c>
      <c r="Q80" s="34">
        <f>COUNTIF(사출계획!$M$62:$N$110,표4[[#This Row],[제품명]])</f>
        <v>0</v>
      </c>
      <c r="R80" s="126">
        <f>COUNTIF(사출계획!$M$62:$N$87,표4[[#This Row],[제품명]])</f>
        <v>0</v>
      </c>
      <c r="S80" s="126">
        <f>COUNTIF(사출계획!$M$88:$N$110,표4[[#This Row],[제품명]])</f>
        <v>0</v>
      </c>
      <c r="T80" s="34">
        <f>COUNTIF(사출계획!$O$62:$P$110,표4[[#This Row],[제품명]])</f>
        <v>0</v>
      </c>
      <c r="U80" s="126">
        <f>COUNTIF(사출계획!$O$62:$P$87,표4[[#This Row],[제품명]])</f>
        <v>0</v>
      </c>
      <c r="V80" s="126">
        <f>COUNTIF(사출계획!$O$88:$P$110,표4[[#This Row],[제품명]])</f>
        <v>0</v>
      </c>
      <c r="W80" s="34">
        <f>COUNTIF(사출계획!$Q$62:$R$110,표4[[#This Row],[제품명]])</f>
        <v>0</v>
      </c>
      <c r="X80" s="126">
        <f>COUNTIF(사출계획!$Q$62:$R$87,표4[[#This Row],[제품명]])</f>
        <v>0</v>
      </c>
      <c r="Y80" s="126">
        <f>COUNTIF(사출계획!$Q$88:$R$110,표4[[#This Row],[제품명]])</f>
        <v>0</v>
      </c>
      <c r="Z80" s="34">
        <f>COUNTIF(사출계획!$S$62:$T$110,표4[[#This Row],[제품명]])</f>
        <v>0</v>
      </c>
      <c r="AA80" s="126"/>
      <c r="AB80" s="126"/>
      <c r="AC80" s="217" t="s">
        <v>411</v>
      </c>
      <c r="AD80" s="54">
        <f>SUMIF(표4[잉크명],표5[[#This Row],[잉크]],표4[월])</f>
        <v>0</v>
      </c>
      <c r="AE80" s="126">
        <f>SUMIF(표4[잉크명],표5[[#This Row],[잉크]],표4[월-3층])</f>
        <v>0</v>
      </c>
      <c r="AF80" s="126">
        <f>SUMIF(표4[잉크명],표5[[#This Row],[잉크]],표4[월-1층])</f>
        <v>0</v>
      </c>
      <c r="AG80" s="54">
        <f>SUMIF(표4[잉크명],표5[[#This Row],[잉크]],표4[화])</f>
        <v>0</v>
      </c>
      <c r="AH80" s="126">
        <f>SUMIF(표4[잉크명],표5[[#This Row],[잉크]],표4[화-3층])</f>
        <v>0</v>
      </c>
      <c r="AI80" s="126">
        <f>SUMIF(표4[잉크명],표5[[#This Row],[잉크]],표4[화-1층])</f>
        <v>0</v>
      </c>
      <c r="AJ80" s="54">
        <f>SUMIF(표4[잉크명],표5[[#This Row],[잉크]],표4[수])</f>
        <v>0</v>
      </c>
      <c r="AK80" s="126">
        <f>SUMIF(표4[잉크명],표5[[#This Row],[잉크]],표4[수-3층])</f>
        <v>0</v>
      </c>
      <c r="AL80" s="126">
        <f>SUMIF(표4[잉크명],표5[[#This Row],[잉크]],표4[수-1층])</f>
        <v>0</v>
      </c>
      <c r="AM80" s="54">
        <f>SUMIF(표4[잉크명],표5[[#This Row],[잉크]],표4[목])</f>
        <v>0</v>
      </c>
      <c r="AN80" s="126">
        <f>SUMIF(표4[잉크명],표5[[#This Row],[잉크]],표4[목-3층])</f>
        <v>0</v>
      </c>
      <c r="AO80" s="126">
        <f>SUMIF(표4[잉크명],표5[[#This Row],[잉크]],표4[목-1층])</f>
        <v>0</v>
      </c>
      <c r="AP80" s="54">
        <f>SUMIF(표4[잉크명],표5[[#This Row],[잉크]],표4[금])</f>
        <v>0</v>
      </c>
      <c r="AQ80" s="126">
        <f>SUMIF(표4[잉크명],표5[[#This Row],[잉크]],표4[금-3층])</f>
        <v>0</v>
      </c>
      <c r="AR80" s="126">
        <f>SUMIF(표4[잉크명],표5[[#This Row],[잉크]],표4[금-1층])</f>
        <v>0</v>
      </c>
      <c r="AS80" s="54">
        <f>SUMIF(표4[잉크명],표5[[#This Row],[잉크]],표4[토])</f>
        <v>0</v>
      </c>
      <c r="AT80" s="126">
        <f>SUMIF(표4[잉크명],표5[[#This Row],[잉크]],표4[토-3층])</f>
        <v>0</v>
      </c>
      <c r="AU80" s="126">
        <f>SUMIF(표4[잉크명],표5[[#This Row],[잉크]],표4[토-1층])</f>
        <v>0</v>
      </c>
      <c r="AV80" s="54">
        <f>SUMIF(표4[잉크명],표5[[#This Row],[잉크]],표4[일])</f>
        <v>0</v>
      </c>
      <c r="AW80" s="126">
        <f>SUMIF(표4[잉크명],표5[[#This Row],[잉크]],표4[일-3층])</f>
        <v>0</v>
      </c>
      <c r="AX80" s="126">
        <f>SUMIF(표4[잉크명],표5[[#This Row],[잉크]],표4[일-1층])</f>
        <v>0</v>
      </c>
      <c r="AY80" s="54">
        <f>SUMIF(표4[잉크명],표5[[#This Row],[잉크]],표4[차주 월])</f>
        <v>0</v>
      </c>
      <c r="AZ80" s="54">
        <f>SUM(표5[[#This Row],[월]:[차주 월]])</f>
        <v>0</v>
      </c>
    </row>
    <row r="81" spans="2:52" x14ac:dyDescent="0.3">
      <c r="B81" s="56" t="s">
        <v>2618</v>
      </c>
      <c r="C81" s="56"/>
      <c r="D81" s="56" t="s">
        <v>2619</v>
      </c>
      <c r="E81" s="34">
        <f>COUNTIF(사출계획!$E$62:$F$110,표4[[#This Row],[제품명]])</f>
        <v>0</v>
      </c>
      <c r="F81" s="126">
        <f>COUNTIF(사출계획!$E$62:$F$87,표4[[#This Row],[제품명]])</f>
        <v>0</v>
      </c>
      <c r="G81" s="126">
        <f>COUNTIF(사출계획!$E$88:$F$110,표4[[#This Row],[제품명]])</f>
        <v>0</v>
      </c>
      <c r="H81" s="34">
        <f>COUNTIF(사출계획!$G$62:$H$110,표4[[#This Row],[제품명]])</f>
        <v>0</v>
      </c>
      <c r="I81" s="122">
        <f>COUNTIF(사출계획!$G$62:$H$87,표4[[#This Row],[제품명]])</f>
        <v>0</v>
      </c>
      <c r="J81" s="122">
        <f>COUNTIF(사출계획!$G$88:$H$110,표4[[#This Row],[제품명]])</f>
        <v>0</v>
      </c>
      <c r="K81" s="34">
        <f>COUNTIF(사출계획!$I$62:$J$110,표4[[#This Row],[제품명]])</f>
        <v>0</v>
      </c>
      <c r="L81" s="126">
        <f>COUNTIF(사출계획!$I$62:$J$87,표4[[#This Row],[제품명]])</f>
        <v>0</v>
      </c>
      <c r="M81" s="126">
        <f>COUNTIF(사출계획!$I$88:$J$110,표4[[#This Row],[제품명]])</f>
        <v>0</v>
      </c>
      <c r="N81" s="34">
        <f>COUNTIF(사출계획!$K$62:$L$110,표4[[#This Row],[제품명]])</f>
        <v>0</v>
      </c>
      <c r="O81" s="126">
        <f>COUNTIF(사출계획!$K$62:$L$87,표4[[#This Row],[제품명]])</f>
        <v>0</v>
      </c>
      <c r="P81" s="126">
        <f>COUNTIF(사출계획!$K$88:$L$110,표4[[#This Row],[제품명]])</f>
        <v>0</v>
      </c>
      <c r="Q81" s="34">
        <f>COUNTIF(사출계획!$M$62:$N$110,표4[[#This Row],[제품명]])</f>
        <v>0</v>
      </c>
      <c r="R81" s="126">
        <f>COUNTIF(사출계획!$M$62:$N$87,표4[[#This Row],[제품명]])</f>
        <v>0</v>
      </c>
      <c r="S81" s="126">
        <f>COUNTIF(사출계획!$M$88:$N$110,표4[[#This Row],[제품명]])</f>
        <v>0</v>
      </c>
      <c r="T81" s="34">
        <f>COUNTIF(사출계획!$O$62:$P$110,표4[[#This Row],[제품명]])</f>
        <v>0</v>
      </c>
      <c r="U81" s="126">
        <f>COUNTIF(사출계획!$O$62:$P$87,표4[[#This Row],[제품명]])</f>
        <v>0</v>
      </c>
      <c r="V81" s="126">
        <f>COUNTIF(사출계획!$O$88:$P$110,표4[[#This Row],[제품명]])</f>
        <v>0</v>
      </c>
      <c r="W81" s="34">
        <f>COUNTIF(사출계획!$Q$62:$R$110,표4[[#This Row],[제품명]])</f>
        <v>0</v>
      </c>
      <c r="X81" s="126">
        <f>COUNTIF(사출계획!$Q$62:$R$87,표4[[#This Row],[제품명]])</f>
        <v>0</v>
      </c>
      <c r="Y81" s="126">
        <f>COUNTIF(사출계획!$Q$88:$R$110,표4[[#This Row],[제품명]])</f>
        <v>0</v>
      </c>
      <c r="Z81" s="34">
        <f>COUNTIF(사출계획!$S$62:$T$110,표4[[#This Row],[제품명]])</f>
        <v>0</v>
      </c>
      <c r="AA81" s="126"/>
      <c r="AB81" s="126"/>
      <c r="AC81" s="217" t="s">
        <v>1458</v>
      </c>
      <c r="AD81" s="54">
        <f>SUMIF(표4[잉크명],표5[[#This Row],[잉크]],표4[월])</f>
        <v>0</v>
      </c>
      <c r="AE81" s="126">
        <f>SUMIF(표4[잉크명],표5[[#This Row],[잉크]],표4[월-3층])</f>
        <v>0</v>
      </c>
      <c r="AF81" s="126">
        <f>SUMIF(표4[잉크명],표5[[#This Row],[잉크]],표4[월-1층])</f>
        <v>0</v>
      </c>
      <c r="AG81" s="54">
        <f>SUMIF(표4[잉크명],표5[[#This Row],[잉크]],표4[화])</f>
        <v>0</v>
      </c>
      <c r="AH81" s="126">
        <f>SUMIF(표4[잉크명],표5[[#This Row],[잉크]],표4[화-3층])</f>
        <v>0</v>
      </c>
      <c r="AI81" s="126">
        <f>SUMIF(표4[잉크명],표5[[#This Row],[잉크]],표4[화-1층])</f>
        <v>0</v>
      </c>
      <c r="AJ81" s="54">
        <f>SUMIF(표4[잉크명],표5[[#This Row],[잉크]],표4[수])</f>
        <v>0</v>
      </c>
      <c r="AK81" s="126">
        <f>SUMIF(표4[잉크명],표5[[#This Row],[잉크]],표4[수-3층])</f>
        <v>0</v>
      </c>
      <c r="AL81" s="126">
        <f>SUMIF(표4[잉크명],표5[[#This Row],[잉크]],표4[수-1층])</f>
        <v>0</v>
      </c>
      <c r="AM81" s="54">
        <f>SUMIF(표4[잉크명],표5[[#This Row],[잉크]],표4[목])</f>
        <v>0</v>
      </c>
      <c r="AN81" s="126">
        <f>SUMIF(표4[잉크명],표5[[#This Row],[잉크]],표4[목-3층])</f>
        <v>0</v>
      </c>
      <c r="AO81" s="126">
        <f>SUMIF(표4[잉크명],표5[[#This Row],[잉크]],표4[목-1층])</f>
        <v>0</v>
      </c>
      <c r="AP81" s="54">
        <f>SUMIF(표4[잉크명],표5[[#This Row],[잉크]],표4[금])</f>
        <v>0</v>
      </c>
      <c r="AQ81" s="126">
        <f>SUMIF(표4[잉크명],표5[[#This Row],[잉크]],표4[금-3층])</f>
        <v>0</v>
      </c>
      <c r="AR81" s="126">
        <f>SUMIF(표4[잉크명],표5[[#This Row],[잉크]],표4[금-1층])</f>
        <v>0</v>
      </c>
      <c r="AS81" s="54">
        <f>SUMIF(표4[잉크명],표5[[#This Row],[잉크]],표4[토])</f>
        <v>0</v>
      </c>
      <c r="AT81" s="126">
        <f>SUMIF(표4[잉크명],표5[[#This Row],[잉크]],표4[토-3층])</f>
        <v>0</v>
      </c>
      <c r="AU81" s="126">
        <f>SUMIF(표4[잉크명],표5[[#This Row],[잉크]],표4[토-1층])</f>
        <v>0</v>
      </c>
      <c r="AV81" s="54">
        <f>SUMIF(표4[잉크명],표5[[#This Row],[잉크]],표4[일])</f>
        <v>0</v>
      </c>
      <c r="AW81" s="126">
        <f>SUMIF(표4[잉크명],표5[[#This Row],[잉크]],표4[일-3층])</f>
        <v>0</v>
      </c>
      <c r="AX81" s="126">
        <f>SUMIF(표4[잉크명],표5[[#This Row],[잉크]],표4[일-1층])</f>
        <v>0</v>
      </c>
      <c r="AY81" s="54">
        <f>SUMIF(표4[잉크명],표5[[#This Row],[잉크]],표4[차주 월])</f>
        <v>0</v>
      </c>
      <c r="AZ81" s="54">
        <f>SUM(표5[[#This Row],[월]:[차주 월]])</f>
        <v>0</v>
      </c>
    </row>
    <row r="82" spans="2:52" x14ac:dyDescent="0.3">
      <c r="B82" s="56" t="s">
        <v>249</v>
      </c>
      <c r="C82" s="56"/>
      <c r="D82" s="56" t="s">
        <v>389</v>
      </c>
      <c r="E82" s="34">
        <f>COUNTIF(사출계획!$E$62:$F$110,표4[[#This Row],[제품명]])</f>
        <v>0</v>
      </c>
      <c r="F82" s="126">
        <f>COUNTIF(사출계획!$E$62:$F$87,표4[[#This Row],[제품명]])</f>
        <v>0</v>
      </c>
      <c r="G82" s="126">
        <f>COUNTIF(사출계획!$E$88:$F$110,표4[[#This Row],[제품명]])</f>
        <v>0</v>
      </c>
      <c r="H82" s="34">
        <f>COUNTIF(사출계획!$G$62:$H$110,표4[[#This Row],[제품명]])</f>
        <v>0</v>
      </c>
      <c r="I82" s="122">
        <f>COUNTIF(사출계획!$G$62:$H$87,표4[[#This Row],[제품명]])</f>
        <v>0</v>
      </c>
      <c r="J82" s="122">
        <f>COUNTIF(사출계획!$G$88:$H$110,표4[[#This Row],[제품명]])</f>
        <v>0</v>
      </c>
      <c r="K82" s="34">
        <f>COUNTIF(사출계획!$I$62:$J$110,표4[[#This Row],[제품명]])</f>
        <v>0</v>
      </c>
      <c r="L82" s="126">
        <f>COUNTIF(사출계획!$I$62:$J$87,표4[[#This Row],[제품명]])</f>
        <v>0</v>
      </c>
      <c r="M82" s="126">
        <f>COUNTIF(사출계획!$I$88:$J$110,표4[[#This Row],[제품명]])</f>
        <v>0</v>
      </c>
      <c r="N82" s="34">
        <f>COUNTIF(사출계획!$K$62:$L$110,표4[[#This Row],[제품명]])</f>
        <v>0</v>
      </c>
      <c r="O82" s="126">
        <f>COUNTIF(사출계획!$K$62:$L$87,표4[[#This Row],[제품명]])</f>
        <v>0</v>
      </c>
      <c r="P82" s="126">
        <f>COUNTIF(사출계획!$K$88:$L$110,표4[[#This Row],[제품명]])</f>
        <v>0</v>
      </c>
      <c r="Q82" s="34">
        <f>COUNTIF(사출계획!$M$62:$N$110,표4[[#This Row],[제품명]])</f>
        <v>0</v>
      </c>
      <c r="R82" s="126">
        <f>COUNTIF(사출계획!$M$62:$N$87,표4[[#This Row],[제품명]])</f>
        <v>0</v>
      </c>
      <c r="S82" s="126">
        <f>COUNTIF(사출계획!$M$88:$N$110,표4[[#This Row],[제품명]])</f>
        <v>0</v>
      </c>
      <c r="T82" s="34">
        <f>COUNTIF(사출계획!$O$62:$P$110,표4[[#This Row],[제품명]])</f>
        <v>0</v>
      </c>
      <c r="U82" s="126">
        <f>COUNTIF(사출계획!$O$62:$P$87,표4[[#This Row],[제품명]])</f>
        <v>0</v>
      </c>
      <c r="V82" s="126">
        <f>COUNTIF(사출계획!$O$88:$P$110,표4[[#This Row],[제품명]])</f>
        <v>0</v>
      </c>
      <c r="W82" s="34">
        <f>COUNTIF(사출계획!$Q$62:$R$110,표4[[#This Row],[제품명]])</f>
        <v>0</v>
      </c>
      <c r="X82" s="126">
        <f>COUNTIF(사출계획!$Q$62:$R$87,표4[[#This Row],[제품명]])</f>
        <v>0</v>
      </c>
      <c r="Y82" s="126">
        <f>COUNTIF(사출계획!$Q$88:$R$110,표4[[#This Row],[제품명]])</f>
        <v>0</v>
      </c>
      <c r="Z82" s="34">
        <f>COUNTIF(사출계획!$S$62:$T$110,표4[[#This Row],[제품명]])</f>
        <v>0</v>
      </c>
      <c r="AA82" s="126"/>
      <c r="AB82" s="126"/>
      <c r="AC82" s="217" t="s">
        <v>1457</v>
      </c>
      <c r="AD82" s="54">
        <f>SUMIF(표4[잉크명],표5[[#This Row],[잉크]],표4[월])</f>
        <v>0</v>
      </c>
      <c r="AE82" s="126">
        <f>SUMIF(표4[잉크명],표5[[#This Row],[잉크]],표4[월-3층])</f>
        <v>0</v>
      </c>
      <c r="AF82" s="126">
        <f>SUMIF(표4[잉크명],표5[[#This Row],[잉크]],표4[월-1층])</f>
        <v>0</v>
      </c>
      <c r="AG82" s="54">
        <f>SUMIF(표4[잉크명],표5[[#This Row],[잉크]],표4[화])</f>
        <v>0</v>
      </c>
      <c r="AH82" s="126">
        <f>SUMIF(표4[잉크명],표5[[#This Row],[잉크]],표4[화-3층])</f>
        <v>0</v>
      </c>
      <c r="AI82" s="126">
        <f>SUMIF(표4[잉크명],표5[[#This Row],[잉크]],표4[화-1층])</f>
        <v>0</v>
      </c>
      <c r="AJ82" s="54">
        <f>SUMIF(표4[잉크명],표5[[#This Row],[잉크]],표4[수])</f>
        <v>0</v>
      </c>
      <c r="AK82" s="126">
        <f>SUMIF(표4[잉크명],표5[[#This Row],[잉크]],표4[수-3층])</f>
        <v>0</v>
      </c>
      <c r="AL82" s="126">
        <f>SUMIF(표4[잉크명],표5[[#This Row],[잉크]],표4[수-1층])</f>
        <v>0</v>
      </c>
      <c r="AM82" s="54">
        <f>SUMIF(표4[잉크명],표5[[#This Row],[잉크]],표4[목])</f>
        <v>0</v>
      </c>
      <c r="AN82" s="126">
        <f>SUMIF(표4[잉크명],표5[[#This Row],[잉크]],표4[목-3층])</f>
        <v>0</v>
      </c>
      <c r="AO82" s="126">
        <f>SUMIF(표4[잉크명],표5[[#This Row],[잉크]],표4[목-1층])</f>
        <v>0</v>
      </c>
      <c r="AP82" s="54">
        <f>SUMIF(표4[잉크명],표5[[#This Row],[잉크]],표4[금])</f>
        <v>0</v>
      </c>
      <c r="AQ82" s="126">
        <f>SUMIF(표4[잉크명],표5[[#This Row],[잉크]],표4[금-3층])</f>
        <v>0</v>
      </c>
      <c r="AR82" s="126">
        <f>SUMIF(표4[잉크명],표5[[#This Row],[잉크]],표4[금-1층])</f>
        <v>0</v>
      </c>
      <c r="AS82" s="54">
        <f>SUMIF(표4[잉크명],표5[[#This Row],[잉크]],표4[토])</f>
        <v>0</v>
      </c>
      <c r="AT82" s="126">
        <f>SUMIF(표4[잉크명],표5[[#This Row],[잉크]],표4[토-3층])</f>
        <v>0</v>
      </c>
      <c r="AU82" s="126">
        <f>SUMIF(표4[잉크명],표5[[#This Row],[잉크]],표4[토-1층])</f>
        <v>0</v>
      </c>
      <c r="AV82" s="54">
        <f>SUMIF(표4[잉크명],표5[[#This Row],[잉크]],표4[일])</f>
        <v>0</v>
      </c>
      <c r="AW82" s="126">
        <f>SUMIF(표4[잉크명],표5[[#This Row],[잉크]],표4[일-3층])</f>
        <v>0</v>
      </c>
      <c r="AX82" s="126">
        <f>SUMIF(표4[잉크명],표5[[#This Row],[잉크]],표4[일-1층])</f>
        <v>0</v>
      </c>
      <c r="AY82" s="54">
        <f>SUMIF(표4[잉크명],표5[[#This Row],[잉크]],표4[차주 월])</f>
        <v>0</v>
      </c>
      <c r="AZ82" s="54">
        <f>SUM(표5[[#This Row],[월]:[차주 월]])</f>
        <v>0</v>
      </c>
    </row>
    <row r="83" spans="2:52" x14ac:dyDescent="0.3">
      <c r="B83" s="56" t="s">
        <v>250</v>
      </c>
      <c r="C83" s="56"/>
      <c r="D83" s="56" t="s">
        <v>4459</v>
      </c>
      <c r="E83" s="34">
        <f>COUNTIF(사출계획!$E$62:$F$110,표4[[#This Row],[제품명]])</f>
        <v>2</v>
      </c>
      <c r="F83" s="126">
        <f>COUNTIF(사출계획!$E$62:$F$87,표4[[#This Row],[제품명]])</f>
        <v>2</v>
      </c>
      <c r="G83" s="126">
        <f>COUNTIF(사출계획!$E$88:$F$110,표4[[#This Row],[제품명]])</f>
        <v>0</v>
      </c>
      <c r="H83" s="34">
        <f>COUNTIF(사출계획!$G$62:$H$110,표4[[#This Row],[제품명]])</f>
        <v>2</v>
      </c>
      <c r="I83" s="122">
        <f>COUNTIF(사출계획!$G$62:$H$87,표4[[#This Row],[제품명]])</f>
        <v>2</v>
      </c>
      <c r="J83" s="122">
        <f>COUNTIF(사출계획!$G$88:$H$110,표4[[#This Row],[제품명]])</f>
        <v>0</v>
      </c>
      <c r="K83" s="34">
        <f>COUNTIF(사출계획!$I$62:$J$110,표4[[#This Row],[제품명]])</f>
        <v>0</v>
      </c>
      <c r="L83" s="126">
        <f>COUNTIF(사출계획!$I$62:$J$87,표4[[#This Row],[제품명]])</f>
        <v>0</v>
      </c>
      <c r="M83" s="126">
        <f>COUNTIF(사출계획!$I$88:$J$110,표4[[#This Row],[제품명]])</f>
        <v>0</v>
      </c>
      <c r="N83" s="34">
        <f>COUNTIF(사출계획!$K$62:$L$110,표4[[#This Row],[제품명]])</f>
        <v>0</v>
      </c>
      <c r="O83" s="126">
        <f>COUNTIF(사출계획!$K$62:$L$87,표4[[#This Row],[제품명]])</f>
        <v>0</v>
      </c>
      <c r="P83" s="126">
        <f>COUNTIF(사출계획!$K$88:$L$110,표4[[#This Row],[제품명]])</f>
        <v>0</v>
      </c>
      <c r="Q83" s="34">
        <f>COUNTIF(사출계획!$M$62:$N$110,표4[[#This Row],[제품명]])</f>
        <v>0</v>
      </c>
      <c r="R83" s="126">
        <f>COUNTIF(사출계획!$M$62:$N$87,표4[[#This Row],[제품명]])</f>
        <v>0</v>
      </c>
      <c r="S83" s="126">
        <f>COUNTIF(사출계획!$M$88:$N$110,표4[[#This Row],[제품명]])</f>
        <v>0</v>
      </c>
      <c r="T83" s="34">
        <f>COUNTIF(사출계획!$O$62:$P$110,표4[[#This Row],[제품명]])</f>
        <v>0</v>
      </c>
      <c r="U83" s="126">
        <f>COUNTIF(사출계획!$O$62:$P$87,표4[[#This Row],[제품명]])</f>
        <v>0</v>
      </c>
      <c r="V83" s="126">
        <f>COUNTIF(사출계획!$O$88:$P$110,표4[[#This Row],[제품명]])</f>
        <v>0</v>
      </c>
      <c r="W83" s="34">
        <f>COUNTIF(사출계획!$Q$62:$R$110,표4[[#This Row],[제품명]])</f>
        <v>0</v>
      </c>
      <c r="X83" s="126">
        <f>COUNTIF(사출계획!$Q$62:$R$87,표4[[#This Row],[제품명]])</f>
        <v>0</v>
      </c>
      <c r="Y83" s="126">
        <f>COUNTIF(사출계획!$Q$88:$R$110,표4[[#This Row],[제품명]])</f>
        <v>0</v>
      </c>
      <c r="Z83" s="34">
        <f>COUNTIF(사출계획!$S$62:$T$110,표4[[#This Row],[제품명]])</f>
        <v>0</v>
      </c>
      <c r="AA83" s="126"/>
      <c r="AB83" s="126"/>
      <c r="AC83" s="217" t="s">
        <v>400</v>
      </c>
      <c r="AD83" s="54">
        <f>SUMIF(표4[잉크명],표5[[#This Row],[잉크]],표4[월])</f>
        <v>0</v>
      </c>
      <c r="AE83" s="126">
        <f>SUMIF(표4[잉크명],표5[[#This Row],[잉크]],표4[월-3층])</f>
        <v>0</v>
      </c>
      <c r="AF83" s="126">
        <f>SUMIF(표4[잉크명],표5[[#This Row],[잉크]],표4[월-1층])</f>
        <v>0</v>
      </c>
      <c r="AG83" s="54">
        <f>SUMIF(표4[잉크명],표5[[#This Row],[잉크]],표4[화])</f>
        <v>0</v>
      </c>
      <c r="AH83" s="126">
        <f>SUMIF(표4[잉크명],표5[[#This Row],[잉크]],표4[화-3층])</f>
        <v>0</v>
      </c>
      <c r="AI83" s="126">
        <f>SUMIF(표4[잉크명],표5[[#This Row],[잉크]],표4[화-1층])</f>
        <v>0</v>
      </c>
      <c r="AJ83" s="54">
        <f>SUMIF(표4[잉크명],표5[[#This Row],[잉크]],표4[수])</f>
        <v>0</v>
      </c>
      <c r="AK83" s="126">
        <f>SUMIF(표4[잉크명],표5[[#This Row],[잉크]],표4[수-3층])</f>
        <v>0</v>
      </c>
      <c r="AL83" s="126">
        <f>SUMIF(표4[잉크명],표5[[#This Row],[잉크]],표4[수-1층])</f>
        <v>0</v>
      </c>
      <c r="AM83" s="54">
        <f>SUMIF(표4[잉크명],표5[[#This Row],[잉크]],표4[목])</f>
        <v>0</v>
      </c>
      <c r="AN83" s="126">
        <f>SUMIF(표4[잉크명],표5[[#This Row],[잉크]],표4[목-3층])</f>
        <v>0</v>
      </c>
      <c r="AO83" s="126">
        <f>SUMIF(표4[잉크명],표5[[#This Row],[잉크]],표4[목-1층])</f>
        <v>0</v>
      </c>
      <c r="AP83" s="54">
        <f>SUMIF(표4[잉크명],표5[[#This Row],[잉크]],표4[금])</f>
        <v>0</v>
      </c>
      <c r="AQ83" s="126">
        <f>SUMIF(표4[잉크명],표5[[#This Row],[잉크]],표4[금-3층])</f>
        <v>0</v>
      </c>
      <c r="AR83" s="126">
        <f>SUMIF(표4[잉크명],표5[[#This Row],[잉크]],표4[금-1층])</f>
        <v>0</v>
      </c>
      <c r="AS83" s="54">
        <f>SUMIF(표4[잉크명],표5[[#This Row],[잉크]],표4[토])</f>
        <v>0</v>
      </c>
      <c r="AT83" s="126">
        <f>SUMIF(표4[잉크명],표5[[#This Row],[잉크]],표4[토-3층])</f>
        <v>0</v>
      </c>
      <c r="AU83" s="126">
        <f>SUMIF(표4[잉크명],표5[[#This Row],[잉크]],표4[토-1층])</f>
        <v>0</v>
      </c>
      <c r="AV83" s="54">
        <f>SUMIF(표4[잉크명],표5[[#This Row],[잉크]],표4[일])</f>
        <v>0</v>
      </c>
      <c r="AW83" s="126">
        <f>SUMIF(표4[잉크명],표5[[#This Row],[잉크]],표4[일-3층])</f>
        <v>0</v>
      </c>
      <c r="AX83" s="126">
        <f>SUMIF(표4[잉크명],표5[[#This Row],[잉크]],표4[일-1층])</f>
        <v>0</v>
      </c>
      <c r="AY83" s="54">
        <f>SUMIF(표4[잉크명],표5[[#This Row],[잉크]],표4[차주 월])</f>
        <v>0</v>
      </c>
      <c r="AZ83" s="54">
        <f>SUM(표5[[#This Row],[월]:[차주 월]])</f>
        <v>0</v>
      </c>
    </row>
    <row r="84" spans="2:52" x14ac:dyDescent="0.3">
      <c r="B84" s="56" t="s">
        <v>4189</v>
      </c>
      <c r="C84" s="56"/>
      <c r="D84" s="56" t="s">
        <v>2617</v>
      </c>
      <c r="E84" s="34">
        <f>COUNTIF(사출계획!$E$62:$F$110,표4[[#This Row],[제품명]])</f>
        <v>2</v>
      </c>
      <c r="F84" s="126">
        <f>COUNTIF(사출계획!$E$62:$F$87,표4[[#This Row],[제품명]])</f>
        <v>2</v>
      </c>
      <c r="G84" s="126">
        <f>COUNTIF(사출계획!$E$88:$F$110,표4[[#This Row],[제품명]])</f>
        <v>0</v>
      </c>
      <c r="H84" s="34">
        <f>COUNTIF(사출계획!$G$62:$H$110,표4[[#This Row],[제품명]])</f>
        <v>2</v>
      </c>
      <c r="I84" s="122">
        <f>COUNTIF(사출계획!$G$62:$H$87,표4[[#This Row],[제품명]])</f>
        <v>2</v>
      </c>
      <c r="J84" s="122">
        <f>COUNTIF(사출계획!$G$88:$H$110,표4[[#This Row],[제품명]])</f>
        <v>0</v>
      </c>
      <c r="K84" s="34">
        <f>COUNTIF(사출계획!$I$62:$J$110,표4[[#This Row],[제품명]])</f>
        <v>0</v>
      </c>
      <c r="L84" s="126">
        <f>COUNTIF(사출계획!$I$62:$J$87,표4[[#This Row],[제품명]])</f>
        <v>0</v>
      </c>
      <c r="M84" s="126">
        <f>COUNTIF(사출계획!$I$88:$J$110,표4[[#This Row],[제품명]])</f>
        <v>0</v>
      </c>
      <c r="N84" s="34">
        <f>COUNTIF(사출계획!$K$62:$L$110,표4[[#This Row],[제품명]])</f>
        <v>0</v>
      </c>
      <c r="O84" s="126">
        <f>COUNTIF(사출계획!$K$62:$L$87,표4[[#This Row],[제품명]])</f>
        <v>0</v>
      </c>
      <c r="P84" s="126">
        <f>COUNTIF(사출계획!$K$88:$L$110,표4[[#This Row],[제품명]])</f>
        <v>0</v>
      </c>
      <c r="Q84" s="34">
        <f>COUNTIF(사출계획!$M$62:$N$110,표4[[#This Row],[제품명]])</f>
        <v>0</v>
      </c>
      <c r="R84" s="126">
        <f>COUNTIF(사출계획!$M$62:$N$87,표4[[#This Row],[제품명]])</f>
        <v>0</v>
      </c>
      <c r="S84" s="126">
        <f>COUNTIF(사출계획!$M$88:$N$110,표4[[#This Row],[제품명]])</f>
        <v>0</v>
      </c>
      <c r="T84" s="34">
        <f>COUNTIF(사출계획!$O$62:$P$110,표4[[#This Row],[제품명]])</f>
        <v>0</v>
      </c>
      <c r="U84" s="126">
        <f>COUNTIF(사출계획!$O$62:$P$87,표4[[#This Row],[제품명]])</f>
        <v>0</v>
      </c>
      <c r="V84" s="126">
        <f>COUNTIF(사출계획!$O$88:$P$110,표4[[#This Row],[제품명]])</f>
        <v>0</v>
      </c>
      <c r="W84" s="34">
        <f>COUNTIF(사출계획!$Q$62:$R$110,표4[[#This Row],[제품명]])</f>
        <v>0</v>
      </c>
      <c r="X84" s="126">
        <f>COUNTIF(사출계획!$Q$62:$R$87,표4[[#This Row],[제품명]])</f>
        <v>0</v>
      </c>
      <c r="Y84" s="126">
        <f>COUNTIF(사출계획!$Q$88:$R$110,표4[[#This Row],[제품명]])</f>
        <v>0</v>
      </c>
      <c r="Z84" s="34">
        <f>COUNTIF(사출계획!$S$62:$T$110,표4[[#This Row],[제품명]])</f>
        <v>0</v>
      </c>
      <c r="AA84" s="126"/>
      <c r="AB84" s="126"/>
      <c r="AC84" s="33" t="s">
        <v>359</v>
      </c>
      <c r="AD84" s="34">
        <f>SUMIF(표4[잉크명],표5[[#This Row],[잉크]],표4[월])</f>
        <v>0</v>
      </c>
      <c r="AE84" s="126">
        <f>SUMIF(표4[잉크명],표5[[#This Row],[잉크]],표4[월-3층])</f>
        <v>0</v>
      </c>
      <c r="AF84" s="126">
        <f>SUMIF(표4[잉크명],표5[[#This Row],[잉크]],표4[월-1층])</f>
        <v>0</v>
      </c>
      <c r="AG84" s="34">
        <f>SUMIF(표4[잉크명],표5[[#This Row],[잉크]],표4[화])</f>
        <v>0</v>
      </c>
      <c r="AH84" s="126">
        <f>SUMIF(표4[잉크명],표5[[#This Row],[잉크]],표4[화-3층])</f>
        <v>0</v>
      </c>
      <c r="AI84" s="126">
        <f>SUMIF(표4[잉크명],표5[[#This Row],[잉크]],표4[화-1층])</f>
        <v>0</v>
      </c>
      <c r="AJ84" s="34">
        <f>SUMIF(표4[잉크명],표5[[#This Row],[잉크]],표4[수])</f>
        <v>0</v>
      </c>
      <c r="AK84" s="126">
        <f>SUMIF(표4[잉크명],표5[[#This Row],[잉크]],표4[수-3층])</f>
        <v>0</v>
      </c>
      <c r="AL84" s="126">
        <f>SUMIF(표4[잉크명],표5[[#This Row],[잉크]],표4[수-1층])</f>
        <v>0</v>
      </c>
      <c r="AM84" s="34">
        <f>SUMIF(표4[잉크명],표5[[#This Row],[잉크]],표4[목])</f>
        <v>0</v>
      </c>
      <c r="AN84" s="126">
        <f>SUMIF(표4[잉크명],표5[[#This Row],[잉크]],표4[목-3층])</f>
        <v>0</v>
      </c>
      <c r="AO84" s="126">
        <f>SUMIF(표4[잉크명],표5[[#This Row],[잉크]],표4[목-1층])</f>
        <v>0</v>
      </c>
      <c r="AP84" s="34">
        <f>SUMIF(표4[잉크명],표5[[#This Row],[잉크]],표4[금])</f>
        <v>0</v>
      </c>
      <c r="AQ84" s="126">
        <f>SUMIF(표4[잉크명],표5[[#This Row],[잉크]],표4[금-3층])</f>
        <v>0</v>
      </c>
      <c r="AR84" s="126">
        <f>SUMIF(표4[잉크명],표5[[#This Row],[잉크]],표4[금-1층])</f>
        <v>0</v>
      </c>
      <c r="AS84" s="34">
        <f>SUMIF(표4[잉크명],표5[[#This Row],[잉크]],표4[토])</f>
        <v>0</v>
      </c>
      <c r="AT84" s="126">
        <f>SUMIF(표4[잉크명],표5[[#This Row],[잉크]],표4[토-3층])</f>
        <v>0</v>
      </c>
      <c r="AU84" s="126">
        <f>SUMIF(표4[잉크명],표5[[#This Row],[잉크]],표4[토-1층])</f>
        <v>0</v>
      </c>
      <c r="AV84" s="34">
        <f>SUMIF(표4[잉크명],표5[[#This Row],[잉크]],표4[일])</f>
        <v>0</v>
      </c>
      <c r="AW84" s="126">
        <f>SUMIF(표4[잉크명],표5[[#This Row],[잉크]],표4[일-3층])</f>
        <v>0</v>
      </c>
      <c r="AX84" s="126">
        <f>SUMIF(표4[잉크명],표5[[#This Row],[잉크]],표4[일-1층])</f>
        <v>0</v>
      </c>
      <c r="AY84" s="34">
        <f>SUMIF(표4[잉크명],표5[[#This Row],[잉크]],표4[차주 월])</f>
        <v>0</v>
      </c>
      <c r="AZ84" s="34">
        <f>SUM(표5[[#This Row],[월]:[차주 월]])</f>
        <v>0</v>
      </c>
    </row>
    <row r="85" spans="2:52" x14ac:dyDescent="0.3">
      <c r="B85" s="56" t="s">
        <v>251</v>
      </c>
      <c r="C85" s="56"/>
      <c r="D85" s="56" t="s">
        <v>2943</v>
      </c>
      <c r="E85" s="34">
        <f>COUNTIF(사출계획!$E$62:$F$110,표4[[#This Row],[제품명]])</f>
        <v>1</v>
      </c>
      <c r="F85" s="126">
        <f>COUNTIF(사출계획!$E$62:$F$87,표4[[#This Row],[제품명]])</f>
        <v>1</v>
      </c>
      <c r="G85" s="126">
        <f>COUNTIF(사출계획!$E$88:$F$110,표4[[#This Row],[제품명]])</f>
        <v>0</v>
      </c>
      <c r="H85" s="34">
        <f>COUNTIF(사출계획!$G$62:$H$110,표4[[#This Row],[제품명]])</f>
        <v>2</v>
      </c>
      <c r="I85" s="122">
        <f>COUNTIF(사출계획!$G$62:$H$87,표4[[#This Row],[제품명]])</f>
        <v>2</v>
      </c>
      <c r="J85" s="122">
        <f>COUNTIF(사출계획!$G$88:$H$110,표4[[#This Row],[제품명]])</f>
        <v>0</v>
      </c>
      <c r="K85" s="34">
        <f>COUNTIF(사출계획!$I$62:$J$110,표4[[#This Row],[제품명]])</f>
        <v>0</v>
      </c>
      <c r="L85" s="126">
        <f>COUNTIF(사출계획!$I$62:$J$87,표4[[#This Row],[제품명]])</f>
        <v>0</v>
      </c>
      <c r="M85" s="126">
        <f>COUNTIF(사출계획!$I$88:$J$110,표4[[#This Row],[제품명]])</f>
        <v>0</v>
      </c>
      <c r="N85" s="34">
        <f>COUNTIF(사출계획!$K$62:$L$110,표4[[#This Row],[제품명]])</f>
        <v>0</v>
      </c>
      <c r="O85" s="126">
        <f>COUNTIF(사출계획!$K$62:$L$87,표4[[#This Row],[제품명]])</f>
        <v>0</v>
      </c>
      <c r="P85" s="126">
        <f>COUNTIF(사출계획!$K$88:$L$110,표4[[#This Row],[제품명]])</f>
        <v>0</v>
      </c>
      <c r="Q85" s="34">
        <f>COUNTIF(사출계획!$M$62:$N$110,표4[[#This Row],[제품명]])</f>
        <v>0</v>
      </c>
      <c r="R85" s="126">
        <f>COUNTIF(사출계획!$M$62:$N$87,표4[[#This Row],[제품명]])</f>
        <v>0</v>
      </c>
      <c r="S85" s="126">
        <f>COUNTIF(사출계획!$M$88:$N$110,표4[[#This Row],[제품명]])</f>
        <v>0</v>
      </c>
      <c r="T85" s="34">
        <f>COUNTIF(사출계획!$O$62:$P$110,표4[[#This Row],[제품명]])</f>
        <v>0</v>
      </c>
      <c r="U85" s="126">
        <f>COUNTIF(사출계획!$O$62:$P$87,표4[[#This Row],[제품명]])</f>
        <v>0</v>
      </c>
      <c r="V85" s="126">
        <f>COUNTIF(사출계획!$O$88:$P$110,표4[[#This Row],[제품명]])</f>
        <v>0</v>
      </c>
      <c r="W85" s="34">
        <f>COUNTIF(사출계획!$Q$62:$R$110,표4[[#This Row],[제품명]])</f>
        <v>0</v>
      </c>
      <c r="X85" s="126">
        <f>COUNTIF(사출계획!$Q$62:$R$87,표4[[#This Row],[제품명]])</f>
        <v>0</v>
      </c>
      <c r="Y85" s="126">
        <f>COUNTIF(사출계획!$Q$88:$R$110,표4[[#This Row],[제품명]])</f>
        <v>0</v>
      </c>
      <c r="Z85" s="34">
        <f>COUNTIF(사출계획!$S$62:$T$110,표4[[#This Row],[제품명]])</f>
        <v>0</v>
      </c>
      <c r="AA85" s="126"/>
      <c r="AB85" s="126"/>
      <c r="AC85" s="217" t="s">
        <v>3167</v>
      </c>
      <c r="AD85" s="54">
        <f>SUMIF(표4[잉크명],표5[[#This Row],[잉크]],표4[월])</f>
        <v>0</v>
      </c>
      <c r="AE85" s="126">
        <f>SUMIF(표4[잉크명],표5[[#This Row],[잉크]],표4[월-3층])</f>
        <v>0</v>
      </c>
      <c r="AF85" s="126">
        <f>SUMIF(표4[잉크명],표5[[#This Row],[잉크]],표4[월-1층])</f>
        <v>0</v>
      </c>
      <c r="AG85" s="54">
        <f>SUMIF(표4[잉크명],표5[[#This Row],[잉크]],표4[화])</f>
        <v>0</v>
      </c>
      <c r="AH85" s="126">
        <f>SUMIF(표4[잉크명],표5[[#This Row],[잉크]],표4[화-3층])</f>
        <v>0</v>
      </c>
      <c r="AI85" s="126">
        <f>SUMIF(표4[잉크명],표5[[#This Row],[잉크]],표4[화-1층])</f>
        <v>0</v>
      </c>
      <c r="AJ85" s="54">
        <f>SUMIF(표4[잉크명],표5[[#This Row],[잉크]],표4[수])</f>
        <v>0</v>
      </c>
      <c r="AK85" s="126">
        <f>SUMIF(표4[잉크명],표5[[#This Row],[잉크]],표4[수-3층])</f>
        <v>0</v>
      </c>
      <c r="AL85" s="126">
        <f>SUMIF(표4[잉크명],표5[[#This Row],[잉크]],표4[수-1층])</f>
        <v>0</v>
      </c>
      <c r="AM85" s="54">
        <f>SUMIF(표4[잉크명],표5[[#This Row],[잉크]],표4[목])</f>
        <v>0</v>
      </c>
      <c r="AN85" s="126">
        <f>SUMIF(표4[잉크명],표5[[#This Row],[잉크]],표4[목-3층])</f>
        <v>0</v>
      </c>
      <c r="AO85" s="126">
        <f>SUMIF(표4[잉크명],표5[[#This Row],[잉크]],표4[목-1층])</f>
        <v>0</v>
      </c>
      <c r="AP85" s="54">
        <f>SUMIF(표4[잉크명],표5[[#This Row],[잉크]],표4[금])</f>
        <v>0</v>
      </c>
      <c r="AQ85" s="126">
        <f>SUMIF(표4[잉크명],표5[[#This Row],[잉크]],표4[금-3층])</f>
        <v>0</v>
      </c>
      <c r="AR85" s="126">
        <f>SUMIF(표4[잉크명],표5[[#This Row],[잉크]],표4[금-1층])</f>
        <v>0</v>
      </c>
      <c r="AS85" s="54">
        <f>SUMIF(표4[잉크명],표5[[#This Row],[잉크]],표4[토])</f>
        <v>0</v>
      </c>
      <c r="AT85" s="126">
        <f>SUMIF(표4[잉크명],표5[[#This Row],[잉크]],표4[토-3층])</f>
        <v>0</v>
      </c>
      <c r="AU85" s="126">
        <f>SUMIF(표4[잉크명],표5[[#This Row],[잉크]],표4[토-1층])</f>
        <v>0</v>
      </c>
      <c r="AV85" s="54">
        <f>SUMIF(표4[잉크명],표5[[#This Row],[잉크]],표4[일])</f>
        <v>0</v>
      </c>
      <c r="AW85" s="126">
        <f>SUMIF(표4[잉크명],표5[[#This Row],[잉크]],표4[일-3층])</f>
        <v>0</v>
      </c>
      <c r="AX85" s="126">
        <f>SUMIF(표4[잉크명],표5[[#This Row],[잉크]],표4[일-1층])</f>
        <v>0</v>
      </c>
      <c r="AY85" s="54">
        <f>SUMIF(표4[잉크명],표5[[#This Row],[잉크]],표4[차주 월])</f>
        <v>0</v>
      </c>
      <c r="AZ85" s="54">
        <f>SUM(표5[[#This Row],[월]:[차주 월]])</f>
        <v>0</v>
      </c>
    </row>
    <row r="86" spans="2:52" x14ac:dyDescent="0.3">
      <c r="B86" s="56" t="s">
        <v>251</v>
      </c>
      <c r="C86" s="292" t="s">
        <v>2717</v>
      </c>
      <c r="D86" s="56" t="s">
        <v>117</v>
      </c>
      <c r="E86" s="34">
        <f>COUNTIF(사출계획!$E$62:$F$110,표4[[#This Row],[제품명]])</f>
        <v>1</v>
      </c>
      <c r="F86" s="126">
        <f>COUNTIF(사출계획!$E$62:$F$87,표4[[#This Row],[제품명]])</f>
        <v>1</v>
      </c>
      <c r="G86" s="126">
        <f>COUNTIF(사출계획!$E$88:$F$110,표4[[#This Row],[제품명]])</f>
        <v>0</v>
      </c>
      <c r="H86" s="34">
        <f>COUNTIF(사출계획!$G$62:$H$110,표4[[#This Row],[제품명]])</f>
        <v>2</v>
      </c>
      <c r="I86" s="122">
        <f>COUNTIF(사출계획!$G$62:$H$87,표4[[#This Row],[제품명]])</f>
        <v>2</v>
      </c>
      <c r="J86" s="122">
        <f>COUNTIF(사출계획!$G$88:$H$110,표4[[#This Row],[제품명]])</f>
        <v>0</v>
      </c>
      <c r="K86" s="34">
        <f>COUNTIF(사출계획!$I$62:$J$110,표4[[#This Row],[제품명]])</f>
        <v>0</v>
      </c>
      <c r="L86" s="126">
        <f>COUNTIF(사출계획!$I$62:$J$87,표4[[#This Row],[제품명]])</f>
        <v>0</v>
      </c>
      <c r="M86" s="126">
        <f>COUNTIF(사출계획!$I$88:$J$110,표4[[#This Row],[제품명]])</f>
        <v>0</v>
      </c>
      <c r="N86" s="34">
        <f>COUNTIF(사출계획!$K$62:$L$110,표4[[#This Row],[제품명]])</f>
        <v>0</v>
      </c>
      <c r="O86" s="126">
        <f>COUNTIF(사출계획!$K$62:$L$87,표4[[#This Row],[제품명]])</f>
        <v>0</v>
      </c>
      <c r="P86" s="126">
        <f>COUNTIF(사출계획!$K$88:$L$110,표4[[#This Row],[제품명]])</f>
        <v>0</v>
      </c>
      <c r="Q86" s="34">
        <f>COUNTIF(사출계획!$M$62:$N$110,표4[[#This Row],[제품명]])</f>
        <v>0</v>
      </c>
      <c r="R86" s="126">
        <f>COUNTIF(사출계획!$M$62:$N$87,표4[[#This Row],[제품명]])</f>
        <v>0</v>
      </c>
      <c r="S86" s="126">
        <f>COUNTIF(사출계획!$M$88:$N$110,표4[[#This Row],[제품명]])</f>
        <v>0</v>
      </c>
      <c r="T86" s="34">
        <f>COUNTIF(사출계획!$O$62:$P$110,표4[[#This Row],[제품명]])</f>
        <v>0</v>
      </c>
      <c r="U86" s="126">
        <f>COUNTIF(사출계획!$O$62:$P$87,표4[[#This Row],[제품명]])</f>
        <v>0</v>
      </c>
      <c r="V86" s="126">
        <f>COUNTIF(사출계획!$O$88:$P$110,표4[[#This Row],[제품명]])</f>
        <v>0</v>
      </c>
      <c r="W86" s="34">
        <f>COUNTIF(사출계획!$Q$62:$R$110,표4[[#This Row],[제품명]])</f>
        <v>0</v>
      </c>
      <c r="X86" s="126">
        <f>COUNTIF(사출계획!$Q$62:$R$87,표4[[#This Row],[제품명]])</f>
        <v>0</v>
      </c>
      <c r="Y86" s="126">
        <f>COUNTIF(사출계획!$Q$88:$R$110,표4[[#This Row],[제품명]])</f>
        <v>0</v>
      </c>
      <c r="Z86" s="34">
        <f>COUNTIF(사출계획!$S$62:$T$110,표4[[#This Row],[제품명]])</f>
        <v>0</v>
      </c>
      <c r="AA86" s="126"/>
      <c r="AB86" s="126"/>
      <c r="AC86" s="217" t="s">
        <v>1684</v>
      </c>
      <c r="AD86" s="54">
        <f>SUMIF(표4[잉크명],표5[[#This Row],[잉크]],표4[월])</f>
        <v>0</v>
      </c>
      <c r="AE86" s="126">
        <f>SUMIF(표4[잉크명],표5[[#This Row],[잉크]],표4[월-3층])</f>
        <v>0</v>
      </c>
      <c r="AF86" s="126">
        <f>SUMIF(표4[잉크명],표5[[#This Row],[잉크]],표4[월-1층])</f>
        <v>0</v>
      </c>
      <c r="AG86" s="54">
        <f>SUMIF(표4[잉크명],표5[[#This Row],[잉크]],표4[화])</f>
        <v>0</v>
      </c>
      <c r="AH86" s="126">
        <f>SUMIF(표4[잉크명],표5[[#This Row],[잉크]],표4[화-3층])</f>
        <v>0</v>
      </c>
      <c r="AI86" s="126">
        <f>SUMIF(표4[잉크명],표5[[#This Row],[잉크]],표4[화-1층])</f>
        <v>0</v>
      </c>
      <c r="AJ86" s="54">
        <f>SUMIF(표4[잉크명],표5[[#This Row],[잉크]],표4[수])</f>
        <v>0</v>
      </c>
      <c r="AK86" s="126">
        <f>SUMIF(표4[잉크명],표5[[#This Row],[잉크]],표4[수-3층])</f>
        <v>0</v>
      </c>
      <c r="AL86" s="126">
        <f>SUMIF(표4[잉크명],표5[[#This Row],[잉크]],표4[수-1층])</f>
        <v>0</v>
      </c>
      <c r="AM86" s="54">
        <f>SUMIF(표4[잉크명],표5[[#This Row],[잉크]],표4[목])</f>
        <v>0</v>
      </c>
      <c r="AN86" s="126">
        <f>SUMIF(표4[잉크명],표5[[#This Row],[잉크]],표4[목-3층])</f>
        <v>0</v>
      </c>
      <c r="AO86" s="126">
        <f>SUMIF(표4[잉크명],표5[[#This Row],[잉크]],표4[목-1층])</f>
        <v>0</v>
      </c>
      <c r="AP86" s="54">
        <f>SUMIF(표4[잉크명],표5[[#This Row],[잉크]],표4[금])</f>
        <v>0</v>
      </c>
      <c r="AQ86" s="126">
        <f>SUMIF(표4[잉크명],표5[[#This Row],[잉크]],표4[금-3층])</f>
        <v>0</v>
      </c>
      <c r="AR86" s="126">
        <f>SUMIF(표4[잉크명],표5[[#This Row],[잉크]],표4[금-1층])</f>
        <v>0</v>
      </c>
      <c r="AS86" s="54">
        <f>SUMIF(표4[잉크명],표5[[#This Row],[잉크]],표4[토])</f>
        <v>0</v>
      </c>
      <c r="AT86" s="126">
        <f>SUMIF(표4[잉크명],표5[[#This Row],[잉크]],표4[토-3층])</f>
        <v>0</v>
      </c>
      <c r="AU86" s="126">
        <f>SUMIF(표4[잉크명],표5[[#This Row],[잉크]],표4[토-1층])</f>
        <v>0</v>
      </c>
      <c r="AV86" s="54">
        <f>SUMIF(표4[잉크명],표5[[#This Row],[잉크]],표4[일])</f>
        <v>0</v>
      </c>
      <c r="AW86" s="126">
        <f>SUMIF(표4[잉크명],표5[[#This Row],[잉크]],표4[일-3층])</f>
        <v>0</v>
      </c>
      <c r="AX86" s="126">
        <f>SUMIF(표4[잉크명],표5[[#This Row],[잉크]],표4[일-1층])</f>
        <v>0</v>
      </c>
      <c r="AY86" s="54">
        <f>SUMIF(표4[잉크명],표5[[#This Row],[잉크]],표4[차주 월])</f>
        <v>0</v>
      </c>
      <c r="AZ86" s="54">
        <f>SUM(표5[[#This Row],[월]:[차주 월]])</f>
        <v>0</v>
      </c>
    </row>
    <row r="87" spans="2:52" x14ac:dyDescent="0.3">
      <c r="B87" s="56" t="s">
        <v>252</v>
      </c>
      <c r="C87" s="56"/>
      <c r="D87" s="56" t="s">
        <v>3769</v>
      </c>
      <c r="E87" s="34">
        <f>COUNTIF(사출계획!$E$62:$F$110,표4[[#This Row],[제품명]])</f>
        <v>0</v>
      </c>
      <c r="F87" s="126">
        <f>COUNTIF(사출계획!$E$62:$F$87,표4[[#This Row],[제품명]])</f>
        <v>0</v>
      </c>
      <c r="G87" s="126">
        <f>COUNTIF(사출계획!$E$88:$F$110,표4[[#This Row],[제품명]])</f>
        <v>0</v>
      </c>
      <c r="H87" s="34">
        <f>COUNTIF(사출계획!$G$62:$H$110,표4[[#This Row],[제품명]])</f>
        <v>0</v>
      </c>
      <c r="I87" s="122">
        <f>COUNTIF(사출계획!$G$62:$H$87,표4[[#This Row],[제품명]])</f>
        <v>0</v>
      </c>
      <c r="J87" s="122">
        <f>COUNTIF(사출계획!$G$88:$H$110,표4[[#This Row],[제품명]])</f>
        <v>0</v>
      </c>
      <c r="K87" s="34">
        <f>COUNTIF(사출계획!$I$62:$J$110,표4[[#This Row],[제품명]])</f>
        <v>0</v>
      </c>
      <c r="L87" s="126">
        <f>COUNTIF(사출계획!$I$62:$J$87,표4[[#This Row],[제품명]])</f>
        <v>0</v>
      </c>
      <c r="M87" s="126">
        <f>COUNTIF(사출계획!$I$88:$J$110,표4[[#This Row],[제품명]])</f>
        <v>0</v>
      </c>
      <c r="N87" s="34">
        <f>COUNTIF(사출계획!$K$62:$L$110,표4[[#This Row],[제품명]])</f>
        <v>0</v>
      </c>
      <c r="O87" s="126">
        <f>COUNTIF(사출계획!$K$62:$L$87,표4[[#This Row],[제품명]])</f>
        <v>0</v>
      </c>
      <c r="P87" s="126">
        <f>COUNTIF(사출계획!$K$88:$L$110,표4[[#This Row],[제품명]])</f>
        <v>0</v>
      </c>
      <c r="Q87" s="34">
        <f>COUNTIF(사출계획!$M$62:$N$110,표4[[#This Row],[제품명]])</f>
        <v>0</v>
      </c>
      <c r="R87" s="126">
        <f>COUNTIF(사출계획!$M$62:$N$87,표4[[#This Row],[제품명]])</f>
        <v>0</v>
      </c>
      <c r="S87" s="126">
        <f>COUNTIF(사출계획!$M$88:$N$110,표4[[#This Row],[제품명]])</f>
        <v>0</v>
      </c>
      <c r="T87" s="34">
        <f>COUNTIF(사출계획!$O$62:$P$110,표4[[#This Row],[제품명]])</f>
        <v>0</v>
      </c>
      <c r="U87" s="126">
        <f>COUNTIF(사출계획!$O$62:$P$87,표4[[#This Row],[제품명]])</f>
        <v>0</v>
      </c>
      <c r="V87" s="126">
        <f>COUNTIF(사출계획!$O$88:$P$110,표4[[#This Row],[제품명]])</f>
        <v>0</v>
      </c>
      <c r="W87" s="34">
        <f>COUNTIF(사출계획!$Q$62:$R$110,표4[[#This Row],[제품명]])</f>
        <v>0</v>
      </c>
      <c r="X87" s="126">
        <f>COUNTIF(사출계획!$Q$62:$R$87,표4[[#This Row],[제품명]])</f>
        <v>0</v>
      </c>
      <c r="Y87" s="126">
        <f>COUNTIF(사출계획!$Q$88:$R$110,표4[[#This Row],[제품명]])</f>
        <v>0</v>
      </c>
      <c r="Z87" s="34">
        <f>COUNTIF(사출계획!$S$62:$T$110,표4[[#This Row],[제품명]])</f>
        <v>0</v>
      </c>
      <c r="AA87" s="126"/>
      <c r="AB87" s="126"/>
      <c r="AC87" s="217" t="s">
        <v>1274</v>
      </c>
      <c r="AD87" s="54">
        <f>SUMIF(표4[잉크명],표5[[#This Row],[잉크]],표4[월])</f>
        <v>0</v>
      </c>
      <c r="AE87" s="126">
        <f>SUMIF(표4[잉크명],표5[[#This Row],[잉크]],표4[월-3층])</f>
        <v>0</v>
      </c>
      <c r="AF87" s="126">
        <f>SUMIF(표4[잉크명],표5[[#This Row],[잉크]],표4[월-1층])</f>
        <v>0</v>
      </c>
      <c r="AG87" s="54">
        <f>SUMIF(표4[잉크명],표5[[#This Row],[잉크]],표4[화])</f>
        <v>0</v>
      </c>
      <c r="AH87" s="126">
        <f>SUMIF(표4[잉크명],표5[[#This Row],[잉크]],표4[화-3층])</f>
        <v>0</v>
      </c>
      <c r="AI87" s="126">
        <f>SUMIF(표4[잉크명],표5[[#This Row],[잉크]],표4[화-1층])</f>
        <v>0</v>
      </c>
      <c r="AJ87" s="54">
        <f>SUMIF(표4[잉크명],표5[[#This Row],[잉크]],표4[수])</f>
        <v>0</v>
      </c>
      <c r="AK87" s="126">
        <f>SUMIF(표4[잉크명],표5[[#This Row],[잉크]],표4[수-3층])</f>
        <v>0</v>
      </c>
      <c r="AL87" s="126">
        <f>SUMIF(표4[잉크명],표5[[#This Row],[잉크]],표4[수-1층])</f>
        <v>0</v>
      </c>
      <c r="AM87" s="54">
        <f>SUMIF(표4[잉크명],표5[[#This Row],[잉크]],표4[목])</f>
        <v>0</v>
      </c>
      <c r="AN87" s="126">
        <f>SUMIF(표4[잉크명],표5[[#This Row],[잉크]],표4[목-3층])</f>
        <v>0</v>
      </c>
      <c r="AO87" s="126">
        <f>SUMIF(표4[잉크명],표5[[#This Row],[잉크]],표4[목-1층])</f>
        <v>0</v>
      </c>
      <c r="AP87" s="54">
        <f>SUMIF(표4[잉크명],표5[[#This Row],[잉크]],표4[금])</f>
        <v>0</v>
      </c>
      <c r="AQ87" s="126">
        <f>SUMIF(표4[잉크명],표5[[#This Row],[잉크]],표4[금-3층])</f>
        <v>0</v>
      </c>
      <c r="AR87" s="126">
        <f>SUMIF(표4[잉크명],표5[[#This Row],[잉크]],표4[금-1층])</f>
        <v>0</v>
      </c>
      <c r="AS87" s="54">
        <f>SUMIF(표4[잉크명],표5[[#This Row],[잉크]],표4[토])</f>
        <v>0</v>
      </c>
      <c r="AT87" s="126">
        <f>SUMIF(표4[잉크명],표5[[#This Row],[잉크]],표4[토-3층])</f>
        <v>0</v>
      </c>
      <c r="AU87" s="126">
        <f>SUMIF(표4[잉크명],표5[[#This Row],[잉크]],표4[토-1층])</f>
        <v>0</v>
      </c>
      <c r="AV87" s="54">
        <f>SUMIF(표4[잉크명],표5[[#This Row],[잉크]],표4[일])</f>
        <v>0</v>
      </c>
      <c r="AW87" s="126">
        <f>SUMIF(표4[잉크명],표5[[#This Row],[잉크]],표4[일-3층])</f>
        <v>0</v>
      </c>
      <c r="AX87" s="126">
        <f>SUMIF(표4[잉크명],표5[[#This Row],[잉크]],표4[일-1층])</f>
        <v>0</v>
      </c>
      <c r="AY87" s="54">
        <f>SUMIF(표4[잉크명],표5[[#This Row],[잉크]],표4[차주 월])</f>
        <v>0</v>
      </c>
      <c r="AZ87" s="54">
        <f>SUM(표5[[#This Row],[월]:[차주 월]])</f>
        <v>0</v>
      </c>
    </row>
    <row r="88" spans="2:52" x14ac:dyDescent="0.3">
      <c r="B88" s="56" t="s">
        <v>252</v>
      </c>
      <c r="C88" s="56"/>
      <c r="D88" s="56" t="s">
        <v>3768</v>
      </c>
      <c r="E88" s="34">
        <f>COUNTIF(사출계획!$E$62:$F$110,표4[[#This Row],[제품명]])</f>
        <v>0</v>
      </c>
      <c r="F88" s="126">
        <f>COUNTIF(사출계획!$E$62:$F$87,표4[[#This Row],[제품명]])</f>
        <v>0</v>
      </c>
      <c r="G88" s="126">
        <f>COUNTIF(사출계획!$E$88:$F$110,표4[[#This Row],[제품명]])</f>
        <v>0</v>
      </c>
      <c r="H88" s="34">
        <f>COUNTIF(사출계획!$G$62:$H$110,표4[[#This Row],[제품명]])</f>
        <v>0</v>
      </c>
      <c r="I88" s="122">
        <f>COUNTIF(사출계획!$G$62:$H$87,표4[[#This Row],[제품명]])</f>
        <v>0</v>
      </c>
      <c r="J88" s="122">
        <f>COUNTIF(사출계획!$G$88:$H$110,표4[[#This Row],[제품명]])</f>
        <v>0</v>
      </c>
      <c r="K88" s="34">
        <f>COUNTIF(사출계획!$I$62:$J$110,표4[[#This Row],[제품명]])</f>
        <v>0</v>
      </c>
      <c r="L88" s="126">
        <f>COUNTIF(사출계획!$I$62:$J$87,표4[[#This Row],[제품명]])</f>
        <v>0</v>
      </c>
      <c r="M88" s="126">
        <f>COUNTIF(사출계획!$I$88:$J$110,표4[[#This Row],[제품명]])</f>
        <v>0</v>
      </c>
      <c r="N88" s="34">
        <f>COUNTIF(사출계획!$K$62:$L$110,표4[[#This Row],[제품명]])</f>
        <v>0</v>
      </c>
      <c r="O88" s="126">
        <f>COUNTIF(사출계획!$K$62:$L$87,표4[[#This Row],[제품명]])</f>
        <v>0</v>
      </c>
      <c r="P88" s="126">
        <f>COUNTIF(사출계획!$K$88:$L$110,표4[[#This Row],[제품명]])</f>
        <v>0</v>
      </c>
      <c r="Q88" s="34">
        <f>COUNTIF(사출계획!$M$62:$N$110,표4[[#This Row],[제품명]])</f>
        <v>0</v>
      </c>
      <c r="R88" s="126">
        <f>COUNTIF(사출계획!$M$62:$N$87,표4[[#This Row],[제품명]])</f>
        <v>0</v>
      </c>
      <c r="S88" s="126">
        <f>COUNTIF(사출계획!$M$88:$N$110,표4[[#This Row],[제품명]])</f>
        <v>0</v>
      </c>
      <c r="T88" s="34">
        <f>COUNTIF(사출계획!$O$62:$P$110,표4[[#This Row],[제품명]])</f>
        <v>0</v>
      </c>
      <c r="U88" s="126">
        <f>COUNTIF(사출계획!$O$62:$P$87,표4[[#This Row],[제품명]])</f>
        <v>0</v>
      </c>
      <c r="V88" s="126">
        <f>COUNTIF(사출계획!$O$88:$P$110,표4[[#This Row],[제품명]])</f>
        <v>0</v>
      </c>
      <c r="W88" s="34">
        <f>COUNTIF(사출계획!$Q$62:$R$110,표4[[#This Row],[제품명]])</f>
        <v>0</v>
      </c>
      <c r="X88" s="126">
        <f>COUNTIF(사출계획!$Q$62:$R$87,표4[[#This Row],[제품명]])</f>
        <v>0</v>
      </c>
      <c r="Y88" s="126">
        <f>COUNTIF(사출계획!$Q$88:$R$110,표4[[#This Row],[제품명]])</f>
        <v>0</v>
      </c>
      <c r="Z88" s="34">
        <f>COUNTIF(사출계획!$S$62:$T$110,표4[[#This Row],[제품명]])</f>
        <v>0</v>
      </c>
      <c r="AA88" s="126"/>
      <c r="AB88" s="126"/>
      <c r="AC88" s="217" t="s">
        <v>685</v>
      </c>
      <c r="AD88" s="34">
        <f>SUMIF(표4[잉크명],표5[[#This Row],[잉크]],표4[월])</f>
        <v>1</v>
      </c>
      <c r="AE88" s="126">
        <f>SUMIF(표4[잉크명],표5[[#This Row],[잉크]],표4[월-3층])</f>
        <v>1</v>
      </c>
      <c r="AF88" s="126">
        <f>SUMIF(표4[잉크명],표5[[#This Row],[잉크]],표4[월-1층])</f>
        <v>0</v>
      </c>
      <c r="AG88" s="34">
        <f>SUMIF(표4[잉크명],표5[[#This Row],[잉크]],표4[화])</f>
        <v>0</v>
      </c>
      <c r="AH88" s="126">
        <f>SUMIF(표4[잉크명],표5[[#This Row],[잉크]],표4[화-3층])</f>
        <v>0</v>
      </c>
      <c r="AI88" s="126">
        <f>SUMIF(표4[잉크명],표5[[#This Row],[잉크]],표4[화-1층])</f>
        <v>0</v>
      </c>
      <c r="AJ88" s="34">
        <f>SUMIF(표4[잉크명],표5[[#This Row],[잉크]],표4[수])</f>
        <v>0</v>
      </c>
      <c r="AK88" s="126">
        <f>SUMIF(표4[잉크명],표5[[#This Row],[잉크]],표4[수-3층])</f>
        <v>0</v>
      </c>
      <c r="AL88" s="126">
        <f>SUMIF(표4[잉크명],표5[[#This Row],[잉크]],표4[수-1층])</f>
        <v>0</v>
      </c>
      <c r="AM88" s="34">
        <f>SUMIF(표4[잉크명],표5[[#This Row],[잉크]],표4[목])</f>
        <v>0</v>
      </c>
      <c r="AN88" s="126">
        <f>SUMIF(표4[잉크명],표5[[#This Row],[잉크]],표4[목-3층])</f>
        <v>0</v>
      </c>
      <c r="AO88" s="126">
        <f>SUMIF(표4[잉크명],표5[[#This Row],[잉크]],표4[목-1층])</f>
        <v>0</v>
      </c>
      <c r="AP88" s="34">
        <f>SUMIF(표4[잉크명],표5[[#This Row],[잉크]],표4[금])</f>
        <v>0</v>
      </c>
      <c r="AQ88" s="126">
        <f>SUMIF(표4[잉크명],표5[[#This Row],[잉크]],표4[금-3층])</f>
        <v>0</v>
      </c>
      <c r="AR88" s="126">
        <f>SUMIF(표4[잉크명],표5[[#This Row],[잉크]],표4[금-1층])</f>
        <v>0</v>
      </c>
      <c r="AS88" s="34">
        <f>SUMIF(표4[잉크명],표5[[#This Row],[잉크]],표4[토])</f>
        <v>0</v>
      </c>
      <c r="AT88" s="126">
        <f>SUMIF(표4[잉크명],표5[[#This Row],[잉크]],표4[토-3층])</f>
        <v>0</v>
      </c>
      <c r="AU88" s="126">
        <f>SUMIF(표4[잉크명],표5[[#This Row],[잉크]],표4[토-1층])</f>
        <v>0</v>
      </c>
      <c r="AV88" s="34">
        <f>SUMIF(표4[잉크명],표5[[#This Row],[잉크]],표4[일])</f>
        <v>0</v>
      </c>
      <c r="AW88" s="126">
        <f>SUMIF(표4[잉크명],표5[[#This Row],[잉크]],표4[일-3층])</f>
        <v>0</v>
      </c>
      <c r="AX88" s="126">
        <f>SUMIF(표4[잉크명],표5[[#This Row],[잉크]],표4[일-1층])</f>
        <v>0</v>
      </c>
      <c r="AY88" s="34">
        <f>SUMIF(표4[잉크명],표5[[#This Row],[잉크]],표4[차주 월])</f>
        <v>0</v>
      </c>
      <c r="AZ88" s="34">
        <f>SUM(표5[[#This Row],[월]:[차주 월]])</f>
        <v>2</v>
      </c>
    </row>
    <row r="89" spans="2:52" x14ac:dyDescent="0.3">
      <c r="B89" s="56" t="s">
        <v>253</v>
      </c>
      <c r="C89" s="56"/>
      <c r="D89" s="56" t="s">
        <v>3975</v>
      </c>
      <c r="E89" s="34">
        <f>COUNTIF(사출계획!$E$62:$F$110,표4[[#This Row],[제품명]])</f>
        <v>0</v>
      </c>
      <c r="F89" s="126">
        <f>COUNTIF(사출계획!$E$62:$F$87,표4[[#This Row],[제품명]])</f>
        <v>0</v>
      </c>
      <c r="G89" s="126">
        <f>COUNTIF(사출계획!$E$88:$F$110,표4[[#This Row],[제품명]])</f>
        <v>0</v>
      </c>
      <c r="H89" s="34">
        <f>COUNTIF(사출계획!$G$62:$H$110,표4[[#This Row],[제품명]])</f>
        <v>0</v>
      </c>
      <c r="I89" s="122">
        <f>COUNTIF(사출계획!$G$62:$H$87,표4[[#This Row],[제품명]])</f>
        <v>0</v>
      </c>
      <c r="J89" s="122">
        <f>COUNTIF(사출계획!$G$88:$H$110,표4[[#This Row],[제품명]])</f>
        <v>0</v>
      </c>
      <c r="K89" s="34">
        <f>COUNTIF(사출계획!$I$62:$J$110,표4[[#This Row],[제품명]])</f>
        <v>0</v>
      </c>
      <c r="L89" s="126">
        <f>COUNTIF(사출계획!$I$62:$J$87,표4[[#This Row],[제품명]])</f>
        <v>0</v>
      </c>
      <c r="M89" s="126">
        <f>COUNTIF(사출계획!$I$88:$J$110,표4[[#This Row],[제품명]])</f>
        <v>0</v>
      </c>
      <c r="N89" s="34">
        <f>COUNTIF(사출계획!$K$62:$L$110,표4[[#This Row],[제품명]])</f>
        <v>0</v>
      </c>
      <c r="O89" s="126">
        <f>COUNTIF(사출계획!$K$62:$L$87,표4[[#This Row],[제품명]])</f>
        <v>0</v>
      </c>
      <c r="P89" s="126">
        <f>COUNTIF(사출계획!$K$88:$L$110,표4[[#This Row],[제품명]])</f>
        <v>0</v>
      </c>
      <c r="Q89" s="34">
        <f>COUNTIF(사출계획!$M$62:$N$110,표4[[#This Row],[제품명]])</f>
        <v>0</v>
      </c>
      <c r="R89" s="126">
        <f>COUNTIF(사출계획!$M$62:$N$87,표4[[#This Row],[제품명]])</f>
        <v>0</v>
      </c>
      <c r="S89" s="126">
        <f>COUNTIF(사출계획!$M$88:$N$110,표4[[#This Row],[제품명]])</f>
        <v>0</v>
      </c>
      <c r="T89" s="34">
        <f>COUNTIF(사출계획!$O$62:$P$110,표4[[#This Row],[제품명]])</f>
        <v>0</v>
      </c>
      <c r="U89" s="126">
        <f>COUNTIF(사출계획!$O$62:$P$87,표4[[#This Row],[제품명]])</f>
        <v>0</v>
      </c>
      <c r="V89" s="126">
        <f>COUNTIF(사출계획!$O$88:$P$110,표4[[#This Row],[제품명]])</f>
        <v>0</v>
      </c>
      <c r="W89" s="34">
        <f>COUNTIF(사출계획!$Q$62:$R$110,표4[[#This Row],[제품명]])</f>
        <v>0</v>
      </c>
      <c r="X89" s="126">
        <f>COUNTIF(사출계획!$Q$62:$R$87,표4[[#This Row],[제품명]])</f>
        <v>0</v>
      </c>
      <c r="Y89" s="126">
        <f>COUNTIF(사출계획!$Q$88:$R$110,표4[[#This Row],[제품명]])</f>
        <v>0</v>
      </c>
      <c r="Z89" s="34">
        <f>COUNTIF(사출계획!$S$62:$T$110,표4[[#This Row],[제품명]])</f>
        <v>0</v>
      </c>
      <c r="AA89" s="126"/>
      <c r="AB89" s="126"/>
      <c r="AC89" s="218" t="s">
        <v>1771</v>
      </c>
      <c r="AD89" s="54">
        <f>SUMIF(표4[잉크명],표5[[#This Row],[잉크]],표4[월])</f>
        <v>0</v>
      </c>
      <c r="AE89" s="126">
        <f>SUMIF(표4[잉크명],표5[[#This Row],[잉크]],표4[월-3층])</f>
        <v>0</v>
      </c>
      <c r="AF89" s="126">
        <f>SUMIF(표4[잉크명],표5[[#This Row],[잉크]],표4[월-1층])</f>
        <v>0</v>
      </c>
      <c r="AG89" s="54">
        <f>SUMIF(표4[잉크명],표5[[#This Row],[잉크]],표4[화])</f>
        <v>0</v>
      </c>
      <c r="AH89" s="126">
        <f>SUMIF(표4[잉크명],표5[[#This Row],[잉크]],표4[화-3층])</f>
        <v>0</v>
      </c>
      <c r="AI89" s="126">
        <f>SUMIF(표4[잉크명],표5[[#This Row],[잉크]],표4[화-1층])</f>
        <v>0</v>
      </c>
      <c r="AJ89" s="54">
        <f>SUMIF(표4[잉크명],표5[[#This Row],[잉크]],표4[수])</f>
        <v>0</v>
      </c>
      <c r="AK89" s="126">
        <f>SUMIF(표4[잉크명],표5[[#This Row],[잉크]],표4[수-3층])</f>
        <v>0</v>
      </c>
      <c r="AL89" s="126">
        <f>SUMIF(표4[잉크명],표5[[#This Row],[잉크]],표4[수-1층])</f>
        <v>0</v>
      </c>
      <c r="AM89" s="54">
        <f>SUMIF(표4[잉크명],표5[[#This Row],[잉크]],표4[목])</f>
        <v>0</v>
      </c>
      <c r="AN89" s="126">
        <f>SUMIF(표4[잉크명],표5[[#This Row],[잉크]],표4[목-3층])</f>
        <v>0</v>
      </c>
      <c r="AO89" s="126">
        <f>SUMIF(표4[잉크명],표5[[#This Row],[잉크]],표4[목-1층])</f>
        <v>0</v>
      </c>
      <c r="AP89" s="54">
        <f>SUMIF(표4[잉크명],표5[[#This Row],[잉크]],표4[금])</f>
        <v>0</v>
      </c>
      <c r="AQ89" s="126">
        <f>SUMIF(표4[잉크명],표5[[#This Row],[잉크]],표4[금-3층])</f>
        <v>0</v>
      </c>
      <c r="AR89" s="126">
        <f>SUMIF(표4[잉크명],표5[[#This Row],[잉크]],표4[금-1층])</f>
        <v>0</v>
      </c>
      <c r="AS89" s="54">
        <f>SUMIF(표4[잉크명],표5[[#This Row],[잉크]],표4[토])</f>
        <v>0</v>
      </c>
      <c r="AT89" s="126">
        <f>SUMIF(표4[잉크명],표5[[#This Row],[잉크]],표4[토-3층])</f>
        <v>0</v>
      </c>
      <c r="AU89" s="126">
        <f>SUMIF(표4[잉크명],표5[[#This Row],[잉크]],표4[토-1층])</f>
        <v>0</v>
      </c>
      <c r="AV89" s="54">
        <f>SUMIF(표4[잉크명],표5[[#This Row],[잉크]],표4[일])</f>
        <v>0</v>
      </c>
      <c r="AW89" s="126">
        <f>SUMIF(표4[잉크명],표5[[#This Row],[잉크]],표4[일-3층])</f>
        <v>0</v>
      </c>
      <c r="AX89" s="126">
        <f>SUMIF(표4[잉크명],표5[[#This Row],[잉크]],표4[일-1층])</f>
        <v>0</v>
      </c>
      <c r="AY89" s="54">
        <f>SUMIF(표4[잉크명],표5[[#This Row],[잉크]],표4[차주 월])</f>
        <v>0</v>
      </c>
      <c r="AZ89" s="54">
        <f>SUM(표5[[#This Row],[월]:[차주 월]])</f>
        <v>0</v>
      </c>
    </row>
    <row r="90" spans="2:52" x14ac:dyDescent="0.3">
      <c r="B90" s="56" t="s">
        <v>253</v>
      </c>
      <c r="C90" s="56"/>
      <c r="D90" s="56" t="s">
        <v>3974</v>
      </c>
      <c r="E90" s="34">
        <f>COUNTIF(사출계획!$E$62:$F$110,표4[[#This Row],[제품명]])</f>
        <v>0</v>
      </c>
      <c r="F90" s="126">
        <f>COUNTIF(사출계획!$E$62:$F$87,표4[[#This Row],[제품명]])</f>
        <v>0</v>
      </c>
      <c r="G90" s="126">
        <f>COUNTIF(사출계획!$E$88:$F$110,표4[[#This Row],[제품명]])</f>
        <v>0</v>
      </c>
      <c r="H90" s="34">
        <f>COUNTIF(사출계획!$G$62:$H$110,표4[[#This Row],[제품명]])</f>
        <v>0</v>
      </c>
      <c r="I90" s="122">
        <f>COUNTIF(사출계획!$G$62:$H$87,표4[[#This Row],[제품명]])</f>
        <v>0</v>
      </c>
      <c r="J90" s="122">
        <f>COUNTIF(사출계획!$G$88:$H$110,표4[[#This Row],[제품명]])</f>
        <v>0</v>
      </c>
      <c r="K90" s="34">
        <f>COUNTIF(사출계획!$I$62:$J$110,표4[[#This Row],[제품명]])</f>
        <v>0</v>
      </c>
      <c r="L90" s="126">
        <f>COUNTIF(사출계획!$I$62:$J$87,표4[[#This Row],[제품명]])</f>
        <v>0</v>
      </c>
      <c r="M90" s="126">
        <f>COUNTIF(사출계획!$I$88:$J$110,표4[[#This Row],[제품명]])</f>
        <v>0</v>
      </c>
      <c r="N90" s="34">
        <f>COUNTIF(사출계획!$K$62:$L$110,표4[[#This Row],[제품명]])</f>
        <v>0</v>
      </c>
      <c r="O90" s="126">
        <f>COUNTIF(사출계획!$K$62:$L$87,표4[[#This Row],[제품명]])</f>
        <v>0</v>
      </c>
      <c r="P90" s="126">
        <f>COUNTIF(사출계획!$K$88:$L$110,표4[[#This Row],[제품명]])</f>
        <v>0</v>
      </c>
      <c r="Q90" s="34">
        <f>COUNTIF(사출계획!$M$62:$N$110,표4[[#This Row],[제품명]])</f>
        <v>0</v>
      </c>
      <c r="R90" s="126">
        <f>COUNTIF(사출계획!$M$62:$N$87,표4[[#This Row],[제품명]])</f>
        <v>0</v>
      </c>
      <c r="S90" s="126">
        <f>COUNTIF(사출계획!$M$88:$N$110,표4[[#This Row],[제품명]])</f>
        <v>0</v>
      </c>
      <c r="T90" s="34">
        <f>COUNTIF(사출계획!$O$62:$P$110,표4[[#This Row],[제품명]])</f>
        <v>0</v>
      </c>
      <c r="U90" s="126">
        <f>COUNTIF(사출계획!$O$62:$P$87,표4[[#This Row],[제품명]])</f>
        <v>0</v>
      </c>
      <c r="V90" s="126">
        <f>COUNTIF(사출계획!$O$88:$P$110,표4[[#This Row],[제품명]])</f>
        <v>0</v>
      </c>
      <c r="W90" s="34">
        <f>COUNTIF(사출계획!$Q$62:$R$110,표4[[#This Row],[제품명]])</f>
        <v>0</v>
      </c>
      <c r="X90" s="126">
        <f>COUNTIF(사출계획!$Q$62:$R$87,표4[[#This Row],[제품명]])</f>
        <v>0</v>
      </c>
      <c r="Y90" s="126">
        <f>COUNTIF(사출계획!$Q$88:$R$110,표4[[#This Row],[제품명]])</f>
        <v>0</v>
      </c>
      <c r="Z90" s="34">
        <f>COUNTIF(사출계획!$S$62:$T$110,표4[[#This Row],[제품명]])</f>
        <v>0</v>
      </c>
      <c r="AA90" s="126"/>
      <c r="AB90" s="126"/>
      <c r="AC90" s="217" t="s">
        <v>636</v>
      </c>
      <c r="AD90" s="54">
        <f>SUMIF(표4[잉크명],표5[[#This Row],[잉크]],표4[월])</f>
        <v>0</v>
      </c>
      <c r="AE90" s="126">
        <f>SUMIF(표4[잉크명],표5[[#This Row],[잉크]],표4[월-3층])</f>
        <v>0</v>
      </c>
      <c r="AF90" s="126">
        <f>SUMIF(표4[잉크명],표5[[#This Row],[잉크]],표4[월-1층])</f>
        <v>0</v>
      </c>
      <c r="AG90" s="54">
        <f>SUMIF(표4[잉크명],표5[[#This Row],[잉크]],표4[화])</f>
        <v>0</v>
      </c>
      <c r="AH90" s="126">
        <f>SUMIF(표4[잉크명],표5[[#This Row],[잉크]],표4[화-3층])</f>
        <v>0</v>
      </c>
      <c r="AI90" s="126">
        <f>SUMIF(표4[잉크명],표5[[#This Row],[잉크]],표4[화-1층])</f>
        <v>0</v>
      </c>
      <c r="AJ90" s="54">
        <f>SUMIF(표4[잉크명],표5[[#This Row],[잉크]],표4[수])</f>
        <v>0</v>
      </c>
      <c r="AK90" s="126">
        <f>SUMIF(표4[잉크명],표5[[#This Row],[잉크]],표4[수-3층])</f>
        <v>0</v>
      </c>
      <c r="AL90" s="126">
        <f>SUMIF(표4[잉크명],표5[[#This Row],[잉크]],표4[수-1층])</f>
        <v>0</v>
      </c>
      <c r="AM90" s="54">
        <f>SUMIF(표4[잉크명],표5[[#This Row],[잉크]],표4[목])</f>
        <v>0</v>
      </c>
      <c r="AN90" s="126">
        <f>SUMIF(표4[잉크명],표5[[#This Row],[잉크]],표4[목-3층])</f>
        <v>0</v>
      </c>
      <c r="AO90" s="126">
        <f>SUMIF(표4[잉크명],표5[[#This Row],[잉크]],표4[목-1층])</f>
        <v>0</v>
      </c>
      <c r="AP90" s="54">
        <f>SUMIF(표4[잉크명],표5[[#This Row],[잉크]],표4[금])</f>
        <v>0</v>
      </c>
      <c r="AQ90" s="126">
        <f>SUMIF(표4[잉크명],표5[[#This Row],[잉크]],표4[금-3층])</f>
        <v>0</v>
      </c>
      <c r="AR90" s="126">
        <f>SUMIF(표4[잉크명],표5[[#This Row],[잉크]],표4[금-1층])</f>
        <v>0</v>
      </c>
      <c r="AS90" s="54">
        <f>SUMIF(표4[잉크명],표5[[#This Row],[잉크]],표4[토])</f>
        <v>0</v>
      </c>
      <c r="AT90" s="126">
        <f>SUMIF(표4[잉크명],표5[[#This Row],[잉크]],표4[토-3층])</f>
        <v>0</v>
      </c>
      <c r="AU90" s="126">
        <f>SUMIF(표4[잉크명],표5[[#This Row],[잉크]],표4[토-1층])</f>
        <v>0</v>
      </c>
      <c r="AV90" s="54">
        <f>SUMIF(표4[잉크명],표5[[#This Row],[잉크]],표4[일])</f>
        <v>0</v>
      </c>
      <c r="AW90" s="126">
        <f>SUMIF(표4[잉크명],표5[[#This Row],[잉크]],표4[일-3층])</f>
        <v>0</v>
      </c>
      <c r="AX90" s="126">
        <f>SUMIF(표4[잉크명],표5[[#This Row],[잉크]],표4[일-1층])</f>
        <v>0</v>
      </c>
      <c r="AY90" s="54">
        <f>SUMIF(표4[잉크명],표5[[#This Row],[잉크]],표4[차주 월])</f>
        <v>0</v>
      </c>
      <c r="AZ90" s="54">
        <f>SUM(표5[[#This Row],[월]:[차주 월]])</f>
        <v>0</v>
      </c>
    </row>
    <row r="91" spans="2:52" x14ac:dyDescent="0.3">
      <c r="B91" s="56" t="s">
        <v>2741</v>
      </c>
      <c r="C91" s="56"/>
      <c r="D91" s="56" t="s">
        <v>2739</v>
      </c>
      <c r="E91" s="34">
        <f>COUNTIF(사출계획!$E$62:$F$110,표4[[#This Row],[제품명]])</f>
        <v>0</v>
      </c>
      <c r="F91" s="126">
        <f>COUNTIF(사출계획!$E$62:$F$87,표4[[#This Row],[제품명]])</f>
        <v>0</v>
      </c>
      <c r="G91" s="126">
        <f>COUNTIF(사출계획!$E$88:$F$110,표4[[#This Row],[제품명]])</f>
        <v>0</v>
      </c>
      <c r="H91" s="34">
        <f>COUNTIF(사출계획!$G$62:$H$110,표4[[#This Row],[제품명]])</f>
        <v>0</v>
      </c>
      <c r="I91" s="122">
        <f>COUNTIF(사출계획!$G$62:$H$87,표4[[#This Row],[제품명]])</f>
        <v>0</v>
      </c>
      <c r="J91" s="122">
        <f>COUNTIF(사출계획!$G$88:$H$110,표4[[#This Row],[제품명]])</f>
        <v>0</v>
      </c>
      <c r="K91" s="34">
        <f>COUNTIF(사출계획!$I$62:$J$110,표4[[#This Row],[제품명]])</f>
        <v>0</v>
      </c>
      <c r="L91" s="126">
        <f>COUNTIF(사출계획!$I$62:$J$87,표4[[#This Row],[제품명]])</f>
        <v>0</v>
      </c>
      <c r="M91" s="126">
        <f>COUNTIF(사출계획!$I$88:$J$110,표4[[#This Row],[제품명]])</f>
        <v>0</v>
      </c>
      <c r="N91" s="34">
        <f>COUNTIF(사출계획!$K$62:$L$110,표4[[#This Row],[제품명]])</f>
        <v>0</v>
      </c>
      <c r="O91" s="126">
        <f>COUNTIF(사출계획!$K$62:$L$87,표4[[#This Row],[제품명]])</f>
        <v>0</v>
      </c>
      <c r="P91" s="126">
        <f>COUNTIF(사출계획!$K$88:$L$110,표4[[#This Row],[제품명]])</f>
        <v>0</v>
      </c>
      <c r="Q91" s="34">
        <f>COUNTIF(사출계획!$M$62:$N$110,표4[[#This Row],[제품명]])</f>
        <v>0</v>
      </c>
      <c r="R91" s="126">
        <f>COUNTIF(사출계획!$M$62:$N$87,표4[[#This Row],[제품명]])</f>
        <v>0</v>
      </c>
      <c r="S91" s="126">
        <f>COUNTIF(사출계획!$M$88:$N$110,표4[[#This Row],[제품명]])</f>
        <v>0</v>
      </c>
      <c r="T91" s="34">
        <f>COUNTIF(사출계획!$O$62:$P$110,표4[[#This Row],[제품명]])</f>
        <v>0</v>
      </c>
      <c r="U91" s="126">
        <f>COUNTIF(사출계획!$O$62:$P$87,표4[[#This Row],[제품명]])</f>
        <v>0</v>
      </c>
      <c r="V91" s="126">
        <f>COUNTIF(사출계획!$O$88:$P$110,표4[[#This Row],[제품명]])</f>
        <v>0</v>
      </c>
      <c r="W91" s="34">
        <f>COUNTIF(사출계획!$Q$62:$R$110,표4[[#This Row],[제품명]])</f>
        <v>0</v>
      </c>
      <c r="X91" s="126">
        <f>COUNTIF(사출계획!$Q$62:$R$87,표4[[#This Row],[제품명]])</f>
        <v>0</v>
      </c>
      <c r="Y91" s="126">
        <f>COUNTIF(사출계획!$Q$88:$R$110,표4[[#This Row],[제품명]])</f>
        <v>0</v>
      </c>
      <c r="Z91" s="34">
        <f>COUNTIF(사출계획!$S$62:$T$110,표4[[#This Row],[제품명]])</f>
        <v>0</v>
      </c>
      <c r="AA91" s="126"/>
      <c r="AB91" s="126"/>
      <c r="AC91" s="217" t="s">
        <v>665</v>
      </c>
      <c r="AD91" s="54">
        <f>SUMIF(표4[잉크명],표5[[#This Row],[잉크]],표4[월])</f>
        <v>2</v>
      </c>
      <c r="AE91" s="126">
        <f>SUMIF(표4[잉크명],표5[[#This Row],[잉크]],표4[월-3층])</f>
        <v>0</v>
      </c>
      <c r="AF91" s="126">
        <f>SUMIF(표4[잉크명],표5[[#This Row],[잉크]],표4[월-1층])</f>
        <v>2</v>
      </c>
      <c r="AG91" s="54">
        <f>SUMIF(표4[잉크명],표5[[#This Row],[잉크]],표4[화])</f>
        <v>0</v>
      </c>
      <c r="AH91" s="126">
        <f>SUMIF(표4[잉크명],표5[[#This Row],[잉크]],표4[화-3층])</f>
        <v>0</v>
      </c>
      <c r="AI91" s="126">
        <f>SUMIF(표4[잉크명],표5[[#This Row],[잉크]],표4[화-1층])</f>
        <v>0</v>
      </c>
      <c r="AJ91" s="54">
        <f>SUMIF(표4[잉크명],표5[[#This Row],[잉크]],표4[수])</f>
        <v>0</v>
      </c>
      <c r="AK91" s="126">
        <f>SUMIF(표4[잉크명],표5[[#This Row],[잉크]],표4[수-3층])</f>
        <v>0</v>
      </c>
      <c r="AL91" s="126">
        <f>SUMIF(표4[잉크명],표5[[#This Row],[잉크]],표4[수-1층])</f>
        <v>0</v>
      </c>
      <c r="AM91" s="54">
        <f>SUMIF(표4[잉크명],표5[[#This Row],[잉크]],표4[목])</f>
        <v>0</v>
      </c>
      <c r="AN91" s="126">
        <f>SUMIF(표4[잉크명],표5[[#This Row],[잉크]],표4[목-3층])</f>
        <v>0</v>
      </c>
      <c r="AO91" s="126">
        <f>SUMIF(표4[잉크명],표5[[#This Row],[잉크]],표4[목-1층])</f>
        <v>0</v>
      </c>
      <c r="AP91" s="54">
        <f>SUMIF(표4[잉크명],표5[[#This Row],[잉크]],표4[금])</f>
        <v>0</v>
      </c>
      <c r="AQ91" s="126">
        <f>SUMIF(표4[잉크명],표5[[#This Row],[잉크]],표4[금-3층])</f>
        <v>0</v>
      </c>
      <c r="AR91" s="126">
        <f>SUMIF(표4[잉크명],표5[[#This Row],[잉크]],표4[금-1층])</f>
        <v>0</v>
      </c>
      <c r="AS91" s="54">
        <f>SUMIF(표4[잉크명],표5[[#This Row],[잉크]],표4[토])</f>
        <v>0</v>
      </c>
      <c r="AT91" s="126">
        <f>SUMIF(표4[잉크명],표5[[#This Row],[잉크]],표4[토-3층])</f>
        <v>0</v>
      </c>
      <c r="AU91" s="126">
        <f>SUMIF(표4[잉크명],표5[[#This Row],[잉크]],표4[토-1층])</f>
        <v>0</v>
      </c>
      <c r="AV91" s="54">
        <f>SUMIF(표4[잉크명],표5[[#This Row],[잉크]],표4[일])</f>
        <v>0</v>
      </c>
      <c r="AW91" s="126">
        <f>SUMIF(표4[잉크명],표5[[#This Row],[잉크]],표4[일-3층])</f>
        <v>0</v>
      </c>
      <c r="AX91" s="126">
        <f>SUMIF(표4[잉크명],표5[[#This Row],[잉크]],표4[일-1층])</f>
        <v>0</v>
      </c>
      <c r="AY91" s="54">
        <f>SUMIF(표4[잉크명],표5[[#This Row],[잉크]],표4[차주 월])</f>
        <v>0</v>
      </c>
      <c r="AZ91" s="54">
        <f>SUM(표5[[#This Row],[월]:[차주 월]])</f>
        <v>4</v>
      </c>
    </row>
    <row r="92" spans="2:52" x14ac:dyDescent="0.3">
      <c r="B92" s="56" t="s">
        <v>2741</v>
      </c>
      <c r="C92" s="56"/>
      <c r="D92" s="56" t="s">
        <v>2740</v>
      </c>
      <c r="E92" s="34">
        <f>COUNTIF(사출계획!$E$62:$F$110,표4[[#This Row],[제품명]])</f>
        <v>0</v>
      </c>
      <c r="F92" s="126">
        <f>COUNTIF(사출계획!$E$62:$F$87,표4[[#This Row],[제품명]])</f>
        <v>0</v>
      </c>
      <c r="G92" s="126">
        <f>COUNTIF(사출계획!$E$88:$F$110,표4[[#This Row],[제품명]])</f>
        <v>0</v>
      </c>
      <c r="H92" s="34">
        <f>COUNTIF(사출계획!$G$62:$H$110,표4[[#This Row],[제품명]])</f>
        <v>0</v>
      </c>
      <c r="I92" s="122">
        <f>COUNTIF(사출계획!$G$62:$H$87,표4[[#This Row],[제품명]])</f>
        <v>0</v>
      </c>
      <c r="J92" s="122">
        <f>COUNTIF(사출계획!$G$88:$H$110,표4[[#This Row],[제품명]])</f>
        <v>0</v>
      </c>
      <c r="K92" s="34">
        <f>COUNTIF(사출계획!$I$62:$J$110,표4[[#This Row],[제품명]])</f>
        <v>0</v>
      </c>
      <c r="L92" s="126">
        <f>COUNTIF(사출계획!$I$62:$J$87,표4[[#This Row],[제품명]])</f>
        <v>0</v>
      </c>
      <c r="M92" s="126">
        <f>COUNTIF(사출계획!$I$88:$J$110,표4[[#This Row],[제품명]])</f>
        <v>0</v>
      </c>
      <c r="N92" s="34">
        <f>COUNTIF(사출계획!$K$62:$L$110,표4[[#This Row],[제품명]])</f>
        <v>0</v>
      </c>
      <c r="O92" s="126">
        <f>COUNTIF(사출계획!$K$62:$L$87,표4[[#This Row],[제품명]])</f>
        <v>0</v>
      </c>
      <c r="P92" s="126">
        <f>COUNTIF(사출계획!$K$88:$L$110,표4[[#This Row],[제품명]])</f>
        <v>0</v>
      </c>
      <c r="Q92" s="34">
        <f>COUNTIF(사출계획!$M$62:$N$110,표4[[#This Row],[제품명]])</f>
        <v>0</v>
      </c>
      <c r="R92" s="126">
        <f>COUNTIF(사출계획!$M$62:$N$87,표4[[#This Row],[제품명]])</f>
        <v>0</v>
      </c>
      <c r="S92" s="126">
        <f>COUNTIF(사출계획!$M$88:$N$110,표4[[#This Row],[제품명]])</f>
        <v>0</v>
      </c>
      <c r="T92" s="34">
        <f>COUNTIF(사출계획!$O$62:$P$110,표4[[#This Row],[제품명]])</f>
        <v>0</v>
      </c>
      <c r="U92" s="126">
        <f>COUNTIF(사출계획!$O$62:$P$87,표4[[#This Row],[제품명]])</f>
        <v>0</v>
      </c>
      <c r="V92" s="126">
        <f>COUNTIF(사출계획!$O$88:$P$110,표4[[#This Row],[제품명]])</f>
        <v>0</v>
      </c>
      <c r="W92" s="34">
        <f>COUNTIF(사출계획!$Q$62:$R$110,표4[[#This Row],[제품명]])</f>
        <v>0</v>
      </c>
      <c r="X92" s="126">
        <f>COUNTIF(사출계획!$Q$62:$R$87,표4[[#This Row],[제품명]])</f>
        <v>0</v>
      </c>
      <c r="Y92" s="126">
        <f>COUNTIF(사출계획!$Q$88:$R$110,표4[[#This Row],[제품명]])</f>
        <v>0</v>
      </c>
      <c r="Z92" s="34">
        <f>COUNTIF(사출계획!$S$62:$T$110,표4[[#This Row],[제품명]])</f>
        <v>0</v>
      </c>
      <c r="AA92" s="126"/>
      <c r="AB92" s="126"/>
      <c r="AC92" s="217" t="s">
        <v>2788</v>
      </c>
      <c r="AD92" s="54">
        <f>SUMIF(표4[잉크명],표5[[#This Row],[잉크]],표4[월])</f>
        <v>2</v>
      </c>
      <c r="AE92" s="126">
        <f>SUMIF(표4[잉크명],표5[[#This Row],[잉크]],표4[월-3층])</f>
        <v>0</v>
      </c>
      <c r="AF92" s="126">
        <f>SUMIF(표4[잉크명],표5[[#This Row],[잉크]],표4[월-1층])</f>
        <v>2</v>
      </c>
      <c r="AG92" s="54">
        <f>SUMIF(표4[잉크명],표5[[#This Row],[잉크]],표4[화])</f>
        <v>0</v>
      </c>
      <c r="AH92" s="126">
        <f>SUMIF(표4[잉크명],표5[[#This Row],[잉크]],표4[화-3층])</f>
        <v>0</v>
      </c>
      <c r="AI92" s="126">
        <f>SUMIF(표4[잉크명],표5[[#This Row],[잉크]],표4[화-1층])</f>
        <v>0</v>
      </c>
      <c r="AJ92" s="54">
        <f>SUMIF(표4[잉크명],표5[[#This Row],[잉크]],표4[수])</f>
        <v>0</v>
      </c>
      <c r="AK92" s="126">
        <f>SUMIF(표4[잉크명],표5[[#This Row],[잉크]],표4[수-3층])</f>
        <v>0</v>
      </c>
      <c r="AL92" s="126">
        <f>SUMIF(표4[잉크명],표5[[#This Row],[잉크]],표4[수-1층])</f>
        <v>0</v>
      </c>
      <c r="AM92" s="54">
        <f>SUMIF(표4[잉크명],표5[[#This Row],[잉크]],표4[목])</f>
        <v>0</v>
      </c>
      <c r="AN92" s="126">
        <f>SUMIF(표4[잉크명],표5[[#This Row],[잉크]],표4[목-3층])</f>
        <v>0</v>
      </c>
      <c r="AO92" s="126">
        <f>SUMIF(표4[잉크명],표5[[#This Row],[잉크]],표4[목-1층])</f>
        <v>0</v>
      </c>
      <c r="AP92" s="54">
        <f>SUMIF(표4[잉크명],표5[[#This Row],[잉크]],표4[금])</f>
        <v>0</v>
      </c>
      <c r="AQ92" s="126">
        <f>SUMIF(표4[잉크명],표5[[#This Row],[잉크]],표4[금-3층])</f>
        <v>0</v>
      </c>
      <c r="AR92" s="126">
        <f>SUMIF(표4[잉크명],표5[[#This Row],[잉크]],표4[금-1층])</f>
        <v>0</v>
      </c>
      <c r="AS92" s="54">
        <f>SUMIF(표4[잉크명],표5[[#This Row],[잉크]],표4[토])</f>
        <v>0</v>
      </c>
      <c r="AT92" s="126">
        <f>SUMIF(표4[잉크명],표5[[#This Row],[잉크]],표4[토-3층])</f>
        <v>0</v>
      </c>
      <c r="AU92" s="126">
        <f>SUMIF(표4[잉크명],표5[[#This Row],[잉크]],표4[토-1층])</f>
        <v>0</v>
      </c>
      <c r="AV92" s="54">
        <f>SUMIF(표4[잉크명],표5[[#This Row],[잉크]],표4[일])</f>
        <v>0</v>
      </c>
      <c r="AW92" s="126">
        <f>SUMIF(표4[잉크명],표5[[#This Row],[잉크]],표4[일-3층])</f>
        <v>0</v>
      </c>
      <c r="AX92" s="126">
        <f>SUMIF(표4[잉크명],표5[[#This Row],[잉크]],표4[일-1층])</f>
        <v>0</v>
      </c>
      <c r="AY92" s="54">
        <f>SUMIF(표4[잉크명],표5[[#This Row],[잉크]],표4[차주 월])</f>
        <v>0</v>
      </c>
      <c r="AZ92" s="54">
        <f>SUM(표5[[#This Row],[월]:[차주 월]])</f>
        <v>4</v>
      </c>
    </row>
    <row r="93" spans="2:52" x14ac:dyDescent="0.3">
      <c r="B93" s="56" t="s">
        <v>254</v>
      </c>
      <c r="C93" s="56"/>
      <c r="D93" s="56" t="s">
        <v>223</v>
      </c>
      <c r="E93" s="34">
        <f>COUNTIF(사출계획!$E$62:$F$110,표4[[#This Row],[제품명]])</f>
        <v>0</v>
      </c>
      <c r="F93" s="126">
        <f>COUNTIF(사출계획!$E$62:$F$87,표4[[#This Row],[제품명]])</f>
        <v>0</v>
      </c>
      <c r="G93" s="126">
        <f>COUNTIF(사출계획!$E$88:$F$110,표4[[#This Row],[제품명]])</f>
        <v>0</v>
      </c>
      <c r="H93" s="34">
        <f>COUNTIF(사출계획!$G$62:$H$110,표4[[#This Row],[제품명]])</f>
        <v>0</v>
      </c>
      <c r="I93" s="122">
        <f>COUNTIF(사출계획!$G$62:$H$87,표4[[#This Row],[제품명]])</f>
        <v>0</v>
      </c>
      <c r="J93" s="122">
        <f>COUNTIF(사출계획!$G$88:$H$110,표4[[#This Row],[제품명]])</f>
        <v>0</v>
      </c>
      <c r="K93" s="34">
        <f>COUNTIF(사출계획!$I$62:$J$110,표4[[#This Row],[제품명]])</f>
        <v>0</v>
      </c>
      <c r="L93" s="126">
        <f>COUNTIF(사출계획!$I$62:$J$87,표4[[#This Row],[제품명]])</f>
        <v>0</v>
      </c>
      <c r="M93" s="126">
        <f>COUNTIF(사출계획!$I$88:$J$110,표4[[#This Row],[제품명]])</f>
        <v>0</v>
      </c>
      <c r="N93" s="34">
        <f>COUNTIF(사출계획!$K$62:$L$110,표4[[#This Row],[제품명]])</f>
        <v>0</v>
      </c>
      <c r="O93" s="126">
        <f>COUNTIF(사출계획!$K$62:$L$87,표4[[#This Row],[제품명]])</f>
        <v>0</v>
      </c>
      <c r="P93" s="126">
        <f>COUNTIF(사출계획!$K$88:$L$110,표4[[#This Row],[제품명]])</f>
        <v>0</v>
      </c>
      <c r="Q93" s="34">
        <f>COUNTIF(사출계획!$M$62:$N$110,표4[[#This Row],[제품명]])</f>
        <v>0</v>
      </c>
      <c r="R93" s="126">
        <f>COUNTIF(사출계획!$M$62:$N$87,표4[[#This Row],[제품명]])</f>
        <v>0</v>
      </c>
      <c r="S93" s="126">
        <f>COUNTIF(사출계획!$M$88:$N$110,표4[[#This Row],[제품명]])</f>
        <v>0</v>
      </c>
      <c r="T93" s="34">
        <f>COUNTIF(사출계획!$O$62:$P$110,표4[[#This Row],[제품명]])</f>
        <v>0</v>
      </c>
      <c r="U93" s="126">
        <f>COUNTIF(사출계획!$O$62:$P$87,표4[[#This Row],[제품명]])</f>
        <v>0</v>
      </c>
      <c r="V93" s="126">
        <f>COUNTIF(사출계획!$O$88:$P$110,표4[[#This Row],[제품명]])</f>
        <v>0</v>
      </c>
      <c r="W93" s="34">
        <f>COUNTIF(사출계획!$Q$62:$R$110,표4[[#This Row],[제품명]])</f>
        <v>0</v>
      </c>
      <c r="X93" s="126">
        <f>COUNTIF(사출계획!$Q$62:$R$87,표4[[#This Row],[제품명]])</f>
        <v>0</v>
      </c>
      <c r="Y93" s="126">
        <f>COUNTIF(사출계획!$Q$88:$R$110,표4[[#This Row],[제품명]])</f>
        <v>0</v>
      </c>
      <c r="Z93" s="34">
        <f>COUNTIF(사출계획!$S$62:$T$110,표4[[#This Row],[제품명]])</f>
        <v>0</v>
      </c>
      <c r="AA93" s="126"/>
      <c r="AB93" s="126"/>
      <c r="AC93" s="33" t="s">
        <v>312</v>
      </c>
      <c r="AD93" s="34">
        <f>SUMIF(표4[잉크명],표5[[#This Row],[잉크]],표4[월])</f>
        <v>0</v>
      </c>
      <c r="AE93" s="126">
        <f>SUMIF(표4[잉크명],표5[[#This Row],[잉크]],표4[월-3층])</f>
        <v>0</v>
      </c>
      <c r="AF93" s="126">
        <f>SUMIF(표4[잉크명],표5[[#This Row],[잉크]],표4[월-1층])</f>
        <v>0</v>
      </c>
      <c r="AG93" s="34">
        <f>SUMIF(표4[잉크명],표5[[#This Row],[잉크]],표4[화])</f>
        <v>0</v>
      </c>
      <c r="AH93" s="126">
        <f>SUMIF(표4[잉크명],표5[[#This Row],[잉크]],표4[화-3층])</f>
        <v>0</v>
      </c>
      <c r="AI93" s="126">
        <f>SUMIF(표4[잉크명],표5[[#This Row],[잉크]],표4[화-1층])</f>
        <v>0</v>
      </c>
      <c r="AJ93" s="34">
        <f>SUMIF(표4[잉크명],표5[[#This Row],[잉크]],표4[수])</f>
        <v>0</v>
      </c>
      <c r="AK93" s="126">
        <f>SUMIF(표4[잉크명],표5[[#This Row],[잉크]],표4[수-3층])</f>
        <v>0</v>
      </c>
      <c r="AL93" s="126">
        <f>SUMIF(표4[잉크명],표5[[#This Row],[잉크]],표4[수-1층])</f>
        <v>0</v>
      </c>
      <c r="AM93" s="34">
        <f>SUMIF(표4[잉크명],표5[[#This Row],[잉크]],표4[목])</f>
        <v>0</v>
      </c>
      <c r="AN93" s="126">
        <f>SUMIF(표4[잉크명],표5[[#This Row],[잉크]],표4[목-3층])</f>
        <v>0</v>
      </c>
      <c r="AO93" s="126">
        <f>SUMIF(표4[잉크명],표5[[#This Row],[잉크]],표4[목-1층])</f>
        <v>0</v>
      </c>
      <c r="AP93" s="34">
        <f>SUMIF(표4[잉크명],표5[[#This Row],[잉크]],표4[금])</f>
        <v>0</v>
      </c>
      <c r="AQ93" s="126">
        <f>SUMIF(표4[잉크명],표5[[#This Row],[잉크]],표4[금-3층])</f>
        <v>0</v>
      </c>
      <c r="AR93" s="126">
        <f>SUMIF(표4[잉크명],표5[[#This Row],[잉크]],표4[금-1층])</f>
        <v>0</v>
      </c>
      <c r="AS93" s="34">
        <f>SUMIF(표4[잉크명],표5[[#This Row],[잉크]],표4[토])</f>
        <v>0</v>
      </c>
      <c r="AT93" s="126">
        <f>SUMIF(표4[잉크명],표5[[#This Row],[잉크]],표4[토-3층])</f>
        <v>0</v>
      </c>
      <c r="AU93" s="126">
        <f>SUMIF(표4[잉크명],표5[[#This Row],[잉크]],표4[토-1층])</f>
        <v>0</v>
      </c>
      <c r="AV93" s="34">
        <f>SUMIF(표4[잉크명],표5[[#This Row],[잉크]],표4[일])</f>
        <v>0</v>
      </c>
      <c r="AW93" s="126">
        <f>SUMIF(표4[잉크명],표5[[#This Row],[잉크]],표4[일-3층])</f>
        <v>0</v>
      </c>
      <c r="AX93" s="126">
        <f>SUMIF(표4[잉크명],표5[[#This Row],[잉크]],표4[일-1층])</f>
        <v>0</v>
      </c>
      <c r="AY93" s="34">
        <f>SUMIF(표4[잉크명],표5[[#This Row],[잉크]],표4[차주 월])</f>
        <v>0</v>
      </c>
      <c r="AZ93" s="34">
        <f>SUM(표5[[#This Row],[월]:[차주 월]])</f>
        <v>0</v>
      </c>
    </row>
    <row r="94" spans="2:52" x14ac:dyDescent="0.3">
      <c r="B94" s="56" t="s">
        <v>254</v>
      </c>
      <c r="C94" s="56"/>
      <c r="D94" s="56" t="s">
        <v>316</v>
      </c>
      <c r="E94" s="34">
        <f>COUNTIF(사출계획!$E$62:$F$110,표4[[#This Row],[제품명]])</f>
        <v>0</v>
      </c>
      <c r="F94" s="126">
        <f>COUNTIF(사출계획!$E$62:$F$87,표4[[#This Row],[제품명]])</f>
        <v>0</v>
      </c>
      <c r="G94" s="126">
        <f>COUNTIF(사출계획!$E$88:$F$110,표4[[#This Row],[제품명]])</f>
        <v>0</v>
      </c>
      <c r="H94" s="34">
        <f>COUNTIF(사출계획!$G$62:$H$110,표4[[#This Row],[제품명]])</f>
        <v>0</v>
      </c>
      <c r="I94" s="122">
        <f>COUNTIF(사출계획!$G$62:$H$87,표4[[#This Row],[제품명]])</f>
        <v>0</v>
      </c>
      <c r="J94" s="122">
        <f>COUNTIF(사출계획!$G$88:$H$110,표4[[#This Row],[제품명]])</f>
        <v>0</v>
      </c>
      <c r="K94" s="34">
        <f>COUNTIF(사출계획!$I$62:$J$110,표4[[#This Row],[제품명]])</f>
        <v>0</v>
      </c>
      <c r="L94" s="126">
        <f>COUNTIF(사출계획!$I$62:$J$87,표4[[#This Row],[제품명]])</f>
        <v>0</v>
      </c>
      <c r="M94" s="126">
        <f>COUNTIF(사출계획!$I$88:$J$110,표4[[#This Row],[제품명]])</f>
        <v>0</v>
      </c>
      <c r="N94" s="34">
        <f>COUNTIF(사출계획!$K$62:$L$110,표4[[#This Row],[제품명]])</f>
        <v>0</v>
      </c>
      <c r="O94" s="126">
        <f>COUNTIF(사출계획!$K$62:$L$87,표4[[#This Row],[제품명]])</f>
        <v>0</v>
      </c>
      <c r="P94" s="126">
        <f>COUNTIF(사출계획!$K$88:$L$110,표4[[#This Row],[제품명]])</f>
        <v>0</v>
      </c>
      <c r="Q94" s="34">
        <f>COUNTIF(사출계획!$M$62:$N$110,표4[[#This Row],[제품명]])</f>
        <v>0</v>
      </c>
      <c r="R94" s="126">
        <f>COUNTIF(사출계획!$M$62:$N$87,표4[[#This Row],[제품명]])</f>
        <v>0</v>
      </c>
      <c r="S94" s="126">
        <f>COUNTIF(사출계획!$M$88:$N$110,표4[[#This Row],[제품명]])</f>
        <v>0</v>
      </c>
      <c r="T94" s="34">
        <f>COUNTIF(사출계획!$O$62:$P$110,표4[[#This Row],[제품명]])</f>
        <v>0</v>
      </c>
      <c r="U94" s="126">
        <f>COUNTIF(사출계획!$O$62:$P$87,표4[[#This Row],[제품명]])</f>
        <v>0</v>
      </c>
      <c r="V94" s="126">
        <f>COUNTIF(사출계획!$O$88:$P$110,표4[[#This Row],[제품명]])</f>
        <v>0</v>
      </c>
      <c r="W94" s="34">
        <f>COUNTIF(사출계획!$Q$62:$R$110,표4[[#This Row],[제품명]])</f>
        <v>0</v>
      </c>
      <c r="X94" s="126">
        <f>COUNTIF(사출계획!$Q$62:$R$87,표4[[#This Row],[제품명]])</f>
        <v>0</v>
      </c>
      <c r="Y94" s="126">
        <f>COUNTIF(사출계획!$Q$88:$R$110,표4[[#This Row],[제품명]])</f>
        <v>0</v>
      </c>
      <c r="Z94" s="34">
        <f>COUNTIF(사출계획!$S$62:$T$110,표4[[#This Row],[제품명]])</f>
        <v>0</v>
      </c>
      <c r="AA94" s="126"/>
      <c r="AB94" s="126"/>
      <c r="AC94" s="217" t="s">
        <v>917</v>
      </c>
      <c r="AD94" s="54">
        <f>SUMIF(표4[잉크명],표5[[#This Row],[잉크]],표4[월])</f>
        <v>0</v>
      </c>
      <c r="AE94" s="126">
        <f>SUMIF(표4[잉크명],표5[[#This Row],[잉크]],표4[월-3층])</f>
        <v>0</v>
      </c>
      <c r="AF94" s="126">
        <f>SUMIF(표4[잉크명],표5[[#This Row],[잉크]],표4[월-1층])</f>
        <v>0</v>
      </c>
      <c r="AG94" s="54">
        <f>SUMIF(표4[잉크명],표5[[#This Row],[잉크]],표4[화])</f>
        <v>0</v>
      </c>
      <c r="AH94" s="126">
        <f>SUMIF(표4[잉크명],표5[[#This Row],[잉크]],표4[화-3층])</f>
        <v>0</v>
      </c>
      <c r="AI94" s="126">
        <f>SUMIF(표4[잉크명],표5[[#This Row],[잉크]],표4[화-1층])</f>
        <v>0</v>
      </c>
      <c r="AJ94" s="54">
        <f>SUMIF(표4[잉크명],표5[[#This Row],[잉크]],표4[수])</f>
        <v>0</v>
      </c>
      <c r="AK94" s="126">
        <f>SUMIF(표4[잉크명],표5[[#This Row],[잉크]],표4[수-3층])</f>
        <v>0</v>
      </c>
      <c r="AL94" s="126">
        <f>SUMIF(표4[잉크명],표5[[#This Row],[잉크]],표4[수-1층])</f>
        <v>0</v>
      </c>
      <c r="AM94" s="54">
        <f>SUMIF(표4[잉크명],표5[[#This Row],[잉크]],표4[목])</f>
        <v>0</v>
      </c>
      <c r="AN94" s="126">
        <f>SUMIF(표4[잉크명],표5[[#This Row],[잉크]],표4[목-3층])</f>
        <v>0</v>
      </c>
      <c r="AO94" s="126">
        <f>SUMIF(표4[잉크명],표5[[#This Row],[잉크]],표4[목-1층])</f>
        <v>0</v>
      </c>
      <c r="AP94" s="54">
        <f>SUMIF(표4[잉크명],표5[[#This Row],[잉크]],표4[금])</f>
        <v>0</v>
      </c>
      <c r="AQ94" s="126">
        <f>SUMIF(표4[잉크명],표5[[#This Row],[잉크]],표4[금-3층])</f>
        <v>0</v>
      </c>
      <c r="AR94" s="126">
        <f>SUMIF(표4[잉크명],표5[[#This Row],[잉크]],표4[금-1층])</f>
        <v>0</v>
      </c>
      <c r="AS94" s="54">
        <f>SUMIF(표4[잉크명],표5[[#This Row],[잉크]],표4[토])</f>
        <v>0</v>
      </c>
      <c r="AT94" s="126">
        <f>SUMIF(표4[잉크명],표5[[#This Row],[잉크]],표4[토-3층])</f>
        <v>0</v>
      </c>
      <c r="AU94" s="126">
        <f>SUMIF(표4[잉크명],표5[[#This Row],[잉크]],표4[토-1층])</f>
        <v>0</v>
      </c>
      <c r="AV94" s="54">
        <f>SUMIF(표4[잉크명],표5[[#This Row],[잉크]],표4[일])</f>
        <v>0</v>
      </c>
      <c r="AW94" s="126">
        <f>SUMIF(표4[잉크명],표5[[#This Row],[잉크]],표4[일-3층])</f>
        <v>0</v>
      </c>
      <c r="AX94" s="126">
        <f>SUMIF(표4[잉크명],표5[[#This Row],[잉크]],표4[일-1층])</f>
        <v>0</v>
      </c>
      <c r="AY94" s="54">
        <f>SUMIF(표4[잉크명],표5[[#This Row],[잉크]],표4[차주 월])</f>
        <v>0</v>
      </c>
      <c r="AZ94" s="54">
        <f>SUM(표5[[#This Row],[월]:[차주 월]])</f>
        <v>0</v>
      </c>
    </row>
    <row r="95" spans="2:52" x14ac:dyDescent="0.3">
      <c r="B95" s="56" t="s">
        <v>255</v>
      </c>
      <c r="C95" s="56"/>
      <c r="D95" s="56" t="s">
        <v>317</v>
      </c>
      <c r="E95" s="34">
        <f>COUNTIF(사출계획!$E$62:$F$110,표4[[#This Row],[제품명]])</f>
        <v>0</v>
      </c>
      <c r="F95" s="126">
        <f>COUNTIF(사출계획!$E$62:$F$87,표4[[#This Row],[제품명]])</f>
        <v>0</v>
      </c>
      <c r="G95" s="126">
        <f>COUNTIF(사출계획!$E$88:$F$110,표4[[#This Row],[제품명]])</f>
        <v>0</v>
      </c>
      <c r="H95" s="34">
        <f>COUNTIF(사출계획!$G$62:$H$110,표4[[#This Row],[제품명]])</f>
        <v>0</v>
      </c>
      <c r="I95" s="122">
        <f>COUNTIF(사출계획!$G$62:$H$87,표4[[#This Row],[제품명]])</f>
        <v>0</v>
      </c>
      <c r="J95" s="122">
        <f>COUNTIF(사출계획!$G$88:$H$110,표4[[#This Row],[제품명]])</f>
        <v>0</v>
      </c>
      <c r="K95" s="34">
        <f>COUNTIF(사출계획!$I$62:$J$110,표4[[#This Row],[제품명]])</f>
        <v>0</v>
      </c>
      <c r="L95" s="126">
        <f>COUNTIF(사출계획!$I$62:$J$87,표4[[#This Row],[제품명]])</f>
        <v>0</v>
      </c>
      <c r="M95" s="126">
        <f>COUNTIF(사출계획!$I$88:$J$110,표4[[#This Row],[제품명]])</f>
        <v>0</v>
      </c>
      <c r="N95" s="34">
        <f>COUNTIF(사출계획!$K$62:$L$110,표4[[#This Row],[제품명]])</f>
        <v>0</v>
      </c>
      <c r="O95" s="126">
        <f>COUNTIF(사출계획!$K$62:$L$87,표4[[#This Row],[제품명]])</f>
        <v>0</v>
      </c>
      <c r="P95" s="126">
        <f>COUNTIF(사출계획!$K$88:$L$110,표4[[#This Row],[제품명]])</f>
        <v>0</v>
      </c>
      <c r="Q95" s="34">
        <f>COUNTIF(사출계획!$M$62:$N$110,표4[[#This Row],[제품명]])</f>
        <v>0</v>
      </c>
      <c r="R95" s="126">
        <f>COUNTIF(사출계획!$M$62:$N$87,표4[[#This Row],[제품명]])</f>
        <v>0</v>
      </c>
      <c r="S95" s="126">
        <f>COUNTIF(사출계획!$M$88:$N$110,표4[[#This Row],[제품명]])</f>
        <v>0</v>
      </c>
      <c r="T95" s="34">
        <f>COUNTIF(사출계획!$O$62:$P$110,표4[[#This Row],[제품명]])</f>
        <v>0</v>
      </c>
      <c r="U95" s="126">
        <f>COUNTIF(사출계획!$O$62:$P$87,표4[[#This Row],[제품명]])</f>
        <v>0</v>
      </c>
      <c r="V95" s="126">
        <f>COUNTIF(사출계획!$O$88:$P$110,표4[[#This Row],[제품명]])</f>
        <v>0</v>
      </c>
      <c r="W95" s="34">
        <f>COUNTIF(사출계획!$Q$62:$R$110,표4[[#This Row],[제품명]])</f>
        <v>0</v>
      </c>
      <c r="X95" s="126">
        <f>COUNTIF(사출계획!$Q$62:$R$87,표4[[#This Row],[제품명]])</f>
        <v>0</v>
      </c>
      <c r="Y95" s="126">
        <f>COUNTIF(사출계획!$Q$88:$R$110,표4[[#This Row],[제품명]])</f>
        <v>0</v>
      </c>
      <c r="Z95" s="34">
        <f>COUNTIF(사출계획!$S$62:$T$110,표4[[#This Row],[제품명]])</f>
        <v>0</v>
      </c>
      <c r="AA95" s="126"/>
      <c r="AB95" s="126"/>
      <c r="AC95" s="217" t="s">
        <v>683</v>
      </c>
      <c r="AD95" s="54">
        <f>SUMIF(표4[잉크명],표5[[#This Row],[잉크]],표4[월])</f>
        <v>0</v>
      </c>
      <c r="AE95" s="126">
        <f>SUMIF(표4[잉크명],표5[[#This Row],[잉크]],표4[월-3층])</f>
        <v>0</v>
      </c>
      <c r="AF95" s="126">
        <f>SUMIF(표4[잉크명],표5[[#This Row],[잉크]],표4[월-1층])</f>
        <v>0</v>
      </c>
      <c r="AG95" s="54">
        <f>SUMIF(표4[잉크명],표5[[#This Row],[잉크]],표4[화])</f>
        <v>0</v>
      </c>
      <c r="AH95" s="126">
        <f>SUMIF(표4[잉크명],표5[[#This Row],[잉크]],표4[화-3층])</f>
        <v>0</v>
      </c>
      <c r="AI95" s="126">
        <f>SUMIF(표4[잉크명],표5[[#This Row],[잉크]],표4[화-1층])</f>
        <v>0</v>
      </c>
      <c r="AJ95" s="54">
        <f>SUMIF(표4[잉크명],표5[[#This Row],[잉크]],표4[수])</f>
        <v>0</v>
      </c>
      <c r="AK95" s="126">
        <f>SUMIF(표4[잉크명],표5[[#This Row],[잉크]],표4[수-3층])</f>
        <v>0</v>
      </c>
      <c r="AL95" s="126">
        <f>SUMIF(표4[잉크명],표5[[#This Row],[잉크]],표4[수-1층])</f>
        <v>0</v>
      </c>
      <c r="AM95" s="54">
        <f>SUMIF(표4[잉크명],표5[[#This Row],[잉크]],표4[목])</f>
        <v>0</v>
      </c>
      <c r="AN95" s="126">
        <f>SUMIF(표4[잉크명],표5[[#This Row],[잉크]],표4[목-3층])</f>
        <v>0</v>
      </c>
      <c r="AO95" s="126">
        <f>SUMIF(표4[잉크명],표5[[#This Row],[잉크]],표4[목-1층])</f>
        <v>0</v>
      </c>
      <c r="AP95" s="54">
        <f>SUMIF(표4[잉크명],표5[[#This Row],[잉크]],표4[금])</f>
        <v>0</v>
      </c>
      <c r="AQ95" s="126">
        <f>SUMIF(표4[잉크명],표5[[#This Row],[잉크]],표4[금-3층])</f>
        <v>0</v>
      </c>
      <c r="AR95" s="126">
        <f>SUMIF(표4[잉크명],표5[[#This Row],[잉크]],표4[금-1층])</f>
        <v>0</v>
      </c>
      <c r="AS95" s="54">
        <f>SUMIF(표4[잉크명],표5[[#This Row],[잉크]],표4[토])</f>
        <v>0</v>
      </c>
      <c r="AT95" s="126">
        <f>SUMIF(표4[잉크명],표5[[#This Row],[잉크]],표4[토-3층])</f>
        <v>0</v>
      </c>
      <c r="AU95" s="126">
        <f>SUMIF(표4[잉크명],표5[[#This Row],[잉크]],표4[토-1층])</f>
        <v>0</v>
      </c>
      <c r="AV95" s="54">
        <f>SUMIF(표4[잉크명],표5[[#This Row],[잉크]],표4[일])</f>
        <v>0</v>
      </c>
      <c r="AW95" s="126">
        <f>SUMIF(표4[잉크명],표5[[#This Row],[잉크]],표4[일-3층])</f>
        <v>0</v>
      </c>
      <c r="AX95" s="126">
        <f>SUMIF(표4[잉크명],표5[[#This Row],[잉크]],표4[일-1층])</f>
        <v>0</v>
      </c>
      <c r="AY95" s="54">
        <f>SUMIF(표4[잉크명],표5[[#This Row],[잉크]],표4[차주 월])</f>
        <v>0</v>
      </c>
      <c r="AZ95" s="54">
        <f>SUM(표5[[#This Row],[월]:[차주 월]])</f>
        <v>0</v>
      </c>
    </row>
    <row r="96" spans="2:52" x14ac:dyDescent="0.3">
      <c r="B96" s="56" t="s">
        <v>255</v>
      </c>
      <c r="C96" s="56"/>
      <c r="D96" s="56" t="s">
        <v>36</v>
      </c>
      <c r="E96" s="34">
        <f>COUNTIF(사출계획!$E$62:$F$110,표4[[#This Row],[제품명]])</f>
        <v>0</v>
      </c>
      <c r="F96" s="126">
        <f>COUNTIF(사출계획!$E$62:$F$87,표4[[#This Row],[제품명]])</f>
        <v>0</v>
      </c>
      <c r="G96" s="126">
        <f>COUNTIF(사출계획!$E$88:$F$110,표4[[#This Row],[제품명]])</f>
        <v>0</v>
      </c>
      <c r="H96" s="34">
        <f>COUNTIF(사출계획!$G$62:$H$110,표4[[#This Row],[제품명]])</f>
        <v>0</v>
      </c>
      <c r="I96" s="122">
        <f>COUNTIF(사출계획!$G$62:$H$87,표4[[#This Row],[제품명]])</f>
        <v>0</v>
      </c>
      <c r="J96" s="122">
        <f>COUNTIF(사출계획!$G$88:$H$110,표4[[#This Row],[제품명]])</f>
        <v>0</v>
      </c>
      <c r="K96" s="34">
        <f>COUNTIF(사출계획!$I$62:$J$110,표4[[#This Row],[제품명]])</f>
        <v>0</v>
      </c>
      <c r="L96" s="126">
        <f>COUNTIF(사출계획!$I$62:$J$87,표4[[#This Row],[제품명]])</f>
        <v>0</v>
      </c>
      <c r="M96" s="126">
        <f>COUNTIF(사출계획!$I$88:$J$110,표4[[#This Row],[제품명]])</f>
        <v>0</v>
      </c>
      <c r="N96" s="34">
        <f>COUNTIF(사출계획!$K$62:$L$110,표4[[#This Row],[제품명]])</f>
        <v>0</v>
      </c>
      <c r="O96" s="126">
        <f>COUNTIF(사출계획!$K$62:$L$87,표4[[#This Row],[제품명]])</f>
        <v>0</v>
      </c>
      <c r="P96" s="126">
        <f>COUNTIF(사출계획!$K$88:$L$110,표4[[#This Row],[제품명]])</f>
        <v>0</v>
      </c>
      <c r="Q96" s="34">
        <f>COUNTIF(사출계획!$M$62:$N$110,표4[[#This Row],[제품명]])</f>
        <v>0</v>
      </c>
      <c r="R96" s="126">
        <f>COUNTIF(사출계획!$M$62:$N$87,표4[[#This Row],[제품명]])</f>
        <v>0</v>
      </c>
      <c r="S96" s="126">
        <f>COUNTIF(사출계획!$M$88:$N$110,표4[[#This Row],[제품명]])</f>
        <v>0</v>
      </c>
      <c r="T96" s="34">
        <f>COUNTIF(사출계획!$O$62:$P$110,표4[[#This Row],[제품명]])</f>
        <v>0</v>
      </c>
      <c r="U96" s="126">
        <f>COUNTIF(사출계획!$O$62:$P$87,표4[[#This Row],[제품명]])</f>
        <v>0</v>
      </c>
      <c r="V96" s="126">
        <f>COUNTIF(사출계획!$O$88:$P$110,표4[[#This Row],[제품명]])</f>
        <v>0</v>
      </c>
      <c r="W96" s="34">
        <f>COUNTIF(사출계획!$Q$62:$R$110,표4[[#This Row],[제품명]])</f>
        <v>0</v>
      </c>
      <c r="X96" s="126">
        <f>COUNTIF(사출계획!$Q$62:$R$87,표4[[#This Row],[제품명]])</f>
        <v>0</v>
      </c>
      <c r="Y96" s="126">
        <f>COUNTIF(사출계획!$Q$88:$R$110,표4[[#This Row],[제품명]])</f>
        <v>0</v>
      </c>
      <c r="Z96" s="34">
        <f>COUNTIF(사출계획!$S$62:$T$110,표4[[#This Row],[제품명]])</f>
        <v>0</v>
      </c>
      <c r="AA96" s="126"/>
      <c r="AB96" s="126"/>
      <c r="AC96" s="217" t="s">
        <v>452</v>
      </c>
      <c r="AD96" s="54">
        <f>SUMIF(표4[잉크명],표5[[#This Row],[잉크]],표4[월])</f>
        <v>1</v>
      </c>
      <c r="AE96" s="126">
        <f>SUMIF(표4[잉크명],표5[[#This Row],[잉크]],표4[월-3층])</f>
        <v>0</v>
      </c>
      <c r="AF96" s="126">
        <f>SUMIF(표4[잉크명],표5[[#This Row],[잉크]],표4[월-1층])</f>
        <v>1</v>
      </c>
      <c r="AG96" s="54">
        <f>SUMIF(표4[잉크명],표5[[#This Row],[잉크]],표4[화])</f>
        <v>2</v>
      </c>
      <c r="AH96" s="126">
        <f>SUMIF(표4[잉크명],표5[[#This Row],[잉크]],표4[화-3층])</f>
        <v>0</v>
      </c>
      <c r="AI96" s="126">
        <f>SUMIF(표4[잉크명],표5[[#This Row],[잉크]],표4[화-1층])</f>
        <v>2</v>
      </c>
      <c r="AJ96" s="54">
        <f>SUMIF(표4[잉크명],표5[[#This Row],[잉크]],표4[수])</f>
        <v>0</v>
      </c>
      <c r="AK96" s="126">
        <f>SUMIF(표4[잉크명],표5[[#This Row],[잉크]],표4[수-3층])</f>
        <v>0</v>
      </c>
      <c r="AL96" s="126">
        <f>SUMIF(표4[잉크명],표5[[#This Row],[잉크]],표4[수-1층])</f>
        <v>0</v>
      </c>
      <c r="AM96" s="54">
        <f>SUMIF(표4[잉크명],표5[[#This Row],[잉크]],표4[목])</f>
        <v>0</v>
      </c>
      <c r="AN96" s="126">
        <f>SUMIF(표4[잉크명],표5[[#This Row],[잉크]],표4[목-3층])</f>
        <v>0</v>
      </c>
      <c r="AO96" s="126">
        <f>SUMIF(표4[잉크명],표5[[#This Row],[잉크]],표4[목-1층])</f>
        <v>0</v>
      </c>
      <c r="AP96" s="54">
        <f>SUMIF(표4[잉크명],표5[[#This Row],[잉크]],표4[금])</f>
        <v>0</v>
      </c>
      <c r="AQ96" s="126">
        <f>SUMIF(표4[잉크명],표5[[#This Row],[잉크]],표4[금-3층])</f>
        <v>0</v>
      </c>
      <c r="AR96" s="126">
        <f>SUMIF(표4[잉크명],표5[[#This Row],[잉크]],표4[금-1층])</f>
        <v>0</v>
      </c>
      <c r="AS96" s="54">
        <f>SUMIF(표4[잉크명],표5[[#This Row],[잉크]],표4[토])</f>
        <v>0</v>
      </c>
      <c r="AT96" s="126">
        <f>SUMIF(표4[잉크명],표5[[#This Row],[잉크]],표4[토-3층])</f>
        <v>0</v>
      </c>
      <c r="AU96" s="126">
        <f>SUMIF(표4[잉크명],표5[[#This Row],[잉크]],표4[토-1층])</f>
        <v>0</v>
      </c>
      <c r="AV96" s="54">
        <f>SUMIF(표4[잉크명],표5[[#This Row],[잉크]],표4[일])</f>
        <v>0</v>
      </c>
      <c r="AW96" s="126">
        <f>SUMIF(표4[잉크명],표5[[#This Row],[잉크]],표4[일-3층])</f>
        <v>0</v>
      </c>
      <c r="AX96" s="126">
        <f>SUMIF(표4[잉크명],표5[[#This Row],[잉크]],표4[일-1층])</f>
        <v>0</v>
      </c>
      <c r="AY96" s="54">
        <f>SUMIF(표4[잉크명],표5[[#This Row],[잉크]],표4[차주 월])</f>
        <v>0</v>
      </c>
      <c r="AZ96" s="54">
        <f>SUM(표5[[#This Row],[월]:[차주 월]])</f>
        <v>6</v>
      </c>
    </row>
    <row r="97" spans="2:52" x14ac:dyDescent="0.3">
      <c r="B97" s="56" t="s">
        <v>256</v>
      </c>
      <c r="C97" s="56"/>
      <c r="D97" s="56" t="s">
        <v>317</v>
      </c>
      <c r="E97" s="34">
        <f>COUNTIF(사출계획!$E$62:$F$110,표4[[#This Row],[제품명]])</f>
        <v>0</v>
      </c>
      <c r="F97" s="126">
        <f>COUNTIF(사출계획!$E$62:$F$87,표4[[#This Row],[제품명]])</f>
        <v>0</v>
      </c>
      <c r="G97" s="126">
        <f>COUNTIF(사출계획!$E$88:$F$110,표4[[#This Row],[제품명]])</f>
        <v>0</v>
      </c>
      <c r="H97" s="34">
        <f>COUNTIF(사출계획!$G$62:$H$110,표4[[#This Row],[제품명]])</f>
        <v>0</v>
      </c>
      <c r="I97" s="122">
        <f>COUNTIF(사출계획!$G$62:$H$87,표4[[#This Row],[제품명]])</f>
        <v>0</v>
      </c>
      <c r="J97" s="122">
        <f>COUNTIF(사출계획!$G$88:$H$110,표4[[#This Row],[제품명]])</f>
        <v>0</v>
      </c>
      <c r="K97" s="34">
        <f>COUNTIF(사출계획!$I$62:$J$110,표4[[#This Row],[제품명]])</f>
        <v>0</v>
      </c>
      <c r="L97" s="126">
        <f>COUNTIF(사출계획!$I$62:$J$87,표4[[#This Row],[제품명]])</f>
        <v>0</v>
      </c>
      <c r="M97" s="126">
        <f>COUNTIF(사출계획!$I$88:$J$110,표4[[#This Row],[제품명]])</f>
        <v>0</v>
      </c>
      <c r="N97" s="34">
        <f>COUNTIF(사출계획!$K$62:$L$110,표4[[#This Row],[제품명]])</f>
        <v>0</v>
      </c>
      <c r="O97" s="126">
        <f>COUNTIF(사출계획!$K$62:$L$87,표4[[#This Row],[제품명]])</f>
        <v>0</v>
      </c>
      <c r="P97" s="126">
        <f>COUNTIF(사출계획!$K$88:$L$110,표4[[#This Row],[제품명]])</f>
        <v>0</v>
      </c>
      <c r="Q97" s="34">
        <f>COUNTIF(사출계획!$M$62:$N$110,표4[[#This Row],[제품명]])</f>
        <v>0</v>
      </c>
      <c r="R97" s="126">
        <f>COUNTIF(사출계획!$M$62:$N$87,표4[[#This Row],[제품명]])</f>
        <v>0</v>
      </c>
      <c r="S97" s="126">
        <f>COUNTIF(사출계획!$M$88:$N$110,표4[[#This Row],[제품명]])</f>
        <v>0</v>
      </c>
      <c r="T97" s="34">
        <f>COUNTIF(사출계획!$O$62:$P$110,표4[[#This Row],[제품명]])</f>
        <v>0</v>
      </c>
      <c r="U97" s="126">
        <f>COUNTIF(사출계획!$O$62:$P$87,표4[[#This Row],[제품명]])</f>
        <v>0</v>
      </c>
      <c r="V97" s="126">
        <f>COUNTIF(사출계획!$O$88:$P$110,표4[[#This Row],[제품명]])</f>
        <v>0</v>
      </c>
      <c r="W97" s="34">
        <f>COUNTIF(사출계획!$Q$62:$R$110,표4[[#This Row],[제품명]])</f>
        <v>0</v>
      </c>
      <c r="X97" s="126">
        <f>COUNTIF(사출계획!$Q$62:$R$87,표4[[#This Row],[제품명]])</f>
        <v>0</v>
      </c>
      <c r="Y97" s="126">
        <f>COUNTIF(사출계획!$Q$88:$R$110,표4[[#This Row],[제품명]])</f>
        <v>0</v>
      </c>
      <c r="Z97" s="34">
        <f>COUNTIF(사출계획!$S$62:$T$110,표4[[#This Row],[제품명]])</f>
        <v>0</v>
      </c>
      <c r="AA97" s="126"/>
      <c r="AB97" s="126"/>
      <c r="AC97" s="217" t="s">
        <v>1296</v>
      </c>
      <c r="AD97" s="54">
        <f>SUMIF(표4[잉크명],표5[[#This Row],[잉크]],표4[월])</f>
        <v>0</v>
      </c>
      <c r="AE97" s="126">
        <f>SUMIF(표4[잉크명],표5[[#This Row],[잉크]],표4[월-3층])</f>
        <v>0</v>
      </c>
      <c r="AF97" s="126">
        <f>SUMIF(표4[잉크명],표5[[#This Row],[잉크]],표4[월-1층])</f>
        <v>0</v>
      </c>
      <c r="AG97" s="54">
        <f>SUMIF(표4[잉크명],표5[[#This Row],[잉크]],표4[화])</f>
        <v>0</v>
      </c>
      <c r="AH97" s="126">
        <f>SUMIF(표4[잉크명],표5[[#This Row],[잉크]],표4[화-3층])</f>
        <v>0</v>
      </c>
      <c r="AI97" s="126">
        <f>SUMIF(표4[잉크명],표5[[#This Row],[잉크]],표4[화-1층])</f>
        <v>0</v>
      </c>
      <c r="AJ97" s="54">
        <f>SUMIF(표4[잉크명],표5[[#This Row],[잉크]],표4[수])</f>
        <v>0</v>
      </c>
      <c r="AK97" s="126">
        <f>SUMIF(표4[잉크명],표5[[#This Row],[잉크]],표4[수-3층])</f>
        <v>0</v>
      </c>
      <c r="AL97" s="126">
        <f>SUMIF(표4[잉크명],표5[[#This Row],[잉크]],표4[수-1층])</f>
        <v>0</v>
      </c>
      <c r="AM97" s="54">
        <f>SUMIF(표4[잉크명],표5[[#This Row],[잉크]],표4[목])</f>
        <v>0</v>
      </c>
      <c r="AN97" s="126">
        <f>SUMIF(표4[잉크명],표5[[#This Row],[잉크]],표4[목-3층])</f>
        <v>0</v>
      </c>
      <c r="AO97" s="126">
        <f>SUMIF(표4[잉크명],표5[[#This Row],[잉크]],표4[목-1층])</f>
        <v>0</v>
      </c>
      <c r="AP97" s="54">
        <f>SUMIF(표4[잉크명],표5[[#This Row],[잉크]],표4[금])</f>
        <v>0</v>
      </c>
      <c r="AQ97" s="126">
        <f>SUMIF(표4[잉크명],표5[[#This Row],[잉크]],표4[금-3층])</f>
        <v>0</v>
      </c>
      <c r="AR97" s="126">
        <f>SUMIF(표4[잉크명],표5[[#This Row],[잉크]],표4[금-1층])</f>
        <v>0</v>
      </c>
      <c r="AS97" s="54">
        <f>SUMIF(표4[잉크명],표5[[#This Row],[잉크]],표4[토])</f>
        <v>0</v>
      </c>
      <c r="AT97" s="126">
        <f>SUMIF(표4[잉크명],표5[[#This Row],[잉크]],표4[토-3층])</f>
        <v>0</v>
      </c>
      <c r="AU97" s="126">
        <f>SUMIF(표4[잉크명],표5[[#This Row],[잉크]],표4[토-1층])</f>
        <v>0</v>
      </c>
      <c r="AV97" s="54">
        <f>SUMIF(표4[잉크명],표5[[#This Row],[잉크]],표4[일])</f>
        <v>0</v>
      </c>
      <c r="AW97" s="126">
        <f>SUMIF(표4[잉크명],표5[[#This Row],[잉크]],표4[일-3층])</f>
        <v>0</v>
      </c>
      <c r="AX97" s="126">
        <f>SUMIF(표4[잉크명],표5[[#This Row],[잉크]],표4[일-1층])</f>
        <v>0</v>
      </c>
      <c r="AY97" s="54">
        <f>SUMIF(표4[잉크명],표5[[#This Row],[잉크]],표4[차주 월])</f>
        <v>0</v>
      </c>
      <c r="AZ97" s="54">
        <f>SUM(표5[[#This Row],[월]:[차주 월]])</f>
        <v>0</v>
      </c>
    </row>
    <row r="98" spans="2:52" x14ac:dyDescent="0.3">
      <c r="B98" s="56" t="s">
        <v>256</v>
      </c>
      <c r="C98" s="56"/>
      <c r="D98" s="56" t="s">
        <v>318</v>
      </c>
      <c r="E98" s="34">
        <f>COUNTIF(사출계획!$E$62:$F$110,표4[[#This Row],[제품명]])</f>
        <v>0</v>
      </c>
      <c r="F98" s="126">
        <f>COUNTIF(사출계획!$E$62:$F$87,표4[[#This Row],[제품명]])</f>
        <v>0</v>
      </c>
      <c r="G98" s="126">
        <f>COUNTIF(사출계획!$E$88:$F$110,표4[[#This Row],[제품명]])</f>
        <v>0</v>
      </c>
      <c r="H98" s="34">
        <f>COUNTIF(사출계획!$G$62:$H$110,표4[[#This Row],[제품명]])</f>
        <v>0</v>
      </c>
      <c r="I98" s="122">
        <f>COUNTIF(사출계획!$G$62:$H$87,표4[[#This Row],[제품명]])</f>
        <v>0</v>
      </c>
      <c r="J98" s="122">
        <f>COUNTIF(사출계획!$G$88:$H$110,표4[[#This Row],[제품명]])</f>
        <v>0</v>
      </c>
      <c r="K98" s="34">
        <f>COUNTIF(사출계획!$I$62:$J$110,표4[[#This Row],[제품명]])</f>
        <v>0</v>
      </c>
      <c r="L98" s="126">
        <f>COUNTIF(사출계획!$I$62:$J$87,표4[[#This Row],[제품명]])</f>
        <v>0</v>
      </c>
      <c r="M98" s="126">
        <f>COUNTIF(사출계획!$I$88:$J$110,표4[[#This Row],[제품명]])</f>
        <v>0</v>
      </c>
      <c r="N98" s="34">
        <f>COUNTIF(사출계획!$K$62:$L$110,표4[[#This Row],[제품명]])</f>
        <v>0</v>
      </c>
      <c r="O98" s="126">
        <f>COUNTIF(사출계획!$K$62:$L$87,표4[[#This Row],[제품명]])</f>
        <v>0</v>
      </c>
      <c r="P98" s="126">
        <f>COUNTIF(사출계획!$K$88:$L$110,표4[[#This Row],[제품명]])</f>
        <v>0</v>
      </c>
      <c r="Q98" s="34">
        <f>COUNTIF(사출계획!$M$62:$N$110,표4[[#This Row],[제품명]])</f>
        <v>0</v>
      </c>
      <c r="R98" s="126">
        <f>COUNTIF(사출계획!$M$62:$N$87,표4[[#This Row],[제품명]])</f>
        <v>0</v>
      </c>
      <c r="S98" s="126">
        <f>COUNTIF(사출계획!$M$88:$N$110,표4[[#This Row],[제품명]])</f>
        <v>0</v>
      </c>
      <c r="T98" s="34">
        <f>COUNTIF(사출계획!$O$62:$P$110,표4[[#This Row],[제품명]])</f>
        <v>0</v>
      </c>
      <c r="U98" s="126">
        <f>COUNTIF(사출계획!$O$62:$P$87,표4[[#This Row],[제품명]])</f>
        <v>0</v>
      </c>
      <c r="V98" s="126">
        <f>COUNTIF(사출계획!$O$88:$P$110,표4[[#This Row],[제품명]])</f>
        <v>0</v>
      </c>
      <c r="W98" s="34">
        <f>COUNTIF(사출계획!$Q$62:$R$110,표4[[#This Row],[제품명]])</f>
        <v>0</v>
      </c>
      <c r="X98" s="126">
        <f>COUNTIF(사출계획!$Q$62:$R$87,표4[[#This Row],[제품명]])</f>
        <v>0</v>
      </c>
      <c r="Y98" s="126">
        <f>COUNTIF(사출계획!$Q$88:$R$110,표4[[#This Row],[제품명]])</f>
        <v>0</v>
      </c>
      <c r="Z98" s="34">
        <f>COUNTIF(사출계획!$S$62:$T$110,표4[[#This Row],[제품명]])</f>
        <v>0</v>
      </c>
      <c r="AA98" s="126"/>
      <c r="AB98" s="126"/>
      <c r="AC98" s="217" t="s">
        <v>739</v>
      </c>
      <c r="AD98" s="54">
        <f>SUMIF(표4[잉크명],표5[[#This Row],[잉크]],표4[월])</f>
        <v>0</v>
      </c>
      <c r="AE98" s="126">
        <f>SUMIF(표4[잉크명],표5[[#This Row],[잉크]],표4[월-3층])</f>
        <v>0</v>
      </c>
      <c r="AF98" s="126">
        <f>SUMIF(표4[잉크명],표5[[#This Row],[잉크]],표4[월-1층])</f>
        <v>0</v>
      </c>
      <c r="AG98" s="54">
        <f>SUMIF(표4[잉크명],표5[[#This Row],[잉크]],표4[화])</f>
        <v>0</v>
      </c>
      <c r="AH98" s="126">
        <f>SUMIF(표4[잉크명],표5[[#This Row],[잉크]],표4[화-3층])</f>
        <v>0</v>
      </c>
      <c r="AI98" s="126">
        <f>SUMIF(표4[잉크명],표5[[#This Row],[잉크]],표4[화-1층])</f>
        <v>0</v>
      </c>
      <c r="AJ98" s="54">
        <f>SUMIF(표4[잉크명],표5[[#This Row],[잉크]],표4[수])</f>
        <v>0</v>
      </c>
      <c r="AK98" s="126">
        <f>SUMIF(표4[잉크명],표5[[#This Row],[잉크]],표4[수-3층])</f>
        <v>0</v>
      </c>
      <c r="AL98" s="126">
        <f>SUMIF(표4[잉크명],표5[[#This Row],[잉크]],표4[수-1층])</f>
        <v>0</v>
      </c>
      <c r="AM98" s="54">
        <f>SUMIF(표4[잉크명],표5[[#This Row],[잉크]],표4[목])</f>
        <v>0</v>
      </c>
      <c r="AN98" s="126">
        <f>SUMIF(표4[잉크명],표5[[#This Row],[잉크]],표4[목-3층])</f>
        <v>0</v>
      </c>
      <c r="AO98" s="126">
        <f>SUMIF(표4[잉크명],표5[[#This Row],[잉크]],표4[목-1층])</f>
        <v>0</v>
      </c>
      <c r="AP98" s="54">
        <f>SUMIF(표4[잉크명],표5[[#This Row],[잉크]],표4[금])</f>
        <v>0</v>
      </c>
      <c r="AQ98" s="126">
        <f>SUMIF(표4[잉크명],표5[[#This Row],[잉크]],표4[금-3층])</f>
        <v>0</v>
      </c>
      <c r="AR98" s="126">
        <f>SUMIF(표4[잉크명],표5[[#This Row],[잉크]],표4[금-1층])</f>
        <v>0</v>
      </c>
      <c r="AS98" s="54">
        <f>SUMIF(표4[잉크명],표5[[#This Row],[잉크]],표4[토])</f>
        <v>0</v>
      </c>
      <c r="AT98" s="126">
        <f>SUMIF(표4[잉크명],표5[[#This Row],[잉크]],표4[토-3층])</f>
        <v>0</v>
      </c>
      <c r="AU98" s="126">
        <f>SUMIF(표4[잉크명],표5[[#This Row],[잉크]],표4[토-1층])</f>
        <v>0</v>
      </c>
      <c r="AV98" s="54">
        <f>SUMIF(표4[잉크명],표5[[#This Row],[잉크]],표4[일])</f>
        <v>0</v>
      </c>
      <c r="AW98" s="126">
        <f>SUMIF(표4[잉크명],표5[[#This Row],[잉크]],표4[일-3층])</f>
        <v>0</v>
      </c>
      <c r="AX98" s="126">
        <f>SUMIF(표4[잉크명],표5[[#This Row],[잉크]],표4[일-1층])</f>
        <v>0</v>
      </c>
      <c r="AY98" s="54">
        <f>SUMIF(표4[잉크명],표5[[#This Row],[잉크]],표4[차주 월])</f>
        <v>0</v>
      </c>
      <c r="AZ98" s="54">
        <f>SUM(표5[[#This Row],[월]:[차주 월]])</f>
        <v>0</v>
      </c>
    </row>
    <row r="99" spans="2:52" x14ac:dyDescent="0.3">
      <c r="B99" s="56" t="s">
        <v>1492</v>
      </c>
      <c r="C99" s="56"/>
      <c r="D99" s="56" t="s">
        <v>5086</v>
      </c>
      <c r="E99" s="34">
        <f>COUNTIF(사출계획!$E$62:$F$110,표4[[#This Row],[제품명]])</f>
        <v>1</v>
      </c>
      <c r="F99" s="126">
        <f>COUNTIF(사출계획!$E$62:$F$87,표4[[#This Row],[제품명]])</f>
        <v>1</v>
      </c>
      <c r="G99" s="126">
        <f>COUNTIF(사출계획!$E$88:$F$110,표4[[#This Row],[제품명]])</f>
        <v>0</v>
      </c>
      <c r="H99" s="34">
        <f>COUNTIF(사출계획!$G$62:$H$110,표4[[#This Row],[제품명]])</f>
        <v>0</v>
      </c>
      <c r="I99" s="122">
        <f>COUNTIF(사출계획!$G$62:$H$87,표4[[#This Row],[제품명]])</f>
        <v>0</v>
      </c>
      <c r="J99" s="122">
        <f>COUNTIF(사출계획!$G$88:$H$110,표4[[#This Row],[제품명]])</f>
        <v>0</v>
      </c>
      <c r="K99" s="34">
        <f>COUNTIF(사출계획!$I$62:$J$110,표4[[#This Row],[제품명]])</f>
        <v>0</v>
      </c>
      <c r="L99" s="126">
        <f>COUNTIF(사출계획!$I$62:$J$87,표4[[#This Row],[제품명]])</f>
        <v>0</v>
      </c>
      <c r="M99" s="126">
        <f>COUNTIF(사출계획!$I$88:$J$110,표4[[#This Row],[제품명]])</f>
        <v>0</v>
      </c>
      <c r="N99" s="34">
        <f>COUNTIF(사출계획!$K$62:$L$110,표4[[#This Row],[제품명]])</f>
        <v>0</v>
      </c>
      <c r="O99" s="126">
        <f>COUNTIF(사출계획!$K$62:$L$87,표4[[#This Row],[제품명]])</f>
        <v>0</v>
      </c>
      <c r="P99" s="126">
        <f>COUNTIF(사출계획!$K$88:$L$110,표4[[#This Row],[제품명]])</f>
        <v>0</v>
      </c>
      <c r="Q99" s="34">
        <f>COUNTIF(사출계획!$M$62:$N$110,표4[[#This Row],[제품명]])</f>
        <v>0</v>
      </c>
      <c r="R99" s="126">
        <f>COUNTIF(사출계획!$M$62:$N$87,표4[[#This Row],[제품명]])</f>
        <v>0</v>
      </c>
      <c r="S99" s="126">
        <f>COUNTIF(사출계획!$M$88:$N$110,표4[[#This Row],[제품명]])</f>
        <v>0</v>
      </c>
      <c r="T99" s="34">
        <f>COUNTIF(사출계획!$O$62:$P$110,표4[[#This Row],[제품명]])</f>
        <v>0</v>
      </c>
      <c r="U99" s="126">
        <f>COUNTIF(사출계획!$O$62:$P$87,표4[[#This Row],[제품명]])</f>
        <v>0</v>
      </c>
      <c r="V99" s="126">
        <f>COUNTIF(사출계획!$O$88:$P$110,표4[[#This Row],[제품명]])</f>
        <v>0</v>
      </c>
      <c r="W99" s="34">
        <f>COUNTIF(사출계획!$Q$62:$R$110,표4[[#This Row],[제품명]])</f>
        <v>0</v>
      </c>
      <c r="X99" s="126">
        <f>COUNTIF(사출계획!$Q$62:$R$87,표4[[#This Row],[제품명]])</f>
        <v>0</v>
      </c>
      <c r="Y99" s="126">
        <f>COUNTIF(사출계획!$Q$88:$R$110,표4[[#This Row],[제품명]])</f>
        <v>0</v>
      </c>
      <c r="Z99" s="34">
        <f>COUNTIF(사출계획!$S$62:$T$110,표4[[#This Row],[제품명]])</f>
        <v>0</v>
      </c>
      <c r="AA99" s="126"/>
      <c r="AB99" s="126"/>
      <c r="AC99" s="33" t="s">
        <v>32</v>
      </c>
      <c r="AD99" s="34">
        <f>SUMIF(표4[잉크명],표5[[#This Row],[잉크]],표4[월])</f>
        <v>0</v>
      </c>
      <c r="AE99" s="126">
        <f>SUMIF(표4[잉크명],표5[[#This Row],[잉크]],표4[월-3층])</f>
        <v>0</v>
      </c>
      <c r="AF99" s="126">
        <f>SUMIF(표4[잉크명],표5[[#This Row],[잉크]],표4[월-1층])</f>
        <v>0</v>
      </c>
      <c r="AG99" s="34">
        <f>SUMIF(표4[잉크명],표5[[#This Row],[잉크]],표4[화])</f>
        <v>0</v>
      </c>
      <c r="AH99" s="126">
        <f>SUMIF(표4[잉크명],표5[[#This Row],[잉크]],표4[화-3층])</f>
        <v>0</v>
      </c>
      <c r="AI99" s="126">
        <f>SUMIF(표4[잉크명],표5[[#This Row],[잉크]],표4[화-1층])</f>
        <v>0</v>
      </c>
      <c r="AJ99" s="34">
        <f>SUMIF(표4[잉크명],표5[[#This Row],[잉크]],표4[수])</f>
        <v>0</v>
      </c>
      <c r="AK99" s="126">
        <f>SUMIF(표4[잉크명],표5[[#This Row],[잉크]],표4[수-3층])</f>
        <v>0</v>
      </c>
      <c r="AL99" s="126">
        <f>SUMIF(표4[잉크명],표5[[#This Row],[잉크]],표4[수-1층])</f>
        <v>0</v>
      </c>
      <c r="AM99" s="34">
        <f>SUMIF(표4[잉크명],표5[[#This Row],[잉크]],표4[목])</f>
        <v>0</v>
      </c>
      <c r="AN99" s="126">
        <f>SUMIF(표4[잉크명],표5[[#This Row],[잉크]],표4[목-3층])</f>
        <v>0</v>
      </c>
      <c r="AO99" s="126">
        <f>SUMIF(표4[잉크명],표5[[#This Row],[잉크]],표4[목-1층])</f>
        <v>0</v>
      </c>
      <c r="AP99" s="34">
        <f>SUMIF(표4[잉크명],표5[[#This Row],[잉크]],표4[금])</f>
        <v>0</v>
      </c>
      <c r="AQ99" s="126">
        <f>SUMIF(표4[잉크명],표5[[#This Row],[잉크]],표4[금-3층])</f>
        <v>0</v>
      </c>
      <c r="AR99" s="126">
        <f>SUMIF(표4[잉크명],표5[[#This Row],[잉크]],표4[금-1층])</f>
        <v>0</v>
      </c>
      <c r="AS99" s="34">
        <f>SUMIF(표4[잉크명],표5[[#This Row],[잉크]],표4[토])</f>
        <v>0</v>
      </c>
      <c r="AT99" s="126">
        <f>SUMIF(표4[잉크명],표5[[#This Row],[잉크]],표4[토-3층])</f>
        <v>0</v>
      </c>
      <c r="AU99" s="126">
        <f>SUMIF(표4[잉크명],표5[[#This Row],[잉크]],표4[토-1층])</f>
        <v>0</v>
      </c>
      <c r="AV99" s="34">
        <f>SUMIF(표4[잉크명],표5[[#This Row],[잉크]],표4[일])</f>
        <v>0</v>
      </c>
      <c r="AW99" s="126">
        <f>SUMIF(표4[잉크명],표5[[#This Row],[잉크]],표4[일-3층])</f>
        <v>0</v>
      </c>
      <c r="AX99" s="126">
        <f>SUMIF(표4[잉크명],표5[[#This Row],[잉크]],표4[일-1층])</f>
        <v>0</v>
      </c>
      <c r="AY99" s="34">
        <f>SUMIF(표4[잉크명],표5[[#This Row],[잉크]],표4[차주 월])</f>
        <v>0</v>
      </c>
      <c r="AZ99" s="34">
        <f>SUM(표5[[#This Row],[월]:[차주 월]])</f>
        <v>0</v>
      </c>
    </row>
    <row r="100" spans="2:52" x14ac:dyDescent="0.3">
      <c r="B100" s="56" t="s">
        <v>1491</v>
      </c>
      <c r="C100" s="56"/>
      <c r="D100" s="56" t="s">
        <v>4258</v>
      </c>
      <c r="E100" s="34">
        <f>COUNTIF(사출계획!$E$62:$F$110,표4[[#This Row],[제품명]])</f>
        <v>1</v>
      </c>
      <c r="F100" s="126">
        <f>COUNTIF(사출계획!$E$62:$F$87,표4[[#This Row],[제품명]])</f>
        <v>1</v>
      </c>
      <c r="G100" s="126">
        <f>COUNTIF(사출계획!$E$88:$F$110,표4[[#This Row],[제품명]])</f>
        <v>0</v>
      </c>
      <c r="H100" s="34">
        <f>COUNTIF(사출계획!$G$62:$H$110,표4[[#This Row],[제품명]])</f>
        <v>0</v>
      </c>
      <c r="I100" s="122">
        <f>COUNTIF(사출계획!$G$62:$H$87,표4[[#This Row],[제품명]])</f>
        <v>0</v>
      </c>
      <c r="J100" s="122">
        <f>COUNTIF(사출계획!$G$88:$H$110,표4[[#This Row],[제품명]])</f>
        <v>0</v>
      </c>
      <c r="K100" s="34">
        <f>COUNTIF(사출계획!$I$62:$J$110,표4[[#This Row],[제품명]])</f>
        <v>0</v>
      </c>
      <c r="L100" s="126">
        <f>COUNTIF(사출계획!$I$62:$J$87,표4[[#This Row],[제품명]])</f>
        <v>0</v>
      </c>
      <c r="M100" s="126">
        <f>COUNTIF(사출계획!$I$88:$J$110,표4[[#This Row],[제품명]])</f>
        <v>0</v>
      </c>
      <c r="N100" s="34">
        <f>COUNTIF(사출계획!$K$62:$L$110,표4[[#This Row],[제품명]])</f>
        <v>0</v>
      </c>
      <c r="O100" s="126">
        <f>COUNTIF(사출계획!$K$62:$L$87,표4[[#This Row],[제품명]])</f>
        <v>0</v>
      </c>
      <c r="P100" s="126">
        <f>COUNTIF(사출계획!$K$88:$L$110,표4[[#This Row],[제품명]])</f>
        <v>0</v>
      </c>
      <c r="Q100" s="34">
        <f>COUNTIF(사출계획!$M$62:$N$110,표4[[#This Row],[제품명]])</f>
        <v>0</v>
      </c>
      <c r="R100" s="126">
        <f>COUNTIF(사출계획!$M$62:$N$87,표4[[#This Row],[제품명]])</f>
        <v>0</v>
      </c>
      <c r="S100" s="126">
        <f>COUNTIF(사출계획!$M$88:$N$110,표4[[#This Row],[제품명]])</f>
        <v>0</v>
      </c>
      <c r="T100" s="34">
        <f>COUNTIF(사출계획!$O$62:$P$110,표4[[#This Row],[제품명]])</f>
        <v>0</v>
      </c>
      <c r="U100" s="126">
        <f>COUNTIF(사출계획!$O$62:$P$87,표4[[#This Row],[제품명]])</f>
        <v>0</v>
      </c>
      <c r="V100" s="126">
        <f>COUNTIF(사출계획!$O$88:$P$110,표4[[#This Row],[제품명]])</f>
        <v>0</v>
      </c>
      <c r="W100" s="34">
        <f>COUNTIF(사출계획!$Q$62:$R$110,표4[[#This Row],[제품명]])</f>
        <v>0</v>
      </c>
      <c r="X100" s="126">
        <f>COUNTIF(사출계획!$Q$62:$R$87,표4[[#This Row],[제품명]])</f>
        <v>0</v>
      </c>
      <c r="Y100" s="126">
        <f>COUNTIF(사출계획!$Q$88:$R$110,표4[[#This Row],[제품명]])</f>
        <v>0</v>
      </c>
      <c r="Z100" s="34">
        <f>COUNTIF(사출계획!$S$62:$T$110,표4[[#This Row],[제품명]])</f>
        <v>0</v>
      </c>
      <c r="AA100" s="126"/>
      <c r="AB100" s="126"/>
      <c r="AC100" s="217" t="s">
        <v>1281</v>
      </c>
      <c r="AD100" s="54">
        <f>SUMIF(표4[잉크명],표5[[#This Row],[잉크]],표4[월])</f>
        <v>0</v>
      </c>
      <c r="AE100" s="126">
        <f>SUMIF(표4[잉크명],표5[[#This Row],[잉크]],표4[월-3층])</f>
        <v>0</v>
      </c>
      <c r="AF100" s="126">
        <f>SUMIF(표4[잉크명],표5[[#This Row],[잉크]],표4[월-1층])</f>
        <v>0</v>
      </c>
      <c r="AG100" s="54">
        <f>SUMIF(표4[잉크명],표5[[#This Row],[잉크]],표4[화])</f>
        <v>0</v>
      </c>
      <c r="AH100" s="126">
        <f>SUMIF(표4[잉크명],표5[[#This Row],[잉크]],표4[화-3층])</f>
        <v>0</v>
      </c>
      <c r="AI100" s="126">
        <f>SUMIF(표4[잉크명],표5[[#This Row],[잉크]],표4[화-1층])</f>
        <v>0</v>
      </c>
      <c r="AJ100" s="54">
        <f>SUMIF(표4[잉크명],표5[[#This Row],[잉크]],표4[수])</f>
        <v>0</v>
      </c>
      <c r="AK100" s="126">
        <f>SUMIF(표4[잉크명],표5[[#This Row],[잉크]],표4[수-3층])</f>
        <v>0</v>
      </c>
      <c r="AL100" s="126">
        <f>SUMIF(표4[잉크명],표5[[#This Row],[잉크]],표4[수-1층])</f>
        <v>0</v>
      </c>
      <c r="AM100" s="54">
        <f>SUMIF(표4[잉크명],표5[[#This Row],[잉크]],표4[목])</f>
        <v>0</v>
      </c>
      <c r="AN100" s="126">
        <f>SUMIF(표4[잉크명],표5[[#This Row],[잉크]],표4[목-3층])</f>
        <v>0</v>
      </c>
      <c r="AO100" s="126">
        <f>SUMIF(표4[잉크명],표5[[#This Row],[잉크]],표4[목-1층])</f>
        <v>0</v>
      </c>
      <c r="AP100" s="54">
        <f>SUMIF(표4[잉크명],표5[[#This Row],[잉크]],표4[금])</f>
        <v>0</v>
      </c>
      <c r="AQ100" s="126">
        <f>SUMIF(표4[잉크명],표5[[#This Row],[잉크]],표4[금-3층])</f>
        <v>0</v>
      </c>
      <c r="AR100" s="126">
        <f>SUMIF(표4[잉크명],표5[[#This Row],[잉크]],표4[금-1층])</f>
        <v>0</v>
      </c>
      <c r="AS100" s="54">
        <f>SUMIF(표4[잉크명],표5[[#This Row],[잉크]],표4[토])</f>
        <v>0</v>
      </c>
      <c r="AT100" s="126">
        <f>SUMIF(표4[잉크명],표5[[#This Row],[잉크]],표4[토-3층])</f>
        <v>0</v>
      </c>
      <c r="AU100" s="126">
        <f>SUMIF(표4[잉크명],표5[[#This Row],[잉크]],표4[토-1층])</f>
        <v>0</v>
      </c>
      <c r="AV100" s="54">
        <f>SUMIF(표4[잉크명],표5[[#This Row],[잉크]],표4[일])</f>
        <v>0</v>
      </c>
      <c r="AW100" s="126">
        <f>SUMIF(표4[잉크명],표5[[#This Row],[잉크]],표4[일-3층])</f>
        <v>0</v>
      </c>
      <c r="AX100" s="126">
        <f>SUMIF(표4[잉크명],표5[[#This Row],[잉크]],표4[일-1층])</f>
        <v>0</v>
      </c>
      <c r="AY100" s="54">
        <f>SUMIF(표4[잉크명],표5[[#This Row],[잉크]],표4[차주 월])</f>
        <v>0</v>
      </c>
      <c r="AZ100" s="54">
        <f>SUM(표5[[#This Row],[월]:[차주 월]])</f>
        <v>0</v>
      </c>
    </row>
    <row r="101" spans="2:52" x14ac:dyDescent="0.3">
      <c r="B101" s="56" t="s">
        <v>56</v>
      </c>
      <c r="C101" s="56"/>
      <c r="D101" s="56" t="s">
        <v>4386</v>
      </c>
      <c r="E101" s="34">
        <f>COUNTIF(사출계획!$E$62:$F$110,표4[[#This Row],[제품명]])</f>
        <v>0</v>
      </c>
      <c r="F101" s="126">
        <f>COUNTIF(사출계획!$E$62:$F$87,표4[[#This Row],[제품명]])</f>
        <v>0</v>
      </c>
      <c r="G101" s="126">
        <f>COUNTIF(사출계획!$E$88:$F$110,표4[[#This Row],[제품명]])</f>
        <v>0</v>
      </c>
      <c r="H101" s="34">
        <f>COUNTIF(사출계획!$G$62:$H$110,표4[[#This Row],[제품명]])</f>
        <v>1</v>
      </c>
      <c r="I101" s="122">
        <f>COUNTIF(사출계획!$G$62:$H$87,표4[[#This Row],[제품명]])</f>
        <v>0</v>
      </c>
      <c r="J101" s="122">
        <f>COUNTIF(사출계획!$G$88:$H$110,표4[[#This Row],[제품명]])</f>
        <v>1</v>
      </c>
      <c r="K101" s="34">
        <f>COUNTIF(사출계획!$I$62:$J$110,표4[[#This Row],[제품명]])</f>
        <v>0</v>
      </c>
      <c r="L101" s="126">
        <f>COUNTIF(사출계획!$I$62:$J$87,표4[[#This Row],[제품명]])</f>
        <v>0</v>
      </c>
      <c r="M101" s="126">
        <f>COUNTIF(사출계획!$I$88:$J$110,표4[[#This Row],[제품명]])</f>
        <v>0</v>
      </c>
      <c r="N101" s="34">
        <f>COUNTIF(사출계획!$K$62:$L$110,표4[[#This Row],[제품명]])</f>
        <v>0</v>
      </c>
      <c r="O101" s="126">
        <f>COUNTIF(사출계획!$K$62:$L$87,표4[[#This Row],[제품명]])</f>
        <v>0</v>
      </c>
      <c r="P101" s="126">
        <f>COUNTIF(사출계획!$K$88:$L$110,표4[[#This Row],[제품명]])</f>
        <v>0</v>
      </c>
      <c r="Q101" s="34">
        <f>COUNTIF(사출계획!$M$62:$N$110,표4[[#This Row],[제품명]])</f>
        <v>0</v>
      </c>
      <c r="R101" s="126">
        <f>COUNTIF(사출계획!$M$62:$N$87,표4[[#This Row],[제품명]])</f>
        <v>0</v>
      </c>
      <c r="S101" s="126">
        <f>COUNTIF(사출계획!$M$88:$N$110,표4[[#This Row],[제품명]])</f>
        <v>0</v>
      </c>
      <c r="T101" s="34">
        <f>COUNTIF(사출계획!$O$62:$P$110,표4[[#This Row],[제품명]])</f>
        <v>0</v>
      </c>
      <c r="U101" s="126">
        <f>COUNTIF(사출계획!$O$62:$P$87,표4[[#This Row],[제품명]])</f>
        <v>0</v>
      </c>
      <c r="V101" s="126">
        <f>COUNTIF(사출계획!$O$88:$P$110,표4[[#This Row],[제품명]])</f>
        <v>0</v>
      </c>
      <c r="W101" s="34">
        <f>COUNTIF(사출계획!$Q$62:$R$110,표4[[#This Row],[제품명]])</f>
        <v>0</v>
      </c>
      <c r="X101" s="126">
        <f>COUNTIF(사출계획!$Q$62:$R$87,표4[[#This Row],[제품명]])</f>
        <v>0</v>
      </c>
      <c r="Y101" s="126">
        <f>COUNTIF(사출계획!$Q$88:$R$110,표4[[#This Row],[제품명]])</f>
        <v>0</v>
      </c>
      <c r="Z101" s="34">
        <f>COUNTIF(사출계획!$S$62:$T$110,표4[[#This Row],[제품명]])</f>
        <v>0</v>
      </c>
      <c r="AA101" s="126"/>
      <c r="AB101" s="126"/>
      <c r="AC101" s="217" t="s">
        <v>1032</v>
      </c>
      <c r="AD101" s="34">
        <f>SUMIF(표4[잉크명],표5[[#This Row],[잉크]],표4[월])</f>
        <v>0</v>
      </c>
      <c r="AE101" s="126">
        <f>SUMIF(표4[잉크명],표5[[#This Row],[잉크]],표4[월-3층])</f>
        <v>0</v>
      </c>
      <c r="AF101" s="126">
        <f>SUMIF(표4[잉크명],표5[[#This Row],[잉크]],표4[월-1층])</f>
        <v>0</v>
      </c>
      <c r="AG101" s="34">
        <f>SUMIF(표4[잉크명],표5[[#This Row],[잉크]],표4[화])</f>
        <v>0</v>
      </c>
      <c r="AH101" s="126">
        <f>SUMIF(표4[잉크명],표5[[#This Row],[잉크]],표4[화-3층])</f>
        <v>0</v>
      </c>
      <c r="AI101" s="126">
        <f>SUMIF(표4[잉크명],표5[[#This Row],[잉크]],표4[화-1층])</f>
        <v>0</v>
      </c>
      <c r="AJ101" s="34">
        <f>SUMIF(표4[잉크명],표5[[#This Row],[잉크]],표4[수])</f>
        <v>0</v>
      </c>
      <c r="AK101" s="126">
        <f>SUMIF(표4[잉크명],표5[[#This Row],[잉크]],표4[수-3층])</f>
        <v>0</v>
      </c>
      <c r="AL101" s="126">
        <f>SUMIF(표4[잉크명],표5[[#This Row],[잉크]],표4[수-1층])</f>
        <v>0</v>
      </c>
      <c r="AM101" s="34">
        <f>SUMIF(표4[잉크명],표5[[#This Row],[잉크]],표4[목])</f>
        <v>0</v>
      </c>
      <c r="AN101" s="126">
        <f>SUMIF(표4[잉크명],표5[[#This Row],[잉크]],표4[목-3층])</f>
        <v>0</v>
      </c>
      <c r="AO101" s="126">
        <f>SUMIF(표4[잉크명],표5[[#This Row],[잉크]],표4[목-1층])</f>
        <v>0</v>
      </c>
      <c r="AP101" s="34">
        <f>SUMIF(표4[잉크명],표5[[#This Row],[잉크]],표4[금])</f>
        <v>0</v>
      </c>
      <c r="AQ101" s="126">
        <f>SUMIF(표4[잉크명],표5[[#This Row],[잉크]],표4[금-3층])</f>
        <v>0</v>
      </c>
      <c r="AR101" s="126">
        <f>SUMIF(표4[잉크명],표5[[#This Row],[잉크]],표4[금-1층])</f>
        <v>0</v>
      </c>
      <c r="AS101" s="34">
        <f>SUMIF(표4[잉크명],표5[[#This Row],[잉크]],표4[토])</f>
        <v>0</v>
      </c>
      <c r="AT101" s="126">
        <f>SUMIF(표4[잉크명],표5[[#This Row],[잉크]],표4[토-3층])</f>
        <v>0</v>
      </c>
      <c r="AU101" s="126">
        <f>SUMIF(표4[잉크명],표5[[#This Row],[잉크]],표4[토-1층])</f>
        <v>0</v>
      </c>
      <c r="AV101" s="34">
        <f>SUMIF(표4[잉크명],표5[[#This Row],[잉크]],표4[일])</f>
        <v>0</v>
      </c>
      <c r="AW101" s="126">
        <f>SUMIF(표4[잉크명],표5[[#This Row],[잉크]],표4[일-3층])</f>
        <v>0</v>
      </c>
      <c r="AX101" s="126">
        <f>SUMIF(표4[잉크명],표5[[#This Row],[잉크]],표4[일-1층])</f>
        <v>0</v>
      </c>
      <c r="AY101" s="34">
        <f>SUMIF(표4[잉크명],표5[[#This Row],[잉크]],표4[차주 월])</f>
        <v>0</v>
      </c>
      <c r="AZ101" s="34">
        <f>SUM(표5[[#This Row],[월]:[차주 월]])</f>
        <v>0</v>
      </c>
    </row>
    <row r="102" spans="2:52" x14ac:dyDescent="0.3">
      <c r="B102" s="56" t="s">
        <v>56</v>
      </c>
      <c r="C102" s="322"/>
      <c r="D102" s="56" t="s">
        <v>321</v>
      </c>
      <c r="E102" s="34">
        <f>COUNTIF(사출계획!$E$62:$F$110,표4[[#This Row],[제품명]])</f>
        <v>0</v>
      </c>
      <c r="F102" s="126">
        <f>COUNTIF(사출계획!$E$62:$F$87,표4[[#This Row],[제품명]])</f>
        <v>0</v>
      </c>
      <c r="G102" s="126">
        <f>COUNTIF(사출계획!$E$88:$F$110,표4[[#This Row],[제품명]])</f>
        <v>0</v>
      </c>
      <c r="H102" s="34">
        <f>COUNTIF(사출계획!$G$62:$H$110,표4[[#This Row],[제품명]])</f>
        <v>1</v>
      </c>
      <c r="I102" s="122">
        <f>COUNTIF(사출계획!$G$62:$H$87,표4[[#This Row],[제품명]])</f>
        <v>0</v>
      </c>
      <c r="J102" s="122">
        <f>COUNTIF(사출계획!$G$88:$H$110,표4[[#This Row],[제품명]])</f>
        <v>1</v>
      </c>
      <c r="K102" s="34">
        <f>COUNTIF(사출계획!$I$62:$J$110,표4[[#This Row],[제품명]])</f>
        <v>0</v>
      </c>
      <c r="L102" s="126">
        <f>COUNTIF(사출계획!$I$62:$J$87,표4[[#This Row],[제품명]])</f>
        <v>0</v>
      </c>
      <c r="M102" s="126">
        <f>COUNTIF(사출계획!$I$88:$J$110,표4[[#This Row],[제품명]])</f>
        <v>0</v>
      </c>
      <c r="N102" s="34">
        <f>COUNTIF(사출계획!$K$62:$L$110,표4[[#This Row],[제품명]])</f>
        <v>0</v>
      </c>
      <c r="O102" s="126">
        <f>COUNTIF(사출계획!$K$62:$L$87,표4[[#This Row],[제품명]])</f>
        <v>0</v>
      </c>
      <c r="P102" s="126">
        <f>COUNTIF(사출계획!$K$88:$L$110,표4[[#This Row],[제품명]])</f>
        <v>0</v>
      </c>
      <c r="Q102" s="34">
        <f>COUNTIF(사출계획!$M$62:$N$110,표4[[#This Row],[제품명]])</f>
        <v>0</v>
      </c>
      <c r="R102" s="126">
        <f>COUNTIF(사출계획!$M$62:$N$87,표4[[#This Row],[제품명]])</f>
        <v>0</v>
      </c>
      <c r="S102" s="126">
        <f>COUNTIF(사출계획!$M$88:$N$110,표4[[#This Row],[제품명]])</f>
        <v>0</v>
      </c>
      <c r="T102" s="34">
        <f>COUNTIF(사출계획!$O$62:$P$110,표4[[#This Row],[제품명]])</f>
        <v>0</v>
      </c>
      <c r="U102" s="126">
        <f>COUNTIF(사출계획!$O$62:$P$87,표4[[#This Row],[제품명]])</f>
        <v>0</v>
      </c>
      <c r="V102" s="126">
        <f>COUNTIF(사출계획!$O$88:$P$110,표4[[#This Row],[제품명]])</f>
        <v>0</v>
      </c>
      <c r="W102" s="34">
        <f>COUNTIF(사출계획!$Q$62:$R$110,표4[[#This Row],[제품명]])</f>
        <v>0</v>
      </c>
      <c r="X102" s="126">
        <f>COUNTIF(사출계획!$Q$62:$R$87,표4[[#This Row],[제품명]])</f>
        <v>0</v>
      </c>
      <c r="Y102" s="126">
        <f>COUNTIF(사출계획!$Q$88:$R$110,표4[[#This Row],[제품명]])</f>
        <v>0</v>
      </c>
      <c r="Z102" s="34">
        <f>COUNTIF(사출계획!$S$62:$T$110,표4[[#This Row],[제품명]])</f>
        <v>0</v>
      </c>
      <c r="AA102" s="126"/>
      <c r="AB102" s="126"/>
      <c r="AC102" s="33" t="s">
        <v>116</v>
      </c>
      <c r="AD102" s="34">
        <f>SUMIF(표4[잉크명],표5[[#This Row],[잉크]],표4[월])</f>
        <v>0</v>
      </c>
      <c r="AE102" s="126">
        <f>SUMIF(표4[잉크명],표5[[#This Row],[잉크]],표4[월-3층])</f>
        <v>0</v>
      </c>
      <c r="AF102" s="126">
        <f>SUMIF(표4[잉크명],표5[[#This Row],[잉크]],표4[월-1층])</f>
        <v>0</v>
      </c>
      <c r="AG102" s="34">
        <f>SUMIF(표4[잉크명],표5[[#This Row],[잉크]],표4[화])</f>
        <v>0</v>
      </c>
      <c r="AH102" s="126">
        <f>SUMIF(표4[잉크명],표5[[#This Row],[잉크]],표4[화-3층])</f>
        <v>0</v>
      </c>
      <c r="AI102" s="126">
        <f>SUMIF(표4[잉크명],표5[[#This Row],[잉크]],표4[화-1층])</f>
        <v>0</v>
      </c>
      <c r="AJ102" s="34">
        <f>SUMIF(표4[잉크명],표5[[#This Row],[잉크]],표4[수])</f>
        <v>0</v>
      </c>
      <c r="AK102" s="126">
        <f>SUMIF(표4[잉크명],표5[[#This Row],[잉크]],표4[수-3층])</f>
        <v>0</v>
      </c>
      <c r="AL102" s="126">
        <f>SUMIF(표4[잉크명],표5[[#This Row],[잉크]],표4[수-1층])</f>
        <v>0</v>
      </c>
      <c r="AM102" s="34">
        <f>SUMIF(표4[잉크명],표5[[#This Row],[잉크]],표4[목])</f>
        <v>0</v>
      </c>
      <c r="AN102" s="126">
        <f>SUMIF(표4[잉크명],표5[[#This Row],[잉크]],표4[목-3층])</f>
        <v>0</v>
      </c>
      <c r="AO102" s="126">
        <f>SUMIF(표4[잉크명],표5[[#This Row],[잉크]],표4[목-1층])</f>
        <v>0</v>
      </c>
      <c r="AP102" s="34">
        <f>SUMIF(표4[잉크명],표5[[#This Row],[잉크]],표4[금])</f>
        <v>0</v>
      </c>
      <c r="AQ102" s="126">
        <f>SUMIF(표4[잉크명],표5[[#This Row],[잉크]],표4[금-3층])</f>
        <v>0</v>
      </c>
      <c r="AR102" s="126">
        <f>SUMIF(표4[잉크명],표5[[#This Row],[잉크]],표4[금-1층])</f>
        <v>0</v>
      </c>
      <c r="AS102" s="34">
        <f>SUMIF(표4[잉크명],표5[[#This Row],[잉크]],표4[토])</f>
        <v>0</v>
      </c>
      <c r="AT102" s="126">
        <f>SUMIF(표4[잉크명],표5[[#This Row],[잉크]],표4[토-3층])</f>
        <v>0</v>
      </c>
      <c r="AU102" s="126">
        <f>SUMIF(표4[잉크명],표5[[#This Row],[잉크]],표4[토-1층])</f>
        <v>0</v>
      </c>
      <c r="AV102" s="34">
        <f>SUMIF(표4[잉크명],표5[[#This Row],[잉크]],표4[일])</f>
        <v>0</v>
      </c>
      <c r="AW102" s="126">
        <f>SUMIF(표4[잉크명],표5[[#This Row],[잉크]],표4[일-3층])</f>
        <v>0</v>
      </c>
      <c r="AX102" s="126">
        <f>SUMIF(표4[잉크명],표5[[#This Row],[잉크]],표4[일-1층])</f>
        <v>0</v>
      </c>
      <c r="AY102" s="34">
        <f>SUMIF(표4[잉크명],표5[[#This Row],[잉크]],표4[차주 월])</f>
        <v>0</v>
      </c>
      <c r="AZ102" s="34">
        <f>SUM(표5[[#This Row],[월]:[차주 월]])</f>
        <v>0</v>
      </c>
    </row>
    <row r="103" spans="2:52" x14ac:dyDescent="0.3">
      <c r="B103" s="56" t="s">
        <v>56</v>
      </c>
      <c r="C103" s="56"/>
      <c r="D103" s="56" t="s">
        <v>322</v>
      </c>
      <c r="E103" s="34">
        <f>COUNTIF(사출계획!$E$62:$F$110,표4[[#This Row],[제품명]])</f>
        <v>0</v>
      </c>
      <c r="F103" s="126">
        <f>COUNTIF(사출계획!$E$62:$F$87,표4[[#This Row],[제품명]])</f>
        <v>0</v>
      </c>
      <c r="G103" s="126">
        <f>COUNTIF(사출계획!$E$88:$F$110,표4[[#This Row],[제품명]])</f>
        <v>0</v>
      </c>
      <c r="H103" s="34">
        <f>COUNTIF(사출계획!$G$62:$H$110,표4[[#This Row],[제품명]])</f>
        <v>1</v>
      </c>
      <c r="I103" s="122">
        <f>COUNTIF(사출계획!$G$62:$H$87,표4[[#This Row],[제품명]])</f>
        <v>0</v>
      </c>
      <c r="J103" s="122">
        <f>COUNTIF(사출계획!$G$88:$H$110,표4[[#This Row],[제품명]])</f>
        <v>1</v>
      </c>
      <c r="K103" s="34">
        <f>COUNTIF(사출계획!$I$62:$J$110,표4[[#This Row],[제품명]])</f>
        <v>0</v>
      </c>
      <c r="L103" s="126">
        <f>COUNTIF(사출계획!$I$62:$J$87,표4[[#This Row],[제품명]])</f>
        <v>0</v>
      </c>
      <c r="M103" s="126">
        <f>COUNTIF(사출계획!$I$88:$J$110,표4[[#This Row],[제품명]])</f>
        <v>0</v>
      </c>
      <c r="N103" s="34">
        <f>COUNTIF(사출계획!$K$62:$L$110,표4[[#This Row],[제품명]])</f>
        <v>0</v>
      </c>
      <c r="O103" s="126">
        <f>COUNTIF(사출계획!$K$62:$L$87,표4[[#This Row],[제품명]])</f>
        <v>0</v>
      </c>
      <c r="P103" s="126">
        <f>COUNTIF(사출계획!$K$88:$L$110,표4[[#This Row],[제품명]])</f>
        <v>0</v>
      </c>
      <c r="Q103" s="34">
        <f>COUNTIF(사출계획!$M$62:$N$110,표4[[#This Row],[제품명]])</f>
        <v>0</v>
      </c>
      <c r="R103" s="126">
        <f>COUNTIF(사출계획!$M$62:$N$87,표4[[#This Row],[제품명]])</f>
        <v>0</v>
      </c>
      <c r="S103" s="126">
        <f>COUNTIF(사출계획!$M$88:$N$110,표4[[#This Row],[제품명]])</f>
        <v>0</v>
      </c>
      <c r="T103" s="34">
        <f>COUNTIF(사출계획!$O$62:$P$110,표4[[#This Row],[제품명]])</f>
        <v>0</v>
      </c>
      <c r="U103" s="126">
        <f>COUNTIF(사출계획!$O$62:$P$87,표4[[#This Row],[제품명]])</f>
        <v>0</v>
      </c>
      <c r="V103" s="126">
        <f>COUNTIF(사출계획!$O$88:$P$110,표4[[#This Row],[제품명]])</f>
        <v>0</v>
      </c>
      <c r="W103" s="34">
        <f>COUNTIF(사출계획!$Q$62:$R$110,표4[[#This Row],[제품명]])</f>
        <v>0</v>
      </c>
      <c r="X103" s="126">
        <f>COUNTIF(사출계획!$Q$62:$R$87,표4[[#This Row],[제품명]])</f>
        <v>0</v>
      </c>
      <c r="Y103" s="126">
        <f>COUNTIF(사출계획!$Q$88:$R$110,표4[[#This Row],[제품명]])</f>
        <v>0</v>
      </c>
      <c r="Z103" s="34">
        <f>COUNTIF(사출계획!$S$62:$T$110,표4[[#This Row],[제품명]])</f>
        <v>0</v>
      </c>
      <c r="AA103" s="126"/>
      <c r="AB103" s="126"/>
      <c r="AC103" s="217" t="s">
        <v>761</v>
      </c>
      <c r="AD103" s="54">
        <f>SUMIF(표4[잉크명],표5[[#This Row],[잉크]],표4[월])</f>
        <v>0</v>
      </c>
      <c r="AE103" s="126">
        <f>SUMIF(표4[잉크명],표5[[#This Row],[잉크]],표4[월-3층])</f>
        <v>0</v>
      </c>
      <c r="AF103" s="126">
        <f>SUMIF(표4[잉크명],표5[[#This Row],[잉크]],표4[월-1층])</f>
        <v>0</v>
      </c>
      <c r="AG103" s="54">
        <f>SUMIF(표4[잉크명],표5[[#This Row],[잉크]],표4[화])</f>
        <v>0</v>
      </c>
      <c r="AH103" s="126">
        <f>SUMIF(표4[잉크명],표5[[#This Row],[잉크]],표4[화-3층])</f>
        <v>0</v>
      </c>
      <c r="AI103" s="126">
        <f>SUMIF(표4[잉크명],표5[[#This Row],[잉크]],표4[화-1층])</f>
        <v>0</v>
      </c>
      <c r="AJ103" s="54">
        <f>SUMIF(표4[잉크명],표5[[#This Row],[잉크]],표4[수])</f>
        <v>0</v>
      </c>
      <c r="AK103" s="126">
        <f>SUMIF(표4[잉크명],표5[[#This Row],[잉크]],표4[수-3층])</f>
        <v>0</v>
      </c>
      <c r="AL103" s="126">
        <f>SUMIF(표4[잉크명],표5[[#This Row],[잉크]],표4[수-1층])</f>
        <v>0</v>
      </c>
      <c r="AM103" s="54">
        <f>SUMIF(표4[잉크명],표5[[#This Row],[잉크]],표4[목])</f>
        <v>0</v>
      </c>
      <c r="AN103" s="126">
        <f>SUMIF(표4[잉크명],표5[[#This Row],[잉크]],표4[목-3층])</f>
        <v>0</v>
      </c>
      <c r="AO103" s="126">
        <f>SUMIF(표4[잉크명],표5[[#This Row],[잉크]],표4[목-1층])</f>
        <v>0</v>
      </c>
      <c r="AP103" s="54">
        <f>SUMIF(표4[잉크명],표5[[#This Row],[잉크]],표4[금])</f>
        <v>0</v>
      </c>
      <c r="AQ103" s="126">
        <f>SUMIF(표4[잉크명],표5[[#This Row],[잉크]],표4[금-3층])</f>
        <v>0</v>
      </c>
      <c r="AR103" s="126">
        <f>SUMIF(표4[잉크명],표5[[#This Row],[잉크]],표4[금-1층])</f>
        <v>0</v>
      </c>
      <c r="AS103" s="54">
        <f>SUMIF(표4[잉크명],표5[[#This Row],[잉크]],표4[토])</f>
        <v>0</v>
      </c>
      <c r="AT103" s="126">
        <f>SUMIF(표4[잉크명],표5[[#This Row],[잉크]],표4[토-3층])</f>
        <v>0</v>
      </c>
      <c r="AU103" s="126">
        <f>SUMIF(표4[잉크명],표5[[#This Row],[잉크]],표4[토-1층])</f>
        <v>0</v>
      </c>
      <c r="AV103" s="54">
        <f>SUMIF(표4[잉크명],표5[[#This Row],[잉크]],표4[일])</f>
        <v>0</v>
      </c>
      <c r="AW103" s="126">
        <f>SUMIF(표4[잉크명],표5[[#This Row],[잉크]],표4[일-3층])</f>
        <v>0</v>
      </c>
      <c r="AX103" s="126">
        <f>SUMIF(표4[잉크명],표5[[#This Row],[잉크]],표4[일-1층])</f>
        <v>0</v>
      </c>
      <c r="AY103" s="54">
        <f>SUMIF(표4[잉크명],표5[[#This Row],[잉크]],표4[차주 월])</f>
        <v>0</v>
      </c>
      <c r="AZ103" s="54">
        <f>SUM(표5[[#This Row],[월]:[차주 월]])</f>
        <v>0</v>
      </c>
    </row>
    <row r="104" spans="2:52" x14ac:dyDescent="0.3">
      <c r="B104" s="56" t="s">
        <v>57</v>
      </c>
      <c r="C104" s="56" t="s">
        <v>2785</v>
      </c>
      <c r="D104" s="56" t="s">
        <v>323</v>
      </c>
      <c r="E104" s="34">
        <f>COUNTIF(사출계획!$E$62:$F$110,표4[[#This Row],[제품명]])</f>
        <v>0</v>
      </c>
      <c r="F104" s="126">
        <f>COUNTIF(사출계획!$E$62:$F$87,표4[[#This Row],[제품명]])</f>
        <v>0</v>
      </c>
      <c r="G104" s="126">
        <f>COUNTIF(사출계획!$E$88:$F$110,표4[[#This Row],[제품명]])</f>
        <v>0</v>
      </c>
      <c r="H104" s="34">
        <f>COUNTIF(사출계획!$G$62:$H$110,표4[[#This Row],[제품명]])</f>
        <v>0</v>
      </c>
      <c r="I104" s="122">
        <f>COUNTIF(사출계획!$G$62:$H$87,표4[[#This Row],[제품명]])</f>
        <v>0</v>
      </c>
      <c r="J104" s="122">
        <f>COUNTIF(사출계획!$G$88:$H$110,표4[[#This Row],[제품명]])</f>
        <v>0</v>
      </c>
      <c r="K104" s="34">
        <f>COUNTIF(사출계획!$I$62:$J$110,표4[[#This Row],[제품명]])</f>
        <v>0</v>
      </c>
      <c r="L104" s="126">
        <f>COUNTIF(사출계획!$I$62:$J$87,표4[[#This Row],[제품명]])</f>
        <v>0</v>
      </c>
      <c r="M104" s="126">
        <f>COUNTIF(사출계획!$I$88:$J$110,표4[[#This Row],[제품명]])</f>
        <v>0</v>
      </c>
      <c r="N104" s="34">
        <f>COUNTIF(사출계획!$K$62:$L$110,표4[[#This Row],[제품명]])</f>
        <v>0</v>
      </c>
      <c r="O104" s="126">
        <f>COUNTIF(사출계획!$K$62:$L$87,표4[[#This Row],[제품명]])</f>
        <v>0</v>
      </c>
      <c r="P104" s="126">
        <f>COUNTIF(사출계획!$K$88:$L$110,표4[[#This Row],[제품명]])</f>
        <v>0</v>
      </c>
      <c r="Q104" s="34">
        <f>COUNTIF(사출계획!$M$62:$N$110,표4[[#This Row],[제품명]])</f>
        <v>0</v>
      </c>
      <c r="R104" s="126">
        <f>COUNTIF(사출계획!$M$62:$N$87,표4[[#This Row],[제품명]])</f>
        <v>0</v>
      </c>
      <c r="S104" s="126">
        <f>COUNTIF(사출계획!$M$88:$N$110,표4[[#This Row],[제품명]])</f>
        <v>0</v>
      </c>
      <c r="T104" s="34">
        <f>COUNTIF(사출계획!$O$62:$P$110,표4[[#This Row],[제품명]])</f>
        <v>0</v>
      </c>
      <c r="U104" s="126">
        <f>COUNTIF(사출계획!$O$62:$P$87,표4[[#This Row],[제품명]])</f>
        <v>0</v>
      </c>
      <c r="V104" s="126">
        <f>COUNTIF(사출계획!$O$88:$P$110,표4[[#This Row],[제품명]])</f>
        <v>0</v>
      </c>
      <c r="W104" s="34">
        <f>COUNTIF(사출계획!$Q$62:$R$110,표4[[#This Row],[제품명]])</f>
        <v>0</v>
      </c>
      <c r="X104" s="126">
        <f>COUNTIF(사출계획!$Q$62:$R$87,표4[[#This Row],[제품명]])</f>
        <v>0</v>
      </c>
      <c r="Y104" s="126">
        <f>COUNTIF(사출계획!$Q$88:$R$110,표4[[#This Row],[제품명]])</f>
        <v>0</v>
      </c>
      <c r="Z104" s="34">
        <f>COUNTIF(사출계획!$S$62:$T$110,표4[[#This Row],[제품명]])</f>
        <v>0</v>
      </c>
      <c r="AA104" s="126"/>
      <c r="AB104" s="126"/>
      <c r="AC104" s="33" t="s">
        <v>1235</v>
      </c>
      <c r="AD104" s="54">
        <f>SUMIF(표4[잉크명],표5[[#This Row],[잉크]],표4[월])</f>
        <v>0</v>
      </c>
      <c r="AE104" s="126">
        <f>SUMIF(표4[잉크명],표5[[#This Row],[잉크]],표4[월-3층])</f>
        <v>0</v>
      </c>
      <c r="AF104" s="126">
        <f>SUMIF(표4[잉크명],표5[[#This Row],[잉크]],표4[월-1층])</f>
        <v>0</v>
      </c>
      <c r="AG104" s="54">
        <f>SUMIF(표4[잉크명],표5[[#This Row],[잉크]],표4[화])</f>
        <v>0</v>
      </c>
      <c r="AH104" s="126">
        <f>SUMIF(표4[잉크명],표5[[#This Row],[잉크]],표4[화-3층])</f>
        <v>0</v>
      </c>
      <c r="AI104" s="126">
        <f>SUMIF(표4[잉크명],표5[[#This Row],[잉크]],표4[화-1층])</f>
        <v>0</v>
      </c>
      <c r="AJ104" s="54">
        <f>SUMIF(표4[잉크명],표5[[#This Row],[잉크]],표4[수])</f>
        <v>0</v>
      </c>
      <c r="AK104" s="126">
        <f>SUMIF(표4[잉크명],표5[[#This Row],[잉크]],표4[수-3층])</f>
        <v>0</v>
      </c>
      <c r="AL104" s="126">
        <f>SUMIF(표4[잉크명],표5[[#This Row],[잉크]],표4[수-1층])</f>
        <v>0</v>
      </c>
      <c r="AM104" s="34">
        <f>SUMIF(표4[잉크명],표5[[#This Row],[잉크]],표4[목])</f>
        <v>0</v>
      </c>
      <c r="AN104" s="126">
        <f>SUMIF(표4[잉크명],표5[[#This Row],[잉크]],표4[목-3층])</f>
        <v>0</v>
      </c>
      <c r="AO104" s="126">
        <f>SUMIF(표4[잉크명],표5[[#This Row],[잉크]],표4[목-1층])</f>
        <v>0</v>
      </c>
      <c r="AP104" s="34">
        <f>SUMIF(표4[잉크명],표5[[#This Row],[잉크]],표4[금])</f>
        <v>0</v>
      </c>
      <c r="AQ104" s="126">
        <f>SUMIF(표4[잉크명],표5[[#This Row],[잉크]],표4[금-3층])</f>
        <v>0</v>
      </c>
      <c r="AR104" s="126">
        <f>SUMIF(표4[잉크명],표5[[#This Row],[잉크]],표4[금-1층])</f>
        <v>0</v>
      </c>
      <c r="AS104" s="34">
        <f>SUMIF(표4[잉크명],표5[[#This Row],[잉크]],표4[토])</f>
        <v>0</v>
      </c>
      <c r="AT104" s="126">
        <f>SUMIF(표4[잉크명],표5[[#This Row],[잉크]],표4[토-3층])</f>
        <v>0</v>
      </c>
      <c r="AU104" s="126">
        <f>SUMIF(표4[잉크명],표5[[#This Row],[잉크]],표4[토-1층])</f>
        <v>0</v>
      </c>
      <c r="AV104" s="34">
        <f>SUMIF(표4[잉크명],표5[[#This Row],[잉크]],표4[일])</f>
        <v>0</v>
      </c>
      <c r="AW104" s="126">
        <f>SUMIF(표4[잉크명],표5[[#This Row],[잉크]],표4[일-3층])</f>
        <v>0</v>
      </c>
      <c r="AX104" s="126">
        <f>SUMIF(표4[잉크명],표5[[#This Row],[잉크]],표4[일-1층])</f>
        <v>0</v>
      </c>
      <c r="AY104" s="34">
        <f>SUMIF(표4[잉크명],표5[[#This Row],[잉크]],표4[차주 월])</f>
        <v>0</v>
      </c>
      <c r="AZ104" s="34">
        <f>SUM(표5[[#This Row],[월]:[차주 월]])</f>
        <v>0</v>
      </c>
    </row>
    <row r="105" spans="2:52" x14ac:dyDescent="0.3">
      <c r="B105" s="56" t="s">
        <v>57</v>
      </c>
      <c r="C105" s="56" t="s">
        <v>2786</v>
      </c>
      <c r="D105" s="56" t="s">
        <v>324</v>
      </c>
      <c r="E105" s="34">
        <f>COUNTIF(사출계획!$E$62:$F$110,표4[[#This Row],[제품명]])</f>
        <v>0</v>
      </c>
      <c r="F105" s="126">
        <f>COUNTIF(사출계획!$E$62:$F$87,표4[[#This Row],[제품명]])</f>
        <v>0</v>
      </c>
      <c r="G105" s="126">
        <f>COUNTIF(사출계획!$E$88:$F$110,표4[[#This Row],[제품명]])</f>
        <v>0</v>
      </c>
      <c r="H105" s="34" t="s">
        <v>1554</v>
      </c>
      <c r="I105" s="122">
        <f>COUNTIF(사출계획!$G$62:$H$87,표4[[#This Row],[제품명]])</f>
        <v>0</v>
      </c>
      <c r="J105" s="122">
        <f>COUNTIF(사출계획!$G$88:$H$110,표4[[#This Row],[제품명]])</f>
        <v>0</v>
      </c>
      <c r="K105" s="34">
        <f>COUNTIF(사출계획!$I$62:$J$110,표4[[#This Row],[제품명]])</f>
        <v>0</v>
      </c>
      <c r="L105" s="126">
        <f>COUNTIF(사출계획!$I$62:$J$87,표4[[#This Row],[제품명]])</f>
        <v>0</v>
      </c>
      <c r="M105" s="126">
        <f>COUNTIF(사출계획!$I$88:$J$110,표4[[#This Row],[제품명]])</f>
        <v>0</v>
      </c>
      <c r="N105" s="34">
        <f>COUNTIF(사출계획!$K$62:$L$110,표4[[#This Row],[제품명]])</f>
        <v>0</v>
      </c>
      <c r="O105" s="126">
        <f>COUNTIF(사출계획!$K$62:$L$87,표4[[#This Row],[제품명]])</f>
        <v>0</v>
      </c>
      <c r="P105" s="126">
        <f>COUNTIF(사출계획!$K$88:$L$110,표4[[#This Row],[제품명]])</f>
        <v>0</v>
      </c>
      <c r="Q105" s="34">
        <f>COUNTIF(사출계획!$M$62:$N$110,표4[[#This Row],[제품명]])</f>
        <v>0</v>
      </c>
      <c r="R105" s="126">
        <f>COUNTIF(사출계획!$M$62:$N$87,표4[[#This Row],[제품명]])</f>
        <v>0</v>
      </c>
      <c r="S105" s="126">
        <f>COUNTIF(사출계획!$M$88:$N$110,표4[[#This Row],[제품명]])</f>
        <v>0</v>
      </c>
      <c r="T105" s="34">
        <f>COUNTIF(사출계획!$O$62:$P$110,표4[[#This Row],[제품명]])</f>
        <v>0</v>
      </c>
      <c r="U105" s="126">
        <f>COUNTIF(사출계획!$O$62:$P$87,표4[[#This Row],[제품명]])</f>
        <v>0</v>
      </c>
      <c r="V105" s="126">
        <f>COUNTIF(사출계획!$O$88:$P$110,표4[[#This Row],[제품명]])</f>
        <v>0</v>
      </c>
      <c r="W105" s="34">
        <f>COUNTIF(사출계획!$Q$62:$R$110,표4[[#This Row],[제품명]])</f>
        <v>0</v>
      </c>
      <c r="X105" s="126">
        <f>COUNTIF(사출계획!$Q$62:$R$87,표4[[#This Row],[제품명]])</f>
        <v>0</v>
      </c>
      <c r="Y105" s="126">
        <f>COUNTIF(사출계획!$Q$88:$R$110,표4[[#This Row],[제품명]])</f>
        <v>0</v>
      </c>
      <c r="Z105" s="34">
        <f>COUNTIF(사출계획!$S$62:$T$110,표4[[#This Row],[제품명]])</f>
        <v>0</v>
      </c>
      <c r="AA105" s="126"/>
      <c r="AB105" s="126"/>
      <c r="AC105" s="33" t="s">
        <v>354</v>
      </c>
      <c r="AD105" s="34">
        <f>SUMIF(표4[잉크명],표5[[#This Row],[잉크]],표4[월])</f>
        <v>0</v>
      </c>
      <c r="AE105" s="126">
        <f>SUMIF(표4[잉크명],표5[[#This Row],[잉크]],표4[월-3층])</f>
        <v>0</v>
      </c>
      <c r="AF105" s="126">
        <f>SUMIF(표4[잉크명],표5[[#This Row],[잉크]],표4[월-1층])</f>
        <v>0</v>
      </c>
      <c r="AG105" s="34">
        <f>SUMIF(표4[잉크명],표5[[#This Row],[잉크]],표4[화])</f>
        <v>0</v>
      </c>
      <c r="AH105" s="126">
        <f>SUMIF(표4[잉크명],표5[[#This Row],[잉크]],표4[화-3층])</f>
        <v>0</v>
      </c>
      <c r="AI105" s="126">
        <f>SUMIF(표4[잉크명],표5[[#This Row],[잉크]],표4[화-1층])</f>
        <v>0</v>
      </c>
      <c r="AJ105" s="34">
        <f>SUMIF(표4[잉크명],표5[[#This Row],[잉크]],표4[수])</f>
        <v>0</v>
      </c>
      <c r="AK105" s="126">
        <f>SUMIF(표4[잉크명],표5[[#This Row],[잉크]],표4[수-3층])</f>
        <v>0</v>
      </c>
      <c r="AL105" s="126">
        <f>SUMIF(표4[잉크명],표5[[#This Row],[잉크]],표4[수-1층])</f>
        <v>0</v>
      </c>
      <c r="AM105" s="34">
        <f>SUMIF(표4[잉크명],표5[[#This Row],[잉크]],표4[목])</f>
        <v>0</v>
      </c>
      <c r="AN105" s="126">
        <f>SUMIF(표4[잉크명],표5[[#This Row],[잉크]],표4[목-3층])</f>
        <v>0</v>
      </c>
      <c r="AO105" s="126">
        <f>SUMIF(표4[잉크명],표5[[#This Row],[잉크]],표4[목-1층])</f>
        <v>0</v>
      </c>
      <c r="AP105" s="34">
        <f>SUMIF(표4[잉크명],표5[[#This Row],[잉크]],표4[금])</f>
        <v>0</v>
      </c>
      <c r="AQ105" s="126">
        <f>SUMIF(표4[잉크명],표5[[#This Row],[잉크]],표4[금-3층])</f>
        <v>0</v>
      </c>
      <c r="AR105" s="126">
        <f>SUMIF(표4[잉크명],표5[[#This Row],[잉크]],표4[금-1층])</f>
        <v>0</v>
      </c>
      <c r="AS105" s="34">
        <f>SUMIF(표4[잉크명],표5[[#This Row],[잉크]],표4[토])</f>
        <v>0</v>
      </c>
      <c r="AT105" s="126">
        <f>SUMIF(표4[잉크명],표5[[#This Row],[잉크]],표4[토-3층])</f>
        <v>0</v>
      </c>
      <c r="AU105" s="126">
        <f>SUMIF(표4[잉크명],표5[[#This Row],[잉크]],표4[토-1층])</f>
        <v>0</v>
      </c>
      <c r="AV105" s="34">
        <f>SUMIF(표4[잉크명],표5[[#This Row],[잉크]],표4[일])</f>
        <v>0</v>
      </c>
      <c r="AW105" s="126">
        <f>SUMIF(표4[잉크명],표5[[#This Row],[잉크]],표4[일-3층])</f>
        <v>0</v>
      </c>
      <c r="AX105" s="126">
        <f>SUMIF(표4[잉크명],표5[[#This Row],[잉크]],표4[일-1층])</f>
        <v>0</v>
      </c>
      <c r="AY105" s="34">
        <f>SUMIF(표4[잉크명],표5[[#This Row],[잉크]],표4[차주 월])</f>
        <v>0</v>
      </c>
      <c r="AZ105" s="34">
        <f>SUM(표5[[#This Row],[월]:[차주 월]])</f>
        <v>0</v>
      </c>
    </row>
    <row r="106" spans="2:52" x14ac:dyDescent="0.3">
      <c r="B106" s="56" t="s">
        <v>58</v>
      </c>
      <c r="C106" s="56"/>
      <c r="D106" s="56" t="s">
        <v>325</v>
      </c>
      <c r="E106" s="34">
        <f>COUNTIF(사출계획!$E$62:$F$110,표4[[#This Row],[제품명]])</f>
        <v>0</v>
      </c>
      <c r="F106" s="126">
        <f>COUNTIF(사출계획!$E$62:$F$87,표4[[#This Row],[제품명]])</f>
        <v>0</v>
      </c>
      <c r="G106" s="126">
        <f>COUNTIF(사출계획!$E$88:$F$110,표4[[#This Row],[제품명]])</f>
        <v>0</v>
      </c>
      <c r="H106" s="34">
        <f>COUNTIF(사출계획!$G$62:$H$110,표4[[#This Row],[제품명]])</f>
        <v>0</v>
      </c>
      <c r="I106" s="122">
        <f>COUNTIF(사출계획!$G$62:$H$87,표4[[#This Row],[제품명]])</f>
        <v>0</v>
      </c>
      <c r="J106" s="122">
        <f>COUNTIF(사출계획!$G$88:$H$110,표4[[#This Row],[제품명]])</f>
        <v>0</v>
      </c>
      <c r="K106" s="34">
        <f>COUNTIF(사출계획!$I$62:$J$110,표4[[#This Row],[제품명]])</f>
        <v>0</v>
      </c>
      <c r="L106" s="126">
        <f>COUNTIF(사출계획!$I$62:$J$87,표4[[#This Row],[제품명]])</f>
        <v>0</v>
      </c>
      <c r="M106" s="126">
        <f>COUNTIF(사출계획!$I$88:$J$110,표4[[#This Row],[제품명]])</f>
        <v>0</v>
      </c>
      <c r="N106" s="34">
        <f>COUNTIF(사출계획!$K$62:$L$110,표4[[#This Row],[제품명]])</f>
        <v>0</v>
      </c>
      <c r="O106" s="126">
        <f>COUNTIF(사출계획!$K$62:$L$87,표4[[#This Row],[제품명]])</f>
        <v>0</v>
      </c>
      <c r="P106" s="126">
        <f>COUNTIF(사출계획!$K$88:$L$110,표4[[#This Row],[제품명]])</f>
        <v>0</v>
      </c>
      <c r="Q106" s="34">
        <f>COUNTIF(사출계획!$M$62:$N$110,표4[[#This Row],[제품명]])</f>
        <v>0</v>
      </c>
      <c r="R106" s="126">
        <f>COUNTIF(사출계획!$M$62:$N$87,표4[[#This Row],[제품명]])</f>
        <v>0</v>
      </c>
      <c r="S106" s="126">
        <f>COUNTIF(사출계획!$M$88:$N$110,표4[[#This Row],[제품명]])</f>
        <v>0</v>
      </c>
      <c r="T106" s="34">
        <f>COUNTIF(사출계획!$O$62:$P$110,표4[[#This Row],[제품명]])</f>
        <v>0</v>
      </c>
      <c r="U106" s="126">
        <f>COUNTIF(사출계획!$O$62:$P$87,표4[[#This Row],[제품명]])</f>
        <v>0</v>
      </c>
      <c r="V106" s="126">
        <f>COUNTIF(사출계획!$O$88:$P$110,표4[[#This Row],[제품명]])</f>
        <v>0</v>
      </c>
      <c r="W106" s="34">
        <f>COUNTIF(사출계획!$Q$62:$R$110,표4[[#This Row],[제품명]])</f>
        <v>0</v>
      </c>
      <c r="X106" s="126">
        <f>COUNTIF(사출계획!$Q$62:$R$87,표4[[#This Row],[제품명]])</f>
        <v>0</v>
      </c>
      <c r="Y106" s="126">
        <f>COUNTIF(사출계획!$Q$88:$R$110,표4[[#This Row],[제품명]])</f>
        <v>0</v>
      </c>
      <c r="Z106" s="34">
        <f>COUNTIF(사출계획!$S$62:$T$110,표4[[#This Row],[제품명]])</f>
        <v>0</v>
      </c>
      <c r="AA106" s="126"/>
      <c r="AB106" s="126"/>
      <c r="AC106" s="33" t="s">
        <v>1026</v>
      </c>
      <c r="AD106" s="34">
        <f>SUMIF(표4[잉크명],표5[[#This Row],[잉크]],표4[월])</f>
        <v>0</v>
      </c>
      <c r="AE106" s="126">
        <f>SUMIF(표4[잉크명],표5[[#This Row],[잉크]],표4[월-3층])</f>
        <v>0</v>
      </c>
      <c r="AF106" s="126">
        <f>SUMIF(표4[잉크명],표5[[#This Row],[잉크]],표4[월-1층])</f>
        <v>0</v>
      </c>
      <c r="AG106" s="34">
        <f>SUMIF(표4[잉크명],표5[[#This Row],[잉크]],표4[화])</f>
        <v>0</v>
      </c>
      <c r="AH106" s="126">
        <f>SUMIF(표4[잉크명],표5[[#This Row],[잉크]],표4[화-3층])</f>
        <v>0</v>
      </c>
      <c r="AI106" s="126">
        <f>SUMIF(표4[잉크명],표5[[#This Row],[잉크]],표4[화-1층])</f>
        <v>0</v>
      </c>
      <c r="AJ106" s="34">
        <f>SUMIF(표4[잉크명],표5[[#This Row],[잉크]],표4[수])</f>
        <v>0</v>
      </c>
      <c r="AK106" s="126">
        <f>SUMIF(표4[잉크명],표5[[#This Row],[잉크]],표4[수-3층])</f>
        <v>0</v>
      </c>
      <c r="AL106" s="126">
        <f>SUMIF(표4[잉크명],표5[[#This Row],[잉크]],표4[수-1층])</f>
        <v>0</v>
      </c>
      <c r="AM106" s="34">
        <f>SUMIF(표4[잉크명],표5[[#This Row],[잉크]],표4[목])</f>
        <v>0</v>
      </c>
      <c r="AN106" s="126">
        <f>SUMIF(표4[잉크명],표5[[#This Row],[잉크]],표4[목-3층])</f>
        <v>0</v>
      </c>
      <c r="AO106" s="126">
        <f>SUMIF(표4[잉크명],표5[[#This Row],[잉크]],표4[목-1층])</f>
        <v>0</v>
      </c>
      <c r="AP106" s="34">
        <f>SUMIF(표4[잉크명],표5[[#This Row],[잉크]],표4[금])</f>
        <v>0</v>
      </c>
      <c r="AQ106" s="126">
        <f>SUMIF(표4[잉크명],표5[[#This Row],[잉크]],표4[금-3층])</f>
        <v>0</v>
      </c>
      <c r="AR106" s="126">
        <f>SUMIF(표4[잉크명],표5[[#This Row],[잉크]],표4[금-1층])</f>
        <v>0</v>
      </c>
      <c r="AS106" s="34">
        <f>SUMIF(표4[잉크명],표5[[#This Row],[잉크]],표4[토])</f>
        <v>0</v>
      </c>
      <c r="AT106" s="126">
        <f>SUMIF(표4[잉크명],표5[[#This Row],[잉크]],표4[토-3층])</f>
        <v>0</v>
      </c>
      <c r="AU106" s="126">
        <f>SUMIF(표4[잉크명],표5[[#This Row],[잉크]],표4[토-1층])</f>
        <v>0</v>
      </c>
      <c r="AV106" s="34">
        <f>SUMIF(표4[잉크명],표5[[#This Row],[잉크]],표4[일])</f>
        <v>0</v>
      </c>
      <c r="AW106" s="126">
        <f>SUMIF(표4[잉크명],표5[[#This Row],[잉크]],표4[일-3층])</f>
        <v>0</v>
      </c>
      <c r="AX106" s="126">
        <f>SUMIF(표4[잉크명],표5[[#This Row],[잉크]],표4[일-1층])</f>
        <v>0</v>
      </c>
      <c r="AY106" s="34">
        <f>SUMIF(표4[잉크명],표5[[#This Row],[잉크]],표4[차주 월])</f>
        <v>0</v>
      </c>
      <c r="AZ106" s="34">
        <f>SUM(표5[[#This Row],[월]:[차주 월]])</f>
        <v>0</v>
      </c>
    </row>
    <row r="107" spans="2:52" x14ac:dyDescent="0.3">
      <c r="B107" s="56" t="s">
        <v>58</v>
      </c>
      <c r="C107" s="56"/>
      <c r="D107" s="56" t="s">
        <v>326</v>
      </c>
      <c r="E107" s="34">
        <f>COUNTIF(사출계획!$E$62:$F$110,표4[[#This Row],[제품명]])</f>
        <v>0</v>
      </c>
      <c r="F107" s="126">
        <f>COUNTIF(사출계획!$E$62:$F$87,표4[[#This Row],[제품명]])</f>
        <v>0</v>
      </c>
      <c r="G107" s="126">
        <f>COUNTIF(사출계획!$E$88:$F$110,표4[[#This Row],[제품명]])</f>
        <v>0</v>
      </c>
      <c r="H107" s="34">
        <f>COUNTIF(사출계획!$G$62:$H$110,표4[[#This Row],[제품명]])</f>
        <v>0</v>
      </c>
      <c r="I107" s="122">
        <f>COUNTIF(사출계획!$G$62:$H$87,표4[[#This Row],[제품명]])</f>
        <v>0</v>
      </c>
      <c r="J107" s="122">
        <f>COUNTIF(사출계획!$G$88:$H$110,표4[[#This Row],[제품명]])</f>
        <v>0</v>
      </c>
      <c r="K107" s="34">
        <f>COUNTIF(사출계획!$I$62:$J$110,표4[[#This Row],[제품명]])</f>
        <v>0</v>
      </c>
      <c r="L107" s="126">
        <f>COUNTIF(사출계획!$I$62:$J$87,표4[[#This Row],[제품명]])</f>
        <v>0</v>
      </c>
      <c r="M107" s="126">
        <f>COUNTIF(사출계획!$I$88:$J$110,표4[[#This Row],[제품명]])</f>
        <v>0</v>
      </c>
      <c r="N107" s="34">
        <f>COUNTIF(사출계획!$K$62:$L$110,표4[[#This Row],[제품명]])</f>
        <v>0</v>
      </c>
      <c r="O107" s="126">
        <f>COUNTIF(사출계획!$K$62:$L$87,표4[[#This Row],[제품명]])</f>
        <v>0</v>
      </c>
      <c r="P107" s="126">
        <f>COUNTIF(사출계획!$K$88:$L$110,표4[[#This Row],[제품명]])</f>
        <v>0</v>
      </c>
      <c r="Q107" s="34">
        <f>COUNTIF(사출계획!$M$62:$N$110,표4[[#This Row],[제품명]])</f>
        <v>0</v>
      </c>
      <c r="R107" s="126">
        <f>COUNTIF(사출계획!$M$62:$N$87,표4[[#This Row],[제품명]])</f>
        <v>0</v>
      </c>
      <c r="S107" s="126">
        <f>COUNTIF(사출계획!$M$88:$N$110,표4[[#This Row],[제품명]])</f>
        <v>0</v>
      </c>
      <c r="T107" s="34">
        <f>COUNTIF(사출계획!$O$62:$P$110,표4[[#This Row],[제품명]])</f>
        <v>0</v>
      </c>
      <c r="U107" s="126">
        <f>COUNTIF(사출계획!$O$62:$P$87,표4[[#This Row],[제품명]])</f>
        <v>0</v>
      </c>
      <c r="V107" s="126">
        <f>COUNTIF(사출계획!$O$88:$P$110,표4[[#This Row],[제품명]])</f>
        <v>0</v>
      </c>
      <c r="W107" s="34">
        <f>COUNTIF(사출계획!$Q$62:$R$110,표4[[#This Row],[제품명]])</f>
        <v>0</v>
      </c>
      <c r="X107" s="126">
        <f>COUNTIF(사출계획!$Q$62:$R$87,표4[[#This Row],[제품명]])</f>
        <v>0</v>
      </c>
      <c r="Y107" s="126">
        <f>COUNTIF(사출계획!$Q$88:$R$110,표4[[#This Row],[제품명]])</f>
        <v>0</v>
      </c>
      <c r="Z107" s="34">
        <f>COUNTIF(사출계획!$S$62:$T$110,표4[[#This Row],[제품명]])</f>
        <v>0</v>
      </c>
      <c r="AA107" s="126"/>
      <c r="AB107" s="126"/>
      <c r="AC107" s="217" t="s">
        <v>1391</v>
      </c>
      <c r="AD107" s="54">
        <f>SUMIF(표4[잉크명],표5[[#This Row],[잉크]],표4[월])</f>
        <v>0</v>
      </c>
      <c r="AE107" s="126">
        <f>SUMIF(표4[잉크명],표5[[#This Row],[잉크]],표4[월-3층])</f>
        <v>0</v>
      </c>
      <c r="AF107" s="126">
        <f>SUMIF(표4[잉크명],표5[[#This Row],[잉크]],표4[월-1층])</f>
        <v>0</v>
      </c>
      <c r="AG107" s="54">
        <f>SUMIF(표4[잉크명],표5[[#This Row],[잉크]],표4[화])</f>
        <v>0</v>
      </c>
      <c r="AH107" s="126">
        <f>SUMIF(표4[잉크명],표5[[#This Row],[잉크]],표4[화-3층])</f>
        <v>0</v>
      </c>
      <c r="AI107" s="126">
        <f>SUMIF(표4[잉크명],표5[[#This Row],[잉크]],표4[화-1층])</f>
        <v>0</v>
      </c>
      <c r="AJ107" s="54">
        <f>SUMIF(표4[잉크명],표5[[#This Row],[잉크]],표4[수])</f>
        <v>0</v>
      </c>
      <c r="AK107" s="126">
        <f>SUMIF(표4[잉크명],표5[[#This Row],[잉크]],표4[수-3층])</f>
        <v>0</v>
      </c>
      <c r="AL107" s="126">
        <f>SUMIF(표4[잉크명],표5[[#This Row],[잉크]],표4[수-1층])</f>
        <v>0</v>
      </c>
      <c r="AM107" s="54">
        <f>SUMIF(표4[잉크명],표5[[#This Row],[잉크]],표4[목])</f>
        <v>0</v>
      </c>
      <c r="AN107" s="126">
        <f>SUMIF(표4[잉크명],표5[[#This Row],[잉크]],표4[목-3층])</f>
        <v>0</v>
      </c>
      <c r="AO107" s="126">
        <f>SUMIF(표4[잉크명],표5[[#This Row],[잉크]],표4[목-1층])</f>
        <v>0</v>
      </c>
      <c r="AP107" s="54">
        <f>SUMIF(표4[잉크명],표5[[#This Row],[잉크]],표4[금])</f>
        <v>0</v>
      </c>
      <c r="AQ107" s="126">
        <f>SUMIF(표4[잉크명],표5[[#This Row],[잉크]],표4[금-3층])</f>
        <v>0</v>
      </c>
      <c r="AR107" s="126">
        <f>SUMIF(표4[잉크명],표5[[#This Row],[잉크]],표4[금-1층])</f>
        <v>0</v>
      </c>
      <c r="AS107" s="54">
        <f>SUMIF(표4[잉크명],표5[[#This Row],[잉크]],표4[토])</f>
        <v>0</v>
      </c>
      <c r="AT107" s="126">
        <f>SUMIF(표4[잉크명],표5[[#This Row],[잉크]],표4[토-3층])</f>
        <v>0</v>
      </c>
      <c r="AU107" s="126">
        <f>SUMIF(표4[잉크명],표5[[#This Row],[잉크]],표4[토-1층])</f>
        <v>0</v>
      </c>
      <c r="AV107" s="54">
        <f>SUMIF(표4[잉크명],표5[[#This Row],[잉크]],표4[일])</f>
        <v>0</v>
      </c>
      <c r="AW107" s="126">
        <f>SUMIF(표4[잉크명],표5[[#This Row],[잉크]],표4[일-3층])</f>
        <v>0</v>
      </c>
      <c r="AX107" s="126">
        <f>SUMIF(표4[잉크명],표5[[#This Row],[잉크]],표4[일-1층])</f>
        <v>0</v>
      </c>
      <c r="AY107" s="54">
        <f>SUMIF(표4[잉크명],표5[[#This Row],[잉크]],표4[차주 월])</f>
        <v>0</v>
      </c>
      <c r="AZ107" s="54">
        <f>SUM(표5[[#This Row],[월]:[차주 월]])</f>
        <v>0</v>
      </c>
    </row>
    <row r="108" spans="2:52" x14ac:dyDescent="0.3">
      <c r="B108" s="56" t="s">
        <v>59</v>
      </c>
      <c r="C108" s="56"/>
      <c r="D108" s="56" t="s">
        <v>323</v>
      </c>
      <c r="E108" s="34">
        <f>COUNTIF(사출계획!$E$62:$F$110,표4[[#This Row],[제품명]])</f>
        <v>0</v>
      </c>
      <c r="F108" s="126">
        <f>COUNTIF(사출계획!$E$62:$F$87,표4[[#This Row],[제품명]])</f>
        <v>0</v>
      </c>
      <c r="G108" s="126">
        <f>COUNTIF(사출계획!$E$88:$F$110,표4[[#This Row],[제품명]])</f>
        <v>0</v>
      </c>
      <c r="H108" s="34">
        <f>COUNTIF(사출계획!$G$62:$H$110,표4[[#This Row],[제품명]])</f>
        <v>0</v>
      </c>
      <c r="I108" s="122">
        <f>COUNTIF(사출계획!$G$62:$H$87,표4[[#This Row],[제품명]])</f>
        <v>0</v>
      </c>
      <c r="J108" s="122">
        <f>COUNTIF(사출계획!$G$88:$H$110,표4[[#This Row],[제품명]])</f>
        <v>0</v>
      </c>
      <c r="K108" s="34">
        <f>COUNTIF(사출계획!$I$62:$J$110,표4[[#This Row],[제품명]])</f>
        <v>0</v>
      </c>
      <c r="L108" s="126">
        <f>COUNTIF(사출계획!$I$62:$J$87,표4[[#This Row],[제품명]])</f>
        <v>0</v>
      </c>
      <c r="M108" s="126">
        <f>COUNTIF(사출계획!$I$88:$J$110,표4[[#This Row],[제품명]])</f>
        <v>0</v>
      </c>
      <c r="N108" s="34">
        <f>COUNTIF(사출계획!$K$62:$L$110,표4[[#This Row],[제품명]])</f>
        <v>0</v>
      </c>
      <c r="O108" s="126">
        <f>COUNTIF(사출계획!$K$62:$L$87,표4[[#This Row],[제품명]])</f>
        <v>0</v>
      </c>
      <c r="P108" s="126">
        <f>COUNTIF(사출계획!$K$88:$L$110,표4[[#This Row],[제품명]])</f>
        <v>0</v>
      </c>
      <c r="Q108" s="34">
        <f>COUNTIF(사출계획!$M$62:$N$110,표4[[#This Row],[제품명]])</f>
        <v>0</v>
      </c>
      <c r="R108" s="126">
        <f>COUNTIF(사출계획!$M$62:$N$87,표4[[#This Row],[제품명]])</f>
        <v>0</v>
      </c>
      <c r="S108" s="126">
        <f>COUNTIF(사출계획!$M$88:$N$110,표4[[#This Row],[제품명]])</f>
        <v>0</v>
      </c>
      <c r="T108" s="34">
        <f>COUNTIF(사출계획!$O$62:$P$110,표4[[#This Row],[제품명]])</f>
        <v>0</v>
      </c>
      <c r="U108" s="126">
        <f>COUNTIF(사출계획!$O$62:$P$87,표4[[#This Row],[제품명]])</f>
        <v>0</v>
      </c>
      <c r="V108" s="126">
        <f>COUNTIF(사출계획!$O$88:$P$110,표4[[#This Row],[제품명]])</f>
        <v>0</v>
      </c>
      <c r="W108" s="34">
        <f>COUNTIF(사출계획!$Q$62:$R$110,표4[[#This Row],[제품명]])</f>
        <v>0</v>
      </c>
      <c r="X108" s="126">
        <f>COUNTIF(사출계획!$Q$62:$R$87,표4[[#This Row],[제품명]])</f>
        <v>0</v>
      </c>
      <c r="Y108" s="126">
        <f>COUNTIF(사출계획!$Q$88:$R$110,표4[[#This Row],[제품명]])</f>
        <v>0</v>
      </c>
      <c r="Z108" s="34">
        <f>COUNTIF(사출계획!$S$62:$T$110,표4[[#This Row],[제품명]])</f>
        <v>0</v>
      </c>
      <c r="AA108" s="126"/>
      <c r="AB108" s="126"/>
      <c r="AC108" s="217" t="s">
        <v>1049</v>
      </c>
      <c r="AD108" s="54">
        <f>SUMIF(표4[잉크명],표5[[#This Row],[잉크]],표4[월])</f>
        <v>0</v>
      </c>
      <c r="AE108" s="126">
        <f>SUMIF(표4[잉크명],표5[[#This Row],[잉크]],표4[월-3층])</f>
        <v>0</v>
      </c>
      <c r="AF108" s="126">
        <f>SUMIF(표4[잉크명],표5[[#This Row],[잉크]],표4[월-1층])</f>
        <v>0</v>
      </c>
      <c r="AG108" s="54">
        <f>SUMIF(표4[잉크명],표5[[#This Row],[잉크]],표4[화])</f>
        <v>0</v>
      </c>
      <c r="AH108" s="126">
        <f>SUMIF(표4[잉크명],표5[[#This Row],[잉크]],표4[화-3층])</f>
        <v>0</v>
      </c>
      <c r="AI108" s="126">
        <f>SUMIF(표4[잉크명],표5[[#This Row],[잉크]],표4[화-1층])</f>
        <v>0</v>
      </c>
      <c r="AJ108" s="54">
        <f>SUMIF(표4[잉크명],표5[[#This Row],[잉크]],표4[수])</f>
        <v>0</v>
      </c>
      <c r="AK108" s="126">
        <f>SUMIF(표4[잉크명],표5[[#This Row],[잉크]],표4[수-3층])</f>
        <v>0</v>
      </c>
      <c r="AL108" s="126">
        <f>SUMIF(표4[잉크명],표5[[#This Row],[잉크]],표4[수-1층])</f>
        <v>0</v>
      </c>
      <c r="AM108" s="54">
        <f>SUMIF(표4[잉크명],표5[[#This Row],[잉크]],표4[목])</f>
        <v>0</v>
      </c>
      <c r="AN108" s="126">
        <f>SUMIF(표4[잉크명],표5[[#This Row],[잉크]],표4[목-3층])</f>
        <v>0</v>
      </c>
      <c r="AO108" s="126">
        <f>SUMIF(표4[잉크명],표5[[#This Row],[잉크]],표4[목-1층])</f>
        <v>0</v>
      </c>
      <c r="AP108" s="54">
        <f>SUMIF(표4[잉크명],표5[[#This Row],[잉크]],표4[금])</f>
        <v>0</v>
      </c>
      <c r="AQ108" s="126">
        <f>SUMIF(표4[잉크명],표5[[#This Row],[잉크]],표4[금-3층])</f>
        <v>0</v>
      </c>
      <c r="AR108" s="126">
        <f>SUMIF(표4[잉크명],표5[[#This Row],[잉크]],표4[금-1층])</f>
        <v>0</v>
      </c>
      <c r="AS108" s="54">
        <f>SUMIF(표4[잉크명],표5[[#This Row],[잉크]],표4[토])</f>
        <v>0</v>
      </c>
      <c r="AT108" s="126">
        <f>SUMIF(표4[잉크명],표5[[#This Row],[잉크]],표4[토-3층])</f>
        <v>0</v>
      </c>
      <c r="AU108" s="126">
        <f>SUMIF(표4[잉크명],표5[[#This Row],[잉크]],표4[토-1층])</f>
        <v>0</v>
      </c>
      <c r="AV108" s="54">
        <f>SUMIF(표4[잉크명],표5[[#This Row],[잉크]],표4[일])</f>
        <v>0</v>
      </c>
      <c r="AW108" s="126">
        <f>SUMIF(표4[잉크명],표5[[#This Row],[잉크]],표4[일-3층])</f>
        <v>0</v>
      </c>
      <c r="AX108" s="126">
        <f>SUMIF(표4[잉크명],표5[[#This Row],[잉크]],표4[일-1층])</f>
        <v>0</v>
      </c>
      <c r="AY108" s="54">
        <f>SUMIF(표4[잉크명],표5[[#This Row],[잉크]],표4[차주 월])</f>
        <v>0</v>
      </c>
      <c r="AZ108" s="54">
        <f>SUM(표5[[#This Row],[월]:[차주 월]])</f>
        <v>0</v>
      </c>
    </row>
    <row r="109" spans="2:52" x14ac:dyDescent="0.3">
      <c r="B109" s="56" t="s">
        <v>59</v>
      </c>
      <c r="C109" s="56"/>
      <c r="D109" s="56" t="s">
        <v>5558</v>
      </c>
      <c r="E109" s="34">
        <f>COUNTIF(사출계획!$E$62:$F$110,표4[[#This Row],[제품명]])</f>
        <v>0</v>
      </c>
      <c r="F109" s="126">
        <f>COUNTIF(사출계획!$E$62:$F$87,표4[[#This Row],[제품명]])</f>
        <v>0</v>
      </c>
      <c r="G109" s="126">
        <f>COUNTIF(사출계획!$E$88:$F$110,표4[[#This Row],[제품명]])</f>
        <v>0</v>
      </c>
      <c r="H109" s="34">
        <f>COUNTIF(사출계획!$G$62:$H$110,표4[[#This Row],[제품명]])</f>
        <v>0</v>
      </c>
      <c r="I109" s="122">
        <f>COUNTIF(사출계획!$G$62:$H$87,표4[[#This Row],[제품명]])</f>
        <v>0</v>
      </c>
      <c r="J109" s="122">
        <f>COUNTIF(사출계획!$G$88:$H$110,표4[[#This Row],[제품명]])</f>
        <v>0</v>
      </c>
      <c r="K109" s="34">
        <f>COUNTIF(사출계획!$I$62:$J$110,표4[[#This Row],[제품명]])</f>
        <v>0</v>
      </c>
      <c r="L109" s="126">
        <f>COUNTIF(사출계획!$I$62:$J$87,표4[[#This Row],[제품명]])</f>
        <v>0</v>
      </c>
      <c r="M109" s="126">
        <f>COUNTIF(사출계획!$I$88:$J$110,표4[[#This Row],[제품명]])</f>
        <v>0</v>
      </c>
      <c r="N109" s="34">
        <f>COUNTIF(사출계획!$K$62:$L$110,표4[[#This Row],[제품명]])</f>
        <v>0</v>
      </c>
      <c r="O109" s="126">
        <f>COUNTIF(사출계획!$K$62:$L$87,표4[[#This Row],[제품명]])</f>
        <v>0</v>
      </c>
      <c r="P109" s="126">
        <f>COUNTIF(사출계획!$K$88:$L$110,표4[[#This Row],[제품명]])</f>
        <v>0</v>
      </c>
      <c r="Q109" s="34">
        <f>COUNTIF(사출계획!$M$62:$N$110,표4[[#This Row],[제품명]])</f>
        <v>0</v>
      </c>
      <c r="R109" s="126">
        <f>COUNTIF(사출계획!$M$62:$N$87,표4[[#This Row],[제품명]])</f>
        <v>0</v>
      </c>
      <c r="S109" s="126">
        <f>COUNTIF(사출계획!$M$88:$N$110,표4[[#This Row],[제품명]])</f>
        <v>0</v>
      </c>
      <c r="T109" s="34">
        <f>COUNTIF(사출계획!$O$62:$P$110,표4[[#This Row],[제품명]])</f>
        <v>0</v>
      </c>
      <c r="U109" s="126">
        <f>COUNTIF(사출계획!$O$62:$P$87,표4[[#This Row],[제품명]])</f>
        <v>0</v>
      </c>
      <c r="V109" s="126">
        <f>COUNTIF(사출계획!$O$88:$P$110,표4[[#This Row],[제품명]])</f>
        <v>0</v>
      </c>
      <c r="W109" s="34">
        <f>COUNTIF(사출계획!$Q$62:$R$110,표4[[#This Row],[제품명]])</f>
        <v>0</v>
      </c>
      <c r="X109" s="126">
        <f>COUNTIF(사출계획!$Q$62:$R$87,표4[[#This Row],[제품명]])</f>
        <v>0</v>
      </c>
      <c r="Y109" s="126">
        <f>COUNTIF(사출계획!$Q$88:$R$110,표4[[#This Row],[제품명]])</f>
        <v>0</v>
      </c>
      <c r="Z109" s="34">
        <f>COUNTIF(사출계획!$S$62:$T$110,표4[[#This Row],[제품명]])</f>
        <v>0</v>
      </c>
      <c r="AA109" s="126"/>
      <c r="AB109" s="126"/>
      <c r="AC109" s="217" t="s">
        <v>1009</v>
      </c>
      <c r="AD109" s="54">
        <f>SUMIF(표4[잉크명],표5[[#This Row],[잉크]],표4[월])</f>
        <v>0</v>
      </c>
      <c r="AE109" s="126">
        <f>SUMIF(표4[잉크명],표5[[#This Row],[잉크]],표4[월-3층])</f>
        <v>0</v>
      </c>
      <c r="AF109" s="126">
        <f>SUMIF(표4[잉크명],표5[[#This Row],[잉크]],표4[월-1층])</f>
        <v>0</v>
      </c>
      <c r="AG109" s="54">
        <f>SUMIF(표4[잉크명],표5[[#This Row],[잉크]],표4[화])</f>
        <v>0</v>
      </c>
      <c r="AH109" s="126">
        <f>SUMIF(표4[잉크명],표5[[#This Row],[잉크]],표4[화-3층])</f>
        <v>0</v>
      </c>
      <c r="AI109" s="126">
        <f>SUMIF(표4[잉크명],표5[[#This Row],[잉크]],표4[화-1층])</f>
        <v>0</v>
      </c>
      <c r="AJ109" s="54">
        <f>SUMIF(표4[잉크명],표5[[#This Row],[잉크]],표4[수])</f>
        <v>0</v>
      </c>
      <c r="AK109" s="126">
        <f>SUMIF(표4[잉크명],표5[[#This Row],[잉크]],표4[수-3층])</f>
        <v>0</v>
      </c>
      <c r="AL109" s="126">
        <f>SUMIF(표4[잉크명],표5[[#This Row],[잉크]],표4[수-1층])</f>
        <v>0</v>
      </c>
      <c r="AM109" s="54">
        <f>SUMIF(표4[잉크명],표5[[#This Row],[잉크]],표4[목])</f>
        <v>0</v>
      </c>
      <c r="AN109" s="126">
        <f>SUMIF(표4[잉크명],표5[[#This Row],[잉크]],표4[목-3층])</f>
        <v>0</v>
      </c>
      <c r="AO109" s="126">
        <f>SUMIF(표4[잉크명],표5[[#This Row],[잉크]],표4[목-1층])</f>
        <v>0</v>
      </c>
      <c r="AP109" s="54">
        <f>SUMIF(표4[잉크명],표5[[#This Row],[잉크]],표4[금])</f>
        <v>0</v>
      </c>
      <c r="AQ109" s="126">
        <f>SUMIF(표4[잉크명],표5[[#This Row],[잉크]],표4[금-3층])</f>
        <v>0</v>
      </c>
      <c r="AR109" s="126">
        <f>SUMIF(표4[잉크명],표5[[#This Row],[잉크]],표4[금-1층])</f>
        <v>0</v>
      </c>
      <c r="AS109" s="54">
        <f>SUMIF(표4[잉크명],표5[[#This Row],[잉크]],표4[토])</f>
        <v>0</v>
      </c>
      <c r="AT109" s="126">
        <f>SUMIF(표4[잉크명],표5[[#This Row],[잉크]],표4[토-3층])</f>
        <v>0</v>
      </c>
      <c r="AU109" s="126">
        <f>SUMIF(표4[잉크명],표5[[#This Row],[잉크]],표4[토-1층])</f>
        <v>0</v>
      </c>
      <c r="AV109" s="54">
        <f>SUMIF(표4[잉크명],표5[[#This Row],[잉크]],표4[일])</f>
        <v>0</v>
      </c>
      <c r="AW109" s="126">
        <f>SUMIF(표4[잉크명],표5[[#This Row],[잉크]],표4[일-3층])</f>
        <v>0</v>
      </c>
      <c r="AX109" s="126">
        <f>SUMIF(표4[잉크명],표5[[#This Row],[잉크]],표4[일-1층])</f>
        <v>0</v>
      </c>
      <c r="AY109" s="54">
        <f>SUMIF(표4[잉크명],표5[[#This Row],[잉크]],표4[차주 월])</f>
        <v>0</v>
      </c>
      <c r="AZ109" s="54">
        <f>SUM(표5[[#This Row],[월]:[차주 월]])</f>
        <v>0</v>
      </c>
    </row>
    <row r="110" spans="2:52" x14ac:dyDescent="0.3">
      <c r="B110" s="56" t="s">
        <v>2760</v>
      </c>
      <c r="C110" s="56"/>
      <c r="D110" s="56" t="s">
        <v>5095</v>
      </c>
      <c r="E110" s="34">
        <f>COUNTIF(사출계획!$E$62:$F$110,표4[[#This Row],[제품명]])</f>
        <v>0</v>
      </c>
      <c r="F110" s="126">
        <f>COUNTIF(사출계획!$E$62:$F$87,표4[[#This Row],[제품명]])</f>
        <v>0</v>
      </c>
      <c r="G110" s="126">
        <f>COUNTIF(사출계획!$E$88:$F$110,표4[[#This Row],[제품명]])</f>
        <v>0</v>
      </c>
      <c r="H110" s="34">
        <f>COUNTIF(사출계획!$G$62:$H$110,표4[[#This Row],[제품명]])</f>
        <v>0</v>
      </c>
      <c r="I110" s="122">
        <f>COUNTIF(사출계획!$G$62:$H$87,표4[[#This Row],[제품명]])</f>
        <v>0</v>
      </c>
      <c r="J110" s="122">
        <f>COUNTIF(사출계획!$G$88:$H$110,표4[[#This Row],[제품명]])</f>
        <v>0</v>
      </c>
      <c r="K110" s="34">
        <f>COUNTIF(사출계획!$I$62:$J$110,표4[[#This Row],[제품명]])</f>
        <v>0</v>
      </c>
      <c r="L110" s="126">
        <f>COUNTIF(사출계획!$I$62:$J$87,표4[[#This Row],[제품명]])</f>
        <v>0</v>
      </c>
      <c r="M110" s="126">
        <f>COUNTIF(사출계획!$I$88:$J$110,표4[[#This Row],[제품명]])</f>
        <v>0</v>
      </c>
      <c r="N110" s="34">
        <f>COUNTIF(사출계획!$K$62:$L$110,표4[[#This Row],[제품명]])</f>
        <v>0</v>
      </c>
      <c r="O110" s="126">
        <f>COUNTIF(사출계획!$K$62:$L$87,표4[[#This Row],[제품명]])</f>
        <v>0</v>
      </c>
      <c r="P110" s="126">
        <f>COUNTIF(사출계획!$K$88:$L$110,표4[[#This Row],[제품명]])</f>
        <v>0</v>
      </c>
      <c r="Q110" s="34">
        <f>COUNTIF(사출계획!$M$62:$N$110,표4[[#This Row],[제품명]])</f>
        <v>0</v>
      </c>
      <c r="R110" s="126">
        <f>COUNTIF(사출계획!$M$62:$N$87,표4[[#This Row],[제품명]])</f>
        <v>0</v>
      </c>
      <c r="S110" s="126">
        <f>COUNTIF(사출계획!$M$88:$N$110,표4[[#This Row],[제품명]])</f>
        <v>0</v>
      </c>
      <c r="T110" s="34">
        <f>COUNTIF(사출계획!$O$62:$P$110,표4[[#This Row],[제품명]])</f>
        <v>0</v>
      </c>
      <c r="U110" s="126">
        <f>COUNTIF(사출계획!$O$62:$P$87,표4[[#This Row],[제품명]])</f>
        <v>0</v>
      </c>
      <c r="V110" s="126">
        <f>COUNTIF(사출계획!$O$88:$P$110,표4[[#This Row],[제품명]])</f>
        <v>0</v>
      </c>
      <c r="W110" s="34">
        <f>COUNTIF(사출계획!$Q$62:$R$110,표4[[#This Row],[제품명]])</f>
        <v>0</v>
      </c>
      <c r="X110" s="126">
        <f>COUNTIF(사출계획!$Q$62:$R$87,표4[[#This Row],[제품명]])</f>
        <v>0</v>
      </c>
      <c r="Y110" s="126">
        <f>COUNTIF(사출계획!$Q$88:$R$110,표4[[#This Row],[제품명]])</f>
        <v>0</v>
      </c>
      <c r="Z110" s="34">
        <f>COUNTIF(사출계획!$S$62:$T$110,표4[[#This Row],[제품명]])</f>
        <v>0</v>
      </c>
      <c r="AA110" s="126"/>
      <c r="AB110" s="126"/>
      <c r="AC110" s="217" t="s">
        <v>972</v>
      </c>
      <c r="AD110" s="54">
        <f>SUMIF(표4[잉크명],표5[[#This Row],[잉크]],표4[월])</f>
        <v>0</v>
      </c>
      <c r="AE110" s="126">
        <f>SUMIF(표4[잉크명],표5[[#This Row],[잉크]],표4[월-3층])</f>
        <v>0</v>
      </c>
      <c r="AF110" s="126">
        <f>SUMIF(표4[잉크명],표5[[#This Row],[잉크]],표4[월-1층])</f>
        <v>0</v>
      </c>
      <c r="AG110" s="54">
        <f>SUMIF(표4[잉크명],표5[[#This Row],[잉크]],표4[화])</f>
        <v>0</v>
      </c>
      <c r="AH110" s="126">
        <f>SUMIF(표4[잉크명],표5[[#This Row],[잉크]],표4[화-3층])</f>
        <v>0</v>
      </c>
      <c r="AI110" s="126">
        <f>SUMIF(표4[잉크명],표5[[#This Row],[잉크]],표4[화-1층])</f>
        <v>0</v>
      </c>
      <c r="AJ110" s="54">
        <f>SUMIF(표4[잉크명],표5[[#This Row],[잉크]],표4[수])</f>
        <v>0</v>
      </c>
      <c r="AK110" s="126">
        <f>SUMIF(표4[잉크명],표5[[#This Row],[잉크]],표4[수-3층])</f>
        <v>0</v>
      </c>
      <c r="AL110" s="126">
        <f>SUMIF(표4[잉크명],표5[[#This Row],[잉크]],표4[수-1층])</f>
        <v>0</v>
      </c>
      <c r="AM110" s="54">
        <f>SUMIF(표4[잉크명],표5[[#This Row],[잉크]],표4[목])</f>
        <v>0</v>
      </c>
      <c r="AN110" s="126">
        <f>SUMIF(표4[잉크명],표5[[#This Row],[잉크]],표4[목-3층])</f>
        <v>0</v>
      </c>
      <c r="AO110" s="126">
        <f>SUMIF(표4[잉크명],표5[[#This Row],[잉크]],표4[목-1층])</f>
        <v>0</v>
      </c>
      <c r="AP110" s="54">
        <f>SUMIF(표4[잉크명],표5[[#This Row],[잉크]],표4[금])</f>
        <v>0</v>
      </c>
      <c r="AQ110" s="126">
        <f>SUMIF(표4[잉크명],표5[[#This Row],[잉크]],표4[금-3층])</f>
        <v>0</v>
      </c>
      <c r="AR110" s="126">
        <f>SUMIF(표4[잉크명],표5[[#This Row],[잉크]],표4[금-1층])</f>
        <v>0</v>
      </c>
      <c r="AS110" s="54">
        <f>SUMIF(표4[잉크명],표5[[#This Row],[잉크]],표4[토])</f>
        <v>0</v>
      </c>
      <c r="AT110" s="126">
        <f>SUMIF(표4[잉크명],표5[[#This Row],[잉크]],표4[토-3층])</f>
        <v>0</v>
      </c>
      <c r="AU110" s="126">
        <f>SUMIF(표4[잉크명],표5[[#This Row],[잉크]],표4[토-1층])</f>
        <v>0</v>
      </c>
      <c r="AV110" s="54">
        <f>SUMIF(표4[잉크명],표5[[#This Row],[잉크]],표4[일])</f>
        <v>0</v>
      </c>
      <c r="AW110" s="126">
        <f>SUMIF(표4[잉크명],표5[[#This Row],[잉크]],표4[일-3층])</f>
        <v>0</v>
      </c>
      <c r="AX110" s="126">
        <f>SUMIF(표4[잉크명],표5[[#This Row],[잉크]],표4[일-1층])</f>
        <v>0</v>
      </c>
      <c r="AY110" s="54">
        <f>SUMIF(표4[잉크명],표5[[#This Row],[잉크]],표4[차주 월])</f>
        <v>0</v>
      </c>
      <c r="AZ110" s="54">
        <f>SUM(표5[[#This Row],[월]:[차주 월]])</f>
        <v>0</v>
      </c>
    </row>
    <row r="111" spans="2:52" x14ac:dyDescent="0.3">
      <c r="B111" s="56" t="s">
        <v>2761</v>
      </c>
      <c r="C111" s="56"/>
      <c r="D111" s="56" t="s">
        <v>327</v>
      </c>
      <c r="E111" s="34">
        <f>COUNTIF(사출계획!$E$62:$F$110,표4[[#This Row],[제품명]])</f>
        <v>0</v>
      </c>
      <c r="F111" s="126">
        <f>COUNTIF(사출계획!$E$62:$F$87,표4[[#This Row],[제품명]])</f>
        <v>0</v>
      </c>
      <c r="G111" s="126">
        <f>COUNTIF(사출계획!$E$88:$F$110,표4[[#This Row],[제품명]])</f>
        <v>0</v>
      </c>
      <c r="H111" s="34">
        <f>COUNTIF(사출계획!$G$62:$H$110,표4[[#This Row],[제품명]])</f>
        <v>0</v>
      </c>
      <c r="I111" s="122">
        <f>COUNTIF(사출계획!$G$62:$H$87,표4[[#This Row],[제품명]])</f>
        <v>0</v>
      </c>
      <c r="J111" s="122">
        <f>COUNTIF(사출계획!$G$88:$H$110,표4[[#This Row],[제품명]])</f>
        <v>0</v>
      </c>
      <c r="K111" s="34">
        <f>COUNTIF(사출계획!$I$62:$J$110,표4[[#This Row],[제품명]])</f>
        <v>0</v>
      </c>
      <c r="L111" s="126">
        <f>COUNTIF(사출계획!$I$62:$J$87,표4[[#This Row],[제품명]])</f>
        <v>0</v>
      </c>
      <c r="M111" s="126">
        <f>COUNTIF(사출계획!$I$88:$J$110,표4[[#This Row],[제품명]])</f>
        <v>0</v>
      </c>
      <c r="N111" s="34">
        <f>COUNTIF(사출계획!$K$62:$L$110,표4[[#This Row],[제품명]])</f>
        <v>0</v>
      </c>
      <c r="O111" s="126">
        <f>COUNTIF(사출계획!$K$62:$L$87,표4[[#This Row],[제품명]])</f>
        <v>0</v>
      </c>
      <c r="P111" s="126">
        <f>COUNTIF(사출계획!$K$88:$L$110,표4[[#This Row],[제품명]])</f>
        <v>0</v>
      </c>
      <c r="Q111" s="34">
        <f>COUNTIF(사출계획!$M$62:$N$110,표4[[#This Row],[제품명]])</f>
        <v>0</v>
      </c>
      <c r="R111" s="126">
        <f>COUNTIF(사출계획!$M$62:$N$87,표4[[#This Row],[제품명]])</f>
        <v>0</v>
      </c>
      <c r="S111" s="126">
        <f>COUNTIF(사출계획!$M$88:$N$110,표4[[#This Row],[제품명]])</f>
        <v>0</v>
      </c>
      <c r="T111" s="34">
        <f>COUNTIF(사출계획!$O$62:$P$110,표4[[#This Row],[제품명]])</f>
        <v>0</v>
      </c>
      <c r="U111" s="126">
        <f>COUNTIF(사출계획!$O$62:$P$87,표4[[#This Row],[제품명]])</f>
        <v>0</v>
      </c>
      <c r="V111" s="126">
        <f>COUNTIF(사출계획!$O$88:$P$110,표4[[#This Row],[제품명]])</f>
        <v>0</v>
      </c>
      <c r="W111" s="34">
        <f>COUNTIF(사출계획!$Q$62:$R$110,표4[[#This Row],[제품명]])</f>
        <v>0</v>
      </c>
      <c r="X111" s="126">
        <f>COUNTIF(사출계획!$Q$62:$R$87,표4[[#This Row],[제품명]])</f>
        <v>0</v>
      </c>
      <c r="Y111" s="126">
        <f>COUNTIF(사출계획!$Q$88:$R$110,표4[[#This Row],[제품명]])</f>
        <v>0</v>
      </c>
      <c r="Z111" s="34">
        <f>COUNTIF(사출계획!$S$62:$T$110,표4[[#This Row],[제품명]])</f>
        <v>0</v>
      </c>
      <c r="AA111" s="126"/>
      <c r="AB111" s="126"/>
      <c r="AC111" s="217" t="s">
        <v>500</v>
      </c>
      <c r="AD111" s="54">
        <f>SUMIF(표4[잉크명],표5[[#This Row],[잉크]],표4[월])</f>
        <v>0</v>
      </c>
      <c r="AE111" s="126">
        <f>SUMIF(표4[잉크명],표5[[#This Row],[잉크]],표4[월-3층])</f>
        <v>0</v>
      </c>
      <c r="AF111" s="126">
        <f>SUMIF(표4[잉크명],표5[[#This Row],[잉크]],표4[월-1층])</f>
        <v>0</v>
      </c>
      <c r="AG111" s="54">
        <f>SUMIF(표4[잉크명],표5[[#This Row],[잉크]],표4[화])</f>
        <v>0</v>
      </c>
      <c r="AH111" s="126">
        <f>SUMIF(표4[잉크명],표5[[#This Row],[잉크]],표4[화-3층])</f>
        <v>0</v>
      </c>
      <c r="AI111" s="126">
        <f>SUMIF(표4[잉크명],표5[[#This Row],[잉크]],표4[화-1층])</f>
        <v>0</v>
      </c>
      <c r="AJ111" s="54">
        <f>SUMIF(표4[잉크명],표5[[#This Row],[잉크]],표4[수])</f>
        <v>0</v>
      </c>
      <c r="AK111" s="126">
        <f>SUMIF(표4[잉크명],표5[[#This Row],[잉크]],표4[수-3층])</f>
        <v>0</v>
      </c>
      <c r="AL111" s="126">
        <f>SUMIF(표4[잉크명],표5[[#This Row],[잉크]],표4[수-1층])</f>
        <v>0</v>
      </c>
      <c r="AM111" s="54">
        <f>SUMIF(표4[잉크명],표5[[#This Row],[잉크]],표4[목])</f>
        <v>0</v>
      </c>
      <c r="AN111" s="126">
        <f>SUMIF(표4[잉크명],표5[[#This Row],[잉크]],표4[목-3층])</f>
        <v>0</v>
      </c>
      <c r="AO111" s="126">
        <f>SUMIF(표4[잉크명],표5[[#This Row],[잉크]],표4[목-1층])</f>
        <v>0</v>
      </c>
      <c r="AP111" s="54">
        <f>SUMIF(표4[잉크명],표5[[#This Row],[잉크]],표4[금])</f>
        <v>0</v>
      </c>
      <c r="AQ111" s="126">
        <f>SUMIF(표4[잉크명],표5[[#This Row],[잉크]],표4[금-3층])</f>
        <v>0</v>
      </c>
      <c r="AR111" s="126">
        <f>SUMIF(표4[잉크명],표5[[#This Row],[잉크]],표4[금-1층])</f>
        <v>0</v>
      </c>
      <c r="AS111" s="54">
        <f>SUMIF(표4[잉크명],표5[[#This Row],[잉크]],표4[토])</f>
        <v>0</v>
      </c>
      <c r="AT111" s="126">
        <f>SUMIF(표4[잉크명],표5[[#This Row],[잉크]],표4[토-3층])</f>
        <v>0</v>
      </c>
      <c r="AU111" s="126">
        <f>SUMIF(표4[잉크명],표5[[#This Row],[잉크]],표4[토-1층])</f>
        <v>0</v>
      </c>
      <c r="AV111" s="54">
        <f>SUMIF(표4[잉크명],표5[[#This Row],[잉크]],표4[일])</f>
        <v>0</v>
      </c>
      <c r="AW111" s="126">
        <f>SUMIF(표4[잉크명],표5[[#This Row],[잉크]],표4[일-3층])</f>
        <v>0</v>
      </c>
      <c r="AX111" s="126">
        <f>SUMIF(표4[잉크명],표5[[#This Row],[잉크]],표4[일-1층])</f>
        <v>0</v>
      </c>
      <c r="AY111" s="54">
        <f>SUMIF(표4[잉크명],표5[[#This Row],[잉크]],표4[차주 월])</f>
        <v>0</v>
      </c>
      <c r="AZ111" s="54">
        <f>SUM(표5[[#This Row],[월]:[차주 월]])</f>
        <v>0</v>
      </c>
    </row>
    <row r="112" spans="2:52" x14ac:dyDescent="0.3">
      <c r="B112" s="56" t="s">
        <v>60</v>
      </c>
      <c r="C112" s="56"/>
      <c r="D112" s="56" t="s">
        <v>328</v>
      </c>
      <c r="E112" s="34">
        <f>COUNTIF(사출계획!$E$62:$F$110,표4[[#This Row],[제품명]])</f>
        <v>0</v>
      </c>
      <c r="F112" s="126">
        <f>COUNTIF(사출계획!$E$62:$F$87,표4[[#This Row],[제품명]])</f>
        <v>0</v>
      </c>
      <c r="G112" s="126">
        <f>COUNTIF(사출계획!$E$88:$F$110,표4[[#This Row],[제품명]])</f>
        <v>0</v>
      </c>
      <c r="H112" s="34">
        <f>COUNTIF(사출계획!$G$62:$H$110,표4[[#This Row],[제품명]])</f>
        <v>0</v>
      </c>
      <c r="I112" s="122">
        <f>COUNTIF(사출계획!$G$62:$H$87,표4[[#This Row],[제품명]])</f>
        <v>0</v>
      </c>
      <c r="J112" s="122">
        <f>COUNTIF(사출계획!$G$88:$H$110,표4[[#This Row],[제품명]])</f>
        <v>0</v>
      </c>
      <c r="K112" s="34">
        <f>COUNTIF(사출계획!$I$62:$J$110,표4[[#This Row],[제품명]])</f>
        <v>0</v>
      </c>
      <c r="L112" s="126">
        <f>COUNTIF(사출계획!$I$62:$J$87,표4[[#This Row],[제품명]])</f>
        <v>0</v>
      </c>
      <c r="M112" s="126">
        <f>COUNTIF(사출계획!$I$88:$J$110,표4[[#This Row],[제품명]])</f>
        <v>0</v>
      </c>
      <c r="N112" s="34">
        <f>COUNTIF(사출계획!$K$62:$L$110,표4[[#This Row],[제품명]])</f>
        <v>0</v>
      </c>
      <c r="O112" s="126">
        <f>COUNTIF(사출계획!$K$62:$L$87,표4[[#This Row],[제품명]])</f>
        <v>0</v>
      </c>
      <c r="P112" s="126">
        <f>COUNTIF(사출계획!$K$88:$L$110,표4[[#This Row],[제품명]])</f>
        <v>0</v>
      </c>
      <c r="Q112" s="34">
        <f>COUNTIF(사출계획!$M$62:$N$110,표4[[#This Row],[제품명]])</f>
        <v>0</v>
      </c>
      <c r="R112" s="126">
        <f>COUNTIF(사출계획!$M$62:$N$87,표4[[#This Row],[제품명]])</f>
        <v>0</v>
      </c>
      <c r="S112" s="126">
        <f>COUNTIF(사출계획!$M$88:$N$110,표4[[#This Row],[제품명]])</f>
        <v>0</v>
      </c>
      <c r="T112" s="34">
        <f>COUNTIF(사출계획!$O$62:$P$110,표4[[#This Row],[제품명]])</f>
        <v>0</v>
      </c>
      <c r="U112" s="126">
        <f>COUNTIF(사출계획!$O$62:$P$87,표4[[#This Row],[제품명]])</f>
        <v>0</v>
      </c>
      <c r="V112" s="126">
        <f>COUNTIF(사출계획!$O$88:$P$110,표4[[#This Row],[제품명]])</f>
        <v>0</v>
      </c>
      <c r="W112" s="34">
        <f>COUNTIF(사출계획!$Q$62:$R$110,표4[[#This Row],[제품명]])</f>
        <v>0</v>
      </c>
      <c r="X112" s="126">
        <f>COUNTIF(사출계획!$Q$62:$R$87,표4[[#This Row],[제품명]])</f>
        <v>0</v>
      </c>
      <c r="Y112" s="126">
        <f>COUNTIF(사출계획!$Q$88:$R$110,표4[[#This Row],[제품명]])</f>
        <v>0</v>
      </c>
      <c r="Z112" s="34">
        <f>COUNTIF(사출계획!$S$62:$T$110,표4[[#This Row],[제품명]])</f>
        <v>0</v>
      </c>
      <c r="AA112" s="126"/>
      <c r="AB112" s="126"/>
      <c r="AC112" s="33" t="s">
        <v>347</v>
      </c>
      <c r="AD112" s="34">
        <f>SUMIF(표4[잉크명],표5[[#This Row],[잉크]],표4[월])</f>
        <v>0</v>
      </c>
      <c r="AE112" s="126">
        <f>SUMIF(표4[잉크명],표5[[#This Row],[잉크]],표4[월-3층])</f>
        <v>0</v>
      </c>
      <c r="AF112" s="126">
        <f>SUMIF(표4[잉크명],표5[[#This Row],[잉크]],표4[월-1층])</f>
        <v>0</v>
      </c>
      <c r="AG112" s="34">
        <f>SUMIF(표4[잉크명],표5[[#This Row],[잉크]],표4[화])</f>
        <v>0</v>
      </c>
      <c r="AH112" s="126">
        <f>SUMIF(표4[잉크명],표5[[#This Row],[잉크]],표4[화-3층])</f>
        <v>0</v>
      </c>
      <c r="AI112" s="126">
        <f>SUMIF(표4[잉크명],표5[[#This Row],[잉크]],표4[화-1층])</f>
        <v>0</v>
      </c>
      <c r="AJ112" s="34">
        <f>SUMIF(표4[잉크명],표5[[#This Row],[잉크]],표4[수])</f>
        <v>0</v>
      </c>
      <c r="AK112" s="126">
        <f>SUMIF(표4[잉크명],표5[[#This Row],[잉크]],표4[수-3층])</f>
        <v>0</v>
      </c>
      <c r="AL112" s="126">
        <f>SUMIF(표4[잉크명],표5[[#This Row],[잉크]],표4[수-1층])</f>
        <v>0</v>
      </c>
      <c r="AM112" s="34">
        <f>SUMIF(표4[잉크명],표5[[#This Row],[잉크]],표4[목])</f>
        <v>0</v>
      </c>
      <c r="AN112" s="126">
        <f>SUMIF(표4[잉크명],표5[[#This Row],[잉크]],표4[목-3층])</f>
        <v>0</v>
      </c>
      <c r="AO112" s="126">
        <f>SUMIF(표4[잉크명],표5[[#This Row],[잉크]],표4[목-1층])</f>
        <v>0</v>
      </c>
      <c r="AP112" s="34">
        <f>SUMIF(표4[잉크명],표5[[#This Row],[잉크]],표4[금])</f>
        <v>0</v>
      </c>
      <c r="AQ112" s="126">
        <f>SUMIF(표4[잉크명],표5[[#This Row],[잉크]],표4[금-3층])</f>
        <v>0</v>
      </c>
      <c r="AR112" s="126">
        <f>SUMIF(표4[잉크명],표5[[#This Row],[잉크]],표4[금-1층])</f>
        <v>0</v>
      </c>
      <c r="AS112" s="34">
        <f>SUMIF(표4[잉크명],표5[[#This Row],[잉크]],표4[토])</f>
        <v>0</v>
      </c>
      <c r="AT112" s="126">
        <f>SUMIF(표4[잉크명],표5[[#This Row],[잉크]],표4[토-3층])</f>
        <v>0</v>
      </c>
      <c r="AU112" s="126">
        <f>SUMIF(표4[잉크명],표5[[#This Row],[잉크]],표4[토-1층])</f>
        <v>0</v>
      </c>
      <c r="AV112" s="34">
        <f>SUMIF(표4[잉크명],표5[[#This Row],[잉크]],표4[일])</f>
        <v>0</v>
      </c>
      <c r="AW112" s="126">
        <f>SUMIF(표4[잉크명],표5[[#This Row],[잉크]],표4[일-3층])</f>
        <v>0</v>
      </c>
      <c r="AX112" s="126">
        <f>SUMIF(표4[잉크명],표5[[#This Row],[잉크]],표4[일-1층])</f>
        <v>0</v>
      </c>
      <c r="AY112" s="34">
        <f>SUMIF(표4[잉크명],표5[[#This Row],[잉크]],표4[차주 월])</f>
        <v>0</v>
      </c>
      <c r="AZ112" s="34">
        <f>SUM(표5[[#This Row],[월]:[차주 월]])</f>
        <v>0</v>
      </c>
    </row>
    <row r="113" spans="2:52" x14ac:dyDescent="0.3">
      <c r="B113" s="56" t="s">
        <v>61</v>
      </c>
      <c r="C113" s="56"/>
      <c r="D113" s="56" t="s">
        <v>281</v>
      </c>
      <c r="E113" s="34">
        <f>COUNTIF(사출계획!$E$62:$F$110,표4[[#This Row],[제품명]])</f>
        <v>0</v>
      </c>
      <c r="F113" s="126">
        <f>COUNTIF(사출계획!$E$62:$F$87,표4[[#This Row],[제품명]])</f>
        <v>0</v>
      </c>
      <c r="G113" s="126">
        <f>COUNTIF(사출계획!$E$88:$F$110,표4[[#This Row],[제품명]])</f>
        <v>0</v>
      </c>
      <c r="H113" s="34">
        <f>COUNTIF(사출계획!$G$62:$H$110,표4[[#This Row],[제품명]])</f>
        <v>0</v>
      </c>
      <c r="I113" s="122">
        <f>COUNTIF(사출계획!$G$62:$H$87,표4[[#This Row],[제품명]])</f>
        <v>0</v>
      </c>
      <c r="J113" s="122">
        <f>COUNTIF(사출계획!$G$88:$H$110,표4[[#This Row],[제품명]])</f>
        <v>0</v>
      </c>
      <c r="K113" s="34">
        <f>COUNTIF(사출계획!$I$62:$J$110,표4[[#This Row],[제품명]])</f>
        <v>0</v>
      </c>
      <c r="L113" s="126">
        <f>COUNTIF(사출계획!$I$62:$J$87,표4[[#This Row],[제품명]])</f>
        <v>0</v>
      </c>
      <c r="M113" s="126">
        <f>COUNTIF(사출계획!$I$88:$J$110,표4[[#This Row],[제품명]])</f>
        <v>0</v>
      </c>
      <c r="N113" s="34">
        <f>COUNTIF(사출계획!$K$62:$L$110,표4[[#This Row],[제품명]])</f>
        <v>0</v>
      </c>
      <c r="O113" s="126">
        <f>COUNTIF(사출계획!$K$62:$L$87,표4[[#This Row],[제품명]])</f>
        <v>0</v>
      </c>
      <c r="P113" s="126">
        <f>COUNTIF(사출계획!$K$88:$L$110,표4[[#This Row],[제품명]])</f>
        <v>0</v>
      </c>
      <c r="Q113" s="34">
        <f>COUNTIF(사출계획!$M$62:$N$110,표4[[#This Row],[제품명]])</f>
        <v>0</v>
      </c>
      <c r="R113" s="126">
        <f>COUNTIF(사출계획!$M$62:$N$87,표4[[#This Row],[제품명]])</f>
        <v>0</v>
      </c>
      <c r="S113" s="126">
        <f>COUNTIF(사출계획!$M$88:$N$110,표4[[#This Row],[제품명]])</f>
        <v>0</v>
      </c>
      <c r="T113" s="34">
        <f>COUNTIF(사출계획!$O$62:$P$110,표4[[#This Row],[제품명]])</f>
        <v>0</v>
      </c>
      <c r="U113" s="126">
        <f>COUNTIF(사출계획!$O$62:$P$87,표4[[#This Row],[제품명]])</f>
        <v>0</v>
      </c>
      <c r="V113" s="126">
        <f>COUNTIF(사출계획!$O$88:$P$110,표4[[#This Row],[제품명]])</f>
        <v>0</v>
      </c>
      <c r="W113" s="34">
        <f>COUNTIF(사출계획!$Q$62:$R$110,표4[[#This Row],[제품명]])</f>
        <v>0</v>
      </c>
      <c r="X113" s="126">
        <f>COUNTIF(사출계획!$Q$62:$R$87,표4[[#This Row],[제품명]])</f>
        <v>0</v>
      </c>
      <c r="Y113" s="126">
        <f>COUNTIF(사출계획!$Q$88:$R$110,표4[[#This Row],[제품명]])</f>
        <v>0</v>
      </c>
      <c r="Z113" s="34">
        <f>COUNTIF(사출계획!$S$62:$T$110,표4[[#This Row],[제품명]])</f>
        <v>0</v>
      </c>
      <c r="AA113" s="126"/>
      <c r="AB113" s="126"/>
      <c r="AC113" s="33" t="s">
        <v>380</v>
      </c>
      <c r="AD113" s="34">
        <f>SUMIF(표4[잉크명],표5[[#This Row],[잉크]],표4[월])</f>
        <v>0</v>
      </c>
      <c r="AE113" s="126">
        <f>SUMIF(표4[잉크명],표5[[#This Row],[잉크]],표4[월-3층])</f>
        <v>0</v>
      </c>
      <c r="AF113" s="126">
        <f>SUMIF(표4[잉크명],표5[[#This Row],[잉크]],표4[월-1층])</f>
        <v>0</v>
      </c>
      <c r="AG113" s="34">
        <f>SUMIF(표4[잉크명],표5[[#This Row],[잉크]],표4[화])</f>
        <v>0</v>
      </c>
      <c r="AH113" s="126">
        <f>SUMIF(표4[잉크명],표5[[#This Row],[잉크]],표4[화-3층])</f>
        <v>0</v>
      </c>
      <c r="AI113" s="126">
        <f>SUMIF(표4[잉크명],표5[[#This Row],[잉크]],표4[화-1층])</f>
        <v>0</v>
      </c>
      <c r="AJ113" s="34">
        <f>SUMIF(표4[잉크명],표5[[#This Row],[잉크]],표4[수])</f>
        <v>0</v>
      </c>
      <c r="AK113" s="126">
        <f>SUMIF(표4[잉크명],표5[[#This Row],[잉크]],표4[수-3층])</f>
        <v>0</v>
      </c>
      <c r="AL113" s="126">
        <f>SUMIF(표4[잉크명],표5[[#This Row],[잉크]],표4[수-1층])</f>
        <v>0</v>
      </c>
      <c r="AM113" s="34">
        <f>SUMIF(표4[잉크명],표5[[#This Row],[잉크]],표4[목])</f>
        <v>0</v>
      </c>
      <c r="AN113" s="126">
        <f>SUMIF(표4[잉크명],표5[[#This Row],[잉크]],표4[목-3층])</f>
        <v>0</v>
      </c>
      <c r="AO113" s="126">
        <f>SUMIF(표4[잉크명],표5[[#This Row],[잉크]],표4[목-1층])</f>
        <v>0</v>
      </c>
      <c r="AP113" s="34">
        <f>SUMIF(표4[잉크명],표5[[#This Row],[잉크]],표4[금])</f>
        <v>0</v>
      </c>
      <c r="AQ113" s="126">
        <f>SUMIF(표4[잉크명],표5[[#This Row],[잉크]],표4[금-3층])</f>
        <v>0</v>
      </c>
      <c r="AR113" s="126">
        <f>SUMIF(표4[잉크명],표5[[#This Row],[잉크]],표4[금-1층])</f>
        <v>0</v>
      </c>
      <c r="AS113" s="34">
        <f>SUMIF(표4[잉크명],표5[[#This Row],[잉크]],표4[토])</f>
        <v>0</v>
      </c>
      <c r="AT113" s="126">
        <f>SUMIF(표4[잉크명],표5[[#This Row],[잉크]],표4[토-3층])</f>
        <v>0</v>
      </c>
      <c r="AU113" s="126">
        <f>SUMIF(표4[잉크명],표5[[#This Row],[잉크]],표4[토-1층])</f>
        <v>0</v>
      </c>
      <c r="AV113" s="34">
        <f>SUMIF(표4[잉크명],표5[[#This Row],[잉크]],표4[일])</f>
        <v>0</v>
      </c>
      <c r="AW113" s="126">
        <f>SUMIF(표4[잉크명],표5[[#This Row],[잉크]],표4[일-3층])</f>
        <v>0</v>
      </c>
      <c r="AX113" s="126">
        <f>SUMIF(표4[잉크명],표5[[#This Row],[잉크]],표4[일-1층])</f>
        <v>0</v>
      </c>
      <c r="AY113" s="34">
        <f>SUMIF(표4[잉크명],표5[[#This Row],[잉크]],표4[차주 월])</f>
        <v>0</v>
      </c>
      <c r="AZ113" s="34">
        <f>SUM(표5[[#This Row],[월]:[차주 월]])</f>
        <v>0</v>
      </c>
    </row>
    <row r="114" spans="2:52" x14ac:dyDescent="0.3">
      <c r="B114" s="56" t="s">
        <v>61</v>
      </c>
      <c r="C114" s="56"/>
      <c r="D114" s="56" t="s">
        <v>330</v>
      </c>
      <c r="E114" s="34">
        <f>COUNTIF(사출계획!$E$62:$F$110,표4[[#This Row],[제품명]])</f>
        <v>0</v>
      </c>
      <c r="F114" s="126">
        <f>COUNTIF(사출계획!$E$62:$F$87,표4[[#This Row],[제품명]])</f>
        <v>0</v>
      </c>
      <c r="G114" s="126">
        <f>COUNTIF(사출계획!$E$88:$F$110,표4[[#This Row],[제품명]])</f>
        <v>0</v>
      </c>
      <c r="H114" s="34">
        <f>COUNTIF(사출계획!$G$62:$H$110,표4[[#This Row],[제품명]])</f>
        <v>0</v>
      </c>
      <c r="I114" s="122">
        <f>COUNTIF(사출계획!$G$62:$H$87,표4[[#This Row],[제품명]])</f>
        <v>0</v>
      </c>
      <c r="J114" s="122">
        <f>COUNTIF(사출계획!$G$88:$H$110,표4[[#This Row],[제품명]])</f>
        <v>0</v>
      </c>
      <c r="K114" s="34">
        <f>COUNTIF(사출계획!$I$62:$J$110,표4[[#This Row],[제품명]])</f>
        <v>0</v>
      </c>
      <c r="L114" s="126">
        <f>COUNTIF(사출계획!$I$62:$J$87,표4[[#This Row],[제품명]])</f>
        <v>0</v>
      </c>
      <c r="M114" s="126">
        <f>COUNTIF(사출계획!$I$88:$J$110,표4[[#This Row],[제품명]])</f>
        <v>0</v>
      </c>
      <c r="N114" s="34">
        <f>COUNTIF(사출계획!$K$62:$L$110,표4[[#This Row],[제품명]])</f>
        <v>0</v>
      </c>
      <c r="O114" s="126">
        <f>COUNTIF(사출계획!$K$62:$L$87,표4[[#This Row],[제품명]])</f>
        <v>0</v>
      </c>
      <c r="P114" s="126">
        <f>COUNTIF(사출계획!$K$88:$L$110,표4[[#This Row],[제품명]])</f>
        <v>0</v>
      </c>
      <c r="Q114" s="34">
        <f>COUNTIF(사출계획!$M$62:$N$110,표4[[#This Row],[제품명]])</f>
        <v>0</v>
      </c>
      <c r="R114" s="126">
        <f>COUNTIF(사출계획!$M$62:$N$87,표4[[#This Row],[제품명]])</f>
        <v>0</v>
      </c>
      <c r="S114" s="126">
        <f>COUNTIF(사출계획!$M$88:$N$110,표4[[#This Row],[제품명]])</f>
        <v>0</v>
      </c>
      <c r="T114" s="34">
        <f>COUNTIF(사출계획!$O$62:$P$110,표4[[#This Row],[제품명]])</f>
        <v>0</v>
      </c>
      <c r="U114" s="126">
        <f>COUNTIF(사출계획!$O$62:$P$87,표4[[#This Row],[제품명]])</f>
        <v>0</v>
      </c>
      <c r="V114" s="126">
        <f>COUNTIF(사출계획!$O$88:$P$110,표4[[#This Row],[제품명]])</f>
        <v>0</v>
      </c>
      <c r="W114" s="34">
        <f>COUNTIF(사출계획!$Q$62:$R$110,표4[[#This Row],[제품명]])</f>
        <v>0</v>
      </c>
      <c r="X114" s="126">
        <f>COUNTIF(사출계획!$Q$62:$R$87,표4[[#This Row],[제품명]])</f>
        <v>0</v>
      </c>
      <c r="Y114" s="126">
        <f>COUNTIF(사출계획!$Q$88:$R$110,표4[[#This Row],[제품명]])</f>
        <v>0</v>
      </c>
      <c r="Z114" s="34">
        <f>COUNTIF(사출계획!$S$62:$T$110,표4[[#This Row],[제품명]])</f>
        <v>0</v>
      </c>
      <c r="AA114" s="126"/>
      <c r="AB114" s="126"/>
      <c r="AC114" s="33" t="s">
        <v>44</v>
      </c>
      <c r="AD114" s="34">
        <f>SUMIF(표4[잉크명],표5[[#This Row],[잉크]],표4[월])</f>
        <v>0</v>
      </c>
      <c r="AE114" s="126">
        <f>SUMIF(표4[잉크명],표5[[#This Row],[잉크]],표4[월-3층])</f>
        <v>0</v>
      </c>
      <c r="AF114" s="126">
        <f>SUMIF(표4[잉크명],표5[[#This Row],[잉크]],표4[월-1층])</f>
        <v>0</v>
      </c>
      <c r="AG114" s="34">
        <f>SUMIF(표4[잉크명],표5[[#This Row],[잉크]],표4[화])</f>
        <v>0</v>
      </c>
      <c r="AH114" s="126">
        <f>SUMIF(표4[잉크명],표5[[#This Row],[잉크]],표4[화-3층])</f>
        <v>0</v>
      </c>
      <c r="AI114" s="126">
        <f>SUMIF(표4[잉크명],표5[[#This Row],[잉크]],표4[화-1층])</f>
        <v>0</v>
      </c>
      <c r="AJ114" s="34">
        <f>SUMIF(표4[잉크명],표5[[#This Row],[잉크]],표4[수])</f>
        <v>0</v>
      </c>
      <c r="AK114" s="126">
        <f>SUMIF(표4[잉크명],표5[[#This Row],[잉크]],표4[수-3층])</f>
        <v>0</v>
      </c>
      <c r="AL114" s="126">
        <f>SUMIF(표4[잉크명],표5[[#This Row],[잉크]],표4[수-1층])</f>
        <v>0</v>
      </c>
      <c r="AM114" s="34">
        <f>SUMIF(표4[잉크명],표5[[#This Row],[잉크]],표4[목])</f>
        <v>0</v>
      </c>
      <c r="AN114" s="126">
        <f>SUMIF(표4[잉크명],표5[[#This Row],[잉크]],표4[목-3층])</f>
        <v>0</v>
      </c>
      <c r="AO114" s="126">
        <f>SUMIF(표4[잉크명],표5[[#This Row],[잉크]],표4[목-1층])</f>
        <v>0</v>
      </c>
      <c r="AP114" s="34">
        <f>SUMIF(표4[잉크명],표5[[#This Row],[잉크]],표4[금])</f>
        <v>0</v>
      </c>
      <c r="AQ114" s="126">
        <f>SUMIF(표4[잉크명],표5[[#This Row],[잉크]],표4[금-3층])</f>
        <v>0</v>
      </c>
      <c r="AR114" s="126">
        <f>SUMIF(표4[잉크명],표5[[#This Row],[잉크]],표4[금-1층])</f>
        <v>0</v>
      </c>
      <c r="AS114" s="34">
        <f>SUMIF(표4[잉크명],표5[[#This Row],[잉크]],표4[토])</f>
        <v>0</v>
      </c>
      <c r="AT114" s="126">
        <f>SUMIF(표4[잉크명],표5[[#This Row],[잉크]],표4[토-3층])</f>
        <v>0</v>
      </c>
      <c r="AU114" s="126">
        <f>SUMIF(표4[잉크명],표5[[#This Row],[잉크]],표4[토-1층])</f>
        <v>0</v>
      </c>
      <c r="AV114" s="34">
        <f>SUMIF(표4[잉크명],표5[[#This Row],[잉크]],표4[일])</f>
        <v>0</v>
      </c>
      <c r="AW114" s="126">
        <f>SUMIF(표4[잉크명],표5[[#This Row],[잉크]],표4[일-3층])</f>
        <v>0</v>
      </c>
      <c r="AX114" s="126">
        <f>SUMIF(표4[잉크명],표5[[#This Row],[잉크]],표4[일-1층])</f>
        <v>0</v>
      </c>
      <c r="AY114" s="34">
        <f>SUMIF(표4[잉크명],표5[[#This Row],[잉크]],표4[차주 월])</f>
        <v>0</v>
      </c>
      <c r="AZ114" s="34">
        <f>SUM(표5[[#This Row],[월]:[차주 월]])</f>
        <v>0</v>
      </c>
    </row>
    <row r="115" spans="2:52" x14ac:dyDescent="0.3">
      <c r="B115" s="56" t="s">
        <v>62</v>
      </c>
      <c r="C115" s="56"/>
      <c r="D115" s="56" t="s">
        <v>398</v>
      </c>
      <c r="E115" s="34">
        <f>COUNTIF(사출계획!$E$62:$F$110,표4[[#This Row],[제품명]])</f>
        <v>0</v>
      </c>
      <c r="F115" s="126">
        <f>COUNTIF(사출계획!$E$62:$F$87,표4[[#This Row],[제품명]])</f>
        <v>0</v>
      </c>
      <c r="G115" s="126">
        <f>COUNTIF(사출계획!$E$88:$F$110,표4[[#This Row],[제품명]])</f>
        <v>0</v>
      </c>
      <c r="H115" s="34">
        <f>COUNTIF(사출계획!$G$62:$H$110,표4[[#This Row],[제품명]])</f>
        <v>0</v>
      </c>
      <c r="I115" s="122">
        <f>COUNTIF(사출계획!$G$62:$H$87,표4[[#This Row],[제품명]])</f>
        <v>0</v>
      </c>
      <c r="J115" s="122">
        <f>COUNTIF(사출계획!$G$88:$H$110,표4[[#This Row],[제품명]])</f>
        <v>0</v>
      </c>
      <c r="K115" s="34">
        <f>COUNTIF(사출계획!$I$62:$J$110,표4[[#This Row],[제품명]])</f>
        <v>0</v>
      </c>
      <c r="L115" s="126">
        <f>COUNTIF(사출계획!$I$62:$J$87,표4[[#This Row],[제품명]])</f>
        <v>0</v>
      </c>
      <c r="M115" s="126">
        <f>COUNTIF(사출계획!$I$88:$J$110,표4[[#This Row],[제품명]])</f>
        <v>0</v>
      </c>
      <c r="N115" s="34">
        <f>COUNTIF(사출계획!$K$62:$L$110,표4[[#This Row],[제품명]])</f>
        <v>0</v>
      </c>
      <c r="O115" s="126">
        <f>COUNTIF(사출계획!$K$62:$L$87,표4[[#This Row],[제품명]])</f>
        <v>0</v>
      </c>
      <c r="P115" s="126">
        <f>COUNTIF(사출계획!$K$88:$L$110,표4[[#This Row],[제품명]])</f>
        <v>0</v>
      </c>
      <c r="Q115" s="34">
        <f>COUNTIF(사출계획!$M$62:$N$110,표4[[#This Row],[제품명]])</f>
        <v>0</v>
      </c>
      <c r="R115" s="126">
        <f>COUNTIF(사출계획!$M$62:$N$87,표4[[#This Row],[제품명]])</f>
        <v>0</v>
      </c>
      <c r="S115" s="126">
        <f>COUNTIF(사출계획!$M$88:$N$110,표4[[#This Row],[제품명]])</f>
        <v>0</v>
      </c>
      <c r="T115" s="34">
        <f>COUNTIF(사출계획!$O$62:$P$110,표4[[#This Row],[제품명]])</f>
        <v>0</v>
      </c>
      <c r="U115" s="126">
        <f>COUNTIF(사출계획!$O$62:$P$87,표4[[#This Row],[제품명]])</f>
        <v>0</v>
      </c>
      <c r="V115" s="126">
        <f>COUNTIF(사출계획!$O$88:$P$110,표4[[#This Row],[제품명]])</f>
        <v>0</v>
      </c>
      <c r="W115" s="34">
        <f>COUNTIF(사출계획!$Q$62:$R$110,표4[[#This Row],[제품명]])</f>
        <v>0</v>
      </c>
      <c r="X115" s="126">
        <f>COUNTIF(사출계획!$Q$62:$R$87,표4[[#This Row],[제품명]])</f>
        <v>0</v>
      </c>
      <c r="Y115" s="126">
        <f>COUNTIF(사출계획!$Q$88:$R$110,표4[[#This Row],[제품명]])</f>
        <v>0</v>
      </c>
      <c r="Z115" s="34">
        <f>COUNTIF(사출계획!$S$62:$T$110,표4[[#This Row],[제품명]])</f>
        <v>0</v>
      </c>
      <c r="AA115" s="126"/>
      <c r="AB115" s="126"/>
      <c r="AC115" s="33" t="s">
        <v>486</v>
      </c>
      <c r="AD115" s="34">
        <f>SUMIF(표4[잉크명],표5[[#This Row],[잉크]],표4[월])</f>
        <v>0</v>
      </c>
      <c r="AE115" s="126">
        <f>SUMIF(표4[잉크명],표5[[#This Row],[잉크]],표4[월-3층])</f>
        <v>0</v>
      </c>
      <c r="AF115" s="126">
        <f>SUMIF(표4[잉크명],표5[[#This Row],[잉크]],표4[월-1층])</f>
        <v>0</v>
      </c>
      <c r="AG115" s="34">
        <f>SUMIF(표4[잉크명],표5[[#This Row],[잉크]],표4[화])</f>
        <v>0</v>
      </c>
      <c r="AH115" s="126">
        <f>SUMIF(표4[잉크명],표5[[#This Row],[잉크]],표4[화-3층])</f>
        <v>0</v>
      </c>
      <c r="AI115" s="126">
        <f>SUMIF(표4[잉크명],표5[[#This Row],[잉크]],표4[화-1층])</f>
        <v>0</v>
      </c>
      <c r="AJ115" s="34">
        <f>SUMIF(표4[잉크명],표5[[#This Row],[잉크]],표4[수])</f>
        <v>0</v>
      </c>
      <c r="AK115" s="126">
        <f>SUMIF(표4[잉크명],표5[[#This Row],[잉크]],표4[수-3층])</f>
        <v>0</v>
      </c>
      <c r="AL115" s="126">
        <f>SUMIF(표4[잉크명],표5[[#This Row],[잉크]],표4[수-1층])</f>
        <v>0</v>
      </c>
      <c r="AM115" s="34">
        <f>SUMIF(표4[잉크명],표5[[#This Row],[잉크]],표4[목])</f>
        <v>0</v>
      </c>
      <c r="AN115" s="126">
        <f>SUMIF(표4[잉크명],표5[[#This Row],[잉크]],표4[목-3층])</f>
        <v>0</v>
      </c>
      <c r="AO115" s="126">
        <f>SUMIF(표4[잉크명],표5[[#This Row],[잉크]],표4[목-1층])</f>
        <v>0</v>
      </c>
      <c r="AP115" s="34">
        <f>SUMIF(표4[잉크명],표5[[#This Row],[잉크]],표4[금])</f>
        <v>0</v>
      </c>
      <c r="AQ115" s="126">
        <f>SUMIF(표4[잉크명],표5[[#This Row],[잉크]],표4[금-3층])</f>
        <v>0</v>
      </c>
      <c r="AR115" s="126">
        <f>SUMIF(표4[잉크명],표5[[#This Row],[잉크]],표4[금-1층])</f>
        <v>0</v>
      </c>
      <c r="AS115" s="34">
        <f>SUMIF(표4[잉크명],표5[[#This Row],[잉크]],표4[토])</f>
        <v>0</v>
      </c>
      <c r="AT115" s="126">
        <f>SUMIF(표4[잉크명],표5[[#This Row],[잉크]],표4[토-3층])</f>
        <v>0</v>
      </c>
      <c r="AU115" s="126">
        <f>SUMIF(표4[잉크명],표5[[#This Row],[잉크]],표4[토-1층])</f>
        <v>0</v>
      </c>
      <c r="AV115" s="34">
        <f>SUMIF(표4[잉크명],표5[[#This Row],[잉크]],표4[일])</f>
        <v>0</v>
      </c>
      <c r="AW115" s="126">
        <f>SUMIF(표4[잉크명],표5[[#This Row],[잉크]],표4[일-3층])</f>
        <v>0</v>
      </c>
      <c r="AX115" s="126">
        <f>SUMIF(표4[잉크명],표5[[#This Row],[잉크]],표4[일-1층])</f>
        <v>0</v>
      </c>
      <c r="AY115" s="34">
        <f>SUMIF(표4[잉크명],표5[[#This Row],[잉크]],표4[차주 월])</f>
        <v>0</v>
      </c>
      <c r="AZ115" s="34">
        <f>SUM(표5[[#This Row],[월]:[차주 월]])</f>
        <v>0</v>
      </c>
    </row>
    <row r="116" spans="2:52" x14ac:dyDescent="0.3">
      <c r="B116" s="56" t="s">
        <v>62</v>
      </c>
      <c r="C116" s="56"/>
      <c r="D116" s="56" t="s">
        <v>331</v>
      </c>
      <c r="E116" s="34">
        <f>COUNTIF(사출계획!$E$62:$F$110,표4[[#This Row],[제품명]])</f>
        <v>0</v>
      </c>
      <c r="F116" s="126">
        <f>COUNTIF(사출계획!$E$62:$F$87,표4[[#This Row],[제품명]])</f>
        <v>0</v>
      </c>
      <c r="G116" s="126">
        <f>COUNTIF(사출계획!$E$88:$F$110,표4[[#This Row],[제품명]])</f>
        <v>0</v>
      </c>
      <c r="H116" s="34">
        <f>COUNTIF(사출계획!$G$62:$H$110,표4[[#This Row],[제품명]])</f>
        <v>0</v>
      </c>
      <c r="I116" s="122">
        <f>COUNTIF(사출계획!$G$62:$H$87,표4[[#This Row],[제품명]])</f>
        <v>0</v>
      </c>
      <c r="J116" s="122">
        <f>COUNTIF(사출계획!$G$88:$H$110,표4[[#This Row],[제품명]])</f>
        <v>0</v>
      </c>
      <c r="K116" s="34">
        <f>COUNTIF(사출계획!$I$62:$J$110,표4[[#This Row],[제품명]])</f>
        <v>0</v>
      </c>
      <c r="L116" s="126">
        <f>COUNTIF(사출계획!$I$62:$J$87,표4[[#This Row],[제품명]])</f>
        <v>0</v>
      </c>
      <c r="M116" s="126">
        <f>COUNTIF(사출계획!$I$88:$J$110,표4[[#This Row],[제품명]])</f>
        <v>0</v>
      </c>
      <c r="N116" s="34">
        <f>COUNTIF(사출계획!$K$62:$L$110,표4[[#This Row],[제품명]])</f>
        <v>0</v>
      </c>
      <c r="O116" s="126">
        <f>COUNTIF(사출계획!$K$62:$L$87,표4[[#This Row],[제품명]])</f>
        <v>0</v>
      </c>
      <c r="P116" s="126">
        <f>COUNTIF(사출계획!$K$88:$L$110,표4[[#This Row],[제품명]])</f>
        <v>0</v>
      </c>
      <c r="Q116" s="34">
        <f>COUNTIF(사출계획!$M$62:$N$110,표4[[#This Row],[제품명]])</f>
        <v>0</v>
      </c>
      <c r="R116" s="126">
        <f>COUNTIF(사출계획!$M$62:$N$87,표4[[#This Row],[제품명]])</f>
        <v>0</v>
      </c>
      <c r="S116" s="126">
        <f>COUNTIF(사출계획!$M$88:$N$110,표4[[#This Row],[제품명]])</f>
        <v>0</v>
      </c>
      <c r="T116" s="34">
        <f>COUNTIF(사출계획!$O$62:$P$110,표4[[#This Row],[제품명]])</f>
        <v>0</v>
      </c>
      <c r="U116" s="126">
        <f>COUNTIF(사출계획!$O$62:$P$87,표4[[#This Row],[제품명]])</f>
        <v>0</v>
      </c>
      <c r="V116" s="126">
        <f>COUNTIF(사출계획!$O$88:$P$110,표4[[#This Row],[제품명]])</f>
        <v>0</v>
      </c>
      <c r="W116" s="34">
        <f>COUNTIF(사출계획!$Q$62:$R$110,표4[[#This Row],[제품명]])</f>
        <v>0</v>
      </c>
      <c r="X116" s="126">
        <f>COUNTIF(사출계획!$Q$62:$R$87,표4[[#This Row],[제품명]])</f>
        <v>0</v>
      </c>
      <c r="Y116" s="126">
        <f>COUNTIF(사출계획!$Q$88:$R$110,표4[[#This Row],[제품명]])</f>
        <v>0</v>
      </c>
      <c r="Z116" s="34">
        <f>COUNTIF(사출계획!$S$62:$T$110,표4[[#This Row],[제품명]])</f>
        <v>0</v>
      </c>
      <c r="AA116" s="126"/>
      <c r="AB116" s="126"/>
      <c r="AC116" s="217" t="s">
        <v>491</v>
      </c>
      <c r="AD116" s="54">
        <f>SUMIF(표4[잉크명],표5[[#This Row],[잉크]],표4[월])</f>
        <v>0</v>
      </c>
      <c r="AE116" s="126">
        <f>SUMIF(표4[잉크명],표5[[#This Row],[잉크]],표4[월-3층])</f>
        <v>0</v>
      </c>
      <c r="AF116" s="126">
        <f>SUMIF(표4[잉크명],표5[[#This Row],[잉크]],표4[월-1층])</f>
        <v>0</v>
      </c>
      <c r="AG116" s="54">
        <f>SUMIF(표4[잉크명],표5[[#This Row],[잉크]],표4[화])</f>
        <v>0</v>
      </c>
      <c r="AH116" s="126">
        <f>SUMIF(표4[잉크명],표5[[#This Row],[잉크]],표4[화-3층])</f>
        <v>0</v>
      </c>
      <c r="AI116" s="126">
        <f>SUMIF(표4[잉크명],표5[[#This Row],[잉크]],표4[화-1층])</f>
        <v>0</v>
      </c>
      <c r="AJ116" s="54">
        <f>SUMIF(표4[잉크명],표5[[#This Row],[잉크]],표4[수])</f>
        <v>0</v>
      </c>
      <c r="AK116" s="126">
        <f>SUMIF(표4[잉크명],표5[[#This Row],[잉크]],표4[수-3층])</f>
        <v>0</v>
      </c>
      <c r="AL116" s="126">
        <f>SUMIF(표4[잉크명],표5[[#This Row],[잉크]],표4[수-1층])</f>
        <v>0</v>
      </c>
      <c r="AM116" s="54">
        <f>SUMIF(표4[잉크명],표5[[#This Row],[잉크]],표4[목])</f>
        <v>0</v>
      </c>
      <c r="AN116" s="126">
        <f>SUMIF(표4[잉크명],표5[[#This Row],[잉크]],표4[목-3층])</f>
        <v>0</v>
      </c>
      <c r="AO116" s="126">
        <f>SUMIF(표4[잉크명],표5[[#This Row],[잉크]],표4[목-1층])</f>
        <v>0</v>
      </c>
      <c r="AP116" s="54">
        <f>SUMIF(표4[잉크명],표5[[#This Row],[잉크]],표4[금])</f>
        <v>0</v>
      </c>
      <c r="AQ116" s="126">
        <f>SUMIF(표4[잉크명],표5[[#This Row],[잉크]],표4[금-3층])</f>
        <v>0</v>
      </c>
      <c r="AR116" s="126">
        <f>SUMIF(표4[잉크명],표5[[#This Row],[잉크]],표4[금-1층])</f>
        <v>0</v>
      </c>
      <c r="AS116" s="54">
        <f>SUMIF(표4[잉크명],표5[[#This Row],[잉크]],표4[토])</f>
        <v>0</v>
      </c>
      <c r="AT116" s="126">
        <f>SUMIF(표4[잉크명],표5[[#This Row],[잉크]],표4[토-3층])</f>
        <v>0</v>
      </c>
      <c r="AU116" s="126">
        <f>SUMIF(표4[잉크명],표5[[#This Row],[잉크]],표4[토-1층])</f>
        <v>0</v>
      </c>
      <c r="AV116" s="54">
        <f>SUMIF(표4[잉크명],표5[[#This Row],[잉크]],표4[일])</f>
        <v>0</v>
      </c>
      <c r="AW116" s="126">
        <f>SUMIF(표4[잉크명],표5[[#This Row],[잉크]],표4[일-3층])</f>
        <v>0</v>
      </c>
      <c r="AX116" s="126">
        <f>SUMIF(표4[잉크명],표5[[#This Row],[잉크]],표4[일-1층])</f>
        <v>0</v>
      </c>
      <c r="AY116" s="54">
        <f>SUMIF(표4[잉크명],표5[[#This Row],[잉크]],표4[차주 월])</f>
        <v>0</v>
      </c>
      <c r="AZ116" s="54">
        <f>SUM(표5[[#This Row],[월]:[차주 월]])</f>
        <v>0</v>
      </c>
    </row>
    <row r="117" spans="2:52" x14ac:dyDescent="0.3">
      <c r="B117" s="56" t="s">
        <v>62</v>
      </c>
      <c r="C117" s="56"/>
      <c r="D117" s="56" t="s">
        <v>332</v>
      </c>
      <c r="E117" s="34">
        <f>COUNTIF(사출계획!$E$62:$F$110,표4[[#This Row],[제품명]])</f>
        <v>0</v>
      </c>
      <c r="F117" s="126">
        <f>COUNTIF(사출계획!$E$62:$F$87,표4[[#This Row],[제품명]])</f>
        <v>0</v>
      </c>
      <c r="G117" s="126">
        <f>COUNTIF(사출계획!$E$88:$F$110,표4[[#This Row],[제품명]])</f>
        <v>0</v>
      </c>
      <c r="H117" s="34">
        <f>COUNTIF(사출계획!$G$62:$H$110,표4[[#This Row],[제품명]])</f>
        <v>0</v>
      </c>
      <c r="I117" s="122">
        <f>COUNTIF(사출계획!$G$62:$H$87,표4[[#This Row],[제품명]])</f>
        <v>0</v>
      </c>
      <c r="J117" s="122">
        <f>COUNTIF(사출계획!$G$88:$H$110,표4[[#This Row],[제품명]])</f>
        <v>0</v>
      </c>
      <c r="K117" s="34">
        <f>COUNTIF(사출계획!$I$62:$J$110,표4[[#This Row],[제품명]])</f>
        <v>0</v>
      </c>
      <c r="L117" s="126">
        <f>COUNTIF(사출계획!$I$62:$J$87,표4[[#This Row],[제품명]])</f>
        <v>0</v>
      </c>
      <c r="M117" s="126">
        <f>COUNTIF(사출계획!$I$88:$J$110,표4[[#This Row],[제품명]])</f>
        <v>0</v>
      </c>
      <c r="N117" s="34">
        <f>COUNTIF(사출계획!$K$62:$L$110,표4[[#This Row],[제품명]])</f>
        <v>0</v>
      </c>
      <c r="O117" s="126">
        <f>COUNTIF(사출계획!$K$62:$L$87,표4[[#This Row],[제품명]])</f>
        <v>0</v>
      </c>
      <c r="P117" s="126">
        <f>COUNTIF(사출계획!$K$88:$L$110,표4[[#This Row],[제품명]])</f>
        <v>0</v>
      </c>
      <c r="Q117" s="34">
        <f>COUNTIF(사출계획!$M$62:$N$110,표4[[#This Row],[제품명]])</f>
        <v>0</v>
      </c>
      <c r="R117" s="126">
        <f>COUNTIF(사출계획!$M$62:$N$87,표4[[#This Row],[제품명]])</f>
        <v>0</v>
      </c>
      <c r="S117" s="126">
        <f>COUNTIF(사출계획!$M$88:$N$110,표4[[#This Row],[제품명]])</f>
        <v>0</v>
      </c>
      <c r="T117" s="34">
        <f>COUNTIF(사출계획!$O$62:$P$110,표4[[#This Row],[제품명]])</f>
        <v>0</v>
      </c>
      <c r="U117" s="126">
        <f>COUNTIF(사출계획!$O$62:$P$87,표4[[#This Row],[제품명]])</f>
        <v>0</v>
      </c>
      <c r="V117" s="126">
        <f>COUNTIF(사출계획!$O$88:$P$110,표4[[#This Row],[제품명]])</f>
        <v>0</v>
      </c>
      <c r="W117" s="34">
        <f>COUNTIF(사출계획!$Q$62:$R$110,표4[[#This Row],[제품명]])</f>
        <v>0</v>
      </c>
      <c r="X117" s="126">
        <f>COUNTIF(사출계획!$Q$62:$R$87,표4[[#This Row],[제품명]])</f>
        <v>0</v>
      </c>
      <c r="Y117" s="126">
        <f>COUNTIF(사출계획!$Q$88:$R$110,표4[[#This Row],[제품명]])</f>
        <v>0</v>
      </c>
      <c r="Z117" s="34">
        <f>COUNTIF(사출계획!$S$62:$T$110,표4[[#This Row],[제품명]])</f>
        <v>0</v>
      </c>
      <c r="AA117" s="126"/>
      <c r="AB117" s="126"/>
      <c r="AC117" s="33" t="s">
        <v>30</v>
      </c>
      <c r="AD117" s="34">
        <f>SUMIF(표4[잉크명],표5[[#This Row],[잉크]],표4[월])</f>
        <v>0</v>
      </c>
      <c r="AE117" s="126">
        <f>SUMIF(표4[잉크명],표5[[#This Row],[잉크]],표4[월-3층])</f>
        <v>0</v>
      </c>
      <c r="AF117" s="126">
        <f>SUMIF(표4[잉크명],표5[[#This Row],[잉크]],표4[월-1층])</f>
        <v>0</v>
      </c>
      <c r="AG117" s="34">
        <f>SUMIF(표4[잉크명],표5[[#This Row],[잉크]],표4[화])</f>
        <v>0</v>
      </c>
      <c r="AH117" s="126">
        <f>SUMIF(표4[잉크명],표5[[#This Row],[잉크]],표4[화-3층])</f>
        <v>0</v>
      </c>
      <c r="AI117" s="126">
        <f>SUMIF(표4[잉크명],표5[[#This Row],[잉크]],표4[화-1층])</f>
        <v>0</v>
      </c>
      <c r="AJ117" s="34">
        <f>SUMIF(표4[잉크명],표5[[#This Row],[잉크]],표4[수])</f>
        <v>0</v>
      </c>
      <c r="AK117" s="126">
        <f>SUMIF(표4[잉크명],표5[[#This Row],[잉크]],표4[수-3층])</f>
        <v>0</v>
      </c>
      <c r="AL117" s="126">
        <f>SUMIF(표4[잉크명],표5[[#This Row],[잉크]],표4[수-1층])</f>
        <v>0</v>
      </c>
      <c r="AM117" s="34">
        <f>SUMIF(표4[잉크명],표5[[#This Row],[잉크]],표4[목])</f>
        <v>0</v>
      </c>
      <c r="AN117" s="126">
        <f>SUMIF(표4[잉크명],표5[[#This Row],[잉크]],표4[목-3층])</f>
        <v>0</v>
      </c>
      <c r="AO117" s="126">
        <f>SUMIF(표4[잉크명],표5[[#This Row],[잉크]],표4[목-1층])</f>
        <v>0</v>
      </c>
      <c r="AP117" s="34">
        <f>SUMIF(표4[잉크명],표5[[#This Row],[잉크]],표4[금])</f>
        <v>0</v>
      </c>
      <c r="AQ117" s="126">
        <f>SUMIF(표4[잉크명],표5[[#This Row],[잉크]],표4[금-3층])</f>
        <v>0</v>
      </c>
      <c r="AR117" s="126">
        <f>SUMIF(표4[잉크명],표5[[#This Row],[잉크]],표4[금-1층])</f>
        <v>0</v>
      </c>
      <c r="AS117" s="34">
        <f>SUMIF(표4[잉크명],표5[[#This Row],[잉크]],표4[토])</f>
        <v>0</v>
      </c>
      <c r="AT117" s="126">
        <f>SUMIF(표4[잉크명],표5[[#This Row],[잉크]],표4[토-3층])</f>
        <v>0</v>
      </c>
      <c r="AU117" s="126">
        <f>SUMIF(표4[잉크명],표5[[#This Row],[잉크]],표4[토-1층])</f>
        <v>0</v>
      </c>
      <c r="AV117" s="34">
        <f>SUMIF(표4[잉크명],표5[[#This Row],[잉크]],표4[일])</f>
        <v>0</v>
      </c>
      <c r="AW117" s="126">
        <f>SUMIF(표4[잉크명],표5[[#This Row],[잉크]],표4[일-3층])</f>
        <v>0</v>
      </c>
      <c r="AX117" s="126">
        <f>SUMIF(표4[잉크명],표5[[#This Row],[잉크]],표4[일-1층])</f>
        <v>0</v>
      </c>
      <c r="AY117" s="34">
        <f>SUMIF(표4[잉크명],표5[[#This Row],[잉크]],표4[차주 월])</f>
        <v>0</v>
      </c>
      <c r="AZ117" s="34">
        <f>SUM(표5[[#This Row],[월]:[차주 월]])</f>
        <v>0</v>
      </c>
    </row>
    <row r="118" spans="2:52" x14ac:dyDescent="0.3">
      <c r="B118" s="56" t="s">
        <v>257</v>
      </c>
      <c r="C118" s="56"/>
      <c r="D118" s="56" t="s">
        <v>398</v>
      </c>
      <c r="E118" s="34">
        <f>COUNTIF(사출계획!$E$62:$F$110,표4[[#This Row],[제품명]])</f>
        <v>0</v>
      </c>
      <c r="F118" s="126">
        <f>COUNTIF(사출계획!$E$62:$F$87,표4[[#This Row],[제품명]])</f>
        <v>0</v>
      </c>
      <c r="G118" s="126">
        <f>COUNTIF(사출계획!$E$88:$F$110,표4[[#This Row],[제품명]])</f>
        <v>0</v>
      </c>
      <c r="H118" s="34">
        <f>COUNTIF(사출계획!$G$62:$H$110,표4[[#This Row],[제품명]])</f>
        <v>0</v>
      </c>
      <c r="I118" s="122">
        <f>COUNTIF(사출계획!$G$62:$H$87,표4[[#This Row],[제품명]])</f>
        <v>0</v>
      </c>
      <c r="J118" s="122">
        <f>COUNTIF(사출계획!$G$88:$H$110,표4[[#This Row],[제품명]])</f>
        <v>0</v>
      </c>
      <c r="K118" s="34">
        <f>COUNTIF(사출계획!$I$62:$J$110,표4[[#This Row],[제품명]])</f>
        <v>0</v>
      </c>
      <c r="L118" s="126">
        <f>COUNTIF(사출계획!$I$62:$J$87,표4[[#This Row],[제품명]])</f>
        <v>0</v>
      </c>
      <c r="M118" s="126">
        <f>COUNTIF(사출계획!$I$88:$J$110,표4[[#This Row],[제품명]])</f>
        <v>0</v>
      </c>
      <c r="N118" s="34">
        <f>COUNTIF(사출계획!$K$62:$L$110,표4[[#This Row],[제품명]])</f>
        <v>0</v>
      </c>
      <c r="O118" s="126">
        <f>COUNTIF(사출계획!$K$62:$L$87,표4[[#This Row],[제품명]])</f>
        <v>0</v>
      </c>
      <c r="P118" s="126">
        <f>COUNTIF(사출계획!$K$88:$L$110,표4[[#This Row],[제품명]])</f>
        <v>0</v>
      </c>
      <c r="Q118" s="34">
        <f>COUNTIF(사출계획!$M$62:$N$110,표4[[#This Row],[제품명]])</f>
        <v>0</v>
      </c>
      <c r="R118" s="126">
        <f>COUNTIF(사출계획!$M$62:$N$87,표4[[#This Row],[제품명]])</f>
        <v>0</v>
      </c>
      <c r="S118" s="126">
        <f>COUNTIF(사출계획!$M$88:$N$110,표4[[#This Row],[제품명]])</f>
        <v>0</v>
      </c>
      <c r="T118" s="34">
        <f>COUNTIF(사출계획!$O$62:$P$110,표4[[#This Row],[제품명]])</f>
        <v>0</v>
      </c>
      <c r="U118" s="126">
        <f>COUNTIF(사출계획!$O$62:$P$87,표4[[#This Row],[제품명]])</f>
        <v>0</v>
      </c>
      <c r="V118" s="126">
        <f>COUNTIF(사출계획!$O$88:$P$110,표4[[#This Row],[제품명]])</f>
        <v>0</v>
      </c>
      <c r="W118" s="34">
        <f>COUNTIF(사출계획!$Q$62:$R$110,표4[[#This Row],[제품명]])</f>
        <v>0</v>
      </c>
      <c r="X118" s="126">
        <f>COUNTIF(사출계획!$Q$62:$R$87,표4[[#This Row],[제품명]])</f>
        <v>0</v>
      </c>
      <c r="Y118" s="126">
        <f>COUNTIF(사출계획!$Q$88:$R$110,표4[[#This Row],[제품명]])</f>
        <v>0</v>
      </c>
      <c r="Z118" s="34">
        <f>COUNTIF(사출계획!$S$62:$T$110,표4[[#This Row],[제품명]])</f>
        <v>0</v>
      </c>
      <c r="AA118" s="126"/>
      <c r="AB118" s="126"/>
      <c r="AC118" s="33" t="s">
        <v>33</v>
      </c>
      <c r="AD118" s="34">
        <f>SUMIF(표4[잉크명],표5[[#This Row],[잉크]],표4[월])</f>
        <v>0</v>
      </c>
      <c r="AE118" s="126">
        <f>SUMIF(표4[잉크명],표5[[#This Row],[잉크]],표4[월-3층])</f>
        <v>0</v>
      </c>
      <c r="AF118" s="126">
        <f>SUMIF(표4[잉크명],표5[[#This Row],[잉크]],표4[월-1층])</f>
        <v>0</v>
      </c>
      <c r="AG118" s="34">
        <f>SUMIF(표4[잉크명],표5[[#This Row],[잉크]],표4[화])</f>
        <v>0</v>
      </c>
      <c r="AH118" s="126">
        <f>SUMIF(표4[잉크명],표5[[#This Row],[잉크]],표4[화-3층])</f>
        <v>0</v>
      </c>
      <c r="AI118" s="126">
        <f>SUMIF(표4[잉크명],표5[[#This Row],[잉크]],표4[화-1층])</f>
        <v>0</v>
      </c>
      <c r="AJ118" s="34">
        <f>SUMIF(표4[잉크명],표5[[#This Row],[잉크]],표4[수])</f>
        <v>0</v>
      </c>
      <c r="AK118" s="126">
        <f>SUMIF(표4[잉크명],표5[[#This Row],[잉크]],표4[수-3층])</f>
        <v>0</v>
      </c>
      <c r="AL118" s="126">
        <f>SUMIF(표4[잉크명],표5[[#This Row],[잉크]],표4[수-1층])</f>
        <v>0</v>
      </c>
      <c r="AM118" s="34">
        <f>SUMIF(표4[잉크명],표5[[#This Row],[잉크]],표4[목])</f>
        <v>0</v>
      </c>
      <c r="AN118" s="126">
        <f>SUMIF(표4[잉크명],표5[[#This Row],[잉크]],표4[목-3층])</f>
        <v>0</v>
      </c>
      <c r="AO118" s="126">
        <f>SUMIF(표4[잉크명],표5[[#This Row],[잉크]],표4[목-1층])</f>
        <v>0</v>
      </c>
      <c r="AP118" s="34">
        <f>SUMIF(표4[잉크명],표5[[#This Row],[잉크]],표4[금])</f>
        <v>0</v>
      </c>
      <c r="AQ118" s="126">
        <f>SUMIF(표4[잉크명],표5[[#This Row],[잉크]],표4[금-3층])</f>
        <v>0</v>
      </c>
      <c r="AR118" s="126">
        <f>SUMIF(표4[잉크명],표5[[#This Row],[잉크]],표4[금-1층])</f>
        <v>0</v>
      </c>
      <c r="AS118" s="34">
        <f>SUMIF(표4[잉크명],표5[[#This Row],[잉크]],표4[토])</f>
        <v>0</v>
      </c>
      <c r="AT118" s="126">
        <f>SUMIF(표4[잉크명],표5[[#This Row],[잉크]],표4[토-3층])</f>
        <v>0</v>
      </c>
      <c r="AU118" s="126">
        <f>SUMIF(표4[잉크명],표5[[#This Row],[잉크]],표4[토-1층])</f>
        <v>0</v>
      </c>
      <c r="AV118" s="34">
        <f>SUMIF(표4[잉크명],표5[[#This Row],[잉크]],표4[일])</f>
        <v>0</v>
      </c>
      <c r="AW118" s="126">
        <f>SUMIF(표4[잉크명],표5[[#This Row],[잉크]],표4[일-3층])</f>
        <v>0</v>
      </c>
      <c r="AX118" s="126">
        <f>SUMIF(표4[잉크명],표5[[#This Row],[잉크]],표4[일-1층])</f>
        <v>0</v>
      </c>
      <c r="AY118" s="34">
        <f>SUMIF(표4[잉크명],표5[[#This Row],[잉크]],표4[차주 월])</f>
        <v>0</v>
      </c>
      <c r="AZ118" s="34">
        <f>SUM(표5[[#This Row],[월]:[차주 월]])</f>
        <v>0</v>
      </c>
    </row>
    <row r="119" spans="2:52" x14ac:dyDescent="0.3">
      <c r="B119" s="56" t="s">
        <v>257</v>
      </c>
      <c r="C119" s="56"/>
      <c r="D119" s="56" t="s">
        <v>333</v>
      </c>
      <c r="E119" s="34">
        <f>COUNTIF(사출계획!$E$62:$F$110,표4[[#This Row],[제품명]])</f>
        <v>0</v>
      </c>
      <c r="F119" s="126">
        <f>COUNTIF(사출계획!$E$62:$F$87,표4[[#This Row],[제품명]])</f>
        <v>0</v>
      </c>
      <c r="G119" s="126">
        <f>COUNTIF(사출계획!$E$88:$F$110,표4[[#This Row],[제품명]])</f>
        <v>0</v>
      </c>
      <c r="H119" s="34">
        <f>COUNTIF(사출계획!$G$62:$H$110,표4[[#This Row],[제품명]])</f>
        <v>0</v>
      </c>
      <c r="I119" s="122">
        <f>COUNTIF(사출계획!$G$62:$H$87,표4[[#This Row],[제품명]])</f>
        <v>0</v>
      </c>
      <c r="J119" s="122">
        <f>COUNTIF(사출계획!$G$88:$H$110,표4[[#This Row],[제품명]])</f>
        <v>0</v>
      </c>
      <c r="K119" s="34">
        <f>COUNTIF(사출계획!$I$62:$J$110,표4[[#This Row],[제품명]])</f>
        <v>0</v>
      </c>
      <c r="L119" s="126">
        <f>COUNTIF(사출계획!$I$62:$J$87,표4[[#This Row],[제품명]])</f>
        <v>0</v>
      </c>
      <c r="M119" s="126">
        <f>COUNTIF(사출계획!$I$88:$J$110,표4[[#This Row],[제품명]])</f>
        <v>0</v>
      </c>
      <c r="N119" s="34">
        <f>COUNTIF(사출계획!$K$62:$L$110,표4[[#This Row],[제품명]])</f>
        <v>0</v>
      </c>
      <c r="O119" s="126">
        <f>COUNTIF(사출계획!$K$62:$L$87,표4[[#This Row],[제품명]])</f>
        <v>0</v>
      </c>
      <c r="P119" s="126">
        <f>COUNTIF(사출계획!$K$88:$L$110,표4[[#This Row],[제품명]])</f>
        <v>0</v>
      </c>
      <c r="Q119" s="34">
        <f>COUNTIF(사출계획!$M$62:$N$110,표4[[#This Row],[제품명]])</f>
        <v>0</v>
      </c>
      <c r="R119" s="126">
        <f>COUNTIF(사출계획!$M$62:$N$87,표4[[#This Row],[제품명]])</f>
        <v>0</v>
      </c>
      <c r="S119" s="126">
        <f>COUNTIF(사출계획!$M$88:$N$110,표4[[#This Row],[제품명]])</f>
        <v>0</v>
      </c>
      <c r="T119" s="34">
        <f>COUNTIF(사출계획!$O$62:$P$110,표4[[#This Row],[제품명]])</f>
        <v>0</v>
      </c>
      <c r="U119" s="126">
        <f>COUNTIF(사출계획!$O$62:$P$87,표4[[#This Row],[제품명]])</f>
        <v>0</v>
      </c>
      <c r="V119" s="126">
        <f>COUNTIF(사출계획!$O$88:$P$110,표4[[#This Row],[제품명]])</f>
        <v>0</v>
      </c>
      <c r="W119" s="34">
        <f>COUNTIF(사출계획!$Q$62:$R$110,표4[[#This Row],[제품명]])</f>
        <v>0</v>
      </c>
      <c r="X119" s="126">
        <f>COUNTIF(사출계획!$Q$62:$R$87,표4[[#This Row],[제품명]])</f>
        <v>0</v>
      </c>
      <c r="Y119" s="126">
        <f>COUNTIF(사출계획!$Q$88:$R$110,표4[[#This Row],[제품명]])</f>
        <v>0</v>
      </c>
      <c r="Z119" s="34">
        <f>COUNTIF(사출계획!$S$62:$T$110,표4[[#This Row],[제품명]])</f>
        <v>0</v>
      </c>
      <c r="AA119" s="126"/>
      <c r="AB119" s="126"/>
      <c r="AC119" s="33" t="s">
        <v>379</v>
      </c>
      <c r="AD119" s="34">
        <f>SUMIF(표4[잉크명],표5[[#This Row],[잉크]],표4[월])</f>
        <v>0</v>
      </c>
      <c r="AE119" s="126">
        <f>SUMIF(표4[잉크명],표5[[#This Row],[잉크]],표4[월-3층])</f>
        <v>0</v>
      </c>
      <c r="AF119" s="126">
        <f>SUMIF(표4[잉크명],표5[[#This Row],[잉크]],표4[월-1층])</f>
        <v>0</v>
      </c>
      <c r="AG119" s="34">
        <f>SUMIF(표4[잉크명],표5[[#This Row],[잉크]],표4[화])</f>
        <v>0</v>
      </c>
      <c r="AH119" s="126">
        <f>SUMIF(표4[잉크명],표5[[#This Row],[잉크]],표4[화-3층])</f>
        <v>0</v>
      </c>
      <c r="AI119" s="126">
        <f>SUMIF(표4[잉크명],표5[[#This Row],[잉크]],표4[화-1층])</f>
        <v>0</v>
      </c>
      <c r="AJ119" s="34">
        <f>SUMIF(표4[잉크명],표5[[#This Row],[잉크]],표4[수])</f>
        <v>0</v>
      </c>
      <c r="AK119" s="126">
        <f>SUMIF(표4[잉크명],표5[[#This Row],[잉크]],표4[수-3층])</f>
        <v>0</v>
      </c>
      <c r="AL119" s="126">
        <f>SUMIF(표4[잉크명],표5[[#This Row],[잉크]],표4[수-1층])</f>
        <v>0</v>
      </c>
      <c r="AM119" s="34">
        <f>SUMIF(표4[잉크명],표5[[#This Row],[잉크]],표4[목])</f>
        <v>0</v>
      </c>
      <c r="AN119" s="126">
        <f>SUMIF(표4[잉크명],표5[[#This Row],[잉크]],표4[목-3층])</f>
        <v>0</v>
      </c>
      <c r="AO119" s="126">
        <f>SUMIF(표4[잉크명],표5[[#This Row],[잉크]],표4[목-1층])</f>
        <v>0</v>
      </c>
      <c r="AP119" s="34">
        <f>SUMIF(표4[잉크명],표5[[#This Row],[잉크]],표4[금])</f>
        <v>0</v>
      </c>
      <c r="AQ119" s="126">
        <f>SUMIF(표4[잉크명],표5[[#This Row],[잉크]],표4[금-3층])</f>
        <v>0</v>
      </c>
      <c r="AR119" s="126">
        <f>SUMIF(표4[잉크명],표5[[#This Row],[잉크]],표4[금-1층])</f>
        <v>0</v>
      </c>
      <c r="AS119" s="34">
        <f>SUMIF(표4[잉크명],표5[[#This Row],[잉크]],표4[토])</f>
        <v>0</v>
      </c>
      <c r="AT119" s="126">
        <f>SUMIF(표4[잉크명],표5[[#This Row],[잉크]],표4[토-3층])</f>
        <v>0</v>
      </c>
      <c r="AU119" s="126">
        <f>SUMIF(표4[잉크명],표5[[#This Row],[잉크]],표4[토-1층])</f>
        <v>0</v>
      </c>
      <c r="AV119" s="34">
        <f>SUMIF(표4[잉크명],표5[[#This Row],[잉크]],표4[일])</f>
        <v>0</v>
      </c>
      <c r="AW119" s="126">
        <f>SUMIF(표4[잉크명],표5[[#This Row],[잉크]],표4[일-3층])</f>
        <v>0</v>
      </c>
      <c r="AX119" s="126">
        <f>SUMIF(표4[잉크명],표5[[#This Row],[잉크]],표4[일-1층])</f>
        <v>0</v>
      </c>
      <c r="AY119" s="34">
        <f>SUMIF(표4[잉크명],표5[[#This Row],[잉크]],표4[차주 월])</f>
        <v>0</v>
      </c>
      <c r="AZ119" s="34">
        <f>SUM(표5[[#This Row],[월]:[차주 월]])</f>
        <v>0</v>
      </c>
    </row>
    <row r="120" spans="2:52" x14ac:dyDescent="0.3">
      <c r="B120" s="56" t="s">
        <v>219</v>
      </c>
      <c r="C120" s="56"/>
      <c r="D120" s="56" t="s">
        <v>399</v>
      </c>
      <c r="E120" s="34">
        <f>COUNTIF(사출계획!$E$62:$F$110,표4[[#This Row],[제품명]])</f>
        <v>0</v>
      </c>
      <c r="F120" s="126">
        <f>COUNTIF(사출계획!$E$62:$F$87,표4[[#This Row],[제품명]])</f>
        <v>0</v>
      </c>
      <c r="G120" s="126">
        <f>COUNTIF(사출계획!$E$88:$F$110,표4[[#This Row],[제품명]])</f>
        <v>0</v>
      </c>
      <c r="H120" s="34">
        <f>COUNTIF(사출계획!$G$62:$H$110,표4[[#This Row],[제품명]])</f>
        <v>0</v>
      </c>
      <c r="I120" s="122">
        <f>COUNTIF(사출계획!$G$62:$H$87,표4[[#This Row],[제품명]])</f>
        <v>0</v>
      </c>
      <c r="J120" s="122">
        <f>COUNTIF(사출계획!$G$88:$H$110,표4[[#This Row],[제품명]])</f>
        <v>0</v>
      </c>
      <c r="K120" s="34">
        <f>COUNTIF(사출계획!$I$62:$J$110,표4[[#This Row],[제품명]])</f>
        <v>0</v>
      </c>
      <c r="L120" s="126">
        <f>COUNTIF(사출계획!$I$62:$J$87,표4[[#This Row],[제품명]])</f>
        <v>0</v>
      </c>
      <c r="M120" s="126">
        <f>COUNTIF(사출계획!$I$88:$J$110,표4[[#This Row],[제품명]])</f>
        <v>0</v>
      </c>
      <c r="N120" s="34">
        <f>COUNTIF(사출계획!$K$62:$L$110,표4[[#This Row],[제품명]])</f>
        <v>0</v>
      </c>
      <c r="O120" s="126">
        <f>COUNTIF(사출계획!$K$62:$L$87,표4[[#This Row],[제품명]])</f>
        <v>0</v>
      </c>
      <c r="P120" s="126">
        <f>COUNTIF(사출계획!$K$88:$L$110,표4[[#This Row],[제품명]])</f>
        <v>0</v>
      </c>
      <c r="Q120" s="34">
        <f>COUNTIF(사출계획!$M$62:$N$110,표4[[#This Row],[제품명]])</f>
        <v>0</v>
      </c>
      <c r="R120" s="126">
        <f>COUNTIF(사출계획!$M$62:$N$87,표4[[#This Row],[제품명]])</f>
        <v>0</v>
      </c>
      <c r="S120" s="126">
        <f>COUNTIF(사출계획!$M$88:$N$110,표4[[#This Row],[제품명]])</f>
        <v>0</v>
      </c>
      <c r="T120" s="34">
        <f>COUNTIF(사출계획!$O$62:$P$110,표4[[#This Row],[제품명]])</f>
        <v>0</v>
      </c>
      <c r="U120" s="126">
        <f>COUNTIF(사출계획!$O$62:$P$87,표4[[#This Row],[제품명]])</f>
        <v>0</v>
      </c>
      <c r="V120" s="126">
        <f>COUNTIF(사출계획!$O$88:$P$110,표4[[#This Row],[제품명]])</f>
        <v>0</v>
      </c>
      <c r="W120" s="34">
        <f>COUNTIF(사출계획!$Q$62:$R$110,표4[[#This Row],[제품명]])</f>
        <v>0</v>
      </c>
      <c r="X120" s="126">
        <f>COUNTIF(사출계획!$Q$62:$R$87,표4[[#This Row],[제품명]])</f>
        <v>0</v>
      </c>
      <c r="Y120" s="126">
        <f>COUNTIF(사출계획!$Q$88:$R$110,표4[[#This Row],[제품명]])</f>
        <v>0</v>
      </c>
      <c r="Z120" s="34">
        <f>COUNTIF(사출계획!$S$62:$T$110,표4[[#This Row],[제품명]])</f>
        <v>0</v>
      </c>
      <c r="AA120" s="126"/>
      <c r="AB120" s="126"/>
      <c r="AC120" s="33" t="s">
        <v>338</v>
      </c>
      <c r="AD120" s="34">
        <f>SUMIF(표4[잉크명],표5[[#This Row],[잉크]],표4[월])</f>
        <v>0</v>
      </c>
      <c r="AE120" s="126">
        <f>SUMIF(표4[잉크명],표5[[#This Row],[잉크]],표4[월-3층])</f>
        <v>0</v>
      </c>
      <c r="AF120" s="126">
        <f>SUMIF(표4[잉크명],표5[[#This Row],[잉크]],표4[월-1층])</f>
        <v>0</v>
      </c>
      <c r="AG120" s="34">
        <f>SUMIF(표4[잉크명],표5[[#This Row],[잉크]],표4[화])</f>
        <v>0</v>
      </c>
      <c r="AH120" s="126">
        <f>SUMIF(표4[잉크명],표5[[#This Row],[잉크]],표4[화-3층])</f>
        <v>0</v>
      </c>
      <c r="AI120" s="126">
        <f>SUMIF(표4[잉크명],표5[[#This Row],[잉크]],표4[화-1층])</f>
        <v>0</v>
      </c>
      <c r="AJ120" s="34">
        <f>SUMIF(표4[잉크명],표5[[#This Row],[잉크]],표4[수])</f>
        <v>0</v>
      </c>
      <c r="AK120" s="126">
        <f>SUMIF(표4[잉크명],표5[[#This Row],[잉크]],표4[수-3층])</f>
        <v>0</v>
      </c>
      <c r="AL120" s="126">
        <f>SUMIF(표4[잉크명],표5[[#This Row],[잉크]],표4[수-1층])</f>
        <v>0</v>
      </c>
      <c r="AM120" s="34">
        <f>SUMIF(표4[잉크명],표5[[#This Row],[잉크]],표4[목])</f>
        <v>0</v>
      </c>
      <c r="AN120" s="126">
        <f>SUMIF(표4[잉크명],표5[[#This Row],[잉크]],표4[목-3층])</f>
        <v>0</v>
      </c>
      <c r="AO120" s="126">
        <f>SUMIF(표4[잉크명],표5[[#This Row],[잉크]],표4[목-1층])</f>
        <v>0</v>
      </c>
      <c r="AP120" s="34">
        <f>SUMIF(표4[잉크명],표5[[#This Row],[잉크]],표4[금])</f>
        <v>0</v>
      </c>
      <c r="AQ120" s="126">
        <f>SUMIF(표4[잉크명],표5[[#This Row],[잉크]],표4[금-3층])</f>
        <v>0</v>
      </c>
      <c r="AR120" s="126">
        <f>SUMIF(표4[잉크명],표5[[#This Row],[잉크]],표4[금-1층])</f>
        <v>0</v>
      </c>
      <c r="AS120" s="34">
        <f>SUMIF(표4[잉크명],표5[[#This Row],[잉크]],표4[토])</f>
        <v>0</v>
      </c>
      <c r="AT120" s="126">
        <f>SUMIF(표4[잉크명],표5[[#This Row],[잉크]],표4[토-3층])</f>
        <v>0</v>
      </c>
      <c r="AU120" s="126">
        <f>SUMIF(표4[잉크명],표5[[#This Row],[잉크]],표4[토-1층])</f>
        <v>0</v>
      </c>
      <c r="AV120" s="34">
        <f>SUMIF(표4[잉크명],표5[[#This Row],[잉크]],표4[일])</f>
        <v>0</v>
      </c>
      <c r="AW120" s="126">
        <f>SUMIF(표4[잉크명],표5[[#This Row],[잉크]],표4[일-3층])</f>
        <v>0</v>
      </c>
      <c r="AX120" s="126">
        <f>SUMIF(표4[잉크명],표5[[#This Row],[잉크]],표4[일-1층])</f>
        <v>0</v>
      </c>
      <c r="AY120" s="34">
        <f>SUMIF(표4[잉크명],표5[[#This Row],[잉크]],표4[차주 월])</f>
        <v>0</v>
      </c>
      <c r="AZ120" s="34">
        <f>SUM(표5[[#This Row],[월]:[차주 월]])</f>
        <v>0</v>
      </c>
    </row>
    <row r="121" spans="2:52" x14ac:dyDescent="0.3">
      <c r="B121" s="56" t="s">
        <v>219</v>
      </c>
      <c r="C121" s="56"/>
      <c r="D121" s="56" t="s">
        <v>334</v>
      </c>
      <c r="E121" s="34">
        <f>COUNTIF(사출계획!$E$62:$F$110,표4[[#This Row],[제품명]])</f>
        <v>0</v>
      </c>
      <c r="F121" s="126">
        <f>COUNTIF(사출계획!$E$62:$F$87,표4[[#This Row],[제품명]])</f>
        <v>0</v>
      </c>
      <c r="G121" s="126">
        <f>COUNTIF(사출계획!$E$88:$F$110,표4[[#This Row],[제품명]])</f>
        <v>0</v>
      </c>
      <c r="H121" s="34">
        <f>COUNTIF(사출계획!$G$62:$H$110,표4[[#This Row],[제품명]])</f>
        <v>0</v>
      </c>
      <c r="I121" s="122">
        <f>COUNTIF(사출계획!$G$62:$H$87,표4[[#This Row],[제품명]])</f>
        <v>0</v>
      </c>
      <c r="J121" s="122">
        <f>COUNTIF(사출계획!$G$88:$H$110,표4[[#This Row],[제품명]])</f>
        <v>0</v>
      </c>
      <c r="K121" s="34">
        <f>COUNTIF(사출계획!$I$62:$J$110,표4[[#This Row],[제품명]])</f>
        <v>0</v>
      </c>
      <c r="L121" s="126">
        <f>COUNTIF(사출계획!$I$62:$J$87,표4[[#This Row],[제품명]])</f>
        <v>0</v>
      </c>
      <c r="M121" s="126">
        <f>COUNTIF(사출계획!$I$88:$J$110,표4[[#This Row],[제품명]])</f>
        <v>0</v>
      </c>
      <c r="N121" s="34">
        <f>COUNTIF(사출계획!$K$62:$L$110,표4[[#This Row],[제품명]])</f>
        <v>0</v>
      </c>
      <c r="O121" s="126">
        <f>COUNTIF(사출계획!$K$62:$L$87,표4[[#This Row],[제품명]])</f>
        <v>0</v>
      </c>
      <c r="P121" s="126">
        <f>COUNTIF(사출계획!$K$88:$L$110,표4[[#This Row],[제품명]])</f>
        <v>0</v>
      </c>
      <c r="Q121" s="34">
        <f>COUNTIF(사출계획!$M$62:$N$110,표4[[#This Row],[제품명]])</f>
        <v>0</v>
      </c>
      <c r="R121" s="126">
        <f>COUNTIF(사출계획!$M$62:$N$87,표4[[#This Row],[제품명]])</f>
        <v>0</v>
      </c>
      <c r="S121" s="126">
        <f>COUNTIF(사출계획!$M$88:$N$110,표4[[#This Row],[제품명]])</f>
        <v>0</v>
      </c>
      <c r="T121" s="34">
        <f>COUNTIF(사출계획!$O$62:$P$110,표4[[#This Row],[제품명]])</f>
        <v>0</v>
      </c>
      <c r="U121" s="126">
        <f>COUNTIF(사출계획!$O$62:$P$87,표4[[#This Row],[제품명]])</f>
        <v>0</v>
      </c>
      <c r="V121" s="126">
        <f>COUNTIF(사출계획!$O$88:$P$110,표4[[#This Row],[제품명]])</f>
        <v>0</v>
      </c>
      <c r="W121" s="34">
        <f>COUNTIF(사출계획!$Q$62:$R$110,표4[[#This Row],[제품명]])</f>
        <v>0</v>
      </c>
      <c r="X121" s="126">
        <f>COUNTIF(사출계획!$Q$62:$R$87,표4[[#This Row],[제품명]])</f>
        <v>0</v>
      </c>
      <c r="Y121" s="126">
        <f>COUNTIF(사출계획!$Q$88:$R$110,표4[[#This Row],[제품명]])</f>
        <v>0</v>
      </c>
      <c r="Z121" s="34">
        <f>COUNTIF(사출계획!$S$62:$T$110,표4[[#This Row],[제품명]])</f>
        <v>0</v>
      </c>
      <c r="AA121" s="126"/>
      <c r="AB121" s="126"/>
      <c r="AC121" s="218" t="s">
        <v>1762</v>
      </c>
      <c r="AD121" s="54">
        <f>SUMIF(표4[잉크명],표5[[#This Row],[잉크]],표4[월])</f>
        <v>1</v>
      </c>
      <c r="AE121" s="126">
        <f>SUMIF(표4[잉크명],표5[[#This Row],[잉크]],표4[월-3층])</f>
        <v>1</v>
      </c>
      <c r="AF121" s="126">
        <f>SUMIF(표4[잉크명],표5[[#This Row],[잉크]],표4[월-1층])</f>
        <v>0</v>
      </c>
      <c r="AG121" s="54">
        <f>SUMIF(표4[잉크명],표5[[#This Row],[잉크]],표4[화])</f>
        <v>2</v>
      </c>
      <c r="AH121" s="126">
        <f>SUMIF(표4[잉크명],표5[[#This Row],[잉크]],표4[화-3층])</f>
        <v>2</v>
      </c>
      <c r="AI121" s="126">
        <f>SUMIF(표4[잉크명],표5[[#This Row],[잉크]],표4[화-1층])</f>
        <v>0</v>
      </c>
      <c r="AJ121" s="54">
        <f>SUMIF(표4[잉크명],표5[[#This Row],[잉크]],표4[수])</f>
        <v>0</v>
      </c>
      <c r="AK121" s="126">
        <f>SUMIF(표4[잉크명],표5[[#This Row],[잉크]],표4[수-3층])</f>
        <v>0</v>
      </c>
      <c r="AL121" s="126">
        <f>SUMIF(표4[잉크명],표5[[#This Row],[잉크]],표4[수-1층])</f>
        <v>0</v>
      </c>
      <c r="AM121" s="54">
        <f>SUMIF(표4[잉크명],표5[[#This Row],[잉크]],표4[목])</f>
        <v>0</v>
      </c>
      <c r="AN121" s="126">
        <f>SUMIF(표4[잉크명],표5[[#This Row],[잉크]],표4[목-3층])</f>
        <v>0</v>
      </c>
      <c r="AO121" s="126">
        <f>SUMIF(표4[잉크명],표5[[#This Row],[잉크]],표4[목-1층])</f>
        <v>0</v>
      </c>
      <c r="AP121" s="54">
        <f>SUMIF(표4[잉크명],표5[[#This Row],[잉크]],표4[금])</f>
        <v>0</v>
      </c>
      <c r="AQ121" s="126">
        <f>SUMIF(표4[잉크명],표5[[#This Row],[잉크]],표4[금-3층])</f>
        <v>0</v>
      </c>
      <c r="AR121" s="126">
        <f>SUMIF(표4[잉크명],표5[[#This Row],[잉크]],표4[금-1층])</f>
        <v>0</v>
      </c>
      <c r="AS121" s="54">
        <f>SUMIF(표4[잉크명],표5[[#This Row],[잉크]],표4[토])</f>
        <v>0</v>
      </c>
      <c r="AT121" s="126">
        <f>SUMIF(표4[잉크명],표5[[#This Row],[잉크]],표4[토-3층])</f>
        <v>0</v>
      </c>
      <c r="AU121" s="126">
        <f>SUMIF(표4[잉크명],표5[[#This Row],[잉크]],표4[토-1층])</f>
        <v>0</v>
      </c>
      <c r="AV121" s="54">
        <f>SUMIF(표4[잉크명],표5[[#This Row],[잉크]],표4[일])</f>
        <v>0</v>
      </c>
      <c r="AW121" s="126">
        <f>SUMIF(표4[잉크명],표5[[#This Row],[잉크]],표4[일-3층])</f>
        <v>0</v>
      </c>
      <c r="AX121" s="126">
        <f>SUMIF(표4[잉크명],표5[[#This Row],[잉크]],표4[일-1층])</f>
        <v>0</v>
      </c>
      <c r="AY121" s="54">
        <f>SUMIF(표4[잉크명],표5[[#This Row],[잉크]],표4[차주 월])</f>
        <v>0</v>
      </c>
      <c r="AZ121" s="54">
        <f>SUM(표5[[#This Row],[월]:[차주 월]])</f>
        <v>6</v>
      </c>
    </row>
    <row r="122" spans="2:52" x14ac:dyDescent="0.3">
      <c r="B122" s="56" t="s">
        <v>4436</v>
      </c>
      <c r="C122" s="56"/>
      <c r="D122" s="56" t="s">
        <v>5454</v>
      </c>
      <c r="E122" s="34">
        <f>COUNTIF(사출계획!$E$62:$F$110,표4[[#This Row],[제품명]])</f>
        <v>2</v>
      </c>
      <c r="F122" s="126">
        <f>COUNTIF(사출계획!$E$62:$F$87,표4[[#This Row],[제품명]])</f>
        <v>0</v>
      </c>
      <c r="G122" s="126">
        <f>COUNTIF(사출계획!$E$88:$F$110,표4[[#This Row],[제품명]])</f>
        <v>2</v>
      </c>
      <c r="H122" s="34">
        <f>COUNTIF(사출계획!$G$62:$H$110,표4[[#This Row],[제품명]])</f>
        <v>1</v>
      </c>
      <c r="I122" s="122">
        <f>COUNTIF(사출계획!$G$62:$H$87,표4[[#This Row],[제품명]])</f>
        <v>0</v>
      </c>
      <c r="J122" s="122">
        <f>COUNTIF(사출계획!$G$88:$H$110,표4[[#This Row],[제품명]])</f>
        <v>1</v>
      </c>
      <c r="K122" s="34">
        <f>COUNTIF(사출계획!$I$62:$J$110,표4[[#This Row],[제품명]])</f>
        <v>0</v>
      </c>
      <c r="L122" s="126">
        <f>COUNTIF(사출계획!$I$62:$J$87,표4[[#This Row],[제품명]])</f>
        <v>0</v>
      </c>
      <c r="M122" s="126">
        <f>COUNTIF(사출계획!$I$88:$J$110,표4[[#This Row],[제품명]])</f>
        <v>0</v>
      </c>
      <c r="N122" s="34">
        <f>COUNTIF(사출계획!$K$62:$L$110,표4[[#This Row],[제품명]])</f>
        <v>0</v>
      </c>
      <c r="O122" s="126">
        <f>COUNTIF(사출계획!$K$62:$L$87,표4[[#This Row],[제품명]])</f>
        <v>0</v>
      </c>
      <c r="P122" s="126">
        <f>COUNTIF(사출계획!$K$88:$L$110,표4[[#This Row],[제품명]])</f>
        <v>0</v>
      </c>
      <c r="Q122" s="34">
        <f>COUNTIF(사출계획!$M$62:$N$110,표4[[#This Row],[제품명]])</f>
        <v>0</v>
      </c>
      <c r="R122" s="126">
        <f>COUNTIF(사출계획!$M$62:$N$87,표4[[#This Row],[제품명]])</f>
        <v>0</v>
      </c>
      <c r="S122" s="126">
        <f>COUNTIF(사출계획!$M$88:$N$110,표4[[#This Row],[제품명]])</f>
        <v>0</v>
      </c>
      <c r="T122" s="34">
        <f>COUNTIF(사출계획!$O$62:$P$110,표4[[#This Row],[제품명]])</f>
        <v>0</v>
      </c>
      <c r="U122" s="126">
        <f>COUNTIF(사출계획!$O$62:$P$87,표4[[#This Row],[제품명]])</f>
        <v>0</v>
      </c>
      <c r="V122" s="126">
        <f>COUNTIF(사출계획!$O$88:$P$110,표4[[#This Row],[제품명]])</f>
        <v>0</v>
      </c>
      <c r="W122" s="34">
        <f>COUNTIF(사출계획!$Q$62:$R$110,표4[[#This Row],[제품명]])</f>
        <v>0</v>
      </c>
      <c r="X122" s="126">
        <f>COUNTIF(사출계획!$Q$62:$R$87,표4[[#This Row],[제품명]])</f>
        <v>0</v>
      </c>
      <c r="Y122" s="126">
        <f>COUNTIF(사출계획!$Q$88:$R$110,표4[[#This Row],[제품명]])</f>
        <v>0</v>
      </c>
      <c r="Z122" s="34">
        <f>COUNTIF(사출계획!$S$62:$T$110,표4[[#This Row],[제품명]])</f>
        <v>0</v>
      </c>
      <c r="AA122" s="126"/>
      <c r="AB122" s="126"/>
      <c r="AC122" s="33" t="s">
        <v>1359</v>
      </c>
      <c r="AD122" s="54">
        <f>SUMIF(표4[잉크명],표5[[#This Row],[잉크]],표4[월])</f>
        <v>0</v>
      </c>
      <c r="AE122" s="126">
        <f>SUMIF(표4[잉크명],표5[[#This Row],[잉크]],표4[월-3층])</f>
        <v>0</v>
      </c>
      <c r="AF122" s="126">
        <f>SUMIF(표4[잉크명],표5[[#This Row],[잉크]],표4[월-1층])</f>
        <v>0</v>
      </c>
      <c r="AG122" s="54">
        <f>SUMIF(표4[잉크명],표5[[#This Row],[잉크]],표4[화])</f>
        <v>1</v>
      </c>
      <c r="AH122" s="126">
        <f>SUMIF(표4[잉크명],표5[[#This Row],[잉크]],표4[화-3층])</f>
        <v>0</v>
      </c>
      <c r="AI122" s="126">
        <f>SUMIF(표4[잉크명],표5[[#This Row],[잉크]],표4[화-1층])</f>
        <v>1</v>
      </c>
      <c r="AJ122" s="54">
        <f>SUMIF(표4[잉크명],표5[[#This Row],[잉크]],표4[수])</f>
        <v>0</v>
      </c>
      <c r="AK122" s="126">
        <f>SUMIF(표4[잉크명],표5[[#This Row],[잉크]],표4[수-3층])</f>
        <v>0</v>
      </c>
      <c r="AL122" s="126">
        <f>SUMIF(표4[잉크명],표5[[#This Row],[잉크]],표4[수-1층])</f>
        <v>0</v>
      </c>
      <c r="AM122" s="34">
        <f>SUMIF(표4[잉크명],표5[[#This Row],[잉크]],표4[목])</f>
        <v>0</v>
      </c>
      <c r="AN122" s="126">
        <f>SUMIF(표4[잉크명],표5[[#This Row],[잉크]],표4[목-3층])</f>
        <v>0</v>
      </c>
      <c r="AO122" s="126">
        <f>SUMIF(표4[잉크명],표5[[#This Row],[잉크]],표4[목-1층])</f>
        <v>0</v>
      </c>
      <c r="AP122" s="34">
        <f>SUMIF(표4[잉크명],표5[[#This Row],[잉크]],표4[금])</f>
        <v>0</v>
      </c>
      <c r="AQ122" s="126">
        <f>SUMIF(표4[잉크명],표5[[#This Row],[잉크]],표4[금-3층])</f>
        <v>0</v>
      </c>
      <c r="AR122" s="126">
        <f>SUMIF(표4[잉크명],표5[[#This Row],[잉크]],표4[금-1층])</f>
        <v>0</v>
      </c>
      <c r="AS122" s="34">
        <f>SUMIF(표4[잉크명],표5[[#This Row],[잉크]],표4[토])</f>
        <v>0</v>
      </c>
      <c r="AT122" s="126">
        <f>SUMIF(표4[잉크명],표5[[#This Row],[잉크]],표4[토-3층])</f>
        <v>0</v>
      </c>
      <c r="AU122" s="126">
        <f>SUMIF(표4[잉크명],표5[[#This Row],[잉크]],표4[토-1층])</f>
        <v>0</v>
      </c>
      <c r="AV122" s="34">
        <f>SUMIF(표4[잉크명],표5[[#This Row],[잉크]],표4[일])</f>
        <v>0</v>
      </c>
      <c r="AW122" s="126">
        <f>SUMIF(표4[잉크명],표5[[#This Row],[잉크]],표4[일-3층])</f>
        <v>0</v>
      </c>
      <c r="AX122" s="126">
        <f>SUMIF(표4[잉크명],표5[[#This Row],[잉크]],표4[일-1층])</f>
        <v>0</v>
      </c>
      <c r="AY122" s="34">
        <f>SUMIF(표4[잉크명],표5[[#This Row],[잉크]],표4[차주 월])</f>
        <v>0</v>
      </c>
      <c r="AZ122" s="34">
        <f>SUM(표5[[#This Row],[월]:[차주 월]])</f>
        <v>2</v>
      </c>
    </row>
    <row r="123" spans="2:52" x14ac:dyDescent="0.3">
      <c r="B123" s="56" t="s">
        <v>220</v>
      </c>
      <c r="C123" s="56"/>
      <c r="D123" s="56" t="s">
        <v>4500</v>
      </c>
      <c r="E123" s="34">
        <f>COUNTIF(사출계획!$E$62:$F$110,표4[[#This Row],[제품명]])</f>
        <v>2</v>
      </c>
      <c r="F123" s="126">
        <f>COUNTIF(사출계획!$E$62:$F$87,표4[[#This Row],[제품명]])</f>
        <v>0</v>
      </c>
      <c r="G123" s="126">
        <f>COUNTIF(사출계획!$E$88:$F$110,표4[[#This Row],[제품명]])</f>
        <v>2</v>
      </c>
      <c r="H123" s="34">
        <f>COUNTIF(사출계획!$G$62:$H$110,표4[[#This Row],[제품명]])</f>
        <v>1</v>
      </c>
      <c r="I123" s="122">
        <f>COUNTIF(사출계획!$G$62:$H$87,표4[[#This Row],[제품명]])</f>
        <v>0</v>
      </c>
      <c r="J123" s="122">
        <f>COUNTIF(사출계획!$G$88:$H$110,표4[[#This Row],[제품명]])</f>
        <v>1</v>
      </c>
      <c r="K123" s="34">
        <f>COUNTIF(사출계획!$I$62:$J$110,표4[[#This Row],[제품명]])</f>
        <v>0</v>
      </c>
      <c r="L123" s="126">
        <f>COUNTIF(사출계획!$I$62:$J$87,표4[[#This Row],[제품명]])</f>
        <v>0</v>
      </c>
      <c r="M123" s="126">
        <f>COUNTIF(사출계획!$I$88:$J$110,표4[[#This Row],[제품명]])</f>
        <v>0</v>
      </c>
      <c r="N123" s="34">
        <f>COUNTIF(사출계획!$K$62:$L$110,표4[[#This Row],[제품명]])</f>
        <v>0</v>
      </c>
      <c r="O123" s="126">
        <f>COUNTIF(사출계획!$K$62:$L$87,표4[[#This Row],[제품명]])</f>
        <v>0</v>
      </c>
      <c r="P123" s="126">
        <f>COUNTIF(사출계획!$K$88:$L$110,표4[[#This Row],[제품명]])</f>
        <v>0</v>
      </c>
      <c r="Q123" s="34">
        <f>COUNTIF(사출계획!$M$62:$N$110,표4[[#This Row],[제품명]])</f>
        <v>0</v>
      </c>
      <c r="R123" s="126">
        <f>COUNTIF(사출계획!$M$62:$N$87,표4[[#This Row],[제품명]])</f>
        <v>0</v>
      </c>
      <c r="S123" s="126">
        <f>COUNTIF(사출계획!$M$88:$N$110,표4[[#This Row],[제품명]])</f>
        <v>0</v>
      </c>
      <c r="T123" s="34">
        <f>COUNTIF(사출계획!$O$62:$P$110,표4[[#This Row],[제품명]])</f>
        <v>0</v>
      </c>
      <c r="U123" s="126">
        <f>COUNTIF(사출계획!$O$62:$P$87,표4[[#This Row],[제품명]])</f>
        <v>0</v>
      </c>
      <c r="V123" s="126">
        <f>COUNTIF(사출계획!$O$88:$P$110,표4[[#This Row],[제품명]])</f>
        <v>0</v>
      </c>
      <c r="W123" s="34">
        <f>COUNTIF(사출계획!$Q$62:$R$110,표4[[#This Row],[제품명]])</f>
        <v>0</v>
      </c>
      <c r="X123" s="126">
        <f>COUNTIF(사출계획!$Q$62:$R$87,표4[[#This Row],[제품명]])</f>
        <v>0</v>
      </c>
      <c r="Y123" s="126">
        <f>COUNTIF(사출계획!$Q$88:$R$110,표4[[#This Row],[제품명]])</f>
        <v>0</v>
      </c>
      <c r="Z123" s="34">
        <f>COUNTIF(사출계획!$S$62:$T$110,표4[[#This Row],[제품명]])</f>
        <v>0</v>
      </c>
      <c r="AA123" s="126"/>
      <c r="AB123" s="126"/>
      <c r="AC123" s="33" t="s">
        <v>340</v>
      </c>
      <c r="AD123" s="34">
        <f>SUMIF(표4[잉크명],표5[[#This Row],[잉크]],표4[월])</f>
        <v>0</v>
      </c>
      <c r="AE123" s="126">
        <f>SUMIF(표4[잉크명],표5[[#This Row],[잉크]],표4[월-3층])</f>
        <v>0</v>
      </c>
      <c r="AF123" s="126">
        <f>SUMIF(표4[잉크명],표5[[#This Row],[잉크]],표4[월-1층])</f>
        <v>0</v>
      </c>
      <c r="AG123" s="34">
        <f>SUMIF(표4[잉크명],표5[[#This Row],[잉크]],표4[화])</f>
        <v>0</v>
      </c>
      <c r="AH123" s="126">
        <f>SUMIF(표4[잉크명],표5[[#This Row],[잉크]],표4[화-3층])</f>
        <v>0</v>
      </c>
      <c r="AI123" s="126">
        <f>SUMIF(표4[잉크명],표5[[#This Row],[잉크]],표4[화-1층])</f>
        <v>0</v>
      </c>
      <c r="AJ123" s="34">
        <f>SUMIF(표4[잉크명],표5[[#This Row],[잉크]],표4[수])</f>
        <v>0</v>
      </c>
      <c r="AK123" s="126">
        <f>SUMIF(표4[잉크명],표5[[#This Row],[잉크]],표4[수-3층])</f>
        <v>0</v>
      </c>
      <c r="AL123" s="126">
        <f>SUMIF(표4[잉크명],표5[[#This Row],[잉크]],표4[수-1층])</f>
        <v>0</v>
      </c>
      <c r="AM123" s="34">
        <f>SUMIF(표4[잉크명],표5[[#This Row],[잉크]],표4[목])</f>
        <v>0</v>
      </c>
      <c r="AN123" s="126">
        <f>SUMIF(표4[잉크명],표5[[#This Row],[잉크]],표4[목-3층])</f>
        <v>0</v>
      </c>
      <c r="AO123" s="126">
        <f>SUMIF(표4[잉크명],표5[[#This Row],[잉크]],표4[목-1층])</f>
        <v>0</v>
      </c>
      <c r="AP123" s="34">
        <f>SUMIF(표4[잉크명],표5[[#This Row],[잉크]],표4[금])</f>
        <v>0</v>
      </c>
      <c r="AQ123" s="126">
        <f>SUMIF(표4[잉크명],표5[[#This Row],[잉크]],표4[금-3층])</f>
        <v>0</v>
      </c>
      <c r="AR123" s="126">
        <f>SUMIF(표4[잉크명],표5[[#This Row],[잉크]],표4[금-1층])</f>
        <v>0</v>
      </c>
      <c r="AS123" s="34">
        <f>SUMIF(표4[잉크명],표5[[#This Row],[잉크]],표4[토])</f>
        <v>0</v>
      </c>
      <c r="AT123" s="126">
        <f>SUMIF(표4[잉크명],표5[[#This Row],[잉크]],표4[토-3층])</f>
        <v>0</v>
      </c>
      <c r="AU123" s="126">
        <f>SUMIF(표4[잉크명],표5[[#This Row],[잉크]],표4[토-1층])</f>
        <v>0</v>
      </c>
      <c r="AV123" s="34">
        <f>SUMIF(표4[잉크명],표5[[#This Row],[잉크]],표4[일])</f>
        <v>0</v>
      </c>
      <c r="AW123" s="126">
        <f>SUMIF(표4[잉크명],표5[[#This Row],[잉크]],표4[일-3층])</f>
        <v>0</v>
      </c>
      <c r="AX123" s="126">
        <f>SUMIF(표4[잉크명],표5[[#This Row],[잉크]],표4[일-1층])</f>
        <v>0</v>
      </c>
      <c r="AY123" s="34">
        <f>SUMIF(표4[잉크명],표5[[#This Row],[잉크]],표4[차주 월])</f>
        <v>0</v>
      </c>
      <c r="AZ123" s="34">
        <f>SUM(표5[[#This Row],[월]:[차주 월]])</f>
        <v>0</v>
      </c>
    </row>
    <row r="124" spans="2:52" x14ac:dyDescent="0.3">
      <c r="B124" s="56" t="s">
        <v>258</v>
      </c>
      <c r="C124" s="56"/>
      <c r="D124" s="56" t="s">
        <v>299</v>
      </c>
      <c r="E124" s="34">
        <f>COUNTIF(사출계획!$E$62:$F$110,표4[[#This Row],[제품명]])</f>
        <v>0</v>
      </c>
      <c r="F124" s="126">
        <f>COUNTIF(사출계획!$E$62:$F$87,표4[[#This Row],[제품명]])</f>
        <v>0</v>
      </c>
      <c r="G124" s="126">
        <f>COUNTIF(사출계획!$E$88:$F$110,표4[[#This Row],[제품명]])</f>
        <v>0</v>
      </c>
      <c r="H124" s="34">
        <f>COUNTIF(사출계획!$G$62:$H$110,표4[[#This Row],[제품명]])</f>
        <v>0</v>
      </c>
      <c r="I124" s="122">
        <f>COUNTIF(사출계획!$G$62:$H$87,표4[[#This Row],[제품명]])</f>
        <v>0</v>
      </c>
      <c r="J124" s="122">
        <f>COUNTIF(사출계획!$G$88:$H$110,표4[[#This Row],[제품명]])</f>
        <v>0</v>
      </c>
      <c r="K124" s="34">
        <f>COUNTIF(사출계획!$I$62:$J$110,표4[[#This Row],[제품명]])</f>
        <v>0</v>
      </c>
      <c r="L124" s="126">
        <f>COUNTIF(사출계획!$I$62:$J$87,표4[[#This Row],[제품명]])</f>
        <v>0</v>
      </c>
      <c r="M124" s="126">
        <f>COUNTIF(사출계획!$I$88:$J$110,표4[[#This Row],[제품명]])</f>
        <v>0</v>
      </c>
      <c r="N124" s="34">
        <f>COUNTIF(사출계획!$K$62:$L$110,표4[[#This Row],[제품명]])</f>
        <v>0</v>
      </c>
      <c r="O124" s="126">
        <f>COUNTIF(사출계획!$K$62:$L$87,표4[[#This Row],[제품명]])</f>
        <v>0</v>
      </c>
      <c r="P124" s="126">
        <f>COUNTIF(사출계획!$K$88:$L$110,표4[[#This Row],[제품명]])</f>
        <v>0</v>
      </c>
      <c r="Q124" s="34">
        <f>COUNTIF(사출계획!$M$62:$N$110,표4[[#This Row],[제품명]])</f>
        <v>0</v>
      </c>
      <c r="R124" s="126">
        <f>COUNTIF(사출계획!$M$62:$N$87,표4[[#This Row],[제품명]])</f>
        <v>0</v>
      </c>
      <c r="S124" s="126">
        <f>COUNTIF(사출계획!$M$88:$N$110,표4[[#This Row],[제품명]])</f>
        <v>0</v>
      </c>
      <c r="T124" s="34">
        <f>COUNTIF(사출계획!$O$62:$P$110,표4[[#This Row],[제품명]])</f>
        <v>0</v>
      </c>
      <c r="U124" s="126">
        <f>COUNTIF(사출계획!$O$62:$P$87,표4[[#This Row],[제품명]])</f>
        <v>0</v>
      </c>
      <c r="V124" s="126">
        <f>COUNTIF(사출계획!$O$88:$P$110,표4[[#This Row],[제품명]])</f>
        <v>0</v>
      </c>
      <c r="W124" s="34">
        <f>COUNTIF(사출계획!$Q$62:$R$110,표4[[#This Row],[제품명]])</f>
        <v>0</v>
      </c>
      <c r="X124" s="126">
        <f>COUNTIF(사출계획!$Q$62:$R$87,표4[[#This Row],[제품명]])</f>
        <v>0</v>
      </c>
      <c r="Y124" s="126">
        <f>COUNTIF(사출계획!$Q$88:$R$110,표4[[#This Row],[제품명]])</f>
        <v>0</v>
      </c>
      <c r="Z124" s="34">
        <f>COUNTIF(사출계획!$S$62:$T$110,표4[[#This Row],[제품명]])</f>
        <v>0</v>
      </c>
      <c r="AA124" s="126"/>
      <c r="AB124" s="126"/>
      <c r="AC124" s="217" t="s">
        <v>403</v>
      </c>
      <c r="AD124" s="54">
        <f>SUMIF(표4[잉크명],표5[[#This Row],[잉크]],표4[월])</f>
        <v>0</v>
      </c>
      <c r="AE124" s="126">
        <f>SUMIF(표4[잉크명],표5[[#This Row],[잉크]],표4[월-3층])</f>
        <v>0</v>
      </c>
      <c r="AF124" s="126">
        <f>SUMIF(표4[잉크명],표5[[#This Row],[잉크]],표4[월-1층])</f>
        <v>0</v>
      </c>
      <c r="AG124" s="54">
        <f>SUMIF(표4[잉크명],표5[[#This Row],[잉크]],표4[화])</f>
        <v>0</v>
      </c>
      <c r="AH124" s="126">
        <f>SUMIF(표4[잉크명],표5[[#This Row],[잉크]],표4[화-3층])</f>
        <v>0</v>
      </c>
      <c r="AI124" s="126">
        <f>SUMIF(표4[잉크명],표5[[#This Row],[잉크]],표4[화-1층])</f>
        <v>0</v>
      </c>
      <c r="AJ124" s="54">
        <f>SUMIF(표4[잉크명],표5[[#This Row],[잉크]],표4[수])</f>
        <v>0</v>
      </c>
      <c r="AK124" s="126">
        <f>SUMIF(표4[잉크명],표5[[#This Row],[잉크]],표4[수-3층])</f>
        <v>0</v>
      </c>
      <c r="AL124" s="126">
        <f>SUMIF(표4[잉크명],표5[[#This Row],[잉크]],표4[수-1층])</f>
        <v>0</v>
      </c>
      <c r="AM124" s="54">
        <f>SUMIF(표4[잉크명],표5[[#This Row],[잉크]],표4[목])</f>
        <v>0</v>
      </c>
      <c r="AN124" s="126">
        <f>SUMIF(표4[잉크명],표5[[#This Row],[잉크]],표4[목-3층])</f>
        <v>0</v>
      </c>
      <c r="AO124" s="126">
        <f>SUMIF(표4[잉크명],표5[[#This Row],[잉크]],표4[목-1층])</f>
        <v>0</v>
      </c>
      <c r="AP124" s="54">
        <f>SUMIF(표4[잉크명],표5[[#This Row],[잉크]],표4[금])</f>
        <v>0</v>
      </c>
      <c r="AQ124" s="126">
        <f>SUMIF(표4[잉크명],표5[[#This Row],[잉크]],표4[금-3층])</f>
        <v>0</v>
      </c>
      <c r="AR124" s="126">
        <f>SUMIF(표4[잉크명],표5[[#This Row],[잉크]],표4[금-1층])</f>
        <v>0</v>
      </c>
      <c r="AS124" s="54">
        <f>SUMIF(표4[잉크명],표5[[#This Row],[잉크]],표4[토])</f>
        <v>0</v>
      </c>
      <c r="AT124" s="126">
        <f>SUMIF(표4[잉크명],표5[[#This Row],[잉크]],표4[토-3층])</f>
        <v>0</v>
      </c>
      <c r="AU124" s="126">
        <f>SUMIF(표4[잉크명],표5[[#This Row],[잉크]],표4[토-1층])</f>
        <v>0</v>
      </c>
      <c r="AV124" s="54">
        <f>SUMIF(표4[잉크명],표5[[#This Row],[잉크]],표4[일])</f>
        <v>0</v>
      </c>
      <c r="AW124" s="126">
        <f>SUMIF(표4[잉크명],표5[[#This Row],[잉크]],표4[일-3층])</f>
        <v>0</v>
      </c>
      <c r="AX124" s="126">
        <f>SUMIF(표4[잉크명],표5[[#This Row],[잉크]],표4[일-1층])</f>
        <v>0</v>
      </c>
      <c r="AY124" s="54">
        <f>SUMIF(표4[잉크명],표5[[#This Row],[잉크]],표4[차주 월])</f>
        <v>0</v>
      </c>
      <c r="AZ124" s="54">
        <f>SUM(표5[[#This Row],[월]:[차주 월]])</f>
        <v>0</v>
      </c>
    </row>
    <row r="125" spans="2:52" x14ac:dyDescent="0.3">
      <c r="B125" s="56" t="s">
        <v>258</v>
      </c>
      <c r="C125" s="56"/>
      <c r="D125" s="56" t="s">
        <v>65</v>
      </c>
      <c r="E125" s="34">
        <f>COUNTIF(사출계획!$E$62:$F$110,표4[[#This Row],[제품명]])</f>
        <v>0</v>
      </c>
      <c r="F125" s="126">
        <f>COUNTIF(사출계획!$E$62:$F$87,표4[[#This Row],[제품명]])</f>
        <v>0</v>
      </c>
      <c r="G125" s="126">
        <f>COUNTIF(사출계획!$E$88:$F$110,표4[[#This Row],[제품명]])</f>
        <v>0</v>
      </c>
      <c r="H125" s="34">
        <f>COUNTIF(사출계획!$G$62:$H$110,표4[[#This Row],[제품명]])</f>
        <v>0</v>
      </c>
      <c r="I125" s="122">
        <f>COUNTIF(사출계획!$G$62:$H$87,표4[[#This Row],[제품명]])</f>
        <v>0</v>
      </c>
      <c r="J125" s="122">
        <f>COUNTIF(사출계획!$G$88:$H$110,표4[[#This Row],[제품명]])</f>
        <v>0</v>
      </c>
      <c r="K125" s="34">
        <f>COUNTIF(사출계획!$I$62:$J$110,표4[[#This Row],[제품명]])</f>
        <v>0</v>
      </c>
      <c r="L125" s="126">
        <f>COUNTIF(사출계획!$I$62:$J$87,표4[[#This Row],[제품명]])</f>
        <v>0</v>
      </c>
      <c r="M125" s="126">
        <f>COUNTIF(사출계획!$I$88:$J$110,표4[[#This Row],[제품명]])</f>
        <v>0</v>
      </c>
      <c r="N125" s="34">
        <f>COUNTIF(사출계획!$K$62:$L$110,표4[[#This Row],[제품명]])</f>
        <v>0</v>
      </c>
      <c r="O125" s="126">
        <f>COUNTIF(사출계획!$K$62:$L$87,표4[[#This Row],[제품명]])</f>
        <v>0</v>
      </c>
      <c r="P125" s="126">
        <f>COUNTIF(사출계획!$K$88:$L$110,표4[[#This Row],[제품명]])</f>
        <v>0</v>
      </c>
      <c r="Q125" s="34">
        <f>COUNTIF(사출계획!$M$62:$N$110,표4[[#This Row],[제품명]])</f>
        <v>0</v>
      </c>
      <c r="R125" s="126">
        <f>COUNTIF(사출계획!$M$62:$N$87,표4[[#This Row],[제품명]])</f>
        <v>0</v>
      </c>
      <c r="S125" s="126">
        <f>COUNTIF(사출계획!$M$88:$N$110,표4[[#This Row],[제품명]])</f>
        <v>0</v>
      </c>
      <c r="T125" s="34">
        <f>COUNTIF(사출계획!$O$62:$P$110,표4[[#This Row],[제품명]])</f>
        <v>0</v>
      </c>
      <c r="U125" s="126">
        <f>COUNTIF(사출계획!$O$62:$P$87,표4[[#This Row],[제품명]])</f>
        <v>0</v>
      </c>
      <c r="V125" s="126">
        <f>COUNTIF(사출계획!$O$88:$P$110,표4[[#This Row],[제품명]])</f>
        <v>0</v>
      </c>
      <c r="W125" s="34">
        <f>COUNTIF(사출계획!$Q$62:$R$110,표4[[#This Row],[제품명]])</f>
        <v>0</v>
      </c>
      <c r="X125" s="126">
        <f>COUNTIF(사출계획!$Q$62:$R$87,표4[[#This Row],[제품명]])</f>
        <v>0</v>
      </c>
      <c r="Y125" s="126">
        <f>COUNTIF(사출계획!$Q$88:$R$110,표4[[#This Row],[제품명]])</f>
        <v>0</v>
      </c>
      <c r="Z125" s="34">
        <f>COUNTIF(사출계획!$S$62:$T$110,표4[[#This Row],[제품명]])</f>
        <v>0</v>
      </c>
      <c r="AA125" s="126"/>
      <c r="AB125" s="126"/>
      <c r="AC125" s="33" t="s">
        <v>1744</v>
      </c>
      <c r="AD125" s="54">
        <f>SUMIF(표4[잉크명],표5[[#This Row],[잉크]],표4[월])</f>
        <v>0</v>
      </c>
      <c r="AE125" s="126">
        <f>SUMIF(표4[잉크명],표5[[#This Row],[잉크]],표4[월-3층])</f>
        <v>0</v>
      </c>
      <c r="AF125" s="126">
        <f>SUMIF(표4[잉크명],표5[[#This Row],[잉크]],표4[월-1층])</f>
        <v>0</v>
      </c>
      <c r="AG125" s="54">
        <f>SUMIF(표4[잉크명],표5[[#This Row],[잉크]],표4[화])</f>
        <v>0</v>
      </c>
      <c r="AH125" s="126">
        <f>SUMIF(표4[잉크명],표5[[#This Row],[잉크]],표4[화-3층])</f>
        <v>0</v>
      </c>
      <c r="AI125" s="126">
        <f>SUMIF(표4[잉크명],표5[[#This Row],[잉크]],표4[화-1층])</f>
        <v>0</v>
      </c>
      <c r="AJ125" s="54">
        <f>SUMIF(표4[잉크명],표5[[#This Row],[잉크]],표4[수])</f>
        <v>0</v>
      </c>
      <c r="AK125" s="126">
        <f>SUMIF(표4[잉크명],표5[[#This Row],[잉크]],표4[수-3층])</f>
        <v>0</v>
      </c>
      <c r="AL125" s="126">
        <f>SUMIF(표4[잉크명],표5[[#This Row],[잉크]],표4[수-1층])</f>
        <v>0</v>
      </c>
      <c r="AM125" s="34">
        <f>SUMIF(표4[잉크명],표5[[#This Row],[잉크]],표4[목])</f>
        <v>0</v>
      </c>
      <c r="AN125" s="126">
        <f>SUMIF(표4[잉크명],표5[[#This Row],[잉크]],표4[목-3층])</f>
        <v>0</v>
      </c>
      <c r="AO125" s="126">
        <f>SUMIF(표4[잉크명],표5[[#This Row],[잉크]],표4[목-1층])</f>
        <v>0</v>
      </c>
      <c r="AP125" s="34">
        <f>SUMIF(표4[잉크명],표5[[#This Row],[잉크]],표4[금])</f>
        <v>0</v>
      </c>
      <c r="AQ125" s="126">
        <f>SUMIF(표4[잉크명],표5[[#This Row],[잉크]],표4[금-3층])</f>
        <v>0</v>
      </c>
      <c r="AR125" s="126">
        <f>SUMIF(표4[잉크명],표5[[#This Row],[잉크]],표4[금-1층])</f>
        <v>0</v>
      </c>
      <c r="AS125" s="34">
        <f>SUMIF(표4[잉크명],표5[[#This Row],[잉크]],표4[토])</f>
        <v>0</v>
      </c>
      <c r="AT125" s="126">
        <f>SUMIF(표4[잉크명],표5[[#This Row],[잉크]],표4[토-3층])</f>
        <v>0</v>
      </c>
      <c r="AU125" s="126">
        <f>SUMIF(표4[잉크명],표5[[#This Row],[잉크]],표4[토-1층])</f>
        <v>0</v>
      </c>
      <c r="AV125" s="34">
        <f>SUMIF(표4[잉크명],표5[[#This Row],[잉크]],표4[일])</f>
        <v>0</v>
      </c>
      <c r="AW125" s="126">
        <f>SUMIF(표4[잉크명],표5[[#This Row],[잉크]],표4[일-3층])</f>
        <v>0</v>
      </c>
      <c r="AX125" s="126">
        <f>SUMIF(표4[잉크명],표5[[#This Row],[잉크]],표4[일-1층])</f>
        <v>0</v>
      </c>
      <c r="AY125" s="34">
        <f>SUMIF(표4[잉크명],표5[[#This Row],[잉크]],표4[차주 월])</f>
        <v>0</v>
      </c>
      <c r="AZ125" s="34">
        <f>SUM(표5[[#This Row],[월]:[차주 월]])</f>
        <v>0</v>
      </c>
    </row>
    <row r="126" spans="2:52" x14ac:dyDescent="0.3">
      <c r="B126" s="56" t="s">
        <v>258</v>
      </c>
      <c r="C126" s="56"/>
      <c r="D126" s="56" t="s">
        <v>335</v>
      </c>
      <c r="E126" s="34">
        <f>COUNTIF(사출계획!$E$62:$F$110,표4[[#This Row],[제품명]])</f>
        <v>0</v>
      </c>
      <c r="F126" s="126">
        <f>COUNTIF(사출계획!$E$62:$F$87,표4[[#This Row],[제품명]])</f>
        <v>0</v>
      </c>
      <c r="G126" s="126">
        <f>COUNTIF(사출계획!$E$88:$F$110,표4[[#This Row],[제품명]])</f>
        <v>0</v>
      </c>
      <c r="H126" s="34">
        <f>COUNTIF(사출계획!$G$62:$H$110,표4[[#This Row],[제품명]])</f>
        <v>0</v>
      </c>
      <c r="I126" s="122">
        <f>COUNTIF(사출계획!$G$62:$H$87,표4[[#This Row],[제품명]])</f>
        <v>0</v>
      </c>
      <c r="J126" s="122">
        <f>COUNTIF(사출계획!$G$88:$H$110,표4[[#This Row],[제품명]])</f>
        <v>0</v>
      </c>
      <c r="K126" s="34">
        <f>COUNTIF(사출계획!$I$62:$J$110,표4[[#This Row],[제품명]])</f>
        <v>0</v>
      </c>
      <c r="L126" s="126">
        <f>COUNTIF(사출계획!$I$62:$J$87,표4[[#This Row],[제품명]])</f>
        <v>0</v>
      </c>
      <c r="M126" s="126">
        <f>COUNTIF(사출계획!$I$88:$J$110,표4[[#This Row],[제품명]])</f>
        <v>0</v>
      </c>
      <c r="N126" s="34">
        <f>COUNTIF(사출계획!$K$62:$L$110,표4[[#This Row],[제품명]])</f>
        <v>0</v>
      </c>
      <c r="O126" s="126">
        <f>COUNTIF(사출계획!$K$62:$L$87,표4[[#This Row],[제품명]])</f>
        <v>0</v>
      </c>
      <c r="P126" s="126">
        <f>COUNTIF(사출계획!$K$88:$L$110,표4[[#This Row],[제품명]])</f>
        <v>0</v>
      </c>
      <c r="Q126" s="34">
        <f>COUNTIF(사출계획!$M$62:$N$110,표4[[#This Row],[제품명]])</f>
        <v>0</v>
      </c>
      <c r="R126" s="126">
        <f>COUNTIF(사출계획!$M$62:$N$87,표4[[#This Row],[제품명]])</f>
        <v>0</v>
      </c>
      <c r="S126" s="126">
        <f>COUNTIF(사출계획!$M$88:$N$110,표4[[#This Row],[제품명]])</f>
        <v>0</v>
      </c>
      <c r="T126" s="34">
        <f>COUNTIF(사출계획!$O$62:$P$110,표4[[#This Row],[제품명]])</f>
        <v>0</v>
      </c>
      <c r="U126" s="126">
        <f>COUNTIF(사출계획!$O$62:$P$87,표4[[#This Row],[제품명]])</f>
        <v>0</v>
      </c>
      <c r="V126" s="126">
        <f>COUNTIF(사출계획!$O$88:$P$110,표4[[#This Row],[제품명]])</f>
        <v>0</v>
      </c>
      <c r="W126" s="34">
        <f>COUNTIF(사출계획!$Q$62:$R$110,표4[[#This Row],[제품명]])</f>
        <v>0</v>
      </c>
      <c r="X126" s="126">
        <f>COUNTIF(사출계획!$Q$62:$R$87,표4[[#This Row],[제품명]])</f>
        <v>0</v>
      </c>
      <c r="Y126" s="126">
        <f>COUNTIF(사출계획!$Q$88:$R$110,표4[[#This Row],[제품명]])</f>
        <v>0</v>
      </c>
      <c r="Z126" s="34">
        <f>COUNTIF(사출계획!$S$62:$T$110,표4[[#This Row],[제품명]])</f>
        <v>0</v>
      </c>
      <c r="AA126" s="126"/>
      <c r="AB126" s="126"/>
      <c r="AC126" s="33" t="s">
        <v>1309</v>
      </c>
      <c r="AD126" s="54">
        <f>SUMIF(표4[잉크명],표5[[#This Row],[잉크]],표4[월])</f>
        <v>0</v>
      </c>
      <c r="AE126" s="126">
        <f>SUMIF(표4[잉크명],표5[[#This Row],[잉크]],표4[월-3층])</f>
        <v>0</v>
      </c>
      <c r="AF126" s="126">
        <f>SUMIF(표4[잉크명],표5[[#This Row],[잉크]],표4[월-1층])</f>
        <v>0</v>
      </c>
      <c r="AG126" s="54">
        <f>SUMIF(표4[잉크명],표5[[#This Row],[잉크]],표4[화])</f>
        <v>0</v>
      </c>
      <c r="AH126" s="126">
        <f>SUMIF(표4[잉크명],표5[[#This Row],[잉크]],표4[화-3층])</f>
        <v>0</v>
      </c>
      <c r="AI126" s="126">
        <f>SUMIF(표4[잉크명],표5[[#This Row],[잉크]],표4[화-1층])</f>
        <v>0</v>
      </c>
      <c r="AJ126" s="54">
        <f>SUMIF(표4[잉크명],표5[[#This Row],[잉크]],표4[수])</f>
        <v>0</v>
      </c>
      <c r="AK126" s="126">
        <f>SUMIF(표4[잉크명],표5[[#This Row],[잉크]],표4[수-3층])</f>
        <v>0</v>
      </c>
      <c r="AL126" s="126">
        <f>SUMIF(표4[잉크명],표5[[#This Row],[잉크]],표4[수-1층])</f>
        <v>0</v>
      </c>
      <c r="AM126" s="34">
        <f>SUMIF(표4[잉크명],표5[[#This Row],[잉크]],표4[목])</f>
        <v>0</v>
      </c>
      <c r="AN126" s="126">
        <f>SUMIF(표4[잉크명],표5[[#This Row],[잉크]],표4[목-3층])</f>
        <v>0</v>
      </c>
      <c r="AO126" s="126">
        <f>SUMIF(표4[잉크명],표5[[#This Row],[잉크]],표4[목-1층])</f>
        <v>0</v>
      </c>
      <c r="AP126" s="34">
        <f>SUMIF(표4[잉크명],표5[[#This Row],[잉크]],표4[금])</f>
        <v>0</v>
      </c>
      <c r="AQ126" s="126">
        <f>SUMIF(표4[잉크명],표5[[#This Row],[잉크]],표4[금-3층])</f>
        <v>0</v>
      </c>
      <c r="AR126" s="126">
        <f>SUMIF(표4[잉크명],표5[[#This Row],[잉크]],표4[금-1층])</f>
        <v>0</v>
      </c>
      <c r="AS126" s="34">
        <f>SUMIF(표4[잉크명],표5[[#This Row],[잉크]],표4[토])</f>
        <v>0</v>
      </c>
      <c r="AT126" s="126">
        <f>SUMIF(표4[잉크명],표5[[#This Row],[잉크]],표4[토-3층])</f>
        <v>0</v>
      </c>
      <c r="AU126" s="126">
        <f>SUMIF(표4[잉크명],표5[[#This Row],[잉크]],표4[토-1층])</f>
        <v>0</v>
      </c>
      <c r="AV126" s="34">
        <f>SUMIF(표4[잉크명],표5[[#This Row],[잉크]],표4[일])</f>
        <v>0</v>
      </c>
      <c r="AW126" s="126">
        <f>SUMIF(표4[잉크명],표5[[#This Row],[잉크]],표4[일-3층])</f>
        <v>0</v>
      </c>
      <c r="AX126" s="126">
        <f>SUMIF(표4[잉크명],표5[[#This Row],[잉크]],표4[일-1층])</f>
        <v>0</v>
      </c>
      <c r="AY126" s="34">
        <f>SUMIF(표4[잉크명],표5[[#This Row],[잉크]],표4[차주 월])</f>
        <v>0</v>
      </c>
      <c r="AZ126" s="34">
        <f>SUM(표5[[#This Row],[월]:[차주 월]])</f>
        <v>0</v>
      </c>
    </row>
    <row r="127" spans="2:52" x14ac:dyDescent="0.3">
      <c r="B127" s="56" t="s">
        <v>259</v>
      </c>
      <c r="C127" s="56"/>
      <c r="D127" s="56" t="s">
        <v>299</v>
      </c>
      <c r="E127" s="34">
        <f>COUNTIF(사출계획!$E$62:$F$110,표4[[#This Row],[제품명]])</f>
        <v>0</v>
      </c>
      <c r="F127" s="126">
        <f>COUNTIF(사출계획!$E$62:$F$87,표4[[#This Row],[제품명]])</f>
        <v>0</v>
      </c>
      <c r="G127" s="126">
        <f>COUNTIF(사출계획!$E$88:$F$110,표4[[#This Row],[제품명]])</f>
        <v>0</v>
      </c>
      <c r="H127" s="34">
        <f>COUNTIF(사출계획!$G$62:$H$110,표4[[#This Row],[제품명]])</f>
        <v>0</v>
      </c>
      <c r="I127" s="122">
        <f>COUNTIF(사출계획!$G$62:$H$87,표4[[#This Row],[제품명]])</f>
        <v>0</v>
      </c>
      <c r="J127" s="122">
        <f>COUNTIF(사출계획!$G$88:$H$110,표4[[#This Row],[제품명]])</f>
        <v>0</v>
      </c>
      <c r="K127" s="34">
        <f>COUNTIF(사출계획!$I$62:$J$110,표4[[#This Row],[제품명]])</f>
        <v>0</v>
      </c>
      <c r="L127" s="126">
        <f>COUNTIF(사출계획!$I$62:$J$87,표4[[#This Row],[제품명]])</f>
        <v>0</v>
      </c>
      <c r="M127" s="126">
        <f>COUNTIF(사출계획!$I$88:$J$110,표4[[#This Row],[제품명]])</f>
        <v>0</v>
      </c>
      <c r="N127" s="34">
        <f>COUNTIF(사출계획!$K$62:$L$110,표4[[#This Row],[제품명]])</f>
        <v>0</v>
      </c>
      <c r="O127" s="126">
        <f>COUNTIF(사출계획!$K$62:$L$87,표4[[#This Row],[제품명]])</f>
        <v>0</v>
      </c>
      <c r="P127" s="126">
        <f>COUNTIF(사출계획!$K$88:$L$110,표4[[#This Row],[제품명]])</f>
        <v>0</v>
      </c>
      <c r="Q127" s="34">
        <f>COUNTIF(사출계획!$M$62:$N$110,표4[[#This Row],[제품명]])</f>
        <v>0</v>
      </c>
      <c r="R127" s="126">
        <f>COUNTIF(사출계획!$M$62:$N$87,표4[[#This Row],[제품명]])</f>
        <v>0</v>
      </c>
      <c r="S127" s="126">
        <f>COUNTIF(사출계획!$M$88:$N$110,표4[[#This Row],[제품명]])</f>
        <v>0</v>
      </c>
      <c r="T127" s="34">
        <f>COUNTIF(사출계획!$O$62:$P$110,표4[[#This Row],[제품명]])</f>
        <v>0</v>
      </c>
      <c r="U127" s="126">
        <f>COUNTIF(사출계획!$O$62:$P$87,표4[[#This Row],[제품명]])</f>
        <v>0</v>
      </c>
      <c r="V127" s="126">
        <f>COUNTIF(사출계획!$O$88:$P$110,표4[[#This Row],[제품명]])</f>
        <v>0</v>
      </c>
      <c r="W127" s="34">
        <f>COUNTIF(사출계획!$Q$62:$R$110,표4[[#This Row],[제품명]])</f>
        <v>0</v>
      </c>
      <c r="X127" s="126">
        <f>COUNTIF(사출계획!$Q$62:$R$87,표4[[#This Row],[제품명]])</f>
        <v>0</v>
      </c>
      <c r="Y127" s="126">
        <f>COUNTIF(사출계획!$Q$88:$R$110,표4[[#This Row],[제품명]])</f>
        <v>0</v>
      </c>
      <c r="Z127" s="34">
        <f>COUNTIF(사출계획!$S$62:$T$110,표4[[#This Row],[제품명]])</f>
        <v>0</v>
      </c>
      <c r="AA127" s="126"/>
      <c r="AB127" s="126"/>
      <c r="AC127" s="217" t="s">
        <v>1456</v>
      </c>
      <c r="AD127" s="54">
        <f>SUMIF(표4[잉크명],표5[[#This Row],[잉크]],표4[월])</f>
        <v>0</v>
      </c>
      <c r="AE127" s="126">
        <f>SUMIF(표4[잉크명],표5[[#This Row],[잉크]],표4[월-3층])</f>
        <v>0</v>
      </c>
      <c r="AF127" s="126">
        <f>SUMIF(표4[잉크명],표5[[#This Row],[잉크]],표4[월-1층])</f>
        <v>0</v>
      </c>
      <c r="AG127" s="54">
        <f>SUMIF(표4[잉크명],표5[[#This Row],[잉크]],표4[화])</f>
        <v>0</v>
      </c>
      <c r="AH127" s="126">
        <f>SUMIF(표4[잉크명],표5[[#This Row],[잉크]],표4[화-3층])</f>
        <v>0</v>
      </c>
      <c r="AI127" s="126">
        <f>SUMIF(표4[잉크명],표5[[#This Row],[잉크]],표4[화-1층])</f>
        <v>0</v>
      </c>
      <c r="AJ127" s="54">
        <f>SUMIF(표4[잉크명],표5[[#This Row],[잉크]],표4[수])</f>
        <v>0</v>
      </c>
      <c r="AK127" s="126">
        <f>SUMIF(표4[잉크명],표5[[#This Row],[잉크]],표4[수-3층])</f>
        <v>0</v>
      </c>
      <c r="AL127" s="126">
        <f>SUMIF(표4[잉크명],표5[[#This Row],[잉크]],표4[수-1층])</f>
        <v>0</v>
      </c>
      <c r="AM127" s="54">
        <f>SUMIF(표4[잉크명],표5[[#This Row],[잉크]],표4[목])</f>
        <v>0</v>
      </c>
      <c r="AN127" s="126">
        <f>SUMIF(표4[잉크명],표5[[#This Row],[잉크]],표4[목-3층])</f>
        <v>0</v>
      </c>
      <c r="AO127" s="126">
        <f>SUMIF(표4[잉크명],표5[[#This Row],[잉크]],표4[목-1층])</f>
        <v>0</v>
      </c>
      <c r="AP127" s="54">
        <f>SUMIF(표4[잉크명],표5[[#This Row],[잉크]],표4[금])</f>
        <v>0</v>
      </c>
      <c r="AQ127" s="126">
        <f>SUMIF(표4[잉크명],표5[[#This Row],[잉크]],표4[금-3층])</f>
        <v>0</v>
      </c>
      <c r="AR127" s="126">
        <f>SUMIF(표4[잉크명],표5[[#This Row],[잉크]],표4[금-1층])</f>
        <v>0</v>
      </c>
      <c r="AS127" s="54">
        <f>SUMIF(표4[잉크명],표5[[#This Row],[잉크]],표4[토])</f>
        <v>0</v>
      </c>
      <c r="AT127" s="126">
        <f>SUMIF(표4[잉크명],표5[[#This Row],[잉크]],표4[토-3층])</f>
        <v>0</v>
      </c>
      <c r="AU127" s="126">
        <f>SUMIF(표4[잉크명],표5[[#This Row],[잉크]],표4[토-1층])</f>
        <v>0</v>
      </c>
      <c r="AV127" s="54">
        <f>SUMIF(표4[잉크명],표5[[#This Row],[잉크]],표4[일])</f>
        <v>0</v>
      </c>
      <c r="AW127" s="126">
        <f>SUMIF(표4[잉크명],표5[[#This Row],[잉크]],표4[일-3층])</f>
        <v>0</v>
      </c>
      <c r="AX127" s="126">
        <f>SUMIF(표4[잉크명],표5[[#This Row],[잉크]],표4[일-1층])</f>
        <v>0</v>
      </c>
      <c r="AY127" s="54">
        <f>SUMIF(표4[잉크명],표5[[#This Row],[잉크]],표4[차주 월])</f>
        <v>0</v>
      </c>
      <c r="AZ127" s="54">
        <f>SUM(표5[[#This Row],[월]:[차주 월]])</f>
        <v>0</v>
      </c>
    </row>
    <row r="128" spans="2:52" x14ac:dyDescent="0.3">
      <c r="B128" s="56" t="s">
        <v>259</v>
      </c>
      <c r="C128" s="56"/>
      <c r="D128" s="56" t="s">
        <v>66</v>
      </c>
      <c r="E128" s="34">
        <f>COUNTIF(사출계획!$E$62:$F$110,표4[[#This Row],[제품명]])</f>
        <v>0</v>
      </c>
      <c r="F128" s="126">
        <f>COUNTIF(사출계획!$E$62:$F$87,표4[[#This Row],[제품명]])</f>
        <v>0</v>
      </c>
      <c r="G128" s="126">
        <f>COUNTIF(사출계획!$E$88:$F$110,표4[[#This Row],[제품명]])</f>
        <v>0</v>
      </c>
      <c r="H128" s="34">
        <f>COUNTIF(사출계획!$G$62:$H$110,표4[[#This Row],[제품명]])</f>
        <v>0</v>
      </c>
      <c r="I128" s="122">
        <f>COUNTIF(사출계획!$G$62:$H$87,표4[[#This Row],[제품명]])</f>
        <v>0</v>
      </c>
      <c r="J128" s="122">
        <f>COUNTIF(사출계획!$G$88:$H$110,표4[[#This Row],[제품명]])</f>
        <v>0</v>
      </c>
      <c r="K128" s="34">
        <f>COUNTIF(사출계획!$I$62:$J$110,표4[[#This Row],[제품명]])</f>
        <v>0</v>
      </c>
      <c r="L128" s="126">
        <f>COUNTIF(사출계획!$I$62:$J$87,표4[[#This Row],[제품명]])</f>
        <v>0</v>
      </c>
      <c r="M128" s="126">
        <f>COUNTIF(사출계획!$I$88:$J$110,표4[[#This Row],[제품명]])</f>
        <v>0</v>
      </c>
      <c r="N128" s="34">
        <f>COUNTIF(사출계획!$K$62:$L$110,표4[[#This Row],[제품명]])</f>
        <v>0</v>
      </c>
      <c r="O128" s="126">
        <f>COUNTIF(사출계획!$K$62:$L$87,표4[[#This Row],[제품명]])</f>
        <v>0</v>
      </c>
      <c r="P128" s="126">
        <f>COUNTIF(사출계획!$K$88:$L$110,표4[[#This Row],[제품명]])</f>
        <v>0</v>
      </c>
      <c r="Q128" s="34">
        <f>COUNTIF(사출계획!$M$62:$N$110,표4[[#This Row],[제품명]])</f>
        <v>0</v>
      </c>
      <c r="R128" s="126">
        <f>COUNTIF(사출계획!$M$62:$N$87,표4[[#This Row],[제품명]])</f>
        <v>0</v>
      </c>
      <c r="S128" s="126">
        <f>COUNTIF(사출계획!$M$88:$N$110,표4[[#This Row],[제품명]])</f>
        <v>0</v>
      </c>
      <c r="T128" s="34">
        <f>COUNTIF(사출계획!$O$62:$P$110,표4[[#This Row],[제품명]])</f>
        <v>0</v>
      </c>
      <c r="U128" s="126">
        <f>COUNTIF(사출계획!$O$62:$P$87,표4[[#This Row],[제품명]])</f>
        <v>0</v>
      </c>
      <c r="V128" s="126">
        <f>COUNTIF(사출계획!$O$88:$P$110,표4[[#This Row],[제품명]])</f>
        <v>0</v>
      </c>
      <c r="W128" s="34">
        <f>COUNTIF(사출계획!$Q$62:$R$110,표4[[#This Row],[제품명]])</f>
        <v>0</v>
      </c>
      <c r="X128" s="126">
        <f>COUNTIF(사출계획!$Q$62:$R$87,표4[[#This Row],[제품명]])</f>
        <v>0</v>
      </c>
      <c r="Y128" s="126">
        <f>COUNTIF(사출계획!$Q$88:$R$110,표4[[#This Row],[제품명]])</f>
        <v>0</v>
      </c>
      <c r="Z128" s="34">
        <f>COUNTIF(사출계획!$S$62:$T$110,표4[[#This Row],[제품명]])</f>
        <v>0</v>
      </c>
      <c r="AA128" s="126"/>
      <c r="AB128" s="126"/>
      <c r="AC128" s="33" t="s">
        <v>872</v>
      </c>
      <c r="AD128" s="34">
        <f>SUMIF(표4[잉크명],표5[[#This Row],[잉크]],표4[월])</f>
        <v>0</v>
      </c>
      <c r="AE128" s="126">
        <f>SUMIF(표4[잉크명],표5[[#This Row],[잉크]],표4[월-3층])</f>
        <v>0</v>
      </c>
      <c r="AF128" s="126">
        <f>SUMIF(표4[잉크명],표5[[#This Row],[잉크]],표4[월-1층])</f>
        <v>0</v>
      </c>
      <c r="AG128" s="34">
        <f>SUMIF(표4[잉크명],표5[[#This Row],[잉크]],표4[화])</f>
        <v>0</v>
      </c>
      <c r="AH128" s="126">
        <f>SUMIF(표4[잉크명],표5[[#This Row],[잉크]],표4[화-3층])</f>
        <v>0</v>
      </c>
      <c r="AI128" s="126">
        <f>SUMIF(표4[잉크명],표5[[#This Row],[잉크]],표4[화-1층])</f>
        <v>0</v>
      </c>
      <c r="AJ128" s="34">
        <f>SUMIF(표4[잉크명],표5[[#This Row],[잉크]],표4[수])</f>
        <v>0</v>
      </c>
      <c r="AK128" s="126">
        <f>SUMIF(표4[잉크명],표5[[#This Row],[잉크]],표4[수-3층])</f>
        <v>0</v>
      </c>
      <c r="AL128" s="126">
        <f>SUMIF(표4[잉크명],표5[[#This Row],[잉크]],표4[수-1층])</f>
        <v>0</v>
      </c>
      <c r="AM128" s="34">
        <f>SUMIF(표4[잉크명],표5[[#This Row],[잉크]],표4[목])</f>
        <v>0</v>
      </c>
      <c r="AN128" s="126">
        <f>SUMIF(표4[잉크명],표5[[#This Row],[잉크]],표4[목-3층])</f>
        <v>0</v>
      </c>
      <c r="AO128" s="126">
        <f>SUMIF(표4[잉크명],표5[[#This Row],[잉크]],표4[목-1층])</f>
        <v>0</v>
      </c>
      <c r="AP128" s="34">
        <f>SUMIF(표4[잉크명],표5[[#This Row],[잉크]],표4[금])</f>
        <v>0</v>
      </c>
      <c r="AQ128" s="126">
        <f>SUMIF(표4[잉크명],표5[[#This Row],[잉크]],표4[금-3층])</f>
        <v>0</v>
      </c>
      <c r="AR128" s="126">
        <f>SUMIF(표4[잉크명],표5[[#This Row],[잉크]],표4[금-1층])</f>
        <v>0</v>
      </c>
      <c r="AS128" s="34">
        <f>SUMIF(표4[잉크명],표5[[#This Row],[잉크]],표4[토])</f>
        <v>0</v>
      </c>
      <c r="AT128" s="126">
        <f>SUMIF(표4[잉크명],표5[[#This Row],[잉크]],표4[토-3층])</f>
        <v>0</v>
      </c>
      <c r="AU128" s="126">
        <f>SUMIF(표4[잉크명],표5[[#This Row],[잉크]],표4[토-1층])</f>
        <v>0</v>
      </c>
      <c r="AV128" s="34">
        <f>SUMIF(표4[잉크명],표5[[#This Row],[잉크]],표4[일])</f>
        <v>0</v>
      </c>
      <c r="AW128" s="126">
        <f>SUMIF(표4[잉크명],표5[[#This Row],[잉크]],표4[일-3층])</f>
        <v>0</v>
      </c>
      <c r="AX128" s="126">
        <f>SUMIF(표4[잉크명],표5[[#This Row],[잉크]],표4[일-1층])</f>
        <v>0</v>
      </c>
      <c r="AY128" s="34">
        <f>SUMIF(표4[잉크명],표5[[#This Row],[잉크]],표4[차주 월])</f>
        <v>0</v>
      </c>
      <c r="AZ128" s="34">
        <f>SUM(표5[[#This Row],[월]:[차주 월]])</f>
        <v>0</v>
      </c>
    </row>
    <row r="129" spans="2:52" x14ac:dyDescent="0.3">
      <c r="B129" s="56" t="s">
        <v>259</v>
      </c>
      <c r="C129" s="56"/>
      <c r="D129" s="56" t="s">
        <v>67</v>
      </c>
      <c r="E129" s="34">
        <f>COUNTIF(사출계획!$E$62:$F$110,표4[[#This Row],[제품명]])</f>
        <v>0</v>
      </c>
      <c r="F129" s="126">
        <f>COUNTIF(사출계획!$E$62:$F$87,표4[[#This Row],[제품명]])</f>
        <v>0</v>
      </c>
      <c r="G129" s="126">
        <f>COUNTIF(사출계획!$E$88:$F$110,표4[[#This Row],[제품명]])</f>
        <v>0</v>
      </c>
      <c r="H129" s="34">
        <f>COUNTIF(사출계획!$G$62:$H$110,표4[[#This Row],[제품명]])</f>
        <v>0</v>
      </c>
      <c r="I129" s="122">
        <f>COUNTIF(사출계획!$G$62:$H$87,표4[[#This Row],[제품명]])</f>
        <v>0</v>
      </c>
      <c r="J129" s="122">
        <f>COUNTIF(사출계획!$G$88:$H$110,표4[[#This Row],[제품명]])</f>
        <v>0</v>
      </c>
      <c r="K129" s="34">
        <f>COUNTIF(사출계획!$I$62:$J$110,표4[[#This Row],[제품명]])</f>
        <v>0</v>
      </c>
      <c r="L129" s="126">
        <f>COUNTIF(사출계획!$I$62:$J$87,표4[[#This Row],[제품명]])</f>
        <v>0</v>
      </c>
      <c r="M129" s="126">
        <f>COUNTIF(사출계획!$I$88:$J$110,표4[[#This Row],[제품명]])</f>
        <v>0</v>
      </c>
      <c r="N129" s="34">
        <f>COUNTIF(사출계획!$K$62:$L$110,표4[[#This Row],[제품명]])</f>
        <v>0</v>
      </c>
      <c r="O129" s="126">
        <f>COUNTIF(사출계획!$K$62:$L$87,표4[[#This Row],[제품명]])</f>
        <v>0</v>
      </c>
      <c r="P129" s="126">
        <f>COUNTIF(사출계획!$K$88:$L$110,표4[[#This Row],[제품명]])</f>
        <v>0</v>
      </c>
      <c r="Q129" s="34">
        <f>COUNTIF(사출계획!$M$62:$N$110,표4[[#This Row],[제품명]])</f>
        <v>0</v>
      </c>
      <c r="R129" s="126">
        <f>COUNTIF(사출계획!$M$62:$N$87,표4[[#This Row],[제품명]])</f>
        <v>0</v>
      </c>
      <c r="S129" s="126">
        <f>COUNTIF(사출계획!$M$88:$N$110,표4[[#This Row],[제품명]])</f>
        <v>0</v>
      </c>
      <c r="T129" s="34">
        <f>COUNTIF(사출계획!$O$62:$P$110,표4[[#This Row],[제품명]])</f>
        <v>0</v>
      </c>
      <c r="U129" s="126">
        <f>COUNTIF(사출계획!$O$62:$P$87,표4[[#This Row],[제품명]])</f>
        <v>0</v>
      </c>
      <c r="V129" s="126">
        <f>COUNTIF(사출계획!$O$88:$P$110,표4[[#This Row],[제품명]])</f>
        <v>0</v>
      </c>
      <c r="W129" s="34">
        <f>COUNTIF(사출계획!$Q$62:$R$110,표4[[#This Row],[제품명]])</f>
        <v>0</v>
      </c>
      <c r="X129" s="126">
        <f>COUNTIF(사출계획!$Q$62:$R$87,표4[[#This Row],[제품명]])</f>
        <v>0</v>
      </c>
      <c r="Y129" s="126">
        <f>COUNTIF(사출계획!$Q$88:$R$110,표4[[#This Row],[제품명]])</f>
        <v>0</v>
      </c>
      <c r="Z129" s="34">
        <f>COUNTIF(사출계획!$S$62:$T$110,표4[[#This Row],[제품명]])</f>
        <v>0</v>
      </c>
      <c r="AA129" s="126"/>
      <c r="AB129" s="126"/>
      <c r="AC129" s="52" t="s">
        <v>1746</v>
      </c>
      <c r="AD129" s="54">
        <f>SUMIF(표4[잉크명],표5[[#This Row],[잉크]],표4[월])</f>
        <v>0</v>
      </c>
      <c r="AE129" s="126">
        <f>SUMIF(표4[잉크명],표5[[#This Row],[잉크]],표4[월-3층])</f>
        <v>0</v>
      </c>
      <c r="AF129" s="126">
        <f>SUMIF(표4[잉크명],표5[[#This Row],[잉크]],표4[월-1층])</f>
        <v>0</v>
      </c>
      <c r="AG129" s="54">
        <f>SUMIF(표4[잉크명],표5[[#This Row],[잉크]],표4[화])</f>
        <v>0</v>
      </c>
      <c r="AH129" s="126">
        <f>SUMIF(표4[잉크명],표5[[#This Row],[잉크]],표4[화-3층])</f>
        <v>0</v>
      </c>
      <c r="AI129" s="126">
        <f>SUMIF(표4[잉크명],표5[[#This Row],[잉크]],표4[화-1층])</f>
        <v>0</v>
      </c>
      <c r="AJ129" s="54">
        <f>SUMIF(표4[잉크명],표5[[#This Row],[잉크]],표4[수])</f>
        <v>0</v>
      </c>
      <c r="AK129" s="126">
        <f>SUMIF(표4[잉크명],표5[[#This Row],[잉크]],표4[수-3층])</f>
        <v>0</v>
      </c>
      <c r="AL129" s="126">
        <f>SUMIF(표4[잉크명],표5[[#This Row],[잉크]],표4[수-1층])</f>
        <v>0</v>
      </c>
      <c r="AM129" s="54">
        <f>SUMIF(표4[잉크명],표5[[#This Row],[잉크]],표4[목])</f>
        <v>0</v>
      </c>
      <c r="AN129" s="126">
        <f>SUMIF(표4[잉크명],표5[[#This Row],[잉크]],표4[목-3층])</f>
        <v>0</v>
      </c>
      <c r="AO129" s="126">
        <f>SUMIF(표4[잉크명],표5[[#This Row],[잉크]],표4[목-1층])</f>
        <v>0</v>
      </c>
      <c r="AP129" s="54">
        <f>SUMIF(표4[잉크명],표5[[#This Row],[잉크]],표4[금])</f>
        <v>0</v>
      </c>
      <c r="AQ129" s="126">
        <f>SUMIF(표4[잉크명],표5[[#This Row],[잉크]],표4[금-3층])</f>
        <v>0</v>
      </c>
      <c r="AR129" s="126">
        <f>SUMIF(표4[잉크명],표5[[#This Row],[잉크]],표4[금-1층])</f>
        <v>0</v>
      </c>
      <c r="AS129" s="54">
        <f>SUMIF(표4[잉크명],표5[[#This Row],[잉크]],표4[토])</f>
        <v>0</v>
      </c>
      <c r="AT129" s="126">
        <f>SUMIF(표4[잉크명],표5[[#This Row],[잉크]],표4[토-3층])</f>
        <v>0</v>
      </c>
      <c r="AU129" s="126">
        <f>SUMIF(표4[잉크명],표5[[#This Row],[잉크]],표4[토-1층])</f>
        <v>0</v>
      </c>
      <c r="AV129" s="54">
        <f>SUMIF(표4[잉크명],표5[[#This Row],[잉크]],표4[일])</f>
        <v>0</v>
      </c>
      <c r="AW129" s="126">
        <f>SUMIF(표4[잉크명],표5[[#This Row],[잉크]],표4[일-3층])</f>
        <v>0</v>
      </c>
      <c r="AX129" s="126">
        <f>SUMIF(표4[잉크명],표5[[#This Row],[잉크]],표4[일-1층])</f>
        <v>0</v>
      </c>
      <c r="AY129" s="54">
        <f>SUMIF(표4[잉크명],표5[[#This Row],[잉크]],표4[차주 월])</f>
        <v>0</v>
      </c>
      <c r="AZ129" s="54">
        <f>SUM(표5[[#This Row],[월]:[차주 월]])</f>
        <v>0</v>
      </c>
    </row>
    <row r="130" spans="2:52" x14ac:dyDescent="0.3">
      <c r="B130" s="56" t="s">
        <v>260</v>
      </c>
      <c r="C130" s="56"/>
      <c r="D130" s="56" t="s">
        <v>299</v>
      </c>
      <c r="E130" s="34">
        <f>COUNTIF(사출계획!$E$62:$F$110,표4[[#This Row],[제품명]])</f>
        <v>0</v>
      </c>
      <c r="F130" s="126">
        <f>COUNTIF(사출계획!$E$62:$F$87,표4[[#This Row],[제품명]])</f>
        <v>0</v>
      </c>
      <c r="G130" s="126">
        <f>COUNTIF(사출계획!$E$88:$F$110,표4[[#This Row],[제품명]])</f>
        <v>0</v>
      </c>
      <c r="H130" s="34">
        <f>COUNTIF(사출계획!$G$62:$H$110,표4[[#This Row],[제품명]])</f>
        <v>0</v>
      </c>
      <c r="I130" s="122">
        <f>COUNTIF(사출계획!$G$62:$H$87,표4[[#This Row],[제품명]])</f>
        <v>0</v>
      </c>
      <c r="J130" s="122">
        <f>COUNTIF(사출계획!$G$88:$H$110,표4[[#This Row],[제품명]])</f>
        <v>0</v>
      </c>
      <c r="K130" s="34">
        <f>COUNTIF(사출계획!$I$62:$J$110,표4[[#This Row],[제품명]])</f>
        <v>0</v>
      </c>
      <c r="L130" s="126">
        <f>COUNTIF(사출계획!$I$62:$J$87,표4[[#This Row],[제품명]])</f>
        <v>0</v>
      </c>
      <c r="M130" s="126">
        <f>COUNTIF(사출계획!$I$88:$J$110,표4[[#This Row],[제품명]])</f>
        <v>0</v>
      </c>
      <c r="N130" s="34">
        <f>COUNTIF(사출계획!$K$62:$L$110,표4[[#This Row],[제품명]])</f>
        <v>0</v>
      </c>
      <c r="O130" s="126">
        <f>COUNTIF(사출계획!$K$62:$L$87,표4[[#This Row],[제품명]])</f>
        <v>0</v>
      </c>
      <c r="P130" s="126">
        <f>COUNTIF(사출계획!$K$88:$L$110,표4[[#This Row],[제품명]])</f>
        <v>0</v>
      </c>
      <c r="Q130" s="34">
        <f>COUNTIF(사출계획!$M$62:$N$110,표4[[#This Row],[제품명]])</f>
        <v>0</v>
      </c>
      <c r="R130" s="126">
        <f>COUNTIF(사출계획!$M$62:$N$87,표4[[#This Row],[제품명]])</f>
        <v>0</v>
      </c>
      <c r="S130" s="126">
        <f>COUNTIF(사출계획!$M$88:$N$110,표4[[#This Row],[제품명]])</f>
        <v>0</v>
      </c>
      <c r="T130" s="34">
        <f>COUNTIF(사출계획!$O$62:$P$110,표4[[#This Row],[제품명]])</f>
        <v>0</v>
      </c>
      <c r="U130" s="126">
        <f>COUNTIF(사출계획!$O$62:$P$87,표4[[#This Row],[제품명]])</f>
        <v>0</v>
      </c>
      <c r="V130" s="126">
        <f>COUNTIF(사출계획!$O$88:$P$110,표4[[#This Row],[제품명]])</f>
        <v>0</v>
      </c>
      <c r="W130" s="34">
        <f>COUNTIF(사출계획!$Q$62:$R$110,표4[[#This Row],[제품명]])</f>
        <v>0</v>
      </c>
      <c r="X130" s="126">
        <f>COUNTIF(사출계획!$Q$62:$R$87,표4[[#This Row],[제품명]])</f>
        <v>0</v>
      </c>
      <c r="Y130" s="126">
        <f>COUNTIF(사출계획!$Q$88:$R$110,표4[[#This Row],[제품명]])</f>
        <v>0</v>
      </c>
      <c r="Z130" s="34">
        <f>COUNTIF(사출계획!$S$62:$T$110,표4[[#This Row],[제품명]])</f>
        <v>0</v>
      </c>
      <c r="AA130" s="126"/>
      <c r="AB130" s="126"/>
      <c r="AC130" s="53" t="s">
        <v>451</v>
      </c>
      <c r="AD130" s="54">
        <f>SUMIF(표4[잉크명],표5[[#This Row],[잉크]],표4[월])</f>
        <v>1</v>
      </c>
      <c r="AE130" s="126">
        <f>SUMIF(표4[잉크명],표5[[#This Row],[잉크]],표4[월-3층])</f>
        <v>0</v>
      </c>
      <c r="AF130" s="126">
        <f>SUMIF(표4[잉크명],표5[[#This Row],[잉크]],표4[월-1층])</f>
        <v>1</v>
      </c>
      <c r="AG130" s="54">
        <f>SUMIF(표4[잉크명],표5[[#This Row],[잉크]],표4[화])</f>
        <v>2</v>
      </c>
      <c r="AH130" s="126">
        <f>SUMIF(표4[잉크명],표5[[#This Row],[잉크]],표4[화-3층])</f>
        <v>0</v>
      </c>
      <c r="AI130" s="126">
        <f>SUMIF(표4[잉크명],표5[[#This Row],[잉크]],표4[화-1층])</f>
        <v>2</v>
      </c>
      <c r="AJ130" s="54">
        <f>SUMIF(표4[잉크명],표5[[#This Row],[잉크]],표4[수])</f>
        <v>0</v>
      </c>
      <c r="AK130" s="126">
        <f>SUMIF(표4[잉크명],표5[[#This Row],[잉크]],표4[수-3층])</f>
        <v>0</v>
      </c>
      <c r="AL130" s="126">
        <f>SUMIF(표4[잉크명],표5[[#This Row],[잉크]],표4[수-1층])</f>
        <v>0</v>
      </c>
      <c r="AM130" s="54">
        <f>SUMIF(표4[잉크명],표5[[#This Row],[잉크]],표4[목])</f>
        <v>0</v>
      </c>
      <c r="AN130" s="126">
        <f>SUMIF(표4[잉크명],표5[[#This Row],[잉크]],표4[목-3층])</f>
        <v>0</v>
      </c>
      <c r="AO130" s="126">
        <f>SUMIF(표4[잉크명],표5[[#This Row],[잉크]],표4[목-1층])</f>
        <v>0</v>
      </c>
      <c r="AP130" s="54">
        <f>SUMIF(표4[잉크명],표5[[#This Row],[잉크]],표4[금])</f>
        <v>0</v>
      </c>
      <c r="AQ130" s="126">
        <f>SUMIF(표4[잉크명],표5[[#This Row],[잉크]],표4[금-3층])</f>
        <v>0</v>
      </c>
      <c r="AR130" s="126">
        <f>SUMIF(표4[잉크명],표5[[#This Row],[잉크]],표4[금-1층])</f>
        <v>0</v>
      </c>
      <c r="AS130" s="54">
        <f>SUMIF(표4[잉크명],표5[[#This Row],[잉크]],표4[토])</f>
        <v>0</v>
      </c>
      <c r="AT130" s="126">
        <f>SUMIF(표4[잉크명],표5[[#This Row],[잉크]],표4[토-3층])</f>
        <v>0</v>
      </c>
      <c r="AU130" s="126">
        <f>SUMIF(표4[잉크명],표5[[#This Row],[잉크]],표4[토-1층])</f>
        <v>0</v>
      </c>
      <c r="AV130" s="54">
        <f>SUMIF(표4[잉크명],표5[[#This Row],[잉크]],표4[일])</f>
        <v>0</v>
      </c>
      <c r="AW130" s="126">
        <f>SUMIF(표4[잉크명],표5[[#This Row],[잉크]],표4[일-3층])</f>
        <v>0</v>
      </c>
      <c r="AX130" s="126">
        <f>SUMIF(표4[잉크명],표5[[#This Row],[잉크]],표4[일-1층])</f>
        <v>0</v>
      </c>
      <c r="AY130" s="54">
        <f>SUMIF(표4[잉크명],표5[[#This Row],[잉크]],표4[차주 월])</f>
        <v>0</v>
      </c>
      <c r="AZ130" s="54">
        <f>SUM(표5[[#This Row],[월]:[차주 월]])</f>
        <v>6</v>
      </c>
    </row>
    <row r="131" spans="2:52" x14ac:dyDescent="0.3">
      <c r="B131" s="56" t="s">
        <v>260</v>
      </c>
      <c r="C131" s="56"/>
      <c r="D131" s="56" t="s">
        <v>336</v>
      </c>
      <c r="E131" s="34">
        <f>COUNTIF(사출계획!$E$62:$F$110,표4[[#This Row],[제품명]])</f>
        <v>0</v>
      </c>
      <c r="F131" s="126">
        <f>COUNTIF(사출계획!$E$62:$F$87,표4[[#This Row],[제품명]])</f>
        <v>0</v>
      </c>
      <c r="G131" s="126">
        <f>COUNTIF(사출계획!$E$88:$F$110,표4[[#This Row],[제품명]])</f>
        <v>0</v>
      </c>
      <c r="H131" s="34">
        <f>COUNTIF(사출계획!$G$62:$H$110,표4[[#This Row],[제품명]])</f>
        <v>0</v>
      </c>
      <c r="I131" s="122">
        <f>COUNTIF(사출계획!$G$62:$H$87,표4[[#This Row],[제품명]])</f>
        <v>0</v>
      </c>
      <c r="J131" s="122">
        <f>COUNTIF(사출계획!$G$88:$H$110,표4[[#This Row],[제품명]])</f>
        <v>0</v>
      </c>
      <c r="K131" s="34">
        <f>COUNTIF(사출계획!$I$62:$J$110,표4[[#This Row],[제품명]])</f>
        <v>0</v>
      </c>
      <c r="L131" s="126">
        <f>COUNTIF(사출계획!$I$62:$J$87,표4[[#This Row],[제품명]])</f>
        <v>0</v>
      </c>
      <c r="M131" s="126">
        <f>COUNTIF(사출계획!$I$88:$J$110,표4[[#This Row],[제품명]])</f>
        <v>0</v>
      </c>
      <c r="N131" s="34">
        <f>COUNTIF(사출계획!$K$62:$L$110,표4[[#This Row],[제품명]])</f>
        <v>0</v>
      </c>
      <c r="O131" s="126">
        <f>COUNTIF(사출계획!$K$62:$L$87,표4[[#This Row],[제품명]])</f>
        <v>0</v>
      </c>
      <c r="P131" s="126">
        <f>COUNTIF(사출계획!$K$88:$L$110,표4[[#This Row],[제품명]])</f>
        <v>0</v>
      </c>
      <c r="Q131" s="34">
        <f>COUNTIF(사출계획!$M$62:$N$110,표4[[#This Row],[제품명]])</f>
        <v>0</v>
      </c>
      <c r="R131" s="126">
        <f>COUNTIF(사출계획!$M$62:$N$87,표4[[#This Row],[제품명]])</f>
        <v>0</v>
      </c>
      <c r="S131" s="126">
        <f>COUNTIF(사출계획!$M$88:$N$110,표4[[#This Row],[제품명]])</f>
        <v>0</v>
      </c>
      <c r="T131" s="34">
        <f>COUNTIF(사출계획!$O$62:$P$110,표4[[#This Row],[제품명]])</f>
        <v>0</v>
      </c>
      <c r="U131" s="126">
        <f>COUNTIF(사출계획!$O$62:$P$87,표4[[#This Row],[제품명]])</f>
        <v>0</v>
      </c>
      <c r="V131" s="126">
        <f>COUNTIF(사출계획!$O$88:$P$110,표4[[#This Row],[제품명]])</f>
        <v>0</v>
      </c>
      <c r="W131" s="34">
        <f>COUNTIF(사출계획!$Q$62:$R$110,표4[[#This Row],[제품명]])</f>
        <v>0</v>
      </c>
      <c r="X131" s="126">
        <f>COUNTIF(사출계획!$Q$62:$R$87,표4[[#This Row],[제품명]])</f>
        <v>0</v>
      </c>
      <c r="Y131" s="126">
        <f>COUNTIF(사출계획!$Q$88:$R$110,표4[[#This Row],[제품명]])</f>
        <v>0</v>
      </c>
      <c r="Z131" s="34">
        <f>COUNTIF(사출계획!$S$62:$T$110,표4[[#This Row],[제품명]])</f>
        <v>0</v>
      </c>
      <c r="AA131" s="126"/>
      <c r="AB131" s="126"/>
      <c r="AC131" s="33" t="s">
        <v>1417</v>
      </c>
      <c r="AD131" s="54">
        <f>SUMIF(표4[잉크명],표5[[#This Row],[잉크]],표4[월])</f>
        <v>0</v>
      </c>
      <c r="AE131" s="126">
        <f>SUMIF(표4[잉크명],표5[[#This Row],[잉크]],표4[월-3층])</f>
        <v>0</v>
      </c>
      <c r="AF131" s="126">
        <f>SUMIF(표4[잉크명],표5[[#This Row],[잉크]],표4[월-1층])</f>
        <v>0</v>
      </c>
      <c r="AG131" s="54">
        <f>SUMIF(표4[잉크명],표5[[#This Row],[잉크]],표4[화])</f>
        <v>0</v>
      </c>
      <c r="AH131" s="126">
        <f>SUMIF(표4[잉크명],표5[[#This Row],[잉크]],표4[화-3층])</f>
        <v>0</v>
      </c>
      <c r="AI131" s="126">
        <f>SUMIF(표4[잉크명],표5[[#This Row],[잉크]],표4[화-1층])</f>
        <v>0</v>
      </c>
      <c r="AJ131" s="54">
        <f>SUMIF(표4[잉크명],표5[[#This Row],[잉크]],표4[수])</f>
        <v>0</v>
      </c>
      <c r="AK131" s="126">
        <f>SUMIF(표4[잉크명],표5[[#This Row],[잉크]],표4[수-3층])</f>
        <v>0</v>
      </c>
      <c r="AL131" s="126">
        <f>SUMIF(표4[잉크명],표5[[#This Row],[잉크]],표4[수-1층])</f>
        <v>0</v>
      </c>
      <c r="AM131" s="34">
        <f>SUMIF(표4[잉크명],표5[[#This Row],[잉크]],표4[목])</f>
        <v>0</v>
      </c>
      <c r="AN131" s="126">
        <f>SUMIF(표4[잉크명],표5[[#This Row],[잉크]],표4[목-3층])</f>
        <v>0</v>
      </c>
      <c r="AO131" s="126">
        <f>SUMIF(표4[잉크명],표5[[#This Row],[잉크]],표4[목-1층])</f>
        <v>0</v>
      </c>
      <c r="AP131" s="34">
        <f>SUMIF(표4[잉크명],표5[[#This Row],[잉크]],표4[금])</f>
        <v>0</v>
      </c>
      <c r="AQ131" s="126">
        <f>SUMIF(표4[잉크명],표5[[#This Row],[잉크]],표4[금-3층])</f>
        <v>0</v>
      </c>
      <c r="AR131" s="126">
        <f>SUMIF(표4[잉크명],표5[[#This Row],[잉크]],표4[금-1층])</f>
        <v>0</v>
      </c>
      <c r="AS131" s="34">
        <f>SUMIF(표4[잉크명],표5[[#This Row],[잉크]],표4[토])</f>
        <v>0</v>
      </c>
      <c r="AT131" s="126">
        <f>SUMIF(표4[잉크명],표5[[#This Row],[잉크]],표4[토-3층])</f>
        <v>0</v>
      </c>
      <c r="AU131" s="126">
        <f>SUMIF(표4[잉크명],표5[[#This Row],[잉크]],표4[토-1층])</f>
        <v>0</v>
      </c>
      <c r="AV131" s="34">
        <f>SUMIF(표4[잉크명],표5[[#This Row],[잉크]],표4[일])</f>
        <v>0</v>
      </c>
      <c r="AW131" s="126">
        <f>SUMIF(표4[잉크명],표5[[#This Row],[잉크]],표4[일-3층])</f>
        <v>0</v>
      </c>
      <c r="AX131" s="126">
        <f>SUMIF(표4[잉크명],표5[[#This Row],[잉크]],표4[일-1층])</f>
        <v>0</v>
      </c>
      <c r="AY131" s="34">
        <f>SUMIF(표4[잉크명],표5[[#This Row],[잉크]],표4[차주 월])</f>
        <v>0</v>
      </c>
      <c r="AZ131" s="34">
        <f>SUM(표5[[#This Row],[월]:[차주 월]])</f>
        <v>0</v>
      </c>
    </row>
    <row r="132" spans="2:52" x14ac:dyDescent="0.3">
      <c r="B132" s="56" t="s">
        <v>260</v>
      </c>
      <c r="C132" s="56"/>
      <c r="D132" s="56" t="s">
        <v>68</v>
      </c>
      <c r="E132" s="34">
        <f>COUNTIF(사출계획!$E$62:$F$110,표4[[#This Row],[제품명]])</f>
        <v>0</v>
      </c>
      <c r="F132" s="126">
        <f>COUNTIF(사출계획!$E$62:$F$87,표4[[#This Row],[제품명]])</f>
        <v>0</v>
      </c>
      <c r="G132" s="126">
        <f>COUNTIF(사출계획!$E$88:$F$110,표4[[#This Row],[제품명]])</f>
        <v>0</v>
      </c>
      <c r="H132" s="34">
        <f>COUNTIF(사출계획!$G$62:$H$110,표4[[#This Row],[제품명]])</f>
        <v>0</v>
      </c>
      <c r="I132" s="122">
        <f>COUNTIF(사출계획!$G$62:$H$87,표4[[#This Row],[제품명]])</f>
        <v>0</v>
      </c>
      <c r="J132" s="122">
        <f>COUNTIF(사출계획!$G$88:$H$110,표4[[#This Row],[제품명]])</f>
        <v>0</v>
      </c>
      <c r="K132" s="34">
        <f>COUNTIF(사출계획!$I$62:$J$110,표4[[#This Row],[제품명]])</f>
        <v>0</v>
      </c>
      <c r="L132" s="126">
        <f>COUNTIF(사출계획!$I$62:$J$87,표4[[#This Row],[제품명]])</f>
        <v>0</v>
      </c>
      <c r="M132" s="126">
        <f>COUNTIF(사출계획!$I$88:$J$110,표4[[#This Row],[제품명]])</f>
        <v>0</v>
      </c>
      <c r="N132" s="34">
        <f>COUNTIF(사출계획!$K$62:$L$110,표4[[#This Row],[제품명]])</f>
        <v>0</v>
      </c>
      <c r="O132" s="126">
        <f>COUNTIF(사출계획!$K$62:$L$87,표4[[#This Row],[제품명]])</f>
        <v>0</v>
      </c>
      <c r="P132" s="126">
        <f>COUNTIF(사출계획!$K$88:$L$110,표4[[#This Row],[제품명]])</f>
        <v>0</v>
      </c>
      <c r="Q132" s="34">
        <f>COUNTIF(사출계획!$M$62:$N$110,표4[[#This Row],[제품명]])</f>
        <v>0</v>
      </c>
      <c r="R132" s="126">
        <f>COUNTIF(사출계획!$M$62:$N$87,표4[[#This Row],[제품명]])</f>
        <v>0</v>
      </c>
      <c r="S132" s="126">
        <f>COUNTIF(사출계획!$M$88:$N$110,표4[[#This Row],[제품명]])</f>
        <v>0</v>
      </c>
      <c r="T132" s="34">
        <f>COUNTIF(사출계획!$O$62:$P$110,표4[[#This Row],[제품명]])</f>
        <v>0</v>
      </c>
      <c r="U132" s="126">
        <f>COUNTIF(사출계획!$O$62:$P$87,표4[[#This Row],[제품명]])</f>
        <v>0</v>
      </c>
      <c r="V132" s="126">
        <f>COUNTIF(사출계획!$O$88:$P$110,표4[[#This Row],[제품명]])</f>
        <v>0</v>
      </c>
      <c r="W132" s="34">
        <f>COUNTIF(사출계획!$Q$62:$R$110,표4[[#This Row],[제품명]])</f>
        <v>0</v>
      </c>
      <c r="X132" s="126">
        <f>COUNTIF(사출계획!$Q$62:$R$87,표4[[#This Row],[제품명]])</f>
        <v>0</v>
      </c>
      <c r="Y132" s="126">
        <f>COUNTIF(사출계획!$Q$88:$R$110,표4[[#This Row],[제품명]])</f>
        <v>0</v>
      </c>
      <c r="Z132" s="34">
        <f>COUNTIF(사출계획!$S$62:$T$110,표4[[#This Row],[제품명]])</f>
        <v>0</v>
      </c>
      <c r="AA132" s="126"/>
      <c r="AB132" s="126"/>
      <c r="AC132" s="53" t="s">
        <v>743</v>
      </c>
      <c r="AD132" s="54">
        <f>SUMIF(표4[잉크명],표5[[#This Row],[잉크]],표4[월])</f>
        <v>0</v>
      </c>
      <c r="AE132" s="126">
        <f>SUMIF(표4[잉크명],표5[[#This Row],[잉크]],표4[월-3층])</f>
        <v>0</v>
      </c>
      <c r="AF132" s="126">
        <f>SUMIF(표4[잉크명],표5[[#This Row],[잉크]],표4[월-1층])</f>
        <v>0</v>
      </c>
      <c r="AG132" s="54">
        <f>SUMIF(표4[잉크명],표5[[#This Row],[잉크]],표4[화])</f>
        <v>0</v>
      </c>
      <c r="AH132" s="126">
        <f>SUMIF(표4[잉크명],표5[[#This Row],[잉크]],표4[화-3층])</f>
        <v>0</v>
      </c>
      <c r="AI132" s="126">
        <f>SUMIF(표4[잉크명],표5[[#This Row],[잉크]],표4[화-1층])</f>
        <v>0</v>
      </c>
      <c r="AJ132" s="54">
        <f>SUMIF(표4[잉크명],표5[[#This Row],[잉크]],표4[수])</f>
        <v>0</v>
      </c>
      <c r="AK132" s="126">
        <f>SUMIF(표4[잉크명],표5[[#This Row],[잉크]],표4[수-3층])</f>
        <v>0</v>
      </c>
      <c r="AL132" s="126">
        <f>SUMIF(표4[잉크명],표5[[#This Row],[잉크]],표4[수-1층])</f>
        <v>0</v>
      </c>
      <c r="AM132" s="54">
        <f>SUMIF(표4[잉크명],표5[[#This Row],[잉크]],표4[목])</f>
        <v>0</v>
      </c>
      <c r="AN132" s="126">
        <f>SUMIF(표4[잉크명],표5[[#This Row],[잉크]],표4[목-3층])</f>
        <v>0</v>
      </c>
      <c r="AO132" s="126">
        <f>SUMIF(표4[잉크명],표5[[#This Row],[잉크]],표4[목-1층])</f>
        <v>0</v>
      </c>
      <c r="AP132" s="54">
        <f>SUMIF(표4[잉크명],표5[[#This Row],[잉크]],표4[금])</f>
        <v>0</v>
      </c>
      <c r="AQ132" s="126">
        <f>SUMIF(표4[잉크명],표5[[#This Row],[잉크]],표4[금-3층])</f>
        <v>0</v>
      </c>
      <c r="AR132" s="126">
        <f>SUMIF(표4[잉크명],표5[[#This Row],[잉크]],표4[금-1층])</f>
        <v>0</v>
      </c>
      <c r="AS132" s="54">
        <f>SUMIF(표4[잉크명],표5[[#This Row],[잉크]],표4[토])</f>
        <v>0</v>
      </c>
      <c r="AT132" s="126">
        <f>SUMIF(표4[잉크명],표5[[#This Row],[잉크]],표4[토-3층])</f>
        <v>0</v>
      </c>
      <c r="AU132" s="126">
        <f>SUMIF(표4[잉크명],표5[[#This Row],[잉크]],표4[토-1층])</f>
        <v>0</v>
      </c>
      <c r="AV132" s="54">
        <f>SUMIF(표4[잉크명],표5[[#This Row],[잉크]],표4[일])</f>
        <v>0</v>
      </c>
      <c r="AW132" s="126">
        <f>SUMIF(표4[잉크명],표5[[#This Row],[잉크]],표4[일-3층])</f>
        <v>0</v>
      </c>
      <c r="AX132" s="126">
        <f>SUMIF(표4[잉크명],표5[[#This Row],[잉크]],표4[일-1층])</f>
        <v>0</v>
      </c>
      <c r="AY132" s="54">
        <f>SUMIF(표4[잉크명],표5[[#This Row],[잉크]],표4[차주 월])</f>
        <v>0</v>
      </c>
      <c r="AZ132" s="54">
        <f>SUM(표5[[#This Row],[월]:[차주 월]])</f>
        <v>0</v>
      </c>
    </row>
    <row r="133" spans="2:52" x14ac:dyDescent="0.3">
      <c r="B133" s="56" t="s">
        <v>261</v>
      </c>
      <c r="C133" s="56"/>
      <c r="D133" s="56" t="s">
        <v>328</v>
      </c>
      <c r="E133" s="34">
        <f>COUNTIF(사출계획!$E$62:$F$110,표4[[#This Row],[제품명]])</f>
        <v>0</v>
      </c>
      <c r="F133" s="126">
        <f>COUNTIF(사출계획!$E$62:$F$87,표4[[#This Row],[제품명]])</f>
        <v>0</v>
      </c>
      <c r="G133" s="126">
        <f>COUNTIF(사출계획!$E$88:$F$110,표4[[#This Row],[제품명]])</f>
        <v>0</v>
      </c>
      <c r="H133" s="34">
        <f>COUNTIF(사출계획!$G$62:$H$110,표4[[#This Row],[제품명]])</f>
        <v>0</v>
      </c>
      <c r="I133" s="122">
        <f>COUNTIF(사출계획!$G$62:$H$87,표4[[#This Row],[제품명]])</f>
        <v>0</v>
      </c>
      <c r="J133" s="122">
        <f>COUNTIF(사출계획!$G$88:$H$110,표4[[#This Row],[제품명]])</f>
        <v>0</v>
      </c>
      <c r="K133" s="34">
        <f>COUNTIF(사출계획!$I$62:$J$110,표4[[#This Row],[제품명]])</f>
        <v>0</v>
      </c>
      <c r="L133" s="126">
        <f>COUNTIF(사출계획!$I$62:$J$87,표4[[#This Row],[제품명]])</f>
        <v>0</v>
      </c>
      <c r="M133" s="126">
        <f>COUNTIF(사출계획!$I$88:$J$110,표4[[#This Row],[제품명]])</f>
        <v>0</v>
      </c>
      <c r="N133" s="34">
        <f>COUNTIF(사출계획!$K$62:$L$110,표4[[#This Row],[제품명]])</f>
        <v>0</v>
      </c>
      <c r="O133" s="126">
        <f>COUNTIF(사출계획!$K$62:$L$87,표4[[#This Row],[제품명]])</f>
        <v>0</v>
      </c>
      <c r="P133" s="126">
        <f>COUNTIF(사출계획!$K$88:$L$110,표4[[#This Row],[제품명]])</f>
        <v>0</v>
      </c>
      <c r="Q133" s="34">
        <f>COUNTIF(사출계획!$M$62:$N$110,표4[[#This Row],[제품명]])</f>
        <v>0</v>
      </c>
      <c r="R133" s="126">
        <f>COUNTIF(사출계획!$M$62:$N$87,표4[[#This Row],[제품명]])</f>
        <v>0</v>
      </c>
      <c r="S133" s="126">
        <f>COUNTIF(사출계획!$M$88:$N$110,표4[[#This Row],[제품명]])</f>
        <v>0</v>
      </c>
      <c r="T133" s="34">
        <f>COUNTIF(사출계획!$O$62:$P$110,표4[[#This Row],[제품명]])</f>
        <v>0</v>
      </c>
      <c r="U133" s="126">
        <f>COUNTIF(사출계획!$O$62:$P$87,표4[[#This Row],[제품명]])</f>
        <v>0</v>
      </c>
      <c r="V133" s="126">
        <f>COUNTIF(사출계획!$O$88:$P$110,표4[[#This Row],[제품명]])</f>
        <v>0</v>
      </c>
      <c r="W133" s="34">
        <f>COUNTIF(사출계획!$Q$62:$R$110,표4[[#This Row],[제품명]])</f>
        <v>0</v>
      </c>
      <c r="X133" s="126">
        <f>COUNTIF(사출계획!$Q$62:$R$87,표4[[#This Row],[제품명]])</f>
        <v>0</v>
      </c>
      <c r="Y133" s="126">
        <f>COUNTIF(사출계획!$Q$88:$R$110,표4[[#This Row],[제품명]])</f>
        <v>0</v>
      </c>
      <c r="Z133" s="34">
        <f>COUNTIF(사출계획!$S$62:$T$110,표4[[#This Row],[제품명]])</f>
        <v>0</v>
      </c>
      <c r="AA133" s="126"/>
      <c r="AB133" s="126"/>
      <c r="AC133" s="33" t="s">
        <v>1545</v>
      </c>
      <c r="AD133" s="54">
        <f>SUMIF(표4[잉크명],표5[[#This Row],[잉크]],표4[월])</f>
        <v>0</v>
      </c>
      <c r="AE133" s="126">
        <f>SUMIF(표4[잉크명],표5[[#This Row],[잉크]],표4[월-3층])</f>
        <v>0</v>
      </c>
      <c r="AF133" s="126">
        <f>SUMIF(표4[잉크명],표5[[#This Row],[잉크]],표4[월-1층])</f>
        <v>0</v>
      </c>
      <c r="AG133" s="54">
        <f>SUMIF(표4[잉크명],표5[[#This Row],[잉크]],표4[화])</f>
        <v>0</v>
      </c>
      <c r="AH133" s="126">
        <f>SUMIF(표4[잉크명],표5[[#This Row],[잉크]],표4[화-3층])</f>
        <v>0</v>
      </c>
      <c r="AI133" s="126">
        <f>SUMIF(표4[잉크명],표5[[#This Row],[잉크]],표4[화-1층])</f>
        <v>0</v>
      </c>
      <c r="AJ133" s="54">
        <f>SUMIF(표4[잉크명],표5[[#This Row],[잉크]],표4[수])</f>
        <v>0</v>
      </c>
      <c r="AK133" s="126">
        <f>SUMIF(표4[잉크명],표5[[#This Row],[잉크]],표4[수-3층])</f>
        <v>0</v>
      </c>
      <c r="AL133" s="126">
        <f>SUMIF(표4[잉크명],표5[[#This Row],[잉크]],표4[수-1층])</f>
        <v>0</v>
      </c>
      <c r="AM133" s="34">
        <f>SUMIF(표4[잉크명],표5[[#This Row],[잉크]],표4[목])</f>
        <v>0</v>
      </c>
      <c r="AN133" s="126">
        <f>SUMIF(표4[잉크명],표5[[#This Row],[잉크]],표4[목-3층])</f>
        <v>0</v>
      </c>
      <c r="AO133" s="126">
        <f>SUMIF(표4[잉크명],표5[[#This Row],[잉크]],표4[목-1층])</f>
        <v>0</v>
      </c>
      <c r="AP133" s="34">
        <f>SUMIF(표4[잉크명],표5[[#This Row],[잉크]],표4[금])</f>
        <v>0</v>
      </c>
      <c r="AQ133" s="126">
        <f>SUMIF(표4[잉크명],표5[[#This Row],[잉크]],표4[금-3층])</f>
        <v>0</v>
      </c>
      <c r="AR133" s="126">
        <f>SUMIF(표4[잉크명],표5[[#This Row],[잉크]],표4[금-1층])</f>
        <v>0</v>
      </c>
      <c r="AS133" s="34">
        <f>SUMIF(표4[잉크명],표5[[#This Row],[잉크]],표4[토])</f>
        <v>0</v>
      </c>
      <c r="AT133" s="126">
        <f>SUMIF(표4[잉크명],표5[[#This Row],[잉크]],표4[토-3층])</f>
        <v>0</v>
      </c>
      <c r="AU133" s="126">
        <f>SUMIF(표4[잉크명],표5[[#This Row],[잉크]],표4[토-1층])</f>
        <v>0</v>
      </c>
      <c r="AV133" s="34">
        <f>SUMIF(표4[잉크명],표5[[#This Row],[잉크]],표4[일])</f>
        <v>0</v>
      </c>
      <c r="AW133" s="126">
        <f>SUMIF(표4[잉크명],표5[[#This Row],[잉크]],표4[일-3층])</f>
        <v>0</v>
      </c>
      <c r="AX133" s="126">
        <f>SUMIF(표4[잉크명],표5[[#This Row],[잉크]],표4[일-1층])</f>
        <v>0</v>
      </c>
      <c r="AY133" s="34">
        <f>SUMIF(표4[잉크명],표5[[#This Row],[잉크]],표4[차주 월])</f>
        <v>0</v>
      </c>
      <c r="AZ133" s="34">
        <f>SUM(표5[[#This Row],[월]:[차주 월]])</f>
        <v>0</v>
      </c>
    </row>
    <row r="134" spans="2:52" x14ac:dyDescent="0.3">
      <c r="B134" s="56" t="s">
        <v>261</v>
      </c>
      <c r="C134" s="56"/>
      <c r="D134" s="56" t="s">
        <v>37</v>
      </c>
      <c r="E134" s="34">
        <f>COUNTIF(사출계획!$E$62:$F$110,표4[[#This Row],[제품명]])</f>
        <v>0</v>
      </c>
      <c r="F134" s="126">
        <f>COUNTIF(사출계획!$E$62:$F$87,표4[[#This Row],[제품명]])</f>
        <v>0</v>
      </c>
      <c r="G134" s="126">
        <f>COUNTIF(사출계획!$E$88:$F$110,표4[[#This Row],[제품명]])</f>
        <v>0</v>
      </c>
      <c r="H134" s="34">
        <f>COUNTIF(사출계획!$G$62:$H$110,표4[[#This Row],[제품명]])</f>
        <v>0</v>
      </c>
      <c r="I134" s="122">
        <f>COUNTIF(사출계획!$G$62:$H$87,표4[[#This Row],[제품명]])</f>
        <v>0</v>
      </c>
      <c r="J134" s="122">
        <f>COUNTIF(사출계획!$G$88:$H$110,표4[[#This Row],[제품명]])</f>
        <v>0</v>
      </c>
      <c r="K134" s="34">
        <f>COUNTIF(사출계획!$I$62:$J$110,표4[[#This Row],[제품명]])</f>
        <v>0</v>
      </c>
      <c r="L134" s="126">
        <f>COUNTIF(사출계획!$I$62:$J$87,표4[[#This Row],[제품명]])</f>
        <v>0</v>
      </c>
      <c r="M134" s="126">
        <f>COUNTIF(사출계획!$I$88:$J$110,표4[[#This Row],[제품명]])</f>
        <v>0</v>
      </c>
      <c r="N134" s="34">
        <f>COUNTIF(사출계획!$K$62:$L$110,표4[[#This Row],[제품명]])</f>
        <v>0</v>
      </c>
      <c r="O134" s="126">
        <f>COUNTIF(사출계획!$K$62:$L$87,표4[[#This Row],[제품명]])</f>
        <v>0</v>
      </c>
      <c r="P134" s="126">
        <f>COUNTIF(사출계획!$K$88:$L$110,표4[[#This Row],[제품명]])</f>
        <v>0</v>
      </c>
      <c r="Q134" s="34">
        <f>COUNTIF(사출계획!$M$62:$N$110,표4[[#This Row],[제품명]])</f>
        <v>0</v>
      </c>
      <c r="R134" s="126">
        <f>COUNTIF(사출계획!$M$62:$N$87,표4[[#This Row],[제품명]])</f>
        <v>0</v>
      </c>
      <c r="S134" s="126">
        <f>COUNTIF(사출계획!$M$88:$N$110,표4[[#This Row],[제품명]])</f>
        <v>0</v>
      </c>
      <c r="T134" s="34">
        <f>COUNTIF(사출계획!$O$62:$P$110,표4[[#This Row],[제품명]])</f>
        <v>0</v>
      </c>
      <c r="U134" s="126">
        <f>COUNTIF(사출계획!$O$62:$P$87,표4[[#This Row],[제품명]])</f>
        <v>0</v>
      </c>
      <c r="V134" s="126">
        <f>COUNTIF(사출계획!$O$88:$P$110,표4[[#This Row],[제품명]])</f>
        <v>0</v>
      </c>
      <c r="W134" s="34">
        <f>COUNTIF(사출계획!$Q$62:$R$110,표4[[#This Row],[제품명]])</f>
        <v>0</v>
      </c>
      <c r="X134" s="126">
        <f>COUNTIF(사출계획!$Q$62:$R$87,표4[[#This Row],[제품명]])</f>
        <v>0</v>
      </c>
      <c r="Y134" s="126">
        <f>COUNTIF(사출계획!$Q$88:$R$110,표4[[#This Row],[제품명]])</f>
        <v>0</v>
      </c>
      <c r="Z134" s="34">
        <f>COUNTIF(사출계획!$S$62:$T$110,표4[[#This Row],[제품명]])</f>
        <v>0</v>
      </c>
      <c r="AA134" s="126"/>
      <c r="AB134" s="126"/>
      <c r="AC134" s="33" t="s">
        <v>1463</v>
      </c>
      <c r="AD134" s="54">
        <f>SUMIF(표4[잉크명],표5[[#This Row],[잉크]],표4[월])</f>
        <v>0</v>
      </c>
      <c r="AE134" s="126">
        <f>SUMIF(표4[잉크명],표5[[#This Row],[잉크]],표4[월-3층])</f>
        <v>0</v>
      </c>
      <c r="AF134" s="126">
        <f>SUMIF(표4[잉크명],표5[[#This Row],[잉크]],표4[월-1층])</f>
        <v>0</v>
      </c>
      <c r="AG134" s="54">
        <f>SUMIF(표4[잉크명],표5[[#This Row],[잉크]],표4[화])</f>
        <v>0</v>
      </c>
      <c r="AH134" s="126">
        <f>SUMIF(표4[잉크명],표5[[#This Row],[잉크]],표4[화-3층])</f>
        <v>0</v>
      </c>
      <c r="AI134" s="126">
        <f>SUMIF(표4[잉크명],표5[[#This Row],[잉크]],표4[화-1층])</f>
        <v>0</v>
      </c>
      <c r="AJ134" s="54">
        <f>SUMIF(표4[잉크명],표5[[#This Row],[잉크]],표4[수])</f>
        <v>0</v>
      </c>
      <c r="AK134" s="126">
        <f>SUMIF(표4[잉크명],표5[[#This Row],[잉크]],표4[수-3층])</f>
        <v>0</v>
      </c>
      <c r="AL134" s="126">
        <f>SUMIF(표4[잉크명],표5[[#This Row],[잉크]],표4[수-1층])</f>
        <v>0</v>
      </c>
      <c r="AM134" s="34">
        <f>SUMIF(표4[잉크명],표5[[#This Row],[잉크]],표4[목])</f>
        <v>0</v>
      </c>
      <c r="AN134" s="126">
        <f>SUMIF(표4[잉크명],표5[[#This Row],[잉크]],표4[목-3층])</f>
        <v>0</v>
      </c>
      <c r="AO134" s="126">
        <f>SUMIF(표4[잉크명],표5[[#This Row],[잉크]],표4[목-1층])</f>
        <v>0</v>
      </c>
      <c r="AP134" s="34">
        <f>SUMIF(표4[잉크명],표5[[#This Row],[잉크]],표4[금])</f>
        <v>0</v>
      </c>
      <c r="AQ134" s="126">
        <f>SUMIF(표4[잉크명],표5[[#This Row],[잉크]],표4[금-3층])</f>
        <v>0</v>
      </c>
      <c r="AR134" s="126">
        <f>SUMIF(표4[잉크명],표5[[#This Row],[잉크]],표4[금-1층])</f>
        <v>0</v>
      </c>
      <c r="AS134" s="34">
        <f>SUMIF(표4[잉크명],표5[[#This Row],[잉크]],표4[토])</f>
        <v>0</v>
      </c>
      <c r="AT134" s="126">
        <f>SUMIF(표4[잉크명],표5[[#This Row],[잉크]],표4[토-3층])</f>
        <v>0</v>
      </c>
      <c r="AU134" s="126">
        <f>SUMIF(표4[잉크명],표5[[#This Row],[잉크]],표4[토-1층])</f>
        <v>0</v>
      </c>
      <c r="AV134" s="34">
        <f>SUMIF(표4[잉크명],표5[[#This Row],[잉크]],표4[일])</f>
        <v>0</v>
      </c>
      <c r="AW134" s="126">
        <f>SUMIF(표4[잉크명],표5[[#This Row],[잉크]],표4[일-3층])</f>
        <v>0</v>
      </c>
      <c r="AX134" s="126">
        <f>SUMIF(표4[잉크명],표5[[#This Row],[잉크]],표4[일-1층])</f>
        <v>0</v>
      </c>
      <c r="AY134" s="34">
        <f>SUMIF(표4[잉크명],표5[[#This Row],[잉크]],표4[차주 월])</f>
        <v>0</v>
      </c>
      <c r="AZ134" s="34">
        <f>SUM(표5[[#This Row],[월]:[차주 월]])</f>
        <v>0</v>
      </c>
    </row>
    <row r="135" spans="2:52" x14ac:dyDescent="0.3">
      <c r="B135" s="56" t="s">
        <v>261</v>
      </c>
      <c r="C135" s="56"/>
      <c r="D135" s="56" t="s">
        <v>69</v>
      </c>
      <c r="E135" s="34">
        <f>COUNTIF(사출계획!$E$62:$F$110,표4[[#This Row],[제품명]])</f>
        <v>0</v>
      </c>
      <c r="F135" s="126">
        <f>COUNTIF(사출계획!$E$62:$F$87,표4[[#This Row],[제품명]])</f>
        <v>0</v>
      </c>
      <c r="G135" s="126">
        <f>COUNTIF(사출계획!$E$88:$F$110,표4[[#This Row],[제품명]])</f>
        <v>0</v>
      </c>
      <c r="H135" s="34">
        <f>COUNTIF(사출계획!$G$62:$H$110,표4[[#This Row],[제품명]])</f>
        <v>0</v>
      </c>
      <c r="I135" s="122">
        <f>COUNTIF(사출계획!$G$62:$H$87,표4[[#This Row],[제품명]])</f>
        <v>0</v>
      </c>
      <c r="J135" s="122">
        <f>COUNTIF(사출계획!$G$88:$H$110,표4[[#This Row],[제품명]])</f>
        <v>0</v>
      </c>
      <c r="K135" s="34">
        <f>COUNTIF(사출계획!$I$62:$J$110,표4[[#This Row],[제품명]])</f>
        <v>0</v>
      </c>
      <c r="L135" s="126">
        <f>COUNTIF(사출계획!$I$62:$J$87,표4[[#This Row],[제품명]])</f>
        <v>0</v>
      </c>
      <c r="M135" s="126">
        <f>COUNTIF(사출계획!$I$88:$J$110,표4[[#This Row],[제품명]])</f>
        <v>0</v>
      </c>
      <c r="N135" s="34">
        <f>COUNTIF(사출계획!$K$62:$L$110,표4[[#This Row],[제품명]])</f>
        <v>0</v>
      </c>
      <c r="O135" s="126">
        <f>COUNTIF(사출계획!$K$62:$L$87,표4[[#This Row],[제품명]])</f>
        <v>0</v>
      </c>
      <c r="P135" s="126">
        <f>COUNTIF(사출계획!$K$88:$L$110,표4[[#This Row],[제품명]])</f>
        <v>0</v>
      </c>
      <c r="Q135" s="34">
        <f>COUNTIF(사출계획!$M$62:$N$110,표4[[#This Row],[제품명]])</f>
        <v>0</v>
      </c>
      <c r="R135" s="126">
        <f>COUNTIF(사출계획!$M$62:$N$87,표4[[#This Row],[제품명]])</f>
        <v>0</v>
      </c>
      <c r="S135" s="126">
        <f>COUNTIF(사출계획!$M$88:$N$110,표4[[#This Row],[제품명]])</f>
        <v>0</v>
      </c>
      <c r="T135" s="34">
        <f>COUNTIF(사출계획!$O$62:$P$110,표4[[#This Row],[제품명]])</f>
        <v>0</v>
      </c>
      <c r="U135" s="126">
        <f>COUNTIF(사출계획!$O$62:$P$87,표4[[#This Row],[제품명]])</f>
        <v>0</v>
      </c>
      <c r="V135" s="126">
        <f>COUNTIF(사출계획!$O$88:$P$110,표4[[#This Row],[제품명]])</f>
        <v>0</v>
      </c>
      <c r="W135" s="34">
        <f>COUNTIF(사출계획!$Q$62:$R$110,표4[[#This Row],[제품명]])</f>
        <v>0</v>
      </c>
      <c r="X135" s="126">
        <f>COUNTIF(사출계획!$Q$62:$R$87,표4[[#This Row],[제품명]])</f>
        <v>0</v>
      </c>
      <c r="Y135" s="126">
        <f>COUNTIF(사출계획!$Q$88:$R$110,표4[[#This Row],[제품명]])</f>
        <v>0</v>
      </c>
      <c r="Z135" s="34">
        <f>COUNTIF(사출계획!$S$62:$T$110,표4[[#This Row],[제품명]])</f>
        <v>0</v>
      </c>
      <c r="AA135" s="126"/>
      <c r="AB135" s="126"/>
      <c r="AC135" s="55" t="s">
        <v>1043</v>
      </c>
      <c r="AD135" s="54">
        <f>SUMIF(표4[잉크명],표5[[#This Row],[잉크]],표4[월])</f>
        <v>0</v>
      </c>
      <c r="AE135" s="126">
        <f>SUMIF(표4[잉크명],표5[[#This Row],[잉크]],표4[월-3층])</f>
        <v>0</v>
      </c>
      <c r="AF135" s="126">
        <f>SUMIF(표4[잉크명],표5[[#This Row],[잉크]],표4[월-1층])</f>
        <v>0</v>
      </c>
      <c r="AG135" s="54">
        <f>SUMIF(표4[잉크명],표5[[#This Row],[잉크]],표4[화])</f>
        <v>0</v>
      </c>
      <c r="AH135" s="126">
        <f>SUMIF(표4[잉크명],표5[[#This Row],[잉크]],표4[화-3층])</f>
        <v>0</v>
      </c>
      <c r="AI135" s="126">
        <f>SUMIF(표4[잉크명],표5[[#This Row],[잉크]],표4[화-1층])</f>
        <v>0</v>
      </c>
      <c r="AJ135" s="54">
        <f>SUMIF(표4[잉크명],표5[[#This Row],[잉크]],표4[수])</f>
        <v>0</v>
      </c>
      <c r="AK135" s="126">
        <f>SUMIF(표4[잉크명],표5[[#This Row],[잉크]],표4[수-3층])</f>
        <v>0</v>
      </c>
      <c r="AL135" s="126">
        <f>SUMIF(표4[잉크명],표5[[#This Row],[잉크]],표4[수-1층])</f>
        <v>0</v>
      </c>
      <c r="AM135" s="54">
        <f>SUMIF(표4[잉크명],표5[[#This Row],[잉크]],표4[목])</f>
        <v>0</v>
      </c>
      <c r="AN135" s="126">
        <f>SUMIF(표4[잉크명],표5[[#This Row],[잉크]],표4[목-3층])</f>
        <v>0</v>
      </c>
      <c r="AO135" s="126">
        <f>SUMIF(표4[잉크명],표5[[#This Row],[잉크]],표4[목-1층])</f>
        <v>0</v>
      </c>
      <c r="AP135" s="54">
        <f>SUMIF(표4[잉크명],표5[[#This Row],[잉크]],표4[금])</f>
        <v>0</v>
      </c>
      <c r="AQ135" s="126">
        <f>SUMIF(표4[잉크명],표5[[#This Row],[잉크]],표4[금-3층])</f>
        <v>0</v>
      </c>
      <c r="AR135" s="126">
        <f>SUMIF(표4[잉크명],표5[[#This Row],[잉크]],표4[금-1층])</f>
        <v>0</v>
      </c>
      <c r="AS135" s="54">
        <f>SUMIF(표4[잉크명],표5[[#This Row],[잉크]],표4[토])</f>
        <v>0</v>
      </c>
      <c r="AT135" s="126">
        <f>SUMIF(표4[잉크명],표5[[#This Row],[잉크]],표4[토-3층])</f>
        <v>0</v>
      </c>
      <c r="AU135" s="126">
        <f>SUMIF(표4[잉크명],표5[[#This Row],[잉크]],표4[토-1층])</f>
        <v>0</v>
      </c>
      <c r="AV135" s="54">
        <f>SUMIF(표4[잉크명],표5[[#This Row],[잉크]],표4[일])</f>
        <v>0</v>
      </c>
      <c r="AW135" s="126">
        <f>SUMIF(표4[잉크명],표5[[#This Row],[잉크]],표4[일-3층])</f>
        <v>0</v>
      </c>
      <c r="AX135" s="126">
        <f>SUMIF(표4[잉크명],표5[[#This Row],[잉크]],표4[일-1층])</f>
        <v>0</v>
      </c>
      <c r="AY135" s="54">
        <f>SUMIF(표4[잉크명],표5[[#This Row],[잉크]],표4[차주 월])</f>
        <v>0</v>
      </c>
      <c r="AZ135" s="54">
        <f>SUM(표5[[#This Row],[월]:[차주 월]])</f>
        <v>0</v>
      </c>
    </row>
    <row r="136" spans="2:52" x14ac:dyDescent="0.3">
      <c r="B136" s="56" t="s">
        <v>262</v>
      </c>
      <c r="C136" s="56"/>
      <c r="D136" s="56" t="s">
        <v>337</v>
      </c>
      <c r="E136" s="34">
        <f>COUNTIF(사출계획!$E$62:$F$110,표4[[#This Row],[제품명]])</f>
        <v>0</v>
      </c>
      <c r="F136" s="126">
        <f>COUNTIF(사출계획!$E$62:$F$87,표4[[#This Row],[제품명]])</f>
        <v>0</v>
      </c>
      <c r="G136" s="126">
        <f>COUNTIF(사출계획!$E$88:$F$110,표4[[#This Row],[제품명]])</f>
        <v>0</v>
      </c>
      <c r="H136" s="34">
        <f>COUNTIF(사출계획!$G$62:$H$110,표4[[#This Row],[제품명]])</f>
        <v>0</v>
      </c>
      <c r="I136" s="122">
        <f>COUNTIF(사출계획!$G$62:$H$87,표4[[#This Row],[제품명]])</f>
        <v>0</v>
      </c>
      <c r="J136" s="122">
        <f>COUNTIF(사출계획!$G$88:$H$110,표4[[#This Row],[제품명]])</f>
        <v>0</v>
      </c>
      <c r="K136" s="34">
        <f>COUNTIF(사출계획!$I$62:$J$110,표4[[#This Row],[제품명]])</f>
        <v>0</v>
      </c>
      <c r="L136" s="126">
        <f>COUNTIF(사출계획!$I$62:$J$87,표4[[#This Row],[제품명]])</f>
        <v>0</v>
      </c>
      <c r="M136" s="126">
        <f>COUNTIF(사출계획!$I$88:$J$110,표4[[#This Row],[제품명]])</f>
        <v>0</v>
      </c>
      <c r="N136" s="34">
        <f>COUNTIF(사출계획!$K$62:$L$110,표4[[#This Row],[제품명]])</f>
        <v>0</v>
      </c>
      <c r="O136" s="126">
        <f>COUNTIF(사출계획!$K$62:$L$87,표4[[#This Row],[제품명]])</f>
        <v>0</v>
      </c>
      <c r="P136" s="126">
        <f>COUNTIF(사출계획!$K$88:$L$110,표4[[#This Row],[제품명]])</f>
        <v>0</v>
      </c>
      <c r="Q136" s="34">
        <f>COUNTIF(사출계획!$M$62:$N$110,표4[[#This Row],[제품명]])</f>
        <v>0</v>
      </c>
      <c r="R136" s="126">
        <f>COUNTIF(사출계획!$M$62:$N$87,표4[[#This Row],[제품명]])</f>
        <v>0</v>
      </c>
      <c r="S136" s="126">
        <f>COUNTIF(사출계획!$M$88:$N$110,표4[[#This Row],[제품명]])</f>
        <v>0</v>
      </c>
      <c r="T136" s="34">
        <f>COUNTIF(사출계획!$O$62:$P$110,표4[[#This Row],[제품명]])</f>
        <v>0</v>
      </c>
      <c r="U136" s="126">
        <f>COUNTIF(사출계획!$O$62:$P$87,표4[[#This Row],[제품명]])</f>
        <v>0</v>
      </c>
      <c r="V136" s="126">
        <f>COUNTIF(사출계획!$O$88:$P$110,표4[[#This Row],[제품명]])</f>
        <v>0</v>
      </c>
      <c r="W136" s="34">
        <f>COUNTIF(사출계획!$Q$62:$R$110,표4[[#This Row],[제품명]])</f>
        <v>0</v>
      </c>
      <c r="X136" s="126">
        <f>COUNTIF(사출계획!$Q$62:$R$87,표4[[#This Row],[제품명]])</f>
        <v>0</v>
      </c>
      <c r="Y136" s="126">
        <f>COUNTIF(사출계획!$Q$88:$R$110,표4[[#This Row],[제품명]])</f>
        <v>0</v>
      </c>
      <c r="Z136" s="34">
        <f>COUNTIF(사출계획!$S$62:$T$110,표4[[#This Row],[제품명]])</f>
        <v>0</v>
      </c>
      <c r="AA136" s="126"/>
      <c r="AB136" s="126"/>
      <c r="AC136" s="55" t="s">
        <v>896</v>
      </c>
      <c r="AD136" s="34">
        <f>SUMIF(표4[잉크명],표5[[#This Row],[잉크]],표4[월])</f>
        <v>0</v>
      </c>
      <c r="AE136" s="126">
        <f>SUMIF(표4[잉크명],표5[[#This Row],[잉크]],표4[월-3층])</f>
        <v>0</v>
      </c>
      <c r="AF136" s="126">
        <f>SUMIF(표4[잉크명],표5[[#This Row],[잉크]],표4[월-1층])</f>
        <v>0</v>
      </c>
      <c r="AG136" s="34">
        <f>SUMIF(표4[잉크명],표5[[#This Row],[잉크]],표4[화])</f>
        <v>0</v>
      </c>
      <c r="AH136" s="126">
        <f>SUMIF(표4[잉크명],표5[[#This Row],[잉크]],표4[화-3층])</f>
        <v>0</v>
      </c>
      <c r="AI136" s="126">
        <f>SUMIF(표4[잉크명],표5[[#This Row],[잉크]],표4[화-1층])</f>
        <v>0</v>
      </c>
      <c r="AJ136" s="34">
        <f>SUMIF(표4[잉크명],표5[[#This Row],[잉크]],표4[수])</f>
        <v>0</v>
      </c>
      <c r="AK136" s="126">
        <f>SUMIF(표4[잉크명],표5[[#This Row],[잉크]],표4[수-3층])</f>
        <v>0</v>
      </c>
      <c r="AL136" s="126">
        <f>SUMIF(표4[잉크명],표5[[#This Row],[잉크]],표4[수-1층])</f>
        <v>0</v>
      </c>
      <c r="AM136" s="34">
        <f>SUMIF(표4[잉크명],표5[[#This Row],[잉크]],표4[목])</f>
        <v>0</v>
      </c>
      <c r="AN136" s="126">
        <f>SUMIF(표4[잉크명],표5[[#This Row],[잉크]],표4[목-3층])</f>
        <v>0</v>
      </c>
      <c r="AO136" s="126">
        <f>SUMIF(표4[잉크명],표5[[#This Row],[잉크]],표4[목-1층])</f>
        <v>0</v>
      </c>
      <c r="AP136" s="34">
        <f>SUMIF(표4[잉크명],표5[[#This Row],[잉크]],표4[금])</f>
        <v>0</v>
      </c>
      <c r="AQ136" s="126">
        <f>SUMIF(표4[잉크명],표5[[#This Row],[잉크]],표4[금-3층])</f>
        <v>0</v>
      </c>
      <c r="AR136" s="126">
        <f>SUMIF(표4[잉크명],표5[[#This Row],[잉크]],표4[금-1층])</f>
        <v>0</v>
      </c>
      <c r="AS136" s="34">
        <f>SUMIF(표4[잉크명],표5[[#This Row],[잉크]],표4[토])</f>
        <v>0</v>
      </c>
      <c r="AT136" s="126">
        <f>SUMIF(표4[잉크명],표5[[#This Row],[잉크]],표4[토-3층])</f>
        <v>0</v>
      </c>
      <c r="AU136" s="126">
        <f>SUMIF(표4[잉크명],표5[[#This Row],[잉크]],표4[토-1층])</f>
        <v>0</v>
      </c>
      <c r="AV136" s="34">
        <f>SUMIF(표4[잉크명],표5[[#This Row],[잉크]],표4[일])</f>
        <v>0</v>
      </c>
      <c r="AW136" s="126">
        <f>SUMIF(표4[잉크명],표5[[#This Row],[잉크]],표4[일-3층])</f>
        <v>0</v>
      </c>
      <c r="AX136" s="126">
        <f>SUMIF(표4[잉크명],표5[[#This Row],[잉크]],표4[일-1층])</f>
        <v>0</v>
      </c>
      <c r="AY136" s="34">
        <f>SUMIF(표4[잉크명],표5[[#This Row],[잉크]],표4[차주 월])</f>
        <v>0</v>
      </c>
      <c r="AZ136" s="34">
        <f>SUM(표5[[#This Row],[월]:[차주 월]])</f>
        <v>0</v>
      </c>
    </row>
    <row r="137" spans="2:52" x14ac:dyDescent="0.3">
      <c r="B137" s="56" t="s">
        <v>262</v>
      </c>
      <c r="C137" s="56"/>
      <c r="D137" s="56" t="s">
        <v>338</v>
      </c>
      <c r="E137" s="34">
        <f>COUNTIF(사출계획!$E$62:$F$110,표4[[#This Row],[제품명]])</f>
        <v>0</v>
      </c>
      <c r="F137" s="126">
        <f>COUNTIF(사출계획!$E$62:$F$87,표4[[#This Row],[제품명]])</f>
        <v>0</v>
      </c>
      <c r="G137" s="126">
        <f>COUNTIF(사출계획!$E$88:$F$110,표4[[#This Row],[제품명]])</f>
        <v>0</v>
      </c>
      <c r="H137" s="34">
        <f>COUNTIF(사출계획!$G$62:$H$110,표4[[#This Row],[제품명]])</f>
        <v>0</v>
      </c>
      <c r="I137" s="122">
        <f>COUNTIF(사출계획!$G$62:$H$87,표4[[#This Row],[제품명]])</f>
        <v>0</v>
      </c>
      <c r="J137" s="122">
        <f>COUNTIF(사출계획!$G$88:$H$110,표4[[#This Row],[제품명]])</f>
        <v>0</v>
      </c>
      <c r="K137" s="34">
        <f>COUNTIF(사출계획!$I$62:$J$110,표4[[#This Row],[제품명]])</f>
        <v>0</v>
      </c>
      <c r="L137" s="126">
        <f>COUNTIF(사출계획!$I$62:$J$87,표4[[#This Row],[제품명]])</f>
        <v>0</v>
      </c>
      <c r="M137" s="126">
        <f>COUNTIF(사출계획!$I$88:$J$110,표4[[#This Row],[제품명]])</f>
        <v>0</v>
      </c>
      <c r="N137" s="34">
        <f>COUNTIF(사출계획!$K$62:$L$110,표4[[#This Row],[제품명]])</f>
        <v>0</v>
      </c>
      <c r="O137" s="126">
        <f>COUNTIF(사출계획!$K$62:$L$87,표4[[#This Row],[제품명]])</f>
        <v>0</v>
      </c>
      <c r="P137" s="126">
        <f>COUNTIF(사출계획!$K$88:$L$110,표4[[#This Row],[제품명]])</f>
        <v>0</v>
      </c>
      <c r="Q137" s="34">
        <f>COUNTIF(사출계획!$M$62:$N$110,표4[[#This Row],[제품명]])</f>
        <v>0</v>
      </c>
      <c r="R137" s="126">
        <f>COUNTIF(사출계획!$M$62:$N$87,표4[[#This Row],[제품명]])</f>
        <v>0</v>
      </c>
      <c r="S137" s="126">
        <f>COUNTIF(사출계획!$M$88:$N$110,표4[[#This Row],[제품명]])</f>
        <v>0</v>
      </c>
      <c r="T137" s="34">
        <f>COUNTIF(사출계획!$O$62:$P$110,표4[[#This Row],[제품명]])</f>
        <v>0</v>
      </c>
      <c r="U137" s="126">
        <f>COUNTIF(사출계획!$O$62:$P$87,표4[[#This Row],[제품명]])</f>
        <v>0</v>
      </c>
      <c r="V137" s="126">
        <f>COUNTIF(사출계획!$O$88:$P$110,표4[[#This Row],[제품명]])</f>
        <v>0</v>
      </c>
      <c r="W137" s="34">
        <f>COUNTIF(사출계획!$Q$62:$R$110,표4[[#This Row],[제품명]])</f>
        <v>0</v>
      </c>
      <c r="X137" s="126">
        <f>COUNTIF(사출계획!$Q$62:$R$87,표4[[#This Row],[제품명]])</f>
        <v>0</v>
      </c>
      <c r="Y137" s="126">
        <f>COUNTIF(사출계획!$Q$88:$R$110,표4[[#This Row],[제품명]])</f>
        <v>0</v>
      </c>
      <c r="Z137" s="34">
        <f>COUNTIF(사출계획!$S$62:$T$110,표4[[#This Row],[제품명]])</f>
        <v>0</v>
      </c>
      <c r="AA137" s="126"/>
      <c r="AB137" s="126"/>
      <c r="AC137" s="217" t="s">
        <v>733</v>
      </c>
      <c r="AD137" s="54">
        <f>SUMIF(표4[잉크명],표5[[#This Row],[잉크]],표4[월])</f>
        <v>0</v>
      </c>
      <c r="AE137" s="126">
        <f>SUMIF(표4[잉크명],표5[[#This Row],[잉크]],표4[월-3층])</f>
        <v>0</v>
      </c>
      <c r="AF137" s="126">
        <f>SUMIF(표4[잉크명],표5[[#This Row],[잉크]],표4[월-1층])</f>
        <v>0</v>
      </c>
      <c r="AG137" s="54">
        <f>SUMIF(표4[잉크명],표5[[#This Row],[잉크]],표4[화])</f>
        <v>0</v>
      </c>
      <c r="AH137" s="126">
        <f>SUMIF(표4[잉크명],표5[[#This Row],[잉크]],표4[화-3층])</f>
        <v>0</v>
      </c>
      <c r="AI137" s="126">
        <f>SUMIF(표4[잉크명],표5[[#This Row],[잉크]],표4[화-1층])</f>
        <v>0</v>
      </c>
      <c r="AJ137" s="54">
        <f>SUMIF(표4[잉크명],표5[[#This Row],[잉크]],표4[수])</f>
        <v>0</v>
      </c>
      <c r="AK137" s="126">
        <f>SUMIF(표4[잉크명],표5[[#This Row],[잉크]],표4[수-3층])</f>
        <v>0</v>
      </c>
      <c r="AL137" s="126">
        <f>SUMIF(표4[잉크명],표5[[#This Row],[잉크]],표4[수-1층])</f>
        <v>0</v>
      </c>
      <c r="AM137" s="54">
        <f>SUMIF(표4[잉크명],표5[[#This Row],[잉크]],표4[목])</f>
        <v>0</v>
      </c>
      <c r="AN137" s="126">
        <f>SUMIF(표4[잉크명],표5[[#This Row],[잉크]],표4[목-3층])</f>
        <v>0</v>
      </c>
      <c r="AO137" s="126">
        <f>SUMIF(표4[잉크명],표5[[#This Row],[잉크]],표4[목-1층])</f>
        <v>0</v>
      </c>
      <c r="AP137" s="54">
        <f>SUMIF(표4[잉크명],표5[[#This Row],[잉크]],표4[금])</f>
        <v>0</v>
      </c>
      <c r="AQ137" s="126">
        <f>SUMIF(표4[잉크명],표5[[#This Row],[잉크]],표4[금-3층])</f>
        <v>0</v>
      </c>
      <c r="AR137" s="126">
        <f>SUMIF(표4[잉크명],표5[[#This Row],[잉크]],표4[금-1층])</f>
        <v>0</v>
      </c>
      <c r="AS137" s="54">
        <f>SUMIF(표4[잉크명],표5[[#This Row],[잉크]],표4[토])</f>
        <v>0</v>
      </c>
      <c r="AT137" s="126">
        <f>SUMIF(표4[잉크명],표5[[#This Row],[잉크]],표4[토-3층])</f>
        <v>0</v>
      </c>
      <c r="AU137" s="126">
        <f>SUMIF(표4[잉크명],표5[[#This Row],[잉크]],표4[토-1층])</f>
        <v>0</v>
      </c>
      <c r="AV137" s="54">
        <f>SUMIF(표4[잉크명],표5[[#This Row],[잉크]],표4[일])</f>
        <v>0</v>
      </c>
      <c r="AW137" s="126">
        <f>SUMIF(표4[잉크명],표5[[#This Row],[잉크]],표4[일-3층])</f>
        <v>0</v>
      </c>
      <c r="AX137" s="126">
        <f>SUMIF(표4[잉크명],표5[[#This Row],[잉크]],표4[일-1층])</f>
        <v>0</v>
      </c>
      <c r="AY137" s="54">
        <f>SUMIF(표4[잉크명],표5[[#This Row],[잉크]],표4[차주 월])</f>
        <v>0</v>
      </c>
      <c r="AZ137" s="54">
        <f>SUM(표5[[#This Row],[월]:[차주 월]])</f>
        <v>0</v>
      </c>
    </row>
    <row r="138" spans="2:52" x14ac:dyDescent="0.3">
      <c r="B138" s="56" t="s">
        <v>262</v>
      </c>
      <c r="C138" s="56"/>
      <c r="D138" s="56" t="s">
        <v>339</v>
      </c>
      <c r="E138" s="34">
        <f>COUNTIF(사출계획!$E$62:$F$110,표4[[#This Row],[제품명]])</f>
        <v>0</v>
      </c>
      <c r="F138" s="126">
        <f>COUNTIF(사출계획!$E$62:$F$87,표4[[#This Row],[제품명]])</f>
        <v>0</v>
      </c>
      <c r="G138" s="126">
        <f>COUNTIF(사출계획!$E$88:$F$110,표4[[#This Row],[제품명]])</f>
        <v>0</v>
      </c>
      <c r="H138" s="34">
        <f>COUNTIF(사출계획!$G$62:$H$110,표4[[#This Row],[제품명]])</f>
        <v>0</v>
      </c>
      <c r="I138" s="122">
        <f>COUNTIF(사출계획!$G$62:$H$87,표4[[#This Row],[제품명]])</f>
        <v>0</v>
      </c>
      <c r="J138" s="122">
        <f>COUNTIF(사출계획!$G$88:$H$110,표4[[#This Row],[제품명]])</f>
        <v>0</v>
      </c>
      <c r="K138" s="34">
        <f>COUNTIF(사출계획!$I$62:$J$110,표4[[#This Row],[제품명]])</f>
        <v>0</v>
      </c>
      <c r="L138" s="126">
        <f>COUNTIF(사출계획!$I$62:$J$87,표4[[#This Row],[제품명]])</f>
        <v>0</v>
      </c>
      <c r="M138" s="126">
        <f>COUNTIF(사출계획!$I$88:$J$110,표4[[#This Row],[제품명]])</f>
        <v>0</v>
      </c>
      <c r="N138" s="34">
        <f>COUNTIF(사출계획!$K$62:$L$110,표4[[#This Row],[제품명]])</f>
        <v>0</v>
      </c>
      <c r="O138" s="126">
        <f>COUNTIF(사출계획!$K$62:$L$87,표4[[#This Row],[제품명]])</f>
        <v>0</v>
      </c>
      <c r="P138" s="126">
        <f>COUNTIF(사출계획!$K$88:$L$110,표4[[#This Row],[제품명]])</f>
        <v>0</v>
      </c>
      <c r="Q138" s="34">
        <f>COUNTIF(사출계획!$M$62:$N$110,표4[[#This Row],[제품명]])</f>
        <v>0</v>
      </c>
      <c r="R138" s="126">
        <f>COUNTIF(사출계획!$M$62:$N$87,표4[[#This Row],[제품명]])</f>
        <v>0</v>
      </c>
      <c r="S138" s="126">
        <f>COUNTIF(사출계획!$M$88:$N$110,표4[[#This Row],[제품명]])</f>
        <v>0</v>
      </c>
      <c r="T138" s="34">
        <f>COUNTIF(사출계획!$O$62:$P$110,표4[[#This Row],[제품명]])</f>
        <v>0</v>
      </c>
      <c r="U138" s="126">
        <f>COUNTIF(사출계획!$O$62:$P$87,표4[[#This Row],[제품명]])</f>
        <v>0</v>
      </c>
      <c r="V138" s="126">
        <f>COUNTIF(사출계획!$O$88:$P$110,표4[[#This Row],[제품명]])</f>
        <v>0</v>
      </c>
      <c r="W138" s="34">
        <f>COUNTIF(사출계획!$Q$62:$R$110,표4[[#This Row],[제품명]])</f>
        <v>0</v>
      </c>
      <c r="X138" s="126">
        <f>COUNTIF(사출계획!$Q$62:$R$87,표4[[#This Row],[제품명]])</f>
        <v>0</v>
      </c>
      <c r="Y138" s="126">
        <f>COUNTIF(사출계획!$Q$88:$R$110,표4[[#This Row],[제품명]])</f>
        <v>0</v>
      </c>
      <c r="Z138" s="34">
        <f>COUNTIF(사출계획!$S$62:$T$110,표4[[#This Row],[제품명]])</f>
        <v>0</v>
      </c>
      <c r="AA138" s="126"/>
      <c r="AB138" s="126"/>
      <c r="AC138" s="33" t="s">
        <v>1241</v>
      </c>
      <c r="AD138" s="54">
        <f>SUMIF(표4[잉크명],표5[[#This Row],[잉크]],표4[월])</f>
        <v>0</v>
      </c>
      <c r="AE138" s="126">
        <f>SUMIF(표4[잉크명],표5[[#This Row],[잉크]],표4[월-3층])</f>
        <v>0</v>
      </c>
      <c r="AF138" s="126">
        <f>SUMIF(표4[잉크명],표5[[#This Row],[잉크]],표4[월-1층])</f>
        <v>0</v>
      </c>
      <c r="AG138" s="54">
        <f>SUMIF(표4[잉크명],표5[[#This Row],[잉크]],표4[화])</f>
        <v>0</v>
      </c>
      <c r="AH138" s="126">
        <f>SUMIF(표4[잉크명],표5[[#This Row],[잉크]],표4[화-3층])</f>
        <v>0</v>
      </c>
      <c r="AI138" s="126">
        <f>SUMIF(표4[잉크명],표5[[#This Row],[잉크]],표4[화-1층])</f>
        <v>0</v>
      </c>
      <c r="AJ138" s="54">
        <f>SUMIF(표4[잉크명],표5[[#This Row],[잉크]],표4[수])</f>
        <v>0</v>
      </c>
      <c r="AK138" s="126">
        <f>SUMIF(표4[잉크명],표5[[#This Row],[잉크]],표4[수-3층])</f>
        <v>0</v>
      </c>
      <c r="AL138" s="126">
        <f>SUMIF(표4[잉크명],표5[[#This Row],[잉크]],표4[수-1층])</f>
        <v>0</v>
      </c>
      <c r="AM138" s="34">
        <f>SUMIF(표4[잉크명],표5[[#This Row],[잉크]],표4[목])</f>
        <v>0</v>
      </c>
      <c r="AN138" s="126">
        <f>SUMIF(표4[잉크명],표5[[#This Row],[잉크]],표4[목-3층])</f>
        <v>0</v>
      </c>
      <c r="AO138" s="126">
        <f>SUMIF(표4[잉크명],표5[[#This Row],[잉크]],표4[목-1층])</f>
        <v>0</v>
      </c>
      <c r="AP138" s="34">
        <f>SUMIF(표4[잉크명],표5[[#This Row],[잉크]],표4[금])</f>
        <v>0</v>
      </c>
      <c r="AQ138" s="126">
        <f>SUMIF(표4[잉크명],표5[[#This Row],[잉크]],표4[금-3층])</f>
        <v>0</v>
      </c>
      <c r="AR138" s="126">
        <f>SUMIF(표4[잉크명],표5[[#This Row],[잉크]],표4[금-1층])</f>
        <v>0</v>
      </c>
      <c r="AS138" s="34">
        <f>SUMIF(표4[잉크명],표5[[#This Row],[잉크]],표4[토])</f>
        <v>0</v>
      </c>
      <c r="AT138" s="126">
        <f>SUMIF(표4[잉크명],표5[[#This Row],[잉크]],표4[토-3층])</f>
        <v>0</v>
      </c>
      <c r="AU138" s="126">
        <f>SUMIF(표4[잉크명],표5[[#This Row],[잉크]],표4[토-1층])</f>
        <v>0</v>
      </c>
      <c r="AV138" s="34">
        <f>SUMIF(표4[잉크명],표5[[#This Row],[잉크]],표4[일])</f>
        <v>0</v>
      </c>
      <c r="AW138" s="126">
        <f>SUMIF(표4[잉크명],표5[[#This Row],[잉크]],표4[일-3층])</f>
        <v>0</v>
      </c>
      <c r="AX138" s="126">
        <f>SUMIF(표4[잉크명],표5[[#This Row],[잉크]],표4[일-1층])</f>
        <v>0</v>
      </c>
      <c r="AY138" s="34">
        <f>SUMIF(표4[잉크명],표5[[#This Row],[잉크]],표4[차주 월])</f>
        <v>0</v>
      </c>
      <c r="AZ138" s="34">
        <f>SUM(표5[[#This Row],[월]:[차주 월]])</f>
        <v>0</v>
      </c>
    </row>
    <row r="139" spans="2:52" x14ac:dyDescent="0.3">
      <c r="B139" s="56" t="s">
        <v>75</v>
      </c>
      <c r="C139" s="56"/>
      <c r="D139" s="56" t="s">
        <v>337</v>
      </c>
      <c r="E139" s="34">
        <f>COUNTIF(사출계획!$E$62:$F$110,표4[[#This Row],[제품명]])</f>
        <v>0</v>
      </c>
      <c r="F139" s="126">
        <f>COUNTIF(사출계획!$E$62:$F$87,표4[[#This Row],[제품명]])</f>
        <v>0</v>
      </c>
      <c r="G139" s="126">
        <f>COUNTIF(사출계획!$E$88:$F$110,표4[[#This Row],[제품명]])</f>
        <v>0</v>
      </c>
      <c r="H139" s="34">
        <f>COUNTIF(사출계획!$G$62:$H$110,표4[[#This Row],[제품명]])</f>
        <v>0</v>
      </c>
      <c r="I139" s="122">
        <f>COUNTIF(사출계획!$G$62:$H$87,표4[[#This Row],[제품명]])</f>
        <v>0</v>
      </c>
      <c r="J139" s="122">
        <f>COUNTIF(사출계획!$G$88:$H$110,표4[[#This Row],[제품명]])</f>
        <v>0</v>
      </c>
      <c r="K139" s="34">
        <f>COUNTIF(사출계획!$I$62:$J$110,표4[[#This Row],[제품명]])</f>
        <v>0</v>
      </c>
      <c r="L139" s="126">
        <f>COUNTIF(사출계획!$I$62:$J$87,표4[[#This Row],[제품명]])</f>
        <v>0</v>
      </c>
      <c r="M139" s="126">
        <f>COUNTIF(사출계획!$I$88:$J$110,표4[[#This Row],[제품명]])</f>
        <v>0</v>
      </c>
      <c r="N139" s="34">
        <f>COUNTIF(사출계획!$K$62:$L$110,표4[[#This Row],[제품명]])</f>
        <v>0</v>
      </c>
      <c r="O139" s="126">
        <f>COUNTIF(사출계획!$K$62:$L$87,표4[[#This Row],[제품명]])</f>
        <v>0</v>
      </c>
      <c r="P139" s="126">
        <f>COUNTIF(사출계획!$K$88:$L$110,표4[[#This Row],[제품명]])</f>
        <v>0</v>
      </c>
      <c r="Q139" s="34">
        <f>COUNTIF(사출계획!$M$62:$N$110,표4[[#This Row],[제품명]])</f>
        <v>0</v>
      </c>
      <c r="R139" s="126">
        <f>COUNTIF(사출계획!$M$62:$N$87,표4[[#This Row],[제품명]])</f>
        <v>0</v>
      </c>
      <c r="S139" s="126">
        <f>COUNTIF(사출계획!$M$88:$N$110,표4[[#This Row],[제품명]])</f>
        <v>0</v>
      </c>
      <c r="T139" s="34">
        <f>COUNTIF(사출계획!$O$62:$P$110,표4[[#This Row],[제품명]])</f>
        <v>0</v>
      </c>
      <c r="U139" s="126">
        <f>COUNTIF(사출계획!$O$62:$P$87,표4[[#This Row],[제품명]])</f>
        <v>0</v>
      </c>
      <c r="V139" s="126">
        <f>COUNTIF(사출계획!$O$88:$P$110,표4[[#This Row],[제품명]])</f>
        <v>0</v>
      </c>
      <c r="W139" s="34">
        <f>COUNTIF(사출계획!$Q$62:$R$110,표4[[#This Row],[제품명]])</f>
        <v>0</v>
      </c>
      <c r="X139" s="126">
        <f>COUNTIF(사출계획!$Q$62:$R$87,표4[[#This Row],[제품명]])</f>
        <v>0</v>
      </c>
      <c r="Y139" s="126">
        <f>COUNTIF(사출계획!$Q$88:$R$110,표4[[#This Row],[제품명]])</f>
        <v>0</v>
      </c>
      <c r="Z139" s="34">
        <f>COUNTIF(사출계획!$S$62:$T$110,표4[[#This Row],[제품명]])</f>
        <v>0</v>
      </c>
      <c r="AA139" s="126"/>
      <c r="AB139" s="126"/>
      <c r="AC139" s="217" t="s">
        <v>774</v>
      </c>
      <c r="AD139" s="54">
        <f>SUMIF(표4[잉크명],표5[[#This Row],[잉크]],표4[월])</f>
        <v>0</v>
      </c>
      <c r="AE139" s="126">
        <f>SUMIF(표4[잉크명],표5[[#This Row],[잉크]],표4[월-3층])</f>
        <v>0</v>
      </c>
      <c r="AF139" s="126">
        <f>SUMIF(표4[잉크명],표5[[#This Row],[잉크]],표4[월-1층])</f>
        <v>0</v>
      </c>
      <c r="AG139" s="54">
        <f>SUMIF(표4[잉크명],표5[[#This Row],[잉크]],표4[화])</f>
        <v>1</v>
      </c>
      <c r="AH139" s="126">
        <f>SUMIF(표4[잉크명],표5[[#This Row],[잉크]],표4[화-3층])</f>
        <v>0</v>
      </c>
      <c r="AI139" s="126">
        <f>SUMIF(표4[잉크명],표5[[#This Row],[잉크]],표4[화-1층])</f>
        <v>1</v>
      </c>
      <c r="AJ139" s="54">
        <f>SUMIF(표4[잉크명],표5[[#This Row],[잉크]],표4[수])</f>
        <v>0</v>
      </c>
      <c r="AK139" s="126">
        <f>SUMIF(표4[잉크명],표5[[#This Row],[잉크]],표4[수-3층])</f>
        <v>0</v>
      </c>
      <c r="AL139" s="126">
        <f>SUMIF(표4[잉크명],표5[[#This Row],[잉크]],표4[수-1층])</f>
        <v>0</v>
      </c>
      <c r="AM139" s="54">
        <f>SUMIF(표4[잉크명],표5[[#This Row],[잉크]],표4[목])</f>
        <v>0</v>
      </c>
      <c r="AN139" s="126">
        <f>SUMIF(표4[잉크명],표5[[#This Row],[잉크]],표4[목-3층])</f>
        <v>0</v>
      </c>
      <c r="AO139" s="126">
        <f>SUMIF(표4[잉크명],표5[[#This Row],[잉크]],표4[목-1층])</f>
        <v>0</v>
      </c>
      <c r="AP139" s="54">
        <f>SUMIF(표4[잉크명],표5[[#This Row],[잉크]],표4[금])</f>
        <v>0</v>
      </c>
      <c r="AQ139" s="126">
        <f>SUMIF(표4[잉크명],표5[[#This Row],[잉크]],표4[금-3층])</f>
        <v>0</v>
      </c>
      <c r="AR139" s="126">
        <f>SUMIF(표4[잉크명],표5[[#This Row],[잉크]],표4[금-1층])</f>
        <v>0</v>
      </c>
      <c r="AS139" s="54">
        <f>SUMIF(표4[잉크명],표5[[#This Row],[잉크]],표4[토])</f>
        <v>0</v>
      </c>
      <c r="AT139" s="126">
        <f>SUMIF(표4[잉크명],표5[[#This Row],[잉크]],표4[토-3층])</f>
        <v>0</v>
      </c>
      <c r="AU139" s="126">
        <f>SUMIF(표4[잉크명],표5[[#This Row],[잉크]],표4[토-1층])</f>
        <v>0</v>
      </c>
      <c r="AV139" s="54">
        <f>SUMIF(표4[잉크명],표5[[#This Row],[잉크]],표4[일])</f>
        <v>0</v>
      </c>
      <c r="AW139" s="126">
        <f>SUMIF(표4[잉크명],표5[[#This Row],[잉크]],표4[일-3층])</f>
        <v>0</v>
      </c>
      <c r="AX139" s="126">
        <f>SUMIF(표4[잉크명],표5[[#This Row],[잉크]],표4[일-1층])</f>
        <v>0</v>
      </c>
      <c r="AY139" s="54">
        <f>SUMIF(표4[잉크명],표5[[#This Row],[잉크]],표4[차주 월])</f>
        <v>0</v>
      </c>
      <c r="AZ139" s="54">
        <f>SUM(표5[[#This Row],[월]:[차주 월]])</f>
        <v>2</v>
      </c>
    </row>
    <row r="140" spans="2:52" x14ac:dyDescent="0.3">
      <c r="B140" s="56" t="s">
        <v>75</v>
      </c>
      <c r="C140" s="56"/>
      <c r="D140" s="56" t="s">
        <v>340</v>
      </c>
      <c r="E140" s="34">
        <f>COUNTIF(사출계획!$E$62:$F$110,표4[[#This Row],[제품명]])</f>
        <v>0</v>
      </c>
      <c r="F140" s="126">
        <f>COUNTIF(사출계획!$E$62:$F$87,표4[[#This Row],[제품명]])</f>
        <v>0</v>
      </c>
      <c r="G140" s="126">
        <f>COUNTIF(사출계획!$E$88:$F$110,표4[[#This Row],[제품명]])</f>
        <v>0</v>
      </c>
      <c r="H140" s="34">
        <f>COUNTIF(사출계획!$G$62:$H$110,표4[[#This Row],[제품명]])</f>
        <v>0</v>
      </c>
      <c r="I140" s="122">
        <f>COUNTIF(사출계획!$G$62:$H$87,표4[[#This Row],[제품명]])</f>
        <v>0</v>
      </c>
      <c r="J140" s="122">
        <f>COUNTIF(사출계획!$G$88:$H$110,표4[[#This Row],[제품명]])</f>
        <v>0</v>
      </c>
      <c r="K140" s="34">
        <f>COUNTIF(사출계획!$I$62:$J$110,표4[[#This Row],[제품명]])</f>
        <v>0</v>
      </c>
      <c r="L140" s="126">
        <f>COUNTIF(사출계획!$I$62:$J$87,표4[[#This Row],[제품명]])</f>
        <v>0</v>
      </c>
      <c r="M140" s="126">
        <f>COUNTIF(사출계획!$I$88:$J$110,표4[[#This Row],[제품명]])</f>
        <v>0</v>
      </c>
      <c r="N140" s="34">
        <f>COUNTIF(사출계획!$K$62:$L$110,표4[[#This Row],[제품명]])</f>
        <v>0</v>
      </c>
      <c r="O140" s="126">
        <f>COUNTIF(사출계획!$K$62:$L$87,표4[[#This Row],[제품명]])</f>
        <v>0</v>
      </c>
      <c r="P140" s="126">
        <f>COUNTIF(사출계획!$K$88:$L$110,표4[[#This Row],[제품명]])</f>
        <v>0</v>
      </c>
      <c r="Q140" s="34">
        <f>COUNTIF(사출계획!$M$62:$N$110,표4[[#This Row],[제품명]])</f>
        <v>0</v>
      </c>
      <c r="R140" s="126">
        <f>COUNTIF(사출계획!$M$62:$N$87,표4[[#This Row],[제품명]])</f>
        <v>0</v>
      </c>
      <c r="S140" s="126">
        <f>COUNTIF(사출계획!$M$88:$N$110,표4[[#This Row],[제품명]])</f>
        <v>0</v>
      </c>
      <c r="T140" s="34">
        <f>COUNTIF(사출계획!$O$62:$P$110,표4[[#This Row],[제품명]])</f>
        <v>0</v>
      </c>
      <c r="U140" s="126">
        <f>COUNTIF(사출계획!$O$62:$P$87,표4[[#This Row],[제품명]])</f>
        <v>0</v>
      </c>
      <c r="V140" s="126">
        <f>COUNTIF(사출계획!$O$88:$P$110,표4[[#This Row],[제품명]])</f>
        <v>0</v>
      </c>
      <c r="W140" s="34">
        <f>COUNTIF(사출계획!$Q$62:$R$110,표4[[#This Row],[제품명]])</f>
        <v>0</v>
      </c>
      <c r="X140" s="126">
        <f>COUNTIF(사출계획!$Q$62:$R$87,표4[[#This Row],[제품명]])</f>
        <v>0</v>
      </c>
      <c r="Y140" s="126">
        <f>COUNTIF(사출계획!$Q$88:$R$110,표4[[#This Row],[제품명]])</f>
        <v>0</v>
      </c>
      <c r="Z140" s="34">
        <f>COUNTIF(사출계획!$S$62:$T$110,표4[[#This Row],[제품명]])</f>
        <v>0</v>
      </c>
      <c r="AA140" s="126"/>
      <c r="AB140" s="126"/>
      <c r="AC140" s="217" t="s">
        <v>1833</v>
      </c>
      <c r="AD140" s="54">
        <f>SUMIF(표4[잉크명],표5[[#This Row],[잉크]],표4[월])</f>
        <v>0</v>
      </c>
      <c r="AE140" s="126">
        <f>SUMIF(표4[잉크명],표5[[#This Row],[잉크]],표4[월-3층])</f>
        <v>0</v>
      </c>
      <c r="AF140" s="126">
        <f>SUMIF(표4[잉크명],표5[[#This Row],[잉크]],표4[월-1층])</f>
        <v>0</v>
      </c>
      <c r="AG140" s="54">
        <f>SUMIF(표4[잉크명],표5[[#This Row],[잉크]],표4[화])</f>
        <v>0</v>
      </c>
      <c r="AH140" s="126">
        <f>SUMIF(표4[잉크명],표5[[#This Row],[잉크]],표4[화-3층])</f>
        <v>0</v>
      </c>
      <c r="AI140" s="126">
        <f>SUMIF(표4[잉크명],표5[[#This Row],[잉크]],표4[화-1층])</f>
        <v>0</v>
      </c>
      <c r="AJ140" s="54">
        <f>SUMIF(표4[잉크명],표5[[#This Row],[잉크]],표4[수])</f>
        <v>0</v>
      </c>
      <c r="AK140" s="126">
        <f>SUMIF(표4[잉크명],표5[[#This Row],[잉크]],표4[수-3층])</f>
        <v>0</v>
      </c>
      <c r="AL140" s="126">
        <f>SUMIF(표4[잉크명],표5[[#This Row],[잉크]],표4[수-1층])</f>
        <v>0</v>
      </c>
      <c r="AM140" s="54">
        <f>SUMIF(표4[잉크명],표5[[#This Row],[잉크]],표4[목])</f>
        <v>0</v>
      </c>
      <c r="AN140" s="126">
        <f>SUMIF(표4[잉크명],표5[[#This Row],[잉크]],표4[목-3층])</f>
        <v>0</v>
      </c>
      <c r="AO140" s="126">
        <f>SUMIF(표4[잉크명],표5[[#This Row],[잉크]],표4[목-1층])</f>
        <v>0</v>
      </c>
      <c r="AP140" s="54">
        <f>SUMIF(표4[잉크명],표5[[#This Row],[잉크]],표4[금])</f>
        <v>0</v>
      </c>
      <c r="AQ140" s="126">
        <f>SUMIF(표4[잉크명],표5[[#This Row],[잉크]],표4[금-3층])</f>
        <v>0</v>
      </c>
      <c r="AR140" s="126">
        <f>SUMIF(표4[잉크명],표5[[#This Row],[잉크]],표4[금-1층])</f>
        <v>0</v>
      </c>
      <c r="AS140" s="54">
        <f>SUMIF(표4[잉크명],표5[[#This Row],[잉크]],표4[토])</f>
        <v>0</v>
      </c>
      <c r="AT140" s="126">
        <f>SUMIF(표4[잉크명],표5[[#This Row],[잉크]],표4[토-3층])</f>
        <v>0</v>
      </c>
      <c r="AU140" s="126">
        <f>SUMIF(표4[잉크명],표5[[#This Row],[잉크]],표4[토-1층])</f>
        <v>0</v>
      </c>
      <c r="AV140" s="54">
        <f>SUMIF(표4[잉크명],표5[[#This Row],[잉크]],표4[일])</f>
        <v>0</v>
      </c>
      <c r="AW140" s="126">
        <f>SUMIF(표4[잉크명],표5[[#This Row],[잉크]],표4[일-3층])</f>
        <v>0</v>
      </c>
      <c r="AX140" s="126">
        <f>SUMIF(표4[잉크명],표5[[#This Row],[잉크]],표4[일-1층])</f>
        <v>0</v>
      </c>
      <c r="AY140" s="54">
        <f>SUMIF(표4[잉크명],표5[[#This Row],[잉크]],표4[차주 월])</f>
        <v>0</v>
      </c>
      <c r="AZ140" s="54">
        <f>SUM(표5[[#This Row],[월]:[차주 월]])</f>
        <v>0</v>
      </c>
    </row>
    <row r="141" spans="2:52" x14ac:dyDescent="0.3">
      <c r="B141" s="56" t="s">
        <v>75</v>
      </c>
      <c r="C141" s="56"/>
      <c r="D141" s="56" t="s">
        <v>341</v>
      </c>
      <c r="E141" s="34">
        <f>COUNTIF(사출계획!$E$62:$F$110,표4[[#This Row],[제품명]])</f>
        <v>0</v>
      </c>
      <c r="F141" s="126">
        <f>COUNTIF(사출계획!$E$62:$F$87,표4[[#This Row],[제품명]])</f>
        <v>0</v>
      </c>
      <c r="G141" s="126">
        <f>COUNTIF(사출계획!$E$88:$F$110,표4[[#This Row],[제품명]])</f>
        <v>0</v>
      </c>
      <c r="H141" s="34">
        <f>COUNTIF(사출계획!$G$62:$H$110,표4[[#This Row],[제품명]])</f>
        <v>0</v>
      </c>
      <c r="I141" s="122">
        <f>COUNTIF(사출계획!$G$62:$H$87,표4[[#This Row],[제품명]])</f>
        <v>0</v>
      </c>
      <c r="J141" s="122">
        <f>COUNTIF(사출계획!$G$88:$H$110,표4[[#This Row],[제품명]])</f>
        <v>0</v>
      </c>
      <c r="K141" s="34">
        <f>COUNTIF(사출계획!$I$62:$J$110,표4[[#This Row],[제품명]])</f>
        <v>0</v>
      </c>
      <c r="L141" s="126">
        <f>COUNTIF(사출계획!$I$62:$J$87,표4[[#This Row],[제품명]])</f>
        <v>0</v>
      </c>
      <c r="M141" s="126">
        <f>COUNTIF(사출계획!$I$88:$J$110,표4[[#This Row],[제품명]])</f>
        <v>0</v>
      </c>
      <c r="N141" s="34">
        <f>COUNTIF(사출계획!$K$62:$L$110,표4[[#This Row],[제품명]])</f>
        <v>0</v>
      </c>
      <c r="O141" s="126">
        <f>COUNTIF(사출계획!$K$62:$L$87,표4[[#This Row],[제품명]])</f>
        <v>0</v>
      </c>
      <c r="P141" s="126">
        <f>COUNTIF(사출계획!$K$88:$L$110,표4[[#This Row],[제품명]])</f>
        <v>0</v>
      </c>
      <c r="Q141" s="34">
        <f>COUNTIF(사출계획!$M$62:$N$110,표4[[#This Row],[제품명]])</f>
        <v>0</v>
      </c>
      <c r="R141" s="126">
        <f>COUNTIF(사출계획!$M$62:$N$87,표4[[#This Row],[제품명]])</f>
        <v>0</v>
      </c>
      <c r="S141" s="126">
        <f>COUNTIF(사출계획!$M$88:$N$110,표4[[#This Row],[제품명]])</f>
        <v>0</v>
      </c>
      <c r="T141" s="34">
        <f>COUNTIF(사출계획!$O$62:$P$110,표4[[#This Row],[제품명]])</f>
        <v>0</v>
      </c>
      <c r="U141" s="126">
        <f>COUNTIF(사출계획!$O$62:$P$87,표4[[#This Row],[제품명]])</f>
        <v>0</v>
      </c>
      <c r="V141" s="126">
        <f>COUNTIF(사출계획!$O$88:$P$110,표4[[#This Row],[제품명]])</f>
        <v>0</v>
      </c>
      <c r="W141" s="34">
        <f>COUNTIF(사출계획!$Q$62:$R$110,표4[[#This Row],[제품명]])</f>
        <v>0</v>
      </c>
      <c r="X141" s="126">
        <f>COUNTIF(사출계획!$Q$62:$R$87,표4[[#This Row],[제품명]])</f>
        <v>0</v>
      </c>
      <c r="Y141" s="126">
        <f>COUNTIF(사출계획!$Q$88:$R$110,표4[[#This Row],[제품명]])</f>
        <v>0</v>
      </c>
      <c r="Z141" s="34">
        <f>COUNTIF(사출계획!$S$62:$T$110,표4[[#This Row],[제품명]])</f>
        <v>0</v>
      </c>
      <c r="AA141" s="126"/>
      <c r="AB141" s="126"/>
      <c r="AC141" s="33" t="s">
        <v>282</v>
      </c>
      <c r="AD141" s="34">
        <f>SUMIF(표4[잉크명],표5[[#This Row],[잉크]],표4[월])</f>
        <v>0</v>
      </c>
      <c r="AE141" s="126">
        <f>SUMIF(표4[잉크명],표5[[#This Row],[잉크]],표4[월-3층])</f>
        <v>0</v>
      </c>
      <c r="AF141" s="126">
        <f>SUMIF(표4[잉크명],표5[[#This Row],[잉크]],표4[월-1층])</f>
        <v>0</v>
      </c>
      <c r="AG141" s="34">
        <f>SUMIF(표4[잉크명],표5[[#This Row],[잉크]],표4[화])</f>
        <v>0</v>
      </c>
      <c r="AH141" s="126">
        <f>SUMIF(표4[잉크명],표5[[#This Row],[잉크]],표4[화-3층])</f>
        <v>0</v>
      </c>
      <c r="AI141" s="126">
        <f>SUMIF(표4[잉크명],표5[[#This Row],[잉크]],표4[화-1층])</f>
        <v>0</v>
      </c>
      <c r="AJ141" s="34">
        <f>SUMIF(표4[잉크명],표5[[#This Row],[잉크]],표4[수])</f>
        <v>0</v>
      </c>
      <c r="AK141" s="126">
        <f>SUMIF(표4[잉크명],표5[[#This Row],[잉크]],표4[수-3층])</f>
        <v>0</v>
      </c>
      <c r="AL141" s="126">
        <f>SUMIF(표4[잉크명],표5[[#This Row],[잉크]],표4[수-1층])</f>
        <v>0</v>
      </c>
      <c r="AM141" s="34">
        <f>SUMIF(표4[잉크명],표5[[#This Row],[잉크]],표4[목])</f>
        <v>0</v>
      </c>
      <c r="AN141" s="126">
        <f>SUMIF(표4[잉크명],표5[[#This Row],[잉크]],표4[목-3층])</f>
        <v>0</v>
      </c>
      <c r="AO141" s="126">
        <f>SUMIF(표4[잉크명],표5[[#This Row],[잉크]],표4[목-1층])</f>
        <v>0</v>
      </c>
      <c r="AP141" s="34">
        <f>SUMIF(표4[잉크명],표5[[#This Row],[잉크]],표4[금])</f>
        <v>0</v>
      </c>
      <c r="AQ141" s="126">
        <f>SUMIF(표4[잉크명],표5[[#This Row],[잉크]],표4[금-3층])</f>
        <v>0</v>
      </c>
      <c r="AR141" s="126">
        <f>SUMIF(표4[잉크명],표5[[#This Row],[잉크]],표4[금-1층])</f>
        <v>0</v>
      </c>
      <c r="AS141" s="34">
        <f>SUMIF(표4[잉크명],표5[[#This Row],[잉크]],표4[토])</f>
        <v>0</v>
      </c>
      <c r="AT141" s="126">
        <f>SUMIF(표4[잉크명],표5[[#This Row],[잉크]],표4[토-3층])</f>
        <v>0</v>
      </c>
      <c r="AU141" s="126">
        <f>SUMIF(표4[잉크명],표5[[#This Row],[잉크]],표4[토-1층])</f>
        <v>0</v>
      </c>
      <c r="AV141" s="34">
        <f>SUMIF(표4[잉크명],표5[[#This Row],[잉크]],표4[일])</f>
        <v>0</v>
      </c>
      <c r="AW141" s="126">
        <f>SUMIF(표4[잉크명],표5[[#This Row],[잉크]],표4[일-3층])</f>
        <v>0</v>
      </c>
      <c r="AX141" s="126">
        <f>SUMIF(표4[잉크명],표5[[#This Row],[잉크]],표4[일-1층])</f>
        <v>0</v>
      </c>
      <c r="AY141" s="34">
        <f>SUMIF(표4[잉크명],표5[[#This Row],[잉크]],표4[차주 월])</f>
        <v>0</v>
      </c>
      <c r="AZ141" s="34">
        <f>SUM(표5[[#This Row],[월]:[차주 월]])</f>
        <v>0</v>
      </c>
    </row>
    <row r="142" spans="2:52" x14ac:dyDescent="0.3">
      <c r="B142" s="56" t="s">
        <v>263</v>
      </c>
      <c r="C142" s="56"/>
      <c r="D142" s="56" t="s">
        <v>342</v>
      </c>
      <c r="E142" s="34">
        <f>COUNTIF(사출계획!$E$62:$F$110,표4[[#This Row],[제품명]])</f>
        <v>0</v>
      </c>
      <c r="F142" s="126">
        <f>COUNTIF(사출계획!$E$62:$F$87,표4[[#This Row],[제품명]])</f>
        <v>0</v>
      </c>
      <c r="G142" s="126">
        <f>COUNTIF(사출계획!$E$88:$F$110,표4[[#This Row],[제품명]])</f>
        <v>0</v>
      </c>
      <c r="H142" s="34">
        <f>COUNTIF(사출계획!$G$62:$H$110,표4[[#This Row],[제품명]])</f>
        <v>0</v>
      </c>
      <c r="I142" s="122">
        <f>COUNTIF(사출계획!$G$62:$H$87,표4[[#This Row],[제품명]])</f>
        <v>0</v>
      </c>
      <c r="J142" s="122">
        <f>COUNTIF(사출계획!$G$88:$H$110,표4[[#This Row],[제품명]])</f>
        <v>0</v>
      </c>
      <c r="K142" s="34">
        <f>COUNTIF(사출계획!$I$62:$J$110,표4[[#This Row],[제품명]])</f>
        <v>0</v>
      </c>
      <c r="L142" s="126">
        <f>COUNTIF(사출계획!$I$62:$J$87,표4[[#This Row],[제품명]])</f>
        <v>0</v>
      </c>
      <c r="M142" s="126">
        <f>COUNTIF(사출계획!$I$88:$J$110,표4[[#This Row],[제품명]])</f>
        <v>0</v>
      </c>
      <c r="N142" s="34">
        <f>COUNTIF(사출계획!$K$62:$L$110,표4[[#This Row],[제품명]])</f>
        <v>0</v>
      </c>
      <c r="O142" s="126">
        <f>COUNTIF(사출계획!$K$62:$L$87,표4[[#This Row],[제품명]])</f>
        <v>0</v>
      </c>
      <c r="P142" s="126">
        <f>COUNTIF(사출계획!$K$88:$L$110,표4[[#This Row],[제품명]])</f>
        <v>0</v>
      </c>
      <c r="Q142" s="34">
        <f>COUNTIF(사출계획!$M$62:$N$110,표4[[#This Row],[제품명]])</f>
        <v>0</v>
      </c>
      <c r="R142" s="126">
        <f>COUNTIF(사출계획!$M$62:$N$87,표4[[#This Row],[제품명]])</f>
        <v>0</v>
      </c>
      <c r="S142" s="126">
        <f>COUNTIF(사출계획!$M$88:$N$110,표4[[#This Row],[제품명]])</f>
        <v>0</v>
      </c>
      <c r="T142" s="34">
        <f>COUNTIF(사출계획!$O$62:$P$110,표4[[#This Row],[제품명]])</f>
        <v>0</v>
      </c>
      <c r="U142" s="126">
        <f>COUNTIF(사출계획!$O$62:$P$87,표4[[#This Row],[제품명]])</f>
        <v>0</v>
      </c>
      <c r="V142" s="126">
        <f>COUNTIF(사출계획!$O$88:$P$110,표4[[#This Row],[제품명]])</f>
        <v>0</v>
      </c>
      <c r="W142" s="34">
        <f>COUNTIF(사출계획!$Q$62:$R$110,표4[[#This Row],[제품명]])</f>
        <v>0</v>
      </c>
      <c r="X142" s="126">
        <f>COUNTIF(사출계획!$Q$62:$R$87,표4[[#This Row],[제품명]])</f>
        <v>0</v>
      </c>
      <c r="Y142" s="126">
        <f>COUNTIF(사출계획!$Q$88:$R$110,표4[[#This Row],[제품명]])</f>
        <v>0</v>
      </c>
      <c r="Z142" s="34">
        <f>COUNTIF(사출계획!$S$62:$T$110,표4[[#This Row],[제품명]])</f>
        <v>0</v>
      </c>
      <c r="AA142" s="126"/>
      <c r="AB142" s="126"/>
      <c r="AC142" s="217" t="s">
        <v>1640</v>
      </c>
      <c r="AD142" s="54">
        <f>SUMIF(표4[잉크명],표5[[#This Row],[잉크]],표4[월])</f>
        <v>0</v>
      </c>
      <c r="AE142" s="126">
        <f>SUMIF(표4[잉크명],표5[[#This Row],[잉크]],표4[월-3층])</f>
        <v>0</v>
      </c>
      <c r="AF142" s="126">
        <f>SUMIF(표4[잉크명],표5[[#This Row],[잉크]],표4[월-1층])</f>
        <v>0</v>
      </c>
      <c r="AG142" s="54">
        <f>SUMIF(표4[잉크명],표5[[#This Row],[잉크]],표4[화])</f>
        <v>0</v>
      </c>
      <c r="AH142" s="126">
        <f>SUMIF(표4[잉크명],표5[[#This Row],[잉크]],표4[화-3층])</f>
        <v>0</v>
      </c>
      <c r="AI142" s="126">
        <f>SUMIF(표4[잉크명],표5[[#This Row],[잉크]],표4[화-1층])</f>
        <v>0</v>
      </c>
      <c r="AJ142" s="54">
        <f>SUMIF(표4[잉크명],표5[[#This Row],[잉크]],표4[수])</f>
        <v>0</v>
      </c>
      <c r="AK142" s="126">
        <f>SUMIF(표4[잉크명],표5[[#This Row],[잉크]],표4[수-3층])</f>
        <v>0</v>
      </c>
      <c r="AL142" s="126">
        <f>SUMIF(표4[잉크명],표5[[#This Row],[잉크]],표4[수-1층])</f>
        <v>0</v>
      </c>
      <c r="AM142" s="54">
        <f>SUMIF(표4[잉크명],표5[[#This Row],[잉크]],표4[목])</f>
        <v>0</v>
      </c>
      <c r="AN142" s="126">
        <f>SUMIF(표4[잉크명],표5[[#This Row],[잉크]],표4[목-3층])</f>
        <v>0</v>
      </c>
      <c r="AO142" s="126">
        <f>SUMIF(표4[잉크명],표5[[#This Row],[잉크]],표4[목-1층])</f>
        <v>0</v>
      </c>
      <c r="AP142" s="54">
        <f>SUMIF(표4[잉크명],표5[[#This Row],[잉크]],표4[금])</f>
        <v>0</v>
      </c>
      <c r="AQ142" s="126">
        <f>SUMIF(표4[잉크명],표5[[#This Row],[잉크]],표4[금-3층])</f>
        <v>0</v>
      </c>
      <c r="AR142" s="126">
        <f>SUMIF(표4[잉크명],표5[[#This Row],[잉크]],표4[금-1층])</f>
        <v>0</v>
      </c>
      <c r="AS142" s="54">
        <f>SUMIF(표4[잉크명],표5[[#This Row],[잉크]],표4[토])</f>
        <v>0</v>
      </c>
      <c r="AT142" s="126">
        <f>SUMIF(표4[잉크명],표5[[#This Row],[잉크]],표4[토-3층])</f>
        <v>0</v>
      </c>
      <c r="AU142" s="126">
        <f>SUMIF(표4[잉크명],표5[[#This Row],[잉크]],표4[토-1층])</f>
        <v>0</v>
      </c>
      <c r="AV142" s="54">
        <f>SUMIF(표4[잉크명],표5[[#This Row],[잉크]],표4[일])</f>
        <v>0</v>
      </c>
      <c r="AW142" s="126">
        <f>SUMIF(표4[잉크명],표5[[#This Row],[잉크]],표4[일-3층])</f>
        <v>0</v>
      </c>
      <c r="AX142" s="126">
        <f>SUMIF(표4[잉크명],표5[[#This Row],[잉크]],표4[일-1층])</f>
        <v>0</v>
      </c>
      <c r="AY142" s="54">
        <f>SUMIF(표4[잉크명],표5[[#This Row],[잉크]],표4[차주 월])</f>
        <v>0</v>
      </c>
      <c r="AZ142" s="54">
        <f>SUM(표5[[#This Row],[월]:[차주 월]])</f>
        <v>0</v>
      </c>
    </row>
    <row r="143" spans="2:52" x14ac:dyDescent="0.3">
      <c r="B143" s="56" t="s">
        <v>263</v>
      </c>
      <c r="C143" s="56"/>
      <c r="D143" s="56" t="s">
        <v>69</v>
      </c>
      <c r="E143" s="34">
        <f>COUNTIF(사출계획!$E$62:$F$110,표4[[#This Row],[제품명]])</f>
        <v>0</v>
      </c>
      <c r="F143" s="126">
        <f>COUNTIF(사출계획!$E$62:$F$87,표4[[#This Row],[제품명]])</f>
        <v>0</v>
      </c>
      <c r="G143" s="126">
        <f>COUNTIF(사출계획!$E$88:$F$110,표4[[#This Row],[제품명]])</f>
        <v>0</v>
      </c>
      <c r="H143" s="34">
        <f>COUNTIF(사출계획!$G$62:$H$110,표4[[#This Row],[제품명]])</f>
        <v>0</v>
      </c>
      <c r="I143" s="122">
        <f>COUNTIF(사출계획!$G$62:$H$87,표4[[#This Row],[제품명]])</f>
        <v>0</v>
      </c>
      <c r="J143" s="122">
        <f>COUNTIF(사출계획!$G$88:$H$110,표4[[#This Row],[제품명]])</f>
        <v>0</v>
      </c>
      <c r="K143" s="34">
        <f>COUNTIF(사출계획!$I$62:$J$110,표4[[#This Row],[제품명]])</f>
        <v>0</v>
      </c>
      <c r="L143" s="126">
        <f>COUNTIF(사출계획!$I$62:$J$87,표4[[#This Row],[제품명]])</f>
        <v>0</v>
      </c>
      <c r="M143" s="126">
        <f>COUNTIF(사출계획!$I$88:$J$110,표4[[#This Row],[제품명]])</f>
        <v>0</v>
      </c>
      <c r="N143" s="34">
        <f>COUNTIF(사출계획!$K$62:$L$110,표4[[#This Row],[제품명]])</f>
        <v>0</v>
      </c>
      <c r="O143" s="126">
        <f>COUNTIF(사출계획!$K$62:$L$87,표4[[#This Row],[제품명]])</f>
        <v>0</v>
      </c>
      <c r="P143" s="126">
        <f>COUNTIF(사출계획!$K$88:$L$110,표4[[#This Row],[제품명]])</f>
        <v>0</v>
      </c>
      <c r="Q143" s="34">
        <f>COUNTIF(사출계획!$M$62:$N$110,표4[[#This Row],[제품명]])</f>
        <v>0</v>
      </c>
      <c r="R143" s="126">
        <f>COUNTIF(사출계획!$M$62:$N$87,표4[[#This Row],[제품명]])</f>
        <v>0</v>
      </c>
      <c r="S143" s="126">
        <f>COUNTIF(사출계획!$M$88:$N$110,표4[[#This Row],[제품명]])</f>
        <v>0</v>
      </c>
      <c r="T143" s="34">
        <f>COUNTIF(사출계획!$O$62:$P$110,표4[[#This Row],[제품명]])</f>
        <v>0</v>
      </c>
      <c r="U143" s="126">
        <f>COUNTIF(사출계획!$O$62:$P$87,표4[[#This Row],[제품명]])</f>
        <v>0</v>
      </c>
      <c r="V143" s="126">
        <f>COUNTIF(사출계획!$O$88:$P$110,표4[[#This Row],[제품명]])</f>
        <v>0</v>
      </c>
      <c r="W143" s="34">
        <f>COUNTIF(사출계획!$Q$62:$R$110,표4[[#This Row],[제품명]])</f>
        <v>0</v>
      </c>
      <c r="X143" s="126">
        <f>COUNTIF(사출계획!$Q$62:$R$87,표4[[#This Row],[제품명]])</f>
        <v>0</v>
      </c>
      <c r="Y143" s="126">
        <f>COUNTIF(사출계획!$Q$88:$R$110,표4[[#This Row],[제품명]])</f>
        <v>0</v>
      </c>
      <c r="Z143" s="34">
        <f>COUNTIF(사출계획!$S$62:$T$110,표4[[#This Row],[제품명]])</f>
        <v>0</v>
      </c>
      <c r="AA143" s="126"/>
      <c r="AB143" s="126"/>
      <c r="AC143" s="217" t="s">
        <v>1874</v>
      </c>
      <c r="AD143" s="54">
        <f>SUMIF(표4[잉크명],표5[[#This Row],[잉크]],표4[월])</f>
        <v>0</v>
      </c>
      <c r="AE143" s="126">
        <f>SUMIF(표4[잉크명],표5[[#This Row],[잉크]],표4[월-3층])</f>
        <v>0</v>
      </c>
      <c r="AF143" s="126">
        <f>SUMIF(표4[잉크명],표5[[#This Row],[잉크]],표4[월-1층])</f>
        <v>0</v>
      </c>
      <c r="AG143" s="54">
        <f>SUMIF(표4[잉크명],표5[[#This Row],[잉크]],표4[화])</f>
        <v>0</v>
      </c>
      <c r="AH143" s="126">
        <f>SUMIF(표4[잉크명],표5[[#This Row],[잉크]],표4[화-3층])</f>
        <v>0</v>
      </c>
      <c r="AI143" s="126">
        <f>SUMIF(표4[잉크명],표5[[#This Row],[잉크]],표4[화-1층])</f>
        <v>0</v>
      </c>
      <c r="AJ143" s="54">
        <f>SUMIF(표4[잉크명],표5[[#This Row],[잉크]],표4[수])</f>
        <v>0</v>
      </c>
      <c r="AK143" s="126">
        <f>SUMIF(표4[잉크명],표5[[#This Row],[잉크]],표4[수-3층])</f>
        <v>0</v>
      </c>
      <c r="AL143" s="126">
        <f>SUMIF(표4[잉크명],표5[[#This Row],[잉크]],표4[수-1층])</f>
        <v>0</v>
      </c>
      <c r="AM143" s="54">
        <f>SUMIF(표4[잉크명],표5[[#This Row],[잉크]],표4[목])</f>
        <v>0</v>
      </c>
      <c r="AN143" s="126">
        <f>SUMIF(표4[잉크명],표5[[#This Row],[잉크]],표4[목-3층])</f>
        <v>0</v>
      </c>
      <c r="AO143" s="126">
        <f>SUMIF(표4[잉크명],표5[[#This Row],[잉크]],표4[목-1층])</f>
        <v>0</v>
      </c>
      <c r="AP143" s="54">
        <f>SUMIF(표4[잉크명],표5[[#This Row],[잉크]],표4[금])</f>
        <v>0</v>
      </c>
      <c r="AQ143" s="126">
        <f>SUMIF(표4[잉크명],표5[[#This Row],[잉크]],표4[금-3층])</f>
        <v>0</v>
      </c>
      <c r="AR143" s="126">
        <f>SUMIF(표4[잉크명],표5[[#This Row],[잉크]],표4[금-1층])</f>
        <v>0</v>
      </c>
      <c r="AS143" s="54">
        <f>SUMIF(표4[잉크명],표5[[#This Row],[잉크]],표4[토])</f>
        <v>0</v>
      </c>
      <c r="AT143" s="126">
        <f>SUMIF(표4[잉크명],표5[[#This Row],[잉크]],표4[토-3층])</f>
        <v>0</v>
      </c>
      <c r="AU143" s="126">
        <f>SUMIF(표4[잉크명],표5[[#This Row],[잉크]],표4[토-1층])</f>
        <v>0</v>
      </c>
      <c r="AV143" s="54">
        <f>SUMIF(표4[잉크명],표5[[#This Row],[잉크]],표4[일])</f>
        <v>0</v>
      </c>
      <c r="AW143" s="126">
        <f>SUMIF(표4[잉크명],표5[[#This Row],[잉크]],표4[일-3층])</f>
        <v>0</v>
      </c>
      <c r="AX143" s="126">
        <f>SUMIF(표4[잉크명],표5[[#This Row],[잉크]],표4[일-1층])</f>
        <v>0</v>
      </c>
      <c r="AY143" s="54">
        <f>SUMIF(표4[잉크명],표5[[#This Row],[잉크]],표4[차주 월])</f>
        <v>0</v>
      </c>
      <c r="AZ143" s="54">
        <f>SUM(표5[[#This Row],[월]:[차주 월]])</f>
        <v>0</v>
      </c>
    </row>
    <row r="144" spans="2:52" x14ac:dyDescent="0.3">
      <c r="B144" s="56" t="s">
        <v>264</v>
      </c>
      <c r="C144" s="56"/>
      <c r="D144" s="56" t="s">
        <v>1637</v>
      </c>
      <c r="E144" s="34">
        <f>COUNTIF(사출계획!$E$62:$F$110,표4[[#This Row],[제품명]])</f>
        <v>0</v>
      </c>
      <c r="F144" s="126">
        <f>COUNTIF(사출계획!$E$62:$F$87,표4[[#This Row],[제품명]])</f>
        <v>0</v>
      </c>
      <c r="G144" s="126">
        <f>COUNTIF(사출계획!$E$88:$F$110,표4[[#This Row],[제품명]])</f>
        <v>0</v>
      </c>
      <c r="H144" s="34">
        <f>COUNTIF(사출계획!$G$62:$H$110,표4[[#This Row],[제품명]])</f>
        <v>0</v>
      </c>
      <c r="I144" s="122">
        <f>COUNTIF(사출계획!$G$62:$H$87,표4[[#This Row],[제품명]])</f>
        <v>0</v>
      </c>
      <c r="J144" s="122">
        <f>COUNTIF(사출계획!$G$88:$H$110,표4[[#This Row],[제품명]])</f>
        <v>0</v>
      </c>
      <c r="K144" s="34">
        <f>COUNTIF(사출계획!$I$62:$J$110,표4[[#This Row],[제품명]])</f>
        <v>0</v>
      </c>
      <c r="L144" s="126">
        <f>COUNTIF(사출계획!$I$62:$J$87,표4[[#This Row],[제품명]])</f>
        <v>0</v>
      </c>
      <c r="M144" s="126">
        <f>COUNTIF(사출계획!$I$88:$J$110,표4[[#This Row],[제품명]])</f>
        <v>0</v>
      </c>
      <c r="N144" s="34">
        <f>COUNTIF(사출계획!$K$62:$L$110,표4[[#This Row],[제품명]])</f>
        <v>0</v>
      </c>
      <c r="O144" s="126">
        <f>COUNTIF(사출계획!$K$62:$L$87,표4[[#This Row],[제품명]])</f>
        <v>0</v>
      </c>
      <c r="P144" s="126">
        <f>COUNTIF(사출계획!$K$88:$L$110,표4[[#This Row],[제품명]])</f>
        <v>0</v>
      </c>
      <c r="Q144" s="34">
        <f>COUNTIF(사출계획!$M$62:$N$110,표4[[#This Row],[제품명]])</f>
        <v>0</v>
      </c>
      <c r="R144" s="126">
        <f>COUNTIF(사출계획!$M$62:$N$87,표4[[#This Row],[제품명]])</f>
        <v>0</v>
      </c>
      <c r="S144" s="126">
        <f>COUNTIF(사출계획!$M$88:$N$110,표4[[#This Row],[제품명]])</f>
        <v>0</v>
      </c>
      <c r="T144" s="34">
        <f>COUNTIF(사출계획!$O$62:$P$110,표4[[#This Row],[제품명]])</f>
        <v>0</v>
      </c>
      <c r="U144" s="126">
        <f>COUNTIF(사출계획!$O$62:$P$87,표4[[#This Row],[제품명]])</f>
        <v>0</v>
      </c>
      <c r="V144" s="126">
        <f>COUNTIF(사출계획!$O$88:$P$110,표4[[#This Row],[제품명]])</f>
        <v>0</v>
      </c>
      <c r="W144" s="34">
        <f>COUNTIF(사출계획!$Q$62:$R$110,표4[[#This Row],[제품명]])</f>
        <v>0</v>
      </c>
      <c r="X144" s="126">
        <f>COUNTIF(사출계획!$Q$62:$R$87,표4[[#This Row],[제품명]])</f>
        <v>0</v>
      </c>
      <c r="Y144" s="126">
        <f>COUNTIF(사출계획!$Q$88:$R$110,표4[[#This Row],[제품명]])</f>
        <v>0</v>
      </c>
      <c r="Z144" s="34">
        <f>COUNTIF(사출계획!$S$62:$T$110,표4[[#This Row],[제품명]])</f>
        <v>0</v>
      </c>
      <c r="AA144" s="126"/>
      <c r="AB144" s="126"/>
      <c r="AC144" s="33" t="s">
        <v>1843</v>
      </c>
      <c r="AD144" s="54">
        <f>SUMIF(표4[잉크명],표5[[#This Row],[잉크]],표4[월])</f>
        <v>0</v>
      </c>
      <c r="AE144" s="126">
        <f>SUMIF(표4[잉크명],표5[[#This Row],[잉크]],표4[월-3층])</f>
        <v>0</v>
      </c>
      <c r="AF144" s="126">
        <f>SUMIF(표4[잉크명],표5[[#This Row],[잉크]],표4[월-1층])</f>
        <v>0</v>
      </c>
      <c r="AG144" s="54">
        <f>SUMIF(표4[잉크명],표5[[#This Row],[잉크]],표4[화])</f>
        <v>0</v>
      </c>
      <c r="AH144" s="126">
        <f>SUMIF(표4[잉크명],표5[[#This Row],[잉크]],표4[화-3층])</f>
        <v>0</v>
      </c>
      <c r="AI144" s="126">
        <f>SUMIF(표4[잉크명],표5[[#This Row],[잉크]],표4[화-1층])</f>
        <v>0</v>
      </c>
      <c r="AJ144" s="54">
        <f>SUMIF(표4[잉크명],표5[[#This Row],[잉크]],표4[수])</f>
        <v>0</v>
      </c>
      <c r="AK144" s="126">
        <f>SUMIF(표4[잉크명],표5[[#This Row],[잉크]],표4[수-3층])</f>
        <v>0</v>
      </c>
      <c r="AL144" s="126">
        <f>SUMIF(표4[잉크명],표5[[#This Row],[잉크]],표4[수-1층])</f>
        <v>0</v>
      </c>
      <c r="AM144" s="34">
        <f>SUMIF(표4[잉크명],표5[[#This Row],[잉크]],표4[목])</f>
        <v>0</v>
      </c>
      <c r="AN144" s="126">
        <f>SUMIF(표4[잉크명],표5[[#This Row],[잉크]],표4[목-3층])</f>
        <v>0</v>
      </c>
      <c r="AO144" s="126">
        <f>SUMIF(표4[잉크명],표5[[#This Row],[잉크]],표4[목-1층])</f>
        <v>0</v>
      </c>
      <c r="AP144" s="34">
        <f>SUMIF(표4[잉크명],표5[[#This Row],[잉크]],표4[금])</f>
        <v>0</v>
      </c>
      <c r="AQ144" s="126">
        <f>SUMIF(표4[잉크명],표5[[#This Row],[잉크]],표4[금-3층])</f>
        <v>0</v>
      </c>
      <c r="AR144" s="126">
        <f>SUMIF(표4[잉크명],표5[[#This Row],[잉크]],표4[금-1층])</f>
        <v>0</v>
      </c>
      <c r="AS144" s="34">
        <f>SUMIF(표4[잉크명],표5[[#This Row],[잉크]],표4[토])</f>
        <v>0</v>
      </c>
      <c r="AT144" s="126">
        <f>SUMIF(표4[잉크명],표5[[#This Row],[잉크]],표4[토-3층])</f>
        <v>0</v>
      </c>
      <c r="AU144" s="126">
        <f>SUMIF(표4[잉크명],표5[[#This Row],[잉크]],표4[토-1층])</f>
        <v>0</v>
      </c>
      <c r="AV144" s="34">
        <f>SUMIF(표4[잉크명],표5[[#This Row],[잉크]],표4[일])</f>
        <v>0</v>
      </c>
      <c r="AW144" s="126">
        <f>SUMIF(표4[잉크명],표5[[#This Row],[잉크]],표4[일-3층])</f>
        <v>0</v>
      </c>
      <c r="AX144" s="126">
        <f>SUMIF(표4[잉크명],표5[[#This Row],[잉크]],표4[일-1층])</f>
        <v>0</v>
      </c>
      <c r="AY144" s="34">
        <f>SUMIF(표4[잉크명],표5[[#This Row],[잉크]],표4[차주 월])</f>
        <v>0</v>
      </c>
      <c r="AZ144" s="34">
        <f>SUM(표5[[#This Row],[월]:[차주 월]])</f>
        <v>0</v>
      </c>
    </row>
    <row r="145" spans="2:52" x14ac:dyDescent="0.3">
      <c r="B145" s="56" t="s">
        <v>264</v>
      </c>
      <c r="C145" s="56"/>
      <c r="D145" s="56" t="s">
        <v>343</v>
      </c>
      <c r="E145" s="34">
        <f>COUNTIF(사출계획!$E$62:$F$110,표4[[#This Row],[제품명]])</f>
        <v>0</v>
      </c>
      <c r="F145" s="126">
        <f>COUNTIF(사출계획!$E$62:$F$87,표4[[#This Row],[제품명]])</f>
        <v>0</v>
      </c>
      <c r="G145" s="126">
        <f>COUNTIF(사출계획!$E$88:$F$110,표4[[#This Row],[제품명]])</f>
        <v>0</v>
      </c>
      <c r="H145" s="34">
        <f>COUNTIF(사출계획!$G$62:$H$110,표4[[#This Row],[제품명]])</f>
        <v>0</v>
      </c>
      <c r="I145" s="122">
        <f>COUNTIF(사출계획!$G$62:$H$87,표4[[#This Row],[제품명]])</f>
        <v>0</v>
      </c>
      <c r="J145" s="122">
        <f>COUNTIF(사출계획!$G$88:$H$110,표4[[#This Row],[제품명]])</f>
        <v>0</v>
      </c>
      <c r="K145" s="34">
        <f>COUNTIF(사출계획!$I$62:$J$110,표4[[#This Row],[제품명]])</f>
        <v>0</v>
      </c>
      <c r="L145" s="126">
        <f>COUNTIF(사출계획!$I$62:$J$87,표4[[#This Row],[제품명]])</f>
        <v>0</v>
      </c>
      <c r="M145" s="126">
        <f>COUNTIF(사출계획!$I$88:$J$110,표4[[#This Row],[제품명]])</f>
        <v>0</v>
      </c>
      <c r="N145" s="34">
        <f>COUNTIF(사출계획!$K$62:$L$110,표4[[#This Row],[제품명]])</f>
        <v>0</v>
      </c>
      <c r="O145" s="126">
        <f>COUNTIF(사출계획!$K$62:$L$87,표4[[#This Row],[제품명]])</f>
        <v>0</v>
      </c>
      <c r="P145" s="126">
        <f>COUNTIF(사출계획!$K$88:$L$110,표4[[#This Row],[제품명]])</f>
        <v>0</v>
      </c>
      <c r="Q145" s="34">
        <f>COUNTIF(사출계획!$M$62:$N$110,표4[[#This Row],[제품명]])</f>
        <v>0</v>
      </c>
      <c r="R145" s="126">
        <f>COUNTIF(사출계획!$M$62:$N$87,표4[[#This Row],[제품명]])</f>
        <v>0</v>
      </c>
      <c r="S145" s="126">
        <f>COUNTIF(사출계획!$M$88:$N$110,표4[[#This Row],[제품명]])</f>
        <v>0</v>
      </c>
      <c r="T145" s="34">
        <f>COUNTIF(사출계획!$O$62:$P$110,표4[[#This Row],[제품명]])</f>
        <v>0</v>
      </c>
      <c r="U145" s="126">
        <f>COUNTIF(사출계획!$O$62:$P$87,표4[[#This Row],[제품명]])</f>
        <v>0</v>
      </c>
      <c r="V145" s="126">
        <f>COUNTIF(사출계획!$O$88:$P$110,표4[[#This Row],[제품명]])</f>
        <v>0</v>
      </c>
      <c r="W145" s="34">
        <f>COUNTIF(사출계획!$Q$62:$R$110,표4[[#This Row],[제품명]])</f>
        <v>0</v>
      </c>
      <c r="X145" s="126">
        <f>COUNTIF(사출계획!$Q$62:$R$87,표4[[#This Row],[제품명]])</f>
        <v>0</v>
      </c>
      <c r="Y145" s="126">
        <f>COUNTIF(사출계획!$Q$88:$R$110,표4[[#This Row],[제품명]])</f>
        <v>0</v>
      </c>
      <c r="Z145" s="34">
        <f>COUNTIF(사출계획!$S$62:$T$110,표4[[#This Row],[제품명]])</f>
        <v>0</v>
      </c>
      <c r="AA145" s="126"/>
      <c r="AB145" s="126"/>
      <c r="AC145" s="58" t="s">
        <v>1596</v>
      </c>
      <c r="AD145" s="54">
        <f>SUMIF(표4[잉크명],표5[[#This Row],[잉크]],표4[월])</f>
        <v>0</v>
      </c>
      <c r="AE145" s="126">
        <f>SUMIF(표4[잉크명],표5[[#This Row],[잉크]],표4[월-3층])</f>
        <v>0</v>
      </c>
      <c r="AF145" s="126">
        <f>SUMIF(표4[잉크명],표5[[#This Row],[잉크]],표4[월-1층])</f>
        <v>0</v>
      </c>
      <c r="AG145" s="54">
        <f>SUMIF(표4[잉크명],표5[[#This Row],[잉크]],표4[화])</f>
        <v>0</v>
      </c>
      <c r="AH145" s="126">
        <f>SUMIF(표4[잉크명],표5[[#This Row],[잉크]],표4[화-3층])</f>
        <v>0</v>
      </c>
      <c r="AI145" s="126">
        <f>SUMIF(표4[잉크명],표5[[#This Row],[잉크]],표4[화-1층])</f>
        <v>0</v>
      </c>
      <c r="AJ145" s="54">
        <f>SUMIF(표4[잉크명],표5[[#This Row],[잉크]],표4[수])</f>
        <v>0</v>
      </c>
      <c r="AK145" s="126">
        <f>SUMIF(표4[잉크명],표5[[#This Row],[잉크]],표4[수-3층])</f>
        <v>0</v>
      </c>
      <c r="AL145" s="126">
        <f>SUMIF(표4[잉크명],표5[[#This Row],[잉크]],표4[수-1층])</f>
        <v>0</v>
      </c>
      <c r="AM145" s="54">
        <f>SUMIF(표4[잉크명],표5[[#This Row],[잉크]],표4[목])</f>
        <v>0</v>
      </c>
      <c r="AN145" s="126">
        <f>SUMIF(표4[잉크명],표5[[#This Row],[잉크]],표4[목-3층])</f>
        <v>0</v>
      </c>
      <c r="AO145" s="126">
        <f>SUMIF(표4[잉크명],표5[[#This Row],[잉크]],표4[목-1층])</f>
        <v>0</v>
      </c>
      <c r="AP145" s="54">
        <f>SUMIF(표4[잉크명],표5[[#This Row],[잉크]],표4[금])</f>
        <v>0</v>
      </c>
      <c r="AQ145" s="126">
        <f>SUMIF(표4[잉크명],표5[[#This Row],[잉크]],표4[금-3층])</f>
        <v>0</v>
      </c>
      <c r="AR145" s="126">
        <f>SUMIF(표4[잉크명],표5[[#This Row],[잉크]],표4[금-1층])</f>
        <v>0</v>
      </c>
      <c r="AS145" s="54">
        <f>SUMIF(표4[잉크명],표5[[#This Row],[잉크]],표4[토])</f>
        <v>0</v>
      </c>
      <c r="AT145" s="126">
        <f>SUMIF(표4[잉크명],표5[[#This Row],[잉크]],표4[토-3층])</f>
        <v>0</v>
      </c>
      <c r="AU145" s="126">
        <f>SUMIF(표4[잉크명],표5[[#This Row],[잉크]],표4[토-1층])</f>
        <v>0</v>
      </c>
      <c r="AV145" s="54">
        <f>SUMIF(표4[잉크명],표5[[#This Row],[잉크]],표4[일])</f>
        <v>0</v>
      </c>
      <c r="AW145" s="126">
        <f>SUMIF(표4[잉크명],표5[[#This Row],[잉크]],표4[일-3층])</f>
        <v>0</v>
      </c>
      <c r="AX145" s="126">
        <f>SUMIF(표4[잉크명],표5[[#This Row],[잉크]],표4[일-1층])</f>
        <v>0</v>
      </c>
      <c r="AY145" s="54">
        <f>SUMIF(표4[잉크명],표5[[#This Row],[잉크]],표4[차주 월])</f>
        <v>0</v>
      </c>
      <c r="AZ145" s="54">
        <f>SUM(표5[[#This Row],[월]:[차주 월]])</f>
        <v>0</v>
      </c>
    </row>
    <row r="146" spans="2:52" x14ac:dyDescent="0.3">
      <c r="B146" s="56" t="s">
        <v>265</v>
      </c>
      <c r="C146" s="56"/>
      <c r="D146" s="56" t="s">
        <v>1522</v>
      </c>
      <c r="E146" s="34">
        <f>COUNTIF(사출계획!$E$62:$F$110,표4[[#This Row],[제품명]])</f>
        <v>0</v>
      </c>
      <c r="F146" s="126">
        <f>COUNTIF(사출계획!$E$62:$F$87,표4[[#This Row],[제품명]])</f>
        <v>0</v>
      </c>
      <c r="G146" s="126">
        <f>COUNTIF(사출계획!$E$88:$F$110,표4[[#This Row],[제품명]])</f>
        <v>0</v>
      </c>
      <c r="H146" s="34">
        <f>COUNTIF(사출계획!$G$62:$H$110,표4[[#This Row],[제품명]])</f>
        <v>0</v>
      </c>
      <c r="I146" s="122">
        <f>COUNTIF(사출계획!$G$62:$H$87,표4[[#This Row],[제품명]])</f>
        <v>0</v>
      </c>
      <c r="J146" s="122">
        <f>COUNTIF(사출계획!$G$88:$H$110,표4[[#This Row],[제품명]])</f>
        <v>0</v>
      </c>
      <c r="K146" s="34">
        <f>COUNTIF(사출계획!$I$62:$J$110,표4[[#This Row],[제품명]])</f>
        <v>0</v>
      </c>
      <c r="L146" s="126">
        <f>COUNTIF(사출계획!$I$62:$J$87,표4[[#This Row],[제품명]])</f>
        <v>0</v>
      </c>
      <c r="M146" s="126">
        <f>COUNTIF(사출계획!$I$88:$J$110,표4[[#This Row],[제품명]])</f>
        <v>0</v>
      </c>
      <c r="N146" s="34">
        <f>COUNTIF(사출계획!$K$62:$L$110,표4[[#This Row],[제품명]])</f>
        <v>0</v>
      </c>
      <c r="O146" s="126">
        <f>COUNTIF(사출계획!$K$62:$L$87,표4[[#This Row],[제품명]])</f>
        <v>0</v>
      </c>
      <c r="P146" s="126">
        <f>COUNTIF(사출계획!$K$88:$L$110,표4[[#This Row],[제품명]])</f>
        <v>0</v>
      </c>
      <c r="Q146" s="34">
        <f>COUNTIF(사출계획!$M$62:$N$110,표4[[#This Row],[제품명]])</f>
        <v>0</v>
      </c>
      <c r="R146" s="126">
        <f>COUNTIF(사출계획!$M$62:$N$87,표4[[#This Row],[제품명]])</f>
        <v>0</v>
      </c>
      <c r="S146" s="126">
        <f>COUNTIF(사출계획!$M$88:$N$110,표4[[#This Row],[제품명]])</f>
        <v>0</v>
      </c>
      <c r="T146" s="34">
        <f>COUNTIF(사출계획!$O$62:$P$110,표4[[#This Row],[제품명]])</f>
        <v>0</v>
      </c>
      <c r="U146" s="126">
        <f>COUNTIF(사출계획!$O$62:$P$87,표4[[#This Row],[제품명]])</f>
        <v>0</v>
      </c>
      <c r="V146" s="126">
        <f>COUNTIF(사출계획!$O$88:$P$110,표4[[#This Row],[제품명]])</f>
        <v>0</v>
      </c>
      <c r="W146" s="34">
        <f>COUNTIF(사출계획!$Q$62:$R$110,표4[[#This Row],[제품명]])</f>
        <v>0</v>
      </c>
      <c r="X146" s="126">
        <f>COUNTIF(사출계획!$Q$62:$R$87,표4[[#This Row],[제품명]])</f>
        <v>0</v>
      </c>
      <c r="Y146" s="126">
        <f>COUNTIF(사출계획!$Q$88:$R$110,표4[[#This Row],[제품명]])</f>
        <v>0</v>
      </c>
      <c r="Z146" s="34">
        <f>COUNTIF(사출계획!$S$62:$T$110,표4[[#This Row],[제품명]])</f>
        <v>0</v>
      </c>
      <c r="AA146" s="126"/>
      <c r="AB146" s="126"/>
      <c r="AC146" s="33" t="s">
        <v>4503</v>
      </c>
      <c r="AD146" s="54">
        <f>SUMIF(표4[잉크명],표5[[#This Row],[잉크]],표4[월])</f>
        <v>0</v>
      </c>
      <c r="AE146" s="126">
        <f>SUMIF(표4[잉크명],표5[[#This Row],[잉크]],표4[월-3층])</f>
        <v>0</v>
      </c>
      <c r="AF146" s="126">
        <f>SUMIF(표4[잉크명],표5[[#This Row],[잉크]],표4[월-1층])</f>
        <v>0</v>
      </c>
      <c r="AG146" s="54">
        <f>SUMIF(표4[잉크명],표5[[#This Row],[잉크]],표4[화])</f>
        <v>0</v>
      </c>
      <c r="AH146" s="126">
        <f>SUMIF(표4[잉크명],표5[[#This Row],[잉크]],표4[화-3층])</f>
        <v>0</v>
      </c>
      <c r="AI146" s="126">
        <f>SUMIF(표4[잉크명],표5[[#This Row],[잉크]],표4[화-1층])</f>
        <v>0</v>
      </c>
      <c r="AJ146" s="54">
        <f>SUMIF(표4[잉크명],표5[[#This Row],[잉크]],표4[수])</f>
        <v>0</v>
      </c>
      <c r="AK146" s="126">
        <f>SUMIF(표4[잉크명],표5[[#This Row],[잉크]],표4[수-3층])</f>
        <v>0</v>
      </c>
      <c r="AL146" s="126">
        <f>SUMIF(표4[잉크명],표5[[#This Row],[잉크]],표4[수-1층])</f>
        <v>0</v>
      </c>
      <c r="AM146" s="34">
        <f>SUMIF(표4[잉크명],표5[[#This Row],[잉크]],표4[목])</f>
        <v>0</v>
      </c>
      <c r="AN146" s="126">
        <f>SUMIF(표4[잉크명],표5[[#This Row],[잉크]],표4[목-3층])</f>
        <v>0</v>
      </c>
      <c r="AO146" s="126">
        <f>SUMIF(표4[잉크명],표5[[#This Row],[잉크]],표4[목-1층])</f>
        <v>0</v>
      </c>
      <c r="AP146" s="34">
        <f>SUMIF(표4[잉크명],표5[[#This Row],[잉크]],표4[금])</f>
        <v>0</v>
      </c>
      <c r="AQ146" s="126">
        <f>SUMIF(표4[잉크명],표5[[#This Row],[잉크]],표4[금-3층])</f>
        <v>0</v>
      </c>
      <c r="AR146" s="126">
        <f>SUMIF(표4[잉크명],표5[[#This Row],[잉크]],표4[금-1층])</f>
        <v>0</v>
      </c>
      <c r="AS146" s="34">
        <f>SUMIF(표4[잉크명],표5[[#This Row],[잉크]],표4[토])</f>
        <v>0</v>
      </c>
      <c r="AT146" s="126">
        <f>SUMIF(표4[잉크명],표5[[#This Row],[잉크]],표4[토-3층])</f>
        <v>0</v>
      </c>
      <c r="AU146" s="126">
        <f>SUMIF(표4[잉크명],표5[[#This Row],[잉크]],표4[토-1층])</f>
        <v>0</v>
      </c>
      <c r="AV146" s="34">
        <f>SUMIF(표4[잉크명],표5[[#This Row],[잉크]],표4[일])</f>
        <v>0</v>
      </c>
      <c r="AW146" s="126">
        <f>SUMIF(표4[잉크명],표5[[#This Row],[잉크]],표4[일-3층])</f>
        <v>0</v>
      </c>
      <c r="AX146" s="126">
        <f>SUMIF(표4[잉크명],표5[[#This Row],[잉크]],표4[일-1층])</f>
        <v>0</v>
      </c>
      <c r="AY146" s="34">
        <f>SUMIF(표4[잉크명],표5[[#This Row],[잉크]],표4[차주 월])</f>
        <v>0</v>
      </c>
      <c r="AZ146" s="34">
        <f>SUM(표5[[#This Row],[월]:[차주 월]])</f>
        <v>0</v>
      </c>
    </row>
    <row r="147" spans="2:52" x14ac:dyDescent="0.3">
      <c r="B147" s="56" t="s">
        <v>265</v>
      </c>
      <c r="C147" s="56"/>
      <c r="D147" s="56" t="s">
        <v>2410</v>
      </c>
      <c r="E147" s="34">
        <f>COUNTIF(사출계획!$E$62:$F$110,표4[[#This Row],[제품명]])</f>
        <v>0</v>
      </c>
      <c r="F147" s="126">
        <f>COUNTIF(사출계획!$E$62:$F$87,표4[[#This Row],[제품명]])</f>
        <v>0</v>
      </c>
      <c r="G147" s="126">
        <f>COUNTIF(사출계획!$E$88:$F$110,표4[[#This Row],[제품명]])</f>
        <v>0</v>
      </c>
      <c r="H147" s="34">
        <f>COUNTIF(사출계획!$G$62:$H$110,표4[[#This Row],[제품명]])</f>
        <v>0</v>
      </c>
      <c r="I147" s="122">
        <f>COUNTIF(사출계획!$G$62:$H$87,표4[[#This Row],[제품명]])</f>
        <v>0</v>
      </c>
      <c r="J147" s="122">
        <f>COUNTIF(사출계획!$G$88:$H$110,표4[[#This Row],[제품명]])</f>
        <v>0</v>
      </c>
      <c r="K147" s="34">
        <f>COUNTIF(사출계획!$I$62:$J$110,표4[[#This Row],[제품명]])</f>
        <v>0</v>
      </c>
      <c r="L147" s="126">
        <f>COUNTIF(사출계획!$I$62:$J$87,표4[[#This Row],[제품명]])</f>
        <v>0</v>
      </c>
      <c r="M147" s="126">
        <f>COUNTIF(사출계획!$I$88:$J$110,표4[[#This Row],[제품명]])</f>
        <v>0</v>
      </c>
      <c r="N147" s="34">
        <f>COUNTIF(사출계획!$K$62:$L$110,표4[[#This Row],[제품명]])</f>
        <v>0</v>
      </c>
      <c r="O147" s="126">
        <f>COUNTIF(사출계획!$K$62:$L$87,표4[[#This Row],[제품명]])</f>
        <v>0</v>
      </c>
      <c r="P147" s="126">
        <f>COUNTIF(사출계획!$K$88:$L$110,표4[[#This Row],[제품명]])</f>
        <v>0</v>
      </c>
      <c r="Q147" s="34">
        <f>COUNTIF(사출계획!$M$62:$N$110,표4[[#This Row],[제품명]])</f>
        <v>0</v>
      </c>
      <c r="R147" s="126">
        <f>COUNTIF(사출계획!$M$62:$N$87,표4[[#This Row],[제품명]])</f>
        <v>0</v>
      </c>
      <c r="S147" s="126">
        <f>COUNTIF(사출계획!$M$88:$N$110,표4[[#This Row],[제품명]])</f>
        <v>0</v>
      </c>
      <c r="T147" s="34">
        <f>COUNTIF(사출계획!$O$62:$P$110,표4[[#This Row],[제품명]])</f>
        <v>0</v>
      </c>
      <c r="U147" s="126">
        <f>COUNTIF(사출계획!$O$62:$P$87,표4[[#This Row],[제품명]])</f>
        <v>0</v>
      </c>
      <c r="V147" s="126">
        <f>COUNTIF(사출계획!$O$88:$P$110,표4[[#This Row],[제품명]])</f>
        <v>0</v>
      </c>
      <c r="W147" s="34">
        <f>COUNTIF(사출계획!$Q$62:$R$110,표4[[#This Row],[제품명]])</f>
        <v>0</v>
      </c>
      <c r="X147" s="126">
        <f>COUNTIF(사출계획!$Q$62:$R$87,표4[[#This Row],[제품명]])</f>
        <v>0</v>
      </c>
      <c r="Y147" s="126">
        <f>COUNTIF(사출계획!$Q$88:$R$110,표4[[#This Row],[제품명]])</f>
        <v>0</v>
      </c>
      <c r="Z147" s="34">
        <f>COUNTIF(사출계획!$S$62:$T$110,표4[[#This Row],[제품명]])</f>
        <v>0</v>
      </c>
      <c r="AA147" s="126"/>
      <c r="AB147" s="126"/>
      <c r="AC147" s="33" t="s">
        <v>1542</v>
      </c>
      <c r="AD147" s="54">
        <f>SUMIF(표4[잉크명],표5[[#This Row],[잉크]],표4[월])</f>
        <v>0</v>
      </c>
      <c r="AE147" s="126">
        <f>SUMIF(표4[잉크명],표5[[#This Row],[잉크]],표4[월-3층])</f>
        <v>0</v>
      </c>
      <c r="AF147" s="126">
        <f>SUMIF(표4[잉크명],표5[[#This Row],[잉크]],표4[월-1층])</f>
        <v>0</v>
      </c>
      <c r="AG147" s="54">
        <f>SUMIF(표4[잉크명],표5[[#This Row],[잉크]],표4[화])</f>
        <v>0</v>
      </c>
      <c r="AH147" s="126">
        <f>SUMIF(표4[잉크명],표5[[#This Row],[잉크]],표4[화-3층])</f>
        <v>0</v>
      </c>
      <c r="AI147" s="126">
        <f>SUMIF(표4[잉크명],표5[[#This Row],[잉크]],표4[화-1층])</f>
        <v>0</v>
      </c>
      <c r="AJ147" s="54">
        <f>SUMIF(표4[잉크명],표5[[#This Row],[잉크]],표4[수])</f>
        <v>0</v>
      </c>
      <c r="AK147" s="126">
        <f>SUMIF(표4[잉크명],표5[[#This Row],[잉크]],표4[수-3층])</f>
        <v>0</v>
      </c>
      <c r="AL147" s="126">
        <f>SUMIF(표4[잉크명],표5[[#This Row],[잉크]],표4[수-1층])</f>
        <v>0</v>
      </c>
      <c r="AM147" s="34">
        <f>SUMIF(표4[잉크명],표5[[#This Row],[잉크]],표4[목])</f>
        <v>0</v>
      </c>
      <c r="AN147" s="126">
        <f>SUMIF(표4[잉크명],표5[[#This Row],[잉크]],표4[목-3층])</f>
        <v>0</v>
      </c>
      <c r="AO147" s="126">
        <f>SUMIF(표4[잉크명],표5[[#This Row],[잉크]],표4[목-1층])</f>
        <v>0</v>
      </c>
      <c r="AP147" s="34">
        <f>SUMIF(표4[잉크명],표5[[#This Row],[잉크]],표4[금])</f>
        <v>0</v>
      </c>
      <c r="AQ147" s="126">
        <f>SUMIF(표4[잉크명],표5[[#This Row],[잉크]],표4[금-3층])</f>
        <v>0</v>
      </c>
      <c r="AR147" s="126">
        <f>SUMIF(표4[잉크명],표5[[#This Row],[잉크]],표4[금-1층])</f>
        <v>0</v>
      </c>
      <c r="AS147" s="34">
        <f>SUMIF(표4[잉크명],표5[[#This Row],[잉크]],표4[토])</f>
        <v>0</v>
      </c>
      <c r="AT147" s="126">
        <f>SUMIF(표4[잉크명],표5[[#This Row],[잉크]],표4[토-3층])</f>
        <v>0</v>
      </c>
      <c r="AU147" s="126">
        <f>SUMIF(표4[잉크명],표5[[#This Row],[잉크]],표4[토-1층])</f>
        <v>0</v>
      </c>
      <c r="AV147" s="34">
        <f>SUMIF(표4[잉크명],표5[[#This Row],[잉크]],표4[일])</f>
        <v>0</v>
      </c>
      <c r="AW147" s="126">
        <f>SUMIF(표4[잉크명],표5[[#This Row],[잉크]],표4[일-3층])</f>
        <v>0</v>
      </c>
      <c r="AX147" s="126">
        <f>SUMIF(표4[잉크명],표5[[#This Row],[잉크]],표4[일-1층])</f>
        <v>0</v>
      </c>
      <c r="AY147" s="34">
        <f>SUMIF(표4[잉크명],표5[[#This Row],[잉크]],표4[차주 월])</f>
        <v>0</v>
      </c>
      <c r="AZ147" s="34">
        <f>SUM(표5[[#This Row],[월]:[차주 월]])</f>
        <v>0</v>
      </c>
    </row>
    <row r="148" spans="2:52" x14ac:dyDescent="0.3">
      <c r="B148" s="56" t="s">
        <v>265</v>
      </c>
      <c r="C148" s="56"/>
      <c r="D148" s="56" t="s">
        <v>345</v>
      </c>
      <c r="E148" s="34">
        <f>COUNTIF(사출계획!$E$62:$F$110,표4[[#This Row],[제품명]])</f>
        <v>0</v>
      </c>
      <c r="F148" s="126">
        <f>COUNTIF(사출계획!$E$62:$F$87,표4[[#This Row],[제품명]])</f>
        <v>0</v>
      </c>
      <c r="G148" s="126">
        <f>COUNTIF(사출계획!$E$88:$F$110,표4[[#This Row],[제품명]])</f>
        <v>0</v>
      </c>
      <c r="H148" s="34">
        <f>COUNTIF(사출계획!$G$62:$H$110,표4[[#This Row],[제품명]])</f>
        <v>0</v>
      </c>
      <c r="I148" s="122">
        <f>COUNTIF(사출계획!$G$62:$H$87,표4[[#This Row],[제품명]])</f>
        <v>0</v>
      </c>
      <c r="J148" s="122">
        <f>COUNTIF(사출계획!$G$88:$H$110,표4[[#This Row],[제품명]])</f>
        <v>0</v>
      </c>
      <c r="K148" s="34">
        <f>COUNTIF(사출계획!$I$62:$J$110,표4[[#This Row],[제품명]])</f>
        <v>0</v>
      </c>
      <c r="L148" s="126">
        <f>COUNTIF(사출계획!$I$62:$J$87,표4[[#This Row],[제품명]])</f>
        <v>0</v>
      </c>
      <c r="M148" s="126">
        <f>COUNTIF(사출계획!$I$88:$J$110,표4[[#This Row],[제품명]])</f>
        <v>0</v>
      </c>
      <c r="N148" s="34">
        <f>COUNTIF(사출계획!$K$62:$L$110,표4[[#This Row],[제품명]])</f>
        <v>0</v>
      </c>
      <c r="O148" s="126">
        <f>COUNTIF(사출계획!$K$62:$L$87,표4[[#This Row],[제품명]])</f>
        <v>0</v>
      </c>
      <c r="P148" s="126">
        <f>COUNTIF(사출계획!$K$88:$L$110,표4[[#This Row],[제품명]])</f>
        <v>0</v>
      </c>
      <c r="Q148" s="34">
        <f>COUNTIF(사출계획!$M$62:$N$110,표4[[#This Row],[제품명]])</f>
        <v>0</v>
      </c>
      <c r="R148" s="126">
        <f>COUNTIF(사출계획!$M$62:$N$87,표4[[#This Row],[제품명]])</f>
        <v>0</v>
      </c>
      <c r="S148" s="126">
        <f>COUNTIF(사출계획!$M$88:$N$110,표4[[#This Row],[제품명]])</f>
        <v>0</v>
      </c>
      <c r="T148" s="34">
        <f>COUNTIF(사출계획!$O$62:$P$110,표4[[#This Row],[제품명]])</f>
        <v>0</v>
      </c>
      <c r="U148" s="126">
        <f>COUNTIF(사출계획!$O$62:$P$87,표4[[#This Row],[제품명]])</f>
        <v>0</v>
      </c>
      <c r="V148" s="126">
        <f>COUNTIF(사출계획!$O$88:$P$110,표4[[#This Row],[제품명]])</f>
        <v>0</v>
      </c>
      <c r="W148" s="34">
        <f>COUNTIF(사출계획!$Q$62:$R$110,표4[[#This Row],[제품명]])</f>
        <v>0</v>
      </c>
      <c r="X148" s="126">
        <f>COUNTIF(사출계획!$Q$62:$R$87,표4[[#This Row],[제품명]])</f>
        <v>0</v>
      </c>
      <c r="Y148" s="126">
        <f>COUNTIF(사출계획!$Q$88:$R$110,표4[[#This Row],[제품명]])</f>
        <v>0</v>
      </c>
      <c r="Z148" s="34">
        <f>COUNTIF(사출계획!$S$62:$T$110,표4[[#This Row],[제품명]])</f>
        <v>0</v>
      </c>
      <c r="AA148" s="126"/>
      <c r="AB148" s="126"/>
      <c r="AC148" s="58" t="s">
        <v>1826</v>
      </c>
      <c r="AD148" s="54">
        <f>SUMIF(표4[잉크명],표5[[#This Row],[잉크]],표4[월])</f>
        <v>0</v>
      </c>
      <c r="AE148" s="126">
        <f>SUMIF(표4[잉크명],표5[[#This Row],[잉크]],표4[월-3층])</f>
        <v>0</v>
      </c>
      <c r="AF148" s="126">
        <f>SUMIF(표4[잉크명],표5[[#This Row],[잉크]],표4[월-1층])</f>
        <v>0</v>
      </c>
      <c r="AG148" s="54">
        <f>SUMIF(표4[잉크명],표5[[#This Row],[잉크]],표4[화])</f>
        <v>0</v>
      </c>
      <c r="AH148" s="126">
        <f>SUMIF(표4[잉크명],표5[[#This Row],[잉크]],표4[화-3층])</f>
        <v>0</v>
      </c>
      <c r="AI148" s="126">
        <f>SUMIF(표4[잉크명],표5[[#This Row],[잉크]],표4[화-1층])</f>
        <v>0</v>
      </c>
      <c r="AJ148" s="54">
        <f>SUMIF(표4[잉크명],표5[[#This Row],[잉크]],표4[수])</f>
        <v>0</v>
      </c>
      <c r="AK148" s="126">
        <f>SUMIF(표4[잉크명],표5[[#This Row],[잉크]],표4[수-3층])</f>
        <v>0</v>
      </c>
      <c r="AL148" s="126">
        <f>SUMIF(표4[잉크명],표5[[#This Row],[잉크]],표4[수-1층])</f>
        <v>0</v>
      </c>
      <c r="AM148" s="54">
        <f>SUMIF(표4[잉크명],표5[[#This Row],[잉크]],표4[목])</f>
        <v>0</v>
      </c>
      <c r="AN148" s="126">
        <f>SUMIF(표4[잉크명],표5[[#This Row],[잉크]],표4[목-3층])</f>
        <v>0</v>
      </c>
      <c r="AO148" s="126">
        <f>SUMIF(표4[잉크명],표5[[#This Row],[잉크]],표4[목-1층])</f>
        <v>0</v>
      </c>
      <c r="AP148" s="54">
        <f>SUMIF(표4[잉크명],표5[[#This Row],[잉크]],표4[금])</f>
        <v>0</v>
      </c>
      <c r="AQ148" s="126">
        <f>SUMIF(표4[잉크명],표5[[#This Row],[잉크]],표4[금-3층])</f>
        <v>0</v>
      </c>
      <c r="AR148" s="126">
        <f>SUMIF(표4[잉크명],표5[[#This Row],[잉크]],표4[금-1층])</f>
        <v>0</v>
      </c>
      <c r="AS148" s="54">
        <f>SUMIF(표4[잉크명],표5[[#This Row],[잉크]],표4[토])</f>
        <v>0</v>
      </c>
      <c r="AT148" s="126">
        <f>SUMIF(표4[잉크명],표5[[#This Row],[잉크]],표4[토-3층])</f>
        <v>0</v>
      </c>
      <c r="AU148" s="126">
        <f>SUMIF(표4[잉크명],표5[[#This Row],[잉크]],표4[토-1층])</f>
        <v>0</v>
      </c>
      <c r="AV148" s="54">
        <f>SUMIF(표4[잉크명],표5[[#This Row],[잉크]],표4[일])</f>
        <v>0</v>
      </c>
      <c r="AW148" s="126">
        <f>SUMIF(표4[잉크명],표5[[#This Row],[잉크]],표4[일-3층])</f>
        <v>0</v>
      </c>
      <c r="AX148" s="126">
        <f>SUMIF(표4[잉크명],표5[[#This Row],[잉크]],표4[일-1층])</f>
        <v>0</v>
      </c>
      <c r="AY148" s="54">
        <f>SUMIF(표4[잉크명],표5[[#This Row],[잉크]],표4[차주 월])</f>
        <v>0</v>
      </c>
      <c r="AZ148" s="54">
        <f>SUM(표5[[#This Row],[월]:[차주 월]])</f>
        <v>0</v>
      </c>
    </row>
    <row r="149" spans="2:52" x14ac:dyDescent="0.3">
      <c r="B149" s="56" t="s">
        <v>266</v>
      </c>
      <c r="C149" s="56"/>
      <c r="D149" s="56" t="s">
        <v>3645</v>
      </c>
      <c r="E149" s="34">
        <f>COUNTIF(사출계획!$E$62:$F$110,표4[[#This Row],[제품명]])</f>
        <v>0</v>
      </c>
      <c r="F149" s="126">
        <f>COUNTIF(사출계획!$E$62:$F$87,표4[[#This Row],[제품명]])</f>
        <v>0</v>
      </c>
      <c r="G149" s="126">
        <f>COUNTIF(사출계획!$E$88:$F$110,표4[[#This Row],[제품명]])</f>
        <v>0</v>
      </c>
      <c r="H149" s="34">
        <f>COUNTIF(사출계획!$G$62:$H$110,표4[[#This Row],[제품명]])</f>
        <v>0</v>
      </c>
      <c r="I149" s="122">
        <f>COUNTIF(사출계획!$G$62:$H$87,표4[[#This Row],[제품명]])</f>
        <v>0</v>
      </c>
      <c r="J149" s="122">
        <f>COUNTIF(사출계획!$G$88:$H$110,표4[[#This Row],[제품명]])</f>
        <v>0</v>
      </c>
      <c r="K149" s="34">
        <f>COUNTIF(사출계획!$I$62:$J$110,표4[[#This Row],[제품명]])</f>
        <v>0</v>
      </c>
      <c r="L149" s="126">
        <f>COUNTIF(사출계획!$I$62:$J$87,표4[[#This Row],[제품명]])</f>
        <v>0</v>
      </c>
      <c r="M149" s="126">
        <f>COUNTIF(사출계획!$I$88:$J$110,표4[[#This Row],[제품명]])</f>
        <v>0</v>
      </c>
      <c r="N149" s="34">
        <f>COUNTIF(사출계획!$K$62:$L$110,표4[[#This Row],[제품명]])</f>
        <v>0</v>
      </c>
      <c r="O149" s="126">
        <f>COUNTIF(사출계획!$K$62:$L$87,표4[[#This Row],[제품명]])</f>
        <v>0</v>
      </c>
      <c r="P149" s="126">
        <f>COUNTIF(사출계획!$K$88:$L$110,표4[[#This Row],[제품명]])</f>
        <v>0</v>
      </c>
      <c r="Q149" s="34">
        <f>COUNTIF(사출계획!$M$62:$N$110,표4[[#This Row],[제품명]])</f>
        <v>0</v>
      </c>
      <c r="R149" s="126">
        <f>COUNTIF(사출계획!$M$62:$N$87,표4[[#This Row],[제품명]])</f>
        <v>0</v>
      </c>
      <c r="S149" s="126">
        <f>COUNTIF(사출계획!$M$88:$N$110,표4[[#This Row],[제품명]])</f>
        <v>0</v>
      </c>
      <c r="T149" s="34">
        <f>COUNTIF(사출계획!$O$62:$P$110,표4[[#This Row],[제품명]])</f>
        <v>0</v>
      </c>
      <c r="U149" s="126">
        <f>COUNTIF(사출계획!$O$62:$P$87,표4[[#This Row],[제품명]])</f>
        <v>0</v>
      </c>
      <c r="V149" s="126">
        <f>COUNTIF(사출계획!$O$88:$P$110,표4[[#This Row],[제품명]])</f>
        <v>0</v>
      </c>
      <c r="W149" s="34">
        <f>COUNTIF(사출계획!$Q$62:$R$110,표4[[#This Row],[제품명]])</f>
        <v>0</v>
      </c>
      <c r="X149" s="126">
        <f>COUNTIF(사출계획!$Q$62:$R$87,표4[[#This Row],[제품명]])</f>
        <v>0</v>
      </c>
      <c r="Y149" s="126">
        <f>COUNTIF(사출계획!$Q$88:$R$110,표4[[#This Row],[제품명]])</f>
        <v>0</v>
      </c>
      <c r="Z149" s="34">
        <f>COUNTIF(사출계획!$S$62:$T$110,표4[[#This Row],[제품명]])</f>
        <v>0</v>
      </c>
      <c r="AA149" s="126"/>
      <c r="AB149" s="126"/>
      <c r="AC149" s="58" t="s">
        <v>1728</v>
      </c>
      <c r="AD149" s="54">
        <f>SUMIF(표4[잉크명],표5[[#This Row],[잉크]],표4[월])</f>
        <v>0</v>
      </c>
      <c r="AE149" s="126">
        <f>SUMIF(표4[잉크명],표5[[#This Row],[잉크]],표4[월-3층])</f>
        <v>0</v>
      </c>
      <c r="AF149" s="126">
        <f>SUMIF(표4[잉크명],표5[[#This Row],[잉크]],표4[월-1층])</f>
        <v>0</v>
      </c>
      <c r="AG149" s="54">
        <f>SUMIF(표4[잉크명],표5[[#This Row],[잉크]],표4[화])</f>
        <v>0</v>
      </c>
      <c r="AH149" s="126">
        <f>SUMIF(표4[잉크명],표5[[#This Row],[잉크]],표4[화-3층])</f>
        <v>0</v>
      </c>
      <c r="AI149" s="126">
        <f>SUMIF(표4[잉크명],표5[[#This Row],[잉크]],표4[화-1층])</f>
        <v>0</v>
      </c>
      <c r="AJ149" s="54">
        <f>SUMIF(표4[잉크명],표5[[#This Row],[잉크]],표4[수])</f>
        <v>0</v>
      </c>
      <c r="AK149" s="126">
        <f>SUMIF(표4[잉크명],표5[[#This Row],[잉크]],표4[수-3층])</f>
        <v>0</v>
      </c>
      <c r="AL149" s="126">
        <f>SUMIF(표4[잉크명],표5[[#This Row],[잉크]],표4[수-1층])</f>
        <v>0</v>
      </c>
      <c r="AM149" s="54">
        <f>SUMIF(표4[잉크명],표5[[#This Row],[잉크]],표4[목])</f>
        <v>0</v>
      </c>
      <c r="AN149" s="126">
        <f>SUMIF(표4[잉크명],표5[[#This Row],[잉크]],표4[목-3층])</f>
        <v>0</v>
      </c>
      <c r="AO149" s="126">
        <f>SUMIF(표4[잉크명],표5[[#This Row],[잉크]],표4[목-1층])</f>
        <v>0</v>
      </c>
      <c r="AP149" s="54">
        <f>SUMIF(표4[잉크명],표5[[#This Row],[잉크]],표4[금])</f>
        <v>0</v>
      </c>
      <c r="AQ149" s="126">
        <f>SUMIF(표4[잉크명],표5[[#This Row],[잉크]],표4[금-3층])</f>
        <v>0</v>
      </c>
      <c r="AR149" s="126">
        <f>SUMIF(표4[잉크명],표5[[#This Row],[잉크]],표4[금-1층])</f>
        <v>0</v>
      </c>
      <c r="AS149" s="54">
        <f>SUMIF(표4[잉크명],표5[[#This Row],[잉크]],표4[토])</f>
        <v>0</v>
      </c>
      <c r="AT149" s="126">
        <f>SUMIF(표4[잉크명],표5[[#This Row],[잉크]],표4[토-3층])</f>
        <v>0</v>
      </c>
      <c r="AU149" s="126">
        <f>SUMIF(표4[잉크명],표5[[#This Row],[잉크]],표4[토-1층])</f>
        <v>0</v>
      </c>
      <c r="AV149" s="54">
        <f>SUMIF(표4[잉크명],표5[[#This Row],[잉크]],표4[일])</f>
        <v>0</v>
      </c>
      <c r="AW149" s="126">
        <f>SUMIF(표4[잉크명],표5[[#This Row],[잉크]],표4[일-3층])</f>
        <v>0</v>
      </c>
      <c r="AX149" s="126">
        <f>SUMIF(표4[잉크명],표5[[#This Row],[잉크]],표4[일-1층])</f>
        <v>0</v>
      </c>
      <c r="AY149" s="54">
        <f>SUMIF(표4[잉크명],표5[[#This Row],[잉크]],표4[차주 월])</f>
        <v>0</v>
      </c>
      <c r="AZ149" s="54">
        <f>SUM(표5[[#This Row],[월]:[차주 월]])</f>
        <v>0</v>
      </c>
    </row>
    <row r="150" spans="2:52" x14ac:dyDescent="0.3">
      <c r="B150" s="56" t="s">
        <v>267</v>
      </c>
      <c r="C150" s="56"/>
      <c r="D150" s="56" t="s">
        <v>5068</v>
      </c>
      <c r="E150" s="34">
        <f>COUNTIF(사출계획!$E$62:$F$110,표4[[#This Row],[제품명]])</f>
        <v>0</v>
      </c>
      <c r="F150" s="126">
        <f>COUNTIF(사출계획!$E$62:$F$87,표4[[#This Row],[제품명]])</f>
        <v>0</v>
      </c>
      <c r="G150" s="126">
        <f>COUNTIF(사출계획!$E$88:$F$110,표4[[#This Row],[제품명]])</f>
        <v>0</v>
      </c>
      <c r="H150" s="34">
        <f>COUNTIF(사출계획!$G$62:$H$110,표4[[#This Row],[제품명]])</f>
        <v>0</v>
      </c>
      <c r="I150" s="122">
        <f>COUNTIF(사출계획!$G$62:$H$87,표4[[#This Row],[제품명]])</f>
        <v>0</v>
      </c>
      <c r="J150" s="122">
        <f>COUNTIF(사출계획!$G$88:$H$110,표4[[#This Row],[제품명]])</f>
        <v>0</v>
      </c>
      <c r="K150" s="34">
        <f>COUNTIF(사출계획!$I$62:$J$110,표4[[#This Row],[제품명]])</f>
        <v>0</v>
      </c>
      <c r="L150" s="126">
        <f>COUNTIF(사출계획!$I$62:$J$87,표4[[#This Row],[제품명]])</f>
        <v>0</v>
      </c>
      <c r="M150" s="126">
        <f>COUNTIF(사출계획!$I$88:$J$110,표4[[#This Row],[제품명]])</f>
        <v>0</v>
      </c>
      <c r="N150" s="34">
        <f>COUNTIF(사출계획!$K$62:$L$110,표4[[#This Row],[제품명]])</f>
        <v>0</v>
      </c>
      <c r="O150" s="126">
        <f>COUNTIF(사출계획!$K$62:$L$87,표4[[#This Row],[제품명]])</f>
        <v>0</v>
      </c>
      <c r="P150" s="126">
        <f>COUNTIF(사출계획!$K$88:$L$110,표4[[#This Row],[제품명]])</f>
        <v>0</v>
      </c>
      <c r="Q150" s="34">
        <f>COUNTIF(사출계획!$M$62:$N$110,표4[[#This Row],[제품명]])</f>
        <v>0</v>
      </c>
      <c r="R150" s="126">
        <f>COUNTIF(사출계획!$M$62:$N$87,표4[[#This Row],[제품명]])</f>
        <v>0</v>
      </c>
      <c r="S150" s="126">
        <f>COUNTIF(사출계획!$M$88:$N$110,표4[[#This Row],[제품명]])</f>
        <v>0</v>
      </c>
      <c r="T150" s="34">
        <f>COUNTIF(사출계획!$O$62:$P$110,표4[[#This Row],[제품명]])</f>
        <v>0</v>
      </c>
      <c r="U150" s="126">
        <f>COUNTIF(사출계획!$O$62:$P$87,표4[[#This Row],[제품명]])</f>
        <v>0</v>
      </c>
      <c r="V150" s="126">
        <f>COUNTIF(사출계획!$O$88:$P$110,표4[[#This Row],[제품명]])</f>
        <v>0</v>
      </c>
      <c r="W150" s="34">
        <f>COUNTIF(사출계획!$Q$62:$R$110,표4[[#This Row],[제품명]])</f>
        <v>0</v>
      </c>
      <c r="X150" s="126">
        <f>COUNTIF(사출계획!$Q$62:$R$87,표4[[#This Row],[제품명]])</f>
        <v>0</v>
      </c>
      <c r="Y150" s="126">
        <f>COUNTIF(사출계획!$Q$88:$R$110,표4[[#This Row],[제품명]])</f>
        <v>0</v>
      </c>
      <c r="Z150" s="34">
        <f>COUNTIF(사출계획!$S$62:$T$110,표4[[#This Row],[제품명]])</f>
        <v>0</v>
      </c>
      <c r="AA150" s="126"/>
      <c r="AB150" s="126"/>
      <c r="AC150" s="58" t="s">
        <v>1873</v>
      </c>
      <c r="AD150" s="54">
        <f>SUMIF(표4[잉크명],표5[[#This Row],[잉크]],표4[월])</f>
        <v>0</v>
      </c>
      <c r="AE150" s="126">
        <f>SUMIF(표4[잉크명],표5[[#This Row],[잉크]],표4[월-3층])</f>
        <v>0</v>
      </c>
      <c r="AF150" s="126">
        <f>SUMIF(표4[잉크명],표5[[#This Row],[잉크]],표4[월-1층])</f>
        <v>0</v>
      </c>
      <c r="AG150" s="54">
        <f>SUMIF(표4[잉크명],표5[[#This Row],[잉크]],표4[화])</f>
        <v>0</v>
      </c>
      <c r="AH150" s="126">
        <f>SUMIF(표4[잉크명],표5[[#This Row],[잉크]],표4[화-3층])</f>
        <v>0</v>
      </c>
      <c r="AI150" s="126">
        <f>SUMIF(표4[잉크명],표5[[#This Row],[잉크]],표4[화-1층])</f>
        <v>0</v>
      </c>
      <c r="AJ150" s="54">
        <f>SUMIF(표4[잉크명],표5[[#This Row],[잉크]],표4[수])</f>
        <v>0</v>
      </c>
      <c r="AK150" s="126">
        <f>SUMIF(표4[잉크명],표5[[#This Row],[잉크]],표4[수-3층])</f>
        <v>0</v>
      </c>
      <c r="AL150" s="126">
        <f>SUMIF(표4[잉크명],표5[[#This Row],[잉크]],표4[수-1층])</f>
        <v>0</v>
      </c>
      <c r="AM150" s="54">
        <f>SUMIF(표4[잉크명],표5[[#This Row],[잉크]],표4[목])</f>
        <v>0</v>
      </c>
      <c r="AN150" s="126">
        <f>SUMIF(표4[잉크명],표5[[#This Row],[잉크]],표4[목-3층])</f>
        <v>0</v>
      </c>
      <c r="AO150" s="126">
        <f>SUMIF(표4[잉크명],표5[[#This Row],[잉크]],표4[목-1층])</f>
        <v>0</v>
      </c>
      <c r="AP150" s="54">
        <f>SUMIF(표4[잉크명],표5[[#This Row],[잉크]],표4[금])</f>
        <v>0</v>
      </c>
      <c r="AQ150" s="126">
        <f>SUMIF(표4[잉크명],표5[[#This Row],[잉크]],표4[금-3층])</f>
        <v>0</v>
      </c>
      <c r="AR150" s="126">
        <f>SUMIF(표4[잉크명],표5[[#This Row],[잉크]],표4[금-1층])</f>
        <v>0</v>
      </c>
      <c r="AS150" s="54">
        <f>SUMIF(표4[잉크명],표5[[#This Row],[잉크]],표4[토])</f>
        <v>0</v>
      </c>
      <c r="AT150" s="126">
        <f>SUMIF(표4[잉크명],표5[[#This Row],[잉크]],표4[토-3층])</f>
        <v>0</v>
      </c>
      <c r="AU150" s="126">
        <f>SUMIF(표4[잉크명],표5[[#This Row],[잉크]],표4[토-1층])</f>
        <v>0</v>
      </c>
      <c r="AV150" s="54">
        <f>SUMIF(표4[잉크명],표5[[#This Row],[잉크]],표4[일])</f>
        <v>0</v>
      </c>
      <c r="AW150" s="126">
        <f>SUMIF(표4[잉크명],표5[[#This Row],[잉크]],표4[일-3층])</f>
        <v>0</v>
      </c>
      <c r="AX150" s="126">
        <f>SUMIF(표4[잉크명],표5[[#This Row],[잉크]],표4[일-1층])</f>
        <v>0</v>
      </c>
      <c r="AY150" s="54">
        <f>SUMIF(표4[잉크명],표5[[#This Row],[잉크]],표4[차주 월])</f>
        <v>0</v>
      </c>
      <c r="AZ150" s="54">
        <f>SUM(표5[[#This Row],[월]:[차주 월]])</f>
        <v>0</v>
      </c>
    </row>
    <row r="151" spans="2:52" x14ac:dyDescent="0.3">
      <c r="B151" s="56" t="s">
        <v>268</v>
      </c>
      <c r="C151" s="56"/>
      <c r="D151" s="56" t="s">
        <v>351</v>
      </c>
      <c r="E151" s="34">
        <f>COUNTIF(사출계획!$E$62:$F$110,표4[[#This Row],[제품명]])</f>
        <v>0</v>
      </c>
      <c r="F151" s="126">
        <f>COUNTIF(사출계획!$E$62:$F$87,표4[[#This Row],[제품명]])</f>
        <v>0</v>
      </c>
      <c r="G151" s="126">
        <f>COUNTIF(사출계획!$E$88:$F$110,표4[[#This Row],[제품명]])</f>
        <v>0</v>
      </c>
      <c r="H151" s="34">
        <f>COUNTIF(사출계획!$G$62:$H$110,표4[[#This Row],[제품명]])</f>
        <v>0</v>
      </c>
      <c r="I151" s="122">
        <f>COUNTIF(사출계획!$G$62:$H$87,표4[[#This Row],[제품명]])</f>
        <v>0</v>
      </c>
      <c r="J151" s="122">
        <f>COUNTIF(사출계획!$G$88:$H$110,표4[[#This Row],[제품명]])</f>
        <v>0</v>
      </c>
      <c r="K151" s="34">
        <f>COUNTIF(사출계획!$I$62:$J$110,표4[[#This Row],[제품명]])</f>
        <v>0</v>
      </c>
      <c r="L151" s="126">
        <f>COUNTIF(사출계획!$I$62:$J$87,표4[[#This Row],[제품명]])</f>
        <v>0</v>
      </c>
      <c r="M151" s="126">
        <f>COUNTIF(사출계획!$I$88:$J$110,표4[[#This Row],[제품명]])</f>
        <v>0</v>
      </c>
      <c r="N151" s="34">
        <f>COUNTIF(사출계획!$K$62:$L$110,표4[[#This Row],[제품명]])</f>
        <v>0</v>
      </c>
      <c r="O151" s="126">
        <f>COUNTIF(사출계획!$K$62:$L$87,표4[[#This Row],[제품명]])</f>
        <v>0</v>
      </c>
      <c r="P151" s="126">
        <f>COUNTIF(사출계획!$K$88:$L$110,표4[[#This Row],[제품명]])</f>
        <v>0</v>
      </c>
      <c r="Q151" s="34">
        <f>COUNTIF(사출계획!$M$62:$N$110,표4[[#This Row],[제품명]])</f>
        <v>0</v>
      </c>
      <c r="R151" s="126">
        <f>COUNTIF(사출계획!$M$62:$N$87,표4[[#This Row],[제품명]])</f>
        <v>0</v>
      </c>
      <c r="S151" s="126">
        <f>COUNTIF(사출계획!$M$88:$N$110,표4[[#This Row],[제품명]])</f>
        <v>0</v>
      </c>
      <c r="T151" s="34">
        <f>COUNTIF(사출계획!$O$62:$P$110,표4[[#This Row],[제품명]])</f>
        <v>0</v>
      </c>
      <c r="U151" s="126">
        <f>COUNTIF(사출계획!$O$62:$P$87,표4[[#This Row],[제품명]])</f>
        <v>0</v>
      </c>
      <c r="V151" s="126">
        <f>COUNTIF(사출계획!$O$88:$P$110,표4[[#This Row],[제품명]])</f>
        <v>0</v>
      </c>
      <c r="W151" s="34">
        <f>COUNTIF(사출계획!$Q$62:$R$110,표4[[#This Row],[제품명]])</f>
        <v>0</v>
      </c>
      <c r="X151" s="126">
        <f>COUNTIF(사출계획!$Q$62:$R$87,표4[[#This Row],[제품명]])</f>
        <v>0</v>
      </c>
      <c r="Y151" s="126">
        <f>COUNTIF(사출계획!$Q$88:$R$110,표4[[#This Row],[제품명]])</f>
        <v>0</v>
      </c>
      <c r="Z151" s="34">
        <f>COUNTIF(사출계획!$S$62:$T$110,표4[[#This Row],[제품명]])</f>
        <v>0</v>
      </c>
      <c r="AA151" s="126"/>
      <c r="AB151" s="126"/>
      <c r="AC151" s="58" t="s">
        <v>2784</v>
      </c>
      <c r="AD151" s="54">
        <f>SUMIF(표4[잉크명],표5[[#This Row],[잉크]],표4[월])</f>
        <v>0</v>
      </c>
      <c r="AE151" s="126">
        <f>SUMIF(표4[잉크명],표5[[#This Row],[잉크]],표4[월-3층])</f>
        <v>0</v>
      </c>
      <c r="AF151" s="126">
        <f>SUMIF(표4[잉크명],표5[[#This Row],[잉크]],표4[월-1층])</f>
        <v>0</v>
      </c>
      <c r="AG151" s="54">
        <f>SUMIF(표4[잉크명],표5[[#This Row],[잉크]],표4[화])</f>
        <v>0</v>
      </c>
      <c r="AH151" s="126">
        <f>SUMIF(표4[잉크명],표5[[#This Row],[잉크]],표4[화-3층])</f>
        <v>0</v>
      </c>
      <c r="AI151" s="126">
        <f>SUMIF(표4[잉크명],표5[[#This Row],[잉크]],표4[화-1층])</f>
        <v>0</v>
      </c>
      <c r="AJ151" s="54">
        <f>SUMIF(표4[잉크명],표5[[#This Row],[잉크]],표4[수])</f>
        <v>0</v>
      </c>
      <c r="AK151" s="126">
        <f>SUMIF(표4[잉크명],표5[[#This Row],[잉크]],표4[수-3층])</f>
        <v>0</v>
      </c>
      <c r="AL151" s="126">
        <f>SUMIF(표4[잉크명],표5[[#This Row],[잉크]],표4[수-1층])</f>
        <v>0</v>
      </c>
      <c r="AM151" s="54">
        <f>SUMIF(표4[잉크명],표5[[#This Row],[잉크]],표4[목])</f>
        <v>0</v>
      </c>
      <c r="AN151" s="126">
        <f>SUMIF(표4[잉크명],표5[[#This Row],[잉크]],표4[목-3층])</f>
        <v>0</v>
      </c>
      <c r="AO151" s="126">
        <f>SUMIF(표4[잉크명],표5[[#This Row],[잉크]],표4[목-1층])</f>
        <v>0</v>
      </c>
      <c r="AP151" s="54">
        <f>SUMIF(표4[잉크명],표5[[#This Row],[잉크]],표4[금])</f>
        <v>0</v>
      </c>
      <c r="AQ151" s="126">
        <f>SUMIF(표4[잉크명],표5[[#This Row],[잉크]],표4[금-3층])</f>
        <v>0</v>
      </c>
      <c r="AR151" s="126">
        <f>SUMIF(표4[잉크명],표5[[#This Row],[잉크]],표4[금-1층])</f>
        <v>0</v>
      </c>
      <c r="AS151" s="54">
        <f>SUMIF(표4[잉크명],표5[[#This Row],[잉크]],표4[토])</f>
        <v>0</v>
      </c>
      <c r="AT151" s="126">
        <f>SUMIF(표4[잉크명],표5[[#This Row],[잉크]],표4[토-3층])</f>
        <v>0</v>
      </c>
      <c r="AU151" s="126">
        <f>SUMIF(표4[잉크명],표5[[#This Row],[잉크]],표4[토-1층])</f>
        <v>0</v>
      </c>
      <c r="AV151" s="54">
        <f>SUMIF(표4[잉크명],표5[[#This Row],[잉크]],표4[일])</f>
        <v>0</v>
      </c>
      <c r="AW151" s="126">
        <f>SUMIF(표4[잉크명],표5[[#This Row],[잉크]],표4[일-3층])</f>
        <v>0</v>
      </c>
      <c r="AX151" s="126">
        <f>SUMIF(표4[잉크명],표5[[#This Row],[잉크]],표4[일-1층])</f>
        <v>0</v>
      </c>
      <c r="AY151" s="54">
        <f>SUMIF(표4[잉크명],표5[[#This Row],[잉크]],표4[차주 월])</f>
        <v>0</v>
      </c>
      <c r="AZ151" s="54">
        <f>SUM(표5[[#This Row],[월]:[차주 월]])</f>
        <v>0</v>
      </c>
    </row>
    <row r="152" spans="2:52" x14ac:dyDescent="0.3">
      <c r="B152" s="56" t="s">
        <v>269</v>
      </c>
      <c r="C152" s="56"/>
      <c r="D152" s="56" t="s">
        <v>3685</v>
      </c>
      <c r="E152" s="34">
        <f>COUNTIF(사출계획!$E$62:$F$110,표4[[#This Row],[제품명]])</f>
        <v>0</v>
      </c>
      <c r="F152" s="126">
        <f>COUNTIF(사출계획!$E$62:$F$87,표4[[#This Row],[제품명]])</f>
        <v>0</v>
      </c>
      <c r="G152" s="126">
        <f>COUNTIF(사출계획!$E$88:$F$110,표4[[#This Row],[제품명]])</f>
        <v>0</v>
      </c>
      <c r="H152" s="34">
        <f>COUNTIF(사출계획!$G$62:$H$110,표4[[#This Row],[제품명]])</f>
        <v>0</v>
      </c>
      <c r="I152" s="122">
        <f>COUNTIF(사출계획!$G$62:$H$87,표4[[#This Row],[제품명]])</f>
        <v>0</v>
      </c>
      <c r="J152" s="122">
        <f>COUNTIF(사출계획!$G$88:$H$110,표4[[#This Row],[제품명]])</f>
        <v>0</v>
      </c>
      <c r="K152" s="34">
        <f>COUNTIF(사출계획!$I$62:$J$110,표4[[#This Row],[제품명]])</f>
        <v>0</v>
      </c>
      <c r="L152" s="126">
        <f>COUNTIF(사출계획!$I$62:$J$87,표4[[#This Row],[제품명]])</f>
        <v>0</v>
      </c>
      <c r="M152" s="126">
        <f>COUNTIF(사출계획!$I$88:$J$110,표4[[#This Row],[제품명]])</f>
        <v>0</v>
      </c>
      <c r="N152" s="34">
        <f>COUNTIF(사출계획!$K$62:$L$110,표4[[#This Row],[제품명]])</f>
        <v>0</v>
      </c>
      <c r="O152" s="126">
        <f>COUNTIF(사출계획!$K$62:$L$87,표4[[#This Row],[제품명]])</f>
        <v>0</v>
      </c>
      <c r="P152" s="126">
        <f>COUNTIF(사출계획!$K$88:$L$110,표4[[#This Row],[제품명]])</f>
        <v>0</v>
      </c>
      <c r="Q152" s="34">
        <f>COUNTIF(사출계획!$M$62:$N$110,표4[[#This Row],[제품명]])</f>
        <v>0</v>
      </c>
      <c r="R152" s="126">
        <f>COUNTIF(사출계획!$M$62:$N$87,표4[[#This Row],[제품명]])</f>
        <v>0</v>
      </c>
      <c r="S152" s="126">
        <f>COUNTIF(사출계획!$M$88:$N$110,표4[[#This Row],[제품명]])</f>
        <v>0</v>
      </c>
      <c r="T152" s="34">
        <f>COUNTIF(사출계획!$O$62:$P$110,표4[[#This Row],[제품명]])</f>
        <v>0</v>
      </c>
      <c r="U152" s="126">
        <f>COUNTIF(사출계획!$O$62:$P$87,표4[[#This Row],[제품명]])</f>
        <v>0</v>
      </c>
      <c r="V152" s="126">
        <f>COUNTIF(사출계획!$O$88:$P$110,표4[[#This Row],[제품명]])</f>
        <v>0</v>
      </c>
      <c r="W152" s="34">
        <f>COUNTIF(사출계획!$Q$62:$R$110,표4[[#This Row],[제품명]])</f>
        <v>0</v>
      </c>
      <c r="X152" s="126">
        <f>COUNTIF(사출계획!$Q$62:$R$87,표4[[#This Row],[제품명]])</f>
        <v>0</v>
      </c>
      <c r="Y152" s="126">
        <f>COUNTIF(사출계획!$Q$88:$R$110,표4[[#This Row],[제품명]])</f>
        <v>0</v>
      </c>
      <c r="Z152" s="34">
        <f>COUNTIF(사출계획!$S$62:$T$110,표4[[#This Row],[제품명]])</f>
        <v>0</v>
      </c>
      <c r="AA152" s="126"/>
      <c r="AB152" s="126"/>
      <c r="AC152" s="58" t="s">
        <v>1753</v>
      </c>
      <c r="AD152" s="54">
        <f>SUMIF(표4[잉크명],표5[[#This Row],[잉크]],표4[월])</f>
        <v>0</v>
      </c>
      <c r="AE152" s="126">
        <f>SUMIF(표4[잉크명],표5[[#This Row],[잉크]],표4[월-3층])</f>
        <v>0</v>
      </c>
      <c r="AF152" s="126">
        <f>SUMIF(표4[잉크명],표5[[#This Row],[잉크]],표4[월-1층])</f>
        <v>0</v>
      </c>
      <c r="AG152" s="54">
        <f>SUMIF(표4[잉크명],표5[[#This Row],[잉크]],표4[화])</f>
        <v>0</v>
      </c>
      <c r="AH152" s="126">
        <f>SUMIF(표4[잉크명],표5[[#This Row],[잉크]],표4[화-3층])</f>
        <v>0</v>
      </c>
      <c r="AI152" s="126">
        <f>SUMIF(표4[잉크명],표5[[#This Row],[잉크]],표4[화-1층])</f>
        <v>0</v>
      </c>
      <c r="AJ152" s="54">
        <f>SUMIF(표4[잉크명],표5[[#This Row],[잉크]],표4[수])</f>
        <v>0</v>
      </c>
      <c r="AK152" s="126">
        <f>SUMIF(표4[잉크명],표5[[#This Row],[잉크]],표4[수-3층])</f>
        <v>0</v>
      </c>
      <c r="AL152" s="126">
        <f>SUMIF(표4[잉크명],표5[[#This Row],[잉크]],표4[수-1층])</f>
        <v>0</v>
      </c>
      <c r="AM152" s="54">
        <f>SUMIF(표4[잉크명],표5[[#This Row],[잉크]],표4[목])</f>
        <v>0</v>
      </c>
      <c r="AN152" s="126">
        <f>SUMIF(표4[잉크명],표5[[#This Row],[잉크]],표4[목-3층])</f>
        <v>0</v>
      </c>
      <c r="AO152" s="126">
        <f>SUMIF(표4[잉크명],표5[[#This Row],[잉크]],표4[목-1층])</f>
        <v>0</v>
      </c>
      <c r="AP152" s="54">
        <f>SUMIF(표4[잉크명],표5[[#This Row],[잉크]],표4[금])</f>
        <v>0</v>
      </c>
      <c r="AQ152" s="126">
        <f>SUMIF(표4[잉크명],표5[[#This Row],[잉크]],표4[금-3층])</f>
        <v>0</v>
      </c>
      <c r="AR152" s="126">
        <f>SUMIF(표4[잉크명],표5[[#This Row],[잉크]],표4[금-1층])</f>
        <v>0</v>
      </c>
      <c r="AS152" s="54">
        <f>SUMIF(표4[잉크명],표5[[#This Row],[잉크]],표4[토])</f>
        <v>0</v>
      </c>
      <c r="AT152" s="126">
        <f>SUMIF(표4[잉크명],표5[[#This Row],[잉크]],표4[토-3층])</f>
        <v>0</v>
      </c>
      <c r="AU152" s="126">
        <f>SUMIF(표4[잉크명],표5[[#This Row],[잉크]],표4[토-1층])</f>
        <v>0</v>
      </c>
      <c r="AV152" s="54">
        <f>SUMIF(표4[잉크명],표5[[#This Row],[잉크]],표4[일])</f>
        <v>0</v>
      </c>
      <c r="AW152" s="126">
        <f>SUMIF(표4[잉크명],표5[[#This Row],[잉크]],표4[일-3층])</f>
        <v>0</v>
      </c>
      <c r="AX152" s="126">
        <f>SUMIF(표4[잉크명],표5[[#This Row],[잉크]],표4[일-1층])</f>
        <v>0</v>
      </c>
      <c r="AY152" s="54">
        <f>SUMIF(표4[잉크명],표5[[#This Row],[잉크]],표4[차주 월])</f>
        <v>0</v>
      </c>
      <c r="AZ152" s="54">
        <f>SUM(표5[[#This Row],[월]:[차주 월]])</f>
        <v>0</v>
      </c>
    </row>
    <row r="153" spans="2:52" x14ac:dyDescent="0.3">
      <c r="B153" s="56" t="s">
        <v>270</v>
      </c>
      <c r="C153" s="56"/>
      <c r="D153" s="56" t="s">
        <v>353</v>
      </c>
      <c r="E153" s="34">
        <f>COUNTIF(사출계획!$E$62:$F$110,표4[[#This Row],[제품명]])</f>
        <v>0</v>
      </c>
      <c r="F153" s="126">
        <f>COUNTIF(사출계획!$E$62:$F$87,표4[[#This Row],[제품명]])</f>
        <v>0</v>
      </c>
      <c r="G153" s="126">
        <f>COUNTIF(사출계획!$E$88:$F$110,표4[[#This Row],[제품명]])</f>
        <v>0</v>
      </c>
      <c r="H153" s="34">
        <f>COUNTIF(사출계획!$G$62:$H$110,표4[[#This Row],[제품명]])</f>
        <v>0</v>
      </c>
      <c r="I153" s="122">
        <f>COUNTIF(사출계획!$G$62:$H$87,표4[[#This Row],[제품명]])</f>
        <v>0</v>
      </c>
      <c r="J153" s="122">
        <f>COUNTIF(사출계획!$G$88:$H$110,표4[[#This Row],[제품명]])</f>
        <v>0</v>
      </c>
      <c r="K153" s="34">
        <f>COUNTIF(사출계획!$I$62:$J$110,표4[[#This Row],[제품명]])</f>
        <v>0</v>
      </c>
      <c r="L153" s="126">
        <f>COUNTIF(사출계획!$I$62:$J$87,표4[[#This Row],[제품명]])</f>
        <v>0</v>
      </c>
      <c r="M153" s="126">
        <f>COUNTIF(사출계획!$I$88:$J$110,표4[[#This Row],[제품명]])</f>
        <v>0</v>
      </c>
      <c r="N153" s="34">
        <f>COUNTIF(사출계획!$K$62:$L$110,표4[[#This Row],[제품명]])</f>
        <v>0</v>
      </c>
      <c r="O153" s="126">
        <f>COUNTIF(사출계획!$K$62:$L$87,표4[[#This Row],[제품명]])</f>
        <v>0</v>
      </c>
      <c r="P153" s="126">
        <f>COUNTIF(사출계획!$K$88:$L$110,표4[[#This Row],[제품명]])</f>
        <v>0</v>
      </c>
      <c r="Q153" s="34">
        <f>COUNTIF(사출계획!$M$62:$N$110,표4[[#This Row],[제품명]])</f>
        <v>0</v>
      </c>
      <c r="R153" s="126">
        <f>COUNTIF(사출계획!$M$62:$N$87,표4[[#This Row],[제품명]])</f>
        <v>0</v>
      </c>
      <c r="S153" s="126">
        <f>COUNTIF(사출계획!$M$88:$N$110,표4[[#This Row],[제품명]])</f>
        <v>0</v>
      </c>
      <c r="T153" s="34">
        <f>COUNTIF(사출계획!$O$62:$P$110,표4[[#This Row],[제품명]])</f>
        <v>0</v>
      </c>
      <c r="U153" s="126">
        <f>COUNTIF(사출계획!$O$62:$P$87,표4[[#This Row],[제품명]])</f>
        <v>0</v>
      </c>
      <c r="V153" s="126">
        <f>COUNTIF(사출계획!$O$88:$P$110,표4[[#This Row],[제품명]])</f>
        <v>0</v>
      </c>
      <c r="W153" s="34">
        <f>COUNTIF(사출계획!$Q$62:$R$110,표4[[#This Row],[제품명]])</f>
        <v>0</v>
      </c>
      <c r="X153" s="126">
        <f>COUNTIF(사출계획!$Q$62:$R$87,표4[[#This Row],[제품명]])</f>
        <v>0</v>
      </c>
      <c r="Y153" s="126">
        <f>COUNTIF(사출계획!$Q$88:$R$110,표4[[#This Row],[제품명]])</f>
        <v>0</v>
      </c>
      <c r="Z153" s="34">
        <f>COUNTIF(사출계획!$S$62:$T$110,표4[[#This Row],[제품명]])</f>
        <v>0</v>
      </c>
      <c r="AA153" s="126"/>
      <c r="AB153" s="126"/>
      <c r="AC153" s="33" t="s">
        <v>4832</v>
      </c>
      <c r="AD153" s="54">
        <f>SUMIF(표4[잉크명],표5[[#This Row],[잉크]],표4[월])</f>
        <v>0</v>
      </c>
      <c r="AE153" s="126">
        <f>SUMIF(표4[잉크명],표5[[#This Row],[잉크]],표4[월-3층])</f>
        <v>0</v>
      </c>
      <c r="AF153" s="126">
        <f>SUMIF(표4[잉크명],표5[[#This Row],[잉크]],표4[월-1층])</f>
        <v>0</v>
      </c>
      <c r="AG153" s="54">
        <f>SUMIF(표4[잉크명],표5[[#This Row],[잉크]],표4[화])</f>
        <v>0</v>
      </c>
      <c r="AH153" s="126">
        <f>SUMIF(표4[잉크명],표5[[#This Row],[잉크]],표4[화-3층])</f>
        <v>0</v>
      </c>
      <c r="AI153" s="126">
        <f>SUMIF(표4[잉크명],표5[[#This Row],[잉크]],표4[화-1층])</f>
        <v>0</v>
      </c>
      <c r="AJ153" s="54">
        <f>SUMIF(표4[잉크명],표5[[#This Row],[잉크]],표4[수])</f>
        <v>0</v>
      </c>
      <c r="AK153" s="126">
        <f>SUMIF(표4[잉크명],표5[[#This Row],[잉크]],표4[수-3층])</f>
        <v>0</v>
      </c>
      <c r="AL153" s="126">
        <f>SUMIF(표4[잉크명],표5[[#This Row],[잉크]],표4[수-1층])</f>
        <v>0</v>
      </c>
      <c r="AM153" s="34">
        <f>SUMIF(표4[잉크명],표5[[#This Row],[잉크]],표4[목])</f>
        <v>0</v>
      </c>
      <c r="AN153" s="126">
        <f>SUMIF(표4[잉크명],표5[[#This Row],[잉크]],표4[목-3층])</f>
        <v>0</v>
      </c>
      <c r="AO153" s="126">
        <f>SUMIF(표4[잉크명],표5[[#This Row],[잉크]],표4[목-1층])</f>
        <v>0</v>
      </c>
      <c r="AP153" s="34">
        <f>SUMIF(표4[잉크명],표5[[#This Row],[잉크]],표4[금])</f>
        <v>0</v>
      </c>
      <c r="AQ153" s="126">
        <f>SUMIF(표4[잉크명],표5[[#This Row],[잉크]],표4[금-3층])</f>
        <v>0</v>
      </c>
      <c r="AR153" s="126">
        <f>SUMIF(표4[잉크명],표5[[#This Row],[잉크]],표4[금-1층])</f>
        <v>0</v>
      </c>
      <c r="AS153" s="34">
        <f>SUMIF(표4[잉크명],표5[[#This Row],[잉크]],표4[토])</f>
        <v>0</v>
      </c>
      <c r="AT153" s="126">
        <f>SUMIF(표4[잉크명],표5[[#This Row],[잉크]],표4[토-3층])</f>
        <v>0</v>
      </c>
      <c r="AU153" s="126">
        <f>SUMIF(표4[잉크명],표5[[#This Row],[잉크]],표4[토-1층])</f>
        <v>0</v>
      </c>
      <c r="AV153" s="34">
        <f>SUMIF(표4[잉크명],표5[[#This Row],[잉크]],표4[일])</f>
        <v>0</v>
      </c>
      <c r="AW153" s="126">
        <f>SUMIF(표4[잉크명],표5[[#This Row],[잉크]],표4[일-3층])</f>
        <v>0</v>
      </c>
      <c r="AX153" s="126">
        <f>SUMIF(표4[잉크명],표5[[#This Row],[잉크]],표4[일-1층])</f>
        <v>0</v>
      </c>
      <c r="AY153" s="34">
        <f>SUMIF(표4[잉크명],표5[[#This Row],[잉크]],표4[차주 월])</f>
        <v>0</v>
      </c>
      <c r="AZ153" s="34">
        <f>SUM(표5[[#This Row],[월]:[차주 월]])</f>
        <v>0</v>
      </c>
    </row>
    <row r="154" spans="2:52" x14ac:dyDescent="0.3">
      <c r="B154" s="56" t="s">
        <v>271</v>
      </c>
      <c r="C154" s="56"/>
      <c r="D154" s="56" t="s">
        <v>281</v>
      </c>
      <c r="E154" s="34">
        <f>COUNTIF(사출계획!$E$62:$F$110,표4[[#This Row],[제품명]])</f>
        <v>0</v>
      </c>
      <c r="F154" s="126">
        <f>COUNTIF(사출계획!$E$62:$F$87,표4[[#This Row],[제품명]])</f>
        <v>0</v>
      </c>
      <c r="G154" s="126">
        <f>COUNTIF(사출계획!$E$88:$F$110,표4[[#This Row],[제품명]])</f>
        <v>0</v>
      </c>
      <c r="H154" s="34">
        <f>COUNTIF(사출계획!$G$62:$H$110,표4[[#This Row],[제품명]])</f>
        <v>0</v>
      </c>
      <c r="I154" s="122">
        <f>COUNTIF(사출계획!$G$62:$H$87,표4[[#This Row],[제품명]])</f>
        <v>0</v>
      </c>
      <c r="J154" s="122">
        <f>COUNTIF(사출계획!$G$88:$H$110,표4[[#This Row],[제품명]])</f>
        <v>0</v>
      </c>
      <c r="K154" s="34">
        <f>COUNTIF(사출계획!$I$62:$J$110,표4[[#This Row],[제품명]])</f>
        <v>0</v>
      </c>
      <c r="L154" s="126">
        <f>COUNTIF(사출계획!$I$62:$J$87,표4[[#This Row],[제품명]])</f>
        <v>0</v>
      </c>
      <c r="M154" s="126">
        <f>COUNTIF(사출계획!$I$88:$J$110,표4[[#This Row],[제품명]])</f>
        <v>0</v>
      </c>
      <c r="N154" s="34">
        <f>COUNTIF(사출계획!$K$62:$L$110,표4[[#This Row],[제품명]])</f>
        <v>0</v>
      </c>
      <c r="O154" s="126">
        <f>COUNTIF(사출계획!$K$62:$L$87,표4[[#This Row],[제품명]])</f>
        <v>0</v>
      </c>
      <c r="P154" s="126">
        <f>COUNTIF(사출계획!$K$88:$L$110,표4[[#This Row],[제품명]])</f>
        <v>0</v>
      </c>
      <c r="Q154" s="34">
        <f>COUNTIF(사출계획!$M$62:$N$110,표4[[#This Row],[제품명]])</f>
        <v>0</v>
      </c>
      <c r="R154" s="126">
        <f>COUNTIF(사출계획!$M$62:$N$87,표4[[#This Row],[제품명]])</f>
        <v>0</v>
      </c>
      <c r="S154" s="126">
        <f>COUNTIF(사출계획!$M$88:$N$110,표4[[#This Row],[제품명]])</f>
        <v>0</v>
      </c>
      <c r="T154" s="34">
        <f>COUNTIF(사출계획!$O$62:$P$110,표4[[#This Row],[제품명]])</f>
        <v>0</v>
      </c>
      <c r="U154" s="126">
        <f>COUNTIF(사출계획!$O$62:$P$87,표4[[#This Row],[제품명]])</f>
        <v>0</v>
      </c>
      <c r="V154" s="126">
        <f>COUNTIF(사출계획!$O$88:$P$110,표4[[#This Row],[제품명]])</f>
        <v>0</v>
      </c>
      <c r="W154" s="34">
        <f>COUNTIF(사출계획!$Q$62:$R$110,표4[[#This Row],[제품명]])</f>
        <v>0</v>
      </c>
      <c r="X154" s="126">
        <f>COUNTIF(사출계획!$Q$62:$R$87,표4[[#This Row],[제품명]])</f>
        <v>0</v>
      </c>
      <c r="Y154" s="126">
        <f>COUNTIF(사출계획!$Q$88:$R$110,표4[[#This Row],[제품명]])</f>
        <v>0</v>
      </c>
      <c r="Z154" s="34">
        <f>COUNTIF(사출계획!$S$62:$T$110,표4[[#This Row],[제품명]])</f>
        <v>0</v>
      </c>
      <c r="AA154" s="126"/>
      <c r="AB154" s="126"/>
      <c r="AC154" s="58" t="s">
        <v>1827</v>
      </c>
      <c r="AD154" s="54">
        <f>SUMIF(표4[잉크명],표5[[#This Row],[잉크]],표4[월])</f>
        <v>0</v>
      </c>
      <c r="AE154" s="126">
        <f>SUMIF(표4[잉크명],표5[[#This Row],[잉크]],표4[월-3층])</f>
        <v>0</v>
      </c>
      <c r="AF154" s="126">
        <f>SUMIF(표4[잉크명],표5[[#This Row],[잉크]],표4[월-1층])</f>
        <v>0</v>
      </c>
      <c r="AG154" s="54">
        <f>SUMIF(표4[잉크명],표5[[#This Row],[잉크]],표4[화])</f>
        <v>0</v>
      </c>
      <c r="AH154" s="126">
        <f>SUMIF(표4[잉크명],표5[[#This Row],[잉크]],표4[화-3층])</f>
        <v>0</v>
      </c>
      <c r="AI154" s="126">
        <f>SUMIF(표4[잉크명],표5[[#This Row],[잉크]],표4[화-1층])</f>
        <v>0</v>
      </c>
      <c r="AJ154" s="54">
        <f>SUMIF(표4[잉크명],표5[[#This Row],[잉크]],표4[수])</f>
        <v>0</v>
      </c>
      <c r="AK154" s="126">
        <f>SUMIF(표4[잉크명],표5[[#This Row],[잉크]],표4[수-3층])</f>
        <v>0</v>
      </c>
      <c r="AL154" s="126">
        <f>SUMIF(표4[잉크명],표5[[#This Row],[잉크]],표4[수-1층])</f>
        <v>0</v>
      </c>
      <c r="AM154" s="54">
        <f>SUMIF(표4[잉크명],표5[[#This Row],[잉크]],표4[목])</f>
        <v>0</v>
      </c>
      <c r="AN154" s="126">
        <f>SUMIF(표4[잉크명],표5[[#This Row],[잉크]],표4[목-3층])</f>
        <v>0</v>
      </c>
      <c r="AO154" s="126">
        <f>SUMIF(표4[잉크명],표5[[#This Row],[잉크]],표4[목-1층])</f>
        <v>0</v>
      </c>
      <c r="AP154" s="54">
        <f>SUMIF(표4[잉크명],표5[[#This Row],[잉크]],표4[금])</f>
        <v>0</v>
      </c>
      <c r="AQ154" s="126">
        <f>SUMIF(표4[잉크명],표5[[#This Row],[잉크]],표4[금-3층])</f>
        <v>0</v>
      </c>
      <c r="AR154" s="126">
        <f>SUMIF(표4[잉크명],표5[[#This Row],[잉크]],표4[금-1층])</f>
        <v>0</v>
      </c>
      <c r="AS154" s="54">
        <f>SUMIF(표4[잉크명],표5[[#This Row],[잉크]],표4[토])</f>
        <v>0</v>
      </c>
      <c r="AT154" s="126">
        <f>SUMIF(표4[잉크명],표5[[#This Row],[잉크]],표4[토-3층])</f>
        <v>0</v>
      </c>
      <c r="AU154" s="126">
        <f>SUMIF(표4[잉크명],표5[[#This Row],[잉크]],표4[토-1층])</f>
        <v>0</v>
      </c>
      <c r="AV154" s="54">
        <f>SUMIF(표4[잉크명],표5[[#This Row],[잉크]],표4[일])</f>
        <v>0</v>
      </c>
      <c r="AW154" s="126">
        <f>SUMIF(표4[잉크명],표5[[#This Row],[잉크]],표4[일-3층])</f>
        <v>0</v>
      </c>
      <c r="AX154" s="126">
        <f>SUMIF(표4[잉크명],표5[[#This Row],[잉크]],표4[일-1층])</f>
        <v>0</v>
      </c>
      <c r="AY154" s="54">
        <f>SUMIF(표4[잉크명],표5[[#This Row],[잉크]],표4[차주 월])</f>
        <v>0</v>
      </c>
      <c r="AZ154" s="54">
        <f>SUM(표5[[#This Row],[월]:[차주 월]])</f>
        <v>0</v>
      </c>
    </row>
    <row r="155" spans="2:52" x14ac:dyDescent="0.3">
      <c r="B155" s="56" t="s">
        <v>271</v>
      </c>
      <c r="C155" s="56"/>
      <c r="D155" s="56" t="s">
        <v>28</v>
      </c>
      <c r="E155" s="34">
        <f>COUNTIF(사출계획!$E$62:$F$110,표4[[#This Row],[제품명]])</f>
        <v>0</v>
      </c>
      <c r="F155" s="126">
        <f>COUNTIF(사출계획!$E$62:$F$87,표4[[#This Row],[제품명]])</f>
        <v>0</v>
      </c>
      <c r="G155" s="126">
        <f>COUNTIF(사출계획!$E$88:$F$110,표4[[#This Row],[제품명]])</f>
        <v>0</v>
      </c>
      <c r="H155" s="34">
        <f>COUNTIF(사출계획!$G$62:$H$110,표4[[#This Row],[제품명]])</f>
        <v>0</v>
      </c>
      <c r="I155" s="122">
        <f>COUNTIF(사출계획!$G$62:$H$87,표4[[#This Row],[제품명]])</f>
        <v>0</v>
      </c>
      <c r="J155" s="122">
        <f>COUNTIF(사출계획!$G$88:$H$110,표4[[#This Row],[제품명]])</f>
        <v>0</v>
      </c>
      <c r="K155" s="34">
        <f>COUNTIF(사출계획!$I$62:$J$110,표4[[#This Row],[제품명]])</f>
        <v>0</v>
      </c>
      <c r="L155" s="126">
        <f>COUNTIF(사출계획!$I$62:$J$87,표4[[#This Row],[제품명]])</f>
        <v>0</v>
      </c>
      <c r="M155" s="126">
        <f>COUNTIF(사출계획!$I$88:$J$110,표4[[#This Row],[제품명]])</f>
        <v>0</v>
      </c>
      <c r="N155" s="34">
        <f>COUNTIF(사출계획!$K$62:$L$110,표4[[#This Row],[제품명]])</f>
        <v>0</v>
      </c>
      <c r="O155" s="126">
        <f>COUNTIF(사출계획!$K$62:$L$87,표4[[#This Row],[제품명]])</f>
        <v>0</v>
      </c>
      <c r="P155" s="126">
        <f>COUNTIF(사출계획!$K$88:$L$110,표4[[#This Row],[제품명]])</f>
        <v>0</v>
      </c>
      <c r="Q155" s="34">
        <f>COUNTIF(사출계획!$M$62:$N$110,표4[[#This Row],[제품명]])</f>
        <v>0</v>
      </c>
      <c r="R155" s="126">
        <f>COUNTIF(사출계획!$M$62:$N$87,표4[[#This Row],[제품명]])</f>
        <v>0</v>
      </c>
      <c r="S155" s="126">
        <f>COUNTIF(사출계획!$M$88:$N$110,표4[[#This Row],[제품명]])</f>
        <v>0</v>
      </c>
      <c r="T155" s="34">
        <f>COUNTIF(사출계획!$O$62:$P$110,표4[[#This Row],[제품명]])</f>
        <v>0</v>
      </c>
      <c r="U155" s="126">
        <f>COUNTIF(사출계획!$O$62:$P$87,표4[[#This Row],[제품명]])</f>
        <v>0</v>
      </c>
      <c r="V155" s="126">
        <f>COUNTIF(사출계획!$O$88:$P$110,표4[[#This Row],[제품명]])</f>
        <v>0</v>
      </c>
      <c r="W155" s="34">
        <f>COUNTIF(사출계획!$Q$62:$R$110,표4[[#This Row],[제품명]])</f>
        <v>0</v>
      </c>
      <c r="X155" s="126">
        <f>COUNTIF(사출계획!$Q$62:$R$87,표4[[#This Row],[제품명]])</f>
        <v>0</v>
      </c>
      <c r="Y155" s="126">
        <f>COUNTIF(사출계획!$Q$88:$R$110,표4[[#This Row],[제품명]])</f>
        <v>0</v>
      </c>
      <c r="Z155" s="34">
        <f>COUNTIF(사출계획!$S$62:$T$110,표4[[#This Row],[제품명]])</f>
        <v>0</v>
      </c>
      <c r="AA155" s="126"/>
      <c r="AB155" s="126"/>
      <c r="AC155" s="58" t="s">
        <v>1595</v>
      </c>
      <c r="AD155" s="54">
        <f>SUMIF(표4[잉크명],표5[[#This Row],[잉크]],표4[월])</f>
        <v>0</v>
      </c>
      <c r="AE155" s="126">
        <f>SUMIF(표4[잉크명],표5[[#This Row],[잉크]],표4[월-3층])</f>
        <v>0</v>
      </c>
      <c r="AF155" s="126">
        <f>SUMIF(표4[잉크명],표5[[#This Row],[잉크]],표4[월-1층])</f>
        <v>0</v>
      </c>
      <c r="AG155" s="54">
        <f>SUMIF(표4[잉크명],표5[[#This Row],[잉크]],표4[화])</f>
        <v>0</v>
      </c>
      <c r="AH155" s="126">
        <f>SUMIF(표4[잉크명],표5[[#This Row],[잉크]],표4[화-3층])</f>
        <v>0</v>
      </c>
      <c r="AI155" s="126">
        <f>SUMIF(표4[잉크명],표5[[#This Row],[잉크]],표4[화-1층])</f>
        <v>0</v>
      </c>
      <c r="AJ155" s="54">
        <f>SUMIF(표4[잉크명],표5[[#This Row],[잉크]],표4[수])</f>
        <v>0</v>
      </c>
      <c r="AK155" s="126">
        <f>SUMIF(표4[잉크명],표5[[#This Row],[잉크]],표4[수-3층])</f>
        <v>0</v>
      </c>
      <c r="AL155" s="126">
        <f>SUMIF(표4[잉크명],표5[[#This Row],[잉크]],표4[수-1층])</f>
        <v>0</v>
      </c>
      <c r="AM155" s="54">
        <f>SUMIF(표4[잉크명],표5[[#This Row],[잉크]],표4[목])</f>
        <v>0</v>
      </c>
      <c r="AN155" s="126">
        <f>SUMIF(표4[잉크명],표5[[#This Row],[잉크]],표4[목-3층])</f>
        <v>0</v>
      </c>
      <c r="AO155" s="126">
        <f>SUMIF(표4[잉크명],표5[[#This Row],[잉크]],표4[목-1층])</f>
        <v>0</v>
      </c>
      <c r="AP155" s="54">
        <f>SUMIF(표4[잉크명],표5[[#This Row],[잉크]],표4[금])</f>
        <v>0</v>
      </c>
      <c r="AQ155" s="126">
        <f>SUMIF(표4[잉크명],표5[[#This Row],[잉크]],표4[금-3층])</f>
        <v>0</v>
      </c>
      <c r="AR155" s="126">
        <f>SUMIF(표4[잉크명],표5[[#This Row],[잉크]],표4[금-1층])</f>
        <v>0</v>
      </c>
      <c r="AS155" s="54">
        <f>SUMIF(표4[잉크명],표5[[#This Row],[잉크]],표4[토])</f>
        <v>0</v>
      </c>
      <c r="AT155" s="126">
        <f>SUMIF(표4[잉크명],표5[[#This Row],[잉크]],표4[토-3층])</f>
        <v>0</v>
      </c>
      <c r="AU155" s="126">
        <f>SUMIF(표4[잉크명],표5[[#This Row],[잉크]],표4[토-1층])</f>
        <v>0</v>
      </c>
      <c r="AV155" s="54">
        <f>SUMIF(표4[잉크명],표5[[#This Row],[잉크]],표4[일])</f>
        <v>0</v>
      </c>
      <c r="AW155" s="126">
        <f>SUMIF(표4[잉크명],표5[[#This Row],[잉크]],표4[일-3층])</f>
        <v>0</v>
      </c>
      <c r="AX155" s="126">
        <f>SUMIF(표4[잉크명],표5[[#This Row],[잉크]],표4[일-1층])</f>
        <v>0</v>
      </c>
      <c r="AY155" s="54">
        <f>SUMIF(표4[잉크명],표5[[#This Row],[잉크]],표4[차주 월])</f>
        <v>0</v>
      </c>
      <c r="AZ155" s="54">
        <f>SUM(표5[[#This Row],[월]:[차주 월]])</f>
        <v>0</v>
      </c>
    </row>
    <row r="156" spans="2:52" x14ac:dyDescent="0.3">
      <c r="B156" s="56" t="s">
        <v>271</v>
      </c>
      <c r="C156" s="56"/>
      <c r="D156" s="56" t="s">
        <v>354</v>
      </c>
      <c r="E156" s="34">
        <f>COUNTIF(사출계획!$E$62:$F$110,표4[[#This Row],[제품명]])</f>
        <v>0</v>
      </c>
      <c r="F156" s="126">
        <f>COUNTIF(사출계획!$E$62:$F$87,표4[[#This Row],[제품명]])</f>
        <v>0</v>
      </c>
      <c r="G156" s="126">
        <f>COUNTIF(사출계획!$E$88:$F$110,표4[[#This Row],[제품명]])</f>
        <v>0</v>
      </c>
      <c r="H156" s="34">
        <f>COUNTIF(사출계획!$G$62:$H$110,표4[[#This Row],[제품명]])</f>
        <v>0</v>
      </c>
      <c r="I156" s="122">
        <f>COUNTIF(사출계획!$G$62:$H$87,표4[[#This Row],[제품명]])</f>
        <v>0</v>
      </c>
      <c r="J156" s="122">
        <f>COUNTIF(사출계획!$G$88:$H$110,표4[[#This Row],[제품명]])</f>
        <v>0</v>
      </c>
      <c r="K156" s="34">
        <f>COUNTIF(사출계획!$I$62:$J$110,표4[[#This Row],[제품명]])</f>
        <v>0</v>
      </c>
      <c r="L156" s="126">
        <f>COUNTIF(사출계획!$I$62:$J$87,표4[[#This Row],[제품명]])</f>
        <v>0</v>
      </c>
      <c r="M156" s="126">
        <f>COUNTIF(사출계획!$I$88:$J$110,표4[[#This Row],[제품명]])</f>
        <v>0</v>
      </c>
      <c r="N156" s="34">
        <f>COUNTIF(사출계획!$K$62:$L$110,표4[[#This Row],[제품명]])</f>
        <v>0</v>
      </c>
      <c r="O156" s="126">
        <f>COUNTIF(사출계획!$K$62:$L$87,표4[[#This Row],[제품명]])</f>
        <v>0</v>
      </c>
      <c r="P156" s="126">
        <f>COUNTIF(사출계획!$K$88:$L$110,표4[[#This Row],[제품명]])</f>
        <v>0</v>
      </c>
      <c r="Q156" s="34">
        <f>COUNTIF(사출계획!$M$62:$N$110,표4[[#This Row],[제품명]])</f>
        <v>0</v>
      </c>
      <c r="R156" s="126">
        <f>COUNTIF(사출계획!$M$62:$N$87,표4[[#This Row],[제품명]])</f>
        <v>0</v>
      </c>
      <c r="S156" s="126">
        <f>COUNTIF(사출계획!$M$88:$N$110,표4[[#This Row],[제품명]])</f>
        <v>0</v>
      </c>
      <c r="T156" s="34">
        <f>COUNTIF(사출계획!$O$62:$P$110,표4[[#This Row],[제품명]])</f>
        <v>0</v>
      </c>
      <c r="U156" s="126">
        <f>COUNTIF(사출계획!$O$62:$P$87,표4[[#This Row],[제품명]])</f>
        <v>0</v>
      </c>
      <c r="V156" s="126">
        <f>COUNTIF(사출계획!$O$88:$P$110,표4[[#This Row],[제품명]])</f>
        <v>0</v>
      </c>
      <c r="W156" s="34">
        <f>COUNTIF(사출계획!$Q$62:$R$110,표4[[#This Row],[제품명]])</f>
        <v>0</v>
      </c>
      <c r="X156" s="126">
        <f>COUNTIF(사출계획!$Q$62:$R$87,표4[[#This Row],[제품명]])</f>
        <v>0</v>
      </c>
      <c r="Y156" s="126">
        <f>COUNTIF(사출계획!$Q$88:$R$110,표4[[#This Row],[제품명]])</f>
        <v>0</v>
      </c>
      <c r="Z156" s="34">
        <f>COUNTIF(사출계획!$S$62:$T$110,표4[[#This Row],[제품명]])</f>
        <v>0</v>
      </c>
      <c r="AA156" s="126"/>
      <c r="AB156" s="126"/>
      <c r="AC156" s="58" t="s">
        <v>1727</v>
      </c>
      <c r="AD156" s="54">
        <f>SUMIF(표4[잉크명],표5[[#This Row],[잉크]],표4[월])</f>
        <v>0</v>
      </c>
      <c r="AE156" s="126">
        <f>SUMIF(표4[잉크명],표5[[#This Row],[잉크]],표4[월-3층])</f>
        <v>0</v>
      </c>
      <c r="AF156" s="126">
        <f>SUMIF(표4[잉크명],표5[[#This Row],[잉크]],표4[월-1층])</f>
        <v>0</v>
      </c>
      <c r="AG156" s="54">
        <f>SUMIF(표4[잉크명],표5[[#This Row],[잉크]],표4[화])</f>
        <v>0</v>
      </c>
      <c r="AH156" s="126">
        <f>SUMIF(표4[잉크명],표5[[#This Row],[잉크]],표4[화-3층])</f>
        <v>0</v>
      </c>
      <c r="AI156" s="126">
        <f>SUMIF(표4[잉크명],표5[[#This Row],[잉크]],표4[화-1층])</f>
        <v>0</v>
      </c>
      <c r="AJ156" s="54">
        <f>SUMIF(표4[잉크명],표5[[#This Row],[잉크]],표4[수])</f>
        <v>0</v>
      </c>
      <c r="AK156" s="126">
        <f>SUMIF(표4[잉크명],표5[[#This Row],[잉크]],표4[수-3층])</f>
        <v>0</v>
      </c>
      <c r="AL156" s="126">
        <f>SUMIF(표4[잉크명],표5[[#This Row],[잉크]],표4[수-1층])</f>
        <v>0</v>
      </c>
      <c r="AM156" s="54">
        <f>SUMIF(표4[잉크명],표5[[#This Row],[잉크]],표4[목])</f>
        <v>0</v>
      </c>
      <c r="AN156" s="126">
        <f>SUMIF(표4[잉크명],표5[[#This Row],[잉크]],표4[목-3층])</f>
        <v>0</v>
      </c>
      <c r="AO156" s="126">
        <f>SUMIF(표4[잉크명],표5[[#This Row],[잉크]],표4[목-1층])</f>
        <v>0</v>
      </c>
      <c r="AP156" s="54">
        <f>SUMIF(표4[잉크명],표5[[#This Row],[잉크]],표4[금])</f>
        <v>0</v>
      </c>
      <c r="AQ156" s="126">
        <f>SUMIF(표4[잉크명],표5[[#This Row],[잉크]],표4[금-3층])</f>
        <v>0</v>
      </c>
      <c r="AR156" s="126">
        <f>SUMIF(표4[잉크명],표5[[#This Row],[잉크]],표4[금-1층])</f>
        <v>0</v>
      </c>
      <c r="AS156" s="54">
        <f>SUMIF(표4[잉크명],표5[[#This Row],[잉크]],표4[토])</f>
        <v>0</v>
      </c>
      <c r="AT156" s="126">
        <f>SUMIF(표4[잉크명],표5[[#This Row],[잉크]],표4[토-3층])</f>
        <v>0</v>
      </c>
      <c r="AU156" s="126">
        <f>SUMIF(표4[잉크명],표5[[#This Row],[잉크]],표4[토-1층])</f>
        <v>0</v>
      </c>
      <c r="AV156" s="54">
        <f>SUMIF(표4[잉크명],표5[[#This Row],[잉크]],표4[일])</f>
        <v>0</v>
      </c>
      <c r="AW156" s="126">
        <f>SUMIF(표4[잉크명],표5[[#This Row],[잉크]],표4[일-3층])</f>
        <v>0</v>
      </c>
      <c r="AX156" s="126">
        <f>SUMIF(표4[잉크명],표5[[#This Row],[잉크]],표4[일-1층])</f>
        <v>0</v>
      </c>
      <c r="AY156" s="54">
        <f>SUMIF(표4[잉크명],표5[[#This Row],[잉크]],표4[차주 월])</f>
        <v>0</v>
      </c>
      <c r="AZ156" s="54">
        <f>SUM(표5[[#This Row],[월]:[차주 월]])</f>
        <v>0</v>
      </c>
    </row>
    <row r="157" spans="2:52" x14ac:dyDescent="0.3">
      <c r="B157" s="56" t="s">
        <v>272</v>
      </c>
      <c r="C157" s="56"/>
      <c r="D157" s="56" t="s">
        <v>354</v>
      </c>
      <c r="E157" s="34">
        <f>COUNTIF(사출계획!$E$62:$F$110,표4[[#This Row],[제품명]])</f>
        <v>0</v>
      </c>
      <c r="F157" s="126">
        <f>COUNTIF(사출계획!$E$62:$F$87,표4[[#This Row],[제품명]])</f>
        <v>0</v>
      </c>
      <c r="G157" s="126">
        <f>COUNTIF(사출계획!$E$88:$F$110,표4[[#This Row],[제품명]])</f>
        <v>0</v>
      </c>
      <c r="H157" s="34">
        <f>COUNTIF(사출계획!$G$62:$H$110,표4[[#This Row],[제품명]])</f>
        <v>0</v>
      </c>
      <c r="I157" s="122">
        <f>COUNTIF(사출계획!$G$62:$H$87,표4[[#This Row],[제품명]])</f>
        <v>0</v>
      </c>
      <c r="J157" s="122">
        <f>COUNTIF(사출계획!$G$88:$H$110,표4[[#This Row],[제품명]])</f>
        <v>0</v>
      </c>
      <c r="K157" s="34">
        <f>COUNTIF(사출계획!$I$62:$J$110,표4[[#This Row],[제품명]])</f>
        <v>0</v>
      </c>
      <c r="L157" s="126">
        <f>COUNTIF(사출계획!$I$62:$J$87,표4[[#This Row],[제품명]])</f>
        <v>0</v>
      </c>
      <c r="M157" s="126">
        <f>COUNTIF(사출계획!$I$88:$J$110,표4[[#This Row],[제품명]])</f>
        <v>0</v>
      </c>
      <c r="N157" s="34">
        <f>COUNTIF(사출계획!$K$62:$L$110,표4[[#This Row],[제품명]])</f>
        <v>0</v>
      </c>
      <c r="O157" s="126">
        <f>COUNTIF(사출계획!$K$62:$L$87,표4[[#This Row],[제품명]])</f>
        <v>0</v>
      </c>
      <c r="P157" s="126">
        <f>COUNTIF(사출계획!$K$88:$L$110,표4[[#This Row],[제품명]])</f>
        <v>0</v>
      </c>
      <c r="Q157" s="34">
        <f>COUNTIF(사출계획!$M$62:$N$110,표4[[#This Row],[제품명]])</f>
        <v>0</v>
      </c>
      <c r="R157" s="126">
        <f>COUNTIF(사출계획!$M$62:$N$87,표4[[#This Row],[제품명]])</f>
        <v>0</v>
      </c>
      <c r="S157" s="126">
        <f>COUNTIF(사출계획!$M$88:$N$110,표4[[#This Row],[제품명]])</f>
        <v>0</v>
      </c>
      <c r="T157" s="34">
        <f>COUNTIF(사출계획!$O$62:$P$110,표4[[#This Row],[제품명]])</f>
        <v>0</v>
      </c>
      <c r="U157" s="126">
        <f>COUNTIF(사출계획!$O$62:$P$87,표4[[#This Row],[제품명]])</f>
        <v>0</v>
      </c>
      <c r="V157" s="126">
        <f>COUNTIF(사출계획!$O$88:$P$110,표4[[#This Row],[제품명]])</f>
        <v>0</v>
      </c>
      <c r="W157" s="34">
        <f>COUNTIF(사출계획!$Q$62:$R$110,표4[[#This Row],[제품명]])</f>
        <v>0</v>
      </c>
      <c r="X157" s="126">
        <f>COUNTIF(사출계획!$Q$62:$R$87,표4[[#This Row],[제품명]])</f>
        <v>0</v>
      </c>
      <c r="Y157" s="126">
        <f>COUNTIF(사출계획!$Q$88:$R$110,표4[[#This Row],[제품명]])</f>
        <v>0</v>
      </c>
      <c r="Z157" s="34">
        <f>COUNTIF(사출계획!$S$62:$T$110,표4[[#This Row],[제품명]])</f>
        <v>0</v>
      </c>
      <c r="AA157" s="126"/>
      <c r="AB157" s="126"/>
      <c r="AC157" s="59" t="s">
        <v>2800</v>
      </c>
      <c r="AD157" s="54">
        <f>SUMIF(표4[잉크명],표5[[#This Row],[잉크]],표4[월])</f>
        <v>0</v>
      </c>
      <c r="AE157" s="126">
        <f>SUMIF(표4[잉크명],표5[[#This Row],[잉크]],표4[월-3층])</f>
        <v>0</v>
      </c>
      <c r="AF157" s="126">
        <f>SUMIF(표4[잉크명],표5[[#This Row],[잉크]],표4[월-1층])</f>
        <v>0</v>
      </c>
      <c r="AG157" s="54">
        <f>SUMIF(표4[잉크명],표5[[#This Row],[잉크]],표4[화])</f>
        <v>0</v>
      </c>
      <c r="AH157" s="126">
        <f>SUMIF(표4[잉크명],표5[[#This Row],[잉크]],표4[화-3층])</f>
        <v>0</v>
      </c>
      <c r="AI157" s="126">
        <f>SUMIF(표4[잉크명],표5[[#This Row],[잉크]],표4[화-1층])</f>
        <v>0</v>
      </c>
      <c r="AJ157" s="54">
        <f>SUMIF(표4[잉크명],표5[[#This Row],[잉크]],표4[수])</f>
        <v>0</v>
      </c>
      <c r="AK157" s="126">
        <f>SUMIF(표4[잉크명],표5[[#This Row],[잉크]],표4[수-3층])</f>
        <v>0</v>
      </c>
      <c r="AL157" s="126">
        <f>SUMIF(표4[잉크명],표5[[#This Row],[잉크]],표4[수-1층])</f>
        <v>0</v>
      </c>
      <c r="AM157" s="54">
        <f>SUMIF(표4[잉크명],표5[[#This Row],[잉크]],표4[목])</f>
        <v>0</v>
      </c>
      <c r="AN157" s="126">
        <f>SUMIF(표4[잉크명],표5[[#This Row],[잉크]],표4[목-3층])</f>
        <v>0</v>
      </c>
      <c r="AO157" s="126">
        <f>SUMIF(표4[잉크명],표5[[#This Row],[잉크]],표4[목-1층])</f>
        <v>0</v>
      </c>
      <c r="AP157" s="54">
        <f>SUMIF(표4[잉크명],표5[[#This Row],[잉크]],표4[금])</f>
        <v>0</v>
      </c>
      <c r="AQ157" s="126">
        <f>SUMIF(표4[잉크명],표5[[#This Row],[잉크]],표4[금-3층])</f>
        <v>0</v>
      </c>
      <c r="AR157" s="126">
        <f>SUMIF(표4[잉크명],표5[[#This Row],[잉크]],표4[금-1층])</f>
        <v>0</v>
      </c>
      <c r="AS157" s="54">
        <f>SUMIF(표4[잉크명],표5[[#This Row],[잉크]],표4[토])</f>
        <v>0</v>
      </c>
      <c r="AT157" s="126">
        <f>SUMIF(표4[잉크명],표5[[#This Row],[잉크]],표4[토-3층])</f>
        <v>0</v>
      </c>
      <c r="AU157" s="126">
        <f>SUMIF(표4[잉크명],표5[[#This Row],[잉크]],표4[토-1층])</f>
        <v>0</v>
      </c>
      <c r="AV157" s="54">
        <f>SUMIF(표4[잉크명],표5[[#This Row],[잉크]],표4[일])</f>
        <v>0</v>
      </c>
      <c r="AW157" s="126">
        <f>SUMIF(표4[잉크명],표5[[#This Row],[잉크]],표4[일-3층])</f>
        <v>0</v>
      </c>
      <c r="AX157" s="126">
        <f>SUMIF(표4[잉크명],표5[[#This Row],[잉크]],표4[일-1층])</f>
        <v>0</v>
      </c>
      <c r="AY157" s="54">
        <f>SUMIF(표4[잉크명],표5[[#This Row],[잉크]],표4[차주 월])</f>
        <v>0</v>
      </c>
      <c r="AZ157" s="54">
        <f>SUM(표5[[#This Row],[월]:[차주 월]])</f>
        <v>0</v>
      </c>
    </row>
    <row r="158" spans="2:52" x14ac:dyDescent="0.3">
      <c r="B158" s="56" t="s">
        <v>273</v>
      </c>
      <c r="C158" s="56"/>
      <c r="D158" s="56" t="s">
        <v>355</v>
      </c>
      <c r="E158" s="34">
        <f>COUNTIF(사출계획!$E$62:$F$110,표4[[#This Row],[제품명]])</f>
        <v>0</v>
      </c>
      <c r="F158" s="126">
        <f>COUNTIF(사출계획!$E$62:$F$87,표4[[#This Row],[제품명]])</f>
        <v>0</v>
      </c>
      <c r="G158" s="126">
        <f>COUNTIF(사출계획!$E$88:$F$110,표4[[#This Row],[제품명]])</f>
        <v>0</v>
      </c>
      <c r="H158" s="34">
        <f>COUNTIF(사출계획!$G$62:$H$110,표4[[#This Row],[제품명]])</f>
        <v>0</v>
      </c>
      <c r="I158" s="122">
        <f>COUNTIF(사출계획!$G$62:$H$87,표4[[#This Row],[제품명]])</f>
        <v>0</v>
      </c>
      <c r="J158" s="122">
        <f>COUNTIF(사출계획!$G$88:$H$110,표4[[#This Row],[제품명]])</f>
        <v>0</v>
      </c>
      <c r="K158" s="34">
        <f>COUNTIF(사출계획!$I$62:$J$110,표4[[#This Row],[제품명]])</f>
        <v>0</v>
      </c>
      <c r="L158" s="126">
        <f>COUNTIF(사출계획!$I$62:$J$87,표4[[#This Row],[제품명]])</f>
        <v>0</v>
      </c>
      <c r="M158" s="126">
        <f>COUNTIF(사출계획!$I$88:$J$110,표4[[#This Row],[제품명]])</f>
        <v>0</v>
      </c>
      <c r="N158" s="34">
        <f>COUNTIF(사출계획!$K$62:$L$110,표4[[#This Row],[제품명]])</f>
        <v>0</v>
      </c>
      <c r="O158" s="126">
        <f>COUNTIF(사출계획!$K$62:$L$87,표4[[#This Row],[제품명]])</f>
        <v>0</v>
      </c>
      <c r="P158" s="126">
        <f>COUNTIF(사출계획!$K$88:$L$110,표4[[#This Row],[제품명]])</f>
        <v>0</v>
      </c>
      <c r="Q158" s="34">
        <f>COUNTIF(사출계획!$M$62:$N$110,표4[[#This Row],[제품명]])</f>
        <v>0</v>
      </c>
      <c r="R158" s="126">
        <f>COUNTIF(사출계획!$M$62:$N$87,표4[[#This Row],[제품명]])</f>
        <v>0</v>
      </c>
      <c r="S158" s="126">
        <f>COUNTIF(사출계획!$M$88:$N$110,표4[[#This Row],[제품명]])</f>
        <v>0</v>
      </c>
      <c r="T158" s="34">
        <f>COUNTIF(사출계획!$O$62:$P$110,표4[[#This Row],[제품명]])</f>
        <v>0</v>
      </c>
      <c r="U158" s="126">
        <f>COUNTIF(사출계획!$O$62:$P$87,표4[[#This Row],[제품명]])</f>
        <v>0</v>
      </c>
      <c r="V158" s="126">
        <f>COUNTIF(사출계획!$O$88:$P$110,표4[[#This Row],[제품명]])</f>
        <v>0</v>
      </c>
      <c r="W158" s="34">
        <f>COUNTIF(사출계획!$Q$62:$R$110,표4[[#This Row],[제품명]])</f>
        <v>0</v>
      </c>
      <c r="X158" s="126">
        <f>COUNTIF(사출계획!$Q$62:$R$87,표4[[#This Row],[제품명]])</f>
        <v>0</v>
      </c>
      <c r="Y158" s="126">
        <f>COUNTIF(사출계획!$Q$88:$R$110,표4[[#This Row],[제품명]])</f>
        <v>0</v>
      </c>
      <c r="Z158" s="34">
        <f>COUNTIF(사출계획!$S$62:$T$110,표4[[#This Row],[제품명]])</f>
        <v>0</v>
      </c>
      <c r="AA158" s="126"/>
      <c r="AB158" s="126"/>
      <c r="AC158" s="217" t="s">
        <v>1844</v>
      </c>
      <c r="AD158" s="54">
        <f>SUMIF(표4[잉크명],표5[[#This Row],[잉크]],표4[월])</f>
        <v>0</v>
      </c>
      <c r="AE158" s="126">
        <f>SUMIF(표4[잉크명],표5[[#This Row],[잉크]],표4[월-3층])</f>
        <v>0</v>
      </c>
      <c r="AF158" s="126">
        <f>SUMIF(표4[잉크명],표5[[#This Row],[잉크]],표4[월-1층])</f>
        <v>0</v>
      </c>
      <c r="AG158" s="54">
        <f>SUMIF(표4[잉크명],표5[[#This Row],[잉크]],표4[화])</f>
        <v>0</v>
      </c>
      <c r="AH158" s="126">
        <f>SUMIF(표4[잉크명],표5[[#This Row],[잉크]],표4[화-3층])</f>
        <v>0</v>
      </c>
      <c r="AI158" s="126">
        <f>SUMIF(표4[잉크명],표5[[#This Row],[잉크]],표4[화-1층])</f>
        <v>0</v>
      </c>
      <c r="AJ158" s="54">
        <f>SUMIF(표4[잉크명],표5[[#This Row],[잉크]],표4[수])</f>
        <v>0</v>
      </c>
      <c r="AK158" s="126">
        <f>SUMIF(표4[잉크명],표5[[#This Row],[잉크]],표4[수-3층])</f>
        <v>0</v>
      </c>
      <c r="AL158" s="126">
        <f>SUMIF(표4[잉크명],표5[[#This Row],[잉크]],표4[수-1층])</f>
        <v>0</v>
      </c>
      <c r="AM158" s="54">
        <f>SUMIF(표4[잉크명],표5[[#This Row],[잉크]],표4[목])</f>
        <v>0</v>
      </c>
      <c r="AN158" s="126">
        <f>SUMIF(표4[잉크명],표5[[#This Row],[잉크]],표4[목-3층])</f>
        <v>0</v>
      </c>
      <c r="AO158" s="126">
        <f>SUMIF(표4[잉크명],표5[[#This Row],[잉크]],표4[목-1층])</f>
        <v>0</v>
      </c>
      <c r="AP158" s="54">
        <f>SUMIF(표4[잉크명],표5[[#This Row],[잉크]],표4[금])</f>
        <v>0</v>
      </c>
      <c r="AQ158" s="126">
        <f>SUMIF(표4[잉크명],표5[[#This Row],[잉크]],표4[금-3층])</f>
        <v>0</v>
      </c>
      <c r="AR158" s="126">
        <f>SUMIF(표4[잉크명],표5[[#This Row],[잉크]],표4[금-1층])</f>
        <v>0</v>
      </c>
      <c r="AS158" s="54">
        <f>SUMIF(표4[잉크명],표5[[#This Row],[잉크]],표4[토])</f>
        <v>0</v>
      </c>
      <c r="AT158" s="126">
        <f>SUMIF(표4[잉크명],표5[[#This Row],[잉크]],표4[토-3층])</f>
        <v>0</v>
      </c>
      <c r="AU158" s="126">
        <f>SUMIF(표4[잉크명],표5[[#This Row],[잉크]],표4[토-1층])</f>
        <v>0</v>
      </c>
      <c r="AV158" s="54">
        <f>SUMIF(표4[잉크명],표5[[#This Row],[잉크]],표4[일])</f>
        <v>0</v>
      </c>
      <c r="AW158" s="126">
        <f>SUMIF(표4[잉크명],표5[[#This Row],[잉크]],표4[일-3층])</f>
        <v>0</v>
      </c>
      <c r="AX158" s="126">
        <f>SUMIF(표4[잉크명],표5[[#This Row],[잉크]],표4[일-1층])</f>
        <v>0</v>
      </c>
      <c r="AY158" s="54">
        <f>SUMIF(표4[잉크명],표5[[#This Row],[잉크]],표4[차주 월])</f>
        <v>0</v>
      </c>
      <c r="AZ158" s="54">
        <f>SUM(표5[[#This Row],[월]:[차주 월]])</f>
        <v>0</v>
      </c>
    </row>
    <row r="159" spans="2:52" x14ac:dyDescent="0.3">
      <c r="B159" s="56" t="s">
        <v>273</v>
      </c>
      <c r="C159" s="56"/>
      <c r="D159" s="56" t="s">
        <v>356</v>
      </c>
      <c r="E159" s="34">
        <f>COUNTIF(사출계획!$E$62:$F$110,표4[[#This Row],[제품명]])</f>
        <v>0</v>
      </c>
      <c r="F159" s="126">
        <f>COUNTIF(사출계획!$E$62:$F$87,표4[[#This Row],[제품명]])</f>
        <v>0</v>
      </c>
      <c r="G159" s="126">
        <f>COUNTIF(사출계획!$E$88:$F$110,표4[[#This Row],[제품명]])</f>
        <v>0</v>
      </c>
      <c r="H159" s="34">
        <f>COUNTIF(사출계획!$G$62:$H$110,표4[[#This Row],[제품명]])</f>
        <v>0</v>
      </c>
      <c r="I159" s="122">
        <f>COUNTIF(사출계획!$G$62:$H$87,표4[[#This Row],[제품명]])</f>
        <v>0</v>
      </c>
      <c r="J159" s="122">
        <f>COUNTIF(사출계획!$G$88:$H$110,표4[[#This Row],[제품명]])</f>
        <v>0</v>
      </c>
      <c r="K159" s="34">
        <f>COUNTIF(사출계획!$I$62:$J$110,표4[[#This Row],[제품명]])</f>
        <v>0</v>
      </c>
      <c r="L159" s="126">
        <f>COUNTIF(사출계획!$I$62:$J$87,표4[[#This Row],[제품명]])</f>
        <v>0</v>
      </c>
      <c r="M159" s="126">
        <f>COUNTIF(사출계획!$I$88:$J$110,표4[[#This Row],[제품명]])</f>
        <v>0</v>
      </c>
      <c r="N159" s="34">
        <f>COUNTIF(사출계획!$K$62:$L$110,표4[[#This Row],[제품명]])</f>
        <v>0</v>
      </c>
      <c r="O159" s="126">
        <f>COUNTIF(사출계획!$K$62:$L$87,표4[[#This Row],[제품명]])</f>
        <v>0</v>
      </c>
      <c r="P159" s="126">
        <f>COUNTIF(사출계획!$K$88:$L$110,표4[[#This Row],[제품명]])</f>
        <v>0</v>
      </c>
      <c r="Q159" s="34">
        <f>COUNTIF(사출계획!$M$62:$N$110,표4[[#This Row],[제품명]])</f>
        <v>0</v>
      </c>
      <c r="R159" s="126">
        <f>COUNTIF(사출계획!$M$62:$N$87,표4[[#This Row],[제품명]])</f>
        <v>0</v>
      </c>
      <c r="S159" s="126">
        <f>COUNTIF(사출계획!$M$88:$N$110,표4[[#This Row],[제품명]])</f>
        <v>0</v>
      </c>
      <c r="T159" s="34">
        <f>COUNTIF(사출계획!$O$62:$P$110,표4[[#This Row],[제품명]])</f>
        <v>0</v>
      </c>
      <c r="U159" s="126">
        <f>COUNTIF(사출계획!$O$62:$P$87,표4[[#This Row],[제품명]])</f>
        <v>0</v>
      </c>
      <c r="V159" s="126">
        <f>COUNTIF(사출계획!$O$88:$P$110,표4[[#This Row],[제품명]])</f>
        <v>0</v>
      </c>
      <c r="W159" s="34">
        <f>COUNTIF(사출계획!$Q$62:$R$110,표4[[#This Row],[제품명]])</f>
        <v>0</v>
      </c>
      <c r="X159" s="126">
        <f>COUNTIF(사출계획!$Q$62:$R$87,표4[[#This Row],[제품명]])</f>
        <v>0</v>
      </c>
      <c r="Y159" s="126">
        <f>COUNTIF(사출계획!$Q$88:$R$110,표4[[#This Row],[제품명]])</f>
        <v>0</v>
      </c>
      <c r="Z159" s="34">
        <f>COUNTIF(사출계획!$S$62:$T$110,표4[[#This Row],[제품명]])</f>
        <v>0</v>
      </c>
      <c r="AA159" s="126"/>
      <c r="AB159" s="126"/>
      <c r="AC159" s="217" t="s">
        <v>1221</v>
      </c>
      <c r="AD159" s="54">
        <f>SUMIF(표4[잉크명],표5[[#This Row],[잉크]],표4[월])</f>
        <v>0</v>
      </c>
      <c r="AE159" s="126">
        <f>SUMIF(표4[잉크명],표5[[#This Row],[잉크]],표4[월-3층])</f>
        <v>0</v>
      </c>
      <c r="AF159" s="126">
        <f>SUMIF(표4[잉크명],표5[[#This Row],[잉크]],표4[월-1층])</f>
        <v>0</v>
      </c>
      <c r="AG159" s="54">
        <f>SUMIF(표4[잉크명],표5[[#This Row],[잉크]],표4[화])</f>
        <v>0</v>
      </c>
      <c r="AH159" s="126">
        <f>SUMIF(표4[잉크명],표5[[#This Row],[잉크]],표4[화-3층])</f>
        <v>0</v>
      </c>
      <c r="AI159" s="126">
        <f>SUMIF(표4[잉크명],표5[[#This Row],[잉크]],표4[화-1층])</f>
        <v>0</v>
      </c>
      <c r="AJ159" s="54">
        <f>SUMIF(표4[잉크명],표5[[#This Row],[잉크]],표4[수])</f>
        <v>0</v>
      </c>
      <c r="AK159" s="126">
        <f>SUMIF(표4[잉크명],표5[[#This Row],[잉크]],표4[수-3층])</f>
        <v>0</v>
      </c>
      <c r="AL159" s="126">
        <f>SUMIF(표4[잉크명],표5[[#This Row],[잉크]],표4[수-1층])</f>
        <v>0</v>
      </c>
      <c r="AM159" s="54">
        <f>SUMIF(표4[잉크명],표5[[#This Row],[잉크]],표4[목])</f>
        <v>0</v>
      </c>
      <c r="AN159" s="126">
        <f>SUMIF(표4[잉크명],표5[[#This Row],[잉크]],표4[목-3층])</f>
        <v>0</v>
      </c>
      <c r="AO159" s="126">
        <f>SUMIF(표4[잉크명],표5[[#This Row],[잉크]],표4[목-1층])</f>
        <v>0</v>
      </c>
      <c r="AP159" s="54">
        <f>SUMIF(표4[잉크명],표5[[#This Row],[잉크]],표4[금])</f>
        <v>0</v>
      </c>
      <c r="AQ159" s="126">
        <f>SUMIF(표4[잉크명],표5[[#This Row],[잉크]],표4[금-3층])</f>
        <v>0</v>
      </c>
      <c r="AR159" s="126">
        <f>SUMIF(표4[잉크명],표5[[#This Row],[잉크]],표4[금-1층])</f>
        <v>0</v>
      </c>
      <c r="AS159" s="54">
        <f>SUMIF(표4[잉크명],표5[[#This Row],[잉크]],표4[토])</f>
        <v>0</v>
      </c>
      <c r="AT159" s="126">
        <f>SUMIF(표4[잉크명],표5[[#This Row],[잉크]],표4[토-3층])</f>
        <v>0</v>
      </c>
      <c r="AU159" s="126">
        <f>SUMIF(표4[잉크명],표5[[#This Row],[잉크]],표4[토-1층])</f>
        <v>0</v>
      </c>
      <c r="AV159" s="54">
        <f>SUMIF(표4[잉크명],표5[[#This Row],[잉크]],표4[일])</f>
        <v>0</v>
      </c>
      <c r="AW159" s="126">
        <f>SUMIF(표4[잉크명],표5[[#This Row],[잉크]],표4[일-3층])</f>
        <v>0</v>
      </c>
      <c r="AX159" s="126">
        <f>SUMIF(표4[잉크명],표5[[#This Row],[잉크]],표4[일-1층])</f>
        <v>0</v>
      </c>
      <c r="AY159" s="54">
        <f>SUMIF(표4[잉크명],표5[[#This Row],[잉크]],표4[차주 월])</f>
        <v>0</v>
      </c>
      <c r="AZ159" s="54">
        <f>SUM(표5[[#This Row],[월]:[차주 월]])</f>
        <v>0</v>
      </c>
    </row>
    <row r="160" spans="2:52" x14ac:dyDescent="0.3">
      <c r="B160" s="56" t="s">
        <v>273</v>
      </c>
      <c r="C160" s="56"/>
      <c r="D160" s="56" t="s">
        <v>357</v>
      </c>
      <c r="E160" s="34">
        <f>COUNTIF(사출계획!$E$62:$F$110,표4[[#This Row],[제품명]])</f>
        <v>0</v>
      </c>
      <c r="F160" s="126">
        <f>COUNTIF(사출계획!$E$62:$F$87,표4[[#This Row],[제품명]])</f>
        <v>0</v>
      </c>
      <c r="G160" s="126">
        <f>COUNTIF(사출계획!$E$88:$F$110,표4[[#This Row],[제품명]])</f>
        <v>0</v>
      </c>
      <c r="H160" s="34">
        <f>COUNTIF(사출계획!$G$62:$H$110,표4[[#This Row],[제품명]])</f>
        <v>0</v>
      </c>
      <c r="I160" s="122">
        <f>COUNTIF(사출계획!$G$62:$H$87,표4[[#This Row],[제품명]])</f>
        <v>0</v>
      </c>
      <c r="J160" s="122">
        <f>COUNTIF(사출계획!$G$88:$H$110,표4[[#This Row],[제품명]])</f>
        <v>0</v>
      </c>
      <c r="K160" s="34">
        <f>COUNTIF(사출계획!$I$62:$J$110,표4[[#This Row],[제품명]])</f>
        <v>0</v>
      </c>
      <c r="L160" s="126">
        <f>COUNTIF(사출계획!$I$62:$J$87,표4[[#This Row],[제품명]])</f>
        <v>0</v>
      </c>
      <c r="M160" s="126">
        <f>COUNTIF(사출계획!$I$88:$J$110,표4[[#This Row],[제품명]])</f>
        <v>0</v>
      </c>
      <c r="N160" s="34">
        <f>COUNTIF(사출계획!$K$62:$L$110,표4[[#This Row],[제품명]])</f>
        <v>0</v>
      </c>
      <c r="O160" s="126">
        <f>COUNTIF(사출계획!$K$62:$L$87,표4[[#This Row],[제품명]])</f>
        <v>0</v>
      </c>
      <c r="P160" s="126">
        <f>COUNTIF(사출계획!$K$88:$L$110,표4[[#This Row],[제품명]])</f>
        <v>0</v>
      </c>
      <c r="Q160" s="34">
        <f>COUNTIF(사출계획!$M$62:$N$110,표4[[#This Row],[제품명]])</f>
        <v>0</v>
      </c>
      <c r="R160" s="126">
        <f>COUNTIF(사출계획!$M$62:$N$87,표4[[#This Row],[제품명]])</f>
        <v>0</v>
      </c>
      <c r="S160" s="126">
        <f>COUNTIF(사출계획!$M$88:$N$110,표4[[#This Row],[제품명]])</f>
        <v>0</v>
      </c>
      <c r="T160" s="34">
        <f>COUNTIF(사출계획!$O$62:$P$110,표4[[#This Row],[제품명]])</f>
        <v>0</v>
      </c>
      <c r="U160" s="126">
        <f>COUNTIF(사출계획!$O$62:$P$87,표4[[#This Row],[제품명]])</f>
        <v>0</v>
      </c>
      <c r="V160" s="126">
        <f>COUNTIF(사출계획!$O$88:$P$110,표4[[#This Row],[제품명]])</f>
        <v>0</v>
      </c>
      <c r="W160" s="34">
        <f>COUNTIF(사출계획!$Q$62:$R$110,표4[[#This Row],[제품명]])</f>
        <v>0</v>
      </c>
      <c r="X160" s="126">
        <f>COUNTIF(사출계획!$Q$62:$R$87,표4[[#This Row],[제품명]])</f>
        <v>0</v>
      </c>
      <c r="Y160" s="126">
        <f>COUNTIF(사출계획!$Q$88:$R$110,표4[[#This Row],[제품명]])</f>
        <v>0</v>
      </c>
      <c r="Z160" s="34">
        <f>COUNTIF(사출계획!$S$62:$T$110,표4[[#This Row],[제품명]])</f>
        <v>0</v>
      </c>
      <c r="AA160" s="126"/>
      <c r="AB160" s="126"/>
      <c r="AC160" s="33" t="s">
        <v>1529</v>
      </c>
      <c r="AD160" s="54">
        <f>SUMIF(표4[잉크명],표5[[#This Row],[잉크]],표4[월])</f>
        <v>0</v>
      </c>
      <c r="AE160" s="126">
        <f>SUMIF(표4[잉크명],표5[[#This Row],[잉크]],표4[월-3층])</f>
        <v>0</v>
      </c>
      <c r="AF160" s="126">
        <f>SUMIF(표4[잉크명],표5[[#This Row],[잉크]],표4[월-1층])</f>
        <v>0</v>
      </c>
      <c r="AG160" s="54">
        <f>SUMIF(표4[잉크명],표5[[#This Row],[잉크]],표4[화])</f>
        <v>0</v>
      </c>
      <c r="AH160" s="126">
        <f>SUMIF(표4[잉크명],표5[[#This Row],[잉크]],표4[화-3층])</f>
        <v>0</v>
      </c>
      <c r="AI160" s="126">
        <f>SUMIF(표4[잉크명],표5[[#This Row],[잉크]],표4[화-1층])</f>
        <v>0</v>
      </c>
      <c r="AJ160" s="54">
        <f>SUMIF(표4[잉크명],표5[[#This Row],[잉크]],표4[수])</f>
        <v>0</v>
      </c>
      <c r="AK160" s="126">
        <f>SUMIF(표4[잉크명],표5[[#This Row],[잉크]],표4[수-3층])</f>
        <v>0</v>
      </c>
      <c r="AL160" s="126">
        <f>SUMIF(표4[잉크명],표5[[#This Row],[잉크]],표4[수-1층])</f>
        <v>0</v>
      </c>
      <c r="AM160" s="34">
        <f>SUMIF(표4[잉크명],표5[[#This Row],[잉크]],표4[목])</f>
        <v>0</v>
      </c>
      <c r="AN160" s="126">
        <f>SUMIF(표4[잉크명],표5[[#This Row],[잉크]],표4[목-3층])</f>
        <v>0</v>
      </c>
      <c r="AO160" s="126">
        <f>SUMIF(표4[잉크명],표5[[#This Row],[잉크]],표4[목-1층])</f>
        <v>0</v>
      </c>
      <c r="AP160" s="34">
        <f>SUMIF(표4[잉크명],표5[[#This Row],[잉크]],표4[금])</f>
        <v>0</v>
      </c>
      <c r="AQ160" s="126">
        <f>SUMIF(표4[잉크명],표5[[#This Row],[잉크]],표4[금-3층])</f>
        <v>0</v>
      </c>
      <c r="AR160" s="126">
        <f>SUMIF(표4[잉크명],표5[[#This Row],[잉크]],표4[금-1층])</f>
        <v>0</v>
      </c>
      <c r="AS160" s="34">
        <f>SUMIF(표4[잉크명],표5[[#This Row],[잉크]],표4[토])</f>
        <v>0</v>
      </c>
      <c r="AT160" s="126">
        <f>SUMIF(표4[잉크명],표5[[#This Row],[잉크]],표4[토-3층])</f>
        <v>0</v>
      </c>
      <c r="AU160" s="126">
        <f>SUMIF(표4[잉크명],표5[[#This Row],[잉크]],표4[토-1층])</f>
        <v>0</v>
      </c>
      <c r="AV160" s="34">
        <f>SUMIF(표4[잉크명],표5[[#This Row],[잉크]],표4[일])</f>
        <v>0</v>
      </c>
      <c r="AW160" s="126">
        <f>SUMIF(표4[잉크명],표5[[#This Row],[잉크]],표4[일-3층])</f>
        <v>0</v>
      </c>
      <c r="AX160" s="126">
        <f>SUMIF(표4[잉크명],표5[[#This Row],[잉크]],표4[일-1층])</f>
        <v>0</v>
      </c>
      <c r="AY160" s="34">
        <f>SUMIF(표4[잉크명],표5[[#This Row],[잉크]],표4[차주 월])</f>
        <v>0</v>
      </c>
      <c r="AZ160" s="34">
        <f>SUM(표5[[#This Row],[월]:[차주 월]])</f>
        <v>0</v>
      </c>
    </row>
    <row r="161" spans="2:52" x14ac:dyDescent="0.3">
      <c r="B161" s="56" t="s">
        <v>274</v>
      </c>
      <c r="C161" s="56"/>
      <c r="D161" s="56" t="s">
        <v>355</v>
      </c>
      <c r="E161" s="34">
        <f>COUNTIF(사출계획!$E$62:$F$110,표4[[#This Row],[제품명]])</f>
        <v>0</v>
      </c>
      <c r="F161" s="126">
        <f>COUNTIF(사출계획!$E$62:$F$87,표4[[#This Row],[제품명]])</f>
        <v>0</v>
      </c>
      <c r="G161" s="126">
        <f>COUNTIF(사출계획!$E$88:$F$110,표4[[#This Row],[제품명]])</f>
        <v>0</v>
      </c>
      <c r="H161" s="34">
        <f>COUNTIF(사출계획!$G$62:$H$110,표4[[#This Row],[제품명]])</f>
        <v>0</v>
      </c>
      <c r="I161" s="122">
        <f>COUNTIF(사출계획!$G$62:$H$87,표4[[#This Row],[제품명]])</f>
        <v>0</v>
      </c>
      <c r="J161" s="122">
        <f>COUNTIF(사출계획!$G$88:$H$110,표4[[#This Row],[제품명]])</f>
        <v>0</v>
      </c>
      <c r="K161" s="34">
        <f>COUNTIF(사출계획!$I$62:$J$110,표4[[#This Row],[제품명]])</f>
        <v>0</v>
      </c>
      <c r="L161" s="126">
        <f>COUNTIF(사출계획!$I$62:$J$87,표4[[#This Row],[제품명]])</f>
        <v>0</v>
      </c>
      <c r="M161" s="126">
        <f>COUNTIF(사출계획!$I$88:$J$110,표4[[#This Row],[제품명]])</f>
        <v>0</v>
      </c>
      <c r="N161" s="34">
        <f>COUNTIF(사출계획!$K$62:$L$110,표4[[#This Row],[제품명]])</f>
        <v>0</v>
      </c>
      <c r="O161" s="126">
        <f>COUNTIF(사출계획!$K$62:$L$87,표4[[#This Row],[제품명]])</f>
        <v>0</v>
      </c>
      <c r="P161" s="126">
        <f>COUNTIF(사출계획!$K$88:$L$110,표4[[#This Row],[제품명]])</f>
        <v>0</v>
      </c>
      <c r="Q161" s="34">
        <f>COUNTIF(사출계획!$M$62:$N$110,표4[[#This Row],[제품명]])</f>
        <v>0</v>
      </c>
      <c r="R161" s="126">
        <f>COUNTIF(사출계획!$M$62:$N$87,표4[[#This Row],[제품명]])</f>
        <v>0</v>
      </c>
      <c r="S161" s="126">
        <f>COUNTIF(사출계획!$M$88:$N$110,표4[[#This Row],[제품명]])</f>
        <v>0</v>
      </c>
      <c r="T161" s="34">
        <f>COUNTIF(사출계획!$O$62:$P$110,표4[[#This Row],[제품명]])</f>
        <v>0</v>
      </c>
      <c r="U161" s="126">
        <f>COUNTIF(사출계획!$O$62:$P$87,표4[[#This Row],[제품명]])</f>
        <v>0</v>
      </c>
      <c r="V161" s="126">
        <f>COUNTIF(사출계획!$O$88:$P$110,표4[[#This Row],[제품명]])</f>
        <v>0</v>
      </c>
      <c r="W161" s="34">
        <f>COUNTIF(사출계획!$Q$62:$R$110,표4[[#This Row],[제품명]])</f>
        <v>0</v>
      </c>
      <c r="X161" s="126">
        <f>COUNTIF(사출계획!$Q$62:$R$87,표4[[#This Row],[제품명]])</f>
        <v>0</v>
      </c>
      <c r="Y161" s="126">
        <f>COUNTIF(사출계획!$Q$88:$R$110,표4[[#This Row],[제품명]])</f>
        <v>0</v>
      </c>
      <c r="Z161" s="34">
        <f>COUNTIF(사출계획!$S$62:$T$110,표4[[#This Row],[제품명]])</f>
        <v>0</v>
      </c>
      <c r="AA161" s="126"/>
      <c r="AB161" s="126"/>
      <c r="AC161" s="33" t="s">
        <v>1355</v>
      </c>
      <c r="AD161" s="54">
        <f>SUMIF(표4[잉크명],표5[[#This Row],[잉크]],표4[월])</f>
        <v>0</v>
      </c>
      <c r="AE161" s="126">
        <f>SUMIF(표4[잉크명],표5[[#This Row],[잉크]],표4[월-3층])</f>
        <v>0</v>
      </c>
      <c r="AF161" s="126">
        <f>SUMIF(표4[잉크명],표5[[#This Row],[잉크]],표4[월-1층])</f>
        <v>0</v>
      </c>
      <c r="AG161" s="54">
        <f>SUMIF(표4[잉크명],표5[[#This Row],[잉크]],표4[화])</f>
        <v>0</v>
      </c>
      <c r="AH161" s="126">
        <f>SUMIF(표4[잉크명],표5[[#This Row],[잉크]],표4[화-3층])</f>
        <v>0</v>
      </c>
      <c r="AI161" s="126">
        <f>SUMIF(표4[잉크명],표5[[#This Row],[잉크]],표4[화-1층])</f>
        <v>0</v>
      </c>
      <c r="AJ161" s="54">
        <f>SUMIF(표4[잉크명],표5[[#This Row],[잉크]],표4[수])</f>
        <v>0</v>
      </c>
      <c r="AK161" s="126">
        <f>SUMIF(표4[잉크명],표5[[#This Row],[잉크]],표4[수-3층])</f>
        <v>0</v>
      </c>
      <c r="AL161" s="126">
        <f>SUMIF(표4[잉크명],표5[[#This Row],[잉크]],표4[수-1층])</f>
        <v>0</v>
      </c>
      <c r="AM161" s="34">
        <f>SUMIF(표4[잉크명],표5[[#This Row],[잉크]],표4[목])</f>
        <v>0</v>
      </c>
      <c r="AN161" s="126">
        <f>SUMIF(표4[잉크명],표5[[#This Row],[잉크]],표4[목-3층])</f>
        <v>0</v>
      </c>
      <c r="AO161" s="126">
        <f>SUMIF(표4[잉크명],표5[[#This Row],[잉크]],표4[목-1층])</f>
        <v>0</v>
      </c>
      <c r="AP161" s="34">
        <f>SUMIF(표4[잉크명],표5[[#This Row],[잉크]],표4[금])</f>
        <v>0</v>
      </c>
      <c r="AQ161" s="126">
        <f>SUMIF(표4[잉크명],표5[[#This Row],[잉크]],표4[금-3층])</f>
        <v>0</v>
      </c>
      <c r="AR161" s="126">
        <f>SUMIF(표4[잉크명],표5[[#This Row],[잉크]],표4[금-1층])</f>
        <v>0</v>
      </c>
      <c r="AS161" s="34">
        <f>SUMIF(표4[잉크명],표5[[#This Row],[잉크]],표4[토])</f>
        <v>0</v>
      </c>
      <c r="AT161" s="126">
        <f>SUMIF(표4[잉크명],표5[[#This Row],[잉크]],표4[토-3층])</f>
        <v>0</v>
      </c>
      <c r="AU161" s="126">
        <f>SUMIF(표4[잉크명],표5[[#This Row],[잉크]],표4[토-1층])</f>
        <v>0</v>
      </c>
      <c r="AV161" s="34">
        <f>SUMIF(표4[잉크명],표5[[#This Row],[잉크]],표4[일])</f>
        <v>0</v>
      </c>
      <c r="AW161" s="126">
        <f>SUMIF(표4[잉크명],표5[[#This Row],[잉크]],표4[일-3층])</f>
        <v>0</v>
      </c>
      <c r="AX161" s="126">
        <f>SUMIF(표4[잉크명],표5[[#This Row],[잉크]],표4[일-1층])</f>
        <v>0</v>
      </c>
      <c r="AY161" s="34">
        <f>SUMIF(표4[잉크명],표5[[#This Row],[잉크]],표4[차주 월])</f>
        <v>0</v>
      </c>
      <c r="AZ161" s="34">
        <f>SUM(표5[[#This Row],[월]:[차주 월]])</f>
        <v>0</v>
      </c>
    </row>
    <row r="162" spans="2:52" x14ac:dyDescent="0.3">
      <c r="B162" s="56" t="s">
        <v>274</v>
      </c>
      <c r="C162" s="56"/>
      <c r="D162" s="56" t="s">
        <v>358</v>
      </c>
      <c r="E162" s="34">
        <f>COUNTIF(사출계획!$E$62:$F$110,표4[[#This Row],[제품명]])</f>
        <v>0</v>
      </c>
      <c r="F162" s="126">
        <f>COUNTIF(사출계획!$E$62:$F$87,표4[[#This Row],[제품명]])</f>
        <v>0</v>
      </c>
      <c r="G162" s="126">
        <f>COUNTIF(사출계획!$E$88:$F$110,표4[[#This Row],[제품명]])</f>
        <v>0</v>
      </c>
      <c r="H162" s="34">
        <f>COUNTIF(사출계획!$G$62:$H$110,표4[[#This Row],[제품명]])</f>
        <v>0</v>
      </c>
      <c r="I162" s="122">
        <f>COUNTIF(사출계획!$G$62:$H$87,표4[[#This Row],[제품명]])</f>
        <v>0</v>
      </c>
      <c r="J162" s="122">
        <f>COUNTIF(사출계획!$G$88:$H$110,표4[[#This Row],[제품명]])</f>
        <v>0</v>
      </c>
      <c r="K162" s="34">
        <f>COUNTIF(사출계획!$I$62:$J$110,표4[[#This Row],[제품명]])</f>
        <v>0</v>
      </c>
      <c r="L162" s="126">
        <f>COUNTIF(사출계획!$I$62:$J$87,표4[[#This Row],[제품명]])</f>
        <v>0</v>
      </c>
      <c r="M162" s="126">
        <f>COUNTIF(사출계획!$I$88:$J$110,표4[[#This Row],[제품명]])</f>
        <v>0</v>
      </c>
      <c r="N162" s="34">
        <f>COUNTIF(사출계획!$K$62:$L$110,표4[[#This Row],[제품명]])</f>
        <v>0</v>
      </c>
      <c r="O162" s="126">
        <f>COUNTIF(사출계획!$K$62:$L$87,표4[[#This Row],[제품명]])</f>
        <v>0</v>
      </c>
      <c r="P162" s="126">
        <f>COUNTIF(사출계획!$K$88:$L$110,표4[[#This Row],[제품명]])</f>
        <v>0</v>
      </c>
      <c r="Q162" s="34">
        <f>COUNTIF(사출계획!$M$62:$N$110,표4[[#This Row],[제품명]])</f>
        <v>0</v>
      </c>
      <c r="R162" s="126">
        <f>COUNTIF(사출계획!$M$62:$N$87,표4[[#This Row],[제품명]])</f>
        <v>0</v>
      </c>
      <c r="S162" s="126">
        <f>COUNTIF(사출계획!$M$88:$N$110,표4[[#This Row],[제품명]])</f>
        <v>0</v>
      </c>
      <c r="T162" s="34">
        <f>COUNTIF(사출계획!$O$62:$P$110,표4[[#This Row],[제품명]])</f>
        <v>0</v>
      </c>
      <c r="U162" s="126">
        <f>COUNTIF(사출계획!$O$62:$P$87,표4[[#This Row],[제품명]])</f>
        <v>0</v>
      </c>
      <c r="V162" s="126">
        <f>COUNTIF(사출계획!$O$88:$P$110,표4[[#This Row],[제품명]])</f>
        <v>0</v>
      </c>
      <c r="W162" s="34">
        <f>COUNTIF(사출계획!$Q$62:$R$110,표4[[#This Row],[제품명]])</f>
        <v>0</v>
      </c>
      <c r="X162" s="126">
        <f>COUNTIF(사출계획!$Q$62:$R$87,표4[[#This Row],[제품명]])</f>
        <v>0</v>
      </c>
      <c r="Y162" s="126">
        <f>COUNTIF(사출계획!$Q$88:$R$110,표4[[#This Row],[제품명]])</f>
        <v>0</v>
      </c>
      <c r="Z162" s="34">
        <f>COUNTIF(사출계획!$S$62:$T$110,표4[[#This Row],[제품명]])</f>
        <v>0</v>
      </c>
      <c r="AA162" s="126"/>
      <c r="AB162" s="126"/>
      <c r="AC162" s="217" t="s">
        <v>1442</v>
      </c>
      <c r="AD162" s="54">
        <f>SUMIF(표4[잉크명],표5[[#This Row],[잉크]],표4[월])</f>
        <v>0</v>
      </c>
      <c r="AE162" s="126">
        <f>SUMIF(표4[잉크명],표5[[#This Row],[잉크]],표4[월-3층])</f>
        <v>0</v>
      </c>
      <c r="AF162" s="126">
        <f>SUMIF(표4[잉크명],표5[[#This Row],[잉크]],표4[월-1층])</f>
        <v>0</v>
      </c>
      <c r="AG162" s="54">
        <f>SUMIF(표4[잉크명],표5[[#This Row],[잉크]],표4[화])</f>
        <v>0</v>
      </c>
      <c r="AH162" s="126">
        <f>SUMIF(표4[잉크명],표5[[#This Row],[잉크]],표4[화-3층])</f>
        <v>0</v>
      </c>
      <c r="AI162" s="126">
        <f>SUMIF(표4[잉크명],표5[[#This Row],[잉크]],표4[화-1층])</f>
        <v>0</v>
      </c>
      <c r="AJ162" s="54">
        <f>SUMIF(표4[잉크명],표5[[#This Row],[잉크]],표4[수])</f>
        <v>0</v>
      </c>
      <c r="AK162" s="126">
        <f>SUMIF(표4[잉크명],표5[[#This Row],[잉크]],표4[수-3층])</f>
        <v>0</v>
      </c>
      <c r="AL162" s="126">
        <f>SUMIF(표4[잉크명],표5[[#This Row],[잉크]],표4[수-1층])</f>
        <v>0</v>
      </c>
      <c r="AM162" s="54">
        <f>SUMIF(표4[잉크명],표5[[#This Row],[잉크]],표4[목])</f>
        <v>0</v>
      </c>
      <c r="AN162" s="126">
        <f>SUMIF(표4[잉크명],표5[[#This Row],[잉크]],표4[목-3층])</f>
        <v>0</v>
      </c>
      <c r="AO162" s="126">
        <f>SUMIF(표4[잉크명],표5[[#This Row],[잉크]],표4[목-1층])</f>
        <v>0</v>
      </c>
      <c r="AP162" s="54">
        <f>SUMIF(표4[잉크명],표5[[#This Row],[잉크]],표4[금])</f>
        <v>0</v>
      </c>
      <c r="AQ162" s="126">
        <f>SUMIF(표4[잉크명],표5[[#This Row],[잉크]],표4[금-3층])</f>
        <v>0</v>
      </c>
      <c r="AR162" s="126">
        <f>SUMIF(표4[잉크명],표5[[#This Row],[잉크]],표4[금-1층])</f>
        <v>0</v>
      </c>
      <c r="AS162" s="54">
        <f>SUMIF(표4[잉크명],표5[[#This Row],[잉크]],표4[토])</f>
        <v>0</v>
      </c>
      <c r="AT162" s="126">
        <f>SUMIF(표4[잉크명],표5[[#This Row],[잉크]],표4[토-3층])</f>
        <v>0</v>
      </c>
      <c r="AU162" s="126">
        <f>SUMIF(표4[잉크명],표5[[#This Row],[잉크]],표4[토-1층])</f>
        <v>0</v>
      </c>
      <c r="AV162" s="54">
        <f>SUMIF(표4[잉크명],표5[[#This Row],[잉크]],표4[일])</f>
        <v>0</v>
      </c>
      <c r="AW162" s="126">
        <f>SUMIF(표4[잉크명],표5[[#This Row],[잉크]],표4[일-3층])</f>
        <v>0</v>
      </c>
      <c r="AX162" s="126">
        <f>SUMIF(표4[잉크명],표5[[#This Row],[잉크]],표4[일-1층])</f>
        <v>0</v>
      </c>
      <c r="AY162" s="54">
        <f>SUMIF(표4[잉크명],표5[[#This Row],[잉크]],표4[차주 월])</f>
        <v>0</v>
      </c>
      <c r="AZ162" s="54">
        <f>SUM(표5[[#This Row],[월]:[차주 월]])</f>
        <v>0</v>
      </c>
    </row>
    <row r="163" spans="2:52" x14ac:dyDescent="0.3">
      <c r="B163" s="56" t="s">
        <v>274</v>
      </c>
      <c r="C163" s="56"/>
      <c r="D163" s="56" t="s">
        <v>359</v>
      </c>
      <c r="E163" s="34">
        <f>COUNTIF(사출계획!$E$62:$F$110,표4[[#This Row],[제품명]])</f>
        <v>0</v>
      </c>
      <c r="F163" s="126">
        <f>COUNTIF(사출계획!$E$62:$F$87,표4[[#This Row],[제품명]])</f>
        <v>0</v>
      </c>
      <c r="G163" s="126">
        <f>COUNTIF(사출계획!$E$88:$F$110,표4[[#This Row],[제품명]])</f>
        <v>0</v>
      </c>
      <c r="H163" s="34">
        <f>COUNTIF(사출계획!$G$62:$H$110,표4[[#This Row],[제품명]])</f>
        <v>0</v>
      </c>
      <c r="I163" s="122">
        <f>COUNTIF(사출계획!$G$62:$H$87,표4[[#This Row],[제품명]])</f>
        <v>0</v>
      </c>
      <c r="J163" s="122">
        <f>COUNTIF(사출계획!$G$88:$H$110,표4[[#This Row],[제품명]])</f>
        <v>0</v>
      </c>
      <c r="K163" s="34">
        <f>COUNTIF(사출계획!$I$62:$J$110,표4[[#This Row],[제품명]])</f>
        <v>0</v>
      </c>
      <c r="L163" s="126">
        <f>COUNTIF(사출계획!$I$62:$J$87,표4[[#This Row],[제품명]])</f>
        <v>0</v>
      </c>
      <c r="M163" s="126">
        <f>COUNTIF(사출계획!$I$88:$J$110,표4[[#This Row],[제품명]])</f>
        <v>0</v>
      </c>
      <c r="N163" s="34">
        <f>COUNTIF(사출계획!$K$62:$L$110,표4[[#This Row],[제품명]])</f>
        <v>0</v>
      </c>
      <c r="O163" s="126">
        <f>COUNTIF(사출계획!$K$62:$L$87,표4[[#This Row],[제품명]])</f>
        <v>0</v>
      </c>
      <c r="P163" s="126">
        <f>COUNTIF(사출계획!$K$88:$L$110,표4[[#This Row],[제품명]])</f>
        <v>0</v>
      </c>
      <c r="Q163" s="34">
        <f>COUNTIF(사출계획!$M$62:$N$110,표4[[#This Row],[제품명]])</f>
        <v>0</v>
      </c>
      <c r="R163" s="126">
        <f>COUNTIF(사출계획!$M$62:$N$87,표4[[#This Row],[제품명]])</f>
        <v>0</v>
      </c>
      <c r="S163" s="126">
        <f>COUNTIF(사출계획!$M$88:$N$110,표4[[#This Row],[제품명]])</f>
        <v>0</v>
      </c>
      <c r="T163" s="34">
        <f>COUNTIF(사출계획!$O$62:$P$110,표4[[#This Row],[제품명]])</f>
        <v>0</v>
      </c>
      <c r="U163" s="126">
        <f>COUNTIF(사출계획!$O$62:$P$87,표4[[#This Row],[제품명]])</f>
        <v>0</v>
      </c>
      <c r="V163" s="126">
        <f>COUNTIF(사출계획!$O$88:$P$110,표4[[#This Row],[제품명]])</f>
        <v>0</v>
      </c>
      <c r="W163" s="34">
        <f>COUNTIF(사출계획!$Q$62:$R$110,표4[[#This Row],[제품명]])</f>
        <v>0</v>
      </c>
      <c r="X163" s="126">
        <f>COUNTIF(사출계획!$Q$62:$R$87,표4[[#This Row],[제품명]])</f>
        <v>0</v>
      </c>
      <c r="Y163" s="126">
        <f>COUNTIF(사출계획!$Q$88:$R$110,표4[[#This Row],[제품명]])</f>
        <v>0</v>
      </c>
      <c r="Z163" s="34">
        <f>COUNTIF(사출계획!$S$62:$T$110,표4[[#This Row],[제품명]])</f>
        <v>0</v>
      </c>
      <c r="AA163" s="126"/>
      <c r="AB163" s="126"/>
      <c r="AC163" s="33" t="s">
        <v>958</v>
      </c>
      <c r="AD163" s="34">
        <f>SUMIF(표4[잉크명],표5[[#This Row],[잉크]],표4[월])</f>
        <v>0</v>
      </c>
      <c r="AE163" s="126">
        <f>SUMIF(표4[잉크명],표5[[#This Row],[잉크]],표4[월-3층])</f>
        <v>0</v>
      </c>
      <c r="AF163" s="126">
        <f>SUMIF(표4[잉크명],표5[[#This Row],[잉크]],표4[월-1층])</f>
        <v>0</v>
      </c>
      <c r="AG163" s="34">
        <f>SUMIF(표4[잉크명],표5[[#This Row],[잉크]],표4[화])</f>
        <v>0</v>
      </c>
      <c r="AH163" s="126">
        <f>SUMIF(표4[잉크명],표5[[#This Row],[잉크]],표4[화-3층])</f>
        <v>0</v>
      </c>
      <c r="AI163" s="126">
        <f>SUMIF(표4[잉크명],표5[[#This Row],[잉크]],표4[화-1층])</f>
        <v>0</v>
      </c>
      <c r="AJ163" s="34">
        <f>SUMIF(표4[잉크명],표5[[#This Row],[잉크]],표4[수])</f>
        <v>0</v>
      </c>
      <c r="AK163" s="126">
        <f>SUMIF(표4[잉크명],표5[[#This Row],[잉크]],표4[수-3층])</f>
        <v>0</v>
      </c>
      <c r="AL163" s="126">
        <f>SUMIF(표4[잉크명],표5[[#This Row],[잉크]],표4[수-1층])</f>
        <v>0</v>
      </c>
      <c r="AM163" s="34">
        <f>SUMIF(표4[잉크명],표5[[#This Row],[잉크]],표4[목])</f>
        <v>0</v>
      </c>
      <c r="AN163" s="126">
        <f>SUMIF(표4[잉크명],표5[[#This Row],[잉크]],표4[목-3층])</f>
        <v>0</v>
      </c>
      <c r="AO163" s="126">
        <f>SUMIF(표4[잉크명],표5[[#This Row],[잉크]],표4[목-1층])</f>
        <v>0</v>
      </c>
      <c r="AP163" s="34">
        <f>SUMIF(표4[잉크명],표5[[#This Row],[잉크]],표4[금])</f>
        <v>0</v>
      </c>
      <c r="AQ163" s="126">
        <f>SUMIF(표4[잉크명],표5[[#This Row],[잉크]],표4[금-3층])</f>
        <v>0</v>
      </c>
      <c r="AR163" s="126">
        <f>SUMIF(표4[잉크명],표5[[#This Row],[잉크]],표4[금-1층])</f>
        <v>0</v>
      </c>
      <c r="AS163" s="34">
        <f>SUMIF(표4[잉크명],표5[[#This Row],[잉크]],표4[토])</f>
        <v>0</v>
      </c>
      <c r="AT163" s="126">
        <f>SUMIF(표4[잉크명],표5[[#This Row],[잉크]],표4[토-3층])</f>
        <v>0</v>
      </c>
      <c r="AU163" s="126">
        <f>SUMIF(표4[잉크명],표5[[#This Row],[잉크]],표4[토-1층])</f>
        <v>0</v>
      </c>
      <c r="AV163" s="34">
        <f>SUMIF(표4[잉크명],표5[[#This Row],[잉크]],표4[일])</f>
        <v>0</v>
      </c>
      <c r="AW163" s="126">
        <f>SUMIF(표4[잉크명],표5[[#This Row],[잉크]],표4[일-3층])</f>
        <v>0</v>
      </c>
      <c r="AX163" s="126">
        <f>SUMIF(표4[잉크명],표5[[#This Row],[잉크]],표4[일-1층])</f>
        <v>0</v>
      </c>
      <c r="AY163" s="34">
        <f>SUMIF(표4[잉크명],표5[[#This Row],[잉크]],표4[차주 월])</f>
        <v>0</v>
      </c>
      <c r="AZ163" s="34">
        <f>SUM(표5[[#This Row],[월]:[차주 월]])</f>
        <v>0</v>
      </c>
    </row>
    <row r="164" spans="2:52" x14ac:dyDescent="0.3">
      <c r="B164" s="56" t="s">
        <v>275</v>
      </c>
      <c r="C164" s="56"/>
      <c r="D164" s="56" t="s">
        <v>360</v>
      </c>
      <c r="E164" s="34">
        <f>COUNTIF(사출계획!$E$62:$F$110,표4[[#This Row],[제품명]])</f>
        <v>0</v>
      </c>
      <c r="F164" s="126">
        <f>COUNTIF(사출계획!$E$62:$F$87,표4[[#This Row],[제품명]])</f>
        <v>0</v>
      </c>
      <c r="G164" s="126">
        <f>COUNTIF(사출계획!$E$88:$F$110,표4[[#This Row],[제품명]])</f>
        <v>0</v>
      </c>
      <c r="H164" s="34">
        <f>COUNTIF(사출계획!$G$62:$H$110,표4[[#This Row],[제품명]])</f>
        <v>0</v>
      </c>
      <c r="I164" s="122">
        <f>COUNTIF(사출계획!$G$62:$H$87,표4[[#This Row],[제품명]])</f>
        <v>0</v>
      </c>
      <c r="J164" s="122">
        <f>COUNTIF(사출계획!$G$88:$H$110,표4[[#This Row],[제품명]])</f>
        <v>0</v>
      </c>
      <c r="K164" s="34">
        <f>COUNTIF(사출계획!$I$62:$J$110,표4[[#This Row],[제품명]])</f>
        <v>0</v>
      </c>
      <c r="L164" s="126">
        <f>COUNTIF(사출계획!$I$62:$J$87,표4[[#This Row],[제품명]])</f>
        <v>0</v>
      </c>
      <c r="M164" s="126">
        <f>COUNTIF(사출계획!$I$88:$J$110,표4[[#This Row],[제품명]])</f>
        <v>0</v>
      </c>
      <c r="N164" s="34">
        <f>COUNTIF(사출계획!$K$62:$L$110,표4[[#This Row],[제품명]])</f>
        <v>0</v>
      </c>
      <c r="O164" s="126">
        <f>COUNTIF(사출계획!$K$62:$L$87,표4[[#This Row],[제품명]])</f>
        <v>0</v>
      </c>
      <c r="P164" s="126">
        <f>COUNTIF(사출계획!$K$88:$L$110,표4[[#This Row],[제품명]])</f>
        <v>0</v>
      </c>
      <c r="Q164" s="34">
        <f>COUNTIF(사출계획!$M$62:$N$110,표4[[#This Row],[제품명]])</f>
        <v>0</v>
      </c>
      <c r="R164" s="126">
        <f>COUNTIF(사출계획!$M$62:$N$87,표4[[#This Row],[제품명]])</f>
        <v>0</v>
      </c>
      <c r="S164" s="126">
        <f>COUNTIF(사출계획!$M$88:$N$110,표4[[#This Row],[제품명]])</f>
        <v>0</v>
      </c>
      <c r="T164" s="34">
        <f>COUNTIF(사출계획!$O$62:$P$110,표4[[#This Row],[제품명]])</f>
        <v>0</v>
      </c>
      <c r="U164" s="126">
        <f>COUNTIF(사출계획!$O$62:$P$87,표4[[#This Row],[제품명]])</f>
        <v>0</v>
      </c>
      <c r="V164" s="126">
        <f>COUNTIF(사출계획!$O$88:$P$110,표4[[#This Row],[제품명]])</f>
        <v>0</v>
      </c>
      <c r="W164" s="34">
        <f>COUNTIF(사출계획!$Q$62:$R$110,표4[[#This Row],[제품명]])</f>
        <v>0</v>
      </c>
      <c r="X164" s="126">
        <f>COUNTIF(사출계획!$Q$62:$R$87,표4[[#This Row],[제품명]])</f>
        <v>0</v>
      </c>
      <c r="Y164" s="126">
        <f>COUNTIF(사출계획!$Q$88:$R$110,표4[[#This Row],[제품명]])</f>
        <v>0</v>
      </c>
      <c r="Z164" s="34">
        <f>COUNTIF(사출계획!$S$62:$T$110,표4[[#This Row],[제품명]])</f>
        <v>0</v>
      </c>
      <c r="AA164" s="126"/>
      <c r="AB164" s="126"/>
      <c r="AC164" s="64" t="s">
        <v>912</v>
      </c>
      <c r="AD164" s="54">
        <f>SUMIF(표4[잉크명],표5[[#This Row],[잉크]],표4[월])</f>
        <v>0</v>
      </c>
      <c r="AE164" s="126">
        <f>SUMIF(표4[잉크명],표5[[#This Row],[잉크]],표4[월-3층])</f>
        <v>0</v>
      </c>
      <c r="AF164" s="126">
        <f>SUMIF(표4[잉크명],표5[[#This Row],[잉크]],표4[월-1층])</f>
        <v>0</v>
      </c>
      <c r="AG164" s="54">
        <f>SUMIF(표4[잉크명],표5[[#This Row],[잉크]],표4[화])</f>
        <v>0</v>
      </c>
      <c r="AH164" s="126">
        <f>SUMIF(표4[잉크명],표5[[#This Row],[잉크]],표4[화-3층])</f>
        <v>0</v>
      </c>
      <c r="AI164" s="126">
        <f>SUMIF(표4[잉크명],표5[[#This Row],[잉크]],표4[화-1층])</f>
        <v>0</v>
      </c>
      <c r="AJ164" s="54">
        <f>SUMIF(표4[잉크명],표5[[#This Row],[잉크]],표4[수])</f>
        <v>0</v>
      </c>
      <c r="AK164" s="126">
        <f>SUMIF(표4[잉크명],표5[[#This Row],[잉크]],표4[수-3층])</f>
        <v>0</v>
      </c>
      <c r="AL164" s="126">
        <f>SUMIF(표4[잉크명],표5[[#This Row],[잉크]],표4[수-1층])</f>
        <v>0</v>
      </c>
      <c r="AM164" s="54">
        <f>SUMIF(표4[잉크명],표5[[#This Row],[잉크]],표4[목])</f>
        <v>0</v>
      </c>
      <c r="AN164" s="126">
        <f>SUMIF(표4[잉크명],표5[[#This Row],[잉크]],표4[목-3층])</f>
        <v>0</v>
      </c>
      <c r="AO164" s="126">
        <f>SUMIF(표4[잉크명],표5[[#This Row],[잉크]],표4[목-1층])</f>
        <v>0</v>
      </c>
      <c r="AP164" s="54">
        <f>SUMIF(표4[잉크명],표5[[#This Row],[잉크]],표4[금])</f>
        <v>0</v>
      </c>
      <c r="AQ164" s="126">
        <f>SUMIF(표4[잉크명],표5[[#This Row],[잉크]],표4[금-3층])</f>
        <v>0</v>
      </c>
      <c r="AR164" s="126">
        <f>SUMIF(표4[잉크명],표5[[#This Row],[잉크]],표4[금-1층])</f>
        <v>0</v>
      </c>
      <c r="AS164" s="54">
        <f>SUMIF(표4[잉크명],표5[[#This Row],[잉크]],표4[토])</f>
        <v>0</v>
      </c>
      <c r="AT164" s="126">
        <f>SUMIF(표4[잉크명],표5[[#This Row],[잉크]],표4[토-3층])</f>
        <v>0</v>
      </c>
      <c r="AU164" s="126">
        <f>SUMIF(표4[잉크명],표5[[#This Row],[잉크]],표4[토-1층])</f>
        <v>0</v>
      </c>
      <c r="AV164" s="54">
        <f>SUMIF(표4[잉크명],표5[[#This Row],[잉크]],표4[일])</f>
        <v>0</v>
      </c>
      <c r="AW164" s="126">
        <f>SUMIF(표4[잉크명],표5[[#This Row],[잉크]],표4[일-3층])</f>
        <v>0</v>
      </c>
      <c r="AX164" s="126">
        <f>SUMIF(표4[잉크명],표5[[#This Row],[잉크]],표4[일-1층])</f>
        <v>0</v>
      </c>
      <c r="AY164" s="54">
        <f>SUMIF(표4[잉크명],표5[[#This Row],[잉크]],표4[차주 월])</f>
        <v>0</v>
      </c>
      <c r="AZ164" s="54">
        <f>SUM(표5[[#This Row],[월]:[차주 월]])</f>
        <v>0</v>
      </c>
    </row>
    <row r="165" spans="2:52" x14ac:dyDescent="0.3">
      <c r="B165" s="56" t="s">
        <v>275</v>
      </c>
      <c r="C165" s="56"/>
      <c r="D165" s="56" t="s">
        <v>361</v>
      </c>
      <c r="E165" s="34">
        <f>COUNTIF(사출계획!$E$62:$F$110,표4[[#This Row],[제품명]])</f>
        <v>0</v>
      </c>
      <c r="F165" s="126">
        <f>COUNTIF(사출계획!$E$62:$F$87,표4[[#This Row],[제품명]])</f>
        <v>0</v>
      </c>
      <c r="G165" s="126">
        <f>COUNTIF(사출계획!$E$88:$F$110,표4[[#This Row],[제품명]])</f>
        <v>0</v>
      </c>
      <c r="H165" s="34">
        <f>COUNTIF(사출계획!$G$62:$H$110,표4[[#This Row],[제품명]])</f>
        <v>0</v>
      </c>
      <c r="I165" s="122">
        <f>COUNTIF(사출계획!$G$62:$H$87,표4[[#This Row],[제품명]])</f>
        <v>0</v>
      </c>
      <c r="J165" s="122">
        <f>COUNTIF(사출계획!$G$88:$H$110,표4[[#This Row],[제품명]])</f>
        <v>0</v>
      </c>
      <c r="K165" s="34">
        <f>COUNTIF(사출계획!$I$62:$J$110,표4[[#This Row],[제품명]])</f>
        <v>0</v>
      </c>
      <c r="L165" s="126">
        <f>COUNTIF(사출계획!$I$62:$J$87,표4[[#This Row],[제품명]])</f>
        <v>0</v>
      </c>
      <c r="M165" s="126">
        <f>COUNTIF(사출계획!$I$88:$J$110,표4[[#This Row],[제품명]])</f>
        <v>0</v>
      </c>
      <c r="N165" s="34">
        <f>COUNTIF(사출계획!$K$62:$L$110,표4[[#This Row],[제품명]])</f>
        <v>0</v>
      </c>
      <c r="O165" s="126">
        <f>COUNTIF(사출계획!$K$62:$L$87,표4[[#This Row],[제품명]])</f>
        <v>0</v>
      </c>
      <c r="P165" s="126">
        <f>COUNTIF(사출계획!$K$88:$L$110,표4[[#This Row],[제품명]])</f>
        <v>0</v>
      </c>
      <c r="Q165" s="34">
        <f>COUNTIF(사출계획!$M$62:$N$110,표4[[#This Row],[제품명]])</f>
        <v>0</v>
      </c>
      <c r="R165" s="126">
        <f>COUNTIF(사출계획!$M$62:$N$87,표4[[#This Row],[제품명]])</f>
        <v>0</v>
      </c>
      <c r="S165" s="126">
        <f>COUNTIF(사출계획!$M$88:$N$110,표4[[#This Row],[제품명]])</f>
        <v>0</v>
      </c>
      <c r="T165" s="34">
        <f>COUNTIF(사출계획!$O$62:$P$110,표4[[#This Row],[제품명]])</f>
        <v>0</v>
      </c>
      <c r="U165" s="126">
        <f>COUNTIF(사출계획!$O$62:$P$87,표4[[#This Row],[제품명]])</f>
        <v>0</v>
      </c>
      <c r="V165" s="126">
        <f>COUNTIF(사출계획!$O$88:$P$110,표4[[#This Row],[제품명]])</f>
        <v>0</v>
      </c>
      <c r="W165" s="34">
        <f>COUNTIF(사출계획!$Q$62:$R$110,표4[[#This Row],[제품명]])</f>
        <v>0</v>
      </c>
      <c r="X165" s="126">
        <f>COUNTIF(사출계획!$Q$62:$R$87,표4[[#This Row],[제품명]])</f>
        <v>0</v>
      </c>
      <c r="Y165" s="126">
        <f>COUNTIF(사출계획!$Q$88:$R$110,표4[[#This Row],[제품명]])</f>
        <v>0</v>
      </c>
      <c r="Z165" s="34">
        <f>COUNTIF(사출계획!$S$62:$T$110,표4[[#This Row],[제품명]])</f>
        <v>0</v>
      </c>
      <c r="AA165" s="126"/>
      <c r="AB165" s="126"/>
      <c r="AC165" s="64" t="s">
        <v>629</v>
      </c>
      <c r="AD165" s="54">
        <f>SUMIF(표4[잉크명],표5[[#This Row],[잉크]],표4[월])</f>
        <v>0</v>
      </c>
      <c r="AE165" s="126">
        <f>SUMIF(표4[잉크명],표5[[#This Row],[잉크]],표4[월-3층])</f>
        <v>0</v>
      </c>
      <c r="AF165" s="126">
        <f>SUMIF(표4[잉크명],표5[[#This Row],[잉크]],표4[월-1층])</f>
        <v>0</v>
      </c>
      <c r="AG165" s="54">
        <f>SUMIF(표4[잉크명],표5[[#This Row],[잉크]],표4[화])</f>
        <v>0</v>
      </c>
      <c r="AH165" s="126">
        <f>SUMIF(표4[잉크명],표5[[#This Row],[잉크]],표4[화-3층])</f>
        <v>0</v>
      </c>
      <c r="AI165" s="126">
        <f>SUMIF(표4[잉크명],표5[[#This Row],[잉크]],표4[화-1층])</f>
        <v>0</v>
      </c>
      <c r="AJ165" s="54">
        <f>SUMIF(표4[잉크명],표5[[#This Row],[잉크]],표4[수])</f>
        <v>0</v>
      </c>
      <c r="AK165" s="126">
        <f>SUMIF(표4[잉크명],표5[[#This Row],[잉크]],표4[수-3층])</f>
        <v>0</v>
      </c>
      <c r="AL165" s="126">
        <f>SUMIF(표4[잉크명],표5[[#This Row],[잉크]],표4[수-1층])</f>
        <v>0</v>
      </c>
      <c r="AM165" s="54">
        <f>SUMIF(표4[잉크명],표5[[#This Row],[잉크]],표4[목])</f>
        <v>0</v>
      </c>
      <c r="AN165" s="126">
        <f>SUMIF(표4[잉크명],표5[[#This Row],[잉크]],표4[목-3층])</f>
        <v>0</v>
      </c>
      <c r="AO165" s="126">
        <f>SUMIF(표4[잉크명],표5[[#This Row],[잉크]],표4[목-1층])</f>
        <v>0</v>
      </c>
      <c r="AP165" s="54">
        <f>SUMIF(표4[잉크명],표5[[#This Row],[잉크]],표4[금])</f>
        <v>0</v>
      </c>
      <c r="AQ165" s="126">
        <f>SUMIF(표4[잉크명],표5[[#This Row],[잉크]],표4[금-3층])</f>
        <v>0</v>
      </c>
      <c r="AR165" s="126">
        <f>SUMIF(표4[잉크명],표5[[#This Row],[잉크]],표4[금-1층])</f>
        <v>0</v>
      </c>
      <c r="AS165" s="54">
        <f>SUMIF(표4[잉크명],표5[[#This Row],[잉크]],표4[토])</f>
        <v>0</v>
      </c>
      <c r="AT165" s="126">
        <f>SUMIF(표4[잉크명],표5[[#This Row],[잉크]],표4[토-3층])</f>
        <v>0</v>
      </c>
      <c r="AU165" s="126">
        <f>SUMIF(표4[잉크명],표5[[#This Row],[잉크]],표4[토-1층])</f>
        <v>0</v>
      </c>
      <c r="AV165" s="54">
        <f>SUMIF(표4[잉크명],표5[[#This Row],[잉크]],표4[일])</f>
        <v>0</v>
      </c>
      <c r="AW165" s="126">
        <f>SUMIF(표4[잉크명],표5[[#This Row],[잉크]],표4[일-3층])</f>
        <v>0</v>
      </c>
      <c r="AX165" s="126">
        <f>SUMIF(표4[잉크명],표5[[#This Row],[잉크]],표4[일-1층])</f>
        <v>0</v>
      </c>
      <c r="AY165" s="54">
        <f>SUMIF(표4[잉크명],표5[[#This Row],[잉크]],표4[차주 월])</f>
        <v>0</v>
      </c>
      <c r="AZ165" s="54">
        <f>SUM(표5[[#This Row],[월]:[차주 월]])</f>
        <v>0</v>
      </c>
    </row>
    <row r="166" spans="2:52" x14ac:dyDescent="0.3">
      <c r="B166" s="56" t="s">
        <v>276</v>
      </c>
      <c r="C166" s="56"/>
      <c r="D166" s="56" t="s">
        <v>362</v>
      </c>
      <c r="E166" s="34">
        <f>COUNTIF(사출계획!$E$62:$F$110,표4[[#This Row],[제품명]])</f>
        <v>0</v>
      </c>
      <c r="F166" s="126">
        <f>COUNTIF(사출계획!$E$62:$F$87,표4[[#This Row],[제품명]])</f>
        <v>0</v>
      </c>
      <c r="G166" s="126">
        <f>COUNTIF(사출계획!$E$88:$F$110,표4[[#This Row],[제품명]])</f>
        <v>0</v>
      </c>
      <c r="H166" s="34">
        <f>COUNTIF(사출계획!$G$62:$H$110,표4[[#This Row],[제품명]])</f>
        <v>0</v>
      </c>
      <c r="I166" s="122">
        <f>COUNTIF(사출계획!$G$62:$H$87,표4[[#This Row],[제품명]])</f>
        <v>0</v>
      </c>
      <c r="J166" s="122">
        <f>COUNTIF(사출계획!$G$88:$H$110,표4[[#This Row],[제품명]])</f>
        <v>0</v>
      </c>
      <c r="K166" s="34">
        <f>COUNTIF(사출계획!$I$62:$J$110,표4[[#This Row],[제품명]])</f>
        <v>0</v>
      </c>
      <c r="L166" s="126">
        <f>COUNTIF(사출계획!$I$62:$J$87,표4[[#This Row],[제품명]])</f>
        <v>0</v>
      </c>
      <c r="M166" s="126">
        <f>COUNTIF(사출계획!$I$88:$J$110,표4[[#This Row],[제품명]])</f>
        <v>0</v>
      </c>
      <c r="N166" s="34">
        <f>COUNTIF(사출계획!$K$62:$L$110,표4[[#This Row],[제품명]])</f>
        <v>0</v>
      </c>
      <c r="O166" s="126">
        <f>COUNTIF(사출계획!$K$62:$L$87,표4[[#This Row],[제품명]])</f>
        <v>0</v>
      </c>
      <c r="P166" s="126">
        <f>COUNTIF(사출계획!$K$88:$L$110,표4[[#This Row],[제품명]])</f>
        <v>0</v>
      </c>
      <c r="Q166" s="34">
        <f>COUNTIF(사출계획!$M$62:$N$110,표4[[#This Row],[제품명]])</f>
        <v>0</v>
      </c>
      <c r="R166" s="126">
        <f>COUNTIF(사출계획!$M$62:$N$87,표4[[#This Row],[제품명]])</f>
        <v>0</v>
      </c>
      <c r="S166" s="126">
        <f>COUNTIF(사출계획!$M$88:$N$110,표4[[#This Row],[제품명]])</f>
        <v>0</v>
      </c>
      <c r="T166" s="34">
        <f>COUNTIF(사출계획!$O$62:$P$110,표4[[#This Row],[제품명]])</f>
        <v>0</v>
      </c>
      <c r="U166" s="126">
        <f>COUNTIF(사출계획!$O$62:$P$87,표4[[#This Row],[제품명]])</f>
        <v>0</v>
      </c>
      <c r="V166" s="126">
        <f>COUNTIF(사출계획!$O$88:$P$110,표4[[#This Row],[제품명]])</f>
        <v>0</v>
      </c>
      <c r="W166" s="34">
        <f>COUNTIF(사출계획!$Q$62:$R$110,표4[[#This Row],[제품명]])</f>
        <v>0</v>
      </c>
      <c r="X166" s="126">
        <f>COUNTIF(사출계획!$Q$62:$R$87,표4[[#This Row],[제품명]])</f>
        <v>0</v>
      </c>
      <c r="Y166" s="126">
        <f>COUNTIF(사출계획!$Q$88:$R$110,표4[[#This Row],[제품명]])</f>
        <v>0</v>
      </c>
      <c r="Z166" s="34">
        <f>COUNTIF(사출계획!$S$62:$T$110,표4[[#This Row],[제품명]])</f>
        <v>0</v>
      </c>
      <c r="AA166" s="126"/>
      <c r="AB166" s="126"/>
      <c r="AC166" s="33" t="s">
        <v>1752</v>
      </c>
      <c r="AD166" s="54">
        <f>SUMIF(표4[잉크명],표5[[#This Row],[잉크]],표4[월])</f>
        <v>0</v>
      </c>
      <c r="AE166" s="126">
        <f>SUMIF(표4[잉크명],표5[[#This Row],[잉크]],표4[월-3층])</f>
        <v>0</v>
      </c>
      <c r="AF166" s="126">
        <f>SUMIF(표4[잉크명],표5[[#This Row],[잉크]],표4[월-1층])</f>
        <v>0</v>
      </c>
      <c r="AG166" s="54">
        <f>SUMIF(표4[잉크명],표5[[#This Row],[잉크]],표4[화])</f>
        <v>0</v>
      </c>
      <c r="AH166" s="126">
        <f>SUMIF(표4[잉크명],표5[[#This Row],[잉크]],표4[화-3층])</f>
        <v>0</v>
      </c>
      <c r="AI166" s="126">
        <f>SUMIF(표4[잉크명],표5[[#This Row],[잉크]],표4[화-1층])</f>
        <v>0</v>
      </c>
      <c r="AJ166" s="54">
        <f>SUMIF(표4[잉크명],표5[[#This Row],[잉크]],표4[수])</f>
        <v>0</v>
      </c>
      <c r="AK166" s="126">
        <f>SUMIF(표4[잉크명],표5[[#This Row],[잉크]],표4[수-3층])</f>
        <v>0</v>
      </c>
      <c r="AL166" s="126">
        <f>SUMIF(표4[잉크명],표5[[#This Row],[잉크]],표4[수-1층])</f>
        <v>0</v>
      </c>
      <c r="AM166" s="34">
        <f>SUMIF(표4[잉크명],표5[[#This Row],[잉크]],표4[목])</f>
        <v>0</v>
      </c>
      <c r="AN166" s="126">
        <f>SUMIF(표4[잉크명],표5[[#This Row],[잉크]],표4[목-3층])</f>
        <v>0</v>
      </c>
      <c r="AO166" s="126">
        <f>SUMIF(표4[잉크명],표5[[#This Row],[잉크]],표4[목-1층])</f>
        <v>0</v>
      </c>
      <c r="AP166" s="34">
        <f>SUMIF(표4[잉크명],표5[[#This Row],[잉크]],표4[금])</f>
        <v>0</v>
      </c>
      <c r="AQ166" s="126">
        <f>SUMIF(표4[잉크명],표5[[#This Row],[잉크]],표4[금-3층])</f>
        <v>0</v>
      </c>
      <c r="AR166" s="126">
        <f>SUMIF(표4[잉크명],표5[[#This Row],[잉크]],표4[금-1층])</f>
        <v>0</v>
      </c>
      <c r="AS166" s="34">
        <f>SUMIF(표4[잉크명],표5[[#This Row],[잉크]],표4[토])</f>
        <v>0</v>
      </c>
      <c r="AT166" s="126">
        <f>SUMIF(표4[잉크명],표5[[#This Row],[잉크]],표4[토-3층])</f>
        <v>0</v>
      </c>
      <c r="AU166" s="126">
        <f>SUMIF(표4[잉크명],표5[[#This Row],[잉크]],표4[토-1층])</f>
        <v>0</v>
      </c>
      <c r="AV166" s="34">
        <f>SUMIF(표4[잉크명],표5[[#This Row],[잉크]],표4[일])</f>
        <v>0</v>
      </c>
      <c r="AW166" s="126">
        <f>SUMIF(표4[잉크명],표5[[#This Row],[잉크]],표4[일-3층])</f>
        <v>0</v>
      </c>
      <c r="AX166" s="126">
        <f>SUMIF(표4[잉크명],표5[[#This Row],[잉크]],표4[일-1층])</f>
        <v>0</v>
      </c>
      <c r="AY166" s="34">
        <f>SUMIF(표4[잉크명],표5[[#This Row],[잉크]],표4[차주 월])</f>
        <v>0</v>
      </c>
      <c r="AZ166" s="34">
        <f>SUM(표5[[#This Row],[월]:[차주 월]])</f>
        <v>0</v>
      </c>
    </row>
    <row r="167" spans="2:52" x14ac:dyDescent="0.3">
      <c r="B167" s="56" t="s">
        <v>276</v>
      </c>
      <c r="C167" s="56"/>
      <c r="D167" s="56" t="s">
        <v>363</v>
      </c>
      <c r="E167" s="34">
        <f>COUNTIF(사출계획!$E$62:$F$110,표4[[#This Row],[제품명]])</f>
        <v>0</v>
      </c>
      <c r="F167" s="126">
        <f>COUNTIF(사출계획!$E$62:$F$87,표4[[#This Row],[제품명]])</f>
        <v>0</v>
      </c>
      <c r="G167" s="126">
        <f>COUNTIF(사출계획!$E$88:$F$110,표4[[#This Row],[제품명]])</f>
        <v>0</v>
      </c>
      <c r="H167" s="34">
        <f>COUNTIF(사출계획!$G$62:$H$110,표4[[#This Row],[제품명]])</f>
        <v>0</v>
      </c>
      <c r="I167" s="122">
        <f>COUNTIF(사출계획!$G$62:$H$87,표4[[#This Row],[제품명]])</f>
        <v>0</v>
      </c>
      <c r="J167" s="122">
        <f>COUNTIF(사출계획!$G$88:$H$110,표4[[#This Row],[제품명]])</f>
        <v>0</v>
      </c>
      <c r="K167" s="34">
        <f>COUNTIF(사출계획!$I$62:$J$110,표4[[#This Row],[제품명]])</f>
        <v>0</v>
      </c>
      <c r="L167" s="126">
        <f>COUNTIF(사출계획!$I$62:$J$87,표4[[#This Row],[제품명]])</f>
        <v>0</v>
      </c>
      <c r="M167" s="126">
        <f>COUNTIF(사출계획!$I$88:$J$110,표4[[#This Row],[제품명]])</f>
        <v>0</v>
      </c>
      <c r="N167" s="34">
        <f>COUNTIF(사출계획!$K$62:$L$110,표4[[#This Row],[제품명]])</f>
        <v>0</v>
      </c>
      <c r="O167" s="126">
        <f>COUNTIF(사출계획!$K$62:$L$87,표4[[#This Row],[제품명]])</f>
        <v>0</v>
      </c>
      <c r="P167" s="126">
        <f>COUNTIF(사출계획!$K$88:$L$110,표4[[#This Row],[제품명]])</f>
        <v>0</v>
      </c>
      <c r="Q167" s="34">
        <f>COUNTIF(사출계획!$M$62:$N$110,표4[[#This Row],[제품명]])</f>
        <v>0</v>
      </c>
      <c r="R167" s="126">
        <f>COUNTIF(사출계획!$M$62:$N$87,표4[[#This Row],[제품명]])</f>
        <v>0</v>
      </c>
      <c r="S167" s="126">
        <f>COUNTIF(사출계획!$M$88:$N$110,표4[[#This Row],[제품명]])</f>
        <v>0</v>
      </c>
      <c r="T167" s="34">
        <f>COUNTIF(사출계획!$O$62:$P$110,표4[[#This Row],[제품명]])</f>
        <v>0</v>
      </c>
      <c r="U167" s="126">
        <f>COUNTIF(사출계획!$O$62:$P$87,표4[[#This Row],[제품명]])</f>
        <v>0</v>
      </c>
      <c r="V167" s="126">
        <f>COUNTIF(사출계획!$O$88:$P$110,표4[[#This Row],[제품명]])</f>
        <v>0</v>
      </c>
      <c r="W167" s="34">
        <f>COUNTIF(사출계획!$Q$62:$R$110,표4[[#This Row],[제품명]])</f>
        <v>0</v>
      </c>
      <c r="X167" s="126">
        <f>COUNTIF(사출계획!$Q$62:$R$87,표4[[#This Row],[제품명]])</f>
        <v>0</v>
      </c>
      <c r="Y167" s="126">
        <f>COUNTIF(사출계획!$Q$88:$R$110,표4[[#This Row],[제품명]])</f>
        <v>0</v>
      </c>
      <c r="Z167" s="34">
        <f>COUNTIF(사출계획!$S$62:$T$110,표4[[#This Row],[제품명]])</f>
        <v>0</v>
      </c>
      <c r="AA167" s="126"/>
      <c r="AB167" s="126"/>
      <c r="AC167" s="65" t="s">
        <v>1615</v>
      </c>
      <c r="AD167" s="54">
        <f>SUMIF(표4[잉크명],표5[[#This Row],[잉크]],표4[월])</f>
        <v>0</v>
      </c>
      <c r="AE167" s="126">
        <f>SUMIF(표4[잉크명],표5[[#This Row],[잉크]],표4[월-3층])</f>
        <v>0</v>
      </c>
      <c r="AF167" s="126">
        <f>SUMIF(표4[잉크명],표5[[#This Row],[잉크]],표4[월-1층])</f>
        <v>0</v>
      </c>
      <c r="AG167" s="54">
        <f>SUMIF(표4[잉크명],표5[[#This Row],[잉크]],표4[화])</f>
        <v>0</v>
      </c>
      <c r="AH167" s="126">
        <f>SUMIF(표4[잉크명],표5[[#This Row],[잉크]],표4[화-3층])</f>
        <v>0</v>
      </c>
      <c r="AI167" s="126">
        <f>SUMIF(표4[잉크명],표5[[#This Row],[잉크]],표4[화-1층])</f>
        <v>0</v>
      </c>
      <c r="AJ167" s="54">
        <f>SUMIF(표4[잉크명],표5[[#This Row],[잉크]],표4[수])</f>
        <v>0</v>
      </c>
      <c r="AK167" s="126">
        <f>SUMIF(표4[잉크명],표5[[#This Row],[잉크]],표4[수-3층])</f>
        <v>0</v>
      </c>
      <c r="AL167" s="126">
        <f>SUMIF(표4[잉크명],표5[[#This Row],[잉크]],표4[수-1층])</f>
        <v>0</v>
      </c>
      <c r="AM167" s="54">
        <f>SUMIF(표4[잉크명],표5[[#This Row],[잉크]],표4[목])</f>
        <v>0</v>
      </c>
      <c r="AN167" s="126">
        <f>SUMIF(표4[잉크명],표5[[#This Row],[잉크]],표4[목-3층])</f>
        <v>0</v>
      </c>
      <c r="AO167" s="126">
        <f>SUMIF(표4[잉크명],표5[[#This Row],[잉크]],표4[목-1층])</f>
        <v>0</v>
      </c>
      <c r="AP167" s="54">
        <f>SUMIF(표4[잉크명],표5[[#This Row],[잉크]],표4[금])</f>
        <v>0</v>
      </c>
      <c r="AQ167" s="126">
        <f>SUMIF(표4[잉크명],표5[[#This Row],[잉크]],표4[금-3층])</f>
        <v>0</v>
      </c>
      <c r="AR167" s="126">
        <f>SUMIF(표4[잉크명],표5[[#This Row],[잉크]],표4[금-1층])</f>
        <v>0</v>
      </c>
      <c r="AS167" s="54">
        <f>SUMIF(표4[잉크명],표5[[#This Row],[잉크]],표4[토])</f>
        <v>0</v>
      </c>
      <c r="AT167" s="126">
        <f>SUMIF(표4[잉크명],표5[[#This Row],[잉크]],표4[토-3층])</f>
        <v>0</v>
      </c>
      <c r="AU167" s="126">
        <f>SUMIF(표4[잉크명],표5[[#This Row],[잉크]],표4[토-1층])</f>
        <v>0</v>
      </c>
      <c r="AV167" s="54">
        <f>SUMIF(표4[잉크명],표5[[#This Row],[잉크]],표4[일])</f>
        <v>0</v>
      </c>
      <c r="AW167" s="126">
        <f>SUMIF(표4[잉크명],표5[[#This Row],[잉크]],표4[일-3층])</f>
        <v>0</v>
      </c>
      <c r="AX167" s="126">
        <f>SUMIF(표4[잉크명],표5[[#This Row],[잉크]],표4[일-1층])</f>
        <v>0</v>
      </c>
      <c r="AY167" s="54">
        <f>SUMIF(표4[잉크명],표5[[#This Row],[잉크]],표4[차주 월])</f>
        <v>0</v>
      </c>
      <c r="AZ167" s="54">
        <f>SUM(표5[[#This Row],[월]:[차주 월]])</f>
        <v>0</v>
      </c>
    </row>
    <row r="168" spans="2:52" x14ac:dyDescent="0.3">
      <c r="B168" s="56" t="s">
        <v>277</v>
      </c>
      <c r="C168" s="56"/>
      <c r="D168" s="56" t="s">
        <v>3064</v>
      </c>
      <c r="E168" s="34">
        <f>COUNTIF(사출계획!$E$62:$F$110,표4[[#This Row],[제품명]])</f>
        <v>0</v>
      </c>
      <c r="F168" s="126">
        <f>COUNTIF(사출계획!$E$62:$F$87,표4[[#This Row],[제품명]])</f>
        <v>0</v>
      </c>
      <c r="G168" s="126">
        <f>COUNTIF(사출계획!$E$88:$F$110,표4[[#This Row],[제품명]])</f>
        <v>0</v>
      </c>
      <c r="H168" s="34">
        <f>COUNTIF(사출계획!$G$62:$H$110,표4[[#This Row],[제품명]])</f>
        <v>0</v>
      </c>
      <c r="I168" s="122">
        <f>COUNTIF(사출계획!$G$62:$H$87,표4[[#This Row],[제품명]])</f>
        <v>0</v>
      </c>
      <c r="J168" s="122">
        <f>COUNTIF(사출계획!$G$88:$H$110,표4[[#This Row],[제품명]])</f>
        <v>0</v>
      </c>
      <c r="K168" s="34">
        <f>COUNTIF(사출계획!$I$62:$J$110,표4[[#This Row],[제품명]])</f>
        <v>0</v>
      </c>
      <c r="L168" s="126">
        <f>COUNTIF(사출계획!$I$62:$J$87,표4[[#This Row],[제품명]])</f>
        <v>0</v>
      </c>
      <c r="M168" s="126">
        <f>COUNTIF(사출계획!$I$88:$J$110,표4[[#This Row],[제품명]])</f>
        <v>0</v>
      </c>
      <c r="N168" s="34">
        <f>COUNTIF(사출계획!$K$62:$L$110,표4[[#This Row],[제품명]])</f>
        <v>0</v>
      </c>
      <c r="O168" s="126">
        <f>COUNTIF(사출계획!$K$62:$L$87,표4[[#This Row],[제품명]])</f>
        <v>0</v>
      </c>
      <c r="P168" s="126">
        <f>COUNTIF(사출계획!$K$88:$L$110,표4[[#This Row],[제품명]])</f>
        <v>0</v>
      </c>
      <c r="Q168" s="34">
        <f>COUNTIF(사출계획!$M$62:$N$110,표4[[#This Row],[제품명]])</f>
        <v>0</v>
      </c>
      <c r="R168" s="126">
        <f>COUNTIF(사출계획!$M$62:$N$87,표4[[#This Row],[제품명]])</f>
        <v>0</v>
      </c>
      <c r="S168" s="126">
        <f>COUNTIF(사출계획!$M$88:$N$110,표4[[#This Row],[제품명]])</f>
        <v>0</v>
      </c>
      <c r="T168" s="34">
        <f>COUNTIF(사출계획!$O$62:$P$110,표4[[#This Row],[제품명]])</f>
        <v>0</v>
      </c>
      <c r="U168" s="126">
        <f>COUNTIF(사출계획!$O$62:$P$87,표4[[#This Row],[제품명]])</f>
        <v>0</v>
      </c>
      <c r="V168" s="126">
        <f>COUNTIF(사출계획!$O$88:$P$110,표4[[#This Row],[제품명]])</f>
        <v>0</v>
      </c>
      <c r="W168" s="34">
        <f>COUNTIF(사출계획!$Q$62:$R$110,표4[[#This Row],[제품명]])</f>
        <v>0</v>
      </c>
      <c r="X168" s="126">
        <f>COUNTIF(사출계획!$Q$62:$R$87,표4[[#This Row],[제품명]])</f>
        <v>0</v>
      </c>
      <c r="Y168" s="126">
        <f>COUNTIF(사출계획!$Q$88:$R$110,표4[[#This Row],[제품명]])</f>
        <v>0</v>
      </c>
      <c r="Z168" s="34">
        <f>COUNTIF(사출계획!$S$62:$T$110,표4[[#This Row],[제품명]])</f>
        <v>0</v>
      </c>
      <c r="AA168" s="126"/>
      <c r="AB168" s="126"/>
      <c r="AC168" s="66" t="s">
        <v>1808</v>
      </c>
      <c r="AD168" s="54">
        <f>SUMIF(표4[잉크명],표5[[#This Row],[잉크]],표4[월])</f>
        <v>0</v>
      </c>
      <c r="AE168" s="126">
        <f>SUMIF(표4[잉크명],표5[[#This Row],[잉크]],표4[월-3층])</f>
        <v>0</v>
      </c>
      <c r="AF168" s="126">
        <f>SUMIF(표4[잉크명],표5[[#This Row],[잉크]],표4[월-1층])</f>
        <v>0</v>
      </c>
      <c r="AG168" s="54">
        <f>SUMIF(표4[잉크명],표5[[#This Row],[잉크]],표4[화])</f>
        <v>0</v>
      </c>
      <c r="AH168" s="126">
        <f>SUMIF(표4[잉크명],표5[[#This Row],[잉크]],표4[화-3층])</f>
        <v>0</v>
      </c>
      <c r="AI168" s="126">
        <f>SUMIF(표4[잉크명],표5[[#This Row],[잉크]],표4[화-1층])</f>
        <v>0</v>
      </c>
      <c r="AJ168" s="54">
        <f>SUMIF(표4[잉크명],표5[[#This Row],[잉크]],표4[수])</f>
        <v>0</v>
      </c>
      <c r="AK168" s="126">
        <f>SUMIF(표4[잉크명],표5[[#This Row],[잉크]],표4[수-3층])</f>
        <v>0</v>
      </c>
      <c r="AL168" s="126">
        <f>SUMIF(표4[잉크명],표5[[#This Row],[잉크]],표4[수-1층])</f>
        <v>0</v>
      </c>
      <c r="AM168" s="54">
        <f>SUMIF(표4[잉크명],표5[[#This Row],[잉크]],표4[목])</f>
        <v>0</v>
      </c>
      <c r="AN168" s="126">
        <f>SUMIF(표4[잉크명],표5[[#This Row],[잉크]],표4[목-3층])</f>
        <v>0</v>
      </c>
      <c r="AO168" s="126">
        <f>SUMIF(표4[잉크명],표5[[#This Row],[잉크]],표4[목-1층])</f>
        <v>0</v>
      </c>
      <c r="AP168" s="54">
        <f>SUMIF(표4[잉크명],표5[[#This Row],[잉크]],표4[금])</f>
        <v>0</v>
      </c>
      <c r="AQ168" s="126">
        <f>SUMIF(표4[잉크명],표5[[#This Row],[잉크]],표4[금-3층])</f>
        <v>0</v>
      </c>
      <c r="AR168" s="126">
        <f>SUMIF(표4[잉크명],표5[[#This Row],[잉크]],표4[금-1층])</f>
        <v>0</v>
      </c>
      <c r="AS168" s="54">
        <f>SUMIF(표4[잉크명],표5[[#This Row],[잉크]],표4[토])</f>
        <v>0</v>
      </c>
      <c r="AT168" s="126">
        <f>SUMIF(표4[잉크명],표5[[#This Row],[잉크]],표4[토-3층])</f>
        <v>0</v>
      </c>
      <c r="AU168" s="126">
        <f>SUMIF(표4[잉크명],표5[[#This Row],[잉크]],표4[토-1층])</f>
        <v>0</v>
      </c>
      <c r="AV168" s="54">
        <f>SUMIF(표4[잉크명],표5[[#This Row],[잉크]],표4[일])</f>
        <v>0</v>
      </c>
      <c r="AW168" s="126">
        <f>SUMIF(표4[잉크명],표5[[#This Row],[잉크]],표4[일-3층])</f>
        <v>0</v>
      </c>
      <c r="AX168" s="126">
        <f>SUMIF(표4[잉크명],표5[[#This Row],[잉크]],표4[일-1층])</f>
        <v>0</v>
      </c>
      <c r="AY168" s="54">
        <f>SUMIF(표4[잉크명],표5[[#This Row],[잉크]],표4[차주 월])</f>
        <v>0</v>
      </c>
      <c r="AZ168" s="54">
        <f>SUM(표5[[#This Row],[월]:[차주 월]])</f>
        <v>0</v>
      </c>
    </row>
    <row r="169" spans="2:52" x14ac:dyDescent="0.3">
      <c r="B169" s="56" t="s">
        <v>277</v>
      </c>
      <c r="C169" s="56"/>
      <c r="D169" s="56" t="s">
        <v>1667</v>
      </c>
      <c r="E169" s="34">
        <f>COUNTIF(사출계획!$E$62:$F$110,표4[[#This Row],[제품명]])</f>
        <v>0</v>
      </c>
      <c r="F169" s="126">
        <f>COUNTIF(사출계획!$E$62:$F$87,표4[[#This Row],[제품명]])</f>
        <v>0</v>
      </c>
      <c r="G169" s="126">
        <f>COUNTIF(사출계획!$E$88:$F$110,표4[[#This Row],[제품명]])</f>
        <v>0</v>
      </c>
      <c r="H169" s="34">
        <f>COUNTIF(사출계획!$G$62:$H$110,표4[[#This Row],[제품명]])</f>
        <v>0</v>
      </c>
      <c r="I169" s="122">
        <f>COUNTIF(사출계획!$G$62:$H$87,표4[[#This Row],[제품명]])</f>
        <v>0</v>
      </c>
      <c r="J169" s="122">
        <f>COUNTIF(사출계획!$G$88:$H$110,표4[[#This Row],[제품명]])</f>
        <v>0</v>
      </c>
      <c r="K169" s="34">
        <f>COUNTIF(사출계획!$I$62:$J$110,표4[[#This Row],[제품명]])</f>
        <v>0</v>
      </c>
      <c r="L169" s="126">
        <f>COUNTIF(사출계획!$I$62:$J$87,표4[[#This Row],[제품명]])</f>
        <v>0</v>
      </c>
      <c r="M169" s="126">
        <f>COUNTIF(사출계획!$I$88:$J$110,표4[[#This Row],[제품명]])</f>
        <v>0</v>
      </c>
      <c r="N169" s="34">
        <f>COUNTIF(사출계획!$K$62:$L$110,표4[[#This Row],[제품명]])</f>
        <v>0</v>
      </c>
      <c r="O169" s="126">
        <f>COUNTIF(사출계획!$K$62:$L$87,표4[[#This Row],[제품명]])</f>
        <v>0</v>
      </c>
      <c r="P169" s="126">
        <f>COUNTIF(사출계획!$K$88:$L$110,표4[[#This Row],[제품명]])</f>
        <v>0</v>
      </c>
      <c r="Q169" s="34">
        <f>COUNTIF(사출계획!$M$62:$N$110,표4[[#This Row],[제품명]])</f>
        <v>0</v>
      </c>
      <c r="R169" s="126">
        <f>COUNTIF(사출계획!$M$62:$N$87,표4[[#This Row],[제품명]])</f>
        <v>0</v>
      </c>
      <c r="S169" s="126">
        <f>COUNTIF(사출계획!$M$88:$N$110,표4[[#This Row],[제품명]])</f>
        <v>0</v>
      </c>
      <c r="T169" s="34">
        <f>COUNTIF(사출계획!$O$62:$P$110,표4[[#This Row],[제품명]])</f>
        <v>0</v>
      </c>
      <c r="U169" s="126">
        <f>COUNTIF(사출계획!$O$62:$P$87,표4[[#This Row],[제품명]])</f>
        <v>0</v>
      </c>
      <c r="V169" s="126">
        <f>COUNTIF(사출계획!$O$88:$P$110,표4[[#This Row],[제품명]])</f>
        <v>0</v>
      </c>
      <c r="W169" s="34">
        <f>COUNTIF(사출계획!$Q$62:$R$110,표4[[#This Row],[제품명]])</f>
        <v>0</v>
      </c>
      <c r="X169" s="126">
        <f>COUNTIF(사출계획!$Q$62:$R$87,표4[[#This Row],[제품명]])</f>
        <v>0</v>
      </c>
      <c r="Y169" s="126">
        <f>COUNTIF(사출계획!$Q$88:$R$110,표4[[#This Row],[제품명]])</f>
        <v>0</v>
      </c>
      <c r="Z169" s="34">
        <f>COUNTIF(사출계획!$S$62:$T$110,표4[[#This Row],[제품명]])</f>
        <v>0</v>
      </c>
      <c r="AA169" s="126"/>
      <c r="AB169" s="126"/>
      <c r="AC169" s="33" t="s">
        <v>288</v>
      </c>
      <c r="AD169" s="34">
        <f>SUMIF(표4[잉크명],표5[[#This Row],[잉크]],표4[월])</f>
        <v>0</v>
      </c>
      <c r="AE169" s="126">
        <f>SUMIF(표4[잉크명],표5[[#This Row],[잉크]],표4[월-3층])</f>
        <v>0</v>
      </c>
      <c r="AF169" s="126">
        <f>SUMIF(표4[잉크명],표5[[#This Row],[잉크]],표4[월-1층])</f>
        <v>0</v>
      </c>
      <c r="AG169" s="34">
        <f>SUMIF(표4[잉크명],표5[[#This Row],[잉크]],표4[화])</f>
        <v>0</v>
      </c>
      <c r="AH169" s="126">
        <f>SUMIF(표4[잉크명],표5[[#This Row],[잉크]],표4[화-3층])</f>
        <v>0</v>
      </c>
      <c r="AI169" s="126">
        <f>SUMIF(표4[잉크명],표5[[#This Row],[잉크]],표4[화-1층])</f>
        <v>0</v>
      </c>
      <c r="AJ169" s="34">
        <f>SUMIF(표4[잉크명],표5[[#This Row],[잉크]],표4[수])</f>
        <v>0</v>
      </c>
      <c r="AK169" s="126">
        <f>SUMIF(표4[잉크명],표5[[#This Row],[잉크]],표4[수-3층])</f>
        <v>0</v>
      </c>
      <c r="AL169" s="126">
        <f>SUMIF(표4[잉크명],표5[[#This Row],[잉크]],표4[수-1층])</f>
        <v>0</v>
      </c>
      <c r="AM169" s="34">
        <f>SUMIF(표4[잉크명],표5[[#This Row],[잉크]],표4[목])</f>
        <v>0</v>
      </c>
      <c r="AN169" s="126">
        <f>SUMIF(표4[잉크명],표5[[#This Row],[잉크]],표4[목-3층])</f>
        <v>0</v>
      </c>
      <c r="AO169" s="126">
        <f>SUMIF(표4[잉크명],표5[[#This Row],[잉크]],표4[목-1층])</f>
        <v>0</v>
      </c>
      <c r="AP169" s="34">
        <f>SUMIF(표4[잉크명],표5[[#This Row],[잉크]],표4[금])</f>
        <v>0</v>
      </c>
      <c r="AQ169" s="126">
        <f>SUMIF(표4[잉크명],표5[[#This Row],[잉크]],표4[금-3층])</f>
        <v>0</v>
      </c>
      <c r="AR169" s="126">
        <f>SUMIF(표4[잉크명],표5[[#This Row],[잉크]],표4[금-1층])</f>
        <v>0</v>
      </c>
      <c r="AS169" s="34">
        <f>SUMIF(표4[잉크명],표5[[#This Row],[잉크]],표4[토])</f>
        <v>0</v>
      </c>
      <c r="AT169" s="126">
        <f>SUMIF(표4[잉크명],표5[[#This Row],[잉크]],표4[토-3층])</f>
        <v>0</v>
      </c>
      <c r="AU169" s="126">
        <f>SUMIF(표4[잉크명],표5[[#This Row],[잉크]],표4[토-1층])</f>
        <v>0</v>
      </c>
      <c r="AV169" s="34">
        <f>SUMIF(표4[잉크명],표5[[#This Row],[잉크]],표4[일])</f>
        <v>0</v>
      </c>
      <c r="AW169" s="126">
        <f>SUMIF(표4[잉크명],표5[[#This Row],[잉크]],표4[일-3층])</f>
        <v>0</v>
      </c>
      <c r="AX169" s="126">
        <f>SUMIF(표4[잉크명],표5[[#This Row],[잉크]],표4[일-1층])</f>
        <v>0</v>
      </c>
      <c r="AY169" s="34">
        <f>SUMIF(표4[잉크명],표5[[#This Row],[잉크]],표4[차주 월])</f>
        <v>0</v>
      </c>
      <c r="AZ169" s="34">
        <f>SUM(표5[[#This Row],[월]:[차주 월]])</f>
        <v>0</v>
      </c>
    </row>
    <row r="170" spans="2:52" x14ac:dyDescent="0.3">
      <c r="B170" s="56" t="s">
        <v>278</v>
      </c>
      <c r="C170" s="56"/>
      <c r="D170" s="56" t="s">
        <v>5174</v>
      </c>
      <c r="E170" s="34">
        <f>COUNTIF(사출계획!$E$62:$F$110,표4[[#This Row],[제품명]])</f>
        <v>0</v>
      </c>
      <c r="F170" s="126">
        <f>COUNTIF(사출계획!$E$62:$F$87,표4[[#This Row],[제품명]])</f>
        <v>0</v>
      </c>
      <c r="G170" s="126">
        <f>COUNTIF(사출계획!$E$88:$F$110,표4[[#This Row],[제품명]])</f>
        <v>0</v>
      </c>
      <c r="H170" s="34">
        <f>COUNTIF(사출계획!$G$62:$H$110,표4[[#This Row],[제품명]])</f>
        <v>0</v>
      </c>
      <c r="I170" s="122">
        <f>COUNTIF(사출계획!$G$62:$H$87,표4[[#This Row],[제품명]])</f>
        <v>0</v>
      </c>
      <c r="J170" s="122">
        <f>COUNTIF(사출계획!$G$88:$H$110,표4[[#This Row],[제품명]])</f>
        <v>0</v>
      </c>
      <c r="K170" s="34">
        <f>COUNTIF(사출계획!$I$62:$J$110,표4[[#This Row],[제품명]])</f>
        <v>0</v>
      </c>
      <c r="L170" s="126">
        <f>COUNTIF(사출계획!$I$62:$J$87,표4[[#This Row],[제품명]])</f>
        <v>0</v>
      </c>
      <c r="M170" s="126">
        <f>COUNTIF(사출계획!$I$88:$J$110,표4[[#This Row],[제품명]])</f>
        <v>0</v>
      </c>
      <c r="N170" s="34">
        <f>COUNTIF(사출계획!$K$62:$L$110,표4[[#This Row],[제품명]])</f>
        <v>0</v>
      </c>
      <c r="O170" s="126">
        <f>COUNTIF(사출계획!$K$62:$L$87,표4[[#This Row],[제품명]])</f>
        <v>0</v>
      </c>
      <c r="P170" s="126">
        <f>COUNTIF(사출계획!$K$88:$L$110,표4[[#This Row],[제품명]])</f>
        <v>0</v>
      </c>
      <c r="Q170" s="34">
        <f>COUNTIF(사출계획!$M$62:$N$110,표4[[#This Row],[제품명]])</f>
        <v>0</v>
      </c>
      <c r="R170" s="126">
        <f>COUNTIF(사출계획!$M$62:$N$87,표4[[#This Row],[제품명]])</f>
        <v>0</v>
      </c>
      <c r="S170" s="126">
        <f>COUNTIF(사출계획!$M$88:$N$110,표4[[#This Row],[제품명]])</f>
        <v>0</v>
      </c>
      <c r="T170" s="34">
        <f>COUNTIF(사출계획!$O$62:$P$110,표4[[#This Row],[제품명]])</f>
        <v>0</v>
      </c>
      <c r="U170" s="126">
        <f>COUNTIF(사출계획!$O$62:$P$87,표4[[#This Row],[제품명]])</f>
        <v>0</v>
      </c>
      <c r="V170" s="126">
        <f>COUNTIF(사출계획!$O$88:$P$110,표4[[#This Row],[제품명]])</f>
        <v>0</v>
      </c>
      <c r="W170" s="34">
        <f>COUNTIF(사출계획!$Q$62:$R$110,표4[[#This Row],[제품명]])</f>
        <v>0</v>
      </c>
      <c r="X170" s="126">
        <f>COUNTIF(사출계획!$Q$62:$R$87,표4[[#This Row],[제품명]])</f>
        <v>0</v>
      </c>
      <c r="Y170" s="126">
        <f>COUNTIF(사출계획!$Q$88:$R$110,표4[[#This Row],[제품명]])</f>
        <v>0</v>
      </c>
      <c r="Z170" s="34">
        <f>COUNTIF(사출계획!$S$62:$T$110,표4[[#This Row],[제품명]])</f>
        <v>0</v>
      </c>
      <c r="AA170" s="126"/>
      <c r="AB170" s="126"/>
      <c r="AC170" s="160" t="s">
        <v>1291</v>
      </c>
      <c r="AD170" s="54">
        <f>SUMIF(표4[잉크명],표5[[#This Row],[잉크]],표4[월])</f>
        <v>0</v>
      </c>
      <c r="AE170" s="126">
        <f>SUMIF(표4[잉크명],표5[[#This Row],[잉크]],표4[월-3층])</f>
        <v>0</v>
      </c>
      <c r="AF170" s="126">
        <f>SUMIF(표4[잉크명],표5[[#This Row],[잉크]],표4[월-1층])</f>
        <v>0</v>
      </c>
      <c r="AG170" s="54">
        <f>SUMIF(표4[잉크명],표5[[#This Row],[잉크]],표4[화])</f>
        <v>0</v>
      </c>
      <c r="AH170" s="126">
        <f>SUMIF(표4[잉크명],표5[[#This Row],[잉크]],표4[화-3층])</f>
        <v>0</v>
      </c>
      <c r="AI170" s="126">
        <f>SUMIF(표4[잉크명],표5[[#This Row],[잉크]],표4[화-1층])</f>
        <v>0</v>
      </c>
      <c r="AJ170" s="54">
        <f>SUMIF(표4[잉크명],표5[[#This Row],[잉크]],표4[수])</f>
        <v>0</v>
      </c>
      <c r="AK170" s="126">
        <f>SUMIF(표4[잉크명],표5[[#This Row],[잉크]],표4[수-3층])</f>
        <v>0</v>
      </c>
      <c r="AL170" s="126">
        <f>SUMIF(표4[잉크명],표5[[#This Row],[잉크]],표4[수-1층])</f>
        <v>0</v>
      </c>
      <c r="AM170" s="54">
        <f>SUMIF(표4[잉크명],표5[[#This Row],[잉크]],표4[목])</f>
        <v>0</v>
      </c>
      <c r="AN170" s="126">
        <f>SUMIF(표4[잉크명],표5[[#This Row],[잉크]],표4[목-3층])</f>
        <v>0</v>
      </c>
      <c r="AO170" s="126">
        <f>SUMIF(표4[잉크명],표5[[#This Row],[잉크]],표4[목-1층])</f>
        <v>0</v>
      </c>
      <c r="AP170" s="54">
        <f>SUMIF(표4[잉크명],표5[[#This Row],[잉크]],표4[금])</f>
        <v>0</v>
      </c>
      <c r="AQ170" s="126">
        <f>SUMIF(표4[잉크명],표5[[#This Row],[잉크]],표4[금-3층])</f>
        <v>0</v>
      </c>
      <c r="AR170" s="126">
        <f>SUMIF(표4[잉크명],표5[[#This Row],[잉크]],표4[금-1층])</f>
        <v>0</v>
      </c>
      <c r="AS170" s="54">
        <f>SUMIF(표4[잉크명],표5[[#This Row],[잉크]],표4[토])</f>
        <v>0</v>
      </c>
      <c r="AT170" s="126">
        <f>SUMIF(표4[잉크명],표5[[#This Row],[잉크]],표4[토-3층])</f>
        <v>0</v>
      </c>
      <c r="AU170" s="126">
        <f>SUMIF(표4[잉크명],표5[[#This Row],[잉크]],표4[토-1층])</f>
        <v>0</v>
      </c>
      <c r="AV170" s="54">
        <f>SUMIF(표4[잉크명],표5[[#This Row],[잉크]],표4[일])</f>
        <v>0</v>
      </c>
      <c r="AW170" s="126">
        <f>SUMIF(표4[잉크명],표5[[#This Row],[잉크]],표4[일-3층])</f>
        <v>0</v>
      </c>
      <c r="AX170" s="126">
        <f>SUMIF(표4[잉크명],표5[[#This Row],[잉크]],표4[일-1층])</f>
        <v>0</v>
      </c>
      <c r="AY170" s="54">
        <f>SUMIF(표4[잉크명],표5[[#This Row],[잉크]],표4[차주 월])</f>
        <v>0</v>
      </c>
      <c r="AZ170" s="54">
        <f>SUM(표5[[#This Row],[월]:[차주 월]])</f>
        <v>0</v>
      </c>
    </row>
    <row r="171" spans="2:52" x14ac:dyDescent="0.3">
      <c r="B171" s="56" t="s">
        <v>278</v>
      </c>
      <c r="C171" s="56"/>
      <c r="D171" s="56" t="s">
        <v>366</v>
      </c>
      <c r="E171" s="34">
        <f>COUNTIF(사출계획!$E$62:$F$110,표4[[#This Row],[제품명]])</f>
        <v>0</v>
      </c>
      <c r="F171" s="126">
        <f>COUNTIF(사출계획!$E$62:$F$87,표4[[#This Row],[제품명]])</f>
        <v>0</v>
      </c>
      <c r="G171" s="126">
        <f>COUNTIF(사출계획!$E$88:$F$110,표4[[#This Row],[제품명]])</f>
        <v>0</v>
      </c>
      <c r="H171" s="34">
        <f>COUNTIF(사출계획!$G$62:$H$110,표4[[#This Row],[제품명]])</f>
        <v>0</v>
      </c>
      <c r="I171" s="122">
        <f>COUNTIF(사출계획!$G$62:$H$87,표4[[#This Row],[제품명]])</f>
        <v>0</v>
      </c>
      <c r="J171" s="122">
        <f>COUNTIF(사출계획!$G$88:$H$110,표4[[#This Row],[제품명]])</f>
        <v>0</v>
      </c>
      <c r="K171" s="34">
        <f>COUNTIF(사출계획!$I$62:$J$110,표4[[#This Row],[제품명]])</f>
        <v>0</v>
      </c>
      <c r="L171" s="126">
        <f>COUNTIF(사출계획!$I$62:$J$87,표4[[#This Row],[제품명]])</f>
        <v>0</v>
      </c>
      <c r="M171" s="126">
        <f>COUNTIF(사출계획!$I$88:$J$110,표4[[#This Row],[제품명]])</f>
        <v>0</v>
      </c>
      <c r="N171" s="34">
        <f>COUNTIF(사출계획!$K$62:$L$110,표4[[#This Row],[제품명]])</f>
        <v>0</v>
      </c>
      <c r="O171" s="126">
        <f>COUNTIF(사출계획!$K$62:$L$87,표4[[#This Row],[제품명]])</f>
        <v>0</v>
      </c>
      <c r="P171" s="126">
        <f>COUNTIF(사출계획!$K$88:$L$110,표4[[#This Row],[제품명]])</f>
        <v>0</v>
      </c>
      <c r="Q171" s="34">
        <f>COUNTIF(사출계획!$M$62:$N$110,표4[[#This Row],[제품명]])</f>
        <v>0</v>
      </c>
      <c r="R171" s="126">
        <f>COUNTIF(사출계획!$M$62:$N$87,표4[[#This Row],[제품명]])</f>
        <v>0</v>
      </c>
      <c r="S171" s="126">
        <f>COUNTIF(사출계획!$M$88:$N$110,표4[[#This Row],[제품명]])</f>
        <v>0</v>
      </c>
      <c r="T171" s="34">
        <f>COUNTIF(사출계획!$O$62:$P$110,표4[[#This Row],[제품명]])</f>
        <v>0</v>
      </c>
      <c r="U171" s="126">
        <f>COUNTIF(사출계획!$O$62:$P$87,표4[[#This Row],[제품명]])</f>
        <v>0</v>
      </c>
      <c r="V171" s="126">
        <f>COUNTIF(사출계획!$O$88:$P$110,표4[[#This Row],[제품명]])</f>
        <v>0</v>
      </c>
      <c r="W171" s="34">
        <f>COUNTIF(사출계획!$Q$62:$R$110,표4[[#This Row],[제품명]])</f>
        <v>0</v>
      </c>
      <c r="X171" s="126">
        <f>COUNTIF(사출계획!$Q$62:$R$87,표4[[#This Row],[제품명]])</f>
        <v>0</v>
      </c>
      <c r="Y171" s="126">
        <f>COUNTIF(사출계획!$Q$88:$R$110,표4[[#This Row],[제품명]])</f>
        <v>0</v>
      </c>
      <c r="Z171" s="34">
        <f>COUNTIF(사출계획!$S$62:$T$110,표4[[#This Row],[제품명]])</f>
        <v>0</v>
      </c>
      <c r="AA171" s="126"/>
      <c r="AB171" s="126"/>
      <c r="AC171" s="33" t="s">
        <v>2743</v>
      </c>
      <c r="AD171" s="34">
        <f>SUMIF(표4[잉크명],표5[[#This Row],[잉크]],표4[월])</f>
        <v>0</v>
      </c>
      <c r="AE171" s="126">
        <f>SUMIF(표4[잉크명],표5[[#This Row],[잉크]],표4[월-3층])</f>
        <v>0</v>
      </c>
      <c r="AF171" s="126">
        <f>SUMIF(표4[잉크명],표5[[#This Row],[잉크]],표4[월-1층])</f>
        <v>0</v>
      </c>
      <c r="AG171" s="34">
        <f>SUMIF(표4[잉크명],표5[[#This Row],[잉크]],표4[화])</f>
        <v>0</v>
      </c>
      <c r="AH171" s="126">
        <f>SUMIF(표4[잉크명],표5[[#This Row],[잉크]],표4[화-3층])</f>
        <v>0</v>
      </c>
      <c r="AI171" s="126">
        <f>SUMIF(표4[잉크명],표5[[#This Row],[잉크]],표4[화-1층])</f>
        <v>0</v>
      </c>
      <c r="AJ171" s="34">
        <f>SUMIF(표4[잉크명],표5[[#This Row],[잉크]],표4[수])</f>
        <v>0</v>
      </c>
      <c r="AK171" s="126">
        <f>SUMIF(표4[잉크명],표5[[#This Row],[잉크]],표4[수-3층])</f>
        <v>0</v>
      </c>
      <c r="AL171" s="126">
        <f>SUMIF(표4[잉크명],표5[[#This Row],[잉크]],표4[수-1층])</f>
        <v>0</v>
      </c>
      <c r="AM171" s="34">
        <f>SUMIF(표4[잉크명],표5[[#This Row],[잉크]],표4[목])</f>
        <v>0</v>
      </c>
      <c r="AN171" s="126">
        <f>SUMIF(표4[잉크명],표5[[#This Row],[잉크]],표4[목-3층])</f>
        <v>0</v>
      </c>
      <c r="AO171" s="126">
        <f>SUMIF(표4[잉크명],표5[[#This Row],[잉크]],표4[목-1층])</f>
        <v>0</v>
      </c>
      <c r="AP171" s="34">
        <f>SUMIF(표4[잉크명],표5[[#This Row],[잉크]],표4[금])</f>
        <v>0</v>
      </c>
      <c r="AQ171" s="126">
        <f>SUMIF(표4[잉크명],표5[[#This Row],[잉크]],표4[금-3층])</f>
        <v>0</v>
      </c>
      <c r="AR171" s="126">
        <f>SUMIF(표4[잉크명],표5[[#This Row],[잉크]],표4[금-1층])</f>
        <v>0</v>
      </c>
      <c r="AS171" s="34">
        <f>SUMIF(표4[잉크명],표5[[#This Row],[잉크]],표4[토])</f>
        <v>0</v>
      </c>
      <c r="AT171" s="126">
        <f>SUMIF(표4[잉크명],표5[[#This Row],[잉크]],표4[토-3층])</f>
        <v>0</v>
      </c>
      <c r="AU171" s="126">
        <f>SUMIF(표4[잉크명],표5[[#This Row],[잉크]],표4[토-1층])</f>
        <v>0</v>
      </c>
      <c r="AV171" s="34">
        <f>SUMIF(표4[잉크명],표5[[#This Row],[잉크]],표4[일])</f>
        <v>0</v>
      </c>
      <c r="AW171" s="126">
        <f>SUMIF(표4[잉크명],표5[[#This Row],[잉크]],표4[일-3층])</f>
        <v>0</v>
      </c>
      <c r="AX171" s="126">
        <f>SUMIF(표4[잉크명],표5[[#This Row],[잉크]],표4[일-1층])</f>
        <v>0</v>
      </c>
      <c r="AY171" s="34">
        <f>SUMIF(표4[잉크명],표5[[#This Row],[잉크]],표4[차주 월])</f>
        <v>0</v>
      </c>
      <c r="AZ171" s="34">
        <f>SUM(표5[[#This Row],[월]:[차주 월]])</f>
        <v>0</v>
      </c>
    </row>
    <row r="172" spans="2:52" x14ac:dyDescent="0.3">
      <c r="B172" s="56" t="s">
        <v>367</v>
      </c>
      <c r="C172" s="56"/>
      <c r="D172" s="56" t="s">
        <v>297</v>
      </c>
      <c r="E172" s="34">
        <f>COUNTIF(사출계획!$E$62:$F$110,표4[[#This Row],[제품명]])</f>
        <v>0</v>
      </c>
      <c r="F172" s="126">
        <f>COUNTIF(사출계획!$E$62:$F$87,표4[[#This Row],[제품명]])</f>
        <v>0</v>
      </c>
      <c r="G172" s="126">
        <f>COUNTIF(사출계획!$E$88:$F$110,표4[[#This Row],[제품명]])</f>
        <v>0</v>
      </c>
      <c r="H172" s="34">
        <f>COUNTIF(사출계획!$G$62:$H$110,표4[[#This Row],[제품명]])</f>
        <v>0</v>
      </c>
      <c r="I172" s="122">
        <f>COUNTIF(사출계획!$G$62:$H$87,표4[[#This Row],[제품명]])</f>
        <v>0</v>
      </c>
      <c r="J172" s="122">
        <f>COUNTIF(사출계획!$G$88:$H$110,표4[[#This Row],[제품명]])</f>
        <v>0</v>
      </c>
      <c r="K172" s="34">
        <f>COUNTIF(사출계획!$I$62:$J$110,표4[[#This Row],[제품명]])</f>
        <v>0</v>
      </c>
      <c r="L172" s="126">
        <f>COUNTIF(사출계획!$I$62:$J$87,표4[[#This Row],[제품명]])</f>
        <v>0</v>
      </c>
      <c r="M172" s="126">
        <f>COUNTIF(사출계획!$I$88:$J$110,표4[[#This Row],[제품명]])</f>
        <v>0</v>
      </c>
      <c r="N172" s="34">
        <f>COUNTIF(사출계획!$K$62:$L$110,표4[[#This Row],[제품명]])</f>
        <v>0</v>
      </c>
      <c r="O172" s="126">
        <f>COUNTIF(사출계획!$K$62:$L$87,표4[[#This Row],[제품명]])</f>
        <v>0</v>
      </c>
      <c r="P172" s="126">
        <f>COUNTIF(사출계획!$K$88:$L$110,표4[[#This Row],[제품명]])</f>
        <v>0</v>
      </c>
      <c r="Q172" s="34">
        <f>COUNTIF(사출계획!$M$62:$N$110,표4[[#This Row],[제품명]])</f>
        <v>0</v>
      </c>
      <c r="R172" s="126">
        <f>COUNTIF(사출계획!$M$62:$N$87,표4[[#This Row],[제품명]])</f>
        <v>0</v>
      </c>
      <c r="S172" s="126">
        <f>COUNTIF(사출계획!$M$88:$N$110,표4[[#This Row],[제품명]])</f>
        <v>0</v>
      </c>
      <c r="T172" s="34">
        <f>COUNTIF(사출계획!$O$62:$P$110,표4[[#This Row],[제품명]])</f>
        <v>0</v>
      </c>
      <c r="U172" s="126">
        <f>COUNTIF(사출계획!$O$62:$P$87,표4[[#This Row],[제품명]])</f>
        <v>0</v>
      </c>
      <c r="V172" s="126">
        <f>COUNTIF(사출계획!$O$88:$P$110,표4[[#This Row],[제품명]])</f>
        <v>0</v>
      </c>
      <c r="W172" s="34">
        <f>COUNTIF(사출계획!$Q$62:$R$110,표4[[#This Row],[제품명]])</f>
        <v>0</v>
      </c>
      <c r="X172" s="126">
        <f>COUNTIF(사출계획!$Q$62:$R$87,표4[[#This Row],[제품명]])</f>
        <v>0</v>
      </c>
      <c r="Y172" s="126">
        <f>COUNTIF(사출계획!$Q$88:$R$110,표4[[#This Row],[제품명]])</f>
        <v>0</v>
      </c>
      <c r="Z172" s="34">
        <f>COUNTIF(사출계획!$S$62:$T$110,표4[[#This Row],[제품명]])</f>
        <v>0</v>
      </c>
      <c r="AA172" s="126"/>
      <c r="AB172" s="126"/>
      <c r="AC172" s="71" t="s">
        <v>1347</v>
      </c>
      <c r="AD172" s="54">
        <f>SUMIF(표4[잉크명],표5[[#This Row],[잉크]],표4[월])</f>
        <v>0</v>
      </c>
      <c r="AE172" s="126">
        <f>SUMIF(표4[잉크명],표5[[#This Row],[잉크]],표4[월-3층])</f>
        <v>0</v>
      </c>
      <c r="AF172" s="126">
        <f>SUMIF(표4[잉크명],표5[[#This Row],[잉크]],표4[월-1층])</f>
        <v>0</v>
      </c>
      <c r="AG172" s="54">
        <f>SUMIF(표4[잉크명],표5[[#This Row],[잉크]],표4[화])</f>
        <v>0</v>
      </c>
      <c r="AH172" s="126">
        <f>SUMIF(표4[잉크명],표5[[#This Row],[잉크]],표4[화-3층])</f>
        <v>0</v>
      </c>
      <c r="AI172" s="126">
        <f>SUMIF(표4[잉크명],표5[[#This Row],[잉크]],표4[화-1층])</f>
        <v>0</v>
      </c>
      <c r="AJ172" s="54">
        <f>SUMIF(표4[잉크명],표5[[#This Row],[잉크]],표4[수])</f>
        <v>0</v>
      </c>
      <c r="AK172" s="126">
        <f>SUMIF(표4[잉크명],표5[[#This Row],[잉크]],표4[수-3층])</f>
        <v>0</v>
      </c>
      <c r="AL172" s="126">
        <f>SUMIF(표4[잉크명],표5[[#This Row],[잉크]],표4[수-1층])</f>
        <v>0</v>
      </c>
      <c r="AM172" s="54">
        <f>SUMIF(표4[잉크명],표5[[#This Row],[잉크]],표4[목])</f>
        <v>0</v>
      </c>
      <c r="AN172" s="126">
        <f>SUMIF(표4[잉크명],표5[[#This Row],[잉크]],표4[목-3층])</f>
        <v>0</v>
      </c>
      <c r="AO172" s="126">
        <f>SUMIF(표4[잉크명],표5[[#This Row],[잉크]],표4[목-1층])</f>
        <v>0</v>
      </c>
      <c r="AP172" s="54">
        <f>SUMIF(표4[잉크명],표5[[#This Row],[잉크]],표4[금])</f>
        <v>0</v>
      </c>
      <c r="AQ172" s="126">
        <f>SUMIF(표4[잉크명],표5[[#This Row],[잉크]],표4[금-3층])</f>
        <v>0</v>
      </c>
      <c r="AR172" s="126">
        <f>SUMIF(표4[잉크명],표5[[#This Row],[잉크]],표4[금-1층])</f>
        <v>0</v>
      </c>
      <c r="AS172" s="54">
        <f>SUMIF(표4[잉크명],표5[[#This Row],[잉크]],표4[토])</f>
        <v>0</v>
      </c>
      <c r="AT172" s="126">
        <f>SUMIF(표4[잉크명],표5[[#This Row],[잉크]],표4[토-3층])</f>
        <v>0</v>
      </c>
      <c r="AU172" s="126">
        <f>SUMIF(표4[잉크명],표5[[#This Row],[잉크]],표4[토-1층])</f>
        <v>0</v>
      </c>
      <c r="AV172" s="54">
        <f>SUMIF(표4[잉크명],표5[[#This Row],[잉크]],표4[일])</f>
        <v>0</v>
      </c>
      <c r="AW172" s="126">
        <f>SUMIF(표4[잉크명],표5[[#This Row],[잉크]],표4[일-3층])</f>
        <v>0</v>
      </c>
      <c r="AX172" s="126">
        <f>SUMIF(표4[잉크명],표5[[#This Row],[잉크]],표4[일-1층])</f>
        <v>0</v>
      </c>
      <c r="AY172" s="54">
        <f>SUMIF(표4[잉크명],표5[[#This Row],[잉크]],표4[차주 월])</f>
        <v>0</v>
      </c>
      <c r="AZ172" s="54">
        <f>SUM(표5[[#This Row],[월]:[차주 월]])</f>
        <v>0</v>
      </c>
    </row>
    <row r="173" spans="2:52" x14ac:dyDescent="0.3">
      <c r="B173" s="56" t="s">
        <v>368</v>
      </c>
      <c r="C173" s="56"/>
      <c r="D173" s="56" t="s">
        <v>369</v>
      </c>
      <c r="E173" s="34">
        <f>COUNTIF(사출계획!$E$62:$F$110,표4[[#This Row],[제품명]])</f>
        <v>0</v>
      </c>
      <c r="F173" s="126">
        <f>COUNTIF(사출계획!$E$62:$F$87,표4[[#This Row],[제품명]])</f>
        <v>0</v>
      </c>
      <c r="G173" s="126">
        <f>COUNTIF(사출계획!$E$88:$F$110,표4[[#This Row],[제품명]])</f>
        <v>0</v>
      </c>
      <c r="H173" s="34">
        <f>COUNTIF(사출계획!$G$62:$H$110,표4[[#This Row],[제품명]])</f>
        <v>0</v>
      </c>
      <c r="I173" s="122">
        <f>COUNTIF(사출계획!$G$62:$H$87,표4[[#This Row],[제품명]])</f>
        <v>0</v>
      </c>
      <c r="J173" s="122">
        <f>COUNTIF(사출계획!$G$88:$H$110,표4[[#This Row],[제품명]])</f>
        <v>0</v>
      </c>
      <c r="K173" s="34">
        <f>COUNTIF(사출계획!$I$62:$J$110,표4[[#This Row],[제품명]])</f>
        <v>0</v>
      </c>
      <c r="L173" s="126">
        <f>COUNTIF(사출계획!$I$62:$J$87,표4[[#This Row],[제품명]])</f>
        <v>0</v>
      </c>
      <c r="M173" s="126">
        <f>COUNTIF(사출계획!$I$88:$J$110,표4[[#This Row],[제품명]])</f>
        <v>0</v>
      </c>
      <c r="N173" s="34">
        <f>COUNTIF(사출계획!$K$62:$L$110,표4[[#This Row],[제품명]])</f>
        <v>0</v>
      </c>
      <c r="O173" s="126">
        <f>COUNTIF(사출계획!$K$62:$L$87,표4[[#This Row],[제품명]])</f>
        <v>0</v>
      </c>
      <c r="P173" s="126">
        <f>COUNTIF(사출계획!$K$88:$L$110,표4[[#This Row],[제품명]])</f>
        <v>0</v>
      </c>
      <c r="Q173" s="34">
        <f>COUNTIF(사출계획!$M$62:$N$110,표4[[#This Row],[제품명]])</f>
        <v>0</v>
      </c>
      <c r="R173" s="126">
        <f>COUNTIF(사출계획!$M$62:$N$87,표4[[#This Row],[제품명]])</f>
        <v>0</v>
      </c>
      <c r="S173" s="126">
        <f>COUNTIF(사출계획!$M$88:$N$110,표4[[#This Row],[제품명]])</f>
        <v>0</v>
      </c>
      <c r="T173" s="34">
        <f>COUNTIF(사출계획!$O$62:$P$110,표4[[#This Row],[제품명]])</f>
        <v>0</v>
      </c>
      <c r="U173" s="126">
        <f>COUNTIF(사출계획!$O$62:$P$87,표4[[#This Row],[제품명]])</f>
        <v>0</v>
      </c>
      <c r="V173" s="126">
        <f>COUNTIF(사출계획!$O$88:$P$110,표4[[#This Row],[제품명]])</f>
        <v>0</v>
      </c>
      <c r="W173" s="34">
        <f>COUNTIF(사출계획!$Q$62:$R$110,표4[[#This Row],[제품명]])</f>
        <v>0</v>
      </c>
      <c r="X173" s="126">
        <f>COUNTIF(사출계획!$Q$62:$R$87,표4[[#This Row],[제품명]])</f>
        <v>0</v>
      </c>
      <c r="Y173" s="126">
        <f>COUNTIF(사출계획!$Q$88:$R$110,표4[[#This Row],[제품명]])</f>
        <v>0</v>
      </c>
      <c r="Z173" s="34">
        <f>COUNTIF(사출계획!$S$62:$T$110,표4[[#This Row],[제품명]])</f>
        <v>0</v>
      </c>
      <c r="AA173" s="126"/>
      <c r="AB173" s="126"/>
      <c r="AC173" s="71" t="s">
        <v>1632</v>
      </c>
      <c r="AD173" s="54">
        <f>SUMIF(표4[잉크명],표5[[#This Row],[잉크]],표4[월])</f>
        <v>0</v>
      </c>
      <c r="AE173" s="126">
        <f>SUMIF(표4[잉크명],표5[[#This Row],[잉크]],표4[월-3층])</f>
        <v>0</v>
      </c>
      <c r="AF173" s="126">
        <f>SUMIF(표4[잉크명],표5[[#This Row],[잉크]],표4[월-1층])</f>
        <v>0</v>
      </c>
      <c r="AG173" s="54">
        <f>SUMIF(표4[잉크명],표5[[#This Row],[잉크]],표4[화])</f>
        <v>0</v>
      </c>
      <c r="AH173" s="126">
        <f>SUMIF(표4[잉크명],표5[[#This Row],[잉크]],표4[화-3층])</f>
        <v>0</v>
      </c>
      <c r="AI173" s="126">
        <f>SUMIF(표4[잉크명],표5[[#This Row],[잉크]],표4[화-1층])</f>
        <v>0</v>
      </c>
      <c r="AJ173" s="54">
        <f>SUMIF(표4[잉크명],표5[[#This Row],[잉크]],표4[수])</f>
        <v>0</v>
      </c>
      <c r="AK173" s="126">
        <f>SUMIF(표4[잉크명],표5[[#This Row],[잉크]],표4[수-3층])</f>
        <v>0</v>
      </c>
      <c r="AL173" s="126">
        <f>SUMIF(표4[잉크명],표5[[#This Row],[잉크]],표4[수-1층])</f>
        <v>0</v>
      </c>
      <c r="AM173" s="54">
        <f>SUMIF(표4[잉크명],표5[[#This Row],[잉크]],표4[목])</f>
        <v>0</v>
      </c>
      <c r="AN173" s="126">
        <f>SUMIF(표4[잉크명],표5[[#This Row],[잉크]],표4[목-3층])</f>
        <v>0</v>
      </c>
      <c r="AO173" s="126">
        <f>SUMIF(표4[잉크명],표5[[#This Row],[잉크]],표4[목-1층])</f>
        <v>0</v>
      </c>
      <c r="AP173" s="54">
        <f>SUMIF(표4[잉크명],표5[[#This Row],[잉크]],표4[금])</f>
        <v>0</v>
      </c>
      <c r="AQ173" s="126">
        <f>SUMIF(표4[잉크명],표5[[#This Row],[잉크]],표4[금-3층])</f>
        <v>0</v>
      </c>
      <c r="AR173" s="126">
        <f>SUMIF(표4[잉크명],표5[[#This Row],[잉크]],표4[금-1층])</f>
        <v>0</v>
      </c>
      <c r="AS173" s="54">
        <f>SUMIF(표4[잉크명],표5[[#This Row],[잉크]],표4[토])</f>
        <v>0</v>
      </c>
      <c r="AT173" s="126">
        <f>SUMIF(표4[잉크명],표5[[#This Row],[잉크]],표4[토-3층])</f>
        <v>0</v>
      </c>
      <c r="AU173" s="126">
        <f>SUMIF(표4[잉크명],표5[[#This Row],[잉크]],표4[토-1층])</f>
        <v>0</v>
      </c>
      <c r="AV173" s="54">
        <f>SUMIF(표4[잉크명],표5[[#This Row],[잉크]],표4[일])</f>
        <v>0</v>
      </c>
      <c r="AW173" s="126">
        <f>SUMIF(표4[잉크명],표5[[#This Row],[잉크]],표4[일-3층])</f>
        <v>0</v>
      </c>
      <c r="AX173" s="126">
        <f>SUMIF(표4[잉크명],표5[[#This Row],[잉크]],표4[일-1층])</f>
        <v>0</v>
      </c>
      <c r="AY173" s="54">
        <f>SUMIF(표4[잉크명],표5[[#This Row],[잉크]],표4[차주 월])</f>
        <v>0</v>
      </c>
      <c r="AZ173" s="54">
        <f>SUM(표5[[#This Row],[월]:[차주 월]])</f>
        <v>0</v>
      </c>
    </row>
    <row r="174" spans="2:52" x14ac:dyDescent="0.3">
      <c r="B174" s="56" t="s">
        <v>368</v>
      </c>
      <c r="C174" s="56"/>
      <c r="D174" s="56" t="s">
        <v>297</v>
      </c>
      <c r="E174" s="34">
        <f>COUNTIF(사출계획!$E$62:$F$110,표4[[#This Row],[제품명]])</f>
        <v>0</v>
      </c>
      <c r="F174" s="126">
        <f>COUNTIF(사출계획!$E$62:$F$87,표4[[#This Row],[제품명]])</f>
        <v>0</v>
      </c>
      <c r="G174" s="126">
        <f>COUNTIF(사출계획!$E$88:$F$110,표4[[#This Row],[제품명]])</f>
        <v>0</v>
      </c>
      <c r="H174" s="34">
        <f>COUNTIF(사출계획!$G$62:$H$110,표4[[#This Row],[제품명]])</f>
        <v>0</v>
      </c>
      <c r="I174" s="122">
        <f>COUNTIF(사출계획!$G$62:$H$87,표4[[#This Row],[제품명]])</f>
        <v>0</v>
      </c>
      <c r="J174" s="122">
        <f>COUNTIF(사출계획!$G$88:$H$110,표4[[#This Row],[제품명]])</f>
        <v>0</v>
      </c>
      <c r="K174" s="34">
        <f>COUNTIF(사출계획!$I$62:$J$110,표4[[#This Row],[제품명]])</f>
        <v>0</v>
      </c>
      <c r="L174" s="126">
        <f>COUNTIF(사출계획!$I$62:$J$87,표4[[#This Row],[제품명]])</f>
        <v>0</v>
      </c>
      <c r="M174" s="126">
        <f>COUNTIF(사출계획!$I$88:$J$110,표4[[#This Row],[제품명]])</f>
        <v>0</v>
      </c>
      <c r="N174" s="34">
        <f>COUNTIF(사출계획!$K$62:$L$110,표4[[#This Row],[제품명]])</f>
        <v>0</v>
      </c>
      <c r="O174" s="126">
        <f>COUNTIF(사출계획!$K$62:$L$87,표4[[#This Row],[제품명]])</f>
        <v>0</v>
      </c>
      <c r="P174" s="126">
        <f>COUNTIF(사출계획!$K$88:$L$110,표4[[#This Row],[제품명]])</f>
        <v>0</v>
      </c>
      <c r="Q174" s="34">
        <f>COUNTIF(사출계획!$M$62:$N$110,표4[[#This Row],[제품명]])</f>
        <v>0</v>
      </c>
      <c r="R174" s="126">
        <f>COUNTIF(사출계획!$M$62:$N$87,표4[[#This Row],[제품명]])</f>
        <v>0</v>
      </c>
      <c r="S174" s="126">
        <f>COUNTIF(사출계획!$M$88:$N$110,표4[[#This Row],[제품명]])</f>
        <v>0</v>
      </c>
      <c r="T174" s="34">
        <f>COUNTIF(사출계획!$O$62:$P$110,표4[[#This Row],[제품명]])</f>
        <v>0</v>
      </c>
      <c r="U174" s="126">
        <f>COUNTIF(사출계획!$O$62:$P$87,표4[[#This Row],[제품명]])</f>
        <v>0</v>
      </c>
      <c r="V174" s="126">
        <f>COUNTIF(사출계획!$O$88:$P$110,표4[[#This Row],[제품명]])</f>
        <v>0</v>
      </c>
      <c r="W174" s="34">
        <f>COUNTIF(사출계획!$Q$62:$R$110,표4[[#This Row],[제품명]])</f>
        <v>0</v>
      </c>
      <c r="X174" s="126">
        <f>COUNTIF(사출계획!$Q$62:$R$87,표4[[#This Row],[제품명]])</f>
        <v>0</v>
      </c>
      <c r="Y174" s="126">
        <f>COUNTIF(사출계획!$Q$88:$R$110,표4[[#This Row],[제품명]])</f>
        <v>0</v>
      </c>
      <c r="Z174" s="34">
        <f>COUNTIF(사출계획!$S$62:$T$110,표4[[#This Row],[제품명]])</f>
        <v>0</v>
      </c>
      <c r="AA174" s="126"/>
      <c r="AB174" s="126"/>
      <c r="AC174" s="71" t="s">
        <v>662</v>
      </c>
      <c r="AD174" s="54">
        <f>SUMIF(표4[잉크명],표5[[#This Row],[잉크]],표4[월])</f>
        <v>0</v>
      </c>
      <c r="AE174" s="126">
        <f>SUMIF(표4[잉크명],표5[[#This Row],[잉크]],표4[월-3층])</f>
        <v>0</v>
      </c>
      <c r="AF174" s="126">
        <f>SUMIF(표4[잉크명],표5[[#This Row],[잉크]],표4[월-1층])</f>
        <v>0</v>
      </c>
      <c r="AG174" s="54">
        <f>SUMIF(표4[잉크명],표5[[#This Row],[잉크]],표4[화])</f>
        <v>0</v>
      </c>
      <c r="AH174" s="126">
        <f>SUMIF(표4[잉크명],표5[[#This Row],[잉크]],표4[화-3층])</f>
        <v>0</v>
      </c>
      <c r="AI174" s="126">
        <f>SUMIF(표4[잉크명],표5[[#This Row],[잉크]],표4[화-1층])</f>
        <v>0</v>
      </c>
      <c r="AJ174" s="54">
        <f>SUMIF(표4[잉크명],표5[[#This Row],[잉크]],표4[수])</f>
        <v>0</v>
      </c>
      <c r="AK174" s="126">
        <f>SUMIF(표4[잉크명],표5[[#This Row],[잉크]],표4[수-3층])</f>
        <v>0</v>
      </c>
      <c r="AL174" s="126">
        <f>SUMIF(표4[잉크명],표5[[#This Row],[잉크]],표4[수-1층])</f>
        <v>0</v>
      </c>
      <c r="AM174" s="54">
        <f>SUMIF(표4[잉크명],표5[[#This Row],[잉크]],표4[목])</f>
        <v>0</v>
      </c>
      <c r="AN174" s="126">
        <f>SUMIF(표4[잉크명],표5[[#This Row],[잉크]],표4[목-3층])</f>
        <v>0</v>
      </c>
      <c r="AO174" s="126">
        <f>SUMIF(표4[잉크명],표5[[#This Row],[잉크]],표4[목-1층])</f>
        <v>0</v>
      </c>
      <c r="AP174" s="54">
        <f>SUMIF(표4[잉크명],표5[[#This Row],[잉크]],표4[금])</f>
        <v>0</v>
      </c>
      <c r="AQ174" s="126">
        <f>SUMIF(표4[잉크명],표5[[#This Row],[잉크]],표4[금-3층])</f>
        <v>0</v>
      </c>
      <c r="AR174" s="126">
        <f>SUMIF(표4[잉크명],표5[[#This Row],[잉크]],표4[금-1층])</f>
        <v>0</v>
      </c>
      <c r="AS174" s="54">
        <f>SUMIF(표4[잉크명],표5[[#This Row],[잉크]],표4[토])</f>
        <v>0</v>
      </c>
      <c r="AT174" s="126">
        <f>SUMIF(표4[잉크명],표5[[#This Row],[잉크]],표4[토-3층])</f>
        <v>0</v>
      </c>
      <c r="AU174" s="126">
        <f>SUMIF(표4[잉크명],표5[[#This Row],[잉크]],표4[토-1층])</f>
        <v>0</v>
      </c>
      <c r="AV174" s="54">
        <f>SUMIF(표4[잉크명],표5[[#This Row],[잉크]],표4[일])</f>
        <v>0</v>
      </c>
      <c r="AW174" s="126">
        <f>SUMIF(표4[잉크명],표5[[#This Row],[잉크]],표4[일-3층])</f>
        <v>0</v>
      </c>
      <c r="AX174" s="126">
        <f>SUMIF(표4[잉크명],표5[[#This Row],[잉크]],표4[일-1층])</f>
        <v>0</v>
      </c>
      <c r="AY174" s="54">
        <f>SUMIF(표4[잉크명],표5[[#This Row],[잉크]],표4[차주 월])</f>
        <v>0</v>
      </c>
      <c r="AZ174" s="54">
        <f>SUM(표5[[#This Row],[월]:[차주 월]])</f>
        <v>0</v>
      </c>
    </row>
    <row r="175" spans="2:52" x14ac:dyDescent="0.3">
      <c r="B175" s="56" t="s">
        <v>370</v>
      </c>
      <c r="C175" s="56"/>
      <c r="D175" s="56" t="s">
        <v>371</v>
      </c>
      <c r="E175" s="34">
        <f>COUNTIF(사출계획!$E$62:$F$110,표4[[#This Row],[제품명]])</f>
        <v>0</v>
      </c>
      <c r="F175" s="126">
        <f>COUNTIF(사출계획!$E$62:$F$87,표4[[#This Row],[제품명]])</f>
        <v>0</v>
      </c>
      <c r="G175" s="126">
        <f>COUNTIF(사출계획!$E$88:$F$110,표4[[#This Row],[제품명]])</f>
        <v>0</v>
      </c>
      <c r="H175" s="34">
        <f>COUNTIF(사출계획!$G$62:$H$110,표4[[#This Row],[제품명]])</f>
        <v>0</v>
      </c>
      <c r="I175" s="122">
        <f>COUNTIF(사출계획!$G$62:$H$87,표4[[#This Row],[제품명]])</f>
        <v>0</v>
      </c>
      <c r="J175" s="122">
        <f>COUNTIF(사출계획!$G$88:$H$110,표4[[#This Row],[제품명]])</f>
        <v>0</v>
      </c>
      <c r="K175" s="34">
        <f>COUNTIF(사출계획!$I$62:$J$110,표4[[#This Row],[제품명]])</f>
        <v>0</v>
      </c>
      <c r="L175" s="126">
        <f>COUNTIF(사출계획!$I$62:$J$87,표4[[#This Row],[제품명]])</f>
        <v>0</v>
      </c>
      <c r="M175" s="126">
        <f>COUNTIF(사출계획!$I$88:$J$110,표4[[#This Row],[제품명]])</f>
        <v>0</v>
      </c>
      <c r="N175" s="34">
        <f>COUNTIF(사출계획!$K$62:$L$110,표4[[#This Row],[제품명]])</f>
        <v>0</v>
      </c>
      <c r="O175" s="126">
        <f>COUNTIF(사출계획!$K$62:$L$87,표4[[#This Row],[제품명]])</f>
        <v>0</v>
      </c>
      <c r="P175" s="126">
        <f>COUNTIF(사출계획!$K$88:$L$110,표4[[#This Row],[제품명]])</f>
        <v>0</v>
      </c>
      <c r="Q175" s="34">
        <f>COUNTIF(사출계획!$M$62:$N$110,표4[[#This Row],[제품명]])</f>
        <v>0</v>
      </c>
      <c r="R175" s="126">
        <f>COUNTIF(사출계획!$M$62:$N$87,표4[[#This Row],[제품명]])</f>
        <v>0</v>
      </c>
      <c r="S175" s="126">
        <f>COUNTIF(사출계획!$M$88:$N$110,표4[[#This Row],[제품명]])</f>
        <v>0</v>
      </c>
      <c r="T175" s="34">
        <f>COUNTIF(사출계획!$O$62:$P$110,표4[[#This Row],[제품명]])</f>
        <v>0</v>
      </c>
      <c r="U175" s="126">
        <f>COUNTIF(사출계획!$O$62:$P$87,표4[[#This Row],[제품명]])</f>
        <v>0</v>
      </c>
      <c r="V175" s="126">
        <f>COUNTIF(사출계획!$O$88:$P$110,표4[[#This Row],[제품명]])</f>
        <v>0</v>
      </c>
      <c r="W175" s="34">
        <f>COUNTIF(사출계획!$Q$62:$R$110,표4[[#This Row],[제품명]])</f>
        <v>0</v>
      </c>
      <c r="X175" s="126">
        <f>COUNTIF(사출계획!$Q$62:$R$87,표4[[#This Row],[제품명]])</f>
        <v>0</v>
      </c>
      <c r="Y175" s="126">
        <f>COUNTIF(사출계획!$Q$88:$R$110,표4[[#This Row],[제품명]])</f>
        <v>0</v>
      </c>
      <c r="Z175" s="34">
        <f>COUNTIF(사출계획!$S$62:$T$110,표4[[#This Row],[제품명]])</f>
        <v>0</v>
      </c>
      <c r="AA175" s="126"/>
      <c r="AB175" s="126"/>
      <c r="AC175" s="71" t="s">
        <v>1346</v>
      </c>
      <c r="AD175" s="54">
        <f>SUMIF(표4[잉크명],표5[[#This Row],[잉크]],표4[월])</f>
        <v>0</v>
      </c>
      <c r="AE175" s="126">
        <f>SUMIF(표4[잉크명],표5[[#This Row],[잉크]],표4[월-3층])</f>
        <v>0</v>
      </c>
      <c r="AF175" s="126">
        <f>SUMIF(표4[잉크명],표5[[#This Row],[잉크]],표4[월-1층])</f>
        <v>0</v>
      </c>
      <c r="AG175" s="54">
        <f>SUMIF(표4[잉크명],표5[[#This Row],[잉크]],표4[화])</f>
        <v>0</v>
      </c>
      <c r="AH175" s="126">
        <f>SUMIF(표4[잉크명],표5[[#This Row],[잉크]],표4[화-3층])</f>
        <v>0</v>
      </c>
      <c r="AI175" s="126">
        <f>SUMIF(표4[잉크명],표5[[#This Row],[잉크]],표4[화-1층])</f>
        <v>0</v>
      </c>
      <c r="AJ175" s="54">
        <f>SUMIF(표4[잉크명],표5[[#This Row],[잉크]],표4[수])</f>
        <v>0</v>
      </c>
      <c r="AK175" s="126">
        <f>SUMIF(표4[잉크명],표5[[#This Row],[잉크]],표4[수-3층])</f>
        <v>0</v>
      </c>
      <c r="AL175" s="126">
        <f>SUMIF(표4[잉크명],표5[[#This Row],[잉크]],표4[수-1층])</f>
        <v>0</v>
      </c>
      <c r="AM175" s="54">
        <f>SUMIF(표4[잉크명],표5[[#This Row],[잉크]],표4[목])</f>
        <v>0</v>
      </c>
      <c r="AN175" s="126">
        <f>SUMIF(표4[잉크명],표5[[#This Row],[잉크]],표4[목-3층])</f>
        <v>0</v>
      </c>
      <c r="AO175" s="126">
        <f>SUMIF(표4[잉크명],표5[[#This Row],[잉크]],표4[목-1층])</f>
        <v>0</v>
      </c>
      <c r="AP175" s="54">
        <f>SUMIF(표4[잉크명],표5[[#This Row],[잉크]],표4[금])</f>
        <v>0</v>
      </c>
      <c r="AQ175" s="126">
        <f>SUMIF(표4[잉크명],표5[[#This Row],[잉크]],표4[금-3층])</f>
        <v>0</v>
      </c>
      <c r="AR175" s="126">
        <f>SUMIF(표4[잉크명],표5[[#This Row],[잉크]],표4[금-1층])</f>
        <v>0</v>
      </c>
      <c r="AS175" s="54">
        <f>SUMIF(표4[잉크명],표5[[#This Row],[잉크]],표4[토])</f>
        <v>0</v>
      </c>
      <c r="AT175" s="126">
        <f>SUMIF(표4[잉크명],표5[[#This Row],[잉크]],표4[토-3층])</f>
        <v>0</v>
      </c>
      <c r="AU175" s="126">
        <f>SUMIF(표4[잉크명],표5[[#This Row],[잉크]],표4[토-1층])</f>
        <v>0</v>
      </c>
      <c r="AV175" s="54">
        <f>SUMIF(표4[잉크명],표5[[#This Row],[잉크]],표4[일])</f>
        <v>0</v>
      </c>
      <c r="AW175" s="126">
        <f>SUMIF(표4[잉크명],표5[[#This Row],[잉크]],표4[일-3층])</f>
        <v>0</v>
      </c>
      <c r="AX175" s="126">
        <f>SUMIF(표4[잉크명],표5[[#This Row],[잉크]],표4[일-1층])</f>
        <v>0</v>
      </c>
      <c r="AY175" s="54">
        <f>SUMIF(표4[잉크명],표5[[#This Row],[잉크]],표4[차주 월])</f>
        <v>0</v>
      </c>
      <c r="AZ175" s="54">
        <f>SUM(표5[[#This Row],[월]:[차주 월]])</f>
        <v>0</v>
      </c>
    </row>
    <row r="176" spans="2:52" x14ac:dyDescent="0.3">
      <c r="B176" s="56" t="s">
        <v>370</v>
      </c>
      <c r="C176" s="56"/>
      <c r="D176" s="56" t="s">
        <v>297</v>
      </c>
      <c r="E176" s="34">
        <f>COUNTIF(사출계획!$E$62:$F$110,표4[[#This Row],[제품명]])</f>
        <v>0</v>
      </c>
      <c r="F176" s="126">
        <f>COUNTIF(사출계획!$E$62:$F$87,표4[[#This Row],[제품명]])</f>
        <v>0</v>
      </c>
      <c r="G176" s="126">
        <f>COUNTIF(사출계획!$E$88:$F$110,표4[[#This Row],[제품명]])</f>
        <v>0</v>
      </c>
      <c r="H176" s="34">
        <f>COUNTIF(사출계획!$G$62:$H$110,표4[[#This Row],[제품명]])</f>
        <v>0</v>
      </c>
      <c r="I176" s="122">
        <f>COUNTIF(사출계획!$G$62:$H$87,표4[[#This Row],[제품명]])</f>
        <v>0</v>
      </c>
      <c r="J176" s="122">
        <f>COUNTIF(사출계획!$G$88:$H$110,표4[[#This Row],[제품명]])</f>
        <v>0</v>
      </c>
      <c r="K176" s="34">
        <f>COUNTIF(사출계획!$I$62:$J$110,표4[[#This Row],[제품명]])</f>
        <v>0</v>
      </c>
      <c r="L176" s="126">
        <f>COUNTIF(사출계획!$I$62:$J$87,표4[[#This Row],[제품명]])</f>
        <v>0</v>
      </c>
      <c r="M176" s="126">
        <f>COUNTIF(사출계획!$I$88:$J$110,표4[[#This Row],[제품명]])</f>
        <v>0</v>
      </c>
      <c r="N176" s="34">
        <f>COUNTIF(사출계획!$K$62:$L$110,표4[[#This Row],[제품명]])</f>
        <v>0</v>
      </c>
      <c r="O176" s="126">
        <f>COUNTIF(사출계획!$K$62:$L$87,표4[[#This Row],[제품명]])</f>
        <v>0</v>
      </c>
      <c r="P176" s="126">
        <f>COUNTIF(사출계획!$K$88:$L$110,표4[[#This Row],[제품명]])</f>
        <v>0</v>
      </c>
      <c r="Q176" s="34">
        <f>COUNTIF(사출계획!$M$62:$N$110,표4[[#This Row],[제품명]])</f>
        <v>0</v>
      </c>
      <c r="R176" s="126">
        <f>COUNTIF(사출계획!$M$62:$N$87,표4[[#This Row],[제품명]])</f>
        <v>0</v>
      </c>
      <c r="S176" s="126">
        <f>COUNTIF(사출계획!$M$88:$N$110,표4[[#This Row],[제품명]])</f>
        <v>0</v>
      </c>
      <c r="T176" s="34">
        <f>COUNTIF(사출계획!$O$62:$P$110,표4[[#This Row],[제품명]])</f>
        <v>0</v>
      </c>
      <c r="U176" s="126">
        <f>COUNTIF(사출계획!$O$62:$P$87,표4[[#This Row],[제품명]])</f>
        <v>0</v>
      </c>
      <c r="V176" s="126">
        <f>COUNTIF(사출계획!$O$88:$P$110,표4[[#This Row],[제품명]])</f>
        <v>0</v>
      </c>
      <c r="W176" s="34">
        <f>COUNTIF(사출계획!$Q$62:$R$110,표4[[#This Row],[제품명]])</f>
        <v>0</v>
      </c>
      <c r="X176" s="126">
        <f>COUNTIF(사출계획!$Q$62:$R$87,표4[[#This Row],[제품명]])</f>
        <v>0</v>
      </c>
      <c r="Y176" s="126">
        <f>COUNTIF(사출계획!$Q$88:$R$110,표4[[#This Row],[제품명]])</f>
        <v>0</v>
      </c>
      <c r="Z176" s="34">
        <f>COUNTIF(사출계획!$S$62:$T$110,표4[[#This Row],[제품명]])</f>
        <v>0</v>
      </c>
      <c r="AA176" s="126"/>
      <c r="AB176" s="126"/>
      <c r="AC176" s="72" t="s">
        <v>820</v>
      </c>
      <c r="AD176" s="54">
        <f>SUMIF(표4[잉크명],표5[[#This Row],[잉크]],표4[월])</f>
        <v>0</v>
      </c>
      <c r="AE176" s="126">
        <f>SUMIF(표4[잉크명],표5[[#This Row],[잉크]],표4[월-3층])</f>
        <v>0</v>
      </c>
      <c r="AF176" s="126">
        <f>SUMIF(표4[잉크명],표5[[#This Row],[잉크]],표4[월-1층])</f>
        <v>0</v>
      </c>
      <c r="AG176" s="54">
        <f>SUMIF(표4[잉크명],표5[[#This Row],[잉크]],표4[화])</f>
        <v>0</v>
      </c>
      <c r="AH176" s="126">
        <f>SUMIF(표4[잉크명],표5[[#This Row],[잉크]],표4[화-3층])</f>
        <v>0</v>
      </c>
      <c r="AI176" s="126">
        <f>SUMIF(표4[잉크명],표5[[#This Row],[잉크]],표4[화-1층])</f>
        <v>0</v>
      </c>
      <c r="AJ176" s="54">
        <f>SUMIF(표4[잉크명],표5[[#This Row],[잉크]],표4[수])</f>
        <v>0</v>
      </c>
      <c r="AK176" s="126">
        <f>SUMIF(표4[잉크명],표5[[#This Row],[잉크]],표4[수-3층])</f>
        <v>0</v>
      </c>
      <c r="AL176" s="126">
        <f>SUMIF(표4[잉크명],표5[[#This Row],[잉크]],표4[수-1층])</f>
        <v>0</v>
      </c>
      <c r="AM176" s="54">
        <f>SUMIF(표4[잉크명],표5[[#This Row],[잉크]],표4[목])</f>
        <v>0</v>
      </c>
      <c r="AN176" s="126">
        <f>SUMIF(표4[잉크명],표5[[#This Row],[잉크]],표4[목-3층])</f>
        <v>0</v>
      </c>
      <c r="AO176" s="126">
        <f>SUMIF(표4[잉크명],표5[[#This Row],[잉크]],표4[목-1층])</f>
        <v>0</v>
      </c>
      <c r="AP176" s="54">
        <f>SUMIF(표4[잉크명],표5[[#This Row],[잉크]],표4[금])</f>
        <v>0</v>
      </c>
      <c r="AQ176" s="126">
        <f>SUMIF(표4[잉크명],표5[[#This Row],[잉크]],표4[금-3층])</f>
        <v>0</v>
      </c>
      <c r="AR176" s="126">
        <f>SUMIF(표4[잉크명],표5[[#This Row],[잉크]],표4[금-1층])</f>
        <v>0</v>
      </c>
      <c r="AS176" s="54">
        <f>SUMIF(표4[잉크명],표5[[#This Row],[잉크]],표4[토])</f>
        <v>0</v>
      </c>
      <c r="AT176" s="126">
        <f>SUMIF(표4[잉크명],표5[[#This Row],[잉크]],표4[토-3층])</f>
        <v>0</v>
      </c>
      <c r="AU176" s="126">
        <f>SUMIF(표4[잉크명],표5[[#This Row],[잉크]],표4[토-1층])</f>
        <v>0</v>
      </c>
      <c r="AV176" s="54">
        <f>SUMIF(표4[잉크명],표5[[#This Row],[잉크]],표4[일])</f>
        <v>0</v>
      </c>
      <c r="AW176" s="126">
        <f>SUMIF(표4[잉크명],표5[[#This Row],[잉크]],표4[일-3층])</f>
        <v>0</v>
      </c>
      <c r="AX176" s="126">
        <f>SUMIF(표4[잉크명],표5[[#This Row],[잉크]],표4[일-1층])</f>
        <v>0</v>
      </c>
      <c r="AY176" s="54">
        <f>SUMIF(표4[잉크명],표5[[#This Row],[잉크]],표4[차주 월])</f>
        <v>0</v>
      </c>
      <c r="AZ176" s="54">
        <f>SUM(표5[[#This Row],[월]:[차주 월]])</f>
        <v>0</v>
      </c>
    </row>
    <row r="177" spans="2:52" x14ac:dyDescent="0.3">
      <c r="B177" s="56" t="s">
        <v>372</v>
      </c>
      <c r="C177" s="56"/>
      <c r="D177" s="56" t="s">
        <v>373</v>
      </c>
      <c r="E177" s="34">
        <f>COUNTIF(사출계획!$E$62:$F$110,표4[[#This Row],[제품명]])</f>
        <v>0</v>
      </c>
      <c r="F177" s="126">
        <f>COUNTIF(사출계획!$E$62:$F$87,표4[[#This Row],[제품명]])</f>
        <v>0</v>
      </c>
      <c r="G177" s="126">
        <f>COUNTIF(사출계획!$E$88:$F$110,표4[[#This Row],[제품명]])</f>
        <v>0</v>
      </c>
      <c r="H177" s="34">
        <f>COUNTIF(사출계획!$G$62:$H$110,표4[[#This Row],[제품명]])</f>
        <v>0</v>
      </c>
      <c r="I177" s="122">
        <f>COUNTIF(사출계획!$G$62:$H$87,표4[[#This Row],[제품명]])</f>
        <v>0</v>
      </c>
      <c r="J177" s="122">
        <f>COUNTIF(사출계획!$G$88:$H$110,표4[[#This Row],[제품명]])</f>
        <v>0</v>
      </c>
      <c r="K177" s="34">
        <f>COUNTIF(사출계획!$I$62:$J$110,표4[[#This Row],[제품명]])</f>
        <v>0</v>
      </c>
      <c r="L177" s="126">
        <f>COUNTIF(사출계획!$I$62:$J$87,표4[[#This Row],[제품명]])</f>
        <v>0</v>
      </c>
      <c r="M177" s="126">
        <f>COUNTIF(사출계획!$I$88:$J$110,표4[[#This Row],[제품명]])</f>
        <v>0</v>
      </c>
      <c r="N177" s="34">
        <f>COUNTIF(사출계획!$K$62:$L$110,표4[[#This Row],[제품명]])</f>
        <v>0</v>
      </c>
      <c r="O177" s="126">
        <f>COUNTIF(사출계획!$K$62:$L$87,표4[[#This Row],[제품명]])</f>
        <v>0</v>
      </c>
      <c r="P177" s="126">
        <f>COUNTIF(사출계획!$K$88:$L$110,표4[[#This Row],[제품명]])</f>
        <v>0</v>
      </c>
      <c r="Q177" s="34">
        <f>COUNTIF(사출계획!$M$62:$N$110,표4[[#This Row],[제품명]])</f>
        <v>0</v>
      </c>
      <c r="R177" s="126">
        <f>COUNTIF(사출계획!$M$62:$N$87,표4[[#This Row],[제품명]])</f>
        <v>0</v>
      </c>
      <c r="S177" s="126">
        <f>COUNTIF(사출계획!$M$88:$N$110,표4[[#This Row],[제품명]])</f>
        <v>0</v>
      </c>
      <c r="T177" s="34">
        <f>COUNTIF(사출계획!$O$62:$P$110,표4[[#This Row],[제품명]])</f>
        <v>0</v>
      </c>
      <c r="U177" s="126">
        <f>COUNTIF(사출계획!$O$62:$P$87,표4[[#This Row],[제품명]])</f>
        <v>0</v>
      </c>
      <c r="V177" s="126">
        <f>COUNTIF(사출계획!$O$88:$P$110,표4[[#This Row],[제품명]])</f>
        <v>0</v>
      </c>
      <c r="W177" s="34">
        <f>COUNTIF(사출계획!$Q$62:$R$110,표4[[#This Row],[제품명]])</f>
        <v>0</v>
      </c>
      <c r="X177" s="126">
        <f>COUNTIF(사출계획!$Q$62:$R$87,표4[[#This Row],[제품명]])</f>
        <v>0</v>
      </c>
      <c r="Y177" s="126">
        <f>COUNTIF(사출계획!$Q$88:$R$110,표4[[#This Row],[제품명]])</f>
        <v>0</v>
      </c>
      <c r="Z177" s="34">
        <f>COUNTIF(사출계획!$S$62:$T$110,표4[[#This Row],[제품명]])</f>
        <v>0</v>
      </c>
      <c r="AA177" s="126"/>
      <c r="AB177" s="126"/>
      <c r="AC177" s="73" t="s">
        <v>454</v>
      </c>
      <c r="AD177" s="54">
        <f>SUMIF(표4[잉크명],표5[[#This Row],[잉크]],표4[월])</f>
        <v>0</v>
      </c>
      <c r="AE177" s="126">
        <f>SUMIF(표4[잉크명],표5[[#This Row],[잉크]],표4[월-3층])</f>
        <v>0</v>
      </c>
      <c r="AF177" s="126">
        <f>SUMIF(표4[잉크명],표5[[#This Row],[잉크]],표4[월-1층])</f>
        <v>0</v>
      </c>
      <c r="AG177" s="54">
        <f>SUMIF(표4[잉크명],표5[[#This Row],[잉크]],표4[화])</f>
        <v>0</v>
      </c>
      <c r="AH177" s="126">
        <f>SUMIF(표4[잉크명],표5[[#This Row],[잉크]],표4[화-3층])</f>
        <v>0</v>
      </c>
      <c r="AI177" s="126">
        <f>SUMIF(표4[잉크명],표5[[#This Row],[잉크]],표4[화-1층])</f>
        <v>0</v>
      </c>
      <c r="AJ177" s="54">
        <f>SUMIF(표4[잉크명],표5[[#This Row],[잉크]],표4[수])</f>
        <v>0</v>
      </c>
      <c r="AK177" s="126">
        <f>SUMIF(표4[잉크명],표5[[#This Row],[잉크]],표4[수-3층])</f>
        <v>0</v>
      </c>
      <c r="AL177" s="126">
        <f>SUMIF(표4[잉크명],표5[[#This Row],[잉크]],표4[수-1층])</f>
        <v>0</v>
      </c>
      <c r="AM177" s="54">
        <f>SUMIF(표4[잉크명],표5[[#This Row],[잉크]],표4[목])</f>
        <v>0</v>
      </c>
      <c r="AN177" s="126">
        <f>SUMIF(표4[잉크명],표5[[#This Row],[잉크]],표4[목-3층])</f>
        <v>0</v>
      </c>
      <c r="AO177" s="126">
        <f>SUMIF(표4[잉크명],표5[[#This Row],[잉크]],표4[목-1층])</f>
        <v>0</v>
      </c>
      <c r="AP177" s="54">
        <f>SUMIF(표4[잉크명],표5[[#This Row],[잉크]],표4[금])</f>
        <v>0</v>
      </c>
      <c r="AQ177" s="126">
        <f>SUMIF(표4[잉크명],표5[[#This Row],[잉크]],표4[금-3층])</f>
        <v>0</v>
      </c>
      <c r="AR177" s="126">
        <f>SUMIF(표4[잉크명],표5[[#This Row],[잉크]],표4[금-1층])</f>
        <v>0</v>
      </c>
      <c r="AS177" s="54">
        <f>SUMIF(표4[잉크명],표5[[#This Row],[잉크]],표4[토])</f>
        <v>0</v>
      </c>
      <c r="AT177" s="126">
        <f>SUMIF(표4[잉크명],표5[[#This Row],[잉크]],표4[토-3층])</f>
        <v>0</v>
      </c>
      <c r="AU177" s="126">
        <f>SUMIF(표4[잉크명],표5[[#This Row],[잉크]],표4[토-1층])</f>
        <v>0</v>
      </c>
      <c r="AV177" s="54">
        <f>SUMIF(표4[잉크명],표5[[#This Row],[잉크]],표4[일])</f>
        <v>0</v>
      </c>
      <c r="AW177" s="126">
        <f>SUMIF(표4[잉크명],표5[[#This Row],[잉크]],표4[일-3층])</f>
        <v>0</v>
      </c>
      <c r="AX177" s="126">
        <f>SUMIF(표4[잉크명],표5[[#This Row],[잉크]],표4[일-1층])</f>
        <v>0</v>
      </c>
      <c r="AY177" s="54">
        <f>SUMIF(표4[잉크명],표5[[#This Row],[잉크]],표4[차주 월])</f>
        <v>0</v>
      </c>
      <c r="AZ177" s="54">
        <f>SUM(표5[[#This Row],[월]:[차주 월]])</f>
        <v>0</v>
      </c>
    </row>
    <row r="178" spans="2:52" x14ac:dyDescent="0.3">
      <c r="B178" s="56" t="s">
        <v>372</v>
      </c>
      <c r="C178" s="56"/>
      <c r="D178" s="56" t="s">
        <v>297</v>
      </c>
      <c r="E178" s="34">
        <f>COUNTIF(사출계획!$E$62:$F$110,표4[[#This Row],[제품명]])</f>
        <v>0</v>
      </c>
      <c r="F178" s="126">
        <f>COUNTIF(사출계획!$E$62:$F$87,표4[[#This Row],[제품명]])</f>
        <v>0</v>
      </c>
      <c r="G178" s="126">
        <f>COUNTIF(사출계획!$E$88:$F$110,표4[[#This Row],[제품명]])</f>
        <v>0</v>
      </c>
      <c r="H178" s="34">
        <f>COUNTIF(사출계획!$G$62:$H$110,표4[[#This Row],[제품명]])</f>
        <v>0</v>
      </c>
      <c r="I178" s="122">
        <f>COUNTIF(사출계획!$G$62:$H$87,표4[[#This Row],[제품명]])</f>
        <v>0</v>
      </c>
      <c r="J178" s="122">
        <f>COUNTIF(사출계획!$G$88:$H$110,표4[[#This Row],[제품명]])</f>
        <v>0</v>
      </c>
      <c r="K178" s="34">
        <f>COUNTIF(사출계획!$I$62:$J$110,표4[[#This Row],[제품명]])</f>
        <v>0</v>
      </c>
      <c r="L178" s="126">
        <f>COUNTIF(사출계획!$I$62:$J$87,표4[[#This Row],[제품명]])</f>
        <v>0</v>
      </c>
      <c r="M178" s="126">
        <f>COUNTIF(사출계획!$I$88:$J$110,표4[[#This Row],[제품명]])</f>
        <v>0</v>
      </c>
      <c r="N178" s="34">
        <f>COUNTIF(사출계획!$K$62:$L$110,표4[[#This Row],[제품명]])</f>
        <v>0</v>
      </c>
      <c r="O178" s="126">
        <f>COUNTIF(사출계획!$K$62:$L$87,표4[[#This Row],[제품명]])</f>
        <v>0</v>
      </c>
      <c r="P178" s="126">
        <f>COUNTIF(사출계획!$K$88:$L$110,표4[[#This Row],[제품명]])</f>
        <v>0</v>
      </c>
      <c r="Q178" s="34">
        <f>COUNTIF(사출계획!$M$62:$N$110,표4[[#This Row],[제품명]])</f>
        <v>0</v>
      </c>
      <c r="R178" s="126">
        <f>COUNTIF(사출계획!$M$62:$N$87,표4[[#This Row],[제품명]])</f>
        <v>0</v>
      </c>
      <c r="S178" s="126">
        <f>COUNTIF(사출계획!$M$88:$N$110,표4[[#This Row],[제품명]])</f>
        <v>0</v>
      </c>
      <c r="T178" s="34">
        <f>COUNTIF(사출계획!$O$62:$P$110,표4[[#This Row],[제품명]])</f>
        <v>0</v>
      </c>
      <c r="U178" s="126">
        <f>COUNTIF(사출계획!$O$62:$P$87,표4[[#This Row],[제품명]])</f>
        <v>0</v>
      </c>
      <c r="V178" s="126">
        <f>COUNTIF(사출계획!$O$88:$P$110,표4[[#This Row],[제품명]])</f>
        <v>0</v>
      </c>
      <c r="W178" s="34">
        <f>COUNTIF(사출계획!$Q$62:$R$110,표4[[#This Row],[제품명]])</f>
        <v>0</v>
      </c>
      <c r="X178" s="126">
        <f>COUNTIF(사출계획!$Q$62:$R$87,표4[[#This Row],[제품명]])</f>
        <v>0</v>
      </c>
      <c r="Y178" s="126">
        <f>COUNTIF(사출계획!$Q$88:$R$110,표4[[#This Row],[제품명]])</f>
        <v>0</v>
      </c>
      <c r="Z178" s="34">
        <f>COUNTIF(사출계획!$S$62:$T$110,표4[[#This Row],[제품명]])</f>
        <v>0</v>
      </c>
      <c r="AA178" s="126"/>
      <c r="AB178" s="126"/>
      <c r="AC178" s="72" t="s">
        <v>731</v>
      </c>
      <c r="AD178" s="34">
        <f>SUMIF(표4[잉크명],표5[[#This Row],[잉크]],표4[월])</f>
        <v>0</v>
      </c>
      <c r="AE178" s="126">
        <f>SUMIF(표4[잉크명],표5[[#This Row],[잉크]],표4[월-3층])</f>
        <v>0</v>
      </c>
      <c r="AF178" s="126">
        <f>SUMIF(표4[잉크명],표5[[#This Row],[잉크]],표4[월-1층])</f>
        <v>0</v>
      </c>
      <c r="AG178" s="34">
        <f>SUMIF(표4[잉크명],표5[[#This Row],[잉크]],표4[화])</f>
        <v>0</v>
      </c>
      <c r="AH178" s="126">
        <f>SUMIF(표4[잉크명],표5[[#This Row],[잉크]],표4[화-3층])</f>
        <v>0</v>
      </c>
      <c r="AI178" s="126">
        <f>SUMIF(표4[잉크명],표5[[#This Row],[잉크]],표4[화-1층])</f>
        <v>0</v>
      </c>
      <c r="AJ178" s="34">
        <f>SUMIF(표4[잉크명],표5[[#This Row],[잉크]],표4[수])</f>
        <v>0</v>
      </c>
      <c r="AK178" s="126">
        <f>SUMIF(표4[잉크명],표5[[#This Row],[잉크]],표4[수-3층])</f>
        <v>0</v>
      </c>
      <c r="AL178" s="126">
        <f>SUMIF(표4[잉크명],표5[[#This Row],[잉크]],표4[수-1층])</f>
        <v>0</v>
      </c>
      <c r="AM178" s="34">
        <f>SUMIF(표4[잉크명],표5[[#This Row],[잉크]],표4[목])</f>
        <v>0</v>
      </c>
      <c r="AN178" s="126">
        <f>SUMIF(표4[잉크명],표5[[#This Row],[잉크]],표4[목-3층])</f>
        <v>0</v>
      </c>
      <c r="AO178" s="126">
        <f>SUMIF(표4[잉크명],표5[[#This Row],[잉크]],표4[목-1층])</f>
        <v>0</v>
      </c>
      <c r="AP178" s="34">
        <f>SUMIF(표4[잉크명],표5[[#This Row],[잉크]],표4[금])</f>
        <v>0</v>
      </c>
      <c r="AQ178" s="126">
        <f>SUMIF(표4[잉크명],표5[[#This Row],[잉크]],표4[금-3층])</f>
        <v>0</v>
      </c>
      <c r="AR178" s="126">
        <f>SUMIF(표4[잉크명],표5[[#This Row],[잉크]],표4[금-1층])</f>
        <v>0</v>
      </c>
      <c r="AS178" s="34">
        <f>SUMIF(표4[잉크명],표5[[#This Row],[잉크]],표4[토])</f>
        <v>0</v>
      </c>
      <c r="AT178" s="126">
        <f>SUMIF(표4[잉크명],표5[[#This Row],[잉크]],표4[토-3층])</f>
        <v>0</v>
      </c>
      <c r="AU178" s="126">
        <f>SUMIF(표4[잉크명],표5[[#This Row],[잉크]],표4[토-1층])</f>
        <v>0</v>
      </c>
      <c r="AV178" s="34">
        <f>SUMIF(표4[잉크명],표5[[#This Row],[잉크]],표4[일])</f>
        <v>0</v>
      </c>
      <c r="AW178" s="126">
        <f>SUMIF(표4[잉크명],표5[[#This Row],[잉크]],표4[일-3층])</f>
        <v>0</v>
      </c>
      <c r="AX178" s="126">
        <f>SUMIF(표4[잉크명],표5[[#This Row],[잉크]],표4[일-1층])</f>
        <v>0</v>
      </c>
      <c r="AY178" s="34">
        <f>SUMIF(표4[잉크명],표5[[#This Row],[잉크]],표4[차주 월])</f>
        <v>0</v>
      </c>
      <c r="AZ178" s="34">
        <f>SUM(표5[[#This Row],[월]:[차주 월]])</f>
        <v>0</v>
      </c>
    </row>
    <row r="179" spans="2:52" x14ac:dyDescent="0.3">
      <c r="B179" s="56" t="s">
        <v>374</v>
      </c>
      <c r="C179" s="56"/>
      <c r="D179" s="56" t="s">
        <v>375</v>
      </c>
      <c r="E179" s="34">
        <f>COUNTIF(사출계획!$E$62:$F$110,표4[[#This Row],[제품명]])</f>
        <v>0</v>
      </c>
      <c r="F179" s="126">
        <f>COUNTIF(사출계획!$E$62:$F$87,표4[[#This Row],[제품명]])</f>
        <v>0</v>
      </c>
      <c r="G179" s="126">
        <f>COUNTIF(사출계획!$E$88:$F$110,표4[[#This Row],[제품명]])</f>
        <v>0</v>
      </c>
      <c r="H179" s="34">
        <f>COUNTIF(사출계획!$G$62:$H$110,표4[[#This Row],[제품명]])</f>
        <v>0</v>
      </c>
      <c r="I179" s="122">
        <f>COUNTIF(사출계획!$G$62:$H$87,표4[[#This Row],[제품명]])</f>
        <v>0</v>
      </c>
      <c r="J179" s="122">
        <f>COUNTIF(사출계획!$G$88:$H$110,표4[[#This Row],[제품명]])</f>
        <v>0</v>
      </c>
      <c r="K179" s="34">
        <f>COUNTIF(사출계획!$I$62:$J$110,표4[[#This Row],[제품명]])</f>
        <v>0</v>
      </c>
      <c r="L179" s="126">
        <f>COUNTIF(사출계획!$I$62:$J$87,표4[[#This Row],[제품명]])</f>
        <v>0</v>
      </c>
      <c r="M179" s="126">
        <f>COUNTIF(사출계획!$I$88:$J$110,표4[[#This Row],[제품명]])</f>
        <v>0</v>
      </c>
      <c r="N179" s="34">
        <f>COUNTIF(사출계획!$K$62:$L$110,표4[[#This Row],[제품명]])</f>
        <v>0</v>
      </c>
      <c r="O179" s="126">
        <f>COUNTIF(사출계획!$K$62:$L$87,표4[[#This Row],[제품명]])</f>
        <v>0</v>
      </c>
      <c r="P179" s="126">
        <f>COUNTIF(사출계획!$K$88:$L$110,표4[[#This Row],[제품명]])</f>
        <v>0</v>
      </c>
      <c r="Q179" s="34">
        <f>COUNTIF(사출계획!$M$62:$N$110,표4[[#This Row],[제품명]])</f>
        <v>0</v>
      </c>
      <c r="R179" s="126">
        <f>COUNTIF(사출계획!$M$62:$N$87,표4[[#This Row],[제품명]])</f>
        <v>0</v>
      </c>
      <c r="S179" s="126">
        <f>COUNTIF(사출계획!$M$88:$N$110,표4[[#This Row],[제품명]])</f>
        <v>0</v>
      </c>
      <c r="T179" s="34">
        <f>COUNTIF(사출계획!$O$62:$P$110,표4[[#This Row],[제품명]])</f>
        <v>0</v>
      </c>
      <c r="U179" s="126">
        <f>COUNTIF(사출계획!$O$62:$P$87,표4[[#This Row],[제품명]])</f>
        <v>0</v>
      </c>
      <c r="V179" s="126">
        <f>COUNTIF(사출계획!$O$88:$P$110,표4[[#This Row],[제품명]])</f>
        <v>0</v>
      </c>
      <c r="W179" s="34">
        <f>COUNTIF(사출계획!$Q$62:$R$110,표4[[#This Row],[제품명]])</f>
        <v>0</v>
      </c>
      <c r="X179" s="126">
        <f>COUNTIF(사출계획!$Q$62:$R$87,표4[[#This Row],[제품명]])</f>
        <v>0</v>
      </c>
      <c r="Y179" s="126">
        <f>COUNTIF(사출계획!$Q$88:$R$110,표4[[#This Row],[제품명]])</f>
        <v>0</v>
      </c>
      <c r="Z179" s="34">
        <f>COUNTIF(사출계획!$S$62:$T$110,표4[[#This Row],[제품명]])</f>
        <v>0</v>
      </c>
      <c r="AA179" s="126"/>
      <c r="AB179" s="126"/>
      <c r="AC179" s="72" t="s">
        <v>457</v>
      </c>
      <c r="AD179" s="54">
        <f>SUMIF(표4[잉크명],표5[[#This Row],[잉크]],표4[월])</f>
        <v>2</v>
      </c>
      <c r="AE179" s="126">
        <f>SUMIF(표4[잉크명],표5[[#This Row],[잉크]],표4[월-3층])</f>
        <v>0</v>
      </c>
      <c r="AF179" s="126">
        <f>SUMIF(표4[잉크명],표5[[#This Row],[잉크]],표4[월-1층])</f>
        <v>2</v>
      </c>
      <c r="AG179" s="54">
        <f>SUMIF(표4[잉크명],표5[[#This Row],[잉크]],표4[화])</f>
        <v>0</v>
      </c>
      <c r="AH179" s="126">
        <f>SUMIF(표4[잉크명],표5[[#This Row],[잉크]],표4[화-3층])</f>
        <v>0</v>
      </c>
      <c r="AI179" s="126">
        <f>SUMIF(표4[잉크명],표5[[#This Row],[잉크]],표4[화-1층])</f>
        <v>0</v>
      </c>
      <c r="AJ179" s="54">
        <f>SUMIF(표4[잉크명],표5[[#This Row],[잉크]],표4[수])</f>
        <v>0</v>
      </c>
      <c r="AK179" s="126">
        <f>SUMIF(표4[잉크명],표5[[#This Row],[잉크]],표4[수-3층])</f>
        <v>0</v>
      </c>
      <c r="AL179" s="126">
        <f>SUMIF(표4[잉크명],표5[[#This Row],[잉크]],표4[수-1층])</f>
        <v>0</v>
      </c>
      <c r="AM179" s="54">
        <f>SUMIF(표4[잉크명],표5[[#This Row],[잉크]],표4[목])</f>
        <v>0</v>
      </c>
      <c r="AN179" s="126">
        <f>SUMIF(표4[잉크명],표5[[#This Row],[잉크]],표4[목-3층])</f>
        <v>0</v>
      </c>
      <c r="AO179" s="126">
        <f>SUMIF(표4[잉크명],표5[[#This Row],[잉크]],표4[목-1층])</f>
        <v>0</v>
      </c>
      <c r="AP179" s="54">
        <f>SUMIF(표4[잉크명],표5[[#This Row],[잉크]],표4[금])</f>
        <v>0</v>
      </c>
      <c r="AQ179" s="126">
        <f>SUMIF(표4[잉크명],표5[[#This Row],[잉크]],표4[금-3층])</f>
        <v>0</v>
      </c>
      <c r="AR179" s="126">
        <f>SUMIF(표4[잉크명],표5[[#This Row],[잉크]],표4[금-1층])</f>
        <v>0</v>
      </c>
      <c r="AS179" s="54">
        <f>SUMIF(표4[잉크명],표5[[#This Row],[잉크]],표4[토])</f>
        <v>0</v>
      </c>
      <c r="AT179" s="126">
        <f>SUMIF(표4[잉크명],표5[[#This Row],[잉크]],표4[토-3층])</f>
        <v>0</v>
      </c>
      <c r="AU179" s="126">
        <f>SUMIF(표4[잉크명],표5[[#This Row],[잉크]],표4[토-1층])</f>
        <v>0</v>
      </c>
      <c r="AV179" s="54">
        <f>SUMIF(표4[잉크명],표5[[#This Row],[잉크]],표4[일])</f>
        <v>0</v>
      </c>
      <c r="AW179" s="126">
        <f>SUMIF(표4[잉크명],표5[[#This Row],[잉크]],표4[일-3층])</f>
        <v>0</v>
      </c>
      <c r="AX179" s="126">
        <f>SUMIF(표4[잉크명],표5[[#This Row],[잉크]],표4[일-1층])</f>
        <v>0</v>
      </c>
      <c r="AY179" s="54">
        <f>SUMIF(표4[잉크명],표5[[#This Row],[잉크]],표4[차주 월])</f>
        <v>0</v>
      </c>
      <c r="AZ179" s="54">
        <f>SUM(표5[[#This Row],[월]:[차주 월]])</f>
        <v>4</v>
      </c>
    </row>
    <row r="180" spans="2:52" x14ac:dyDescent="0.3">
      <c r="B180" s="56" t="s">
        <v>374</v>
      </c>
      <c r="C180" s="56"/>
      <c r="D180" s="56" t="s">
        <v>297</v>
      </c>
      <c r="E180" s="34">
        <f>COUNTIF(사출계획!$E$62:$F$110,표4[[#This Row],[제품명]])</f>
        <v>0</v>
      </c>
      <c r="F180" s="126">
        <f>COUNTIF(사출계획!$E$62:$F$87,표4[[#This Row],[제품명]])</f>
        <v>0</v>
      </c>
      <c r="G180" s="126">
        <f>COUNTIF(사출계획!$E$88:$F$110,표4[[#This Row],[제품명]])</f>
        <v>0</v>
      </c>
      <c r="H180" s="34">
        <f>COUNTIF(사출계획!$G$62:$H$110,표4[[#This Row],[제품명]])</f>
        <v>0</v>
      </c>
      <c r="I180" s="122">
        <f>COUNTIF(사출계획!$G$62:$H$87,표4[[#This Row],[제품명]])</f>
        <v>0</v>
      </c>
      <c r="J180" s="122">
        <f>COUNTIF(사출계획!$G$88:$H$110,표4[[#This Row],[제품명]])</f>
        <v>0</v>
      </c>
      <c r="K180" s="34">
        <f>COUNTIF(사출계획!$I$62:$J$110,표4[[#This Row],[제품명]])</f>
        <v>0</v>
      </c>
      <c r="L180" s="126">
        <f>COUNTIF(사출계획!$I$62:$J$87,표4[[#This Row],[제품명]])</f>
        <v>0</v>
      </c>
      <c r="M180" s="126">
        <f>COUNTIF(사출계획!$I$88:$J$110,표4[[#This Row],[제품명]])</f>
        <v>0</v>
      </c>
      <c r="N180" s="34">
        <f>COUNTIF(사출계획!$K$62:$L$110,표4[[#This Row],[제품명]])</f>
        <v>0</v>
      </c>
      <c r="O180" s="126">
        <f>COUNTIF(사출계획!$K$62:$L$87,표4[[#This Row],[제품명]])</f>
        <v>0</v>
      </c>
      <c r="P180" s="126">
        <f>COUNTIF(사출계획!$K$88:$L$110,표4[[#This Row],[제품명]])</f>
        <v>0</v>
      </c>
      <c r="Q180" s="34">
        <f>COUNTIF(사출계획!$M$62:$N$110,표4[[#This Row],[제품명]])</f>
        <v>0</v>
      </c>
      <c r="R180" s="126">
        <f>COUNTIF(사출계획!$M$62:$N$87,표4[[#This Row],[제품명]])</f>
        <v>0</v>
      </c>
      <c r="S180" s="126">
        <f>COUNTIF(사출계획!$M$88:$N$110,표4[[#This Row],[제품명]])</f>
        <v>0</v>
      </c>
      <c r="T180" s="34">
        <f>COUNTIF(사출계획!$O$62:$P$110,표4[[#This Row],[제품명]])</f>
        <v>0</v>
      </c>
      <c r="U180" s="126">
        <f>COUNTIF(사출계획!$O$62:$P$87,표4[[#This Row],[제품명]])</f>
        <v>0</v>
      </c>
      <c r="V180" s="126">
        <f>COUNTIF(사출계획!$O$88:$P$110,표4[[#This Row],[제품명]])</f>
        <v>0</v>
      </c>
      <c r="W180" s="34">
        <f>COUNTIF(사출계획!$Q$62:$R$110,표4[[#This Row],[제품명]])</f>
        <v>0</v>
      </c>
      <c r="X180" s="126">
        <f>COUNTIF(사출계획!$Q$62:$R$87,표4[[#This Row],[제품명]])</f>
        <v>0</v>
      </c>
      <c r="Y180" s="126">
        <f>COUNTIF(사출계획!$Q$88:$R$110,표4[[#This Row],[제품명]])</f>
        <v>0</v>
      </c>
      <c r="Z180" s="34">
        <f>COUNTIF(사출계획!$S$62:$T$110,표4[[#This Row],[제품명]])</f>
        <v>0</v>
      </c>
      <c r="AA180" s="126"/>
      <c r="AB180" s="126"/>
      <c r="AC180" s="217" t="s">
        <v>1800</v>
      </c>
      <c r="AD180" s="54">
        <f>SUMIF(표4[잉크명],표5[[#This Row],[잉크]],표4[월])</f>
        <v>0</v>
      </c>
      <c r="AE180" s="126">
        <f>SUMIF(표4[잉크명],표5[[#This Row],[잉크]],표4[월-3층])</f>
        <v>0</v>
      </c>
      <c r="AF180" s="126">
        <f>SUMIF(표4[잉크명],표5[[#This Row],[잉크]],표4[월-1층])</f>
        <v>0</v>
      </c>
      <c r="AG180" s="54">
        <f>SUMIF(표4[잉크명],표5[[#This Row],[잉크]],표4[화])</f>
        <v>0</v>
      </c>
      <c r="AH180" s="126">
        <f>SUMIF(표4[잉크명],표5[[#This Row],[잉크]],표4[화-3층])</f>
        <v>0</v>
      </c>
      <c r="AI180" s="126">
        <f>SUMIF(표4[잉크명],표5[[#This Row],[잉크]],표4[화-1층])</f>
        <v>0</v>
      </c>
      <c r="AJ180" s="54">
        <f>SUMIF(표4[잉크명],표5[[#This Row],[잉크]],표4[수])</f>
        <v>0</v>
      </c>
      <c r="AK180" s="126">
        <f>SUMIF(표4[잉크명],표5[[#This Row],[잉크]],표4[수-3층])</f>
        <v>0</v>
      </c>
      <c r="AL180" s="126">
        <f>SUMIF(표4[잉크명],표5[[#This Row],[잉크]],표4[수-1층])</f>
        <v>0</v>
      </c>
      <c r="AM180" s="54">
        <f>SUMIF(표4[잉크명],표5[[#This Row],[잉크]],표4[목])</f>
        <v>0</v>
      </c>
      <c r="AN180" s="126">
        <f>SUMIF(표4[잉크명],표5[[#This Row],[잉크]],표4[목-3층])</f>
        <v>0</v>
      </c>
      <c r="AO180" s="126">
        <f>SUMIF(표4[잉크명],표5[[#This Row],[잉크]],표4[목-1층])</f>
        <v>0</v>
      </c>
      <c r="AP180" s="54">
        <f>SUMIF(표4[잉크명],표5[[#This Row],[잉크]],표4[금])</f>
        <v>0</v>
      </c>
      <c r="AQ180" s="126">
        <f>SUMIF(표4[잉크명],표5[[#This Row],[잉크]],표4[금-3층])</f>
        <v>0</v>
      </c>
      <c r="AR180" s="126">
        <f>SUMIF(표4[잉크명],표5[[#This Row],[잉크]],표4[금-1층])</f>
        <v>0</v>
      </c>
      <c r="AS180" s="54">
        <f>SUMIF(표4[잉크명],표5[[#This Row],[잉크]],표4[토])</f>
        <v>0</v>
      </c>
      <c r="AT180" s="126">
        <f>SUMIF(표4[잉크명],표5[[#This Row],[잉크]],표4[토-3층])</f>
        <v>0</v>
      </c>
      <c r="AU180" s="126">
        <f>SUMIF(표4[잉크명],표5[[#This Row],[잉크]],표4[토-1층])</f>
        <v>0</v>
      </c>
      <c r="AV180" s="54">
        <f>SUMIF(표4[잉크명],표5[[#This Row],[잉크]],표4[일])</f>
        <v>0</v>
      </c>
      <c r="AW180" s="126">
        <f>SUMIF(표4[잉크명],표5[[#This Row],[잉크]],표4[일-3층])</f>
        <v>0</v>
      </c>
      <c r="AX180" s="126">
        <f>SUMIF(표4[잉크명],표5[[#This Row],[잉크]],표4[일-1층])</f>
        <v>0</v>
      </c>
      <c r="AY180" s="54">
        <f>SUMIF(표4[잉크명],표5[[#This Row],[잉크]],표4[차주 월])</f>
        <v>0</v>
      </c>
      <c r="AZ180" s="54">
        <f>SUM(표5[[#This Row],[월]:[차주 월]])</f>
        <v>0</v>
      </c>
    </row>
    <row r="181" spans="2:52" x14ac:dyDescent="0.3">
      <c r="B181" s="56" t="s">
        <v>19</v>
      </c>
      <c r="C181" s="56"/>
      <c r="D181" s="56" t="s">
        <v>376</v>
      </c>
      <c r="E181" s="34">
        <f>COUNTIF(사출계획!$E$62:$F$110,표4[[#This Row],[제품명]])</f>
        <v>0</v>
      </c>
      <c r="F181" s="126">
        <f>COUNTIF(사출계획!$E$62:$F$87,표4[[#This Row],[제품명]])</f>
        <v>0</v>
      </c>
      <c r="G181" s="126">
        <f>COUNTIF(사출계획!$E$88:$F$110,표4[[#This Row],[제품명]])</f>
        <v>0</v>
      </c>
      <c r="H181" s="34">
        <f>COUNTIF(사출계획!$G$62:$H$110,표4[[#This Row],[제품명]])</f>
        <v>0</v>
      </c>
      <c r="I181" s="122">
        <f>COUNTIF(사출계획!$G$62:$H$87,표4[[#This Row],[제품명]])</f>
        <v>0</v>
      </c>
      <c r="J181" s="122">
        <f>COUNTIF(사출계획!$G$88:$H$110,표4[[#This Row],[제품명]])</f>
        <v>0</v>
      </c>
      <c r="K181" s="34">
        <f>COUNTIF(사출계획!$I$62:$J$110,표4[[#This Row],[제품명]])</f>
        <v>0</v>
      </c>
      <c r="L181" s="126">
        <f>COUNTIF(사출계획!$I$62:$J$87,표4[[#This Row],[제품명]])</f>
        <v>0</v>
      </c>
      <c r="M181" s="126">
        <f>COUNTIF(사출계획!$I$88:$J$110,표4[[#This Row],[제품명]])</f>
        <v>0</v>
      </c>
      <c r="N181" s="34">
        <f>COUNTIF(사출계획!$K$62:$L$110,표4[[#This Row],[제품명]])</f>
        <v>0</v>
      </c>
      <c r="O181" s="126">
        <f>COUNTIF(사출계획!$K$62:$L$87,표4[[#This Row],[제품명]])</f>
        <v>0</v>
      </c>
      <c r="P181" s="126">
        <f>COUNTIF(사출계획!$K$88:$L$110,표4[[#This Row],[제품명]])</f>
        <v>0</v>
      </c>
      <c r="Q181" s="34">
        <f>COUNTIF(사출계획!$M$62:$N$110,표4[[#This Row],[제품명]])</f>
        <v>0</v>
      </c>
      <c r="R181" s="126">
        <f>COUNTIF(사출계획!$M$62:$N$87,표4[[#This Row],[제품명]])</f>
        <v>0</v>
      </c>
      <c r="S181" s="126">
        <f>COUNTIF(사출계획!$M$88:$N$110,표4[[#This Row],[제품명]])</f>
        <v>0</v>
      </c>
      <c r="T181" s="34">
        <f>COUNTIF(사출계획!$O$62:$P$110,표4[[#This Row],[제품명]])</f>
        <v>0</v>
      </c>
      <c r="U181" s="126">
        <f>COUNTIF(사출계획!$O$62:$P$87,표4[[#This Row],[제품명]])</f>
        <v>0</v>
      </c>
      <c r="V181" s="126">
        <f>COUNTIF(사출계획!$O$88:$P$110,표4[[#This Row],[제품명]])</f>
        <v>0</v>
      </c>
      <c r="W181" s="34">
        <f>COUNTIF(사출계획!$Q$62:$R$110,표4[[#This Row],[제품명]])</f>
        <v>0</v>
      </c>
      <c r="X181" s="126">
        <f>COUNTIF(사출계획!$Q$62:$R$87,표4[[#This Row],[제품명]])</f>
        <v>0</v>
      </c>
      <c r="Y181" s="126">
        <f>COUNTIF(사출계획!$Q$88:$R$110,표4[[#This Row],[제품명]])</f>
        <v>0</v>
      </c>
      <c r="Z181" s="34">
        <f>COUNTIF(사출계획!$S$62:$T$110,표4[[#This Row],[제품명]])</f>
        <v>0</v>
      </c>
      <c r="AA181" s="126"/>
      <c r="AB181" s="126"/>
      <c r="AC181" s="217" t="s">
        <v>453</v>
      </c>
      <c r="AD181" s="54">
        <f>SUMIF(표4[잉크명],표5[[#This Row],[잉크]],표4[월])</f>
        <v>1</v>
      </c>
      <c r="AE181" s="126">
        <f>SUMIF(표4[잉크명],표5[[#This Row],[잉크]],표4[월-3층])</f>
        <v>0</v>
      </c>
      <c r="AF181" s="126">
        <f>SUMIF(표4[잉크명],표5[[#This Row],[잉크]],표4[월-1층])</f>
        <v>1</v>
      </c>
      <c r="AG181" s="54">
        <f>SUMIF(표4[잉크명],표5[[#This Row],[잉크]],표4[화])</f>
        <v>2</v>
      </c>
      <c r="AH181" s="126">
        <f>SUMIF(표4[잉크명],표5[[#This Row],[잉크]],표4[화-3층])</f>
        <v>0</v>
      </c>
      <c r="AI181" s="126">
        <f>SUMIF(표4[잉크명],표5[[#This Row],[잉크]],표4[화-1층])</f>
        <v>2</v>
      </c>
      <c r="AJ181" s="54">
        <f>SUMIF(표4[잉크명],표5[[#This Row],[잉크]],표4[수])</f>
        <v>0</v>
      </c>
      <c r="AK181" s="126">
        <f>SUMIF(표4[잉크명],표5[[#This Row],[잉크]],표4[수-3층])</f>
        <v>0</v>
      </c>
      <c r="AL181" s="126">
        <f>SUMIF(표4[잉크명],표5[[#This Row],[잉크]],표4[수-1층])</f>
        <v>0</v>
      </c>
      <c r="AM181" s="54">
        <f>SUMIF(표4[잉크명],표5[[#This Row],[잉크]],표4[목])</f>
        <v>0</v>
      </c>
      <c r="AN181" s="126">
        <f>SUMIF(표4[잉크명],표5[[#This Row],[잉크]],표4[목-3층])</f>
        <v>0</v>
      </c>
      <c r="AO181" s="126">
        <f>SUMIF(표4[잉크명],표5[[#This Row],[잉크]],표4[목-1층])</f>
        <v>0</v>
      </c>
      <c r="AP181" s="54">
        <f>SUMIF(표4[잉크명],표5[[#This Row],[잉크]],표4[금])</f>
        <v>0</v>
      </c>
      <c r="AQ181" s="126">
        <f>SUMIF(표4[잉크명],표5[[#This Row],[잉크]],표4[금-3층])</f>
        <v>0</v>
      </c>
      <c r="AR181" s="126">
        <f>SUMIF(표4[잉크명],표5[[#This Row],[잉크]],표4[금-1층])</f>
        <v>0</v>
      </c>
      <c r="AS181" s="54">
        <f>SUMIF(표4[잉크명],표5[[#This Row],[잉크]],표4[토])</f>
        <v>0</v>
      </c>
      <c r="AT181" s="126">
        <f>SUMIF(표4[잉크명],표5[[#This Row],[잉크]],표4[토-3층])</f>
        <v>0</v>
      </c>
      <c r="AU181" s="126">
        <f>SUMIF(표4[잉크명],표5[[#This Row],[잉크]],표4[토-1층])</f>
        <v>0</v>
      </c>
      <c r="AV181" s="54">
        <f>SUMIF(표4[잉크명],표5[[#This Row],[잉크]],표4[일])</f>
        <v>0</v>
      </c>
      <c r="AW181" s="126">
        <f>SUMIF(표4[잉크명],표5[[#This Row],[잉크]],표4[일-3층])</f>
        <v>0</v>
      </c>
      <c r="AX181" s="126">
        <f>SUMIF(표4[잉크명],표5[[#This Row],[잉크]],표4[일-1층])</f>
        <v>0</v>
      </c>
      <c r="AY181" s="54">
        <f>SUMIF(표4[잉크명],표5[[#This Row],[잉크]],표4[차주 월])</f>
        <v>0</v>
      </c>
      <c r="AZ181" s="54">
        <f>SUM(표5[[#This Row],[월]:[차주 월]])</f>
        <v>6</v>
      </c>
    </row>
    <row r="182" spans="2:52" x14ac:dyDescent="0.3">
      <c r="B182" s="56" t="s">
        <v>19</v>
      </c>
      <c r="C182" s="56"/>
      <c r="D182" s="56" t="s">
        <v>297</v>
      </c>
      <c r="E182" s="34">
        <f>COUNTIF(사출계획!$E$62:$F$110,표4[[#This Row],[제품명]])</f>
        <v>0</v>
      </c>
      <c r="F182" s="126">
        <f>COUNTIF(사출계획!$E$62:$F$87,표4[[#This Row],[제품명]])</f>
        <v>0</v>
      </c>
      <c r="G182" s="126">
        <f>COUNTIF(사출계획!$E$88:$F$110,표4[[#This Row],[제품명]])</f>
        <v>0</v>
      </c>
      <c r="H182" s="34">
        <f>COUNTIF(사출계획!$G$62:$H$110,표4[[#This Row],[제품명]])</f>
        <v>0</v>
      </c>
      <c r="I182" s="122">
        <f>COUNTIF(사출계획!$G$62:$H$87,표4[[#This Row],[제품명]])</f>
        <v>0</v>
      </c>
      <c r="J182" s="122">
        <f>COUNTIF(사출계획!$G$88:$H$110,표4[[#This Row],[제품명]])</f>
        <v>0</v>
      </c>
      <c r="K182" s="34">
        <f>COUNTIF(사출계획!$I$62:$J$110,표4[[#This Row],[제품명]])</f>
        <v>0</v>
      </c>
      <c r="L182" s="126">
        <f>COUNTIF(사출계획!$I$62:$J$87,표4[[#This Row],[제품명]])</f>
        <v>0</v>
      </c>
      <c r="M182" s="126">
        <f>COUNTIF(사출계획!$I$88:$J$110,표4[[#This Row],[제품명]])</f>
        <v>0</v>
      </c>
      <c r="N182" s="34">
        <f>COUNTIF(사출계획!$K$62:$L$110,표4[[#This Row],[제품명]])</f>
        <v>0</v>
      </c>
      <c r="O182" s="126">
        <f>COUNTIF(사출계획!$K$62:$L$87,표4[[#This Row],[제품명]])</f>
        <v>0</v>
      </c>
      <c r="P182" s="126">
        <f>COUNTIF(사출계획!$K$88:$L$110,표4[[#This Row],[제품명]])</f>
        <v>0</v>
      </c>
      <c r="Q182" s="34">
        <f>COUNTIF(사출계획!$M$62:$N$110,표4[[#This Row],[제품명]])</f>
        <v>0</v>
      </c>
      <c r="R182" s="126">
        <f>COUNTIF(사출계획!$M$62:$N$87,표4[[#This Row],[제품명]])</f>
        <v>0</v>
      </c>
      <c r="S182" s="126">
        <f>COUNTIF(사출계획!$M$88:$N$110,표4[[#This Row],[제품명]])</f>
        <v>0</v>
      </c>
      <c r="T182" s="34">
        <f>COUNTIF(사출계획!$O$62:$P$110,표4[[#This Row],[제품명]])</f>
        <v>0</v>
      </c>
      <c r="U182" s="126">
        <f>COUNTIF(사출계획!$O$62:$P$87,표4[[#This Row],[제품명]])</f>
        <v>0</v>
      </c>
      <c r="V182" s="126">
        <f>COUNTIF(사출계획!$O$88:$P$110,표4[[#This Row],[제품명]])</f>
        <v>0</v>
      </c>
      <c r="W182" s="34">
        <f>COUNTIF(사출계획!$Q$62:$R$110,표4[[#This Row],[제품명]])</f>
        <v>0</v>
      </c>
      <c r="X182" s="126">
        <f>COUNTIF(사출계획!$Q$62:$R$87,표4[[#This Row],[제품명]])</f>
        <v>0</v>
      </c>
      <c r="Y182" s="126">
        <f>COUNTIF(사출계획!$Q$88:$R$110,표4[[#This Row],[제품명]])</f>
        <v>0</v>
      </c>
      <c r="Z182" s="34">
        <f>COUNTIF(사출계획!$S$62:$T$110,표4[[#This Row],[제품명]])</f>
        <v>0</v>
      </c>
      <c r="AA182" s="126"/>
      <c r="AB182" s="126"/>
      <c r="AC182" s="217" t="s">
        <v>897</v>
      </c>
      <c r="AD182" s="54">
        <f>SUMIF(표4[잉크명],표5[[#This Row],[잉크]],표4[월])</f>
        <v>0</v>
      </c>
      <c r="AE182" s="126">
        <f>SUMIF(표4[잉크명],표5[[#This Row],[잉크]],표4[월-3층])</f>
        <v>0</v>
      </c>
      <c r="AF182" s="126">
        <f>SUMIF(표4[잉크명],표5[[#This Row],[잉크]],표4[월-1층])</f>
        <v>0</v>
      </c>
      <c r="AG182" s="54">
        <f>SUMIF(표4[잉크명],표5[[#This Row],[잉크]],표4[화])</f>
        <v>0</v>
      </c>
      <c r="AH182" s="126">
        <f>SUMIF(표4[잉크명],표5[[#This Row],[잉크]],표4[화-3층])</f>
        <v>0</v>
      </c>
      <c r="AI182" s="126">
        <f>SUMIF(표4[잉크명],표5[[#This Row],[잉크]],표4[화-1층])</f>
        <v>0</v>
      </c>
      <c r="AJ182" s="54">
        <f>SUMIF(표4[잉크명],표5[[#This Row],[잉크]],표4[수])</f>
        <v>0</v>
      </c>
      <c r="AK182" s="126">
        <f>SUMIF(표4[잉크명],표5[[#This Row],[잉크]],표4[수-3층])</f>
        <v>0</v>
      </c>
      <c r="AL182" s="126">
        <f>SUMIF(표4[잉크명],표5[[#This Row],[잉크]],표4[수-1층])</f>
        <v>0</v>
      </c>
      <c r="AM182" s="54">
        <f>SUMIF(표4[잉크명],표5[[#This Row],[잉크]],표4[목])</f>
        <v>0</v>
      </c>
      <c r="AN182" s="126">
        <f>SUMIF(표4[잉크명],표5[[#This Row],[잉크]],표4[목-3층])</f>
        <v>0</v>
      </c>
      <c r="AO182" s="126">
        <f>SUMIF(표4[잉크명],표5[[#This Row],[잉크]],표4[목-1층])</f>
        <v>0</v>
      </c>
      <c r="AP182" s="54">
        <f>SUMIF(표4[잉크명],표5[[#This Row],[잉크]],표4[금])</f>
        <v>0</v>
      </c>
      <c r="AQ182" s="126">
        <f>SUMIF(표4[잉크명],표5[[#This Row],[잉크]],표4[금-3층])</f>
        <v>0</v>
      </c>
      <c r="AR182" s="126">
        <f>SUMIF(표4[잉크명],표5[[#This Row],[잉크]],표4[금-1층])</f>
        <v>0</v>
      </c>
      <c r="AS182" s="54">
        <f>SUMIF(표4[잉크명],표5[[#This Row],[잉크]],표4[토])</f>
        <v>0</v>
      </c>
      <c r="AT182" s="126">
        <f>SUMIF(표4[잉크명],표5[[#This Row],[잉크]],표4[토-3층])</f>
        <v>0</v>
      </c>
      <c r="AU182" s="126">
        <f>SUMIF(표4[잉크명],표5[[#This Row],[잉크]],표4[토-1층])</f>
        <v>0</v>
      </c>
      <c r="AV182" s="54">
        <f>SUMIF(표4[잉크명],표5[[#This Row],[잉크]],표4[일])</f>
        <v>0</v>
      </c>
      <c r="AW182" s="126">
        <f>SUMIF(표4[잉크명],표5[[#This Row],[잉크]],표4[일-3층])</f>
        <v>0</v>
      </c>
      <c r="AX182" s="126">
        <f>SUMIF(표4[잉크명],표5[[#This Row],[잉크]],표4[일-1층])</f>
        <v>0</v>
      </c>
      <c r="AY182" s="54">
        <f>SUMIF(표4[잉크명],표5[[#This Row],[잉크]],표4[차주 월])</f>
        <v>0</v>
      </c>
      <c r="AZ182" s="54">
        <f>SUM(표5[[#This Row],[월]:[차주 월]])</f>
        <v>0</v>
      </c>
    </row>
    <row r="183" spans="2:52" x14ac:dyDescent="0.3">
      <c r="B183" s="179" t="s">
        <v>1493</v>
      </c>
      <c r="C183" s="179"/>
      <c r="D183" s="56" t="s">
        <v>377</v>
      </c>
      <c r="E183" s="34">
        <f>COUNTIF(사출계획!$E$62:$F$110,표4[[#This Row],[제품명]])</f>
        <v>0</v>
      </c>
      <c r="F183" s="126">
        <f>COUNTIF(사출계획!$E$62:$F$87,표4[[#This Row],[제품명]])</f>
        <v>0</v>
      </c>
      <c r="G183" s="126">
        <f>COUNTIF(사출계획!$E$88:$F$110,표4[[#This Row],[제품명]])</f>
        <v>0</v>
      </c>
      <c r="H183" s="34">
        <f>COUNTIF(사출계획!$G$62:$H$110,표4[[#This Row],[제품명]])</f>
        <v>0</v>
      </c>
      <c r="I183" s="122">
        <f>COUNTIF(사출계획!$G$62:$H$87,표4[[#This Row],[제품명]])</f>
        <v>0</v>
      </c>
      <c r="J183" s="122">
        <f>COUNTIF(사출계획!$G$88:$H$110,표4[[#This Row],[제품명]])</f>
        <v>0</v>
      </c>
      <c r="K183" s="34">
        <f>COUNTIF(사출계획!$I$62:$J$110,표4[[#This Row],[제품명]])</f>
        <v>0</v>
      </c>
      <c r="L183" s="126">
        <f>COUNTIF(사출계획!$I$62:$J$87,표4[[#This Row],[제품명]])</f>
        <v>0</v>
      </c>
      <c r="M183" s="126">
        <f>COUNTIF(사출계획!$I$88:$J$110,표4[[#This Row],[제품명]])</f>
        <v>0</v>
      </c>
      <c r="N183" s="34">
        <f>COUNTIF(사출계획!$K$62:$L$110,표4[[#This Row],[제품명]])</f>
        <v>0</v>
      </c>
      <c r="O183" s="126">
        <f>COUNTIF(사출계획!$K$62:$L$87,표4[[#This Row],[제품명]])</f>
        <v>0</v>
      </c>
      <c r="P183" s="126">
        <f>COUNTIF(사출계획!$K$88:$L$110,표4[[#This Row],[제품명]])</f>
        <v>0</v>
      </c>
      <c r="Q183" s="34">
        <f>COUNTIF(사출계획!$M$62:$N$110,표4[[#This Row],[제품명]])</f>
        <v>0</v>
      </c>
      <c r="R183" s="126">
        <f>COUNTIF(사출계획!$M$62:$N$87,표4[[#This Row],[제품명]])</f>
        <v>0</v>
      </c>
      <c r="S183" s="126">
        <f>COUNTIF(사출계획!$M$88:$N$110,표4[[#This Row],[제품명]])</f>
        <v>0</v>
      </c>
      <c r="T183" s="34">
        <f>COUNTIF(사출계획!$O$62:$P$110,표4[[#This Row],[제품명]])</f>
        <v>0</v>
      </c>
      <c r="U183" s="126">
        <f>COUNTIF(사출계획!$O$62:$P$87,표4[[#This Row],[제품명]])</f>
        <v>0</v>
      </c>
      <c r="V183" s="126">
        <f>COUNTIF(사출계획!$O$88:$P$110,표4[[#This Row],[제품명]])</f>
        <v>0</v>
      </c>
      <c r="W183" s="34">
        <f>COUNTIF(사출계획!$Q$62:$R$110,표4[[#This Row],[제품명]])</f>
        <v>0</v>
      </c>
      <c r="X183" s="126">
        <f>COUNTIF(사출계획!$Q$62:$R$87,표4[[#This Row],[제품명]])</f>
        <v>0</v>
      </c>
      <c r="Y183" s="126">
        <f>COUNTIF(사출계획!$Q$88:$R$110,표4[[#This Row],[제품명]])</f>
        <v>0</v>
      </c>
      <c r="Z183" s="34">
        <f>COUNTIF(사출계획!$S$62:$T$110,표4[[#This Row],[제품명]])</f>
        <v>0</v>
      </c>
      <c r="AA183" s="126"/>
      <c r="AB183" s="126"/>
      <c r="AC183" s="74" t="s">
        <v>1019</v>
      </c>
      <c r="AD183" s="54">
        <f>SUMIF(표4[잉크명],표5[[#This Row],[잉크]],표4[월])</f>
        <v>0</v>
      </c>
      <c r="AE183" s="126">
        <f>SUMIF(표4[잉크명],표5[[#This Row],[잉크]],표4[월-3층])</f>
        <v>0</v>
      </c>
      <c r="AF183" s="126">
        <f>SUMIF(표4[잉크명],표5[[#This Row],[잉크]],표4[월-1층])</f>
        <v>0</v>
      </c>
      <c r="AG183" s="54">
        <f>SUMIF(표4[잉크명],표5[[#This Row],[잉크]],표4[화])</f>
        <v>0</v>
      </c>
      <c r="AH183" s="126">
        <f>SUMIF(표4[잉크명],표5[[#This Row],[잉크]],표4[화-3층])</f>
        <v>0</v>
      </c>
      <c r="AI183" s="126">
        <f>SUMIF(표4[잉크명],표5[[#This Row],[잉크]],표4[화-1층])</f>
        <v>0</v>
      </c>
      <c r="AJ183" s="54">
        <f>SUMIF(표4[잉크명],표5[[#This Row],[잉크]],표4[수])</f>
        <v>0</v>
      </c>
      <c r="AK183" s="126">
        <f>SUMIF(표4[잉크명],표5[[#This Row],[잉크]],표4[수-3층])</f>
        <v>0</v>
      </c>
      <c r="AL183" s="126">
        <f>SUMIF(표4[잉크명],표5[[#This Row],[잉크]],표4[수-1층])</f>
        <v>0</v>
      </c>
      <c r="AM183" s="54">
        <f>SUMIF(표4[잉크명],표5[[#This Row],[잉크]],표4[목])</f>
        <v>0</v>
      </c>
      <c r="AN183" s="126">
        <f>SUMIF(표4[잉크명],표5[[#This Row],[잉크]],표4[목-3층])</f>
        <v>0</v>
      </c>
      <c r="AO183" s="126">
        <f>SUMIF(표4[잉크명],표5[[#This Row],[잉크]],표4[목-1층])</f>
        <v>0</v>
      </c>
      <c r="AP183" s="54">
        <f>SUMIF(표4[잉크명],표5[[#This Row],[잉크]],표4[금])</f>
        <v>0</v>
      </c>
      <c r="AQ183" s="126">
        <f>SUMIF(표4[잉크명],표5[[#This Row],[잉크]],표4[금-3층])</f>
        <v>0</v>
      </c>
      <c r="AR183" s="126">
        <f>SUMIF(표4[잉크명],표5[[#This Row],[잉크]],표4[금-1층])</f>
        <v>0</v>
      </c>
      <c r="AS183" s="54">
        <f>SUMIF(표4[잉크명],표5[[#This Row],[잉크]],표4[토])</f>
        <v>0</v>
      </c>
      <c r="AT183" s="126">
        <f>SUMIF(표4[잉크명],표5[[#This Row],[잉크]],표4[토-3층])</f>
        <v>0</v>
      </c>
      <c r="AU183" s="126">
        <f>SUMIF(표4[잉크명],표5[[#This Row],[잉크]],표4[토-1층])</f>
        <v>0</v>
      </c>
      <c r="AV183" s="54">
        <f>SUMIF(표4[잉크명],표5[[#This Row],[잉크]],표4[일])</f>
        <v>0</v>
      </c>
      <c r="AW183" s="126">
        <f>SUMIF(표4[잉크명],표5[[#This Row],[잉크]],표4[일-3층])</f>
        <v>0</v>
      </c>
      <c r="AX183" s="126">
        <f>SUMIF(표4[잉크명],표5[[#This Row],[잉크]],표4[일-1층])</f>
        <v>0</v>
      </c>
      <c r="AY183" s="54">
        <f>SUMIF(표4[잉크명],표5[[#This Row],[잉크]],표4[차주 월])</f>
        <v>0</v>
      </c>
      <c r="AZ183" s="54">
        <f>SUM(표5[[#This Row],[월]:[차주 월]])</f>
        <v>0</v>
      </c>
    </row>
    <row r="184" spans="2:52" x14ac:dyDescent="0.3">
      <c r="B184" s="179" t="s">
        <v>1493</v>
      </c>
      <c r="C184" s="179"/>
      <c r="D184" s="56" t="s">
        <v>378</v>
      </c>
      <c r="E184" s="34">
        <f>COUNTIF(사출계획!$E$62:$F$110,표4[[#This Row],[제품명]])</f>
        <v>0</v>
      </c>
      <c r="F184" s="126">
        <f>COUNTIF(사출계획!$E$62:$F$87,표4[[#This Row],[제품명]])</f>
        <v>0</v>
      </c>
      <c r="G184" s="126">
        <f>COUNTIF(사출계획!$E$88:$F$110,표4[[#This Row],[제품명]])</f>
        <v>0</v>
      </c>
      <c r="H184" s="34">
        <f>COUNTIF(사출계획!$G$62:$H$110,표4[[#This Row],[제품명]])</f>
        <v>0</v>
      </c>
      <c r="I184" s="122">
        <f>COUNTIF(사출계획!$G$62:$H$87,표4[[#This Row],[제품명]])</f>
        <v>0</v>
      </c>
      <c r="J184" s="122">
        <f>COUNTIF(사출계획!$G$88:$H$110,표4[[#This Row],[제품명]])</f>
        <v>0</v>
      </c>
      <c r="K184" s="34">
        <f>COUNTIF(사출계획!$I$62:$J$110,표4[[#This Row],[제품명]])</f>
        <v>0</v>
      </c>
      <c r="L184" s="126">
        <f>COUNTIF(사출계획!$I$62:$J$87,표4[[#This Row],[제품명]])</f>
        <v>0</v>
      </c>
      <c r="M184" s="126">
        <f>COUNTIF(사출계획!$I$88:$J$110,표4[[#This Row],[제품명]])</f>
        <v>0</v>
      </c>
      <c r="N184" s="34">
        <f>COUNTIF(사출계획!$K$62:$L$110,표4[[#This Row],[제품명]])</f>
        <v>0</v>
      </c>
      <c r="O184" s="126">
        <f>COUNTIF(사출계획!$K$62:$L$87,표4[[#This Row],[제품명]])</f>
        <v>0</v>
      </c>
      <c r="P184" s="126">
        <f>COUNTIF(사출계획!$K$88:$L$110,표4[[#This Row],[제품명]])</f>
        <v>0</v>
      </c>
      <c r="Q184" s="34">
        <f>COUNTIF(사출계획!$M$62:$N$110,표4[[#This Row],[제품명]])</f>
        <v>0</v>
      </c>
      <c r="R184" s="126">
        <f>COUNTIF(사출계획!$M$62:$N$87,표4[[#This Row],[제품명]])</f>
        <v>0</v>
      </c>
      <c r="S184" s="126">
        <f>COUNTIF(사출계획!$M$88:$N$110,표4[[#This Row],[제품명]])</f>
        <v>0</v>
      </c>
      <c r="T184" s="34">
        <f>COUNTIF(사출계획!$O$62:$P$110,표4[[#This Row],[제품명]])</f>
        <v>0</v>
      </c>
      <c r="U184" s="126">
        <f>COUNTIF(사출계획!$O$62:$P$87,표4[[#This Row],[제품명]])</f>
        <v>0</v>
      </c>
      <c r="V184" s="126">
        <f>COUNTIF(사출계획!$O$88:$P$110,표4[[#This Row],[제품명]])</f>
        <v>0</v>
      </c>
      <c r="W184" s="34">
        <f>COUNTIF(사출계획!$Q$62:$R$110,표4[[#This Row],[제품명]])</f>
        <v>0</v>
      </c>
      <c r="X184" s="126">
        <f>COUNTIF(사출계획!$Q$62:$R$87,표4[[#This Row],[제품명]])</f>
        <v>0</v>
      </c>
      <c r="Y184" s="126">
        <f>COUNTIF(사출계획!$Q$88:$R$110,표4[[#This Row],[제품명]])</f>
        <v>0</v>
      </c>
      <c r="Z184" s="34">
        <f>COUNTIF(사출계획!$S$62:$T$110,표4[[#This Row],[제품명]])</f>
        <v>0</v>
      </c>
      <c r="AA184" s="126"/>
      <c r="AB184" s="126"/>
      <c r="AC184" s="33" t="s">
        <v>1416</v>
      </c>
      <c r="AD184" s="54">
        <f>SUMIF(표4[잉크명],표5[[#This Row],[잉크]],표4[월])</f>
        <v>0</v>
      </c>
      <c r="AE184" s="126">
        <f>SUMIF(표4[잉크명],표5[[#This Row],[잉크]],표4[월-3층])</f>
        <v>0</v>
      </c>
      <c r="AF184" s="126">
        <f>SUMIF(표4[잉크명],표5[[#This Row],[잉크]],표4[월-1층])</f>
        <v>0</v>
      </c>
      <c r="AG184" s="54">
        <f>SUMIF(표4[잉크명],표5[[#This Row],[잉크]],표4[화])</f>
        <v>0</v>
      </c>
      <c r="AH184" s="126">
        <f>SUMIF(표4[잉크명],표5[[#This Row],[잉크]],표4[화-3층])</f>
        <v>0</v>
      </c>
      <c r="AI184" s="126">
        <f>SUMIF(표4[잉크명],표5[[#This Row],[잉크]],표4[화-1층])</f>
        <v>0</v>
      </c>
      <c r="AJ184" s="54">
        <f>SUMIF(표4[잉크명],표5[[#This Row],[잉크]],표4[수])</f>
        <v>0</v>
      </c>
      <c r="AK184" s="126">
        <f>SUMIF(표4[잉크명],표5[[#This Row],[잉크]],표4[수-3층])</f>
        <v>0</v>
      </c>
      <c r="AL184" s="126">
        <f>SUMIF(표4[잉크명],표5[[#This Row],[잉크]],표4[수-1층])</f>
        <v>0</v>
      </c>
      <c r="AM184" s="34">
        <f>SUMIF(표4[잉크명],표5[[#This Row],[잉크]],표4[목])</f>
        <v>0</v>
      </c>
      <c r="AN184" s="126">
        <f>SUMIF(표4[잉크명],표5[[#This Row],[잉크]],표4[목-3층])</f>
        <v>0</v>
      </c>
      <c r="AO184" s="126">
        <f>SUMIF(표4[잉크명],표5[[#This Row],[잉크]],표4[목-1층])</f>
        <v>0</v>
      </c>
      <c r="AP184" s="34">
        <f>SUMIF(표4[잉크명],표5[[#This Row],[잉크]],표4[금])</f>
        <v>0</v>
      </c>
      <c r="AQ184" s="126">
        <f>SUMIF(표4[잉크명],표5[[#This Row],[잉크]],표4[금-3층])</f>
        <v>0</v>
      </c>
      <c r="AR184" s="126">
        <f>SUMIF(표4[잉크명],표5[[#This Row],[잉크]],표4[금-1층])</f>
        <v>0</v>
      </c>
      <c r="AS184" s="34">
        <f>SUMIF(표4[잉크명],표5[[#This Row],[잉크]],표4[토])</f>
        <v>0</v>
      </c>
      <c r="AT184" s="126">
        <f>SUMIF(표4[잉크명],표5[[#This Row],[잉크]],표4[토-3층])</f>
        <v>0</v>
      </c>
      <c r="AU184" s="126">
        <f>SUMIF(표4[잉크명],표5[[#This Row],[잉크]],표4[토-1층])</f>
        <v>0</v>
      </c>
      <c r="AV184" s="34">
        <f>SUMIF(표4[잉크명],표5[[#This Row],[잉크]],표4[일])</f>
        <v>0</v>
      </c>
      <c r="AW184" s="126">
        <f>SUMIF(표4[잉크명],표5[[#This Row],[잉크]],표4[일-3층])</f>
        <v>0</v>
      </c>
      <c r="AX184" s="126">
        <f>SUMIF(표4[잉크명],표5[[#This Row],[잉크]],표4[일-1층])</f>
        <v>0</v>
      </c>
      <c r="AY184" s="34">
        <f>SUMIF(표4[잉크명],표5[[#This Row],[잉크]],표4[차주 월])</f>
        <v>0</v>
      </c>
      <c r="AZ184" s="34">
        <f>SUM(표5[[#This Row],[월]:[차주 월]])</f>
        <v>0</v>
      </c>
    </row>
    <row r="185" spans="2:52" x14ac:dyDescent="0.3">
      <c r="B185" s="154" t="s">
        <v>279</v>
      </c>
      <c r="C185" s="153"/>
      <c r="D185" s="56" t="s">
        <v>4496</v>
      </c>
      <c r="E185" s="34">
        <f>COUNTIF(사출계획!$E$62:$F$110,표4[[#This Row],[제품명]])</f>
        <v>0</v>
      </c>
      <c r="F185" s="126">
        <f>COUNTIF(사출계획!$E$62:$F$87,표4[[#This Row],[제품명]])</f>
        <v>0</v>
      </c>
      <c r="G185" s="126">
        <f>COUNTIF(사출계획!$E$88:$F$110,표4[[#This Row],[제품명]])</f>
        <v>0</v>
      </c>
      <c r="H185" s="34">
        <f>COUNTIF(사출계획!$G$62:$H$110,표4[[#This Row],[제품명]])</f>
        <v>0</v>
      </c>
      <c r="I185" s="122">
        <f>COUNTIF(사출계획!$G$62:$H$87,표4[[#This Row],[제품명]])</f>
        <v>0</v>
      </c>
      <c r="J185" s="122">
        <f>COUNTIF(사출계획!$G$88:$H$110,표4[[#This Row],[제품명]])</f>
        <v>0</v>
      </c>
      <c r="K185" s="34">
        <f>COUNTIF(사출계획!$I$62:$J$110,표4[[#This Row],[제품명]])</f>
        <v>0</v>
      </c>
      <c r="L185" s="126">
        <f>COUNTIF(사출계획!$I$62:$J$87,표4[[#This Row],[제품명]])</f>
        <v>0</v>
      </c>
      <c r="M185" s="126">
        <f>COUNTIF(사출계획!$I$88:$J$110,표4[[#This Row],[제품명]])</f>
        <v>0</v>
      </c>
      <c r="N185" s="34">
        <f>COUNTIF(사출계획!$K$62:$L$110,표4[[#This Row],[제품명]])</f>
        <v>0</v>
      </c>
      <c r="O185" s="126">
        <f>COUNTIF(사출계획!$K$62:$L$87,표4[[#This Row],[제품명]])</f>
        <v>0</v>
      </c>
      <c r="P185" s="126">
        <f>COUNTIF(사출계획!$K$88:$L$110,표4[[#This Row],[제품명]])</f>
        <v>0</v>
      </c>
      <c r="Q185" s="34">
        <f>COUNTIF(사출계획!$M$62:$N$110,표4[[#This Row],[제품명]])</f>
        <v>0</v>
      </c>
      <c r="R185" s="126">
        <f>COUNTIF(사출계획!$M$62:$N$87,표4[[#This Row],[제품명]])</f>
        <v>0</v>
      </c>
      <c r="S185" s="126">
        <f>COUNTIF(사출계획!$M$88:$N$110,표4[[#This Row],[제품명]])</f>
        <v>0</v>
      </c>
      <c r="T185" s="34">
        <f>COUNTIF(사출계획!$O$62:$P$110,표4[[#This Row],[제품명]])</f>
        <v>0</v>
      </c>
      <c r="U185" s="126">
        <f>COUNTIF(사출계획!$O$62:$P$87,표4[[#This Row],[제품명]])</f>
        <v>0</v>
      </c>
      <c r="V185" s="126">
        <f>COUNTIF(사출계획!$O$88:$P$110,표4[[#This Row],[제품명]])</f>
        <v>0</v>
      </c>
      <c r="W185" s="34">
        <f>COUNTIF(사출계획!$Q$62:$R$110,표4[[#This Row],[제품명]])</f>
        <v>0</v>
      </c>
      <c r="X185" s="126">
        <f>COUNTIF(사출계획!$Q$62:$R$87,표4[[#This Row],[제품명]])</f>
        <v>0</v>
      </c>
      <c r="Y185" s="126">
        <f>COUNTIF(사출계획!$Q$88:$R$110,표4[[#This Row],[제품명]])</f>
        <v>0</v>
      </c>
      <c r="Z185" s="34">
        <f>COUNTIF(사출계획!$S$62:$T$110,표4[[#This Row],[제품명]])</f>
        <v>0</v>
      </c>
      <c r="AA185" s="126"/>
      <c r="AB185" s="126"/>
      <c r="AC185" s="33" t="s">
        <v>335</v>
      </c>
      <c r="AD185" s="34">
        <f>SUMIF(표4[잉크명],표5[[#This Row],[잉크]],표4[월])</f>
        <v>0</v>
      </c>
      <c r="AE185" s="126">
        <f>SUMIF(표4[잉크명],표5[[#This Row],[잉크]],표4[월-3층])</f>
        <v>0</v>
      </c>
      <c r="AF185" s="126">
        <f>SUMIF(표4[잉크명],표5[[#This Row],[잉크]],표4[월-1층])</f>
        <v>0</v>
      </c>
      <c r="AG185" s="34">
        <f>SUMIF(표4[잉크명],표5[[#This Row],[잉크]],표4[화])</f>
        <v>0</v>
      </c>
      <c r="AH185" s="126">
        <f>SUMIF(표4[잉크명],표5[[#This Row],[잉크]],표4[화-3층])</f>
        <v>0</v>
      </c>
      <c r="AI185" s="126">
        <f>SUMIF(표4[잉크명],표5[[#This Row],[잉크]],표4[화-1층])</f>
        <v>0</v>
      </c>
      <c r="AJ185" s="34">
        <f>SUMIF(표4[잉크명],표5[[#This Row],[잉크]],표4[수])</f>
        <v>0</v>
      </c>
      <c r="AK185" s="126">
        <f>SUMIF(표4[잉크명],표5[[#This Row],[잉크]],표4[수-3층])</f>
        <v>0</v>
      </c>
      <c r="AL185" s="126">
        <f>SUMIF(표4[잉크명],표5[[#This Row],[잉크]],표4[수-1층])</f>
        <v>0</v>
      </c>
      <c r="AM185" s="34">
        <f>SUMIF(표4[잉크명],표5[[#This Row],[잉크]],표4[목])</f>
        <v>0</v>
      </c>
      <c r="AN185" s="126">
        <f>SUMIF(표4[잉크명],표5[[#This Row],[잉크]],표4[목-3층])</f>
        <v>0</v>
      </c>
      <c r="AO185" s="126">
        <f>SUMIF(표4[잉크명],표5[[#This Row],[잉크]],표4[목-1층])</f>
        <v>0</v>
      </c>
      <c r="AP185" s="34">
        <f>SUMIF(표4[잉크명],표5[[#This Row],[잉크]],표4[금])</f>
        <v>0</v>
      </c>
      <c r="AQ185" s="126">
        <f>SUMIF(표4[잉크명],표5[[#This Row],[잉크]],표4[금-3층])</f>
        <v>0</v>
      </c>
      <c r="AR185" s="126">
        <f>SUMIF(표4[잉크명],표5[[#This Row],[잉크]],표4[금-1층])</f>
        <v>0</v>
      </c>
      <c r="AS185" s="34">
        <f>SUMIF(표4[잉크명],표5[[#This Row],[잉크]],표4[토])</f>
        <v>0</v>
      </c>
      <c r="AT185" s="126">
        <f>SUMIF(표4[잉크명],표5[[#This Row],[잉크]],표4[토-3층])</f>
        <v>0</v>
      </c>
      <c r="AU185" s="126">
        <f>SUMIF(표4[잉크명],표5[[#This Row],[잉크]],표4[토-1층])</f>
        <v>0</v>
      </c>
      <c r="AV185" s="34">
        <f>SUMIF(표4[잉크명],표5[[#This Row],[잉크]],표4[일])</f>
        <v>0</v>
      </c>
      <c r="AW185" s="126">
        <f>SUMIF(표4[잉크명],표5[[#This Row],[잉크]],표4[일-3층])</f>
        <v>0</v>
      </c>
      <c r="AX185" s="126">
        <f>SUMIF(표4[잉크명],표5[[#This Row],[잉크]],표4[일-1층])</f>
        <v>0</v>
      </c>
      <c r="AY185" s="34">
        <f>SUMIF(표4[잉크명],표5[[#This Row],[잉크]],표4[차주 월])</f>
        <v>0</v>
      </c>
      <c r="AZ185" s="34">
        <f>SUM(표5[[#This Row],[월]:[차주 월]])</f>
        <v>0</v>
      </c>
    </row>
    <row r="186" spans="2:52" x14ac:dyDescent="0.3">
      <c r="B186" s="154" t="s">
        <v>279</v>
      </c>
      <c r="C186" s="154"/>
      <c r="D186" s="56" t="s">
        <v>379</v>
      </c>
      <c r="E186" s="34">
        <f>COUNTIF(사출계획!$E$62:$F$110,표4[[#This Row],[제품명]])</f>
        <v>0</v>
      </c>
      <c r="F186" s="126">
        <f>COUNTIF(사출계획!$E$62:$F$87,표4[[#This Row],[제품명]])</f>
        <v>0</v>
      </c>
      <c r="G186" s="126">
        <f>COUNTIF(사출계획!$E$88:$F$110,표4[[#This Row],[제품명]])</f>
        <v>0</v>
      </c>
      <c r="H186" s="34">
        <f>COUNTIF(사출계획!$G$62:$H$110,표4[[#This Row],[제품명]])</f>
        <v>0</v>
      </c>
      <c r="I186" s="122">
        <f>COUNTIF(사출계획!$G$62:$H$87,표4[[#This Row],[제품명]])</f>
        <v>0</v>
      </c>
      <c r="J186" s="122">
        <f>COUNTIF(사출계획!$G$88:$H$110,표4[[#This Row],[제품명]])</f>
        <v>0</v>
      </c>
      <c r="K186" s="34">
        <f>COUNTIF(사출계획!$I$62:$J$110,표4[[#This Row],[제품명]])</f>
        <v>0</v>
      </c>
      <c r="L186" s="126">
        <f>COUNTIF(사출계획!$I$62:$J$87,표4[[#This Row],[제품명]])</f>
        <v>0</v>
      </c>
      <c r="M186" s="126">
        <f>COUNTIF(사출계획!$I$88:$J$110,표4[[#This Row],[제품명]])</f>
        <v>0</v>
      </c>
      <c r="N186" s="34">
        <f>COUNTIF(사출계획!$K$62:$L$110,표4[[#This Row],[제품명]])</f>
        <v>0</v>
      </c>
      <c r="O186" s="126">
        <f>COUNTIF(사출계획!$K$62:$L$87,표4[[#This Row],[제품명]])</f>
        <v>0</v>
      </c>
      <c r="P186" s="126">
        <f>COUNTIF(사출계획!$K$88:$L$110,표4[[#This Row],[제품명]])</f>
        <v>0</v>
      </c>
      <c r="Q186" s="34">
        <f>COUNTIF(사출계획!$M$62:$N$110,표4[[#This Row],[제품명]])</f>
        <v>0</v>
      </c>
      <c r="R186" s="126">
        <f>COUNTIF(사출계획!$M$62:$N$87,표4[[#This Row],[제품명]])</f>
        <v>0</v>
      </c>
      <c r="S186" s="126">
        <f>COUNTIF(사출계획!$M$88:$N$110,표4[[#This Row],[제품명]])</f>
        <v>0</v>
      </c>
      <c r="T186" s="34">
        <f>COUNTIF(사출계획!$O$62:$P$110,표4[[#This Row],[제품명]])</f>
        <v>0</v>
      </c>
      <c r="U186" s="126">
        <f>COUNTIF(사출계획!$O$62:$P$87,표4[[#This Row],[제품명]])</f>
        <v>0</v>
      </c>
      <c r="V186" s="126">
        <f>COUNTIF(사출계획!$O$88:$P$110,표4[[#This Row],[제품명]])</f>
        <v>0</v>
      </c>
      <c r="W186" s="34">
        <f>COUNTIF(사출계획!$Q$62:$R$110,표4[[#This Row],[제품명]])</f>
        <v>0</v>
      </c>
      <c r="X186" s="126">
        <f>COUNTIF(사출계획!$Q$62:$R$87,표4[[#This Row],[제품명]])</f>
        <v>0</v>
      </c>
      <c r="Y186" s="126">
        <f>COUNTIF(사출계획!$Q$88:$R$110,표4[[#This Row],[제품명]])</f>
        <v>0</v>
      </c>
      <c r="Z186" s="34">
        <f>COUNTIF(사출계획!$S$62:$T$110,표4[[#This Row],[제품명]])</f>
        <v>0</v>
      </c>
      <c r="AA186" s="126"/>
      <c r="AB186" s="126"/>
      <c r="AC186" s="75" t="s">
        <v>1056</v>
      </c>
      <c r="AD186" s="54">
        <f>SUMIF(표4[잉크명],표5[[#This Row],[잉크]],표4[월])</f>
        <v>0</v>
      </c>
      <c r="AE186" s="126">
        <f>SUMIF(표4[잉크명],표5[[#This Row],[잉크]],표4[월-3층])</f>
        <v>0</v>
      </c>
      <c r="AF186" s="126">
        <f>SUMIF(표4[잉크명],표5[[#This Row],[잉크]],표4[월-1층])</f>
        <v>0</v>
      </c>
      <c r="AG186" s="54">
        <f>SUMIF(표4[잉크명],표5[[#This Row],[잉크]],표4[화])</f>
        <v>0</v>
      </c>
      <c r="AH186" s="126">
        <f>SUMIF(표4[잉크명],표5[[#This Row],[잉크]],표4[화-3층])</f>
        <v>0</v>
      </c>
      <c r="AI186" s="126">
        <f>SUMIF(표4[잉크명],표5[[#This Row],[잉크]],표4[화-1층])</f>
        <v>0</v>
      </c>
      <c r="AJ186" s="54">
        <f>SUMIF(표4[잉크명],표5[[#This Row],[잉크]],표4[수])</f>
        <v>0</v>
      </c>
      <c r="AK186" s="126">
        <f>SUMIF(표4[잉크명],표5[[#This Row],[잉크]],표4[수-3층])</f>
        <v>0</v>
      </c>
      <c r="AL186" s="126">
        <f>SUMIF(표4[잉크명],표5[[#This Row],[잉크]],표4[수-1층])</f>
        <v>0</v>
      </c>
      <c r="AM186" s="54">
        <f>SUMIF(표4[잉크명],표5[[#This Row],[잉크]],표4[목])</f>
        <v>0</v>
      </c>
      <c r="AN186" s="126">
        <f>SUMIF(표4[잉크명],표5[[#This Row],[잉크]],표4[목-3층])</f>
        <v>0</v>
      </c>
      <c r="AO186" s="126">
        <f>SUMIF(표4[잉크명],표5[[#This Row],[잉크]],표4[목-1층])</f>
        <v>0</v>
      </c>
      <c r="AP186" s="54">
        <f>SUMIF(표4[잉크명],표5[[#This Row],[잉크]],표4[금])</f>
        <v>0</v>
      </c>
      <c r="AQ186" s="126">
        <f>SUMIF(표4[잉크명],표5[[#This Row],[잉크]],표4[금-3층])</f>
        <v>0</v>
      </c>
      <c r="AR186" s="126">
        <f>SUMIF(표4[잉크명],표5[[#This Row],[잉크]],표4[금-1층])</f>
        <v>0</v>
      </c>
      <c r="AS186" s="54">
        <f>SUMIF(표4[잉크명],표5[[#This Row],[잉크]],표4[토])</f>
        <v>0</v>
      </c>
      <c r="AT186" s="126">
        <f>SUMIF(표4[잉크명],표5[[#This Row],[잉크]],표4[토-3층])</f>
        <v>0</v>
      </c>
      <c r="AU186" s="126">
        <f>SUMIF(표4[잉크명],표5[[#This Row],[잉크]],표4[토-1층])</f>
        <v>0</v>
      </c>
      <c r="AV186" s="54">
        <f>SUMIF(표4[잉크명],표5[[#This Row],[잉크]],표4[일])</f>
        <v>0</v>
      </c>
      <c r="AW186" s="126">
        <f>SUMIF(표4[잉크명],표5[[#This Row],[잉크]],표4[일-3층])</f>
        <v>0</v>
      </c>
      <c r="AX186" s="126">
        <f>SUMIF(표4[잉크명],표5[[#This Row],[잉크]],표4[일-1층])</f>
        <v>0</v>
      </c>
      <c r="AY186" s="54">
        <f>SUMIF(표4[잉크명],표5[[#This Row],[잉크]],표4[차주 월])</f>
        <v>0</v>
      </c>
      <c r="AZ186" s="54">
        <f>SUM(표5[[#This Row],[월]:[차주 월]])</f>
        <v>0</v>
      </c>
    </row>
    <row r="187" spans="2:52" x14ac:dyDescent="0.3">
      <c r="B187" s="56" t="s">
        <v>394</v>
      </c>
      <c r="C187" s="56"/>
      <c r="D187" s="56" t="s">
        <v>410</v>
      </c>
      <c r="E187" s="54">
        <f>COUNTIF(사출계획!$E$62:$F$110,표4[[#This Row],[제품명]])</f>
        <v>0</v>
      </c>
      <c r="F187" s="126">
        <f>COUNTIF(사출계획!$E$62:$F$87,표4[[#This Row],[제품명]])</f>
        <v>0</v>
      </c>
      <c r="G187" s="126">
        <f>COUNTIF(사출계획!$E$88:$F$110,표4[[#This Row],[제품명]])</f>
        <v>0</v>
      </c>
      <c r="H187" s="54">
        <f>COUNTIF(사출계획!$G$62:$H$110,표4[[#This Row],[제품명]])</f>
        <v>0</v>
      </c>
      <c r="I187" s="122">
        <f>COUNTIF(사출계획!$G$62:$H$87,표4[[#This Row],[제품명]])</f>
        <v>0</v>
      </c>
      <c r="J187" s="122">
        <f>COUNTIF(사출계획!$G$88:$H$110,표4[[#This Row],[제품명]])</f>
        <v>0</v>
      </c>
      <c r="K187" s="54">
        <f>COUNTIF(사출계획!$I$62:$J$110,표4[[#This Row],[제품명]])</f>
        <v>0</v>
      </c>
      <c r="L187" s="126">
        <f>COUNTIF(사출계획!$I$62:$J$87,표4[[#This Row],[제품명]])</f>
        <v>0</v>
      </c>
      <c r="M187" s="126">
        <f>COUNTIF(사출계획!$I$88:$J$110,표4[[#This Row],[제품명]])</f>
        <v>0</v>
      </c>
      <c r="N187" s="54">
        <f>COUNTIF(사출계획!$K$62:$L$110,표4[[#This Row],[제품명]])</f>
        <v>0</v>
      </c>
      <c r="O187" s="126">
        <f>COUNTIF(사출계획!$K$62:$L$87,표4[[#This Row],[제품명]])</f>
        <v>0</v>
      </c>
      <c r="P187" s="126">
        <f>COUNTIF(사출계획!$K$88:$L$110,표4[[#This Row],[제품명]])</f>
        <v>0</v>
      </c>
      <c r="Q187" s="54">
        <f>COUNTIF(사출계획!$M$62:$N$110,표4[[#This Row],[제품명]])</f>
        <v>0</v>
      </c>
      <c r="R187" s="126">
        <f>COUNTIF(사출계획!$M$62:$N$87,표4[[#This Row],[제품명]])</f>
        <v>0</v>
      </c>
      <c r="S187" s="126">
        <f>COUNTIF(사출계획!$M$88:$N$110,표4[[#This Row],[제품명]])</f>
        <v>0</v>
      </c>
      <c r="T187" s="54">
        <f>COUNTIF(사출계획!$O$62:$P$110,표4[[#This Row],[제품명]])</f>
        <v>0</v>
      </c>
      <c r="U187" s="126">
        <f>COUNTIF(사출계획!$O$62:$P$87,표4[[#This Row],[제품명]])</f>
        <v>0</v>
      </c>
      <c r="V187" s="126">
        <f>COUNTIF(사출계획!$O$88:$P$110,표4[[#This Row],[제품명]])</f>
        <v>0</v>
      </c>
      <c r="W187" s="54">
        <f>COUNTIF(사출계획!$Q$62:$R$110,표4[[#This Row],[제품명]])</f>
        <v>0</v>
      </c>
      <c r="X187" s="126">
        <f>COUNTIF(사출계획!$Q$62:$R$87,표4[[#This Row],[제품명]])</f>
        <v>0</v>
      </c>
      <c r="Y187" s="126">
        <f>COUNTIF(사출계획!$Q$88:$R$110,표4[[#This Row],[제품명]])</f>
        <v>0</v>
      </c>
      <c r="Z187" s="54">
        <f>COUNTIF(사출계획!$S$62:$T$110,표4[[#This Row],[제품명]])</f>
        <v>0</v>
      </c>
      <c r="AA187" s="126"/>
      <c r="AB187" s="126"/>
      <c r="AC187" s="76" t="s">
        <v>1676</v>
      </c>
      <c r="AD187" s="54">
        <f>SUMIF(표4[잉크명],표5[[#This Row],[잉크]],표4[월])</f>
        <v>2</v>
      </c>
      <c r="AE187" s="126">
        <f>SUMIF(표4[잉크명],표5[[#This Row],[잉크]],표4[월-3층])</f>
        <v>2</v>
      </c>
      <c r="AF187" s="126">
        <f>SUMIF(표4[잉크명],표5[[#This Row],[잉크]],표4[월-1층])</f>
        <v>0</v>
      </c>
      <c r="AG187" s="54">
        <f>SUMIF(표4[잉크명],표5[[#This Row],[잉크]],표4[화])</f>
        <v>0</v>
      </c>
      <c r="AH187" s="126">
        <f>SUMIF(표4[잉크명],표5[[#This Row],[잉크]],표4[화-3층])</f>
        <v>0</v>
      </c>
      <c r="AI187" s="126">
        <f>SUMIF(표4[잉크명],표5[[#This Row],[잉크]],표4[화-1층])</f>
        <v>0</v>
      </c>
      <c r="AJ187" s="54">
        <f>SUMIF(표4[잉크명],표5[[#This Row],[잉크]],표4[수])</f>
        <v>0</v>
      </c>
      <c r="AK187" s="126">
        <f>SUMIF(표4[잉크명],표5[[#This Row],[잉크]],표4[수-3층])</f>
        <v>0</v>
      </c>
      <c r="AL187" s="126">
        <f>SUMIF(표4[잉크명],표5[[#This Row],[잉크]],표4[수-1층])</f>
        <v>0</v>
      </c>
      <c r="AM187" s="54">
        <f>SUMIF(표4[잉크명],표5[[#This Row],[잉크]],표4[목])</f>
        <v>0</v>
      </c>
      <c r="AN187" s="126">
        <f>SUMIF(표4[잉크명],표5[[#This Row],[잉크]],표4[목-3층])</f>
        <v>0</v>
      </c>
      <c r="AO187" s="126">
        <f>SUMIF(표4[잉크명],표5[[#This Row],[잉크]],표4[목-1층])</f>
        <v>0</v>
      </c>
      <c r="AP187" s="54">
        <f>SUMIF(표4[잉크명],표5[[#This Row],[잉크]],표4[금])</f>
        <v>0</v>
      </c>
      <c r="AQ187" s="126">
        <f>SUMIF(표4[잉크명],표5[[#This Row],[잉크]],표4[금-3층])</f>
        <v>0</v>
      </c>
      <c r="AR187" s="126">
        <f>SUMIF(표4[잉크명],표5[[#This Row],[잉크]],표4[금-1층])</f>
        <v>0</v>
      </c>
      <c r="AS187" s="54">
        <f>SUMIF(표4[잉크명],표5[[#This Row],[잉크]],표4[토])</f>
        <v>0</v>
      </c>
      <c r="AT187" s="126">
        <f>SUMIF(표4[잉크명],표5[[#This Row],[잉크]],표4[토-3층])</f>
        <v>0</v>
      </c>
      <c r="AU187" s="126">
        <f>SUMIF(표4[잉크명],표5[[#This Row],[잉크]],표4[토-1층])</f>
        <v>0</v>
      </c>
      <c r="AV187" s="54">
        <f>SUMIF(표4[잉크명],표5[[#This Row],[잉크]],표4[일])</f>
        <v>0</v>
      </c>
      <c r="AW187" s="126">
        <f>SUMIF(표4[잉크명],표5[[#This Row],[잉크]],표4[일-3층])</f>
        <v>0</v>
      </c>
      <c r="AX187" s="126">
        <f>SUMIF(표4[잉크명],표5[[#This Row],[잉크]],표4[일-1층])</f>
        <v>0</v>
      </c>
      <c r="AY187" s="54">
        <f>SUMIF(표4[잉크명],표5[[#This Row],[잉크]],표4[차주 월])</f>
        <v>0</v>
      </c>
      <c r="AZ187" s="54">
        <f>SUM(표5[[#This Row],[월]:[차주 월]])</f>
        <v>4</v>
      </c>
    </row>
    <row r="188" spans="2:52" x14ac:dyDescent="0.3">
      <c r="B188" s="56" t="s">
        <v>394</v>
      </c>
      <c r="C188" s="56"/>
      <c r="D188" s="56" t="s">
        <v>466</v>
      </c>
      <c r="E188" s="34">
        <f>COUNTIF(사출계획!$E$62:$F$110,표4[[#This Row],[제품명]])</f>
        <v>0</v>
      </c>
      <c r="F188" s="126">
        <f>COUNTIF(사출계획!$E$62:$F$87,표4[[#This Row],[제품명]])</f>
        <v>0</v>
      </c>
      <c r="G188" s="126">
        <f>COUNTIF(사출계획!$E$88:$F$110,표4[[#This Row],[제품명]])</f>
        <v>0</v>
      </c>
      <c r="H188" s="34">
        <f>COUNTIF(사출계획!$G$62:$H$110,표4[[#This Row],[제품명]])</f>
        <v>0</v>
      </c>
      <c r="I188" s="122">
        <f>COUNTIF(사출계획!$G$62:$H$87,표4[[#This Row],[제품명]])</f>
        <v>0</v>
      </c>
      <c r="J188" s="122">
        <f>COUNTIF(사출계획!$G$88:$H$110,표4[[#This Row],[제품명]])</f>
        <v>0</v>
      </c>
      <c r="K188" s="34">
        <f>COUNTIF(사출계획!$I$62:$J$110,표4[[#This Row],[제품명]])</f>
        <v>0</v>
      </c>
      <c r="L188" s="126">
        <f>COUNTIF(사출계획!$I$62:$J$87,표4[[#This Row],[제품명]])</f>
        <v>0</v>
      </c>
      <c r="M188" s="126">
        <f>COUNTIF(사출계획!$I$88:$J$110,표4[[#This Row],[제품명]])</f>
        <v>0</v>
      </c>
      <c r="N188" s="34">
        <f>COUNTIF(사출계획!$K$62:$L$110,표4[[#This Row],[제품명]])</f>
        <v>0</v>
      </c>
      <c r="O188" s="126">
        <f>COUNTIF(사출계획!$K$62:$L$87,표4[[#This Row],[제품명]])</f>
        <v>0</v>
      </c>
      <c r="P188" s="126">
        <f>COUNTIF(사출계획!$K$88:$L$110,표4[[#This Row],[제품명]])</f>
        <v>0</v>
      </c>
      <c r="Q188" s="34">
        <f>COUNTIF(사출계획!$M$62:$N$110,표4[[#This Row],[제품명]])</f>
        <v>0</v>
      </c>
      <c r="R188" s="126">
        <f>COUNTIF(사출계획!$M$62:$N$87,표4[[#This Row],[제품명]])</f>
        <v>0</v>
      </c>
      <c r="S188" s="126">
        <f>COUNTIF(사출계획!$M$88:$N$110,표4[[#This Row],[제품명]])</f>
        <v>0</v>
      </c>
      <c r="T188" s="34">
        <f>COUNTIF(사출계획!$O$62:$P$110,표4[[#This Row],[제품명]])</f>
        <v>0</v>
      </c>
      <c r="U188" s="126">
        <f>COUNTIF(사출계획!$O$62:$P$87,표4[[#This Row],[제품명]])</f>
        <v>0</v>
      </c>
      <c r="V188" s="126">
        <f>COUNTIF(사출계획!$O$88:$P$110,표4[[#This Row],[제품명]])</f>
        <v>0</v>
      </c>
      <c r="W188" s="34">
        <f>COUNTIF(사출계획!$Q$62:$R$110,표4[[#This Row],[제품명]])</f>
        <v>0</v>
      </c>
      <c r="X188" s="126">
        <f>COUNTIF(사출계획!$Q$62:$R$87,표4[[#This Row],[제품명]])</f>
        <v>0</v>
      </c>
      <c r="Y188" s="126">
        <f>COUNTIF(사출계획!$Q$88:$R$110,표4[[#This Row],[제품명]])</f>
        <v>0</v>
      </c>
      <c r="Z188" s="34">
        <f>COUNTIF(사출계획!$S$62:$T$110,표4[[#This Row],[제품명]])</f>
        <v>0</v>
      </c>
      <c r="AA188" s="126"/>
      <c r="AB188" s="126"/>
      <c r="AC188" s="77" t="s">
        <v>459</v>
      </c>
      <c r="AD188" s="54">
        <f>SUMIF(표4[잉크명],표5[[#This Row],[잉크]],표4[월])</f>
        <v>0</v>
      </c>
      <c r="AE188" s="126">
        <f>SUMIF(표4[잉크명],표5[[#This Row],[잉크]],표4[월-3층])</f>
        <v>0</v>
      </c>
      <c r="AF188" s="126">
        <f>SUMIF(표4[잉크명],표5[[#This Row],[잉크]],표4[월-1층])</f>
        <v>0</v>
      </c>
      <c r="AG188" s="54">
        <f>SUMIF(표4[잉크명],표5[[#This Row],[잉크]],표4[화])</f>
        <v>0</v>
      </c>
      <c r="AH188" s="126">
        <f>SUMIF(표4[잉크명],표5[[#This Row],[잉크]],표4[화-3층])</f>
        <v>0</v>
      </c>
      <c r="AI188" s="126">
        <f>SUMIF(표4[잉크명],표5[[#This Row],[잉크]],표4[화-1층])</f>
        <v>0</v>
      </c>
      <c r="AJ188" s="54">
        <f>SUMIF(표4[잉크명],표5[[#This Row],[잉크]],표4[수])</f>
        <v>0</v>
      </c>
      <c r="AK188" s="126">
        <f>SUMIF(표4[잉크명],표5[[#This Row],[잉크]],표4[수-3층])</f>
        <v>0</v>
      </c>
      <c r="AL188" s="126">
        <f>SUMIF(표4[잉크명],표5[[#This Row],[잉크]],표4[수-1층])</f>
        <v>0</v>
      </c>
      <c r="AM188" s="54">
        <f>SUMIF(표4[잉크명],표5[[#This Row],[잉크]],표4[목])</f>
        <v>0</v>
      </c>
      <c r="AN188" s="126">
        <f>SUMIF(표4[잉크명],표5[[#This Row],[잉크]],표4[목-3층])</f>
        <v>0</v>
      </c>
      <c r="AO188" s="126">
        <f>SUMIF(표4[잉크명],표5[[#This Row],[잉크]],표4[목-1층])</f>
        <v>0</v>
      </c>
      <c r="AP188" s="54">
        <f>SUMIF(표4[잉크명],표5[[#This Row],[잉크]],표4[금])</f>
        <v>0</v>
      </c>
      <c r="AQ188" s="126">
        <f>SUMIF(표4[잉크명],표5[[#This Row],[잉크]],표4[금-3층])</f>
        <v>0</v>
      </c>
      <c r="AR188" s="126">
        <f>SUMIF(표4[잉크명],표5[[#This Row],[잉크]],표4[금-1층])</f>
        <v>0</v>
      </c>
      <c r="AS188" s="54">
        <f>SUMIF(표4[잉크명],표5[[#This Row],[잉크]],표4[토])</f>
        <v>0</v>
      </c>
      <c r="AT188" s="126">
        <f>SUMIF(표4[잉크명],표5[[#This Row],[잉크]],표4[토-3층])</f>
        <v>0</v>
      </c>
      <c r="AU188" s="126">
        <f>SUMIF(표4[잉크명],표5[[#This Row],[잉크]],표4[토-1층])</f>
        <v>0</v>
      </c>
      <c r="AV188" s="54">
        <f>SUMIF(표4[잉크명],표5[[#This Row],[잉크]],표4[일])</f>
        <v>0</v>
      </c>
      <c r="AW188" s="126">
        <f>SUMIF(표4[잉크명],표5[[#This Row],[잉크]],표4[일-3층])</f>
        <v>0</v>
      </c>
      <c r="AX188" s="126">
        <f>SUMIF(표4[잉크명],표5[[#This Row],[잉크]],표4[일-1층])</f>
        <v>0</v>
      </c>
      <c r="AY188" s="54">
        <f>SUMIF(표4[잉크명],표5[[#This Row],[잉크]],표4[차주 월])</f>
        <v>0</v>
      </c>
      <c r="AZ188" s="54">
        <f>SUM(표5[[#This Row],[월]:[차주 월]])</f>
        <v>0</v>
      </c>
    </row>
    <row r="189" spans="2:52" x14ac:dyDescent="0.3">
      <c r="B189" s="56" t="s">
        <v>394</v>
      </c>
      <c r="C189" s="56"/>
      <c r="D189" s="56" t="s">
        <v>395</v>
      </c>
      <c r="E189" s="34">
        <f>COUNTIF(사출계획!$E$62:$F$110,표4[[#This Row],[제품명]])</f>
        <v>0</v>
      </c>
      <c r="F189" s="126">
        <f>COUNTIF(사출계획!$E$62:$F$87,표4[[#This Row],[제품명]])</f>
        <v>0</v>
      </c>
      <c r="G189" s="126">
        <f>COUNTIF(사출계획!$E$88:$F$110,표4[[#This Row],[제품명]])</f>
        <v>0</v>
      </c>
      <c r="H189" s="34">
        <f>COUNTIF(사출계획!$G$62:$H$110,표4[[#This Row],[제품명]])</f>
        <v>0</v>
      </c>
      <c r="I189" s="122">
        <f>COUNTIF(사출계획!$G$62:$H$87,표4[[#This Row],[제품명]])</f>
        <v>0</v>
      </c>
      <c r="J189" s="122">
        <f>COUNTIF(사출계획!$G$88:$H$110,표4[[#This Row],[제품명]])</f>
        <v>0</v>
      </c>
      <c r="K189" s="34">
        <f>COUNTIF(사출계획!$I$62:$J$110,표4[[#This Row],[제품명]])</f>
        <v>0</v>
      </c>
      <c r="L189" s="126">
        <f>COUNTIF(사출계획!$I$62:$J$87,표4[[#This Row],[제품명]])</f>
        <v>0</v>
      </c>
      <c r="M189" s="126">
        <f>COUNTIF(사출계획!$I$88:$J$110,표4[[#This Row],[제품명]])</f>
        <v>0</v>
      </c>
      <c r="N189" s="34">
        <f>COUNTIF(사출계획!$K$62:$L$110,표4[[#This Row],[제품명]])</f>
        <v>0</v>
      </c>
      <c r="O189" s="126">
        <f>COUNTIF(사출계획!$K$62:$L$87,표4[[#This Row],[제품명]])</f>
        <v>0</v>
      </c>
      <c r="P189" s="126">
        <f>COUNTIF(사출계획!$K$88:$L$110,표4[[#This Row],[제품명]])</f>
        <v>0</v>
      </c>
      <c r="Q189" s="34">
        <f>COUNTIF(사출계획!$M$62:$N$110,표4[[#This Row],[제품명]])</f>
        <v>0</v>
      </c>
      <c r="R189" s="126">
        <f>COUNTIF(사출계획!$M$62:$N$87,표4[[#This Row],[제품명]])</f>
        <v>0</v>
      </c>
      <c r="S189" s="126">
        <f>COUNTIF(사출계획!$M$88:$N$110,표4[[#This Row],[제품명]])</f>
        <v>0</v>
      </c>
      <c r="T189" s="34">
        <f>COUNTIF(사출계획!$O$62:$P$110,표4[[#This Row],[제품명]])</f>
        <v>0</v>
      </c>
      <c r="U189" s="126">
        <f>COUNTIF(사출계획!$O$62:$P$87,표4[[#This Row],[제품명]])</f>
        <v>0</v>
      </c>
      <c r="V189" s="126">
        <f>COUNTIF(사출계획!$O$88:$P$110,표4[[#This Row],[제품명]])</f>
        <v>0</v>
      </c>
      <c r="W189" s="34">
        <f>COUNTIF(사출계획!$Q$62:$R$110,표4[[#This Row],[제품명]])</f>
        <v>0</v>
      </c>
      <c r="X189" s="126">
        <f>COUNTIF(사출계획!$Q$62:$R$87,표4[[#This Row],[제품명]])</f>
        <v>0</v>
      </c>
      <c r="Y189" s="126">
        <f>COUNTIF(사출계획!$Q$88:$R$110,표4[[#This Row],[제품명]])</f>
        <v>0</v>
      </c>
      <c r="Z189" s="34">
        <f>COUNTIF(사출계획!$S$62:$T$110,표4[[#This Row],[제품명]])</f>
        <v>0</v>
      </c>
      <c r="AA189" s="126"/>
      <c r="AB189" s="126"/>
      <c r="AC189" s="33" t="s">
        <v>321</v>
      </c>
      <c r="AD189" s="34">
        <f>SUMIF(표4[잉크명],표5[[#This Row],[잉크]],표4[월])</f>
        <v>0</v>
      </c>
      <c r="AE189" s="126">
        <f>SUMIF(표4[잉크명],표5[[#This Row],[잉크]],표4[월-3층])</f>
        <v>0</v>
      </c>
      <c r="AF189" s="126">
        <f>SUMIF(표4[잉크명],표5[[#This Row],[잉크]],표4[월-1층])</f>
        <v>0</v>
      </c>
      <c r="AG189" s="34">
        <f>SUMIF(표4[잉크명],표5[[#This Row],[잉크]],표4[화])</f>
        <v>1</v>
      </c>
      <c r="AH189" s="126">
        <f>SUMIF(표4[잉크명],표5[[#This Row],[잉크]],표4[화-3층])</f>
        <v>0</v>
      </c>
      <c r="AI189" s="126">
        <f>SUMIF(표4[잉크명],표5[[#This Row],[잉크]],표4[화-1층])</f>
        <v>1</v>
      </c>
      <c r="AJ189" s="34">
        <f>SUMIF(표4[잉크명],표5[[#This Row],[잉크]],표4[수])</f>
        <v>0</v>
      </c>
      <c r="AK189" s="126">
        <f>SUMIF(표4[잉크명],표5[[#This Row],[잉크]],표4[수-3층])</f>
        <v>0</v>
      </c>
      <c r="AL189" s="126">
        <f>SUMIF(표4[잉크명],표5[[#This Row],[잉크]],표4[수-1층])</f>
        <v>0</v>
      </c>
      <c r="AM189" s="34">
        <f>SUMIF(표4[잉크명],표5[[#This Row],[잉크]],표4[목])</f>
        <v>0</v>
      </c>
      <c r="AN189" s="126">
        <f>SUMIF(표4[잉크명],표5[[#This Row],[잉크]],표4[목-3층])</f>
        <v>0</v>
      </c>
      <c r="AO189" s="126">
        <f>SUMIF(표4[잉크명],표5[[#This Row],[잉크]],표4[목-1층])</f>
        <v>0</v>
      </c>
      <c r="AP189" s="34">
        <f>SUMIF(표4[잉크명],표5[[#This Row],[잉크]],표4[금])</f>
        <v>0</v>
      </c>
      <c r="AQ189" s="126">
        <f>SUMIF(표4[잉크명],표5[[#This Row],[잉크]],표4[금-3층])</f>
        <v>0</v>
      </c>
      <c r="AR189" s="126">
        <f>SUMIF(표4[잉크명],표5[[#This Row],[잉크]],표4[금-1층])</f>
        <v>0</v>
      </c>
      <c r="AS189" s="34">
        <f>SUMIF(표4[잉크명],표5[[#This Row],[잉크]],표4[토])</f>
        <v>0</v>
      </c>
      <c r="AT189" s="126">
        <f>SUMIF(표4[잉크명],표5[[#This Row],[잉크]],표4[토-3층])</f>
        <v>0</v>
      </c>
      <c r="AU189" s="126">
        <f>SUMIF(표4[잉크명],표5[[#This Row],[잉크]],표4[토-1층])</f>
        <v>0</v>
      </c>
      <c r="AV189" s="34">
        <f>SUMIF(표4[잉크명],표5[[#This Row],[잉크]],표4[일])</f>
        <v>0</v>
      </c>
      <c r="AW189" s="126">
        <f>SUMIF(표4[잉크명],표5[[#This Row],[잉크]],표4[일-3층])</f>
        <v>0</v>
      </c>
      <c r="AX189" s="126">
        <f>SUMIF(표4[잉크명],표5[[#This Row],[잉크]],표4[일-1층])</f>
        <v>0</v>
      </c>
      <c r="AY189" s="34">
        <f>SUMIF(표4[잉크명],표5[[#This Row],[잉크]],표4[차주 월])</f>
        <v>0</v>
      </c>
      <c r="AZ189" s="34">
        <f>SUM(표5[[#This Row],[월]:[차주 월]])</f>
        <v>2</v>
      </c>
    </row>
    <row r="190" spans="2:52" x14ac:dyDescent="0.3">
      <c r="B190" s="153" t="s">
        <v>412</v>
      </c>
      <c r="C190" s="153"/>
      <c r="D190" s="56" t="s">
        <v>400</v>
      </c>
      <c r="E190" s="54">
        <f>COUNTIF(사출계획!$E$62:$F$110,표4[[#This Row],[제품명]])</f>
        <v>0</v>
      </c>
      <c r="F190" s="126">
        <f>COUNTIF(사출계획!$E$62:$F$87,표4[[#This Row],[제품명]])</f>
        <v>0</v>
      </c>
      <c r="G190" s="126">
        <f>COUNTIF(사출계획!$E$88:$F$110,표4[[#This Row],[제품명]])</f>
        <v>0</v>
      </c>
      <c r="H190" s="54">
        <f>COUNTIF(사출계획!$G$62:$H$110,표4[[#This Row],[제품명]])</f>
        <v>0</v>
      </c>
      <c r="I190" s="122">
        <f>COUNTIF(사출계획!$G$62:$H$87,표4[[#This Row],[제품명]])</f>
        <v>0</v>
      </c>
      <c r="J190" s="122">
        <f>COUNTIF(사출계획!$G$88:$H$110,표4[[#This Row],[제품명]])</f>
        <v>0</v>
      </c>
      <c r="K190" s="54">
        <f>COUNTIF(사출계획!$I$62:$J$110,표4[[#This Row],[제품명]])</f>
        <v>0</v>
      </c>
      <c r="L190" s="126">
        <f>COUNTIF(사출계획!$I$62:$J$87,표4[[#This Row],[제품명]])</f>
        <v>0</v>
      </c>
      <c r="M190" s="126">
        <f>COUNTIF(사출계획!$I$88:$J$110,표4[[#This Row],[제품명]])</f>
        <v>0</v>
      </c>
      <c r="N190" s="54">
        <f>COUNTIF(사출계획!$K$62:$L$110,표4[[#This Row],[제품명]])</f>
        <v>0</v>
      </c>
      <c r="O190" s="126">
        <f>COUNTIF(사출계획!$K$62:$L$87,표4[[#This Row],[제품명]])</f>
        <v>0</v>
      </c>
      <c r="P190" s="126">
        <f>COUNTIF(사출계획!$K$88:$L$110,표4[[#This Row],[제품명]])</f>
        <v>0</v>
      </c>
      <c r="Q190" s="54">
        <f>COUNTIF(사출계획!$M$62:$N$110,표4[[#This Row],[제품명]])</f>
        <v>0</v>
      </c>
      <c r="R190" s="126">
        <f>COUNTIF(사출계획!$M$62:$N$87,표4[[#This Row],[제품명]])</f>
        <v>0</v>
      </c>
      <c r="S190" s="126">
        <f>COUNTIF(사출계획!$M$88:$N$110,표4[[#This Row],[제품명]])</f>
        <v>0</v>
      </c>
      <c r="T190" s="54">
        <f>COUNTIF(사출계획!$O$62:$P$110,표4[[#This Row],[제품명]])</f>
        <v>0</v>
      </c>
      <c r="U190" s="126">
        <f>COUNTIF(사출계획!$O$62:$P$87,표4[[#This Row],[제품명]])</f>
        <v>0</v>
      </c>
      <c r="V190" s="126">
        <f>COUNTIF(사출계획!$O$88:$P$110,표4[[#This Row],[제품명]])</f>
        <v>0</v>
      </c>
      <c r="W190" s="54">
        <f>COUNTIF(사출계획!$Q$62:$R$110,표4[[#This Row],[제품명]])</f>
        <v>0</v>
      </c>
      <c r="X190" s="126">
        <f>COUNTIF(사출계획!$Q$62:$R$87,표4[[#This Row],[제품명]])</f>
        <v>0</v>
      </c>
      <c r="Y190" s="126">
        <f>COUNTIF(사출계획!$Q$88:$R$110,표4[[#This Row],[제품명]])</f>
        <v>0</v>
      </c>
      <c r="Z190" s="54">
        <f>COUNTIF(사출계획!$S$62:$T$110,표4[[#This Row],[제품명]])</f>
        <v>0</v>
      </c>
      <c r="AA190" s="126"/>
      <c r="AB190" s="126"/>
      <c r="AC190" s="78" t="s">
        <v>895</v>
      </c>
      <c r="AD190" s="34">
        <f>SUMIF(표4[잉크명],표5[[#This Row],[잉크]],표4[월])</f>
        <v>0</v>
      </c>
      <c r="AE190" s="126">
        <f>SUMIF(표4[잉크명],표5[[#This Row],[잉크]],표4[월-3층])</f>
        <v>0</v>
      </c>
      <c r="AF190" s="126">
        <f>SUMIF(표4[잉크명],표5[[#This Row],[잉크]],표4[월-1층])</f>
        <v>0</v>
      </c>
      <c r="AG190" s="34">
        <f>SUMIF(표4[잉크명],표5[[#This Row],[잉크]],표4[화])</f>
        <v>0</v>
      </c>
      <c r="AH190" s="126">
        <f>SUMIF(표4[잉크명],표5[[#This Row],[잉크]],표4[화-3층])</f>
        <v>0</v>
      </c>
      <c r="AI190" s="126">
        <f>SUMIF(표4[잉크명],표5[[#This Row],[잉크]],표4[화-1층])</f>
        <v>0</v>
      </c>
      <c r="AJ190" s="34">
        <f>SUMIF(표4[잉크명],표5[[#This Row],[잉크]],표4[수])</f>
        <v>0</v>
      </c>
      <c r="AK190" s="126">
        <f>SUMIF(표4[잉크명],표5[[#This Row],[잉크]],표4[수-3층])</f>
        <v>0</v>
      </c>
      <c r="AL190" s="126">
        <f>SUMIF(표4[잉크명],표5[[#This Row],[잉크]],표4[수-1층])</f>
        <v>0</v>
      </c>
      <c r="AM190" s="34">
        <f>SUMIF(표4[잉크명],표5[[#This Row],[잉크]],표4[목])</f>
        <v>0</v>
      </c>
      <c r="AN190" s="126">
        <f>SUMIF(표4[잉크명],표5[[#This Row],[잉크]],표4[목-3층])</f>
        <v>0</v>
      </c>
      <c r="AO190" s="126">
        <f>SUMIF(표4[잉크명],표5[[#This Row],[잉크]],표4[목-1층])</f>
        <v>0</v>
      </c>
      <c r="AP190" s="34">
        <f>SUMIF(표4[잉크명],표5[[#This Row],[잉크]],표4[금])</f>
        <v>0</v>
      </c>
      <c r="AQ190" s="126">
        <f>SUMIF(표4[잉크명],표5[[#This Row],[잉크]],표4[금-3층])</f>
        <v>0</v>
      </c>
      <c r="AR190" s="126">
        <f>SUMIF(표4[잉크명],표5[[#This Row],[잉크]],표4[금-1층])</f>
        <v>0</v>
      </c>
      <c r="AS190" s="34">
        <f>SUMIF(표4[잉크명],표5[[#This Row],[잉크]],표4[토])</f>
        <v>0</v>
      </c>
      <c r="AT190" s="126">
        <f>SUMIF(표4[잉크명],표5[[#This Row],[잉크]],표4[토-3층])</f>
        <v>0</v>
      </c>
      <c r="AU190" s="126">
        <f>SUMIF(표4[잉크명],표5[[#This Row],[잉크]],표4[토-1층])</f>
        <v>0</v>
      </c>
      <c r="AV190" s="34">
        <f>SUMIF(표4[잉크명],표5[[#This Row],[잉크]],표4[일])</f>
        <v>0</v>
      </c>
      <c r="AW190" s="126">
        <f>SUMIF(표4[잉크명],표5[[#This Row],[잉크]],표4[일-3층])</f>
        <v>0</v>
      </c>
      <c r="AX190" s="126">
        <f>SUMIF(표4[잉크명],표5[[#This Row],[잉크]],표4[일-1층])</f>
        <v>0</v>
      </c>
      <c r="AY190" s="34">
        <f>SUMIF(표4[잉크명],표5[[#This Row],[잉크]],표4[차주 월])</f>
        <v>0</v>
      </c>
      <c r="AZ190" s="34">
        <f>SUM(표5[[#This Row],[월]:[차주 월]])</f>
        <v>0</v>
      </c>
    </row>
    <row r="191" spans="2:52" x14ac:dyDescent="0.3">
      <c r="B191" s="154" t="s">
        <v>412</v>
      </c>
      <c r="C191" s="154"/>
      <c r="D191" s="56" t="s">
        <v>401</v>
      </c>
      <c r="E191" s="34">
        <f>COUNTIF(사출계획!$E$62:$F$110,표4[[#This Row],[제품명]])</f>
        <v>0</v>
      </c>
      <c r="F191" s="126">
        <f>COUNTIF(사출계획!$E$62:$F$87,표4[[#This Row],[제품명]])</f>
        <v>0</v>
      </c>
      <c r="G191" s="126">
        <f>COUNTIF(사출계획!$E$88:$F$110,표4[[#This Row],[제품명]])</f>
        <v>0</v>
      </c>
      <c r="H191" s="34">
        <f>COUNTIF(사출계획!$G$62:$H$110,표4[[#This Row],[제품명]])</f>
        <v>0</v>
      </c>
      <c r="I191" s="122">
        <f>COUNTIF(사출계획!$G$62:$H$87,표4[[#This Row],[제품명]])</f>
        <v>0</v>
      </c>
      <c r="J191" s="122">
        <f>COUNTIF(사출계획!$G$88:$H$110,표4[[#This Row],[제품명]])</f>
        <v>0</v>
      </c>
      <c r="K191" s="34">
        <f>COUNTIF(사출계획!$I$62:$J$110,표4[[#This Row],[제품명]])</f>
        <v>0</v>
      </c>
      <c r="L191" s="126">
        <f>COUNTIF(사출계획!$I$62:$J$87,표4[[#This Row],[제품명]])</f>
        <v>0</v>
      </c>
      <c r="M191" s="126">
        <f>COUNTIF(사출계획!$I$88:$J$110,표4[[#This Row],[제품명]])</f>
        <v>0</v>
      </c>
      <c r="N191" s="34">
        <f>COUNTIF(사출계획!$K$62:$L$110,표4[[#This Row],[제품명]])</f>
        <v>0</v>
      </c>
      <c r="O191" s="126">
        <f>COUNTIF(사출계획!$K$62:$L$87,표4[[#This Row],[제품명]])</f>
        <v>0</v>
      </c>
      <c r="P191" s="126">
        <f>COUNTIF(사출계획!$K$88:$L$110,표4[[#This Row],[제품명]])</f>
        <v>0</v>
      </c>
      <c r="Q191" s="34">
        <f>COUNTIF(사출계획!$M$62:$N$110,표4[[#This Row],[제품명]])</f>
        <v>0</v>
      </c>
      <c r="R191" s="126">
        <f>COUNTIF(사출계획!$M$62:$N$87,표4[[#This Row],[제품명]])</f>
        <v>0</v>
      </c>
      <c r="S191" s="126">
        <f>COUNTIF(사출계획!$M$88:$N$110,표4[[#This Row],[제품명]])</f>
        <v>0</v>
      </c>
      <c r="T191" s="34">
        <f>COUNTIF(사출계획!$O$62:$P$110,표4[[#This Row],[제품명]])</f>
        <v>0</v>
      </c>
      <c r="U191" s="126">
        <f>COUNTIF(사출계획!$O$62:$P$87,표4[[#This Row],[제품명]])</f>
        <v>0</v>
      </c>
      <c r="V191" s="126">
        <f>COUNTIF(사출계획!$O$88:$P$110,표4[[#This Row],[제품명]])</f>
        <v>0</v>
      </c>
      <c r="W191" s="34">
        <f>COUNTIF(사출계획!$Q$62:$R$110,표4[[#This Row],[제품명]])</f>
        <v>0</v>
      </c>
      <c r="X191" s="126">
        <f>COUNTIF(사출계획!$Q$62:$R$87,표4[[#This Row],[제품명]])</f>
        <v>0</v>
      </c>
      <c r="Y191" s="126">
        <f>COUNTIF(사출계획!$Q$88:$R$110,표4[[#This Row],[제품명]])</f>
        <v>0</v>
      </c>
      <c r="Z191" s="34">
        <f>COUNTIF(사출계획!$S$62:$T$110,표4[[#This Row],[제품명]])</f>
        <v>0</v>
      </c>
      <c r="AA191" s="126"/>
      <c r="AB191" s="126"/>
      <c r="AC191" s="33" t="s">
        <v>301</v>
      </c>
      <c r="AD191" s="34">
        <f>SUMIF(표4[잉크명],표5[[#This Row],[잉크]],표4[월])</f>
        <v>0</v>
      </c>
      <c r="AE191" s="126">
        <f>SUMIF(표4[잉크명],표5[[#This Row],[잉크]],표4[월-3층])</f>
        <v>0</v>
      </c>
      <c r="AF191" s="126">
        <f>SUMIF(표4[잉크명],표5[[#This Row],[잉크]],표4[월-1층])</f>
        <v>0</v>
      </c>
      <c r="AG191" s="34">
        <f>SUMIF(표4[잉크명],표5[[#This Row],[잉크]],표4[화])</f>
        <v>0</v>
      </c>
      <c r="AH191" s="126">
        <f>SUMIF(표4[잉크명],표5[[#This Row],[잉크]],표4[화-3층])</f>
        <v>0</v>
      </c>
      <c r="AI191" s="126">
        <f>SUMIF(표4[잉크명],표5[[#This Row],[잉크]],표4[화-1층])</f>
        <v>0</v>
      </c>
      <c r="AJ191" s="34">
        <f>SUMIF(표4[잉크명],표5[[#This Row],[잉크]],표4[수])</f>
        <v>0</v>
      </c>
      <c r="AK191" s="126">
        <f>SUMIF(표4[잉크명],표5[[#This Row],[잉크]],표4[수-3층])</f>
        <v>0</v>
      </c>
      <c r="AL191" s="126">
        <f>SUMIF(표4[잉크명],표5[[#This Row],[잉크]],표4[수-1층])</f>
        <v>0</v>
      </c>
      <c r="AM191" s="34">
        <f>SUMIF(표4[잉크명],표5[[#This Row],[잉크]],표4[목])</f>
        <v>0</v>
      </c>
      <c r="AN191" s="126">
        <f>SUMIF(표4[잉크명],표5[[#This Row],[잉크]],표4[목-3층])</f>
        <v>0</v>
      </c>
      <c r="AO191" s="126">
        <f>SUMIF(표4[잉크명],표5[[#This Row],[잉크]],표4[목-1층])</f>
        <v>0</v>
      </c>
      <c r="AP191" s="34">
        <f>SUMIF(표4[잉크명],표5[[#This Row],[잉크]],표4[금])</f>
        <v>0</v>
      </c>
      <c r="AQ191" s="126">
        <f>SUMIF(표4[잉크명],표5[[#This Row],[잉크]],표4[금-3층])</f>
        <v>0</v>
      </c>
      <c r="AR191" s="126">
        <f>SUMIF(표4[잉크명],표5[[#This Row],[잉크]],표4[금-1층])</f>
        <v>0</v>
      </c>
      <c r="AS191" s="34">
        <f>SUMIF(표4[잉크명],표5[[#This Row],[잉크]],표4[토])</f>
        <v>0</v>
      </c>
      <c r="AT191" s="126">
        <f>SUMIF(표4[잉크명],표5[[#This Row],[잉크]],표4[토-3층])</f>
        <v>0</v>
      </c>
      <c r="AU191" s="126">
        <f>SUMIF(표4[잉크명],표5[[#This Row],[잉크]],표4[토-1층])</f>
        <v>0</v>
      </c>
      <c r="AV191" s="34">
        <f>SUMIF(표4[잉크명],표5[[#This Row],[잉크]],표4[일])</f>
        <v>0</v>
      </c>
      <c r="AW191" s="126">
        <f>SUMIF(표4[잉크명],표5[[#This Row],[잉크]],표4[일-3층])</f>
        <v>0</v>
      </c>
      <c r="AX191" s="126">
        <f>SUMIF(표4[잉크명],표5[[#This Row],[잉크]],표4[일-1층])</f>
        <v>0</v>
      </c>
      <c r="AY191" s="34">
        <f>SUMIF(표4[잉크명],표5[[#This Row],[잉크]],표4[차주 월])</f>
        <v>0</v>
      </c>
      <c r="AZ191" s="34">
        <f>SUM(표5[[#This Row],[월]:[차주 월]])</f>
        <v>0</v>
      </c>
    </row>
    <row r="192" spans="2:52" x14ac:dyDescent="0.3">
      <c r="B192" s="154" t="s">
        <v>412</v>
      </c>
      <c r="C192" s="154"/>
      <c r="D192" s="56" t="s">
        <v>402</v>
      </c>
      <c r="E192" s="34">
        <f>COUNTIF(사출계획!$E$62:$F$110,표4[[#This Row],[제품명]])</f>
        <v>0</v>
      </c>
      <c r="F192" s="126">
        <f>COUNTIF(사출계획!$E$62:$F$87,표4[[#This Row],[제품명]])</f>
        <v>0</v>
      </c>
      <c r="G192" s="126">
        <f>COUNTIF(사출계획!$E$88:$F$110,표4[[#This Row],[제품명]])</f>
        <v>0</v>
      </c>
      <c r="H192" s="34">
        <f>COUNTIF(사출계획!$G$62:$H$110,표4[[#This Row],[제품명]])</f>
        <v>0</v>
      </c>
      <c r="I192" s="122">
        <f>COUNTIF(사출계획!$G$62:$H$87,표4[[#This Row],[제품명]])</f>
        <v>0</v>
      </c>
      <c r="J192" s="122">
        <f>COUNTIF(사출계획!$G$88:$H$110,표4[[#This Row],[제품명]])</f>
        <v>0</v>
      </c>
      <c r="K192" s="34">
        <f>COUNTIF(사출계획!$I$62:$J$110,표4[[#This Row],[제품명]])</f>
        <v>0</v>
      </c>
      <c r="L192" s="126">
        <f>COUNTIF(사출계획!$I$62:$J$87,표4[[#This Row],[제품명]])</f>
        <v>0</v>
      </c>
      <c r="M192" s="126">
        <f>COUNTIF(사출계획!$I$88:$J$110,표4[[#This Row],[제품명]])</f>
        <v>0</v>
      </c>
      <c r="N192" s="34">
        <f>COUNTIF(사출계획!$K$62:$L$110,표4[[#This Row],[제품명]])</f>
        <v>0</v>
      </c>
      <c r="O192" s="126">
        <f>COUNTIF(사출계획!$K$62:$L$87,표4[[#This Row],[제품명]])</f>
        <v>0</v>
      </c>
      <c r="P192" s="126">
        <f>COUNTIF(사출계획!$K$88:$L$110,표4[[#This Row],[제품명]])</f>
        <v>0</v>
      </c>
      <c r="Q192" s="34">
        <f>COUNTIF(사출계획!$M$62:$N$110,표4[[#This Row],[제품명]])</f>
        <v>0</v>
      </c>
      <c r="R192" s="126">
        <f>COUNTIF(사출계획!$M$62:$N$87,표4[[#This Row],[제품명]])</f>
        <v>0</v>
      </c>
      <c r="S192" s="126">
        <f>COUNTIF(사출계획!$M$88:$N$110,표4[[#This Row],[제품명]])</f>
        <v>0</v>
      </c>
      <c r="T192" s="34">
        <f>COUNTIF(사출계획!$O$62:$P$110,표4[[#This Row],[제품명]])</f>
        <v>0</v>
      </c>
      <c r="U192" s="126">
        <f>COUNTIF(사출계획!$O$62:$P$87,표4[[#This Row],[제품명]])</f>
        <v>0</v>
      </c>
      <c r="V192" s="126">
        <f>COUNTIF(사출계획!$O$88:$P$110,표4[[#This Row],[제품명]])</f>
        <v>0</v>
      </c>
      <c r="W192" s="34">
        <f>COUNTIF(사출계획!$Q$62:$R$110,표4[[#This Row],[제품명]])</f>
        <v>0</v>
      </c>
      <c r="X192" s="126">
        <f>COUNTIF(사출계획!$Q$62:$R$87,표4[[#This Row],[제품명]])</f>
        <v>0</v>
      </c>
      <c r="Y192" s="126">
        <f>COUNTIF(사출계획!$Q$88:$R$110,표4[[#This Row],[제품명]])</f>
        <v>0</v>
      </c>
      <c r="Z192" s="34">
        <f>COUNTIF(사출계획!$S$62:$T$110,표4[[#This Row],[제품명]])</f>
        <v>0</v>
      </c>
      <c r="AA192" s="126"/>
      <c r="AB192" s="126"/>
      <c r="AC192" s="78" t="s">
        <v>1290</v>
      </c>
      <c r="AD192" s="54">
        <f>SUMIF(표4[잉크명],표5[[#This Row],[잉크]],표4[월])</f>
        <v>0</v>
      </c>
      <c r="AE192" s="126">
        <f>SUMIF(표4[잉크명],표5[[#This Row],[잉크]],표4[월-3층])</f>
        <v>0</v>
      </c>
      <c r="AF192" s="126">
        <f>SUMIF(표4[잉크명],표5[[#This Row],[잉크]],표4[월-1층])</f>
        <v>0</v>
      </c>
      <c r="AG192" s="54">
        <f>SUMIF(표4[잉크명],표5[[#This Row],[잉크]],표4[화])</f>
        <v>0</v>
      </c>
      <c r="AH192" s="126">
        <f>SUMIF(표4[잉크명],표5[[#This Row],[잉크]],표4[화-3층])</f>
        <v>0</v>
      </c>
      <c r="AI192" s="126">
        <f>SUMIF(표4[잉크명],표5[[#This Row],[잉크]],표4[화-1층])</f>
        <v>0</v>
      </c>
      <c r="AJ192" s="54">
        <f>SUMIF(표4[잉크명],표5[[#This Row],[잉크]],표4[수])</f>
        <v>0</v>
      </c>
      <c r="AK192" s="126">
        <f>SUMIF(표4[잉크명],표5[[#This Row],[잉크]],표4[수-3층])</f>
        <v>0</v>
      </c>
      <c r="AL192" s="126">
        <f>SUMIF(표4[잉크명],표5[[#This Row],[잉크]],표4[수-1층])</f>
        <v>0</v>
      </c>
      <c r="AM192" s="54">
        <f>SUMIF(표4[잉크명],표5[[#This Row],[잉크]],표4[목])</f>
        <v>0</v>
      </c>
      <c r="AN192" s="126">
        <f>SUMIF(표4[잉크명],표5[[#This Row],[잉크]],표4[목-3층])</f>
        <v>0</v>
      </c>
      <c r="AO192" s="126">
        <f>SUMIF(표4[잉크명],표5[[#This Row],[잉크]],표4[목-1층])</f>
        <v>0</v>
      </c>
      <c r="AP192" s="54">
        <f>SUMIF(표4[잉크명],표5[[#This Row],[잉크]],표4[금])</f>
        <v>0</v>
      </c>
      <c r="AQ192" s="126">
        <f>SUMIF(표4[잉크명],표5[[#This Row],[잉크]],표4[금-3층])</f>
        <v>0</v>
      </c>
      <c r="AR192" s="126">
        <f>SUMIF(표4[잉크명],표5[[#This Row],[잉크]],표4[금-1층])</f>
        <v>0</v>
      </c>
      <c r="AS192" s="54">
        <f>SUMIF(표4[잉크명],표5[[#This Row],[잉크]],표4[토])</f>
        <v>0</v>
      </c>
      <c r="AT192" s="126">
        <f>SUMIF(표4[잉크명],표5[[#This Row],[잉크]],표4[토-3층])</f>
        <v>0</v>
      </c>
      <c r="AU192" s="126">
        <f>SUMIF(표4[잉크명],표5[[#This Row],[잉크]],표4[토-1층])</f>
        <v>0</v>
      </c>
      <c r="AV192" s="54">
        <f>SUMIF(표4[잉크명],표5[[#This Row],[잉크]],표4[일])</f>
        <v>0</v>
      </c>
      <c r="AW192" s="126">
        <f>SUMIF(표4[잉크명],표5[[#This Row],[잉크]],표4[일-3층])</f>
        <v>0</v>
      </c>
      <c r="AX192" s="126">
        <f>SUMIF(표4[잉크명],표5[[#This Row],[잉크]],표4[일-1층])</f>
        <v>0</v>
      </c>
      <c r="AY192" s="54">
        <f>SUMIF(표4[잉크명],표5[[#This Row],[잉크]],표4[차주 월])</f>
        <v>0</v>
      </c>
      <c r="AZ192" s="54">
        <f>SUM(표5[[#This Row],[월]:[차주 월]])</f>
        <v>0</v>
      </c>
    </row>
    <row r="193" spans="1:52" x14ac:dyDescent="0.3">
      <c r="B193" s="56" t="s">
        <v>405</v>
      </c>
      <c r="C193" s="56"/>
      <c r="D193" s="56" t="s">
        <v>4900</v>
      </c>
      <c r="E193" s="34">
        <f>COUNTIF(사출계획!$E$62:$F$110,표4[[#This Row],[제품명]])</f>
        <v>0</v>
      </c>
      <c r="F193" s="126">
        <f>COUNTIF(사출계획!$E$62:$F$87,표4[[#This Row],[제품명]])</f>
        <v>0</v>
      </c>
      <c r="G193" s="126">
        <f>COUNTIF(사출계획!$E$88:$F$110,표4[[#This Row],[제품명]])</f>
        <v>0</v>
      </c>
      <c r="H193" s="34">
        <f>COUNTIF(사출계획!$G$62:$H$110,표4[[#This Row],[제품명]])</f>
        <v>0</v>
      </c>
      <c r="I193" s="122">
        <f>COUNTIF(사출계획!$G$62:$H$87,표4[[#This Row],[제품명]])</f>
        <v>0</v>
      </c>
      <c r="J193" s="122">
        <f>COUNTIF(사출계획!$G$88:$H$110,표4[[#This Row],[제품명]])</f>
        <v>0</v>
      </c>
      <c r="K193" s="34">
        <f>COUNTIF(사출계획!$I$62:$J$110,표4[[#This Row],[제품명]])</f>
        <v>0</v>
      </c>
      <c r="L193" s="126">
        <f>COUNTIF(사출계획!$I$62:$J$87,표4[[#This Row],[제품명]])</f>
        <v>0</v>
      </c>
      <c r="M193" s="126">
        <f>COUNTIF(사출계획!$I$88:$J$110,표4[[#This Row],[제품명]])</f>
        <v>0</v>
      </c>
      <c r="N193" s="34">
        <f>COUNTIF(사출계획!$K$62:$L$110,표4[[#This Row],[제품명]])</f>
        <v>0</v>
      </c>
      <c r="O193" s="126">
        <f>COUNTIF(사출계획!$K$62:$L$87,표4[[#This Row],[제품명]])</f>
        <v>0</v>
      </c>
      <c r="P193" s="126">
        <f>COUNTIF(사출계획!$K$88:$L$110,표4[[#This Row],[제품명]])</f>
        <v>0</v>
      </c>
      <c r="Q193" s="34">
        <f>COUNTIF(사출계획!$M$62:$N$110,표4[[#This Row],[제품명]])</f>
        <v>0</v>
      </c>
      <c r="R193" s="126">
        <f>COUNTIF(사출계획!$M$62:$N$87,표4[[#This Row],[제품명]])</f>
        <v>0</v>
      </c>
      <c r="S193" s="126">
        <f>COUNTIF(사출계획!$M$88:$N$110,표4[[#This Row],[제품명]])</f>
        <v>0</v>
      </c>
      <c r="T193" s="34">
        <f>COUNTIF(사출계획!$O$62:$P$110,표4[[#This Row],[제품명]])</f>
        <v>0</v>
      </c>
      <c r="U193" s="126">
        <f>COUNTIF(사출계획!$O$62:$P$87,표4[[#This Row],[제품명]])</f>
        <v>0</v>
      </c>
      <c r="V193" s="126">
        <f>COUNTIF(사출계획!$O$88:$P$110,표4[[#This Row],[제품명]])</f>
        <v>0</v>
      </c>
      <c r="W193" s="34">
        <f>COUNTIF(사출계획!$Q$62:$R$110,표4[[#This Row],[제품명]])</f>
        <v>0</v>
      </c>
      <c r="X193" s="126">
        <f>COUNTIF(사출계획!$Q$62:$R$87,표4[[#This Row],[제품명]])</f>
        <v>0</v>
      </c>
      <c r="Y193" s="126">
        <f>COUNTIF(사출계획!$Q$88:$R$110,표4[[#This Row],[제품명]])</f>
        <v>0</v>
      </c>
      <c r="Z193" s="34">
        <f>COUNTIF(사출계획!$S$62:$T$110,표4[[#This Row],[제품명]])</f>
        <v>0</v>
      </c>
      <c r="AA193" s="126"/>
      <c r="AB193" s="126"/>
      <c r="AC193" s="78" t="s">
        <v>633</v>
      </c>
      <c r="AD193" s="54">
        <f>SUMIF(표4[잉크명],표5[[#This Row],[잉크]],표4[월])</f>
        <v>0</v>
      </c>
      <c r="AE193" s="126">
        <f>SUMIF(표4[잉크명],표5[[#This Row],[잉크]],표4[월-3층])</f>
        <v>0</v>
      </c>
      <c r="AF193" s="126">
        <f>SUMIF(표4[잉크명],표5[[#This Row],[잉크]],표4[월-1층])</f>
        <v>0</v>
      </c>
      <c r="AG193" s="54">
        <f>SUMIF(표4[잉크명],표5[[#This Row],[잉크]],표4[화])</f>
        <v>0</v>
      </c>
      <c r="AH193" s="126">
        <f>SUMIF(표4[잉크명],표5[[#This Row],[잉크]],표4[화-3층])</f>
        <v>0</v>
      </c>
      <c r="AI193" s="126">
        <f>SUMIF(표4[잉크명],표5[[#This Row],[잉크]],표4[화-1층])</f>
        <v>0</v>
      </c>
      <c r="AJ193" s="54">
        <f>SUMIF(표4[잉크명],표5[[#This Row],[잉크]],표4[수])</f>
        <v>0</v>
      </c>
      <c r="AK193" s="126">
        <f>SUMIF(표4[잉크명],표5[[#This Row],[잉크]],표4[수-3층])</f>
        <v>0</v>
      </c>
      <c r="AL193" s="126">
        <f>SUMIF(표4[잉크명],표5[[#This Row],[잉크]],표4[수-1층])</f>
        <v>0</v>
      </c>
      <c r="AM193" s="54">
        <f>SUMIF(표4[잉크명],표5[[#This Row],[잉크]],표4[목])</f>
        <v>0</v>
      </c>
      <c r="AN193" s="126">
        <f>SUMIF(표4[잉크명],표5[[#This Row],[잉크]],표4[목-3층])</f>
        <v>0</v>
      </c>
      <c r="AO193" s="126">
        <f>SUMIF(표4[잉크명],표5[[#This Row],[잉크]],표4[목-1층])</f>
        <v>0</v>
      </c>
      <c r="AP193" s="54">
        <f>SUMIF(표4[잉크명],표5[[#This Row],[잉크]],표4[금])</f>
        <v>0</v>
      </c>
      <c r="AQ193" s="126">
        <f>SUMIF(표4[잉크명],표5[[#This Row],[잉크]],표4[금-3층])</f>
        <v>0</v>
      </c>
      <c r="AR193" s="126">
        <f>SUMIF(표4[잉크명],표5[[#This Row],[잉크]],표4[금-1층])</f>
        <v>0</v>
      </c>
      <c r="AS193" s="54">
        <f>SUMIF(표4[잉크명],표5[[#This Row],[잉크]],표4[토])</f>
        <v>0</v>
      </c>
      <c r="AT193" s="126">
        <f>SUMIF(표4[잉크명],표5[[#This Row],[잉크]],표4[토-3층])</f>
        <v>0</v>
      </c>
      <c r="AU193" s="126">
        <f>SUMIF(표4[잉크명],표5[[#This Row],[잉크]],표4[토-1층])</f>
        <v>0</v>
      </c>
      <c r="AV193" s="54">
        <f>SUMIF(표4[잉크명],표5[[#This Row],[잉크]],표4[일])</f>
        <v>0</v>
      </c>
      <c r="AW193" s="126">
        <f>SUMIF(표4[잉크명],표5[[#This Row],[잉크]],표4[일-3층])</f>
        <v>0</v>
      </c>
      <c r="AX193" s="126">
        <f>SUMIF(표4[잉크명],표5[[#This Row],[잉크]],표4[일-1층])</f>
        <v>0</v>
      </c>
      <c r="AY193" s="54">
        <f>SUMIF(표4[잉크명],표5[[#This Row],[잉크]],표4[차주 월])</f>
        <v>0</v>
      </c>
      <c r="AZ193" s="54">
        <f>SUM(표5[[#This Row],[월]:[차주 월]])</f>
        <v>0</v>
      </c>
    </row>
    <row r="194" spans="1:52" x14ac:dyDescent="0.3">
      <c r="B194" s="56" t="s">
        <v>405</v>
      </c>
      <c r="C194" s="56"/>
      <c r="D194" s="56" t="s">
        <v>4135</v>
      </c>
      <c r="E194" s="34">
        <f>COUNTIF(사출계획!$E$62:$F$110,표4[[#This Row],[제품명]])</f>
        <v>0</v>
      </c>
      <c r="F194" s="126">
        <f>COUNTIF(사출계획!$E$62:$F$87,표4[[#This Row],[제품명]])</f>
        <v>0</v>
      </c>
      <c r="G194" s="126">
        <f>COUNTIF(사출계획!$E$88:$F$110,표4[[#This Row],[제품명]])</f>
        <v>0</v>
      </c>
      <c r="H194" s="34">
        <f>COUNTIF(사출계획!$G$62:$H$110,표4[[#This Row],[제품명]])</f>
        <v>0</v>
      </c>
      <c r="I194" s="122">
        <f>COUNTIF(사출계획!$G$62:$H$87,표4[[#This Row],[제품명]])</f>
        <v>0</v>
      </c>
      <c r="J194" s="122">
        <f>COUNTIF(사출계획!$G$88:$H$110,표4[[#This Row],[제품명]])</f>
        <v>0</v>
      </c>
      <c r="K194" s="34">
        <f>COUNTIF(사출계획!$I$62:$J$110,표4[[#This Row],[제품명]])</f>
        <v>0</v>
      </c>
      <c r="L194" s="126">
        <f>COUNTIF(사출계획!$I$62:$J$87,표4[[#This Row],[제품명]])</f>
        <v>0</v>
      </c>
      <c r="M194" s="126">
        <f>COUNTIF(사출계획!$I$88:$J$110,표4[[#This Row],[제품명]])</f>
        <v>0</v>
      </c>
      <c r="N194" s="34">
        <f>COUNTIF(사출계획!$K$62:$L$110,표4[[#This Row],[제품명]])</f>
        <v>0</v>
      </c>
      <c r="O194" s="126">
        <f>COUNTIF(사출계획!$K$62:$L$87,표4[[#This Row],[제품명]])</f>
        <v>0</v>
      </c>
      <c r="P194" s="126">
        <f>COUNTIF(사출계획!$K$88:$L$110,표4[[#This Row],[제품명]])</f>
        <v>0</v>
      </c>
      <c r="Q194" s="34">
        <f>COUNTIF(사출계획!$M$62:$N$110,표4[[#This Row],[제품명]])</f>
        <v>0</v>
      </c>
      <c r="R194" s="126">
        <f>COUNTIF(사출계획!$M$62:$N$87,표4[[#This Row],[제품명]])</f>
        <v>0</v>
      </c>
      <c r="S194" s="126">
        <f>COUNTIF(사출계획!$M$88:$N$110,표4[[#This Row],[제품명]])</f>
        <v>0</v>
      </c>
      <c r="T194" s="34">
        <f>COUNTIF(사출계획!$O$62:$P$110,표4[[#This Row],[제품명]])</f>
        <v>0</v>
      </c>
      <c r="U194" s="126">
        <f>COUNTIF(사출계획!$O$62:$P$87,표4[[#This Row],[제품명]])</f>
        <v>0</v>
      </c>
      <c r="V194" s="126">
        <f>COUNTIF(사출계획!$O$88:$P$110,표4[[#This Row],[제품명]])</f>
        <v>0</v>
      </c>
      <c r="W194" s="34">
        <f>COUNTIF(사출계획!$Q$62:$R$110,표4[[#This Row],[제품명]])</f>
        <v>0</v>
      </c>
      <c r="X194" s="126">
        <f>COUNTIF(사출계획!$Q$62:$R$87,표4[[#This Row],[제품명]])</f>
        <v>0</v>
      </c>
      <c r="Y194" s="126">
        <f>COUNTIF(사출계획!$Q$88:$R$110,표4[[#This Row],[제품명]])</f>
        <v>0</v>
      </c>
      <c r="Z194" s="34">
        <f>COUNTIF(사출계획!$S$62:$T$110,표4[[#This Row],[제품명]])</f>
        <v>0</v>
      </c>
      <c r="AA194" s="126"/>
      <c r="AB194" s="126"/>
      <c r="AC194" s="33" t="s">
        <v>911</v>
      </c>
      <c r="AD194" s="34">
        <f>SUMIF(표4[잉크명],표5[[#This Row],[잉크]],표4[월])</f>
        <v>0</v>
      </c>
      <c r="AE194" s="126">
        <f>SUMIF(표4[잉크명],표5[[#This Row],[잉크]],표4[월-3층])</f>
        <v>0</v>
      </c>
      <c r="AF194" s="126">
        <f>SUMIF(표4[잉크명],표5[[#This Row],[잉크]],표4[월-1층])</f>
        <v>0</v>
      </c>
      <c r="AG194" s="34">
        <f>SUMIF(표4[잉크명],표5[[#This Row],[잉크]],표4[화])</f>
        <v>0</v>
      </c>
      <c r="AH194" s="126">
        <f>SUMIF(표4[잉크명],표5[[#This Row],[잉크]],표4[화-3층])</f>
        <v>0</v>
      </c>
      <c r="AI194" s="126">
        <f>SUMIF(표4[잉크명],표5[[#This Row],[잉크]],표4[화-1층])</f>
        <v>0</v>
      </c>
      <c r="AJ194" s="34">
        <f>SUMIF(표4[잉크명],표5[[#This Row],[잉크]],표4[수])</f>
        <v>0</v>
      </c>
      <c r="AK194" s="126">
        <f>SUMIF(표4[잉크명],표5[[#This Row],[잉크]],표4[수-3층])</f>
        <v>0</v>
      </c>
      <c r="AL194" s="126">
        <f>SUMIF(표4[잉크명],표5[[#This Row],[잉크]],표4[수-1층])</f>
        <v>0</v>
      </c>
      <c r="AM194" s="34">
        <f>SUMIF(표4[잉크명],표5[[#This Row],[잉크]],표4[목])</f>
        <v>0</v>
      </c>
      <c r="AN194" s="126">
        <f>SUMIF(표4[잉크명],표5[[#This Row],[잉크]],표4[목-3층])</f>
        <v>0</v>
      </c>
      <c r="AO194" s="126">
        <f>SUMIF(표4[잉크명],표5[[#This Row],[잉크]],표4[목-1층])</f>
        <v>0</v>
      </c>
      <c r="AP194" s="34">
        <f>SUMIF(표4[잉크명],표5[[#This Row],[잉크]],표4[금])</f>
        <v>0</v>
      </c>
      <c r="AQ194" s="126">
        <f>SUMIF(표4[잉크명],표5[[#This Row],[잉크]],표4[금-3층])</f>
        <v>0</v>
      </c>
      <c r="AR194" s="126">
        <f>SUMIF(표4[잉크명],표5[[#This Row],[잉크]],표4[금-1층])</f>
        <v>0</v>
      </c>
      <c r="AS194" s="34">
        <f>SUMIF(표4[잉크명],표5[[#This Row],[잉크]],표4[토])</f>
        <v>0</v>
      </c>
      <c r="AT194" s="126">
        <f>SUMIF(표4[잉크명],표5[[#This Row],[잉크]],표4[토-3층])</f>
        <v>0</v>
      </c>
      <c r="AU194" s="126">
        <f>SUMIF(표4[잉크명],표5[[#This Row],[잉크]],표4[토-1층])</f>
        <v>0</v>
      </c>
      <c r="AV194" s="34">
        <f>SUMIF(표4[잉크명],표5[[#This Row],[잉크]],표4[일])</f>
        <v>0</v>
      </c>
      <c r="AW194" s="126">
        <f>SUMIF(표4[잉크명],표5[[#This Row],[잉크]],표4[일-3층])</f>
        <v>0</v>
      </c>
      <c r="AX194" s="126">
        <f>SUMIF(표4[잉크명],표5[[#This Row],[잉크]],표4[일-1층])</f>
        <v>0</v>
      </c>
      <c r="AY194" s="34">
        <f>SUMIF(표4[잉크명],표5[[#This Row],[잉크]],표4[차주 월])</f>
        <v>0</v>
      </c>
      <c r="AZ194" s="34">
        <f>SUM(표5[[#This Row],[월]:[차주 월]])</f>
        <v>0</v>
      </c>
    </row>
    <row r="195" spans="1:52" x14ac:dyDescent="0.3">
      <c r="B195" s="56" t="s">
        <v>409</v>
      </c>
      <c r="C195" s="56"/>
      <c r="D195" s="56" t="s">
        <v>1871</v>
      </c>
      <c r="E195" s="54">
        <f>COUNTIF(사출계획!$E$62:$F$110,표4[[#This Row],[제품명]])</f>
        <v>0</v>
      </c>
      <c r="F195" s="126">
        <f>COUNTIF(사출계획!$E$62:$F$87,표4[[#This Row],[제품명]])</f>
        <v>0</v>
      </c>
      <c r="G195" s="126">
        <f>COUNTIF(사출계획!$E$88:$F$110,표4[[#This Row],[제품명]])</f>
        <v>0</v>
      </c>
      <c r="H195" s="54">
        <f>COUNTIF(사출계획!$G$62:$H$110,표4[[#This Row],[제품명]])</f>
        <v>0</v>
      </c>
      <c r="I195" s="122">
        <f>COUNTIF(사출계획!$G$62:$H$87,표4[[#This Row],[제품명]])</f>
        <v>0</v>
      </c>
      <c r="J195" s="122">
        <f>COUNTIF(사출계획!$G$88:$H$110,표4[[#This Row],[제품명]])</f>
        <v>0</v>
      </c>
      <c r="K195" s="54">
        <f>COUNTIF(사출계획!$I$62:$J$110,표4[[#This Row],[제품명]])</f>
        <v>0</v>
      </c>
      <c r="L195" s="126">
        <f>COUNTIF(사출계획!$I$62:$J$87,표4[[#This Row],[제품명]])</f>
        <v>0</v>
      </c>
      <c r="M195" s="126">
        <f>COUNTIF(사출계획!$I$88:$J$110,표4[[#This Row],[제품명]])</f>
        <v>0</v>
      </c>
      <c r="N195" s="54">
        <f>COUNTIF(사출계획!$K$62:$L$110,표4[[#This Row],[제품명]])</f>
        <v>0</v>
      </c>
      <c r="O195" s="126">
        <f>COUNTIF(사출계획!$K$62:$L$87,표4[[#This Row],[제품명]])</f>
        <v>0</v>
      </c>
      <c r="P195" s="126">
        <f>COUNTIF(사출계획!$K$88:$L$110,표4[[#This Row],[제품명]])</f>
        <v>0</v>
      </c>
      <c r="Q195" s="54">
        <f>COUNTIF(사출계획!$M$62:$N$110,표4[[#This Row],[제품명]])</f>
        <v>0</v>
      </c>
      <c r="R195" s="126">
        <f>COUNTIF(사출계획!$M$62:$N$87,표4[[#This Row],[제품명]])</f>
        <v>0</v>
      </c>
      <c r="S195" s="126">
        <f>COUNTIF(사출계획!$M$88:$N$110,표4[[#This Row],[제품명]])</f>
        <v>0</v>
      </c>
      <c r="T195" s="54">
        <f>COUNTIF(사출계획!$O$62:$P$110,표4[[#This Row],[제품명]])</f>
        <v>0</v>
      </c>
      <c r="U195" s="126">
        <f>COUNTIF(사출계획!$O$62:$P$87,표4[[#This Row],[제품명]])</f>
        <v>0</v>
      </c>
      <c r="V195" s="126">
        <f>COUNTIF(사출계획!$O$88:$P$110,표4[[#This Row],[제품명]])</f>
        <v>0</v>
      </c>
      <c r="W195" s="54">
        <f>COUNTIF(사출계획!$Q$62:$R$110,표4[[#This Row],[제품명]])</f>
        <v>0</v>
      </c>
      <c r="X195" s="126">
        <f>COUNTIF(사출계획!$Q$62:$R$87,표4[[#This Row],[제품명]])</f>
        <v>0</v>
      </c>
      <c r="Y195" s="126">
        <f>COUNTIF(사출계획!$Q$88:$R$110,표4[[#This Row],[제품명]])</f>
        <v>0</v>
      </c>
      <c r="Z195" s="54">
        <f>COUNTIF(사출계획!$S$62:$T$110,표4[[#This Row],[제품명]])</f>
        <v>0</v>
      </c>
      <c r="AA195" s="126"/>
      <c r="AB195" s="126"/>
      <c r="AC195" s="33" t="s">
        <v>339</v>
      </c>
      <c r="AD195" s="34">
        <f>SUMIF(표4[잉크명],표5[[#This Row],[잉크]],표4[월])</f>
        <v>0</v>
      </c>
      <c r="AE195" s="126">
        <f>SUMIF(표4[잉크명],표5[[#This Row],[잉크]],표4[월-3층])</f>
        <v>0</v>
      </c>
      <c r="AF195" s="126">
        <f>SUMIF(표4[잉크명],표5[[#This Row],[잉크]],표4[월-1층])</f>
        <v>0</v>
      </c>
      <c r="AG195" s="34">
        <f>SUMIF(표4[잉크명],표5[[#This Row],[잉크]],표4[화])</f>
        <v>0</v>
      </c>
      <c r="AH195" s="126">
        <f>SUMIF(표4[잉크명],표5[[#This Row],[잉크]],표4[화-3층])</f>
        <v>0</v>
      </c>
      <c r="AI195" s="126">
        <f>SUMIF(표4[잉크명],표5[[#This Row],[잉크]],표4[화-1층])</f>
        <v>0</v>
      </c>
      <c r="AJ195" s="34">
        <f>SUMIF(표4[잉크명],표5[[#This Row],[잉크]],표4[수])</f>
        <v>0</v>
      </c>
      <c r="AK195" s="126">
        <f>SUMIF(표4[잉크명],표5[[#This Row],[잉크]],표4[수-3층])</f>
        <v>0</v>
      </c>
      <c r="AL195" s="126">
        <f>SUMIF(표4[잉크명],표5[[#This Row],[잉크]],표4[수-1층])</f>
        <v>0</v>
      </c>
      <c r="AM195" s="34">
        <f>SUMIF(표4[잉크명],표5[[#This Row],[잉크]],표4[목])</f>
        <v>0</v>
      </c>
      <c r="AN195" s="126">
        <f>SUMIF(표4[잉크명],표5[[#This Row],[잉크]],표4[목-3층])</f>
        <v>0</v>
      </c>
      <c r="AO195" s="126">
        <f>SUMIF(표4[잉크명],표5[[#This Row],[잉크]],표4[목-1층])</f>
        <v>0</v>
      </c>
      <c r="AP195" s="34">
        <f>SUMIF(표4[잉크명],표5[[#This Row],[잉크]],표4[금])</f>
        <v>0</v>
      </c>
      <c r="AQ195" s="126">
        <f>SUMIF(표4[잉크명],표5[[#This Row],[잉크]],표4[금-3층])</f>
        <v>0</v>
      </c>
      <c r="AR195" s="126">
        <f>SUMIF(표4[잉크명],표5[[#This Row],[잉크]],표4[금-1층])</f>
        <v>0</v>
      </c>
      <c r="AS195" s="34">
        <f>SUMIF(표4[잉크명],표5[[#This Row],[잉크]],표4[토])</f>
        <v>0</v>
      </c>
      <c r="AT195" s="126">
        <f>SUMIF(표4[잉크명],표5[[#This Row],[잉크]],표4[토-3층])</f>
        <v>0</v>
      </c>
      <c r="AU195" s="126">
        <f>SUMIF(표4[잉크명],표5[[#This Row],[잉크]],표4[토-1층])</f>
        <v>0</v>
      </c>
      <c r="AV195" s="34">
        <f>SUMIF(표4[잉크명],표5[[#This Row],[잉크]],표4[일])</f>
        <v>0</v>
      </c>
      <c r="AW195" s="126">
        <f>SUMIF(표4[잉크명],표5[[#This Row],[잉크]],표4[일-3층])</f>
        <v>0</v>
      </c>
      <c r="AX195" s="126">
        <f>SUMIF(표4[잉크명],표5[[#This Row],[잉크]],표4[일-1층])</f>
        <v>0</v>
      </c>
      <c r="AY195" s="34">
        <f>SUMIF(표4[잉크명],표5[[#This Row],[잉크]],표4[차주 월])</f>
        <v>0</v>
      </c>
      <c r="AZ195" s="34">
        <f>SUM(표5[[#This Row],[월]:[차주 월]])</f>
        <v>0</v>
      </c>
    </row>
    <row r="196" spans="1:52" x14ac:dyDescent="0.3">
      <c r="B196" s="56" t="s">
        <v>409</v>
      </c>
      <c r="C196" s="56"/>
      <c r="D196" s="56" t="s">
        <v>1872</v>
      </c>
      <c r="E196" s="54">
        <f>COUNTIF(사출계획!$E$62:$F$110,표4[[#This Row],[제품명]])</f>
        <v>0</v>
      </c>
      <c r="F196" s="126">
        <f>COUNTIF(사출계획!$E$62:$F$87,표4[[#This Row],[제품명]])</f>
        <v>0</v>
      </c>
      <c r="G196" s="126">
        <f>COUNTIF(사출계획!$E$88:$F$110,표4[[#This Row],[제품명]])</f>
        <v>0</v>
      </c>
      <c r="H196" s="54">
        <f>COUNTIF(사출계획!$G$62:$H$110,표4[[#This Row],[제품명]])</f>
        <v>0</v>
      </c>
      <c r="I196" s="122">
        <f>COUNTIF(사출계획!$G$62:$H$87,표4[[#This Row],[제품명]])</f>
        <v>0</v>
      </c>
      <c r="J196" s="122">
        <f>COUNTIF(사출계획!$G$88:$H$110,표4[[#This Row],[제품명]])</f>
        <v>0</v>
      </c>
      <c r="K196" s="54">
        <f>COUNTIF(사출계획!$I$62:$J$110,표4[[#This Row],[제품명]])</f>
        <v>0</v>
      </c>
      <c r="L196" s="126">
        <f>COUNTIF(사출계획!$I$62:$J$87,표4[[#This Row],[제품명]])</f>
        <v>0</v>
      </c>
      <c r="M196" s="126">
        <f>COUNTIF(사출계획!$I$88:$J$110,표4[[#This Row],[제품명]])</f>
        <v>0</v>
      </c>
      <c r="N196" s="54">
        <f>COUNTIF(사출계획!$K$62:$L$110,표4[[#This Row],[제품명]])</f>
        <v>0</v>
      </c>
      <c r="O196" s="126">
        <f>COUNTIF(사출계획!$K$62:$L$87,표4[[#This Row],[제품명]])</f>
        <v>0</v>
      </c>
      <c r="P196" s="126">
        <f>COUNTIF(사출계획!$K$88:$L$110,표4[[#This Row],[제품명]])</f>
        <v>0</v>
      </c>
      <c r="Q196" s="54">
        <f>COUNTIF(사출계획!$M$62:$N$110,표4[[#This Row],[제품명]])</f>
        <v>0</v>
      </c>
      <c r="R196" s="126">
        <f>COUNTIF(사출계획!$M$62:$N$87,표4[[#This Row],[제품명]])</f>
        <v>0</v>
      </c>
      <c r="S196" s="126">
        <f>COUNTIF(사출계획!$M$88:$N$110,표4[[#This Row],[제품명]])</f>
        <v>0</v>
      </c>
      <c r="T196" s="54">
        <f>COUNTIF(사출계획!$O$62:$P$110,표4[[#This Row],[제품명]])</f>
        <v>0</v>
      </c>
      <c r="U196" s="126">
        <f>COUNTIF(사출계획!$O$62:$P$87,표4[[#This Row],[제품명]])</f>
        <v>0</v>
      </c>
      <c r="V196" s="126">
        <f>COUNTIF(사출계획!$O$88:$P$110,표4[[#This Row],[제품명]])</f>
        <v>0</v>
      </c>
      <c r="W196" s="54">
        <f>COUNTIF(사출계획!$Q$62:$R$110,표4[[#This Row],[제품명]])</f>
        <v>0</v>
      </c>
      <c r="X196" s="126">
        <f>COUNTIF(사출계획!$Q$62:$R$87,표4[[#This Row],[제품명]])</f>
        <v>0</v>
      </c>
      <c r="Y196" s="126">
        <f>COUNTIF(사출계획!$Q$88:$R$110,표4[[#This Row],[제품명]])</f>
        <v>0</v>
      </c>
      <c r="Z196" s="54">
        <f>COUNTIF(사출계획!$S$62:$T$110,표4[[#This Row],[제품명]])</f>
        <v>0</v>
      </c>
      <c r="AA196" s="126"/>
      <c r="AB196" s="126"/>
      <c r="AC196" s="78" t="s">
        <v>1402</v>
      </c>
      <c r="AD196" s="54">
        <f>SUMIF(표4[잉크명],표5[[#This Row],[잉크]],표4[월])</f>
        <v>0</v>
      </c>
      <c r="AE196" s="126">
        <f>SUMIF(표4[잉크명],표5[[#This Row],[잉크]],표4[월-3층])</f>
        <v>0</v>
      </c>
      <c r="AF196" s="126">
        <f>SUMIF(표4[잉크명],표5[[#This Row],[잉크]],표4[월-1층])</f>
        <v>0</v>
      </c>
      <c r="AG196" s="54">
        <f>SUMIF(표4[잉크명],표5[[#This Row],[잉크]],표4[화])</f>
        <v>0</v>
      </c>
      <c r="AH196" s="126">
        <f>SUMIF(표4[잉크명],표5[[#This Row],[잉크]],표4[화-3층])</f>
        <v>0</v>
      </c>
      <c r="AI196" s="126">
        <f>SUMIF(표4[잉크명],표5[[#This Row],[잉크]],표4[화-1층])</f>
        <v>0</v>
      </c>
      <c r="AJ196" s="54">
        <f>SUMIF(표4[잉크명],표5[[#This Row],[잉크]],표4[수])</f>
        <v>0</v>
      </c>
      <c r="AK196" s="126">
        <f>SUMIF(표4[잉크명],표5[[#This Row],[잉크]],표4[수-3층])</f>
        <v>0</v>
      </c>
      <c r="AL196" s="126">
        <f>SUMIF(표4[잉크명],표5[[#This Row],[잉크]],표4[수-1층])</f>
        <v>0</v>
      </c>
      <c r="AM196" s="54">
        <f>SUMIF(표4[잉크명],표5[[#This Row],[잉크]],표4[목])</f>
        <v>0</v>
      </c>
      <c r="AN196" s="126">
        <f>SUMIF(표4[잉크명],표5[[#This Row],[잉크]],표4[목-3층])</f>
        <v>0</v>
      </c>
      <c r="AO196" s="126">
        <f>SUMIF(표4[잉크명],표5[[#This Row],[잉크]],표4[목-1층])</f>
        <v>0</v>
      </c>
      <c r="AP196" s="54">
        <f>SUMIF(표4[잉크명],표5[[#This Row],[잉크]],표4[금])</f>
        <v>0</v>
      </c>
      <c r="AQ196" s="126">
        <f>SUMIF(표4[잉크명],표5[[#This Row],[잉크]],표4[금-3층])</f>
        <v>0</v>
      </c>
      <c r="AR196" s="126">
        <f>SUMIF(표4[잉크명],표5[[#This Row],[잉크]],표4[금-1층])</f>
        <v>0</v>
      </c>
      <c r="AS196" s="54">
        <f>SUMIF(표4[잉크명],표5[[#This Row],[잉크]],표4[토])</f>
        <v>0</v>
      </c>
      <c r="AT196" s="126">
        <f>SUMIF(표4[잉크명],표5[[#This Row],[잉크]],표4[토-3층])</f>
        <v>0</v>
      </c>
      <c r="AU196" s="126">
        <f>SUMIF(표4[잉크명],표5[[#This Row],[잉크]],표4[토-1층])</f>
        <v>0</v>
      </c>
      <c r="AV196" s="54">
        <f>SUMIF(표4[잉크명],표5[[#This Row],[잉크]],표4[일])</f>
        <v>0</v>
      </c>
      <c r="AW196" s="126">
        <f>SUMIF(표4[잉크명],표5[[#This Row],[잉크]],표4[일-3층])</f>
        <v>0</v>
      </c>
      <c r="AX196" s="126">
        <f>SUMIF(표4[잉크명],표5[[#This Row],[잉크]],표4[일-1층])</f>
        <v>0</v>
      </c>
      <c r="AY196" s="54">
        <f>SUMIF(표4[잉크명],표5[[#This Row],[잉크]],표4[차주 월])</f>
        <v>0</v>
      </c>
      <c r="AZ196" s="54">
        <f>SUM(표5[[#This Row],[월]:[차주 월]])</f>
        <v>0</v>
      </c>
    </row>
    <row r="197" spans="1:52" x14ac:dyDescent="0.3">
      <c r="B197" s="155" t="s">
        <v>2738</v>
      </c>
      <c r="C197" s="155"/>
      <c r="D197" s="56" t="s">
        <v>5563</v>
      </c>
      <c r="E197" s="34">
        <f>COUNTIF(사출계획!$E$62:$F$110,표4[[#This Row],[제품명]])</f>
        <v>0</v>
      </c>
      <c r="F197" s="126">
        <f>COUNTIF(사출계획!$E$62:$F$87,표4[[#This Row],[제품명]])</f>
        <v>0</v>
      </c>
      <c r="G197" s="126">
        <f>COUNTIF(사출계획!$E$88:$F$110,표4[[#This Row],[제품명]])</f>
        <v>0</v>
      </c>
      <c r="H197" s="34">
        <f>COUNTIF(사출계획!$G$62:$H$110,표4[[#This Row],[제품명]])</f>
        <v>0</v>
      </c>
      <c r="I197" s="122">
        <f>COUNTIF(사출계획!$G$62:$H$87,표4[[#This Row],[제품명]])</f>
        <v>0</v>
      </c>
      <c r="J197" s="122">
        <f>COUNTIF(사출계획!$G$88:$H$110,표4[[#This Row],[제품명]])</f>
        <v>0</v>
      </c>
      <c r="K197" s="34">
        <f>COUNTIF(사출계획!$I$62:$J$110,표4[[#This Row],[제품명]])</f>
        <v>0</v>
      </c>
      <c r="L197" s="126">
        <f>COUNTIF(사출계획!$I$62:$J$87,표4[[#This Row],[제품명]])</f>
        <v>0</v>
      </c>
      <c r="M197" s="126">
        <f>COUNTIF(사출계획!$I$88:$J$110,표4[[#This Row],[제품명]])</f>
        <v>0</v>
      </c>
      <c r="N197" s="34">
        <f>COUNTIF(사출계획!$K$62:$L$110,표4[[#This Row],[제품명]])</f>
        <v>0</v>
      </c>
      <c r="O197" s="126">
        <f>COUNTIF(사출계획!$K$62:$L$87,표4[[#This Row],[제품명]])</f>
        <v>0</v>
      </c>
      <c r="P197" s="126">
        <f>COUNTIF(사출계획!$K$88:$L$110,표4[[#This Row],[제품명]])</f>
        <v>0</v>
      </c>
      <c r="Q197" s="34">
        <f>COUNTIF(사출계획!$M$62:$N$110,표4[[#This Row],[제품명]])</f>
        <v>0</v>
      </c>
      <c r="R197" s="126">
        <f>COUNTIF(사출계획!$M$62:$N$87,표4[[#This Row],[제품명]])</f>
        <v>0</v>
      </c>
      <c r="S197" s="126">
        <f>COUNTIF(사출계획!$M$88:$N$110,표4[[#This Row],[제품명]])</f>
        <v>0</v>
      </c>
      <c r="T197" s="34">
        <f>COUNTIF(사출계획!$O$62:$P$110,표4[[#This Row],[제품명]])</f>
        <v>0</v>
      </c>
      <c r="U197" s="126">
        <f>COUNTIF(사출계획!$O$62:$P$87,표4[[#This Row],[제품명]])</f>
        <v>0</v>
      </c>
      <c r="V197" s="126">
        <f>COUNTIF(사출계획!$O$88:$P$110,표4[[#This Row],[제품명]])</f>
        <v>0</v>
      </c>
      <c r="W197" s="34">
        <f>COUNTIF(사출계획!$Q$62:$R$110,표4[[#This Row],[제품명]])</f>
        <v>0</v>
      </c>
      <c r="X197" s="126">
        <f>COUNTIF(사출계획!$Q$62:$R$87,표4[[#This Row],[제품명]])</f>
        <v>0</v>
      </c>
      <c r="Y197" s="126">
        <f>COUNTIF(사출계획!$Q$88:$R$110,표4[[#This Row],[제품명]])</f>
        <v>0</v>
      </c>
      <c r="Z197" s="34">
        <f>COUNTIF(사출계획!$S$62:$T$110,표4[[#This Row],[제품명]])</f>
        <v>0</v>
      </c>
      <c r="AA197" s="126"/>
      <c r="AB197" s="126"/>
      <c r="AC197" s="78" t="s">
        <v>755</v>
      </c>
      <c r="AD197" s="54">
        <f>SUMIF(표4[잉크명],표5[[#This Row],[잉크]],표4[월])</f>
        <v>0</v>
      </c>
      <c r="AE197" s="126">
        <f>SUMIF(표4[잉크명],표5[[#This Row],[잉크]],표4[월-3층])</f>
        <v>0</v>
      </c>
      <c r="AF197" s="126">
        <f>SUMIF(표4[잉크명],표5[[#This Row],[잉크]],표4[월-1층])</f>
        <v>0</v>
      </c>
      <c r="AG197" s="54">
        <f>SUMIF(표4[잉크명],표5[[#This Row],[잉크]],표4[화])</f>
        <v>0</v>
      </c>
      <c r="AH197" s="126">
        <f>SUMIF(표4[잉크명],표5[[#This Row],[잉크]],표4[화-3층])</f>
        <v>0</v>
      </c>
      <c r="AI197" s="126">
        <f>SUMIF(표4[잉크명],표5[[#This Row],[잉크]],표4[화-1층])</f>
        <v>0</v>
      </c>
      <c r="AJ197" s="54">
        <f>SUMIF(표4[잉크명],표5[[#This Row],[잉크]],표4[수])</f>
        <v>0</v>
      </c>
      <c r="AK197" s="126">
        <f>SUMIF(표4[잉크명],표5[[#This Row],[잉크]],표4[수-3층])</f>
        <v>0</v>
      </c>
      <c r="AL197" s="126">
        <f>SUMIF(표4[잉크명],표5[[#This Row],[잉크]],표4[수-1층])</f>
        <v>0</v>
      </c>
      <c r="AM197" s="54">
        <f>SUMIF(표4[잉크명],표5[[#This Row],[잉크]],표4[목])</f>
        <v>0</v>
      </c>
      <c r="AN197" s="126">
        <f>SUMIF(표4[잉크명],표5[[#This Row],[잉크]],표4[목-3층])</f>
        <v>0</v>
      </c>
      <c r="AO197" s="126">
        <f>SUMIF(표4[잉크명],표5[[#This Row],[잉크]],표4[목-1층])</f>
        <v>0</v>
      </c>
      <c r="AP197" s="54">
        <f>SUMIF(표4[잉크명],표5[[#This Row],[잉크]],표4[금])</f>
        <v>0</v>
      </c>
      <c r="AQ197" s="126">
        <f>SUMIF(표4[잉크명],표5[[#This Row],[잉크]],표4[금-3층])</f>
        <v>0</v>
      </c>
      <c r="AR197" s="126">
        <f>SUMIF(표4[잉크명],표5[[#This Row],[잉크]],표4[금-1층])</f>
        <v>0</v>
      </c>
      <c r="AS197" s="54">
        <f>SUMIF(표4[잉크명],표5[[#This Row],[잉크]],표4[토])</f>
        <v>0</v>
      </c>
      <c r="AT197" s="126">
        <f>SUMIF(표4[잉크명],표5[[#This Row],[잉크]],표4[토-3층])</f>
        <v>0</v>
      </c>
      <c r="AU197" s="126">
        <f>SUMIF(표4[잉크명],표5[[#This Row],[잉크]],표4[토-1층])</f>
        <v>0</v>
      </c>
      <c r="AV197" s="54">
        <f>SUMIF(표4[잉크명],표5[[#This Row],[잉크]],표4[일])</f>
        <v>0</v>
      </c>
      <c r="AW197" s="126">
        <f>SUMIF(표4[잉크명],표5[[#This Row],[잉크]],표4[일-3층])</f>
        <v>0</v>
      </c>
      <c r="AX197" s="126">
        <f>SUMIF(표4[잉크명],표5[[#This Row],[잉크]],표4[일-1층])</f>
        <v>0</v>
      </c>
      <c r="AY197" s="54">
        <f>SUMIF(표4[잉크명],표5[[#This Row],[잉크]],표4[차주 월])</f>
        <v>0</v>
      </c>
      <c r="AZ197" s="54">
        <f>SUM(표5[[#This Row],[월]:[차주 월]])</f>
        <v>0</v>
      </c>
    </row>
    <row r="198" spans="1:52" x14ac:dyDescent="0.3">
      <c r="B198" s="156" t="s">
        <v>414</v>
      </c>
      <c r="C198" s="156"/>
      <c r="D198" s="56" t="s">
        <v>415</v>
      </c>
      <c r="E198" s="34">
        <f>COUNTIF(사출계획!$E$62:$F$110,표4[[#This Row],[제품명]])</f>
        <v>0</v>
      </c>
      <c r="F198" s="126">
        <f>COUNTIF(사출계획!$E$62:$F$87,표4[[#This Row],[제품명]])</f>
        <v>0</v>
      </c>
      <c r="G198" s="126">
        <f>COUNTIF(사출계획!$E$88:$F$110,표4[[#This Row],[제품명]])</f>
        <v>0</v>
      </c>
      <c r="H198" s="34">
        <f>COUNTIF(사출계획!$G$62:$H$110,표4[[#This Row],[제품명]])</f>
        <v>0</v>
      </c>
      <c r="I198" s="122">
        <f>COUNTIF(사출계획!$G$62:$H$87,표4[[#This Row],[제품명]])</f>
        <v>0</v>
      </c>
      <c r="J198" s="122">
        <f>COUNTIF(사출계획!$G$88:$H$110,표4[[#This Row],[제품명]])</f>
        <v>0</v>
      </c>
      <c r="K198" s="34">
        <f>COUNTIF(사출계획!$I$62:$J$110,표4[[#This Row],[제품명]])</f>
        <v>0</v>
      </c>
      <c r="L198" s="126">
        <f>COUNTIF(사출계획!$I$62:$J$87,표4[[#This Row],[제품명]])</f>
        <v>0</v>
      </c>
      <c r="M198" s="126">
        <f>COUNTIF(사출계획!$I$88:$J$110,표4[[#This Row],[제품명]])</f>
        <v>0</v>
      </c>
      <c r="N198" s="34">
        <f>COUNTIF(사출계획!$K$62:$L$110,표4[[#This Row],[제품명]])</f>
        <v>0</v>
      </c>
      <c r="O198" s="126">
        <f>COUNTIF(사출계획!$K$62:$L$87,표4[[#This Row],[제품명]])</f>
        <v>0</v>
      </c>
      <c r="P198" s="126">
        <f>COUNTIF(사출계획!$K$88:$L$110,표4[[#This Row],[제품명]])</f>
        <v>0</v>
      </c>
      <c r="Q198" s="34">
        <f>COUNTIF(사출계획!$M$62:$N$110,표4[[#This Row],[제품명]])</f>
        <v>0</v>
      </c>
      <c r="R198" s="126">
        <f>COUNTIF(사출계획!$M$62:$N$87,표4[[#This Row],[제품명]])</f>
        <v>0</v>
      </c>
      <c r="S198" s="126">
        <f>COUNTIF(사출계획!$M$88:$N$110,표4[[#This Row],[제품명]])</f>
        <v>0</v>
      </c>
      <c r="T198" s="34">
        <f>COUNTIF(사출계획!$O$62:$P$110,표4[[#This Row],[제품명]])</f>
        <v>0</v>
      </c>
      <c r="U198" s="126">
        <f>COUNTIF(사출계획!$O$62:$P$87,표4[[#This Row],[제품명]])</f>
        <v>0</v>
      </c>
      <c r="V198" s="126">
        <f>COUNTIF(사출계획!$O$88:$P$110,표4[[#This Row],[제품명]])</f>
        <v>0</v>
      </c>
      <c r="W198" s="34">
        <f>COUNTIF(사출계획!$Q$62:$R$110,표4[[#This Row],[제품명]])</f>
        <v>0</v>
      </c>
      <c r="X198" s="126">
        <f>COUNTIF(사출계획!$Q$62:$R$87,표4[[#This Row],[제품명]])</f>
        <v>0</v>
      </c>
      <c r="Y198" s="126">
        <f>COUNTIF(사출계획!$Q$88:$R$110,표4[[#This Row],[제품명]])</f>
        <v>0</v>
      </c>
      <c r="Z198" s="34">
        <f>COUNTIF(사출계획!$S$62:$T$110,표4[[#This Row],[제품명]])</f>
        <v>0</v>
      </c>
      <c r="AA198" s="126"/>
      <c r="AB198" s="126"/>
      <c r="AC198" s="78" t="s">
        <v>885</v>
      </c>
      <c r="AD198" s="54">
        <f>SUMIF(표4[잉크명],표5[[#This Row],[잉크]],표4[월])</f>
        <v>0</v>
      </c>
      <c r="AE198" s="126">
        <f>SUMIF(표4[잉크명],표5[[#This Row],[잉크]],표4[월-3층])</f>
        <v>0</v>
      </c>
      <c r="AF198" s="126">
        <f>SUMIF(표4[잉크명],표5[[#This Row],[잉크]],표4[월-1층])</f>
        <v>0</v>
      </c>
      <c r="AG198" s="54">
        <f>SUMIF(표4[잉크명],표5[[#This Row],[잉크]],표4[화])</f>
        <v>0</v>
      </c>
      <c r="AH198" s="126">
        <f>SUMIF(표4[잉크명],표5[[#This Row],[잉크]],표4[화-3층])</f>
        <v>0</v>
      </c>
      <c r="AI198" s="126">
        <f>SUMIF(표4[잉크명],표5[[#This Row],[잉크]],표4[화-1층])</f>
        <v>0</v>
      </c>
      <c r="AJ198" s="54">
        <f>SUMIF(표4[잉크명],표5[[#This Row],[잉크]],표4[수])</f>
        <v>0</v>
      </c>
      <c r="AK198" s="126">
        <f>SUMIF(표4[잉크명],표5[[#This Row],[잉크]],표4[수-3층])</f>
        <v>0</v>
      </c>
      <c r="AL198" s="126">
        <f>SUMIF(표4[잉크명],표5[[#This Row],[잉크]],표4[수-1층])</f>
        <v>0</v>
      </c>
      <c r="AM198" s="54">
        <f>SUMIF(표4[잉크명],표5[[#This Row],[잉크]],표4[목])</f>
        <v>0</v>
      </c>
      <c r="AN198" s="126">
        <f>SUMIF(표4[잉크명],표5[[#This Row],[잉크]],표4[목-3층])</f>
        <v>0</v>
      </c>
      <c r="AO198" s="126">
        <f>SUMIF(표4[잉크명],표5[[#This Row],[잉크]],표4[목-1층])</f>
        <v>0</v>
      </c>
      <c r="AP198" s="54">
        <f>SUMIF(표4[잉크명],표5[[#This Row],[잉크]],표4[금])</f>
        <v>0</v>
      </c>
      <c r="AQ198" s="126">
        <f>SUMIF(표4[잉크명],표5[[#This Row],[잉크]],표4[금-3층])</f>
        <v>0</v>
      </c>
      <c r="AR198" s="126">
        <f>SUMIF(표4[잉크명],표5[[#This Row],[잉크]],표4[금-1층])</f>
        <v>0</v>
      </c>
      <c r="AS198" s="54">
        <f>SUMIF(표4[잉크명],표5[[#This Row],[잉크]],표4[토])</f>
        <v>0</v>
      </c>
      <c r="AT198" s="126">
        <f>SUMIF(표4[잉크명],표5[[#This Row],[잉크]],표4[토-3층])</f>
        <v>0</v>
      </c>
      <c r="AU198" s="126">
        <f>SUMIF(표4[잉크명],표5[[#This Row],[잉크]],표4[토-1층])</f>
        <v>0</v>
      </c>
      <c r="AV198" s="54">
        <f>SUMIF(표4[잉크명],표5[[#This Row],[잉크]],표4[일])</f>
        <v>0</v>
      </c>
      <c r="AW198" s="126">
        <f>SUMIF(표4[잉크명],표5[[#This Row],[잉크]],표4[일-3층])</f>
        <v>0</v>
      </c>
      <c r="AX198" s="126">
        <f>SUMIF(표4[잉크명],표5[[#This Row],[잉크]],표4[일-1층])</f>
        <v>0</v>
      </c>
      <c r="AY198" s="54">
        <f>SUMIF(표4[잉크명],표5[[#This Row],[잉크]],표4[차주 월])</f>
        <v>0</v>
      </c>
      <c r="AZ198" s="54">
        <f>SUM(표5[[#This Row],[월]:[차주 월]])</f>
        <v>0</v>
      </c>
    </row>
    <row r="199" spans="1:52" x14ac:dyDescent="0.3">
      <c r="A199" s="168"/>
      <c r="B199" s="56" t="s">
        <v>2768</v>
      </c>
      <c r="C199" s="56"/>
      <c r="D199" s="56" t="s">
        <v>420</v>
      </c>
      <c r="E199" s="34">
        <f>COUNTIF(사출계획!$E$62:$F$110,표4[[#This Row],[제품명]])</f>
        <v>0</v>
      </c>
      <c r="F199" s="126">
        <f>COUNTIF(사출계획!$E$62:$F$87,표4[[#This Row],[제품명]])</f>
        <v>0</v>
      </c>
      <c r="G199" s="126">
        <f>COUNTIF(사출계획!$E$88:$F$110,표4[[#This Row],[제품명]])</f>
        <v>0</v>
      </c>
      <c r="H199" s="34">
        <f>COUNTIF(사출계획!$G$62:$H$110,표4[[#This Row],[제품명]])</f>
        <v>0</v>
      </c>
      <c r="I199" s="122">
        <f>COUNTIF(사출계획!$G$62:$H$87,표4[[#This Row],[제품명]])</f>
        <v>0</v>
      </c>
      <c r="J199" s="122">
        <f>COUNTIF(사출계획!$G$88:$H$110,표4[[#This Row],[제품명]])</f>
        <v>0</v>
      </c>
      <c r="K199" s="34">
        <f>COUNTIF(사출계획!$I$62:$J$110,표4[[#This Row],[제품명]])</f>
        <v>0</v>
      </c>
      <c r="L199" s="126">
        <f>COUNTIF(사출계획!$I$62:$J$87,표4[[#This Row],[제품명]])</f>
        <v>0</v>
      </c>
      <c r="M199" s="126">
        <f>COUNTIF(사출계획!$I$88:$J$110,표4[[#This Row],[제품명]])</f>
        <v>0</v>
      </c>
      <c r="N199" s="34">
        <f>COUNTIF(사출계획!$K$62:$L$110,표4[[#This Row],[제품명]])</f>
        <v>0</v>
      </c>
      <c r="O199" s="126">
        <f>COUNTIF(사출계획!$K$62:$L$87,표4[[#This Row],[제품명]])</f>
        <v>0</v>
      </c>
      <c r="P199" s="126">
        <f>COUNTIF(사출계획!$K$88:$L$110,표4[[#This Row],[제품명]])</f>
        <v>0</v>
      </c>
      <c r="Q199" s="34">
        <f>COUNTIF(사출계획!$M$62:$N$110,표4[[#This Row],[제품명]])</f>
        <v>0</v>
      </c>
      <c r="R199" s="126">
        <f>COUNTIF(사출계획!$M$62:$N$87,표4[[#This Row],[제품명]])</f>
        <v>0</v>
      </c>
      <c r="S199" s="126">
        <f>COUNTIF(사출계획!$M$88:$N$110,표4[[#This Row],[제품명]])</f>
        <v>0</v>
      </c>
      <c r="T199" s="34">
        <f>COUNTIF(사출계획!$O$62:$P$110,표4[[#This Row],[제품명]])</f>
        <v>0</v>
      </c>
      <c r="U199" s="126">
        <f>COUNTIF(사출계획!$O$62:$P$87,표4[[#This Row],[제품명]])</f>
        <v>0</v>
      </c>
      <c r="V199" s="126">
        <f>COUNTIF(사출계획!$O$88:$P$110,표4[[#This Row],[제품명]])</f>
        <v>0</v>
      </c>
      <c r="W199" s="34">
        <f>COUNTIF(사출계획!$Q$62:$R$110,표4[[#This Row],[제품명]])</f>
        <v>0</v>
      </c>
      <c r="X199" s="126">
        <f>COUNTIF(사출계획!$Q$62:$R$87,표4[[#This Row],[제품명]])</f>
        <v>0</v>
      </c>
      <c r="Y199" s="126">
        <f>COUNTIF(사출계획!$Q$88:$R$110,표4[[#This Row],[제품명]])</f>
        <v>0</v>
      </c>
      <c r="Z199" s="34">
        <f>COUNTIF(사출계획!$S$62:$T$110,표4[[#This Row],[제품명]])</f>
        <v>0</v>
      </c>
      <c r="AA199" s="126"/>
      <c r="AB199" s="126"/>
      <c r="AC199" s="33" t="s">
        <v>1694</v>
      </c>
      <c r="AD199" s="54">
        <f>SUMIF(표4[잉크명],표5[[#This Row],[잉크]],표4[월])</f>
        <v>0</v>
      </c>
      <c r="AE199" s="126">
        <f>SUMIF(표4[잉크명],표5[[#This Row],[잉크]],표4[월-3층])</f>
        <v>0</v>
      </c>
      <c r="AF199" s="126">
        <f>SUMIF(표4[잉크명],표5[[#This Row],[잉크]],표4[월-1층])</f>
        <v>0</v>
      </c>
      <c r="AG199" s="54">
        <f>SUMIF(표4[잉크명],표5[[#This Row],[잉크]],표4[화])</f>
        <v>0</v>
      </c>
      <c r="AH199" s="126">
        <f>SUMIF(표4[잉크명],표5[[#This Row],[잉크]],표4[화-3층])</f>
        <v>0</v>
      </c>
      <c r="AI199" s="126">
        <f>SUMIF(표4[잉크명],표5[[#This Row],[잉크]],표4[화-1층])</f>
        <v>0</v>
      </c>
      <c r="AJ199" s="54">
        <f>SUMIF(표4[잉크명],표5[[#This Row],[잉크]],표4[수])</f>
        <v>0</v>
      </c>
      <c r="AK199" s="126">
        <f>SUMIF(표4[잉크명],표5[[#This Row],[잉크]],표4[수-3층])</f>
        <v>0</v>
      </c>
      <c r="AL199" s="126">
        <f>SUMIF(표4[잉크명],표5[[#This Row],[잉크]],표4[수-1층])</f>
        <v>0</v>
      </c>
      <c r="AM199" s="34">
        <f>SUMIF(표4[잉크명],표5[[#This Row],[잉크]],표4[목])</f>
        <v>0</v>
      </c>
      <c r="AN199" s="126">
        <f>SUMIF(표4[잉크명],표5[[#This Row],[잉크]],표4[목-3층])</f>
        <v>0</v>
      </c>
      <c r="AO199" s="126">
        <f>SUMIF(표4[잉크명],표5[[#This Row],[잉크]],표4[목-1층])</f>
        <v>0</v>
      </c>
      <c r="AP199" s="34">
        <f>SUMIF(표4[잉크명],표5[[#This Row],[잉크]],표4[금])</f>
        <v>0</v>
      </c>
      <c r="AQ199" s="126">
        <f>SUMIF(표4[잉크명],표5[[#This Row],[잉크]],표4[금-3층])</f>
        <v>0</v>
      </c>
      <c r="AR199" s="126">
        <f>SUMIF(표4[잉크명],표5[[#This Row],[잉크]],표4[금-1층])</f>
        <v>0</v>
      </c>
      <c r="AS199" s="34">
        <f>SUMIF(표4[잉크명],표5[[#This Row],[잉크]],표4[토])</f>
        <v>0</v>
      </c>
      <c r="AT199" s="126">
        <f>SUMIF(표4[잉크명],표5[[#This Row],[잉크]],표4[토-3층])</f>
        <v>0</v>
      </c>
      <c r="AU199" s="126">
        <f>SUMIF(표4[잉크명],표5[[#This Row],[잉크]],표4[토-1층])</f>
        <v>0</v>
      </c>
      <c r="AV199" s="34">
        <f>SUMIF(표4[잉크명],표5[[#This Row],[잉크]],표4[일])</f>
        <v>0</v>
      </c>
      <c r="AW199" s="126">
        <f>SUMIF(표4[잉크명],표5[[#This Row],[잉크]],표4[일-3층])</f>
        <v>0</v>
      </c>
      <c r="AX199" s="126">
        <f>SUMIF(표4[잉크명],표5[[#This Row],[잉크]],표4[일-1층])</f>
        <v>0</v>
      </c>
      <c r="AY199" s="34">
        <f>SUMIF(표4[잉크명],표5[[#This Row],[잉크]],표4[차주 월])</f>
        <v>0</v>
      </c>
      <c r="AZ199" s="34">
        <f>SUM(표5[[#This Row],[월]:[차주 월]])</f>
        <v>0</v>
      </c>
    </row>
    <row r="200" spans="1:52" x14ac:dyDescent="0.3">
      <c r="B200" s="56" t="s">
        <v>419</v>
      </c>
      <c r="C200" s="56"/>
      <c r="D200" s="168" t="s">
        <v>422</v>
      </c>
      <c r="E200" s="34">
        <f>COUNTIF(사출계획!$E$62:$F$110,표4[[#This Row],[제품명]])</f>
        <v>0</v>
      </c>
      <c r="F200" s="126">
        <f>COUNTIF(사출계획!$E$62:$F$87,표4[[#This Row],[제품명]])</f>
        <v>0</v>
      </c>
      <c r="G200" s="126">
        <f>COUNTIF(사출계획!$E$88:$F$110,표4[[#This Row],[제품명]])</f>
        <v>0</v>
      </c>
      <c r="H200" s="34">
        <f>COUNTIF(사출계획!$G$62:$H$110,표4[[#This Row],[제품명]])</f>
        <v>0</v>
      </c>
      <c r="I200" s="122">
        <f>COUNTIF(사출계획!$G$62:$H$87,표4[[#This Row],[제품명]])</f>
        <v>0</v>
      </c>
      <c r="J200" s="122">
        <f>COUNTIF(사출계획!$G$88:$H$110,표4[[#This Row],[제품명]])</f>
        <v>0</v>
      </c>
      <c r="K200" s="34">
        <f>COUNTIF(사출계획!$I$62:$J$110,표4[[#This Row],[제품명]])</f>
        <v>0</v>
      </c>
      <c r="L200" s="126">
        <f>COUNTIF(사출계획!$I$62:$J$87,표4[[#This Row],[제품명]])</f>
        <v>0</v>
      </c>
      <c r="M200" s="126">
        <f>COUNTIF(사출계획!$I$88:$J$110,표4[[#This Row],[제품명]])</f>
        <v>0</v>
      </c>
      <c r="N200" s="34">
        <f>COUNTIF(사출계획!$K$62:$L$110,표4[[#This Row],[제품명]])</f>
        <v>0</v>
      </c>
      <c r="O200" s="126">
        <f>COUNTIF(사출계획!$K$62:$L$87,표4[[#This Row],[제품명]])</f>
        <v>0</v>
      </c>
      <c r="P200" s="126">
        <f>COUNTIF(사출계획!$K$88:$L$110,표4[[#This Row],[제품명]])</f>
        <v>0</v>
      </c>
      <c r="Q200" s="34">
        <f>COUNTIF(사출계획!$M$62:$N$110,표4[[#This Row],[제품명]])</f>
        <v>0</v>
      </c>
      <c r="R200" s="126">
        <f>COUNTIF(사출계획!$M$62:$N$87,표4[[#This Row],[제품명]])</f>
        <v>0</v>
      </c>
      <c r="S200" s="126">
        <f>COUNTIF(사출계획!$M$88:$N$110,표4[[#This Row],[제품명]])</f>
        <v>0</v>
      </c>
      <c r="T200" s="34">
        <f>COUNTIF(사출계획!$O$62:$P$110,표4[[#This Row],[제품명]])</f>
        <v>0</v>
      </c>
      <c r="U200" s="126">
        <f>COUNTIF(사출계획!$O$62:$P$87,표4[[#This Row],[제품명]])</f>
        <v>0</v>
      </c>
      <c r="V200" s="126">
        <f>COUNTIF(사출계획!$O$88:$P$110,표4[[#This Row],[제품명]])</f>
        <v>0</v>
      </c>
      <c r="W200" s="34">
        <f>COUNTIF(사출계획!$Q$62:$R$110,표4[[#This Row],[제품명]])</f>
        <v>0</v>
      </c>
      <c r="X200" s="126">
        <f>COUNTIF(사출계획!$Q$62:$R$87,표4[[#This Row],[제품명]])</f>
        <v>0</v>
      </c>
      <c r="Y200" s="126">
        <f>COUNTIF(사출계획!$Q$88:$R$110,표4[[#This Row],[제품명]])</f>
        <v>0</v>
      </c>
      <c r="Z200" s="34">
        <f>COUNTIF(사출계획!$S$62:$T$110,표4[[#This Row],[제품명]])</f>
        <v>0</v>
      </c>
      <c r="AA200" s="126"/>
      <c r="AB200" s="126"/>
      <c r="AC200" s="33" t="s">
        <v>884</v>
      </c>
      <c r="AD200" s="34">
        <f>SUMIF(표4[잉크명],표5[[#This Row],[잉크]],표4[월])</f>
        <v>0</v>
      </c>
      <c r="AE200" s="126">
        <f>SUMIF(표4[잉크명],표5[[#This Row],[잉크]],표4[월-3층])</f>
        <v>0</v>
      </c>
      <c r="AF200" s="126">
        <f>SUMIF(표4[잉크명],표5[[#This Row],[잉크]],표4[월-1층])</f>
        <v>0</v>
      </c>
      <c r="AG200" s="34">
        <f>SUMIF(표4[잉크명],표5[[#This Row],[잉크]],표4[화])</f>
        <v>0</v>
      </c>
      <c r="AH200" s="126">
        <f>SUMIF(표4[잉크명],표5[[#This Row],[잉크]],표4[화-3층])</f>
        <v>0</v>
      </c>
      <c r="AI200" s="126">
        <f>SUMIF(표4[잉크명],표5[[#This Row],[잉크]],표4[화-1층])</f>
        <v>0</v>
      </c>
      <c r="AJ200" s="34">
        <f>SUMIF(표4[잉크명],표5[[#This Row],[잉크]],표4[수])</f>
        <v>0</v>
      </c>
      <c r="AK200" s="126">
        <f>SUMIF(표4[잉크명],표5[[#This Row],[잉크]],표4[수-3층])</f>
        <v>0</v>
      </c>
      <c r="AL200" s="126">
        <f>SUMIF(표4[잉크명],표5[[#This Row],[잉크]],표4[수-1층])</f>
        <v>0</v>
      </c>
      <c r="AM200" s="34">
        <f>SUMIF(표4[잉크명],표5[[#This Row],[잉크]],표4[목])</f>
        <v>0</v>
      </c>
      <c r="AN200" s="126">
        <f>SUMIF(표4[잉크명],표5[[#This Row],[잉크]],표4[목-3층])</f>
        <v>0</v>
      </c>
      <c r="AO200" s="126">
        <f>SUMIF(표4[잉크명],표5[[#This Row],[잉크]],표4[목-1층])</f>
        <v>0</v>
      </c>
      <c r="AP200" s="34">
        <f>SUMIF(표4[잉크명],표5[[#This Row],[잉크]],표4[금])</f>
        <v>0</v>
      </c>
      <c r="AQ200" s="126">
        <f>SUMIF(표4[잉크명],표5[[#This Row],[잉크]],표4[금-3층])</f>
        <v>0</v>
      </c>
      <c r="AR200" s="126">
        <f>SUMIF(표4[잉크명],표5[[#This Row],[잉크]],표4[금-1층])</f>
        <v>0</v>
      </c>
      <c r="AS200" s="34">
        <f>SUMIF(표4[잉크명],표5[[#This Row],[잉크]],표4[토])</f>
        <v>0</v>
      </c>
      <c r="AT200" s="126">
        <f>SUMIF(표4[잉크명],표5[[#This Row],[잉크]],표4[토-3층])</f>
        <v>0</v>
      </c>
      <c r="AU200" s="126">
        <f>SUMIF(표4[잉크명],표5[[#This Row],[잉크]],표4[토-1층])</f>
        <v>0</v>
      </c>
      <c r="AV200" s="34">
        <f>SUMIF(표4[잉크명],표5[[#This Row],[잉크]],표4[일])</f>
        <v>0</v>
      </c>
      <c r="AW200" s="126">
        <f>SUMIF(표4[잉크명],표5[[#This Row],[잉크]],표4[일-3층])</f>
        <v>0</v>
      </c>
      <c r="AX200" s="126">
        <f>SUMIF(표4[잉크명],표5[[#This Row],[잉크]],표4[일-1층])</f>
        <v>0</v>
      </c>
      <c r="AY200" s="34">
        <f>SUMIF(표4[잉크명],표5[[#This Row],[잉크]],표4[차주 월])</f>
        <v>0</v>
      </c>
      <c r="AZ200" s="34">
        <f>SUM(표5[[#This Row],[월]:[차주 월]])</f>
        <v>0</v>
      </c>
    </row>
    <row r="201" spans="1:52" x14ac:dyDescent="0.3">
      <c r="B201" s="56" t="s">
        <v>419</v>
      </c>
      <c r="C201" s="56"/>
      <c r="D201" s="56" t="s">
        <v>421</v>
      </c>
      <c r="E201" s="34">
        <f>COUNTIF(사출계획!$E$62:$F$110,표4[[#This Row],[제품명]])</f>
        <v>0</v>
      </c>
      <c r="F201" s="126">
        <f>COUNTIF(사출계획!$E$62:$F$87,표4[[#This Row],[제품명]])</f>
        <v>0</v>
      </c>
      <c r="G201" s="126">
        <f>COUNTIF(사출계획!$E$88:$F$110,표4[[#This Row],[제품명]])</f>
        <v>0</v>
      </c>
      <c r="H201" s="34">
        <f>COUNTIF(사출계획!$G$62:$H$110,표4[[#This Row],[제품명]])</f>
        <v>0</v>
      </c>
      <c r="I201" s="122">
        <f>COUNTIF(사출계획!$G$62:$H$87,표4[[#This Row],[제품명]])</f>
        <v>0</v>
      </c>
      <c r="J201" s="122">
        <f>COUNTIF(사출계획!$G$88:$H$110,표4[[#This Row],[제품명]])</f>
        <v>0</v>
      </c>
      <c r="K201" s="34">
        <f>COUNTIF(사출계획!$I$62:$J$110,표4[[#This Row],[제품명]])</f>
        <v>0</v>
      </c>
      <c r="L201" s="126">
        <f>COUNTIF(사출계획!$I$62:$J$87,표4[[#This Row],[제품명]])</f>
        <v>0</v>
      </c>
      <c r="M201" s="126">
        <f>COUNTIF(사출계획!$I$88:$J$110,표4[[#This Row],[제품명]])</f>
        <v>0</v>
      </c>
      <c r="N201" s="34">
        <f>COUNTIF(사출계획!$K$62:$L$110,표4[[#This Row],[제품명]])</f>
        <v>0</v>
      </c>
      <c r="O201" s="126">
        <f>COUNTIF(사출계획!$K$62:$L$87,표4[[#This Row],[제품명]])</f>
        <v>0</v>
      </c>
      <c r="P201" s="126">
        <f>COUNTIF(사출계획!$K$88:$L$110,표4[[#This Row],[제품명]])</f>
        <v>0</v>
      </c>
      <c r="Q201" s="34">
        <f>COUNTIF(사출계획!$M$62:$N$110,표4[[#This Row],[제품명]])</f>
        <v>0</v>
      </c>
      <c r="R201" s="126">
        <f>COUNTIF(사출계획!$M$62:$N$87,표4[[#This Row],[제품명]])</f>
        <v>0</v>
      </c>
      <c r="S201" s="126">
        <f>COUNTIF(사출계획!$M$88:$N$110,표4[[#This Row],[제품명]])</f>
        <v>0</v>
      </c>
      <c r="T201" s="34">
        <f>COUNTIF(사출계획!$O$62:$P$110,표4[[#This Row],[제품명]])</f>
        <v>0</v>
      </c>
      <c r="U201" s="126">
        <f>COUNTIF(사출계획!$O$62:$P$87,표4[[#This Row],[제품명]])</f>
        <v>0</v>
      </c>
      <c r="V201" s="126">
        <f>COUNTIF(사출계획!$O$88:$P$110,표4[[#This Row],[제품명]])</f>
        <v>0</v>
      </c>
      <c r="W201" s="34">
        <f>COUNTIF(사출계획!$Q$62:$R$110,표4[[#This Row],[제품명]])</f>
        <v>0</v>
      </c>
      <c r="X201" s="126">
        <f>COUNTIF(사출계획!$Q$62:$R$87,표4[[#This Row],[제품명]])</f>
        <v>0</v>
      </c>
      <c r="Y201" s="126">
        <f>COUNTIF(사출계획!$Q$88:$R$110,표4[[#This Row],[제품명]])</f>
        <v>0</v>
      </c>
      <c r="Z201" s="34">
        <f>COUNTIF(사출계획!$S$62:$T$110,표4[[#This Row],[제품명]])</f>
        <v>0</v>
      </c>
      <c r="AA201" s="126"/>
      <c r="AB201" s="126"/>
      <c r="AC201" s="33" t="s">
        <v>317</v>
      </c>
      <c r="AD201" s="34">
        <f>SUMIF(표4[잉크명],표5[[#This Row],[잉크]],표4[월])</f>
        <v>0</v>
      </c>
      <c r="AE201" s="126">
        <f>SUMIF(표4[잉크명],표5[[#This Row],[잉크]],표4[월-3층])</f>
        <v>0</v>
      </c>
      <c r="AF201" s="126">
        <f>SUMIF(표4[잉크명],표5[[#This Row],[잉크]],표4[월-1층])</f>
        <v>0</v>
      </c>
      <c r="AG201" s="34">
        <f>SUMIF(표4[잉크명],표5[[#This Row],[잉크]],표4[화])</f>
        <v>0</v>
      </c>
      <c r="AH201" s="126">
        <f>SUMIF(표4[잉크명],표5[[#This Row],[잉크]],표4[화-3층])</f>
        <v>0</v>
      </c>
      <c r="AI201" s="126">
        <f>SUMIF(표4[잉크명],표5[[#This Row],[잉크]],표4[화-1층])</f>
        <v>0</v>
      </c>
      <c r="AJ201" s="34">
        <f>SUMIF(표4[잉크명],표5[[#This Row],[잉크]],표4[수])</f>
        <v>0</v>
      </c>
      <c r="AK201" s="126">
        <f>SUMIF(표4[잉크명],표5[[#This Row],[잉크]],표4[수-3층])</f>
        <v>0</v>
      </c>
      <c r="AL201" s="126">
        <f>SUMIF(표4[잉크명],표5[[#This Row],[잉크]],표4[수-1층])</f>
        <v>0</v>
      </c>
      <c r="AM201" s="34">
        <f>SUMIF(표4[잉크명],표5[[#This Row],[잉크]],표4[목])</f>
        <v>0</v>
      </c>
      <c r="AN201" s="126">
        <f>SUMIF(표4[잉크명],표5[[#This Row],[잉크]],표4[목-3층])</f>
        <v>0</v>
      </c>
      <c r="AO201" s="126">
        <f>SUMIF(표4[잉크명],표5[[#This Row],[잉크]],표4[목-1층])</f>
        <v>0</v>
      </c>
      <c r="AP201" s="34">
        <f>SUMIF(표4[잉크명],표5[[#This Row],[잉크]],표4[금])</f>
        <v>0</v>
      </c>
      <c r="AQ201" s="126">
        <f>SUMIF(표4[잉크명],표5[[#This Row],[잉크]],표4[금-3층])</f>
        <v>0</v>
      </c>
      <c r="AR201" s="126">
        <f>SUMIF(표4[잉크명],표5[[#This Row],[잉크]],표4[금-1층])</f>
        <v>0</v>
      </c>
      <c r="AS201" s="34">
        <f>SUMIF(표4[잉크명],표5[[#This Row],[잉크]],표4[토])</f>
        <v>0</v>
      </c>
      <c r="AT201" s="126">
        <f>SUMIF(표4[잉크명],표5[[#This Row],[잉크]],표4[토-3층])</f>
        <v>0</v>
      </c>
      <c r="AU201" s="126">
        <f>SUMIF(표4[잉크명],표5[[#This Row],[잉크]],표4[토-1층])</f>
        <v>0</v>
      </c>
      <c r="AV201" s="34">
        <f>SUMIF(표4[잉크명],표5[[#This Row],[잉크]],표4[일])</f>
        <v>0</v>
      </c>
      <c r="AW201" s="126">
        <f>SUMIF(표4[잉크명],표5[[#This Row],[잉크]],표4[일-3층])</f>
        <v>0</v>
      </c>
      <c r="AX201" s="126">
        <f>SUMIF(표4[잉크명],표5[[#This Row],[잉크]],표4[일-1층])</f>
        <v>0</v>
      </c>
      <c r="AY201" s="34">
        <f>SUMIF(표4[잉크명],표5[[#This Row],[잉크]],표4[차주 월])</f>
        <v>0</v>
      </c>
      <c r="AZ201" s="34">
        <f>SUM(표5[[#This Row],[월]:[차주 월]])</f>
        <v>0</v>
      </c>
    </row>
    <row r="202" spans="1:52" x14ac:dyDescent="0.3">
      <c r="B202" s="56" t="s">
        <v>434</v>
      </c>
      <c r="C202" s="56"/>
      <c r="D202" s="56" t="s">
        <v>1838</v>
      </c>
      <c r="E202" s="34">
        <f>COUNTIF(사출계획!$E$62:$F$110,표4[[#This Row],[제품명]])</f>
        <v>0</v>
      </c>
      <c r="F202" s="126">
        <f>COUNTIF(사출계획!$E$62:$F$87,표4[[#This Row],[제품명]])</f>
        <v>0</v>
      </c>
      <c r="G202" s="126">
        <f>COUNTIF(사출계획!$E$88:$F$110,표4[[#This Row],[제품명]])</f>
        <v>0</v>
      </c>
      <c r="H202" s="34">
        <f>COUNTIF(사출계획!$G$62:$H$110,표4[[#This Row],[제품명]])</f>
        <v>0</v>
      </c>
      <c r="I202" s="122">
        <f>COUNTIF(사출계획!$G$62:$H$87,표4[[#This Row],[제품명]])</f>
        <v>0</v>
      </c>
      <c r="J202" s="122">
        <f>COUNTIF(사출계획!$G$88:$H$110,표4[[#This Row],[제품명]])</f>
        <v>0</v>
      </c>
      <c r="K202" s="34">
        <f>COUNTIF(사출계획!$I$62:$J$110,표4[[#This Row],[제품명]])</f>
        <v>0</v>
      </c>
      <c r="L202" s="126">
        <f>COUNTIF(사출계획!$I$62:$J$87,표4[[#This Row],[제품명]])</f>
        <v>0</v>
      </c>
      <c r="M202" s="126">
        <f>COUNTIF(사출계획!$I$88:$J$110,표4[[#This Row],[제품명]])</f>
        <v>0</v>
      </c>
      <c r="N202" s="34">
        <f>COUNTIF(사출계획!$K$62:$L$110,표4[[#This Row],[제품명]])</f>
        <v>0</v>
      </c>
      <c r="O202" s="126">
        <f>COUNTIF(사출계획!$K$62:$L$87,표4[[#This Row],[제품명]])</f>
        <v>0</v>
      </c>
      <c r="P202" s="126">
        <f>COUNTIF(사출계획!$K$88:$L$110,표4[[#This Row],[제품명]])</f>
        <v>0</v>
      </c>
      <c r="Q202" s="34">
        <f>COUNTIF(사출계획!$M$62:$N$110,표4[[#This Row],[제품명]])</f>
        <v>0</v>
      </c>
      <c r="R202" s="126">
        <f>COUNTIF(사출계획!$M$62:$N$87,표4[[#This Row],[제품명]])</f>
        <v>0</v>
      </c>
      <c r="S202" s="126">
        <f>COUNTIF(사출계획!$M$88:$N$110,표4[[#This Row],[제품명]])</f>
        <v>0</v>
      </c>
      <c r="T202" s="34">
        <f>COUNTIF(사출계획!$O$62:$P$110,표4[[#This Row],[제품명]])</f>
        <v>0</v>
      </c>
      <c r="U202" s="126">
        <f>COUNTIF(사출계획!$O$62:$P$87,표4[[#This Row],[제품명]])</f>
        <v>0</v>
      </c>
      <c r="V202" s="126">
        <f>COUNTIF(사출계획!$O$88:$P$110,표4[[#This Row],[제품명]])</f>
        <v>0</v>
      </c>
      <c r="W202" s="34">
        <f>COUNTIF(사출계획!$Q$62:$R$110,표4[[#This Row],[제품명]])</f>
        <v>0</v>
      </c>
      <c r="X202" s="126">
        <f>COUNTIF(사출계획!$Q$62:$R$87,표4[[#This Row],[제품명]])</f>
        <v>0</v>
      </c>
      <c r="Y202" s="126">
        <f>COUNTIF(사출계획!$Q$88:$R$110,표4[[#This Row],[제품명]])</f>
        <v>0</v>
      </c>
      <c r="Z202" s="34">
        <f>COUNTIF(사출계획!$S$62:$T$110,표4[[#This Row],[제품명]])</f>
        <v>0</v>
      </c>
      <c r="AA202" s="126"/>
      <c r="AB202" s="126"/>
      <c r="AC202" s="79" t="s">
        <v>644</v>
      </c>
      <c r="AD202" s="54">
        <f>SUMIF(표4[잉크명],표5[[#This Row],[잉크]],표4[월])</f>
        <v>0</v>
      </c>
      <c r="AE202" s="126">
        <f>SUMIF(표4[잉크명],표5[[#This Row],[잉크]],표4[월-3층])</f>
        <v>0</v>
      </c>
      <c r="AF202" s="126">
        <f>SUMIF(표4[잉크명],표5[[#This Row],[잉크]],표4[월-1층])</f>
        <v>0</v>
      </c>
      <c r="AG202" s="54">
        <f>SUMIF(표4[잉크명],표5[[#This Row],[잉크]],표4[화])</f>
        <v>0</v>
      </c>
      <c r="AH202" s="126">
        <f>SUMIF(표4[잉크명],표5[[#This Row],[잉크]],표4[화-3층])</f>
        <v>0</v>
      </c>
      <c r="AI202" s="126">
        <f>SUMIF(표4[잉크명],표5[[#This Row],[잉크]],표4[화-1층])</f>
        <v>0</v>
      </c>
      <c r="AJ202" s="54">
        <f>SUMIF(표4[잉크명],표5[[#This Row],[잉크]],표4[수])</f>
        <v>0</v>
      </c>
      <c r="AK202" s="126">
        <f>SUMIF(표4[잉크명],표5[[#This Row],[잉크]],표4[수-3층])</f>
        <v>0</v>
      </c>
      <c r="AL202" s="126">
        <f>SUMIF(표4[잉크명],표5[[#This Row],[잉크]],표4[수-1층])</f>
        <v>0</v>
      </c>
      <c r="AM202" s="54">
        <f>SUMIF(표4[잉크명],표5[[#This Row],[잉크]],표4[목])</f>
        <v>0</v>
      </c>
      <c r="AN202" s="126">
        <f>SUMIF(표4[잉크명],표5[[#This Row],[잉크]],표4[목-3층])</f>
        <v>0</v>
      </c>
      <c r="AO202" s="126">
        <f>SUMIF(표4[잉크명],표5[[#This Row],[잉크]],표4[목-1층])</f>
        <v>0</v>
      </c>
      <c r="AP202" s="54">
        <f>SUMIF(표4[잉크명],표5[[#This Row],[잉크]],표4[금])</f>
        <v>0</v>
      </c>
      <c r="AQ202" s="126">
        <f>SUMIF(표4[잉크명],표5[[#This Row],[잉크]],표4[금-3층])</f>
        <v>0</v>
      </c>
      <c r="AR202" s="126">
        <f>SUMIF(표4[잉크명],표5[[#This Row],[잉크]],표4[금-1층])</f>
        <v>0</v>
      </c>
      <c r="AS202" s="54">
        <f>SUMIF(표4[잉크명],표5[[#This Row],[잉크]],표4[토])</f>
        <v>0</v>
      </c>
      <c r="AT202" s="126">
        <f>SUMIF(표4[잉크명],표5[[#This Row],[잉크]],표4[토-3층])</f>
        <v>0</v>
      </c>
      <c r="AU202" s="126">
        <f>SUMIF(표4[잉크명],표5[[#This Row],[잉크]],표4[토-1층])</f>
        <v>0</v>
      </c>
      <c r="AV202" s="54">
        <f>SUMIF(표4[잉크명],표5[[#This Row],[잉크]],표4[일])</f>
        <v>0</v>
      </c>
      <c r="AW202" s="126">
        <f>SUMIF(표4[잉크명],표5[[#This Row],[잉크]],표4[일-3층])</f>
        <v>0</v>
      </c>
      <c r="AX202" s="126">
        <f>SUMIF(표4[잉크명],표5[[#This Row],[잉크]],표4[일-1층])</f>
        <v>0</v>
      </c>
      <c r="AY202" s="54">
        <f>SUMIF(표4[잉크명],표5[[#This Row],[잉크]],표4[차주 월])</f>
        <v>0</v>
      </c>
      <c r="AZ202" s="54">
        <f>SUM(표5[[#This Row],[월]:[차주 월]])</f>
        <v>0</v>
      </c>
    </row>
    <row r="203" spans="1:52" x14ac:dyDescent="0.3">
      <c r="B203" s="56" t="s">
        <v>434</v>
      </c>
      <c r="C203" s="56"/>
      <c r="D203" s="56" t="s">
        <v>437</v>
      </c>
      <c r="E203" s="34">
        <f>COUNTIF(사출계획!$E$62:$F$110,표4[[#This Row],[제품명]])</f>
        <v>0</v>
      </c>
      <c r="F203" s="126">
        <f>COUNTIF(사출계획!$E$62:$F$87,표4[[#This Row],[제품명]])</f>
        <v>0</v>
      </c>
      <c r="G203" s="126">
        <f>COUNTIF(사출계획!$E$88:$F$110,표4[[#This Row],[제품명]])</f>
        <v>0</v>
      </c>
      <c r="H203" s="34">
        <f>COUNTIF(사출계획!$G$62:$H$110,표4[[#This Row],[제품명]])</f>
        <v>0</v>
      </c>
      <c r="I203" s="122">
        <f>COUNTIF(사출계획!$G$62:$H$87,표4[[#This Row],[제품명]])</f>
        <v>0</v>
      </c>
      <c r="J203" s="122">
        <f>COUNTIF(사출계획!$G$88:$H$110,표4[[#This Row],[제품명]])</f>
        <v>0</v>
      </c>
      <c r="K203" s="34">
        <f>COUNTIF(사출계획!$I$62:$J$110,표4[[#This Row],[제품명]])</f>
        <v>0</v>
      </c>
      <c r="L203" s="126">
        <f>COUNTIF(사출계획!$I$62:$J$87,표4[[#This Row],[제품명]])</f>
        <v>0</v>
      </c>
      <c r="M203" s="126">
        <f>COUNTIF(사출계획!$I$88:$J$110,표4[[#This Row],[제품명]])</f>
        <v>0</v>
      </c>
      <c r="N203" s="34">
        <f>COUNTIF(사출계획!$K$62:$L$110,표4[[#This Row],[제품명]])</f>
        <v>0</v>
      </c>
      <c r="O203" s="126">
        <f>COUNTIF(사출계획!$K$62:$L$87,표4[[#This Row],[제품명]])</f>
        <v>0</v>
      </c>
      <c r="P203" s="126">
        <f>COUNTIF(사출계획!$K$88:$L$110,표4[[#This Row],[제품명]])</f>
        <v>0</v>
      </c>
      <c r="Q203" s="34">
        <f>COUNTIF(사출계획!$M$62:$N$110,표4[[#This Row],[제품명]])</f>
        <v>0</v>
      </c>
      <c r="R203" s="126">
        <f>COUNTIF(사출계획!$M$62:$N$87,표4[[#This Row],[제품명]])</f>
        <v>0</v>
      </c>
      <c r="S203" s="126">
        <f>COUNTIF(사출계획!$M$88:$N$110,표4[[#This Row],[제품명]])</f>
        <v>0</v>
      </c>
      <c r="T203" s="34">
        <f>COUNTIF(사출계획!$O$62:$P$110,표4[[#This Row],[제품명]])</f>
        <v>0</v>
      </c>
      <c r="U203" s="126">
        <f>COUNTIF(사출계획!$O$62:$P$87,표4[[#This Row],[제품명]])</f>
        <v>0</v>
      </c>
      <c r="V203" s="126">
        <f>COUNTIF(사출계획!$O$88:$P$110,표4[[#This Row],[제품명]])</f>
        <v>0</v>
      </c>
      <c r="W203" s="34">
        <f>COUNTIF(사출계획!$Q$62:$R$110,표4[[#This Row],[제품명]])</f>
        <v>0</v>
      </c>
      <c r="X203" s="126">
        <f>COUNTIF(사출계획!$Q$62:$R$87,표4[[#This Row],[제품명]])</f>
        <v>0</v>
      </c>
      <c r="Y203" s="126">
        <f>COUNTIF(사출계획!$Q$88:$R$110,표4[[#This Row],[제품명]])</f>
        <v>0</v>
      </c>
      <c r="Z203" s="34">
        <f>COUNTIF(사출계획!$S$62:$T$110,표4[[#This Row],[제품명]])</f>
        <v>0</v>
      </c>
      <c r="AA203" s="126"/>
      <c r="AB203" s="126"/>
      <c r="AC203" s="79" t="s">
        <v>1817</v>
      </c>
      <c r="AD203" s="54">
        <f>SUMIF(표4[잉크명],표5[[#This Row],[잉크]],표4[월])</f>
        <v>0</v>
      </c>
      <c r="AE203" s="126">
        <f>SUMIF(표4[잉크명],표5[[#This Row],[잉크]],표4[월-3층])</f>
        <v>0</v>
      </c>
      <c r="AF203" s="126">
        <f>SUMIF(표4[잉크명],표5[[#This Row],[잉크]],표4[월-1층])</f>
        <v>0</v>
      </c>
      <c r="AG203" s="54">
        <f>SUMIF(표4[잉크명],표5[[#This Row],[잉크]],표4[화])</f>
        <v>0</v>
      </c>
      <c r="AH203" s="126">
        <f>SUMIF(표4[잉크명],표5[[#This Row],[잉크]],표4[화-3층])</f>
        <v>0</v>
      </c>
      <c r="AI203" s="126">
        <f>SUMIF(표4[잉크명],표5[[#This Row],[잉크]],표4[화-1층])</f>
        <v>0</v>
      </c>
      <c r="AJ203" s="54">
        <f>SUMIF(표4[잉크명],표5[[#This Row],[잉크]],표4[수])</f>
        <v>0</v>
      </c>
      <c r="AK203" s="126">
        <f>SUMIF(표4[잉크명],표5[[#This Row],[잉크]],표4[수-3층])</f>
        <v>0</v>
      </c>
      <c r="AL203" s="126">
        <f>SUMIF(표4[잉크명],표5[[#This Row],[잉크]],표4[수-1층])</f>
        <v>0</v>
      </c>
      <c r="AM203" s="54">
        <f>SUMIF(표4[잉크명],표5[[#This Row],[잉크]],표4[목])</f>
        <v>0</v>
      </c>
      <c r="AN203" s="126">
        <f>SUMIF(표4[잉크명],표5[[#This Row],[잉크]],표4[목-3층])</f>
        <v>0</v>
      </c>
      <c r="AO203" s="126">
        <f>SUMIF(표4[잉크명],표5[[#This Row],[잉크]],표4[목-1층])</f>
        <v>0</v>
      </c>
      <c r="AP203" s="54">
        <f>SUMIF(표4[잉크명],표5[[#This Row],[잉크]],표4[금])</f>
        <v>0</v>
      </c>
      <c r="AQ203" s="126">
        <f>SUMIF(표4[잉크명],표5[[#This Row],[잉크]],표4[금-3층])</f>
        <v>0</v>
      </c>
      <c r="AR203" s="126">
        <f>SUMIF(표4[잉크명],표5[[#This Row],[잉크]],표4[금-1층])</f>
        <v>0</v>
      </c>
      <c r="AS203" s="54">
        <f>SUMIF(표4[잉크명],표5[[#This Row],[잉크]],표4[토])</f>
        <v>0</v>
      </c>
      <c r="AT203" s="126">
        <f>SUMIF(표4[잉크명],표5[[#This Row],[잉크]],표4[토-3층])</f>
        <v>0</v>
      </c>
      <c r="AU203" s="126">
        <f>SUMIF(표4[잉크명],표5[[#This Row],[잉크]],표4[토-1층])</f>
        <v>0</v>
      </c>
      <c r="AV203" s="54">
        <f>SUMIF(표4[잉크명],표5[[#This Row],[잉크]],표4[일])</f>
        <v>0</v>
      </c>
      <c r="AW203" s="126">
        <f>SUMIF(표4[잉크명],표5[[#This Row],[잉크]],표4[일-3층])</f>
        <v>0</v>
      </c>
      <c r="AX203" s="126">
        <f>SUMIF(표4[잉크명],표5[[#This Row],[잉크]],표4[일-1층])</f>
        <v>0</v>
      </c>
      <c r="AY203" s="54">
        <f>SUMIF(표4[잉크명],표5[[#This Row],[잉크]],표4[차주 월])</f>
        <v>0</v>
      </c>
      <c r="AZ203" s="54">
        <f>SUM(표5[[#This Row],[월]:[차주 월]])</f>
        <v>0</v>
      </c>
    </row>
    <row r="204" spans="1:52" x14ac:dyDescent="0.3">
      <c r="B204" s="56" t="s">
        <v>435</v>
      </c>
      <c r="C204" s="56"/>
      <c r="D204" s="56" t="s">
        <v>1838</v>
      </c>
      <c r="E204" s="34">
        <f>COUNTIF(사출계획!$E$62:$F$110,표4[[#This Row],[제품명]])</f>
        <v>0</v>
      </c>
      <c r="F204" s="126">
        <f>COUNTIF(사출계획!$E$62:$F$87,표4[[#This Row],[제품명]])</f>
        <v>0</v>
      </c>
      <c r="G204" s="126">
        <f>COUNTIF(사출계획!$E$88:$F$110,표4[[#This Row],[제품명]])</f>
        <v>0</v>
      </c>
      <c r="H204" s="34">
        <f>COUNTIF(사출계획!$G$62:$H$110,표4[[#This Row],[제품명]])</f>
        <v>0</v>
      </c>
      <c r="I204" s="122">
        <f>COUNTIF(사출계획!$G$62:$H$87,표4[[#This Row],[제품명]])</f>
        <v>0</v>
      </c>
      <c r="J204" s="122">
        <f>COUNTIF(사출계획!$G$88:$H$110,표4[[#This Row],[제품명]])</f>
        <v>0</v>
      </c>
      <c r="K204" s="34">
        <f>COUNTIF(사출계획!$I$62:$J$110,표4[[#This Row],[제품명]])</f>
        <v>0</v>
      </c>
      <c r="L204" s="126">
        <f>COUNTIF(사출계획!$I$62:$J$87,표4[[#This Row],[제품명]])</f>
        <v>0</v>
      </c>
      <c r="M204" s="126">
        <f>COUNTIF(사출계획!$I$88:$J$110,표4[[#This Row],[제품명]])</f>
        <v>0</v>
      </c>
      <c r="N204" s="34">
        <f>COUNTIF(사출계획!$K$62:$L$110,표4[[#This Row],[제품명]])</f>
        <v>0</v>
      </c>
      <c r="O204" s="126">
        <f>COUNTIF(사출계획!$K$62:$L$87,표4[[#This Row],[제품명]])</f>
        <v>0</v>
      </c>
      <c r="P204" s="126">
        <f>COUNTIF(사출계획!$K$88:$L$110,표4[[#This Row],[제품명]])</f>
        <v>0</v>
      </c>
      <c r="Q204" s="34">
        <f>COUNTIF(사출계획!$M$62:$N$110,표4[[#This Row],[제품명]])</f>
        <v>0</v>
      </c>
      <c r="R204" s="126">
        <f>COUNTIF(사출계획!$M$62:$N$87,표4[[#This Row],[제품명]])</f>
        <v>0</v>
      </c>
      <c r="S204" s="126">
        <f>COUNTIF(사출계획!$M$88:$N$110,표4[[#This Row],[제품명]])</f>
        <v>0</v>
      </c>
      <c r="T204" s="34">
        <f>COUNTIF(사출계획!$O$62:$P$110,표4[[#This Row],[제품명]])</f>
        <v>0</v>
      </c>
      <c r="U204" s="126">
        <f>COUNTIF(사출계획!$O$62:$P$87,표4[[#This Row],[제품명]])</f>
        <v>0</v>
      </c>
      <c r="V204" s="126">
        <f>COUNTIF(사출계획!$O$88:$P$110,표4[[#This Row],[제품명]])</f>
        <v>0</v>
      </c>
      <c r="W204" s="34">
        <f>COUNTIF(사출계획!$Q$62:$R$110,표4[[#This Row],[제품명]])</f>
        <v>0</v>
      </c>
      <c r="X204" s="126">
        <f>COUNTIF(사출계획!$Q$62:$R$87,표4[[#This Row],[제품명]])</f>
        <v>0</v>
      </c>
      <c r="Y204" s="126">
        <f>COUNTIF(사출계획!$Q$88:$R$110,표4[[#This Row],[제품명]])</f>
        <v>0</v>
      </c>
      <c r="Z204" s="34">
        <f>COUNTIF(사출계획!$S$62:$T$110,표4[[#This Row],[제품명]])</f>
        <v>0</v>
      </c>
      <c r="AA204" s="126"/>
      <c r="AB204" s="126"/>
      <c r="AC204" s="80" t="s">
        <v>1029</v>
      </c>
      <c r="AD204" s="54">
        <f>SUMIF(표4[잉크명],표5[[#This Row],[잉크]],표4[월])</f>
        <v>0</v>
      </c>
      <c r="AE204" s="126">
        <f>SUMIF(표4[잉크명],표5[[#This Row],[잉크]],표4[월-3층])</f>
        <v>0</v>
      </c>
      <c r="AF204" s="126">
        <f>SUMIF(표4[잉크명],표5[[#This Row],[잉크]],표4[월-1층])</f>
        <v>0</v>
      </c>
      <c r="AG204" s="54">
        <f>SUMIF(표4[잉크명],표5[[#This Row],[잉크]],표4[화])</f>
        <v>0</v>
      </c>
      <c r="AH204" s="126">
        <f>SUMIF(표4[잉크명],표5[[#This Row],[잉크]],표4[화-3층])</f>
        <v>0</v>
      </c>
      <c r="AI204" s="126">
        <f>SUMIF(표4[잉크명],표5[[#This Row],[잉크]],표4[화-1층])</f>
        <v>0</v>
      </c>
      <c r="AJ204" s="54">
        <f>SUMIF(표4[잉크명],표5[[#This Row],[잉크]],표4[수])</f>
        <v>0</v>
      </c>
      <c r="AK204" s="126">
        <f>SUMIF(표4[잉크명],표5[[#This Row],[잉크]],표4[수-3층])</f>
        <v>0</v>
      </c>
      <c r="AL204" s="126">
        <f>SUMIF(표4[잉크명],표5[[#This Row],[잉크]],표4[수-1층])</f>
        <v>0</v>
      </c>
      <c r="AM204" s="54">
        <f>SUMIF(표4[잉크명],표5[[#This Row],[잉크]],표4[목])</f>
        <v>0</v>
      </c>
      <c r="AN204" s="126">
        <f>SUMIF(표4[잉크명],표5[[#This Row],[잉크]],표4[목-3층])</f>
        <v>0</v>
      </c>
      <c r="AO204" s="126">
        <f>SUMIF(표4[잉크명],표5[[#This Row],[잉크]],표4[목-1층])</f>
        <v>0</v>
      </c>
      <c r="AP204" s="54">
        <f>SUMIF(표4[잉크명],표5[[#This Row],[잉크]],표4[금])</f>
        <v>0</v>
      </c>
      <c r="AQ204" s="126">
        <f>SUMIF(표4[잉크명],표5[[#This Row],[잉크]],표4[금-3층])</f>
        <v>0</v>
      </c>
      <c r="AR204" s="126">
        <f>SUMIF(표4[잉크명],표5[[#This Row],[잉크]],표4[금-1층])</f>
        <v>0</v>
      </c>
      <c r="AS204" s="54">
        <f>SUMIF(표4[잉크명],표5[[#This Row],[잉크]],표4[토])</f>
        <v>0</v>
      </c>
      <c r="AT204" s="126">
        <f>SUMIF(표4[잉크명],표5[[#This Row],[잉크]],표4[토-3층])</f>
        <v>0</v>
      </c>
      <c r="AU204" s="126">
        <f>SUMIF(표4[잉크명],표5[[#This Row],[잉크]],표4[토-1층])</f>
        <v>0</v>
      </c>
      <c r="AV204" s="54">
        <f>SUMIF(표4[잉크명],표5[[#This Row],[잉크]],표4[일])</f>
        <v>0</v>
      </c>
      <c r="AW204" s="126">
        <f>SUMIF(표4[잉크명],표5[[#This Row],[잉크]],표4[일-3층])</f>
        <v>0</v>
      </c>
      <c r="AX204" s="126">
        <f>SUMIF(표4[잉크명],표5[[#This Row],[잉크]],표4[일-1층])</f>
        <v>0</v>
      </c>
      <c r="AY204" s="54">
        <f>SUMIF(표4[잉크명],표5[[#This Row],[잉크]],표4[차주 월])</f>
        <v>0</v>
      </c>
      <c r="AZ204" s="54">
        <f>SUM(표5[[#This Row],[월]:[차주 월]])</f>
        <v>0</v>
      </c>
    </row>
    <row r="205" spans="1:52" x14ac:dyDescent="0.3">
      <c r="B205" s="56" t="s">
        <v>435</v>
      </c>
      <c r="C205" s="56"/>
      <c r="D205" s="56" t="s">
        <v>438</v>
      </c>
      <c r="E205" s="34">
        <f>COUNTIF(사출계획!$E$62:$F$110,표4[[#This Row],[제품명]])</f>
        <v>0</v>
      </c>
      <c r="F205" s="126">
        <f>COUNTIF(사출계획!$E$62:$F$87,표4[[#This Row],[제품명]])</f>
        <v>0</v>
      </c>
      <c r="G205" s="126">
        <f>COUNTIF(사출계획!$E$88:$F$110,표4[[#This Row],[제품명]])</f>
        <v>0</v>
      </c>
      <c r="H205" s="34">
        <f>COUNTIF(사출계획!$G$62:$H$110,표4[[#This Row],[제품명]])</f>
        <v>0</v>
      </c>
      <c r="I205" s="122">
        <f>COUNTIF(사출계획!$G$62:$H$87,표4[[#This Row],[제품명]])</f>
        <v>0</v>
      </c>
      <c r="J205" s="122">
        <f>COUNTIF(사출계획!$G$88:$H$110,표4[[#This Row],[제품명]])</f>
        <v>0</v>
      </c>
      <c r="K205" s="34">
        <f>COUNTIF(사출계획!$I$62:$J$110,표4[[#This Row],[제품명]])</f>
        <v>0</v>
      </c>
      <c r="L205" s="126">
        <f>COUNTIF(사출계획!$I$62:$J$87,표4[[#This Row],[제품명]])</f>
        <v>0</v>
      </c>
      <c r="M205" s="126">
        <f>COUNTIF(사출계획!$I$88:$J$110,표4[[#This Row],[제품명]])</f>
        <v>0</v>
      </c>
      <c r="N205" s="34">
        <f>COUNTIF(사출계획!$K$62:$L$110,표4[[#This Row],[제품명]])</f>
        <v>0</v>
      </c>
      <c r="O205" s="126">
        <f>COUNTIF(사출계획!$K$62:$L$87,표4[[#This Row],[제품명]])</f>
        <v>0</v>
      </c>
      <c r="P205" s="126">
        <f>COUNTIF(사출계획!$K$88:$L$110,표4[[#This Row],[제품명]])</f>
        <v>0</v>
      </c>
      <c r="Q205" s="34">
        <f>COUNTIF(사출계획!$M$62:$N$110,표4[[#This Row],[제품명]])</f>
        <v>0</v>
      </c>
      <c r="R205" s="126">
        <f>COUNTIF(사출계획!$M$62:$N$87,표4[[#This Row],[제품명]])</f>
        <v>0</v>
      </c>
      <c r="S205" s="126">
        <f>COUNTIF(사출계획!$M$88:$N$110,표4[[#This Row],[제품명]])</f>
        <v>0</v>
      </c>
      <c r="T205" s="34">
        <f>COUNTIF(사출계획!$O$62:$P$110,표4[[#This Row],[제품명]])</f>
        <v>0</v>
      </c>
      <c r="U205" s="126">
        <f>COUNTIF(사출계획!$O$62:$P$87,표4[[#This Row],[제품명]])</f>
        <v>0</v>
      </c>
      <c r="V205" s="126">
        <f>COUNTIF(사출계획!$O$88:$P$110,표4[[#This Row],[제품명]])</f>
        <v>0</v>
      </c>
      <c r="W205" s="34">
        <f>COUNTIF(사출계획!$Q$62:$R$110,표4[[#This Row],[제품명]])</f>
        <v>0</v>
      </c>
      <c r="X205" s="126">
        <f>COUNTIF(사출계획!$Q$62:$R$87,표4[[#This Row],[제품명]])</f>
        <v>0</v>
      </c>
      <c r="Y205" s="126">
        <f>COUNTIF(사출계획!$Q$88:$R$110,표4[[#This Row],[제품명]])</f>
        <v>0</v>
      </c>
      <c r="Z205" s="34">
        <f>COUNTIF(사출계획!$S$62:$T$110,표4[[#This Row],[제품명]])</f>
        <v>0</v>
      </c>
      <c r="AA205" s="126"/>
      <c r="AB205" s="126"/>
      <c r="AC205" s="80" t="s">
        <v>675</v>
      </c>
      <c r="AD205" s="54">
        <f>SUMIF(표4[잉크명],표5[[#This Row],[잉크]],표4[월])</f>
        <v>0</v>
      </c>
      <c r="AE205" s="126">
        <f>SUMIF(표4[잉크명],표5[[#This Row],[잉크]],표4[월-3층])</f>
        <v>0</v>
      </c>
      <c r="AF205" s="126">
        <f>SUMIF(표4[잉크명],표5[[#This Row],[잉크]],표4[월-1층])</f>
        <v>0</v>
      </c>
      <c r="AG205" s="54">
        <f>SUMIF(표4[잉크명],표5[[#This Row],[잉크]],표4[화])</f>
        <v>0</v>
      </c>
      <c r="AH205" s="126">
        <f>SUMIF(표4[잉크명],표5[[#This Row],[잉크]],표4[화-3층])</f>
        <v>0</v>
      </c>
      <c r="AI205" s="126">
        <f>SUMIF(표4[잉크명],표5[[#This Row],[잉크]],표4[화-1층])</f>
        <v>0</v>
      </c>
      <c r="AJ205" s="54">
        <f>SUMIF(표4[잉크명],표5[[#This Row],[잉크]],표4[수])</f>
        <v>0</v>
      </c>
      <c r="AK205" s="126">
        <f>SUMIF(표4[잉크명],표5[[#This Row],[잉크]],표4[수-3층])</f>
        <v>0</v>
      </c>
      <c r="AL205" s="126">
        <f>SUMIF(표4[잉크명],표5[[#This Row],[잉크]],표4[수-1층])</f>
        <v>0</v>
      </c>
      <c r="AM205" s="54">
        <f>SUMIF(표4[잉크명],표5[[#This Row],[잉크]],표4[목])</f>
        <v>0</v>
      </c>
      <c r="AN205" s="126">
        <f>SUMIF(표4[잉크명],표5[[#This Row],[잉크]],표4[목-3층])</f>
        <v>0</v>
      </c>
      <c r="AO205" s="126">
        <f>SUMIF(표4[잉크명],표5[[#This Row],[잉크]],표4[목-1층])</f>
        <v>0</v>
      </c>
      <c r="AP205" s="54">
        <f>SUMIF(표4[잉크명],표5[[#This Row],[잉크]],표4[금])</f>
        <v>0</v>
      </c>
      <c r="AQ205" s="126">
        <f>SUMIF(표4[잉크명],표5[[#This Row],[잉크]],표4[금-3층])</f>
        <v>0</v>
      </c>
      <c r="AR205" s="126">
        <f>SUMIF(표4[잉크명],표5[[#This Row],[잉크]],표4[금-1층])</f>
        <v>0</v>
      </c>
      <c r="AS205" s="54">
        <f>SUMIF(표4[잉크명],표5[[#This Row],[잉크]],표4[토])</f>
        <v>0</v>
      </c>
      <c r="AT205" s="126">
        <f>SUMIF(표4[잉크명],표5[[#This Row],[잉크]],표4[토-3층])</f>
        <v>0</v>
      </c>
      <c r="AU205" s="126">
        <f>SUMIF(표4[잉크명],표5[[#This Row],[잉크]],표4[토-1층])</f>
        <v>0</v>
      </c>
      <c r="AV205" s="54">
        <f>SUMIF(표4[잉크명],표5[[#This Row],[잉크]],표4[일])</f>
        <v>0</v>
      </c>
      <c r="AW205" s="126">
        <f>SUMIF(표4[잉크명],표5[[#This Row],[잉크]],표4[일-3층])</f>
        <v>0</v>
      </c>
      <c r="AX205" s="126">
        <f>SUMIF(표4[잉크명],표5[[#This Row],[잉크]],표4[일-1층])</f>
        <v>0</v>
      </c>
      <c r="AY205" s="54">
        <f>SUMIF(표4[잉크명],표5[[#This Row],[잉크]],표4[차주 월])</f>
        <v>0</v>
      </c>
      <c r="AZ205" s="54">
        <f>SUM(표5[[#This Row],[월]:[차주 월]])</f>
        <v>0</v>
      </c>
    </row>
    <row r="206" spans="1:52" x14ac:dyDescent="0.3">
      <c r="B206" s="56" t="s">
        <v>4437</v>
      </c>
      <c r="C206" s="56"/>
      <c r="D206" s="56" t="s">
        <v>5406</v>
      </c>
      <c r="E206" s="34">
        <f>COUNTIF(사출계획!$E$62:$F$110,표4[[#This Row],[제품명]])</f>
        <v>0</v>
      </c>
      <c r="F206" s="126">
        <f>COUNTIF(사출계획!$E$62:$F$87,표4[[#This Row],[제품명]])</f>
        <v>0</v>
      </c>
      <c r="G206" s="126">
        <f>COUNTIF(사출계획!$E$88:$F$110,표4[[#This Row],[제품명]])</f>
        <v>0</v>
      </c>
      <c r="H206" s="34">
        <f>COUNTIF(사출계획!$G$62:$H$110,표4[[#This Row],[제품명]])</f>
        <v>0</v>
      </c>
      <c r="I206" s="122">
        <f>COUNTIF(사출계획!$G$62:$H$87,표4[[#This Row],[제품명]])</f>
        <v>0</v>
      </c>
      <c r="J206" s="122">
        <f>COUNTIF(사출계획!$G$88:$H$110,표4[[#This Row],[제품명]])</f>
        <v>0</v>
      </c>
      <c r="K206" s="34">
        <f>COUNTIF(사출계획!$I$62:$J$110,표4[[#This Row],[제품명]])</f>
        <v>0</v>
      </c>
      <c r="L206" s="126">
        <f>COUNTIF(사출계획!$I$62:$J$87,표4[[#This Row],[제품명]])</f>
        <v>0</v>
      </c>
      <c r="M206" s="126">
        <f>COUNTIF(사출계획!$I$88:$J$110,표4[[#This Row],[제품명]])</f>
        <v>0</v>
      </c>
      <c r="N206" s="34">
        <f>COUNTIF(사출계획!$K$62:$L$110,표4[[#This Row],[제품명]])</f>
        <v>0</v>
      </c>
      <c r="O206" s="126">
        <f>COUNTIF(사출계획!$K$62:$L$87,표4[[#This Row],[제품명]])</f>
        <v>0</v>
      </c>
      <c r="P206" s="126">
        <f>COUNTIF(사출계획!$K$88:$L$110,표4[[#This Row],[제품명]])</f>
        <v>0</v>
      </c>
      <c r="Q206" s="34">
        <f>COUNTIF(사출계획!$M$62:$N$110,표4[[#This Row],[제품명]])</f>
        <v>0</v>
      </c>
      <c r="R206" s="126">
        <f>COUNTIF(사출계획!$M$62:$N$87,표4[[#This Row],[제품명]])</f>
        <v>0</v>
      </c>
      <c r="S206" s="126">
        <f>COUNTIF(사출계획!$M$88:$N$110,표4[[#This Row],[제품명]])</f>
        <v>0</v>
      </c>
      <c r="T206" s="34">
        <f>COUNTIF(사출계획!$O$62:$P$110,표4[[#This Row],[제품명]])</f>
        <v>0</v>
      </c>
      <c r="U206" s="126">
        <f>COUNTIF(사출계획!$O$62:$P$87,표4[[#This Row],[제품명]])</f>
        <v>0</v>
      </c>
      <c r="V206" s="126">
        <f>COUNTIF(사출계획!$O$88:$P$110,표4[[#This Row],[제품명]])</f>
        <v>0</v>
      </c>
      <c r="W206" s="34">
        <f>COUNTIF(사출계획!$Q$62:$R$110,표4[[#This Row],[제품명]])</f>
        <v>0</v>
      </c>
      <c r="X206" s="126">
        <f>COUNTIF(사출계획!$Q$62:$R$87,표4[[#This Row],[제품명]])</f>
        <v>0</v>
      </c>
      <c r="Y206" s="126">
        <f>COUNTIF(사출계획!$Q$88:$R$110,표4[[#This Row],[제품명]])</f>
        <v>0</v>
      </c>
      <c r="Z206" s="34">
        <f>COUNTIF(사출계획!$S$62:$T$110,표4[[#This Row],[제품명]])</f>
        <v>0</v>
      </c>
      <c r="AA206" s="126"/>
      <c r="AB206" s="126"/>
      <c r="AC206" s="33" t="s">
        <v>114</v>
      </c>
      <c r="AD206" s="34">
        <f>SUMIF(표4[잉크명],표5[[#This Row],[잉크]],표4[월])</f>
        <v>0</v>
      </c>
      <c r="AE206" s="126">
        <f>SUMIF(표4[잉크명],표5[[#This Row],[잉크]],표4[월-3층])</f>
        <v>0</v>
      </c>
      <c r="AF206" s="126">
        <f>SUMIF(표4[잉크명],표5[[#This Row],[잉크]],표4[월-1층])</f>
        <v>0</v>
      </c>
      <c r="AG206" s="34">
        <f>SUMIF(표4[잉크명],표5[[#This Row],[잉크]],표4[화])</f>
        <v>0</v>
      </c>
      <c r="AH206" s="126">
        <f>SUMIF(표4[잉크명],표5[[#This Row],[잉크]],표4[화-3층])</f>
        <v>0</v>
      </c>
      <c r="AI206" s="126">
        <f>SUMIF(표4[잉크명],표5[[#This Row],[잉크]],표4[화-1층])</f>
        <v>0</v>
      </c>
      <c r="AJ206" s="34">
        <f>SUMIF(표4[잉크명],표5[[#This Row],[잉크]],표4[수])</f>
        <v>0</v>
      </c>
      <c r="AK206" s="126">
        <f>SUMIF(표4[잉크명],표5[[#This Row],[잉크]],표4[수-3층])</f>
        <v>0</v>
      </c>
      <c r="AL206" s="126">
        <f>SUMIF(표4[잉크명],표5[[#This Row],[잉크]],표4[수-1층])</f>
        <v>0</v>
      </c>
      <c r="AM206" s="34">
        <f>SUMIF(표4[잉크명],표5[[#This Row],[잉크]],표4[목])</f>
        <v>0</v>
      </c>
      <c r="AN206" s="126">
        <f>SUMIF(표4[잉크명],표5[[#This Row],[잉크]],표4[목-3층])</f>
        <v>0</v>
      </c>
      <c r="AO206" s="126">
        <f>SUMIF(표4[잉크명],표5[[#This Row],[잉크]],표4[목-1층])</f>
        <v>0</v>
      </c>
      <c r="AP206" s="34">
        <f>SUMIF(표4[잉크명],표5[[#This Row],[잉크]],표4[금])</f>
        <v>0</v>
      </c>
      <c r="AQ206" s="126">
        <f>SUMIF(표4[잉크명],표5[[#This Row],[잉크]],표4[금-3층])</f>
        <v>0</v>
      </c>
      <c r="AR206" s="126">
        <f>SUMIF(표4[잉크명],표5[[#This Row],[잉크]],표4[금-1층])</f>
        <v>0</v>
      </c>
      <c r="AS206" s="34">
        <f>SUMIF(표4[잉크명],표5[[#This Row],[잉크]],표4[토])</f>
        <v>0</v>
      </c>
      <c r="AT206" s="126">
        <f>SUMIF(표4[잉크명],표5[[#This Row],[잉크]],표4[토-3층])</f>
        <v>0</v>
      </c>
      <c r="AU206" s="126">
        <f>SUMIF(표4[잉크명],표5[[#This Row],[잉크]],표4[토-1층])</f>
        <v>0</v>
      </c>
      <c r="AV206" s="34">
        <f>SUMIF(표4[잉크명],표5[[#This Row],[잉크]],표4[일])</f>
        <v>0</v>
      </c>
      <c r="AW206" s="126">
        <f>SUMIF(표4[잉크명],표5[[#This Row],[잉크]],표4[일-3층])</f>
        <v>0</v>
      </c>
      <c r="AX206" s="126">
        <f>SUMIF(표4[잉크명],표5[[#This Row],[잉크]],표4[일-1층])</f>
        <v>0</v>
      </c>
      <c r="AY206" s="34">
        <f>SUMIF(표4[잉크명],표5[[#This Row],[잉크]],표4[차주 월])</f>
        <v>0</v>
      </c>
      <c r="AZ206" s="34">
        <f>SUM(표5[[#This Row],[월]:[차주 월]])</f>
        <v>0</v>
      </c>
    </row>
    <row r="207" spans="1:52" x14ac:dyDescent="0.3">
      <c r="B207" s="56" t="s">
        <v>436</v>
      </c>
      <c r="C207" s="56"/>
      <c r="D207" s="56" t="s">
        <v>872</v>
      </c>
      <c r="E207" s="34">
        <f>COUNTIF(사출계획!$E$62:$F$110,표4[[#This Row],[제품명]])</f>
        <v>0</v>
      </c>
      <c r="F207" s="126">
        <f>COUNTIF(사출계획!$E$62:$F$87,표4[[#This Row],[제품명]])</f>
        <v>0</v>
      </c>
      <c r="G207" s="126">
        <f>COUNTIF(사출계획!$E$88:$F$110,표4[[#This Row],[제품명]])</f>
        <v>0</v>
      </c>
      <c r="H207" s="34">
        <f>COUNTIF(사출계획!$G$62:$H$110,표4[[#This Row],[제품명]])</f>
        <v>0</v>
      </c>
      <c r="I207" s="122">
        <f>COUNTIF(사출계획!$G$62:$H$87,표4[[#This Row],[제품명]])</f>
        <v>0</v>
      </c>
      <c r="J207" s="122">
        <f>COUNTIF(사출계획!$G$88:$H$110,표4[[#This Row],[제품명]])</f>
        <v>0</v>
      </c>
      <c r="K207" s="34">
        <f>COUNTIF(사출계획!$I$62:$J$110,표4[[#This Row],[제품명]])</f>
        <v>0</v>
      </c>
      <c r="L207" s="126">
        <f>COUNTIF(사출계획!$I$62:$J$87,표4[[#This Row],[제품명]])</f>
        <v>0</v>
      </c>
      <c r="M207" s="126">
        <f>COUNTIF(사출계획!$I$88:$J$110,표4[[#This Row],[제품명]])</f>
        <v>0</v>
      </c>
      <c r="N207" s="34">
        <f>COUNTIF(사출계획!$K$62:$L$110,표4[[#This Row],[제품명]])</f>
        <v>0</v>
      </c>
      <c r="O207" s="126">
        <f>COUNTIF(사출계획!$K$62:$L$87,표4[[#This Row],[제품명]])</f>
        <v>0</v>
      </c>
      <c r="P207" s="126">
        <f>COUNTIF(사출계획!$K$88:$L$110,표4[[#This Row],[제품명]])</f>
        <v>0</v>
      </c>
      <c r="Q207" s="34">
        <f>COUNTIF(사출계획!$M$62:$N$110,표4[[#This Row],[제품명]])</f>
        <v>0</v>
      </c>
      <c r="R207" s="126">
        <f>COUNTIF(사출계획!$M$62:$N$87,표4[[#This Row],[제품명]])</f>
        <v>0</v>
      </c>
      <c r="S207" s="126">
        <f>COUNTIF(사출계획!$M$88:$N$110,표4[[#This Row],[제품명]])</f>
        <v>0</v>
      </c>
      <c r="T207" s="34">
        <f>COUNTIF(사출계획!$O$62:$P$110,표4[[#This Row],[제품명]])</f>
        <v>0</v>
      </c>
      <c r="U207" s="126">
        <f>COUNTIF(사출계획!$O$62:$P$87,표4[[#This Row],[제품명]])</f>
        <v>0</v>
      </c>
      <c r="V207" s="126">
        <f>COUNTIF(사출계획!$O$88:$P$110,표4[[#This Row],[제품명]])</f>
        <v>0</v>
      </c>
      <c r="W207" s="34">
        <f>COUNTIF(사출계획!$Q$62:$R$110,표4[[#This Row],[제품명]])</f>
        <v>0</v>
      </c>
      <c r="X207" s="126">
        <f>COUNTIF(사출계획!$Q$62:$R$87,표4[[#This Row],[제품명]])</f>
        <v>0</v>
      </c>
      <c r="Y207" s="126">
        <f>COUNTIF(사출계획!$Q$88:$R$110,표4[[#This Row],[제품명]])</f>
        <v>0</v>
      </c>
      <c r="Z207" s="34">
        <f>COUNTIF(사출계획!$S$62:$T$110,표4[[#This Row],[제품명]])</f>
        <v>0</v>
      </c>
      <c r="AA207" s="126"/>
      <c r="AB207" s="126"/>
      <c r="AC207" s="80" t="s">
        <v>1802</v>
      </c>
      <c r="AD207" s="54">
        <f>SUMIF(표4[잉크명],표5[[#This Row],[잉크]],표4[월])</f>
        <v>0</v>
      </c>
      <c r="AE207" s="126">
        <f>SUMIF(표4[잉크명],표5[[#This Row],[잉크]],표4[월-3층])</f>
        <v>0</v>
      </c>
      <c r="AF207" s="126">
        <f>SUMIF(표4[잉크명],표5[[#This Row],[잉크]],표4[월-1층])</f>
        <v>0</v>
      </c>
      <c r="AG207" s="54">
        <f>SUMIF(표4[잉크명],표5[[#This Row],[잉크]],표4[화])</f>
        <v>0</v>
      </c>
      <c r="AH207" s="126">
        <f>SUMIF(표4[잉크명],표5[[#This Row],[잉크]],표4[화-3층])</f>
        <v>0</v>
      </c>
      <c r="AI207" s="126">
        <f>SUMIF(표4[잉크명],표5[[#This Row],[잉크]],표4[화-1층])</f>
        <v>0</v>
      </c>
      <c r="AJ207" s="54">
        <f>SUMIF(표4[잉크명],표5[[#This Row],[잉크]],표4[수])</f>
        <v>0</v>
      </c>
      <c r="AK207" s="126">
        <f>SUMIF(표4[잉크명],표5[[#This Row],[잉크]],표4[수-3층])</f>
        <v>0</v>
      </c>
      <c r="AL207" s="126">
        <f>SUMIF(표4[잉크명],표5[[#This Row],[잉크]],표4[수-1층])</f>
        <v>0</v>
      </c>
      <c r="AM207" s="54">
        <f>SUMIF(표4[잉크명],표5[[#This Row],[잉크]],표4[목])</f>
        <v>0</v>
      </c>
      <c r="AN207" s="126">
        <f>SUMIF(표4[잉크명],표5[[#This Row],[잉크]],표4[목-3층])</f>
        <v>0</v>
      </c>
      <c r="AO207" s="126">
        <f>SUMIF(표4[잉크명],표5[[#This Row],[잉크]],표4[목-1층])</f>
        <v>0</v>
      </c>
      <c r="AP207" s="54">
        <f>SUMIF(표4[잉크명],표5[[#This Row],[잉크]],표4[금])</f>
        <v>0</v>
      </c>
      <c r="AQ207" s="126">
        <f>SUMIF(표4[잉크명],표5[[#This Row],[잉크]],표4[금-3층])</f>
        <v>0</v>
      </c>
      <c r="AR207" s="126">
        <f>SUMIF(표4[잉크명],표5[[#This Row],[잉크]],표4[금-1층])</f>
        <v>0</v>
      </c>
      <c r="AS207" s="54">
        <f>SUMIF(표4[잉크명],표5[[#This Row],[잉크]],표4[토])</f>
        <v>0</v>
      </c>
      <c r="AT207" s="126">
        <f>SUMIF(표4[잉크명],표5[[#This Row],[잉크]],표4[토-3층])</f>
        <v>0</v>
      </c>
      <c r="AU207" s="126">
        <f>SUMIF(표4[잉크명],표5[[#This Row],[잉크]],표4[토-1층])</f>
        <v>0</v>
      </c>
      <c r="AV207" s="54">
        <f>SUMIF(표4[잉크명],표5[[#This Row],[잉크]],표4[일])</f>
        <v>0</v>
      </c>
      <c r="AW207" s="126">
        <f>SUMIF(표4[잉크명],표5[[#This Row],[잉크]],표4[일-3층])</f>
        <v>0</v>
      </c>
      <c r="AX207" s="126">
        <f>SUMIF(표4[잉크명],표5[[#This Row],[잉크]],표4[일-1층])</f>
        <v>0</v>
      </c>
      <c r="AY207" s="54">
        <f>SUMIF(표4[잉크명],표5[[#This Row],[잉크]],표4[차주 월])</f>
        <v>0</v>
      </c>
      <c r="AZ207" s="54">
        <f>SUM(표5[[#This Row],[월]:[차주 월]])</f>
        <v>0</v>
      </c>
    </row>
    <row r="208" spans="1:52" x14ac:dyDescent="0.3">
      <c r="B208" s="179" t="s">
        <v>1789</v>
      </c>
      <c r="C208" s="179"/>
      <c r="D208" s="56" t="s">
        <v>451</v>
      </c>
      <c r="E208" s="54">
        <f>COUNTIF(사출계획!$E$62:$F$110,표4[[#This Row],[제품명]])</f>
        <v>1</v>
      </c>
      <c r="F208" s="126">
        <f>COUNTIF(사출계획!$E$62:$F$87,표4[[#This Row],[제품명]])</f>
        <v>0</v>
      </c>
      <c r="G208" s="126">
        <f>COUNTIF(사출계획!$E$88:$F$110,표4[[#This Row],[제품명]])</f>
        <v>1</v>
      </c>
      <c r="H208" s="54">
        <f>COUNTIF(사출계획!$G$62:$H$110,표4[[#This Row],[제품명]])</f>
        <v>2</v>
      </c>
      <c r="I208" s="122">
        <f>COUNTIF(사출계획!$G$62:$H$87,표4[[#This Row],[제품명]])</f>
        <v>0</v>
      </c>
      <c r="J208" s="122">
        <f>COUNTIF(사출계획!$G$88:$H$110,표4[[#This Row],[제품명]])</f>
        <v>2</v>
      </c>
      <c r="K208" s="54">
        <f>COUNTIF(사출계획!$I$62:$J$110,표4[[#This Row],[제품명]])</f>
        <v>0</v>
      </c>
      <c r="L208" s="126">
        <f>COUNTIF(사출계획!$I$62:$J$87,표4[[#This Row],[제품명]])</f>
        <v>0</v>
      </c>
      <c r="M208" s="126">
        <f>COUNTIF(사출계획!$I$88:$J$110,표4[[#This Row],[제품명]])</f>
        <v>0</v>
      </c>
      <c r="N208" s="54">
        <f>COUNTIF(사출계획!$K$62:$L$110,표4[[#This Row],[제품명]])</f>
        <v>0</v>
      </c>
      <c r="O208" s="126">
        <f>COUNTIF(사출계획!$K$62:$L$87,표4[[#This Row],[제품명]])</f>
        <v>0</v>
      </c>
      <c r="P208" s="126">
        <f>COUNTIF(사출계획!$K$88:$L$110,표4[[#This Row],[제품명]])</f>
        <v>0</v>
      </c>
      <c r="Q208" s="54">
        <f>COUNTIF(사출계획!$M$62:$N$110,표4[[#This Row],[제품명]])</f>
        <v>0</v>
      </c>
      <c r="R208" s="126">
        <f>COUNTIF(사출계획!$M$62:$N$87,표4[[#This Row],[제품명]])</f>
        <v>0</v>
      </c>
      <c r="S208" s="126">
        <f>COUNTIF(사출계획!$M$88:$N$110,표4[[#This Row],[제품명]])</f>
        <v>0</v>
      </c>
      <c r="T208" s="54">
        <f>COUNTIF(사출계획!$O$62:$P$110,표4[[#This Row],[제품명]])</f>
        <v>0</v>
      </c>
      <c r="U208" s="126">
        <f>COUNTIF(사출계획!$O$62:$P$87,표4[[#This Row],[제품명]])</f>
        <v>0</v>
      </c>
      <c r="V208" s="126">
        <f>COUNTIF(사출계획!$O$88:$P$110,표4[[#This Row],[제품명]])</f>
        <v>0</v>
      </c>
      <c r="W208" s="54">
        <f>COUNTIF(사출계획!$Q$62:$R$110,표4[[#This Row],[제품명]])</f>
        <v>0</v>
      </c>
      <c r="X208" s="126">
        <f>COUNTIF(사출계획!$Q$62:$R$87,표4[[#This Row],[제품명]])</f>
        <v>0</v>
      </c>
      <c r="Y208" s="126">
        <f>COUNTIF(사출계획!$Q$88:$R$110,표4[[#This Row],[제품명]])</f>
        <v>0</v>
      </c>
      <c r="Z208" s="54">
        <f>COUNTIF(사출계획!$S$62:$T$110,표4[[#This Row],[제품명]])</f>
        <v>0</v>
      </c>
      <c r="AA208" s="126"/>
      <c r="AB208" s="126"/>
      <c r="AC208" s="33" t="s">
        <v>1455</v>
      </c>
      <c r="AD208" s="54">
        <f>SUMIF(표4[잉크명],표5[[#This Row],[잉크]],표4[월])</f>
        <v>0</v>
      </c>
      <c r="AE208" s="126">
        <f>SUMIF(표4[잉크명],표5[[#This Row],[잉크]],표4[월-3층])</f>
        <v>0</v>
      </c>
      <c r="AF208" s="126">
        <f>SUMIF(표4[잉크명],표5[[#This Row],[잉크]],표4[월-1층])</f>
        <v>0</v>
      </c>
      <c r="AG208" s="54">
        <f>SUMIF(표4[잉크명],표5[[#This Row],[잉크]],표4[화])</f>
        <v>0</v>
      </c>
      <c r="AH208" s="126">
        <f>SUMIF(표4[잉크명],표5[[#This Row],[잉크]],표4[화-3층])</f>
        <v>0</v>
      </c>
      <c r="AI208" s="126">
        <f>SUMIF(표4[잉크명],표5[[#This Row],[잉크]],표4[화-1층])</f>
        <v>0</v>
      </c>
      <c r="AJ208" s="54">
        <f>SUMIF(표4[잉크명],표5[[#This Row],[잉크]],표4[수])</f>
        <v>0</v>
      </c>
      <c r="AK208" s="126">
        <f>SUMIF(표4[잉크명],표5[[#This Row],[잉크]],표4[수-3층])</f>
        <v>0</v>
      </c>
      <c r="AL208" s="126">
        <f>SUMIF(표4[잉크명],표5[[#This Row],[잉크]],표4[수-1층])</f>
        <v>0</v>
      </c>
      <c r="AM208" s="34">
        <f>SUMIF(표4[잉크명],표5[[#This Row],[잉크]],표4[목])</f>
        <v>0</v>
      </c>
      <c r="AN208" s="126">
        <f>SUMIF(표4[잉크명],표5[[#This Row],[잉크]],표4[목-3층])</f>
        <v>0</v>
      </c>
      <c r="AO208" s="126">
        <f>SUMIF(표4[잉크명],표5[[#This Row],[잉크]],표4[목-1층])</f>
        <v>0</v>
      </c>
      <c r="AP208" s="34">
        <f>SUMIF(표4[잉크명],표5[[#This Row],[잉크]],표4[금])</f>
        <v>0</v>
      </c>
      <c r="AQ208" s="126">
        <f>SUMIF(표4[잉크명],표5[[#This Row],[잉크]],표4[금-3층])</f>
        <v>0</v>
      </c>
      <c r="AR208" s="126">
        <f>SUMIF(표4[잉크명],표5[[#This Row],[잉크]],표4[금-1층])</f>
        <v>0</v>
      </c>
      <c r="AS208" s="34">
        <f>SUMIF(표4[잉크명],표5[[#This Row],[잉크]],표4[토])</f>
        <v>0</v>
      </c>
      <c r="AT208" s="126">
        <f>SUMIF(표4[잉크명],표5[[#This Row],[잉크]],표4[토-3층])</f>
        <v>0</v>
      </c>
      <c r="AU208" s="126">
        <f>SUMIF(표4[잉크명],표5[[#This Row],[잉크]],표4[토-1층])</f>
        <v>0</v>
      </c>
      <c r="AV208" s="34">
        <f>SUMIF(표4[잉크명],표5[[#This Row],[잉크]],표4[일])</f>
        <v>0</v>
      </c>
      <c r="AW208" s="126">
        <f>SUMIF(표4[잉크명],표5[[#This Row],[잉크]],표4[일-3층])</f>
        <v>0</v>
      </c>
      <c r="AX208" s="126">
        <f>SUMIF(표4[잉크명],표5[[#This Row],[잉크]],표4[일-1층])</f>
        <v>0</v>
      </c>
      <c r="AY208" s="34">
        <f>SUMIF(표4[잉크명],표5[[#This Row],[잉크]],표4[차주 월])</f>
        <v>0</v>
      </c>
      <c r="AZ208" s="34">
        <f>SUM(표5[[#This Row],[월]:[차주 월]])</f>
        <v>0</v>
      </c>
    </row>
    <row r="209" spans="1:52" x14ac:dyDescent="0.3">
      <c r="B209" s="179" t="s">
        <v>1789</v>
      </c>
      <c r="C209" s="179"/>
      <c r="D209" s="56" t="s">
        <v>4069</v>
      </c>
      <c r="E209" s="34">
        <f>COUNTIF(사출계획!$E$62:$F$110,표4[[#This Row],[제품명]])</f>
        <v>1</v>
      </c>
      <c r="F209" s="126">
        <f>COUNTIF(사출계획!$E$62:$F$87,표4[[#This Row],[제품명]])</f>
        <v>0</v>
      </c>
      <c r="G209" s="126">
        <f>COUNTIF(사출계획!$E$88:$F$110,표4[[#This Row],[제품명]])</f>
        <v>1</v>
      </c>
      <c r="H209" s="34">
        <f>COUNTIF(사출계획!$G$62:$H$110,표4[[#This Row],[제품명]])</f>
        <v>2</v>
      </c>
      <c r="I209" s="122">
        <f>COUNTIF(사출계획!$G$62:$H$87,표4[[#This Row],[제품명]])</f>
        <v>0</v>
      </c>
      <c r="J209" s="122">
        <f>COUNTIF(사출계획!$G$88:$H$110,표4[[#This Row],[제품명]])</f>
        <v>2</v>
      </c>
      <c r="K209" s="34">
        <f>COUNTIF(사출계획!$I$62:$J$110,표4[[#This Row],[제품명]])</f>
        <v>0</v>
      </c>
      <c r="L209" s="126">
        <f>COUNTIF(사출계획!$I$62:$J$87,표4[[#This Row],[제품명]])</f>
        <v>0</v>
      </c>
      <c r="M209" s="126">
        <f>COUNTIF(사출계획!$I$88:$J$110,표4[[#This Row],[제품명]])</f>
        <v>0</v>
      </c>
      <c r="N209" s="34">
        <f>COUNTIF(사출계획!$K$62:$L$110,표4[[#This Row],[제품명]])</f>
        <v>0</v>
      </c>
      <c r="O209" s="126">
        <f>COUNTIF(사출계획!$K$62:$L$87,표4[[#This Row],[제품명]])</f>
        <v>0</v>
      </c>
      <c r="P209" s="126">
        <f>COUNTIF(사출계획!$K$88:$L$110,표4[[#This Row],[제품명]])</f>
        <v>0</v>
      </c>
      <c r="Q209" s="34">
        <f>COUNTIF(사출계획!$M$62:$N$110,표4[[#This Row],[제품명]])</f>
        <v>0</v>
      </c>
      <c r="R209" s="126">
        <f>COUNTIF(사출계획!$M$62:$N$87,표4[[#This Row],[제품명]])</f>
        <v>0</v>
      </c>
      <c r="S209" s="126">
        <f>COUNTIF(사출계획!$M$88:$N$110,표4[[#This Row],[제품명]])</f>
        <v>0</v>
      </c>
      <c r="T209" s="34">
        <f>COUNTIF(사출계획!$O$62:$P$110,표4[[#This Row],[제품명]])</f>
        <v>0</v>
      </c>
      <c r="U209" s="126">
        <f>COUNTIF(사출계획!$O$62:$P$87,표4[[#This Row],[제품명]])</f>
        <v>0</v>
      </c>
      <c r="V209" s="126">
        <f>COUNTIF(사출계획!$O$88:$P$110,표4[[#This Row],[제품명]])</f>
        <v>0</v>
      </c>
      <c r="W209" s="34">
        <f>COUNTIF(사출계획!$Q$62:$R$110,표4[[#This Row],[제품명]])</f>
        <v>0</v>
      </c>
      <c r="X209" s="126">
        <f>COUNTIF(사출계획!$Q$62:$R$87,표4[[#This Row],[제품명]])</f>
        <v>0</v>
      </c>
      <c r="Y209" s="126">
        <f>COUNTIF(사출계획!$Q$88:$R$110,표4[[#This Row],[제품명]])</f>
        <v>0</v>
      </c>
      <c r="Z209" s="34">
        <f>COUNTIF(사출계획!$S$62:$T$110,표4[[#This Row],[제품명]])</f>
        <v>0</v>
      </c>
      <c r="AA209" s="126"/>
      <c r="AB209" s="126"/>
      <c r="AC209" s="80" t="s">
        <v>907</v>
      </c>
      <c r="AD209" s="54">
        <f>SUMIF(표4[잉크명],표5[[#This Row],[잉크]],표4[월])</f>
        <v>0</v>
      </c>
      <c r="AE209" s="126">
        <f>SUMIF(표4[잉크명],표5[[#This Row],[잉크]],표4[월-3층])</f>
        <v>0</v>
      </c>
      <c r="AF209" s="126">
        <f>SUMIF(표4[잉크명],표5[[#This Row],[잉크]],표4[월-1층])</f>
        <v>0</v>
      </c>
      <c r="AG209" s="54">
        <f>SUMIF(표4[잉크명],표5[[#This Row],[잉크]],표4[화])</f>
        <v>0</v>
      </c>
      <c r="AH209" s="126">
        <f>SUMIF(표4[잉크명],표5[[#This Row],[잉크]],표4[화-3층])</f>
        <v>0</v>
      </c>
      <c r="AI209" s="126">
        <f>SUMIF(표4[잉크명],표5[[#This Row],[잉크]],표4[화-1층])</f>
        <v>0</v>
      </c>
      <c r="AJ209" s="54">
        <f>SUMIF(표4[잉크명],표5[[#This Row],[잉크]],표4[수])</f>
        <v>0</v>
      </c>
      <c r="AK209" s="126">
        <f>SUMIF(표4[잉크명],표5[[#This Row],[잉크]],표4[수-3층])</f>
        <v>0</v>
      </c>
      <c r="AL209" s="126">
        <f>SUMIF(표4[잉크명],표5[[#This Row],[잉크]],표4[수-1층])</f>
        <v>0</v>
      </c>
      <c r="AM209" s="54">
        <f>SUMIF(표4[잉크명],표5[[#This Row],[잉크]],표4[목])</f>
        <v>0</v>
      </c>
      <c r="AN209" s="126">
        <f>SUMIF(표4[잉크명],표5[[#This Row],[잉크]],표4[목-3층])</f>
        <v>0</v>
      </c>
      <c r="AO209" s="126">
        <f>SUMIF(표4[잉크명],표5[[#This Row],[잉크]],표4[목-1층])</f>
        <v>0</v>
      </c>
      <c r="AP209" s="54">
        <f>SUMIF(표4[잉크명],표5[[#This Row],[잉크]],표4[금])</f>
        <v>0</v>
      </c>
      <c r="AQ209" s="126">
        <f>SUMIF(표4[잉크명],표5[[#This Row],[잉크]],표4[금-3층])</f>
        <v>0</v>
      </c>
      <c r="AR209" s="126">
        <f>SUMIF(표4[잉크명],표5[[#This Row],[잉크]],표4[금-1층])</f>
        <v>0</v>
      </c>
      <c r="AS209" s="54">
        <f>SUMIF(표4[잉크명],표5[[#This Row],[잉크]],표4[토])</f>
        <v>0</v>
      </c>
      <c r="AT209" s="126">
        <f>SUMIF(표4[잉크명],표5[[#This Row],[잉크]],표4[토-3층])</f>
        <v>0</v>
      </c>
      <c r="AU209" s="126">
        <f>SUMIF(표4[잉크명],표5[[#This Row],[잉크]],표4[토-1층])</f>
        <v>0</v>
      </c>
      <c r="AV209" s="54">
        <f>SUMIF(표4[잉크명],표5[[#This Row],[잉크]],표4[일])</f>
        <v>0</v>
      </c>
      <c r="AW209" s="126">
        <f>SUMIF(표4[잉크명],표5[[#This Row],[잉크]],표4[일-3층])</f>
        <v>0</v>
      </c>
      <c r="AX209" s="126">
        <f>SUMIF(표4[잉크명],표5[[#This Row],[잉크]],표4[일-1층])</f>
        <v>0</v>
      </c>
      <c r="AY209" s="54">
        <f>SUMIF(표4[잉크명],표5[[#This Row],[잉크]],표4[차주 월])</f>
        <v>0</v>
      </c>
      <c r="AZ209" s="54">
        <f>SUM(표5[[#This Row],[월]:[차주 월]])</f>
        <v>0</v>
      </c>
    </row>
    <row r="210" spans="1:52" x14ac:dyDescent="0.3">
      <c r="B210" s="179" t="s">
        <v>1789</v>
      </c>
      <c r="C210" s="179"/>
      <c r="D210" s="56" t="s">
        <v>463</v>
      </c>
      <c r="E210" s="34">
        <f>COUNTIF(사출계획!$E$62:$F$110,표4[[#This Row],[제품명]])</f>
        <v>1</v>
      </c>
      <c r="F210" s="126">
        <f>COUNTIF(사출계획!$E$62:$F$87,표4[[#This Row],[제품명]])</f>
        <v>0</v>
      </c>
      <c r="G210" s="126">
        <f>COUNTIF(사출계획!$E$88:$F$110,표4[[#This Row],[제품명]])</f>
        <v>1</v>
      </c>
      <c r="H210" s="34">
        <f>COUNTIF(사출계획!$G$62:$H$110,표4[[#This Row],[제품명]])</f>
        <v>2</v>
      </c>
      <c r="I210" s="122">
        <f>COUNTIF(사출계획!$G$62:$H$87,표4[[#This Row],[제품명]])</f>
        <v>0</v>
      </c>
      <c r="J210" s="122">
        <f>COUNTIF(사출계획!$G$88:$H$110,표4[[#This Row],[제품명]])</f>
        <v>2</v>
      </c>
      <c r="K210" s="34">
        <f>COUNTIF(사출계획!$I$62:$J$110,표4[[#This Row],[제품명]])</f>
        <v>0</v>
      </c>
      <c r="L210" s="126">
        <f>COUNTIF(사출계획!$I$62:$J$87,표4[[#This Row],[제품명]])</f>
        <v>0</v>
      </c>
      <c r="M210" s="126">
        <f>COUNTIF(사출계획!$I$88:$J$110,표4[[#This Row],[제품명]])</f>
        <v>0</v>
      </c>
      <c r="N210" s="34">
        <f>COUNTIF(사출계획!$K$62:$L$110,표4[[#This Row],[제품명]])</f>
        <v>0</v>
      </c>
      <c r="O210" s="126">
        <f>COUNTIF(사출계획!$K$62:$L$87,표4[[#This Row],[제품명]])</f>
        <v>0</v>
      </c>
      <c r="P210" s="126">
        <f>COUNTIF(사출계획!$K$88:$L$110,표4[[#This Row],[제품명]])</f>
        <v>0</v>
      </c>
      <c r="Q210" s="34">
        <f>COUNTIF(사출계획!$M$62:$N$110,표4[[#This Row],[제품명]])</f>
        <v>0</v>
      </c>
      <c r="R210" s="126">
        <f>COUNTIF(사출계획!$M$62:$N$87,표4[[#This Row],[제품명]])</f>
        <v>0</v>
      </c>
      <c r="S210" s="126">
        <f>COUNTIF(사출계획!$M$88:$N$110,표4[[#This Row],[제품명]])</f>
        <v>0</v>
      </c>
      <c r="T210" s="34">
        <f>COUNTIF(사출계획!$O$62:$P$110,표4[[#This Row],[제품명]])</f>
        <v>0</v>
      </c>
      <c r="U210" s="126">
        <f>COUNTIF(사출계획!$O$62:$P$87,표4[[#This Row],[제품명]])</f>
        <v>0</v>
      </c>
      <c r="V210" s="126">
        <f>COUNTIF(사출계획!$O$88:$P$110,표4[[#This Row],[제품명]])</f>
        <v>0</v>
      </c>
      <c r="W210" s="34">
        <f>COUNTIF(사출계획!$Q$62:$R$110,표4[[#This Row],[제품명]])</f>
        <v>0</v>
      </c>
      <c r="X210" s="126">
        <f>COUNTIF(사출계획!$Q$62:$R$87,표4[[#This Row],[제품명]])</f>
        <v>0</v>
      </c>
      <c r="Y210" s="126">
        <f>COUNTIF(사출계획!$Q$88:$R$110,표4[[#This Row],[제품명]])</f>
        <v>0</v>
      </c>
      <c r="Z210" s="34">
        <f>COUNTIF(사출계획!$S$62:$T$110,표4[[#This Row],[제품명]])</f>
        <v>0</v>
      </c>
      <c r="AA210" s="126"/>
      <c r="AB210" s="126"/>
      <c r="AC210" s="33" t="s">
        <v>110</v>
      </c>
      <c r="AD210" s="34">
        <f>SUMIF(표4[잉크명],표5[[#This Row],[잉크]],표4[월])</f>
        <v>1</v>
      </c>
      <c r="AE210" s="126">
        <f>SUMIF(표4[잉크명],표5[[#This Row],[잉크]],표4[월-3층])</f>
        <v>1</v>
      </c>
      <c r="AF210" s="126">
        <f>SUMIF(표4[잉크명],표5[[#This Row],[잉크]],표4[월-1층])</f>
        <v>0</v>
      </c>
      <c r="AG210" s="34">
        <f>SUMIF(표4[잉크명],표5[[#This Row],[잉크]],표4[화])</f>
        <v>2</v>
      </c>
      <c r="AH210" s="126">
        <f>SUMIF(표4[잉크명],표5[[#This Row],[잉크]],표4[화-3층])</f>
        <v>2</v>
      </c>
      <c r="AI210" s="126">
        <f>SUMIF(표4[잉크명],표5[[#This Row],[잉크]],표4[화-1층])</f>
        <v>0</v>
      </c>
      <c r="AJ210" s="34">
        <f>SUMIF(표4[잉크명],표5[[#This Row],[잉크]],표4[수])</f>
        <v>0</v>
      </c>
      <c r="AK210" s="126">
        <f>SUMIF(표4[잉크명],표5[[#This Row],[잉크]],표4[수-3층])</f>
        <v>0</v>
      </c>
      <c r="AL210" s="126">
        <f>SUMIF(표4[잉크명],표5[[#This Row],[잉크]],표4[수-1층])</f>
        <v>0</v>
      </c>
      <c r="AM210" s="34">
        <f>SUMIF(표4[잉크명],표5[[#This Row],[잉크]],표4[목])</f>
        <v>0</v>
      </c>
      <c r="AN210" s="126">
        <f>SUMIF(표4[잉크명],표5[[#This Row],[잉크]],표4[목-3층])</f>
        <v>0</v>
      </c>
      <c r="AO210" s="126">
        <f>SUMIF(표4[잉크명],표5[[#This Row],[잉크]],표4[목-1층])</f>
        <v>0</v>
      </c>
      <c r="AP210" s="34">
        <f>SUMIF(표4[잉크명],표5[[#This Row],[잉크]],표4[금])</f>
        <v>0</v>
      </c>
      <c r="AQ210" s="126">
        <f>SUMIF(표4[잉크명],표5[[#This Row],[잉크]],표4[금-3층])</f>
        <v>0</v>
      </c>
      <c r="AR210" s="126">
        <f>SUMIF(표4[잉크명],표5[[#This Row],[잉크]],표4[금-1층])</f>
        <v>0</v>
      </c>
      <c r="AS210" s="34">
        <f>SUMIF(표4[잉크명],표5[[#This Row],[잉크]],표4[토])</f>
        <v>0</v>
      </c>
      <c r="AT210" s="126">
        <f>SUMIF(표4[잉크명],표5[[#This Row],[잉크]],표4[토-3층])</f>
        <v>0</v>
      </c>
      <c r="AU210" s="126">
        <f>SUMIF(표4[잉크명],표5[[#This Row],[잉크]],표4[토-1층])</f>
        <v>0</v>
      </c>
      <c r="AV210" s="34">
        <f>SUMIF(표4[잉크명],표5[[#This Row],[잉크]],표4[일])</f>
        <v>0</v>
      </c>
      <c r="AW210" s="126">
        <f>SUMIF(표4[잉크명],표5[[#This Row],[잉크]],표4[일-3층])</f>
        <v>0</v>
      </c>
      <c r="AX210" s="126">
        <f>SUMIF(표4[잉크명],표5[[#This Row],[잉크]],표4[일-1층])</f>
        <v>0</v>
      </c>
      <c r="AY210" s="34">
        <f>SUMIF(표4[잉크명],표5[[#This Row],[잉크]],표4[차주 월])</f>
        <v>0</v>
      </c>
      <c r="AZ210" s="34">
        <f>SUM(표5[[#This Row],[월]:[차주 월]])</f>
        <v>6</v>
      </c>
    </row>
    <row r="211" spans="1:52" x14ac:dyDescent="0.3">
      <c r="B211" s="179" t="s">
        <v>5405</v>
      </c>
      <c r="C211" s="179"/>
      <c r="D211" s="56" t="s">
        <v>464</v>
      </c>
      <c r="E211" s="34">
        <f>COUNTIF(사출계획!$E$62:$F$110,표4[[#This Row],[제품명]])</f>
        <v>0</v>
      </c>
      <c r="F211" s="126">
        <f>COUNTIF(사출계획!$E$62:$F$87,표4[[#This Row],[제품명]])</f>
        <v>0</v>
      </c>
      <c r="G211" s="126">
        <f>COUNTIF(사출계획!$E$88:$F$110,표4[[#This Row],[제품명]])</f>
        <v>0</v>
      </c>
      <c r="H211" s="34">
        <f>COUNTIF(사출계획!$G$62:$H$110,표4[[#This Row],[제품명]])</f>
        <v>0</v>
      </c>
      <c r="I211" s="122">
        <f>COUNTIF(사출계획!$G$62:$H$87,표4[[#This Row],[제품명]])</f>
        <v>0</v>
      </c>
      <c r="J211" s="122">
        <f>COUNTIF(사출계획!$G$88:$H$110,표4[[#This Row],[제품명]])</f>
        <v>0</v>
      </c>
      <c r="K211" s="34">
        <f>COUNTIF(사출계획!$I$62:$J$110,표4[[#This Row],[제품명]])</f>
        <v>0</v>
      </c>
      <c r="L211" s="126">
        <f>COUNTIF(사출계획!$I$62:$J$87,표4[[#This Row],[제품명]])</f>
        <v>0</v>
      </c>
      <c r="M211" s="126">
        <f>COUNTIF(사출계획!$I$88:$J$110,표4[[#This Row],[제품명]])</f>
        <v>0</v>
      </c>
      <c r="N211" s="34">
        <f>COUNTIF(사출계획!$K$62:$L$110,표4[[#This Row],[제품명]])</f>
        <v>0</v>
      </c>
      <c r="O211" s="126">
        <f>COUNTIF(사출계획!$K$62:$L$87,표4[[#This Row],[제품명]])</f>
        <v>0</v>
      </c>
      <c r="P211" s="126">
        <f>COUNTIF(사출계획!$K$88:$L$110,표4[[#This Row],[제품명]])</f>
        <v>0</v>
      </c>
      <c r="Q211" s="34">
        <f>COUNTIF(사출계획!$M$62:$N$110,표4[[#This Row],[제품명]])</f>
        <v>0</v>
      </c>
      <c r="R211" s="126">
        <f>COUNTIF(사출계획!$M$62:$N$87,표4[[#This Row],[제품명]])</f>
        <v>0</v>
      </c>
      <c r="S211" s="126">
        <f>COUNTIF(사출계획!$M$88:$N$110,표4[[#This Row],[제품명]])</f>
        <v>0</v>
      </c>
      <c r="T211" s="34">
        <f>COUNTIF(사출계획!$O$62:$P$110,표4[[#This Row],[제품명]])</f>
        <v>0</v>
      </c>
      <c r="U211" s="126">
        <f>COUNTIF(사출계획!$O$62:$P$87,표4[[#This Row],[제품명]])</f>
        <v>0</v>
      </c>
      <c r="V211" s="126">
        <f>COUNTIF(사출계획!$O$88:$P$110,표4[[#This Row],[제품명]])</f>
        <v>0</v>
      </c>
      <c r="W211" s="34">
        <f>COUNTIF(사출계획!$Q$62:$R$110,표4[[#This Row],[제품명]])</f>
        <v>0</v>
      </c>
      <c r="X211" s="126">
        <f>COUNTIF(사출계획!$Q$62:$R$87,표4[[#This Row],[제품명]])</f>
        <v>0</v>
      </c>
      <c r="Y211" s="126">
        <f>COUNTIF(사출계획!$Q$88:$R$110,표4[[#This Row],[제품명]])</f>
        <v>0</v>
      </c>
      <c r="Z211" s="34">
        <f>COUNTIF(사출계획!$S$62:$T$110,표4[[#This Row],[제품명]])</f>
        <v>0</v>
      </c>
      <c r="AA211" s="126"/>
      <c r="AB211" s="126"/>
      <c r="AC211" s="82" t="s">
        <v>511</v>
      </c>
      <c r="AD211" s="54">
        <f>SUMIF(표4[잉크명],표5[[#This Row],[잉크]],표4[월])</f>
        <v>0</v>
      </c>
      <c r="AE211" s="126">
        <f>SUMIF(표4[잉크명],표5[[#This Row],[잉크]],표4[월-3층])</f>
        <v>0</v>
      </c>
      <c r="AF211" s="126">
        <f>SUMIF(표4[잉크명],표5[[#This Row],[잉크]],표4[월-1층])</f>
        <v>0</v>
      </c>
      <c r="AG211" s="54">
        <f>SUMIF(표4[잉크명],표5[[#This Row],[잉크]],표4[화])</f>
        <v>0</v>
      </c>
      <c r="AH211" s="126">
        <f>SUMIF(표4[잉크명],표5[[#This Row],[잉크]],표4[화-3층])</f>
        <v>0</v>
      </c>
      <c r="AI211" s="126">
        <f>SUMIF(표4[잉크명],표5[[#This Row],[잉크]],표4[화-1층])</f>
        <v>0</v>
      </c>
      <c r="AJ211" s="54">
        <f>SUMIF(표4[잉크명],표5[[#This Row],[잉크]],표4[수])</f>
        <v>0</v>
      </c>
      <c r="AK211" s="126">
        <f>SUMIF(표4[잉크명],표5[[#This Row],[잉크]],표4[수-3층])</f>
        <v>0</v>
      </c>
      <c r="AL211" s="126">
        <f>SUMIF(표4[잉크명],표5[[#This Row],[잉크]],표4[수-1층])</f>
        <v>0</v>
      </c>
      <c r="AM211" s="54">
        <f>SUMIF(표4[잉크명],표5[[#This Row],[잉크]],표4[목])</f>
        <v>0</v>
      </c>
      <c r="AN211" s="126">
        <f>SUMIF(표4[잉크명],표5[[#This Row],[잉크]],표4[목-3층])</f>
        <v>0</v>
      </c>
      <c r="AO211" s="126">
        <f>SUMIF(표4[잉크명],표5[[#This Row],[잉크]],표4[목-1층])</f>
        <v>0</v>
      </c>
      <c r="AP211" s="54">
        <f>SUMIF(표4[잉크명],표5[[#This Row],[잉크]],표4[금])</f>
        <v>0</v>
      </c>
      <c r="AQ211" s="126">
        <f>SUMIF(표4[잉크명],표5[[#This Row],[잉크]],표4[금-3층])</f>
        <v>0</v>
      </c>
      <c r="AR211" s="126">
        <f>SUMIF(표4[잉크명],표5[[#This Row],[잉크]],표4[금-1층])</f>
        <v>0</v>
      </c>
      <c r="AS211" s="54">
        <f>SUMIF(표4[잉크명],표5[[#This Row],[잉크]],표4[토])</f>
        <v>0</v>
      </c>
      <c r="AT211" s="126">
        <f>SUMIF(표4[잉크명],표5[[#This Row],[잉크]],표4[토-3층])</f>
        <v>0</v>
      </c>
      <c r="AU211" s="126">
        <f>SUMIF(표4[잉크명],표5[[#This Row],[잉크]],표4[토-1층])</f>
        <v>0</v>
      </c>
      <c r="AV211" s="54">
        <f>SUMIF(표4[잉크명],표5[[#This Row],[잉크]],표4[일])</f>
        <v>0</v>
      </c>
      <c r="AW211" s="126">
        <f>SUMIF(표4[잉크명],표5[[#This Row],[잉크]],표4[일-3층])</f>
        <v>0</v>
      </c>
      <c r="AX211" s="126">
        <f>SUMIF(표4[잉크명],표5[[#This Row],[잉크]],표4[일-1층])</f>
        <v>0</v>
      </c>
      <c r="AY211" s="54">
        <f>SUMIF(표4[잉크명],표5[[#This Row],[잉크]],표4[차주 월])</f>
        <v>0</v>
      </c>
      <c r="AZ211" s="54">
        <f>SUM(표5[[#This Row],[월]:[차주 월]])</f>
        <v>0</v>
      </c>
    </row>
    <row r="212" spans="1:52" x14ac:dyDescent="0.3">
      <c r="B212" s="179" t="s">
        <v>1790</v>
      </c>
      <c r="C212" s="179"/>
      <c r="D212" s="56" t="s">
        <v>465</v>
      </c>
      <c r="E212" s="34">
        <f>COUNTIF(사출계획!$E$62:$F$110,표4[[#This Row],[제품명]])</f>
        <v>0</v>
      </c>
      <c r="F212" s="126">
        <f>COUNTIF(사출계획!$E$62:$F$87,표4[[#This Row],[제품명]])</f>
        <v>0</v>
      </c>
      <c r="G212" s="126">
        <f>COUNTIF(사출계획!$E$88:$F$110,표4[[#This Row],[제품명]])</f>
        <v>0</v>
      </c>
      <c r="H212" s="34">
        <f>COUNTIF(사출계획!$G$62:$H$110,표4[[#This Row],[제품명]])</f>
        <v>0</v>
      </c>
      <c r="I212" s="122">
        <f>COUNTIF(사출계획!$G$62:$H$87,표4[[#This Row],[제품명]])</f>
        <v>0</v>
      </c>
      <c r="J212" s="122">
        <f>COUNTIF(사출계획!$G$88:$H$110,표4[[#This Row],[제품명]])</f>
        <v>0</v>
      </c>
      <c r="K212" s="34">
        <f>COUNTIF(사출계획!$I$62:$J$110,표4[[#This Row],[제품명]])</f>
        <v>0</v>
      </c>
      <c r="L212" s="126">
        <f>COUNTIF(사출계획!$I$62:$J$87,표4[[#This Row],[제품명]])</f>
        <v>0</v>
      </c>
      <c r="M212" s="126">
        <f>COUNTIF(사출계획!$I$88:$J$110,표4[[#This Row],[제품명]])</f>
        <v>0</v>
      </c>
      <c r="N212" s="34">
        <f>COUNTIF(사출계획!$K$62:$L$110,표4[[#This Row],[제품명]])</f>
        <v>0</v>
      </c>
      <c r="O212" s="126">
        <f>COUNTIF(사출계획!$K$62:$L$87,표4[[#This Row],[제품명]])</f>
        <v>0</v>
      </c>
      <c r="P212" s="126">
        <f>COUNTIF(사출계획!$K$88:$L$110,표4[[#This Row],[제품명]])</f>
        <v>0</v>
      </c>
      <c r="Q212" s="34">
        <f>COUNTIF(사출계획!$M$62:$N$110,표4[[#This Row],[제품명]])</f>
        <v>0</v>
      </c>
      <c r="R212" s="126">
        <f>COUNTIF(사출계획!$M$62:$N$87,표4[[#This Row],[제품명]])</f>
        <v>0</v>
      </c>
      <c r="S212" s="126">
        <f>COUNTIF(사출계획!$M$88:$N$110,표4[[#This Row],[제품명]])</f>
        <v>0</v>
      </c>
      <c r="T212" s="34">
        <f>COUNTIF(사출계획!$O$62:$P$110,표4[[#This Row],[제품명]])</f>
        <v>0</v>
      </c>
      <c r="U212" s="126">
        <f>COUNTIF(사출계획!$O$62:$P$87,표4[[#This Row],[제품명]])</f>
        <v>0</v>
      </c>
      <c r="V212" s="126">
        <f>COUNTIF(사출계획!$O$88:$P$110,표4[[#This Row],[제품명]])</f>
        <v>0</v>
      </c>
      <c r="W212" s="34">
        <f>COUNTIF(사출계획!$Q$62:$R$110,표4[[#This Row],[제품명]])</f>
        <v>0</v>
      </c>
      <c r="X212" s="126">
        <f>COUNTIF(사출계획!$Q$62:$R$87,표4[[#This Row],[제품명]])</f>
        <v>0</v>
      </c>
      <c r="Y212" s="126">
        <f>COUNTIF(사출계획!$Q$88:$R$110,표4[[#This Row],[제품명]])</f>
        <v>0</v>
      </c>
      <c r="Z212" s="34">
        <f>COUNTIF(사출계획!$S$62:$T$110,표4[[#This Row],[제품명]])</f>
        <v>0</v>
      </c>
      <c r="AA212" s="126"/>
      <c r="AB212" s="126"/>
      <c r="AC212" s="82" t="s">
        <v>1063</v>
      </c>
      <c r="AD212" s="54">
        <f>SUMIF(표4[잉크명],표5[[#This Row],[잉크]],표4[월])</f>
        <v>1</v>
      </c>
      <c r="AE212" s="126">
        <f>SUMIF(표4[잉크명],표5[[#This Row],[잉크]],표4[월-3층])</f>
        <v>0</v>
      </c>
      <c r="AF212" s="126">
        <f>SUMIF(표4[잉크명],표5[[#This Row],[잉크]],표4[월-1층])</f>
        <v>1</v>
      </c>
      <c r="AG212" s="54">
        <f>SUMIF(표4[잉크명],표5[[#This Row],[잉크]],표4[화])</f>
        <v>2</v>
      </c>
      <c r="AH212" s="126">
        <f>SUMIF(표4[잉크명],표5[[#This Row],[잉크]],표4[화-3층])</f>
        <v>0</v>
      </c>
      <c r="AI212" s="126">
        <f>SUMIF(표4[잉크명],표5[[#This Row],[잉크]],표4[화-1층])</f>
        <v>2</v>
      </c>
      <c r="AJ212" s="54">
        <f>SUMIF(표4[잉크명],표5[[#This Row],[잉크]],표4[수])</f>
        <v>0</v>
      </c>
      <c r="AK212" s="126">
        <f>SUMIF(표4[잉크명],표5[[#This Row],[잉크]],표4[수-3층])</f>
        <v>0</v>
      </c>
      <c r="AL212" s="126">
        <f>SUMIF(표4[잉크명],표5[[#This Row],[잉크]],표4[수-1층])</f>
        <v>0</v>
      </c>
      <c r="AM212" s="54">
        <f>SUMIF(표4[잉크명],표5[[#This Row],[잉크]],표4[목])</f>
        <v>0</v>
      </c>
      <c r="AN212" s="126">
        <f>SUMIF(표4[잉크명],표5[[#This Row],[잉크]],표4[목-3층])</f>
        <v>0</v>
      </c>
      <c r="AO212" s="126">
        <f>SUMIF(표4[잉크명],표5[[#This Row],[잉크]],표4[목-1층])</f>
        <v>0</v>
      </c>
      <c r="AP212" s="54">
        <f>SUMIF(표4[잉크명],표5[[#This Row],[잉크]],표4[금])</f>
        <v>0</v>
      </c>
      <c r="AQ212" s="126">
        <f>SUMIF(표4[잉크명],표5[[#This Row],[잉크]],표4[금-3층])</f>
        <v>0</v>
      </c>
      <c r="AR212" s="126">
        <f>SUMIF(표4[잉크명],표5[[#This Row],[잉크]],표4[금-1층])</f>
        <v>0</v>
      </c>
      <c r="AS212" s="54">
        <f>SUMIF(표4[잉크명],표5[[#This Row],[잉크]],표4[토])</f>
        <v>0</v>
      </c>
      <c r="AT212" s="126">
        <f>SUMIF(표4[잉크명],표5[[#This Row],[잉크]],표4[토-3층])</f>
        <v>0</v>
      </c>
      <c r="AU212" s="126">
        <f>SUMIF(표4[잉크명],표5[[#This Row],[잉크]],표4[토-1층])</f>
        <v>0</v>
      </c>
      <c r="AV212" s="54">
        <f>SUMIF(표4[잉크명],표5[[#This Row],[잉크]],표4[일])</f>
        <v>0</v>
      </c>
      <c r="AW212" s="126">
        <f>SUMIF(표4[잉크명],표5[[#This Row],[잉크]],표4[일-3층])</f>
        <v>0</v>
      </c>
      <c r="AX212" s="126">
        <f>SUMIF(표4[잉크명],표5[[#This Row],[잉크]],표4[일-1층])</f>
        <v>0</v>
      </c>
      <c r="AY212" s="54">
        <f>SUMIF(표4[잉크명],표5[[#This Row],[잉크]],표4[차주 월])</f>
        <v>0</v>
      </c>
      <c r="AZ212" s="54">
        <f>SUM(표5[[#This Row],[월]:[차주 월]])</f>
        <v>6</v>
      </c>
    </row>
    <row r="213" spans="1:52" x14ac:dyDescent="0.3">
      <c r="B213" s="179" t="s">
        <v>1790</v>
      </c>
      <c r="C213" s="179"/>
      <c r="D213" s="56" t="s">
        <v>1317</v>
      </c>
      <c r="E213" s="34">
        <f>COUNTIF(사출계획!$E$62:$F$110,표4[[#This Row],[제품명]])</f>
        <v>0</v>
      </c>
      <c r="F213" s="126">
        <f>COUNTIF(사출계획!$E$62:$F$87,표4[[#This Row],[제품명]])</f>
        <v>0</v>
      </c>
      <c r="G213" s="126">
        <f>COUNTIF(사출계획!$E$88:$F$110,표4[[#This Row],[제품명]])</f>
        <v>0</v>
      </c>
      <c r="H213" s="34">
        <f>COUNTIF(사출계획!$G$62:$H$110,표4[[#This Row],[제품명]])</f>
        <v>0</v>
      </c>
      <c r="I213" s="122">
        <f>COUNTIF(사출계획!$G$62:$H$87,표4[[#This Row],[제품명]])</f>
        <v>0</v>
      </c>
      <c r="J213" s="122">
        <f>COUNTIF(사출계획!$G$88:$H$110,표4[[#This Row],[제품명]])</f>
        <v>0</v>
      </c>
      <c r="K213" s="34">
        <f>COUNTIF(사출계획!$I$62:$J$110,표4[[#This Row],[제품명]])</f>
        <v>0</v>
      </c>
      <c r="L213" s="126">
        <f>COUNTIF(사출계획!$I$62:$J$87,표4[[#This Row],[제품명]])</f>
        <v>0</v>
      </c>
      <c r="M213" s="126">
        <f>COUNTIF(사출계획!$I$88:$J$110,표4[[#This Row],[제품명]])</f>
        <v>0</v>
      </c>
      <c r="N213" s="34">
        <f>COUNTIF(사출계획!$K$62:$L$110,표4[[#This Row],[제품명]])</f>
        <v>0</v>
      </c>
      <c r="O213" s="126">
        <f>COUNTIF(사출계획!$K$62:$L$87,표4[[#This Row],[제품명]])</f>
        <v>0</v>
      </c>
      <c r="P213" s="126">
        <f>COUNTIF(사출계획!$K$88:$L$110,표4[[#This Row],[제품명]])</f>
        <v>0</v>
      </c>
      <c r="Q213" s="34">
        <f>COUNTIF(사출계획!$M$62:$N$110,표4[[#This Row],[제품명]])</f>
        <v>0</v>
      </c>
      <c r="R213" s="126">
        <f>COUNTIF(사출계획!$M$62:$N$87,표4[[#This Row],[제품명]])</f>
        <v>0</v>
      </c>
      <c r="S213" s="126">
        <f>COUNTIF(사출계획!$M$88:$N$110,표4[[#This Row],[제품명]])</f>
        <v>0</v>
      </c>
      <c r="T213" s="34">
        <f>COUNTIF(사출계획!$O$62:$P$110,표4[[#This Row],[제품명]])</f>
        <v>0</v>
      </c>
      <c r="U213" s="126">
        <f>COUNTIF(사출계획!$O$62:$P$87,표4[[#This Row],[제품명]])</f>
        <v>0</v>
      </c>
      <c r="V213" s="126">
        <f>COUNTIF(사출계획!$O$88:$P$110,표4[[#This Row],[제품명]])</f>
        <v>0</v>
      </c>
      <c r="W213" s="34">
        <f>COUNTIF(사출계획!$Q$62:$R$110,표4[[#This Row],[제품명]])</f>
        <v>0</v>
      </c>
      <c r="X213" s="126">
        <f>COUNTIF(사출계획!$Q$62:$R$87,표4[[#This Row],[제품명]])</f>
        <v>0</v>
      </c>
      <c r="Y213" s="126">
        <f>COUNTIF(사출계획!$Q$88:$R$110,표4[[#This Row],[제품명]])</f>
        <v>0</v>
      </c>
      <c r="Z213" s="34">
        <f>COUNTIF(사출계획!$S$62:$T$110,표4[[#This Row],[제품명]])</f>
        <v>0</v>
      </c>
      <c r="AA213" s="126"/>
      <c r="AB213" s="126"/>
      <c r="AC213" s="82" t="s">
        <v>495</v>
      </c>
      <c r="AD213" s="54">
        <f>SUMIF(표4[잉크명],표5[[#This Row],[잉크]],표4[월])</f>
        <v>2</v>
      </c>
      <c r="AE213" s="126">
        <f>SUMIF(표4[잉크명],표5[[#This Row],[잉크]],표4[월-3층])</f>
        <v>2</v>
      </c>
      <c r="AF213" s="126">
        <f>SUMIF(표4[잉크명],표5[[#This Row],[잉크]],표4[월-1층])</f>
        <v>0</v>
      </c>
      <c r="AG213" s="54">
        <f>SUMIF(표4[잉크명],표5[[#This Row],[잉크]],표4[화])</f>
        <v>0</v>
      </c>
      <c r="AH213" s="126">
        <f>SUMIF(표4[잉크명],표5[[#This Row],[잉크]],표4[화-3층])</f>
        <v>0</v>
      </c>
      <c r="AI213" s="126">
        <f>SUMIF(표4[잉크명],표5[[#This Row],[잉크]],표4[화-1층])</f>
        <v>0</v>
      </c>
      <c r="AJ213" s="54">
        <f>SUMIF(표4[잉크명],표5[[#This Row],[잉크]],표4[수])</f>
        <v>0</v>
      </c>
      <c r="AK213" s="126">
        <f>SUMIF(표4[잉크명],표5[[#This Row],[잉크]],표4[수-3층])</f>
        <v>0</v>
      </c>
      <c r="AL213" s="126">
        <f>SUMIF(표4[잉크명],표5[[#This Row],[잉크]],표4[수-1층])</f>
        <v>0</v>
      </c>
      <c r="AM213" s="54">
        <f>SUMIF(표4[잉크명],표5[[#This Row],[잉크]],표4[목])</f>
        <v>0</v>
      </c>
      <c r="AN213" s="126">
        <f>SUMIF(표4[잉크명],표5[[#This Row],[잉크]],표4[목-3층])</f>
        <v>0</v>
      </c>
      <c r="AO213" s="126">
        <f>SUMIF(표4[잉크명],표5[[#This Row],[잉크]],표4[목-1층])</f>
        <v>0</v>
      </c>
      <c r="AP213" s="54">
        <f>SUMIF(표4[잉크명],표5[[#This Row],[잉크]],표4[금])</f>
        <v>0</v>
      </c>
      <c r="AQ213" s="126">
        <f>SUMIF(표4[잉크명],표5[[#This Row],[잉크]],표4[금-3층])</f>
        <v>0</v>
      </c>
      <c r="AR213" s="126">
        <f>SUMIF(표4[잉크명],표5[[#This Row],[잉크]],표4[금-1층])</f>
        <v>0</v>
      </c>
      <c r="AS213" s="54">
        <f>SUMIF(표4[잉크명],표5[[#This Row],[잉크]],표4[토])</f>
        <v>0</v>
      </c>
      <c r="AT213" s="126">
        <f>SUMIF(표4[잉크명],표5[[#This Row],[잉크]],표4[토-3층])</f>
        <v>0</v>
      </c>
      <c r="AU213" s="126">
        <f>SUMIF(표4[잉크명],표5[[#This Row],[잉크]],표4[토-1층])</f>
        <v>0</v>
      </c>
      <c r="AV213" s="54">
        <f>SUMIF(표4[잉크명],표5[[#This Row],[잉크]],표4[일])</f>
        <v>0</v>
      </c>
      <c r="AW213" s="126">
        <f>SUMIF(표4[잉크명],표5[[#This Row],[잉크]],표4[일-3층])</f>
        <v>0</v>
      </c>
      <c r="AX213" s="126">
        <f>SUMIF(표4[잉크명],표5[[#This Row],[잉크]],표4[일-1층])</f>
        <v>0</v>
      </c>
      <c r="AY213" s="54">
        <f>SUMIF(표4[잉크명],표5[[#This Row],[잉크]],표4[차주 월])</f>
        <v>0</v>
      </c>
      <c r="AZ213" s="54">
        <f>SUM(표5[[#This Row],[월]:[차주 월]])</f>
        <v>4</v>
      </c>
    </row>
    <row r="214" spans="1:52" x14ac:dyDescent="0.3">
      <c r="B214" s="179" t="s">
        <v>3885</v>
      </c>
      <c r="C214" s="179"/>
      <c r="D214" s="56" t="s">
        <v>4860</v>
      </c>
      <c r="E214" s="34">
        <f>COUNTIF(사출계획!$E$62:$F$110,표4[[#This Row],[제품명]])</f>
        <v>2</v>
      </c>
      <c r="F214" s="126">
        <f>COUNTIF(사출계획!$E$62:$F$87,표4[[#This Row],[제품명]])</f>
        <v>0</v>
      </c>
      <c r="G214" s="126">
        <f>COUNTIF(사출계획!$E$88:$F$110,표4[[#This Row],[제품명]])</f>
        <v>2</v>
      </c>
      <c r="H214" s="34">
        <f>COUNTIF(사출계획!$G$62:$H$110,표4[[#This Row],[제품명]])</f>
        <v>0</v>
      </c>
      <c r="I214" s="122">
        <f>COUNTIF(사출계획!$G$62:$H$87,표4[[#This Row],[제품명]])</f>
        <v>0</v>
      </c>
      <c r="J214" s="122">
        <f>COUNTIF(사출계획!$G$88:$H$110,표4[[#This Row],[제품명]])</f>
        <v>0</v>
      </c>
      <c r="K214" s="34">
        <f>COUNTIF(사출계획!$I$62:$J$110,표4[[#This Row],[제품명]])</f>
        <v>0</v>
      </c>
      <c r="L214" s="126">
        <f>COUNTIF(사출계획!$I$62:$J$87,표4[[#This Row],[제품명]])</f>
        <v>0</v>
      </c>
      <c r="M214" s="126">
        <f>COUNTIF(사출계획!$I$88:$J$110,표4[[#This Row],[제품명]])</f>
        <v>0</v>
      </c>
      <c r="N214" s="34">
        <f>COUNTIF(사출계획!$K$62:$L$110,표4[[#This Row],[제품명]])</f>
        <v>0</v>
      </c>
      <c r="O214" s="126">
        <f>COUNTIF(사출계획!$K$62:$L$87,표4[[#This Row],[제품명]])</f>
        <v>0</v>
      </c>
      <c r="P214" s="126">
        <f>COUNTIF(사출계획!$K$88:$L$110,표4[[#This Row],[제품명]])</f>
        <v>0</v>
      </c>
      <c r="Q214" s="34">
        <f>COUNTIF(사출계획!$M$62:$N$110,표4[[#This Row],[제품명]])</f>
        <v>0</v>
      </c>
      <c r="R214" s="126">
        <f>COUNTIF(사출계획!$M$62:$N$87,표4[[#This Row],[제품명]])</f>
        <v>0</v>
      </c>
      <c r="S214" s="126">
        <f>COUNTIF(사출계획!$M$88:$N$110,표4[[#This Row],[제품명]])</f>
        <v>0</v>
      </c>
      <c r="T214" s="34">
        <f>COUNTIF(사출계획!$O$62:$P$110,표4[[#This Row],[제품명]])</f>
        <v>0</v>
      </c>
      <c r="U214" s="126">
        <f>COUNTIF(사출계획!$O$62:$P$87,표4[[#This Row],[제품명]])</f>
        <v>0</v>
      </c>
      <c r="V214" s="126">
        <f>COUNTIF(사출계획!$O$88:$P$110,표4[[#This Row],[제품명]])</f>
        <v>0</v>
      </c>
      <c r="W214" s="34">
        <f>COUNTIF(사출계획!$Q$62:$R$110,표4[[#This Row],[제품명]])</f>
        <v>0</v>
      </c>
      <c r="X214" s="126">
        <f>COUNTIF(사출계획!$Q$62:$R$87,표4[[#This Row],[제품명]])</f>
        <v>0</v>
      </c>
      <c r="Y214" s="126">
        <f>COUNTIF(사출계획!$Q$88:$R$110,표4[[#This Row],[제품명]])</f>
        <v>0</v>
      </c>
      <c r="Z214" s="34">
        <f>COUNTIF(사출계획!$S$62:$T$110,표4[[#This Row],[제품명]])</f>
        <v>0</v>
      </c>
      <c r="AA214" s="126"/>
      <c r="AB214" s="126"/>
      <c r="AC214" s="82" t="s">
        <v>1389</v>
      </c>
      <c r="AD214" s="54">
        <f>SUMIF(표4[잉크명],표5[[#This Row],[잉크]],표4[월])</f>
        <v>0</v>
      </c>
      <c r="AE214" s="126">
        <f>SUMIF(표4[잉크명],표5[[#This Row],[잉크]],표4[월-3층])</f>
        <v>0</v>
      </c>
      <c r="AF214" s="126">
        <f>SUMIF(표4[잉크명],표5[[#This Row],[잉크]],표4[월-1층])</f>
        <v>0</v>
      </c>
      <c r="AG214" s="54">
        <f>SUMIF(표4[잉크명],표5[[#This Row],[잉크]],표4[화])</f>
        <v>0</v>
      </c>
      <c r="AH214" s="126">
        <f>SUMIF(표4[잉크명],표5[[#This Row],[잉크]],표4[화-3층])</f>
        <v>0</v>
      </c>
      <c r="AI214" s="126">
        <f>SUMIF(표4[잉크명],표5[[#This Row],[잉크]],표4[화-1층])</f>
        <v>0</v>
      </c>
      <c r="AJ214" s="54">
        <f>SUMIF(표4[잉크명],표5[[#This Row],[잉크]],표4[수])</f>
        <v>0</v>
      </c>
      <c r="AK214" s="126">
        <f>SUMIF(표4[잉크명],표5[[#This Row],[잉크]],표4[수-3층])</f>
        <v>0</v>
      </c>
      <c r="AL214" s="126">
        <f>SUMIF(표4[잉크명],표5[[#This Row],[잉크]],표4[수-1층])</f>
        <v>0</v>
      </c>
      <c r="AM214" s="54">
        <f>SUMIF(표4[잉크명],표5[[#This Row],[잉크]],표4[목])</f>
        <v>0</v>
      </c>
      <c r="AN214" s="126">
        <f>SUMIF(표4[잉크명],표5[[#This Row],[잉크]],표4[목-3층])</f>
        <v>0</v>
      </c>
      <c r="AO214" s="126">
        <f>SUMIF(표4[잉크명],표5[[#This Row],[잉크]],표4[목-1층])</f>
        <v>0</v>
      </c>
      <c r="AP214" s="54">
        <f>SUMIF(표4[잉크명],표5[[#This Row],[잉크]],표4[금])</f>
        <v>0</v>
      </c>
      <c r="AQ214" s="126">
        <f>SUMIF(표4[잉크명],표5[[#This Row],[잉크]],표4[금-3층])</f>
        <v>0</v>
      </c>
      <c r="AR214" s="126">
        <f>SUMIF(표4[잉크명],표5[[#This Row],[잉크]],표4[금-1층])</f>
        <v>0</v>
      </c>
      <c r="AS214" s="54">
        <f>SUMIF(표4[잉크명],표5[[#This Row],[잉크]],표4[토])</f>
        <v>0</v>
      </c>
      <c r="AT214" s="126">
        <f>SUMIF(표4[잉크명],표5[[#This Row],[잉크]],표4[토-3층])</f>
        <v>0</v>
      </c>
      <c r="AU214" s="126">
        <f>SUMIF(표4[잉크명],표5[[#This Row],[잉크]],표4[토-1층])</f>
        <v>0</v>
      </c>
      <c r="AV214" s="54">
        <f>SUMIF(표4[잉크명],표5[[#This Row],[잉크]],표4[일])</f>
        <v>0</v>
      </c>
      <c r="AW214" s="126">
        <f>SUMIF(표4[잉크명],표5[[#This Row],[잉크]],표4[일-3층])</f>
        <v>0</v>
      </c>
      <c r="AX214" s="126">
        <f>SUMIF(표4[잉크명],표5[[#This Row],[잉크]],표4[일-1층])</f>
        <v>0</v>
      </c>
      <c r="AY214" s="54">
        <f>SUMIF(표4[잉크명],표5[[#This Row],[잉크]],표4[차주 월])</f>
        <v>0</v>
      </c>
      <c r="AZ214" s="54">
        <f>SUM(표5[[#This Row],[월]:[차주 월]])</f>
        <v>0</v>
      </c>
    </row>
    <row r="215" spans="1:52" x14ac:dyDescent="0.3">
      <c r="B215" s="179" t="s">
        <v>3886</v>
      </c>
      <c r="C215" s="179"/>
      <c r="D215" s="56" t="s">
        <v>445</v>
      </c>
      <c r="E215" s="34">
        <f>COUNTIF(사출계획!$E$62:$F$110,표4[[#This Row],[제품명]])</f>
        <v>2</v>
      </c>
      <c r="F215" s="126">
        <f>COUNTIF(사출계획!$E$62:$F$87,표4[[#This Row],[제품명]])</f>
        <v>0</v>
      </c>
      <c r="G215" s="126">
        <f>COUNTIF(사출계획!$E$88:$F$110,표4[[#This Row],[제품명]])</f>
        <v>2</v>
      </c>
      <c r="H215" s="34">
        <f>COUNTIF(사출계획!$G$62:$H$110,표4[[#This Row],[제품명]])</f>
        <v>0</v>
      </c>
      <c r="I215" s="122">
        <f>COUNTIF(사출계획!$G$62:$H$87,표4[[#This Row],[제품명]])</f>
        <v>0</v>
      </c>
      <c r="J215" s="122">
        <f>COUNTIF(사출계획!$G$88:$H$110,표4[[#This Row],[제품명]])</f>
        <v>0</v>
      </c>
      <c r="K215" s="34">
        <f>COUNTIF(사출계획!$I$62:$J$110,표4[[#This Row],[제품명]])</f>
        <v>0</v>
      </c>
      <c r="L215" s="126">
        <f>COUNTIF(사출계획!$I$62:$J$87,표4[[#This Row],[제품명]])</f>
        <v>0</v>
      </c>
      <c r="M215" s="126">
        <f>COUNTIF(사출계획!$I$88:$J$110,표4[[#This Row],[제품명]])</f>
        <v>0</v>
      </c>
      <c r="N215" s="34">
        <f>COUNTIF(사출계획!$K$62:$L$110,표4[[#This Row],[제품명]])</f>
        <v>0</v>
      </c>
      <c r="O215" s="126">
        <f>COUNTIF(사출계획!$K$62:$L$87,표4[[#This Row],[제품명]])</f>
        <v>0</v>
      </c>
      <c r="P215" s="126">
        <f>COUNTIF(사출계획!$K$88:$L$110,표4[[#This Row],[제품명]])</f>
        <v>0</v>
      </c>
      <c r="Q215" s="34">
        <f>COUNTIF(사출계획!$M$62:$N$110,표4[[#This Row],[제품명]])</f>
        <v>0</v>
      </c>
      <c r="R215" s="126">
        <f>COUNTIF(사출계획!$M$62:$N$87,표4[[#This Row],[제품명]])</f>
        <v>0</v>
      </c>
      <c r="S215" s="126">
        <f>COUNTIF(사출계획!$M$88:$N$110,표4[[#This Row],[제품명]])</f>
        <v>0</v>
      </c>
      <c r="T215" s="34">
        <f>COUNTIF(사출계획!$O$62:$P$110,표4[[#This Row],[제품명]])</f>
        <v>0</v>
      </c>
      <c r="U215" s="126">
        <f>COUNTIF(사출계획!$O$62:$P$87,표4[[#This Row],[제품명]])</f>
        <v>0</v>
      </c>
      <c r="V215" s="126">
        <f>COUNTIF(사출계획!$O$88:$P$110,표4[[#This Row],[제품명]])</f>
        <v>0</v>
      </c>
      <c r="W215" s="34">
        <f>COUNTIF(사출계획!$Q$62:$R$110,표4[[#This Row],[제품명]])</f>
        <v>0</v>
      </c>
      <c r="X215" s="126">
        <f>COUNTIF(사출계획!$Q$62:$R$87,표4[[#This Row],[제품명]])</f>
        <v>0</v>
      </c>
      <c r="Y215" s="126">
        <f>COUNTIF(사출계획!$Q$88:$R$110,표4[[#This Row],[제품명]])</f>
        <v>0</v>
      </c>
      <c r="Z215" s="34">
        <f>COUNTIF(사출계획!$S$62:$T$110,표4[[#This Row],[제품명]])</f>
        <v>0</v>
      </c>
      <c r="AA215" s="126"/>
      <c r="AB215" s="126"/>
      <c r="AC215" s="82" t="s">
        <v>785</v>
      </c>
      <c r="AD215" s="54">
        <f>SUMIF(표4[잉크명],표5[[#This Row],[잉크]],표4[월])</f>
        <v>0</v>
      </c>
      <c r="AE215" s="126">
        <f>SUMIF(표4[잉크명],표5[[#This Row],[잉크]],표4[월-3층])</f>
        <v>0</v>
      </c>
      <c r="AF215" s="126">
        <f>SUMIF(표4[잉크명],표5[[#This Row],[잉크]],표4[월-1층])</f>
        <v>0</v>
      </c>
      <c r="AG215" s="54">
        <f>SUMIF(표4[잉크명],표5[[#This Row],[잉크]],표4[화])</f>
        <v>0</v>
      </c>
      <c r="AH215" s="126">
        <f>SUMIF(표4[잉크명],표5[[#This Row],[잉크]],표4[화-3층])</f>
        <v>0</v>
      </c>
      <c r="AI215" s="126">
        <f>SUMIF(표4[잉크명],표5[[#This Row],[잉크]],표4[화-1층])</f>
        <v>0</v>
      </c>
      <c r="AJ215" s="54">
        <f>SUMIF(표4[잉크명],표5[[#This Row],[잉크]],표4[수])</f>
        <v>0</v>
      </c>
      <c r="AK215" s="126">
        <f>SUMIF(표4[잉크명],표5[[#This Row],[잉크]],표4[수-3층])</f>
        <v>0</v>
      </c>
      <c r="AL215" s="126">
        <f>SUMIF(표4[잉크명],표5[[#This Row],[잉크]],표4[수-1층])</f>
        <v>0</v>
      </c>
      <c r="AM215" s="54">
        <f>SUMIF(표4[잉크명],표5[[#This Row],[잉크]],표4[목])</f>
        <v>0</v>
      </c>
      <c r="AN215" s="126">
        <f>SUMIF(표4[잉크명],표5[[#This Row],[잉크]],표4[목-3층])</f>
        <v>0</v>
      </c>
      <c r="AO215" s="126">
        <f>SUMIF(표4[잉크명],표5[[#This Row],[잉크]],표4[목-1층])</f>
        <v>0</v>
      </c>
      <c r="AP215" s="54">
        <f>SUMIF(표4[잉크명],표5[[#This Row],[잉크]],표4[금])</f>
        <v>0</v>
      </c>
      <c r="AQ215" s="126">
        <f>SUMIF(표4[잉크명],표5[[#This Row],[잉크]],표4[금-3층])</f>
        <v>0</v>
      </c>
      <c r="AR215" s="126">
        <f>SUMIF(표4[잉크명],표5[[#This Row],[잉크]],표4[금-1층])</f>
        <v>0</v>
      </c>
      <c r="AS215" s="54">
        <f>SUMIF(표4[잉크명],표5[[#This Row],[잉크]],표4[토])</f>
        <v>0</v>
      </c>
      <c r="AT215" s="126">
        <f>SUMIF(표4[잉크명],표5[[#This Row],[잉크]],표4[토-3층])</f>
        <v>0</v>
      </c>
      <c r="AU215" s="126">
        <f>SUMIF(표4[잉크명],표5[[#This Row],[잉크]],표4[토-1층])</f>
        <v>0</v>
      </c>
      <c r="AV215" s="54">
        <f>SUMIF(표4[잉크명],표5[[#This Row],[잉크]],표4[일])</f>
        <v>0</v>
      </c>
      <c r="AW215" s="126">
        <f>SUMIF(표4[잉크명],표5[[#This Row],[잉크]],표4[일-3층])</f>
        <v>0</v>
      </c>
      <c r="AX215" s="126">
        <f>SUMIF(표4[잉크명],표5[[#This Row],[잉크]],표4[일-1층])</f>
        <v>0</v>
      </c>
      <c r="AY215" s="54">
        <f>SUMIF(표4[잉크명],표5[[#This Row],[잉크]],표4[차주 월])</f>
        <v>0</v>
      </c>
      <c r="AZ215" s="54">
        <f>SUM(표5[[#This Row],[월]:[차주 월]])</f>
        <v>0</v>
      </c>
    </row>
    <row r="216" spans="1:52" x14ac:dyDescent="0.3">
      <c r="B216" s="179" t="s">
        <v>3887</v>
      </c>
      <c r="C216" s="179"/>
      <c r="D216" s="56" t="s">
        <v>4045</v>
      </c>
      <c r="E216" s="34">
        <f>COUNTIF(사출계획!$E$62:$F$110,표4[[#This Row],[제품명]])</f>
        <v>2</v>
      </c>
      <c r="F216" s="126">
        <f>COUNTIF(사출계획!$E$62:$F$87,표4[[#This Row],[제품명]])</f>
        <v>0</v>
      </c>
      <c r="G216" s="126">
        <f>COUNTIF(사출계획!$E$88:$F$110,표4[[#This Row],[제품명]])</f>
        <v>2</v>
      </c>
      <c r="H216" s="34">
        <f>COUNTIF(사출계획!$G$62:$H$110,표4[[#This Row],[제품명]])</f>
        <v>0</v>
      </c>
      <c r="I216" s="122">
        <f>COUNTIF(사출계획!$G$62:$H$87,표4[[#This Row],[제품명]])</f>
        <v>0</v>
      </c>
      <c r="J216" s="122">
        <f>COUNTIF(사출계획!$G$88:$H$110,표4[[#This Row],[제품명]])</f>
        <v>0</v>
      </c>
      <c r="K216" s="34">
        <f>COUNTIF(사출계획!$I$62:$J$110,표4[[#This Row],[제품명]])</f>
        <v>0</v>
      </c>
      <c r="L216" s="126">
        <f>COUNTIF(사출계획!$I$62:$J$87,표4[[#This Row],[제품명]])</f>
        <v>0</v>
      </c>
      <c r="M216" s="126">
        <f>COUNTIF(사출계획!$I$88:$J$110,표4[[#This Row],[제품명]])</f>
        <v>0</v>
      </c>
      <c r="N216" s="34">
        <f>COUNTIF(사출계획!$K$62:$L$110,표4[[#This Row],[제품명]])</f>
        <v>0</v>
      </c>
      <c r="O216" s="126">
        <f>COUNTIF(사출계획!$K$62:$L$87,표4[[#This Row],[제품명]])</f>
        <v>0</v>
      </c>
      <c r="P216" s="126">
        <f>COUNTIF(사출계획!$K$88:$L$110,표4[[#This Row],[제품명]])</f>
        <v>0</v>
      </c>
      <c r="Q216" s="34">
        <f>COUNTIF(사출계획!$M$62:$N$110,표4[[#This Row],[제품명]])</f>
        <v>0</v>
      </c>
      <c r="R216" s="126">
        <f>COUNTIF(사출계획!$M$62:$N$87,표4[[#This Row],[제품명]])</f>
        <v>0</v>
      </c>
      <c r="S216" s="126">
        <f>COUNTIF(사출계획!$M$88:$N$110,표4[[#This Row],[제품명]])</f>
        <v>0</v>
      </c>
      <c r="T216" s="34">
        <f>COUNTIF(사출계획!$O$62:$P$110,표4[[#This Row],[제품명]])</f>
        <v>0</v>
      </c>
      <c r="U216" s="126">
        <f>COUNTIF(사출계획!$O$62:$P$87,표4[[#This Row],[제품명]])</f>
        <v>0</v>
      </c>
      <c r="V216" s="126">
        <f>COUNTIF(사출계획!$O$88:$P$110,표4[[#This Row],[제품명]])</f>
        <v>0</v>
      </c>
      <c r="W216" s="34">
        <f>COUNTIF(사출계획!$Q$62:$R$110,표4[[#This Row],[제품명]])</f>
        <v>0</v>
      </c>
      <c r="X216" s="126">
        <f>COUNTIF(사출계획!$Q$62:$R$87,표4[[#This Row],[제품명]])</f>
        <v>0</v>
      </c>
      <c r="Y216" s="126">
        <f>COUNTIF(사출계획!$Q$88:$R$110,표4[[#This Row],[제품명]])</f>
        <v>0</v>
      </c>
      <c r="Z216" s="34">
        <f>COUNTIF(사출계획!$S$62:$T$110,표4[[#This Row],[제품명]])</f>
        <v>0</v>
      </c>
      <c r="AA216" s="126"/>
      <c r="AB216" s="126"/>
      <c r="AC216" s="33" t="s">
        <v>295</v>
      </c>
      <c r="AD216" s="34">
        <f>SUMIF(표4[잉크명],표5[[#This Row],[잉크]],표4[월])</f>
        <v>0</v>
      </c>
      <c r="AE216" s="126">
        <f>SUMIF(표4[잉크명],표5[[#This Row],[잉크]],표4[월-3층])</f>
        <v>0</v>
      </c>
      <c r="AF216" s="126">
        <f>SUMIF(표4[잉크명],표5[[#This Row],[잉크]],표4[월-1층])</f>
        <v>0</v>
      </c>
      <c r="AG216" s="34">
        <f>SUMIF(표4[잉크명],표5[[#This Row],[잉크]],표4[화])</f>
        <v>0</v>
      </c>
      <c r="AH216" s="126">
        <f>SUMIF(표4[잉크명],표5[[#This Row],[잉크]],표4[화-3층])</f>
        <v>0</v>
      </c>
      <c r="AI216" s="126">
        <f>SUMIF(표4[잉크명],표5[[#This Row],[잉크]],표4[화-1층])</f>
        <v>0</v>
      </c>
      <c r="AJ216" s="34">
        <f>SUMIF(표4[잉크명],표5[[#This Row],[잉크]],표4[수])</f>
        <v>0</v>
      </c>
      <c r="AK216" s="126">
        <f>SUMIF(표4[잉크명],표5[[#This Row],[잉크]],표4[수-3층])</f>
        <v>0</v>
      </c>
      <c r="AL216" s="126">
        <f>SUMIF(표4[잉크명],표5[[#This Row],[잉크]],표4[수-1층])</f>
        <v>0</v>
      </c>
      <c r="AM216" s="34">
        <f>SUMIF(표4[잉크명],표5[[#This Row],[잉크]],표4[목])</f>
        <v>0</v>
      </c>
      <c r="AN216" s="126">
        <f>SUMIF(표4[잉크명],표5[[#This Row],[잉크]],표4[목-3층])</f>
        <v>0</v>
      </c>
      <c r="AO216" s="126">
        <f>SUMIF(표4[잉크명],표5[[#This Row],[잉크]],표4[목-1층])</f>
        <v>0</v>
      </c>
      <c r="AP216" s="34">
        <f>SUMIF(표4[잉크명],표5[[#This Row],[잉크]],표4[금])</f>
        <v>0</v>
      </c>
      <c r="AQ216" s="126">
        <f>SUMIF(표4[잉크명],표5[[#This Row],[잉크]],표4[금-3층])</f>
        <v>0</v>
      </c>
      <c r="AR216" s="126">
        <f>SUMIF(표4[잉크명],표5[[#This Row],[잉크]],표4[금-1층])</f>
        <v>0</v>
      </c>
      <c r="AS216" s="34">
        <f>SUMIF(표4[잉크명],표5[[#This Row],[잉크]],표4[토])</f>
        <v>0</v>
      </c>
      <c r="AT216" s="126">
        <f>SUMIF(표4[잉크명],표5[[#This Row],[잉크]],표4[토-3층])</f>
        <v>0</v>
      </c>
      <c r="AU216" s="126">
        <f>SUMIF(표4[잉크명],표5[[#This Row],[잉크]],표4[토-1층])</f>
        <v>0</v>
      </c>
      <c r="AV216" s="34">
        <f>SUMIF(표4[잉크명],표5[[#This Row],[잉크]],표4[일])</f>
        <v>0</v>
      </c>
      <c r="AW216" s="126">
        <f>SUMIF(표4[잉크명],표5[[#This Row],[잉크]],표4[일-3층])</f>
        <v>0</v>
      </c>
      <c r="AX216" s="126">
        <f>SUMIF(표4[잉크명],표5[[#This Row],[잉크]],표4[일-1층])</f>
        <v>0</v>
      </c>
      <c r="AY216" s="34">
        <f>SUMIF(표4[잉크명],표5[[#This Row],[잉크]],표4[차주 월])</f>
        <v>0</v>
      </c>
      <c r="AZ216" s="34">
        <f>SUM(표5[[#This Row],[월]:[차주 월]])</f>
        <v>0</v>
      </c>
    </row>
    <row r="217" spans="1:52" x14ac:dyDescent="0.3">
      <c r="B217" s="179" t="s">
        <v>1788</v>
      </c>
      <c r="C217" s="179"/>
      <c r="D217" s="56" t="s">
        <v>2396</v>
      </c>
      <c r="E217" s="54">
        <f>COUNTIF(사출계획!$E$62:$F$110,표4[[#This Row],[제품명]])</f>
        <v>0</v>
      </c>
      <c r="F217" s="126">
        <f>COUNTIF(사출계획!$E$62:$F$87,표4[[#This Row],[제품명]])</f>
        <v>0</v>
      </c>
      <c r="G217" s="126">
        <f>COUNTIF(사출계획!$E$88:$F$110,표4[[#This Row],[제품명]])</f>
        <v>0</v>
      </c>
      <c r="H217" s="54">
        <f>COUNTIF(사출계획!$G$62:$H$110,표4[[#This Row],[제품명]])</f>
        <v>0</v>
      </c>
      <c r="I217" s="122">
        <f>COUNTIF(사출계획!$G$62:$H$87,표4[[#This Row],[제품명]])</f>
        <v>0</v>
      </c>
      <c r="J217" s="122">
        <f>COUNTIF(사출계획!$G$88:$H$110,표4[[#This Row],[제품명]])</f>
        <v>0</v>
      </c>
      <c r="K217" s="54">
        <f>COUNTIF(사출계획!$I$62:$J$110,표4[[#This Row],[제품명]])</f>
        <v>0</v>
      </c>
      <c r="L217" s="126">
        <f>COUNTIF(사출계획!$I$62:$J$87,표4[[#This Row],[제품명]])</f>
        <v>0</v>
      </c>
      <c r="M217" s="126">
        <f>COUNTIF(사출계획!$I$88:$J$110,표4[[#This Row],[제품명]])</f>
        <v>0</v>
      </c>
      <c r="N217" s="54">
        <f>COUNTIF(사출계획!$K$62:$L$110,표4[[#This Row],[제품명]])</f>
        <v>0</v>
      </c>
      <c r="O217" s="126">
        <f>COUNTIF(사출계획!$K$62:$L$87,표4[[#This Row],[제품명]])</f>
        <v>0</v>
      </c>
      <c r="P217" s="126">
        <f>COUNTIF(사출계획!$K$88:$L$110,표4[[#This Row],[제품명]])</f>
        <v>0</v>
      </c>
      <c r="Q217" s="54">
        <f>COUNTIF(사출계획!$M$62:$N$110,표4[[#This Row],[제품명]])</f>
        <v>0</v>
      </c>
      <c r="R217" s="126">
        <f>COUNTIF(사출계획!$M$62:$N$87,표4[[#This Row],[제품명]])</f>
        <v>0</v>
      </c>
      <c r="S217" s="126">
        <f>COUNTIF(사출계획!$M$88:$N$110,표4[[#This Row],[제품명]])</f>
        <v>0</v>
      </c>
      <c r="T217" s="54">
        <f>COUNTIF(사출계획!$O$62:$P$110,표4[[#This Row],[제품명]])</f>
        <v>0</v>
      </c>
      <c r="U217" s="126">
        <f>COUNTIF(사출계획!$O$62:$P$87,표4[[#This Row],[제품명]])</f>
        <v>0</v>
      </c>
      <c r="V217" s="126">
        <f>COUNTIF(사출계획!$O$88:$P$110,표4[[#This Row],[제품명]])</f>
        <v>0</v>
      </c>
      <c r="W217" s="54">
        <f>COUNTIF(사출계획!$Q$62:$R$110,표4[[#This Row],[제품명]])</f>
        <v>0</v>
      </c>
      <c r="X217" s="126">
        <f>COUNTIF(사출계획!$Q$62:$R$87,표4[[#This Row],[제품명]])</f>
        <v>0</v>
      </c>
      <c r="Y217" s="126">
        <f>COUNTIF(사출계획!$Q$88:$R$110,표4[[#This Row],[제품명]])</f>
        <v>0</v>
      </c>
      <c r="Z217" s="54">
        <f>COUNTIF(사출계획!$S$62:$T$110,표4[[#This Row],[제품명]])</f>
        <v>0</v>
      </c>
      <c r="AA217" s="126"/>
      <c r="AB217" s="126"/>
      <c r="AC217" s="82" t="s">
        <v>742</v>
      </c>
      <c r="AD217" s="54">
        <f>SUMIF(표4[잉크명],표5[[#This Row],[잉크]],표4[월])</f>
        <v>0</v>
      </c>
      <c r="AE217" s="126">
        <f>SUMIF(표4[잉크명],표5[[#This Row],[잉크]],표4[월-3층])</f>
        <v>0</v>
      </c>
      <c r="AF217" s="126">
        <f>SUMIF(표4[잉크명],표5[[#This Row],[잉크]],표4[월-1층])</f>
        <v>0</v>
      </c>
      <c r="AG217" s="54">
        <f>SUMIF(표4[잉크명],표5[[#This Row],[잉크]],표4[화])</f>
        <v>0</v>
      </c>
      <c r="AH217" s="126">
        <f>SUMIF(표4[잉크명],표5[[#This Row],[잉크]],표4[화-3층])</f>
        <v>0</v>
      </c>
      <c r="AI217" s="126">
        <f>SUMIF(표4[잉크명],표5[[#This Row],[잉크]],표4[화-1층])</f>
        <v>0</v>
      </c>
      <c r="AJ217" s="54">
        <f>SUMIF(표4[잉크명],표5[[#This Row],[잉크]],표4[수])</f>
        <v>0</v>
      </c>
      <c r="AK217" s="126">
        <f>SUMIF(표4[잉크명],표5[[#This Row],[잉크]],표4[수-3층])</f>
        <v>0</v>
      </c>
      <c r="AL217" s="126">
        <f>SUMIF(표4[잉크명],표5[[#This Row],[잉크]],표4[수-1층])</f>
        <v>0</v>
      </c>
      <c r="AM217" s="54">
        <f>SUMIF(표4[잉크명],표5[[#This Row],[잉크]],표4[목])</f>
        <v>0</v>
      </c>
      <c r="AN217" s="126">
        <f>SUMIF(표4[잉크명],표5[[#This Row],[잉크]],표4[목-3층])</f>
        <v>0</v>
      </c>
      <c r="AO217" s="126">
        <f>SUMIF(표4[잉크명],표5[[#This Row],[잉크]],표4[목-1층])</f>
        <v>0</v>
      </c>
      <c r="AP217" s="54">
        <f>SUMIF(표4[잉크명],표5[[#This Row],[잉크]],표4[금])</f>
        <v>0</v>
      </c>
      <c r="AQ217" s="126">
        <f>SUMIF(표4[잉크명],표5[[#This Row],[잉크]],표4[금-3층])</f>
        <v>0</v>
      </c>
      <c r="AR217" s="126">
        <f>SUMIF(표4[잉크명],표5[[#This Row],[잉크]],표4[금-1층])</f>
        <v>0</v>
      </c>
      <c r="AS217" s="54">
        <f>SUMIF(표4[잉크명],표5[[#This Row],[잉크]],표4[토])</f>
        <v>0</v>
      </c>
      <c r="AT217" s="126">
        <f>SUMIF(표4[잉크명],표5[[#This Row],[잉크]],표4[토-3층])</f>
        <v>0</v>
      </c>
      <c r="AU217" s="126">
        <f>SUMIF(표4[잉크명],표5[[#This Row],[잉크]],표4[토-1층])</f>
        <v>0</v>
      </c>
      <c r="AV217" s="54">
        <f>SUMIF(표4[잉크명],표5[[#This Row],[잉크]],표4[일])</f>
        <v>0</v>
      </c>
      <c r="AW217" s="126">
        <f>SUMIF(표4[잉크명],표5[[#This Row],[잉크]],표4[일-3층])</f>
        <v>0</v>
      </c>
      <c r="AX217" s="126">
        <f>SUMIF(표4[잉크명],표5[[#This Row],[잉크]],표4[일-1층])</f>
        <v>0</v>
      </c>
      <c r="AY217" s="54">
        <f>SUMIF(표4[잉크명],표5[[#This Row],[잉크]],표4[차주 월])</f>
        <v>0</v>
      </c>
      <c r="AZ217" s="54">
        <f>SUM(표5[[#This Row],[월]:[차주 월]])</f>
        <v>0</v>
      </c>
    </row>
    <row r="218" spans="1:52" x14ac:dyDescent="0.3">
      <c r="A218" s="179"/>
      <c r="B218" s="179" t="s">
        <v>1788</v>
      </c>
      <c r="C218" s="179"/>
      <c r="D218" s="56" t="s">
        <v>2575</v>
      </c>
      <c r="E218" s="34">
        <f>COUNTIF(사출계획!$E$62:$F$110,표4[[#This Row],[제품명]])</f>
        <v>0</v>
      </c>
      <c r="F218" s="126">
        <f>COUNTIF(사출계획!$E$62:$F$87,표4[[#This Row],[제품명]])</f>
        <v>0</v>
      </c>
      <c r="G218" s="126">
        <f>COUNTIF(사출계획!$E$88:$F$110,표4[[#This Row],[제품명]])</f>
        <v>0</v>
      </c>
      <c r="H218" s="34">
        <f>COUNTIF(사출계획!$G$62:$H$110,표4[[#This Row],[제품명]])</f>
        <v>0</v>
      </c>
      <c r="I218" s="122">
        <f>COUNTIF(사출계획!$G$62:$H$87,표4[[#This Row],[제품명]])</f>
        <v>0</v>
      </c>
      <c r="J218" s="122">
        <f>COUNTIF(사출계획!$G$88:$H$110,표4[[#This Row],[제품명]])</f>
        <v>0</v>
      </c>
      <c r="K218" s="34">
        <f>COUNTIF(사출계획!$I$62:$J$110,표4[[#This Row],[제품명]])</f>
        <v>0</v>
      </c>
      <c r="L218" s="126">
        <f>COUNTIF(사출계획!$I$62:$J$87,표4[[#This Row],[제품명]])</f>
        <v>0</v>
      </c>
      <c r="M218" s="126">
        <f>COUNTIF(사출계획!$I$88:$J$110,표4[[#This Row],[제품명]])</f>
        <v>0</v>
      </c>
      <c r="N218" s="34">
        <f>COUNTIF(사출계획!$K$62:$L$110,표4[[#This Row],[제품명]])</f>
        <v>0</v>
      </c>
      <c r="O218" s="126">
        <f>COUNTIF(사출계획!$K$62:$L$87,표4[[#This Row],[제품명]])</f>
        <v>0</v>
      </c>
      <c r="P218" s="126">
        <f>COUNTIF(사출계획!$K$88:$L$110,표4[[#This Row],[제품명]])</f>
        <v>0</v>
      </c>
      <c r="Q218" s="34">
        <f>COUNTIF(사출계획!$M$62:$N$110,표4[[#This Row],[제품명]])</f>
        <v>0</v>
      </c>
      <c r="R218" s="126">
        <f>COUNTIF(사출계획!$M$62:$N$87,표4[[#This Row],[제품명]])</f>
        <v>0</v>
      </c>
      <c r="S218" s="126">
        <f>COUNTIF(사출계획!$M$88:$N$110,표4[[#This Row],[제품명]])</f>
        <v>0</v>
      </c>
      <c r="T218" s="34">
        <f>COUNTIF(사출계획!$O$62:$P$110,표4[[#This Row],[제품명]])</f>
        <v>0</v>
      </c>
      <c r="U218" s="126">
        <f>COUNTIF(사출계획!$O$62:$P$87,표4[[#This Row],[제품명]])</f>
        <v>0</v>
      </c>
      <c r="V218" s="126">
        <f>COUNTIF(사출계획!$O$88:$P$110,표4[[#This Row],[제품명]])</f>
        <v>0</v>
      </c>
      <c r="W218" s="34">
        <f>COUNTIF(사출계획!$Q$62:$R$110,표4[[#This Row],[제품명]])</f>
        <v>0</v>
      </c>
      <c r="X218" s="126">
        <f>COUNTIF(사출계획!$Q$62:$R$87,표4[[#This Row],[제품명]])</f>
        <v>0</v>
      </c>
      <c r="Y218" s="126">
        <f>COUNTIF(사출계획!$Q$88:$R$110,표4[[#This Row],[제품명]])</f>
        <v>0</v>
      </c>
      <c r="Z218" s="34">
        <f>COUNTIF(사출계획!$S$62:$T$110,표4[[#This Row],[제품명]])</f>
        <v>0</v>
      </c>
      <c r="AA218" s="126"/>
      <c r="AB218" s="126"/>
      <c r="AC218" s="33" t="s">
        <v>530</v>
      </c>
      <c r="AD218" s="34">
        <f>SUMIF(표4[잉크명],표5[[#This Row],[잉크]],표4[월])</f>
        <v>0</v>
      </c>
      <c r="AE218" s="126">
        <f>SUMIF(표4[잉크명],표5[[#This Row],[잉크]],표4[월-3층])</f>
        <v>0</v>
      </c>
      <c r="AF218" s="126">
        <f>SUMIF(표4[잉크명],표5[[#This Row],[잉크]],표4[월-1층])</f>
        <v>0</v>
      </c>
      <c r="AG218" s="34">
        <f>SUMIF(표4[잉크명],표5[[#This Row],[잉크]],표4[화])</f>
        <v>0</v>
      </c>
      <c r="AH218" s="126">
        <f>SUMIF(표4[잉크명],표5[[#This Row],[잉크]],표4[화-3층])</f>
        <v>0</v>
      </c>
      <c r="AI218" s="126">
        <f>SUMIF(표4[잉크명],표5[[#This Row],[잉크]],표4[화-1층])</f>
        <v>0</v>
      </c>
      <c r="AJ218" s="34">
        <f>SUMIF(표4[잉크명],표5[[#This Row],[잉크]],표4[수])</f>
        <v>0</v>
      </c>
      <c r="AK218" s="126">
        <f>SUMIF(표4[잉크명],표5[[#This Row],[잉크]],표4[수-3층])</f>
        <v>0</v>
      </c>
      <c r="AL218" s="126">
        <f>SUMIF(표4[잉크명],표5[[#This Row],[잉크]],표4[수-1층])</f>
        <v>0</v>
      </c>
      <c r="AM218" s="34">
        <f>SUMIF(표4[잉크명],표5[[#This Row],[잉크]],표4[목])</f>
        <v>0</v>
      </c>
      <c r="AN218" s="126">
        <f>SUMIF(표4[잉크명],표5[[#This Row],[잉크]],표4[목-3층])</f>
        <v>0</v>
      </c>
      <c r="AO218" s="126">
        <f>SUMIF(표4[잉크명],표5[[#This Row],[잉크]],표4[목-1층])</f>
        <v>0</v>
      </c>
      <c r="AP218" s="34">
        <f>SUMIF(표4[잉크명],표5[[#This Row],[잉크]],표4[금])</f>
        <v>0</v>
      </c>
      <c r="AQ218" s="126">
        <f>SUMIF(표4[잉크명],표5[[#This Row],[잉크]],표4[금-3층])</f>
        <v>0</v>
      </c>
      <c r="AR218" s="126">
        <f>SUMIF(표4[잉크명],표5[[#This Row],[잉크]],표4[금-1층])</f>
        <v>0</v>
      </c>
      <c r="AS218" s="34">
        <f>SUMIF(표4[잉크명],표5[[#This Row],[잉크]],표4[토])</f>
        <v>0</v>
      </c>
      <c r="AT218" s="126">
        <f>SUMIF(표4[잉크명],표5[[#This Row],[잉크]],표4[토-3층])</f>
        <v>0</v>
      </c>
      <c r="AU218" s="126">
        <f>SUMIF(표4[잉크명],표5[[#This Row],[잉크]],표4[토-1층])</f>
        <v>0</v>
      </c>
      <c r="AV218" s="34">
        <f>SUMIF(표4[잉크명],표5[[#This Row],[잉크]],표4[일])</f>
        <v>0</v>
      </c>
      <c r="AW218" s="126">
        <f>SUMIF(표4[잉크명],표5[[#This Row],[잉크]],표4[일-3층])</f>
        <v>0</v>
      </c>
      <c r="AX218" s="126">
        <f>SUMIF(표4[잉크명],표5[[#This Row],[잉크]],표4[일-1층])</f>
        <v>0</v>
      </c>
      <c r="AY218" s="34">
        <f>SUMIF(표4[잉크명],표5[[#This Row],[잉크]],표4[차주 월])</f>
        <v>0</v>
      </c>
      <c r="AZ218" s="34">
        <f>SUM(표5[[#This Row],[월]:[차주 월]])</f>
        <v>0</v>
      </c>
    </row>
    <row r="219" spans="1:52" x14ac:dyDescent="0.3">
      <c r="B219" s="179" t="s">
        <v>5508</v>
      </c>
      <c r="C219" s="179"/>
      <c r="D219" s="56" t="s">
        <v>4470</v>
      </c>
      <c r="E219" s="34">
        <f>COUNTIF(사출계획!$E$62:$F$110,표4[[#This Row],[제품명]])</f>
        <v>0</v>
      </c>
      <c r="F219" s="126">
        <f>COUNTIF(사출계획!$E$62:$F$87,표4[[#This Row],[제품명]])</f>
        <v>0</v>
      </c>
      <c r="G219" s="126">
        <f>COUNTIF(사출계획!$E$88:$F$110,표4[[#This Row],[제품명]])</f>
        <v>0</v>
      </c>
      <c r="H219" s="34">
        <f>COUNTIF(사출계획!$G$62:$H$110,표4[[#This Row],[제품명]])</f>
        <v>0</v>
      </c>
      <c r="I219" s="122">
        <f>COUNTIF(사출계획!$G$62:$H$87,표4[[#This Row],[제품명]])</f>
        <v>0</v>
      </c>
      <c r="J219" s="122">
        <f>COUNTIF(사출계획!$G$88:$H$110,표4[[#This Row],[제품명]])</f>
        <v>0</v>
      </c>
      <c r="K219" s="34">
        <f>COUNTIF(사출계획!$I$62:$J$110,표4[[#This Row],[제품명]])</f>
        <v>0</v>
      </c>
      <c r="L219" s="126">
        <f>COUNTIF(사출계획!$I$62:$J$87,표4[[#This Row],[제품명]])</f>
        <v>0</v>
      </c>
      <c r="M219" s="126">
        <f>COUNTIF(사출계획!$I$88:$J$110,표4[[#This Row],[제품명]])</f>
        <v>0</v>
      </c>
      <c r="N219" s="34">
        <f>COUNTIF(사출계획!$K$62:$L$110,표4[[#This Row],[제품명]])</f>
        <v>0</v>
      </c>
      <c r="O219" s="126">
        <f>COUNTIF(사출계획!$K$62:$L$87,표4[[#This Row],[제품명]])</f>
        <v>0</v>
      </c>
      <c r="P219" s="126">
        <f>COUNTIF(사출계획!$K$88:$L$110,표4[[#This Row],[제품명]])</f>
        <v>0</v>
      </c>
      <c r="Q219" s="34">
        <f>COUNTIF(사출계획!$M$62:$N$110,표4[[#This Row],[제품명]])</f>
        <v>0</v>
      </c>
      <c r="R219" s="126">
        <f>COUNTIF(사출계획!$M$62:$N$87,표4[[#This Row],[제품명]])</f>
        <v>0</v>
      </c>
      <c r="S219" s="126">
        <f>COUNTIF(사출계획!$M$88:$N$110,표4[[#This Row],[제품명]])</f>
        <v>0</v>
      </c>
      <c r="T219" s="34">
        <f>COUNTIF(사출계획!$O$62:$P$110,표4[[#This Row],[제품명]])</f>
        <v>0</v>
      </c>
      <c r="U219" s="126">
        <f>COUNTIF(사출계획!$O$62:$P$87,표4[[#This Row],[제품명]])</f>
        <v>0</v>
      </c>
      <c r="V219" s="126">
        <f>COUNTIF(사출계획!$O$88:$P$110,표4[[#This Row],[제품명]])</f>
        <v>0</v>
      </c>
      <c r="W219" s="34">
        <f>COUNTIF(사출계획!$Q$62:$R$110,표4[[#This Row],[제품명]])</f>
        <v>0</v>
      </c>
      <c r="X219" s="126">
        <f>COUNTIF(사출계획!$Q$62:$R$87,표4[[#This Row],[제품명]])</f>
        <v>0</v>
      </c>
      <c r="Y219" s="126">
        <f>COUNTIF(사출계획!$Q$88:$R$110,표4[[#This Row],[제품명]])</f>
        <v>0</v>
      </c>
      <c r="Z219" s="34">
        <f>COUNTIF(사출계획!$S$62:$T$110,표4[[#This Row],[제품명]])</f>
        <v>0</v>
      </c>
      <c r="AA219" s="126"/>
      <c r="AB219" s="126"/>
      <c r="AC219" s="33" t="s">
        <v>284</v>
      </c>
      <c r="AD219" s="34">
        <f>SUMIF(표4[잉크명],표5[[#This Row],[잉크]],표4[월])</f>
        <v>1</v>
      </c>
      <c r="AE219" s="126">
        <f>SUMIF(표4[잉크명],표5[[#This Row],[잉크]],표4[월-3층])</f>
        <v>0</v>
      </c>
      <c r="AF219" s="126">
        <f>SUMIF(표4[잉크명],표5[[#This Row],[잉크]],표4[월-1층])</f>
        <v>1</v>
      </c>
      <c r="AG219" s="34">
        <f>SUMIF(표4[잉크명],표5[[#This Row],[잉크]],표4[화])</f>
        <v>0</v>
      </c>
      <c r="AH219" s="126">
        <f>SUMIF(표4[잉크명],표5[[#This Row],[잉크]],표4[화-3층])</f>
        <v>0</v>
      </c>
      <c r="AI219" s="126">
        <f>SUMIF(표4[잉크명],표5[[#This Row],[잉크]],표4[화-1층])</f>
        <v>0</v>
      </c>
      <c r="AJ219" s="34">
        <f>SUMIF(표4[잉크명],표5[[#This Row],[잉크]],표4[수])</f>
        <v>0</v>
      </c>
      <c r="AK219" s="126">
        <f>SUMIF(표4[잉크명],표5[[#This Row],[잉크]],표4[수-3층])</f>
        <v>0</v>
      </c>
      <c r="AL219" s="126">
        <f>SUMIF(표4[잉크명],표5[[#This Row],[잉크]],표4[수-1층])</f>
        <v>0</v>
      </c>
      <c r="AM219" s="34">
        <f>SUMIF(표4[잉크명],표5[[#This Row],[잉크]],표4[목])</f>
        <v>0</v>
      </c>
      <c r="AN219" s="126">
        <f>SUMIF(표4[잉크명],표5[[#This Row],[잉크]],표4[목-3층])</f>
        <v>0</v>
      </c>
      <c r="AO219" s="126">
        <f>SUMIF(표4[잉크명],표5[[#This Row],[잉크]],표4[목-1층])</f>
        <v>0</v>
      </c>
      <c r="AP219" s="34">
        <f>SUMIF(표4[잉크명],표5[[#This Row],[잉크]],표4[금])</f>
        <v>0</v>
      </c>
      <c r="AQ219" s="126">
        <f>SUMIF(표4[잉크명],표5[[#This Row],[잉크]],표4[금-3층])</f>
        <v>0</v>
      </c>
      <c r="AR219" s="126">
        <f>SUMIF(표4[잉크명],표5[[#This Row],[잉크]],표4[금-1층])</f>
        <v>0</v>
      </c>
      <c r="AS219" s="34">
        <f>SUMIF(표4[잉크명],표5[[#This Row],[잉크]],표4[토])</f>
        <v>0</v>
      </c>
      <c r="AT219" s="126">
        <f>SUMIF(표4[잉크명],표5[[#This Row],[잉크]],표4[토-3층])</f>
        <v>0</v>
      </c>
      <c r="AU219" s="126">
        <f>SUMIF(표4[잉크명],표5[[#This Row],[잉크]],표4[토-1층])</f>
        <v>0</v>
      </c>
      <c r="AV219" s="34">
        <f>SUMIF(표4[잉크명],표5[[#This Row],[잉크]],표4[일])</f>
        <v>0</v>
      </c>
      <c r="AW219" s="126">
        <f>SUMIF(표4[잉크명],표5[[#This Row],[잉크]],표4[일-3층])</f>
        <v>0</v>
      </c>
      <c r="AX219" s="126">
        <f>SUMIF(표4[잉크명],표5[[#This Row],[잉크]],표4[일-1층])</f>
        <v>0</v>
      </c>
      <c r="AY219" s="34">
        <f>SUMIF(표4[잉크명],표5[[#This Row],[잉크]],표4[차주 월])</f>
        <v>0</v>
      </c>
      <c r="AZ219" s="34">
        <f>SUM(표5[[#This Row],[월]:[차주 월]])</f>
        <v>2</v>
      </c>
    </row>
    <row r="220" spans="1:52" x14ac:dyDescent="0.3">
      <c r="B220" s="176" t="s">
        <v>1798</v>
      </c>
      <c r="C220" s="302"/>
      <c r="D220" s="56" t="s">
        <v>4128</v>
      </c>
      <c r="E220" s="34">
        <f>COUNTIF(사출계획!$E$62:$F$110,표4[[#This Row],[제품명]])</f>
        <v>0</v>
      </c>
      <c r="F220" s="126">
        <f>COUNTIF(사출계획!$E$62:$F$87,표4[[#This Row],[제품명]])</f>
        <v>0</v>
      </c>
      <c r="G220" s="126">
        <f>COUNTIF(사출계획!$E$88:$F$110,표4[[#This Row],[제품명]])</f>
        <v>0</v>
      </c>
      <c r="H220" s="34">
        <f>COUNTIF(사출계획!$G$62:$H$110,표4[[#This Row],[제품명]])</f>
        <v>0</v>
      </c>
      <c r="I220" s="122">
        <f>COUNTIF(사출계획!$G$62:$H$87,표4[[#This Row],[제품명]])</f>
        <v>0</v>
      </c>
      <c r="J220" s="122">
        <f>COUNTIF(사출계획!$G$88:$H$110,표4[[#This Row],[제품명]])</f>
        <v>0</v>
      </c>
      <c r="K220" s="34">
        <f>COUNTIF(사출계획!$I$62:$J$110,표4[[#This Row],[제품명]])</f>
        <v>0</v>
      </c>
      <c r="L220" s="126">
        <f>COUNTIF(사출계획!$I$62:$J$87,표4[[#This Row],[제품명]])</f>
        <v>0</v>
      </c>
      <c r="M220" s="126">
        <f>COUNTIF(사출계획!$I$88:$J$110,표4[[#This Row],[제품명]])</f>
        <v>0</v>
      </c>
      <c r="N220" s="34">
        <f>COUNTIF(사출계획!$K$62:$L$110,표4[[#This Row],[제품명]])</f>
        <v>0</v>
      </c>
      <c r="O220" s="126">
        <f>COUNTIF(사출계획!$K$62:$L$87,표4[[#This Row],[제품명]])</f>
        <v>0</v>
      </c>
      <c r="P220" s="126">
        <f>COUNTIF(사출계획!$K$88:$L$110,표4[[#This Row],[제품명]])</f>
        <v>0</v>
      </c>
      <c r="Q220" s="34">
        <f>COUNTIF(사출계획!$M$62:$N$110,표4[[#This Row],[제품명]])</f>
        <v>0</v>
      </c>
      <c r="R220" s="126">
        <f>COUNTIF(사출계획!$M$62:$N$87,표4[[#This Row],[제품명]])</f>
        <v>0</v>
      </c>
      <c r="S220" s="126">
        <f>COUNTIF(사출계획!$M$88:$N$110,표4[[#This Row],[제품명]])</f>
        <v>0</v>
      </c>
      <c r="T220" s="34">
        <f>COUNTIF(사출계획!$O$62:$P$110,표4[[#This Row],[제품명]])</f>
        <v>0</v>
      </c>
      <c r="U220" s="126">
        <f>COUNTIF(사출계획!$O$62:$P$87,표4[[#This Row],[제품명]])</f>
        <v>0</v>
      </c>
      <c r="V220" s="126">
        <f>COUNTIF(사출계획!$O$88:$P$110,표4[[#This Row],[제품명]])</f>
        <v>0</v>
      </c>
      <c r="W220" s="34">
        <f>COUNTIF(사출계획!$Q$62:$R$110,표4[[#This Row],[제품명]])</f>
        <v>0</v>
      </c>
      <c r="X220" s="126">
        <f>COUNTIF(사출계획!$Q$62:$R$87,표4[[#This Row],[제품명]])</f>
        <v>0</v>
      </c>
      <c r="Y220" s="126">
        <f>COUNTIF(사출계획!$Q$88:$R$110,표4[[#This Row],[제품명]])</f>
        <v>0</v>
      </c>
      <c r="Z220" s="34">
        <f>COUNTIF(사출계획!$S$62:$T$110,표4[[#This Row],[제품명]])</f>
        <v>0</v>
      </c>
      <c r="AA220" s="126"/>
      <c r="AB220" s="126"/>
      <c r="AC220" s="82" t="s">
        <v>707</v>
      </c>
      <c r="AD220" s="54">
        <f>SUMIF(표4[잉크명],표5[[#This Row],[잉크]],표4[월])</f>
        <v>0</v>
      </c>
      <c r="AE220" s="126">
        <f>SUMIF(표4[잉크명],표5[[#This Row],[잉크]],표4[월-3층])</f>
        <v>0</v>
      </c>
      <c r="AF220" s="126">
        <f>SUMIF(표4[잉크명],표5[[#This Row],[잉크]],표4[월-1층])</f>
        <v>0</v>
      </c>
      <c r="AG220" s="54">
        <f>SUMIF(표4[잉크명],표5[[#This Row],[잉크]],표4[화])</f>
        <v>0</v>
      </c>
      <c r="AH220" s="126">
        <f>SUMIF(표4[잉크명],표5[[#This Row],[잉크]],표4[화-3층])</f>
        <v>0</v>
      </c>
      <c r="AI220" s="126">
        <f>SUMIF(표4[잉크명],표5[[#This Row],[잉크]],표4[화-1층])</f>
        <v>0</v>
      </c>
      <c r="AJ220" s="54">
        <f>SUMIF(표4[잉크명],표5[[#This Row],[잉크]],표4[수])</f>
        <v>0</v>
      </c>
      <c r="AK220" s="126">
        <f>SUMIF(표4[잉크명],표5[[#This Row],[잉크]],표4[수-3층])</f>
        <v>0</v>
      </c>
      <c r="AL220" s="126">
        <f>SUMIF(표4[잉크명],표5[[#This Row],[잉크]],표4[수-1층])</f>
        <v>0</v>
      </c>
      <c r="AM220" s="54">
        <f>SUMIF(표4[잉크명],표5[[#This Row],[잉크]],표4[목])</f>
        <v>0</v>
      </c>
      <c r="AN220" s="126">
        <f>SUMIF(표4[잉크명],표5[[#This Row],[잉크]],표4[목-3층])</f>
        <v>0</v>
      </c>
      <c r="AO220" s="126">
        <f>SUMIF(표4[잉크명],표5[[#This Row],[잉크]],표4[목-1층])</f>
        <v>0</v>
      </c>
      <c r="AP220" s="54">
        <f>SUMIF(표4[잉크명],표5[[#This Row],[잉크]],표4[금])</f>
        <v>0</v>
      </c>
      <c r="AQ220" s="126">
        <f>SUMIF(표4[잉크명],표5[[#This Row],[잉크]],표4[금-3층])</f>
        <v>0</v>
      </c>
      <c r="AR220" s="126">
        <f>SUMIF(표4[잉크명],표5[[#This Row],[잉크]],표4[금-1층])</f>
        <v>0</v>
      </c>
      <c r="AS220" s="54">
        <f>SUMIF(표4[잉크명],표5[[#This Row],[잉크]],표4[토])</f>
        <v>0</v>
      </c>
      <c r="AT220" s="126">
        <f>SUMIF(표4[잉크명],표5[[#This Row],[잉크]],표4[토-3층])</f>
        <v>0</v>
      </c>
      <c r="AU220" s="126">
        <f>SUMIF(표4[잉크명],표5[[#This Row],[잉크]],표4[토-1층])</f>
        <v>0</v>
      </c>
      <c r="AV220" s="54">
        <f>SUMIF(표4[잉크명],표5[[#This Row],[잉크]],표4[일])</f>
        <v>0</v>
      </c>
      <c r="AW220" s="126">
        <f>SUMIF(표4[잉크명],표5[[#This Row],[잉크]],표4[일-3층])</f>
        <v>0</v>
      </c>
      <c r="AX220" s="126">
        <f>SUMIF(표4[잉크명],표5[[#This Row],[잉크]],표4[일-1층])</f>
        <v>0</v>
      </c>
      <c r="AY220" s="54">
        <f>SUMIF(표4[잉크명],표5[[#This Row],[잉크]],표4[차주 월])</f>
        <v>0</v>
      </c>
      <c r="AZ220" s="54">
        <f>SUM(표5[[#This Row],[월]:[차주 월]])</f>
        <v>0</v>
      </c>
    </row>
    <row r="221" spans="1:52" x14ac:dyDescent="0.3">
      <c r="B221" s="176" t="s">
        <v>1798</v>
      </c>
      <c r="C221" s="176"/>
      <c r="D221" s="56" t="s">
        <v>1374</v>
      </c>
      <c r="E221" s="34">
        <f>COUNTIF(사출계획!$E$62:$F$110,표4[[#This Row],[제품명]])</f>
        <v>0</v>
      </c>
      <c r="F221" s="126">
        <f>COUNTIF(사출계획!$E$62:$F$87,표4[[#This Row],[제품명]])</f>
        <v>0</v>
      </c>
      <c r="G221" s="126">
        <f>COUNTIF(사출계획!$E$88:$F$110,표4[[#This Row],[제품명]])</f>
        <v>0</v>
      </c>
      <c r="H221" s="34">
        <f>COUNTIF(사출계획!$G$62:$H$110,표4[[#This Row],[제품명]])</f>
        <v>0</v>
      </c>
      <c r="I221" s="122">
        <f>COUNTIF(사출계획!$G$62:$H$87,표4[[#This Row],[제품명]])</f>
        <v>0</v>
      </c>
      <c r="J221" s="122">
        <f>COUNTIF(사출계획!$G$88:$H$110,표4[[#This Row],[제품명]])</f>
        <v>0</v>
      </c>
      <c r="K221" s="34">
        <f>COUNTIF(사출계획!$I$62:$J$110,표4[[#This Row],[제품명]])</f>
        <v>0</v>
      </c>
      <c r="L221" s="126">
        <f>COUNTIF(사출계획!$I$62:$J$87,표4[[#This Row],[제품명]])</f>
        <v>0</v>
      </c>
      <c r="M221" s="126">
        <f>COUNTIF(사출계획!$I$88:$J$110,표4[[#This Row],[제품명]])</f>
        <v>0</v>
      </c>
      <c r="N221" s="34">
        <f>COUNTIF(사출계획!$K$62:$L$110,표4[[#This Row],[제품명]])</f>
        <v>0</v>
      </c>
      <c r="O221" s="126">
        <f>COUNTIF(사출계획!$K$62:$L$87,표4[[#This Row],[제품명]])</f>
        <v>0</v>
      </c>
      <c r="P221" s="126">
        <f>COUNTIF(사출계획!$K$88:$L$110,표4[[#This Row],[제품명]])</f>
        <v>0</v>
      </c>
      <c r="Q221" s="34">
        <f>COUNTIF(사출계획!$M$62:$N$110,표4[[#This Row],[제품명]])</f>
        <v>0</v>
      </c>
      <c r="R221" s="126">
        <f>COUNTIF(사출계획!$M$62:$N$87,표4[[#This Row],[제품명]])</f>
        <v>0</v>
      </c>
      <c r="S221" s="126">
        <f>COUNTIF(사출계획!$M$88:$N$110,표4[[#This Row],[제품명]])</f>
        <v>0</v>
      </c>
      <c r="T221" s="34">
        <f>COUNTIF(사출계획!$O$62:$P$110,표4[[#This Row],[제품명]])</f>
        <v>0</v>
      </c>
      <c r="U221" s="126">
        <f>COUNTIF(사출계획!$O$62:$P$87,표4[[#This Row],[제품명]])</f>
        <v>0</v>
      </c>
      <c r="V221" s="126">
        <f>COUNTIF(사출계획!$O$88:$P$110,표4[[#This Row],[제품명]])</f>
        <v>0</v>
      </c>
      <c r="W221" s="34">
        <f>COUNTIF(사출계획!$Q$62:$R$110,표4[[#This Row],[제품명]])</f>
        <v>0</v>
      </c>
      <c r="X221" s="126">
        <f>COUNTIF(사출계획!$Q$62:$R$87,표4[[#This Row],[제품명]])</f>
        <v>0</v>
      </c>
      <c r="Y221" s="126">
        <f>COUNTIF(사출계획!$Q$88:$R$110,표4[[#This Row],[제품명]])</f>
        <v>0</v>
      </c>
      <c r="Z221" s="34">
        <f>COUNTIF(사출계획!$S$62:$T$110,표4[[#This Row],[제품명]])</f>
        <v>0</v>
      </c>
      <c r="AA221" s="126"/>
      <c r="AB221" s="126"/>
      <c r="AC221" s="33" t="s">
        <v>327</v>
      </c>
      <c r="AD221" s="34">
        <f>SUMIF(표4[잉크명],표5[[#This Row],[잉크]],표4[월])</f>
        <v>0</v>
      </c>
      <c r="AE221" s="126">
        <f>SUMIF(표4[잉크명],표5[[#This Row],[잉크]],표4[월-3층])</f>
        <v>0</v>
      </c>
      <c r="AF221" s="126">
        <f>SUMIF(표4[잉크명],표5[[#This Row],[잉크]],표4[월-1층])</f>
        <v>0</v>
      </c>
      <c r="AG221" s="34">
        <f>SUMIF(표4[잉크명],표5[[#This Row],[잉크]],표4[화])</f>
        <v>0</v>
      </c>
      <c r="AH221" s="126">
        <f>SUMIF(표4[잉크명],표5[[#This Row],[잉크]],표4[화-3층])</f>
        <v>0</v>
      </c>
      <c r="AI221" s="126">
        <f>SUMIF(표4[잉크명],표5[[#This Row],[잉크]],표4[화-1층])</f>
        <v>0</v>
      </c>
      <c r="AJ221" s="34">
        <f>SUMIF(표4[잉크명],표5[[#This Row],[잉크]],표4[수])</f>
        <v>0</v>
      </c>
      <c r="AK221" s="126">
        <f>SUMIF(표4[잉크명],표5[[#This Row],[잉크]],표4[수-3층])</f>
        <v>0</v>
      </c>
      <c r="AL221" s="126">
        <f>SUMIF(표4[잉크명],표5[[#This Row],[잉크]],표4[수-1층])</f>
        <v>0</v>
      </c>
      <c r="AM221" s="34">
        <f>SUMIF(표4[잉크명],표5[[#This Row],[잉크]],표4[목])</f>
        <v>0</v>
      </c>
      <c r="AN221" s="126">
        <f>SUMIF(표4[잉크명],표5[[#This Row],[잉크]],표4[목-3층])</f>
        <v>0</v>
      </c>
      <c r="AO221" s="126">
        <f>SUMIF(표4[잉크명],표5[[#This Row],[잉크]],표4[목-1층])</f>
        <v>0</v>
      </c>
      <c r="AP221" s="34">
        <f>SUMIF(표4[잉크명],표5[[#This Row],[잉크]],표4[금])</f>
        <v>0</v>
      </c>
      <c r="AQ221" s="126">
        <f>SUMIF(표4[잉크명],표5[[#This Row],[잉크]],표4[금-3층])</f>
        <v>0</v>
      </c>
      <c r="AR221" s="126">
        <f>SUMIF(표4[잉크명],표5[[#This Row],[잉크]],표4[금-1층])</f>
        <v>0</v>
      </c>
      <c r="AS221" s="34">
        <f>SUMIF(표4[잉크명],표5[[#This Row],[잉크]],표4[토])</f>
        <v>0</v>
      </c>
      <c r="AT221" s="126">
        <f>SUMIF(표4[잉크명],표5[[#This Row],[잉크]],표4[토-3층])</f>
        <v>0</v>
      </c>
      <c r="AU221" s="126">
        <f>SUMIF(표4[잉크명],표5[[#This Row],[잉크]],표4[토-1층])</f>
        <v>0</v>
      </c>
      <c r="AV221" s="34">
        <f>SUMIF(표4[잉크명],표5[[#This Row],[잉크]],표4[일])</f>
        <v>0</v>
      </c>
      <c r="AW221" s="126">
        <f>SUMIF(표4[잉크명],표5[[#This Row],[잉크]],표4[일-3층])</f>
        <v>0</v>
      </c>
      <c r="AX221" s="126">
        <f>SUMIF(표4[잉크명],표5[[#This Row],[잉크]],표4[일-1층])</f>
        <v>0</v>
      </c>
      <c r="AY221" s="34">
        <f>SUMIF(표4[잉크명],표5[[#This Row],[잉크]],표4[차주 월])</f>
        <v>0</v>
      </c>
      <c r="AZ221" s="34">
        <f>SUM(표5[[#This Row],[월]:[차주 월]])</f>
        <v>0</v>
      </c>
    </row>
    <row r="222" spans="1:52" x14ac:dyDescent="0.3">
      <c r="B222" s="176" t="s">
        <v>1798</v>
      </c>
      <c r="C222" s="176"/>
      <c r="D222" s="56" t="s">
        <v>2524</v>
      </c>
      <c r="E222" s="34">
        <f>COUNTIF(사출계획!$E$62:$F$110,표4[[#This Row],[제품명]])</f>
        <v>0</v>
      </c>
      <c r="F222" s="126">
        <f>COUNTIF(사출계획!$E$62:$F$87,표4[[#This Row],[제품명]])</f>
        <v>0</v>
      </c>
      <c r="G222" s="126">
        <f>COUNTIF(사출계획!$E$88:$F$110,표4[[#This Row],[제품명]])</f>
        <v>0</v>
      </c>
      <c r="H222" s="34">
        <f>COUNTIF(사출계획!$G$62:$H$110,표4[[#This Row],[제품명]])</f>
        <v>0</v>
      </c>
      <c r="I222" s="122">
        <f>COUNTIF(사출계획!$G$62:$H$87,표4[[#This Row],[제품명]])</f>
        <v>0</v>
      </c>
      <c r="J222" s="122">
        <f>COUNTIF(사출계획!$G$88:$H$110,표4[[#This Row],[제품명]])</f>
        <v>0</v>
      </c>
      <c r="K222" s="34">
        <f>COUNTIF(사출계획!$I$62:$J$110,표4[[#This Row],[제품명]])</f>
        <v>0</v>
      </c>
      <c r="L222" s="126">
        <f>COUNTIF(사출계획!$I$62:$J$87,표4[[#This Row],[제품명]])</f>
        <v>0</v>
      </c>
      <c r="M222" s="126">
        <f>COUNTIF(사출계획!$I$88:$J$110,표4[[#This Row],[제품명]])</f>
        <v>0</v>
      </c>
      <c r="N222" s="34">
        <f>COUNTIF(사출계획!$K$62:$L$110,표4[[#This Row],[제품명]])</f>
        <v>0</v>
      </c>
      <c r="O222" s="126">
        <f>COUNTIF(사출계획!$K$62:$L$87,표4[[#This Row],[제품명]])</f>
        <v>0</v>
      </c>
      <c r="P222" s="126">
        <f>COUNTIF(사출계획!$K$88:$L$110,표4[[#This Row],[제품명]])</f>
        <v>0</v>
      </c>
      <c r="Q222" s="34">
        <f>COUNTIF(사출계획!$M$62:$N$110,표4[[#This Row],[제품명]])</f>
        <v>0</v>
      </c>
      <c r="R222" s="126">
        <f>COUNTIF(사출계획!$M$62:$N$87,표4[[#This Row],[제품명]])</f>
        <v>0</v>
      </c>
      <c r="S222" s="126">
        <f>COUNTIF(사출계획!$M$88:$N$110,표4[[#This Row],[제품명]])</f>
        <v>0</v>
      </c>
      <c r="T222" s="34">
        <f>COUNTIF(사출계획!$O$62:$P$110,표4[[#This Row],[제품명]])</f>
        <v>0</v>
      </c>
      <c r="U222" s="126">
        <f>COUNTIF(사출계획!$O$62:$P$87,표4[[#This Row],[제품명]])</f>
        <v>0</v>
      </c>
      <c r="V222" s="126">
        <f>COUNTIF(사출계획!$O$88:$P$110,표4[[#This Row],[제품명]])</f>
        <v>0</v>
      </c>
      <c r="W222" s="34">
        <f>COUNTIF(사출계획!$Q$62:$R$110,표4[[#This Row],[제품명]])</f>
        <v>0</v>
      </c>
      <c r="X222" s="126">
        <f>COUNTIF(사출계획!$Q$62:$R$87,표4[[#This Row],[제품명]])</f>
        <v>0</v>
      </c>
      <c r="Y222" s="126">
        <f>COUNTIF(사출계획!$Q$88:$R$110,표4[[#This Row],[제품명]])</f>
        <v>0</v>
      </c>
      <c r="Z222" s="34">
        <f>COUNTIF(사출계획!$S$62:$T$110,표4[[#This Row],[제품명]])</f>
        <v>0</v>
      </c>
      <c r="AA222" s="126"/>
      <c r="AB222" s="126"/>
      <c r="AC222" s="82" t="s">
        <v>568</v>
      </c>
      <c r="AD222" s="54">
        <f>SUMIF(표4[잉크명],표5[[#This Row],[잉크]],표4[월])</f>
        <v>0</v>
      </c>
      <c r="AE222" s="126">
        <f>SUMIF(표4[잉크명],표5[[#This Row],[잉크]],표4[월-3층])</f>
        <v>0</v>
      </c>
      <c r="AF222" s="126">
        <f>SUMIF(표4[잉크명],표5[[#This Row],[잉크]],표4[월-1층])</f>
        <v>0</v>
      </c>
      <c r="AG222" s="54">
        <f>SUMIF(표4[잉크명],표5[[#This Row],[잉크]],표4[화])</f>
        <v>0</v>
      </c>
      <c r="AH222" s="126">
        <f>SUMIF(표4[잉크명],표5[[#This Row],[잉크]],표4[화-3층])</f>
        <v>0</v>
      </c>
      <c r="AI222" s="126">
        <f>SUMIF(표4[잉크명],표5[[#This Row],[잉크]],표4[화-1층])</f>
        <v>0</v>
      </c>
      <c r="AJ222" s="54">
        <f>SUMIF(표4[잉크명],표5[[#This Row],[잉크]],표4[수])</f>
        <v>0</v>
      </c>
      <c r="AK222" s="126">
        <f>SUMIF(표4[잉크명],표5[[#This Row],[잉크]],표4[수-3층])</f>
        <v>0</v>
      </c>
      <c r="AL222" s="126">
        <f>SUMIF(표4[잉크명],표5[[#This Row],[잉크]],표4[수-1층])</f>
        <v>0</v>
      </c>
      <c r="AM222" s="54">
        <f>SUMIF(표4[잉크명],표5[[#This Row],[잉크]],표4[목])</f>
        <v>0</v>
      </c>
      <c r="AN222" s="126">
        <f>SUMIF(표4[잉크명],표5[[#This Row],[잉크]],표4[목-3층])</f>
        <v>0</v>
      </c>
      <c r="AO222" s="126">
        <f>SUMIF(표4[잉크명],표5[[#This Row],[잉크]],표4[목-1층])</f>
        <v>0</v>
      </c>
      <c r="AP222" s="54">
        <f>SUMIF(표4[잉크명],표5[[#This Row],[잉크]],표4[금])</f>
        <v>0</v>
      </c>
      <c r="AQ222" s="126">
        <f>SUMIF(표4[잉크명],표5[[#This Row],[잉크]],표4[금-3층])</f>
        <v>0</v>
      </c>
      <c r="AR222" s="126">
        <f>SUMIF(표4[잉크명],표5[[#This Row],[잉크]],표4[금-1층])</f>
        <v>0</v>
      </c>
      <c r="AS222" s="54">
        <f>SUMIF(표4[잉크명],표5[[#This Row],[잉크]],표4[토])</f>
        <v>0</v>
      </c>
      <c r="AT222" s="126">
        <f>SUMIF(표4[잉크명],표5[[#This Row],[잉크]],표4[토-3층])</f>
        <v>0</v>
      </c>
      <c r="AU222" s="126">
        <f>SUMIF(표4[잉크명],표5[[#This Row],[잉크]],표4[토-1층])</f>
        <v>0</v>
      </c>
      <c r="AV222" s="54">
        <f>SUMIF(표4[잉크명],표5[[#This Row],[잉크]],표4[일])</f>
        <v>0</v>
      </c>
      <c r="AW222" s="126">
        <f>SUMIF(표4[잉크명],표5[[#This Row],[잉크]],표4[일-3층])</f>
        <v>0</v>
      </c>
      <c r="AX222" s="126">
        <f>SUMIF(표4[잉크명],표5[[#This Row],[잉크]],표4[일-1층])</f>
        <v>0</v>
      </c>
      <c r="AY222" s="54">
        <f>SUMIF(표4[잉크명],표5[[#This Row],[잉크]],표4[차주 월])</f>
        <v>0</v>
      </c>
      <c r="AZ222" s="54">
        <f>SUM(표5[[#This Row],[월]:[차주 월]])</f>
        <v>0</v>
      </c>
    </row>
    <row r="223" spans="1:52" x14ac:dyDescent="0.3">
      <c r="B223" s="56" t="s">
        <v>468</v>
      </c>
      <c r="C223" s="56"/>
      <c r="D223" s="56" t="s">
        <v>469</v>
      </c>
      <c r="E223" s="34">
        <f>COUNTIF(사출계획!$E$62:$F$110,표4[[#This Row],[제품명]])</f>
        <v>0</v>
      </c>
      <c r="F223" s="126">
        <f>COUNTIF(사출계획!$E$62:$F$87,표4[[#This Row],[제품명]])</f>
        <v>0</v>
      </c>
      <c r="G223" s="126">
        <f>COUNTIF(사출계획!$E$88:$F$110,표4[[#This Row],[제품명]])</f>
        <v>0</v>
      </c>
      <c r="H223" s="34">
        <f>COUNTIF(사출계획!$G$62:$H$110,표4[[#This Row],[제품명]])</f>
        <v>0</v>
      </c>
      <c r="I223" s="122">
        <f>COUNTIF(사출계획!$G$62:$H$87,표4[[#This Row],[제품명]])</f>
        <v>0</v>
      </c>
      <c r="J223" s="122">
        <f>COUNTIF(사출계획!$G$88:$H$110,표4[[#This Row],[제품명]])</f>
        <v>0</v>
      </c>
      <c r="K223" s="34">
        <f>COUNTIF(사출계획!$I$62:$J$110,표4[[#This Row],[제품명]])</f>
        <v>0</v>
      </c>
      <c r="L223" s="126">
        <f>COUNTIF(사출계획!$I$62:$J$87,표4[[#This Row],[제품명]])</f>
        <v>0</v>
      </c>
      <c r="M223" s="126">
        <f>COUNTIF(사출계획!$I$88:$J$110,표4[[#This Row],[제품명]])</f>
        <v>0</v>
      </c>
      <c r="N223" s="34">
        <f>COUNTIF(사출계획!$K$62:$L$110,표4[[#This Row],[제품명]])</f>
        <v>0</v>
      </c>
      <c r="O223" s="126">
        <f>COUNTIF(사출계획!$K$62:$L$87,표4[[#This Row],[제품명]])</f>
        <v>0</v>
      </c>
      <c r="P223" s="126">
        <f>COUNTIF(사출계획!$K$88:$L$110,표4[[#This Row],[제품명]])</f>
        <v>0</v>
      </c>
      <c r="Q223" s="34">
        <f>COUNTIF(사출계획!$M$62:$N$110,표4[[#This Row],[제품명]])</f>
        <v>0</v>
      </c>
      <c r="R223" s="126">
        <f>COUNTIF(사출계획!$M$62:$N$87,표4[[#This Row],[제품명]])</f>
        <v>0</v>
      </c>
      <c r="S223" s="126">
        <f>COUNTIF(사출계획!$M$88:$N$110,표4[[#This Row],[제품명]])</f>
        <v>0</v>
      </c>
      <c r="T223" s="34">
        <f>COUNTIF(사출계획!$O$62:$P$110,표4[[#This Row],[제품명]])</f>
        <v>0</v>
      </c>
      <c r="U223" s="126">
        <f>COUNTIF(사출계획!$O$62:$P$87,표4[[#This Row],[제품명]])</f>
        <v>0</v>
      </c>
      <c r="V223" s="126">
        <f>COUNTIF(사출계획!$O$88:$P$110,표4[[#This Row],[제품명]])</f>
        <v>0</v>
      </c>
      <c r="W223" s="34">
        <f>COUNTIF(사출계획!$Q$62:$R$110,표4[[#This Row],[제품명]])</f>
        <v>0</v>
      </c>
      <c r="X223" s="126">
        <f>COUNTIF(사출계획!$Q$62:$R$87,표4[[#This Row],[제품명]])</f>
        <v>0</v>
      </c>
      <c r="Y223" s="126">
        <f>COUNTIF(사출계획!$Q$88:$R$110,표4[[#This Row],[제품명]])</f>
        <v>0</v>
      </c>
      <c r="Z223" s="34">
        <f>COUNTIF(사출계획!$S$62:$T$110,표4[[#This Row],[제품명]])</f>
        <v>0</v>
      </c>
      <c r="AA223" s="126"/>
      <c r="AB223" s="126"/>
      <c r="AC223" s="82" t="s">
        <v>863</v>
      </c>
      <c r="AD223" s="54">
        <f>SUMIF(표4[잉크명],표5[[#This Row],[잉크]],표4[월])</f>
        <v>0</v>
      </c>
      <c r="AE223" s="126">
        <f>SUMIF(표4[잉크명],표5[[#This Row],[잉크]],표4[월-3층])</f>
        <v>0</v>
      </c>
      <c r="AF223" s="126">
        <f>SUMIF(표4[잉크명],표5[[#This Row],[잉크]],표4[월-1층])</f>
        <v>0</v>
      </c>
      <c r="AG223" s="54">
        <f>SUMIF(표4[잉크명],표5[[#This Row],[잉크]],표4[화])</f>
        <v>0</v>
      </c>
      <c r="AH223" s="126">
        <f>SUMIF(표4[잉크명],표5[[#This Row],[잉크]],표4[화-3층])</f>
        <v>0</v>
      </c>
      <c r="AI223" s="126">
        <f>SUMIF(표4[잉크명],표5[[#This Row],[잉크]],표4[화-1층])</f>
        <v>0</v>
      </c>
      <c r="AJ223" s="54">
        <f>SUMIF(표4[잉크명],표5[[#This Row],[잉크]],표4[수])</f>
        <v>0</v>
      </c>
      <c r="AK223" s="126">
        <f>SUMIF(표4[잉크명],표5[[#This Row],[잉크]],표4[수-3층])</f>
        <v>0</v>
      </c>
      <c r="AL223" s="126">
        <f>SUMIF(표4[잉크명],표5[[#This Row],[잉크]],표4[수-1층])</f>
        <v>0</v>
      </c>
      <c r="AM223" s="54">
        <f>SUMIF(표4[잉크명],표5[[#This Row],[잉크]],표4[목])</f>
        <v>0</v>
      </c>
      <c r="AN223" s="126">
        <f>SUMIF(표4[잉크명],표5[[#This Row],[잉크]],표4[목-3층])</f>
        <v>0</v>
      </c>
      <c r="AO223" s="126">
        <f>SUMIF(표4[잉크명],표5[[#This Row],[잉크]],표4[목-1층])</f>
        <v>0</v>
      </c>
      <c r="AP223" s="54">
        <f>SUMIF(표4[잉크명],표5[[#This Row],[잉크]],표4[금])</f>
        <v>0</v>
      </c>
      <c r="AQ223" s="126">
        <f>SUMIF(표4[잉크명],표5[[#This Row],[잉크]],표4[금-3층])</f>
        <v>0</v>
      </c>
      <c r="AR223" s="126">
        <f>SUMIF(표4[잉크명],표5[[#This Row],[잉크]],표4[금-1층])</f>
        <v>0</v>
      </c>
      <c r="AS223" s="54">
        <f>SUMIF(표4[잉크명],표5[[#This Row],[잉크]],표4[토])</f>
        <v>0</v>
      </c>
      <c r="AT223" s="126">
        <f>SUMIF(표4[잉크명],표5[[#This Row],[잉크]],표4[토-3층])</f>
        <v>0</v>
      </c>
      <c r="AU223" s="126">
        <f>SUMIF(표4[잉크명],표5[[#This Row],[잉크]],표4[토-1층])</f>
        <v>0</v>
      </c>
      <c r="AV223" s="54">
        <f>SUMIF(표4[잉크명],표5[[#This Row],[잉크]],표4[일])</f>
        <v>0</v>
      </c>
      <c r="AW223" s="126">
        <f>SUMIF(표4[잉크명],표5[[#This Row],[잉크]],표4[일-3층])</f>
        <v>0</v>
      </c>
      <c r="AX223" s="126">
        <f>SUMIF(표4[잉크명],표5[[#This Row],[잉크]],표4[일-1층])</f>
        <v>0</v>
      </c>
      <c r="AY223" s="54">
        <f>SUMIF(표4[잉크명],표5[[#This Row],[잉크]],표4[차주 월])</f>
        <v>0</v>
      </c>
      <c r="AZ223" s="54">
        <f>SUM(표5[[#This Row],[월]:[차주 월]])</f>
        <v>0</v>
      </c>
    </row>
    <row r="224" spans="1:52" x14ac:dyDescent="0.3">
      <c r="B224" s="56" t="s">
        <v>468</v>
      </c>
      <c r="C224" s="56"/>
      <c r="D224" s="56" t="s">
        <v>4820</v>
      </c>
      <c r="E224" s="34">
        <f>COUNTIF(사출계획!$E$62:$F$110,표4[[#This Row],[제품명]])</f>
        <v>0</v>
      </c>
      <c r="F224" s="126">
        <f>COUNTIF(사출계획!$E$62:$F$87,표4[[#This Row],[제품명]])</f>
        <v>0</v>
      </c>
      <c r="G224" s="126">
        <f>COUNTIF(사출계획!$E$88:$F$110,표4[[#This Row],[제품명]])</f>
        <v>0</v>
      </c>
      <c r="H224" s="34">
        <f>COUNTIF(사출계획!$G$62:$H$110,표4[[#This Row],[제품명]])</f>
        <v>0</v>
      </c>
      <c r="I224" s="122">
        <f>COUNTIF(사출계획!$G$62:$H$87,표4[[#This Row],[제품명]])</f>
        <v>0</v>
      </c>
      <c r="J224" s="122">
        <f>COUNTIF(사출계획!$G$88:$H$110,표4[[#This Row],[제품명]])</f>
        <v>0</v>
      </c>
      <c r="K224" s="34">
        <f>COUNTIF(사출계획!$I$62:$J$110,표4[[#This Row],[제품명]])</f>
        <v>0</v>
      </c>
      <c r="L224" s="126">
        <f>COUNTIF(사출계획!$I$62:$J$87,표4[[#This Row],[제품명]])</f>
        <v>0</v>
      </c>
      <c r="M224" s="126">
        <f>COUNTIF(사출계획!$I$88:$J$110,표4[[#This Row],[제품명]])</f>
        <v>0</v>
      </c>
      <c r="N224" s="34">
        <f>COUNTIF(사출계획!$K$62:$L$110,표4[[#This Row],[제품명]])</f>
        <v>0</v>
      </c>
      <c r="O224" s="126">
        <f>COUNTIF(사출계획!$K$62:$L$87,표4[[#This Row],[제품명]])</f>
        <v>0</v>
      </c>
      <c r="P224" s="126">
        <f>COUNTIF(사출계획!$K$88:$L$110,표4[[#This Row],[제품명]])</f>
        <v>0</v>
      </c>
      <c r="Q224" s="34">
        <f>COUNTIF(사출계획!$M$62:$N$110,표4[[#This Row],[제품명]])</f>
        <v>0</v>
      </c>
      <c r="R224" s="126">
        <f>COUNTIF(사출계획!$M$62:$N$87,표4[[#This Row],[제품명]])</f>
        <v>0</v>
      </c>
      <c r="S224" s="126">
        <f>COUNTIF(사출계획!$M$88:$N$110,표4[[#This Row],[제품명]])</f>
        <v>0</v>
      </c>
      <c r="T224" s="34">
        <f>COUNTIF(사출계획!$O$62:$P$110,표4[[#This Row],[제품명]])</f>
        <v>0</v>
      </c>
      <c r="U224" s="126">
        <f>COUNTIF(사출계획!$O$62:$P$87,표4[[#This Row],[제품명]])</f>
        <v>0</v>
      </c>
      <c r="V224" s="126">
        <f>COUNTIF(사출계획!$O$88:$P$110,표4[[#This Row],[제품명]])</f>
        <v>0</v>
      </c>
      <c r="W224" s="34">
        <f>COUNTIF(사출계획!$Q$62:$R$110,표4[[#This Row],[제품명]])</f>
        <v>0</v>
      </c>
      <c r="X224" s="126">
        <f>COUNTIF(사출계획!$Q$62:$R$87,표4[[#This Row],[제품명]])</f>
        <v>0</v>
      </c>
      <c r="Y224" s="126">
        <f>COUNTIF(사출계획!$Q$88:$R$110,표4[[#This Row],[제품명]])</f>
        <v>0</v>
      </c>
      <c r="Z224" s="34">
        <f>COUNTIF(사출계획!$S$62:$T$110,표4[[#This Row],[제품명]])</f>
        <v>0</v>
      </c>
      <c r="AA224" s="126"/>
      <c r="AB224" s="126"/>
      <c r="AC224" s="33" t="s">
        <v>1691</v>
      </c>
      <c r="AD224" s="54">
        <f>SUMIF(표4[잉크명],표5[[#This Row],[잉크]],표4[월])</f>
        <v>0</v>
      </c>
      <c r="AE224" s="126">
        <f>SUMIF(표4[잉크명],표5[[#This Row],[잉크]],표4[월-3층])</f>
        <v>0</v>
      </c>
      <c r="AF224" s="126">
        <f>SUMIF(표4[잉크명],표5[[#This Row],[잉크]],표4[월-1층])</f>
        <v>0</v>
      </c>
      <c r="AG224" s="54">
        <f>SUMIF(표4[잉크명],표5[[#This Row],[잉크]],표4[화])</f>
        <v>0</v>
      </c>
      <c r="AH224" s="126">
        <f>SUMIF(표4[잉크명],표5[[#This Row],[잉크]],표4[화-3층])</f>
        <v>0</v>
      </c>
      <c r="AI224" s="126">
        <f>SUMIF(표4[잉크명],표5[[#This Row],[잉크]],표4[화-1층])</f>
        <v>0</v>
      </c>
      <c r="AJ224" s="54">
        <f>SUMIF(표4[잉크명],표5[[#This Row],[잉크]],표4[수])</f>
        <v>0</v>
      </c>
      <c r="AK224" s="126">
        <f>SUMIF(표4[잉크명],표5[[#This Row],[잉크]],표4[수-3층])</f>
        <v>0</v>
      </c>
      <c r="AL224" s="126">
        <f>SUMIF(표4[잉크명],표5[[#This Row],[잉크]],표4[수-1층])</f>
        <v>0</v>
      </c>
      <c r="AM224" s="34">
        <f>SUMIF(표4[잉크명],표5[[#This Row],[잉크]],표4[목])</f>
        <v>0</v>
      </c>
      <c r="AN224" s="126">
        <f>SUMIF(표4[잉크명],표5[[#This Row],[잉크]],표4[목-3층])</f>
        <v>0</v>
      </c>
      <c r="AO224" s="126">
        <f>SUMIF(표4[잉크명],표5[[#This Row],[잉크]],표4[목-1층])</f>
        <v>0</v>
      </c>
      <c r="AP224" s="34">
        <f>SUMIF(표4[잉크명],표5[[#This Row],[잉크]],표4[금])</f>
        <v>0</v>
      </c>
      <c r="AQ224" s="126">
        <f>SUMIF(표4[잉크명],표5[[#This Row],[잉크]],표4[금-3층])</f>
        <v>0</v>
      </c>
      <c r="AR224" s="126">
        <f>SUMIF(표4[잉크명],표5[[#This Row],[잉크]],표4[금-1층])</f>
        <v>0</v>
      </c>
      <c r="AS224" s="34">
        <f>SUMIF(표4[잉크명],표5[[#This Row],[잉크]],표4[토])</f>
        <v>0</v>
      </c>
      <c r="AT224" s="126">
        <f>SUMIF(표4[잉크명],표5[[#This Row],[잉크]],표4[토-3층])</f>
        <v>0</v>
      </c>
      <c r="AU224" s="126">
        <f>SUMIF(표4[잉크명],표5[[#This Row],[잉크]],표4[토-1층])</f>
        <v>0</v>
      </c>
      <c r="AV224" s="34">
        <f>SUMIF(표4[잉크명],표5[[#This Row],[잉크]],표4[일])</f>
        <v>0</v>
      </c>
      <c r="AW224" s="126">
        <f>SUMIF(표4[잉크명],표5[[#This Row],[잉크]],표4[일-3층])</f>
        <v>0</v>
      </c>
      <c r="AX224" s="126">
        <f>SUMIF(표4[잉크명],표5[[#This Row],[잉크]],표4[일-1층])</f>
        <v>0</v>
      </c>
      <c r="AY224" s="34">
        <f>SUMIF(표4[잉크명],표5[[#This Row],[잉크]],표4[차주 월])</f>
        <v>0</v>
      </c>
      <c r="AZ224" s="34">
        <f>SUM(표5[[#This Row],[월]:[차주 월]])</f>
        <v>0</v>
      </c>
    </row>
    <row r="225" spans="2:52" x14ac:dyDescent="0.3">
      <c r="B225" s="56" t="s">
        <v>3227</v>
      </c>
      <c r="C225" s="56"/>
      <c r="D225" s="56" t="s">
        <v>1489</v>
      </c>
      <c r="E225" s="34">
        <f>COUNTIF(사출계획!$E$62:$F$110,표4[[#This Row],[제품명]])</f>
        <v>0</v>
      </c>
      <c r="F225" s="126">
        <f>COUNTIF(사출계획!$E$62:$F$87,표4[[#This Row],[제품명]])</f>
        <v>0</v>
      </c>
      <c r="G225" s="126">
        <f>COUNTIF(사출계획!$E$88:$F$110,표4[[#This Row],[제품명]])</f>
        <v>0</v>
      </c>
      <c r="H225" s="34">
        <f>COUNTIF(사출계획!$G$62:$H$110,표4[[#This Row],[제품명]])</f>
        <v>0</v>
      </c>
      <c r="I225" s="122">
        <f>COUNTIF(사출계획!$G$62:$H$87,표4[[#This Row],[제품명]])</f>
        <v>0</v>
      </c>
      <c r="J225" s="122">
        <f>COUNTIF(사출계획!$G$88:$H$110,표4[[#This Row],[제품명]])</f>
        <v>0</v>
      </c>
      <c r="K225" s="34">
        <f>COUNTIF(사출계획!$I$62:$J$110,표4[[#This Row],[제품명]])</f>
        <v>0</v>
      </c>
      <c r="L225" s="126">
        <f>COUNTIF(사출계획!$I$62:$J$87,표4[[#This Row],[제품명]])</f>
        <v>0</v>
      </c>
      <c r="M225" s="126">
        <f>COUNTIF(사출계획!$I$88:$J$110,표4[[#This Row],[제품명]])</f>
        <v>0</v>
      </c>
      <c r="N225" s="34">
        <f>COUNTIF(사출계획!$K$62:$L$110,표4[[#This Row],[제품명]])</f>
        <v>0</v>
      </c>
      <c r="O225" s="126">
        <f>COUNTIF(사출계획!$K$62:$L$87,표4[[#This Row],[제품명]])</f>
        <v>0</v>
      </c>
      <c r="P225" s="126">
        <f>COUNTIF(사출계획!$K$88:$L$110,표4[[#This Row],[제품명]])</f>
        <v>0</v>
      </c>
      <c r="Q225" s="34">
        <f>COUNTIF(사출계획!$M$62:$N$110,표4[[#This Row],[제품명]])</f>
        <v>0</v>
      </c>
      <c r="R225" s="126">
        <f>COUNTIF(사출계획!$M$62:$N$87,표4[[#This Row],[제품명]])</f>
        <v>0</v>
      </c>
      <c r="S225" s="126">
        <f>COUNTIF(사출계획!$M$88:$N$110,표4[[#This Row],[제품명]])</f>
        <v>0</v>
      </c>
      <c r="T225" s="34">
        <f>COUNTIF(사출계획!$O$62:$P$110,표4[[#This Row],[제품명]])</f>
        <v>0</v>
      </c>
      <c r="U225" s="126">
        <f>COUNTIF(사출계획!$O$62:$P$87,표4[[#This Row],[제품명]])</f>
        <v>0</v>
      </c>
      <c r="V225" s="126">
        <f>COUNTIF(사출계획!$O$88:$P$110,표4[[#This Row],[제품명]])</f>
        <v>0</v>
      </c>
      <c r="W225" s="34">
        <f>COUNTIF(사출계획!$Q$62:$R$110,표4[[#This Row],[제품명]])</f>
        <v>0</v>
      </c>
      <c r="X225" s="126">
        <f>COUNTIF(사출계획!$Q$62:$R$87,표4[[#This Row],[제품명]])</f>
        <v>0</v>
      </c>
      <c r="Y225" s="126">
        <f>COUNTIF(사출계획!$Q$88:$R$110,표4[[#This Row],[제품명]])</f>
        <v>0</v>
      </c>
      <c r="Z225" s="34">
        <f>COUNTIF(사출계획!$S$62:$T$110,표4[[#This Row],[제품명]])</f>
        <v>0</v>
      </c>
      <c r="AA225" s="126"/>
      <c r="AB225" s="126"/>
      <c r="AC225" s="33" t="s">
        <v>1516</v>
      </c>
      <c r="AD225" s="54">
        <f>SUMIF(표4[잉크명],표5[[#This Row],[잉크]],표4[월])</f>
        <v>0</v>
      </c>
      <c r="AE225" s="126">
        <f>SUMIF(표4[잉크명],표5[[#This Row],[잉크]],표4[월-3층])</f>
        <v>0</v>
      </c>
      <c r="AF225" s="126">
        <f>SUMIF(표4[잉크명],표5[[#This Row],[잉크]],표4[월-1층])</f>
        <v>0</v>
      </c>
      <c r="AG225" s="54">
        <f>SUMIF(표4[잉크명],표5[[#This Row],[잉크]],표4[화])</f>
        <v>0</v>
      </c>
      <c r="AH225" s="126">
        <f>SUMIF(표4[잉크명],표5[[#This Row],[잉크]],표4[화-3층])</f>
        <v>0</v>
      </c>
      <c r="AI225" s="126">
        <f>SUMIF(표4[잉크명],표5[[#This Row],[잉크]],표4[화-1층])</f>
        <v>0</v>
      </c>
      <c r="AJ225" s="54">
        <f>SUMIF(표4[잉크명],표5[[#This Row],[잉크]],표4[수])</f>
        <v>0</v>
      </c>
      <c r="AK225" s="126">
        <f>SUMIF(표4[잉크명],표5[[#This Row],[잉크]],표4[수-3층])</f>
        <v>0</v>
      </c>
      <c r="AL225" s="126">
        <f>SUMIF(표4[잉크명],표5[[#This Row],[잉크]],표4[수-1층])</f>
        <v>0</v>
      </c>
      <c r="AM225" s="34">
        <f>SUMIF(표4[잉크명],표5[[#This Row],[잉크]],표4[목])</f>
        <v>0</v>
      </c>
      <c r="AN225" s="126">
        <f>SUMIF(표4[잉크명],표5[[#This Row],[잉크]],표4[목-3층])</f>
        <v>0</v>
      </c>
      <c r="AO225" s="126">
        <f>SUMIF(표4[잉크명],표5[[#This Row],[잉크]],표4[목-1층])</f>
        <v>0</v>
      </c>
      <c r="AP225" s="34">
        <f>SUMIF(표4[잉크명],표5[[#This Row],[잉크]],표4[금])</f>
        <v>0</v>
      </c>
      <c r="AQ225" s="126">
        <f>SUMIF(표4[잉크명],표5[[#This Row],[잉크]],표4[금-3층])</f>
        <v>0</v>
      </c>
      <c r="AR225" s="126">
        <f>SUMIF(표4[잉크명],표5[[#This Row],[잉크]],표4[금-1층])</f>
        <v>0</v>
      </c>
      <c r="AS225" s="34">
        <f>SUMIF(표4[잉크명],표5[[#This Row],[잉크]],표4[토])</f>
        <v>0</v>
      </c>
      <c r="AT225" s="126">
        <f>SUMIF(표4[잉크명],표5[[#This Row],[잉크]],표4[토-3층])</f>
        <v>0</v>
      </c>
      <c r="AU225" s="126">
        <f>SUMIF(표4[잉크명],표5[[#This Row],[잉크]],표4[토-1층])</f>
        <v>0</v>
      </c>
      <c r="AV225" s="34">
        <f>SUMIF(표4[잉크명],표5[[#This Row],[잉크]],표4[일])</f>
        <v>0</v>
      </c>
      <c r="AW225" s="126">
        <f>SUMIF(표4[잉크명],표5[[#This Row],[잉크]],표4[일-3층])</f>
        <v>0</v>
      </c>
      <c r="AX225" s="126">
        <f>SUMIF(표4[잉크명],표5[[#This Row],[잉크]],표4[일-1층])</f>
        <v>0</v>
      </c>
      <c r="AY225" s="34">
        <f>SUMIF(표4[잉크명],표5[[#This Row],[잉크]],표4[차주 월])</f>
        <v>0</v>
      </c>
      <c r="AZ225" s="34">
        <f>SUM(표5[[#This Row],[월]:[차주 월]])</f>
        <v>0</v>
      </c>
    </row>
    <row r="226" spans="2:52" x14ac:dyDescent="0.3">
      <c r="B226" s="56" t="s">
        <v>470</v>
      </c>
      <c r="C226" s="56"/>
      <c r="D226" s="56" t="s">
        <v>471</v>
      </c>
      <c r="E226" s="34">
        <f>COUNTIF(사출계획!$E$62:$F$110,표4[[#This Row],[제품명]])</f>
        <v>0</v>
      </c>
      <c r="F226" s="126">
        <f>COUNTIF(사출계획!$E$62:$F$87,표4[[#This Row],[제품명]])</f>
        <v>0</v>
      </c>
      <c r="G226" s="126">
        <f>COUNTIF(사출계획!$E$88:$F$110,표4[[#This Row],[제품명]])</f>
        <v>0</v>
      </c>
      <c r="H226" s="34">
        <f>COUNTIF(사출계획!$G$62:$H$110,표4[[#This Row],[제품명]])</f>
        <v>0</v>
      </c>
      <c r="I226" s="122">
        <f>COUNTIF(사출계획!$G$62:$H$87,표4[[#This Row],[제품명]])</f>
        <v>0</v>
      </c>
      <c r="J226" s="122">
        <f>COUNTIF(사출계획!$G$88:$H$110,표4[[#This Row],[제품명]])</f>
        <v>0</v>
      </c>
      <c r="K226" s="34">
        <f>COUNTIF(사출계획!$I$62:$J$110,표4[[#This Row],[제품명]])</f>
        <v>0</v>
      </c>
      <c r="L226" s="126">
        <f>COUNTIF(사출계획!$I$62:$J$87,표4[[#This Row],[제품명]])</f>
        <v>0</v>
      </c>
      <c r="M226" s="126">
        <f>COUNTIF(사출계획!$I$88:$J$110,표4[[#This Row],[제품명]])</f>
        <v>0</v>
      </c>
      <c r="N226" s="34">
        <f>COUNTIF(사출계획!$K$62:$L$110,표4[[#This Row],[제품명]])</f>
        <v>0</v>
      </c>
      <c r="O226" s="126">
        <f>COUNTIF(사출계획!$K$62:$L$87,표4[[#This Row],[제품명]])</f>
        <v>0</v>
      </c>
      <c r="P226" s="126">
        <f>COUNTIF(사출계획!$K$88:$L$110,표4[[#This Row],[제품명]])</f>
        <v>0</v>
      </c>
      <c r="Q226" s="34">
        <f>COUNTIF(사출계획!$M$62:$N$110,표4[[#This Row],[제품명]])</f>
        <v>0</v>
      </c>
      <c r="R226" s="126">
        <f>COUNTIF(사출계획!$M$62:$N$87,표4[[#This Row],[제품명]])</f>
        <v>0</v>
      </c>
      <c r="S226" s="126">
        <f>COUNTIF(사출계획!$M$88:$N$110,표4[[#This Row],[제품명]])</f>
        <v>0</v>
      </c>
      <c r="T226" s="34">
        <f>COUNTIF(사출계획!$O$62:$P$110,표4[[#This Row],[제품명]])</f>
        <v>0</v>
      </c>
      <c r="U226" s="126">
        <f>COUNTIF(사출계획!$O$62:$P$87,표4[[#This Row],[제품명]])</f>
        <v>0</v>
      </c>
      <c r="V226" s="126">
        <f>COUNTIF(사출계획!$O$88:$P$110,표4[[#This Row],[제품명]])</f>
        <v>0</v>
      </c>
      <c r="W226" s="34">
        <f>COUNTIF(사출계획!$Q$62:$R$110,표4[[#This Row],[제품명]])</f>
        <v>0</v>
      </c>
      <c r="X226" s="126">
        <f>COUNTIF(사출계획!$Q$62:$R$87,표4[[#This Row],[제품명]])</f>
        <v>0</v>
      </c>
      <c r="Y226" s="126">
        <f>COUNTIF(사출계획!$Q$88:$R$110,표4[[#This Row],[제품명]])</f>
        <v>0</v>
      </c>
      <c r="Z226" s="34">
        <f>COUNTIF(사출계획!$S$62:$T$110,표4[[#This Row],[제품명]])</f>
        <v>0</v>
      </c>
      <c r="AA226" s="126"/>
      <c r="AB226" s="126"/>
      <c r="AC226" s="33" t="s">
        <v>300</v>
      </c>
      <c r="AD226" s="34">
        <f>SUMIF(표4[잉크명],표5[[#This Row],[잉크]],표4[월])</f>
        <v>0</v>
      </c>
      <c r="AE226" s="126">
        <f>SUMIF(표4[잉크명],표5[[#This Row],[잉크]],표4[월-3층])</f>
        <v>0</v>
      </c>
      <c r="AF226" s="126">
        <f>SUMIF(표4[잉크명],표5[[#This Row],[잉크]],표4[월-1층])</f>
        <v>0</v>
      </c>
      <c r="AG226" s="34">
        <f>SUMIF(표4[잉크명],표5[[#This Row],[잉크]],표4[화])</f>
        <v>0</v>
      </c>
      <c r="AH226" s="126">
        <f>SUMIF(표4[잉크명],표5[[#This Row],[잉크]],표4[화-3층])</f>
        <v>0</v>
      </c>
      <c r="AI226" s="126">
        <f>SUMIF(표4[잉크명],표5[[#This Row],[잉크]],표4[화-1층])</f>
        <v>0</v>
      </c>
      <c r="AJ226" s="34">
        <f>SUMIF(표4[잉크명],표5[[#This Row],[잉크]],표4[수])</f>
        <v>0</v>
      </c>
      <c r="AK226" s="126">
        <f>SUMIF(표4[잉크명],표5[[#This Row],[잉크]],표4[수-3층])</f>
        <v>0</v>
      </c>
      <c r="AL226" s="126">
        <f>SUMIF(표4[잉크명],표5[[#This Row],[잉크]],표4[수-1층])</f>
        <v>0</v>
      </c>
      <c r="AM226" s="34">
        <f>SUMIF(표4[잉크명],표5[[#This Row],[잉크]],표4[목])</f>
        <v>0</v>
      </c>
      <c r="AN226" s="126">
        <f>SUMIF(표4[잉크명],표5[[#This Row],[잉크]],표4[목-3층])</f>
        <v>0</v>
      </c>
      <c r="AO226" s="126">
        <f>SUMIF(표4[잉크명],표5[[#This Row],[잉크]],표4[목-1층])</f>
        <v>0</v>
      </c>
      <c r="AP226" s="34">
        <f>SUMIF(표4[잉크명],표5[[#This Row],[잉크]],표4[금])</f>
        <v>0</v>
      </c>
      <c r="AQ226" s="126">
        <f>SUMIF(표4[잉크명],표5[[#This Row],[잉크]],표4[금-3층])</f>
        <v>0</v>
      </c>
      <c r="AR226" s="126">
        <f>SUMIF(표4[잉크명],표5[[#This Row],[잉크]],표4[금-1층])</f>
        <v>0</v>
      </c>
      <c r="AS226" s="34">
        <f>SUMIF(표4[잉크명],표5[[#This Row],[잉크]],표4[토])</f>
        <v>0</v>
      </c>
      <c r="AT226" s="126">
        <f>SUMIF(표4[잉크명],표5[[#This Row],[잉크]],표4[토-3층])</f>
        <v>0</v>
      </c>
      <c r="AU226" s="126">
        <f>SUMIF(표4[잉크명],표5[[#This Row],[잉크]],표4[토-1층])</f>
        <v>0</v>
      </c>
      <c r="AV226" s="34">
        <f>SUMIF(표4[잉크명],표5[[#This Row],[잉크]],표4[일])</f>
        <v>0</v>
      </c>
      <c r="AW226" s="126">
        <f>SUMIF(표4[잉크명],표5[[#This Row],[잉크]],표4[일-3층])</f>
        <v>0</v>
      </c>
      <c r="AX226" s="126">
        <f>SUMIF(표4[잉크명],표5[[#This Row],[잉크]],표4[일-1층])</f>
        <v>0</v>
      </c>
      <c r="AY226" s="34">
        <f>SUMIF(표4[잉크명],표5[[#This Row],[잉크]],표4[차주 월])</f>
        <v>0</v>
      </c>
      <c r="AZ226" s="34">
        <f>SUM(표5[[#This Row],[월]:[차주 월]])</f>
        <v>0</v>
      </c>
    </row>
    <row r="227" spans="2:52" x14ac:dyDescent="0.3">
      <c r="B227" s="56" t="s">
        <v>470</v>
      </c>
      <c r="C227" s="56"/>
      <c r="D227" s="56" t="s">
        <v>5339</v>
      </c>
      <c r="E227" s="34">
        <f>COUNTIF(사출계획!$E$62:$F$110,표4[[#This Row],[제품명]])</f>
        <v>0</v>
      </c>
      <c r="F227" s="126">
        <f>COUNTIF(사출계획!$E$62:$F$87,표4[[#This Row],[제품명]])</f>
        <v>0</v>
      </c>
      <c r="G227" s="126">
        <f>COUNTIF(사출계획!$E$88:$F$110,표4[[#This Row],[제품명]])</f>
        <v>0</v>
      </c>
      <c r="H227" s="34">
        <f>COUNTIF(사출계획!$G$62:$H$110,표4[[#This Row],[제품명]])</f>
        <v>0</v>
      </c>
      <c r="I227" s="122">
        <f>COUNTIF(사출계획!$G$62:$H$87,표4[[#This Row],[제품명]])</f>
        <v>0</v>
      </c>
      <c r="J227" s="122">
        <f>COUNTIF(사출계획!$G$88:$H$110,표4[[#This Row],[제품명]])</f>
        <v>0</v>
      </c>
      <c r="K227" s="34">
        <f>COUNTIF(사출계획!$I$62:$J$110,표4[[#This Row],[제품명]])</f>
        <v>0</v>
      </c>
      <c r="L227" s="126">
        <f>COUNTIF(사출계획!$I$62:$J$87,표4[[#This Row],[제품명]])</f>
        <v>0</v>
      </c>
      <c r="M227" s="126">
        <f>COUNTIF(사출계획!$I$88:$J$110,표4[[#This Row],[제품명]])</f>
        <v>0</v>
      </c>
      <c r="N227" s="34">
        <f>COUNTIF(사출계획!$K$62:$L$110,표4[[#This Row],[제품명]])</f>
        <v>0</v>
      </c>
      <c r="O227" s="126">
        <f>COUNTIF(사출계획!$K$62:$L$87,표4[[#This Row],[제품명]])</f>
        <v>0</v>
      </c>
      <c r="P227" s="126">
        <f>COUNTIF(사출계획!$K$88:$L$110,표4[[#This Row],[제품명]])</f>
        <v>0</v>
      </c>
      <c r="Q227" s="34">
        <f>COUNTIF(사출계획!$M$62:$N$110,표4[[#This Row],[제품명]])</f>
        <v>0</v>
      </c>
      <c r="R227" s="126">
        <f>COUNTIF(사출계획!$M$62:$N$87,표4[[#This Row],[제품명]])</f>
        <v>0</v>
      </c>
      <c r="S227" s="126">
        <f>COUNTIF(사출계획!$M$88:$N$110,표4[[#This Row],[제품명]])</f>
        <v>0</v>
      </c>
      <c r="T227" s="34">
        <f>COUNTIF(사출계획!$O$62:$P$110,표4[[#This Row],[제품명]])</f>
        <v>0</v>
      </c>
      <c r="U227" s="126">
        <f>COUNTIF(사출계획!$O$62:$P$87,표4[[#This Row],[제품명]])</f>
        <v>0</v>
      </c>
      <c r="V227" s="126">
        <f>COUNTIF(사출계획!$O$88:$P$110,표4[[#This Row],[제품명]])</f>
        <v>0</v>
      </c>
      <c r="W227" s="34">
        <f>COUNTIF(사출계획!$Q$62:$R$110,표4[[#This Row],[제품명]])</f>
        <v>0</v>
      </c>
      <c r="X227" s="126">
        <f>COUNTIF(사출계획!$Q$62:$R$87,표4[[#This Row],[제품명]])</f>
        <v>0</v>
      </c>
      <c r="Y227" s="126">
        <f>COUNTIF(사출계획!$Q$88:$R$110,표4[[#This Row],[제품명]])</f>
        <v>0</v>
      </c>
      <c r="Z227" s="34">
        <f>COUNTIF(사출계획!$S$62:$T$110,표4[[#This Row],[제품명]])</f>
        <v>0</v>
      </c>
      <c r="AA227" s="126"/>
      <c r="AB227" s="126"/>
      <c r="AC227" s="33" t="s">
        <v>5297</v>
      </c>
      <c r="AD227" s="54">
        <f>SUMIF(표4[잉크명],표5[[#This Row],[잉크]],표4[월])</f>
        <v>0</v>
      </c>
      <c r="AE227" s="126">
        <f>SUMIF(표4[잉크명],표5[[#This Row],[잉크]],표4[월-3층])</f>
        <v>0</v>
      </c>
      <c r="AF227" s="126">
        <f>SUMIF(표4[잉크명],표5[[#This Row],[잉크]],표4[월-1층])</f>
        <v>0</v>
      </c>
      <c r="AG227" s="54">
        <f>SUMIF(표4[잉크명],표5[[#This Row],[잉크]],표4[화])</f>
        <v>1</v>
      </c>
      <c r="AH227" s="126">
        <f>SUMIF(표4[잉크명],표5[[#This Row],[잉크]],표4[화-3층])</f>
        <v>0</v>
      </c>
      <c r="AI227" s="126">
        <f>SUMIF(표4[잉크명],표5[[#This Row],[잉크]],표4[화-1층])</f>
        <v>1</v>
      </c>
      <c r="AJ227" s="54">
        <f>SUMIF(표4[잉크명],표5[[#This Row],[잉크]],표4[수])</f>
        <v>0</v>
      </c>
      <c r="AK227" s="126">
        <f>SUMIF(표4[잉크명],표5[[#This Row],[잉크]],표4[수-3층])</f>
        <v>0</v>
      </c>
      <c r="AL227" s="126">
        <f>SUMIF(표4[잉크명],표5[[#This Row],[잉크]],표4[수-1층])</f>
        <v>0</v>
      </c>
      <c r="AM227" s="54">
        <f>SUMIF(표4[잉크명],표5[[#This Row],[잉크]],표4[목])</f>
        <v>0</v>
      </c>
      <c r="AN227" s="126">
        <f>SUMIF(표4[잉크명],표5[[#This Row],[잉크]],표4[목-3층])</f>
        <v>0</v>
      </c>
      <c r="AO227" s="126">
        <f>SUMIF(표4[잉크명],표5[[#This Row],[잉크]],표4[목-1층])</f>
        <v>0</v>
      </c>
      <c r="AP227" s="54">
        <f>SUMIF(표4[잉크명],표5[[#This Row],[잉크]],표4[금])</f>
        <v>0</v>
      </c>
      <c r="AQ227" s="126">
        <f>SUMIF(표4[잉크명],표5[[#This Row],[잉크]],표4[금-3층])</f>
        <v>0</v>
      </c>
      <c r="AR227" s="126">
        <f>SUMIF(표4[잉크명],표5[[#This Row],[잉크]],표4[금-1층])</f>
        <v>0</v>
      </c>
      <c r="AS227" s="54">
        <f>SUMIF(표4[잉크명],표5[[#This Row],[잉크]],표4[토])</f>
        <v>0</v>
      </c>
      <c r="AT227" s="126">
        <f>SUMIF(표4[잉크명],표5[[#This Row],[잉크]],표4[토-3층])</f>
        <v>0</v>
      </c>
      <c r="AU227" s="126">
        <f>SUMIF(표4[잉크명],표5[[#This Row],[잉크]],표4[토-1층])</f>
        <v>0</v>
      </c>
      <c r="AV227" s="54">
        <f>SUMIF(표4[잉크명],표5[[#This Row],[잉크]],표4[일])</f>
        <v>0</v>
      </c>
      <c r="AW227" s="126">
        <f>SUMIF(표4[잉크명],표5[[#This Row],[잉크]],표4[일-3층])</f>
        <v>0</v>
      </c>
      <c r="AX227" s="126">
        <f>SUMIF(표4[잉크명],표5[[#This Row],[잉크]],표4[일-1층])</f>
        <v>0</v>
      </c>
      <c r="AY227" s="54">
        <f>SUMIF(표4[잉크명],표5[[#This Row],[잉크]],표4[차주 월])</f>
        <v>0</v>
      </c>
      <c r="AZ227" s="54">
        <f>SUM(표5[[#This Row],[월]:[차주 월]])</f>
        <v>2</v>
      </c>
    </row>
    <row r="228" spans="2:52" x14ac:dyDescent="0.3">
      <c r="B228" s="56" t="s">
        <v>5337</v>
      </c>
      <c r="C228" s="56"/>
      <c r="D228" s="56" t="s">
        <v>473</v>
      </c>
      <c r="E228" s="34">
        <f>COUNTIF(사출계획!$E$62:$F$110,표4[[#This Row],[제품명]])</f>
        <v>0</v>
      </c>
      <c r="F228" s="126">
        <f>COUNTIF(사출계획!$E$62:$F$87,표4[[#This Row],[제품명]])</f>
        <v>0</v>
      </c>
      <c r="G228" s="126">
        <f>COUNTIF(사출계획!$E$88:$F$110,표4[[#This Row],[제품명]])</f>
        <v>0</v>
      </c>
      <c r="H228" s="34">
        <f>COUNTIF(사출계획!$G$62:$H$110,표4[[#This Row],[제품명]])</f>
        <v>0</v>
      </c>
      <c r="I228" s="122">
        <f>COUNTIF(사출계획!$G$62:$H$87,표4[[#This Row],[제품명]])</f>
        <v>0</v>
      </c>
      <c r="J228" s="122">
        <f>COUNTIF(사출계획!$G$88:$H$110,표4[[#This Row],[제품명]])</f>
        <v>0</v>
      </c>
      <c r="K228" s="34">
        <f>COUNTIF(사출계획!$I$62:$J$110,표4[[#This Row],[제품명]])</f>
        <v>0</v>
      </c>
      <c r="L228" s="126">
        <f>COUNTIF(사출계획!$I$62:$J$87,표4[[#This Row],[제품명]])</f>
        <v>0</v>
      </c>
      <c r="M228" s="126">
        <f>COUNTIF(사출계획!$I$88:$J$110,표4[[#This Row],[제품명]])</f>
        <v>0</v>
      </c>
      <c r="N228" s="34">
        <f>COUNTIF(사출계획!$K$62:$L$110,표4[[#This Row],[제품명]])</f>
        <v>0</v>
      </c>
      <c r="O228" s="126">
        <f>COUNTIF(사출계획!$K$62:$L$87,표4[[#This Row],[제품명]])</f>
        <v>0</v>
      </c>
      <c r="P228" s="126">
        <f>COUNTIF(사출계획!$K$88:$L$110,표4[[#This Row],[제품명]])</f>
        <v>0</v>
      </c>
      <c r="Q228" s="34">
        <f>COUNTIF(사출계획!$M$62:$N$110,표4[[#This Row],[제품명]])</f>
        <v>0</v>
      </c>
      <c r="R228" s="126">
        <f>COUNTIF(사출계획!$M$62:$N$87,표4[[#This Row],[제품명]])</f>
        <v>0</v>
      </c>
      <c r="S228" s="126">
        <f>COUNTIF(사출계획!$M$88:$N$110,표4[[#This Row],[제품명]])</f>
        <v>0</v>
      </c>
      <c r="T228" s="34">
        <f>COUNTIF(사출계획!$O$62:$P$110,표4[[#This Row],[제품명]])</f>
        <v>0</v>
      </c>
      <c r="U228" s="126">
        <f>COUNTIF(사출계획!$O$62:$P$87,표4[[#This Row],[제품명]])</f>
        <v>0</v>
      </c>
      <c r="V228" s="126">
        <f>COUNTIF(사출계획!$O$88:$P$110,표4[[#This Row],[제품명]])</f>
        <v>0</v>
      </c>
      <c r="W228" s="34">
        <f>COUNTIF(사출계획!$Q$62:$R$110,표4[[#This Row],[제품명]])</f>
        <v>0</v>
      </c>
      <c r="X228" s="126">
        <f>COUNTIF(사출계획!$Q$62:$R$87,표4[[#This Row],[제품명]])</f>
        <v>0</v>
      </c>
      <c r="Y228" s="126">
        <f>COUNTIF(사출계획!$Q$88:$R$110,표4[[#This Row],[제품명]])</f>
        <v>0</v>
      </c>
      <c r="Z228" s="34">
        <f>COUNTIF(사출계획!$S$62:$T$110,표4[[#This Row],[제품명]])</f>
        <v>0</v>
      </c>
      <c r="AA228" s="126"/>
      <c r="AB228" s="126"/>
      <c r="AC228" s="33" t="s">
        <v>1240</v>
      </c>
      <c r="AD228" s="54">
        <f>SUMIF(표4[잉크명],표5[[#This Row],[잉크]],표4[월])</f>
        <v>0</v>
      </c>
      <c r="AE228" s="126">
        <f>SUMIF(표4[잉크명],표5[[#This Row],[잉크]],표4[월-3층])</f>
        <v>0</v>
      </c>
      <c r="AF228" s="126">
        <f>SUMIF(표4[잉크명],표5[[#This Row],[잉크]],표4[월-1층])</f>
        <v>0</v>
      </c>
      <c r="AG228" s="54">
        <f>SUMIF(표4[잉크명],표5[[#This Row],[잉크]],표4[화])</f>
        <v>0</v>
      </c>
      <c r="AH228" s="126">
        <f>SUMIF(표4[잉크명],표5[[#This Row],[잉크]],표4[화-3층])</f>
        <v>0</v>
      </c>
      <c r="AI228" s="126">
        <f>SUMIF(표4[잉크명],표5[[#This Row],[잉크]],표4[화-1층])</f>
        <v>0</v>
      </c>
      <c r="AJ228" s="54">
        <f>SUMIF(표4[잉크명],표5[[#This Row],[잉크]],표4[수])</f>
        <v>0</v>
      </c>
      <c r="AK228" s="126">
        <f>SUMIF(표4[잉크명],표5[[#This Row],[잉크]],표4[수-3층])</f>
        <v>0</v>
      </c>
      <c r="AL228" s="126">
        <f>SUMIF(표4[잉크명],표5[[#This Row],[잉크]],표4[수-1층])</f>
        <v>0</v>
      </c>
      <c r="AM228" s="34">
        <f>SUMIF(표4[잉크명],표5[[#This Row],[잉크]],표4[목])</f>
        <v>0</v>
      </c>
      <c r="AN228" s="126">
        <f>SUMIF(표4[잉크명],표5[[#This Row],[잉크]],표4[목-3층])</f>
        <v>0</v>
      </c>
      <c r="AO228" s="126">
        <f>SUMIF(표4[잉크명],표5[[#This Row],[잉크]],표4[목-1층])</f>
        <v>0</v>
      </c>
      <c r="AP228" s="34">
        <f>SUMIF(표4[잉크명],표5[[#This Row],[잉크]],표4[금])</f>
        <v>0</v>
      </c>
      <c r="AQ228" s="126">
        <f>SUMIF(표4[잉크명],표5[[#This Row],[잉크]],표4[금-3층])</f>
        <v>0</v>
      </c>
      <c r="AR228" s="126">
        <f>SUMIF(표4[잉크명],표5[[#This Row],[잉크]],표4[금-1층])</f>
        <v>0</v>
      </c>
      <c r="AS228" s="34">
        <f>SUMIF(표4[잉크명],표5[[#This Row],[잉크]],표4[토])</f>
        <v>0</v>
      </c>
      <c r="AT228" s="126">
        <f>SUMIF(표4[잉크명],표5[[#This Row],[잉크]],표4[토-3층])</f>
        <v>0</v>
      </c>
      <c r="AU228" s="126">
        <f>SUMIF(표4[잉크명],표5[[#This Row],[잉크]],표4[토-1층])</f>
        <v>0</v>
      </c>
      <c r="AV228" s="34">
        <f>SUMIF(표4[잉크명],표5[[#This Row],[잉크]],표4[일])</f>
        <v>0</v>
      </c>
      <c r="AW228" s="126">
        <f>SUMIF(표4[잉크명],표5[[#This Row],[잉크]],표4[일-3층])</f>
        <v>0</v>
      </c>
      <c r="AX228" s="126">
        <f>SUMIF(표4[잉크명],표5[[#This Row],[잉크]],표4[일-1층])</f>
        <v>0</v>
      </c>
      <c r="AY228" s="34">
        <f>SUMIF(표4[잉크명],표5[[#This Row],[잉크]],표4[차주 월])</f>
        <v>0</v>
      </c>
      <c r="AZ228" s="34">
        <f>SUM(표5[[#This Row],[월]:[차주 월]])</f>
        <v>0</v>
      </c>
    </row>
    <row r="229" spans="2:52" x14ac:dyDescent="0.3">
      <c r="B229" s="56" t="s">
        <v>5338</v>
      </c>
      <c r="C229" s="56"/>
      <c r="D229" s="56" t="s">
        <v>2770</v>
      </c>
      <c r="E229" s="34">
        <f>COUNTIF(사출계획!$E$62:$F$110,표4[[#This Row],[제품명]])</f>
        <v>0</v>
      </c>
      <c r="F229" s="126">
        <f>COUNTIF(사출계획!$E$62:$F$87,표4[[#This Row],[제품명]])</f>
        <v>0</v>
      </c>
      <c r="G229" s="126">
        <f>COUNTIF(사출계획!$E$88:$F$110,표4[[#This Row],[제품명]])</f>
        <v>0</v>
      </c>
      <c r="H229" s="34">
        <f>COUNTIF(사출계획!$G$62:$H$110,표4[[#This Row],[제품명]])</f>
        <v>0</v>
      </c>
      <c r="I229" s="122">
        <f>COUNTIF(사출계획!$G$62:$H$87,표4[[#This Row],[제품명]])</f>
        <v>0</v>
      </c>
      <c r="J229" s="122">
        <f>COUNTIF(사출계획!$G$88:$H$110,표4[[#This Row],[제품명]])</f>
        <v>0</v>
      </c>
      <c r="K229" s="34">
        <f>COUNTIF(사출계획!$I$62:$J$110,표4[[#This Row],[제품명]])</f>
        <v>0</v>
      </c>
      <c r="L229" s="126">
        <f>COUNTIF(사출계획!$I$62:$J$87,표4[[#This Row],[제품명]])</f>
        <v>0</v>
      </c>
      <c r="M229" s="126">
        <f>COUNTIF(사출계획!$I$88:$J$110,표4[[#This Row],[제품명]])</f>
        <v>0</v>
      </c>
      <c r="N229" s="34">
        <f>COUNTIF(사출계획!$K$62:$L$110,표4[[#This Row],[제품명]])</f>
        <v>0</v>
      </c>
      <c r="O229" s="126">
        <f>COUNTIF(사출계획!$K$62:$L$87,표4[[#This Row],[제품명]])</f>
        <v>0</v>
      </c>
      <c r="P229" s="126">
        <f>COUNTIF(사출계획!$K$88:$L$110,표4[[#This Row],[제품명]])</f>
        <v>0</v>
      </c>
      <c r="Q229" s="34">
        <f>COUNTIF(사출계획!$M$62:$N$110,표4[[#This Row],[제품명]])</f>
        <v>0</v>
      </c>
      <c r="R229" s="126">
        <f>COUNTIF(사출계획!$M$62:$N$87,표4[[#This Row],[제품명]])</f>
        <v>0</v>
      </c>
      <c r="S229" s="126">
        <f>COUNTIF(사출계획!$M$88:$N$110,표4[[#This Row],[제품명]])</f>
        <v>0</v>
      </c>
      <c r="T229" s="34">
        <f>COUNTIF(사출계획!$O$62:$P$110,표4[[#This Row],[제품명]])</f>
        <v>0</v>
      </c>
      <c r="U229" s="126">
        <f>COUNTIF(사출계획!$O$62:$P$87,표4[[#This Row],[제품명]])</f>
        <v>0</v>
      </c>
      <c r="V229" s="126">
        <f>COUNTIF(사출계획!$O$88:$P$110,표4[[#This Row],[제품명]])</f>
        <v>0</v>
      </c>
      <c r="W229" s="34">
        <f>COUNTIF(사출계획!$Q$62:$R$110,표4[[#This Row],[제품명]])</f>
        <v>0</v>
      </c>
      <c r="X229" s="126">
        <f>COUNTIF(사출계획!$Q$62:$R$87,표4[[#This Row],[제품명]])</f>
        <v>0</v>
      </c>
      <c r="Y229" s="126">
        <f>COUNTIF(사출계획!$Q$88:$R$110,표4[[#This Row],[제품명]])</f>
        <v>0</v>
      </c>
      <c r="Z229" s="34">
        <f>COUNTIF(사출계획!$S$62:$T$110,표4[[#This Row],[제품명]])</f>
        <v>0</v>
      </c>
      <c r="AA229" s="126"/>
      <c r="AB229" s="126"/>
      <c r="AC229" s="33" t="s">
        <v>310</v>
      </c>
      <c r="AD229" s="34">
        <f>SUMIF(표4[잉크명],표5[[#This Row],[잉크]],표4[월])</f>
        <v>0</v>
      </c>
      <c r="AE229" s="126">
        <f>SUMIF(표4[잉크명],표5[[#This Row],[잉크]],표4[월-3층])</f>
        <v>0</v>
      </c>
      <c r="AF229" s="126">
        <f>SUMIF(표4[잉크명],표5[[#This Row],[잉크]],표4[월-1층])</f>
        <v>0</v>
      </c>
      <c r="AG229" s="34">
        <f>SUMIF(표4[잉크명],표5[[#This Row],[잉크]],표4[화])</f>
        <v>0</v>
      </c>
      <c r="AH229" s="126">
        <f>SUMIF(표4[잉크명],표5[[#This Row],[잉크]],표4[화-3층])</f>
        <v>0</v>
      </c>
      <c r="AI229" s="126">
        <f>SUMIF(표4[잉크명],표5[[#This Row],[잉크]],표4[화-1층])</f>
        <v>0</v>
      </c>
      <c r="AJ229" s="34">
        <f>SUMIF(표4[잉크명],표5[[#This Row],[잉크]],표4[수])</f>
        <v>0</v>
      </c>
      <c r="AK229" s="126">
        <f>SUMIF(표4[잉크명],표5[[#This Row],[잉크]],표4[수-3층])</f>
        <v>0</v>
      </c>
      <c r="AL229" s="126">
        <f>SUMIF(표4[잉크명],표5[[#This Row],[잉크]],표4[수-1층])</f>
        <v>0</v>
      </c>
      <c r="AM229" s="34">
        <f>SUMIF(표4[잉크명],표5[[#This Row],[잉크]],표4[목])</f>
        <v>0</v>
      </c>
      <c r="AN229" s="126">
        <f>SUMIF(표4[잉크명],표5[[#This Row],[잉크]],표4[목-3층])</f>
        <v>0</v>
      </c>
      <c r="AO229" s="126">
        <f>SUMIF(표4[잉크명],표5[[#This Row],[잉크]],표4[목-1층])</f>
        <v>0</v>
      </c>
      <c r="AP229" s="34">
        <f>SUMIF(표4[잉크명],표5[[#This Row],[잉크]],표4[금])</f>
        <v>0</v>
      </c>
      <c r="AQ229" s="126">
        <f>SUMIF(표4[잉크명],표5[[#This Row],[잉크]],표4[금-3층])</f>
        <v>0</v>
      </c>
      <c r="AR229" s="126">
        <f>SUMIF(표4[잉크명],표5[[#This Row],[잉크]],표4[금-1층])</f>
        <v>0</v>
      </c>
      <c r="AS229" s="34">
        <f>SUMIF(표4[잉크명],표5[[#This Row],[잉크]],표4[토])</f>
        <v>0</v>
      </c>
      <c r="AT229" s="126">
        <f>SUMIF(표4[잉크명],표5[[#This Row],[잉크]],표4[토-3층])</f>
        <v>0</v>
      </c>
      <c r="AU229" s="126">
        <f>SUMIF(표4[잉크명],표5[[#This Row],[잉크]],표4[토-1층])</f>
        <v>0</v>
      </c>
      <c r="AV229" s="34">
        <f>SUMIF(표4[잉크명],표5[[#This Row],[잉크]],표4[일])</f>
        <v>0</v>
      </c>
      <c r="AW229" s="126">
        <f>SUMIF(표4[잉크명],표5[[#This Row],[잉크]],표4[일-3층])</f>
        <v>0</v>
      </c>
      <c r="AX229" s="126">
        <f>SUMIF(표4[잉크명],표5[[#This Row],[잉크]],표4[일-1층])</f>
        <v>0</v>
      </c>
      <c r="AY229" s="34">
        <f>SUMIF(표4[잉크명],표5[[#This Row],[잉크]],표4[차주 월])</f>
        <v>0</v>
      </c>
      <c r="AZ229" s="34">
        <f>SUM(표5[[#This Row],[월]:[차주 월]])</f>
        <v>0</v>
      </c>
    </row>
    <row r="230" spans="2:52" x14ac:dyDescent="0.3">
      <c r="B230" s="56" t="s">
        <v>475</v>
      </c>
      <c r="C230" s="56"/>
      <c r="D230" s="56" t="s">
        <v>476</v>
      </c>
      <c r="E230" s="34">
        <f>COUNTIF(사출계획!$E$62:$F$110,표4[[#This Row],[제품명]])</f>
        <v>0</v>
      </c>
      <c r="F230" s="126">
        <f>COUNTIF(사출계획!$E$62:$F$87,표4[[#This Row],[제품명]])</f>
        <v>0</v>
      </c>
      <c r="G230" s="126">
        <f>COUNTIF(사출계획!$E$88:$F$110,표4[[#This Row],[제품명]])</f>
        <v>0</v>
      </c>
      <c r="H230" s="34">
        <f>COUNTIF(사출계획!$G$62:$H$110,표4[[#This Row],[제품명]])</f>
        <v>0</v>
      </c>
      <c r="I230" s="122">
        <f>COUNTIF(사출계획!$G$62:$H$87,표4[[#This Row],[제품명]])</f>
        <v>0</v>
      </c>
      <c r="J230" s="122">
        <f>COUNTIF(사출계획!$G$88:$H$110,표4[[#This Row],[제품명]])</f>
        <v>0</v>
      </c>
      <c r="K230" s="34">
        <f>COUNTIF(사출계획!$I$62:$J$110,표4[[#This Row],[제품명]])</f>
        <v>0</v>
      </c>
      <c r="L230" s="126">
        <f>COUNTIF(사출계획!$I$62:$J$87,표4[[#This Row],[제품명]])</f>
        <v>0</v>
      </c>
      <c r="M230" s="126">
        <f>COUNTIF(사출계획!$I$88:$J$110,표4[[#This Row],[제품명]])</f>
        <v>0</v>
      </c>
      <c r="N230" s="34">
        <f>COUNTIF(사출계획!$K$62:$L$110,표4[[#This Row],[제품명]])</f>
        <v>0</v>
      </c>
      <c r="O230" s="126">
        <f>COUNTIF(사출계획!$K$62:$L$87,표4[[#This Row],[제품명]])</f>
        <v>0</v>
      </c>
      <c r="P230" s="126">
        <f>COUNTIF(사출계획!$K$88:$L$110,표4[[#This Row],[제품명]])</f>
        <v>0</v>
      </c>
      <c r="Q230" s="34">
        <f>COUNTIF(사출계획!$M$62:$N$110,표4[[#This Row],[제품명]])</f>
        <v>0</v>
      </c>
      <c r="R230" s="126">
        <f>COUNTIF(사출계획!$M$62:$N$87,표4[[#This Row],[제품명]])</f>
        <v>0</v>
      </c>
      <c r="S230" s="126">
        <f>COUNTIF(사출계획!$M$88:$N$110,표4[[#This Row],[제품명]])</f>
        <v>0</v>
      </c>
      <c r="T230" s="34">
        <f>COUNTIF(사출계획!$O$62:$P$110,표4[[#This Row],[제품명]])</f>
        <v>0</v>
      </c>
      <c r="U230" s="126">
        <f>COUNTIF(사출계획!$O$62:$P$87,표4[[#This Row],[제품명]])</f>
        <v>0</v>
      </c>
      <c r="V230" s="126">
        <f>COUNTIF(사출계획!$O$88:$P$110,표4[[#This Row],[제품명]])</f>
        <v>0</v>
      </c>
      <c r="W230" s="34">
        <f>COUNTIF(사출계획!$Q$62:$R$110,표4[[#This Row],[제품명]])</f>
        <v>0</v>
      </c>
      <c r="X230" s="126">
        <f>COUNTIF(사출계획!$Q$62:$R$87,표4[[#This Row],[제품명]])</f>
        <v>0</v>
      </c>
      <c r="Y230" s="126">
        <f>COUNTIF(사출계획!$Q$88:$R$110,표4[[#This Row],[제품명]])</f>
        <v>0</v>
      </c>
      <c r="Z230" s="34">
        <f>COUNTIF(사출계획!$S$62:$T$110,표4[[#This Row],[제품명]])</f>
        <v>0</v>
      </c>
      <c r="AA230" s="126"/>
      <c r="AB230" s="126"/>
      <c r="AC230" s="82" t="s">
        <v>756</v>
      </c>
      <c r="AD230" s="54">
        <f>SUMIF(표4[잉크명],표5[[#This Row],[잉크]],표4[월])</f>
        <v>0</v>
      </c>
      <c r="AE230" s="126">
        <f>SUMIF(표4[잉크명],표5[[#This Row],[잉크]],표4[월-3층])</f>
        <v>0</v>
      </c>
      <c r="AF230" s="126">
        <f>SUMIF(표4[잉크명],표5[[#This Row],[잉크]],표4[월-1층])</f>
        <v>0</v>
      </c>
      <c r="AG230" s="54">
        <f>SUMIF(표4[잉크명],표5[[#This Row],[잉크]],표4[화])</f>
        <v>0</v>
      </c>
      <c r="AH230" s="126">
        <f>SUMIF(표4[잉크명],표5[[#This Row],[잉크]],표4[화-3층])</f>
        <v>0</v>
      </c>
      <c r="AI230" s="126">
        <f>SUMIF(표4[잉크명],표5[[#This Row],[잉크]],표4[화-1층])</f>
        <v>0</v>
      </c>
      <c r="AJ230" s="54">
        <f>SUMIF(표4[잉크명],표5[[#This Row],[잉크]],표4[수])</f>
        <v>0</v>
      </c>
      <c r="AK230" s="126">
        <f>SUMIF(표4[잉크명],표5[[#This Row],[잉크]],표4[수-3층])</f>
        <v>0</v>
      </c>
      <c r="AL230" s="126">
        <f>SUMIF(표4[잉크명],표5[[#This Row],[잉크]],표4[수-1층])</f>
        <v>0</v>
      </c>
      <c r="AM230" s="54">
        <f>SUMIF(표4[잉크명],표5[[#This Row],[잉크]],표4[목])</f>
        <v>0</v>
      </c>
      <c r="AN230" s="126">
        <f>SUMIF(표4[잉크명],표5[[#This Row],[잉크]],표4[목-3층])</f>
        <v>0</v>
      </c>
      <c r="AO230" s="126">
        <f>SUMIF(표4[잉크명],표5[[#This Row],[잉크]],표4[목-1층])</f>
        <v>0</v>
      </c>
      <c r="AP230" s="54">
        <f>SUMIF(표4[잉크명],표5[[#This Row],[잉크]],표4[금])</f>
        <v>0</v>
      </c>
      <c r="AQ230" s="126">
        <f>SUMIF(표4[잉크명],표5[[#This Row],[잉크]],표4[금-3층])</f>
        <v>0</v>
      </c>
      <c r="AR230" s="126">
        <f>SUMIF(표4[잉크명],표5[[#This Row],[잉크]],표4[금-1층])</f>
        <v>0</v>
      </c>
      <c r="AS230" s="54">
        <f>SUMIF(표4[잉크명],표5[[#This Row],[잉크]],표4[토])</f>
        <v>0</v>
      </c>
      <c r="AT230" s="126">
        <f>SUMIF(표4[잉크명],표5[[#This Row],[잉크]],표4[토-3층])</f>
        <v>0</v>
      </c>
      <c r="AU230" s="126">
        <f>SUMIF(표4[잉크명],표5[[#This Row],[잉크]],표4[토-1층])</f>
        <v>0</v>
      </c>
      <c r="AV230" s="54">
        <f>SUMIF(표4[잉크명],표5[[#This Row],[잉크]],표4[일])</f>
        <v>0</v>
      </c>
      <c r="AW230" s="126">
        <f>SUMIF(표4[잉크명],표5[[#This Row],[잉크]],표4[일-3층])</f>
        <v>0</v>
      </c>
      <c r="AX230" s="126">
        <f>SUMIF(표4[잉크명],표5[[#This Row],[잉크]],표4[일-1층])</f>
        <v>0</v>
      </c>
      <c r="AY230" s="54">
        <f>SUMIF(표4[잉크명],표5[[#This Row],[잉크]],표4[차주 월])</f>
        <v>0</v>
      </c>
      <c r="AZ230" s="54">
        <f>SUM(표5[[#This Row],[월]:[차주 월]])</f>
        <v>0</v>
      </c>
    </row>
    <row r="231" spans="2:52" x14ac:dyDescent="0.3">
      <c r="B231" s="56" t="s">
        <v>492</v>
      </c>
      <c r="C231" s="56"/>
      <c r="D231" s="56" t="s">
        <v>491</v>
      </c>
      <c r="E231" s="54">
        <f>COUNTIF(사출계획!$E$62:$F$110,표4[[#This Row],[제품명]])</f>
        <v>0</v>
      </c>
      <c r="F231" s="126">
        <f>COUNTIF(사출계획!$E$62:$F$87,표4[[#This Row],[제품명]])</f>
        <v>0</v>
      </c>
      <c r="G231" s="126">
        <f>COUNTIF(사출계획!$E$88:$F$110,표4[[#This Row],[제품명]])</f>
        <v>0</v>
      </c>
      <c r="H231" s="54">
        <f>COUNTIF(사출계획!$G$62:$H$110,표4[[#This Row],[제품명]])</f>
        <v>0</v>
      </c>
      <c r="I231" s="122">
        <f>COUNTIF(사출계획!$G$62:$H$87,표4[[#This Row],[제품명]])</f>
        <v>0</v>
      </c>
      <c r="J231" s="122">
        <f>COUNTIF(사출계획!$G$88:$H$110,표4[[#This Row],[제품명]])</f>
        <v>0</v>
      </c>
      <c r="K231" s="54">
        <f>COUNTIF(사출계획!$I$62:$J$110,표4[[#This Row],[제품명]])</f>
        <v>0</v>
      </c>
      <c r="L231" s="126">
        <f>COUNTIF(사출계획!$I$62:$J$87,표4[[#This Row],[제품명]])</f>
        <v>0</v>
      </c>
      <c r="M231" s="126">
        <f>COUNTIF(사출계획!$I$88:$J$110,표4[[#This Row],[제품명]])</f>
        <v>0</v>
      </c>
      <c r="N231" s="54">
        <f>COUNTIF(사출계획!$K$62:$L$110,표4[[#This Row],[제품명]])</f>
        <v>0</v>
      </c>
      <c r="O231" s="126">
        <f>COUNTIF(사출계획!$K$62:$L$87,표4[[#This Row],[제품명]])</f>
        <v>0</v>
      </c>
      <c r="P231" s="126">
        <f>COUNTIF(사출계획!$K$88:$L$110,표4[[#This Row],[제품명]])</f>
        <v>0</v>
      </c>
      <c r="Q231" s="54">
        <f>COUNTIF(사출계획!$M$62:$N$110,표4[[#This Row],[제품명]])</f>
        <v>0</v>
      </c>
      <c r="R231" s="126">
        <f>COUNTIF(사출계획!$M$62:$N$87,표4[[#This Row],[제품명]])</f>
        <v>0</v>
      </c>
      <c r="S231" s="126">
        <f>COUNTIF(사출계획!$M$88:$N$110,표4[[#This Row],[제품명]])</f>
        <v>0</v>
      </c>
      <c r="T231" s="54">
        <f>COUNTIF(사출계획!$O$62:$P$110,표4[[#This Row],[제품명]])</f>
        <v>0</v>
      </c>
      <c r="U231" s="126">
        <f>COUNTIF(사출계획!$O$62:$P$87,표4[[#This Row],[제품명]])</f>
        <v>0</v>
      </c>
      <c r="V231" s="126">
        <f>COUNTIF(사출계획!$O$88:$P$110,표4[[#This Row],[제품명]])</f>
        <v>0</v>
      </c>
      <c r="W231" s="54">
        <f>COUNTIF(사출계획!$Q$62:$R$110,표4[[#This Row],[제품명]])</f>
        <v>0</v>
      </c>
      <c r="X231" s="126">
        <f>COUNTIF(사출계획!$Q$62:$R$87,표4[[#This Row],[제품명]])</f>
        <v>0</v>
      </c>
      <c r="Y231" s="126">
        <f>COUNTIF(사출계획!$Q$88:$R$110,표4[[#This Row],[제품명]])</f>
        <v>0</v>
      </c>
      <c r="Z231" s="54">
        <f>COUNTIF(사출계획!$S$62:$T$110,표4[[#This Row],[제품명]])</f>
        <v>0</v>
      </c>
      <c r="AA231" s="126"/>
      <c r="AB231" s="126"/>
      <c r="AC231" s="217" t="s">
        <v>461</v>
      </c>
      <c r="AD231" s="54">
        <f>SUMIF(표4[잉크명],표5[[#This Row],[잉크]],표4[월])</f>
        <v>0</v>
      </c>
      <c r="AE231" s="126">
        <f>SUMIF(표4[잉크명],표5[[#This Row],[잉크]],표4[월-3층])</f>
        <v>0</v>
      </c>
      <c r="AF231" s="126">
        <f>SUMIF(표4[잉크명],표5[[#This Row],[잉크]],표4[월-1층])</f>
        <v>0</v>
      </c>
      <c r="AG231" s="54">
        <f>SUMIF(표4[잉크명],표5[[#This Row],[잉크]],표4[화])</f>
        <v>0</v>
      </c>
      <c r="AH231" s="126">
        <f>SUMIF(표4[잉크명],표5[[#This Row],[잉크]],표4[화-3층])</f>
        <v>0</v>
      </c>
      <c r="AI231" s="126">
        <f>SUMIF(표4[잉크명],표5[[#This Row],[잉크]],표4[화-1층])</f>
        <v>0</v>
      </c>
      <c r="AJ231" s="54">
        <f>SUMIF(표4[잉크명],표5[[#This Row],[잉크]],표4[수])</f>
        <v>0</v>
      </c>
      <c r="AK231" s="126">
        <f>SUMIF(표4[잉크명],표5[[#This Row],[잉크]],표4[수-3층])</f>
        <v>0</v>
      </c>
      <c r="AL231" s="126">
        <f>SUMIF(표4[잉크명],표5[[#This Row],[잉크]],표4[수-1층])</f>
        <v>0</v>
      </c>
      <c r="AM231" s="54">
        <f>SUMIF(표4[잉크명],표5[[#This Row],[잉크]],표4[목])</f>
        <v>0</v>
      </c>
      <c r="AN231" s="126">
        <f>SUMIF(표4[잉크명],표5[[#This Row],[잉크]],표4[목-3층])</f>
        <v>0</v>
      </c>
      <c r="AO231" s="126">
        <f>SUMIF(표4[잉크명],표5[[#This Row],[잉크]],표4[목-1층])</f>
        <v>0</v>
      </c>
      <c r="AP231" s="54">
        <f>SUMIF(표4[잉크명],표5[[#This Row],[잉크]],표4[금])</f>
        <v>0</v>
      </c>
      <c r="AQ231" s="126">
        <f>SUMIF(표4[잉크명],표5[[#This Row],[잉크]],표4[금-3층])</f>
        <v>0</v>
      </c>
      <c r="AR231" s="126">
        <f>SUMIF(표4[잉크명],표5[[#This Row],[잉크]],표4[금-1층])</f>
        <v>0</v>
      </c>
      <c r="AS231" s="54">
        <f>SUMIF(표4[잉크명],표5[[#This Row],[잉크]],표4[토])</f>
        <v>0</v>
      </c>
      <c r="AT231" s="126">
        <f>SUMIF(표4[잉크명],표5[[#This Row],[잉크]],표4[토-3층])</f>
        <v>0</v>
      </c>
      <c r="AU231" s="126">
        <f>SUMIF(표4[잉크명],표5[[#This Row],[잉크]],표4[토-1층])</f>
        <v>0</v>
      </c>
      <c r="AV231" s="54">
        <f>SUMIF(표4[잉크명],표5[[#This Row],[잉크]],표4[일])</f>
        <v>0</v>
      </c>
      <c r="AW231" s="126">
        <f>SUMIF(표4[잉크명],표5[[#This Row],[잉크]],표4[일-3층])</f>
        <v>0</v>
      </c>
      <c r="AX231" s="126">
        <f>SUMIF(표4[잉크명],표5[[#This Row],[잉크]],표4[일-1층])</f>
        <v>0</v>
      </c>
      <c r="AY231" s="54">
        <f>SUMIF(표4[잉크명],표5[[#This Row],[잉크]],표4[차주 월])</f>
        <v>0</v>
      </c>
      <c r="AZ231" s="54">
        <f>SUM(표5[[#This Row],[월]:[차주 월]])</f>
        <v>0</v>
      </c>
    </row>
    <row r="232" spans="2:52" x14ac:dyDescent="0.3">
      <c r="B232" s="56" t="s">
        <v>490</v>
      </c>
      <c r="C232" s="56"/>
      <c r="D232" s="56" t="s">
        <v>4207</v>
      </c>
      <c r="E232" s="54">
        <f>COUNTIF(사출계획!$E$62:$F$110,표4[[#This Row],[제품명]])</f>
        <v>0</v>
      </c>
      <c r="F232" s="126">
        <f>COUNTIF(사출계획!$E$62:$F$87,표4[[#This Row],[제품명]])</f>
        <v>0</v>
      </c>
      <c r="G232" s="126">
        <f>COUNTIF(사출계획!$E$88:$F$110,표4[[#This Row],[제품명]])</f>
        <v>0</v>
      </c>
      <c r="H232" s="54">
        <f>COUNTIF(사출계획!$G$62:$H$110,표4[[#This Row],[제품명]])</f>
        <v>0</v>
      </c>
      <c r="I232" s="122">
        <f>COUNTIF(사출계획!$G$62:$H$87,표4[[#This Row],[제품명]])</f>
        <v>0</v>
      </c>
      <c r="J232" s="122">
        <f>COUNTIF(사출계획!$G$88:$H$110,표4[[#This Row],[제품명]])</f>
        <v>0</v>
      </c>
      <c r="K232" s="54">
        <f>COUNTIF(사출계획!$I$62:$J$110,표4[[#This Row],[제품명]])</f>
        <v>0</v>
      </c>
      <c r="L232" s="126">
        <f>COUNTIF(사출계획!$I$62:$J$87,표4[[#This Row],[제품명]])</f>
        <v>0</v>
      </c>
      <c r="M232" s="126">
        <f>COUNTIF(사출계획!$I$88:$J$110,표4[[#This Row],[제품명]])</f>
        <v>0</v>
      </c>
      <c r="N232" s="54">
        <f>COUNTIF(사출계획!$K$62:$L$110,표4[[#This Row],[제품명]])</f>
        <v>0</v>
      </c>
      <c r="O232" s="126">
        <f>COUNTIF(사출계획!$K$62:$L$87,표4[[#This Row],[제품명]])</f>
        <v>0</v>
      </c>
      <c r="P232" s="126">
        <f>COUNTIF(사출계획!$K$88:$L$110,표4[[#This Row],[제품명]])</f>
        <v>0</v>
      </c>
      <c r="Q232" s="54">
        <f>COUNTIF(사출계획!$M$62:$N$110,표4[[#This Row],[제품명]])</f>
        <v>0</v>
      </c>
      <c r="R232" s="126">
        <f>COUNTIF(사출계획!$M$62:$N$87,표4[[#This Row],[제품명]])</f>
        <v>0</v>
      </c>
      <c r="S232" s="126">
        <f>COUNTIF(사출계획!$M$88:$N$110,표4[[#This Row],[제품명]])</f>
        <v>0</v>
      </c>
      <c r="T232" s="54">
        <f>COUNTIF(사출계획!$O$62:$P$110,표4[[#This Row],[제품명]])</f>
        <v>0</v>
      </c>
      <c r="U232" s="126">
        <f>COUNTIF(사출계획!$O$62:$P$87,표4[[#This Row],[제품명]])</f>
        <v>0</v>
      </c>
      <c r="V232" s="126">
        <f>COUNTIF(사출계획!$O$88:$P$110,표4[[#This Row],[제품명]])</f>
        <v>0</v>
      </c>
      <c r="W232" s="54">
        <f>COUNTIF(사출계획!$Q$62:$R$110,표4[[#This Row],[제품명]])</f>
        <v>0</v>
      </c>
      <c r="X232" s="126">
        <f>COUNTIF(사출계획!$Q$62:$R$87,표4[[#This Row],[제품명]])</f>
        <v>0</v>
      </c>
      <c r="Y232" s="126">
        <f>COUNTIF(사출계획!$Q$88:$R$110,표4[[#This Row],[제품명]])</f>
        <v>0</v>
      </c>
      <c r="Z232" s="54">
        <f>COUNTIF(사출계획!$S$62:$T$110,표4[[#This Row],[제품명]])</f>
        <v>0</v>
      </c>
      <c r="AA232" s="126"/>
      <c r="AB232" s="126"/>
      <c r="AC232" s="83" t="s">
        <v>768</v>
      </c>
      <c r="AD232" s="34">
        <f>SUMIF(표4[잉크명],표5[[#This Row],[잉크]],표4[월])</f>
        <v>0</v>
      </c>
      <c r="AE232" s="126">
        <f>SUMIF(표4[잉크명],표5[[#This Row],[잉크]],표4[월-3층])</f>
        <v>0</v>
      </c>
      <c r="AF232" s="126">
        <f>SUMIF(표4[잉크명],표5[[#This Row],[잉크]],표4[월-1층])</f>
        <v>0</v>
      </c>
      <c r="AG232" s="34">
        <f>SUMIF(표4[잉크명],표5[[#This Row],[잉크]],표4[화])</f>
        <v>0</v>
      </c>
      <c r="AH232" s="126">
        <f>SUMIF(표4[잉크명],표5[[#This Row],[잉크]],표4[화-3층])</f>
        <v>0</v>
      </c>
      <c r="AI232" s="126">
        <f>SUMIF(표4[잉크명],표5[[#This Row],[잉크]],표4[화-1층])</f>
        <v>0</v>
      </c>
      <c r="AJ232" s="34">
        <f>SUMIF(표4[잉크명],표5[[#This Row],[잉크]],표4[수])</f>
        <v>0</v>
      </c>
      <c r="AK232" s="126">
        <f>SUMIF(표4[잉크명],표5[[#This Row],[잉크]],표4[수-3층])</f>
        <v>0</v>
      </c>
      <c r="AL232" s="126">
        <f>SUMIF(표4[잉크명],표5[[#This Row],[잉크]],표4[수-1층])</f>
        <v>0</v>
      </c>
      <c r="AM232" s="34">
        <f>SUMIF(표4[잉크명],표5[[#This Row],[잉크]],표4[목])</f>
        <v>0</v>
      </c>
      <c r="AN232" s="126">
        <f>SUMIF(표4[잉크명],표5[[#This Row],[잉크]],표4[목-3층])</f>
        <v>0</v>
      </c>
      <c r="AO232" s="126">
        <f>SUMIF(표4[잉크명],표5[[#This Row],[잉크]],표4[목-1층])</f>
        <v>0</v>
      </c>
      <c r="AP232" s="34">
        <f>SUMIF(표4[잉크명],표5[[#This Row],[잉크]],표4[금])</f>
        <v>0</v>
      </c>
      <c r="AQ232" s="126">
        <f>SUMIF(표4[잉크명],표5[[#This Row],[잉크]],표4[금-3층])</f>
        <v>0</v>
      </c>
      <c r="AR232" s="126">
        <f>SUMIF(표4[잉크명],표5[[#This Row],[잉크]],표4[금-1층])</f>
        <v>0</v>
      </c>
      <c r="AS232" s="34">
        <f>SUMIF(표4[잉크명],표5[[#This Row],[잉크]],표4[토])</f>
        <v>0</v>
      </c>
      <c r="AT232" s="126">
        <f>SUMIF(표4[잉크명],표5[[#This Row],[잉크]],표4[토-3층])</f>
        <v>0</v>
      </c>
      <c r="AU232" s="126">
        <f>SUMIF(표4[잉크명],표5[[#This Row],[잉크]],표4[토-1층])</f>
        <v>0</v>
      </c>
      <c r="AV232" s="34">
        <f>SUMIF(표4[잉크명],표5[[#This Row],[잉크]],표4[일])</f>
        <v>0</v>
      </c>
      <c r="AW232" s="126">
        <f>SUMIF(표4[잉크명],표5[[#This Row],[잉크]],표4[일-3층])</f>
        <v>0</v>
      </c>
      <c r="AX232" s="126">
        <f>SUMIF(표4[잉크명],표5[[#This Row],[잉크]],표4[일-1층])</f>
        <v>0</v>
      </c>
      <c r="AY232" s="34">
        <f>SUMIF(표4[잉크명],표5[[#This Row],[잉크]],표4[차주 월])</f>
        <v>0</v>
      </c>
      <c r="AZ232" s="34">
        <f>SUM(표5[[#This Row],[월]:[차주 월]])</f>
        <v>0</v>
      </c>
    </row>
    <row r="233" spans="2:52" x14ac:dyDescent="0.3">
      <c r="B233" s="56" t="s">
        <v>497</v>
      </c>
      <c r="C233" s="56"/>
      <c r="D233" s="56" t="s">
        <v>498</v>
      </c>
      <c r="E233" s="54">
        <f>COUNTIF(사출계획!$E$62:$F$110,표4[[#This Row],[제품명]])</f>
        <v>0</v>
      </c>
      <c r="F233" s="126">
        <f>COUNTIF(사출계획!$E$62:$F$87,표4[[#This Row],[제품명]])</f>
        <v>0</v>
      </c>
      <c r="G233" s="126">
        <f>COUNTIF(사출계획!$E$88:$F$110,표4[[#This Row],[제품명]])</f>
        <v>0</v>
      </c>
      <c r="H233" s="54">
        <f>COUNTIF(사출계획!$G$62:$H$110,표4[[#This Row],[제품명]])</f>
        <v>0</v>
      </c>
      <c r="I233" s="122">
        <f>COUNTIF(사출계획!$G$62:$H$87,표4[[#This Row],[제품명]])</f>
        <v>0</v>
      </c>
      <c r="J233" s="122">
        <f>COUNTIF(사출계획!$G$88:$H$110,표4[[#This Row],[제품명]])</f>
        <v>0</v>
      </c>
      <c r="K233" s="54">
        <f>COUNTIF(사출계획!$I$62:$J$110,표4[[#This Row],[제품명]])</f>
        <v>0</v>
      </c>
      <c r="L233" s="126">
        <f>COUNTIF(사출계획!$I$62:$J$87,표4[[#This Row],[제품명]])</f>
        <v>0</v>
      </c>
      <c r="M233" s="126">
        <f>COUNTIF(사출계획!$I$88:$J$110,표4[[#This Row],[제품명]])</f>
        <v>0</v>
      </c>
      <c r="N233" s="54">
        <f>COUNTIF(사출계획!$K$62:$L$110,표4[[#This Row],[제품명]])</f>
        <v>0</v>
      </c>
      <c r="O233" s="126">
        <f>COUNTIF(사출계획!$K$62:$L$87,표4[[#This Row],[제품명]])</f>
        <v>0</v>
      </c>
      <c r="P233" s="126">
        <f>COUNTIF(사출계획!$K$88:$L$110,표4[[#This Row],[제품명]])</f>
        <v>0</v>
      </c>
      <c r="Q233" s="54">
        <f>COUNTIF(사출계획!$M$62:$N$110,표4[[#This Row],[제품명]])</f>
        <v>0</v>
      </c>
      <c r="R233" s="126">
        <f>COUNTIF(사출계획!$M$62:$N$87,표4[[#This Row],[제품명]])</f>
        <v>0</v>
      </c>
      <c r="S233" s="126">
        <f>COUNTIF(사출계획!$M$88:$N$110,표4[[#This Row],[제품명]])</f>
        <v>0</v>
      </c>
      <c r="T233" s="54">
        <f>COUNTIF(사출계획!$O$62:$P$110,표4[[#This Row],[제품명]])</f>
        <v>0</v>
      </c>
      <c r="U233" s="126">
        <f>COUNTIF(사출계획!$O$62:$P$87,표4[[#This Row],[제품명]])</f>
        <v>0</v>
      </c>
      <c r="V233" s="126">
        <f>COUNTIF(사출계획!$O$88:$P$110,표4[[#This Row],[제품명]])</f>
        <v>0</v>
      </c>
      <c r="W233" s="54">
        <f>COUNTIF(사출계획!$Q$62:$R$110,표4[[#This Row],[제품명]])</f>
        <v>0</v>
      </c>
      <c r="X233" s="126">
        <f>COUNTIF(사출계획!$Q$62:$R$87,표4[[#This Row],[제품명]])</f>
        <v>0</v>
      </c>
      <c r="Y233" s="126">
        <f>COUNTIF(사출계획!$Q$88:$R$110,표4[[#This Row],[제품명]])</f>
        <v>0</v>
      </c>
      <c r="Z233" s="54">
        <f>COUNTIF(사출계획!$S$62:$T$110,표4[[#This Row],[제품명]])</f>
        <v>0</v>
      </c>
      <c r="AA233" s="126"/>
      <c r="AB233" s="126"/>
      <c r="AC233" s="86" t="s">
        <v>634</v>
      </c>
      <c r="AD233" s="54">
        <f>SUMIF(표4[잉크명],표5[[#This Row],[잉크]],표4[월])</f>
        <v>0</v>
      </c>
      <c r="AE233" s="126">
        <f>SUMIF(표4[잉크명],표5[[#This Row],[잉크]],표4[월-3층])</f>
        <v>0</v>
      </c>
      <c r="AF233" s="126">
        <f>SUMIF(표4[잉크명],표5[[#This Row],[잉크]],표4[월-1층])</f>
        <v>0</v>
      </c>
      <c r="AG233" s="54">
        <f>SUMIF(표4[잉크명],표5[[#This Row],[잉크]],표4[화])</f>
        <v>0</v>
      </c>
      <c r="AH233" s="126">
        <f>SUMIF(표4[잉크명],표5[[#This Row],[잉크]],표4[화-3층])</f>
        <v>0</v>
      </c>
      <c r="AI233" s="126">
        <f>SUMIF(표4[잉크명],표5[[#This Row],[잉크]],표4[화-1층])</f>
        <v>0</v>
      </c>
      <c r="AJ233" s="54">
        <f>SUMIF(표4[잉크명],표5[[#This Row],[잉크]],표4[수])</f>
        <v>0</v>
      </c>
      <c r="AK233" s="126">
        <f>SUMIF(표4[잉크명],표5[[#This Row],[잉크]],표4[수-3층])</f>
        <v>0</v>
      </c>
      <c r="AL233" s="126">
        <f>SUMIF(표4[잉크명],표5[[#This Row],[잉크]],표4[수-1층])</f>
        <v>0</v>
      </c>
      <c r="AM233" s="54">
        <f>SUMIF(표4[잉크명],표5[[#This Row],[잉크]],표4[목])</f>
        <v>0</v>
      </c>
      <c r="AN233" s="126">
        <f>SUMIF(표4[잉크명],표5[[#This Row],[잉크]],표4[목-3층])</f>
        <v>0</v>
      </c>
      <c r="AO233" s="126">
        <f>SUMIF(표4[잉크명],표5[[#This Row],[잉크]],표4[목-1층])</f>
        <v>0</v>
      </c>
      <c r="AP233" s="54">
        <f>SUMIF(표4[잉크명],표5[[#This Row],[잉크]],표4[금])</f>
        <v>0</v>
      </c>
      <c r="AQ233" s="126">
        <f>SUMIF(표4[잉크명],표5[[#This Row],[잉크]],표4[금-3층])</f>
        <v>0</v>
      </c>
      <c r="AR233" s="126">
        <f>SUMIF(표4[잉크명],표5[[#This Row],[잉크]],표4[금-1층])</f>
        <v>0</v>
      </c>
      <c r="AS233" s="54">
        <f>SUMIF(표4[잉크명],표5[[#This Row],[잉크]],표4[토])</f>
        <v>0</v>
      </c>
      <c r="AT233" s="126">
        <f>SUMIF(표4[잉크명],표5[[#This Row],[잉크]],표4[토-3층])</f>
        <v>0</v>
      </c>
      <c r="AU233" s="126">
        <f>SUMIF(표4[잉크명],표5[[#This Row],[잉크]],표4[토-1층])</f>
        <v>0</v>
      </c>
      <c r="AV233" s="54">
        <f>SUMIF(표4[잉크명],표5[[#This Row],[잉크]],표4[일])</f>
        <v>0</v>
      </c>
      <c r="AW233" s="126">
        <f>SUMIF(표4[잉크명],표5[[#This Row],[잉크]],표4[일-3층])</f>
        <v>0</v>
      </c>
      <c r="AX233" s="126">
        <f>SUMIF(표4[잉크명],표5[[#This Row],[잉크]],표4[일-1층])</f>
        <v>0</v>
      </c>
      <c r="AY233" s="54">
        <f>SUMIF(표4[잉크명],표5[[#This Row],[잉크]],표4[차주 월])</f>
        <v>0</v>
      </c>
      <c r="AZ233" s="54">
        <f>SUM(표5[[#This Row],[월]:[차주 월]])</f>
        <v>0</v>
      </c>
    </row>
    <row r="234" spans="2:52" x14ac:dyDescent="0.3">
      <c r="B234" s="56" t="s">
        <v>497</v>
      </c>
      <c r="C234" s="56"/>
      <c r="D234" s="56" t="s">
        <v>499</v>
      </c>
      <c r="E234" s="54">
        <f>COUNTIF(사출계획!$E$62:$F$110,표4[[#This Row],[제품명]])</f>
        <v>0</v>
      </c>
      <c r="F234" s="126">
        <f>COUNTIF(사출계획!$E$62:$F$87,표4[[#This Row],[제품명]])</f>
        <v>0</v>
      </c>
      <c r="G234" s="126">
        <f>COUNTIF(사출계획!$E$88:$F$110,표4[[#This Row],[제품명]])</f>
        <v>0</v>
      </c>
      <c r="H234" s="54">
        <f>COUNTIF(사출계획!$G$62:$H$110,표4[[#This Row],[제품명]])</f>
        <v>0</v>
      </c>
      <c r="I234" s="122">
        <f>COUNTIF(사출계획!$G$62:$H$87,표4[[#This Row],[제품명]])</f>
        <v>0</v>
      </c>
      <c r="J234" s="122">
        <f>COUNTIF(사출계획!$G$88:$H$110,표4[[#This Row],[제품명]])</f>
        <v>0</v>
      </c>
      <c r="K234" s="54">
        <f>COUNTIF(사출계획!$I$62:$J$110,표4[[#This Row],[제품명]])</f>
        <v>0</v>
      </c>
      <c r="L234" s="126">
        <f>COUNTIF(사출계획!$I$62:$J$87,표4[[#This Row],[제품명]])</f>
        <v>0</v>
      </c>
      <c r="M234" s="126">
        <f>COUNTIF(사출계획!$I$88:$J$110,표4[[#This Row],[제품명]])</f>
        <v>0</v>
      </c>
      <c r="N234" s="54">
        <f>COUNTIF(사출계획!$K$62:$L$110,표4[[#This Row],[제품명]])</f>
        <v>0</v>
      </c>
      <c r="O234" s="126">
        <f>COUNTIF(사출계획!$K$62:$L$87,표4[[#This Row],[제품명]])</f>
        <v>0</v>
      </c>
      <c r="P234" s="126">
        <f>COUNTIF(사출계획!$K$88:$L$110,표4[[#This Row],[제품명]])</f>
        <v>0</v>
      </c>
      <c r="Q234" s="54">
        <f>COUNTIF(사출계획!$M$62:$N$110,표4[[#This Row],[제품명]])</f>
        <v>0</v>
      </c>
      <c r="R234" s="126">
        <f>COUNTIF(사출계획!$M$62:$N$87,표4[[#This Row],[제품명]])</f>
        <v>0</v>
      </c>
      <c r="S234" s="126">
        <f>COUNTIF(사출계획!$M$88:$N$110,표4[[#This Row],[제품명]])</f>
        <v>0</v>
      </c>
      <c r="T234" s="54">
        <f>COUNTIF(사출계획!$O$62:$P$110,표4[[#This Row],[제품명]])</f>
        <v>0</v>
      </c>
      <c r="U234" s="126">
        <f>COUNTIF(사출계획!$O$62:$P$87,표4[[#This Row],[제품명]])</f>
        <v>0</v>
      </c>
      <c r="V234" s="126">
        <f>COUNTIF(사출계획!$O$88:$P$110,표4[[#This Row],[제품명]])</f>
        <v>0</v>
      </c>
      <c r="W234" s="54">
        <f>COUNTIF(사출계획!$Q$62:$R$110,표4[[#This Row],[제품명]])</f>
        <v>0</v>
      </c>
      <c r="X234" s="126">
        <f>COUNTIF(사출계획!$Q$62:$R$87,표4[[#This Row],[제품명]])</f>
        <v>0</v>
      </c>
      <c r="Y234" s="126">
        <f>COUNTIF(사출계획!$Q$88:$R$110,표4[[#This Row],[제품명]])</f>
        <v>0</v>
      </c>
      <c r="Z234" s="54">
        <f>COUNTIF(사출계획!$S$62:$T$110,표4[[#This Row],[제품명]])</f>
        <v>0</v>
      </c>
      <c r="AA234" s="126"/>
      <c r="AB234" s="126"/>
      <c r="AC234" s="86" t="s">
        <v>1818</v>
      </c>
      <c r="AD234" s="54">
        <f>SUMIF(표4[잉크명],표5[[#This Row],[잉크]],표4[월])</f>
        <v>0</v>
      </c>
      <c r="AE234" s="126">
        <f>SUMIF(표4[잉크명],표5[[#This Row],[잉크]],표4[월-3층])</f>
        <v>0</v>
      </c>
      <c r="AF234" s="126">
        <f>SUMIF(표4[잉크명],표5[[#This Row],[잉크]],표4[월-1층])</f>
        <v>0</v>
      </c>
      <c r="AG234" s="54">
        <f>SUMIF(표4[잉크명],표5[[#This Row],[잉크]],표4[화])</f>
        <v>0</v>
      </c>
      <c r="AH234" s="126">
        <f>SUMIF(표4[잉크명],표5[[#This Row],[잉크]],표4[화-3층])</f>
        <v>0</v>
      </c>
      <c r="AI234" s="126">
        <f>SUMIF(표4[잉크명],표5[[#This Row],[잉크]],표4[화-1층])</f>
        <v>0</v>
      </c>
      <c r="AJ234" s="54">
        <f>SUMIF(표4[잉크명],표5[[#This Row],[잉크]],표4[수])</f>
        <v>0</v>
      </c>
      <c r="AK234" s="126">
        <f>SUMIF(표4[잉크명],표5[[#This Row],[잉크]],표4[수-3층])</f>
        <v>0</v>
      </c>
      <c r="AL234" s="126">
        <f>SUMIF(표4[잉크명],표5[[#This Row],[잉크]],표4[수-1층])</f>
        <v>0</v>
      </c>
      <c r="AM234" s="54">
        <f>SUMIF(표4[잉크명],표5[[#This Row],[잉크]],표4[목])</f>
        <v>0</v>
      </c>
      <c r="AN234" s="126">
        <f>SUMIF(표4[잉크명],표5[[#This Row],[잉크]],표4[목-3층])</f>
        <v>0</v>
      </c>
      <c r="AO234" s="126">
        <f>SUMIF(표4[잉크명],표5[[#This Row],[잉크]],표4[목-1층])</f>
        <v>0</v>
      </c>
      <c r="AP234" s="54">
        <f>SUMIF(표4[잉크명],표5[[#This Row],[잉크]],표4[금])</f>
        <v>0</v>
      </c>
      <c r="AQ234" s="126">
        <f>SUMIF(표4[잉크명],표5[[#This Row],[잉크]],표4[금-3층])</f>
        <v>0</v>
      </c>
      <c r="AR234" s="126">
        <f>SUMIF(표4[잉크명],표5[[#This Row],[잉크]],표4[금-1층])</f>
        <v>0</v>
      </c>
      <c r="AS234" s="54">
        <f>SUMIF(표4[잉크명],표5[[#This Row],[잉크]],표4[토])</f>
        <v>0</v>
      </c>
      <c r="AT234" s="126">
        <f>SUMIF(표4[잉크명],표5[[#This Row],[잉크]],표4[토-3층])</f>
        <v>0</v>
      </c>
      <c r="AU234" s="126">
        <f>SUMIF(표4[잉크명],표5[[#This Row],[잉크]],표4[토-1층])</f>
        <v>0</v>
      </c>
      <c r="AV234" s="54">
        <f>SUMIF(표4[잉크명],표5[[#This Row],[잉크]],표4[일])</f>
        <v>0</v>
      </c>
      <c r="AW234" s="126">
        <f>SUMIF(표4[잉크명],표5[[#This Row],[잉크]],표4[일-3층])</f>
        <v>0</v>
      </c>
      <c r="AX234" s="126">
        <f>SUMIF(표4[잉크명],표5[[#This Row],[잉크]],표4[일-1층])</f>
        <v>0</v>
      </c>
      <c r="AY234" s="54">
        <f>SUMIF(표4[잉크명],표5[[#This Row],[잉크]],표4[차주 월])</f>
        <v>0</v>
      </c>
      <c r="AZ234" s="54">
        <f>SUM(표5[[#This Row],[월]:[차주 월]])</f>
        <v>0</v>
      </c>
    </row>
    <row r="235" spans="2:52" x14ac:dyDescent="0.3">
      <c r="B235" s="56" t="s">
        <v>513</v>
      </c>
      <c r="C235" s="56"/>
      <c r="D235" s="56" t="s">
        <v>4564</v>
      </c>
      <c r="E235" s="54">
        <f>COUNTIF(사출계획!$E$62:$F$110,표4[[#This Row],[제품명]])</f>
        <v>0</v>
      </c>
      <c r="F235" s="126">
        <f>COUNTIF(사출계획!$E$62:$F$87,표4[[#This Row],[제품명]])</f>
        <v>0</v>
      </c>
      <c r="G235" s="126">
        <f>COUNTIF(사출계획!$E$88:$F$110,표4[[#This Row],[제품명]])</f>
        <v>0</v>
      </c>
      <c r="H235" s="54">
        <f>COUNTIF(사출계획!$G$62:$H$110,표4[[#This Row],[제품명]])</f>
        <v>0</v>
      </c>
      <c r="I235" s="122">
        <f>COUNTIF(사출계획!$G$62:$H$87,표4[[#This Row],[제품명]])</f>
        <v>0</v>
      </c>
      <c r="J235" s="122">
        <f>COUNTIF(사출계획!$G$88:$H$110,표4[[#This Row],[제품명]])</f>
        <v>0</v>
      </c>
      <c r="K235" s="54">
        <f>COUNTIF(사출계획!$I$62:$J$110,표4[[#This Row],[제품명]])</f>
        <v>0</v>
      </c>
      <c r="L235" s="126">
        <f>COUNTIF(사출계획!$I$62:$J$87,표4[[#This Row],[제품명]])</f>
        <v>0</v>
      </c>
      <c r="M235" s="126">
        <f>COUNTIF(사출계획!$I$88:$J$110,표4[[#This Row],[제품명]])</f>
        <v>0</v>
      </c>
      <c r="N235" s="54">
        <f>COUNTIF(사출계획!$K$62:$L$110,표4[[#This Row],[제품명]])</f>
        <v>0</v>
      </c>
      <c r="O235" s="126">
        <f>COUNTIF(사출계획!$K$62:$L$87,표4[[#This Row],[제품명]])</f>
        <v>0</v>
      </c>
      <c r="P235" s="126">
        <f>COUNTIF(사출계획!$K$88:$L$110,표4[[#This Row],[제품명]])</f>
        <v>0</v>
      </c>
      <c r="Q235" s="54">
        <f>COUNTIF(사출계획!$M$62:$N$110,표4[[#This Row],[제품명]])</f>
        <v>0</v>
      </c>
      <c r="R235" s="126">
        <f>COUNTIF(사출계획!$M$62:$N$87,표4[[#This Row],[제품명]])</f>
        <v>0</v>
      </c>
      <c r="S235" s="126">
        <f>COUNTIF(사출계획!$M$88:$N$110,표4[[#This Row],[제품명]])</f>
        <v>0</v>
      </c>
      <c r="T235" s="54">
        <f>COUNTIF(사출계획!$O$62:$P$110,표4[[#This Row],[제품명]])</f>
        <v>0</v>
      </c>
      <c r="U235" s="126">
        <f>COUNTIF(사출계획!$O$62:$P$87,표4[[#This Row],[제품명]])</f>
        <v>0</v>
      </c>
      <c r="V235" s="126">
        <f>COUNTIF(사출계획!$O$88:$P$110,표4[[#This Row],[제품명]])</f>
        <v>0</v>
      </c>
      <c r="W235" s="54">
        <f>COUNTIF(사출계획!$Q$62:$R$110,표4[[#This Row],[제품명]])</f>
        <v>0</v>
      </c>
      <c r="X235" s="126">
        <f>COUNTIF(사출계획!$Q$62:$R$87,표4[[#This Row],[제품명]])</f>
        <v>0</v>
      </c>
      <c r="Y235" s="126">
        <f>COUNTIF(사출계획!$Q$88:$R$110,표4[[#This Row],[제품명]])</f>
        <v>0</v>
      </c>
      <c r="Z235" s="54">
        <f>COUNTIF(사출계획!$S$62:$T$110,표4[[#This Row],[제품명]])</f>
        <v>0</v>
      </c>
      <c r="AA235" s="126"/>
      <c r="AB235" s="126"/>
      <c r="AC235" s="33" t="s">
        <v>356</v>
      </c>
      <c r="AD235" s="34">
        <f>SUMIF(표4[잉크명],표5[[#This Row],[잉크]],표4[월])</f>
        <v>0</v>
      </c>
      <c r="AE235" s="126">
        <f>SUMIF(표4[잉크명],표5[[#This Row],[잉크]],표4[월-3층])</f>
        <v>0</v>
      </c>
      <c r="AF235" s="126">
        <f>SUMIF(표4[잉크명],표5[[#This Row],[잉크]],표4[월-1층])</f>
        <v>0</v>
      </c>
      <c r="AG235" s="34">
        <f>SUMIF(표4[잉크명],표5[[#This Row],[잉크]],표4[화])</f>
        <v>0</v>
      </c>
      <c r="AH235" s="126">
        <f>SUMIF(표4[잉크명],표5[[#This Row],[잉크]],표4[화-3층])</f>
        <v>0</v>
      </c>
      <c r="AI235" s="126">
        <f>SUMIF(표4[잉크명],표5[[#This Row],[잉크]],표4[화-1층])</f>
        <v>0</v>
      </c>
      <c r="AJ235" s="34">
        <f>SUMIF(표4[잉크명],표5[[#This Row],[잉크]],표4[수])</f>
        <v>0</v>
      </c>
      <c r="AK235" s="126">
        <f>SUMIF(표4[잉크명],표5[[#This Row],[잉크]],표4[수-3층])</f>
        <v>0</v>
      </c>
      <c r="AL235" s="126">
        <f>SUMIF(표4[잉크명],표5[[#This Row],[잉크]],표4[수-1층])</f>
        <v>0</v>
      </c>
      <c r="AM235" s="34">
        <f>SUMIF(표4[잉크명],표5[[#This Row],[잉크]],표4[목])</f>
        <v>0</v>
      </c>
      <c r="AN235" s="126">
        <f>SUMIF(표4[잉크명],표5[[#This Row],[잉크]],표4[목-3층])</f>
        <v>0</v>
      </c>
      <c r="AO235" s="126">
        <f>SUMIF(표4[잉크명],표5[[#This Row],[잉크]],표4[목-1층])</f>
        <v>0</v>
      </c>
      <c r="AP235" s="34">
        <f>SUMIF(표4[잉크명],표5[[#This Row],[잉크]],표4[금])</f>
        <v>0</v>
      </c>
      <c r="AQ235" s="126">
        <f>SUMIF(표4[잉크명],표5[[#This Row],[잉크]],표4[금-3층])</f>
        <v>0</v>
      </c>
      <c r="AR235" s="126">
        <f>SUMIF(표4[잉크명],표5[[#This Row],[잉크]],표4[금-1층])</f>
        <v>0</v>
      </c>
      <c r="AS235" s="34">
        <f>SUMIF(표4[잉크명],표5[[#This Row],[잉크]],표4[토])</f>
        <v>0</v>
      </c>
      <c r="AT235" s="126">
        <f>SUMIF(표4[잉크명],표5[[#This Row],[잉크]],표4[토-3층])</f>
        <v>0</v>
      </c>
      <c r="AU235" s="126">
        <f>SUMIF(표4[잉크명],표5[[#This Row],[잉크]],표4[토-1층])</f>
        <v>0</v>
      </c>
      <c r="AV235" s="34">
        <f>SUMIF(표4[잉크명],표5[[#This Row],[잉크]],표4[일])</f>
        <v>0</v>
      </c>
      <c r="AW235" s="126">
        <f>SUMIF(표4[잉크명],표5[[#This Row],[잉크]],표4[일-3층])</f>
        <v>0</v>
      </c>
      <c r="AX235" s="126">
        <f>SUMIF(표4[잉크명],표5[[#This Row],[잉크]],표4[일-1층])</f>
        <v>0</v>
      </c>
      <c r="AY235" s="34">
        <f>SUMIF(표4[잉크명],표5[[#This Row],[잉크]],표4[차주 월])</f>
        <v>0</v>
      </c>
      <c r="AZ235" s="34">
        <f>SUM(표5[[#This Row],[월]:[차주 월]])</f>
        <v>0</v>
      </c>
    </row>
    <row r="236" spans="2:52" x14ac:dyDescent="0.3">
      <c r="B236" s="56" t="s">
        <v>513</v>
      </c>
      <c r="C236" s="56"/>
      <c r="D236" s="56" t="s">
        <v>5301</v>
      </c>
      <c r="E236" s="54">
        <f>COUNTIF(사출계획!$E$62:$F$110,표4[[#This Row],[제품명]])</f>
        <v>0</v>
      </c>
      <c r="F236" s="126">
        <f>COUNTIF(사출계획!$E$62:$F$87,표4[[#This Row],[제품명]])</f>
        <v>0</v>
      </c>
      <c r="G236" s="126">
        <f>COUNTIF(사출계획!$E$88:$F$110,표4[[#This Row],[제품명]])</f>
        <v>0</v>
      </c>
      <c r="H236" s="54">
        <f>COUNTIF(사출계획!$G$62:$H$110,표4[[#This Row],[제품명]])</f>
        <v>0</v>
      </c>
      <c r="I236" s="122">
        <f>COUNTIF(사출계획!$G$62:$H$87,표4[[#This Row],[제품명]])</f>
        <v>0</v>
      </c>
      <c r="J236" s="122">
        <f>COUNTIF(사출계획!$G$88:$H$110,표4[[#This Row],[제품명]])</f>
        <v>0</v>
      </c>
      <c r="K236" s="54">
        <f>COUNTIF(사출계획!$I$62:$J$110,표4[[#This Row],[제품명]])</f>
        <v>0</v>
      </c>
      <c r="L236" s="126">
        <f>COUNTIF(사출계획!$I$62:$J$87,표4[[#This Row],[제품명]])</f>
        <v>0</v>
      </c>
      <c r="M236" s="126">
        <f>COUNTIF(사출계획!$I$88:$J$110,표4[[#This Row],[제품명]])</f>
        <v>0</v>
      </c>
      <c r="N236" s="54">
        <f>COUNTIF(사출계획!$K$62:$L$110,표4[[#This Row],[제품명]])</f>
        <v>0</v>
      </c>
      <c r="O236" s="126">
        <f>COUNTIF(사출계획!$K$62:$L$87,표4[[#This Row],[제품명]])</f>
        <v>0</v>
      </c>
      <c r="P236" s="126">
        <f>COUNTIF(사출계획!$K$88:$L$110,표4[[#This Row],[제품명]])</f>
        <v>0</v>
      </c>
      <c r="Q236" s="54">
        <f>COUNTIF(사출계획!$M$62:$N$110,표4[[#This Row],[제품명]])</f>
        <v>0</v>
      </c>
      <c r="R236" s="126">
        <f>COUNTIF(사출계획!$M$62:$N$87,표4[[#This Row],[제품명]])</f>
        <v>0</v>
      </c>
      <c r="S236" s="126">
        <f>COUNTIF(사출계획!$M$88:$N$110,표4[[#This Row],[제품명]])</f>
        <v>0</v>
      </c>
      <c r="T236" s="54">
        <f>COUNTIF(사출계획!$O$62:$P$110,표4[[#This Row],[제품명]])</f>
        <v>0</v>
      </c>
      <c r="U236" s="126">
        <f>COUNTIF(사출계획!$O$62:$P$87,표4[[#This Row],[제품명]])</f>
        <v>0</v>
      </c>
      <c r="V236" s="126">
        <f>COUNTIF(사출계획!$O$88:$P$110,표4[[#This Row],[제품명]])</f>
        <v>0</v>
      </c>
      <c r="W236" s="54">
        <f>COUNTIF(사출계획!$Q$62:$R$110,표4[[#This Row],[제품명]])</f>
        <v>0</v>
      </c>
      <c r="X236" s="126">
        <f>COUNTIF(사출계획!$Q$62:$R$87,표4[[#This Row],[제품명]])</f>
        <v>0</v>
      </c>
      <c r="Y236" s="126">
        <f>COUNTIF(사출계획!$Q$88:$R$110,표4[[#This Row],[제품명]])</f>
        <v>0</v>
      </c>
      <c r="Z236" s="54">
        <f>COUNTIF(사출계획!$S$62:$T$110,표4[[#This Row],[제품명]])</f>
        <v>0</v>
      </c>
      <c r="AA236" s="126"/>
      <c r="AB236" s="126"/>
      <c r="AC236" s="86" t="s">
        <v>1285</v>
      </c>
      <c r="AD236" s="54">
        <f>SUMIF(표4[잉크명],표5[[#This Row],[잉크]],표4[월])</f>
        <v>0</v>
      </c>
      <c r="AE236" s="126">
        <f>SUMIF(표4[잉크명],표5[[#This Row],[잉크]],표4[월-3층])</f>
        <v>0</v>
      </c>
      <c r="AF236" s="126">
        <f>SUMIF(표4[잉크명],표5[[#This Row],[잉크]],표4[월-1층])</f>
        <v>0</v>
      </c>
      <c r="AG236" s="54">
        <f>SUMIF(표4[잉크명],표5[[#This Row],[잉크]],표4[화])</f>
        <v>0</v>
      </c>
      <c r="AH236" s="126">
        <f>SUMIF(표4[잉크명],표5[[#This Row],[잉크]],표4[화-3층])</f>
        <v>0</v>
      </c>
      <c r="AI236" s="126">
        <f>SUMIF(표4[잉크명],표5[[#This Row],[잉크]],표4[화-1층])</f>
        <v>0</v>
      </c>
      <c r="AJ236" s="54">
        <f>SUMIF(표4[잉크명],표5[[#This Row],[잉크]],표4[수])</f>
        <v>0</v>
      </c>
      <c r="AK236" s="126">
        <f>SUMIF(표4[잉크명],표5[[#This Row],[잉크]],표4[수-3층])</f>
        <v>0</v>
      </c>
      <c r="AL236" s="126">
        <f>SUMIF(표4[잉크명],표5[[#This Row],[잉크]],표4[수-1층])</f>
        <v>0</v>
      </c>
      <c r="AM236" s="54">
        <f>SUMIF(표4[잉크명],표5[[#This Row],[잉크]],표4[목])</f>
        <v>0</v>
      </c>
      <c r="AN236" s="126">
        <f>SUMIF(표4[잉크명],표5[[#This Row],[잉크]],표4[목-3층])</f>
        <v>0</v>
      </c>
      <c r="AO236" s="126">
        <f>SUMIF(표4[잉크명],표5[[#This Row],[잉크]],표4[목-1층])</f>
        <v>0</v>
      </c>
      <c r="AP236" s="54">
        <f>SUMIF(표4[잉크명],표5[[#This Row],[잉크]],표4[금])</f>
        <v>0</v>
      </c>
      <c r="AQ236" s="126">
        <f>SUMIF(표4[잉크명],표5[[#This Row],[잉크]],표4[금-3층])</f>
        <v>0</v>
      </c>
      <c r="AR236" s="126">
        <f>SUMIF(표4[잉크명],표5[[#This Row],[잉크]],표4[금-1층])</f>
        <v>0</v>
      </c>
      <c r="AS236" s="54">
        <f>SUMIF(표4[잉크명],표5[[#This Row],[잉크]],표4[토])</f>
        <v>0</v>
      </c>
      <c r="AT236" s="126">
        <f>SUMIF(표4[잉크명],표5[[#This Row],[잉크]],표4[토-3층])</f>
        <v>0</v>
      </c>
      <c r="AU236" s="126">
        <f>SUMIF(표4[잉크명],표5[[#This Row],[잉크]],표4[토-1층])</f>
        <v>0</v>
      </c>
      <c r="AV236" s="54">
        <f>SUMIF(표4[잉크명],표5[[#This Row],[잉크]],표4[일])</f>
        <v>0</v>
      </c>
      <c r="AW236" s="126">
        <f>SUMIF(표4[잉크명],표5[[#This Row],[잉크]],표4[일-3층])</f>
        <v>0</v>
      </c>
      <c r="AX236" s="126">
        <f>SUMIF(표4[잉크명],표5[[#This Row],[잉크]],표4[일-1층])</f>
        <v>0</v>
      </c>
      <c r="AY236" s="54">
        <f>SUMIF(표4[잉크명],표5[[#This Row],[잉크]],표4[차주 월])</f>
        <v>0</v>
      </c>
      <c r="AZ236" s="54">
        <f>SUM(표5[[#This Row],[월]:[차주 월]])</f>
        <v>0</v>
      </c>
    </row>
    <row r="237" spans="2:52" x14ac:dyDescent="0.3">
      <c r="B237" s="56" t="s">
        <v>513</v>
      </c>
      <c r="C237" s="56"/>
      <c r="D237" s="56" t="s">
        <v>523</v>
      </c>
      <c r="E237" s="54">
        <f>COUNTIF(사출계획!$E$62:$F$110,표4[[#This Row],[제품명]])</f>
        <v>0</v>
      </c>
      <c r="F237" s="126">
        <f>COUNTIF(사출계획!$E$62:$F$87,표4[[#This Row],[제품명]])</f>
        <v>0</v>
      </c>
      <c r="G237" s="126">
        <f>COUNTIF(사출계획!$E$88:$F$110,표4[[#This Row],[제품명]])</f>
        <v>0</v>
      </c>
      <c r="H237" s="54">
        <f>COUNTIF(사출계획!$G$62:$H$110,표4[[#This Row],[제품명]])</f>
        <v>0</v>
      </c>
      <c r="I237" s="122">
        <f>COUNTIF(사출계획!$G$62:$H$87,표4[[#This Row],[제품명]])</f>
        <v>0</v>
      </c>
      <c r="J237" s="122">
        <f>COUNTIF(사출계획!$G$88:$H$110,표4[[#This Row],[제품명]])</f>
        <v>0</v>
      </c>
      <c r="K237" s="54">
        <f>COUNTIF(사출계획!$I$62:$J$110,표4[[#This Row],[제품명]])</f>
        <v>0</v>
      </c>
      <c r="L237" s="126">
        <f>COUNTIF(사출계획!$I$62:$J$87,표4[[#This Row],[제품명]])</f>
        <v>0</v>
      </c>
      <c r="M237" s="126">
        <f>COUNTIF(사출계획!$I$88:$J$110,표4[[#This Row],[제품명]])</f>
        <v>0</v>
      </c>
      <c r="N237" s="54">
        <f>COUNTIF(사출계획!$K$62:$L$110,표4[[#This Row],[제품명]])</f>
        <v>0</v>
      </c>
      <c r="O237" s="126">
        <f>COUNTIF(사출계획!$K$62:$L$87,표4[[#This Row],[제품명]])</f>
        <v>0</v>
      </c>
      <c r="P237" s="126">
        <f>COUNTIF(사출계획!$K$88:$L$110,표4[[#This Row],[제품명]])</f>
        <v>0</v>
      </c>
      <c r="Q237" s="54">
        <f>COUNTIF(사출계획!$M$62:$N$110,표4[[#This Row],[제품명]])</f>
        <v>0</v>
      </c>
      <c r="R237" s="126">
        <f>COUNTIF(사출계획!$M$62:$N$87,표4[[#This Row],[제품명]])</f>
        <v>0</v>
      </c>
      <c r="S237" s="126">
        <f>COUNTIF(사출계획!$M$88:$N$110,표4[[#This Row],[제품명]])</f>
        <v>0</v>
      </c>
      <c r="T237" s="54">
        <f>COUNTIF(사출계획!$O$62:$P$110,표4[[#This Row],[제품명]])</f>
        <v>0</v>
      </c>
      <c r="U237" s="126">
        <f>COUNTIF(사출계획!$O$62:$P$87,표4[[#This Row],[제품명]])</f>
        <v>0</v>
      </c>
      <c r="V237" s="126">
        <f>COUNTIF(사출계획!$O$88:$P$110,표4[[#This Row],[제품명]])</f>
        <v>0</v>
      </c>
      <c r="W237" s="54">
        <f>COUNTIF(사출계획!$Q$62:$R$110,표4[[#This Row],[제품명]])</f>
        <v>0</v>
      </c>
      <c r="X237" s="126">
        <f>COUNTIF(사출계획!$Q$62:$R$87,표4[[#This Row],[제품명]])</f>
        <v>0</v>
      </c>
      <c r="Y237" s="126">
        <f>COUNTIF(사출계획!$Q$88:$R$110,표4[[#This Row],[제품명]])</f>
        <v>0</v>
      </c>
      <c r="Z237" s="54">
        <f>COUNTIF(사출계획!$S$62:$T$110,표4[[#This Row],[제품명]])</f>
        <v>0</v>
      </c>
      <c r="AA237" s="126"/>
      <c r="AB237" s="126"/>
      <c r="AC237" s="86" t="s">
        <v>783</v>
      </c>
      <c r="AD237" s="54">
        <f>SUMIF(표4[잉크명],표5[[#This Row],[잉크]],표4[월])</f>
        <v>0</v>
      </c>
      <c r="AE237" s="126">
        <f>SUMIF(표4[잉크명],표5[[#This Row],[잉크]],표4[월-3층])</f>
        <v>0</v>
      </c>
      <c r="AF237" s="126">
        <f>SUMIF(표4[잉크명],표5[[#This Row],[잉크]],표4[월-1층])</f>
        <v>0</v>
      </c>
      <c r="AG237" s="54">
        <f>SUMIF(표4[잉크명],표5[[#This Row],[잉크]],표4[화])</f>
        <v>0</v>
      </c>
      <c r="AH237" s="126">
        <f>SUMIF(표4[잉크명],표5[[#This Row],[잉크]],표4[화-3층])</f>
        <v>0</v>
      </c>
      <c r="AI237" s="126">
        <f>SUMIF(표4[잉크명],표5[[#This Row],[잉크]],표4[화-1층])</f>
        <v>0</v>
      </c>
      <c r="AJ237" s="54">
        <f>SUMIF(표4[잉크명],표5[[#This Row],[잉크]],표4[수])</f>
        <v>0</v>
      </c>
      <c r="AK237" s="126">
        <f>SUMIF(표4[잉크명],표5[[#This Row],[잉크]],표4[수-3층])</f>
        <v>0</v>
      </c>
      <c r="AL237" s="126">
        <f>SUMIF(표4[잉크명],표5[[#This Row],[잉크]],표4[수-1층])</f>
        <v>0</v>
      </c>
      <c r="AM237" s="54">
        <f>SUMIF(표4[잉크명],표5[[#This Row],[잉크]],표4[목])</f>
        <v>0</v>
      </c>
      <c r="AN237" s="126">
        <f>SUMIF(표4[잉크명],표5[[#This Row],[잉크]],표4[목-3층])</f>
        <v>0</v>
      </c>
      <c r="AO237" s="126">
        <f>SUMIF(표4[잉크명],표5[[#This Row],[잉크]],표4[목-1층])</f>
        <v>0</v>
      </c>
      <c r="AP237" s="54">
        <f>SUMIF(표4[잉크명],표5[[#This Row],[잉크]],표4[금])</f>
        <v>0</v>
      </c>
      <c r="AQ237" s="126">
        <f>SUMIF(표4[잉크명],표5[[#This Row],[잉크]],표4[금-3층])</f>
        <v>0</v>
      </c>
      <c r="AR237" s="126">
        <f>SUMIF(표4[잉크명],표5[[#This Row],[잉크]],표4[금-1층])</f>
        <v>0</v>
      </c>
      <c r="AS237" s="54">
        <f>SUMIF(표4[잉크명],표5[[#This Row],[잉크]],표4[토])</f>
        <v>0</v>
      </c>
      <c r="AT237" s="126">
        <f>SUMIF(표4[잉크명],표5[[#This Row],[잉크]],표4[토-3층])</f>
        <v>0</v>
      </c>
      <c r="AU237" s="126">
        <f>SUMIF(표4[잉크명],표5[[#This Row],[잉크]],표4[토-1층])</f>
        <v>0</v>
      </c>
      <c r="AV237" s="54">
        <f>SUMIF(표4[잉크명],표5[[#This Row],[잉크]],표4[일])</f>
        <v>0</v>
      </c>
      <c r="AW237" s="126">
        <f>SUMIF(표4[잉크명],표5[[#This Row],[잉크]],표4[일-3층])</f>
        <v>0</v>
      </c>
      <c r="AX237" s="126">
        <f>SUMIF(표4[잉크명],표5[[#This Row],[잉크]],표4[일-1층])</f>
        <v>0</v>
      </c>
      <c r="AY237" s="54">
        <f>SUMIF(표4[잉크명],표5[[#This Row],[잉크]],표4[차주 월])</f>
        <v>0</v>
      </c>
      <c r="AZ237" s="54">
        <f>SUM(표5[[#This Row],[월]:[차주 월]])</f>
        <v>0</v>
      </c>
    </row>
    <row r="238" spans="2:52" x14ac:dyDescent="0.3">
      <c r="B238" s="56" t="s">
        <v>516</v>
      </c>
      <c r="C238" s="56"/>
      <c r="D238" s="56" t="s">
        <v>4526</v>
      </c>
      <c r="E238" s="54">
        <f>COUNTIF(사출계획!$E$62:$F$110,표4[[#This Row],[제품명]])</f>
        <v>0</v>
      </c>
      <c r="F238" s="126">
        <f>COUNTIF(사출계획!$E$62:$F$87,표4[[#This Row],[제품명]])</f>
        <v>0</v>
      </c>
      <c r="G238" s="126">
        <f>COUNTIF(사출계획!$E$88:$F$110,표4[[#This Row],[제품명]])</f>
        <v>0</v>
      </c>
      <c r="H238" s="54">
        <f>COUNTIF(사출계획!$G$62:$H$110,표4[[#This Row],[제품명]])</f>
        <v>0</v>
      </c>
      <c r="I238" s="122">
        <f>COUNTIF(사출계획!$G$62:$H$87,표4[[#This Row],[제품명]])</f>
        <v>0</v>
      </c>
      <c r="J238" s="122">
        <f>COUNTIF(사출계획!$G$88:$H$110,표4[[#This Row],[제품명]])</f>
        <v>0</v>
      </c>
      <c r="K238" s="54">
        <f>COUNTIF(사출계획!$I$62:$J$110,표4[[#This Row],[제품명]])</f>
        <v>0</v>
      </c>
      <c r="L238" s="126">
        <f>COUNTIF(사출계획!$I$62:$J$87,표4[[#This Row],[제품명]])</f>
        <v>0</v>
      </c>
      <c r="M238" s="126">
        <f>COUNTIF(사출계획!$I$88:$J$110,표4[[#This Row],[제품명]])</f>
        <v>0</v>
      </c>
      <c r="N238" s="54">
        <f>COUNTIF(사출계획!$K$62:$L$110,표4[[#This Row],[제품명]])</f>
        <v>0</v>
      </c>
      <c r="O238" s="126">
        <f>COUNTIF(사출계획!$K$62:$L$87,표4[[#This Row],[제품명]])</f>
        <v>0</v>
      </c>
      <c r="P238" s="126">
        <f>COUNTIF(사출계획!$K$88:$L$110,표4[[#This Row],[제품명]])</f>
        <v>0</v>
      </c>
      <c r="Q238" s="54">
        <f>COUNTIF(사출계획!$M$62:$N$110,표4[[#This Row],[제품명]])</f>
        <v>0</v>
      </c>
      <c r="R238" s="126">
        <f>COUNTIF(사출계획!$M$62:$N$87,표4[[#This Row],[제품명]])</f>
        <v>0</v>
      </c>
      <c r="S238" s="126">
        <f>COUNTIF(사출계획!$M$88:$N$110,표4[[#This Row],[제품명]])</f>
        <v>0</v>
      </c>
      <c r="T238" s="54">
        <f>COUNTIF(사출계획!$O$62:$P$110,표4[[#This Row],[제품명]])</f>
        <v>0</v>
      </c>
      <c r="U238" s="126">
        <f>COUNTIF(사출계획!$O$62:$P$87,표4[[#This Row],[제품명]])</f>
        <v>0</v>
      </c>
      <c r="V238" s="126">
        <f>COUNTIF(사출계획!$O$88:$P$110,표4[[#This Row],[제품명]])</f>
        <v>0</v>
      </c>
      <c r="W238" s="54">
        <f>COUNTIF(사출계획!$Q$62:$R$110,표4[[#This Row],[제품명]])</f>
        <v>0</v>
      </c>
      <c r="X238" s="126">
        <f>COUNTIF(사출계획!$Q$62:$R$87,표4[[#This Row],[제품명]])</f>
        <v>0</v>
      </c>
      <c r="Y238" s="126">
        <f>COUNTIF(사출계획!$Q$88:$R$110,표4[[#This Row],[제품명]])</f>
        <v>0</v>
      </c>
      <c r="Z238" s="54">
        <f>COUNTIF(사출계획!$S$62:$T$110,표4[[#This Row],[제품명]])</f>
        <v>0</v>
      </c>
      <c r="AA238" s="126"/>
      <c r="AB238" s="126"/>
      <c r="AC238" s="86" t="s">
        <v>1070</v>
      </c>
      <c r="AD238" s="54">
        <f>SUMIF(표4[잉크명],표5[[#This Row],[잉크]],표4[월])</f>
        <v>0</v>
      </c>
      <c r="AE238" s="126">
        <f>SUMIF(표4[잉크명],표5[[#This Row],[잉크]],표4[월-3층])</f>
        <v>0</v>
      </c>
      <c r="AF238" s="126">
        <f>SUMIF(표4[잉크명],표5[[#This Row],[잉크]],표4[월-1층])</f>
        <v>0</v>
      </c>
      <c r="AG238" s="54">
        <f>SUMIF(표4[잉크명],표5[[#This Row],[잉크]],표4[화])</f>
        <v>0</v>
      </c>
      <c r="AH238" s="126">
        <f>SUMIF(표4[잉크명],표5[[#This Row],[잉크]],표4[화-3층])</f>
        <v>0</v>
      </c>
      <c r="AI238" s="126">
        <f>SUMIF(표4[잉크명],표5[[#This Row],[잉크]],표4[화-1층])</f>
        <v>0</v>
      </c>
      <c r="AJ238" s="54">
        <f>SUMIF(표4[잉크명],표5[[#This Row],[잉크]],표4[수])</f>
        <v>0</v>
      </c>
      <c r="AK238" s="126">
        <f>SUMIF(표4[잉크명],표5[[#This Row],[잉크]],표4[수-3층])</f>
        <v>0</v>
      </c>
      <c r="AL238" s="126">
        <f>SUMIF(표4[잉크명],표5[[#This Row],[잉크]],표4[수-1층])</f>
        <v>0</v>
      </c>
      <c r="AM238" s="54">
        <f>SUMIF(표4[잉크명],표5[[#This Row],[잉크]],표4[목])</f>
        <v>0</v>
      </c>
      <c r="AN238" s="126">
        <f>SUMIF(표4[잉크명],표5[[#This Row],[잉크]],표4[목-3층])</f>
        <v>0</v>
      </c>
      <c r="AO238" s="126">
        <f>SUMIF(표4[잉크명],표5[[#This Row],[잉크]],표4[목-1층])</f>
        <v>0</v>
      </c>
      <c r="AP238" s="54">
        <f>SUMIF(표4[잉크명],표5[[#This Row],[잉크]],표4[금])</f>
        <v>0</v>
      </c>
      <c r="AQ238" s="126">
        <f>SUMIF(표4[잉크명],표5[[#This Row],[잉크]],표4[금-3층])</f>
        <v>0</v>
      </c>
      <c r="AR238" s="126">
        <f>SUMIF(표4[잉크명],표5[[#This Row],[잉크]],표4[금-1층])</f>
        <v>0</v>
      </c>
      <c r="AS238" s="54">
        <f>SUMIF(표4[잉크명],표5[[#This Row],[잉크]],표4[토])</f>
        <v>0</v>
      </c>
      <c r="AT238" s="126">
        <f>SUMIF(표4[잉크명],표5[[#This Row],[잉크]],표4[토-3층])</f>
        <v>0</v>
      </c>
      <c r="AU238" s="126">
        <f>SUMIF(표4[잉크명],표5[[#This Row],[잉크]],표4[토-1층])</f>
        <v>0</v>
      </c>
      <c r="AV238" s="54">
        <f>SUMIF(표4[잉크명],표5[[#This Row],[잉크]],표4[일])</f>
        <v>0</v>
      </c>
      <c r="AW238" s="126">
        <f>SUMIF(표4[잉크명],표5[[#This Row],[잉크]],표4[일-3층])</f>
        <v>0</v>
      </c>
      <c r="AX238" s="126">
        <f>SUMIF(표4[잉크명],표5[[#This Row],[잉크]],표4[일-1층])</f>
        <v>0</v>
      </c>
      <c r="AY238" s="54">
        <f>SUMIF(표4[잉크명],표5[[#This Row],[잉크]],표4[차주 월])</f>
        <v>0</v>
      </c>
      <c r="AZ238" s="54">
        <f>SUM(표5[[#This Row],[월]:[차주 월]])</f>
        <v>0</v>
      </c>
    </row>
    <row r="239" spans="2:52" x14ac:dyDescent="0.3">
      <c r="B239" s="56" t="s">
        <v>516</v>
      </c>
      <c r="C239" s="56"/>
      <c r="D239" s="56" t="s">
        <v>4864</v>
      </c>
      <c r="E239" s="54">
        <f>COUNTIF(사출계획!$E$62:$F$110,표4[[#This Row],[제품명]])</f>
        <v>0</v>
      </c>
      <c r="F239" s="126">
        <f>COUNTIF(사출계획!$E$62:$F$87,표4[[#This Row],[제품명]])</f>
        <v>0</v>
      </c>
      <c r="G239" s="126">
        <f>COUNTIF(사출계획!$E$88:$F$110,표4[[#This Row],[제품명]])</f>
        <v>0</v>
      </c>
      <c r="H239" s="54">
        <f>COUNTIF(사출계획!$G$62:$H$110,표4[[#This Row],[제품명]])</f>
        <v>0</v>
      </c>
      <c r="I239" s="122">
        <f>COUNTIF(사출계획!$G$62:$H$87,표4[[#This Row],[제품명]])</f>
        <v>0</v>
      </c>
      <c r="J239" s="122">
        <f>COUNTIF(사출계획!$G$88:$H$110,표4[[#This Row],[제품명]])</f>
        <v>0</v>
      </c>
      <c r="K239" s="54">
        <f>COUNTIF(사출계획!$I$62:$J$110,표4[[#This Row],[제품명]])</f>
        <v>0</v>
      </c>
      <c r="L239" s="126">
        <f>COUNTIF(사출계획!$I$62:$J$87,표4[[#This Row],[제품명]])</f>
        <v>0</v>
      </c>
      <c r="M239" s="126">
        <f>COUNTIF(사출계획!$I$88:$J$110,표4[[#This Row],[제품명]])</f>
        <v>0</v>
      </c>
      <c r="N239" s="54">
        <f>COUNTIF(사출계획!$K$62:$L$110,표4[[#This Row],[제품명]])</f>
        <v>0</v>
      </c>
      <c r="O239" s="126">
        <f>COUNTIF(사출계획!$K$62:$L$87,표4[[#This Row],[제품명]])</f>
        <v>0</v>
      </c>
      <c r="P239" s="126">
        <f>COUNTIF(사출계획!$K$88:$L$110,표4[[#This Row],[제품명]])</f>
        <v>0</v>
      </c>
      <c r="Q239" s="54">
        <f>COUNTIF(사출계획!$M$62:$N$110,표4[[#This Row],[제품명]])</f>
        <v>0</v>
      </c>
      <c r="R239" s="126">
        <f>COUNTIF(사출계획!$M$62:$N$87,표4[[#This Row],[제품명]])</f>
        <v>0</v>
      </c>
      <c r="S239" s="126">
        <f>COUNTIF(사출계획!$M$88:$N$110,표4[[#This Row],[제품명]])</f>
        <v>0</v>
      </c>
      <c r="T239" s="54">
        <f>COUNTIF(사출계획!$O$62:$P$110,표4[[#This Row],[제품명]])</f>
        <v>0</v>
      </c>
      <c r="U239" s="126">
        <f>COUNTIF(사출계획!$O$62:$P$87,표4[[#This Row],[제품명]])</f>
        <v>0</v>
      </c>
      <c r="V239" s="126">
        <f>COUNTIF(사출계획!$O$88:$P$110,표4[[#This Row],[제품명]])</f>
        <v>0</v>
      </c>
      <c r="W239" s="54">
        <f>COUNTIF(사출계획!$Q$62:$R$110,표4[[#This Row],[제품명]])</f>
        <v>0</v>
      </c>
      <c r="X239" s="126">
        <f>COUNTIF(사출계획!$Q$62:$R$87,표4[[#This Row],[제품명]])</f>
        <v>0</v>
      </c>
      <c r="Y239" s="126">
        <f>COUNTIF(사출계획!$Q$88:$R$110,표4[[#This Row],[제품명]])</f>
        <v>0</v>
      </c>
      <c r="Z239" s="54">
        <f>COUNTIF(사출계획!$S$62:$T$110,표4[[#This Row],[제품명]])</f>
        <v>0</v>
      </c>
      <c r="AA239" s="126"/>
      <c r="AB239" s="126"/>
      <c r="AC239" s="87" t="s">
        <v>786</v>
      </c>
      <c r="AD239" s="54">
        <f>SUMIF(표4[잉크명],표5[[#This Row],[잉크]],표4[월])</f>
        <v>0</v>
      </c>
      <c r="AE239" s="126">
        <f>SUMIF(표4[잉크명],표5[[#This Row],[잉크]],표4[월-3층])</f>
        <v>0</v>
      </c>
      <c r="AF239" s="126">
        <f>SUMIF(표4[잉크명],표5[[#This Row],[잉크]],표4[월-1층])</f>
        <v>0</v>
      </c>
      <c r="AG239" s="54">
        <f>SUMIF(표4[잉크명],표5[[#This Row],[잉크]],표4[화])</f>
        <v>0</v>
      </c>
      <c r="AH239" s="126">
        <f>SUMIF(표4[잉크명],표5[[#This Row],[잉크]],표4[화-3층])</f>
        <v>0</v>
      </c>
      <c r="AI239" s="126">
        <f>SUMIF(표4[잉크명],표5[[#This Row],[잉크]],표4[화-1층])</f>
        <v>0</v>
      </c>
      <c r="AJ239" s="54">
        <f>SUMIF(표4[잉크명],표5[[#This Row],[잉크]],표4[수])</f>
        <v>0</v>
      </c>
      <c r="AK239" s="126">
        <f>SUMIF(표4[잉크명],표5[[#This Row],[잉크]],표4[수-3층])</f>
        <v>0</v>
      </c>
      <c r="AL239" s="126">
        <f>SUMIF(표4[잉크명],표5[[#This Row],[잉크]],표4[수-1층])</f>
        <v>0</v>
      </c>
      <c r="AM239" s="54">
        <f>SUMIF(표4[잉크명],표5[[#This Row],[잉크]],표4[목])</f>
        <v>0</v>
      </c>
      <c r="AN239" s="126">
        <f>SUMIF(표4[잉크명],표5[[#This Row],[잉크]],표4[목-3층])</f>
        <v>0</v>
      </c>
      <c r="AO239" s="126">
        <f>SUMIF(표4[잉크명],표5[[#This Row],[잉크]],표4[목-1층])</f>
        <v>0</v>
      </c>
      <c r="AP239" s="54">
        <f>SUMIF(표4[잉크명],표5[[#This Row],[잉크]],표4[금])</f>
        <v>0</v>
      </c>
      <c r="AQ239" s="126">
        <f>SUMIF(표4[잉크명],표5[[#This Row],[잉크]],표4[금-3층])</f>
        <v>0</v>
      </c>
      <c r="AR239" s="126">
        <f>SUMIF(표4[잉크명],표5[[#This Row],[잉크]],표4[금-1층])</f>
        <v>0</v>
      </c>
      <c r="AS239" s="54">
        <f>SUMIF(표4[잉크명],표5[[#This Row],[잉크]],표4[토])</f>
        <v>0</v>
      </c>
      <c r="AT239" s="126">
        <f>SUMIF(표4[잉크명],표5[[#This Row],[잉크]],표4[토-3층])</f>
        <v>0</v>
      </c>
      <c r="AU239" s="126">
        <f>SUMIF(표4[잉크명],표5[[#This Row],[잉크]],표4[토-1층])</f>
        <v>0</v>
      </c>
      <c r="AV239" s="54">
        <f>SUMIF(표4[잉크명],표5[[#This Row],[잉크]],표4[일])</f>
        <v>0</v>
      </c>
      <c r="AW239" s="126">
        <f>SUMIF(표4[잉크명],표5[[#This Row],[잉크]],표4[일-3층])</f>
        <v>0</v>
      </c>
      <c r="AX239" s="126">
        <f>SUMIF(표4[잉크명],표5[[#This Row],[잉크]],표4[일-1층])</f>
        <v>0</v>
      </c>
      <c r="AY239" s="54">
        <f>SUMIF(표4[잉크명],표5[[#This Row],[잉크]],표4[차주 월])</f>
        <v>0</v>
      </c>
      <c r="AZ239" s="54">
        <f>SUM(표5[[#This Row],[월]:[차주 월]])</f>
        <v>0</v>
      </c>
    </row>
    <row r="240" spans="2:52" x14ac:dyDescent="0.3">
      <c r="B240" s="56" t="s">
        <v>514</v>
      </c>
      <c r="C240" s="56"/>
      <c r="D240" s="56" t="s">
        <v>509</v>
      </c>
      <c r="E240" s="54">
        <f>COUNTIF(사출계획!$E$62:$F$110,표4[[#This Row],[제품명]])</f>
        <v>0</v>
      </c>
      <c r="F240" s="126">
        <f>COUNTIF(사출계획!$E$62:$F$87,표4[[#This Row],[제품명]])</f>
        <v>0</v>
      </c>
      <c r="G240" s="126">
        <f>COUNTIF(사출계획!$E$88:$F$110,표4[[#This Row],[제품명]])</f>
        <v>0</v>
      </c>
      <c r="H240" s="54">
        <f>COUNTIF(사출계획!$G$62:$H$110,표4[[#This Row],[제품명]])</f>
        <v>0</v>
      </c>
      <c r="I240" s="122">
        <f>COUNTIF(사출계획!$G$62:$H$87,표4[[#This Row],[제품명]])</f>
        <v>0</v>
      </c>
      <c r="J240" s="122">
        <f>COUNTIF(사출계획!$G$88:$H$110,표4[[#This Row],[제품명]])</f>
        <v>0</v>
      </c>
      <c r="K240" s="54">
        <f>COUNTIF(사출계획!$I$62:$J$110,표4[[#This Row],[제품명]])</f>
        <v>0</v>
      </c>
      <c r="L240" s="126">
        <f>COUNTIF(사출계획!$I$62:$J$87,표4[[#This Row],[제품명]])</f>
        <v>0</v>
      </c>
      <c r="M240" s="126">
        <f>COUNTIF(사출계획!$I$88:$J$110,표4[[#This Row],[제품명]])</f>
        <v>0</v>
      </c>
      <c r="N240" s="54">
        <f>COUNTIF(사출계획!$K$62:$L$110,표4[[#This Row],[제품명]])</f>
        <v>0</v>
      </c>
      <c r="O240" s="126">
        <f>COUNTIF(사출계획!$K$62:$L$87,표4[[#This Row],[제품명]])</f>
        <v>0</v>
      </c>
      <c r="P240" s="126">
        <f>COUNTIF(사출계획!$K$88:$L$110,표4[[#This Row],[제품명]])</f>
        <v>0</v>
      </c>
      <c r="Q240" s="54">
        <f>COUNTIF(사출계획!$M$62:$N$110,표4[[#This Row],[제품명]])</f>
        <v>0</v>
      </c>
      <c r="R240" s="126">
        <f>COUNTIF(사출계획!$M$62:$N$87,표4[[#This Row],[제품명]])</f>
        <v>0</v>
      </c>
      <c r="S240" s="126">
        <f>COUNTIF(사출계획!$M$88:$N$110,표4[[#This Row],[제품명]])</f>
        <v>0</v>
      </c>
      <c r="T240" s="54">
        <f>COUNTIF(사출계획!$O$62:$P$110,표4[[#This Row],[제품명]])</f>
        <v>0</v>
      </c>
      <c r="U240" s="126">
        <f>COUNTIF(사출계획!$O$62:$P$87,표4[[#This Row],[제품명]])</f>
        <v>0</v>
      </c>
      <c r="V240" s="126">
        <f>COUNTIF(사출계획!$O$88:$P$110,표4[[#This Row],[제품명]])</f>
        <v>0</v>
      </c>
      <c r="W240" s="54">
        <f>COUNTIF(사출계획!$Q$62:$R$110,표4[[#This Row],[제품명]])</f>
        <v>0</v>
      </c>
      <c r="X240" s="126">
        <f>COUNTIF(사출계획!$Q$62:$R$87,표4[[#This Row],[제품명]])</f>
        <v>0</v>
      </c>
      <c r="Y240" s="126">
        <f>COUNTIF(사출계획!$Q$88:$R$110,표4[[#This Row],[제품명]])</f>
        <v>0</v>
      </c>
      <c r="Z240" s="54">
        <f>COUNTIF(사출계획!$S$62:$T$110,표4[[#This Row],[제품명]])</f>
        <v>0</v>
      </c>
      <c r="AA240" s="126"/>
      <c r="AB240" s="126"/>
      <c r="AC240" s="89" t="s">
        <v>646</v>
      </c>
      <c r="AD240" s="54">
        <f>SUMIF(표4[잉크명],표5[[#This Row],[잉크]],표4[월])</f>
        <v>0</v>
      </c>
      <c r="AE240" s="126">
        <f>SUMIF(표4[잉크명],표5[[#This Row],[잉크]],표4[월-3층])</f>
        <v>0</v>
      </c>
      <c r="AF240" s="126">
        <f>SUMIF(표4[잉크명],표5[[#This Row],[잉크]],표4[월-1층])</f>
        <v>0</v>
      </c>
      <c r="AG240" s="54">
        <f>SUMIF(표4[잉크명],표5[[#This Row],[잉크]],표4[화])</f>
        <v>0</v>
      </c>
      <c r="AH240" s="126">
        <f>SUMIF(표4[잉크명],표5[[#This Row],[잉크]],표4[화-3층])</f>
        <v>0</v>
      </c>
      <c r="AI240" s="126">
        <f>SUMIF(표4[잉크명],표5[[#This Row],[잉크]],표4[화-1층])</f>
        <v>0</v>
      </c>
      <c r="AJ240" s="54">
        <f>SUMIF(표4[잉크명],표5[[#This Row],[잉크]],표4[수])</f>
        <v>0</v>
      </c>
      <c r="AK240" s="126">
        <f>SUMIF(표4[잉크명],표5[[#This Row],[잉크]],표4[수-3층])</f>
        <v>0</v>
      </c>
      <c r="AL240" s="126">
        <f>SUMIF(표4[잉크명],표5[[#This Row],[잉크]],표4[수-1층])</f>
        <v>0</v>
      </c>
      <c r="AM240" s="54">
        <f>SUMIF(표4[잉크명],표5[[#This Row],[잉크]],표4[목])</f>
        <v>0</v>
      </c>
      <c r="AN240" s="126">
        <f>SUMIF(표4[잉크명],표5[[#This Row],[잉크]],표4[목-3층])</f>
        <v>0</v>
      </c>
      <c r="AO240" s="126">
        <f>SUMIF(표4[잉크명],표5[[#This Row],[잉크]],표4[목-1층])</f>
        <v>0</v>
      </c>
      <c r="AP240" s="54">
        <f>SUMIF(표4[잉크명],표5[[#This Row],[잉크]],표4[금])</f>
        <v>0</v>
      </c>
      <c r="AQ240" s="126">
        <f>SUMIF(표4[잉크명],표5[[#This Row],[잉크]],표4[금-3층])</f>
        <v>0</v>
      </c>
      <c r="AR240" s="126">
        <f>SUMIF(표4[잉크명],표5[[#This Row],[잉크]],표4[금-1층])</f>
        <v>0</v>
      </c>
      <c r="AS240" s="54">
        <f>SUMIF(표4[잉크명],표5[[#This Row],[잉크]],표4[토])</f>
        <v>0</v>
      </c>
      <c r="AT240" s="126">
        <f>SUMIF(표4[잉크명],표5[[#This Row],[잉크]],표4[토-3층])</f>
        <v>0</v>
      </c>
      <c r="AU240" s="126">
        <f>SUMIF(표4[잉크명],표5[[#This Row],[잉크]],표4[토-1층])</f>
        <v>0</v>
      </c>
      <c r="AV240" s="54">
        <f>SUMIF(표4[잉크명],표5[[#This Row],[잉크]],표4[일])</f>
        <v>0</v>
      </c>
      <c r="AW240" s="126">
        <f>SUMIF(표4[잉크명],표5[[#This Row],[잉크]],표4[일-3층])</f>
        <v>0</v>
      </c>
      <c r="AX240" s="126">
        <f>SUMIF(표4[잉크명],표5[[#This Row],[잉크]],표4[일-1층])</f>
        <v>0</v>
      </c>
      <c r="AY240" s="54">
        <f>SUMIF(표4[잉크명],표5[[#This Row],[잉크]],표4[차주 월])</f>
        <v>0</v>
      </c>
      <c r="AZ240" s="54">
        <f>SUM(표5[[#This Row],[월]:[차주 월]])</f>
        <v>0</v>
      </c>
    </row>
    <row r="241" spans="2:52" x14ac:dyDescent="0.3">
      <c r="B241" s="56" t="s">
        <v>517</v>
      </c>
      <c r="C241" s="56"/>
      <c r="D241" s="56" t="s">
        <v>5187</v>
      </c>
      <c r="E241" s="54">
        <f>COUNTIF(사출계획!$E$62:$F$110,표4[[#This Row],[제품명]])</f>
        <v>0</v>
      </c>
      <c r="F241" s="126">
        <f>COUNTIF(사출계획!$E$62:$F$87,표4[[#This Row],[제품명]])</f>
        <v>0</v>
      </c>
      <c r="G241" s="126">
        <f>COUNTIF(사출계획!$E$88:$F$110,표4[[#This Row],[제품명]])</f>
        <v>0</v>
      </c>
      <c r="H241" s="54">
        <f>COUNTIF(사출계획!$G$62:$H$110,표4[[#This Row],[제품명]])</f>
        <v>0</v>
      </c>
      <c r="I241" s="122">
        <f>COUNTIF(사출계획!$G$62:$H$87,표4[[#This Row],[제품명]])</f>
        <v>0</v>
      </c>
      <c r="J241" s="122">
        <f>COUNTIF(사출계획!$G$88:$H$110,표4[[#This Row],[제품명]])</f>
        <v>0</v>
      </c>
      <c r="K241" s="54">
        <f>COUNTIF(사출계획!$I$62:$J$110,표4[[#This Row],[제품명]])</f>
        <v>0</v>
      </c>
      <c r="L241" s="126">
        <f>COUNTIF(사출계획!$I$62:$J$87,표4[[#This Row],[제품명]])</f>
        <v>0</v>
      </c>
      <c r="M241" s="126">
        <f>COUNTIF(사출계획!$I$88:$J$110,표4[[#This Row],[제품명]])</f>
        <v>0</v>
      </c>
      <c r="N241" s="54">
        <f>COUNTIF(사출계획!$K$62:$L$110,표4[[#This Row],[제품명]])</f>
        <v>0</v>
      </c>
      <c r="O241" s="126">
        <f>COUNTIF(사출계획!$K$62:$L$87,표4[[#This Row],[제품명]])</f>
        <v>0</v>
      </c>
      <c r="P241" s="126">
        <f>COUNTIF(사출계획!$K$88:$L$110,표4[[#This Row],[제품명]])</f>
        <v>0</v>
      </c>
      <c r="Q241" s="54">
        <f>COUNTIF(사출계획!$M$62:$N$110,표4[[#This Row],[제품명]])</f>
        <v>0</v>
      </c>
      <c r="R241" s="126">
        <f>COUNTIF(사출계획!$M$62:$N$87,표4[[#This Row],[제품명]])</f>
        <v>0</v>
      </c>
      <c r="S241" s="126">
        <f>COUNTIF(사출계획!$M$88:$N$110,표4[[#This Row],[제품명]])</f>
        <v>0</v>
      </c>
      <c r="T241" s="54">
        <f>COUNTIF(사출계획!$O$62:$P$110,표4[[#This Row],[제품명]])</f>
        <v>0</v>
      </c>
      <c r="U241" s="126">
        <f>COUNTIF(사출계획!$O$62:$P$87,표4[[#This Row],[제품명]])</f>
        <v>0</v>
      </c>
      <c r="V241" s="126">
        <f>COUNTIF(사출계획!$O$88:$P$110,표4[[#This Row],[제품명]])</f>
        <v>0</v>
      </c>
      <c r="W241" s="54">
        <f>COUNTIF(사출계획!$Q$62:$R$110,표4[[#This Row],[제품명]])</f>
        <v>0</v>
      </c>
      <c r="X241" s="126">
        <f>COUNTIF(사출계획!$Q$62:$R$87,표4[[#This Row],[제품명]])</f>
        <v>0</v>
      </c>
      <c r="Y241" s="126">
        <f>COUNTIF(사출계획!$Q$88:$R$110,표4[[#This Row],[제품명]])</f>
        <v>0</v>
      </c>
      <c r="Z241" s="54">
        <f>COUNTIF(사출계획!$S$62:$T$110,표4[[#This Row],[제품명]])</f>
        <v>0</v>
      </c>
      <c r="AA241" s="126"/>
      <c r="AB241" s="126"/>
      <c r="AC241" s="33" t="s">
        <v>1431</v>
      </c>
      <c r="AD241" s="54">
        <f>SUMIF(표4[잉크명],표5[[#This Row],[잉크]],표4[월])</f>
        <v>0</v>
      </c>
      <c r="AE241" s="126">
        <f>SUMIF(표4[잉크명],표5[[#This Row],[잉크]],표4[월-3층])</f>
        <v>0</v>
      </c>
      <c r="AF241" s="126">
        <f>SUMIF(표4[잉크명],표5[[#This Row],[잉크]],표4[월-1층])</f>
        <v>0</v>
      </c>
      <c r="AG241" s="54">
        <f>SUMIF(표4[잉크명],표5[[#This Row],[잉크]],표4[화])</f>
        <v>0</v>
      </c>
      <c r="AH241" s="126">
        <f>SUMIF(표4[잉크명],표5[[#This Row],[잉크]],표4[화-3층])</f>
        <v>0</v>
      </c>
      <c r="AI241" s="126">
        <f>SUMIF(표4[잉크명],표5[[#This Row],[잉크]],표4[화-1층])</f>
        <v>0</v>
      </c>
      <c r="AJ241" s="54">
        <f>SUMIF(표4[잉크명],표5[[#This Row],[잉크]],표4[수])</f>
        <v>0</v>
      </c>
      <c r="AK241" s="126">
        <f>SUMIF(표4[잉크명],표5[[#This Row],[잉크]],표4[수-3층])</f>
        <v>0</v>
      </c>
      <c r="AL241" s="126">
        <f>SUMIF(표4[잉크명],표5[[#This Row],[잉크]],표4[수-1층])</f>
        <v>0</v>
      </c>
      <c r="AM241" s="34">
        <f>SUMIF(표4[잉크명],표5[[#This Row],[잉크]],표4[목])</f>
        <v>0</v>
      </c>
      <c r="AN241" s="126">
        <f>SUMIF(표4[잉크명],표5[[#This Row],[잉크]],표4[목-3층])</f>
        <v>0</v>
      </c>
      <c r="AO241" s="126">
        <f>SUMIF(표4[잉크명],표5[[#This Row],[잉크]],표4[목-1층])</f>
        <v>0</v>
      </c>
      <c r="AP241" s="34">
        <f>SUMIF(표4[잉크명],표5[[#This Row],[잉크]],표4[금])</f>
        <v>0</v>
      </c>
      <c r="AQ241" s="126">
        <f>SUMIF(표4[잉크명],표5[[#This Row],[잉크]],표4[금-3층])</f>
        <v>0</v>
      </c>
      <c r="AR241" s="126">
        <f>SUMIF(표4[잉크명],표5[[#This Row],[잉크]],표4[금-1층])</f>
        <v>0</v>
      </c>
      <c r="AS241" s="34">
        <f>SUMIF(표4[잉크명],표5[[#This Row],[잉크]],표4[토])</f>
        <v>0</v>
      </c>
      <c r="AT241" s="126">
        <f>SUMIF(표4[잉크명],표5[[#This Row],[잉크]],표4[토-3층])</f>
        <v>0</v>
      </c>
      <c r="AU241" s="126">
        <f>SUMIF(표4[잉크명],표5[[#This Row],[잉크]],표4[토-1층])</f>
        <v>0</v>
      </c>
      <c r="AV241" s="34">
        <f>SUMIF(표4[잉크명],표5[[#This Row],[잉크]],표4[일])</f>
        <v>0</v>
      </c>
      <c r="AW241" s="126">
        <f>SUMIF(표4[잉크명],표5[[#This Row],[잉크]],표4[일-3층])</f>
        <v>0</v>
      </c>
      <c r="AX241" s="126">
        <f>SUMIF(표4[잉크명],표5[[#This Row],[잉크]],표4[일-1층])</f>
        <v>0</v>
      </c>
      <c r="AY241" s="34">
        <f>SUMIF(표4[잉크명],표5[[#This Row],[잉크]],표4[차주 월])</f>
        <v>0</v>
      </c>
      <c r="AZ241" s="34">
        <f>SUM(표5[[#This Row],[월]:[차주 월]])</f>
        <v>0</v>
      </c>
    </row>
    <row r="242" spans="2:52" x14ac:dyDescent="0.3">
      <c r="B242" s="56" t="s">
        <v>517</v>
      </c>
      <c r="C242" s="56"/>
      <c r="D242" s="56" t="s">
        <v>3651</v>
      </c>
      <c r="E242" s="54">
        <f>COUNTIF(사출계획!$E$62:$F$110,표4[[#This Row],[제품명]])</f>
        <v>0</v>
      </c>
      <c r="F242" s="126">
        <f>COUNTIF(사출계획!$E$62:$F$87,표4[[#This Row],[제품명]])</f>
        <v>0</v>
      </c>
      <c r="G242" s="126">
        <f>COUNTIF(사출계획!$E$88:$F$110,표4[[#This Row],[제품명]])</f>
        <v>0</v>
      </c>
      <c r="H242" s="54">
        <f>COUNTIF(사출계획!$G$62:$H$110,표4[[#This Row],[제품명]])</f>
        <v>0</v>
      </c>
      <c r="I242" s="122">
        <f>COUNTIF(사출계획!$G$62:$H$87,표4[[#This Row],[제품명]])</f>
        <v>0</v>
      </c>
      <c r="J242" s="122">
        <f>COUNTIF(사출계획!$G$88:$H$110,표4[[#This Row],[제품명]])</f>
        <v>0</v>
      </c>
      <c r="K242" s="54">
        <f>COUNTIF(사출계획!$I$62:$J$110,표4[[#This Row],[제품명]])</f>
        <v>0</v>
      </c>
      <c r="L242" s="126">
        <f>COUNTIF(사출계획!$I$62:$J$87,표4[[#This Row],[제품명]])</f>
        <v>0</v>
      </c>
      <c r="M242" s="126">
        <f>COUNTIF(사출계획!$I$88:$J$110,표4[[#This Row],[제품명]])</f>
        <v>0</v>
      </c>
      <c r="N242" s="54">
        <f>COUNTIF(사출계획!$K$62:$L$110,표4[[#This Row],[제품명]])</f>
        <v>0</v>
      </c>
      <c r="O242" s="126">
        <f>COUNTIF(사출계획!$K$62:$L$87,표4[[#This Row],[제품명]])</f>
        <v>0</v>
      </c>
      <c r="P242" s="126">
        <f>COUNTIF(사출계획!$K$88:$L$110,표4[[#This Row],[제품명]])</f>
        <v>0</v>
      </c>
      <c r="Q242" s="54">
        <f>COUNTIF(사출계획!$M$62:$N$110,표4[[#This Row],[제품명]])</f>
        <v>0</v>
      </c>
      <c r="R242" s="126">
        <f>COUNTIF(사출계획!$M$62:$N$87,표4[[#This Row],[제품명]])</f>
        <v>0</v>
      </c>
      <c r="S242" s="126">
        <f>COUNTIF(사출계획!$M$88:$N$110,표4[[#This Row],[제품명]])</f>
        <v>0</v>
      </c>
      <c r="T242" s="54">
        <f>COUNTIF(사출계획!$O$62:$P$110,표4[[#This Row],[제품명]])</f>
        <v>0</v>
      </c>
      <c r="U242" s="126">
        <f>COUNTIF(사출계획!$O$62:$P$87,표4[[#This Row],[제품명]])</f>
        <v>0</v>
      </c>
      <c r="V242" s="126">
        <f>COUNTIF(사출계획!$O$88:$P$110,표4[[#This Row],[제품명]])</f>
        <v>0</v>
      </c>
      <c r="W242" s="54">
        <f>COUNTIF(사출계획!$Q$62:$R$110,표4[[#This Row],[제품명]])</f>
        <v>0</v>
      </c>
      <c r="X242" s="126">
        <f>COUNTIF(사출계획!$Q$62:$R$87,표4[[#This Row],[제품명]])</f>
        <v>0</v>
      </c>
      <c r="Y242" s="126">
        <f>COUNTIF(사출계획!$Q$88:$R$110,표4[[#This Row],[제품명]])</f>
        <v>0</v>
      </c>
      <c r="Z242" s="54">
        <f>COUNTIF(사출계획!$S$62:$T$110,표4[[#This Row],[제품명]])</f>
        <v>0</v>
      </c>
      <c r="AA242" s="126"/>
      <c r="AB242" s="126"/>
      <c r="AC242" s="33" t="s">
        <v>1695</v>
      </c>
      <c r="AD242" s="54">
        <f>SUMIF(표4[잉크명],표5[[#This Row],[잉크]],표4[월])</f>
        <v>0</v>
      </c>
      <c r="AE242" s="126">
        <f>SUMIF(표4[잉크명],표5[[#This Row],[잉크]],표4[월-3층])</f>
        <v>0</v>
      </c>
      <c r="AF242" s="126">
        <f>SUMIF(표4[잉크명],표5[[#This Row],[잉크]],표4[월-1층])</f>
        <v>0</v>
      </c>
      <c r="AG242" s="54">
        <f>SUMIF(표4[잉크명],표5[[#This Row],[잉크]],표4[화])</f>
        <v>0</v>
      </c>
      <c r="AH242" s="126">
        <f>SUMIF(표4[잉크명],표5[[#This Row],[잉크]],표4[화-3층])</f>
        <v>0</v>
      </c>
      <c r="AI242" s="126">
        <f>SUMIF(표4[잉크명],표5[[#This Row],[잉크]],표4[화-1층])</f>
        <v>0</v>
      </c>
      <c r="AJ242" s="54">
        <f>SUMIF(표4[잉크명],표5[[#This Row],[잉크]],표4[수])</f>
        <v>0</v>
      </c>
      <c r="AK242" s="126">
        <f>SUMIF(표4[잉크명],표5[[#This Row],[잉크]],표4[수-3층])</f>
        <v>0</v>
      </c>
      <c r="AL242" s="126">
        <f>SUMIF(표4[잉크명],표5[[#This Row],[잉크]],표4[수-1층])</f>
        <v>0</v>
      </c>
      <c r="AM242" s="34">
        <f>SUMIF(표4[잉크명],표5[[#This Row],[잉크]],표4[목])</f>
        <v>0</v>
      </c>
      <c r="AN242" s="126">
        <f>SUMIF(표4[잉크명],표5[[#This Row],[잉크]],표4[목-3층])</f>
        <v>0</v>
      </c>
      <c r="AO242" s="126">
        <f>SUMIF(표4[잉크명],표5[[#This Row],[잉크]],표4[목-1층])</f>
        <v>0</v>
      </c>
      <c r="AP242" s="34">
        <f>SUMIF(표4[잉크명],표5[[#This Row],[잉크]],표4[금])</f>
        <v>0</v>
      </c>
      <c r="AQ242" s="126">
        <f>SUMIF(표4[잉크명],표5[[#This Row],[잉크]],표4[금-3층])</f>
        <v>0</v>
      </c>
      <c r="AR242" s="126">
        <f>SUMIF(표4[잉크명],표5[[#This Row],[잉크]],표4[금-1층])</f>
        <v>0</v>
      </c>
      <c r="AS242" s="34">
        <f>SUMIF(표4[잉크명],표5[[#This Row],[잉크]],표4[토])</f>
        <v>0</v>
      </c>
      <c r="AT242" s="126">
        <f>SUMIF(표4[잉크명],표5[[#This Row],[잉크]],표4[토-3층])</f>
        <v>0</v>
      </c>
      <c r="AU242" s="126">
        <f>SUMIF(표4[잉크명],표5[[#This Row],[잉크]],표4[토-1층])</f>
        <v>0</v>
      </c>
      <c r="AV242" s="34">
        <f>SUMIF(표4[잉크명],표5[[#This Row],[잉크]],표4[일])</f>
        <v>0</v>
      </c>
      <c r="AW242" s="126">
        <f>SUMIF(표4[잉크명],표5[[#This Row],[잉크]],표4[일-3층])</f>
        <v>0</v>
      </c>
      <c r="AX242" s="126">
        <f>SUMIF(표4[잉크명],표5[[#This Row],[잉크]],표4[일-1층])</f>
        <v>0</v>
      </c>
      <c r="AY242" s="34">
        <f>SUMIF(표4[잉크명],표5[[#This Row],[잉크]],표4[차주 월])</f>
        <v>0</v>
      </c>
      <c r="AZ242" s="34">
        <f>SUM(표5[[#This Row],[월]:[차주 월]])</f>
        <v>0</v>
      </c>
    </row>
    <row r="243" spans="2:52" x14ac:dyDescent="0.3">
      <c r="B243" s="56" t="s">
        <v>519</v>
      </c>
      <c r="C243" s="56"/>
      <c r="D243" s="56" t="s">
        <v>2467</v>
      </c>
      <c r="E243" s="54">
        <f>COUNTIF(사출계획!$E$62:$F$110,표4[[#This Row],[제품명]])</f>
        <v>0</v>
      </c>
      <c r="F243" s="126">
        <f>COUNTIF(사출계획!$E$62:$F$87,표4[[#This Row],[제품명]])</f>
        <v>0</v>
      </c>
      <c r="G243" s="126">
        <f>COUNTIF(사출계획!$E$88:$F$110,표4[[#This Row],[제품명]])</f>
        <v>0</v>
      </c>
      <c r="H243" s="54">
        <f>COUNTIF(사출계획!$G$62:$H$110,표4[[#This Row],[제품명]])</f>
        <v>0</v>
      </c>
      <c r="I243" s="122">
        <f>COUNTIF(사출계획!$G$62:$H$87,표4[[#This Row],[제품명]])</f>
        <v>0</v>
      </c>
      <c r="J243" s="122">
        <f>COUNTIF(사출계획!$G$88:$H$110,표4[[#This Row],[제품명]])</f>
        <v>0</v>
      </c>
      <c r="K243" s="54">
        <f>COUNTIF(사출계획!$I$62:$J$110,표4[[#This Row],[제품명]])</f>
        <v>0</v>
      </c>
      <c r="L243" s="126">
        <f>COUNTIF(사출계획!$I$62:$J$87,표4[[#This Row],[제품명]])</f>
        <v>0</v>
      </c>
      <c r="M243" s="126">
        <f>COUNTIF(사출계획!$I$88:$J$110,표4[[#This Row],[제품명]])</f>
        <v>0</v>
      </c>
      <c r="N243" s="54">
        <f>COUNTIF(사출계획!$K$62:$L$110,표4[[#This Row],[제품명]])</f>
        <v>0</v>
      </c>
      <c r="O243" s="126">
        <f>COUNTIF(사출계획!$K$62:$L$87,표4[[#This Row],[제품명]])</f>
        <v>0</v>
      </c>
      <c r="P243" s="126">
        <f>COUNTIF(사출계획!$K$88:$L$110,표4[[#This Row],[제품명]])</f>
        <v>0</v>
      </c>
      <c r="Q243" s="54">
        <f>COUNTIF(사출계획!$M$62:$N$110,표4[[#This Row],[제품명]])</f>
        <v>0</v>
      </c>
      <c r="R243" s="126">
        <f>COUNTIF(사출계획!$M$62:$N$87,표4[[#This Row],[제품명]])</f>
        <v>0</v>
      </c>
      <c r="S243" s="126">
        <f>COUNTIF(사출계획!$M$88:$N$110,표4[[#This Row],[제품명]])</f>
        <v>0</v>
      </c>
      <c r="T243" s="54">
        <f>COUNTIF(사출계획!$O$62:$P$110,표4[[#This Row],[제품명]])</f>
        <v>0</v>
      </c>
      <c r="U243" s="126">
        <f>COUNTIF(사출계획!$O$62:$P$87,표4[[#This Row],[제품명]])</f>
        <v>0</v>
      </c>
      <c r="V243" s="126">
        <f>COUNTIF(사출계획!$O$88:$P$110,표4[[#This Row],[제품명]])</f>
        <v>0</v>
      </c>
      <c r="W243" s="54">
        <f>COUNTIF(사출계획!$Q$62:$R$110,표4[[#This Row],[제품명]])</f>
        <v>0</v>
      </c>
      <c r="X243" s="126">
        <f>COUNTIF(사출계획!$Q$62:$R$87,표4[[#This Row],[제품명]])</f>
        <v>0</v>
      </c>
      <c r="Y243" s="126">
        <f>COUNTIF(사출계획!$Q$88:$R$110,표4[[#This Row],[제품명]])</f>
        <v>0</v>
      </c>
      <c r="Z243" s="54">
        <f>COUNTIF(사출계획!$S$62:$T$110,표4[[#This Row],[제품명]])</f>
        <v>0</v>
      </c>
      <c r="AA243" s="126"/>
      <c r="AB243" s="126"/>
      <c r="AC243" s="89" t="s">
        <v>1144</v>
      </c>
      <c r="AD243" s="54">
        <f>SUMIF(표4[잉크명],표5[[#This Row],[잉크]],표4[월])</f>
        <v>0</v>
      </c>
      <c r="AE243" s="126">
        <f>SUMIF(표4[잉크명],표5[[#This Row],[잉크]],표4[월-3층])</f>
        <v>0</v>
      </c>
      <c r="AF243" s="126">
        <f>SUMIF(표4[잉크명],표5[[#This Row],[잉크]],표4[월-1층])</f>
        <v>0</v>
      </c>
      <c r="AG243" s="54">
        <f>SUMIF(표4[잉크명],표5[[#This Row],[잉크]],표4[화])</f>
        <v>0</v>
      </c>
      <c r="AH243" s="126">
        <f>SUMIF(표4[잉크명],표5[[#This Row],[잉크]],표4[화-3층])</f>
        <v>0</v>
      </c>
      <c r="AI243" s="126">
        <f>SUMIF(표4[잉크명],표5[[#This Row],[잉크]],표4[화-1층])</f>
        <v>0</v>
      </c>
      <c r="AJ243" s="54">
        <f>SUMIF(표4[잉크명],표5[[#This Row],[잉크]],표4[수])</f>
        <v>0</v>
      </c>
      <c r="AK243" s="126">
        <f>SUMIF(표4[잉크명],표5[[#This Row],[잉크]],표4[수-3층])</f>
        <v>0</v>
      </c>
      <c r="AL243" s="126">
        <f>SUMIF(표4[잉크명],표5[[#This Row],[잉크]],표4[수-1층])</f>
        <v>0</v>
      </c>
      <c r="AM243" s="54">
        <f>SUMIF(표4[잉크명],표5[[#This Row],[잉크]],표4[목])</f>
        <v>0</v>
      </c>
      <c r="AN243" s="126">
        <f>SUMIF(표4[잉크명],표5[[#This Row],[잉크]],표4[목-3층])</f>
        <v>0</v>
      </c>
      <c r="AO243" s="126">
        <f>SUMIF(표4[잉크명],표5[[#This Row],[잉크]],표4[목-1층])</f>
        <v>0</v>
      </c>
      <c r="AP243" s="54">
        <f>SUMIF(표4[잉크명],표5[[#This Row],[잉크]],표4[금])</f>
        <v>0</v>
      </c>
      <c r="AQ243" s="126">
        <f>SUMIF(표4[잉크명],표5[[#This Row],[잉크]],표4[금-3층])</f>
        <v>0</v>
      </c>
      <c r="AR243" s="126">
        <f>SUMIF(표4[잉크명],표5[[#This Row],[잉크]],표4[금-1층])</f>
        <v>0</v>
      </c>
      <c r="AS243" s="54">
        <f>SUMIF(표4[잉크명],표5[[#This Row],[잉크]],표4[토])</f>
        <v>0</v>
      </c>
      <c r="AT243" s="126">
        <f>SUMIF(표4[잉크명],표5[[#This Row],[잉크]],표4[토-3층])</f>
        <v>0</v>
      </c>
      <c r="AU243" s="126">
        <f>SUMIF(표4[잉크명],표5[[#This Row],[잉크]],표4[토-1층])</f>
        <v>0</v>
      </c>
      <c r="AV243" s="54">
        <f>SUMIF(표4[잉크명],표5[[#This Row],[잉크]],표4[일])</f>
        <v>0</v>
      </c>
      <c r="AW243" s="126">
        <f>SUMIF(표4[잉크명],표5[[#This Row],[잉크]],표4[일-3층])</f>
        <v>0</v>
      </c>
      <c r="AX243" s="126">
        <f>SUMIF(표4[잉크명],표5[[#This Row],[잉크]],표4[일-1층])</f>
        <v>0</v>
      </c>
      <c r="AY243" s="54">
        <f>SUMIF(표4[잉크명],표5[[#This Row],[잉크]],표4[차주 월])</f>
        <v>0</v>
      </c>
      <c r="AZ243" s="54">
        <f>SUM(표5[[#This Row],[월]:[차주 월]])</f>
        <v>0</v>
      </c>
    </row>
    <row r="244" spans="2:52" x14ac:dyDescent="0.3">
      <c r="B244" s="56" t="s">
        <v>520</v>
      </c>
      <c r="C244" s="56" t="s">
        <v>3068</v>
      </c>
      <c r="D244" s="243" t="s">
        <v>521</v>
      </c>
      <c r="E244" s="54">
        <f>COUNTIF(사출계획!$E$62:$F$110,표4[[#This Row],[제품명]])</f>
        <v>0</v>
      </c>
      <c r="F244" s="126">
        <f>COUNTIF(사출계획!$E$62:$F$87,표4[[#This Row],[제품명]])</f>
        <v>0</v>
      </c>
      <c r="G244" s="126">
        <f>COUNTIF(사출계획!$E$88:$F$110,표4[[#This Row],[제품명]])</f>
        <v>0</v>
      </c>
      <c r="H244" s="54">
        <f>COUNTIF(사출계획!$G$62:$H$110,표4[[#This Row],[제품명]])</f>
        <v>0</v>
      </c>
      <c r="I244" s="122">
        <f>COUNTIF(사출계획!$G$62:$H$87,표4[[#This Row],[제품명]])</f>
        <v>0</v>
      </c>
      <c r="J244" s="122">
        <f>COUNTIF(사출계획!$G$88:$H$110,표4[[#This Row],[제품명]])</f>
        <v>0</v>
      </c>
      <c r="K244" s="54">
        <f>COUNTIF(사출계획!$I$62:$J$110,표4[[#This Row],[제품명]])</f>
        <v>0</v>
      </c>
      <c r="L244" s="126">
        <f>COUNTIF(사출계획!$I$62:$J$87,표4[[#This Row],[제품명]])</f>
        <v>0</v>
      </c>
      <c r="M244" s="126">
        <f>COUNTIF(사출계획!$I$88:$J$110,표4[[#This Row],[제품명]])</f>
        <v>0</v>
      </c>
      <c r="N244" s="54">
        <f>COUNTIF(사출계획!$K$62:$L$110,표4[[#This Row],[제품명]])</f>
        <v>0</v>
      </c>
      <c r="O244" s="126">
        <f>COUNTIF(사출계획!$K$62:$L$87,표4[[#This Row],[제품명]])</f>
        <v>0</v>
      </c>
      <c r="P244" s="126">
        <f>COUNTIF(사출계획!$K$88:$L$110,표4[[#This Row],[제품명]])</f>
        <v>0</v>
      </c>
      <c r="Q244" s="54">
        <f>COUNTIF(사출계획!$M$62:$N$110,표4[[#This Row],[제품명]])</f>
        <v>0</v>
      </c>
      <c r="R244" s="126">
        <f>COUNTIF(사출계획!$M$62:$N$87,표4[[#This Row],[제품명]])</f>
        <v>0</v>
      </c>
      <c r="S244" s="126">
        <f>COUNTIF(사출계획!$M$88:$N$110,표4[[#This Row],[제품명]])</f>
        <v>0</v>
      </c>
      <c r="T244" s="54">
        <f>COUNTIF(사출계획!$O$62:$P$110,표4[[#This Row],[제품명]])</f>
        <v>0</v>
      </c>
      <c r="U244" s="126">
        <f>COUNTIF(사출계획!$O$62:$P$87,표4[[#This Row],[제품명]])</f>
        <v>0</v>
      </c>
      <c r="V244" s="126">
        <f>COUNTIF(사출계획!$O$88:$P$110,표4[[#This Row],[제품명]])</f>
        <v>0</v>
      </c>
      <c r="W244" s="54">
        <f>COUNTIF(사출계획!$Q$62:$R$110,표4[[#This Row],[제품명]])</f>
        <v>0</v>
      </c>
      <c r="X244" s="126">
        <f>COUNTIF(사출계획!$Q$62:$R$87,표4[[#This Row],[제품명]])</f>
        <v>0</v>
      </c>
      <c r="Y244" s="126">
        <f>COUNTIF(사출계획!$Q$88:$R$110,표4[[#This Row],[제품명]])</f>
        <v>0</v>
      </c>
      <c r="Z244" s="54">
        <f>COUNTIF(사출계획!$S$62:$T$110,표4[[#This Row],[제품명]])</f>
        <v>0</v>
      </c>
      <c r="AA244" s="126"/>
      <c r="AB244" s="126"/>
      <c r="AC244" s="89" t="s">
        <v>1755</v>
      </c>
      <c r="AD244" s="54">
        <f>SUMIF(표4[잉크명],표5[[#This Row],[잉크]],표4[월])</f>
        <v>0</v>
      </c>
      <c r="AE244" s="126">
        <f>SUMIF(표4[잉크명],표5[[#This Row],[잉크]],표4[월-3층])</f>
        <v>0</v>
      </c>
      <c r="AF244" s="126">
        <f>SUMIF(표4[잉크명],표5[[#This Row],[잉크]],표4[월-1층])</f>
        <v>0</v>
      </c>
      <c r="AG244" s="54">
        <f>SUMIF(표4[잉크명],표5[[#This Row],[잉크]],표4[화])</f>
        <v>0</v>
      </c>
      <c r="AH244" s="126">
        <f>SUMIF(표4[잉크명],표5[[#This Row],[잉크]],표4[화-3층])</f>
        <v>0</v>
      </c>
      <c r="AI244" s="126">
        <f>SUMIF(표4[잉크명],표5[[#This Row],[잉크]],표4[화-1층])</f>
        <v>0</v>
      </c>
      <c r="AJ244" s="54">
        <f>SUMIF(표4[잉크명],표5[[#This Row],[잉크]],표4[수])</f>
        <v>0</v>
      </c>
      <c r="AK244" s="126">
        <f>SUMIF(표4[잉크명],표5[[#This Row],[잉크]],표4[수-3층])</f>
        <v>0</v>
      </c>
      <c r="AL244" s="126">
        <f>SUMIF(표4[잉크명],표5[[#This Row],[잉크]],표4[수-1층])</f>
        <v>0</v>
      </c>
      <c r="AM244" s="54">
        <f>SUMIF(표4[잉크명],표5[[#This Row],[잉크]],표4[목])</f>
        <v>0</v>
      </c>
      <c r="AN244" s="126">
        <f>SUMIF(표4[잉크명],표5[[#This Row],[잉크]],표4[목-3층])</f>
        <v>0</v>
      </c>
      <c r="AO244" s="126">
        <f>SUMIF(표4[잉크명],표5[[#This Row],[잉크]],표4[목-1층])</f>
        <v>0</v>
      </c>
      <c r="AP244" s="54">
        <f>SUMIF(표4[잉크명],표5[[#This Row],[잉크]],표4[금])</f>
        <v>0</v>
      </c>
      <c r="AQ244" s="126">
        <f>SUMIF(표4[잉크명],표5[[#This Row],[잉크]],표4[금-3층])</f>
        <v>0</v>
      </c>
      <c r="AR244" s="126">
        <f>SUMIF(표4[잉크명],표5[[#This Row],[잉크]],표4[금-1층])</f>
        <v>0</v>
      </c>
      <c r="AS244" s="54">
        <f>SUMIF(표4[잉크명],표5[[#This Row],[잉크]],표4[토])</f>
        <v>0</v>
      </c>
      <c r="AT244" s="126">
        <f>SUMIF(표4[잉크명],표5[[#This Row],[잉크]],표4[토-3층])</f>
        <v>0</v>
      </c>
      <c r="AU244" s="126">
        <f>SUMIF(표4[잉크명],표5[[#This Row],[잉크]],표4[토-1층])</f>
        <v>0</v>
      </c>
      <c r="AV244" s="54">
        <f>SUMIF(표4[잉크명],표5[[#This Row],[잉크]],표4[일])</f>
        <v>0</v>
      </c>
      <c r="AW244" s="126">
        <f>SUMIF(표4[잉크명],표5[[#This Row],[잉크]],표4[일-3층])</f>
        <v>0</v>
      </c>
      <c r="AX244" s="126">
        <f>SUMIF(표4[잉크명],표5[[#This Row],[잉크]],표4[일-1층])</f>
        <v>0</v>
      </c>
      <c r="AY244" s="54">
        <f>SUMIF(표4[잉크명],표5[[#This Row],[잉크]],표4[차주 월])</f>
        <v>0</v>
      </c>
      <c r="AZ244" s="54">
        <f>SUM(표5[[#This Row],[월]:[차주 월]])</f>
        <v>0</v>
      </c>
    </row>
    <row r="245" spans="2:52" x14ac:dyDescent="0.3">
      <c r="B245" s="56" t="s">
        <v>524</v>
      </c>
      <c r="C245" s="56"/>
      <c r="D245" s="56" t="s">
        <v>4034</v>
      </c>
      <c r="E245" s="34">
        <f>COUNTIF(사출계획!$E$62:$F$110,표4[[#This Row],[제품명]])</f>
        <v>0</v>
      </c>
      <c r="F245" s="126">
        <f>COUNTIF(사출계획!$E$62:$F$87,표4[[#This Row],[제품명]])</f>
        <v>0</v>
      </c>
      <c r="G245" s="126">
        <f>COUNTIF(사출계획!$E$88:$F$110,표4[[#This Row],[제품명]])</f>
        <v>0</v>
      </c>
      <c r="H245" s="34">
        <f>COUNTIF(사출계획!$G$62:$H$110,표4[[#This Row],[제품명]])</f>
        <v>0</v>
      </c>
      <c r="I245" s="122">
        <f>COUNTIF(사출계획!$G$62:$H$87,표4[[#This Row],[제품명]])</f>
        <v>0</v>
      </c>
      <c r="J245" s="122">
        <f>COUNTIF(사출계획!$G$88:$H$110,표4[[#This Row],[제품명]])</f>
        <v>0</v>
      </c>
      <c r="K245" s="34">
        <f>COUNTIF(사출계획!$I$62:$J$110,표4[[#This Row],[제품명]])</f>
        <v>0</v>
      </c>
      <c r="L245" s="126">
        <f>COUNTIF(사출계획!$I$62:$J$87,표4[[#This Row],[제품명]])</f>
        <v>0</v>
      </c>
      <c r="M245" s="126">
        <f>COUNTIF(사출계획!$I$88:$J$110,표4[[#This Row],[제품명]])</f>
        <v>0</v>
      </c>
      <c r="N245" s="34">
        <f>COUNTIF(사출계획!$K$62:$L$110,표4[[#This Row],[제품명]])</f>
        <v>0</v>
      </c>
      <c r="O245" s="126">
        <f>COUNTIF(사출계획!$K$62:$L$87,표4[[#This Row],[제품명]])</f>
        <v>0</v>
      </c>
      <c r="P245" s="126">
        <f>COUNTIF(사출계획!$K$88:$L$110,표4[[#This Row],[제품명]])</f>
        <v>0</v>
      </c>
      <c r="Q245" s="34">
        <f>COUNTIF(사출계획!$M$62:$N$110,표4[[#This Row],[제품명]])</f>
        <v>0</v>
      </c>
      <c r="R245" s="126">
        <f>COUNTIF(사출계획!$M$62:$N$87,표4[[#This Row],[제품명]])</f>
        <v>0</v>
      </c>
      <c r="S245" s="126">
        <f>COUNTIF(사출계획!$M$88:$N$110,표4[[#This Row],[제품명]])</f>
        <v>0</v>
      </c>
      <c r="T245" s="34">
        <f>COUNTIF(사출계획!$O$62:$P$110,표4[[#This Row],[제품명]])</f>
        <v>0</v>
      </c>
      <c r="U245" s="126">
        <f>COUNTIF(사출계획!$O$62:$P$87,표4[[#This Row],[제품명]])</f>
        <v>0</v>
      </c>
      <c r="V245" s="126">
        <f>COUNTIF(사출계획!$O$88:$P$110,표4[[#This Row],[제품명]])</f>
        <v>0</v>
      </c>
      <c r="W245" s="34">
        <f>COUNTIF(사출계획!$Q$62:$R$110,표4[[#This Row],[제품명]])</f>
        <v>0</v>
      </c>
      <c r="X245" s="126">
        <f>COUNTIF(사출계획!$Q$62:$R$87,표4[[#This Row],[제품명]])</f>
        <v>0</v>
      </c>
      <c r="Y245" s="126">
        <f>COUNTIF(사출계획!$Q$88:$R$110,표4[[#This Row],[제품명]])</f>
        <v>0</v>
      </c>
      <c r="Z245" s="34">
        <f>COUNTIF(사출계획!$S$62:$T$110,표4[[#This Row],[제품명]])</f>
        <v>0</v>
      </c>
      <c r="AA245" s="126"/>
      <c r="AB245" s="126"/>
      <c r="AC245" s="89" t="s">
        <v>548</v>
      </c>
      <c r="AD245" s="54">
        <f>SUMIF(표4[잉크명],표5[[#This Row],[잉크]],표4[월])</f>
        <v>0</v>
      </c>
      <c r="AE245" s="126">
        <f>SUMIF(표4[잉크명],표5[[#This Row],[잉크]],표4[월-3층])</f>
        <v>0</v>
      </c>
      <c r="AF245" s="126">
        <f>SUMIF(표4[잉크명],표5[[#This Row],[잉크]],표4[월-1층])</f>
        <v>0</v>
      </c>
      <c r="AG245" s="54">
        <f>SUMIF(표4[잉크명],표5[[#This Row],[잉크]],표4[화])</f>
        <v>0</v>
      </c>
      <c r="AH245" s="126">
        <f>SUMIF(표4[잉크명],표5[[#This Row],[잉크]],표4[화-3층])</f>
        <v>0</v>
      </c>
      <c r="AI245" s="126">
        <f>SUMIF(표4[잉크명],표5[[#This Row],[잉크]],표4[화-1층])</f>
        <v>0</v>
      </c>
      <c r="AJ245" s="54">
        <f>SUMIF(표4[잉크명],표5[[#This Row],[잉크]],표4[수])</f>
        <v>0</v>
      </c>
      <c r="AK245" s="126">
        <f>SUMIF(표4[잉크명],표5[[#This Row],[잉크]],표4[수-3층])</f>
        <v>0</v>
      </c>
      <c r="AL245" s="126">
        <f>SUMIF(표4[잉크명],표5[[#This Row],[잉크]],표4[수-1층])</f>
        <v>0</v>
      </c>
      <c r="AM245" s="54">
        <f>SUMIF(표4[잉크명],표5[[#This Row],[잉크]],표4[목])</f>
        <v>0</v>
      </c>
      <c r="AN245" s="126">
        <f>SUMIF(표4[잉크명],표5[[#This Row],[잉크]],표4[목-3층])</f>
        <v>0</v>
      </c>
      <c r="AO245" s="126">
        <f>SUMIF(표4[잉크명],표5[[#This Row],[잉크]],표4[목-1층])</f>
        <v>0</v>
      </c>
      <c r="AP245" s="54">
        <f>SUMIF(표4[잉크명],표5[[#This Row],[잉크]],표4[금])</f>
        <v>0</v>
      </c>
      <c r="AQ245" s="126">
        <f>SUMIF(표4[잉크명],표5[[#This Row],[잉크]],표4[금-3층])</f>
        <v>0</v>
      </c>
      <c r="AR245" s="126">
        <f>SUMIF(표4[잉크명],표5[[#This Row],[잉크]],표4[금-1층])</f>
        <v>0</v>
      </c>
      <c r="AS245" s="54">
        <f>SUMIF(표4[잉크명],표5[[#This Row],[잉크]],표4[토])</f>
        <v>0</v>
      </c>
      <c r="AT245" s="126">
        <f>SUMIF(표4[잉크명],표5[[#This Row],[잉크]],표4[토-3층])</f>
        <v>0</v>
      </c>
      <c r="AU245" s="126">
        <f>SUMIF(표4[잉크명],표5[[#This Row],[잉크]],표4[토-1층])</f>
        <v>0</v>
      </c>
      <c r="AV245" s="54">
        <f>SUMIF(표4[잉크명],표5[[#This Row],[잉크]],표4[일])</f>
        <v>0</v>
      </c>
      <c r="AW245" s="126">
        <f>SUMIF(표4[잉크명],표5[[#This Row],[잉크]],표4[일-3층])</f>
        <v>0</v>
      </c>
      <c r="AX245" s="126">
        <f>SUMIF(표4[잉크명],표5[[#This Row],[잉크]],표4[일-1층])</f>
        <v>0</v>
      </c>
      <c r="AY245" s="54">
        <f>SUMIF(표4[잉크명],표5[[#This Row],[잉크]],표4[차주 월])</f>
        <v>0</v>
      </c>
      <c r="AZ245" s="54">
        <f>SUM(표5[[#This Row],[월]:[차주 월]])</f>
        <v>0</v>
      </c>
    </row>
    <row r="246" spans="2:52" x14ac:dyDescent="0.3">
      <c r="B246" s="56" t="s">
        <v>524</v>
      </c>
      <c r="C246" s="56"/>
      <c r="D246" s="56" t="s">
        <v>4441</v>
      </c>
      <c r="E246" s="34">
        <f>COUNTIF(사출계획!$E$62:$F$110,표4[[#This Row],[제품명]])</f>
        <v>0</v>
      </c>
      <c r="F246" s="126">
        <f>COUNTIF(사출계획!$E$62:$F$87,표4[[#This Row],[제품명]])</f>
        <v>0</v>
      </c>
      <c r="G246" s="126">
        <f>COUNTIF(사출계획!$E$88:$F$110,표4[[#This Row],[제품명]])</f>
        <v>0</v>
      </c>
      <c r="H246" s="34">
        <f>COUNTIF(사출계획!$G$62:$H$110,표4[[#This Row],[제품명]])</f>
        <v>0</v>
      </c>
      <c r="I246" s="122">
        <f>COUNTIF(사출계획!$G$62:$H$87,표4[[#This Row],[제품명]])</f>
        <v>0</v>
      </c>
      <c r="J246" s="122">
        <f>COUNTIF(사출계획!$G$88:$H$110,표4[[#This Row],[제품명]])</f>
        <v>0</v>
      </c>
      <c r="K246" s="34">
        <f>COUNTIF(사출계획!$I$62:$J$110,표4[[#This Row],[제품명]])</f>
        <v>0</v>
      </c>
      <c r="L246" s="126">
        <f>COUNTIF(사출계획!$I$62:$J$87,표4[[#This Row],[제품명]])</f>
        <v>0</v>
      </c>
      <c r="M246" s="126">
        <f>COUNTIF(사출계획!$I$88:$J$110,표4[[#This Row],[제품명]])</f>
        <v>0</v>
      </c>
      <c r="N246" s="34">
        <f>COUNTIF(사출계획!$K$62:$L$110,표4[[#This Row],[제품명]])</f>
        <v>0</v>
      </c>
      <c r="O246" s="126">
        <f>COUNTIF(사출계획!$K$62:$L$87,표4[[#This Row],[제품명]])</f>
        <v>0</v>
      </c>
      <c r="P246" s="126">
        <f>COUNTIF(사출계획!$K$88:$L$110,표4[[#This Row],[제품명]])</f>
        <v>0</v>
      </c>
      <c r="Q246" s="34">
        <f>COUNTIF(사출계획!$M$62:$N$110,표4[[#This Row],[제품명]])</f>
        <v>0</v>
      </c>
      <c r="R246" s="126">
        <f>COUNTIF(사출계획!$M$62:$N$87,표4[[#This Row],[제품명]])</f>
        <v>0</v>
      </c>
      <c r="S246" s="126">
        <f>COUNTIF(사출계획!$M$88:$N$110,표4[[#This Row],[제품명]])</f>
        <v>0</v>
      </c>
      <c r="T246" s="34">
        <f>COUNTIF(사출계획!$O$62:$P$110,표4[[#This Row],[제품명]])</f>
        <v>0</v>
      </c>
      <c r="U246" s="126">
        <f>COUNTIF(사출계획!$O$62:$P$87,표4[[#This Row],[제품명]])</f>
        <v>0</v>
      </c>
      <c r="V246" s="126">
        <f>COUNTIF(사출계획!$O$88:$P$110,표4[[#This Row],[제품명]])</f>
        <v>0</v>
      </c>
      <c r="W246" s="34">
        <f>COUNTIF(사출계획!$Q$62:$R$110,표4[[#This Row],[제품명]])</f>
        <v>0</v>
      </c>
      <c r="X246" s="126">
        <f>COUNTIF(사출계획!$Q$62:$R$87,표4[[#This Row],[제품명]])</f>
        <v>0</v>
      </c>
      <c r="Y246" s="126">
        <f>COUNTIF(사출계획!$Q$88:$R$110,표4[[#This Row],[제품명]])</f>
        <v>0</v>
      </c>
      <c r="Z246" s="34">
        <f>COUNTIF(사출계획!$S$62:$T$110,표4[[#This Row],[제품명]])</f>
        <v>0</v>
      </c>
      <c r="AA246" s="126"/>
      <c r="AB246" s="126"/>
      <c r="AC246" s="33" t="s">
        <v>369</v>
      </c>
      <c r="AD246" s="34">
        <f>SUMIF(표4[잉크명],표5[[#This Row],[잉크]],표4[월])</f>
        <v>0</v>
      </c>
      <c r="AE246" s="126">
        <f>SUMIF(표4[잉크명],표5[[#This Row],[잉크]],표4[월-3층])</f>
        <v>0</v>
      </c>
      <c r="AF246" s="126">
        <f>SUMIF(표4[잉크명],표5[[#This Row],[잉크]],표4[월-1층])</f>
        <v>0</v>
      </c>
      <c r="AG246" s="34">
        <f>SUMIF(표4[잉크명],표5[[#This Row],[잉크]],표4[화])</f>
        <v>0</v>
      </c>
      <c r="AH246" s="126">
        <f>SUMIF(표4[잉크명],표5[[#This Row],[잉크]],표4[화-3층])</f>
        <v>0</v>
      </c>
      <c r="AI246" s="126">
        <f>SUMIF(표4[잉크명],표5[[#This Row],[잉크]],표4[화-1층])</f>
        <v>0</v>
      </c>
      <c r="AJ246" s="34">
        <f>SUMIF(표4[잉크명],표5[[#This Row],[잉크]],표4[수])</f>
        <v>0</v>
      </c>
      <c r="AK246" s="126">
        <f>SUMIF(표4[잉크명],표5[[#This Row],[잉크]],표4[수-3층])</f>
        <v>0</v>
      </c>
      <c r="AL246" s="126">
        <f>SUMIF(표4[잉크명],표5[[#This Row],[잉크]],표4[수-1층])</f>
        <v>0</v>
      </c>
      <c r="AM246" s="34">
        <f>SUMIF(표4[잉크명],표5[[#This Row],[잉크]],표4[목])</f>
        <v>0</v>
      </c>
      <c r="AN246" s="126">
        <f>SUMIF(표4[잉크명],표5[[#This Row],[잉크]],표4[목-3층])</f>
        <v>0</v>
      </c>
      <c r="AO246" s="126">
        <f>SUMIF(표4[잉크명],표5[[#This Row],[잉크]],표4[목-1층])</f>
        <v>0</v>
      </c>
      <c r="AP246" s="34">
        <f>SUMIF(표4[잉크명],표5[[#This Row],[잉크]],표4[금])</f>
        <v>0</v>
      </c>
      <c r="AQ246" s="126">
        <f>SUMIF(표4[잉크명],표5[[#This Row],[잉크]],표4[금-3층])</f>
        <v>0</v>
      </c>
      <c r="AR246" s="126">
        <f>SUMIF(표4[잉크명],표5[[#This Row],[잉크]],표4[금-1층])</f>
        <v>0</v>
      </c>
      <c r="AS246" s="34">
        <f>SUMIF(표4[잉크명],표5[[#This Row],[잉크]],표4[토])</f>
        <v>0</v>
      </c>
      <c r="AT246" s="126">
        <f>SUMIF(표4[잉크명],표5[[#This Row],[잉크]],표4[토-3층])</f>
        <v>0</v>
      </c>
      <c r="AU246" s="126">
        <f>SUMIF(표4[잉크명],표5[[#This Row],[잉크]],표4[토-1층])</f>
        <v>0</v>
      </c>
      <c r="AV246" s="34">
        <f>SUMIF(표4[잉크명],표5[[#This Row],[잉크]],표4[일])</f>
        <v>0</v>
      </c>
      <c r="AW246" s="126">
        <f>SUMIF(표4[잉크명],표5[[#This Row],[잉크]],표4[일-3층])</f>
        <v>0</v>
      </c>
      <c r="AX246" s="126">
        <f>SUMIF(표4[잉크명],표5[[#This Row],[잉크]],표4[일-1층])</f>
        <v>0</v>
      </c>
      <c r="AY246" s="34">
        <f>SUMIF(표4[잉크명],표5[[#This Row],[잉크]],표4[차주 월])</f>
        <v>0</v>
      </c>
      <c r="AZ246" s="34">
        <f>SUM(표5[[#This Row],[월]:[차주 월]])</f>
        <v>0</v>
      </c>
    </row>
    <row r="247" spans="2:52" x14ac:dyDescent="0.3">
      <c r="B247" s="56" t="s">
        <v>4851</v>
      </c>
      <c r="C247" s="292" t="s">
        <v>2790</v>
      </c>
      <c r="D247" s="56" t="s">
        <v>531</v>
      </c>
      <c r="E247" s="34">
        <f>COUNTIF(사출계획!$E$62:$F$110,표4[[#This Row],[제품명]])</f>
        <v>0</v>
      </c>
      <c r="F247" s="126">
        <f>COUNTIF(사출계획!$E$62:$F$87,표4[[#This Row],[제품명]])</f>
        <v>0</v>
      </c>
      <c r="G247" s="126">
        <f>COUNTIF(사출계획!$E$88:$F$110,표4[[#This Row],[제품명]])</f>
        <v>0</v>
      </c>
      <c r="H247" s="34">
        <f>COUNTIF(사출계획!$G$62:$H$110,표4[[#This Row],[제품명]])</f>
        <v>0</v>
      </c>
      <c r="I247" s="122">
        <f>COUNTIF(사출계획!$G$62:$H$87,표4[[#This Row],[제품명]])</f>
        <v>0</v>
      </c>
      <c r="J247" s="122">
        <f>COUNTIF(사출계획!$G$88:$H$110,표4[[#This Row],[제품명]])</f>
        <v>0</v>
      </c>
      <c r="K247" s="34">
        <f>COUNTIF(사출계획!$I$62:$J$110,표4[[#This Row],[제품명]])</f>
        <v>0</v>
      </c>
      <c r="L247" s="126">
        <f>COUNTIF(사출계획!$I$62:$J$87,표4[[#This Row],[제품명]])</f>
        <v>0</v>
      </c>
      <c r="M247" s="126">
        <f>COUNTIF(사출계획!$I$88:$J$110,표4[[#This Row],[제품명]])</f>
        <v>0</v>
      </c>
      <c r="N247" s="34">
        <f>COUNTIF(사출계획!$K$62:$L$110,표4[[#This Row],[제품명]])</f>
        <v>0</v>
      </c>
      <c r="O247" s="126">
        <f>COUNTIF(사출계획!$K$62:$L$87,표4[[#This Row],[제품명]])</f>
        <v>0</v>
      </c>
      <c r="P247" s="126">
        <f>COUNTIF(사출계획!$K$88:$L$110,표4[[#This Row],[제품명]])</f>
        <v>0</v>
      </c>
      <c r="Q247" s="34">
        <f>COUNTIF(사출계획!$M$62:$N$110,표4[[#This Row],[제품명]])</f>
        <v>0</v>
      </c>
      <c r="R247" s="126">
        <f>COUNTIF(사출계획!$M$62:$N$87,표4[[#This Row],[제품명]])</f>
        <v>0</v>
      </c>
      <c r="S247" s="126">
        <f>COUNTIF(사출계획!$M$88:$N$110,표4[[#This Row],[제품명]])</f>
        <v>0</v>
      </c>
      <c r="T247" s="34">
        <f>COUNTIF(사출계획!$O$62:$P$110,표4[[#This Row],[제품명]])</f>
        <v>0</v>
      </c>
      <c r="U247" s="126">
        <f>COUNTIF(사출계획!$O$62:$P$87,표4[[#This Row],[제품명]])</f>
        <v>0</v>
      </c>
      <c r="V247" s="126">
        <f>COUNTIF(사출계획!$O$88:$P$110,표4[[#This Row],[제품명]])</f>
        <v>0</v>
      </c>
      <c r="W247" s="34">
        <f>COUNTIF(사출계획!$Q$62:$R$110,표4[[#This Row],[제품명]])</f>
        <v>0</v>
      </c>
      <c r="X247" s="126">
        <f>COUNTIF(사출계획!$Q$62:$R$87,표4[[#This Row],[제품명]])</f>
        <v>0</v>
      </c>
      <c r="Y247" s="126">
        <f>COUNTIF(사출계획!$Q$88:$R$110,표4[[#This Row],[제품명]])</f>
        <v>0</v>
      </c>
      <c r="Z247" s="34">
        <f>COUNTIF(사출계획!$S$62:$T$110,표4[[#This Row],[제품명]])</f>
        <v>0</v>
      </c>
      <c r="AA247" s="126"/>
      <c r="AB247" s="126"/>
      <c r="AC247" s="33" t="s">
        <v>323</v>
      </c>
      <c r="AD247" s="34">
        <f>SUMIF(표4[잉크명],표5[[#This Row],[잉크]],표4[월])</f>
        <v>0</v>
      </c>
      <c r="AE247" s="126">
        <f>SUMIF(표4[잉크명],표5[[#This Row],[잉크]],표4[월-3층])</f>
        <v>0</v>
      </c>
      <c r="AF247" s="126">
        <f>SUMIF(표4[잉크명],표5[[#This Row],[잉크]],표4[월-1층])</f>
        <v>0</v>
      </c>
      <c r="AG247" s="34">
        <f>SUMIF(표4[잉크명],표5[[#This Row],[잉크]],표4[화])</f>
        <v>0</v>
      </c>
      <c r="AH247" s="126">
        <f>SUMIF(표4[잉크명],표5[[#This Row],[잉크]],표4[화-3층])</f>
        <v>0</v>
      </c>
      <c r="AI247" s="126">
        <f>SUMIF(표4[잉크명],표5[[#This Row],[잉크]],표4[화-1층])</f>
        <v>0</v>
      </c>
      <c r="AJ247" s="34">
        <f>SUMIF(표4[잉크명],표5[[#This Row],[잉크]],표4[수])</f>
        <v>0</v>
      </c>
      <c r="AK247" s="126">
        <f>SUMIF(표4[잉크명],표5[[#This Row],[잉크]],표4[수-3층])</f>
        <v>0</v>
      </c>
      <c r="AL247" s="126">
        <f>SUMIF(표4[잉크명],표5[[#This Row],[잉크]],표4[수-1층])</f>
        <v>0</v>
      </c>
      <c r="AM247" s="34">
        <f>SUMIF(표4[잉크명],표5[[#This Row],[잉크]],표4[목])</f>
        <v>0</v>
      </c>
      <c r="AN247" s="126">
        <f>SUMIF(표4[잉크명],표5[[#This Row],[잉크]],표4[목-3층])</f>
        <v>0</v>
      </c>
      <c r="AO247" s="126">
        <f>SUMIF(표4[잉크명],표5[[#This Row],[잉크]],표4[목-1층])</f>
        <v>0</v>
      </c>
      <c r="AP247" s="34">
        <f>SUMIF(표4[잉크명],표5[[#This Row],[잉크]],표4[금])</f>
        <v>0</v>
      </c>
      <c r="AQ247" s="126">
        <f>SUMIF(표4[잉크명],표5[[#This Row],[잉크]],표4[금-3층])</f>
        <v>0</v>
      </c>
      <c r="AR247" s="126">
        <f>SUMIF(표4[잉크명],표5[[#This Row],[잉크]],표4[금-1층])</f>
        <v>0</v>
      </c>
      <c r="AS247" s="34">
        <f>SUMIF(표4[잉크명],표5[[#This Row],[잉크]],표4[토])</f>
        <v>0</v>
      </c>
      <c r="AT247" s="126">
        <f>SUMIF(표4[잉크명],표5[[#This Row],[잉크]],표4[토-3층])</f>
        <v>0</v>
      </c>
      <c r="AU247" s="126">
        <f>SUMIF(표4[잉크명],표5[[#This Row],[잉크]],표4[토-1층])</f>
        <v>0</v>
      </c>
      <c r="AV247" s="34">
        <f>SUMIF(표4[잉크명],표5[[#This Row],[잉크]],표4[일])</f>
        <v>0</v>
      </c>
      <c r="AW247" s="126">
        <f>SUMIF(표4[잉크명],표5[[#This Row],[잉크]],표4[일-3층])</f>
        <v>0</v>
      </c>
      <c r="AX247" s="126">
        <f>SUMIF(표4[잉크명],표5[[#This Row],[잉크]],표4[일-1층])</f>
        <v>0</v>
      </c>
      <c r="AY247" s="34">
        <f>SUMIF(표4[잉크명],표5[[#This Row],[잉크]],표4[차주 월])</f>
        <v>0</v>
      </c>
      <c r="AZ247" s="34">
        <f>SUM(표5[[#This Row],[월]:[차주 월]])</f>
        <v>0</v>
      </c>
    </row>
    <row r="248" spans="2:52" x14ac:dyDescent="0.3">
      <c r="B248" s="56" t="s">
        <v>527</v>
      </c>
      <c r="C248" s="292" t="s">
        <v>2790</v>
      </c>
      <c r="D248" s="56" t="s">
        <v>2503</v>
      </c>
      <c r="E248" s="34">
        <f>COUNTIF(사출계획!$E$62:$F$110,표4[[#This Row],[제품명]])</f>
        <v>0</v>
      </c>
      <c r="F248" s="126">
        <f>COUNTIF(사출계획!$E$62:$F$87,표4[[#This Row],[제품명]])</f>
        <v>0</v>
      </c>
      <c r="G248" s="126">
        <f>COUNTIF(사출계획!$E$88:$F$110,표4[[#This Row],[제품명]])</f>
        <v>0</v>
      </c>
      <c r="H248" s="34">
        <f>COUNTIF(사출계획!$G$62:$H$110,표4[[#This Row],[제품명]])</f>
        <v>0</v>
      </c>
      <c r="I248" s="122">
        <f>COUNTIF(사출계획!$G$62:$H$87,표4[[#This Row],[제품명]])</f>
        <v>0</v>
      </c>
      <c r="J248" s="122">
        <f>COUNTIF(사출계획!$G$88:$H$110,표4[[#This Row],[제품명]])</f>
        <v>0</v>
      </c>
      <c r="K248" s="34">
        <f>COUNTIF(사출계획!$I$62:$J$110,표4[[#This Row],[제품명]])</f>
        <v>0</v>
      </c>
      <c r="L248" s="126">
        <f>COUNTIF(사출계획!$I$62:$J$87,표4[[#This Row],[제품명]])</f>
        <v>0</v>
      </c>
      <c r="M248" s="126">
        <f>COUNTIF(사출계획!$I$88:$J$110,표4[[#This Row],[제품명]])</f>
        <v>0</v>
      </c>
      <c r="N248" s="34">
        <f>COUNTIF(사출계획!$K$62:$L$110,표4[[#This Row],[제품명]])</f>
        <v>0</v>
      </c>
      <c r="O248" s="126">
        <f>COUNTIF(사출계획!$K$62:$L$87,표4[[#This Row],[제품명]])</f>
        <v>0</v>
      </c>
      <c r="P248" s="126">
        <f>COUNTIF(사출계획!$K$88:$L$110,표4[[#This Row],[제품명]])</f>
        <v>0</v>
      </c>
      <c r="Q248" s="34">
        <f>COUNTIF(사출계획!$M$62:$N$110,표4[[#This Row],[제품명]])</f>
        <v>0</v>
      </c>
      <c r="R248" s="126">
        <f>COUNTIF(사출계획!$M$62:$N$87,표4[[#This Row],[제품명]])</f>
        <v>0</v>
      </c>
      <c r="S248" s="126">
        <f>COUNTIF(사출계획!$M$88:$N$110,표4[[#This Row],[제품명]])</f>
        <v>0</v>
      </c>
      <c r="T248" s="34">
        <f>COUNTIF(사출계획!$O$62:$P$110,표4[[#This Row],[제품명]])</f>
        <v>0</v>
      </c>
      <c r="U248" s="126">
        <f>COUNTIF(사출계획!$O$62:$P$87,표4[[#This Row],[제품명]])</f>
        <v>0</v>
      </c>
      <c r="V248" s="126">
        <f>COUNTIF(사출계획!$O$88:$P$110,표4[[#This Row],[제품명]])</f>
        <v>0</v>
      </c>
      <c r="W248" s="34">
        <f>COUNTIF(사출계획!$Q$62:$R$110,표4[[#This Row],[제품명]])</f>
        <v>0</v>
      </c>
      <c r="X248" s="126">
        <f>COUNTIF(사출계획!$Q$62:$R$87,표4[[#This Row],[제품명]])</f>
        <v>0</v>
      </c>
      <c r="Y248" s="126">
        <f>COUNTIF(사출계획!$Q$88:$R$110,표4[[#This Row],[제품명]])</f>
        <v>0</v>
      </c>
      <c r="Z248" s="34">
        <f>COUNTIF(사출계획!$S$62:$T$110,표4[[#This Row],[제품명]])</f>
        <v>0</v>
      </c>
      <c r="AA248" s="126"/>
      <c r="AB248" s="126"/>
      <c r="AC248" s="33" t="s">
        <v>294</v>
      </c>
      <c r="AD248" s="34">
        <f>SUMIF(표4[잉크명],표5[[#This Row],[잉크]],표4[월])</f>
        <v>0</v>
      </c>
      <c r="AE248" s="126">
        <f>SUMIF(표4[잉크명],표5[[#This Row],[잉크]],표4[월-3층])</f>
        <v>0</v>
      </c>
      <c r="AF248" s="126">
        <f>SUMIF(표4[잉크명],표5[[#This Row],[잉크]],표4[월-1층])</f>
        <v>0</v>
      </c>
      <c r="AG248" s="34">
        <f>SUMIF(표4[잉크명],표5[[#This Row],[잉크]],표4[화])</f>
        <v>0</v>
      </c>
      <c r="AH248" s="126">
        <f>SUMIF(표4[잉크명],표5[[#This Row],[잉크]],표4[화-3층])</f>
        <v>0</v>
      </c>
      <c r="AI248" s="126">
        <f>SUMIF(표4[잉크명],표5[[#This Row],[잉크]],표4[화-1층])</f>
        <v>0</v>
      </c>
      <c r="AJ248" s="34">
        <f>SUMIF(표4[잉크명],표5[[#This Row],[잉크]],표4[수])</f>
        <v>0</v>
      </c>
      <c r="AK248" s="126">
        <f>SUMIF(표4[잉크명],표5[[#This Row],[잉크]],표4[수-3층])</f>
        <v>0</v>
      </c>
      <c r="AL248" s="126">
        <f>SUMIF(표4[잉크명],표5[[#This Row],[잉크]],표4[수-1층])</f>
        <v>0</v>
      </c>
      <c r="AM248" s="34">
        <f>SUMIF(표4[잉크명],표5[[#This Row],[잉크]],표4[목])</f>
        <v>0</v>
      </c>
      <c r="AN248" s="126">
        <f>SUMIF(표4[잉크명],표5[[#This Row],[잉크]],표4[목-3층])</f>
        <v>0</v>
      </c>
      <c r="AO248" s="126">
        <f>SUMIF(표4[잉크명],표5[[#This Row],[잉크]],표4[목-1층])</f>
        <v>0</v>
      </c>
      <c r="AP248" s="34">
        <f>SUMIF(표4[잉크명],표5[[#This Row],[잉크]],표4[금])</f>
        <v>0</v>
      </c>
      <c r="AQ248" s="126">
        <f>SUMIF(표4[잉크명],표5[[#This Row],[잉크]],표4[금-3층])</f>
        <v>0</v>
      </c>
      <c r="AR248" s="126">
        <f>SUMIF(표4[잉크명],표5[[#This Row],[잉크]],표4[금-1층])</f>
        <v>0</v>
      </c>
      <c r="AS248" s="34">
        <f>SUMIF(표4[잉크명],표5[[#This Row],[잉크]],표4[토])</f>
        <v>0</v>
      </c>
      <c r="AT248" s="126">
        <f>SUMIF(표4[잉크명],표5[[#This Row],[잉크]],표4[토-3층])</f>
        <v>0</v>
      </c>
      <c r="AU248" s="126">
        <f>SUMIF(표4[잉크명],표5[[#This Row],[잉크]],표4[토-1층])</f>
        <v>0</v>
      </c>
      <c r="AV248" s="34">
        <f>SUMIF(표4[잉크명],표5[[#This Row],[잉크]],표4[일])</f>
        <v>0</v>
      </c>
      <c r="AW248" s="126">
        <f>SUMIF(표4[잉크명],표5[[#This Row],[잉크]],표4[일-3층])</f>
        <v>0</v>
      </c>
      <c r="AX248" s="126">
        <f>SUMIF(표4[잉크명],표5[[#This Row],[잉크]],표4[일-1층])</f>
        <v>0</v>
      </c>
      <c r="AY248" s="34">
        <f>SUMIF(표4[잉크명],표5[[#This Row],[잉크]],표4[차주 월])</f>
        <v>0</v>
      </c>
      <c r="AZ248" s="34">
        <f>SUM(표5[[#This Row],[월]:[차주 월]])</f>
        <v>0</v>
      </c>
    </row>
    <row r="249" spans="2:52" x14ac:dyDescent="0.3">
      <c r="B249" s="56" t="s">
        <v>527</v>
      </c>
      <c r="C249" s="292" t="s">
        <v>2790</v>
      </c>
      <c r="D249" s="56" t="s">
        <v>532</v>
      </c>
      <c r="E249" s="34">
        <f>COUNTIF(사출계획!$E$62:$F$110,표4[[#This Row],[제품명]])</f>
        <v>0</v>
      </c>
      <c r="F249" s="126">
        <f>COUNTIF(사출계획!$E$62:$F$87,표4[[#This Row],[제품명]])</f>
        <v>0</v>
      </c>
      <c r="G249" s="126">
        <f>COUNTIF(사출계획!$E$88:$F$110,표4[[#This Row],[제품명]])</f>
        <v>0</v>
      </c>
      <c r="H249" s="34">
        <f>COUNTIF(사출계획!$G$62:$H$110,표4[[#This Row],[제품명]])</f>
        <v>0</v>
      </c>
      <c r="I249" s="122">
        <f>COUNTIF(사출계획!$G$62:$H$87,표4[[#This Row],[제품명]])</f>
        <v>0</v>
      </c>
      <c r="J249" s="122">
        <f>COUNTIF(사출계획!$G$88:$H$110,표4[[#This Row],[제품명]])</f>
        <v>0</v>
      </c>
      <c r="K249" s="34">
        <f>COUNTIF(사출계획!$I$62:$J$110,표4[[#This Row],[제품명]])</f>
        <v>0</v>
      </c>
      <c r="L249" s="126">
        <f>COUNTIF(사출계획!$I$62:$J$87,표4[[#This Row],[제품명]])</f>
        <v>0</v>
      </c>
      <c r="M249" s="126">
        <f>COUNTIF(사출계획!$I$88:$J$110,표4[[#This Row],[제품명]])</f>
        <v>0</v>
      </c>
      <c r="N249" s="34">
        <f>COUNTIF(사출계획!$K$62:$L$110,표4[[#This Row],[제품명]])</f>
        <v>0</v>
      </c>
      <c r="O249" s="126">
        <f>COUNTIF(사출계획!$K$62:$L$87,표4[[#This Row],[제품명]])</f>
        <v>0</v>
      </c>
      <c r="P249" s="126">
        <f>COUNTIF(사출계획!$K$88:$L$110,표4[[#This Row],[제품명]])</f>
        <v>0</v>
      </c>
      <c r="Q249" s="34">
        <f>COUNTIF(사출계획!$M$62:$N$110,표4[[#This Row],[제품명]])</f>
        <v>0</v>
      </c>
      <c r="R249" s="126">
        <f>COUNTIF(사출계획!$M$62:$N$87,표4[[#This Row],[제품명]])</f>
        <v>0</v>
      </c>
      <c r="S249" s="126">
        <f>COUNTIF(사출계획!$M$88:$N$110,표4[[#This Row],[제품명]])</f>
        <v>0</v>
      </c>
      <c r="T249" s="34">
        <f>COUNTIF(사출계획!$O$62:$P$110,표4[[#This Row],[제품명]])</f>
        <v>0</v>
      </c>
      <c r="U249" s="126">
        <f>COUNTIF(사출계획!$O$62:$P$87,표4[[#This Row],[제품명]])</f>
        <v>0</v>
      </c>
      <c r="V249" s="126">
        <f>COUNTIF(사출계획!$O$88:$P$110,표4[[#This Row],[제품명]])</f>
        <v>0</v>
      </c>
      <c r="W249" s="34">
        <f>COUNTIF(사출계획!$Q$62:$R$110,표4[[#This Row],[제품명]])</f>
        <v>0</v>
      </c>
      <c r="X249" s="126">
        <f>COUNTIF(사출계획!$Q$62:$R$87,표4[[#This Row],[제품명]])</f>
        <v>0</v>
      </c>
      <c r="Y249" s="126">
        <f>COUNTIF(사출계획!$Q$88:$R$110,표4[[#This Row],[제품명]])</f>
        <v>0</v>
      </c>
      <c r="Z249" s="34">
        <f>COUNTIF(사출계획!$S$62:$T$110,표4[[#This Row],[제품명]])</f>
        <v>0</v>
      </c>
      <c r="AA249" s="126"/>
      <c r="AB249" s="126"/>
      <c r="AC249" s="33" t="s">
        <v>1439</v>
      </c>
      <c r="AD249" s="54">
        <f>SUMIF(표4[잉크명],표5[[#This Row],[잉크]],표4[월])</f>
        <v>0</v>
      </c>
      <c r="AE249" s="126">
        <f>SUMIF(표4[잉크명],표5[[#This Row],[잉크]],표4[월-3층])</f>
        <v>0</v>
      </c>
      <c r="AF249" s="126">
        <f>SUMIF(표4[잉크명],표5[[#This Row],[잉크]],표4[월-1층])</f>
        <v>0</v>
      </c>
      <c r="AG249" s="54">
        <f>SUMIF(표4[잉크명],표5[[#This Row],[잉크]],표4[화])</f>
        <v>0</v>
      </c>
      <c r="AH249" s="126">
        <f>SUMIF(표4[잉크명],표5[[#This Row],[잉크]],표4[화-3층])</f>
        <v>0</v>
      </c>
      <c r="AI249" s="126">
        <f>SUMIF(표4[잉크명],표5[[#This Row],[잉크]],표4[화-1층])</f>
        <v>0</v>
      </c>
      <c r="AJ249" s="54">
        <f>SUMIF(표4[잉크명],표5[[#This Row],[잉크]],표4[수])</f>
        <v>0</v>
      </c>
      <c r="AK249" s="126">
        <f>SUMIF(표4[잉크명],표5[[#This Row],[잉크]],표4[수-3층])</f>
        <v>0</v>
      </c>
      <c r="AL249" s="126">
        <f>SUMIF(표4[잉크명],표5[[#This Row],[잉크]],표4[수-1층])</f>
        <v>0</v>
      </c>
      <c r="AM249" s="34">
        <f>SUMIF(표4[잉크명],표5[[#This Row],[잉크]],표4[목])</f>
        <v>0</v>
      </c>
      <c r="AN249" s="126">
        <f>SUMIF(표4[잉크명],표5[[#This Row],[잉크]],표4[목-3층])</f>
        <v>0</v>
      </c>
      <c r="AO249" s="126">
        <f>SUMIF(표4[잉크명],표5[[#This Row],[잉크]],표4[목-1층])</f>
        <v>0</v>
      </c>
      <c r="AP249" s="34">
        <f>SUMIF(표4[잉크명],표5[[#This Row],[잉크]],표4[금])</f>
        <v>0</v>
      </c>
      <c r="AQ249" s="126">
        <f>SUMIF(표4[잉크명],표5[[#This Row],[잉크]],표4[금-3층])</f>
        <v>0</v>
      </c>
      <c r="AR249" s="126">
        <f>SUMIF(표4[잉크명],표5[[#This Row],[잉크]],표4[금-1층])</f>
        <v>0</v>
      </c>
      <c r="AS249" s="34">
        <f>SUMIF(표4[잉크명],표5[[#This Row],[잉크]],표4[토])</f>
        <v>0</v>
      </c>
      <c r="AT249" s="126">
        <f>SUMIF(표4[잉크명],표5[[#This Row],[잉크]],표4[토-3층])</f>
        <v>0</v>
      </c>
      <c r="AU249" s="126">
        <f>SUMIF(표4[잉크명],표5[[#This Row],[잉크]],표4[토-1층])</f>
        <v>0</v>
      </c>
      <c r="AV249" s="34">
        <f>SUMIF(표4[잉크명],표5[[#This Row],[잉크]],표4[일])</f>
        <v>0</v>
      </c>
      <c r="AW249" s="126">
        <f>SUMIF(표4[잉크명],표5[[#This Row],[잉크]],표4[일-3층])</f>
        <v>0</v>
      </c>
      <c r="AX249" s="126">
        <f>SUMIF(표4[잉크명],표5[[#This Row],[잉크]],표4[일-1층])</f>
        <v>0</v>
      </c>
      <c r="AY249" s="34">
        <f>SUMIF(표4[잉크명],표5[[#This Row],[잉크]],표4[차주 월])</f>
        <v>0</v>
      </c>
      <c r="AZ249" s="34">
        <f>SUM(표5[[#This Row],[월]:[차주 월]])</f>
        <v>0</v>
      </c>
    </row>
    <row r="250" spans="2:52" x14ac:dyDescent="0.3">
      <c r="B250" s="56" t="s">
        <v>535</v>
      </c>
      <c r="C250" s="56"/>
      <c r="D250" s="56" t="s">
        <v>2651</v>
      </c>
      <c r="E250" s="54">
        <f>COUNTIF(사출계획!$E$62:$F$110,표4[[#This Row],[제품명]])</f>
        <v>0</v>
      </c>
      <c r="F250" s="126">
        <f>COUNTIF(사출계획!$E$62:$F$87,표4[[#This Row],[제품명]])</f>
        <v>0</v>
      </c>
      <c r="G250" s="126">
        <f>COUNTIF(사출계획!$E$88:$F$110,표4[[#This Row],[제품명]])</f>
        <v>0</v>
      </c>
      <c r="H250" s="54">
        <f>COUNTIF(사출계획!$G$62:$H$110,표4[[#This Row],[제품명]])</f>
        <v>1</v>
      </c>
      <c r="I250" s="122">
        <f>COUNTIF(사출계획!$G$62:$H$87,표4[[#This Row],[제품명]])</f>
        <v>1</v>
      </c>
      <c r="J250" s="122">
        <f>COUNTIF(사출계획!$G$88:$H$110,표4[[#This Row],[제품명]])</f>
        <v>0</v>
      </c>
      <c r="K250" s="54">
        <f>COUNTIF(사출계획!$I$62:$J$110,표4[[#This Row],[제품명]])</f>
        <v>0</v>
      </c>
      <c r="L250" s="126">
        <f>COUNTIF(사출계획!$I$62:$J$87,표4[[#This Row],[제품명]])</f>
        <v>0</v>
      </c>
      <c r="M250" s="126">
        <f>COUNTIF(사출계획!$I$88:$J$110,표4[[#This Row],[제품명]])</f>
        <v>0</v>
      </c>
      <c r="N250" s="54">
        <f>COUNTIF(사출계획!$K$62:$L$110,표4[[#This Row],[제품명]])</f>
        <v>0</v>
      </c>
      <c r="O250" s="126">
        <f>COUNTIF(사출계획!$K$62:$L$87,표4[[#This Row],[제품명]])</f>
        <v>0</v>
      </c>
      <c r="P250" s="126">
        <f>COUNTIF(사출계획!$K$88:$L$110,표4[[#This Row],[제품명]])</f>
        <v>0</v>
      </c>
      <c r="Q250" s="54">
        <f>COUNTIF(사출계획!$M$62:$N$110,표4[[#This Row],[제품명]])</f>
        <v>0</v>
      </c>
      <c r="R250" s="126">
        <f>COUNTIF(사출계획!$M$62:$N$87,표4[[#This Row],[제품명]])</f>
        <v>0</v>
      </c>
      <c r="S250" s="126">
        <f>COUNTIF(사출계획!$M$88:$N$110,표4[[#This Row],[제품명]])</f>
        <v>0</v>
      </c>
      <c r="T250" s="54">
        <f>COUNTIF(사출계획!$O$62:$P$110,표4[[#This Row],[제품명]])</f>
        <v>0</v>
      </c>
      <c r="U250" s="126">
        <f>COUNTIF(사출계획!$O$62:$P$87,표4[[#This Row],[제품명]])</f>
        <v>0</v>
      </c>
      <c r="V250" s="126">
        <f>COUNTIF(사출계획!$O$88:$P$110,표4[[#This Row],[제품명]])</f>
        <v>0</v>
      </c>
      <c r="W250" s="54">
        <f>COUNTIF(사출계획!$Q$62:$R$110,표4[[#This Row],[제품명]])</f>
        <v>0</v>
      </c>
      <c r="X250" s="126">
        <f>COUNTIF(사출계획!$Q$62:$R$87,표4[[#This Row],[제품명]])</f>
        <v>0</v>
      </c>
      <c r="Y250" s="126">
        <f>COUNTIF(사출계획!$Q$88:$R$110,표4[[#This Row],[제품명]])</f>
        <v>0</v>
      </c>
      <c r="Z250" s="54">
        <f>COUNTIF(사출계획!$S$62:$T$110,표4[[#This Row],[제품명]])</f>
        <v>0</v>
      </c>
      <c r="AA250" s="126"/>
      <c r="AB250" s="126"/>
      <c r="AC250" s="89" t="s">
        <v>802</v>
      </c>
      <c r="AD250" s="54">
        <f>SUMIF(표4[잉크명],표5[[#This Row],[잉크]],표4[월])</f>
        <v>0</v>
      </c>
      <c r="AE250" s="126">
        <f>SUMIF(표4[잉크명],표5[[#This Row],[잉크]],표4[월-3층])</f>
        <v>0</v>
      </c>
      <c r="AF250" s="126">
        <f>SUMIF(표4[잉크명],표5[[#This Row],[잉크]],표4[월-1층])</f>
        <v>0</v>
      </c>
      <c r="AG250" s="54">
        <f>SUMIF(표4[잉크명],표5[[#This Row],[잉크]],표4[화])</f>
        <v>0</v>
      </c>
      <c r="AH250" s="126">
        <f>SUMIF(표4[잉크명],표5[[#This Row],[잉크]],표4[화-3층])</f>
        <v>0</v>
      </c>
      <c r="AI250" s="126">
        <f>SUMIF(표4[잉크명],표5[[#This Row],[잉크]],표4[화-1층])</f>
        <v>0</v>
      </c>
      <c r="AJ250" s="54">
        <f>SUMIF(표4[잉크명],표5[[#This Row],[잉크]],표4[수])</f>
        <v>0</v>
      </c>
      <c r="AK250" s="126">
        <f>SUMIF(표4[잉크명],표5[[#This Row],[잉크]],표4[수-3층])</f>
        <v>0</v>
      </c>
      <c r="AL250" s="126">
        <f>SUMIF(표4[잉크명],표5[[#This Row],[잉크]],표4[수-1층])</f>
        <v>0</v>
      </c>
      <c r="AM250" s="54">
        <f>SUMIF(표4[잉크명],표5[[#This Row],[잉크]],표4[목])</f>
        <v>0</v>
      </c>
      <c r="AN250" s="126">
        <f>SUMIF(표4[잉크명],표5[[#This Row],[잉크]],표4[목-3층])</f>
        <v>0</v>
      </c>
      <c r="AO250" s="126">
        <f>SUMIF(표4[잉크명],표5[[#This Row],[잉크]],표4[목-1층])</f>
        <v>0</v>
      </c>
      <c r="AP250" s="54">
        <f>SUMIF(표4[잉크명],표5[[#This Row],[잉크]],표4[금])</f>
        <v>0</v>
      </c>
      <c r="AQ250" s="126">
        <f>SUMIF(표4[잉크명],표5[[#This Row],[잉크]],표4[금-3층])</f>
        <v>0</v>
      </c>
      <c r="AR250" s="126">
        <f>SUMIF(표4[잉크명],표5[[#This Row],[잉크]],표4[금-1층])</f>
        <v>0</v>
      </c>
      <c r="AS250" s="54">
        <f>SUMIF(표4[잉크명],표5[[#This Row],[잉크]],표4[토])</f>
        <v>0</v>
      </c>
      <c r="AT250" s="126">
        <f>SUMIF(표4[잉크명],표5[[#This Row],[잉크]],표4[토-3층])</f>
        <v>0</v>
      </c>
      <c r="AU250" s="126">
        <f>SUMIF(표4[잉크명],표5[[#This Row],[잉크]],표4[토-1층])</f>
        <v>0</v>
      </c>
      <c r="AV250" s="54">
        <f>SUMIF(표4[잉크명],표5[[#This Row],[잉크]],표4[일])</f>
        <v>0</v>
      </c>
      <c r="AW250" s="126">
        <f>SUMIF(표4[잉크명],표5[[#This Row],[잉크]],표4[일-3층])</f>
        <v>0</v>
      </c>
      <c r="AX250" s="126">
        <f>SUMIF(표4[잉크명],표5[[#This Row],[잉크]],표4[일-1층])</f>
        <v>0</v>
      </c>
      <c r="AY250" s="54">
        <f>SUMIF(표4[잉크명],표5[[#This Row],[잉크]],표4[차주 월])</f>
        <v>0</v>
      </c>
      <c r="AZ250" s="54">
        <f>SUM(표5[[#This Row],[월]:[차주 월]])</f>
        <v>0</v>
      </c>
    </row>
    <row r="251" spans="2:52" x14ac:dyDescent="0.3">
      <c r="B251" s="56" t="s">
        <v>536</v>
      </c>
      <c r="C251" s="56"/>
      <c r="D251" s="56" t="s">
        <v>538</v>
      </c>
      <c r="E251" s="54">
        <f>COUNTIF(사출계획!$E$62:$F$110,표4[[#This Row],[제품명]])</f>
        <v>0</v>
      </c>
      <c r="F251" s="126">
        <f>COUNTIF(사출계획!$E$62:$F$87,표4[[#This Row],[제품명]])</f>
        <v>0</v>
      </c>
      <c r="G251" s="126">
        <f>COUNTIF(사출계획!$E$88:$F$110,표4[[#This Row],[제품명]])</f>
        <v>0</v>
      </c>
      <c r="H251" s="54">
        <f>COUNTIF(사출계획!$G$62:$H$110,표4[[#This Row],[제품명]])</f>
        <v>0</v>
      </c>
      <c r="I251" s="122">
        <f>COUNTIF(사출계획!$G$62:$H$87,표4[[#This Row],[제품명]])</f>
        <v>0</v>
      </c>
      <c r="J251" s="122">
        <f>COUNTIF(사출계획!$G$88:$H$110,표4[[#This Row],[제품명]])</f>
        <v>0</v>
      </c>
      <c r="K251" s="54">
        <f>COUNTIF(사출계획!$I$62:$J$110,표4[[#This Row],[제품명]])</f>
        <v>0</v>
      </c>
      <c r="L251" s="126">
        <f>COUNTIF(사출계획!$I$62:$J$87,표4[[#This Row],[제품명]])</f>
        <v>0</v>
      </c>
      <c r="M251" s="126">
        <f>COUNTIF(사출계획!$I$88:$J$110,표4[[#This Row],[제품명]])</f>
        <v>0</v>
      </c>
      <c r="N251" s="54">
        <f>COUNTIF(사출계획!$K$62:$L$110,표4[[#This Row],[제품명]])</f>
        <v>0</v>
      </c>
      <c r="O251" s="126">
        <f>COUNTIF(사출계획!$K$62:$L$87,표4[[#This Row],[제품명]])</f>
        <v>0</v>
      </c>
      <c r="P251" s="126">
        <f>COUNTIF(사출계획!$K$88:$L$110,표4[[#This Row],[제품명]])</f>
        <v>0</v>
      </c>
      <c r="Q251" s="54">
        <f>COUNTIF(사출계획!$M$62:$N$110,표4[[#This Row],[제품명]])</f>
        <v>0</v>
      </c>
      <c r="R251" s="126">
        <f>COUNTIF(사출계획!$M$62:$N$87,표4[[#This Row],[제품명]])</f>
        <v>0</v>
      </c>
      <c r="S251" s="126">
        <f>COUNTIF(사출계획!$M$88:$N$110,표4[[#This Row],[제품명]])</f>
        <v>0</v>
      </c>
      <c r="T251" s="54">
        <f>COUNTIF(사출계획!$O$62:$P$110,표4[[#This Row],[제품명]])</f>
        <v>0</v>
      </c>
      <c r="U251" s="126">
        <f>COUNTIF(사출계획!$O$62:$P$87,표4[[#This Row],[제품명]])</f>
        <v>0</v>
      </c>
      <c r="V251" s="126">
        <f>COUNTIF(사출계획!$O$88:$P$110,표4[[#This Row],[제품명]])</f>
        <v>0</v>
      </c>
      <c r="W251" s="54">
        <f>COUNTIF(사출계획!$Q$62:$R$110,표4[[#This Row],[제품명]])</f>
        <v>0</v>
      </c>
      <c r="X251" s="126">
        <f>COUNTIF(사출계획!$Q$62:$R$87,표4[[#This Row],[제품명]])</f>
        <v>0</v>
      </c>
      <c r="Y251" s="126">
        <f>COUNTIF(사출계획!$Q$88:$R$110,표4[[#This Row],[제품명]])</f>
        <v>0</v>
      </c>
      <c r="Z251" s="54">
        <f>COUNTIF(사출계획!$S$62:$T$110,표4[[#This Row],[제품명]])</f>
        <v>0</v>
      </c>
      <c r="AA251" s="126"/>
      <c r="AB251" s="126"/>
      <c r="AC251" s="89" t="s">
        <v>1795</v>
      </c>
      <c r="AD251" s="54">
        <f>SUMIF(표4[잉크명],표5[[#This Row],[잉크]],표4[월])</f>
        <v>0</v>
      </c>
      <c r="AE251" s="126">
        <f>SUMIF(표4[잉크명],표5[[#This Row],[잉크]],표4[월-3층])</f>
        <v>0</v>
      </c>
      <c r="AF251" s="126">
        <f>SUMIF(표4[잉크명],표5[[#This Row],[잉크]],표4[월-1층])</f>
        <v>0</v>
      </c>
      <c r="AG251" s="54">
        <f>SUMIF(표4[잉크명],표5[[#This Row],[잉크]],표4[화])</f>
        <v>0</v>
      </c>
      <c r="AH251" s="126">
        <f>SUMIF(표4[잉크명],표5[[#This Row],[잉크]],표4[화-3층])</f>
        <v>0</v>
      </c>
      <c r="AI251" s="126">
        <f>SUMIF(표4[잉크명],표5[[#This Row],[잉크]],표4[화-1층])</f>
        <v>0</v>
      </c>
      <c r="AJ251" s="54">
        <f>SUMIF(표4[잉크명],표5[[#This Row],[잉크]],표4[수])</f>
        <v>0</v>
      </c>
      <c r="AK251" s="126">
        <f>SUMIF(표4[잉크명],표5[[#This Row],[잉크]],표4[수-3층])</f>
        <v>0</v>
      </c>
      <c r="AL251" s="126">
        <f>SUMIF(표4[잉크명],표5[[#This Row],[잉크]],표4[수-1층])</f>
        <v>0</v>
      </c>
      <c r="AM251" s="34">
        <f>SUMIF(표4[잉크명],표5[[#This Row],[잉크]],표4[목])</f>
        <v>0</v>
      </c>
      <c r="AN251" s="126">
        <f>SUMIF(표4[잉크명],표5[[#This Row],[잉크]],표4[목-3층])</f>
        <v>0</v>
      </c>
      <c r="AO251" s="126">
        <f>SUMIF(표4[잉크명],표5[[#This Row],[잉크]],표4[목-1층])</f>
        <v>0</v>
      </c>
      <c r="AP251" s="34">
        <f>SUMIF(표4[잉크명],표5[[#This Row],[잉크]],표4[금])</f>
        <v>0</v>
      </c>
      <c r="AQ251" s="126">
        <f>SUMIF(표4[잉크명],표5[[#This Row],[잉크]],표4[금-3층])</f>
        <v>0</v>
      </c>
      <c r="AR251" s="126">
        <f>SUMIF(표4[잉크명],표5[[#This Row],[잉크]],표4[금-1층])</f>
        <v>0</v>
      </c>
      <c r="AS251" s="34">
        <f>SUMIF(표4[잉크명],표5[[#This Row],[잉크]],표4[토])</f>
        <v>0</v>
      </c>
      <c r="AT251" s="126">
        <f>SUMIF(표4[잉크명],표5[[#This Row],[잉크]],표4[토-3층])</f>
        <v>0</v>
      </c>
      <c r="AU251" s="126">
        <f>SUMIF(표4[잉크명],표5[[#This Row],[잉크]],표4[토-1층])</f>
        <v>0</v>
      </c>
      <c r="AV251" s="34">
        <f>SUMIF(표4[잉크명],표5[[#This Row],[잉크]],표4[일])</f>
        <v>0</v>
      </c>
      <c r="AW251" s="126">
        <f>SUMIF(표4[잉크명],표5[[#This Row],[잉크]],표4[일-3층])</f>
        <v>0</v>
      </c>
      <c r="AX251" s="126">
        <f>SUMIF(표4[잉크명],표5[[#This Row],[잉크]],표4[일-1층])</f>
        <v>0</v>
      </c>
      <c r="AY251" s="34">
        <f>SUMIF(표4[잉크명],표5[[#This Row],[잉크]],표4[차주 월])</f>
        <v>0</v>
      </c>
      <c r="AZ251" s="34">
        <f>SUM(표5[[#This Row],[월]:[차주 월]])</f>
        <v>0</v>
      </c>
    </row>
    <row r="252" spans="2:52" x14ac:dyDescent="0.3">
      <c r="B252" s="56" t="s">
        <v>540</v>
      </c>
      <c r="C252" s="56"/>
      <c r="D252" s="56" t="s">
        <v>541</v>
      </c>
      <c r="E252" s="54">
        <f>COUNTIF(사출계획!$E$62:$F$110,표4[[#This Row],[제품명]])</f>
        <v>0</v>
      </c>
      <c r="F252" s="126">
        <f>COUNTIF(사출계획!$E$62:$F$87,표4[[#This Row],[제품명]])</f>
        <v>0</v>
      </c>
      <c r="G252" s="126">
        <f>COUNTIF(사출계획!$E$88:$F$110,표4[[#This Row],[제품명]])</f>
        <v>0</v>
      </c>
      <c r="H252" s="54">
        <f>COUNTIF(사출계획!$G$62:$H$110,표4[[#This Row],[제품명]])</f>
        <v>0</v>
      </c>
      <c r="I252" s="122">
        <f>COUNTIF(사출계획!$G$62:$H$87,표4[[#This Row],[제품명]])</f>
        <v>0</v>
      </c>
      <c r="J252" s="122">
        <f>COUNTIF(사출계획!$G$88:$H$110,표4[[#This Row],[제품명]])</f>
        <v>0</v>
      </c>
      <c r="K252" s="54">
        <f>COUNTIF(사출계획!$I$62:$J$110,표4[[#This Row],[제품명]])</f>
        <v>0</v>
      </c>
      <c r="L252" s="126">
        <f>COUNTIF(사출계획!$I$62:$J$87,표4[[#This Row],[제품명]])</f>
        <v>0</v>
      </c>
      <c r="M252" s="126">
        <f>COUNTIF(사출계획!$I$88:$J$110,표4[[#This Row],[제품명]])</f>
        <v>0</v>
      </c>
      <c r="N252" s="54">
        <f>COUNTIF(사출계획!$K$62:$L$110,표4[[#This Row],[제품명]])</f>
        <v>0</v>
      </c>
      <c r="O252" s="126">
        <f>COUNTIF(사출계획!$K$62:$L$87,표4[[#This Row],[제품명]])</f>
        <v>0</v>
      </c>
      <c r="P252" s="126">
        <f>COUNTIF(사출계획!$K$88:$L$110,표4[[#This Row],[제품명]])</f>
        <v>0</v>
      </c>
      <c r="Q252" s="54">
        <f>COUNTIF(사출계획!$M$62:$N$110,표4[[#This Row],[제품명]])</f>
        <v>0</v>
      </c>
      <c r="R252" s="126">
        <f>COUNTIF(사출계획!$M$62:$N$87,표4[[#This Row],[제품명]])</f>
        <v>0</v>
      </c>
      <c r="S252" s="126">
        <f>COUNTIF(사출계획!$M$88:$N$110,표4[[#This Row],[제품명]])</f>
        <v>0</v>
      </c>
      <c r="T252" s="54">
        <f>COUNTIF(사출계획!$O$62:$P$110,표4[[#This Row],[제품명]])</f>
        <v>0</v>
      </c>
      <c r="U252" s="126">
        <f>COUNTIF(사출계획!$O$62:$P$87,표4[[#This Row],[제품명]])</f>
        <v>0</v>
      </c>
      <c r="V252" s="126">
        <f>COUNTIF(사출계획!$O$88:$P$110,표4[[#This Row],[제품명]])</f>
        <v>0</v>
      </c>
      <c r="W252" s="54">
        <f>COUNTIF(사출계획!$Q$62:$R$110,표4[[#This Row],[제품명]])</f>
        <v>0</v>
      </c>
      <c r="X252" s="126">
        <f>COUNTIF(사출계획!$Q$62:$R$87,표4[[#This Row],[제품명]])</f>
        <v>0</v>
      </c>
      <c r="Y252" s="126">
        <f>COUNTIF(사출계획!$Q$88:$R$110,표4[[#This Row],[제품명]])</f>
        <v>0</v>
      </c>
      <c r="Z252" s="54">
        <f>COUNTIF(사출계획!$S$62:$T$110,표4[[#This Row],[제품명]])</f>
        <v>0</v>
      </c>
      <c r="AA252" s="126"/>
      <c r="AB252" s="126"/>
      <c r="AC252" s="89" t="s">
        <v>738</v>
      </c>
      <c r="AD252" s="54">
        <f>SUMIF(표4[잉크명],표5[[#This Row],[잉크]],표4[월])</f>
        <v>0</v>
      </c>
      <c r="AE252" s="126">
        <f>SUMIF(표4[잉크명],표5[[#This Row],[잉크]],표4[월-3층])</f>
        <v>0</v>
      </c>
      <c r="AF252" s="126">
        <f>SUMIF(표4[잉크명],표5[[#This Row],[잉크]],표4[월-1층])</f>
        <v>0</v>
      </c>
      <c r="AG252" s="54">
        <f>SUMIF(표4[잉크명],표5[[#This Row],[잉크]],표4[화])</f>
        <v>0</v>
      </c>
      <c r="AH252" s="126">
        <f>SUMIF(표4[잉크명],표5[[#This Row],[잉크]],표4[화-3층])</f>
        <v>0</v>
      </c>
      <c r="AI252" s="126">
        <f>SUMIF(표4[잉크명],표5[[#This Row],[잉크]],표4[화-1층])</f>
        <v>0</v>
      </c>
      <c r="AJ252" s="54">
        <f>SUMIF(표4[잉크명],표5[[#This Row],[잉크]],표4[수])</f>
        <v>0</v>
      </c>
      <c r="AK252" s="126">
        <f>SUMIF(표4[잉크명],표5[[#This Row],[잉크]],표4[수-3층])</f>
        <v>0</v>
      </c>
      <c r="AL252" s="126">
        <f>SUMIF(표4[잉크명],표5[[#This Row],[잉크]],표4[수-1층])</f>
        <v>0</v>
      </c>
      <c r="AM252" s="54">
        <f>SUMIF(표4[잉크명],표5[[#This Row],[잉크]],표4[목])</f>
        <v>0</v>
      </c>
      <c r="AN252" s="126">
        <f>SUMIF(표4[잉크명],표5[[#This Row],[잉크]],표4[목-3층])</f>
        <v>0</v>
      </c>
      <c r="AO252" s="126">
        <f>SUMIF(표4[잉크명],표5[[#This Row],[잉크]],표4[목-1층])</f>
        <v>0</v>
      </c>
      <c r="AP252" s="54">
        <f>SUMIF(표4[잉크명],표5[[#This Row],[잉크]],표4[금])</f>
        <v>0</v>
      </c>
      <c r="AQ252" s="126">
        <f>SUMIF(표4[잉크명],표5[[#This Row],[잉크]],표4[금-3층])</f>
        <v>0</v>
      </c>
      <c r="AR252" s="126">
        <f>SUMIF(표4[잉크명],표5[[#This Row],[잉크]],표4[금-1층])</f>
        <v>0</v>
      </c>
      <c r="AS252" s="54">
        <f>SUMIF(표4[잉크명],표5[[#This Row],[잉크]],표4[토])</f>
        <v>0</v>
      </c>
      <c r="AT252" s="126">
        <f>SUMIF(표4[잉크명],표5[[#This Row],[잉크]],표4[토-3층])</f>
        <v>0</v>
      </c>
      <c r="AU252" s="126">
        <f>SUMIF(표4[잉크명],표5[[#This Row],[잉크]],표4[토-1층])</f>
        <v>0</v>
      </c>
      <c r="AV252" s="54">
        <f>SUMIF(표4[잉크명],표5[[#This Row],[잉크]],표4[일])</f>
        <v>0</v>
      </c>
      <c r="AW252" s="126">
        <f>SUMIF(표4[잉크명],표5[[#This Row],[잉크]],표4[일-3층])</f>
        <v>0</v>
      </c>
      <c r="AX252" s="126">
        <f>SUMIF(표4[잉크명],표5[[#This Row],[잉크]],표4[일-1층])</f>
        <v>0</v>
      </c>
      <c r="AY252" s="54">
        <f>SUMIF(표4[잉크명],표5[[#This Row],[잉크]],표4[차주 월])</f>
        <v>0</v>
      </c>
      <c r="AZ252" s="54">
        <f>SUM(표5[[#This Row],[월]:[차주 월]])</f>
        <v>0</v>
      </c>
    </row>
    <row r="253" spans="2:52" x14ac:dyDescent="0.3">
      <c r="B253" s="56" t="s">
        <v>540</v>
      </c>
      <c r="C253" s="56"/>
      <c r="D253" s="56" t="s">
        <v>542</v>
      </c>
      <c r="E253" s="54">
        <f>COUNTIF(사출계획!$E$62:$F$110,표4[[#This Row],[제품명]])</f>
        <v>0</v>
      </c>
      <c r="F253" s="126">
        <f>COUNTIF(사출계획!$E$62:$F$87,표4[[#This Row],[제품명]])</f>
        <v>0</v>
      </c>
      <c r="G253" s="126">
        <f>COUNTIF(사출계획!$E$88:$F$110,표4[[#This Row],[제품명]])</f>
        <v>0</v>
      </c>
      <c r="H253" s="54">
        <f>COUNTIF(사출계획!$G$62:$H$110,표4[[#This Row],[제품명]])</f>
        <v>0</v>
      </c>
      <c r="I253" s="122">
        <f>COUNTIF(사출계획!$G$62:$H$87,표4[[#This Row],[제품명]])</f>
        <v>0</v>
      </c>
      <c r="J253" s="122">
        <f>COUNTIF(사출계획!$G$88:$H$110,표4[[#This Row],[제품명]])</f>
        <v>0</v>
      </c>
      <c r="K253" s="54">
        <f>COUNTIF(사출계획!$I$62:$J$110,표4[[#This Row],[제품명]])</f>
        <v>0</v>
      </c>
      <c r="L253" s="126">
        <f>COUNTIF(사출계획!$I$62:$J$87,표4[[#This Row],[제품명]])</f>
        <v>0</v>
      </c>
      <c r="M253" s="126">
        <f>COUNTIF(사출계획!$I$88:$J$110,표4[[#This Row],[제품명]])</f>
        <v>0</v>
      </c>
      <c r="N253" s="54">
        <f>COUNTIF(사출계획!$K$62:$L$110,표4[[#This Row],[제품명]])</f>
        <v>0</v>
      </c>
      <c r="O253" s="126">
        <f>COUNTIF(사출계획!$K$62:$L$87,표4[[#This Row],[제품명]])</f>
        <v>0</v>
      </c>
      <c r="P253" s="126">
        <f>COUNTIF(사출계획!$K$88:$L$110,표4[[#This Row],[제품명]])</f>
        <v>0</v>
      </c>
      <c r="Q253" s="54">
        <f>COUNTIF(사출계획!$M$62:$N$110,표4[[#This Row],[제품명]])</f>
        <v>0</v>
      </c>
      <c r="R253" s="126">
        <f>COUNTIF(사출계획!$M$62:$N$87,표4[[#This Row],[제품명]])</f>
        <v>0</v>
      </c>
      <c r="S253" s="126">
        <f>COUNTIF(사출계획!$M$88:$N$110,표4[[#This Row],[제품명]])</f>
        <v>0</v>
      </c>
      <c r="T253" s="54">
        <f>COUNTIF(사출계획!$O$62:$P$110,표4[[#This Row],[제품명]])</f>
        <v>0</v>
      </c>
      <c r="U253" s="126">
        <f>COUNTIF(사출계획!$O$62:$P$87,표4[[#This Row],[제품명]])</f>
        <v>0</v>
      </c>
      <c r="V253" s="126">
        <f>COUNTIF(사출계획!$O$88:$P$110,표4[[#This Row],[제품명]])</f>
        <v>0</v>
      </c>
      <c r="W253" s="54">
        <f>COUNTIF(사출계획!$Q$62:$R$110,표4[[#This Row],[제품명]])</f>
        <v>0</v>
      </c>
      <c r="X253" s="126">
        <f>COUNTIF(사출계획!$Q$62:$R$87,표4[[#This Row],[제품명]])</f>
        <v>0</v>
      </c>
      <c r="Y253" s="126">
        <f>COUNTIF(사출계획!$Q$88:$R$110,표4[[#This Row],[제품명]])</f>
        <v>0</v>
      </c>
      <c r="Z253" s="54">
        <f>COUNTIF(사출계획!$S$62:$T$110,표4[[#This Row],[제품명]])</f>
        <v>0</v>
      </c>
      <c r="AA253" s="126"/>
      <c r="AB253" s="126"/>
      <c r="AC253" s="33" t="s">
        <v>360</v>
      </c>
      <c r="AD253" s="34">
        <f>SUMIF(표4[잉크명],표5[[#This Row],[잉크]],표4[월])</f>
        <v>0</v>
      </c>
      <c r="AE253" s="126">
        <f>SUMIF(표4[잉크명],표5[[#This Row],[잉크]],표4[월-3층])</f>
        <v>0</v>
      </c>
      <c r="AF253" s="126">
        <f>SUMIF(표4[잉크명],표5[[#This Row],[잉크]],표4[월-1층])</f>
        <v>0</v>
      </c>
      <c r="AG253" s="34">
        <f>SUMIF(표4[잉크명],표5[[#This Row],[잉크]],표4[화])</f>
        <v>0</v>
      </c>
      <c r="AH253" s="126">
        <f>SUMIF(표4[잉크명],표5[[#This Row],[잉크]],표4[화-3층])</f>
        <v>0</v>
      </c>
      <c r="AI253" s="126">
        <f>SUMIF(표4[잉크명],표5[[#This Row],[잉크]],표4[화-1층])</f>
        <v>0</v>
      </c>
      <c r="AJ253" s="34">
        <f>SUMIF(표4[잉크명],표5[[#This Row],[잉크]],표4[수])</f>
        <v>0</v>
      </c>
      <c r="AK253" s="126">
        <f>SUMIF(표4[잉크명],표5[[#This Row],[잉크]],표4[수-3층])</f>
        <v>0</v>
      </c>
      <c r="AL253" s="126">
        <f>SUMIF(표4[잉크명],표5[[#This Row],[잉크]],표4[수-1층])</f>
        <v>0</v>
      </c>
      <c r="AM253" s="34">
        <f>SUMIF(표4[잉크명],표5[[#This Row],[잉크]],표4[목])</f>
        <v>0</v>
      </c>
      <c r="AN253" s="126">
        <f>SUMIF(표4[잉크명],표5[[#This Row],[잉크]],표4[목-3층])</f>
        <v>0</v>
      </c>
      <c r="AO253" s="126">
        <f>SUMIF(표4[잉크명],표5[[#This Row],[잉크]],표4[목-1층])</f>
        <v>0</v>
      </c>
      <c r="AP253" s="34">
        <f>SUMIF(표4[잉크명],표5[[#This Row],[잉크]],표4[금])</f>
        <v>0</v>
      </c>
      <c r="AQ253" s="126">
        <f>SUMIF(표4[잉크명],표5[[#This Row],[잉크]],표4[금-3층])</f>
        <v>0</v>
      </c>
      <c r="AR253" s="126">
        <f>SUMIF(표4[잉크명],표5[[#This Row],[잉크]],표4[금-1층])</f>
        <v>0</v>
      </c>
      <c r="AS253" s="34">
        <f>SUMIF(표4[잉크명],표5[[#This Row],[잉크]],표4[토])</f>
        <v>0</v>
      </c>
      <c r="AT253" s="126">
        <f>SUMIF(표4[잉크명],표5[[#This Row],[잉크]],표4[토-3층])</f>
        <v>0</v>
      </c>
      <c r="AU253" s="126">
        <f>SUMIF(표4[잉크명],표5[[#This Row],[잉크]],표4[토-1층])</f>
        <v>0</v>
      </c>
      <c r="AV253" s="34">
        <f>SUMIF(표4[잉크명],표5[[#This Row],[잉크]],표4[일])</f>
        <v>0</v>
      </c>
      <c r="AW253" s="126">
        <f>SUMIF(표4[잉크명],표5[[#This Row],[잉크]],표4[일-3층])</f>
        <v>0</v>
      </c>
      <c r="AX253" s="126">
        <f>SUMIF(표4[잉크명],표5[[#This Row],[잉크]],표4[일-1층])</f>
        <v>0</v>
      </c>
      <c r="AY253" s="34">
        <f>SUMIF(표4[잉크명],표5[[#This Row],[잉크]],표4[차주 월])</f>
        <v>0</v>
      </c>
      <c r="AZ253" s="34">
        <f>SUM(표5[[#This Row],[월]:[차주 월]])</f>
        <v>0</v>
      </c>
    </row>
    <row r="254" spans="2:52" x14ac:dyDescent="0.3">
      <c r="B254" s="56" t="s">
        <v>1811</v>
      </c>
      <c r="C254" s="56"/>
      <c r="D254" s="56" t="s">
        <v>4452</v>
      </c>
      <c r="E254" s="54">
        <f>COUNTIF(사출계획!$E$62:$F$110,표4[[#This Row],[제품명]])</f>
        <v>0</v>
      </c>
      <c r="F254" s="126">
        <f>COUNTIF(사출계획!$E$62:$F$87,표4[[#This Row],[제품명]])</f>
        <v>0</v>
      </c>
      <c r="G254" s="126">
        <f>COUNTIF(사출계획!$E$88:$F$110,표4[[#This Row],[제품명]])</f>
        <v>0</v>
      </c>
      <c r="H254" s="54">
        <f>COUNTIF(사출계획!$G$62:$H$110,표4[[#This Row],[제품명]])</f>
        <v>0</v>
      </c>
      <c r="I254" s="122">
        <f>COUNTIF(사출계획!$G$62:$H$87,표4[[#This Row],[제품명]])</f>
        <v>0</v>
      </c>
      <c r="J254" s="122">
        <f>COUNTIF(사출계획!$G$88:$H$110,표4[[#This Row],[제품명]])</f>
        <v>0</v>
      </c>
      <c r="K254" s="54">
        <f>COUNTIF(사출계획!$I$62:$J$110,표4[[#This Row],[제품명]])</f>
        <v>0</v>
      </c>
      <c r="L254" s="126">
        <f>COUNTIF(사출계획!$I$62:$J$87,표4[[#This Row],[제품명]])</f>
        <v>0</v>
      </c>
      <c r="M254" s="126">
        <f>COUNTIF(사출계획!$I$88:$J$110,표4[[#This Row],[제품명]])</f>
        <v>0</v>
      </c>
      <c r="N254" s="54">
        <f>COUNTIF(사출계획!$K$62:$L$110,표4[[#This Row],[제품명]])</f>
        <v>0</v>
      </c>
      <c r="O254" s="126">
        <f>COUNTIF(사출계획!$K$62:$L$87,표4[[#This Row],[제품명]])</f>
        <v>0</v>
      </c>
      <c r="P254" s="126">
        <f>COUNTIF(사출계획!$K$88:$L$110,표4[[#This Row],[제품명]])</f>
        <v>0</v>
      </c>
      <c r="Q254" s="54">
        <f>COUNTIF(사출계획!$M$62:$N$110,표4[[#This Row],[제품명]])</f>
        <v>0</v>
      </c>
      <c r="R254" s="126">
        <f>COUNTIF(사출계획!$M$62:$N$87,표4[[#This Row],[제품명]])</f>
        <v>0</v>
      </c>
      <c r="S254" s="126">
        <f>COUNTIF(사출계획!$M$88:$N$110,표4[[#This Row],[제품명]])</f>
        <v>0</v>
      </c>
      <c r="T254" s="54">
        <f>COUNTIF(사출계획!$O$62:$P$110,표4[[#This Row],[제품명]])</f>
        <v>0</v>
      </c>
      <c r="U254" s="126">
        <f>COUNTIF(사출계획!$O$62:$P$87,표4[[#This Row],[제품명]])</f>
        <v>0</v>
      </c>
      <c r="V254" s="126">
        <f>COUNTIF(사출계획!$O$88:$P$110,표4[[#This Row],[제품명]])</f>
        <v>0</v>
      </c>
      <c r="W254" s="54">
        <f>COUNTIF(사출계획!$Q$62:$R$110,표4[[#This Row],[제품명]])</f>
        <v>0</v>
      </c>
      <c r="X254" s="126">
        <f>COUNTIF(사출계획!$Q$62:$R$87,표4[[#This Row],[제품명]])</f>
        <v>0</v>
      </c>
      <c r="Y254" s="126">
        <f>COUNTIF(사출계획!$Q$88:$R$110,표4[[#This Row],[제품명]])</f>
        <v>0</v>
      </c>
      <c r="Z254" s="54">
        <f>COUNTIF(사출계획!$S$62:$T$110,표4[[#This Row],[제품명]])</f>
        <v>0</v>
      </c>
      <c r="AA254" s="126"/>
      <c r="AB254" s="126"/>
      <c r="AC254" s="33" t="s">
        <v>223</v>
      </c>
      <c r="AD254" s="34">
        <f>SUMIF(표4[잉크명],표5[[#This Row],[잉크]],표4[월])</f>
        <v>1</v>
      </c>
      <c r="AE254" s="126">
        <f>SUMIF(표4[잉크명],표5[[#This Row],[잉크]],표4[월-3층])</f>
        <v>0</v>
      </c>
      <c r="AF254" s="126">
        <f>SUMIF(표4[잉크명],표5[[#This Row],[잉크]],표4[월-1층])</f>
        <v>1</v>
      </c>
      <c r="AG254" s="34">
        <f>SUMIF(표4[잉크명],표5[[#This Row],[잉크]],표4[화])</f>
        <v>2</v>
      </c>
      <c r="AH254" s="126">
        <f>SUMIF(표4[잉크명],표5[[#This Row],[잉크]],표4[화-3층])</f>
        <v>0</v>
      </c>
      <c r="AI254" s="126">
        <f>SUMIF(표4[잉크명],표5[[#This Row],[잉크]],표4[화-1층])</f>
        <v>2</v>
      </c>
      <c r="AJ254" s="34">
        <f>SUMIF(표4[잉크명],표5[[#This Row],[잉크]],표4[수])</f>
        <v>0</v>
      </c>
      <c r="AK254" s="126">
        <f>SUMIF(표4[잉크명],표5[[#This Row],[잉크]],표4[수-3층])</f>
        <v>0</v>
      </c>
      <c r="AL254" s="126">
        <f>SUMIF(표4[잉크명],표5[[#This Row],[잉크]],표4[수-1층])</f>
        <v>0</v>
      </c>
      <c r="AM254" s="34">
        <f>SUMIF(표4[잉크명],표5[[#This Row],[잉크]],표4[목])</f>
        <v>0</v>
      </c>
      <c r="AN254" s="126">
        <f>SUMIF(표4[잉크명],표5[[#This Row],[잉크]],표4[목-3층])</f>
        <v>0</v>
      </c>
      <c r="AO254" s="126">
        <f>SUMIF(표4[잉크명],표5[[#This Row],[잉크]],표4[목-1층])</f>
        <v>0</v>
      </c>
      <c r="AP254" s="34">
        <f>SUMIF(표4[잉크명],표5[[#This Row],[잉크]],표4[금])</f>
        <v>0</v>
      </c>
      <c r="AQ254" s="126">
        <f>SUMIF(표4[잉크명],표5[[#This Row],[잉크]],표4[금-3층])</f>
        <v>0</v>
      </c>
      <c r="AR254" s="126">
        <f>SUMIF(표4[잉크명],표5[[#This Row],[잉크]],표4[금-1층])</f>
        <v>0</v>
      </c>
      <c r="AS254" s="34">
        <f>SUMIF(표4[잉크명],표5[[#This Row],[잉크]],표4[토])</f>
        <v>0</v>
      </c>
      <c r="AT254" s="126">
        <f>SUMIF(표4[잉크명],표5[[#This Row],[잉크]],표4[토-3층])</f>
        <v>0</v>
      </c>
      <c r="AU254" s="126">
        <f>SUMIF(표4[잉크명],표5[[#This Row],[잉크]],표4[토-1층])</f>
        <v>0</v>
      </c>
      <c r="AV254" s="34">
        <f>SUMIF(표4[잉크명],표5[[#This Row],[잉크]],표4[일])</f>
        <v>0</v>
      </c>
      <c r="AW254" s="126">
        <f>SUMIF(표4[잉크명],표5[[#This Row],[잉크]],표4[일-3층])</f>
        <v>0</v>
      </c>
      <c r="AX254" s="126">
        <f>SUMIF(표4[잉크명],표5[[#This Row],[잉크]],표4[일-1층])</f>
        <v>0</v>
      </c>
      <c r="AY254" s="34">
        <f>SUMIF(표4[잉크명],표5[[#This Row],[잉크]],표4[차주 월])</f>
        <v>0</v>
      </c>
      <c r="AZ254" s="34">
        <f>SUM(표5[[#This Row],[월]:[차주 월]])</f>
        <v>6</v>
      </c>
    </row>
    <row r="255" spans="2:52" x14ac:dyDescent="0.3">
      <c r="B255" s="56" t="s">
        <v>1375</v>
      </c>
      <c r="C255" s="56"/>
      <c r="D255" s="56" t="s">
        <v>4440</v>
      </c>
      <c r="E255" s="54">
        <f>COUNTIF(사출계획!$E$62:$F$110,표4[[#This Row],[제품명]])</f>
        <v>0</v>
      </c>
      <c r="F255" s="126">
        <f>COUNTIF(사출계획!$E$62:$F$87,표4[[#This Row],[제품명]])</f>
        <v>0</v>
      </c>
      <c r="G255" s="126">
        <f>COUNTIF(사출계획!$E$88:$F$110,표4[[#This Row],[제품명]])</f>
        <v>0</v>
      </c>
      <c r="H255" s="54">
        <f>COUNTIF(사출계획!$G$62:$H$110,표4[[#This Row],[제품명]])</f>
        <v>0</v>
      </c>
      <c r="I255" s="122">
        <f>COUNTIF(사출계획!$G$62:$H$87,표4[[#This Row],[제품명]])</f>
        <v>0</v>
      </c>
      <c r="J255" s="122">
        <f>COUNTIF(사출계획!$G$88:$H$110,표4[[#This Row],[제품명]])</f>
        <v>0</v>
      </c>
      <c r="K255" s="54">
        <f>COUNTIF(사출계획!$I$62:$J$110,표4[[#This Row],[제품명]])</f>
        <v>0</v>
      </c>
      <c r="L255" s="126">
        <f>COUNTIF(사출계획!$I$62:$J$87,표4[[#This Row],[제품명]])</f>
        <v>0</v>
      </c>
      <c r="M255" s="126">
        <f>COUNTIF(사출계획!$I$88:$J$110,표4[[#This Row],[제품명]])</f>
        <v>0</v>
      </c>
      <c r="N255" s="54">
        <f>COUNTIF(사출계획!$K$62:$L$110,표4[[#This Row],[제품명]])</f>
        <v>0</v>
      </c>
      <c r="O255" s="126">
        <f>COUNTIF(사출계획!$K$62:$L$87,표4[[#This Row],[제품명]])</f>
        <v>0</v>
      </c>
      <c r="P255" s="126">
        <f>COUNTIF(사출계획!$K$88:$L$110,표4[[#This Row],[제품명]])</f>
        <v>0</v>
      </c>
      <c r="Q255" s="54">
        <f>COUNTIF(사출계획!$M$62:$N$110,표4[[#This Row],[제품명]])</f>
        <v>0</v>
      </c>
      <c r="R255" s="126">
        <f>COUNTIF(사출계획!$M$62:$N$87,표4[[#This Row],[제품명]])</f>
        <v>0</v>
      </c>
      <c r="S255" s="126">
        <f>COUNTIF(사출계획!$M$88:$N$110,표4[[#This Row],[제품명]])</f>
        <v>0</v>
      </c>
      <c r="T255" s="54">
        <f>COUNTIF(사출계획!$O$62:$P$110,표4[[#This Row],[제품명]])</f>
        <v>0</v>
      </c>
      <c r="U255" s="126">
        <f>COUNTIF(사출계획!$O$62:$P$87,표4[[#This Row],[제품명]])</f>
        <v>0</v>
      </c>
      <c r="V255" s="126">
        <f>COUNTIF(사출계획!$O$88:$P$110,표4[[#This Row],[제품명]])</f>
        <v>0</v>
      </c>
      <c r="W255" s="54">
        <f>COUNTIF(사출계획!$Q$62:$R$110,표4[[#This Row],[제품명]])</f>
        <v>0</v>
      </c>
      <c r="X255" s="126">
        <f>COUNTIF(사출계획!$Q$62:$R$87,표4[[#This Row],[제품명]])</f>
        <v>0</v>
      </c>
      <c r="Y255" s="126">
        <f>COUNTIF(사출계획!$Q$88:$R$110,표4[[#This Row],[제품명]])</f>
        <v>0</v>
      </c>
      <c r="Z255" s="54">
        <f>COUNTIF(사출계획!$S$62:$T$110,표4[[#This Row],[제품명]])</f>
        <v>0</v>
      </c>
      <c r="AA255" s="126"/>
      <c r="AB255" s="126"/>
      <c r="AC255" s="89" t="s">
        <v>458</v>
      </c>
      <c r="AD255" s="54">
        <f>SUMIF(표4[잉크명],표5[[#This Row],[잉크]],표4[월])</f>
        <v>2</v>
      </c>
      <c r="AE255" s="126">
        <f>SUMIF(표4[잉크명],표5[[#This Row],[잉크]],표4[월-3층])</f>
        <v>0</v>
      </c>
      <c r="AF255" s="126">
        <f>SUMIF(표4[잉크명],표5[[#This Row],[잉크]],표4[월-1층])</f>
        <v>2</v>
      </c>
      <c r="AG255" s="54">
        <f>SUMIF(표4[잉크명],표5[[#This Row],[잉크]],표4[화])</f>
        <v>0</v>
      </c>
      <c r="AH255" s="126">
        <f>SUMIF(표4[잉크명],표5[[#This Row],[잉크]],표4[화-3층])</f>
        <v>0</v>
      </c>
      <c r="AI255" s="126">
        <f>SUMIF(표4[잉크명],표5[[#This Row],[잉크]],표4[화-1층])</f>
        <v>0</v>
      </c>
      <c r="AJ255" s="54">
        <f>SUMIF(표4[잉크명],표5[[#This Row],[잉크]],표4[수])</f>
        <v>0</v>
      </c>
      <c r="AK255" s="126">
        <f>SUMIF(표4[잉크명],표5[[#This Row],[잉크]],표4[수-3층])</f>
        <v>0</v>
      </c>
      <c r="AL255" s="126">
        <f>SUMIF(표4[잉크명],표5[[#This Row],[잉크]],표4[수-1층])</f>
        <v>0</v>
      </c>
      <c r="AM255" s="54">
        <f>SUMIF(표4[잉크명],표5[[#This Row],[잉크]],표4[목])</f>
        <v>0</v>
      </c>
      <c r="AN255" s="126">
        <f>SUMIF(표4[잉크명],표5[[#This Row],[잉크]],표4[목-3층])</f>
        <v>0</v>
      </c>
      <c r="AO255" s="126">
        <f>SUMIF(표4[잉크명],표5[[#This Row],[잉크]],표4[목-1층])</f>
        <v>0</v>
      </c>
      <c r="AP255" s="54">
        <f>SUMIF(표4[잉크명],표5[[#This Row],[잉크]],표4[금])</f>
        <v>0</v>
      </c>
      <c r="AQ255" s="126">
        <f>SUMIF(표4[잉크명],표5[[#This Row],[잉크]],표4[금-3층])</f>
        <v>0</v>
      </c>
      <c r="AR255" s="126">
        <f>SUMIF(표4[잉크명],표5[[#This Row],[잉크]],표4[금-1층])</f>
        <v>0</v>
      </c>
      <c r="AS255" s="54">
        <f>SUMIF(표4[잉크명],표5[[#This Row],[잉크]],표4[토])</f>
        <v>0</v>
      </c>
      <c r="AT255" s="126">
        <f>SUMIF(표4[잉크명],표5[[#This Row],[잉크]],표4[토-3층])</f>
        <v>0</v>
      </c>
      <c r="AU255" s="126">
        <f>SUMIF(표4[잉크명],표5[[#This Row],[잉크]],표4[토-1층])</f>
        <v>0</v>
      </c>
      <c r="AV255" s="54">
        <f>SUMIF(표4[잉크명],표5[[#This Row],[잉크]],표4[일])</f>
        <v>0</v>
      </c>
      <c r="AW255" s="126">
        <f>SUMIF(표4[잉크명],표5[[#This Row],[잉크]],표4[일-3층])</f>
        <v>0</v>
      </c>
      <c r="AX255" s="126">
        <f>SUMIF(표4[잉크명],표5[[#This Row],[잉크]],표4[일-1층])</f>
        <v>0</v>
      </c>
      <c r="AY255" s="54">
        <f>SUMIF(표4[잉크명],표5[[#This Row],[잉크]],표4[차주 월])</f>
        <v>0</v>
      </c>
      <c r="AZ255" s="54">
        <f>SUM(표5[[#This Row],[월]:[차주 월]])</f>
        <v>4</v>
      </c>
    </row>
    <row r="256" spans="2:52" x14ac:dyDescent="0.3">
      <c r="B256" s="56" t="s">
        <v>553</v>
      </c>
      <c r="C256" s="292" t="s">
        <v>2722</v>
      </c>
      <c r="D256" s="56" t="s">
        <v>4737</v>
      </c>
      <c r="E256" s="54">
        <f>COUNTIF(사출계획!$E$62:$F$110,표4[[#This Row],[제품명]])</f>
        <v>0</v>
      </c>
      <c r="F256" s="126">
        <f>COUNTIF(사출계획!$E$62:$F$87,표4[[#This Row],[제품명]])</f>
        <v>0</v>
      </c>
      <c r="G256" s="126">
        <f>COUNTIF(사출계획!$E$88:$F$110,표4[[#This Row],[제품명]])</f>
        <v>0</v>
      </c>
      <c r="H256" s="54">
        <f>COUNTIF(사출계획!$G$62:$H$110,표4[[#This Row],[제품명]])</f>
        <v>0</v>
      </c>
      <c r="I256" s="122">
        <f>COUNTIF(사출계획!$G$62:$H$87,표4[[#This Row],[제품명]])</f>
        <v>0</v>
      </c>
      <c r="J256" s="122">
        <f>COUNTIF(사출계획!$G$88:$H$110,표4[[#This Row],[제품명]])</f>
        <v>0</v>
      </c>
      <c r="K256" s="54">
        <f>COUNTIF(사출계획!$I$62:$J$110,표4[[#This Row],[제품명]])</f>
        <v>0</v>
      </c>
      <c r="L256" s="126">
        <f>COUNTIF(사출계획!$I$62:$J$87,표4[[#This Row],[제품명]])</f>
        <v>0</v>
      </c>
      <c r="M256" s="126">
        <f>COUNTIF(사출계획!$I$88:$J$110,표4[[#This Row],[제품명]])</f>
        <v>0</v>
      </c>
      <c r="N256" s="54">
        <f>COUNTIF(사출계획!$K$62:$L$110,표4[[#This Row],[제품명]])</f>
        <v>0</v>
      </c>
      <c r="O256" s="126">
        <f>COUNTIF(사출계획!$K$62:$L$87,표4[[#This Row],[제품명]])</f>
        <v>0</v>
      </c>
      <c r="P256" s="126">
        <f>COUNTIF(사출계획!$K$88:$L$110,표4[[#This Row],[제품명]])</f>
        <v>0</v>
      </c>
      <c r="Q256" s="54">
        <f>COUNTIF(사출계획!$M$62:$N$110,표4[[#This Row],[제품명]])</f>
        <v>0</v>
      </c>
      <c r="R256" s="126">
        <f>COUNTIF(사출계획!$M$62:$N$87,표4[[#This Row],[제품명]])</f>
        <v>0</v>
      </c>
      <c r="S256" s="126">
        <f>COUNTIF(사출계획!$M$88:$N$110,표4[[#This Row],[제품명]])</f>
        <v>0</v>
      </c>
      <c r="T256" s="54">
        <f>COUNTIF(사출계획!$O$62:$P$110,표4[[#This Row],[제품명]])</f>
        <v>0</v>
      </c>
      <c r="U256" s="126">
        <f>COUNTIF(사출계획!$O$62:$P$87,표4[[#This Row],[제품명]])</f>
        <v>0</v>
      </c>
      <c r="V256" s="126">
        <f>COUNTIF(사출계획!$O$88:$P$110,표4[[#This Row],[제품명]])</f>
        <v>0</v>
      </c>
      <c r="W256" s="54">
        <f>COUNTIF(사출계획!$Q$62:$R$110,표4[[#This Row],[제품명]])</f>
        <v>0</v>
      </c>
      <c r="X256" s="126">
        <f>COUNTIF(사출계획!$Q$62:$R$87,표4[[#This Row],[제품명]])</f>
        <v>0</v>
      </c>
      <c r="Y256" s="126">
        <f>COUNTIF(사출계획!$Q$88:$R$110,표4[[#This Row],[제품명]])</f>
        <v>0</v>
      </c>
      <c r="Z256" s="54">
        <f>COUNTIF(사출계획!$S$62:$T$110,표4[[#This Row],[제품명]])</f>
        <v>0</v>
      </c>
      <c r="AA256" s="126"/>
      <c r="AB256" s="126"/>
      <c r="AC256" s="89" t="s">
        <v>1322</v>
      </c>
      <c r="AD256" s="54">
        <f>SUMIF(표4[잉크명],표5[[#This Row],[잉크]],표4[월])</f>
        <v>0</v>
      </c>
      <c r="AE256" s="126">
        <f>SUMIF(표4[잉크명],표5[[#This Row],[잉크]],표4[월-3층])</f>
        <v>0</v>
      </c>
      <c r="AF256" s="126">
        <f>SUMIF(표4[잉크명],표5[[#This Row],[잉크]],표4[월-1층])</f>
        <v>0</v>
      </c>
      <c r="AG256" s="54">
        <f>SUMIF(표4[잉크명],표5[[#This Row],[잉크]],표4[화])</f>
        <v>0</v>
      </c>
      <c r="AH256" s="126">
        <f>SUMIF(표4[잉크명],표5[[#This Row],[잉크]],표4[화-3층])</f>
        <v>0</v>
      </c>
      <c r="AI256" s="126">
        <f>SUMIF(표4[잉크명],표5[[#This Row],[잉크]],표4[화-1층])</f>
        <v>0</v>
      </c>
      <c r="AJ256" s="54">
        <f>SUMIF(표4[잉크명],표5[[#This Row],[잉크]],표4[수])</f>
        <v>0</v>
      </c>
      <c r="AK256" s="126">
        <f>SUMIF(표4[잉크명],표5[[#This Row],[잉크]],표4[수-3층])</f>
        <v>0</v>
      </c>
      <c r="AL256" s="126">
        <f>SUMIF(표4[잉크명],표5[[#This Row],[잉크]],표4[수-1층])</f>
        <v>0</v>
      </c>
      <c r="AM256" s="54">
        <f>SUMIF(표4[잉크명],표5[[#This Row],[잉크]],표4[목])</f>
        <v>0</v>
      </c>
      <c r="AN256" s="126">
        <f>SUMIF(표4[잉크명],표5[[#This Row],[잉크]],표4[목-3층])</f>
        <v>0</v>
      </c>
      <c r="AO256" s="126">
        <f>SUMIF(표4[잉크명],표5[[#This Row],[잉크]],표4[목-1층])</f>
        <v>0</v>
      </c>
      <c r="AP256" s="54">
        <f>SUMIF(표4[잉크명],표5[[#This Row],[잉크]],표4[금])</f>
        <v>0</v>
      </c>
      <c r="AQ256" s="126">
        <f>SUMIF(표4[잉크명],표5[[#This Row],[잉크]],표4[금-3층])</f>
        <v>0</v>
      </c>
      <c r="AR256" s="126">
        <f>SUMIF(표4[잉크명],표5[[#This Row],[잉크]],표4[금-1층])</f>
        <v>0</v>
      </c>
      <c r="AS256" s="54">
        <f>SUMIF(표4[잉크명],표5[[#This Row],[잉크]],표4[토])</f>
        <v>0</v>
      </c>
      <c r="AT256" s="126">
        <f>SUMIF(표4[잉크명],표5[[#This Row],[잉크]],표4[토-3층])</f>
        <v>0</v>
      </c>
      <c r="AU256" s="126">
        <f>SUMIF(표4[잉크명],표5[[#This Row],[잉크]],표4[토-1층])</f>
        <v>0</v>
      </c>
      <c r="AV256" s="54">
        <f>SUMIF(표4[잉크명],표5[[#This Row],[잉크]],표4[일])</f>
        <v>0</v>
      </c>
      <c r="AW256" s="126">
        <f>SUMIF(표4[잉크명],표5[[#This Row],[잉크]],표4[일-3층])</f>
        <v>0</v>
      </c>
      <c r="AX256" s="126">
        <f>SUMIF(표4[잉크명],표5[[#This Row],[잉크]],표4[일-1층])</f>
        <v>0</v>
      </c>
      <c r="AY256" s="54">
        <f>SUMIF(표4[잉크명],표5[[#This Row],[잉크]],표4[차주 월])</f>
        <v>0</v>
      </c>
      <c r="AZ256" s="54">
        <f>SUM(표5[[#This Row],[월]:[차주 월]])</f>
        <v>0</v>
      </c>
    </row>
    <row r="257" spans="2:52" x14ac:dyDescent="0.3">
      <c r="B257" s="56" t="s">
        <v>553</v>
      </c>
      <c r="C257" s="292" t="s">
        <v>2722</v>
      </c>
      <c r="D257" s="56" t="s">
        <v>5566</v>
      </c>
      <c r="E257" s="54">
        <f>COUNTIF(사출계획!$E$62:$F$110,표4[[#This Row],[제품명]])</f>
        <v>0</v>
      </c>
      <c r="F257" s="126">
        <f>COUNTIF(사출계획!$E$62:$F$87,표4[[#This Row],[제품명]])</f>
        <v>0</v>
      </c>
      <c r="G257" s="126">
        <f>COUNTIF(사출계획!$E$88:$F$110,표4[[#This Row],[제품명]])</f>
        <v>0</v>
      </c>
      <c r="H257" s="54">
        <f>COUNTIF(사출계획!$G$62:$H$110,표4[[#This Row],[제품명]])</f>
        <v>0</v>
      </c>
      <c r="I257" s="122">
        <f>COUNTIF(사출계획!$G$62:$H$87,표4[[#This Row],[제품명]])</f>
        <v>0</v>
      </c>
      <c r="J257" s="122">
        <f>COUNTIF(사출계획!$G$88:$H$110,표4[[#This Row],[제품명]])</f>
        <v>0</v>
      </c>
      <c r="K257" s="54">
        <f>COUNTIF(사출계획!$I$62:$J$110,표4[[#This Row],[제품명]])</f>
        <v>0</v>
      </c>
      <c r="L257" s="126">
        <f>COUNTIF(사출계획!$I$62:$J$87,표4[[#This Row],[제품명]])</f>
        <v>0</v>
      </c>
      <c r="M257" s="126">
        <f>COUNTIF(사출계획!$I$88:$J$110,표4[[#This Row],[제품명]])</f>
        <v>0</v>
      </c>
      <c r="N257" s="54">
        <f>COUNTIF(사출계획!$K$62:$L$110,표4[[#This Row],[제품명]])</f>
        <v>0</v>
      </c>
      <c r="O257" s="126">
        <f>COUNTIF(사출계획!$K$62:$L$87,표4[[#This Row],[제품명]])</f>
        <v>0</v>
      </c>
      <c r="P257" s="126">
        <f>COUNTIF(사출계획!$K$88:$L$110,표4[[#This Row],[제품명]])</f>
        <v>0</v>
      </c>
      <c r="Q257" s="54">
        <f>COUNTIF(사출계획!$M$62:$N$110,표4[[#This Row],[제품명]])</f>
        <v>0</v>
      </c>
      <c r="R257" s="126">
        <f>COUNTIF(사출계획!$M$62:$N$87,표4[[#This Row],[제품명]])</f>
        <v>0</v>
      </c>
      <c r="S257" s="126">
        <f>COUNTIF(사출계획!$M$88:$N$110,표4[[#This Row],[제품명]])</f>
        <v>0</v>
      </c>
      <c r="T257" s="54">
        <f>COUNTIF(사출계획!$O$62:$P$110,표4[[#This Row],[제품명]])</f>
        <v>0</v>
      </c>
      <c r="U257" s="126">
        <f>COUNTIF(사출계획!$O$62:$P$87,표4[[#This Row],[제품명]])</f>
        <v>0</v>
      </c>
      <c r="V257" s="126">
        <f>COUNTIF(사출계획!$O$88:$P$110,표4[[#This Row],[제품명]])</f>
        <v>0</v>
      </c>
      <c r="W257" s="54">
        <f>COUNTIF(사출계획!$Q$62:$R$110,표4[[#This Row],[제품명]])</f>
        <v>0</v>
      </c>
      <c r="X257" s="126">
        <f>COUNTIF(사출계획!$Q$62:$R$87,표4[[#This Row],[제품명]])</f>
        <v>0</v>
      </c>
      <c r="Y257" s="126">
        <f>COUNTIF(사출계획!$Q$88:$R$110,표4[[#This Row],[제품명]])</f>
        <v>0</v>
      </c>
      <c r="Z257" s="54">
        <f>COUNTIF(사출계획!$S$62:$T$110,표4[[#This Row],[제품명]])</f>
        <v>0</v>
      </c>
      <c r="AA257" s="126"/>
      <c r="AB257" s="126"/>
      <c r="AC257" s="89" t="s">
        <v>569</v>
      </c>
      <c r="AD257" s="54">
        <f>SUMIF(표4[잉크명],표5[[#This Row],[잉크]],표4[월])</f>
        <v>0</v>
      </c>
      <c r="AE257" s="126">
        <f>SUMIF(표4[잉크명],표5[[#This Row],[잉크]],표4[월-3층])</f>
        <v>0</v>
      </c>
      <c r="AF257" s="126">
        <f>SUMIF(표4[잉크명],표5[[#This Row],[잉크]],표4[월-1층])</f>
        <v>0</v>
      </c>
      <c r="AG257" s="54">
        <f>SUMIF(표4[잉크명],표5[[#This Row],[잉크]],표4[화])</f>
        <v>0</v>
      </c>
      <c r="AH257" s="126">
        <f>SUMIF(표4[잉크명],표5[[#This Row],[잉크]],표4[화-3층])</f>
        <v>0</v>
      </c>
      <c r="AI257" s="126">
        <f>SUMIF(표4[잉크명],표5[[#This Row],[잉크]],표4[화-1층])</f>
        <v>0</v>
      </c>
      <c r="AJ257" s="54">
        <f>SUMIF(표4[잉크명],표5[[#This Row],[잉크]],표4[수])</f>
        <v>0</v>
      </c>
      <c r="AK257" s="126">
        <f>SUMIF(표4[잉크명],표5[[#This Row],[잉크]],표4[수-3층])</f>
        <v>0</v>
      </c>
      <c r="AL257" s="126">
        <f>SUMIF(표4[잉크명],표5[[#This Row],[잉크]],표4[수-1층])</f>
        <v>0</v>
      </c>
      <c r="AM257" s="54">
        <f>SUMIF(표4[잉크명],표5[[#This Row],[잉크]],표4[목])</f>
        <v>0</v>
      </c>
      <c r="AN257" s="126">
        <f>SUMIF(표4[잉크명],표5[[#This Row],[잉크]],표4[목-3층])</f>
        <v>0</v>
      </c>
      <c r="AO257" s="126">
        <f>SUMIF(표4[잉크명],표5[[#This Row],[잉크]],표4[목-1층])</f>
        <v>0</v>
      </c>
      <c r="AP257" s="54">
        <f>SUMIF(표4[잉크명],표5[[#This Row],[잉크]],표4[금])</f>
        <v>0</v>
      </c>
      <c r="AQ257" s="126">
        <f>SUMIF(표4[잉크명],표5[[#This Row],[잉크]],표4[금-3층])</f>
        <v>0</v>
      </c>
      <c r="AR257" s="126">
        <f>SUMIF(표4[잉크명],표5[[#This Row],[잉크]],표4[금-1층])</f>
        <v>0</v>
      </c>
      <c r="AS257" s="54">
        <f>SUMIF(표4[잉크명],표5[[#This Row],[잉크]],표4[토])</f>
        <v>0</v>
      </c>
      <c r="AT257" s="126">
        <f>SUMIF(표4[잉크명],표5[[#This Row],[잉크]],표4[토-3층])</f>
        <v>0</v>
      </c>
      <c r="AU257" s="126">
        <f>SUMIF(표4[잉크명],표5[[#This Row],[잉크]],표4[토-1층])</f>
        <v>0</v>
      </c>
      <c r="AV257" s="54">
        <f>SUMIF(표4[잉크명],표5[[#This Row],[잉크]],표4[일])</f>
        <v>0</v>
      </c>
      <c r="AW257" s="126">
        <f>SUMIF(표4[잉크명],표5[[#This Row],[잉크]],표4[일-3층])</f>
        <v>0</v>
      </c>
      <c r="AX257" s="126">
        <f>SUMIF(표4[잉크명],표5[[#This Row],[잉크]],표4[일-1층])</f>
        <v>0</v>
      </c>
      <c r="AY257" s="54">
        <f>SUMIF(표4[잉크명],표5[[#This Row],[잉크]],표4[차주 월])</f>
        <v>0</v>
      </c>
      <c r="AZ257" s="54">
        <f>SUM(표5[[#This Row],[월]:[차주 월]])</f>
        <v>0</v>
      </c>
    </row>
    <row r="258" spans="2:52" x14ac:dyDescent="0.3">
      <c r="B258" s="56" t="s">
        <v>554</v>
      </c>
      <c r="C258" s="292" t="s">
        <v>2722</v>
      </c>
      <c r="D258" s="56" t="s">
        <v>5565</v>
      </c>
      <c r="E258" s="34">
        <f>COUNTIF(사출계획!$E$62:$F$110,표4[[#This Row],[제품명]])</f>
        <v>1</v>
      </c>
      <c r="F258" s="126">
        <f>COUNTIF(사출계획!$E$62:$F$87,표4[[#This Row],[제품명]])</f>
        <v>1</v>
      </c>
      <c r="G258" s="126">
        <f>COUNTIF(사출계획!$E$88:$F$110,표4[[#This Row],[제품명]])</f>
        <v>0</v>
      </c>
      <c r="H258" s="34">
        <f>COUNTIF(사출계획!$G$62:$H$110,표4[[#This Row],[제품명]])</f>
        <v>0</v>
      </c>
      <c r="I258" s="122">
        <f>COUNTIF(사출계획!$G$62:$H$87,표4[[#This Row],[제품명]])</f>
        <v>0</v>
      </c>
      <c r="J258" s="122">
        <f>COUNTIF(사출계획!$G$88:$H$110,표4[[#This Row],[제품명]])</f>
        <v>0</v>
      </c>
      <c r="K258" s="34">
        <f>COUNTIF(사출계획!$I$62:$J$110,표4[[#This Row],[제품명]])</f>
        <v>0</v>
      </c>
      <c r="L258" s="126">
        <f>COUNTIF(사출계획!$I$62:$J$87,표4[[#This Row],[제품명]])</f>
        <v>0</v>
      </c>
      <c r="M258" s="126">
        <f>COUNTIF(사출계획!$I$88:$J$110,표4[[#This Row],[제품명]])</f>
        <v>0</v>
      </c>
      <c r="N258" s="34">
        <f>COUNTIF(사출계획!$K$62:$L$110,표4[[#This Row],[제품명]])</f>
        <v>0</v>
      </c>
      <c r="O258" s="126">
        <f>COUNTIF(사출계획!$K$62:$L$87,표4[[#This Row],[제품명]])</f>
        <v>0</v>
      </c>
      <c r="P258" s="126">
        <f>COUNTIF(사출계획!$K$88:$L$110,표4[[#This Row],[제품명]])</f>
        <v>0</v>
      </c>
      <c r="Q258" s="34">
        <f>COUNTIF(사출계획!$M$62:$N$110,표4[[#This Row],[제품명]])</f>
        <v>0</v>
      </c>
      <c r="R258" s="126">
        <f>COUNTIF(사출계획!$M$62:$N$87,표4[[#This Row],[제품명]])</f>
        <v>0</v>
      </c>
      <c r="S258" s="126">
        <f>COUNTIF(사출계획!$M$88:$N$110,표4[[#This Row],[제품명]])</f>
        <v>0</v>
      </c>
      <c r="T258" s="34">
        <f>COUNTIF(사출계획!$O$62:$P$110,표4[[#This Row],[제품명]])</f>
        <v>0</v>
      </c>
      <c r="U258" s="126">
        <f>COUNTIF(사출계획!$O$62:$P$87,표4[[#This Row],[제품명]])</f>
        <v>0</v>
      </c>
      <c r="V258" s="126">
        <f>COUNTIF(사출계획!$O$88:$P$110,표4[[#This Row],[제품명]])</f>
        <v>0</v>
      </c>
      <c r="W258" s="34">
        <f>COUNTIF(사출계획!$Q$62:$R$110,표4[[#This Row],[제품명]])</f>
        <v>0</v>
      </c>
      <c r="X258" s="126">
        <f>COUNTIF(사출계획!$Q$62:$R$87,표4[[#This Row],[제품명]])</f>
        <v>0</v>
      </c>
      <c r="Y258" s="126">
        <f>COUNTIF(사출계획!$Q$88:$R$110,표4[[#This Row],[제품명]])</f>
        <v>0</v>
      </c>
      <c r="Z258" s="34">
        <f>COUNTIF(사출계획!$S$62:$T$110,표4[[#This Row],[제품명]])</f>
        <v>0</v>
      </c>
      <c r="AA258" s="126"/>
      <c r="AB258" s="126"/>
      <c r="AC258" s="33" t="s">
        <v>350</v>
      </c>
      <c r="AD258" s="34">
        <f>SUMIF(표4[잉크명],표5[[#This Row],[잉크]],표4[월])</f>
        <v>0</v>
      </c>
      <c r="AE258" s="126">
        <f>SUMIF(표4[잉크명],표5[[#This Row],[잉크]],표4[월-3층])</f>
        <v>0</v>
      </c>
      <c r="AF258" s="126">
        <f>SUMIF(표4[잉크명],표5[[#This Row],[잉크]],표4[월-1층])</f>
        <v>0</v>
      </c>
      <c r="AG258" s="34">
        <f>SUMIF(표4[잉크명],표5[[#This Row],[잉크]],표4[화])</f>
        <v>0</v>
      </c>
      <c r="AH258" s="126">
        <f>SUMIF(표4[잉크명],표5[[#This Row],[잉크]],표4[화-3층])</f>
        <v>0</v>
      </c>
      <c r="AI258" s="126">
        <f>SUMIF(표4[잉크명],표5[[#This Row],[잉크]],표4[화-1층])</f>
        <v>0</v>
      </c>
      <c r="AJ258" s="34">
        <f>SUMIF(표4[잉크명],표5[[#This Row],[잉크]],표4[수])</f>
        <v>0</v>
      </c>
      <c r="AK258" s="126">
        <f>SUMIF(표4[잉크명],표5[[#This Row],[잉크]],표4[수-3층])</f>
        <v>0</v>
      </c>
      <c r="AL258" s="126">
        <f>SUMIF(표4[잉크명],표5[[#This Row],[잉크]],표4[수-1층])</f>
        <v>0</v>
      </c>
      <c r="AM258" s="34">
        <f>SUMIF(표4[잉크명],표5[[#This Row],[잉크]],표4[목])</f>
        <v>0</v>
      </c>
      <c r="AN258" s="126">
        <f>SUMIF(표4[잉크명],표5[[#This Row],[잉크]],표4[목-3층])</f>
        <v>0</v>
      </c>
      <c r="AO258" s="126">
        <f>SUMIF(표4[잉크명],표5[[#This Row],[잉크]],표4[목-1층])</f>
        <v>0</v>
      </c>
      <c r="AP258" s="34">
        <f>SUMIF(표4[잉크명],표5[[#This Row],[잉크]],표4[금])</f>
        <v>0</v>
      </c>
      <c r="AQ258" s="126">
        <f>SUMIF(표4[잉크명],표5[[#This Row],[잉크]],표4[금-3층])</f>
        <v>0</v>
      </c>
      <c r="AR258" s="126">
        <f>SUMIF(표4[잉크명],표5[[#This Row],[잉크]],표4[금-1층])</f>
        <v>0</v>
      </c>
      <c r="AS258" s="34">
        <f>SUMIF(표4[잉크명],표5[[#This Row],[잉크]],표4[토])</f>
        <v>0</v>
      </c>
      <c r="AT258" s="126">
        <f>SUMIF(표4[잉크명],표5[[#This Row],[잉크]],표4[토-3층])</f>
        <v>0</v>
      </c>
      <c r="AU258" s="126">
        <f>SUMIF(표4[잉크명],표5[[#This Row],[잉크]],표4[토-1층])</f>
        <v>0</v>
      </c>
      <c r="AV258" s="34">
        <f>SUMIF(표4[잉크명],표5[[#This Row],[잉크]],표4[일])</f>
        <v>0</v>
      </c>
      <c r="AW258" s="126">
        <f>SUMIF(표4[잉크명],표5[[#This Row],[잉크]],표4[일-3층])</f>
        <v>0</v>
      </c>
      <c r="AX258" s="126">
        <f>SUMIF(표4[잉크명],표5[[#This Row],[잉크]],표4[일-1층])</f>
        <v>0</v>
      </c>
      <c r="AY258" s="34">
        <f>SUMIF(표4[잉크명],표5[[#This Row],[잉크]],표4[차주 월])</f>
        <v>0</v>
      </c>
      <c r="AZ258" s="34">
        <f>SUM(표5[[#This Row],[월]:[차주 월]])</f>
        <v>0</v>
      </c>
    </row>
    <row r="259" spans="2:52" x14ac:dyDescent="0.3">
      <c r="B259" s="56" t="s">
        <v>554</v>
      </c>
      <c r="C259" s="292" t="s">
        <v>2722</v>
      </c>
      <c r="D259" s="56" t="s">
        <v>572</v>
      </c>
      <c r="E259" s="54">
        <f>COUNTIF(사출계획!$E$62:$F$110,표4[[#This Row],[제품명]])</f>
        <v>1</v>
      </c>
      <c r="F259" s="126">
        <f>COUNTIF(사출계획!$E$62:$F$87,표4[[#This Row],[제품명]])</f>
        <v>1</v>
      </c>
      <c r="G259" s="126">
        <f>COUNTIF(사출계획!$E$88:$F$110,표4[[#This Row],[제품명]])</f>
        <v>0</v>
      </c>
      <c r="H259" s="54">
        <f>COUNTIF(사출계획!$G$62:$H$110,표4[[#This Row],[제품명]])</f>
        <v>0</v>
      </c>
      <c r="I259" s="122">
        <f>COUNTIF(사출계획!$G$62:$H$87,표4[[#This Row],[제품명]])</f>
        <v>0</v>
      </c>
      <c r="J259" s="122">
        <f>COUNTIF(사출계획!$G$88:$H$110,표4[[#This Row],[제품명]])</f>
        <v>0</v>
      </c>
      <c r="K259" s="54">
        <f>COUNTIF(사출계획!$I$62:$J$110,표4[[#This Row],[제품명]])</f>
        <v>0</v>
      </c>
      <c r="L259" s="126">
        <f>COUNTIF(사출계획!$I$62:$J$87,표4[[#This Row],[제품명]])</f>
        <v>0</v>
      </c>
      <c r="M259" s="126">
        <f>COUNTIF(사출계획!$I$88:$J$110,표4[[#This Row],[제품명]])</f>
        <v>0</v>
      </c>
      <c r="N259" s="54">
        <f>COUNTIF(사출계획!$K$62:$L$110,표4[[#This Row],[제품명]])</f>
        <v>0</v>
      </c>
      <c r="O259" s="126">
        <f>COUNTIF(사출계획!$K$62:$L$87,표4[[#This Row],[제품명]])</f>
        <v>0</v>
      </c>
      <c r="P259" s="126">
        <f>COUNTIF(사출계획!$K$88:$L$110,표4[[#This Row],[제품명]])</f>
        <v>0</v>
      </c>
      <c r="Q259" s="54">
        <f>COUNTIF(사출계획!$M$62:$N$110,표4[[#This Row],[제품명]])</f>
        <v>0</v>
      </c>
      <c r="R259" s="126">
        <f>COUNTIF(사출계획!$M$62:$N$87,표4[[#This Row],[제품명]])</f>
        <v>0</v>
      </c>
      <c r="S259" s="126">
        <f>COUNTIF(사출계획!$M$88:$N$110,표4[[#This Row],[제품명]])</f>
        <v>0</v>
      </c>
      <c r="T259" s="54">
        <f>COUNTIF(사출계획!$O$62:$P$110,표4[[#This Row],[제품명]])</f>
        <v>0</v>
      </c>
      <c r="U259" s="126">
        <f>COUNTIF(사출계획!$O$62:$P$87,표4[[#This Row],[제품명]])</f>
        <v>0</v>
      </c>
      <c r="V259" s="126">
        <f>COUNTIF(사출계획!$O$88:$P$110,표4[[#This Row],[제품명]])</f>
        <v>0</v>
      </c>
      <c r="W259" s="54">
        <f>COUNTIF(사출계획!$Q$62:$R$110,표4[[#This Row],[제품명]])</f>
        <v>0</v>
      </c>
      <c r="X259" s="126">
        <f>COUNTIF(사출계획!$Q$62:$R$87,표4[[#This Row],[제품명]])</f>
        <v>0</v>
      </c>
      <c r="Y259" s="126">
        <f>COUNTIF(사출계획!$Q$88:$R$110,표4[[#This Row],[제품명]])</f>
        <v>0</v>
      </c>
      <c r="Z259" s="54">
        <f>COUNTIF(사출계획!$S$62:$T$110,표4[[#This Row],[제품명]])</f>
        <v>0</v>
      </c>
      <c r="AA259" s="126"/>
      <c r="AB259" s="126"/>
      <c r="AC259" s="33" t="s">
        <v>291</v>
      </c>
      <c r="AD259" s="34">
        <f>SUMIF(표4[잉크명],표5[[#This Row],[잉크]],표4[월])</f>
        <v>4</v>
      </c>
      <c r="AE259" s="126">
        <f>SUMIF(표4[잉크명],표5[[#This Row],[잉크]],표4[월-3층])</f>
        <v>2</v>
      </c>
      <c r="AF259" s="126">
        <f>SUMIF(표4[잉크명],표5[[#This Row],[잉크]],표4[월-1층])</f>
        <v>2</v>
      </c>
      <c r="AG259" s="34">
        <f>SUMIF(표4[잉크명],표5[[#This Row],[잉크]],표4[화])</f>
        <v>5</v>
      </c>
      <c r="AH259" s="126">
        <f>SUMIF(표4[잉크명],표5[[#This Row],[잉크]],표4[화-3층])</f>
        <v>4</v>
      </c>
      <c r="AI259" s="126">
        <f>SUMIF(표4[잉크명],표5[[#This Row],[잉크]],표4[화-1층])</f>
        <v>1</v>
      </c>
      <c r="AJ259" s="34">
        <f>SUMIF(표4[잉크명],표5[[#This Row],[잉크]],표4[수])</f>
        <v>0</v>
      </c>
      <c r="AK259" s="126">
        <f>SUMIF(표4[잉크명],표5[[#This Row],[잉크]],표4[수-3층])</f>
        <v>0</v>
      </c>
      <c r="AL259" s="126">
        <f>SUMIF(표4[잉크명],표5[[#This Row],[잉크]],표4[수-1층])</f>
        <v>0</v>
      </c>
      <c r="AM259" s="34">
        <f>SUMIF(표4[잉크명],표5[[#This Row],[잉크]],표4[목])</f>
        <v>0</v>
      </c>
      <c r="AN259" s="126">
        <f>SUMIF(표4[잉크명],표5[[#This Row],[잉크]],표4[목-3층])</f>
        <v>0</v>
      </c>
      <c r="AO259" s="126">
        <f>SUMIF(표4[잉크명],표5[[#This Row],[잉크]],표4[목-1층])</f>
        <v>0</v>
      </c>
      <c r="AP259" s="34">
        <f>SUMIF(표4[잉크명],표5[[#This Row],[잉크]],표4[금])</f>
        <v>0</v>
      </c>
      <c r="AQ259" s="126">
        <f>SUMIF(표4[잉크명],표5[[#This Row],[잉크]],표4[금-3층])</f>
        <v>0</v>
      </c>
      <c r="AR259" s="126">
        <f>SUMIF(표4[잉크명],표5[[#This Row],[잉크]],표4[금-1층])</f>
        <v>0</v>
      </c>
      <c r="AS259" s="34">
        <f>SUMIF(표4[잉크명],표5[[#This Row],[잉크]],표4[토])</f>
        <v>0</v>
      </c>
      <c r="AT259" s="126">
        <f>SUMIF(표4[잉크명],표5[[#This Row],[잉크]],표4[토-3층])</f>
        <v>0</v>
      </c>
      <c r="AU259" s="126">
        <f>SUMIF(표4[잉크명],표5[[#This Row],[잉크]],표4[토-1층])</f>
        <v>0</v>
      </c>
      <c r="AV259" s="34">
        <f>SUMIF(표4[잉크명],표5[[#This Row],[잉크]],표4[일])</f>
        <v>0</v>
      </c>
      <c r="AW259" s="126">
        <f>SUMIF(표4[잉크명],표5[[#This Row],[잉크]],표4[일-3층])</f>
        <v>0</v>
      </c>
      <c r="AX259" s="126">
        <f>SUMIF(표4[잉크명],표5[[#This Row],[잉크]],표4[일-1층])</f>
        <v>0</v>
      </c>
      <c r="AY259" s="34">
        <f>SUMIF(표4[잉크명],표5[[#This Row],[잉크]],표4[차주 월])</f>
        <v>0</v>
      </c>
      <c r="AZ259" s="34">
        <f>SUM(표5[[#This Row],[월]:[차주 월]])</f>
        <v>18</v>
      </c>
    </row>
    <row r="260" spans="2:52" x14ac:dyDescent="0.3">
      <c r="B260" s="56" t="s">
        <v>555</v>
      </c>
      <c r="C260" s="292" t="s">
        <v>2722</v>
      </c>
      <c r="D260" s="56" t="s">
        <v>2708</v>
      </c>
      <c r="E260" s="34">
        <f>COUNTIF(사출계획!$E$62:$F$110,표4[[#This Row],[제품명]])</f>
        <v>0</v>
      </c>
      <c r="F260" s="126">
        <f>COUNTIF(사출계획!$E$62:$F$87,표4[[#This Row],[제품명]])</f>
        <v>0</v>
      </c>
      <c r="G260" s="126">
        <f>COUNTIF(사출계획!$E$88:$F$110,표4[[#This Row],[제품명]])</f>
        <v>0</v>
      </c>
      <c r="H260" s="34">
        <f>COUNTIF(사출계획!$G$62:$H$110,표4[[#This Row],[제품명]])</f>
        <v>0</v>
      </c>
      <c r="I260" s="122">
        <f>COUNTIF(사출계획!$G$62:$H$87,표4[[#This Row],[제품명]])</f>
        <v>0</v>
      </c>
      <c r="J260" s="122">
        <f>COUNTIF(사출계획!$G$88:$H$110,표4[[#This Row],[제품명]])</f>
        <v>0</v>
      </c>
      <c r="K260" s="34">
        <f>COUNTIF(사출계획!$I$62:$J$110,표4[[#This Row],[제품명]])</f>
        <v>0</v>
      </c>
      <c r="L260" s="126">
        <f>COUNTIF(사출계획!$I$62:$J$87,표4[[#This Row],[제품명]])</f>
        <v>0</v>
      </c>
      <c r="M260" s="126">
        <f>COUNTIF(사출계획!$I$88:$J$110,표4[[#This Row],[제품명]])</f>
        <v>0</v>
      </c>
      <c r="N260" s="34">
        <f>COUNTIF(사출계획!$K$62:$L$110,표4[[#This Row],[제품명]])</f>
        <v>0</v>
      </c>
      <c r="O260" s="126">
        <f>COUNTIF(사출계획!$K$62:$L$87,표4[[#This Row],[제품명]])</f>
        <v>0</v>
      </c>
      <c r="P260" s="126">
        <f>COUNTIF(사출계획!$K$88:$L$110,표4[[#This Row],[제품명]])</f>
        <v>0</v>
      </c>
      <c r="Q260" s="34">
        <f>COUNTIF(사출계획!$M$62:$N$110,표4[[#This Row],[제품명]])</f>
        <v>0</v>
      </c>
      <c r="R260" s="126">
        <f>COUNTIF(사출계획!$M$62:$N$87,표4[[#This Row],[제품명]])</f>
        <v>0</v>
      </c>
      <c r="S260" s="126">
        <f>COUNTIF(사출계획!$M$88:$N$110,표4[[#This Row],[제품명]])</f>
        <v>0</v>
      </c>
      <c r="T260" s="34">
        <f>COUNTIF(사출계획!$O$62:$P$110,표4[[#This Row],[제품명]])</f>
        <v>0</v>
      </c>
      <c r="U260" s="126">
        <f>COUNTIF(사출계획!$O$62:$P$87,표4[[#This Row],[제품명]])</f>
        <v>0</v>
      </c>
      <c r="V260" s="126">
        <f>COUNTIF(사출계획!$O$88:$P$110,표4[[#This Row],[제품명]])</f>
        <v>0</v>
      </c>
      <c r="W260" s="34">
        <f>COUNTIF(사출계획!$Q$62:$R$110,표4[[#This Row],[제품명]])</f>
        <v>0</v>
      </c>
      <c r="X260" s="126">
        <f>COUNTIF(사출계획!$Q$62:$R$87,표4[[#This Row],[제품명]])</f>
        <v>0</v>
      </c>
      <c r="Y260" s="126">
        <f>COUNTIF(사출계획!$Q$88:$R$110,표4[[#This Row],[제품명]])</f>
        <v>0</v>
      </c>
      <c r="Z260" s="34">
        <f>COUNTIF(사출계획!$S$62:$T$110,표4[[#This Row],[제품명]])</f>
        <v>0</v>
      </c>
      <c r="AA260" s="126"/>
      <c r="AB260" s="126"/>
      <c r="AC260" s="89" t="s">
        <v>1320</v>
      </c>
      <c r="AD260" s="54">
        <f>SUMIF(표4[잉크명],표5[[#This Row],[잉크]],표4[월])</f>
        <v>0</v>
      </c>
      <c r="AE260" s="126">
        <f>SUMIF(표4[잉크명],표5[[#This Row],[잉크]],표4[월-3층])</f>
        <v>0</v>
      </c>
      <c r="AF260" s="126">
        <f>SUMIF(표4[잉크명],표5[[#This Row],[잉크]],표4[월-1층])</f>
        <v>0</v>
      </c>
      <c r="AG260" s="54">
        <f>SUMIF(표4[잉크명],표5[[#This Row],[잉크]],표4[화])</f>
        <v>0</v>
      </c>
      <c r="AH260" s="126">
        <f>SUMIF(표4[잉크명],표5[[#This Row],[잉크]],표4[화-3층])</f>
        <v>0</v>
      </c>
      <c r="AI260" s="126">
        <f>SUMIF(표4[잉크명],표5[[#This Row],[잉크]],표4[화-1층])</f>
        <v>0</v>
      </c>
      <c r="AJ260" s="54">
        <f>SUMIF(표4[잉크명],표5[[#This Row],[잉크]],표4[수])</f>
        <v>0</v>
      </c>
      <c r="AK260" s="126">
        <f>SUMIF(표4[잉크명],표5[[#This Row],[잉크]],표4[수-3층])</f>
        <v>0</v>
      </c>
      <c r="AL260" s="126">
        <f>SUMIF(표4[잉크명],표5[[#This Row],[잉크]],표4[수-1층])</f>
        <v>0</v>
      </c>
      <c r="AM260" s="34">
        <f>SUMIF(표4[잉크명],표5[[#This Row],[잉크]],표4[목])</f>
        <v>0</v>
      </c>
      <c r="AN260" s="126">
        <f>SUMIF(표4[잉크명],표5[[#This Row],[잉크]],표4[목-3층])</f>
        <v>0</v>
      </c>
      <c r="AO260" s="126">
        <f>SUMIF(표4[잉크명],표5[[#This Row],[잉크]],표4[목-1층])</f>
        <v>0</v>
      </c>
      <c r="AP260" s="34">
        <f>SUMIF(표4[잉크명],표5[[#This Row],[잉크]],표4[금])</f>
        <v>0</v>
      </c>
      <c r="AQ260" s="126">
        <f>SUMIF(표4[잉크명],표5[[#This Row],[잉크]],표4[금-3층])</f>
        <v>0</v>
      </c>
      <c r="AR260" s="126">
        <f>SUMIF(표4[잉크명],표5[[#This Row],[잉크]],표4[금-1층])</f>
        <v>0</v>
      </c>
      <c r="AS260" s="34">
        <f>SUMIF(표4[잉크명],표5[[#This Row],[잉크]],표4[토])</f>
        <v>0</v>
      </c>
      <c r="AT260" s="126">
        <f>SUMIF(표4[잉크명],표5[[#This Row],[잉크]],표4[토-3층])</f>
        <v>0</v>
      </c>
      <c r="AU260" s="126">
        <f>SUMIF(표4[잉크명],표5[[#This Row],[잉크]],표4[토-1층])</f>
        <v>0</v>
      </c>
      <c r="AV260" s="34">
        <f>SUMIF(표4[잉크명],표5[[#This Row],[잉크]],표4[일])</f>
        <v>0</v>
      </c>
      <c r="AW260" s="126">
        <f>SUMIF(표4[잉크명],표5[[#This Row],[잉크]],표4[일-3층])</f>
        <v>0</v>
      </c>
      <c r="AX260" s="126">
        <f>SUMIF(표4[잉크명],표5[[#This Row],[잉크]],표4[일-1층])</f>
        <v>0</v>
      </c>
      <c r="AY260" s="34">
        <f>SUMIF(표4[잉크명],표5[[#This Row],[잉크]],표4[차주 월])</f>
        <v>0</v>
      </c>
      <c r="AZ260" s="34">
        <f>SUM(표5[[#This Row],[월]:[차주 월]])</f>
        <v>0</v>
      </c>
    </row>
    <row r="261" spans="2:52" x14ac:dyDescent="0.3">
      <c r="B261" s="56" t="s">
        <v>1666</v>
      </c>
      <c r="C261" s="292" t="s">
        <v>2722</v>
      </c>
      <c r="D261" s="56" t="s">
        <v>565</v>
      </c>
      <c r="E261" s="34">
        <f>COUNTIF(사출계획!$E$62:$F$110,표4[[#This Row],[제품명]])</f>
        <v>0</v>
      </c>
      <c r="F261" s="126">
        <f>COUNTIF(사출계획!$E$62:$F$87,표4[[#This Row],[제품명]])</f>
        <v>0</v>
      </c>
      <c r="G261" s="126">
        <f>COUNTIF(사출계획!$E$88:$F$110,표4[[#This Row],[제품명]])</f>
        <v>0</v>
      </c>
      <c r="H261" s="34">
        <f>COUNTIF(사출계획!$G$62:$H$110,표4[[#This Row],[제품명]])</f>
        <v>0</v>
      </c>
      <c r="I261" s="122">
        <f>COUNTIF(사출계획!$G$62:$H$87,표4[[#This Row],[제품명]])</f>
        <v>0</v>
      </c>
      <c r="J261" s="122">
        <f>COUNTIF(사출계획!$G$88:$H$110,표4[[#This Row],[제품명]])</f>
        <v>0</v>
      </c>
      <c r="K261" s="34">
        <f>COUNTIF(사출계획!$I$62:$J$110,표4[[#This Row],[제품명]])</f>
        <v>0</v>
      </c>
      <c r="L261" s="126">
        <f>COUNTIF(사출계획!$I$62:$J$87,표4[[#This Row],[제품명]])</f>
        <v>0</v>
      </c>
      <c r="M261" s="126">
        <f>COUNTIF(사출계획!$I$88:$J$110,표4[[#This Row],[제품명]])</f>
        <v>0</v>
      </c>
      <c r="N261" s="34">
        <f>COUNTIF(사출계획!$K$62:$L$110,표4[[#This Row],[제품명]])</f>
        <v>0</v>
      </c>
      <c r="O261" s="126">
        <f>COUNTIF(사출계획!$K$62:$L$87,표4[[#This Row],[제품명]])</f>
        <v>0</v>
      </c>
      <c r="P261" s="126">
        <f>COUNTIF(사출계획!$K$88:$L$110,표4[[#This Row],[제품명]])</f>
        <v>0</v>
      </c>
      <c r="Q261" s="34">
        <f>COUNTIF(사출계획!$M$62:$N$110,표4[[#This Row],[제품명]])</f>
        <v>0</v>
      </c>
      <c r="R261" s="126">
        <f>COUNTIF(사출계획!$M$62:$N$87,표4[[#This Row],[제품명]])</f>
        <v>0</v>
      </c>
      <c r="S261" s="126">
        <f>COUNTIF(사출계획!$M$88:$N$110,표4[[#This Row],[제품명]])</f>
        <v>0</v>
      </c>
      <c r="T261" s="34">
        <f>COUNTIF(사출계획!$O$62:$P$110,표4[[#This Row],[제품명]])</f>
        <v>0</v>
      </c>
      <c r="U261" s="126">
        <f>COUNTIF(사출계획!$O$62:$P$87,표4[[#This Row],[제품명]])</f>
        <v>0</v>
      </c>
      <c r="V261" s="126">
        <f>COUNTIF(사출계획!$O$88:$P$110,표4[[#This Row],[제품명]])</f>
        <v>0</v>
      </c>
      <c r="W261" s="34">
        <f>COUNTIF(사출계획!$Q$62:$R$110,표4[[#This Row],[제품명]])</f>
        <v>0</v>
      </c>
      <c r="X261" s="126">
        <f>COUNTIF(사출계획!$Q$62:$R$87,표4[[#This Row],[제품명]])</f>
        <v>0</v>
      </c>
      <c r="Y261" s="126">
        <f>COUNTIF(사출계획!$Q$88:$R$110,표4[[#This Row],[제품명]])</f>
        <v>0</v>
      </c>
      <c r="Z261" s="34">
        <f>COUNTIF(사출계획!$S$62:$T$110,표4[[#This Row],[제품명]])</f>
        <v>0</v>
      </c>
      <c r="AA261" s="126"/>
      <c r="AB261" s="126"/>
      <c r="AC261" s="90" t="s">
        <v>630</v>
      </c>
      <c r="AD261" s="54">
        <f>SUMIF(표4[잉크명],표5[[#This Row],[잉크]],표4[월])</f>
        <v>0</v>
      </c>
      <c r="AE261" s="126">
        <f>SUMIF(표4[잉크명],표5[[#This Row],[잉크]],표4[월-3층])</f>
        <v>0</v>
      </c>
      <c r="AF261" s="126">
        <f>SUMIF(표4[잉크명],표5[[#This Row],[잉크]],표4[월-1층])</f>
        <v>0</v>
      </c>
      <c r="AG261" s="54">
        <f>SUMIF(표4[잉크명],표5[[#This Row],[잉크]],표4[화])</f>
        <v>0</v>
      </c>
      <c r="AH261" s="126">
        <f>SUMIF(표4[잉크명],표5[[#This Row],[잉크]],표4[화-3층])</f>
        <v>0</v>
      </c>
      <c r="AI261" s="126">
        <f>SUMIF(표4[잉크명],표5[[#This Row],[잉크]],표4[화-1층])</f>
        <v>0</v>
      </c>
      <c r="AJ261" s="54">
        <f>SUMIF(표4[잉크명],표5[[#This Row],[잉크]],표4[수])</f>
        <v>0</v>
      </c>
      <c r="AK261" s="126">
        <f>SUMIF(표4[잉크명],표5[[#This Row],[잉크]],표4[수-3층])</f>
        <v>0</v>
      </c>
      <c r="AL261" s="126">
        <f>SUMIF(표4[잉크명],표5[[#This Row],[잉크]],표4[수-1층])</f>
        <v>0</v>
      </c>
      <c r="AM261" s="54">
        <f>SUMIF(표4[잉크명],표5[[#This Row],[잉크]],표4[목])</f>
        <v>0</v>
      </c>
      <c r="AN261" s="126">
        <f>SUMIF(표4[잉크명],표5[[#This Row],[잉크]],표4[목-3층])</f>
        <v>0</v>
      </c>
      <c r="AO261" s="126">
        <f>SUMIF(표4[잉크명],표5[[#This Row],[잉크]],표4[목-1층])</f>
        <v>0</v>
      </c>
      <c r="AP261" s="54">
        <f>SUMIF(표4[잉크명],표5[[#This Row],[잉크]],표4[금])</f>
        <v>0</v>
      </c>
      <c r="AQ261" s="126">
        <f>SUMIF(표4[잉크명],표5[[#This Row],[잉크]],표4[금-3층])</f>
        <v>0</v>
      </c>
      <c r="AR261" s="126">
        <f>SUMIF(표4[잉크명],표5[[#This Row],[잉크]],표4[금-1층])</f>
        <v>0</v>
      </c>
      <c r="AS261" s="54">
        <f>SUMIF(표4[잉크명],표5[[#This Row],[잉크]],표4[토])</f>
        <v>0</v>
      </c>
      <c r="AT261" s="126">
        <f>SUMIF(표4[잉크명],표5[[#This Row],[잉크]],표4[토-3층])</f>
        <v>0</v>
      </c>
      <c r="AU261" s="126">
        <f>SUMIF(표4[잉크명],표5[[#This Row],[잉크]],표4[토-1층])</f>
        <v>0</v>
      </c>
      <c r="AV261" s="54">
        <f>SUMIF(표4[잉크명],표5[[#This Row],[잉크]],표4[일])</f>
        <v>0</v>
      </c>
      <c r="AW261" s="126">
        <f>SUMIF(표4[잉크명],표5[[#This Row],[잉크]],표4[일-3층])</f>
        <v>0</v>
      </c>
      <c r="AX261" s="126">
        <f>SUMIF(표4[잉크명],표5[[#This Row],[잉크]],표4[일-1층])</f>
        <v>0</v>
      </c>
      <c r="AY261" s="54">
        <f>SUMIF(표4[잉크명],표5[[#This Row],[잉크]],표4[차주 월])</f>
        <v>0</v>
      </c>
      <c r="AZ261" s="54">
        <f>SUM(표5[[#This Row],[월]:[차주 월]])</f>
        <v>0</v>
      </c>
    </row>
    <row r="262" spans="2:52" x14ac:dyDescent="0.3">
      <c r="B262" s="56" t="s">
        <v>556</v>
      </c>
      <c r="C262" s="292" t="s">
        <v>2722</v>
      </c>
      <c r="D262" s="56" t="s">
        <v>3145</v>
      </c>
      <c r="E262" s="34">
        <f>COUNTIF(사출계획!$E$62:$F$110,표4[[#This Row],[제품명]])</f>
        <v>0</v>
      </c>
      <c r="F262" s="126">
        <f>COUNTIF(사출계획!$E$62:$F$87,표4[[#This Row],[제품명]])</f>
        <v>0</v>
      </c>
      <c r="G262" s="126">
        <f>COUNTIF(사출계획!$E$88:$F$110,표4[[#This Row],[제품명]])</f>
        <v>0</v>
      </c>
      <c r="H262" s="34">
        <f>COUNTIF(사출계획!$G$62:$H$110,표4[[#This Row],[제품명]])</f>
        <v>0</v>
      </c>
      <c r="I262" s="122">
        <f>COUNTIF(사출계획!$G$62:$H$87,표4[[#This Row],[제품명]])</f>
        <v>0</v>
      </c>
      <c r="J262" s="122">
        <f>COUNTIF(사출계획!$G$88:$H$110,표4[[#This Row],[제품명]])</f>
        <v>0</v>
      </c>
      <c r="K262" s="34">
        <f>COUNTIF(사출계획!$I$62:$J$110,표4[[#This Row],[제품명]])</f>
        <v>0</v>
      </c>
      <c r="L262" s="126">
        <f>COUNTIF(사출계획!$I$62:$J$87,표4[[#This Row],[제품명]])</f>
        <v>0</v>
      </c>
      <c r="M262" s="126">
        <f>COUNTIF(사출계획!$I$88:$J$110,표4[[#This Row],[제품명]])</f>
        <v>0</v>
      </c>
      <c r="N262" s="34">
        <f>COUNTIF(사출계획!$K$62:$L$110,표4[[#This Row],[제품명]])</f>
        <v>0</v>
      </c>
      <c r="O262" s="126">
        <f>COUNTIF(사출계획!$K$62:$L$87,표4[[#This Row],[제품명]])</f>
        <v>0</v>
      </c>
      <c r="P262" s="126">
        <f>COUNTIF(사출계획!$K$88:$L$110,표4[[#This Row],[제품명]])</f>
        <v>0</v>
      </c>
      <c r="Q262" s="34">
        <f>COUNTIF(사출계획!$M$62:$N$110,표4[[#This Row],[제품명]])</f>
        <v>0</v>
      </c>
      <c r="R262" s="126">
        <f>COUNTIF(사출계획!$M$62:$N$87,표4[[#This Row],[제품명]])</f>
        <v>0</v>
      </c>
      <c r="S262" s="126">
        <f>COUNTIF(사출계획!$M$88:$N$110,표4[[#This Row],[제품명]])</f>
        <v>0</v>
      </c>
      <c r="T262" s="34">
        <f>COUNTIF(사출계획!$O$62:$P$110,표4[[#This Row],[제품명]])</f>
        <v>0</v>
      </c>
      <c r="U262" s="126">
        <f>COUNTIF(사출계획!$O$62:$P$87,표4[[#This Row],[제품명]])</f>
        <v>0</v>
      </c>
      <c r="V262" s="126">
        <f>COUNTIF(사출계획!$O$88:$P$110,표4[[#This Row],[제품명]])</f>
        <v>0</v>
      </c>
      <c r="W262" s="34">
        <f>COUNTIF(사출계획!$Q$62:$R$110,표4[[#This Row],[제품명]])</f>
        <v>0</v>
      </c>
      <c r="X262" s="126">
        <f>COUNTIF(사출계획!$Q$62:$R$87,표4[[#This Row],[제품명]])</f>
        <v>0</v>
      </c>
      <c r="Y262" s="126">
        <f>COUNTIF(사출계획!$Q$88:$R$110,표4[[#This Row],[제품명]])</f>
        <v>0</v>
      </c>
      <c r="Z262" s="34">
        <f>COUNTIF(사출계획!$S$62:$T$110,표4[[#This Row],[제품명]])</f>
        <v>0</v>
      </c>
      <c r="AA262" s="126"/>
      <c r="AB262" s="126"/>
      <c r="AC262" s="90" t="s">
        <v>669</v>
      </c>
      <c r="AD262" s="54">
        <f>SUMIF(표4[잉크명],표5[[#This Row],[잉크]],표4[월])</f>
        <v>0</v>
      </c>
      <c r="AE262" s="126">
        <f>SUMIF(표4[잉크명],표5[[#This Row],[잉크]],표4[월-3층])</f>
        <v>0</v>
      </c>
      <c r="AF262" s="126">
        <f>SUMIF(표4[잉크명],표5[[#This Row],[잉크]],표4[월-1층])</f>
        <v>0</v>
      </c>
      <c r="AG262" s="54">
        <f>SUMIF(표4[잉크명],표5[[#This Row],[잉크]],표4[화])</f>
        <v>0</v>
      </c>
      <c r="AH262" s="126">
        <f>SUMIF(표4[잉크명],표5[[#This Row],[잉크]],표4[화-3층])</f>
        <v>0</v>
      </c>
      <c r="AI262" s="126">
        <f>SUMIF(표4[잉크명],표5[[#This Row],[잉크]],표4[화-1층])</f>
        <v>0</v>
      </c>
      <c r="AJ262" s="54">
        <f>SUMIF(표4[잉크명],표5[[#This Row],[잉크]],표4[수])</f>
        <v>0</v>
      </c>
      <c r="AK262" s="126">
        <f>SUMIF(표4[잉크명],표5[[#This Row],[잉크]],표4[수-3층])</f>
        <v>0</v>
      </c>
      <c r="AL262" s="126">
        <f>SUMIF(표4[잉크명],표5[[#This Row],[잉크]],표4[수-1층])</f>
        <v>0</v>
      </c>
      <c r="AM262" s="54">
        <f>SUMIF(표4[잉크명],표5[[#This Row],[잉크]],표4[목])</f>
        <v>0</v>
      </c>
      <c r="AN262" s="126">
        <f>SUMIF(표4[잉크명],표5[[#This Row],[잉크]],표4[목-3층])</f>
        <v>0</v>
      </c>
      <c r="AO262" s="126">
        <f>SUMIF(표4[잉크명],표5[[#This Row],[잉크]],표4[목-1층])</f>
        <v>0</v>
      </c>
      <c r="AP262" s="54">
        <f>SUMIF(표4[잉크명],표5[[#This Row],[잉크]],표4[금])</f>
        <v>0</v>
      </c>
      <c r="AQ262" s="126">
        <f>SUMIF(표4[잉크명],표5[[#This Row],[잉크]],표4[금-3층])</f>
        <v>0</v>
      </c>
      <c r="AR262" s="126">
        <f>SUMIF(표4[잉크명],표5[[#This Row],[잉크]],표4[금-1층])</f>
        <v>0</v>
      </c>
      <c r="AS262" s="54">
        <f>SUMIF(표4[잉크명],표5[[#This Row],[잉크]],표4[토])</f>
        <v>0</v>
      </c>
      <c r="AT262" s="126">
        <f>SUMIF(표4[잉크명],표5[[#This Row],[잉크]],표4[토-3층])</f>
        <v>0</v>
      </c>
      <c r="AU262" s="126">
        <f>SUMIF(표4[잉크명],표5[[#This Row],[잉크]],표4[토-1층])</f>
        <v>0</v>
      </c>
      <c r="AV262" s="54">
        <f>SUMIF(표4[잉크명],표5[[#This Row],[잉크]],표4[일])</f>
        <v>0</v>
      </c>
      <c r="AW262" s="126">
        <f>SUMIF(표4[잉크명],표5[[#This Row],[잉크]],표4[일-3층])</f>
        <v>0</v>
      </c>
      <c r="AX262" s="126">
        <f>SUMIF(표4[잉크명],표5[[#This Row],[잉크]],표4[일-1층])</f>
        <v>0</v>
      </c>
      <c r="AY262" s="54">
        <f>SUMIF(표4[잉크명],표5[[#This Row],[잉크]],표4[차주 월])</f>
        <v>0</v>
      </c>
      <c r="AZ262" s="54">
        <f>SUM(표5[[#This Row],[월]:[차주 월]])</f>
        <v>0</v>
      </c>
    </row>
    <row r="263" spans="2:52" x14ac:dyDescent="0.3">
      <c r="B263" s="56" t="s">
        <v>556</v>
      </c>
      <c r="C263" s="292" t="s">
        <v>2722</v>
      </c>
      <c r="D263" s="56" t="s">
        <v>2471</v>
      </c>
      <c r="E263" s="34">
        <f>COUNTIF(사출계획!$E$62:$F$110,표4[[#This Row],[제품명]])</f>
        <v>0</v>
      </c>
      <c r="F263" s="126">
        <f>COUNTIF(사출계획!$E$62:$F$87,표4[[#This Row],[제품명]])</f>
        <v>0</v>
      </c>
      <c r="G263" s="126">
        <f>COUNTIF(사출계획!$E$88:$F$110,표4[[#This Row],[제품명]])</f>
        <v>0</v>
      </c>
      <c r="H263" s="34">
        <f>COUNTIF(사출계획!$G$62:$H$110,표4[[#This Row],[제품명]])</f>
        <v>0</v>
      </c>
      <c r="I263" s="122">
        <f>COUNTIF(사출계획!$G$62:$H$87,표4[[#This Row],[제품명]])</f>
        <v>0</v>
      </c>
      <c r="J263" s="122">
        <f>COUNTIF(사출계획!$G$88:$H$110,표4[[#This Row],[제품명]])</f>
        <v>0</v>
      </c>
      <c r="K263" s="34">
        <f>COUNTIF(사출계획!$I$62:$J$110,표4[[#This Row],[제품명]])</f>
        <v>0</v>
      </c>
      <c r="L263" s="126">
        <f>COUNTIF(사출계획!$I$62:$J$87,표4[[#This Row],[제품명]])</f>
        <v>0</v>
      </c>
      <c r="M263" s="126">
        <f>COUNTIF(사출계획!$I$88:$J$110,표4[[#This Row],[제품명]])</f>
        <v>0</v>
      </c>
      <c r="N263" s="34">
        <f>COUNTIF(사출계획!$K$62:$L$110,표4[[#This Row],[제품명]])</f>
        <v>0</v>
      </c>
      <c r="O263" s="126">
        <f>COUNTIF(사출계획!$K$62:$L$87,표4[[#This Row],[제품명]])</f>
        <v>0</v>
      </c>
      <c r="P263" s="126">
        <f>COUNTIF(사출계획!$K$88:$L$110,표4[[#This Row],[제품명]])</f>
        <v>0</v>
      </c>
      <c r="Q263" s="34">
        <f>COUNTIF(사출계획!$M$62:$N$110,표4[[#This Row],[제품명]])</f>
        <v>0</v>
      </c>
      <c r="R263" s="126">
        <f>COUNTIF(사출계획!$M$62:$N$87,표4[[#This Row],[제품명]])</f>
        <v>0</v>
      </c>
      <c r="S263" s="126">
        <f>COUNTIF(사출계획!$M$88:$N$110,표4[[#This Row],[제품명]])</f>
        <v>0</v>
      </c>
      <c r="T263" s="34">
        <f>COUNTIF(사출계획!$O$62:$P$110,표4[[#This Row],[제품명]])</f>
        <v>0</v>
      </c>
      <c r="U263" s="126">
        <f>COUNTIF(사출계획!$O$62:$P$87,표4[[#This Row],[제품명]])</f>
        <v>0</v>
      </c>
      <c r="V263" s="126">
        <f>COUNTIF(사출계획!$O$88:$P$110,표4[[#This Row],[제품명]])</f>
        <v>0</v>
      </c>
      <c r="W263" s="34">
        <f>COUNTIF(사출계획!$Q$62:$R$110,표4[[#This Row],[제품명]])</f>
        <v>0</v>
      </c>
      <c r="X263" s="126">
        <f>COUNTIF(사출계획!$Q$62:$R$87,표4[[#This Row],[제품명]])</f>
        <v>0</v>
      </c>
      <c r="Y263" s="126">
        <f>COUNTIF(사출계획!$Q$88:$R$110,표4[[#This Row],[제품명]])</f>
        <v>0</v>
      </c>
      <c r="Z263" s="34">
        <f>COUNTIF(사출계획!$S$62:$T$110,표4[[#This Row],[제품명]])</f>
        <v>0</v>
      </c>
      <c r="AA263" s="126"/>
      <c r="AB263" s="126"/>
      <c r="AC263" s="90" t="s">
        <v>1825</v>
      </c>
      <c r="AD263" s="54">
        <f>SUMIF(표4[잉크명],표5[[#This Row],[잉크]],표4[월])</f>
        <v>0</v>
      </c>
      <c r="AE263" s="126">
        <f>SUMIF(표4[잉크명],표5[[#This Row],[잉크]],표4[월-3층])</f>
        <v>0</v>
      </c>
      <c r="AF263" s="126">
        <f>SUMIF(표4[잉크명],표5[[#This Row],[잉크]],표4[월-1층])</f>
        <v>0</v>
      </c>
      <c r="AG263" s="54">
        <f>SUMIF(표4[잉크명],표5[[#This Row],[잉크]],표4[화])</f>
        <v>0</v>
      </c>
      <c r="AH263" s="126">
        <f>SUMIF(표4[잉크명],표5[[#This Row],[잉크]],표4[화-3층])</f>
        <v>0</v>
      </c>
      <c r="AI263" s="126">
        <f>SUMIF(표4[잉크명],표5[[#This Row],[잉크]],표4[화-1층])</f>
        <v>0</v>
      </c>
      <c r="AJ263" s="54">
        <f>SUMIF(표4[잉크명],표5[[#This Row],[잉크]],표4[수])</f>
        <v>0</v>
      </c>
      <c r="AK263" s="126">
        <f>SUMIF(표4[잉크명],표5[[#This Row],[잉크]],표4[수-3층])</f>
        <v>0</v>
      </c>
      <c r="AL263" s="126">
        <f>SUMIF(표4[잉크명],표5[[#This Row],[잉크]],표4[수-1층])</f>
        <v>0</v>
      </c>
      <c r="AM263" s="54">
        <f>SUMIF(표4[잉크명],표5[[#This Row],[잉크]],표4[목])</f>
        <v>0</v>
      </c>
      <c r="AN263" s="126">
        <f>SUMIF(표4[잉크명],표5[[#This Row],[잉크]],표4[목-3층])</f>
        <v>0</v>
      </c>
      <c r="AO263" s="126">
        <f>SUMIF(표4[잉크명],표5[[#This Row],[잉크]],표4[목-1층])</f>
        <v>0</v>
      </c>
      <c r="AP263" s="54">
        <f>SUMIF(표4[잉크명],표5[[#This Row],[잉크]],표4[금])</f>
        <v>0</v>
      </c>
      <c r="AQ263" s="126">
        <f>SUMIF(표4[잉크명],표5[[#This Row],[잉크]],표4[금-3층])</f>
        <v>0</v>
      </c>
      <c r="AR263" s="126">
        <f>SUMIF(표4[잉크명],표5[[#This Row],[잉크]],표4[금-1층])</f>
        <v>0</v>
      </c>
      <c r="AS263" s="54">
        <f>SUMIF(표4[잉크명],표5[[#This Row],[잉크]],표4[토])</f>
        <v>0</v>
      </c>
      <c r="AT263" s="126">
        <f>SUMIF(표4[잉크명],표5[[#This Row],[잉크]],표4[토-3층])</f>
        <v>0</v>
      </c>
      <c r="AU263" s="126">
        <f>SUMIF(표4[잉크명],표5[[#This Row],[잉크]],표4[토-1층])</f>
        <v>0</v>
      </c>
      <c r="AV263" s="54">
        <f>SUMIF(표4[잉크명],표5[[#This Row],[잉크]],표4[일])</f>
        <v>0</v>
      </c>
      <c r="AW263" s="126">
        <f>SUMIF(표4[잉크명],표5[[#This Row],[잉크]],표4[일-3층])</f>
        <v>0</v>
      </c>
      <c r="AX263" s="126">
        <f>SUMIF(표4[잉크명],표5[[#This Row],[잉크]],표4[일-1층])</f>
        <v>0</v>
      </c>
      <c r="AY263" s="54">
        <f>SUMIF(표4[잉크명],표5[[#This Row],[잉크]],표4[차주 월])</f>
        <v>0</v>
      </c>
      <c r="AZ263" s="54">
        <f>SUM(표5[[#This Row],[월]:[차주 월]])</f>
        <v>0</v>
      </c>
    </row>
    <row r="264" spans="2:52" x14ac:dyDescent="0.3">
      <c r="B264" s="56" t="s">
        <v>556</v>
      </c>
      <c r="C264" s="292" t="s">
        <v>5334</v>
      </c>
      <c r="D264" s="56" t="s">
        <v>576</v>
      </c>
      <c r="E264" s="34">
        <f>COUNTIF(사출계획!$E$62:$F$110,표4[[#This Row],[제품명]])</f>
        <v>0</v>
      </c>
      <c r="F264" s="126">
        <f>COUNTIF(사출계획!$E$62:$F$87,표4[[#This Row],[제품명]])</f>
        <v>0</v>
      </c>
      <c r="G264" s="126">
        <f>COUNTIF(사출계획!$E$88:$F$110,표4[[#This Row],[제품명]])</f>
        <v>0</v>
      </c>
      <c r="H264" s="34">
        <f>COUNTIF(사출계획!$G$62:$H$110,표4[[#This Row],[제품명]])</f>
        <v>0</v>
      </c>
      <c r="I264" s="122">
        <f>COUNTIF(사출계획!$G$62:$H$87,표4[[#This Row],[제품명]])</f>
        <v>0</v>
      </c>
      <c r="J264" s="122">
        <f>COUNTIF(사출계획!$G$88:$H$110,표4[[#This Row],[제품명]])</f>
        <v>0</v>
      </c>
      <c r="K264" s="34">
        <f>COUNTIF(사출계획!$I$62:$J$110,표4[[#This Row],[제품명]])</f>
        <v>0</v>
      </c>
      <c r="L264" s="126">
        <f>COUNTIF(사출계획!$I$62:$J$87,표4[[#This Row],[제품명]])</f>
        <v>0</v>
      </c>
      <c r="M264" s="126">
        <f>COUNTIF(사출계획!$I$88:$J$110,표4[[#This Row],[제품명]])</f>
        <v>0</v>
      </c>
      <c r="N264" s="34">
        <f>COUNTIF(사출계획!$K$62:$L$110,표4[[#This Row],[제품명]])</f>
        <v>0</v>
      </c>
      <c r="O264" s="126">
        <f>COUNTIF(사출계획!$K$62:$L$87,표4[[#This Row],[제품명]])</f>
        <v>0</v>
      </c>
      <c r="P264" s="126">
        <f>COUNTIF(사출계획!$K$88:$L$110,표4[[#This Row],[제품명]])</f>
        <v>0</v>
      </c>
      <c r="Q264" s="34">
        <f>COUNTIF(사출계획!$M$62:$N$110,표4[[#This Row],[제품명]])</f>
        <v>0</v>
      </c>
      <c r="R264" s="126">
        <f>COUNTIF(사출계획!$M$62:$N$87,표4[[#This Row],[제품명]])</f>
        <v>0</v>
      </c>
      <c r="S264" s="126">
        <f>COUNTIF(사출계획!$M$88:$N$110,표4[[#This Row],[제품명]])</f>
        <v>0</v>
      </c>
      <c r="T264" s="34">
        <f>COUNTIF(사출계획!$O$62:$P$110,표4[[#This Row],[제품명]])</f>
        <v>0</v>
      </c>
      <c r="U264" s="126">
        <f>COUNTIF(사출계획!$O$62:$P$87,표4[[#This Row],[제품명]])</f>
        <v>0</v>
      </c>
      <c r="V264" s="126">
        <f>COUNTIF(사출계획!$O$88:$P$110,표4[[#This Row],[제품명]])</f>
        <v>0</v>
      </c>
      <c r="W264" s="34">
        <f>COUNTIF(사출계획!$Q$62:$R$110,표4[[#This Row],[제품명]])</f>
        <v>0</v>
      </c>
      <c r="X264" s="126">
        <f>COUNTIF(사출계획!$Q$62:$R$87,표4[[#This Row],[제품명]])</f>
        <v>0</v>
      </c>
      <c r="Y264" s="126">
        <f>COUNTIF(사출계획!$Q$88:$R$110,표4[[#This Row],[제품명]])</f>
        <v>0</v>
      </c>
      <c r="Z264" s="34">
        <f>COUNTIF(사출계획!$S$62:$T$110,표4[[#This Row],[제품명]])</f>
        <v>0</v>
      </c>
      <c r="AA264" s="126"/>
      <c r="AB264" s="126"/>
      <c r="AC264" s="99" t="s">
        <v>700</v>
      </c>
      <c r="AD264" s="54">
        <f>SUMIF(표4[잉크명],표5[[#This Row],[잉크]],표4[월])</f>
        <v>0</v>
      </c>
      <c r="AE264" s="126">
        <f>SUMIF(표4[잉크명],표5[[#This Row],[잉크]],표4[월-3층])</f>
        <v>0</v>
      </c>
      <c r="AF264" s="126">
        <f>SUMIF(표4[잉크명],표5[[#This Row],[잉크]],표4[월-1층])</f>
        <v>0</v>
      </c>
      <c r="AG264" s="54">
        <f>SUMIF(표4[잉크명],표5[[#This Row],[잉크]],표4[화])</f>
        <v>0</v>
      </c>
      <c r="AH264" s="126">
        <f>SUMIF(표4[잉크명],표5[[#This Row],[잉크]],표4[화-3층])</f>
        <v>0</v>
      </c>
      <c r="AI264" s="126">
        <f>SUMIF(표4[잉크명],표5[[#This Row],[잉크]],표4[화-1층])</f>
        <v>0</v>
      </c>
      <c r="AJ264" s="54">
        <f>SUMIF(표4[잉크명],표5[[#This Row],[잉크]],표4[수])</f>
        <v>0</v>
      </c>
      <c r="AK264" s="126">
        <f>SUMIF(표4[잉크명],표5[[#This Row],[잉크]],표4[수-3층])</f>
        <v>0</v>
      </c>
      <c r="AL264" s="126">
        <f>SUMIF(표4[잉크명],표5[[#This Row],[잉크]],표4[수-1층])</f>
        <v>0</v>
      </c>
      <c r="AM264" s="54">
        <f>SUMIF(표4[잉크명],표5[[#This Row],[잉크]],표4[목])</f>
        <v>0</v>
      </c>
      <c r="AN264" s="126">
        <f>SUMIF(표4[잉크명],표5[[#This Row],[잉크]],표4[목-3층])</f>
        <v>0</v>
      </c>
      <c r="AO264" s="126">
        <f>SUMIF(표4[잉크명],표5[[#This Row],[잉크]],표4[목-1층])</f>
        <v>0</v>
      </c>
      <c r="AP264" s="54">
        <f>SUMIF(표4[잉크명],표5[[#This Row],[잉크]],표4[금])</f>
        <v>0</v>
      </c>
      <c r="AQ264" s="126">
        <f>SUMIF(표4[잉크명],표5[[#This Row],[잉크]],표4[금-3층])</f>
        <v>0</v>
      </c>
      <c r="AR264" s="126">
        <f>SUMIF(표4[잉크명],표5[[#This Row],[잉크]],표4[금-1층])</f>
        <v>0</v>
      </c>
      <c r="AS264" s="54">
        <f>SUMIF(표4[잉크명],표5[[#This Row],[잉크]],표4[토])</f>
        <v>0</v>
      </c>
      <c r="AT264" s="126">
        <f>SUMIF(표4[잉크명],표5[[#This Row],[잉크]],표4[토-3층])</f>
        <v>0</v>
      </c>
      <c r="AU264" s="126">
        <f>SUMIF(표4[잉크명],표5[[#This Row],[잉크]],표4[토-1층])</f>
        <v>0</v>
      </c>
      <c r="AV264" s="54">
        <f>SUMIF(표4[잉크명],표5[[#This Row],[잉크]],표4[일])</f>
        <v>0</v>
      </c>
      <c r="AW264" s="126">
        <f>SUMIF(표4[잉크명],표5[[#This Row],[잉크]],표4[일-3층])</f>
        <v>0</v>
      </c>
      <c r="AX264" s="126">
        <f>SUMIF(표4[잉크명],표5[[#This Row],[잉크]],표4[일-1층])</f>
        <v>0</v>
      </c>
      <c r="AY264" s="54">
        <f>SUMIF(표4[잉크명],표5[[#This Row],[잉크]],표4[차주 월])</f>
        <v>0</v>
      </c>
      <c r="AZ264" s="54">
        <f>SUM(표5[[#This Row],[월]:[차주 월]])</f>
        <v>0</v>
      </c>
    </row>
    <row r="265" spans="2:52" x14ac:dyDescent="0.3">
      <c r="B265" s="56" t="s">
        <v>557</v>
      </c>
      <c r="C265" s="292" t="s">
        <v>2722</v>
      </c>
      <c r="D265" s="56" t="s">
        <v>573</v>
      </c>
      <c r="E265" s="34">
        <f>COUNTIF(사출계획!$E$62:$F$110,표4[[#This Row],[제품명]])</f>
        <v>0</v>
      </c>
      <c r="F265" s="126">
        <f>COUNTIF(사출계획!$E$62:$F$87,표4[[#This Row],[제품명]])</f>
        <v>0</v>
      </c>
      <c r="G265" s="126">
        <f>COUNTIF(사출계획!$E$88:$F$110,표4[[#This Row],[제품명]])</f>
        <v>0</v>
      </c>
      <c r="H265" s="34">
        <f>COUNTIF(사출계획!$G$62:$H$110,표4[[#This Row],[제품명]])</f>
        <v>0</v>
      </c>
      <c r="I265" s="122">
        <f>COUNTIF(사출계획!$G$62:$H$87,표4[[#This Row],[제품명]])</f>
        <v>0</v>
      </c>
      <c r="J265" s="122">
        <f>COUNTIF(사출계획!$G$88:$H$110,표4[[#This Row],[제품명]])</f>
        <v>0</v>
      </c>
      <c r="K265" s="34">
        <f>COUNTIF(사출계획!$I$62:$J$110,표4[[#This Row],[제품명]])</f>
        <v>0</v>
      </c>
      <c r="L265" s="126">
        <f>COUNTIF(사출계획!$I$62:$J$87,표4[[#This Row],[제품명]])</f>
        <v>0</v>
      </c>
      <c r="M265" s="126">
        <f>COUNTIF(사출계획!$I$88:$J$110,표4[[#This Row],[제품명]])</f>
        <v>0</v>
      </c>
      <c r="N265" s="34">
        <f>COUNTIF(사출계획!$K$62:$L$110,표4[[#This Row],[제품명]])</f>
        <v>0</v>
      </c>
      <c r="O265" s="126">
        <f>COUNTIF(사출계획!$K$62:$L$87,표4[[#This Row],[제품명]])</f>
        <v>0</v>
      </c>
      <c r="P265" s="126">
        <f>COUNTIF(사출계획!$K$88:$L$110,표4[[#This Row],[제품명]])</f>
        <v>0</v>
      </c>
      <c r="Q265" s="34">
        <f>COUNTIF(사출계획!$M$62:$N$110,표4[[#This Row],[제품명]])</f>
        <v>0</v>
      </c>
      <c r="R265" s="126">
        <f>COUNTIF(사출계획!$M$62:$N$87,표4[[#This Row],[제품명]])</f>
        <v>0</v>
      </c>
      <c r="S265" s="126">
        <f>COUNTIF(사출계획!$M$88:$N$110,표4[[#This Row],[제품명]])</f>
        <v>0</v>
      </c>
      <c r="T265" s="34">
        <f>COUNTIF(사출계획!$O$62:$P$110,표4[[#This Row],[제품명]])</f>
        <v>0</v>
      </c>
      <c r="U265" s="126">
        <f>COUNTIF(사출계획!$O$62:$P$87,표4[[#This Row],[제품명]])</f>
        <v>0</v>
      </c>
      <c r="V265" s="126">
        <f>COUNTIF(사출계획!$O$88:$P$110,표4[[#This Row],[제품명]])</f>
        <v>0</v>
      </c>
      <c r="W265" s="34">
        <f>COUNTIF(사출계획!$Q$62:$R$110,표4[[#This Row],[제품명]])</f>
        <v>0</v>
      </c>
      <c r="X265" s="126">
        <f>COUNTIF(사출계획!$Q$62:$R$87,표4[[#This Row],[제품명]])</f>
        <v>0</v>
      </c>
      <c r="Y265" s="126">
        <f>COUNTIF(사출계획!$Q$88:$R$110,표4[[#This Row],[제품명]])</f>
        <v>0</v>
      </c>
      <c r="Z265" s="34">
        <f>COUNTIF(사출계획!$S$62:$T$110,표4[[#This Row],[제품명]])</f>
        <v>0</v>
      </c>
      <c r="AA265" s="126"/>
      <c r="AB265" s="126"/>
      <c r="AC265" s="33" t="s">
        <v>423</v>
      </c>
      <c r="AD265" s="34">
        <f>SUMIF(표4[잉크명],표5[[#This Row],[잉크]],표4[월])</f>
        <v>0</v>
      </c>
      <c r="AE265" s="126">
        <f>SUMIF(표4[잉크명],표5[[#This Row],[잉크]],표4[월-3층])</f>
        <v>0</v>
      </c>
      <c r="AF265" s="126">
        <f>SUMIF(표4[잉크명],표5[[#This Row],[잉크]],표4[월-1층])</f>
        <v>0</v>
      </c>
      <c r="AG265" s="34">
        <f>SUMIF(표4[잉크명],표5[[#This Row],[잉크]],표4[화])</f>
        <v>0</v>
      </c>
      <c r="AH265" s="126">
        <f>SUMIF(표4[잉크명],표5[[#This Row],[잉크]],표4[화-3층])</f>
        <v>0</v>
      </c>
      <c r="AI265" s="126">
        <f>SUMIF(표4[잉크명],표5[[#This Row],[잉크]],표4[화-1층])</f>
        <v>0</v>
      </c>
      <c r="AJ265" s="34">
        <f>SUMIF(표4[잉크명],표5[[#This Row],[잉크]],표4[수])</f>
        <v>0</v>
      </c>
      <c r="AK265" s="126">
        <f>SUMIF(표4[잉크명],표5[[#This Row],[잉크]],표4[수-3층])</f>
        <v>0</v>
      </c>
      <c r="AL265" s="126">
        <f>SUMIF(표4[잉크명],표5[[#This Row],[잉크]],표4[수-1층])</f>
        <v>0</v>
      </c>
      <c r="AM265" s="34">
        <f>SUMIF(표4[잉크명],표5[[#This Row],[잉크]],표4[목])</f>
        <v>0</v>
      </c>
      <c r="AN265" s="126">
        <f>SUMIF(표4[잉크명],표5[[#This Row],[잉크]],표4[목-3층])</f>
        <v>0</v>
      </c>
      <c r="AO265" s="126">
        <f>SUMIF(표4[잉크명],표5[[#This Row],[잉크]],표4[목-1층])</f>
        <v>0</v>
      </c>
      <c r="AP265" s="34">
        <f>SUMIF(표4[잉크명],표5[[#This Row],[잉크]],표4[금])</f>
        <v>0</v>
      </c>
      <c r="AQ265" s="126">
        <f>SUMIF(표4[잉크명],표5[[#This Row],[잉크]],표4[금-3층])</f>
        <v>0</v>
      </c>
      <c r="AR265" s="126">
        <f>SUMIF(표4[잉크명],표5[[#This Row],[잉크]],표4[금-1층])</f>
        <v>0</v>
      </c>
      <c r="AS265" s="34">
        <f>SUMIF(표4[잉크명],표5[[#This Row],[잉크]],표4[토])</f>
        <v>0</v>
      </c>
      <c r="AT265" s="126">
        <f>SUMIF(표4[잉크명],표5[[#This Row],[잉크]],표4[토-3층])</f>
        <v>0</v>
      </c>
      <c r="AU265" s="126">
        <f>SUMIF(표4[잉크명],표5[[#This Row],[잉크]],표4[토-1층])</f>
        <v>0</v>
      </c>
      <c r="AV265" s="34">
        <f>SUMIF(표4[잉크명],표5[[#This Row],[잉크]],표4[일])</f>
        <v>0</v>
      </c>
      <c r="AW265" s="126">
        <f>SUMIF(표4[잉크명],표5[[#This Row],[잉크]],표4[일-3층])</f>
        <v>0</v>
      </c>
      <c r="AX265" s="126">
        <f>SUMIF(표4[잉크명],표5[[#This Row],[잉크]],표4[일-1층])</f>
        <v>0</v>
      </c>
      <c r="AY265" s="34">
        <f>SUMIF(표4[잉크명],표5[[#This Row],[잉크]],표4[차주 월])</f>
        <v>0</v>
      </c>
      <c r="AZ265" s="34">
        <f>SUM(표5[[#This Row],[월]:[차주 월]])</f>
        <v>0</v>
      </c>
    </row>
    <row r="266" spans="2:52" x14ac:dyDescent="0.3">
      <c r="B266" s="56" t="s">
        <v>558</v>
      </c>
      <c r="C266" s="292" t="s">
        <v>2722</v>
      </c>
      <c r="D266" s="56" t="s">
        <v>574</v>
      </c>
      <c r="E266" s="34">
        <f>COUNTIF(사출계획!$E$62:$F$110,표4[[#This Row],[제품명]])</f>
        <v>0</v>
      </c>
      <c r="F266" s="126">
        <f>COUNTIF(사출계획!$E$62:$F$87,표4[[#This Row],[제품명]])</f>
        <v>0</v>
      </c>
      <c r="G266" s="126">
        <f>COUNTIF(사출계획!$E$88:$F$110,표4[[#This Row],[제품명]])</f>
        <v>0</v>
      </c>
      <c r="H266" s="34">
        <f>COUNTIF(사출계획!$G$62:$H$110,표4[[#This Row],[제품명]])</f>
        <v>0</v>
      </c>
      <c r="I266" s="122">
        <f>COUNTIF(사출계획!$G$62:$H$87,표4[[#This Row],[제품명]])</f>
        <v>0</v>
      </c>
      <c r="J266" s="122">
        <f>COUNTIF(사출계획!$G$88:$H$110,표4[[#This Row],[제품명]])</f>
        <v>0</v>
      </c>
      <c r="K266" s="34">
        <f>COUNTIF(사출계획!$I$62:$J$110,표4[[#This Row],[제품명]])</f>
        <v>0</v>
      </c>
      <c r="L266" s="126">
        <f>COUNTIF(사출계획!$I$62:$J$87,표4[[#This Row],[제품명]])</f>
        <v>0</v>
      </c>
      <c r="M266" s="126">
        <f>COUNTIF(사출계획!$I$88:$J$110,표4[[#This Row],[제품명]])</f>
        <v>0</v>
      </c>
      <c r="N266" s="34">
        <f>COUNTIF(사출계획!$K$62:$L$110,표4[[#This Row],[제품명]])</f>
        <v>0</v>
      </c>
      <c r="O266" s="126">
        <f>COUNTIF(사출계획!$K$62:$L$87,표4[[#This Row],[제품명]])</f>
        <v>0</v>
      </c>
      <c r="P266" s="126">
        <f>COUNTIF(사출계획!$K$88:$L$110,표4[[#This Row],[제품명]])</f>
        <v>0</v>
      </c>
      <c r="Q266" s="34">
        <f>COUNTIF(사출계획!$M$62:$N$110,표4[[#This Row],[제품명]])</f>
        <v>0</v>
      </c>
      <c r="R266" s="126">
        <f>COUNTIF(사출계획!$M$62:$N$87,표4[[#This Row],[제품명]])</f>
        <v>0</v>
      </c>
      <c r="S266" s="126">
        <f>COUNTIF(사출계획!$M$88:$N$110,표4[[#This Row],[제품명]])</f>
        <v>0</v>
      </c>
      <c r="T266" s="34">
        <f>COUNTIF(사출계획!$O$62:$P$110,표4[[#This Row],[제품명]])</f>
        <v>0</v>
      </c>
      <c r="U266" s="126">
        <f>COUNTIF(사출계획!$O$62:$P$87,표4[[#This Row],[제품명]])</f>
        <v>0</v>
      </c>
      <c r="V266" s="126">
        <f>COUNTIF(사출계획!$O$88:$P$110,표4[[#This Row],[제품명]])</f>
        <v>0</v>
      </c>
      <c r="W266" s="34">
        <f>COUNTIF(사출계획!$Q$62:$R$110,표4[[#This Row],[제품명]])</f>
        <v>0</v>
      </c>
      <c r="X266" s="126">
        <f>COUNTIF(사출계획!$Q$62:$R$87,표4[[#This Row],[제품명]])</f>
        <v>0</v>
      </c>
      <c r="Y266" s="126">
        <f>COUNTIF(사출계획!$Q$88:$R$110,표4[[#This Row],[제품명]])</f>
        <v>0</v>
      </c>
      <c r="Z266" s="34">
        <f>COUNTIF(사출계획!$S$62:$T$110,표4[[#This Row],[제품명]])</f>
        <v>0</v>
      </c>
      <c r="AA266" s="126"/>
      <c r="AB266" s="126"/>
      <c r="AC266" s="99" t="s">
        <v>1585</v>
      </c>
      <c r="AD266" s="54">
        <f>SUMIF(표4[잉크명],표5[[#This Row],[잉크]],표4[월])</f>
        <v>0</v>
      </c>
      <c r="AE266" s="126">
        <f>SUMIF(표4[잉크명],표5[[#This Row],[잉크]],표4[월-3층])</f>
        <v>0</v>
      </c>
      <c r="AF266" s="126">
        <f>SUMIF(표4[잉크명],표5[[#This Row],[잉크]],표4[월-1층])</f>
        <v>0</v>
      </c>
      <c r="AG266" s="54">
        <f>SUMIF(표4[잉크명],표5[[#This Row],[잉크]],표4[화])</f>
        <v>0</v>
      </c>
      <c r="AH266" s="126">
        <f>SUMIF(표4[잉크명],표5[[#This Row],[잉크]],표4[화-3층])</f>
        <v>0</v>
      </c>
      <c r="AI266" s="126">
        <f>SUMIF(표4[잉크명],표5[[#This Row],[잉크]],표4[화-1층])</f>
        <v>0</v>
      </c>
      <c r="AJ266" s="54">
        <f>SUMIF(표4[잉크명],표5[[#This Row],[잉크]],표4[수])</f>
        <v>0</v>
      </c>
      <c r="AK266" s="126">
        <f>SUMIF(표4[잉크명],표5[[#This Row],[잉크]],표4[수-3층])</f>
        <v>0</v>
      </c>
      <c r="AL266" s="126">
        <f>SUMIF(표4[잉크명],표5[[#This Row],[잉크]],표4[수-1층])</f>
        <v>0</v>
      </c>
      <c r="AM266" s="54">
        <f>SUMIF(표4[잉크명],표5[[#This Row],[잉크]],표4[목])</f>
        <v>0</v>
      </c>
      <c r="AN266" s="126">
        <f>SUMIF(표4[잉크명],표5[[#This Row],[잉크]],표4[목-3층])</f>
        <v>0</v>
      </c>
      <c r="AO266" s="126">
        <f>SUMIF(표4[잉크명],표5[[#This Row],[잉크]],표4[목-1층])</f>
        <v>0</v>
      </c>
      <c r="AP266" s="54">
        <f>SUMIF(표4[잉크명],표5[[#This Row],[잉크]],표4[금])</f>
        <v>0</v>
      </c>
      <c r="AQ266" s="126">
        <f>SUMIF(표4[잉크명],표5[[#This Row],[잉크]],표4[금-3층])</f>
        <v>0</v>
      </c>
      <c r="AR266" s="126">
        <f>SUMIF(표4[잉크명],표5[[#This Row],[잉크]],표4[금-1층])</f>
        <v>0</v>
      </c>
      <c r="AS266" s="54">
        <f>SUMIF(표4[잉크명],표5[[#This Row],[잉크]],표4[토])</f>
        <v>0</v>
      </c>
      <c r="AT266" s="126">
        <f>SUMIF(표4[잉크명],표5[[#This Row],[잉크]],표4[토-3층])</f>
        <v>0</v>
      </c>
      <c r="AU266" s="126">
        <f>SUMIF(표4[잉크명],표5[[#This Row],[잉크]],표4[토-1층])</f>
        <v>0</v>
      </c>
      <c r="AV266" s="54">
        <f>SUMIF(표4[잉크명],표5[[#This Row],[잉크]],표4[일])</f>
        <v>0</v>
      </c>
      <c r="AW266" s="126">
        <f>SUMIF(표4[잉크명],표5[[#This Row],[잉크]],표4[일-3층])</f>
        <v>0</v>
      </c>
      <c r="AX266" s="126">
        <f>SUMIF(표4[잉크명],표5[[#This Row],[잉크]],표4[일-1층])</f>
        <v>0</v>
      </c>
      <c r="AY266" s="54">
        <f>SUMIF(표4[잉크명],표5[[#This Row],[잉크]],표4[차주 월])</f>
        <v>0</v>
      </c>
      <c r="AZ266" s="54">
        <f>SUM(표5[[#This Row],[월]:[차주 월]])</f>
        <v>0</v>
      </c>
    </row>
    <row r="267" spans="2:52" x14ac:dyDescent="0.3">
      <c r="B267" s="56" t="s">
        <v>558</v>
      </c>
      <c r="C267" s="292" t="s">
        <v>2722</v>
      </c>
      <c r="D267" s="56" t="s">
        <v>575</v>
      </c>
      <c r="E267" s="34">
        <f>COUNTIF(사출계획!$E$62:$F$110,표4[[#This Row],[제품명]])</f>
        <v>0</v>
      </c>
      <c r="F267" s="126">
        <f>COUNTIF(사출계획!$E$62:$F$87,표4[[#This Row],[제품명]])</f>
        <v>0</v>
      </c>
      <c r="G267" s="126">
        <f>COUNTIF(사출계획!$E$88:$F$110,표4[[#This Row],[제품명]])</f>
        <v>0</v>
      </c>
      <c r="H267" s="34">
        <f>COUNTIF(사출계획!$G$62:$H$110,표4[[#This Row],[제품명]])</f>
        <v>0</v>
      </c>
      <c r="I267" s="122">
        <f>COUNTIF(사출계획!$G$62:$H$87,표4[[#This Row],[제품명]])</f>
        <v>0</v>
      </c>
      <c r="J267" s="122">
        <f>COUNTIF(사출계획!$G$88:$H$110,표4[[#This Row],[제품명]])</f>
        <v>0</v>
      </c>
      <c r="K267" s="34">
        <f>COUNTIF(사출계획!$I$62:$J$110,표4[[#This Row],[제품명]])</f>
        <v>0</v>
      </c>
      <c r="L267" s="126">
        <f>COUNTIF(사출계획!$I$62:$J$87,표4[[#This Row],[제품명]])</f>
        <v>0</v>
      </c>
      <c r="M267" s="126">
        <f>COUNTIF(사출계획!$I$88:$J$110,표4[[#This Row],[제품명]])</f>
        <v>0</v>
      </c>
      <c r="N267" s="34">
        <f>COUNTIF(사출계획!$K$62:$L$110,표4[[#This Row],[제품명]])</f>
        <v>0</v>
      </c>
      <c r="O267" s="126">
        <f>COUNTIF(사출계획!$K$62:$L$87,표4[[#This Row],[제품명]])</f>
        <v>0</v>
      </c>
      <c r="P267" s="126">
        <f>COUNTIF(사출계획!$K$88:$L$110,표4[[#This Row],[제품명]])</f>
        <v>0</v>
      </c>
      <c r="Q267" s="34">
        <f>COUNTIF(사출계획!$M$62:$N$110,표4[[#This Row],[제품명]])</f>
        <v>0</v>
      </c>
      <c r="R267" s="126">
        <f>COUNTIF(사출계획!$M$62:$N$87,표4[[#This Row],[제품명]])</f>
        <v>0</v>
      </c>
      <c r="S267" s="126">
        <f>COUNTIF(사출계획!$M$88:$N$110,표4[[#This Row],[제품명]])</f>
        <v>0</v>
      </c>
      <c r="T267" s="34">
        <f>COUNTIF(사출계획!$O$62:$P$110,표4[[#This Row],[제품명]])</f>
        <v>0</v>
      </c>
      <c r="U267" s="126">
        <f>COUNTIF(사출계획!$O$62:$P$87,표4[[#This Row],[제품명]])</f>
        <v>0</v>
      </c>
      <c r="V267" s="126">
        <f>COUNTIF(사출계획!$O$88:$P$110,표4[[#This Row],[제품명]])</f>
        <v>0</v>
      </c>
      <c r="W267" s="34">
        <f>COUNTIF(사출계획!$Q$62:$R$110,표4[[#This Row],[제품명]])</f>
        <v>0</v>
      </c>
      <c r="X267" s="126">
        <f>COUNTIF(사출계획!$Q$62:$R$87,표4[[#This Row],[제품명]])</f>
        <v>0</v>
      </c>
      <c r="Y267" s="126">
        <f>COUNTIF(사출계획!$Q$88:$R$110,표4[[#This Row],[제품명]])</f>
        <v>0</v>
      </c>
      <c r="Z267" s="34">
        <f>COUNTIF(사출계획!$S$62:$T$110,표4[[#This Row],[제품명]])</f>
        <v>0</v>
      </c>
      <c r="AA267" s="126"/>
      <c r="AB267" s="126"/>
      <c r="AC267" s="33" t="s">
        <v>66</v>
      </c>
      <c r="AD267" s="34">
        <f>SUMIF(표4[잉크명],표5[[#This Row],[잉크]],표4[월])</f>
        <v>0</v>
      </c>
      <c r="AE267" s="126">
        <f>SUMIF(표4[잉크명],표5[[#This Row],[잉크]],표4[월-3층])</f>
        <v>0</v>
      </c>
      <c r="AF267" s="126">
        <f>SUMIF(표4[잉크명],표5[[#This Row],[잉크]],표4[월-1층])</f>
        <v>0</v>
      </c>
      <c r="AG267" s="34">
        <f>SUMIF(표4[잉크명],표5[[#This Row],[잉크]],표4[화])</f>
        <v>0</v>
      </c>
      <c r="AH267" s="126">
        <f>SUMIF(표4[잉크명],표5[[#This Row],[잉크]],표4[화-3층])</f>
        <v>0</v>
      </c>
      <c r="AI267" s="126">
        <f>SUMIF(표4[잉크명],표5[[#This Row],[잉크]],표4[화-1층])</f>
        <v>0</v>
      </c>
      <c r="AJ267" s="34">
        <f>SUMIF(표4[잉크명],표5[[#This Row],[잉크]],표4[수])</f>
        <v>0</v>
      </c>
      <c r="AK267" s="126">
        <f>SUMIF(표4[잉크명],표5[[#This Row],[잉크]],표4[수-3층])</f>
        <v>0</v>
      </c>
      <c r="AL267" s="126">
        <f>SUMIF(표4[잉크명],표5[[#This Row],[잉크]],표4[수-1층])</f>
        <v>0</v>
      </c>
      <c r="AM267" s="34">
        <f>SUMIF(표4[잉크명],표5[[#This Row],[잉크]],표4[목])</f>
        <v>0</v>
      </c>
      <c r="AN267" s="126">
        <f>SUMIF(표4[잉크명],표5[[#This Row],[잉크]],표4[목-3층])</f>
        <v>0</v>
      </c>
      <c r="AO267" s="126">
        <f>SUMIF(표4[잉크명],표5[[#This Row],[잉크]],표4[목-1층])</f>
        <v>0</v>
      </c>
      <c r="AP267" s="34">
        <f>SUMIF(표4[잉크명],표5[[#This Row],[잉크]],표4[금])</f>
        <v>0</v>
      </c>
      <c r="AQ267" s="126">
        <f>SUMIF(표4[잉크명],표5[[#This Row],[잉크]],표4[금-3층])</f>
        <v>0</v>
      </c>
      <c r="AR267" s="126">
        <f>SUMIF(표4[잉크명],표5[[#This Row],[잉크]],표4[금-1층])</f>
        <v>0</v>
      </c>
      <c r="AS267" s="34">
        <f>SUMIF(표4[잉크명],표5[[#This Row],[잉크]],표4[토])</f>
        <v>0</v>
      </c>
      <c r="AT267" s="126">
        <f>SUMIF(표4[잉크명],표5[[#This Row],[잉크]],표4[토-3층])</f>
        <v>0</v>
      </c>
      <c r="AU267" s="126">
        <f>SUMIF(표4[잉크명],표5[[#This Row],[잉크]],표4[토-1층])</f>
        <v>0</v>
      </c>
      <c r="AV267" s="34">
        <f>SUMIF(표4[잉크명],표5[[#This Row],[잉크]],표4[일])</f>
        <v>0</v>
      </c>
      <c r="AW267" s="126">
        <f>SUMIF(표4[잉크명],표5[[#This Row],[잉크]],표4[일-3층])</f>
        <v>0</v>
      </c>
      <c r="AX267" s="126">
        <f>SUMIF(표4[잉크명],표5[[#This Row],[잉크]],표4[일-1층])</f>
        <v>0</v>
      </c>
      <c r="AY267" s="34">
        <f>SUMIF(표4[잉크명],표5[[#This Row],[잉크]],표4[차주 월])</f>
        <v>0</v>
      </c>
      <c r="AZ267" s="34">
        <f>SUM(표5[[#This Row],[월]:[차주 월]])</f>
        <v>0</v>
      </c>
    </row>
    <row r="268" spans="2:52" x14ac:dyDescent="0.3">
      <c r="B268" s="56" t="s">
        <v>2416</v>
      </c>
      <c r="C268" s="292" t="s">
        <v>2722</v>
      </c>
      <c r="D268" s="56" t="s">
        <v>4778</v>
      </c>
      <c r="E268" s="34">
        <f>COUNTIF(사출계획!$E$62:$F$110,표4[[#This Row],[제품명]])</f>
        <v>0</v>
      </c>
      <c r="F268" s="126">
        <f>COUNTIF(사출계획!$E$62:$F$87,표4[[#This Row],[제품명]])</f>
        <v>0</v>
      </c>
      <c r="G268" s="126">
        <f>COUNTIF(사출계획!$E$88:$F$110,표4[[#This Row],[제품명]])</f>
        <v>0</v>
      </c>
      <c r="H268" s="34">
        <f>COUNTIF(사출계획!$G$62:$H$110,표4[[#This Row],[제품명]])</f>
        <v>0</v>
      </c>
      <c r="I268" s="122">
        <f>COUNTIF(사출계획!$G$62:$H$87,표4[[#This Row],[제품명]])</f>
        <v>0</v>
      </c>
      <c r="J268" s="122">
        <f>COUNTIF(사출계획!$G$88:$H$110,표4[[#This Row],[제품명]])</f>
        <v>0</v>
      </c>
      <c r="K268" s="34">
        <f>COUNTIF(사출계획!$I$62:$J$110,표4[[#This Row],[제품명]])</f>
        <v>0</v>
      </c>
      <c r="L268" s="126">
        <f>COUNTIF(사출계획!$I$62:$J$87,표4[[#This Row],[제품명]])</f>
        <v>0</v>
      </c>
      <c r="M268" s="126">
        <f>COUNTIF(사출계획!$I$88:$J$110,표4[[#This Row],[제품명]])</f>
        <v>0</v>
      </c>
      <c r="N268" s="34">
        <f>COUNTIF(사출계획!$K$62:$L$110,표4[[#This Row],[제품명]])</f>
        <v>0</v>
      </c>
      <c r="O268" s="126">
        <f>COUNTIF(사출계획!$K$62:$L$87,표4[[#This Row],[제품명]])</f>
        <v>0</v>
      </c>
      <c r="P268" s="126">
        <f>COUNTIF(사출계획!$K$88:$L$110,표4[[#This Row],[제품명]])</f>
        <v>0</v>
      </c>
      <c r="Q268" s="34">
        <f>COUNTIF(사출계획!$M$62:$N$110,표4[[#This Row],[제품명]])</f>
        <v>0</v>
      </c>
      <c r="R268" s="126">
        <f>COUNTIF(사출계획!$M$62:$N$87,표4[[#This Row],[제품명]])</f>
        <v>0</v>
      </c>
      <c r="S268" s="126">
        <f>COUNTIF(사출계획!$M$88:$N$110,표4[[#This Row],[제품명]])</f>
        <v>0</v>
      </c>
      <c r="T268" s="34">
        <f>COUNTIF(사출계획!$O$62:$P$110,표4[[#This Row],[제품명]])</f>
        <v>0</v>
      </c>
      <c r="U268" s="126">
        <f>COUNTIF(사출계획!$O$62:$P$87,표4[[#This Row],[제품명]])</f>
        <v>0</v>
      </c>
      <c r="V268" s="126">
        <f>COUNTIF(사출계획!$O$88:$P$110,표4[[#This Row],[제품명]])</f>
        <v>0</v>
      </c>
      <c r="W268" s="34">
        <f>COUNTIF(사출계획!$Q$62:$R$110,표4[[#This Row],[제품명]])</f>
        <v>0</v>
      </c>
      <c r="X268" s="126">
        <f>COUNTIF(사출계획!$Q$62:$R$87,표4[[#This Row],[제품명]])</f>
        <v>0</v>
      </c>
      <c r="Y268" s="126">
        <f>COUNTIF(사출계획!$Q$88:$R$110,표4[[#This Row],[제품명]])</f>
        <v>0</v>
      </c>
      <c r="Z268" s="34">
        <f>COUNTIF(사출계획!$S$62:$T$110,표4[[#This Row],[제품명]])</f>
        <v>0</v>
      </c>
      <c r="AA268" s="126"/>
      <c r="AB268" s="126"/>
      <c r="AC268" s="33" t="s">
        <v>305</v>
      </c>
      <c r="AD268" s="34">
        <f>SUMIF(표4[잉크명],표5[[#This Row],[잉크]],표4[월])</f>
        <v>0</v>
      </c>
      <c r="AE268" s="126">
        <f>SUMIF(표4[잉크명],표5[[#This Row],[잉크]],표4[월-3층])</f>
        <v>0</v>
      </c>
      <c r="AF268" s="126">
        <f>SUMIF(표4[잉크명],표5[[#This Row],[잉크]],표4[월-1층])</f>
        <v>0</v>
      </c>
      <c r="AG268" s="34">
        <f>SUMIF(표4[잉크명],표5[[#This Row],[잉크]],표4[화])</f>
        <v>0</v>
      </c>
      <c r="AH268" s="126">
        <f>SUMIF(표4[잉크명],표5[[#This Row],[잉크]],표4[화-3층])</f>
        <v>0</v>
      </c>
      <c r="AI268" s="126">
        <f>SUMIF(표4[잉크명],표5[[#This Row],[잉크]],표4[화-1층])</f>
        <v>0</v>
      </c>
      <c r="AJ268" s="34">
        <f>SUMIF(표4[잉크명],표5[[#This Row],[잉크]],표4[수])</f>
        <v>0</v>
      </c>
      <c r="AK268" s="126">
        <f>SUMIF(표4[잉크명],표5[[#This Row],[잉크]],표4[수-3층])</f>
        <v>0</v>
      </c>
      <c r="AL268" s="126">
        <f>SUMIF(표4[잉크명],표5[[#This Row],[잉크]],표4[수-1층])</f>
        <v>0</v>
      </c>
      <c r="AM268" s="34">
        <f>SUMIF(표4[잉크명],표5[[#This Row],[잉크]],표4[목])</f>
        <v>0</v>
      </c>
      <c r="AN268" s="126">
        <f>SUMIF(표4[잉크명],표5[[#This Row],[잉크]],표4[목-3층])</f>
        <v>0</v>
      </c>
      <c r="AO268" s="126">
        <f>SUMIF(표4[잉크명],표5[[#This Row],[잉크]],표4[목-1층])</f>
        <v>0</v>
      </c>
      <c r="AP268" s="34">
        <f>SUMIF(표4[잉크명],표5[[#This Row],[잉크]],표4[금])</f>
        <v>0</v>
      </c>
      <c r="AQ268" s="126">
        <f>SUMIF(표4[잉크명],표5[[#This Row],[잉크]],표4[금-3층])</f>
        <v>0</v>
      </c>
      <c r="AR268" s="126">
        <f>SUMIF(표4[잉크명],표5[[#This Row],[잉크]],표4[금-1층])</f>
        <v>0</v>
      </c>
      <c r="AS268" s="34">
        <f>SUMIF(표4[잉크명],표5[[#This Row],[잉크]],표4[토])</f>
        <v>0</v>
      </c>
      <c r="AT268" s="126">
        <f>SUMIF(표4[잉크명],표5[[#This Row],[잉크]],표4[토-3층])</f>
        <v>0</v>
      </c>
      <c r="AU268" s="126">
        <f>SUMIF(표4[잉크명],표5[[#This Row],[잉크]],표4[토-1층])</f>
        <v>0</v>
      </c>
      <c r="AV268" s="34">
        <f>SUMIF(표4[잉크명],표5[[#This Row],[잉크]],표4[일])</f>
        <v>0</v>
      </c>
      <c r="AW268" s="126">
        <f>SUMIF(표4[잉크명],표5[[#This Row],[잉크]],표4[일-3층])</f>
        <v>0</v>
      </c>
      <c r="AX268" s="126">
        <f>SUMIF(표4[잉크명],표5[[#This Row],[잉크]],표4[일-1층])</f>
        <v>0</v>
      </c>
      <c r="AY268" s="34">
        <f>SUMIF(표4[잉크명],표5[[#This Row],[잉크]],표4[차주 월])</f>
        <v>0</v>
      </c>
      <c r="AZ268" s="34">
        <f>SUM(표5[[#This Row],[월]:[차주 월]])</f>
        <v>0</v>
      </c>
    </row>
    <row r="269" spans="2:52" x14ac:dyDescent="0.3">
      <c r="B269" s="56" t="s">
        <v>559</v>
      </c>
      <c r="C269" s="292" t="s">
        <v>2722</v>
      </c>
      <c r="D269" s="56" t="s">
        <v>4430</v>
      </c>
      <c r="E269" s="34">
        <f>COUNTIF(사출계획!$E$62:$F$110,표4[[#This Row],[제품명]])</f>
        <v>0</v>
      </c>
      <c r="F269" s="126">
        <f>COUNTIF(사출계획!$E$62:$F$87,표4[[#This Row],[제품명]])</f>
        <v>0</v>
      </c>
      <c r="G269" s="126">
        <f>COUNTIF(사출계획!$E$88:$F$110,표4[[#This Row],[제품명]])</f>
        <v>0</v>
      </c>
      <c r="H269" s="34">
        <f>COUNTIF(사출계획!$G$62:$H$110,표4[[#This Row],[제품명]])</f>
        <v>0</v>
      </c>
      <c r="I269" s="122">
        <f>COUNTIF(사출계획!$G$62:$H$87,표4[[#This Row],[제품명]])</f>
        <v>0</v>
      </c>
      <c r="J269" s="122">
        <f>COUNTIF(사출계획!$G$88:$H$110,표4[[#This Row],[제품명]])</f>
        <v>0</v>
      </c>
      <c r="K269" s="34">
        <f>COUNTIF(사출계획!$I$62:$J$110,표4[[#This Row],[제품명]])</f>
        <v>0</v>
      </c>
      <c r="L269" s="126">
        <f>COUNTIF(사출계획!$I$62:$J$87,표4[[#This Row],[제품명]])</f>
        <v>0</v>
      </c>
      <c r="M269" s="126">
        <f>COUNTIF(사출계획!$I$88:$J$110,표4[[#This Row],[제품명]])</f>
        <v>0</v>
      </c>
      <c r="N269" s="34">
        <f>COUNTIF(사출계획!$K$62:$L$110,표4[[#This Row],[제품명]])</f>
        <v>0</v>
      </c>
      <c r="O269" s="126">
        <f>COUNTIF(사출계획!$K$62:$L$87,표4[[#This Row],[제품명]])</f>
        <v>0</v>
      </c>
      <c r="P269" s="126">
        <f>COUNTIF(사출계획!$K$88:$L$110,표4[[#This Row],[제품명]])</f>
        <v>0</v>
      </c>
      <c r="Q269" s="34">
        <f>COUNTIF(사출계획!$M$62:$N$110,표4[[#This Row],[제품명]])</f>
        <v>0</v>
      </c>
      <c r="R269" s="126">
        <f>COUNTIF(사출계획!$M$62:$N$87,표4[[#This Row],[제품명]])</f>
        <v>0</v>
      </c>
      <c r="S269" s="126">
        <f>COUNTIF(사출계획!$M$88:$N$110,표4[[#This Row],[제품명]])</f>
        <v>0</v>
      </c>
      <c r="T269" s="34">
        <f>COUNTIF(사출계획!$O$62:$P$110,표4[[#This Row],[제품명]])</f>
        <v>0</v>
      </c>
      <c r="U269" s="126">
        <f>COUNTIF(사출계획!$O$62:$P$87,표4[[#This Row],[제품명]])</f>
        <v>0</v>
      </c>
      <c r="V269" s="126">
        <f>COUNTIF(사출계획!$O$88:$P$110,표4[[#This Row],[제품명]])</f>
        <v>0</v>
      </c>
      <c r="W269" s="34">
        <f>COUNTIF(사출계획!$Q$62:$R$110,표4[[#This Row],[제품명]])</f>
        <v>0</v>
      </c>
      <c r="X269" s="126">
        <f>COUNTIF(사출계획!$Q$62:$R$87,표4[[#This Row],[제품명]])</f>
        <v>0</v>
      </c>
      <c r="Y269" s="126">
        <f>COUNTIF(사출계획!$Q$88:$R$110,표4[[#This Row],[제품명]])</f>
        <v>0</v>
      </c>
      <c r="Z269" s="34">
        <f>COUNTIF(사출계획!$S$62:$T$110,표4[[#This Row],[제품명]])</f>
        <v>0</v>
      </c>
      <c r="AA269" s="126"/>
      <c r="AB269" s="126"/>
      <c r="AC269" s="99" t="s">
        <v>635</v>
      </c>
      <c r="AD269" s="54">
        <f>SUMIF(표4[잉크명],표5[[#This Row],[잉크]],표4[월])</f>
        <v>0</v>
      </c>
      <c r="AE269" s="126">
        <f>SUMIF(표4[잉크명],표5[[#This Row],[잉크]],표4[월-3층])</f>
        <v>0</v>
      </c>
      <c r="AF269" s="126">
        <f>SUMIF(표4[잉크명],표5[[#This Row],[잉크]],표4[월-1층])</f>
        <v>0</v>
      </c>
      <c r="AG269" s="54">
        <f>SUMIF(표4[잉크명],표5[[#This Row],[잉크]],표4[화])</f>
        <v>0</v>
      </c>
      <c r="AH269" s="126">
        <f>SUMIF(표4[잉크명],표5[[#This Row],[잉크]],표4[화-3층])</f>
        <v>0</v>
      </c>
      <c r="AI269" s="126">
        <f>SUMIF(표4[잉크명],표5[[#This Row],[잉크]],표4[화-1층])</f>
        <v>0</v>
      </c>
      <c r="AJ269" s="54">
        <f>SUMIF(표4[잉크명],표5[[#This Row],[잉크]],표4[수])</f>
        <v>0</v>
      </c>
      <c r="AK269" s="126">
        <f>SUMIF(표4[잉크명],표5[[#This Row],[잉크]],표4[수-3층])</f>
        <v>0</v>
      </c>
      <c r="AL269" s="126">
        <f>SUMIF(표4[잉크명],표5[[#This Row],[잉크]],표4[수-1층])</f>
        <v>0</v>
      </c>
      <c r="AM269" s="54">
        <f>SUMIF(표4[잉크명],표5[[#This Row],[잉크]],표4[목])</f>
        <v>0</v>
      </c>
      <c r="AN269" s="126">
        <f>SUMIF(표4[잉크명],표5[[#This Row],[잉크]],표4[목-3층])</f>
        <v>0</v>
      </c>
      <c r="AO269" s="126">
        <f>SUMIF(표4[잉크명],표5[[#This Row],[잉크]],표4[목-1층])</f>
        <v>0</v>
      </c>
      <c r="AP269" s="54">
        <f>SUMIF(표4[잉크명],표5[[#This Row],[잉크]],표4[금])</f>
        <v>0</v>
      </c>
      <c r="AQ269" s="126">
        <f>SUMIF(표4[잉크명],표5[[#This Row],[잉크]],표4[금-3층])</f>
        <v>0</v>
      </c>
      <c r="AR269" s="126">
        <f>SUMIF(표4[잉크명],표5[[#This Row],[잉크]],표4[금-1층])</f>
        <v>0</v>
      </c>
      <c r="AS269" s="54">
        <f>SUMIF(표4[잉크명],표5[[#This Row],[잉크]],표4[토])</f>
        <v>0</v>
      </c>
      <c r="AT269" s="126">
        <f>SUMIF(표4[잉크명],표5[[#This Row],[잉크]],표4[토-3층])</f>
        <v>0</v>
      </c>
      <c r="AU269" s="126">
        <f>SUMIF(표4[잉크명],표5[[#This Row],[잉크]],표4[토-1층])</f>
        <v>0</v>
      </c>
      <c r="AV269" s="54">
        <f>SUMIF(표4[잉크명],표5[[#This Row],[잉크]],표4[일])</f>
        <v>0</v>
      </c>
      <c r="AW269" s="126">
        <f>SUMIF(표4[잉크명],표5[[#This Row],[잉크]],표4[일-3층])</f>
        <v>0</v>
      </c>
      <c r="AX269" s="126">
        <f>SUMIF(표4[잉크명],표5[[#This Row],[잉크]],표4[일-1층])</f>
        <v>0</v>
      </c>
      <c r="AY269" s="54">
        <f>SUMIF(표4[잉크명],표5[[#This Row],[잉크]],표4[차주 월])</f>
        <v>0</v>
      </c>
      <c r="AZ269" s="54">
        <f>SUM(표5[[#This Row],[월]:[차주 월]])</f>
        <v>0</v>
      </c>
    </row>
    <row r="270" spans="2:52" x14ac:dyDescent="0.3">
      <c r="B270" s="56" t="s">
        <v>559</v>
      </c>
      <c r="C270" s="292" t="s">
        <v>2722</v>
      </c>
      <c r="D270" s="56" t="s">
        <v>593</v>
      </c>
      <c r="E270" s="34">
        <f>COUNTIF(사출계획!$E$62:$F$110,표4[[#This Row],[제품명]])</f>
        <v>0</v>
      </c>
      <c r="F270" s="126">
        <f>COUNTIF(사출계획!$E$62:$F$87,표4[[#This Row],[제품명]])</f>
        <v>0</v>
      </c>
      <c r="G270" s="126">
        <f>COUNTIF(사출계획!$E$88:$F$110,표4[[#This Row],[제품명]])</f>
        <v>0</v>
      </c>
      <c r="H270" s="34">
        <f>COUNTIF(사출계획!$G$62:$H$110,표4[[#This Row],[제품명]])</f>
        <v>0</v>
      </c>
      <c r="I270" s="122">
        <f>COUNTIF(사출계획!$G$62:$H$87,표4[[#This Row],[제품명]])</f>
        <v>0</v>
      </c>
      <c r="J270" s="122">
        <f>COUNTIF(사출계획!$G$88:$H$110,표4[[#This Row],[제품명]])</f>
        <v>0</v>
      </c>
      <c r="K270" s="34">
        <f>COUNTIF(사출계획!$I$62:$J$110,표4[[#This Row],[제품명]])</f>
        <v>0</v>
      </c>
      <c r="L270" s="126">
        <f>COUNTIF(사출계획!$I$62:$J$87,표4[[#This Row],[제품명]])</f>
        <v>0</v>
      </c>
      <c r="M270" s="126">
        <f>COUNTIF(사출계획!$I$88:$J$110,표4[[#This Row],[제품명]])</f>
        <v>0</v>
      </c>
      <c r="N270" s="34">
        <f>COUNTIF(사출계획!$K$62:$L$110,표4[[#This Row],[제품명]])</f>
        <v>0</v>
      </c>
      <c r="O270" s="126">
        <f>COUNTIF(사출계획!$K$62:$L$87,표4[[#This Row],[제품명]])</f>
        <v>0</v>
      </c>
      <c r="P270" s="126">
        <f>COUNTIF(사출계획!$K$88:$L$110,표4[[#This Row],[제품명]])</f>
        <v>0</v>
      </c>
      <c r="Q270" s="34">
        <f>COUNTIF(사출계획!$M$62:$N$110,표4[[#This Row],[제품명]])</f>
        <v>0</v>
      </c>
      <c r="R270" s="126">
        <f>COUNTIF(사출계획!$M$62:$N$87,표4[[#This Row],[제품명]])</f>
        <v>0</v>
      </c>
      <c r="S270" s="126">
        <f>COUNTIF(사출계획!$M$88:$N$110,표4[[#This Row],[제품명]])</f>
        <v>0</v>
      </c>
      <c r="T270" s="34">
        <f>COUNTIF(사출계획!$O$62:$P$110,표4[[#This Row],[제품명]])</f>
        <v>0</v>
      </c>
      <c r="U270" s="126">
        <f>COUNTIF(사출계획!$O$62:$P$87,표4[[#This Row],[제품명]])</f>
        <v>0</v>
      </c>
      <c r="V270" s="126">
        <f>COUNTIF(사출계획!$O$88:$P$110,표4[[#This Row],[제품명]])</f>
        <v>0</v>
      </c>
      <c r="W270" s="34">
        <f>COUNTIF(사출계획!$Q$62:$R$110,표4[[#This Row],[제품명]])</f>
        <v>0</v>
      </c>
      <c r="X270" s="126">
        <f>COUNTIF(사출계획!$Q$62:$R$87,표4[[#This Row],[제품명]])</f>
        <v>0</v>
      </c>
      <c r="Y270" s="126">
        <f>COUNTIF(사출계획!$Q$88:$R$110,표4[[#This Row],[제품명]])</f>
        <v>0</v>
      </c>
      <c r="Z270" s="34">
        <f>COUNTIF(사출계획!$S$62:$T$110,표4[[#This Row],[제품명]])</f>
        <v>0</v>
      </c>
      <c r="AA270" s="126"/>
      <c r="AB270" s="126"/>
      <c r="AC270" s="33" t="s">
        <v>424</v>
      </c>
      <c r="AD270" s="34">
        <f>SUMIF(표4[잉크명],표5[[#This Row],[잉크]],표4[월])</f>
        <v>0</v>
      </c>
      <c r="AE270" s="126">
        <f>SUMIF(표4[잉크명],표5[[#This Row],[잉크]],표4[월-3층])</f>
        <v>0</v>
      </c>
      <c r="AF270" s="126">
        <f>SUMIF(표4[잉크명],표5[[#This Row],[잉크]],표4[월-1층])</f>
        <v>0</v>
      </c>
      <c r="AG270" s="34">
        <f>SUMIF(표4[잉크명],표5[[#This Row],[잉크]],표4[화])</f>
        <v>0</v>
      </c>
      <c r="AH270" s="126">
        <f>SUMIF(표4[잉크명],표5[[#This Row],[잉크]],표4[화-3층])</f>
        <v>0</v>
      </c>
      <c r="AI270" s="126">
        <f>SUMIF(표4[잉크명],표5[[#This Row],[잉크]],표4[화-1층])</f>
        <v>0</v>
      </c>
      <c r="AJ270" s="34">
        <f>SUMIF(표4[잉크명],표5[[#This Row],[잉크]],표4[수])</f>
        <v>0</v>
      </c>
      <c r="AK270" s="126">
        <f>SUMIF(표4[잉크명],표5[[#This Row],[잉크]],표4[수-3층])</f>
        <v>0</v>
      </c>
      <c r="AL270" s="126">
        <f>SUMIF(표4[잉크명],표5[[#This Row],[잉크]],표4[수-1층])</f>
        <v>0</v>
      </c>
      <c r="AM270" s="34">
        <f>SUMIF(표4[잉크명],표5[[#This Row],[잉크]],표4[목])</f>
        <v>0</v>
      </c>
      <c r="AN270" s="126">
        <f>SUMIF(표4[잉크명],표5[[#This Row],[잉크]],표4[목-3층])</f>
        <v>0</v>
      </c>
      <c r="AO270" s="126">
        <f>SUMIF(표4[잉크명],표5[[#This Row],[잉크]],표4[목-1층])</f>
        <v>0</v>
      </c>
      <c r="AP270" s="34">
        <f>SUMIF(표4[잉크명],표5[[#This Row],[잉크]],표4[금])</f>
        <v>0</v>
      </c>
      <c r="AQ270" s="126">
        <f>SUMIF(표4[잉크명],표5[[#This Row],[잉크]],표4[금-3층])</f>
        <v>0</v>
      </c>
      <c r="AR270" s="126">
        <f>SUMIF(표4[잉크명],표5[[#This Row],[잉크]],표4[금-1층])</f>
        <v>0</v>
      </c>
      <c r="AS270" s="34">
        <f>SUMIF(표4[잉크명],표5[[#This Row],[잉크]],표4[토])</f>
        <v>0</v>
      </c>
      <c r="AT270" s="126">
        <f>SUMIF(표4[잉크명],표5[[#This Row],[잉크]],표4[토-3층])</f>
        <v>0</v>
      </c>
      <c r="AU270" s="126">
        <f>SUMIF(표4[잉크명],표5[[#This Row],[잉크]],표4[토-1층])</f>
        <v>0</v>
      </c>
      <c r="AV270" s="34">
        <f>SUMIF(표4[잉크명],표5[[#This Row],[잉크]],표4[일])</f>
        <v>0</v>
      </c>
      <c r="AW270" s="126">
        <f>SUMIF(표4[잉크명],표5[[#This Row],[잉크]],표4[일-3층])</f>
        <v>0</v>
      </c>
      <c r="AX270" s="126">
        <f>SUMIF(표4[잉크명],표5[[#This Row],[잉크]],표4[일-1층])</f>
        <v>0</v>
      </c>
      <c r="AY270" s="34">
        <f>SUMIF(표4[잉크명],표5[[#This Row],[잉크]],표4[차주 월])</f>
        <v>0</v>
      </c>
      <c r="AZ270" s="34">
        <f>SUM(표5[[#This Row],[월]:[차주 월]])</f>
        <v>0</v>
      </c>
    </row>
    <row r="271" spans="2:52" x14ac:dyDescent="0.3">
      <c r="B271" s="56" t="s">
        <v>560</v>
      </c>
      <c r="C271" s="292" t="s">
        <v>2722</v>
      </c>
      <c r="D271" s="56" t="s">
        <v>602</v>
      </c>
      <c r="E271" s="54">
        <f>COUNTIF(사출계획!$E$62:$F$110,표4[[#This Row],[제품명]])</f>
        <v>0</v>
      </c>
      <c r="F271" s="126">
        <f>COUNTIF(사출계획!$E$62:$F$87,표4[[#This Row],[제품명]])</f>
        <v>0</v>
      </c>
      <c r="G271" s="126">
        <f>COUNTIF(사출계획!$E$88:$F$110,표4[[#This Row],[제품명]])</f>
        <v>0</v>
      </c>
      <c r="H271" s="54">
        <f>COUNTIF(사출계획!$G$62:$H$110,표4[[#This Row],[제품명]])</f>
        <v>0</v>
      </c>
      <c r="I271" s="122">
        <f>COUNTIF(사출계획!$G$62:$H$87,표4[[#This Row],[제품명]])</f>
        <v>0</v>
      </c>
      <c r="J271" s="122">
        <f>COUNTIF(사출계획!$G$88:$H$110,표4[[#This Row],[제품명]])</f>
        <v>0</v>
      </c>
      <c r="K271" s="54">
        <f>COUNTIF(사출계획!$I$62:$J$110,표4[[#This Row],[제품명]])</f>
        <v>0</v>
      </c>
      <c r="L271" s="126">
        <f>COUNTIF(사출계획!$I$62:$J$87,표4[[#This Row],[제품명]])</f>
        <v>0</v>
      </c>
      <c r="M271" s="126">
        <f>COUNTIF(사출계획!$I$88:$J$110,표4[[#This Row],[제품명]])</f>
        <v>0</v>
      </c>
      <c r="N271" s="54">
        <f>COUNTIF(사출계획!$K$62:$L$110,표4[[#This Row],[제품명]])</f>
        <v>0</v>
      </c>
      <c r="O271" s="126">
        <f>COUNTIF(사출계획!$K$62:$L$87,표4[[#This Row],[제품명]])</f>
        <v>0</v>
      </c>
      <c r="P271" s="126">
        <f>COUNTIF(사출계획!$K$88:$L$110,표4[[#This Row],[제품명]])</f>
        <v>0</v>
      </c>
      <c r="Q271" s="54">
        <f>COUNTIF(사출계획!$M$62:$N$110,표4[[#This Row],[제품명]])</f>
        <v>0</v>
      </c>
      <c r="R271" s="126">
        <f>COUNTIF(사출계획!$M$62:$N$87,표4[[#This Row],[제품명]])</f>
        <v>0</v>
      </c>
      <c r="S271" s="126">
        <f>COUNTIF(사출계획!$M$88:$N$110,표4[[#This Row],[제품명]])</f>
        <v>0</v>
      </c>
      <c r="T271" s="54">
        <f>COUNTIF(사출계획!$O$62:$P$110,표4[[#This Row],[제품명]])</f>
        <v>0</v>
      </c>
      <c r="U271" s="126">
        <f>COUNTIF(사출계획!$O$62:$P$87,표4[[#This Row],[제품명]])</f>
        <v>0</v>
      </c>
      <c r="V271" s="126">
        <f>COUNTIF(사출계획!$O$88:$P$110,표4[[#This Row],[제품명]])</f>
        <v>0</v>
      </c>
      <c r="W271" s="54">
        <f>COUNTIF(사출계획!$Q$62:$R$110,표4[[#This Row],[제품명]])</f>
        <v>0</v>
      </c>
      <c r="X271" s="126">
        <f>COUNTIF(사출계획!$Q$62:$R$87,표4[[#This Row],[제품명]])</f>
        <v>0</v>
      </c>
      <c r="Y271" s="126">
        <f>COUNTIF(사출계획!$Q$88:$R$110,표4[[#This Row],[제품명]])</f>
        <v>0</v>
      </c>
      <c r="Z271" s="54">
        <f>COUNTIF(사출계획!$S$62:$T$110,표4[[#This Row],[제품명]])</f>
        <v>0</v>
      </c>
      <c r="AA271" s="126"/>
      <c r="AB271" s="126"/>
      <c r="AC271" s="33" t="s">
        <v>112</v>
      </c>
      <c r="AD271" s="34">
        <f>SUMIF(표4[잉크명],표5[[#This Row],[잉크]],표4[월])</f>
        <v>0</v>
      </c>
      <c r="AE271" s="126">
        <f>SUMIF(표4[잉크명],표5[[#This Row],[잉크]],표4[월-3층])</f>
        <v>0</v>
      </c>
      <c r="AF271" s="126">
        <f>SUMIF(표4[잉크명],표5[[#This Row],[잉크]],표4[월-1층])</f>
        <v>0</v>
      </c>
      <c r="AG271" s="34">
        <f>SUMIF(표4[잉크명],표5[[#This Row],[잉크]],표4[화])</f>
        <v>0</v>
      </c>
      <c r="AH271" s="126">
        <f>SUMIF(표4[잉크명],표5[[#This Row],[잉크]],표4[화-3층])</f>
        <v>0</v>
      </c>
      <c r="AI271" s="126">
        <f>SUMIF(표4[잉크명],표5[[#This Row],[잉크]],표4[화-1층])</f>
        <v>0</v>
      </c>
      <c r="AJ271" s="34">
        <f>SUMIF(표4[잉크명],표5[[#This Row],[잉크]],표4[수])</f>
        <v>0</v>
      </c>
      <c r="AK271" s="126">
        <f>SUMIF(표4[잉크명],표5[[#This Row],[잉크]],표4[수-3층])</f>
        <v>0</v>
      </c>
      <c r="AL271" s="126">
        <f>SUMIF(표4[잉크명],표5[[#This Row],[잉크]],표4[수-1층])</f>
        <v>0</v>
      </c>
      <c r="AM271" s="34">
        <f>SUMIF(표4[잉크명],표5[[#This Row],[잉크]],표4[목])</f>
        <v>0</v>
      </c>
      <c r="AN271" s="126">
        <f>SUMIF(표4[잉크명],표5[[#This Row],[잉크]],표4[목-3층])</f>
        <v>0</v>
      </c>
      <c r="AO271" s="126">
        <f>SUMIF(표4[잉크명],표5[[#This Row],[잉크]],표4[목-1층])</f>
        <v>0</v>
      </c>
      <c r="AP271" s="34">
        <f>SUMIF(표4[잉크명],표5[[#This Row],[잉크]],표4[금])</f>
        <v>0</v>
      </c>
      <c r="AQ271" s="126">
        <f>SUMIF(표4[잉크명],표5[[#This Row],[잉크]],표4[금-3층])</f>
        <v>0</v>
      </c>
      <c r="AR271" s="126">
        <f>SUMIF(표4[잉크명],표5[[#This Row],[잉크]],표4[금-1층])</f>
        <v>0</v>
      </c>
      <c r="AS271" s="34">
        <f>SUMIF(표4[잉크명],표5[[#This Row],[잉크]],표4[토])</f>
        <v>0</v>
      </c>
      <c r="AT271" s="126">
        <f>SUMIF(표4[잉크명],표5[[#This Row],[잉크]],표4[토-3층])</f>
        <v>0</v>
      </c>
      <c r="AU271" s="126">
        <f>SUMIF(표4[잉크명],표5[[#This Row],[잉크]],표4[토-1층])</f>
        <v>0</v>
      </c>
      <c r="AV271" s="34">
        <f>SUMIF(표4[잉크명],표5[[#This Row],[잉크]],표4[일])</f>
        <v>0</v>
      </c>
      <c r="AW271" s="126">
        <f>SUMIF(표4[잉크명],표5[[#This Row],[잉크]],표4[일-3층])</f>
        <v>0</v>
      </c>
      <c r="AX271" s="126">
        <f>SUMIF(표4[잉크명],표5[[#This Row],[잉크]],표4[일-1층])</f>
        <v>0</v>
      </c>
      <c r="AY271" s="34">
        <f>SUMIF(표4[잉크명],표5[[#This Row],[잉크]],표4[차주 월])</f>
        <v>0</v>
      </c>
      <c r="AZ271" s="34">
        <f>SUM(표5[[#This Row],[월]:[차주 월]])</f>
        <v>0</v>
      </c>
    </row>
    <row r="272" spans="2:52" x14ac:dyDescent="0.3">
      <c r="B272" s="56" t="s">
        <v>560</v>
      </c>
      <c r="C272" s="292" t="s">
        <v>2722</v>
      </c>
      <c r="D272" s="56" t="s">
        <v>577</v>
      </c>
      <c r="E272" s="54">
        <f>COUNTIF(사출계획!$E$62:$F$110,표4[[#This Row],[제품명]])</f>
        <v>0</v>
      </c>
      <c r="F272" s="126">
        <f>COUNTIF(사출계획!$E$62:$F$87,표4[[#This Row],[제품명]])</f>
        <v>0</v>
      </c>
      <c r="G272" s="126">
        <f>COUNTIF(사출계획!$E$88:$F$110,표4[[#This Row],[제품명]])</f>
        <v>0</v>
      </c>
      <c r="H272" s="54">
        <f>COUNTIF(사출계획!$G$62:$H$110,표4[[#This Row],[제품명]])</f>
        <v>0</v>
      </c>
      <c r="I272" s="122">
        <f>COUNTIF(사출계획!$G$62:$H$87,표4[[#This Row],[제품명]])</f>
        <v>0</v>
      </c>
      <c r="J272" s="122">
        <f>COUNTIF(사출계획!$G$88:$H$110,표4[[#This Row],[제품명]])</f>
        <v>0</v>
      </c>
      <c r="K272" s="54">
        <f>COUNTIF(사출계획!$I$62:$J$110,표4[[#This Row],[제품명]])</f>
        <v>0</v>
      </c>
      <c r="L272" s="126">
        <f>COUNTIF(사출계획!$I$62:$J$87,표4[[#This Row],[제품명]])</f>
        <v>0</v>
      </c>
      <c r="M272" s="126">
        <f>COUNTIF(사출계획!$I$88:$J$110,표4[[#This Row],[제품명]])</f>
        <v>0</v>
      </c>
      <c r="N272" s="54">
        <f>COUNTIF(사출계획!$K$62:$L$110,표4[[#This Row],[제품명]])</f>
        <v>0</v>
      </c>
      <c r="O272" s="126">
        <f>COUNTIF(사출계획!$K$62:$L$87,표4[[#This Row],[제품명]])</f>
        <v>0</v>
      </c>
      <c r="P272" s="126">
        <f>COUNTIF(사출계획!$K$88:$L$110,표4[[#This Row],[제품명]])</f>
        <v>0</v>
      </c>
      <c r="Q272" s="54">
        <f>COUNTIF(사출계획!$M$62:$N$110,표4[[#This Row],[제품명]])</f>
        <v>0</v>
      </c>
      <c r="R272" s="126">
        <f>COUNTIF(사출계획!$M$62:$N$87,표4[[#This Row],[제품명]])</f>
        <v>0</v>
      </c>
      <c r="S272" s="126">
        <f>COUNTIF(사출계획!$M$88:$N$110,표4[[#This Row],[제품명]])</f>
        <v>0</v>
      </c>
      <c r="T272" s="54">
        <f>COUNTIF(사출계획!$O$62:$P$110,표4[[#This Row],[제품명]])</f>
        <v>0</v>
      </c>
      <c r="U272" s="126">
        <f>COUNTIF(사출계획!$O$62:$P$87,표4[[#This Row],[제품명]])</f>
        <v>0</v>
      </c>
      <c r="V272" s="126">
        <f>COUNTIF(사출계획!$O$88:$P$110,표4[[#This Row],[제품명]])</f>
        <v>0</v>
      </c>
      <c r="W272" s="54">
        <f>COUNTIF(사출계획!$Q$62:$R$110,표4[[#This Row],[제품명]])</f>
        <v>0</v>
      </c>
      <c r="X272" s="126">
        <f>COUNTIF(사출계획!$Q$62:$R$87,표4[[#This Row],[제품명]])</f>
        <v>0</v>
      </c>
      <c r="Y272" s="126">
        <f>COUNTIF(사출계획!$Q$88:$R$110,표4[[#This Row],[제품명]])</f>
        <v>0</v>
      </c>
      <c r="Z272" s="54">
        <f>COUNTIF(사출계획!$S$62:$T$110,표4[[#This Row],[제품명]])</f>
        <v>0</v>
      </c>
      <c r="AA272" s="126"/>
      <c r="AB272" s="126"/>
      <c r="AC272" s="33" t="s">
        <v>1408</v>
      </c>
      <c r="AD272" s="34">
        <f>SUMIF(표4[잉크명],표5[[#This Row],[잉크]],표4[월])</f>
        <v>0</v>
      </c>
      <c r="AE272" s="126">
        <f>SUMIF(표4[잉크명],표5[[#This Row],[잉크]],표4[월-3층])</f>
        <v>0</v>
      </c>
      <c r="AF272" s="126">
        <f>SUMIF(표4[잉크명],표5[[#This Row],[잉크]],표4[월-1층])</f>
        <v>0</v>
      </c>
      <c r="AG272" s="34">
        <f>SUMIF(표4[잉크명],표5[[#This Row],[잉크]],표4[화])</f>
        <v>0</v>
      </c>
      <c r="AH272" s="126">
        <f>SUMIF(표4[잉크명],표5[[#This Row],[잉크]],표4[화-3층])</f>
        <v>0</v>
      </c>
      <c r="AI272" s="126">
        <f>SUMIF(표4[잉크명],표5[[#This Row],[잉크]],표4[화-1층])</f>
        <v>0</v>
      </c>
      <c r="AJ272" s="34">
        <f>SUMIF(표4[잉크명],표5[[#This Row],[잉크]],표4[수])</f>
        <v>0</v>
      </c>
      <c r="AK272" s="126">
        <f>SUMIF(표4[잉크명],표5[[#This Row],[잉크]],표4[수-3층])</f>
        <v>0</v>
      </c>
      <c r="AL272" s="126">
        <f>SUMIF(표4[잉크명],표5[[#This Row],[잉크]],표4[수-1층])</f>
        <v>0</v>
      </c>
      <c r="AM272" s="34">
        <f>SUMIF(표4[잉크명],표5[[#This Row],[잉크]],표4[목])</f>
        <v>0</v>
      </c>
      <c r="AN272" s="126">
        <f>SUMIF(표4[잉크명],표5[[#This Row],[잉크]],표4[목-3층])</f>
        <v>0</v>
      </c>
      <c r="AO272" s="126">
        <f>SUMIF(표4[잉크명],표5[[#This Row],[잉크]],표4[목-1층])</f>
        <v>0</v>
      </c>
      <c r="AP272" s="34">
        <f>SUMIF(표4[잉크명],표5[[#This Row],[잉크]],표4[금])</f>
        <v>0</v>
      </c>
      <c r="AQ272" s="126">
        <f>SUMIF(표4[잉크명],표5[[#This Row],[잉크]],표4[금-3층])</f>
        <v>0</v>
      </c>
      <c r="AR272" s="126">
        <f>SUMIF(표4[잉크명],표5[[#This Row],[잉크]],표4[금-1층])</f>
        <v>0</v>
      </c>
      <c r="AS272" s="34">
        <f>SUMIF(표4[잉크명],표5[[#This Row],[잉크]],표4[토])</f>
        <v>0</v>
      </c>
      <c r="AT272" s="126">
        <f>SUMIF(표4[잉크명],표5[[#This Row],[잉크]],표4[토-3층])</f>
        <v>0</v>
      </c>
      <c r="AU272" s="126">
        <f>SUMIF(표4[잉크명],표5[[#This Row],[잉크]],표4[토-1층])</f>
        <v>0</v>
      </c>
      <c r="AV272" s="34">
        <f>SUMIF(표4[잉크명],표5[[#This Row],[잉크]],표4[일])</f>
        <v>0</v>
      </c>
      <c r="AW272" s="126">
        <f>SUMIF(표4[잉크명],표5[[#This Row],[잉크]],표4[일-3층])</f>
        <v>0</v>
      </c>
      <c r="AX272" s="126">
        <f>SUMIF(표4[잉크명],표5[[#This Row],[잉크]],표4[일-1층])</f>
        <v>0</v>
      </c>
      <c r="AY272" s="34">
        <f>SUMIF(표4[잉크명],표5[[#This Row],[잉크]],표4[차주 월])</f>
        <v>0</v>
      </c>
      <c r="AZ272" s="34">
        <f>SUM(표5[[#This Row],[월]:[차주 월]])</f>
        <v>0</v>
      </c>
    </row>
    <row r="273" spans="2:52" x14ac:dyDescent="0.3">
      <c r="B273" s="56" t="s">
        <v>560</v>
      </c>
      <c r="C273" s="292" t="s">
        <v>2722</v>
      </c>
      <c r="D273" s="56" t="s">
        <v>578</v>
      </c>
      <c r="E273" s="54">
        <f>COUNTIF(사출계획!$E$62:$F$110,표4[[#This Row],[제품명]])</f>
        <v>0</v>
      </c>
      <c r="F273" s="126">
        <f>COUNTIF(사출계획!$E$62:$F$87,표4[[#This Row],[제품명]])</f>
        <v>0</v>
      </c>
      <c r="G273" s="126">
        <f>COUNTIF(사출계획!$E$88:$F$110,표4[[#This Row],[제품명]])</f>
        <v>0</v>
      </c>
      <c r="H273" s="54">
        <f>COUNTIF(사출계획!$G$62:$H$110,표4[[#This Row],[제품명]])</f>
        <v>0</v>
      </c>
      <c r="I273" s="122">
        <f>COUNTIF(사출계획!$G$62:$H$87,표4[[#This Row],[제품명]])</f>
        <v>0</v>
      </c>
      <c r="J273" s="122">
        <f>COUNTIF(사출계획!$G$88:$H$110,표4[[#This Row],[제품명]])</f>
        <v>0</v>
      </c>
      <c r="K273" s="54">
        <f>COUNTIF(사출계획!$I$62:$J$110,표4[[#This Row],[제품명]])</f>
        <v>0</v>
      </c>
      <c r="L273" s="126">
        <f>COUNTIF(사출계획!$I$62:$J$87,표4[[#This Row],[제품명]])</f>
        <v>0</v>
      </c>
      <c r="M273" s="126">
        <f>COUNTIF(사출계획!$I$88:$J$110,표4[[#This Row],[제품명]])</f>
        <v>0</v>
      </c>
      <c r="N273" s="54">
        <f>COUNTIF(사출계획!$K$62:$L$110,표4[[#This Row],[제품명]])</f>
        <v>0</v>
      </c>
      <c r="O273" s="126">
        <f>COUNTIF(사출계획!$K$62:$L$87,표4[[#This Row],[제품명]])</f>
        <v>0</v>
      </c>
      <c r="P273" s="126">
        <f>COUNTIF(사출계획!$K$88:$L$110,표4[[#This Row],[제품명]])</f>
        <v>0</v>
      </c>
      <c r="Q273" s="54">
        <f>COUNTIF(사출계획!$M$62:$N$110,표4[[#This Row],[제품명]])</f>
        <v>0</v>
      </c>
      <c r="R273" s="126">
        <f>COUNTIF(사출계획!$M$62:$N$87,표4[[#This Row],[제품명]])</f>
        <v>0</v>
      </c>
      <c r="S273" s="126">
        <f>COUNTIF(사출계획!$M$88:$N$110,표4[[#This Row],[제품명]])</f>
        <v>0</v>
      </c>
      <c r="T273" s="54">
        <f>COUNTIF(사출계획!$O$62:$P$110,표4[[#This Row],[제품명]])</f>
        <v>0</v>
      </c>
      <c r="U273" s="126">
        <f>COUNTIF(사출계획!$O$62:$P$87,표4[[#This Row],[제품명]])</f>
        <v>0</v>
      </c>
      <c r="V273" s="126">
        <f>COUNTIF(사출계획!$O$88:$P$110,표4[[#This Row],[제품명]])</f>
        <v>0</v>
      </c>
      <c r="W273" s="54">
        <f>COUNTIF(사출계획!$Q$62:$R$110,표4[[#This Row],[제품명]])</f>
        <v>0</v>
      </c>
      <c r="X273" s="126">
        <f>COUNTIF(사출계획!$Q$62:$R$87,표4[[#This Row],[제품명]])</f>
        <v>0</v>
      </c>
      <c r="Y273" s="126">
        <f>COUNTIF(사출계획!$Q$88:$R$110,표4[[#This Row],[제품명]])</f>
        <v>0</v>
      </c>
      <c r="Z273" s="54">
        <f>COUNTIF(사출계획!$S$62:$T$110,표4[[#This Row],[제품명]])</f>
        <v>0</v>
      </c>
      <c r="AA273" s="126"/>
      <c r="AB273" s="126"/>
      <c r="AC273" s="33" t="s">
        <v>326</v>
      </c>
      <c r="AD273" s="34">
        <f>SUMIF(표4[잉크명],표5[[#This Row],[잉크]],표4[월])</f>
        <v>0</v>
      </c>
      <c r="AE273" s="126">
        <f>SUMIF(표4[잉크명],표5[[#This Row],[잉크]],표4[월-3층])</f>
        <v>0</v>
      </c>
      <c r="AF273" s="126">
        <f>SUMIF(표4[잉크명],표5[[#This Row],[잉크]],표4[월-1층])</f>
        <v>0</v>
      </c>
      <c r="AG273" s="34">
        <f>SUMIF(표4[잉크명],표5[[#This Row],[잉크]],표4[화])</f>
        <v>0</v>
      </c>
      <c r="AH273" s="126">
        <f>SUMIF(표4[잉크명],표5[[#This Row],[잉크]],표4[화-3층])</f>
        <v>0</v>
      </c>
      <c r="AI273" s="126">
        <f>SUMIF(표4[잉크명],표5[[#This Row],[잉크]],표4[화-1층])</f>
        <v>0</v>
      </c>
      <c r="AJ273" s="34">
        <f>SUMIF(표4[잉크명],표5[[#This Row],[잉크]],표4[수])</f>
        <v>0</v>
      </c>
      <c r="AK273" s="126">
        <f>SUMIF(표4[잉크명],표5[[#This Row],[잉크]],표4[수-3층])</f>
        <v>0</v>
      </c>
      <c r="AL273" s="126">
        <f>SUMIF(표4[잉크명],표5[[#This Row],[잉크]],표4[수-1층])</f>
        <v>0</v>
      </c>
      <c r="AM273" s="34">
        <f>SUMIF(표4[잉크명],표5[[#This Row],[잉크]],표4[목])</f>
        <v>0</v>
      </c>
      <c r="AN273" s="126">
        <f>SUMIF(표4[잉크명],표5[[#This Row],[잉크]],표4[목-3층])</f>
        <v>0</v>
      </c>
      <c r="AO273" s="126">
        <f>SUMIF(표4[잉크명],표5[[#This Row],[잉크]],표4[목-1층])</f>
        <v>0</v>
      </c>
      <c r="AP273" s="34">
        <f>SUMIF(표4[잉크명],표5[[#This Row],[잉크]],표4[금])</f>
        <v>0</v>
      </c>
      <c r="AQ273" s="126">
        <f>SUMIF(표4[잉크명],표5[[#This Row],[잉크]],표4[금-3층])</f>
        <v>0</v>
      </c>
      <c r="AR273" s="126">
        <f>SUMIF(표4[잉크명],표5[[#This Row],[잉크]],표4[금-1층])</f>
        <v>0</v>
      </c>
      <c r="AS273" s="34">
        <f>SUMIF(표4[잉크명],표5[[#This Row],[잉크]],표4[토])</f>
        <v>0</v>
      </c>
      <c r="AT273" s="126">
        <f>SUMIF(표4[잉크명],표5[[#This Row],[잉크]],표4[토-3층])</f>
        <v>0</v>
      </c>
      <c r="AU273" s="126">
        <f>SUMIF(표4[잉크명],표5[[#This Row],[잉크]],표4[토-1층])</f>
        <v>0</v>
      </c>
      <c r="AV273" s="34">
        <f>SUMIF(표4[잉크명],표5[[#This Row],[잉크]],표4[일])</f>
        <v>0</v>
      </c>
      <c r="AW273" s="126">
        <f>SUMIF(표4[잉크명],표5[[#This Row],[잉크]],표4[일-3층])</f>
        <v>0</v>
      </c>
      <c r="AX273" s="126">
        <f>SUMIF(표4[잉크명],표5[[#This Row],[잉크]],표4[일-1층])</f>
        <v>0</v>
      </c>
      <c r="AY273" s="34">
        <f>SUMIF(표4[잉크명],표5[[#This Row],[잉크]],표4[차주 월])</f>
        <v>0</v>
      </c>
      <c r="AZ273" s="34">
        <f>SUM(표5[[#This Row],[월]:[차주 월]])</f>
        <v>0</v>
      </c>
    </row>
    <row r="274" spans="2:52" x14ac:dyDescent="0.3">
      <c r="B274" s="56" t="s">
        <v>664</v>
      </c>
      <c r="C274" s="56"/>
      <c r="D274" s="56" t="s">
        <v>599</v>
      </c>
      <c r="E274" s="54">
        <f>COUNTIF(사출계획!$E$62:$F$110,표4[[#This Row],[제품명]])</f>
        <v>0</v>
      </c>
      <c r="F274" s="126">
        <f>COUNTIF(사출계획!$E$62:$F$87,표4[[#This Row],[제품명]])</f>
        <v>0</v>
      </c>
      <c r="G274" s="126">
        <f>COUNTIF(사출계획!$E$88:$F$110,표4[[#This Row],[제품명]])</f>
        <v>0</v>
      </c>
      <c r="H274" s="54">
        <f>COUNTIF(사출계획!$G$62:$H$110,표4[[#This Row],[제품명]])</f>
        <v>0</v>
      </c>
      <c r="I274" s="122">
        <f>COUNTIF(사출계획!$G$62:$H$87,표4[[#This Row],[제품명]])</f>
        <v>0</v>
      </c>
      <c r="J274" s="122">
        <f>COUNTIF(사출계획!$G$88:$H$110,표4[[#This Row],[제품명]])</f>
        <v>0</v>
      </c>
      <c r="K274" s="54">
        <f>COUNTIF(사출계획!$I$62:$J$110,표4[[#This Row],[제품명]])</f>
        <v>0</v>
      </c>
      <c r="L274" s="126">
        <f>COUNTIF(사출계획!$I$62:$J$87,표4[[#This Row],[제품명]])</f>
        <v>0</v>
      </c>
      <c r="M274" s="126">
        <f>COUNTIF(사출계획!$I$88:$J$110,표4[[#This Row],[제품명]])</f>
        <v>0</v>
      </c>
      <c r="N274" s="54">
        <f>COUNTIF(사출계획!$K$62:$L$110,표4[[#This Row],[제품명]])</f>
        <v>0</v>
      </c>
      <c r="O274" s="126">
        <f>COUNTIF(사출계획!$K$62:$L$87,표4[[#This Row],[제품명]])</f>
        <v>0</v>
      </c>
      <c r="P274" s="126">
        <f>COUNTIF(사출계획!$K$88:$L$110,표4[[#This Row],[제품명]])</f>
        <v>0</v>
      </c>
      <c r="Q274" s="54">
        <f>COUNTIF(사출계획!$M$62:$N$110,표4[[#This Row],[제품명]])</f>
        <v>0</v>
      </c>
      <c r="R274" s="126">
        <f>COUNTIF(사출계획!$M$62:$N$87,표4[[#This Row],[제품명]])</f>
        <v>0</v>
      </c>
      <c r="S274" s="126">
        <f>COUNTIF(사출계획!$M$88:$N$110,표4[[#This Row],[제품명]])</f>
        <v>0</v>
      </c>
      <c r="T274" s="54">
        <f>COUNTIF(사출계획!$O$62:$P$110,표4[[#This Row],[제품명]])</f>
        <v>0</v>
      </c>
      <c r="U274" s="126">
        <f>COUNTIF(사출계획!$O$62:$P$87,표4[[#This Row],[제품명]])</f>
        <v>0</v>
      </c>
      <c r="V274" s="126">
        <f>COUNTIF(사출계획!$O$88:$P$110,표4[[#This Row],[제품명]])</f>
        <v>0</v>
      </c>
      <c r="W274" s="54">
        <f>COUNTIF(사출계획!$Q$62:$R$110,표4[[#This Row],[제품명]])</f>
        <v>0</v>
      </c>
      <c r="X274" s="126">
        <f>COUNTIF(사출계획!$Q$62:$R$87,표4[[#This Row],[제품명]])</f>
        <v>0</v>
      </c>
      <c r="Y274" s="126">
        <f>COUNTIF(사출계획!$Q$88:$R$110,표4[[#This Row],[제품명]])</f>
        <v>0</v>
      </c>
      <c r="Z274" s="54">
        <f>COUNTIF(사출계획!$S$62:$T$110,표4[[#This Row],[제품명]])</f>
        <v>0</v>
      </c>
      <c r="AA274" s="126"/>
      <c r="AB274" s="126"/>
      <c r="AC274" s="33" t="s">
        <v>287</v>
      </c>
      <c r="AD274" s="34">
        <f>SUMIF(표4[잉크명],표5[[#This Row],[잉크]],표4[월])</f>
        <v>0</v>
      </c>
      <c r="AE274" s="126">
        <f>SUMIF(표4[잉크명],표5[[#This Row],[잉크]],표4[월-3층])</f>
        <v>0</v>
      </c>
      <c r="AF274" s="126">
        <f>SUMIF(표4[잉크명],표5[[#This Row],[잉크]],표4[월-1층])</f>
        <v>0</v>
      </c>
      <c r="AG274" s="34">
        <f>SUMIF(표4[잉크명],표5[[#This Row],[잉크]],표4[화])</f>
        <v>0</v>
      </c>
      <c r="AH274" s="126">
        <f>SUMIF(표4[잉크명],표5[[#This Row],[잉크]],표4[화-3층])</f>
        <v>0</v>
      </c>
      <c r="AI274" s="126">
        <f>SUMIF(표4[잉크명],표5[[#This Row],[잉크]],표4[화-1층])</f>
        <v>0</v>
      </c>
      <c r="AJ274" s="34">
        <f>SUMIF(표4[잉크명],표5[[#This Row],[잉크]],표4[수])</f>
        <v>0</v>
      </c>
      <c r="AK274" s="126">
        <f>SUMIF(표4[잉크명],표5[[#This Row],[잉크]],표4[수-3층])</f>
        <v>0</v>
      </c>
      <c r="AL274" s="126">
        <f>SUMIF(표4[잉크명],표5[[#This Row],[잉크]],표4[수-1층])</f>
        <v>0</v>
      </c>
      <c r="AM274" s="34">
        <f>SUMIF(표4[잉크명],표5[[#This Row],[잉크]],표4[목])</f>
        <v>0</v>
      </c>
      <c r="AN274" s="126">
        <f>SUMIF(표4[잉크명],표5[[#This Row],[잉크]],표4[목-3층])</f>
        <v>0</v>
      </c>
      <c r="AO274" s="126">
        <f>SUMIF(표4[잉크명],표5[[#This Row],[잉크]],표4[목-1층])</f>
        <v>0</v>
      </c>
      <c r="AP274" s="34">
        <f>SUMIF(표4[잉크명],표5[[#This Row],[잉크]],표4[금])</f>
        <v>0</v>
      </c>
      <c r="AQ274" s="126">
        <f>SUMIF(표4[잉크명],표5[[#This Row],[잉크]],표4[금-3층])</f>
        <v>0</v>
      </c>
      <c r="AR274" s="126">
        <f>SUMIF(표4[잉크명],표5[[#This Row],[잉크]],표4[금-1층])</f>
        <v>0</v>
      </c>
      <c r="AS274" s="34">
        <f>SUMIF(표4[잉크명],표5[[#This Row],[잉크]],표4[토])</f>
        <v>0</v>
      </c>
      <c r="AT274" s="126">
        <f>SUMIF(표4[잉크명],표5[[#This Row],[잉크]],표4[토-3층])</f>
        <v>0</v>
      </c>
      <c r="AU274" s="126">
        <f>SUMIF(표4[잉크명],표5[[#This Row],[잉크]],표4[토-1층])</f>
        <v>0</v>
      </c>
      <c r="AV274" s="34">
        <f>SUMIF(표4[잉크명],표5[[#This Row],[잉크]],표4[일])</f>
        <v>0</v>
      </c>
      <c r="AW274" s="126">
        <f>SUMIF(표4[잉크명],표5[[#This Row],[잉크]],표4[일-3층])</f>
        <v>0</v>
      </c>
      <c r="AX274" s="126">
        <f>SUMIF(표4[잉크명],표5[[#This Row],[잉크]],표4[일-1층])</f>
        <v>0</v>
      </c>
      <c r="AY274" s="34">
        <f>SUMIF(표4[잉크명],표5[[#This Row],[잉크]],표4[차주 월])</f>
        <v>0</v>
      </c>
      <c r="AZ274" s="34">
        <f>SUM(표5[[#This Row],[월]:[차주 월]])</f>
        <v>0</v>
      </c>
    </row>
    <row r="275" spans="2:52" x14ac:dyDescent="0.3">
      <c r="B275" s="56" t="s">
        <v>664</v>
      </c>
      <c r="C275" s="56"/>
      <c r="D275" s="56" t="s">
        <v>598</v>
      </c>
      <c r="E275" s="54">
        <f>COUNTIF(사출계획!$E$62:$F$110,표4[[#This Row],[제품명]])</f>
        <v>0</v>
      </c>
      <c r="F275" s="126">
        <f>COUNTIF(사출계획!$E$62:$F$87,표4[[#This Row],[제품명]])</f>
        <v>0</v>
      </c>
      <c r="G275" s="126">
        <f>COUNTIF(사출계획!$E$88:$F$110,표4[[#This Row],[제품명]])</f>
        <v>0</v>
      </c>
      <c r="H275" s="54">
        <f>COUNTIF(사출계획!$G$62:$H$110,표4[[#This Row],[제품명]])</f>
        <v>0</v>
      </c>
      <c r="I275" s="122">
        <f>COUNTIF(사출계획!$G$62:$H$87,표4[[#This Row],[제품명]])</f>
        <v>0</v>
      </c>
      <c r="J275" s="122">
        <f>COUNTIF(사출계획!$G$88:$H$110,표4[[#This Row],[제품명]])</f>
        <v>0</v>
      </c>
      <c r="K275" s="54">
        <f>COUNTIF(사출계획!$I$62:$J$110,표4[[#This Row],[제품명]])</f>
        <v>0</v>
      </c>
      <c r="L275" s="126">
        <f>COUNTIF(사출계획!$I$62:$J$87,표4[[#This Row],[제품명]])</f>
        <v>0</v>
      </c>
      <c r="M275" s="126">
        <f>COUNTIF(사출계획!$I$88:$J$110,표4[[#This Row],[제품명]])</f>
        <v>0</v>
      </c>
      <c r="N275" s="54">
        <f>COUNTIF(사출계획!$K$62:$L$110,표4[[#This Row],[제품명]])</f>
        <v>0</v>
      </c>
      <c r="O275" s="126">
        <f>COUNTIF(사출계획!$K$62:$L$87,표4[[#This Row],[제품명]])</f>
        <v>0</v>
      </c>
      <c r="P275" s="126">
        <f>COUNTIF(사출계획!$K$88:$L$110,표4[[#This Row],[제품명]])</f>
        <v>0</v>
      </c>
      <c r="Q275" s="54">
        <f>COUNTIF(사출계획!$M$62:$N$110,표4[[#This Row],[제품명]])</f>
        <v>0</v>
      </c>
      <c r="R275" s="126">
        <f>COUNTIF(사출계획!$M$62:$N$87,표4[[#This Row],[제품명]])</f>
        <v>0</v>
      </c>
      <c r="S275" s="126">
        <f>COUNTIF(사출계획!$M$88:$N$110,표4[[#This Row],[제품명]])</f>
        <v>0</v>
      </c>
      <c r="T275" s="54">
        <f>COUNTIF(사출계획!$O$62:$P$110,표4[[#This Row],[제품명]])</f>
        <v>0</v>
      </c>
      <c r="U275" s="126">
        <f>COUNTIF(사출계획!$O$62:$P$87,표4[[#This Row],[제품명]])</f>
        <v>0</v>
      </c>
      <c r="V275" s="126">
        <f>COUNTIF(사출계획!$O$88:$P$110,표4[[#This Row],[제품명]])</f>
        <v>0</v>
      </c>
      <c r="W275" s="54">
        <f>COUNTIF(사출계획!$Q$62:$R$110,표4[[#This Row],[제품명]])</f>
        <v>0</v>
      </c>
      <c r="X275" s="126">
        <f>COUNTIF(사출계획!$Q$62:$R$87,표4[[#This Row],[제품명]])</f>
        <v>0</v>
      </c>
      <c r="Y275" s="126">
        <f>COUNTIF(사출계획!$Q$88:$R$110,표4[[#This Row],[제품명]])</f>
        <v>0</v>
      </c>
      <c r="Z275" s="54">
        <f>COUNTIF(사출계획!$S$62:$T$110,표4[[#This Row],[제품명]])</f>
        <v>0</v>
      </c>
      <c r="AA275" s="126"/>
      <c r="AB275" s="126"/>
      <c r="AC275" s="33" t="s">
        <v>302</v>
      </c>
      <c r="AD275" s="34">
        <f>SUMIF(표4[잉크명],표5[[#This Row],[잉크]],표4[월])</f>
        <v>0</v>
      </c>
      <c r="AE275" s="126">
        <f>SUMIF(표4[잉크명],표5[[#This Row],[잉크]],표4[월-3층])</f>
        <v>0</v>
      </c>
      <c r="AF275" s="126">
        <f>SUMIF(표4[잉크명],표5[[#This Row],[잉크]],표4[월-1층])</f>
        <v>0</v>
      </c>
      <c r="AG275" s="34">
        <f>SUMIF(표4[잉크명],표5[[#This Row],[잉크]],표4[화])</f>
        <v>0</v>
      </c>
      <c r="AH275" s="126">
        <f>SUMIF(표4[잉크명],표5[[#This Row],[잉크]],표4[화-3층])</f>
        <v>0</v>
      </c>
      <c r="AI275" s="126">
        <f>SUMIF(표4[잉크명],표5[[#This Row],[잉크]],표4[화-1층])</f>
        <v>0</v>
      </c>
      <c r="AJ275" s="34">
        <f>SUMIF(표4[잉크명],표5[[#This Row],[잉크]],표4[수])</f>
        <v>0</v>
      </c>
      <c r="AK275" s="126">
        <f>SUMIF(표4[잉크명],표5[[#This Row],[잉크]],표4[수-3층])</f>
        <v>0</v>
      </c>
      <c r="AL275" s="126">
        <f>SUMIF(표4[잉크명],표5[[#This Row],[잉크]],표4[수-1층])</f>
        <v>0</v>
      </c>
      <c r="AM275" s="34">
        <f>SUMIF(표4[잉크명],표5[[#This Row],[잉크]],표4[목])</f>
        <v>0</v>
      </c>
      <c r="AN275" s="126">
        <f>SUMIF(표4[잉크명],표5[[#This Row],[잉크]],표4[목-3층])</f>
        <v>0</v>
      </c>
      <c r="AO275" s="126">
        <f>SUMIF(표4[잉크명],표5[[#This Row],[잉크]],표4[목-1층])</f>
        <v>0</v>
      </c>
      <c r="AP275" s="34">
        <f>SUMIF(표4[잉크명],표5[[#This Row],[잉크]],표4[금])</f>
        <v>0</v>
      </c>
      <c r="AQ275" s="126">
        <f>SUMIF(표4[잉크명],표5[[#This Row],[잉크]],표4[금-3층])</f>
        <v>0</v>
      </c>
      <c r="AR275" s="126">
        <f>SUMIF(표4[잉크명],표5[[#This Row],[잉크]],표4[금-1층])</f>
        <v>0</v>
      </c>
      <c r="AS275" s="34">
        <f>SUMIF(표4[잉크명],표5[[#This Row],[잉크]],표4[토])</f>
        <v>0</v>
      </c>
      <c r="AT275" s="126">
        <f>SUMIF(표4[잉크명],표5[[#This Row],[잉크]],표4[토-3층])</f>
        <v>0</v>
      </c>
      <c r="AU275" s="126">
        <f>SUMIF(표4[잉크명],표5[[#This Row],[잉크]],표4[토-1층])</f>
        <v>0</v>
      </c>
      <c r="AV275" s="34">
        <f>SUMIF(표4[잉크명],표5[[#This Row],[잉크]],표4[일])</f>
        <v>0</v>
      </c>
      <c r="AW275" s="126">
        <f>SUMIF(표4[잉크명],표5[[#This Row],[잉크]],표4[일-3층])</f>
        <v>0</v>
      </c>
      <c r="AX275" s="126">
        <f>SUMIF(표4[잉크명],표5[[#This Row],[잉크]],표4[일-1층])</f>
        <v>0</v>
      </c>
      <c r="AY275" s="34">
        <f>SUMIF(표4[잉크명],표5[[#This Row],[잉크]],표4[차주 월])</f>
        <v>0</v>
      </c>
      <c r="AZ275" s="34">
        <f>SUM(표5[[#This Row],[월]:[차주 월]])</f>
        <v>0</v>
      </c>
    </row>
    <row r="276" spans="2:52" x14ac:dyDescent="0.3">
      <c r="B276" s="56" t="s">
        <v>1107</v>
      </c>
      <c r="C276" s="56"/>
      <c r="D276" s="56" t="s">
        <v>3800</v>
      </c>
      <c r="E276" s="34">
        <f>COUNTIF(사출계획!$E$62:$F$110,표4[[#This Row],[제품명]])</f>
        <v>0</v>
      </c>
      <c r="F276" s="126">
        <f>COUNTIF(사출계획!$E$62:$F$87,표4[[#This Row],[제품명]])</f>
        <v>0</v>
      </c>
      <c r="G276" s="126">
        <f>COUNTIF(사출계획!$E$88:$F$110,표4[[#This Row],[제품명]])</f>
        <v>0</v>
      </c>
      <c r="H276" s="34">
        <f>COUNTIF(사출계획!$G$62:$H$110,표4[[#This Row],[제품명]])</f>
        <v>0</v>
      </c>
      <c r="I276" s="122">
        <f>COUNTIF(사출계획!$G$62:$H$87,표4[[#This Row],[제품명]])</f>
        <v>0</v>
      </c>
      <c r="J276" s="122">
        <f>COUNTIF(사출계획!$G$88:$H$110,표4[[#This Row],[제품명]])</f>
        <v>0</v>
      </c>
      <c r="K276" s="34">
        <f>COUNTIF(사출계획!$I$62:$J$110,표4[[#This Row],[제품명]])</f>
        <v>0</v>
      </c>
      <c r="L276" s="126">
        <f>COUNTIF(사출계획!$I$62:$J$87,표4[[#This Row],[제품명]])</f>
        <v>0</v>
      </c>
      <c r="M276" s="126">
        <f>COUNTIF(사출계획!$I$88:$J$110,표4[[#This Row],[제품명]])</f>
        <v>0</v>
      </c>
      <c r="N276" s="34">
        <f>COUNTIF(사출계획!$K$62:$L$110,표4[[#This Row],[제품명]])</f>
        <v>0</v>
      </c>
      <c r="O276" s="126">
        <f>COUNTIF(사출계획!$K$62:$L$87,표4[[#This Row],[제품명]])</f>
        <v>0</v>
      </c>
      <c r="P276" s="126">
        <f>COUNTIF(사출계획!$K$88:$L$110,표4[[#This Row],[제품명]])</f>
        <v>0</v>
      </c>
      <c r="Q276" s="34">
        <f>COUNTIF(사출계획!$M$62:$N$110,표4[[#This Row],[제품명]])</f>
        <v>0</v>
      </c>
      <c r="R276" s="126">
        <f>COUNTIF(사출계획!$M$62:$N$87,표4[[#This Row],[제품명]])</f>
        <v>0</v>
      </c>
      <c r="S276" s="126">
        <f>COUNTIF(사출계획!$M$88:$N$110,표4[[#This Row],[제품명]])</f>
        <v>0</v>
      </c>
      <c r="T276" s="34">
        <f>COUNTIF(사출계획!$O$62:$P$110,표4[[#This Row],[제품명]])</f>
        <v>0</v>
      </c>
      <c r="U276" s="126">
        <f>COUNTIF(사출계획!$O$62:$P$87,표4[[#This Row],[제품명]])</f>
        <v>0</v>
      </c>
      <c r="V276" s="126">
        <f>COUNTIF(사출계획!$O$88:$P$110,표4[[#This Row],[제품명]])</f>
        <v>0</v>
      </c>
      <c r="W276" s="34">
        <f>COUNTIF(사출계획!$Q$62:$R$110,표4[[#This Row],[제품명]])</f>
        <v>0</v>
      </c>
      <c r="X276" s="126">
        <f>COUNTIF(사출계획!$Q$62:$R$87,표4[[#This Row],[제품명]])</f>
        <v>0</v>
      </c>
      <c r="Y276" s="126">
        <f>COUNTIF(사출계획!$Q$88:$R$110,표4[[#This Row],[제품명]])</f>
        <v>0</v>
      </c>
      <c r="Z276" s="34">
        <f>COUNTIF(사출계획!$S$62:$T$110,표4[[#This Row],[제품명]])</f>
        <v>0</v>
      </c>
      <c r="AA276" s="126"/>
      <c r="AB276" s="126"/>
      <c r="AC276" s="33" t="s">
        <v>318</v>
      </c>
      <c r="AD276" s="34">
        <f>SUMIF(표4[잉크명],표5[[#This Row],[잉크]],표4[월])</f>
        <v>0</v>
      </c>
      <c r="AE276" s="126">
        <f>SUMIF(표4[잉크명],표5[[#This Row],[잉크]],표4[월-3층])</f>
        <v>0</v>
      </c>
      <c r="AF276" s="126">
        <f>SUMIF(표4[잉크명],표5[[#This Row],[잉크]],표4[월-1층])</f>
        <v>0</v>
      </c>
      <c r="AG276" s="34">
        <f>SUMIF(표4[잉크명],표5[[#This Row],[잉크]],표4[화])</f>
        <v>0</v>
      </c>
      <c r="AH276" s="126">
        <f>SUMIF(표4[잉크명],표5[[#This Row],[잉크]],표4[화-3층])</f>
        <v>0</v>
      </c>
      <c r="AI276" s="126">
        <f>SUMIF(표4[잉크명],표5[[#This Row],[잉크]],표4[화-1층])</f>
        <v>0</v>
      </c>
      <c r="AJ276" s="34">
        <f>SUMIF(표4[잉크명],표5[[#This Row],[잉크]],표4[수])</f>
        <v>0</v>
      </c>
      <c r="AK276" s="126">
        <f>SUMIF(표4[잉크명],표5[[#This Row],[잉크]],표4[수-3층])</f>
        <v>0</v>
      </c>
      <c r="AL276" s="126">
        <f>SUMIF(표4[잉크명],표5[[#This Row],[잉크]],표4[수-1층])</f>
        <v>0</v>
      </c>
      <c r="AM276" s="34">
        <f>SUMIF(표4[잉크명],표5[[#This Row],[잉크]],표4[목])</f>
        <v>0</v>
      </c>
      <c r="AN276" s="126">
        <f>SUMIF(표4[잉크명],표5[[#This Row],[잉크]],표4[목-3층])</f>
        <v>0</v>
      </c>
      <c r="AO276" s="126">
        <f>SUMIF(표4[잉크명],표5[[#This Row],[잉크]],표4[목-1층])</f>
        <v>0</v>
      </c>
      <c r="AP276" s="34">
        <f>SUMIF(표4[잉크명],표5[[#This Row],[잉크]],표4[금])</f>
        <v>0</v>
      </c>
      <c r="AQ276" s="126">
        <f>SUMIF(표4[잉크명],표5[[#This Row],[잉크]],표4[금-3층])</f>
        <v>0</v>
      </c>
      <c r="AR276" s="126">
        <f>SUMIF(표4[잉크명],표5[[#This Row],[잉크]],표4[금-1층])</f>
        <v>0</v>
      </c>
      <c r="AS276" s="34">
        <f>SUMIF(표4[잉크명],표5[[#This Row],[잉크]],표4[토])</f>
        <v>0</v>
      </c>
      <c r="AT276" s="126">
        <f>SUMIF(표4[잉크명],표5[[#This Row],[잉크]],표4[토-3층])</f>
        <v>0</v>
      </c>
      <c r="AU276" s="126">
        <f>SUMIF(표4[잉크명],표5[[#This Row],[잉크]],표4[토-1층])</f>
        <v>0</v>
      </c>
      <c r="AV276" s="34">
        <f>SUMIF(표4[잉크명],표5[[#This Row],[잉크]],표4[일])</f>
        <v>0</v>
      </c>
      <c r="AW276" s="126">
        <f>SUMIF(표4[잉크명],표5[[#This Row],[잉크]],표4[일-3층])</f>
        <v>0</v>
      </c>
      <c r="AX276" s="126">
        <f>SUMIF(표4[잉크명],표5[[#This Row],[잉크]],표4[일-1층])</f>
        <v>0</v>
      </c>
      <c r="AY276" s="34">
        <f>SUMIF(표4[잉크명],표5[[#This Row],[잉크]],표4[차주 월])</f>
        <v>0</v>
      </c>
      <c r="AZ276" s="34">
        <f>SUM(표5[[#This Row],[월]:[차주 월]])</f>
        <v>0</v>
      </c>
    </row>
    <row r="277" spans="2:52" x14ac:dyDescent="0.3">
      <c r="B277" s="56" t="s">
        <v>1108</v>
      </c>
      <c r="C277" s="56"/>
      <c r="D277" s="56" t="s">
        <v>610</v>
      </c>
      <c r="E277" s="34">
        <f>COUNTIF(사출계획!$E$62:$F$110,표4[[#This Row],[제품명]])</f>
        <v>0</v>
      </c>
      <c r="F277" s="126">
        <f>COUNTIF(사출계획!$E$62:$F$87,표4[[#This Row],[제품명]])</f>
        <v>0</v>
      </c>
      <c r="G277" s="126">
        <f>COUNTIF(사출계획!$E$88:$F$110,표4[[#This Row],[제품명]])</f>
        <v>0</v>
      </c>
      <c r="H277" s="34">
        <f>COUNTIF(사출계획!$G$62:$H$110,표4[[#This Row],[제품명]])</f>
        <v>0</v>
      </c>
      <c r="I277" s="122">
        <f>COUNTIF(사출계획!$G$62:$H$87,표4[[#This Row],[제품명]])</f>
        <v>0</v>
      </c>
      <c r="J277" s="122">
        <f>COUNTIF(사출계획!$G$88:$H$110,표4[[#This Row],[제품명]])</f>
        <v>0</v>
      </c>
      <c r="K277" s="34">
        <f>COUNTIF(사출계획!$I$62:$J$110,표4[[#This Row],[제품명]])</f>
        <v>0</v>
      </c>
      <c r="L277" s="126">
        <f>COUNTIF(사출계획!$I$62:$J$87,표4[[#This Row],[제품명]])</f>
        <v>0</v>
      </c>
      <c r="M277" s="126">
        <f>COUNTIF(사출계획!$I$88:$J$110,표4[[#This Row],[제품명]])</f>
        <v>0</v>
      </c>
      <c r="N277" s="34">
        <f>COUNTIF(사출계획!$K$62:$L$110,표4[[#This Row],[제품명]])</f>
        <v>0</v>
      </c>
      <c r="O277" s="126">
        <f>COUNTIF(사출계획!$K$62:$L$87,표4[[#This Row],[제품명]])</f>
        <v>0</v>
      </c>
      <c r="P277" s="126">
        <f>COUNTIF(사출계획!$K$88:$L$110,표4[[#This Row],[제품명]])</f>
        <v>0</v>
      </c>
      <c r="Q277" s="34">
        <f>COUNTIF(사출계획!$M$62:$N$110,표4[[#This Row],[제품명]])</f>
        <v>0</v>
      </c>
      <c r="R277" s="126">
        <f>COUNTIF(사출계획!$M$62:$N$87,표4[[#This Row],[제품명]])</f>
        <v>0</v>
      </c>
      <c r="S277" s="126">
        <f>COUNTIF(사출계획!$M$88:$N$110,표4[[#This Row],[제품명]])</f>
        <v>0</v>
      </c>
      <c r="T277" s="34">
        <f>COUNTIF(사출계획!$O$62:$P$110,표4[[#This Row],[제품명]])</f>
        <v>0</v>
      </c>
      <c r="U277" s="126">
        <f>COUNTIF(사출계획!$O$62:$P$87,표4[[#This Row],[제품명]])</f>
        <v>0</v>
      </c>
      <c r="V277" s="126">
        <f>COUNTIF(사출계획!$O$88:$P$110,표4[[#This Row],[제품명]])</f>
        <v>0</v>
      </c>
      <c r="W277" s="34">
        <f>COUNTIF(사출계획!$Q$62:$R$110,표4[[#This Row],[제품명]])</f>
        <v>0</v>
      </c>
      <c r="X277" s="126">
        <f>COUNTIF(사출계획!$Q$62:$R$87,표4[[#This Row],[제품명]])</f>
        <v>0</v>
      </c>
      <c r="Y277" s="126">
        <f>COUNTIF(사출계획!$Q$88:$R$110,표4[[#This Row],[제품명]])</f>
        <v>0</v>
      </c>
      <c r="Z277" s="34">
        <f>COUNTIF(사출계획!$S$62:$T$110,표4[[#This Row],[제품명]])</f>
        <v>0</v>
      </c>
      <c r="AA277" s="126"/>
      <c r="AB277" s="126"/>
      <c r="AC277" s="100" t="s">
        <v>1499</v>
      </c>
      <c r="AD277" s="54">
        <f>SUMIF(표4[잉크명],표5[[#This Row],[잉크]],표4[월])</f>
        <v>0</v>
      </c>
      <c r="AE277" s="126">
        <f>SUMIF(표4[잉크명],표5[[#This Row],[잉크]],표4[월-3층])</f>
        <v>0</v>
      </c>
      <c r="AF277" s="126">
        <f>SUMIF(표4[잉크명],표5[[#This Row],[잉크]],표4[월-1층])</f>
        <v>0</v>
      </c>
      <c r="AG277" s="54">
        <f>SUMIF(표4[잉크명],표5[[#This Row],[잉크]],표4[화])</f>
        <v>0</v>
      </c>
      <c r="AH277" s="126">
        <f>SUMIF(표4[잉크명],표5[[#This Row],[잉크]],표4[화-3층])</f>
        <v>0</v>
      </c>
      <c r="AI277" s="126">
        <f>SUMIF(표4[잉크명],표5[[#This Row],[잉크]],표4[화-1층])</f>
        <v>0</v>
      </c>
      <c r="AJ277" s="54">
        <f>SUMIF(표4[잉크명],표5[[#This Row],[잉크]],표4[수])</f>
        <v>0</v>
      </c>
      <c r="AK277" s="126">
        <f>SUMIF(표4[잉크명],표5[[#This Row],[잉크]],표4[수-3층])</f>
        <v>0</v>
      </c>
      <c r="AL277" s="126">
        <f>SUMIF(표4[잉크명],표5[[#This Row],[잉크]],표4[수-1층])</f>
        <v>0</v>
      </c>
      <c r="AM277" s="54">
        <f>SUMIF(표4[잉크명],표5[[#This Row],[잉크]],표4[목])</f>
        <v>0</v>
      </c>
      <c r="AN277" s="126">
        <f>SUMIF(표4[잉크명],표5[[#This Row],[잉크]],표4[목-3층])</f>
        <v>0</v>
      </c>
      <c r="AO277" s="126">
        <f>SUMIF(표4[잉크명],표5[[#This Row],[잉크]],표4[목-1층])</f>
        <v>0</v>
      </c>
      <c r="AP277" s="54">
        <f>SUMIF(표4[잉크명],표5[[#This Row],[잉크]],표4[금])</f>
        <v>0</v>
      </c>
      <c r="AQ277" s="126">
        <f>SUMIF(표4[잉크명],표5[[#This Row],[잉크]],표4[금-3층])</f>
        <v>0</v>
      </c>
      <c r="AR277" s="126">
        <f>SUMIF(표4[잉크명],표5[[#This Row],[잉크]],표4[금-1층])</f>
        <v>0</v>
      </c>
      <c r="AS277" s="54">
        <f>SUMIF(표4[잉크명],표5[[#This Row],[잉크]],표4[토])</f>
        <v>0</v>
      </c>
      <c r="AT277" s="126">
        <f>SUMIF(표4[잉크명],표5[[#This Row],[잉크]],표4[토-3층])</f>
        <v>0</v>
      </c>
      <c r="AU277" s="126">
        <f>SUMIF(표4[잉크명],표5[[#This Row],[잉크]],표4[토-1층])</f>
        <v>0</v>
      </c>
      <c r="AV277" s="54">
        <f>SUMIF(표4[잉크명],표5[[#This Row],[잉크]],표4[일])</f>
        <v>0</v>
      </c>
      <c r="AW277" s="126">
        <f>SUMIF(표4[잉크명],표5[[#This Row],[잉크]],표4[일-3층])</f>
        <v>0</v>
      </c>
      <c r="AX277" s="126">
        <f>SUMIF(표4[잉크명],표5[[#This Row],[잉크]],표4[일-1층])</f>
        <v>0</v>
      </c>
      <c r="AY277" s="54">
        <f>SUMIF(표4[잉크명],표5[[#This Row],[잉크]],표4[차주 월])</f>
        <v>0</v>
      </c>
      <c r="AZ277" s="54">
        <f>SUM(표5[[#This Row],[월]:[차주 월]])</f>
        <v>0</v>
      </c>
    </row>
    <row r="278" spans="2:52" x14ac:dyDescent="0.3">
      <c r="B278" s="56" t="s">
        <v>1109</v>
      </c>
      <c r="C278" s="56"/>
      <c r="D278" s="56" t="s">
        <v>4255</v>
      </c>
      <c r="E278" s="54">
        <f>COUNTIF(사출계획!$E$62:$F$110,표4[[#This Row],[제품명]])</f>
        <v>0</v>
      </c>
      <c r="F278" s="126">
        <f>COUNTIF(사출계획!$E$62:$F$87,표4[[#This Row],[제품명]])</f>
        <v>0</v>
      </c>
      <c r="G278" s="126">
        <f>COUNTIF(사출계획!$E$88:$F$110,표4[[#This Row],[제품명]])</f>
        <v>0</v>
      </c>
      <c r="H278" s="54">
        <f>COUNTIF(사출계획!$G$62:$H$110,표4[[#This Row],[제품명]])</f>
        <v>0</v>
      </c>
      <c r="I278" s="122">
        <f>COUNTIF(사출계획!$G$62:$H$87,표4[[#This Row],[제품명]])</f>
        <v>0</v>
      </c>
      <c r="J278" s="122">
        <f>COUNTIF(사출계획!$G$88:$H$110,표4[[#This Row],[제품명]])</f>
        <v>0</v>
      </c>
      <c r="K278" s="54">
        <f>COUNTIF(사출계획!$I$62:$J$110,표4[[#This Row],[제품명]])</f>
        <v>0</v>
      </c>
      <c r="L278" s="126">
        <f>COUNTIF(사출계획!$I$62:$J$87,표4[[#This Row],[제품명]])</f>
        <v>0</v>
      </c>
      <c r="M278" s="126">
        <f>COUNTIF(사출계획!$I$88:$J$110,표4[[#This Row],[제품명]])</f>
        <v>0</v>
      </c>
      <c r="N278" s="54">
        <f>COUNTIF(사출계획!$K$62:$L$110,표4[[#This Row],[제품명]])</f>
        <v>0</v>
      </c>
      <c r="O278" s="126">
        <f>COUNTIF(사출계획!$K$62:$L$87,표4[[#This Row],[제품명]])</f>
        <v>0</v>
      </c>
      <c r="P278" s="126">
        <f>COUNTIF(사출계획!$K$88:$L$110,표4[[#This Row],[제품명]])</f>
        <v>0</v>
      </c>
      <c r="Q278" s="54">
        <f>COUNTIF(사출계획!$M$62:$N$110,표4[[#This Row],[제품명]])</f>
        <v>0</v>
      </c>
      <c r="R278" s="126">
        <f>COUNTIF(사출계획!$M$62:$N$87,표4[[#This Row],[제품명]])</f>
        <v>0</v>
      </c>
      <c r="S278" s="126">
        <f>COUNTIF(사출계획!$M$88:$N$110,표4[[#This Row],[제품명]])</f>
        <v>0</v>
      </c>
      <c r="T278" s="54">
        <f>COUNTIF(사출계획!$O$62:$P$110,표4[[#This Row],[제품명]])</f>
        <v>0</v>
      </c>
      <c r="U278" s="126">
        <f>COUNTIF(사출계획!$O$62:$P$87,표4[[#This Row],[제품명]])</f>
        <v>0</v>
      </c>
      <c r="V278" s="126">
        <f>COUNTIF(사출계획!$O$88:$P$110,표4[[#This Row],[제품명]])</f>
        <v>0</v>
      </c>
      <c r="W278" s="54">
        <f>COUNTIF(사출계획!$Q$62:$R$110,표4[[#This Row],[제품명]])</f>
        <v>0</v>
      </c>
      <c r="X278" s="126">
        <f>COUNTIF(사출계획!$Q$62:$R$87,표4[[#This Row],[제품명]])</f>
        <v>0</v>
      </c>
      <c r="Y278" s="126">
        <f>COUNTIF(사출계획!$Q$88:$R$110,표4[[#This Row],[제품명]])</f>
        <v>0</v>
      </c>
      <c r="Z278" s="54">
        <f>COUNTIF(사출계획!$S$62:$T$110,표4[[#This Row],[제품명]])</f>
        <v>0</v>
      </c>
      <c r="AA278" s="126"/>
      <c r="AB278" s="126"/>
      <c r="AC278" s="33" t="s">
        <v>115</v>
      </c>
      <c r="AD278" s="34">
        <f>SUMIF(표4[잉크명],표5[[#This Row],[잉크]],표4[월])</f>
        <v>2</v>
      </c>
      <c r="AE278" s="126">
        <f>SUMIF(표4[잉크명],표5[[#This Row],[잉크]],표4[월-3층])</f>
        <v>2</v>
      </c>
      <c r="AF278" s="126">
        <f>SUMIF(표4[잉크명],표5[[#This Row],[잉크]],표4[월-1층])</f>
        <v>0</v>
      </c>
      <c r="AG278" s="34">
        <f>SUMIF(표4[잉크명],표5[[#This Row],[잉크]],표4[화])</f>
        <v>2</v>
      </c>
      <c r="AH278" s="126">
        <f>SUMIF(표4[잉크명],표5[[#This Row],[잉크]],표4[화-3층])</f>
        <v>2</v>
      </c>
      <c r="AI278" s="126">
        <f>SUMIF(표4[잉크명],표5[[#This Row],[잉크]],표4[화-1층])</f>
        <v>0</v>
      </c>
      <c r="AJ278" s="34">
        <f>SUMIF(표4[잉크명],표5[[#This Row],[잉크]],표4[수])</f>
        <v>0</v>
      </c>
      <c r="AK278" s="126">
        <f>SUMIF(표4[잉크명],표5[[#This Row],[잉크]],표4[수-3층])</f>
        <v>0</v>
      </c>
      <c r="AL278" s="126">
        <f>SUMIF(표4[잉크명],표5[[#This Row],[잉크]],표4[수-1층])</f>
        <v>0</v>
      </c>
      <c r="AM278" s="34">
        <f>SUMIF(표4[잉크명],표5[[#This Row],[잉크]],표4[목])</f>
        <v>0</v>
      </c>
      <c r="AN278" s="126">
        <f>SUMIF(표4[잉크명],표5[[#This Row],[잉크]],표4[목-3층])</f>
        <v>0</v>
      </c>
      <c r="AO278" s="126">
        <f>SUMIF(표4[잉크명],표5[[#This Row],[잉크]],표4[목-1층])</f>
        <v>0</v>
      </c>
      <c r="AP278" s="34">
        <f>SUMIF(표4[잉크명],표5[[#This Row],[잉크]],표4[금])</f>
        <v>0</v>
      </c>
      <c r="AQ278" s="126">
        <f>SUMIF(표4[잉크명],표5[[#This Row],[잉크]],표4[금-3층])</f>
        <v>0</v>
      </c>
      <c r="AR278" s="126">
        <f>SUMIF(표4[잉크명],표5[[#This Row],[잉크]],표4[금-1층])</f>
        <v>0</v>
      </c>
      <c r="AS278" s="34">
        <f>SUMIF(표4[잉크명],표5[[#This Row],[잉크]],표4[토])</f>
        <v>0</v>
      </c>
      <c r="AT278" s="126">
        <f>SUMIF(표4[잉크명],표5[[#This Row],[잉크]],표4[토-3층])</f>
        <v>0</v>
      </c>
      <c r="AU278" s="126">
        <f>SUMIF(표4[잉크명],표5[[#This Row],[잉크]],표4[토-1층])</f>
        <v>0</v>
      </c>
      <c r="AV278" s="34">
        <f>SUMIF(표4[잉크명],표5[[#This Row],[잉크]],표4[일])</f>
        <v>0</v>
      </c>
      <c r="AW278" s="126">
        <f>SUMIF(표4[잉크명],표5[[#This Row],[잉크]],표4[일-3층])</f>
        <v>0</v>
      </c>
      <c r="AX278" s="126">
        <f>SUMIF(표4[잉크명],표5[[#This Row],[잉크]],표4[일-1층])</f>
        <v>0</v>
      </c>
      <c r="AY278" s="34">
        <f>SUMIF(표4[잉크명],표5[[#This Row],[잉크]],표4[차주 월])</f>
        <v>0</v>
      </c>
      <c r="AZ278" s="34">
        <f>SUM(표5[[#This Row],[월]:[차주 월]])</f>
        <v>8</v>
      </c>
    </row>
    <row r="279" spans="2:52" x14ac:dyDescent="0.3">
      <c r="B279" s="56" t="s">
        <v>1109</v>
      </c>
      <c r="C279" s="56"/>
      <c r="D279" s="56" t="s">
        <v>611</v>
      </c>
      <c r="E279" s="34">
        <f>COUNTIF(사출계획!$E$62:$F$110,표4[[#This Row],[제품명]])</f>
        <v>0</v>
      </c>
      <c r="F279" s="126">
        <f>COUNTIF(사출계획!$E$62:$F$87,표4[[#This Row],[제품명]])</f>
        <v>0</v>
      </c>
      <c r="G279" s="126">
        <f>COUNTIF(사출계획!$E$88:$F$110,표4[[#This Row],[제품명]])</f>
        <v>0</v>
      </c>
      <c r="H279" s="34">
        <f>COUNTIF(사출계획!$G$62:$H$110,표4[[#This Row],[제품명]])</f>
        <v>0</v>
      </c>
      <c r="I279" s="122">
        <f>COUNTIF(사출계획!$G$62:$H$87,표4[[#This Row],[제품명]])</f>
        <v>0</v>
      </c>
      <c r="J279" s="122">
        <f>COUNTIF(사출계획!$G$88:$H$110,표4[[#This Row],[제품명]])</f>
        <v>0</v>
      </c>
      <c r="K279" s="34">
        <f>COUNTIF(사출계획!$I$62:$J$110,표4[[#This Row],[제품명]])</f>
        <v>0</v>
      </c>
      <c r="L279" s="126">
        <f>COUNTIF(사출계획!$I$62:$J$87,표4[[#This Row],[제품명]])</f>
        <v>0</v>
      </c>
      <c r="M279" s="126">
        <f>COUNTIF(사출계획!$I$88:$J$110,표4[[#This Row],[제품명]])</f>
        <v>0</v>
      </c>
      <c r="N279" s="34">
        <f>COUNTIF(사출계획!$K$62:$L$110,표4[[#This Row],[제품명]])</f>
        <v>0</v>
      </c>
      <c r="O279" s="126">
        <f>COUNTIF(사출계획!$K$62:$L$87,표4[[#This Row],[제품명]])</f>
        <v>0</v>
      </c>
      <c r="P279" s="126">
        <f>COUNTIF(사출계획!$K$88:$L$110,표4[[#This Row],[제품명]])</f>
        <v>0</v>
      </c>
      <c r="Q279" s="34">
        <f>COUNTIF(사출계획!$M$62:$N$110,표4[[#This Row],[제품명]])</f>
        <v>0</v>
      </c>
      <c r="R279" s="126">
        <f>COUNTIF(사출계획!$M$62:$N$87,표4[[#This Row],[제품명]])</f>
        <v>0</v>
      </c>
      <c r="S279" s="126">
        <f>COUNTIF(사출계획!$M$88:$N$110,표4[[#This Row],[제품명]])</f>
        <v>0</v>
      </c>
      <c r="T279" s="34">
        <f>COUNTIF(사출계획!$O$62:$P$110,표4[[#This Row],[제품명]])</f>
        <v>0</v>
      </c>
      <c r="U279" s="126">
        <f>COUNTIF(사출계획!$O$62:$P$87,표4[[#This Row],[제품명]])</f>
        <v>0</v>
      </c>
      <c r="V279" s="126">
        <f>COUNTIF(사출계획!$O$88:$P$110,표4[[#This Row],[제품명]])</f>
        <v>0</v>
      </c>
      <c r="W279" s="34">
        <f>COUNTIF(사출계획!$Q$62:$R$110,표4[[#This Row],[제품명]])</f>
        <v>0</v>
      </c>
      <c r="X279" s="126">
        <f>COUNTIF(사출계획!$Q$62:$R$87,표4[[#This Row],[제품명]])</f>
        <v>0</v>
      </c>
      <c r="Y279" s="126">
        <f>COUNTIF(사출계획!$Q$88:$R$110,표4[[#This Row],[제품명]])</f>
        <v>0</v>
      </c>
      <c r="Z279" s="34">
        <f>COUNTIF(사출계획!$S$62:$T$110,표4[[#This Row],[제품명]])</f>
        <v>0</v>
      </c>
      <c r="AA279" s="126"/>
      <c r="AB279" s="126"/>
      <c r="AC279" s="100" t="s">
        <v>1357</v>
      </c>
      <c r="AD279" s="54">
        <f>SUMIF(표4[잉크명],표5[[#This Row],[잉크]],표4[월])</f>
        <v>0</v>
      </c>
      <c r="AE279" s="126">
        <f>SUMIF(표4[잉크명],표5[[#This Row],[잉크]],표4[월-3층])</f>
        <v>0</v>
      </c>
      <c r="AF279" s="126">
        <f>SUMIF(표4[잉크명],표5[[#This Row],[잉크]],표4[월-1층])</f>
        <v>0</v>
      </c>
      <c r="AG279" s="54">
        <f>SUMIF(표4[잉크명],표5[[#This Row],[잉크]],표4[화])</f>
        <v>0</v>
      </c>
      <c r="AH279" s="126">
        <f>SUMIF(표4[잉크명],표5[[#This Row],[잉크]],표4[화-3층])</f>
        <v>0</v>
      </c>
      <c r="AI279" s="126">
        <f>SUMIF(표4[잉크명],표5[[#This Row],[잉크]],표4[화-1층])</f>
        <v>0</v>
      </c>
      <c r="AJ279" s="54">
        <f>SUMIF(표4[잉크명],표5[[#This Row],[잉크]],표4[수])</f>
        <v>0</v>
      </c>
      <c r="AK279" s="126">
        <f>SUMIF(표4[잉크명],표5[[#This Row],[잉크]],표4[수-3층])</f>
        <v>0</v>
      </c>
      <c r="AL279" s="126">
        <f>SUMIF(표4[잉크명],표5[[#This Row],[잉크]],표4[수-1층])</f>
        <v>0</v>
      </c>
      <c r="AM279" s="54">
        <f>SUMIF(표4[잉크명],표5[[#This Row],[잉크]],표4[목])</f>
        <v>0</v>
      </c>
      <c r="AN279" s="126">
        <f>SUMIF(표4[잉크명],표5[[#This Row],[잉크]],표4[목-3층])</f>
        <v>0</v>
      </c>
      <c r="AO279" s="126">
        <f>SUMIF(표4[잉크명],표5[[#This Row],[잉크]],표4[목-1층])</f>
        <v>0</v>
      </c>
      <c r="AP279" s="54">
        <f>SUMIF(표4[잉크명],표5[[#This Row],[잉크]],표4[금])</f>
        <v>0</v>
      </c>
      <c r="AQ279" s="126">
        <f>SUMIF(표4[잉크명],표5[[#This Row],[잉크]],표4[금-3층])</f>
        <v>0</v>
      </c>
      <c r="AR279" s="126">
        <f>SUMIF(표4[잉크명],표5[[#This Row],[잉크]],표4[금-1층])</f>
        <v>0</v>
      </c>
      <c r="AS279" s="54">
        <f>SUMIF(표4[잉크명],표5[[#This Row],[잉크]],표4[토])</f>
        <v>0</v>
      </c>
      <c r="AT279" s="126">
        <f>SUMIF(표4[잉크명],표5[[#This Row],[잉크]],표4[토-3층])</f>
        <v>0</v>
      </c>
      <c r="AU279" s="126">
        <f>SUMIF(표4[잉크명],표5[[#This Row],[잉크]],표4[토-1층])</f>
        <v>0</v>
      </c>
      <c r="AV279" s="54">
        <f>SUMIF(표4[잉크명],표5[[#This Row],[잉크]],표4[일])</f>
        <v>0</v>
      </c>
      <c r="AW279" s="126">
        <f>SUMIF(표4[잉크명],표5[[#This Row],[잉크]],표4[일-3층])</f>
        <v>0</v>
      </c>
      <c r="AX279" s="126">
        <f>SUMIF(표4[잉크명],표5[[#This Row],[잉크]],표4[일-1층])</f>
        <v>0</v>
      </c>
      <c r="AY279" s="54">
        <f>SUMIF(표4[잉크명],표5[[#This Row],[잉크]],표4[차주 월])</f>
        <v>0</v>
      </c>
      <c r="AZ279" s="54">
        <f>SUM(표5[[#This Row],[월]:[차주 월]])</f>
        <v>0</v>
      </c>
    </row>
    <row r="280" spans="2:52" x14ac:dyDescent="0.3">
      <c r="B280" s="56" t="s">
        <v>1110</v>
      </c>
      <c r="C280" s="56"/>
      <c r="D280" s="56" t="s">
        <v>609</v>
      </c>
      <c r="E280" s="54">
        <f>COUNTIF(사출계획!$E$62:$F$110,표4[[#This Row],[제품명]])</f>
        <v>0</v>
      </c>
      <c r="F280" s="126">
        <f>COUNTIF(사출계획!$E$62:$F$87,표4[[#This Row],[제품명]])</f>
        <v>0</v>
      </c>
      <c r="G280" s="126">
        <f>COUNTIF(사출계획!$E$88:$F$110,표4[[#This Row],[제품명]])</f>
        <v>0</v>
      </c>
      <c r="H280" s="54">
        <f>COUNTIF(사출계획!$G$62:$H$110,표4[[#This Row],[제품명]])</f>
        <v>0</v>
      </c>
      <c r="I280" s="122">
        <f>COUNTIF(사출계획!$G$62:$H$87,표4[[#This Row],[제품명]])</f>
        <v>0</v>
      </c>
      <c r="J280" s="122">
        <f>COUNTIF(사출계획!$G$88:$H$110,표4[[#This Row],[제품명]])</f>
        <v>0</v>
      </c>
      <c r="K280" s="54">
        <f>COUNTIF(사출계획!$I$62:$J$110,표4[[#This Row],[제품명]])</f>
        <v>0</v>
      </c>
      <c r="L280" s="126">
        <f>COUNTIF(사출계획!$I$62:$J$87,표4[[#This Row],[제품명]])</f>
        <v>0</v>
      </c>
      <c r="M280" s="126">
        <f>COUNTIF(사출계획!$I$88:$J$110,표4[[#This Row],[제품명]])</f>
        <v>0</v>
      </c>
      <c r="N280" s="54">
        <f>COUNTIF(사출계획!$K$62:$L$110,표4[[#This Row],[제품명]])</f>
        <v>0</v>
      </c>
      <c r="O280" s="126">
        <f>COUNTIF(사출계획!$K$62:$L$87,표4[[#This Row],[제품명]])</f>
        <v>0</v>
      </c>
      <c r="P280" s="126">
        <f>COUNTIF(사출계획!$K$88:$L$110,표4[[#This Row],[제품명]])</f>
        <v>0</v>
      </c>
      <c r="Q280" s="54">
        <f>COUNTIF(사출계획!$M$62:$N$110,표4[[#This Row],[제품명]])</f>
        <v>0</v>
      </c>
      <c r="R280" s="126">
        <f>COUNTIF(사출계획!$M$62:$N$87,표4[[#This Row],[제품명]])</f>
        <v>0</v>
      </c>
      <c r="S280" s="126">
        <f>COUNTIF(사출계획!$M$88:$N$110,표4[[#This Row],[제품명]])</f>
        <v>0</v>
      </c>
      <c r="T280" s="54">
        <f>COUNTIF(사출계획!$O$62:$P$110,표4[[#This Row],[제품명]])</f>
        <v>0</v>
      </c>
      <c r="U280" s="126">
        <f>COUNTIF(사출계획!$O$62:$P$87,표4[[#This Row],[제품명]])</f>
        <v>0</v>
      </c>
      <c r="V280" s="126">
        <f>COUNTIF(사출계획!$O$88:$P$110,표4[[#This Row],[제품명]])</f>
        <v>0</v>
      </c>
      <c r="W280" s="54">
        <f>COUNTIF(사출계획!$Q$62:$R$110,표4[[#This Row],[제품명]])</f>
        <v>0</v>
      </c>
      <c r="X280" s="126">
        <f>COUNTIF(사출계획!$Q$62:$R$87,표4[[#This Row],[제품명]])</f>
        <v>0</v>
      </c>
      <c r="Y280" s="126">
        <f>COUNTIF(사출계획!$Q$88:$R$110,표4[[#This Row],[제품명]])</f>
        <v>0</v>
      </c>
      <c r="Z280" s="54">
        <f>COUNTIF(사출계획!$S$62:$T$110,표4[[#This Row],[제품명]])</f>
        <v>0</v>
      </c>
      <c r="AA280" s="126"/>
      <c r="AB280" s="126"/>
      <c r="AC280" s="33" t="s">
        <v>343</v>
      </c>
      <c r="AD280" s="34">
        <f>SUMIF(표4[잉크명],표5[[#This Row],[잉크]],표4[월])</f>
        <v>0</v>
      </c>
      <c r="AE280" s="126">
        <f>SUMIF(표4[잉크명],표5[[#This Row],[잉크]],표4[월-3층])</f>
        <v>0</v>
      </c>
      <c r="AF280" s="126">
        <f>SUMIF(표4[잉크명],표5[[#This Row],[잉크]],표4[월-1층])</f>
        <v>0</v>
      </c>
      <c r="AG280" s="34">
        <f>SUMIF(표4[잉크명],표5[[#This Row],[잉크]],표4[화])</f>
        <v>0</v>
      </c>
      <c r="AH280" s="126">
        <f>SUMIF(표4[잉크명],표5[[#This Row],[잉크]],표4[화-3층])</f>
        <v>0</v>
      </c>
      <c r="AI280" s="126">
        <f>SUMIF(표4[잉크명],표5[[#This Row],[잉크]],표4[화-1층])</f>
        <v>0</v>
      </c>
      <c r="AJ280" s="34">
        <f>SUMIF(표4[잉크명],표5[[#This Row],[잉크]],표4[수])</f>
        <v>0</v>
      </c>
      <c r="AK280" s="126">
        <f>SUMIF(표4[잉크명],표5[[#This Row],[잉크]],표4[수-3층])</f>
        <v>0</v>
      </c>
      <c r="AL280" s="126">
        <f>SUMIF(표4[잉크명],표5[[#This Row],[잉크]],표4[수-1층])</f>
        <v>0</v>
      </c>
      <c r="AM280" s="34">
        <f>SUMIF(표4[잉크명],표5[[#This Row],[잉크]],표4[목])</f>
        <v>0</v>
      </c>
      <c r="AN280" s="126">
        <f>SUMIF(표4[잉크명],표5[[#This Row],[잉크]],표4[목-3층])</f>
        <v>0</v>
      </c>
      <c r="AO280" s="126">
        <f>SUMIF(표4[잉크명],표5[[#This Row],[잉크]],표4[목-1층])</f>
        <v>0</v>
      </c>
      <c r="AP280" s="34">
        <f>SUMIF(표4[잉크명],표5[[#This Row],[잉크]],표4[금])</f>
        <v>0</v>
      </c>
      <c r="AQ280" s="126">
        <f>SUMIF(표4[잉크명],표5[[#This Row],[잉크]],표4[금-3층])</f>
        <v>0</v>
      </c>
      <c r="AR280" s="126">
        <f>SUMIF(표4[잉크명],표5[[#This Row],[잉크]],표4[금-1층])</f>
        <v>0</v>
      </c>
      <c r="AS280" s="34">
        <f>SUMIF(표4[잉크명],표5[[#This Row],[잉크]],표4[토])</f>
        <v>0</v>
      </c>
      <c r="AT280" s="126">
        <f>SUMIF(표4[잉크명],표5[[#This Row],[잉크]],표4[토-3층])</f>
        <v>0</v>
      </c>
      <c r="AU280" s="126">
        <f>SUMIF(표4[잉크명],표5[[#This Row],[잉크]],표4[토-1층])</f>
        <v>0</v>
      </c>
      <c r="AV280" s="34">
        <f>SUMIF(표4[잉크명],표5[[#This Row],[잉크]],표4[일])</f>
        <v>0</v>
      </c>
      <c r="AW280" s="126">
        <f>SUMIF(표4[잉크명],표5[[#This Row],[잉크]],표4[일-3층])</f>
        <v>0</v>
      </c>
      <c r="AX280" s="126">
        <f>SUMIF(표4[잉크명],표5[[#This Row],[잉크]],표4[일-1층])</f>
        <v>0</v>
      </c>
      <c r="AY280" s="34">
        <f>SUMIF(표4[잉크명],표5[[#This Row],[잉크]],표4[차주 월])</f>
        <v>0</v>
      </c>
      <c r="AZ280" s="34">
        <f>SUM(표5[[#This Row],[월]:[차주 월]])</f>
        <v>0</v>
      </c>
    </row>
    <row r="281" spans="2:52" x14ac:dyDescent="0.3">
      <c r="B281" s="56" t="s">
        <v>1110</v>
      </c>
      <c r="C281" s="56"/>
      <c r="D281" s="56" t="s">
        <v>612</v>
      </c>
      <c r="E281" s="54">
        <f>COUNTIF(사출계획!$E$62:$F$110,표4[[#This Row],[제품명]])</f>
        <v>0</v>
      </c>
      <c r="F281" s="126">
        <f>COUNTIF(사출계획!$E$62:$F$87,표4[[#This Row],[제품명]])</f>
        <v>0</v>
      </c>
      <c r="G281" s="126">
        <f>COUNTIF(사출계획!$E$88:$F$110,표4[[#This Row],[제품명]])</f>
        <v>0</v>
      </c>
      <c r="H281" s="54">
        <f>COUNTIF(사출계획!$G$62:$H$110,표4[[#This Row],[제품명]])</f>
        <v>0</v>
      </c>
      <c r="I281" s="122">
        <f>COUNTIF(사출계획!$G$62:$H$87,표4[[#This Row],[제품명]])</f>
        <v>0</v>
      </c>
      <c r="J281" s="122">
        <f>COUNTIF(사출계획!$G$88:$H$110,표4[[#This Row],[제품명]])</f>
        <v>0</v>
      </c>
      <c r="K281" s="54">
        <f>COUNTIF(사출계획!$I$62:$J$110,표4[[#This Row],[제품명]])</f>
        <v>0</v>
      </c>
      <c r="L281" s="126">
        <f>COUNTIF(사출계획!$I$62:$J$87,표4[[#This Row],[제품명]])</f>
        <v>0</v>
      </c>
      <c r="M281" s="126">
        <f>COUNTIF(사출계획!$I$88:$J$110,표4[[#This Row],[제품명]])</f>
        <v>0</v>
      </c>
      <c r="N281" s="54">
        <f>COUNTIF(사출계획!$K$62:$L$110,표4[[#This Row],[제품명]])</f>
        <v>0</v>
      </c>
      <c r="O281" s="126">
        <f>COUNTIF(사출계획!$K$62:$L$87,표4[[#This Row],[제품명]])</f>
        <v>0</v>
      </c>
      <c r="P281" s="126">
        <f>COUNTIF(사출계획!$K$88:$L$110,표4[[#This Row],[제품명]])</f>
        <v>0</v>
      </c>
      <c r="Q281" s="54">
        <f>COUNTIF(사출계획!$M$62:$N$110,표4[[#This Row],[제품명]])</f>
        <v>0</v>
      </c>
      <c r="R281" s="126">
        <f>COUNTIF(사출계획!$M$62:$N$87,표4[[#This Row],[제품명]])</f>
        <v>0</v>
      </c>
      <c r="S281" s="126">
        <f>COUNTIF(사출계획!$M$88:$N$110,표4[[#This Row],[제품명]])</f>
        <v>0</v>
      </c>
      <c r="T281" s="54">
        <f>COUNTIF(사출계획!$O$62:$P$110,표4[[#This Row],[제품명]])</f>
        <v>0</v>
      </c>
      <c r="U281" s="126">
        <f>COUNTIF(사출계획!$O$62:$P$87,표4[[#This Row],[제품명]])</f>
        <v>0</v>
      </c>
      <c r="V281" s="126">
        <f>COUNTIF(사출계획!$O$88:$P$110,표4[[#This Row],[제품명]])</f>
        <v>0</v>
      </c>
      <c r="W281" s="54">
        <f>COUNTIF(사출계획!$Q$62:$R$110,표4[[#This Row],[제품명]])</f>
        <v>0</v>
      </c>
      <c r="X281" s="126">
        <f>COUNTIF(사출계획!$Q$62:$R$87,표4[[#This Row],[제품명]])</f>
        <v>0</v>
      </c>
      <c r="Y281" s="126">
        <f>COUNTIF(사출계획!$Q$88:$R$110,표4[[#This Row],[제품명]])</f>
        <v>0</v>
      </c>
      <c r="Z281" s="54">
        <f>COUNTIF(사출계획!$S$62:$T$110,표4[[#This Row],[제품명]])</f>
        <v>0</v>
      </c>
      <c r="AA281" s="126"/>
      <c r="AB281" s="126"/>
      <c r="AC281" s="33" t="s">
        <v>944</v>
      </c>
      <c r="AD281" s="34">
        <f>SUMIF(표4[잉크명],표5[[#This Row],[잉크]],표4[월])</f>
        <v>0</v>
      </c>
      <c r="AE281" s="126">
        <f>SUMIF(표4[잉크명],표5[[#This Row],[잉크]],표4[월-3층])</f>
        <v>0</v>
      </c>
      <c r="AF281" s="126">
        <f>SUMIF(표4[잉크명],표5[[#This Row],[잉크]],표4[월-1층])</f>
        <v>0</v>
      </c>
      <c r="AG281" s="34">
        <f>SUMIF(표4[잉크명],표5[[#This Row],[잉크]],표4[화])</f>
        <v>0</v>
      </c>
      <c r="AH281" s="126">
        <f>SUMIF(표4[잉크명],표5[[#This Row],[잉크]],표4[화-3층])</f>
        <v>0</v>
      </c>
      <c r="AI281" s="126">
        <f>SUMIF(표4[잉크명],표5[[#This Row],[잉크]],표4[화-1층])</f>
        <v>0</v>
      </c>
      <c r="AJ281" s="34">
        <f>SUMIF(표4[잉크명],표5[[#This Row],[잉크]],표4[수])</f>
        <v>0</v>
      </c>
      <c r="AK281" s="126">
        <f>SUMIF(표4[잉크명],표5[[#This Row],[잉크]],표4[수-3층])</f>
        <v>0</v>
      </c>
      <c r="AL281" s="126">
        <f>SUMIF(표4[잉크명],표5[[#This Row],[잉크]],표4[수-1층])</f>
        <v>0</v>
      </c>
      <c r="AM281" s="34">
        <f>SUMIF(표4[잉크명],표5[[#This Row],[잉크]],표4[목])</f>
        <v>0</v>
      </c>
      <c r="AN281" s="126">
        <f>SUMIF(표4[잉크명],표5[[#This Row],[잉크]],표4[목-3층])</f>
        <v>0</v>
      </c>
      <c r="AO281" s="126">
        <f>SUMIF(표4[잉크명],표5[[#This Row],[잉크]],표4[목-1층])</f>
        <v>0</v>
      </c>
      <c r="AP281" s="34">
        <f>SUMIF(표4[잉크명],표5[[#This Row],[잉크]],표4[금])</f>
        <v>0</v>
      </c>
      <c r="AQ281" s="126">
        <f>SUMIF(표4[잉크명],표5[[#This Row],[잉크]],표4[금-3층])</f>
        <v>0</v>
      </c>
      <c r="AR281" s="126">
        <f>SUMIF(표4[잉크명],표5[[#This Row],[잉크]],표4[금-1층])</f>
        <v>0</v>
      </c>
      <c r="AS281" s="34">
        <f>SUMIF(표4[잉크명],표5[[#This Row],[잉크]],표4[토])</f>
        <v>0</v>
      </c>
      <c r="AT281" s="126">
        <f>SUMIF(표4[잉크명],표5[[#This Row],[잉크]],표4[토-3층])</f>
        <v>0</v>
      </c>
      <c r="AU281" s="126">
        <f>SUMIF(표4[잉크명],표5[[#This Row],[잉크]],표4[토-1층])</f>
        <v>0</v>
      </c>
      <c r="AV281" s="34">
        <f>SUMIF(표4[잉크명],표5[[#This Row],[잉크]],표4[일])</f>
        <v>0</v>
      </c>
      <c r="AW281" s="126">
        <f>SUMIF(표4[잉크명],표5[[#This Row],[잉크]],표4[일-3층])</f>
        <v>0</v>
      </c>
      <c r="AX281" s="126">
        <f>SUMIF(표4[잉크명],표5[[#This Row],[잉크]],표4[일-1층])</f>
        <v>0</v>
      </c>
      <c r="AY281" s="34">
        <f>SUMIF(표4[잉크명],표5[[#This Row],[잉크]],표4[차주 월])</f>
        <v>0</v>
      </c>
      <c r="AZ281" s="34">
        <f>SUM(표5[[#This Row],[월]:[차주 월]])</f>
        <v>0</v>
      </c>
    </row>
    <row r="282" spans="2:52" x14ac:dyDescent="0.3">
      <c r="B282" s="56" t="s">
        <v>637</v>
      </c>
      <c r="C282" s="56"/>
      <c r="D282" s="56" t="s">
        <v>1513</v>
      </c>
      <c r="E282" s="54">
        <f>COUNTIF(사출계획!$E$62:$F$110,표4[[#This Row],[제품명]])</f>
        <v>0</v>
      </c>
      <c r="F282" s="126">
        <f>COUNTIF(사출계획!$E$62:$F$87,표4[[#This Row],[제품명]])</f>
        <v>0</v>
      </c>
      <c r="G282" s="126">
        <f>COUNTIF(사출계획!$E$88:$F$110,표4[[#This Row],[제품명]])</f>
        <v>0</v>
      </c>
      <c r="H282" s="54">
        <f>COUNTIF(사출계획!$G$62:$H$110,표4[[#This Row],[제품명]])</f>
        <v>0</v>
      </c>
      <c r="I282" s="122">
        <f>COUNTIF(사출계획!$G$62:$H$87,표4[[#This Row],[제품명]])</f>
        <v>0</v>
      </c>
      <c r="J282" s="122">
        <f>COUNTIF(사출계획!$G$88:$H$110,표4[[#This Row],[제품명]])</f>
        <v>0</v>
      </c>
      <c r="K282" s="54">
        <f>COUNTIF(사출계획!$I$62:$J$110,표4[[#This Row],[제품명]])</f>
        <v>0</v>
      </c>
      <c r="L282" s="126">
        <f>COUNTIF(사출계획!$I$62:$J$87,표4[[#This Row],[제품명]])</f>
        <v>0</v>
      </c>
      <c r="M282" s="126">
        <f>COUNTIF(사출계획!$I$88:$J$110,표4[[#This Row],[제품명]])</f>
        <v>0</v>
      </c>
      <c r="N282" s="54">
        <f>COUNTIF(사출계획!$K$62:$L$110,표4[[#This Row],[제품명]])</f>
        <v>0</v>
      </c>
      <c r="O282" s="126">
        <f>COUNTIF(사출계획!$K$62:$L$87,표4[[#This Row],[제품명]])</f>
        <v>0</v>
      </c>
      <c r="P282" s="126">
        <f>COUNTIF(사출계획!$K$88:$L$110,표4[[#This Row],[제품명]])</f>
        <v>0</v>
      </c>
      <c r="Q282" s="54">
        <f>COUNTIF(사출계획!$M$62:$N$110,표4[[#This Row],[제품명]])</f>
        <v>0</v>
      </c>
      <c r="R282" s="126">
        <f>COUNTIF(사출계획!$M$62:$N$87,표4[[#This Row],[제품명]])</f>
        <v>0</v>
      </c>
      <c r="S282" s="126">
        <f>COUNTIF(사출계획!$M$88:$N$110,표4[[#This Row],[제품명]])</f>
        <v>0</v>
      </c>
      <c r="T282" s="54">
        <f>COUNTIF(사출계획!$O$62:$P$110,표4[[#This Row],[제품명]])</f>
        <v>0</v>
      </c>
      <c r="U282" s="126">
        <f>COUNTIF(사출계획!$O$62:$P$87,표4[[#This Row],[제품명]])</f>
        <v>0</v>
      </c>
      <c r="V282" s="126">
        <f>COUNTIF(사출계획!$O$88:$P$110,표4[[#This Row],[제품명]])</f>
        <v>0</v>
      </c>
      <c r="W282" s="54">
        <f>COUNTIF(사출계획!$Q$62:$R$110,표4[[#This Row],[제품명]])</f>
        <v>0</v>
      </c>
      <c r="X282" s="126">
        <f>COUNTIF(사출계획!$Q$62:$R$87,표4[[#This Row],[제품명]])</f>
        <v>0</v>
      </c>
      <c r="Y282" s="126">
        <f>COUNTIF(사출계획!$Q$88:$R$110,표4[[#This Row],[제품명]])</f>
        <v>0</v>
      </c>
      <c r="Z282" s="54">
        <f>COUNTIF(사출계획!$S$62:$T$110,표4[[#This Row],[제품명]])</f>
        <v>0</v>
      </c>
      <c r="AA282" s="126"/>
      <c r="AB282" s="126"/>
      <c r="AC282" s="33" t="s">
        <v>283</v>
      </c>
      <c r="AD282" s="34">
        <f>SUMIF(표4[잉크명],표5[[#This Row],[잉크]],표4[월])</f>
        <v>0</v>
      </c>
      <c r="AE282" s="126">
        <f>SUMIF(표4[잉크명],표5[[#This Row],[잉크]],표4[월-3층])</f>
        <v>0</v>
      </c>
      <c r="AF282" s="126">
        <f>SUMIF(표4[잉크명],표5[[#This Row],[잉크]],표4[월-1층])</f>
        <v>0</v>
      </c>
      <c r="AG282" s="34">
        <f>SUMIF(표4[잉크명],표5[[#This Row],[잉크]],표4[화])</f>
        <v>0</v>
      </c>
      <c r="AH282" s="126">
        <f>SUMIF(표4[잉크명],표5[[#This Row],[잉크]],표4[화-3층])</f>
        <v>0</v>
      </c>
      <c r="AI282" s="126">
        <f>SUMIF(표4[잉크명],표5[[#This Row],[잉크]],표4[화-1층])</f>
        <v>0</v>
      </c>
      <c r="AJ282" s="34">
        <f>SUMIF(표4[잉크명],표5[[#This Row],[잉크]],표4[수])</f>
        <v>0</v>
      </c>
      <c r="AK282" s="126">
        <f>SUMIF(표4[잉크명],표5[[#This Row],[잉크]],표4[수-3층])</f>
        <v>0</v>
      </c>
      <c r="AL282" s="126">
        <f>SUMIF(표4[잉크명],표5[[#This Row],[잉크]],표4[수-1층])</f>
        <v>0</v>
      </c>
      <c r="AM282" s="34">
        <f>SUMIF(표4[잉크명],표5[[#This Row],[잉크]],표4[목])</f>
        <v>0</v>
      </c>
      <c r="AN282" s="126">
        <f>SUMIF(표4[잉크명],표5[[#This Row],[잉크]],표4[목-3층])</f>
        <v>0</v>
      </c>
      <c r="AO282" s="126">
        <f>SUMIF(표4[잉크명],표5[[#This Row],[잉크]],표4[목-1층])</f>
        <v>0</v>
      </c>
      <c r="AP282" s="34">
        <f>SUMIF(표4[잉크명],표5[[#This Row],[잉크]],표4[금])</f>
        <v>0</v>
      </c>
      <c r="AQ282" s="126">
        <f>SUMIF(표4[잉크명],표5[[#This Row],[잉크]],표4[금-3층])</f>
        <v>0</v>
      </c>
      <c r="AR282" s="126">
        <f>SUMIF(표4[잉크명],표5[[#This Row],[잉크]],표4[금-1층])</f>
        <v>0</v>
      </c>
      <c r="AS282" s="34">
        <f>SUMIF(표4[잉크명],표5[[#This Row],[잉크]],표4[토])</f>
        <v>0</v>
      </c>
      <c r="AT282" s="126">
        <f>SUMIF(표4[잉크명],표5[[#This Row],[잉크]],표4[토-3층])</f>
        <v>0</v>
      </c>
      <c r="AU282" s="126">
        <f>SUMIF(표4[잉크명],표5[[#This Row],[잉크]],표4[토-1층])</f>
        <v>0</v>
      </c>
      <c r="AV282" s="34">
        <f>SUMIF(표4[잉크명],표5[[#This Row],[잉크]],표4[일])</f>
        <v>0</v>
      </c>
      <c r="AW282" s="126">
        <f>SUMIF(표4[잉크명],표5[[#This Row],[잉크]],표4[일-3층])</f>
        <v>0</v>
      </c>
      <c r="AX282" s="126">
        <f>SUMIF(표4[잉크명],표5[[#This Row],[잉크]],표4[일-1층])</f>
        <v>0</v>
      </c>
      <c r="AY282" s="34">
        <f>SUMIF(표4[잉크명],표5[[#This Row],[잉크]],표4[차주 월])</f>
        <v>0</v>
      </c>
      <c r="AZ282" s="34">
        <f>SUM(표5[[#This Row],[월]:[차주 월]])</f>
        <v>0</v>
      </c>
    </row>
    <row r="283" spans="2:52" x14ac:dyDescent="0.3">
      <c r="B283" s="56" t="s">
        <v>637</v>
      </c>
      <c r="C283" s="56"/>
      <c r="D283" s="56" t="s">
        <v>628</v>
      </c>
      <c r="E283" s="54">
        <f>COUNTIF(사출계획!$E$62:$F$110,표4[[#This Row],[제품명]])</f>
        <v>0</v>
      </c>
      <c r="F283" s="126">
        <f>COUNTIF(사출계획!$E$62:$F$87,표4[[#This Row],[제품명]])</f>
        <v>0</v>
      </c>
      <c r="G283" s="126">
        <f>COUNTIF(사출계획!$E$88:$F$110,표4[[#This Row],[제품명]])</f>
        <v>0</v>
      </c>
      <c r="H283" s="54">
        <f>COUNTIF(사출계획!$G$62:$H$110,표4[[#This Row],[제품명]])</f>
        <v>0</v>
      </c>
      <c r="I283" s="122">
        <f>COUNTIF(사출계획!$G$62:$H$87,표4[[#This Row],[제품명]])</f>
        <v>0</v>
      </c>
      <c r="J283" s="122">
        <f>COUNTIF(사출계획!$G$88:$H$110,표4[[#This Row],[제품명]])</f>
        <v>0</v>
      </c>
      <c r="K283" s="54">
        <f>COUNTIF(사출계획!$I$62:$J$110,표4[[#This Row],[제품명]])</f>
        <v>0</v>
      </c>
      <c r="L283" s="126">
        <f>COUNTIF(사출계획!$I$62:$J$87,표4[[#This Row],[제품명]])</f>
        <v>0</v>
      </c>
      <c r="M283" s="126">
        <f>COUNTIF(사출계획!$I$88:$J$110,표4[[#This Row],[제품명]])</f>
        <v>0</v>
      </c>
      <c r="N283" s="54">
        <f>COUNTIF(사출계획!$K$62:$L$110,표4[[#This Row],[제품명]])</f>
        <v>0</v>
      </c>
      <c r="O283" s="126">
        <f>COUNTIF(사출계획!$K$62:$L$87,표4[[#This Row],[제품명]])</f>
        <v>0</v>
      </c>
      <c r="P283" s="126">
        <f>COUNTIF(사출계획!$K$88:$L$110,표4[[#This Row],[제품명]])</f>
        <v>0</v>
      </c>
      <c r="Q283" s="54">
        <f>COUNTIF(사출계획!$M$62:$N$110,표4[[#This Row],[제품명]])</f>
        <v>0</v>
      </c>
      <c r="R283" s="126">
        <f>COUNTIF(사출계획!$M$62:$N$87,표4[[#This Row],[제품명]])</f>
        <v>0</v>
      </c>
      <c r="S283" s="126">
        <f>COUNTIF(사출계획!$M$88:$N$110,표4[[#This Row],[제품명]])</f>
        <v>0</v>
      </c>
      <c r="T283" s="54">
        <f>COUNTIF(사출계획!$O$62:$P$110,표4[[#This Row],[제품명]])</f>
        <v>0</v>
      </c>
      <c r="U283" s="126">
        <f>COUNTIF(사출계획!$O$62:$P$87,표4[[#This Row],[제품명]])</f>
        <v>0</v>
      </c>
      <c r="V283" s="126">
        <f>COUNTIF(사출계획!$O$88:$P$110,표4[[#This Row],[제품명]])</f>
        <v>0</v>
      </c>
      <c r="W283" s="54">
        <f>COUNTIF(사출계획!$Q$62:$R$110,표4[[#This Row],[제품명]])</f>
        <v>0</v>
      </c>
      <c r="X283" s="126">
        <f>COUNTIF(사출계획!$Q$62:$R$87,표4[[#This Row],[제품명]])</f>
        <v>0</v>
      </c>
      <c r="Y283" s="126">
        <f>COUNTIF(사출계획!$Q$88:$R$110,표4[[#This Row],[제품명]])</f>
        <v>0</v>
      </c>
      <c r="Z283" s="54">
        <f>COUNTIF(사출계획!$S$62:$T$110,표4[[#This Row],[제품명]])</f>
        <v>0</v>
      </c>
      <c r="AA283" s="126"/>
      <c r="AB283" s="126"/>
      <c r="AC283" s="102" t="s">
        <v>595</v>
      </c>
      <c r="AD283" s="54">
        <f>SUMIF(표4[잉크명],표5[[#This Row],[잉크]],표4[월])</f>
        <v>1</v>
      </c>
      <c r="AE283" s="126">
        <f>SUMIF(표4[잉크명],표5[[#This Row],[잉크]],표4[월-3층])</f>
        <v>1</v>
      </c>
      <c r="AF283" s="126">
        <f>SUMIF(표4[잉크명],표5[[#This Row],[잉크]],표4[월-1층])</f>
        <v>0</v>
      </c>
      <c r="AG283" s="54">
        <f>SUMIF(표4[잉크명],표5[[#This Row],[잉크]],표4[화])</f>
        <v>0</v>
      </c>
      <c r="AH283" s="126">
        <f>SUMIF(표4[잉크명],표5[[#This Row],[잉크]],표4[화-3층])</f>
        <v>0</v>
      </c>
      <c r="AI283" s="126">
        <f>SUMIF(표4[잉크명],표5[[#This Row],[잉크]],표4[화-1층])</f>
        <v>0</v>
      </c>
      <c r="AJ283" s="54">
        <f>SUMIF(표4[잉크명],표5[[#This Row],[잉크]],표4[수])</f>
        <v>0</v>
      </c>
      <c r="AK283" s="126">
        <f>SUMIF(표4[잉크명],표5[[#This Row],[잉크]],표4[수-3층])</f>
        <v>0</v>
      </c>
      <c r="AL283" s="126">
        <f>SUMIF(표4[잉크명],표5[[#This Row],[잉크]],표4[수-1층])</f>
        <v>0</v>
      </c>
      <c r="AM283" s="54">
        <f>SUMIF(표4[잉크명],표5[[#This Row],[잉크]],표4[목])</f>
        <v>0</v>
      </c>
      <c r="AN283" s="126">
        <f>SUMIF(표4[잉크명],표5[[#This Row],[잉크]],표4[목-3층])</f>
        <v>0</v>
      </c>
      <c r="AO283" s="126">
        <f>SUMIF(표4[잉크명],표5[[#This Row],[잉크]],표4[목-1층])</f>
        <v>0</v>
      </c>
      <c r="AP283" s="54">
        <f>SUMIF(표4[잉크명],표5[[#This Row],[잉크]],표4[금])</f>
        <v>0</v>
      </c>
      <c r="AQ283" s="126">
        <f>SUMIF(표4[잉크명],표5[[#This Row],[잉크]],표4[금-3층])</f>
        <v>0</v>
      </c>
      <c r="AR283" s="126">
        <f>SUMIF(표4[잉크명],표5[[#This Row],[잉크]],표4[금-1층])</f>
        <v>0</v>
      </c>
      <c r="AS283" s="54">
        <f>SUMIF(표4[잉크명],표5[[#This Row],[잉크]],표4[토])</f>
        <v>0</v>
      </c>
      <c r="AT283" s="126">
        <f>SUMIF(표4[잉크명],표5[[#This Row],[잉크]],표4[토-3층])</f>
        <v>0</v>
      </c>
      <c r="AU283" s="126">
        <f>SUMIF(표4[잉크명],표5[[#This Row],[잉크]],표4[토-1층])</f>
        <v>0</v>
      </c>
      <c r="AV283" s="54">
        <f>SUMIF(표4[잉크명],표5[[#This Row],[잉크]],표4[일])</f>
        <v>0</v>
      </c>
      <c r="AW283" s="126">
        <f>SUMIF(표4[잉크명],표5[[#This Row],[잉크]],표4[일-3층])</f>
        <v>0</v>
      </c>
      <c r="AX283" s="126">
        <f>SUMIF(표4[잉크명],표5[[#This Row],[잉크]],표4[일-1층])</f>
        <v>0</v>
      </c>
      <c r="AY283" s="54">
        <f>SUMIF(표4[잉크명],표5[[#This Row],[잉크]],표4[차주 월])</f>
        <v>0</v>
      </c>
      <c r="AZ283" s="54">
        <f>SUM(표5[[#This Row],[월]:[차주 월]])</f>
        <v>2</v>
      </c>
    </row>
    <row r="284" spans="2:52" x14ac:dyDescent="0.3">
      <c r="B284" s="56" t="s">
        <v>638</v>
      </c>
      <c r="C284" s="56"/>
      <c r="D284" s="56" t="s">
        <v>629</v>
      </c>
      <c r="E284" s="54">
        <f>COUNTIF(사출계획!$E$62:$F$110,표4[[#This Row],[제품명]])</f>
        <v>0</v>
      </c>
      <c r="F284" s="126">
        <f>COUNTIF(사출계획!$E$62:$F$87,표4[[#This Row],[제품명]])</f>
        <v>0</v>
      </c>
      <c r="G284" s="126">
        <f>COUNTIF(사출계획!$E$88:$F$110,표4[[#This Row],[제품명]])</f>
        <v>0</v>
      </c>
      <c r="H284" s="54">
        <f>COUNTIF(사출계획!$G$62:$H$110,표4[[#This Row],[제품명]])</f>
        <v>0</v>
      </c>
      <c r="I284" s="122">
        <f>COUNTIF(사출계획!$G$62:$H$87,표4[[#This Row],[제품명]])</f>
        <v>0</v>
      </c>
      <c r="J284" s="122">
        <f>COUNTIF(사출계획!$G$88:$H$110,표4[[#This Row],[제품명]])</f>
        <v>0</v>
      </c>
      <c r="K284" s="54">
        <f>COUNTIF(사출계획!$I$62:$J$110,표4[[#This Row],[제품명]])</f>
        <v>0</v>
      </c>
      <c r="L284" s="126">
        <f>COUNTIF(사출계획!$I$62:$J$87,표4[[#This Row],[제품명]])</f>
        <v>0</v>
      </c>
      <c r="M284" s="126">
        <f>COUNTIF(사출계획!$I$88:$J$110,표4[[#This Row],[제품명]])</f>
        <v>0</v>
      </c>
      <c r="N284" s="54">
        <f>COUNTIF(사출계획!$K$62:$L$110,표4[[#This Row],[제품명]])</f>
        <v>0</v>
      </c>
      <c r="O284" s="126">
        <f>COUNTIF(사출계획!$K$62:$L$87,표4[[#This Row],[제품명]])</f>
        <v>0</v>
      </c>
      <c r="P284" s="126">
        <f>COUNTIF(사출계획!$K$88:$L$110,표4[[#This Row],[제품명]])</f>
        <v>0</v>
      </c>
      <c r="Q284" s="54">
        <f>COUNTIF(사출계획!$M$62:$N$110,표4[[#This Row],[제품명]])</f>
        <v>0</v>
      </c>
      <c r="R284" s="126">
        <f>COUNTIF(사출계획!$M$62:$N$87,표4[[#This Row],[제품명]])</f>
        <v>0</v>
      </c>
      <c r="S284" s="126">
        <f>COUNTIF(사출계획!$M$88:$N$110,표4[[#This Row],[제품명]])</f>
        <v>0</v>
      </c>
      <c r="T284" s="54">
        <f>COUNTIF(사출계획!$O$62:$P$110,표4[[#This Row],[제품명]])</f>
        <v>0</v>
      </c>
      <c r="U284" s="126">
        <f>COUNTIF(사출계획!$O$62:$P$87,표4[[#This Row],[제품명]])</f>
        <v>0</v>
      </c>
      <c r="V284" s="126">
        <f>COUNTIF(사출계획!$O$88:$P$110,표4[[#This Row],[제품명]])</f>
        <v>0</v>
      </c>
      <c r="W284" s="54">
        <f>COUNTIF(사출계획!$Q$62:$R$110,표4[[#This Row],[제품명]])</f>
        <v>0</v>
      </c>
      <c r="X284" s="126">
        <f>COUNTIF(사출계획!$Q$62:$R$87,표4[[#This Row],[제품명]])</f>
        <v>0</v>
      </c>
      <c r="Y284" s="126">
        <f>COUNTIF(사출계획!$Q$88:$R$110,표4[[#This Row],[제품명]])</f>
        <v>0</v>
      </c>
      <c r="Z284" s="54">
        <f>COUNTIF(사출계획!$S$62:$T$110,표4[[#This Row],[제품명]])</f>
        <v>0</v>
      </c>
      <c r="AA284" s="126"/>
      <c r="AB284" s="126"/>
      <c r="AC284" s="102" t="s">
        <v>526</v>
      </c>
      <c r="AD284" s="54">
        <f>SUMIF(표4[잉크명],표5[[#This Row],[잉크]],표4[월])</f>
        <v>0</v>
      </c>
      <c r="AE284" s="126">
        <f>SUMIF(표4[잉크명],표5[[#This Row],[잉크]],표4[월-3층])</f>
        <v>0</v>
      </c>
      <c r="AF284" s="126">
        <f>SUMIF(표4[잉크명],표5[[#This Row],[잉크]],표4[월-1층])</f>
        <v>0</v>
      </c>
      <c r="AG284" s="54">
        <f>SUMIF(표4[잉크명],표5[[#This Row],[잉크]],표4[화])</f>
        <v>0</v>
      </c>
      <c r="AH284" s="126">
        <f>SUMIF(표4[잉크명],표5[[#This Row],[잉크]],표4[화-3층])</f>
        <v>0</v>
      </c>
      <c r="AI284" s="126">
        <f>SUMIF(표4[잉크명],표5[[#This Row],[잉크]],표4[화-1층])</f>
        <v>0</v>
      </c>
      <c r="AJ284" s="54">
        <f>SUMIF(표4[잉크명],표5[[#This Row],[잉크]],표4[수])</f>
        <v>0</v>
      </c>
      <c r="AK284" s="126">
        <f>SUMIF(표4[잉크명],표5[[#This Row],[잉크]],표4[수-3층])</f>
        <v>0</v>
      </c>
      <c r="AL284" s="126">
        <f>SUMIF(표4[잉크명],표5[[#This Row],[잉크]],표4[수-1층])</f>
        <v>0</v>
      </c>
      <c r="AM284" s="54">
        <f>SUMIF(표4[잉크명],표5[[#This Row],[잉크]],표4[목])</f>
        <v>0</v>
      </c>
      <c r="AN284" s="126">
        <f>SUMIF(표4[잉크명],표5[[#This Row],[잉크]],표4[목-3층])</f>
        <v>0</v>
      </c>
      <c r="AO284" s="126">
        <f>SUMIF(표4[잉크명],표5[[#This Row],[잉크]],표4[목-1층])</f>
        <v>0</v>
      </c>
      <c r="AP284" s="54">
        <f>SUMIF(표4[잉크명],표5[[#This Row],[잉크]],표4[금])</f>
        <v>0</v>
      </c>
      <c r="AQ284" s="126">
        <f>SUMIF(표4[잉크명],표5[[#This Row],[잉크]],표4[금-3층])</f>
        <v>0</v>
      </c>
      <c r="AR284" s="126">
        <f>SUMIF(표4[잉크명],표5[[#This Row],[잉크]],표4[금-1층])</f>
        <v>0</v>
      </c>
      <c r="AS284" s="54">
        <f>SUMIF(표4[잉크명],표5[[#This Row],[잉크]],표4[토])</f>
        <v>0</v>
      </c>
      <c r="AT284" s="126">
        <f>SUMIF(표4[잉크명],표5[[#This Row],[잉크]],표4[토-3층])</f>
        <v>0</v>
      </c>
      <c r="AU284" s="126">
        <f>SUMIF(표4[잉크명],표5[[#This Row],[잉크]],표4[토-1층])</f>
        <v>0</v>
      </c>
      <c r="AV284" s="54">
        <f>SUMIF(표4[잉크명],표5[[#This Row],[잉크]],표4[일])</f>
        <v>0</v>
      </c>
      <c r="AW284" s="126">
        <f>SUMIF(표4[잉크명],표5[[#This Row],[잉크]],표4[일-3층])</f>
        <v>0</v>
      </c>
      <c r="AX284" s="126">
        <f>SUMIF(표4[잉크명],표5[[#This Row],[잉크]],표4[일-1층])</f>
        <v>0</v>
      </c>
      <c r="AY284" s="54">
        <f>SUMIF(표4[잉크명],표5[[#This Row],[잉크]],표4[차주 월])</f>
        <v>0</v>
      </c>
      <c r="AZ284" s="54">
        <f>SUM(표5[[#This Row],[월]:[차주 월]])</f>
        <v>0</v>
      </c>
    </row>
    <row r="285" spans="2:52" x14ac:dyDescent="0.3">
      <c r="B285" s="56" t="s">
        <v>638</v>
      </c>
      <c r="C285" s="56"/>
      <c r="D285" s="56" t="s">
        <v>630</v>
      </c>
      <c r="E285" s="54">
        <f>COUNTIF(사출계획!$E$62:$F$110,표4[[#This Row],[제품명]])</f>
        <v>0</v>
      </c>
      <c r="F285" s="126">
        <f>COUNTIF(사출계획!$E$62:$F$87,표4[[#This Row],[제품명]])</f>
        <v>0</v>
      </c>
      <c r="G285" s="126">
        <f>COUNTIF(사출계획!$E$88:$F$110,표4[[#This Row],[제품명]])</f>
        <v>0</v>
      </c>
      <c r="H285" s="54">
        <f>COUNTIF(사출계획!$G$62:$H$110,표4[[#This Row],[제품명]])</f>
        <v>0</v>
      </c>
      <c r="I285" s="122">
        <f>COUNTIF(사출계획!$G$62:$H$87,표4[[#This Row],[제품명]])</f>
        <v>0</v>
      </c>
      <c r="J285" s="122">
        <f>COUNTIF(사출계획!$G$88:$H$110,표4[[#This Row],[제품명]])</f>
        <v>0</v>
      </c>
      <c r="K285" s="54">
        <f>COUNTIF(사출계획!$I$62:$J$110,표4[[#This Row],[제품명]])</f>
        <v>0</v>
      </c>
      <c r="L285" s="126">
        <f>COUNTIF(사출계획!$I$62:$J$87,표4[[#This Row],[제품명]])</f>
        <v>0</v>
      </c>
      <c r="M285" s="126">
        <f>COUNTIF(사출계획!$I$88:$J$110,표4[[#This Row],[제품명]])</f>
        <v>0</v>
      </c>
      <c r="N285" s="54">
        <f>COUNTIF(사출계획!$K$62:$L$110,표4[[#This Row],[제품명]])</f>
        <v>0</v>
      </c>
      <c r="O285" s="126">
        <f>COUNTIF(사출계획!$K$62:$L$87,표4[[#This Row],[제품명]])</f>
        <v>0</v>
      </c>
      <c r="P285" s="126">
        <f>COUNTIF(사출계획!$K$88:$L$110,표4[[#This Row],[제품명]])</f>
        <v>0</v>
      </c>
      <c r="Q285" s="54">
        <f>COUNTIF(사출계획!$M$62:$N$110,표4[[#This Row],[제품명]])</f>
        <v>0</v>
      </c>
      <c r="R285" s="126">
        <f>COUNTIF(사출계획!$M$62:$N$87,표4[[#This Row],[제품명]])</f>
        <v>0</v>
      </c>
      <c r="S285" s="126">
        <f>COUNTIF(사출계획!$M$88:$N$110,표4[[#This Row],[제품명]])</f>
        <v>0</v>
      </c>
      <c r="T285" s="54">
        <f>COUNTIF(사출계획!$O$62:$P$110,표4[[#This Row],[제품명]])</f>
        <v>0</v>
      </c>
      <c r="U285" s="126">
        <f>COUNTIF(사출계획!$O$62:$P$87,표4[[#This Row],[제품명]])</f>
        <v>0</v>
      </c>
      <c r="V285" s="126">
        <f>COUNTIF(사출계획!$O$88:$P$110,표4[[#This Row],[제품명]])</f>
        <v>0</v>
      </c>
      <c r="W285" s="54">
        <f>COUNTIF(사출계획!$Q$62:$R$110,표4[[#This Row],[제품명]])</f>
        <v>0</v>
      </c>
      <c r="X285" s="126">
        <f>COUNTIF(사출계획!$Q$62:$R$87,표4[[#This Row],[제품명]])</f>
        <v>0</v>
      </c>
      <c r="Y285" s="126">
        <f>COUNTIF(사출계획!$Q$88:$R$110,표4[[#This Row],[제품명]])</f>
        <v>0</v>
      </c>
      <c r="Z285" s="54">
        <f>COUNTIF(사출계획!$S$62:$T$110,표4[[#This Row],[제품명]])</f>
        <v>0</v>
      </c>
      <c r="AA285" s="126"/>
      <c r="AB285" s="126"/>
      <c r="AC285" s="102" t="s">
        <v>688</v>
      </c>
      <c r="AD285" s="54">
        <f>SUMIF(표4[잉크명],표5[[#This Row],[잉크]],표4[월])</f>
        <v>2</v>
      </c>
      <c r="AE285" s="126">
        <f>SUMIF(표4[잉크명],표5[[#This Row],[잉크]],표4[월-3층])</f>
        <v>0</v>
      </c>
      <c r="AF285" s="126">
        <f>SUMIF(표4[잉크명],표5[[#This Row],[잉크]],표4[월-1층])</f>
        <v>2</v>
      </c>
      <c r="AG285" s="54">
        <f>SUMIF(표4[잉크명],표5[[#This Row],[잉크]],표4[화])</f>
        <v>2</v>
      </c>
      <c r="AH285" s="126">
        <f>SUMIF(표4[잉크명],표5[[#This Row],[잉크]],표4[화-3층])</f>
        <v>0</v>
      </c>
      <c r="AI285" s="126">
        <f>SUMIF(표4[잉크명],표5[[#This Row],[잉크]],표4[화-1층])</f>
        <v>2</v>
      </c>
      <c r="AJ285" s="54">
        <f>SUMIF(표4[잉크명],표5[[#This Row],[잉크]],표4[수])</f>
        <v>0</v>
      </c>
      <c r="AK285" s="126">
        <f>SUMIF(표4[잉크명],표5[[#This Row],[잉크]],표4[수-3층])</f>
        <v>0</v>
      </c>
      <c r="AL285" s="126">
        <f>SUMIF(표4[잉크명],표5[[#This Row],[잉크]],표4[수-1층])</f>
        <v>0</v>
      </c>
      <c r="AM285" s="54">
        <f>SUMIF(표4[잉크명],표5[[#This Row],[잉크]],표4[목])</f>
        <v>0</v>
      </c>
      <c r="AN285" s="126">
        <f>SUMIF(표4[잉크명],표5[[#This Row],[잉크]],표4[목-3층])</f>
        <v>0</v>
      </c>
      <c r="AO285" s="126">
        <f>SUMIF(표4[잉크명],표5[[#This Row],[잉크]],표4[목-1층])</f>
        <v>0</v>
      </c>
      <c r="AP285" s="54">
        <f>SUMIF(표4[잉크명],표5[[#This Row],[잉크]],표4[금])</f>
        <v>0</v>
      </c>
      <c r="AQ285" s="126">
        <f>SUMIF(표4[잉크명],표5[[#This Row],[잉크]],표4[금-3층])</f>
        <v>0</v>
      </c>
      <c r="AR285" s="126">
        <f>SUMIF(표4[잉크명],표5[[#This Row],[잉크]],표4[금-1층])</f>
        <v>0</v>
      </c>
      <c r="AS285" s="54">
        <f>SUMIF(표4[잉크명],표5[[#This Row],[잉크]],표4[토])</f>
        <v>0</v>
      </c>
      <c r="AT285" s="126">
        <f>SUMIF(표4[잉크명],표5[[#This Row],[잉크]],표4[토-3층])</f>
        <v>0</v>
      </c>
      <c r="AU285" s="126">
        <f>SUMIF(표4[잉크명],표5[[#This Row],[잉크]],표4[토-1층])</f>
        <v>0</v>
      </c>
      <c r="AV285" s="54">
        <f>SUMIF(표4[잉크명],표5[[#This Row],[잉크]],표4[일])</f>
        <v>0</v>
      </c>
      <c r="AW285" s="126">
        <f>SUMIF(표4[잉크명],표5[[#This Row],[잉크]],표4[일-3층])</f>
        <v>0</v>
      </c>
      <c r="AX285" s="126">
        <f>SUMIF(표4[잉크명],표5[[#This Row],[잉크]],표4[일-1층])</f>
        <v>0</v>
      </c>
      <c r="AY285" s="54">
        <f>SUMIF(표4[잉크명],표5[[#This Row],[잉크]],표4[차주 월])</f>
        <v>0</v>
      </c>
      <c r="AZ285" s="54">
        <f>SUM(표5[[#This Row],[월]:[차주 월]])</f>
        <v>8</v>
      </c>
    </row>
    <row r="286" spans="2:52" x14ac:dyDescent="0.3">
      <c r="B286" s="56" t="s">
        <v>639</v>
      </c>
      <c r="C286" s="56"/>
      <c r="D286" s="56" t="s">
        <v>1230</v>
      </c>
      <c r="E286" s="54">
        <f>COUNTIF(사출계획!$E$62:$F$110,표4[[#This Row],[제품명]])</f>
        <v>0</v>
      </c>
      <c r="F286" s="126">
        <f>COUNTIF(사출계획!$E$62:$F$87,표4[[#This Row],[제품명]])</f>
        <v>0</v>
      </c>
      <c r="G286" s="126">
        <f>COUNTIF(사출계획!$E$88:$F$110,표4[[#This Row],[제품명]])</f>
        <v>0</v>
      </c>
      <c r="H286" s="54">
        <f>COUNTIF(사출계획!$G$62:$H$110,표4[[#This Row],[제품명]])</f>
        <v>0</v>
      </c>
      <c r="I286" s="122">
        <f>COUNTIF(사출계획!$G$62:$H$87,표4[[#This Row],[제품명]])</f>
        <v>0</v>
      </c>
      <c r="J286" s="122">
        <f>COUNTIF(사출계획!$G$88:$H$110,표4[[#This Row],[제품명]])</f>
        <v>0</v>
      </c>
      <c r="K286" s="54">
        <f>COUNTIF(사출계획!$I$62:$J$110,표4[[#This Row],[제품명]])</f>
        <v>0</v>
      </c>
      <c r="L286" s="126">
        <f>COUNTIF(사출계획!$I$62:$J$87,표4[[#This Row],[제품명]])</f>
        <v>0</v>
      </c>
      <c r="M286" s="126">
        <f>COUNTIF(사출계획!$I$88:$J$110,표4[[#This Row],[제품명]])</f>
        <v>0</v>
      </c>
      <c r="N286" s="54">
        <f>COUNTIF(사출계획!$K$62:$L$110,표4[[#This Row],[제품명]])</f>
        <v>0</v>
      </c>
      <c r="O286" s="126">
        <f>COUNTIF(사출계획!$K$62:$L$87,표4[[#This Row],[제품명]])</f>
        <v>0</v>
      </c>
      <c r="P286" s="126">
        <f>COUNTIF(사출계획!$K$88:$L$110,표4[[#This Row],[제품명]])</f>
        <v>0</v>
      </c>
      <c r="Q286" s="54">
        <f>COUNTIF(사출계획!$M$62:$N$110,표4[[#This Row],[제품명]])</f>
        <v>0</v>
      </c>
      <c r="R286" s="126">
        <f>COUNTIF(사출계획!$M$62:$N$87,표4[[#This Row],[제품명]])</f>
        <v>0</v>
      </c>
      <c r="S286" s="126">
        <f>COUNTIF(사출계획!$M$88:$N$110,표4[[#This Row],[제품명]])</f>
        <v>0</v>
      </c>
      <c r="T286" s="54">
        <f>COUNTIF(사출계획!$O$62:$P$110,표4[[#This Row],[제품명]])</f>
        <v>0</v>
      </c>
      <c r="U286" s="126">
        <f>COUNTIF(사출계획!$O$62:$P$87,표4[[#This Row],[제품명]])</f>
        <v>0</v>
      </c>
      <c r="V286" s="126">
        <f>COUNTIF(사출계획!$O$88:$P$110,표4[[#This Row],[제품명]])</f>
        <v>0</v>
      </c>
      <c r="W286" s="54">
        <f>COUNTIF(사출계획!$Q$62:$R$110,표4[[#This Row],[제품명]])</f>
        <v>0</v>
      </c>
      <c r="X286" s="126">
        <f>COUNTIF(사출계획!$Q$62:$R$87,표4[[#This Row],[제품명]])</f>
        <v>0</v>
      </c>
      <c r="Y286" s="126">
        <f>COUNTIF(사출계획!$Q$88:$R$110,표4[[#This Row],[제품명]])</f>
        <v>0</v>
      </c>
      <c r="Z286" s="54">
        <f>COUNTIF(사출계획!$S$62:$T$110,표4[[#This Row],[제품명]])</f>
        <v>0</v>
      </c>
      <c r="AA286" s="126"/>
      <c r="AB286" s="126"/>
      <c r="AC286" s="102" t="s">
        <v>1662</v>
      </c>
      <c r="AD286" s="54">
        <f>SUMIF(표4[잉크명],표5[[#This Row],[잉크]],표4[월])</f>
        <v>0</v>
      </c>
      <c r="AE286" s="126">
        <f>SUMIF(표4[잉크명],표5[[#This Row],[잉크]],표4[월-3층])</f>
        <v>0</v>
      </c>
      <c r="AF286" s="126">
        <f>SUMIF(표4[잉크명],표5[[#This Row],[잉크]],표4[월-1층])</f>
        <v>0</v>
      </c>
      <c r="AG286" s="54">
        <f>SUMIF(표4[잉크명],표5[[#This Row],[잉크]],표4[화])</f>
        <v>0</v>
      </c>
      <c r="AH286" s="126">
        <f>SUMIF(표4[잉크명],표5[[#This Row],[잉크]],표4[화-3층])</f>
        <v>0</v>
      </c>
      <c r="AI286" s="126">
        <f>SUMIF(표4[잉크명],표5[[#This Row],[잉크]],표4[화-1층])</f>
        <v>0</v>
      </c>
      <c r="AJ286" s="54">
        <f>SUMIF(표4[잉크명],표5[[#This Row],[잉크]],표4[수])</f>
        <v>0</v>
      </c>
      <c r="AK286" s="126">
        <f>SUMIF(표4[잉크명],표5[[#This Row],[잉크]],표4[수-3층])</f>
        <v>0</v>
      </c>
      <c r="AL286" s="126">
        <f>SUMIF(표4[잉크명],표5[[#This Row],[잉크]],표4[수-1층])</f>
        <v>0</v>
      </c>
      <c r="AM286" s="54">
        <f>SUMIF(표4[잉크명],표5[[#This Row],[잉크]],표4[목])</f>
        <v>0</v>
      </c>
      <c r="AN286" s="126">
        <f>SUMIF(표4[잉크명],표5[[#This Row],[잉크]],표4[목-3층])</f>
        <v>0</v>
      </c>
      <c r="AO286" s="126">
        <f>SUMIF(표4[잉크명],표5[[#This Row],[잉크]],표4[목-1층])</f>
        <v>0</v>
      </c>
      <c r="AP286" s="54">
        <f>SUMIF(표4[잉크명],표5[[#This Row],[잉크]],표4[금])</f>
        <v>0</v>
      </c>
      <c r="AQ286" s="126">
        <f>SUMIF(표4[잉크명],표5[[#This Row],[잉크]],표4[금-3층])</f>
        <v>0</v>
      </c>
      <c r="AR286" s="126">
        <f>SUMIF(표4[잉크명],표5[[#This Row],[잉크]],표4[금-1층])</f>
        <v>0</v>
      </c>
      <c r="AS286" s="54">
        <f>SUMIF(표4[잉크명],표5[[#This Row],[잉크]],표4[토])</f>
        <v>0</v>
      </c>
      <c r="AT286" s="126">
        <f>SUMIF(표4[잉크명],표5[[#This Row],[잉크]],표4[토-3층])</f>
        <v>0</v>
      </c>
      <c r="AU286" s="126">
        <f>SUMIF(표4[잉크명],표5[[#This Row],[잉크]],표4[토-1층])</f>
        <v>0</v>
      </c>
      <c r="AV286" s="54">
        <f>SUMIF(표4[잉크명],표5[[#This Row],[잉크]],표4[일])</f>
        <v>0</v>
      </c>
      <c r="AW286" s="126">
        <f>SUMIF(표4[잉크명],표5[[#This Row],[잉크]],표4[일-3층])</f>
        <v>0</v>
      </c>
      <c r="AX286" s="126">
        <f>SUMIF(표4[잉크명],표5[[#This Row],[잉크]],표4[일-1층])</f>
        <v>0</v>
      </c>
      <c r="AY286" s="54">
        <f>SUMIF(표4[잉크명],표5[[#This Row],[잉크]],표4[차주 월])</f>
        <v>0</v>
      </c>
      <c r="AZ286" s="54">
        <f>SUM(표5[[#This Row],[월]:[차주 월]])</f>
        <v>0</v>
      </c>
    </row>
    <row r="287" spans="2:52" x14ac:dyDescent="0.3">
      <c r="B287" s="56" t="s">
        <v>639</v>
      </c>
      <c r="C287" s="56"/>
      <c r="D287" s="56" t="s">
        <v>632</v>
      </c>
      <c r="E287" s="54">
        <f>COUNTIF(사출계획!$E$62:$F$110,표4[[#This Row],[제품명]])</f>
        <v>0</v>
      </c>
      <c r="F287" s="126">
        <f>COUNTIF(사출계획!$E$62:$F$87,표4[[#This Row],[제품명]])</f>
        <v>0</v>
      </c>
      <c r="G287" s="126">
        <f>COUNTIF(사출계획!$E$88:$F$110,표4[[#This Row],[제품명]])</f>
        <v>0</v>
      </c>
      <c r="H287" s="54">
        <f>COUNTIF(사출계획!$G$62:$H$110,표4[[#This Row],[제품명]])</f>
        <v>0</v>
      </c>
      <c r="I287" s="122">
        <f>COUNTIF(사출계획!$G$62:$H$87,표4[[#This Row],[제품명]])</f>
        <v>0</v>
      </c>
      <c r="J287" s="122">
        <f>COUNTIF(사출계획!$G$88:$H$110,표4[[#This Row],[제품명]])</f>
        <v>0</v>
      </c>
      <c r="K287" s="54">
        <f>COUNTIF(사출계획!$I$62:$J$110,표4[[#This Row],[제품명]])</f>
        <v>0</v>
      </c>
      <c r="L287" s="126">
        <f>COUNTIF(사출계획!$I$62:$J$87,표4[[#This Row],[제품명]])</f>
        <v>0</v>
      </c>
      <c r="M287" s="126">
        <f>COUNTIF(사출계획!$I$88:$J$110,표4[[#This Row],[제품명]])</f>
        <v>0</v>
      </c>
      <c r="N287" s="54">
        <f>COUNTIF(사출계획!$K$62:$L$110,표4[[#This Row],[제품명]])</f>
        <v>0</v>
      </c>
      <c r="O287" s="126">
        <f>COUNTIF(사출계획!$K$62:$L$87,표4[[#This Row],[제품명]])</f>
        <v>0</v>
      </c>
      <c r="P287" s="126">
        <f>COUNTIF(사출계획!$K$88:$L$110,표4[[#This Row],[제품명]])</f>
        <v>0</v>
      </c>
      <c r="Q287" s="54">
        <f>COUNTIF(사출계획!$M$62:$N$110,표4[[#This Row],[제품명]])</f>
        <v>0</v>
      </c>
      <c r="R287" s="126">
        <f>COUNTIF(사출계획!$M$62:$N$87,표4[[#This Row],[제품명]])</f>
        <v>0</v>
      </c>
      <c r="S287" s="126">
        <f>COUNTIF(사출계획!$M$88:$N$110,표4[[#This Row],[제품명]])</f>
        <v>0</v>
      </c>
      <c r="T287" s="54">
        <f>COUNTIF(사출계획!$O$62:$P$110,표4[[#This Row],[제품명]])</f>
        <v>0</v>
      </c>
      <c r="U287" s="126">
        <f>COUNTIF(사출계획!$O$62:$P$87,표4[[#This Row],[제품명]])</f>
        <v>0</v>
      </c>
      <c r="V287" s="126">
        <f>COUNTIF(사출계획!$O$88:$P$110,표4[[#This Row],[제품명]])</f>
        <v>0</v>
      </c>
      <c r="W287" s="54">
        <f>COUNTIF(사출계획!$Q$62:$R$110,표4[[#This Row],[제품명]])</f>
        <v>0</v>
      </c>
      <c r="X287" s="126">
        <f>COUNTIF(사출계획!$Q$62:$R$87,표4[[#This Row],[제품명]])</f>
        <v>0</v>
      </c>
      <c r="Y287" s="126">
        <f>COUNTIF(사출계획!$Q$88:$R$110,표4[[#This Row],[제품명]])</f>
        <v>0</v>
      </c>
      <c r="Z287" s="54">
        <f>COUNTIF(사출계획!$S$62:$T$110,표4[[#This Row],[제품명]])</f>
        <v>0</v>
      </c>
      <c r="AA287" s="126"/>
      <c r="AB287" s="126"/>
      <c r="AC287" s="102" t="s">
        <v>1816</v>
      </c>
      <c r="AD287" s="54">
        <f>SUMIF(표4[잉크명],표5[[#This Row],[잉크]],표4[월])</f>
        <v>0</v>
      </c>
      <c r="AE287" s="126">
        <f>SUMIF(표4[잉크명],표5[[#This Row],[잉크]],표4[월-3층])</f>
        <v>0</v>
      </c>
      <c r="AF287" s="126">
        <f>SUMIF(표4[잉크명],표5[[#This Row],[잉크]],표4[월-1층])</f>
        <v>0</v>
      </c>
      <c r="AG287" s="54">
        <f>SUMIF(표4[잉크명],표5[[#This Row],[잉크]],표4[화])</f>
        <v>0</v>
      </c>
      <c r="AH287" s="126">
        <f>SUMIF(표4[잉크명],표5[[#This Row],[잉크]],표4[화-3층])</f>
        <v>0</v>
      </c>
      <c r="AI287" s="126">
        <f>SUMIF(표4[잉크명],표5[[#This Row],[잉크]],표4[화-1층])</f>
        <v>0</v>
      </c>
      <c r="AJ287" s="54">
        <f>SUMIF(표4[잉크명],표5[[#This Row],[잉크]],표4[수])</f>
        <v>0</v>
      </c>
      <c r="AK287" s="126">
        <f>SUMIF(표4[잉크명],표5[[#This Row],[잉크]],표4[수-3층])</f>
        <v>0</v>
      </c>
      <c r="AL287" s="126">
        <f>SUMIF(표4[잉크명],표5[[#This Row],[잉크]],표4[수-1층])</f>
        <v>0</v>
      </c>
      <c r="AM287" s="54">
        <f>SUMIF(표4[잉크명],표5[[#This Row],[잉크]],표4[목])</f>
        <v>0</v>
      </c>
      <c r="AN287" s="126">
        <f>SUMIF(표4[잉크명],표5[[#This Row],[잉크]],표4[목-3층])</f>
        <v>0</v>
      </c>
      <c r="AO287" s="126">
        <f>SUMIF(표4[잉크명],표5[[#This Row],[잉크]],표4[목-1층])</f>
        <v>0</v>
      </c>
      <c r="AP287" s="54">
        <f>SUMIF(표4[잉크명],표5[[#This Row],[잉크]],표4[금])</f>
        <v>0</v>
      </c>
      <c r="AQ287" s="126">
        <f>SUMIF(표4[잉크명],표5[[#This Row],[잉크]],표4[금-3층])</f>
        <v>0</v>
      </c>
      <c r="AR287" s="126">
        <f>SUMIF(표4[잉크명],표5[[#This Row],[잉크]],표4[금-1층])</f>
        <v>0</v>
      </c>
      <c r="AS287" s="54">
        <f>SUMIF(표4[잉크명],표5[[#This Row],[잉크]],표4[토])</f>
        <v>0</v>
      </c>
      <c r="AT287" s="126">
        <f>SUMIF(표4[잉크명],표5[[#This Row],[잉크]],표4[토-3층])</f>
        <v>0</v>
      </c>
      <c r="AU287" s="126">
        <f>SUMIF(표4[잉크명],표5[[#This Row],[잉크]],표4[토-1층])</f>
        <v>0</v>
      </c>
      <c r="AV287" s="54">
        <f>SUMIF(표4[잉크명],표5[[#This Row],[잉크]],표4[일])</f>
        <v>0</v>
      </c>
      <c r="AW287" s="126">
        <f>SUMIF(표4[잉크명],표5[[#This Row],[잉크]],표4[일-3층])</f>
        <v>0</v>
      </c>
      <c r="AX287" s="126">
        <f>SUMIF(표4[잉크명],표5[[#This Row],[잉크]],표4[일-1층])</f>
        <v>0</v>
      </c>
      <c r="AY287" s="54">
        <f>SUMIF(표4[잉크명],표5[[#This Row],[잉크]],표4[차주 월])</f>
        <v>0</v>
      </c>
      <c r="AZ287" s="54">
        <f>SUM(표5[[#This Row],[월]:[차주 월]])</f>
        <v>0</v>
      </c>
    </row>
    <row r="288" spans="2:52" x14ac:dyDescent="0.3">
      <c r="B288" s="56" t="s">
        <v>639</v>
      </c>
      <c r="C288" s="56"/>
      <c r="D288" s="56" t="s">
        <v>633</v>
      </c>
      <c r="E288" s="54">
        <f>COUNTIF(사출계획!$E$62:$F$110,표4[[#This Row],[제품명]])</f>
        <v>0</v>
      </c>
      <c r="F288" s="126">
        <f>COUNTIF(사출계획!$E$62:$F$87,표4[[#This Row],[제품명]])</f>
        <v>0</v>
      </c>
      <c r="G288" s="126">
        <f>COUNTIF(사출계획!$E$88:$F$110,표4[[#This Row],[제품명]])</f>
        <v>0</v>
      </c>
      <c r="H288" s="54">
        <f>COUNTIF(사출계획!$G$62:$H$110,표4[[#This Row],[제품명]])</f>
        <v>0</v>
      </c>
      <c r="I288" s="122">
        <f>COUNTIF(사출계획!$G$62:$H$87,표4[[#This Row],[제품명]])</f>
        <v>0</v>
      </c>
      <c r="J288" s="122">
        <f>COUNTIF(사출계획!$G$88:$H$110,표4[[#This Row],[제품명]])</f>
        <v>0</v>
      </c>
      <c r="K288" s="54">
        <f>COUNTIF(사출계획!$I$62:$J$110,표4[[#This Row],[제품명]])</f>
        <v>0</v>
      </c>
      <c r="L288" s="126">
        <f>COUNTIF(사출계획!$I$62:$J$87,표4[[#This Row],[제품명]])</f>
        <v>0</v>
      </c>
      <c r="M288" s="126">
        <f>COUNTIF(사출계획!$I$88:$J$110,표4[[#This Row],[제품명]])</f>
        <v>0</v>
      </c>
      <c r="N288" s="54">
        <f>COUNTIF(사출계획!$K$62:$L$110,표4[[#This Row],[제품명]])</f>
        <v>0</v>
      </c>
      <c r="O288" s="126">
        <f>COUNTIF(사출계획!$K$62:$L$87,표4[[#This Row],[제품명]])</f>
        <v>0</v>
      </c>
      <c r="P288" s="126">
        <f>COUNTIF(사출계획!$K$88:$L$110,표4[[#This Row],[제품명]])</f>
        <v>0</v>
      </c>
      <c r="Q288" s="54">
        <f>COUNTIF(사출계획!$M$62:$N$110,표4[[#This Row],[제품명]])</f>
        <v>0</v>
      </c>
      <c r="R288" s="126">
        <f>COUNTIF(사출계획!$M$62:$N$87,표4[[#This Row],[제품명]])</f>
        <v>0</v>
      </c>
      <c r="S288" s="126">
        <f>COUNTIF(사출계획!$M$88:$N$110,표4[[#This Row],[제품명]])</f>
        <v>0</v>
      </c>
      <c r="T288" s="54">
        <f>COUNTIF(사출계획!$O$62:$P$110,표4[[#This Row],[제품명]])</f>
        <v>0</v>
      </c>
      <c r="U288" s="126">
        <f>COUNTIF(사출계획!$O$62:$P$87,표4[[#This Row],[제품명]])</f>
        <v>0</v>
      </c>
      <c r="V288" s="126">
        <f>COUNTIF(사출계획!$O$88:$P$110,표4[[#This Row],[제품명]])</f>
        <v>0</v>
      </c>
      <c r="W288" s="54">
        <f>COUNTIF(사출계획!$Q$62:$R$110,표4[[#This Row],[제품명]])</f>
        <v>0</v>
      </c>
      <c r="X288" s="126">
        <f>COUNTIF(사출계획!$Q$62:$R$87,표4[[#This Row],[제품명]])</f>
        <v>0</v>
      </c>
      <c r="Y288" s="126">
        <f>COUNTIF(사출계획!$Q$88:$R$110,표4[[#This Row],[제품명]])</f>
        <v>0</v>
      </c>
      <c r="Z288" s="54">
        <f>COUNTIF(사출계획!$S$62:$T$110,표4[[#This Row],[제품명]])</f>
        <v>0</v>
      </c>
      <c r="AA288" s="126"/>
      <c r="AB288" s="126"/>
      <c r="AC288" s="33" t="s">
        <v>29</v>
      </c>
      <c r="AD288" s="34">
        <f>SUMIF(표4[잉크명],표5[[#This Row],[잉크]],표4[월])</f>
        <v>0</v>
      </c>
      <c r="AE288" s="126">
        <f>SUMIF(표4[잉크명],표5[[#This Row],[잉크]],표4[월-3층])</f>
        <v>0</v>
      </c>
      <c r="AF288" s="126">
        <f>SUMIF(표4[잉크명],표5[[#This Row],[잉크]],표4[월-1층])</f>
        <v>0</v>
      </c>
      <c r="AG288" s="34">
        <f>SUMIF(표4[잉크명],표5[[#This Row],[잉크]],표4[화])</f>
        <v>0</v>
      </c>
      <c r="AH288" s="126">
        <f>SUMIF(표4[잉크명],표5[[#This Row],[잉크]],표4[화-3층])</f>
        <v>0</v>
      </c>
      <c r="AI288" s="126">
        <f>SUMIF(표4[잉크명],표5[[#This Row],[잉크]],표4[화-1층])</f>
        <v>0</v>
      </c>
      <c r="AJ288" s="34">
        <f>SUMIF(표4[잉크명],표5[[#This Row],[잉크]],표4[수])</f>
        <v>0</v>
      </c>
      <c r="AK288" s="126">
        <f>SUMIF(표4[잉크명],표5[[#This Row],[잉크]],표4[수-3층])</f>
        <v>0</v>
      </c>
      <c r="AL288" s="126">
        <f>SUMIF(표4[잉크명],표5[[#This Row],[잉크]],표4[수-1층])</f>
        <v>0</v>
      </c>
      <c r="AM288" s="34">
        <f>SUMIF(표4[잉크명],표5[[#This Row],[잉크]],표4[목])</f>
        <v>0</v>
      </c>
      <c r="AN288" s="126">
        <f>SUMIF(표4[잉크명],표5[[#This Row],[잉크]],표4[목-3층])</f>
        <v>0</v>
      </c>
      <c r="AO288" s="126">
        <f>SUMIF(표4[잉크명],표5[[#This Row],[잉크]],표4[목-1층])</f>
        <v>0</v>
      </c>
      <c r="AP288" s="34">
        <f>SUMIF(표4[잉크명],표5[[#This Row],[잉크]],표4[금])</f>
        <v>0</v>
      </c>
      <c r="AQ288" s="126">
        <f>SUMIF(표4[잉크명],표5[[#This Row],[잉크]],표4[금-3층])</f>
        <v>0</v>
      </c>
      <c r="AR288" s="126">
        <f>SUMIF(표4[잉크명],표5[[#This Row],[잉크]],표4[금-1층])</f>
        <v>0</v>
      </c>
      <c r="AS288" s="34">
        <f>SUMIF(표4[잉크명],표5[[#This Row],[잉크]],표4[토])</f>
        <v>0</v>
      </c>
      <c r="AT288" s="126">
        <f>SUMIF(표4[잉크명],표5[[#This Row],[잉크]],표4[토-3층])</f>
        <v>0</v>
      </c>
      <c r="AU288" s="126">
        <f>SUMIF(표4[잉크명],표5[[#This Row],[잉크]],표4[토-1층])</f>
        <v>0</v>
      </c>
      <c r="AV288" s="34">
        <f>SUMIF(표4[잉크명],표5[[#This Row],[잉크]],표4[일])</f>
        <v>0</v>
      </c>
      <c r="AW288" s="126">
        <f>SUMIF(표4[잉크명],표5[[#This Row],[잉크]],표4[일-3층])</f>
        <v>0</v>
      </c>
      <c r="AX288" s="126">
        <f>SUMIF(표4[잉크명],표5[[#This Row],[잉크]],표4[일-1층])</f>
        <v>0</v>
      </c>
      <c r="AY288" s="34">
        <f>SUMIF(표4[잉크명],표5[[#This Row],[잉크]],표4[차주 월])</f>
        <v>0</v>
      </c>
      <c r="AZ288" s="34">
        <f>SUM(표5[[#This Row],[월]:[차주 월]])</f>
        <v>0</v>
      </c>
    </row>
    <row r="289" spans="2:52" x14ac:dyDescent="0.3">
      <c r="B289" s="56" t="s">
        <v>640</v>
      </c>
      <c r="C289" s="56"/>
      <c r="D289" s="56" t="s">
        <v>634</v>
      </c>
      <c r="E289" s="54">
        <f>COUNTIF(사출계획!$E$62:$F$110,표4[[#This Row],[제품명]])</f>
        <v>0</v>
      </c>
      <c r="F289" s="126">
        <f>COUNTIF(사출계획!$E$62:$F$87,표4[[#This Row],[제품명]])</f>
        <v>0</v>
      </c>
      <c r="G289" s="126">
        <f>COUNTIF(사출계획!$E$88:$F$110,표4[[#This Row],[제품명]])</f>
        <v>0</v>
      </c>
      <c r="H289" s="54">
        <f>COUNTIF(사출계획!$G$62:$H$110,표4[[#This Row],[제품명]])</f>
        <v>0</v>
      </c>
      <c r="I289" s="122">
        <f>COUNTIF(사출계획!$G$62:$H$87,표4[[#This Row],[제품명]])</f>
        <v>0</v>
      </c>
      <c r="J289" s="122">
        <f>COUNTIF(사출계획!$G$88:$H$110,표4[[#This Row],[제품명]])</f>
        <v>0</v>
      </c>
      <c r="K289" s="54">
        <f>COUNTIF(사출계획!$I$62:$J$110,표4[[#This Row],[제품명]])</f>
        <v>0</v>
      </c>
      <c r="L289" s="126">
        <f>COUNTIF(사출계획!$I$62:$J$87,표4[[#This Row],[제품명]])</f>
        <v>0</v>
      </c>
      <c r="M289" s="126">
        <f>COUNTIF(사출계획!$I$88:$J$110,표4[[#This Row],[제품명]])</f>
        <v>0</v>
      </c>
      <c r="N289" s="54">
        <f>COUNTIF(사출계획!$K$62:$L$110,표4[[#This Row],[제품명]])</f>
        <v>0</v>
      </c>
      <c r="O289" s="126">
        <f>COUNTIF(사출계획!$K$62:$L$87,표4[[#This Row],[제품명]])</f>
        <v>0</v>
      </c>
      <c r="P289" s="126">
        <f>COUNTIF(사출계획!$K$88:$L$110,표4[[#This Row],[제품명]])</f>
        <v>0</v>
      </c>
      <c r="Q289" s="54">
        <f>COUNTIF(사출계획!$M$62:$N$110,표4[[#This Row],[제품명]])</f>
        <v>0</v>
      </c>
      <c r="R289" s="126">
        <f>COUNTIF(사출계획!$M$62:$N$87,표4[[#This Row],[제품명]])</f>
        <v>0</v>
      </c>
      <c r="S289" s="126">
        <f>COUNTIF(사출계획!$M$88:$N$110,표4[[#This Row],[제품명]])</f>
        <v>0</v>
      </c>
      <c r="T289" s="54">
        <f>COUNTIF(사출계획!$O$62:$P$110,표4[[#This Row],[제품명]])</f>
        <v>0</v>
      </c>
      <c r="U289" s="126">
        <f>COUNTIF(사출계획!$O$62:$P$87,표4[[#This Row],[제품명]])</f>
        <v>0</v>
      </c>
      <c r="V289" s="126">
        <f>COUNTIF(사출계획!$O$88:$P$110,표4[[#This Row],[제품명]])</f>
        <v>0</v>
      </c>
      <c r="W289" s="54">
        <f>COUNTIF(사출계획!$Q$62:$R$110,표4[[#This Row],[제품명]])</f>
        <v>0</v>
      </c>
      <c r="X289" s="126">
        <f>COUNTIF(사출계획!$Q$62:$R$87,표4[[#This Row],[제품명]])</f>
        <v>0</v>
      </c>
      <c r="Y289" s="126">
        <f>COUNTIF(사출계획!$Q$88:$R$110,표4[[#This Row],[제품명]])</f>
        <v>0</v>
      </c>
      <c r="Z289" s="54">
        <f>COUNTIF(사출계획!$S$62:$T$110,표4[[#This Row],[제품명]])</f>
        <v>0</v>
      </c>
      <c r="AA289" s="126"/>
      <c r="AB289" s="126"/>
      <c r="AC289" s="33" t="s">
        <v>315</v>
      </c>
      <c r="AD289" s="34">
        <f>SUMIF(표4[잉크명],표5[[#This Row],[잉크]],표4[월])</f>
        <v>0</v>
      </c>
      <c r="AE289" s="126">
        <f>SUMIF(표4[잉크명],표5[[#This Row],[잉크]],표4[월-3층])</f>
        <v>0</v>
      </c>
      <c r="AF289" s="126">
        <f>SUMIF(표4[잉크명],표5[[#This Row],[잉크]],표4[월-1층])</f>
        <v>0</v>
      </c>
      <c r="AG289" s="34">
        <f>SUMIF(표4[잉크명],표5[[#This Row],[잉크]],표4[화])</f>
        <v>0</v>
      </c>
      <c r="AH289" s="126">
        <f>SUMIF(표4[잉크명],표5[[#This Row],[잉크]],표4[화-3층])</f>
        <v>0</v>
      </c>
      <c r="AI289" s="126">
        <f>SUMIF(표4[잉크명],표5[[#This Row],[잉크]],표4[화-1층])</f>
        <v>0</v>
      </c>
      <c r="AJ289" s="34">
        <f>SUMIF(표4[잉크명],표5[[#This Row],[잉크]],표4[수])</f>
        <v>0</v>
      </c>
      <c r="AK289" s="126">
        <f>SUMIF(표4[잉크명],표5[[#This Row],[잉크]],표4[수-3층])</f>
        <v>0</v>
      </c>
      <c r="AL289" s="126">
        <f>SUMIF(표4[잉크명],표5[[#This Row],[잉크]],표4[수-1층])</f>
        <v>0</v>
      </c>
      <c r="AM289" s="34">
        <f>SUMIF(표4[잉크명],표5[[#This Row],[잉크]],표4[목])</f>
        <v>0</v>
      </c>
      <c r="AN289" s="126">
        <f>SUMIF(표4[잉크명],표5[[#This Row],[잉크]],표4[목-3층])</f>
        <v>0</v>
      </c>
      <c r="AO289" s="126">
        <f>SUMIF(표4[잉크명],표5[[#This Row],[잉크]],표4[목-1층])</f>
        <v>0</v>
      </c>
      <c r="AP289" s="34">
        <f>SUMIF(표4[잉크명],표5[[#This Row],[잉크]],표4[금])</f>
        <v>0</v>
      </c>
      <c r="AQ289" s="126">
        <f>SUMIF(표4[잉크명],표5[[#This Row],[잉크]],표4[금-3층])</f>
        <v>0</v>
      </c>
      <c r="AR289" s="126">
        <f>SUMIF(표4[잉크명],표5[[#This Row],[잉크]],표4[금-1층])</f>
        <v>0</v>
      </c>
      <c r="AS289" s="34">
        <f>SUMIF(표4[잉크명],표5[[#This Row],[잉크]],표4[토])</f>
        <v>0</v>
      </c>
      <c r="AT289" s="126">
        <f>SUMIF(표4[잉크명],표5[[#This Row],[잉크]],표4[토-3층])</f>
        <v>0</v>
      </c>
      <c r="AU289" s="126">
        <f>SUMIF(표4[잉크명],표5[[#This Row],[잉크]],표4[토-1층])</f>
        <v>0</v>
      </c>
      <c r="AV289" s="34">
        <f>SUMIF(표4[잉크명],표5[[#This Row],[잉크]],표4[일])</f>
        <v>0</v>
      </c>
      <c r="AW289" s="126">
        <f>SUMIF(표4[잉크명],표5[[#This Row],[잉크]],표4[일-3층])</f>
        <v>0</v>
      </c>
      <c r="AX289" s="126">
        <f>SUMIF(표4[잉크명],표5[[#This Row],[잉크]],표4[일-1층])</f>
        <v>0</v>
      </c>
      <c r="AY289" s="34">
        <f>SUMIF(표4[잉크명],표5[[#This Row],[잉크]],표4[차주 월])</f>
        <v>0</v>
      </c>
      <c r="AZ289" s="34">
        <f>SUM(표5[[#This Row],[월]:[차주 월]])</f>
        <v>0</v>
      </c>
    </row>
    <row r="290" spans="2:52" x14ac:dyDescent="0.3">
      <c r="B290" s="56" t="s">
        <v>640</v>
      </c>
      <c r="C290" s="56"/>
      <c r="D290" s="56" t="s">
        <v>635</v>
      </c>
      <c r="E290" s="54">
        <f>COUNTIF(사출계획!$E$62:$F$110,표4[[#This Row],[제품명]])</f>
        <v>0</v>
      </c>
      <c r="F290" s="126">
        <f>COUNTIF(사출계획!$E$62:$F$87,표4[[#This Row],[제품명]])</f>
        <v>0</v>
      </c>
      <c r="G290" s="126">
        <f>COUNTIF(사출계획!$E$88:$F$110,표4[[#This Row],[제품명]])</f>
        <v>0</v>
      </c>
      <c r="H290" s="54">
        <f>COUNTIF(사출계획!$G$62:$H$110,표4[[#This Row],[제품명]])</f>
        <v>0</v>
      </c>
      <c r="I290" s="122">
        <f>COUNTIF(사출계획!$G$62:$H$87,표4[[#This Row],[제품명]])</f>
        <v>0</v>
      </c>
      <c r="J290" s="122">
        <f>COUNTIF(사출계획!$G$88:$H$110,표4[[#This Row],[제품명]])</f>
        <v>0</v>
      </c>
      <c r="K290" s="54">
        <f>COUNTIF(사출계획!$I$62:$J$110,표4[[#This Row],[제품명]])</f>
        <v>0</v>
      </c>
      <c r="L290" s="126">
        <f>COUNTIF(사출계획!$I$62:$J$87,표4[[#This Row],[제품명]])</f>
        <v>0</v>
      </c>
      <c r="M290" s="126">
        <f>COUNTIF(사출계획!$I$88:$J$110,표4[[#This Row],[제품명]])</f>
        <v>0</v>
      </c>
      <c r="N290" s="54">
        <f>COUNTIF(사출계획!$K$62:$L$110,표4[[#This Row],[제품명]])</f>
        <v>0</v>
      </c>
      <c r="O290" s="126">
        <f>COUNTIF(사출계획!$K$62:$L$87,표4[[#This Row],[제품명]])</f>
        <v>0</v>
      </c>
      <c r="P290" s="126">
        <f>COUNTIF(사출계획!$K$88:$L$110,표4[[#This Row],[제품명]])</f>
        <v>0</v>
      </c>
      <c r="Q290" s="54">
        <f>COUNTIF(사출계획!$M$62:$N$110,표4[[#This Row],[제품명]])</f>
        <v>0</v>
      </c>
      <c r="R290" s="126">
        <f>COUNTIF(사출계획!$M$62:$N$87,표4[[#This Row],[제품명]])</f>
        <v>0</v>
      </c>
      <c r="S290" s="126">
        <f>COUNTIF(사출계획!$M$88:$N$110,표4[[#This Row],[제품명]])</f>
        <v>0</v>
      </c>
      <c r="T290" s="54">
        <f>COUNTIF(사출계획!$O$62:$P$110,표4[[#This Row],[제품명]])</f>
        <v>0</v>
      </c>
      <c r="U290" s="126">
        <f>COUNTIF(사출계획!$O$62:$P$87,표4[[#This Row],[제품명]])</f>
        <v>0</v>
      </c>
      <c r="V290" s="126">
        <f>COUNTIF(사출계획!$O$88:$P$110,표4[[#This Row],[제품명]])</f>
        <v>0</v>
      </c>
      <c r="W290" s="54">
        <f>COUNTIF(사출계획!$Q$62:$R$110,표4[[#This Row],[제품명]])</f>
        <v>0</v>
      </c>
      <c r="X290" s="126">
        <f>COUNTIF(사출계획!$Q$62:$R$87,표4[[#This Row],[제품명]])</f>
        <v>0</v>
      </c>
      <c r="Y290" s="126">
        <f>COUNTIF(사출계획!$Q$88:$R$110,표4[[#This Row],[제품명]])</f>
        <v>0</v>
      </c>
      <c r="Z290" s="54">
        <f>COUNTIF(사출계획!$S$62:$T$110,표4[[#This Row],[제품명]])</f>
        <v>0</v>
      </c>
      <c r="AA290" s="126"/>
      <c r="AB290" s="126"/>
      <c r="AC290" s="33" t="s">
        <v>365</v>
      </c>
      <c r="AD290" s="34">
        <f>SUMIF(표4[잉크명],표5[[#This Row],[잉크]],표4[월])</f>
        <v>0</v>
      </c>
      <c r="AE290" s="126">
        <f>SUMIF(표4[잉크명],표5[[#This Row],[잉크]],표4[월-3층])</f>
        <v>0</v>
      </c>
      <c r="AF290" s="126">
        <f>SUMIF(표4[잉크명],표5[[#This Row],[잉크]],표4[월-1층])</f>
        <v>0</v>
      </c>
      <c r="AG290" s="34">
        <f>SUMIF(표4[잉크명],표5[[#This Row],[잉크]],표4[화])</f>
        <v>0</v>
      </c>
      <c r="AH290" s="126">
        <f>SUMIF(표4[잉크명],표5[[#This Row],[잉크]],표4[화-3층])</f>
        <v>0</v>
      </c>
      <c r="AI290" s="126">
        <f>SUMIF(표4[잉크명],표5[[#This Row],[잉크]],표4[화-1층])</f>
        <v>0</v>
      </c>
      <c r="AJ290" s="34">
        <f>SUMIF(표4[잉크명],표5[[#This Row],[잉크]],표4[수])</f>
        <v>0</v>
      </c>
      <c r="AK290" s="126">
        <f>SUMIF(표4[잉크명],표5[[#This Row],[잉크]],표4[수-3층])</f>
        <v>0</v>
      </c>
      <c r="AL290" s="126">
        <f>SUMIF(표4[잉크명],표5[[#This Row],[잉크]],표4[수-1층])</f>
        <v>0</v>
      </c>
      <c r="AM290" s="34">
        <f>SUMIF(표4[잉크명],표5[[#This Row],[잉크]],표4[목])</f>
        <v>0</v>
      </c>
      <c r="AN290" s="126">
        <f>SUMIF(표4[잉크명],표5[[#This Row],[잉크]],표4[목-3층])</f>
        <v>0</v>
      </c>
      <c r="AO290" s="126">
        <f>SUMIF(표4[잉크명],표5[[#This Row],[잉크]],표4[목-1층])</f>
        <v>0</v>
      </c>
      <c r="AP290" s="34">
        <f>SUMIF(표4[잉크명],표5[[#This Row],[잉크]],표4[금])</f>
        <v>0</v>
      </c>
      <c r="AQ290" s="126">
        <f>SUMIF(표4[잉크명],표5[[#This Row],[잉크]],표4[금-3층])</f>
        <v>0</v>
      </c>
      <c r="AR290" s="126">
        <f>SUMIF(표4[잉크명],표5[[#This Row],[잉크]],표4[금-1층])</f>
        <v>0</v>
      </c>
      <c r="AS290" s="34">
        <f>SUMIF(표4[잉크명],표5[[#This Row],[잉크]],표4[토])</f>
        <v>0</v>
      </c>
      <c r="AT290" s="126">
        <f>SUMIF(표4[잉크명],표5[[#This Row],[잉크]],표4[토-3층])</f>
        <v>0</v>
      </c>
      <c r="AU290" s="126">
        <f>SUMIF(표4[잉크명],표5[[#This Row],[잉크]],표4[토-1층])</f>
        <v>0</v>
      </c>
      <c r="AV290" s="34">
        <f>SUMIF(표4[잉크명],표5[[#This Row],[잉크]],표4[일])</f>
        <v>0</v>
      </c>
      <c r="AW290" s="126">
        <f>SUMIF(표4[잉크명],표5[[#This Row],[잉크]],표4[일-3층])</f>
        <v>0</v>
      </c>
      <c r="AX290" s="126">
        <f>SUMIF(표4[잉크명],표5[[#This Row],[잉크]],표4[일-1층])</f>
        <v>0</v>
      </c>
      <c r="AY290" s="34">
        <f>SUMIF(표4[잉크명],표5[[#This Row],[잉크]],표4[차주 월])</f>
        <v>0</v>
      </c>
      <c r="AZ290" s="34">
        <f>SUM(표5[[#This Row],[월]:[차주 월]])</f>
        <v>0</v>
      </c>
    </row>
    <row r="291" spans="2:52" x14ac:dyDescent="0.3">
      <c r="B291" s="56" t="s">
        <v>640</v>
      </c>
      <c r="C291" s="56"/>
      <c r="D291" s="56" t="s">
        <v>636</v>
      </c>
      <c r="E291" s="54">
        <f>COUNTIF(사출계획!$E$62:$F$110,표4[[#This Row],[제품명]])</f>
        <v>0</v>
      </c>
      <c r="F291" s="126">
        <f>COUNTIF(사출계획!$E$62:$F$87,표4[[#This Row],[제품명]])</f>
        <v>0</v>
      </c>
      <c r="G291" s="126">
        <f>COUNTIF(사출계획!$E$88:$F$110,표4[[#This Row],[제품명]])</f>
        <v>0</v>
      </c>
      <c r="H291" s="54">
        <f>COUNTIF(사출계획!$G$62:$H$110,표4[[#This Row],[제품명]])</f>
        <v>0</v>
      </c>
      <c r="I291" s="122">
        <f>COUNTIF(사출계획!$G$62:$H$87,표4[[#This Row],[제품명]])</f>
        <v>0</v>
      </c>
      <c r="J291" s="122">
        <f>COUNTIF(사출계획!$G$88:$H$110,표4[[#This Row],[제품명]])</f>
        <v>0</v>
      </c>
      <c r="K291" s="54">
        <f>COUNTIF(사출계획!$I$62:$J$110,표4[[#This Row],[제품명]])</f>
        <v>0</v>
      </c>
      <c r="L291" s="126">
        <f>COUNTIF(사출계획!$I$62:$J$87,표4[[#This Row],[제품명]])</f>
        <v>0</v>
      </c>
      <c r="M291" s="126">
        <f>COUNTIF(사출계획!$I$88:$J$110,표4[[#This Row],[제품명]])</f>
        <v>0</v>
      </c>
      <c r="N291" s="54">
        <f>COUNTIF(사출계획!$K$62:$L$110,표4[[#This Row],[제품명]])</f>
        <v>0</v>
      </c>
      <c r="O291" s="126">
        <f>COUNTIF(사출계획!$K$62:$L$87,표4[[#This Row],[제품명]])</f>
        <v>0</v>
      </c>
      <c r="P291" s="126">
        <f>COUNTIF(사출계획!$K$88:$L$110,표4[[#This Row],[제품명]])</f>
        <v>0</v>
      </c>
      <c r="Q291" s="54">
        <f>COUNTIF(사출계획!$M$62:$N$110,표4[[#This Row],[제품명]])</f>
        <v>0</v>
      </c>
      <c r="R291" s="126">
        <f>COUNTIF(사출계획!$M$62:$N$87,표4[[#This Row],[제품명]])</f>
        <v>0</v>
      </c>
      <c r="S291" s="126">
        <f>COUNTIF(사출계획!$M$88:$N$110,표4[[#This Row],[제품명]])</f>
        <v>0</v>
      </c>
      <c r="T291" s="54">
        <f>COUNTIF(사출계획!$O$62:$P$110,표4[[#This Row],[제품명]])</f>
        <v>0</v>
      </c>
      <c r="U291" s="126">
        <f>COUNTIF(사출계획!$O$62:$P$87,표4[[#This Row],[제품명]])</f>
        <v>0</v>
      </c>
      <c r="V291" s="126">
        <f>COUNTIF(사출계획!$O$88:$P$110,표4[[#This Row],[제품명]])</f>
        <v>0</v>
      </c>
      <c r="W291" s="54">
        <f>COUNTIF(사출계획!$Q$62:$R$110,표4[[#This Row],[제품명]])</f>
        <v>0</v>
      </c>
      <c r="X291" s="126">
        <f>COUNTIF(사출계획!$Q$62:$R$87,표4[[#This Row],[제품명]])</f>
        <v>0</v>
      </c>
      <c r="Y291" s="126">
        <f>COUNTIF(사출계획!$Q$88:$R$110,표4[[#This Row],[제품명]])</f>
        <v>0</v>
      </c>
      <c r="Z291" s="54">
        <f>COUNTIF(사출계획!$S$62:$T$110,표4[[#This Row],[제품명]])</f>
        <v>0</v>
      </c>
      <c r="AA291" s="126"/>
      <c r="AB291" s="126"/>
      <c r="AC291" s="33" t="s">
        <v>332</v>
      </c>
      <c r="AD291" s="34">
        <f>SUMIF(표4[잉크명],표5[[#This Row],[잉크]],표4[월])</f>
        <v>0</v>
      </c>
      <c r="AE291" s="126">
        <f>SUMIF(표4[잉크명],표5[[#This Row],[잉크]],표4[월-3층])</f>
        <v>0</v>
      </c>
      <c r="AF291" s="126">
        <f>SUMIF(표4[잉크명],표5[[#This Row],[잉크]],표4[월-1층])</f>
        <v>0</v>
      </c>
      <c r="AG291" s="34">
        <f>SUMIF(표4[잉크명],표5[[#This Row],[잉크]],표4[화])</f>
        <v>0</v>
      </c>
      <c r="AH291" s="126">
        <f>SUMIF(표4[잉크명],표5[[#This Row],[잉크]],표4[화-3층])</f>
        <v>0</v>
      </c>
      <c r="AI291" s="126">
        <f>SUMIF(표4[잉크명],표5[[#This Row],[잉크]],표4[화-1층])</f>
        <v>0</v>
      </c>
      <c r="AJ291" s="34">
        <f>SUMIF(표4[잉크명],표5[[#This Row],[잉크]],표4[수])</f>
        <v>0</v>
      </c>
      <c r="AK291" s="126">
        <f>SUMIF(표4[잉크명],표5[[#This Row],[잉크]],표4[수-3층])</f>
        <v>0</v>
      </c>
      <c r="AL291" s="126">
        <f>SUMIF(표4[잉크명],표5[[#This Row],[잉크]],표4[수-1층])</f>
        <v>0</v>
      </c>
      <c r="AM291" s="34">
        <f>SUMIF(표4[잉크명],표5[[#This Row],[잉크]],표4[목])</f>
        <v>0</v>
      </c>
      <c r="AN291" s="126">
        <f>SUMIF(표4[잉크명],표5[[#This Row],[잉크]],표4[목-3층])</f>
        <v>0</v>
      </c>
      <c r="AO291" s="126">
        <f>SUMIF(표4[잉크명],표5[[#This Row],[잉크]],표4[목-1층])</f>
        <v>0</v>
      </c>
      <c r="AP291" s="34">
        <f>SUMIF(표4[잉크명],표5[[#This Row],[잉크]],표4[금])</f>
        <v>0</v>
      </c>
      <c r="AQ291" s="126">
        <f>SUMIF(표4[잉크명],표5[[#This Row],[잉크]],표4[금-3층])</f>
        <v>0</v>
      </c>
      <c r="AR291" s="126">
        <f>SUMIF(표4[잉크명],표5[[#This Row],[잉크]],표4[금-1층])</f>
        <v>0</v>
      </c>
      <c r="AS291" s="34">
        <f>SUMIF(표4[잉크명],표5[[#This Row],[잉크]],표4[토])</f>
        <v>0</v>
      </c>
      <c r="AT291" s="126">
        <f>SUMIF(표4[잉크명],표5[[#This Row],[잉크]],표4[토-3층])</f>
        <v>0</v>
      </c>
      <c r="AU291" s="126">
        <f>SUMIF(표4[잉크명],표5[[#This Row],[잉크]],표4[토-1층])</f>
        <v>0</v>
      </c>
      <c r="AV291" s="34">
        <f>SUMIF(표4[잉크명],표5[[#This Row],[잉크]],표4[일])</f>
        <v>0</v>
      </c>
      <c r="AW291" s="126">
        <f>SUMIF(표4[잉크명],표5[[#This Row],[잉크]],표4[일-3층])</f>
        <v>0</v>
      </c>
      <c r="AX291" s="126">
        <f>SUMIF(표4[잉크명],표5[[#This Row],[잉크]],표4[일-1층])</f>
        <v>0</v>
      </c>
      <c r="AY291" s="34">
        <f>SUMIF(표4[잉크명],표5[[#This Row],[잉크]],표4[차주 월])</f>
        <v>0</v>
      </c>
      <c r="AZ291" s="34">
        <f>SUM(표5[[#This Row],[월]:[차주 월]])</f>
        <v>0</v>
      </c>
    </row>
    <row r="292" spans="2:52" x14ac:dyDescent="0.3">
      <c r="B292" s="56" t="s">
        <v>647</v>
      </c>
      <c r="C292" s="56"/>
      <c r="D292" s="56" t="s">
        <v>2426</v>
      </c>
      <c r="E292" s="54">
        <f>COUNTIF(사출계획!$E$62:$F$110,표4[[#This Row],[제품명]])</f>
        <v>0</v>
      </c>
      <c r="F292" s="126">
        <f>COUNTIF(사출계획!$E$62:$F$87,표4[[#This Row],[제품명]])</f>
        <v>0</v>
      </c>
      <c r="G292" s="126">
        <f>COUNTIF(사출계획!$E$88:$F$110,표4[[#This Row],[제품명]])</f>
        <v>0</v>
      </c>
      <c r="H292" s="54">
        <f>COUNTIF(사출계획!$G$62:$H$110,표4[[#This Row],[제품명]])</f>
        <v>0</v>
      </c>
      <c r="I292" s="122">
        <f>COUNTIF(사출계획!$G$62:$H$87,표4[[#This Row],[제품명]])</f>
        <v>0</v>
      </c>
      <c r="J292" s="122">
        <f>COUNTIF(사출계획!$G$88:$H$110,표4[[#This Row],[제품명]])</f>
        <v>0</v>
      </c>
      <c r="K292" s="54">
        <f>COUNTIF(사출계획!$I$62:$J$110,표4[[#This Row],[제품명]])</f>
        <v>0</v>
      </c>
      <c r="L292" s="126">
        <f>COUNTIF(사출계획!$I$62:$J$87,표4[[#This Row],[제품명]])</f>
        <v>0</v>
      </c>
      <c r="M292" s="126">
        <f>COUNTIF(사출계획!$I$88:$J$110,표4[[#This Row],[제품명]])</f>
        <v>0</v>
      </c>
      <c r="N292" s="54">
        <f>COUNTIF(사출계획!$K$62:$L$110,표4[[#This Row],[제품명]])</f>
        <v>0</v>
      </c>
      <c r="O292" s="126">
        <f>COUNTIF(사출계획!$K$62:$L$87,표4[[#This Row],[제품명]])</f>
        <v>0</v>
      </c>
      <c r="P292" s="126">
        <f>COUNTIF(사출계획!$K$88:$L$110,표4[[#This Row],[제품명]])</f>
        <v>0</v>
      </c>
      <c r="Q292" s="54">
        <f>COUNTIF(사출계획!$M$62:$N$110,표4[[#This Row],[제품명]])</f>
        <v>0</v>
      </c>
      <c r="R292" s="126">
        <f>COUNTIF(사출계획!$M$62:$N$87,표4[[#This Row],[제품명]])</f>
        <v>0</v>
      </c>
      <c r="S292" s="126">
        <f>COUNTIF(사출계획!$M$88:$N$110,표4[[#This Row],[제품명]])</f>
        <v>0</v>
      </c>
      <c r="T292" s="54">
        <f>COUNTIF(사출계획!$O$62:$P$110,표4[[#This Row],[제품명]])</f>
        <v>0</v>
      </c>
      <c r="U292" s="126">
        <f>COUNTIF(사출계획!$O$62:$P$87,표4[[#This Row],[제품명]])</f>
        <v>0</v>
      </c>
      <c r="V292" s="126">
        <f>COUNTIF(사출계획!$O$88:$P$110,표4[[#This Row],[제품명]])</f>
        <v>0</v>
      </c>
      <c r="W292" s="54">
        <f>COUNTIF(사출계획!$Q$62:$R$110,표4[[#This Row],[제품명]])</f>
        <v>0</v>
      </c>
      <c r="X292" s="126">
        <f>COUNTIF(사출계획!$Q$62:$R$87,표4[[#This Row],[제품명]])</f>
        <v>0</v>
      </c>
      <c r="Y292" s="126">
        <f>COUNTIF(사출계획!$Q$88:$R$110,표4[[#This Row],[제품명]])</f>
        <v>0</v>
      </c>
      <c r="Z292" s="54">
        <f>COUNTIF(사출계획!$S$62:$T$110,표4[[#This Row],[제품명]])</f>
        <v>0</v>
      </c>
      <c r="AA292" s="126"/>
      <c r="AB292" s="126"/>
      <c r="AC292" s="103" t="s">
        <v>1327</v>
      </c>
      <c r="AD292" s="54">
        <f>SUMIF(표4[잉크명],표5[[#This Row],[잉크]],표4[월])</f>
        <v>0</v>
      </c>
      <c r="AE292" s="126">
        <f>SUMIF(표4[잉크명],표5[[#This Row],[잉크]],표4[월-3층])</f>
        <v>0</v>
      </c>
      <c r="AF292" s="126">
        <f>SUMIF(표4[잉크명],표5[[#This Row],[잉크]],표4[월-1층])</f>
        <v>0</v>
      </c>
      <c r="AG292" s="54">
        <f>SUMIF(표4[잉크명],표5[[#This Row],[잉크]],표4[화])</f>
        <v>0</v>
      </c>
      <c r="AH292" s="126">
        <f>SUMIF(표4[잉크명],표5[[#This Row],[잉크]],표4[화-3층])</f>
        <v>0</v>
      </c>
      <c r="AI292" s="126">
        <f>SUMIF(표4[잉크명],표5[[#This Row],[잉크]],표4[화-1층])</f>
        <v>0</v>
      </c>
      <c r="AJ292" s="54">
        <f>SUMIF(표4[잉크명],표5[[#This Row],[잉크]],표4[수])</f>
        <v>0</v>
      </c>
      <c r="AK292" s="126">
        <f>SUMIF(표4[잉크명],표5[[#This Row],[잉크]],표4[수-3층])</f>
        <v>0</v>
      </c>
      <c r="AL292" s="126">
        <f>SUMIF(표4[잉크명],표5[[#This Row],[잉크]],표4[수-1층])</f>
        <v>0</v>
      </c>
      <c r="AM292" s="54">
        <f>SUMIF(표4[잉크명],표5[[#This Row],[잉크]],표4[목])</f>
        <v>0</v>
      </c>
      <c r="AN292" s="126">
        <f>SUMIF(표4[잉크명],표5[[#This Row],[잉크]],표4[목-3층])</f>
        <v>0</v>
      </c>
      <c r="AO292" s="126">
        <f>SUMIF(표4[잉크명],표5[[#This Row],[잉크]],표4[목-1층])</f>
        <v>0</v>
      </c>
      <c r="AP292" s="54">
        <f>SUMIF(표4[잉크명],표5[[#This Row],[잉크]],표4[금])</f>
        <v>0</v>
      </c>
      <c r="AQ292" s="126">
        <f>SUMIF(표4[잉크명],표5[[#This Row],[잉크]],표4[금-3층])</f>
        <v>0</v>
      </c>
      <c r="AR292" s="126">
        <f>SUMIF(표4[잉크명],표5[[#This Row],[잉크]],표4[금-1층])</f>
        <v>0</v>
      </c>
      <c r="AS292" s="54">
        <f>SUMIF(표4[잉크명],표5[[#This Row],[잉크]],표4[토])</f>
        <v>0</v>
      </c>
      <c r="AT292" s="126">
        <f>SUMIF(표4[잉크명],표5[[#This Row],[잉크]],표4[토-3층])</f>
        <v>0</v>
      </c>
      <c r="AU292" s="126">
        <f>SUMIF(표4[잉크명],표5[[#This Row],[잉크]],표4[토-1층])</f>
        <v>0</v>
      </c>
      <c r="AV292" s="54">
        <f>SUMIF(표4[잉크명],표5[[#This Row],[잉크]],표4[일])</f>
        <v>0</v>
      </c>
      <c r="AW292" s="126">
        <f>SUMIF(표4[잉크명],표5[[#This Row],[잉크]],표4[일-3층])</f>
        <v>0</v>
      </c>
      <c r="AX292" s="126">
        <f>SUMIF(표4[잉크명],표5[[#This Row],[잉크]],표4[일-1층])</f>
        <v>0</v>
      </c>
      <c r="AY292" s="54">
        <f>SUMIF(표4[잉크명],표5[[#This Row],[잉크]],표4[차주 월])</f>
        <v>0</v>
      </c>
      <c r="AZ292" s="54">
        <f>SUM(표5[[#This Row],[월]:[차주 월]])</f>
        <v>0</v>
      </c>
    </row>
    <row r="293" spans="2:52" x14ac:dyDescent="0.3">
      <c r="B293" s="56" t="s">
        <v>647</v>
      </c>
      <c r="C293" s="56"/>
      <c r="D293" s="56" t="s">
        <v>645</v>
      </c>
      <c r="E293" s="54">
        <f>COUNTIF(사출계획!$E$62:$F$110,표4[[#This Row],[제품명]])</f>
        <v>0</v>
      </c>
      <c r="F293" s="126">
        <f>COUNTIF(사출계획!$E$62:$F$87,표4[[#This Row],[제품명]])</f>
        <v>0</v>
      </c>
      <c r="G293" s="126">
        <f>COUNTIF(사출계획!$E$88:$F$110,표4[[#This Row],[제품명]])</f>
        <v>0</v>
      </c>
      <c r="H293" s="54">
        <f>COUNTIF(사출계획!$G$62:$H$110,표4[[#This Row],[제품명]])</f>
        <v>0</v>
      </c>
      <c r="I293" s="122">
        <f>COUNTIF(사출계획!$G$62:$H$87,표4[[#This Row],[제품명]])</f>
        <v>0</v>
      </c>
      <c r="J293" s="122">
        <f>COUNTIF(사출계획!$G$88:$H$110,표4[[#This Row],[제품명]])</f>
        <v>0</v>
      </c>
      <c r="K293" s="54">
        <f>COUNTIF(사출계획!$I$62:$J$110,표4[[#This Row],[제품명]])</f>
        <v>0</v>
      </c>
      <c r="L293" s="126">
        <f>COUNTIF(사출계획!$I$62:$J$87,표4[[#This Row],[제품명]])</f>
        <v>0</v>
      </c>
      <c r="M293" s="126">
        <f>COUNTIF(사출계획!$I$88:$J$110,표4[[#This Row],[제품명]])</f>
        <v>0</v>
      </c>
      <c r="N293" s="54">
        <f>COUNTIF(사출계획!$K$62:$L$110,표4[[#This Row],[제품명]])</f>
        <v>0</v>
      </c>
      <c r="O293" s="126">
        <f>COUNTIF(사출계획!$K$62:$L$87,표4[[#This Row],[제품명]])</f>
        <v>0</v>
      </c>
      <c r="P293" s="126">
        <f>COUNTIF(사출계획!$K$88:$L$110,표4[[#This Row],[제품명]])</f>
        <v>0</v>
      </c>
      <c r="Q293" s="54">
        <f>COUNTIF(사출계획!$M$62:$N$110,표4[[#This Row],[제품명]])</f>
        <v>0</v>
      </c>
      <c r="R293" s="126">
        <f>COUNTIF(사출계획!$M$62:$N$87,표4[[#This Row],[제품명]])</f>
        <v>0</v>
      </c>
      <c r="S293" s="126">
        <f>COUNTIF(사출계획!$M$88:$N$110,표4[[#This Row],[제품명]])</f>
        <v>0</v>
      </c>
      <c r="T293" s="54">
        <f>COUNTIF(사출계획!$O$62:$P$110,표4[[#This Row],[제품명]])</f>
        <v>0</v>
      </c>
      <c r="U293" s="126">
        <f>COUNTIF(사출계획!$O$62:$P$87,표4[[#This Row],[제품명]])</f>
        <v>0</v>
      </c>
      <c r="V293" s="126">
        <f>COUNTIF(사출계획!$O$88:$P$110,표4[[#This Row],[제품명]])</f>
        <v>0</v>
      </c>
      <c r="W293" s="54">
        <f>COUNTIF(사출계획!$Q$62:$R$110,표4[[#This Row],[제품명]])</f>
        <v>0</v>
      </c>
      <c r="X293" s="126">
        <f>COUNTIF(사출계획!$Q$62:$R$87,표4[[#This Row],[제품명]])</f>
        <v>0</v>
      </c>
      <c r="Y293" s="126">
        <f>COUNTIF(사출계획!$Q$88:$R$110,표4[[#This Row],[제품명]])</f>
        <v>0</v>
      </c>
      <c r="Z293" s="54">
        <f>COUNTIF(사출계획!$S$62:$T$110,표4[[#This Row],[제품명]])</f>
        <v>0</v>
      </c>
      <c r="AA293" s="126"/>
      <c r="AB293" s="126"/>
      <c r="AC293" s="103" t="s">
        <v>773</v>
      </c>
      <c r="AD293" s="54">
        <f>SUMIF(표4[잉크명],표5[[#This Row],[잉크]],표4[월])</f>
        <v>0</v>
      </c>
      <c r="AE293" s="126">
        <f>SUMIF(표4[잉크명],표5[[#This Row],[잉크]],표4[월-3층])</f>
        <v>0</v>
      </c>
      <c r="AF293" s="126">
        <f>SUMIF(표4[잉크명],표5[[#This Row],[잉크]],표4[월-1층])</f>
        <v>0</v>
      </c>
      <c r="AG293" s="54">
        <f>SUMIF(표4[잉크명],표5[[#This Row],[잉크]],표4[화])</f>
        <v>1</v>
      </c>
      <c r="AH293" s="126">
        <f>SUMIF(표4[잉크명],표5[[#This Row],[잉크]],표4[화-3층])</f>
        <v>0</v>
      </c>
      <c r="AI293" s="126">
        <f>SUMIF(표4[잉크명],표5[[#This Row],[잉크]],표4[화-1층])</f>
        <v>1</v>
      </c>
      <c r="AJ293" s="54">
        <f>SUMIF(표4[잉크명],표5[[#This Row],[잉크]],표4[수])</f>
        <v>0</v>
      </c>
      <c r="AK293" s="126">
        <f>SUMIF(표4[잉크명],표5[[#This Row],[잉크]],표4[수-3층])</f>
        <v>0</v>
      </c>
      <c r="AL293" s="126">
        <f>SUMIF(표4[잉크명],표5[[#This Row],[잉크]],표4[수-1층])</f>
        <v>0</v>
      </c>
      <c r="AM293" s="54">
        <f>SUMIF(표4[잉크명],표5[[#This Row],[잉크]],표4[목])</f>
        <v>0</v>
      </c>
      <c r="AN293" s="126">
        <f>SUMIF(표4[잉크명],표5[[#This Row],[잉크]],표4[목-3층])</f>
        <v>0</v>
      </c>
      <c r="AO293" s="126">
        <f>SUMIF(표4[잉크명],표5[[#This Row],[잉크]],표4[목-1층])</f>
        <v>0</v>
      </c>
      <c r="AP293" s="54">
        <f>SUMIF(표4[잉크명],표5[[#This Row],[잉크]],표4[금])</f>
        <v>0</v>
      </c>
      <c r="AQ293" s="126">
        <f>SUMIF(표4[잉크명],표5[[#This Row],[잉크]],표4[금-3층])</f>
        <v>0</v>
      </c>
      <c r="AR293" s="126">
        <f>SUMIF(표4[잉크명],표5[[#This Row],[잉크]],표4[금-1층])</f>
        <v>0</v>
      </c>
      <c r="AS293" s="54">
        <f>SUMIF(표4[잉크명],표5[[#This Row],[잉크]],표4[토])</f>
        <v>0</v>
      </c>
      <c r="AT293" s="126">
        <f>SUMIF(표4[잉크명],표5[[#This Row],[잉크]],표4[토-3층])</f>
        <v>0</v>
      </c>
      <c r="AU293" s="126">
        <f>SUMIF(표4[잉크명],표5[[#This Row],[잉크]],표4[토-1층])</f>
        <v>0</v>
      </c>
      <c r="AV293" s="54">
        <f>SUMIF(표4[잉크명],표5[[#This Row],[잉크]],표4[일])</f>
        <v>0</v>
      </c>
      <c r="AW293" s="126">
        <f>SUMIF(표4[잉크명],표5[[#This Row],[잉크]],표4[일-3층])</f>
        <v>0</v>
      </c>
      <c r="AX293" s="126">
        <f>SUMIF(표4[잉크명],표5[[#This Row],[잉크]],표4[일-1층])</f>
        <v>0</v>
      </c>
      <c r="AY293" s="54">
        <f>SUMIF(표4[잉크명],표5[[#This Row],[잉크]],표4[차주 월])</f>
        <v>0</v>
      </c>
      <c r="AZ293" s="54">
        <f>SUM(표5[[#This Row],[월]:[차주 월]])</f>
        <v>2</v>
      </c>
    </row>
    <row r="294" spans="2:52" x14ac:dyDescent="0.3">
      <c r="B294" s="56" t="s">
        <v>647</v>
      </c>
      <c r="C294" s="56"/>
      <c r="D294" s="56" t="s">
        <v>648</v>
      </c>
      <c r="E294" s="54">
        <f>COUNTIF(사출계획!$E$62:$F$110,표4[[#This Row],[제품명]])</f>
        <v>0</v>
      </c>
      <c r="F294" s="126">
        <f>COUNTIF(사출계획!$E$62:$F$87,표4[[#This Row],[제품명]])</f>
        <v>0</v>
      </c>
      <c r="G294" s="126">
        <f>COUNTIF(사출계획!$E$88:$F$110,표4[[#This Row],[제품명]])</f>
        <v>0</v>
      </c>
      <c r="H294" s="54">
        <f>COUNTIF(사출계획!$G$62:$H$110,표4[[#This Row],[제품명]])</f>
        <v>0</v>
      </c>
      <c r="I294" s="122">
        <f>COUNTIF(사출계획!$G$62:$H$87,표4[[#This Row],[제품명]])</f>
        <v>0</v>
      </c>
      <c r="J294" s="122">
        <f>COUNTIF(사출계획!$G$88:$H$110,표4[[#This Row],[제품명]])</f>
        <v>0</v>
      </c>
      <c r="K294" s="54">
        <f>COUNTIF(사출계획!$I$62:$J$110,표4[[#This Row],[제품명]])</f>
        <v>0</v>
      </c>
      <c r="L294" s="126">
        <f>COUNTIF(사출계획!$I$62:$J$87,표4[[#This Row],[제품명]])</f>
        <v>0</v>
      </c>
      <c r="M294" s="126">
        <f>COUNTIF(사출계획!$I$88:$J$110,표4[[#This Row],[제품명]])</f>
        <v>0</v>
      </c>
      <c r="N294" s="54">
        <f>COUNTIF(사출계획!$K$62:$L$110,표4[[#This Row],[제품명]])</f>
        <v>0</v>
      </c>
      <c r="O294" s="126">
        <f>COUNTIF(사출계획!$K$62:$L$87,표4[[#This Row],[제품명]])</f>
        <v>0</v>
      </c>
      <c r="P294" s="126">
        <f>COUNTIF(사출계획!$K$88:$L$110,표4[[#This Row],[제품명]])</f>
        <v>0</v>
      </c>
      <c r="Q294" s="54">
        <f>COUNTIF(사출계획!$M$62:$N$110,표4[[#This Row],[제품명]])</f>
        <v>0</v>
      </c>
      <c r="R294" s="126">
        <f>COUNTIF(사출계획!$M$62:$N$87,표4[[#This Row],[제품명]])</f>
        <v>0</v>
      </c>
      <c r="S294" s="126">
        <f>COUNTIF(사출계획!$M$88:$N$110,표4[[#This Row],[제품명]])</f>
        <v>0</v>
      </c>
      <c r="T294" s="54">
        <f>COUNTIF(사출계획!$O$62:$P$110,표4[[#This Row],[제품명]])</f>
        <v>0</v>
      </c>
      <c r="U294" s="126">
        <f>COUNTIF(사출계획!$O$62:$P$87,표4[[#This Row],[제품명]])</f>
        <v>0</v>
      </c>
      <c r="V294" s="126">
        <f>COUNTIF(사출계획!$O$88:$P$110,표4[[#This Row],[제품명]])</f>
        <v>0</v>
      </c>
      <c r="W294" s="54">
        <f>COUNTIF(사출계획!$Q$62:$R$110,표4[[#This Row],[제품명]])</f>
        <v>0</v>
      </c>
      <c r="X294" s="126">
        <f>COUNTIF(사출계획!$Q$62:$R$87,표4[[#This Row],[제품명]])</f>
        <v>0</v>
      </c>
      <c r="Y294" s="126">
        <f>COUNTIF(사출계획!$Q$88:$R$110,표4[[#This Row],[제품명]])</f>
        <v>0</v>
      </c>
      <c r="Z294" s="54">
        <f>COUNTIF(사출계획!$S$62:$T$110,표4[[#This Row],[제품명]])</f>
        <v>0</v>
      </c>
      <c r="AA294" s="126"/>
      <c r="AB294" s="126"/>
      <c r="AC294" s="103" t="s">
        <v>769</v>
      </c>
      <c r="AD294" s="34">
        <f>SUMIF(표4[잉크명],표5[[#This Row],[잉크]],표4[월])</f>
        <v>0</v>
      </c>
      <c r="AE294" s="126">
        <f>SUMIF(표4[잉크명],표5[[#This Row],[잉크]],표4[월-3층])</f>
        <v>0</v>
      </c>
      <c r="AF294" s="126">
        <f>SUMIF(표4[잉크명],표5[[#This Row],[잉크]],표4[월-1층])</f>
        <v>0</v>
      </c>
      <c r="AG294" s="34">
        <f>SUMIF(표4[잉크명],표5[[#This Row],[잉크]],표4[화])</f>
        <v>0</v>
      </c>
      <c r="AH294" s="126">
        <f>SUMIF(표4[잉크명],표5[[#This Row],[잉크]],표4[화-3층])</f>
        <v>0</v>
      </c>
      <c r="AI294" s="126">
        <f>SUMIF(표4[잉크명],표5[[#This Row],[잉크]],표4[화-1층])</f>
        <v>0</v>
      </c>
      <c r="AJ294" s="34">
        <f>SUMIF(표4[잉크명],표5[[#This Row],[잉크]],표4[수])</f>
        <v>0</v>
      </c>
      <c r="AK294" s="126">
        <f>SUMIF(표4[잉크명],표5[[#This Row],[잉크]],표4[수-3층])</f>
        <v>0</v>
      </c>
      <c r="AL294" s="126">
        <f>SUMIF(표4[잉크명],표5[[#This Row],[잉크]],표4[수-1층])</f>
        <v>0</v>
      </c>
      <c r="AM294" s="34">
        <f>SUMIF(표4[잉크명],표5[[#This Row],[잉크]],표4[목])</f>
        <v>0</v>
      </c>
      <c r="AN294" s="126">
        <f>SUMIF(표4[잉크명],표5[[#This Row],[잉크]],표4[목-3층])</f>
        <v>0</v>
      </c>
      <c r="AO294" s="126">
        <f>SUMIF(표4[잉크명],표5[[#This Row],[잉크]],표4[목-1층])</f>
        <v>0</v>
      </c>
      <c r="AP294" s="34">
        <f>SUMIF(표4[잉크명],표5[[#This Row],[잉크]],표4[금])</f>
        <v>0</v>
      </c>
      <c r="AQ294" s="126">
        <f>SUMIF(표4[잉크명],표5[[#This Row],[잉크]],표4[금-3층])</f>
        <v>0</v>
      </c>
      <c r="AR294" s="126">
        <f>SUMIF(표4[잉크명],표5[[#This Row],[잉크]],표4[금-1층])</f>
        <v>0</v>
      </c>
      <c r="AS294" s="34">
        <f>SUMIF(표4[잉크명],표5[[#This Row],[잉크]],표4[토])</f>
        <v>0</v>
      </c>
      <c r="AT294" s="126">
        <f>SUMIF(표4[잉크명],표5[[#This Row],[잉크]],표4[토-3층])</f>
        <v>0</v>
      </c>
      <c r="AU294" s="126">
        <f>SUMIF(표4[잉크명],표5[[#This Row],[잉크]],표4[토-1층])</f>
        <v>0</v>
      </c>
      <c r="AV294" s="34">
        <f>SUMIF(표4[잉크명],표5[[#This Row],[잉크]],표4[일])</f>
        <v>0</v>
      </c>
      <c r="AW294" s="126">
        <f>SUMIF(표4[잉크명],표5[[#This Row],[잉크]],표4[일-3층])</f>
        <v>0</v>
      </c>
      <c r="AX294" s="126">
        <f>SUMIF(표4[잉크명],표5[[#This Row],[잉크]],표4[일-1층])</f>
        <v>0</v>
      </c>
      <c r="AY294" s="34">
        <f>SUMIF(표4[잉크명],표5[[#This Row],[잉크]],표4[차주 월])</f>
        <v>0</v>
      </c>
      <c r="AZ294" s="34">
        <f>SUM(표5[[#This Row],[월]:[차주 월]])</f>
        <v>0</v>
      </c>
    </row>
    <row r="295" spans="2:52" x14ac:dyDescent="0.3">
      <c r="B295" s="56" t="s">
        <v>652</v>
      </c>
      <c r="C295" s="56"/>
      <c r="D295" s="56" t="s">
        <v>416</v>
      </c>
      <c r="E295" s="54">
        <f>COUNTIF(사출계획!$E$62:$F$110,표4[[#This Row],[제품명]])</f>
        <v>0</v>
      </c>
      <c r="F295" s="126">
        <f>COUNTIF(사출계획!$E$62:$F$87,표4[[#This Row],[제품명]])</f>
        <v>0</v>
      </c>
      <c r="G295" s="126">
        <f>COUNTIF(사출계획!$E$88:$F$110,표4[[#This Row],[제품명]])</f>
        <v>0</v>
      </c>
      <c r="H295" s="54">
        <f>COUNTIF(사출계획!$G$62:$H$110,표4[[#This Row],[제품명]])</f>
        <v>1</v>
      </c>
      <c r="I295" s="122">
        <f>COUNTIF(사출계획!$G$62:$H$87,표4[[#This Row],[제품명]])</f>
        <v>0</v>
      </c>
      <c r="J295" s="122">
        <f>COUNTIF(사출계획!$G$88:$H$110,표4[[#This Row],[제품명]])</f>
        <v>1</v>
      </c>
      <c r="K295" s="54">
        <f>COUNTIF(사출계획!$I$62:$J$110,표4[[#This Row],[제품명]])</f>
        <v>0</v>
      </c>
      <c r="L295" s="126">
        <f>COUNTIF(사출계획!$I$62:$J$87,표4[[#This Row],[제품명]])</f>
        <v>0</v>
      </c>
      <c r="M295" s="126">
        <f>COUNTIF(사출계획!$I$88:$J$110,표4[[#This Row],[제품명]])</f>
        <v>0</v>
      </c>
      <c r="N295" s="54">
        <f>COUNTIF(사출계획!$K$62:$L$110,표4[[#This Row],[제품명]])</f>
        <v>0</v>
      </c>
      <c r="O295" s="126">
        <f>COUNTIF(사출계획!$K$62:$L$87,표4[[#This Row],[제품명]])</f>
        <v>0</v>
      </c>
      <c r="P295" s="126">
        <f>COUNTIF(사출계획!$K$88:$L$110,표4[[#This Row],[제품명]])</f>
        <v>0</v>
      </c>
      <c r="Q295" s="54">
        <f>COUNTIF(사출계획!$M$62:$N$110,표4[[#This Row],[제품명]])</f>
        <v>0</v>
      </c>
      <c r="R295" s="126">
        <f>COUNTIF(사출계획!$M$62:$N$87,표4[[#This Row],[제품명]])</f>
        <v>0</v>
      </c>
      <c r="S295" s="126">
        <f>COUNTIF(사출계획!$M$88:$N$110,표4[[#This Row],[제품명]])</f>
        <v>0</v>
      </c>
      <c r="T295" s="54">
        <f>COUNTIF(사출계획!$O$62:$P$110,표4[[#This Row],[제품명]])</f>
        <v>0</v>
      </c>
      <c r="U295" s="126">
        <f>COUNTIF(사출계획!$O$62:$P$87,표4[[#This Row],[제품명]])</f>
        <v>0</v>
      </c>
      <c r="V295" s="126">
        <f>COUNTIF(사출계획!$O$88:$P$110,표4[[#This Row],[제품명]])</f>
        <v>0</v>
      </c>
      <c r="W295" s="54">
        <f>COUNTIF(사출계획!$Q$62:$R$110,표4[[#This Row],[제품명]])</f>
        <v>0</v>
      </c>
      <c r="X295" s="126">
        <f>COUNTIF(사출계획!$Q$62:$R$87,표4[[#This Row],[제품명]])</f>
        <v>0</v>
      </c>
      <c r="Y295" s="126">
        <f>COUNTIF(사출계획!$Q$88:$R$110,표4[[#This Row],[제품명]])</f>
        <v>0</v>
      </c>
      <c r="Z295" s="54">
        <f>COUNTIF(사출계획!$S$62:$T$110,표4[[#This Row],[제품명]])</f>
        <v>0</v>
      </c>
      <c r="AA295" s="126"/>
      <c r="AB295" s="126"/>
      <c r="AC295" s="33" t="s">
        <v>766</v>
      </c>
      <c r="AD295" s="34">
        <f>SUMIF(표4[잉크명],표5[[#This Row],[잉크]],표4[월])</f>
        <v>0</v>
      </c>
      <c r="AE295" s="126">
        <f>SUMIF(표4[잉크명],표5[[#This Row],[잉크]],표4[월-3층])</f>
        <v>0</v>
      </c>
      <c r="AF295" s="126">
        <f>SUMIF(표4[잉크명],표5[[#This Row],[잉크]],표4[월-1층])</f>
        <v>0</v>
      </c>
      <c r="AG295" s="34">
        <f>SUMIF(표4[잉크명],표5[[#This Row],[잉크]],표4[화])</f>
        <v>0</v>
      </c>
      <c r="AH295" s="126">
        <f>SUMIF(표4[잉크명],표5[[#This Row],[잉크]],표4[화-3층])</f>
        <v>0</v>
      </c>
      <c r="AI295" s="126">
        <f>SUMIF(표4[잉크명],표5[[#This Row],[잉크]],표4[화-1층])</f>
        <v>0</v>
      </c>
      <c r="AJ295" s="34">
        <f>SUMIF(표4[잉크명],표5[[#This Row],[잉크]],표4[수])</f>
        <v>0</v>
      </c>
      <c r="AK295" s="126">
        <f>SUMIF(표4[잉크명],표5[[#This Row],[잉크]],표4[수-3층])</f>
        <v>0</v>
      </c>
      <c r="AL295" s="126">
        <f>SUMIF(표4[잉크명],표5[[#This Row],[잉크]],표4[수-1층])</f>
        <v>0</v>
      </c>
      <c r="AM295" s="34">
        <f>SUMIF(표4[잉크명],표5[[#This Row],[잉크]],표4[목])</f>
        <v>0</v>
      </c>
      <c r="AN295" s="126">
        <f>SUMIF(표4[잉크명],표5[[#This Row],[잉크]],표4[목-3층])</f>
        <v>0</v>
      </c>
      <c r="AO295" s="126">
        <f>SUMIF(표4[잉크명],표5[[#This Row],[잉크]],표4[목-1층])</f>
        <v>0</v>
      </c>
      <c r="AP295" s="34">
        <f>SUMIF(표4[잉크명],표5[[#This Row],[잉크]],표4[금])</f>
        <v>0</v>
      </c>
      <c r="AQ295" s="126">
        <f>SUMIF(표4[잉크명],표5[[#This Row],[잉크]],표4[금-3층])</f>
        <v>0</v>
      </c>
      <c r="AR295" s="126">
        <f>SUMIF(표4[잉크명],표5[[#This Row],[잉크]],표4[금-1층])</f>
        <v>0</v>
      </c>
      <c r="AS295" s="34">
        <f>SUMIF(표4[잉크명],표5[[#This Row],[잉크]],표4[토])</f>
        <v>0</v>
      </c>
      <c r="AT295" s="126">
        <f>SUMIF(표4[잉크명],표5[[#This Row],[잉크]],표4[토-3층])</f>
        <v>0</v>
      </c>
      <c r="AU295" s="126">
        <f>SUMIF(표4[잉크명],표5[[#This Row],[잉크]],표4[토-1층])</f>
        <v>0</v>
      </c>
      <c r="AV295" s="34">
        <f>SUMIF(표4[잉크명],표5[[#This Row],[잉크]],표4[일])</f>
        <v>0</v>
      </c>
      <c r="AW295" s="126">
        <f>SUMIF(표4[잉크명],표5[[#This Row],[잉크]],표4[일-3층])</f>
        <v>0</v>
      </c>
      <c r="AX295" s="126">
        <f>SUMIF(표4[잉크명],표5[[#This Row],[잉크]],표4[일-1층])</f>
        <v>0</v>
      </c>
      <c r="AY295" s="34">
        <f>SUMIF(표4[잉크명],표5[[#This Row],[잉크]],표4[차주 월])</f>
        <v>0</v>
      </c>
      <c r="AZ295" s="34">
        <f>SUM(표5[[#This Row],[월]:[차주 월]])</f>
        <v>0</v>
      </c>
    </row>
    <row r="296" spans="2:52" x14ac:dyDescent="0.3">
      <c r="B296" s="56" t="s">
        <v>652</v>
      </c>
      <c r="C296" s="56"/>
      <c r="D296" s="56" t="s">
        <v>654</v>
      </c>
      <c r="E296" s="54">
        <f>COUNTIF(사출계획!$E$62:$F$110,표4[[#This Row],[제품명]])</f>
        <v>0</v>
      </c>
      <c r="F296" s="126">
        <f>COUNTIF(사출계획!$E$62:$F$87,표4[[#This Row],[제품명]])</f>
        <v>0</v>
      </c>
      <c r="G296" s="126">
        <f>COUNTIF(사출계획!$E$88:$F$110,표4[[#This Row],[제품명]])</f>
        <v>0</v>
      </c>
      <c r="H296" s="54">
        <f>COUNTIF(사출계획!$G$62:$H$110,표4[[#This Row],[제품명]])</f>
        <v>1</v>
      </c>
      <c r="I296" s="122">
        <f>COUNTIF(사출계획!$G$62:$H$87,표4[[#This Row],[제품명]])</f>
        <v>0</v>
      </c>
      <c r="J296" s="122">
        <f>COUNTIF(사출계획!$G$88:$H$110,표4[[#This Row],[제품명]])</f>
        <v>1</v>
      </c>
      <c r="K296" s="54">
        <f>COUNTIF(사출계획!$I$62:$J$110,표4[[#This Row],[제품명]])</f>
        <v>0</v>
      </c>
      <c r="L296" s="126">
        <f>COUNTIF(사출계획!$I$62:$J$87,표4[[#This Row],[제품명]])</f>
        <v>0</v>
      </c>
      <c r="M296" s="126">
        <f>COUNTIF(사출계획!$I$88:$J$110,표4[[#This Row],[제품명]])</f>
        <v>0</v>
      </c>
      <c r="N296" s="54">
        <f>COUNTIF(사출계획!$K$62:$L$110,표4[[#This Row],[제품명]])</f>
        <v>0</v>
      </c>
      <c r="O296" s="126">
        <f>COUNTIF(사출계획!$K$62:$L$87,표4[[#This Row],[제품명]])</f>
        <v>0</v>
      </c>
      <c r="P296" s="126">
        <f>COUNTIF(사출계획!$K$88:$L$110,표4[[#This Row],[제품명]])</f>
        <v>0</v>
      </c>
      <c r="Q296" s="54">
        <f>COUNTIF(사출계획!$M$62:$N$110,표4[[#This Row],[제품명]])</f>
        <v>0</v>
      </c>
      <c r="R296" s="126">
        <f>COUNTIF(사출계획!$M$62:$N$87,표4[[#This Row],[제품명]])</f>
        <v>0</v>
      </c>
      <c r="S296" s="126">
        <f>COUNTIF(사출계획!$M$88:$N$110,표4[[#This Row],[제품명]])</f>
        <v>0</v>
      </c>
      <c r="T296" s="54">
        <f>COUNTIF(사출계획!$O$62:$P$110,표4[[#This Row],[제품명]])</f>
        <v>0</v>
      </c>
      <c r="U296" s="126">
        <f>COUNTIF(사출계획!$O$62:$P$87,표4[[#This Row],[제품명]])</f>
        <v>0</v>
      </c>
      <c r="V296" s="126">
        <f>COUNTIF(사출계획!$O$88:$P$110,표4[[#This Row],[제품명]])</f>
        <v>0</v>
      </c>
      <c r="W296" s="54">
        <f>COUNTIF(사출계획!$Q$62:$R$110,표4[[#This Row],[제품명]])</f>
        <v>0</v>
      </c>
      <c r="X296" s="126">
        <f>COUNTIF(사출계획!$Q$62:$R$87,표4[[#This Row],[제품명]])</f>
        <v>0</v>
      </c>
      <c r="Y296" s="126">
        <f>COUNTIF(사출계획!$Q$88:$R$110,표4[[#This Row],[제품명]])</f>
        <v>0</v>
      </c>
      <c r="Z296" s="54">
        <f>COUNTIF(사출계획!$S$62:$T$110,표4[[#This Row],[제품명]])</f>
        <v>0</v>
      </c>
      <c r="AA296" s="126"/>
      <c r="AB296" s="126"/>
      <c r="AC296" s="33" t="s">
        <v>303</v>
      </c>
      <c r="AD296" s="34">
        <f>SUMIF(표4[잉크명],표5[[#This Row],[잉크]],표4[월])</f>
        <v>0</v>
      </c>
      <c r="AE296" s="126">
        <f>SUMIF(표4[잉크명],표5[[#This Row],[잉크]],표4[월-3층])</f>
        <v>0</v>
      </c>
      <c r="AF296" s="126">
        <f>SUMIF(표4[잉크명],표5[[#This Row],[잉크]],표4[월-1층])</f>
        <v>0</v>
      </c>
      <c r="AG296" s="34">
        <f>SUMIF(표4[잉크명],표5[[#This Row],[잉크]],표4[화])</f>
        <v>0</v>
      </c>
      <c r="AH296" s="126">
        <f>SUMIF(표4[잉크명],표5[[#This Row],[잉크]],표4[화-3층])</f>
        <v>0</v>
      </c>
      <c r="AI296" s="126">
        <f>SUMIF(표4[잉크명],표5[[#This Row],[잉크]],표4[화-1층])</f>
        <v>0</v>
      </c>
      <c r="AJ296" s="34">
        <f>SUMIF(표4[잉크명],표5[[#This Row],[잉크]],표4[수])</f>
        <v>0</v>
      </c>
      <c r="AK296" s="126">
        <f>SUMIF(표4[잉크명],표5[[#This Row],[잉크]],표4[수-3층])</f>
        <v>0</v>
      </c>
      <c r="AL296" s="126">
        <f>SUMIF(표4[잉크명],표5[[#This Row],[잉크]],표4[수-1층])</f>
        <v>0</v>
      </c>
      <c r="AM296" s="34">
        <f>SUMIF(표4[잉크명],표5[[#This Row],[잉크]],표4[목])</f>
        <v>0</v>
      </c>
      <c r="AN296" s="126">
        <f>SUMIF(표4[잉크명],표5[[#This Row],[잉크]],표4[목-3층])</f>
        <v>0</v>
      </c>
      <c r="AO296" s="126">
        <f>SUMIF(표4[잉크명],표5[[#This Row],[잉크]],표4[목-1층])</f>
        <v>0</v>
      </c>
      <c r="AP296" s="34">
        <f>SUMIF(표4[잉크명],표5[[#This Row],[잉크]],표4[금])</f>
        <v>0</v>
      </c>
      <c r="AQ296" s="126">
        <f>SUMIF(표4[잉크명],표5[[#This Row],[잉크]],표4[금-3층])</f>
        <v>0</v>
      </c>
      <c r="AR296" s="126">
        <f>SUMIF(표4[잉크명],표5[[#This Row],[잉크]],표4[금-1층])</f>
        <v>0</v>
      </c>
      <c r="AS296" s="34">
        <f>SUMIF(표4[잉크명],표5[[#This Row],[잉크]],표4[토])</f>
        <v>0</v>
      </c>
      <c r="AT296" s="126">
        <f>SUMIF(표4[잉크명],표5[[#This Row],[잉크]],표4[토-3층])</f>
        <v>0</v>
      </c>
      <c r="AU296" s="126">
        <f>SUMIF(표4[잉크명],표5[[#This Row],[잉크]],표4[토-1층])</f>
        <v>0</v>
      </c>
      <c r="AV296" s="34">
        <f>SUMIF(표4[잉크명],표5[[#This Row],[잉크]],표4[일])</f>
        <v>0</v>
      </c>
      <c r="AW296" s="126">
        <f>SUMIF(표4[잉크명],표5[[#This Row],[잉크]],표4[일-3층])</f>
        <v>0</v>
      </c>
      <c r="AX296" s="126">
        <f>SUMIF(표4[잉크명],표5[[#This Row],[잉크]],표4[일-1층])</f>
        <v>0</v>
      </c>
      <c r="AY296" s="34">
        <f>SUMIF(표4[잉크명],표5[[#This Row],[잉크]],표4[차주 월])</f>
        <v>0</v>
      </c>
      <c r="AZ296" s="34">
        <f>SUM(표5[[#This Row],[월]:[차주 월]])</f>
        <v>0</v>
      </c>
    </row>
    <row r="297" spans="2:52" x14ac:dyDescent="0.3">
      <c r="B297" s="56" t="s">
        <v>658</v>
      </c>
      <c r="C297" s="56"/>
      <c r="D297" s="56" t="s">
        <v>655</v>
      </c>
      <c r="E297" s="54">
        <f>COUNTIF(사출계획!$E$62:$F$110,표4[[#This Row],[제품명]])</f>
        <v>0</v>
      </c>
      <c r="F297" s="126">
        <f>COUNTIF(사출계획!$E$62:$F$87,표4[[#This Row],[제품명]])</f>
        <v>0</v>
      </c>
      <c r="G297" s="126">
        <f>COUNTIF(사출계획!$E$88:$F$110,표4[[#This Row],[제품명]])</f>
        <v>0</v>
      </c>
      <c r="H297" s="54">
        <f>COUNTIF(사출계획!$G$62:$H$110,표4[[#This Row],[제품명]])</f>
        <v>0</v>
      </c>
      <c r="I297" s="122">
        <f>COUNTIF(사출계획!$G$62:$H$87,표4[[#This Row],[제품명]])</f>
        <v>0</v>
      </c>
      <c r="J297" s="122">
        <f>COUNTIF(사출계획!$G$88:$H$110,표4[[#This Row],[제품명]])</f>
        <v>0</v>
      </c>
      <c r="K297" s="54">
        <f>COUNTIF(사출계획!$I$62:$J$110,표4[[#This Row],[제품명]])</f>
        <v>0</v>
      </c>
      <c r="L297" s="126">
        <f>COUNTIF(사출계획!$I$62:$J$87,표4[[#This Row],[제품명]])</f>
        <v>0</v>
      </c>
      <c r="M297" s="126">
        <f>COUNTIF(사출계획!$I$88:$J$110,표4[[#This Row],[제품명]])</f>
        <v>0</v>
      </c>
      <c r="N297" s="54">
        <f>COUNTIF(사출계획!$K$62:$L$110,표4[[#This Row],[제품명]])</f>
        <v>0</v>
      </c>
      <c r="O297" s="126">
        <f>COUNTIF(사출계획!$K$62:$L$87,표4[[#This Row],[제품명]])</f>
        <v>0</v>
      </c>
      <c r="P297" s="126">
        <f>COUNTIF(사출계획!$K$88:$L$110,표4[[#This Row],[제품명]])</f>
        <v>0</v>
      </c>
      <c r="Q297" s="54">
        <f>COUNTIF(사출계획!$M$62:$N$110,표4[[#This Row],[제품명]])</f>
        <v>0</v>
      </c>
      <c r="R297" s="126">
        <f>COUNTIF(사출계획!$M$62:$N$87,표4[[#This Row],[제품명]])</f>
        <v>0</v>
      </c>
      <c r="S297" s="126">
        <f>COUNTIF(사출계획!$M$88:$N$110,표4[[#This Row],[제품명]])</f>
        <v>0</v>
      </c>
      <c r="T297" s="54">
        <f>COUNTIF(사출계획!$O$62:$P$110,표4[[#This Row],[제품명]])</f>
        <v>0</v>
      </c>
      <c r="U297" s="126">
        <f>COUNTIF(사출계획!$O$62:$P$87,표4[[#This Row],[제품명]])</f>
        <v>0</v>
      </c>
      <c r="V297" s="126">
        <f>COUNTIF(사출계획!$O$88:$P$110,표4[[#This Row],[제품명]])</f>
        <v>0</v>
      </c>
      <c r="W297" s="54">
        <f>COUNTIF(사출계획!$Q$62:$R$110,표4[[#This Row],[제품명]])</f>
        <v>0</v>
      </c>
      <c r="X297" s="126">
        <f>COUNTIF(사출계획!$Q$62:$R$87,표4[[#This Row],[제품명]])</f>
        <v>0</v>
      </c>
      <c r="Y297" s="126">
        <f>COUNTIF(사출계획!$Q$88:$R$110,표4[[#This Row],[제품명]])</f>
        <v>0</v>
      </c>
      <c r="Z297" s="54">
        <f>COUNTIF(사출계획!$S$62:$T$110,표4[[#This Row],[제품명]])</f>
        <v>0</v>
      </c>
      <c r="AA297" s="126"/>
      <c r="AB297" s="126"/>
      <c r="AC297" s="103" t="s">
        <v>613</v>
      </c>
      <c r="AD297" s="54">
        <f>SUMIF(표4[잉크명],표5[[#This Row],[잉크]],표4[월])</f>
        <v>0</v>
      </c>
      <c r="AE297" s="126">
        <f>SUMIF(표4[잉크명],표5[[#This Row],[잉크]],표4[월-3층])</f>
        <v>0</v>
      </c>
      <c r="AF297" s="126">
        <f>SUMIF(표4[잉크명],표5[[#This Row],[잉크]],표4[월-1층])</f>
        <v>0</v>
      </c>
      <c r="AG297" s="54">
        <f>SUMIF(표4[잉크명],표5[[#This Row],[잉크]],표4[화])</f>
        <v>0</v>
      </c>
      <c r="AH297" s="126">
        <f>SUMIF(표4[잉크명],표5[[#This Row],[잉크]],표4[화-3층])</f>
        <v>0</v>
      </c>
      <c r="AI297" s="126">
        <f>SUMIF(표4[잉크명],표5[[#This Row],[잉크]],표4[화-1층])</f>
        <v>0</v>
      </c>
      <c r="AJ297" s="54">
        <f>SUMIF(표4[잉크명],표5[[#This Row],[잉크]],표4[수])</f>
        <v>0</v>
      </c>
      <c r="AK297" s="126">
        <f>SUMIF(표4[잉크명],표5[[#This Row],[잉크]],표4[수-3층])</f>
        <v>0</v>
      </c>
      <c r="AL297" s="126">
        <f>SUMIF(표4[잉크명],표5[[#This Row],[잉크]],표4[수-1층])</f>
        <v>0</v>
      </c>
      <c r="AM297" s="54">
        <f>SUMIF(표4[잉크명],표5[[#This Row],[잉크]],표4[목])</f>
        <v>0</v>
      </c>
      <c r="AN297" s="126">
        <f>SUMIF(표4[잉크명],표5[[#This Row],[잉크]],표4[목-3층])</f>
        <v>0</v>
      </c>
      <c r="AO297" s="126">
        <f>SUMIF(표4[잉크명],표5[[#This Row],[잉크]],표4[목-1층])</f>
        <v>0</v>
      </c>
      <c r="AP297" s="54">
        <f>SUMIF(표4[잉크명],표5[[#This Row],[잉크]],표4[금])</f>
        <v>0</v>
      </c>
      <c r="AQ297" s="126">
        <f>SUMIF(표4[잉크명],표5[[#This Row],[잉크]],표4[금-3층])</f>
        <v>0</v>
      </c>
      <c r="AR297" s="126">
        <f>SUMIF(표4[잉크명],표5[[#This Row],[잉크]],표4[금-1층])</f>
        <v>0</v>
      </c>
      <c r="AS297" s="54">
        <f>SUMIF(표4[잉크명],표5[[#This Row],[잉크]],표4[토])</f>
        <v>0</v>
      </c>
      <c r="AT297" s="126">
        <f>SUMIF(표4[잉크명],표5[[#This Row],[잉크]],표4[토-3층])</f>
        <v>0</v>
      </c>
      <c r="AU297" s="126">
        <f>SUMIF(표4[잉크명],표5[[#This Row],[잉크]],표4[토-1층])</f>
        <v>0</v>
      </c>
      <c r="AV297" s="54">
        <f>SUMIF(표4[잉크명],표5[[#This Row],[잉크]],표4[일])</f>
        <v>0</v>
      </c>
      <c r="AW297" s="126">
        <f>SUMIF(표4[잉크명],표5[[#This Row],[잉크]],표4[일-3층])</f>
        <v>0</v>
      </c>
      <c r="AX297" s="126">
        <f>SUMIF(표4[잉크명],표5[[#This Row],[잉크]],표4[일-1층])</f>
        <v>0</v>
      </c>
      <c r="AY297" s="54">
        <f>SUMIF(표4[잉크명],표5[[#This Row],[잉크]],표4[차주 월])</f>
        <v>0</v>
      </c>
      <c r="AZ297" s="54">
        <f>SUM(표5[[#This Row],[월]:[차주 월]])</f>
        <v>0</v>
      </c>
    </row>
    <row r="298" spans="2:52" x14ac:dyDescent="0.3">
      <c r="B298" s="56" t="s">
        <v>658</v>
      </c>
      <c r="C298" s="56"/>
      <c r="D298" s="56" t="s">
        <v>5129</v>
      </c>
      <c r="E298" s="54">
        <f>COUNTIF(사출계획!$E$62:$F$110,표4[[#This Row],[제품명]])</f>
        <v>0</v>
      </c>
      <c r="F298" s="126">
        <f>COUNTIF(사출계획!$E$62:$F$87,표4[[#This Row],[제품명]])</f>
        <v>0</v>
      </c>
      <c r="G298" s="126">
        <f>COUNTIF(사출계획!$E$88:$F$110,표4[[#This Row],[제품명]])</f>
        <v>0</v>
      </c>
      <c r="H298" s="54">
        <f>COUNTIF(사출계획!$G$62:$H$110,표4[[#This Row],[제품명]])</f>
        <v>0</v>
      </c>
      <c r="I298" s="122">
        <f>COUNTIF(사출계획!$G$62:$H$87,표4[[#This Row],[제품명]])</f>
        <v>0</v>
      </c>
      <c r="J298" s="122">
        <f>COUNTIF(사출계획!$G$88:$H$110,표4[[#This Row],[제품명]])</f>
        <v>0</v>
      </c>
      <c r="K298" s="54">
        <f>COUNTIF(사출계획!$I$62:$J$110,표4[[#This Row],[제품명]])</f>
        <v>0</v>
      </c>
      <c r="L298" s="126">
        <f>COUNTIF(사출계획!$I$62:$J$87,표4[[#This Row],[제품명]])</f>
        <v>0</v>
      </c>
      <c r="M298" s="126">
        <f>COUNTIF(사출계획!$I$88:$J$110,표4[[#This Row],[제품명]])</f>
        <v>0</v>
      </c>
      <c r="N298" s="54">
        <f>COUNTIF(사출계획!$K$62:$L$110,표4[[#This Row],[제품명]])</f>
        <v>0</v>
      </c>
      <c r="O298" s="126">
        <f>COUNTIF(사출계획!$K$62:$L$87,표4[[#This Row],[제품명]])</f>
        <v>0</v>
      </c>
      <c r="P298" s="126">
        <f>COUNTIF(사출계획!$K$88:$L$110,표4[[#This Row],[제품명]])</f>
        <v>0</v>
      </c>
      <c r="Q298" s="54">
        <f>COUNTIF(사출계획!$M$62:$N$110,표4[[#This Row],[제품명]])</f>
        <v>0</v>
      </c>
      <c r="R298" s="126">
        <f>COUNTIF(사출계획!$M$62:$N$87,표4[[#This Row],[제품명]])</f>
        <v>0</v>
      </c>
      <c r="S298" s="126">
        <f>COUNTIF(사출계획!$M$88:$N$110,표4[[#This Row],[제품명]])</f>
        <v>0</v>
      </c>
      <c r="T298" s="54">
        <f>COUNTIF(사출계획!$O$62:$P$110,표4[[#This Row],[제품명]])</f>
        <v>0</v>
      </c>
      <c r="U298" s="126">
        <f>COUNTIF(사출계획!$O$62:$P$87,표4[[#This Row],[제품명]])</f>
        <v>0</v>
      </c>
      <c r="V298" s="126">
        <f>COUNTIF(사출계획!$O$88:$P$110,표4[[#This Row],[제품명]])</f>
        <v>0</v>
      </c>
      <c r="W298" s="54">
        <f>COUNTIF(사출계획!$Q$62:$R$110,표4[[#This Row],[제품명]])</f>
        <v>0</v>
      </c>
      <c r="X298" s="126">
        <f>COUNTIF(사출계획!$Q$62:$R$87,표4[[#This Row],[제품명]])</f>
        <v>0</v>
      </c>
      <c r="Y298" s="126">
        <f>COUNTIF(사출계획!$Q$88:$R$110,표4[[#This Row],[제품명]])</f>
        <v>0</v>
      </c>
      <c r="Z298" s="54">
        <f>COUNTIF(사출계획!$S$62:$T$110,표4[[#This Row],[제품명]])</f>
        <v>0</v>
      </c>
      <c r="AA298" s="126"/>
      <c r="AB298" s="126"/>
      <c r="AC298" s="103" t="s">
        <v>1133</v>
      </c>
      <c r="AD298" s="54">
        <f>SUMIF(표4[잉크명],표5[[#This Row],[잉크]],표4[월])</f>
        <v>0</v>
      </c>
      <c r="AE298" s="126">
        <f>SUMIF(표4[잉크명],표5[[#This Row],[잉크]],표4[월-3층])</f>
        <v>0</v>
      </c>
      <c r="AF298" s="126">
        <f>SUMIF(표4[잉크명],표5[[#This Row],[잉크]],표4[월-1층])</f>
        <v>0</v>
      </c>
      <c r="AG298" s="54">
        <f>SUMIF(표4[잉크명],표5[[#This Row],[잉크]],표4[화])</f>
        <v>0</v>
      </c>
      <c r="AH298" s="126">
        <f>SUMIF(표4[잉크명],표5[[#This Row],[잉크]],표4[화-3층])</f>
        <v>0</v>
      </c>
      <c r="AI298" s="126">
        <f>SUMIF(표4[잉크명],표5[[#This Row],[잉크]],표4[화-1층])</f>
        <v>0</v>
      </c>
      <c r="AJ298" s="54">
        <f>SUMIF(표4[잉크명],표5[[#This Row],[잉크]],표4[수])</f>
        <v>0</v>
      </c>
      <c r="AK298" s="126">
        <f>SUMIF(표4[잉크명],표5[[#This Row],[잉크]],표4[수-3층])</f>
        <v>0</v>
      </c>
      <c r="AL298" s="126">
        <f>SUMIF(표4[잉크명],표5[[#This Row],[잉크]],표4[수-1층])</f>
        <v>0</v>
      </c>
      <c r="AM298" s="54">
        <f>SUMIF(표4[잉크명],표5[[#This Row],[잉크]],표4[목])</f>
        <v>0</v>
      </c>
      <c r="AN298" s="126">
        <f>SUMIF(표4[잉크명],표5[[#This Row],[잉크]],표4[목-3층])</f>
        <v>0</v>
      </c>
      <c r="AO298" s="126">
        <f>SUMIF(표4[잉크명],표5[[#This Row],[잉크]],표4[목-1층])</f>
        <v>0</v>
      </c>
      <c r="AP298" s="54">
        <f>SUMIF(표4[잉크명],표5[[#This Row],[잉크]],표4[금])</f>
        <v>0</v>
      </c>
      <c r="AQ298" s="126">
        <f>SUMIF(표4[잉크명],표5[[#This Row],[잉크]],표4[금-3층])</f>
        <v>0</v>
      </c>
      <c r="AR298" s="126">
        <f>SUMIF(표4[잉크명],표5[[#This Row],[잉크]],표4[금-1층])</f>
        <v>0</v>
      </c>
      <c r="AS298" s="54">
        <f>SUMIF(표4[잉크명],표5[[#This Row],[잉크]],표4[토])</f>
        <v>0</v>
      </c>
      <c r="AT298" s="126">
        <f>SUMIF(표4[잉크명],표5[[#This Row],[잉크]],표4[토-3층])</f>
        <v>0</v>
      </c>
      <c r="AU298" s="126">
        <f>SUMIF(표4[잉크명],표5[[#This Row],[잉크]],표4[토-1층])</f>
        <v>0</v>
      </c>
      <c r="AV298" s="54">
        <f>SUMIF(표4[잉크명],표5[[#This Row],[잉크]],표4[일])</f>
        <v>0</v>
      </c>
      <c r="AW298" s="126">
        <f>SUMIF(표4[잉크명],표5[[#This Row],[잉크]],표4[일-3층])</f>
        <v>0</v>
      </c>
      <c r="AX298" s="126">
        <f>SUMIF(표4[잉크명],표5[[#This Row],[잉크]],표4[일-1층])</f>
        <v>0</v>
      </c>
      <c r="AY298" s="54">
        <f>SUMIF(표4[잉크명],표5[[#This Row],[잉크]],표4[차주 월])</f>
        <v>0</v>
      </c>
      <c r="AZ298" s="54">
        <f>SUM(표5[[#This Row],[월]:[차주 월]])</f>
        <v>0</v>
      </c>
    </row>
    <row r="299" spans="2:52" x14ac:dyDescent="0.3">
      <c r="B299" s="56" t="s">
        <v>658</v>
      </c>
      <c r="C299" s="56"/>
      <c r="D299" s="56" t="s">
        <v>657</v>
      </c>
      <c r="E299" s="54">
        <f>COUNTIF(사출계획!$E$62:$F$110,표4[[#This Row],[제품명]])</f>
        <v>0</v>
      </c>
      <c r="F299" s="126">
        <f>COUNTIF(사출계획!$E$62:$F$87,표4[[#This Row],[제품명]])</f>
        <v>0</v>
      </c>
      <c r="G299" s="126">
        <f>COUNTIF(사출계획!$E$88:$F$110,표4[[#This Row],[제품명]])</f>
        <v>0</v>
      </c>
      <c r="H299" s="54">
        <f>COUNTIF(사출계획!$G$62:$H$110,표4[[#This Row],[제품명]])</f>
        <v>0</v>
      </c>
      <c r="I299" s="122">
        <f>COUNTIF(사출계획!$G$62:$H$87,표4[[#This Row],[제품명]])</f>
        <v>0</v>
      </c>
      <c r="J299" s="122">
        <f>COUNTIF(사출계획!$G$88:$H$110,표4[[#This Row],[제품명]])</f>
        <v>0</v>
      </c>
      <c r="K299" s="54">
        <f>COUNTIF(사출계획!$I$62:$J$110,표4[[#This Row],[제품명]])</f>
        <v>0</v>
      </c>
      <c r="L299" s="126">
        <f>COUNTIF(사출계획!$I$62:$J$87,표4[[#This Row],[제품명]])</f>
        <v>0</v>
      </c>
      <c r="M299" s="126">
        <f>COUNTIF(사출계획!$I$88:$J$110,표4[[#This Row],[제품명]])</f>
        <v>0</v>
      </c>
      <c r="N299" s="54">
        <f>COUNTIF(사출계획!$K$62:$L$110,표4[[#This Row],[제품명]])</f>
        <v>0</v>
      </c>
      <c r="O299" s="126">
        <f>COUNTIF(사출계획!$K$62:$L$87,표4[[#This Row],[제품명]])</f>
        <v>0</v>
      </c>
      <c r="P299" s="126">
        <f>COUNTIF(사출계획!$K$88:$L$110,표4[[#This Row],[제품명]])</f>
        <v>0</v>
      </c>
      <c r="Q299" s="54">
        <f>COUNTIF(사출계획!$M$62:$N$110,표4[[#This Row],[제품명]])</f>
        <v>0</v>
      </c>
      <c r="R299" s="126">
        <f>COUNTIF(사출계획!$M$62:$N$87,표4[[#This Row],[제품명]])</f>
        <v>0</v>
      </c>
      <c r="S299" s="126">
        <f>COUNTIF(사출계획!$M$88:$N$110,표4[[#This Row],[제품명]])</f>
        <v>0</v>
      </c>
      <c r="T299" s="54">
        <f>COUNTIF(사출계획!$O$62:$P$110,표4[[#This Row],[제품명]])</f>
        <v>0</v>
      </c>
      <c r="U299" s="126">
        <f>COUNTIF(사출계획!$O$62:$P$87,표4[[#This Row],[제품명]])</f>
        <v>0</v>
      </c>
      <c r="V299" s="126">
        <f>COUNTIF(사출계획!$O$88:$P$110,표4[[#This Row],[제품명]])</f>
        <v>0</v>
      </c>
      <c r="W299" s="54">
        <f>COUNTIF(사출계획!$Q$62:$R$110,표4[[#This Row],[제품명]])</f>
        <v>0</v>
      </c>
      <c r="X299" s="126">
        <f>COUNTIF(사출계획!$Q$62:$R$87,표4[[#This Row],[제품명]])</f>
        <v>0</v>
      </c>
      <c r="Y299" s="126">
        <f>COUNTIF(사출계획!$Q$88:$R$110,표4[[#This Row],[제품명]])</f>
        <v>0</v>
      </c>
      <c r="Z299" s="54">
        <f>COUNTIF(사출계획!$S$62:$T$110,표4[[#This Row],[제품명]])</f>
        <v>0</v>
      </c>
      <c r="AA299" s="126"/>
      <c r="AB299" s="126"/>
      <c r="AC299" s="103" t="s">
        <v>1961</v>
      </c>
      <c r="AD299" s="54">
        <f>SUMIF(표4[잉크명],표5[[#This Row],[잉크]],표4[월])</f>
        <v>0</v>
      </c>
      <c r="AE299" s="126">
        <f>SUMIF(표4[잉크명],표5[[#This Row],[잉크]],표4[월-3층])</f>
        <v>0</v>
      </c>
      <c r="AF299" s="126">
        <f>SUMIF(표4[잉크명],표5[[#This Row],[잉크]],표4[월-1층])</f>
        <v>0</v>
      </c>
      <c r="AG299" s="54">
        <f>SUMIF(표4[잉크명],표5[[#This Row],[잉크]],표4[화])</f>
        <v>0</v>
      </c>
      <c r="AH299" s="126">
        <f>SUMIF(표4[잉크명],표5[[#This Row],[잉크]],표4[화-3층])</f>
        <v>0</v>
      </c>
      <c r="AI299" s="126">
        <f>SUMIF(표4[잉크명],표5[[#This Row],[잉크]],표4[화-1층])</f>
        <v>0</v>
      </c>
      <c r="AJ299" s="54">
        <f>SUMIF(표4[잉크명],표5[[#This Row],[잉크]],표4[수])</f>
        <v>0</v>
      </c>
      <c r="AK299" s="126">
        <f>SUMIF(표4[잉크명],표5[[#This Row],[잉크]],표4[수-3층])</f>
        <v>0</v>
      </c>
      <c r="AL299" s="126">
        <f>SUMIF(표4[잉크명],표5[[#This Row],[잉크]],표4[수-1층])</f>
        <v>0</v>
      </c>
      <c r="AM299" s="54">
        <f>SUMIF(표4[잉크명],표5[[#This Row],[잉크]],표4[목])</f>
        <v>0</v>
      </c>
      <c r="AN299" s="126">
        <f>SUMIF(표4[잉크명],표5[[#This Row],[잉크]],표4[목-3층])</f>
        <v>0</v>
      </c>
      <c r="AO299" s="126">
        <f>SUMIF(표4[잉크명],표5[[#This Row],[잉크]],표4[목-1층])</f>
        <v>0</v>
      </c>
      <c r="AP299" s="54">
        <f>SUMIF(표4[잉크명],표5[[#This Row],[잉크]],표4[금])</f>
        <v>0</v>
      </c>
      <c r="AQ299" s="126">
        <f>SUMIF(표4[잉크명],표5[[#This Row],[잉크]],표4[금-3층])</f>
        <v>0</v>
      </c>
      <c r="AR299" s="126">
        <f>SUMIF(표4[잉크명],표5[[#This Row],[잉크]],표4[금-1층])</f>
        <v>0</v>
      </c>
      <c r="AS299" s="54">
        <f>SUMIF(표4[잉크명],표5[[#This Row],[잉크]],표4[토])</f>
        <v>0</v>
      </c>
      <c r="AT299" s="126">
        <f>SUMIF(표4[잉크명],표5[[#This Row],[잉크]],표4[토-3층])</f>
        <v>0</v>
      </c>
      <c r="AU299" s="126">
        <f>SUMIF(표4[잉크명],표5[[#This Row],[잉크]],표4[토-1층])</f>
        <v>0</v>
      </c>
      <c r="AV299" s="54">
        <f>SUMIF(표4[잉크명],표5[[#This Row],[잉크]],표4[일])</f>
        <v>0</v>
      </c>
      <c r="AW299" s="126">
        <f>SUMIF(표4[잉크명],표5[[#This Row],[잉크]],표4[일-3층])</f>
        <v>0</v>
      </c>
      <c r="AX299" s="126">
        <f>SUMIF(표4[잉크명],표5[[#This Row],[잉크]],표4[일-1층])</f>
        <v>0</v>
      </c>
      <c r="AY299" s="54">
        <f>SUMIF(표4[잉크명],표5[[#This Row],[잉크]],표4[차주 월])</f>
        <v>0</v>
      </c>
      <c r="AZ299" s="54">
        <f>SUM(표5[[#This Row],[월]:[차주 월]])</f>
        <v>0</v>
      </c>
    </row>
    <row r="300" spans="2:52" x14ac:dyDescent="0.3">
      <c r="B300" s="56" t="s">
        <v>663</v>
      </c>
      <c r="C300" s="56"/>
      <c r="D300" s="56" t="s">
        <v>4172</v>
      </c>
      <c r="E300" s="54">
        <f>COUNTIF(사출계획!$E$62:$F$110,표4[[#This Row],[제품명]])</f>
        <v>0</v>
      </c>
      <c r="F300" s="126">
        <f>COUNTIF(사출계획!$E$62:$F$87,표4[[#This Row],[제품명]])</f>
        <v>0</v>
      </c>
      <c r="G300" s="126">
        <f>COUNTIF(사출계획!$E$88:$F$110,표4[[#This Row],[제품명]])</f>
        <v>0</v>
      </c>
      <c r="H300" s="54">
        <f>COUNTIF(사출계획!$G$62:$H$110,표4[[#This Row],[제품명]])</f>
        <v>0</v>
      </c>
      <c r="I300" s="122">
        <f>COUNTIF(사출계획!$G$62:$H$87,표4[[#This Row],[제품명]])</f>
        <v>0</v>
      </c>
      <c r="J300" s="122">
        <f>COUNTIF(사출계획!$G$88:$H$110,표4[[#This Row],[제품명]])</f>
        <v>0</v>
      </c>
      <c r="K300" s="54">
        <f>COUNTIF(사출계획!$I$62:$J$110,표4[[#This Row],[제품명]])</f>
        <v>0</v>
      </c>
      <c r="L300" s="126">
        <f>COUNTIF(사출계획!$I$62:$J$87,표4[[#This Row],[제품명]])</f>
        <v>0</v>
      </c>
      <c r="M300" s="126">
        <f>COUNTIF(사출계획!$I$88:$J$110,표4[[#This Row],[제품명]])</f>
        <v>0</v>
      </c>
      <c r="N300" s="54">
        <f>COUNTIF(사출계획!$K$62:$L$110,표4[[#This Row],[제품명]])</f>
        <v>0</v>
      </c>
      <c r="O300" s="126">
        <f>COUNTIF(사출계획!$K$62:$L$87,표4[[#This Row],[제품명]])</f>
        <v>0</v>
      </c>
      <c r="P300" s="126">
        <f>COUNTIF(사출계획!$K$88:$L$110,표4[[#This Row],[제품명]])</f>
        <v>0</v>
      </c>
      <c r="Q300" s="54">
        <f>COUNTIF(사출계획!$M$62:$N$110,표4[[#This Row],[제품명]])</f>
        <v>0</v>
      </c>
      <c r="R300" s="126">
        <f>COUNTIF(사출계획!$M$62:$N$87,표4[[#This Row],[제품명]])</f>
        <v>0</v>
      </c>
      <c r="S300" s="126">
        <f>COUNTIF(사출계획!$M$88:$N$110,표4[[#This Row],[제품명]])</f>
        <v>0</v>
      </c>
      <c r="T300" s="54">
        <f>COUNTIF(사출계획!$O$62:$P$110,표4[[#This Row],[제품명]])</f>
        <v>0</v>
      </c>
      <c r="U300" s="126">
        <f>COUNTIF(사출계획!$O$62:$P$87,표4[[#This Row],[제품명]])</f>
        <v>0</v>
      </c>
      <c r="V300" s="126">
        <f>COUNTIF(사출계획!$O$88:$P$110,표4[[#This Row],[제품명]])</f>
        <v>0</v>
      </c>
      <c r="W300" s="54">
        <f>COUNTIF(사출계획!$Q$62:$R$110,표4[[#This Row],[제품명]])</f>
        <v>0</v>
      </c>
      <c r="X300" s="126">
        <f>COUNTIF(사출계획!$Q$62:$R$87,표4[[#This Row],[제품명]])</f>
        <v>0</v>
      </c>
      <c r="Y300" s="126">
        <f>COUNTIF(사출계획!$Q$88:$R$110,표4[[#This Row],[제품명]])</f>
        <v>0</v>
      </c>
      <c r="Z300" s="54">
        <f>COUNTIF(사출계획!$S$62:$T$110,표4[[#This Row],[제품명]])</f>
        <v>0</v>
      </c>
      <c r="AA300" s="126"/>
      <c r="AB300" s="126"/>
      <c r="AC300" s="103" t="s">
        <v>873</v>
      </c>
      <c r="AD300" s="54">
        <f>SUMIF(표4[잉크명],표5[[#This Row],[잉크]],표4[월])</f>
        <v>0</v>
      </c>
      <c r="AE300" s="126">
        <f>SUMIF(표4[잉크명],표5[[#This Row],[잉크]],표4[월-3층])</f>
        <v>0</v>
      </c>
      <c r="AF300" s="126">
        <f>SUMIF(표4[잉크명],표5[[#This Row],[잉크]],표4[월-1층])</f>
        <v>0</v>
      </c>
      <c r="AG300" s="54">
        <f>SUMIF(표4[잉크명],표5[[#This Row],[잉크]],표4[화])</f>
        <v>0</v>
      </c>
      <c r="AH300" s="126">
        <f>SUMIF(표4[잉크명],표5[[#This Row],[잉크]],표4[화-3층])</f>
        <v>0</v>
      </c>
      <c r="AI300" s="126">
        <f>SUMIF(표4[잉크명],표5[[#This Row],[잉크]],표4[화-1층])</f>
        <v>0</v>
      </c>
      <c r="AJ300" s="54">
        <f>SUMIF(표4[잉크명],표5[[#This Row],[잉크]],표4[수])</f>
        <v>0</v>
      </c>
      <c r="AK300" s="126">
        <f>SUMIF(표4[잉크명],표5[[#This Row],[잉크]],표4[수-3층])</f>
        <v>0</v>
      </c>
      <c r="AL300" s="126">
        <f>SUMIF(표4[잉크명],표5[[#This Row],[잉크]],표4[수-1층])</f>
        <v>0</v>
      </c>
      <c r="AM300" s="54">
        <f>SUMIF(표4[잉크명],표5[[#This Row],[잉크]],표4[목])</f>
        <v>0</v>
      </c>
      <c r="AN300" s="126">
        <f>SUMIF(표4[잉크명],표5[[#This Row],[잉크]],표4[목-3층])</f>
        <v>0</v>
      </c>
      <c r="AO300" s="126">
        <f>SUMIF(표4[잉크명],표5[[#This Row],[잉크]],표4[목-1층])</f>
        <v>0</v>
      </c>
      <c r="AP300" s="54">
        <f>SUMIF(표4[잉크명],표5[[#This Row],[잉크]],표4[금])</f>
        <v>0</v>
      </c>
      <c r="AQ300" s="126">
        <f>SUMIF(표4[잉크명],표5[[#This Row],[잉크]],표4[금-3층])</f>
        <v>0</v>
      </c>
      <c r="AR300" s="126">
        <f>SUMIF(표4[잉크명],표5[[#This Row],[잉크]],표4[금-1층])</f>
        <v>0</v>
      </c>
      <c r="AS300" s="54">
        <f>SUMIF(표4[잉크명],표5[[#This Row],[잉크]],표4[토])</f>
        <v>0</v>
      </c>
      <c r="AT300" s="126">
        <f>SUMIF(표4[잉크명],표5[[#This Row],[잉크]],표4[토-3층])</f>
        <v>0</v>
      </c>
      <c r="AU300" s="126">
        <f>SUMIF(표4[잉크명],표5[[#This Row],[잉크]],표4[토-1층])</f>
        <v>0</v>
      </c>
      <c r="AV300" s="54">
        <f>SUMIF(표4[잉크명],표5[[#This Row],[잉크]],표4[일])</f>
        <v>0</v>
      </c>
      <c r="AW300" s="126">
        <f>SUMIF(표4[잉크명],표5[[#This Row],[잉크]],표4[일-3층])</f>
        <v>0</v>
      </c>
      <c r="AX300" s="126">
        <f>SUMIF(표4[잉크명],표5[[#This Row],[잉크]],표4[일-1층])</f>
        <v>0</v>
      </c>
      <c r="AY300" s="54">
        <f>SUMIF(표4[잉크명],표5[[#This Row],[잉크]],표4[차주 월])</f>
        <v>0</v>
      </c>
      <c r="AZ300" s="54">
        <f>SUM(표5[[#This Row],[월]:[차주 월]])</f>
        <v>0</v>
      </c>
    </row>
    <row r="301" spans="2:52" x14ac:dyDescent="0.3">
      <c r="B301" s="56" t="s">
        <v>663</v>
      </c>
      <c r="C301" s="56"/>
      <c r="D301" s="56" t="s">
        <v>2423</v>
      </c>
      <c r="E301" s="54">
        <f>COUNTIF(사출계획!$E$62:$F$110,표4[[#This Row],[제품명]])</f>
        <v>0</v>
      </c>
      <c r="F301" s="126">
        <f>COUNTIF(사출계획!$E$62:$F$87,표4[[#This Row],[제품명]])</f>
        <v>0</v>
      </c>
      <c r="G301" s="126">
        <f>COUNTIF(사출계획!$E$88:$F$110,표4[[#This Row],[제품명]])</f>
        <v>0</v>
      </c>
      <c r="H301" s="54">
        <f>COUNTIF(사출계획!$G$62:$H$110,표4[[#This Row],[제품명]])</f>
        <v>0</v>
      </c>
      <c r="I301" s="122">
        <f>COUNTIF(사출계획!$G$62:$H$87,표4[[#This Row],[제품명]])</f>
        <v>0</v>
      </c>
      <c r="J301" s="122">
        <f>COUNTIF(사출계획!$G$88:$H$110,표4[[#This Row],[제품명]])</f>
        <v>0</v>
      </c>
      <c r="K301" s="54">
        <f>COUNTIF(사출계획!$I$62:$J$110,표4[[#This Row],[제품명]])</f>
        <v>0</v>
      </c>
      <c r="L301" s="126">
        <f>COUNTIF(사출계획!$I$62:$J$87,표4[[#This Row],[제품명]])</f>
        <v>0</v>
      </c>
      <c r="M301" s="126">
        <f>COUNTIF(사출계획!$I$88:$J$110,표4[[#This Row],[제품명]])</f>
        <v>0</v>
      </c>
      <c r="N301" s="54">
        <f>COUNTIF(사출계획!$K$62:$L$110,표4[[#This Row],[제품명]])</f>
        <v>0</v>
      </c>
      <c r="O301" s="126">
        <f>COUNTIF(사출계획!$K$62:$L$87,표4[[#This Row],[제품명]])</f>
        <v>0</v>
      </c>
      <c r="P301" s="126">
        <f>COUNTIF(사출계획!$K$88:$L$110,표4[[#This Row],[제품명]])</f>
        <v>0</v>
      </c>
      <c r="Q301" s="54">
        <f>COUNTIF(사출계획!$M$62:$N$110,표4[[#This Row],[제품명]])</f>
        <v>0</v>
      </c>
      <c r="R301" s="126">
        <f>COUNTIF(사출계획!$M$62:$N$87,표4[[#This Row],[제품명]])</f>
        <v>0</v>
      </c>
      <c r="S301" s="126">
        <f>COUNTIF(사출계획!$M$88:$N$110,표4[[#This Row],[제품명]])</f>
        <v>0</v>
      </c>
      <c r="T301" s="54">
        <f>COUNTIF(사출계획!$O$62:$P$110,표4[[#This Row],[제품명]])</f>
        <v>0</v>
      </c>
      <c r="U301" s="126">
        <f>COUNTIF(사출계획!$O$62:$P$87,표4[[#This Row],[제품명]])</f>
        <v>0</v>
      </c>
      <c r="V301" s="126">
        <f>COUNTIF(사출계획!$O$88:$P$110,표4[[#This Row],[제품명]])</f>
        <v>0</v>
      </c>
      <c r="W301" s="54">
        <f>COUNTIF(사출계획!$Q$62:$R$110,표4[[#This Row],[제품명]])</f>
        <v>0</v>
      </c>
      <c r="X301" s="126">
        <f>COUNTIF(사출계획!$Q$62:$R$87,표4[[#This Row],[제품명]])</f>
        <v>0</v>
      </c>
      <c r="Y301" s="126">
        <f>COUNTIF(사출계획!$Q$88:$R$110,표4[[#This Row],[제품명]])</f>
        <v>0</v>
      </c>
      <c r="Z301" s="54">
        <f>COUNTIF(사출계획!$S$62:$T$110,표4[[#This Row],[제품명]])</f>
        <v>0</v>
      </c>
      <c r="AA301" s="126"/>
      <c r="AB301" s="126"/>
      <c r="AC301" s="103" t="s">
        <v>705</v>
      </c>
      <c r="AD301" s="54">
        <f>SUMIF(표4[잉크명],표5[[#This Row],[잉크]],표4[월])</f>
        <v>0</v>
      </c>
      <c r="AE301" s="126">
        <f>SUMIF(표4[잉크명],표5[[#This Row],[잉크]],표4[월-3층])</f>
        <v>0</v>
      </c>
      <c r="AF301" s="126">
        <f>SUMIF(표4[잉크명],표5[[#This Row],[잉크]],표4[월-1층])</f>
        <v>0</v>
      </c>
      <c r="AG301" s="54">
        <f>SUMIF(표4[잉크명],표5[[#This Row],[잉크]],표4[화])</f>
        <v>0</v>
      </c>
      <c r="AH301" s="126">
        <f>SUMIF(표4[잉크명],표5[[#This Row],[잉크]],표4[화-3층])</f>
        <v>0</v>
      </c>
      <c r="AI301" s="126">
        <f>SUMIF(표4[잉크명],표5[[#This Row],[잉크]],표4[화-1층])</f>
        <v>0</v>
      </c>
      <c r="AJ301" s="54">
        <f>SUMIF(표4[잉크명],표5[[#This Row],[잉크]],표4[수])</f>
        <v>0</v>
      </c>
      <c r="AK301" s="126">
        <f>SUMIF(표4[잉크명],표5[[#This Row],[잉크]],표4[수-3층])</f>
        <v>0</v>
      </c>
      <c r="AL301" s="126">
        <f>SUMIF(표4[잉크명],표5[[#This Row],[잉크]],표4[수-1층])</f>
        <v>0</v>
      </c>
      <c r="AM301" s="54">
        <f>SUMIF(표4[잉크명],표5[[#This Row],[잉크]],표4[목])</f>
        <v>0</v>
      </c>
      <c r="AN301" s="126">
        <f>SUMIF(표4[잉크명],표5[[#This Row],[잉크]],표4[목-3층])</f>
        <v>0</v>
      </c>
      <c r="AO301" s="126">
        <f>SUMIF(표4[잉크명],표5[[#This Row],[잉크]],표4[목-1층])</f>
        <v>0</v>
      </c>
      <c r="AP301" s="54">
        <f>SUMIF(표4[잉크명],표5[[#This Row],[잉크]],표4[금])</f>
        <v>0</v>
      </c>
      <c r="AQ301" s="126">
        <f>SUMIF(표4[잉크명],표5[[#This Row],[잉크]],표4[금-3층])</f>
        <v>0</v>
      </c>
      <c r="AR301" s="126">
        <f>SUMIF(표4[잉크명],표5[[#This Row],[잉크]],표4[금-1층])</f>
        <v>0</v>
      </c>
      <c r="AS301" s="54">
        <f>SUMIF(표4[잉크명],표5[[#This Row],[잉크]],표4[토])</f>
        <v>0</v>
      </c>
      <c r="AT301" s="126">
        <f>SUMIF(표4[잉크명],표5[[#This Row],[잉크]],표4[토-3층])</f>
        <v>0</v>
      </c>
      <c r="AU301" s="126">
        <f>SUMIF(표4[잉크명],표5[[#This Row],[잉크]],표4[토-1층])</f>
        <v>0</v>
      </c>
      <c r="AV301" s="54">
        <f>SUMIF(표4[잉크명],표5[[#This Row],[잉크]],표4[일])</f>
        <v>0</v>
      </c>
      <c r="AW301" s="126">
        <f>SUMIF(표4[잉크명],표5[[#This Row],[잉크]],표4[일-3층])</f>
        <v>0</v>
      </c>
      <c r="AX301" s="126">
        <f>SUMIF(표4[잉크명],표5[[#This Row],[잉크]],표4[일-1층])</f>
        <v>0</v>
      </c>
      <c r="AY301" s="54">
        <f>SUMIF(표4[잉크명],표5[[#This Row],[잉크]],표4[차주 월])</f>
        <v>0</v>
      </c>
      <c r="AZ301" s="54">
        <f>SUM(표5[[#This Row],[월]:[차주 월]])</f>
        <v>0</v>
      </c>
    </row>
    <row r="302" spans="2:52" x14ac:dyDescent="0.3">
      <c r="B302" s="56" t="s">
        <v>663</v>
      </c>
      <c r="C302" s="56"/>
      <c r="D302" s="56" t="s">
        <v>669</v>
      </c>
      <c r="E302" s="54">
        <f>COUNTIF(사출계획!$E$62:$F$110,표4[[#This Row],[제품명]])</f>
        <v>0</v>
      </c>
      <c r="F302" s="126">
        <f>COUNTIF(사출계획!$E$62:$F$87,표4[[#This Row],[제품명]])</f>
        <v>0</v>
      </c>
      <c r="G302" s="126">
        <f>COUNTIF(사출계획!$E$88:$F$110,표4[[#This Row],[제품명]])</f>
        <v>0</v>
      </c>
      <c r="H302" s="54">
        <f>COUNTIF(사출계획!$G$62:$H$110,표4[[#This Row],[제품명]])</f>
        <v>0</v>
      </c>
      <c r="I302" s="122">
        <f>COUNTIF(사출계획!$G$62:$H$87,표4[[#This Row],[제품명]])</f>
        <v>0</v>
      </c>
      <c r="J302" s="122">
        <f>COUNTIF(사출계획!$G$88:$H$110,표4[[#This Row],[제품명]])</f>
        <v>0</v>
      </c>
      <c r="K302" s="54">
        <f>COUNTIF(사출계획!$I$62:$J$110,표4[[#This Row],[제품명]])</f>
        <v>0</v>
      </c>
      <c r="L302" s="126">
        <f>COUNTIF(사출계획!$I$62:$J$87,표4[[#This Row],[제품명]])</f>
        <v>0</v>
      </c>
      <c r="M302" s="126">
        <f>COUNTIF(사출계획!$I$88:$J$110,표4[[#This Row],[제품명]])</f>
        <v>0</v>
      </c>
      <c r="N302" s="54">
        <f>COUNTIF(사출계획!$K$62:$L$110,표4[[#This Row],[제품명]])</f>
        <v>0</v>
      </c>
      <c r="O302" s="126">
        <f>COUNTIF(사출계획!$K$62:$L$87,표4[[#This Row],[제품명]])</f>
        <v>0</v>
      </c>
      <c r="P302" s="126">
        <f>COUNTIF(사출계획!$K$88:$L$110,표4[[#This Row],[제품명]])</f>
        <v>0</v>
      </c>
      <c r="Q302" s="54">
        <f>COUNTIF(사출계획!$M$62:$N$110,표4[[#This Row],[제품명]])</f>
        <v>0</v>
      </c>
      <c r="R302" s="126">
        <f>COUNTIF(사출계획!$M$62:$N$87,표4[[#This Row],[제품명]])</f>
        <v>0</v>
      </c>
      <c r="S302" s="126">
        <f>COUNTIF(사출계획!$M$88:$N$110,표4[[#This Row],[제품명]])</f>
        <v>0</v>
      </c>
      <c r="T302" s="54">
        <f>COUNTIF(사출계획!$O$62:$P$110,표4[[#This Row],[제품명]])</f>
        <v>0</v>
      </c>
      <c r="U302" s="126">
        <f>COUNTIF(사출계획!$O$62:$P$87,표4[[#This Row],[제품명]])</f>
        <v>0</v>
      </c>
      <c r="V302" s="126">
        <f>COUNTIF(사출계획!$O$88:$P$110,표4[[#This Row],[제품명]])</f>
        <v>0</v>
      </c>
      <c r="W302" s="54">
        <f>COUNTIF(사출계획!$Q$62:$R$110,표4[[#This Row],[제품명]])</f>
        <v>0</v>
      </c>
      <c r="X302" s="126">
        <f>COUNTIF(사출계획!$Q$62:$R$87,표4[[#This Row],[제품명]])</f>
        <v>0</v>
      </c>
      <c r="Y302" s="126">
        <f>COUNTIF(사출계획!$Q$88:$R$110,표4[[#This Row],[제품명]])</f>
        <v>0</v>
      </c>
      <c r="Z302" s="54">
        <f>COUNTIF(사출계획!$S$62:$T$110,표4[[#This Row],[제품명]])</f>
        <v>0</v>
      </c>
      <c r="AA302" s="126"/>
      <c r="AB302" s="126"/>
      <c r="AC302" s="105" t="s">
        <v>1696</v>
      </c>
      <c r="AD302" s="54">
        <f>SUMIF(표4[잉크명],표5[[#This Row],[잉크]],표4[월])</f>
        <v>0</v>
      </c>
      <c r="AE302" s="126">
        <f>SUMIF(표4[잉크명],표5[[#This Row],[잉크]],표4[월-3층])</f>
        <v>0</v>
      </c>
      <c r="AF302" s="126">
        <f>SUMIF(표4[잉크명],표5[[#This Row],[잉크]],표4[월-1층])</f>
        <v>0</v>
      </c>
      <c r="AG302" s="54">
        <f>SUMIF(표4[잉크명],표5[[#This Row],[잉크]],표4[화])</f>
        <v>0</v>
      </c>
      <c r="AH302" s="126">
        <f>SUMIF(표4[잉크명],표5[[#This Row],[잉크]],표4[화-3층])</f>
        <v>0</v>
      </c>
      <c r="AI302" s="126">
        <f>SUMIF(표4[잉크명],표5[[#This Row],[잉크]],표4[화-1층])</f>
        <v>0</v>
      </c>
      <c r="AJ302" s="54">
        <f>SUMIF(표4[잉크명],표5[[#This Row],[잉크]],표4[수])</f>
        <v>0</v>
      </c>
      <c r="AK302" s="126">
        <f>SUMIF(표4[잉크명],표5[[#This Row],[잉크]],표4[수-3층])</f>
        <v>0</v>
      </c>
      <c r="AL302" s="126">
        <f>SUMIF(표4[잉크명],표5[[#This Row],[잉크]],표4[수-1층])</f>
        <v>0</v>
      </c>
      <c r="AM302" s="54">
        <f>SUMIF(표4[잉크명],표5[[#This Row],[잉크]],표4[목])</f>
        <v>0</v>
      </c>
      <c r="AN302" s="126">
        <f>SUMIF(표4[잉크명],표5[[#This Row],[잉크]],표4[목-3층])</f>
        <v>0</v>
      </c>
      <c r="AO302" s="126">
        <f>SUMIF(표4[잉크명],표5[[#This Row],[잉크]],표4[목-1층])</f>
        <v>0</v>
      </c>
      <c r="AP302" s="54">
        <f>SUMIF(표4[잉크명],표5[[#This Row],[잉크]],표4[금])</f>
        <v>0</v>
      </c>
      <c r="AQ302" s="126">
        <f>SUMIF(표4[잉크명],표5[[#This Row],[잉크]],표4[금-3층])</f>
        <v>0</v>
      </c>
      <c r="AR302" s="126">
        <f>SUMIF(표4[잉크명],표5[[#This Row],[잉크]],표4[금-1층])</f>
        <v>0</v>
      </c>
      <c r="AS302" s="54">
        <f>SUMIF(표4[잉크명],표5[[#This Row],[잉크]],표4[토])</f>
        <v>0</v>
      </c>
      <c r="AT302" s="126">
        <f>SUMIF(표4[잉크명],표5[[#This Row],[잉크]],표4[토-3층])</f>
        <v>0</v>
      </c>
      <c r="AU302" s="126">
        <f>SUMIF(표4[잉크명],표5[[#This Row],[잉크]],표4[토-1층])</f>
        <v>0</v>
      </c>
      <c r="AV302" s="54">
        <f>SUMIF(표4[잉크명],표5[[#This Row],[잉크]],표4[일])</f>
        <v>0</v>
      </c>
      <c r="AW302" s="126">
        <f>SUMIF(표4[잉크명],표5[[#This Row],[잉크]],표4[일-3층])</f>
        <v>0</v>
      </c>
      <c r="AX302" s="126">
        <f>SUMIF(표4[잉크명],표5[[#This Row],[잉크]],표4[일-1층])</f>
        <v>0</v>
      </c>
      <c r="AY302" s="54">
        <f>SUMIF(표4[잉크명],표5[[#This Row],[잉크]],표4[차주 월])</f>
        <v>0</v>
      </c>
      <c r="AZ302" s="54">
        <f>SUM(표5[[#This Row],[월]:[차주 월]])</f>
        <v>0</v>
      </c>
    </row>
    <row r="303" spans="2:52" x14ac:dyDescent="0.3">
      <c r="B303" s="56" t="s">
        <v>667</v>
      </c>
      <c r="C303" s="56"/>
      <c r="D303" s="56" t="s">
        <v>2430</v>
      </c>
      <c r="E303" s="54">
        <f>COUNTIF(사출계획!$E$62:$F$110,표4[[#This Row],[제품명]])</f>
        <v>2</v>
      </c>
      <c r="F303" s="126">
        <f>COUNTIF(사출계획!$E$62:$F$87,표4[[#This Row],[제품명]])</f>
        <v>0</v>
      </c>
      <c r="G303" s="126">
        <f>COUNTIF(사출계획!$E$88:$F$110,표4[[#This Row],[제품명]])</f>
        <v>2</v>
      </c>
      <c r="H303" s="54">
        <f>COUNTIF(사출계획!$G$62:$H$110,표4[[#This Row],[제품명]])</f>
        <v>0</v>
      </c>
      <c r="I303" s="122">
        <f>COUNTIF(사출계획!$G$62:$H$87,표4[[#This Row],[제품명]])</f>
        <v>0</v>
      </c>
      <c r="J303" s="122">
        <f>COUNTIF(사출계획!$G$88:$H$110,표4[[#This Row],[제품명]])</f>
        <v>0</v>
      </c>
      <c r="K303" s="54">
        <f>COUNTIF(사출계획!$I$62:$J$110,표4[[#This Row],[제품명]])</f>
        <v>0</v>
      </c>
      <c r="L303" s="126">
        <f>COUNTIF(사출계획!$I$62:$J$87,표4[[#This Row],[제품명]])</f>
        <v>0</v>
      </c>
      <c r="M303" s="126">
        <f>COUNTIF(사출계획!$I$88:$J$110,표4[[#This Row],[제품명]])</f>
        <v>0</v>
      </c>
      <c r="N303" s="54">
        <f>COUNTIF(사출계획!$K$62:$L$110,표4[[#This Row],[제품명]])</f>
        <v>0</v>
      </c>
      <c r="O303" s="126">
        <f>COUNTIF(사출계획!$K$62:$L$87,표4[[#This Row],[제품명]])</f>
        <v>0</v>
      </c>
      <c r="P303" s="126">
        <f>COUNTIF(사출계획!$K$88:$L$110,표4[[#This Row],[제품명]])</f>
        <v>0</v>
      </c>
      <c r="Q303" s="54">
        <f>COUNTIF(사출계획!$M$62:$N$110,표4[[#This Row],[제품명]])</f>
        <v>0</v>
      </c>
      <c r="R303" s="126">
        <f>COUNTIF(사출계획!$M$62:$N$87,표4[[#This Row],[제품명]])</f>
        <v>0</v>
      </c>
      <c r="S303" s="126">
        <f>COUNTIF(사출계획!$M$88:$N$110,표4[[#This Row],[제품명]])</f>
        <v>0</v>
      </c>
      <c r="T303" s="54">
        <f>COUNTIF(사출계획!$O$62:$P$110,표4[[#This Row],[제품명]])</f>
        <v>0</v>
      </c>
      <c r="U303" s="126">
        <f>COUNTIF(사출계획!$O$62:$P$87,표4[[#This Row],[제품명]])</f>
        <v>0</v>
      </c>
      <c r="V303" s="126">
        <f>COUNTIF(사출계획!$O$88:$P$110,표4[[#This Row],[제품명]])</f>
        <v>0</v>
      </c>
      <c r="W303" s="54">
        <f>COUNTIF(사출계획!$Q$62:$R$110,표4[[#This Row],[제품명]])</f>
        <v>0</v>
      </c>
      <c r="X303" s="126">
        <f>COUNTIF(사출계획!$Q$62:$R$87,표4[[#This Row],[제품명]])</f>
        <v>0</v>
      </c>
      <c r="Y303" s="126">
        <f>COUNTIF(사출계획!$Q$88:$R$110,표4[[#This Row],[제품명]])</f>
        <v>0</v>
      </c>
      <c r="Z303" s="54">
        <f>COUNTIF(사출계획!$S$62:$T$110,표4[[#This Row],[제품명]])</f>
        <v>0</v>
      </c>
      <c r="AA303" s="126"/>
      <c r="AB303" s="126"/>
      <c r="AC303" s="217" t="s">
        <v>727</v>
      </c>
      <c r="AD303" s="54">
        <f>SUMIF(표4[잉크명],표5[[#This Row],[잉크]],표4[월])</f>
        <v>0</v>
      </c>
      <c r="AE303" s="126">
        <f>SUMIF(표4[잉크명],표5[[#This Row],[잉크]],표4[월-3층])</f>
        <v>0</v>
      </c>
      <c r="AF303" s="126">
        <f>SUMIF(표4[잉크명],표5[[#This Row],[잉크]],표4[월-1층])</f>
        <v>0</v>
      </c>
      <c r="AG303" s="54">
        <f>SUMIF(표4[잉크명],표5[[#This Row],[잉크]],표4[화])</f>
        <v>0</v>
      </c>
      <c r="AH303" s="126">
        <f>SUMIF(표4[잉크명],표5[[#This Row],[잉크]],표4[화-3층])</f>
        <v>0</v>
      </c>
      <c r="AI303" s="126">
        <f>SUMIF(표4[잉크명],표5[[#This Row],[잉크]],표4[화-1층])</f>
        <v>0</v>
      </c>
      <c r="AJ303" s="54">
        <f>SUMIF(표4[잉크명],표5[[#This Row],[잉크]],표4[수])</f>
        <v>0</v>
      </c>
      <c r="AK303" s="126">
        <f>SUMIF(표4[잉크명],표5[[#This Row],[잉크]],표4[수-3층])</f>
        <v>0</v>
      </c>
      <c r="AL303" s="126">
        <f>SUMIF(표4[잉크명],표5[[#This Row],[잉크]],표4[수-1층])</f>
        <v>0</v>
      </c>
      <c r="AM303" s="54">
        <f>SUMIF(표4[잉크명],표5[[#This Row],[잉크]],표4[목])</f>
        <v>0</v>
      </c>
      <c r="AN303" s="126">
        <f>SUMIF(표4[잉크명],표5[[#This Row],[잉크]],표4[목-3층])</f>
        <v>0</v>
      </c>
      <c r="AO303" s="126">
        <f>SUMIF(표4[잉크명],표5[[#This Row],[잉크]],표4[목-1층])</f>
        <v>0</v>
      </c>
      <c r="AP303" s="54">
        <f>SUMIF(표4[잉크명],표5[[#This Row],[잉크]],표4[금])</f>
        <v>0</v>
      </c>
      <c r="AQ303" s="126">
        <f>SUMIF(표4[잉크명],표5[[#This Row],[잉크]],표4[금-3층])</f>
        <v>0</v>
      </c>
      <c r="AR303" s="126">
        <f>SUMIF(표4[잉크명],표5[[#This Row],[잉크]],표4[금-1층])</f>
        <v>0</v>
      </c>
      <c r="AS303" s="54">
        <f>SUMIF(표4[잉크명],표5[[#This Row],[잉크]],표4[토])</f>
        <v>0</v>
      </c>
      <c r="AT303" s="126">
        <f>SUMIF(표4[잉크명],표5[[#This Row],[잉크]],표4[토-3층])</f>
        <v>0</v>
      </c>
      <c r="AU303" s="126">
        <f>SUMIF(표4[잉크명],표5[[#This Row],[잉크]],표4[토-1층])</f>
        <v>0</v>
      </c>
      <c r="AV303" s="54">
        <f>SUMIF(표4[잉크명],표5[[#This Row],[잉크]],표4[일])</f>
        <v>0</v>
      </c>
      <c r="AW303" s="126">
        <f>SUMIF(표4[잉크명],표5[[#This Row],[잉크]],표4[일-3층])</f>
        <v>0</v>
      </c>
      <c r="AX303" s="126">
        <f>SUMIF(표4[잉크명],표5[[#This Row],[잉크]],표4[일-1층])</f>
        <v>0</v>
      </c>
      <c r="AY303" s="54">
        <f>SUMIF(표4[잉크명],표5[[#This Row],[잉크]],표4[차주 월])</f>
        <v>0</v>
      </c>
      <c r="AZ303" s="54">
        <f>SUM(표5[[#This Row],[월]:[차주 월]])</f>
        <v>0</v>
      </c>
    </row>
    <row r="304" spans="2:52" x14ac:dyDescent="0.3">
      <c r="B304" s="56" t="s">
        <v>1848</v>
      </c>
      <c r="C304" s="56"/>
      <c r="D304" s="56" t="s">
        <v>666</v>
      </c>
      <c r="E304" s="54">
        <f>COUNTIF(사출계획!$E$62:$F$110,표4[[#This Row],[제품명]])</f>
        <v>2</v>
      </c>
      <c r="F304" s="126">
        <f>COUNTIF(사출계획!$E$62:$F$87,표4[[#This Row],[제품명]])</f>
        <v>0</v>
      </c>
      <c r="G304" s="126">
        <f>COUNTIF(사출계획!$E$88:$F$110,표4[[#This Row],[제품명]])</f>
        <v>2</v>
      </c>
      <c r="H304" s="54">
        <f>COUNTIF(사출계획!$G$62:$H$110,표4[[#This Row],[제품명]])</f>
        <v>0</v>
      </c>
      <c r="I304" s="122">
        <f>COUNTIF(사출계획!$G$62:$H$87,표4[[#This Row],[제품명]])</f>
        <v>0</v>
      </c>
      <c r="J304" s="122">
        <f>COUNTIF(사출계획!$G$88:$H$110,표4[[#This Row],[제품명]])</f>
        <v>0</v>
      </c>
      <c r="K304" s="54">
        <f>COUNTIF(사출계획!$I$62:$J$110,표4[[#This Row],[제품명]])</f>
        <v>0</v>
      </c>
      <c r="L304" s="126">
        <f>COUNTIF(사출계획!$I$62:$J$87,표4[[#This Row],[제품명]])</f>
        <v>0</v>
      </c>
      <c r="M304" s="126">
        <f>COUNTIF(사출계획!$I$88:$J$110,표4[[#This Row],[제품명]])</f>
        <v>0</v>
      </c>
      <c r="N304" s="54">
        <f>COUNTIF(사출계획!$K$62:$L$110,표4[[#This Row],[제품명]])</f>
        <v>0</v>
      </c>
      <c r="O304" s="126">
        <f>COUNTIF(사출계획!$K$62:$L$87,표4[[#This Row],[제품명]])</f>
        <v>0</v>
      </c>
      <c r="P304" s="126">
        <f>COUNTIF(사출계획!$K$88:$L$110,표4[[#This Row],[제품명]])</f>
        <v>0</v>
      </c>
      <c r="Q304" s="54">
        <f>COUNTIF(사출계획!$M$62:$N$110,표4[[#This Row],[제품명]])</f>
        <v>0</v>
      </c>
      <c r="R304" s="126">
        <f>COUNTIF(사출계획!$M$62:$N$87,표4[[#This Row],[제품명]])</f>
        <v>0</v>
      </c>
      <c r="S304" s="126">
        <f>COUNTIF(사출계획!$M$88:$N$110,표4[[#This Row],[제품명]])</f>
        <v>0</v>
      </c>
      <c r="T304" s="54">
        <f>COUNTIF(사출계획!$O$62:$P$110,표4[[#This Row],[제품명]])</f>
        <v>0</v>
      </c>
      <c r="U304" s="126">
        <f>COUNTIF(사출계획!$O$62:$P$87,표4[[#This Row],[제품명]])</f>
        <v>0</v>
      </c>
      <c r="V304" s="126">
        <f>COUNTIF(사출계획!$O$88:$P$110,표4[[#This Row],[제품명]])</f>
        <v>0</v>
      </c>
      <c r="W304" s="54">
        <f>COUNTIF(사출계획!$Q$62:$R$110,표4[[#This Row],[제품명]])</f>
        <v>0</v>
      </c>
      <c r="X304" s="126">
        <f>COUNTIF(사출계획!$Q$62:$R$87,표4[[#This Row],[제품명]])</f>
        <v>0</v>
      </c>
      <c r="Y304" s="126">
        <f>COUNTIF(사출계획!$Q$88:$R$110,표4[[#This Row],[제품명]])</f>
        <v>0</v>
      </c>
      <c r="Z304" s="54">
        <f>COUNTIF(사출계획!$S$62:$T$110,표4[[#This Row],[제품명]])</f>
        <v>0</v>
      </c>
      <c r="AA304" s="126"/>
      <c r="AB304" s="126"/>
      <c r="AC304" s="105" t="s">
        <v>1590</v>
      </c>
      <c r="AD304" s="54">
        <f>SUMIF(표4[잉크명],표5[[#This Row],[잉크]],표4[월])</f>
        <v>0</v>
      </c>
      <c r="AE304" s="126">
        <f>SUMIF(표4[잉크명],표5[[#This Row],[잉크]],표4[월-3층])</f>
        <v>0</v>
      </c>
      <c r="AF304" s="126">
        <f>SUMIF(표4[잉크명],표5[[#This Row],[잉크]],표4[월-1층])</f>
        <v>0</v>
      </c>
      <c r="AG304" s="54">
        <f>SUMIF(표4[잉크명],표5[[#This Row],[잉크]],표4[화])</f>
        <v>0</v>
      </c>
      <c r="AH304" s="126">
        <f>SUMIF(표4[잉크명],표5[[#This Row],[잉크]],표4[화-3층])</f>
        <v>0</v>
      </c>
      <c r="AI304" s="126">
        <f>SUMIF(표4[잉크명],표5[[#This Row],[잉크]],표4[화-1층])</f>
        <v>0</v>
      </c>
      <c r="AJ304" s="54">
        <f>SUMIF(표4[잉크명],표5[[#This Row],[잉크]],표4[수])</f>
        <v>0</v>
      </c>
      <c r="AK304" s="126">
        <f>SUMIF(표4[잉크명],표5[[#This Row],[잉크]],표4[수-3층])</f>
        <v>0</v>
      </c>
      <c r="AL304" s="126">
        <f>SUMIF(표4[잉크명],표5[[#This Row],[잉크]],표4[수-1층])</f>
        <v>0</v>
      </c>
      <c r="AM304" s="34">
        <f>SUMIF(표4[잉크명],표5[[#This Row],[잉크]],표4[목])</f>
        <v>0</v>
      </c>
      <c r="AN304" s="126">
        <f>SUMIF(표4[잉크명],표5[[#This Row],[잉크]],표4[목-3층])</f>
        <v>0</v>
      </c>
      <c r="AO304" s="126">
        <f>SUMIF(표4[잉크명],표5[[#This Row],[잉크]],표4[목-1층])</f>
        <v>0</v>
      </c>
      <c r="AP304" s="34">
        <f>SUMIF(표4[잉크명],표5[[#This Row],[잉크]],표4[금])</f>
        <v>0</v>
      </c>
      <c r="AQ304" s="126">
        <f>SUMIF(표4[잉크명],표5[[#This Row],[잉크]],표4[금-3층])</f>
        <v>0</v>
      </c>
      <c r="AR304" s="126">
        <f>SUMIF(표4[잉크명],표5[[#This Row],[잉크]],표4[금-1층])</f>
        <v>0</v>
      </c>
      <c r="AS304" s="34">
        <f>SUMIF(표4[잉크명],표5[[#This Row],[잉크]],표4[토])</f>
        <v>0</v>
      </c>
      <c r="AT304" s="126">
        <f>SUMIF(표4[잉크명],표5[[#This Row],[잉크]],표4[토-3층])</f>
        <v>0</v>
      </c>
      <c r="AU304" s="126">
        <f>SUMIF(표4[잉크명],표5[[#This Row],[잉크]],표4[토-1층])</f>
        <v>0</v>
      </c>
      <c r="AV304" s="34">
        <f>SUMIF(표4[잉크명],표5[[#This Row],[잉크]],표4[일])</f>
        <v>0</v>
      </c>
      <c r="AW304" s="126">
        <f>SUMIF(표4[잉크명],표5[[#This Row],[잉크]],표4[일-3층])</f>
        <v>0</v>
      </c>
      <c r="AX304" s="126">
        <f>SUMIF(표4[잉크명],표5[[#This Row],[잉크]],표4[일-1층])</f>
        <v>0</v>
      </c>
      <c r="AY304" s="34">
        <f>SUMIF(표4[잉크명],표5[[#This Row],[잉크]],표4[차주 월])</f>
        <v>0</v>
      </c>
      <c r="AZ304" s="34">
        <f>SUM(표5[[#This Row],[월]:[차주 월]])</f>
        <v>0</v>
      </c>
    </row>
    <row r="305" spans="2:52" x14ac:dyDescent="0.3">
      <c r="B305" s="56" t="s">
        <v>1849</v>
      </c>
      <c r="C305" s="56"/>
      <c r="D305" s="56" t="s">
        <v>665</v>
      </c>
      <c r="E305" s="54">
        <f>COUNTIF(사출계획!$E$62:$F$110,표4[[#This Row],[제품명]])</f>
        <v>2</v>
      </c>
      <c r="F305" s="126">
        <f>COUNTIF(사출계획!$E$62:$F$87,표4[[#This Row],[제품명]])</f>
        <v>0</v>
      </c>
      <c r="G305" s="126">
        <f>COUNTIF(사출계획!$E$88:$F$110,표4[[#This Row],[제품명]])</f>
        <v>2</v>
      </c>
      <c r="H305" s="54">
        <f>COUNTIF(사출계획!$G$62:$H$110,표4[[#This Row],[제품명]])</f>
        <v>0</v>
      </c>
      <c r="I305" s="122">
        <f>COUNTIF(사출계획!$G$62:$H$87,표4[[#This Row],[제품명]])</f>
        <v>0</v>
      </c>
      <c r="J305" s="122">
        <f>COUNTIF(사출계획!$G$88:$H$110,표4[[#This Row],[제품명]])</f>
        <v>0</v>
      </c>
      <c r="K305" s="54">
        <f>COUNTIF(사출계획!$I$62:$J$110,표4[[#This Row],[제품명]])</f>
        <v>0</v>
      </c>
      <c r="L305" s="126">
        <f>COUNTIF(사출계획!$I$62:$J$87,표4[[#This Row],[제품명]])</f>
        <v>0</v>
      </c>
      <c r="M305" s="126">
        <f>COUNTIF(사출계획!$I$88:$J$110,표4[[#This Row],[제품명]])</f>
        <v>0</v>
      </c>
      <c r="N305" s="54">
        <f>COUNTIF(사출계획!$K$62:$L$110,표4[[#This Row],[제품명]])</f>
        <v>0</v>
      </c>
      <c r="O305" s="126">
        <f>COUNTIF(사출계획!$K$62:$L$87,표4[[#This Row],[제품명]])</f>
        <v>0</v>
      </c>
      <c r="P305" s="126">
        <f>COUNTIF(사출계획!$K$88:$L$110,표4[[#This Row],[제품명]])</f>
        <v>0</v>
      </c>
      <c r="Q305" s="54">
        <f>COUNTIF(사출계획!$M$62:$N$110,표4[[#This Row],[제품명]])</f>
        <v>0</v>
      </c>
      <c r="R305" s="126">
        <f>COUNTIF(사출계획!$M$62:$N$87,표4[[#This Row],[제품명]])</f>
        <v>0</v>
      </c>
      <c r="S305" s="126">
        <f>COUNTIF(사출계획!$M$88:$N$110,표4[[#This Row],[제품명]])</f>
        <v>0</v>
      </c>
      <c r="T305" s="54">
        <f>COUNTIF(사출계획!$O$62:$P$110,표4[[#This Row],[제품명]])</f>
        <v>0</v>
      </c>
      <c r="U305" s="126">
        <f>COUNTIF(사출계획!$O$62:$P$87,표4[[#This Row],[제품명]])</f>
        <v>0</v>
      </c>
      <c r="V305" s="126">
        <f>COUNTIF(사출계획!$O$88:$P$110,표4[[#This Row],[제품명]])</f>
        <v>0</v>
      </c>
      <c r="W305" s="54">
        <f>COUNTIF(사출계획!$Q$62:$R$110,표4[[#This Row],[제품명]])</f>
        <v>0</v>
      </c>
      <c r="X305" s="126">
        <f>COUNTIF(사출계획!$Q$62:$R$87,표4[[#This Row],[제품명]])</f>
        <v>0</v>
      </c>
      <c r="Y305" s="126">
        <f>COUNTIF(사출계획!$Q$88:$R$110,표4[[#This Row],[제품명]])</f>
        <v>0</v>
      </c>
      <c r="Z305" s="54">
        <f>COUNTIF(사출계획!$S$62:$T$110,표4[[#This Row],[제품명]])</f>
        <v>0</v>
      </c>
      <c r="AA305" s="126"/>
      <c r="AB305" s="126"/>
      <c r="AC305" s="217" t="s">
        <v>544</v>
      </c>
      <c r="AD305" s="54">
        <f>SUMIF(표4[잉크명],표5[[#This Row],[잉크]],표4[월])</f>
        <v>0</v>
      </c>
      <c r="AE305" s="126">
        <f>SUMIF(표4[잉크명],표5[[#This Row],[잉크]],표4[월-3층])</f>
        <v>0</v>
      </c>
      <c r="AF305" s="126">
        <f>SUMIF(표4[잉크명],표5[[#This Row],[잉크]],표4[월-1층])</f>
        <v>0</v>
      </c>
      <c r="AG305" s="54">
        <f>SUMIF(표4[잉크명],표5[[#This Row],[잉크]],표4[화])</f>
        <v>0</v>
      </c>
      <c r="AH305" s="126">
        <f>SUMIF(표4[잉크명],표5[[#This Row],[잉크]],표4[화-3층])</f>
        <v>0</v>
      </c>
      <c r="AI305" s="126">
        <f>SUMIF(표4[잉크명],표5[[#This Row],[잉크]],표4[화-1층])</f>
        <v>0</v>
      </c>
      <c r="AJ305" s="54">
        <f>SUMIF(표4[잉크명],표5[[#This Row],[잉크]],표4[수])</f>
        <v>0</v>
      </c>
      <c r="AK305" s="126">
        <f>SUMIF(표4[잉크명],표5[[#This Row],[잉크]],표4[수-3층])</f>
        <v>0</v>
      </c>
      <c r="AL305" s="126">
        <f>SUMIF(표4[잉크명],표5[[#This Row],[잉크]],표4[수-1층])</f>
        <v>0</v>
      </c>
      <c r="AM305" s="54">
        <f>SUMIF(표4[잉크명],표5[[#This Row],[잉크]],표4[목])</f>
        <v>0</v>
      </c>
      <c r="AN305" s="126">
        <f>SUMIF(표4[잉크명],표5[[#This Row],[잉크]],표4[목-3층])</f>
        <v>0</v>
      </c>
      <c r="AO305" s="126">
        <f>SUMIF(표4[잉크명],표5[[#This Row],[잉크]],표4[목-1층])</f>
        <v>0</v>
      </c>
      <c r="AP305" s="54">
        <f>SUMIF(표4[잉크명],표5[[#This Row],[잉크]],표4[금])</f>
        <v>0</v>
      </c>
      <c r="AQ305" s="126">
        <f>SUMIF(표4[잉크명],표5[[#This Row],[잉크]],표4[금-3층])</f>
        <v>0</v>
      </c>
      <c r="AR305" s="126">
        <f>SUMIF(표4[잉크명],표5[[#This Row],[잉크]],표4[금-1층])</f>
        <v>0</v>
      </c>
      <c r="AS305" s="54">
        <f>SUMIF(표4[잉크명],표5[[#This Row],[잉크]],표4[토])</f>
        <v>0</v>
      </c>
      <c r="AT305" s="126">
        <f>SUMIF(표4[잉크명],표5[[#This Row],[잉크]],표4[토-3층])</f>
        <v>0</v>
      </c>
      <c r="AU305" s="126">
        <f>SUMIF(표4[잉크명],표5[[#This Row],[잉크]],표4[토-1층])</f>
        <v>0</v>
      </c>
      <c r="AV305" s="54">
        <f>SUMIF(표4[잉크명],표5[[#This Row],[잉크]],표4[일])</f>
        <v>0</v>
      </c>
      <c r="AW305" s="126">
        <f>SUMIF(표4[잉크명],표5[[#This Row],[잉크]],표4[일-3층])</f>
        <v>0</v>
      </c>
      <c r="AX305" s="126">
        <f>SUMIF(표4[잉크명],표5[[#This Row],[잉크]],표4[일-1층])</f>
        <v>0</v>
      </c>
      <c r="AY305" s="54">
        <f>SUMIF(표4[잉크명],표5[[#This Row],[잉크]],표4[차주 월])</f>
        <v>0</v>
      </c>
      <c r="AZ305" s="54">
        <f>SUM(표5[[#This Row],[월]:[차주 월]])</f>
        <v>0</v>
      </c>
    </row>
    <row r="306" spans="2:52" x14ac:dyDescent="0.3">
      <c r="B306" s="56" t="s">
        <v>671</v>
      </c>
      <c r="C306" s="56"/>
      <c r="D306" s="56" t="s">
        <v>672</v>
      </c>
      <c r="E306" s="54">
        <f>COUNTIF(사출계획!$E$62:$F$110,표4[[#This Row],[제품명]])</f>
        <v>0</v>
      </c>
      <c r="F306" s="126">
        <f>COUNTIF(사출계획!$E$62:$F$87,표4[[#This Row],[제품명]])</f>
        <v>0</v>
      </c>
      <c r="G306" s="126">
        <f>COUNTIF(사출계획!$E$88:$F$110,표4[[#This Row],[제품명]])</f>
        <v>0</v>
      </c>
      <c r="H306" s="54">
        <f>COUNTIF(사출계획!$G$62:$H$110,표4[[#This Row],[제품명]])</f>
        <v>0</v>
      </c>
      <c r="I306" s="122">
        <f>COUNTIF(사출계획!$G$62:$H$87,표4[[#This Row],[제품명]])</f>
        <v>0</v>
      </c>
      <c r="J306" s="122">
        <f>COUNTIF(사출계획!$G$88:$H$110,표4[[#This Row],[제품명]])</f>
        <v>0</v>
      </c>
      <c r="K306" s="54">
        <f>COUNTIF(사출계획!$I$62:$J$110,표4[[#This Row],[제품명]])</f>
        <v>0</v>
      </c>
      <c r="L306" s="126">
        <f>COUNTIF(사출계획!$I$62:$J$87,표4[[#This Row],[제품명]])</f>
        <v>0</v>
      </c>
      <c r="M306" s="126">
        <f>COUNTIF(사출계획!$I$88:$J$110,표4[[#This Row],[제품명]])</f>
        <v>0</v>
      </c>
      <c r="N306" s="54">
        <f>COUNTIF(사출계획!$K$62:$L$110,표4[[#This Row],[제품명]])</f>
        <v>0</v>
      </c>
      <c r="O306" s="126">
        <f>COUNTIF(사출계획!$K$62:$L$87,표4[[#This Row],[제품명]])</f>
        <v>0</v>
      </c>
      <c r="P306" s="126">
        <f>COUNTIF(사출계획!$K$88:$L$110,표4[[#This Row],[제품명]])</f>
        <v>0</v>
      </c>
      <c r="Q306" s="54">
        <f>COUNTIF(사출계획!$M$62:$N$110,표4[[#This Row],[제품명]])</f>
        <v>0</v>
      </c>
      <c r="R306" s="126">
        <f>COUNTIF(사출계획!$M$62:$N$87,표4[[#This Row],[제품명]])</f>
        <v>0</v>
      </c>
      <c r="S306" s="126">
        <f>COUNTIF(사출계획!$M$88:$N$110,표4[[#This Row],[제품명]])</f>
        <v>0</v>
      </c>
      <c r="T306" s="54">
        <f>COUNTIF(사출계획!$O$62:$P$110,표4[[#This Row],[제품명]])</f>
        <v>0</v>
      </c>
      <c r="U306" s="126">
        <f>COUNTIF(사출계획!$O$62:$P$87,표4[[#This Row],[제품명]])</f>
        <v>0</v>
      </c>
      <c r="V306" s="126">
        <f>COUNTIF(사출계획!$O$88:$P$110,표4[[#This Row],[제품명]])</f>
        <v>0</v>
      </c>
      <c r="W306" s="54">
        <f>COUNTIF(사출계획!$Q$62:$R$110,표4[[#This Row],[제품명]])</f>
        <v>0</v>
      </c>
      <c r="X306" s="126">
        <f>COUNTIF(사출계획!$Q$62:$R$87,표4[[#This Row],[제품명]])</f>
        <v>0</v>
      </c>
      <c r="Y306" s="126">
        <f>COUNTIF(사출계획!$Q$88:$R$110,표4[[#This Row],[제품명]])</f>
        <v>0</v>
      </c>
      <c r="Z306" s="54">
        <f>COUNTIF(사출계획!$S$62:$T$110,표4[[#This Row],[제품명]])</f>
        <v>0</v>
      </c>
      <c r="AA306" s="126"/>
      <c r="AB306" s="126"/>
      <c r="AC306" s="105" t="s">
        <v>1410</v>
      </c>
      <c r="AD306" s="54">
        <f>SUMIF(표4[잉크명],표5[[#This Row],[잉크]],표4[월])</f>
        <v>0</v>
      </c>
      <c r="AE306" s="126">
        <f>SUMIF(표4[잉크명],표5[[#This Row],[잉크]],표4[월-3층])</f>
        <v>0</v>
      </c>
      <c r="AF306" s="126">
        <f>SUMIF(표4[잉크명],표5[[#This Row],[잉크]],표4[월-1층])</f>
        <v>0</v>
      </c>
      <c r="AG306" s="54">
        <f>SUMIF(표4[잉크명],표5[[#This Row],[잉크]],표4[화])</f>
        <v>0</v>
      </c>
      <c r="AH306" s="126">
        <f>SUMIF(표4[잉크명],표5[[#This Row],[잉크]],표4[화-3층])</f>
        <v>0</v>
      </c>
      <c r="AI306" s="126">
        <f>SUMIF(표4[잉크명],표5[[#This Row],[잉크]],표4[화-1층])</f>
        <v>0</v>
      </c>
      <c r="AJ306" s="54">
        <f>SUMIF(표4[잉크명],표5[[#This Row],[잉크]],표4[수])</f>
        <v>0</v>
      </c>
      <c r="AK306" s="126">
        <f>SUMIF(표4[잉크명],표5[[#This Row],[잉크]],표4[수-3층])</f>
        <v>0</v>
      </c>
      <c r="AL306" s="126">
        <f>SUMIF(표4[잉크명],표5[[#This Row],[잉크]],표4[수-1층])</f>
        <v>0</v>
      </c>
      <c r="AM306" s="54">
        <f>SUMIF(표4[잉크명],표5[[#This Row],[잉크]],표4[목])</f>
        <v>0</v>
      </c>
      <c r="AN306" s="126">
        <f>SUMIF(표4[잉크명],표5[[#This Row],[잉크]],표4[목-3층])</f>
        <v>0</v>
      </c>
      <c r="AO306" s="126">
        <f>SUMIF(표4[잉크명],표5[[#This Row],[잉크]],표4[목-1층])</f>
        <v>0</v>
      </c>
      <c r="AP306" s="54">
        <f>SUMIF(표4[잉크명],표5[[#This Row],[잉크]],표4[금])</f>
        <v>0</v>
      </c>
      <c r="AQ306" s="126">
        <f>SUMIF(표4[잉크명],표5[[#This Row],[잉크]],표4[금-3층])</f>
        <v>0</v>
      </c>
      <c r="AR306" s="126">
        <f>SUMIF(표4[잉크명],표5[[#This Row],[잉크]],표4[금-1층])</f>
        <v>0</v>
      </c>
      <c r="AS306" s="54">
        <f>SUMIF(표4[잉크명],표5[[#This Row],[잉크]],표4[토])</f>
        <v>0</v>
      </c>
      <c r="AT306" s="126">
        <f>SUMIF(표4[잉크명],표5[[#This Row],[잉크]],표4[토-3층])</f>
        <v>0</v>
      </c>
      <c r="AU306" s="126">
        <f>SUMIF(표4[잉크명],표5[[#This Row],[잉크]],표4[토-1층])</f>
        <v>0</v>
      </c>
      <c r="AV306" s="54">
        <f>SUMIF(표4[잉크명],표5[[#This Row],[잉크]],표4[일])</f>
        <v>0</v>
      </c>
      <c r="AW306" s="126">
        <f>SUMIF(표4[잉크명],표5[[#This Row],[잉크]],표4[일-3층])</f>
        <v>0</v>
      </c>
      <c r="AX306" s="126">
        <f>SUMIF(표4[잉크명],표5[[#This Row],[잉크]],표4[일-1층])</f>
        <v>0</v>
      </c>
      <c r="AY306" s="54">
        <f>SUMIF(표4[잉크명],표5[[#This Row],[잉크]],표4[차주 월])</f>
        <v>0</v>
      </c>
      <c r="AZ306" s="54">
        <f>SUM(표5[[#This Row],[월]:[차주 월]])</f>
        <v>0</v>
      </c>
    </row>
    <row r="307" spans="2:52" x14ac:dyDescent="0.3">
      <c r="B307" s="56" t="s">
        <v>671</v>
      </c>
      <c r="C307" s="56"/>
      <c r="D307" s="56" t="s">
        <v>673</v>
      </c>
      <c r="E307" s="54">
        <f>COUNTIF(사출계획!$E$62:$F$110,표4[[#This Row],[제품명]])</f>
        <v>0</v>
      </c>
      <c r="F307" s="126">
        <f>COUNTIF(사출계획!$E$62:$F$87,표4[[#This Row],[제품명]])</f>
        <v>0</v>
      </c>
      <c r="G307" s="126">
        <f>COUNTIF(사출계획!$E$88:$F$110,표4[[#This Row],[제품명]])</f>
        <v>0</v>
      </c>
      <c r="H307" s="54">
        <f>COUNTIF(사출계획!$G$62:$H$110,표4[[#This Row],[제품명]])</f>
        <v>0</v>
      </c>
      <c r="I307" s="122">
        <f>COUNTIF(사출계획!$G$62:$H$87,표4[[#This Row],[제품명]])</f>
        <v>0</v>
      </c>
      <c r="J307" s="122">
        <f>COUNTIF(사출계획!$G$88:$H$110,표4[[#This Row],[제품명]])</f>
        <v>0</v>
      </c>
      <c r="K307" s="54">
        <f>COUNTIF(사출계획!$I$62:$J$110,표4[[#This Row],[제품명]])</f>
        <v>0</v>
      </c>
      <c r="L307" s="126">
        <f>COUNTIF(사출계획!$I$62:$J$87,표4[[#This Row],[제품명]])</f>
        <v>0</v>
      </c>
      <c r="M307" s="126">
        <f>COUNTIF(사출계획!$I$88:$J$110,표4[[#This Row],[제품명]])</f>
        <v>0</v>
      </c>
      <c r="N307" s="54">
        <f>COUNTIF(사출계획!$K$62:$L$110,표4[[#This Row],[제품명]])</f>
        <v>0</v>
      </c>
      <c r="O307" s="126">
        <f>COUNTIF(사출계획!$K$62:$L$87,표4[[#This Row],[제품명]])</f>
        <v>0</v>
      </c>
      <c r="P307" s="126">
        <f>COUNTIF(사출계획!$K$88:$L$110,표4[[#This Row],[제품명]])</f>
        <v>0</v>
      </c>
      <c r="Q307" s="54">
        <f>COUNTIF(사출계획!$M$62:$N$110,표4[[#This Row],[제품명]])</f>
        <v>0</v>
      </c>
      <c r="R307" s="126">
        <f>COUNTIF(사출계획!$M$62:$N$87,표4[[#This Row],[제품명]])</f>
        <v>0</v>
      </c>
      <c r="S307" s="126">
        <f>COUNTIF(사출계획!$M$88:$N$110,표4[[#This Row],[제품명]])</f>
        <v>0</v>
      </c>
      <c r="T307" s="54">
        <f>COUNTIF(사출계획!$O$62:$P$110,표4[[#This Row],[제품명]])</f>
        <v>0</v>
      </c>
      <c r="U307" s="126">
        <f>COUNTIF(사출계획!$O$62:$P$87,표4[[#This Row],[제품명]])</f>
        <v>0</v>
      </c>
      <c r="V307" s="126">
        <f>COUNTIF(사출계획!$O$88:$P$110,표4[[#This Row],[제품명]])</f>
        <v>0</v>
      </c>
      <c r="W307" s="54">
        <f>COUNTIF(사출계획!$Q$62:$R$110,표4[[#This Row],[제품명]])</f>
        <v>0</v>
      </c>
      <c r="X307" s="126">
        <f>COUNTIF(사출계획!$Q$62:$R$87,표4[[#This Row],[제품명]])</f>
        <v>0</v>
      </c>
      <c r="Y307" s="126">
        <f>COUNTIF(사출계획!$Q$88:$R$110,표4[[#This Row],[제품명]])</f>
        <v>0</v>
      </c>
      <c r="Z307" s="54">
        <f>COUNTIF(사출계획!$S$62:$T$110,표4[[#This Row],[제품명]])</f>
        <v>0</v>
      </c>
      <c r="AA307" s="126"/>
      <c r="AB307" s="126"/>
      <c r="AC307" s="217" t="s">
        <v>467</v>
      </c>
      <c r="AD307" s="54">
        <f>SUMIF(표4[잉크명],표5[[#This Row],[잉크]],표4[월])</f>
        <v>0</v>
      </c>
      <c r="AE307" s="126">
        <f>SUMIF(표4[잉크명],표5[[#This Row],[잉크]],표4[월-3층])</f>
        <v>0</v>
      </c>
      <c r="AF307" s="126">
        <f>SUMIF(표4[잉크명],표5[[#This Row],[잉크]],표4[월-1층])</f>
        <v>0</v>
      </c>
      <c r="AG307" s="54">
        <f>SUMIF(표4[잉크명],표5[[#This Row],[잉크]],표4[화])</f>
        <v>0</v>
      </c>
      <c r="AH307" s="126">
        <f>SUMIF(표4[잉크명],표5[[#This Row],[잉크]],표4[화-3층])</f>
        <v>0</v>
      </c>
      <c r="AI307" s="126">
        <f>SUMIF(표4[잉크명],표5[[#This Row],[잉크]],표4[화-1층])</f>
        <v>0</v>
      </c>
      <c r="AJ307" s="54">
        <f>SUMIF(표4[잉크명],표5[[#This Row],[잉크]],표4[수])</f>
        <v>0</v>
      </c>
      <c r="AK307" s="126">
        <f>SUMIF(표4[잉크명],표5[[#This Row],[잉크]],표4[수-3층])</f>
        <v>0</v>
      </c>
      <c r="AL307" s="126">
        <f>SUMIF(표4[잉크명],표5[[#This Row],[잉크]],표4[수-1층])</f>
        <v>0</v>
      </c>
      <c r="AM307" s="54">
        <f>SUMIF(표4[잉크명],표5[[#This Row],[잉크]],표4[목])</f>
        <v>0</v>
      </c>
      <c r="AN307" s="126">
        <f>SUMIF(표4[잉크명],표5[[#This Row],[잉크]],표4[목-3층])</f>
        <v>0</v>
      </c>
      <c r="AO307" s="126">
        <f>SUMIF(표4[잉크명],표5[[#This Row],[잉크]],표4[목-1층])</f>
        <v>0</v>
      </c>
      <c r="AP307" s="54">
        <f>SUMIF(표4[잉크명],표5[[#This Row],[잉크]],표4[금])</f>
        <v>0</v>
      </c>
      <c r="AQ307" s="126">
        <f>SUMIF(표4[잉크명],표5[[#This Row],[잉크]],표4[금-3층])</f>
        <v>0</v>
      </c>
      <c r="AR307" s="126">
        <f>SUMIF(표4[잉크명],표5[[#This Row],[잉크]],표4[금-1층])</f>
        <v>0</v>
      </c>
      <c r="AS307" s="54">
        <f>SUMIF(표4[잉크명],표5[[#This Row],[잉크]],표4[토])</f>
        <v>0</v>
      </c>
      <c r="AT307" s="126">
        <f>SUMIF(표4[잉크명],표5[[#This Row],[잉크]],표4[토-3층])</f>
        <v>0</v>
      </c>
      <c r="AU307" s="126">
        <f>SUMIF(표4[잉크명],표5[[#This Row],[잉크]],표4[토-1층])</f>
        <v>0</v>
      </c>
      <c r="AV307" s="54">
        <f>SUMIF(표4[잉크명],표5[[#This Row],[잉크]],표4[일])</f>
        <v>0</v>
      </c>
      <c r="AW307" s="126">
        <f>SUMIF(표4[잉크명],표5[[#This Row],[잉크]],표4[일-3층])</f>
        <v>0</v>
      </c>
      <c r="AX307" s="126">
        <f>SUMIF(표4[잉크명],표5[[#This Row],[잉크]],표4[일-1층])</f>
        <v>0</v>
      </c>
      <c r="AY307" s="54">
        <f>SUMIF(표4[잉크명],표5[[#This Row],[잉크]],표4[차주 월])</f>
        <v>0</v>
      </c>
      <c r="AZ307" s="54">
        <f>SUM(표5[[#This Row],[월]:[차주 월]])</f>
        <v>0</v>
      </c>
    </row>
    <row r="308" spans="2:52" x14ac:dyDescent="0.3">
      <c r="B308" s="56" t="s">
        <v>678</v>
      </c>
      <c r="C308" s="56"/>
      <c r="D308" s="56" t="s">
        <v>679</v>
      </c>
      <c r="E308" s="54">
        <f>COUNTIF(사출계획!$E$62:$F$110,표4[[#This Row],[제품명]])</f>
        <v>0</v>
      </c>
      <c r="F308" s="126">
        <f>COUNTIF(사출계획!$E$62:$F$87,표4[[#This Row],[제품명]])</f>
        <v>0</v>
      </c>
      <c r="G308" s="126">
        <f>COUNTIF(사출계획!$E$88:$F$110,표4[[#This Row],[제품명]])</f>
        <v>0</v>
      </c>
      <c r="H308" s="54">
        <f>COUNTIF(사출계획!$G$62:$H$110,표4[[#This Row],[제품명]])</f>
        <v>0</v>
      </c>
      <c r="I308" s="122">
        <f>COUNTIF(사출계획!$G$62:$H$87,표4[[#This Row],[제품명]])</f>
        <v>0</v>
      </c>
      <c r="J308" s="122">
        <f>COUNTIF(사출계획!$G$88:$H$110,표4[[#This Row],[제품명]])</f>
        <v>0</v>
      </c>
      <c r="K308" s="54">
        <f>COUNTIF(사출계획!$I$62:$J$110,표4[[#This Row],[제품명]])</f>
        <v>0</v>
      </c>
      <c r="L308" s="126">
        <f>COUNTIF(사출계획!$I$62:$J$87,표4[[#This Row],[제품명]])</f>
        <v>0</v>
      </c>
      <c r="M308" s="126">
        <f>COUNTIF(사출계획!$I$88:$J$110,표4[[#This Row],[제품명]])</f>
        <v>0</v>
      </c>
      <c r="N308" s="54">
        <f>COUNTIF(사출계획!$K$62:$L$110,표4[[#This Row],[제품명]])</f>
        <v>0</v>
      </c>
      <c r="O308" s="126">
        <f>COUNTIF(사출계획!$K$62:$L$87,표4[[#This Row],[제품명]])</f>
        <v>0</v>
      </c>
      <c r="P308" s="126">
        <f>COUNTIF(사출계획!$K$88:$L$110,표4[[#This Row],[제품명]])</f>
        <v>0</v>
      </c>
      <c r="Q308" s="54">
        <f>COUNTIF(사출계획!$M$62:$N$110,표4[[#This Row],[제품명]])</f>
        <v>0</v>
      </c>
      <c r="R308" s="126">
        <f>COUNTIF(사출계획!$M$62:$N$87,표4[[#This Row],[제품명]])</f>
        <v>0</v>
      </c>
      <c r="S308" s="126">
        <f>COUNTIF(사출계획!$M$88:$N$110,표4[[#This Row],[제품명]])</f>
        <v>0</v>
      </c>
      <c r="T308" s="54">
        <f>COUNTIF(사출계획!$O$62:$P$110,표4[[#This Row],[제품명]])</f>
        <v>0</v>
      </c>
      <c r="U308" s="126">
        <f>COUNTIF(사출계획!$O$62:$P$87,표4[[#This Row],[제품명]])</f>
        <v>0</v>
      </c>
      <c r="V308" s="126">
        <f>COUNTIF(사출계획!$O$88:$P$110,표4[[#This Row],[제품명]])</f>
        <v>0</v>
      </c>
      <c r="W308" s="54">
        <f>COUNTIF(사출계획!$Q$62:$R$110,표4[[#This Row],[제품명]])</f>
        <v>0</v>
      </c>
      <c r="X308" s="126">
        <f>COUNTIF(사출계획!$Q$62:$R$87,표4[[#This Row],[제품명]])</f>
        <v>0</v>
      </c>
      <c r="Y308" s="126">
        <f>COUNTIF(사출계획!$Q$88:$R$110,표4[[#This Row],[제품명]])</f>
        <v>0</v>
      </c>
      <c r="Z308" s="54">
        <f>COUNTIF(사출계획!$S$62:$T$110,표4[[#This Row],[제품명]])</f>
        <v>0</v>
      </c>
      <c r="AA308" s="126"/>
      <c r="AB308" s="126"/>
      <c r="AC308" s="105" t="s">
        <v>1438</v>
      </c>
      <c r="AD308" s="54">
        <f>SUMIF(표4[잉크명],표5[[#This Row],[잉크]],표4[월])</f>
        <v>0</v>
      </c>
      <c r="AE308" s="126">
        <f>SUMIF(표4[잉크명],표5[[#This Row],[잉크]],표4[월-3층])</f>
        <v>0</v>
      </c>
      <c r="AF308" s="126">
        <f>SUMIF(표4[잉크명],표5[[#This Row],[잉크]],표4[월-1층])</f>
        <v>0</v>
      </c>
      <c r="AG308" s="54">
        <f>SUMIF(표4[잉크명],표5[[#This Row],[잉크]],표4[화])</f>
        <v>0</v>
      </c>
      <c r="AH308" s="126">
        <f>SUMIF(표4[잉크명],표5[[#This Row],[잉크]],표4[화-3층])</f>
        <v>0</v>
      </c>
      <c r="AI308" s="126">
        <f>SUMIF(표4[잉크명],표5[[#This Row],[잉크]],표4[화-1층])</f>
        <v>0</v>
      </c>
      <c r="AJ308" s="54">
        <f>SUMIF(표4[잉크명],표5[[#This Row],[잉크]],표4[수])</f>
        <v>0</v>
      </c>
      <c r="AK308" s="126">
        <f>SUMIF(표4[잉크명],표5[[#This Row],[잉크]],표4[수-3층])</f>
        <v>0</v>
      </c>
      <c r="AL308" s="126">
        <f>SUMIF(표4[잉크명],표5[[#This Row],[잉크]],표4[수-1층])</f>
        <v>0</v>
      </c>
      <c r="AM308" s="34">
        <f>SUMIF(표4[잉크명],표5[[#This Row],[잉크]],표4[목])</f>
        <v>0</v>
      </c>
      <c r="AN308" s="126">
        <f>SUMIF(표4[잉크명],표5[[#This Row],[잉크]],표4[목-3층])</f>
        <v>0</v>
      </c>
      <c r="AO308" s="126">
        <f>SUMIF(표4[잉크명],표5[[#This Row],[잉크]],표4[목-1층])</f>
        <v>0</v>
      </c>
      <c r="AP308" s="34">
        <f>SUMIF(표4[잉크명],표5[[#This Row],[잉크]],표4[금])</f>
        <v>0</v>
      </c>
      <c r="AQ308" s="126">
        <f>SUMIF(표4[잉크명],표5[[#This Row],[잉크]],표4[금-3층])</f>
        <v>0</v>
      </c>
      <c r="AR308" s="126">
        <f>SUMIF(표4[잉크명],표5[[#This Row],[잉크]],표4[금-1층])</f>
        <v>0</v>
      </c>
      <c r="AS308" s="34">
        <f>SUMIF(표4[잉크명],표5[[#This Row],[잉크]],표4[토])</f>
        <v>0</v>
      </c>
      <c r="AT308" s="126">
        <f>SUMIF(표4[잉크명],표5[[#This Row],[잉크]],표4[토-3층])</f>
        <v>0</v>
      </c>
      <c r="AU308" s="126">
        <f>SUMIF(표4[잉크명],표5[[#This Row],[잉크]],표4[토-1층])</f>
        <v>0</v>
      </c>
      <c r="AV308" s="34">
        <f>SUMIF(표4[잉크명],표5[[#This Row],[잉크]],표4[일])</f>
        <v>0</v>
      </c>
      <c r="AW308" s="126">
        <f>SUMIF(표4[잉크명],표5[[#This Row],[잉크]],표4[일-3층])</f>
        <v>0</v>
      </c>
      <c r="AX308" s="126">
        <f>SUMIF(표4[잉크명],표5[[#This Row],[잉크]],표4[일-1층])</f>
        <v>0</v>
      </c>
      <c r="AY308" s="34">
        <f>SUMIF(표4[잉크명],표5[[#This Row],[잉크]],표4[차주 월])</f>
        <v>0</v>
      </c>
      <c r="AZ308" s="34">
        <f>SUM(표5[[#This Row],[월]:[차주 월]])</f>
        <v>0</v>
      </c>
    </row>
    <row r="309" spans="2:52" x14ac:dyDescent="0.3">
      <c r="B309" s="56" t="s">
        <v>678</v>
      </c>
      <c r="C309" s="56"/>
      <c r="D309" s="56" t="s">
        <v>680</v>
      </c>
      <c r="E309" s="54">
        <f>COUNTIF(사출계획!$E$62:$F$110,표4[[#This Row],[제품명]])</f>
        <v>0</v>
      </c>
      <c r="F309" s="126">
        <f>COUNTIF(사출계획!$E$62:$F$87,표4[[#This Row],[제품명]])</f>
        <v>0</v>
      </c>
      <c r="G309" s="126">
        <f>COUNTIF(사출계획!$E$88:$F$110,표4[[#This Row],[제품명]])</f>
        <v>0</v>
      </c>
      <c r="H309" s="54">
        <f>COUNTIF(사출계획!$G$62:$H$110,표4[[#This Row],[제품명]])</f>
        <v>0</v>
      </c>
      <c r="I309" s="122">
        <f>COUNTIF(사출계획!$G$62:$H$87,표4[[#This Row],[제품명]])</f>
        <v>0</v>
      </c>
      <c r="J309" s="122">
        <f>COUNTIF(사출계획!$G$88:$H$110,표4[[#This Row],[제품명]])</f>
        <v>0</v>
      </c>
      <c r="K309" s="54">
        <f>COUNTIF(사출계획!$I$62:$J$110,표4[[#This Row],[제품명]])</f>
        <v>0</v>
      </c>
      <c r="L309" s="126">
        <f>COUNTIF(사출계획!$I$62:$J$87,표4[[#This Row],[제품명]])</f>
        <v>0</v>
      </c>
      <c r="M309" s="126">
        <f>COUNTIF(사출계획!$I$88:$J$110,표4[[#This Row],[제품명]])</f>
        <v>0</v>
      </c>
      <c r="N309" s="54">
        <f>COUNTIF(사출계획!$K$62:$L$110,표4[[#This Row],[제품명]])</f>
        <v>0</v>
      </c>
      <c r="O309" s="126">
        <f>COUNTIF(사출계획!$K$62:$L$87,표4[[#This Row],[제품명]])</f>
        <v>0</v>
      </c>
      <c r="P309" s="126">
        <f>COUNTIF(사출계획!$K$88:$L$110,표4[[#This Row],[제품명]])</f>
        <v>0</v>
      </c>
      <c r="Q309" s="54">
        <f>COUNTIF(사출계획!$M$62:$N$110,표4[[#This Row],[제품명]])</f>
        <v>0</v>
      </c>
      <c r="R309" s="126">
        <f>COUNTIF(사출계획!$M$62:$N$87,표4[[#This Row],[제품명]])</f>
        <v>0</v>
      </c>
      <c r="S309" s="126">
        <f>COUNTIF(사출계획!$M$88:$N$110,표4[[#This Row],[제품명]])</f>
        <v>0</v>
      </c>
      <c r="T309" s="54">
        <f>COUNTIF(사출계획!$O$62:$P$110,표4[[#This Row],[제품명]])</f>
        <v>0</v>
      </c>
      <c r="U309" s="126">
        <f>COUNTIF(사출계획!$O$62:$P$87,표4[[#This Row],[제품명]])</f>
        <v>0</v>
      </c>
      <c r="V309" s="126">
        <f>COUNTIF(사출계획!$O$88:$P$110,표4[[#This Row],[제품명]])</f>
        <v>0</v>
      </c>
      <c r="W309" s="54">
        <f>COUNTIF(사출계획!$Q$62:$R$110,표4[[#This Row],[제품명]])</f>
        <v>0</v>
      </c>
      <c r="X309" s="126">
        <f>COUNTIF(사출계획!$Q$62:$R$87,표4[[#This Row],[제품명]])</f>
        <v>0</v>
      </c>
      <c r="Y309" s="126">
        <f>COUNTIF(사출계획!$Q$88:$R$110,표4[[#This Row],[제품명]])</f>
        <v>0</v>
      </c>
      <c r="Z309" s="54">
        <f>COUNTIF(사출계획!$S$62:$T$110,표4[[#This Row],[제품명]])</f>
        <v>0</v>
      </c>
      <c r="AA309" s="126"/>
      <c r="AB309" s="126"/>
      <c r="AC309" s="105" t="s">
        <v>507</v>
      </c>
      <c r="AD309" s="54">
        <f>SUMIF(표4[잉크명],표5[[#This Row],[잉크]],표4[월])</f>
        <v>0</v>
      </c>
      <c r="AE309" s="126">
        <f>SUMIF(표4[잉크명],표5[[#This Row],[잉크]],표4[월-3층])</f>
        <v>0</v>
      </c>
      <c r="AF309" s="126">
        <f>SUMIF(표4[잉크명],표5[[#This Row],[잉크]],표4[월-1층])</f>
        <v>0</v>
      </c>
      <c r="AG309" s="54">
        <f>SUMIF(표4[잉크명],표5[[#This Row],[잉크]],표4[화])</f>
        <v>0</v>
      </c>
      <c r="AH309" s="126">
        <f>SUMIF(표4[잉크명],표5[[#This Row],[잉크]],표4[화-3층])</f>
        <v>0</v>
      </c>
      <c r="AI309" s="126">
        <f>SUMIF(표4[잉크명],표5[[#This Row],[잉크]],표4[화-1층])</f>
        <v>0</v>
      </c>
      <c r="AJ309" s="54">
        <f>SUMIF(표4[잉크명],표5[[#This Row],[잉크]],표4[수])</f>
        <v>0</v>
      </c>
      <c r="AK309" s="126">
        <f>SUMIF(표4[잉크명],표5[[#This Row],[잉크]],표4[수-3층])</f>
        <v>0</v>
      </c>
      <c r="AL309" s="126">
        <f>SUMIF(표4[잉크명],표5[[#This Row],[잉크]],표4[수-1층])</f>
        <v>0</v>
      </c>
      <c r="AM309" s="54">
        <f>SUMIF(표4[잉크명],표5[[#This Row],[잉크]],표4[목])</f>
        <v>0</v>
      </c>
      <c r="AN309" s="126">
        <f>SUMIF(표4[잉크명],표5[[#This Row],[잉크]],표4[목-3층])</f>
        <v>0</v>
      </c>
      <c r="AO309" s="126">
        <f>SUMIF(표4[잉크명],표5[[#This Row],[잉크]],표4[목-1층])</f>
        <v>0</v>
      </c>
      <c r="AP309" s="54">
        <f>SUMIF(표4[잉크명],표5[[#This Row],[잉크]],표4[금])</f>
        <v>0</v>
      </c>
      <c r="AQ309" s="126">
        <f>SUMIF(표4[잉크명],표5[[#This Row],[잉크]],표4[금-3층])</f>
        <v>0</v>
      </c>
      <c r="AR309" s="126">
        <f>SUMIF(표4[잉크명],표5[[#This Row],[잉크]],표4[금-1층])</f>
        <v>0</v>
      </c>
      <c r="AS309" s="54">
        <f>SUMIF(표4[잉크명],표5[[#This Row],[잉크]],표4[토])</f>
        <v>0</v>
      </c>
      <c r="AT309" s="126">
        <f>SUMIF(표4[잉크명],표5[[#This Row],[잉크]],표4[토-3층])</f>
        <v>0</v>
      </c>
      <c r="AU309" s="126">
        <f>SUMIF(표4[잉크명],표5[[#This Row],[잉크]],표4[토-1층])</f>
        <v>0</v>
      </c>
      <c r="AV309" s="54">
        <f>SUMIF(표4[잉크명],표5[[#This Row],[잉크]],표4[일])</f>
        <v>0</v>
      </c>
      <c r="AW309" s="126">
        <f>SUMIF(표4[잉크명],표5[[#This Row],[잉크]],표4[일-3층])</f>
        <v>0</v>
      </c>
      <c r="AX309" s="126">
        <f>SUMIF(표4[잉크명],표5[[#This Row],[잉크]],표4[일-1층])</f>
        <v>0</v>
      </c>
      <c r="AY309" s="54">
        <f>SUMIF(표4[잉크명],표5[[#This Row],[잉크]],표4[차주 월])</f>
        <v>0</v>
      </c>
      <c r="AZ309" s="54">
        <f>SUM(표5[[#This Row],[월]:[차주 월]])</f>
        <v>0</v>
      </c>
    </row>
    <row r="310" spans="2:52" x14ac:dyDescent="0.3">
      <c r="B310" s="56" t="s">
        <v>684</v>
      </c>
      <c r="C310" s="56"/>
      <c r="D310" s="56" t="s">
        <v>5564</v>
      </c>
      <c r="E310" s="54">
        <f>COUNTIF(사출계획!$E$62:$F$110,표4[[#This Row],[제품명]])</f>
        <v>1</v>
      </c>
      <c r="F310" s="126">
        <f>COUNTIF(사출계획!$E$62:$F$87,표4[[#This Row],[제품명]])</f>
        <v>1</v>
      </c>
      <c r="G310" s="126">
        <f>COUNTIF(사출계획!$E$88:$F$110,표4[[#This Row],[제품명]])</f>
        <v>0</v>
      </c>
      <c r="H310" s="54">
        <f>COUNTIF(사출계획!$G$62:$H$110,표4[[#This Row],[제품명]])</f>
        <v>0</v>
      </c>
      <c r="I310" s="122">
        <f>COUNTIF(사출계획!$G$62:$H$87,표4[[#This Row],[제품명]])</f>
        <v>0</v>
      </c>
      <c r="J310" s="122">
        <f>COUNTIF(사출계획!$G$88:$H$110,표4[[#This Row],[제품명]])</f>
        <v>0</v>
      </c>
      <c r="K310" s="54">
        <f>COUNTIF(사출계획!$I$62:$J$110,표4[[#This Row],[제품명]])</f>
        <v>0</v>
      </c>
      <c r="L310" s="126">
        <f>COUNTIF(사출계획!$I$62:$J$87,표4[[#This Row],[제품명]])</f>
        <v>0</v>
      </c>
      <c r="M310" s="126">
        <f>COUNTIF(사출계획!$I$88:$J$110,표4[[#This Row],[제품명]])</f>
        <v>0</v>
      </c>
      <c r="N310" s="54">
        <f>COUNTIF(사출계획!$K$62:$L$110,표4[[#This Row],[제품명]])</f>
        <v>0</v>
      </c>
      <c r="O310" s="126">
        <f>COUNTIF(사출계획!$K$62:$L$87,표4[[#This Row],[제품명]])</f>
        <v>0</v>
      </c>
      <c r="P310" s="126">
        <f>COUNTIF(사출계획!$K$88:$L$110,표4[[#This Row],[제품명]])</f>
        <v>0</v>
      </c>
      <c r="Q310" s="54">
        <f>COUNTIF(사출계획!$M$62:$N$110,표4[[#This Row],[제품명]])</f>
        <v>0</v>
      </c>
      <c r="R310" s="126">
        <f>COUNTIF(사출계획!$M$62:$N$87,표4[[#This Row],[제품명]])</f>
        <v>0</v>
      </c>
      <c r="S310" s="126">
        <f>COUNTIF(사출계획!$M$88:$N$110,표4[[#This Row],[제품명]])</f>
        <v>0</v>
      </c>
      <c r="T310" s="54">
        <f>COUNTIF(사출계획!$O$62:$P$110,표4[[#This Row],[제품명]])</f>
        <v>0</v>
      </c>
      <c r="U310" s="126">
        <f>COUNTIF(사출계획!$O$62:$P$87,표4[[#This Row],[제품명]])</f>
        <v>0</v>
      </c>
      <c r="V310" s="126">
        <f>COUNTIF(사출계획!$O$88:$P$110,표4[[#This Row],[제품명]])</f>
        <v>0</v>
      </c>
      <c r="W310" s="54">
        <f>COUNTIF(사출계획!$Q$62:$R$110,표4[[#This Row],[제품명]])</f>
        <v>0</v>
      </c>
      <c r="X310" s="126">
        <f>COUNTIF(사출계획!$Q$62:$R$87,표4[[#This Row],[제품명]])</f>
        <v>0</v>
      </c>
      <c r="Y310" s="126">
        <f>COUNTIF(사출계획!$Q$88:$R$110,표4[[#This Row],[제품명]])</f>
        <v>0</v>
      </c>
      <c r="Z310" s="54">
        <f>COUNTIF(사출계획!$S$62:$T$110,표4[[#This Row],[제품명]])</f>
        <v>0</v>
      </c>
      <c r="AA310" s="126"/>
      <c r="AB310" s="126"/>
      <c r="AC310" s="105" t="s">
        <v>865</v>
      </c>
      <c r="AD310" s="54">
        <f>SUMIF(표4[잉크명],표5[[#This Row],[잉크]],표4[월])</f>
        <v>0</v>
      </c>
      <c r="AE310" s="126">
        <f>SUMIF(표4[잉크명],표5[[#This Row],[잉크]],표4[월-3층])</f>
        <v>0</v>
      </c>
      <c r="AF310" s="126">
        <f>SUMIF(표4[잉크명],표5[[#This Row],[잉크]],표4[월-1층])</f>
        <v>0</v>
      </c>
      <c r="AG310" s="54">
        <f>SUMIF(표4[잉크명],표5[[#This Row],[잉크]],표4[화])</f>
        <v>0</v>
      </c>
      <c r="AH310" s="126">
        <f>SUMIF(표4[잉크명],표5[[#This Row],[잉크]],표4[화-3층])</f>
        <v>0</v>
      </c>
      <c r="AI310" s="126">
        <f>SUMIF(표4[잉크명],표5[[#This Row],[잉크]],표4[화-1층])</f>
        <v>0</v>
      </c>
      <c r="AJ310" s="54">
        <f>SUMIF(표4[잉크명],표5[[#This Row],[잉크]],표4[수])</f>
        <v>0</v>
      </c>
      <c r="AK310" s="126">
        <f>SUMIF(표4[잉크명],표5[[#This Row],[잉크]],표4[수-3층])</f>
        <v>0</v>
      </c>
      <c r="AL310" s="126">
        <f>SUMIF(표4[잉크명],표5[[#This Row],[잉크]],표4[수-1층])</f>
        <v>0</v>
      </c>
      <c r="AM310" s="54">
        <f>SUMIF(표4[잉크명],표5[[#This Row],[잉크]],표4[목])</f>
        <v>0</v>
      </c>
      <c r="AN310" s="126">
        <f>SUMIF(표4[잉크명],표5[[#This Row],[잉크]],표4[목-3층])</f>
        <v>0</v>
      </c>
      <c r="AO310" s="126">
        <f>SUMIF(표4[잉크명],표5[[#This Row],[잉크]],표4[목-1층])</f>
        <v>0</v>
      </c>
      <c r="AP310" s="54">
        <f>SUMIF(표4[잉크명],표5[[#This Row],[잉크]],표4[금])</f>
        <v>0</v>
      </c>
      <c r="AQ310" s="126">
        <f>SUMIF(표4[잉크명],표5[[#This Row],[잉크]],표4[금-3층])</f>
        <v>0</v>
      </c>
      <c r="AR310" s="126">
        <f>SUMIF(표4[잉크명],표5[[#This Row],[잉크]],표4[금-1층])</f>
        <v>0</v>
      </c>
      <c r="AS310" s="54">
        <f>SUMIF(표4[잉크명],표5[[#This Row],[잉크]],표4[토])</f>
        <v>0</v>
      </c>
      <c r="AT310" s="126">
        <f>SUMIF(표4[잉크명],표5[[#This Row],[잉크]],표4[토-3층])</f>
        <v>0</v>
      </c>
      <c r="AU310" s="126">
        <f>SUMIF(표4[잉크명],표5[[#This Row],[잉크]],표4[토-1층])</f>
        <v>0</v>
      </c>
      <c r="AV310" s="54">
        <f>SUMIF(표4[잉크명],표5[[#This Row],[잉크]],표4[일])</f>
        <v>0</v>
      </c>
      <c r="AW310" s="126">
        <f>SUMIF(표4[잉크명],표5[[#This Row],[잉크]],표4[일-3층])</f>
        <v>0</v>
      </c>
      <c r="AX310" s="126">
        <f>SUMIF(표4[잉크명],표5[[#This Row],[잉크]],표4[일-1층])</f>
        <v>0</v>
      </c>
      <c r="AY310" s="54">
        <f>SUMIF(표4[잉크명],표5[[#This Row],[잉크]],표4[차주 월])</f>
        <v>0</v>
      </c>
      <c r="AZ310" s="54">
        <f>SUM(표5[[#This Row],[월]:[차주 월]])</f>
        <v>0</v>
      </c>
    </row>
    <row r="311" spans="2:52" x14ac:dyDescent="0.3">
      <c r="B311" s="56" t="s">
        <v>684</v>
      </c>
      <c r="C311" s="56"/>
      <c r="D311" s="56" t="s">
        <v>2645</v>
      </c>
      <c r="E311" s="54">
        <f>COUNTIF(사출계획!$E$62:$F$110,표4[[#This Row],[제품명]])</f>
        <v>1</v>
      </c>
      <c r="F311" s="126">
        <f>COUNTIF(사출계획!$E$62:$F$87,표4[[#This Row],[제품명]])</f>
        <v>1</v>
      </c>
      <c r="G311" s="126">
        <f>COUNTIF(사출계획!$E$88:$F$110,표4[[#This Row],[제품명]])</f>
        <v>0</v>
      </c>
      <c r="H311" s="54">
        <f>COUNTIF(사출계획!$G$62:$H$110,표4[[#This Row],[제품명]])</f>
        <v>0</v>
      </c>
      <c r="I311" s="122">
        <f>COUNTIF(사출계획!$G$62:$H$87,표4[[#This Row],[제품명]])</f>
        <v>0</v>
      </c>
      <c r="J311" s="122">
        <f>COUNTIF(사출계획!$G$88:$H$110,표4[[#This Row],[제품명]])</f>
        <v>0</v>
      </c>
      <c r="K311" s="54">
        <f>COUNTIF(사출계획!$I$62:$J$110,표4[[#This Row],[제품명]])</f>
        <v>0</v>
      </c>
      <c r="L311" s="126">
        <f>COUNTIF(사출계획!$I$62:$J$87,표4[[#This Row],[제품명]])</f>
        <v>0</v>
      </c>
      <c r="M311" s="126">
        <f>COUNTIF(사출계획!$I$88:$J$110,표4[[#This Row],[제품명]])</f>
        <v>0</v>
      </c>
      <c r="N311" s="54">
        <f>COUNTIF(사출계획!$K$62:$L$110,표4[[#This Row],[제품명]])</f>
        <v>0</v>
      </c>
      <c r="O311" s="126">
        <f>COUNTIF(사출계획!$K$62:$L$87,표4[[#This Row],[제품명]])</f>
        <v>0</v>
      </c>
      <c r="P311" s="126">
        <f>COUNTIF(사출계획!$K$88:$L$110,표4[[#This Row],[제품명]])</f>
        <v>0</v>
      </c>
      <c r="Q311" s="54">
        <f>COUNTIF(사출계획!$M$62:$N$110,표4[[#This Row],[제품명]])</f>
        <v>0</v>
      </c>
      <c r="R311" s="126">
        <f>COUNTIF(사출계획!$M$62:$N$87,표4[[#This Row],[제품명]])</f>
        <v>0</v>
      </c>
      <c r="S311" s="126">
        <f>COUNTIF(사출계획!$M$88:$N$110,표4[[#This Row],[제품명]])</f>
        <v>0</v>
      </c>
      <c r="T311" s="54">
        <f>COUNTIF(사출계획!$O$62:$P$110,표4[[#This Row],[제품명]])</f>
        <v>0</v>
      </c>
      <c r="U311" s="126">
        <f>COUNTIF(사출계획!$O$62:$P$87,표4[[#This Row],[제품명]])</f>
        <v>0</v>
      </c>
      <c r="V311" s="126">
        <f>COUNTIF(사출계획!$O$88:$P$110,표4[[#This Row],[제품명]])</f>
        <v>0</v>
      </c>
      <c r="W311" s="54">
        <f>COUNTIF(사출계획!$Q$62:$R$110,표4[[#This Row],[제품명]])</f>
        <v>0</v>
      </c>
      <c r="X311" s="126">
        <f>COUNTIF(사출계획!$Q$62:$R$87,표4[[#This Row],[제품명]])</f>
        <v>0</v>
      </c>
      <c r="Y311" s="126">
        <f>COUNTIF(사출계획!$Q$88:$R$110,표4[[#This Row],[제품명]])</f>
        <v>0</v>
      </c>
      <c r="Z311" s="54">
        <f>COUNTIF(사출계획!$S$62:$T$110,표4[[#This Row],[제품명]])</f>
        <v>0</v>
      </c>
      <c r="AA311" s="126"/>
      <c r="AB311" s="126"/>
      <c r="AC311" s="33" t="s">
        <v>375</v>
      </c>
      <c r="AD311" s="34">
        <f>SUMIF(표4[잉크명],표5[[#This Row],[잉크]],표4[월])</f>
        <v>0</v>
      </c>
      <c r="AE311" s="126">
        <f>SUMIF(표4[잉크명],표5[[#This Row],[잉크]],표4[월-3층])</f>
        <v>0</v>
      </c>
      <c r="AF311" s="126">
        <f>SUMIF(표4[잉크명],표5[[#This Row],[잉크]],표4[월-1층])</f>
        <v>0</v>
      </c>
      <c r="AG311" s="34">
        <f>SUMIF(표4[잉크명],표5[[#This Row],[잉크]],표4[화])</f>
        <v>0</v>
      </c>
      <c r="AH311" s="126">
        <f>SUMIF(표4[잉크명],표5[[#This Row],[잉크]],표4[화-3층])</f>
        <v>0</v>
      </c>
      <c r="AI311" s="126">
        <f>SUMIF(표4[잉크명],표5[[#This Row],[잉크]],표4[화-1층])</f>
        <v>0</v>
      </c>
      <c r="AJ311" s="34">
        <f>SUMIF(표4[잉크명],표5[[#This Row],[잉크]],표4[수])</f>
        <v>0</v>
      </c>
      <c r="AK311" s="126">
        <f>SUMIF(표4[잉크명],표5[[#This Row],[잉크]],표4[수-3층])</f>
        <v>0</v>
      </c>
      <c r="AL311" s="126">
        <f>SUMIF(표4[잉크명],표5[[#This Row],[잉크]],표4[수-1층])</f>
        <v>0</v>
      </c>
      <c r="AM311" s="34">
        <f>SUMIF(표4[잉크명],표5[[#This Row],[잉크]],표4[목])</f>
        <v>0</v>
      </c>
      <c r="AN311" s="126">
        <f>SUMIF(표4[잉크명],표5[[#This Row],[잉크]],표4[목-3층])</f>
        <v>0</v>
      </c>
      <c r="AO311" s="126">
        <f>SUMIF(표4[잉크명],표5[[#This Row],[잉크]],표4[목-1층])</f>
        <v>0</v>
      </c>
      <c r="AP311" s="34">
        <f>SUMIF(표4[잉크명],표5[[#This Row],[잉크]],표4[금])</f>
        <v>0</v>
      </c>
      <c r="AQ311" s="126">
        <f>SUMIF(표4[잉크명],표5[[#This Row],[잉크]],표4[금-3층])</f>
        <v>0</v>
      </c>
      <c r="AR311" s="126">
        <f>SUMIF(표4[잉크명],표5[[#This Row],[잉크]],표4[금-1층])</f>
        <v>0</v>
      </c>
      <c r="AS311" s="34">
        <f>SUMIF(표4[잉크명],표5[[#This Row],[잉크]],표4[토])</f>
        <v>0</v>
      </c>
      <c r="AT311" s="126">
        <f>SUMIF(표4[잉크명],표5[[#This Row],[잉크]],표4[토-3층])</f>
        <v>0</v>
      </c>
      <c r="AU311" s="126">
        <f>SUMIF(표4[잉크명],표5[[#This Row],[잉크]],표4[토-1층])</f>
        <v>0</v>
      </c>
      <c r="AV311" s="34">
        <f>SUMIF(표4[잉크명],표5[[#This Row],[잉크]],표4[일])</f>
        <v>0</v>
      </c>
      <c r="AW311" s="126">
        <f>SUMIF(표4[잉크명],표5[[#This Row],[잉크]],표4[일-3층])</f>
        <v>0</v>
      </c>
      <c r="AX311" s="126">
        <f>SUMIF(표4[잉크명],표5[[#This Row],[잉크]],표4[일-1층])</f>
        <v>0</v>
      </c>
      <c r="AY311" s="34">
        <f>SUMIF(표4[잉크명],표5[[#This Row],[잉크]],표4[차주 월])</f>
        <v>0</v>
      </c>
      <c r="AZ311" s="34">
        <f>SUM(표5[[#This Row],[월]:[차주 월]])</f>
        <v>0</v>
      </c>
    </row>
    <row r="312" spans="2:52" x14ac:dyDescent="0.3">
      <c r="B312" s="56" t="s">
        <v>1741</v>
      </c>
      <c r="C312" s="56"/>
      <c r="D312" s="56" t="s">
        <v>4159</v>
      </c>
      <c r="E312" s="54">
        <f>COUNTIF(사출계획!$E$62:$F$110,표4[[#This Row],[제품명]])</f>
        <v>2</v>
      </c>
      <c r="F312" s="126">
        <f>COUNTIF(사출계획!$E$62:$F$87,표4[[#This Row],[제품명]])</f>
        <v>0</v>
      </c>
      <c r="G312" s="126">
        <f>COUNTIF(사출계획!$E$88:$F$110,표4[[#This Row],[제품명]])</f>
        <v>2</v>
      </c>
      <c r="H312" s="54">
        <f>COUNTIF(사출계획!$G$62:$H$110,표4[[#This Row],[제품명]])</f>
        <v>2</v>
      </c>
      <c r="I312" s="122">
        <f>COUNTIF(사출계획!$G$62:$H$87,표4[[#This Row],[제품명]])</f>
        <v>0</v>
      </c>
      <c r="J312" s="122">
        <f>COUNTIF(사출계획!$G$88:$H$110,표4[[#This Row],[제품명]])</f>
        <v>2</v>
      </c>
      <c r="K312" s="54">
        <f>COUNTIF(사출계획!$I$62:$J$110,표4[[#This Row],[제품명]])</f>
        <v>0</v>
      </c>
      <c r="L312" s="126">
        <f>COUNTIF(사출계획!$I$62:$J$87,표4[[#This Row],[제품명]])</f>
        <v>0</v>
      </c>
      <c r="M312" s="126">
        <f>COUNTIF(사출계획!$I$88:$J$110,표4[[#This Row],[제품명]])</f>
        <v>0</v>
      </c>
      <c r="N312" s="54">
        <f>COUNTIF(사출계획!$K$62:$L$110,표4[[#This Row],[제품명]])</f>
        <v>0</v>
      </c>
      <c r="O312" s="126">
        <f>COUNTIF(사출계획!$K$62:$L$87,표4[[#This Row],[제품명]])</f>
        <v>0</v>
      </c>
      <c r="P312" s="126">
        <f>COUNTIF(사출계획!$K$88:$L$110,표4[[#This Row],[제품명]])</f>
        <v>0</v>
      </c>
      <c r="Q312" s="54">
        <f>COUNTIF(사출계획!$M$62:$N$110,표4[[#This Row],[제품명]])</f>
        <v>0</v>
      </c>
      <c r="R312" s="126">
        <f>COUNTIF(사출계획!$M$62:$N$87,표4[[#This Row],[제품명]])</f>
        <v>0</v>
      </c>
      <c r="S312" s="126">
        <f>COUNTIF(사출계획!$M$88:$N$110,표4[[#This Row],[제품명]])</f>
        <v>0</v>
      </c>
      <c r="T312" s="54">
        <f>COUNTIF(사출계획!$O$62:$P$110,표4[[#This Row],[제품명]])</f>
        <v>0</v>
      </c>
      <c r="U312" s="126">
        <f>COUNTIF(사출계획!$O$62:$P$87,표4[[#This Row],[제품명]])</f>
        <v>0</v>
      </c>
      <c r="V312" s="126">
        <f>COUNTIF(사출계획!$O$88:$P$110,표4[[#This Row],[제품명]])</f>
        <v>0</v>
      </c>
      <c r="W312" s="54">
        <f>COUNTIF(사출계획!$Q$62:$R$110,표4[[#This Row],[제품명]])</f>
        <v>0</v>
      </c>
      <c r="X312" s="126">
        <f>COUNTIF(사출계획!$Q$62:$R$87,표4[[#This Row],[제품명]])</f>
        <v>0</v>
      </c>
      <c r="Y312" s="126">
        <f>COUNTIF(사출계획!$Q$88:$R$110,표4[[#This Row],[제품명]])</f>
        <v>0</v>
      </c>
      <c r="Z312" s="54">
        <f>COUNTIF(사출계획!$S$62:$T$110,표4[[#This Row],[제품명]])</f>
        <v>0</v>
      </c>
      <c r="AA312" s="126"/>
      <c r="AB312" s="126"/>
      <c r="AC312" s="33" t="s">
        <v>1627</v>
      </c>
      <c r="AD312" s="54">
        <f>SUMIF(표4[잉크명],표5[[#This Row],[잉크]],표4[월])</f>
        <v>0</v>
      </c>
      <c r="AE312" s="126">
        <f>SUMIF(표4[잉크명],표5[[#This Row],[잉크]],표4[월-3층])</f>
        <v>0</v>
      </c>
      <c r="AF312" s="126">
        <f>SUMIF(표4[잉크명],표5[[#This Row],[잉크]],표4[월-1층])</f>
        <v>0</v>
      </c>
      <c r="AG312" s="54">
        <f>SUMIF(표4[잉크명],표5[[#This Row],[잉크]],표4[화])</f>
        <v>0</v>
      </c>
      <c r="AH312" s="126">
        <f>SUMIF(표4[잉크명],표5[[#This Row],[잉크]],표4[화-3층])</f>
        <v>0</v>
      </c>
      <c r="AI312" s="126">
        <f>SUMIF(표4[잉크명],표5[[#This Row],[잉크]],표4[화-1층])</f>
        <v>0</v>
      </c>
      <c r="AJ312" s="54">
        <f>SUMIF(표4[잉크명],표5[[#This Row],[잉크]],표4[수])</f>
        <v>0</v>
      </c>
      <c r="AK312" s="126">
        <f>SUMIF(표4[잉크명],표5[[#This Row],[잉크]],표4[수-3층])</f>
        <v>0</v>
      </c>
      <c r="AL312" s="126">
        <f>SUMIF(표4[잉크명],표5[[#This Row],[잉크]],표4[수-1층])</f>
        <v>0</v>
      </c>
      <c r="AM312" s="54">
        <f>SUMIF(표4[잉크명],표5[[#This Row],[잉크]],표4[목])</f>
        <v>0</v>
      </c>
      <c r="AN312" s="126">
        <f>SUMIF(표4[잉크명],표5[[#This Row],[잉크]],표4[목-3층])</f>
        <v>0</v>
      </c>
      <c r="AO312" s="126">
        <f>SUMIF(표4[잉크명],표5[[#This Row],[잉크]],표4[목-1층])</f>
        <v>0</v>
      </c>
      <c r="AP312" s="54">
        <f>SUMIF(표4[잉크명],표5[[#This Row],[잉크]],표4[금])</f>
        <v>0</v>
      </c>
      <c r="AQ312" s="126">
        <f>SUMIF(표4[잉크명],표5[[#This Row],[잉크]],표4[금-3층])</f>
        <v>0</v>
      </c>
      <c r="AR312" s="126">
        <f>SUMIF(표4[잉크명],표5[[#This Row],[잉크]],표4[금-1층])</f>
        <v>0</v>
      </c>
      <c r="AS312" s="54">
        <f>SUMIF(표4[잉크명],표5[[#This Row],[잉크]],표4[토])</f>
        <v>0</v>
      </c>
      <c r="AT312" s="126">
        <f>SUMIF(표4[잉크명],표5[[#This Row],[잉크]],표4[토-3층])</f>
        <v>0</v>
      </c>
      <c r="AU312" s="126">
        <f>SUMIF(표4[잉크명],표5[[#This Row],[잉크]],표4[토-1층])</f>
        <v>0</v>
      </c>
      <c r="AV312" s="54">
        <f>SUMIF(표4[잉크명],표5[[#This Row],[잉크]],표4[일])</f>
        <v>0</v>
      </c>
      <c r="AW312" s="126">
        <f>SUMIF(표4[잉크명],표5[[#This Row],[잉크]],표4[일-3층])</f>
        <v>0</v>
      </c>
      <c r="AX312" s="126">
        <f>SUMIF(표4[잉크명],표5[[#This Row],[잉크]],표4[일-1층])</f>
        <v>0</v>
      </c>
      <c r="AY312" s="54">
        <f>SUMIF(표4[잉크명],표5[[#This Row],[잉크]],표4[차주 월])</f>
        <v>0</v>
      </c>
      <c r="AZ312" s="54">
        <f>SUM(표5[[#This Row],[월]:[차주 월]])</f>
        <v>0</v>
      </c>
    </row>
    <row r="313" spans="2:52" x14ac:dyDescent="0.3">
      <c r="B313" s="56" t="s">
        <v>1740</v>
      </c>
      <c r="C313" s="56"/>
      <c r="D313" s="56" t="s">
        <v>687</v>
      </c>
      <c r="E313" s="54">
        <f>COUNTIF(사출계획!$E$62:$F$110,표4[[#This Row],[제품명]])</f>
        <v>2</v>
      </c>
      <c r="F313" s="126">
        <f>COUNTIF(사출계획!$E$62:$F$87,표4[[#This Row],[제품명]])</f>
        <v>0</v>
      </c>
      <c r="G313" s="126">
        <f>COUNTIF(사출계획!$E$88:$F$110,표4[[#This Row],[제품명]])</f>
        <v>2</v>
      </c>
      <c r="H313" s="54">
        <f>COUNTIF(사출계획!$G$62:$H$110,표4[[#This Row],[제품명]])</f>
        <v>2</v>
      </c>
      <c r="I313" s="122">
        <f>COUNTIF(사출계획!$G$62:$H$87,표4[[#This Row],[제품명]])</f>
        <v>0</v>
      </c>
      <c r="J313" s="122">
        <f>COUNTIF(사출계획!$G$88:$H$110,표4[[#This Row],[제품명]])</f>
        <v>2</v>
      </c>
      <c r="K313" s="54">
        <f>COUNTIF(사출계획!$I$62:$J$110,표4[[#This Row],[제품명]])</f>
        <v>0</v>
      </c>
      <c r="L313" s="126">
        <f>COUNTIF(사출계획!$I$62:$J$87,표4[[#This Row],[제품명]])</f>
        <v>0</v>
      </c>
      <c r="M313" s="126">
        <f>COUNTIF(사출계획!$I$88:$J$110,표4[[#This Row],[제품명]])</f>
        <v>0</v>
      </c>
      <c r="N313" s="54">
        <f>COUNTIF(사출계획!$K$62:$L$110,표4[[#This Row],[제품명]])</f>
        <v>0</v>
      </c>
      <c r="O313" s="126">
        <f>COUNTIF(사출계획!$K$62:$L$87,표4[[#This Row],[제품명]])</f>
        <v>0</v>
      </c>
      <c r="P313" s="126">
        <f>COUNTIF(사출계획!$K$88:$L$110,표4[[#This Row],[제품명]])</f>
        <v>0</v>
      </c>
      <c r="Q313" s="54">
        <f>COUNTIF(사출계획!$M$62:$N$110,표4[[#This Row],[제품명]])</f>
        <v>0</v>
      </c>
      <c r="R313" s="126">
        <f>COUNTIF(사출계획!$M$62:$N$87,표4[[#This Row],[제품명]])</f>
        <v>0</v>
      </c>
      <c r="S313" s="126">
        <f>COUNTIF(사출계획!$M$88:$N$110,표4[[#This Row],[제품명]])</f>
        <v>0</v>
      </c>
      <c r="T313" s="54">
        <f>COUNTIF(사출계획!$O$62:$P$110,표4[[#This Row],[제품명]])</f>
        <v>0</v>
      </c>
      <c r="U313" s="126">
        <f>COUNTIF(사출계획!$O$62:$P$87,표4[[#This Row],[제품명]])</f>
        <v>0</v>
      </c>
      <c r="V313" s="126">
        <f>COUNTIF(사출계획!$O$88:$P$110,표4[[#This Row],[제품명]])</f>
        <v>0</v>
      </c>
      <c r="W313" s="54">
        <f>COUNTIF(사출계획!$Q$62:$R$110,표4[[#This Row],[제품명]])</f>
        <v>0</v>
      </c>
      <c r="X313" s="126">
        <f>COUNTIF(사출계획!$Q$62:$R$87,표4[[#This Row],[제품명]])</f>
        <v>0</v>
      </c>
      <c r="Y313" s="126">
        <f>COUNTIF(사출계획!$Q$88:$R$110,표4[[#This Row],[제품명]])</f>
        <v>0</v>
      </c>
      <c r="Z313" s="54">
        <f>COUNTIF(사출계획!$S$62:$T$110,표4[[#This Row],[제품명]])</f>
        <v>0</v>
      </c>
      <c r="AA313" s="126"/>
      <c r="AB313" s="126"/>
      <c r="AC313" s="33" t="s">
        <v>34</v>
      </c>
      <c r="AD313" s="34">
        <f>SUMIF(표4[잉크명],표5[[#This Row],[잉크]],표4[월])</f>
        <v>0</v>
      </c>
      <c r="AE313" s="126">
        <f>SUMIF(표4[잉크명],표5[[#This Row],[잉크]],표4[월-3층])</f>
        <v>0</v>
      </c>
      <c r="AF313" s="126">
        <f>SUMIF(표4[잉크명],표5[[#This Row],[잉크]],표4[월-1층])</f>
        <v>0</v>
      </c>
      <c r="AG313" s="34">
        <f>SUMIF(표4[잉크명],표5[[#This Row],[잉크]],표4[화])</f>
        <v>0</v>
      </c>
      <c r="AH313" s="126">
        <f>SUMIF(표4[잉크명],표5[[#This Row],[잉크]],표4[화-3층])</f>
        <v>0</v>
      </c>
      <c r="AI313" s="126">
        <f>SUMIF(표4[잉크명],표5[[#This Row],[잉크]],표4[화-1층])</f>
        <v>0</v>
      </c>
      <c r="AJ313" s="34">
        <f>SUMIF(표4[잉크명],표5[[#This Row],[잉크]],표4[수])</f>
        <v>0</v>
      </c>
      <c r="AK313" s="126">
        <f>SUMIF(표4[잉크명],표5[[#This Row],[잉크]],표4[수-3층])</f>
        <v>0</v>
      </c>
      <c r="AL313" s="126">
        <f>SUMIF(표4[잉크명],표5[[#This Row],[잉크]],표4[수-1층])</f>
        <v>0</v>
      </c>
      <c r="AM313" s="34">
        <f>SUMIF(표4[잉크명],표5[[#This Row],[잉크]],표4[목])</f>
        <v>0</v>
      </c>
      <c r="AN313" s="126">
        <f>SUMIF(표4[잉크명],표5[[#This Row],[잉크]],표4[목-3층])</f>
        <v>0</v>
      </c>
      <c r="AO313" s="126">
        <f>SUMIF(표4[잉크명],표5[[#This Row],[잉크]],표4[목-1층])</f>
        <v>0</v>
      </c>
      <c r="AP313" s="34">
        <f>SUMIF(표4[잉크명],표5[[#This Row],[잉크]],표4[금])</f>
        <v>0</v>
      </c>
      <c r="AQ313" s="126">
        <f>SUMIF(표4[잉크명],표5[[#This Row],[잉크]],표4[금-3층])</f>
        <v>0</v>
      </c>
      <c r="AR313" s="126">
        <f>SUMIF(표4[잉크명],표5[[#This Row],[잉크]],표4[금-1층])</f>
        <v>0</v>
      </c>
      <c r="AS313" s="34">
        <f>SUMIF(표4[잉크명],표5[[#This Row],[잉크]],표4[토])</f>
        <v>0</v>
      </c>
      <c r="AT313" s="126">
        <f>SUMIF(표4[잉크명],표5[[#This Row],[잉크]],표4[토-3층])</f>
        <v>0</v>
      </c>
      <c r="AU313" s="126">
        <f>SUMIF(표4[잉크명],표5[[#This Row],[잉크]],표4[토-1층])</f>
        <v>0</v>
      </c>
      <c r="AV313" s="34">
        <f>SUMIF(표4[잉크명],표5[[#This Row],[잉크]],표4[일])</f>
        <v>0</v>
      </c>
      <c r="AW313" s="126">
        <f>SUMIF(표4[잉크명],표5[[#This Row],[잉크]],표4[일-3층])</f>
        <v>0</v>
      </c>
      <c r="AX313" s="126">
        <f>SUMIF(표4[잉크명],표5[[#This Row],[잉크]],표4[일-1층])</f>
        <v>0</v>
      </c>
      <c r="AY313" s="34">
        <f>SUMIF(표4[잉크명],표5[[#This Row],[잉크]],표4[차주 월])</f>
        <v>0</v>
      </c>
      <c r="AZ313" s="34">
        <f>SUM(표5[[#This Row],[월]:[차주 월]])</f>
        <v>0</v>
      </c>
    </row>
    <row r="314" spans="2:52" x14ac:dyDescent="0.3">
      <c r="B314" s="56" t="s">
        <v>695</v>
      </c>
      <c r="C314" s="56"/>
      <c r="D314" s="56" t="s">
        <v>692</v>
      </c>
      <c r="E314" s="54">
        <f>COUNTIF(사출계획!$E$62:$F$110,표4[[#This Row],[제품명]])</f>
        <v>0</v>
      </c>
      <c r="F314" s="126">
        <f>COUNTIF(사출계획!$E$62:$F$87,표4[[#This Row],[제품명]])</f>
        <v>0</v>
      </c>
      <c r="G314" s="126">
        <f>COUNTIF(사출계획!$E$88:$F$110,표4[[#This Row],[제품명]])</f>
        <v>0</v>
      </c>
      <c r="H314" s="54">
        <f>COUNTIF(사출계획!$G$62:$H$110,표4[[#This Row],[제품명]])</f>
        <v>0</v>
      </c>
      <c r="I314" s="122">
        <f>COUNTIF(사출계획!$G$62:$H$87,표4[[#This Row],[제품명]])</f>
        <v>0</v>
      </c>
      <c r="J314" s="122">
        <f>COUNTIF(사출계획!$G$88:$H$110,표4[[#This Row],[제품명]])</f>
        <v>0</v>
      </c>
      <c r="K314" s="54">
        <f>COUNTIF(사출계획!$I$62:$J$110,표4[[#This Row],[제품명]])</f>
        <v>0</v>
      </c>
      <c r="L314" s="126">
        <f>COUNTIF(사출계획!$I$62:$J$87,표4[[#This Row],[제품명]])</f>
        <v>0</v>
      </c>
      <c r="M314" s="126">
        <f>COUNTIF(사출계획!$I$88:$J$110,표4[[#This Row],[제품명]])</f>
        <v>0</v>
      </c>
      <c r="N314" s="54">
        <f>COUNTIF(사출계획!$K$62:$L$110,표4[[#This Row],[제품명]])</f>
        <v>0</v>
      </c>
      <c r="O314" s="126">
        <f>COUNTIF(사출계획!$K$62:$L$87,표4[[#This Row],[제품명]])</f>
        <v>0</v>
      </c>
      <c r="P314" s="126">
        <f>COUNTIF(사출계획!$K$88:$L$110,표4[[#This Row],[제품명]])</f>
        <v>0</v>
      </c>
      <c r="Q314" s="54">
        <f>COUNTIF(사출계획!$M$62:$N$110,표4[[#This Row],[제품명]])</f>
        <v>0</v>
      </c>
      <c r="R314" s="126">
        <f>COUNTIF(사출계획!$M$62:$N$87,표4[[#This Row],[제품명]])</f>
        <v>0</v>
      </c>
      <c r="S314" s="126">
        <f>COUNTIF(사출계획!$M$88:$N$110,표4[[#This Row],[제품명]])</f>
        <v>0</v>
      </c>
      <c r="T314" s="54">
        <f>COUNTIF(사출계획!$O$62:$P$110,표4[[#This Row],[제품명]])</f>
        <v>0</v>
      </c>
      <c r="U314" s="126">
        <f>COUNTIF(사출계획!$O$62:$P$87,표4[[#This Row],[제품명]])</f>
        <v>0</v>
      </c>
      <c r="V314" s="126">
        <f>COUNTIF(사출계획!$O$88:$P$110,표4[[#This Row],[제품명]])</f>
        <v>0</v>
      </c>
      <c r="W314" s="54">
        <f>COUNTIF(사출계획!$Q$62:$R$110,표4[[#This Row],[제품명]])</f>
        <v>0</v>
      </c>
      <c r="X314" s="126">
        <f>COUNTIF(사출계획!$Q$62:$R$87,표4[[#This Row],[제품명]])</f>
        <v>0</v>
      </c>
      <c r="Y314" s="126">
        <f>COUNTIF(사출계획!$Q$88:$R$110,표4[[#This Row],[제품명]])</f>
        <v>0</v>
      </c>
      <c r="Z314" s="54">
        <f>COUNTIF(사출계획!$S$62:$T$110,표4[[#This Row],[제품명]])</f>
        <v>0</v>
      </c>
      <c r="AA314" s="126"/>
      <c r="AB314" s="126"/>
      <c r="AC314" s="33" t="s">
        <v>314</v>
      </c>
      <c r="AD314" s="34">
        <f>SUMIF(표4[잉크명],표5[[#This Row],[잉크]],표4[월])</f>
        <v>0</v>
      </c>
      <c r="AE314" s="126">
        <f>SUMIF(표4[잉크명],표5[[#This Row],[잉크]],표4[월-3층])</f>
        <v>0</v>
      </c>
      <c r="AF314" s="126">
        <f>SUMIF(표4[잉크명],표5[[#This Row],[잉크]],표4[월-1층])</f>
        <v>0</v>
      </c>
      <c r="AG314" s="34">
        <f>SUMIF(표4[잉크명],표5[[#This Row],[잉크]],표4[화])</f>
        <v>0</v>
      </c>
      <c r="AH314" s="126">
        <f>SUMIF(표4[잉크명],표5[[#This Row],[잉크]],표4[화-3층])</f>
        <v>0</v>
      </c>
      <c r="AI314" s="126">
        <f>SUMIF(표4[잉크명],표5[[#This Row],[잉크]],표4[화-1층])</f>
        <v>0</v>
      </c>
      <c r="AJ314" s="34">
        <f>SUMIF(표4[잉크명],표5[[#This Row],[잉크]],표4[수])</f>
        <v>0</v>
      </c>
      <c r="AK314" s="126">
        <f>SUMIF(표4[잉크명],표5[[#This Row],[잉크]],표4[수-3층])</f>
        <v>0</v>
      </c>
      <c r="AL314" s="126">
        <f>SUMIF(표4[잉크명],표5[[#This Row],[잉크]],표4[수-1층])</f>
        <v>0</v>
      </c>
      <c r="AM314" s="34">
        <f>SUMIF(표4[잉크명],표5[[#This Row],[잉크]],표4[목])</f>
        <v>0</v>
      </c>
      <c r="AN314" s="126">
        <f>SUMIF(표4[잉크명],표5[[#This Row],[잉크]],표4[목-3층])</f>
        <v>0</v>
      </c>
      <c r="AO314" s="126">
        <f>SUMIF(표4[잉크명],표5[[#This Row],[잉크]],표4[목-1층])</f>
        <v>0</v>
      </c>
      <c r="AP314" s="34">
        <f>SUMIF(표4[잉크명],표5[[#This Row],[잉크]],표4[금])</f>
        <v>0</v>
      </c>
      <c r="AQ314" s="126">
        <f>SUMIF(표4[잉크명],표5[[#This Row],[잉크]],표4[금-3층])</f>
        <v>0</v>
      </c>
      <c r="AR314" s="126">
        <f>SUMIF(표4[잉크명],표5[[#This Row],[잉크]],표4[금-1층])</f>
        <v>0</v>
      </c>
      <c r="AS314" s="34">
        <f>SUMIF(표4[잉크명],표5[[#This Row],[잉크]],표4[토])</f>
        <v>0</v>
      </c>
      <c r="AT314" s="126">
        <f>SUMIF(표4[잉크명],표5[[#This Row],[잉크]],표4[토-3층])</f>
        <v>0</v>
      </c>
      <c r="AU314" s="126">
        <f>SUMIF(표4[잉크명],표5[[#This Row],[잉크]],표4[토-1층])</f>
        <v>0</v>
      </c>
      <c r="AV314" s="34">
        <f>SUMIF(표4[잉크명],표5[[#This Row],[잉크]],표4[일])</f>
        <v>0</v>
      </c>
      <c r="AW314" s="126">
        <f>SUMIF(표4[잉크명],표5[[#This Row],[잉크]],표4[일-3층])</f>
        <v>0</v>
      </c>
      <c r="AX314" s="126">
        <f>SUMIF(표4[잉크명],표5[[#This Row],[잉크]],표4[일-1층])</f>
        <v>0</v>
      </c>
      <c r="AY314" s="34">
        <f>SUMIF(표4[잉크명],표5[[#This Row],[잉크]],표4[차주 월])</f>
        <v>0</v>
      </c>
      <c r="AZ314" s="34">
        <f>SUM(표5[[#This Row],[월]:[차주 월]])</f>
        <v>0</v>
      </c>
    </row>
    <row r="315" spans="2:52" x14ac:dyDescent="0.3">
      <c r="B315" s="56" t="s">
        <v>695</v>
      </c>
      <c r="C315" s="56"/>
      <c r="D315" s="56" t="s">
        <v>693</v>
      </c>
      <c r="E315" s="34">
        <f>COUNTIF(사출계획!$E$62:$F$110,표4[[#This Row],[제품명]])</f>
        <v>0</v>
      </c>
      <c r="F315" s="126">
        <f>COUNTIF(사출계획!$E$62:$F$87,표4[[#This Row],[제품명]])</f>
        <v>0</v>
      </c>
      <c r="G315" s="126">
        <f>COUNTIF(사출계획!$E$88:$F$110,표4[[#This Row],[제품명]])</f>
        <v>0</v>
      </c>
      <c r="H315" s="34">
        <f>COUNTIF(사출계획!$G$62:$H$110,표4[[#This Row],[제품명]])</f>
        <v>0</v>
      </c>
      <c r="I315" s="122">
        <f>COUNTIF(사출계획!$G$62:$H$87,표4[[#This Row],[제품명]])</f>
        <v>0</v>
      </c>
      <c r="J315" s="122">
        <f>COUNTIF(사출계획!$G$88:$H$110,표4[[#This Row],[제품명]])</f>
        <v>0</v>
      </c>
      <c r="K315" s="34">
        <f>COUNTIF(사출계획!$I$62:$J$110,표4[[#This Row],[제품명]])</f>
        <v>0</v>
      </c>
      <c r="L315" s="126">
        <f>COUNTIF(사출계획!$I$62:$J$87,표4[[#This Row],[제품명]])</f>
        <v>0</v>
      </c>
      <c r="M315" s="126">
        <f>COUNTIF(사출계획!$I$88:$J$110,표4[[#This Row],[제품명]])</f>
        <v>0</v>
      </c>
      <c r="N315" s="34">
        <f>COUNTIF(사출계획!$K$62:$L$110,표4[[#This Row],[제품명]])</f>
        <v>0</v>
      </c>
      <c r="O315" s="126">
        <f>COUNTIF(사출계획!$K$62:$L$87,표4[[#This Row],[제품명]])</f>
        <v>0</v>
      </c>
      <c r="P315" s="126">
        <f>COUNTIF(사출계획!$K$88:$L$110,표4[[#This Row],[제품명]])</f>
        <v>0</v>
      </c>
      <c r="Q315" s="34">
        <f>COUNTIF(사출계획!$M$62:$N$110,표4[[#This Row],[제품명]])</f>
        <v>0</v>
      </c>
      <c r="R315" s="126">
        <f>COUNTIF(사출계획!$M$62:$N$87,표4[[#This Row],[제품명]])</f>
        <v>0</v>
      </c>
      <c r="S315" s="126">
        <f>COUNTIF(사출계획!$M$88:$N$110,표4[[#This Row],[제품명]])</f>
        <v>0</v>
      </c>
      <c r="T315" s="34">
        <f>COUNTIF(사출계획!$O$62:$P$110,표4[[#This Row],[제품명]])</f>
        <v>0</v>
      </c>
      <c r="U315" s="126">
        <f>COUNTIF(사출계획!$O$62:$P$87,표4[[#This Row],[제품명]])</f>
        <v>0</v>
      </c>
      <c r="V315" s="126">
        <f>COUNTIF(사출계획!$O$88:$P$110,표4[[#This Row],[제품명]])</f>
        <v>0</v>
      </c>
      <c r="W315" s="34">
        <f>COUNTIF(사출계획!$Q$62:$R$110,표4[[#This Row],[제품명]])</f>
        <v>0</v>
      </c>
      <c r="X315" s="126">
        <f>COUNTIF(사출계획!$Q$62:$R$87,표4[[#This Row],[제품명]])</f>
        <v>0</v>
      </c>
      <c r="Y315" s="126">
        <f>COUNTIF(사출계획!$Q$88:$R$110,표4[[#This Row],[제품명]])</f>
        <v>0</v>
      </c>
      <c r="Z315" s="34">
        <f>COUNTIF(사출계획!$S$62:$T$110,표4[[#This Row],[제품명]])</f>
        <v>0</v>
      </c>
      <c r="AA315" s="126"/>
      <c r="AB315" s="126"/>
      <c r="AC315" s="105" t="s">
        <v>693</v>
      </c>
      <c r="AD315" s="54">
        <f>SUMIF(표4[잉크명],표5[[#This Row],[잉크]],표4[월])</f>
        <v>0</v>
      </c>
      <c r="AE315" s="126">
        <f>SUMIF(표4[잉크명],표5[[#This Row],[잉크]],표4[월-3층])</f>
        <v>0</v>
      </c>
      <c r="AF315" s="126">
        <f>SUMIF(표4[잉크명],표5[[#This Row],[잉크]],표4[월-1층])</f>
        <v>0</v>
      </c>
      <c r="AG315" s="54">
        <f>SUMIF(표4[잉크명],표5[[#This Row],[잉크]],표4[화])</f>
        <v>0</v>
      </c>
      <c r="AH315" s="126">
        <f>SUMIF(표4[잉크명],표5[[#This Row],[잉크]],표4[화-3층])</f>
        <v>0</v>
      </c>
      <c r="AI315" s="126">
        <f>SUMIF(표4[잉크명],표5[[#This Row],[잉크]],표4[화-1층])</f>
        <v>0</v>
      </c>
      <c r="AJ315" s="54">
        <f>SUMIF(표4[잉크명],표5[[#This Row],[잉크]],표4[수])</f>
        <v>0</v>
      </c>
      <c r="AK315" s="126">
        <f>SUMIF(표4[잉크명],표5[[#This Row],[잉크]],표4[수-3층])</f>
        <v>0</v>
      </c>
      <c r="AL315" s="126">
        <f>SUMIF(표4[잉크명],표5[[#This Row],[잉크]],표4[수-1층])</f>
        <v>0</v>
      </c>
      <c r="AM315" s="54">
        <f>SUMIF(표4[잉크명],표5[[#This Row],[잉크]],표4[목])</f>
        <v>0</v>
      </c>
      <c r="AN315" s="126">
        <f>SUMIF(표4[잉크명],표5[[#This Row],[잉크]],표4[목-3층])</f>
        <v>0</v>
      </c>
      <c r="AO315" s="126">
        <f>SUMIF(표4[잉크명],표5[[#This Row],[잉크]],표4[목-1층])</f>
        <v>0</v>
      </c>
      <c r="AP315" s="54">
        <f>SUMIF(표4[잉크명],표5[[#This Row],[잉크]],표4[금])</f>
        <v>0</v>
      </c>
      <c r="AQ315" s="126">
        <f>SUMIF(표4[잉크명],표5[[#This Row],[잉크]],표4[금-3층])</f>
        <v>0</v>
      </c>
      <c r="AR315" s="126">
        <f>SUMIF(표4[잉크명],표5[[#This Row],[잉크]],표4[금-1층])</f>
        <v>0</v>
      </c>
      <c r="AS315" s="54">
        <f>SUMIF(표4[잉크명],표5[[#This Row],[잉크]],표4[토])</f>
        <v>0</v>
      </c>
      <c r="AT315" s="126">
        <f>SUMIF(표4[잉크명],표5[[#This Row],[잉크]],표4[토-3층])</f>
        <v>0</v>
      </c>
      <c r="AU315" s="126">
        <f>SUMIF(표4[잉크명],표5[[#This Row],[잉크]],표4[토-1층])</f>
        <v>0</v>
      </c>
      <c r="AV315" s="54">
        <f>SUMIF(표4[잉크명],표5[[#This Row],[잉크]],표4[일])</f>
        <v>0</v>
      </c>
      <c r="AW315" s="126">
        <f>SUMIF(표4[잉크명],표5[[#This Row],[잉크]],표4[일-3층])</f>
        <v>0</v>
      </c>
      <c r="AX315" s="126">
        <f>SUMIF(표4[잉크명],표5[[#This Row],[잉크]],표4[일-1층])</f>
        <v>0</v>
      </c>
      <c r="AY315" s="54">
        <f>SUMIF(표4[잉크명],표5[[#This Row],[잉크]],표4[차주 월])</f>
        <v>0</v>
      </c>
      <c r="AZ315" s="54">
        <f>SUM(표5[[#This Row],[월]:[차주 월]])</f>
        <v>0</v>
      </c>
    </row>
    <row r="316" spans="2:52" x14ac:dyDescent="0.3">
      <c r="B316" s="56" t="s">
        <v>3150</v>
      </c>
      <c r="C316" s="56"/>
      <c r="D316" s="56" t="s">
        <v>694</v>
      </c>
      <c r="E316" s="54">
        <f>COUNTIF(사출계획!$E$62:$F$110,표4[[#This Row],[제품명]])</f>
        <v>0</v>
      </c>
      <c r="F316" s="126">
        <f>COUNTIF(사출계획!$E$62:$F$87,표4[[#This Row],[제품명]])</f>
        <v>0</v>
      </c>
      <c r="G316" s="126">
        <f>COUNTIF(사출계획!$E$88:$F$110,표4[[#This Row],[제품명]])</f>
        <v>0</v>
      </c>
      <c r="H316" s="54">
        <f>COUNTIF(사출계획!$G$62:$H$110,표4[[#This Row],[제품명]])</f>
        <v>0</v>
      </c>
      <c r="I316" s="122">
        <f>COUNTIF(사출계획!$G$62:$H$87,표4[[#This Row],[제품명]])</f>
        <v>0</v>
      </c>
      <c r="J316" s="122">
        <f>COUNTIF(사출계획!$G$88:$H$110,표4[[#This Row],[제품명]])</f>
        <v>0</v>
      </c>
      <c r="K316" s="54">
        <f>COUNTIF(사출계획!$I$62:$J$110,표4[[#This Row],[제품명]])</f>
        <v>0</v>
      </c>
      <c r="L316" s="126">
        <f>COUNTIF(사출계획!$I$62:$J$87,표4[[#This Row],[제품명]])</f>
        <v>0</v>
      </c>
      <c r="M316" s="126">
        <f>COUNTIF(사출계획!$I$88:$J$110,표4[[#This Row],[제품명]])</f>
        <v>0</v>
      </c>
      <c r="N316" s="54">
        <f>COUNTIF(사출계획!$K$62:$L$110,표4[[#This Row],[제품명]])</f>
        <v>0</v>
      </c>
      <c r="O316" s="126">
        <f>COUNTIF(사출계획!$K$62:$L$87,표4[[#This Row],[제품명]])</f>
        <v>0</v>
      </c>
      <c r="P316" s="126">
        <f>COUNTIF(사출계획!$K$88:$L$110,표4[[#This Row],[제품명]])</f>
        <v>0</v>
      </c>
      <c r="Q316" s="54">
        <f>COUNTIF(사출계획!$M$62:$N$110,표4[[#This Row],[제품명]])</f>
        <v>0</v>
      </c>
      <c r="R316" s="126">
        <f>COUNTIF(사출계획!$M$62:$N$87,표4[[#This Row],[제품명]])</f>
        <v>0</v>
      </c>
      <c r="S316" s="126">
        <f>COUNTIF(사출계획!$M$88:$N$110,표4[[#This Row],[제품명]])</f>
        <v>0</v>
      </c>
      <c r="T316" s="54">
        <f>COUNTIF(사출계획!$O$62:$P$110,표4[[#This Row],[제품명]])</f>
        <v>0</v>
      </c>
      <c r="U316" s="126">
        <f>COUNTIF(사출계획!$O$62:$P$87,표4[[#This Row],[제품명]])</f>
        <v>0</v>
      </c>
      <c r="V316" s="126">
        <f>COUNTIF(사출계획!$O$88:$P$110,표4[[#This Row],[제품명]])</f>
        <v>0</v>
      </c>
      <c r="W316" s="54">
        <f>COUNTIF(사출계획!$Q$62:$R$110,표4[[#This Row],[제품명]])</f>
        <v>0</v>
      </c>
      <c r="X316" s="126">
        <f>COUNTIF(사출계획!$Q$62:$R$87,표4[[#This Row],[제품명]])</f>
        <v>0</v>
      </c>
      <c r="Y316" s="126">
        <f>COUNTIF(사출계획!$Q$88:$R$110,표4[[#This Row],[제품명]])</f>
        <v>0</v>
      </c>
      <c r="Z316" s="54">
        <f>COUNTIF(사출계획!$S$62:$T$110,표4[[#This Row],[제품명]])</f>
        <v>0</v>
      </c>
      <c r="AA316" s="126"/>
      <c r="AB316" s="126"/>
      <c r="AC316" s="217" t="s">
        <v>869</v>
      </c>
      <c r="AD316" s="54">
        <f>SUMIF(표4[잉크명],표5[[#This Row],[잉크]],표4[월])</f>
        <v>0</v>
      </c>
      <c r="AE316" s="126">
        <f>SUMIF(표4[잉크명],표5[[#This Row],[잉크]],표4[월-3층])</f>
        <v>0</v>
      </c>
      <c r="AF316" s="126">
        <f>SUMIF(표4[잉크명],표5[[#This Row],[잉크]],표4[월-1층])</f>
        <v>0</v>
      </c>
      <c r="AG316" s="54">
        <f>SUMIF(표4[잉크명],표5[[#This Row],[잉크]],표4[화])</f>
        <v>0</v>
      </c>
      <c r="AH316" s="126">
        <f>SUMIF(표4[잉크명],표5[[#This Row],[잉크]],표4[화-3층])</f>
        <v>0</v>
      </c>
      <c r="AI316" s="126">
        <f>SUMIF(표4[잉크명],표5[[#This Row],[잉크]],표4[화-1층])</f>
        <v>0</v>
      </c>
      <c r="AJ316" s="54">
        <f>SUMIF(표4[잉크명],표5[[#This Row],[잉크]],표4[수])</f>
        <v>0</v>
      </c>
      <c r="AK316" s="126">
        <f>SUMIF(표4[잉크명],표5[[#This Row],[잉크]],표4[수-3층])</f>
        <v>0</v>
      </c>
      <c r="AL316" s="126">
        <f>SUMIF(표4[잉크명],표5[[#This Row],[잉크]],표4[수-1층])</f>
        <v>0</v>
      </c>
      <c r="AM316" s="54">
        <f>SUMIF(표4[잉크명],표5[[#This Row],[잉크]],표4[목])</f>
        <v>0</v>
      </c>
      <c r="AN316" s="126">
        <f>SUMIF(표4[잉크명],표5[[#This Row],[잉크]],표4[목-3층])</f>
        <v>0</v>
      </c>
      <c r="AO316" s="126">
        <f>SUMIF(표4[잉크명],표5[[#This Row],[잉크]],표4[목-1층])</f>
        <v>0</v>
      </c>
      <c r="AP316" s="54">
        <f>SUMIF(표4[잉크명],표5[[#This Row],[잉크]],표4[금])</f>
        <v>0</v>
      </c>
      <c r="AQ316" s="126">
        <f>SUMIF(표4[잉크명],표5[[#This Row],[잉크]],표4[금-3층])</f>
        <v>0</v>
      </c>
      <c r="AR316" s="126">
        <f>SUMIF(표4[잉크명],표5[[#This Row],[잉크]],표4[금-1층])</f>
        <v>0</v>
      </c>
      <c r="AS316" s="54">
        <f>SUMIF(표4[잉크명],표5[[#This Row],[잉크]],표4[토])</f>
        <v>0</v>
      </c>
      <c r="AT316" s="126">
        <f>SUMIF(표4[잉크명],표5[[#This Row],[잉크]],표4[토-3층])</f>
        <v>0</v>
      </c>
      <c r="AU316" s="126">
        <f>SUMIF(표4[잉크명],표5[[#This Row],[잉크]],표4[토-1층])</f>
        <v>0</v>
      </c>
      <c r="AV316" s="54">
        <f>SUMIF(표4[잉크명],표5[[#This Row],[잉크]],표4[일])</f>
        <v>0</v>
      </c>
      <c r="AW316" s="126">
        <f>SUMIF(표4[잉크명],표5[[#This Row],[잉크]],표4[일-3층])</f>
        <v>0</v>
      </c>
      <c r="AX316" s="126">
        <f>SUMIF(표4[잉크명],표5[[#This Row],[잉크]],표4[일-1층])</f>
        <v>0</v>
      </c>
      <c r="AY316" s="54">
        <f>SUMIF(표4[잉크명],표5[[#This Row],[잉크]],표4[차주 월])</f>
        <v>0</v>
      </c>
      <c r="AZ316" s="54">
        <f>SUM(표5[[#This Row],[월]:[차주 월]])</f>
        <v>0</v>
      </c>
    </row>
    <row r="317" spans="2:52" x14ac:dyDescent="0.3">
      <c r="B317" s="56" t="s">
        <v>701</v>
      </c>
      <c r="C317" s="56"/>
      <c r="D317" s="56" t="s">
        <v>692</v>
      </c>
      <c r="E317" s="54">
        <f>COUNTIF(사출계획!$E$62:$F$110,표4[[#This Row],[제품명]])</f>
        <v>0</v>
      </c>
      <c r="F317" s="126">
        <f>COUNTIF(사출계획!$E$62:$F$87,표4[[#This Row],[제품명]])</f>
        <v>0</v>
      </c>
      <c r="G317" s="126">
        <f>COUNTIF(사출계획!$E$88:$F$110,표4[[#This Row],[제품명]])</f>
        <v>0</v>
      </c>
      <c r="H317" s="54">
        <f>COUNTIF(사출계획!$G$62:$H$110,표4[[#This Row],[제품명]])</f>
        <v>0</v>
      </c>
      <c r="I317" s="122">
        <f>COUNTIF(사출계획!$G$62:$H$87,표4[[#This Row],[제품명]])</f>
        <v>0</v>
      </c>
      <c r="J317" s="122">
        <f>COUNTIF(사출계획!$G$88:$H$110,표4[[#This Row],[제품명]])</f>
        <v>0</v>
      </c>
      <c r="K317" s="54">
        <f>COUNTIF(사출계획!$I$62:$J$110,표4[[#This Row],[제품명]])</f>
        <v>0</v>
      </c>
      <c r="L317" s="126">
        <f>COUNTIF(사출계획!$I$62:$J$87,표4[[#This Row],[제품명]])</f>
        <v>0</v>
      </c>
      <c r="M317" s="126">
        <f>COUNTIF(사출계획!$I$88:$J$110,표4[[#This Row],[제품명]])</f>
        <v>0</v>
      </c>
      <c r="N317" s="54">
        <f>COUNTIF(사출계획!$K$62:$L$110,표4[[#This Row],[제품명]])</f>
        <v>0</v>
      </c>
      <c r="O317" s="126">
        <f>COUNTIF(사출계획!$K$62:$L$87,표4[[#This Row],[제품명]])</f>
        <v>0</v>
      </c>
      <c r="P317" s="126">
        <f>COUNTIF(사출계획!$K$88:$L$110,표4[[#This Row],[제품명]])</f>
        <v>0</v>
      </c>
      <c r="Q317" s="54">
        <f>COUNTIF(사출계획!$M$62:$N$110,표4[[#This Row],[제품명]])</f>
        <v>0</v>
      </c>
      <c r="R317" s="126">
        <f>COUNTIF(사출계획!$M$62:$N$87,표4[[#This Row],[제품명]])</f>
        <v>0</v>
      </c>
      <c r="S317" s="126">
        <f>COUNTIF(사출계획!$M$88:$N$110,표4[[#This Row],[제품명]])</f>
        <v>0</v>
      </c>
      <c r="T317" s="54">
        <f>COUNTIF(사출계획!$O$62:$P$110,표4[[#This Row],[제품명]])</f>
        <v>0</v>
      </c>
      <c r="U317" s="126">
        <f>COUNTIF(사출계획!$O$62:$P$87,표4[[#This Row],[제품명]])</f>
        <v>0</v>
      </c>
      <c r="V317" s="126">
        <f>COUNTIF(사출계획!$O$88:$P$110,표4[[#This Row],[제품명]])</f>
        <v>0</v>
      </c>
      <c r="W317" s="54">
        <f>COUNTIF(사출계획!$Q$62:$R$110,표4[[#This Row],[제품명]])</f>
        <v>0</v>
      </c>
      <c r="X317" s="126">
        <f>COUNTIF(사출계획!$Q$62:$R$87,표4[[#This Row],[제품명]])</f>
        <v>0</v>
      </c>
      <c r="Y317" s="126">
        <f>COUNTIF(사출계획!$Q$88:$R$110,표4[[#This Row],[제품명]])</f>
        <v>0</v>
      </c>
      <c r="Z317" s="54">
        <f>COUNTIF(사출계획!$S$62:$T$110,표4[[#This Row],[제품명]])</f>
        <v>0</v>
      </c>
      <c r="AA317" s="126"/>
      <c r="AB317" s="126"/>
      <c r="AC317" s="33" t="s">
        <v>285</v>
      </c>
      <c r="AD317" s="34">
        <f>SUMIF(표4[잉크명],표5[[#This Row],[잉크]],표4[월])</f>
        <v>0</v>
      </c>
      <c r="AE317" s="126">
        <f>SUMIF(표4[잉크명],표5[[#This Row],[잉크]],표4[월-3층])</f>
        <v>0</v>
      </c>
      <c r="AF317" s="126">
        <f>SUMIF(표4[잉크명],표5[[#This Row],[잉크]],표4[월-1층])</f>
        <v>0</v>
      </c>
      <c r="AG317" s="34">
        <f>SUMIF(표4[잉크명],표5[[#This Row],[잉크]],표4[화])</f>
        <v>0</v>
      </c>
      <c r="AH317" s="126">
        <f>SUMIF(표4[잉크명],표5[[#This Row],[잉크]],표4[화-3층])</f>
        <v>0</v>
      </c>
      <c r="AI317" s="126">
        <f>SUMIF(표4[잉크명],표5[[#This Row],[잉크]],표4[화-1층])</f>
        <v>0</v>
      </c>
      <c r="AJ317" s="34">
        <f>SUMIF(표4[잉크명],표5[[#This Row],[잉크]],표4[수])</f>
        <v>0</v>
      </c>
      <c r="AK317" s="126">
        <f>SUMIF(표4[잉크명],표5[[#This Row],[잉크]],표4[수-3층])</f>
        <v>0</v>
      </c>
      <c r="AL317" s="126">
        <f>SUMIF(표4[잉크명],표5[[#This Row],[잉크]],표4[수-1층])</f>
        <v>0</v>
      </c>
      <c r="AM317" s="34">
        <f>SUMIF(표4[잉크명],표5[[#This Row],[잉크]],표4[목])</f>
        <v>0</v>
      </c>
      <c r="AN317" s="126">
        <f>SUMIF(표4[잉크명],표5[[#This Row],[잉크]],표4[목-3층])</f>
        <v>0</v>
      </c>
      <c r="AO317" s="126">
        <f>SUMIF(표4[잉크명],표5[[#This Row],[잉크]],표4[목-1층])</f>
        <v>0</v>
      </c>
      <c r="AP317" s="34">
        <f>SUMIF(표4[잉크명],표5[[#This Row],[잉크]],표4[금])</f>
        <v>0</v>
      </c>
      <c r="AQ317" s="126">
        <f>SUMIF(표4[잉크명],표5[[#This Row],[잉크]],표4[금-3층])</f>
        <v>0</v>
      </c>
      <c r="AR317" s="126">
        <f>SUMIF(표4[잉크명],표5[[#This Row],[잉크]],표4[금-1층])</f>
        <v>0</v>
      </c>
      <c r="AS317" s="34">
        <f>SUMIF(표4[잉크명],표5[[#This Row],[잉크]],표4[토])</f>
        <v>0</v>
      </c>
      <c r="AT317" s="126">
        <f>SUMIF(표4[잉크명],표5[[#This Row],[잉크]],표4[토-3층])</f>
        <v>0</v>
      </c>
      <c r="AU317" s="126">
        <f>SUMIF(표4[잉크명],표5[[#This Row],[잉크]],표4[토-1층])</f>
        <v>0</v>
      </c>
      <c r="AV317" s="34">
        <f>SUMIF(표4[잉크명],표5[[#This Row],[잉크]],표4[일])</f>
        <v>0</v>
      </c>
      <c r="AW317" s="126">
        <f>SUMIF(표4[잉크명],표5[[#This Row],[잉크]],표4[일-3층])</f>
        <v>0</v>
      </c>
      <c r="AX317" s="126">
        <f>SUMIF(표4[잉크명],표5[[#This Row],[잉크]],표4[일-1층])</f>
        <v>0</v>
      </c>
      <c r="AY317" s="34">
        <f>SUMIF(표4[잉크명],표5[[#This Row],[잉크]],표4[차주 월])</f>
        <v>0</v>
      </c>
      <c r="AZ317" s="34">
        <f>SUM(표5[[#This Row],[월]:[차주 월]])</f>
        <v>0</v>
      </c>
    </row>
    <row r="318" spans="2:52" x14ac:dyDescent="0.3">
      <c r="B318" s="56" t="s">
        <v>701</v>
      </c>
      <c r="C318" s="56"/>
      <c r="D318" s="56" t="s">
        <v>700</v>
      </c>
      <c r="E318" s="54">
        <f>COUNTIF(사출계획!$E$62:$F$110,표4[[#This Row],[제품명]])</f>
        <v>0</v>
      </c>
      <c r="F318" s="126">
        <f>COUNTIF(사출계획!$E$62:$F$87,표4[[#This Row],[제품명]])</f>
        <v>0</v>
      </c>
      <c r="G318" s="126">
        <f>COUNTIF(사출계획!$E$88:$F$110,표4[[#This Row],[제품명]])</f>
        <v>0</v>
      </c>
      <c r="H318" s="54">
        <f>COUNTIF(사출계획!$G$62:$H$110,표4[[#This Row],[제품명]])</f>
        <v>0</v>
      </c>
      <c r="I318" s="122">
        <f>COUNTIF(사출계획!$G$62:$H$87,표4[[#This Row],[제품명]])</f>
        <v>0</v>
      </c>
      <c r="J318" s="122">
        <f>COUNTIF(사출계획!$G$88:$H$110,표4[[#This Row],[제품명]])</f>
        <v>0</v>
      </c>
      <c r="K318" s="54">
        <f>COUNTIF(사출계획!$I$62:$J$110,표4[[#This Row],[제품명]])</f>
        <v>0</v>
      </c>
      <c r="L318" s="126">
        <f>COUNTIF(사출계획!$I$62:$J$87,표4[[#This Row],[제품명]])</f>
        <v>0</v>
      </c>
      <c r="M318" s="126">
        <f>COUNTIF(사출계획!$I$88:$J$110,표4[[#This Row],[제품명]])</f>
        <v>0</v>
      </c>
      <c r="N318" s="54">
        <f>COUNTIF(사출계획!$K$62:$L$110,표4[[#This Row],[제품명]])</f>
        <v>0</v>
      </c>
      <c r="O318" s="126">
        <f>COUNTIF(사출계획!$K$62:$L$87,표4[[#This Row],[제품명]])</f>
        <v>0</v>
      </c>
      <c r="P318" s="126">
        <f>COUNTIF(사출계획!$K$88:$L$110,표4[[#This Row],[제품명]])</f>
        <v>0</v>
      </c>
      <c r="Q318" s="54">
        <f>COUNTIF(사출계획!$M$62:$N$110,표4[[#This Row],[제품명]])</f>
        <v>0</v>
      </c>
      <c r="R318" s="126">
        <f>COUNTIF(사출계획!$M$62:$N$87,표4[[#This Row],[제품명]])</f>
        <v>0</v>
      </c>
      <c r="S318" s="126">
        <f>COUNTIF(사출계획!$M$88:$N$110,표4[[#This Row],[제품명]])</f>
        <v>0</v>
      </c>
      <c r="T318" s="54">
        <f>COUNTIF(사출계획!$O$62:$P$110,표4[[#This Row],[제품명]])</f>
        <v>0</v>
      </c>
      <c r="U318" s="126">
        <f>COUNTIF(사출계획!$O$62:$P$87,표4[[#This Row],[제품명]])</f>
        <v>0</v>
      </c>
      <c r="V318" s="126">
        <f>COUNTIF(사출계획!$O$88:$P$110,표4[[#This Row],[제품명]])</f>
        <v>0</v>
      </c>
      <c r="W318" s="54">
        <f>COUNTIF(사출계획!$Q$62:$R$110,표4[[#This Row],[제품명]])</f>
        <v>0</v>
      </c>
      <c r="X318" s="126">
        <f>COUNTIF(사출계획!$Q$62:$R$87,표4[[#This Row],[제품명]])</f>
        <v>0</v>
      </c>
      <c r="Y318" s="126">
        <f>COUNTIF(사출계획!$Q$88:$R$110,표4[[#This Row],[제품명]])</f>
        <v>0</v>
      </c>
      <c r="Z318" s="54">
        <f>COUNTIF(사출계획!$S$62:$T$110,표4[[#This Row],[제품명]])</f>
        <v>0</v>
      </c>
      <c r="AA318" s="126"/>
      <c r="AB318" s="126"/>
      <c r="AC318" s="217" t="s">
        <v>564</v>
      </c>
      <c r="AD318" s="54">
        <f>SUMIF(표4[잉크명],표5[[#This Row],[잉크]],표4[월])</f>
        <v>0</v>
      </c>
      <c r="AE318" s="126">
        <f>SUMIF(표4[잉크명],표5[[#This Row],[잉크]],표4[월-3층])</f>
        <v>0</v>
      </c>
      <c r="AF318" s="126">
        <f>SUMIF(표4[잉크명],표5[[#This Row],[잉크]],표4[월-1층])</f>
        <v>0</v>
      </c>
      <c r="AG318" s="54">
        <f>SUMIF(표4[잉크명],표5[[#This Row],[잉크]],표4[화])</f>
        <v>0</v>
      </c>
      <c r="AH318" s="126">
        <f>SUMIF(표4[잉크명],표5[[#This Row],[잉크]],표4[화-3층])</f>
        <v>0</v>
      </c>
      <c r="AI318" s="126">
        <f>SUMIF(표4[잉크명],표5[[#This Row],[잉크]],표4[화-1층])</f>
        <v>0</v>
      </c>
      <c r="AJ318" s="54">
        <f>SUMIF(표4[잉크명],표5[[#This Row],[잉크]],표4[수])</f>
        <v>0</v>
      </c>
      <c r="AK318" s="126">
        <f>SUMIF(표4[잉크명],표5[[#This Row],[잉크]],표4[수-3층])</f>
        <v>0</v>
      </c>
      <c r="AL318" s="126">
        <f>SUMIF(표4[잉크명],표5[[#This Row],[잉크]],표4[수-1층])</f>
        <v>0</v>
      </c>
      <c r="AM318" s="54">
        <f>SUMIF(표4[잉크명],표5[[#This Row],[잉크]],표4[목])</f>
        <v>0</v>
      </c>
      <c r="AN318" s="126">
        <f>SUMIF(표4[잉크명],표5[[#This Row],[잉크]],표4[목-3층])</f>
        <v>0</v>
      </c>
      <c r="AO318" s="126">
        <f>SUMIF(표4[잉크명],표5[[#This Row],[잉크]],표4[목-1층])</f>
        <v>0</v>
      </c>
      <c r="AP318" s="54">
        <f>SUMIF(표4[잉크명],표5[[#This Row],[잉크]],표4[금])</f>
        <v>0</v>
      </c>
      <c r="AQ318" s="126">
        <f>SUMIF(표4[잉크명],표5[[#This Row],[잉크]],표4[금-3층])</f>
        <v>0</v>
      </c>
      <c r="AR318" s="126">
        <f>SUMIF(표4[잉크명],표5[[#This Row],[잉크]],표4[금-1층])</f>
        <v>0</v>
      </c>
      <c r="AS318" s="54">
        <f>SUMIF(표4[잉크명],표5[[#This Row],[잉크]],표4[토])</f>
        <v>0</v>
      </c>
      <c r="AT318" s="126">
        <f>SUMIF(표4[잉크명],표5[[#This Row],[잉크]],표4[토-3층])</f>
        <v>0</v>
      </c>
      <c r="AU318" s="126">
        <f>SUMIF(표4[잉크명],표5[[#This Row],[잉크]],표4[토-1층])</f>
        <v>0</v>
      </c>
      <c r="AV318" s="54">
        <f>SUMIF(표4[잉크명],표5[[#This Row],[잉크]],표4[일])</f>
        <v>0</v>
      </c>
      <c r="AW318" s="126">
        <f>SUMIF(표4[잉크명],표5[[#This Row],[잉크]],표4[일-3층])</f>
        <v>0</v>
      </c>
      <c r="AX318" s="126">
        <f>SUMIF(표4[잉크명],표5[[#This Row],[잉크]],표4[일-1층])</f>
        <v>0</v>
      </c>
      <c r="AY318" s="54">
        <f>SUMIF(표4[잉크명],표5[[#This Row],[잉크]],표4[차주 월])</f>
        <v>0</v>
      </c>
      <c r="AZ318" s="54">
        <f>SUM(표5[[#This Row],[월]:[차주 월]])</f>
        <v>0</v>
      </c>
    </row>
    <row r="319" spans="2:52" x14ac:dyDescent="0.3">
      <c r="B319" s="56" t="s">
        <v>702</v>
      </c>
      <c r="C319" s="56"/>
      <c r="D319" s="56" t="s">
        <v>1376</v>
      </c>
      <c r="E319" s="54">
        <f>COUNTIF(사출계획!$E$62:$F$110,표4[[#This Row],[제품명]])</f>
        <v>0</v>
      </c>
      <c r="F319" s="126">
        <f>COUNTIF(사출계획!$E$62:$F$87,표4[[#This Row],[제품명]])</f>
        <v>0</v>
      </c>
      <c r="G319" s="126">
        <f>COUNTIF(사출계획!$E$88:$F$110,표4[[#This Row],[제품명]])</f>
        <v>0</v>
      </c>
      <c r="H319" s="54">
        <f>COUNTIF(사출계획!$G$62:$H$110,표4[[#This Row],[제품명]])</f>
        <v>0</v>
      </c>
      <c r="I319" s="122">
        <f>COUNTIF(사출계획!$G$62:$H$87,표4[[#This Row],[제품명]])</f>
        <v>0</v>
      </c>
      <c r="J319" s="122">
        <f>COUNTIF(사출계획!$G$88:$H$110,표4[[#This Row],[제품명]])</f>
        <v>0</v>
      </c>
      <c r="K319" s="54">
        <f>COUNTIF(사출계획!$I$62:$J$110,표4[[#This Row],[제품명]])</f>
        <v>0</v>
      </c>
      <c r="L319" s="126">
        <f>COUNTIF(사출계획!$I$62:$J$87,표4[[#This Row],[제품명]])</f>
        <v>0</v>
      </c>
      <c r="M319" s="126">
        <f>COUNTIF(사출계획!$I$88:$J$110,표4[[#This Row],[제품명]])</f>
        <v>0</v>
      </c>
      <c r="N319" s="54">
        <f>COUNTIF(사출계획!$K$62:$L$110,표4[[#This Row],[제품명]])</f>
        <v>0</v>
      </c>
      <c r="O319" s="126">
        <f>COUNTIF(사출계획!$K$62:$L$87,표4[[#This Row],[제품명]])</f>
        <v>0</v>
      </c>
      <c r="P319" s="126">
        <f>COUNTIF(사출계획!$K$88:$L$110,표4[[#This Row],[제품명]])</f>
        <v>0</v>
      </c>
      <c r="Q319" s="54">
        <f>COUNTIF(사출계획!$M$62:$N$110,표4[[#This Row],[제품명]])</f>
        <v>0</v>
      </c>
      <c r="R319" s="126">
        <f>COUNTIF(사출계획!$M$62:$N$87,표4[[#This Row],[제품명]])</f>
        <v>0</v>
      </c>
      <c r="S319" s="126">
        <f>COUNTIF(사출계획!$M$88:$N$110,표4[[#This Row],[제품명]])</f>
        <v>0</v>
      </c>
      <c r="T319" s="54">
        <f>COUNTIF(사출계획!$O$62:$P$110,표4[[#This Row],[제품명]])</f>
        <v>0</v>
      </c>
      <c r="U319" s="126">
        <f>COUNTIF(사출계획!$O$62:$P$87,표4[[#This Row],[제품명]])</f>
        <v>0</v>
      </c>
      <c r="V319" s="126">
        <f>COUNTIF(사출계획!$O$88:$P$110,표4[[#This Row],[제품명]])</f>
        <v>0</v>
      </c>
      <c r="W319" s="54">
        <f>COUNTIF(사출계획!$Q$62:$R$110,표4[[#This Row],[제품명]])</f>
        <v>0</v>
      </c>
      <c r="X319" s="126">
        <f>COUNTIF(사출계획!$Q$62:$R$87,표4[[#This Row],[제품명]])</f>
        <v>0</v>
      </c>
      <c r="Y319" s="126">
        <f>COUNTIF(사출계획!$Q$88:$R$110,표4[[#This Row],[제품명]])</f>
        <v>0</v>
      </c>
      <c r="Z319" s="54">
        <f>COUNTIF(사출계획!$S$62:$T$110,표4[[#This Row],[제품명]])</f>
        <v>0</v>
      </c>
      <c r="AA319" s="126"/>
      <c r="AB319" s="126"/>
      <c r="AC319" s="106" t="s">
        <v>866</v>
      </c>
      <c r="AD319" s="54">
        <f>SUMIF(표4[잉크명],표5[[#This Row],[잉크]],표4[월])</f>
        <v>0</v>
      </c>
      <c r="AE319" s="126">
        <f>SUMIF(표4[잉크명],표5[[#This Row],[잉크]],표4[월-3층])</f>
        <v>0</v>
      </c>
      <c r="AF319" s="126">
        <f>SUMIF(표4[잉크명],표5[[#This Row],[잉크]],표4[월-1층])</f>
        <v>0</v>
      </c>
      <c r="AG319" s="54">
        <f>SUMIF(표4[잉크명],표5[[#This Row],[잉크]],표4[화])</f>
        <v>0</v>
      </c>
      <c r="AH319" s="126">
        <f>SUMIF(표4[잉크명],표5[[#This Row],[잉크]],표4[화-3층])</f>
        <v>0</v>
      </c>
      <c r="AI319" s="126">
        <f>SUMIF(표4[잉크명],표5[[#This Row],[잉크]],표4[화-1층])</f>
        <v>0</v>
      </c>
      <c r="AJ319" s="54">
        <f>SUMIF(표4[잉크명],표5[[#This Row],[잉크]],표4[수])</f>
        <v>0</v>
      </c>
      <c r="AK319" s="126">
        <f>SUMIF(표4[잉크명],표5[[#This Row],[잉크]],표4[수-3층])</f>
        <v>0</v>
      </c>
      <c r="AL319" s="126">
        <f>SUMIF(표4[잉크명],표5[[#This Row],[잉크]],표4[수-1층])</f>
        <v>0</v>
      </c>
      <c r="AM319" s="54">
        <f>SUMIF(표4[잉크명],표5[[#This Row],[잉크]],표4[목])</f>
        <v>0</v>
      </c>
      <c r="AN319" s="126">
        <f>SUMIF(표4[잉크명],표5[[#This Row],[잉크]],표4[목-3층])</f>
        <v>0</v>
      </c>
      <c r="AO319" s="126">
        <f>SUMIF(표4[잉크명],표5[[#This Row],[잉크]],표4[목-1층])</f>
        <v>0</v>
      </c>
      <c r="AP319" s="54">
        <f>SUMIF(표4[잉크명],표5[[#This Row],[잉크]],표4[금])</f>
        <v>0</v>
      </c>
      <c r="AQ319" s="126">
        <f>SUMIF(표4[잉크명],표5[[#This Row],[잉크]],표4[금-3층])</f>
        <v>0</v>
      </c>
      <c r="AR319" s="126">
        <f>SUMIF(표4[잉크명],표5[[#This Row],[잉크]],표4[금-1층])</f>
        <v>0</v>
      </c>
      <c r="AS319" s="54">
        <f>SUMIF(표4[잉크명],표5[[#This Row],[잉크]],표4[토])</f>
        <v>0</v>
      </c>
      <c r="AT319" s="126">
        <f>SUMIF(표4[잉크명],표5[[#This Row],[잉크]],표4[토-3층])</f>
        <v>0</v>
      </c>
      <c r="AU319" s="126">
        <f>SUMIF(표4[잉크명],표5[[#This Row],[잉크]],표4[토-1층])</f>
        <v>0</v>
      </c>
      <c r="AV319" s="54">
        <f>SUMIF(표4[잉크명],표5[[#This Row],[잉크]],표4[일])</f>
        <v>0</v>
      </c>
      <c r="AW319" s="126">
        <f>SUMIF(표4[잉크명],표5[[#This Row],[잉크]],표4[일-3층])</f>
        <v>0</v>
      </c>
      <c r="AX319" s="126">
        <f>SUMIF(표4[잉크명],표5[[#This Row],[잉크]],표4[일-1층])</f>
        <v>0</v>
      </c>
      <c r="AY319" s="54">
        <f>SUMIF(표4[잉크명],표5[[#This Row],[잉크]],표4[차주 월])</f>
        <v>0</v>
      </c>
      <c r="AZ319" s="54">
        <f>SUM(표5[[#This Row],[월]:[차주 월]])</f>
        <v>0</v>
      </c>
    </row>
    <row r="320" spans="2:52" x14ac:dyDescent="0.3">
      <c r="B320" s="56" t="s">
        <v>702</v>
      </c>
      <c r="C320" s="56"/>
      <c r="D320" s="56" t="s">
        <v>703</v>
      </c>
      <c r="E320" s="54">
        <f>COUNTIF(사출계획!$E$62:$F$110,표4[[#This Row],[제품명]])</f>
        <v>0</v>
      </c>
      <c r="F320" s="126">
        <f>COUNTIF(사출계획!$E$62:$F$87,표4[[#This Row],[제품명]])</f>
        <v>0</v>
      </c>
      <c r="G320" s="126">
        <f>COUNTIF(사출계획!$E$88:$F$110,표4[[#This Row],[제품명]])</f>
        <v>0</v>
      </c>
      <c r="H320" s="54">
        <f>COUNTIF(사출계획!$G$62:$H$110,표4[[#This Row],[제품명]])</f>
        <v>0</v>
      </c>
      <c r="I320" s="122">
        <f>COUNTIF(사출계획!$G$62:$H$87,표4[[#This Row],[제품명]])</f>
        <v>0</v>
      </c>
      <c r="J320" s="122">
        <f>COUNTIF(사출계획!$G$88:$H$110,표4[[#This Row],[제품명]])</f>
        <v>0</v>
      </c>
      <c r="K320" s="54">
        <f>COUNTIF(사출계획!$I$62:$J$110,표4[[#This Row],[제품명]])</f>
        <v>0</v>
      </c>
      <c r="L320" s="126">
        <f>COUNTIF(사출계획!$I$62:$J$87,표4[[#This Row],[제품명]])</f>
        <v>0</v>
      </c>
      <c r="M320" s="126">
        <f>COUNTIF(사출계획!$I$88:$J$110,표4[[#This Row],[제품명]])</f>
        <v>0</v>
      </c>
      <c r="N320" s="54">
        <f>COUNTIF(사출계획!$K$62:$L$110,표4[[#This Row],[제품명]])</f>
        <v>0</v>
      </c>
      <c r="O320" s="126">
        <f>COUNTIF(사출계획!$K$62:$L$87,표4[[#This Row],[제품명]])</f>
        <v>0</v>
      </c>
      <c r="P320" s="126">
        <f>COUNTIF(사출계획!$K$88:$L$110,표4[[#This Row],[제품명]])</f>
        <v>0</v>
      </c>
      <c r="Q320" s="54">
        <f>COUNTIF(사출계획!$M$62:$N$110,표4[[#This Row],[제품명]])</f>
        <v>0</v>
      </c>
      <c r="R320" s="126">
        <f>COUNTIF(사출계획!$M$62:$N$87,표4[[#This Row],[제품명]])</f>
        <v>0</v>
      </c>
      <c r="S320" s="126">
        <f>COUNTIF(사출계획!$M$88:$N$110,표4[[#This Row],[제품명]])</f>
        <v>0</v>
      </c>
      <c r="T320" s="54">
        <f>COUNTIF(사출계획!$O$62:$P$110,표4[[#This Row],[제품명]])</f>
        <v>0</v>
      </c>
      <c r="U320" s="126">
        <f>COUNTIF(사출계획!$O$62:$P$87,표4[[#This Row],[제품명]])</f>
        <v>0</v>
      </c>
      <c r="V320" s="126">
        <f>COUNTIF(사출계획!$O$88:$P$110,표4[[#This Row],[제품명]])</f>
        <v>0</v>
      </c>
      <c r="W320" s="54">
        <f>COUNTIF(사출계획!$Q$62:$R$110,표4[[#This Row],[제품명]])</f>
        <v>0</v>
      </c>
      <c r="X320" s="126">
        <f>COUNTIF(사출계획!$Q$62:$R$87,표4[[#This Row],[제품명]])</f>
        <v>0</v>
      </c>
      <c r="Y320" s="126">
        <f>COUNTIF(사출계획!$Q$88:$R$110,표4[[#This Row],[제품명]])</f>
        <v>0</v>
      </c>
      <c r="Z320" s="54">
        <f>COUNTIF(사출계획!$S$62:$T$110,표4[[#This Row],[제품명]])</f>
        <v>0</v>
      </c>
      <c r="AA320" s="126"/>
      <c r="AB320" s="126"/>
      <c r="AC320" s="106" t="s">
        <v>610</v>
      </c>
      <c r="AD320" s="54">
        <f>SUMIF(표4[잉크명],표5[[#This Row],[잉크]],표4[월])</f>
        <v>0</v>
      </c>
      <c r="AE320" s="126">
        <f>SUMIF(표4[잉크명],표5[[#This Row],[잉크]],표4[월-3층])</f>
        <v>0</v>
      </c>
      <c r="AF320" s="126">
        <f>SUMIF(표4[잉크명],표5[[#This Row],[잉크]],표4[월-1층])</f>
        <v>0</v>
      </c>
      <c r="AG320" s="54">
        <f>SUMIF(표4[잉크명],표5[[#This Row],[잉크]],표4[화])</f>
        <v>0</v>
      </c>
      <c r="AH320" s="126">
        <f>SUMIF(표4[잉크명],표5[[#This Row],[잉크]],표4[화-3층])</f>
        <v>0</v>
      </c>
      <c r="AI320" s="126">
        <f>SUMIF(표4[잉크명],표5[[#This Row],[잉크]],표4[화-1층])</f>
        <v>0</v>
      </c>
      <c r="AJ320" s="54">
        <f>SUMIF(표4[잉크명],표5[[#This Row],[잉크]],표4[수])</f>
        <v>0</v>
      </c>
      <c r="AK320" s="126">
        <f>SUMIF(표4[잉크명],표5[[#This Row],[잉크]],표4[수-3층])</f>
        <v>0</v>
      </c>
      <c r="AL320" s="126">
        <f>SUMIF(표4[잉크명],표5[[#This Row],[잉크]],표4[수-1층])</f>
        <v>0</v>
      </c>
      <c r="AM320" s="54">
        <f>SUMIF(표4[잉크명],표5[[#This Row],[잉크]],표4[목])</f>
        <v>0</v>
      </c>
      <c r="AN320" s="126">
        <f>SUMIF(표4[잉크명],표5[[#This Row],[잉크]],표4[목-3층])</f>
        <v>0</v>
      </c>
      <c r="AO320" s="126">
        <f>SUMIF(표4[잉크명],표5[[#This Row],[잉크]],표4[목-1층])</f>
        <v>0</v>
      </c>
      <c r="AP320" s="54">
        <f>SUMIF(표4[잉크명],표5[[#This Row],[잉크]],표4[금])</f>
        <v>0</v>
      </c>
      <c r="AQ320" s="126">
        <f>SUMIF(표4[잉크명],표5[[#This Row],[잉크]],표4[금-3층])</f>
        <v>0</v>
      </c>
      <c r="AR320" s="126">
        <f>SUMIF(표4[잉크명],표5[[#This Row],[잉크]],표4[금-1층])</f>
        <v>0</v>
      </c>
      <c r="AS320" s="54">
        <f>SUMIF(표4[잉크명],표5[[#This Row],[잉크]],표4[토])</f>
        <v>0</v>
      </c>
      <c r="AT320" s="126">
        <f>SUMIF(표4[잉크명],표5[[#This Row],[잉크]],표4[토-3층])</f>
        <v>0</v>
      </c>
      <c r="AU320" s="126">
        <f>SUMIF(표4[잉크명],표5[[#This Row],[잉크]],표4[토-1층])</f>
        <v>0</v>
      </c>
      <c r="AV320" s="54">
        <f>SUMIF(표4[잉크명],표5[[#This Row],[잉크]],표4[일])</f>
        <v>0</v>
      </c>
      <c r="AW320" s="126">
        <f>SUMIF(표4[잉크명],표5[[#This Row],[잉크]],표4[일-3층])</f>
        <v>0</v>
      </c>
      <c r="AX320" s="126">
        <f>SUMIF(표4[잉크명],표5[[#This Row],[잉크]],표4[일-1층])</f>
        <v>0</v>
      </c>
      <c r="AY320" s="54">
        <f>SUMIF(표4[잉크명],표5[[#This Row],[잉크]],표4[차주 월])</f>
        <v>0</v>
      </c>
      <c r="AZ320" s="54">
        <f>SUM(표5[[#This Row],[월]:[차주 월]])</f>
        <v>0</v>
      </c>
    </row>
    <row r="321" spans="2:52" x14ac:dyDescent="0.3">
      <c r="B321" s="56" t="s">
        <v>704</v>
      </c>
      <c r="C321" s="56"/>
      <c r="D321" s="56" t="s">
        <v>4434</v>
      </c>
      <c r="E321" s="54">
        <f>COUNTIF(사출계획!$E$62:$F$110,표4[[#This Row],[제품명]])</f>
        <v>0</v>
      </c>
      <c r="F321" s="126">
        <f>COUNTIF(사출계획!$E$62:$F$87,표4[[#This Row],[제품명]])</f>
        <v>0</v>
      </c>
      <c r="G321" s="126">
        <f>COUNTIF(사출계획!$E$88:$F$110,표4[[#This Row],[제품명]])</f>
        <v>0</v>
      </c>
      <c r="H321" s="54">
        <f>COUNTIF(사출계획!$G$62:$H$110,표4[[#This Row],[제품명]])</f>
        <v>0</v>
      </c>
      <c r="I321" s="122">
        <f>COUNTIF(사출계획!$G$62:$H$87,표4[[#This Row],[제품명]])</f>
        <v>0</v>
      </c>
      <c r="J321" s="122">
        <f>COUNTIF(사출계획!$G$88:$H$110,표4[[#This Row],[제품명]])</f>
        <v>0</v>
      </c>
      <c r="K321" s="54">
        <f>COUNTIF(사출계획!$I$62:$J$110,표4[[#This Row],[제품명]])</f>
        <v>0</v>
      </c>
      <c r="L321" s="126">
        <f>COUNTIF(사출계획!$I$62:$J$87,표4[[#This Row],[제품명]])</f>
        <v>0</v>
      </c>
      <c r="M321" s="126">
        <f>COUNTIF(사출계획!$I$88:$J$110,표4[[#This Row],[제품명]])</f>
        <v>0</v>
      </c>
      <c r="N321" s="54">
        <f>COUNTIF(사출계획!$K$62:$L$110,표4[[#This Row],[제품명]])</f>
        <v>0</v>
      </c>
      <c r="O321" s="126">
        <f>COUNTIF(사출계획!$K$62:$L$87,표4[[#This Row],[제품명]])</f>
        <v>0</v>
      </c>
      <c r="P321" s="126">
        <f>COUNTIF(사출계획!$K$88:$L$110,표4[[#This Row],[제품명]])</f>
        <v>0</v>
      </c>
      <c r="Q321" s="54">
        <f>COUNTIF(사출계획!$M$62:$N$110,표4[[#This Row],[제품명]])</f>
        <v>0</v>
      </c>
      <c r="R321" s="126">
        <f>COUNTIF(사출계획!$M$62:$N$87,표4[[#This Row],[제품명]])</f>
        <v>0</v>
      </c>
      <c r="S321" s="126">
        <f>COUNTIF(사출계획!$M$88:$N$110,표4[[#This Row],[제품명]])</f>
        <v>0</v>
      </c>
      <c r="T321" s="54">
        <f>COUNTIF(사출계획!$O$62:$P$110,표4[[#This Row],[제품명]])</f>
        <v>0</v>
      </c>
      <c r="U321" s="126">
        <f>COUNTIF(사출계획!$O$62:$P$87,표4[[#This Row],[제품명]])</f>
        <v>0</v>
      </c>
      <c r="V321" s="126">
        <f>COUNTIF(사출계획!$O$88:$P$110,표4[[#This Row],[제품명]])</f>
        <v>0</v>
      </c>
      <c r="W321" s="54">
        <f>COUNTIF(사출계획!$Q$62:$R$110,표4[[#This Row],[제품명]])</f>
        <v>0</v>
      </c>
      <c r="X321" s="126">
        <f>COUNTIF(사출계획!$Q$62:$R$87,표4[[#This Row],[제품명]])</f>
        <v>0</v>
      </c>
      <c r="Y321" s="126">
        <f>COUNTIF(사출계획!$Q$88:$R$110,표4[[#This Row],[제품명]])</f>
        <v>0</v>
      </c>
      <c r="Z321" s="54">
        <f>COUNTIF(사출계획!$S$62:$T$110,표4[[#This Row],[제품명]])</f>
        <v>0</v>
      </c>
      <c r="AA321" s="126"/>
      <c r="AB321" s="126"/>
      <c r="AC321" s="33" t="s">
        <v>1530</v>
      </c>
      <c r="AD321" s="54">
        <f>SUMIF(표4[잉크명],표5[[#This Row],[잉크]],표4[월])</f>
        <v>0</v>
      </c>
      <c r="AE321" s="126">
        <f>SUMIF(표4[잉크명],표5[[#This Row],[잉크]],표4[월-3층])</f>
        <v>0</v>
      </c>
      <c r="AF321" s="126">
        <f>SUMIF(표4[잉크명],표5[[#This Row],[잉크]],표4[월-1층])</f>
        <v>0</v>
      </c>
      <c r="AG321" s="54">
        <f>SUMIF(표4[잉크명],표5[[#This Row],[잉크]],표4[화])</f>
        <v>0</v>
      </c>
      <c r="AH321" s="126">
        <f>SUMIF(표4[잉크명],표5[[#This Row],[잉크]],표4[화-3층])</f>
        <v>0</v>
      </c>
      <c r="AI321" s="126">
        <f>SUMIF(표4[잉크명],표5[[#This Row],[잉크]],표4[화-1층])</f>
        <v>0</v>
      </c>
      <c r="AJ321" s="54">
        <f>SUMIF(표4[잉크명],표5[[#This Row],[잉크]],표4[수])</f>
        <v>0</v>
      </c>
      <c r="AK321" s="126">
        <f>SUMIF(표4[잉크명],표5[[#This Row],[잉크]],표4[수-3층])</f>
        <v>0</v>
      </c>
      <c r="AL321" s="126">
        <f>SUMIF(표4[잉크명],표5[[#This Row],[잉크]],표4[수-1층])</f>
        <v>0</v>
      </c>
      <c r="AM321" s="34">
        <f>SUMIF(표4[잉크명],표5[[#This Row],[잉크]],표4[목])</f>
        <v>0</v>
      </c>
      <c r="AN321" s="126">
        <f>SUMIF(표4[잉크명],표5[[#This Row],[잉크]],표4[목-3층])</f>
        <v>0</v>
      </c>
      <c r="AO321" s="126">
        <f>SUMIF(표4[잉크명],표5[[#This Row],[잉크]],표4[목-1층])</f>
        <v>0</v>
      </c>
      <c r="AP321" s="34">
        <f>SUMIF(표4[잉크명],표5[[#This Row],[잉크]],표4[금])</f>
        <v>0</v>
      </c>
      <c r="AQ321" s="126">
        <f>SUMIF(표4[잉크명],표5[[#This Row],[잉크]],표4[금-3층])</f>
        <v>0</v>
      </c>
      <c r="AR321" s="126">
        <f>SUMIF(표4[잉크명],표5[[#This Row],[잉크]],표4[금-1층])</f>
        <v>0</v>
      </c>
      <c r="AS321" s="34">
        <f>SUMIF(표4[잉크명],표5[[#This Row],[잉크]],표4[토])</f>
        <v>0</v>
      </c>
      <c r="AT321" s="126">
        <f>SUMIF(표4[잉크명],표5[[#This Row],[잉크]],표4[토-3층])</f>
        <v>0</v>
      </c>
      <c r="AU321" s="126">
        <f>SUMIF(표4[잉크명],표5[[#This Row],[잉크]],표4[토-1층])</f>
        <v>0</v>
      </c>
      <c r="AV321" s="34">
        <f>SUMIF(표4[잉크명],표5[[#This Row],[잉크]],표4[일])</f>
        <v>0</v>
      </c>
      <c r="AW321" s="126">
        <f>SUMIF(표4[잉크명],표5[[#This Row],[잉크]],표4[일-3층])</f>
        <v>0</v>
      </c>
      <c r="AX321" s="126">
        <f>SUMIF(표4[잉크명],표5[[#This Row],[잉크]],표4[일-1층])</f>
        <v>0</v>
      </c>
      <c r="AY321" s="34">
        <f>SUMIF(표4[잉크명],표5[[#This Row],[잉크]],표4[차주 월])</f>
        <v>0</v>
      </c>
      <c r="AZ321" s="34">
        <f>SUM(표5[[#This Row],[월]:[차주 월]])</f>
        <v>0</v>
      </c>
    </row>
    <row r="322" spans="2:52" x14ac:dyDescent="0.3">
      <c r="B322" s="56" t="s">
        <v>704</v>
      </c>
      <c r="C322" s="56"/>
      <c r="D322" s="56" t="s">
        <v>1864</v>
      </c>
      <c r="E322" s="54">
        <f>COUNTIF(사출계획!$E$62:$F$110,표4[[#This Row],[제품명]])</f>
        <v>0</v>
      </c>
      <c r="F322" s="126">
        <f>COUNTIF(사출계획!$E$62:$F$87,표4[[#This Row],[제품명]])</f>
        <v>0</v>
      </c>
      <c r="G322" s="126">
        <f>COUNTIF(사출계획!$E$88:$F$110,표4[[#This Row],[제품명]])</f>
        <v>0</v>
      </c>
      <c r="H322" s="54">
        <f>COUNTIF(사출계획!$G$62:$H$110,표4[[#This Row],[제품명]])</f>
        <v>0</v>
      </c>
      <c r="I322" s="122">
        <f>COUNTIF(사출계획!$G$62:$H$87,표4[[#This Row],[제품명]])</f>
        <v>0</v>
      </c>
      <c r="J322" s="122">
        <f>COUNTIF(사출계획!$G$88:$H$110,표4[[#This Row],[제품명]])</f>
        <v>0</v>
      </c>
      <c r="K322" s="54">
        <f>COUNTIF(사출계획!$I$62:$J$110,표4[[#This Row],[제품명]])</f>
        <v>0</v>
      </c>
      <c r="L322" s="126">
        <f>COUNTIF(사출계획!$I$62:$J$87,표4[[#This Row],[제품명]])</f>
        <v>0</v>
      </c>
      <c r="M322" s="126">
        <f>COUNTIF(사출계획!$I$88:$J$110,표4[[#This Row],[제품명]])</f>
        <v>0</v>
      </c>
      <c r="N322" s="54">
        <f>COUNTIF(사출계획!$K$62:$L$110,표4[[#This Row],[제품명]])</f>
        <v>0</v>
      </c>
      <c r="O322" s="126">
        <f>COUNTIF(사출계획!$K$62:$L$87,표4[[#This Row],[제품명]])</f>
        <v>0</v>
      </c>
      <c r="P322" s="126">
        <f>COUNTIF(사출계획!$K$88:$L$110,표4[[#This Row],[제품명]])</f>
        <v>0</v>
      </c>
      <c r="Q322" s="54">
        <f>COUNTIF(사출계획!$M$62:$N$110,표4[[#This Row],[제품명]])</f>
        <v>0</v>
      </c>
      <c r="R322" s="126">
        <f>COUNTIF(사출계획!$M$62:$N$87,표4[[#This Row],[제품명]])</f>
        <v>0</v>
      </c>
      <c r="S322" s="126">
        <f>COUNTIF(사출계획!$M$88:$N$110,표4[[#This Row],[제품명]])</f>
        <v>0</v>
      </c>
      <c r="T322" s="54">
        <f>COUNTIF(사출계획!$O$62:$P$110,표4[[#This Row],[제품명]])</f>
        <v>0</v>
      </c>
      <c r="U322" s="126">
        <f>COUNTIF(사출계획!$O$62:$P$87,표4[[#This Row],[제품명]])</f>
        <v>0</v>
      </c>
      <c r="V322" s="126">
        <f>COUNTIF(사출계획!$O$88:$P$110,표4[[#This Row],[제품명]])</f>
        <v>0</v>
      </c>
      <c r="W322" s="54">
        <f>COUNTIF(사출계획!$Q$62:$R$110,표4[[#This Row],[제품명]])</f>
        <v>0</v>
      </c>
      <c r="X322" s="126">
        <f>COUNTIF(사출계획!$Q$62:$R$87,표4[[#This Row],[제품명]])</f>
        <v>0</v>
      </c>
      <c r="Y322" s="126">
        <f>COUNTIF(사출계획!$Q$88:$R$110,표4[[#This Row],[제품명]])</f>
        <v>0</v>
      </c>
      <c r="Z322" s="54">
        <f>COUNTIF(사출계획!$S$62:$T$110,표4[[#This Row],[제품명]])</f>
        <v>0</v>
      </c>
      <c r="AA322" s="126"/>
      <c r="AB322" s="126"/>
      <c r="AC322" s="33" t="s">
        <v>355</v>
      </c>
      <c r="AD322" s="34">
        <f>SUMIF(표4[잉크명],표5[[#This Row],[잉크]],표4[월])</f>
        <v>0</v>
      </c>
      <c r="AE322" s="126">
        <f>SUMIF(표4[잉크명],표5[[#This Row],[잉크]],표4[월-3층])</f>
        <v>0</v>
      </c>
      <c r="AF322" s="126">
        <f>SUMIF(표4[잉크명],표5[[#This Row],[잉크]],표4[월-1층])</f>
        <v>0</v>
      </c>
      <c r="AG322" s="34">
        <f>SUMIF(표4[잉크명],표5[[#This Row],[잉크]],표4[화])</f>
        <v>0</v>
      </c>
      <c r="AH322" s="126">
        <f>SUMIF(표4[잉크명],표5[[#This Row],[잉크]],표4[화-3층])</f>
        <v>0</v>
      </c>
      <c r="AI322" s="126">
        <f>SUMIF(표4[잉크명],표5[[#This Row],[잉크]],표4[화-1층])</f>
        <v>0</v>
      </c>
      <c r="AJ322" s="34">
        <f>SUMIF(표4[잉크명],표5[[#This Row],[잉크]],표4[수])</f>
        <v>0</v>
      </c>
      <c r="AK322" s="126">
        <f>SUMIF(표4[잉크명],표5[[#This Row],[잉크]],표4[수-3층])</f>
        <v>0</v>
      </c>
      <c r="AL322" s="126">
        <f>SUMIF(표4[잉크명],표5[[#This Row],[잉크]],표4[수-1층])</f>
        <v>0</v>
      </c>
      <c r="AM322" s="34">
        <f>SUMIF(표4[잉크명],표5[[#This Row],[잉크]],표4[목])</f>
        <v>0</v>
      </c>
      <c r="AN322" s="126">
        <f>SUMIF(표4[잉크명],표5[[#This Row],[잉크]],표4[목-3층])</f>
        <v>0</v>
      </c>
      <c r="AO322" s="126">
        <f>SUMIF(표4[잉크명],표5[[#This Row],[잉크]],표4[목-1층])</f>
        <v>0</v>
      </c>
      <c r="AP322" s="34">
        <f>SUMIF(표4[잉크명],표5[[#This Row],[잉크]],표4[금])</f>
        <v>0</v>
      </c>
      <c r="AQ322" s="126">
        <f>SUMIF(표4[잉크명],표5[[#This Row],[잉크]],표4[금-3층])</f>
        <v>0</v>
      </c>
      <c r="AR322" s="126">
        <f>SUMIF(표4[잉크명],표5[[#This Row],[잉크]],표4[금-1층])</f>
        <v>0</v>
      </c>
      <c r="AS322" s="34">
        <f>SUMIF(표4[잉크명],표5[[#This Row],[잉크]],표4[토])</f>
        <v>0</v>
      </c>
      <c r="AT322" s="126">
        <f>SUMIF(표4[잉크명],표5[[#This Row],[잉크]],표4[토-3층])</f>
        <v>0</v>
      </c>
      <c r="AU322" s="126">
        <f>SUMIF(표4[잉크명],표5[[#This Row],[잉크]],표4[토-1층])</f>
        <v>0</v>
      </c>
      <c r="AV322" s="34">
        <f>SUMIF(표4[잉크명],표5[[#This Row],[잉크]],표4[일])</f>
        <v>0</v>
      </c>
      <c r="AW322" s="126">
        <f>SUMIF(표4[잉크명],표5[[#This Row],[잉크]],표4[일-3층])</f>
        <v>0</v>
      </c>
      <c r="AX322" s="126">
        <f>SUMIF(표4[잉크명],표5[[#This Row],[잉크]],표4[일-1층])</f>
        <v>0</v>
      </c>
      <c r="AY322" s="34">
        <f>SUMIF(표4[잉크명],표5[[#This Row],[잉크]],표4[차주 월])</f>
        <v>0</v>
      </c>
      <c r="AZ322" s="34">
        <f>SUM(표5[[#This Row],[월]:[차주 월]])</f>
        <v>0</v>
      </c>
    </row>
    <row r="323" spans="2:52" x14ac:dyDescent="0.3">
      <c r="B323" s="56" t="s">
        <v>2495</v>
      </c>
      <c r="C323" s="56"/>
      <c r="D323" s="56" t="s">
        <v>2763</v>
      </c>
      <c r="E323" s="54">
        <f>COUNTIF(사출계획!$E$62:$F$110,표4[[#This Row],[제품명]])</f>
        <v>0</v>
      </c>
      <c r="F323" s="126">
        <f>COUNTIF(사출계획!$E$62:$F$87,표4[[#This Row],[제품명]])</f>
        <v>0</v>
      </c>
      <c r="G323" s="126">
        <f>COUNTIF(사출계획!$E$88:$F$110,표4[[#This Row],[제품명]])</f>
        <v>0</v>
      </c>
      <c r="H323" s="54">
        <f>COUNTIF(사출계획!$G$62:$H$110,표4[[#This Row],[제품명]])</f>
        <v>0</v>
      </c>
      <c r="I323" s="122">
        <f>COUNTIF(사출계획!$G$62:$H$87,표4[[#This Row],[제품명]])</f>
        <v>0</v>
      </c>
      <c r="J323" s="122">
        <f>COUNTIF(사출계획!$G$88:$H$110,표4[[#This Row],[제품명]])</f>
        <v>0</v>
      </c>
      <c r="K323" s="54">
        <f>COUNTIF(사출계획!$I$62:$J$110,표4[[#This Row],[제품명]])</f>
        <v>0</v>
      </c>
      <c r="L323" s="126">
        <f>COUNTIF(사출계획!$I$62:$J$87,표4[[#This Row],[제품명]])</f>
        <v>0</v>
      </c>
      <c r="M323" s="126">
        <f>COUNTIF(사출계획!$I$88:$J$110,표4[[#This Row],[제품명]])</f>
        <v>0</v>
      </c>
      <c r="N323" s="54">
        <f>COUNTIF(사출계획!$K$62:$L$110,표4[[#This Row],[제품명]])</f>
        <v>0</v>
      </c>
      <c r="O323" s="126">
        <f>COUNTIF(사출계획!$K$62:$L$87,표4[[#This Row],[제품명]])</f>
        <v>0</v>
      </c>
      <c r="P323" s="126">
        <f>COUNTIF(사출계획!$K$88:$L$110,표4[[#This Row],[제품명]])</f>
        <v>0</v>
      </c>
      <c r="Q323" s="54">
        <f>COUNTIF(사출계획!$M$62:$N$110,표4[[#This Row],[제품명]])</f>
        <v>0</v>
      </c>
      <c r="R323" s="126">
        <f>COUNTIF(사출계획!$M$62:$N$87,표4[[#This Row],[제품명]])</f>
        <v>0</v>
      </c>
      <c r="S323" s="126">
        <f>COUNTIF(사출계획!$M$88:$N$110,표4[[#This Row],[제품명]])</f>
        <v>0</v>
      </c>
      <c r="T323" s="54">
        <f>COUNTIF(사출계획!$O$62:$P$110,표4[[#This Row],[제품명]])</f>
        <v>0</v>
      </c>
      <c r="U323" s="126">
        <f>COUNTIF(사출계획!$O$62:$P$87,표4[[#This Row],[제품명]])</f>
        <v>0</v>
      </c>
      <c r="V323" s="126">
        <f>COUNTIF(사출계획!$O$88:$P$110,표4[[#This Row],[제품명]])</f>
        <v>0</v>
      </c>
      <c r="W323" s="54">
        <f>COUNTIF(사출계획!$Q$62:$R$110,표4[[#This Row],[제품명]])</f>
        <v>0</v>
      </c>
      <c r="X323" s="126">
        <f>COUNTIF(사출계획!$Q$62:$R$87,표4[[#This Row],[제품명]])</f>
        <v>0</v>
      </c>
      <c r="Y323" s="126">
        <f>COUNTIF(사출계획!$Q$88:$R$110,표4[[#This Row],[제품명]])</f>
        <v>0</v>
      </c>
      <c r="Z323" s="54">
        <f>COUNTIF(사출계획!$S$62:$T$110,표4[[#This Row],[제품명]])</f>
        <v>0</v>
      </c>
      <c r="AA323" s="126"/>
      <c r="AB323" s="126"/>
      <c r="AC323" s="217" t="s">
        <v>1441</v>
      </c>
      <c r="AD323" s="54">
        <f>SUMIF(표4[잉크명],표5[[#This Row],[잉크]],표4[월])</f>
        <v>0</v>
      </c>
      <c r="AE323" s="126">
        <f>SUMIF(표4[잉크명],표5[[#This Row],[잉크]],표4[월-3층])</f>
        <v>0</v>
      </c>
      <c r="AF323" s="126">
        <f>SUMIF(표4[잉크명],표5[[#This Row],[잉크]],표4[월-1층])</f>
        <v>0</v>
      </c>
      <c r="AG323" s="54">
        <f>SUMIF(표4[잉크명],표5[[#This Row],[잉크]],표4[화])</f>
        <v>0</v>
      </c>
      <c r="AH323" s="126">
        <f>SUMIF(표4[잉크명],표5[[#This Row],[잉크]],표4[화-3층])</f>
        <v>0</v>
      </c>
      <c r="AI323" s="126">
        <f>SUMIF(표4[잉크명],표5[[#This Row],[잉크]],표4[화-1층])</f>
        <v>0</v>
      </c>
      <c r="AJ323" s="54">
        <f>SUMIF(표4[잉크명],표5[[#This Row],[잉크]],표4[수])</f>
        <v>0</v>
      </c>
      <c r="AK323" s="126">
        <f>SUMIF(표4[잉크명],표5[[#This Row],[잉크]],표4[수-3층])</f>
        <v>0</v>
      </c>
      <c r="AL323" s="126">
        <f>SUMIF(표4[잉크명],표5[[#This Row],[잉크]],표4[수-1층])</f>
        <v>0</v>
      </c>
      <c r="AM323" s="54">
        <f>SUMIF(표4[잉크명],표5[[#This Row],[잉크]],표4[목])</f>
        <v>0</v>
      </c>
      <c r="AN323" s="126">
        <f>SUMIF(표4[잉크명],표5[[#This Row],[잉크]],표4[목-3층])</f>
        <v>0</v>
      </c>
      <c r="AO323" s="126">
        <f>SUMIF(표4[잉크명],표5[[#This Row],[잉크]],표4[목-1층])</f>
        <v>0</v>
      </c>
      <c r="AP323" s="54">
        <f>SUMIF(표4[잉크명],표5[[#This Row],[잉크]],표4[금])</f>
        <v>0</v>
      </c>
      <c r="AQ323" s="126">
        <f>SUMIF(표4[잉크명],표5[[#This Row],[잉크]],표4[금-3층])</f>
        <v>0</v>
      </c>
      <c r="AR323" s="126">
        <f>SUMIF(표4[잉크명],표5[[#This Row],[잉크]],표4[금-1층])</f>
        <v>0</v>
      </c>
      <c r="AS323" s="54">
        <f>SUMIF(표4[잉크명],표5[[#This Row],[잉크]],표4[토])</f>
        <v>0</v>
      </c>
      <c r="AT323" s="126">
        <f>SUMIF(표4[잉크명],표5[[#This Row],[잉크]],표4[토-3층])</f>
        <v>0</v>
      </c>
      <c r="AU323" s="126">
        <f>SUMIF(표4[잉크명],표5[[#This Row],[잉크]],표4[토-1층])</f>
        <v>0</v>
      </c>
      <c r="AV323" s="54">
        <f>SUMIF(표4[잉크명],표5[[#This Row],[잉크]],표4[일])</f>
        <v>0</v>
      </c>
      <c r="AW323" s="126">
        <f>SUMIF(표4[잉크명],표5[[#This Row],[잉크]],표4[일-3층])</f>
        <v>0</v>
      </c>
      <c r="AX323" s="126">
        <f>SUMIF(표4[잉크명],표5[[#This Row],[잉크]],표4[일-1층])</f>
        <v>0</v>
      </c>
      <c r="AY323" s="54">
        <f>SUMIF(표4[잉크명],표5[[#This Row],[잉크]],표4[차주 월])</f>
        <v>0</v>
      </c>
      <c r="AZ323" s="54">
        <f>SUM(표5[[#This Row],[월]:[차주 월]])</f>
        <v>0</v>
      </c>
    </row>
    <row r="324" spans="2:52" x14ac:dyDescent="0.3">
      <c r="B324" s="56" t="s">
        <v>1865</v>
      </c>
      <c r="C324" s="56"/>
      <c r="D324" s="56" t="s">
        <v>708</v>
      </c>
      <c r="E324" s="54">
        <f>COUNTIF(사출계획!$E$62:$F$110,표4[[#This Row],[제품명]])</f>
        <v>0</v>
      </c>
      <c r="F324" s="126">
        <f>COUNTIF(사출계획!$E$62:$F$87,표4[[#This Row],[제품명]])</f>
        <v>0</v>
      </c>
      <c r="G324" s="126">
        <f>COUNTIF(사출계획!$E$88:$F$110,표4[[#This Row],[제품명]])</f>
        <v>0</v>
      </c>
      <c r="H324" s="54">
        <f>COUNTIF(사출계획!$G$62:$H$110,표4[[#This Row],[제품명]])</f>
        <v>0</v>
      </c>
      <c r="I324" s="122">
        <f>COUNTIF(사출계획!$G$62:$H$87,표4[[#This Row],[제품명]])</f>
        <v>0</v>
      </c>
      <c r="J324" s="122">
        <f>COUNTIF(사출계획!$G$88:$H$110,표4[[#This Row],[제품명]])</f>
        <v>0</v>
      </c>
      <c r="K324" s="54">
        <f>COUNTIF(사출계획!$I$62:$J$110,표4[[#This Row],[제품명]])</f>
        <v>0</v>
      </c>
      <c r="L324" s="126">
        <f>COUNTIF(사출계획!$I$62:$J$87,표4[[#This Row],[제품명]])</f>
        <v>0</v>
      </c>
      <c r="M324" s="126">
        <f>COUNTIF(사출계획!$I$88:$J$110,표4[[#This Row],[제품명]])</f>
        <v>0</v>
      </c>
      <c r="N324" s="54">
        <f>COUNTIF(사출계획!$K$62:$L$110,표4[[#This Row],[제품명]])</f>
        <v>0</v>
      </c>
      <c r="O324" s="126">
        <f>COUNTIF(사출계획!$K$62:$L$87,표4[[#This Row],[제품명]])</f>
        <v>0</v>
      </c>
      <c r="P324" s="126">
        <f>COUNTIF(사출계획!$K$88:$L$110,표4[[#This Row],[제품명]])</f>
        <v>0</v>
      </c>
      <c r="Q324" s="54">
        <f>COUNTIF(사출계획!$M$62:$N$110,표4[[#This Row],[제품명]])</f>
        <v>0</v>
      </c>
      <c r="R324" s="126">
        <f>COUNTIF(사출계획!$M$62:$N$87,표4[[#This Row],[제품명]])</f>
        <v>0</v>
      </c>
      <c r="S324" s="126">
        <f>COUNTIF(사출계획!$M$88:$N$110,표4[[#This Row],[제품명]])</f>
        <v>0</v>
      </c>
      <c r="T324" s="54">
        <f>COUNTIF(사출계획!$O$62:$P$110,표4[[#This Row],[제품명]])</f>
        <v>0</v>
      </c>
      <c r="U324" s="126">
        <f>COUNTIF(사출계획!$O$62:$P$87,표4[[#This Row],[제품명]])</f>
        <v>0</v>
      </c>
      <c r="V324" s="126">
        <f>COUNTIF(사출계획!$O$88:$P$110,표4[[#This Row],[제품명]])</f>
        <v>0</v>
      </c>
      <c r="W324" s="54">
        <f>COUNTIF(사출계획!$Q$62:$R$110,표4[[#This Row],[제품명]])</f>
        <v>0</v>
      </c>
      <c r="X324" s="126">
        <f>COUNTIF(사출계획!$Q$62:$R$87,표4[[#This Row],[제품명]])</f>
        <v>0</v>
      </c>
      <c r="Y324" s="126">
        <f>COUNTIF(사출계획!$Q$88:$R$110,표4[[#This Row],[제품명]])</f>
        <v>0</v>
      </c>
      <c r="Z324" s="54">
        <f>COUNTIF(사출계획!$S$62:$T$110,표4[[#This Row],[제품명]])</f>
        <v>0</v>
      </c>
      <c r="AA324" s="126"/>
      <c r="AB324" s="126"/>
      <c r="AC324" s="33" t="s">
        <v>334</v>
      </c>
      <c r="AD324" s="34">
        <f>SUMIF(표4[잉크명],표5[[#This Row],[잉크]],표4[월])</f>
        <v>0</v>
      </c>
      <c r="AE324" s="126">
        <f>SUMIF(표4[잉크명],표5[[#This Row],[잉크]],표4[월-3층])</f>
        <v>0</v>
      </c>
      <c r="AF324" s="126">
        <f>SUMIF(표4[잉크명],표5[[#This Row],[잉크]],표4[월-1층])</f>
        <v>0</v>
      </c>
      <c r="AG324" s="34">
        <f>SUMIF(표4[잉크명],표5[[#This Row],[잉크]],표4[화])</f>
        <v>0</v>
      </c>
      <c r="AH324" s="126">
        <f>SUMIF(표4[잉크명],표5[[#This Row],[잉크]],표4[화-3층])</f>
        <v>0</v>
      </c>
      <c r="AI324" s="126">
        <f>SUMIF(표4[잉크명],표5[[#This Row],[잉크]],표4[화-1층])</f>
        <v>0</v>
      </c>
      <c r="AJ324" s="34">
        <f>SUMIF(표4[잉크명],표5[[#This Row],[잉크]],표4[수])</f>
        <v>0</v>
      </c>
      <c r="AK324" s="126">
        <f>SUMIF(표4[잉크명],표5[[#This Row],[잉크]],표4[수-3층])</f>
        <v>0</v>
      </c>
      <c r="AL324" s="126">
        <f>SUMIF(표4[잉크명],표5[[#This Row],[잉크]],표4[수-1층])</f>
        <v>0</v>
      </c>
      <c r="AM324" s="34">
        <f>SUMIF(표4[잉크명],표5[[#This Row],[잉크]],표4[목])</f>
        <v>0</v>
      </c>
      <c r="AN324" s="126">
        <f>SUMIF(표4[잉크명],표5[[#This Row],[잉크]],표4[목-3층])</f>
        <v>0</v>
      </c>
      <c r="AO324" s="126">
        <f>SUMIF(표4[잉크명],표5[[#This Row],[잉크]],표4[목-1층])</f>
        <v>0</v>
      </c>
      <c r="AP324" s="34">
        <f>SUMIF(표4[잉크명],표5[[#This Row],[잉크]],표4[금])</f>
        <v>0</v>
      </c>
      <c r="AQ324" s="126">
        <f>SUMIF(표4[잉크명],표5[[#This Row],[잉크]],표4[금-3층])</f>
        <v>0</v>
      </c>
      <c r="AR324" s="126">
        <f>SUMIF(표4[잉크명],표5[[#This Row],[잉크]],표4[금-1층])</f>
        <v>0</v>
      </c>
      <c r="AS324" s="34">
        <f>SUMIF(표4[잉크명],표5[[#This Row],[잉크]],표4[토])</f>
        <v>0</v>
      </c>
      <c r="AT324" s="126">
        <f>SUMIF(표4[잉크명],표5[[#This Row],[잉크]],표4[토-3층])</f>
        <v>0</v>
      </c>
      <c r="AU324" s="126">
        <f>SUMIF(표4[잉크명],표5[[#This Row],[잉크]],표4[토-1층])</f>
        <v>0</v>
      </c>
      <c r="AV324" s="34">
        <f>SUMIF(표4[잉크명],표5[[#This Row],[잉크]],표4[일])</f>
        <v>0</v>
      </c>
      <c r="AW324" s="126">
        <f>SUMIF(표4[잉크명],표5[[#This Row],[잉크]],표4[일-3층])</f>
        <v>0</v>
      </c>
      <c r="AX324" s="126">
        <f>SUMIF(표4[잉크명],표5[[#This Row],[잉크]],표4[일-1층])</f>
        <v>0</v>
      </c>
      <c r="AY324" s="34">
        <f>SUMIF(표4[잉크명],표5[[#This Row],[잉크]],표4[차주 월])</f>
        <v>0</v>
      </c>
      <c r="AZ324" s="34">
        <f>SUM(표5[[#This Row],[월]:[차주 월]])</f>
        <v>0</v>
      </c>
    </row>
    <row r="325" spans="2:52" x14ac:dyDescent="0.3">
      <c r="B325" s="56" t="s">
        <v>710</v>
      </c>
      <c r="C325" s="56"/>
      <c r="D325" s="56" t="s">
        <v>5343</v>
      </c>
      <c r="E325" s="54">
        <f>COUNTIF(사출계획!$E$62:$F$110,표4[[#This Row],[제품명]])</f>
        <v>0</v>
      </c>
      <c r="F325" s="126">
        <f>COUNTIF(사출계획!$E$62:$F$87,표4[[#This Row],[제품명]])</f>
        <v>0</v>
      </c>
      <c r="G325" s="126">
        <f>COUNTIF(사출계획!$E$88:$F$110,표4[[#This Row],[제품명]])</f>
        <v>0</v>
      </c>
      <c r="H325" s="54">
        <f>COUNTIF(사출계획!$G$62:$H$110,표4[[#This Row],[제품명]])</f>
        <v>0</v>
      </c>
      <c r="I325" s="122">
        <f>COUNTIF(사출계획!$G$62:$H$87,표4[[#This Row],[제품명]])</f>
        <v>0</v>
      </c>
      <c r="J325" s="122">
        <f>COUNTIF(사출계획!$G$88:$H$110,표4[[#This Row],[제품명]])</f>
        <v>0</v>
      </c>
      <c r="K325" s="54">
        <f>COUNTIF(사출계획!$I$62:$J$110,표4[[#This Row],[제품명]])</f>
        <v>0</v>
      </c>
      <c r="L325" s="126">
        <f>COUNTIF(사출계획!$I$62:$J$87,표4[[#This Row],[제품명]])</f>
        <v>0</v>
      </c>
      <c r="M325" s="126">
        <f>COUNTIF(사출계획!$I$88:$J$110,표4[[#This Row],[제품명]])</f>
        <v>0</v>
      </c>
      <c r="N325" s="54">
        <f>COUNTIF(사출계획!$K$62:$L$110,표4[[#This Row],[제품명]])</f>
        <v>0</v>
      </c>
      <c r="O325" s="126">
        <f>COUNTIF(사출계획!$K$62:$L$87,표4[[#This Row],[제품명]])</f>
        <v>0</v>
      </c>
      <c r="P325" s="126">
        <f>COUNTIF(사출계획!$K$88:$L$110,표4[[#This Row],[제품명]])</f>
        <v>0</v>
      </c>
      <c r="Q325" s="54">
        <f>COUNTIF(사출계획!$M$62:$N$110,표4[[#This Row],[제품명]])</f>
        <v>0</v>
      </c>
      <c r="R325" s="126">
        <f>COUNTIF(사출계획!$M$62:$N$87,표4[[#This Row],[제품명]])</f>
        <v>0</v>
      </c>
      <c r="S325" s="126">
        <f>COUNTIF(사출계획!$M$88:$N$110,표4[[#This Row],[제품명]])</f>
        <v>0</v>
      </c>
      <c r="T325" s="54">
        <f>COUNTIF(사출계획!$O$62:$P$110,표4[[#This Row],[제품명]])</f>
        <v>0</v>
      </c>
      <c r="U325" s="126">
        <f>COUNTIF(사출계획!$O$62:$P$87,표4[[#This Row],[제품명]])</f>
        <v>0</v>
      </c>
      <c r="V325" s="126">
        <f>COUNTIF(사출계획!$O$88:$P$110,표4[[#This Row],[제품명]])</f>
        <v>0</v>
      </c>
      <c r="W325" s="54">
        <f>COUNTIF(사출계획!$Q$62:$R$110,표4[[#This Row],[제품명]])</f>
        <v>0</v>
      </c>
      <c r="X325" s="126">
        <f>COUNTIF(사출계획!$Q$62:$R$87,표4[[#This Row],[제품명]])</f>
        <v>0</v>
      </c>
      <c r="Y325" s="126">
        <f>COUNTIF(사출계획!$Q$88:$R$110,표4[[#This Row],[제품명]])</f>
        <v>0</v>
      </c>
      <c r="Z325" s="54">
        <f>COUNTIF(사출계획!$S$62:$T$110,표4[[#This Row],[제품명]])</f>
        <v>0</v>
      </c>
      <c r="AA325" s="126"/>
      <c r="AB325" s="126"/>
      <c r="AC325" s="217" t="s">
        <v>1813</v>
      </c>
      <c r="AD325" s="54">
        <f>SUMIF(표4[잉크명],표5[[#This Row],[잉크]],표4[월])</f>
        <v>0</v>
      </c>
      <c r="AE325" s="126">
        <f>SUMIF(표4[잉크명],표5[[#This Row],[잉크]],표4[월-3층])</f>
        <v>0</v>
      </c>
      <c r="AF325" s="126">
        <f>SUMIF(표4[잉크명],표5[[#This Row],[잉크]],표4[월-1층])</f>
        <v>0</v>
      </c>
      <c r="AG325" s="54">
        <f>SUMIF(표4[잉크명],표5[[#This Row],[잉크]],표4[화])</f>
        <v>0</v>
      </c>
      <c r="AH325" s="126">
        <f>SUMIF(표4[잉크명],표5[[#This Row],[잉크]],표4[화-3층])</f>
        <v>0</v>
      </c>
      <c r="AI325" s="126">
        <f>SUMIF(표4[잉크명],표5[[#This Row],[잉크]],표4[화-1층])</f>
        <v>0</v>
      </c>
      <c r="AJ325" s="54">
        <f>SUMIF(표4[잉크명],표5[[#This Row],[잉크]],표4[수])</f>
        <v>0</v>
      </c>
      <c r="AK325" s="126">
        <f>SUMIF(표4[잉크명],표5[[#This Row],[잉크]],표4[수-3층])</f>
        <v>0</v>
      </c>
      <c r="AL325" s="126">
        <f>SUMIF(표4[잉크명],표5[[#This Row],[잉크]],표4[수-1층])</f>
        <v>0</v>
      </c>
      <c r="AM325" s="54">
        <f>SUMIF(표4[잉크명],표5[[#This Row],[잉크]],표4[목])</f>
        <v>0</v>
      </c>
      <c r="AN325" s="126">
        <f>SUMIF(표4[잉크명],표5[[#This Row],[잉크]],표4[목-3층])</f>
        <v>0</v>
      </c>
      <c r="AO325" s="126">
        <f>SUMIF(표4[잉크명],표5[[#This Row],[잉크]],표4[목-1층])</f>
        <v>0</v>
      </c>
      <c r="AP325" s="54">
        <f>SUMIF(표4[잉크명],표5[[#This Row],[잉크]],표4[금])</f>
        <v>0</v>
      </c>
      <c r="AQ325" s="126">
        <f>SUMIF(표4[잉크명],표5[[#This Row],[잉크]],표4[금-3층])</f>
        <v>0</v>
      </c>
      <c r="AR325" s="126">
        <f>SUMIF(표4[잉크명],표5[[#This Row],[잉크]],표4[금-1층])</f>
        <v>0</v>
      </c>
      <c r="AS325" s="54">
        <f>SUMIF(표4[잉크명],표5[[#This Row],[잉크]],표4[토])</f>
        <v>0</v>
      </c>
      <c r="AT325" s="126">
        <f>SUMIF(표4[잉크명],표5[[#This Row],[잉크]],표4[토-3층])</f>
        <v>0</v>
      </c>
      <c r="AU325" s="126">
        <f>SUMIF(표4[잉크명],표5[[#This Row],[잉크]],표4[토-1층])</f>
        <v>0</v>
      </c>
      <c r="AV325" s="54">
        <f>SUMIF(표4[잉크명],표5[[#This Row],[잉크]],표4[일])</f>
        <v>0</v>
      </c>
      <c r="AW325" s="126">
        <f>SUMIF(표4[잉크명],표5[[#This Row],[잉크]],표4[일-3층])</f>
        <v>0</v>
      </c>
      <c r="AX325" s="126">
        <f>SUMIF(표4[잉크명],표5[[#This Row],[잉크]],표4[일-1층])</f>
        <v>0</v>
      </c>
      <c r="AY325" s="54">
        <f>SUMIF(표4[잉크명],표5[[#This Row],[잉크]],표4[차주 월])</f>
        <v>0</v>
      </c>
      <c r="AZ325" s="54">
        <f>SUM(표5[[#This Row],[월]:[차주 월]])</f>
        <v>0</v>
      </c>
    </row>
    <row r="326" spans="2:52" x14ac:dyDescent="0.3">
      <c r="B326" s="56" t="s">
        <v>710</v>
      </c>
      <c r="C326" s="56"/>
      <c r="D326" s="56" t="s">
        <v>712</v>
      </c>
      <c r="E326" s="54">
        <f>COUNTIF(사출계획!$E$62:$F$110,표4[[#This Row],[제품명]])</f>
        <v>0</v>
      </c>
      <c r="F326" s="126">
        <f>COUNTIF(사출계획!$E$62:$F$87,표4[[#This Row],[제품명]])</f>
        <v>0</v>
      </c>
      <c r="G326" s="126">
        <f>COUNTIF(사출계획!$E$88:$F$110,표4[[#This Row],[제품명]])</f>
        <v>0</v>
      </c>
      <c r="H326" s="54">
        <f>COUNTIF(사출계획!$G$62:$H$110,표4[[#This Row],[제품명]])</f>
        <v>0</v>
      </c>
      <c r="I326" s="122">
        <f>COUNTIF(사출계획!$G$62:$H$87,표4[[#This Row],[제품명]])</f>
        <v>0</v>
      </c>
      <c r="J326" s="122">
        <f>COUNTIF(사출계획!$G$88:$H$110,표4[[#This Row],[제품명]])</f>
        <v>0</v>
      </c>
      <c r="K326" s="54">
        <f>COUNTIF(사출계획!$I$62:$J$110,표4[[#This Row],[제품명]])</f>
        <v>0</v>
      </c>
      <c r="L326" s="126">
        <f>COUNTIF(사출계획!$I$62:$J$87,표4[[#This Row],[제품명]])</f>
        <v>0</v>
      </c>
      <c r="M326" s="126">
        <f>COUNTIF(사출계획!$I$88:$J$110,표4[[#This Row],[제품명]])</f>
        <v>0</v>
      </c>
      <c r="N326" s="54">
        <f>COUNTIF(사출계획!$K$62:$L$110,표4[[#This Row],[제품명]])</f>
        <v>0</v>
      </c>
      <c r="O326" s="126">
        <f>COUNTIF(사출계획!$K$62:$L$87,표4[[#This Row],[제품명]])</f>
        <v>0</v>
      </c>
      <c r="P326" s="126">
        <f>COUNTIF(사출계획!$K$88:$L$110,표4[[#This Row],[제품명]])</f>
        <v>0</v>
      </c>
      <c r="Q326" s="54">
        <f>COUNTIF(사출계획!$M$62:$N$110,표4[[#This Row],[제품명]])</f>
        <v>0</v>
      </c>
      <c r="R326" s="126">
        <f>COUNTIF(사출계획!$M$62:$N$87,표4[[#This Row],[제품명]])</f>
        <v>0</v>
      </c>
      <c r="S326" s="126">
        <f>COUNTIF(사출계획!$M$88:$N$110,표4[[#This Row],[제품명]])</f>
        <v>0</v>
      </c>
      <c r="T326" s="54">
        <f>COUNTIF(사출계획!$O$62:$P$110,표4[[#This Row],[제품명]])</f>
        <v>0</v>
      </c>
      <c r="U326" s="126">
        <f>COUNTIF(사출계획!$O$62:$P$87,표4[[#This Row],[제품명]])</f>
        <v>0</v>
      </c>
      <c r="V326" s="126">
        <f>COUNTIF(사출계획!$O$88:$P$110,표4[[#This Row],[제품명]])</f>
        <v>0</v>
      </c>
      <c r="W326" s="54">
        <f>COUNTIF(사출계획!$Q$62:$R$110,표4[[#This Row],[제품명]])</f>
        <v>0</v>
      </c>
      <c r="X326" s="126">
        <f>COUNTIF(사출계획!$Q$62:$R$87,표4[[#This Row],[제품명]])</f>
        <v>0</v>
      </c>
      <c r="Y326" s="126">
        <f>COUNTIF(사출계획!$Q$88:$R$110,표4[[#This Row],[제품명]])</f>
        <v>0</v>
      </c>
      <c r="Z326" s="54">
        <f>COUNTIF(사출계획!$S$62:$T$110,표4[[#This Row],[제품명]])</f>
        <v>0</v>
      </c>
      <c r="AA326" s="126"/>
      <c r="AB326" s="126"/>
      <c r="AC326" s="33" t="s">
        <v>1377</v>
      </c>
      <c r="AD326" s="54">
        <f>SUMIF(표4[잉크명],표5[[#This Row],[잉크]],표4[월])</f>
        <v>2</v>
      </c>
      <c r="AE326" s="126">
        <f>SUMIF(표4[잉크명],표5[[#This Row],[잉크]],표4[월-3층])</f>
        <v>0</v>
      </c>
      <c r="AF326" s="126">
        <f>SUMIF(표4[잉크명],표5[[#This Row],[잉크]],표4[월-1층])</f>
        <v>2</v>
      </c>
      <c r="AG326" s="54">
        <f>SUMIF(표4[잉크명],표5[[#This Row],[잉크]],표4[화])</f>
        <v>0</v>
      </c>
      <c r="AH326" s="126">
        <f>SUMIF(표4[잉크명],표5[[#This Row],[잉크]],표4[화-3층])</f>
        <v>0</v>
      </c>
      <c r="AI326" s="126">
        <f>SUMIF(표4[잉크명],표5[[#This Row],[잉크]],표4[화-1층])</f>
        <v>0</v>
      </c>
      <c r="AJ326" s="54">
        <f>SUMIF(표4[잉크명],표5[[#This Row],[잉크]],표4[수])</f>
        <v>0</v>
      </c>
      <c r="AK326" s="126">
        <f>SUMIF(표4[잉크명],표5[[#This Row],[잉크]],표4[수-3층])</f>
        <v>0</v>
      </c>
      <c r="AL326" s="126">
        <f>SUMIF(표4[잉크명],표5[[#This Row],[잉크]],표4[수-1층])</f>
        <v>0</v>
      </c>
      <c r="AM326" s="54">
        <f>SUMIF(표4[잉크명],표5[[#This Row],[잉크]],표4[목])</f>
        <v>0</v>
      </c>
      <c r="AN326" s="126">
        <f>SUMIF(표4[잉크명],표5[[#This Row],[잉크]],표4[목-3층])</f>
        <v>0</v>
      </c>
      <c r="AO326" s="126">
        <f>SUMIF(표4[잉크명],표5[[#This Row],[잉크]],표4[목-1층])</f>
        <v>0</v>
      </c>
      <c r="AP326" s="54">
        <f>SUMIF(표4[잉크명],표5[[#This Row],[잉크]],표4[금])</f>
        <v>0</v>
      </c>
      <c r="AQ326" s="126">
        <f>SUMIF(표4[잉크명],표5[[#This Row],[잉크]],표4[금-3층])</f>
        <v>0</v>
      </c>
      <c r="AR326" s="126">
        <f>SUMIF(표4[잉크명],표5[[#This Row],[잉크]],표4[금-1층])</f>
        <v>0</v>
      </c>
      <c r="AS326" s="54">
        <f>SUMIF(표4[잉크명],표5[[#This Row],[잉크]],표4[토])</f>
        <v>0</v>
      </c>
      <c r="AT326" s="126">
        <f>SUMIF(표4[잉크명],표5[[#This Row],[잉크]],표4[토-3층])</f>
        <v>0</v>
      </c>
      <c r="AU326" s="126">
        <f>SUMIF(표4[잉크명],표5[[#This Row],[잉크]],표4[토-1층])</f>
        <v>0</v>
      </c>
      <c r="AV326" s="54">
        <f>SUMIF(표4[잉크명],표5[[#This Row],[잉크]],표4[일])</f>
        <v>0</v>
      </c>
      <c r="AW326" s="126">
        <f>SUMIF(표4[잉크명],표5[[#This Row],[잉크]],표4[일-3층])</f>
        <v>0</v>
      </c>
      <c r="AX326" s="126">
        <f>SUMIF(표4[잉크명],표5[[#This Row],[잉크]],표4[일-1층])</f>
        <v>0</v>
      </c>
      <c r="AY326" s="54">
        <f>SUMIF(표4[잉크명],표5[[#This Row],[잉크]],표4[차주 월])</f>
        <v>0</v>
      </c>
      <c r="AZ326" s="54">
        <f>SUM(표5[[#This Row],[월]:[차주 월]])</f>
        <v>4</v>
      </c>
    </row>
    <row r="327" spans="2:52" x14ac:dyDescent="0.3">
      <c r="B327" s="56" t="s">
        <v>715</v>
      </c>
      <c r="C327" s="56"/>
      <c r="D327" s="56" t="s">
        <v>716</v>
      </c>
      <c r="E327" s="54">
        <f>COUNTIF(사출계획!$E$62:$F$110,표4[[#This Row],[제품명]])</f>
        <v>0</v>
      </c>
      <c r="F327" s="126">
        <f>COUNTIF(사출계획!$E$62:$F$87,표4[[#This Row],[제품명]])</f>
        <v>0</v>
      </c>
      <c r="G327" s="126">
        <f>COUNTIF(사출계획!$E$88:$F$110,표4[[#This Row],[제품명]])</f>
        <v>0</v>
      </c>
      <c r="H327" s="54">
        <f>COUNTIF(사출계획!$G$62:$H$110,표4[[#This Row],[제품명]])</f>
        <v>0</v>
      </c>
      <c r="I327" s="122">
        <f>COUNTIF(사출계획!$G$62:$H$87,표4[[#This Row],[제품명]])</f>
        <v>0</v>
      </c>
      <c r="J327" s="122">
        <f>COUNTIF(사출계획!$G$88:$H$110,표4[[#This Row],[제품명]])</f>
        <v>0</v>
      </c>
      <c r="K327" s="54">
        <f>COUNTIF(사출계획!$I$62:$J$110,표4[[#This Row],[제품명]])</f>
        <v>0</v>
      </c>
      <c r="L327" s="126">
        <f>COUNTIF(사출계획!$I$62:$J$87,표4[[#This Row],[제품명]])</f>
        <v>0</v>
      </c>
      <c r="M327" s="126">
        <f>COUNTIF(사출계획!$I$88:$J$110,표4[[#This Row],[제품명]])</f>
        <v>0</v>
      </c>
      <c r="N327" s="54">
        <f>COUNTIF(사출계획!$K$62:$L$110,표4[[#This Row],[제품명]])</f>
        <v>0</v>
      </c>
      <c r="O327" s="126">
        <f>COUNTIF(사출계획!$K$62:$L$87,표4[[#This Row],[제품명]])</f>
        <v>0</v>
      </c>
      <c r="P327" s="126">
        <f>COUNTIF(사출계획!$K$88:$L$110,표4[[#This Row],[제품명]])</f>
        <v>0</v>
      </c>
      <c r="Q327" s="54">
        <f>COUNTIF(사출계획!$M$62:$N$110,표4[[#This Row],[제품명]])</f>
        <v>0</v>
      </c>
      <c r="R327" s="126">
        <f>COUNTIF(사출계획!$M$62:$N$87,표4[[#This Row],[제품명]])</f>
        <v>0</v>
      </c>
      <c r="S327" s="126">
        <f>COUNTIF(사출계획!$M$88:$N$110,표4[[#This Row],[제품명]])</f>
        <v>0</v>
      </c>
      <c r="T327" s="54">
        <f>COUNTIF(사출계획!$O$62:$P$110,표4[[#This Row],[제품명]])</f>
        <v>0</v>
      </c>
      <c r="U327" s="126">
        <f>COUNTIF(사출계획!$O$62:$P$87,표4[[#This Row],[제품명]])</f>
        <v>0</v>
      </c>
      <c r="V327" s="126">
        <f>COUNTIF(사출계획!$O$88:$P$110,표4[[#This Row],[제품명]])</f>
        <v>0</v>
      </c>
      <c r="W327" s="54">
        <f>COUNTIF(사출계획!$Q$62:$R$110,표4[[#This Row],[제품명]])</f>
        <v>0</v>
      </c>
      <c r="X327" s="126">
        <f>COUNTIF(사출계획!$Q$62:$R$87,표4[[#This Row],[제품명]])</f>
        <v>0</v>
      </c>
      <c r="Y327" s="126">
        <f>COUNTIF(사출계획!$Q$88:$R$110,표4[[#This Row],[제품명]])</f>
        <v>0</v>
      </c>
      <c r="Z327" s="54">
        <f>COUNTIF(사출계획!$S$62:$T$110,표4[[#This Row],[제품명]])</f>
        <v>0</v>
      </c>
      <c r="AA327" s="126"/>
      <c r="AB327" s="126"/>
      <c r="AC327" s="33" t="s">
        <v>328</v>
      </c>
      <c r="AD327" s="34">
        <f>SUMIF(표4[잉크명],표5[[#This Row],[잉크]],표4[월])</f>
        <v>0</v>
      </c>
      <c r="AE327" s="126">
        <f>SUMIF(표4[잉크명],표5[[#This Row],[잉크]],표4[월-3층])</f>
        <v>0</v>
      </c>
      <c r="AF327" s="126">
        <f>SUMIF(표4[잉크명],표5[[#This Row],[잉크]],표4[월-1층])</f>
        <v>0</v>
      </c>
      <c r="AG327" s="34">
        <f>SUMIF(표4[잉크명],표5[[#This Row],[잉크]],표4[화])</f>
        <v>0</v>
      </c>
      <c r="AH327" s="126">
        <f>SUMIF(표4[잉크명],표5[[#This Row],[잉크]],표4[화-3층])</f>
        <v>0</v>
      </c>
      <c r="AI327" s="126">
        <f>SUMIF(표4[잉크명],표5[[#This Row],[잉크]],표4[화-1층])</f>
        <v>0</v>
      </c>
      <c r="AJ327" s="34">
        <f>SUMIF(표4[잉크명],표5[[#This Row],[잉크]],표4[수])</f>
        <v>0</v>
      </c>
      <c r="AK327" s="126">
        <f>SUMIF(표4[잉크명],표5[[#This Row],[잉크]],표4[수-3층])</f>
        <v>0</v>
      </c>
      <c r="AL327" s="126">
        <f>SUMIF(표4[잉크명],표5[[#This Row],[잉크]],표4[수-1층])</f>
        <v>0</v>
      </c>
      <c r="AM327" s="34">
        <f>SUMIF(표4[잉크명],표5[[#This Row],[잉크]],표4[목])</f>
        <v>0</v>
      </c>
      <c r="AN327" s="126">
        <f>SUMIF(표4[잉크명],표5[[#This Row],[잉크]],표4[목-3층])</f>
        <v>0</v>
      </c>
      <c r="AO327" s="126">
        <f>SUMIF(표4[잉크명],표5[[#This Row],[잉크]],표4[목-1층])</f>
        <v>0</v>
      </c>
      <c r="AP327" s="34">
        <f>SUMIF(표4[잉크명],표5[[#This Row],[잉크]],표4[금])</f>
        <v>0</v>
      </c>
      <c r="AQ327" s="126">
        <f>SUMIF(표4[잉크명],표5[[#This Row],[잉크]],표4[금-3층])</f>
        <v>0</v>
      </c>
      <c r="AR327" s="126">
        <f>SUMIF(표4[잉크명],표5[[#This Row],[잉크]],표4[금-1층])</f>
        <v>0</v>
      </c>
      <c r="AS327" s="34">
        <f>SUMIF(표4[잉크명],표5[[#This Row],[잉크]],표4[토])</f>
        <v>0</v>
      </c>
      <c r="AT327" s="126">
        <f>SUMIF(표4[잉크명],표5[[#This Row],[잉크]],표4[토-3층])</f>
        <v>0</v>
      </c>
      <c r="AU327" s="126">
        <f>SUMIF(표4[잉크명],표5[[#This Row],[잉크]],표4[토-1층])</f>
        <v>0</v>
      </c>
      <c r="AV327" s="34">
        <f>SUMIF(표4[잉크명],표5[[#This Row],[잉크]],표4[일])</f>
        <v>0</v>
      </c>
      <c r="AW327" s="126">
        <f>SUMIF(표4[잉크명],표5[[#This Row],[잉크]],표4[일-3층])</f>
        <v>0</v>
      </c>
      <c r="AX327" s="126">
        <f>SUMIF(표4[잉크명],표5[[#This Row],[잉크]],표4[일-1층])</f>
        <v>0</v>
      </c>
      <c r="AY327" s="34">
        <f>SUMIF(표4[잉크명],표5[[#This Row],[잉크]],표4[차주 월])</f>
        <v>0</v>
      </c>
      <c r="AZ327" s="34">
        <f>SUM(표5[[#This Row],[월]:[차주 월]])</f>
        <v>0</v>
      </c>
    </row>
    <row r="328" spans="2:52" x14ac:dyDescent="0.3">
      <c r="B328" s="56" t="s">
        <v>715</v>
      </c>
      <c r="C328" s="56"/>
      <c r="D328" s="56" t="s">
        <v>717</v>
      </c>
      <c r="E328" s="54">
        <f>COUNTIF(사출계획!$E$62:$F$110,표4[[#This Row],[제품명]])</f>
        <v>0</v>
      </c>
      <c r="F328" s="126">
        <f>COUNTIF(사출계획!$E$62:$F$87,표4[[#This Row],[제품명]])</f>
        <v>0</v>
      </c>
      <c r="G328" s="126">
        <f>COUNTIF(사출계획!$E$88:$F$110,표4[[#This Row],[제품명]])</f>
        <v>0</v>
      </c>
      <c r="H328" s="54">
        <f>COUNTIF(사출계획!$G$62:$H$110,표4[[#This Row],[제품명]])</f>
        <v>0</v>
      </c>
      <c r="I328" s="122">
        <f>COUNTIF(사출계획!$G$62:$H$87,표4[[#This Row],[제품명]])</f>
        <v>0</v>
      </c>
      <c r="J328" s="122">
        <f>COUNTIF(사출계획!$G$88:$H$110,표4[[#This Row],[제품명]])</f>
        <v>0</v>
      </c>
      <c r="K328" s="54">
        <f>COUNTIF(사출계획!$I$62:$J$110,표4[[#This Row],[제품명]])</f>
        <v>0</v>
      </c>
      <c r="L328" s="126">
        <f>COUNTIF(사출계획!$I$62:$J$87,표4[[#This Row],[제품명]])</f>
        <v>0</v>
      </c>
      <c r="M328" s="126">
        <f>COUNTIF(사출계획!$I$88:$J$110,표4[[#This Row],[제품명]])</f>
        <v>0</v>
      </c>
      <c r="N328" s="54">
        <f>COUNTIF(사출계획!$K$62:$L$110,표4[[#This Row],[제품명]])</f>
        <v>0</v>
      </c>
      <c r="O328" s="126">
        <f>COUNTIF(사출계획!$K$62:$L$87,표4[[#This Row],[제품명]])</f>
        <v>0</v>
      </c>
      <c r="P328" s="126">
        <f>COUNTIF(사출계획!$K$88:$L$110,표4[[#This Row],[제품명]])</f>
        <v>0</v>
      </c>
      <c r="Q328" s="54">
        <f>COUNTIF(사출계획!$M$62:$N$110,표4[[#This Row],[제품명]])</f>
        <v>0</v>
      </c>
      <c r="R328" s="126">
        <f>COUNTIF(사출계획!$M$62:$N$87,표4[[#This Row],[제품명]])</f>
        <v>0</v>
      </c>
      <c r="S328" s="126">
        <f>COUNTIF(사출계획!$M$88:$N$110,표4[[#This Row],[제품명]])</f>
        <v>0</v>
      </c>
      <c r="T328" s="54">
        <f>COUNTIF(사출계획!$O$62:$P$110,표4[[#This Row],[제품명]])</f>
        <v>0</v>
      </c>
      <c r="U328" s="126">
        <f>COUNTIF(사출계획!$O$62:$P$87,표4[[#This Row],[제품명]])</f>
        <v>0</v>
      </c>
      <c r="V328" s="126">
        <f>COUNTIF(사출계획!$O$88:$P$110,표4[[#This Row],[제품명]])</f>
        <v>0</v>
      </c>
      <c r="W328" s="54">
        <f>COUNTIF(사출계획!$Q$62:$R$110,표4[[#This Row],[제품명]])</f>
        <v>0</v>
      </c>
      <c r="X328" s="126">
        <f>COUNTIF(사출계획!$Q$62:$R$87,표4[[#This Row],[제품명]])</f>
        <v>0</v>
      </c>
      <c r="Y328" s="126">
        <f>COUNTIF(사출계획!$Q$88:$R$110,표4[[#This Row],[제품명]])</f>
        <v>0</v>
      </c>
      <c r="Z328" s="54">
        <f>COUNTIF(사출계획!$S$62:$T$110,표4[[#This Row],[제품명]])</f>
        <v>0</v>
      </c>
      <c r="AA328" s="126"/>
      <c r="AB328" s="126"/>
      <c r="AC328" s="33" t="s">
        <v>876</v>
      </c>
      <c r="AD328" s="34">
        <f>SUMIF(표4[잉크명],표5[[#This Row],[잉크]],표4[월])</f>
        <v>0</v>
      </c>
      <c r="AE328" s="126">
        <f>SUMIF(표4[잉크명],표5[[#This Row],[잉크]],표4[월-3층])</f>
        <v>0</v>
      </c>
      <c r="AF328" s="126">
        <f>SUMIF(표4[잉크명],표5[[#This Row],[잉크]],표4[월-1층])</f>
        <v>0</v>
      </c>
      <c r="AG328" s="34">
        <f>SUMIF(표4[잉크명],표5[[#This Row],[잉크]],표4[화])</f>
        <v>0</v>
      </c>
      <c r="AH328" s="126">
        <f>SUMIF(표4[잉크명],표5[[#This Row],[잉크]],표4[화-3층])</f>
        <v>0</v>
      </c>
      <c r="AI328" s="126">
        <f>SUMIF(표4[잉크명],표5[[#This Row],[잉크]],표4[화-1층])</f>
        <v>0</v>
      </c>
      <c r="AJ328" s="34">
        <f>SUMIF(표4[잉크명],표5[[#This Row],[잉크]],표4[수])</f>
        <v>0</v>
      </c>
      <c r="AK328" s="126">
        <f>SUMIF(표4[잉크명],표5[[#This Row],[잉크]],표4[수-3층])</f>
        <v>0</v>
      </c>
      <c r="AL328" s="126">
        <f>SUMIF(표4[잉크명],표5[[#This Row],[잉크]],표4[수-1층])</f>
        <v>0</v>
      </c>
      <c r="AM328" s="34">
        <f>SUMIF(표4[잉크명],표5[[#This Row],[잉크]],표4[목])</f>
        <v>0</v>
      </c>
      <c r="AN328" s="126">
        <f>SUMIF(표4[잉크명],표5[[#This Row],[잉크]],표4[목-3층])</f>
        <v>0</v>
      </c>
      <c r="AO328" s="126">
        <f>SUMIF(표4[잉크명],표5[[#This Row],[잉크]],표4[목-1층])</f>
        <v>0</v>
      </c>
      <c r="AP328" s="34">
        <f>SUMIF(표4[잉크명],표5[[#This Row],[잉크]],표4[금])</f>
        <v>0</v>
      </c>
      <c r="AQ328" s="126">
        <f>SUMIF(표4[잉크명],표5[[#This Row],[잉크]],표4[금-3층])</f>
        <v>0</v>
      </c>
      <c r="AR328" s="126">
        <f>SUMIF(표4[잉크명],표5[[#This Row],[잉크]],표4[금-1층])</f>
        <v>0</v>
      </c>
      <c r="AS328" s="34">
        <f>SUMIF(표4[잉크명],표5[[#This Row],[잉크]],표4[토])</f>
        <v>0</v>
      </c>
      <c r="AT328" s="126">
        <f>SUMIF(표4[잉크명],표5[[#This Row],[잉크]],표4[토-3층])</f>
        <v>0</v>
      </c>
      <c r="AU328" s="126">
        <f>SUMIF(표4[잉크명],표5[[#This Row],[잉크]],표4[토-1층])</f>
        <v>0</v>
      </c>
      <c r="AV328" s="34">
        <f>SUMIF(표4[잉크명],표5[[#This Row],[잉크]],표4[일])</f>
        <v>0</v>
      </c>
      <c r="AW328" s="126">
        <f>SUMIF(표4[잉크명],표5[[#This Row],[잉크]],표4[일-3층])</f>
        <v>0</v>
      </c>
      <c r="AX328" s="126">
        <f>SUMIF(표4[잉크명],표5[[#This Row],[잉크]],표4[일-1층])</f>
        <v>0</v>
      </c>
      <c r="AY328" s="34">
        <f>SUMIF(표4[잉크명],표5[[#This Row],[잉크]],표4[차주 월])</f>
        <v>0</v>
      </c>
      <c r="AZ328" s="34">
        <f>SUM(표5[[#This Row],[월]:[차주 월]])</f>
        <v>0</v>
      </c>
    </row>
    <row r="329" spans="2:52" x14ac:dyDescent="0.3">
      <c r="B329" s="56" t="s">
        <v>715</v>
      </c>
      <c r="C329" s="56"/>
      <c r="D329" s="56" t="s">
        <v>718</v>
      </c>
      <c r="E329" s="54">
        <f>COUNTIF(사출계획!$E$62:$F$110,표4[[#This Row],[제품명]])</f>
        <v>0</v>
      </c>
      <c r="F329" s="126">
        <f>COUNTIF(사출계획!$E$62:$F$87,표4[[#This Row],[제품명]])</f>
        <v>0</v>
      </c>
      <c r="G329" s="126">
        <f>COUNTIF(사출계획!$E$88:$F$110,표4[[#This Row],[제품명]])</f>
        <v>0</v>
      </c>
      <c r="H329" s="54">
        <f>COUNTIF(사출계획!$G$62:$H$110,표4[[#This Row],[제품명]])</f>
        <v>0</v>
      </c>
      <c r="I329" s="122">
        <f>COUNTIF(사출계획!$G$62:$H$87,표4[[#This Row],[제품명]])</f>
        <v>0</v>
      </c>
      <c r="J329" s="122">
        <f>COUNTIF(사출계획!$G$88:$H$110,표4[[#This Row],[제품명]])</f>
        <v>0</v>
      </c>
      <c r="K329" s="54">
        <f>COUNTIF(사출계획!$I$62:$J$110,표4[[#This Row],[제품명]])</f>
        <v>0</v>
      </c>
      <c r="L329" s="126">
        <f>COUNTIF(사출계획!$I$62:$J$87,표4[[#This Row],[제품명]])</f>
        <v>0</v>
      </c>
      <c r="M329" s="126">
        <f>COUNTIF(사출계획!$I$88:$J$110,표4[[#This Row],[제품명]])</f>
        <v>0</v>
      </c>
      <c r="N329" s="54">
        <f>COUNTIF(사출계획!$K$62:$L$110,표4[[#This Row],[제품명]])</f>
        <v>0</v>
      </c>
      <c r="O329" s="126">
        <f>COUNTIF(사출계획!$K$62:$L$87,표4[[#This Row],[제품명]])</f>
        <v>0</v>
      </c>
      <c r="P329" s="126">
        <f>COUNTIF(사출계획!$K$88:$L$110,표4[[#This Row],[제품명]])</f>
        <v>0</v>
      </c>
      <c r="Q329" s="54">
        <f>COUNTIF(사출계획!$M$62:$N$110,표4[[#This Row],[제품명]])</f>
        <v>0</v>
      </c>
      <c r="R329" s="126">
        <f>COUNTIF(사출계획!$M$62:$N$87,표4[[#This Row],[제품명]])</f>
        <v>0</v>
      </c>
      <c r="S329" s="126">
        <f>COUNTIF(사출계획!$M$88:$N$110,표4[[#This Row],[제품명]])</f>
        <v>0</v>
      </c>
      <c r="T329" s="54">
        <f>COUNTIF(사출계획!$O$62:$P$110,표4[[#This Row],[제품명]])</f>
        <v>0</v>
      </c>
      <c r="U329" s="126">
        <f>COUNTIF(사출계획!$O$62:$P$87,표4[[#This Row],[제품명]])</f>
        <v>0</v>
      </c>
      <c r="V329" s="126">
        <f>COUNTIF(사출계획!$O$88:$P$110,표4[[#This Row],[제품명]])</f>
        <v>0</v>
      </c>
      <c r="W329" s="54">
        <f>COUNTIF(사출계획!$Q$62:$R$110,표4[[#This Row],[제품명]])</f>
        <v>0</v>
      </c>
      <c r="X329" s="126">
        <f>COUNTIF(사출계획!$Q$62:$R$87,표4[[#This Row],[제품명]])</f>
        <v>0</v>
      </c>
      <c r="Y329" s="126">
        <f>COUNTIF(사출계획!$Q$88:$R$110,표4[[#This Row],[제품명]])</f>
        <v>0</v>
      </c>
      <c r="Z329" s="54">
        <f>COUNTIF(사출계획!$S$62:$T$110,표4[[#This Row],[제품명]])</f>
        <v>0</v>
      </c>
      <c r="AA329" s="126"/>
      <c r="AB329" s="126"/>
      <c r="AC329" s="217" t="s">
        <v>877</v>
      </c>
      <c r="AD329" s="54">
        <f>SUMIF(표4[잉크명],표5[[#This Row],[잉크]],표4[월])</f>
        <v>0</v>
      </c>
      <c r="AE329" s="126">
        <f>SUMIF(표4[잉크명],표5[[#This Row],[잉크]],표4[월-3층])</f>
        <v>0</v>
      </c>
      <c r="AF329" s="126">
        <f>SUMIF(표4[잉크명],표5[[#This Row],[잉크]],표4[월-1층])</f>
        <v>0</v>
      </c>
      <c r="AG329" s="54">
        <f>SUMIF(표4[잉크명],표5[[#This Row],[잉크]],표4[화])</f>
        <v>0</v>
      </c>
      <c r="AH329" s="126">
        <f>SUMIF(표4[잉크명],표5[[#This Row],[잉크]],표4[화-3층])</f>
        <v>0</v>
      </c>
      <c r="AI329" s="126">
        <f>SUMIF(표4[잉크명],표5[[#This Row],[잉크]],표4[화-1층])</f>
        <v>0</v>
      </c>
      <c r="AJ329" s="54">
        <f>SUMIF(표4[잉크명],표5[[#This Row],[잉크]],표4[수])</f>
        <v>0</v>
      </c>
      <c r="AK329" s="126">
        <f>SUMIF(표4[잉크명],표5[[#This Row],[잉크]],표4[수-3층])</f>
        <v>0</v>
      </c>
      <c r="AL329" s="126">
        <f>SUMIF(표4[잉크명],표5[[#This Row],[잉크]],표4[수-1층])</f>
        <v>0</v>
      </c>
      <c r="AM329" s="54">
        <f>SUMIF(표4[잉크명],표5[[#This Row],[잉크]],표4[목])</f>
        <v>0</v>
      </c>
      <c r="AN329" s="126">
        <f>SUMIF(표4[잉크명],표5[[#This Row],[잉크]],표4[목-3층])</f>
        <v>0</v>
      </c>
      <c r="AO329" s="126">
        <f>SUMIF(표4[잉크명],표5[[#This Row],[잉크]],표4[목-1층])</f>
        <v>0</v>
      </c>
      <c r="AP329" s="54">
        <f>SUMIF(표4[잉크명],표5[[#This Row],[잉크]],표4[금])</f>
        <v>0</v>
      </c>
      <c r="AQ329" s="126">
        <f>SUMIF(표4[잉크명],표5[[#This Row],[잉크]],표4[금-3층])</f>
        <v>0</v>
      </c>
      <c r="AR329" s="126">
        <f>SUMIF(표4[잉크명],표5[[#This Row],[잉크]],표4[금-1층])</f>
        <v>0</v>
      </c>
      <c r="AS329" s="54">
        <f>SUMIF(표4[잉크명],표5[[#This Row],[잉크]],표4[토])</f>
        <v>0</v>
      </c>
      <c r="AT329" s="126">
        <f>SUMIF(표4[잉크명],표5[[#This Row],[잉크]],표4[토-3층])</f>
        <v>0</v>
      </c>
      <c r="AU329" s="126">
        <f>SUMIF(표4[잉크명],표5[[#This Row],[잉크]],표4[토-1층])</f>
        <v>0</v>
      </c>
      <c r="AV329" s="54">
        <f>SUMIF(표4[잉크명],표5[[#This Row],[잉크]],표4[일])</f>
        <v>0</v>
      </c>
      <c r="AW329" s="126">
        <f>SUMIF(표4[잉크명],표5[[#This Row],[잉크]],표4[일-3층])</f>
        <v>0</v>
      </c>
      <c r="AX329" s="126">
        <f>SUMIF(표4[잉크명],표5[[#This Row],[잉크]],표4[일-1층])</f>
        <v>0</v>
      </c>
      <c r="AY329" s="54">
        <f>SUMIF(표4[잉크명],표5[[#This Row],[잉크]],표4[차주 월])</f>
        <v>0</v>
      </c>
      <c r="AZ329" s="54">
        <f>SUM(표5[[#This Row],[월]:[차주 월]])</f>
        <v>0</v>
      </c>
    </row>
    <row r="330" spans="2:52" x14ac:dyDescent="0.3">
      <c r="B330" s="56" t="s">
        <v>728</v>
      </c>
      <c r="C330" s="56"/>
      <c r="D330" s="56" t="s">
        <v>4145</v>
      </c>
      <c r="E330" s="54">
        <f>COUNTIF(사출계획!$E$62:$F$110,표4[[#This Row],[제품명]])</f>
        <v>0</v>
      </c>
      <c r="F330" s="126">
        <f>COUNTIF(사출계획!$E$62:$F$87,표4[[#This Row],[제품명]])</f>
        <v>0</v>
      </c>
      <c r="G330" s="126">
        <f>COUNTIF(사출계획!$E$88:$F$110,표4[[#This Row],[제품명]])</f>
        <v>0</v>
      </c>
      <c r="H330" s="54">
        <f>COUNTIF(사출계획!$G$62:$H$110,표4[[#This Row],[제품명]])</f>
        <v>0</v>
      </c>
      <c r="I330" s="122">
        <f>COUNTIF(사출계획!$G$62:$H$87,표4[[#This Row],[제품명]])</f>
        <v>0</v>
      </c>
      <c r="J330" s="122">
        <f>COUNTIF(사출계획!$G$88:$H$110,표4[[#This Row],[제품명]])</f>
        <v>0</v>
      </c>
      <c r="K330" s="54">
        <f>COUNTIF(사출계획!$I$62:$J$110,표4[[#This Row],[제품명]])</f>
        <v>0</v>
      </c>
      <c r="L330" s="126">
        <f>COUNTIF(사출계획!$I$62:$J$87,표4[[#This Row],[제품명]])</f>
        <v>0</v>
      </c>
      <c r="M330" s="126">
        <f>COUNTIF(사출계획!$I$88:$J$110,표4[[#This Row],[제품명]])</f>
        <v>0</v>
      </c>
      <c r="N330" s="54">
        <f>COUNTIF(사출계획!$K$62:$L$110,표4[[#This Row],[제품명]])</f>
        <v>0</v>
      </c>
      <c r="O330" s="126">
        <f>COUNTIF(사출계획!$K$62:$L$87,표4[[#This Row],[제품명]])</f>
        <v>0</v>
      </c>
      <c r="P330" s="126">
        <f>COUNTIF(사출계획!$K$88:$L$110,표4[[#This Row],[제품명]])</f>
        <v>0</v>
      </c>
      <c r="Q330" s="54">
        <f>COUNTIF(사출계획!$M$62:$N$110,표4[[#This Row],[제품명]])</f>
        <v>0</v>
      </c>
      <c r="R330" s="126">
        <f>COUNTIF(사출계획!$M$62:$N$87,표4[[#This Row],[제품명]])</f>
        <v>0</v>
      </c>
      <c r="S330" s="126">
        <f>COUNTIF(사출계획!$M$88:$N$110,표4[[#This Row],[제품명]])</f>
        <v>0</v>
      </c>
      <c r="T330" s="54">
        <f>COUNTIF(사출계획!$O$62:$P$110,표4[[#This Row],[제품명]])</f>
        <v>0</v>
      </c>
      <c r="U330" s="126">
        <f>COUNTIF(사출계획!$O$62:$P$87,표4[[#This Row],[제품명]])</f>
        <v>0</v>
      </c>
      <c r="V330" s="126">
        <f>COUNTIF(사출계획!$O$88:$P$110,표4[[#This Row],[제품명]])</f>
        <v>0</v>
      </c>
      <c r="W330" s="54">
        <f>COUNTIF(사출계획!$Q$62:$R$110,표4[[#This Row],[제품명]])</f>
        <v>0</v>
      </c>
      <c r="X330" s="126">
        <f>COUNTIF(사출계획!$Q$62:$R$87,표4[[#This Row],[제품명]])</f>
        <v>0</v>
      </c>
      <c r="Y330" s="126">
        <f>COUNTIF(사출계획!$Q$88:$R$110,표4[[#This Row],[제품명]])</f>
        <v>0</v>
      </c>
      <c r="Z330" s="54">
        <f>COUNTIF(사출계획!$S$62:$T$110,표4[[#This Row],[제품명]])</f>
        <v>0</v>
      </c>
      <c r="AA330" s="126"/>
      <c r="AB330" s="126"/>
      <c r="AC330" s="217" t="s">
        <v>1058</v>
      </c>
      <c r="AD330" s="54">
        <f>SUMIF(표4[잉크명],표5[[#This Row],[잉크]],표4[월])</f>
        <v>0</v>
      </c>
      <c r="AE330" s="126">
        <f>SUMIF(표4[잉크명],표5[[#This Row],[잉크]],표4[월-3층])</f>
        <v>0</v>
      </c>
      <c r="AF330" s="126">
        <f>SUMIF(표4[잉크명],표5[[#This Row],[잉크]],표4[월-1층])</f>
        <v>0</v>
      </c>
      <c r="AG330" s="54">
        <f>SUMIF(표4[잉크명],표5[[#This Row],[잉크]],표4[화])</f>
        <v>0</v>
      </c>
      <c r="AH330" s="126">
        <f>SUMIF(표4[잉크명],표5[[#This Row],[잉크]],표4[화-3층])</f>
        <v>0</v>
      </c>
      <c r="AI330" s="126">
        <f>SUMIF(표4[잉크명],표5[[#This Row],[잉크]],표4[화-1층])</f>
        <v>0</v>
      </c>
      <c r="AJ330" s="54">
        <f>SUMIF(표4[잉크명],표5[[#This Row],[잉크]],표4[수])</f>
        <v>0</v>
      </c>
      <c r="AK330" s="126">
        <f>SUMIF(표4[잉크명],표5[[#This Row],[잉크]],표4[수-3층])</f>
        <v>0</v>
      </c>
      <c r="AL330" s="126">
        <f>SUMIF(표4[잉크명],표5[[#This Row],[잉크]],표4[수-1층])</f>
        <v>0</v>
      </c>
      <c r="AM330" s="54">
        <f>SUMIF(표4[잉크명],표5[[#This Row],[잉크]],표4[목])</f>
        <v>0</v>
      </c>
      <c r="AN330" s="126">
        <f>SUMIF(표4[잉크명],표5[[#This Row],[잉크]],표4[목-3층])</f>
        <v>0</v>
      </c>
      <c r="AO330" s="126">
        <f>SUMIF(표4[잉크명],표5[[#This Row],[잉크]],표4[목-1층])</f>
        <v>0</v>
      </c>
      <c r="AP330" s="54">
        <f>SUMIF(표4[잉크명],표5[[#This Row],[잉크]],표4[금])</f>
        <v>0</v>
      </c>
      <c r="AQ330" s="126">
        <f>SUMIF(표4[잉크명],표5[[#This Row],[잉크]],표4[금-3층])</f>
        <v>0</v>
      </c>
      <c r="AR330" s="126">
        <f>SUMIF(표4[잉크명],표5[[#This Row],[잉크]],표4[금-1층])</f>
        <v>0</v>
      </c>
      <c r="AS330" s="54">
        <f>SUMIF(표4[잉크명],표5[[#This Row],[잉크]],표4[토])</f>
        <v>0</v>
      </c>
      <c r="AT330" s="126">
        <f>SUMIF(표4[잉크명],표5[[#This Row],[잉크]],표4[토-3층])</f>
        <v>0</v>
      </c>
      <c r="AU330" s="126">
        <f>SUMIF(표4[잉크명],표5[[#This Row],[잉크]],표4[토-1층])</f>
        <v>0</v>
      </c>
      <c r="AV330" s="54">
        <f>SUMIF(표4[잉크명],표5[[#This Row],[잉크]],표4[일])</f>
        <v>0</v>
      </c>
      <c r="AW330" s="126">
        <f>SUMIF(표4[잉크명],표5[[#This Row],[잉크]],표4[일-3층])</f>
        <v>0</v>
      </c>
      <c r="AX330" s="126">
        <f>SUMIF(표4[잉크명],표5[[#This Row],[잉크]],표4[일-1층])</f>
        <v>0</v>
      </c>
      <c r="AY330" s="54">
        <f>SUMIF(표4[잉크명],표5[[#This Row],[잉크]],표4[차주 월])</f>
        <v>0</v>
      </c>
      <c r="AZ330" s="54">
        <f>SUM(표5[[#This Row],[월]:[차주 월]])</f>
        <v>0</v>
      </c>
    </row>
    <row r="331" spans="2:52" x14ac:dyDescent="0.3">
      <c r="B331" s="56" t="s">
        <v>728</v>
      </c>
      <c r="C331" s="56"/>
      <c r="D331" s="56" t="s">
        <v>2643</v>
      </c>
      <c r="E331" s="54">
        <f>COUNTIF(사출계획!$E$62:$F$110,표4[[#This Row],[제품명]])</f>
        <v>0</v>
      </c>
      <c r="F331" s="126">
        <f>COUNTIF(사출계획!$E$62:$F$87,표4[[#This Row],[제품명]])</f>
        <v>0</v>
      </c>
      <c r="G331" s="126">
        <f>COUNTIF(사출계획!$E$88:$F$110,표4[[#This Row],[제품명]])</f>
        <v>0</v>
      </c>
      <c r="H331" s="54">
        <f>COUNTIF(사출계획!$G$62:$H$110,표4[[#This Row],[제품명]])</f>
        <v>0</v>
      </c>
      <c r="I331" s="122">
        <f>COUNTIF(사출계획!$G$62:$H$87,표4[[#This Row],[제품명]])</f>
        <v>0</v>
      </c>
      <c r="J331" s="122">
        <f>COUNTIF(사출계획!$G$88:$H$110,표4[[#This Row],[제품명]])</f>
        <v>0</v>
      </c>
      <c r="K331" s="54">
        <f>COUNTIF(사출계획!$I$62:$J$110,표4[[#This Row],[제품명]])</f>
        <v>0</v>
      </c>
      <c r="L331" s="126">
        <f>COUNTIF(사출계획!$I$62:$J$87,표4[[#This Row],[제품명]])</f>
        <v>0</v>
      </c>
      <c r="M331" s="126">
        <f>COUNTIF(사출계획!$I$88:$J$110,표4[[#This Row],[제품명]])</f>
        <v>0</v>
      </c>
      <c r="N331" s="54">
        <f>COUNTIF(사출계획!$K$62:$L$110,표4[[#This Row],[제품명]])</f>
        <v>0</v>
      </c>
      <c r="O331" s="126">
        <f>COUNTIF(사출계획!$K$62:$L$87,표4[[#This Row],[제품명]])</f>
        <v>0</v>
      </c>
      <c r="P331" s="126">
        <f>COUNTIF(사출계획!$K$88:$L$110,표4[[#This Row],[제품명]])</f>
        <v>0</v>
      </c>
      <c r="Q331" s="54">
        <f>COUNTIF(사출계획!$M$62:$N$110,표4[[#This Row],[제품명]])</f>
        <v>0</v>
      </c>
      <c r="R331" s="126">
        <f>COUNTIF(사출계획!$M$62:$N$87,표4[[#This Row],[제품명]])</f>
        <v>0</v>
      </c>
      <c r="S331" s="126">
        <f>COUNTIF(사출계획!$M$88:$N$110,표4[[#This Row],[제품명]])</f>
        <v>0</v>
      </c>
      <c r="T331" s="54">
        <f>COUNTIF(사출계획!$O$62:$P$110,표4[[#This Row],[제품명]])</f>
        <v>0</v>
      </c>
      <c r="U331" s="126">
        <f>COUNTIF(사출계획!$O$62:$P$87,표4[[#This Row],[제품명]])</f>
        <v>0</v>
      </c>
      <c r="V331" s="126">
        <f>COUNTIF(사출계획!$O$88:$P$110,표4[[#This Row],[제품명]])</f>
        <v>0</v>
      </c>
      <c r="W331" s="54">
        <f>COUNTIF(사출계획!$Q$62:$R$110,표4[[#This Row],[제품명]])</f>
        <v>0</v>
      </c>
      <c r="X331" s="126">
        <f>COUNTIF(사출계획!$Q$62:$R$87,표4[[#This Row],[제품명]])</f>
        <v>0</v>
      </c>
      <c r="Y331" s="126">
        <f>COUNTIF(사출계획!$Q$88:$R$110,표4[[#This Row],[제품명]])</f>
        <v>0</v>
      </c>
      <c r="Z331" s="54">
        <f>COUNTIF(사출계획!$S$62:$T$110,표4[[#This Row],[제품명]])</f>
        <v>0</v>
      </c>
      <c r="AA331" s="126"/>
      <c r="AB331" s="126"/>
      <c r="AC331" s="33" t="s">
        <v>69</v>
      </c>
      <c r="AD331" s="34">
        <f>SUMIF(표4[잉크명],표5[[#This Row],[잉크]],표4[월])</f>
        <v>0</v>
      </c>
      <c r="AE331" s="126">
        <f>SUMIF(표4[잉크명],표5[[#This Row],[잉크]],표4[월-3층])</f>
        <v>0</v>
      </c>
      <c r="AF331" s="126">
        <f>SUMIF(표4[잉크명],표5[[#This Row],[잉크]],표4[월-1층])</f>
        <v>0</v>
      </c>
      <c r="AG331" s="34">
        <f>SUMIF(표4[잉크명],표5[[#This Row],[잉크]],표4[화])</f>
        <v>0</v>
      </c>
      <c r="AH331" s="126">
        <f>SUMIF(표4[잉크명],표5[[#This Row],[잉크]],표4[화-3층])</f>
        <v>0</v>
      </c>
      <c r="AI331" s="126">
        <f>SUMIF(표4[잉크명],표5[[#This Row],[잉크]],표4[화-1층])</f>
        <v>0</v>
      </c>
      <c r="AJ331" s="34">
        <f>SUMIF(표4[잉크명],표5[[#This Row],[잉크]],표4[수])</f>
        <v>0</v>
      </c>
      <c r="AK331" s="126">
        <f>SUMIF(표4[잉크명],표5[[#This Row],[잉크]],표4[수-3층])</f>
        <v>0</v>
      </c>
      <c r="AL331" s="126">
        <f>SUMIF(표4[잉크명],표5[[#This Row],[잉크]],표4[수-1층])</f>
        <v>0</v>
      </c>
      <c r="AM331" s="34">
        <f>SUMIF(표4[잉크명],표5[[#This Row],[잉크]],표4[목])</f>
        <v>0</v>
      </c>
      <c r="AN331" s="126">
        <f>SUMIF(표4[잉크명],표5[[#This Row],[잉크]],표4[목-3층])</f>
        <v>0</v>
      </c>
      <c r="AO331" s="126">
        <f>SUMIF(표4[잉크명],표5[[#This Row],[잉크]],표4[목-1층])</f>
        <v>0</v>
      </c>
      <c r="AP331" s="34">
        <f>SUMIF(표4[잉크명],표5[[#This Row],[잉크]],표4[금])</f>
        <v>0</v>
      </c>
      <c r="AQ331" s="126">
        <f>SUMIF(표4[잉크명],표5[[#This Row],[잉크]],표4[금-3층])</f>
        <v>0</v>
      </c>
      <c r="AR331" s="126">
        <f>SUMIF(표4[잉크명],표5[[#This Row],[잉크]],표4[금-1층])</f>
        <v>0</v>
      </c>
      <c r="AS331" s="34">
        <f>SUMIF(표4[잉크명],표5[[#This Row],[잉크]],표4[토])</f>
        <v>0</v>
      </c>
      <c r="AT331" s="126">
        <f>SUMIF(표4[잉크명],표5[[#This Row],[잉크]],표4[토-3층])</f>
        <v>0</v>
      </c>
      <c r="AU331" s="126">
        <f>SUMIF(표4[잉크명],표5[[#This Row],[잉크]],표4[토-1층])</f>
        <v>0</v>
      </c>
      <c r="AV331" s="34">
        <f>SUMIF(표4[잉크명],표5[[#This Row],[잉크]],표4[일])</f>
        <v>0</v>
      </c>
      <c r="AW331" s="126">
        <f>SUMIF(표4[잉크명],표5[[#This Row],[잉크]],표4[일-3층])</f>
        <v>0</v>
      </c>
      <c r="AX331" s="126">
        <f>SUMIF(표4[잉크명],표5[[#This Row],[잉크]],표4[일-1층])</f>
        <v>0</v>
      </c>
      <c r="AY331" s="34">
        <f>SUMIF(표4[잉크명],표5[[#This Row],[잉크]],표4[차주 월])</f>
        <v>0</v>
      </c>
      <c r="AZ331" s="34">
        <f>SUM(표5[[#This Row],[월]:[차주 월]])</f>
        <v>0</v>
      </c>
    </row>
    <row r="332" spans="2:52" x14ac:dyDescent="0.3">
      <c r="B332" s="56" t="s">
        <v>730</v>
      </c>
      <c r="C332" s="56"/>
      <c r="D332" s="56" t="s">
        <v>5125</v>
      </c>
      <c r="E332" s="54">
        <f>COUNTIF(사출계획!$E$62:$F$110,표4[[#This Row],[제품명]])</f>
        <v>0</v>
      </c>
      <c r="F332" s="126">
        <f>COUNTIF(사출계획!$E$62:$F$87,표4[[#This Row],[제품명]])</f>
        <v>0</v>
      </c>
      <c r="G332" s="126">
        <f>COUNTIF(사출계획!$E$88:$F$110,표4[[#This Row],[제품명]])</f>
        <v>0</v>
      </c>
      <c r="H332" s="54">
        <f>COUNTIF(사출계획!$G$62:$H$110,표4[[#This Row],[제품명]])</f>
        <v>0</v>
      </c>
      <c r="I332" s="122">
        <f>COUNTIF(사출계획!$G$62:$H$87,표4[[#This Row],[제품명]])</f>
        <v>0</v>
      </c>
      <c r="J332" s="122">
        <f>COUNTIF(사출계획!$G$88:$H$110,표4[[#This Row],[제품명]])</f>
        <v>0</v>
      </c>
      <c r="K332" s="54">
        <f>COUNTIF(사출계획!$I$62:$J$110,표4[[#This Row],[제품명]])</f>
        <v>0</v>
      </c>
      <c r="L332" s="126">
        <f>COUNTIF(사출계획!$I$62:$J$87,표4[[#This Row],[제품명]])</f>
        <v>0</v>
      </c>
      <c r="M332" s="126">
        <f>COUNTIF(사출계획!$I$88:$J$110,표4[[#This Row],[제품명]])</f>
        <v>0</v>
      </c>
      <c r="N332" s="54">
        <f>COUNTIF(사출계획!$K$62:$L$110,표4[[#This Row],[제품명]])</f>
        <v>0</v>
      </c>
      <c r="O332" s="126">
        <f>COUNTIF(사출계획!$K$62:$L$87,표4[[#This Row],[제품명]])</f>
        <v>0</v>
      </c>
      <c r="P332" s="126">
        <f>COUNTIF(사출계획!$K$88:$L$110,표4[[#This Row],[제품명]])</f>
        <v>0</v>
      </c>
      <c r="Q332" s="54">
        <f>COUNTIF(사출계획!$M$62:$N$110,표4[[#This Row],[제품명]])</f>
        <v>0</v>
      </c>
      <c r="R332" s="126">
        <f>COUNTIF(사출계획!$M$62:$N$87,표4[[#This Row],[제품명]])</f>
        <v>0</v>
      </c>
      <c r="S332" s="126">
        <f>COUNTIF(사출계획!$M$88:$N$110,표4[[#This Row],[제품명]])</f>
        <v>0</v>
      </c>
      <c r="T332" s="54">
        <f>COUNTIF(사출계획!$O$62:$P$110,표4[[#This Row],[제품명]])</f>
        <v>0</v>
      </c>
      <c r="U332" s="126">
        <f>COUNTIF(사출계획!$O$62:$P$87,표4[[#This Row],[제품명]])</f>
        <v>0</v>
      </c>
      <c r="V332" s="126">
        <f>COUNTIF(사출계획!$O$88:$P$110,표4[[#This Row],[제품명]])</f>
        <v>0</v>
      </c>
      <c r="W332" s="54">
        <f>COUNTIF(사출계획!$Q$62:$R$110,표4[[#This Row],[제품명]])</f>
        <v>0</v>
      </c>
      <c r="X332" s="126">
        <f>COUNTIF(사출계획!$Q$62:$R$87,표4[[#This Row],[제품명]])</f>
        <v>0</v>
      </c>
      <c r="Y332" s="126">
        <f>COUNTIF(사출계획!$Q$88:$R$110,표4[[#This Row],[제품명]])</f>
        <v>0</v>
      </c>
      <c r="Z332" s="54">
        <f>COUNTIF(사출계획!$S$62:$T$110,표4[[#This Row],[제품명]])</f>
        <v>0</v>
      </c>
      <c r="AA332" s="126"/>
      <c r="AB332" s="126"/>
      <c r="AC332" s="217" t="s">
        <v>770</v>
      </c>
      <c r="AD332" s="54">
        <f>SUMIF(표4[잉크명],표5[[#This Row],[잉크]],표4[월])</f>
        <v>0</v>
      </c>
      <c r="AE332" s="126">
        <f>SUMIF(표4[잉크명],표5[[#This Row],[잉크]],표4[월-3층])</f>
        <v>0</v>
      </c>
      <c r="AF332" s="126">
        <f>SUMIF(표4[잉크명],표5[[#This Row],[잉크]],표4[월-1층])</f>
        <v>0</v>
      </c>
      <c r="AG332" s="54">
        <f>SUMIF(표4[잉크명],표5[[#This Row],[잉크]],표4[화])</f>
        <v>0</v>
      </c>
      <c r="AH332" s="126">
        <f>SUMIF(표4[잉크명],표5[[#This Row],[잉크]],표4[화-3층])</f>
        <v>0</v>
      </c>
      <c r="AI332" s="126">
        <f>SUMIF(표4[잉크명],표5[[#This Row],[잉크]],표4[화-1층])</f>
        <v>0</v>
      </c>
      <c r="AJ332" s="54">
        <f>SUMIF(표4[잉크명],표5[[#This Row],[잉크]],표4[수])</f>
        <v>0</v>
      </c>
      <c r="AK332" s="126">
        <f>SUMIF(표4[잉크명],표5[[#This Row],[잉크]],표4[수-3층])</f>
        <v>0</v>
      </c>
      <c r="AL332" s="126">
        <f>SUMIF(표4[잉크명],표5[[#This Row],[잉크]],표4[수-1층])</f>
        <v>0</v>
      </c>
      <c r="AM332" s="54">
        <f>SUMIF(표4[잉크명],표5[[#This Row],[잉크]],표4[목])</f>
        <v>0</v>
      </c>
      <c r="AN332" s="126">
        <f>SUMIF(표4[잉크명],표5[[#This Row],[잉크]],표4[목-3층])</f>
        <v>0</v>
      </c>
      <c r="AO332" s="126">
        <f>SUMIF(표4[잉크명],표5[[#This Row],[잉크]],표4[목-1층])</f>
        <v>0</v>
      </c>
      <c r="AP332" s="54">
        <f>SUMIF(표4[잉크명],표5[[#This Row],[잉크]],표4[금])</f>
        <v>0</v>
      </c>
      <c r="AQ332" s="126">
        <f>SUMIF(표4[잉크명],표5[[#This Row],[잉크]],표4[금-3층])</f>
        <v>0</v>
      </c>
      <c r="AR332" s="126">
        <f>SUMIF(표4[잉크명],표5[[#This Row],[잉크]],표4[금-1층])</f>
        <v>0</v>
      </c>
      <c r="AS332" s="54">
        <f>SUMIF(표4[잉크명],표5[[#This Row],[잉크]],표4[토])</f>
        <v>0</v>
      </c>
      <c r="AT332" s="126">
        <f>SUMIF(표4[잉크명],표5[[#This Row],[잉크]],표4[토-3층])</f>
        <v>0</v>
      </c>
      <c r="AU332" s="126">
        <f>SUMIF(표4[잉크명],표5[[#This Row],[잉크]],표4[토-1층])</f>
        <v>0</v>
      </c>
      <c r="AV332" s="54">
        <f>SUMIF(표4[잉크명],표5[[#This Row],[잉크]],표4[일])</f>
        <v>0</v>
      </c>
      <c r="AW332" s="126">
        <f>SUMIF(표4[잉크명],표5[[#This Row],[잉크]],표4[일-3층])</f>
        <v>0</v>
      </c>
      <c r="AX332" s="126">
        <f>SUMIF(표4[잉크명],표5[[#This Row],[잉크]],표4[일-1층])</f>
        <v>0</v>
      </c>
      <c r="AY332" s="54">
        <f>SUMIF(표4[잉크명],표5[[#This Row],[잉크]],표4[차주 월])</f>
        <v>0</v>
      </c>
      <c r="AZ332" s="54">
        <f>SUM(표5[[#This Row],[월]:[차주 월]])</f>
        <v>0</v>
      </c>
    </row>
    <row r="333" spans="2:52" x14ac:dyDescent="0.3">
      <c r="B333" s="56" t="s">
        <v>730</v>
      </c>
      <c r="C333" s="56"/>
      <c r="D333" s="56" t="s">
        <v>732</v>
      </c>
      <c r="E333" s="54">
        <f>COUNTIF(사출계획!$E$62:$F$110,표4[[#This Row],[제품명]])</f>
        <v>0</v>
      </c>
      <c r="F333" s="126">
        <f>COUNTIF(사출계획!$E$62:$F$87,표4[[#This Row],[제품명]])</f>
        <v>0</v>
      </c>
      <c r="G333" s="126">
        <f>COUNTIF(사출계획!$E$88:$F$110,표4[[#This Row],[제품명]])</f>
        <v>0</v>
      </c>
      <c r="H333" s="54">
        <f>COUNTIF(사출계획!$G$62:$H$110,표4[[#This Row],[제품명]])</f>
        <v>0</v>
      </c>
      <c r="I333" s="122">
        <f>COUNTIF(사출계획!$G$62:$H$87,표4[[#This Row],[제품명]])</f>
        <v>0</v>
      </c>
      <c r="J333" s="122">
        <f>COUNTIF(사출계획!$G$88:$H$110,표4[[#This Row],[제품명]])</f>
        <v>0</v>
      </c>
      <c r="K333" s="54">
        <f>COUNTIF(사출계획!$I$62:$J$110,표4[[#This Row],[제품명]])</f>
        <v>0</v>
      </c>
      <c r="L333" s="126">
        <f>COUNTIF(사출계획!$I$62:$J$87,표4[[#This Row],[제품명]])</f>
        <v>0</v>
      </c>
      <c r="M333" s="126">
        <f>COUNTIF(사출계획!$I$88:$J$110,표4[[#This Row],[제품명]])</f>
        <v>0</v>
      </c>
      <c r="N333" s="54">
        <f>COUNTIF(사출계획!$K$62:$L$110,표4[[#This Row],[제품명]])</f>
        <v>0</v>
      </c>
      <c r="O333" s="126">
        <f>COUNTIF(사출계획!$K$62:$L$87,표4[[#This Row],[제품명]])</f>
        <v>0</v>
      </c>
      <c r="P333" s="126">
        <f>COUNTIF(사출계획!$K$88:$L$110,표4[[#This Row],[제품명]])</f>
        <v>0</v>
      </c>
      <c r="Q333" s="54">
        <f>COUNTIF(사출계획!$M$62:$N$110,표4[[#This Row],[제품명]])</f>
        <v>0</v>
      </c>
      <c r="R333" s="126">
        <f>COUNTIF(사출계획!$M$62:$N$87,표4[[#This Row],[제품명]])</f>
        <v>0</v>
      </c>
      <c r="S333" s="126">
        <f>COUNTIF(사출계획!$M$88:$N$110,표4[[#This Row],[제품명]])</f>
        <v>0</v>
      </c>
      <c r="T333" s="54">
        <f>COUNTIF(사출계획!$O$62:$P$110,표4[[#This Row],[제품명]])</f>
        <v>0</v>
      </c>
      <c r="U333" s="126">
        <f>COUNTIF(사출계획!$O$62:$P$87,표4[[#This Row],[제품명]])</f>
        <v>0</v>
      </c>
      <c r="V333" s="126">
        <f>COUNTIF(사출계획!$O$88:$P$110,표4[[#This Row],[제품명]])</f>
        <v>0</v>
      </c>
      <c r="W333" s="54">
        <f>COUNTIF(사출계획!$Q$62:$R$110,표4[[#This Row],[제품명]])</f>
        <v>0</v>
      </c>
      <c r="X333" s="126">
        <f>COUNTIF(사출계획!$Q$62:$R$87,표4[[#This Row],[제품명]])</f>
        <v>0</v>
      </c>
      <c r="Y333" s="126">
        <f>COUNTIF(사출계획!$Q$88:$R$110,표4[[#This Row],[제품명]])</f>
        <v>0</v>
      </c>
      <c r="Z333" s="54">
        <f>COUNTIF(사출계획!$S$62:$T$110,표4[[#This Row],[제품명]])</f>
        <v>0</v>
      </c>
      <c r="AA333" s="126"/>
      <c r="AB333" s="126"/>
      <c r="AC333" s="33" t="s">
        <v>377</v>
      </c>
      <c r="AD333" s="34">
        <f>SUMIF(표4[잉크명],표5[[#This Row],[잉크]],표4[월])</f>
        <v>0</v>
      </c>
      <c r="AE333" s="126">
        <f>SUMIF(표4[잉크명],표5[[#This Row],[잉크]],표4[월-3층])</f>
        <v>0</v>
      </c>
      <c r="AF333" s="126">
        <f>SUMIF(표4[잉크명],표5[[#This Row],[잉크]],표4[월-1층])</f>
        <v>0</v>
      </c>
      <c r="AG333" s="34">
        <f>SUMIF(표4[잉크명],표5[[#This Row],[잉크]],표4[화])</f>
        <v>0</v>
      </c>
      <c r="AH333" s="126">
        <f>SUMIF(표4[잉크명],표5[[#This Row],[잉크]],표4[화-3층])</f>
        <v>0</v>
      </c>
      <c r="AI333" s="126">
        <f>SUMIF(표4[잉크명],표5[[#This Row],[잉크]],표4[화-1층])</f>
        <v>0</v>
      </c>
      <c r="AJ333" s="34">
        <f>SUMIF(표4[잉크명],표5[[#This Row],[잉크]],표4[수])</f>
        <v>0</v>
      </c>
      <c r="AK333" s="126">
        <f>SUMIF(표4[잉크명],표5[[#This Row],[잉크]],표4[수-3층])</f>
        <v>0</v>
      </c>
      <c r="AL333" s="126">
        <f>SUMIF(표4[잉크명],표5[[#This Row],[잉크]],표4[수-1층])</f>
        <v>0</v>
      </c>
      <c r="AM333" s="34">
        <f>SUMIF(표4[잉크명],표5[[#This Row],[잉크]],표4[목])</f>
        <v>0</v>
      </c>
      <c r="AN333" s="126">
        <f>SUMIF(표4[잉크명],표5[[#This Row],[잉크]],표4[목-3층])</f>
        <v>0</v>
      </c>
      <c r="AO333" s="126">
        <f>SUMIF(표4[잉크명],표5[[#This Row],[잉크]],표4[목-1층])</f>
        <v>0</v>
      </c>
      <c r="AP333" s="34">
        <f>SUMIF(표4[잉크명],표5[[#This Row],[잉크]],표4[금])</f>
        <v>0</v>
      </c>
      <c r="AQ333" s="126">
        <f>SUMIF(표4[잉크명],표5[[#This Row],[잉크]],표4[금-3층])</f>
        <v>0</v>
      </c>
      <c r="AR333" s="126">
        <f>SUMIF(표4[잉크명],표5[[#This Row],[잉크]],표4[금-1층])</f>
        <v>0</v>
      </c>
      <c r="AS333" s="34">
        <f>SUMIF(표4[잉크명],표5[[#This Row],[잉크]],표4[토])</f>
        <v>0</v>
      </c>
      <c r="AT333" s="126">
        <f>SUMIF(표4[잉크명],표5[[#This Row],[잉크]],표4[토-3층])</f>
        <v>0</v>
      </c>
      <c r="AU333" s="126">
        <f>SUMIF(표4[잉크명],표5[[#This Row],[잉크]],표4[토-1층])</f>
        <v>0</v>
      </c>
      <c r="AV333" s="34">
        <f>SUMIF(표4[잉크명],표5[[#This Row],[잉크]],표4[일])</f>
        <v>0</v>
      </c>
      <c r="AW333" s="126">
        <f>SUMIF(표4[잉크명],표5[[#This Row],[잉크]],표4[일-3층])</f>
        <v>0</v>
      </c>
      <c r="AX333" s="126">
        <f>SUMIF(표4[잉크명],표5[[#This Row],[잉크]],표4[일-1층])</f>
        <v>0</v>
      </c>
      <c r="AY333" s="34">
        <f>SUMIF(표4[잉크명],표5[[#This Row],[잉크]],표4[차주 월])</f>
        <v>0</v>
      </c>
      <c r="AZ333" s="34">
        <f>SUM(표5[[#This Row],[월]:[차주 월]])</f>
        <v>0</v>
      </c>
    </row>
    <row r="334" spans="2:52" x14ac:dyDescent="0.3">
      <c r="B334" s="56" t="s">
        <v>730</v>
      </c>
      <c r="C334" s="56"/>
      <c r="D334" s="56" t="s">
        <v>733</v>
      </c>
      <c r="E334" s="54">
        <f>COUNTIF(사출계획!$E$62:$F$110,표4[[#This Row],[제품명]])</f>
        <v>0</v>
      </c>
      <c r="F334" s="126">
        <f>COUNTIF(사출계획!$E$62:$F$87,표4[[#This Row],[제품명]])</f>
        <v>0</v>
      </c>
      <c r="G334" s="126">
        <f>COUNTIF(사출계획!$E$88:$F$110,표4[[#This Row],[제품명]])</f>
        <v>0</v>
      </c>
      <c r="H334" s="54">
        <f>COUNTIF(사출계획!$G$62:$H$110,표4[[#This Row],[제품명]])</f>
        <v>0</v>
      </c>
      <c r="I334" s="122">
        <f>COUNTIF(사출계획!$G$62:$H$87,표4[[#This Row],[제품명]])</f>
        <v>0</v>
      </c>
      <c r="J334" s="122">
        <f>COUNTIF(사출계획!$G$88:$H$110,표4[[#This Row],[제품명]])</f>
        <v>0</v>
      </c>
      <c r="K334" s="54">
        <f>COUNTIF(사출계획!$I$62:$J$110,표4[[#This Row],[제품명]])</f>
        <v>0</v>
      </c>
      <c r="L334" s="126">
        <f>COUNTIF(사출계획!$I$62:$J$87,표4[[#This Row],[제품명]])</f>
        <v>0</v>
      </c>
      <c r="M334" s="126">
        <f>COUNTIF(사출계획!$I$88:$J$110,표4[[#This Row],[제품명]])</f>
        <v>0</v>
      </c>
      <c r="N334" s="54">
        <f>COUNTIF(사출계획!$K$62:$L$110,표4[[#This Row],[제품명]])</f>
        <v>0</v>
      </c>
      <c r="O334" s="126">
        <f>COUNTIF(사출계획!$K$62:$L$87,표4[[#This Row],[제품명]])</f>
        <v>0</v>
      </c>
      <c r="P334" s="126">
        <f>COUNTIF(사출계획!$K$88:$L$110,표4[[#This Row],[제품명]])</f>
        <v>0</v>
      </c>
      <c r="Q334" s="54">
        <f>COUNTIF(사출계획!$M$62:$N$110,표4[[#This Row],[제품명]])</f>
        <v>0</v>
      </c>
      <c r="R334" s="126">
        <f>COUNTIF(사출계획!$M$62:$N$87,표4[[#This Row],[제품명]])</f>
        <v>0</v>
      </c>
      <c r="S334" s="126">
        <f>COUNTIF(사출계획!$M$88:$N$110,표4[[#This Row],[제품명]])</f>
        <v>0</v>
      </c>
      <c r="T334" s="54">
        <f>COUNTIF(사출계획!$O$62:$P$110,표4[[#This Row],[제품명]])</f>
        <v>0</v>
      </c>
      <c r="U334" s="126">
        <f>COUNTIF(사출계획!$O$62:$P$87,표4[[#This Row],[제품명]])</f>
        <v>0</v>
      </c>
      <c r="V334" s="126">
        <f>COUNTIF(사출계획!$O$88:$P$110,표4[[#This Row],[제품명]])</f>
        <v>0</v>
      </c>
      <c r="W334" s="54">
        <f>COUNTIF(사출계획!$Q$62:$R$110,표4[[#This Row],[제품명]])</f>
        <v>0</v>
      </c>
      <c r="X334" s="126">
        <f>COUNTIF(사출계획!$Q$62:$R$87,표4[[#This Row],[제품명]])</f>
        <v>0</v>
      </c>
      <c r="Y334" s="126">
        <f>COUNTIF(사출계획!$Q$88:$R$110,표4[[#This Row],[제품명]])</f>
        <v>0</v>
      </c>
      <c r="Z334" s="54">
        <f>COUNTIF(사출계획!$S$62:$T$110,표4[[#This Row],[제품명]])</f>
        <v>0</v>
      </c>
      <c r="AA334" s="126"/>
      <c r="AB334" s="126"/>
      <c r="AC334" s="107" t="s">
        <v>1631</v>
      </c>
      <c r="AD334" s="54">
        <f>SUMIF(표4[잉크명],표5[[#This Row],[잉크]],표4[월])</f>
        <v>0</v>
      </c>
      <c r="AE334" s="126">
        <f>SUMIF(표4[잉크명],표5[[#This Row],[잉크]],표4[월-3층])</f>
        <v>0</v>
      </c>
      <c r="AF334" s="126">
        <f>SUMIF(표4[잉크명],표5[[#This Row],[잉크]],표4[월-1층])</f>
        <v>0</v>
      </c>
      <c r="AG334" s="54">
        <f>SUMIF(표4[잉크명],표5[[#This Row],[잉크]],표4[화])</f>
        <v>0</v>
      </c>
      <c r="AH334" s="126">
        <f>SUMIF(표4[잉크명],표5[[#This Row],[잉크]],표4[화-3층])</f>
        <v>0</v>
      </c>
      <c r="AI334" s="126">
        <f>SUMIF(표4[잉크명],표5[[#This Row],[잉크]],표4[화-1층])</f>
        <v>0</v>
      </c>
      <c r="AJ334" s="54">
        <f>SUMIF(표4[잉크명],표5[[#This Row],[잉크]],표4[수])</f>
        <v>0</v>
      </c>
      <c r="AK334" s="126">
        <f>SUMIF(표4[잉크명],표5[[#This Row],[잉크]],표4[수-3층])</f>
        <v>0</v>
      </c>
      <c r="AL334" s="126">
        <f>SUMIF(표4[잉크명],표5[[#This Row],[잉크]],표4[수-1층])</f>
        <v>0</v>
      </c>
      <c r="AM334" s="54">
        <f>SUMIF(표4[잉크명],표5[[#This Row],[잉크]],표4[목])</f>
        <v>0</v>
      </c>
      <c r="AN334" s="126">
        <f>SUMIF(표4[잉크명],표5[[#This Row],[잉크]],표4[목-3층])</f>
        <v>0</v>
      </c>
      <c r="AO334" s="126">
        <f>SUMIF(표4[잉크명],표5[[#This Row],[잉크]],표4[목-1층])</f>
        <v>0</v>
      </c>
      <c r="AP334" s="54">
        <f>SUMIF(표4[잉크명],표5[[#This Row],[잉크]],표4[금])</f>
        <v>0</v>
      </c>
      <c r="AQ334" s="126">
        <f>SUMIF(표4[잉크명],표5[[#This Row],[잉크]],표4[금-3층])</f>
        <v>0</v>
      </c>
      <c r="AR334" s="126">
        <f>SUMIF(표4[잉크명],표5[[#This Row],[잉크]],표4[금-1층])</f>
        <v>0</v>
      </c>
      <c r="AS334" s="54">
        <f>SUMIF(표4[잉크명],표5[[#This Row],[잉크]],표4[토])</f>
        <v>0</v>
      </c>
      <c r="AT334" s="126">
        <f>SUMIF(표4[잉크명],표5[[#This Row],[잉크]],표4[토-3층])</f>
        <v>0</v>
      </c>
      <c r="AU334" s="126">
        <f>SUMIF(표4[잉크명],표5[[#This Row],[잉크]],표4[토-1층])</f>
        <v>0</v>
      </c>
      <c r="AV334" s="54">
        <f>SUMIF(표4[잉크명],표5[[#This Row],[잉크]],표4[일])</f>
        <v>0</v>
      </c>
      <c r="AW334" s="126">
        <f>SUMIF(표4[잉크명],표5[[#This Row],[잉크]],표4[일-3층])</f>
        <v>0</v>
      </c>
      <c r="AX334" s="126">
        <f>SUMIF(표4[잉크명],표5[[#This Row],[잉크]],표4[일-1층])</f>
        <v>0</v>
      </c>
      <c r="AY334" s="54">
        <f>SUMIF(표4[잉크명],표5[[#This Row],[잉크]],표4[차주 월])</f>
        <v>0</v>
      </c>
      <c r="AZ334" s="54">
        <f>SUM(표5[[#This Row],[월]:[차주 월]])</f>
        <v>0</v>
      </c>
    </row>
    <row r="335" spans="2:52" x14ac:dyDescent="0.3">
      <c r="B335" s="56" t="s">
        <v>736</v>
      </c>
      <c r="C335" s="56"/>
      <c r="D335" s="56" t="s">
        <v>738</v>
      </c>
      <c r="E335" s="54">
        <f>COUNTIF(사출계획!$E$62:$F$110,표4[[#This Row],[제품명]])</f>
        <v>0</v>
      </c>
      <c r="F335" s="126">
        <f>COUNTIF(사출계획!$E$62:$F$87,표4[[#This Row],[제품명]])</f>
        <v>0</v>
      </c>
      <c r="G335" s="126">
        <f>COUNTIF(사출계획!$E$88:$F$110,표4[[#This Row],[제품명]])</f>
        <v>0</v>
      </c>
      <c r="H335" s="54">
        <f>COUNTIF(사출계획!$G$62:$H$110,표4[[#This Row],[제품명]])</f>
        <v>0</v>
      </c>
      <c r="I335" s="122">
        <f>COUNTIF(사출계획!$G$62:$H$87,표4[[#This Row],[제품명]])</f>
        <v>0</v>
      </c>
      <c r="J335" s="122">
        <f>COUNTIF(사출계획!$G$88:$H$110,표4[[#This Row],[제품명]])</f>
        <v>0</v>
      </c>
      <c r="K335" s="54">
        <f>COUNTIF(사출계획!$I$62:$J$110,표4[[#This Row],[제품명]])</f>
        <v>0</v>
      </c>
      <c r="L335" s="126">
        <f>COUNTIF(사출계획!$I$62:$J$87,표4[[#This Row],[제품명]])</f>
        <v>0</v>
      </c>
      <c r="M335" s="126">
        <f>COUNTIF(사출계획!$I$88:$J$110,표4[[#This Row],[제품명]])</f>
        <v>0</v>
      </c>
      <c r="N335" s="54">
        <f>COUNTIF(사출계획!$K$62:$L$110,표4[[#This Row],[제품명]])</f>
        <v>0</v>
      </c>
      <c r="O335" s="126">
        <f>COUNTIF(사출계획!$K$62:$L$87,표4[[#This Row],[제품명]])</f>
        <v>0</v>
      </c>
      <c r="P335" s="126">
        <f>COUNTIF(사출계획!$K$88:$L$110,표4[[#This Row],[제품명]])</f>
        <v>0</v>
      </c>
      <c r="Q335" s="54">
        <f>COUNTIF(사출계획!$M$62:$N$110,표4[[#This Row],[제품명]])</f>
        <v>0</v>
      </c>
      <c r="R335" s="126">
        <f>COUNTIF(사출계획!$M$62:$N$87,표4[[#This Row],[제품명]])</f>
        <v>0</v>
      </c>
      <c r="S335" s="126">
        <f>COUNTIF(사출계획!$M$88:$N$110,표4[[#This Row],[제품명]])</f>
        <v>0</v>
      </c>
      <c r="T335" s="54">
        <f>COUNTIF(사출계획!$O$62:$P$110,표4[[#This Row],[제품명]])</f>
        <v>0</v>
      </c>
      <c r="U335" s="126">
        <f>COUNTIF(사출계획!$O$62:$P$87,표4[[#This Row],[제품명]])</f>
        <v>0</v>
      </c>
      <c r="V335" s="126">
        <f>COUNTIF(사출계획!$O$88:$P$110,표4[[#This Row],[제품명]])</f>
        <v>0</v>
      </c>
      <c r="W335" s="54">
        <f>COUNTIF(사출계획!$Q$62:$R$110,표4[[#This Row],[제품명]])</f>
        <v>0</v>
      </c>
      <c r="X335" s="126">
        <f>COUNTIF(사출계획!$Q$62:$R$87,표4[[#This Row],[제품명]])</f>
        <v>0</v>
      </c>
      <c r="Y335" s="126">
        <f>COUNTIF(사출계획!$Q$88:$R$110,표4[[#This Row],[제품명]])</f>
        <v>0</v>
      </c>
      <c r="Z335" s="54">
        <f>COUNTIF(사출계획!$S$62:$T$110,표4[[#This Row],[제품명]])</f>
        <v>0</v>
      </c>
      <c r="AA335" s="126"/>
      <c r="AB335" s="126"/>
      <c r="AC335" s="107" t="s">
        <v>871</v>
      </c>
      <c r="AD335" s="54">
        <f>SUMIF(표4[잉크명],표5[[#This Row],[잉크]],표4[월])</f>
        <v>0</v>
      </c>
      <c r="AE335" s="126">
        <f>SUMIF(표4[잉크명],표5[[#This Row],[잉크]],표4[월-3층])</f>
        <v>0</v>
      </c>
      <c r="AF335" s="126">
        <f>SUMIF(표4[잉크명],표5[[#This Row],[잉크]],표4[월-1층])</f>
        <v>0</v>
      </c>
      <c r="AG335" s="54">
        <f>SUMIF(표4[잉크명],표5[[#This Row],[잉크]],표4[화])</f>
        <v>0</v>
      </c>
      <c r="AH335" s="126">
        <f>SUMIF(표4[잉크명],표5[[#This Row],[잉크]],표4[화-3층])</f>
        <v>0</v>
      </c>
      <c r="AI335" s="126">
        <f>SUMIF(표4[잉크명],표5[[#This Row],[잉크]],표4[화-1층])</f>
        <v>0</v>
      </c>
      <c r="AJ335" s="54">
        <f>SUMIF(표4[잉크명],표5[[#This Row],[잉크]],표4[수])</f>
        <v>0</v>
      </c>
      <c r="AK335" s="126">
        <f>SUMIF(표4[잉크명],표5[[#This Row],[잉크]],표4[수-3층])</f>
        <v>0</v>
      </c>
      <c r="AL335" s="126">
        <f>SUMIF(표4[잉크명],표5[[#This Row],[잉크]],표4[수-1층])</f>
        <v>0</v>
      </c>
      <c r="AM335" s="54">
        <f>SUMIF(표4[잉크명],표5[[#This Row],[잉크]],표4[목])</f>
        <v>0</v>
      </c>
      <c r="AN335" s="126">
        <f>SUMIF(표4[잉크명],표5[[#This Row],[잉크]],표4[목-3층])</f>
        <v>0</v>
      </c>
      <c r="AO335" s="126">
        <f>SUMIF(표4[잉크명],표5[[#This Row],[잉크]],표4[목-1층])</f>
        <v>0</v>
      </c>
      <c r="AP335" s="54">
        <f>SUMIF(표4[잉크명],표5[[#This Row],[잉크]],표4[금])</f>
        <v>0</v>
      </c>
      <c r="AQ335" s="126">
        <f>SUMIF(표4[잉크명],표5[[#This Row],[잉크]],표4[금-3층])</f>
        <v>0</v>
      </c>
      <c r="AR335" s="126">
        <f>SUMIF(표4[잉크명],표5[[#This Row],[잉크]],표4[금-1층])</f>
        <v>0</v>
      </c>
      <c r="AS335" s="54">
        <f>SUMIF(표4[잉크명],표5[[#This Row],[잉크]],표4[토])</f>
        <v>0</v>
      </c>
      <c r="AT335" s="126">
        <f>SUMIF(표4[잉크명],표5[[#This Row],[잉크]],표4[토-3층])</f>
        <v>0</v>
      </c>
      <c r="AU335" s="126">
        <f>SUMIF(표4[잉크명],표5[[#This Row],[잉크]],표4[토-1층])</f>
        <v>0</v>
      </c>
      <c r="AV335" s="54">
        <f>SUMIF(표4[잉크명],표5[[#This Row],[잉크]],표4[일])</f>
        <v>0</v>
      </c>
      <c r="AW335" s="126">
        <f>SUMIF(표4[잉크명],표5[[#This Row],[잉크]],표4[일-3층])</f>
        <v>0</v>
      </c>
      <c r="AX335" s="126">
        <f>SUMIF(표4[잉크명],표5[[#This Row],[잉크]],표4[일-1층])</f>
        <v>0</v>
      </c>
      <c r="AY335" s="54">
        <f>SUMIF(표4[잉크명],표5[[#This Row],[잉크]],표4[차주 월])</f>
        <v>0</v>
      </c>
      <c r="AZ335" s="54">
        <f>SUM(표5[[#This Row],[월]:[차주 월]])</f>
        <v>0</v>
      </c>
    </row>
    <row r="336" spans="2:52" x14ac:dyDescent="0.3">
      <c r="B336" s="56" t="s">
        <v>736</v>
      </c>
      <c r="C336" s="56"/>
      <c r="D336" s="56" t="s">
        <v>739</v>
      </c>
      <c r="E336" s="54">
        <f>COUNTIF(사출계획!$E$62:$F$110,표4[[#This Row],[제품명]])</f>
        <v>0</v>
      </c>
      <c r="F336" s="126">
        <f>COUNTIF(사출계획!$E$62:$F$87,표4[[#This Row],[제품명]])</f>
        <v>0</v>
      </c>
      <c r="G336" s="126">
        <f>COUNTIF(사출계획!$E$88:$F$110,표4[[#This Row],[제품명]])</f>
        <v>0</v>
      </c>
      <c r="H336" s="54">
        <f>COUNTIF(사출계획!$G$62:$H$110,표4[[#This Row],[제품명]])</f>
        <v>0</v>
      </c>
      <c r="I336" s="122">
        <f>COUNTIF(사출계획!$G$62:$H$87,표4[[#This Row],[제품명]])</f>
        <v>0</v>
      </c>
      <c r="J336" s="122">
        <f>COUNTIF(사출계획!$G$88:$H$110,표4[[#This Row],[제품명]])</f>
        <v>0</v>
      </c>
      <c r="K336" s="54">
        <f>COUNTIF(사출계획!$I$62:$J$110,표4[[#This Row],[제품명]])</f>
        <v>0</v>
      </c>
      <c r="L336" s="126">
        <f>COUNTIF(사출계획!$I$62:$J$87,표4[[#This Row],[제품명]])</f>
        <v>0</v>
      </c>
      <c r="M336" s="126">
        <f>COUNTIF(사출계획!$I$88:$J$110,표4[[#This Row],[제품명]])</f>
        <v>0</v>
      </c>
      <c r="N336" s="54">
        <f>COUNTIF(사출계획!$K$62:$L$110,표4[[#This Row],[제품명]])</f>
        <v>0</v>
      </c>
      <c r="O336" s="126">
        <f>COUNTIF(사출계획!$K$62:$L$87,표4[[#This Row],[제품명]])</f>
        <v>0</v>
      </c>
      <c r="P336" s="126">
        <f>COUNTIF(사출계획!$K$88:$L$110,표4[[#This Row],[제품명]])</f>
        <v>0</v>
      </c>
      <c r="Q336" s="54">
        <f>COUNTIF(사출계획!$M$62:$N$110,표4[[#This Row],[제품명]])</f>
        <v>0</v>
      </c>
      <c r="R336" s="126">
        <f>COUNTIF(사출계획!$M$62:$N$87,표4[[#This Row],[제품명]])</f>
        <v>0</v>
      </c>
      <c r="S336" s="126">
        <f>COUNTIF(사출계획!$M$88:$N$110,표4[[#This Row],[제품명]])</f>
        <v>0</v>
      </c>
      <c r="T336" s="54">
        <f>COUNTIF(사출계획!$O$62:$P$110,표4[[#This Row],[제품명]])</f>
        <v>0</v>
      </c>
      <c r="U336" s="126">
        <f>COUNTIF(사출계획!$O$62:$P$87,표4[[#This Row],[제품명]])</f>
        <v>0</v>
      </c>
      <c r="V336" s="126">
        <f>COUNTIF(사출계획!$O$88:$P$110,표4[[#This Row],[제품명]])</f>
        <v>0</v>
      </c>
      <c r="W336" s="54">
        <f>COUNTIF(사출계획!$Q$62:$R$110,표4[[#This Row],[제품명]])</f>
        <v>0</v>
      </c>
      <c r="X336" s="126">
        <f>COUNTIF(사출계획!$Q$62:$R$87,표4[[#This Row],[제품명]])</f>
        <v>0</v>
      </c>
      <c r="Y336" s="126">
        <f>COUNTIF(사출계획!$Q$88:$R$110,표4[[#This Row],[제품명]])</f>
        <v>0</v>
      </c>
      <c r="Z336" s="54">
        <f>COUNTIF(사출계획!$S$62:$T$110,표4[[#This Row],[제품명]])</f>
        <v>0</v>
      </c>
      <c r="AA336" s="126"/>
      <c r="AB336" s="126"/>
      <c r="AC336" s="33" t="s">
        <v>330</v>
      </c>
      <c r="AD336" s="34">
        <f>SUMIF(표4[잉크명],표5[[#This Row],[잉크]],표4[월])</f>
        <v>0</v>
      </c>
      <c r="AE336" s="126">
        <f>SUMIF(표4[잉크명],표5[[#This Row],[잉크]],표4[월-3층])</f>
        <v>0</v>
      </c>
      <c r="AF336" s="126">
        <f>SUMIF(표4[잉크명],표5[[#This Row],[잉크]],표4[월-1층])</f>
        <v>0</v>
      </c>
      <c r="AG336" s="34">
        <f>SUMIF(표4[잉크명],표5[[#This Row],[잉크]],표4[화])</f>
        <v>0</v>
      </c>
      <c r="AH336" s="126">
        <f>SUMIF(표4[잉크명],표5[[#This Row],[잉크]],표4[화-3층])</f>
        <v>0</v>
      </c>
      <c r="AI336" s="126">
        <f>SUMIF(표4[잉크명],표5[[#This Row],[잉크]],표4[화-1층])</f>
        <v>0</v>
      </c>
      <c r="AJ336" s="34">
        <f>SUMIF(표4[잉크명],표5[[#This Row],[잉크]],표4[수])</f>
        <v>0</v>
      </c>
      <c r="AK336" s="126">
        <f>SUMIF(표4[잉크명],표5[[#This Row],[잉크]],표4[수-3층])</f>
        <v>0</v>
      </c>
      <c r="AL336" s="126">
        <f>SUMIF(표4[잉크명],표5[[#This Row],[잉크]],표4[수-1층])</f>
        <v>0</v>
      </c>
      <c r="AM336" s="34">
        <f>SUMIF(표4[잉크명],표5[[#This Row],[잉크]],표4[목])</f>
        <v>0</v>
      </c>
      <c r="AN336" s="126">
        <f>SUMIF(표4[잉크명],표5[[#This Row],[잉크]],표4[목-3층])</f>
        <v>0</v>
      </c>
      <c r="AO336" s="126">
        <f>SUMIF(표4[잉크명],표5[[#This Row],[잉크]],표4[목-1층])</f>
        <v>0</v>
      </c>
      <c r="AP336" s="34">
        <f>SUMIF(표4[잉크명],표5[[#This Row],[잉크]],표4[금])</f>
        <v>0</v>
      </c>
      <c r="AQ336" s="126">
        <f>SUMIF(표4[잉크명],표5[[#This Row],[잉크]],표4[금-3층])</f>
        <v>0</v>
      </c>
      <c r="AR336" s="126">
        <f>SUMIF(표4[잉크명],표5[[#This Row],[잉크]],표4[금-1층])</f>
        <v>0</v>
      </c>
      <c r="AS336" s="34">
        <f>SUMIF(표4[잉크명],표5[[#This Row],[잉크]],표4[토])</f>
        <v>0</v>
      </c>
      <c r="AT336" s="126">
        <f>SUMIF(표4[잉크명],표5[[#This Row],[잉크]],표4[토-3층])</f>
        <v>0</v>
      </c>
      <c r="AU336" s="126">
        <f>SUMIF(표4[잉크명],표5[[#This Row],[잉크]],표4[토-1층])</f>
        <v>0</v>
      </c>
      <c r="AV336" s="34">
        <f>SUMIF(표4[잉크명],표5[[#This Row],[잉크]],표4[일])</f>
        <v>0</v>
      </c>
      <c r="AW336" s="126">
        <f>SUMIF(표4[잉크명],표5[[#This Row],[잉크]],표4[일-3층])</f>
        <v>0</v>
      </c>
      <c r="AX336" s="126">
        <f>SUMIF(표4[잉크명],표5[[#This Row],[잉크]],표4[일-1층])</f>
        <v>0</v>
      </c>
      <c r="AY336" s="34">
        <f>SUMIF(표4[잉크명],표5[[#This Row],[잉크]],표4[차주 월])</f>
        <v>0</v>
      </c>
      <c r="AZ336" s="34">
        <f>SUM(표5[[#This Row],[월]:[차주 월]])</f>
        <v>0</v>
      </c>
    </row>
    <row r="337" spans="2:52" x14ac:dyDescent="0.3">
      <c r="B337" s="56" t="s">
        <v>736</v>
      </c>
      <c r="C337" s="56"/>
      <c r="D337" s="56" t="s">
        <v>2535</v>
      </c>
      <c r="E337" s="54">
        <f>COUNTIF(사출계획!$E$62:$F$110,표4[[#This Row],[제품명]])</f>
        <v>0</v>
      </c>
      <c r="F337" s="126">
        <f>COUNTIF(사출계획!$E$62:$F$87,표4[[#This Row],[제품명]])</f>
        <v>0</v>
      </c>
      <c r="G337" s="126">
        <f>COUNTIF(사출계획!$E$88:$F$110,표4[[#This Row],[제품명]])</f>
        <v>0</v>
      </c>
      <c r="H337" s="54">
        <f>COUNTIF(사출계획!$G$62:$H$110,표4[[#This Row],[제품명]])</f>
        <v>0</v>
      </c>
      <c r="I337" s="122">
        <f>COUNTIF(사출계획!$G$62:$H$87,표4[[#This Row],[제품명]])</f>
        <v>0</v>
      </c>
      <c r="J337" s="122">
        <f>COUNTIF(사출계획!$G$88:$H$110,표4[[#This Row],[제품명]])</f>
        <v>0</v>
      </c>
      <c r="K337" s="54">
        <f>COUNTIF(사출계획!$I$62:$J$110,표4[[#This Row],[제품명]])</f>
        <v>0</v>
      </c>
      <c r="L337" s="126">
        <f>COUNTIF(사출계획!$I$62:$J$87,표4[[#This Row],[제품명]])</f>
        <v>0</v>
      </c>
      <c r="M337" s="126">
        <f>COUNTIF(사출계획!$I$88:$J$110,표4[[#This Row],[제품명]])</f>
        <v>0</v>
      </c>
      <c r="N337" s="54">
        <f>COUNTIF(사출계획!$K$62:$L$110,표4[[#This Row],[제품명]])</f>
        <v>0</v>
      </c>
      <c r="O337" s="126">
        <f>COUNTIF(사출계획!$K$62:$L$87,표4[[#This Row],[제품명]])</f>
        <v>0</v>
      </c>
      <c r="P337" s="126">
        <f>COUNTIF(사출계획!$K$88:$L$110,표4[[#This Row],[제품명]])</f>
        <v>0</v>
      </c>
      <c r="Q337" s="54">
        <f>COUNTIF(사출계획!$M$62:$N$110,표4[[#This Row],[제품명]])</f>
        <v>0</v>
      </c>
      <c r="R337" s="126">
        <f>COUNTIF(사출계획!$M$62:$N$87,표4[[#This Row],[제품명]])</f>
        <v>0</v>
      </c>
      <c r="S337" s="126">
        <f>COUNTIF(사출계획!$M$88:$N$110,표4[[#This Row],[제품명]])</f>
        <v>0</v>
      </c>
      <c r="T337" s="54">
        <f>COUNTIF(사출계획!$O$62:$P$110,표4[[#This Row],[제품명]])</f>
        <v>0</v>
      </c>
      <c r="U337" s="126">
        <f>COUNTIF(사출계획!$O$62:$P$87,표4[[#This Row],[제품명]])</f>
        <v>0</v>
      </c>
      <c r="V337" s="126">
        <f>COUNTIF(사출계획!$O$88:$P$110,표4[[#This Row],[제품명]])</f>
        <v>0</v>
      </c>
      <c r="W337" s="54">
        <f>COUNTIF(사출계획!$Q$62:$R$110,표4[[#This Row],[제품명]])</f>
        <v>0</v>
      </c>
      <c r="X337" s="126">
        <f>COUNTIF(사출계획!$Q$62:$R$87,표4[[#This Row],[제품명]])</f>
        <v>0</v>
      </c>
      <c r="Y337" s="126">
        <f>COUNTIF(사출계획!$Q$88:$R$110,표4[[#This Row],[제품명]])</f>
        <v>0</v>
      </c>
      <c r="Z337" s="54">
        <f>COUNTIF(사출계획!$S$62:$T$110,표4[[#This Row],[제품명]])</f>
        <v>0</v>
      </c>
      <c r="AA337" s="126"/>
      <c r="AB337" s="126"/>
      <c r="AC337" s="107" t="s">
        <v>1424</v>
      </c>
      <c r="AD337" s="54">
        <f>SUMIF(표4[잉크명],표5[[#This Row],[잉크]],표4[월])</f>
        <v>0</v>
      </c>
      <c r="AE337" s="126">
        <f>SUMIF(표4[잉크명],표5[[#This Row],[잉크]],표4[월-3층])</f>
        <v>0</v>
      </c>
      <c r="AF337" s="126">
        <f>SUMIF(표4[잉크명],표5[[#This Row],[잉크]],표4[월-1층])</f>
        <v>0</v>
      </c>
      <c r="AG337" s="54">
        <f>SUMIF(표4[잉크명],표5[[#This Row],[잉크]],표4[화])</f>
        <v>0</v>
      </c>
      <c r="AH337" s="126">
        <f>SUMIF(표4[잉크명],표5[[#This Row],[잉크]],표4[화-3층])</f>
        <v>0</v>
      </c>
      <c r="AI337" s="126">
        <f>SUMIF(표4[잉크명],표5[[#This Row],[잉크]],표4[화-1층])</f>
        <v>0</v>
      </c>
      <c r="AJ337" s="54">
        <f>SUMIF(표4[잉크명],표5[[#This Row],[잉크]],표4[수])</f>
        <v>0</v>
      </c>
      <c r="AK337" s="126">
        <f>SUMIF(표4[잉크명],표5[[#This Row],[잉크]],표4[수-3층])</f>
        <v>0</v>
      </c>
      <c r="AL337" s="126">
        <f>SUMIF(표4[잉크명],표5[[#This Row],[잉크]],표4[수-1층])</f>
        <v>0</v>
      </c>
      <c r="AM337" s="54">
        <f>SUMIF(표4[잉크명],표5[[#This Row],[잉크]],표4[목])</f>
        <v>0</v>
      </c>
      <c r="AN337" s="126">
        <f>SUMIF(표4[잉크명],표5[[#This Row],[잉크]],표4[목-3층])</f>
        <v>0</v>
      </c>
      <c r="AO337" s="126">
        <f>SUMIF(표4[잉크명],표5[[#This Row],[잉크]],표4[목-1층])</f>
        <v>0</v>
      </c>
      <c r="AP337" s="54">
        <f>SUMIF(표4[잉크명],표5[[#This Row],[잉크]],표4[금])</f>
        <v>0</v>
      </c>
      <c r="AQ337" s="126">
        <f>SUMIF(표4[잉크명],표5[[#This Row],[잉크]],표4[금-3층])</f>
        <v>0</v>
      </c>
      <c r="AR337" s="126">
        <f>SUMIF(표4[잉크명],표5[[#This Row],[잉크]],표4[금-1층])</f>
        <v>0</v>
      </c>
      <c r="AS337" s="54">
        <f>SUMIF(표4[잉크명],표5[[#This Row],[잉크]],표4[토])</f>
        <v>0</v>
      </c>
      <c r="AT337" s="126">
        <f>SUMIF(표4[잉크명],표5[[#This Row],[잉크]],표4[토-3층])</f>
        <v>0</v>
      </c>
      <c r="AU337" s="126">
        <f>SUMIF(표4[잉크명],표5[[#This Row],[잉크]],표4[토-1층])</f>
        <v>0</v>
      </c>
      <c r="AV337" s="54">
        <f>SUMIF(표4[잉크명],표5[[#This Row],[잉크]],표4[일])</f>
        <v>0</v>
      </c>
      <c r="AW337" s="126">
        <f>SUMIF(표4[잉크명],표5[[#This Row],[잉크]],표4[일-3층])</f>
        <v>0</v>
      </c>
      <c r="AX337" s="126">
        <f>SUMIF(표4[잉크명],표5[[#This Row],[잉크]],표4[일-1층])</f>
        <v>0</v>
      </c>
      <c r="AY337" s="54">
        <f>SUMIF(표4[잉크명],표5[[#This Row],[잉크]],표4[차주 월])</f>
        <v>0</v>
      </c>
      <c r="AZ337" s="54">
        <f>SUM(표5[[#This Row],[월]:[차주 월]])</f>
        <v>0</v>
      </c>
    </row>
    <row r="338" spans="2:52" x14ac:dyDescent="0.3">
      <c r="B338" s="56" t="s">
        <v>737</v>
      </c>
      <c r="C338" s="56"/>
      <c r="D338" s="56" t="s">
        <v>128</v>
      </c>
      <c r="E338" s="54">
        <f>COUNTIF(사출계획!$E$62:$F$110,표4[[#This Row],[제품명]])</f>
        <v>0</v>
      </c>
      <c r="F338" s="126">
        <f>COUNTIF(사출계획!$E$62:$F$87,표4[[#This Row],[제품명]])</f>
        <v>0</v>
      </c>
      <c r="G338" s="126">
        <f>COUNTIF(사출계획!$E$88:$F$110,표4[[#This Row],[제품명]])</f>
        <v>0</v>
      </c>
      <c r="H338" s="54">
        <f>COUNTIF(사출계획!$G$62:$H$110,표4[[#This Row],[제품명]])</f>
        <v>0</v>
      </c>
      <c r="I338" s="122">
        <f>COUNTIF(사출계획!$G$62:$H$87,표4[[#This Row],[제품명]])</f>
        <v>0</v>
      </c>
      <c r="J338" s="122">
        <f>COUNTIF(사출계획!$G$88:$H$110,표4[[#This Row],[제품명]])</f>
        <v>0</v>
      </c>
      <c r="K338" s="54">
        <f>COUNTIF(사출계획!$I$62:$J$110,표4[[#This Row],[제품명]])</f>
        <v>0</v>
      </c>
      <c r="L338" s="126">
        <f>COUNTIF(사출계획!$I$62:$J$87,표4[[#This Row],[제품명]])</f>
        <v>0</v>
      </c>
      <c r="M338" s="126">
        <f>COUNTIF(사출계획!$I$88:$J$110,표4[[#This Row],[제품명]])</f>
        <v>0</v>
      </c>
      <c r="N338" s="54">
        <f>COUNTIF(사출계획!$K$62:$L$110,표4[[#This Row],[제품명]])</f>
        <v>0</v>
      </c>
      <c r="O338" s="126">
        <f>COUNTIF(사출계획!$K$62:$L$87,표4[[#This Row],[제품명]])</f>
        <v>0</v>
      </c>
      <c r="P338" s="126">
        <f>COUNTIF(사출계획!$K$88:$L$110,표4[[#This Row],[제품명]])</f>
        <v>0</v>
      </c>
      <c r="Q338" s="54">
        <f>COUNTIF(사출계획!$M$62:$N$110,표4[[#This Row],[제품명]])</f>
        <v>0</v>
      </c>
      <c r="R338" s="126">
        <f>COUNTIF(사출계획!$M$62:$N$87,표4[[#This Row],[제품명]])</f>
        <v>0</v>
      </c>
      <c r="S338" s="126">
        <f>COUNTIF(사출계획!$M$88:$N$110,표4[[#This Row],[제품명]])</f>
        <v>0</v>
      </c>
      <c r="T338" s="54">
        <f>COUNTIF(사출계획!$O$62:$P$110,표4[[#This Row],[제품명]])</f>
        <v>0</v>
      </c>
      <c r="U338" s="126">
        <f>COUNTIF(사출계획!$O$62:$P$87,표4[[#This Row],[제품명]])</f>
        <v>0</v>
      </c>
      <c r="V338" s="126">
        <f>COUNTIF(사출계획!$O$88:$P$110,표4[[#This Row],[제품명]])</f>
        <v>0</v>
      </c>
      <c r="W338" s="54">
        <f>COUNTIF(사출계획!$Q$62:$R$110,표4[[#This Row],[제품명]])</f>
        <v>0</v>
      </c>
      <c r="X338" s="126">
        <f>COUNTIF(사출계획!$Q$62:$R$87,표4[[#This Row],[제품명]])</f>
        <v>0</v>
      </c>
      <c r="Y338" s="126">
        <f>COUNTIF(사출계획!$Q$88:$R$110,표4[[#This Row],[제품명]])</f>
        <v>0</v>
      </c>
      <c r="Z338" s="54">
        <f>COUNTIF(사출계획!$S$62:$T$110,표4[[#This Row],[제품명]])</f>
        <v>0</v>
      </c>
      <c r="AA338" s="126"/>
      <c r="AB338" s="126"/>
      <c r="AC338" s="33" t="s">
        <v>296</v>
      </c>
      <c r="AD338" s="34">
        <f>SUMIF(표4[잉크명],표5[[#This Row],[잉크]],표4[월])</f>
        <v>0</v>
      </c>
      <c r="AE338" s="126">
        <f>SUMIF(표4[잉크명],표5[[#This Row],[잉크]],표4[월-3층])</f>
        <v>0</v>
      </c>
      <c r="AF338" s="126">
        <f>SUMIF(표4[잉크명],표5[[#This Row],[잉크]],표4[월-1층])</f>
        <v>0</v>
      </c>
      <c r="AG338" s="34">
        <f>SUMIF(표4[잉크명],표5[[#This Row],[잉크]],표4[화])</f>
        <v>0</v>
      </c>
      <c r="AH338" s="126">
        <f>SUMIF(표4[잉크명],표5[[#This Row],[잉크]],표4[화-3층])</f>
        <v>0</v>
      </c>
      <c r="AI338" s="126">
        <f>SUMIF(표4[잉크명],표5[[#This Row],[잉크]],표4[화-1층])</f>
        <v>0</v>
      </c>
      <c r="AJ338" s="34">
        <f>SUMIF(표4[잉크명],표5[[#This Row],[잉크]],표4[수])</f>
        <v>0</v>
      </c>
      <c r="AK338" s="126">
        <f>SUMIF(표4[잉크명],표5[[#This Row],[잉크]],표4[수-3층])</f>
        <v>0</v>
      </c>
      <c r="AL338" s="126">
        <f>SUMIF(표4[잉크명],표5[[#This Row],[잉크]],표4[수-1층])</f>
        <v>0</v>
      </c>
      <c r="AM338" s="34">
        <f>SUMIF(표4[잉크명],표5[[#This Row],[잉크]],표4[목])</f>
        <v>0</v>
      </c>
      <c r="AN338" s="126">
        <f>SUMIF(표4[잉크명],표5[[#This Row],[잉크]],표4[목-3층])</f>
        <v>0</v>
      </c>
      <c r="AO338" s="126">
        <f>SUMIF(표4[잉크명],표5[[#This Row],[잉크]],표4[목-1층])</f>
        <v>0</v>
      </c>
      <c r="AP338" s="34">
        <f>SUMIF(표4[잉크명],표5[[#This Row],[잉크]],표4[금])</f>
        <v>0</v>
      </c>
      <c r="AQ338" s="126">
        <f>SUMIF(표4[잉크명],표5[[#This Row],[잉크]],표4[금-3층])</f>
        <v>0</v>
      </c>
      <c r="AR338" s="126">
        <f>SUMIF(표4[잉크명],표5[[#This Row],[잉크]],표4[금-1층])</f>
        <v>0</v>
      </c>
      <c r="AS338" s="34">
        <f>SUMIF(표4[잉크명],표5[[#This Row],[잉크]],표4[토])</f>
        <v>0</v>
      </c>
      <c r="AT338" s="126">
        <f>SUMIF(표4[잉크명],표5[[#This Row],[잉크]],표4[토-3층])</f>
        <v>0</v>
      </c>
      <c r="AU338" s="126">
        <f>SUMIF(표4[잉크명],표5[[#This Row],[잉크]],표4[토-1층])</f>
        <v>0</v>
      </c>
      <c r="AV338" s="34">
        <f>SUMIF(표4[잉크명],표5[[#This Row],[잉크]],표4[일])</f>
        <v>0</v>
      </c>
      <c r="AW338" s="126">
        <f>SUMIF(표4[잉크명],표5[[#This Row],[잉크]],표4[일-3층])</f>
        <v>0</v>
      </c>
      <c r="AX338" s="126">
        <f>SUMIF(표4[잉크명],표5[[#This Row],[잉크]],표4[일-1층])</f>
        <v>0</v>
      </c>
      <c r="AY338" s="34">
        <f>SUMIF(표4[잉크명],표5[[#This Row],[잉크]],표4[차주 월])</f>
        <v>0</v>
      </c>
      <c r="AZ338" s="34">
        <f>SUM(표5[[#This Row],[월]:[차주 월]])</f>
        <v>0</v>
      </c>
    </row>
    <row r="339" spans="2:52" x14ac:dyDescent="0.3">
      <c r="B339" s="56" t="s">
        <v>737</v>
      </c>
      <c r="C339" s="56"/>
      <c r="D339" s="56" t="s">
        <v>739</v>
      </c>
      <c r="E339" s="54">
        <f>COUNTIF(사출계획!$E$62:$F$110,표4[[#This Row],[제품명]])</f>
        <v>0</v>
      </c>
      <c r="F339" s="126">
        <f>COUNTIF(사출계획!$E$62:$F$87,표4[[#This Row],[제품명]])</f>
        <v>0</v>
      </c>
      <c r="G339" s="126">
        <f>COUNTIF(사출계획!$E$88:$F$110,표4[[#This Row],[제품명]])</f>
        <v>0</v>
      </c>
      <c r="H339" s="54">
        <f>COUNTIF(사출계획!$G$62:$H$110,표4[[#This Row],[제품명]])</f>
        <v>0</v>
      </c>
      <c r="I339" s="122">
        <f>COUNTIF(사출계획!$G$62:$H$87,표4[[#This Row],[제품명]])</f>
        <v>0</v>
      </c>
      <c r="J339" s="122">
        <f>COUNTIF(사출계획!$G$88:$H$110,표4[[#This Row],[제품명]])</f>
        <v>0</v>
      </c>
      <c r="K339" s="54">
        <f>COUNTIF(사출계획!$I$62:$J$110,표4[[#This Row],[제품명]])</f>
        <v>0</v>
      </c>
      <c r="L339" s="126">
        <f>COUNTIF(사출계획!$I$62:$J$87,표4[[#This Row],[제품명]])</f>
        <v>0</v>
      </c>
      <c r="M339" s="126">
        <f>COUNTIF(사출계획!$I$88:$J$110,표4[[#This Row],[제품명]])</f>
        <v>0</v>
      </c>
      <c r="N339" s="54">
        <f>COUNTIF(사출계획!$K$62:$L$110,표4[[#This Row],[제품명]])</f>
        <v>0</v>
      </c>
      <c r="O339" s="126">
        <f>COUNTIF(사출계획!$K$62:$L$87,표4[[#This Row],[제품명]])</f>
        <v>0</v>
      </c>
      <c r="P339" s="126">
        <f>COUNTIF(사출계획!$K$88:$L$110,표4[[#This Row],[제품명]])</f>
        <v>0</v>
      </c>
      <c r="Q339" s="54">
        <f>COUNTIF(사출계획!$M$62:$N$110,표4[[#This Row],[제품명]])</f>
        <v>0</v>
      </c>
      <c r="R339" s="126">
        <f>COUNTIF(사출계획!$M$62:$N$87,표4[[#This Row],[제품명]])</f>
        <v>0</v>
      </c>
      <c r="S339" s="126">
        <f>COUNTIF(사출계획!$M$88:$N$110,표4[[#This Row],[제품명]])</f>
        <v>0</v>
      </c>
      <c r="T339" s="54">
        <f>COUNTIF(사출계획!$O$62:$P$110,표4[[#This Row],[제품명]])</f>
        <v>0</v>
      </c>
      <c r="U339" s="126">
        <f>COUNTIF(사출계획!$O$62:$P$87,표4[[#This Row],[제품명]])</f>
        <v>0</v>
      </c>
      <c r="V339" s="126">
        <f>COUNTIF(사출계획!$O$88:$P$110,표4[[#This Row],[제품명]])</f>
        <v>0</v>
      </c>
      <c r="W339" s="54">
        <f>COUNTIF(사출계획!$Q$62:$R$110,표4[[#This Row],[제품명]])</f>
        <v>0</v>
      </c>
      <c r="X339" s="126">
        <f>COUNTIF(사출계획!$Q$62:$R$87,표4[[#This Row],[제품명]])</f>
        <v>0</v>
      </c>
      <c r="Y339" s="126">
        <f>COUNTIF(사출계획!$Q$88:$R$110,표4[[#This Row],[제품명]])</f>
        <v>0</v>
      </c>
      <c r="Z339" s="54">
        <f>COUNTIF(사출계획!$S$62:$T$110,표4[[#This Row],[제품명]])</f>
        <v>0</v>
      </c>
      <c r="AA339" s="126"/>
      <c r="AB339" s="126"/>
      <c r="AC339" s="107" t="s">
        <v>1064</v>
      </c>
      <c r="AD339" s="54">
        <f>SUMIF(표4[잉크명],표5[[#This Row],[잉크]],표4[월])</f>
        <v>1</v>
      </c>
      <c r="AE339" s="126">
        <f>SUMIF(표4[잉크명],표5[[#This Row],[잉크]],표4[월-3층])</f>
        <v>0</v>
      </c>
      <c r="AF339" s="126">
        <f>SUMIF(표4[잉크명],표5[[#This Row],[잉크]],표4[월-1층])</f>
        <v>1</v>
      </c>
      <c r="AG339" s="54">
        <f>SUMIF(표4[잉크명],표5[[#This Row],[잉크]],표4[화])</f>
        <v>2</v>
      </c>
      <c r="AH339" s="126">
        <f>SUMIF(표4[잉크명],표5[[#This Row],[잉크]],표4[화-3층])</f>
        <v>0</v>
      </c>
      <c r="AI339" s="126">
        <f>SUMIF(표4[잉크명],표5[[#This Row],[잉크]],표4[화-1층])</f>
        <v>2</v>
      </c>
      <c r="AJ339" s="54">
        <f>SUMIF(표4[잉크명],표5[[#This Row],[잉크]],표4[수])</f>
        <v>0</v>
      </c>
      <c r="AK339" s="126">
        <f>SUMIF(표4[잉크명],표5[[#This Row],[잉크]],표4[수-3층])</f>
        <v>0</v>
      </c>
      <c r="AL339" s="126">
        <f>SUMIF(표4[잉크명],표5[[#This Row],[잉크]],표4[수-1층])</f>
        <v>0</v>
      </c>
      <c r="AM339" s="54">
        <f>SUMIF(표4[잉크명],표5[[#This Row],[잉크]],표4[목])</f>
        <v>0</v>
      </c>
      <c r="AN339" s="126">
        <f>SUMIF(표4[잉크명],표5[[#This Row],[잉크]],표4[목-3층])</f>
        <v>0</v>
      </c>
      <c r="AO339" s="126">
        <f>SUMIF(표4[잉크명],표5[[#This Row],[잉크]],표4[목-1층])</f>
        <v>0</v>
      </c>
      <c r="AP339" s="54">
        <f>SUMIF(표4[잉크명],표5[[#This Row],[잉크]],표4[금])</f>
        <v>0</v>
      </c>
      <c r="AQ339" s="126">
        <f>SUMIF(표4[잉크명],표5[[#This Row],[잉크]],표4[금-3층])</f>
        <v>0</v>
      </c>
      <c r="AR339" s="126">
        <f>SUMIF(표4[잉크명],표5[[#This Row],[잉크]],표4[금-1층])</f>
        <v>0</v>
      </c>
      <c r="AS339" s="54">
        <f>SUMIF(표4[잉크명],표5[[#This Row],[잉크]],표4[토])</f>
        <v>0</v>
      </c>
      <c r="AT339" s="126">
        <f>SUMIF(표4[잉크명],표5[[#This Row],[잉크]],표4[토-3층])</f>
        <v>0</v>
      </c>
      <c r="AU339" s="126">
        <f>SUMIF(표4[잉크명],표5[[#This Row],[잉크]],표4[토-1층])</f>
        <v>0</v>
      </c>
      <c r="AV339" s="54">
        <f>SUMIF(표4[잉크명],표5[[#This Row],[잉크]],표4[일])</f>
        <v>0</v>
      </c>
      <c r="AW339" s="126">
        <f>SUMIF(표4[잉크명],표5[[#This Row],[잉크]],표4[일-3층])</f>
        <v>0</v>
      </c>
      <c r="AX339" s="126">
        <f>SUMIF(표4[잉크명],표5[[#This Row],[잉크]],표4[일-1층])</f>
        <v>0</v>
      </c>
      <c r="AY339" s="54">
        <f>SUMIF(표4[잉크명],표5[[#This Row],[잉크]],표4[차주 월])</f>
        <v>0</v>
      </c>
      <c r="AZ339" s="54">
        <f>SUM(표5[[#This Row],[월]:[차주 월]])</f>
        <v>6</v>
      </c>
    </row>
    <row r="340" spans="2:52" x14ac:dyDescent="0.3">
      <c r="B340" s="56" t="s">
        <v>737</v>
      </c>
      <c r="C340" s="56"/>
      <c r="D340" s="56" t="s">
        <v>1069</v>
      </c>
      <c r="E340" s="34">
        <f>COUNTIF(사출계획!$E$62:$F$110,표4[[#This Row],[제품명]])</f>
        <v>0</v>
      </c>
      <c r="F340" s="126">
        <f>COUNTIF(사출계획!$E$62:$F$87,표4[[#This Row],[제품명]])</f>
        <v>0</v>
      </c>
      <c r="G340" s="126">
        <f>COUNTIF(사출계획!$E$88:$F$110,표4[[#This Row],[제품명]])</f>
        <v>0</v>
      </c>
      <c r="H340" s="34">
        <f>COUNTIF(사출계획!$G$62:$H$110,표4[[#This Row],[제품명]])</f>
        <v>0</v>
      </c>
      <c r="I340" s="122">
        <f>COUNTIF(사출계획!$G$62:$H$87,표4[[#This Row],[제품명]])</f>
        <v>0</v>
      </c>
      <c r="J340" s="122">
        <f>COUNTIF(사출계획!$G$88:$H$110,표4[[#This Row],[제품명]])</f>
        <v>0</v>
      </c>
      <c r="K340" s="34">
        <f>COUNTIF(사출계획!$I$62:$J$110,표4[[#This Row],[제품명]])</f>
        <v>0</v>
      </c>
      <c r="L340" s="126">
        <f>COUNTIF(사출계획!$I$62:$J$87,표4[[#This Row],[제품명]])</f>
        <v>0</v>
      </c>
      <c r="M340" s="126">
        <f>COUNTIF(사출계획!$I$88:$J$110,표4[[#This Row],[제품명]])</f>
        <v>0</v>
      </c>
      <c r="N340" s="34">
        <f>COUNTIF(사출계획!$K$62:$L$110,표4[[#This Row],[제품명]])</f>
        <v>0</v>
      </c>
      <c r="O340" s="126">
        <f>COUNTIF(사출계획!$K$62:$L$87,표4[[#This Row],[제품명]])</f>
        <v>0</v>
      </c>
      <c r="P340" s="126">
        <f>COUNTIF(사출계획!$K$88:$L$110,표4[[#This Row],[제품명]])</f>
        <v>0</v>
      </c>
      <c r="Q340" s="34">
        <f>COUNTIF(사출계획!$M$62:$N$110,표4[[#This Row],[제품명]])</f>
        <v>0</v>
      </c>
      <c r="R340" s="126">
        <f>COUNTIF(사출계획!$M$62:$N$87,표4[[#This Row],[제품명]])</f>
        <v>0</v>
      </c>
      <c r="S340" s="126">
        <f>COUNTIF(사출계획!$M$88:$N$110,표4[[#This Row],[제품명]])</f>
        <v>0</v>
      </c>
      <c r="T340" s="34">
        <f>COUNTIF(사출계획!$O$62:$P$110,표4[[#This Row],[제품명]])</f>
        <v>0</v>
      </c>
      <c r="U340" s="126">
        <f>COUNTIF(사출계획!$O$62:$P$87,표4[[#This Row],[제품명]])</f>
        <v>0</v>
      </c>
      <c r="V340" s="126">
        <f>COUNTIF(사출계획!$O$88:$P$110,표4[[#This Row],[제품명]])</f>
        <v>0</v>
      </c>
      <c r="W340" s="34">
        <f>COUNTIF(사출계획!$Q$62:$R$110,표4[[#This Row],[제품명]])</f>
        <v>0</v>
      </c>
      <c r="X340" s="126">
        <f>COUNTIF(사출계획!$Q$62:$R$87,표4[[#This Row],[제품명]])</f>
        <v>0</v>
      </c>
      <c r="Y340" s="126">
        <f>COUNTIF(사출계획!$Q$88:$R$110,표4[[#This Row],[제품명]])</f>
        <v>0</v>
      </c>
      <c r="Z340" s="34">
        <f>COUNTIF(사출계획!$S$62:$T$110,표4[[#This Row],[제품명]])</f>
        <v>0</v>
      </c>
      <c r="AA340" s="126"/>
      <c r="AB340" s="126"/>
      <c r="AC340" s="33" t="s">
        <v>528</v>
      </c>
      <c r="AD340" s="34">
        <f>SUMIF(표4[잉크명],표5[[#This Row],[잉크]],표4[월])</f>
        <v>0</v>
      </c>
      <c r="AE340" s="126">
        <f>SUMIF(표4[잉크명],표5[[#This Row],[잉크]],표4[월-3층])</f>
        <v>0</v>
      </c>
      <c r="AF340" s="126">
        <f>SUMIF(표4[잉크명],표5[[#This Row],[잉크]],표4[월-1층])</f>
        <v>0</v>
      </c>
      <c r="AG340" s="34">
        <f>SUMIF(표4[잉크명],표5[[#This Row],[잉크]],표4[화])</f>
        <v>0</v>
      </c>
      <c r="AH340" s="126">
        <f>SUMIF(표4[잉크명],표5[[#This Row],[잉크]],표4[화-3층])</f>
        <v>0</v>
      </c>
      <c r="AI340" s="126">
        <f>SUMIF(표4[잉크명],표5[[#This Row],[잉크]],표4[화-1층])</f>
        <v>0</v>
      </c>
      <c r="AJ340" s="34">
        <f>SUMIF(표4[잉크명],표5[[#This Row],[잉크]],표4[수])</f>
        <v>0</v>
      </c>
      <c r="AK340" s="126">
        <f>SUMIF(표4[잉크명],표5[[#This Row],[잉크]],표4[수-3층])</f>
        <v>0</v>
      </c>
      <c r="AL340" s="126">
        <f>SUMIF(표4[잉크명],표5[[#This Row],[잉크]],표4[수-1층])</f>
        <v>0</v>
      </c>
      <c r="AM340" s="34">
        <f>SUMIF(표4[잉크명],표5[[#This Row],[잉크]],표4[목])</f>
        <v>0</v>
      </c>
      <c r="AN340" s="126">
        <f>SUMIF(표4[잉크명],표5[[#This Row],[잉크]],표4[목-3층])</f>
        <v>0</v>
      </c>
      <c r="AO340" s="126">
        <f>SUMIF(표4[잉크명],표5[[#This Row],[잉크]],표4[목-1층])</f>
        <v>0</v>
      </c>
      <c r="AP340" s="34">
        <f>SUMIF(표4[잉크명],표5[[#This Row],[잉크]],표4[금])</f>
        <v>0</v>
      </c>
      <c r="AQ340" s="126">
        <f>SUMIF(표4[잉크명],표5[[#This Row],[잉크]],표4[금-3층])</f>
        <v>0</v>
      </c>
      <c r="AR340" s="126">
        <f>SUMIF(표4[잉크명],표5[[#This Row],[잉크]],표4[금-1층])</f>
        <v>0</v>
      </c>
      <c r="AS340" s="34">
        <f>SUMIF(표4[잉크명],표5[[#This Row],[잉크]],표4[토])</f>
        <v>0</v>
      </c>
      <c r="AT340" s="126">
        <f>SUMIF(표4[잉크명],표5[[#This Row],[잉크]],표4[토-3층])</f>
        <v>0</v>
      </c>
      <c r="AU340" s="126">
        <f>SUMIF(표4[잉크명],표5[[#This Row],[잉크]],표4[토-1층])</f>
        <v>0</v>
      </c>
      <c r="AV340" s="34">
        <f>SUMIF(표4[잉크명],표5[[#This Row],[잉크]],표4[일])</f>
        <v>0</v>
      </c>
      <c r="AW340" s="126">
        <f>SUMIF(표4[잉크명],표5[[#This Row],[잉크]],표4[일-3층])</f>
        <v>0</v>
      </c>
      <c r="AX340" s="126">
        <f>SUMIF(표4[잉크명],표5[[#This Row],[잉크]],표4[일-1층])</f>
        <v>0</v>
      </c>
      <c r="AY340" s="34">
        <f>SUMIF(표4[잉크명],표5[[#This Row],[잉크]],표4[차주 월])</f>
        <v>0</v>
      </c>
      <c r="AZ340" s="34">
        <f>SUM(표5[[#This Row],[월]:[차주 월]])</f>
        <v>0</v>
      </c>
    </row>
    <row r="341" spans="2:52" x14ac:dyDescent="0.3">
      <c r="B341" s="56" t="s">
        <v>744</v>
      </c>
      <c r="C341" s="56"/>
      <c r="D341" s="56" t="s">
        <v>741</v>
      </c>
      <c r="E341" s="54">
        <f>COUNTIF(사출계획!$E$62:$F$110,표4[[#This Row],[제품명]])</f>
        <v>0</v>
      </c>
      <c r="F341" s="126">
        <f>COUNTIF(사출계획!$E$62:$F$87,표4[[#This Row],[제품명]])</f>
        <v>0</v>
      </c>
      <c r="G341" s="126">
        <f>COUNTIF(사출계획!$E$88:$F$110,표4[[#This Row],[제품명]])</f>
        <v>0</v>
      </c>
      <c r="H341" s="54">
        <f>COUNTIF(사출계획!$G$62:$H$110,표4[[#This Row],[제품명]])</f>
        <v>0</v>
      </c>
      <c r="I341" s="122">
        <f>COUNTIF(사출계획!$G$62:$H$87,표4[[#This Row],[제품명]])</f>
        <v>0</v>
      </c>
      <c r="J341" s="122">
        <f>COUNTIF(사출계획!$G$88:$H$110,표4[[#This Row],[제품명]])</f>
        <v>0</v>
      </c>
      <c r="K341" s="54">
        <f>COUNTIF(사출계획!$I$62:$J$110,표4[[#This Row],[제품명]])</f>
        <v>0</v>
      </c>
      <c r="L341" s="126">
        <f>COUNTIF(사출계획!$I$62:$J$87,표4[[#This Row],[제품명]])</f>
        <v>0</v>
      </c>
      <c r="M341" s="126">
        <f>COUNTIF(사출계획!$I$88:$J$110,표4[[#This Row],[제품명]])</f>
        <v>0</v>
      </c>
      <c r="N341" s="54">
        <f>COUNTIF(사출계획!$K$62:$L$110,표4[[#This Row],[제품명]])</f>
        <v>0</v>
      </c>
      <c r="O341" s="126">
        <f>COUNTIF(사출계획!$K$62:$L$87,표4[[#This Row],[제품명]])</f>
        <v>0</v>
      </c>
      <c r="P341" s="126">
        <f>COUNTIF(사출계획!$K$88:$L$110,표4[[#This Row],[제품명]])</f>
        <v>0</v>
      </c>
      <c r="Q341" s="54">
        <f>COUNTIF(사출계획!$M$62:$N$110,표4[[#This Row],[제품명]])</f>
        <v>0</v>
      </c>
      <c r="R341" s="126">
        <f>COUNTIF(사출계획!$M$62:$N$87,표4[[#This Row],[제품명]])</f>
        <v>0</v>
      </c>
      <c r="S341" s="126">
        <f>COUNTIF(사출계획!$M$88:$N$110,표4[[#This Row],[제품명]])</f>
        <v>0</v>
      </c>
      <c r="T341" s="54">
        <f>COUNTIF(사출계획!$O$62:$P$110,표4[[#This Row],[제품명]])</f>
        <v>0</v>
      </c>
      <c r="U341" s="126">
        <f>COUNTIF(사출계획!$O$62:$P$87,표4[[#This Row],[제품명]])</f>
        <v>0</v>
      </c>
      <c r="V341" s="126">
        <f>COUNTIF(사출계획!$O$88:$P$110,표4[[#This Row],[제품명]])</f>
        <v>0</v>
      </c>
      <c r="W341" s="54">
        <f>COUNTIF(사출계획!$Q$62:$R$110,표4[[#This Row],[제품명]])</f>
        <v>0</v>
      </c>
      <c r="X341" s="126">
        <f>COUNTIF(사출계획!$Q$62:$R$87,표4[[#This Row],[제품명]])</f>
        <v>0</v>
      </c>
      <c r="Y341" s="126">
        <f>COUNTIF(사출계획!$Q$88:$R$110,표4[[#This Row],[제품명]])</f>
        <v>0</v>
      </c>
      <c r="Z341" s="54">
        <f>COUNTIF(사출계획!$S$62:$T$110,표4[[#This Row],[제품명]])</f>
        <v>0</v>
      </c>
      <c r="AA341" s="126"/>
      <c r="AB341" s="126"/>
      <c r="AC341" s="33" t="s">
        <v>67</v>
      </c>
      <c r="AD341" s="34">
        <f>SUMIF(표4[잉크명],표5[[#This Row],[잉크]],표4[월])</f>
        <v>0</v>
      </c>
      <c r="AE341" s="126">
        <f>SUMIF(표4[잉크명],표5[[#This Row],[잉크]],표4[월-3층])</f>
        <v>0</v>
      </c>
      <c r="AF341" s="126">
        <f>SUMIF(표4[잉크명],표5[[#This Row],[잉크]],표4[월-1층])</f>
        <v>0</v>
      </c>
      <c r="AG341" s="34">
        <f>SUMIF(표4[잉크명],표5[[#This Row],[잉크]],표4[화])</f>
        <v>0</v>
      </c>
      <c r="AH341" s="126">
        <f>SUMIF(표4[잉크명],표5[[#This Row],[잉크]],표4[화-3층])</f>
        <v>0</v>
      </c>
      <c r="AI341" s="126">
        <f>SUMIF(표4[잉크명],표5[[#This Row],[잉크]],표4[화-1층])</f>
        <v>0</v>
      </c>
      <c r="AJ341" s="34">
        <f>SUMIF(표4[잉크명],표5[[#This Row],[잉크]],표4[수])</f>
        <v>0</v>
      </c>
      <c r="AK341" s="126">
        <f>SUMIF(표4[잉크명],표5[[#This Row],[잉크]],표4[수-3층])</f>
        <v>0</v>
      </c>
      <c r="AL341" s="126">
        <f>SUMIF(표4[잉크명],표5[[#This Row],[잉크]],표4[수-1층])</f>
        <v>0</v>
      </c>
      <c r="AM341" s="34">
        <f>SUMIF(표4[잉크명],표5[[#This Row],[잉크]],표4[목])</f>
        <v>0</v>
      </c>
      <c r="AN341" s="126">
        <f>SUMIF(표4[잉크명],표5[[#This Row],[잉크]],표4[목-3층])</f>
        <v>0</v>
      </c>
      <c r="AO341" s="126">
        <f>SUMIF(표4[잉크명],표5[[#This Row],[잉크]],표4[목-1층])</f>
        <v>0</v>
      </c>
      <c r="AP341" s="34">
        <f>SUMIF(표4[잉크명],표5[[#This Row],[잉크]],표4[금])</f>
        <v>0</v>
      </c>
      <c r="AQ341" s="126">
        <f>SUMIF(표4[잉크명],표5[[#This Row],[잉크]],표4[금-3층])</f>
        <v>0</v>
      </c>
      <c r="AR341" s="126">
        <f>SUMIF(표4[잉크명],표5[[#This Row],[잉크]],표4[금-1층])</f>
        <v>0</v>
      </c>
      <c r="AS341" s="34">
        <f>SUMIF(표4[잉크명],표5[[#This Row],[잉크]],표4[토])</f>
        <v>0</v>
      </c>
      <c r="AT341" s="126">
        <f>SUMIF(표4[잉크명],표5[[#This Row],[잉크]],표4[토-3층])</f>
        <v>0</v>
      </c>
      <c r="AU341" s="126">
        <f>SUMIF(표4[잉크명],표5[[#This Row],[잉크]],표4[토-1층])</f>
        <v>0</v>
      </c>
      <c r="AV341" s="34">
        <f>SUMIF(표4[잉크명],표5[[#This Row],[잉크]],표4[일])</f>
        <v>0</v>
      </c>
      <c r="AW341" s="126">
        <f>SUMIF(표4[잉크명],표5[[#This Row],[잉크]],표4[일-3층])</f>
        <v>0</v>
      </c>
      <c r="AX341" s="126">
        <f>SUMIF(표4[잉크명],표5[[#This Row],[잉크]],표4[일-1층])</f>
        <v>0</v>
      </c>
      <c r="AY341" s="34">
        <f>SUMIF(표4[잉크명],표5[[#This Row],[잉크]],표4[차주 월])</f>
        <v>0</v>
      </c>
      <c r="AZ341" s="34">
        <f>SUM(표5[[#This Row],[월]:[차주 월]])</f>
        <v>0</v>
      </c>
    </row>
    <row r="342" spans="2:52" x14ac:dyDescent="0.3">
      <c r="B342" s="56" t="s">
        <v>744</v>
      </c>
      <c r="C342" s="56"/>
      <c r="D342" s="56" t="s">
        <v>742</v>
      </c>
      <c r="E342" s="34">
        <f>COUNTIF(사출계획!$E$62:$F$110,표4[[#This Row],[제품명]])</f>
        <v>0</v>
      </c>
      <c r="F342" s="126">
        <f>COUNTIF(사출계획!$E$62:$F$87,표4[[#This Row],[제품명]])</f>
        <v>0</v>
      </c>
      <c r="G342" s="126">
        <f>COUNTIF(사출계획!$E$88:$F$110,표4[[#This Row],[제품명]])</f>
        <v>0</v>
      </c>
      <c r="H342" s="34">
        <f>COUNTIF(사출계획!$G$62:$H$110,표4[[#This Row],[제품명]])</f>
        <v>0</v>
      </c>
      <c r="I342" s="122">
        <f>COUNTIF(사출계획!$G$62:$H$87,표4[[#This Row],[제품명]])</f>
        <v>0</v>
      </c>
      <c r="J342" s="122">
        <f>COUNTIF(사출계획!$G$88:$H$110,표4[[#This Row],[제품명]])</f>
        <v>0</v>
      </c>
      <c r="K342" s="34">
        <f>COUNTIF(사출계획!$I$62:$J$110,표4[[#This Row],[제품명]])</f>
        <v>0</v>
      </c>
      <c r="L342" s="126">
        <f>COUNTIF(사출계획!$I$62:$J$87,표4[[#This Row],[제품명]])</f>
        <v>0</v>
      </c>
      <c r="M342" s="126">
        <f>COUNTIF(사출계획!$I$88:$J$110,표4[[#This Row],[제품명]])</f>
        <v>0</v>
      </c>
      <c r="N342" s="34">
        <f>COUNTIF(사출계획!$K$62:$L$110,표4[[#This Row],[제품명]])</f>
        <v>0</v>
      </c>
      <c r="O342" s="126">
        <f>COUNTIF(사출계획!$K$62:$L$87,표4[[#This Row],[제품명]])</f>
        <v>0</v>
      </c>
      <c r="P342" s="126">
        <f>COUNTIF(사출계획!$K$88:$L$110,표4[[#This Row],[제품명]])</f>
        <v>0</v>
      </c>
      <c r="Q342" s="34">
        <f>COUNTIF(사출계획!$M$62:$N$110,표4[[#This Row],[제품명]])</f>
        <v>0</v>
      </c>
      <c r="R342" s="126">
        <f>COUNTIF(사출계획!$M$62:$N$87,표4[[#This Row],[제품명]])</f>
        <v>0</v>
      </c>
      <c r="S342" s="126">
        <f>COUNTIF(사출계획!$M$88:$N$110,표4[[#This Row],[제품명]])</f>
        <v>0</v>
      </c>
      <c r="T342" s="34">
        <f>COUNTIF(사출계획!$O$62:$P$110,표4[[#This Row],[제품명]])</f>
        <v>0</v>
      </c>
      <c r="U342" s="126">
        <f>COUNTIF(사출계획!$O$62:$P$87,표4[[#This Row],[제품명]])</f>
        <v>0</v>
      </c>
      <c r="V342" s="126">
        <f>COUNTIF(사출계획!$O$88:$P$110,표4[[#This Row],[제품명]])</f>
        <v>0</v>
      </c>
      <c r="W342" s="34">
        <f>COUNTIF(사출계획!$Q$62:$R$110,표4[[#This Row],[제품명]])</f>
        <v>0</v>
      </c>
      <c r="X342" s="126">
        <f>COUNTIF(사출계획!$Q$62:$R$87,표4[[#This Row],[제품명]])</f>
        <v>0</v>
      </c>
      <c r="Y342" s="126">
        <f>COUNTIF(사출계획!$Q$88:$R$110,표4[[#This Row],[제품명]])</f>
        <v>0</v>
      </c>
      <c r="Z342" s="34">
        <f>COUNTIF(사출계획!$S$62:$T$110,표4[[#This Row],[제품명]])</f>
        <v>0</v>
      </c>
      <c r="AA342" s="126"/>
      <c r="AB342" s="126"/>
      <c r="AC342" s="33" t="s">
        <v>1321</v>
      </c>
      <c r="AD342" s="54">
        <f>SUMIF(표4[잉크명],표5[[#This Row],[잉크]],표4[월])</f>
        <v>0</v>
      </c>
      <c r="AE342" s="126">
        <f>SUMIF(표4[잉크명],표5[[#This Row],[잉크]],표4[월-3층])</f>
        <v>0</v>
      </c>
      <c r="AF342" s="126">
        <f>SUMIF(표4[잉크명],표5[[#This Row],[잉크]],표4[월-1층])</f>
        <v>0</v>
      </c>
      <c r="AG342" s="54">
        <f>SUMIF(표4[잉크명],표5[[#This Row],[잉크]],표4[화])</f>
        <v>0</v>
      </c>
      <c r="AH342" s="126">
        <f>SUMIF(표4[잉크명],표5[[#This Row],[잉크]],표4[화-3층])</f>
        <v>0</v>
      </c>
      <c r="AI342" s="126">
        <f>SUMIF(표4[잉크명],표5[[#This Row],[잉크]],표4[화-1층])</f>
        <v>0</v>
      </c>
      <c r="AJ342" s="54">
        <f>SUMIF(표4[잉크명],표5[[#This Row],[잉크]],표4[수])</f>
        <v>0</v>
      </c>
      <c r="AK342" s="126">
        <f>SUMIF(표4[잉크명],표5[[#This Row],[잉크]],표4[수-3층])</f>
        <v>0</v>
      </c>
      <c r="AL342" s="126">
        <f>SUMIF(표4[잉크명],표5[[#This Row],[잉크]],표4[수-1층])</f>
        <v>0</v>
      </c>
      <c r="AM342" s="34">
        <f>SUMIF(표4[잉크명],표5[[#This Row],[잉크]],표4[목])</f>
        <v>0</v>
      </c>
      <c r="AN342" s="126">
        <f>SUMIF(표4[잉크명],표5[[#This Row],[잉크]],표4[목-3층])</f>
        <v>0</v>
      </c>
      <c r="AO342" s="126">
        <f>SUMIF(표4[잉크명],표5[[#This Row],[잉크]],표4[목-1층])</f>
        <v>0</v>
      </c>
      <c r="AP342" s="34">
        <f>SUMIF(표4[잉크명],표5[[#This Row],[잉크]],표4[금])</f>
        <v>0</v>
      </c>
      <c r="AQ342" s="126">
        <f>SUMIF(표4[잉크명],표5[[#This Row],[잉크]],표4[금-3층])</f>
        <v>0</v>
      </c>
      <c r="AR342" s="126">
        <f>SUMIF(표4[잉크명],표5[[#This Row],[잉크]],표4[금-1층])</f>
        <v>0</v>
      </c>
      <c r="AS342" s="34">
        <f>SUMIF(표4[잉크명],표5[[#This Row],[잉크]],표4[토])</f>
        <v>0</v>
      </c>
      <c r="AT342" s="126">
        <f>SUMIF(표4[잉크명],표5[[#This Row],[잉크]],표4[토-3층])</f>
        <v>0</v>
      </c>
      <c r="AU342" s="126">
        <f>SUMIF(표4[잉크명],표5[[#This Row],[잉크]],표4[토-1층])</f>
        <v>0</v>
      </c>
      <c r="AV342" s="34">
        <f>SUMIF(표4[잉크명],표5[[#This Row],[잉크]],표4[일])</f>
        <v>0</v>
      </c>
      <c r="AW342" s="126">
        <f>SUMIF(표4[잉크명],표5[[#This Row],[잉크]],표4[일-3층])</f>
        <v>0</v>
      </c>
      <c r="AX342" s="126">
        <f>SUMIF(표4[잉크명],표5[[#This Row],[잉크]],표4[일-1층])</f>
        <v>0</v>
      </c>
      <c r="AY342" s="34">
        <f>SUMIF(표4[잉크명],표5[[#This Row],[잉크]],표4[차주 월])</f>
        <v>0</v>
      </c>
      <c r="AZ342" s="34">
        <f>SUM(표5[[#This Row],[월]:[차주 월]])</f>
        <v>0</v>
      </c>
    </row>
    <row r="343" spans="2:52" x14ac:dyDescent="0.3">
      <c r="B343" s="56" t="s">
        <v>744</v>
      </c>
      <c r="C343" s="56"/>
      <c r="D343" s="56" t="s">
        <v>743</v>
      </c>
      <c r="E343" s="54">
        <f>COUNTIF(사출계획!$E$62:$F$110,표4[[#This Row],[제품명]])</f>
        <v>0</v>
      </c>
      <c r="F343" s="126">
        <f>COUNTIF(사출계획!$E$62:$F$87,표4[[#This Row],[제품명]])</f>
        <v>0</v>
      </c>
      <c r="G343" s="126">
        <f>COUNTIF(사출계획!$E$88:$F$110,표4[[#This Row],[제품명]])</f>
        <v>0</v>
      </c>
      <c r="H343" s="54">
        <f>COUNTIF(사출계획!$G$62:$H$110,표4[[#This Row],[제품명]])</f>
        <v>0</v>
      </c>
      <c r="I343" s="122">
        <f>COUNTIF(사출계획!$G$62:$H$87,표4[[#This Row],[제품명]])</f>
        <v>0</v>
      </c>
      <c r="J343" s="122">
        <f>COUNTIF(사출계획!$G$88:$H$110,표4[[#This Row],[제품명]])</f>
        <v>0</v>
      </c>
      <c r="K343" s="54">
        <f>COUNTIF(사출계획!$I$62:$J$110,표4[[#This Row],[제품명]])</f>
        <v>0</v>
      </c>
      <c r="L343" s="126">
        <f>COUNTIF(사출계획!$I$62:$J$87,표4[[#This Row],[제품명]])</f>
        <v>0</v>
      </c>
      <c r="M343" s="126">
        <f>COUNTIF(사출계획!$I$88:$J$110,표4[[#This Row],[제품명]])</f>
        <v>0</v>
      </c>
      <c r="N343" s="54">
        <f>COUNTIF(사출계획!$K$62:$L$110,표4[[#This Row],[제품명]])</f>
        <v>0</v>
      </c>
      <c r="O343" s="126">
        <f>COUNTIF(사출계획!$K$62:$L$87,표4[[#This Row],[제품명]])</f>
        <v>0</v>
      </c>
      <c r="P343" s="126">
        <f>COUNTIF(사출계획!$K$88:$L$110,표4[[#This Row],[제품명]])</f>
        <v>0</v>
      </c>
      <c r="Q343" s="54">
        <f>COUNTIF(사출계획!$M$62:$N$110,표4[[#This Row],[제품명]])</f>
        <v>0</v>
      </c>
      <c r="R343" s="126">
        <f>COUNTIF(사출계획!$M$62:$N$87,표4[[#This Row],[제품명]])</f>
        <v>0</v>
      </c>
      <c r="S343" s="126">
        <f>COUNTIF(사출계획!$M$88:$N$110,표4[[#This Row],[제품명]])</f>
        <v>0</v>
      </c>
      <c r="T343" s="54">
        <f>COUNTIF(사출계획!$O$62:$P$110,표4[[#This Row],[제품명]])</f>
        <v>0</v>
      </c>
      <c r="U343" s="126">
        <f>COUNTIF(사출계획!$O$62:$P$87,표4[[#This Row],[제품명]])</f>
        <v>0</v>
      </c>
      <c r="V343" s="126">
        <f>COUNTIF(사출계획!$O$88:$P$110,표4[[#This Row],[제품명]])</f>
        <v>0</v>
      </c>
      <c r="W343" s="54">
        <f>COUNTIF(사출계획!$Q$62:$R$110,표4[[#This Row],[제품명]])</f>
        <v>0</v>
      </c>
      <c r="X343" s="126">
        <f>COUNTIF(사출계획!$Q$62:$R$87,표4[[#This Row],[제품명]])</f>
        <v>0</v>
      </c>
      <c r="Y343" s="126">
        <f>COUNTIF(사출계획!$Q$88:$R$110,표4[[#This Row],[제품명]])</f>
        <v>0</v>
      </c>
      <c r="Z343" s="54">
        <f>COUNTIF(사출계획!$S$62:$T$110,표4[[#This Row],[제품명]])</f>
        <v>0</v>
      </c>
      <c r="AA343" s="126"/>
      <c r="AB343" s="126"/>
      <c r="AC343" s="112" t="s">
        <v>565</v>
      </c>
      <c r="AD343" s="54">
        <f>SUMIF(표4[잉크명],표5[[#This Row],[잉크]],표4[월])</f>
        <v>0</v>
      </c>
      <c r="AE343" s="126">
        <f>SUMIF(표4[잉크명],표5[[#This Row],[잉크]],표4[월-3층])</f>
        <v>0</v>
      </c>
      <c r="AF343" s="126">
        <f>SUMIF(표4[잉크명],표5[[#This Row],[잉크]],표4[월-1층])</f>
        <v>0</v>
      </c>
      <c r="AG343" s="54">
        <f>SUMIF(표4[잉크명],표5[[#This Row],[잉크]],표4[화])</f>
        <v>0</v>
      </c>
      <c r="AH343" s="126">
        <f>SUMIF(표4[잉크명],표5[[#This Row],[잉크]],표4[화-3층])</f>
        <v>0</v>
      </c>
      <c r="AI343" s="126">
        <f>SUMIF(표4[잉크명],표5[[#This Row],[잉크]],표4[화-1층])</f>
        <v>0</v>
      </c>
      <c r="AJ343" s="54">
        <f>SUMIF(표4[잉크명],표5[[#This Row],[잉크]],표4[수])</f>
        <v>0</v>
      </c>
      <c r="AK343" s="126">
        <f>SUMIF(표4[잉크명],표5[[#This Row],[잉크]],표4[수-3층])</f>
        <v>0</v>
      </c>
      <c r="AL343" s="126">
        <f>SUMIF(표4[잉크명],표5[[#This Row],[잉크]],표4[수-1층])</f>
        <v>0</v>
      </c>
      <c r="AM343" s="54">
        <f>SUMIF(표4[잉크명],표5[[#This Row],[잉크]],표4[목])</f>
        <v>0</v>
      </c>
      <c r="AN343" s="126">
        <f>SUMIF(표4[잉크명],표5[[#This Row],[잉크]],표4[목-3층])</f>
        <v>0</v>
      </c>
      <c r="AO343" s="126">
        <f>SUMIF(표4[잉크명],표5[[#This Row],[잉크]],표4[목-1층])</f>
        <v>0</v>
      </c>
      <c r="AP343" s="54">
        <f>SUMIF(표4[잉크명],표5[[#This Row],[잉크]],표4[금])</f>
        <v>0</v>
      </c>
      <c r="AQ343" s="126">
        <f>SUMIF(표4[잉크명],표5[[#This Row],[잉크]],표4[금-3층])</f>
        <v>0</v>
      </c>
      <c r="AR343" s="126">
        <f>SUMIF(표4[잉크명],표5[[#This Row],[잉크]],표4[금-1층])</f>
        <v>0</v>
      </c>
      <c r="AS343" s="54">
        <f>SUMIF(표4[잉크명],표5[[#This Row],[잉크]],표4[토])</f>
        <v>0</v>
      </c>
      <c r="AT343" s="126">
        <f>SUMIF(표4[잉크명],표5[[#This Row],[잉크]],표4[토-3층])</f>
        <v>0</v>
      </c>
      <c r="AU343" s="126">
        <f>SUMIF(표4[잉크명],표5[[#This Row],[잉크]],표4[토-1층])</f>
        <v>0</v>
      </c>
      <c r="AV343" s="54">
        <f>SUMIF(표4[잉크명],표5[[#This Row],[잉크]],표4[일])</f>
        <v>0</v>
      </c>
      <c r="AW343" s="126">
        <f>SUMIF(표4[잉크명],표5[[#This Row],[잉크]],표4[일-3층])</f>
        <v>0</v>
      </c>
      <c r="AX343" s="126">
        <f>SUMIF(표4[잉크명],표5[[#This Row],[잉크]],표4[일-1층])</f>
        <v>0</v>
      </c>
      <c r="AY343" s="54">
        <f>SUMIF(표4[잉크명],표5[[#This Row],[잉크]],표4[차주 월])</f>
        <v>0</v>
      </c>
      <c r="AZ343" s="54">
        <f>SUM(표5[[#This Row],[월]:[차주 월]])</f>
        <v>0</v>
      </c>
    </row>
    <row r="344" spans="2:52" x14ac:dyDescent="0.3">
      <c r="B344" s="56" t="s">
        <v>748</v>
      </c>
      <c r="C344" s="56"/>
      <c r="D344" s="56" t="s">
        <v>5371</v>
      </c>
      <c r="E344" s="54">
        <f>COUNTIF(사출계획!$E$62:$F$110,표4[[#This Row],[제품명]])</f>
        <v>0</v>
      </c>
      <c r="F344" s="126">
        <f>COUNTIF(사출계획!$E$62:$F$87,표4[[#This Row],[제품명]])</f>
        <v>0</v>
      </c>
      <c r="G344" s="126">
        <f>COUNTIF(사출계획!$E$88:$F$110,표4[[#This Row],[제품명]])</f>
        <v>0</v>
      </c>
      <c r="H344" s="54">
        <f>COUNTIF(사출계획!$G$62:$H$110,표4[[#This Row],[제품명]])</f>
        <v>0</v>
      </c>
      <c r="I344" s="122">
        <f>COUNTIF(사출계획!$G$62:$H$87,표4[[#This Row],[제품명]])</f>
        <v>0</v>
      </c>
      <c r="J344" s="122">
        <f>COUNTIF(사출계획!$G$88:$H$110,표4[[#This Row],[제품명]])</f>
        <v>0</v>
      </c>
      <c r="K344" s="54">
        <f>COUNTIF(사출계획!$I$62:$J$110,표4[[#This Row],[제품명]])</f>
        <v>0</v>
      </c>
      <c r="L344" s="126">
        <f>COUNTIF(사출계획!$I$62:$J$87,표4[[#This Row],[제품명]])</f>
        <v>0</v>
      </c>
      <c r="M344" s="126">
        <f>COUNTIF(사출계획!$I$88:$J$110,표4[[#This Row],[제품명]])</f>
        <v>0</v>
      </c>
      <c r="N344" s="54">
        <f>COUNTIF(사출계획!$K$62:$L$110,표4[[#This Row],[제품명]])</f>
        <v>0</v>
      </c>
      <c r="O344" s="126">
        <f>COUNTIF(사출계획!$K$62:$L$87,표4[[#This Row],[제품명]])</f>
        <v>0</v>
      </c>
      <c r="P344" s="126">
        <f>COUNTIF(사출계획!$K$88:$L$110,표4[[#This Row],[제품명]])</f>
        <v>0</v>
      </c>
      <c r="Q344" s="54">
        <f>COUNTIF(사출계획!$M$62:$N$110,표4[[#This Row],[제품명]])</f>
        <v>0</v>
      </c>
      <c r="R344" s="126">
        <f>COUNTIF(사출계획!$M$62:$N$87,표4[[#This Row],[제품명]])</f>
        <v>0</v>
      </c>
      <c r="S344" s="126">
        <f>COUNTIF(사출계획!$M$88:$N$110,표4[[#This Row],[제품명]])</f>
        <v>0</v>
      </c>
      <c r="T344" s="54">
        <f>COUNTIF(사출계획!$O$62:$P$110,표4[[#This Row],[제품명]])</f>
        <v>0</v>
      </c>
      <c r="U344" s="126">
        <f>COUNTIF(사출계획!$O$62:$P$87,표4[[#This Row],[제품명]])</f>
        <v>0</v>
      </c>
      <c r="V344" s="126">
        <f>COUNTIF(사출계획!$O$88:$P$110,표4[[#This Row],[제품명]])</f>
        <v>0</v>
      </c>
      <c r="W344" s="54">
        <f>COUNTIF(사출계획!$Q$62:$R$110,표4[[#This Row],[제품명]])</f>
        <v>0</v>
      </c>
      <c r="X344" s="126">
        <f>COUNTIF(사출계획!$Q$62:$R$87,표4[[#This Row],[제품명]])</f>
        <v>0</v>
      </c>
      <c r="Y344" s="126">
        <f>COUNTIF(사출계획!$Q$88:$R$110,표4[[#This Row],[제품명]])</f>
        <v>0</v>
      </c>
      <c r="Z344" s="54">
        <f>COUNTIF(사출계획!$S$62:$T$110,표4[[#This Row],[제품명]])</f>
        <v>0</v>
      </c>
      <c r="AA344" s="126"/>
      <c r="AB344" s="126"/>
      <c r="AC344" s="112" t="s">
        <v>1759</v>
      </c>
      <c r="AD344" s="54">
        <f>SUMIF(표4[잉크명],표5[[#This Row],[잉크]],표4[월])</f>
        <v>1</v>
      </c>
      <c r="AE344" s="126">
        <f>SUMIF(표4[잉크명],표5[[#This Row],[잉크]],표4[월-3층])</f>
        <v>1</v>
      </c>
      <c r="AF344" s="126">
        <f>SUMIF(표4[잉크명],표5[[#This Row],[잉크]],표4[월-1층])</f>
        <v>0</v>
      </c>
      <c r="AG344" s="54">
        <f>SUMIF(표4[잉크명],표5[[#This Row],[잉크]],표4[화])</f>
        <v>2</v>
      </c>
      <c r="AH344" s="126">
        <f>SUMIF(표4[잉크명],표5[[#This Row],[잉크]],표4[화-3층])</f>
        <v>2</v>
      </c>
      <c r="AI344" s="126">
        <f>SUMIF(표4[잉크명],표5[[#This Row],[잉크]],표4[화-1층])</f>
        <v>0</v>
      </c>
      <c r="AJ344" s="54">
        <f>SUMIF(표4[잉크명],표5[[#This Row],[잉크]],표4[수])</f>
        <v>0</v>
      </c>
      <c r="AK344" s="126">
        <f>SUMIF(표4[잉크명],표5[[#This Row],[잉크]],표4[수-3층])</f>
        <v>0</v>
      </c>
      <c r="AL344" s="126">
        <f>SUMIF(표4[잉크명],표5[[#This Row],[잉크]],표4[수-1층])</f>
        <v>0</v>
      </c>
      <c r="AM344" s="54">
        <f>SUMIF(표4[잉크명],표5[[#This Row],[잉크]],표4[목])</f>
        <v>0</v>
      </c>
      <c r="AN344" s="126">
        <f>SUMIF(표4[잉크명],표5[[#This Row],[잉크]],표4[목-3층])</f>
        <v>0</v>
      </c>
      <c r="AO344" s="126">
        <f>SUMIF(표4[잉크명],표5[[#This Row],[잉크]],표4[목-1층])</f>
        <v>0</v>
      </c>
      <c r="AP344" s="54">
        <f>SUMIF(표4[잉크명],표5[[#This Row],[잉크]],표4[금])</f>
        <v>0</v>
      </c>
      <c r="AQ344" s="126">
        <f>SUMIF(표4[잉크명],표5[[#This Row],[잉크]],표4[금-3층])</f>
        <v>0</v>
      </c>
      <c r="AR344" s="126">
        <f>SUMIF(표4[잉크명],표5[[#This Row],[잉크]],표4[금-1층])</f>
        <v>0</v>
      </c>
      <c r="AS344" s="54">
        <f>SUMIF(표4[잉크명],표5[[#This Row],[잉크]],표4[토])</f>
        <v>0</v>
      </c>
      <c r="AT344" s="126">
        <f>SUMIF(표4[잉크명],표5[[#This Row],[잉크]],표4[토-3층])</f>
        <v>0</v>
      </c>
      <c r="AU344" s="126">
        <f>SUMIF(표4[잉크명],표5[[#This Row],[잉크]],표4[토-1층])</f>
        <v>0</v>
      </c>
      <c r="AV344" s="54">
        <f>SUMIF(표4[잉크명],표5[[#This Row],[잉크]],표4[일])</f>
        <v>0</v>
      </c>
      <c r="AW344" s="126">
        <f>SUMIF(표4[잉크명],표5[[#This Row],[잉크]],표4[일-3층])</f>
        <v>0</v>
      </c>
      <c r="AX344" s="126">
        <f>SUMIF(표4[잉크명],표5[[#This Row],[잉크]],표4[일-1층])</f>
        <v>0</v>
      </c>
      <c r="AY344" s="54">
        <f>SUMIF(표4[잉크명],표5[[#This Row],[잉크]],표4[차주 월])</f>
        <v>0</v>
      </c>
      <c r="AZ344" s="54">
        <f>SUM(표5[[#This Row],[월]:[차주 월]])</f>
        <v>6</v>
      </c>
    </row>
    <row r="345" spans="2:52" x14ac:dyDescent="0.3">
      <c r="B345" s="56" t="s">
        <v>748</v>
      </c>
      <c r="C345" s="56"/>
      <c r="D345" s="56" t="s">
        <v>749</v>
      </c>
      <c r="E345" s="54">
        <f>COUNTIF(사출계획!$E$62:$F$110,표4[[#This Row],[제품명]])</f>
        <v>0</v>
      </c>
      <c r="F345" s="126">
        <f>COUNTIF(사출계획!$E$62:$F$87,표4[[#This Row],[제품명]])</f>
        <v>0</v>
      </c>
      <c r="G345" s="126">
        <f>COUNTIF(사출계획!$E$88:$F$110,표4[[#This Row],[제품명]])</f>
        <v>0</v>
      </c>
      <c r="H345" s="54">
        <f>COUNTIF(사출계획!$G$62:$H$110,표4[[#This Row],[제품명]])</f>
        <v>0</v>
      </c>
      <c r="I345" s="122">
        <f>COUNTIF(사출계획!$G$62:$H$87,표4[[#This Row],[제품명]])</f>
        <v>0</v>
      </c>
      <c r="J345" s="122">
        <f>COUNTIF(사출계획!$G$88:$H$110,표4[[#This Row],[제품명]])</f>
        <v>0</v>
      </c>
      <c r="K345" s="54">
        <f>COUNTIF(사출계획!$I$62:$J$110,표4[[#This Row],[제품명]])</f>
        <v>0</v>
      </c>
      <c r="L345" s="126">
        <f>COUNTIF(사출계획!$I$62:$J$87,표4[[#This Row],[제품명]])</f>
        <v>0</v>
      </c>
      <c r="M345" s="126">
        <f>COUNTIF(사출계획!$I$88:$J$110,표4[[#This Row],[제품명]])</f>
        <v>0</v>
      </c>
      <c r="N345" s="54">
        <f>COUNTIF(사출계획!$K$62:$L$110,표4[[#This Row],[제품명]])</f>
        <v>0</v>
      </c>
      <c r="O345" s="126">
        <f>COUNTIF(사출계획!$K$62:$L$87,표4[[#This Row],[제품명]])</f>
        <v>0</v>
      </c>
      <c r="P345" s="126">
        <f>COUNTIF(사출계획!$K$88:$L$110,표4[[#This Row],[제품명]])</f>
        <v>0</v>
      </c>
      <c r="Q345" s="54">
        <f>COUNTIF(사출계획!$M$62:$N$110,표4[[#This Row],[제품명]])</f>
        <v>0</v>
      </c>
      <c r="R345" s="126">
        <f>COUNTIF(사출계획!$M$62:$N$87,표4[[#This Row],[제품명]])</f>
        <v>0</v>
      </c>
      <c r="S345" s="126">
        <f>COUNTIF(사출계획!$M$88:$N$110,표4[[#This Row],[제품명]])</f>
        <v>0</v>
      </c>
      <c r="T345" s="54">
        <f>COUNTIF(사출계획!$O$62:$P$110,표4[[#This Row],[제품명]])</f>
        <v>0</v>
      </c>
      <c r="U345" s="126">
        <f>COUNTIF(사출계획!$O$62:$P$87,표4[[#This Row],[제품명]])</f>
        <v>0</v>
      </c>
      <c r="V345" s="126">
        <f>COUNTIF(사출계획!$O$88:$P$110,표4[[#This Row],[제품명]])</f>
        <v>0</v>
      </c>
      <c r="W345" s="54">
        <f>COUNTIF(사출계획!$Q$62:$R$110,표4[[#This Row],[제품명]])</f>
        <v>0</v>
      </c>
      <c r="X345" s="126">
        <f>COUNTIF(사출계획!$Q$62:$R$87,표4[[#This Row],[제품명]])</f>
        <v>0</v>
      </c>
      <c r="Y345" s="126">
        <f>COUNTIF(사출계획!$Q$88:$R$110,표4[[#This Row],[제품명]])</f>
        <v>0</v>
      </c>
      <c r="Z345" s="54">
        <f>COUNTIF(사출계획!$S$62:$T$110,표4[[#This Row],[제품명]])</f>
        <v>0</v>
      </c>
      <c r="AA345" s="126"/>
      <c r="AB345" s="126"/>
      <c r="AC345" s="33" t="s">
        <v>65</v>
      </c>
      <c r="AD345" s="34">
        <f>SUMIF(표4[잉크명],표5[[#This Row],[잉크]],표4[월])</f>
        <v>0</v>
      </c>
      <c r="AE345" s="126">
        <f>SUMIF(표4[잉크명],표5[[#This Row],[잉크]],표4[월-3층])</f>
        <v>0</v>
      </c>
      <c r="AF345" s="126">
        <f>SUMIF(표4[잉크명],표5[[#This Row],[잉크]],표4[월-1층])</f>
        <v>0</v>
      </c>
      <c r="AG345" s="34">
        <f>SUMIF(표4[잉크명],표5[[#This Row],[잉크]],표4[화])</f>
        <v>0</v>
      </c>
      <c r="AH345" s="126">
        <f>SUMIF(표4[잉크명],표5[[#This Row],[잉크]],표4[화-3층])</f>
        <v>0</v>
      </c>
      <c r="AI345" s="126">
        <f>SUMIF(표4[잉크명],표5[[#This Row],[잉크]],표4[화-1층])</f>
        <v>0</v>
      </c>
      <c r="AJ345" s="34">
        <f>SUMIF(표4[잉크명],표5[[#This Row],[잉크]],표4[수])</f>
        <v>0</v>
      </c>
      <c r="AK345" s="126">
        <f>SUMIF(표4[잉크명],표5[[#This Row],[잉크]],표4[수-3층])</f>
        <v>0</v>
      </c>
      <c r="AL345" s="126">
        <f>SUMIF(표4[잉크명],표5[[#This Row],[잉크]],표4[수-1층])</f>
        <v>0</v>
      </c>
      <c r="AM345" s="34">
        <f>SUMIF(표4[잉크명],표5[[#This Row],[잉크]],표4[목])</f>
        <v>0</v>
      </c>
      <c r="AN345" s="126">
        <f>SUMIF(표4[잉크명],표5[[#This Row],[잉크]],표4[목-3층])</f>
        <v>0</v>
      </c>
      <c r="AO345" s="126">
        <f>SUMIF(표4[잉크명],표5[[#This Row],[잉크]],표4[목-1층])</f>
        <v>0</v>
      </c>
      <c r="AP345" s="34">
        <f>SUMIF(표4[잉크명],표5[[#This Row],[잉크]],표4[금])</f>
        <v>0</v>
      </c>
      <c r="AQ345" s="126">
        <f>SUMIF(표4[잉크명],표5[[#This Row],[잉크]],표4[금-3층])</f>
        <v>0</v>
      </c>
      <c r="AR345" s="126">
        <f>SUMIF(표4[잉크명],표5[[#This Row],[잉크]],표4[금-1층])</f>
        <v>0</v>
      </c>
      <c r="AS345" s="34">
        <f>SUMIF(표4[잉크명],표5[[#This Row],[잉크]],표4[토])</f>
        <v>0</v>
      </c>
      <c r="AT345" s="126">
        <f>SUMIF(표4[잉크명],표5[[#This Row],[잉크]],표4[토-3층])</f>
        <v>0</v>
      </c>
      <c r="AU345" s="126">
        <f>SUMIF(표4[잉크명],표5[[#This Row],[잉크]],표4[토-1층])</f>
        <v>0</v>
      </c>
      <c r="AV345" s="34">
        <f>SUMIF(표4[잉크명],표5[[#This Row],[잉크]],표4[일])</f>
        <v>0</v>
      </c>
      <c r="AW345" s="126">
        <f>SUMIF(표4[잉크명],표5[[#This Row],[잉크]],표4[일-3층])</f>
        <v>0</v>
      </c>
      <c r="AX345" s="126">
        <f>SUMIF(표4[잉크명],표5[[#This Row],[잉크]],표4[일-1층])</f>
        <v>0</v>
      </c>
      <c r="AY345" s="34">
        <f>SUMIF(표4[잉크명],표5[[#This Row],[잉크]],표4[차주 월])</f>
        <v>0</v>
      </c>
      <c r="AZ345" s="34">
        <f>SUM(표5[[#This Row],[월]:[차주 월]])</f>
        <v>0</v>
      </c>
    </row>
    <row r="346" spans="2:52" x14ac:dyDescent="0.3">
      <c r="B346" s="56" t="s">
        <v>751</v>
      </c>
      <c r="C346" s="56"/>
      <c r="D346" s="56" t="s">
        <v>752</v>
      </c>
      <c r="E346" s="54">
        <f>COUNTIF(사출계획!$E$62:$F$110,표4[[#This Row],[제품명]])</f>
        <v>0</v>
      </c>
      <c r="F346" s="126">
        <f>COUNTIF(사출계획!$E$62:$F$87,표4[[#This Row],[제품명]])</f>
        <v>0</v>
      </c>
      <c r="G346" s="126">
        <f>COUNTIF(사출계획!$E$88:$F$110,표4[[#This Row],[제품명]])</f>
        <v>0</v>
      </c>
      <c r="H346" s="54">
        <f>COUNTIF(사출계획!$G$62:$H$110,표4[[#This Row],[제품명]])</f>
        <v>0</v>
      </c>
      <c r="I346" s="122">
        <f>COUNTIF(사출계획!$G$62:$H$87,표4[[#This Row],[제품명]])</f>
        <v>0</v>
      </c>
      <c r="J346" s="122">
        <f>COUNTIF(사출계획!$G$88:$H$110,표4[[#This Row],[제품명]])</f>
        <v>0</v>
      </c>
      <c r="K346" s="54">
        <f>COUNTIF(사출계획!$I$62:$J$110,표4[[#This Row],[제품명]])</f>
        <v>0</v>
      </c>
      <c r="L346" s="126">
        <f>COUNTIF(사출계획!$I$62:$J$87,표4[[#This Row],[제품명]])</f>
        <v>0</v>
      </c>
      <c r="M346" s="126">
        <f>COUNTIF(사출계획!$I$88:$J$110,표4[[#This Row],[제품명]])</f>
        <v>0</v>
      </c>
      <c r="N346" s="54">
        <f>COUNTIF(사출계획!$K$62:$L$110,표4[[#This Row],[제품명]])</f>
        <v>0</v>
      </c>
      <c r="O346" s="126">
        <f>COUNTIF(사출계획!$K$62:$L$87,표4[[#This Row],[제품명]])</f>
        <v>0</v>
      </c>
      <c r="P346" s="126">
        <f>COUNTIF(사출계획!$K$88:$L$110,표4[[#This Row],[제품명]])</f>
        <v>0</v>
      </c>
      <c r="Q346" s="54">
        <f>COUNTIF(사출계획!$M$62:$N$110,표4[[#This Row],[제품명]])</f>
        <v>0</v>
      </c>
      <c r="R346" s="126">
        <f>COUNTIF(사출계획!$M$62:$N$87,표4[[#This Row],[제품명]])</f>
        <v>0</v>
      </c>
      <c r="S346" s="126">
        <f>COUNTIF(사출계획!$M$88:$N$110,표4[[#This Row],[제품명]])</f>
        <v>0</v>
      </c>
      <c r="T346" s="54">
        <f>COUNTIF(사출계획!$O$62:$P$110,표4[[#This Row],[제품명]])</f>
        <v>0</v>
      </c>
      <c r="U346" s="126">
        <f>COUNTIF(사출계획!$O$62:$P$87,표4[[#This Row],[제품명]])</f>
        <v>0</v>
      </c>
      <c r="V346" s="126">
        <f>COUNTIF(사출계획!$O$88:$P$110,표4[[#This Row],[제품명]])</f>
        <v>0</v>
      </c>
      <c r="W346" s="54">
        <f>COUNTIF(사출계획!$Q$62:$R$110,표4[[#This Row],[제품명]])</f>
        <v>0</v>
      </c>
      <c r="X346" s="126">
        <f>COUNTIF(사출계획!$Q$62:$R$87,표4[[#This Row],[제품명]])</f>
        <v>0</v>
      </c>
      <c r="Y346" s="126">
        <f>COUNTIF(사출계획!$Q$88:$R$110,표4[[#This Row],[제품명]])</f>
        <v>0</v>
      </c>
      <c r="Z346" s="54">
        <f>COUNTIF(사출계획!$S$62:$T$110,표4[[#This Row],[제품명]])</f>
        <v>0</v>
      </c>
      <c r="AA346" s="126"/>
      <c r="AB346" s="126"/>
      <c r="AC346" s="112" t="s">
        <v>718</v>
      </c>
      <c r="AD346" s="54">
        <f>SUMIF(표4[잉크명],표5[[#This Row],[잉크]],표4[월])</f>
        <v>0</v>
      </c>
      <c r="AE346" s="126">
        <f>SUMIF(표4[잉크명],표5[[#This Row],[잉크]],표4[월-3층])</f>
        <v>0</v>
      </c>
      <c r="AF346" s="126">
        <f>SUMIF(표4[잉크명],표5[[#This Row],[잉크]],표4[월-1층])</f>
        <v>0</v>
      </c>
      <c r="AG346" s="54">
        <f>SUMIF(표4[잉크명],표5[[#This Row],[잉크]],표4[화])</f>
        <v>0</v>
      </c>
      <c r="AH346" s="126">
        <f>SUMIF(표4[잉크명],표5[[#This Row],[잉크]],표4[화-3층])</f>
        <v>0</v>
      </c>
      <c r="AI346" s="126">
        <f>SUMIF(표4[잉크명],표5[[#This Row],[잉크]],표4[화-1층])</f>
        <v>0</v>
      </c>
      <c r="AJ346" s="54">
        <f>SUMIF(표4[잉크명],표5[[#This Row],[잉크]],표4[수])</f>
        <v>0</v>
      </c>
      <c r="AK346" s="126">
        <f>SUMIF(표4[잉크명],표5[[#This Row],[잉크]],표4[수-3층])</f>
        <v>0</v>
      </c>
      <c r="AL346" s="126">
        <f>SUMIF(표4[잉크명],표5[[#This Row],[잉크]],표4[수-1층])</f>
        <v>0</v>
      </c>
      <c r="AM346" s="54">
        <f>SUMIF(표4[잉크명],표5[[#This Row],[잉크]],표4[목])</f>
        <v>0</v>
      </c>
      <c r="AN346" s="126">
        <f>SUMIF(표4[잉크명],표5[[#This Row],[잉크]],표4[목-3층])</f>
        <v>0</v>
      </c>
      <c r="AO346" s="126">
        <f>SUMIF(표4[잉크명],표5[[#This Row],[잉크]],표4[목-1층])</f>
        <v>0</v>
      </c>
      <c r="AP346" s="54">
        <f>SUMIF(표4[잉크명],표5[[#This Row],[잉크]],표4[금])</f>
        <v>0</v>
      </c>
      <c r="AQ346" s="126">
        <f>SUMIF(표4[잉크명],표5[[#This Row],[잉크]],표4[금-3층])</f>
        <v>0</v>
      </c>
      <c r="AR346" s="126">
        <f>SUMIF(표4[잉크명],표5[[#This Row],[잉크]],표4[금-1층])</f>
        <v>0</v>
      </c>
      <c r="AS346" s="54">
        <f>SUMIF(표4[잉크명],표5[[#This Row],[잉크]],표4[토])</f>
        <v>0</v>
      </c>
      <c r="AT346" s="126">
        <f>SUMIF(표4[잉크명],표5[[#This Row],[잉크]],표4[토-3층])</f>
        <v>0</v>
      </c>
      <c r="AU346" s="126">
        <f>SUMIF(표4[잉크명],표5[[#This Row],[잉크]],표4[토-1층])</f>
        <v>0</v>
      </c>
      <c r="AV346" s="54">
        <f>SUMIF(표4[잉크명],표5[[#This Row],[잉크]],표4[일])</f>
        <v>0</v>
      </c>
      <c r="AW346" s="126">
        <f>SUMIF(표4[잉크명],표5[[#This Row],[잉크]],표4[일-3층])</f>
        <v>0</v>
      </c>
      <c r="AX346" s="126">
        <f>SUMIF(표4[잉크명],표5[[#This Row],[잉크]],표4[일-1층])</f>
        <v>0</v>
      </c>
      <c r="AY346" s="54">
        <f>SUMIF(표4[잉크명],표5[[#This Row],[잉크]],표4[차주 월])</f>
        <v>0</v>
      </c>
      <c r="AZ346" s="54">
        <f>SUM(표5[[#This Row],[월]:[차주 월]])</f>
        <v>0</v>
      </c>
    </row>
    <row r="347" spans="2:52" x14ac:dyDescent="0.3">
      <c r="B347" s="56" t="s">
        <v>758</v>
      </c>
      <c r="C347" s="56"/>
      <c r="D347" s="56" t="s">
        <v>4047</v>
      </c>
      <c r="E347" s="54">
        <f>COUNTIF(사출계획!$E$62:$F$110,표4[[#This Row],[제품명]])</f>
        <v>0</v>
      </c>
      <c r="F347" s="126">
        <f>COUNTIF(사출계획!$E$62:$F$87,표4[[#This Row],[제품명]])</f>
        <v>0</v>
      </c>
      <c r="G347" s="126">
        <f>COUNTIF(사출계획!$E$88:$F$110,표4[[#This Row],[제품명]])</f>
        <v>0</v>
      </c>
      <c r="H347" s="54">
        <f>COUNTIF(사출계획!$G$62:$H$110,표4[[#This Row],[제품명]])</f>
        <v>0</v>
      </c>
      <c r="I347" s="122">
        <f>COUNTIF(사출계획!$G$62:$H$87,표4[[#This Row],[제품명]])</f>
        <v>0</v>
      </c>
      <c r="J347" s="122">
        <f>COUNTIF(사출계획!$G$88:$H$110,표4[[#This Row],[제품명]])</f>
        <v>0</v>
      </c>
      <c r="K347" s="54">
        <f>COUNTIF(사출계획!$I$62:$J$110,표4[[#This Row],[제품명]])</f>
        <v>0</v>
      </c>
      <c r="L347" s="126">
        <f>COUNTIF(사출계획!$I$62:$J$87,표4[[#This Row],[제품명]])</f>
        <v>0</v>
      </c>
      <c r="M347" s="126">
        <f>COUNTIF(사출계획!$I$88:$J$110,표4[[#This Row],[제품명]])</f>
        <v>0</v>
      </c>
      <c r="N347" s="54">
        <f>COUNTIF(사출계획!$K$62:$L$110,표4[[#This Row],[제품명]])</f>
        <v>0</v>
      </c>
      <c r="O347" s="126">
        <f>COUNTIF(사출계획!$K$62:$L$87,표4[[#This Row],[제품명]])</f>
        <v>0</v>
      </c>
      <c r="P347" s="126">
        <f>COUNTIF(사출계획!$K$88:$L$110,표4[[#This Row],[제품명]])</f>
        <v>0</v>
      </c>
      <c r="Q347" s="54">
        <f>COUNTIF(사출계획!$M$62:$N$110,표4[[#This Row],[제품명]])</f>
        <v>0</v>
      </c>
      <c r="R347" s="126">
        <f>COUNTIF(사출계획!$M$62:$N$87,표4[[#This Row],[제품명]])</f>
        <v>0</v>
      </c>
      <c r="S347" s="126">
        <f>COUNTIF(사출계획!$M$88:$N$110,표4[[#This Row],[제품명]])</f>
        <v>0</v>
      </c>
      <c r="T347" s="54">
        <f>COUNTIF(사출계획!$O$62:$P$110,표4[[#This Row],[제품명]])</f>
        <v>0</v>
      </c>
      <c r="U347" s="126">
        <f>COUNTIF(사출계획!$O$62:$P$87,표4[[#This Row],[제품명]])</f>
        <v>0</v>
      </c>
      <c r="V347" s="126">
        <f>COUNTIF(사출계획!$O$88:$P$110,표4[[#This Row],[제품명]])</f>
        <v>0</v>
      </c>
      <c r="W347" s="54">
        <f>COUNTIF(사출계획!$Q$62:$R$110,표4[[#This Row],[제품명]])</f>
        <v>0</v>
      </c>
      <c r="X347" s="126">
        <f>COUNTIF(사출계획!$Q$62:$R$87,표4[[#This Row],[제품명]])</f>
        <v>0</v>
      </c>
      <c r="Y347" s="126">
        <f>COUNTIF(사출계획!$Q$88:$R$110,표4[[#This Row],[제품명]])</f>
        <v>0</v>
      </c>
      <c r="Z347" s="54">
        <f>COUNTIF(사출계획!$S$62:$T$110,표4[[#This Row],[제품명]])</f>
        <v>0</v>
      </c>
      <c r="AA347" s="126"/>
      <c r="AB347" s="126"/>
      <c r="AC347" s="112" t="s">
        <v>984</v>
      </c>
      <c r="AD347" s="54">
        <f>SUMIF(표4[잉크명],표5[[#This Row],[잉크]],표4[월])</f>
        <v>0</v>
      </c>
      <c r="AE347" s="126">
        <f>SUMIF(표4[잉크명],표5[[#This Row],[잉크]],표4[월-3층])</f>
        <v>0</v>
      </c>
      <c r="AF347" s="126">
        <f>SUMIF(표4[잉크명],표5[[#This Row],[잉크]],표4[월-1층])</f>
        <v>0</v>
      </c>
      <c r="AG347" s="54">
        <f>SUMIF(표4[잉크명],표5[[#This Row],[잉크]],표4[화])</f>
        <v>0</v>
      </c>
      <c r="AH347" s="126">
        <f>SUMIF(표4[잉크명],표5[[#This Row],[잉크]],표4[화-3층])</f>
        <v>0</v>
      </c>
      <c r="AI347" s="126">
        <f>SUMIF(표4[잉크명],표5[[#This Row],[잉크]],표4[화-1층])</f>
        <v>0</v>
      </c>
      <c r="AJ347" s="54">
        <f>SUMIF(표4[잉크명],표5[[#This Row],[잉크]],표4[수])</f>
        <v>0</v>
      </c>
      <c r="AK347" s="126">
        <f>SUMIF(표4[잉크명],표5[[#This Row],[잉크]],표4[수-3층])</f>
        <v>0</v>
      </c>
      <c r="AL347" s="126">
        <f>SUMIF(표4[잉크명],표5[[#This Row],[잉크]],표4[수-1층])</f>
        <v>0</v>
      </c>
      <c r="AM347" s="54">
        <f>SUMIF(표4[잉크명],표5[[#This Row],[잉크]],표4[목])</f>
        <v>0</v>
      </c>
      <c r="AN347" s="126">
        <f>SUMIF(표4[잉크명],표5[[#This Row],[잉크]],표4[목-3층])</f>
        <v>0</v>
      </c>
      <c r="AO347" s="126">
        <f>SUMIF(표4[잉크명],표5[[#This Row],[잉크]],표4[목-1층])</f>
        <v>0</v>
      </c>
      <c r="AP347" s="54">
        <f>SUMIF(표4[잉크명],표5[[#This Row],[잉크]],표4[금])</f>
        <v>0</v>
      </c>
      <c r="AQ347" s="126">
        <f>SUMIF(표4[잉크명],표5[[#This Row],[잉크]],표4[금-3층])</f>
        <v>0</v>
      </c>
      <c r="AR347" s="126">
        <f>SUMIF(표4[잉크명],표5[[#This Row],[잉크]],표4[금-1층])</f>
        <v>0</v>
      </c>
      <c r="AS347" s="54">
        <f>SUMIF(표4[잉크명],표5[[#This Row],[잉크]],표4[토])</f>
        <v>0</v>
      </c>
      <c r="AT347" s="126">
        <f>SUMIF(표4[잉크명],표5[[#This Row],[잉크]],표4[토-3층])</f>
        <v>0</v>
      </c>
      <c r="AU347" s="126">
        <f>SUMIF(표4[잉크명],표5[[#This Row],[잉크]],표4[토-1층])</f>
        <v>0</v>
      </c>
      <c r="AV347" s="54">
        <f>SUMIF(표4[잉크명],표5[[#This Row],[잉크]],표4[일])</f>
        <v>0</v>
      </c>
      <c r="AW347" s="126">
        <f>SUMIF(표4[잉크명],표5[[#This Row],[잉크]],표4[일-3층])</f>
        <v>0</v>
      </c>
      <c r="AX347" s="126">
        <f>SUMIF(표4[잉크명],표5[[#This Row],[잉크]],표4[일-1층])</f>
        <v>0</v>
      </c>
      <c r="AY347" s="54">
        <f>SUMIF(표4[잉크명],표5[[#This Row],[잉크]],표4[차주 월])</f>
        <v>0</v>
      </c>
      <c r="AZ347" s="54">
        <f>SUM(표5[[#This Row],[월]:[차주 월]])</f>
        <v>0</v>
      </c>
    </row>
    <row r="348" spans="2:52" x14ac:dyDescent="0.3">
      <c r="B348" s="56" t="s">
        <v>758</v>
      </c>
      <c r="C348" s="56"/>
      <c r="D348" s="56" t="s">
        <v>4049</v>
      </c>
      <c r="E348" s="54">
        <f>COUNTIF(사출계획!$E$62:$F$110,표4[[#This Row],[제품명]])</f>
        <v>0</v>
      </c>
      <c r="F348" s="126">
        <f>COUNTIF(사출계획!$E$62:$F$87,표4[[#This Row],[제품명]])</f>
        <v>0</v>
      </c>
      <c r="G348" s="126">
        <f>COUNTIF(사출계획!$E$88:$F$110,표4[[#This Row],[제품명]])</f>
        <v>0</v>
      </c>
      <c r="H348" s="54">
        <f>COUNTIF(사출계획!$G$62:$H$110,표4[[#This Row],[제품명]])</f>
        <v>0</v>
      </c>
      <c r="I348" s="122">
        <f>COUNTIF(사출계획!$G$62:$H$87,표4[[#This Row],[제품명]])</f>
        <v>0</v>
      </c>
      <c r="J348" s="122">
        <f>COUNTIF(사출계획!$G$88:$H$110,표4[[#This Row],[제품명]])</f>
        <v>0</v>
      </c>
      <c r="K348" s="54">
        <f>COUNTIF(사출계획!$I$62:$J$110,표4[[#This Row],[제품명]])</f>
        <v>0</v>
      </c>
      <c r="L348" s="126">
        <f>COUNTIF(사출계획!$I$62:$J$87,표4[[#This Row],[제품명]])</f>
        <v>0</v>
      </c>
      <c r="M348" s="126">
        <f>COUNTIF(사출계획!$I$88:$J$110,표4[[#This Row],[제품명]])</f>
        <v>0</v>
      </c>
      <c r="N348" s="54">
        <f>COUNTIF(사출계획!$K$62:$L$110,표4[[#This Row],[제품명]])</f>
        <v>0</v>
      </c>
      <c r="O348" s="126">
        <f>COUNTIF(사출계획!$K$62:$L$87,표4[[#This Row],[제품명]])</f>
        <v>0</v>
      </c>
      <c r="P348" s="126">
        <f>COUNTIF(사출계획!$K$88:$L$110,표4[[#This Row],[제품명]])</f>
        <v>0</v>
      </c>
      <c r="Q348" s="54">
        <f>COUNTIF(사출계획!$M$62:$N$110,표4[[#This Row],[제품명]])</f>
        <v>0</v>
      </c>
      <c r="R348" s="126">
        <f>COUNTIF(사출계획!$M$62:$N$87,표4[[#This Row],[제품명]])</f>
        <v>0</v>
      </c>
      <c r="S348" s="126">
        <f>COUNTIF(사출계획!$M$88:$N$110,표4[[#This Row],[제품명]])</f>
        <v>0</v>
      </c>
      <c r="T348" s="54">
        <f>COUNTIF(사출계획!$O$62:$P$110,표4[[#This Row],[제품명]])</f>
        <v>0</v>
      </c>
      <c r="U348" s="126">
        <f>COUNTIF(사출계획!$O$62:$P$87,표4[[#This Row],[제품명]])</f>
        <v>0</v>
      </c>
      <c r="V348" s="126">
        <f>COUNTIF(사출계획!$O$88:$P$110,표4[[#This Row],[제품명]])</f>
        <v>0</v>
      </c>
      <c r="W348" s="54">
        <f>COUNTIF(사출계획!$Q$62:$R$110,표4[[#This Row],[제품명]])</f>
        <v>0</v>
      </c>
      <c r="X348" s="126">
        <f>COUNTIF(사출계획!$Q$62:$R$87,표4[[#This Row],[제품명]])</f>
        <v>0</v>
      </c>
      <c r="Y348" s="126">
        <f>COUNTIF(사출계획!$Q$88:$R$110,표4[[#This Row],[제품명]])</f>
        <v>0</v>
      </c>
      <c r="Z348" s="54">
        <f>COUNTIF(사출계획!$S$62:$T$110,표4[[#This Row],[제품명]])</f>
        <v>0</v>
      </c>
      <c r="AA348" s="126"/>
      <c r="AB348" s="126"/>
      <c r="AC348" s="112" t="s">
        <v>1531</v>
      </c>
      <c r="AD348" s="54">
        <f>SUMIF(표4[잉크명],표5[[#This Row],[잉크]],표4[월])</f>
        <v>0</v>
      </c>
      <c r="AE348" s="126">
        <f>SUMIF(표4[잉크명],표5[[#This Row],[잉크]],표4[월-3층])</f>
        <v>0</v>
      </c>
      <c r="AF348" s="126">
        <f>SUMIF(표4[잉크명],표5[[#This Row],[잉크]],표4[월-1층])</f>
        <v>0</v>
      </c>
      <c r="AG348" s="54">
        <f>SUMIF(표4[잉크명],표5[[#This Row],[잉크]],표4[화])</f>
        <v>0</v>
      </c>
      <c r="AH348" s="126">
        <f>SUMIF(표4[잉크명],표5[[#This Row],[잉크]],표4[화-3층])</f>
        <v>0</v>
      </c>
      <c r="AI348" s="126">
        <f>SUMIF(표4[잉크명],표5[[#This Row],[잉크]],표4[화-1층])</f>
        <v>0</v>
      </c>
      <c r="AJ348" s="54">
        <f>SUMIF(표4[잉크명],표5[[#This Row],[잉크]],표4[수])</f>
        <v>0</v>
      </c>
      <c r="AK348" s="126">
        <f>SUMIF(표4[잉크명],표5[[#This Row],[잉크]],표4[수-3층])</f>
        <v>0</v>
      </c>
      <c r="AL348" s="126">
        <f>SUMIF(표4[잉크명],표5[[#This Row],[잉크]],표4[수-1층])</f>
        <v>0</v>
      </c>
      <c r="AM348" s="54">
        <f>SUMIF(표4[잉크명],표5[[#This Row],[잉크]],표4[목])</f>
        <v>0</v>
      </c>
      <c r="AN348" s="126">
        <f>SUMIF(표4[잉크명],표5[[#This Row],[잉크]],표4[목-3층])</f>
        <v>0</v>
      </c>
      <c r="AO348" s="126">
        <f>SUMIF(표4[잉크명],표5[[#This Row],[잉크]],표4[목-1층])</f>
        <v>0</v>
      </c>
      <c r="AP348" s="54">
        <f>SUMIF(표4[잉크명],표5[[#This Row],[잉크]],표4[금])</f>
        <v>0</v>
      </c>
      <c r="AQ348" s="126">
        <f>SUMIF(표4[잉크명],표5[[#This Row],[잉크]],표4[금-3층])</f>
        <v>0</v>
      </c>
      <c r="AR348" s="126">
        <f>SUMIF(표4[잉크명],표5[[#This Row],[잉크]],표4[금-1층])</f>
        <v>0</v>
      </c>
      <c r="AS348" s="54">
        <f>SUMIF(표4[잉크명],표5[[#This Row],[잉크]],표4[토])</f>
        <v>0</v>
      </c>
      <c r="AT348" s="126">
        <f>SUMIF(표4[잉크명],표5[[#This Row],[잉크]],표4[토-3층])</f>
        <v>0</v>
      </c>
      <c r="AU348" s="126">
        <f>SUMIF(표4[잉크명],표5[[#This Row],[잉크]],표4[토-1층])</f>
        <v>0</v>
      </c>
      <c r="AV348" s="54">
        <f>SUMIF(표4[잉크명],표5[[#This Row],[잉크]],표4[일])</f>
        <v>0</v>
      </c>
      <c r="AW348" s="126">
        <f>SUMIF(표4[잉크명],표5[[#This Row],[잉크]],표4[일-3층])</f>
        <v>0</v>
      </c>
      <c r="AX348" s="126">
        <f>SUMIF(표4[잉크명],표5[[#This Row],[잉크]],표4[일-1층])</f>
        <v>0</v>
      </c>
      <c r="AY348" s="54">
        <f>SUMIF(표4[잉크명],표5[[#This Row],[잉크]],표4[차주 월])</f>
        <v>0</v>
      </c>
      <c r="AZ348" s="54">
        <f>SUM(표5[[#This Row],[월]:[차주 월]])</f>
        <v>0</v>
      </c>
    </row>
    <row r="349" spans="2:52" x14ac:dyDescent="0.3">
      <c r="B349" s="56" t="s">
        <v>761</v>
      </c>
      <c r="C349" s="56"/>
      <c r="D349" s="56" t="s">
        <v>762</v>
      </c>
      <c r="E349" s="54">
        <f>COUNTIF(사출계획!$E$62:$F$110,표4[[#This Row],[제품명]])</f>
        <v>0</v>
      </c>
      <c r="F349" s="126">
        <f>COUNTIF(사출계획!$E$62:$F$87,표4[[#This Row],[제품명]])</f>
        <v>0</v>
      </c>
      <c r="G349" s="126">
        <f>COUNTIF(사출계획!$E$88:$F$110,표4[[#This Row],[제품명]])</f>
        <v>0</v>
      </c>
      <c r="H349" s="54">
        <f>COUNTIF(사출계획!$G$62:$H$110,표4[[#This Row],[제품명]])</f>
        <v>0</v>
      </c>
      <c r="I349" s="122">
        <f>COUNTIF(사출계획!$G$62:$H$87,표4[[#This Row],[제품명]])</f>
        <v>0</v>
      </c>
      <c r="J349" s="122">
        <f>COUNTIF(사출계획!$G$88:$H$110,표4[[#This Row],[제품명]])</f>
        <v>0</v>
      </c>
      <c r="K349" s="54">
        <f>COUNTIF(사출계획!$I$62:$J$110,표4[[#This Row],[제품명]])</f>
        <v>0</v>
      </c>
      <c r="L349" s="126">
        <f>COUNTIF(사출계획!$I$62:$J$87,표4[[#This Row],[제품명]])</f>
        <v>0</v>
      </c>
      <c r="M349" s="126">
        <f>COUNTIF(사출계획!$I$88:$J$110,표4[[#This Row],[제품명]])</f>
        <v>0</v>
      </c>
      <c r="N349" s="54">
        <f>COUNTIF(사출계획!$K$62:$L$110,표4[[#This Row],[제품명]])</f>
        <v>0</v>
      </c>
      <c r="O349" s="126">
        <f>COUNTIF(사출계획!$K$62:$L$87,표4[[#This Row],[제품명]])</f>
        <v>0</v>
      </c>
      <c r="P349" s="126">
        <f>COUNTIF(사출계획!$K$88:$L$110,표4[[#This Row],[제품명]])</f>
        <v>0</v>
      </c>
      <c r="Q349" s="54">
        <f>COUNTIF(사출계획!$M$62:$N$110,표4[[#This Row],[제품명]])</f>
        <v>0</v>
      </c>
      <c r="R349" s="126">
        <f>COUNTIF(사출계획!$M$62:$N$87,표4[[#This Row],[제품명]])</f>
        <v>0</v>
      </c>
      <c r="S349" s="126">
        <f>COUNTIF(사출계획!$M$88:$N$110,표4[[#This Row],[제품명]])</f>
        <v>0</v>
      </c>
      <c r="T349" s="54">
        <f>COUNTIF(사출계획!$O$62:$P$110,표4[[#This Row],[제품명]])</f>
        <v>0</v>
      </c>
      <c r="U349" s="126">
        <f>COUNTIF(사출계획!$O$62:$P$87,표4[[#This Row],[제품명]])</f>
        <v>0</v>
      </c>
      <c r="V349" s="126">
        <f>COUNTIF(사출계획!$O$88:$P$110,표4[[#This Row],[제품명]])</f>
        <v>0</v>
      </c>
      <c r="W349" s="54">
        <f>COUNTIF(사출계획!$Q$62:$R$110,표4[[#This Row],[제품명]])</f>
        <v>0</v>
      </c>
      <c r="X349" s="126">
        <f>COUNTIF(사출계획!$Q$62:$R$87,표4[[#This Row],[제품명]])</f>
        <v>0</v>
      </c>
      <c r="Y349" s="126">
        <f>COUNTIF(사출계획!$Q$88:$R$110,표4[[#This Row],[제품명]])</f>
        <v>0</v>
      </c>
      <c r="Z349" s="54">
        <f>COUNTIF(사출계획!$S$62:$T$110,표4[[#This Row],[제품명]])</f>
        <v>0</v>
      </c>
      <c r="AA349" s="126"/>
      <c r="AB349" s="126"/>
      <c r="AC349" s="112" t="s">
        <v>1446</v>
      </c>
      <c r="AD349" s="54">
        <f>SUMIF(표4[잉크명],표5[[#This Row],[잉크]],표4[월])</f>
        <v>0</v>
      </c>
      <c r="AE349" s="126">
        <f>SUMIF(표4[잉크명],표5[[#This Row],[잉크]],표4[월-3층])</f>
        <v>0</v>
      </c>
      <c r="AF349" s="126">
        <f>SUMIF(표4[잉크명],표5[[#This Row],[잉크]],표4[월-1층])</f>
        <v>0</v>
      </c>
      <c r="AG349" s="54">
        <f>SUMIF(표4[잉크명],표5[[#This Row],[잉크]],표4[화])</f>
        <v>0</v>
      </c>
      <c r="AH349" s="126">
        <f>SUMIF(표4[잉크명],표5[[#This Row],[잉크]],표4[화-3층])</f>
        <v>0</v>
      </c>
      <c r="AI349" s="126">
        <f>SUMIF(표4[잉크명],표5[[#This Row],[잉크]],표4[화-1층])</f>
        <v>0</v>
      </c>
      <c r="AJ349" s="54">
        <f>SUMIF(표4[잉크명],표5[[#This Row],[잉크]],표4[수])</f>
        <v>0</v>
      </c>
      <c r="AK349" s="126">
        <f>SUMIF(표4[잉크명],표5[[#This Row],[잉크]],표4[수-3층])</f>
        <v>0</v>
      </c>
      <c r="AL349" s="126">
        <f>SUMIF(표4[잉크명],표5[[#This Row],[잉크]],표4[수-1층])</f>
        <v>0</v>
      </c>
      <c r="AM349" s="54">
        <f>SUMIF(표4[잉크명],표5[[#This Row],[잉크]],표4[목])</f>
        <v>0</v>
      </c>
      <c r="AN349" s="126">
        <f>SUMIF(표4[잉크명],표5[[#This Row],[잉크]],표4[목-3층])</f>
        <v>0</v>
      </c>
      <c r="AO349" s="126">
        <f>SUMIF(표4[잉크명],표5[[#This Row],[잉크]],표4[목-1층])</f>
        <v>0</v>
      </c>
      <c r="AP349" s="54">
        <f>SUMIF(표4[잉크명],표5[[#This Row],[잉크]],표4[금])</f>
        <v>0</v>
      </c>
      <c r="AQ349" s="126">
        <f>SUMIF(표4[잉크명],표5[[#This Row],[잉크]],표4[금-3층])</f>
        <v>0</v>
      </c>
      <c r="AR349" s="126">
        <f>SUMIF(표4[잉크명],표5[[#This Row],[잉크]],표4[금-1층])</f>
        <v>0</v>
      </c>
      <c r="AS349" s="54">
        <f>SUMIF(표4[잉크명],표5[[#This Row],[잉크]],표4[토])</f>
        <v>0</v>
      </c>
      <c r="AT349" s="126">
        <f>SUMIF(표4[잉크명],표5[[#This Row],[잉크]],표4[토-3층])</f>
        <v>0</v>
      </c>
      <c r="AU349" s="126">
        <f>SUMIF(표4[잉크명],표5[[#This Row],[잉크]],표4[토-1층])</f>
        <v>0</v>
      </c>
      <c r="AV349" s="54">
        <f>SUMIF(표4[잉크명],표5[[#This Row],[잉크]],표4[일])</f>
        <v>0</v>
      </c>
      <c r="AW349" s="126">
        <f>SUMIF(표4[잉크명],표5[[#This Row],[잉크]],표4[일-3층])</f>
        <v>0</v>
      </c>
      <c r="AX349" s="126">
        <f>SUMIF(표4[잉크명],표5[[#This Row],[잉크]],표4[일-1층])</f>
        <v>0</v>
      </c>
      <c r="AY349" s="54">
        <f>SUMIF(표4[잉크명],표5[[#This Row],[잉크]],표4[차주 월])</f>
        <v>0</v>
      </c>
      <c r="AZ349" s="54">
        <f>SUM(표5[[#This Row],[월]:[차주 월]])</f>
        <v>0</v>
      </c>
    </row>
    <row r="350" spans="2:52" x14ac:dyDescent="0.3">
      <c r="B350" s="56" t="s">
        <v>761</v>
      </c>
      <c r="C350" s="56"/>
      <c r="D350" s="56" t="s">
        <v>1686</v>
      </c>
      <c r="E350" s="34">
        <f>COUNTIF(사출계획!$E$62:$F$110,표4[[#This Row],[제품명]])</f>
        <v>0</v>
      </c>
      <c r="F350" s="126">
        <f>COUNTIF(사출계획!$E$62:$F$87,표4[[#This Row],[제품명]])</f>
        <v>0</v>
      </c>
      <c r="G350" s="126">
        <f>COUNTIF(사출계획!$E$88:$F$110,표4[[#This Row],[제품명]])</f>
        <v>0</v>
      </c>
      <c r="H350" s="34">
        <f>COUNTIF(사출계획!$G$62:$H$110,표4[[#This Row],[제품명]])</f>
        <v>0</v>
      </c>
      <c r="I350" s="122">
        <f>COUNTIF(사출계획!$G$62:$H$87,표4[[#This Row],[제품명]])</f>
        <v>0</v>
      </c>
      <c r="J350" s="122">
        <f>COUNTIF(사출계획!$G$88:$H$110,표4[[#This Row],[제품명]])</f>
        <v>0</v>
      </c>
      <c r="K350" s="34">
        <f>COUNTIF(사출계획!$I$62:$J$110,표4[[#This Row],[제품명]])</f>
        <v>0</v>
      </c>
      <c r="L350" s="126">
        <f>COUNTIF(사출계획!$I$62:$J$87,표4[[#This Row],[제품명]])</f>
        <v>0</v>
      </c>
      <c r="M350" s="126">
        <f>COUNTIF(사출계획!$I$88:$J$110,표4[[#This Row],[제품명]])</f>
        <v>0</v>
      </c>
      <c r="N350" s="34">
        <f>COUNTIF(사출계획!$K$62:$L$110,표4[[#This Row],[제품명]])</f>
        <v>0</v>
      </c>
      <c r="O350" s="126">
        <f>COUNTIF(사출계획!$K$62:$L$87,표4[[#This Row],[제품명]])</f>
        <v>0</v>
      </c>
      <c r="P350" s="126">
        <f>COUNTIF(사출계획!$K$88:$L$110,표4[[#This Row],[제품명]])</f>
        <v>0</v>
      </c>
      <c r="Q350" s="34">
        <f>COUNTIF(사출계획!$M$62:$N$110,표4[[#This Row],[제품명]])</f>
        <v>0</v>
      </c>
      <c r="R350" s="126">
        <f>COUNTIF(사출계획!$M$62:$N$87,표4[[#This Row],[제품명]])</f>
        <v>0</v>
      </c>
      <c r="S350" s="126">
        <f>COUNTIF(사출계획!$M$88:$N$110,표4[[#This Row],[제품명]])</f>
        <v>0</v>
      </c>
      <c r="T350" s="34">
        <f>COUNTIF(사출계획!$O$62:$P$110,표4[[#This Row],[제품명]])</f>
        <v>0</v>
      </c>
      <c r="U350" s="126">
        <f>COUNTIF(사출계획!$O$62:$P$87,표4[[#This Row],[제품명]])</f>
        <v>0</v>
      </c>
      <c r="V350" s="126">
        <f>COUNTIF(사출계획!$O$88:$P$110,표4[[#This Row],[제품명]])</f>
        <v>0</v>
      </c>
      <c r="W350" s="34">
        <f>COUNTIF(사출계획!$Q$62:$R$110,표4[[#This Row],[제품명]])</f>
        <v>0</v>
      </c>
      <c r="X350" s="126">
        <f>COUNTIF(사출계획!$Q$62:$R$87,표4[[#This Row],[제품명]])</f>
        <v>0</v>
      </c>
      <c r="Y350" s="126">
        <f>COUNTIF(사출계획!$Q$88:$R$110,표4[[#This Row],[제품명]])</f>
        <v>0</v>
      </c>
      <c r="Z350" s="34">
        <f>COUNTIF(사출계획!$S$62:$T$110,표4[[#This Row],[제품명]])</f>
        <v>0</v>
      </c>
      <c r="AA350" s="126"/>
      <c r="AB350" s="126"/>
      <c r="AC350" s="217" t="s">
        <v>1586</v>
      </c>
      <c r="AD350" s="54">
        <f>SUMIF(표4[잉크명],표5[[#This Row],[잉크]],표4[월])</f>
        <v>0</v>
      </c>
      <c r="AE350" s="126">
        <f>SUMIF(표4[잉크명],표5[[#This Row],[잉크]],표4[월-3층])</f>
        <v>0</v>
      </c>
      <c r="AF350" s="126">
        <f>SUMIF(표4[잉크명],표5[[#This Row],[잉크]],표4[월-1층])</f>
        <v>0</v>
      </c>
      <c r="AG350" s="54">
        <f>SUMIF(표4[잉크명],표5[[#This Row],[잉크]],표4[화])</f>
        <v>0</v>
      </c>
      <c r="AH350" s="126">
        <f>SUMIF(표4[잉크명],표5[[#This Row],[잉크]],표4[화-3층])</f>
        <v>0</v>
      </c>
      <c r="AI350" s="126">
        <f>SUMIF(표4[잉크명],표5[[#This Row],[잉크]],표4[화-1층])</f>
        <v>0</v>
      </c>
      <c r="AJ350" s="54">
        <f>SUMIF(표4[잉크명],표5[[#This Row],[잉크]],표4[수])</f>
        <v>0</v>
      </c>
      <c r="AK350" s="126">
        <f>SUMIF(표4[잉크명],표5[[#This Row],[잉크]],표4[수-3층])</f>
        <v>0</v>
      </c>
      <c r="AL350" s="126">
        <f>SUMIF(표4[잉크명],표5[[#This Row],[잉크]],표4[수-1층])</f>
        <v>0</v>
      </c>
      <c r="AM350" s="54">
        <f>SUMIF(표4[잉크명],표5[[#This Row],[잉크]],표4[목])</f>
        <v>0</v>
      </c>
      <c r="AN350" s="126">
        <f>SUMIF(표4[잉크명],표5[[#This Row],[잉크]],표4[목-3층])</f>
        <v>0</v>
      </c>
      <c r="AO350" s="126">
        <f>SUMIF(표4[잉크명],표5[[#This Row],[잉크]],표4[목-1층])</f>
        <v>0</v>
      </c>
      <c r="AP350" s="54">
        <f>SUMIF(표4[잉크명],표5[[#This Row],[잉크]],표4[금])</f>
        <v>0</v>
      </c>
      <c r="AQ350" s="126">
        <f>SUMIF(표4[잉크명],표5[[#This Row],[잉크]],표4[금-3층])</f>
        <v>0</v>
      </c>
      <c r="AR350" s="126">
        <f>SUMIF(표4[잉크명],표5[[#This Row],[잉크]],표4[금-1층])</f>
        <v>0</v>
      </c>
      <c r="AS350" s="54">
        <f>SUMIF(표4[잉크명],표5[[#This Row],[잉크]],표4[토])</f>
        <v>0</v>
      </c>
      <c r="AT350" s="126">
        <f>SUMIF(표4[잉크명],표5[[#This Row],[잉크]],표4[토-3층])</f>
        <v>0</v>
      </c>
      <c r="AU350" s="126">
        <f>SUMIF(표4[잉크명],표5[[#This Row],[잉크]],표4[토-1층])</f>
        <v>0</v>
      </c>
      <c r="AV350" s="54">
        <f>SUMIF(표4[잉크명],표5[[#This Row],[잉크]],표4[일])</f>
        <v>0</v>
      </c>
      <c r="AW350" s="126">
        <f>SUMIF(표4[잉크명],표5[[#This Row],[잉크]],표4[일-3층])</f>
        <v>0</v>
      </c>
      <c r="AX350" s="126">
        <f>SUMIF(표4[잉크명],표5[[#This Row],[잉크]],표4[일-1층])</f>
        <v>0</v>
      </c>
      <c r="AY350" s="54">
        <f>SUMIF(표4[잉크명],표5[[#This Row],[잉크]],표4[차주 월])</f>
        <v>0</v>
      </c>
      <c r="AZ350" s="54">
        <f>SUM(표5[[#This Row],[월]:[차주 월]])</f>
        <v>0</v>
      </c>
    </row>
    <row r="351" spans="2:52" x14ac:dyDescent="0.3">
      <c r="B351" s="56" t="s">
        <v>764</v>
      </c>
      <c r="C351" s="56"/>
      <c r="D351" s="56" t="s">
        <v>761</v>
      </c>
      <c r="E351" s="54">
        <f>COUNTIF(사출계획!$E$62:$F$110,표4[[#This Row],[제품명]])</f>
        <v>0</v>
      </c>
      <c r="F351" s="126">
        <f>COUNTIF(사출계획!$E$62:$F$87,표4[[#This Row],[제품명]])</f>
        <v>0</v>
      </c>
      <c r="G351" s="126">
        <f>COUNTIF(사출계획!$E$88:$F$110,표4[[#This Row],[제품명]])</f>
        <v>0</v>
      </c>
      <c r="H351" s="54">
        <f>COUNTIF(사출계획!$G$62:$H$110,표4[[#This Row],[제품명]])</f>
        <v>0</v>
      </c>
      <c r="I351" s="122">
        <f>COUNTIF(사출계획!$G$62:$H$87,표4[[#This Row],[제품명]])</f>
        <v>0</v>
      </c>
      <c r="J351" s="122">
        <f>COUNTIF(사출계획!$G$88:$H$110,표4[[#This Row],[제품명]])</f>
        <v>0</v>
      </c>
      <c r="K351" s="54">
        <f>COUNTIF(사출계획!$I$62:$J$110,표4[[#This Row],[제품명]])</f>
        <v>0</v>
      </c>
      <c r="L351" s="126">
        <f>COUNTIF(사출계획!$I$62:$J$87,표4[[#This Row],[제품명]])</f>
        <v>0</v>
      </c>
      <c r="M351" s="126">
        <f>COUNTIF(사출계획!$I$88:$J$110,표4[[#This Row],[제품명]])</f>
        <v>0</v>
      </c>
      <c r="N351" s="54">
        <f>COUNTIF(사출계획!$K$62:$L$110,표4[[#This Row],[제품명]])</f>
        <v>0</v>
      </c>
      <c r="O351" s="126">
        <f>COUNTIF(사출계획!$K$62:$L$87,표4[[#This Row],[제품명]])</f>
        <v>0</v>
      </c>
      <c r="P351" s="126">
        <f>COUNTIF(사출계획!$K$88:$L$110,표4[[#This Row],[제품명]])</f>
        <v>0</v>
      </c>
      <c r="Q351" s="54">
        <f>COUNTIF(사출계획!$M$62:$N$110,표4[[#This Row],[제품명]])</f>
        <v>0</v>
      </c>
      <c r="R351" s="126">
        <f>COUNTIF(사출계획!$M$62:$N$87,표4[[#This Row],[제품명]])</f>
        <v>0</v>
      </c>
      <c r="S351" s="126">
        <f>COUNTIF(사출계획!$M$88:$N$110,표4[[#This Row],[제품명]])</f>
        <v>0</v>
      </c>
      <c r="T351" s="54">
        <f>COUNTIF(사출계획!$O$62:$P$110,표4[[#This Row],[제품명]])</f>
        <v>0</v>
      </c>
      <c r="U351" s="126">
        <f>COUNTIF(사출계획!$O$62:$P$87,표4[[#This Row],[제품명]])</f>
        <v>0</v>
      </c>
      <c r="V351" s="126">
        <f>COUNTIF(사출계획!$O$88:$P$110,표4[[#This Row],[제품명]])</f>
        <v>0</v>
      </c>
      <c r="W351" s="54">
        <f>COUNTIF(사출계획!$Q$62:$R$110,표4[[#This Row],[제품명]])</f>
        <v>0</v>
      </c>
      <c r="X351" s="126">
        <f>COUNTIF(사출계획!$Q$62:$R$87,표4[[#This Row],[제품명]])</f>
        <v>0</v>
      </c>
      <c r="Y351" s="126">
        <f>COUNTIF(사출계획!$Q$88:$R$110,표4[[#This Row],[제품명]])</f>
        <v>0</v>
      </c>
      <c r="Z351" s="54">
        <f>COUNTIF(사출계획!$S$62:$T$110,표4[[#This Row],[제품명]])</f>
        <v>0</v>
      </c>
      <c r="AA351" s="126"/>
      <c r="AB351" s="126"/>
      <c r="AC351" s="113" t="s">
        <v>1657</v>
      </c>
      <c r="AD351" s="54">
        <f>SUMIF(표4[잉크명],표5[[#This Row],[잉크]],표4[월])</f>
        <v>0</v>
      </c>
      <c r="AE351" s="126">
        <f>SUMIF(표4[잉크명],표5[[#This Row],[잉크]],표4[월-3층])</f>
        <v>0</v>
      </c>
      <c r="AF351" s="126">
        <f>SUMIF(표4[잉크명],표5[[#This Row],[잉크]],표4[월-1층])</f>
        <v>0</v>
      </c>
      <c r="AG351" s="54">
        <f>SUMIF(표4[잉크명],표5[[#This Row],[잉크]],표4[화])</f>
        <v>0</v>
      </c>
      <c r="AH351" s="126">
        <f>SUMIF(표4[잉크명],표5[[#This Row],[잉크]],표4[화-3층])</f>
        <v>0</v>
      </c>
      <c r="AI351" s="126">
        <f>SUMIF(표4[잉크명],표5[[#This Row],[잉크]],표4[화-1층])</f>
        <v>0</v>
      </c>
      <c r="AJ351" s="54">
        <f>SUMIF(표4[잉크명],표5[[#This Row],[잉크]],표4[수])</f>
        <v>0</v>
      </c>
      <c r="AK351" s="126">
        <f>SUMIF(표4[잉크명],표5[[#This Row],[잉크]],표4[수-3층])</f>
        <v>0</v>
      </c>
      <c r="AL351" s="126">
        <f>SUMIF(표4[잉크명],표5[[#This Row],[잉크]],표4[수-1층])</f>
        <v>0</v>
      </c>
      <c r="AM351" s="54">
        <f>SUMIF(표4[잉크명],표5[[#This Row],[잉크]],표4[목])</f>
        <v>0</v>
      </c>
      <c r="AN351" s="126">
        <f>SUMIF(표4[잉크명],표5[[#This Row],[잉크]],표4[목-3층])</f>
        <v>0</v>
      </c>
      <c r="AO351" s="126">
        <f>SUMIF(표4[잉크명],표5[[#This Row],[잉크]],표4[목-1층])</f>
        <v>0</v>
      </c>
      <c r="AP351" s="54">
        <f>SUMIF(표4[잉크명],표5[[#This Row],[잉크]],표4[금])</f>
        <v>0</v>
      </c>
      <c r="AQ351" s="126">
        <f>SUMIF(표4[잉크명],표5[[#This Row],[잉크]],표4[금-3층])</f>
        <v>0</v>
      </c>
      <c r="AR351" s="126">
        <f>SUMIF(표4[잉크명],표5[[#This Row],[잉크]],표4[금-1층])</f>
        <v>0</v>
      </c>
      <c r="AS351" s="54">
        <f>SUMIF(표4[잉크명],표5[[#This Row],[잉크]],표4[토])</f>
        <v>0</v>
      </c>
      <c r="AT351" s="126">
        <f>SUMIF(표4[잉크명],표5[[#This Row],[잉크]],표4[토-3층])</f>
        <v>0</v>
      </c>
      <c r="AU351" s="126">
        <f>SUMIF(표4[잉크명],표5[[#This Row],[잉크]],표4[토-1층])</f>
        <v>0</v>
      </c>
      <c r="AV351" s="54">
        <f>SUMIF(표4[잉크명],표5[[#This Row],[잉크]],표4[일])</f>
        <v>0</v>
      </c>
      <c r="AW351" s="126">
        <f>SUMIF(표4[잉크명],표5[[#This Row],[잉크]],표4[일-3층])</f>
        <v>0</v>
      </c>
      <c r="AX351" s="126">
        <f>SUMIF(표4[잉크명],표5[[#This Row],[잉크]],표4[일-1층])</f>
        <v>0</v>
      </c>
      <c r="AY351" s="54">
        <f>SUMIF(표4[잉크명],표5[[#This Row],[잉크]],표4[차주 월])</f>
        <v>0</v>
      </c>
      <c r="AZ351" s="54">
        <f>SUM(표5[[#This Row],[월]:[차주 월]])</f>
        <v>0</v>
      </c>
    </row>
    <row r="352" spans="2:52" x14ac:dyDescent="0.3">
      <c r="B352" s="56" t="s">
        <v>767</v>
      </c>
      <c r="C352" s="56"/>
      <c r="D352" s="56" t="s">
        <v>768</v>
      </c>
      <c r="E352" s="54">
        <f>COUNTIF(사출계획!$E$62:$F$110,표4[[#This Row],[제품명]])</f>
        <v>0</v>
      </c>
      <c r="F352" s="126">
        <f>COUNTIF(사출계획!$E$62:$F$87,표4[[#This Row],[제품명]])</f>
        <v>0</v>
      </c>
      <c r="G352" s="126">
        <f>COUNTIF(사출계획!$E$88:$F$110,표4[[#This Row],[제품명]])</f>
        <v>0</v>
      </c>
      <c r="H352" s="54">
        <f>COUNTIF(사출계획!$G$62:$H$110,표4[[#This Row],[제품명]])</f>
        <v>0</v>
      </c>
      <c r="I352" s="122">
        <f>COUNTIF(사출계획!$G$62:$H$87,표4[[#This Row],[제품명]])</f>
        <v>0</v>
      </c>
      <c r="J352" s="122">
        <f>COUNTIF(사출계획!$G$88:$H$110,표4[[#This Row],[제품명]])</f>
        <v>0</v>
      </c>
      <c r="K352" s="54">
        <f>COUNTIF(사출계획!$I$62:$J$110,표4[[#This Row],[제품명]])</f>
        <v>0</v>
      </c>
      <c r="L352" s="126">
        <f>COUNTIF(사출계획!$I$62:$J$87,표4[[#This Row],[제품명]])</f>
        <v>0</v>
      </c>
      <c r="M352" s="126">
        <f>COUNTIF(사출계획!$I$88:$J$110,표4[[#This Row],[제품명]])</f>
        <v>0</v>
      </c>
      <c r="N352" s="54">
        <f>COUNTIF(사출계획!$K$62:$L$110,표4[[#This Row],[제품명]])</f>
        <v>0</v>
      </c>
      <c r="O352" s="126">
        <f>COUNTIF(사출계획!$K$62:$L$87,표4[[#This Row],[제품명]])</f>
        <v>0</v>
      </c>
      <c r="P352" s="126">
        <f>COUNTIF(사출계획!$K$88:$L$110,표4[[#This Row],[제품명]])</f>
        <v>0</v>
      </c>
      <c r="Q352" s="54">
        <f>COUNTIF(사출계획!$M$62:$N$110,표4[[#This Row],[제품명]])</f>
        <v>0</v>
      </c>
      <c r="R352" s="126">
        <f>COUNTIF(사출계획!$M$62:$N$87,표4[[#This Row],[제품명]])</f>
        <v>0</v>
      </c>
      <c r="S352" s="126">
        <f>COUNTIF(사출계획!$M$88:$N$110,표4[[#This Row],[제품명]])</f>
        <v>0</v>
      </c>
      <c r="T352" s="54">
        <f>COUNTIF(사출계획!$O$62:$P$110,표4[[#This Row],[제품명]])</f>
        <v>0</v>
      </c>
      <c r="U352" s="126">
        <f>COUNTIF(사출계획!$O$62:$P$87,표4[[#This Row],[제품명]])</f>
        <v>0</v>
      </c>
      <c r="V352" s="126">
        <f>COUNTIF(사출계획!$O$88:$P$110,표4[[#This Row],[제품명]])</f>
        <v>0</v>
      </c>
      <c r="W352" s="54">
        <f>COUNTIF(사출계획!$Q$62:$R$110,표4[[#This Row],[제품명]])</f>
        <v>0</v>
      </c>
      <c r="X352" s="126">
        <f>COUNTIF(사출계획!$Q$62:$R$87,표4[[#This Row],[제품명]])</f>
        <v>0</v>
      </c>
      <c r="Y352" s="126">
        <f>COUNTIF(사출계획!$Q$88:$R$110,표4[[#This Row],[제품명]])</f>
        <v>0</v>
      </c>
      <c r="Z352" s="54">
        <f>COUNTIF(사출계획!$S$62:$T$110,표4[[#This Row],[제품명]])</f>
        <v>0</v>
      </c>
      <c r="AA352" s="126"/>
      <c r="AB352" s="126"/>
      <c r="AC352" s="217" t="s">
        <v>1443</v>
      </c>
      <c r="AD352" s="54">
        <f>SUMIF(표4[잉크명],표5[[#This Row],[잉크]],표4[월])</f>
        <v>0</v>
      </c>
      <c r="AE352" s="126">
        <f>SUMIF(표4[잉크명],표5[[#This Row],[잉크]],표4[월-3층])</f>
        <v>0</v>
      </c>
      <c r="AF352" s="126">
        <f>SUMIF(표4[잉크명],표5[[#This Row],[잉크]],표4[월-1층])</f>
        <v>0</v>
      </c>
      <c r="AG352" s="54">
        <f>SUMIF(표4[잉크명],표5[[#This Row],[잉크]],표4[화])</f>
        <v>0</v>
      </c>
      <c r="AH352" s="126">
        <f>SUMIF(표4[잉크명],표5[[#This Row],[잉크]],표4[화-3층])</f>
        <v>0</v>
      </c>
      <c r="AI352" s="126">
        <f>SUMIF(표4[잉크명],표5[[#This Row],[잉크]],표4[화-1층])</f>
        <v>0</v>
      </c>
      <c r="AJ352" s="54">
        <f>SUMIF(표4[잉크명],표5[[#This Row],[잉크]],표4[수])</f>
        <v>0</v>
      </c>
      <c r="AK352" s="126">
        <f>SUMIF(표4[잉크명],표5[[#This Row],[잉크]],표4[수-3층])</f>
        <v>0</v>
      </c>
      <c r="AL352" s="126">
        <f>SUMIF(표4[잉크명],표5[[#This Row],[잉크]],표4[수-1층])</f>
        <v>0</v>
      </c>
      <c r="AM352" s="54">
        <f>SUMIF(표4[잉크명],표5[[#This Row],[잉크]],표4[목])</f>
        <v>0</v>
      </c>
      <c r="AN352" s="126">
        <f>SUMIF(표4[잉크명],표5[[#This Row],[잉크]],표4[목-3층])</f>
        <v>0</v>
      </c>
      <c r="AO352" s="126">
        <f>SUMIF(표4[잉크명],표5[[#This Row],[잉크]],표4[목-1층])</f>
        <v>0</v>
      </c>
      <c r="AP352" s="54">
        <f>SUMIF(표4[잉크명],표5[[#This Row],[잉크]],표4[금])</f>
        <v>0</v>
      </c>
      <c r="AQ352" s="126">
        <f>SUMIF(표4[잉크명],표5[[#This Row],[잉크]],표4[금-3층])</f>
        <v>0</v>
      </c>
      <c r="AR352" s="126">
        <f>SUMIF(표4[잉크명],표5[[#This Row],[잉크]],표4[금-1층])</f>
        <v>0</v>
      </c>
      <c r="AS352" s="54">
        <f>SUMIF(표4[잉크명],표5[[#This Row],[잉크]],표4[토])</f>
        <v>0</v>
      </c>
      <c r="AT352" s="126">
        <f>SUMIF(표4[잉크명],표5[[#This Row],[잉크]],표4[토-3층])</f>
        <v>0</v>
      </c>
      <c r="AU352" s="126">
        <f>SUMIF(표4[잉크명],표5[[#This Row],[잉크]],표4[토-1층])</f>
        <v>0</v>
      </c>
      <c r="AV352" s="54">
        <f>SUMIF(표4[잉크명],표5[[#This Row],[잉크]],표4[일])</f>
        <v>0</v>
      </c>
      <c r="AW352" s="126">
        <f>SUMIF(표4[잉크명],표5[[#This Row],[잉크]],표4[일-3층])</f>
        <v>0</v>
      </c>
      <c r="AX352" s="126">
        <f>SUMIF(표4[잉크명],표5[[#This Row],[잉크]],표4[일-1층])</f>
        <v>0</v>
      </c>
      <c r="AY352" s="54">
        <f>SUMIF(표4[잉크명],표5[[#This Row],[잉크]],표4[차주 월])</f>
        <v>0</v>
      </c>
      <c r="AZ352" s="54">
        <f>SUM(표5[[#This Row],[월]:[차주 월]])</f>
        <v>0</v>
      </c>
    </row>
    <row r="353" spans="2:52" x14ac:dyDescent="0.3">
      <c r="B353" s="56" t="s">
        <v>767</v>
      </c>
      <c r="C353" s="56"/>
      <c r="D353" s="56" t="s">
        <v>769</v>
      </c>
      <c r="E353" s="54">
        <f>COUNTIF(사출계획!$E$62:$F$110,표4[[#This Row],[제품명]])</f>
        <v>0</v>
      </c>
      <c r="F353" s="126">
        <f>COUNTIF(사출계획!$E$62:$F$87,표4[[#This Row],[제품명]])</f>
        <v>0</v>
      </c>
      <c r="G353" s="126">
        <f>COUNTIF(사출계획!$E$88:$F$110,표4[[#This Row],[제품명]])</f>
        <v>0</v>
      </c>
      <c r="H353" s="54">
        <f>COUNTIF(사출계획!$G$62:$H$110,표4[[#This Row],[제품명]])</f>
        <v>0</v>
      </c>
      <c r="I353" s="122">
        <f>COUNTIF(사출계획!$G$62:$H$87,표4[[#This Row],[제품명]])</f>
        <v>0</v>
      </c>
      <c r="J353" s="122">
        <f>COUNTIF(사출계획!$G$88:$H$110,표4[[#This Row],[제품명]])</f>
        <v>0</v>
      </c>
      <c r="K353" s="54">
        <f>COUNTIF(사출계획!$I$62:$J$110,표4[[#This Row],[제품명]])</f>
        <v>0</v>
      </c>
      <c r="L353" s="126">
        <f>COUNTIF(사출계획!$I$62:$J$87,표4[[#This Row],[제품명]])</f>
        <v>0</v>
      </c>
      <c r="M353" s="126">
        <f>COUNTIF(사출계획!$I$88:$J$110,표4[[#This Row],[제품명]])</f>
        <v>0</v>
      </c>
      <c r="N353" s="54">
        <f>COUNTIF(사출계획!$K$62:$L$110,표4[[#This Row],[제품명]])</f>
        <v>0</v>
      </c>
      <c r="O353" s="126">
        <f>COUNTIF(사출계획!$K$62:$L$87,표4[[#This Row],[제품명]])</f>
        <v>0</v>
      </c>
      <c r="P353" s="126">
        <f>COUNTIF(사출계획!$K$88:$L$110,표4[[#This Row],[제품명]])</f>
        <v>0</v>
      </c>
      <c r="Q353" s="54">
        <f>COUNTIF(사출계획!$M$62:$N$110,표4[[#This Row],[제품명]])</f>
        <v>0</v>
      </c>
      <c r="R353" s="126">
        <f>COUNTIF(사출계획!$M$62:$N$87,표4[[#This Row],[제품명]])</f>
        <v>0</v>
      </c>
      <c r="S353" s="126">
        <f>COUNTIF(사출계획!$M$88:$N$110,표4[[#This Row],[제품명]])</f>
        <v>0</v>
      </c>
      <c r="T353" s="54">
        <f>COUNTIF(사출계획!$O$62:$P$110,표4[[#This Row],[제품명]])</f>
        <v>0</v>
      </c>
      <c r="U353" s="126">
        <f>COUNTIF(사출계획!$O$62:$P$87,표4[[#This Row],[제품명]])</f>
        <v>0</v>
      </c>
      <c r="V353" s="126">
        <f>COUNTIF(사출계획!$O$88:$P$110,표4[[#This Row],[제품명]])</f>
        <v>0</v>
      </c>
      <c r="W353" s="54">
        <f>COUNTIF(사출계획!$Q$62:$R$110,표4[[#This Row],[제품명]])</f>
        <v>0</v>
      </c>
      <c r="X353" s="126">
        <f>COUNTIF(사출계획!$Q$62:$R$87,표4[[#This Row],[제품명]])</f>
        <v>0</v>
      </c>
      <c r="Y353" s="126">
        <f>COUNTIF(사출계획!$Q$88:$R$110,표4[[#This Row],[제품명]])</f>
        <v>0</v>
      </c>
      <c r="Z353" s="54">
        <f>COUNTIF(사출계획!$S$62:$T$110,표4[[#This Row],[제품명]])</f>
        <v>0</v>
      </c>
      <c r="AA353" s="126"/>
      <c r="AB353" s="126"/>
      <c r="AC353" s="113" t="s">
        <v>976</v>
      </c>
      <c r="AD353" s="34">
        <f>SUMIF(표4[잉크명],표5[[#This Row],[잉크]],표4[월])</f>
        <v>0</v>
      </c>
      <c r="AE353" s="126">
        <f>SUMIF(표4[잉크명],표5[[#This Row],[잉크]],표4[월-3층])</f>
        <v>0</v>
      </c>
      <c r="AF353" s="126">
        <f>SUMIF(표4[잉크명],표5[[#This Row],[잉크]],표4[월-1층])</f>
        <v>0</v>
      </c>
      <c r="AG353" s="34">
        <f>SUMIF(표4[잉크명],표5[[#This Row],[잉크]],표4[화])</f>
        <v>0</v>
      </c>
      <c r="AH353" s="126">
        <f>SUMIF(표4[잉크명],표5[[#This Row],[잉크]],표4[화-3층])</f>
        <v>0</v>
      </c>
      <c r="AI353" s="126">
        <f>SUMIF(표4[잉크명],표5[[#This Row],[잉크]],표4[화-1층])</f>
        <v>0</v>
      </c>
      <c r="AJ353" s="34">
        <f>SUMIF(표4[잉크명],표5[[#This Row],[잉크]],표4[수])</f>
        <v>0</v>
      </c>
      <c r="AK353" s="126">
        <f>SUMIF(표4[잉크명],표5[[#This Row],[잉크]],표4[수-3층])</f>
        <v>0</v>
      </c>
      <c r="AL353" s="126">
        <f>SUMIF(표4[잉크명],표5[[#This Row],[잉크]],표4[수-1층])</f>
        <v>0</v>
      </c>
      <c r="AM353" s="34">
        <f>SUMIF(표4[잉크명],표5[[#This Row],[잉크]],표4[목])</f>
        <v>0</v>
      </c>
      <c r="AN353" s="126">
        <f>SUMIF(표4[잉크명],표5[[#This Row],[잉크]],표4[목-3층])</f>
        <v>0</v>
      </c>
      <c r="AO353" s="126">
        <f>SUMIF(표4[잉크명],표5[[#This Row],[잉크]],표4[목-1층])</f>
        <v>0</v>
      </c>
      <c r="AP353" s="34">
        <f>SUMIF(표4[잉크명],표5[[#This Row],[잉크]],표4[금])</f>
        <v>0</v>
      </c>
      <c r="AQ353" s="126">
        <f>SUMIF(표4[잉크명],표5[[#This Row],[잉크]],표4[금-3층])</f>
        <v>0</v>
      </c>
      <c r="AR353" s="126">
        <f>SUMIF(표4[잉크명],표5[[#This Row],[잉크]],표4[금-1층])</f>
        <v>0</v>
      </c>
      <c r="AS353" s="34">
        <f>SUMIF(표4[잉크명],표5[[#This Row],[잉크]],표4[토])</f>
        <v>0</v>
      </c>
      <c r="AT353" s="126">
        <f>SUMIF(표4[잉크명],표5[[#This Row],[잉크]],표4[토-3층])</f>
        <v>0</v>
      </c>
      <c r="AU353" s="126">
        <f>SUMIF(표4[잉크명],표5[[#This Row],[잉크]],표4[토-1층])</f>
        <v>0</v>
      </c>
      <c r="AV353" s="34">
        <f>SUMIF(표4[잉크명],표5[[#This Row],[잉크]],표4[일])</f>
        <v>0</v>
      </c>
      <c r="AW353" s="126">
        <f>SUMIF(표4[잉크명],표5[[#This Row],[잉크]],표4[일-3층])</f>
        <v>0</v>
      </c>
      <c r="AX353" s="126">
        <f>SUMIF(표4[잉크명],표5[[#This Row],[잉크]],표4[일-1층])</f>
        <v>0</v>
      </c>
      <c r="AY353" s="34">
        <f>SUMIF(표4[잉크명],표5[[#This Row],[잉크]],표4[차주 월])</f>
        <v>0</v>
      </c>
      <c r="AZ353" s="34">
        <f>SUM(표5[[#This Row],[월]:[차주 월]])</f>
        <v>0</v>
      </c>
    </row>
    <row r="354" spans="2:52" x14ac:dyDescent="0.3">
      <c r="B354" s="56" t="s">
        <v>767</v>
      </c>
      <c r="C354" s="56"/>
      <c r="D354" s="56" t="s">
        <v>770</v>
      </c>
      <c r="E354" s="54">
        <f>COUNTIF(사출계획!$E$62:$F$110,표4[[#This Row],[제품명]])</f>
        <v>0</v>
      </c>
      <c r="F354" s="126">
        <f>COUNTIF(사출계획!$E$62:$F$87,표4[[#This Row],[제품명]])</f>
        <v>0</v>
      </c>
      <c r="G354" s="126">
        <f>COUNTIF(사출계획!$E$88:$F$110,표4[[#This Row],[제품명]])</f>
        <v>0</v>
      </c>
      <c r="H354" s="54">
        <f>COUNTIF(사출계획!$G$62:$H$110,표4[[#This Row],[제품명]])</f>
        <v>0</v>
      </c>
      <c r="I354" s="122">
        <f>COUNTIF(사출계획!$G$62:$H$87,표4[[#This Row],[제품명]])</f>
        <v>0</v>
      </c>
      <c r="J354" s="122">
        <f>COUNTIF(사출계획!$G$88:$H$110,표4[[#This Row],[제품명]])</f>
        <v>0</v>
      </c>
      <c r="K354" s="54">
        <f>COUNTIF(사출계획!$I$62:$J$110,표4[[#This Row],[제품명]])</f>
        <v>0</v>
      </c>
      <c r="L354" s="126">
        <f>COUNTIF(사출계획!$I$62:$J$87,표4[[#This Row],[제품명]])</f>
        <v>0</v>
      </c>
      <c r="M354" s="126">
        <f>COUNTIF(사출계획!$I$88:$J$110,표4[[#This Row],[제품명]])</f>
        <v>0</v>
      </c>
      <c r="N354" s="54">
        <f>COUNTIF(사출계획!$K$62:$L$110,표4[[#This Row],[제품명]])</f>
        <v>0</v>
      </c>
      <c r="O354" s="126">
        <f>COUNTIF(사출계획!$K$62:$L$87,표4[[#This Row],[제품명]])</f>
        <v>0</v>
      </c>
      <c r="P354" s="126">
        <f>COUNTIF(사출계획!$K$88:$L$110,표4[[#This Row],[제품명]])</f>
        <v>0</v>
      </c>
      <c r="Q354" s="54">
        <f>COUNTIF(사출계획!$M$62:$N$110,표4[[#This Row],[제품명]])</f>
        <v>0</v>
      </c>
      <c r="R354" s="126">
        <f>COUNTIF(사출계획!$M$62:$N$87,표4[[#This Row],[제품명]])</f>
        <v>0</v>
      </c>
      <c r="S354" s="126">
        <f>COUNTIF(사출계획!$M$88:$N$110,표4[[#This Row],[제품명]])</f>
        <v>0</v>
      </c>
      <c r="T354" s="54">
        <f>COUNTIF(사출계획!$O$62:$P$110,표4[[#This Row],[제품명]])</f>
        <v>0</v>
      </c>
      <c r="U354" s="126">
        <f>COUNTIF(사출계획!$O$62:$P$87,표4[[#This Row],[제품명]])</f>
        <v>0</v>
      </c>
      <c r="V354" s="126">
        <f>COUNTIF(사출계획!$O$88:$P$110,표4[[#This Row],[제품명]])</f>
        <v>0</v>
      </c>
      <c r="W354" s="54">
        <f>COUNTIF(사출계획!$Q$62:$R$110,표4[[#This Row],[제품명]])</f>
        <v>0</v>
      </c>
      <c r="X354" s="126">
        <f>COUNTIF(사출계획!$Q$62:$R$87,표4[[#This Row],[제품명]])</f>
        <v>0</v>
      </c>
      <c r="Y354" s="126">
        <f>COUNTIF(사출계획!$Q$88:$R$110,표4[[#This Row],[제품명]])</f>
        <v>0</v>
      </c>
      <c r="Z354" s="54">
        <f>COUNTIF(사출계획!$S$62:$T$110,표4[[#This Row],[제품명]])</f>
        <v>0</v>
      </c>
      <c r="AA354" s="126"/>
      <c r="AB354" s="126"/>
      <c r="AC354" s="217" t="s">
        <v>1304</v>
      </c>
      <c r="AD354" s="54">
        <f>SUMIF(표4[잉크명],표5[[#This Row],[잉크]],표4[월])</f>
        <v>0</v>
      </c>
      <c r="AE354" s="126">
        <f>SUMIF(표4[잉크명],표5[[#This Row],[잉크]],표4[월-3층])</f>
        <v>0</v>
      </c>
      <c r="AF354" s="126">
        <f>SUMIF(표4[잉크명],표5[[#This Row],[잉크]],표4[월-1층])</f>
        <v>0</v>
      </c>
      <c r="AG354" s="54">
        <f>SUMIF(표4[잉크명],표5[[#This Row],[잉크]],표4[화])</f>
        <v>0</v>
      </c>
      <c r="AH354" s="126">
        <f>SUMIF(표4[잉크명],표5[[#This Row],[잉크]],표4[화-3층])</f>
        <v>0</v>
      </c>
      <c r="AI354" s="126">
        <f>SUMIF(표4[잉크명],표5[[#This Row],[잉크]],표4[화-1층])</f>
        <v>0</v>
      </c>
      <c r="AJ354" s="54">
        <f>SUMIF(표4[잉크명],표5[[#This Row],[잉크]],표4[수])</f>
        <v>0</v>
      </c>
      <c r="AK354" s="126">
        <f>SUMIF(표4[잉크명],표5[[#This Row],[잉크]],표4[수-3층])</f>
        <v>0</v>
      </c>
      <c r="AL354" s="126">
        <f>SUMIF(표4[잉크명],표5[[#This Row],[잉크]],표4[수-1층])</f>
        <v>0</v>
      </c>
      <c r="AM354" s="54">
        <f>SUMIF(표4[잉크명],표5[[#This Row],[잉크]],표4[목])</f>
        <v>0</v>
      </c>
      <c r="AN354" s="126">
        <f>SUMIF(표4[잉크명],표5[[#This Row],[잉크]],표4[목-3층])</f>
        <v>0</v>
      </c>
      <c r="AO354" s="126">
        <f>SUMIF(표4[잉크명],표5[[#This Row],[잉크]],표4[목-1층])</f>
        <v>0</v>
      </c>
      <c r="AP354" s="54">
        <f>SUMIF(표4[잉크명],표5[[#This Row],[잉크]],표4[금])</f>
        <v>0</v>
      </c>
      <c r="AQ354" s="126">
        <f>SUMIF(표4[잉크명],표5[[#This Row],[잉크]],표4[금-3층])</f>
        <v>0</v>
      </c>
      <c r="AR354" s="126">
        <f>SUMIF(표4[잉크명],표5[[#This Row],[잉크]],표4[금-1층])</f>
        <v>0</v>
      </c>
      <c r="AS354" s="54">
        <f>SUMIF(표4[잉크명],표5[[#This Row],[잉크]],표4[토])</f>
        <v>0</v>
      </c>
      <c r="AT354" s="126">
        <f>SUMIF(표4[잉크명],표5[[#This Row],[잉크]],표4[토-3층])</f>
        <v>0</v>
      </c>
      <c r="AU354" s="126">
        <f>SUMIF(표4[잉크명],표5[[#This Row],[잉크]],표4[토-1층])</f>
        <v>0</v>
      </c>
      <c r="AV354" s="54">
        <f>SUMIF(표4[잉크명],표5[[#This Row],[잉크]],표4[일])</f>
        <v>0</v>
      </c>
      <c r="AW354" s="126">
        <f>SUMIF(표4[잉크명],표5[[#This Row],[잉크]],표4[일-3층])</f>
        <v>0</v>
      </c>
      <c r="AX354" s="126">
        <f>SUMIF(표4[잉크명],표5[[#This Row],[잉크]],표4[일-1층])</f>
        <v>0</v>
      </c>
      <c r="AY354" s="54">
        <f>SUMIF(표4[잉크명],표5[[#This Row],[잉크]],표4[차주 월])</f>
        <v>0</v>
      </c>
      <c r="AZ354" s="54">
        <f>SUM(표5[[#This Row],[월]:[차주 월]])</f>
        <v>0</v>
      </c>
    </row>
    <row r="355" spans="2:52" x14ac:dyDescent="0.3">
      <c r="B355" s="56" t="s">
        <v>775</v>
      </c>
      <c r="C355" s="56"/>
      <c r="D355" s="56" t="s">
        <v>5408</v>
      </c>
      <c r="E355" s="54">
        <f>COUNTIF(사출계획!$E$62:$F$110,표4[[#This Row],[제품명]])</f>
        <v>0</v>
      </c>
      <c r="F355" s="126">
        <f>COUNTIF(사출계획!$E$62:$F$87,표4[[#This Row],[제품명]])</f>
        <v>0</v>
      </c>
      <c r="G355" s="126">
        <f>COUNTIF(사출계획!$E$88:$F$110,표4[[#This Row],[제품명]])</f>
        <v>0</v>
      </c>
      <c r="H355" s="54">
        <f>COUNTIF(사출계획!$G$62:$H$110,표4[[#This Row],[제품명]])</f>
        <v>1</v>
      </c>
      <c r="I355" s="122">
        <f>COUNTIF(사출계획!$G$62:$H$87,표4[[#This Row],[제품명]])</f>
        <v>0</v>
      </c>
      <c r="J355" s="122">
        <f>COUNTIF(사출계획!$G$88:$H$110,표4[[#This Row],[제품명]])</f>
        <v>1</v>
      </c>
      <c r="K355" s="54">
        <f>COUNTIF(사출계획!$I$62:$J$110,표4[[#This Row],[제품명]])</f>
        <v>0</v>
      </c>
      <c r="L355" s="126">
        <f>COUNTIF(사출계획!$I$62:$J$87,표4[[#This Row],[제품명]])</f>
        <v>0</v>
      </c>
      <c r="M355" s="126">
        <f>COUNTIF(사출계획!$I$88:$J$110,표4[[#This Row],[제품명]])</f>
        <v>0</v>
      </c>
      <c r="N355" s="54">
        <f>COUNTIF(사출계획!$K$62:$L$110,표4[[#This Row],[제품명]])</f>
        <v>0</v>
      </c>
      <c r="O355" s="126">
        <f>COUNTIF(사출계획!$K$62:$L$87,표4[[#This Row],[제품명]])</f>
        <v>0</v>
      </c>
      <c r="P355" s="126">
        <f>COUNTIF(사출계획!$K$88:$L$110,표4[[#This Row],[제품명]])</f>
        <v>0</v>
      </c>
      <c r="Q355" s="54">
        <f>COUNTIF(사출계획!$M$62:$N$110,표4[[#This Row],[제품명]])</f>
        <v>0</v>
      </c>
      <c r="R355" s="126">
        <f>COUNTIF(사출계획!$M$62:$N$87,표4[[#This Row],[제품명]])</f>
        <v>0</v>
      </c>
      <c r="S355" s="126">
        <f>COUNTIF(사출계획!$M$88:$N$110,표4[[#This Row],[제품명]])</f>
        <v>0</v>
      </c>
      <c r="T355" s="54">
        <f>COUNTIF(사출계획!$O$62:$P$110,표4[[#This Row],[제품명]])</f>
        <v>0</v>
      </c>
      <c r="U355" s="126">
        <f>COUNTIF(사출계획!$O$62:$P$87,표4[[#This Row],[제품명]])</f>
        <v>0</v>
      </c>
      <c r="V355" s="126">
        <f>COUNTIF(사출계획!$O$88:$P$110,표4[[#This Row],[제품명]])</f>
        <v>0</v>
      </c>
      <c r="W355" s="54">
        <f>COUNTIF(사출계획!$Q$62:$R$110,표4[[#This Row],[제품명]])</f>
        <v>0</v>
      </c>
      <c r="X355" s="126">
        <f>COUNTIF(사출계획!$Q$62:$R$87,표4[[#This Row],[제품명]])</f>
        <v>0</v>
      </c>
      <c r="Y355" s="126">
        <f>COUNTIF(사출계획!$Q$88:$R$110,표4[[#This Row],[제품명]])</f>
        <v>0</v>
      </c>
      <c r="Z355" s="54">
        <f>COUNTIF(사출계획!$S$62:$T$110,표4[[#This Row],[제품명]])</f>
        <v>0</v>
      </c>
      <c r="AA355" s="126"/>
      <c r="AB355" s="126"/>
      <c r="AC355" s="33" t="s">
        <v>1308</v>
      </c>
      <c r="AD355" s="54">
        <f>SUMIF(표4[잉크명],표5[[#This Row],[잉크]],표4[월])</f>
        <v>0</v>
      </c>
      <c r="AE355" s="126">
        <f>SUMIF(표4[잉크명],표5[[#This Row],[잉크]],표4[월-3층])</f>
        <v>0</v>
      </c>
      <c r="AF355" s="126">
        <f>SUMIF(표4[잉크명],표5[[#This Row],[잉크]],표4[월-1층])</f>
        <v>0</v>
      </c>
      <c r="AG355" s="54">
        <f>SUMIF(표4[잉크명],표5[[#This Row],[잉크]],표4[화])</f>
        <v>0</v>
      </c>
      <c r="AH355" s="126">
        <f>SUMIF(표4[잉크명],표5[[#This Row],[잉크]],표4[화-3층])</f>
        <v>0</v>
      </c>
      <c r="AI355" s="126">
        <f>SUMIF(표4[잉크명],표5[[#This Row],[잉크]],표4[화-1층])</f>
        <v>0</v>
      </c>
      <c r="AJ355" s="54">
        <f>SUMIF(표4[잉크명],표5[[#This Row],[잉크]],표4[수])</f>
        <v>0</v>
      </c>
      <c r="AK355" s="126">
        <f>SUMIF(표4[잉크명],표5[[#This Row],[잉크]],표4[수-3층])</f>
        <v>0</v>
      </c>
      <c r="AL355" s="126">
        <f>SUMIF(표4[잉크명],표5[[#This Row],[잉크]],표4[수-1층])</f>
        <v>0</v>
      </c>
      <c r="AM355" s="34">
        <f>SUMIF(표4[잉크명],표5[[#This Row],[잉크]],표4[목])</f>
        <v>0</v>
      </c>
      <c r="AN355" s="126">
        <f>SUMIF(표4[잉크명],표5[[#This Row],[잉크]],표4[목-3층])</f>
        <v>0</v>
      </c>
      <c r="AO355" s="126">
        <f>SUMIF(표4[잉크명],표5[[#This Row],[잉크]],표4[목-1층])</f>
        <v>0</v>
      </c>
      <c r="AP355" s="34">
        <f>SUMIF(표4[잉크명],표5[[#This Row],[잉크]],표4[금])</f>
        <v>0</v>
      </c>
      <c r="AQ355" s="126">
        <f>SUMIF(표4[잉크명],표5[[#This Row],[잉크]],표4[금-3층])</f>
        <v>0</v>
      </c>
      <c r="AR355" s="126">
        <f>SUMIF(표4[잉크명],표5[[#This Row],[잉크]],표4[금-1층])</f>
        <v>0</v>
      </c>
      <c r="AS355" s="34">
        <f>SUMIF(표4[잉크명],표5[[#This Row],[잉크]],표4[토])</f>
        <v>0</v>
      </c>
      <c r="AT355" s="126">
        <f>SUMIF(표4[잉크명],표5[[#This Row],[잉크]],표4[토-3층])</f>
        <v>0</v>
      </c>
      <c r="AU355" s="126">
        <f>SUMIF(표4[잉크명],표5[[#This Row],[잉크]],표4[토-1층])</f>
        <v>0</v>
      </c>
      <c r="AV355" s="34">
        <f>SUMIF(표4[잉크명],표5[[#This Row],[잉크]],표4[일])</f>
        <v>0</v>
      </c>
      <c r="AW355" s="126">
        <f>SUMIF(표4[잉크명],표5[[#This Row],[잉크]],표4[일-3층])</f>
        <v>0</v>
      </c>
      <c r="AX355" s="126">
        <f>SUMIF(표4[잉크명],표5[[#This Row],[잉크]],표4[일-1층])</f>
        <v>0</v>
      </c>
      <c r="AY355" s="34">
        <f>SUMIF(표4[잉크명],표5[[#This Row],[잉크]],표4[차주 월])</f>
        <v>0</v>
      </c>
      <c r="AZ355" s="34">
        <f>SUM(표5[[#This Row],[월]:[차주 월]])</f>
        <v>0</v>
      </c>
    </row>
    <row r="356" spans="2:52" x14ac:dyDescent="0.3">
      <c r="B356" s="56" t="s">
        <v>775</v>
      </c>
      <c r="C356" s="56"/>
      <c r="D356" s="56" t="s">
        <v>5409</v>
      </c>
      <c r="E356" s="54">
        <f>COUNTIF(사출계획!$E$62:$F$110,표4[[#This Row],[제품명]])</f>
        <v>0</v>
      </c>
      <c r="F356" s="126">
        <f>COUNTIF(사출계획!$E$62:$F$87,표4[[#This Row],[제품명]])</f>
        <v>0</v>
      </c>
      <c r="G356" s="126">
        <f>COUNTIF(사출계획!$E$88:$F$110,표4[[#This Row],[제품명]])</f>
        <v>0</v>
      </c>
      <c r="H356" s="54">
        <f>COUNTIF(사출계획!$G$62:$H$110,표4[[#This Row],[제품명]])</f>
        <v>1</v>
      </c>
      <c r="I356" s="122">
        <f>COUNTIF(사출계획!$G$62:$H$87,표4[[#This Row],[제품명]])</f>
        <v>0</v>
      </c>
      <c r="J356" s="122">
        <f>COUNTIF(사출계획!$G$88:$H$110,표4[[#This Row],[제품명]])</f>
        <v>1</v>
      </c>
      <c r="K356" s="54">
        <f>COUNTIF(사출계획!$I$62:$J$110,표4[[#This Row],[제품명]])</f>
        <v>0</v>
      </c>
      <c r="L356" s="126">
        <f>COUNTIF(사출계획!$I$62:$J$87,표4[[#This Row],[제품명]])</f>
        <v>0</v>
      </c>
      <c r="M356" s="126">
        <f>COUNTIF(사출계획!$I$88:$J$110,표4[[#This Row],[제품명]])</f>
        <v>0</v>
      </c>
      <c r="N356" s="54">
        <f>COUNTIF(사출계획!$K$62:$L$110,표4[[#This Row],[제품명]])</f>
        <v>0</v>
      </c>
      <c r="O356" s="126">
        <f>COUNTIF(사출계획!$K$62:$L$87,표4[[#This Row],[제품명]])</f>
        <v>0</v>
      </c>
      <c r="P356" s="126">
        <f>COUNTIF(사출계획!$K$88:$L$110,표4[[#This Row],[제품명]])</f>
        <v>0</v>
      </c>
      <c r="Q356" s="54">
        <f>COUNTIF(사출계획!$M$62:$N$110,표4[[#This Row],[제품명]])</f>
        <v>0</v>
      </c>
      <c r="R356" s="126">
        <f>COUNTIF(사출계획!$M$62:$N$87,표4[[#This Row],[제품명]])</f>
        <v>0</v>
      </c>
      <c r="S356" s="126">
        <f>COUNTIF(사출계획!$M$88:$N$110,표4[[#This Row],[제품명]])</f>
        <v>0</v>
      </c>
      <c r="T356" s="54">
        <f>COUNTIF(사출계획!$O$62:$P$110,표4[[#This Row],[제품명]])</f>
        <v>0</v>
      </c>
      <c r="U356" s="126">
        <f>COUNTIF(사출계획!$O$62:$P$87,표4[[#This Row],[제품명]])</f>
        <v>0</v>
      </c>
      <c r="V356" s="126">
        <f>COUNTIF(사출계획!$O$88:$P$110,표4[[#This Row],[제품명]])</f>
        <v>0</v>
      </c>
      <c r="W356" s="54">
        <f>COUNTIF(사출계획!$Q$62:$R$110,표4[[#This Row],[제품명]])</f>
        <v>0</v>
      </c>
      <c r="X356" s="126">
        <f>COUNTIF(사출계획!$Q$62:$R$87,표4[[#This Row],[제품명]])</f>
        <v>0</v>
      </c>
      <c r="Y356" s="126">
        <f>COUNTIF(사출계획!$Q$88:$R$110,표4[[#This Row],[제품명]])</f>
        <v>0</v>
      </c>
      <c r="Z356" s="54">
        <f>COUNTIF(사출계획!$S$62:$T$110,표4[[#This Row],[제품명]])</f>
        <v>0</v>
      </c>
      <c r="AA356" s="126"/>
      <c r="AB356" s="126"/>
      <c r="AC356" s="113" t="s">
        <v>1401</v>
      </c>
      <c r="AD356" s="54">
        <f>SUMIF(표4[잉크명],표5[[#This Row],[잉크]],표4[월])</f>
        <v>0</v>
      </c>
      <c r="AE356" s="126">
        <f>SUMIF(표4[잉크명],표5[[#This Row],[잉크]],표4[월-3층])</f>
        <v>0</v>
      </c>
      <c r="AF356" s="126">
        <f>SUMIF(표4[잉크명],표5[[#This Row],[잉크]],표4[월-1층])</f>
        <v>0</v>
      </c>
      <c r="AG356" s="54">
        <f>SUMIF(표4[잉크명],표5[[#This Row],[잉크]],표4[화])</f>
        <v>0</v>
      </c>
      <c r="AH356" s="126">
        <f>SUMIF(표4[잉크명],표5[[#This Row],[잉크]],표4[화-3층])</f>
        <v>0</v>
      </c>
      <c r="AI356" s="126">
        <f>SUMIF(표4[잉크명],표5[[#This Row],[잉크]],표4[화-1층])</f>
        <v>0</v>
      </c>
      <c r="AJ356" s="54">
        <f>SUMIF(표4[잉크명],표5[[#This Row],[잉크]],표4[수])</f>
        <v>0</v>
      </c>
      <c r="AK356" s="126">
        <f>SUMIF(표4[잉크명],표5[[#This Row],[잉크]],표4[수-3층])</f>
        <v>0</v>
      </c>
      <c r="AL356" s="126">
        <f>SUMIF(표4[잉크명],표5[[#This Row],[잉크]],표4[수-1층])</f>
        <v>0</v>
      </c>
      <c r="AM356" s="54">
        <f>SUMIF(표4[잉크명],표5[[#This Row],[잉크]],표4[목])</f>
        <v>0</v>
      </c>
      <c r="AN356" s="126">
        <f>SUMIF(표4[잉크명],표5[[#This Row],[잉크]],표4[목-3층])</f>
        <v>0</v>
      </c>
      <c r="AO356" s="126">
        <f>SUMIF(표4[잉크명],표5[[#This Row],[잉크]],표4[목-1층])</f>
        <v>0</v>
      </c>
      <c r="AP356" s="54">
        <f>SUMIF(표4[잉크명],표5[[#This Row],[잉크]],표4[금])</f>
        <v>0</v>
      </c>
      <c r="AQ356" s="126">
        <f>SUMIF(표4[잉크명],표5[[#This Row],[잉크]],표4[금-3층])</f>
        <v>0</v>
      </c>
      <c r="AR356" s="126">
        <f>SUMIF(표4[잉크명],표5[[#This Row],[잉크]],표4[금-1층])</f>
        <v>0</v>
      </c>
      <c r="AS356" s="54">
        <f>SUMIF(표4[잉크명],표5[[#This Row],[잉크]],표4[토])</f>
        <v>0</v>
      </c>
      <c r="AT356" s="126">
        <f>SUMIF(표4[잉크명],표5[[#This Row],[잉크]],표4[토-3층])</f>
        <v>0</v>
      </c>
      <c r="AU356" s="126">
        <f>SUMIF(표4[잉크명],표5[[#This Row],[잉크]],표4[토-1층])</f>
        <v>0</v>
      </c>
      <c r="AV356" s="54">
        <f>SUMIF(표4[잉크명],표5[[#This Row],[잉크]],표4[일])</f>
        <v>0</v>
      </c>
      <c r="AW356" s="126">
        <f>SUMIF(표4[잉크명],표5[[#This Row],[잉크]],표4[일-3층])</f>
        <v>0</v>
      </c>
      <c r="AX356" s="126">
        <f>SUMIF(표4[잉크명],표5[[#This Row],[잉크]],표4[일-1층])</f>
        <v>0</v>
      </c>
      <c r="AY356" s="54">
        <f>SUMIF(표4[잉크명],표5[[#This Row],[잉크]],표4[차주 월])</f>
        <v>0</v>
      </c>
      <c r="AZ356" s="54">
        <f>SUM(표5[[#This Row],[월]:[차주 월]])</f>
        <v>0</v>
      </c>
    </row>
    <row r="357" spans="2:52" x14ac:dyDescent="0.3">
      <c r="B357" s="56" t="s">
        <v>776</v>
      </c>
      <c r="C357" s="56"/>
      <c r="D357" s="56" t="s">
        <v>777</v>
      </c>
      <c r="E357" s="54">
        <f>COUNTIF(사출계획!$E$62:$F$110,표4[[#This Row],[제품명]])</f>
        <v>0</v>
      </c>
      <c r="F357" s="126">
        <f>COUNTIF(사출계획!$E$62:$F$87,표4[[#This Row],[제품명]])</f>
        <v>0</v>
      </c>
      <c r="G357" s="126">
        <f>COUNTIF(사출계획!$E$88:$F$110,표4[[#This Row],[제품명]])</f>
        <v>0</v>
      </c>
      <c r="H357" s="54">
        <f>COUNTIF(사출계획!$G$62:$H$110,표4[[#This Row],[제품명]])</f>
        <v>0</v>
      </c>
      <c r="I357" s="122">
        <f>COUNTIF(사출계획!$G$62:$H$87,표4[[#This Row],[제품명]])</f>
        <v>0</v>
      </c>
      <c r="J357" s="122">
        <f>COUNTIF(사출계획!$G$88:$H$110,표4[[#This Row],[제품명]])</f>
        <v>0</v>
      </c>
      <c r="K357" s="54">
        <f>COUNTIF(사출계획!$I$62:$J$110,표4[[#This Row],[제품명]])</f>
        <v>0</v>
      </c>
      <c r="L357" s="126">
        <f>COUNTIF(사출계획!$I$62:$J$87,표4[[#This Row],[제품명]])</f>
        <v>0</v>
      </c>
      <c r="M357" s="126">
        <f>COUNTIF(사출계획!$I$88:$J$110,표4[[#This Row],[제품명]])</f>
        <v>0</v>
      </c>
      <c r="N357" s="54">
        <f>COUNTIF(사출계획!$K$62:$L$110,표4[[#This Row],[제품명]])</f>
        <v>0</v>
      </c>
      <c r="O357" s="126">
        <f>COUNTIF(사출계획!$K$62:$L$87,표4[[#This Row],[제품명]])</f>
        <v>0</v>
      </c>
      <c r="P357" s="126">
        <f>COUNTIF(사출계획!$K$88:$L$110,표4[[#This Row],[제품명]])</f>
        <v>0</v>
      </c>
      <c r="Q357" s="54">
        <f>COUNTIF(사출계획!$M$62:$N$110,표4[[#This Row],[제품명]])</f>
        <v>0</v>
      </c>
      <c r="R357" s="126">
        <f>COUNTIF(사출계획!$M$62:$N$87,표4[[#This Row],[제품명]])</f>
        <v>0</v>
      </c>
      <c r="S357" s="126">
        <f>COUNTIF(사출계획!$M$88:$N$110,표4[[#This Row],[제품명]])</f>
        <v>0</v>
      </c>
      <c r="T357" s="54">
        <f>COUNTIF(사출계획!$O$62:$P$110,표4[[#This Row],[제품명]])</f>
        <v>0</v>
      </c>
      <c r="U357" s="126">
        <f>COUNTIF(사출계획!$O$62:$P$87,표4[[#This Row],[제품명]])</f>
        <v>0</v>
      </c>
      <c r="V357" s="126">
        <f>COUNTIF(사출계획!$O$88:$P$110,표4[[#This Row],[제품명]])</f>
        <v>0</v>
      </c>
      <c r="W357" s="54">
        <f>COUNTIF(사출계획!$Q$62:$R$110,표4[[#This Row],[제품명]])</f>
        <v>0</v>
      </c>
      <c r="X357" s="126">
        <f>COUNTIF(사출계획!$Q$62:$R$87,표4[[#This Row],[제품명]])</f>
        <v>0</v>
      </c>
      <c r="Y357" s="126">
        <f>COUNTIF(사출계획!$Q$88:$R$110,표4[[#This Row],[제품명]])</f>
        <v>0</v>
      </c>
      <c r="Z357" s="54">
        <f>COUNTIF(사출계획!$S$62:$T$110,표4[[#This Row],[제품명]])</f>
        <v>0</v>
      </c>
      <c r="AA357" s="126"/>
      <c r="AB357" s="126"/>
      <c r="AC357" s="114" t="s">
        <v>562</v>
      </c>
      <c r="AD357" s="54">
        <f>SUMIF(표4[잉크명],표5[[#This Row],[잉크]],표4[월])</f>
        <v>0</v>
      </c>
      <c r="AE357" s="126">
        <f>SUMIF(표4[잉크명],표5[[#This Row],[잉크]],표4[월-3층])</f>
        <v>0</v>
      </c>
      <c r="AF357" s="126">
        <f>SUMIF(표4[잉크명],표5[[#This Row],[잉크]],표4[월-1층])</f>
        <v>0</v>
      </c>
      <c r="AG357" s="54">
        <f>SUMIF(표4[잉크명],표5[[#This Row],[잉크]],표4[화])</f>
        <v>0</v>
      </c>
      <c r="AH357" s="126">
        <f>SUMIF(표4[잉크명],표5[[#This Row],[잉크]],표4[화-3층])</f>
        <v>0</v>
      </c>
      <c r="AI357" s="126">
        <f>SUMIF(표4[잉크명],표5[[#This Row],[잉크]],표4[화-1층])</f>
        <v>0</v>
      </c>
      <c r="AJ357" s="54">
        <f>SUMIF(표4[잉크명],표5[[#This Row],[잉크]],표4[수])</f>
        <v>0</v>
      </c>
      <c r="AK357" s="126">
        <f>SUMIF(표4[잉크명],표5[[#This Row],[잉크]],표4[수-3층])</f>
        <v>0</v>
      </c>
      <c r="AL357" s="126">
        <f>SUMIF(표4[잉크명],표5[[#This Row],[잉크]],표4[수-1층])</f>
        <v>0</v>
      </c>
      <c r="AM357" s="54">
        <f>SUMIF(표4[잉크명],표5[[#This Row],[잉크]],표4[목])</f>
        <v>0</v>
      </c>
      <c r="AN357" s="126">
        <f>SUMIF(표4[잉크명],표5[[#This Row],[잉크]],표4[목-3층])</f>
        <v>0</v>
      </c>
      <c r="AO357" s="126">
        <f>SUMIF(표4[잉크명],표5[[#This Row],[잉크]],표4[목-1층])</f>
        <v>0</v>
      </c>
      <c r="AP357" s="54">
        <f>SUMIF(표4[잉크명],표5[[#This Row],[잉크]],표4[금])</f>
        <v>0</v>
      </c>
      <c r="AQ357" s="126">
        <f>SUMIF(표4[잉크명],표5[[#This Row],[잉크]],표4[금-3층])</f>
        <v>0</v>
      </c>
      <c r="AR357" s="126">
        <f>SUMIF(표4[잉크명],표5[[#This Row],[잉크]],표4[금-1층])</f>
        <v>0</v>
      </c>
      <c r="AS357" s="54">
        <f>SUMIF(표4[잉크명],표5[[#This Row],[잉크]],표4[토])</f>
        <v>0</v>
      </c>
      <c r="AT357" s="126">
        <f>SUMIF(표4[잉크명],표5[[#This Row],[잉크]],표4[토-3층])</f>
        <v>0</v>
      </c>
      <c r="AU357" s="126">
        <f>SUMIF(표4[잉크명],표5[[#This Row],[잉크]],표4[토-1층])</f>
        <v>0</v>
      </c>
      <c r="AV357" s="54">
        <f>SUMIF(표4[잉크명],표5[[#This Row],[잉크]],표4[일])</f>
        <v>0</v>
      </c>
      <c r="AW357" s="126">
        <f>SUMIF(표4[잉크명],표5[[#This Row],[잉크]],표4[일-3층])</f>
        <v>0</v>
      </c>
      <c r="AX357" s="126">
        <f>SUMIF(표4[잉크명],표5[[#This Row],[잉크]],표4[일-1층])</f>
        <v>0</v>
      </c>
      <c r="AY357" s="54">
        <f>SUMIF(표4[잉크명],표5[[#This Row],[잉크]],표4[차주 월])</f>
        <v>0</v>
      </c>
      <c r="AZ357" s="54">
        <f>SUM(표5[[#This Row],[월]:[차주 월]])</f>
        <v>0</v>
      </c>
    </row>
    <row r="358" spans="2:52" x14ac:dyDescent="0.3">
      <c r="B358" s="56" t="s">
        <v>776</v>
      </c>
      <c r="C358" s="56"/>
      <c r="D358" s="56" t="s">
        <v>778</v>
      </c>
      <c r="E358" s="34">
        <f>COUNTIF(사출계획!$E$62:$F$110,표4[[#This Row],[제품명]])</f>
        <v>0</v>
      </c>
      <c r="F358" s="126">
        <f>COUNTIF(사출계획!$E$62:$F$87,표4[[#This Row],[제품명]])</f>
        <v>0</v>
      </c>
      <c r="G358" s="126">
        <f>COUNTIF(사출계획!$E$88:$F$110,표4[[#This Row],[제품명]])</f>
        <v>0</v>
      </c>
      <c r="H358" s="34">
        <f>COUNTIF(사출계획!$G$62:$H$110,표4[[#This Row],[제품명]])</f>
        <v>0</v>
      </c>
      <c r="I358" s="122">
        <f>COUNTIF(사출계획!$G$62:$H$87,표4[[#This Row],[제품명]])</f>
        <v>0</v>
      </c>
      <c r="J358" s="122">
        <f>COUNTIF(사출계획!$G$88:$H$110,표4[[#This Row],[제품명]])</f>
        <v>0</v>
      </c>
      <c r="K358" s="34">
        <f>COUNTIF(사출계획!$I$62:$J$110,표4[[#This Row],[제품명]])</f>
        <v>0</v>
      </c>
      <c r="L358" s="126">
        <f>COUNTIF(사출계획!$I$62:$J$87,표4[[#This Row],[제품명]])</f>
        <v>0</v>
      </c>
      <c r="M358" s="126">
        <f>COUNTIF(사출계획!$I$88:$J$110,표4[[#This Row],[제품명]])</f>
        <v>0</v>
      </c>
      <c r="N358" s="34">
        <f>COUNTIF(사출계획!$K$62:$L$110,표4[[#This Row],[제품명]])</f>
        <v>0</v>
      </c>
      <c r="O358" s="126">
        <f>COUNTIF(사출계획!$K$62:$L$87,표4[[#This Row],[제품명]])</f>
        <v>0</v>
      </c>
      <c r="P358" s="126">
        <f>COUNTIF(사출계획!$K$88:$L$110,표4[[#This Row],[제품명]])</f>
        <v>0</v>
      </c>
      <c r="Q358" s="34">
        <f>COUNTIF(사출계획!$M$62:$N$110,표4[[#This Row],[제품명]])</f>
        <v>0</v>
      </c>
      <c r="R358" s="126">
        <f>COUNTIF(사출계획!$M$62:$N$87,표4[[#This Row],[제품명]])</f>
        <v>0</v>
      </c>
      <c r="S358" s="126">
        <f>COUNTIF(사출계획!$M$88:$N$110,표4[[#This Row],[제품명]])</f>
        <v>0</v>
      </c>
      <c r="T358" s="34">
        <f>COUNTIF(사출계획!$O$62:$P$110,표4[[#This Row],[제품명]])</f>
        <v>0</v>
      </c>
      <c r="U358" s="126">
        <f>COUNTIF(사출계획!$O$62:$P$87,표4[[#This Row],[제품명]])</f>
        <v>0</v>
      </c>
      <c r="V358" s="126">
        <f>COUNTIF(사출계획!$O$88:$P$110,표4[[#This Row],[제품명]])</f>
        <v>0</v>
      </c>
      <c r="W358" s="34">
        <f>COUNTIF(사출계획!$Q$62:$R$110,표4[[#This Row],[제품명]])</f>
        <v>0</v>
      </c>
      <c r="X358" s="126">
        <f>COUNTIF(사출계획!$Q$62:$R$87,표4[[#This Row],[제품명]])</f>
        <v>0</v>
      </c>
      <c r="Y358" s="126">
        <f>COUNTIF(사출계획!$Q$88:$R$110,표4[[#This Row],[제품명]])</f>
        <v>0</v>
      </c>
      <c r="Z358" s="34">
        <f>COUNTIF(사출계획!$S$62:$T$110,표4[[#This Row],[제품명]])</f>
        <v>0</v>
      </c>
      <c r="AA358" s="126"/>
      <c r="AB358" s="126"/>
      <c r="AC358" s="33" t="s">
        <v>117</v>
      </c>
      <c r="AD358" s="34">
        <f>SUMIF(표4[잉크명],표5[[#This Row],[잉크]],표4[월])</f>
        <v>1</v>
      </c>
      <c r="AE358" s="126">
        <f>SUMIF(표4[잉크명],표5[[#This Row],[잉크]],표4[월-3층])</f>
        <v>1</v>
      </c>
      <c r="AF358" s="126">
        <f>SUMIF(표4[잉크명],표5[[#This Row],[잉크]],표4[월-1층])</f>
        <v>0</v>
      </c>
      <c r="AG358" s="34">
        <f>SUMIF(표4[잉크명],표5[[#This Row],[잉크]],표4[화])</f>
        <v>2</v>
      </c>
      <c r="AH358" s="126">
        <f>SUMIF(표4[잉크명],표5[[#This Row],[잉크]],표4[화-3층])</f>
        <v>2</v>
      </c>
      <c r="AI358" s="126">
        <f>SUMIF(표4[잉크명],표5[[#This Row],[잉크]],표4[화-1층])</f>
        <v>0</v>
      </c>
      <c r="AJ358" s="34">
        <f>SUMIF(표4[잉크명],표5[[#This Row],[잉크]],표4[수])</f>
        <v>0</v>
      </c>
      <c r="AK358" s="126">
        <f>SUMIF(표4[잉크명],표5[[#This Row],[잉크]],표4[수-3층])</f>
        <v>0</v>
      </c>
      <c r="AL358" s="126">
        <f>SUMIF(표4[잉크명],표5[[#This Row],[잉크]],표4[수-1층])</f>
        <v>0</v>
      </c>
      <c r="AM358" s="34">
        <f>SUMIF(표4[잉크명],표5[[#This Row],[잉크]],표4[목])</f>
        <v>0</v>
      </c>
      <c r="AN358" s="126">
        <f>SUMIF(표4[잉크명],표5[[#This Row],[잉크]],표4[목-3층])</f>
        <v>0</v>
      </c>
      <c r="AO358" s="126">
        <f>SUMIF(표4[잉크명],표5[[#This Row],[잉크]],표4[목-1층])</f>
        <v>0</v>
      </c>
      <c r="AP358" s="34">
        <f>SUMIF(표4[잉크명],표5[[#This Row],[잉크]],표4[금])</f>
        <v>0</v>
      </c>
      <c r="AQ358" s="126">
        <f>SUMIF(표4[잉크명],표5[[#This Row],[잉크]],표4[금-3층])</f>
        <v>0</v>
      </c>
      <c r="AR358" s="126">
        <f>SUMIF(표4[잉크명],표5[[#This Row],[잉크]],표4[금-1층])</f>
        <v>0</v>
      </c>
      <c r="AS358" s="34">
        <f>SUMIF(표4[잉크명],표5[[#This Row],[잉크]],표4[토])</f>
        <v>0</v>
      </c>
      <c r="AT358" s="126">
        <f>SUMIF(표4[잉크명],표5[[#This Row],[잉크]],표4[토-3층])</f>
        <v>0</v>
      </c>
      <c r="AU358" s="126">
        <f>SUMIF(표4[잉크명],표5[[#This Row],[잉크]],표4[토-1층])</f>
        <v>0</v>
      </c>
      <c r="AV358" s="34">
        <f>SUMIF(표4[잉크명],표5[[#This Row],[잉크]],표4[일])</f>
        <v>0</v>
      </c>
      <c r="AW358" s="126">
        <f>SUMIF(표4[잉크명],표5[[#This Row],[잉크]],표4[일-3층])</f>
        <v>0</v>
      </c>
      <c r="AX358" s="126">
        <f>SUMIF(표4[잉크명],표5[[#This Row],[잉크]],표4[일-1층])</f>
        <v>0</v>
      </c>
      <c r="AY358" s="34">
        <f>SUMIF(표4[잉크명],표5[[#This Row],[잉크]],표4[차주 월])</f>
        <v>0</v>
      </c>
      <c r="AZ358" s="34">
        <f>SUM(표5[[#This Row],[월]:[차주 월]])</f>
        <v>6</v>
      </c>
    </row>
    <row r="359" spans="2:52" x14ac:dyDescent="0.3">
      <c r="B359" s="56" t="s">
        <v>776</v>
      </c>
      <c r="C359" s="56"/>
      <c r="D359" s="56" t="s">
        <v>779</v>
      </c>
      <c r="E359" s="54">
        <f>COUNTIF(사출계획!$E$62:$F$110,표4[[#This Row],[제품명]])</f>
        <v>0</v>
      </c>
      <c r="F359" s="126">
        <f>COUNTIF(사출계획!$E$62:$F$87,표4[[#This Row],[제품명]])</f>
        <v>0</v>
      </c>
      <c r="G359" s="126">
        <f>COUNTIF(사출계획!$E$88:$F$110,표4[[#This Row],[제품명]])</f>
        <v>0</v>
      </c>
      <c r="H359" s="54">
        <f>COUNTIF(사출계획!$G$62:$H$110,표4[[#This Row],[제품명]])</f>
        <v>0</v>
      </c>
      <c r="I359" s="122">
        <f>COUNTIF(사출계획!$G$62:$H$87,표4[[#This Row],[제품명]])</f>
        <v>0</v>
      </c>
      <c r="J359" s="122">
        <f>COUNTIF(사출계획!$G$88:$H$110,표4[[#This Row],[제품명]])</f>
        <v>0</v>
      </c>
      <c r="K359" s="54">
        <f>COUNTIF(사출계획!$I$62:$J$110,표4[[#This Row],[제품명]])</f>
        <v>0</v>
      </c>
      <c r="L359" s="126">
        <f>COUNTIF(사출계획!$I$62:$J$87,표4[[#This Row],[제품명]])</f>
        <v>0</v>
      </c>
      <c r="M359" s="126">
        <f>COUNTIF(사출계획!$I$88:$J$110,표4[[#This Row],[제품명]])</f>
        <v>0</v>
      </c>
      <c r="N359" s="54">
        <f>COUNTIF(사출계획!$K$62:$L$110,표4[[#This Row],[제품명]])</f>
        <v>0</v>
      </c>
      <c r="O359" s="126">
        <f>COUNTIF(사출계획!$K$62:$L$87,표4[[#This Row],[제품명]])</f>
        <v>0</v>
      </c>
      <c r="P359" s="126">
        <f>COUNTIF(사출계획!$K$88:$L$110,표4[[#This Row],[제품명]])</f>
        <v>0</v>
      </c>
      <c r="Q359" s="54">
        <f>COUNTIF(사출계획!$M$62:$N$110,표4[[#This Row],[제품명]])</f>
        <v>0</v>
      </c>
      <c r="R359" s="126">
        <f>COUNTIF(사출계획!$M$62:$N$87,표4[[#This Row],[제품명]])</f>
        <v>0</v>
      </c>
      <c r="S359" s="126">
        <f>COUNTIF(사출계획!$M$88:$N$110,표4[[#This Row],[제품명]])</f>
        <v>0</v>
      </c>
      <c r="T359" s="54">
        <f>COUNTIF(사출계획!$O$62:$P$110,표4[[#This Row],[제품명]])</f>
        <v>0</v>
      </c>
      <c r="U359" s="126">
        <f>COUNTIF(사출계획!$O$62:$P$87,표4[[#This Row],[제품명]])</f>
        <v>0</v>
      </c>
      <c r="V359" s="126">
        <f>COUNTIF(사출계획!$O$88:$P$110,표4[[#This Row],[제품명]])</f>
        <v>0</v>
      </c>
      <c r="W359" s="54">
        <f>COUNTIF(사출계획!$Q$62:$R$110,표4[[#This Row],[제품명]])</f>
        <v>0</v>
      </c>
      <c r="X359" s="126">
        <f>COUNTIF(사출계획!$Q$62:$R$87,표4[[#This Row],[제품명]])</f>
        <v>0</v>
      </c>
      <c r="Y359" s="126">
        <f>COUNTIF(사출계획!$Q$88:$R$110,표4[[#This Row],[제품명]])</f>
        <v>0</v>
      </c>
      <c r="Z359" s="54">
        <f>COUNTIF(사출계획!$S$62:$T$110,표4[[#This Row],[제품명]])</f>
        <v>0</v>
      </c>
      <c r="AA359" s="126"/>
      <c r="AB359" s="126"/>
      <c r="AC359" s="115" t="s">
        <v>645</v>
      </c>
      <c r="AD359" s="54">
        <f>SUMIF(표4[잉크명],표5[[#This Row],[잉크]],표4[월])</f>
        <v>0</v>
      </c>
      <c r="AE359" s="126">
        <f>SUMIF(표4[잉크명],표5[[#This Row],[잉크]],표4[월-3층])</f>
        <v>0</v>
      </c>
      <c r="AF359" s="126">
        <f>SUMIF(표4[잉크명],표5[[#This Row],[잉크]],표4[월-1층])</f>
        <v>0</v>
      </c>
      <c r="AG359" s="54">
        <f>SUMIF(표4[잉크명],표5[[#This Row],[잉크]],표4[화])</f>
        <v>0</v>
      </c>
      <c r="AH359" s="126">
        <f>SUMIF(표4[잉크명],표5[[#This Row],[잉크]],표4[화-3층])</f>
        <v>0</v>
      </c>
      <c r="AI359" s="126">
        <f>SUMIF(표4[잉크명],표5[[#This Row],[잉크]],표4[화-1층])</f>
        <v>0</v>
      </c>
      <c r="AJ359" s="54">
        <f>SUMIF(표4[잉크명],표5[[#This Row],[잉크]],표4[수])</f>
        <v>0</v>
      </c>
      <c r="AK359" s="126">
        <f>SUMIF(표4[잉크명],표5[[#This Row],[잉크]],표4[수-3층])</f>
        <v>0</v>
      </c>
      <c r="AL359" s="126">
        <f>SUMIF(표4[잉크명],표5[[#This Row],[잉크]],표4[수-1층])</f>
        <v>0</v>
      </c>
      <c r="AM359" s="54">
        <f>SUMIF(표4[잉크명],표5[[#This Row],[잉크]],표4[목])</f>
        <v>0</v>
      </c>
      <c r="AN359" s="126">
        <f>SUMIF(표4[잉크명],표5[[#This Row],[잉크]],표4[목-3층])</f>
        <v>0</v>
      </c>
      <c r="AO359" s="126">
        <f>SUMIF(표4[잉크명],표5[[#This Row],[잉크]],표4[목-1층])</f>
        <v>0</v>
      </c>
      <c r="AP359" s="54">
        <f>SUMIF(표4[잉크명],표5[[#This Row],[잉크]],표4[금])</f>
        <v>0</v>
      </c>
      <c r="AQ359" s="126">
        <f>SUMIF(표4[잉크명],표5[[#This Row],[잉크]],표4[금-3층])</f>
        <v>0</v>
      </c>
      <c r="AR359" s="126">
        <f>SUMIF(표4[잉크명],표5[[#This Row],[잉크]],표4[금-1층])</f>
        <v>0</v>
      </c>
      <c r="AS359" s="54">
        <f>SUMIF(표4[잉크명],표5[[#This Row],[잉크]],표4[토])</f>
        <v>0</v>
      </c>
      <c r="AT359" s="126">
        <f>SUMIF(표4[잉크명],표5[[#This Row],[잉크]],표4[토-3층])</f>
        <v>0</v>
      </c>
      <c r="AU359" s="126">
        <f>SUMIF(표4[잉크명],표5[[#This Row],[잉크]],표4[토-1층])</f>
        <v>0</v>
      </c>
      <c r="AV359" s="54">
        <f>SUMIF(표4[잉크명],표5[[#This Row],[잉크]],표4[일])</f>
        <v>0</v>
      </c>
      <c r="AW359" s="126">
        <f>SUMIF(표4[잉크명],표5[[#This Row],[잉크]],표4[일-3층])</f>
        <v>0</v>
      </c>
      <c r="AX359" s="126">
        <f>SUMIF(표4[잉크명],표5[[#This Row],[잉크]],표4[일-1층])</f>
        <v>0</v>
      </c>
      <c r="AY359" s="54">
        <f>SUMIF(표4[잉크명],표5[[#This Row],[잉크]],표4[차주 월])</f>
        <v>0</v>
      </c>
      <c r="AZ359" s="54">
        <f>SUM(표5[[#This Row],[월]:[차주 월]])</f>
        <v>0</v>
      </c>
    </row>
    <row r="360" spans="2:52" x14ac:dyDescent="0.3">
      <c r="B360" s="56" t="s">
        <v>788</v>
      </c>
      <c r="C360" s="56"/>
      <c r="D360" s="56" t="s">
        <v>789</v>
      </c>
      <c r="E360" s="54">
        <f>COUNTIF(사출계획!$E$62:$F$110,표4[[#This Row],[제품명]])</f>
        <v>0</v>
      </c>
      <c r="F360" s="126">
        <f>COUNTIF(사출계획!$E$62:$F$87,표4[[#This Row],[제품명]])</f>
        <v>0</v>
      </c>
      <c r="G360" s="126">
        <f>COUNTIF(사출계획!$E$88:$F$110,표4[[#This Row],[제품명]])</f>
        <v>0</v>
      </c>
      <c r="H360" s="54">
        <f>COUNTIF(사출계획!$G$62:$H$110,표4[[#This Row],[제품명]])</f>
        <v>0</v>
      </c>
      <c r="I360" s="122">
        <f>COUNTIF(사출계획!$G$62:$H$87,표4[[#This Row],[제품명]])</f>
        <v>0</v>
      </c>
      <c r="J360" s="122">
        <f>COUNTIF(사출계획!$G$88:$H$110,표4[[#This Row],[제품명]])</f>
        <v>0</v>
      </c>
      <c r="K360" s="54">
        <f>COUNTIF(사출계획!$I$62:$J$110,표4[[#This Row],[제품명]])</f>
        <v>0</v>
      </c>
      <c r="L360" s="126">
        <f>COUNTIF(사출계획!$I$62:$J$87,표4[[#This Row],[제품명]])</f>
        <v>0</v>
      </c>
      <c r="M360" s="126">
        <f>COUNTIF(사출계획!$I$88:$J$110,표4[[#This Row],[제품명]])</f>
        <v>0</v>
      </c>
      <c r="N360" s="54">
        <f>COUNTIF(사출계획!$K$62:$L$110,표4[[#This Row],[제품명]])</f>
        <v>0</v>
      </c>
      <c r="O360" s="126">
        <f>COUNTIF(사출계획!$K$62:$L$87,표4[[#This Row],[제품명]])</f>
        <v>0</v>
      </c>
      <c r="P360" s="126">
        <f>COUNTIF(사출계획!$K$88:$L$110,표4[[#This Row],[제품명]])</f>
        <v>0</v>
      </c>
      <c r="Q360" s="54">
        <f>COUNTIF(사출계획!$M$62:$N$110,표4[[#This Row],[제품명]])</f>
        <v>0</v>
      </c>
      <c r="R360" s="126">
        <f>COUNTIF(사출계획!$M$62:$N$87,표4[[#This Row],[제품명]])</f>
        <v>0</v>
      </c>
      <c r="S360" s="126">
        <f>COUNTIF(사출계획!$M$88:$N$110,표4[[#This Row],[제품명]])</f>
        <v>0</v>
      </c>
      <c r="T360" s="54">
        <f>COUNTIF(사출계획!$O$62:$P$110,표4[[#This Row],[제품명]])</f>
        <v>0</v>
      </c>
      <c r="U360" s="126">
        <f>COUNTIF(사출계획!$O$62:$P$87,표4[[#This Row],[제품명]])</f>
        <v>0</v>
      </c>
      <c r="V360" s="126">
        <f>COUNTIF(사출계획!$O$88:$P$110,표4[[#This Row],[제품명]])</f>
        <v>0</v>
      </c>
      <c r="W360" s="54">
        <f>COUNTIF(사출계획!$Q$62:$R$110,표4[[#This Row],[제품명]])</f>
        <v>0</v>
      </c>
      <c r="X360" s="126">
        <f>COUNTIF(사출계획!$Q$62:$R$87,표4[[#This Row],[제품명]])</f>
        <v>0</v>
      </c>
      <c r="Y360" s="126">
        <f>COUNTIF(사출계획!$Q$88:$R$110,표4[[#This Row],[제품명]])</f>
        <v>0</v>
      </c>
      <c r="Z360" s="54">
        <f>COUNTIF(사출계획!$S$62:$T$110,표4[[#This Row],[제품명]])</f>
        <v>0</v>
      </c>
      <c r="AA360" s="126"/>
      <c r="AB360" s="126"/>
      <c r="AC360" s="33" t="s">
        <v>325</v>
      </c>
      <c r="AD360" s="34">
        <f>SUMIF(표4[잉크명],표5[[#This Row],[잉크]],표4[월])</f>
        <v>0</v>
      </c>
      <c r="AE360" s="126">
        <f>SUMIF(표4[잉크명],표5[[#This Row],[잉크]],표4[월-3층])</f>
        <v>0</v>
      </c>
      <c r="AF360" s="126">
        <f>SUMIF(표4[잉크명],표5[[#This Row],[잉크]],표4[월-1층])</f>
        <v>0</v>
      </c>
      <c r="AG360" s="34">
        <f>SUMIF(표4[잉크명],표5[[#This Row],[잉크]],표4[화])</f>
        <v>0</v>
      </c>
      <c r="AH360" s="126">
        <f>SUMIF(표4[잉크명],표5[[#This Row],[잉크]],표4[화-3층])</f>
        <v>0</v>
      </c>
      <c r="AI360" s="126">
        <f>SUMIF(표4[잉크명],표5[[#This Row],[잉크]],표4[화-1층])</f>
        <v>0</v>
      </c>
      <c r="AJ360" s="34">
        <f>SUMIF(표4[잉크명],표5[[#This Row],[잉크]],표4[수])</f>
        <v>0</v>
      </c>
      <c r="AK360" s="126">
        <f>SUMIF(표4[잉크명],표5[[#This Row],[잉크]],표4[수-3층])</f>
        <v>0</v>
      </c>
      <c r="AL360" s="126">
        <f>SUMIF(표4[잉크명],표5[[#This Row],[잉크]],표4[수-1층])</f>
        <v>0</v>
      </c>
      <c r="AM360" s="34">
        <f>SUMIF(표4[잉크명],표5[[#This Row],[잉크]],표4[목])</f>
        <v>0</v>
      </c>
      <c r="AN360" s="126">
        <f>SUMIF(표4[잉크명],표5[[#This Row],[잉크]],표4[목-3층])</f>
        <v>0</v>
      </c>
      <c r="AO360" s="126">
        <f>SUMIF(표4[잉크명],표5[[#This Row],[잉크]],표4[목-1층])</f>
        <v>0</v>
      </c>
      <c r="AP360" s="34">
        <f>SUMIF(표4[잉크명],표5[[#This Row],[잉크]],표4[금])</f>
        <v>0</v>
      </c>
      <c r="AQ360" s="126">
        <f>SUMIF(표4[잉크명],표5[[#This Row],[잉크]],표4[금-3층])</f>
        <v>0</v>
      </c>
      <c r="AR360" s="126">
        <f>SUMIF(표4[잉크명],표5[[#This Row],[잉크]],표4[금-1층])</f>
        <v>0</v>
      </c>
      <c r="AS360" s="34">
        <f>SUMIF(표4[잉크명],표5[[#This Row],[잉크]],표4[토])</f>
        <v>0</v>
      </c>
      <c r="AT360" s="126">
        <f>SUMIF(표4[잉크명],표5[[#This Row],[잉크]],표4[토-3층])</f>
        <v>0</v>
      </c>
      <c r="AU360" s="126">
        <f>SUMIF(표4[잉크명],표5[[#This Row],[잉크]],표4[토-1층])</f>
        <v>0</v>
      </c>
      <c r="AV360" s="34">
        <f>SUMIF(표4[잉크명],표5[[#This Row],[잉크]],표4[일])</f>
        <v>0</v>
      </c>
      <c r="AW360" s="126">
        <f>SUMIF(표4[잉크명],표5[[#This Row],[잉크]],표4[일-3층])</f>
        <v>0</v>
      </c>
      <c r="AX360" s="126">
        <f>SUMIF(표4[잉크명],표5[[#This Row],[잉크]],표4[일-1층])</f>
        <v>0</v>
      </c>
      <c r="AY360" s="34">
        <f>SUMIF(표4[잉크명],표5[[#This Row],[잉크]],표4[차주 월])</f>
        <v>0</v>
      </c>
      <c r="AZ360" s="34">
        <f>SUM(표5[[#This Row],[월]:[차주 월]])</f>
        <v>0</v>
      </c>
    </row>
    <row r="361" spans="2:52" x14ac:dyDescent="0.3">
      <c r="B361" s="56" t="s">
        <v>790</v>
      </c>
      <c r="C361" s="56"/>
      <c r="D361" s="56" t="s">
        <v>791</v>
      </c>
      <c r="E361" s="54">
        <f>COUNTIF(사출계획!$E$62:$F$110,표4[[#This Row],[제품명]])</f>
        <v>0</v>
      </c>
      <c r="F361" s="126">
        <f>COUNTIF(사출계획!$E$62:$F$87,표4[[#This Row],[제품명]])</f>
        <v>0</v>
      </c>
      <c r="G361" s="126">
        <f>COUNTIF(사출계획!$E$88:$F$110,표4[[#This Row],[제품명]])</f>
        <v>0</v>
      </c>
      <c r="H361" s="54">
        <f>COUNTIF(사출계획!$G$62:$H$110,표4[[#This Row],[제품명]])</f>
        <v>0</v>
      </c>
      <c r="I361" s="122">
        <f>COUNTIF(사출계획!$G$62:$H$87,표4[[#This Row],[제품명]])</f>
        <v>0</v>
      </c>
      <c r="J361" s="122">
        <f>COUNTIF(사출계획!$G$88:$H$110,표4[[#This Row],[제품명]])</f>
        <v>0</v>
      </c>
      <c r="K361" s="54">
        <f>COUNTIF(사출계획!$I$62:$J$110,표4[[#This Row],[제품명]])</f>
        <v>0</v>
      </c>
      <c r="L361" s="126">
        <f>COUNTIF(사출계획!$I$62:$J$87,표4[[#This Row],[제품명]])</f>
        <v>0</v>
      </c>
      <c r="M361" s="126">
        <f>COUNTIF(사출계획!$I$88:$J$110,표4[[#This Row],[제품명]])</f>
        <v>0</v>
      </c>
      <c r="N361" s="54">
        <f>COUNTIF(사출계획!$K$62:$L$110,표4[[#This Row],[제품명]])</f>
        <v>0</v>
      </c>
      <c r="O361" s="126">
        <f>COUNTIF(사출계획!$K$62:$L$87,표4[[#This Row],[제품명]])</f>
        <v>0</v>
      </c>
      <c r="P361" s="126">
        <f>COUNTIF(사출계획!$K$88:$L$110,표4[[#This Row],[제품명]])</f>
        <v>0</v>
      </c>
      <c r="Q361" s="54">
        <f>COUNTIF(사출계획!$M$62:$N$110,표4[[#This Row],[제품명]])</f>
        <v>0</v>
      </c>
      <c r="R361" s="126">
        <f>COUNTIF(사출계획!$M$62:$N$87,표4[[#This Row],[제품명]])</f>
        <v>0</v>
      </c>
      <c r="S361" s="126">
        <f>COUNTIF(사출계획!$M$88:$N$110,표4[[#This Row],[제품명]])</f>
        <v>0</v>
      </c>
      <c r="T361" s="54">
        <f>COUNTIF(사출계획!$O$62:$P$110,표4[[#This Row],[제품명]])</f>
        <v>0</v>
      </c>
      <c r="U361" s="126">
        <f>COUNTIF(사출계획!$O$62:$P$87,표4[[#This Row],[제품명]])</f>
        <v>0</v>
      </c>
      <c r="V361" s="126">
        <f>COUNTIF(사출계획!$O$88:$P$110,표4[[#This Row],[제품명]])</f>
        <v>0</v>
      </c>
      <c r="W361" s="54">
        <f>COUNTIF(사출계획!$Q$62:$R$110,표4[[#This Row],[제품명]])</f>
        <v>0</v>
      </c>
      <c r="X361" s="126">
        <f>COUNTIF(사출계획!$Q$62:$R$87,표4[[#This Row],[제품명]])</f>
        <v>0</v>
      </c>
      <c r="Y361" s="126">
        <f>COUNTIF(사출계획!$Q$88:$R$110,표4[[#This Row],[제품명]])</f>
        <v>0</v>
      </c>
      <c r="Z361" s="54">
        <f>COUNTIF(사출계획!$S$62:$T$110,표4[[#This Row],[제품명]])</f>
        <v>0</v>
      </c>
      <c r="AA361" s="126"/>
      <c r="AB361" s="126"/>
      <c r="AC361" s="33" t="s">
        <v>439</v>
      </c>
      <c r="AD361" s="34">
        <f>SUMIF(표4[잉크명],표5[[#This Row],[잉크]],표4[월])</f>
        <v>0</v>
      </c>
      <c r="AE361" s="126">
        <f>SUMIF(표4[잉크명],표5[[#This Row],[잉크]],표4[월-3층])</f>
        <v>0</v>
      </c>
      <c r="AF361" s="126">
        <f>SUMIF(표4[잉크명],표5[[#This Row],[잉크]],표4[월-1층])</f>
        <v>0</v>
      </c>
      <c r="AG361" s="34">
        <f>SUMIF(표4[잉크명],표5[[#This Row],[잉크]],표4[화])</f>
        <v>0</v>
      </c>
      <c r="AH361" s="126">
        <f>SUMIF(표4[잉크명],표5[[#This Row],[잉크]],표4[화-3층])</f>
        <v>0</v>
      </c>
      <c r="AI361" s="126">
        <f>SUMIF(표4[잉크명],표5[[#This Row],[잉크]],표4[화-1층])</f>
        <v>0</v>
      </c>
      <c r="AJ361" s="34">
        <f>SUMIF(표4[잉크명],표5[[#This Row],[잉크]],표4[수])</f>
        <v>0</v>
      </c>
      <c r="AK361" s="126">
        <f>SUMIF(표4[잉크명],표5[[#This Row],[잉크]],표4[수-3층])</f>
        <v>0</v>
      </c>
      <c r="AL361" s="126">
        <f>SUMIF(표4[잉크명],표5[[#This Row],[잉크]],표4[수-1층])</f>
        <v>0</v>
      </c>
      <c r="AM361" s="34">
        <f>SUMIF(표4[잉크명],표5[[#This Row],[잉크]],표4[목])</f>
        <v>0</v>
      </c>
      <c r="AN361" s="126">
        <f>SUMIF(표4[잉크명],표5[[#This Row],[잉크]],표4[목-3층])</f>
        <v>0</v>
      </c>
      <c r="AO361" s="126">
        <f>SUMIF(표4[잉크명],표5[[#This Row],[잉크]],표4[목-1층])</f>
        <v>0</v>
      </c>
      <c r="AP361" s="34">
        <f>SUMIF(표4[잉크명],표5[[#This Row],[잉크]],표4[금])</f>
        <v>0</v>
      </c>
      <c r="AQ361" s="126">
        <f>SUMIF(표4[잉크명],표5[[#This Row],[잉크]],표4[금-3층])</f>
        <v>0</v>
      </c>
      <c r="AR361" s="126">
        <f>SUMIF(표4[잉크명],표5[[#This Row],[잉크]],표4[금-1층])</f>
        <v>0</v>
      </c>
      <c r="AS361" s="34">
        <f>SUMIF(표4[잉크명],표5[[#This Row],[잉크]],표4[토])</f>
        <v>0</v>
      </c>
      <c r="AT361" s="126">
        <f>SUMIF(표4[잉크명],표5[[#This Row],[잉크]],표4[토-3층])</f>
        <v>0</v>
      </c>
      <c r="AU361" s="126">
        <f>SUMIF(표4[잉크명],표5[[#This Row],[잉크]],표4[토-1층])</f>
        <v>0</v>
      </c>
      <c r="AV361" s="34">
        <f>SUMIF(표4[잉크명],표5[[#This Row],[잉크]],표4[일])</f>
        <v>0</v>
      </c>
      <c r="AW361" s="126">
        <f>SUMIF(표4[잉크명],표5[[#This Row],[잉크]],표4[일-3층])</f>
        <v>0</v>
      </c>
      <c r="AX361" s="126">
        <f>SUMIF(표4[잉크명],표5[[#This Row],[잉크]],표4[일-1층])</f>
        <v>0</v>
      </c>
      <c r="AY361" s="34">
        <f>SUMIF(표4[잉크명],표5[[#This Row],[잉크]],표4[차주 월])</f>
        <v>0</v>
      </c>
      <c r="AZ361" s="34">
        <f>SUM(표5[[#This Row],[월]:[차주 월]])</f>
        <v>0</v>
      </c>
    </row>
    <row r="362" spans="2:52" x14ac:dyDescent="0.3">
      <c r="B362" s="56" t="s">
        <v>1883</v>
      </c>
      <c r="C362" s="56"/>
      <c r="D362" s="56" t="s">
        <v>2480</v>
      </c>
      <c r="E362" s="34">
        <f>COUNTIF(사출계획!$E$62:$F$110,표4[[#This Row],[제품명]])</f>
        <v>0</v>
      </c>
      <c r="F362" s="126">
        <f>COUNTIF(사출계획!$E$62:$F$87,표4[[#This Row],[제품명]])</f>
        <v>0</v>
      </c>
      <c r="G362" s="126">
        <f>COUNTIF(사출계획!$E$88:$F$110,표4[[#This Row],[제품명]])</f>
        <v>0</v>
      </c>
      <c r="H362" s="34">
        <f>COUNTIF(사출계획!$G$62:$H$110,표4[[#This Row],[제품명]])</f>
        <v>0</v>
      </c>
      <c r="I362" s="122">
        <f>COUNTIF(사출계획!$G$62:$H$87,표4[[#This Row],[제품명]])</f>
        <v>0</v>
      </c>
      <c r="J362" s="122">
        <f>COUNTIF(사출계획!$G$88:$H$110,표4[[#This Row],[제품명]])</f>
        <v>0</v>
      </c>
      <c r="K362" s="34">
        <f>COUNTIF(사출계획!$I$62:$J$110,표4[[#This Row],[제품명]])</f>
        <v>0</v>
      </c>
      <c r="L362" s="126">
        <f>COUNTIF(사출계획!$I$62:$J$87,표4[[#This Row],[제품명]])</f>
        <v>0</v>
      </c>
      <c r="M362" s="126">
        <f>COUNTIF(사출계획!$I$88:$J$110,표4[[#This Row],[제품명]])</f>
        <v>0</v>
      </c>
      <c r="N362" s="34">
        <f>COUNTIF(사출계획!$K$62:$L$110,표4[[#This Row],[제품명]])</f>
        <v>0</v>
      </c>
      <c r="O362" s="126">
        <f>COUNTIF(사출계획!$K$62:$L$87,표4[[#This Row],[제품명]])</f>
        <v>0</v>
      </c>
      <c r="P362" s="126">
        <f>COUNTIF(사출계획!$K$88:$L$110,표4[[#This Row],[제품명]])</f>
        <v>0</v>
      </c>
      <c r="Q362" s="34">
        <f>COUNTIF(사출계획!$M$62:$N$110,표4[[#This Row],[제품명]])</f>
        <v>0</v>
      </c>
      <c r="R362" s="126">
        <f>COUNTIF(사출계획!$M$62:$N$87,표4[[#This Row],[제품명]])</f>
        <v>0</v>
      </c>
      <c r="S362" s="126">
        <f>COUNTIF(사출계획!$M$88:$N$110,표4[[#This Row],[제품명]])</f>
        <v>0</v>
      </c>
      <c r="T362" s="34">
        <f>COUNTIF(사출계획!$O$62:$P$110,표4[[#This Row],[제품명]])</f>
        <v>0</v>
      </c>
      <c r="U362" s="126">
        <f>COUNTIF(사출계획!$O$62:$P$87,표4[[#This Row],[제품명]])</f>
        <v>0</v>
      </c>
      <c r="V362" s="126">
        <f>COUNTIF(사출계획!$O$88:$P$110,표4[[#This Row],[제품명]])</f>
        <v>0</v>
      </c>
      <c r="W362" s="34">
        <f>COUNTIF(사출계획!$Q$62:$R$110,표4[[#This Row],[제품명]])</f>
        <v>0</v>
      </c>
      <c r="X362" s="126">
        <f>COUNTIF(사출계획!$Q$62:$R$87,표4[[#This Row],[제품명]])</f>
        <v>0</v>
      </c>
      <c r="Y362" s="126">
        <f>COUNTIF(사출계획!$Q$88:$R$110,표4[[#This Row],[제품명]])</f>
        <v>0</v>
      </c>
      <c r="Z362" s="34">
        <f>COUNTIF(사출계획!$S$62:$T$110,표4[[#This Row],[제품명]])</f>
        <v>0</v>
      </c>
      <c r="AA362" s="126"/>
      <c r="AB362" s="126"/>
      <c r="AC362" s="33" t="s">
        <v>353</v>
      </c>
      <c r="AD362" s="34">
        <f>SUMIF(표4[잉크명],표5[[#This Row],[잉크]],표4[월])</f>
        <v>0</v>
      </c>
      <c r="AE362" s="126">
        <f>SUMIF(표4[잉크명],표5[[#This Row],[잉크]],표4[월-3층])</f>
        <v>0</v>
      </c>
      <c r="AF362" s="126">
        <f>SUMIF(표4[잉크명],표5[[#This Row],[잉크]],표4[월-1층])</f>
        <v>0</v>
      </c>
      <c r="AG362" s="34">
        <f>SUMIF(표4[잉크명],표5[[#This Row],[잉크]],표4[화])</f>
        <v>0</v>
      </c>
      <c r="AH362" s="126">
        <f>SUMIF(표4[잉크명],표5[[#This Row],[잉크]],표4[화-3층])</f>
        <v>0</v>
      </c>
      <c r="AI362" s="126">
        <f>SUMIF(표4[잉크명],표5[[#This Row],[잉크]],표4[화-1층])</f>
        <v>0</v>
      </c>
      <c r="AJ362" s="34">
        <f>SUMIF(표4[잉크명],표5[[#This Row],[잉크]],표4[수])</f>
        <v>0</v>
      </c>
      <c r="AK362" s="126">
        <f>SUMIF(표4[잉크명],표5[[#This Row],[잉크]],표4[수-3층])</f>
        <v>0</v>
      </c>
      <c r="AL362" s="126">
        <f>SUMIF(표4[잉크명],표5[[#This Row],[잉크]],표4[수-1층])</f>
        <v>0</v>
      </c>
      <c r="AM362" s="34">
        <f>SUMIF(표4[잉크명],표5[[#This Row],[잉크]],표4[목])</f>
        <v>0</v>
      </c>
      <c r="AN362" s="126">
        <f>SUMIF(표4[잉크명],표5[[#This Row],[잉크]],표4[목-3층])</f>
        <v>0</v>
      </c>
      <c r="AO362" s="126">
        <f>SUMIF(표4[잉크명],표5[[#This Row],[잉크]],표4[목-1층])</f>
        <v>0</v>
      </c>
      <c r="AP362" s="34">
        <f>SUMIF(표4[잉크명],표5[[#This Row],[잉크]],표4[금])</f>
        <v>0</v>
      </c>
      <c r="AQ362" s="126">
        <f>SUMIF(표4[잉크명],표5[[#This Row],[잉크]],표4[금-3층])</f>
        <v>0</v>
      </c>
      <c r="AR362" s="126">
        <f>SUMIF(표4[잉크명],표5[[#This Row],[잉크]],표4[금-1층])</f>
        <v>0</v>
      </c>
      <c r="AS362" s="34">
        <f>SUMIF(표4[잉크명],표5[[#This Row],[잉크]],표4[토])</f>
        <v>0</v>
      </c>
      <c r="AT362" s="126">
        <f>SUMIF(표4[잉크명],표5[[#This Row],[잉크]],표4[토-3층])</f>
        <v>0</v>
      </c>
      <c r="AU362" s="126">
        <f>SUMIF(표4[잉크명],표5[[#This Row],[잉크]],표4[토-1층])</f>
        <v>0</v>
      </c>
      <c r="AV362" s="34">
        <f>SUMIF(표4[잉크명],표5[[#This Row],[잉크]],표4[일])</f>
        <v>0</v>
      </c>
      <c r="AW362" s="126">
        <f>SUMIF(표4[잉크명],표5[[#This Row],[잉크]],표4[일-3층])</f>
        <v>0</v>
      </c>
      <c r="AX362" s="126">
        <f>SUMIF(표4[잉크명],표5[[#This Row],[잉크]],표4[일-1층])</f>
        <v>0</v>
      </c>
      <c r="AY362" s="34">
        <f>SUMIF(표4[잉크명],표5[[#This Row],[잉크]],표4[차주 월])</f>
        <v>0</v>
      </c>
      <c r="AZ362" s="34">
        <f>SUM(표5[[#This Row],[월]:[차주 월]])</f>
        <v>0</v>
      </c>
    </row>
    <row r="363" spans="2:52" x14ac:dyDescent="0.3">
      <c r="B363" s="56" t="s">
        <v>790</v>
      </c>
      <c r="C363" s="56"/>
      <c r="D363" s="56" t="s">
        <v>784</v>
      </c>
      <c r="E363" s="54">
        <f>COUNTIF(사출계획!$E$62:$F$110,표4[[#This Row],[제품명]])</f>
        <v>0</v>
      </c>
      <c r="F363" s="126">
        <f>COUNTIF(사출계획!$E$62:$F$87,표4[[#This Row],[제품명]])</f>
        <v>0</v>
      </c>
      <c r="G363" s="126">
        <f>COUNTIF(사출계획!$E$88:$F$110,표4[[#This Row],[제품명]])</f>
        <v>0</v>
      </c>
      <c r="H363" s="54">
        <f>COUNTIF(사출계획!$G$62:$H$110,표4[[#This Row],[제품명]])</f>
        <v>0</v>
      </c>
      <c r="I363" s="122">
        <f>COUNTIF(사출계획!$G$62:$H$87,표4[[#This Row],[제품명]])</f>
        <v>0</v>
      </c>
      <c r="J363" s="122">
        <f>COUNTIF(사출계획!$G$88:$H$110,표4[[#This Row],[제품명]])</f>
        <v>0</v>
      </c>
      <c r="K363" s="54">
        <f>COUNTIF(사출계획!$I$62:$J$110,표4[[#This Row],[제품명]])</f>
        <v>0</v>
      </c>
      <c r="L363" s="126">
        <f>COUNTIF(사출계획!$I$62:$J$87,표4[[#This Row],[제품명]])</f>
        <v>0</v>
      </c>
      <c r="M363" s="126">
        <f>COUNTIF(사출계획!$I$88:$J$110,표4[[#This Row],[제품명]])</f>
        <v>0</v>
      </c>
      <c r="N363" s="54">
        <f>COUNTIF(사출계획!$K$62:$L$110,표4[[#This Row],[제품명]])</f>
        <v>0</v>
      </c>
      <c r="O363" s="126">
        <f>COUNTIF(사출계획!$K$62:$L$87,표4[[#This Row],[제품명]])</f>
        <v>0</v>
      </c>
      <c r="P363" s="126">
        <f>COUNTIF(사출계획!$K$88:$L$110,표4[[#This Row],[제품명]])</f>
        <v>0</v>
      </c>
      <c r="Q363" s="54">
        <f>COUNTIF(사출계획!$M$62:$N$110,표4[[#This Row],[제품명]])</f>
        <v>0</v>
      </c>
      <c r="R363" s="126">
        <f>COUNTIF(사출계획!$M$62:$N$87,표4[[#This Row],[제품명]])</f>
        <v>0</v>
      </c>
      <c r="S363" s="126">
        <f>COUNTIF(사출계획!$M$88:$N$110,표4[[#This Row],[제품명]])</f>
        <v>0</v>
      </c>
      <c r="T363" s="54">
        <f>COUNTIF(사출계획!$O$62:$P$110,표4[[#This Row],[제품명]])</f>
        <v>0</v>
      </c>
      <c r="U363" s="126">
        <f>COUNTIF(사출계획!$O$62:$P$87,표4[[#This Row],[제품명]])</f>
        <v>0</v>
      </c>
      <c r="V363" s="126">
        <f>COUNTIF(사출계획!$O$88:$P$110,표4[[#This Row],[제품명]])</f>
        <v>0</v>
      </c>
      <c r="W363" s="54">
        <f>COUNTIF(사출계획!$Q$62:$R$110,표4[[#This Row],[제품명]])</f>
        <v>0</v>
      </c>
      <c r="X363" s="126">
        <f>COUNTIF(사출계획!$Q$62:$R$87,표4[[#This Row],[제품명]])</f>
        <v>0</v>
      </c>
      <c r="Y363" s="126">
        <f>COUNTIF(사출계획!$Q$88:$R$110,표4[[#This Row],[제품명]])</f>
        <v>0</v>
      </c>
      <c r="Z363" s="54">
        <f>COUNTIF(사출계획!$S$62:$T$110,표4[[#This Row],[제품명]])</f>
        <v>0</v>
      </c>
      <c r="AA363" s="126"/>
      <c r="AB363" s="126"/>
      <c r="AC363" s="117" t="s">
        <v>1305</v>
      </c>
      <c r="AD363" s="54">
        <f>SUMIF(표4[잉크명],표5[[#This Row],[잉크]],표4[월])</f>
        <v>0</v>
      </c>
      <c r="AE363" s="126">
        <f>SUMIF(표4[잉크명],표5[[#This Row],[잉크]],표4[월-3층])</f>
        <v>0</v>
      </c>
      <c r="AF363" s="126">
        <f>SUMIF(표4[잉크명],표5[[#This Row],[잉크]],표4[월-1층])</f>
        <v>0</v>
      </c>
      <c r="AG363" s="54">
        <f>SUMIF(표4[잉크명],표5[[#This Row],[잉크]],표4[화])</f>
        <v>0</v>
      </c>
      <c r="AH363" s="126">
        <f>SUMIF(표4[잉크명],표5[[#This Row],[잉크]],표4[화-3층])</f>
        <v>0</v>
      </c>
      <c r="AI363" s="126">
        <f>SUMIF(표4[잉크명],표5[[#This Row],[잉크]],표4[화-1층])</f>
        <v>0</v>
      </c>
      <c r="AJ363" s="54">
        <f>SUMIF(표4[잉크명],표5[[#This Row],[잉크]],표4[수])</f>
        <v>0</v>
      </c>
      <c r="AK363" s="126">
        <f>SUMIF(표4[잉크명],표5[[#This Row],[잉크]],표4[수-3층])</f>
        <v>0</v>
      </c>
      <c r="AL363" s="126">
        <f>SUMIF(표4[잉크명],표5[[#This Row],[잉크]],표4[수-1층])</f>
        <v>0</v>
      </c>
      <c r="AM363" s="54">
        <f>SUMIF(표4[잉크명],표5[[#This Row],[잉크]],표4[목])</f>
        <v>0</v>
      </c>
      <c r="AN363" s="126">
        <f>SUMIF(표4[잉크명],표5[[#This Row],[잉크]],표4[목-3층])</f>
        <v>0</v>
      </c>
      <c r="AO363" s="126">
        <f>SUMIF(표4[잉크명],표5[[#This Row],[잉크]],표4[목-1층])</f>
        <v>0</v>
      </c>
      <c r="AP363" s="54">
        <f>SUMIF(표4[잉크명],표5[[#This Row],[잉크]],표4[금])</f>
        <v>0</v>
      </c>
      <c r="AQ363" s="126">
        <f>SUMIF(표4[잉크명],표5[[#This Row],[잉크]],표4[금-3층])</f>
        <v>0</v>
      </c>
      <c r="AR363" s="126">
        <f>SUMIF(표4[잉크명],표5[[#This Row],[잉크]],표4[금-1층])</f>
        <v>0</v>
      </c>
      <c r="AS363" s="54">
        <f>SUMIF(표4[잉크명],표5[[#This Row],[잉크]],표4[토])</f>
        <v>0</v>
      </c>
      <c r="AT363" s="126">
        <f>SUMIF(표4[잉크명],표5[[#This Row],[잉크]],표4[토-3층])</f>
        <v>0</v>
      </c>
      <c r="AU363" s="126">
        <f>SUMIF(표4[잉크명],표5[[#This Row],[잉크]],표4[토-1층])</f>
        <v>0</v>
      </c>
      <c r="AV363" s="54">
        <f>SUMIF(표4[잉크명],표5[[#This Row],[잉크]],표4[일])</f>
        <v>0</v>
      </c>
      <c r="AW363" s="126">
        <f>SUMIF(표4[잉크명],표5[[#This Row],[잉크]],표4[일-3층])</f>
        <v>0</v>
      </c>
      <c r="AX363" s="126">
        <f>SUMIF(표4[잉크명],표5[[#This Row],[잉크]],표4[일-1층])</f>
        <v>0</v>
      </c>
      <c r="AY363" s="54">
        <f>SUMIF(표4[잉크명],표5[[#This Row],[잉크]],표4[차주 월])</f>
        <v>0</v>
      </c>
      <c r="AZ363" s="54">
        <f>SUM(표5[[#This Row],[월]:[차주 월]])</f>
        <v>0</v>
      </c>
    </row>
    <row r="364" spans="2:52" x14ac:dyDescent="0.3">
      <c r="B364" s="56" t="s">
        <v>792</v>
      </c>
      <c r="C364" s="56"/>
      <c r="D364" s="56" t="s">
        <v>2772</v>
      </c>
      <c r="E364" s="54">
        <f>COUNTIF(사출계획!$E$62:$F$110,표4[[#This Row],[제품명]])</f>
        <v>0</v>
      </c>
      <c r="F364" s="126">
        <f>COUNTIF(사출계획!$E$62:$F$87,표4[[#This Row],[제품명]])</f>
        <v>0</v>
      </c>
      <c r="G364" s="126">
        <f>COUNTIF(사출계획!$E$88:$F$110,표4[[#This Row],[제품명]])</f>
        <v>0</v>
      </c>
      <c r="H364" s="54">
        <f>COUNTIF(사출계획!$G$62:$H$110,표4[[#This Row],[제품명]])</f>
        <v>0</v>
      </c>
      <c r="I364" s="122">
        <f>COUNTIF(사출계획!$G$62:$H$87,표4[[#This Row],[제품명]])</f>
        <v>0</v>
      </c>
      <c r="J364" s="122">
        <f>COUNTIF(사출계획!$G$88:$H$110,표4[[#This Row],[제품명]])</f>
        <v>0</v>
      </c>
      <c r="K364" s="54">
        <f>COUNTIF(사출계획!$I$62:$J$110,표4[[#This Row],[제품명]])</f>
        <v>0</v>
      </c>
      <c r="L364" s="126">
        <f>COUNTIF(사출계획!$I$62:$J$87,표4[[#This Row],[제품명]])</f>
        <v>0</v>
      </c>
      <c r="M364" s="126">
        <f>COUNTIF(사출계획!$I$88:$J$110,표4[[#This Row],[제품명]])</f>
        <v>0</v>
      </c>
      <c r="N364" s="54">
        <f>COUNTIF(사출계획!$K$62:$L$110,표4[[#This Row],[제품명]])</f>
        <v>0</v>
      </c>
      <c r="O364" s="126">
        <f>COUNTIF(사출계획!$K$62:$L$87,표4[[#This Row],[제품명]])</f>
        <v>0</v>
      </c>
      <c r="P364" s="126">
        <f>COUNTIF(사출계획!$K$88:$L$110,표4[[#This Row],[제품명]])</f>
        <v>0</v>
      </c>
      <c r="Q364" s="54">
        <f>COUNTIF(사출계획!$M$62:$N$110,표4[[#This Row],[제품명]])</f>
        <v>0</v>
      </c>
      <c r="R364" s="126">
        <f>COUNTIF(사출계획!$M$62:$N$87,표4[[#This Row],[제품명]])</f>
        <v>0</v>
      </c>
      <c r="S364" s="126">
        <f>COUNTIF(사출계획!$M$88:$N$110,표4[[#This Row],[제품명]])</f>
        <v>0</v>
      </c>
      <c r="T364" s="54">
        <f>COUNTIF(사출계획!$O$62:$P$110,표4[[#This Row],[제품명]])</f>
        <v>0</v>
      </c>
      <c r="U364" s="126">
        <f>COUNTIF(사출계획!$O$62:$P$87,표4[[#This Row],[제품명]])</f>
        <v>0</v>
      </c>
      <c r="V364" s="126">
        <f>COUNTIF(사출계획!$O$88:$P$110,표4[[#This Row],[제품명]])</f>
        <v>0</v>
      </c>
      <c r="W364" s="54">
        <f>COUNTIF(사출계획!$Q$62:$R$110,표4[[#This Row],[제품명]])</f>
        <v>0</v>
      </c>
      <c r="X364" s="126">
        <f>COUNTIF(사출계획!$Q$62:$R$87,표4[[#This Row],[제품명]])</f>
        <v>0</v>
      </c>
      <c r="Y364" s="126">
        <f>COUNTIF(사출계획!$Q$88:$R$110,표4[[#This Row],[제품명]])</f>
        <v>0</v>
      </c>
      <c r="Z364" s="54">
        <f>COUNTIF(사출계획!$S$62:$T$110,표4[[#This Row],[제품명]])</f>
        <v>0</v>
      </c>
      <c r="AA364" s="126"/>
      <c r="AB364" s="126"/>
      <c r="AC364" s="33" t="s">
        <v>1750</v>
      </c>
      <c r="AD364" s="54">
        <f>SUMIF(표4[잉크명],표5[[#This Row],[잉크]],표4[월])</f>
        <v>0</v>
      </c>
      <c r="AE364" s="126">
        <f>SUMIF(표4[잉크명],표5[[#This Row],[잉크]],표4[월-3층])</f>
        <v>0</v>
      </c>
      <c r="AF364" s="126">
        <f>SUMIF(표4[잉크명],표5[[#This Row],[잉크]],표4[월-1층])</f>
        <v>0</v>
      </c>
      <c r="AG364" s="54">
        <f>SUMIF(표4[잉크명],표5[[#This Row],[잉크]],표4[화])</f>
        <v>0</v>
      </c>
      <c r="AH364" s="126">
        <f>SUMIF(표4[잉크명],표5[[#This Row],[잉크]],표4[화-3층])</f>
        <v>0</v>
      </c>
      <c r="AI364" s="126">
        <f>SUMIF(표4[잉크명],표5[[#This Row],[잉크]],표4[화-1층])</f>
        <v>0</v>
      </c>
      <c r="AJ364" s="54">
        <f>SUMIF(표4[잉크명],표5[[#This Row],[잉크]],표4[수])</f>
        <v>0</v>
      </c>
      <c r="AK364" s="126">
        <f>SUMIF(표4[잉크명],표5[[#This Row],[잉크]],표4[수-3층])</f>
        <v>0</v>
      </c>
      <c r="AL364" s="126">
        <f>SUMIF(표4[잉크명],표5[[#This Row],[잉크]],표4[수-1층])</f>
        <v>0</v>
      </c>
      <c r="AM364" s="34">
        <f>SUMIF(표4[잉크명],표5[[#This Row],[잉크]],표4[목])</f>
        <v>0</v>
      </c>
      <c r="AN364" s="126">
        <f>SUMIF(표4[잉크명],표5[[#This Row],[잉크]],표4[목-3층])</f>
        <v>0</v>
      </c>
      <c r="AO364" s="126">
        <f>SUMIF(표4[잉크명],표5[[#This Row],[잉크]],표4[목-1층])</f>
        <v>0</v>
      </c>
      <c r="AP364" s="34">
        <f>SUMIF(표4[잉크명],표5[[#This Row],[잉크]],표4[금])</f>
        <v>0</v>
      </c>
      <c r="AQ364" s="126">
        <f>SUMIF(표4[잉크명],표5[[#This Row],[잉크]],표4[금-3층])</f>
        <v>0</v>
      </c>
      <c r="AR364" s="126">
        <f>SUMIF(표4[잉크명],표5[[#This Row],[잉크]],표4[금-1층])</f>
        <v>0</v>
      </c>
      <c r="AS364" s="34">
        <f>SUMIF(표4[잉크명],표5[[#This Row],[잉크]],표4[토])</f>
        <v>0</v>
      </c>
      <c r="AT364" s="126">
        <f>SUMIF(표4[잉크명],표5[[#This Row],[잉크]],표4[토-3층])</f>
        <v>0</v>
      </c>
      <c r="AU364" s="126">
        <f>SUMIF(표4[잉크명],표5[[#This Row],[잉크]],표4[토-1층])</f>
        <v>0</v>
      </c>
      <c r="AV364" s="34">
        <f>SUMIF(표4[잉크명],표5[[#This Row],[잉크]],표4[일])</f>
        <v>0</v>
      </c>
      <c r="AW364" s="126">
        <f>SUMIF(표4[잉크명],표5[[#This Row],[잉크]],표4[일-3층])</f>
        <v>0</v>
      </c>
      <c r="AX364" s="126">
        <f>SUMIF(표4[잉크명],표5[[#This Row],[잉크]],표4[일-1층])</f>
        <v>0</v>
      </c>
      <c r="AY364" s="34">
        <f>SUMIF(표4[잉크명],표5[[#This Row],[잉크]],표4[차주 월])</f>
        <v>0</v>
      </c>
      <c r="AZ364" s="34">
        <f>SUM(표5[[#This Row],[월]:[차주 월]])</f>
        <v>0</v>
      </c>
    </row>
    <row r="365" spans="2:52" x14ac:dyDescent="0.3">
      <c r="B365" s="56" t="s">
        <v>792</v>
      </c>
      <c r="C365" s="56"/>
      <c r="D365" s="56" t="s">
        <v>793</v>
      </c>
      <c r="E365" s="34">
        <f>COUNTIF(사출계획!$E$62:$F$110,표4[[#This Row],[제품명]])</f>
        <v>0</v>
      </c>
      <c r="F365" s="126">
        <f>COUNTIF(사출계획!$E$62:$F$87,표4[[#This Row],[제품명]])</f>
        <v>0</v>
      </c>
      <c r="G365" s="126">
        <f>COUNTIF(사출계획!$E$88:$F$110,표4[[#This Row],[제품명]])</f>
        <v>0</v>
      </c>
      <c r="H365" s="34">
        <f>COUNTIF(사출계획!$G$62:$H$110,표4[[#This Row],[제품명]])</f>
        <v>0</v>
      </c>
      <c r="I365" s="122">
        <f>COUNTIF(사출계획!$G$62:$H$87,표4[[#This Row],[제품명]])</f>
        <v>0</v>
      </c>
      <c r="J365" s="122">
        <f>COUNTIF(사출계획!$G$88:$H$110,표4[[#This Row],[제품명]])</f>
        <v>0</v>
      </c>
      <c r="K365" s="34">
        <f>COUNTIF(사출계획!$I$62:$J$110,표4[[#This Row],[제품명]])</f>
        <v>0</v>
      </c>
      <c r="L365" s="126">
        <f>COUNTIF(사출계획!$I$62:$J$87,표4[[#This Row],[제품명]])</f>
        <v>0</v>
      </c>
      <c r="M365" s="126">
        <f>COUNTIF(사출계획!$I$88:$J$110,표4[[#This Row],[제품명]])</f>
        <v>0</v>
      </c>
      <c r="N365" s="34">
        <f>COUNTIF(사출계획!$K$62:$L$110,표4[[#This Row],[제품명]])</f>
        <v>0</v>
      </c>
      <c r="O365" s="126">
        <f>COUNTIF(사출계획!$K$62:$L$87,표4[[#This Row],[제품명]])</f>
        <v>0</v>
      </c>
      <c r="P365" s="126">
        <f>COUNTIF(사출계획!$K$88:$L$110,표4[[#This Row],[제품명]])</f>
        <v>0</v>
      </c>
      <c r="Q365" s="34">
        <f>COUNTIF(사출계획!$M$62:$N$110,표4[[#This Row],[제품명]])</f>
        <v>0</v>
      </c>
      <c r="R365" s="126">
        <f>COUNTIF(사출계획!$M$62:$N$87,표4[[#This Row],[제품명]])</f>
        <v>0</v>
      </c>
      <c r="S365" s="126">
        <f>COUNTIF(사출계획!$M$88:$N$110,표4[[#This Row],[제품명]])</f>
        <v>0</v>
      </c>
      <c r="T365" s="34">
        <f>COUNTIF(사출계획!$O$62:$P$110,표4[[#This Row],[제품명]])</f>
        <v>0</v>
      </c>
      <c r="U365" s="126">
        <f>COUNTIF(사출계획!$O$62:$P$87,표4[[#This Row],[제품명]])</f>
        <v>0</v>
      </c>
      <c r="V365" s="126">
        <f>COUNTIF(사출계획!$O$88:$P$110,표4[[#This Row],[제품명]])</f>
        <v>0</v>
      </c>
      <c r="W365" s="34">
        <f>COUNTIF(사출계획!$Q$62:$R$110,표4[[#This Row],[제품명]])</f>
        <v>0</v>
      </c>
      <c r="X365" s="126">
        <f>COUNTIF(사출계획!$Q$62:$R$87,표4[[#This Row],[제품명]])</f>
        <v>0</v>
      </c>
      <c r="Y365" s="126">
        <f>COUNTIF(사출계획!$Q$88:$R$110,표4[[#This Row],[제품명]])</f>
        <v>0</v>
      </c>
      <c r="Z365" s="34">
        <f>COUNTIF(사출계획!$S$62:$T$110,표4[[#This Row],[제품명]])</f>
        <v>0</v>
      </c>
      <c r="AA365" s="126"/>
      <c r="AB365" s="126"/>
      <c r="AC365" s="117" t="s">
        <v>1732</v>
      </c>
      <c r="AD365" s="54">
        <f>SUMIF(표4[잉크명],표5[[#This Row],[잉크]],표4[월])</f>
        <v>0</v>
      </c>
      <c r="AE365" s="126">
        <f>SUMIF(표4[잉크명],표5[[#This Row],[잉크]],표4[월-3층])</f>
        <v>0</v>
      </c>
      <c r="AF365" s="126">
        <f>SUMIF(표4[잉크명],표5[[#This Row],[잉크]],표4[월-1층])</f>
        <v>0</v>
      </c>
      <c r="AG365" s="54">
        <f>SUMIF(표4[잉크명],표5[[#This Row],[잉크]],표4[화])</f>
        <v>0</v>
      </c>
      <c r="AH365" s="126">
        <f>SUMIF(표4[잉크명],표5[[#This Row],[잉크]],표4[화-3층])</f>
        <v>0</v>
      </c>
      <c r="AI365" s="126">
        <f>SUMIF(표4[잉크명],표5[[#This Row],[잉크]],표4[화-1층])</f>
        <v>0</v>
      </c>
      <c r="AJ365" s="54">
        <f>SUMIF(표4[잉크명],표5[[#This Row],[잉크]],표4[수])</f>
        <v>0</v>
      </c>
      <c r="AK365" s="126">
        <f>SUMIF(표4[잉크명],표5[[#This Row],[잉크]],표4[수-3층])</f>
        <v>0</v>
      </c>
      <c r="AL365" s="126">
        <f>SUMIF(표4[잉크명],표5[[#This Row],[잉크]],표4[수-1층])</f>
        <v>0</v>
      </c>
      <c r="AM365" s="54">
        <f>SUMIF(표4[잉크명],표5[[#This Row],[잉크]],표4[목])</f>
        <v>0</v>
      </c>
      <c r="AN365" s="126">
        <f>SUMIF(표4[잉크명],표5[[#This Row],[잉크]],표4[목-3층])</f>
        <v>0</v>
      </c>
      <c r="AO365" s="126">
        <f>SUMIF(표4[잉크명],표5[[#This Row],[잉크]],표4[목-1층])</f>
        <v>0</v>
      </c>
      <c r="AP365" s="54">
        <f>SUMIF(표4[잉크명],표5[[#This Row],[잉크]],표4[금])</f>
        <v>0</v>
      </c>
      <c r="AQ365" s="126">
        <f>SUMIF(표4[잉크명],표5[[#This Row],[잉크]],표4[금-3층])</f>
        <v>0</v>
      </c>
      <c r="AR365" s="126">
        <f>SUMIF(표4[잉크명],표5[[#This Row],[잉크]],표4[금-1층])</f>
        <v>0</v>
      </c>
      <c r="AS365" s="54">
        <f>SUMIF(표4[잉크명],표5[[#This Row],[잉크]],표4[토])</f>
        <v>0</v>
      </c>
      <c r="AT365" s="126">
        <f>SUMIF(표4[잉크명],표5[[#This Row],[잉크]],표4[토-3층])</f>
        <v>0</v>
      </c>
      <c r="AU365" s="126">
        <f>SUMIF(표4[잉크명],표5[[#This Row],[잉크]],표4[토-1층])</f>
        <v>0</v>
      </c>
      <c r="AV365" s="54">
        <f>SUMIF(표4[잉크명],표5[[#This Row],[잉크]],표4[일])</f>
        <v>0</v>
      </c>
      <c r="AW365" s="126">
        <f>SUMIF(표4[잉크명],표5[[#This Row],[잉크]],표4[일-3층])</f>
        <v>0</v>
      </c>
      <c r="AX365" s="126">
        <f>SUMIF(표4[잉크명],표5[[#This Row],[잉크]],표4[일-1층])</f>
        <v>0</v>
      </c>
      <c r="AY365" s="54">
        <f>SUMIF(표4[잉크명],표5[[#This Row],[잉크]],표4[차주 월])</f>
        <v>0</v>
      </c>
      <c r="AZ365" s="54">
        <f>SUM(표5[[#This Row],[월]:[차주 월]])</f>
        <v>0</v>
      </c>
    </row>
    <row r="366" spans="2:52" x14ac:dyDescent="0.3">
      <c r="B366" s="56" t="s">
        <v>792</v>
      </c>
      <c r="C366" s="56"/>
      <c r="D366" s="56" t="s">
        <v>2773</v>
      </c>
      <c r="E366" s="54">
        <f>COUNTIF(사출계획!$E$62:$F$110,표4[[#This Row],[제품명]])</f>
        <v>0</v>
      </c>
      <c r="F366" s="126">
        <f>COUNTIF(사출계획!$E$62:$F$87,표4[[#This Row],[제품명]])</f>
        <v>0</v>
      </c>
      <c r="G366" s="126">
        <f>COUNTIF(사출계획!$E$88:$F$110,표4[[#This Row],[제품명]])</f>
        <v>0</v>
      </c>
      <c r="H366" s="54">
        <f>COUNTIF(사출계획!$G$62:$H$110,표4[[#This Row],[제품명]])</f>
        <v>0</v>
      </c>
      <c r="I366" s="122">
        <f>COUNTIF(사출계획!$G$62:$H$87,표4[[#This Row],[제품명]])</f>
        <v>0</v>
      </c>
      <c r="J366" s="122">
        <f>COUNTIF(사출계획!$G$88:$H$110,표4[[#This Row],[제품명]])</f>
        <v>0</v>
      </c>
      <c r="K366" s="54">
        <f>COUNTIF(사출계획!$I$62:$J$110,표4[[#This Row],[제품명]])</f>
        <v>0</v>
      </c>
      <c r="L366" s="126">
        <f>COUNTIF(사출계획!$I$62:$J$87,표4[[#This Row],[제품명]])</f>
        <v>0</v>
      </c>
      <c r="M366" s="126">
        <f>COUNTIF(사출계획!$I$88:$J$110,표4[[#This Row],[제품명]])</f>
        <v>0</v>
      </c>
      <c r="N366" s="54">
        <f>COUNTIF(사출계획!$K$62:$L$110,표4[[#This Row],[제품명]])</f>
        <v>0</v>
      </c>
      <c r="O366" s="126">
        <f>COUNTIF(사출계획!$K$62:$L$87,표4[[#This Row],[제품명]])</f>
        <v>0</v>
      </c>
      <c r="P366" s="126">
        <f>COUNTIF(사출계획!$K$88:$L$110,표4[[#This Row],[제품명]])</f>
        <v>0</v>
      </c>
      <c r="Q366" s="54">
        <f>COUNTIF(사출계획!$M$62:$N$110,표4[[#This Row],[제품명]])</f>
        <v>0</v>
      </c>
      <c r="R366" s="126">
        <f>COUNTIF(사출계획!$M$62:$N$87,표4[[#This Row],[제품명]])</f>
        <v>0</v>
      </c>
      <c r="S366" s="126">
        <f>COUNTIF(사출계획!$M$88:$N$110,표4[[#This Row],[제품명]])</f>
        <v>0</v>
      </c>
      <c r="T366" s="54">
        <f>COUNTIF(사출계획!$O$62:$P$110,표4[[#This Row],[제품명]])</f>
        <v>0</v>
      </c>
      <c r="U366" s="126">
        <f>COUNTIF(사출계획!$O$62:$P$87,표4[[#This Row],[제품명]])</f>
        <v>0</v>
      </c>
      <c r="V366" s="126">
        <f>COUNTIF(사출계획!$O$88:$P$110,표4[[#This Row],[제품명]])</f>
        <v>0</v>
      </c>
      <c r="W366" s="54">
        <f>COUNTIF(사출계획!$Q$62:$R$110,표4[[#This Row],[제품명]])</f>
        <v>0</v>
      </c>
      <c r="X366" s="126">
        <f>COUNTIF(사출계획!$Q$62:$R$87,표4[[#This Row],[제품명]])</f>
        <v>0</v>
      </c>
      <c r="Y366" s="126">
        <f>COUNTIF(사출계획!$Q$88:$R$110,표4[[#This Row],[제품명]])</f>
        <v>0</v>
      </c>
      <c r="Z366" s="54">
        <f>COUNTIF(사출계획!$S$62:$T$110,표4[[#This Row],[제품명]])</f>
        <v>0</v>
      </c>
      <c r="AA366" s="126"/>
      <c r="AB366" s="126"/>
      <c r="AC366" s="118" t="s">
        <v>994</v>
      </c>
      <c r="AD366" s="54">
        <f>SUMIF(표4[잉크명],표5[[#This Row],[잉크]],표4[월])</f>
        <v>0</v>
      </c>
      <c r="AE366" s="126">
        <f>SUMIF(표4[잉크명],표5[[#This Row],[잉크]],표4[월-3층])</f>
        <v>0</v>
      </c>
      <c r="AF366" s="126">
        <f>SUMIF(표4[잉크명],표5[[#This Row],[잉크]],표4[월-1층])</f>
        <v>0</v>
      </c>
      <c r="AG366" s="54">
        <f>SUMIF(표4[잉크명],표5[[#This Row],[잉크]],표4[화])</f>
        <v>0</v>
      </c>
      <c r="AH366" s="126">
        <f>SUMIF(표4[잉크명],표5[[#This Row],[잉크]],표4[화-3층])</f>
        <v>0</v>
      </c>
      <c r="AI366" s="126">
        <f>SUMIF(표4[잉크명],표5[[#This Row],[잉크]],표4[화-1층])</f>
        <v>0</v>
      </c>
      <c r="AJ366" s="54">
        <f>SUMIF(표4[잉크명],표5[[#This Row],[잉크]],표4[수])</f>
        <v>0</v>
      </c>
      <c r="AK366" s="126">
        <f>SUMIF(표4[잉크명],표5[[#This Row],[잉크]],표4[수-3층])</f>
        <v>0</v>
      </c>
      <c r="AL366" s="126">
        <f>SUMIF(표4[잉크명],표5[[#This Row],[잉크]],표4[수-1층])</f>
        <v>0</v>
      </c>
      <c r="AM366" s="54">
        <f>SUMIF(표4[잉크명],표5[[#This Row],[잉크]],표4[목])</f>
        <v>0</v>
      </c>
      <c r="AN366" s="126">
        <f>SUMIF(표4[잉크명],표5[[#This Row],[잉크]],표4[목-3층])</f>
        <v>0</v>
      </c>
      <c r="AO366" s="126">
        <f>SUMIF(표4[잉크명],표5[[#This Row],[잉크]],표4[목-1층])</f>
        <v>0</v>
      </c>
      <c r="AP366" s="54">
        <f>SUMIF(표4[잉크명],표5[[#This Row],[잉크]],표4[금])</f>
        <v>0</v>
      </c>
      <c r="AQ366" s="126">
        <f>SUMIF(표4[잉크명],표5[[#This Row],[잉크]],표4[금-3층])</f>
        <v>0</v>
      </c>
      <c r="AR366" s="126">
        <f>SUMIF(표4[잉크명],표5[[#This Row],[잉크]],표4[금-1층])</f>
        <v>0</v>
      </c>
      <c r="AS366" s="54">
        <f>SUMIF(표4[잉크명],표5[[#This Row],[잉크]],표4[토])</f>
        <v>0</v>
      </c>
      <c r="AT366" s="126">
        <f>SUMIF(표4[잉크명],표5[[#This Row],[잉크]],표4[토-3층])</f>
        <v>0</v>
      </c>
      <c r="AU366" s="126">
        <f>SUMIF(표4[잉크명],표5[[#This Row],[잉크]],표4[토-1층])</f>
        <v>0</v>
      </c>
      <c r="AV366" s="54">
        <f>SUMIF(표4[잉크명],표5[[#This Row],[잉크]],표4[일])</f>
        <v>0</v>
      </c>
      <c r="AW366" s="126">
        <f>SUMIF(표4[잉크명],표5[[#This Row],[잉크]],표4[일-3층])</f>
        <v>0</v>
      </c>
      <c r="AX366" s="126">
        <f>SUMIF(표4[잉크명],표5[[#This Row],[잉크]],표4[일-1층])</f>
        <v>0</v>
      </c>
      <c r="AY366" s="54">
        <f>SUMIF(표4[잉크명],표5[[#This Row],[잉크]],표4[차주 월])</f>
        <v>0</v>
      </c>
      <c r="AZ366" s="54">
        <f>SUM(표5[[#This Row],[월]:[차주 월]])</f>
        <v>0</v>
      </c>
    </row>
    <row r="367" spans="2:52" x14ac:dyDescent="0.3">
      <c r="B367" s="56" t="s">
        <v>800</v>
      </c>
      <c r="C367" s="56"/>
      <c r="D367" s="56" t="s">
        <v>801</v>
      </c>
      <c r="E367" s="54">
        <f>COUNTIF(사출계획!$E$62:$F$110,표4[[#This Row],[제품명]])</f>
        <v>0</v>
      </c>
      <c r="F367" s="126">
        <f>COUNTIF(사출계획!$E$62:$F$87,표4[[#This Row],[제품명]])</f>
        <v>0</v>
      </c>
      <c r="G367" s="126">
        <f>COUNTIF(사출계획!$E$88:$F$110,표4[[#This Row],[제품명]])</f>
        <v>0</v>
      </c>
      <c r="H367" s="54">
        <f>COUNTIF(사출계획!$G$62:$H$110,표4[[#This Row],[제품명]])</f>
        <v>0</v>
      </c>
      <c r="I367" s="122">
        <f>COUNTIF(사출계획!$G$62:$H$87,표4[[#This Row],[제품명]])</f>
        <v>0</v>
      </c>
      <c r="J367" s="122">
        <f>COUNTIF(사출계획!$G$88:$H$110,표4[[#This Row],[제품명]])</f>
        <v>0</v>
      </c>
      <c r="K367" s="54">
        <f>COUNTIF(사출계획!$I$62:$J$110,표4[[#This Row],[제품명]])</f>
        <v>0</v>
      </c>
      <c r="L367" s="126">
        <f>COUNTIF(사출계획!$I$62:$J$87,표4[[#This Row],[제품명]])</f>
        <v>0</v>
      </c>
      <c r="M367" s="126">
        <f>COUNTIF(사출계획!$I$88:$J$110,표4[[#This Row],[제품명]])</f>
        <v>0</v>
      </c>
      <c r="N367" s="54">
        <f>COUNTIF(사출계획!$K$62:$L$110,표4[[#This Row],[제품명]])</f>
        <v>0</v>
      </c>
      <c r="O367" s="126">
        <f>COUNTIF(사출계획!$K$62:$L$87,표4[[#This Row],[제품명]])</f>
        <v>0</v>
      </c>
      <c r="P367" s="126">
        <f>COUNTIF(사출계획!$K$88:$L$110,표4[[#This Row],[제품명]])</f>
        <v>0</v>
      </c>
      <c r="Q367" s="54">
        <f>COUNTIF(사출계획!$M$62:$N$110,표4[[#This Row],[제품명]])</f>
        <v>0</v>
      </c>
      <c r="R367" s="126">
        <f>COUNTIF(사출계획!$M$62:$N$87,표4[[#This Row],[제품명]])</f>
        <v>0</v>
      </c>
      <c r="S367" s="126">
        <f>COUNTIF(사출계획!$M$88:$N$110,표4[[#This Row],[제품명]])</f>
        <v>0</v>
      </c>
      <c r="T367" s="54">
        <f>COUNTIF(사출계획!$O$62:$P$110,표4[[#This Row],[제품명]])</f>
        <v>0</v>
      </c>
      <c r="U367" s="126">
        <f>COUNTIF(사출계획!$O$62:$P$87,표4[[#This Row],[제품명]])</f>
        <v>0</v>
      </c>
      <c r="V367" s="126">
        <f>COUNTIF(사출계획!$O$88:$P$110,표4[[#This Row],[제품명]])</f>
        <v>0</v>
      </c>
      <c r="W367" s="54">
        <f>COUNTIF(사출계획!$Q$62:$R$110,표4[[#This Row],[제품명]])</f>
        <v>0</v>
      </c>
      <c r="X367" s="126">
        <f>COUNTIF(사출계획!$Q$62:$R$87,표4[[#This Row],[제품명]])</f>
        <v>0</v>
      </c>
      <c r="Y367" s="126">
        <f>COUNTIF(사출계획!$Q$88:$R$110,표4[[#This Row],[제품명]])</f>
        <v>0</v>
      </c>
      <c r="Z367" s="54">
        <f>COUNTIF(사출계획!$S$62:$T$110,표4[[#This Row],[제품명]])</f>
        <v>0</v>
      </c>
      <c r="AA367" s="126"/>
      <c r="AB367" s="126"/>
      <c r="AC367" s="118" t="s">
        <v>401</v>
      </c>
      <c r="AD367" s="54">
        <f>SUMIF(표4[잉크명],표5[[#This Row],[잉크]],표4[월])</f>
        <v>0</v>
      </c>
      <c r="AE367" s="126">
        <f>SUMIF(표4[잉크명],표5[[#This Row],[잉크]],표4[월-3층])</f>
        <v>0</v>
      </c>
      <c r="AF367" s="126">
        <f>SUMIF(표4[잉크명],표5[[#This Row],[잉크]],표4[월-1층])</f>
        <v>0</v>
      </c>
      <c r="AG367" s="54">
        <f>SUMIF(표4[잉크명],표5[[#This Row],[잉크]],표4[화])</f>
        <v>0</v>
      </c>
      <c r="AH367" s="126">
        <f>SUMIF(표4[잉크명],표5[[#This Row],[잉크]],표4[화-3층])</f>
        <v>0</v>
      </c>
      <c r="AI367" s="126">
        <f>SUMIF(표4[잉크명],표5[[#This Row],[잉크]],표4[화-1층])</f>
        <v>0</v>
      </c>
      <c r="AJ367" s="54">
        <f>SUMIF(표4[잉크명],표5[[#This Row],[잉크]],표4[수])</f>
        <v>0</v>
      </c>
      <c r="AK367" s="126">
        <f>SUMIF(표4[잉크명],표5[[#This Row],[잉크]],표4[수-3층])</f>
        <v>0</v>
      </c>
      <c r="AL367" s="126">
        <f>SUMIF(표4[잉크명],표5[[#This Row],[잉크]],표4[수-1층])</f>
        <v>0</v>
      </c>
      <c r="AM367" s="54">
        <f>SUMIF(표4[잉크명],표5[[#This Row],[잉크]],표4[목])</f>
        <v>0</v>
      </c>
      <c r="AN367" s="126">
        <f>SUMIF(표4[잉크명],표5[[#This Row],[잉크]],표4[목-3층])</f>
        <v>0</v>
      </c>
      <c r="AO367" s="126">
        <f>SUMIF(표4[잉크명],표5[[#This Row],[잉크]],표4[목-1층])</f>
        <v>0</v>
      </c>
      <c r="AP367" s="54">
        <f>SUMIF(표4[잉크명],표5[[#This Row],[잉크]],표4[금])</f>
        <v>0</v>
      </c>
      <c r="AQ367" s="126">
        <f>SUMIF(표4[잉크명],표5[[#This Row],[잉크]],표4[금-3층])</f>
        <v>0</v>
      </c>
      <c r="AR367" s="126">
        <f>SUMIF(표4[잉크명],표5[[#This Row],[잉크]],표4[금-1층])</f>
        <v>0</v>
      </c>
      <c r="AS367" s="54">
        <f>SUMIF(표4[잉크명],표5[[#This Row],[잉크]],표4[토])</f>
        <v>0</v>
      </c>
      <c r="AT367" s="126">
        <f>SUMIF(표4[잉크명],표5[[#This Row],[잉크]],표4[토-3층])</f>
        <v>0</v>
      </c>
      <c r="AU367" s="126">
        <f>SUMIF(표4[잉크명],표5[[#This Row],[잉크]],표4[토-1층])</f>
        <v>0</v>
      </c>
      <c r="AV367" s="54">
        <f>SUMIF(표4[잉크명],표5[[#This Row],[잉크]],표4[일])</f>
        <v>0</v>
      </c>
      <c r="AW367" s="126">
        <f>SUMIF(표4[잉크명],표5[[#This Row],[잉크]],표4[일-3층])</f>
        <v>0</v>
      </c>
      <c r="AX367" s="126">
        <f>SUMIF(표4[잉크명],표5[[#This Row],[잉크]],표4[일-1층])</f>
        <v>0</v>
      </c>
      <c r="AY367" s="54">
        <f>SUMIF(표4[잉크명],표5[[#This Row],[잉크]],표4[차주 월])</f>
        <v>0</v>
      </c>
      <c r="AZ367" s="54">
        <f>SUM(표5[[#This Row],[월]:[차주 월]])</f>
        <v>0</v>
      </c>
    </row>
    <row r="368" spans="2:52" x14ac:dyDescent="0.3">
      <c r="B368" s="56" t="s">
        <v>800</v>
      </c>
      <c r="C368" s="56"/>
      <c r="D368" s="56" t="s">
        <v>2644</v>
      </c>
      <c r="E368" s="54">
        <f>COUNTIF(사출계획!$E$62:$F$110,표4[[#This Row],[제품명]])</f>
        <v>0</v>
      </c>
      <c r="F368" s="126">
        <f>COUNTIF(사출계획!$E$62:$F$87,표4[[#This Row],[제품명]])</f>
        <v>0</v>
      </c>
      <c r="G368" s="126">
        <f>COUNTIF(사출계획!$E$88:$F$110,표4[[#This Row],[제품명]])</f>
        <v>0</v>
      </c>
      <c r="H368" s="54">
        <f>COUNTIF(사출계획!$G$62:$H$110,표4[[#This Row],[제품명]])</f>
        <v>0</v>
      </c>
      <c r="I368" s="122">
        <f>COUNTIF(사출계획!$G$62:$H$87,표4[[#This Row],[제품명]])</f>
        <v>0</v>
      </c>
      <c r="J368" s="122">
        <f>COUNTIF(사출계획!$G$88:$H$110,표4[[#This Row],[제품명]])</f>
        <v>0</v>
      </c>
      <c r="K368" s="54">
        <f>COUNTIF(사출계획!$I$62:$J$110,표4[[#This Row],[제품명]])</f>
        <v>0</v>
      </c>
      <c r="L368" s="126">
        <f>COUNTIF(사출계획!$I$62:$J$87,표4[[#This Row],[제품명]])</f>
        <v>0</v>
      </c>
      <c r="M368" s="126">
        <f>COUNTIF(사출계획!$I$88:$J$110,표4[[#This Row],[제품명]])</f>
        <v>0</v>
      </c>
      <c r="N368" s="54">
        <f>COUNTIF(사출계획!$K$62:$L$110,표4[[#This Row],[제품명]])</f>
        <v>0</v>
      </c>
      <c r="O368" s="126">
        <f>COUNTIF(사출계획!$K$62:$L$87,표4[[#This Row],[제품명]])</f>
        <v>0</v>
      </c>
      <c r="P368" s="126">
        <f>COUNTIF(사출계획!$K$88:$L$110,표4[[#This Row],[제품명]])</f>
        <v>0</v>
      </c>
      <c r="Q368" s="54">
        <f>COUNTIF(사출계획!$M$62:$N$110,표4[[#This Row],[제품명]])</f>
        <v>0</v>
      </c>
      <c r="R368" s="126">
        <f>COUNTIF(사출계획!$M$62:$N$87,표4[[#This Row],[제품명]])</f>
        <v>0</v>
      </c>
      <c r="S368" s="126">
        <f>COUNTIF(사출계획!$M$88:$N$110,표4[[#This Row],[제품명]])</f>
        <v>0</v>
      </c>
      <c r="T368" s="54">
        <f>COUNTIF(사출계획!$O$62:$P$110,표4[[#This Row],[제품명]])</f>
        <v>0</v>
      </c>
      <c r="U368" s="126">
        <f>COUNTIF(사출계획!$O$62:$P$87,표4[[#This Row],[제품명]])</f>
        <v>0</v>
      </c>
      <c r="V368" s="126">
        <f>COUNTIF(사출계획!$O$88:$P$110,표4[[#This Row],[제품명]])</f>
        <v>0</v>
      </c>
      <c r="W368" s="54">
        <f>COUNTIF(사출계획!$Q$62:$R$110,표4[[#This Row],[제품명]])</f>
        <v>0</v>
      </c>
      <c r="X368" s="126">
        <f>COUNTIF(사출계획!$Q$62:$R$87,표4[[#This Row],[제품명]])</f>
        <v>0</v>
      </c>
      <c r="Y368" s="126">
        <f>COUNTIF(사출계획!$Q$88:$R$110,표4[[#This Row],[제품명]])</f>
        <v>0</v>
      </c>
      <c r="Z368" s="54">
        <f>COUNTIF(사출계획!$S$62:$T$110,표4[[#This Row],[제품명]])</f>
        <v>0</v>
      </c>
      <c r="AA368" s="126"/>
      <c r="AB368" s="126"/>
      <c r="AC368" s="33" t="s">
        <v>1352</v>
      </c>
      <c r="AD368" s="54">
        <f>SUMIF(표4[잉크명],표5[[#This Row],[잉크]],표4[월])</f>
        <v>0</v>
      </c>
      <c r="AE368" s="126">
        <f>SUMIF(표4[잉크명],표5[[#This Row],[잉크]],표4[월-3층])</f>
        <v>0</v>
      </c>
      <c r="AF368" s="126">
        <f>SUMIF(표4[잉크명],표5[[#This Row],[잉크]],표4[월-1층])</f>
        <v>0</v>
      </c>
      <c r="AG368" s="54">
        <f>SUMIF(표4[잉크명],표5[[#This Row],[잉크]],표4[화])</f>
        <v>0</v>
      </c>
      <c r="AH368" s="126">
        <f>SUMIF(표4[잉크명],표5[[#This Row],[잉크]],표4[화-3층])</f>
        <v>0</v>
      </c>
      <c r="AI368" s="126">
        <f>SUMIF(표4[잉크명],표5[[#This Row],[잉크]],표4[화-1층])</f>
        <v>0</v>
      </c>
      <c r="AJ368" s="54">
        <f>SUMIF(표4[잉크명],표5[[#This Row],[잉크]],표4[수])</f>
        <v>0</v>
      </c>
      <c r="AK368" s="126">
        <f>SUMIF(표4[잉크명],표5[[#This Row],[잉크]],표4[수-3층])</f>
        <v>0</v>
      </c>
      <c r="AL368" s="126">
        <f>SUMIF(표4[잉크명],표5[[#This Row],[잉크]],표4[수-1층])</f>
        <v>0</v>
      </c>
      <c r="AM368" s="34">
        <f>SUMIF(표4[잉크명],표5[[#This Row],[잉크]],표4[목])</f>
        <v>0</v>
      </c>
      <c r="AN368" s="126">
        <f>SUMIF(표4[잉크명],표5[[#This Row],[잉크]],표4[목-3층])</f>
        <v>0</v>
      </c>
      <c r="AO368" s="126">
        <f>SUMIF(표4[잉크명],표5[[#This Row],[잉크]],표4[목-1층])</f>
        <v>0</v>
      </c>
      <c r="AP368" s="34">
        <f>SUMIF(표4[잉크명],표5[[#This Row],[잉크]],표4[금])</f>
        <v>0</v>
      </c>
      <c r="AQ368" s="126">
        <f>SUMIF(표4[잉크명],표5[[#This Row],[잉크]],표4[금-3층])</f>
        <v>0</v>
      </c>
      <c r="AR368" s="126">
        <f>SUMIF(표4[잉크명],표5[[#This Row],[잉크]],표4[금-1층])</f>
        <v>0</v>
      </c>
      <c r="AS368" s="34">
        <f>SUMIF(표4[잉크명],표5[[#This Row],[잉크]],표4[토])</f>
        <v>0</v>
      </c>
      <c r="AT368" s="126">
        <f>SUMIF(표4[잉크명],표5[[#This Row],[잉크]],표4[토-3층])</f>
        <v>0</v>
      </c>
      <c r="AU368" s="126">
        <f>SUMIF(표4[잉크명],표5[[#This Row],[잉크]],표4[토-1층])</f>
        <v>0</v>
      </c>
      <c r="AV368" s="34">
        <f>SUMIF(표4[잉크명],표5[[#This Row],[잉크]],표4[일])</f>
        <v>0</v>
      </c>
      <c r="AW368" s="126">
        <f>SUMIF(표4[잉크명],표5[[#This Row],[잉크]],표4[일-3층])</f>
        <v>0</v>
      </c>
      <c r="AX368" s="126">
        <f>SUMIF(표4[잉크명],표5[[#This Row],[잉크]],표4[일-1층])</f>
        <v>0</v>
      </c>
      <c r="AY368" s="34">
        <f>SUMIF(표4[잉크명],표5[[#This Row],[잉크]],표4[차주 월])</f>
        <v>0</v>
      </c>
      <c r="AZ368" s="34">
        <f>SUM(표5[[#This Row],[월]:[차주 월]])</f>
        <v>0</v>
      </c>
    </row>
    <row r="369" spans="2:52" x14ac:dyDescent="0.3">
      <c r="B369" s="56" t="s">
        <v>800</v>
      </c>
      <c r="C369" s="56"/>
      <c r="D369" s="56" t="s">
        <v>803</v>
      </c>
      <c r="E369" s="54">
        <f>COUNTIF(사출계획!$E$62:$F$110,표4[[#This Row],[제품명]])</f>
        <v>0</v>
      </c>
      <c r="F369" s="126">
        <f>COUNTIF(사출계획!$E$62:$F$87,표4[[#This Row],[제품명]])</f>
        <v>0</v>
      </c>
      <c r="G369" s="126">
        <f>COUNTIF(사출계획!$E$88:$F$110,표4[[#This Row],[제품명]])</f>
        <v>0</v>
      </c>
      <c r="H369" s="54">
        <f>COUNTIF(사출계획!$G$62:$H$110,표4[[#This Row],[제품명]])</f>
        <v>0</v>
      </c>
      <c r="I369" s="122">
        <f>COUNTIF(사출계획!$G$62:$H$87,표4[[#This Row],[제품명]])</f>
        <v>0</v>
      </c>
      <c r="J369" s="122">
        <f>COUNTIF(사출계획!$G$88:$H$110,표4[[#This Row],[제품명]])</f>
        <v>0</v>
      </c>
      <c r="K369" s="54">
        <f>COUNTIF(사출계획!$I$62:$J$110,표4[[#This Row],[제품명]])</f>
        <v>0</v>
      </c>
      <c r="L369" s="126">
        <f>COUNTIF(사출계획!$I$62:$J$87,표4[[#This Row],[제품명]])</f>
        <v>0</v>
      </c>
      <c r="M369" s="126">
        <f>COUNTIF(사출계획!$I$88:$J$110,표4[[#This Row],[제품명]])</f>
        <v>0</v>
      </c>
      <c r="N369" s="54">
        <f>COUNTIF(사출계획!$K$62:$L$110,표4[[#This Row],[제품명]])</f>
        <v>0</v>
      </c>
      <c r="O369" s="126">
        <f>COUNTIF(사출계획!$K$62:$L$87,표4[[#This Row],[제품명]])</f>
        <v>0</v>
      </c>
      <c r="P369" s="126">
        <f>COUNTIF(사출계획!$K$88:$L$110,표4[[#This Row],[제품명]])</f>
        <v>0</v>
      </c>
      <c r="Q369" s="54">
        <f>COUNTIF(사출계획!$M$62:$N$110,표4[[#This Row],[제품명]])</f>
        <v>0</v>
      </c>
      <c r="R369" s="126">
        <f>COUNTIF(사출계획!$M$62:$N$87,표4[[#This Row],[제품명]])</f>
        <v>0</v>
      </c>
      <c r="S369" s="126">
        <f>COUNTIF(사출계획!$M$88:$N$110,표4[[#This Row],[제품명]])</f>
        <v>0</v>
      </c>
      <c r="T369" s="54">
        <f>COUNTIF(사출계획!$O$62:$P$110,표4[[#This Row],[제품명]])</f>
        <v>0</v>
      </c>
      <c r="U369" s="126">
        <f>COUNTIF(사출계획!$O$62:$P$87,표4[[#This Row],[제품명]])</f>
        <v>0</v>
      </c>
      <c r="V369" s="126">
        <f>COUNTIF(사출계획!$O$88:$P$110,표4[[#This Row],[제품명]])</f>
        <v>0</v>
      </c>
      <c r="W369" s="54">
        <f>COUNTIF(사출계획!$Q$62:$R$110,표4[[#This Row],[제품명]])</f>
        <v>0</v>
      </c>
      <c r="X369" s="126">
        <f>COUNTIF(사출계획!$Q$62:$R$87,표4[[#This Row],[제품명]])</f>
        <v>0</v>
      </c>
      <c r="Y369" s="126">
        <f>COUNTIF(사출계획!$Q$88:$R$110,표4[[#This Row],[제품명]])</f>
        <v>0</v>
      </c>
      <c r="Z369" s="54">
        <f>COUNTIF(사출계획!$S$62:$T$110,표4[[#This Row],[제품명]])</f>
        <v>0</v>
      </c>
      <c r="AA369" s="126"/>
      <c r="AB369" s="126"/>
      <c r="AC369" s="118" t="s">
        <v>862</v>
      </c>
      <c r="AD369" s="54">
        <f>SUMIF(표4[잉크명],표5[[#This Row],[잉크]],표4[월])</f>
        <v>0</v>
      </c>
      <c r="AE369" s="126">
        <f>SUMIF(표4[잉크명],표5[[#This Row],[잉크]],표4[월-3층])</f>
        <v>0</v>
      </c>
      <c r="AF369" s="126">
        <f>SUMIF(표4[잉크명],표5[[#This Row],[잉크]],표4[월-1층])</f>
        <v>0</v>
      </c>
      <c r="AG369" s="54">
        <f>SUMIF(표4[잉크명],표5[[#This Row],[잉크]],표4[화])</f>
        <v>0</v>
      </c>
      <c r="AH369" s="126">
        <f>SUMIF(표4[잉크명],표5[[#This Row],[잉크]],표4[화-3층])</f>
        <v>0</v>
      </c>
      <c r="AI369" s="126">
        <f>SUMIF(표4[잉크명],표5[[#This Row],[잉크]],표4[화-1층])</f>
        <v>0</v>
      </c>
      <c r="AJ369" s="54">
        <f>SUMIF(표4[잉크명],표5[[#This Row],[잉크]],표4[수])</f>
        <v>0</v>
      </c>
      <c r="AK369" s="126">
        <f>SUMIF(표4[잉크명],표5[[#This Row],[잉크]],표4[수-3층])</f>
        <v>0</v>
      </c>
      <c r="AL369" s="126">
        <f>SUMIF(표4[잉크명],표5[[#This Row],[잉크]],표4[수-1층])</f>
        <v>0</v>
      </c>
      <c r="AM369" s="54">
        <f>SUMIF(표4[잉크명],표5[[#This Row],[잉크]],표4[목])</f>
        <v>0</v>
      </c>
      <c r="AN369" s="126">
        <f>SUMIF(표4[잉크명],표5[[#This Row],[잉크]],표4[목-3층])</f>
        <v>0</v>
      </c>
      <c r="AO369" s="126">
        <f>SUMIF(표4[잉크명],표5[[#This Row],[잉크]],표4[목-1층])</f>
        <v>0</v>
      </c>
      <c r="AP369" s="54">
        <f>SUMIF(표4[잉크명],표5[[#This Row],[잉크]],표4[금])</f>
        <v>0</v>
      </c>
      <c r="AQ369" s="126">
        <f>SUMIF(표4[잉크명],표5[[#This Row],[잉크]],표4[금-3층])</f>
        <v>0</v>
      </c>
      <c r="AR369" s="126">
        <f>SUMIF(표4[잉크명],표5[[#This Row],[잉크]],표4[금-1층])</f>
        <v>0</v>
      </c>
      <c r="AS369" s="54">
        <f>SUMIF(표4[잉크명],표5[[#This Row],[잉크]],표4[토])</f>
        <v>0</v>
      </c>
      <c r="AT369" s="126">
        <f>SUMIF(표4[잉크명],표5[[#This Row],[잉크]],표4[토-3층])</f>
        <v>0</v>
      </c>
      <c r="AU369" s="126">
        <f>SUMIF(표4[잉크명],표5[[#This Row],[잉크]],표4[토-1층])</f>
        <v>0</v>
      </c>
      <c r="AV369" s="54">
        <f>SUMIF(표4[잉크명],표5[[#This Row],[잉크]],표4[일])</f>
        <v>0</v>
      </c>
      <c r="AW369" s="126">
        <f>SUMIF(표4[잉크명],표5[[#This Row],[잉크]],표4[일-3층])</f>
        <v>0</v>
      </c>
      <c r="AX369" s="126">
        <f>SUMIF(표4[잉크명],표5[[#This Row],[잉크]],표4[일-1층])</f>
        <v>0</v>
      </c>
      <c r="AY369" s="54">
        <f>SUMIF(표4[잉크명],표5[[#This Row],[잉크]],표4[차주 월])</f>
        <v>0</v>
      </c>
      <c r="AZ369" s="54">
        <f>SUM(표5[[#This Row],[월]:[차주 월]])</f>
        <v>0</v>
      </c>
    </row>
    <row r="370" spans="2:52" x14ac:dyDescent="0.3">
      <c r="B370" s="56" t="s">
        <v>808</v>
      </c>
      <c r="C370" s="56"/>
      <c r="D370" s="56" t="s">
        <v>1231</v>
      </c>
      <c r="E370" s="54">
        <f>COUNTIF(사출계획!$E$62:$F$110,표4[[#This Row],[제품명]])</f>
        <v>0</v>
      </c>
      <c r="F370" s="126">
        <f>COUNTIF(사출계획!$E$62:$F$87,표4[[#This Row],[제품명]])</f>
        <v>0</v>
      </c>
      <c r="G370" s="126">
        <f>COUNTIF(사출계획!$E$88:$F$110,표4[[#This Row],[제품명]])</f>
        <v>0</v>
      </c>
      <c r="H370" s="54">
        <f>COUNTIF(사출계획!$G$62:$H$110,표4[[#This Row],[제품명]])</f>
        <v>0</v>
      </c>
      <c r="I370" s="122">
        <f>COUNTIF(사출계획!$G$62:$H$87,표4[[#This Row],[제품명]])</f>
        <v>0</v>
      </c>
      <c r="J370" s="122">
        <f>COUNTIF(사출계획!$G$88:$H$110,표4[[#This Row],[제품명]])</f>
        <v>0</v>
      </c>
      <c r="K370" s="54">
        <f>COUNTIF(사출계획!$I$62:$J$110,표4[[#This Row],[제품명]])</f>
        <v>0</v>
      </c>
      <c r="L370" s="126">
        <f>COUNTIF(사출계획!$I$62:$J$87,표4[[#This Row],[제품명]])</f>
        <v>0</v>
      </c>
      <c r="M370" s="126">
        <f>COUNTIF(사출계획!$I$88:$J$110,표4[[#This Row],[제품명]])</f>
        <v>0</v>
      </c>
      <c r="N370" s="54">
        <f>COUNTIF(사출계획!$K$62:$L$110,표4[[#This Row],[제품명]])</f>
        <v>0</v>
      </c>
      <c r="O370" s="126">
        <f>COUNTIF(사출계획!$K$62:$L$87,표4[[#This Row],[제품명]])</f>
        <v>0</v>
      </c>
      <c r="P370" s="126">
        <f>COUNTIF(사출계획!$K$88:$L$110,표4[[#This Row],[제품명]])</f>
        <v>0</v>
      </c>
      <c r="Q370" s="54">
        <f>COUNTIF(사출계획!$M$62:$N$110,표4[[#This Row],[제품명]])</f>
        <v>0</v>
      </c>
      <c r="R370" s="126">
        <f>COUNTIF(사출계획!$M$62:$N$87,표4[[#This Row],[제품명]])</f>
        <v>0</v>
      </c>
      <c r="S370" s="126">
        <f>COUNTIF(사출계획!$M$88:$N$110,표4[[#This Row],[제품명]])</f>
        <v>0</v>
      </c>
      <c r="T370" s="54">
        <f>COUNTIF(사출계획!$O$62:$P$110,표4[[#This Row],[제품명]])</f>
        <v>0</v>
      </c>
      <c r="U370" s="126">
        <f>COUNTIF(사출계획!$O$62:$P$87,표4[[#This Row],[제품명]])</f>
        <v>0</v>
      </c>
      <c r="V370" s="126">
        <f>COUNTIF(사출계획!$O$88:$P$110,표4[[#This Row],[제품명]])</f>
        <v>0</v>
      </c>
      <c r="W370" s="54">
        <f>COUNTIF(사출계획!$Q$62:$R$110,표4[[#This Row],[제품명]])</f>
        <v>0</v>
      </c>
      <c r="X370" s="126">
        <f>COUNTIF(사출계획!$Q$62:$R$87,표4[[#This Row],[제품명]])</f>
        <v>0</v>
      </c>
      <c r="Y370" s="126">
        <f>COUNTIF(사출계획!$Q$88:$R$110,표4[[#This Row],[제품명]])</f>
        <v>0</v>
      </c>
      <c r="Z370" s="54">
        <f>COUNTIF(사출계획!$S$62:$T$110,표4[[#This Row],[제품명]])</f>
        <v>0</v>
      </c>
      <c r="AA370" s="126"/>
      <c r="AB370" s="126"/>
      <c r="AC370" s="118" t="s">
        <v>1452</v>
      </c>
      <c r="AD370" s="54">
        <f>SUMIF(표4[잉크명],표5[[#This Row],[잉크]],표4[월])</f>
        <v>0</v>
      </c>
      <c r="AE370" s="126">
        <f>SUMIF(표4[잉크명],표5[[#This Row],[잉크]],표4[월-3층])</f>
        <v>0</v>
      </c>
      <c r="AF370" s="126">
        <f>SUMIF(표4[잉크명],표5[[#This Row],[잉크]],표4[월-1층])</f>
        <v>0</v>
      </c>
      <c r="AG370" s="54">
        <f>SUMIF(표4[잉크명],표5[[#This Row],[잉크]],표4[화])</f>
        <v>0</v>
      </c>
      <c r="AH370" s="126">
        <f>SUMIF(표4[잉크명],표5[[#This Row],[잉크]],표4[화-3층])</f>
        <v>0</v>
      </c>
      <c r="AI370" s="126">
        <f>SUMIF(표4[잉크명],표5[[#This Row],[잉크]],표4[화-1층])</f>
        <v>0</v>
      </c>
      <c r="AJ370" s="54">
        <f>SUMIF(표4[잉크명],표5[[#This Row],[잉크]],표4[수])</f>
        <v>0</v>
      </c>
      <c r="AK370" s="126">
        <f>SUMIF(표4[잉크명],표5[[#This Row],[잉크]],표4[수-3층])</f>
        <v>0</v>
      </c>
      <c r="AL370" s="126">
        <f>SUMIF(표4[잉크명],표5[[#This Row],[잉크]],표4[수-1층])</f>
        <v>0</v>
      </c>
      <c r="AM370" s="54">
        <f>SUMIF(표4[잉크명],표5[[#This Row],[잉크]],표4[목])</f>
        <v>0</v>
      </c>
      <c r="AN370" s="126">
        <f>SUMIF(표4[잉크명],표5[[#This Row],[잉크]],표4[목-3층])</f>
        <v>0</v>
      </c>
      <c r="AO370" s="126">
        <f>SUMIF(표4[잉크명],표5[[#This Row],[잉크]],표4[목-1층])</f>
        <v>0</v>
      </c>
      <c r="AP370" s="54">
        <f>SUMIF(표4[잉크명],표5[[#This Row],[잉크]],표4[금])</f>
        <v>0</v>
      </c>
      <c r="AQ370" s="126">
        <f>SUMIF(표4[잉크명],표5[[#This Row],[잉크]],표4[금-3층])</f>
        <v>0</v>
      </c>
      <c r="AR370" s="126">
        <f>SUMIF(표4[잉크명],표5[[#This Row],[잉크]],표4[금-1층])</f>
        <v>0</v>
      </c>
      <c r="AS370" s="54">
        <f>SUMIF(표4[잉크명],표5[[#This Row],[잉크]],표4[토])</f>
        <v>0</v>
      </c>
      <c r="AT370" s="126">
        <f>SUMIF(표4[잉크명],표5[[#This Row],[잉크]],표4[토-3층])</f>
        <v>0</v>
      </c>
      <c r="AU370" s="126">
        <f>SUMIF(표4[잉크명],표5[[#This Row],[잉크]],표4[토-1층])</f>
        <v>0</v>
      </c>
      <c r="AV370" s="54">
        <f>SUMIF(표4[잉크명],표5[[#This Row],[잉크]],표4[일])</f>
        <v>0</v>
      </c>
      <c r="AW370" s="126">
        <f>SUMIF(표4[잉크명],표5[[#This Row],[잉크]],표4[일-3층])</f>
        <v>0</v>
      </c>
      <c r="AX370" s="126">
        <f>SUMIF(표4[잉크명],표5[[#This Row],[잉크]],표4[일-1층])</f>
        <v>0</v>
      </c>
      <c r="AY370" s="54">
        <f>SUMIF(표4[잉크명],표5[[#This Row],[잉크]],표4[차주 월])</f>
        <v>0</v>
      </c>
      <c r="AZ370" s="54">
        <f>SUM(표5[[#This Row],[월]:[차주 월]])</f>
        <v>0</v>
      </c>
    </row>
    <row r="371" spans="2:52" x14ac:dyDescent="0.3">
      <c r="B371" s="56" t="s">
        <v>808</v>
      </c>
      <c r="C371" s="56"/>
      <c r="D371" s="56" t="s">
        <v>809</v>
      </c>
      <c r="E371" s="54">
        <f>COUNTIF(사출계획!$E$62:$F$110,표4[[#This Row],[제품명]])</f>
        <v>0</v>
      </c>
      <c r="F371" s="126">
        <f>COUNTIF(사출계획!$E$62:$F$87,표4[[#This Row],[제품명]])</f>
        <v>0</v>
      </c>
      <c r="G371" s="126">
        <f>COUNTIF(사출계획!$E$88:$F$110,표4[[#This Row],[제품명]])</f>
        <v>0</v>
      </c>
      <c r="H371" s="54">
        <f>COUNTIF(사출계획!$G$62:$H$110,표4[[#This Row],[제품명]])</f>
        <v>0</v>
      </c>
      <c r="I371" s="122">
        <f>COUNTIF(사출계획!$G$62:$H$87,표4[[#This Row],[제품명]])</f>
        <v>0</v>
      </c>
      <c r="J371" s="122">
        <f>COUNTIF(사출계획!$G$88:$H$110,표4[[#This Row],[제품명]])</f>
        <v>0</v>
      </c>
      <c r="K371" s="54">
        <f>COUNTIF(사출계획!$I$62:$J$110,표4[[#This Row],[제품명]])</f>
        <v>0</v>
      </c>
      <c r="L371" s="126">
        <f>COUNTIF(사출계획!$I$62:$J$87,표4[[#This Row],[제품명]])</f>
        <v>0</v>
      </c>
      <c r="M371" s="126">
        <f>COUNTIF(사출계획!$I$88:$J$110,표4[[#This Row],[제품명]])</f>
        <v>0</v>
      </c>
      <c r="N371" s="54">
        <f>COUNTIF(사출계획!$K$62:$L$110,표4[[#This Row],[제품명]])</f>
        <v>0</v>
      </c>
      <c r="O371" s="126">
        <f>COUNTIF(사출계획!$K$62:$L$87,표4[[#This Row],[제품명]])</f>
        <v>0</v>
      </c>
      <c r="P371" s="126">
        <f>COUNTIF(사출계획!$K$88:$L$110,표4[[#This Row],[제품명]])</f>
        <v>0</v>
      </c>
      <c r="Q371" s="54">
        <f>COUNTIF(사출계획!$M$62:$N$110,표4[[#This Row],[제품명]])</f>
        <v>0</v>
      </c>
      <c r="R371" s="126">
        <f>COUNTIF(사출계획!$M$62:$N$87,표4[[#This Row],[제품명]])</f>
        <v>0</v>
      </c>
      <c r="S371" s="126">
        <f>COUNTIF(사출계획!$M$88:$N$110,표4[[#This Row],[제품명]])</f>
        <v>0</v>
      </c>
      <c r="T371" s="54">
        <f>COUNTIF(사출계획!$O$62:$P$110,표4[[#This Row],[제품명]])</f>
        <v>0</v>
      </c>
      <c r="U371" s="126">
        <f>COUNTIF(사출계획!$O$62:$P$87,표4[[#This Row],[제품명]])</f>
        <v>0</v>
      </c>
      <c r="V371" s="126">
        <f>COUNTIF(사출계획!$O$88:$P$110,표4[[#This Row],[제품명]])</f>
        <v>0</v>
      </c>
      <c r="W371" s="54">
        <f>COUNTIF(사출계획!$Q$62:$R$110,표4[[#This Row],[제품명]])</f>
        <v>0</v>
      </c>
      <c r="X371" s="126">
        <f>COUNTIF(사출계획!$Q$62:$R$87,표4[[#This Row],[제품명]])</f>
        <v>0</v>
      </c>
      <c r="Y371" s="126">
        <f>COUNTIF(사출계획!$Q$88:$R$110,표4[[#This Row],[제품명]])</f>
        <v>0</v>
      </c>
      <c r="Z371" s="54">
        <f>COUNTIF(사출계획!$S$62:$T$110,표4[[#This Row],[제품명]])</f>
        <v>0</v>
      </c>
      <c r="AA371" s="126"/>
      <c r="AB371" s="126"/>
      <c r="AC371" s="33" t="s">
        <v>293</v>
      </c>
      <c r="AD371" s="34">
        <f>SUMIF(표4[잉크명],표5[[#This Row],[잉크]],표4[월])</f>
        <v>0</v>
      </c>
      <c r="AE371" s="126">
        <f>SUMIF(표4[잉크명],표5[[#This Row],[잉크]],표4[월-3층])</f>
        <v>0</v>
      </c>
      <c r="AF371" s="126">
        <f>SUMIF(표4[잉크명],표5[[#This Row],[잉크]],표4[월-1층])</f>
        <v>0</v>
      </c>
      <c r="AG371" s="34">
        <f>SUMIF(표4[잉크명],표5[[#This Row],[잉크]],표4[화])</f>
        <v>0</v>
      </c>
      <c r="AH371" s="126">
        <f>SUMIF(표4[잉크명],표5[[#This Row],[잉크]],표4[화-3층])</f>
        <v>0</v>
      </c>
      <c r="AI371" s="126">
        <f>SUMIF(표4[잉크명],표5[[#This Row],[잉크]],표4[화-1층])</f>
        <v>0</v>
      </c>
      <c r="AJ371" s="34">
        <f>SUMIF(표4[잉크명],표5[[#This Row],[잉크]],표4[수])</f>
        <v>0</v>
      </c>
      <c r="AK371" s="126">
        <f>SUMIF(표4[잉크명],표5[[#This Row],[잉크]],표4[수-3층])</f>
        <v>0</v>
      </c>
      <c r="AL371" s="126">
        <f>SUMIF(표4[잉크명],표5[[#This Row],[잉크]],표4[수-1층])</f>
        <v>0</v>
      </c>
      <c r="AM371" s="34">
        <f>SUMIF(표4[잉크명],표5[[#This Row],[잉크]],표4[목])</f>
        <v>0</v>
      </c>
      <c r="AN371" s="126">
        <f>SUMIF(표4[잉크명],표5[[#This Row],[잉크]],표4[목-3층])</f>
        <v>0</v>
      </c>
      <c r="AO371" s="126">
        <f>SUMIF(표4[잉크명],표5[[#This Row],[잉크]],표4[목-1층])</f>
        <v>0</v>
      </c>
      <c r="AP371" s="34">
        <f>SUMIF(표4[잉크명],표5[[#This Row],[잉크]],표4[금])</f>
        <v>0</v>
      </c>
      <c r="AQ371" s="126">
        <f>SUMIF(표4[잉크명],표5[[#This Row],[잉크]],표4[금-3층])</f>
        <v>0</v>
      </c>
      <c r="AR371" s="126">
        <f>SUMIF(표4[잉크명],표5[[#This Row],[잉크]],표4[금-1층])</f>
        <v>0</v>
      </c>
      <c r="AS371" s="34">
        <f>SUMIF(표4[잉크명],표5[[#This Row],[잉크]],표4[토])</f>
        <v>0</v>
      </c>
      <c r="AT371" s="126">
        <f>SUMIF(표4[잉크명],표5[[#This Row],[잉크]],표4[토-3층])</f>
        <v>0</v>
      </c>
      <c r="AU371" s="126">
        <f>SUMIF(표4[잉크명],표5[[#This Row],[잉크]],표4[토-1층])</f>
        <v>0</v>
      </c>
      <c r="AV371" s="34">
        <f>SUMIF(표4[잉크명],표5[[#This Row],[잉크]],표4[일])</f>
        <v>0</v>
      </c>
      <c r="AW371" s="126">
        <f>SUMIF(표4[잉크명],표5[[#This Row],[잉크]],표4[일-3층])</f>
        <v>0</v>
      </c>
      <c r="AX371" s="126">
        <f>SUMIF(표4[잉크명],표5[[#This Row],[잉크]],표4[일-1층])</f>
        <v>0</v>
      </c>
      <c r="AY371" s="34">
        <f>SUMIF(표4[잉크명],표5[[#This Row],[잉크]],표4[차주 월])</f>
        <v>0</v>
      </c>
      <c r="AZ371" s="34">
        <f>SUM(표5[[#This Row],[월]:[차주 월]])</f>
        <v>0</v>
      </c>
    </row>
    <row r="372" spans="2:52" x14ac:dyDescent="0.3">
      <c r="B372" s="56" t="s">
        <v>811</v>
      </c>
      <c r="C372" s="56"/>
      <c r="D372" s="56" t="s">
        <v>1232</v>
      </c>
      <c r="E372" s="54">
        <f>COUNTIF(사출계획!$E$62:$F$110,표4[[#This Row],[제품명]])</f>
        <v>0</v>
      </c>
      <c r="F372" s="126">
        <f>COUNTIF(사출계획!$E$62:$F$87,표4[[#This Row],[제품명]])</f>
        <v>0</v>
      </c>
      <c r="G372" s="126">
        <f>COUNTIF(사출계획!$E$88:$F$110,표4[[#This Row],[제품명]])</f>
        <v>0</v>
      </c>
      <c r="H372" s="54">
        <f>COUNTIF(사출계획!$G$62:$H$110,표4[[#This Row],[제품명]])</f>
        <v>0</v>
      </c>
      <c r="I372" s="122">
        <f>COUNTIF(사출계획!$G$62:$H$87,표4[[#This Row],[제품명]])</f>
        <v>0</v>
      </c>
      <c r="J372" s="122">
        <f>COUNTIF(사출계획!$G$88:$H$110,표4[[#This Row],[제품명]])</f>
        <v>0</v>
      </c>
      <c r="K372" s="54">
        <f>COUNTIF(사출계획!$I$62:$J$110,표4[[#This Row],[제품명]])</f>
        <v>0</v>
      </c>
      <c r="L372" s="126">
        <f>COUNTIF(사출계획!$I$62:$J$87,표4[[#This Row],[제품명]])</f>
        <v>0</v>
      </c>
      <c r="M372" s="126">
        <f>COUNTIF(사출계획!$I$88:$J$110,표4[[#This Row],[제품명]])</f>
        <v>0</v>
      </c>
      <c r="N372" s="54">
        <f>COUNTIF(사출계획!$K$62:$L$110,표4[[#This Row],[제품명]])</f>
        <v>0</v>
      </c>
      <c r="O372" s="126">
        <f>COUNTIF(사출계획!$K$62:$L$87,표4[[#This Row],[제품명]])</f>
        <v>0</v>
      </c>
      <c r="P372" s="126">
        <f>COUNTIF(사출계획!$K$88:$L$110,표4[[#This Row],[제품명]])</f>
        <v>0</v>
      </c>
      <c r="Q372" s="54">
        <f>COUNTIF(사출계획!$M$62:$N$110,표4[[#This Row],[제품명]])</f>
        <v>0</v>
      </c>
      <c r="R372" s="126">
        <f>COUNTIF(사출계획!$M$62:$N$87,표4[[#This Row],[제품명]])</f>
        <v>0</v>
      </c>
      <c r="S372" s="126">
        <f>COUNTIF(사출계획!$M$88:$N$110,표4[[#This Row],[제품명]])</f>
        <v>0</v>
      </c>
      <c r="T372" s="54">
        <f>COUNTIF(사출계획!$O$62:$P$110,표4[[#This Row],[제품명]])</f>
        <v>0</v>
      </c>
      <c r="U372" s="126">
        <f>COUNTIF(사출계획!$O$62:$P$87,표4[[#This Row],[제품명]])</f>
        <v>0</v>
      </c>
      <c r="V372" s="126">
        <f>COUNTIF(사출계획!$O$88:$P$110,표4[[#This Row],[제품명]])</f>
        <v>0</v>
      </c>
      <c r="W372" s="54">
        <f>COUNTIF(사출계획!$Q$62:$R$110,표4[[#This Row],[제품명]])</f>
        <v>0</v>
      </c>
      <c r="X372" s="126">
        <f>COUNTIF(사출계획!$Q$62:$R$87,표4[[#This Row],[제품명]])</f>
        <v>0</v>
      </c>
      <c r="Y372" s="126">
        <f>COUNTIF(사출계획!$Q$88:$R$110,표4[[#This Row],[제품명]])</f>
        <v>0</v>
      </c>
      <c r="Z372" s="54">
        <f>COUNTIF(사출계획!$S$62:$T$110,표4[[#This Row],[제품명]])</f>
        <v>0</v>
      </c>
      <c r="AA372" s="126"/>
      <c r="AB372" s="126"/>
      <c r="AC372" s="118" t="s">
        <v>1353</v>
      </c>
      <c r="AD372" s="54">
        <f>SUMIF(표4[잉크명],표5[[#This Row],[잉크]],표4[월])</f>
        <v>0</v>
      </c>
      <c r="AE372" s="126">
        <f>SUMIF(표4[잉크명],표5[[#This Row],[잉크]],표4[월-3층])</f>
        <v>0</v>
      </c>
      <c r="AF372" s="126">
        <f>SUMIF(표4[잉크명],표5[[#This Row],[잉크]],표4[월-1층])</f>
        <v>0</v>
      </c>
      <c r="AG372" s="54">
        <f>SUMIF(표4[잉크명],표5[[#This Row],[잉크]],표4[화])</f>
        <v>0</v>
      </c>
      <c r="AH372" s="126">
        <f>SUMIF(표4[잉크명],표5[[#This Row],[잉크]],표4[화-3층])</f>
        <v>0</v>
      </c>
      <c r="AI372" s="126">
        <f>SUMIF(표4[잉크명],표5[[#This Row],[잉크]],표4[화-1층])</f>
        <v>0</v>
      </c>
      <c r="AJ372" s="54">
        <f>SUMIF(표4[잉크명],표5[[#This Row],[잉크]],표4[수])</f>
        <v>0</v>
      </c>
      <c r="AK372" s="126">
        <f>SUMIF(표4[잉크명],표5[[#This Row],[잉크]],표4[수-3층])</f>
        <v>0</v>
      </c>
      <c r="AL372" s="126">
        <f>SUMIF(표4[잉크명],표5[[#This Row],[잉크]],표4[수-1층])</f>
        <v>0</v>
      </c>
      <c r="AM372" s="54">
        <f>SUMIF(표4[잉크명],표5[[#This Row],[잉크]],표4[목])</f>
        <v>0</v>
      </c>
      <c r="AN372" s="126">
        <f>SUMIF(표4[잉크명],표5[[#This Row],[잉크]],표4[목-3층])</f>
        <v>0</v>
      </c>
      <c r="AO372" s="126">
        <f>SUMIF(표4[잉크명],표5[[#This Row],[잉크]],표4[목-1층])</f>
        <v>0</v>
      </c>
      <c r="AP372" s="54">
        <f>SUMIF(표4[잉크명],표5[[#This Row],[잉크]],표4[금])</f>
        <v>0</v>
      </c>
      <c r="AQ372" s="126">
        <f>SUMIF(표4[잉크명],표5[[#This Row],[잉크]],표4[금-3층])</f>
        <v>0</v>
      </c>
      <c r="AR372" s="126">
        <f>SUMIF(표4[잉크명],표5[[#This Row],[잉크]],표4[금-1층])</f>
        <v>0</v>
      </c>
      <c r="AS372" s="54">
        <f>SUMIF(표4[잉크명],표5[[#This Row],[잉크]],표4[토])</f>
        <v>0</v>
      </c>
      <c r="AT372" s="126">
        <f>SUMIF(표4[잉크명],표5[[#This Row],[잉크]],표4[토-3층])</f>
        <v>0</v>
      </c>
      <c r="AU372" s="126">
        <f>SUMIF(표4[잉크명],표5[[#This Row],[잉크]],표4[토-1층])</f>
        <v>0</v>
      </c>
      <c r="AV372" s="54">
        <f>SUMIF(표4[잉크명],표5[[#This Row],[잉크]],표4[일])</f>
        <v>0</v>
      </c>
      <c r="AW372" s="126">
        <f>SUMIF(표4[잉크명],표5[[#This Row],[잉크]],표4[일-3층])</f>
        <v>0</v>
      </c>
      <c r="AX372" s="126">
        <f>SUMIF(표4[잉크명],표5[[#This Row],[잉크]],표4[일-1층])</f>
        <v>0</v>
      </c>
      <c r="AY372" s="54">
        <f>SUMIF(표4[잉크명],표5[[#This Row],[잉크]],표4[차주 월])</f>
        <v>0</v>
      </c>
      <c r="AZ372" s="54">
        <f>SUM(표5[[#This Row],[월]:[차주 월]])</f>
        <v>0</v>
      </c>
    </row>
    <row r="373" spans="2:52" x14ac:dyDescent="0.3">
      <c r="B373" s="56" t="s">
        <v>811</v>
      </c>
      <c r="C373" s="56"/>
      <c r="D373" s="56" t="s">
        <v>815</v>
      </c>
      <c r="E373" s="54">
        <f>COUNTIF(사출계획!$E$62:$F$110,표4[[#This Row],[제품명]])</f>
        <v>0</v>
      </c>
      <c r="F373" s="126">
        <f>COUNTIF(사출계획!$E$62:$F$87,표4[[#This Row],[제품명]])</f>
        <v>0</v>
      </c>
      <c r="G373" s="126">
        <f>COUNTIF(사출계획!$E$88:$F$110,표4[[#This Row],[제품명]])</f>
        <v>0</v>
      </c>
      <c r="H373" s="54">
        <f>COUNTIF(사출계획!$G$62:$H$110,표4[[#This Row],[제품명]])</f>
        <v>0</v>
      </c>
      <c r="I373" s="122">
        <f>COUNTIF(사출계획!$G$62:$H$87,표4[[#This Row],[제품명]])</f>
        <v>0</v>
      </c>
      <c r="J373" s="122">
        <f>COUNTIF(사출계획!$G$88:$H$110,표4[[#This Row],[제품명]])</f>
        <v>0</v>
      </c>
      <c r="K373" s="54">
        <f>COUNTIF(사출계획!$I$62:$J$110,표4[[#This Row],[제품명]])</f>
        <v>0</v>
      </c>
      <c r="L373" s="126">
        <f>COUNTIF(사출계획!$I$62:$J$87,표4[[#This Row],[제품명]])</f>
        <v>0</v>
      </c>
      <c r="M373" s="126">
        <f>COUNTIF(사출계획!$I$88:$J$110,표4[[#This Row],[제품명]])</f>
        <v>0</v>
      </c>
      <c r="N373" s="54">
        <f>COUNTIF(사출계획!$K$62:$L$110,표4[[#This Row],[제품명]])</f>
        <v>0</v>
      </c>
      <c r="O373" s="126">
        <f>COUNTIF(사출계획!$K$62:$L$87,표4[[#This Row],[제품명]])</f>
        <v>0</v>
      </c>
      <c r="P373" s="126">
        <f>COUNTIF(사출계획!$K$88:$L$110,표4[[#This Row],[제품명]])</f>
        <v>0</v>
      </c>
      <c r="Q373" s="54">
        <f>COUNTIF(사출계획!$M$62:$N$110,표4[[#This Row],[제품명]])</f>
        <v>0</v>
      </c>
      <c r="R373" s="126">
        <f>COUNTIF(사출계획!$M$62:$N$87,표4[[#This Row],[제품명]])</f>
        <v>0</v>
      </c>
      <c r="S373" s="126">
        <f>COUNTIF(사출계획!$M$88:$N$110,표4[[#This Row],[제품명]])</f>
        <v>0</v>
      </c>
      <c r="T373" s="54">
        <f>COUNTIF(사출계획!$O$62:$P$110,표4[[#This Row],[제품명]])</f>
        <v>0</v>
      </c>
      <c r="U373" s="126">
        <f>COUNTIF(사출계획!$O$62:$P$87,표4[[#This Row],[제품명]])</f>
        <v>0</v>
      </c>
      <c r="V373" s="126">
        <f>COUNTIF(사출계획!$O$88:$P$110,표4[[#This Row],[제품명]])</f>
        <v>0</v>
      </c>
      <c r="W373" s="54">
        <f>COUNTIF(사출계획!$Q$62:$R$110,표4[[#This Row],[제품명]])</f>
        <v>0</v>
      </c>
      <c r="X373" s="126">
        <f>COUNTIF(사출계획!$Q$62:$R$87,표4[[#This Row],[제품명]])</f>
        <v>0</v>
      </c>
      <c r="Y373" s="126">
        <f>COUNTIF(사출계획!$Q$88:$R$110,표4[[#This Row],[제품명]])</f>
        <v>0</v>
      </c>
      <c r="Z373" s="54">
        <f>COUNTIF(사출계획!$S$62:$T$110,표4[[#This Row],[제품명]])</f>
        <v>0</v>
      </c>
      <c r="AA373" s="126"/>
      <c r="AB373" s="126"/>
      <c r="AC373" s="118" t="s">
        <v>1692</v>
      </c>
      <c r="AD373" s="54">
        <f>SUMIF(표4[잉크명],표5[[#This Row],[잉크]],표4[월])</f>
        <v>0</v>
      </c>
      <c r="AE373" s="126">
        <f>SUMIF(표4[잉크명],표5[[#This Row],[잉크]],표4[월-3층])</f>
        <v>0</v>
      </c>
      <c r="AF373" s="126">
        <f>SUMIF(표4[잉크명],표5[[#This Row],[잉크]],표4[월-1층])</f>
        <v>0</v>
      </c>
      <c r="AG373" s="54">
        <f>SUMIF(표4[잉크명],표5[[#This Row],[잉크]],표4[화])</f>
        <v>0</v>
      </c>
      <c r="AH373" s="126">
        <f>SUMIF(표4[잉크명],표5[[#This Row],[잉크]],표4[화-3층])</f>
        <v>0</v>
      </c>
      <c r="AI373" s="126">
        <f>SUMIF(표4[잉크명],표5[[#This Row],[잉크]],표4[화-1층])</f>
        <v>0</v>
      </c>
      <c r="AJ373" s="54">
        <f>SUMIF(표4[잉크명],표5[[#This Row],[잉크]],표4[수])</f>
        <v>0</v>
      </c>
      <c r="AK373" s="126">
        <f>SUMIF(표4[잉크명],표5[[#This Row],[잉크]],표4[수-3층])</f>
        <v>0</v>
      </c>
      <c r="AL373" s="126">
        <f>SUMIF(표4[잉크명],표5[[#This Row],[잉크]],표4[수-1층])</f>
        <v>0</v>
      </c>
      <c r="AM373" s="54">
        <f>SUMIF(표4[잉크명],표5[[#This Row],[잉크]],표4[목])</f>
        <v>0</v>
      </c>
      <c r="AN373" s="126">
        <f>SUMIF(표4[잉크명],표5[[#This Row],[잉크]],표4[목-3층])</f>
        <v>0</v>
      </c>
      <c r="AO373" s="126">
        <f>SUMIF(표4[잉크명],표5[[#This Row],[잉크]],표4[목-1층])</f>
        <v>0</v>
      </c>
      <c r="AP373" s="54">
        <f>SUMIF(표4[잉크명],표5[[#This Row],[잉크]],표4[금])</f>
        <v>0</v>
      </c>
      <c r="AQ373" s="126">
        <f>SUMIF(표4[잉크명],표5[[#This Row],[잉크]],표4[금-3층])</f>
        <v>0</v>
      </c>
      <c r="AR373" s="126">
        <f>SUMIF(표4[잉크명],표5[[#This Row],[잉크]],표4[금-1층])</f>
        <v>0</v>
      </c>
      <c r="AS373" s="54">
        <f>SUMIF(표4[잉크명],표5[[#This Row],[잉크]],표4[토])</f>
        <v>0</v>
      </c>
      <c r="AT373" s="126">
        <f>SUMIF(표4[잉크명],표5[[#This Row],[잉크]],표4[토-3층])</f>
        <v>0</v>
      </c>
      <c r="AU373" s="126">
        <f>SUMIF(표4[잉크명],표5[[#This Row],[잉크]],표4[토-1층])</f>
        <v>0</v>
      </c>
      <c r="AV373" s="54">
        <f>SUMIF(표4[잉크명],표5[[#This Row],[잉크]],표4[일])</f>
        <v>0</v>
      </c>
      <c r="AW373" s="126">
        <f>SUMIF(표4[잉크명],표5[[#This Row],[잉크]],표4[일-3층])</f>
        <v>0</v>
      </c>
      <c r="AX373" s="126">
        <f>SUMIF(표4[잉크명],표5[[#This Row],[잉크]],표4[일-1층])</f>
        <v>0</v>
      </c>
      <c r="AY373" s="54">
        <f>SUMIF(표4[잉크명],표5[[#This Row],[잉크]],표4[차주 월])</f>
        <v>0</v>
      </c>
      <c r="AZ373" s="54">
        <f>SUM(표5[[#This Row],[월]:[차주 월]])</f>
        <v>0</v>
      </c>
    </row>
    <row r="374" spans="2:52" x14ac:dyDescent="0.3">
      <c r="B374" s="56" t="s">
        <v>811</v>
      </c>
      <c r="C374" s="56"/>
      <c r="D374" s="56" t="s">
        <v>817</v>
      </c>
      <c r="E374" s="54">
        <f>COUNTIF(사출계획!$E$62:$F$110,표4[[#This Row],[제품명]])</f>
        <v>0</v>
      </c>
      <c r="F374" s="126">
        <f>COUNTIF(사출계획!$E$62:$F$87,표4[[#This Row],[제품명]])</f>
        <v>0</v>
      </c>
      <c r="G374" s="126">
        <f>COUNTIF(사출계획!$E$88:$F$110,표4[[#This Row],[제품명]])</f>
        <v>0</v>
      </c>
      <c r="H374" s="54">
        <f>COUNTIF(사출계획!$G$62:$H$110,표4[[#This Row],[제품명]])</f>
        <v>0</v>
      </c>
      <c r="I374" s="122">
        <f>COUNTIF(사출계획!$G$62:$H$87,표4[[#This Row],[제품명]])</f>
        <v>0</v>
      </c>
      <c r="J374" s="122">
        <f>COUNTIF(사출계획!$G$88:$H$110,표4[[#This Row],[제품명]])</f>
        <v>0</v>
      </c>
      <c r="K374" s="54">
        <f>COUNTIF(사출계획!$I$62:$J$110,표4[[#This Row],[제품명]])</f>
        <v>0</v>
      </c>
      <c r="L374" s="126">
        <f>COUNTIF(사출계획!$I$62:$J$87,표4[[#This Row],[제품명]])</f>
        <v>0</v>
      </c>
      <c r="M374" s="126">
        <f>COUNTIF(사출계획!$I$88:$J$110,표4[[#This Row],[제품명]])</f>
        <v>0</v>
      </c>
      <c r="N374" s="54">
        <f>COUNTIF(사출계획!$K$62:$L$110,표4[[#This Row],[제품명]])</f>
        <v>0</v>
      </c>
      <c r="O374" s="126">
        <f>COUNTIF(사출계획!$K$62:$L$87,표4[[#This Row],[제품명]])</f>
        <v>0</v>
      </c>
      <c r="P374" s="126">
        <f>COUNTIF(사출계획!$K$88:$L$110,표4[[#This Row],[제품명]])</f>
        <v>0</v>
      </c>
      <c r="Q374" s="54">
        <f>COUNTIF(사출계획!$M$62:$N$110,표4[[#This Row],[제품명]])</f>
        <v>0</v>
      </c>
      <c r="R374" s="126">
        <f>COUNTIF(사출계획!$M$62:$N$87,표4[[#This Row],[제품명]])</f>
        <v>0</v>
      </c>
      <c r="S374" s="126">
        <f>COUNTIF(사출계획!$M$88:$N$110,표4[[#This Row],[제품명]])</f>
        <v>0</v>
      </c>
      <c r="T374" s="54">
        <f>COUNTIF(사출계획!$O$62:$P$110,표4[[#This Row],[제품명]])</f>
        <v>0</v>
      </c>
      <c r="U374" s="126">
        <f>COUNTIF(사출계획!$O$62:$P$87,표4[[#This Row],[제품명]])</f>
        <v>0</v>
      </c>
      <c r="V374" s="126">
        <f>COUNTIF(사출계획!$O$88:$P$110,표4[[#This Row],[제품명]])</f>
        <v>0</v>
      </c>
      <c r="W374" s="54">
        <f>COUNTIF(사출계획!$Q$62:$R$110,표4[[#This Row],[제품명]])</f>
        <v>0</v>
      </c>
      <c r="X374" s="126">
        <f>COUNTIF(사출계획!$Q$62:$R$87,표4[[#This Row],[제품명]])</f>
        <v>0</v>
      </c>
      <c r="Y374" s="126">
        <f>COUNTIF(사출계획!$Q$88:$R$110,표4[[#This Row],[제품명]])</f>
        <v>0</v>
      </c>
      <c r="Z374" s="54">
        <f>COUNTIF(사출계획!$S$62:$T$110,표4[[#This Row],[제품명]])</f>
        <v>0</v>
      </c>
      <c r="AA374" s="126"/>
      <c r="AB374" s="126"/>
      <c r="AC374" s="118" t="s">
        <v>1543</v>
      </c>
      <c r="AD374" s="54">
        <f>SUMIF(표4[잉크명],표5[[#This Row],[잉크]],표4[월])</f>
        <v>0</v>
      </c>
      <c r="AE374" s="126">
        <f>SUMIF(표4[잉크명],표5[[#This Row],[잉크]],표4[월-3층])</f>
        <v>0</v>
      </c>
      <c r="AF374" s="126">
        <f>SUMIF(표4[잉크명],표5[[#This Row],[잉크]],표4[월-1층])</f>
        <v>0</v>
      </c>
      <c r="AG374" s="54">
        <f>SUMIF(표4[잉크명],표5[[#This Row],[잉크]],표4[화])</f>
        <v>0</v>
      </c>
      <c r="AH374" s="126">
        <f>SUMIF(표4[잉크명],표5[[#This Row],[잉크]],표4[화-3층])</f>
        <v>0</v>
      </c>
      <c r="AI374" s="126">
        <f>SUMIF(표4[잉크명],표5[[#This Row],[잉크]],표4[화-1층])</f>
        <v>0</v>
      </c>
      <c r="AJ374" s="54">
        <f>SUMIF(표4[잉크명],표5[[#This Row],[잉크]],표4[수])</f>
        <v>0</v>
      </c>
      <c r="AK374" s="126">
        <f>SUMIF(표4[잉크명],표5[[#This Row],[잉크]],표4[수-3층])</f>
        <v>0</v>
      </c>
      <c r="AL374" s="126">
        <f>SUMIF(표4[잉크명],표5[[#This Row],[잉크]],표4[수-1층])</f>
        <v>0</v>
      </c>
      <c r="AM374" s="54">
        <f>SUMIF(표4[잉크명],표5[[#This Row],[잉크]],표4[목])</f>
        <v>0</v>
      </c>
      <c r="AN374" s="126">
        <f>SUMIF(표4[잉크명],표5[[#This Row],[잉크]],표4[목-3층])</f>
        <v>0</v>
      </c>
      <c r="AO374" s="126">
        <f>SUMIF(표4[잉크명],표5[[#This Row],[잉크]],표4[목-1층])</f>
        <v>0</v>
      </c>
      <c r="AP374" s="54">
        <f>SUMIF(표4[잉크명],표5[[#This Row],[잉크]],표4[금])</f>
        <v>0</v>
      </c>
      <c r="AQ374" s="126">
        <f>SUMIF(표4[잉크명],표5[[#This Row],[잉크]],표4[금-3층])</f>
        <v>0</v>
      </c>
      <c r="AR374" s="126">
        <f>SUMIF(표4[잉크명],표5[[#This Row],[잉크]],표4[금-1층])</f>
        <v>0</v>
      </c>
      <c r="AS374" s="54">
        <f>SUMIF(표4[잉크명],표5[[#This Row],[잉크]],표4[토])</f>
        <v>0</v>
      </c>
      <c r="AT374" s="126">
        <f>SUMIF(표4[잉크명],표5[[#This Row],[잉크]],표4[토-3층])</f>
        <v>0</v>
      </c>
      <c r="AU374" s="126">
        <f>SUMIF(표4[잉크명],표5[[#This Row],[잉크]],표4[토-1층])</f>
        <v>0</v>
      </c>
      <c r="AV374" s="54">
        <f>SUMIF(표4[잉크명],표5[[#This Row],[잉크]],표4[일])</f>
        <v>0</v>
      </c>
      <c r="AW374" s="126">
        <f>SUMIF(표4[잉크명],표5[[#This Row],[잉크]],표4[일-3층])</f>
        <v>0</v>
      </c>
      <c r="AX374" s="126">
        <f>SUMIF(표4[잉크명],표5[[#This Row],[잉크]],표4[일-1층])</f>
        <v>0</v>
      </c>
      <c r="AY374" s="54">
        <f>SUMIF(표4[잉크명],표5[[#This Row],[잉크]],표4[차주 월])</f>
        <v>0</v>
      </c>
      <c r="AZ374" s="54">
        <f>SUM(표5[[#This Row],[월]:[차주 월]])</f>
        <v>0</v>
      </c>
    </row>
    <row r="375" spans="2:52" x14ac:dyDescent="0.3">
      <c r="B375" s="56" t="s">
        <v>813</v>
      </c>
      <c r="C375" s="56"/>
      <c r="D375" s="56" t="s">
        <v>818</v>
      </c>
      <c r="E375" s="54">
        <f>COUNTIF(사출계획!$E$62:$F$110,표4[[#This Row],[제품명]])</f>
        <v>0</v>
      </c>
      <c r="F375" s="126">
        <f>COUNTIF(사출계획!$E$62:$F$87,표4[[#This Row],[제품명]])</f>
        <v>0</v>
      </c>
      <c r="G375" s="126">
        <f>COUNTIF(사출계획!$E$88:$F$110,표4[[#This Row],[제품명]])</f>
        <v>0</v>
      </c>
      <c r="H375" s="54">
        <f>COUNTIF(사출계획!$G$62:$H$110,표4[[#This Row],[제품명]])</f>
        <v>0</v>
      </c>
      <c r="I375" s="122">
        <f>COUNTIF(사출계획!$G$62:$H$87,표4[[#This Row],[제품명]])</f>
        <v>0</v>
      </c>
      <c r="J375" s="122">
        <f>COUNTIF(사출계획!$G$88:$H$110,표4[[#This Row],[제품명]])</f>
        <v>0</v>
      </c>
      <c r="K375" s="54">
        <f>COUNTIF(사출계획!$I$62:$J$110,표4[[#This Row],[제품명]])</f>
        <v>0</v>
      </c>
      <c r="L375" s="126">
        <f>COUNTIF(사출계획!$I$62:$J$87,표4[[#This Row],[제품명]])</f>
        <v>0</v>
      </c>
      <c r="M375" s="126">
        <f>COUNTIF(사출계획!$I$88:$J$110,표4[[#This Row],[제품명]])</f>
        <v>0</v>
      </c>
      <c r="N375" s="54">
        <f>COUNTIF(사출계획!$K$62:$L$110,표4[[#This Row],[제품명]])</f>
        <v>0</v>
      </c>
      <c r="O375" s="126">
        <f>COUNTIF(사출계획!$K$62:$L$87,표4[[#This Row],[제품명]])</f>
        <v>0</v>
      </c>
      <c r="P375" s="126">
        <f>COUNTIF(사출계획!$K$88:$L$110,표4[[#This Row],[제품명]])</f>
        <v>0</v>
      </c>
      <c r="Q375" s="54">
        <f>COUNTIF(사출계획!$M$62:$N$110,표4[[#This Row],[제품명]])</f>
        <v>0</v>
      </c>
      <c r="R375" s="126">
        <f>COUNTIF(사출계획!$M$62:$N$87,표4[[#This Row],[제품명]])</f>
        <v>0</v>
      </c>
      <c r="S375" s="126">
        <f>COUNTIF(사출계획!$M$88:$N$110,표4[[#This Row],[제품명]])</f>
        <v>0</v>
      </c>
      <c r="T375" s="54">
        <f>COUNTIF(사출계획!$O$62:$P$110,표4[[#This Row],[제품명]])</f>
        <v>0</v>
      </c>
      <c r="U375" s="126">
        <f>COUNTIF(사출계획!$O$62:$P$87,표4[[#This Row],[제품명]])</f>
        <v>0</v>
      </c>
      <c r="V375" s="126">
        <f>COUNTIF(사출계획!$O$88:$P$110,표4[[#This Row],[제품명]])</f>
        <v>0</v>
      </c>
      <c r="W375" s="54">
        <f>COUNTIF(사출계획!$Q$62:$R$110,표4[[#This Row],[제품명]])</f>
        <v>0</v>
      </c>
      <c r="X375" s="126">
        <f>COUNTIF(사출계획!$Q$62:$R$87,표4[[#This Row],[제품명]])</f>
        <v>0</v>
      </c>
      <c r="Y375" s="126">
        <f>COUNTIF(사출계획!$Q$88:$R$110,표4[[#This Row],[제품명]])</f>
        <v>0</v>
      </c>
      <c r="Z375" s="54">
        <f>COUNTIF(사출계획!$S$62:$T$110,표4[[#This Row],[제품명]])</f>
        <v>0</v>
      </c>
      <c r="AA375" s="126"/>
      <c r="AB375" s="126"/>
      <c r="AC375" s="33" t="s">
        <v>345</v>
      </c>
      <c r="AD375" s="34">
        <f>SUMIF(표4[잉크명],표5[[#This Row],[잉크]],표4[월])</f>
        <v>0</v>
      </c>
      <c r="AE375" s="126">
        <f>SUMIF(표4[잉크명],표5[[#This Row],[잉크]],표4[월-3층])</f>
        <v>0</v>
      </c>
      <c r="AF375" s="126">
        <f>SUMIF(표4[잉크명],표5[[#This Row],[잉크]],표4[월-1층])</f>
        <v>0</v>
      </c>
      <c r="AG375" s="34">
        <f>SUMIF(표4[잉크명],표5[[#This Row],[잉크]],표4[화])</f>
        <v>0</v>
      </c>
      <c r="AH375" s="126">
        <f>SUMIF(표4[잉크명],표5[[#This Row],[잉크]],표4[화-3층])</f>
        <v>0</v>
      </c>
      <c r="AI375" s="126">
        <f>SUMIF(표4[잉크명],표5[[#This Row],[잉크]],표4[화-1층])</f>
        <v>0</v>
      </c>
      <c r="AJ375" s="34">
        <f>SUMIF(표4[잉크명],표5[[#This Row],[잉크]],표4[수])</f>
        <v>0</v>
      </c>
      <c r="AK375" s="126">
        <f>SUMIF(표4[잉크명],표5[[#This Row],[잉크]],표4[수-3층])</f>
        <v>0</v>
      </c>
      <c r="AL375" s="126">
        <f>SUMIF(표4[잉크명],표5[[#This Row],[잉크]],표4[수-1층])</f>
        <v>0</v>
      </c>
      <c r="AM375" s="34">
        <f>SUMIF(표4[잉크명],표5[[#This Row],[잉크]],표4[목])</f>
        <v>0</v>
      </c>
      <c r="AN375" s="126">
        <f>SUMIF(표4[잉크명],표5[[#This Row],[잉크]],표4[목-3층])</f>
        <v>0</v>
      </c>
      <c r="AO375" s="126">
        <f>SUMIF(표4[잉크명],표5[[#This Row],[잉크]],표4[목-1층])</f>
        <v>0</v>
      </c>
      <c r="AP375" s="34">
        <f>SUMIF(표4[잉크명],표5[[#This Row],[잉크]],표4[금])</f>
        <v>0</v>
      </c>
      <c r="AQ375" s="126">
        <f>SUMIF(표4[잉크명],표5[[#This Row],[잉크]],표4[금-3층])</f>
        <v>0</v>
      </c>
      <c r="AR375" s="126">
        <f>SUMIF(표4[잉크명],표5[[#This Row],[잉크]],표4[금-1층])</f>
        <v>0</v>
      </c>
      <c r="AS375" s="34">
        <f>SUMIF(표4[잉크명],표5[[#This Row],[잉크]],표4[토])</f>
        <v>0</v>
      </c>
      <c r="AT375" s="126">
        <f>SUMIF(표4[잉크명],표5[[#This Row],[잉크]],표4[토-3층])</f>
        <v>0</v>
      </c>
      <c r="AU375" s="126">
        <f>SUMIF(표4[잉크명],표5[[#This Row],[잉크]],표4[토-1층])</f>
        <v>0</v>
      </c>
      <c r="AV375" s="34">
        <f>SUMIF(표4[잉크명],표5[[#This Row],[잉크]],표4[일])</f>
        <v>0</v>
      </c>
      <c r="AW375" s="126">
        <f>SUMIF(표4[잉크명],표5[[#This Row],[잉크]],표4[일-3층])</f>
        <v>0</v>
      </c>
      <c r="AX375" s="126">
        <f>SUMIF(표4[잉크명],표5[[#This Row],[잉크]],표4[일-1층])</f>
        <v>0</v>
      </c>
      <c r="AY375" s="34">
        <f>SUMIF(표4[잉크명],표5[[#This Row],[잉크]],표4[차주 월])</f>
        <v>0</v>
      </c>
      <c r="AZ375" s="34">
        <f>SUM(표5[[#This Row],[월]:[차주 월]])</f>
        <v>0</v>
      </c>
    </row>
    <row r="376" spans="2:52" x14ac:dyDescent="0.3">
      <c r="B376" s="56" t="s">
        <v>813</v>
      </c>
      <c r="C376" s="56"/>
      <c r="D376" s="56" t="s">
        <v>820</v>
      </c>
      <c r="E376" s="54">
        <f>COUNTIF(사출계획!$E$62:$F$110,표4[[#This Row],[제품명]])</f>
        <v>0</v>
      </c>
      <c r="F376" s="126">
        <f>COUNTIF(사출계획!$E$62:$F$87,표4[[#This Row],[제품명]])</f>
        <v>0</v>
      </c>
      <c r="G376" s="126">
        <f>COUNTIF(사출계획!$E$88:$F$110,표4[[#This Row],[제품명]])</f>
        <v>0</v>
      </c>
      <c r="H376" s="54">
        <f>COUNTIF(사출계획!$G$62:$H$110,표4[[#This Row],[제품명]])</f>
        <v>0</v>
      </c>
      <c r="I376" s="122">
        <f>COUNTIF(사출계획!$G$62:$H$87,표4[[#This Row],[제품명]])</f>
        <v>0</v>
      </c>
      <c r="J376" s="122">
        <f>COUNTIF(사출계획!$G$88:$H$110,표4[[#This Row],[제품명]])</f>
        <v>0</v>
      </c>
      <c r="K376" s="54">
        <f>COUNTIF(사출계획!$I$62:$J$110,표4[[#This Row],[제품명]])</f>
        <v>0</v>
      </c>
      <c r="L376" s="126">
        <f>COUNTIF(사출계획!$I$62:$J$87,표4[[#This Row],[제품명]])</f>
        <v>0</v>
      </c>
      <c r="M376" s="126">
        <f>COUNTIF(사출계획!$I$88:$J$110,표4[[#This Row],[제품명]])</f>
        <v>0</v>
      </c>
      <c r="N376" s="54">
        <f>COUNTIF(사출계획!$K$62:$L$110,표4[[#This Row],[제품명]])</f>
        <v>0</v>
      </c>
      <c r="O376" s="126">
        <f>COUNTIF(사출계획!$K$62:$L$87,표4[[#This Row],[제품명]])</f>
        <v>0</v>
      </c>
      <c r="P376" s="126">
        <f>COUNTIF(사출계획!$K$88:$L$110,표4[[#This Row],[제품명]])</f>
        <v>0</v>
      </c>
      <c r="Q376" s="54">
        <f>COUNTIF(사출계획!$M$62:$N$110,표4[[#This Row],[제품명]])</f>
        <v>0</v>
      </c>
      <c r="R376" s="126">
        <f>COUNTIF(사출계획!$M$62:$N$87,표4[[#This Row],[제품명]])</f>
        <v>0</v>
      </c>
      <c r="S376" s="126">
        <f>COUNTIF(사출계획!$M$88:$N$110,표4[[#This Row],[제품명]])</f>
        <v>0</v>
      </c>
      <c r="T376" s="54">
        <f>COUNTIF(사출계획!$O$62:$P$110,표4[[#This Row],[제품명]])</f>
        <v>0</v>
      </c>
      <c r="U376" s="126">
        <f>COUNTIF(사출계획!$O$62:$P$87,표4[[#This Row],[제품명]])</f>
        <v>0</v>
      </c>
      <c r="V376" s="126">
        <f>COUNTIF(사출계획!$O$88:$P$110,표4[[#This Row],[제품명]])</f>
        <v>0</v>
      </c>
      <c r="W376" s="54">
        <f>COUNTIF(사출계획!$Q$62:$R$110,표4[[#This Row],[제품명]])</f>
        <v>0</v>
      </c>
      <c r="X376" s="126">
        <f>COUNTIF(사출계획!$Q$62:$R$87,표4[[#This Row],[제품명]])</f>
        <v>0</v>
      </c>
      <c r="Y376" s="126">
        <f>COUNTIF(사출계획!$Q$88:$R$110,표4[[#This Row],[제품명]])</f>
        <v>0</v>
      </c>
      <c r="Z376" s="54">
        <f>COUNTIF(사출계획!$S$62:$T$110,표4[[#This Row],[제품명]])</f>
        <v>0</v>
      </c>
      <c r="AA376" s="126"/>
      <c r="AB376" s="126"/>
      <c r="AC376" s="118" t="s">
        <v>462</v>
      </c>
      <c r="AD376" s="54">
        <f>SUMIF(표4[잉크명],표5[[#This Row],[잉크]],표4[월])</f>
        <v>0</v>
      </c>
      <c r="AE376" s="126">
        <f>SUMIF(표4[잉크명],표5[[#This Row],[잉크]],표4[월-3층])</f>
        <v>0</v>
      </c>
      <c r="AF376" s="126">
        <f>SUMIF(표4[잉크명],표5[[#This Row],[잉크]],표4[월-1층])</f>
        <v>0</v>
      </c>
      <c r="AG376" s="54">
        <f>SUMIF(표4[잉크명],표5[[#This Row],[잉크]],표4[화])</f>
        <v>0</v>
      </c>
      <c r="AH376" s="126">
        <f>SUMIF(표4[잉크명],표5[[#This Row],[잉크]],표4[화-3층])</f>
        <v>0</v>
      </c>
      <c r="AI376" s="126">
        <f>SUMIF(표4[잉크명],표5[[#This Row],[잉크]],표4[화-1층])</f>
        <v>0</v>
      </c>
      <c r="AJ376" s="54">
        <f>SUMIF(표4[잉크명],표5[[#This Row],[잉크]],표4[수])</f>
        <v>0</v>
      </c>
      <c r="AK376" s="126">
        <f>SUMIF(표4[잉크명],표5[[#This Row],[잉크]],표4[수-3층])</f>
        <v>0</v>
      </c>
      <c r="AL376" s="126">
        <f>SUMIF(표4[잉크명],표5[[#This Row],[잉크]],표4[수-1층])</f>
        <v>0</v>
      </c>
      <c r="AM376" s="54">
        <f>SUMIF(표4[잉크명],표5[[#This Row],[잉크]],표4[목])</f>
        <v>0</v>
      </c>
      <c r="AN376" s="126">
        <f>SUMIF(표4[잉크명],표5[[#This Row],[잉크]],표4[목-3층])</f>
        <v>0</v>
      </c>
      <c r="AO376" s="126">
        <f>SUMIF(표4[잉크명],표5[[#This Row],[잉크]],표4[목-1층])</f>
        <v>0</v>
      </c>
      <c r="AP376" s="54">
        <f>SUMIF(표4[잉크명],표5[[#This Row],[잉크]],표4[금])</f>
        <v>0</v>
      </c>
      <c r="AQ376" s="126">
        <f>SUMIF(표4[잉크명],표5[[#This Row],[잉크]],표4[금-3층])</f>
        <v>0</v>
      </c>
      <c r="AR376" s="126">
        <f>SUMIF(표4[잉크명],표5[[#This Row],[잉크]],표4[금-1층])</f>
        <v>0</v>
      </c>
      <c r="AS376" s="54">
        <f>SUMIF(표4[잉크명],표5[[#This Row],[잉크]],표4[토])</f>
        <v>0</v>
      </c>
      <c r="AT376" s="126">
        <f>SUMIF(표4[잉크명],표5[[#This Row],[잉크]],표4[토-3층])</f>
        <v>0</v>
      </c>
      <c r="AU376" s="126">
        <f>SUMIF(표4[잉크명],표5[[#This Row],[잉크]],표4[토-1층])</f>
        <v>0</v>
      </c>
      <c r="AV376" s="54">
        <f>SUMIF(표4[잉크명],표5[[#This Row],[잉크]],표4[일])</f>
        <v>0</v>
      </c>
      <c r="AW376" s="126">
        <f>SUMIF(표4[잉크명],표5[[#This Row],[잉크]],표4[일-3층])</f>
        <v>0</v>
      </c>
      <c r="AX376" s="126">
        <f>SUMIF(표4[잉크명],표5[[#This Row],[잉크]],표4[일-1층])</f>
        <v>0</v>
      </c>
      <c r="AY376" s="54">
        <f>SUMIF(표4[잉크명],표5[[#This Row],[잉크]],표4[차주 월])</f>
        <v>0</v>
      </c>
      <c r="AZ376" s="54">
        <f>SUM(표5[[#This Row],[월]:[차주 월]])</f>
        <v>0</v>
      </c>
    </row>
    <row r="377" spans="2:52" x14ac:dyDescent="0.3">
      <c r="B377" s="56" t="s">
        <v>813</v>
      </c>
      <c r="C377" s="56"/>
      <c r="D377" s="56" t="s">
        <v>821</v>
      </c>
      <c r="E377" s="54">
        <f>COUNTIF(사출계획!$E$62:$F$110,표4[[#This Row],[제품명]])</f>
        <v>0</v>
      </c>
      <c r="F377" s="126">
        <f>COUNTIF(사출계획!$E$62:$F$87,표4[[#This Row],[제품명]])</f>
        <v>0</v>
      </c>
      <c r="G377" s="126">
        <f>COUNTIF(사출계획!$E$88:$F$110,표4[[#This Row],[제품명]])</f>
        <v>0</v>
      </c>
      <c r="H377" s="54">
        <f>COUNTIF(사출계획!$G$62:$H$110,표4[[#This Row],[제품명]])</f>
        <v>0</v>
      </c>
      <c r="I377" s="122">
        <f>COUNTIF(사출계획!$G$62:$H$87,표4[[#This Row],[제품명]])</f>
        <v>0</v>
      </c>
      <c r="J377" s="122">
        <f>COUNTIF(사출계획!$G$88:$H$110,표4[[#This Row],[제품명]])</f>
        <v>0</v>
      </c>
      <c r="K377" s="54">
        <f>COUNTIF(사출계획!$I$62:$J$110,표4[[#This Row],[제품명]])</f>
        <v>0</v>
      </c>
      <c r="L377" s="126">
        <f>COUNTIF(사출계획!$I$62:$J$87,표4[[#This Row],[제품명]])</f>
        <v>0</v>
      </c>
      <c r="M377" s="126">
        <f>COUNTIF(사출계획!$I$88:$J$110,표4[[#This Row],[제품명]])</f>
        <v>0</v>
      </c>
      <c r="N377" s="54">
        <f>COUNTIF(사출계획!$K$62:$L$110,표4[[#This Row],[제품명]])</f>
        <v>0</v>
      </c>
      <c r="O377" s="126">
        <f>COUNTIF(사출계획!$K$62:$L$87,표4[[#This Row],[제품명]])</f>
        <v>0</v>
      </c>
      <c r="P377" s="126">
        <f>COUNTIF(사출계획!$K$88:$L$110,표4[[#This Row],[제품명]])</f>
        <v>0</v>
      </c>
      <c r="Q377" s="54">
        <f>COUNTIF(사출계획!$M$62:$N$110,표4[[#This Row],[제품명]])</f>
        <v>0</v>
      </c>
      <c r="R377" s="126">
        <f>COUNTIF(사출계획!$M$62:$N$87,표4[[#This Row],[제품명]])</f>
        <v>0</v>
      </c>
      <c r="S377" s="126">
        <f>COUNTIF(사출계획!$M$88:$N$110,표4[[#This Row],[제품명]])</f>
        <v>0</v>
      </c>
      <c r="T377" s="54">
        <f>COUNTIF(사출계획!$O$62:$P$110,표4[[#This Row],[제품명]])</f>
        <v>0</v>
      </c>
      <c r="U377" s="126">
        <f>COUNTIF(사출계획!$O$62:$P$87,표4[[#This Row],[제품명]])</f>
        <v>0</v>
      </c>
      <c r="V377" s="126">
        <f>COUNTIF(사출계획!$O$88:$P$110,표4[[#This Row],[제품명]])</f>
        <v>0</v>
      </c>
      <c r="W377" s="54">
        <f>COUNTIF(사출계획!$Q$62:$R$110,표4[[#This Row],[제품명]])</f>
        <v>0</v>
      </c>
      <c r="X377" s="126">
        <f>COUNTIF(사출계획!$Q$62:$R$87,표4[[#This Row],[제품명]])</f>
        <v>0</v>
      </c>
      <c r="Y377" s="126">
        <f>COUNTIF(사출계획!$Q$88:$R$110,표4[[#This Row],[제품명]])</f>
        <v>0</v>
      </c>
      <c r="Z377" s="54">
        <f>COUNTIF(사출계획!$S$62:$T$110,표4[[#This Row],[제품명]])</f>
        <v>0</v>
      </c>
      <c r="AA377" s="126"/>
      <c r="AB377" s="126"/>
      <c r="AC377" s="33" t="s">
        <v>1358</v>
      </c>
      <c r="AD377" s="54">
        <f>SUMIF(표4[잉크명],표5[[#This Row],[잉크]],표4[월])</f>
        <v>0</v>
      </c>
      <c r="AE377" s="126">
        <f>SUMIF(표4[잉크명],표5[[#This Row],[잉크]],표4[월-3층])</f>
        <v>0</v>
      </c>
      <c r="AF377" s="126">
        <f>SUMIF(표4[잉크명],표5[[#This Row],[잉크]],표4[월-1층])</f>
        <v>0</v>
      </c>
      <c r="AG377" s="54">
        <f>SUMIF(표4[잉크명],표5[[#This Row],[잉크]],표4[화])</f>
        <v>1</v>
      </c>
      <c r="AH377" s="126">
        <f>SUMIF(표4[잉크명],표5[[#This Row],[잉크]],표4[화-3층])</f>
        <v>0</v>
      </c>
      <c r="AI377" s="126">
        <f>SUMIF(표4[잉크명],표5[[#This Row],[잉크]],표4[화-1층])</f>
        <v>1</v>
      </c>
      <c r="AJ377" s="54">
        <f>SUMIF(표4[잉크명],표5[[#This Row],[잉크]],표4[수])</f>
        <v>0</v>
      </c>
      <c r="AK377" s="126">
        <f>SUMIF(표4[잉크명],표5[[#This Row],[잉크]],표4[수-3층])</f>
        <v>0</v>
      </c>
      <c r="AL377" s="126">
        <f>SUMIF(표4[잉크명],표5[[#This Row],[잉크]],표4[수-1층])</f>
        <v>0</v>
      </c>
      <c r="AM377" s="34">
        <f>SUMIF(표4[잉크명],표5[[#This Row],[잉크]],표4[목])</f>
        <v>0</v>
      </c>
      <c r="AN377" s="126">
        <f>SUMIF(표4[잉크명],표5[[#This Row],[잉크]],표4[목-3층])</f>
        <v>0</v>
      </c>
      <c r="AO377" s="126">
        <f>SUMIF(표4[잉크명],표5[[#This Row],[잉크]],표4[목-1층])</f>
        <v>0</v>
      </c>
      <c r="AP377" s="34">
        <f>SUMIF(표4[잉크명],표5[[#This Row],[잉크]],표4[금])</f>
        <v>0</v>
      </c>
      <c r="AQ377" s="126">
        <f>SUMIF(표4[잉크명],표5[[#This Row],[잉크]],표4[금-3층])</f>
        <v>0</v>
      </c>
      <c r="AR377" s="126">
        <f>SUMIF(표4[잉크명],표5[[#This Row],[잉크]],표4[금-1층])</f>
        <v>0</v>
      </c>
      <c r="AS377" s="34">
        <f>SUMIF(표4[잉크명],표5[[#This Row],[잉크]],표4[토])</f>
        <v>0</v>
      </c>
      <c r="AT377" s="126">
        <f>SUMIF(표4[잉크명],표5[[#This Row],[잉크]],표4[토-3층])</f>
        <v>0</v>
      </c>
      <c r="AU377" s="126">
        <f>SUMIF(표4[잉크명],표5[[#This Row],[잉크]],표4[토-1층])</f>
        <v>0</v>
      </c>
      <c r="AV377" s="34">
        <f>SUMIF(표4[잉크명],표5[[#This Row],[잉크]],표4[일])</f>
        <v>0</v>
      </c>
      <c r="AW377" s="126">
        <f>SUMIF(표4[잉크명],표5[[#This Row],[잉크]],표4[일-3층])</f>
        <v>0</v>
      </c>
      <c r="AX377" s="126">
        <f>SUMIF(표4[잉크명],표5[[#This Row],[잉크]],표4[일-1층])</f>
        <v>0</v>
      </c>
      <c r="AY377" s="34">
        <f>SUMIF(표4[잉크명],표5[[#This Row],[잉크]],표4[차주 월])</f>
        <v>0</v>
      </c>
      <c r="AZ377" s="34">
        <f>SUM(표5[[#This Row],[월]:[차주 월]])</f>
        <v>2</v>
      </c>
    </row>
    <row r="378" spans="2:52" x14ac:dyDescent="0.3">
      <c r="B378" s="56" t="s">
        <v>823</v>
      </c>
      <c r="C378" s="56"/>
      <c r="D378" s="56" t="s">
        <v>1232</v>
      </c>
      <c r="E378" s="54">
        <f>COUNTIF(사출계획!$E$62:$F$110,표4[[#This Row],[제품명]])</f>
        <v>0</v>
      </c>
      <c r="F378" s="126">
        <f>COUNTIF(사출계획!$E$62:$F$87,표4[[#This Row],[제품명]])</f>
        <v>0</v>
      </c>
      <c r="G378" s="126">
        <f>COUNTIF(사출계획!$E$88:$F$110,표4[[#This Row],[제품명]])</f>
        <v>0</v>
      </c>
      <c r="H378" s="54">
        <f>COUNTIF(사출계획!$G$62:$H$110,표4[[#This Row],[제품명]])</f>
        <v>0</v>
      </c>
      <c r="I378" s="122">
        <f>COUNTIF(사출계획!$G$62:$H$87,표4[[#This Row],[제품명]])</f>
        <v>0</v>
      </c>
      <c r="J378" s="122">
        <f>COUNTIF(사출계획!$G$88:$H$110,표4[[#This Row],[제품명]])</f>
        <v>0</v>
      </c>
      <c r="K378" s="54">
        <f>COUNTIF(사출계획!$I$62:$J$110,표4[[#This Row],[제품명]])</f>
        <v>0</v>
      </c>
      <c r="L378" s="126">
        <f>COUNTIF(사출계획!$I$62:$J$87,표4[[#This Row],[제품명]])</f>
        <v>0</v>
      </c>
      <c r="M378" s="126">
        <f>COUNTIF(사출계획!$I$88:$J$110,표4[[#This Row],[제품명]])</f>
        <v>0</v>
      </c>
      <c r="N378" s="54">
        <f>COUNTIF(사출계획!$K$62:$L$110,표4[[#This Row],[제품명]])</f>
        <v>0</v>
      </c>
      <c r="O378" s="126">
        <f>COUNTIF(사출계획!$K$62:$L$87,표4[[#This Row],[제품명]])</f>
        <v>0</v>
      </c>
      <c r="P378" s="126">
        <f>COUNTIF(사출계획!$K$88:$L$110,표4[[#This Row],[제품명]])</f>
        <v>0</v>
      </c>
      <c r="Q378" s="54">
        <f>COUNTIF(사출계획!$M$62:$N$110,표4[[#This Row],[제품명]])</f>
        <v>0</v>
      </c>
      <c r="R378" s="126">
        <f>COUNTIF(사출계획!$M$62:$N$87,표4[[#This Row],[제품명]])</f>
        <v>0</v>
      </c>
      <c r="S378" s="126">
        <f>COUNTIF(사출계획!$M$88:$N$110,표4[[#This Row],[제품명]])</f>
        <v>0</v>
      </c>
      <c r="T378" s="54">
        <f>COUNTIF(사출계획!$O$62:$P$110,표4[[#This Row],[제품명]])</f>
        <v>0</v>
      </c>
      <c r="U378" s="126">
        <f>COUNTIF(사출계획!$O$62:$P$87,표4[[#This Row],[제품명]])</f>
        <v>0</v>
      </c>
      <c r="V378" s="126">
        <f>COUNTIF(사출계획!$O$88:$P$110,표4[[#This Row],[제품명]])</f>
        <v>0</v>
      </c>
      <c r="W378" s="54">
        <f>COUNTIF(사출계획!$Q$62:$R$110,표4[[#This Row],[제품명]])</f>
        <v>0</v>
      </c>
      <c r="X378" s="126">
        <f>COUNTIF(사출계획!$Q$62:$R$87,표4[[#This Row],[제품명]])</f>
        <v>0</v>
      </c>
      <c r="Y378" s="126">
        <f>COUNTIF(사출계획!$Q$88:$R$110,표4[[#This Row],[제품명]])</f>
        <v>0</v>
      </c>
      <c r="Z378" s="54">
        <f>COUNTIF(사출계획!$S$62:$T$110,표4[[#This Row],[제품명]])</f>
        <v>0</v>
      </c>
      <c r="AA378" s="126"/>
      <c r="AB378" s="126"/>
      <c r="AC378" s="119" t="s">
        <v>1646</v>
      </c>
      <c r="AD378" s="129">
        <f>SUMIF(표4[잉크명],표5[[#This Row],[잉크]],표4[월])</f>
        <v>0</v>
      </c>
      <c r="AE378" s="131">
        <f>SUMIF(표4[잉크명],표5[[#This Row],[잉크]],표4[월-3층])</f>
        <v>0</v>
      </c>
      <c r="AF378" s="131">
        <f>SUMIF(표4[잉크명],표5[[#This Row],[잉크]],표4[월-1층])</f>
        <v>0</v>
      </c>
      <c r="AG378" s="133">
        <f>SUMIF(표4[잉크명],표5[[#This Row],[잉크]],표4[화])</f>
        <v>0</v>
      </c>
      <c r="AH378" s="131">
        <f>SUMIF(표4[잉크명],표5[[#This Row],[잉크]],표4[화-3층])</f>
        <v>0</v>
      </c>
      <c r="AI378" s="131">
        <f>SUMIF(표4[잉크명],표5[[#This Row],[잉크]],표4[화-1층])</f>
        <v>0</v>
      </c>
      <c r="AJ378" s="130">
        <f>SUMIF(표4[잉크명],표5[[#This Row],[잉크]],표4[수])</f>
        <v>0</v>
      </c>
      <c r="AK378" s="131">
        <f>SUMIF(표4[잉크명],표5[[#This Row],[잉크]],표4[수-3층])</f>
        <v>0</v>
      </c>
      <c r="AL378" s="131">
        <f>SUMIF(표4[잉크명],표5[[#This Row],[잉크]],표4[수-1층])</f>
        <v>0</v>
      </c>
      <c r="AM378" s="54">
        <f>SUMIF(표4[잉크명],표5[[#This Row],[잉크]],표4[목])</f>
        <v>0</v>
      </c>
      <c r="AN378" s="131">
        <f>SUMIF(표4[잉크명],표5[[#This Row],[잉크]],표4[목-3층])</f>
        <v>0</v>
      </c>
      <c r="AO378" s="131">
        <f>SUMIF(표4[잉크명],표5[[#This Row],[잉크]],표4[목-1층])</f>
        <v>0</v>
      </c>
      <c r="AP378" s="54">
        <f>SUMIF(표4[잉크명],표5[[#This Row],[잉크]],표4[금])</f>
        <v>0</v>
      </c>
      <c r="AQ378" s="131">
        <f>SUMIF(표4[잉크명],표5[[#This Row],[잉크]],표4[금-3층])</f>
        <v>0</v>
      </c>
      <c r="AR378" s="131">
        <f>SUMIF(표4[잉크명],표5[[#This Row],[잉크]],표4[금-1층])</f>
        <v>0</v>
      </c>
      <c r="AS378" s="54">
        <f>SUMIF(표4[잉크명],표5[[#This Row],[잉크]],표4[토])</f>
        <v>0</v>
      </c>
      <c r="AT378" s="131">
        <f>SUMIF(표4[잉크명],표5[[#This Row],[잉크]],표4[토-3층])</f>
        <v>0</v>
      </c>
      <c r="AU378" s="131">
        <f>SUMIF(표4[잉크명],표5[[#This Row],[잉크]],표4[토-1층])</f>
        <v>0</v>
      </c>
      <c r="AV378" s="54">
        <f>SUMIF(표4[잉크명],표5[[#This Row],[잉크]],표4[일])</f>
        <v>0</v>
      </c>
      <c r="AW378" s="131">
        <f>SUMIF(표4[잉크명],표5[[#This Row],[잉크]],표4[일-3층])</f>
        <v>0</v>
      </c>
      <c r="AX378" s="131">
        <f>SUMIF(표4[잉크명],표5[[#This Row],[잉크]],표4[일-1층])</f>
        <v>0</v>
      </c>
      <c r="AY378" s="54">
        <f>SUMIF(표4[잉크명],표5[[#This Row],[잉크]],표4[차주 월])</f>
        <v>0</v>
      </c>
      <c r="AZ378" s="54">
        <f>SUM(표5[[#This Row],[월]:[차주 월]])</f>
        <v>0</v>
      </c>
    </row>
    <row r="379" spans="2:52" x14ac:dyDescent="0.3">
      <c r="B379" s="56" t="s">
        <v>823</v>
      </c>
      <c r="C379" s="56"/>
      <c r="D379" s="56" t="s">
        <v>829</v>
      </c>
      <c r="E379" s="54">
        <f>COUNTIF(사출계획!$E$62:$F$110,표4[[#This Row],[제품명]])</f>
        <v>0</v>
      </c>
      <c r="F379" s="126">
        <f>COUNTIF(사출계획!$E$62:$F$87,표4[[#This Row],[제품명]])</f>
        <v>0</v>
      </c>
      <c r="G379" s="126">
        <f>COUNTIF(사출계획!$E$88:$F$110,표4[[#This Row],[제품명]])</f>
        <v>0</v>
      </c>
      <c r="H379" s="54">
        <f>COUNTIF(사출계획!$G$62:$H$110,표4[[#This Row],[제품명]])</f>
        <v>0</v>
      </c>
      <c r="I379" s="122">
        <f>COUNTIF(사출계획!$G$62:$H$87,표4[[#This Row],[제품명]])</f>
        <v>0</v>
      </c>
      <c r="J379" s="122">
        <f>COUNTIF(사출계획!$G$88:$H$110,표4[[#This Row],[제품명]])</f>
        <v>0</v>
      </c>
      <c r="K379" s="54">
        <f>COUNTIF(사출계획!$I$62:$J$110,표4[[#This Row],[제품명]])</f>
        <v>0</v>
      </c>
      <c r="L379" s="126">
        <f>COUNTIF(사출계획!$I$62:$J$87,표4[[#This Row],[제품명]])</f>
        <v>0</v>
      </c>
      <c r="M379" s="126">
        <f>COUNTIF(사출계획!$I$88:$J$110,표4[[#This Row],[제품명]])</f>
        <v>0</v>
      </c>
      <c r="N379" s="54">
        <f>COUNTIF(사출계획!$K$62:$L$110,표4[[#This Row],[제품명]])</f>
        <v>0</v>
      </c>
      <c r="O379" s="126">
        <f>COUNTIF(사출계획!$K$62:$L$87,표4[[#This Row],[제품명]])</f>
        <v>0</v>
      </c>
      <c r="P379" s="126">
        <f>COUNTIF(사출계획!$K$88:$L$110,표4[[#This Row],[제품명]])</f>
        <v>0</v>
      </c>
      <c r="Q379" s="54">
        <f>COUNTIF(사출계획!$M$62:$N$110,표4[[#This Row],[제품명]])</f>
        <v>0</v>
      </c>
      <c r="R379" s="126">
        <f>COUNTIF(사출계획!$M$62:$N$87,표4[[#This Row],[제품명]])</f>
        <v>0</v>
      </c>
      <c r="S379" s="126">
        <f>COUNTIF(사출계획!$M$88:$N$110,표4[[#This Row],[제품명]])</f>
        <v>0</v>
      </c>
      <c r="T379" s="54">
        <f>COUNTIF(사출계획!$O$62:$P$110,표4[[#This Row],[제품명]])</f>
        <v>0</v>
      </c>
      <c r="U379" s="126">
        <f>COUNTIF(사출계획!$O$62:$P$87,표4[[#This Row],[제품명]])</f>
        <v>0</v>
      </c>
      <c r="V379" s="126">
        <f>COUNTIF(사출계획!$O$88:$P$110,표4[[#This Row],[제품명]])</f>
        <v>0</v>
      </c>
      <c r="W379" s="54">
        <f>COUNTIF(사출계획!$Q$62:$R$110,표4[[#This Row],[제품명]])</f>
        <v>0</v>
      </c>
      <c r="X379" s="126">
        <f>COUNTIF(사출계획!$Q$62:$R$87,표4[[#This Row],[제품명]])</f>
        <v>0</v>
      </c>
      <c r="Y379" s="126">
        <f>COUNTIF(사출계획!$Q$88:$R$110,표4[[#This Row],[제품명]])</f>
        <v>0</v>
      </c>
      <c r="Z379" s="54">
        <f>COUNTIF(사출계획!$S$62:$T$110,표4[[#This Row],[제품명]])</f>
        <v>0</v>
      </c>
      <c r="AA379" s="126"/>
      <c r="AB379" s="126"/>
      <c r="AC379" s="33" t="s">
        <v>1539</v>
      </c>
      <c r="AD379" s="129">
        <f>SUMIF(표4[잉크명],표5[[#This Row],[잉크]],표4[월])</f>
        <v>0</v>
      </c>
      <c r="AE379" s="131">
        <f>SUMIF(표4[잉크명],표5[[#This Row],[잉크]],표4[월-3층])</f>
        <v>0</v>
      </c>
      <c r="AF379" s="131">
        <f>SUMIF(표4[잉크명],표5[[#This Row],[잉크]],표4[월-1층])</f>
        <v>0</v>
      </c>
      <c r="AG379" s="133">
        <f>SUMIF(표4[잉크명],표5[[#This Row],[잉크]],표4[화])</f>
        <v>0</v>
      </c>
      <c r="AH379" s="131">
        <f>SUMIF(표4[잉크명],표5[[#This Row],[잉크]],표4[화-3층])</f>
        <v>0</v>
      </c>
      <c r="AI379" s="131">
        <f>SUMIF(표4[잉크명],표5[[#This Row],[잉크]],표4[화-1층])</f>
        <v>0</v>
      </c>
      <c r="AJ379" s="130">
        <f>SUMIF(표4[잉크명],표5[[#This Row],[잉크]],표4[수])</f>
        <v>0</v>
      </c>
      <c r="AK379" s="131">
        <f>SUMIF(표4[잉크명],표5[[#This Row],[잉크]],표4[수-3층])</f>
        <v>0</v>
      </c>
      <c r="AL379" s="131">
        <f>SUMIF(표4[잉크명],표5[[#This Row],[잉크]],표4[수-1층])</f>
        <v>0</v>
      </c>
      <c r="AM379" s="34">
        <f>SUMIF(표4[잉크명],표5[[#This Row],[잉크]],표4[목])</f>
        <v>0</v>
      </c>
      <c r="AN379" s="131">
        <f>SUMIF(표4[잉크명],표5[[#This Row],[잉크]],표4[목-3층])</f>
        <v>0</v>
      </c>
      <c r="AO379" s="131">
        <f>SUMIF(표4[잉크명],표5[[#This Row],[잉크]],표4[목-1층])</f>
        <v>0</v>
      </c>
      <c r="AP379" s="34">
        <f>SUMIF(표4[잉크명],표5[[#This Row],[잉크]],표4[금])</f>
        <v>0</v>
      </c>
      <c r="AQ379" s="131">
        <f>SUMIF(표4[잉크명],표5[[#This Row],[잉크]],표4[금-3층])</f>
        <v>0</v>
      </c>
      <c r="AR379" s="131">
        <f>SUMIF(표4[잉크명],표5[[#This Row],[잉크]],표4[금-1층])</f>
        <v>0</v>
      </c>
      <c r="AS379" s="34">
        <f>SUMIF(표4[잉크명],표5[[#This Row],[잉크]],표4[토])</f>
        <v>0</v>
      </c>
      <c r="AT379" s="131">
        <f>SUMIF(표4[잉크명],표5[[#This Row],[잉크]],표4[토-3층])</f>
        <v>0</v>
      </c>
      <c r="AU379" s="131">
        <f>SUMIF(표4[잉크명],표5[[#This Row],[잉크]],표4[토-1층])</f>
        <v>0</v>
      </c>
      <c r="AV379" s="34">
        <f>SUMIF(표4[잉크명],표5[[#This Row],[잉크]],표4[일])</f>
        <v>0</v>
      </c>
      <c r="AW379" s="131">
        <f>SUMIF(표4[잉크명],표5[[#This Row],[잉크]],표4[일-3층])</f>
        <v>0</v>
      </c>
      <c r="AX379" s="131">
        <f>SUMIF(표4[잉크명],표5[[#This Row],[잉크]],표4[일-1층])</f>
        <v>0</v>
      </c>
      <c r="AY379" s="34">
        <f>SUMIF(표4[잉크명],표5[[#This Row],[잉크]],표4[차주 월])</f>
        <v>0</v>
      </c>
      <c r="AZ379" s="34">
        <f>SUM(표5[[#This Row],[월]:[차주 월]])</f>
        <v>0</v>
      </c>
    </row>
    <row r="380" spans="2:52" x14ac:dyDescent="0.3">
      <c r="B380" s="56" t="s">
        <v>823</v>
      </c>
      <c r="C380" s="56"/>
      <c r="D380" s="56" t="s">
        <v>826</v>
      </c>
      <c r="E380" s="54">
        <f>COUNTIF(사출계획!$E$62:$F$110,표4[[#This Row],[제품명]])</f>
        <v>0</v>
      </c>
      <c r="F380" s="126">
        <f>COUNTIF(사출계획!$E$62:$F$87,표4[[#This Row],[제품명]])</f>
        <v>0</v>
      </c>
      <c r="G380" s="126">
        <f>COUNTIF(사출계획!$E$88:$F$110,표4[[#This Row],[제품명]])</f>
        <v>0</v>
      </c>
      <c r="H380" s="54">
        <f>COUNTIF(사출계획!$G$62:$H$110,표4[[#This Row],[제품명]])</f>
        <v>0</v>
      </c>
      <c r="I380" s="122">
        <f>COUNTIF(사출계획!$G$62:$H$87,표4[[#This Row],[제품명]])</f>
        <v>0</v>
      </c>
      <c r="J380" s="122">
        <f>COUNTIF(사출계획!$G$88:$H$110,표4[[#This Row],[제품명]])</f>
        <v>0</v>
      </c>
      <c r="K380" s="54">
        <f>COUNTIF(사출계획!$I$62:$J$110,표4[[#This Row],[제품명]])</f>
        <v>0</v>
      </c>
      <c r="L380" s="126">
        <f>COUNTIF(사출계획!$I$62:$J$87,표4[[#This Row],[제품명]])</f>
        <v>0</v>
      </c>
      <c r="M380" s="126">
        <f>COUNTIF(사출계획!$I$88:$J$110,표4[[#This Row],[제품명]])</f>
        <v>0</v>
      </c>
      <c r="N380" s="54">
        <f>COUNTIF(사출계획!$K$62:$L$110,표4[[#This Row],[제품명]])</f>
        <v>0</v>
      </c>
      <c r="O380" s="126">
        <f>COUNTIF(사출계획!$K$62:$L$87,표4[[#This Row],[제품명]])</f>
        <v>0</v>
      </c>
      <c r="P380" s="126">
        <f>COUNTIF(사출계획!$K$88:$L$110,표4[[#This Row],[제품명]])</f>
        <v>0</v>
      </c>
      <c r="Q380" s="54">
        <f>COUNTIF(사출계획!$M$62:$N$110,표4[[#This Row],[제품명]])</f>
        <v>0</v>
      </c>
      <c r="R380" s="126">
        <f>COUNTIF(사출계획!$M$62:$N$87,표4[[#This Row],[제품명]])</f>
        <v>0</v>
      </c>
      <c r="S380" s="126">
        <f>COUNTIF(사출계획!$M$88:$N$110,표4[[#This Row],[제품명]])</f>
        <v>0</v>
      </c>
      <c r="T380" s="54">
        <f>COUNTIF(사출계획!$O$62:$P$110,표4[[#This Row],[제품명]])</f>
        <v>0</v>
      </c>
      <c r="U380" s="126">
        <f>COUNTIF(사출계획!$O$62:$P$87,표4[[#This Row],[제품명]])</f>
        <v>0</v>
      </c>
      <c r="V380" s="126">
        <f>COUNTIF(사출계획!$O$88:$P$110,표4[[#This Row],[제품명]])</f>
        <v>0</v>
      </c>
      <c r="W380" s="54">
        <f>COUNTIF(사출계획!$Q$62:$R$110,표4[[#This Row],[제품명]])</f>
        <v>0</v>
      </c>
      <c r="X380" s="126">
        <f>COUNTIF(사출계획!$Q$62:$R$87,표4[[#This Row],[제품명]])</f>
        <v>0</v>
      </c>
      <c r="Y380" s="126">
        <f>COUNTIF(사출계획!$Q$88:$R$110,표4[[#This Row],[제품명]])</f>
        <v>0</v>
      </c>
      <c r="Z380" s="54">
        <f>COUNTIF(사출계획!$S$62:$T$110,표4[[#This Row],[제품명]])</f>
        <v>0</v>
      </c>
      <c r="AA380" s="126"/>
      <c r="AB380" s="126"/>
      <c r="AC380" s="119" t="s">
        <v>512</v>
      </c>
      <c r="AD380" s="129">
        <f>SUMIF(표4[잉크명],표5[[#This Row],[잉크]],표4[월])</f>
        <v>0</v>
      </c>
      <c r="AE380" s="131">
        <f>SUMIF(표4[잉크명],표5[[#This Row],[잉크]],표4[월-3층])</f>
        <v>0</v>
      </c>
      <c r="AF380" s="131">
        <f>SUMIF(표4[잉크명],표5[[#This Row],[잉크]],표4[월-1층])</f>
        <v>0</v>
      </c>
      <c r="AG380" s="133">
        <f>SUMIF(표4[잉크명],표5[[#This Row],[잉크]],표4[화])</f>
        <v>0</v>
      </c>
      <c r="AH380" s="131">
        <f>SUMIF(표4[잉크명],표5[[#This Row],[잉크]],표4[화-3층])</f>
        <v>0</v>
      </c>
      <c r="AI380" s="131">
        <f>SUMIF(표4[잉크명],표5[[#This Row],[잉크]],표4[화-1층])</f>
        <v>0</v>
      </c>
      <c r="AJ380" s="130">
        <f>SUMIF(표4[잉크명],표5[[#This Row],[잉크]],표4[수])</f>
        <v>0</v>
      </c>
      <c r="AK380" s="131">
        <f>SUMIF(표4[잉크명],표5[[#This Row],[잉크]],표4[수-3층])</f>
        <v>0</v>
      </c>
      <c r="AL380" s="131">
        <f>SUMIF(표4[잉크명],표5[[#This Row],[잉크]],표4[수-1층])</f>
        <v>0</v>
      </c>
      <c r="AM380" s="54">
        <f>SUMIF(표4[잉크명],표5[[#This Row],[잉크]],표4[목])</f>
        <v>0</v>
      </c>
      <c r="AN380" s="131">
        <f>SUMIF(표4[잉크명],표5[[#This Row],[잉크]],표4[목-3층])</f>
        <v>0</v>
      </c>
      <c r="AO380" s="131">
        <f>SUMIF(표4[잉크명],표5[[#This Row],[잉크]],표4[목-1층])</f>
        <v>0</v>
      </c>
      <c r="AP380" s="54">
        <f>SUMIF(표4[잉크명],표5[[#This Row],[잉크]],표4[금])</f>
        <v>0</v>
      </c>
      <c r="AQ380" s="131">
        <f>SUMIF(표4[잉크명],표5[[#This Row],[잉크]],표4[금-3층])</f>
        <v>0</v>
      </c>
      <c r="AR380" s="131">
        <f>SUMIF(표4[잉크명],표5[[#This Row],[잉크]],표4[금-1층])</f>
        <v>0</v>
      </c>
      <c r="AS380" s="54">
        <f>SUMIF(표4[잉크명],표5[[#This Row],[잉크]],표4[토])</f>
        <v>0</v>
      </c>
      <c r="AT380" s="131">
        <f>SUMIF(표4[잉크명],표5[[#This Row],[잉크]],표4[토-3층])</f>
        <v>0</v>
      </c>
      <c r="AU380" s="131">
        <f>SUMIF(표4[잉크명],표5[[#This Row],[잉크]],표4[토-1층])</f>
        <v>0</v>
      </c>
      <c r="AV380" s="54">
        <f>SUMIF(표4[잉크명],표5[[#This Row],[잉크]],표4[일])</f>
        <v>0</v>
      </c>
      <c r="AW380" s="131">
        <f>SUMIF(표4[잉크명],표5[[#This Row],[잉크]],표4[일-3층])</f>
        <v>0</v>
      </c>
      <c r="AX380" s="131">
        <f>SUMIF(표4[잉크명],표5[[#This Row],[잉크]],표4[일-1층])</f>
        <v>0</v>
      </c>
      <c r="AY380" s="54">
        <f>SUMIF(표4[잉크명],표5[[#This Row],[잉크]],표4[차주 월])</f>
        <v>0</v>
      </c>
      <c r="AZ380" s="54">
        <f>SUM(표5[[#This Row],[월]:[차주 월]])</f>
        <v>0</v>
      </c>
    </row>
    <row r="381" spans="2:52" x14ac:dyDescent="0.3">
      <c r="B381" s="56" t="s">
        <v>830</v>
      </c>
      <c r="C381" s="56"/>
      <c r="D381" s="56" t="s">
        <v>827</v>
      </c>
      <c r="E381" s="54">
        <f>COUNTIF(사출계획!$E$62:$F$110,표4[[#This Row],[제품명]])</f>
        <v>0</v>
      </c>
      <c r="F381" s="126">
        <f>COUNTIF(사출계획!$E$62:$F$87,표4[[#This Row],[제품명]])</f>
        <v>0</v>
      </c>
      <c r="G381" s="126">
        <f>COUNTIF(사출계획!$E$88:$F$110,표4[[#This Row],[제품명]])</f>
        <v>0</v>
      </c>
      <c r="H381" s="54">
        <f>COUNTIF(사출계획!$G$62:$H$110,표4[[#This Row],[제품명]])</f>
        <v>0</v>
      </c>
      <c r="I381" s="122">
        <f>COUNTIF(사출계획!$G$62:$H$87,표4[[#This Row],[제품명]])</f>
        <v>0</v>
      </c>
      <c r="J381" s="122">
        <f>COUNTIF(사출계획!$G$88:$H$110,표4[[#This Row],[제품명]])</f>
        <v>0</v>
      </c>
      <c r="K381" s="54">
        <f>COUNTIF(사출계획!$I$62:$J$110,표4[[#This Row],[제품명]])</f>
        <v>0</v>
      </c>
      <c r="L381" s="126">
        <f>COUNTIF(사출계획!$I$62:$J$87,표4[[#This Row],[제품명]])</f>
        <v>0</v>
      </c>
      <c r="M381" s="126">
        <f>COUNTIF(사출계획!$I$88:$J$110,표4[[#This Row],[제품명]])</f>
        <v>0</v>
      </c>
      <c r="N381" s="54">
        <f>COUNTIF(사출계획!$K$62:$L$110,표4[[#This Row],[제품명]])</f>
        <v>0</v>
      </c>
      <c r="O381" s="126">
        <f>COUNTIF(사출계획!$K$62:$L$87,표4[[#This Row],[제품명]])</f>
        <v>0</v>
      </c>
      <c r="P381" s="126">
        <f>COUNTIF(사출계획!$K$88:$L$110,표4[[#This Row],[제품명]])</f>
        <v>0</v>
      </c>
      <c r="Q381" s="54">
        <f>COUNTIF(사출계획!$M$62:$N$110,표4[[#This Row],[제품명]])</f>
        <v>0</v>
      </c>
      <c r="R381" s="126">
        <f>COUNTIF(사출계획!$M$62:$N$87,표4[[#This Row],[제품명]])</f>
        <v>0</v>
      </c>
      <c r="S381" s="126">
        <f>COUNTIF(사출계획!$M$88:$N$110,표4[[#This Row],[제품명]])</f>
        <v>0</v>
      </c>
      <c r="T381" s="54">
        <f>COUNTIF(사출계획!$O$62:$P$110,표4[[#This Row],[제품명]])</f>
        <v>0</v>
      </c>
      <c r="U381" s="126">
        <f>COUNTIF(사출계획!$O$62:$P$87,표4[[#This Row],[제품명]])</f>
        <v>0</v>
      </c>
      <c r="V381" s="126">
        <f>COUNTIF(사출계획!$O$88:$P$110,표4[[#This Row],[제품명]])</f>
        <v>0</v>
      </c>
      <c r="W381" s="54">
        <f>COUNTIF(사출계획!$Q$62:$R$110,표4[[#This Row],[제품명]])</f>
        <v>0</v>
      </c>
      <c r="X381" s="126">
        <f>COUNTIF(사출계획!$Q$62:$R$87,표4[[#This Row],[제품명]])</f>
        <v>0</v>
      </c>
      <c r="Y381" s="126">
        <f>COUNTIF(사출계획!$Q$88:$R$110,표4[[#This Row],[제품명]])</f>
        <v>0</v>
      </c>
      <c r="Z381" s="54">
        <f>COUNTIF(사출계획!$S$62:$T$110,표4[[#This Row],[제품명]])</f>
        <v>0</v>
      </c>
      <c r="AA381" s="126"/>
      <c r="AB381" s="126"/>
      <c r="AC381" s="33" t="s">
        <v>111</v>
      </c>
      <c r="AD381" s="129">
        <f>SUMIF(표4[잉크명],표5[[#This Row],[잉크]],표4[월])</f>
        <v>2</v>
      </c>
      <c r="AE381" s="131">
        <f>SUMIF(표4[잉크명],표5[[#This Row],[잉크]],표4[월-3층])</f>
        <v>2</v>
      </c>
      <c r="AF381" s="131">
        <f>SUMIF(표4[잉크명],표5[[#This Row],[잉크]],표4[월-1층])</f>
        <v>0</v>
      </c>
      <c r="AG381" s="133">
        <f>SUMIF(표4[잉크명],표5[[#This Row],[잉크]],표4[화])</f>
        <v>2</v>
      </c>
      <c r="AH381" s="131">
        <f>SUMIF(표4[잉크명],표5[[#This Row],[잉크]],표4[화-3층])</f>
        <v>2</v>
      </c>
      <c r="AI381" s="131">
        <f>SUMIF(표4[잉크명],표5[[#This Row],[잉크]],표4[화-1층])</f>
        <v>0</v>
      </c>
      <c r="AJ381" s="130">
        <f>SUMIF(표4[잉크명],표5[[#This Row],[잉크]],표4[수])</f>
        <v>0</v>
      </c>
      <c r="AK381" s="131">
        <f>SUMIF(표4[잉크명],표5[[#This Row],[잉크]],표4[수-3층])</f>
        <v>0</v>
      </c>
      <c r="AL381" s="131">
        <f>SUMIF(표4[잉크명],표5[[#This Row],[잉크]],표4[수-1층])</f>
        <v>0</v>
      </c>
      <c r="AM381" s="34">
        <f>SUMIF(표4[잉크명],표5[[#This Row],[잉크]],표4[목])</f>
        <v>0</v>
      </c>
      <c r="AN381" s="131">
        <f>SUMIF(표4[잉크명],표5[[#This Row],[잉크]],표4[목-3층])</f>
        <v>0</v>
      </c>
      <c r="AO381" s="131">
        <f>SUMIF(표4[잉크명],표5[[#This Row],[잉크]],표4[목-1층])</f>
        <v>0</v>
      </c>
      <c r="AP381" s="34">
        <f>SUMIF(표4[잉크명],표5[[#This Row],[잉크]],표4[금])</f>
        <v>0</v>
      </c>
      <c r="AQ381" s="131">
        <f>SUMIF(표4[잉크명],표5[[#This Row],[잉크]],표4[금-3층])</f>
        <v>0</v>
      </c>
      <c r="AR381" s="131">
        <f>SUMIF(표4[잉크명],표5[[#This Row],[잉크]],표4[금-1층])</f>
        <v>0</v>
      </c>
      <c r="AS381" s="34">
        <f>SUMIF(표4[잉크명],표5[[#This Row],[잉크]],표4[토])</f>
        <v>0</v>
      </c>
      <c r="AT381" s="131">
        <f>SUMIF(표4[잉크명],표5[[#This Row],[잉크]],표4[토-3층])</f>
        <v>0</v>
      </c>
      <c r="AU381" s="131">
        <f>SUMIF(표4[잉크명],표5[[#This Row],[잉크]],표4[토-1층])</f>
        <v>0</v>
      </c>
      <c r="AV381" s="34">
        <f>SUMIF(표4[잉크명],표5[[#This Row],[잉크]],표4[일])</f>
        <v>0</v>
      </c>
      <c r="AW381" s="131">
        <f>SUMIF(표4[잉크명],표5[[#This Row],[잉크]],표4[일-3층])</f>
        <v>0</v>
      </c>
      <c r="AX381" s="131">
        <f>SUMIF(표4[잉크명],표5[[#This Row],[잉크]],표4[일-1층])</f>
        <v>0</v>
      </c>
      <c r="AY381" s="34">
        <f>SUMIF(표4[잉크명],표5[[#This Row],[잉크]],표4[차주 월])</f>
        <v>0</v>
      </c>
      <c r="AZ381" s="34">
        <f>SUM(표5[[#This Row],[월]:[차주 월]])</f>
        <v>8</v>
      </c>
    </row>
    <row r="382" spans="2:52" x14ac:dyDescent="0.3">
      <c r="B382" s="56" t="s">
        <v>830</v>
      </c>
      <c r="C382" s="56"/>
      <c r="D382" s="56" t="s">
        <v>832</v>
      </c>
      <c r="E382" s="54">
        <f>COUNTIF(사출계획!$E$62:$F$110,표4[[#This Row],[제품명]])</f>
        <v>0</v>
      </c>
      <c r="F382" s="126">
        <f>COUNTIF(사출계획!$E$62:$F$87,표4[[#This Row],[제품명]])</f>
        <v>0</v>
      </c>
      <c r="G382" s="126">
        <f>COUNTIF(사출계획!$E$88:$F$110,표4[[#This Row],[제품명]])</f>
        <v>0</v>
      </c>
      <c r="H382" s="54">
        <f>COUNTIF(사출계획!$G$62:$H$110,표4[[#This Row],[제품명]])</f>
        <v>0</v>
      </c>
      <c r="I382" s="122">
        <f>COUNTIF(사출계획!$G$62:$H$87,표4[[#This Row],[제품명]])</f>
        <v>0</v>
      </c>
      <c r="J382" s="122">
        <f>COUNTIF(사출계획!$G$88:$H$110,표4[[#This Row],[제품명]])</f>
        <v>0</v>
      </c>
      <c r="K382" s="54">
        <f>COUNTIF(사출계획!$I$62:$J$110,표4[[#This Row],[제품명]])</f>
        <v>0</v>
      </c>
      <c r="L382" s="126">
        <f>COUNTIF(사출계획!$I$62:$J$87,표4[[#This Row],[제품명]])</f>
        <v>0</v>
      </c>
      <c r="M382" s="126">
        <f>COUNTIF(사출계획!$I$88:$J$110,표4[[#This Row],[제품명]])</f>
        <v>0</v>
      </c>
      <c r="N382" s="54">
        <f>COUNTIF(사출계획!$K$62:$L$110,표4[[#This Row],[제품명]])</f>
        <v>0</v>
      </c>
      <c r="O382" s="126">
        <f>COUNTIF(사출계획!$K$62:$L$87,표4[[#This Row],[제품명]])</f>
        <v>0</v>
      </c>
      <c r="P382" s="126">
        <f>COUNTIF(사출계획!$K$88:$L$110,표4[[#This Row],[제품명]])</f>
        <v>0</v>
      </c>
      <c r="Q382" s="54">
        <f>COUNTIF(사출계획!$M$62:$N$110,표4[[#This Row],[제품명]])</f>
        <v>0</v>
      </c>
      <c r="R382" s="126">
        <f>COUNTIF(사출계획!$M$62:$N$87,표4[[#This Row],[제품명]])</f>
        <v>0</v>
      </c>
      <c r="S382" s="126">
        <f>COUNTIF(사출계획!$M$88:$N$110,표4[[#This Row],[제품명]])</f>
        <v>0</v>
      </c>
      <c r="T382" s="54">
        <f>COUNTIF(사출계획!$O$62:$P$110,표4[[#This Row],[제품명]])</f>
        <v>0</v>
      </c>
      <c r="U382" s="126">
        <f>COUNTIF(사출계획!$O$62:$P$87,표4[[#This Row],[제품명]])</f>
        <v>0</v>
      </c>
      <c r="V382" s="126">
        <f>COUNTIF(사출계획!$O$88:$P$110,표4[[#This Row],[제품명]])</f>
        <v>0</v>
      </c>
      <c r="W382" s="54">
        <f>COUNTIF(사출계획!$Q$62:$R$110,표4[[#This Row],[제품명]])</f>
        <v>0</v>
      </c>
      <c r="X382" s="126">
        <f>COUNTIF(사출계획!$Q$62:$R$87,표4[[#This Row],[제품명]])</f>
        <v>0</v>
      </c>
      <c r="Y382" s="126">
        <f>COUNTIF(사출계획!$Q$88:$R$110,표4[[#This Row],[제품명]])</f>
        <v>0</v>
      </c>
      <c r="Z382" s="54">
        <f>COUNTIF(사출계획!$S$62:$T$110,표4[[#This Row],[제품명]])</f>
        <v>0</v>
      </c>
      <c r="AA382" s="126"/>
      <c r="AB382" s="126"/>
      <c r="AC382" s="119" t="s">
        <v>732</v>
      </c>
      <c r="AD382" s="129">
        <f>SUMIF(표4[잉크명],표5[[#This Row],[잉크]],표4[월])</f>
        <v>0</v>
      </c>
      <c r="AE382" s="131">
        <f>SUMIF(표4[잉크명],표5[[#This Row],[잉크]],표4[월-3층])</f>
        <v>0</v>
      </c>
      <c r="AF382" s="131">
        <f>SUMIF(표4[잉크명],표5[[#This Row],[잉크]],표4[월-1층])</f>
        <v>0</v>
      </c>
      <c r="AG382" s="133">
        <f>SUMIF(표4[잉크명],표5[[#This Row],[잉크]],표4[화])</f>
        <v>0</v>
      </c>
      <c r="AH382" s="131">
        <f>SUMIF(표4[잉크명],표5[[#This Row],[잉크]],표4[화-3층])</f>
        <v>0</v>
      </c>
      <c r="AI382" s="131">
        <f>SUMIF(표4[잉크명],표5[[#This Row],[잉크]],표4[화-1층])</f>
        <v>0</v>
      </c>
      <c r="AJ382" s="130">
        <f>SUMIF(표4[잉크명],표5[[#This Row],[잉크]],표4[수])</f>
        <v>0</v>
      </c>
      <c r="AK382" s="131">
        <f>SUMIF(표4[잉크명],표5[[#This Row],[잉크]],표4[수-3층])</f>
        <v>0</v>
      </c>
      <c r="AL382" s="131">
        <f>SUMIF(표4[잉크명],표5[[#This Row],[잉크]],표4[수-1층])</f>
        <v>0</v>
      </c>
      <c r="AM382" s="34">
        <f>SUMIF(표4[잉크명],표5[[#This Row],[잉크]],표4[목])</f>
        <v>0</v>
      </c>
      <c r="AN382" s="131">
        <f>SUMIF(표4[잉크명],표5[[#This Row],[잉크]],표4[목-3층])</f>
        <v>0</v>
      </c>
      <c r="AO382" s="131">
        <f>SUMIF(표4[잉크명],표5[[#This Row],[잉크]],표4[목-1층])</f>
        <v>0</v>
      </c>
      <c r="AP382" s="34">
        <f>SUMIF(표4[잉크명],표5[[#This Row],[잉크]],표4[금])</f>
        <v>0</v>
      </c>
      <c r="AQ382" s="131">
        <f>SUMIF(표4[잉크명],표5[[#This Row],[잉크]],표4[금-3층])</f>
        <v>0</v>
      </c>
      <c r="AR382" s="131">
        <f>SUMIF(표4[잉크명],표5[[#This Row],[잉크]],표4[금-1층])</f>
        <v>0</v>
      </c>
      <c r="AS382" s="34">
        <f>SUMIF(표4[잉크명],표5[[#This Row],[잉크]],표4[토])</f>
        <v>0</v>
      </c>
      <c r="AT382" s="131">
        <f>SUMIF(표4[잉크명],표5[[#This Row],[잉크]],표4[토-3층])</f>
        <v>0</v>
      </c>
      <c r="AU382" s="131">
        <f>SUMIF(표4[잉크명],표5[[#This Row],[잉크]],표4[토-1층])</f>
        <v>0</v>
      </c>
      <c r="AV382" s="34">
        <f>SUMIF(표4[잉크명],표5[[#This Row],[잉크]],표4[일])</f>
        <v>0</v>
      </c>
      <c r="AW382" s="131">
        <f>SUMIF(표4[잉크명],표5[[#This Row],[잉크]],표4[일-3층])</f>
        <v>0</v>
      </c>
      <c r="AX382" s="131">
        <f>SUMIF(표4[잉크명],표5[[#This Row],[잉크]],표4[일-1층])</f>
        <v>0</v>
      </c>
      <c r="AY382" s="34">
        <f>SUMIF(표4[잉크명],표5[[#This Row],[잉크]],표4[차주 월])</f>
        <v>0</v>
      </c>
      <c r="AZ382" s="34">
        <f>SUM(표5[[#This Row],[월]:[차주 월]])</f>
        <v>0</v>
      </c>
    </row>
    <row r="383" spans="2:52" x14ac:dyDescent="0.3">
      <c r="B383" s="56" t="s">
        <v>830</v>
      </c>
      <c r="C383" s="56"/>
      <c r="D383" s="56" t="s">
        <v>831</v>
      </c>
      <c r="E383" s="54">
        <f>COUNTIF(사출계획!$E$62:$F$110,표4[[#This Row],[제품명]])</f>
        <v>0</v>
      </c>
      <c r="F383" s="126">
        <f>COUNTIF(사출계획!$E$62:$F$87,표4[[#This Row],[제품명]])</f>
        <v>0</v>
      </c>
      <c r="G383" s="126">
        <f>COUNTIF(사출계획!$E$88:$F$110,표4[[#This Row],[제품명]])</f>
        <v>0</v>
      </c>
      <c r="H383" s="54">
        <f>COUNTIF(사출계획!$G$62:$H$110,표4[[#This Row],[제품명]])</f>
        <v>0</v>
      </c>
      <c r="I383" s="122">
        <f>COUNTIF(사출계획!$G$62:$H$87,표4[[#This Row],[제품명]])</f>
        <v>0</v>
      </c>
      <c r="J383" s="122">
        <f>COUNTIF(사출계획!$G$88:$H$110,표4[[#This Row],[제품명]])</f>
        <v>0</v>
      </c>
      <c r="K383" s="54">
        <f>COUNTIF(사출계획!$I$62:$J$110,표4[[#This Row],[제품명]])</f>
        <v>0</v>
      </c>
      <c r="L383" s="126">
        <f>COUNTIF(사출계획!$I$62:$J$87,표4[[#This Row],[제품명]])</f>
        <v>0</v>
      </c>
      <c r="M383" s="126">
        <f>COUNTIF(사출계획!$I$88:$J$110,표4[[#This Row],[제품명]])</f>
        <v>0</v>
      </c>
      <c r="N383" s="54">
        <f>COUNTIF(사출계획!$K$62:$L$110,표4[[#This Row],[제품명]])</f>
        <v>0</v>
      </c>
      <c r="O383" s="126">
        <f>COUNTIF(사출계획!$K$62:$L$87,표4[[#This Row],[제품명]])</f>
        <v>0</v>
      </c>
      <c r="P383" s="126">
        <f>COUNTIF(사출계획!$K$88:$L$110,표4[[#This Row],[제품명]])</f>
        <v>0</v>
      </c>
      <c r="Q383" s="54">
        <f>COUNTIF(사출계획!$M$62:$N$110,표4[[#This Row],[제품명]])</f>
        <v>0</v>
      </c>
      <c r="R383" s="126">
        <f>COUNTIF(사출계획!$M$62:$N$87,표4[[#This Row],[제품명]])</f>
        <v>0</v>
      </c>
      <c r="S383" s="126">
        <f>COUNTIF(사출계획!$M$88:$N$110,표4[[#This Row],[제품명]])</f>
        <v>0</v>
      </c>
      <c r="T383" s="54">
        <f>COUNTIF(사출계획!$O$62:$P$110,표4[[#This Row],[제품명]])</f>
        <v>0</v>
      </c>
      <c r="U383" s="126">
        <f>COUNTIF(사출계획!$O$62:$P$87,표4[[#This Row],[제품명]])</f>
        <v>0</v>
      </c>
      <c r="V383" s="126">
        <f>COUNTIF(사출계획!$O$88:$P$110,표4[[#This Row],[제품명]])</f>
        <v>0</v>
      </c>
      <c r="W383" s="54">
        <f>COUNTIF(사출계획!$Q$62:$R$110,표4[[#This Row],[제품명]])</f>
        <v>0</v>
      </c>
      <c r="X383" s="126">
        <f>COUNTIF(사출계획!$Q$62:$R$87,표4[[#This Row],[제품명]])</f>
        <v>0</v>
      </c>
      <c r="Y383" s="126">
        <f>COUNTIF(사출계획!$Q$88:$R$110,표4[[#This Row],[제품명]])</f>
        <v>0</v>
      </c>
      <c r="Z383" s="54">
        <f>COUNTIF(사출계획!$S$62:$T$110,표4[[#This Row],[제품명]])</f>
        <v>0</v>
      </c>
      <c r="AA383" s="126"/>
      <c r="AB383" s="126"/>
      <c r="AC383" s="33" t="s">
        <v>373</v>
      </c>
      <c r="AD383" s="129">
        <f>SUMIF(표4[잉크명],표5[[#This Row],[잉크]],표4[월])</f>
        <v>0</v>
      </c>
      <c r="AE383" s="131">
        <f>SUMIF(표4[잉크명],표5[[#This Row],[잉크]],표4[월-3층])</f>
        <v>0</v>
      </c>
      <c r="AF383" s="131">
        <f>SUMIF(표4[잉크명],표5[[#This Row],[잉크]],표4[월-1층])</f>
        <v>0</v>
      </c>
      <c r="AG383" s="133">
        <f>SUMIF(표4[잉크명],표5[[#This Row],[잉크]],표4[화])</f>
        <v>0</v>
      </c>
      <c r="AH383" s="131">
        <f>SUMIF(표4[잉크명],표5[[#This Row],[잉크]],표4[화-3층])</f>
        <v>0</v>
      </c>
      <c r="AI383" s="131">
        <f>SUMIF(표4[잉크명],표5[[#This Row],[잉크]],표4[화-1층])</f>
        <v>0</v>
      </c>
      <c r="AJ383" s="130">
        <f>SUMIF(표4[잉크명],표5[[#This Row],[잉크]],표4[수])</f>
        <v>0</v>
      </c>
      <c r="AK383" s="131">
        <f>SUMIF(표4[잉크명],표5[[#This Row],[잉크]],표4[수-3층])</f>
        <v>0</v>
      </c>
      <c r="AL383" s="131">
        <f>SUMIF(표4[잉크명],표5[[#This Row],[잉크]],표4[수-1층])</f>
        <v>0</v>
      </c>
      <c r="AM383" s="34">
        <f>SUMIF(표4[잉크명],표5[[#This Row],[잉크]],표4[목])</f>
        <v>0</v>
      </c>
      <c r="AN383" s="131">
        <f>SUMIF(표4[잉크명],표5[[#This Row],[잉크]],표4[목-3층])</f>
        <v>0</v>
      </c>
      <c r="AO383" s="131">
        <f>SUMIF(표4[잉크명],표5[[#This Row],[잉크]],표4[목-1층])</f>
        <v>0</v>
      </c>
      <c r="AP383" s="34">
        <f>SUMIF(표4[잉크명],표5[[#This Row],[잉크]],표4[금])</f>
        <v>0</v>
      </c>
      <c r="AQ383" s="131">
        <f>SUMIF(표4[잉크명],표5[[#This Row],[잉크]],표4[금-3층])</f>
        <v>0</v>
      </c>
      <c r="AR383" s="131">
        <f>SUMIF(표4[잉크명],표5[[#This Row],[잉크]],표4[금-1층])</f>
        <v>0</v>
      </c>
      <c r="AS383" s="34">
        <f>SUMIF(표4[잉크명],표5[[#This Row],[잉크]],표4[토])</f>
        <v>0</v>
      </c>
      <c r="AT383" s="131">
        <f>SUMIF(표4[잉크명],표5[[#This Row],[잉크]],표4[토-3층])</f>
        <v>0</v>
      </c>
      <c r="AU383" s="131">
        <f>SUMIF(표4[잉크명],표5[[#This Row],[잉크]],표4[토-1층])</f>
        <v>0</v>
      </c>
      <c r="AV383" s="34">
        <f>SUMIF(표4[잉크명],표5[[#This Row],[잉크]],표4[일])</f>
        <v>0</v>
      </c>
      <c r="AW383" s="131">
        <f>SUMIF(표4[잉크명],표5[[#This Row],[잉크]],표4[일-3층])</f>
        <v>0</v>
      </c>
      <c r="AX383" s="131">
        <f>SUMIF(표4[잉크명],표5[[#This Row],[잉크]],표4[일-1층])</f>
        <v>0</v>
      </c>
      <c r="AY383" s="34">
        <f>SUMIF(표4[잉크명],표5[[#This Row],[잉크]],표4[차주 월])</f>
        <v>0</v>
      </c>
      <c r="AZ383" s="34">
        <f>SUM(표5[[#This Row],[월]:[차주 월]])</f>
        <v>0</v>
      </c>
    </row>
    <row r="384" spans="2:52" x14ac:dyDescent="0.3">
      <c r="B384" s="56" t="s">
        <v>837</v>
      </c>
      <c r="C384" s="56"/>
      <c r="D384" s="56" t="s">
        <v>836</v>
      </c>
      <c r="E384" s="54">
        <f>COUNTIF(사출계획!$E$62:$F$110,표4[[#This Row],[제품명]])</f>
        <v>0</v>
      </c>
      <c r="F384" s="126">
        <f>COUNTIF(사출계획!$E$62:$F$87,표4[[#This Row],[제품명]])</f>
        <v>0</v>
      </c>
      <c r="G384" s="126">
        <f>COUNTIF(사출계획!$E$88:$F$110,표4[[#This Row],[제품명]])</f>
        <v>0</v>
      </c>
      <c r="H384" s="54">
        <f>COUNTIF(사출계획!$G$62:$H$110,표4[[#This Row],[제품명]])</f>
        <v>0</v>
      </c>
      <c r="I384" s="122">
        <f>COUNTIF(사출계획!$G$62:$H$87,표4[[#This Row],[제품명]])</f>
        <v>0</v>
      </c>
      <c r="J384" s="122">
        <f>COUNTIF(사출계획!$G$88:$H$110,표4[[#This Row],[제품명]])</f>
        <v>0</v>
      </c>
      <c r="K384" s="54">
        <f>COUNTIF(사출계획!$I$62:$J$110,표4[[#This Row],[제품명]])</f>
        <v>0</v>
      </c>
      <c r="L384" s="126">
        <f>COUNTIF(사출계획!$I$62:$J$87,표4[[#This Row],[제품명]])</f>
        <v>0</v>
      </c>
      <c r="M384" s="126">
        <f>COUNTIF(사출계획!$I$88:$J$110,표4[[#This Row],[제품명]])</f>
        <v>0</v>
      </c>
      <c r="N384" s="54">
        <f>COUNTIF(사출계획!$K$62:$L$110,표4[[#This Row],[제품명]])</f>
        <v>0</v>
      </c>
      <c r="O384" s="126">
        <f>COUNTIF(사출계획!$K$62:$L$87,표4[[#This Row],[제품명]])</f>
        <v>0</v>
      </c>
      <c r="P384" s="126">
        <f>COUNTIF(사출계획!$K$88:$L$110,표4[[#This Row],[제품명]])</f>
        <v>0</v>
      </c>
      <c r="Q384" s="54">
        <f>COUNTIF(사출계획!$M$62:$N$110,표4[[#This Row],[제품명]])</f>
        <v>0</v>
      </c>
      <c r="R384" s="126">
        <f>COUNTIF(사출계획!$M$62:$N$87,표4[[#This Row],[제품명]])</f>
        <v>0</v>
      </c>
      <c r="S384" s="126">
        <f>COUNTIF(사출계획!$M$88:$N$110,표4[[#This Row],[제품명]])</f>
        <v>0</v>
      </c>
      <c r="T384" s="54">
        <f>COUNTIF(사출계획!$O$62:$P$110,표4[[#This Row],[제품명]])</f>
        <v>0</v>
      </c>
      <c r="U384" s="126">
        <f>COUNTIF(사출계획!$O$62:$P$87,표4[[#This Row],[제품명]])</f>
        <v>0</v>
      </c>
      <c r="V384" s="126">
        <f>COUNTIF(사출계획!$O$88:$P$110,표4[[#This Row],[제품명]])</f>
        <v>0</v>
      </c>
      <c r="W384" s="54">
        <f>COUNTIF(사출계획!$Q$62:$R$110,표4[[#This Row],[제품명]])</f>
        <v>0</v>
      </c>
      <c r="X384" s="126">
        <f>COUNTIF(사출계획!$Q$62:$R$87,표4[[#This Row],[제품명]])</f>
        <v>0</v>
      </c>
      <c r="Y384" s="126">
        <f>COUNTIF(사출계획!$Q$88:$R$110,표4[[#This Row],[제품명]])</f>
        <v>0</v>
      </c>
      <c r="Z384" s="54">
        <f>COUNTIF(사출계획!$S$62:$T$110,표4[[#This Row],[제품명]])</f>
        <v>0</v>
      </c>
      <c r="AA384" s="126"/>
      <c r="AB384" s="126"/>
      <c r="AC384" s="33" t="s">
        <v>1028</v>
      </c>
      <c r="AD384" s="129">
        <f>SUMIF(표4[잉크명],표5[[#This Row],[잉크]],표4[월])</f>
        <v>0</v>
      </c>
      <c r="AE384" s="131">
        <f>SUMIF(표4[잉크명],표5[[#This Row],[잉크]],표4[월-3층])</f>
        <v>0</v>
      </c>
      <c r="AF384" s="131">
        <f>SUMIF(표4[잉크명],표5[[#This Row],[잉크]],표4[월-1층])</f>
        <v>0</v>
      </c>
      <c r="AG384" s="133">
        <f>SUMIF(표4[잉크명],표5[[#This Row],[잉크]],표4[화])</f>
        <v>0</v>
      </c>
      <c r="AH384" s="131">
        <f>SUMIF(표4[잉크명],표5[[#This Row],[잉크]],표4[화-3층])</f>
        <v>0</v>
      </c>
      <c r="AI384" s="131">
        <f>SUMIF(표4[잉크명],표5[[#This Row],[잉크]],표4[화-1층])</f>
        <v>0</v>
      </c>
      <c r="AJ384" s="130">
        <f>SUMIF(표4[잉크명],표5[[#This Row],[잉크]],표4[수])</f>
        <v>0</v>
      </c>
      <c r="AK384" s="131">
        <f>SUMIF(표4[잉크명],표5[[#This Row],[잉크]],표4[수-3층])</f>
        <v>0</v>
      </c>
      <c r="AL384" s="131">
        <f>SUMIF(표4[잉크명],표5[[#This Row],[잉크]],표4[수-1층])</f>
        <v>0</v>
      </c>
      <c r="AM384" s="34">
        <f>SUMIF(표4[잉크명],표5[[#This Row],[잉크]],표4[목])</f>
        <v>0</v>
      </c>
      <c r="AN384" s="131">
        <f>SUMIF(표4[잉크명],표5[[#This Row],[잉크]],표4[목-3층])</f>
        <v>0</v>
      </c>
      <c r="AO384" s="131">
        <f>SUMIF(표4[잉크명],표5[[#This Row],[잉크]],표4[목-1층])</f>
        <v>0</v>
      </c>
      <c r="AP384" s="34">
        <f>SUMIF(표4[잉크명],표5[[#This Row],[잉크]],표4[금])</f>
        <v>0</v>
      </c>
      <c r="AQ384" s="131">
        <f>SUMIF(표4[잉크명],표5[[#This Row],[잉크]],표4[금-3층])</f>
        <v>0</v>
      </c>
      <c r="AR384" s="131">
        <f>SUMIF(표4[잉크명],표5[[#This Row],[잉크]],표4[금-1층])</f>
        <v>0</v>
      </c>
      <c r="AS384" s="34">
        <f>SUMIF(표4[잉크명],표5[[#This Row],[잉크]],표4[토])</f>
        <v>0</v>
      </c>
      <c r="AT384" s="131">
        <f>SUMIF(표4[잉크명],표5[[#This Row],[잉크]],표4[토-3층])</f>
        <v>0</v>
      </c>
      <c r="AU384" s="131">
        <f>SUMIF(표4[잉크명],표5[[#This Row],[잉크]],표4[토-1층])</f>
        <v>0</v>
      </c>
      <c r="AV384" s="34">
        <f>SUMIF(표4[잉크명],표5[[#This Row],[잉크]],표4[일])</f>
        <v>0</v>
      </c>
      <c r="AW384" s="131">
        <f>SUMIF(표4[잉크명],표5[[#This Row],[잉크]],표4[일-3층])</f>
        <v>0</v>
      </c>
      <c r="AX384" s="131">
        <f>SUMIF(표4[잉크명],표5[[#This Row],[잉크]],표4[일-1층])</f>
        <v>0</v>
      </c>
      <c r="AY384" s="34">
        <f>SUMIF(표4[잉크명],표5[[#This Row],[잉크]],표4[차주 월])</f>
        <v>0</v>
      </c>
      <c r="AZ384" s="34">
        <f>SUM(표5[[#This Row],[월]:[차주 월]])</f>
        <v>0</v>
      </c>
    </row>
    <row r="385" spans="2:52" x14ac:dyDescent="0.3">
      <c r="B385" s="56" t="s">
        <v>837</v>
      </c>
      <c r="C385" s="56"/>
      <c r="D385" s="56" t="s">
        <v>838</v>
      </c>
      <c r="E385" s="34">
        <f>COUNTIF(사출계획!$E$62:$F$110,표4[[#This Row],[제품명]])</f>
        <v>0</v>
      </c>
      <c r="F385" s="126">
        <f>COUNTIF(사출계획!$E$62:$F$87,표4[[#This Row],[제품명]])</f>
        <v>0</v>
      </c>
      <c r="G385" s="126">
        <f>COUNTIF(사출계획!$E$88:$F$110,표4[[#This Row],[제품명]])</f>
        <v>0</v>
      </c>
      <c r="H385" s="34">
        <f>COUNTIF(사출계획!$G$62:$H$110,표4[[#This Row],[제품명]])</f>
        <v>0</v>
      </c>
      <c r="I385" s="122">
        <f>COUNTIF(사출계획!$G$62:$H$87,표4[[#This Row],[제품명]])</f>
        <v>0</v>
      </c>
      <c r="J385" s="122">
        <f>COUNTIF(사출계획!$G$88:$H$110,표4[[#This Row],[제품명]])</f>
        <v>0</v>
      </c>
      <c r="K385" s="34">
        <f>COUNTIF(사출계획!$I$62:$J$110,표4[[#This Row],[제품명]])</f>
        <v>0</v>
      </c>
      <c r="L385" s="126">
        <f>COUNTIF(사출계획!$I$62:$J$87,표4[[#This Row],[제품명]])</f>
        <v>0</v>
      </c>
      <c r="M385" s="126">
        <f>COUNTIF(사출계획!$I$88:$J$110,표4[[#This Row],[제품명]])</f>
        <v>0</v>
      </c>
      <c r="N385" s="34">
        <f>COUNTIF(사출계획!$K$62:$L$110,표4[[#This Row],[제품명]])</f>
        <v>0</v>
      </c>
      <c r="O385" s="126">
        <f>COUNTIF(사출계획!$K$62:$L$87,표4[[#This Row],[제품명]])</f>
        <v>0</v>
      </c>
      <c r="P385" s="126">
        <f>COUNTIF(사출계획!$K$88:$L$110,표4[[#This Row],[제품명]])</f>
        <v>0</v>
      </c>
      <c r="Q385" s="34">
        <f>COUNTIF(사출계획!$M$62:$N$110,표4[[#This Row],[제품명]])</f>
        <v>0</v>
      </c>
      <c r="R385" s="126">
        <f>COUNTIF(사출계획!$M$62:$N$87,표4[[#This Row],[제품명]])</f>
        <v>0</v>
      </c>
      <c r="S385" s="126">
        <f>COUNTIF(사출계획!$M$88:$N$110,표4[[#This Row],[제품명]])</f>
        <v>0</v>
      </c>
      <c r="T385" s="34">
        <f>COUNTIF(사출계획!$O$62:$P$110,표4[[#This Row],[제품명]])</f>
        <v>0</v>
      </c>
      <c r="U385" s="126">
        <f>COUNTIF(사출계획!$O$62:$P$87,표4[[#This Row],[제품명]])</f>
        <v>0</v>
      </c>
      <c r="V385" s="126">
        <f>COUNTIF(사출계획!$O$88:$P$110,표4[[#This Row],[제품명]])</f>
        <v>0</v>
      </c>
      <c r="W385" s="34">
        <f>COUNTIF(사출계획!$Q$62:$R$110,표4[[#This Row],[제품명]])</f>
        <v>0</v>
      </c>
      <c r="X385" s="126">
        <f>COUNTIF(사출계획!$Q$62:$R$87,표4[[#This Row],[제품명]])</f>
        <v>0</v>
      </c>
      <c r="Y385" s="126">
        <f>COUNTIF(사출계획!$Q$88:$R$110,표4[[#This Row],[제품명]])</f>
        <v>0</v>
      </c>
      <c r="Z385" s="34">
        <f>COUNTIF(사출계획!$S$62:$T$110,표4[[#This Row],[제품명]])</f>
        <v>0</v>
      </c>
      <c r="AA385" s="126"/>
      <c r="AB385" s="126"/>
      <c r="AC385" s="119" t="s">
        <v>959</v>
      </c>
      <c r="AD385" s="129">
        <f>SUMIF(표4[잉크명],표5[[#This Row],[잉크]],표4[월])</f>
        <v>0</v>
      </c>
      <c r="AE385" s="131">
        <f>SUMIF(표4[잉크명],표5[[#This Row],[잉크]],표4[월-3층])</f>
        <v>0</v>
      </c>
      <c r="AF385" s="131">
        <f>SUMIF(표4[잉크명],표5[[#This Row],[잉크]],표4[월-1층])</f>
        <v>0</v>
      </c>
      <c r="AG385" s="133">
        <f>SUMIF(표4[잉크명],표5[[#This Row],[잉크]],표4[화])</f>
        <v>0</v>
      </c>
      <c r="AH385" s="131">
        <f>SUMIF(표4[잉크명],표5[[#This Row],[잉크]],표4[화-3층])</f>
        <v>0</v>
      </c>
      <c r="AI385" s="131">
        <f>SUMIF(표4[잉크명],표5[[#This Row],[잉크]],표4[화-1층])</f>
        <v>0</v>
      </c>
      <c r="AJ385" s="130">
        <f>SUMIF(표4[잉크명],표5[[#This Row],[잉크]],표4[수])</f>
        <v>0</v>
      </c>
      <c r="AK385" s="131">
        <f>SUMIF(표4[잉크명],표5[[#This Row],[잉크]],표4[수-3층])</f>
        <v>0</v>
      </c>
      <c r="AL385" s="131">
        <f>SUMIF(표4[잉크명],표5[[#This Row],[잉크]],표4[수-1층])</f>
        <v>0</v>
      </c>
      <c r="AM385" s="54">
        <f>SUMIF(표4[잉크명],표5[[#This Row],[잉크]],표4[목])</f>
        <v>0</v>
      </c>
      <c r="AN385" s="131">
        <f>SUMIF(표4[잉크명],표5[[#This Row],[잉크]],표4[목-3층])</f>
        <v>0</v>
      </c>
      <c r="AO385" s="131">
        <f>SUMIF(표4[잉크명],표5[[#This Row],[잉크]],표4[목-1층])</f>
        <v>0</v>
      </c>
      <c r="AP385" s="54">
        <f>SUMIF(표4[잉크명],표5[[#This Row],[잉크]],표4[금])</f>
        <v>0</v>
      </c>
      <c r="AQ385" s="131">
        <f>SUMIF(표4[잉크명],표5[[#This Row],[잉크]],표4[금-3층])</f>
        <v>0</v>
      </c>
      <c r="AR385" s="131">
        <f>SUMIF(표4[잉크명],표5[[#This Row],[잉크]],표4[금-1층])</f>
        <v>0</v>
      </c>
      <c r="AS385" s="54">
        <f>SUMIF(표4[잉크명],표5[[#This Row],[잉크]],표4[토])</f>
        <v>0</v>
      </c>
      <c r="AT385" s="131">
        <f>SUMIF(표4[잉크명],표5[[#This Row],[잉크]],표4[토-3층])</f>
        <v>0</v>
      </c>
      <c r="AU385" s="131">
        <f>SUMIF(표4[잉크명],표5[[#This Row],[잉크]],표4[토-1층])</f>
        <v>0</v>
      </c>
      <c r="AV385" s="54">
        <f>SUMIF(표4[잉크명],표5[[#This Row],[잉크]],표4[일])</f>
        <v>0</v>
      </c>
      <c r="AW385" s="131">
        <f>SUMIF(표4[잉크명],표5[[#This Row],[잉크]],표4[일-3층])</f>
        <v>0</v>
      </c>
      <c r="AX385" s="131">
        <f>SUMIF(표4[잉크명],표5[[#This Row],[잉크]],표4[일-1층])</f>
        <v>0</v>
      </c>
      <c r="AY385" s="54">
        <f>SUMIF(표4[잉크명],표5[[#This Row],[잉크]],표4[차주 월])</f>
        <v>0</v>
      </c>
      <c r="AZ385" s="54">
        <f>SUM(표5[[#This Row],[월]:[차주 월]])</f>
        <v>0</v>
      </c>
    </row>
    <row r="386" spans="2:52" x14ac:dyDescent="0.3">
      <c r="B386" s="56" t="s">
        <v>837</v>
      </c>
      <c r="C386" s="56"/>
      <c r="D386" s="56" t="s">
        <v>1232</v>
      </c>
      <c r="E386" s="54">
        <f>COUNTIF(사출계획!$E$62:$F$110,표4[[#This Row],[제품명]])</f>
        <v>0</v>
      </c>
      <c r="F386" s="126">
        <f>COUNTIF(사출계획!$E$62:$F$87,표4[[#This Row],[제품명]])</f>
        <v>0</v>
      </c>
      <c r="G386" s="126">
        <f>COUNTIF(사출계획!$E$88:$F$110,표4[[#This Row],[제품명]])</f>
        <v>0</v>
      </c>
      <c r="H386" s="54">
        <f>COUNTIF(사출계획!$G$62:$H$110,표4[[#This Row],[제품명]])</f>
        <v>0</v>
      </c>
      <c r="I386" s="122">
        <f>COUNTIF(사출계획!$G$62:$H$87,표4[[#This Row],[제품명]])</f>
        <v>0</v>
      </c>
      <c r="J386" s="122">
        <f>COUNTIF(사출계획!$G$88:$H$110,표4[[#This Row],[제품명]])</f>
        <v>0</v>
      </c>
      <c r="K386" s="54">
        <f>COUNTIF(사출계획!$I$62:$J$110,표4[[#This Row],[제품명]])</f>
        <v>0</v>
      </c>
      <c r="L386" s="126">
        <f>COUNTIF(사출계획!$I$62:$J$87,표4[[#This Row],[제품명]])</f>
        <v>0</v>
      </c>
      <c r="M386" s="126">
        <f>COUNTIF(사출계획!$I$88:$J$110,표4[[#This Row],[제품명]])</f>
        <v>0</v>
      </c>
      <c r="N386" s="54">
        <f>COUNTIF(사출계획!$K$62:$L$110,표4[[#This Row],[제품명]])</f>
        <v>0</v>
      </c>
      <c r="O386" s="126">
        <f>COUNTIF(사출계획!$K$62:$L$87,표4[[#This Row],[제품명]])</f>
        <v>0</v>
      </c>
      <c r="P386" s="126">
        <f>COUNTIF(사출계획!$K$88:$L$110,표4[[#This Row],[제품명]])</f>
        <v>0</v>
      </c>
      <c r="Q386" s="54">
        <f>COUNTIF(사출계획!$M$62:$N$110,표4[[#This Row],[제품명]])</f>
        <v>0</v>
      </c>
      <c r="R386" s="126">
        <f>COUNTIF(사출계획!$M$62:$N$87,표4[[#This Row],[제품명]])</f>
        <v>0</v>
      </c>
      <c r="S386" s="126">
        <f>COUNTIF(사출계획!$M$88:$N$110,표4[[#This Row],[제품명]])</f>
        <v>0</v>
      </c>
      <c r="T386" s="54">
        <f>COUNTIF(사출계획!$O$62:$P$110,표4[[#This Row],[제품명]])</f>
        <v>0</v>
      </c>
      <c r="U386" s="126">
        <f>COUNTIF(사출계획!$O$62:$P$87,표4[[#This Row],[제품명]])</f>
        <v>0</v>
      </c>
      <c r="V386" s="126">
        <f>COUNTIF(사출계획!$O$88:$P$110,표4[[#This Row],[제품명]])</f>
        <v>0</v>
      </c>
      <c r="W386" s="54">
        <f>COUNTIF(사출계획!$Q$62:$R$110,표4[[#This Row],[제품명]])</f>
        <v>0</v>
      </c>
      <c r="X386" s="126">
        <f>COUNTIF(사출계획!$Q$62:$R$87,표4[[#This Row],[제품명]])</f>
        <v>0</v>
      </c>
      <c r="Y386" s="126">
        <f>COUNTIF(사출계획!$Q$88:$R$110,표4[[#This Row],[제품명]])</f>
        <v>0</v>
      </c>
      <c r="Z386" s="54">
        <f>COUNTIF(사출계획!$S$62:$T$110,표4[[#This Row],[제품명]])</f>
        <v>0</v>
      </c>
      <c r="AA386" s="126"/>
      <c r="AB386" s="126"/>
      <c r="AC386" s="119" t="s">
        <v>1712</v>
      </c>
      <c r="AD386" s="129">
        <f>SUMIF(표4[잉크명],표5[[#This Row],[잉크]],표4[월])</f>
        <v>0</v>
      </c>
      <c r="AE386" s="131">
        <f>SUMIF(표4[잉크명],표5[[#This Row],[잉크]],표4[월-3층])</f>
        <v>0</v>
      </c>
      <c r="AF386" s="131">
        <f>SUMIF(표4[잉크명],표5[[#This Row],[잉크]],표4[월-1층])</f>
        <v>0</v>
      </c>
      <c r="AG386" s="133">
        <f>SUMIF(표4[잉크명],표5[[#This Row],[잉크]],표4[화])</f>
        <v>0</v>
      </c>
      <c r="AH386" s="131">
        <f>SUMIF(표4[잉크명],표5[[#This Row],[잉크]],표4[화-3층])</f>
        <v>0</v>
      </c>
      <c r="AI386" s="131">
        <f>SUMIF(표4[잉크명],표5[[#This Row],[잉크]],표4[화-1층])</f>
        <v>0</v>
      </c>
      <c r="AJ386" s="130">
        <f>SUMIF(표4[잉크명],표5[[#This Row],[잉크]],표4[수])</f>
        <v>0</v>
      </c>
      <c r="AK386" s="131">
        <f>SUMIF(표4[잉크명],표5[[#This Row],[잉크]],표4[수-3층])</f>
        <v>0</v>
      </c>
      <c r="AL386" s="131">
        <f>SUMIF(표4[잉크명],표5[[#This Row],[잉크]],표4[수-1층])</f>
        <v>0</v>
      </c>
      <c r="AM386" s="54">
        <f>SUMIF(표4[잉크명],표5[[#This Row],[잉크]],표4[목])</f>
        <v>0</v>
      </c>
      <c r="AN386" s="131">
        <f>SUMIF(표4[잉크명],표5[[#This Row],[잉크]],표4[목-3층])</f>
        <v>0</v>
      </c>
      <c r="AO386" s="131">
        <f>SUMIF(표4[잉크명],표5[[#This Row],[잉크]],표4[목-1층])</f>
        <v>0</v>
      </c>
      <c r="AP386" s="54">
        <f>SUMIF(표4[잉크명],표5[[#This Row],[잉크]],표4[금])</f>
        <v>0</v>
      </c>
      <c r="AQ386" s="131">
        <f>SUMIF(표4[잉크명],표5[[#This Row],[잉크]],표4[금-3층])</f>
        <v>0</v>
      </c>
      <c r="AR386" s="131">
        <f>SUMIF(표4[잉크명],표5[[#This Row],[잉크]],표4[금-1층])</f>
        <v>0</v>
      </c>
      <c r="AS386" s="54">
        <f>SUMIF(표4[잉크명],표5[[#This Row],[잉크]],표4[토])</f>
        <v>0</v>
      </c>
      <c r="AT386" s="131">
        <f>SUMIF(표4[잉크명],표5[[#This Row],[잉크]],표4[토-3층])</f>
        <v>0</v>
      </c>
      <c r="AU386" s="131">
        <f>SUMIF(표4[잉크명],표5[[#This Row],[잉크]],표4[토-1층])</f>
        <v>0</v>
      </c>
      <c r="AV386" s="54">
        <f>SUMIF(표4[잉크명],표5[[#This Row],[잉크]],표4[일])</f>
        <v>0</v>
      </c>
      <c r="AW386" s="131">
        <f>SUMIF(표4[잉크명],표5[[#This Row],[잉크]],표4[일-3층])</f>
        <v>0</v>
      </c>
      <c r="AX386" s="131">
        <f>SUMIF(표4[잉크명],표5[[#This Row],[잉크]],표4[일-1층])</f>
        <v>0</v>
      </c>
      <c r="AY386" s="54">
        <f>SUMIF(표4[잉크명],표5[[#This Row],[잉크]],표4[차주 월])</f>
        <v>0</v>
      </c>
      <c r="AZ386" s="54">
        <f>SUM(표5[[#This Row],[월]:[차주 월]])</f>
        <v>0</v>
      </c>
    </row>
    <row r="387" spans="2:52" x14ac:dyDescent="0.3">
      <c r="B387" s="56" t="s">
        <v>788</v>
      </c>
      <c r="C387" s="56"/>
      <c r="D387" s="56" t="s">
        <v>842</v>
      </c>
      <c r="E387" s="54">
        <f>COUNTIF(사출계획!$E$62:$F$110,표4[[#This Row],[제품명]])</f>
        <v>0</v>
      </c>
      <c r="F387" s="126">
        <f>COUNTIF(사출계획!$E$62:$F$87,표4[[#This Row],[제품명]])</f>
        <v>0</v>
      </c>
      <c r="G387" s="126">
        <f>COUNTIF(사출계획!$E$88:$F$110,표4[[#This Row],[제품명]])</f>
        <v>0</v>
      </c>
      <c r="H387" s="54">
        <f>COUNTIF(사출계획!$G$62:$H$110,표4[[#This Row],[제품명]])</f>
        <v>0</v>
      </c>
      <c r="I387" s="122">
        <f>COUNTIF(사출계획!$G$62:$H$87,표4[[#This Row],[제품명]])</f>
        <v>0</v>
      </c>
      <c r="J387" s="122">
        <f>COUNTIF(사출계획!$G$88:$H$110,표4[[#This Row],[제품명]])</f>
        <v>0</v>
      </c>
      <c r="K387" s="54">
        <f>COUNTIF(사출계획!$I$62:$J$110,표4[[#This Row],[제품명]])</f>
        <v>0</v>
      </c>
      <c r="L387" s="126">
        <f>COUNTIF(사출계획!$I$62:$J$87,표4[[#This Row],[제품명]])</f>
        <v>0</v>
      </c>
      <c r="M387" s="126">
        <f>COUNTIF(사출계획!$I$88:$J$110,표4[[#This Row],[제품명]])</f>
        <v>0</v>
      </c>
      <c r="N387" s="54">
        <f>COUNTIF(사출계획!$K$62:$L$110,표4[[#This Row],[제품명]])</f>
        <v>0</v>
      </c>
      <c r="O387" s="126">
        <f>COUNTIF(사출계획!$K$62:$L$87,표4[[#This Row],[제품명]])</f>
        <v>0</v>
      </c>
      <c r="P387" s="126">
        <f>COUNTIF(사출계획!$K$88:$L$110,표4[[#This Row],[제품명]])</f>
        <v>0</v>
      </c>
      <c r="Q387" s="54">
        <f>COUNTIF(사출계획!$M$62:$N$110,표4[[#This Row],[제품명]])</f>
        <v>0</v>
      </c>
      <c r="R387" s="126">
        <f>COUNTIF(사출계획!$M$62:$N$87,표4[[#This Row],[제품명]])</f>
        <v>0</v>
      </c>
      <c r="S387" s="126">
        <f>COUNTIF(사출계획!$M$88:$N$110,표4[[#This Row],[제품명]])</f>
        <v>0</v>
      </c>
      <c r="T387" s="54">
        <f>COUNTIF(사출계획!$O$62:$P$110,표4[[#This Row],[제품명]])</f>
        <v>0</v>
      </c>
      <c r="U387" s="126">
        <f>COUNTIF(사출계획!$O$62:$P$87,표4[[#This Row],[제품명]])</f>
        <v>0</v>
      </c>
      <c r="V387" s="126">
        <f>COUNTIF(사출계획!$O$88:$P$110,표4[[#This Row],[제품명]])</f>
        <v>0</v>
      </c>
      <c r="W387" s="54">
        <f>COUNTIF(사출계획!$Q$62:$R$110,표4[[#This Row],[제품명]])</f>
        <v>0</v>
      </c>
      <c r="X387" s="126">
        <f>COUNTIF(사출계획!$Q$62:$R$87,표4[[#This Row],[제품명]])</f>
        <v>0</v>
      </c>
      <c r="Y387" s="126">
        <f>COUNTIF(사출계획!$Q$88:$R$110,표4[[#This Row],[제품명]])</f>
        <v>0</v>
      </c>
      <c r="Z387" s="54">
        <f>COUNTIF(사출계획!$S$62:$T$110,표4[[#This Row],[제품명]])</f>
        <v>0</v>
      </c>
      <c r="AA387" s="126"/>
      <c r="AB387" s="126"/>
      <c r="AC387" s="217" t="s">
        <v>1675</v>
      </c>
      <c r="AD387" s="129">
        <f>SUMIF(표4[잉크명],표5[[#This Row],[잉크]],표4[월])</f>
        <v>0</v>
      </c>
      <c r="AE387" s="126">
        <f>SUMIF(표4[잉크명],표5[[#This Row],[잉크]],표4[월-3층])</f>
        <v>0</v>
      </c>
      <c r="AF387" s="126">
        <f>SUMIF(표4[잉크명],표5[[#This Row],[잉크]],표4[월-1층])</f>
        <v>0</v>
      </c>
      <c r="AG387" s="133">
        <f>SUMIF(표4[잉크명],표5[[#This Row],[잉크]],표4[화])</f>
        <v>0</v>
      </c>
      <c r="AH387" s="126">
        <f>SUMIF(표4[잉크명],표5[[#This Row],[잉크]],표4[화-3층])</f>
        <v>0</v>
      </c>
      <c r="AI387" s="126">
        <f>SUMIF(표4[잉크명],표5[[#This Row],[잉크]],표4[화-1층])</f>
        <v>0</v>
      </c>
      <c r="AJ387" s="130">
        <f>SUMIF(표4[잉크명],표5[[#This Row],[잉크]],표4[수])</f>
        <v>0</v>
      </c>
      <c r="AK387" s="126">
        <f>SUMIF(표4[잉크명],표5[[#This Row],[잉크]],표4[수-3층])</f>
        <v>0</v>
      </c>
      <c r="AL387" s="126">
        <f>SUMIF(표4[잉크명],표5[[#This Row],[잉크]],표4[수-1층])</f>
        <v>0</v>
      </c>
      <c r="AM387" s="54">
        <f>SUMIF(표4[잉크명],표5[[#This Row],[잉크]],표4[목])</f>
        <v>0</v>
      </c>
      <c r="AN387" s="126">
        <f>SUMIF(표4[잉크명],표5[[#This Row],[잉크]],표4[목-3층])</f>
        <v>0</v>
      </c>
      <c r="AO387" s="126">
        <f>SUMIF(표4[잉크명],표5[[#This Row],[잉크]],표4[목-1층])</f>
        <v>0</v>
      </c>
      <c r="AP387" s="54">
        <f>SUMIF(표4[잉크명],표5[[#This Row],[잉크]],표4[금])</f>
        <v>0</v>
      </c>
      <c r="AQ387" s="126">
        <f>SUMIF(표4[잉크명],표5[[#This Row],[잉크]],표4[금-3층])</f>
        <v>0</v>
      </c>
      <c r="AR387" s="126">
        <f>SUMIF(표4[잉크명],표5[[#This Row],[잉크]],표4[금-1층])</f>
        <v>0</v>
      </c>
      <c r="AS387" s="54">
        <f>SUMIF(표4[잉크명],표5[[#This Row],[잉크]],표4[토])</f>
        <v>0</v>
      </c>
      <c r="AT387" s="126">
        <f>SUMIF(표4[잉크명],표5[[#This Row],[잉크]],표4[토-3층])</f>
        <v>0</v>
      </c>
      <c r="AU387" s="126">
        <f>SUMIF(표4[잉크명],표5[[#This Row],[잉크]],표4[토-1층])</f>
        <v>0</v>
      </c>
      <c r="AV387" s="54">
        <f>SUMIF(표4[잉크명],표5[[#This Row],[잉크]],표4[일])</f>
        <v>0</v>
      </c>
      <c r="AW387" s="126">
        <f>SUMIF(표4[잉크명],표5[[#This Row],[잉크]],표4[일-3층])</f>
        <v>0</v>
      </c>
      <c r="AX387" s="126">
        <f>SUMIF(표4[잉크명],표5[[#This Row],[잉크]],표4[일-1층])</f>
        <v>0</v>
      </c>
      <c r="AY387" s="54">
        <f>SUMIF(표4[잉크명],표5[[#This Row],[잉크]],표4[차주 월])</f>
        <v>0</v>
      </c>
      <c r="AZ387" s="54">
        <f>SUM(표5[[#This Row],[월]:[차주 월]])</f>
        <v>0</v>
      </c>
    </row>
    <row r="388" spans="2:52" x14ac:dyDescent="0.3">
      <c r="B388" s="56" t="s">
        <v>4888</v>
      </c>
      <c r="C388" s="56"/>
      <c r="D388" s="56" t="s">
        <v>858</v>
      </c>
      <c r="E388" s="54">
        <f>COUNTIF(사출계획!$E$62:$F$110,표4[[#This Row],[제품명]])</f>
        <v>0</v>
      </c>
      <c r="F388" s="126">
        <f>COUNTIF(사출계획!$E$62:$F$87,표4[[#This Row],[제품명]])</f>
        <v>0</v>
      </c>
      <c r="G388" s="126">
        <f>COUNTIF(사출계획!$E$88:$F$110,표4[[#This Row],[제품명]])</f>
        <v>0</v>
      </c>
      <c r="H388" s="54">
        <f>COUNTIF(사출계획!$G$62:$H$110,표4[[#This Row],[제품명]])</f>
        <v>0</v>
      </c>
      <c r="I388" s="122">
        <f>COUNTIF(사출계획!$G$62:$H$87,표4[[#This Row],[제품명]])</f>
        <v>0</v>
      </c>
      <c r="J388" s="122">
        <f>COUNTIF(사출계획!$G$88:$H$110,표4[[#This Row],[제품명]])</f>
        <v>0</v>
      </c>
      <c r="K388" s="54">
        <f>COUNTIF(사출계획!$I$62:$J$110,표4[[#This Row],[제품명]])</f>
        <v>0</v>
      </c>
      <c r="L388" s="126">
        <f>COUNTIF(사출계획!$I$62:$J$87,표4[[#This Row],[제품명]])</f>
        <v>0</v>
      </c>
      <c r="M388" s="126">
        <f>COUNTIF(사출계획!$I$88:$J$110,표4[[#This Row],[제품명]])</f>
        <v>0</v>
      </c>
      <c r="N388" s="54">
        <f>COUNTIF(사출계획!$K$62:$L$110,표4[[#This Row],[제품명]])</f>
        <v>0</v>
      </c>
      <c r="O388" s="126">
        <f>COUNTIF(사출계획!$K$62:$L$87,표4[[#This Row],[제품명]])</f>
        <v>0</v>
      </c>
      <c r="P388" s="126">
        <f>COUNTIF(사출계획!$K$88:$L$110,표4[[#This Row],[제품명]])</f>
        <v>0</v>
      </c>
      <c r="Q388" s="54">
        <f>COUNTIF(사출계획!$M$62:$N$110,표4[[#This Row],[제품명]])</f>
        <v>0</v>
      </c>
      <c r="R388" s="126">
        <f>COUNTIF(사출계획!$M$62:$N$87,표4[[#This Row],[제품명]])</f>
        <v>0</v>
      </c>
      <c r="S388" s="126">
        <f>COUNTIF(사출계획!$M$88:$N$110,표4[[#This Row],[제품명]])</f>
        <v>0</v>
      </c>
      <c r="T388" s="54">
        <f>COUNTIF(사출계획!$O$62:$P$110,표4[[#This Row],[제품명]])</f>
        <v>0</v>
      </c>
      <c r="U388" s="126">
        <f>COUNTIF(사출계획!$O$62:$P$87,표4[[#This Row],[제품명]])</f>
        <v>0</v>
      </c>
      <c r="V388" s="126">
        <f>COUNTIF(사출계획!$O$88:$P$110,표4[[#This Row],[제품명]])</f>
        <v>0</v>
      </c>
      <c r="W388" s="54">
        <f>COUNTIF(사출계획!$Q$62:$R$110,표4[[#This Row],[제품명]])</f>
        <v>0</v>
      </c>
      <c r="X388" s="126">
        <f>COUNTIF(사출계획!$Q$62:$R$87,표4[[#This Row],[제품명]])</f>
        <v>0</v>
      </c>
      <c r="Y388" s="126">
        <f>COUNTIF(사출계획!$Q$88:$R$110,표4[[#This Row],[제품명]])</f>
        <v>0</v>
      </c>
      <c r="Z388" s="54">
        <f>COUNTIF(사출계획!$S$62:$T$110,표4[[#This Row],[제품명]])</f>
        <v>0</v>
      </c>
      <c r="AA388" s="126"/>
      <c r="AB388" s="126"/>
      <c r="AC388" s="119" t="s">
        <v>592</v>
      </c>
      <c r="AD388" s="129">
        <f>SUMIF(표4[잉크명],표5[[#This Row],[잉크]],표4[월])</f>
        <v>0</v>
      </c>
      <c r="AE388" s="131">
        <f>SUMIF(표4[잉크명],표5[[#This Row],[잉크]],표4[월-3층])</f>
        <v>0</v>
      </c>
      <c r="AF388" s="131">
        <f>SUMIF(표4[잉크명],표5[[#This Row],[잉크]],표4[월-1층])</f>
        <v>0</v>
      </c>
      <c r="AG388" s="133">
        <f>SUMIF(표4[잉크명],표5[[#This Row],[잉크]],표4[화])</f>
        <v>0</v>
      </c>
      <c r="AH388" s="131">
        <f>SUMIF(표4[잉크명],표5[[#This Row],[잉크]],표4[화-3층])</f>
        <v>0</v>
      </c>
      <c r="AI388" s="131">
        <f>SUMIF(표4[잉크명],표5[[#This Row],[잉크]],표4[화-1층])</f>
        <v>0</v>
      </c>
      <c r="AJ388" s="130">
        <f>SUMIF(표4[잉크명],표5[[#This Row],[잉크]],표4[수])</f>
        <v>0</v>
      </c>
      <c r="AK388" s="131">
        <f>SUMIF(표4[잉크명],표5[[#This Row],[잉크]],표4[수-3층])</f>
        <v>0</v>
      </c>
      <c r="AL388" s="131">
        <f>SUMIF(표4[잉크명],표5[[#This Row],[잉크]],표4[수-1층])</f>
        <v>0</v>
      </c>
      <c r="AM388" s="54">
        <f>SUMIF(표4[잉크명],표5[[#This Row],[잉크]],표4[목])</f>
        <v>0</v>
      </c>
      <c r="AN388" s="131">
        <f>SUMIF(표4[잉크명],표5[[#This Row],[잉크]],표4[목-3층])</f>
        <v>0</v>
      </c>
      <c r="AO388" s="131">
        <f>SUMIF(표4[잉크명],표5[[#This Row],[잉크]],표4[목-1층])</f>
        <v>0</v>
      </c>
      <c r="AP388" s="54">
        <f>SUMIF(표4[잉크명],표5[[#This Row],[잉크]],표4[금])</f>
        <v>0</v>
      </c>
      <c r="AQ388" s="131">
        <f>SUMIF(표4[잉크명],표5[[#This Row],[잉크]],표4[금-3층])</f>
        <v>0</v>
      </c>
      <c r="AR388" s="131">
        <f>SUMIF(표4[잉크명],표5[[#This Row],[잉크]],표4[금-1층])</f>
        <v>0</v>
      </c>
      <c r="AS388" s="54">
        <f>SUMIF(표4[잉크명],표5[[#This Row],[잉크]],표4[토])</f>
        <v>0</v>
      </c>
      <c r="AT388" s="131">
        <f>SUMIF(표4[잉크명],표5[[#This Row],[잉크]],표4[토-3층])</f>
        <v>0</v>
      </c>
      <c r="AU388" s="131">
        <f>SUMIF(표4[잉크명],표5[[#This Row],[잉크]],표4[토-1층])</f>
        <v>0</v>
      </c>
      <c r="AV388" s="54">
        <f>SUMIF(표4[잉크명],표5[[#This Row],[잉크]],표4[일])</f>
        <v>0</v>
      </c>
      <c r="AW388" s="131">
        <f>SUMIF(표4[잉크명],표5[[#This Row],[잉크]],표4[일-3층])</f>
        <v>0</v>
      </c>
      <c r="AX388" s="131">
        <f>SUMIF(표4[잉크명],표5[[#This Row],[잉크]],표4[일-1층])</f>
        <v>0</v>
      </c>
      <c r="AY388" s="54">
        <f>SUMIF(표4[잉크명],표5[[#This Row],[잉크]],표4[차주 월])</f>
        <v>0</v>
      </c>
      <c r="AZ388" s="54">
        <f>SUM(표5[[#This Row],[월]:[차주 월]])</f>
        <v>0</v>
      </c>
    </row>
    <row r="389" spans="2:52" x14ac:dyDescent="0.3">
      <c r="B389" s="56" t="s">
        <v>852</v>
      </c>
      <c r="C389" s="56"/>
      <c r="D389" s="56" t="s">
        <v>870</v>
      </c>
      <c r="E389" s="54">
        <f>COUNTIF(사출계획!$E$62:$F$110,표4[[#This Row],[제품명]])</f>
        <v>0</v>
      </c>
      <c r="F389" s="126">
        <f>COUNTIF(사출계획!$E$62:$F$87,표4[[#This Row],[제품명]])</f>
        <v>0</v>
      </c>
      <c r="G389" s="126">
        <f>COUNTIF(사출계획!$E$88:$F$110,표4[[#This Row],[제품명]])</f>
        <v>0</v>
      </c>
      <c r="H389" s="54">
        <f>COUNTIF(사출계획!$G$62:$H$110,표4[[#This Row],[제품명]])</f>
        <v>0</v>
      </c>
      <c r="I389" s="122">
        <f>COUNTIF(사출계획!$G$62:$H$87,표4[[#This Row],[제품명]])</f>
        <v>0</v>
      </c>
      <c r="J389" s="122">
        <f>COUNTIF(사출계획!$G$88:$H$110,표4[[#This Row],[제품명]])</f>
        <v>0</v>
      </c>
      <c r="K389" s="54">
        <f>COUNTIF(사출계획!$I$62:$J$110,표4[[#This Row],[제품명]])</f>
        <v>0</v>
      </c>
      <c r="L389" s="126">
        <f>COUNTIF(사출계획!$I$62:$J$87,표4[[#This Row],[제품명]])</f>
        <v>0</v>
      </c>
      <c r="M389" s="126">
        <f>COUNTIF(사출계획!$I$88:$J$110,표4[[#This Row],[제품명]])</f>
        <v>0</v>
      </c>
      <c r="N389" s="54">
        <f>COUNTIF(사출계획!$K$62:$L$110,표4[[#This Row],[제품명]])</f>
        <v>0</v>
      </c>
      <c r="O389" s="126">
        <f>COUNTIF(사출계획!$K$62:$L$87,표4[[#This Row],[제품명]])</f>
        <v>0</v>
      </c>
      <c r="P389" s="126">
        <f>COUNTIF(사출계획!$K$88:$L$110,표4[[#This Row],[제품명]])</f>
        <v>0</v>
      </c>
      <c r="Q389" s="54">
        <f>COUNTIF(사출계획!$M$62:$N$110,표4[[#This Row],[제품명]])</f>
        <v>0</v>
      </c>
      <c r="R389" s="126">
        <f>COUNTIF(사출계획!$M$62:$N$87,표4[[#This Row],[제품명]])</f>
        <v>0</v>
      </c>
      <c r="S389" s="126">
        <f>COUNTIF(사출계획!$M$88:$N$110,표4[[#This Row],[제품명]])</f>
        <v>0</v>
      </c>
      <c r="T389" s="54">
        <f>COUNTIF(사출계획!$O$62:$P$110,표4[[#This Row],[제품명]])</f>
        <v>0</v>
      </c>
      <c r="U389" s="126">
        <f>COUNTIF(사출계획!$O$62:$P$87,표4[[#This Row],[제품명]])</f>
        <v>0</v>
      </c>
      <c r="V389" s="126">
        <f>COUNTIF(사출계획!$O$88:$P$110,표4[[#This Row],[제품명]])</f>
        <v>0</v>
      </c>
      <c r="W389" s="54">
        <f>COUNTIF(사출계획!$Q$62:$R$110,표4[[#This Row],[제품명]])</f>
        <v>0</v>
      </c>
      <c r="X389" s="126">
        <f>COUNTIF(사출계획!$Q$62:$R$87,표4[[#This Row],[제품명]])</f>
        <v>0</v>
      </c>
      <c r="Y389" s="126">
        <f>COUNTIF(사출계획!$Q$88:$R$110,표4[[#This Row],[제품명]])</f>
        <v>0</v>
      </c>
      <c r="Z389" s="54">
        <f>COUNTIF(사출계획!$S$62:$T$110,표4[[#This Row],[제품명]])</f>
        <v>0</v>
      </c>
      <c r="AA389" s="126"/>
      <c r="AB389" s="126"/>
      <c r="AC389" s="217" t="s">
        <v>690</v>
      </c>
      <c r="AD389" s="129">
        <f>SUMIF(표4[잉크명],표5[[#This Row],[잉크]],표4[월])</f>
        <v>0</v>
      </c>
      <c r="AE389" s="126">
        <f>SUMIF(표4[잉크명],표5[[#This Row],[잉크]],표4[월-3층])</f>
        <v>0</v>
      </c>
      <c r="AF389" s="126">
        <f>SUMIF(표4[잉크명],표5[[#This Row],[잉크]],표4[월-1층])</f>
        <v>0</v>
      </c>
      <c r="AG389" s="133">
        <f>SUMIF(표4[잉크명],표5[[#This Row],[잉크]],표4[화])</f>
        <v>0</v>
      </c>
      <c r="AH389" s="126">
        <f>SUMIF(표4[잉크명],표5[[#This Row],[잉크]],표4[화-3층])</f>
        <v>0</v>
      </c>
      <c r="AI389" s="126">
        <f>SUMIF(표4[잉크명],표5[[#This Row],[잉크]],표4[화-1층])</f>
        <v>0</v>
      </c>
      <c r="AJ389" s="130">
        <f>SUMIF(표4[잉크명],표5[[#This Row],[잉크]],표4[수])</f>
        <v>0</v>
      </c>
      <c r="AK389" s="126">
        <f>SUMIF(표4[잉크명],표5[[#This Row],[잉크]],표4[수-3층])</f>
        <v>0</v>
      </c>
      <c r="AL389" s="126">
        <f>SUMIF(표4[잉크명],표5[[#This Row],[잉크]],표4[수-1층])</f>
        <v>0</v>
      </c>
      <c r="AM389" s="54">
        <f>SUMIF(표4[잉크명],표5[[#This Row],[잉크]],표4[목])</f>
        <v>0</v>
      </c>
      <c r="AN389" s="126">
        <f>SUMIF(표4[잉크명],표5[[#This Row],[잉크]],표4[목-3층])</f>
        <v>0</v>
      </c>
      <c r="AO389" s="126">
        <f>SUMIF(표4[잉크명],표5[[#This Row],[잉크]],표4[목-1층])</f>
        <v>0</v>
      </c>
      <c r="AP389" s="54">
        <f>SUMIF(표4[잉크명],표5[[#This Row],[잉크]],표4[금])</f>
        <v>0</v>
      </c>
      <c r="AQ389" s="126">
        <f>SUMIF(표4[잉크명],표5[[#This Row],[잉크]],표4[금-3층])</f>
        <v>0</v>
      </c>
      <c r="AR389" s="126">
        <f>SUMIF(표4[잉크명],표5[[#This Row],[잉크]],표4[금-1층])</f>
        <v>0</v>
      </c>
      <c r="AS389" s="54">
        <f>SUMIF(표4[잉크명],표5[[#This Row],[잉크]],표4[토])</f>
        <v>0</v>
      </c>
      <c r="AT389" s="126">
        <f>SUMIF(표4[잉크명],표5[[#This Row],[잉크]],표4[토-3층])</f>
        <v>0</v>
      </c>
      <c r="AU389" s="126">
        <f>SUMIF(표4[잉크명],표5[[#This Row],[잉크]],표4[토-1층])</f>
        <v>0</v>
      </c>
      <c r="AV389" s="54">
        <f>SUMIF(표4[잉크명],표5[[#This Row],[잉크]],표4[일])</f>
        <v>0</v>
      </c>
      <c r="AW389" s="126">
        <f>SUMIF(표4[잉크명],표5[[#This Row],[잉크]],표4[일-3층])</f>
        <v>0</v>
      </c>
      <c r="AX389" s="126">
        <f>SUMIF(표4[잉크명],표5[[#This Row],[잉크]],표4[일-1층])</f>
        <v>0</v>
      </c>
      <c r="AY389" s="54">
        <f>SUMIF(표4[잉크명],표5[[#This Row],[잉크]],표4[차주 월])</f>
        <v>0</v>
      </c>
      <c r="AZ389" s="54">
        <f>SUM(표5[[#This Row],[월]:[차주 월]])</f>
        <v>0</v>
      </c>
    </row>
    <row r="390" spans="2:52" x14ac:dyDescent="0.3">
      <c r="B390" s="56" t="s">
        <v>853</v>
      </c>
      <c r="C390" s="56"/>
      <c r="D390" s="56" t="s">
        <v>854</v>
      </c>
      <c r="E390" s="54">
        <f>COUNTIF(사출계획!$E$62:$F$110,표4[[#This Row],[제품명]])</f>
        <v>0</v>
      </c>
      <c r="F390" s="126">
        <f>COUNTIF(사출계획!$E$62:$F$87,표4[[#This Row],[제품명]])</f>
        <v>0</v>
      </c>
      <c r="G390" s="126">
        <f>COUNTIF(사출계획!$E$88:$F$110,표4[[#This Row],[제품명]])</f>
        <v>0</v>
      </c>
      <c r="H390" s="54">
        <f>COUNTIF(사출계획!$G$62:$H$110,표4[[#This Row],[제품명]])</f>
        <v>0</v>
      </c>
      <c r="I390" s="122">
        <f>COUNTIF(사출계획!$G$62:$H$87,표4[[#This Row],[제품명]])</f>
        <v>0</v>
      </c>
      <c r="J390" s="122">
        <f>COUNTIF(사출계획!$G$88:$H$110,표4[[#This Row],[제품명]])</f>
        <v>0</v>
      </c>
      <c r="K390" s="54">
        <f>COUNTIF(사출계획!$I$62:$J$110,표4[[#This Row],[제품명]])</f>
        <v>0</v>
      </c>
      <c r="L390" s="126">
        <f>COUNTIF(사출계획!$I$62:$J$87,표4[[#This Row],[제품명]])</f>
        <v>0</v>
      </c>
      <c r="M390" s="126">
        <f>COUNTIF(사출계획!$I$88:$J$110,표4[[#This Row],[제품명]])</f>
        <v>0</v>
      </c>
      <c r="N390" s="54">
        <f>COUNTIF(사출계획!$K$62:$L$110,표4[[#This Row],[제품명]])</f>
        <v>0</v>
      </c>
      <c r="O390" s="126">
        <f>COUNTIF(사출계획!$K$62:$L$87,표4[[#This Row],[제품명]])</f>
        <v>0</v>
      </c>
      <c r="P390" s="126">
        <f>COUNTIF(사출계획!$K$88:$L$110,표4[[#This Row],[제품명]])</f>
        <v>0</v>
      </c>
      <c r="Q390" s="54">
        <f>COUNTIF(사출계획!$M$62:$N$110,표4[[#This Row],[제품명]])</f>
        <v>0</v>
      </c>
      <c r="R390" s="126">
        <f>COUNTIF(사출계획!$M$62:$N$87,표4[[#This Row],[제품명]])</f>
        <v>0</v>
      </c>
      <c r="S390" s="126">
        <f>COUNTIF(사출계획!$M$88:$N$110,표4[[#This Row],[제품명]])</f>
        <v>0</v>
      </c>
      <c r="T390" s="54">
        <f>COUNTIF(사출계획!$O$62:$P$110,표4[[#This Row],[제품명]])</f>
        <v>0</v>
      </c>
      <c r="U390" s="126">
        <f>COUNTIF(사출계획!$O$62:$P$87,표4[[#This Row],[제품명]])</f>
        <v>0</v>
      </c>
      <c r="V390" s="126">
        <f>COUNTIF(사출계획!$O$88:$P$110,표4[[#This Row],[제품명]])</f>
        <v>0</v>
      </c>
      <c r="W390" s="54">
        <f>COUNTIF(사출계획!$Q$62:$R$110,표4[[#This Row],[제품명]])</f>
        <v>0</v>
      </c>
      <c r="X390" s="126">
        <f>COUNTIF(사출계획!$Q$62:$R$87,표4[[#This Row],[제품명]])</f>
        <v>0</v>
      </c>
      <c r="Y390" s="126">
        <f>COUNTIF(사출계획!$Q$88:$R$110,표4[[#This Row],[제품명]])</f>
        <v>0</v>
      </c>
      <c r="Z390" s="54">
        <f>COUNTIF(사출계획!$S$62:$T$110,표4[[#This Row],[제품명]])</f>
        <v>0</v>
      </c>
      <c r="AA390" s="126"/>
      <c r="AB390" s="126"/>
      <c r="AC390" s="217" t="s">
        <v>489</v>
      </c>
      <c r="AD390" s="129">
        <f>SUMIF(표4[잉크명],표5[[#This Row],[잉크]],표4[월])</f>
        <v>0</v>
      </c>
      <c r="AE390" s="126">
        <f>SUMIF(표4[잉크명],표5[[#This Row],[잉크]],표4[월-3층])</f>
        <v>0</v>
      </c>
      <c r="AF390" s="126">
        <f>SUMIF(표4[잉크명],표5[[#This Row],[잉크]],표4[월-1층])</f>
        <v>0</v>
      </c>
      <c r="AG390" s="133">
        <f>SUMIF(표4[잉크명],표5[[#This Row],[잉크]],표4[화])</f>
        <v>0</v>
      </c>
      <c r="AH390" s="126">
        <f>SUMIF(표4[잉크명],표5[[#This Row],[잉크]],표4[화-3층])</f>
        <v>0</v>
      </c>
      <c r="AI390" s="126">
        <f>SUMIF(표4[잉크명],표5[[#This Row],[잉크]],표4[화-1층])</f>
        <v>0</v>
      </c>
      <c r="AJ390" s="130">
        <f>SUMIF(표4[잉크명],표5[[#This Row],[잉크]],표4[수])</f>
        <v>0</v>
      </c>
      <c r="AK390" s="126">
        <f>SUMIF(표4[잉크명],표5[[#This Row],[잉크]],표4[수-3층])</f>
        <v>0</v>
      </c>
      <c r="AL390" s="126">
        <f>SUMIF(표4[잉크명],표5[[#This Row],[잉크]],표4[수-1층])</f>
        <v>0</v>
      </c>
      <c r="AM390" s="54">
        <f>SUMIF(표4[잉크명],표5[[#This Row],[잉크]],표4[목])</f>
        <v>0</v>
      </c>
      <c r="AN390" s="126">
        <f>SUMIF(표4[잉크명],표5[[#This Row],[잉크]],표4[목-3층])</f>
        <v>0</v>
      </c>
      <c r="AO390" s="126">
        <f>SUMIF(표4[잉크명],표5[[#This Row],[잉크]],표4[목-1층])</f>
        <v>0</v>
      </c>
      <c r="AP390" s="54">
        <f>SUMIF(표4[잉크명],표5[[#This Row],[잉크]],표4[금])</f>
        <v>0</v>
      </c>
      <c r="AQ390" s="126">
        <f>SUMIF(표4[잉크명],표5[[#This Row],[잉크]],표4[금-3층])</f>
        <v>0</v>
      </c>
      <c r="AR390" s="126">
        <f>SUMIF(표4[잉크명],표5[[#This Row],[잉크]],표4[금-1층])</f>
        <v>0</v>
      </c>
      <c r="AS390" s="54">
        <f>SUMIF(표4[잉크명],표5[[#This Row],[잉크]],표4[토])</f>
        <v>0</v>
      </c>
      <c r="AT390" s="126">
        <f>SUMIF(표4[잉크명],표5[[#This Row],[잉크]],표4[토-3층])</f>
        <v>0</v>
      </c>
      <c r="AU390" s="126">
        <f>SUMIF(표4[잉크명],표5[[#This Row],[잉크]],표4[토-1층])</f>
        <v>0</v>
      </c>
      <c r="AV390" s="54">
        <f>SUMIF(표4[잉크명],표5[[#This Row],[잉크]],표4[일])</f>
        <v>0</v>
      </c>
      <c r="AW390" s="126">
        <f>SUMIF(표4[잉크명],표5[[#This Row],[잉크]],표4[일-3층])</f>
        <v>0</v>
      </c>
      <c r="AX390" s="126">
        <f>SUMIF(표4[잉크명],표5[[#This Row],[잉크]],표4[일-1층])</f>
        <v>0</v>
      </c>
      <c r="AY390" s="54">
        <f>SUMIF(표4[잉크명],표5[[#This Row],[잉크]],표4[차주 월])</f>
        <v>0</v>
      </c>
      <c r="AZ390" s="54">
        <f>SUM(표5[[#This Row],[월]:[차주 월]])</f>
        <v>0</v>
      </c>
    </row>
    <row r="391" spans="2:52" x14ac:dyDescent="0.3">
      <c r="B391" s="56" t="s">
        <v>853</v>
      </c>
      <c r="C391" s="56"/>
      <c r="D391" s="56" t="s">
        <v>855</v>
      </c>
      <c r="E391" s="34">
        <f>COUNTIF(사출계획!$E$62:$F$110,표4[[#This Row],[제품명]])</f>
        <v>0</v>
      </c>
      <c r="F391" s="126">
        <f>COUNTIF(사출계획!$E$62:$F$87,표4[[#This Row],[제품명]])</f>
        <v>0</v>
      </c>
      <c r="G391" s="126">
        <f>COUNTIF(사출계획!$E$88:$F$110,표4[[#This Row],[제품명]])</f>
        <v>0</v>
      </c>
      <c r="H391" s="34">
        <f>COUNTIF(사출계획!$G$62:$H$110,표4[[#This Row],[제품명]])</f>
        <v>0</v>
      </c>
      <c r="I391" s="122">
        <f>COUNTIF(사출계획!$G$62:$H$87,표4[[#This Row],[제품명]])</f>
        <v>0</v>
      </c>
      <c r="J391" s="122">
        <f>COUNTIF(사출계획!$G$88:$H$110,표4[[#This Row],[제품명]])</f>
        <v>0</v>
      </c>
      <c r="K391" s="34">
        <f>COUNTIF(사출계획!$I$62:$J$110,표4[[#This Row],[제품명]])</f>
        <v>0</v>
      </c>
      <c r="L391" s="126">
        <f>COUNTIF(사출계획!$I$62:$J$87,표4[[#This Row],[제품명]])</f>
        <v>0</v>
      </c>
      <c r="M391" s="126">
        <f>COUNTIF(사출계획!$I$88:$J$110,표4[[#This Row],[제품명]])</f>
        <v>0</v>
      </c>
      <c r="N391" s="34">
        <f>COUNTIF(사출계획!$K$62:$L$110,표4[[#This Row],[제품명]])</f>
        <v>0</v>
      </c>
      <c r="O391" s="126">
        <f>COUNTIF(사출계획!$K$62:$L$87,표4[[#This Row],[제품명]])</f>
        <v>0</v>
      </c>
      <c r="P391" s="126">
        <f>COUNTIF(사출계획!$K$88:$L$110,표4[[#This Row],[제품명]])</f>
        <v>0</v>
      </c>
      <c r="Q391" s="34">
        <f>COUNTIF(사출계획!$M$62:$N$110,표4[[#This Row],[제품명]])</f>
        <v>0</v>
      </c>
      <c r="R391" s="126">
        <f>COUNTIF(사출계획!$M$62:$N$87,표4[[#This Row],[제품명]])</f>
        <v>0</v>
      </c>
      <c r="S391" s="126">
        <f>COUNTIF(사출계획!$M$88:$N$110,표4[[#This Row],[제품명]])</f>
        <v>0</v>
      </c>
      <c r="T391" s="34">
        <f>COUNTIF(사출계획!$O$62:$P$110,표4[[#This Row],[제품명]])</f>
        <v>0</v>
      </c>
      <c r="U391" s="126">
        <f>COUNTIF(사출계획!$O$62:$P$87,표4[[#This Row],[제품명]])</f>
        <v>0</v>
      </c>
      <c r="V391" s="126">
        <f>COUNTIF(사출계획!$O$88:$P$110,표4[[#This Row],[제품명]])</f>
        <v>0</v>
      </c>
      <c r="W391" s="34">
        <f>COUNTIF(사출계획!$Q$62:$R$110,표4[[#This Row],[제품명]])</f>
        <v>0</v>
      </c>
      <c r="X391" s="126">
        <f>COUNTIF(사출계획!$Q$62:$R$87,표4[[#This Row],[제품명]])</f>
        <v>0</v>
      </c>
      <c r="Y391" s="126">
        <f>COUNTIF(사출계획!$Q$88:$R$110,표4[[#This Row],[제품명]])</f>
        <v>0</v>
      </c>
      <c r="Z391" s="34">
        <f>COUNTIF(사출계획!$S$62:$T$110,표4[[#This Row],[제품명]])</f>
        <v>0</v>
      </c>
      <c r="AA391" s="126"/>
      <c r="AB391" s="126"/>
      <c r="AC391" s="33" t="s">
        <v>309</v>
      </c>
      <c r="AD391" s="129">
        <f>SUMIF(표4[잉크명],표5[[#This Row],[잉크]],표4[월])</f>
        <v>0</v>
      </c>
      <c r="AE391" s="131">
        <f>SUMIF(표4[잉크명],표5[[#This Row],[잉크]],표4[월-3층])</f>
        <v>0</v>
      </c>
      <c r="AF391" s="131">
        <f>SUMIF(표4[잉크명],표5[[#This Row],[잉크]],표4[월-1층])</f>
        <v>0</v>
      </c>
      <c r="AG391" s="133">
        <f>SUMIF(표4[잉크명],표5[[#This Row],[잉크]],표4[화])</f>
        <v>0</v>
      </c>
      <c r="AH391" s="131">
        <f>SUMIF(표4[잉크명],표5[[#This Row],[잉크]],표4[화-3층])</f>
        <v>0</v>
      </c>
      <c r="AI391" s="131">
        <f>SUMIF(표4[잉크명],표5[[#This Row],[잉크]],표4[화-1층])</f>
        <v>0</v>
      </c>
      <c r="AJ391" s="130">
        <f>SUMIF(표4[잉크명],표5[[#This Row],[잉크]],표4[수])</f>
        <v>0</v>
      </c>
      <c r="AK391" s="131">
        <f>SUMIF(표4[잉크명],표5[[#This Row],[잉크]],표4[수-3층])</f>
        <v>0</v>
      </c>
      <c r="AL391" s="131">
        <f>SUMIF(표4[잉크명],표5[[#This Row],[잉크]],표4[수-1층])</f>
        <v>0</v>
      </c>
      <c r="AM391" s="34">
        <f>SUMIF(표4[잉크명],표5[[#This Row],[잉크]],표4[목])</f>
        <v>0</v>
      </c>
      <c r="AN391" s="131">
        <f>SUMIF(표4[잉크명],표5[[#This Row],[잉크]],표4[목-3층])</f>
        <v>0</v>
      </c>
      <c r="AO391" s="131">
        <f>SUMIF(표4[잉크명],표5[[#This Row],[잉크]],표4[목-1층])</f>
        <v>0</v>
      </c>
      <c r="AP391" s="34">
        <f>SUMIF(표4[잉크명],표5[[#This Row],[잉크]],표4[금])</f>
        <v>0</v>
      </c>
      <c r="AQ391" s="131">
        <f>SUMIF(표4[잉크명],표5[[#This Row],[잉크]],표4[금-3층])</f>
        <v>0</v>
      </c>
      <c r="AR391" s="131">
        <f>SUMIF(표4[잉크명],표5[[#This Row],[잉크]],표4[금-1층])</f>
        <v>0</v>
      </c>
      <c r="AS391" s="34">
        <f>SUMIF(표4[잉크명],표5[[#This Row],[잉크]],표4[토])</f>
        <v>0</v>
      </c>
      <c r="AT391" s="131">
        <f>SUMIF(표4[잉크명],표5[[#This Row],[잉크]],표4[토-3층])</f>
        <v>0</v>
      </c>
      <c r="AU391" s="131">
        <f>SUMIF(표4[잉크명],표5[[#This Row],[잉크]],표4[토-1층])</f>
        <v>0</v>
      </c>
      <c r="AV391" s="34">
        <f>SUMIF(표4[잉크명],표5[[#This Row],[잉크]],표4[일])</f>
        <v>0</v>
      </c>
      <c r="AW391" s="131">
        <f>SUMIF(표4[잉크명],표5[[#This Row],[잉크]],표4[일-3층])</f>
        <v>0</v>
      </c>
      <c r="AX391" s="131">
        <f>SUMIF(표4[잉크명],표5[[#This Row],[잉크]],표4[일-1층])</f>
        <v>0</v>
      </c>
      <c r="AY391" s="34">
        <f>SUMIF(표4[잉크명],표5[[#This Row],[잉크]],표4[차주 월])</f>
        <v>0</v>
      </c>
      <c r="AZ391" s="34">
        <f>SUM(표5[[#This Row],[월]:[차주 월]])</f>
        <v>0</v>
      </c>
    </row>
    <row r="392" spans="2:52" x14ac:dyDescent="0.3">
      <c r="B392" s="56" t="s">
        <v>856</v>
      </c>
      <c r="C392" s="56"/>
      <c r="D392" s="56" t="s">
        <v>4879</v>
      </c>
      <c r="E392" s="54">
        <f>COUNTIF(사출계획!$E$62:$F$110,표4[[#This Row],[제품명]])</f>
        <v>0</v>
      </c>
      <c r="F392" s="126">
        <f>COUNTIF(사출계획!$E$62:$F$87,표4[[#This Row],[제품명]])</f>
        <v>0</v>
      </c>
      <c r="G392" s="126">
        <f>COUNTIF(사출계획!$E$88:$F$110,표4[[#This Row],[제품명]])</f>
        <v>0</v>
      </c>
      <c r="H392" s="54">
        <f>COUNTIF(사출계획!$G$62:$H$110,표4[[#This Row],[제품명]])</f>
        <v>0</v>
      </c>
      <c r="I392" s="122">
        <f>COUNTIF(사출계획!$G$62:$H$87,표4[[#This Row],[제품명]])</f>
        <v>0</v>
      </c>
      <c r="J392" s="122">
        <f>COUNTIF(사출계획!$G$88:$H$110,표4[[#This Row],[제품명]])</f>
        <v>0</v>
      </c>
      <c r="K392" s="54">
        <f>COUNTIF(사출계획!$I$62:$J$110,표4[[#This Row],[제품명]])</f>
        <v>0</v>
      </c>
      <c r="L392" s="126">
        <f>COUNTIF(사출계획!$I$62:$J$87,표4[[#This Row],[제품명]])</f>
        <v>0</v>
      </c>
      <c r="M392" s="126">
        <f>COUNTIF(사출계획!$I$88:$J$110,표4[[#This Row],[제품명]])</f>
        <v>0</v>
      </c>
      <c r="N392" s="54">
        <f>COUNTIF(사출계획!$K$62:$L$110,표4[[#This Row],[제품명]])</f>
        <v>0</v>
      </c>
      <c r="O392" s="126">
        <f>COUNTIF(사출계획!$K$62:$L$87,표4[[#This Row],[제품명]])</f>
        <v>0</v>
      </c>
      <c r="P392" s="126">
        <f>COUNTIF(사출계획!$K$88:$L$110,표4[[#This Row],[제품명]])</f>
        <v>0</v>
      </c>
      <c r="Q392" s="54">
        <f>COUNTIF(사출계획!$M$62:$N$110,표4[[#This Row],[제품명]])</f>
        <v>0</v>
      </c>
      <c r="R392" s="126">
        <f>COUNTIF(사출계획!$M$62:$N$87,표4[[#This Row],[제품명]])</f>
        <v>0</v>
      </c>
      <c r="S392" s="126">
        <f>COUNTIF(사출계획!$M$88:$N$110,표4[[#This Row],[제품명]])</f>
        <v>0</v>
      </c>
      <c r="T392" s="54">
        <f>COUNTIF(사출계획!$O$62:$P$110,표4[[#This Row],[제품명]])</f>
        <v>0</v>
      </c>
      <c r="U392" s="126">
        <f>COUNTIF(사출계획!$O$62:$P$87,표4[[#This Row],[제품명]])</f>
        <v>0</v>
      </c>
      <c r="V392" s="126">
        <f>COUNTIF(사출계획!$O$88:$P$110,표4[[#This Row],[제품명]])</f>
        <v>0</v>
      </c>
      <c r="W392" s="54">
        <f>COUNTIF(사출계획!$Q$62:$R$110,표4[[#This Row],[제품명]])</f>
        <v>0</v>
      </c>
      <c r="X392" s="126">
        <f>COUNTIF(사출계획!$Q$62:$R$87,표4[[#This Row],[제품명]])</f>
        <v>0</v>
      </c>
      <c r="Y392" s="126">
        <f>COUNTIF(사출계획!$Q$88:$R$110,표4[[#This Row],[제품명]])</f>
        <v>0</v>
      </c>
      <c r="Z392" s="54">
        <f>COUNTIF(사출계획!$S$62:$T$110,표4[[#This Row],[제품명]])</f>
        <v>0</v>
      </c>
      <c r="AA392" s="126"/>
      <c r="AB392" s="126"/>
      <c r="AC392" s="217" t="s">
        <v>1044</v>
      </c>
      <c r="AD392" s="129">
        <f>SUMIF(표4[잉크명],표5[[#This Row],[잉크]],표4[월])</f>
        <v>0</v>
      </c>
      <c r="AE392" s="126">
        <f>SUMIF(표4[잉크명],표5[[#This Row],[잉크]],표4[월-3층])</f>
        <v>0</v>
      </c>
      <c r="AF392" s="126">
        <f>SUMIF(표4[잉크명],표5[[#This Row],[잉크]],표4[월-1층])</f>
        <v>0</v>
      </c>
      <c r="AG392" s="133">
        <f>SUMIF(표4[잉크명],표5[[#This Row],[잉크]],표4[화])</f>
        <v>0</v>
      </c>
      <c r="AH392" s="126">
        <f>SUMIF(표4[잉크명],표5[[#This Row],[잉크]],표4[화-3층])</f>
        <v>0</v>
      </c>
      <c r="AI392" s="126">
        <f>SUMIF(표4[잉크명],표5[[#This Row],[잉크]],표4[화-1층])</f>
        <v>0</v>
      </c>
      <c r="AJ392" s="130">
        <f>SUMIF(표4[잉크명],표5[[#This Row],[잉크]],표4[수])</f>
        <v>0</v>
      </c>
      <c r="AK392" s="126">
        <f>SUMIF(표4[잉크명],표5[[#This Row],[잉크]],표4[수-3층])</f>
        <v>0</v>
      </c>
      <c r="AL392" s="126">
        <f>SUMIF(표4[잉크명],표5[[#This Row],[잉크]],표4[수-1층])</f>
        <v>0</v>
      </c>
      <c r="AM392" s="54">
        <f>SUMIF(표4[잉크명],표5[[#This Row],[잉크]],표4[목])</f>
        <v>0</v>
      </c>
      <c r="AN392" s="126">
        <f>SUMIF(표4[잉크명],표5[[#This Row],[잉크]],표4[목-3층])</f>
        <v>0</v>
      </c>
      <c r="AO392" s="126">
        <f>SUMIF(표4[잉크명],표5[[#This Row],[잉크]],표4[목-1층])</f>
        <v>0</v>
      </c>
      <c r="AP392" s="54">
        <f>SUMIF(표4[잉크명],표5[[#This Row],[잉크]],표4[금])</f>
        <v>0</v>
      </c>
      <c r="AQ392" s="126">
        <f>SUMIF(표4[잉크명],표5[[#This Row],[잉크]],표4[금-3층])</f>
        <v>0</v>
      </c>
      <c r="AR392" s="126">
        <f>SUMIF(표4[잉크명],표5[[#This Row],[잉크]],표4[금-1층])</f>
        <v>0</v>
      </c>
      <c r="AS392" s="54">
        <f>SUMIF(표4[잉크명],표5[[#This Row],[잉크]],표4[토])</f>
        <v>0</v>
      </c>
      <c r="AT392" s="126">
        <f>SUMIF(표4[잉크명],표5[[#This Row],[잉크]],표4[토-3층])</f>
        <v>0</v>
      </c>
      <c r="AU392" s="126">
        <f>SUMIF(표4[잉크명],표5[[#This Row],[잉크]],표4[토-1층])</f>
        <v>0</v>
      </c>
      <c r="AV392" s="54">
        <f>SUMIF(표4[잉크명],표5[[#This Row],[잉크]],표4[일])</f>
        <v>0</v>
      </c>
      <c r="AW392" s="126">
        <f>SUMIF(표4[잉크명],표5[[#This Row],[잉크]],표4[일-3층])</f>
        <v>0</v>
      </c>
      <c r="AX392" s="126">
        <f>SUMIF(표4[잉크명],표5[[#This Row],[잉크]],표4[일-1층])</f>
        <v>0</v>
      </c>
      <c r="AY392" s="54">
        <f>SUMIF(표4[잉크명],표5[[#This Row],[잉크]],표4[차주 월])</f>
        <v>0</v>
      </c>
      <c r="AZ392" s="54">
        <f>SUM(표5[[#This Row],[월]:[차주 월]])</f>
        <v>0</v>
      </c>
    </row>
    <row r="393" spans="2:52" x14ac:dyDescent="0.3">
      <c r="B393" s="56" t="s">
        <v>856</v>
      </c>
      <c r="C393" s="56"/>
      <c r="D393" s="56" t="s">
        <v>3219</v>
      </c>
      <c r="E393" s="34">
        <f>COUNTIF(사출계획!$E$62:$F$110,표4[[#This Row],[제품명]])</f>
        <v>0</v>
      </c>
      <c r="F393" s="126">
        <f>COUNTIF(사출계획!$E$62:$F$87,표4[[#This Row],[제품명]])</f>
        <v>0</v>
      </c>
      <c r="G393" s="126">
        <f>COUNTIF(사출계획!$E$88:$F$110,표4[[#This Row],[제품명]])</f>
        <v>0</v>
      </c>
      <c r="H393" s="34">
        <f>COUNTIF(사출계획!$G$62:$H$110,표4[[#This Row],[제품명]])</f>
        <v>0</v>
      </c>
      <c r="I393" s="122">
        <f>COUNTIF(사출계획!$G$62:$H$87,표4[[#This Row],[제품명]])</f>
        <v>0</v>
      </c>
      <c r="J393" s="122">
        <f>COUNTIF(사출계획!$G$88:$H$110,표4[[#This Row],[제품명]])</f>
        <v>0</v>
      </c>
      <c r="K393" s="34">
        <f>COUNTIF(사출계획!$I$62:$J$110,표4[[#This Row],[제품명]])</f>
        <v>0</v>
      </c>
      <c r="L393" s="126">
        <f>COUNTIF(사출계획!$I$62:$J$87,표4[[#This Row],[제품명]])</f>
        <v>0</v>
      </c>
      <c r="M393" s="126">
        <f>COUNTIF(사출계획!$I$88:$J$110,표4[[#This Row],[제품명]])</f>
        <v>0</v>
      </c>
      <c r="N393" s="34">
        <f>COUNTIF(사출계획!$K$62:$L$110,표4[[#This Row],[제품명]])</f>
        <v>0</v>
      </c>
      <c r="O393" s="126">
        <f>COUNTIF(사출계획!$K$62:$L$87,표4[[#This Row],[제품명]])</f>
        <v>0</v>
      </c>
      <c r="P393" s="126">
        <f>COUNTIF(사출계획!$K$88:$L$110,표4[[#This Row],[제품명]])</f>
        <v>0</v>
      </c>
      <c r="Q393" s="34">
        <f>COUNTIF(사출계획!$M$62:$N$110,표4[[#This Row],[제품명]])</f>
        <v>0</v>
      </c>
      <c r="R393" s="126">
        <f>COUNTIF(사출계획!$M$62:$N$87,표4[[#This Row],[제품명]])</f>
        <v>0</v>
      </c>
      <c r="S393" s="126">
        <f>COUNTIF(사출계획!$M$88:$N$110,표4[[#This Row],[제품명]])</f>
        <v>0</v>
      </c>
      <c r="T393" s="34">
        <f>COUNTIF(사출계획!$O$62:$P$110,표4[[#This Row],[제품명]])</f>
        <v>0</v>
      </c>
      <c r="U393" s="126">
        <f>COUNTIF(사출계획!$O$62:$P$87,표4[[#This Row],[제품명]])</f>
        <v>0</v>
      </c>
      <c r="V393" s="126">
        <f>COUNTIF(사출계획!$O$88:$P$110,표4[[#This Row],[제품명]])</f>
        <v>0</v>
      </c>
      <c r="W393" s="34">
        <f>COUNTIF(사출계획!$Q$62:$R$110,표4[[#This Row],[제품명]])</f>
        <v>0</v>
      </c>
      <c r="X393" s="126">
        <f>COUNTIF(사출계획!$Q$62:$R$87,표4[[#This Row],[제품명]])</f>
        <v>0</v>
      </c>
      <c r="Y393" s="126">
        <f>COUNTIF(사출계획!$Q$88:$R$110,표4[[#This Row],[제품명]])</f>
        <v>0</v>
      </c>
      <c r="Z393" s="34">
        <f>COUNTIF(사출계획!$S$62:$T$110,표4[[#This Row],[제품명]])</f>
        <v>0</v>
      </c>
      <c r="AA393" s="126"/>
      <c r="AB393" s="126"/>
      <c r="AC393" s="33" t="s">
        <v>2740</v>
      </c>
      <c r="AD393" s="129">
        <f>SUMIF(표4[잉크명],표5[[#This Row],[잉크]],표4[월])</f>
        <v>0</v>
      </c>
      <c r="AE393" s="131">
        <f>SUMIF(표4[잉크명],표5[[#This Row],[잉크]],표4[월-3층])</f>
        <v>0</v>
      </c>
      <c r="AF393" s="131">
        <f>SUMIF(표4[잉크명],표5[[#This Row],[잉크]],표4[월-1층])</f>
        <v>0</v>
      </c>
      <c r="AG393" s="133">
        <f>SUMIF(표4[잉크명],표5[[#This Row],[잉크]],표4[화])</f>
        <v>0</v>
      </c>
      <c r="AH393" s="131">
        <f>SUMIF(표4[잉크명],표5[[#This Row],[잉크]],표4[화-3층])</f>
        <v>0</v>
      </c>
      <c r="AI393" s="131">
        <f>SUMIF(표4[잉크명],표5[[#This Row],[잉크]],표4[화-1층])</f>
        <v>0</v>
      </c>
      <c r="AJ393" s="130">
        <f>SUMIF(표4[잉크명],표5[[#This Row],[잉크]],표4[수])</f>
        <v>0</v>
      </c>
      <c r="AK393" s="131">
        <f>SUMIF(표4[잉크명],표5[[#This Row],[잉크]],표4[수-3층])</f>
        <v>0</v>
      </c>
      <c r="AL393" s="131">
        <f>SUMIF(표4[잉크명],표5[[#This Row],[잉크]],표4[수-1층])</f>
        <v>0</v>
      </c>
      <c r="AM393" s="34">
        <f>SUMIF(표4[잉크명],표5[[#This Row],[잉크]],표4[목])</f>
        <v>0</v>
      </c>
      <c r="AN393" s="131">
        <f>SUMIF(표4[잉크명],표5[[#This Row],[잉크]],표4[목-3층])</f>
        <v>0</v>
      </c>
      <c r="AO393" s="131">
        <f>SUMIF(표4[잉크명],표5[[#This Row],[잉크]],표4[목-1층])</f>
        <v>0</v>
      </c>
      <c r="AP393" s="34">
        <f>SUMIF(표4[잉크명],표5[[#This Row],[잉크]],표4[금])</f>
        <v>0</v>
      </c>
      <c r="AQ393" s="131">
        <f>SUMIF(표4[잉크명],표5[[#This Row],[잉크]],표4[금-3층])</f>
        <v>0</v>
      </c>
      <c r="AR393" s="131">
        <f>SUMIF(표4[잉크명],표5[[#This Row],[잉크]],표4[금-1층])</f>
        <v>0</v>
      </c>
      <c r="AS393" s="34">
        <f>SUMIF(표4[잉크명],표5[[#This Row],[잉크]],표4[토])</f>
        <v>0</v>
      </c>
      <c r="AT393" s="131">
        <f>SUMIF(표4[잉크명],표5[[#This Row],[잉크]],표4[토-3층])</f>
        <v>0</v>
      </c>
      <c r="AU393" s="131">
        <f>SUMIF(표4[잉크명],표5[[#This Row],[잉크]],표4[토-1층])</f>
        <v>0</v>
      </c>
      <c r="AV393" s="34">
        <f>SUMIF(표4[잉크명],표5[[#This Row],[잉크]],표4[일])</f>
        <v>0</v>
      </c>
      <c r="AW393" s="131">
        <f>SUMIF(표4[잉크명],표5[[#This Row],[잉크]],표4[일-3층])</f>
        <v>0</v>
      </c>
      <c r="AX393" s="131">
        <f>SUMIF(표4[잉크명],표5[[#This Row],[잉크]],표4[일-1층])</f>
        <v>0</v>
      </c>
      <c r="AY393" s="34">
        <f>SUMIF(표4[잉크명],표5[[#This Row],[잉크]],표4[차주 월])</f>
        <v>0</v>
      </c>
      <c r="AZ393" s="34">
        <f>SUM(표5[[#This Row],[월]:[차주 월]])</f>
        <v>0</v>
      </c>
    </row>
    <row r="394" spans="2:52" x14ac:dyDescent="0.3">
      <c r="B394" s="56" t="s">
        <v>856</v>
      </c>
      <c r="C394" s="56"/>
      <c r="D394" s="56" t="s">
        <v>3220</v>
      </c>
      <c r="E394" s="54">
        <f>COUNTIF(사출계획!$E$62:$F$110,표4[[#This Row],[제품명]])</f>
        <v>0</v>
      </c>
      <c r="F394" s="126">
        <f>COUNTIF(사출계획!$E$62:$F$87,표4[[#This Row],[제품명]])</f>
        <v>0</v>
      </c>
      <c r="G394" s="126">
        <f>COUNTIF(사출계획!$E$88:$F$110,표4[[#This Row],[제품명]])</f>
        <v>0</v>
      </c>
      <c r="H394" s="54">
        <f>COUNTIF(사출계획!$G$62:$H$110,표4[[#This Row],[제품명]])</f>
        <v>0</v>
      </c>
      <c r="I394" s="122">
        <f>COUNTIF(사출계획!$G$62:$H$87,표4[[#This Row],[제품명]])</f>
        <v>0</v>
      </c>
      <c r="J394" s="122">
        <f>COUNTIF(사출계획!$G$88:$H$110,표4[[#This Row],[제품명]])</f>
        <v>0</v>
      </c>
      <c r="K394" s="54">
        <f>COUNTIF(사출계획!$I$62:$J$110,표4[[#This Row],[제품명]])</f>
        <v>0</v>
      </c>
      <c r="L394" s="126">
        <f>COUNTIF(사출계획!$I$62:$J$87,표4[[#This Row],[제품명]])</f>
        <v>0</v>
      </c>
      <c r="M394" s="126">
        <f>COUNTIF(사출계획!$I$88:$J$110,표4[[#This Row],[제품명]])</f>
        <v>0</v>
      </c>
      <c r="N394" s="54">
        <f>COUNTIF(사출계획!$K$62:$L$110,표4[[#This Row],[제품명]])</f>
        <v>0</v>
      </c>
      <c r="O394" s="126">
        <f>COUNTIF(사출계획!$K$62:$L$87,표4[[#This Row],[제품명]])</f>
        <v>0</v>
      </c>
      <c r="P394" s="126">
        <f>COUNTIF(사출계획!$K$88:$L$110,표4[[#This Row],[제품명]])</f>
        <v>0</v>
      </c>
      <c r="Q394" s="54">
        <f>COUNTIF(사출계획!$M$62:$N$110,표4[[#This Row],[제품명]])</f>
        <v>0</v>
      </c>
      <c r="R394" s="126">
        <f>COUNTIF(사출계획!$M$62:$N$87,표4[[#This Row],[제품명]])</f>
        <v>0</v>
      </c>
      <c r="S394" s="126">
        <f>COUNTIF(사출계획!$M$88:$N$110,표4[[#This Row],[제품명]])</f>
        <v>0</v>
      </c>
      <c r="T394" s="54">
        <f>COUNTIF(사출계획!$O$62:$P$110,표4[[#This Row],[제품명]])</f>
        <v>0</v>
      </c>
      <c r="U394" s="126">
        <f>COUNTIF(사출계획!$O$62:$P$87,표4[[#This Row],[제품명]])</f>
        <v>0</v>
      </c>
      <c r="V394" s="126">
        <f>COUNTIF(사출계획!$O$88:$P$110,표4[[#This Row],[제품명]])</f>
        <v>0</v>
      </c>
      <c r="W394" s="54">
        <f>COUNTIF(사출계획!$Q$62:$R$110,표4[[#This Row],[제품명]])</f>
        <v>0</v>
      </c>
      <c r="X394" s="126">
        <f>COUNTIF(사출계획!$Q$62:$R$87,표4[[#This Row],[제품명]])</f>
        <v>0</v>
      </c>
      <c r="Y394" s="126">
        <f>COUNTIF(사출계획!$Q$88:$R$110,표4[[#This Row],[제품명]])</f>
        <v>0</v>
      </c>
      <c r="Z394" s="54">
        <f>COUNTIF(사출계획!$S$62:$T$110,표4[[#This Row],[제품명]])</f>
        <v>0</v>
      </c>
      <c r="AA394" s="126"/>
      <c r="AB394" s="126"/>
      <c r="AC394" s="217" t="s">
        <v>627</v>
      </c>
      <c r="AD394" s="129">
        <f>SUMIF(표4[잉크명],표5[[#This Row],[잉크]],표4[월])</f>
        <v>0</v>
      </c>
      <c r="AE394" s="126">
        <f>SUMIF(표4[잉크명],표5[[#This Row],[잉크]],표4[월-3층])</f>
        <v>0</v>
      </c>
      <c r="AF394" s="126">
        <f>SUMIF(표4[잉크명],표5[[#This Row],[잉크]],표4[월-1층])</f>
        <v>0</v>
      </c>
      <c r="AG394" s="133">
        <f>SUMIF(표4[잉크명],표5[[#This Row],[잉크]],표4[화])</f>
        <v>0</v>
      </c>
      <c r="AH394" s="126">
        <f>SUMIF(표4[잉크명],표5[[#This Row],[잉크]],표4[화-3층])</f>
        <v>0</v>
      </c>
      <c r="AI394" s="126">
        <f>SUMIF(표4[잉크명],표5[[#This Row],[잉크]],표4[화-1층])</f>
        <v>0</v>
      </c>
      <c r="AJ394" s="130">
        <f>SUMIF(표4[잉크명],표5[[#This Row],[잉크]],표4[수])</f>
        <v>0</v>
      </c>
      <c r="AK394" s="126">
        <f>SUMIF(표4[잉크명],표5[[#This Row],[잉크]],표4[수-3층])</f>
        <v>0</v>
      </c>
      <c r="AL394" s="126">
        <f>SUMIF(표4[잉크명],표5[[#This Row],[잉크]],표4[수-1층])</f>
        <v>0</v>
      </c>
      <c r="AM394" s="54">
        <f>SUMIF(표4[잉크명],표5[[#This Row],[잉크]],표4[목])</f>
        <v>0</v>
      </c>
      <c r="AN394" s="126">
        <f>SUMIF(표4[잉크명],표5[[#This Row],[잉크]],표4[목-3층])</f>
        <v>0</v>
      </c>
      <c r="AO394" s="126">
        <f>SUMIF(표4[잉크명],표5[[#This Row],[잉크]],표4[목-1층])</f>
        <v>0</v>
      </c>
      <c r="AP394" s="54">
        <f>SUMIF(표4[잉크명],표5[[#This Row],[잉크]],표4[금])</f>
        <v>0</v>
      </c>
      <c r="AQ394" s="126">
        <f>SUMIF(표4[잉크명],표5[[#This Row],[잉크]],표4[금-3층])</f>
        <v>0</v>
      </c>
      <c r="AR394" s="126">
        <f>SUMIF(표4[잉크명],표5[[#This Row],[잉크]],표4[금-1층])</f>
        <v>0</v>
      </c>
      <c r="AS394" s="54">
        <f>SUMIF(표4[잉크명],표5[[#This Row],[잉크]],표4[토])</f>
        <v>0</v>
      </c>
      <c r="AT394" s="126">
        <f>SUMIF(표4[잉크명],표5[[#This Row],[잉크]],표4[토-3층])</f>
        <v>0</v>
      </c>
      <c r="AU394" s="126">
        <f>SUMIF(표4[잉크명],표5[[#This Row],[잉크]],표4[토-1층])</f>
        <v>0</v>
      </c>
      <c r="AV394" s="54">
        <f>SUMIF(표4[잉크명],표5[[#This Row],[잉크]],표4[일])</f>
        <v>0</v>
      </c>
      <c r="AW394" s="126">
        <f>SUMIF(표4[잉크명],표5[[#This Row],[잉크]],표4[일-3층])</f>
        <v>0</v>
      </c>
      <c r="AX394" s="126">
        <f>SUMIF(표4[잉크명],표5[[#This Row],[잉크]],표4[일-1층])</f>
        <v>0</v>
      </c>
      <c r="AY394" s="54">
        <f>SUMIF(표4[잉크명],표5[[#This Row],[잉크]],표4[차주 월])</f>
        <v>0</v>
      </c>
      <c r="AZ394" s="54">
        <f>SUM(표5[[#This Row],[월]:[차주 월]])</f>
        <v>0</v>
      </c>
    </row>
    <row r="395" spans="2:52" x14ac:dyDescent="0.3">
      <c r="B395" s="56" t="s">
        <v>857</v>
      </c>
      <c r="C395" s="56"/>
      <c r="D395" s="56" t="s">
        <v>4874</v>
      </c>
      <c r="E395" s="34">
        <f>COUNTIF(사출계획!$E$62:$F$110,표4[[#This Row],[제품명]])</f>
        <v>0</v>
      </c>
      <c r="F395" s="126">
        <f>COUNTIF(사출계획!$E$62:$F$87,표4[[#This Row],[제품명]])</f>
        <v>0</v>
      </c>
      <c r="G395" s="126">
        <f>COUNTIF(사출계획!$E$88:$F$110,표4[[#This Row],[제품명]])</f>
        <v>0</v>
      </c>
      <c r="H395" s="34">
        <f>COUNTIF(사출계획!$G$62:$H$110,표4[[#This Row],[제품명]])</f>
        <v>0</v>
      </c>
      <c r="I395" s="122">
        <f>COUNTIF(사출계획!$G$62:$H$87,표4[[#This Row],[제품명]])</f>
        <v>0</v>
      </c>
      <c r="J395" s="122">
        <f>COUNTIF(사출계획!$G$88:$H$110,표4[[#This Row],[제품명]])</f>
        <v>0</v>
      </c>
      <c r="K395" s="34">
        <f>COUNTIF(사출계획!$I$62:$J$110,표4[[#This Row],[제품명]])</f>
        <v>0</v>
      </c>
      <c r="L395" s="126">
        <f>COUNTIF(사출계획!$I$62:$J$87,표4[[#This Row],[제품명]])</f>
        <v>0</v>
      </c>
      <c r="M395" s="126">
        <f>COUNTIF(사출계획!$I$88:$J$110,표4[[#This Row],[제품명]])</f>
        <v>0</v>
      </c>
      <c r="N395" s="34">
        <f>COUNTIF(사출계획!$K$62:$L$110,표4[[#This Row],[제품명]])</f>
        <v>0</v>
      </c>
      <c r="O395" s="126">
        <f>COUNTIF(사출계획!$K$62:$L$87,표4[[#This Row],[제품명]])</f>
        <v>0</v>
      </c>
      <c r="P395" s="126">
        <f>COUNTIF(사출계획!$K$88:$L$110,표4[[#This Row],[제품명]])</f>
        <v>0</v>
      </c>
      <c r="Q395" s="34">
        <f>COUNTIF(사출계획!$M$62:$N$110,표4[[#This Row],[제품명]])</f>
        <v>0</v>
      </c>
      <c r="R395" s="126">
        <f>COUNTIF(사출계획!$M$62:$N$87,표4[[#This Row],[제품명]])</f>
        <v>0</v>
      </c>
      <c r="S395" s="126">
        <f>COUNTIF(사출계획!$M$88:$N$110,표4[[#This Row],[제품명]])</f>
        <v>0</v>
      </c>
      <c r="T395" s="34">
        <f>COUNTIF(사출계획!$O$62:$P$110,표4[[#This Row],[제품명]])</f>
        <v>0</v>
      </c>
      <c r="U395" s="126">
        <f>COUNTIF(사출계획!$O$62:$P$87,표4[[#This Row],[제품명]])</f>
        <v>0</v>
      </c>
      <c r="V395" s="126">
        <f>COUNTIF(사출계획!$O$88:$P$110,표4[[#This Row],[제품명]])</f>
        <v>0</v>
      </c>
      <c r="W395" s="34">
        <f>COUNTIF(사출계획!$Q$62:$R$110,표4[[#This Row],[제품명]])</f>
        <v>0</v>
      </c>
      <c r="X395" s="126">
        <f>COUNTIF(사출계획!$Q$62:$R$87,표4[[#This Row],[제품명]])</f>
        <v>0</v>
      </c>
      <c r="Y395" s="126">
        <f>COUNTIF(사출계획!$Q$88:$R$110,표4[[#This Row],[제품명]])</f>
        <v>0</v>
      </c>
      <c r="Z395" s="34">
        <f>COUNTIF(사출계획!$S$62:$T$110,표4[[#This Row],[제품명]])</f>
        <v>0</v>
      </c>
      <c r="AA395" s="126"/>
      <c r="AB395" s="126"/>
      <c r="AC395" s="127" t="s">
        <v>694</v>
      </c>
      <c r="AD395" s="129">
        <f>SUMIF(표4[잉크명],표5[[#This Row],[잉크]],표4[월])</f>
        <v>0</v>
      </c>
      <c r="AE395" s="131">
        <f>SUMIF(표4[잉크명],표5[[#This Row],[잉크]],표4[월-3층])</f>
        <v>0</v>
      </c>
      <c r="AF395" s="131">
        <f>SUMIF(표4[잉크명],표5[[#This Row],[잉크]],표4[월-1층])</f>
        <v>0</v>
      </c>
      <c r="AG395" s="133">
        <f>SUMIF(표4[잉크명],표5[[#This Row],[잉크]],표4[화])</f>
        <v>0</v>
      </c>
      <c r="AH395" s="131">
        <f>SUMIF(표4[잉크명],표5[[#This Row],[잉크]],표4[화-3층])</f>
        <v>0</v>
      </c>
      <c r="AI395" s="131">
        <f>SUMIF(표4[잉크명],표5[[#This Row],[잉크]],표4[화-1층])</f>
        <v>0</v>
      </c>
      <c r="AJ395" s="130">
        <f>SUMIF(표4[잉크명],표5[[#This Row],[잉크]],표4[수])</f>
        <v>0</v>
      </c>
      <c r="AK395" s="131">
        <f>SUMIF(표4[잉크명],표5[[#This Row],[잉크]],표4[수-3층])</f>
        <v>0</v>
      </c>
      <c r="AL395" s="131">
        <f>SUMIF(표4[잉크명],표5[[#This Row],[잉크]],표4[수-1층])</f>
        <v>0</v>
      </c>
      <c r="AM395" s="54">
        <f>SUMIF(표4[잉크명],표5[[#This Row],[잉크]],표4[목])</f>
        <v>0</v>
      </c>
      <c r="AN395" s="131">
        <f>SUMIF(표4[잉크명],표5[[#This Row],[잉크]],표4[목-3층])</f>
        <v>0</v>
      </c>
      <c r="AO395" s="131">
        <f>SUMIF(표4[잉크명],표5[[#This Row],[잉크]],표4[목-1층])</f>
        <v>0</v>
      </c>
      <c r="AP395" s="54">
        <f>SUMIF(표4[잉크명],표5[[#This Row],[잉크]],표4[금])</f>
        <v>0</v>
      </c>
      <c r="AQ395" s="131">
        <f>SUMIF(표4[잉크명],표5[[#This Row],[잉크]],표4[금-3층])</f>
        <v>0</v>
      </c>
      <c r="AR395" s="131">
        <f>SUMIF(표4[잉크명],표5[[#This Row],[잉크]],표4[금-1층])</f>
        <v>0</v>
      </c>
      <c r="AS395" s="54">
        <f>SUMIF(표4[잉크명],표5[[#This Row],[잉크]],표4[토])</f>
        <v>0</v>
      </c>
      <c r="AT395" s="131">
        <f>SUMIF(표4[잉크명],표5[[#This Row],[잉크]],표4[토-3층])</f>
        <v>0</v>
      </c>
      <c r="AU395" s="131">
        <f>SUMIF(표4[잉크명],표5[[#This Row],[잉크]],표4[토-1층])</f>
        <v>0</v>
      </c>
      <c r="AV395" s="54">
        <f>SUMIF(표4[잉크명],표5[[#This Row],[잉크]],표4[일])</f>
        <v>0</v>
      </c>
      <c r="AW395" s="131">
        <f>SUMIF(표4[잉크명],표5[[#This Row],[잉크]],표4[일-3층])</f>
        <v>0</v>
      </c>
      <c r="AX395" s="131">
        <f>SUMIF(표4[잉크명],표5[[#This Row],[잉크]],표4[일-1층])</f>
        <v>0</v>
      </c>
      <c r="AY395" s="54">
        <f>SUMIF(표4[잉크명],표5[[#This Row],[잉크]],표4[차주 월])</f>
        <v>0</v>
      </c>
      <c r="AZ395" s="54">
        <f>SUM(표5[[#This Row],[월]:[차주 월]])</f>
        <v>0</v>
      </c>
    </row>
    <row r="396" spans="2:52" x14ac:dyDescent="0.3">
      <c r="B396" s="56" t="s">
        <v>857</v>
      </c>
      <c r="C396" s="56"/>
      <c r="D396" s="56" t="s">
        <v>860</v>
      </c>
      <c r="E396" s="34">
        <f>COUNTIF(사출계획!$E$62:$F$110,표4[[#This Row],[제품명]])</f>
        <v>0</v>
      </c>
      <c r="F396" s="126">
        <f>COUNTIF(사출계획!$E$62:$F$87,표4[[#This Row],[제품명]])</f>
        <v>0</v>
      </c>
      <c r="G396" s="126">
        <f>COUNTIF(사출계획!$E$88:$F$110,표4[[#This Row],[제품명]])</f>
        <v>0</v>
      </c>
      <c r="H396" s="34">
        <f>COUNTIF(사출계획!$G$62:$H$110,표4[[#This Row],[제품명]])</f>
        <v>0</v>
      </c>
      <c r="I396" s="122">
        <f>COUNTIF(사출계획!$G$62:$H$87,표4[[#This Row],[제품명]])</f>
        <v>0</v>
      </c>
      <c r="J396" s="122">
        <f>COUNTIF(사출계획!$G$88:$H$110,표4[[#This Row],[제품명]])</f>
        <v>0</v>
      </c>
      <c r="K396" s="34">
        <f>COUNTIF(사출계획!$I$62:$J$110,표4[[#This Row],[제품명]])</f>
        <v>0</v>
      </c>
      <c r="L396" s="126">
        <f>COUNTIF(사출계획!$I$62:$J$87,표4[[#This Row],[제품명]])</f>
        <v>0</v>
      </c>
      <c r="M396" s="126">
        <f>COUNTIF(사출계획!$I$88:$J$110,표4[[#This Row],[제품명]])</f>
        <v>0</v>
      </c>
      <c r="N396" s="34">
        <f>COUNTIF(사출계획!$K$62:$L$110,표4[[#This Row],[제품명]])</f>
        <v>0</v>
      </c>
      <c r="O396" s="126">
        <f>COUNTIF(사출계획!$K$62:$L$87,표4[[#This Row],[제품명]])</f>
        <v>0</v>
      </c>
      <c r="P396" s="126">
        <f>COUNTIF(사출계획!$K$88:$L$110,표4[[#This Row],[제품명]])</f>
        <v>0</v>
      </c>
      <c r="Q396" s="34">
        <f>COUNTIF(사출계획!$M$62:$N$110,표4[[#This Row],[제품명]])</f>
        <v>0</v>
      </c>
      <c r="R396" s="126">
        <f>COUNTIF(사출계획!$M$62:$N$87,표4[[#This Row],[제품명]])</f>
        <v>0</v>
      </c>
      <c r="S396" s="126">
        <f>COUNTIF(사출계획!$M$88:$N$110,표4[[#This Row],[제품명]])</f>
        <v>0</v>
      </c>
      <c r="T396" s="34">
        <f>COUNTIF(사출계획!$O$62:$P$110,표4[[#This Row],[제품명]])</f>
        <v>0</v>
      </c>
      <c r="U396" s="126">
        <f>COUNTIF(사출계획!$O$62:$P$87,표4[[#This Row],[제품명]])</f>
        <v>0</v>
      </c>
      <c r="V396" s="126">
        <f>COUNTIF(사출계획!$O$88:$P$110,표4[[#This Row],[제품명]])</f>
        <v>0</v>
      </c>
      <c r="W396" s="34">
        <f>COUNTIF(사출계획!$Q$62:$R$110,표4[[#This Row],[제품명]])</f>
        <v>0</v>
      </c>
      <c r="X396" s="126">
        <f>COUNTIF(사출계획!$Q$62:$R$87,표4[[#This Row],[제품명]])</f>
        <v>0</v>
      </c>
      <c r="Y396" s="126">
        <f>COUNTIF(사출계획!$Q$88:$R$110,표4[[#This Row],[제품명]])</f>
        <v>0</v>
      </c>
      <c r="Z396" s="34">
        <f>COUNTIF(사출계획!$S$62:$T$110,표4[[#This Row],[제품명]])</f>
        <v>0</v>
      </c>
      <c r="AA396" s="126"/>
      <c r="AB396" s="126"/>
      <c r="AC396" s="33" t="s">
        <v>1525</v>
      </c>
      <c r="AD396" s="129">
        <f>SUMIF(표4[잉크명],표5[[#This Row],[잉크]],표4[월])</f>
        <v>0</v>
      </c>
      <c r="AE396" s="126">
        <f>SUMIF(표4[잉크명],표5[[#This Row],[잉크]],표4[월-3층])</f>
        <v>0</v>
      </c>
      <c r="AF396" s="126">
        <f>SUMIF(표4[잉크명],표5[[#This Row],[잉크]],표4[월-1층])</f>
        <v>0</v>
      </c>
      <c r="AG396" s="133">
        <f>SUMIF(표4[잉크명],표5[[#This Row],[잉크]],표4[화])</f>
        <v>0</v>
      </c>
      <c r="AH396" s="126">
        <f>SUMIF(표4[잉크명],표5[[#This Row],[잉크]],표4[화-3층])</f>
        <v>0</v>
      </c>
      <c r="AI396" s="126">
        <f>SUMIF(표4[잉크명],표5[[#This Row],[잉크]],표4[화-1층])</f>
        <v>0</v>
      </c>
      <c r="AJ396" s="130">
        <f>SUMIF(표4[잉크명],표5[[#This Row],[잉크]],표4[수])</f>
        <v>0</v>
      </c>
      <c r="AK396" s="126">
        <f>SUMIF(표4[잉크명],표5[[#This Row],[잉크]],표4[수-3층])</f>
        <v>0</v>
      </c>
      <c r="AL396" s="126">
        <f>SUMIF(표4[잉크명],표5[[#This Row],[잉크]],표4[수-1층])</f>
        <v>0</v>
      </c>
      <c r="AM396" s="34">
        <f>SUMIF(표4[잉크명],표5[[#This Row],[잉크]],표4[목])</f>
        <v>0</v>
      </c>
      <c r="AN396" s="126">
        <f>SUMIF(표4[잉크명],표5[[#This Row],[잉크]],표4[목-3층])</f>
        <v>0</v>
      </c>
      <c r="AO396" s="126">
        <f>SUMIF(표4[잉크명],표5[[#This Row],[잉크]],표4[목-1층])</f>
        <v>0</v>
      </c>
      <c r="AP396" s="34">
        <f>SUMIF(표4[잉크명],표5[[#This Row],[잉크]],표4[금])</f>
        <v>0</v>
      </c>
      <c r="AQ396" s="126">
        <f>SUMIF(표4[잉크명],표5[[#This Row],[잉크]],표4[금-3층])</f>
        <v>0</v>
      </c>
      <c r="AR396" s="126">
        <f>SUMIF(표4[잉크명],표5[[#This Row],[잉크]],표4[금-1층])</f>
        <v>0</v>
      </c>
      <c r="AS396" s="34">
        <f>SUMIF(표4[잉크명],표5[[#This Row],[잉크]],표4[토])</f>
        <v>0</v>
      </c>
      <c r="AT396" s="126">
        <f>SUMIF(표4[잉크명],표5[[#This Row],[잉크]],표4[토-3층])</f>
        <v>0</v>
      </c>
      <c r="AU396" s="126">
        <f>SUMIF(표4[잉크명],표5[[#This Row],[잉크]],표4[토-1층])</f>
        <v>0</v>
      </c>
      <c r="AV396" s="34">
        <f>SUMIF(표4[잉크명],표5[[#This Row],[잉크]],표4[일])</f>
        <v>0</v>
      </c>
      <c r="AW396" s="126">
        <f>SUMIF(표4[잉크명],표5[[#This Row],[잉크]],표4[일-3층])</f>
        <v>0</v>
      </c>
      <c r="AX396" s="126">
        <f>SUMIF(표4[잉크명],표5[[#This Row],[잉크]],표4[일-1층])</f>
        <v>0</v>
      </c>
      <c r="AY396" s="34">
        <f>SUMIF(표4[잉크명],표5[[#This Row],[잉크]],표4[차주 월])</f>
        <v>0</v>
      </c>
      <c r="AZ396" s="34">
        <f>SUM(표5[[#This Row],[월]:[차주 월]])</f>
        <v>0</v>
      </c>
    </row>
    <row r="397" spans="2:52" x14ac:dyDescent="0.3">
      <c r="B397" s="56" t="s">
        <v>857</v>
      </c>
      <c r="C397" s="56"/>
      <c r="D397" s="56" t="s">
        <v>4170</v>
      </c>
      <c r="E397" s="54">
        <f>COUNTIF(사출계획!$E$62:$F$110,표4[[#This Row],[제품명]])</f>
        <v>0</v>
      </c>
      <c r="F397" s="126">
        <f>COUNTIF(사출계획!$E$62:$F$87,표4[[#This Row],[제품명]])</f>
        <v>0</v>
      </c>
      <c r="G397" s="126">
        <f>COUNTIF(사출계획!$E$88:$F$110,표4[[#This Row],[제품명]])</f>
        <v>0</v>
      </c>
      <c r="H397" s="54">
        <f>COUNTIF(사출계획!$G$62:$H$110,표4[[#This Row],[제품명]])</f>
        <v>0</v>
      </c>
      <c r="I397" s="122">
        <f>COUNTIF(사출계획!$G$62:$H$87,표4[[#This Row],[제품명]])</f>
        <v>0</v>
      </c>
      <c r="J397" s="122">
        <f>COUNTIF(사출계획!$G$88:$H$110,표4[[#This Row],[제품명]])</f>
        <v>0</v>
      </c>
      <c r="K397" s="54">
        <f>COUNTIF(사출계획!$I$62:$J$110,표4[[#This Row],[제품명]])</f>
        <v>0</v>
      </c>
      <c r="L397" s="126">
        <f>COUNTIF(사출계획!$I$62:$J$87,표4[[#This Row],[제품명]])</f>
        <v>0</v>
      </c>
      <c r="M397" s="126">
        <f>COUNTIF(사출계획!$I$88:$J$110,표4[[#This Row],[제품명]])</f>
        <v>0</v>
      </c>
      <c r="N397" s="54">
        <f>COUNTIF(사출계획!$K$62:$L$110,표4[[#This Row],[제품명]])</f>
        <v>0</v>
      </c>
      <c r="O397" s="126">
        <f>COUNTIF(사출계획!$K$62:$L$87,표4[[#This Row],[제품명]])</f>
        <v>0</v>
      </c>
      <c r="P397" s="126">
        <f>COUNTIF(사출계획!$K$88:$L$110,표4[[#This Row],[제품명]])</f>
        <v>0</v>
      </c>
      <c r="Q397" s="54">
        <f>COUNTIF(사출계획!$M$62:$N$110,표4[[#This Row],[제품명]])</f>
        <v>0</v>
      </c>
      <c r="R397" s="126">
        <f>COUNTIF(사출계획!$M$62:$N$87,표4[[#This Row],[제품명]])</f>
        <v>0</v>
      </c>
      <c r="S397" s="126">
        <f>COUNTIF(사출계획!$M$88:$N$110,표4[[#This Row],[제품명]])</f>
        <v>0</v>
      </c>
      <c r="T397" s="54">
        <f>COUNTIF(사출계획!$O$62:$P$110,표4[[#This Row],[제품명]])</f>
        <v>0</v>
      </c>
      <c r="U397" s="126">
        <f>COUNTIF(사출계획!$O$62:$P$87,표4[[#This Row],[제품명]])</f>
        <v>0</v>
      </c>
      <c r="V397" s="126">
        <f>COUNTIF(사출계획!$O$88:$P$110,표4[[#This Row],[제품명]])</f>
        <v>0</v>
      </c>
      <c r="W397" s="54">
        <f>COUNTIF(사출계획!$Q$62:$R$110,표4[[#This Row],[제품명]])</f>
        <v>0</v>
      </c>
      <c r="X397" s="126">
        <f>COUNTIF(사출계획!$Q$62:$R$87,표4[[#This Row],[제품명]])</f>
        <v>0</v>
      </c>
      <c r="Y397" s="126">
        <f>COUNTIF(사출계획!$Q$88:$R$110,표4[[#This Row],[제품명]])</f>
        <v>0</v>
      </c>
      <c r="Z397" s="54">
        <f>COUNTIF(사출계획!$S$62:$T$110,표4[[#This Row],[제품명]])</f>
        <v>0</v>
      </c>
      <c r="AA397" s="126"/>
      <c r="AB397" s="126"/>
      <c r="AC397" s="33" t="s">
        <v>417</v>
      </c>
      <c r="AD397" s="129">
        <f>SUMIF(표4[잉크명],표5[[#This Row],[잉크]],표4[월])</f>
        <v>0</v>
      </c>
      <c r="AE397" s="131">
        <f>SUMIF(표4[잉크명],표5[[#This Row],[잉크]],표4[월-3층])</f>
        <v>0</v>
      </c>
      <c r="AF397" s="131">
        <f>SUMIF(표4[잉크명],표5[[#This Row],[잉크]],표4[월-1층])</f>
        <v>0</v>
      </c>
      <c r="AG397" s="133">
        <f>SUMIF(표4[잉크명],표5[[#This Row],[잉크]],표4[화])</f>
        <v>0</v>
      </c>
      <c r="AH397" s="131">
        <f>SUMIF(표4[잉크명],표5[[#This Row],[잉크]],표4[화-3층])</f>
        <v>0</v>
      </c>
      <c r="AI397" s="131">
        <f>SUMIF(표4[잉크명],표5[[#This Row],[잉크]],표4[화-1층])</f>
        <v>0</v>
      </c>
      <c r="AJ397" s="130">
        <f>SUMIF(표4[잉크명],표5[[#This Row],[잉크]],표4[수])</f>
        <v>0</v>
      </c>
      <c r="AK397" s="131">
        <f>SUMIF(표4[잉크명],표5[[#This Row],[잉크]],표4[수-3층])</f>
        <v>0</v>
      </c>
      <c r="AL397" s="131">
        <f>SUMIF(표4[잉크명],표5[[#This Row],[잉크]],표4[수-1층])</f>
        <v>0</v>
      </c>
      <c r="AM397" s="34">
        <f>SUMIF(표4[잉크명],표5[[#This Row],[잉크]],표4[목])</f>
        <v>0</v>
      </c>
      <c r="AN397" s="131">
        <f>SUMIF(표4[잉크명],표5[[#This Row],[잉크]],표4[목-3층])</f>
        <v>0</v>
      </c>
      <c r="AO397" s="131">
        <f>SUMIF(표4[잉크명],표5[[#This Row],[잉크]],표4[목-1층])</f>
        <v>0</v>
      </c>
      <c r="AP397" s="34">
        <f>SUMIF(표4[잉크명],표5[[#This Row],[잉크]],표4[금])</f>
        <v>0</v>
      </c>
      <c r="AQ397" s="131">
        <f>SUMIF(표4[잉크명],표5[[#This Row],[잉크]],표4[금-3층])</f>
        <v>0</v>
      </c>
      <c r="AR397" s="131">
        <f>SUMIF(표4[잉크명],표5[[#This Row],[잉크]],표4[금-1층])</f>
        <v>0</v>
      </c>
      <c r="AS397" s="34">
        <f>SUMIF(표4[잉크명],표5[[#This Row],[잉크]],표4[토])</f>
        <v>0</v>
      </c>
      <c r="AT397" s="131">
        <f>SUMIF(표4[잉크명],표5[[#This Row],[잉크]],표4[토-3층])</f>
        <v>0</v>
      </c>
      <c r="AU397" s="131">
        <f>SUMIF(표4[잉크명],표5[[#This Row],[잉크]],표4[토-1층])</f>
        <v>0</v>
      </c>
      <c r="AV397" s="34">
        <f>SUMIF(표4[잉크명],표5[[#This Row],[잉크]],표4[일])</f>
        <v>0</v>
      </c>
      <c r="AW397" s="131">
        <f>SUMIF(표4[잉크명],표5[[#This Row],[잉크]],표4[일-3층])</f>
        <v>0</v>
      </c>
      <c r="AX397" s="131">
        <f>SUMIF(표4[잉크명],표5[[#This Row],[잉크]],표4[일-1층])</f>
        <v>0</v>
      </c>
      <c r="AY397" s="34">
        <f>SUMIF(표4[잉크명],표5[[#This Row],[잉크]],표4[차주 월])</f>
        <v>0</v>
      </c>
      <c r="AZ397" s="34">
        <f>SUM(표5[[#This Row],[월]:[차주 월]])</f>
        <v>0</v>
      </c>
    </row>
    <row r="398" spans="2:52" x14ac:dyDescent="0.3">
      <c r="B398" s="56" t="s">
        <v>1111</v>
      </c>
      <c r="C398" s="292" t="s">
        <v>2730</v>
      </c>
      <c r="D398" s="56" t="s">
        <v>4811</v>
      </c>
      <c r="E398" s="54">
        <f>COUNTIF(사출계획!$E$62:$F$110,표4[[#This Row],[제품명]])</f>
        <v>0</v>
      </c>
      <c r="F398" s="126">
        <f>COUNTIF(사출계획!$E$62:$F$87,표4[[#This Row],[제품명]])</f>
        <v>0</v>
      </c>
      <c r="G398" s="126">
        <f>COUNTIF(사출계획!$E$88:$F$110,표4[[#This Row],[제품명]])</f>
        <v>0</v>
      </c>
      <c r="H398" s="54">
        <f>COUNTIF(사출계획!$G$62:$H$110,표4[[#This Row],[제품명]])</f>
        <v>0</v>
      </c>
      <c r="I398" s="122">
        <f>COUNTIF(사출계획!$G$62:$H$87,표4[[#This Row],[제품명]])</f>
        <v>0</v>
      </c>
      <c r="J398" s="122">
        <f>COUNTIF(사출계획!$G$88:$H$110,표4[[#This Row],[제품명]])</f>
        <v>0</v>
      </c>
      <c r="K398" s="54">
        <f>COUNTIF(사출계획!$I$62:$J$110,표4[[#This Row],[제품명]])</f>
        <v>0</v>
      </c>
      <c r="L398" s="126">
        <f>COUNTIF(사출계획!$I$62:$J$87,표4[[#This Row],[제품명]])</f>
        <v>0</v>
      </c>
      <c r="M398" s="126">
        <f>COUNTIF(사출계획!$I$88:$J$110,표4[[#This Row],[제품명]])</f>
        <v>0</v>
      </c>
      <c r="N398" s="54">
        <f>COUNTIF(사출계획!$K$62:$L$110,표4[[#This Row],[제품명]])</f>
        <v>0</v>
      </c>
      <c r="O398" s="126">
        <f>COUNTIF(사출계획!$K$62:$L$87,표4[[#This Row],[제품명]])</f>
        <v>0</v>
      </c>
      <c r="P398" s="126">
        <f>COUNTIF(사출계획!$K$88:$L$110,표4[[#This Row],[제품명]])</f>
        <v>0</v>
      </c>
      <c r="Q398" s="54">
        <f>COUNTIF(사출계획!$M$62:$N$110,표4[[#This Row],[제품명]])</f>
        <v>0</v>
      </c>
      <c r="R398" s="126">
        <f>COUNTIF(사출계획!$M$62:$N$87,표4[[#This Row],[제품명]])</f>
        <v>0</v>
      </c>
      <c r="S398" s="126">
        <f>COUNTIF(사출계획!$M$88:$N$110,표4[[#This Row],[제품명]])</f>
        <v>0</v>
      </c>
      <c r="T398" s="54">
        <f>COUNTIF(사출계획!$O$62:$P$110,표4[[#This Row],[제품명]])</f>
        <v>0</v>
      </c>
      <c r="U398" s="126">
        <f>COUNTIF(사출계획!$O$62:$P$87,표4[[#This Row],[제품명]])</f>
        <v>0</v>
      </c>
      <c r="V398" s="126">
        <f>COUNTIF(사출계획!$O$88:$P$110,표4[[#This Row],[제품명]])</f>
        <v>0</v>
      </c>
      <c r="W398" s="54">
        <f>COUNTIF(사출계획!$Q$62:$R$110,표4[[#This Row],[제품명]])</f>
        <v>0</v>
      </c>
      <c r="X398" s="126">
        <f>COUNTIF(사출계획!$Q$62:$R$87,표4[[#This Row],[제품명]])</f>
        <v>0</v>
      </c>
      <c r="Y398" s="126">
        <f>COUNTIF(사출계획!$Q$88:$R$110,표4[[#This Row],[제품명]])</f>
        <v>0</v>
      </c>
      <c r="Z398" s="54">
        <f>COUNTIF(사출계획!$S$62:$T$110,표4[[#This Row],[제품명]])</f>
        <v>0</v>
      </c>
      <c r="AA398" s="126"/>
      <c r="AB398" s="126"/>
      <c r="AC398" s="127" t="s">
        <v>1428</v>
      </c>
      <c r="AD398" s="129">
        <f>SUMIF(표4[잉크명],표5[[#This Row],[잉크]],표4[월])</f>
        <v>0</v>
      </c>
      <c r="AE398" s="131">
        <f>SUMIF(표4[잉크명],표5[[#This Row],[잉크]],표4[월-3층])</f>
        <v>0</v>
      </c>
      <c r="AF398" s="131">
        <f>SUMIF(표4[잉크명],표5[[#This Row],[잉크]],표4[월-1층])</f>
        <v>0</v>
      </c>
      <c r="AG398" s="133">
        <f>SUMIF(표4[잉크명],표5[[#This Row],[잉크]],표4[화])</f>
        <v>0</v>
      </c>
      <c r="AH398" s="131">
        <f>SUMIF(표4[잉크명],표5[[#This Row],[잉크]],표4[화-3층])</f>
        <v>0</v>
      </c>
      <c r="AI398" s="131">
        <f>SUMIF(표4[잉크명],표5[[#This Row],[잉크]],표4[화-1층])</f>
        <v>0</v>
      </c>
      <c r="AJ398" s="130">
        <f>SUMIF(표4[잉크명],표5[[#This Row],[잉크]],표4[수])</f>
        <v>0</v>
      </c>
      <c r="AK398" s="131">
        <f>SUMIF(표4[잉크명],표5[[#This Row],[잉크]],표4[수-3층])</f>
        <v>0</v>
      </c>
      <c r="AL398" s="131">
        <f>SUMIF(표4[잉크명],표5[[#This Row],[잉크]],표4[수-1층])</f>
        <v>0</v>
      </c>
      <c r="AM398" s="54">
        <f>SUMIF(표4[잉크명],표5[[#This Row],[잉크]],표4[목])</f>
        <v>0</v>
      </c>
      <c r="AN398" s="131">
        <f>SUMIF(표4[잉크명],표5[[#This Row],[잉크]],표4[목-3층])</f>
        <v>0</v>
      </c>
      <c r="AO398" s="131">
        <f>SUMIF(표4[잉크명],표5[[#This Row],[잉크]],표4[목-1층])</f>
        <v>0</v>
      </c>
      <c r="AP398" s="54">
        <f>SUMIF(표4[잉크명],표5[[#This Row],[잉크]],표4[금])</f>
        <v>0</v>
      </c>
      <c r="AQ398" s="131">
        <f>SUMIF(표4[잉크명],표5[[#This Row],[잉크]],표4[금-3층])</f>
        <v>0</v>
      </c>
      <c r="AR398" s="131">
        <f>SUMIF(표4[잉크명],표5[[#This Row],[잉크]],표4[금-1층])</f>
        <v>0</v>
      </c>
      <c r="AS398" s="54">
        <f>SUMIF(표4[잉크명],표5[[#This Row],[잉크]],표4[토])</f>
        <v>0</v>
      </c>
      <c r="AT398" s="131">
        <f>SUMIF(표4[잉크명],표5[[#This Row],[잉크]],표4[토-3층])</f>
        <v>0</v>
      </c>
      <c r="AU398" s="131">
        <f>SUMIF(표4[잉크명],표5[[#This Row],[잉크]],표4[토-1층])</f>
        <v>0</v>
      </c>
      <c r="AV398" s="54">
        <f>SUMIF(표4[잉크명],표5[[#This Row],[잉크]],표4[일])</f>
        <v>0</v>
      </c>
      <c r="AW398" s="131">
        <f>SUMIF(표4[잉크명],표5[[#This Row],[잉크]],표4[일-3층])</f>
        <v>0</v>
      </c>
      <c r="AX398" s="131">
        <f>SUMIF(표4[잉크명],표5[[#This Row],[잉크]],표4[일-1층])</f>
        <v>0</v>
      </c>
      <c r="AY398" s="54">
        <f>SUMIF(표4[잉크명],표5[[#This Row],[잉크]],표4[차주 월])</f>
        <v>0</v>
      </c>
      <c r="AZ398" s="54">
        <f>SUM(표5[[#This Row],[월]:[차주 월]])</f>
        <v>0</v>
      </c>
    </row>
    <row r="399" spans="2:52" x14ac:dyDescent="0.3">
      <c r="B399" s="56" t="s">
        <v>1111</v>
      </c>
      <c r="C399" s="292" t="s">
        <v>2730</v>
      </c>
      <c r="D399" s="56" t="s">
        <v>874</v>
      </c>
      <c r="E399" s="54">
        <f>COUNTIF(사출계획!$E$62:$F$110,표4[[#This Row],[제품명]])</f>
        <v>0</v>
      </c>
      <c r="F399" s="126">
        <f>COUNTIF(사출계획!$E$62:$F$87,표4[[#This Row],[제품명]])</f>
        <v>0</v>
      </c>
      <c r="G399" s="126">
        <f>COUNTIF(사출계획!$E$88:$F$110,표4[[#This Row],[제품명]])</f>
        <v>0</v>
      </c>
      <c r="H399" s="54">
        <f>COUNTIF(사출계획!$G$62:$H$110,표4[[#This Row],[제품명]])</f>
        <v>0</v>
      </c>
      <c r="I399" s="122">
        <f>COUNTIF(사출계획!$G$62:$H$87,표4[[#This Row],[제품명]])</f>
        <v>0</v>
      </c>
      <c r="J399" s="122">
        <f>COUNTIF(사출계획!$G$88:$H$110,표4[[#This Row],[제품명]])</f>
        <v>0</v>
      </c>
      <c r="K399" s="54">
        <f>COUNTIF(사출계획!$I$62:$J$110,표4[[#This Row],[제품명]])</f>
        <v>0</v>
      </c>
      <c r="L399" s="126">
        <f>COUNTIF(사출계획!$I$62:$J$87,표4[[#This Row],[제품명]])</f>
        <v>0</v>
      </c>
      <c r="M399" s="126">
        <f>COUNTIF(사출계획!$I$88:$J$110,표4[[#This Row],[제품명]])</f>
        <v>0</v>
      </c>
      <c r="N399" s="54">
        <f>COUNTIF(사출계획!$K$62:$L$110,표4[[#This Row],[제품명]])</f>
        <v>0</v>
      </c>
      <c r="O399" s="126">
        <f>COUNTIF(사출계획!$K$62:$L$87,표4[[#This Row],[제품명]])</f>
        <v>0</v>
      </c>
      <c r="P399" s="126">
        <f>COUNTIF(사출계획!$K$88:$L$110,표4[[#This Row],[제품명]])</f>
        <v>0</v>
      </c>
      <c r="Q399" s="54">
        <f>COUNTIF(사출계획!$M$62:$N$110,표4[[#This Row],[제품명]])</f>
        <v>0</v>
      </c>
      <c r="R399" s="126">
        <f>COUNTIF(사출계획!$M$62:$N$87,표4[[#This Row],[제품명]])</f>
        <v>0</v>
      </c>
      <c r="S399" s="126">
        <f>COUNTIF(사출계획!$M$88:$N$110,표4[[#This Row],[제품명]])</f>
        <v>0</v>
      </c>
      <c r="T399" s="54">
        <f>COUNTIF(사출계획!$O$62:$P$110,표4[[#This Row],[제품명]])</f>
        <v>0</v>
      </c>
      <c r="U399" s="126">
        <f>COUNTIF(사출계획!$O$62:$P$87,표4[[#This Row],[제품명]])</f>
        <v>0</v>
      </c>
      <c r="V399" s="126">
        <f>COUNTIF(사출계획!$O$88:$P$110,표4[[#This Row],[제품명]])</f>
        <v>0</v>
      </c>
      <c r="W399" s="54">
        <f>COUNTIF(사출계획!$Q$62:$R$110,표4[[#This Row],[제품명]])</f>
        <v>0</v>
      </c>
      <c r="X399" s="126">
        <f>COUNTIF(사출계획!$Q$62:$R$87,표4[[#This Row],[제품명]])</f>
        <v>0</v>
      </c>
      <c r="Y399" s="126">
        <f>COUNTIF(사출계획!$Q$88:$R$110,표4[[#This Row],[제품명]])</f>
        <v>0</v>
      </c>
      <c r="Z399" s="54">
        <f>COUNTIF(사출계획!$S$62:$T$110,표4[[#This Row],[제품명]])</f>
        <v>0</v>
      </c>
      <c r="AA399" s="126"/>
      <c r="AB399" s="126"/>
      <c r="AC399" s="127" t="s">
        <v>1300</v>
      </c>
      <c r="AD399" s="129">
        <f>SUMIF(표4[잉크명],표5[[#This Row],[잉크]],표4[월])</f>
        <v>0</v>
      </c>
      <c r="AE399" s="131">
        <f>SUMIF(표4[잉크명],표5[[#This Row],[잉크]],표4[월-3층])</f>
        <v>0</v>
      </c>
      <c r="AF399" s="131">
        <f>SUMIF(표4[잉크명],표5[[#This Row],[잉크]],표4[월-1층])</f>
        <v>0</v>
      </c>
      <c r="AG399" s="133">
        <f>SUMIF(표4[잉크명],표5[[#This Row],[잉크]],표4[화])</f>
        <v>0</v>
      </c>
      <c r="AH399" s="131">
        <f>SUMIF(표4[잉크명],표5[[#This Row],[잉크]],표4[화-3층])</f>
        <v>0</v>
      </c>
      <c r="AI399" s="131">
        <f>SUMIF(표4[잉크명],표5[[#This Row],[잉크]],표4[화-1층])</f>
        <v>0</v>
      </c>
      <c r="AJ399" s="130">
        <f>SUMIF(표4[잉크명],표5[[#This Row],[잉크]],표4[수])</f>
        <v>0</v>
      </c>
      <c r="AK399" s="131">
        <f>SUMIF(표4[잉크명],표5[[#This Row],[잉크]],표4[수-3층])</f>
        <v>0</v>
      </c>
      <c r="AL399" s="131">
        <f>SUMIF(표4[잉크명],표5[[#This Row],[잉크]],표4[수-1층])</f>
        <v>0</v>
      </c>
      <c r="AM399" s="54">
        <f>SUMIF(표4[잉크명],표5[[#This Row],[잉크]],표4[목])</f>
        <v>0</v>
      </c>
      <c r="AN399" s="131">
        <f>SUMIF(표4[잉크명],표5[[#This Row],[잉크]],표4[목-3층])</f>
        <v>0</v>
      </c>
      <c r="AO399" s="131">
        <f>SUMIF(표4[잉크명],표5[[#This Row],[잉크]],표4[목-1층])</f>
        <v>0</v>
      </c>
      <c r="AP399" s="54">
        <f>SUMIF(표4[잉크명],표5[[#This Row],[잉크]],표4[금])</f>
        <v>0</v>
      </c>
      <c r="AQ399" s="131">
        <f>SUMIF(표4[잉크명],표5[[#This Row],[잉크]],표4[금-3층])</f>
        <v>0</v>
      </c>
      <c r="AR399" s="131">
        <f>SUMIF(표4[잉크명],표5[[#This Row],[잉크]],표4[금-1층])</f>
        <v>0</v>
      </c>
      <c r="AS399" s="54">
        <f>SUMIF(표4[잉크명],표5[[#This Row],[잉크]],표4[토])</f>
        <v>0</v>
      </c>
      <c r="AT399" s="131">
        <f>SUMIF(표4[잉크명],표5[[#This Row],[잉크]],표4[토-3층])</f>
        <v>0</v>
      </c>
      <c r="AU399" s="131">
        <f>SUMIF(표4[잉크명],표5[[#This Row],[잉크]],표4[토-1층])</f>
        <v>0</v>
      </c>
      <c r="AV399" s="54">
        <f>SUMIF(표4[잉크명],표5[[#This Row],[잉크]],표4[일])</f>
        <v>0</v>
      </c>
      <c r="AW399" s="131">
        <f>SUMIF(표4[잉크명],표5[[#This Row],[잉크]],표4[일-3층])</f>
        <v>0</v>
      </c>
      <c r="AX399" s="131">
        <f>SUMIF(표4[잉크명],표5[[#This Row],[잉크]],표4[일-1층])</f>
        <v>0</v>
      </c>
      <c r="AY399" s="54">
        <f>SUMIF(표4[잉크명],표5[[#This Row],[잉크]],표4[차주 월])</f>
        <v>0</v>
      </c>
      <c r="AZ399" s="54">
        <f>SUM(표5[[#This Row],[월]:[차주 월]])</f>
        <v>0</v>
      </c>
    </row>
    <row r="400" spans="2:52" x14ac:dyDescent="0.3">
      <c r="B400" s="56" t="s">
        <v>1111</v>
      </c>
      <c r="C400" s="292" t="s">
        <v>2730</v>
      </c>
      <c r="D400" s="56" t="s">
        <v>2642</v>
      </c>
      <c r="E400" s="34">
        <f>COUNTIF(사출계획!$E$62:$F$110,표4[[#This Row],[제품명]])</f>
        <v>0</v>
      </c>
      <c r="F400" s="126">
        <f>COUNTIF(사출계획!$E$62:$F$87,표4[[#This Row],[제품명]])</f>
        <v>0</v>
      </c>
      <c r="G400" s="126">
        <f>COUNTIF(사출계획!$E$88:$F$110,표4[[#This Row],[제품명]])</f>
        <v>0</v>
      </c>
      <c r="H400" s="34">
        <f>COUNTIF(사출계획!$G$62:$H$110,표4[[#This Row],[제품명]])</f>
        <v>0</v>
      </c>
      <c r="I400" s="122">
        <f>COUNTIF(사출계획!$G$62:$H$87,표4[[#This Row],[제품명]])</f>
        <v>0</v>
      </c>
      <c r="J400" s="122">
        <f>COUNTIF(사출계획!$G$88:$H$110,표4[[#This Row],[제품명]])</f>
        <v>0</v>
      </c>
      <c r="K400" s="34">
        <f>COUNTIF(사출계획!$I$62:$J$110,표4[[#This Row],[제품명]])</f>
        <v>0</v>
      </c>
      <c r="L400" s="126">
        <f>COUNTIF(사출계획!$I$62:$J$87,표4[[#This Row],[제품명]])</f>
        <v>0</v>
      </c>
      <c r="M400" s="126">
        <f>COUNTIF(사출계획!$I$88:$J$110,표4[[#This Row],[제품명]])</f>
        <v>0</v>
      </c>
      <c r="N400" s="34">
        <f>COUNTIF(사출계획!$K$62:$L$110,표4[[#This Row],[제품명]])</f>
        <v>0</v>
      </c>
      <c r="O400" s="126">
        <f>COUNTIF(사출계획!$K$62:$L$87,표4[[#This Row],[제품명]])</f>
        <v>0</v>
      </c>
      <c r="P400" s="126">
        <f>COUNTIF(사출계획!$K$88:$L$110,표4[[#This Row],[제품명]])</f>
        <v>0</v>
      </c>
      <c r="Q400" s="34">
        <f>COUNTIF(사출계획!$M$62:$N$110,표4[[#This Row],[제품명]])</f>
        <v>0</v>
      </c>
      <c r="R400" s="126">
        <f>COUNTIF(사출계획!$M$62:$N$87,표4[[#This Row],[제품명]])</f>
        <v>0</v>
      </c>
      <c r="S400" s="126">
        <f>COUNTIF(사출계획!$M$88:$N$110,표4[[#This Row],[제품명]])</f>
        <v>0</v>
      </c>
      <c r="T400" s="34">
        <f>COUNTIF(사출계획!$O$62:$P$110,표4[[#This Row],[제품명]])</f>
        <v>0</v>
      </c>
      <c r="U400" s="126">
        <f>COUNTIF(사출계획!$O$62:$P$87,표4[[#This Row],[제품명]])</f>
        <v>0</v>
      </c>
      <c r="V400" s="126">
        <f>COUNTIF(사출계획!$O$88:$P$110,표4[[#This Row],[제품명]])</f>
        <v>0</v>
      </c>
      <c r="W400" s="34">
        <f>COUNTIF(사출계획!$Q$62:$R$110,표4[[#This Row],[제품명]])</f>
        <v>0</v>
      </c>
      <c r="X400" s="126">
        <f>COUNTIF(사출계획!$Q$62:$R$87,표4[[#This Row],[제품명]])</f>
        <v>0</v>
      </c>
      <c r="Y400" s="126">
        <f>COUNTIF(사출계획!$Q$88:$R$110,표4[[#This Row],[제품명]])</f>
        <v>0</v>
      </c>
      <c r="Z400" s="34">
        <f>COUNTIF(사출계획!$S$62:$T$110,표4[[#This Row],[제품명]])</f>
        <v>0</v>
      </c>
      <c r="AA400" s="126"/>
      <c r="AB400" s="126"/>
      <c r="AC400" s="33" t="s">
        <v>1445</v>
      </c>
      <c r="AD400" s="129">
        <f>SUMIF(표4[잉크명],표5[[#This Row],[잉크]],표4[월])</f>
        <v>0</v>
      </c>
      <c r="AE400" s="131">
        <f>SUMIF(표4[잉크명],표5[[#This Row],[잉크]],표4[월-3층])</f>
        <v>0</v>
      </c>
      <c r="AF400" s="131">
        <f>SUMIF(표4[잉크명],표5[[#This Row],[잉크]],표4[월-1층])</f>
        <v>0</v>
      </c>
      <c r="AG400" s="133">
        <f>SUMIF(표4[잉크명],표5[[#This Row],[잉크]],표4[화])</f>
        <v>0</v>
      </c>
      <c r="AH400" s="131">
        <f>SUMIF(표4[잉크명],표5[[#This Row],[잉크]],표4[화-3층])</f>
        <v>0</v>
      </c>
      <c r="AI400" s="131">
        <f>SUMIF(표4[잉크명],표5[[#This Row],[잉크]],표4[화-1층])</f>
        <v>0</v>
      </c>
      <c r="AJ400" s="130">
        <f>SUMIF(표4[잉크명],표5[[#This Row],[잉크]],표4[수])</f>
        <v>0</v>
      </c>
      <c r="AK400" s="131">
        <f>SUMIF(표4[잉크명],표5[[#This Row],[잉크]],표4[수-3층])</f>
        <v>0</v>
      </c>
      <c r="AL400" s="131">
        <f>SUMIF(표4[잉크명],표5[[#This Row],[잉크]],표4[수-1층])</f>
        <v>0</v>
      </c>
      <c r="AM400" s="34">
        <f>SUMIF(표4[잉크명],표5[[#This Row],[잉크]],표4[목])</f>
        <v>0</v>
      </c>
      <c r="AN400" s="131">
        <f>SUMIF(표4[잉크명],표5[[#This Row],[잉크]],표4[목-3층])</f>
        <v>0</v>
      </c>
      <c r="AO400" s="131">
        <f>SUMIF(표4[잉크명],표5[[#This Row],[잉크]],표4[목-1층])</f>
        <v>0</v>
      </c>
      <c r="AP400" s="34">
        <f>SUMIF(표4[잉크명],표5[[#This Row],[잉크]],표4[금])</f>
        <v>0</v>
      </c>
      <c r="AQ400" s="131">
        <f>SUMIF(표4[잉크명],표5[[#This Row],[잉크]],표4[금-3층])</f>
        <v>0</v>
      </c>
      <c r="AR400" s="131">
        <f>SUMIF(표4[잉크명],표5[[#This Row],[잉크]],표4[금-1층])</f>
        <v>0</v>
      </c>
      <c r="AS400" s="34">
        <f>SUMIF(표4[잉크명],표5[[#This Row],[잉크]],표4[토])</f>
        <v>0</v>
      </c>
      <c r="AT400" s="131">
        <f>SUMIF(표4[잉크명],표5[[#This Row],[잉크]],표4[토-3층])</f>
        <v>0</v>
      </c>
      <c r="AU400" s="131">
        <f>SUMIF(표4[잉크명],표5[[#This Row],[잉크]],표4[토-1층])</f>
        <v>0</v>
      </c>
      <c r="AV400" s="34">
        <f>SUMIF(표4[잉크명],표5[[#This Row],[잉크]],표4[일])</f>
        <v>0</v>
      </c>
      <c r="AW400" s="131">
        <f>SUMIF(표4[잉크명],표5[[#This Row],[잉크]],표4[일-3층])</f>
        <v>0</v>
      </c>
      <c r="AX400" s="131">
        <f>SUMIF(표4[잉크명],표5[[#This Row],[잉크]],표4[일-1층])</f>
        <v>0</v>
      </c>
      <c r="AY400" s="34">
        <f>SUMIF(표4[잉크명],표5[[#This Row],[잉크]],표4[차주 월])</f>
        <v>0</v>
      </c>
      <c r="AZ400" s="34">
        <f>SUM(표5[[#This Row],[월]:[차주 월]])</f>
        <v>0</v>
      </c>
    </row>
    <row r="401" spans="2:52" x14ac:dyDescent="0.3">
      <c r="B401" s="56" t="s">
        <v>1112</v>
      </c>
      <c r="C401" s="292" t="s">
        <v>2730</v>
      </c>
      <c r="D401" s="56" t="s">
        <v>849</v>
      </c>
      <c r="E401" s="34">
        <f>COUNTIF(사출계획!$E$62:$F$110,표4[[#This Row],[제품명]])</f>
        <v>0</v>
      </c>
      <c r="F401" s="126">
        <f>COUNTIF(사출계획!$E$62:$F$87,표4[[#This Row],[제품명]])</f>
        <v>0</v>
      </c>
      <c r="G401" s="126">
        <f>COUNTIF(사출계획!$E$88:$F$110,표4[[#This Row],[제품명]])</f>
        <v>0</v>
      </c>
      <c r="H401" s="34">
        <f>COUNTIF(사출계획!$G$62:$H$110,표4[[#This Row],[제품명]])</f>
        <v>0</v>
      </c>
      <c r="I401" s="122">
        <f>COUNTIF(사출계획!$G$62:$H$87,표4[[#This Row],[제품명]])</f>
        <v>0</v>
      </c>
      <c r="J401" s="122">
        <f>COUNTIF(사출계획!$G$88:$H$110,표4[[#This Row],[제품명]])</f>
        <v>0</v>
      </c>
      <c r="K401" s="34">
        <f>COUNTIF(사출계획!$I$62:$J$110,표4[[#This Row],[제품명]])</f>
        <v>0</v>
      </c>
      <c r="L401" s="126">
        <f>COUNTIF(사출계획!$I$62:$J$87,표4[[#This Row],[제품명]])</f>
        <v>0</v>
      </c>
      <c r="M401" s="126">
        <f>COUNTIF(사출계획!$I$88:$J$110,표4[[#This Row],[제품명]])</f>
        <v>0</v>
      </c>
      <c r="N401" s="34">
        <f>COUNTIF(사출계획!$K$62:$L$110,표4[[#This Row],[제품명]])</f>
        <v>0</v>
      </c>
      <c r="O401" s="126">
        <f>COUNTIF(사출계획!$K$62:$L$87,표4[[#This Row],[제품명]])</f>
        <v>0</v>
      </c>
      <c r="P401" s="126">
        <f>COUNTIF(사출계획!$K$88:$L$110,표4[[#This Row],[제품명]])</f>
        <v>0</v>
      </c>
      <c r="Q401" s="34">
        <f>COUNTIF(사출계획!$M$62:$N$110,표4[[#This Row],[제품명]])</f>
        <v>0</v>
      </c>
      <c r="R401" s="126">
        <f>COUNTIF(사출계획!$M$62:$N$87,표4[[#This Row],[제품명]])</f>
        <v>0</v>
      </c>
      <c r="S401" s="126">
        <f>COUNTIF(사출계획!$M$88:$N$110,표4[[#This Row],[제품명]])</f>
        <v>0</v>
      </c>
      <c r="T401" s="34">
        <f>COUNTIF(사출계획!$O$62:$P$110,표4[[#This Row],[제품명]])</f>
        <v>0</v>
      </c>
      <c r="U401" s="126">
        <f>COUNTIF(사출계획!$O$62:$P$87,표4[[#This Row],[제품명]])</f>
        <v>0</v>
      </c>
      <c r="V401" s="126">
        <f>COUNTIF(사출계획!$O$88:$P$110,표4[[#This Row],[제품명]])</f>
        <v>0</v>
      </c>
      <c r="W401" s="34">
        <f>COUNTIF(사출계획!$Q$62:$R$110,표4[[#This Row],[제품명]])</f>
        <v>0</v>
      </c>
      <c r="X401" s="126">
        <f>COUNTIF(사출계획!$Q$62:$R$87,표4[[#This Row],[제품명]])</f>
        <v>0</v>
      </c>
      <c r="Y401" s="126">
        <f>COUNTIF(사출계획!$Q$88:$R$110,표4[[#This Row],[제품명]])</f>
        <v>0</v>
      </c>
      <c r="Z401" s="34">
        <f>COUNTIF(사출계획!$S$62:$T$110,표4[[#This Row],[제품명]])</f>
        <v>0</v>
      </c>
      <c r="AA401" s="126"/>
      <c r="AB401" s="126"/>
      <c r="AC401" s="127" t="s">
        <v>1500</v>
      </c>
      <c r="AD401" s="129">
        <f>SUMIF(표4[잉크명],표5[[#This Row],[잉크]],표4[월])</f>
        <v>0</v>
      </c>
      <c r="AE401" s="131">
        <f>SUMIF(표4[잉크명],표5[[#This Row],[잉크]],표4[월-3층])</f>
        <v>0</v>
      </c>
      <c r="AF401" s="131">
        <f>SUMIF(표4[잉크명],표5[[#This Row],[잉크]],표4[월-1층])</f>
        <v>0</v>
      </c>
      <c r="AG401" s="133">
        <f>SUMIF(표4[잉크명],표5[[#This Row],[잉크]],표4[화])</f>
        <v>0</v>
      </c>
      <c r="AH401" s="131">
        <f>SUMIF(표4[잉크명],표5[[#This Row],[잉크]],표4[화-3층])</f>
        <v>0</v>
      </c>
      <c r="AI401" s="131">
        <f>SUMIF(표4[잉크명],표5[[#This Row],[잉크]],표4[화-1층])</f>
        <v>0</v>
      </c>
      <c r="AJ401" s="130">
        <f>SUMIF(표4[잉크명],표5[[#This Row],[잉크]],표4[수])</f>
        <v>0</v>
      </c>
      <c r="AK401" s="131">
        <f>SUMIF(표4[잉크명],표5[[#This Row],[잉크]],표4[수-3층])</f>
        <v>0</v>
      </c>
      <c r="AL401" s="131">
        <f>SUMIF(표4[잉크명],표5[[#This Row],[잉크]],표4[수-1층])</f>
        <v>0</v>
      </c>
      <c r="AM401" s="54">
        <f>SUMIF(표4[잉크명],표5[[#This Row],[잉크]],표4[목])</f>
        <v>0</v>
      </c>
      <c r="AN401" s="131">
        <f>SUMIF(표4[잉크명],표5[[#This Row],[잉크]],표4[목-3층])</f>
        <v>0</v>
      </c>
      <c r="AO401" s="131">
        <f>SUMIF(표4[잉크명],표5[[#This Row],[잉크]],표4[목-1층])</f>
        <v>0</v>
      </c>
      <c r="AP401" s="54">
        <f>SUMIF(표4[잉크명],표5[[#This Row],[잉크]],표4[금])</f>
        <v>0</v>
      </c>
      <c r="AQ401" s="131">
        <f>SUMIF(표4[잉크명],표5[[#This Row],[잉크]],표4[금-3층])</f>
        <v>0</v>
      </c>
      <c r="AR401" s="131">
        <f>SUMIF(표4[잉크명],표5[[#This Row],[잉크]],표4[금-1층])</f>
        <v>0</v>
      </c>
      <c r="AS401" s="54">
        <f>SUMIF(표4[잉크명],표5[[#This Row],[잉크]],표4[토])</f>
        <v>0</v>
      </c>
      <c r="AT401" s="131">
        <f>SUMIF(표4[잉크명],표5[[#This Row],[잉크]],표4[토-3층])</f>
        <v>0</v>
      </c>
      <c r="AU401" s="131">
        <f>SUMIF(표4[잉크명],표5[[#This Row],[잉크]],표4[토-1층])</f>
        <v>0</v>
      </c>
      <c r="AV401" s="54">
        <f>SUMIF(표4[잉크명],표5[[#This Row],[잉크]],표4[일])</f>
        <v>0</v>
      </c>
      <c r="AW401" s="131">
        <f>SUMIF(표4[잉크명],표5[[#This Row],[잉크]],표4[일-3층])</f>
        <v>0</v>
      </c>
      <c r="AX401" s="131">
        <f>SUMIF(표4[잉크명],표5[[#This Row],[잉크]],표4[일-1층])</f>
        <v>0</v>
      </c>
      <c r="AY401" s="54">
        <f>SUMIF(표4[잉크명],표5[[#This Row],[잉크]],표4[차주 월])</f>
        <v>0</v>
      </c>
      <c r="AZ401" s="54">
        <f>SUM(표5[[#This Row],[월]:[차주 월]])</f>
        <v>0</v>
      </c>
    </row>
    <row r="402" spans="2:52" x14ac:dyDescent="0.3">
      <c r="B402" s="56" t="s">
        <v>1112</v>
      </c>
      <c r="C402" s="292" t="s">
        <v>2730</v>
      </c>
      <c r="D402" s="56" t="s">
        <v>876</v>
      </c>
      <c r="E402" s="34">
        <f>COUNTIF(사출계획!$E$62:$F$110,표4[[#This Row],[제품명]])</f>
        <v>0</v>
      </c>
      <c r="F402" s="126">
        <f>COUNTIF(사출계획!$E$62:$F$87,표4[[#This Row],[제품명]])</f>
        <v>0</v>
      </c>
      <c r="G402" s="126">
        <f>COUNTIF(사출계획!$E$88:$F$110,표4[[#This Row],[제품명]])</f>
        <v>0</v>
      </c>
      <c r="H402" s="34">
        <f>COUNTIF(사출계획!$G$62:$H$110,표4[[#This Row],[제품명]])</f>
        <v>0</v>
      </c>
      <c r="I402" s="122">
        <f>COUNTIF(사출계획!$G$62:$H$87,표4[[#This Row],[제품명]])</f>
        <v>0</v>
      </c>
      <c r="J402" s="122">
        <f>COUNTIF(사출계획!$G$88:$H$110,표4[[#This Row],[제품명]])</f>
        <v>0</v>
      </c>
      <c r="K402" s="34">
        <f>COUNTIF(사출계획!$I$62:$J$110,표4[[#This Row],[제품명]])</f>
        <v>0</v>
      </c>
      <c r="L402" s="126">
        <f>COUNTIF(사출계획!$I$62:$J$87,표4[[#This Row],[제품명]])</f>
        <v>0</v>
      </c>
      <c r="M402" s="126">
        <f>COUNTIF(사출계획!$I$88:$J$110,표4[[#This Row],[제품명]])</f>
        <v>0</v>
      </c>
      <c r="N402" s="34">
        <f>COUNTIF(사출계획!$K$62:$L$110,표4[[#This Row],[제품명]])</f>
        <v>0</v>
      </c>
      <c r="O402" s="126">
        <f>COUNTIF(사출계획!$K$62:$L$87,표4[[#This Row],[제품명]])</f>
        <v>0</v>
      </c>
      <c r="P402" s="126">
        <f>COUNTIF(사출계획!$K$88:$L$110,표4[[#This Row],[제품명]])</f>
        <v>0</v>
      </c>
      <c r="Q402" s="34">
        <f>COUNTIF(사출계획!$M$62:$N$110,표4[[#This Row],[제품명]])</f>
        <v>0</v>
      </c>
      <c r="R402" s="126">
        <f>COUNTIF(사출계획!$M$62:$N$87,표4[[#This Row],[제품명]])</f>
        <v>0</v>
      </c>
      <c r="S402" s="126">
        <f>COUNTIF(사출계획!$M$88:$N$110,표4[[#This Row],[제품명]])</f>
        <v>0</v>
      </c>
      <c r="T402" s="34">
        <f>COUNTIF(사출계획!$O$62:$P$110,표4[[#This Row],[제품명]])</f>
        <v>0</v>
      </c>
      <c r="U402" s="126">
        <f>COUNTIF(사출계획!$O$62:$P$87,표4[[#This Row],[제품명]])</f>
        <v>0</v>
      </c>
      <c r="V402" s="126">
        <f>COUNTIF(사출계획!$O$88:$P$110,표4[[#This Row],[제품명]])</f>
        <v>0</v>
      </c>
      <c r="W402" s="34">
        <f>COUNTIF(사출계획!$Q$62:$R$110,표4[[#This Row],[제품명]])</f>
        <v>0</v>
      </c>
      <c r="X402" s="126">
        <f>COUNTIF(사출계획!$Q$62:$R$87,표4[[#This Row],[제품명]])</f>
        <v>0</v>
      </c>
      <c r="Y402" s="126">
        <f>COUNTIF(사출계획!$Q$88:$R$110,표4[[#This Row],[제품명]])</f>
        <v>0</v>
      </c>
      <c r="Z402" s="34">
        <f>COUNTIF(사출계획!$S$62:$T$110,표4[[#This Row],[제품명]])</f>
        <v>0</v>
      </c>
      <c r="AA402" s="126"/>
      <c r="AB402" s="126"/>
      <c r="AC402" s="33" t="s">
        <v>1451</v>
      </c>
      <c r="AD402" s="129">
        <f>SUMIF(표4[잉크명],표5[[#This Row],[잉크]],표4[월])</f>
        <v>0</v>
      </c>
      <c r="AE402" s="131">
        <f>SUMIF(표4[잉크명],표5[[#This Row],[잉크]],표4[월-3층])</f>
        <v>0</v>
      </c>
      <c r="AF402" s="131">
        <f>SUMIF(표4[잉크명],표5[[#This Row],[잉크]],표4[월-1층])</f>
        <v>0</v>
      </c>
      <c r="AG402" s="133">
        <f>SUMIF(표4[잉크명],표5[[#This Row],[잉크]],표4[화])</f>
        <v>0</v>
      </c>
      <c r="AH402" s="131">
        <f>SUMIF(표4[잉크명],표5[[#This Row],[잉크]],표4[화-3층])</f>
        <v>0</v>
      </c>
      <c r="AI402" s="131">
        <f>SUMIF(표4[잉크명],표5[[#This Row],[잉크]],표4[화-1층])</f>
        <v>0</v>
      </c>
      <c r="AJ402" s="130">
        <f>SUMIF(표4[잉크명],표5[[#This Row],[잉크]],표4[수])</f>
        <v>0</v>
      </c>
      <c r="AK402" s="131">
        <f>SUMIF(표4[잉크명],표5[[#This Row],[잉크]],표4[수-3층])</f>
        <v>0</v>
      </c>
      <c r="AL402" s="131">
        <f>SUMIF(표4[잉크명],표5[[#This Row],[잉크]],표4[수-1층])</f>
        <v>0</v>
      </c>
      <c r="AM402" s="34">
        <f>SUMIF(표4[잉크명],표5[[#This Row],[잉크]],표4[목])</f>
        <v>0</v>
      </c>
      <c r="AN402" s="131">
        <f>SUMIF(표4[잉크명],표5[[#This Row],[잉크]],표4[목-3층])</f>
        <v>0</v>
      </c>
      <c r="AO402" s="131">
        <f>SUMIF(표4[잉크명],표5[[#This Row],[잉크]],표4[목-1층])</f>
        <v>0</v>
      </c>
      <c r="AP402" s="34">
        <f>SUMIF(표4[잉크명],표5[[#This Row],[잉크]],표4[금])</f>
        <v>0</v>
      </c>
      <c r="AQ402" s="131">
        <f>SUMIF(표4[잉크명],표5[[#This Row],[잉크]],표4[금-3층])</f>
        <v>0</v>
      </c>
      <c r="AR402" s="131">
        <f>SUMIF(표4[잉크명],표5[[#This Row],[잉크]],표4[금-1층])</f>
        <v>0</v>
      </c>
      <c r="AS402" s="34">
        <f>SUMIF(표4[잉크명],표5[[#This Row],[잉크]],표4[토])</f>
        <v>0</v>
      </c>
      <c r="AT402" s="131">
        <f>SUMIF(표4[잉크명],표5[[#This Row],[잉크]],표4[토-3층])</f>
        <v>0</v>
      </c>
      <c r="AU402" s="131">
        <f>SUMIF(표4[잉크명],표5[[#This Row],[잉크]],표4[토-1층])</f>
        <v>0</v>
      </c>
      <c r="AV402" s="34">
        <f>SUMIF(표4[잉크명],표5[[#This Row],[잉크]],표4[일])</f>
        <v>0</v>
      </c>
      <c r="AW402" s="131">
        <f>SUMIF(표4[잉크명],표5[[#This Row],[잉크]],표4[일-3층])</f>
        <v>0</v>
      </c>
      <c r="AX402" s="131">
        <f>SUMIF(표4[잉크명],표5[[#This Row],[잉크]],표4[일-1층])</f>
        <v>0</v>
      </c>
      <c r="AY402" s="34">
        <f>SUMIF(표4[잉크명],표5[[#This Row],[잉크]],표4[차주 월])</f>
        <v>0</v>
      </c>
      <c r="AZ402" s="34">
        <f>SUM(표5[[#This Row],[월]:[차주 월]])</f>
        <v>0</v>
      </c>
    </row>
    <row r="403" spans="2:52" x14ac:dyDescent="0.3">
      <c r="B403" s="56" t="s">
        <v>1112</v>
      </c>
      <c r="C403" s="292" t="s">
        <v>2730</v>
      </c>
      <c r="D403" s="56" t="s">
        <v>877</v>
      </c>
      <c r="E403" s="34">
        <f>COUNTIF(사출계획!$E$62:$F$110,표4[[#This Row],[제품명]])</f>
        <v>0</v>
      </c>
      <c r="F403" s="126">
        <f>COUNTIF(사출계획!$E$62:$F$87,표4[[#This Row],[제품명]])</f>
        <v>0</v>
      </c>
      <c r="G403" s="126">
        <f>COUNTIF(사출계획!$E$88:$F$110,표4[[#This Row],[제품명]])</f>
        <v>0</v>
      </c>
      <c r="H403" s="34">
        <f>COUNTIF(사출계획!$G$62:$H$110,표4[[#This Row],[제품명]])</f>
        <v>0</v>
      </c>
      <c r="I403" s="122">
        <f>COUNTIF(사출계획!$G$62:$H$87,표4[[#This Row],[제품명]])</f>
        <v>0</v>
      </c>
      <c r="J403" s="122">
        <f>COUNTIF(사출계획!$G$88:$H$110,표4[[#This Row],[제품명]])</f>
        <v>0</v>
      </c>
      <c r="K403" s="34">
        <f>COUNTIF(사출계획!$I$62:$J$110,표4[[#This Row],[제품명]])</f>
        <v>0</v>
      </c>
      <c r="L403" s="126">
        <f>COUNTIF(사출계획!$I$62:$J$87,표4[[#This Row],[제품명]])</f>
        <v>0</v>
      </c>
      <c r="M403" s="126">
        <f>COUNTIF(사출계획!$I$88:$J$110,표4[[#This Row],[제품명]])</f>
        <v>0</v>
      </c>
      <c r="N403" s="34">
        <f>COUNTIF(사출계획!$K$62:$L$110,표4[[#This Row],[제품명]])</f>
        <v>0</v>
      </c>
      <c r="O403" s="126">
        <f>COUNTIF(사출계획!$K$62:$L$87,표4[[#This Row],[제품명]])</f>
        <v>0</v>
      </c>
      <c r="P403" s="126">
        <f>COUNTIF(사출계획!$K$88:$L$110,표4[[#This Row],[제품명]])</f>
        <v>0</v>
      </c>
      <c r="Q403" s="34">
        <f>COUNTIF(사출계획!$M$62:$N$110,표4[[#This Row],[제품명]])</f>
        <v>0</v>
      </c>
      <c r="R403" s="126">
        <f>COUNTIF(사출계획!$M$62:$N$87,표4[[#This Row],[제품명]])</f>
        <v>0</v>
      </c>
      <c r="S403" s="126">
        <f>COUNTIF(사출계획!$M$88:$N$110,표4[[#This Row],[제품명]])</f>
        <v>0</v>
      </c>
      <c r="T403" s="34">
        <f>COUNTIF(사출계획!$O$62:$P$110,표4[[#This Row],[제품명]])</f>
        <v>0</v>
      </c>
      <c r="U403" s="126">
        <f>COUNTIF(사출계획!$O$62:$P$87,표4[[#This Row],[제품명]])</f>
        <v>0</v>
      </c>
      <c r="V403" s="126">
        <f>COUNTIF(사출계획!$O$88:$P$110,표4[[#This Row],[제품명]])</f>
        <v>0</v>
      </c>
      <c r="W403" s="34">
        <f>COUNTIF(사출계획!$Q$62:$R$110,표4[[#This Row],[제품명]])</f>
        <v>0</v>
      </c>
      <c r="X403" s="126">
        <f>COUNTIF(사출계획!$Q$62:$R$87,표4[[#This Row],[제품명]])</f>
        <v>0</v>
      </c>
      <c r="Y403" s="126">
        <f>COUNTIF(사출계획!$Q$88:$R$110,표4[[#This Row],[제품명]])</f>
        <v>0</v>
      </c>
      <c r="Z403" s="34">
        <f>COUNTIF(사출계획!$S$62:$T$110,표4[[#This Row],[제품명]])</f>
        <v>0</v>
      </c>
      <c r="AA403" s="126"/>
      <c r="AB403" s="126"/>
      <c r="AC403" s="33" t="s">
        <v>329</v>
      </c>
      <c r="AD403" s="129">
        <f>SUMIF(표4[잉크명],표5[[#This Row],[잉크]],표4[월])</f>
        <v>0</v>
      </c>
      <c r="AE403" s="131">
        <f>SUMIF(표4[잉크명],표5[[#This Row],[잉크]],표4[월-3층])</f>
        <v>0</v>
      </c>
      <c r="AF403" s="131">
        <f>SUMIF(표4[잉크명],표5[[#This Row],[잉크]],표4[월-1층])</f>
        <v>0</v>
      </c>
      <c r="AG403" s="133">
        <f>SUMIF(표4[잉크명],표5[[#This Row],[잉크]],표4[화])</f>
        <v>0</v>
      </c>
      <c r="AH403" s="131">
        <f>SUMIF(표4[잉크명],표5[[#This Row],[잉크]],표4[화-3층])</f>
        <v>0</v>
      </c>
      <c r="AI403" s="131">
        <f>SUMIF(표4[잉크명],표5[[#This Row],[잉크]],표4[화-1층])</f>
        <v>0</v>
      </c>
      <c r="AJ403" s="130">
        <f>SUMIF(표4[잉크명],표5[[#This Row],[잉크]],표4[수])</f>
        <v>0</v>
      </c>
      <c r="AK403" s="131">
        <f>SUMIF(표4[잉크명],표5[[#This Row],[잉크]],표4[수-3층])</f>
        <v>0</v>
      </c>
      <c r="AL403" s="131">
        <f>SUMIF(표4[잉크명],표5[[#This Row],[잉크]],표4[수-1층])</f>
        <v>0</v>
      </c>
      <c r="AM403" s="34">
        <f>SUMIF(표4[잉크명],표5[[#This Row],[잉크]],표4[목])</f>
        <v>0</v>
      </c>
      <c r="AN403" s="131">
        <f>SUMIF(표4[잉크명],표5[[#This Row],[잉크]],표4[목-3층])</f>
        <v>0</v>
      </c>
      <c r="AO403" s="131">
        <f>SUMIF(표4[잉크명],표5[[#This Row],[잉크]],표4[목-1층])</f>
        <v>0</v>
      </c>
      <c r="AP403" s="34">
        <f>SUMIF(표4[잉크명],표5[[#This Row],[잉크]],표4[금])</f>
        <v>0</v>
      </c>
      <c r="AQ403" s="131">
        <f>SUMIF(표4[잉크명],표5[[#This Row],[잉크]],표4[금-3층])</f>
        <v>0</v>
      </c>
      <c r="AR403" s="131">
        <f>SUMIF(표4[잉크명],표5[[#This Row],[잉크]],표4[금-1층])</f>
        <v>0</v>
      </c>
      <c r="AS403" s="34">
        <f>SUMIF(표4[잉크명],표5[[#This Row],[잉크]],표4[토])</f>
        <v>0</v>
      </c>
      <c r="AT403" s="131">
        <f>SUMIF(표4[잉크명],표5[[#This Row],[잉크]],표4[토-3층])</f>
        <v>0</v>
      </c>
      <c r="AU403" s="131">
        <f>SUMIF(표4[잉크명],표5[[#This Row],[잉크]],표4[토-1층])</f>
        <v>0</v>
      </c>
      <c r="AV403" s="34">
        <f>SUMIF(표4[잉크명],표5[[#This Row],[잉크]],표4[일])</f>
        <v>0</v>
      </c>
      <c r="AW403" s="131">
        <f>SUMIF(표4[잉크명],표5[[#This Row],[잉크]],표4[일-3층])</f>
        <v>0</v>
      </c>
      <c r="AX403" s="131">
        <f>SUMIF(표4[잉크명],표5[[#This Row],[잉크]],표4[일-1층])</f>
        <v>0</v>
      </c>
      <c r="AY403" s="34">
        <f>SUMIF(표4[잉크명],표5[[#This Row],[잉크]],표4[차주 월])</f>
        <v>0</v>
      </c>
      <c r="AZ403" s="34">
        <f>SUM(표5[[#This Row],[월]:[차주 월]])</f>
        <v>0</v>
      </c>
    </row>
    <row r="404" spans="2:52" x14ac:dyDescent="0.3">
      <c r="B404" s="56" t="s">
        <v>1113</v>
      </c>
      <c r="C404" s="292" t="s">
        <v>2730</v>
      </c>
      <c r="D404" s="56" t="s">
        <v>880</v>
      </c>
      <c r="E404" s="34">
        <f>COUNTIF(사출계획!$E$62:$F$110,표4[[#This Row],[제품명]])</f>
        <v>0</v>
      </c>
      <c r="F404" s="126">
        <f>COUNTIF(사출계획!$E$62:$F$87,표4[[#This Row],[제품명]])</f>
        <v>0</v>
      </c>
      <c r="G404" s="126">
        <f>COUNTIF(사출계획!$E$88:$F$110,표4[[#This Row],[제품명]])</f>
        <v>0</v>
      </c>
      <c r="H404" s="34">
        <f>COUNTIF(사출계획!$G$62:$H$110,표4[[#This Row],[제품명]])</f>
        <v>0</v>
      </c>
      <c r="I404" s="122">
        <f>COUNTIF(사출계획!$G$62:$H$87,표4[[#This Row],[제품명]])</f>
        <v>0</v>
      </c>
      <c r="J404" s="122">
        <f>COUNTIF(사출계획!$G$88:$H$110,표4[[#This Row],[제품명]])</f>
        <v>0</v>
      </c>
      <c r="K404" s="34">
        <f>COUNTIF(사출계획!$I$62:$J$110,표4[[#This Row],[제품명]])</f>
        <v>0</v>
      </c>
      <c r="L404" s="126">
        <f>COUNTIF(사출계획!$I$62:$J$87,표4[[#This Row],[제품명]])</f>
        <v>0</v>
      </c>
      <c r="M404" s="126">
        <f>COUNTIF(사출계획!$I$88:$J$110,표4[[#This Row],[제품명]])</f>
        <v>0</v>
      </c>
      <c r="N404" s="34">
        <f>COUNTIF(사출계획!$K$62:$L$110,표4[[#This Row],[제품명]])</f>
        <v>0</v>
      </c>
      <c r="O404" s="126">
        <f>COUNTIF(사출계획!$K$62:$L$87,표4[[#This Row],[제품명]])</f>
        <v>0</v>
      </c>
      <c r="P404" s="126">
        <f>COUNTIF(사출계획!$K$88:$L$110,표4[[#This Row],[제품명]])</f>
        <v>0</v>
      </c>
      <c r="Q404" s="34">
        <f>COUNTIF(사출계획!$M$62:$N$110,표4[[#This Row],[제품명]])</f>
        <v>0</v>
      </c>
      <c r="R404" s="126">
        <f>COUNTIF(사출계획!$M$62:$N$87,표4[[#This Row],[제품명]])</f>
        <v>0</v>
      </c>
      <c r="S404" s="126">
        <f>COUNTIF(사출계획!$M$88:$N$110,표4[[#This Row],[제품명]])</f>
        <v>0</v>
      </c>
      <c r="T404" s="34">
        <f>COUNTIF(사출계획!$O$62:$P$110,표4[[#This Row],[제품명]])</f>
        <v>0</v>
      </c>
      <c r="U404" s="126">
        <f>COUNTIF(사출계획!$O$62:$P$87,표4[[#This Row],[제품명]])</f>
        <v>0</v>
      </c>
      <c r="V404" s="126">
        <f>COUNTIF(사출계획!$O$88:$P$110,표4[[#This Row],[제품명]])</f>
        <v>0</v>
      </c>
      <c r="W404" s="34">
        <f>COUNTIF(사출계획!$Q$62:$R$110,표4[[#This Row],[제품명]])</f>
        <v>0</v>
      </c>
      <c r="X404" s="126">
        <f>COUNTIF(사출계획!$Q$62:$R$87,표4[[#This Row],[제품명]])</f>
        <v>0</v>
      </c>
      <c r="Y404" s="126">
        <f>COUNTIF(사출계획!$Q$88:$R$110,표4[[#This Row],[제품명]])</f>
        <v>0</v>
      </c>
      <c r="Z404" s="34">
        <f>COUNTIF(사출계획!$S$62:$T$110,표4[[#This Row],[제품명]])</f>
        <v>0</v>
      </c>
      <c r="AA404" s="126"/>
      <c r="AB404" s="126"/>
      <c r="AC404" s="217" t="s">
        <v>1037</v>
      </c>
      <c r="AD404" s="129">
        <f>SUMIF(표4[잉크명],표5[[#This Row],[잉크]],표4[월])</f>
        <v>0</v>
      </c>
      <c r="AE404" s="126">
        <f>SUMIF(표4[잉크명],표5[[#This Row],[잉크]],표4[월-3층])</f>
        <v>0</v>
      </c>
      <c r="AF404" s="126">
        <f>SUMIF(표4[잉크명],표5[[#This Row],[잉크]],표4[월-1층])</f>
        <v>0</v>
      </c>
      <c r="AG404" s="133">
        <f>SUMIF(표4[잉크명],표5[[#This Row],[잉크]],표4[화])</f>
        <v>0</v>
      </c>
      <c r="AH404" s="126">
        <f>SUMIF(표4[잉크명],표5[[#This Row],[잉크]],표4[화-3층])</f>
        <v>0</v>
      </c>
      <c r="AI404" s="126">
        <f>SUMIF(표4[잉크명],표5[[#This Row],[잉크]],표4[화-1층])</f>
        <v>0</v>
      </c>
      <c r="AJ404" s="130">
        <f>SUMIF(표4[잉크명],표5[[#This Row],[잉크]],표4[수])</f>
        <v>0</v>
      </c>
      <c r="AK404" s="126">
        <f>SUMIF(표4[잉크명],표5[[#This Row],[잉크]],표4[수-3층])</f>
        <v>0</v>
      </c>
      <c r="AL404" s="126">
        <f>SUMIF(표4[잉크명],표5[[#This Row],[잉크]],표4[수-1층])</f>
        <v>0</v>
      </c>
      <c r="AM404" s="34">
        <f>SUMIF(표4[잉크명],표5[[#This Row],[잉크]],표4[목])</f>
        <v>0</v>
      </c>
      <c r="AN404" s="126">
        <f>SUMIF(표4[잉크명],표5[[#This Row],[잉크]],표4[목-3층])</f>
        <v>0</v>
      </c>
      <c r="AO404" s="126">
        <f>SUMIF(표4[잉크명],표5[[#This Row],[잉크]],표4[목-1층])</f>
        <v>0</v>
      </c>
      <c r="AP404" s="34">
        <f>SUMIF(표4[잉크명],표5[[#This Row],[잉크]],표4[금])</f>
        <v>0</v>
      </c>
      <c r="AQ404" s="126">
        <f>SUMIF(표4[잉크명],표5[[#This Row],[잉크]],표4[금-3층])</f>
        <v>0</v>
      </c>
      <c r="AR404" s="126">
        <f>SUMIF(표4[잉크명],표5[[#This Row],[잉크]],표4[금-1층])</f>
        <v>0</v>
      </c>
      <c r="AS404" s="34">
        <f>SUMIF(표4[잉크명],표5[[#This Row],[잉크]],표4[토])</f>
        <v>0</v>
      </c>
      <c r="AT404" s="126">
        <f>SUMIF(표4[잉크명],표5[[#This Row],[잉크]],표4[토-3층])</f>
        <v>0</v>
      </c>
      <c r="AU404" s="126">
        <f>SUMIF(표4[잉크명],표5[[#This Row],[잉크]],표4[토-1층])</f>
        <v>0</v>
      </c>
      <c r="AV404" s="34">
        <f>SUMIF(표4[잉크명],표5[[#This Row],[잉크]],표4[일])</f>
        <v>0</v>
      </c>
      <c r="AW404" s="126">
        <f>SUMIF(표4[잉크명],표5[[#This Row],[잉크]],표4[일-3층])</f>
        <v>0</v>
      </c>
      <c r="AX404" s="126">
        <f>SUMIF(표4[잉크명],표5[[#This Row],[잉크]],표4[일-1층])</f>
        <v>0</v>
      </c>
      <c r="AY404" s="34">
        <f>SUMIF(표4[잉크명],표5[[#This Row],[잉크]],표4[차주 월])</f>
        <v>0</v>
      </c>
      <c r="AZ404" s="34">
        <f>SUM(표5[[#This Row],[월]:[차주 월]])</f>
        <v>0</v>
      </c>
    </row>
    <row r="405" spans="2:52" x14ac:dyDescent="0.3">
      <c r="B405" s="56" t="s">
        <v>1113</v>
      </c>
      <c r="C405" s="292" t="s">
        <v>2730</v>
      </c>
      <c r="D405" s="56" t="s">
        <v>881</v>
      </c>
      <c r="E405" s="34">
        <f>COUNTIF(사출계획!$E$62:$F$110,표4[[#This Row],[제품명]])</f>
        <v>0</v>
      </c>
      <c r="F405" s="126">
        <f>COUNTIF(사출계획!$E$62:$F$87,표4[[#This Row],[제품명]])</f>
        <v>0</v>
      </c>
      <c r="G405" s="126">
        <f>COUNTIF(사출계획!$E$88:$F$110,표4[[#This Row],[제품명]])</f>
        <v>0</v>
      </c>
      <c r="H405" s="34">
        <f>COUNTIF(사출계획!$G$62:$H$110,표4[[#This Row],[제품명]])</f>
        <v>0</v>
      </c>
      <c r="I405" s="122">
        <f>COUNTIF(사출계획!$G$62:$H$87,표4[[#This Row],[제품명]])</f>
        <v>0</v>
      </c>
      <c r="J405" s="122">
        <f>COUNTIF(사출계획!$G$88:$H$110,표4[[#This Row],[제품명]])</f>
        <v>0</v>
      </c>
      <c r="K405" s="34">
        <f>COUNTIF(사출계획!$I$62:$J$110,표4[[#This Row],[제품명]])</f>
        <v>0</v>
      </c>
      <c r="L405" s="126">
        <f>COUNTIF(사출계획!$I$62:$J$87,표4[[#This Row],[제품명]])</f>
        <v>0</v>
      </c>
      <c r="M405" s="126">
        <f>COUNTIF(사출계획!$I$88:$J$110,표4[[#This Row],[제품명]])</f>
        <v>0</v>
      </c>
      <c r="N405" s="34">
        <f>COUNTIF(사출계획!$K$62:$L$110,표4[[#This Row],[제품명]])</f>
        <v>0</v>
      </c>
      <c r="O405" s="126">
        <f>COUNTIF(사출계획!$K$62:$L$87,표4[[#This Row],[제품명]])</f>
        <v>0</v>
      </c>
      <c r="P405" s="126">
        <f>COUNTIF(사출계획!$K$88:$L$110,표4[[#This Row],[제품명]])</f>
        <v>0</v>
      </c>
      <c r="Q405" s="34">
        <f>COUNTIF(사출계획!$M$62:$N$110,표4[[#This Row],[제품명]])</f>
        <v>0</v>
      </c>
      <c r="R405" s="126">
        <f>COUNTIF(사출계획!$M$62:$N$87,표4[[#This Row],[제품명]])</f>
        <v>0</v>
      </c>
      <c r="S405" s="126">
        <f>COUNTIF(사출계획!$M$88:$N$110,표4[[#This Row],[제품명]])</f>
        <v>0</v>
      </c>
      <c r="T405" s="34">
        <f>COUNTIF(사출계획!$O$62:$P$110,표4[[#This Row],[제품명]])</f>
        <v>0</v>
      </c>
      <c r="U405" s="126">
        <f>COUNTIF(사출계획!$O$62:$P$87,표4[[#This Row],[제품명]])</f>
        <v>0</v>
      </c>
      <c r="V405" s="126">
        <f>COUNTIF(사출계획!$O$88:$P$110,표4[[#This Row],[제품명]])</f>
        <v>0</v>
      </c>
      <c r="W405" s="34">
        <f>COUNTIF(사출계획!$Q$62:$R$110,표4[[#This Row],[제품명]])</f>
        <v>0</v>
      </c>
      <c r="X405" s="126">
        <f>COUNTIF(사출계획!$Q$62:$R$87,표4[[#This Row],[제품명]])</f>
        <v>0</v>
      </c>
      <c r="Y405" s="126">
        <f>COUNTIF(사출계획!$Q$88:$R$110,표4[[#This Row],[제품명]])</f>
        <v>0</v>
      </c>
      <c r="Z405" s="34">
        <f>COUNTIF(사출계획!$S$62:$T$110,표4[[#This Row],[제품명]])</f>
        <v>0</v>
      </c>
      <c r="AA405" s="126"/>
      <c r="AB405" s="126"/>
      <c r="AC405" s="143" t="s">
        <v>779</v>
      </c>
      <c r="AD405" s="129">
        <f>SUMIF(표4[잉크명],표5[[#This Row],[잉크]],표4[월])</f>
        <v>0</v>
      </c>
      <c r="AE405" s="131">
        <f>SUMIF(표4[잉크명],표5[[#This Row],[잉크]],표4[월-3층])</f>
        <v>0</v>
      </c>
      <c r="AF405" s="131">
        <f>SUMIF(표4[잉크명],표5[[#This Row],[잉크]],표4[월-1층])</f>
        <v>0</v>
      </c>
      <c r="AG405" s="133">
        <f>SUMIF(표4[잉크명],표5[[#This Row],[잉크]],표4[화])</f>
        <v>0</v>
      </c>
      <c r="AH405" s="131">
        <f>SUMIF(표4[잉크명],표5[[#This Row],[잉크]],표4[화-3층])</f>
        <v>0</v>
      </c>
      <c r="AI405" s="131">
        <f>SUMIF(표4[잉크명],표5[[#This Row],[잉크]],표4[화-1층])</f>
        <v>0</v>
      </c>
      <c r="AJ405" s="130">
        <f>SUMIF(표4[잉크명],표5[[#This Row],[잉크]],표4[수])</f>
        <v>0</v>
      </c>
      <c r="AK405" s="131">
        <f>SUMIF(표4[잉크명],표5[[#This Row],[잉크]],표4[수-3층])</f>
        <v>0</v>
      </c>
      <c r="AL405" s="131">
        <f>SUMIF(표4[잉크명],표5[[#This Row],[잉크]],표4[수-1층])</f>
        <v>0</v>
      </c>
      <c r="AM405" s="54">
        <f>SUMIF(표4[잉크명],표5[[#This Row],[잉크]],표4[목])</f>
        <v>0</v>
      </c>
      <c r="AN405" s="131">
        <f>SUMIF(표4[잉크명],표5[[#This Row],[잉크]],표4[목-3층])</f>
        <v>0</v>
      </c>
      <c r="AO405" s="131">
        <f>SUMIF(표4[잉크명],표5[[#This Row],[잉크]],표4[목-1층])</f>
        <v>0</v>
      </c>
      <c r="AP405" s="54">
        <f>SUMIF(표4[잉크명],표5[[#This Row],[잉크]],표4[금])</f>
        <v>0</v>
      </c>
      <c r="AQ405" s="131">
        <f>SUMIF(표4[잉크명],표5[[#This Row],[잉크]],표4[금-3층])</f>
        <v>0</v>
      </c>
      <c r="AR405" s="131">
        <f>SUMIF(표4[잉크명],표5[[#This Row],[잉크]],표4[금-1층])</f>
        <v>0</v>
      </c>
      <c r="AS405" s="54">
        <f>SUMIF(표4[잉크명],표5[[#This Row],[잉크]],표4[토])</f>
        <v>0</v>
      </c>
      <c r="AT405" s="131">
        <f>SUMIF(표4[잉크명],표5[[#This Row],[잉크]],표4[토-3층])</f>
        <v>0</v>
      </c>
      <c r="AU405" s="131">
        <f>SUMIF(표4[잉크명],표5[[#This Row],[잉크]],표4[토-1층])</f>
        <v>0</v>
      </c>
      <c r="AV405" s="54">
        <f>SUMIF(표4[잉크명],표5[[#This Row],[잉크]],표4[일])</f>
        <v>0</v>
      </c>
      <c r="AW405" s="131">
        <f>SUMIF(표4[잉크명],표5[[#This Row],[잉크]],표4[일-3층])</f>
        <v>0</v>
      </c>
      <c r="AX405" s="131">
        <f>SUMIF(표4[잉크명],표5[[#This Row],[잉크]],표4[일-1층])</f>
        <v>0</v>
      </c>
      <c r="AY405" s="54">
        <f>SUMIF(표4[잉크명],표5[[#This Row],[잉크]],표4[차주 월])</f>
        <v>0</v>
      </c>
      <c r="AZ405" s="54">
        <f>SUM(표5[[#This Row],[월]:[차주 월]])</f>
        <v>0</v>
      </c>
    </row>
    <row r="406" spans="2:52" x14ac:dyDescent="0.3">
      <c r="B406" s="56" t="s">
        <v>1113</v>
      </c>
      <c r="C406" s="292" t="s">
        <v>2730</v>
      </c>
      <c r="D406" s="56" t="s">
        <v>882</v>
      </c>
      <c r="E406" s="54">
        <f>COUNTIF(사출계획!$E$62:$F$110,표4[[#This Row],[제품명]])</f>
        <v>0</v>
      </c>
      <c r="F406" s="126">
        <f>COUNTIF(사출계획!$E$62:$F$87,표4[[#This Row],[제품명]])</f>
        <v>0</v>
      </c>
      <c r="G406" s="126">
        <f>COUNTIF(사출계획!$E$88:$F$110,표4[[#This Row],[제품명]])</f>
        <v>0</v>
      </c>
      <c r="H406" s="54">
        <f>COUNTIF(사출계획!$G$62:$H$110,표4[[#This Row],[제품명]])</f>
        <v>0</v>
      </c>
      <c r="I406" s="122">
        <f>COUNTIF(사출계획!$G$62:$H$87,표4[[#This Row],[제품명]])</f>
        <v>0</v>
      </c>
      <c r="J406" s="122">
        <f>COUNTIF(사출계획!$G$88:$H$110,표4[[#This Row],[제품명]])</f>
        <v>0</v>
      </c>
      <c r="K406" s="54">
        <f>COUNTIF(사출계획!$I$62:$J$110,표4[[#This Row],[제품명]])</f>
        <v>0</v>
      </c>
      <c r="L406" s="126">
        <f>COUNTIF(사출계획!$I$62:$J$87,표4[[#This Row],[제품명]])</f>
        <v>0</v>
      </c>
      <c r="M406" s="126">
        <f>COUNTIF(사출계획!$I$88:$J$110,표4[[#This Row],[제품명]])</f>
        <v>0</v>
      </c>
      <c r="N406" s="54">
        <f>COUNTIF(사출계획!$K$62:$L$110,표4[[#This Row],[제품명]])</f>
        <v>0</v>
      </c>
      <c r="O406" s="126">
        <f>COUNTIF(사출계획!$K$62:$L$87,표4[[#This Row],[제품명]])</f>
        <v>0</v>
      </c>
      <c r="P406" s="126">
        <f>COUNTIF(사출계획!$K$88:$L$110,표4[[#This Row],[제품명]])</f>
        <v>0</v>
      </c>
      <c r="Q406" s="54">
        <f>COUNTIF(사출계획!$M$62:$N$110,표4[[#This Row],[제품명]])</f>
        <v>0</v>
      </c>
      <c r="R406" s="126">
        <f>COUNTIF(사출계획!$M$62:$N$87,표4[[#This Row],[제품명]])</f>
        <v>0</v>
      </c>
      <c r="S406" s="126">
        <f>COUNTIF(사출계획!$M$88:$N$110,표4[[#This Row],[제품명]])</f>
        <v>0</v>
      </c>
      <c r="T406" s="54">
        <f>COUNTIF(사출계획!$O$62:$P$110,표4[[#This Row],[제품명]])</f>
        <v>0</v>
      </c>
      <c r="U406" s="126">
        <f>COUNTIF(사출계획!$O$62:$P$87,표4[[#This Row],[제품명]])</f>
        <v>0</v>
      </c>
      <c r="V406" s="126">
        <f>COUNTIF(사출계획!$O$88:$P$110,표4[[#This Row],[제품명]])</f>
        <v>0</v>
      </c>
      <c r="W406" s="54">
        <f>COUNTIF(사출계획!$Q$62:$R$110,표4[[#This Row],[제품명]])</f>
        <v>0</v>
      </c>
      <c r="X406" s="126">
        <f>COUNTIF(사출계획!$Q$62:$R$87,표4[[#This Row],[제품명]])</f>
        <v>0</v>
      </c>
      <c r="Y406" s="126">
        <f>COUNTIF(사출계획!$Q$88:$R$110,표4[[#This Row],[제품명]])</f>
        <v>0</v>
      </c>
      <c r="Z406" s="54">
        <f>COUNTIF(사출계획!$S$62:$T$110,표4[[#This Row],[제품명]])</f>
        <v>0</v>
      </c>
      <c r="AA406" s="126"/>
      <c r="AB406" s="126"/>
      <c r="AC406" s="33" t="s">
        <v>1807</v>
      </c>
      <c r="AD406" s="129">
        <f>SUMIF(표4[잉크명],표5[[#This Row],[잉크]],표4[월])</f>
        <v>2</v>
      </c>
      <c r="AE406" s="131">
        <f>SUMIF(표4[잉크명],표5[[#This Row],[잉크]],표4[월-3층])</f>
        <v>2</v>
      </c>
      <c r="AF406" s="131">
        <f>SUMIF(표4[잉크명],표5[[#This Row],[잉크]],표4[월-1층])</f>
        <v>0</v>
      </c>
      <c r="AG406" s="133">
        <f>SUMIF(표4[잉크명],표5[[#This Row],[잉크]],표4[화])</f>
        <v>1</v>
      </c>
      <c r="AH406" s="131">
        <f>SUMIF(표4[잉크명],표5[[#This Row],[잉크]],표4[화-3층])</f>
        <v>1</v>
      </c>
      <c r="AI406" s="131">
        <f>SUMIF(표4[잉크명],표5[[#This Row],[잉크]],표4[화-1층])</f>
        <v>0</v>
      </c>
      <c r="AJ406" s="130">
        <f>SUMIF(표4[잉크명],표5[[#This Row],[잉크]],표4[수])</f>
        <v>0</v>
      </c>
      <c r="AK406" s="131">
        <f>SUMIF(표4[잉크명],표5[[#This Row],[잉크]],표4[수-3층])</f>
        <v>0</v>
      </c>
      <c r="AL406" s="131">
        <f>SUMIF(표4[잉크명],표5[[#This Row],[잉크]],표4[수-1층])</f>
        <v>0</v>
      </c>
      <c r="AM406" s="34">
        <f>SUMIF(표4[잉크명],표5[[#This Row],[잉크]],표4[목])</f>
        <v>0</v>
      </c>
      <c r="AN406" s="131">
        <f>SUMIF(표4[잉크명],표5[[#This Row],[잉크]],표4[목-3층])</f>
        <v>0</v>
      </c>
      <c r="AO406" s="131">
        <f>SUMIF(표4[잉크명],표5[[#This Row],[잉크]],표4[목-1층])</f>
        <v>0</v>
      </c>
      <c r="AP406" s="34">
        <f>SUMIF(표4[잉크명],표5[[#This Row],[잉크]],표4[금])</f>
        <v>0</v>
      </c>
      <c r="AQ406" s="131">
        <f>SUMIF(표4[잉크명],표5[[#This Row],[잉크]],표4[금-3층])</f>
        <v>0</v>
      </c>
      <c r="AR406" s="131">
        <f>SUMIF(표4[잉크명],표5[[#This Row],[잉크]],표4[금-1층])</f>
        <v>0</v>
      </c>
      <c r="AS406" s="34">
        <f>SUMIF(표4[잉크명],표5[[#This Row],[잉크]],표4[토])</f>
        <v>0</v>
      </c>
      <c r="AT406" s="131">
        <f>SUMIF(표4[잉크명],표5[[#This Row],[잉크]],표4[토-3층])</f>
        <v>0</v>
      </c>
      <c r="AU406" s="131">
        <f>SUMIF(표4[잉크명],표5[[#This Row],[잉크]],표4[토-1층])</f>
        <v>0</v>
      </c>
      <c r="AV406" s="34">
        <f>SUMIF(표4[잉크명],표5[[#This Row],[잉크]],표4[일])</f>
        <v>0</v>
      </c>
      <c r="AW406" s="131">
        <f>SUMIF(표4[잉크명],표5[[#This Row],[잉크]],표4[일-3층])</f>
        <v>0</v>
      </c>
      <c r="AX406" s="131">
        <f>SUMIF(표4[잉크명],표5[[#This Row],[잉크]],표4[일-1층])</f>
        <v>0</v>
      </c>
      <c r="AY406" s="34">
        <f>SUMIF(표4[잉크명],표5[[#This Row],[잉크]],표4[차주 월])</f>
        <v>0</v>
      </c>
      <c r="AZ406" s="34">
        <f>SUM(표5[[#This Row],[월]:[차주 월]])</f>
        <v>6</v>
      </c>
    </row>
    <row r="407" spans="2:52" x14ac:dyDescent="0.3">
      <c r="B407" s="56" t="s">
        <v>1114</v>
      </c>
      <c r="C407" s="56"/>
      <c r="D407" s="56" t="s">
        <v>884</v>
      </c>
      <c r="E407" s="34">
        <f>COUNTIF(사출계획!$E$62:$F$110,표4[[#This Row],[제품명]])</f>
        <v>0</v>
      </c>
      <c r="F407" s="126">
        <f>COUNTIF(사출계획!$E$62:$F$87,표4[[#This Row],[제품명]])</f>
        <v>0</v>
      </c>
      <c r="G407" s="126">
        <f>COUNTIF(사출계획!$E$88:$F$110,표4[[#This Row],[제품명]])</f>
        <v>0</v>
      </c>
      <c r="H407" s="34">
        <f>COUNTIF(사출계획!$G$62:$H$110,표4[[#This Row],[제품명]])</f>
        <v>0</v>
      </c>
      <c r="I407" s="122">
        <f>COUNTIF(사출계획!$G$62:$H$87,표4[[#This Row],[제품명]])</f>
        <v>0</v>
      </c>
      <c r="J407" s="122">
        <f>COUNTIF(사출계획!$G$88:$H$110,표4[[#This Row],[제품명]])</f>
        <v>0</v>
      </c>
      <c r="K407" s="34">
        <f>COUNTIF(사출계획!$I$62:$J$110,표4[[#This Row],[제품명]])</f>
        <v>0</v>
      </c>
      <c r="L407" s="126">
        <f>COUNTIF(사출계획!$I$62:$J$87,표4[[#This Row],[제품명]])</f>
        <v>0</v>
      </c>
      <c r="M407" s="126">
        <f>COUNTIF(사출계획!$I$88:$J$110,표4[[#This Row],[제품명]])</f>
        <v>0</v>
      </c>
      <c r="N407" s="34">
        <f>COUNTIF(사출계획!$K$62:$L$110,표4[[#This Row],[제품명]])</f>
        <v>0</v>
      </c>
      <c r="O407" s="126">
        <f>COUNTIF(사출계획!$K$62:$L$87,표4[[#This Row],[제품명]])</f>
        <v>0</v>
      </c>
      <c r="P407" s="126">
        <f>COUNTIF(사출계획!$K$88:$L$110,표4[[#This Row],[제품명]])</f>
        <v>0</v>
      </c>
      <c r="Q407" s="34">
        <f>COUNTIF(사출계획!$M$62:$N$110,표4[[#This Row],[제품명]])</f>
        <v>0</v>
      </c>
      <c r="R407" s="126">
        <f>COUNTIF(사출계획!$M$62:$N$87,표4[[#This Row],[제품명]])</f>
        <v>0</v>
      </c>
      <c r="S407" s="126">
        <f>COUNTIF(사출계획!$M$88:$N$110,표4[[#This Row],[제품명]])</f>
        <v>0</v>
      </c>
      <c r="T407" s="34">
        <f>COUNTIF(사출계획!$O$62:$P$110,표4[[#This Row],[제품명]])</f>
        <v>0</v>
      </c>
      <c r="U407" s="126">
        <f>COUNTIF(사출계획!$O$62:$P$87,표4[[#This Row],[제품명]])</f>
        <v>0</v>
      </c>
      <c r="V407" s="126">
        <f>COUNTIF(사출계획!$O$88:$P$110,표4[[#This Row],[제품명]])</f>
        <v>0</v>
      </c>
      <c r="W407" s="34">
        <f>COUNTIF(사출계획!$Q$62:$R$110,표4[[#This Row],[제품명]])</f>
        <v>0</v>
      </c>
      <c r="X407" s="126">
        <f>COUNTIF(사출계획!$Q$62:$R$87,표4[[#This Row],[제품명]])</f>
        <v>0</v>
      </c>
      <c r="Y407" s="126">
        <f>COUNTIF(사출계획!$Q$88:$R$110,표4[[#This Row],[제품명]])</f>
        <v>0</v>
      </c>
      <c r="Z407" s="34">
        <f>COUNTIF(사출계획!$S$62:$T$110,표4[[#This Row],[제품명]])</f>
        <v>0</v>
      </c>
      <c r="AA407" s="126"/>
      <c r="AB407" s="126"/>
      <c r="AC407" s="33" t="s">
        <v>881</v>
      </c>
      <c r="AD407" s="129">
        <f>SUMIF(표4[잉크명],표5[[#This Row],[잉크]],표4[월])</f>
        <v>0</v>
      </c>
      <c r="AE407" s="131">
        <f>SUMIF(표4[잉크명],표5[[#This Row],[잉크]],표4[월-3층])</f>
        <v>0</v>
      </c>
      <c r="AF407" s="131">
        <f>SUMIF(표4[잉크명],표5[[#This Row],[잉크]],표4[월-1층])</f>
        <v>0</v>
      </c>
      <c r="AG407" s="133">
        <f>SUMIF(표4[잉크명],표5[[#This Row],[잉크]],표4[화])</f>
        <v>0</v>
      </c>
      <c r="AH407" s="131">
        <f>SUMIF(표4[잉크명],표5[[#This Row],[잉크]],표4[화-3층])</f>
        <v>0</v>
      </c>
      <c r="AI407" s="131">
        <f>SUMIF(표4[잉크명],표5[[#This Row],[잉크]],표4[화-1층])</f>
        <v>0</v>
      </c>
      <c r="AJ407" s="130">
        <f>SUMIF(표4[잉크명],표5[[#This Row],[잉크]],표4[수])</f>
        <v>0</v>
      </c>
      <c r="AK407" s="131">
        <f>SUMIF(표4[잉크명],표5[[#This Row],[잉크]],표4[수-3층])</f>
        <v>0</v>
      </c>
      <c r="AL407" s="131">
        <f>SUMIF(표4[잉크명],표5[[#This Row],[잉크]],표4[수-1층])</f>
        <v>0</v>
      </c>
      <c r="AM407" s="34">
        <f>SUMIF(표4[잉크명],표5[[#This Row],[잉크]],표4[목])</f>
        <v>0</v>
      </c>
      <c r="AN407" s="131">
        <f>SUMIF(표4[잉크명],표5[[#This Row],[잉크]],표4[목-3층])</f>
        <v>0</v>
      </c>
      <c r="AO407" s="131">
        <f>SUMIF(표4[잉크명],표5[[#This Row],[잉크]],표4[목-1층])</f>
        <v>0</v>
      </c>
      <c r="AP407" s="34">
        <f>SUMIF(표4[잉크명],표5[[#This Row],[잉크]],표4[금])</f>
        <v>0</v>
      </c>
      <c r="AQ407" s="131">
        <f>SUMIF(표4[잉크명],표5[[#This Row],[잉크]],표4[금-3층])</f>
        <v>0</v>
      </c>
      <c r="AR407" s="131">
        <f>SUMIF(표4[잉크명],표5[[#This Row],[잉크]],표4[금-1층])</f>
        <v>0</v>
      </c>
      <c r="AS407" s="34">
        <f>SUMIF(표4[잉크명],표5[[#This Row],[잉크]],표4[토])</f>
        <v>0</v>
      </c>
      <c r="AT407" s="131">
        <f>SUMIF(표4[잉크명],표5[[#This Row],[잉크]],표4[토-3층])</f>
        <v>0</v>
      </c>
      <c r="AU407" s="131">
        <f>SUMIF(표4[잉크명],표5[[#This Row],[잉크]],표4[토-1층])</f>
        <v>0</v>
      </c>
      <c r="AV407" s="34">
        <f>SUMIF(표4[잉크명],표5[[#This Row],[잉크]],표4[일])</f>
        <v>0</v>
      </c>
      <c r="AW407" s="131">
        <f>SUMIF(표4[잉크명],표5[[#This Row],[잉크]],표4[일-3층])</f>
        <v>0</v>
      </c>
      <c r="AX407" s="131">
        <f>SUMIF(표4[잉크명],표5[[#This Row],[잉크]],표4[일-1층])</f>
        <v>0</v>
      </c>
      <c r="AY407" s="34">
        <f>SUMIF(표4[잉크명],표5[[#This Row],[잉크]],표4[차주 월])</f>
        <v>0</v>
      </c>
      <c r="AZ407" s="34">
        <f>SUM(표5[[#This Row],[월]:[차주 월]])</f>
        <v>0</v>
      </c>
    </row>
    <row r="408" spans="2:52" x14ac:dyDescent="0.3">
      <c r="B408" s="56" t="s">
        <v>1114</v>
      </c>
      <c r="C408" s="56"/>
      <c r="D408" s="56" t="s">
        <v>885</v>
      </c>
      <c r="E408" s="54">
        <f>COUNTIF(사출계획!$E$62:$F$110,표4[[#This Row],[제품명]])</f>
        <v>0</v>
      </c>
      <c r="F408" s="126">
        <f>COUNTIF(사출계획!$E$62:$F$87,표4[[#This Row],[제품명]])</f>
        <v>0</v>
      </c>
      <c r="G408" s="126">
        <f>COUNTIF(사출계획!$E$88:$F$110,표4[[#This Row],[제품명]])</f>
        <v>0</v>
      </c>
      <c r="H408" s="54">
        <f>COUNTIF(사출계획!$G$62:$H$110,표4[[#This Row],[제품명]])</f>
        <v>0</v>
      </c>
      <c r="I408" s="122">
        <f>COUNTIF(사출계획!$G$62:$H$87,표4[[#This Row],[제품명]])</f>
        <v>0</v>
      </c>
      <c r="J408" s="122">
        <f>COUNTIF(사출계획!$G$88:$H$110,표4[[#This Row],[제품명]])</f>
        <v>0</v>
      </c>
      <c r="K408" s="54">
        <f>COUNTIF(사출계획!$I$62:$J$110,표4[[#This Row],[제품명]])</f>
        <v>0</v>
      </c>
      <c r="L408" s="126">
        <f>COUNTIF(사출계획!$I$62:$J$87,표4[[#This Row],[제품명]])</f>
        <v>0</v>
      </c>
      <c r="M408" s="126">
        <f>COUNTIF(사출계획!$I$88:$J$110,표4[[#This Row],[제품명]])</f>
        <v>0</v>
      </c>
      <c r="N408" s="54">
        <f>COUNTIF(사출계획!$K$62:$L$110,표4[[#This Row],[제품명]])</f>
        <v>0</v>
      </c>
      <c r="O408" s="126">
        <f>COUNTIF(사출계획!$K$62:$L$87,표4[[#This Row],[제품명]])</f>
        <v>0</v>
      </c>
      <c r="P408" s="126">
        <f>COUNTIF(사출계획!$K$88:$L$110,표4[[#This Row],[제품명]])</f>
        <v>0</v>
      </c>
      <c r="Q408" s="54">
        <f>COUNTIF(사출계획!$M$62:$N$110,표4[[#This Row],[제품명]])</f>
        <v>0</v>
      </c>
      <c r="R408" s="126">
        <f>COUNTIF(사출계획!$M$62:$N$87,표4[[#This Row],[제품명]])</f>
        <v>0</v>
      </c>
      <c r="S408" s="126">
        <f>COUNTIF(사출계획!$M$88:$N$110,표4[[#This Row],[제품명]])</f>
        <v>0</v>
      </c>
      <c r="T408" s="54">
        <f>COUNTIF(사출계획!$O$62:$P$110,표4[[#This Row],[제품명]])</f>
        <v>0</v>
      </c>
      <c r="U408" s="126">
        <f>COUNTIF(사출계획!$O$62:$P$87,표4[[#This Row],[제품명]])</f>
        <v>0</v>
      </c>
      <c r="V408" s="126">
        <f>COUNTIF(사출계획!$O$88:$P$110,표4[[#This Row],[제품명]])</f>
        <v>0</v>
      </c>
      <c r="W408" s="54">
        <f>COUNTIF(사출계획!$Q$62:$R$110,표4[[#This Row],[제품명]])</f>
        <v>0</v>
      </c>
      <c r="X408" s="126">
        <f>COUNTIF(사출계획!$Q$62:$R$87,표4[[#This Row],[제품명]])</f>
        <v>0</v>
      </c>
      <c r="Y408" s="126">
        <f>COUNTIF(사출계획!$Q$88:$R$110,표4[[#This Row],[제품명]])</f>
        <v>0</v>
      </c>
      <c r="Z408" s="54">
        <f>COUNTIF(사출계획!$S$62:$T$110,표4[[#This Row],[제품명]])</f>
        <v>0</v>
      </c>
      <c r="AA408" s="126"/>
      <c r="AB408" s="126"/>
      <c r="AC408" s="217" t="s">
        <v>567</v>
      </c>
      <c r="AD408" s="129">
        <f>SUMIF(표4[잉크명],표5[[#This Row],[잉크]],표4[월])</f>
        <v>0</v>
      </c>
      <c r="AE408" s="126">
        <f>SUMIF(표4[잉크명],표5[[#This Row],[잉크]],표4[월-3층])</f>
        <v>0</v>
      </c>
      <c r="AF408" s="126">
        <f>SUMIF(표4[잉크명],표5[[#This Row],[잉크]],표4[월-1층])</f>
        <v>0</v>
      </c>
      <c r="AG408" s="133">
        <f>SUMIF(표4[잉크명],표5[[#This Row],[잉크]],표4[화])</f>
        <v>0</v>
      </c>
      <c r="AH408" s="126">
        <f>SUMIF(표4[잉크명],표5[[#This Row],[잉크]],표4[화-3층])</f>
        <v>0</v>
      </c>
      <c r="AI408" s="126">
        <f>SUMIF(표4[잉크명],표5[[#This Row],[잉크]],표4[화-1층])</f>
        <v>0</v>
      </c>
      <c r="AJ408" s="130">
        <f>SUMIF(표4[잉크명],표5[[#This Row],[잉크]],표4[수])</f>
        <v>0</v>
      </c>
      <c r="AK408" s="126">
        <f>SUMIF(표4[잉크명],표5[[#This Row],[잉크]],표4[수-3층])</f>
        <v>0</v>
      </c>
      <c r="AL408" s="126">
        <f>SUMIF(표4[잉크명],표5[[#This Row],[잉크]],표4[수-1층])</f>
        <v>0</v>
      </c>
      <c r="AM408" s="54">
        <f>SUMIF(표4[잉크명],표5[[#This Row],[잉크]],표4[목])</f>
        <v>0</v>
      </c>
      <c r="AN408" s="126">
        <f>SUMIF(표4[잉크명],표5[[#This Row],[잉크]],표4[목-3층])</f>
        <v>0</v>
      </c>
      <c r="AO408" s="126">
        <f>SUMIF(표4[잉크명],표5[[#This Row],[잉크]],표4[목-1층])</f>
        <v>0</v>
      </c>
      <c r="AP408" s="54">
        <f>SUMIF(표4[잉크명],표5[[#This Row],[잉크]],표4[금])</f>
        <v>0</v>
      </c>
      <c r="AQ408" s="126">
        <f>SUMIF(표4[잉크명],표5[[#This Row],[잉크]],표4[금-3층])</f>
        <v>0</v>
      </c>
      <c r="AR408" s="126">
        <f>SUMIF(표4[잉크명],표5[[#This Row],[잉크]],표4[금-1층])</f>
        <v>0</v>
      </c>
      <c r="AS408" s="54">
        <f>SUMIF(표4[잉크명],표5[[#This Row],[잉크]],표4[토])</f>
        <v>0</v>
      </c>
      <c r="AT408" s="126">
        <f>SUMIF(표4[잉크명],표5[[#This Row],[잉크]],표4[토-3층])</f>
        <v>0</v>
      </c>
      <c r="AU408" s="126">
        <f>SUMIF(표4[잉크명],표5[[#This Row],[잉크]],표4[토-1층])</f>
        <v>0</v>
      </c>
      <c r="AV408" s="54">
        <f>SUMIF(표4[잉크명],표5[[#This Row],[잉크]],표4[일])</f>
        <v>0</v>
      </c>
      <c r="AW408" s="126">
        <f>SUMIF(표4[잉크명],표5[[#This Row],[잉크]],표4[일-3층])</f>
        <v>0</v>
      </c>
      <c r="AX408" s="126">
        <f>SUMIF(표4[잉크명],표5[[#This Row],[잉크]],표4[일-1층])</f>
        <v>0</v>
      </c>
      <c r="AY408" s="54">
        <f>SUMIF(표4[잉크명],표5[[#This Row],[잉크]],표4[차주 월])</f>
        <v>0</v>
      </c>
      <c r="AZ408" s="54">
        <f>SUM(표5[[#This Row],[월]:[차주 월]])</f>
        <v>0</v>
      </c>
    </row>
    <row r="409" spans="2:52" x14ac:dyDescent="0.3">
      <c r="B409" s="56" t="s">
        <v>1115</v>
      </c>
      <c r="C409" s="56"/>
      <c r="D409" s="56" t="s">
        <v>901</v>
      </c>
      <c r="E409" s="54">
        <f>COUNTIF(사출계획!$E$62:$F$110,표4[[#This Row],[제품명]])</f>
        <v>0</v>
      </c>
      <c r="F409" s="126">
        <f>COUNTIF(사출계획!$E$62:$F$87,표4[[#This Row],[제품명]])</f>
        <v>0</v>
      </c>
      <c r="G409" s="126">
        <f>COUNTIF(사출계획!$E$88:$F$110,표4[[#This Row],[제품명]])</f>
        <v>0</v>
      </c>
      <c r="H409" s="54">
        <f>COUNTIF(사출계획!$G$62:$H$110,표4[[#This Row],[제품명]])</f>
        <v>0</v>
      </c>
      <c r="I409" s="122">
        <f>COUNTIF(사출계획!$G$62:$H$87,표4[[#This Row],[제품명]])</f>
        <v>0</v>
      </c>
      <c r="J409" s="122">
        <f>COUNTIF(사출계획!$G$88:$H$110,표4[[#This Row],[제품명]])</f>
        <v>0</v>
      </c>
      <c r="K409" s="54">
        <f>COUNTIF(사출계획!$I$62:$J$110,표4[[#This Row],[제품명]])</f>
        <v>0</v>
      </c>
      <c r="L409" s="126">
        <f>COUNTIF(사출계획!$I$62:$J$87,표4[[#This Row],[제품명]])</f>
        <v>0</v>
      </c>
      <c r="M409" s="126">
        <f>COUNTIF(사출계획!$I$88:$J$110,표4[[#This Row],[제품명]])</f>
        <v>0</v>
      </c>
      <c r="N409" s="54">
        <f>COUNTIF(사출계획!$K$62:$L$110,표4[[#This Row],[제품명]])</f>
        <v>0</v>
      </c>
      <c r="O409" s="126">
        <f>COUNTIF(사출계획!$K$62:$L$87,표4[[#This Row],[제품명]])</f>
        <v>0</v>
      </c>
      <c r="P409" s="126">
        <f>COUNTIF(사출계획!$K$88:$L$110,표4[[#This Row],[제품명]])</f>
        <v>0</v>
      </c>
      <c r="Q409" s="54">
        <f>COUNTIF(사출계획!$M$62:$N$110,표4[[#This Row],[제품명]])</f>
        <v>0</v>
      </c>
      <c r="R409" s="126">
        <f>COUNTIF(사출계획!$M$62:$N$87,표4[[#This Row],[제품명]])</f>
        <v>0</v>
      </c>
      <c r="S409" s="126">
        <f>COUNTIF(사출계획!$M$88:$N$110,표4[[#This Row],[제품명]])</f>
        <v>0</v>
      </c>
      <c r="T409" s="54">
        <f>COUNTIF(사출계획!$O$62:$P$110,표4[[#This Row],[제품명]])</f>
        <v>0</v>
      </c>
      <c r="U409" s="126">
        <f>COUNTIF(사출계획!$O$62:$P$87,표4[[#This Row],[제품명]])</f>
        <v>0</v>
      </c>
      <c r="V409" s="126">
        <f>COUNTIF(사출계획!$O$88:$P$110,표4[[#This Row],[제품명]])</f>
        <v>0</v>
      </c>
      <c r="W409" s="54">
        <f>COUNTIF(사출계획!$Q$62:$R$110,표4[[#This Row],[제품명]])</f>
        <v>0</v>
      </c>
      <c r="X409" s="126">
        <f>COUNTIF(사출계획!$Q$62:$R$87,표4[[#This Row],[제품명]])</f>
        <v>0</v>
      </c>
      <c r="Y409" s="126">
        <f>COUNTIF(사출계획!$Q$88:$R$110,표4[[#This Row],[제품명]])</f>
        <v>0</v>
      </c>
      <c r="Z409" s="54">
        <f>COUNTIF(사출계획!$S$62:$T$110,표4[[#This Row],[제품명]])</f>
        <v>0</v>
      </c>
      <c r="AA409" s="126"/>
      <c r="AB409" s="126"/>
      <c r="AC409" s="217" t="s">
        <v>1730</v>
      </c>
      <c r="AD409" s="129">
        <f>SUMIF(표4[잉크명],표5[[#This Row],[잉크]],표4[월])</f>
        <v>0</v>
      </c>
      <c r="AE409" s="126">
        <f>SUMIF(표4[잉크명],표5[[#This Row],[잉크]],표4[월-3층])</f>
        <v>0</v>
      </c>
      <c r="AF409" s="126">
        <f>SUMIF(표4[잉크명],표5[[#This Row],[잉크]],표4[월-1층])</f>
        <v>0</v>
      </c>
      <c r="AG409" s="133">
        <f>SUMIF(표4[잉크명],표5[[#This Row],[잉크]],표4[화])</f>
        <v>0</v>
      </c>
      <c r="AH409" s="126">
        <f>SUMIF(표4[잉크명],표5[[#This Row],[잉크]],표4[화-3층])</f>
        <v>0</v>
      </c>
      <c r="AI409" s="126">
        <f>SUMIF(표4[잉크명],표5[[#This Row],[잉크]],표4[화-1층])</f>
        <v>0</v>
      </c>
      <c r="AJ409" s="130">
        <f>SUMIF(표4[잉크명],표5[[#This Row],[잉크]],표4[수])</f>
        <v>0</v>
      </c>
      <c r="AK409" s="126">
        <f>SUMIF(표4[잉크명],표5[[#This Row],[잉크]],표4[수-3층])</f>
        <v>0</v>
      </c>
      <c r="AL409" s="126">
        <f>SUMIF(표4[잉크명],표5[[#This Row],[잉크]],표4[수-1층])</f>
        <v>0</v>
      </c>
      <c r="AM409" s="34">
        <f>SUMIF(표4[잉크명],표5[[#This Row],[잉크]],표4[목])</f>
        <v>0</v>
      </c>
      <c r="AN409" s="126">
        <f>SUMIF(표4[잉크명],표5[[#This Row],[잉크]],표4[목-3층])</f>
        <v>0</v>
      </c>
      <c r="AO409" s="126">
        <f>SUMIF(표4[잉크명],표5[[#This Row],[잉크]],표4[목-1층])</f>
        <v>0</v>
      </c>
      <c r="AP409" s="34">
        <f>SUMIF(표4[잉크명],표5[[#This Row],[잉크]],표4[금])</f>
        <v>0</v>
      </c>
      <c r="AQ409" s="126">
        <f>SUMIF(표4[잉크명],표5[[#This Row],[잉크]],표4[금-3층])</f>
        <v>0</v>
      </c>
      <c r="AR409" s="126">
        <f>SUMIF(표4[잉크명],표5[[#This Row],[잉크]],표4[금-1층])</f>
        <v>0</v>
      </c>
      <c r="AS409" s="34">
        <f>SUMIF(표4[잉크명],표5[[#This Row],[잉크]],표4[토])</f>
        <v>0</v>
      </c>
      <c r="AT409" s="126">
        <f>SUMIF(표4[잉크명],표5[[#This Row],[잉크]],표4[토-3층])</f>
        <v>0</v>
      </c>
      <c r="AU409" s="126">
        <f>SUMIF(표4[잉크명],표5[[#This Row],[잉크]],표4[토-1층])</f>
        <v>0</v>
      </c>
      <c r="AV409" s="34">
        <f>SUMIF(표4[잉크명],표5[[#This Row],[잉크]],표4[일])</f>
        <v>0</v>
      </c>
      <c r="AW409" s="126">
        <f>SUMIF(표4[잉크명],표5[[#This Row],[잉크]],표4[일-3층])</f>
        <v>0</v>
      </c>
      <c r="AX409" s="126">
        <f>SUMIF(표4[잉크명],표5[[#This Row],[잉크]],표4[일-1층])</f>
        <v>0</v>
      </c>
      <c r="AY409" s="34">
        <f>SUMIF(표4[잉크명],표5[[#This Row],[잉크]],표4[차주 월])</f>
        <v>0</v>
      </c>
      <c r="AZ409" s="34">
        <f>SUM(표5[[#This Row],[월]:[차주 월]])</f>
        <v>0</v>
      </c>
    </row>
    <row r="410" spans="2:52" x14ac:dyDescent="0.3">
      <c r="B410" s="56" t="s">
        <v>1115</v>
      </c>
      <c r="C410" s="56"/>
      <c r="D410" s="56" t="s">
        <v>890</v>
      </c>
      <c r="E410" s="54">
        <f>COUNTIF(사출계획!$E$62:$F$110,표4[[#This Row],[제품명]])</f>
        <v>0</v>
      </c>
      <c r="F410" s="126">
        <f>COUNTIF(사출계획!$E$62:$F$87,표4[[#This Row],[제품명]])</f>
        <v>0</v>
      </c>
      <c r="G410" s="126">
        <f>COUNTIF(사출계획!$E$88:$F$110,표4[[#This Row],[제품명]])</f>
        <v>0</v>
      </c>
      <c r="H410" s="54">
        <f>COUNTIF(사출계획!$G$62:$H$110,표4[[#This Row],[제품명]])</f>
        <v>0</v>
      </c>
      <c r="I410" s="122">
        <f>COUNTIF(사출계획!$G$62:$H$87,표4[[#This Row],[제품명]])</f>
        <v>0</v>
      </c>
      <c r="J410" s="122">
        <f>COUNTIF(사출계획!$G$88:$H$110,표4[[#This Row],[제품명]])</f>
        <v>0</v>
      </c>
      <c r="K410" s="54">
        <f>COUNTIF(사출계획!$I$62:$J$110,표4[[#This Row],[제품명]])</f>
        <v>0</v>
      </c>
      <c r="L410" s="126">
        <f>COUNTIF(사출계획!$I$62:$J$87,표4[[#This Row],[제품명]])</f>
        <v>0</v>
      </c>
      <c r="M410" s="126">
        <f>COUNTIF(사출계획!$I$88:$J$110,표4[[#This Row],[제품명]])</f>
        <v>0</v>
      </c>
      <c r="N410" s="54">
        <f>COUNTIF(사출계획!$K$62:$L$110,표4[[#This Row],[제품명]])</f>
        <v>0</v>
      </c>
      <c r="O410" s="126">
        <f>COUNTIF(사출계획!$K$62:$L$87,표4[[#This Row],[제품명]])</f>
        <v>0</v>
      </c>
      <c r="P410" s="126">
        <f>COUNTIF(사출계획!$K$88:$L$110,표4[[#This Row],[제품명]])</f>
        <v>0</v>
      </c>
      <c r="Q410" s="54">
        <f>COUNTIF(사출계획!$M$62:$N$110,표4[[#This Row],[제품명]])</f>
        <v>0</v>
      </c>
      <c r="R410" s="126">
        <f>COUNTIF(사출계획!$M$62:$N$87,표4[[#This Row],[제품명]])</f>
        <v>0</v>
      </c>
      <c r="S410" s="126">
        <f>COUNTIF(사출계획!$M$88:$N$110,표4[[#This Row],[제품명]])</f>
        <v>0</v>
      </c>
      <c r="T410" s="54">
        <f>COUNTIF(사출계획!$O$62:$P$110,표4[[#This Row],[제품명]])</f>
        <v>0</v>
      </c>
      <c r="U410" s="126">
        <f>COUNTIF(사출계획!$O$62:$P$87,표4[[#This Row],[제품명]])</f>
        <v>0</v>
      </c>
      <c r="V410" s="126">
        <f>COUNTIF(사출계획!$O$88:$P$110,표4[[#This Row],[제품명]])</f>
        <v>0</v>
      </c>
      <c r="W410" s="54">
        <f>COUNTIF(사출계획!$Q$62:$R$110,표4[[#This Row],[제품명]])</f>
        <v>0</v>
      </c>
      <c r="X410" s="126">
        <f>COUNTIF(사출계획!$Q$62:$R$87,표4[[#This Row],[제품명]])</f>
        <v>0</v>
      </c>
      <c r="Y410" s="126">
        <f>COUNTIF(사출계획!$Q$88:$R$110,표4[[#This Row],[제품명]])</f>
        <v>0</v>
      </c>
      <c r="Z410" s="54">
        <f>COUNTIF(사출계획!$S$62:$T$110,표4[[#This Row],[제품명]])</f>
        <v>0</v>
      </c>
      <c r="AA410" s="126"/>
      <c r="AB410" s="126"/>
      <c r="AC410" s="33" t="s">
        <v>1796</v>
      </c>
      <c r="AD410" s="129">
        <f>SUMIF(표4[잉크명],표5[[#This Row],[잉크]],표4[월])</f>
        <v>0</v>
      </c>
      <c r="AE410" s="131">
        <f>SUMIF(표4[잉크명],표5[[#This Row],[잉크]],표4[월-3층])</f>
        <v>0</v>
      </c>
      <c r="AF410" s="131">
        <f>SUMIF(표4[잉크명],표5[[#This Row],[잉크]],표4[월-1층])</f>
        <v>0</v>
      </c>
      <c r="AG410" s="133">
        <f>SUMIF(표4[잉크명],표5[[#This Row],[잉크]],표4[화])</f>
        <v>0</v>
      </c>
      <c r="AH410" s="131">
        <f>SUMIF(표4[잉크명],표5[[#This Row],[잉크]],표4[화-3층])</f>
        <v>0</v>
      </c>
      <c r="AI410" s="131">
        <f>SUMIF(표4[잉크명],표5[[#This Row],[잉크]],표4[화-1층])</f>
        <v>0</v>
      </c>
      <c r="AJ410" s="130">
        <f>SUMIF(표4[잉크명],표5[[#This Row],[잉크]],표4[수])</f>
        <v>0</v>
      </c>
      <c r="AK410" s="131">
        <f>SUMIF(표4[잉크명],표5[[#This Row],[잉크]],표4[수-3층])</f>
        <v>0</v>
      </c>
      <c r="AL410" s="131">
        <f>SUMIF(표4[잉크명],표5[[#This Row],[잉크]],표4[수-1층])</f>
        <v>0</v>
      </c>
      <c r="AM410" s="34">
        <f>SUMIF(표4[잉크명],표5[[#This Row],[잉크]],표4[목])</f>
        <v>0</v>
      </c>
      <c r="AN410" s="131">
        <f>SUMIF(표4[잉크명],표5[[#This Row],[잉크]],표4[목-3층])</f>
        <v>0</v>
      </c>
      <c r="AO410" s="131">
        <f>SUMIF(표4[잉크명],표5[[#This Row],[잉크]],표4[목-1층])</f>
        <v>0</v>
      </c>
      <c r="AP410" s="34">
        <f>SUMIF(표4[잉크명],표5[[#This Row],[잉크]],표4[금])</f>
        <v>0</v>
      </c>
      <c r="AQ410" s="131">
        <f>SUMIF(표4[잉크명],표5[[#This Row],[잉크]],표4[금-3층])</f>
        <v>0</v>
      </c>
      <c r="AR410" s="131">
        <f>SUMIF(표4[잉크명],표5[[#This Row],[잉크]],표4[금-1층])</f>
        <v>0</v>
      </c>
      <c r="AS410" s="34">
        <f>SUMIF(표4[잉크명],표5[[#This Row],[잉크]],표4[토])</f>
        <v>0</v>
      </c>
      <c r="AT410" s="131">
        <f>SUMIF(표4[잉크명],표5[[#This Row],[잉크]],표4[토-3층])</f>
        <v>0</v>
      </c>
      <c r="AU410" s="131">
        <f>SUMIF(표4[잉크명],표5[[#This Row],[잉크]],표4[토-1층])</f>
        <v>0</v>
      </c>
      <c r="AV410" s="34">
        <f>SUMIF(표4[잉크명],표5[[#This Row],[잉크]],표4[일])</f>
        <v>0</v>
      </c>
      <c r="AW410" s="131">
        <f>SUMIF(표4[잉크명],표5[[#This Row],[잉크]],표4[일-3층])</f>
        <v>0</v>
      </c>
      <c r="AX410" s="131">
        <f>SUMIF(표4[잉크명],표5[[#This Row],[잉크]],표4[일-1층])</f>
        <v>0</v>
      </c>
      <c r="AY410" s="34">
        <f>SUMIF(표4[잉크명],표5[[#This Row],[잉크]],표4[차주 월])</f>
        <v>0</v>
      </c>
      <c r="AZ410" s="34">
        <f>SUM(표5[[#This Row],[월]:[차주 월]])</f>
        <v>0</v>
      </c>
    </row>
    <row r="411" spans="2:52" x14ac:dyDescent="0.3">
      <c r="B411" s="56" t="s">
        <v>1116</v>
      </c>
      <c r="C411" s="56"/>
      <c r="D411" s="56" t="s">
        <v>895</v>
      </c>
      <c r="E411" s="54">
        <f>COUNTIF(사출계획!$E$62:$F$110,표4[[#This Row],[제품명]])</f>
        <v>0</v>
      </c>
      <c r="F411" s="126">
        <f>COUNTIF(사출계획!$E$62:$F$87,표4[[#This Row],[제품명]])</f>
        <v>0</v>
      </c>
      <c r="G411" s="126">
        <f>COUNTIF(사출계획!$E$88:$F$110,표4[[#This Row],[제품명]])</f>
        <v>0</v>
      </c>
      <c r="H411" s="54">
        <f>COUNTIF(사출계획!$G$62:$H$110,표4[[#This Row],[제품명]])</f>
        <v>0</v>
      </c>
      <c r="I411" s="122">
        <f>COUNTIF(사출계획!$G$62:$H$87,표4[[#This Row],[제품명]])</f>
        <v>0</v>
      </c>
      <c r="J411" s="122">
        <f>COUNTIF(사출계획!$G$88:$H$110,표4[[#This Row],[제품명]])</f>
        <v>0</v>
      </c>
      <c r="K411" s="54">
        <f>COUNTIF(사출계획!$I$62:$J$110,표4[[#This Row],[제품명]])</f>
        <v>0</v>
      </c>
      <c r="L411" s="126">
        <f>COUNTIF(사출계획!$I$62:$J$87,표4[[#This Row],[제품명]])</f>
        <v>0</v>
      </c>
      <c r="M411" s="126">
        <f>COUNTIF(사출계획!$I$88:$J$110,표4[[#This Row],[제품명]])</f>
        <v>0</v>
      </c>
      <c r="N411" s="54">
        <f>COUNTIF(사출계획!$K$62:$L$110,표4[[#This Row],[제품명]])</f>
        <v>0</v>
      </c>
      <c r="O411" s="126">
        <f>COUNTIF(사출계획!$K$62:$L$87,표4[[#This Row],[제품명]])</f>
        <v>0</v>
      </c>
      <c r="P411" s="126">
        <f>COUNTIF(사출계획!$K$88:$L$110,표4[[#This Row],[제품명]])</f>
        <v>0</v>
      </c>
      <c r="Q411" s="54">
        <f>COUNTIF(사출계획!$M$62:$N$110,표4[[#This Row],[제품명]])</f>
        <v>0</v>
      </c>
      <c r="R411" s="126">
        <f>COUNTIF(사출계획!$M$62:$N$87,표4[[#This Row],[제품명]])</f>
        <v>0</v>
      </c>
      <c r="S411" s="126">
        <f>COUNTIF(사출계획!$M$88:$N$110,표4[[#This Row],[제품명]])</f>
        <v>0</v>
      </c>
      <c r="T411" s="54">
        <f>COUNTIF(사출계획!$O$62:$P$110,표4[[#This Row],[제품명]])</f>
        <v>0</v>
      </c>
      <c r="U411" s="126">
        <f>COUNTIF(사출계획!$O$62:$P$87,표4[[#This Row],[제품명]])</f>
        <v>0</v>
      </c>
      <c r="V411" s="126">
        <f>COUNTIF(사출계획!$O$88:$P$110,표4[[#This Row],[제품명]])</f>
        <v>0</v>
      </c>
      <c r="W411" s="54">
        <f>COUNTIF(사출계획!$Q$62:$R$110,표4[[#This Row],[제품명]])</f>
        <v>0</v>
      </c>
      <c r="X411" s="126">
        <f>COUNTIF(사출계획!$Q$62:$R$87,표4[[#This Row],[제품명]])</f>
        <v>0</v>
      </c>
      <c r="Y411" s="126">
        <f>COUNTIF(사출계획!$Q$88:$R$110,표4[[#This Row],[제품명]])</f>
        <v>0</v>
      </c>
      <c r="Z411" s="54">
        <f>COUNTIF(사출계획!$S$62:$T$110,표4[[#This Row],[제품명]])</f>
        <v>0</v>
      </c>
      <c r="AA411" s="126"/>
      <c r="AB411" s="126"/>
      <c r="AC411" s="217" t="s">
        <v>815</v>
      </c>
      <c r="AD411" s="129">
        <f>SUMIF(표4[잉크명],표5[[#This Row],[잉크]],표4[월])</f>
        <v>0</v>
      </c>
      <c r="AE411" s="126">
        <f>SUMIF(표4[잉크명],표5[[#This Row],[잉크]],표4[월-3층])</f>
        <v>0</v>
      </c>
      <c r="AF411" s="126">
        <f>SUMIF(표4[잉크명],표5[[#This Row],[잉크]],표4[월-1층])</f>
        <v>0</v>
      </c>
      <c r="AG411" s="133">
        <f>SUMIF(표4[잉크명],표5[[#This Row],[잉크]],표4[화])</f>
        <v>0</v>
      </c>
      <c r="AH411" s="126">
        <f>SUMIF(표4[잉크명],표5[[#This Row],[잉크]],표4[화-3층])</f>
        <v>0</v>
      </c>
      <c r="AI411" s="126">
        <f>SUMIF(표4[잉크명],표5[[#This Row],[잉크]],표4[화-1층])</f>
        <v>0</v>
      </c>
      <c r="AJ411" s="130">
        <f>SUMIF(표4[잉크명],표5[[#This Row],[잉크]],표4[수])</f>
        <v>0</v>
      </c>
      <c r="AK411" s="126">
        <f>SUMIF(표4[잉크명],표5[[#This Row],[잉크]],표4[수-3층])</f>
        <v>0</v>
      </c>
      <c r="AL411" s="126">
        <f>SUMIF(표4[잉크명],표5[[#This Row],[잉크]],표4[수-1층])</f>
        <v>0</v>
      </c>
      <c r="AM411" s="34">
        <f>SUMIF(표4[잉크명],표5[[#This Row],[잉크]],표4[목])</f>
        <v>0</v>
      </c>
      <c r="AN411" s="126">
        <f>SUMIF(표4[잉크명],표5[[#This Row],[잉크]],표4[목-3층])</f>
        <v>0</v>
      </c>
      <c r="AO411" s="126">
        <f>SUMIF(표4[잉크명],표5[[#This Row],[잉크]],표4[목-1층])</f>
        <v>0</v>
      </c>
      <c r="AP411" s="34">
        <f>SUMIF(표4[잉크명],표5[[#This Row],[잉크]],표4[금])</f>
        <v>0</v>
      </c>
      <c r="AQ411" s="126">
        <f>SUMIF(표4[잉크명],표5[[#This Row],[잉크]],표4[금-3층])</f>
        <v>0</v>
      </c>
      <c r="AR411" s="126">
        <f>SUMIF(표4[잉크명],표5[[#This Row],[잉크]],표4[금-1층])</f>
        <v>0</v>
      </c>
      <c r="AS411" s="34">
        <f>SUMIF(표4[잉크명],표5[[#This Row],[잉크]],표4[토])</f>
        <v>0</v>
      </c>
      <c r="AT411" s="126">
        <f>SUMIF(표4[잉크명],표5[[#This Row],[잉크]],표4[토-3층])</f>
        <v>0</v>
      </c>
      <c r="AU411" s="126">
        <f>SUMIF(표4[잉크명],표5[[#This Row],[잉크]],표4[토-1층])</f>
        <v>0</v>
      </c>
      <c r="AV411" s="34">
        <f>SUMIF(표4[잉크명],표5[[#This Row],[잉크]],표4[일])</f>
        <v>0</v>
      </c>
      <c r="AW411" s="126">
        <f>SUMIF(표4[잉크명],표5[[#This Row],[잉크]],표4[일-3층])</f>
        <v>0</v>
      </c>
      <c r="AX411" s="126">
        <f>SUMIF(표4[잉크명],표5[[#This Row],[잉크]],표4[일-1층])</f>
        <v>0</v>
      </c>
      <c r="AY411" s="34">
        <f>SUMIF(표4[잉크명],표5[[#This Row],[잉크]],표4[차주 월])</f>
        <v>0</v>
      </c>
      <c r="AZ411" s="34">
        <f>SUM(표5[[#This Row],[월]:[차주 월]])</f>
        <v>0</v>
      </c>
    </row>
    <row r="412" spans="2:52" x14ac:dyDescent="0.3">
      <c r="B412" s="56" t="s">
        <v>1116</v>
      </c>
      <c r="C412" s="56"/>
      <c r="D412" s="56" t="s">
        <v>4529</v>
      </c>
      <c r="E412" s="54">
        <f>COUNTIF(사출계획!$E$62:$F$110,표4[[#This Row],[제품명]])</f>
        <v>0</v>
      </c>
      <c r="F412" s="126">
        <f>COUNTIF(사출계획!$E$62:$F$87,표4[[#This Row],[제품명]])</f>
        <v>0</v>
      </c>
      <c r="G412" s="126">
        <f>COUNTIF(사출계획!$E$88:$F$110,표4[[#This Row],[제품명]])</f>
        <v>0</v>
      </c>
      <c r="H412" s="54">
        <f>COUNTIF(사출계획!$G$62:$H$110,표4[[#This Row],[제품명]])</f>
        <v>0</v>
      </c>
      <c r="I412" s="122">
        <f>COUNTIF(사출계획!$G$62:$H$87,표4[[#This Row],[제품명]])</f>
        <v>0</v>
      </c>
      <c r="J412" s="122">
        <f>COUNTIF(사출계획!$G$88:$H$110,표4[[#This Row],[제품명]])</f>
        <v>0</v>
      </c>
      <c r="K412" s="54">
        <f>COUNTIF(사출계획!$I$62:$J$110,표4[[#This Row],[제품명]])</f>
        <v>0</v>
      </c>
      <c r="L412" s="126">
        <f>COUNTIF(사출계획!$I$62:$J$87,표4[[#This Row],[제품명]])</f>
        <v>0</v>
      </c>
      <c r="M412" s="126">
        <f>COUNTIF(사출계획!$I$88:$J$110,표4[[#This Row],[제품명]])</f>
        <v>0</v>
      </c>
      <c r="N412" s="54">
        <f>COUNTIF(사출계획!$K$62:$L$110,표4[[#This Row],[제품명]])</f>
        <v>0</v>
      </c>
      <c r="O412" s="126">
        <f>COUNTIF(사출계획!$K$62:$L$87,표4[[#This Row],[제품명]])</f>
        <v>0</v>
      </c>
      <c r="P412" s="126">
        <f>COUNTIF(사출계획!$K$88:$L$110,표4[[#This Row],[제품명]])</f>
        <v>0</v>
      </c>
      <c r="Q412" s="54">
        <f>COUNTIF(사출계획!$M$62:$N$110,표4[[#This Row],[제품명]])</f>
        <v>0</v>
      </c>
      <c r="R412" s="126">
        <f>COUNTIF(사출계획!$M$62:$N$87,표4[[#This Row],[제품명]])</f>
        <v>0</v>
      </c>
      <c r="S412" s="126">
        <f>COUNTIF(사출계획!$M$88:$N$110,표4[[#This Row],[제품명]])</f>
        <v>0</v>
      </c>
      <c r="T412" s="54">
        <f>COUNTIF(사출계획!$O$62:$P$110,표4[[#This Row],[제품명]])</f>
        <v>0</v>
      </c>
      <c r="U412" s="126">
        <f>COUNTIF(사출계획!$O$62:$P$87,표4[[#This Row],[제품명]])</f>
        <v>0</v>
      </c>
      <c r="V412" s="126">
        <f>COUNTIF(사출계획!$O$88:$P$110,표4[[#This Row],[제품명]])</f>
        <v>0</v>
      </c>
      <c r="W412" s="54">
        <f>COUNTIF(사출계획!$Q$62:$R$110,표4[[#This Row],[제품명]])</f>
        <v>0</v>
      </c>
      <c r="X412" s="126">
        <f>COUNTIF(사출계획!$Q$62:$R$87,표4[[#This Row],[제품명]])</f>
        <v>0</v>
      </c>
      <c r="Y412" s="126">
        <f>COUNTIF(사출계획!$Q$88:$R$110,표4[[#This Row],[제품명]])</f>
        <v>0</v>
      </c>
      <c r="Z412" s="54">
        <f>COUNTIF(사출계획!$S$62:$T$110,표4[[#This Row],[제품명]])</f>
        <v>0</v>
      </c>
      <c r="AA412" s="126"/>
      <c r="AB412" s="126"/>
      <c r="AC412" s="33" t="s">
        <v>371</v>
      </c>
      <c r="AD412" s="129">
        <f>SUMIF(표4[잉크명],표5[[#This Row],[잉크]],표4[월])</f>
        <v>0</v>
      </c>
      <c r="AE412" s="126">
        <f>SUMIF(표4[잉크명],표5[[#This Row],[잉크]],표4[월-3층])</f>
        <v>0</v>
      </c>
      <c r="AF412" s="126">
        <f>SUMIF(표4[잉크명],표5[[#This Row],[잉크]],표4[월-1층])</f>
        <v>0</v>
      </c>
      <c r="AG412" s="133">
        <f>SUMIF(표4[잉크명],표5[[#This Row],[잉크]],표4[화])</f>
        <v>0</v>
      </c>
      <c r="AH412" s="126">
        <f>SUMIF(표4[잉크명],표5[[#This Row],[잉크]],표4[화-3층])</f>
        <v>0</v>
      </c>
      <c r="AI412" s="126">
        <f>SUMIF(표4[잉크명],표5[[#This Row],[잉크]],표4[화-1층])</f>
        <v>0</v>
      </c>
      <c r="AJ412" s="130">
        <f>SUMIF(표4[잉크명],표5[[#This Row],[잉크]],표4[수])</f>
        <v>0</v>
      </c>
      <c r="AK412" s="126">
        <f>SUMIF(표4[잉크명],표5[[#This Row],[잉크]],표4[수-3층])</f>
        <v>0</v>
      </c>
      <c r="AL412" s="126">
        <f>SUMIF(표4[잉크명],표5[[#This Row],[잉크]],표4[수-1층])</f>
        <v>0</v>
      </c>
      <c r="AM412" s="34">
        <f>SUMIF(표4[잉크명],표5[[#This Row],[잉크]],표4[목])</f>
        <v>0</v>
      </c>
      <c r="AN412" s="126">
        <f>SUMIF(표4[잉크명],표5[[#This Row],[잉크]],표4[목-3층])</f>
        <v>0</v>
      </c>
      <c r="AO412" s="126">
        <f>SUMIF(표4[잉크명],표5[[#This Row],[잉크]],표4[목-1층])</f>
        <v>0</v>
      </c>
      <c r="AP412" s="34">
        <f>SUMIF(표4[잉크명],표5[[#This Row],[잉크]],표4[금])</f>
        <v>0</v>
      </c>
      <c r="AQ412" s="126">
        <f>SUMIF(표4[잉크명],표5[[#This Row],[잉크]],표4[금-3층])</f>
        <v>0</v>
      </c>
      <c r="AR412" s="126">
        <f>SUMIF(표4[잉크명],표5[[#This Row],[잉크]],표4[금-1층])</f>
        <v>0</v>
      </c>
      <c r="AS412" s="34">
        <f>SUMIF(표4[잉크명],표5[[#This Row],[잉크]],표4[토])</f>
        <v>0</v>
      </c>
      <c r="AT412" s="126">
        <f>SUMIF(표4[잉크명],표5[[#This Row],[잉크]],표4[토-3층])</f>
        <v>0</v>
      </c>
      <c r="AU412" s="126">
        <f>SUMIF(표4[잉크명],표5[[#This Row],[잉크]],표4[토-1층])</f>
        <v>0</v>
      </c>
      <c r="AV412" s="34">
        <f>SUMIF(표4[잉크명],표5[[#This Row],[잉크]],표4[일])</f>
        <v>0</v>
      </c>
      <c r="AW412" s="126">
        <f>SUMIF(표4[잉크명],표5[[#This Row],[잉크]],표4[일-3층])</f>
        <v>0</v>
      </c>
      <c r="AX412" s="126">
        <f>SUMIF(표4[잉크명],표5[[#This Row],[잉크]],표4[일-1층])</f>
        <v>0</v>
      </c>
      <c r="AY412" s="34">
        <f>SUMIF(표4[잉크명],표5[[#This Row],[잉크]],표4[차주 월])</f>
        <v>0</v>
      </c>
      <c r="AZ412" s="34">
        <f>SUM(표5[[#This Row],[월]:[차주 월]])</f>
        <v>0</v>
      </c>
    </row>
    <row r="413" spans="2:52" x14ac:dyDescent="0.3">
      <c r="B413" s="56" t="s">
        <v>894</v>
      </c>
      <c r="C413" s="56"/>
      <c r="D413" s="56" t="s">
        <v>897</v>
      </c>
      <c r="E413" s="54">
        <f>COUNTIF(사출계획!$E$62:$F$110,표4[[#This Row],[제품명]])</f>
        <v>0</v>
      </c>
      <c r="F413" s="126">
        <f>COUNTIF(사출계획!$E$62:$F$87,표4[[#This Row],[제품명]])</f>
        <v>0</v>
      </c>
      <c r="G413" s="126">
        <f>COUNTIF(사출계획!$E$88:$F$110,표4[[#This Row],[제품명]])</f>
        <v>0</v>
      </c>
      <c r="H413" s="54">
        <f>COUNTIF(사출계획!$G$62:$H$110,표4[[#This Row],[제품명]])</f>
        <v>0</v>
      </c>
      <c r="I413" s="122">
        <f>COUNTIF(사출계획!$G$62:$H$87,표4[[#This Row],[제품명]])</f>
        <v>0</v>
      </c>
      <c r="J413" s="122">
        <f>COUNTIF(사출계획!$G$88:$H$110,표4[[#This Row],[제품명]])</f>
        <v>0</v>
      </c>
      <c r="K413" s="54">
        <f>COUNTIF(사출계획!$I$62:$J$110,표4[[#This Row],[제품명]])</f>
        <v>0</v>
      </c>
      <c r="L413" s="126">
        <f>COUNTIF(사출계획!$I$62:$J$87,표4[[#This Row],[제품명]])</f>
        <v>0</v>
      </c>
      <c r="M413" s="126">
        <f>COUNTIF(사출계획!$I$88:$J$110,표4[[#This Row],[제품명]])</f>
        <v>0</v>
      </c>
      <c r="N413" s="54">
        <f>COUNTIF(사출계획!$K$62:$L$110,표4[[#This Row],[제품명]])</f>
        <v>0</v>
      </c>
      <c r="O413" s="126">
        <f>COUNTIF(사출계획!$K$62:$L$87,표4[[#This Row],[제품명]])</f>
        <v>0</v>
      </c>
      <c r="P413" s="126">
        <f>COUNTIF(사출계획!$K$88:$L$110,표4[[#This Row],[제품명]])</f>
        <v>0</v>
      </c>
      <c r="Q413" s="54">
        <f>COUNTIF(사출계획!$M$62:$N$110,표4[[#This Row],[제품명]])</f>
        <v>0</v>
      </c>
      <c r="R413" s="126">
        <f>COUNTIF(사출계획!$M$62:$N$87,표4[[#This Row],[제품명]])</f>
        <v>0</v>
      </c>
      <c r="S413" s="126">
        <f>COUNTIF(사출계획!$M$88:$N$110,표4[[#This Row],[제품명]])</f>
        <v>0</v>
      </c>
      <c r="T413" s="54">
        <f>COUNTIF(사출계획!$O$62:$P$110,표4[[#This Row],[제품명]])</f>
        <v>0</v>
      </c>
      <c r="U413" s="126">
        <f>COUNTIF(사출계획!$O$62:$P$87,표4[[#This Row],[제품명]])</f>
        <v>0</v>
      </c>
      <c r="V413" s="126">
        <f>COUNTIF(사출계획!$O$88:$P$110,표4[[#This Row],[제품명]])</f>
        <v>0</v>
      </c>
      <c r="W413" s="54">
        <f>COUNTIF(사출계획!$Q$62:$R$110,표4[[#This Row],[제품명]])</f>
        <v>0</v>
      </c>
      <c r="X413" s="126">
        <f>COUNTIF(사출계획!$Q$62:$R$87,표4[[#This Row],[제품명]])</f>
        <v>0</v>
      </c>
      <c r="Y413" s="126">
        <f>COUNTIF(사출계획!$Q$88:$R$110,표4[[#This Row],[제품명]])</f>
        <v>0</v>
      </c>
      <c r="Z413" s="54">
        <f>COUNTIF(사출계획!$S$62:$T$110,표4[[#This Row],[제품명]])</f>
        <v>0</v>
      </c>
      <c r="AA413" s="126"/>
      <c r="AB413" s="126"/>
      <c r="AC413" s="217" t="s">
        <v>1242</v>
      </c>
      <c r="AD413" s="129">
        <f>SUMIF(표4[잉크명],표5[[#This Row],[잉크]],표4[월])</f>
        <v>0</v>
      </c>
      <c r="AE413" s="131">
        <f>SUMIF(표4[잉크명],표5[[#This Row],[잉크]],표4[월-3층])</f>
        <v>0</v>
      </c>
      <c r="AF413" s="131">
        <f>SUMIF(표4[잉크명],표5[[#This Row],[잉크]],표4[월-1층])</f>
        <v>0</v>
      </c>
      <c r="AG413" s="133">
        <f>SUMIF(표4[잉크명],표5[[#This Row],[잉크]],표4[화])</f>
        <v>0</v>
      </c>
      <c r="AH413" s="131">
        <f>SUMIF(표4[잉크명],표5[[#This Row],[잉크]],표4[화-3층])</f>
        <v>0</v>
      </c>
      <c r="AI413" s="131">
        <f>SUMIF(표4[잉크명],표5[[#This Row],[잉크]],표4[화-1층])</f>
        <v>0</v>
      </c>
      <c r="AJ413" s="130">
        <f>SUMIF(표4[잉크명],표5[[#This Row],[잉크]],표4[수])</f>
        <v>0</v>
      </c>
      <c r="AK413" s="131">
        <f>SUMIF(표4[잉크명],표5[[#This Row],[잉크]],표4[수-3층])</f>
        <v>0</v>
      </c>
      <c r="AL413" s="131">
        <f>SUMIF(표4[잉크명],표5[[#This Row],[잉크]],표4[수-1층])</f>
        <v>0</v>
      </c>
      <c r="AM413" s="54">
        <f>SUMIF(표4[잉크명],표5[[#This Row],[잉크]],표4[목])</f>
        <v>0</v>
      </c>
      <c r="AN413" s="131">
        <f>SUMIF(표4[잉크명],표5[[#This Row],[잉크]],표4[목-3층])</f>
        <v>0</v>
      </c>
      <c r="AO413" s="131">
        <f>SUMIF(표4[잉크명],표5[[#This Row],[잉크]],표4[목-1층])</f>
        <v>0</v>
      </c>
      <c r="AP413" s="54">
        <f>SUMIF(표4[잉크명],표5[[#This Row],[잉크]],표4[금])</f>
        <v>0</v>
      </c>
      <c r="AQ413" s="131">
        <f>SUMIF(표4[잉크명],표5[[#This Row],[잉크]],표4[금-3층])</f>
        <v>0</v>
      </c>
      <c r="AR413" s="131">
        <f>SUMIF(표4[잉크명],표5[[#This Row],[잉크]],표4[금-1층])</f>
        <v>0</v>
      </c>
      <c r="AS413" s="54">
        <f>SUMIF(표4[잉크명],표5[[#This Row],[잉크]],표4[토])</f>
        <v>0</v>
      </c>
      <c r="AT413" s="131">
        <f>SUMIF(표4[잉크명],표5[[#This Row],[잉크]],표4[토-3층])</f>
        <v>0</v>
      </c>
      <c r="AU413" s="131">
        <f>SUMIF(표4[잉크명],표5[[#This Row],[잉크]],표4[토-1층])</f>
        <v>0</v>
      </c>
      <c r="AV413" s="54">
        <f>SUMIF(표4[잉크명],표5[[#This Row],[잉크]],표4[일])</f>
        <v>0</v>
      </c>
      <c r="AW413" s="131">
        <f>SUMIF(표4[잉크명],표5[[#This Row],[잉크]],표4[일-3층])</f>
        <v>0</v>
      </c>
      <c r="AX413" s="131">
        <f>SUMIF(표4[잉크명],표5[[#This Row],[잉크]],표4[일-1층])</f>
        <v>0</v>
      </c>
      <c r="AY413" s="54">
        <f>SUMIF(표4[잉크명],표5[[#This Row],[잉크]],표4[차주 월])</f>
        <v>0</v>
      </c>
      <c r="AZ413" s="54">
        <f>SUM(표5[[#This Row],[월]:[차주 월]])</f>
        <v>0</v>
      </c>
    </row>
    <row r="414" spans="2:52" x14ac:dyDescent="0.3">
      <c r="B414" s="56" t="s">
        <v>894</v>
      </c>
      <c r="C414" s="56"/>
      <c r="D414" s="56" t="s">
        <v>896</v>
      </c>
      <c r="E414" s="54">
        <f>COUNTIF(사출계획!$E$62:$F$110,표4[[#This Row],[제품명]])</f>
        <v>0</v>
      </c>
      <c r="F414" s="126">
        <f>COUNTIF(사출계획!$E$62:$F$87,표4[[#This Row],[제품명]])</f>
        <v>0</v>
      </c>
      <c r="G414" s="126">
        <f>COUNTIF(사출계획!$E$88:$F$110,표4[[#This Row],[제품명]])</f>
        <v>0</v>
      </c>
      <c r="H414" s="54">
        <f>COUNTIF(사출계획!$G$62:$H$110,표4[[#This Row],[제품명]])</f>
        <v>0</v>
      </c>
      <c r="I414" s="122">
        <f>COUNTIF(사출계획!$G$62:$H$87,표4[[#This Row],[제품명]])</f>
        <v>0</v>
      </c>
      <c r="J414" s="122">
        <f>COUNTIF(사출계획!$G$88:$H$110,표4[[#This Row],[제품명]])</f>
        <v>0</v>
      </c>
      <c r="K414" s="54">
        <f>COUNTIF(사출계획!$I$62:$J$110,표4[[#This Row],[제품명]])</f>
        <v>0</v>
      </c>
      <c r="L414" s="126">
        <f>COUNTIF(사출계획!$I$62:$J$87,표4[[#This Row],[제품명]])</f>
        <v>0</v>
      </c>
      <c r="M414" s="126">
        <f>COUNTIF(사출계획!$I$88:$J$110,표4[[#This Row],[제품명]])</f>
        <v>0</v>
      </c>
      <c r="N414" s="54">
        <f>COUNTIF(사출계획!$K$62:$L$110,표4[[#This Row],[제품명]])</f>
        <v>0</v>
      </c>
      <c r="O414" s="126">
        <f>COUNTIF(사출계획!$K$62:$L$87,표4[[#This Row],[제품명]])</f>
        <v>0</v>
      </c>
      <c r="P414" s="126">
        <f>COUNTIF(사출계획!$K$88:$L$110,표4[[#This Row],[제품명]])</f>
        <v>0</v>
      </c>
      <c r="Q414" s="54">
        <f>COUNTIF(사출계획!$M$62:$N$110,표4[[#This Row],[제품명]])</f>
        <v>0</v>
      </c>
      <c r="R414" s="126">
        <f>COUNTIF(사출계획!$M$62:$N$87,표4[[#This Row],[제품명]])</f>
        <v>0</v>
      </c>
      <c r="S414" s="126">
        <f>COUNTIF(사출계획!$M$88:$N$110,표4[[#This Row],[제품명]])</f>
        <v>0</v>
      </c>
      <c r="T414" s="54">
        <f>COUNTIF(사출계획!$O$62:$P$110,표4[[#This Row],[제품명]])</f>
        <v>0</v>
      </c>
      <c r="U414" s="126">
        <f>COUNTIF(사출계획!$O$62:$P$87,표4[[#This Row],[제품명]])</f>
        <v>0</v>
      </c>
      <c r="V414" s="126">
        <f>COUNTIF(사출계획!$O$88:$P$110,표4[[#This Row],[제품명]])</f>
        <v>0</v>
      </c>
      <c r="W414" s="54">
        <f>COUNTIF(사출계획!$Q$62:$R$110,표4[[#This Row],[제품명]])</f>
        <v>0</v>
      </c>
      <c r="X414" s="126">
        <f>COUNTIF(사출계획!$Q$62:$R$87,표4[[#This Row],[제품명]])</f>
        <v>0</v>
      </c>
      <c r="Y414" s="126">
        <f>COUNTIF(사출계획!$Q$88:$R$110,표4[[#This Row],[제품명]])</f>
        <v>0</v>
      </c>
      <c r="Z414" s="54">
        <f>COUNTIF(사출계획!$S$62:$T$110,표4[[#This Row],[제품명]])</f>
        <v>0</v>
      </c>
      <c r="AA414" s="126"/>
      <c r="AB414" s="126"/>
      <c r="AC414" s="217" t="s">
        <v>1418</v>
      </c>
      <c r="AD414" s="129">
        <f>SUMIF(표4[잉크명],표5[[#This Row],[잉크]],표4[월])</f>
        <v>0</v>
      </c>
      <c r="AE414" s="126">
        <f>SUMIF(표4[잉크명],표5[[#This Row],[잉크]],표4[월-3층])</f>
        <v>0</v>
      </c>
      <c r="AF414" s="126">
        <f>SUMIF(표4[잉크명],표5[[#This Row],[잉크]],표4[월-1층])</f>
        <v>0</v>
      </c>
      <c r="AG414" s="133">
        <f>SUMIF(표4[잉크명],표5[[#This Row],[잉크]],표4[화])</f>
        <v>0</v>
      </c>
      <c r="AH414" s="126">
        <f>SUMIF(표4[잉크명],표5[[#This Row],[잉크]],표4[화-3층])</f>
        <v>0</v>
      </c>
      <c r="AI414" s="126">
        <f>SUMIF(표4[잉크명],표5[[#This Row],[잉크]],표4[화-1층])</f>
        <v>0</v>
      </c>
      <c r="AJ414" s="130">
        <f>SUMIF(표4[잉크명],표5[[#This Row],[잉크]],표4[수])</f>
        <v>0</v>
      </c>
      <c r="AK414" s="126">
        <f>SUMIF(표4[잉크명],표5[[#This Row],[잉크]],표4[수-3층])</f>
        <v>0</v>
      </c>
      <c r="AL414" s="126">
        <f>SUMIF(표4[잉크명],표5[[#This Row],[잉크]],표4[수-1층])</f>
        <v>0</v>
      </c>
      <c r="AM414" s="54">
        <f>SUMIF(표4[잉크명],표5[[#This Row],[잉크]],표4[목])</f>
        <v>0</v>
      </c>
      <c r="AN414" s="126">
        <f>SUMIF(표4[잉크명],표5[[#This Row],[잉크]],표4[목-3층])</f>
        <v>0</v>
      </c>
      <c r="AO414" s="126">
        <f>SUMIF(표4[잉크명],표5[[#This Row],[잉크]],표4[목-1층])</f>
        <v>0</v>
      </c>
      <c r="AP414" s="54">
        <f>SUMIF(표4[잉크명],표5[[#This Row],[잉크]],표4[금])</f>
        <v>0</v>
      </c>
      <c r="AQ414" s="126">
        <f>SUMIF(표4[잉크명],표5[[#This Row],[잉크]],표4[금-3층])</f>
        <v>0</v>
      </c>
      <c r="AR414" s="126">
        <f>SUMIF(표4[잉크명],표5[[#This Row],[잉크]],표4[금-1층])</f>
        <v>0</v>
      </c>
      <c r="AS414" s="54">
        <f>SUMIF(표4[잉크명],표5[[#This Row],[잉크]],표4[토])</f>
        <v>0</v>
      </c>
      <c r="AT414" s="126">
        <f>SUMIF(표4[잉크명],표5[[#This Row],[잉크]],표4[토-3층])</f>
        <v>0</v>
      </c>
      <c r="AU414" s="126">
        <f>SUMIF(표4[잉크명],표5[[#This Row],[잉크]],표4[토-1층])</f>
        <v>0</v>
      </c>
      <c r="AV414" s="54">
        <f>SUMIF(표4[잉크명],표5[[#This Row],[잉크]],표4[일])</f>
        <v>0</v>
      </c>
      <c r="AW414" s="126">
        <f>SUMIF(표4[잉크명],표5[[#This Row],[잉크]],표4[일-3층])</f>
        <v>0</v>
      </c>
      <c r="AX414" s="126">
        <f>SUMIF(표4[잉크명],표5[[#This Row],[잉크]],표4[일-1층])</f>
        <v>0</v>
      </c>
      <c r="AY414" s="54">
        <f>SUMIF(표4[잉크명],표5[[#This Row],[잉크]],표4[차주 월])</f>
        <v>0</v>
      </c>
      <c r="AZ414" s="54">
        <f>SUM(표5[[#This Row],[월]:[차주 월]])</f>
        <v>0</v>
      </c>
    </row>
    <row r="415" spans="2:52" x14ac:dyDescent="0.3">
      <c r="B415" s="56" t="s">
        <v>902</v>
      </c>
      <c r="C415" s="56"/>
      <c r="D415" s="56" t="s">
        <v>902</v>
      </c>
      <c r="E415" s="54">
        <f>COUNTIF(사출계획!$E$62:$F$110,표4[[#This Row],[제품명]])</f>
        <v>0</v>
      </c>
      <c r="F415" s="126">
        <f>COUNTIF(사출계획!$E$62:$F$87,표4[[#This Row],[제품명]])</f>
        <v>0</v>
      </c>
      <c r="G415" s="126">
        <f>COUNTIF(사출계획!$E$88:$F$110,표4[[#This Row],[제품명]])</f>
        <v>0</v>
      </c>
      <c r="H415" s="54">
        <f>COUNTIF(사출계획!$G$62:$H$110,표4[[#This Row],[제품명]])</f>
        <v>0</v>
      </c>
      <c r="I415" s="122">
        <f>COUNTIF(사출계획!$G$62:$H$87,표4[[#This Row],[제품명]])</f>
        <v>0</v>
      </c>
      <c r="J415" s="122">
        <f>COUNTIF(사출계획!$G$88:$H$110,표4[[#This Row],[제품명]])</f>
        <v>0</v>
      </c>
      <c r="K415" s="54">
        <f>COUNTIF(사출계획!$I$62:$J$110,표4[[#This Row],[제품명]])</f>
        <v>0</v>
      </c>
      <c r="L415" s="126">
        <f>COUNTIF(사출계획!$I$62:$J$87,표4[[#This Row],[제품명]])</f>
        <v>0</v>
      </c>
      <c r="M415" s="126">
        <f>COUNTIF(사출계획!$I$88:$J$110,표4[[#This Row],[제품명]])</f>
        <v>0</v>
      </c>
      <c r="N415" s="54">
        <f>COUNTIF(사출계획!$K$62:$L$110,표4[[#This Row],[제품명]])</f>
        <v>0</v>
      </c>
      <c r="O415" s="126">
        <f>COUNTIF(사출계획!$K$62:$L$87,표4[[#This Row],[제품명]])</f>
        <v>0</v>
      </c>
      <c r="P415" s="126">
        <f>COUNTIF(사출계획!$K$88:$L$110,표4[[#This Row],[제품명]])</f>
        <v>0</v>
      </c>
      <c r="Q415" s="54">
        <f>COUNTIF(사출계획!$M$62:$N$110,표4[[#This Row],[제품명]])</f>
        <v>0</v>
      </c>
      <c r="R415" s="126">
        <f>COUNTIF(사출계획!$M$62:$N$87,표4[[#This Row],[제품명]])</f>
        <v>0</v>
      </c>
      <c r="S415" s="126">
        <f>COUNTIF(사출계획!$M$88:$N$110,표4[[#This Row],[제품명]])</f>
        <v>0</v>
      </c>
      <c r="T415" s="54">
        <f>COUNTIF(사출계획!$O$62:$P$110,표4[[#This Row],[제품명]])</f>
        <v>0</v>
      </c>
      <c r="U415" s="126">
        <f>COUNTIF(사출계획!$O$62:$P$87,표4[[#This Row],[제품명]])</f>
        <v>0</v>
      </c>
      <c r="V415" s="126">
        <f>COUNTIF(사출계획!$O$88:$P$110,표4[[#This Row],[제품명]])</f>
        <v>0</v>
      </c>
      <c r="W415" s="54">
        <f>COUNTIF(사출계획!$Q$62:$R$110,표4[[#This Row],[제품명]])</f>
        <v>0</v>
      </c>
      <c r="X415" s="126">
        <f>COUNTIF(사출계획!$Q$62:$R$87,표4[[#This Row],[제품명]])</f>
        <v>0</v>
      </c>
      <c r="Y415" s="126">
        <f>COUNTIF(사출계획!$Q$88:$R$110,표4[[#This Row],[제품명]])</f>
        <v>0</v>
      </c>
      <c r="Z415" s="54">
        <f>COUNTIF(사출계획!$S$62:$T$110,표4[[#This Row],[제품명]])</f>
        <v>0</v>
      </c>
      <c r="AA415" s="126"/>
      <c r="AB415" s="126"/>
      <c r="AC415" s="148" t="s">
        <v>686</v>
      </c>
      <c r="AD415" s="129">
        <f>SUMIF(표4[잉크명],표5[[#This Row],[잉크]],표4[월])</f>
        <v>1</v>
      </c>
      <c r="AE415" s="131">
        <f>SUMIF(표4[잉크명],표5[[#This Row],[잉크]],표4[월-3층])</f>
        <v>1</v>
      </c>
      <c r="AF415" s="131">
        <f>SUMIF(표4[잉크명],표5[[#This Row],[잉크]],표4[월-1층])</f>
        <v>0</v>
      </c>
      <c r="AG415" s="133">
        <f>SUMIF(표4[잉크명],표5[[#This Row],[잉크]],표4[화])</f>
        <v>0</v>
      </c>
      <c r="AH415" s="131">
        <f>SUMIF(표4[잉크명],표5[[#This Row],[잉크]],표4[화-3층])</f>
        <v>0</v>
      </c>
      <c r="AI415" s="131">
        <f>SUMIF(표4[잉크명],표5[[#This Row],[잉크]],표4[화-1층])</f>
        <v>0</v>
      </c>
      <c r="AJ415" s="130">
        <f>SUMIF(표4[잉크명],표5[[#This Row],[잉크]],표4[수])</f>
        <v>0</v>
      </c>
      <c r="AK415" s="131">
        <f>SUMIF(표4[잉크명],표5[[#This Row],[잉크]],표4[수-3층])</f>
        <v>0</v>
      </c>
      <c r="AL415" s="131">
        <f>SUMIF(표4[잉크명],표5[[#This Row],[잉크]],표4[수-1층])</f>
        <v>0</v>
      </c>
      <c r="AM415" s="54">
        <f>SUMIF(표4[잉크명],표5[[#This Row],[잉크]],표4[목])</f>
        <v>0</v>
      </c>
      <c r="AN415" s="131">
        <f>SUMIF(표4[잉크명],표5[[#This Row],[잉크]],표4[목-3층])</f>
        <v>0</v>
      </c>
      <c r="AO415" s="131">
        <f>SUMIF(표4[잉크명],표5[[#This Row],[잉크]],표4[목-1층])</f>
        <v>0</v>
      </c>
      <c r="AP415" s="54">
        <f>SUMIF(표4[잉크명],표5[[#This Row],[잉크]],표4[금])</f>
        <v>0</v>
      </c>
      <c r="AQ415" s="131">
        <f>SUMIF(표4[잉크명],표5[[#This Row],[잉크]],표4[금-3층])</f>
        <v>0</v>
      </c>
      <c r="AR415" s="131">
        <f>SUMIF(표4[잉크명],표5[[#This Row],[잉크]],표4[금-1층])</f>
        <v>0</v>
      </c>
      <c r="AS415" s="54">
        <f>SUMIF(표4[잉크명],표5[[#This Row],[잉크]],표4[토])</f>
        <v>0</v>
      </c>
      <c r="AT415" s="131">
        <f>SUMIF(표4[잉크명],표5[[#This Row],[잉크]],표4[토-3층])</f>
        <v>0</v>
      </c>
      <c r="AU415" s="131">
        <f>SUMIF(표4[잉크명],표5[[#This Row],[잉크]],표4[토-1층])</f>
        <v>0</v>
      </c>
      <c r="AV415" s="54">
        <f>SUMIF(표4[잉크명],표5[[#This Row],[잉크]],표4[일])</f>
        <v>0</v>
      </c>
      <c r="AW415" s="131">
        <f>SUMIF(표4[잉크명],표5[[#This Row],[잉크]],표4[일-3층])</f>
        <v>0</v>
      </c>
      <c r="AX415" s="131">
        <f>SUMIF(표4[잉크명],표5[[#This Row],[잉크]],표4[일-1층])</f>
        <v>0</v>
      </c>
      <c r="AY415" s="54">
        <f>SUMIF(표4[잉크명],표5[[#This Row],[잉크]],표4[차주 월])</f>
        <v>0</v>
      </c>
      <c r="AZ415" s="54">
        <f>SUM(표5[[#This Row],[월]:[차주 월]])</f>
        <v>2</v>
      </c>
    </row>
    <row r="416" spans="2:52" x14ac:dyDescent="0.3">
      <c r="B416" s="56" t="s">
        <v>903</v>
      </c>
      <c r="C416" s="56"/>
      <c r="D416" s="56" t="s">
        <v>2787</v>
      </c>
      <c r="E416" s="54">
        <f>COUNTIF(사출계획!$E$62:$F$110,표4[[#This Row],[제품명]])</f>
        <v>2</v>
      </c>
      <c r="F416" s="126">
        <f>COUNTIF(사출계획!$E$62:$F$87,표4[[#This Row],[제품명]])</f>
        <v>0</v>
      </c>
      <c r="G416" s="126">
        <f>COUNTIF(사출계획!$E$88:$F$110,표4[[#This Row],[제품명]])</f>
        <v>2</v>
      </c>
      <c r="H416" s="54">
        <f>COUNTIF(사출계획!$G$62:$H$110,표4[[#This Row],[제품명]])</f>
        <v>0</v>
      </c>
      <c r="I416" s="122">
        <f>COUNTIF(사출계획!$G$62:$H$87,표4[[#This Row],[제품명]])</f>
        <v>0</v>
      </c>
      <c r="J416" s="122">
        <f>COUNTIF(사출계획!$G$88:$H$110,표4[[#This Row],[제품명]])</f>
        <v>0</v>
      </c>
      <c r="K416" s="54">
        <f>COUNTIF(사출계획!$I$62:$J$110,표4[[#This Row],[제품명]])</f>
        <v>0</v>
      </c>
      <c r="L416" s="126">
        <f>COUNTIF(사출계획!$I$62:$J$87,표4[[#This Row],[제품명]])</f>
        <v>0</v>
      </c>
      <c r="M416" s="126">
        <f>COUNTIF(사출계획!$I$88:$J$110,표4[[#This Row],[제품명]])</f>
        <v>0</v>
      </c>
      <c r="N416" s="54">
        <f>COUNTIF(사출계획!$K$62:$L$110,표4[[#This Row],[제품명]])</f>
        <v>0</v>
      </c>
      <c r="O416" s="126">
        <f>COUNTIF(사출계획!$K$62:$L$87,표4[[#This Row],[제품명]])</f>
        <v>0</v>
      </c>
      <c r="P416" s="126">
        <f>COUNTIF(사출계획!$K$88:$L$110,표4[[#This Row],[제품명]])</f>
        <v>0</v>
      </c>
      <c r="Q416" s="54">
        <f>COUNTIF(사출계획!$M$62:$N$110,표4[[#This Row],[제품명]])</f>
        <v>0</v>
      </c>
      <c r="R416" s="126">
        <f>COUNTIF(사출계획!$M$62:$N$87,표4[[#This Row],[제품명]])</f>
        <v>0</v>
      </c>
      <c r="S416" s="126">
        <f>COUNTIF(사출계획!$M$88:$N$110,표4[[#This Row],[제품명]])</f>
        <v>0</v>
      </c>
      <c r="T416" s="54">
        <f>COUNTIF(사출계획!$O$62:$P$110,표4[[#This Row],[제품명]])</f>
        <v>0</v>
      </c>
      <c r="U416" s="126">
        <f>COUNTIF(사출계획!$O$62:$P$87,표4[[#This Row],[제품명]])</f>
        <v>0</v>
      </c>
      <c r="V416" s="126">
        <f>COUNTIF(사출계획!$O$88:$P$110,표4[[#This Row],[제품명]])</f>
        <v>0</v>
      </c>
      <c r="W416" s="54">
        <f>COUNTIF(사출계획!$Q$62:$R$110,표4[[#This Row],[제품명]])</f>
        <v>0</v>
      </c>
      <c r="X416" s="126">
        <f>COUNTIF(사출계획!$Q$62:$R$87,표4[[#This Row],[제품명]])</f>
        <v>0</v>
      </c>
      <c r="Y416" s="126">
        <f>COUNTIF(사출계획!$Q$88:$R$110,표4[[#This Row],[제품명]])</f>
        <v>0</v>
      </c>
      <c r="Z416" s="54">
        <f>COUNTIF(사출계획!$S$62:$T$110,표4[[#This Row],[제품명]])</f>
        <v>0</v>
      </c>
      <c r="AA416" s="126"/>
      <c r="AB416" s="126"/>
      <c r="AC416" s="33" t="s">
        <v>378</v>
      </c>
      <c r="AD416" s="129">
        <f>SUMIF(표4[잉크명],표5[[#This Row],[잉크]],표4[월])</f>
        <v>0</v>
      </c>
      <c r="AE416" s="126">
        <f>SUMIF(표4[잉크명],표5[[#This Row],[잉크]],표4[월-3층])</f>
        <v>0</v>
      </c>
      <c r="AF416" s="126">
        <f>SUMIF(표4[잉크명],표5[[#This Row],[잉크]],표4[월-1층])</f>
        <v>0</v>
      </c>
      <c r="AG416" s="133">
        <f>SUMIF(표4[잉크명],표5[[#This Row],[잉크]],표4[화])</f>
        <v>0</v>
      </c>
      <c r="AH416" s="126">
        <f>SUMIF(표4[잉크명],표5[[#This Row],[잉크]],표4[화-3층])</f>
        <v>0</v>
      </c>
      <c r="AI416" s="126">
        <f>SUMIF(표4[잉크명],표5[[#This Row],[잉크]],표4[화-1층])</f>
        <v>0</v>
      </c>
      <c r="AJ416" s="130">
        <f>SUMIF(표4[잉크명],표5[[#This Row],[잉크]],표4[수])</f>
        <v>0</v>
      </c>
      <c r="AK416" s="126">
        <f>SUMIF(표4[잉크명],표5[[#This Row],[잉크]],표4[수-3층])</f>
        <v>0</v>
      </c>
      <c r="AL416" s="126">
        <f>SUMIF(표4[잉크명],표5[[#This Row],[잉크]],표4[수-1층])</f>
        <v>0</v>
      </c>
      <c r="AM416" s="34">
        <f>SUMIF(표4[잉크명],표5[[#This Row],[잉크]],표4[목])</f>
        <v>0</v>
      </c>
      <c r="AN416" s="126">
        <f>SUMIF(표4[잉크명],표5[[#This Row],[잉크]],표4[목-3층])</f>
        <v>0</v>
      </c>
      <c r="AO416" s="126">
        <f>SUMIF(표4[잉크명],표5[[#This Row],[잉크]],표4[목-1층])</f>
        <v>0</v>
      </c>
      <c r="AP416" s="34">
        <f>SUMIF(표4[잉크명],표5[[#This Row],[잉크]],표4[금])</f>
        <v>0</v>
      </c>
      <c r="AQ416" s="126">
        <f>SUMIF(표4[잉크명],표5[[#This Row],[잉크]],표4[금-3층])</f>
        <v>0</v>
      </c>
      <c r="AR416" s="126">
        <f>SUMIF(표4[잉크명],표5[[#This Row],[잉크]],표4[금-1층])</f>
        <v>0</v>
      </c>
      <c r="AS416" s="34">
        <f>SUMIF(표4[잉크명],표5[[#This Row],[잉크]],표4[토])</f>
        <v>0</v>
      </c>
      <c r="AT416" s="126">
        <f>SUMIF(표4[잉크명],표5[[#This Row],[잉크]],표4[토-3층])</f>
        <v>0</v>
      </c>
      <c r="AU416" s="126">
        <f>SUMIF(표4[잉크명],표5[[#This Row],[잉크]],표4[토-1층])</f>
        <v>0</v>
      </c>
      <c r="AV416" s="34">
        <f>SUMIF(표4[잉크명],표5[[#This Row],[잉크]],표4[일])</f>
        <v>0</v>
      </c>
      <c r="AW416" s="126">
        <f>SUMIF(표4[잉크명],표5[[#This Row],[잉크]],표4[일-3층])</f>
        <v>0</v>
      </c>
      <c r="AX416" s="126">
        <f>SUMIF(표4[잉크명],표5[[#This Row],[잉크]],표4[일-1층])</f>
        <v>0</v>
      </c>
      <c r="AY416" s="34">
        <f>SUMIF(표4[잉크명],표5[[#This Row],[잉크]],표4[차주 월])</f>
        <v>0</v>
      </c>
      <c r="AZ416" s="34">
        <f>SUM(표5[[#This Row],[월]:[차주 월]])</f>
        <v>0</v>
      </c>
    </row>
    <row r="417" spans="2:52" x14ac:dyDescent="0.3">
      <c r="B417" s="56" t="s">
        <v>1117</v>
      </c>
      <c r="C417" s="56"/>
      <c r="D417" s="56" t="s">
        <v>2442</v>
      </c>
      <c r="E417" s="54">
        <f>COUNTIF(사출계획!$E$62:$F$110,표4[[#This Row],[제품명]])</f>
        <v>0</v>
      </c>
      <c r="F417" s="126">
        <f>COUNTIF(사출계획!$E$62:$F$87,표4[[#This Row],[제품명]])</f>
        <v>0</v>
      </c>
      <c r="G417" s="126">
        <f>COUNTIF(사출계획!$E$88:$F$110,표4[[#This Row],[제품명]])</f>
        <v>0</v>
      </c>
      <c r="H417" s="54">
        <f>COUNTIF(사출계획!$G$62:$H$110,표4[[#This Row],[제품명]])</f>
        <v>0</v>
      </c>
      <c r="I417" s="122">
        <f>COUNTIF(사출계획!$G$62:$H$87,표4[[#This Row],[제품명]])</f>
        <v>0</v>
      </c>
      <c r="J417" s="122">
        <f>COUNTIF(사출계획!$G$88:$H$110,표4[[#This Row],[제품명]])</f>
        <v>0</v>
      </c>
      <c r="K417" s="54">
        <f>COUNTIF(사출계획!$I$62:$J$110,표4[[#This Row],[제품명]])</f>
        <v>0</v>
      </c>
      <c r="L417" s="126">
        <f>COUNTIF(사출계획!$I$62:$J$87,표4[[#This Row],[제품명]])</f>
        <v>0</v>
      </c>
      <c r="M417" s="126">
        <f>COUNTIF(사출계획!$I$88:$J$110,표4[[#This Row],[제품명]])</f>
        <v>0</v>
      </c>
      <c r="N417" s="54">
        <f>COUNTIF(사출계획!$K$62:$L$110,표4[[#This Row],[제품명]])</f>
        <v>0</v>
      </c>
      <c r="O417" s="126">
        <f>COUNTIF(사출계획!$K$62:$L$87,표4[[#This Row],[제품명]])</f>
        <v>0</v>
      </c>
      <c r="P417" s="126">
        <f>COUNTIF(사출계획!$K$88:$L$110,표4[[#This Row],[제품명]])</f>
        <v>0</v>
      </c>
      <c r="Q417" s="54">
        <f>COUNTIF(사출계획!$M$62:$N$110,표4[[#This Row],[제품명]])</f>
        <v>0</v>
      </c>
      <c r="R417" s="126">
        <f>COUNTIF(사출계획!$M$62:$N$87,표4[[#This Row],[제품명]])</f>
        <v>0</v>
      </c>
      <c r="S417" s="126">
        <f>COUNTIF(사출계획!$M$88:$N$110,표4[[#This Row],[제품명]])</f>
        <v>0</v>
      </c>
      <c r="T417" s="54">
        <f>COUNTIF(사출계획!$O$62:$P$110,표4[[#This Row],[제품명]])</f>
        <v>0</v>
      </c>
      <c r="U417" s="126">
        <f>COUNTIF(사출계획!$O$62:$P$87,표4[[#This Row],[제품명]])</f>
        <v>0</v>
      </c>
      <c r="V417" s="126">
        <f>COUNTIF(사출계획!$O$88:$P$110,표4[[#This Row],[제품명]])</f>
        <v>0</v>
      </c>
      <c r="W417" s="54">
        <f>COUNTIF(사출계획!$Q$62:$R$110,표4[[#This Row],[제품명]])</f>
        <v>0</v>
      </c>
      <c r="X417" s="126">
        <f>COUNTIF(사출계획!$Q$62:$R$87,표4[[#This Row],[제품명]])</f>
        <v>0</v>
      </c>
      <c r="Y417" s="126">
        <f>COUNTIF(사출계획!$Q$88:$R$110,표4[[#This Row],[제품명]])</f>
        <v>0</v>
      </c>
      <c r="Z417" s="54">
        <f>COUNTIF(사출계획!$S$62:$T$110,표4[[#This Row],[제품명]])</f>
        <v>0</v>
      </c>
      <c r="AA417" s="126"/>
      <c r="AB417" s="126"/>
      <c r="AC417" s="217" t="s">
        <v>1219</v>
      </c>
      <c r="AD417" s="129">
        <f>SUMIF(표4[잉크명],표5[[#This Row],[잉크]],표4[월])</f>
        <v>0</v>
      </c>
      <c r="AE417" s="126">
        <f>SUMIF(표4[잉크명],표5[[#This Row],[잉크]],표4[월-3층])</f>
        <v>0</v>
      </c>
      <c r="AF417" s="126">
        <f>SUMIF(표4[잉크명],표5[[#This Row],[잉크]],표4[월-1층])</f>
        <v>0</v>
      </c>
      <c r="AG417" s="133">
        <f>SUMIF(표4[잉크명],표5[[#This Row],[잉크]],표4[화])</f>
        <v>0</v>
      </c>
      <c r="AH417" s="126">
        <f>SUMIF(표4[잉크명],표5[[#This Row],[잉크]],표4[화-3층])</f>
        <v>0</v>
      </c>
      <c r="AI417" s="126">
        <f>SUMIF(표4[잉크명],표5[[#This Row],[잉크]],표4[화-1층])</f>
        <v>0</v>
      </c>
      <c r="AJ417" s="130">
        <f>SUMIF(표4[잉크명],표5[[#This Row],[잉크]],표4[수])</f>
        <v>0</v>
      </c>
      <c r="AK417" s="126">
        <f>SUMIF(표4[잉크명],표5[[#This Row],[잉크]],표4[수-3층])</f>
        <v>0</v>
      </c>
      <c r="AL417" s="126">
        <f>SUMIF(표4[잉크명],표5[[#This Row],[잉크]],표4[수-1층])</f>
        <v>0</v>
      </c>
      <c r="AM417" s="54">
        <f>SUMIF(표4[잉크명],표5[[#This Row],[잉크]],표4[목])</f>
        <v>0</v>
      </c>
      <c r="AN417" s="126">
        <f>SUMIF(표4[잉크명],표5[[#This Row],[잉크]],표4[목-3층])</f>
        <v>0</v>
      </c>
      <c r="AO417" s="126">
        <f>SUMIF(표4[잉크명],표5[[#This Row],[잉크]],표4[목-1층])</f>
        <v>0</v>
      </c>
      <c r="AP417" s="54">
        <f>SUMIF(표4[잉크명],표5[[#This Row],[잉크]],표4[금])</f>
        <v>0</v>
      </c>
      <c r="AQ417" s="126">
        <f>SUMIF(표4[잉크명],표5[[#This Row],[잉크]],표4[금-3층])</f>
        <v>0</v>
      </c>
      <c r="AR417" s="126">
        <f>SUMIF(표4[잉크명],표5[[#This Row],[잉크]],표4[금-1층])</f>
        <v>0</v>
      </c>
      <c r="AS417" s="54">
        <f>SUMIF(표4[잉크명],표5[[#This Row],[잉크]],표4[토])</f>
        <v>0</v>
      </c>
      <c r="AT417" s="126">
        <f>SUMIF(표4[잉크명],표5[[#This Row],[잉크]],표4[토-3층])</f>
        <v>0</v>
      </c>
      <c r="AU417" s="126">
        <f>SUMIF(표4[잉크명],표5[[#This Row],[잉크]],표4[토-1층])</f>
        <v>0</v>
      </c>
      <c r="AV417" s="54">
        <f>SUMIF(표4[잉크명],표5[[#This Row],[잉크]],표4[일])</f>
        <v>0</v>
      </c>
      <c r="AW417" s="126">
        <f>SUMIF(표4[잉크명],표5[[#This Row],[잉크]],표4[일-3층])</f>
        <v>0</v>
      </c>
      <c r="AX417" s="126">
        <f>SUMIF(표4[잉크명],표5[[#This Row],[잉크]],표4[일-1층])</f>
        <v>0</v>
      </c>
      <c r="AY417" s="54">
        <f>SUMIF(표4[잉크명],표5[[#This Row],[잉크]],표4[차주 월])</f>
        <v>0</v>
      </c>
      <c r="AZ417" s="54">
        <f>SUM(표5[[#This Row],[월]:[차주 월]])</f>
        <v>0</v>
      </c>
    </row>
    <row r="418" spans="2:52" x14ac:dyDescent="0.3">
      <c r="B418" s="56" t="s">
        <v>1118</v>
      </c>
      <c r="C418" s="56"/>
      <c r="D418" s="56" t="s">
        <v>2473</v>
      </c>
      <c r="E418" s="34">
        <f>COUNTIF(사출계획!$E$62:$F$110,표4[[#This Row],[제품명]])</f>
        <v>0</v>
      </c>
      <c r="F418" s="126">
        <f>COUNTIF(사출계획!$E$62:$F$87,표4[[#This Row],[제품명]])</f>
        <v>0</v>
      </c>
      <c r="G418" s="126">
        <f>COUNTIF(사출계획!$E$88:$F$110,표4[[#This Row],[제품명]])</f>
        <v>0</v>
      </c>
      <c r="H418" s="34">
        <f>COUNTIF(사출계획!$G$62:$H$110,표4[[#This Row],[제품명]])</f>
        <v>0</v>
      </c>
      <c r="I418" s="122">
        <f>COUNTIF(사출계획!$G$62:$H$87,표4[[#This Row],[제품명]])</f>
        <v>0</v>
      </c>
      <c r="J418" s="122">
        <f>COUNTIF(사출계획!$G$88:$H$110,표4[[#This Row],[제품명]])</f>
        <v>0</v>
      </c>
      <c r="K418" s="34">
        <f>COUNTIF(사출계획!$I$62:$J$110,표4[[#This Row],[제품명]])</f>
        <v>0</v>
      </c>
      <c r="L418" s="126">
        <f>COUNTIF(사출계획!$I$62:$J$87,표4[[#This Row],[제품명]])</f>
        <v>0</v>
      </c>
      <c r="M418" s="126">
        <f>COUNTIF(사출계획!$I$88:$J$110,표4[[#This Row],[제품명]])</f>
        <v>0</v>
      </c>
      <c r="N418" s="34">
        <f>COUNTIF(사출계획!$K$62:$L$110,표4[[#This Row],[제품명]])</f>
        <v>0</v>
      </c>
      <c r="O418" s="126">
        <f>COUNTIF(사출계획!$K$62:$L$87,표4[[#This Row],[제품명]])</f>
        <v>0</v>
      </c>
      <c r="P418" s="126">
        <f>COUNTIF(사출계획!$K$88:$L$110,표4[[#This Row],[제품명]])</f>
        <v>0</v>
      </c>
      <c r="Q418" s="34">
        <f>COUNTIF(사출계획!$M$62:$N$110,표4[[#This Row],[제품명]])</f>
        <v>0</v>
      </c>
      <c r="R418" s="126">
        <f>COUNTIF(사출계획!$M$62:$N$87,표4[[#This Row],[제품명]])</f>
        <v>0</v>
      </c>
      <c r="S418" s="126">
        <f>COUNTIF(사출계획!$M$88:$N$110,표4[[#This Row],[제품명]])</f>
        <v>0</v>
      </c>
      <c r="T418" s="34">
        <f>COUNTIF(사출계획!$O$62:$P$110,표4[[#This Row],[제품명]])</f>
        <v>0</v>
      </c>
      <c r="U418" s="126">
        <f>COUNTIF(사출계획!$O$62:$P$87,표4[[#This Row],[제품명]])</f>
        <v>0</v>
      </c>
      <c r="V418" s="126">
        <f>COUNTIF(사출계획!$O$88:$P$110,표4[[#This Row],[제품명]])</f>
        <v>0</v>
      </c>
      <c r="W418" s="34">
        <f>COUNTIF(사출계획!$Q$62:$R$110,표4[[#This Row],[제품명]])</f>
        <v>0</v>
      </c>
      <c r="X418" s="126">
        <f>COUNTIF(사출계획!$Q$62:$R$87,표4[[#This Row],[제품명]])</f>
        <v>0</v>
      </c>
      <c r="Y418" s="126">
        <f>COUNTIF(사출계획!$Q$88:$R$110,표4[[#This Row],[제품명]])</f>
        <v>0</v>
      </c>
      <c r="Z418" s="34">
        <f>COUNTIF(사출계획!$S$62:$T$110,표4[[#This Row],[제품명]])</f>
        <v>0</v>
      </c>
      <c r="AA418" s="126"/>
      <c r="AB418" s="126"/>
      <c r="AC418" s="33" t="s">
        <v>1299</v>
      </c>
      <c r="AD418" s="129">
        <f>SUMIF(표4[잉크명],표5[[#This Row],[잉크]],표4[월])</f>
        <v>0</v>
      </c>
      <c r="AE418" s="131">
        <f>SUMIF(표4[잉크명],표5[[#This Row],[잉크]],표4[월-3층])</f>
        <v>0</v>
      </c>
      <c r="AF418" s="131">
        <f>SUMIF(표4[잉크명],표5[[#This Row],[잉크]],표4[월-1층])</f>
        <v>0</v>
      </c>
      <c r="AG418" s="133">
        <f>SUMIF(표4[잉크명],표5[[#This Row],[잉크]],표4[화])</f>
        <v>0</v>
      </c>
      <c r="AH418" s="131">
        <f>SUMIF(표4[잉크명],표5[[#This Row],[잉크]],표4[화-3층])</f>
        <v>0</v>
      </c>
      <c r="AI418" s="131">
        <f>SUMIF(표4[잉크명],표5[[#This Row],[잉크]],표4[화-1층])</f>
        <v>0</v>
      </c>
      <c r="AJ418" s="130">
        <f>SUMIF(표4[잉크명],표5[[#This Row],[잉크]],표4[수])</f>
        <v>0</v>
      </c>
      <c r="AK418" s="131">
        <f>SUMIF(표4[잉크명],표5[[#This Row],[잉크]],표4[수-3층])</f>
        <v>0</v>
      </c>
      <c r="AL418" s="131">
        <f>SUMIF(표4[잉크명],표5[[#This Row],[잉크]],표4[수-1층])</f>
        <v>0</v>
      </c>
      <c r="AM418" s="34">
        <f>SUMIF(표4[잉크명],표5[[#This Row],[잉크]],표4[목])</f>
        <v>0</v>
      </c>
      <c r="AN418" s="131">
        <f>SUMIF(표4[잉크명],표5[[#This Row],[잉크]],표4[목-3층])</f>
        <v>0</v>
      </c>
      <c r="AO418" s="131">
        <f>SUMIF(표4[잉크명],표5[[#This Row],[잉크]],표4[목-1층])</f>
        <v>0</v>
      </c>
      <c r="AP418" s="34">
        <f>SUMIF(표4[잉크명],표5[[#This Row],[잉크]],표4[금])</f>
        <v>0</v>
      </c>
      <c r="AQ418" s="131">
        <f>SUMIF(표4[잉크명],표5[[#This Row],[잉크]],표4[금-3층])</f>
        <v>0</v>
      </c>
      <c r="AR418" s="131">
        <f>SUMIF(표4[잉크명],표5[[#This Row],[잉크]],표4[금-1층])</f>
        <v>0</v>
      </c>
      <c r="AS418" s="34">
        <f>SUMIF(표4[잉크명],표5[[#This Row],[잉크]],표4[토])</f>
        <v>0</v>
      </c>
      <c r="AT418" s="131">
        <f>SUMIF(표4[잉크명],표5[[#This Row],[잉크]],표4[토-3층])</f>
        <v>0</v>
      </c>
      <c r="AU418" s="131">
        <f>SUMIF(표4[잉크명],표5[[#This Row],[잉크]],표4[토-1층])</f>
        <v>0</v>
      </c>
      <c r="AV418" s="34">
        <f>SUMIF(표4[잉크명],표5[[#This Row],[잉크]],표4[일])</f>
        <v>0</v>
      </c>
      <c r="AW418" s="131">
        <f>SUMIF(표4[잉크명],표5[[#This Row],[잉크]],표4[일-3층])</f>
        <v>0</v>
      </c>
      <c r="AX418" s="131">
        <f>SUMIF(표4[잉크명],표5[[#This Row],[잉크]],표4[일-1층])</f>
        <v>0</v>
      </c>
      <c r="AY418" s="34">
        <f>SUMIF(표4[잉크명],표5[[#This Row],[잉크]],표4[차주 월])</f>
        <v>0</v>
      </c>
      <c r="AZ418" s="34">
        <f>SUM(표5[[#This Row],[월]:[차주 월]])</f>
        <v>0</v>
      </c>
    </row>
    <row r="419" spans="2:52" x14ac:dyDescent="0.3">
      <c r="B419" s="56" t="s">
        <v>1118</v>
      </c>
      <c r="C419" s="56"/>
      <c r="D419" s="56" t="s">
        <v>2472</v>
      </c>
      <c r="E419" s="54">
        <f>COUNTIF(사출계획!$E$62:$F$110,표4[[#This Row],[제품명]])</f>
        <v>0</v>
      </c>
      <c r="F419" s="126">
        <f>COUNTIF(사출계획!$E$62:$F$87,표4[[#This Row],[제품명]])</f>
        <v>0</v>
      </c>
      <c r="G419" s="126">
        <f>COUNTIF(사출계획!$E$88:$F$110,표4[[#This Row],[제품명]])</f>
        <v>0</v>
      </c>
      <c r="H419" s="54">
        <f>COUNTIF(사출계획!$G$62:$H$110,표4[[#This Row],[제품명]])</f>
        <v>0</v>
      </c>
      <c r="I419" s="122">
        <f>COUNTIF(사출계획!$G$62:$H$87,표4[[#This Row],[제품명]])</f>
        <v>0</v>
      </c>
      <c r="J419" s="122">
        <f>COUNTIF(사출계획!$G$88:$H$110,표4[[#This Row],[제품명]])</f>
        <v>0</v>
      </c>
      <c r="K419" s="54">
        <f>COUNTIF(사출계획!$I$62:$J$110,표4[[#This Row],[제품명]])</f>
        <v>0</v>
      </c>
      <c r="L419" s="126">
        <f>COUNTIF(사출계획!$I$62:$J$87,표4[[#This Row],[제품명]])</f>
        <v>0</v>
      </c>
      <c r="M419" s="126">
        <f>COUNTIF(사출계획!$I$88:$J$110,표4[[#This Row],[제품명]])</f>
        <v>0</v>
      </c>
      <c r="N419" s="54">
        <f>COUNTIF(사출계획!$K$62:$L$110,표4[[#This Row],[제품명]])</f>
        <v>0</v>
      </c>
      <c r="O419" s="126">
        <f>COUNTIF(사출계획!$K$62:$L$87,표4[[#This Row],[제품명]])</f>
        <v>0</v>
      </c>
      <c r="P419" s="126">
        <f>COUNTIF(사출계획!$K$88:$L$110,표4[[#This Row],[제품명]])</f>
        <v>0</v>
      </c>
      <c r="Q419" s="54">
        <f>COUNTIF(사출계획!$M$62:$N$110,표4[[#This Row],[제품명]])</f>
        <v>0</v>
      </c>
      <c r="R419" s="126">
        <f>COUNTIF(사출계획!$M$62:$N$87,표4[[#This Row],[제품명]])</f>
        <v>0</v>
      </c>
      <c r="S419" s="126">
        <f>COUNTIF(사출계획!$M$88:$N$110,표4[[#This Row],[제품명]])</f>
        <v>0</v>
      </c>
      <c r="T419" s="54">
        <f>COUNTIF(사출계획!$O$62:$P$110,표4[[#This Row],[제품명]])</f>
        <v>0</v>
      </c>
      <c r="U419" s="126">
        <f>COUNTIF(사출계획!$O$62:$P$87,표4[[#This Row],[제품명]])</f>
        <v>0</v>
      </c>
      <c r="V419" s="126">
        <f>COUNTIF(사출계획!$O$88:$P$110,표4[[#This Row],[제품명]])</f>
        <v>0</v>
      </c>
      <c r="W419" s="54">
        <f>COUNTIF(사출계획!$Q$62:$R$110,표4[[#This Row],[제품명]])</f>
        <v>0</v>
      </c>
      <c r="X419" s="126">
        <f>COUNTIF(사출계획!$Q$62:$R$87,표4[[#This Row],[제품명]])</f>
        <v>0</v>
      </c>
      <c r="Y419" s="126">
        <f>COUNTIF(사출계획!$Q$88:$R$110,표4[[#This Row],[제품명]])</f>
        <v>0</v>
      </c>
      <c r="Z419" s="54">
        <f>COUNTIF(사출계획!$S$62:$T$110,표4[[#This Row],[제품명]])</f>
        <v>0</v>
      </c>
      <c r="AA419" s="126"/>
      <c r="AB419" s="126"/>
      <c r="AC419" s="148" t="s">
        <v>493</v>
      </c>
      <c r="AD419" s="129">
        <f>SUMIF(표4[잉크명],표5[[#This Row],[잉크]],표4[월])</f>
        <v>0</v>
      </c>
      <c r="AE419" s="131">
        <f>SUMIF(표4[잉크명],표5[[#This Row],[잉크]],표4[월-3층])</f>
        <v>0</v>
      </c>
      <c r="AF419" s="131">
        <f>SUMIF(표4[잉크명],표5[[#This Row],[잉크]],표4[월-1층])</f>
        <v>0</v>
      </c>
      <c r="AG419" s="133">
        <f>SUMIF(표4[잉크명],표5[[#This Row],[잉크]],표4[화])</f>
        <v>0</v>
      </c>
      <c r="AH419" s="131">
        <f>SUMIF(표4[잉크명],표5[[#This Row],[잉크]],표4[화-3층])</f>
        <v>0</v>
      </c>
      <c r="AI419" s="131">
        <f>SUMIF(표4[잉크명],표5[[#This Row],[잉크]],표4[화-1층])</f>
        <v>0</v>
      </c>
      <c r="AJ419" s="130">
        <f>SUMIF(표4[잉크명],표5[[#This Row],[잉크]],표4[수])</f>
        <v>0</v>
      </c>
      <c r="AK419" s="131">
        <f>SUMIF(표4[잉크명],표5[[#This Row],[잉크]],표4[수-3층])</f>
        <v>0</v>
      </c>
      <c r="AL419" s="131">
        <f>SUMIF(표4[잉크명],표5[[#This Row],[잉크]],표4[수-1층])</f>
        <v>0</v>
      </c>
      <c r="AM419" s="54">
        <f>SUMIF(표4[잉크명],표5[[#This Row],[잉크]],표4[목])</f>
        <v>0</v>
      </c>
      <c r="AN419" s="131">
        <f>SUMIF(표4[잉크명],표5[[#This Row],[잉크]],표4[목-3층])</f>
        <v>0</v>
      </c>
      <c r="AO419" s="131">
        <f>SUMIF(표4[잉크명],표5[[#This Row],[잉크]],표4[목-1층])</f>
        <v>0</v>
      </c>
      <c r="AP419" s="54">
        <f>SUMIF(표4[잉크명],표5[[#This Row],[잉크]],표4[금])</f>
        <v>0</v>
      </c>
      <c r="AQ419" s="131">
        <f>SUMIF(표4[잉크명],표5[[#This Row],[잉크]],표4[금-3층])</f>
        <v>0</v>
      </c>
      <c r="AR419" s="131">
        <f>SUMIF(표4[잉크명],표5[[#This Row],[잉크]],표4[금-1층])</f>
        <v>0</v>
      </c>
      <c r="AS419" s="54">
        <f>SUMIF(표4[잉크명],표5[[#This Row],[잉크]],표4[토])</f>
        <v>0</v>
      </c>
      <c r="AT419" s="131">
        <f>SUMIF(표4[잉크명],표5[[#This Row],[잉크]],표4[토-3층])</f>
        <v>0</v>
      </c>
      <c r="AU419" s="131">
        <f>SUMIF(표4[잉크명],표5[[#This Row],[잉크]],표4[토-1층])</f>
        <v>0</v>
      </c>
      <c r="AV419" s="54">
        <f>SUMIF(표4[잉크명],표5[[#This Row],[잉크]],표4[일])</f>
        <v>0</v>
      </c>
      <c r="AW419" s="131">
        <f>SUMIF(표4[잉크명],표5[[#This Row],[잉크]],표4[일-3층])</f>
        <v>0</v>
      </c>
      <c r="AX419" s="131">
        <f>SUMIF(표4[잉크명],표5[[#This Row],[잉크]],표4[일-1층])</f>
        <v>0</v>
      </c>
      <c r="AY419" s="54">
        <f>SUMIF(표4[잉크명],표5[[#This Row],[잉크]],표4[차주 월])</f>
        <v>0</v>
      </c>
      <c r="AZ419" s="54">
        <f>SUM(표5[[#This Row],[월]:[차주 월]])</f>
        <v>0</v>
      </c>
    </row>
    <row r="420" spans="2:52" x14ac:dyDescent="0.3">
      <c r="B420" s="56" t="s">
        <v>1119</v>
      </c>
      <c r="C420" s="56"/>
      <c r="D420" s="56" t="s">
        <v>910</v>
      </c>
      <c r="E420" s="34">
        <f>COUNTIF(사출계획!$E$62:$F$110,표4[[#This Row],[제품명]])</f>
        <v>0</v>
      </c>
      <c r="F420" s="126">
        <f>COUNTIF(사출계획!$E$62:$F$87,표4[[#This Row],[제품명]])</f>
        <v>0</v>
      </c>
      <c r="G420" s="126">
        <f>COUNTIF(사출계획!$E$88:$F$110,표4[[#This Row],[제품명]])</f>
        <v>0</v>
      </c>
      <c r="H420" s="34">
        <f>COUNTIF(사출계획!$G$62:$H$110,표4[[#This Row],[제품명]])</f>
        <v>0</v>
      </c>
      <c r="I420" s="122">
        <f>COUNTIF(사출계획!$G$62:$H$87,표4[[#This Row],[제품명]])</f>
        <v>0</v>
      </c>
      <c r="J420" s="122">
        <f>COUNTIF(사출계획!$G$88:$H$110,표4[[#This Row],[제품명]])</f>
        <v>0</v>
      </c>
      <c r="K420" s="34">
        <f>COUNTIF(사출계획!$I$62:$J$110,표4[[#This Row],[제품명]])</f>
        <v>0</v>
      </c>
      <c r="L420" s="126">
        <f>COUNTIF(사출계획!$I$62:$J$87,표4[[#This Row],[제품명]])</f>
        <v>0</v>
      </c>
      <c r="M420" s="126">
        <f>COUNTIF(사출계획!$I$88:$J$110,표4[[#This Row],[제품명]])</f>
        <v>0</v>
      </c>
      <c r="N420" s="34">
        <f>COUNTIF(사출계획!$K$62:$L$110,표4[[#This Row],[제품명]])</f>
        <v>0</v>
      </c>
      <c r="O420" s="126">
        <f>COUNTIF(사출계획!$K$62:$L$87,표4[[#This Row],[제품명]])</f>
        <v>0</v>
      </c>
      <c r="P420" s="126">
        <f>COUNTIF(사출계획!$K$88:$L$110,표4[[#This Row],[제품명]])</f>
        <v>0</v>
      </c>
      <c r="Q420" s="34">
        <f>COUNTIF(사출계획!$M$62:$N$110,표4[[#This Row],[제품명]])</f>
        <v>0</v>
      </c>
      <c r="R420" s="126">
        <f>COUNTIF(사출계획!$M$62:$N$87,표4[[#This Row],[제품명]])</f>
        <v>0</v>
      </c>
      <c r="S420" s="126">
        <f>COUNTIF(사출계획!$M$88:$N$110,표4[[#This Row],[제품명]])</f>
        <v>0</v>
      </c>
      <c r="T420" s="34">
        <f>COUNTIF(사출계획!$O$62:$P$110,표4[[#This Row],[제품명]])</f>
        <v>0</v>
      </c>
      <c r="U420" s="126">
        <f>COUNTIF(사출계획!$O$62:$P$87,표4[[#This Row],[제품명]])</f>
        <v>0</v>
      </c>
      <c r="V420" s="126">
        <f>COUNTIF(사출계획!$O$88:$P$110,표4[[#This Row],[제품명]])</f>
        <v>0</v>
      </c>
      <c r="W420" s="34">
        <f>COUNTIF(사출계획!$Q$62:$R$110,표4[[#This Row],[제품명]])</f>
        <v>0</v>
      </c>
      <c r="X420" s="126">
        <f>COUNTIF(사출계획!$Q$62:$R$87,표4[[#This Row],[제품명]])</f>
        <v>0</v>
      </c>
      <c r="Y420" s="126">
        <f>COUNTIF(사출계획!$Q$88:$R$110,표4[[#This Row],[제품명]])</f>
        <v>0</v>
      </c>
      <c r="Z420" s="34">
        <f>COUNTIF(사출계획!$S$62:$T$110,표4[[#This Row],[제품명]])</f>
        <v>0</v>
      </c>
      <c r="AA420" s="126"/>
      <c r="AB420" s="126"/>
      <c r="AC420" s="150" t="s">
        <v>681</v>
      </c>
      <c r="AD420" s="129">
        <f>SUMIF(표4[잉크명],표5[[#This Row],[잉크]],표4[월])</f>
        <v>0</v>
      </c>
      <c r="AE420" s="126">
        <f>SUMIF(표4[잉크명],표5[[#This Row],[잉크]],표4[월-3층])</f>
        <v>0</v>
      </c>
      <c r="AF420" s="126">
        <f>SUMIF(표4[잉크명],표5[[#This Row],[잉크]],표4[월-1층])</f>
        <v>0</v>
      </c>
      <c r="AG420" s="133">
        <f>SUMIF(표4[잉크명],표5[[#This Row],[잉크]],표4[화])</f>
        <v>0</v>
      </c>
      <c r="AH420" s="126">
        <f>SUMIF(표4[잉크명],표5[[#This Row],[잉크]],표4[화-3층])</f>
        <v>0</v>
      </c>
      <c r="AI420" s="126">
        <f>SUMIF(표4[잉크명],표5[[#This Row],[잉크]],표4[화-1층])</f>
        <v>0</v>
      </c>
      <c r="AJ420" s="130">
        <f>SUMIF(표4[잉크명],표5[[#This Row],[잉크]],표4[수])</f>
        <v>0</v>
      </c>
      <c r="AK420" s="126">
        <f>SUMIF(표4[잉크명],표5[[#This Row],[잉크]],표4[수-3층])</f>
        <v>0</v>
      </c>
      <c r="AL420" s="126">
        <f>SUMIF(표4[잉크명],표5[[#This Row],[잉크]],표4[수-1층])</f>
        <v>0</v>
      </c>
      <c r="AM420" s="54">
        <f>SUMIF(표4[잉크명],표5[[#This Row],[잉크]],표4[목])</f>
        <v>0</v>
      </c>
      <c r="AN420" s="126">
        <f>SUMIF(표4[잉크명],표5[[#This Row],[잉크]],표4[목-3층])</f>
        <v>0</v>
      </c>
      <c r="AO420" s="126">
        <f>SUMIF(표4[잉크명],표5[[#This Row],[잉크]],표4[목-1층])</f>
        <v>0</v>
      </c>
      <c r="AP420" s="54">
        <f>SUMIF(표4[잉크명],표5[[#This Row],[잉크]],표4[금])</f>
        <v>0</v>
      </c>
      <c r="AQ420" s="126">
        <f>SUMIF(표4[잉크명],표5[[#This Row],[잉크]],표4[금-3층])</f>
        <v>0</v>
      </c>
      <c r="AR420" s="126">
        <f>SUMIF(표4[잉크명],표5[[#This Row],[잉크]],표4[금-1층])</f>
        <v>0</v>
      </c>
      <c r="AS420" s="54">
        <f>SUMIF(표4[잉크명],표5[[#This Row],[잉크]],표4[토])</f>
        <v>0</v>
      </c>
      <c r="AT420" s="126">
        <f>SUMIF(표4[잉크명],표5[[#This Row],[잉크]],표4[토-3층])</f>
        <v>0</v>
      </c>
      <c r="AU420" s="126">
        <f>SUMIF(표4[잉크명],표5[[#This Row],[잉크]],표4[토-1층])</f>
        <v>0</v>
      </c>
      <c r="AV420" s="54">
        <f>SUMIF(표4[잉크명],표5[[#This Row],[잉크]],표4[일])</f>
        <v>0</v>
      </c>
      <c r="AW420" s="126">
        <f>SUMIF(표4[잉크명],표5[[#This Row],[잉크]],표4[일-3층])</f>
        <v>0</v>
      </c>
      <c r="AX420" s="126">
        <f>SUMIF(표4[잉크명],표5[[#This Row],[잉크]],표4[일-1층])</f>
        <v>0</v>
      </c>
      <c r="AY420" s="54">
        <f>SUMIF(표4[잉크명],표5[[#This Row],[잉크]],표4[차주 월])</f>
        <v>0</v>
      </c>
      <c r="AZ420" s="54">
        <f>SUM(표5[[#This Row],[월]:[차주 월]])</f>
        <v>0</v>
      </c>
    </row>
    <row r="421" spans="2:52" x14ac:dyDescent="0.3">
      <c r="B421" s="56" t="s">
        <v>1119</v>
      </c>
      <c r="C421" s="56"/>
      <c r="D421" s="56" t="s">
        <v>911</v>
      </c>
      <c r="E421" s="34">
        <f>COUNTIF(사출계획!$E$62:$F$110,표4[[#This Row],[제품명]])</f>
        <v>0</v>
      </c>
      <c r="F421" s="126">
        <f>COUNTIF(사출계획!$E$62:$F$87,표4[[#This Row],[제품명]])</f>
        <v>0</v>
      </c>
      <c r="G421" s="126">
        <f>COUNTIF(사출계획!$E$88:$F$110,표4[[#This Row],[제품명]])</f>
        <v>0</v>
      </c>
      <c r="H421" s="34">
        <f>COUNTIF(사출계획!$G$62:$H$110,표4[[#This Row],[제품명]])</f>
        <v>0</v>
      </c>
      <c r="I421" s="122">
        <f>COUNTIF(사출계획!$G$62:$H$87,표4[[#This Row],[제품명]])</f>
        <v>0</v>
      </c>
      <c r="J421" s="122">
        <f>COUNTIF(사출계획!$G$88:$H$110,표4[[#This Row],[제품명]])</f>
        <v>0</v>
      </c>
      <c r="K421" s="34">
        <f>COUNTIF(사출계획!$I$62:$J$110,표4[[#This Row],[제품명]])</f>
        <v>0</v>
      </c>
      <c r="L421" s="126">
        <f>COUNTIF(사출계획!$I$62:$J$87,표4[[#This Row],[제품명]])</f>
        <v>0</v>
      </c>
      <c r="M421" s="126">
        <f>COUNTIF(사출계획!$I$88:$J$110,표4[[#This Row],[제품명]])</f>
        <v>0</v>
      </c>
      <c r="N421" s="34">
        <f>COUNTIF(사출계획!$K$62:$L$110,표4[[#This Row],[제품명]])</f>
        <v>0</v>
      </c>
      <c r="O421" s="126">
        <f>COUNTIF(사출계획!$K$62:$L$87,표4[[#This Row],[제품명]])</f>
        <v>0</v>
      </c>
      <c r="P421" s="126">
        <f>COUNTIF(사출계획!$K$88:$L$110,표4[[#This Row],[제품명]])</f>
        <v>0</v>
      </c>
      <c r="Q421" s="34">
        <f>COUNTIF(사출계획!$M$62:$N$110,표4[[#This Row],[제품명]])</f>
        <v>0</v>
      </c>
      <c r="R421" s="126">
        <f>COUNTIF(사출계획!$M$62:$N$87,표4[[#This Row],[제품명]])</f>
        <v>0</v>
      </c>
      <c r="S421" s="126">
        <f>COUNTIF(사출계획!$M$88:$N$110,표4[[#This Row],[제품명]])</f>
        <v>0</v>
      </c>
      <c r="T421" s="34">
        <f>COUNTIF(사출계획!$O$62:$P$110,표4[[#This Row],[제품명]])</f>
        <v>0</v>
      </c>
      <c r="U421" s="126">
        <f>COUNTIF(사출계획!$O$62:$P$87,표4[[#This Row],[제품명]])</f>
        <v>0</v>
      </c>
      <c r="V421" s="126">
        <f>COUNTIF(사출계획!$O$88:$P$110,표4[[#This Row],[제품명]])</f>
        <v>0</v>
      </c>
      <c r="W421" s="34">
        <f>COUNTIF(사출계획!$Q$62:$R$110,표4[[#This Row],[제품명]])</f>
        <v>0</v>
      </c>
      <c r="X421" s="126">
        <f>COUNTIF(사출계획!$Q$62:$R$87,표4[[#This Row],[제품명]])</f>
        <v>0</v>
      </c>
      <c r="Y421" s="126">
        <f>COUNTIF(사출계획!$Q$88:$R$110,표4[[#This Row],[제품명]])</f>
        <v>0</v>
      </c>
      <c r="Z421" s="34">
        <f>COUNTIF(사출계획!$S$62:$T$110,표4[[#This Row],[제품명]])</f>
        <v>0</v>
      </c>
      <c r="AA421" s="126"/>
      <c r="AB421" s="126"/>
      <c r="AC421" s="150" t="s">
        <v>918</v>
      </c>
      <c r="AD421" s="129">
        <f>SUMIF(표4[잉크명],표5[[#This Row],[잉크]],표4[월])</f>
        <v>0</v>
      </c>
      <c r="AE421" s="131">
        <f>SUMIF(표4[잉크명],표5[[#This Row],[잉크]],표4[월-3층])</f>
        <v>0</v>
      </c>
      <c r="AF421" s="131">
        <f>SUMIF(표4[잉크명],표5[[#This Row],[잉크]],표4[월-1층])</f>
        <v>0</v>
      </c>
      <c r="AG421" s="133">
        <f>SUMIF(표4[잉크명],표5[[#This Row],[잉크]],표4[화])</f>
        <v>0</v>
      </c>
      <c r="AH421" s="131">
        <f>SUMIF(표4[잉크명],표5[[#This Row],[잉크]],표4[화-3층])</f>
        <v>0</v>
      </c>
      <c r="AI421" s="131">
        <f>SUMIF(표4[잉크명],표5[[#This Row],[잉크]],표4[화-1층])</f>
        <v>0</v>
      </c>
      <c r="AJ421" s="130">
        <f>SUMIF(표4[잉크명],표5[[#This Row],[잉크]],표4[수])</f>
        <v>0</v>
      </c>
      <c r="AK421" s="131">
        <f>SUMIF(표4[잉크명],표5[[#This Row],[잉크]],표4[수-3층])</f>
        <v>0</v>
      </c>
      <c r="AL421" s="131">
        <f>SUMIF(표4[잉크명],표5[[#This Row],[잉크]],표4[수-1층])</f>
        <v>0</v>
      </c>
      <c r="AM421" s="54">
        <f>SUMIF(표4[잉크명],표5[[#This Row],[잉크]],표4[목])</f>
        <v>0</v>
      </c>
      <c r="AN421" s="131">
        <f>SUMIF(표4[잉크명],표5[[#This Row],[잉크]],표4[목-3층])</f>
        <v>0</v>
      </c>
      <c r="AO421" s="131">
        <f>SUMIF(표4[잉크명],표5[[#This Row],[잉크]],표4[목-1층])</f>
        <v>0</v>
      </c>
      <c r="AP421" s="54">
        <f>SUMIF(표4[잉크명],표5[[#This Row],[잉크]],표4[금])</f>
        <v>0</v>
      </c>
      <c r="AQ421" s="131">
        <f>SUMIF(표4[잉크명],표5[[#This Row],[잉크]],표4[금-3층])</f>
        <v>0</v>
      </c>
      <c r="AR421" s="131">
        <f>SUMIF(표4[잉크명],표5[[#This Row],[잉크]],표4[금-1층])</f>
        <v>0</v>
      </c>
      <c r="AS421" s="54">
        <f>SUMIF(표4[잉크명],표5[[#This Row],[잉크]],표4[토])</f>
        <v>0</v>
      </c>
      <c r="AT421" s="131">
        <f>SUMIF(표4[잉크명],표5[[#This Row],[잉크]],표4[토-3층])</f>
        <v>0</v>
      </c>
      <c r="AU421" s="131">
        <f>SUMIF(표4[잉크명],표5[[#This Row],[잉크]],표4[토-1층])</f>
        <v>0</v>
      </c>
      <c r="AV421" s="54">
        <f>SUMIF(표4[잉크명],표5[[#This Row],[잉크]],표4[일])</f>
        <v>0</v>
      </c>
      <c r="AW421" s="131">
        <f>SUMIF(표4[잉크명],표5[[#This Row],[잉크]],표4[일-3층])</f>
        <v>0</v>
      </c>
      <c r="AX421" s="131">
        <f>SUMIF(표4[잉크명],표5[[#This Row],[잉크]],표4[일-1층])</f>
        <v>0</v>
      </c>
      <c r="AY421" s="54">
        <f>SUMIF(표4[잉크명],표5[[#This Row],[잉크]],표4[차주 월])</f>
        <v>0</v>
      </c>
      <c r="AZ421" s="54">
        <f>SUM(표5[[#This Row],[월]:[차주 월]])</f>
        <v>0</v>
      </c>
    </row>
    <row r="422" spans="2:52" x14ac:dyDescent="0.3">
      <c r="B422" s="56" t="s">
        <v>1119</v>
      </c>
      <c r="C422" s="56"/>
      <c r="D422" s="56" t="s">
        <v>912</v>
      </c>
      <c r="E422" s="54">
        <f>COUNTIF(사출계획!$E$62:$F$110,표4[[#This Row],[제품명]])</f>
        <v>0</v>
      </c>
      <c r="F422" s="126">
        <f>COUNTIF(사출계획!$E$62:$F$87,표4[[#This Row],[제품명]])</f>
        <v>0</v>
      </c>
      <c r="G422" s="126">
        <f>COUNTIF(사출계획!$E$88:$F$110,표4[[#This Row],[제품명]])</f>
        <v>0</v>
      </c>
      <c r="H422" s="54">
        <f>COUNTIF(사출계획!$G$62:$H$110,표4[[#This Row],[제품명]])</f>
        <v>0</v>
      </c>
      <c r="I422" s="122">
        <f>COUNTIF(사출계획!$G$62:$H$87,표4[[#This Row],[제품명]])</f>
        <v>0</v>
      </c>
      <c r="J422" s="122">
        <f>COUNTIF(사출계획!$G$88:$H$110,표4[[#This Row],[제품명]])</f>
        <v>0</v>
      </c>
      <c r="K422" s="54">
        <f>COUNTIF(사출계획!$I$62:$J$110,표4[[#This Row],[제품명]])</f>
        <v>0</v>
      </c>
      <c r="L422" s="126">
        <f>COUNTIF(사출계획!$I$62:$J$87,표4[[#This Row],[제품명]])</f>
        <v>0</v>
      </c>
      <c r="M422" s="126">
        <f>COUNTIF(사출계획!$I$88:$J$110,표4[[#This Row],[제품명]])</f>
        <v>0</v>
      </c>
      <c r="N422" s="54">
        <f>COUNTIF(사출계획!$K$62:$L$110,표4[[#This Row],[제품명]])</f>
        <v>0</v>
      </c>
      <c r="O422" s="126">
        <f>COUNTIF(사출계획!$K$62:$L$87,표4[[#This Row],[제품명]])</f>
        <v>0</v>
      </c>
      <c r="P422" s="126">
        <f>COUNTIF(사출계획!$K$88:$L$110,표4[[#This Row],[제품명]])</f>
        <v>0</v>
      </c>
      <c r="Q422" s="54">
        <f>COUNTIF(사출계획!$M$62:$N$110,표4[[#This Row],[제품명]])</f>
        <v>0</v>
      </c>
      <c r="R422" s="126">
        <f>COUNTIF(사출계획!$M$62:$N$87,표4[[#This Row],[제품명]])</f>
        <v>0</v>
      </c>
      <c r="S422" s="126">
        <f>COUNTIF(사출계획!$M$88:$N$110,표4[[#This Row],[제품명]])</f>
        <v>0</v>
      </c>
      <c r="T422" s="54">
        <f>COUNTIF(사출계획!$O$62:$P$110,표4[[#This Row],[제품명]])</f>
        <v>0</v>
      </c>
      <c r="U422" s="126">
        <f>COUNTIF(사출계획!$O$62:$P$87,표4[[#This Row],[제품명]])</f>
        <v>0</v>
      </c>
      <c r="V422" s="126">
        <f>COUNTIF(사출계획!$O$88:$P$110,표4[[#This Row],[제품명]])</f>
        <v>0</v>
      </c>
      <c r="W422" s="54">
        <f>COUNTIF(사출계획!$Q$62:$R$110,표4[[#This Row],[제품명]])</f>
        <v>0</v>
      </c>
      <c r="X422" s="126">
        <f>COUNTIF(사출계획!$Q$62:$R$87,표4[[#This Row],[제품명]])</f>
        <v>0</v>
      </c>
      <c r="Y422" s="126">
        <f>COUNTIF(사출계획!$Q$88:$R$110,표4[[#This Row],[제품명]])</f>
        <v>0</v>
      </c>
      <c r="Z422" s="54">
        <f>COUNTIF(사출계획!$S$62:$T$110,표4[[#This Row],[제품명]])</f>
        <v>0</v>
      </c>
      <c r="AA422" s="126"/>
      <c r="AB422" s="126"/>
      <c r="AC422" s="33" t="s">
        <v>1515</v>
      </c>
      <c r="AD422" s="129">
        <f>SUMIF(표4[잉크명],표5[[#This Row],[잉크]],표4[월])</f>
        <v>0</v>
      </c>
      <c r="AE422" s="131">
        <f>SUMIF(표4[잉크명],표5[[#This Row],[잉크]],표4[월-3층])</f>
        <v>0</v>
      </c>
      <c r="AF422" s="131">
        <f>SUMIF(표4[잉크명],표5[[#This Row],[잉크]],표4[월-1층])</f>
        <v>0</v>
      </c>
      <c r="AG422" s="133">
        <f>SUMIF(표4[잉크명],표5[[#This Row],[잉크]],표4[화])</f>
        <v>0</v>
      </c>
      <c r="AH422" s="131">
        <f>SUMIF(표4[잉크명],표5[[#This Row],[잉크]],표4[화-3층])</f>
        <v>0</v>
      </c>
      <c r="AI422" s="131">
        <f>SUMIF(표4[잉크명],표5[[#This Row],[잉크]],표4[화-1층])</f>
        <v>0</v>
      </c>
      <c r="AJ422" s="130">
        <f>SUMIF(표4[잉크명],표5[[#This Row],[잉크]],표4[수])</f>
        <v>0</v>
      </c>
      <c r="AK422" s="131">
        <f>SUMIF(표4[잉크명],표5[[#This Row],[잉크]],표4[수-3층])</f>
        <v>0</v>
      </c>
      <c r="AL422" s="131">
        <f>SUMIF(표4[잉크명],표5[[#This Row],[잉크]],표4[수-1층])</f>
        <v>0</v>
      </c>
      <c r="AM422" s="34">
        <f>SUMIF(표4[잉크명],표5[[#This Row],[잉크]],표4[목])</f>
        <v>0</v>
      </c>
      <c r="AN422" s="131">
        <f>SUMIF(표4[잉크명],표5[[#This Row],[잉크]],표4[목-3층])</f>
        <v>0</v>
      </c>
      <c r="AO422" s="131">
        <f>SUMIF(표4[잉크명],표5[[#This Row],[잉크]],표4[목-1층])</f>
        <v>0</v>
      </c>
      <c r="AP422" s="34">
        <f>SUMIF(표4[잉크명],표5[[#This Row],[잉크]],표4[금])</f>
        <v>0</v>
      </c>
      <c r="AQ422" s="131">
        <f>SUMIF(표4[잉크명],표5[[#This Row],[잉크]],표4[금-3층])</f>
        <v>0</v>
      </c>
      <c r="AR422" s="131">
        <f>SUMIF(표4[잉크명],표5[[#This Row],[잉크]],표4[금-1층])</f>
        <v>0</v>
      </c>
      <c r="AS422" s="34">
        <f>SUMIF(표4[잉크명],표5[[#This Row],[잉크]],표4[토])</f>
        <v>0</v>
      </c>
      <c r="AT422" s="131">
        <f>SUMIF(표4[잉크명],표5[[#This Row],[잉크]],표4[토-3층])</f>
        <v>0</v>
      </c>
      <c r="AU422" s="131">
        <f>SUMIF(표4[잉크명],표5[[#This Row],[잉크]],표4[토-1층])</f>
        <v>0</v>
      </c>
      <c r="AV422" s="34">
        <f>SUMIF(표4[잉크명],표5[[#This Row],[잉크]],표4[일])</f>
        <v>0</v>
      </c>
      <c r="AW422" s="131">
        <f>SUMIF(표4[잉크명],표5[[#This Row],[잉크]],표4[일-3층])</f>
        <v>0</v>
      </c>
      <c r="AX422" s="131">
        <f>SUMIF(표4[잉크명],표5[[#This Row],[잉크]],표4[일-1층])</f>
        <v>0</v>
      </c>
      <c r="AY422" s="34">
        <f>SUMIF(표4[잉크명],표5[[#This Row],[잉크]],표4[차주 월])</f>
        <v>0</v>
      </c>
      <c r="AZ422" s="34">
        <f>SUM(표5[[#This Row],[월]:[차주 월]])</f>
        <v>0</v>
      </c>
    </row>
    <row r="423" spans="2:52" x14ac:dyDescent="0.3">
      <c r="B423" s="56" t="s">
        <v>1120</v>
      </c>
      <c r="C423" s="56"/>
      <c r="D423" s="56" t="s">
        <v>915</v>
      </c>
      <c r="E423" s="54">
        <f>COUNTIF(사출계획!$E$62:$F$110,표4[[#This Row],[제품명]])</f>
        <v>0</v>
      </c>
      <c r="F423" s="126">
        <f>COUNTIF(사출계획!$E$62:$F$87,표4[[#This Row],[제품명]])</f>
        <v>0</v>
      </c>
      <c r="G423" s="126">
        <f>COUNTIF(사출계획!$E$88:$F$110,표4[[#This Row],[제품명]])</f>
        <v>0</v>
      </c>
      <c r="H423" s="54">
        <f>COUNTIF(사출계획!$G$62:$H$110,표4[[#This Row],[제품명]])</f>
        <v>0</v>
      </c>
      <c r="I423" s="122">
        <f>COUNTIF(사출계획!$G$62:$H$87,표4[[#This Row],[제품명]])</f>
        <v>0</v>
      </c>
      <c r="J423" s="122">
        <f>COUNTIF(사출계획!$G$88:$H$110,표4[[#This Row],[제품명]])</f>
        <v>0</v>
      </c>
      <c r="K423" s="54">
        <f>COUNTIF(사출계획!$I$62:$J$110,표4[[#This Row],[제품명]])</f>
        <v>0</v>
      </c>
      <c r="L423" s="126">
        <f>COUNTIF(사출계획!$I$62:$J$87,표4[[#This Row],[제품명]])</f>
        <v>0</v>
      </c>
      <c r="M423" s="126">
        <f>COUNTIF(사출계획!$I$88:$J$110,표4[[#This Row],[제품명]])</f>
        <v>0</v>
      </c>
      <c r="N423" s="54">
        <f>COUNTIF(사출계획!$K$62:$L$110,표4[[#This Row],[제품명]])</f>
        <v>0</v>
      </c>
      <c r="O423" s="126">
        <f>COUNTIF(사출계획!$K$62:$L$87,표4[[#This Row],[제품명]])</f>
        <v>0</v>
      </c>
      <c r="P423" s="126">
        <f>COUNTIF(사출계획!$K$88:$L$110,표4[[#This Row],[제품명]])</f>
        <v>0</v>
      </c>
      <c r="Q423" s="54">
        <f>COUNTIF(사출계획!$M$62:$N$110,표4[[#This Row],[제품명]])</f>
        <v>0</v>
      </c>
      <c r="R423" s="126">
        <f>COUNTIF(사출계획!$M$62:$N$87,표4[[#This Row],[제품명]])</f>
        <v>0</v>
      </c>
      <c r="S423" s="126">
        <f>COUNTIF(사출계획!$M$88:$N$110,표4[[#This Row],[제품명]])</f>
        <v>0</v>
      </c>
      <c r="T423" s="54">
        <f>COUNTIF(사출계획!$O$62:$P$110,표4[[#This Row],[제품명]])</f>
        <v>0</v>
      </c>
      <c r="U423" s="126">
        <f>COUNTIF(사출계획!$O$62:$P$87,표4[[#This Row],[제품명]])</f>
        <v>0</v>
      </c>
      <c r="V423" s="126">
        <f>COUNTIF(사출계획!$O$88:$P$110,표4[[#This Row],[제품명]])</f>
        <v>0</v>
      </c>
      <c r="W423" s="54">
        <f>COUNTIF(사출계획!$Q$62:$R$110,표4[[#This Row],[제품명]])</f>
        <v>0</v>
      </c>
      <c r="X423" s="126">
        <f>COUNTIF(사출계획!$Q$62:$R$87,표4[[#This Row],[제품명]])</f>
        <v>0</v>
      </c>
      <c r="Y423" s="126">
        <f>COUNTIF(사출계획!$Q$88:$R$110,표4[[#This Row],[제품명]])</f>
        <v>0</v>
      </c>
      <c r="Z423" s="54">
        <f>COUNTIF(사출계획!$S$62:$T$110,표4[[#This Row],[제품명]])</f>
        <v>0</v>
      </c>
      <c r="AA423" s="126"/>
      <c r="AB423" s="126"/>
      <c r="AC423" s="151" t="s">
        <v>522</v>
      </c>
      <c r="AD423" s="129">
        <f>SUMIF(표4[잉크명],표5[[#This Row],[잉크]],표4[월])</f>
        <v>0</v>
      </c>
      <c r="AE423" s="131">
        <f>SUMIF(표4[잉크명],표5[[#This Row],[잉크]],표4[월-3층])</f>
        <v>0</v>
      </c>
      <c r="AF423" s="131">
        <f>SUMIF(표4[잉크명],표5[[#This Row],[잉크]],표4[월-1층])</f>
        <v>0</v>
      </c>
      <c r="AG423" s="133">
        <f>SUMIF(표4[잉크명],표5[[#This Row],[잉크]],표4[화])</f>
        <v>0</v>
      </c>
      <c r="AH423" s="131">
        <f>SUMIF(표4[잉크명],표5[[#This Row],[잉크]],표4[화-3층])</f>
        <v>0</v>
      </c>
      <c r="AI423" s="131">
        <f>SUMIF(표4[잉크명],표5[[#This Row],[잉크]],표4[화-1층])</f>
        <v>0</v>
      </c>
      <c r="AJ423" s="130">
        <f>SUMIF(표4[잉크명],표5[[#This Row],[잉크]],표4[수])</f>
        <v>0</v>
      </c>
      <c r="AK423" s="131">
        <f>SUMIF(표4[잉크명],표5[[#This Row],[잉크]],표4[수-3층])</f>
        <v>0</v>
      </c>
      <c r="AL423" s="131">
        <f>SUMIF(표4[잉크명],표5[[#This Row],[잉크]],표4[수-1층])</f>
        <v>0</v>
      </c>
      <c r="AM423" s="54">
        <f>SUMIF(표4[잉크명],표5[[#This Row],[잉크]],표4[목])</f>
        <v>0</v>
      </c>
      <c r="AN423" s="131">
        <f>SUMIF(표4[잉크명],표5[[#This Row],[잉크]],표4[목-3층])</f>
        <v>0</v>
      </c>
      <c r="AO423" s="131">
        <f>SUMIF(표4[잉크명],표5[[#This Row],[잉크]],표4[목-1층])</f>
        <v>0</v>
      </c>
      <c r="AP423" s="54">
        <f>SUMIF(표4[잉크명],표5[[#This Row],[잉크]],표4[금])</f>
        <v>0</v>
      </c>
      <c r="AQ423" s="131">
        <f>SUMIF(표4[잉크명],표5[[#This Row],[잉크]],표4[금-3층])</f>
        <v>0</v>
      </c>
      <c r="AR423" s="131">
        <f>SUMIF(표4[잉크명],표5[[#This Row],[잉크]],표4[금-1층])</f>
        <v>0</v>
      </c>
      <c r="AS423" s="54">
        <f>SUMIF(표4[잉크명],표5[[#This Row],[잉크]],표4[토])</f>
        <v>0</v>
      </c>
      <c r="AT423" s="131">
        <f>SUMIF(표4[잉크명],표5[[#This Row],[잉크]],표4[토-3층])</f>
        <v>0</v>
      </c>
      <c r="AU423" s="131">
        <f>SUMIF(표4[잉크명],표5[[#This Row],[잉크]],표4[토-1층])</f>
        <v>0</v>
      </c>
      <c r="AV423" s="54">
        <f>SUMIF(표4[잉크명],표5[[#This Row],[잉크]],표4[일])</f>
        <v>0</v>
      </c>
      <c r="AW423" s="131">
        <f>SUMIF(표4[잉크명],표5[[#This Row],[잉크]],표4[일-3층])</f>
        <v>0</v>
      </c>
      <c r="AX423" s="131">
        <f>SUMIF(표4[잉크명],표5[[#This Row],[잉크]],표4[일-1층])</f>
        <v>0</v>
      </c>
      <c r="AY423" s="54">
        <f>SUMIF(표4[잉크명],표5[[#This Row],[잉크]],표4[차주 월])</f>
        <v>0</v>
      </c>
      <c r="AZ423" s="54">
        <f>SUM(표5[[#This Row],[월]:[차주 월]])</f>
        <v>0</v>
      </c>
    </row>
    <row r="424" spans="2:52" x14ac:dyDescent="0.3">
      <c r="B424" s="56" t="s">
        <v>1120</v>
      </c>
      <c r="C424" s="56"/>
      <c r="D424" s="56" t="s">
        <v>4786</v>
      </c>
      <c r="E424" s="34">
        <f>COUNTIF(사출계획!$E$62:$F$110,표4[[#This Row],[제품명]])</f>
        <v>0</v>
      </c>
      <c r="F424" s="126">
        <f>COUNTIF(사출계획!$E$62:$F$87,표4[[#This Row],[제품명]])</f>
        <v>0</v>
      </c>
      <c r="G424" s="126">
        <f>COUNTIF(사출계획!$E$88:$F$110,표4[[#This Row],[제품명]])</f>
        <v>0</v>
      </c>
      <c r="H424" s="34">
        <f>COUNTIF(사출계획!$G$62:$H$110,표4[[#This Row],[제품명]])</f>
        <v>0</v>
      </c>
      <c r="I424" s="122">
        <f>COUNTIF(사출계획!$G$62:$H$87,표4[[#This Row],[제품명]])</f>
        <v>0</v>
      </c>
      <c r="J424" s="122">
        <f>COUNTIF(사출계획!$G$88:$H$110,표4[[#This Row],[제품명]])</f>
        <v>0</v>
      </c>
      <c r="K424" s="34">
        <f>COUNTIF(사출계획!$I$62:$J$110,표4[[#This Row],[제품명]])</f>
        <v>0</v>
      </c>
      <c r="L424" s="126">
        <f>COUNTIF(사출계획!$I$62:$J$87,표4[[#This Row],[제품명]])</f>
        <v>0</v>
      </c>
      <c r="M424" s="126">
        <f>COUNTIF(사출계획!$I$88:$J$110,표4[[#This Row],[제품명]])</f>
        <v>0</v>
      </c>
      <c r="N424" s="34">
        <f>COUNTIF(사출계획!$K$62:$L$110,표4[[#This Row],[제품명]])</f>
        <v>0</v>
      </c>
      <c r="O424" s="126">
        <f>COUNTIF(사출계획!$K$62:$L$87,표4[[#This Row],[제품명]])</f>
        <v>0</v>
      </c>
      <c r="P424" s="126">
        <f>COUNTIF(사출계획!$K$88:$L$110,표4[[#This Row],[제품명]])</f>
        <v>0</v>
      </c>
      <c r="Q424" s="34">
        <f>COUNTIF(사출계획!$M$62:$N$110,표4[[#This Row],[제품명]])</f>
        <v>0</v>
      </c>
      <c r="R424" s="126">
        <f>COUNTIF(사출계획!$M$62:$N$87,표4[[#This Row],[제품명]])</f>
        <v>0</v>
      </c>
      <c r="S424" s="126">
        <f>COUNTIF(사출계획!$M$88:$N$110,표4[[#This Row],[제품명]])</f>
        <v>0</v>
      </c>
      <c r="T424" s="34">
        <f>COUNTIF(사출계획!$O$62:$P$110,표4[[#This Row],[제품명]])</f>
        <v>0</v>
      </c>
      <c r="U424" s="126">
        <f>COUNTIF(사출계획!$O$62:$P$87,표4[[#This Row],[제품명]])</f>
        <v>0</v>
      </c>
      <c r="V424" s="126">
        <f>COUNTIF(사출계획!$O$88:$P$110,표4[[#This Row],[제품명]])</f>
        <v>0</v>
      </c>
      <c r="W424" s="34">
        <f>COUNTIF(사출계획!$Q$62:$R$110,표4[[#This Row],[제품명]])</f>
        <v>0</v>
      </c>
      <c r="X424" s="126">
        <f>COUNTIF(사출계획!$Q$62:$R$87,표4[[#This Row],[제품명]])</f>
        <v>0</v>
      </c>
      <c r="Y424" s="126">
        <f>COUNTIF(사출계획!$Q$88:$R$110,표4[[#This Row],[제품명]])</f>
        <v>0</v>
      </c>
      <c r="Z424" s="34">
        <f>COUNTIF(사출계획!$S$62:$T$110,표4[[#This Row],[제품명]])</f>
        <v>0</v>
      </c>
      <c r="AA424" s="126"/>
      <c r="AB424" s="126"/>
      <c r="AC424" s="217" t="s">
        <v>571</v>
      </c>
      <c r="AD424" s="129">
        <f>SUMIF(표4[잉크명],표5[[#This Row],[잉크]],표4[월])</f>
        <v>0</v>
      </c>
      <c r="AE424" s="126">
        <f>SUMIF(표4[잉크명],표5[[#This Row],[잉크]],표4[월-3층])</f>
        <v>0</v>
      </c>
      <c r="AF424" s="126">
        <f>SUMIF(표4[잉크명],표5[[#This Row],[잉크]],표4[월-1층])</f>
        <v>0</v>
      </c>
      <c r="AG424" s="133">
        <f>SUMIF(표4[잉크명],표5[[#This Row],[잉크]],표4[화])</f>
        <v>0</v>
      </c>
      <c r="AH424" s="126">
        <f>SUMIF(표4[잉크명],표5[[#This Row],[잉크]],표4[화-3층])</f>
        <v>0</v>
      </c>
      <c r="AI424" s="126">
        <f>SUMIF(표4[잉크명],표5[[#This Row],[잉크]],표4[화-1층])</f>
        <v>0</v>
      </c>
      <c r="AJ424" s="130">
        <f>SUMIF(표4[잉크명],표5[[#This Row],[잉크]],표4[수])</f>
        <v>0</v>
      </c>
      <c r="AK424" s="126">
        <f>SUMIF(표4[잉크명],표5[[#This Row],[잉크]],표4[수-3층])</f>
        <v>0</v>
      </c>
      <c r="AL424" s="126">
        <f>SUMIF(표4[잉크명],표5[[#This Row],[잉크]],표4[수-1층])</f>
        <v>0</v>
      </c>
      <c r="AM424" s="54">
        <f>SUMIF(표4[잉크명],표5[[#This Row],[잉크]],표4[목])</f>
        <v>0</v>
      </c>
      <c r="AN424" s="126">
        <f>SUMIF(표4[잉크명],표5[[#This Row],[잉크]],표4[목-3층])</f>
        <v>0</v>
      </c>
      <c r="AO424" s="126">
        <f>SUMIF(표4[잉크명],표5[[#This Row],[잉크]],표4[목-1층])</f>
        <v>0</v>
      </c>
      <c r="AP424" s="54">
        <f>SUMIF(표4[잉크명],표5[[#This Row],[잉크]],표4[금])</f>
        <v>0</v>
      </c>
      <c r="AQ424" s="126">
        <f>SUMIF(표4[잉크명],표5[[#This Row],[잉크]],표4[금-3층])</f>
        <v>0</v>
      </c>
      <c r="AR424" s="126">
        <f>SUMIF(표4[잉크명],표5[[#This Row],[잉크]],표4[금-1층])</f>
        <v>0</v>
      </c>
      <c r="AS424" s="54">
        <f>SUMIF(표4[잉크명],표5[[#This Row],[잉크]],표4[토])</f>
        <v>0</v>
      </c>
      <c r="AT424" s="126">
        <f>SUMIF(표4[잉크명],표5[[#This Row],[잉크]],표4[토-3층])</f>
        <v>0</v>
      </c>
      <c r="AU424" s="126">
        <f>SUMIF(표4[잉크명],표5[[#This Row],[잉크]],표4[토-1층])</f>
        <v>0</v>
      </c>
      <c r="AV424" s="54">
        <f>SUMIF(표4[잉크명],표5[[#This Row],[잉크]],표4[일])</f>
        <v>0</v>
      </c>
      <c r="AW424" s="126">
        <f>SUMIF(표4[잉크명],표5[[#This Row],[잉크]],표4[일-3층])</f>
        <v>0</v>
      </c>
      <c r="AX424" s="126">
        <f>SUMIF(표4[잉크명],표5[[#This Row],[잉크]],표4[일-1층])</f>
        <v>0</v>
      </c>
      <c r="AY424" s="54">
        <f>SUMIF(표4[잉크명],표5[[#This Row],[잉크]],표4[차주 월])</f>
        <v>0</v>
      </c>
      <c r="AZ424" s="54">
        <f>SUM(표5[[#This Row],[월]:[차주 월]])</f>
        <v>0</v>
      </c>
    </row>
    <row r="425" spans="2:52" x14ac:dyDescent="0.3">
      <c r="B425" s="56" t="s">
        <v>1120</v>
      </c>
      <c r="C425" s="56"/>
      <c r="D425" s="56" t="s">
        <v>918</v>
      </c>
      <c r="E425" s="54">
        <f>COUNTIF(사출계획!$E$62:$F$110,표4[[#This Row],[제품명]])</f>
        <v>0</v>
      </c>
      <c r="F425" s="126">
        <f>COUNTIF(사출계획!$E$62:$F$87,표4[[#This Row],[제품명]])</f>
        <v>0</v>
      </c>
      <c r="G425" s="126">
        <f>COUNTIF(사출계획!$E$88:$F$110,표4[[#This Row],[제품명]])</f>
        <v>0</v>
      </c>
      <c r="H425" s="54">
        <f>COUNTIF(사출계획!$G$62:$H$110,표4[[#This Row],[제품명]])</f>
        <v>0</v>
      </c>
      <c r="I425" s="122">
        <f>COUNTIF(사출계획!$G$62:$H$87,표4[[#This Row],[제품명]])</f>
        <v>0</v>
      </c>
      <c r="J425" s="122">
        <f>COUNTIF(사출계획!$G$88:$H$110,표4[[#This Row],[제품명]])</f>
        <v>0</v>
      </c>
      <c r="K425" s="54">
        <f>COUNTIF(사출계획!$I$62:$J$110,표4[[#This Row],[제품명]])</f>
        <v>0</v>
      </c>
      <c r="L425" s="126">
        <f>COUNTIF(사출계획!$I$62:$J$87,표4[[#This Row],[제품명]])</f>
        <v>0</v>
      </c>
      <c r="M425" s="126">
        <f>COUNTIF(사출계획!$I$88:$J$110,표4[[#This Row],[제품명]])</f>
        <v>0</v>
      </c>
      <c r="N425" s="54">
        <f>COUNTIF(사출계획!$K$62:$L$110,표4[[#This Row],[제품명]])</f>
        <v>0</v>
      </c>
      <c r="O425" s="126">
        <f>COUNTIF(사출계획!$K$62:$L$87,표4[[#This Row],[제품명]])</f>
        <v>0</v>
      </c>
      <c r="P425" s="126">
        <f>COUNTIF(사출계획!$K$88:$L$110,표4[[#This Row],[제품명]])</f>
        <v>0</v>
      </c>
      <c r="Q425" s="54">
        <f>COUNTIF(사출계획!$M$62:$N$110,표4[[#This Row],[제품명]])</f>
        <v>0</v>
      </c>
      <c r="R425" s="126">
        <f>COUNTIF(사출계획!$M$62:$N$87,표4[[#This Row],[제품명]])</f>
        <v>0</v>
      </c>
      <c r="S425" s="126">
        <f>COUNTIF(사출계획!$M$88:$N$110,표4[[#This Row],[제품명]])</f>
        <v>0</v>
      </c>
      <c r="T425" s="54">
        <f>COUNTIF(사출계획!$O$62:$P$110,표4[[#This Row],[제품명]])</f>
        <v>0</v>
      </c>
      <c r="U425" s="126">
        <f>COUNTIF(사출계획!$O$62:$P$87,표4[[#This Row],[제품명]])</f>
        <v>0</v>
      </c>
      <c r="V425" s="126">
        <f>COUNTIF(사출계획!$O$88:$P$110,표4[[#This Row],[제품명]])</f>
        <v>0</v>
      </c>
      <c r="W425" s="54">
        <f>COUNTIF(사출계획!$Q$62:$R$110,표4[[#This Row],[제품명]])</f>
        <v>0</v>
      </c>
      <c r="X425" s="126">
        <f>COUNTIF(사출계획!$Q$62:$R$87,표4[[#This Row],[제품명]])</f>
        <v>0</v>
      </c>
      <c r="Y425" s="126">
        <f>COUNTIF(사출계획!$Q$88:$R$110,표4[[#This Row],[제품명]])</f>
        <v>0</v>
      </c>
      <c r="Z425" s="54">
        <f>COUNTIF(사출계획!$S$62:$T$110,표4[[#This Row],[제품명]])</f>
        <v>0</v>
      </c>
      <c r="AA425" s="126"/>
      <c r="AB425" s="126"/>
      <c r="AC425" s="33" t="s">
        <v>68</v>
      </c>
      <c r="AD425" s="129">
        <f>SUMIF(표4[잉크명],표5[[#This Row],[잉크]],표4[월])</f>
        <v>0</v>
      </c>
      <c r="AE425" s="131">
        <f>SUMIF(표4[잉크명],표5[[#This Row],[잉크]],표4[월-3층])</f>
        <v>0</v>
      </c>
      <c r="AF425" s="131">
        <f>SUMIF(표4[잉크명],표5[[#This Row],[잉크]],표4[월-1층])</f>
        <v>0</v>
      </c>
      <c r="AG425" s="133">
        <f>SUMIF(표4[잉크명],표5[[#This Row],[잉크]],표4[화])</f>
        <v>0</v>
      </c>
      <c r="AH425" s="131">
        <f>SUMIF(표4[잉크명],표5[[#This Row],[잉크]],표4[화-3층])</f>
        <v>0</v>
      </c>
      <c r="AI425" s="131">
        <f>SUMIF(표4[잉크명],표5[[#This Row],[잉크]],표4[화-1층])</f>
        <v>0</v>
      </c>
      <c r="AJ425" s="130">
        <f>SUMIF(표4[잉크명],표5[[#This Row],[잉크]],표4[수])</f>
        <v>0</v>
      </c>
      <c r="AK425" s="131">
        <f>SUMIF(표4[잉크명],표5[[#This Row],[잉크]],표4[수-3층])</f>
        <v>0</v>
      </c>
      <c r="AL425" s="131">
        <f>SUMIF(표4[잉크명],표5[[#This Row],[잉크]],표4[수-1층])</f>
        <v>0</v>
      </c>
      <c r="AM425" s="34">
        <f>SUMIF(표4[잉크명],표5[[#This Row],[잉크]],표4[목])</f>
        <v>0</v>
      </c>
      <c r="AN425" s="131">
        <f>SUMIF(표4[잉크명],표5[[#This Row],[잉크]],표4[목-3층])</f>
        <v>0</v>
      </c>
      <c r="AO425" s="131">
        <f>SUMIF(표4[잉크명],표5[[#This Row],[잉크]],표4[목-1층])</f>
        <v>0</v>
      </c>
      <c r="AP425" s="34">
        <f>SUMIF(표4[잉크명],표5[[#This Row],[잉크]],표4[금])</f>
        <v>0</v>
      </c>
      <c r="AQ425" s="131">
        <f>SUMIF(표4[잉크명],표5[[#This Row],[잉크]],표4[금-3층])</f>
        <v>0</v>
      </c>
      <c r="AR425" s="131">
        <f>SUMIF(표4[잉크명],표5[[#This Row],[잉크]],표4[금-1층])</f>
        <v>0</v>
      </c>
      <c r="AS425" s="34">
        <f>SUMIF(표4[잉크명],표5[[#This Row],[잉크]],표4[토])</f>
        <v>0</v>
      </c>
      <c r="AT425" s="131">
        <f>SUMIF(표4[잉크명],표5[[#This Row],[잉크]],표4[토-3층])</f>
        <v>0</v>
      </c>
      <c r="AU425" s="131">
        <f>SUMIF(표4[잉크명],표5[[#This Row],[잉크]],표4[토-1층])</f>
        <v>0</v>
      </c>
      <c r="AV425" s="34">
        <f>SUMIF(표4[잉크명],표5[[#This Row],[잉크]],표4[일])</f>
        <v>0</v>
      </c>
      <c r="AW425" s="131">
        <f>SUMIF(표4[잉크명],표5[[#This Row],[잉크]],표4[일-3층])</f>
        <v>0</v>
      </c>
      <c r="AX425" s="131">
        <f>SUMIF(표4[잉크명],표5[[#This Row],[잉크]],표4[일-1층])</f>
        <v>0</v>
      </c>
      <c r="AY425" s="34">
        <f>SUMIF(표4[잉크명],표5[[#This Row],[잉크]],표4[차주 월])</f>
        <v>0</v>
      </c>
      <c r="AZ425" s="34">
        <f>SUM(표5[[#This Row],[월]:[차주 월]])</f>
        <v>0</v>
      </c>
    </row>
    <row r="426" spans="2:52" x14ac:dyDescent="0.3">
      <c r="B426" s="56" t="s">
        <v>1121</v>
      </c>
      <c r="C426" s="56"/>
      <c r="D426" s="56" t="s">
        <v>921</v>
      </c>
      <c r="E426" s="54">
        <f>COUNTIF(사출계획!$E$62:$F$110,표4[[#This Row],[제품명]])</f>
        <v>0</v>
      </c>
      <c r="F426" s="126">
        <f>COUNTIF(사출계획!$E$62:$F$87,표4[[#This Row],[제품명]])</f>
        <v>0</v>
      </c>
      <c r="G426" s="126">
        <f>COUNTIF(사출계획!$E$88:$F$110,표4[[#This Row],[제품명]])</f>
        <v>0</v>
      </c>
      <c r="H426" s="54">
        <f>COUNTIF(사출계획!$G$62:$H$110,표4[[#This Row],[제품명]])</f>
        <v>0</v>
      </c>
      <c r="I426" s="122">
        <f>COUNTIF(사출계획!$G$62:$H$87,표4[[#This Row],[제품명]])</f>
        <v>0</v>
      </c>
      <c r="J426" s="122">
        <f>COUNTIF(사출계획!$G$88:$H$110,표4[[#This Row],[제품명]])</f>
        <v>0</v>
      </c>
      <c r="K426" s="54">
        <f>COUNTIF(사출계획!$I$62:$J$110,표4[[#This Row],[제품명]])</f>
        <v>0</v>
      </c>
      <c r="L426" s="126">
        <f>COUNTIF(사출계획!$I$62:$J$87,표4[[#This Row],[제품명]])</f>
        <v>0</v>
      </c>
      <c r="M426" s="126">
        <f>COUNTIF(사출계획!$I$88:$J$110,표4[[#This Row],[제품명]])</f>
        <v>0</v>
      </c>
      <c r="N426" s="54">
        <f>COUNTIF(사출계획!$K$62:$L$110,표4[[#This Row],[제품명]])</f>
        <v>0</v>
      </c>
      <c r="O426" s="126">
        <f>COUNTIF(사출계획!$K$62:$L$87,표4[[#This Row],[제품명]])</f>
        <v>0</v>
      </c>
      <c r="P426" s="126">
        <f>COUNTIF(사출계획!$K$88:$L$110,표4[[#This Row],[제품명]])</f>
        <v>0</v>
      </c>
      <c r="Q426" s="54">
        <f>COUNTIF(사출계획!$M$62:$N$110,표4[[#This Row],[제품명]])</f>
        <v>0</v>
      </c>
      <c r="R426" s="126">
        <f>COUNTIF(사출계획!$M$62:$N$87,표4[[#This Row],[제품명]])</f>
        <v>0</v>
      </c>
      <c r="S426" s="126">
        <f>COUNTIF(사출계획!$M$88:$N$110,표4[[#This Row],[제품명]])</f>
        <v>0</v>
      </c>
      <c r="T426" s="54">
        <f>COUNTIF(사출계획!$O$62:$P$110,표4[[#This Row],[제품명]])</f>
        <v>0</v>
      </c>
      <c r="U426" s="126">
        <f>COUNTIF(사출계획!$O$62:$P$87,표4[[#This Row],[제품명]])</f>
        <v>0</v>
      </c>
      <c r="V426" s="126">
        <f>COUNTIF(사출계획!$O$88:$P$110,표4[[#This Row],[제품명]])</f>
        <v>0</v>
      </c>
      <c r="W426" s="54">
        <f>COUNTIF(사출계획!$Q$62:$R$110,표4[[#This Row],[제품명]])</f>
        <v>0</v>
      </c>
      <c r="X426" s="126">
        <f>COUNTIF(사출계획!$Q$62:$R$87,표4[[#This Row],[제품명]])</f>
        <v>0</v>
      </c>
      <c r="Y426" s="126">
        <f>COUNTIF(사출계획!$Q$88:$R$110,표4[[#This Row],[제품명]])</f>
        <v>0</v>
      </c>
      <c r="Z426" s="54">
        <f>COUNTIF(사출계획!$S$62:$T$110,표4[[#This Row],[제품명]])</f>
        <v>0</v>
      </c>
      <c r="AA426" s="126"/>
      <c r="AB426" s="126"/>
      <c r="AC426" s="33" t="s">
        <v>31</v>
      </c>
      <c r="AD426" s="129">
        <f>SUMIF(표4[잉크명],표5[[#This Row],[잉크]],표4[월])</f>
        <v>0</v>
      </c>
      <c r="AE426" s="126">
        <f>SUMIF(표4[잉크명],표5[[#This Row],[잉크]],표4[월-3층])</f>
        <v>0</v>
      </c>
      <c r="AF426" s="126">
        <f>SUMIF(표4[잉크명],표5[[#This Row],[잉크]],표4[월-1층])</f>
        <v>0</v>
      </c>
      <c r="AG426" s="133">
        <f>SUMIF(표4[잉크명],표5[[#This Row],[잉크]],표4[화])</f>
        <v>0</v>
      </c>
      <c r="AH426" s="126">
        <f>SUMIF(표4[잉크명],표5[[#This Row],[잉크]],표4[화-3층])</f>
        <v>0</v>
      </c>
      <c r="AI426" s="126">
        <f>SUMIF(표4[잉크명],표5[[#This Row],[잉크]],표4[화-1층])</f>
        <v>0</v>
      </c>
      <c r="AJ426" s="130">
        <f>SUMIF(표4[잉크명],표5[[#This Row],[잉크]],표4[수])</f>
        <v>0</v>
      </c>
      <c r="AK426" s="126">
        <f>SUMIF(표4[잉크명],표5[[#This Row],[잉크]],표4[수-3층])</f>
        <v>0</v>
      </c>
      <c r="AL426" s="126">
        <f>SUMIF(표4[잉크명],표5[[#This Row],[잉크]],표4[수-1층])</f>
        <v>0</v>
      </c>
      <c r="AM426" s="34">
        <f>SUMIF(표4[잉크명],표5[[#This Row],[잉크]],표4[목])</f>
        <v>0</v>
      </c>
      <c r="AN426" s="126">
        <f>SUMIF(표4[잉크명],표5[[#This Row],[잉크]],표4[목-3층])</f>
        <v>0</v>
      </c>
      <c r="AO426" s="126">
        <f>SUMIF(표4[잉크명],표5[[#This Row],[잉크]],표4[목-1층])</f>
        <v>0</v>
      </c>
      <c r="AP426" s="34">
        <f>SUMIF(표4[잉크명],표5[[#This Row],[잉크]],표4[금])</f>
        <v>0</v>
      </c>
      <c r="AQ426" s="126">
        <f>SUMIF(표4[잉크명],표5[[#This Row],[잉크]],표4[금-3층])</f>
        <v>0</v>
      </c>
      <c r="AR426" s="126">
        <f>SUMIF(표4[잉크명],표5[[#This Row],[잉크]],표4[금-1층])</f>
        <v>0</v>
      </c>
      <c r="AS426" s="34">
        <f>SUMIF(표4[잉크명],표5[[#This Row],[잉크]],표4[토])</f>
        <v>0</v>
      </c>
      <c r="AT426" s="126">
        <f>SUMIF(표4[잉크명],표5[[#This Row],[잉크]],표4[토-3층])</f>
        <v>0</v>
      </c>
      <c r="AU426" s="126">
        <f>SUMIF(표4[잉크명],표5[[#This Row],[잉크]],표4[토-1층])</f>
        <v>0</v>
      </c>
      <c r="AV426" s="34">
        <f>SUMIF(표4[잉크명],표5[[#This Row],[잉크]],표4[일])</f>
        <v>0</v>
      </c>
      <c r="AW426" s="126">
        <f>SUMIF(표4[잉크명],표5[[#This Row],[잉크]],표4[일-3층])</f>
        <v>0</v>
      </c>
      <c r="AX426" s="126">
        <f>SUMIF(표4[잉크명],표5[[#This Row],[잉크]],표4[일-1층])</f>
        <v>0</v>
      </c>
      <c r="AY426" s="34">
        <f>SUMIF(표4[잉크명],표5[[#This Row],[잉크]],표4[차주 월])</f>
        <v>0</v>
      </c>
      <c r="AZ426" s="34">
        <f>SUM(표5[[#This Row],[월]:[차주 월]])</f>
        <v>0</v>
      </c>
    </row>
    <row r="427" spans="2:52" x14ac:dyDescent="0.3">
      <c r="B427" s="56" t="s">
        <v>1121</v>
      </c>
      <c r="C427" s="56"/>
      <c r="D427" s="56" t="s">
        <v>922</v>
      </c>
      <c r="E427" s="34">
        <f>COUNTIF(사출계획!$E$62:$F$110,표4[[#This Row],[제품명]])</f>
        <v>0</v>
      </c>
      <c r="F427" s="126">
        <f>COUNTIF(사출계획!$E$62:$F$87,표4[[#This Row],[제품명]])</f>
        <v>0</v>
      </c>
      <c r="G427" s="126">
        <f>COUNTIF(사출계획!$E$88:$F$110,표4[[#This Row],[제품명]])</f>
        <v>0</v>
      </c>
      <c r="H427" s="34">
        <f>COUNTIF(사출계획!$G$62:$H$110,표4[[#This Row],[제품명]])</f>
        <v>0</v>
      </c>
      <c r="I427" s="122">
        <f>COUNTIF(사출계획!$G$62:$H$87,표4[[#This Row],[제품명]])</f>
        <v>0</v>
      </c>
      <c r="J427" s="122">
        <f>COUNTIF(사출계획!$G$88:$H$110,표4[[#This Row],[제품명]])</f>
        <v>0</v>
      </c>
      <c r="K427" s="34">
        <f>COUNTIF(사출계획!$I$62:$J$110,표4[[#This Row],[제품명]])</f>
        <v>0</v>
      </c>
      <c r="L427" s="126">
        <f>COUNTIF(사출계획!$I$62:$J$87,표4[[#This Row],[제품명]])</f>
        <v>0</v>
      </c>
      <c r="M427" s="126">
        <f>COUNTIF(사출계획!$I$88:$J$110,표4[[#This Row],[제품명]])</f>
        <v>0</v>
      </c>
      <c r="N427" s="34">
        <f>COUNTIF(사출계획!$K$62:$L$110,표4[[#This Row],[제품명]])</f>
        <v>0</v>
      </c>
      <c r="O427" s="126">
        <f>COUNTIF(사출계획!$K$62:$L$87,표4[[#This Row],[제품명]])</f>
        <v>0</v>
      </c>
      <c r="P427" s="126">
        <f>COUNTIF(사출계획!$K$88:$L$110,표4[[#This Row],[제품명]])</f>
        <v>0</v>
      </c>
      <c r="Q427" s="34">
        <f>COUNTIF(사출계획!$M$62:$N$110,표4[[#This Row],[제품명]])</f>
        <v>0</v>
      </c>
      <c r="R427" s="126">
        <f>COUNTIF(사출계획!$M$62:$N$87,표4[[#This Row],[제품명]])</f>
        <v>0</v>
      </c>
      <c r="S427" s="126">
        <f>COUNTIF(사출계획!$M$88:$N$110,표4[[#This Row],[제품명]])</f>
        <v>0</v>
      </c>
      <c r="T427" s="34">
        <f>COUNTIF(사출계획!$O$62:$P$110,표4[[#This Row],[제품명]])</f>
        <v>0</v>
      </c>
      <c r="U427" s="126">
        <f>COUNTIF(사출계획!$O$62:$P$87,표4[[#This Row],[제품명]])</f>
        <v>0</v>
      </c>
      <c r="V427" s="126">
        <f>COUNTIF(사출계획!$O$88:$P$110,표4[[#This Row],[제품명]])</f>
        <v>0</v>
      </c>
      <c r="W427" s="34">
        <f>COUNTIF(사출계획!$Q$62:$R$110,표4[[#This Row],[제품명]])</f>
        <v>0</v>
      </c>
      <c r="X427" s="126">
        <f>COUNTIF(사출계획!$Q$62:$R$87,표4[[#This Row],[제품명]])</f>
        <v>0</v>
      </c>
      <c r="Y427" s="126">
        <f>COUNTIF(사출계획!$Q$88:$R$110,표4[[#This Row],[제품명]])</f>
        <v>0</v>
      </c>
      <c r="Z427" s="34">
        <f>COUNTIF(사출계획!$S$62:$T$110,표4[[#This Row],[제품명]])</f>
        <v>0</v>
      </c>
      <c r="AA427" s="126"/>
      <c r="AB427" s="126"/>
      <c r="AC427" s="217" t="s">
        <v>827</v>
      </c>
      <c r="AD427" s="129">
        <f>SUMIF(표4[잉크명],표5[[#This Row],[잉크]],표4[월])</f>
        <v>0</v>
      </c>
      <c r="AE427" s="126">
        <f>SUMIF(표4[잉크명],표5[[#This Row],[잉크]],표4[월-3층])</f>
        <v>0</v>
      </c>
      <c r="AF427" s="126">
        <f>SUMIF(표4[잉크명],표5[[#This Row],[잉크]],표4[월-1층])</f>
        <v>0</v>
      </c>
      <c r="AG427" s="133">
        <f>SUMIF(표4[잉크명],표5[[#This Row],[잉크]],표4[화])</f>
        <v>0</v>
      </c>
      <c r="AH427" s="126">
        <f>SUMIF(표4[잉크명],표5[[#This Row],[잉크]],표4[화-3층])</f>
        <v>0</v>
      </c>
      <c r="AI427" s="126">
        <f>SUMIF(표4[잉크명],표5[[#This Row],[잉크]],표4[화-1층])</f>
        <v>0</v>
      </c>
      <c r="AJ427" s="130">
        <f>SUMIF(표4[잉크명],표5[[#This Row],[잉크]],표4[수])</f>
        <v>0</v>
      </c>
      <c r="AK427" s="126">
        <f>SUMIF(표4[잉크명],표5[[#This Row],[잉크]],표4[수-3층])</f>
        <v>0</v>
      </c>
      <c r="AL427" s="126">
        <f>SUMIF(표4[잉크명],표5[[#This Row],[잉크]],표4[수-1층])</f>
        <v>0</v>
      </c>
      <c r="AM427" s="54">
        <f>SUMIF(표4[잉크명],표5[[#This Row],[잉크]],표4[목])</f>
        <v>0</v>
      </c>
      <c r="AN427" s="126">
        <f>SUMIF(표4[잉크명],표5[[#This Row],[잉크]],표4[목-3층])</f>
        <v>0</v>
      </c>
      <c r="AO427" s="126">
        <f>SUMIF(표4[잉크명],표5[[#This Row],[잉크]],표4[목-1층])</f>
        <v>0</v>
      </c>
      <c r="AP427" s="54">
        <f>SUMIF(표4[잉크명],표5[[#This Row],[잉크]],표4[금])</f>
        <v>0</v>
      </c>
      <c r="AQ427" s="126">
        <f>SUMIF(표4[잉크명],표5[[#This Row],[잉크]],표4[금-3층])</f>
        <v>0</v>
      </c>
      <c r="AR427" s="126">
        <f>SUMIF(표4[잉크명],표5[[#This Row],[잉크]],표4[금-1층])</f>
        <v>0</v>
      </c>
      <c r="AS427" s="54">
        <f>SUMIF(표4[잉크명],표5[[#This Row],[잉크]],표4[토])</f>
        <v>0</v>
      </c>
      <c r="AT427" s="126">
        <f>SUMIF(표4[잉크명],표5[[#This Row],[잉크]],표4[토-3층])</f>
        <v>0</v>
      </c>
      <c r="AU427" s="126">
        <f>SUMIF(표4[잉크명],표5[[#This Row],[잉크]],표4[토-1층])</f>
        <v>0</v>
      </c>
      <c r="AV427" s="54">
        <f>SUMIF(표4[잉크명],표5[[#This Row],[잉크]],표4[일])</f>
        <v>0</v>
      </c>
      <c r="AW427" s="126">
        <f>SUMIF(표4[잉크명],표5[[#This Row],[잉크]],표4[일-3층])</f>
        <v>0</v>
      </c>
      <c r="AX427" s="126">
        <f>SUMIF(표4[잉크명],표5[[#This Row],[잉크]],표4[일-1층])</f>
        <v>0</v>
      </c>
      <c r="AY427" s="54">
        <f>SUMIF(표4[잉크명],표5[[#This Row],[잉크]],표4[차주 월])</f>
        <v>0</v>
      </c>
      <c r="AZ427" s="54">
        <f>SUM(표5[[#This Row],[월]:[차주 월]])</f>
        <v>0</v>
      </c>
    </row>
    <row r="428" spans="2:52" x14ac:dyDescent="0.3">
      <c r="B428" s="56" t="s">
        <v>1122</v>
      </c>
      <c r="C428" s="56"/>
      <c r="D428" s="56" t="s">
        <v>923</v>
      </c>
      <c r="E428" s="34">
        <f>COUNTIF(사출계획!$E$62:$F$110,표4[[#This Row],[제품명]])</f>
        <v>0</v>
      </c>
      <c r="F428" s="126">
        <f>COUNTIF(사출계획!$E$62:$F$87,표4[[#This Row],[제품명]])</f>
        <v>0</v>
      </c>
      <c r="G428" s="126">
        <f>COUNTIF(사출계획!$E$88:$F$110,표4[[#This Row],[제품명]])</f>
        <v>0</v>
      </c>
      <c r="H428" s="34">
        <f>COUNTIF(사출계획!$G$62:$H$110,표4[[#This Row],[제품명]])</f>
        <v>0</v>
      </c>
      <c r="I428" s="122">
        <f>COUNTIF(사출계획!$G$62:$H$87,표4[[#This Row],[제품명]])</f>
        <v>0</v>
      </c>
      <c r="J428" s="122">
        <f>COUNTIF(사출계획!$G$88:$H$110,표4[[#This Row],[제품명]])</f>
        <v>0</v>
      </c>
      <c r="K428" s="34">
        <f>COUNTIF(사출계획!$I$62:$J$110,표4[[#This Row],[제품명]])</f>
        <v>0</v>
      </c>
      <c r="L428" s="126">
        <f>COUNTIF(사출계획!$I$62:$J$87,표4[[#This Row],[제품명]])</f>
        <v>0</v>
      </c>
      <c r="M428" s="126">
        <f>COUNTIF(사출계획!$I$88:$J$110,표4[[#This Row],[제품명]])</f>
        <v>0</v>
      </c>
      <c r="N428" s="34">
        <f>COUNTIF(사출계획!$K$62:$L$110,표4[[#This Row],[제품명]])</f>
        <v>0</v>
      </c>
      <c r="O428" s="126">
        <f>COUNTIF(사출계획!$K$62:$L$87,표4[[#This Row],[제품명]])</f>
        <v>0</v>
      </c>
      <c r="P428" s="126">
        <f>COUNTIF(사출계획!$K$88:$L$110,표4[[#This Row],[제품명]])</f>
        <v>0</v>
      </c>
      <c r="Q428" s="34">
        <f>COUNTIF(사출계획!$M$62:$N$110,표4[[#This Row],[제품명]])</f>
        <v>0</v>
      </c>
      <c r="R428" s="126">
        <f>COUNTIF(사출계획!$M$62:$N$87,표4[[#This Row],[제품명]])</f>
        <v>0</v>
      </c>
      <c r="S428" s="126">
        <f>COUNTIF(사출계획!$M$88:$N$110,표4[[#This Row],[제품명]])</f>
        <v>0</v>
      </c>
      <c r="T428" s="34">
        <f>COUNTIF(사출계획!$O$62:$P$110,표4[[#This Row],[제품명]])</f>
        <v>0</v>
      </c>
      <c r="U428" s="126">
        <f>COUNTIF(사출계획!$O$62:$P$87,표4[[#This Row],[제품명]])</f>
        <v>0</v>
      </c>
      <c r="V428" s="126">
        <f>COUNTIF(사출계획!$O$88:$P$110,표4[[#This Row],[제품명]])</f>
        <v>0</v>
      </c>
      <c r="W428" s="34">
        <f>COUNTIF(사출계획!$Q$62:$R$110,표4[[#This Row],[제품명]])</f>
        <v>0</v>
      </c>
      <c r="X428" s="126">
        <f>COUNTIF(사출계획!$Q$62:$R$87,표4[[#This Row],[제품명]])</f>
        <v>0</v>
      </c>
      <c r="Y428" s="126">
        <f>COUNTIF(사출계획!$Q$88:$R$110,표4[[#This Row],[제품명]])</f>
        <v>0</v>
      </c>
      <c r="Z428" s="34">
        <f>COUNTIF(사출계획!$S$62:$T$110,표4[[#This Row],[제품명]])</f>
        <v>0</v>
      </c>
      <c r="AA428" s="126"/>
      <c r="AB428" s="126"/>
      <c r="AC428" s="33" t="s">
        <v>289</v>
      </c>
      <c r="AD428" s="129">
        <f>SUMIF(표4[잉크명],표5[[#This Row],[잉크]],표4[월])</f>
        <v>0</v>
      </c>
      <c r="AE428" s="131">
        <f>SUMIF(표4[잉크명],표5[[#This Row],[잉크]],표4[월-3층])</f>
        <v>0</v>
      </c>
      <c r="AF428" s="131">
        <f>SUMIF(표4[잉크명],표5[[#This Row],[잉크]],표4[월-1층])</f>
        <v>0</v>
      </c>
      <c r="AG428" s="133">
        <f>SUMIF(표4[잉크명],표5[[#This Row],[잉크]],표4[화])</f>
        <v>0</v>
      </c>
      <c r="AH428" s="131">
        <f>SUMIF(표4[잉크명],표5[[#This Row],[잉크]],표4[화-3층])</f>
        <v>0</v>
      </c>
      <c r="AI428" s="131">
        <f>SUMIF(표4[잉크명],표5[[#This Row],[잉크]],표4[화-1층])</f>
        <v>0</v>
      </c>
      <c r="AJ428" s="130">
        <f>SUMIF(표4[잉크명],표5[[#This Row],[잉크]],표4[수])</f>
        <v>0</v>
      </c>
      <c r="AK428" s="131">
        <f>SUMIF(표4[잉크명],표5[[#This Row],[잉크]],표4[수-3층])</f>
        <v>0</v>
      </c>
      <c r="AL428" s="131">
        <f>SUMIF(표4[잉크명],표5[[#This Row],[잉크]],표4[수-1층])</f>
        <v>0</v>
      </c>
      <c r="AM428" s="34">
        <f>SUMIF(표4[잉크명],표5[[#This Row],[잉크]],표4[목])</f>
        <v>0</v>
      </c>
      <c r="AN428" s="131">
        <f>SUMIF(표4[잉크명],표5[[#This Row],[잉크]],표4[목-3층])</f>
        <v>0</v>
      </c>
      <c r="AO428" s="131">
        <f>SUMIF(표4[잉크명],표5[[#This Row],[잉크]],표4[목-1층])</f>
        <v>0</v>
      </c>
      <c r="AP428" s="34">
        <f>SUMIF(표4[잉크명],표5[[#This Row],[잉크]],표4[금])</f>
        <v>0</v>
      </c>
      <c r="AQ428" s="131">
        <f>SUMIF(표4[잉크명],표5[[#This Row],[잉크]],표4[금-3층])</f>
        <v>0</v>
      </c>
      <c r="AR428" s="131">
        <f>SUMIF(표4[잉크명],표5[[#This Row],[잉크]],표4[금-1층])</f>
        <v>0</v>
      </c>
      <c r="AS428" s="34">
        <f>SUMIF(표4[잉크명],표5[[#This Row],[잉크]],표4[토])</f>
        <v>0</v>
      </c>
      <c r="AT428" s="131">
        <f>SUMIF(표4[잉크명],표5[[#This Row],[잉크]],표4[토-3층])</f>
        <v>0</v>
      </c>
      <c r="AU428" s="131">
        <f>SUMIF(표4[잉크명],표5[[#This Row],[잉크]],표4[토-1층])</f>
        <v>0</v>
      </c>
      <c r="AV428" s="34">
        <f>SUMIF(표4[잉크명],표5[[#This Row],[잉크]],표4[일])</f>
        <v>0</v>
      </c>
      <c r="AW428" s="131">
        <f>SUMIF(표4[잉크명],표5[[#This Row],[잉크]],표4[일-3층])</f>
        <v>0</v>
      </c>
      <c r="AX428" s="131">
        <f>SUMIF(표4[잉크명],표5[[#This Row],[잉크]],표4[일-1층])</f>
        <v>0</v>
      </c>
      <c r="AY428" s="34">
        <f>SUMIF(표4[잉크명],표5[[#This Row],[잉크]],표4[차주 월])</f>
        <v>0</v>
      </c>
      <c r="AZ428" s="34">
        <f>SUM(표5[[#This Row],[월]:[차주 월]])</f>
        <v>0</v>
      </c>
    </row>
    <row r="429" spans="2:52" x14ac:dyDescent="0.3">
      <c r="B429" s="56" t="s">
        <v>1122</v>
      </c>
      <c r="C429" s="56"/>
      <c r="D429" s="56" t="s">
        <v>924</v>
      </c>
      <c r="E429" s="34">
        <f>COUNTIF(사출계획!$E$62:$F$110,표4[[#This Row],[제품명]])</f>
        <v>0</v>
      </c>
      <c r="F429" s="126">
        <f>COUNTIF(사출계획!$E$62:$F$87,표4[[#This Row],[제품명]])</f>
        <v>0</v>
      </c>
      <c r="G429" s="126">
        <f>COUNTIF(사출계획!$E$88:$F$110,표4[[#This Row],[제품명]])</f>
        <v>0</v>
      </c>
      <c r="H429" s="34">
        <f>COUNTIF(사출계획!$G$62:$H$110,표4[[#This Row],[제품명]])</f>
        <v>0</v>
      </c>
      <c r="I429" s="122">
        <f>COUNTIF(사출계획!$G$62:$H$87,표4[[#This Row],[제품명]])</f>
        <v>0</v>
      </c>
      <c r="J429" s="122">
        <f>COUNTIF(사출계획!$G$88:$H$110,표4[[#This Row],[제품명]])</f>
        <v>0</v>
      </c>
      <c r="K429" s="34">
        <f>COUNTIF(사출계획!$I$62:$J$110,표4[[#This Row],[제품명]])</f>
        <v>0</v>
      </c>
      <c r="L429" s="126">
        <f>COUNTIF(사출계획!$I$62:$J$87,표4[[#This Row],[제품명]])</f>
        <v>0</v>
      </c>
      <c r="M429" s="126">
        <f>COUNTIF(사출계획!$I$88:$J$110,표4[[#This Row],[제품명]])</f>
        <v>0</v>
      </c>
      <c r="N429" s="34">
        <f>COUNTIF(사출계획!$K$62:$L$110,표4[[#This Row],[제품명]])</f>
        <v>0</v>
      </c>
      <c r="O429" s="126">
        <f>COUNTIF(사출계획!$K$62:$L$87,표4[[#This Row],[제품명]])</f>
        <v>0</v>
      </c>
      <c r="P429" s="126">
        <f>COUNTIF(사출계획!$K$88:$L$110,표4[[#This Row],[제품명]])</f>
        <v>0</v>
      </c>
      <c r="Q429" s="34">
        <f>COUNTIF(사출계획!$M$62:$N$110,표4[[#This Row],[제품명]])</f>
        <v>0</v>
      </c>
      <c r="R429" s="126">
        <f>COUNTIF(사출계획!$M$62:$N$87,표4[[#This Row],[제품명]])</f>
        <v>0</v>
      </c>
      <c r="S429" s="126">
        <f>COUNTIF(사출계획!$M$88:$N$110,표4[[#This Row],[제품명]])</f>
        <v>0</v>
      </c>
      <c r="T429" s="34">
        <f>COUNTIF(사출계획!$O$62:$P$110,표4[[#This Row],[제품명]])</f>
        <v>0</v>
      </c>
      <c r="U429" s="126">
        <f>COUNTIF(사출계획!$O$62:$P$87,표4[[#This Row],[제품명]])</f>
        <v>0</v>
      </c>
      <c r="V429" s="126">
        <f>COUNTIF(사출계획!$O$88:$P$110,표4[[#This Row],[제품명]])</f>
        <v>0</v>
      </c>
      <c r="W429" s="34">
        <f>COUNTIF(사출계획!$Q$62:$R$110,표4[[#This Row],[제품명]])</f>
        <v>0</v>
      </c>
      <c r="X429" s="126">
        <f>COUNTIF(사출계획!$Q$62:$R$87,표4[[#This Row],[제품명]])</f>
        <v>0</v>
      </c>
      <c r="Y429" s="126">
        <f>COUNTIF(사출계획!$Q$88:$R$110,표4[[#This Row],[제품명]])</f>
        <v>0</v>
      </c>
      <c r="Z429" s="34">
        <f>COUNTIF(사출계획!$S$62:$T$110,표4[[#This Row],[제품명]])</f>
        <v>0</v>
      </c>
      <c r="AA429" s="126"/>
      <c r="AB429" s="126"/>
      <c r="AC429" s="217" t="s">
        <v>952</v>
      </c>
      <c r="AD429" s="129">
        <f>SUMIF(표4[잉크명],표5[[#This Row],[잉크]],표4[월])</f>
        <v>0</v>
      </c>
      <c r="AE429" s="126">
        <f>SUMIF(표4[잉크명],표5[[#This Row],[잉크]],표4[월-3층])</f>
        <v>0</v>
      </c>
      <c r="AF429" s="126">
        <f>SUMIF(표4[잉크명],표5[[#This Row],[잉크]],표4[월-1층])</f>
        <v>0</v>
      </c>
      <c r="AG429" s="133">
        <f>SUMIF(표4[잉크명],표5[[#This Row],[잉크]],표4[화])</f>
        <v>0</v>
      </c>
      <c r="AH429" s="126">
        <f>SUMIF(표4[잉크명],표5[[#This Row],[잉크]],표4[화-3층])</f>
        <v>0</v>
      </c>
      <c r="AI429" s="126">
        <f>SUMIF(표4[잉크명],표5[[#This Row],[잉크]],표4[화-1층])</f>
        <v>0</v>
      </c>
      <c r="AJ429" s="130">
        <f>SUMIF(표4[잉크명],표5[[#This Row],[잉크]],표4[수])</f>
        <v>0</v>
      </c>
      <c r="AK429" s="126">
        <f>SUMIF(표4[잉크명],표5[[#This Row],[잉크]],표4[수-3층])</f>
        <v>0</v>
      </c>
      <c r="AL429" s="126">
        <f>SUMIF(표4[잉크명],표5[[#This Row],[잉크]],표4[수-1층])</f>
        <v>0</v>
      </c>
      <c r="AM429" s="54">
        <f>SUMIF(표4[잉크명],표5[[#This Row],[잉크]],표4[목])</f>
        <v>0</v>
      </c>
      <c r="AN429" s="126">
        <f>SUMIF(표4[잉크명],표5[[#This Row],[잉크]],표4[목-3층])</f>
        <v>0</v>
      </c>
      <c r="AO429" s="126">
        <f>SUMIF(표4[잉크명],표5[[#This Row],[잉크]],표4[목-1층])</f>
        <v>0</v>
      </c>
      <c r="AP429" s="54">
        <f>SUMIF(표4[잉크명],표5[[#This Row],[잉크]],표4[금])</f>
        <v>0</v>
      </c>
      <c r="AQ429" s="126">
        <f>SUMIF(표4[잉크명],표5[[#This Row],[잉크]],표4[금-3층])</f>
        <v>0</v>
      </c>
      <c r="AR429" s="126">
        <f>SUMIF(표4[잉크명],표5[[#This Row],[잉크]],표4[금-1층])</f>
        <v>0</v>
      </c>
      <c r="AS429" s="54">
        <f>SUMIF(표4[잉크명],표5[[#This Row],[잉크]],표4[토])</f>
        <v>0</v>
      </c>
      <c r="AT429" s="126">
        <f>SUMIF(표4[잉크명],표5[[#This Row],[잉크]],표4[토-3층])</f>
        <v>0</v>
      </c>
      <c r="AU429" s="126">
        <f>SUMIF(표4[잉크명],표5[[#This Row],[잉크]],표4[토-1층])</f>
        <v>0</v>
      </c>
      <c r="AV429" s="54">
        <f>SUMIF(표4[잉크명],표5[[#This Row],[잉크]],표4[일])</f>
        <v>0</v>
      </c>
      <c r="AW429" s="126">
        <f>SUMIF(표4[잉크명],표5[[#This Row],[잉크]],표4[일-3층])</f>
        <v>0</v>
      </c>
      <c r="AX429" s="126">
        <f>SUMIF(표4[잉크명],표5[[#This Row],[잉크]],표4[일-1층])</f>
        <v>0</v>
      </c>
      <c r="AY429" s="54">
        <f>SUMIF(표4[잉크명],표5[[#This Row],[잉크]],표4[차주 월])</f>
        <v>0</v>
      </c>
      <c r="AZ429" s="54">
        <f>SUM(표5[[#This Row],[월]:[차주 월]])</f>
        <v>0</v>
      </c>
    </row>
    <row r="430" spans="2:52" x14ac:dyDescent="0.3">
      <c r="B430" s="56" t="s">
        <v>1123</v>
      </c>
      <c r="C430" s="56"/>
      <c r="D430" s="56" t="s">
        <v>925</v>
      </c>
      <c r="E430" s="54">
        <f>COUNTIF(사출계획!$E$62:$F$110,표4[[#This Row],[제품명]])</f>
        <v>0</v>
      </c>
      <c r="F430" s="126">
        <f>COUNTIF(사출계획!$E$62:$F$87,표4[[#This Row],[제품명]])</f>
        <v>0</v>
      </c>
      <c r="G430" s="126">
        <f>COUNTIF(사출계획!$E$88:$F$110,표4[[#This Row],[제품명]])</f>
        <v>0</v>
      </c>
      <c r="H430" s="54">
        <f>COUNTIF(사출계획!$G$62:$H$110,표4[[#This Row],[제품명]])</f>
        <v>0</v>
      </c>
      <c r="I430" s="122">
        <f>COUNTIF(사출계획!$G$62:$H$87,표4[[#This Row],[제품명]])</f>
        <v>0</v>
      </c>
      <c r="J430" s="122">
        <f>COUNTIF(사출계획!$G$88:$H$110,표4[[#This Row],[제품명]])</f>
        <v>0</v>
      </c>
      <c r="K430" s="54">
        <f>COUNTIF(사출계획!$I$62:$J$110,표4[[#This Row],[제품명]])</f>
        <v>0</v>
      </c>
      <c r="L430" s="126">
        <f>COUNTIF(사출계획!$I$62:$J$87,표4[[#This Row],[제품명]])</f>
        <v>0</v>
      </c>
      <c r="M430" s="126">
        <f>COUNTIF(사출계획!$I$88:$J$110,표4[[#This Row],[제품명]])</f>
        <v>0</v>
      </c>
      <c r="N430" s="54">
        <f>COUNTIF(사출계획!$K$62:$L$110,표4[[#This Row],[제품명]])</f>
        <v>0</v>
      </c>
      <c r="O430" s="126">
        <f>COUNTIF(사출계획!$K$62:$L$87,표4[[#This Row],[제품명]])</f>
        <v>0</v>
      </c>
      <c r="P430" s="126">
        <f>COUNTIF(사출계획!$K$88:$L$110,표4[[#This Row],[제품명]])</f>
        <v>0</v>
      </c>
      <c r="Q430" s="54">
        <f>COUNTIF(사출계획!$M$62:$N$110,표4[[#This Row],[제품명]])</f>
        <v>0</v>
      </c>
      <c r="R430" s="126">
        <f>COUNTIF(사출계획!$M$62:$N$87,표4[[#This Row],[제품명]])</f>
        <v>0</v>
      </c>
      <c r="S430" s="126">
        <f>COUNTIF(사출계획!$M$88:$N$110,표4[[#This Row],[제품명]])</f>
        <v>0</v>
      </c>
      <c r="T430" s="54">
        <f>COUNTIF(사출계획!$O$62:$P$110,표4[[#This Row],[제품명]])</f>
        <v>0</v>
      </c>
      <c r="U430" s="126">
        <f>COUNTIF(사출계획!$O$62:$P$87,표4[[#This Row],[제품명]])</f>
        <v>0</v>
      </c>
      <c r="V430" s="126">
        <f>COUNTIF(사출계획!$O$88:$P$110,표4[[#This Row],[제품명]])</f>
        <v>0</v>
      </c>
      <c r="W430" s="54">
        <f>COUNTIF(사출계획!$Q$62:$R$110,표4[[#This Row],[제품명]])</f>
        <v>0</v>
      </c>
      <c r="X430" s="126">
        <f>COUNTIF(사출계획!$Q$62:$R$87,표4[[#This Row],[제품명]])</f>
        <v>0</v>
      </c>
      <c r="Y430" s="126">
        <f>COUNTIF(사출계획!$Q$88:$R$110,표4[[#This Row],[제품명]])</f>
        <v>0</v>
      </c>
      <c r="Z430" s="54">
        <f>COUNTIF(사출계획!$S$62:$T$110,표4[[#This Row],[제품명]])</f>
        <v>0</v>
      </c>
      <c r="AA430" s="126"/>
      <c r="AB430" s="126"/>
      <c r="AC430" s="217" t="s">
        <v>1000</v>
      </c>
      <c r="AD430" s="129">
        <f>SUMIF(표4[잉크명],표5[[#This Row],[잉크]],표4[월])</f>
        <v>0</v>
      </c>
      <c r="AE430" s="126">
        <f>SUMIF(표4[잉크명],표5[[#This Row],[잉크]],표4[월-3층])</f>
        <v>0</v>
      </c>
      <c r="AF430" s="126">
        <f>SUMIF(표4[잉크명],표5[[#This Row],[잉크]],표4[월-1층])</f>
        <v>0</v>
      </c>
      <c r="AG430" s="133">
        <f>SUMIF(표4[잉크명],표5[[#This Row],[잉크]],표4[화])</f>
        <v>0</v>
      </c>
      <c r="AH430" s="126">
        <f>SUMIF(표4[잉크명],표5[[#This Row],[잉크]],표4[화-3층])</f>
        <v>0</v>
      </c>
      <c r="AI430" s="126">
        <f>SUMIF(표4[잉크명],표5[[#This Row],[잉크]],표4[화-1층])</f>
        <v>0</v>
      </c>
      <c r="AJ430" s="130">
        <f>SUMIF(표4[잉크명],표5[[#This Row],[잉크]],표4[수])</f>
        <v>0</v>
      </c>
      <c r="AK430" s="126">
        <f>SUMIF(표4[잉크명],표5[[#This Row],[잉크]],표4[수-3층])</f>
        <v>0</v>
      </c>
      <c r="AL430" s="126">
        <f>SUMIF(표4[잉크명],표5[[#This Row],[잉크]],표4[수-1층])</f>
        <v>0</v>
      </c>
      <c r="AM430" s="54">
        <f>SUMIF(표4[잉크명],표5[[#This Row],[잉크]],표4[목])</f>
        <v>0</v>
      </c>
      <c r="AN430" s="126">
        <f>SUMIF(표4[잉크명],표5[[#This Row],[잉크]],표4[목-3층])</f>
        <v>0</v>
      </c>
      <c r="AO430" s="126">
        <f>SUMIF(표4[잉크명],표5[[#This Row],[잉크]],표4[목-1층])</f>
        <v>0</v>
      </c>
      <c r="AP430" s="54">
        <f>SUMIF(표4[잉크명],표5[[#This Row],[잉크]],표4[금])</f>
        <v>0</v>
      </c>
      <c r="AQ430" s="126">
        <f>SUMIF(표4[잉크명],표5[[#This Row],[잉크]],표4[금-3층])</f>
        <v>0</v>
      </c>
      <c r="AR430" s="126">
        <f>SUMIF(표4[잉크명],표5[[#This Row],[잉크]],표4[금-1층])</f>
        <v>0</v>
      </c>
      <c r="AS430" s="54">
        <f>SUMIF(표4[잉크명],표5[[#This Row],[잉크]],표4[토])</f>
        <v>0</v>
      </c>
      <c r="AT430" s="126">
        <f>SUMIF(표4[잉크명],표5[[#This Row],[잉크]],표4[토-3층])</f>
        <v>0</v>
      </c>
      <c r="AU430" s="126">
        <f>SUMIF(표4[잉크명],표5[[#This Row],[잉크]],표4[토-1층])</f>
        <v>0</v>
      </c>
      <c r="AV430" s="54">
        <f>SUMIF(표4[잉크명],표5[[#This Row],[잉크]],표4[일])</f>
        <v>0</v>
      </c>
      <c r="AW430" s="126">
        <f>SUMIF(표4[잉크명],표5[[#This Row],[잉크]],표4[일-3층])</f>
        <v>0</v>
      </c>
      <c r="AX430" s="126">
        <f>SUMIF(표4[잉크명],표5[[#This Row],[잉크]],표4[일-1층])</f>
        <v>0</v>
      </c>
      <c r="AY430" s="54">
        <f>SUMIF(표4[잉크명],표5[[#This Row],[잉크]],표4[차주 월])</f>
        <v>0</v>
      </c>
      <c r="AZ430" s="54">
        <f>SUM(표5[[#This Row],[월]:[차주 월]])</f>
        <v>0</v>
      </c>
    </row>
    <row r="431" spans="2:52" x14ac:dyDescent="0.3">
      <c r="B431" s="56" t="s">
        <v>1123</v>
      </c>
      <c r="C431" s="56"/>
      <c r="D431" s="56" t="s">
        <v>926</v>
      </c>
      <c r="E431" s="54">
        <f>COUNTIF(사출계획!$E$62:$F$110,표4[[#This Row],[제품명]])</f>
        <v>0</v>
      </c>
      <c r="F431" s="126">
        <f>COUNTIF(사출계획!$E$62:$F$87,표4[[#This Row],[제품명]])</f>
        <v>0</v>
      </c>
      <c r="G431" s="126">
        <f>COUNTIF(사출계획!$E$88:$F$110,표4[[#This Row],[제품명]])</f>
        <v>0</v>
      </c>
      <c r="H431" s="54">
        <f>COUNTIF(사출계획!$G$62:$H$110,표4[[#This Row],[제품명]])</f>
        <v>0</v>
      </c>
      <c r="I431" s="122">
        <f>COUNTIF(사출계획!$G$62:$H$87,표4[[#This Row],[제품명]])</f>
        <v>0</v>
      </c>
      <c r="J431" s="122">
        <f>COUNTIF(사출계획!$G$88:$H$110,표4[[#This Row],[제품명]])</f>
        <v>0</v>
      </c>
      <c r="K431" s="54">
        <f>COUNTIF(사출계획!$I$62:$J$110,표4[[#This Row],[제품명]])</f>
        <v>0</v>
      </c>
      <c r="L431" s="126">
        <f>COUNTIF(사출계획!$I$62:$J$87,표4[[#This Row],[제품명]])</f>
        <v>0</v>
      </c>
      <c r="M431" s="126">
        <f>COUNTIF(사출계획!$I$88:$J$110,표4[[#This Row],[제품명]])</f>
        <v>0</v>
      </c>
      <c r="N431" s="54">
        <f>COUNTIF(사출계획!$K$62:$L$110,표4[[#This Row],[제품명]])</f>
        <v>0</v>
      </c>
      <c r="O431" s="126">
        <f>COUNTIF(사출계획!$K$62:$L$87,표4[[#This Row],[제품명]])</f>
        <v>0</v>
      </c>
      <c r="P431" s="126">
        <f>COUNTIF(사출계획!$K$88:$L$110,표4[[#This Row],[제품명]])</f>
        <v>0</v>
      </c>
      <c r="Q431" s="54">
        <f>COUNTIF(사출계획!$M$62:$N$110,표4[[#This Row],[제품명]])</f>
        <v>0</v>
      </c>
      <c r="R431" s="126">
        <f>COUNTIF(사출계획!$M$62:$N$87,표4[[#This Row],[제품명]])</f>
        <v>0</v>
      </c>
      <c r="S431" s="126">
        <f>COUNTIF(사출계획!$M$88:$N$110,표4[[#This Row],[제품명]])</f>
        <v>0</v>
      </c>
      <c r="T431" s="54">
        <f>COUNTIF(사출계획!$O$62:$P$110,표4[[#This Row],[제품명]])</f>
        <v>0</v>
      </c>
      <c r="U431" s="126">
        <f>COUNTIF(사출계획!$O$62:$P$87,표4[[#This Row],[제품명]])</f>
        <v>0</v>
      </c>
      <c r="V431" s="126">
        <f>COUNTIF(사출계획!$O$88:$P$110,표4[[#This Row],[제품명]])</f>
        <v>0</v>
      </c>
      <c r="W431" s="54">
        <f>COUNTIF(사출계획!$Q$62:$R$110,표4[[#This Row],[제품명]])</f>
        <v>0</v>
      </c>
      <c r="X431" s="126">
        <f>COUNTIF(사출계획!$Q$62:$R$87,표4[[#This Row],[제품명]])</f>
        <v>0</v>
      </c>
      <c r="Y431" s="126">
        <f>COUNTIF(사출계획!$Q$88:$R$110,표4[[#This Row],[제품명]])</f>
        <v>0</v>
      </c>
      <c r="Z431" s="54">
        <f>COUNTIF(사출계획!$S$62:$T$110,표4[[#This Row],[제품명]])</f>
        <v>0</v>
      </c>
      <c r="AA431" s="126"/>
      <c r="AB431" s="126"/>
      <c r="AC431" s="33" t="s">
        <v>1364</v>
      </c>
      <c r="AD431" s="129">
        <f>SUMIF(표4[잉크명],표5[[#This Row],[잉크]],표4[월])</f>
        <v>0</v>
      </c>
      <c r="AE431" s="126">
        <f>SUMIF(표4[잉크명],표5[[#This Row],[잉크]],표4[월-3층])</f>
        <v>0</v>
      </c>
      <c r="AF431" s="126">
        <f>SUMIF(표4[잉크명],표5[[#This Row],[잉크]],표4[월-1층])</f>
        <v>0</v>
      </c>
      <c r="AG431" s="133">
        <f>SUMIF(표4[잉크명],표5[[#This Row],[잉크]],표4[화])</f>
        <v>0</v>
      </c>
      <c r="AH431" s="126">
        <f>SUMIF(표4[잉크명],표5[[#This Row],[잉크]],표4[화-3층])</f>
        <v>0</v>
      </c>
      <c r="AI431" s="126">
        <f>SUMIF(표4[잉크명],표5[[#This Row],[잉크]],표4[화-1층])</f>
        <v>0</v>
      </c>
      <c r="AJ431" s="130">
        <f>SUMIF(표4[잉크명],표5[[#This Row],[잉크]],표4[수])</f>
        <v>0</v>
      </c>
      <c r="AK431" s="126">
        <f>SUMIF(표4[잉크명],표5[[#This Row],[잉크]],표4[수-3층])</f>
        <v>0</v>
      </c>
      <c r="AL431" s="126">
        <f>SUMIF(표4[잉크명],표5[[#This Row],[잉크]],표4[수-1층])</f>
        <v>0</v>
      </c>
      <c r="AM431" s="34">
        <f>SUMIF(표4[잉크명],표5[[#This Row],[잉크]],표4[목])</f>
        <v>0</v>
      </c>
      <c r="AN431" s="126">
        <f>SUMIF(표4[잉크명],표5[[#This Row],[잉크]],표4[목-3층])</f>
        <v>0</v>
      </c>
      <c r="AO431" s="126">
        <f>SUMIF(표4[잉크명],표5[[#This Row],[잉크]],표4[목-1층])</f>
        <v>0</v>
      </c>
      <c r="AP431" s="34">
        <f>SUMIF(표4[잉크명],표5[[#This Row],[잉크]],표4[금])</f>
        <v>0</v>
      </c>
      <c r="AQ431" s="126">
        <f>SUMIF(표4[잉크명],표5[[#This Row],[잉크]],표4[금-3층])</f>
        <v>0</v>
      </c>
      <c r="AR431" s="126">
        <f>SUMIF(표4[잉크명],표5[[#This Row],[잉크]],표4[금-1층])</f>
        <v>0</v>
      </c>
      <c r="AS431" s="34">
        <f>SUMIF(표4[잉크명],표5[[#This Row],[잉크]],표4[토])</f>
        <v>0</v>
      </c>
      <c r="AT431" s="126">
        <f>SUMIF(표4[잉크명],표5[[#This Row],[잉크]],표4[토-3층])</f>
        <v>0</v>
      </c>
      <c r="AU431" s="126">
        <f>SUMIF(표4[잉크명],표5[[#This Row],[잉크]],표4[토-1층])</f>
        <v>0</v>
      </c>
      <c r="AV431" s="34">
        <f>SUMIF(표4[잉크명],표5[[#This Row],[잉크]],표4[일])</f>
        <v>0</v>
      </c>
      <c r="AW431" s="126">
        <f>SUMIF(표4[잉크명],표5[[#This Row],[잉크]],표4[일-3층])</f>
        <v>0</v>
      </c>
      <c r="AX431" s="126">
        <f>SUMIF(표4[잉크명],표5[[#This Row],[잉크]],표4[일-1층])</f>
        <v>0</v>
      </c>
      <c r="AY431" s="34">
        <f>SUMIF(표4[잉크명],표5[[#This Row],[잉크]],표4[차주 월])</f>
        <v>0</v>
      </c>
      <c r="AZ431" s="34">
        <f>SUM(표5[[#This Row],[월]:[차주 월]])</f>
        <v>0</v>
      </c>
    </row>
    <row r="432" spans="2:52" x14ac:dyDescent="0.3">
      <c r="B432" s="56" t="s">
        <v>1124</v>
      </c>
      <c r="C432" s="56"/>
      <c r="D432" s="56" t="s">
        <v>927</v>
      </c>
      <c r="E432" s="54">
        <f>COUNTIF(사출계획!$E$62:$F$110,표4[[#This Row],[제품명]])</f>
        <v>0</v>
      </c>
      <c r="F432" s="126">
        <f>COUNTIF(사출계획!$E$62:$F$87,표4[[#This Row],[제품명]])</f>
        <v>0</v>
      </c>
      <c r="G432" s="126">
        <f>COUNTIF(사출계획!$E$88:$F$110,표4[[#This Row],[제품명]])</f>
        <v>0</v>
      </c>
      <c r="H432" s="54">
        <f>COUNTIF(사출계획!$G$62:$H$110,표4[[#This Row],[제품명]])</f>
        <v>0</v>
      </c>
      <c r="I432" s="122">
        <f>COUNTIF(사출계획!$G$62:$H$87,표4[[#This Row],[제품명]])</f>
        <v>0</v>
      </c>
      <c r="J432" s="122">
        <f>COUNTIF(사출계획!$G$88:$H$110,표4[[#This Row],[제품명]])</f>
        <v>0</v>
      </c>
      <c r="K432" s="54">
        <f>COUNTIF(사출계획!$I$62:$J$110,표4[[#This Row],[제품명]])</f>
        <v>0</v>
      </c>
      <c r="L432" s="126">
        <f>COUNTIF(사출계획!$I$62:$J$87,표4[[#This Row],[제품명]])</f>
        <v>0</v>
      </c>
      <c r="M432" s="126">
        <f>COUNTIF(사출계획!$I$88:$J$110,표4[[#This Row],[제품명]])</f>
        <v>0</v>
      </c>
      <c r="N432" s="54">
        <f>COUNTIF(사출계획!$K$62:$L$110,표4[[#This Row],[제품명]])</f>
        <v>0</v>
      </c>
      <c r="O432" s="126">
        <f>COUNTIF(사출계획!$K$62:$L$87,표4[[#This Row],[제품명]])</f>
        <v>0</v>
      </c>
      <c r="P432" s="126">
        <f>COUNTIF(사출계획!$K$88:$L$110,표4[[#This Row],[제품명]])</f>
        <v>0</v>
      </c>
      <c r="Q432" s="54">
        <f>COUNTIF(사출계획!$M$62:$N$110,표4[[#This Row],[제품명]])</f>
        <v>0</v>
      </c>
      <c r="R432" s="126">
        <f>COUNTIF(사출계획!$M$62:$N$87,표4[[#This Row],[제품명]])</f>
        <v>0</v>
      </c>
      <c r="S432" s="126">
        <f>COUNTIF(사출계획!$M$88:$N$110,표4[[#This Row],[제품명]])</f>
        <v>0</v>
      </c>
      <c r="T432" s="54">
        <f>COUNTIF(사출계획!$O$62:$P$110,표4[[#This Row],[제품명]])</f>
        <v>0</v>
      </c>
      <c r="U432" s="126">
        <f>COUNTIF(사출계획!$O$62:$P$87,표4[[#This Row],[제품명]])</f>
        <v>0</v>
      </c>
      <c r="V432" s="126">
        <f>COUNTIF(사출계획!$O$88:$P$110,표4[[#This Row],[제품명]])</f>
        <v>0</v>
      </c>
      <c r="W432" s="54">
        <f>COUNTIF(사출계획!$Q$62:$R$110,표4[[#This Row],[제품명]])</f>
        <v>0</v>
      </c>
      <c r="X432" s="126">
        <f>COUNTIF(사출계획!$Q$62:$R$87,표4[[#This Row],[제품명]])</f>
        <v>0</v>
      </c>
      <c r="Y432" s="126">
        <f>COUNTIF(사출계획!$Q$88:$R$110,표4[[#This Row],[제품명]])</f>
        <v>0</v>
      </c>
      <c r="Z432" s="54">
        <f>COUNTIF(사출계획!$S$62:$T$110,표4[[#This Row],[제품명]])</f>
        <v>0</v>
      </c>
      <c r="AA432" s="126"/>
      <c r="AB432" s="126"/>
      <c r="AC432" s="217" t="s">
        <v>1653</v>
      </c>
      <c r="AD432" s="129">
        <f>SUMIF(표4[잉크명],표5[[#This Row],[잉크]],표4[월])</f>
        <v>0</v>
      </c>
      <c r="AE432" s="126">
        <f>SUMIF(표4[잉크명],표5[[#This Row],[잉크]],표4[월-3층])</f>
        <v>0</v>
      </c>
      <c r="AF432" s="126">
        <f>SUMIF(표4[잉크명],표5[[#This Row],[잉크]],표4[월-1층])</f>
        <v>0</v>
      </c>
      <c r="AG432" s="133">
        <f>SUMIF(표4[잉크명],표5[[#This Row],[잉크]],표4[화])</f>
        <v>0</v>
      </c>
      <c r="AH432" s="126">
        <f>SUMIF(표4[잉크명],표5[[#This Row],[잉크]],표4[화-3층])</f>
        <v>0</v>
      </c>
      <c r="AI432" s="126">
        <f>SUMIF(표4[잉크명],표5[[#This Row],[잉크]],표4[화-1층])</f>
        <v>0</v>
      </c>
      <c r="AJ432" s="130">
        <f>SUMIF(표4[잉크명],표5[[#This Row],[잉크]],표4[수])</f>
        <v>0</v>
      </c>
      <c r="AK432" s="126">
        <f>SUMIF(표4[잉크명],표5[[#This Row],[잉크]],표4[수-3층])</f>
        <v>0</v>
      </c>
      <c r="AL432" s="126">
        <f>SUMIF(표4[잉크명],표5[[#This Row],[잉크]],표4[수-1층])</f>
        <v>0</v>
      </c>
      <c r="AM432" s="54">
        <f>SUMIF(표4[잉크명],표5[[#This Row],[잉크]],표4[목])</f>
        <v>0</v>
      </c>
      <c r="AN432" s="126">
        <f>SUMIF(표4[잉크명],표5[[#This Row],[잉크]],표4[목-3층])</f>
        <v>0</v>
      </c>
      <c r="AO432" s="126">
        <f>SUMIF(표4[잉크명],표5[[#This Row],[잉크]],표4[목-1층])</f>
        <v>0</v>
      </c>
      <c r="AP432" s="54">
        <f>SUMIF(표4[잉크명],표5[[#This Row],[잉크]],표4[금])</f>
        <v>0</v>
      </c>
      <c r="AQ432" s="126">
        <f>SUMIF(표4[잉크명],표5[[#This Row],[잉크]],표4[금-3층])</f>
        <v>0</v>
      </c>
      <c r="AR432" s="126">
        <f>SUMIF(표4[잉크명],표5[[#This Row],[잉크]],표4[금-1층])</f>
        <v>0</v>
      </c>
      <c r="AS432" s="54">
        <f>SUMIF(표4[잉크명],표5[[#This Row],[잉크]],표4[토])</f>
        <v>0</v>
      </c>
      <c r="AT432" s="126">
        <f>SUMIF(표4[잉크명],표5[[#This Row],[잉크]],표4[토-3층])</f>
        <v>0</v>
      </c>
      <c r="AU432" s="126">
        <f>SUMIF(표4[잉크명],표5[[#This Row],[잉크]],표4[토-1층])</f>
        <v>0</v>
      </c>
      <c r="AV432" s="54">
        <f>SUMIF(표4[잉크명],표5[[#This Row],[잉크]],표4[일])</f>
        <v>0</v>
      </c>
      <c r="AW432" s="126">
        <f>SUMIF(표4[잉크명],표5[[#This Row],[잉크]],표4[일-3층])</f>
        <v>0</v>
      </c>
      <c r="AX432" s="126">
        <f>SUMIF(표4[잉크명],표5[[#This Row],[잉크]],표4[일-1층])</f>
        <v>0</v>
      </c>
      <c r="AY432" s="54">
        <f>SUMIF(표4[잉크명],표5[[#This Row],[잉크]],표4[차주 월])</f>
        <v>0</v>
      </c>
      <c r="AZ432" s="54">
        <f>SUM(표5[[#This Row],[월]:[차주 월]])</f>
        <v>0</v>
      </c>
    </row>
    <row r="433" spans="2:52" x14ac:dyDescent="0.3">
      <c r="B433" s="56" t="s">
        <v>1124</v>
      </c>
      <c r="C433" s="56"/>
      <c r="D433" s="56" t="s">
        <v>928</v>
      </c>
      <c r="E433" s="34">
        <f>COUNTIF(사출계획!$E$62:$F$110,표4[[#This Row],[제품명]])</f>
        <v>0</v>
      </c>
      <c r="F433" s="126">
        <f>COUNTIF(사출계획!$E$62:$F$87,표4[[#This Row],[제품명]])</f>
        <v>0</v>
      </c>
      <c r="G433" s="126">
        <f>COUNTIF(사출계획!$E$88:$F$110,표4[[#This Row],[제품명]])</f>
        <v>0</v>
      </c>
      <c r="H433" s="34">
        <f>COUNTIF(사출계획!$G$62:$H$110,표4[[#This Row],[제품명]])</f>
        <v>0</v>
      </c>
      <c r="I433" s="122">
        <f>COUNTIF(사출계획!$G$62:$H$87,표4[[#This Row],[제품명]])</f>
        <v>0</v>
      </c>
      <c r="J433" s="122">
        <f>COUNTIF(사출계획!$G$88:$H$110,표4[[#This Row],[제품명]])</f>
        <v>0</v>
      </c>
      <c r="K433" s="34">
        <f>COUNTIF(사출계획!$I$62:$J$110,표4[[#This Row],[제품명]])</f>
        <v>0</v>
      </c>
      <c r="L433" s="126">
        <f>COUNTIF(사출계획!$I$62:$J$87,표4[[#This Row],[제품명]])</f>
        <v>0</v>
      </c>
      <c r="M433" s="126">
        <f>COUNTIF(사출계획!$I$88:$J$110,표4[[#This Row],[제품명]])</f>
        <v>0</v>
      </c>
      <c r="N433" s="34">
        <f>COUNTIF(사출계획!$K$62:$L$110,표4[[#This Row],[제품명]])</f>
        <v>0</v>
      </c>
      <c r="O433" s="126">
        <f>COUNTIF(사출계획!$K$62:$L$87,표4[[#This Row],[제품명]])</f>
        <v>0</v>
      </c>
      <c r="P433" s="126">
        <f>COUNTIF(사출계획!$K$88:$L$110,표4[[#This Row],[제품명]])</f>
        <v>0</v>
      </c>
      <c r="Q433" s="34">
        <f>COUNTIF(사출계획!$M$62:$N$110,표4[[#This Row],[제품명]])</f>
        <v>0</v>
      </c>
      <c r="R433" s="126">
        <f>COUNTIF(사출계획!$M$62:$N$87,표4[[#This Row],[제품명]])</f>
        <v>0</v>
      </c>
      <c r="S433" s="126">
        <f>COUNTIF(사출계획!$M$88:$N$110,표4[[#This Row],[제품명]])</f>
        <v>0</v>
      </c>
      <c r="T433" s="34">
        <f>COUNTIF(사출계획!$O$62:$P$110,표4[[#This Row],[제품명]])</f>
        <v>0</v>
      </c>
      <c r="U433" s="126">
        <f>COUNTIF(사출계획!$O$62:$P$87,표4[[#This Row],[제품명]])</f>
        <v>0</v>
      </c>
      <c r="V433" s="126">
        <f>COUNTIF(사출계획!$O$88:$P$110,표4[[#This Row],[제품명]])</f>
        <v>0</v>
      </c>
      <c r="W433" s="34">
        <f>COUNTIF(사출계획!$Q$62:$R$110,표4[[#This Row],[제품명]])</f>
        <v>0</v>
      </c>
      <c r="X433" s="126">
        <f>COUNTIF(사출계획!$Q$62:$R$87,표4[[#This Row],[제품명]])</f>
        <v>0</v>
      </c>
      <c r="Y433" s="126">
        <f>COUNTIF(사출계획!$Q$88:$R$110,표4[[#This Row],[제품명]])</f>
        <v>0</v>
      </c>
      <c r="Z433" s="34">
        <f>COUNTIF(사출계획!$S$62:$T$110,표4[[#This Row],[제품명]])</f>
        <v>0</v>
      </c>
      <c r="AA433" s="126"/>
      <c r="AB433" s="126"/>
      <c r="AC433" s="217" t="s">
        <v>1587</v>
      </c>
      <c r="AD433" s="129">
        <f>SUMIF(표4[잉크명],표5[[#This Row],[잉크]],표4[월])</f>
        <v>0</v>
      </c>
      <c r="AE433" s="126">
        <f>SUMIF(표4[잉크명],표5[[#This Row],[잉크]],표4[월-3층])</f>
        <v>0</v>
      </c>
      <c r="AF433" s="126">
        <f>SUMIF(표4[잉크명],표5[[#This Row],[잉크]],표4[월-1층])</f>
        <v>0</v>
      </c>
      <c r="AG433" s="133">
        <f>SUMIF(표4[잉크명],표5[[#This Row],[잉크]],표4[화])</f>
        <v>0</v>
      </c>
      <c r="AH433" s="126">
        <f>SUMIF(표4[잉크명],표5[[#This Row],[잉크]],표4[화-3층])</f>
        <v>0</v>
      </c>
      <c r="AI433" s="126">
        <f>SUMIF(표4[잉크명],표5[[#This Row],[잉크]],표4[화-1층])</f>
        <v>0</v>
      </c>
      <c r="AJ433" s="130">
        <f>SUMIF(표4[잉크명],표5[[#This Row],[잉크]],표4[수])</f>
        <v>0</v>
      </c>
      <c r="AK433" s="126">
        <f>SUMIF(표4[잉크명],표5[[#This Row],[잉크]],표4[수-3층])</f>
        <v>0</v>
      </c>
      <c r="AL433" s="126">
        <f>SUMIF(표4[잉크명],표5[[#This Row],[잉크]],표4[수-1층])</f>
        <v>0</v>
      </c>
      <c r="AM433" s="54">
        <f>SUMIF(표4[잉크명],표5[[#This Row],[잉크]],표4[목])</f>
        <v>0</v>
      </c>
      <c r="AN433" s="126">
        <f>SUMIF(표4[잉크명],표5[[#This Row],[잉크]],표4[목-3층])</f>
        <v>0</v>
      </c>
      <c r="AO433" s="126">
        <f>SUMIF(표4[잉크명],표5[[#This Row],[잉크]],표4[목-1층])</f>
        <v>0</v>
      </c>
      <c r="AP433" s="54">
        <f>SUMIF(표4[잉크명],표5[[#This Row],[잉크]],표4[금])</f>
        <v>0</v>
      </c>
      <c r="AQ433" s="126">
        <f>SUMIF(표4[잉크명],표5[[#This Row],[잉크]],표4[금-3층])</f>
        <v>0</v>
      </c>
      <c r="AR433" s="126">
        <f>SUMIF(표4[잉크명],표5[[#This Row],[잉크]],표4[금-1층])</f>
        <v>0</v>
      </c>
      <c r="AS433" s="54">
        <f>SUMIF(표4[잉크명],표5[[#This Row],[잉크]],표4[토])</f>
        <v>0</v>
      </c>
      <c r="AT433" s="126">
        <f>SUMIF(표4[잉크명],표5[[#This Row],[잉크]],표4[토-3층])</f>
        <v>0</v>
      </c>
      <c r="AU433" s="126">
        <f>SUMIF(표4[잉크명],표5[[#This Row],[잉크]],표4[토-1층])</f>
        <v>0</v>
      </c>
      <c r="AV433" s="54">
        <f>SUMIF(표4[잉크명],표5[[#This Row],[잉크]],표4[일])</f>
        <v>0</v>
      </c>
      <c r="AW433" s="126">
        <f>SUMIF(표4[잉크명],표5[[#This Row],[잉크]],표4[일-3층])</f>
        <v>0</v>
      </c>
      <c r="AX433" s="126">
        <f>SUMIF(표4[잉크명],표5[[#This Row],[잉크]],표4[일-1층])</f>
        <v>0</v>
      </c>
      <c r="AY433" s="54">
        <f>SUMIF(표4[잉크명],표5[[#This Row],[잉크]],표4[차주 월])</f>
        <v>0</v>
      </c>
      <c r="AZ433" s="54">
        <f>SUM(표5[[#This Row],[월]:[차주 월]])</f>
        <v>0</v>
      </c>
    </row>
    <row r="434" spans="2:52" x14ac:dyDescent="0.3">
      <c r="B434" s="56" t="s">
        <v>1125</v>
      </c>
      <c r="C434" s="56"/>
      <c r="D434" s="56" t="s">
        <v>929</v>
      </c>
      <c r="E434" s="34">
        <f>COUNTIF(사출계획!$E$62:$F$110,표4[[#This Row],[제품명]])</f>
        <v>0</v>
      </c>
      <c r="F434" s="126">
        <f>COUNTIF(사출계획!$E$62:$F$87,표4[[#This Row],[제품명]])</f>
        <v>0</v>
      </c>
      <c r="G434" s="126">
        <f>COUNTIF(사출계획!$E$88:$F$110,표4[[#This Row],[제품명]])</f>
        <v>0</v>
      </c>
      <c r="H434" s="34">
        <f>COUNTIF(사출계획!$G$62:$H$110,표4[[#This Row],[제품명]])</f>
        <v>0</v>
      </c>
      <c r="I434" s="122">
        <f>COUNTIF(사출계획!$G$62:$H$87,표4[[#This Row],[제품명]])</f>
        <v>0</v>
      </c>
      <c r="J434" s="122">
        <f>COUNTIF(사출계획!$G$88:$H$110,표4[[#This Row],[제품명]])</f>
        <v>0</v>
      </c>
      <c r="K434" s="34">
        <f>COUNTIF(사출계획!$I$62:$J$110,표4[[#This Row],[제품명]])</f>
        <v>0</v>
      </c>
      <c r="L434" s="126">
        <f>COUNTIF(사출계획!$I$62:$J$87,표4[[#This Row],[제품명]])</f>
        <v>0</v>
      </c>
      <c r="M434" s="126">
        <f>COUNTIF(사출계획!$I$88:$J$110,표4[[#This Row],[제품명]])</f>
        <v>0</v>
      </c>
      <c r="N434" s="34">
        <f>COUNTIF(사출계획!$K$62:$L$110,표4[[#This Row],[제품명]])</f>
        <v>0</v>
      </c>
      <c r="O434" s="126">
        <f>COUNTIF(사출계획!$K$62:$L$87,표4[[#This Row],[제품명]])</f>
        <v>0</v>
      </c>
      <c r="P434" s="126">
        <f>COUNTIF(사출계획!$K$88:$L$110,표4[[#This Row],[제품명]])</f>
        <v>0</v>
      </c>
      <c r="Q434" s="34">
        <f>COUNTIF(사출계획!$M$62:$N$110,표4[[#This Row],[제품명]])</f>
        <v>0</v>
      </c>
      <c r="R434" s="126">
        <f>COUNTIF(사출계획!$M$62:$N$87,표4[[#This Row],[제품명]])</f>
        <v>0</v>
      </c>
      <c r="S434" s="126">
        <f>COUNTIF(사출계획!$M$88:$N$110,표4[[#This Row],[제품명]])</f>
        <v>0</v>
      </c>
      <c r="T434" s="34">
        <f>COUNTIF(사출계획!$O$62:$P$110,표4[[#This Row],[제품명]])</f>
        <v>0</v>
      </c>
      <c r="U434" s="126">
        <f>COUNTIF(사출계획!$O$62:$P$87,표4[[#This Row],[제품명]])</f>
        <v>0</v>
      </c>
      <c r="V434" s="126">
        <f>COUNTIF(사출계획!$O$88:$P$110,표4[[#This Row],[제품명]])</f>
        <v>0</v>
      </c>
      <c r="W434" s="34">
        <f>COUNTIF(사출계획!$Q$62:$R$110,표4[[#This Row],[제품명]])</f>
        <v>0</v>
      </c>
      <c r="X434" s="126">
        <f>COUNTIF(사출계획!$Q$62:$R$87,표4[[#This Row],[제품명]])</f>
        <v>0</v>
      </c>
      <c r="Y434" s="126">
        <f>COUNTIF(사출계획!$Q$88:$R$110,표4[[#This Row],[제품명]])</f>
        <v>0</v>
      </c>
      <c r="Z434" s="34">
        <f>COUNTIF(사출계획!$S$62:$T$110,표4[[#This Row],[제품명]])</f>
        <v>0</v>
      </c>
      <c r="AA434" s="126"/>
      <c r="AB434" s="126"/>
      <c r="AC434" s="152" t="s">
        <v>925</v>
      </c>
      <c r="AD434" s="129">
        <f>SUMIF(표4[잉크명],표5[[#This Row],[잉크]],표4[월])</f>
        <v>0</v>
      </c>
      <c r="AE434" s="131">
        <f>SUMIF(표4[잉크명],표5[[#This Row],[잉크]],표4[월-3층])</f>
        <v>0</v>
      </c>
      <c r="AF434" s="131">
        <f>SUMIF(표4[잉크명],표5[[#This Row],[잉크]],표4[월-1층])</f>
        <v>0</v>
      </c>
      <c r="AG434" s="133">
        <f>SUMIF(표4[잉크명],표5[[#This Row],[잉크]],표4[화])</f>
        <v>0</v>
      </c>
      <c r="AH434" s="131">
        <f>SUMIF(표4[잉크명],표5[[#This Row],[잉크]],표4[화-3층])</f>
        <v>0</v>
      </c>
      <c r="AI434" s="131">
        <f>SUMIF(표4[잉크명],표5[[#This Row],[잉크]],표4[화-1층])</f>
        <v>0</v>
      </c>
      <c r="AJ434" s="130">
        <f>SUMIF(표4[잉크명],표5[[#This Row],[잉크]],표4[수])</f>
        <v>0</v>
      </c>
      <c r="AK434" s="131">
        <f>SUMIF(표4[잉크명],표5[[#This Row],[잉크]],표4[수-3층])</f>
        <v>0</v>
      </c>
      <c r="AL434" s="131">
        <f>SUMIF(표4[잉크명],표5[[#This Row],[잉크]],표4[수-1층])</f>
        <v>0</v>
      </c>
      <c r="AM434" s="34">
        <f>SUMIF(표4[잉크명],표5[[#This Row],[잉크]],표4[목])</f>
        <v>0</v>
      </c>
      <c r="AN434" s="131">
        <f>SUMIF(표4[잉크명],표5[[#This Row],[잉크]],표4[목-3층])</f>
        <v>0</v>
      </c>
      <c r="AO434" s="131">
        <f>SUMIF(표4[잉크명],표5[[#This Row],[잉크]],표4[목-1층])</f>
        <v>0</v>
      </c>
      <c r="AP434" s="34">
        <f>SUMIF(표4[잉크명],표5[[#This Row],[잉크]],표4[금])</f>
        <v>0</v>
      </c>
      <c r="AQ434" s="131">
        <f>SUMIF(표4[잉크명],표5[[#This Row],[잉크]],표4[금-3층])</f>
        <v>0</v>
      </c>
      <c r="AR434" s="131">
        <f>SUMIF(표4[잉크명],표5[[#This Row],[잉크]],표4[금-1층])</f>
        <v>0</v>
      </c>
      <c r="AS434" s="34">
        <f>SUMIF(표4[잉크명],표5[[#This Row],[잉크]],표4[토])</f>
        <v>0</v>
      </c>
      <c r="AT434" s="131">
        <f>SUMIF(표4[잉크명],표5[[#This Row],[잉크]],표4[토-3층])</f>
        <v>0</v>
      </c>
      <c r="AU434" s="131">
        <f>SUMIF(표4[잉크명],표5[[#This Row],[잉크]],표4[토-1층])</f>
        <v>0</v>
      </c>
      <c r="AV434" s="34">
        <f>SUMIF(표4[잉크명],표5[[#This Row],[잉크]],표4[일])</f>
        <v>0</v>
      </c>
      <c r="AW434" s="131">
        <f>SUMIF(표4[잉크명],표5[[#This Row],[잉크]],표4[일-3층])</f>
        <v>0</v>
      </c>
      <c r="AX434" s="131">
        <f>SUMIF(표4[잉크명],표5[[#This Row],[잉크]],표4[일-1층])</f>
        <v>0</v>
      </c>
      <c r="AY434" s="34">
        <f>SUMIF(표4[잉크명],표5[[#This Row],[잉크]],표4[차주 월])</f>
        <v>0</v>
      </c>
      <c r="AZ434" s="34">
        <f>SUM(표5[[#This Row],[월]:[차주 월]])</f>
        <v>0</v>
      </c>
    </row>
    <row r="435" spans="2:52" x14ac:dyDescent="0.3">
      <c r="B435" s="56" t="s">
        <v>1125</v>
      </c>
      <c r="C435" s="56"/>
      <c r="D435" s="56" t="s">
        <v>930</v>
      </c>
      <c r="E435" s="54">
        <f>COUNTIF(사출계획!$E$62:$F$110,표4[[#This Row],[제품명]])</f>
        <v>0</v>
      </c>
      <c r="F435" s="126">
        <f>COUNTIF(사출계획!$E$62:$F$87,표4[[#This Row],[제품명]])</f>
        <v>0</v>
      </c>
      <c r="G435" s="126">
        <f>COUNTIF(사출계획!$E$88:$F$110,표4[[#This Row],[제품명]])</f>
        <v>0</v>
      </c>
      <c r="H435" s="54">
        <f>COUNTIF(사출계획!$G$62:$H$110,표4[[#This Row],[제품명]])</f>
        <v>0</v>
      </c>
      <c r="I435" s="122">
        <f>COUNTIF(사출계획!$G$62:$H$87,표4[[#This Row],[제품명]])</f>
        <v>0</v>
      </c>
      <c r="J435" s="122">
        <f>COUNTIF(사출계획!$G$88:$H$110,표4[[#This Row],[제품명]])</f>
        <v>0</v>
      </c>
      <c r="K435" s="54">
        <f>COUNTIF(사출계획!$I$62:$J$110,표4[[#This Row],[제품명]])</f>
        <v>0</v>
      </c>
      <c r="L435" s="126">
        <f>COUNTIF(사출계획!$I$62:$J$87,표4[[#This Row],[제품명]])</f>
        <v>0</v>
      </c>
      <c r="M435" s="126">
        <f>COUNTIF(사출계획!$I$88:$J$110,표4[[#This Row],[제품명]])</f>
        <v>0</v>
      </c>
      <c r="N435" s="54">
        <f>COUNTIF(사출계획!$K$62:$L$110,표4[[#This Row],[제품명]])</f>
        <v>0</v>
      </c>
      <c r="O435" s="126">
        <f>COUNTIF(사출계획!$K$62:$L$87,표4[[#This Row],[제품명]])</f>
        <v>0</v>
      </c>
      <c r="P435" s="126">
        <f>COUNTIF(사출계획!$K$88:$L$110,표4[[#This Row],[제품명]])</f>
        <v>0</v>
      </c>
      <c r="Q435" s="54">
        <f>COUNTIF(사출계획!$M$62:$N$110,표4[[#This Row],[제품명]])</f>
        <v>0</v>
      </c>
      <c r="R435" s="126">
        <f>COUNTIF(사출계획!$M$62:$N$87,표4[[#This Row],[제품명]])</f>
        <v>0</v>
      </c>
      <c r="S435" s="126">
        <f>COUNTIF(사출계획!$M$88:$N$110,표4[[#This Row],[제품명]])</f>
        <v>0</v>
      </c>
      <c r="T435" s="54">
        <f>COUNTIF(사출계획!$O$62:$P$110,표4[[#This Row],[제품명]])</f>
        <v>0</v>
      </c>
      <c r="U435" s="126">
        <f>COUNTIF(사출계획!$O$62:$P$87,표4[[#This Row],[제품명]])</f>
        <v>0</v>
      </c>
      <c r="V435" s="126">
        <f>COUNTIF(사출계획!$O$88:$P$110,표4[[#This Row],[제품명]])</f>
        <v>0</v>
      </c>
      <c r="W435" s="54">
        <f>COUNTIF(사출계획!$Q$62:$R$110,표4[[#This Row],[제품명]])</f>
        <v>0</v>
      </c>
      <c r="X435" s="126">
        <f>COUNTIF(사출계획!$Q$62:$R$87,표4[[#This Row],[제품명]])</f>
        <v>0</v>
      </c>
      <c r="Y435" s="126">
        <f>COUNTIF(사출계획!$Q$88:$R$110,표4[[#This Row],[제품명]])</f>
        <v>0</v>
      </c>
      <c r="Z435" s="54">
        <f>COUNTIF(사출계획!$S$62:$T$110,표4[[#This Row],[제품명]])</f>
        <v>0</v>
      </c>
      <c r="AA435" s="126"/>
      <c r="AB435" s="126"/>
      <c r="AC435" s="33" t="s">
        <v>923</v>
      </c>
      <c r="AD435" s="129">
        <f>SUMIF(표4[잉크명],표5[[#This Row],[잉크]],표4[월])</f>
        <v>0</v>
      </c>
      <c r="AE435" s="131">
        <f>SUMIF(표4[잉크명],표5[[#This Row],[잉크]],표4[월-3층])</f>
        <v>0</v>
      </c>
      <c r="AF435" s="131">
        <f>SUMIF(표4[잉크명],표5[[#This Row],[잉크]],표4[월-1층])</f>
        <v>0</v>
      </c>
      <c r="AG435" s="133">
        <f>SUMIF(표4[잉크명],표5[[#This Row],[잉크]],표4[화])</f>
        <v>0</v>
      </c>
      <c r="AH435" s="131">
        <f>SUMIF(표4[잉크명],표5[[#This Row],[잉크]],표4[화-3층])</f>
        <v>0</v>
      </c>
      <c r="AI435" s="131">
        <f>SUMIF(표4[잉크명],표5[[#This Row],[잉크]],표4[화-1층])</f>
        <v>0</v>
      </c>
      <c r="AJ435" s="130">
        <f>SUMIF(표4[잉크명],표5[[#This Row],[잉크]],표4[수])</f>
        <v>0</v>
      </c>
      <c r="AK435" s="131">
        <f>SUMIF(표4[잉크명],표5[[#This Row],[잉크]],표4[수-3층])</f>
        <v>0</v>
      </c>
      <c r="AL435" s="131">
        <f>SUMIF(표4[잉크명],표5[[#This Row],[잉크]],표4[수-1층])</f>
        <v>0</v>
      </c>
      <c r="AM435" s="34">
        <f>SUMIF(표4[잉크명],표5[[#This Row],[잉크]],표4[목])</f>
        <v>0</v>
      </c>
      <c r="AN435" s="131">
        <f>SUMIF(표4[잉크명],표5[[#This Row],[잉크]],표4[목-3층])</f>
        <v>0</v>
      </c>
      <c r="AO435" s="131">
        <f>SUMIF(표4[잉크명],표5[[#This Row],[잉크]],표4[목-1층])</f>
        <v>0</v>
      </c>
      <c r="AP435" s="34">
        <f>SUMIF(표4[잉크명],표5[[#This Row],[잉크]],표4[금])</f>
        <v>0</v>
      </c>
      <c r="AQ435" s="131">
        <f>SUMIF(표4[잉크명],표5[[#This Row],[잉크]],표4[금-3층])</f>
        <v>0</v>
      </c>
      <c r="AR435" s="131">
        <f>SUMIF(표4[잉크명],표5[[#This Row],[잉크]],표4[금-1층])</f>
        <v>0</v>
      </c>
      <c r="AS435" s="34">
        <f>SUMIF(표4[잉크명],표5[[#This Row],[잉크]],표4[토])</f>
        <v>0</v>
      </c>
      <c r="AT435" s="131">
        <f>SUMIF(표4[잉크명],표5[[#This Row],[잉크]],표4[토-3층])</f>
        <v>0</v>
      </c>
      <c r="AU435" s="131">
        <f>SUMIF(표4[잉크명],표5[[#This Row],[잉크]],표4[토-1층])</f>
        <v>0</v>
      </c>
      <c r="AV435" s="34">
        <f>SUMIF(표4[잉크명],표5[[#This Row],[잉크]],표4[일])</f>
        <v>0</v>
      </c>
      <c r="AW435" s="131">
        <f>SUMIF(표4[잉크명],표5[[#This Row],[잉크]],표4[일-3층])</f>
        <v>0</v>
      </c>
      <c r="AX435" s="131">
        <f>SUMIF(표4[잉크명],표5[[#This Row],[잉크]],표4[일-1층])</f>
        <v>0</v>
      </c>
      <c r="AY435" s="34">
        <f>SUMIF(표4[잉크명],표5[[#This Row],[잉크]],표4[차주 월])</f>
        <v>0</v>
      </c>
      <c r="AZ435" s="34">
        <f>SUM(표5[[#This Row],[월]:[차주 월]])</f>
        <v>0</v>
      </c>
    </row>
    <row r="436" spans="2:52" x14ac:dyDescent="0.3">
      <c r="B436" s="56" t="s">
        <v>1497</v>
      </c>
      <c r="C436" s="56"/>
      <c r="D436" s="56" t="s">
        <v>943</v>
      </c>
      <c r="E436" s="34">
        <f>COUNTIF(사출계획!$E$62:$F$110,표4[[#This Row],[제품명]])</f>
        <v>0</v>
      </c>
      <c r="F436" s="126">
        <f>COUNTIF(사출계획!$E$62:$F$87,표4[[#This Row],[제품명]])</f>
        <v>0</v>
      </c>
      <c r="G436" s="126">
        <f>COUNTIF(사출계획!$E$88:$F$110,표4[[#This Row],[제품명]])</f>
        <v>0</v>
      </c>
      <c r="H436" s="34">
        <f>COUNTIF(사출계획!$G$62:$H$110,표4[[#This Row],[제품명]])</f>
        <v>0</v>
      </c>
      <c r="I436" s="122">
        <f>COUNTIF(사출계획!$G$62:$H$87,표4[[#This Row],[제품명]])</f>
        <v>0</v>
      </c>
      <c r="J436" s="122">
        <f>COUNTIF(사출계획!$G$88:$H$110,표4[[#This Row],[제품명]])</f>
        <v>0</v>
      </c>
      <c r="K436" s="34">
        <f>COUNTIF(사출계획!$I$62:$J$110,표4[[#This Row],[제품명]])</f>
        <v>0</v>
      </c>
      <c r="L436" s="126">
        <f>COUNTIF(사출계획!$I$62:$J$87,표4[[#This Row],[제품명]])</f>
        <v>0</v>
      </c>
      <c r="M436" s="126">
        <f>COUNTIF(사출계획!$I$88:$J$110,표4[[#This Row],[제품명]])</f>
        <v>0</v>
      </c>
      <c r="N436" s="34">
        <f>COUNTIF(사출계획!$K$62:$L$110,표4[[#This Row],[제품명]])</f>
        <v>0</v>
      </c>
      <c r="O436" s="126">
        <f>COUNTIF(사출계획!$K$62:$L$87,표4[[#This Row],[제품명]])</f>
        <v>0</v>
      </c>
      <c r="P436" s="126">
        <f>COUNTIF(사출계획!$K$88:$L$110,표4[[#This Row],[제품명]])</f>
        <v>0</v>
      </c>
      <c r="Q436" s="34">
        <f>COUNTIF(사출계획!$M$62:$N$110,표4[[#This Row],[제품명]])</f>
        <v>0</v>
      </c>
      <c r="R436" s="126">
        <f>COUNTIF(사출계획!$M$62:$N$87,표4[[#This Row],[제품명]])</f>
        <v>0</v>
      </c>
      <c r="S436" s="126">
        <f>COUNTIF(사출계획!$M$88:$N$110,표4[[#This Row],[제품명]])</f>
        <v>0</v>
      </c>
      <c r="T436" s="34">
        <f>COUNTIF(사출계획!$O$62:$P$110,표4[[#This Row],[제품명]])</f>
        <v>0</v>
      </c>
      <c r="U436" s="126">
        <f>COUNTIF(사출계획!$O$62:$P$87,표4[[#This Row],[제품명]])</f>
        <v>0</v>
      </c>
      <c r="V436" s="126">
        <f>COUNTIF(사출계획!$O$88:$P$110,표4[[#This Row],[제품명]])</f>
        <v>0</v>
      </c>
      <c r="W436" s="34">
        <f>COUNTIF(사출계획!$Q$62:$R$110,표4[[#This Row],[제품명]])</f>
        <v>0</v>
      </c>
      <c r="X436" s="126">
        <f>COUNTIF(사출계획!$Q$62:$R$87,표4[[#This Row],[제품명]])</f>
        <v>0</v>
      </c>
      <c r="Y436" s="126">
        <f>COUNTIF(사출계획!$Q$88:$R$110,표4[[#This Row],[제품명]])</f>
        <v>0</v>
      </c>
      <c r="Z436" s="34">
        <f>COUNTIF(사출계획!$S$62:$T$110,표4[[#This Row],[제품명]])</f>
        <v>0</v>
      </c>
      <c r="AA436" s="126"/>
      <c r="AB436" s="126"/>
      <c r="AC436" s="158" t="s">
        <v>1703</v>
      </c>
      <c r="AD436" s="129">
        <f>SUMIF(표4[잉크명],표5[[#This Row],[잉크]],표4[월])</f>
        <v>0</v>
      </c>
      <c r="AE436" s="131">
        <f>SUMIF(표4[잉크명],표5[[#This Row],[잉크]],표4[월-3층])</f>
        <v>0</v>
      </c>
      <c r="AF436" s="131">
        <f>SUMIF(표4[잉크명],표5[[#This Row],[잉크]],표4[월-1층])</f>
        <v>0</v>
      </c>
      <c r="AG436" s="133">
        <f>SUMIF(표4[잉크명],표5[[#This Row],[잉크]],표4[화])</f>
        <v>0</v>
      </c>
      <c r="AH436" s="131">
        <f>SUMIF(표4[잉크명],표5[[#This Row],[잉크]],표4[화-3층])</f>
        <v>0</v>
      </c>
      <c r="AI436" s="131">
        <f>SUMIF(표4[잉크명],표5[[#This Row],[잉크]],표4[화-1층])</f>
        <v>0</v>
      </c>
      <c r="AJ436" s="130">
        <f>SUMIF(표4[잉크명],표5[[#This Row],[잉크]],표4[수])</f>
        <v>0</v>
      </c>
      <c r="AK436" s="131">
        <f>SUMIF(표4[잉크명],표5[[#This Row],[잉크]],표4[수-3층])</f>
        <v>0</v>
      </c>
      <c r="AL436" s="131">
        <f>SUMIF(표4[잉크명],표5[[#This Row],[잉크]],표4[수-1층])</f>
        <v>0</v>
      </c>
      <c r="AM436" s="54">
        <f>SUMIF(표4[잉크명],표5[[#This Row],[잉크]],표4[목])</f>
        <v>0</v>
      </c>
      <c r="AN436" s="131">
        <f>SUMIF(표4[잉크명],표5[[#This Row],[잉크]],표4[목-3층])</f>
        <v>0</v>
      </c>
      <c r="AO436" s="131">
        <f>SUMIF(표4[잉크명],표5[[#This Row],[잉크]],표4[목-1층])</f>
        <v>0</v>
      </c>
      <c r="AP436" s="54">
        <f>SUMIF(표4[잉크명],표5[[#This Row],[잉크]],표4[금])</f>
        <v>0</v>
      </c>
      <c r="AQ436" s="131">
        <f>SUMIF(표4[잉크명],표5[[#This Row],[잉크]],표4[금-3층])</f>
        <v>0</v>
      </c>
      <c r="AR436" s="131">
        <f>SUMIF(표4[잉크명],표5[[#This Row],[잉크]],표4[금-1층])</f>
        <v>0</v>
      </c>
      <c r="AS436" s="54">
        <f>SUMIF(표4[잉크명],표5[[#This Row],[잉크]],표4[토])</f>
        <v>0</v>
      </c>
      <c r="AT436" s="131">
        <f>SUMIF(표4[잉크명],표5[[#This Row],[잉크]],표4[토-3층])</f>
        <v>0</v>
      </c>
      <c r="AU436" s="131">
        <f>SUMIF(표4[잉크명],표5[[#This Row],[잉크]],표4[토-1층])</f>
        <v>0</v>
      </c>
      <c r="AV436" s="54">
        <f>SUMIF(표4[잉크명],표5[[#This Row],[잉크]],표4[일])</f>
        <v>0</v>
      </c>
      <c r="AW436" s="131">
        <f>SUMIF(표4[잉크명],표5[[#This Row],[잉크]],표4[일-3층])</f>
        <v>0</v>
      </c>
      <c r="AX436" s="131">
        <f>SUMIF(표4[잉크명],표5[[#This Row],[잉크]],표4[일-1층])</f>
        <v>0</v>
      </c>
      <c r="AY436" s="54">
        <f>SUMIF(표4[잉크명],표5[[#This Row],[잉크]],표4[차주 월])</f>
        <v>0</v>
      </c>
      <c r="AZ436" s="54">
        <f>SUM(표5[[#This Row],[월]:[차주 월]])</f>
        <v>0</v>
      </c>
    </row>
    <row r="437" spans="2:52" x14ac:dyDescent="0.3">
      <c r="B437" s="56" t="s">
        <v>1497</v>
      </c>
      <c r="C437" s="56"/>
      <c r="D437" s="56" t="s">
        <v>944</v>
      </c>
      <c r="E437" s="34">
        <f>COUNTIF(사출계획!$E$62:$F$110,표4[[#This Row],[제품명]])</f>
        <v>0</v>
      </c>
      <c r="F437" s="126">
        <f>COUNTIF(사출계획!$E$62:$F$87,표4[[#This Row],[제품명]])</f>
        <v>0</v>
      </c>
      <c r="G437" s="126">
        <f>COUNTIF(사출계획!$E$88:$F$110,표4[[#This Row],[제품명]])</f>
        <v>0</v>
      </c>
      <c r="H437" s="34">
        <f>COUNTIF(사출계획!$G$62:$H$110,표4[[#This Row],[제품명]])</f>
        <v>0</v>
      </c>
      <c r="I437" s="122">
        <f>COUNTIF(사출계획!$G$62:$H$87,표4[[#This Row],[제품명]])</f>
        <v>0</v>
      </c>
      <c r="J437" s="122">
        <f>COUNTIF(사출계획!$G$88:$H$110,표4[[#This Row],[제품명]])</f>
        <v>0</v>
      </c>
      <c r="K437" s="34">
        <f>COUNTIF(사출계획!$I$62:$J$110,표4[[#This Row],[제품명]])</f>
        <v>0</v>
      </c>
      <c r="L437" s="126">
        <f>COUNTIF(사출계획!$I$62:$J$87,표4[[#This Row],[제품명]])</f>
        <v>0</v>
      </c>
      <c r="M437" s="126">
        <f>COUNTIF(사출계획!$I$88:$J$110,표4[[#This Row],[제품명]])</f>
        <v>0</v>
      </c>
      <c r="N437" s="34">
        <f>COUNTIF(사출계획!$K$62:$L$110,표4[[#This Row],[제품명]])</f>
        <v>0</v>
      </c>
      <c r="O437" s="126">
        <f>COUNTIF(사출계획!$K$62:$L$87,표4[[#This Row],[제품명]])</f>
        <v>0</v>
      </c>
      <c r="P437" s="126">
        <f>COUNTIF(사출계획!$K$88:$L$110,표4[[#This Row],[제품명]])</f>
        <v>0</v>
      </c>
      <c r="Q437" s="34">
        <f>COUNTIF(사출계획!$M$62:$N$110,표4[[#This Row],[제품명]])</f>
        <v>0</v>
      </c>
      <c r="R437" s="126">
        <f>COUNTIF(사출계획!$M$62:$N$87,표4[[#This Row],[제품명]])</f>
        <v>0</v>
      </c>
      <c r="S437" s="126">
        <f>COUNTIF(사출계획!$M$88:$N$110,표4[[#This Row],[제품명]])</f>
        <v>0</v>
      </c>
      <c r="T437" s="34">
        <f>COUNTIF(사출계획!$O$62:$P$110,표4[[#This Row],[제품명]])</f>
        <v>0</v>
      </c>
      <c r="U437" s="126">
        <f>COUNTIF(사출계획!$O$62:$P$87,표4[[#This Row],[제품명]])</f>
        <v>0</v>
      </c>
      <c r="V437" s="126">
        <f>COUNTIF(사출계획!$O$88:$P$110,표4[[#This Row],[제품명]])</f>
        <v>0</v>
      </c>
      <c r="W437" s="34">
        <f>COUNTIF(사출계획!$Q$62:$R$110,표4[[#This Row],[제품명]])</f>
        <v>0</v>
      </c>
      <c r="X437" s="126">
        <f>COUNTIF(사출계획!$Q$62:$R$87,표4[[#This Row],[제품명]])</f>
        <v>0</v>
      </c>
      <c r="Y437" s="126">
        <f>COUNTIF(사출계획!$Q$88:$R$110,표4[[#This Row],[제품명]])</f>
        <v>0</v>
      </c>
      <c r="Z437" s="34">
        <f>COUNTIF(사출계획!$S$62:$T$110,표4[[#This Row],[제품명]])</f>
        <v>0</v>
      </c>
      <c r="AA437" s="126"/>
      <c r="AB437" s="126"/>
      <c r="AC437" s="159" t="s">
        <v>930</v>
      </c>
      <c r="AD437" s="129">
        <f>SUMIF(표4[잉크명],표5[[#This Row],[잉크]],표4[월])</f>
        <v>0</v>
      </c>
      <c r="AE437" s="131">
        <f>SUMIF(표4[잉크명],표5[[#This Row],[잉크]],표4[월-3층])</f>
        <v>0</v>
      </c>
      <c r="AF437" s="131">
        <f>SUMIF(표4[잉크명],표5[[#This Row],[잉크]],표4[월-1층])</f>
        <v>0</v>
      </c>
      <c r="AG437" s="133">
        <f>SUMIF(표4[잉크명],표5[[#This Row],[잉크]],표4[화])</f>
        <v>0</v>
      </c>
      <c r="AH437" s="131">
        <f>SUMIF(표4[잉크명],표5[[#This Row],[잉크]],표4[화-3층])</f>
        <v>0</v>
      </c>
      <c r="AI437" s="131">
        <f>SUMIF(표4[잉크명],표5[[#This Row],[잉크]],표4[화-1층])</f>
        <v>0</v>
      </c>
      <c r="AJ437" s="130">
        <f>SUMIF(표4[잉크명],표5[[#This Row],[잉크]],표4[수])</f>
        <v>0</v>
      </c>
      <c r="AK437" s="131">
        <f>SUMIF(표4[잉크명],표5[[#This Row],[잉크]],표4[수-3층])</f>
        <v>0</v>
      </c>
      <c r="AL437" s="131">
        <f>SUMIF(표4[잉크명],표5[[#This Row],[잉크]],표4[수-1층])</f>
        <v>0</v>
      </c>
      <c r="AM437" s="54">
        <f>SUMIF(표4[잉크명],표5[[#This Row],[잉크]],표4[목])</f>
        <v>0</v>
      </c>
      <c r="AN437" s="131">
        <f>SUMIF(표4[잉크명],표5[[#This Row],[잉크]],표4[목-3층])</f>
        <v>0</v>
      </c>
      <c r="AO437" s="131">
        <f>SUMIF(표4[잉크명],표5[[#This Row],[잉크]],표4[목-1층])</f>
        <v>0</v>
      </c>
      <c r="AP437" s="54">
        <f>SUMIF(표4[잉크명],표5[[#This Row],[잉크]],표4[금])</f>
        <v>0</v>
      </c>
      <c r="AQ437" s="131">
        <f>SUMIF(표4[잉크명],표5[[#This Row],[잉크]],표4[금-3층])</f>
        <v>0</v>
      </c>
      <c r="AR437" s="131">
        <f>SUMIF(표4[잉크명],표5[[#This Row],[잉크]],표4[금-1층])</f>
        <v>0</v>
      </c>
      <c r="AS437" s="54">
        <f>SUMIF(표4[잉크명],표5[[#This Row],[잉크]],표4[토])</f>
        <v>0</v>
      </c>
      <c r="AT437" s="131">
        <f>SUMIF(표4[잉크명],표5[[#This Row],[잉크]],표4[토-3층])</f>
        <v>0</v>
      </c>
      <c r="AU437" s="131">
        <f>SUMIF(표4[잉크명],표5[[#This Row],[잉크]],표4[토-1층])</f>
        <v>0</v>
      </c>
      <c r="AV437" s="54">
        <f>SUMIF(표4[잉크명],표5[[#This Row],[잉크]],표4[일])</f>
        <v>0</v>
      </c>
      <c r="AW437" s="131">
        <f>SUMIF(표4[잉크명],표5[[#This Row],[잉크]],표4[일-3층])</f>
        <v>0</v>
      </c>
      <c r="AX437" s="131">
        <f>SUMIF(표4[잉크명],표5[[#This Row],[잉크]],표4[일-1층])</f>
        <v>0</v>
      </c>
      <c r="AY437" s="54">
        <f>SUMIF(표4[잉크명],표5[[#This Row],[잉크]],표4[차주 월])</f>
        <v>0</v>
      </c>
      <c r="AZ437" s="54">
        <f>SUM(표5[[#This Row],[월]:[차주 월]])</f>
        <v>0</v>
      </c>
    </row>
    <row r="438" spans="2:52" x14ac:dyDescent="0.3">
      <c r="B438" s="56" t="s">
        <v>1497</v>
      </c>
      <c r="C438" s="56"/>
      <c r="D438" s="56" t="s">
        <v>945</v>
      </c>
      <c r="E438" s="54">
        <f>COUNTIF(사출계획!$E$62:$F$110,표4[[#This Row],[제품명]])</f>
        <v>0</v>
      </c>
      <c r="F438" s="126">
        <f>COUNTIF(사출계획!$E$62:$F$87,표4[[#This Row],[제품명]])</f>
        <v>0</v>
      </c>
      <c r="G438" s="126">
        <f>COUNTIF(사출계획!$E$88:$F$110,표4[[#This Row],[제품명]])</f>
        <v>0</v>
      </c>
      <c r="H438" s="54">
        <f>COUNTIF(사출계획!$G$62:$H$110,표4[[#This Row],[제품명]])</f>
        <v>0</v>
      </c>
      <c r="I438" s="122">
        <f>COUNTIF(사출계획!$G$62:$H$87,표4[[#This Row],[제품명]])</f>
        <v>0</v>
      </c>
      <c r="J438" s="122">
        <f>COUNTIF(사출계획!$G$88:$H$110,표4[[#This Row],[제품명]])</f>
        <v>0</v>
      </c>
      <c r="K438" s="54">
        <f>COUNTIF(사출계획!$I$62:$J$110,표4[[#This Row],[제품명]])</f>
        <v>0</v>
      </c>
      <c r="L438" s="126">
        <f>COUNTIF(사출계획!$I$62:$J$87,표4[[#This Row],[제품명]])</f>
        <v>0</v>
      </c>
      <c r="M438" s="126">
        <f>COUNTIF(사출계획!$I$88:$J$110,표4[[#This Row],[제품명]])</f>
        <v>0</v>
      </c>
      <c r="N438" s="54">
        <f>COUNTIF(사출계획!$K$62:$L$110,표4[[#This Row],[제품명]])</f>
        <v>0</v>
      </c>
      <c r="O438" s="126">
        <f>COUNTIF(사출계획!$K$62:$L$87,표4[[#This Row],[제품명]])</f>
        <v>0</v>
      </c>
      <c r="P438" s="126">
        <f>COUNTIF(사출계획!$K$88:$L$110,표4[[#This Row],[제품명]])</f>
        <v>0</v>
      </c>
      <c r="Q438" s="54">
        <f>COUNTIF(사출계획!$M$62:$N$110,표4[[#This Row],[제품명]])</f>
        <v>0</v>
      </c>
      <c r="R438" s="126">
        <f>COUNTIF(사출계획!$M$62:$N$87,표4[[#This Row],[제품명]])</f>
        <v>0</v>
      </c>
      <c r="S438" s="126">
        <f>COUNTIF(사출계획!$M$88:$N$110,표4[[#This Row],[제품명]])</f>
        <v>0</v>
      </c>
      <c r="T438" s="54">
        <f>COUNTIF(사출계획!$O$62:$P$110,표4[[#This Row],[제품명]])</f>
        <v>0</v>
      </c>
      <c r="U438" s="126">
        <f>COUNTIF(사출계획!$O$62:$P$87,표4[[#This Row],[제품명]])</f>
        <v>0</v>
      </c>
      <c r="V438" s="126">
        <f>COUNTIF(사출계획!$O$88:$P$110,표4[[#This Row],[제품명]])</f>
        <v>0</v>
      </c>
      <c r="W438" s="54">
        <f>COUNTIF(사출계획!$Q$62:$R$110,표4[[#This Row],[제품명]])</f>
        <v>0</v>
      </c>
      <c r="X438" s="126">
        <f>COUNTIF(사출계획!$Q$62:$R$87,표4[[#This Row],[제품명]])</f>
        <v>0</v>
      </c>
      <c r="Y438" s="126">
        <f>COUNTIF(사출계획!$Q$88:$R$110,표4[[#This Row],[제품명]])</f>
        <v>0</v>
      </c>
      <c r="Z438" s="54">
        <f>COUNTIF(사출계획!$S$62:$T$110,표4[[#This Row],[제품명]])</f>
        <v>0</v>
      </c>
      <c r="AA438" s="126"/>
      <c r="AB438" s="126"/>
      <c r="AC438" s="33" t="s">
        <v>1362</v>
      </c>
      <c r="AD438" s="129">
        <f>SUMIF(표4[잉크명],표5[[#This Row],[잉크]],표4[월])</f>
        <v>0</v>
      </c>
      <c r="AE438" s="126">
        <f>SUMIF(표4[잉크명],표5[[#This Row],[잉크]],표4[월-3층])</f>
        <v>0</v>
      </c>
      <c r="AF438" s="126">
        <f>SUMIF(표4[잉크명],표5[[#This Row],[잉크]],표4[월-1층])</f>
        <v>0</v>
      </c>
      <c r="AG438" s="133">
        <f>SUMIF(표4[잉크명],표5[[#This Row],[잉크]],표4[화])</f>
        <v>0</v>
      </c>
      <c r="AH438" s="126">
        <f>SUMIF(표4[잉크명],표5[[#This Row],[잉크]],표4[화-3층])</f>
        <v>0</v>
      </c>
      <c r="AI438" s="126">
        <f>SUMIF(표4[잉크명],표5[[#This Row],[잉크]],표4[화-1층])</f>
        <v>0</v>
      </c>
      <c r="AJ438" s="130">
        <f>SUMIF(표4[잉크명],표5[[#This Row],[잉크]],표4[수])</f>
        <v>0</v>
      </c>
      <c r="AK438" s="126">
        <f>SUMIF(표4[잉크명],표5[[#This Row],[잉크]],표4[수-3층])</f>
        <v>0</v>
      </c>
      <c r="AL438" s="126">
        <f>SUMIF(표4[잉크명],표5[[#This Row],[잉크]],표4[수-1층])</f>
        <v>0</v>
      </c>
      <c r="AM438" s="34">
        <f>SUMIF(표4[잉크명],표5[[#This Row],[잉크]],표4[목])</f>
        <v>0</v>
      </c>
      <c r="AN438" s="126">
        <f>SUMIF(표4[잉크명],표5[[#This Row],[잉크]],표4[목-3층])</f>
        <v>0</v>
      </c>
      <c r="AO438" s="126">
        <f>SUMIF(표4[잉크명],표5[[#This Row],[잉크]],표4[목-1층])</f>
        <v>0</v>
      </c>
      <c r="AP438" s="34">
        <f>SUMIF(표4[잉크명],표5[[#This Row],[잉크]],표4[금])</f>
        <v>0</v>
      </c>
      <c r="AQ438" s="126">
        <f>SUMIF(표4[잉크명],표5[[#This Row],[잉크]],표4[금-3층])</f>
        <v>0</v>
      </c>
      <c r="AR438" s="126">
        <f>SUMIF(표4[잉크명],표5[[#This Row],[잉크]],표4[금-1층])</f>
        <v>0</v>
      </c>
      <c r="AS438" s="34">
        <f>SUMIF(표4[잉크명],표5[[#This Row],[잉크]],표4[토])</f>
        <v>0</v>
      </c>
      <c r="AT438" s="126">
        <f>SUMIF(표4[잉크명],표5[[#This Row],[잉크]],표4[토-3층])</f>
        <v>0</v>
      </c>
      <c r="AU438" s="126">
        <f>SUMIF(표4[잉크명],표5[[#This Row],[잉크]],표4[토-1층])</f>
        <v>0</v>
      </c>
      <c r="AV438" s="34">
        <f>SUMIF(표4[잉크명],표5[[#This Row],[잉크]],표4[일])</f>
        <v>0</v>
      </c>
      <c r="AW438" s="126">
        <f>SUMIF(표4[잉크명],표5[[#This Row],[잉크]],표4[일-3층])</f>
        <v>0</v>
      </c>
      <c r="AX438" s="126">
        <f>SUMIF(표4[잉크명],표5[[#This Row],[잉크]],표4[일-1층])</f>
        <v>0</v>
      </c>
      <c r="AY438" s="34">
        <f>SUMIF(표4[잉크명],표5[[#This Row],[잉크]],표4[차주 월])</f>
        <v>0</v>
      </c>
      <c r="AZ438" s="34">
        <f>SUM(표5[[#This Row],[월]:[차주 월]])</f>
        <v>0</v>
      </c>
    </row>
    <row r="439" spans="2:52" x14ac:dyDescent="0.3">
      <c r="B439" s="56" t="s">
        <v>1496</v>
      </c>
      <c r="C439" s="56"/>
      <c r="D439" s="56" t="s">
        <v>943</v>
      </c>
      <c r="E439" s="34">
        <f>COUNTIF(사출계획!$E$62:$F$110,표4[[#This Row],[제품명]])</f>
        <v>0</v>
      </c>
      <c r="F439" s="126">
        <f>COUNTIF(사출계획!$E$62:$F$87,표4[[#This Row],[제품명]])</f>
        <v>0</v>
      </c>
      <c r="G439" s="126">
        <f>COUNTIF(사출계획!$E$88:$F$110,표4[[#This Row],[제품명]])</f>
        <v>0</v>
      </c>
      <c r="H439" s="34">
        <f>COUNTIF(사출계획!$G$62:$H$110,표4[[#This Row],[제품명]])</f>
        <v>0</v>
      </c>
      <c r="I439" s="122">
        <f>COUNTIF(사출계획!$G$62:$H$87,표4[[#This Row],[제품명]])</f>
        <v>0</v>
      </c>
      <c r="J439" s="122">
        <f>COUNTIF(사출계획!$G$88:$H$110,표4[[#This Row],[제품명]])</f>
        <v>0</v>
      </c>
      <c r="K439" s="34">
        <f>COUNTIF(사출계획!$I$62:$J$110,표4[[#This Row],[제품명]])</f>
        <v>0</v>
      </c>
      <c r="L439" s="126">
        <f>COUNTIF(사출계획!$I$62:$J$87,표4[[#This Row],[제품명]])</f>
        <v>0</v>
      </c>
      <c r="M439" s="126">
        <f>COUNTIF(사출계획!$I$88:$J$110,표4[[#This Row],[제품명]])</f>
        <v>0</v>
      </c>
      <c r="N439" s="34">
        <f>COUNTIF(사출계획!$K$62:$L$110,표4[[#This Row],[제품명]])</f>
        <v>0</v>
      </c>
      <c r="O439" s="126">
        <f>COUNTIF(사출계획!$K$62:$L$87,표4[[#This Row],[제품명]])</f>
        <v>0</v>
      </c>
      <c r="P439" s="126">
        <f>COUNTIF(사출계획!$K$88:$L$110,표4[[#This Row],[제품명]])</f>
        <v>0</v>
      </c>
      <c r="Q439" s="34">
        <f>COUNTIF(사출계획!$M$62:$N$110,표4[[#This Row],[제품명]])</f>
        <v>0</v>
      </c>
      <c r="R439" s="126">
        <f>COUNTIF(사출계획!$M$62:$N$87,표4[[#This Row],[제품명]])</f>
        <v>0</v>
      </c>
      <c r="S439" s="126">
        <f>COUNTIF(사출계획!$M$88:$N$110,표4[[#This Row],[제품명]])</f>
        <v>0</v>
      </c>
      <c r="T439" s="34">
        <f>COUNTIF(사출계획!$O$62:$P$110,표4[[#This Row],[제품명]])</f>
        <v>0</v>
      </c>
      <c r="U439" s="126">
        <f>COUNTIF(사출계획!$O$62:$P$87,표4[[#This Row],[제품명]])</f>
        <v>0</v>
      </c>
      <c r="V439" s="126">
        <f>COUNTIF(사출계획!$O$88:$P$110,표4[[#This Row],[제품명]])</f>
        <v>0</v>
      </c>
      <c r="W439" s="34">
        <f>COUNTIF(사출계획!$Q$62:$R$110,표4[[#This Row],[제품명]])</f>
        <v>0</v>
      </c>
      <c r="X439" s="126">
        <f>COUNTIF(사출계획!$Q$62:$R$87,표4[[#This Row],[제품명]])</f>
        <v>0</v>
      </c>
      <c r="Y439" s="126">
        <f>COUNTIF(사출계획!$Q$88:$R$110,표4[[#This Row],[제품명]])</f>
        <v>0</v>
      </c>
      <c r="Z439" s="34">
        <f>COUNTIF(사출계획!$S$62:$T$110,표4[[#This Row],[제품명]])</f>
        <v>0</v>
      </c>
      <c r="AA439" s="126"/>
      <c r="AB439" s="126"/>
      <c r="AC439" s="33" t="s">
        <v>995</v>
      </c>
      <c r="AD439" s="129">
        <f>SUMIF(표4[잉크명],표5[[#This Row],[잉크]],표4[월])</f>
        <v>0</v>
      </c>
      <c r="AE439" s="131">
        <f>SUMIF(표4[잉크명],표5[[#This Row],[잉크]],표4[월-3층])</f>
        <v>0</v>
      </c>
      <c r="AF439" s="131">
        <f>SUMIF(표4[잉크명],표5[[#This Row],[잉크]],표4[월-1층])</f>
        <v>0</v>
      </c>
      <c r="AG439" s="133">
        <f>SUMIF(표4[잉크명],표5[[#This Row],[잉크]],표4[화])</f>
        <v>0</v>
      </c>
      <c r="AH439" s="131">
        <f>SUMIF(표4[잉크명],표5[[#This Row],[잉크]],표4[화-3층])</f>
        <v>0</v>
      </c>
      <c r="AI439" s="131">
        <f>SUMIF(표4[잉크명],표5[[#This Row],[잉크]],표4[화-1층])</f>
        <v>0</v>
      </c>
      <c r="AJ439" s="130">
        <f>SUMIF(표4[잉크명],표5[[#This Row],[잉크]],표4[수])</f>
        <v>0</v>
      </c>
      <c r="AK439" s="131">
        <f>SUMIF(표4[잉크명],표5[[#This Row],[잉크]],표4[수-3층])</f>
        <v>0</v>
      </c>
      <c r="AL439" s="131">
        <f>SUMIF(표4[잉크명],표5[[#This Row],[잉크]],표4[수-1층])</f>
        <v>0</v>
      </c>
      <c r="AM439" s="34">
        <f>SUMIF(표4[잉크명],표5[[#This Row],[잉크]],표4[목])</f>
        <v>0</v>
      </c>
      <c r="AN439" s="131">
        <f>SUMIF(표4[잉크명],표5[[#This Row],[잉크]],표4[목-3층])</f>
        <v>0</v>
      </c>
      <c r="AO439" s="131">
        <f>SUMIF(표4[잉크명],표5[[#This Row],[잉크]],표4[목-1층])</f>
        <v>0</v>
      </c>
      <c r="AP439" s="34">
        <f>SUMIF(표4[잉크명],표5[[#This Row],[잉크]],표4[금])</f>
        <v>0</v>
      </c>
      <c r="AQ439" s="131">
        <f>SUMIF(표4[잉크명],표5[[#This Row],[잉크]],표4[금-3층])</f>
        <v>0</v>
      </c>
      <c r="AR439" s="131">
        <f>SUMIF(표4[잉크명],표5[[#This Row],[잉크]],표4[금-1층])</f>
        <v>0</v>
      </c>
      <c r="AS439" s="34">
        <f>SUMIF(표4[잉크명],표5[[#This Row],[잉크]],표4[토])</f>
        <v>0</v>
      </c>
      <c r="AT439" s="131">
        <f>SUMIF(표4[잉크명],표5[[#This Row],[잉크]],표4[토-3층])</f>
        <v>0</v>
      </c>
      <c r="AU439" s="131">
        <f>SUMIF(표4[잉크명],표5[[#This Row],[잉크]],표4[토-1층])</f>
        <v>0</v>
      </c>
      <c r="AV439" s="34">
        <f>SUMIF(표4[잉크명],표5[[#This Row],[잉크]],표4[일])</f>
        <v>0</v>
      </c>
      <c r="AW439" s="131">
        <f>SUMIF(표4[잉크명],표5[[#This Row],[잉크]],표4[일-3층])</f>
        <v>0</v>
      </c>
      <c r="AX439" s="131">
        <f>SUMIF(표4[잉크명],표5[[#This Row],[잉크]],표4[일-1층])</f>
        <v>0</v>
      </c>
      <c r="AY439" s="34">
        <f>SUMIF(표4[잉크명],표5[[#This Row],[잉크]],표4[차주 월])</f>
        <v>0</v>
      </c>
      <c r="AZ439" s="34">
        <f>SUM(표5[[#This Row],[월]:[차주 월]])</f>
        <v>0</v>
      </c>
    </row>
    <row r="440" spans="2:52" x14ac:dyDescent="0.3">
      <c r="B440" s="56" t="s">
        <v>1496</v>
      </c>
      <c r="C440" s="56"/>
      <c r="D440" s="56" t="s">
        <v>948</v>
      </c>
      <c r="E440" s="34">
        <f>COUNTIF(사출계획!$E$62:$F$110,표4[[#This Row],[제품명]])</f>
        <v>0</v>
      </c>
      <c r="F440" s="126">
        <f>COUNTIF(사출계획!$E$62:$F$87,표4[[#This Row],[제품명]])</f>
        <v>0</v>
      </c>
      <c r="G440" s="126">
        <f>COUNTIF(사출계획!$E$88:$F$110,표4[[#This Row],[제품명]])</f>
        <v>0</v>
      </c>
      <c r="H440" s="34">
        <f>COUNTIF(사출계획!$G$62:$H$110,표4[[#This Row],[제품명]])</f>
        <v>0</v>
      </c>
      <c r="I440" s="122">
        <f>COUNTIF(사출계획!$G$62:$H$87,표4[[#This Row],[제품명]])</f>
        <v>0</v>
      </c>
      <c r="J440" s="122">
        <f>COUNTIF(사출계획!$G$88:$H$110,표4[[#This Row],[제품명]])</f>
        <v>0</v>
      </c>
      <c r="K440" s="34">
        <f>COUNTIF(사출계획!$I$62:$J$110,표4[[#This Row],[제품명]])</f>
        <v>0</v>
      </c>
      <c r="L440" s="126">
        <f>COUNTIF(사출계획!$I$62:$J$87,표4[[#This Row],[제품명]])</f>
        <v>0</v>
      </c>
      <c r="M440" s="126">
        <f>COUNTIF(사출계획!$I$88:$J$110,표4[[#This Row],[제품명]])</f>
        <v>0</v>
      </c>
      <c r="N440" s="34">
        <f>COUNTIF(사출계획!$K$62:$L$110,표4[[#This Row],[제품명]])</f>
        <v>0</v>
      </c>
      <c r="O440" s="126">
        <f>COUNTIF(사출계획!$K$62:$L$87,표4[[#This Row],[제품명]])</f>
        <v>0</v>
      </c>
      <c r="P440" s="126">
        <f>COUNTIF(사출계획!$K$88:$L$110,표4[[#This Row],[제품명]])</f>
        <v>0</v>
      </c>
      <c r="Q440" s="34">
        <f>COUNTIF(사출계획!$M$62:$N$110,표4[[#This Row],[제품명]])</f>
        <v>0</v>
      </c>
      <c r="R440" s="126">
        <f>COUNTIF(사출계획!$M$62:$N$87,표4[[#This Row],[제품명]])</f>
        <v>0</v>
      </c>
      <c r="S440" s="126">
        <f>COUNTIF(사출계획!$M$88:$N$110,표4[[#This Row],[제품명]])</f>
        <v>0</v>
      </c>
      <c r="T440" s="34">
        <f>COUNTIF(사출계획!$O$62:$P$110,표4[[#This Row],[제품명]])</f>
        <v>0</v>
      </c>
      <c r="U440" s="126">
        <f>COUNTIF(사출계획!$O$62:$P$87,표4[[#This Row],[제품명]])</f>
        <v>0</v>
      </c>
      <c r="V440" s="126">
        <f>COUNTIF(사출계획!$O$88:$P$110,표4[[#This Row],[제품명]])</f>
        <v>0</v>
      </c>
      <c r="W440" s="34">
        <f>COUNTIF(사출계획!$Q$62:$R$110,표4[[#This Row],[제품명]])</f>
        <v>0</v>
      </c>
      <c r="X440" s="126">
        <f>COUNTIF(사출계획!$Q$62:$R$87,표4[[#This Row],[제품명]])</f>
        <v>0</v>
      </c>
      <c r="Y440" s="126">
        <f>COUNTIF(사출계획!$Q$88:$R$110,표4[[#This Row],[제품명]])</f>
        <v>0</v>
      </c>
      <c r="Z440" s="34">
        <f>COUNTIF(사출계획!$S$62:$T$110,표4[[#This Row],[제품명]])</f>
        <v>0</v>
      </c>
      <c r="AA440" s="126"/>
      <c r="AB440" s="126"/>
      <c r="AC440" s="33" t="s">
        <v>924</v>
      </c>
      <c r="AD440" s="129">
        <f>SUMIF(표4[잉크명],표5[[#This Row],[잉크]],표4[월])</f>
        <v>0</v>
      </c>
      <c r="AE440" s="131">
        <f>SUMIF(표4[잉크명],표5[[#This Row],[잉크]],표4[월-3층])</f>
        <v>0</v>
      </c>
      <c r="AF440" s="131">
        <f>SUMIF(표4[잉크명],표5[[#This Row],[잉크]],표4[월-1층])</f>
        <v>0</v>
      </c>
      <c r="AG440" s="133">
        <f>SUMIF(표4[잉크명],표5[[#This Row],[잉크]],표4[화])</f>
        <v>0</v>
      </c>
      <c r="AH440" s="131">
        <f>SUMIF(표4[잉크명],표5[[#This Row],[잉크]],표4[화-3층])</f>
        <v>0</v>
      </c>
      <c r="AI440" s="131">
        <f>SUMIF(표4[잉크명],표5[[#This Row],[잉크]],표4[화-1층])</f>
        <v>0</v>
      </c>
      <c r="AJ440" s="130">
        <f>SUMIF(표4[잉크명],표5[[#This Row],[잉크]],표4[수])</f>
        <v>0</v>
      </c>
      <c r="AK440" s="131">
        <f>SUMIF(표4[잉크명],표5[[#This Row],[잉크]],표4[수-3층])</f>
        <v>0</v>
      </c>
      <c r="AL440" s="131">
        <f>SUMIF(표4[잉크명],표5[[#This Row],[잉크]],표4[수-1층])</f>
        <v>0</v>
      </c>
      <c r="AM440" s="34">
        <f>SUMIF(표4[잉크명],표5[[#This Row],[잉크]],표4[목])</f>
        <v>0</v>
      </c>
      <c r="AN440" s="131">
        <f>SUMIF(표4[잉크명],표5[[#This Row],[잉크]],표4[목-3층])</f>
        <v>0</v>
      </c>
      <c r="AO440" s="131">
        <f>SUMIF(표4[잉크명],표5[[#This Row],[잉크]],표4[목-1층])</f>
        <v>0</v>
      </c>
      <c r="AP440" s="34">
        <f>SUMIF(표4[잉크명],표5[[#This Row],[잉크]],표4[금])</f>
        <v>0</v>
      </c>
      <c r="AQ440" s="131">
        <f>SUMIF(표4[잉크명],표5[[#This Row],[잉크]],표4[금-3층])</f>
        <v>0</v>
      </c>
      <c r="AR440" s="131">
        <f>SUMIF(표4[잉크명],표5[[#This Row],[잉크]],표4[금-1층])</f>
        <v>0</v>
      </c>
      <c r="AS440" s="34">
        <f>SUMIF(표4[잉크명],표5[[#This Row],[잉크]],표4[토])</f>
        <v>0</v>
      </c>
      <c r="AT440" s="131">
        <f>SUMIF(표4[잉크명],표5[[#This Row],[잉크]],표4[토-3층])</f>
        <v>0</v>
      </c>
      <c r="AU440" s="131">
        <f>SUMIF(표4[잉크명],표5[[#This Row],[잉크]],표4[토-1층])</f>
        <v>0</v>
      </c>
      <c r="AV440" s="34">
        <f>SUMIF(표4[잉크명],표5[[#This Row],[잉크]],표4[일])</f>
        <v>0</v>
      </c>
      <c r="AW440" s="131">
        <f>SUMIF(표4[잉크명],표5[[#This Row],[잉크]],표4[일-3층])</f>
        <v>0</v>
      </c>
      <c r="AX440" s="131">
        <f>SUMIF(표4[잉크명],표5[[#This Row],[잉크]],표4[일-1층])</f>
        <v>0</v>
      </c>
      <c r="AY440" s="34">
        <f>SUMIF(표4[잉크명],표5[[#This Row],[잉크]],표4[차주 월])</f>
        <v>0</v>
      </c>
      <c r="AZ440" s="34">
        <f>SUM(표5[[#This Row],[월]:[차주 월]])</f>
        <v>0</v>
      </c>
    </row>
    <row r="441" spans="2:52" x14ac:dyDescent="0.3">
      <c r="B441" s="56" t="s">
        <v>1496</v>
      </c>
      <c r="C441" s="56"/>
      <c r="D441" s="56" t="s">
        <v>949</v>
      </c>
      <c r="E441" s="54">
        <f>COUNTIF(사출계획!$E$62:$F$110,표4[[#This Row],[제품명]])</f>
        <v>0</v>
      </c>
      <c r="F441" s="126">
        <f>COUNTIF(사출계획!$E$62:$F$87,표4[[#This Row],[제품명]])</f>
        <v>0</v>
      </c>
      <c r="G441" s="126">
        <f>COUNTIF(사출계획!$E$88:$F$110,표4[[#This Row],[제품명]])</f>
        <v>0</v>
      </c>
      <c r="H441" s="54">
        <f>COUNTIF(사출계획!$G$62:$H$110,표4[[#This Row],[제품명]])</f>
        <v>0</v>
      </c>
      <c r="I441" s="122">
        <f>COUNTIF(사출계획!$G$62:$H$87,표4[[#This Row],[제품명]])</f>
        <v>0</v>
      </c>
      <c r="J441" s="122">
        <f>COUNTIF(사출계획!$G$88:$H$110,표4[[#This Row],[제품명]])</f>
        <v>0</v>
      </c>
      <c r="K441" s="54">
        <f>COUNTIF(사출계획!$I$62:$J$110,표4[[#This Row],[제품명]])</f>
        <v>0</v>
      </c>
      <c r="L441" s="126">
        <f>COUNTIF(사출계획!$I$62:$J$87,표4[[#This Row],[제품명]])</f>
        <v>0</v>
      </c>
      <c r="M441" s="126">
        <f>COUNTIF(사출계획!$I$88:$J$110,표4[[#This Row],[제품명]])</f>
        <v>0</v>
      </c>
      <c r="N441" s="54">
        <f>COUNTIF(사출계획!$K$62:$L$110,표4[[#This Row],[제품명]])</f>
        <v>0</v>
      </c>
      <c r="O441" s="126">
        <f>COUNTIF(사출계획!$K$62:$L$87,표4[[#This Row],[제품명]])</f>
        <v>0</v>
      </c>
      <c r="P441" s="126">
        <f>COUNTIF(사출계획!$K$88:$L$110,표4[[#This Row],[제품명]])</f>
        <v>0</v>
      </c>
      <c r="Q441" s="54">
        <f>COUNTIF(사출계획!$M$62:$N$110,표4[[#This Row],[제품명]])</f>
        <v>0</v>
      </c>
      <c r="R441" s="126">
        <f>COUNTIF(사출계획!$M$62:$N$87,표4[[#This Row],[제품명]])</f>
        <v>0</v>
      </c>
      <c r="S441" s="126">
        <f>COUNTIF(사출계획!$M$88:$N$110,표4[[#This Row],[제품명]])</f>
        <v>0</v>
      </c>
      <c r="T441" s="54">
        <f>COUNTIF(사출계획!$O$62:$P$110,표4[[#This Row],[제품명]])</f>
        <v>0</v>
      </c>
      <c r="U441" s="126">
        <f>COUNTIF(사출계획!$O$62:$P$87,표4[[#This Row],[제품명]])</f>
        <v>0</v>
      </c>
      <c r="V441" s="126">
        <f>COUNTIF(사출계획!$O$88:$P$110,표4[[#This Row],[제품명]])</f>
        <v>0</v>
      </c>
      <c r="W441" s="54">
        <f>COUNTIF(사출계획!$Q$62:$R$110,표4[[#This Row],[제품명]])</f>
        <v>0</v>
      </c>
      <c r="X441" s="126">
        <f>COUNTIF(사출계획!$Q$62:$R$87,표4[[#This Row],[제품명]])</f>
        <v>0</v>
      </c>
      <c r="Y441" s="126">
        <f>COUNTIF(사출계획!$Q$88:$R$110,표4[[#This Row],[제품명]])</f>
        <v>0</v>
      </c>
      <c r="Z441" s="54">
        <f>COUNTIF(사출계획!$S$62:$T$110,표4[[#This Row],[제품명]])</f>
        <v>0</v>
      </c>
      <c r="AA441" s="126"/>
      <c r="AB441" s="126"/>
      <c r="AC441" s="160" t="s">
        <v>921</v>
      </c>
      <c r="AD441" s="129">
        <f>SUMIF(표4[잉크명],표5[[#This Row],[잉크]],표4[월])</f>
        <v>0</v>
      </c>
      <c r="AE441" s="131">
        <f>SUMIF(표4[잉크명],표5[[#This Row],[잉크]],표4[월-3층])</f>
        <v>0</v>
      </c>
      <c r="AF441" s="131">
        <f>SUMIF(표4[잉크명],표5[[#This Row],[잉크]],표4[월-1층])</f>
        <v>0</v>
      </c>
      <c r="AG441" s="133">
        <f>SUMIF(표4[잉크명],표5[[#This Row],[잉크]],표4[화])</f>
        <v>0</v>
      </c>
      <c r="AH441" s="131">
        <f>SUMIF(표4[잉크명],표5[[#This Row],[잉크]],표4[화-3층])</f>
        <v>0</v>
      </c>
      <c r="AI441" s="131">
        <f>SUMIF(표4[잉크명],표5[[#This Row],[잉크]],표4[화-1층])</f>
        <v>0</v>
      </c>
      <c r="AJ441" s="130">
        <f>SUMIF(표4[잉크명],표5[[#This Row],[잉크]],표4[수])</f>
        <v>0</v>
      </c>
      <c r="AK441" s="131">
        <f>SUMIF(표4[잉크명],표5[[#This Row],[잉크]],표4[수-3층])</f>
        <v>0</v>
      </c>
      <c r="AL441" s="131">
        <f>SUMIF(표4[잉크명],표5[[#This Row],[잉크]],표4[수-1층])</f>
        <v>0</v>
      </c>
      <c r="AM441" s="34">
        <f>SUMIF(표4[잉크명],표5[[#This Row],[잉크]],표4[목])</f>
        <v>0</v>
      </c>
      <c r="AN441" s="131">
        <f>SUMIF(표4[잉크명],표5[[#This Row],[잉크]],표4[목-3층])</f>
        <v>0</v>
      </c>
      <c r="AO441" s="131">
        <f>SUMIF(표4[잉크명],표5[[#This Row],[잉크]],표4[목-1층])</f>
        <v>0</v>
      </c>
      <c r="AP441" s="34">
        <f>SUMIF(표4[잉크명],표5[[#This Row],[잉크]],표4[금])</f>
        <v>0</v>
      </c>
      <c r="AQ441" s="131">
        <f>SUMIF(표4[잉크명],표5[[#This Row],[잉크]],표4[금-3층])</f>
        <v>0</v>
      </c>
      <c r="AR441" s="131">
        <f>SUMIF(표4[잉크명],표5[[#This Row],[잉크]],표4[금-1층])</f>
        <v>0</v>
      </c>
      <c r="AS441" s="34">
        <f>SUMIF(표4[잉크명],표5[[#This Row],[잉크]],표4[토])</f>
        <v>0</v>
      </c>
      <c r="AT441" s="131">
        <f>SUMIF(표4[잉크명],표5[[#This Row],[잉크]],표4[토-3층])</f>
        <v>0</v>
      </c>
      <c r="AU441" s="131">
        <f>SUMIF(표4[잉크명],표5[[#This Row],[잉크]],표4[토-1층])</f>
        <v>0</v>
      </c>
      <c r="AV441" s="34">
        <f>SUMIF(표4[잉크명],표5[[#This Row],[잉크]],표4[일])</f>
        <v>0</v>
      </c>
      <c r="AW441" s="131">
        <f>SUMIF(표4[잉크명],표5[[#This Row],[잉크]],표4[일-3층])</f>
        <v>0</v>
      </c>
      <c r="AX441" s="131">
        <f>SUMIF(표4[잉크명],표5[[#This Row],[잉크]],표4[일-1층])</f>
        <v>0</v>
      </c>
      <c r="AY441" s="34">
        <f>SUMIF(표4[잉크명],표5[[#This Row],[잉크]],표4[차주 월])</f>
        <v>0</v>
      </c>
      <c r="AZ441" s="34">
        <f>SUM(표5[[#This Row],[월]:[차주 월]])</f>
        <v>0</v>
      </c>
    </row>
    <row r="442" spans="2:52" x14ac:dyDescent="0.3">
      <c r="B442" s="56" t="s">
        <v>1103</v>
      </c>
      <c r="C442" s="56"/>
      <c r="D442" s="56" t="s">
        <v>5145</v>
      </c>
      <c r="E442" s="34">
        <f>COUNTIF(사출계획!$E$62:$F$110,표4[[#This Row],[제품명]])</f>
        <v>0</v>
      </c>
      <c r="F442" s="126">
        <f>COUNTIF(사출계획!$E$62:$F$87,표4[[#This Row],[제품명]])</f>
        <v>0</v>
      </c>
      <c r="G442" s="126">
        <f>COUNTIF(사출계획!$E$88:$F$110,표4[[#This Row],[제품명]])</f>
        <v>0</v>
      </c>
      <c r="H442" s="34">
        <f>COUNTIF(사출계획!$G$62:$H$110,표4[[#This Row],[제품명]])</f>
        <v>0</v>
      </c>
      <c r="I442" s="122">
        <f>COUNTIF(사출계획!$G$62:$H$87,표4[[#This Row],[제품명]])</f>
        <v>0</v>
      </c>
      <c r="J442" s="122">
        <f>COUNTIF(사출계획!$G$88:$H$110,표4[[#This Row],[제품명]])</f>
        <v>0</v>
      </c>
      <c r="K442" s="34">
        <f>COUNTIF(사출계획!$I$62:$J$110,표4[[#This Row],[제품명]])</f>
        <v>0</v>
      </c>
      <c r="L442" s="126">
        <f>COUNTIF(사출계획!$I$62:$J$87,표4[[#This Row],[제품명]])</f>
        <v>0</v>
      </c>
      <c r="M442" s="126">
        <f>COUNTIF(사출계획!$I$88:$J$110,표4[[#This Row],[제품명]])</f>
        <v>0</v>
      </c>
      <c r="N442" s="34">
        <f>COUNTIF(사출계획!$K$62:$L$110,표4[[#This Row],[제품명]])</f>
        <v>0</v>
      </c>
      <c r="O442" s="126">
        <f>COUNTIF(사출계획!$K$62:$L$87,표4[[#This Row],[제품명]])</f>
        <v>0</v>
      </c>
      <c r="P442" s="126">
        <f>COUNTIF(사출계획!$K$88:$L$110,표4[[#This Row],[제품명]])</f>
        <v>0</v>
      </c>
      <c r="Q442" s="34">
        <f>COUNTIF(사출계획!$M$62:$N$110,표4[[#This Row],[제품명]])</f>
        <v>0</v>
      </c>
      <c r="R442" s="126">
        <f>COUNTIF(사출계획!$M$62:$N$87,표4[[#This Row],[제품명]])</f>
        <v>0</v>
      </c>
      <c r="S442" s="126">
        <f>COUNTIF(사출계획!$M$88:$N$110,표4[[#This Row],[제품명]])</f>
        <v>0</v>
      </c>
      <c r="T442" s="34">
        <f>COUNTIF(사출계획!$O$62:$P$110,표4[[#This Row],[제품명]])</f>
        <v>0</v>
      </c>
      <c r="U442" s="126">
        <f>COUNTIF(사출계획!$O$62:$P$87,표4[[#This Row],[제품명]])</f>
        <v>0</v>
      </c>
      <c r="V442" s="126">
        <f>COUNTIF(사출계획!$O$88:$P$110,표4[[#This Row],[제품명]])</f>
        <v>0</v>
      </c>
      <c r="W442" s="34">
        <f>COUNTIF(사출계획!$Q$62:$R$110,표4[[#This Row],[제품명]])</f>
        <v>0</v>
      </c>
      <c r="X442" s="126">
        <f>COUNTIF(사출계획!$Q$62:$R$87,표4[[#This Row],[제품명]])</f>
        <v>0</v>
      </c>
      <c r="Y442" s="126">
        <f>COUNTIF(사출계획!$Q$88:$R$110,표4[[#This Row],[제품명]])</f>
        <v>0</v>
      </c>
      <c r="Z442" s="34">
        <f>COUNTIF(사출계획!$S$62:$T$110,표4[[#This Row],[제품명]])</f>
        <v>0</v>
      </c>
      <c r="AA442" s="126"/>
      <c r="AB442" s="126"/>
      <c r="AC442" s="33" t="s">
        <v>1363</v>
      </c>
      <c r="AD442" s="129">
        <f>SUMIF(표4[잉크명],표5[[#This Row],[잉크]],표4[월])</f>
        <v>0</v>
      </c>
      <c r="AE442" s="131">
        <f>SUMIF(표4[잉크명],표5[[#This Row],[잉크]],표4[월-3층])</f>
        <v>0</v>
      </c>
      <c r="AF442" s="131">
        <f>SUMIF(표4[잉크명],표5[[#This Row],[잉크]],표4[월-1층])</f>
        <v>0</v>
      </c>
      <c r="AG442" s="133">
        <f>SUMIF(표4[잉크명],표5[[#This Row],[잉크]],표4[화])</f>
        <v>0</v>
      </c>
      <c r="AH442" s="131">
        <f>SUMIF(표4[잉크명],표5[[#This Row],[잉크]],표4[화-3층])</f>
        <v>0</v>
      </c>
      <c r="AI442" s="131">
        <f>SUMIF(표4[잉크명],표5[[#This Row],[잉크]],표4[화-1층])</f>
        <v>0</v>
      </c>
      <c r="AJ442" s="130">
        <f>SUMIF(표4[잉크명],표5[[#This Row],[잉크]],표4[수])</f>
        <v>0</v>
      </c>
      <c r="AK442" s="131">
        <f>SUMIF(표4[잉크명],표5[[#This Row],[잉크]],표4[수-3층])</f>
        <v>0</v>
      </c>
      <c r="AL442" s="131">
        <f>SUMIF(표4[잉크명],표5[[#This Row],[잉크]],표4[수-1층])</f>
        <v>0</v>
      </c>
      <c r="AM442" s="34">
        <f>SUMIF(표4[잉크명],표5[[#This Row],[잉크]],표4[목])</f>
        <v>0</v>
      </c>
      <c r="AN442" s="131">
        <f>SUMIF(표4[잉크명],표5[[#This Row],[잉크]],표4[목-3층])</f>
        <v>0</v>
      </c>
      <c r="AO442" s="131">
        <f>SUMIF(표4[잉크명],표5[[#This Row],[잉크]],표4[목-1층])</f>
        <v>0</v>
      </c>
      <c r="AP442" s="34">
        <f>SUMIF(표4[잉크명],표5[[#This Row],[잉크]],표4[금])</f>
        <v>0</v>
      </c>
      <c r="AQ442" s="131">
        <f>SUMIF(표4[잉크명],표5[[#This Row],[잉크]],표4[금-3층])</f>
        <v>0</v>
      </c>
      <c r="AR442" s="131">
        <f>SUMIF(표4[잉크명],표5[[#This Row],[잉크]],표4[금-1층])</f>
        <v>0</v>
      </c>
      <c r="AS442" s="34">
        <f>SUMIF(표4[잉크명],표5[[#This Row],[잉크]],표4[토])</f>
        <v>0</v>
      </c>
      <c r="AT442" s="131">
        <f>SUMIF(표4[잉크명],표5[[#This Row],[잉크]],표4[토-3층])</f>
        <v>0</v>
      </c>
      <c r="AU442" s="131">
        <f>SUMIF(표4[잉크명],표5[[#This Row],[잉크]],표4[토-1층])</f>
        <v>0</v>
      </c>
      <c r="AV442" s="34">
        <f>SUMIF(표4[잉크명],표5[[#This Row],[잉크]],표4[일])</f>
        <v>0</v>
      </c>
      <c r="AW442" s="131">
        <f>SUMIF(표4[잉크명],표5[[#This Row],[잉크]],표4[일-3층])</f>
        <v>0</v>
      </c>
      <c r="AX442" s="131">
        <f>SUMIF(표4[잉크명],표5[[#This Row],[잉크]],표4[일-1층])</f>
        <v>0</v>
      </c>
      <c r="AY442" s="34">
        <f>SUMIF(표4[잉크명],표5[[#This Row],[잉크]],표4[차주 월])</f>
        <v>0</v>
      </c>
      <c r="AZ442" s="34">
        <f>SUM(표5[[#This Row],[월]:[차주 월]])</f>
        <v>0</v>
      </c>
    </row>
    <row r="443" spans="2:52" x14ac:dyDescent="0.3">
      <c r="B443" s="56" t="s">
        <v>1103</v>
      </c>
      <c r="C443" s="56"/>
      <c r="D443" s="56" t="s">
        <v>952</v>
      </c>
      <c r="E443" s="54">
        <f>COUNTIF(사출계획!$E$62:$F$110,표4[[#This Row],[제품명]])</f>
        <v>0</v>
      </c>
      <c r="F443" s="126">
        <f>COUNTIF(사출계획!$E$62:$F$87,표4[[#This Row],[제품명]])</f>
        <v>0</v>
      </c>
      <c r="G443" s="126">
        <f>COUNTIF(사출계획!$E$88:$F$110,표4[[#This Row],[제품명]])</f>
        <v>0</v>
      </c>
      <c r="H443" s="54">
        <f>COUNTIF(사출계획!$G$62:$H$110,표4[[#This Row],[제품명]])</f>
        <v>0</v>
      </c>
      <c r="I443" s="122">
        <f>COUNTIF(사출계획!$G$62:$H$87,표4[[#This Row],[제품명]])</f>
        <v>0</v>
      </c>
      <c r="J443" s="122">
        <f>COUNTIF(사출계획!$G$88:$H$110,표4[[#This Row],[제품명]])</f>
        <v>0</v>
      </c>
      <c r="K443" s="54">
        <f>COUNTIF(사출계획!$I$62:$J$110,표4[[#This Row],[제품명]])</f>
        <v>0</v>
      </c>
      <c r="L443" s="126">
        <f>COUNTIF(사출계획!$I$62:$J$87,표4[[#This Row],[제품명]])</f>
        <v>0</v>
      </c>
      <c r="M443" s="126">
        <f>COUNTIF(사출계획!$I$88:$J$110,표4[[#This Row],[제품명]])</f>
        <v>0</v>
      </c>
      <c r="N443" s="54">
        <f>COUNTIF(사출계획!$K$62:$L$110,표4[[#This Row],[제품명]])</f>
        <v>0</v>
      </c>
      <c r="O443" s="126">
        <f>COUNTIF(사출계획!$K$62:$L$87,표4[[#This Row],[제품명]])</f>
        <v>0</v>
      </c>
      <c r="P443" s="126">
        <f>COUNTIF(사출계획!$K$88:$L$110,표4[[#This Row],[제품명]])</f>
        <v>0</v>
      </c>
      <c r="Q443" s="54">
        <f>COUNTIF(사출계획!$M$62:$N$110,표4[[#This Row],[제품명]])</f>
        <v>0</v>
      </c>
      <c r="R443" s="126">
        <f>COUNTIF(사출계획!$M$62:$N$87,표4[[#This Row],[제품명]])</f>
        <v>0</v>
      </c>
      <c r="S443" s="126">
        <f>COUNTIF(사출계획!$M$88:$N$110,표4[[#This Row],[제품명]])</f>
        <v>0</v>
      </c>
      <c r="T443" s="54">
        <f>COUNTIF(사출계획!$O$62:$P$110,표4[[#This Row],[제품명]])</f>
        <v>0</v>
      </c>
      <c r="U443" s="126">
        <f>COUNTIF(사출계획!$O$62:$P$87,표4[[#This Row],[제품명]])</f>
        <v>0</v>
      </c>
      <c r="V443" s="126">
        <f>COUNTIF(사출계획!$O$88:$P$110,표4[[#This Row],[제품명]])</f>
        <v>0</v>
      </c>
      <c r="W443" s="54">
        <f>COUNTIF(사출계획!$Q$62:$R$110,표4[[#This Row],[제품명]])</f>
        <v>0</v>
      </c>
      <c r="X443" s="126">
        <f>COUNTIF(사출계획!$Q$62:$R$87,표4[[#This Row],[제품명]])</f>
        <v>0</v>
      </c>
      <c r="Y443" s="126">
        <f>COUNTIF(사출계획!$Q$88:$R$110,표4[[#This Row],[제품명]])</f>
        <v>0</v>
      </c>
      <c r="Z443" s="54">
        <f>COUNTIF(사출계획!$S$62:$T$110,표4[[#This Row],[제품명]])</f>
        <v>0</v>
      </c>
      <c r="AA443" s="126"/>
      <c r="AB443" s="126"/>
      <c r="AC443" s="33" t="s">
        <v>1610</v>
      </c>
      <c r="AD443" s="129">
        <f>SUMIF(표4[잉크명],표5[[#This Row],[잉크]],표4[월])</f>
        <v>0</v>
      </c>
      <c r="AE443" s="131">
        <f>SUMIF(표4[잉크명],표5[[#This Row],[잉크]],표4[월-3층])</f>
        <v>0</v>
      </c>
      <c r="AF443" s="131">
        <f>SUMIF(표4[잉크명],표5[[#This Row],[잉크]],표4[월-1층])</f>
        <v>0</v>
      </c>
      <c r="AG443" s="133">
        <f>SUMIF(표4[잉크명],표5[[#This Row],[잉크]],표4[화])</f>
        <v>0</v>
      </c>
      <c r="AH443" s="131">
        <f>SUMIF(표4[잉크명],표5[[#This Row],[잉크]],표4[화-3층])</f>
        <v>0</v>
      </c>
      <c r="AI443" s="131">
        <f>SUMIF(표4[잉크명],표5[[#This Row],[잉크]],표4[화-1층])</f>
        <v>0</v>
      </c>
      <c r="AJ443" s="130">
        <f>SUMIF(표4[잉크명],표5[[#This Row],[잉크]],표4[수])</f>
        <v>0</v>
      </c>
      <c r="AK443" s="131">
        <f>SUMIF(표4[잉크명],표5[[#This Row],[잉크]],표4[수-3층])</f>
        <v>0</v>
      </c>
      <c r="AL443" s="131">
        <f>SUMIF(표4[잉크명],표5[[#This Row],[잉크]],표4[수-1층])</f>
        <v>0</v>
      </c>
      <c r="AM443" s="34">
        <f>SUMIF(표4[잉크명],표5[[#This Row],[잉크]],표4[목])</f>
        <v>0</v>
      </c>
      <c r="AN443" s="131">
        <f>SUMIF(표4[잉크명],표5[[#This Row],[잉크]],표4[목-3층])</f>
        <v>0</v>
      </c>
      <c r="AO443" s="131">
        <f>SUMIF(표4[잉크명],표5[[#This Row],[잉크]],표4[목-1층])</f>
        <v>0</v>
      </c>
      <c r="AP443" s="34">
        <f>SUMIF(표4[잉크명],표5[[#This Row],[잉크]],표4[금])</f>
        <v>0</v>
      </c>
      <c r="AQ443" s="131">
        <f>SUMIF(표4[잉크명],표5[[#This Row],[잉크]],표4[금-3층])</f>
        <v>0</v>
      </c>
      <c r="AR443" s="131">
        <f>SUMIF(표4[잉크명],표5[[#This Row],[잉크]],표4[금-1층])</f>
        <v>0</v>
      </c>
      <c r="AS443" s="34">
        <f>SUMIF(표4[잉크명],표5[[#This Row],[잉크]],표4[토])</f>
        <v>0</v>
      </c>
      <c r="AT443" s="131">
        <f>SUMIF(표4[잉크명],표5[[#This Row],[잉크]],표4[토-3층])</f>
        <v>0</v>
      </c>
      <c r="AU443" s="131">
        <f>SUMIF(표4[잉크명],표5[[#This Row],[잉크]],표4[토-1층])</f>
        <v>0</v>
      </c>
      <c r="AV443" s="34">
        <f>SUMIF(표4[잉크명],표5[[#This Row],[잉크]],표4[일])</f>
        <v>0</v>
      </c>
      <c r="AW443" s="131">
        <f>SUMIF(표4[잉크명],표5[[#This Row],[잉크]],표4[일-3층])</f>
        <v>0</v>
      </c>
      <c r="AX443" s="131">
        <f>SUMIF(표4[잉크명],표5[[#This Row],[잉크]],표4[일-1층])</f>
        <v>0</v>
      </c>
      <c r="AY443" s="34">
        <f>SUMIF(표4[잉크명],표5[[#This Row],[잉크]],표4[차주 월])</f>
        <v>0</v>
      </c>
      <c r="AZ443" s="34">
        <f>SUM(표5[[#This Row],[월]:[차주 월]])</f>
        <v>0</v>
      </c>
    </row>
    <row r="444" spans="2:52" x14ac:dyDescent="0.3">
      <c r="B444" s="56" t="s">
        <v>1104</v>
      </c>
      <c r="C444" s="56"/>
      <c r="D444" s="56" t="s">
        <v>954</v>
      </c>
      <c r="E444" s="34">
        <f>COUNTIF(사출계획!$E$62:$F$110,표4[[#This Row],[제품명]])</f>
        <v>0</v>
      </c>
      <c r="F444" s="126">
        <f>COUNTIF(사출계획!$E$62:$F$87,표4[[#This Row],[제품명]])</f>
        <v>0</v>
      </c>
      <c r="G444" s="126">
        <f>COUNTIF(사출계획!$E$88:$F$110,표4[[#This Row],[제품명]])</f>
        <v>0</v>
      </c>
      <c r="H444" s="34">
        <f>COUNTIF(사출계획!$G$62:$H$110,표4[[#This Row],[제품명]])</f>
        <v>1</v>
      </c>
      <c r="I444" s="122">
        <f>COUNTIF(사출계획!$G$62:$H$87,표4[[#This Row],[제품명]])</f>
        <v>1</v>
      </c>
      <c r="J444" s="122">
        <f>COUNTIF(사출계획!$G$88:$H$110,표4[[#This Row],[제품명]])</f>
        <v>0</v>
      </c>
      <c r="K444" s="34">
        <f>COUNTIF(사출계획!$I$62:$J$110,표4[[#This Row],[제품명]])</f>
        <v>0</v>
      </c>
      <c r="L444" s="126">
        <f>COUNTIF(사출계획!$I$62:$J$87,표4[[#This Row],[제품명]])</f>
        <v>0</v>
      </c>
      <c r="M444" s="126">
        <f>COUNTIF(사출계획!$I$88:$J$110,표4[[#This Row],[제품명]])</f>
        <v>0</v>
      </c>
      <c r="N444" s="34">
        <f>COUNTIF(사출계획!$K$62:$L$110,표4[[#This Row],[제품명]])</f>
        <v>0</v>
      </c>
      <c r="O444" s="126">
        <f>COUNTIF(사출계획!$K$62:$L$87,표4[[#This Row],[제품명]])</f>
        <v>0</v>
      </c>
      <c r="P444" s="126">
        <f>COUNTIF(사출계획!$K$88:$L$110,표4[[#This Row],[제품명]])</f>
        <v>0</v>
      </c>
      <c r="Q444" s="34">
        <f>COUNTIF(사출계획!$M$62:$N$110,표4[[#This Row],[제품명]])</f>
        <v>0</v>
      </c>
      <c r="R444" s="126">
        <f>COUNTIF(사출계획!$M$62:$N$87,표4[[#This Row],[제품명]])</f>
        <v>0</v>
      </c>
      <c r="S444" s="126">
        <f>COUNTIF(사출계획!$M$88:$N$110,표4[[#This Row],[제품명]])</f>
        <v>0</v>
      </c>
      <c r="T444" s="34">
        <f>COUNTIF(사출계획!$O$62:$P$110,표4[[#This Row],[제품명]])</f>
        <v>0</v>
      </c>
      <c r="U444" s="126">
        <f>COUNTIF(사출계획!$O$62:$P$87,표4[[#This Row],[제품명]])</f>
        <v>0</v>
      </c>
      <c r="V444" s="126">
        <f>COUNTIF(사출계획!$O$88:$P$110,표4[[#This Row],[제품명]])</f>
        <v>0</v>
      </c>
      <c r="W444" s="34">
        <f>COUNTIF(사출계획!$Q$62:$R$110,표4[[#This Row],[제품명]])</f>
        <v>0</v>
      </c>
      <c r="X444" s="126">
        <f>COUNTIF(사출계획!$Q$62:$R$87,표4[[#This Row],[제품명]])</f>
        <v>0</v>
      </c>
      <c r="Y444" s="126">
        <f>COUNTIF(사출계획!$Q$88:$R$110,표4[[#This Row],[제품명]])</f>
        <v>0</v>
      </c>
      <c r="Z444" s="34">
        <f>COUNTIF(사출계획!$S$62:$T$110,표4[[#This Row],[제품명]])</f>
        <v>0</v>
      </c>
      <c r="AA444" s="126"/>
      <c r="AB444" s="126"/>
      <c r="AC444" s="217" t="s">
        <v>998</v>
      </c>
      <c r="AD444" s="129">
        <f>SUMIF(표4[잉크명],표5[[#This Row],[잉크]],표4[월])</f>
        <v>0</v>
      </c>
      <c r="AE444" s="126">
        <f>SUMIF(표4[잉크명],표5[[#This Row],[잉크]],표4[월-3층])</f>
        <v>0</v>
      </c>
      <c r="AF444" s="126">
        <f>SUMIF(표4[잉크명],표5[[#This Row],[잉크]],표4[월-1층])</f>
        <v>0</v>
      </c>
      <c r="AG444" s="133">
        <f>SUMIF(표4[잉크명],표5[[#This Row],[잉크]],표4[화])</f>
        <v>0</v>
      </c>
      <c r="AH444" s="126">
        <f>SUMIF(표4[잉크명],표5[[#This Row],[잉크]],표4[화-3층])</f>
        <v>0</v>
      </c>
      <c r="AI444" s="126">
        <f>SUMIF(표4[잉크명],표5[[#This Row],[잉크]],표4[화-1층])</f>
        <v>0</v>
      </c>
      <c r="AJ444" s="130">
        <f>SUMIF(표4[잉크명],표5[[#This Row],[잉크]],표4[수])</f>
        <v>0</v>
      </c>
      <c r="AK444" s="126">
        <f>SUMIF(표4[잉크명],표5[[#This Row],[잉크]],표4[수-3층])</f>
        <v>0</v>
      </c>
      <c r="AL444" s="126">
        <f>SUMIF(표4[잉크명],표5[[#This Row],[잉크]],표4[수-1층])</f>
        <v>0</v>
      </c>
      <c r="AM444" s="34">
        <f>SUMIF(표4[잉크명],표5[[#This Row],[잉크]],표4[목])</f>
        <v>0</v>
      </c>
      <c r="AN444" s="126">
        <f>SUMIF(표4[잉크명],표5[[#This Row],[잉크]],표4[목-3층])</f>
        <v>0</v>
      </c>
      <c r="AO444" s="126">
        <f>SUMIF(표4[잉크명],표5[[#This Row],[잉크]],표4[목-1층])</f>
        <v>0</v>
      </c>
      <c r="AP444" s="34">
        <f>SUMIF(표4[잉크명],표5[[#This Row],[잉크]],표4[금])</f>
        <v>0</v>
      </c>
      <c r="AQ444" s="126">
        <f>SUMIF(표4[잉크명],표5[[#This Row],[잉크]],표4[금-3층])</f>
        <v>0</v>
      </c>
      <c r="AR444" s="126">
        <f>SUMIF(표4[잉크명],표5[[#This Row],[잉크]],표4[금-1층])</f>
        <v>0</v>
      </c>
      <c r="AS444" s="34">
        <f>SUMIF(표4[잉크명],표5[[#This Row],[잉크]],표4[토])</f>
        <v>0</v>
      </c>
      <c r="AT444" s="126">
        <f>SUMIF(표4[잉크명],표5[[#This Row],[잉크]],표4[토-3층])</f>
        <v>0</v>
      </c>
      <c r="AU444" s="126">
        <f>SUMIF(표4[잉크명],표5[[#This Row],[잉크]],표4[토-1층])</f>
        <v>0</v>
      </c>
      <c r="AV444" s="34">
        <f>SUMIF(표4[잉크명],표5[[#This Row],[잉크]],표4[일])</f>
        <v>0</v>
      </c>
      <c r="AW444" s="126">
        <f>SUMIF(표4[잉크명],표5[[#This Row],[잉크]],표4[일-3층])</f>
        <v>0</v>
      </c>
      <c r="AX444" s="126">
        <f>SUMIF(표4[잉크명],표5[[#This Row],[잉크]],표4[일-1층])</f>
        <v>0</v>
      </c>
      <c r="AY444" s="34">
        <f>SUMIF(표4[잉크명],표5[[#This Row],[잉크]],표4[차주 월])</f>
        <v>0</v>
      </c>
      <c r="AZ444" s="34">
        <f>SUM(표5[[#This Row],[월]:[차주 월]])</f>
        <v>0</v>
      </c>
    </row>
    <row r="445" spans="2:52" x14ac:dyDescent="0.3">
      <c r="B445" s="56" t="s">
        <v>1104</v>
      </c>
      <c r="C445" s="56"/>
      <c r="D445" s="56" t="s">
        <v>3115</v>
      </c>
      <c r="E445" s="54">
        <f>COUNTIF(사출계획!$E$62:$F$110,표4[[#This Row],[제품명]])</f>
        <v>0</v>
      </c>
      <c r="F445" s="126">
        <f>COUNTIF(사출계획!$E$62:$F$87,표4[[#This Row],[제품명]])</f>
        <v>0</v>
      </c>
      <c r="G445" s="126">
        <f>COUNTIF(사출계획!$E$88:$F$110,표4[[#This Row],[제품명]])</f>
        <v>0</v>
      </c>
      <c r="H445" s="54">
        <f>COUNTIF(사출계획!$G$62:$H$110,표4[[#This Row],[제품명]])</f>
        <v>1</v>
      </c>
      <c r="I445" s="122">
        <f>COUNTIF(사출계획!$G$62:$H$87,표4[[#This Row],[제품명]])</f>
        <v>1</v>
      </c>
      <c r="J445" s="122">
        <f>COUNTIF(사출계획!$G$88:$H$110,표4[[#This Row],[제품명]])</f>
        <v>0</v>
      </c>
      <c r="K445" s="54">
        <f>COUNTIF(사출계획!$I$62:$J$110,표4[[#This Row],[제품명]])</f>
        <v>0</v>
      </c>
      <c r="L445" s="126">
        <f>COUNTIF(사출계획!$I$62:$J$87,표4[[#This Row],[제품명]])</f>
        <v>0</v>
      </c>
      <c r="M445" s="126">
        <f>COUNTIF(사출계획!$I$88:$J$110,표4[[#This Row],[제품명]])</f>
        <v>0</v>
      </c>
      <c r="N445" s="54">
        <f>COUNTIF(사출계획!$K$62:$L$110,표4[[#This Row],[제품명]])</f>
        <v>0</v>
      </c>
      <c r="O445" s="126">
        <f>COUNTIF(사출계획!$K$62:$L$87,표4[[#This Row],[제품명]])</f>
        <v>0</v>
      </c>
      <c r="P445" s="126">
        <f>COUNTIF(사출계획!$K$88:$L$110,표4[[#This Row],[제품명]])</f>
        <v>0</v>
      </c>
      <c r="Q445" s="54">
        <f>COUNTIF(사출계획!$M$62:$N$110,표4[[#This Row],[제품명]])</f>
        <v>0</v>
      </c>
      <c r="R445" s="126">
        <f>COUNTIF(사출계획!$M$62:$N$87,표4[[#This Row],[제품명]])</f>
        <v>0</v>
      </c>
      <c r="S445" s="126">
        <f>COUNTIF(사출계획!$M$88:$N$110,표4[[#This Row],[제품명]])</f>
        <v>0</v>
      </c>
      <c r="T445" s="54">
        <f>COUNTIF(사출계획!$O$62:$P$110,표4[[#This Row],[제품명]])</f>
        <v>0</v>
      </c>
      <c r="U445" s="126">
        <f>COUNTIF(사출계획!$O$62:$P$87,표4[[#This Row],[제품명]])</f>
        <v>0</v>
      </c>
      <c r="V445" s="126">
        <f>COUNTIF(사출계획!$O$88:$P$110,표4[[#This Row],[제품명]])</f>
        <v>0</v>
      </c>
      <c r="W445" s="54">
        <f>COUNTIF(사출계획!$Q$62:$R$110,표4[[#This Row],[제품명]])</f>
        <v>0</v>
      </c>
      <c r="X445" s="126">
        <f>COUNTIF(사출계획!$Q$62:$R$87,표4[[#This Row],[제품명]])</f>
        <v>0</v>
      </c>
      <c r="Y445" s="126">
        <f>COUNTIF(사출계획!$Q$88:$R$110,표4[[#This Row],[제품명]])</f>
        <v>0</v>
      </c>
      <c r="Z445" s="54">
        <f>COUNTIF(사출계획!$S$62:$T$110,표4[[#This Row],[제품명]])</f>
        <v>0</v>
      </c>
      <c r="AA445" s="126"/>
      <c r="AB445" s="126"/>
      <c r="AC445" s="33" t="s">
        <v>1365</v>
      </c>
      <c r="AD445" s="129">
        <f>SUMIF(표4[잉크명],표5[[#This Row],[잉크]],표4[월])</f>
        <v>0</v>
      </c>
      <c r="AE445" s="126">
        <f>SUMIF(표4[잉크명],표5[[#This Row],[잉크]],표4[월-3층])</f>
        <v>0</v>
      </c>
      <c r="AF445" s="126">
        <f>SUMIF(표4[잉크명],표5[[#This Row],[잉크]],표4[월-1층])</f>
        <v>0</v>
      </c>
      <c r="AG445" s="133">
        <f>SUMIF(표4[잉크명],표5[[#This Row],[잉크]],표4[화])</f>
        <v>0</v>
      </c>
      <c r="AH445" s="126">
        <f>SUMIF(표4[잉크명],표5[[#This Row],[잉크]],표4[화-3층])</f>
        <v>0</v>
      </c>
      <c r="AI445" s="126">
        <f>SUMIF(표4[잉크명],표5[[#This Row],[잉크]],표4[화-1층])</f>
        <v>0</v>
      </c>
      <c r="AJ445" s="130">
        <f>SUMIF(표4[잉크명],표5[[#This Row],[잉크]],표4[수])</f>
        <v>0</v>
      </c>
      <c r="AK445" s="126">
        <f>SUMIF(표4[잉크명],표5[[#This Row],[잉크]],표4[수-3층])</f>
        <v>0</v>
      </c>
      <c r="AL445" s="126">
        <f>SUMIF(표4[잉크명],표5[[#This Row],[잉크]],표4[수-1층])</f>
        <v>0</v>
      </c>
      <c r="AM445" s="34">
        <f>SUMIF(표4[잉크명],표5[[#This Row],[잉크]],표4[목])</f>
        <v>0</v>
      </c>
      <c r="AN445" s="126">
        <f>SUMIF(표4[잉크명],표5[[#This Row],[잉크]],표4[목-3층])</f>
        <v>0</v>
      </c>
      <c r="AO445" s="126">
        <f>SUMIF(표4[잉크명],표5[[#This Row],[잉크]],표4[목-1층])</f>
        <v>0</v>
      </c>
      <c r="AP445" s="34">
        <f>SUMIF(표4[잉크명],표5[[#This Row],[잉크]],표4[금])</f>
        <v>0</v>
      </c>
      <c r="AQ445" s="126">
        <f>SUMIF(표4[잉크명],표5[[#This Row],[잉크]],표4[금-3층])</f>
        <v>0</v>
      </c>
      <c r="AR445" s="126">
        <f>SUMIF(표4[잉크명],표5[[#This Row],[잉크]],표4[금-1층])</f>
        <v>0</v>
      </c>
      <c r="AS445" s="34">
        <f>SUMIF(표4[잉크명],표5[[#This Row],[잉크]],표4[토])</f>
        <v>0</v>
      </c>
      <c r="AT445" s="126">
        <f>SUMIF(표4[잉크명],표5[[#This Row],[잉크]],표4[토-3층])</f>
        <v>0</v>
      </c>
      <c r="AU445" s="126">
        <f>SUMIF(표4[잉크명],표5[[#This Row],[잉크]],표4[토-1층])</f>
        <v>0</v>
      </c>
      <c r="AV445" s="34">
        <f>SUMIF(표4[잉크명],표5[[#This Row],[잉크]],표4[일])</f>
        <v>0</v>
      </c>
      <c r="AW445" s="126">
        <f>SUMIF(표4[잉크명],표5[[#This Row],[잉크]],표4[일-3층])</f>
        <v>0</v>
      </c>
      <c r="AX445" s="126">
        <f>SUMIF(표4[잉크명],표5[[#This Row],[잉크]],표4[일-1층])</f>
        <v>0</v>
      </c>
      <c r="AY445" s="34">
        <f>SUMIF(표4[잉크명],표5[[#This Row],[잉크]],표4[차주 월])</f>
        <v>0</v>
      </c>
      <c r="AZ445" s="34">
        <f>SUM(표5[[#This Row],[월]:[차주 월]])</f>
        <v>0</v>
      </c>
    </row>
    <row r="446" spans="2:52" x14ac:dyDescent="0.3">
      <c r="B446" s="56" t="s">
        <v>1287</v>
      </c>
      <c r="C446" s="56"/>
      <c r="D446" s="56" t="s">
        <v>4359</v>
      </c>
      <c r="E446" s="34">
        <f>COUNTIF(사출계획!$E$62:$F$110,표4[[#This Row],[제품명]])</f>
        <v>0</v>
      </c>
      <c r="F446" s="126">
        <f>COUNTIF(사출계획!$E$62:$F$87,표4[[#This Row],[제품명]])</f>
        <v>0</v>
      </c>
      <c r="G446" s="126">
        <f>COUNTIF(사출계획!$E$88:$F$110,표4[[#This Row],[제품명]])</f>
        <v>0</v>
      </c>
      <c r="H446" s="34">
        <f>COUNTIF(사출계획!$G$62:$H$110,표4[[#This Row],[제품명]])</f>
        <v>0</v>
      </c>
      <c r="I446" s="122">
        <f>COUNTIF(사출계획!$G$62:$H$87,표4[[#This Row],[제품명]])</f>
        <v>0</v>
      </c>
      <c r="J446" s="122">
        <f>COUNTIF(사출계획!$G$88:$H$110,표4[[#This Row],[제품명]])</f>
        <v>0</v>
      </c>
      <c r="K446" s="34">
        <f>COUNTIF(사출계획!$I$62:$J$110,표4[[#This Row],[제품명]])</f>
        <v>0</v>
      </c>
      <c r="L446" s="126">
        <f>COUNTIF(사출계획!$I$62:$J$87,표4[[#This Row],[제품명]])</f>
        <v>0</v>
      </c>
      <c r="M446" s="126">
        <f>COUNTIF(사출계획!$I$88:$J$110,표4[[#This Row],[제품명]])</f>
        <v>0</v>
      </c>
      <c r="N446" s="34">
        <f>COUNTIF(사출계획!$K$62:$L$110,표4[[#This Row],[제품명]])</f>
        <v>0</v>
      </c>
      <c r="O446" s="126">
        <f>COUNTIF(사출계획!$K$62:$L$87,표4[[#This Row],[제품명]])</f>
        <v>0</v>
      </c>
      <c r="P446" s="126">
        <f>COUNTIF(사출계획!$K$88:$L$110,표4[[#This Row],[제품명]])</f>
        <v>0</v>
      </c>
      <c r="Q446" s="34">
        <f>COUNTIF(사출계획!$M$62:$N$110,표4[[#This Row],[제품명]])</f>
        <v>0</v>
      </c>
      <c r="R446" s="126">
        <f>COUNTIF(사출계획!$M$62:$N$87,표4[[#This Row],[제품명]])</f>
        <v>0</v>
      </c>
      <c r="S446" s="126">
        <f>COUNTIF(사출계획!$M$88:$N$110,표4[[#This Row],[제품명]])</f>
        <v>0</v>
      </c>
      <c r="T446" s="34">
        <f>COUNTIF(사출계획!$O$62:$P$110,표4[[#This Row],[제품명]])</f>
        <v>0</v>
      </c>
      <c r="U446" s="126">
        <f>COUNTIF(사출계획!$O$62:$P$87,표4[[#This Row],[제품명]])</f>
        <v>0</v>
      </c>
      <c r="V446" s="126">
        <f>COUNTIF(사출계획!$O$88:$P$110,표4[[#This Row],[제품명]])</f>
        <v>0</v>
      </c>
      <c r="W446" s="34">
        <f>COUNTIF(사출계획!$Q$62:$R$110,표4[[#This Row],[제품명]])</f>
        <v>0</v>
      </c>
      <c r="X446" s="126">
        <f>COUNTIF(사출계획!$Q$62:$R$87,표4[[#This Row],[제품명]])</f>
        <v>0</v>
      </c>
      <c r="Y446" s="126">
        <f>COUNTIF(사출계획!$Q$88:$R$110,표4[[#This Row],[제품명]])</f>
        <v>0</v>
      </c>
      <c r="Z446" s="34">
        <f>COUNTIF(사출계획!$S$62:$T$110,표4[[#This Row],[제품명]])</f>
        <v>0</v>
      </c>
      <c r="AA446" s="126"/>
      <c r="AB446" s="126"/>
      <c r="AC446" s="161" t="s">
        <v>1602</v>
      </c>
      <c r="AD446" s="129">
        <f>SUMIF(표4[잉크명],표5[[#This Row],[잉크]],표4[월])</f>
        <v>0</v>
      </c>
      <c r="AE446" s="131">
        <f>SUMIF(표4[잉크명],표5[[#This Row],[잉크]],표4[월-3층])</f>
        <v>0</v>
      </c>
      <c r="AF446" s="131">
        <f>SUMIF(표4[잉크명],표5[[#This Row],[잉크]],표4[월-1층])</f>
        <v>0</v>
      </c>
      <c r="AG446" s="133">
        <f>SUMIF(표4[잉크명],표5[[#This Row],[잉크]],표4[화])</f>
        <v>0</v>
      </c>
      <c r="AH446" s="131">
        <f>SUMIF(표4[잉크명],표5[[#This Row],[잉크]],표4[화-3층])</f>
        <v>0</v>
      </c>
      <c r="AI446" s="131">
        <f>SUMIF(표4[잉크명],표5[[#This Row],[잉크]],표4[화-1층])</f>
        <v>0</v>
      </c>
      <c r="AJ446" s="130">
        <f>SUMIF(표4[잉크명],표5[[#This Row],[잉크]],표4[수])</f>
        <v>0</v>
      </c>
      <c r="AK446" s="131">
        <f>SUMIF(표4[잉크명],표5[[#This Row],[잉크]],표4[수-3층])</f>
        <v>0</v>
      </c>
      <c r="AL446" s="131">
        <f>SUMIF(표4[잉크명],표5[[#This Row],[잉크]],표4[수-1층])</f>
        <v>0</v>
      </c>
      <c r="AM446" s="54">
        <f>SUMIF(표4[잉크명],표5[[#This Row],[잉크]],표4[목])</f>
        <v>0</v>
      </c>
      <c r="AN446" s="131">
        <f>SUMIF(표4[잉크명],표5[[#This Row],[잉크]],표4[목-3층])</f>
        <v>0</v>
      </c>
      <c r="AO446" s="131">
        <f>SUMIF(표4[잉크명],표5[[#This Row],[잉크]],표4[목-1층])</f>
        <v>0</v>
      </c>
      <c r="AP446" s="54">
        <f>SUMIF(표4[잉크명],표5[[#This Row],[잉크]],표4[금])</f>
        <v>0</v>
      </c>
      <c r="AQ446" s="131">
        <f>SUMIF(표4[잉크명],표5[[#This Row],[잉크]],표4[금-3층])</f>
        <v>0</v>
      </c>
      <c r="AR446" s="131">
        <f>SUMIF(표4[잉크명],표5[[#This Row],[잉크]],표4[금-1층])</f>
        <v>0</v>
      </c>
      <c r="AS446" s="54">
        <f>SUMIF(표4[잉크명],표5[[#This Row],[잉크]],표4[토])</f>
        <v>0</v>
      </c>
      <c r="AT446" s="131">
        <f>SUMIF(표4[잉크명],표5[[#This Row],[잉크]],표4[토-3층])</f>
        <v>0</v>
      </c>
      <c r="AU446" s="131">
        <f>SUMIF(표4[잉크명],표5[[#This Row],[잉크]],표4[토-1층])</f>
        <v>0</v>
      </c>
      <c r="AV446" s="54">
        <f>SUMIF(표4[잉크명],표5[[#This Row],[잉크]],표4[일])</f>
        <v>0</v>
      </c>
      <c r="AW446" s="131">
        <f>SUMIF(표4[잉크명],표5[[#This Row],[잉크]],표4[일-3층])</f>
        <v>0</v>
      </c>
      <c r="AX446" s="131">
        <f>SUMIF(표4[잉크명],표5[[#This Row],[잉크]],표4[일-1층])</f>
        <v>0</v>
      </c>
      <c r="AY446" s="54">
        <f>SUMIF(표4[잉크명],표5[[#This Row],[잉크]],표4[차주 월])</f>
        <v>0</v>
      </c>
      <c r="AZ446" s="54">
        <f>SUM(표5[[#This Row],[월]:[차주 월]])</f>
        <v>0</v>
      </c>
    </row>
    <row r="447" spans="2:52" x14ac:dyDescent="0.3">
      <c r="B447" s="56" t="s">
        <v>1287</v>
      </c>
      <c r="C447" s="56"/>
      <c r="D447" s="56" t="s">
        <v>958</v>
      </c>
      <c r="E447" s="34">
        <f>COUNTIF(사출계획!$E$62:$F$110,표4[[#This Row],[제품명]])</f>
        <v>0</v>
      </c>
      <c r="F447" s="126">
        <f>COUNTIF(사출계획!$E$62:$F$87,표4[[#This Row],[제품명]])</f>
        <v>0</v>
      </c>
      <c r="G447" s="126">
        <f>COUNTIF(사출계획!$E$88:$F$110,표4[[#This Row],[제품명]])</f>
        <v>0</v>
      </c>
      <c r="H447" s="34">
        <f>COUNTIF(사출계획!$G$62:$H$110,표4[[#This Row],[제품명]])</f>
        <v>0</v>
      </c>
      <c r="I447" s="122">
        <f>COUNTIF(사출계획!$G$62:$H$87,표4[[#This Row],[제품명]])</f>
        <v>0</v>
      </c>
      <c r="J447" s="122">
        <f>COUNTIF(사출계획!$G$88:$H$110,표4[[#This Row],[제품명]])</f>
        <v>0</v>
      </c>
      <c r="K447" s="34">
        <f>COUNTIF(사출계획!$I$62:$J$110,표4[[#This Row],[제품명]])</f>
        <v>0</v>
      </c>
      <c r="L447" s="126">
        <f>COUNTIF(사출계획!$I$62:$J$87,표4[[#This Row],[제품명]])</f>
        <v>0</v>
      </c>
      <c r="M447" s="126">
        <f>COUNTIF(사출계획!$I$88:$J$110,표4[[#This Row],[제품명]])</f>
        <v>0</v>
      </c>
      <c r="N447" s="34">
        <f>COUNTIF(사출계획!$K$62:$L$110,표4[[#This Row],[제품명]])</f>
        <v>0</v>
      </c>
      <c r="O447" s="126">
        <f>COUNTIF(사출계획!$K$62:$L$87,표4[[#This Row],[제품명]])</f>
        <v>0</v>
      </c>
      <c r="P447" s="126">
        <f>COUNTIF(사출계획!$K$88:$L$110,표4[[#This Row],[제품명]])</f>
        <v>0</v>
      </c>
      <c r="Q447" s="34">
        <f>COUNTIF(사출계획!$M$62:$N$110,표4[[#This Row],[제품명]])</f>
        <v>0</v>
      </c>
      <c r="R447" s="126">
        <f>COUNTIF(사출계획!$M$62:$N$87,표4[[#This Row],[제품명]])</f>
        <v>0</v>
      </c>
      <c r="S447" s="126">
        <f>COUNTIF(사출계획!$M$88:$N$110,표4[[#This Row],[제품명]])</f>
        <v>0</v>
      </c>
      <c r="T447" s="34">
        <f>COUNTIF(사출계획!$O$62:$P$110,표4[[#This Row],[제품명]])</f>
        <v>0</v>
      </c>
      <c r="U447" s="126">
        <f>COUNTIF(사출계획!$O$62:$P$87,표4[[#This Row],[제품명]])</f>
        <v>0</v>
      </c>
      <c r="V447" s="126">
        <f>COUNTIF(사출계획!$O$88:$P$110,표4[[#This Row],[제품명]])</f>
        <v>0</v>
      </c>
      <c r="W447" s="34">
        <f>COUNTIF(사출계획!$Q$62:$R$110,표4[[#This Row],[제품명]])</f>
        <v>0</v>
      </c>
      <c r="X447" s="126">
        <f>COUNTIF(사출계획!$Q$62:$R$87,표4[[#This Row],[제품명]])</f>
        <v>0</v>
      </c>
      <c r="Y447" s="126">
        <f>COUNTIF(사출계획!$Q$88:$R$110,표4[[#This Row],[제품명]])</f>
        <v>0</v>
      </c>
      <c r="Z447" s="34">
        <f>COUNTIF(사출계획!$S$62:$T$110,표4[[#This Row],[제품명]])</f>
        <v>0</v>
      </c>
      <c r="AA447" s="126"/>
      <c r="AB447" s="126"/>
      <c r="AC447" s="33" t="s">
        <v>928</v>
      </c>
      <c r="AD447" s="129">
        <f>SUMIF(표4[잉크명],표5[[#This Row],[잉크]],표4[월])</f>
        <v>0</v>
      </c>
      <c r="AE447" s="126">
        <f>SUMIF(표4[잉크명],표5[[#This Row],[잉크]],표4[월-3층])</f>
        <v>0</v>
      </c>
      <c r="AF447" s="126">
        <f>SUMIF(표4[잉크명],표5[[#This Row],[잉크]],표4[월-1층])</f>
        <v>0</v>
      </c>
      <c r="AG447" s="133">
        <f>SUMIF(표4[잉크명],표5[[#This Row],[잉크]],표4[화])</f>
        <v>0</v>
      </c>
      <c r="AH447" s="126">
        <f>SUMIF(표4[잉크명],표5[[#This Row],[잉크]],표4[화-3층])</f>
        <v>0</v>
      </c>
      <c r="AI447" s="126">
        <f>SUMIF(표4[잉크명],표5[[#This Row],[잉크]],표4[화-1층])</f>
        <v>0</v>
      </c>
      <c r="AJ447" s="130">
        <f>SUMIF(표4[잉크명],표5[[#This Row],[잉크]],표4[수])</f>
        <v>0</v>
      </c>
      <c r="AK447" s="126">
        <f>SUMIF(표4[잉크명],표5[[#This Row],[잉크]],표4[수-3층])</f>
        <v>0</v>
      </c>
      <c r="AL447" s="126">
        <f>SUMIF(표4[잉크명],표5[[#This Row],[잉크]],표4[수-1층])</f>
        <v>0</v>
      </c>
      <c r="AM447" s="34">
        <f>SUMIF(표4[잉크명],표5[[#This Row],[잉크]],표4[목])</f>
        <v>0</v>
      </c>
      <c r="AN447" s="126">
        <f>SUMIF(표4[잉크명],표5[[#This Row],[잉크]],표4[목-3층])</f>
        <v>0</v>
      </c>
      <c r="AO447" s="126">
        <f>SUMIF(표4[잉크명],표5[[#This Row],[잉크]],표4[목-1층])</f>
        <v>0</v>
      </c>
      <c r="AP447" s="34">
        <f>SUMIF(표4[잉크명],표5[[#This Row],[잉크]],표4[금])</f>
        <v>0</v>
      </c>
      <c r="AQ447" s="126">
        <f>SUMIF(표4[잉크명],표5[[#This Row],[잉크]],표4[금-3층])</f>
        <v>0</v>
      </c>
      <c r="AR447" s="126">
        <f>SUMIF(표4[잉크명],표5[[#This Row],[잉크]],표4[금-1층])</f>
        <v>0</v>
      </c>
      <c r="AS447" s="34">
        <f>SUMIF(표4[잉크명],표5[[#This Row],[잉크]],표4[토])</f>
        <v>0</v>
      </c>
      <c r="AT447" s="126">
        <f>SUMIF(표4[잉크명],표5[[#This Row],[잉크]],표4[토-3층])</f>
        <v>0</v>
      </c>
      <c r="AU447" s="126">
        <f>SUMIF(표4[잉크명],표5[[#This Row],[잉크]],표4[토-1층])</f>
        <v>0</v>
      </c>
      <c r="AV447" s="34">
        <f>SUMIF(표4[잉크명],표5[[#This Row],[잉크]],표4[일])</f>
        <v>0</v>
      </c>
      <c r="AW447" s="126">
        <f>SUMIF(표4[잉크명],표5[[#This Row],[잉크]],표4[일-3층])</f>
        <v>0</v>
      </c>
      <c r="AX447" s="126">
        <f>SUMIF(표4[잉크명],표5[[#This Row],[잉크]],표4[일-1층])</f>
        <v>0</v>
      </c>
      <c r="AY447" s="34">
        <f>SUMIF(표4[잉크명],표5[[#This Row],[잉크]],표4[차주 월])</f>
        <v>0</v>
      </c>
      <c r="AZ447" s="34">
        <f>SUM(표5[[#This Row],[월]:[차주 월]])</f>
        <v>0</v>
      </c>
    </row>
    <row r="448" spans="2:52" x14ac:dyDescent="0.3">
      <c r="B448" s="56" t="s">
        <v>1287</v>
      </c>
      <c r="C448" s="56"/>
      <c r="D448" s="56" t="s">
        <v>959</v>
      </c>
      <c r="E448" s="54">
        <f>COUNTIF(사출계획!$E$62:$F$110,표4[[#This Row],[제품명]])</f>
        <v>0</v>
      </c>
      <c r="F448" s="126">
        <f>COUNTIF(사출계획!$E$62:$F$87,표4[[#This Row],[제품명]])</f>
        <v>0</v>
      </c>
      <c r="G448" s="126">
        <f>COUNTIF(사출계획!$E$88:$F$110,표4[[#This Row],[제품명]])</f>
        <v>0</v>
      </c>
      <c r="H448" s="54">
        <f>COUNTIF(사출계획!$G$62:$H$110,표4[[#This Row],[제품명]])</f>
        <v>0</v>
      </c>
      <c r="I448" s="122">
        <f>COUNTIF(사출계획!$G$62:$H$87,표4[[#This Row],[제품명]])</f>
        <v>0</v>
      </c>
      <c r="J448" s="122">
        <f>COUNTIF(사출계획!$G$88:$H$110,표4[[#This Row],[제품명]])</f>
        <v>0</v>
      </c>
      <c r="K448" s="54">
        <f>COUNTIF(사출계획!$I$62:$J$110,표4[[#This Row],[제품명]])</f>
        <v>0</v>
      </c>
      <c r="L448" s="126">
        <f>COUNTIF(사출계획!$I$62:$J$87,표4[[#This Row],[제품명]])</f>
        <v>0</v>
      </c>
      <c r="M448" s="126">
        <f>COUNTIF(사출계획!$I$88:$J$110,표4[[#This Row],[제품명]])</f>
        <v>0</v>
      </c>
      <c r="N448" s="54">
        <f>COUNTIF(사출계획!$K$62:$L$110,표4[[#This Row],[제품명]])</f>
        <v>0</v>
      </c>
      <c r="O448" s="126">
        <f>COUNTIF(사출계획!$K$62:$L$87,표4[[#This Row],[제품명]])</f>
        <v>0</v>
      </c>
      <c r="P448" s="126">
        <f>COUNTIF(사출계획!$K$88:$L$110,표4[[#This Row],[제품명]])</f>
        <v>0</v>
      </c>
      <c r="Q448" s="54">
        <f>COUNTIF(사출계획!$M$62:$N$110,표4[[#This Row],[제품명]])</f>
        <v>0</v>
      </c>
      <c r="R448" s="126">
        <f>COUNTIF(사출계획!$M$62:$N$87,표4[[#This Row],[제품명]])</f>
        <v>0</v>
      </c>
      <c r="S448" s="126">
        <f>COUNTIF(사출계획!$M$88:$N$110,표4[[#This Row],[제품명]])</f>
        <v>0</v>
      </c>
      <c r="T448" s="54">
        <f>COUNTIF(사출계획!$O$62:$P$110,표4[[#This Row],[제품명]])</f>
        <v>0</v>
      </c>
      <c r="U448" s="126">
        <f>COUNTIF(사출계획!$O$62:$P$87,표4[[#This Row],[제품명]])</f>
        <v>0</v>
      </c>
      <c r="V448" s="126">
        <f>COUNTIF(사출계획!$O$88:$P$110,표4[[#This Row],[제품명]])</f>
        <v>0</v>
      </c>
      <c r="W448" s="54">
        <f>COUNTIF(사출계획!$Q$62:$R$110,표4[[#This Row],[제품명]])</f>
        <v>0</v>
      </c>
      <c r="X448" s="126">
        <f>COUNTIF(사출계획!$Q$62:$R$87,표4[[#This Row],[제품명]])</f>
        <v>0</v>
      </c>
      <c r="Y448" s="126">
        <f>COUNTIF(사출계획!$Q$88:$R$110,표4[[#This Row],[제품명]])</f>
        <v>0</v>
      </c>
      <c r="Z448" s="54">
        <f>COUNTIF(사출계획!$S$62:$T$110,표4[[#This Row],[제품명]])</f>
        <v>0</v>
      </c>
      <c r="AA448" s="126"/>
      <c r="AB448" s="126"/>
      <c r="AC448" s="33" t="s">
        <v>425</v>
      </c>
      <c r="AD448" s="129">
        <f>SUMIF(표4[잉크명],표5[[#This Row],[잉크]],표4[월])</f>
        <v>0</v>
      </c>
      <c r="AE448" s="131">
        <f>SUMIF(표4[잉크명],표5[[#This Row],[잉크]],표4[월-3층])</f>
        <v>0</v>
      </c>
      <c r="AF448" s="131">
        <f>SUMIF(표4[잉크명],표5[[#This Row],[잉크]],표4[월-1층])</f>
        <v>0</v>
      </c>
      <c r="AG448" s="133">
        <f>SUMIF(표4[잉크명],표5[[#This Row],[잉크]],표4[화])</f>
        <v>0</v>
      </c>
      <c r="AH448" s="131">
        <f>SUMIF(표4[잉크명],표5[[#This Row],[잉크]],표4[화-3층])</f>
        <v>0</v>
      </c>
      <c r="AI448" s="131">
        <f>SUMIF(표4[잉크명],표5[[#This Row],[잉크]],표4[화-1층])</f>
        <v>0</v>
      </c>
      <c r="AJ448" s="130">
        <f>SUMIF(표4[잉크명],표5[[#This Row],[잉크]],표4[수])</f>
        <v>0</v>
      </c>
      <c r="AK448" s="131">
        <f>SUMIF(표4[잉크명],표5[[#This Row],[잉크]],표4[수-3층])</f>
        <v>0</v>
      </c>
      <c r="AL448" s="131">
        <f>SUMIF(표4[잉크명],표5[[#This Row],[잉크]],표4[수-1층])</f>
        <v>0</v>
      </c>
      <c r="AM448" s="34">
        <f>SUMIF(표4[잉크명],표5[[#This Row],[잉크]],표4[목])</f>
        <v>0</v>
      </c>
      <c r="AN448" s="131">
        <f>SUMIF(표4[잉크명],표5[[#This Row],[잉크]],표4[목-3층])</f>
        <v>0</v>
      </c>
      <c r="AO448" s="131">
        <f>SUMIF(표4[잉크명],표5[[#This Row],[잉크]],표4[목-1층])</f>
        <v>0</v>
      </c>
      <c r="AP448" s="34">
        <f>SUMIF(표4[잉크명],표5[[#This Row],[잉크]],표4[금])</f>
        <v>0</v>
      </c>
      <c r="AQ448" s="131">
        <f>SUMIF(표4[잉크명],표5[[#This Row],[잉크]],표4[금-3층])</f>
        <v>0</v>
      </c>
      <c r="AR448" s="131">
        <f>SUMIF(표4[잉크명],표5[[#This Row],[잉크]],표4[금-1층])</f>
        <v>0</v>
      </c>
      <c r="AS448" s="34">
        <f>SUMIF(표4[잉크명],표5[[#This Row],[잉크]],표4[토])</f>
        <v>0</v>
      </c>
      <c r="AT448" s="131">
        <f>SUMIF(표4[잉크명],표5[[#This Row],[잉크]],표4[토-3층])</f>
        <v>0</v>
      </c>
      <c r="AU448" s="131">
        <f>SUMIF(표4[잉크명],표5[[#This Row],[잉크]],표4[토-1층])</f>
        <v>0</v>
      </c>
      <c r="AV448" s="34">
        <f>SUMIF(표4[잉크명],표5[[#This Row],[잉크]],표4[일])</f>
        <v>0</v>
      </c>
      <c r="AW448" s="131">
        <f>SUMIF(표4[잉크명],표5[[#This Row],[잉크]],표4[일-3층])</f>
        <v>0</v>
      </c>
      <c r="AX448" s="131">
        <f>SUMIF(표4[잉크명],표5[[#This Row],[잉크]],표4[일-1층])</f>
        <v>0</v>
      </c>
      <c r="AY448" s="34">
        <f>SUMIF(표4[잉크명],표5[[#This Row],[잉크]],표4[차주 월])</f>
        <v>0</v>
      </c>
      <c r="AZ448" s="34">
        <f>SUM(표5[[#This Row],[월]:[차주 월]])</f>
        <v>0</v>
      </c>
    </row>
    <row r="449" spans="2:52" x14ac:dyDescent="0.3">
      <c r="B449" s="56" t="s">
        <v>963</v>
      </c>
      <c r="C449" s="56"/>
      <c r="D449" s="56" t="s">
        <v>4239</v>
      </c>
      <c r="E449" s="54">
        <f>COUNTIF(사출계획!$E$62:$F$110,표4[[#This Row],[제품명]])</f>
        <v>0</v>
      </c>
      <c r="F449" s="126">
        <f>COUNTIF(사출계획!$E$62:$F$87,표4[[#This Row],[제품명]])</f>
        <v>0</v>
      </c>
      <c r="G449" s="126">
        <f>COUNTIF(사출계획!$E$88:$F$110,표4[[#This Row],[제품명]])</f>
        <v>0</v>
      </c>
      <c r="H449" s="54">
        <f>COUNTIF(사출계획!$G$62:$H$110,표4[[#This Row],[제품명]])</f>
        <v>0</v>
      </c>
      <c r="I449" s="122">
        <f>COUNTIF(사출계획!$G$62:$H$87,표4[[#This Row],[제품명]])</f>
        <v>0</v>
      </c>
      <c r="J449" s="122">
        <f>COUNTIF(사출계획!$G$88:$H$110,표4[[#This Row],[제품명]])</f>
        <v>0</v>
      </c>
      <c r="K449" s="54">
        <f>COUNTIF(사출계획!$I$62:$J$110,표4[[#This Row],[제품명]])</f>
        <v>0</v>
      </c>
      <c r="L449" s="126">
        <f>COUNTIF(사출계획!$I$62:$J$87,표4[[#This Row],[제품명]])</f>
        <v>0</v>
      </c>
      <c r="M449" s="126">
        <f>COUNTIF(사출계획!$I$88:$J$110,표4[[#This Row],[제품명]])</f>
        <v>0</v>
      </c>
      <c r="N449" s="54">
        <f>COUNTIF(사출계획!$K$62:$L$110,표4[[#This Row],[제품명]])</f>
        <v>0</v>
      </c>
      <c r="O449" s="126">
        <f>COUNTIF(사출계획!$K$62:$L$87,표4[[#This Row],[제품명]])</f>
        <v>0</v>
      </c>
      <c r="P449" s="126">
        <f>COUNTIF(사출계획!$K$88:$L$110,표4[[#This Row],[제품명]])</f>
        <v>0</v>
      </c>
      <c r="Q449" s="54">
        <f>COUNTIF(사출계획!$M$62:$N$110,표4[[#This Row],[제품명]])</f>
        <v>0</v>
      </c>
      <c r="R449" s="126">
        <f>COUNTIF(사출계획!$M$62:$N$87,표4[[#This Row],[제품명]])</f>
        <v>0</v>
      </c>
      <c r="S449" s="126">
        <f>COUNTIF(사출계획!$M$88:$N$110,표4[[#This Row],[제품명]])</f>
        <v>0</v>
      </c>
      <c r="T449" s="54">
        <f>COUNTIF(사출계획!$O$62:$P$110,표4[[#This Row],[제품명]])</f>
        <v>0</v>
      </c>
      <c r="U449" s="126">
        <f>COUNTIF(사출계획!$O$62:$P$87,표4[[#This Row],[제품명]])</f>
        <v>0</v>
      </c>
      <c r="V449" s="126">
        <f>COUNTIF(사출계획!$O$88:$P$110,표4[[#This Row],[제품명]])</f>
        <v>0</v>
      </c>
      <c r="W449" s="54">
        <f>COUNTIF(사출계획!$Q$62:$R$110,표4[[#This Row],[제품명]])</f>
        <v>0</v>
      </c>
      <c r="X449" s="126">
        <f>COUNTIF(사출계획!$Q$62:$R$87,표4[[#This Row],[제품명]])</f>
        <v>0</v>
      </c>
      <c r="Y449" s="126">
        <f>COUNTIF(사출계획!$Q$88:$R$110,표4[[#This Row],[제품명]])</f>
        <v>0</v>
      </c>
      <c r="Z449" s="54">
        <f>COUNTIF(사출계획!$S$62:$T$110,표4[[#This Row],[제품명]])</f>
        <v>0</v>
      </c>
      <c r="AA449" s="126"/>
      <c r="AB449" s="126"/>
      <c r="AC449" s="161" t="s">
        <v>1373</v>
      </c>
      <c r="AD449" s="129">
        <f>SUMIF(표4[잉크명],표5[[#This Row],[잉크]],표4[월])</f>
        <v>0</v>
      </c>
      <c r="AE449" s="131">
        <f>SUMIF(표4[잉크명],표5[[#This Row],[잉크]],표4[월-3층])</f>
        <v>0</v>
      </c>
      <c r="AF449" s="131">
        <f>SUMIF(표4[잉크명],표5[[#This Row],[잉크]],표4[월-1층])</f>
        <v>0</v>
      </c>
      <c r="AG449" s="133">
        <f>SUMIF(표4[잉크명],표5[[#This Row],[잉크]],표4[화])</f>
        <v>0</v>
      </c>
      <c r="AH449" s="131">
        <f>SUMIF(표4[잉크명],표5[[#This Row],[잉크]],표4[화-3층])</f>
        <v>0</v>
      </c>
      <c r="AI449" s="131">
        <f>SUMIF(표4[잉크명],표5[[#This Row],[잉크]],표4[화-1층])</f>
        <v>0</v>
      </c>
      <c r="AJ449" s="130">
        <f>SUMIF(표4[잉크명],표5[[#This Row],[잉크]],표4[수])</f>
        <v>0</v>
      </c>
      <c r="AK449" s="131">
        <f>SUMIF(표4[잉크명],표5[[#This Row],[잉크]],표4[수-3층])</f>
        <v>0</v>
      </c>
      <c r="AL449" s="131">
        <f>SUMIF(표4[잉크명],표5[[#This Row],[잉크]],표4[수-1층])</f>
        <v>0</v>
      </c>
      <c r="AM449" s="34">
        <f>SUMIF(표4[잉크명],표5[[#This Row],[잉크]],표4[목])</f>
        <v>0</v>
      </c>
      <c r="AN449" s="131">
        <f>SUMIF(표4[잉크명],표5[[#This Row],[잉크]],표4[목-3층])</f>
        <v>0</v>
      </c>
      <c r="AO449" s="131">
        <f>SUMIF(표4[잉크명],표5[[#This Row],[잉크]],표4[목-1층])</f>
        <v>0</v>
      </c>
      <c r="AP449" s="34">
        <f>SUMIF(표4[잉크명],표5[[#This Row],[잉크]],표4[금])</f>
        <v>0</v>
      </c>
      <c r="AQ449" s="131">
        <f>SUMIF(표4[잉크명],표5[[#This Row],[잉크]],표4[금-3층])</f>
        <v>0</v>
      </c>
      <c r="AR449" s="131">
        <f>SUMIF(표4[잉크명],표5[[#This Row],[잉크]],표4[금-1층])</f>
        <v>0</v>
      </c>
      <c r="AS449" s="34">
        <f>SUMIF(표4[잉크명],표5[[#This Row],[잉크]],표4[토])</f>
        <v>0</v>
      </c>
      <c r="AT449" s="131">
        <f>SUMIF(표4[잉크명],표5[[#This Row],[잉크]],표4[토-3층])</f>
        <v>0</v>
      </c>
      <c r="AU449" s="131">
        <f>SUMIF(표4[잉크명],표5[[#This Row],[잉크]],표4[토-1층])</f>
        <v>0</v>
      </c>
      <c r="AV449" s="34">
        <f>SUMIF(표4[잉크명],표5[[#This Row],[잉크]],표4[일])</f>
        <v>0</v>
      </c>
      <c r="AW449" s="131">
        <f>SUMIF(표4[잉크명],표5[[#This Row],[잉크]],표4[일-3층])</f>
        <v>0</v>
      </c>
      <c r="AX449" s="131">
        <f>SUMIF(표4[잉크명],표5[[#This Row],[잉크]],표4[일-1층])</f>
        <v>0</v>
      </c>
      <c r="AY449" s="34">
        <f>SUMIF(표4[잉크명],표5[[#This Row],[잉크]],표4[차주 월])</f>
        <v>0</v>
      </c>
      <c r="AZ449" s="34">
        <f>SUM(표5[[#This Row],[월]:[차주 월]])</f>
        <v>0</v>
      </c>
    </row>
    <row r="450" spans="2:52" x14ac:dyDescent="0.3">
      <c r="B450" s="56" t="s">
        <v>963</v>
      </c>
      <c r="C450" s="56"/>
      <c r="D450" s="56" t="s">
        <v>2411</v>
      </c>
      <c r="E450" s="54">
        <f>COUNTIF(사출계획!$E$62:$F$110,표4[[#This Row],[제품명]])</f>
        <v>0</v>
      </c>
      <c r="F450" s="126">
        <f>COUNTIF(사출계획!$E$62:$F$87,표4[[#This Row],[제품명]])</f>
        <v>0</v>
      </c>
      <c r="G450" s="126">
        <f>COUNTIF(사출계획!$E$88:$F$110,표4[[#This Row],[제품명]])</f>
        <v>0</v>
      </c>
      <c r="H450" s="54">
        <f>COUNTIF(사출계획!$G$62:$H$110,표4[[#This Row],[제품명]])</f>
        <v>0</v>
      </c>
      <c r="I450" s="122">
        <f>COUNTIF(사출계획!$G$62:$H$87,표4[[#This Row],[제품명]])</f>
        <v>0</v>
      </c>
      <c r="J450" s="122">
        <f>COUNTIF(사출계획!$G$88:$H$110,표4[[#This Row],[제품명]])</f>
        <v>0</v>
      </c>
      <c r="K450" s="54">
        <f>COUNTIF(사출계획!$I$62:$J$110,표4[[#This Row],[제품명]])</f>
        <v>0</v>
      </c>
      <c r="L450" s="126">
        <f>COUNTIF(사출계획!$I$62:$J$87,표4[[#This Row],[제품명]])</f>
        <v>0</v>
      </c>
      <c r="M450" s="126">
        <f>COUNTIF(사출계획!$I$88:$J$110,표4[[#This Row],[제품명]])</f>
        <v>0</v>
      </c>
      <c r="N450" s="54">
        <f>COUNTIF(사출계획!$K$62:$L$110,표4[[#This Row],[제품명]])</f>
        <v>0</v>
      </c>
      <c r="O450" s="126">
        <f>COUNTIF(사출계획!$K$62:$L$87,표4[[#This Row],[제품명]])</f>
        <v>0</v>
      </c>
      <c r="P450" s="126">
        <f>COUNTIF(사출계획!$K$88:$L$110,표4[[#This Row],[제품명]])</f>
        <v>0</v>
      </c>
      <c r="Q450" s="54">
        <f>COUNTIF(사출계획!$M$62:$N$110,표4[[#This Row],[제품명]])</f>
        <v>0</v>
      </c>
      <c r="R450" s="126">
        <f>COUNTIF(사출계획!$M$62:$N$87,표4[[#This Row],[제품명]])</f>
        <v>0</v>
      </c>
      <c r="S450" s="126">
        <f>COUNTIF(사출계획!$M$88:$N$110,표4[[#This Row],[제품명]])</f>
        <v>0</v>
      </c>
      <c r="T450" s="54">
        <f>COUNTIF(사출계획!$O$62:$P$110,표4[[#This Row],[제품명]])</f>
        <v>0</v>
      </c>
      <c r="U450" s="126">
        <f>COUNTIF(사출계획!$O$62:$P$87,표4[[#This Row],[제품명]])</f>
        <v>0</v>
      </c>
      <c r="V450" s="126">
        <f>COUNTIF(사출계획!$O$88:$P$110,표4[[#This Row],[제품명]])</f>
        <v>0</v>
      </c>
      <c r="W450" s="54">
        <f>COUNTIF(사출계획!$Q$62:$R$110,표4[[#This Row],[제품명]])</f>
        <v>0</v>
      </c>
      <c r="X450" s="126">
        <f>COUNTIF(사출계획!$Q$62:$R$87,표4[[#This Row],[제품명]])</f>
        <v>0</v>
      </c>
      <c r="Y450" s="126">
        <f>COUNTIF(사출계획!$Q$88:$R$110,표4[[#This Row],[제품명]])</f>
        <v>0</v>
      </c>
      <c r="Z450" s="54">
        <f>COUNTIF(사출계획!$S$62:$T$110,표4[[#This Row],[제품명]])</f>
        <v>0</v>
      </c>
      <c r="AA450" s="126"/>
      <c r="AB450" s="126"/>
      <c r="AC450" s="33" t="s">
        <v>929</v>
      </c>
      <c r="AD450" s="129">
        <f>SUMIF(표4[잉크명],표5[[#This Row],[잉크]],표4[월])</f>
        <v>0</v>
      </c>
      <c r="AE450" s="126">
        <f>SUMIF(표4[잉크명],표5[[#This Row],[잉크]],표4[월-3층])</f>
        <v>0</v>
      </c>
      <c r="AF450" s="126">
        <f>SUMIF(표4[잉크명],표5[[#This Row],[잉크]],표4[월-1층])</f>
        <v>0</v>
      </c>
      <c r="AG450" s="133">
        <f>SUMIF(표4[잉크명],표5[[#This Row],[잉크]],표4[화])</f>
        <v>0</v>
      </c>
      <c r="AH450" s="126">
        <f>SUMIF(표4[잉크명],표5[[#This Row],[잉크]],표4[화-3층])</f>
        <v>0</v>
      </c>
      <c r="AI450" s="126">
        <f>SUMIF(표4[잉크명],표5[[#This Row],[잉크]],표4[화-1층])</f>
        <v>0</v>
      </c>
      <c r="AJ450" s="130">
        <f>SUMIF(표4[잉크명],표5[[#This Row],[잉크]],표4[수])</f>
        <v>0</v>
      </c>
      <c r="AK450" s="126">
        <f>SUMIF(표4[잉크명],표5[[#This Row],[잉크]],표4[수-3층])</f>
        <v>0</v>
      </c>
      <c r="AL450" s="126">
        <f>SUMIF(표4[잉크명],표5[[#This Row],[잉크]],표4[수-1층])</f>
        <v>0</v>
      </c>
      <c r="AM450" s="34">
        <f>SUMIF(표4[잉크명],표5[[#This Row],[잉크]],표4[목])</f>
        <v>0</v>
      </c>
      <c r="AN450" s="126">
        <f>SUMIF(표4[잉크명],표5[[#This Row],[잉크]],표4[목-3층])</f>
        <v>0</v>
      </c>
      <c r="AO450" s="126">
        <f>SUMIF(표4[잉크명],표5[[#This Row],[잉크]],표4[목-1층])</f>
        <v>0</v>
      </c>
      <c r="AP450" s="34">
        <f>SUMIF(표4[잉크명],표5[[#This Row],[잉크]],표4[금])</f>
        <v>0</v>
      </c>
      <c r="AQ450" s="126">
        <f>SUMIF(표4[잉크명],표5[[#This Row],[잉크]],표4[금-3층])</f>
        <v>0</v>
      </c>
      <c r="AR450" s="126">
        <f>SUMIF(표4[잉크명],표5[[#This Row],[잉크]],표4[금-1층])</f>
        <v>0</v>
      </c>
      <c r="AS450" s="34">
        <f>SUMIF(표4[잉크명],표5[[#This Row],[잉크]],표4[토])</f>
        <v>0</v>
      </c>
      <c r="AT450" s="126">
        <f>SUMIF(표4[잉크명],표5[[#This Row],[잉크]],표4[토-3층])</f>
        <v>0</v>
      </c>
      <c r="AU450" s="126">
        <f>SUMIF(표4[잉크명],표5[[#This Row],[잉크]],표4[토-1층])</f>
        <v>0</v>
      </c>
      <c r="AV450" s="34">
        <f>SUMIF(표4[잉크명],표5[[#This Row],[잉크]],표4[일])</f>
        <v>0</v>
      </c>
      <c r="AW450" s="126">
        <f>SUMIF(표4[잉크명],표5[[#This Row],[잉크]],표4[일-3층])</f>
        <v>0</v>
      </c>
      <c r="AX450" s="126">
        <f>SUMIF(표4[잉크명],표5[[#This Row],[잉크]],표4[일-1층])</f>
        <v>0</v>
      </c>
      <c r="AY450" s="34">
        <f>SUMIF(표4[잉크명],표5[[#This Row],[잉크]],표4[차주 월])</f>
        <v>0</v>
      </c>
      <c r="AZ450" s="34">
        <f>SUM(표5[[#This Row],[월]:[차주 월]])</f>
        <v>0</v>
      </c>
    </row>
    <row r="451" spans="2:52" x14ac:dyDescent="0.3">
      <c r="B451" s="56" t="s">
        <v>968</v>
      </c>
      <c r="C451" s="56"/>
      <c r="D451" s="56" t="s">
        <v>969</v>
      </c>
      <c r="E451" s="54">
        <f>COUNTIF(사출계획!$E$62:$F$110,표4[[#This Row],[제품명]])</f>
        <v>0</v>
      </c>
      <c r="F451" s="126">
        <f>COUNTIF(사출계획!$E$62:$F$87,표4[[#This Row],[제품명]])</f>
        <v>0</v>
      </c>
      <c r="G451" s="126">
        <f>COUNTIF(사출계획!$E$88:$F$110,표4[[#This Row],[제품명]])</f>
        <v>0</v>
      </c>
      <c r="H451" s="54">
        <f>COUNTIF(사출계획!$G$62:$H$110,표4[[#This Row],[제품명]])</f>
        <v>0</v>
      </c>
      <c r="I451" s="122">
        <f>COUNTIF(사출계획!$G$62:$H$87,표4[[#This Row],[제품명]])</f>
        <v>0</v>
      </c>
      <c r="J451" s="122">
        <f>COUNTIF(사출계획!$G$88:$H$110,표4[[#This Row],[제품명]])</f>
        <v>0</v>
      </c>
      <c r="K451" s="54">
        <f>COUNTIF(사출계획!$I$62:$J$110,표4[[#This Row],[제품명]])</f>
        <v>0</v>
      </c>
      <c r="L451" s="126">
        <f>COUNTIF(사출계획!$I$62:$J$87,표4[[#This Row],[제품명]])</f>
        <v>0</v>
      </c>
      <c r="M451" s="126">
        <f>COUNTIF(사출계획!$I$88:$J$110,표4[[#This Row],[제품명]])</f>
        <v>0</v>
      </c>
      <c r="N451" s="54">
        <f>COUNTIF(사출계획!$K$62:$L$110,표4[[#This Row],[제품명]])</f>
        <v>0</v>
      </c>
      <c r="O451" s="126">
        <f>COUNTIF(사출계획!$K$62:$L$87,표4[[#This Row],[제품명]])</f>
        <v>0</v>
      </c>
      <c r="P451" s="126">
        <f>COUNTIF(사출계획!$K$88:$L$110,표4[[#This Row],[제품명]])</f>
        <v>0</v>
      </c>
      <c r="Q451" s="54">
        <f>COUNTIF(사출계획!$M$62:$N$110,표4[[#This Row],[제품명]])</f>
        <v>0</v>
      </c>
      <c r="R451" s="126">
        <f>COUNTIF(사출계획!$M$62:$N$87,표4[[#This Row],[제품명]])</f>
        <v>0</v>
      </c>
      <c r="S451" s="126">
        <f>COUNTIF(사출계획!$M$88:$N$110,표4[[#This Row],[제품명]])</f>
        <v>0</v>
      </c>
      <c r="T451" s="54">
        <f>COUNTIF(사출계획!$O$62:$P$110,표4[[#This Row],[제품명]])</f>
        <v>0</v>
      </c>
      <c r="U451" s="126">
        <f>COUNTIF(사출계획!$O$62:$P$87,표4[[#This Row],[제품명]])</f>
        <v>0</v>
      </c>
      <c r="V451" s="126">
        <f>COUNTIF(사출계획!$O$88:$P$110,표4[[#This Row],[제품명]])</f>
        <v>0</v>
      </c>
      <c r="W451" s="54">
        <f>COUNTIF(사출계획!$Q$62:$R$110,표4[[#This Row],[제품명]])</f>
        <v>0</v>
      </c>
      <c r="X451" s="126">
        <f>COUNTIF(사출계획!$Q$62:$R$87,표4[[#This Row],[제품명]])</f>
        <v>0</v>
      </c>
      <c r="Y451" s="126">
        <f>COUNTIF(사출계획!$Q$88:$R$110,표4[[#This Row],[제품명]])</f>
        <v>0</v>
      </c>
      <c r="Z451" s="54">
        <f>COUNTIF(사출계획!$S$62:$T$110,표4[[#This Row],[제품명]])</f>
        <v>0</v>
      </c>
      <c r="AA451" s="126"/>
      <c r="AB451" s="126"/>
      <c r="AC451" s="161" t="s">
        <v>1366</v>
      </c>
      <c r="AD451" s="129">
        <f>SUMIF(표4[잉크명],표5[[#This Row],[잉크]],표4[월])</f>
        <v>0</v>
      </c>
      <c r="AE451" s="131">
        <f>SUMIF(표4[잉크명],표5[[#This Row],[잉크]],표4[월-3층])</f>
        <v>0</v>
      </c>
      <c r="AF451" s="131">
        <f>SUMIF(표4[잉크명],표5[[#This Row],[잉크]],표4[월-1층])</f>
        <v>0</v>
      </c>
      <c r="AG451" s="133">
        <f>SUMIF(표4[잉크명],표5[[#This Row],[잉크]],표4[화])</f>
        <v>0</v>
      </c>
      <c r="AH451" s="131">
        <f>SUMIF(표4[잉크명],표5[[#This Row],[잉크]],표4[화-3층])</f>
        <v>0</v>
      </c>
      <c r="AI451" s="131">
        <f>SUMIF(표4[잉크명],표5[[#This Row],[잉크]],표4[화-1층])</f>
        <v>0</v>
      </c>
      <c r="AJ451" s="130">
        <f>SUMIF(표4[잉크명],표5[[#This Row],[잉크]],표4[수])</f>
        <v>0</v>
      </c>
      <c r="AK451" s="131">
        <f>SUMIF(표4[잉크명],표5[[#This Row],[잉크]],표4[수-3층])</f>
        <v>0</v>
      </c>
      <c r="AL451" s="131">
        <f>SUMIF(표4[잉크명],표5[[#This Row],[잉크]],표4[수-1층])</f>
        <v>0</v>
      </c>
      <c r="AM451" s="54">
        <f>SUMIF(표4[잉크명],표5[[#This Row],[잉크]],표4[목])</f>
        <v>0</v>
      </c>
      <c r="AN451" s="131">
        <f>SUMIF(표4[잉크명],표5[[#This Row],[잉크]],표4[목-3층])</f>
        <v>0</v>
      </c>
      <c r="AO451" s="131">
        <f>SUMIF(표4[잉크명],표5[[#This Row],[잉크]],표4[목-1층])</f>
        <v>0</v>
      </c>
      <c r="AP451" s="54">
        <f>SUMIF(표4[잉크명],표5[[#This Row],[잉크]],표4[금])</f>
        <v>0</v>
      </c>
      <c r="AQ451" s="131">
        <f>SUMIF(표4[잉크명],표5[[#This Row],[잉크]],표4[금-3층])</f>
        <v>0</v>
      </c>
      <c r="AR451" s="131">
        <f>SUMIF(표4[잉크명],표5[[#This Row],[잉크]],표4[금-1층])</f>
        <v>0</v>
      </c>
      <c r="AS451" s="54">
        <f>SUMIF(표4[잉크명],표5[[#This Row],[잉크]],표4[토])</f>
        <v>0</v>
      </c>
      <c r="AT451" s="131">
        <f>SUMIF(표4[잉크명],표5[[#This Row],[잉크]],표4[토-3층])</f>
        <v>0</v>
      </c>
      <c r="AU451" s="131">
        <f>SUMIF(표4[잉크명],표5[[#This Row],[잉크]],표4[토-1층])</f>
        <v>0</v>
      </c>
      <c r="AV451" s="54">
        <f>SUMIF(표4[잉크명],표5[[#This Row],[잉크]],표4[일])</f>
        <v>0</v>
      </c>
      <c r="AW451" s="131">
        <f>SUMIF(표4[잉크명],표5[[#This Row],[잉크]],표4[일-3층])</f>
        <v>0</v>
      </c>
      <c r="AX451" s="131">
        <f>SUMIF(표4[잉크명],표5[[#This Row],[잉크]],표4[일-1층])</f>
        <v>0</v>
      </c>
      <c r="AY451" s="54">
        <f>SUMIF(표4[잉크명],표5[[#This Row],[잉크]],표4[차주 월])</f>
        <v>0</v>
      </c>
      <c r="AZ451" s="54">
        <f>SUM(표5[[#This Row],[월]:[차주 월]])</f>
        <v>0</v>
      </c>
    </row>
    <row r="452" spans="2:52" x14ac:dyDescent="0.3">
      <c r="B452" s="56" t="s">
        <v>1105</v>
      </c>
      <c r="C452" s="56"/>
      <c r="D452" s="56" t="s">
        <v>970</v>
      </c>
      <c r="E452" s="54">
        <f>COUNTIF(사출계획!$E$62:$F$110,표4[[#This Row],[제품명]])</f>
        <v>0</v>
      </c>
      <c r="F452" s="126">
        <f>COUNTIF(사출계획!$E$62:$F$87,표4[[#This Row],[제품명]])</f>
        <v>0</v>
      </c>
      <c r="G452" s="126">
        <f>COUNTIF(사출계획!$E$88:$F$110,표4[[#This Row],[제품명]])</f>
        <v>0</v>
      </c>
      <c r="H452" s="54">
        <f>COUNTIF(사출계획!$G$62:$H$110,표4[[#This Row],[제품명]])</f>
        <v>0</v>
      </c>
      <c r="I452" s="122">
        <f>COUNTIF(사출계획!$G$62:$H$87,표4[[#This Row],[제품명]])</f>
        <v>0</v>
      </c>
      <c r="J452" s="122">
        <f>COUNTIF(사출계획!$G$88:$H$110,표4[[#This Row],[제품명]])</f>
        <v>0</v>
      </c>
      <c r="K452" s="54">
        <f>COUNTIF(사출계획!$I$62:$J$110,표4[[#This Row],[제품명]])</f>
        <v>0</v>
      </c>
      <c r="L452" s="126">
        <f>COUNTIF(사출계획!$I$62:$J$87,표4[[#This Row],[제품명]])</f>
        <v>0</v>
      </c>
      <c r="M452" s="126">
        <f>COUNTIF(사출계획!$I$88:$J$110,표4[[#This Row],[제품명]])</f>
        <v>0</v>
      </c>
      <c r="N452" s="54">
        <f>COUNTIF(사출계획!$K$62:$L$110,표4[[#This Row],[제품명]])</f>
        <v>0</v>
      </c>
      <c r="O452" s="126">
        <f>COUNTIF(사출계획!$K$62:$L$87,표4[[#This Row],[제품명]])</f>
        <v>0</v>
      </c>
      <c r="P452" s="126">
        <f>COUNTIF(사출계획!$K$88:$L$110,표4[[#This Row],[제품명]])</f>
        <v>0</v>
      </c>
      <c r="Q452" s="54">
        <f>COUNTIF(사출계획!$M$62:$N$110,표4[[#This Row],[제품명]])</f>
        <v>0</v>
      </c>
      <c r="R452" s="126">
        <f>COUNTIF(사출계획!$M$62:$N$87,표4[[#This Row],[제품명]])</f>
        <v>0</v>
      </c>
      <c r="S452" s="126">
        <f>COUNTIF(사출계획!$M$88:$N$110,표4[[#This Row],[제품명]])</f>
        <v>0</v>
      </c>
      <c r="T452" s="54">
        <f>COUNTIF(사출계획!$O$62:$P$110,표4[[#This Row],[제품명]])</f>
        <v>0</v>
      </c>
      <c r="U452" s="126">
        <f>COUNTIF(사출계획!$O$62:$P$87,표4[[#This Row],[제품명]])</f>
        <v>0</v>
      </c>
      <c r="V452" s="126">
        <f>COUNTIF(사출계획!$O$88:$P$110,표4[[#This Row],[제품명]])</f>
        <v>0</v>
      </c>
      <c r="W452" s="54">
        <f>COUNTIF(사출계획!$Q$62:$R$110,표4[[#This Row],[제품명]])</f>
        <v>0</v>
      </c>
      <c r="X452" s="126">
        <f>COUNTIF(사출계획!$Q$62:$R$87,표4[[#This Row],[제품명]])</f>
        <v>0</v>
      </c>
      <c r="Y452" s="126">
        <f>COUNTIF(사출계획!$Q$88:$R$110,표4[[#This Row],[제품명]])</f>
        <v>0</v>
      </c>
      <c r="Z452" s="54">
        <f>COUNTIF(사출계획!$S$62:$T$110,표4[[#This Row],[제품명]])</f>
        <v>0</v>
      </c>
      <c r="AA452" s="126"/>
      <c r="AB452" s="126"/>
      <c r="AC452" s="162" t="s">
        <v>1607</v>
      </c>
      <c r="AD452" s="129">
        <f>SUMIF(표4[잉크명],표5[[#This Row],[잉크]],표4[월])</f>
        <v>0</v>
      </c>
      <c r="AE452" s="126">
        <f>SUMIF(표4[잉크명],표5[[#This Row],[잉크]],표4[월-3층])</f>
        <v>0</v>
      </c>
      <c r="AF452" s="126">
        <f>SUMIF(표4[잉크명],표5[[#This Row],[잉크]],표4[월-1층])</f>
        <v>0</v>
      </c>
      <c r="AG452" s="133">
        <f>SUMIF(표4[잉크명],표5[[#This Row],[잉크]],표4[화])</f>
        <v>0</v>
      </c>
      <c r="AH452" s="126">
        <f>SUMIF(표4[잉크명],표5[[#This Row],[잉크]],표4[화-3층])</f>
        <v>0</v>
      </c>
      <c r="AI452" s="126">
        <f>SUMIF(표4[잉크명],표5[[#This Row],[잉크]],표4[화-1층])</f>
        <v>0</v>
      </c>
      <c r="AJ452" s="130">
        <f>SUMIF(표4[잉크명],표5[[#This Row],[잉크]],표4[수])</f>
        <v>0</v>
      </c>
      <c r="AK452" s="126">
        <f>SUMIF(표4[잉크명],표5[[#This Row],[잉크]],표4[수-3층])</f>
        <v>0</v>
      </c>
      <c r="AL452" s="126">
        <f>SUMIF(표4[잉크명],표5[[#This Row],[잉크]],표4[수-1층])</f>
        <v>0</v>
      </c>
      <c r="AM452" s="34">
        <f>SUMIF(표4[잉크명],표5[[#This Row],[잉크]],표4[목])</f>
        <v>0</v>
      </c>
      <c r="AN452" s="126">
        <f>SUMIF(표4[잉크명],표5[[#This Row],[잉크]],표4[목-3층])</f>
        <v>0</v>
      </c>
      <c r="AO452" s="126">
        <f>SUMIF(표4[잉크명],표5[[#This Row],[잉크]],표4[목-1층])</f>
        <v>0</v>
      </c>
      <c r="AP452" s="34">
        <f>SUMIF(표4[잉크명],표5[[#This Row],[잉크]],표4[금])</f>
        <v>0</v>
      </c>
      <c r="AQ452" s="126">
        <f>SUMIF(표4[잉크명],표5[[#This Row],[잉크]],표4[금-3층])</f>
        <v>0</v>
      </c>
      <c r="AR452" s="126">
        <f>SUMIF(표4[잉크명],표5[[#This Row],[잉크]],표4[금-1층])</f>
        <v>0</v>
      </c>
      <c r="AS452" s="34">
        <f>SUMIF(표4[잉크명],표5[[#This Row],[잉크]],표4[토])</f>
        <v>0</v>
      </c>
      <c r="AT452" s="126">
        <f>SUMIF(표4[잉크명],표5[[#This Row],[잉크]],표4[토-3층])</f>
        <v>0</v>
      </c>
      <c r="AU452" s="126">
        <f>SUMIF(표4[잉크명],표5[[#This Row],[잉크]],표4[토-1층])</f>
        <v>0</v>
      </c>
      <c r="AV452" s="34">
        <f>SUMIF(표4[잉크명],표5[[#This Row],[잉크]],표4[일])</f>
        <v>0</v>
      </c>
      <c r="AW452" s="126">
        <f>SUMIF(표4[잉크명],표5[[#This Row],[잉크]],표4[일-3층])</f>
        <v>0</v>
      </c>
      <c r="AX452" s="126">
        <f>SUMIF(표4[잉크명],표5[[#This Row],[잉크]],표4[일-1층])</f>
        <v>0</v>
      </c>
      <c r="AY452" s="34">
        <f>SUMIF(표4[잉크명],표5[[#This Row],[잉크]],표4[차주 월])</f>
        <v>0</v>
      </c>
      <c r="AZ452" s="34">
        <f>SUM(표5[[#This Row],[월]:[차주 월]])</f>
        <v>0</v>
      </c>
    </row>
    <row r="453" spans="2:52" x14ac:dyDescent="0.3">
      <c r="B453" s="56" t="s">
        <v>974</v>
      </c>
      <c r="C453" s="56"/>
      <c r="D453" s="56" t="s">
        <v>975</v>
      </c>
      <c r="E453" s="54">
        <f>COUNTIF(사출계획!$E$62:$F$110,표4[[#This Row],[제품명]])</f>
        <v>0</v>
      </c>
      <c r="F453" s="126">
        <f>COUNTIF(사출계획!$E$62:$F$87,표4[[#This Row],[제품명]])</f>
        <v>0</v>
      </c>
      <c r="G453" s="126">
        <f>COUNTIF(사출계획!$E$88:$F$110,표4[[#This Row],[제품명]])</f>
        <v>0</v>
      </c>
      <c r="H453" s="54">
        <f>COUNTIF(사출계획!$G$62:$H$110,표4[[#This Row],[제품명]])</f>
        <v>0</v>
      </c>
      <c r="I453" s="122">
        <f>COUNTIF(사출계획!$G$62:$H$87,표4[[#This Row],[제품명]])</f>
        <v>0</v>
      </c>
      <c r="J453" s="122">
        <f>COUNTIF(사출계획!$G$88:$H$110,표4[[#This Row],[제품명]])</f>
        <v>0</v>
      </c>
      <c r="K453" s="54">
        <f>COUNTIF(사출계획!$I$62:$J$110,표4[[#This Row],[제품명]])</f>
        <v>0</v>
      </c>
      <c r="L453" s="126">
        <f>COUNTIF(사출계획!$I$62:$J$87,표4[[#This Row],[제품명]])</f>
        <v>0</v>
      </c>
      <c r="M453" s="126">
        <f>COUNTIF(사출계획!$I$88:$J$110,표4[[#This Row],[제품명]])</f>
        <v>0</v>
      </c>
      <c r="N453" s="54">
        <f>COUNTIF(사출계획!$K$62:$L$110,표4[[#This Row],[제품명]])</f>
        <v>0</v>
      </c>
      <c r="O453" s="126">
        <f>COUNTIF(사출계획!$K$62:$L$87,표4[[#This Row],[제품명]])</f>
        <v>0</v>
      </c>
      <c r="P453" s="126">
        <f>COUNTIF(사출계획!$K$88:$L$110,표4[[#This Row],[제품명]])</f>
        <v>0</v>
      </c>
      <c r="Q453" s="54">
        <f>COUNTIF(사출계획!$M$62:$N$110,표4[[#This Row],[제품명]])</f>
        <v>0</v>
      </c>
      <c r="R453" s="126">
        <f>COUNTIF(사출계획!$M$62:$N$87,표4[[#This Row],[제품명]])</f>
        <v>0</v>
      </c>
      <c r="S453" s="126">
        <f>COUNTIF(사출계획!$M$88:$N$110,표4[[#This Row],[제품명]])</f>
        <v>0</v>
      </c>
      <c r="T453" s="54">
        <f>COUNTIF(사출계획!$O$62:$P$110,표4[[#This Row],[제품명]])</f>
        <v>0</v>
      </c>
      <c r="U453" s="126">
        <f>COUNTIF(사출계획!$O$62:$P$87,표4[[#This Row],[제품명]])</f>
        <v>0</v>
      </c>
      <c r="V453" s="126">
        <f>COUNTIF(사출계획!$O$88:$P$110,표4[[#This Row],[제품명]])</f>
        <v>0</v>
      </c>
      <c r="W453" s="54">
        <f>COUNTIF(사출계획!$Q$62:$R$110,표4[[#This Row],[제품명]])</f>
        <v>0</v>
      </c>
      <c r="X453" s="126">
        <f>COUNTIF(사출계획!$Q$62:$R$87,표4[[#This Row],[제품명]])</f>
        <v>0</v>
      </c>
      <c r="Y453" s="126">
        <f>COUNTIF(사출계획!$Q$88:$R$110,표4[[#This Row],[제품명]])</f>
        <v>0</v>
      </c>
      <c r="Z453" s="54">
        <f>COUNTIF(사출계획!$S$62:$T$110,표4[[#This Row],[제품명]])</f>
        <v>0</v>
      </c>
      <c r="AA453" s="126"/>
      <c r="AB453" s="126"/>
      <c r="AC453" s="217" t="s">
        <v>1588</v>
      </c>
      <c r="AD453" s="129">
        <f>SUMIF(표4[잉크명],표5[[#This Row],[잉크]],표4[월])</f>
        <v>0</v>
      </c>
      <c r="AE453" s="126">
        <f>SUMIF(표4[잉크명],표5[[#This Row],[잉크]],표4[월-3층])</f>
        <v>0</v>
      </c>
      <c r="AF453" s="126">
        <f>SUMIF(표4[잉크명],표5[[#This Row],[잉크]],표4[월-1층])</f>
        <v>0</v>
      </c>
      <c r="AG453" s="133">
        <f>SUMIF(표4[잉크명],표5[[#This Row],[잉크]],표4[화])</f>
        <v>0</v>
      </c>
      <c r="AH453" s="126">
        <f>SUMIF(표4[잉크명],표5[[#This Row],[잉크]],표4[화-3층])</f>
        <v>0</v>
      </c>
      <c r="AI453" s="126">
        <f>SUMIF(표4[잉크명],표5[[#This Row],[잉크]],표4[화-1층])</f>
        <v>0</v>
      </c>
      <c r="AJ453" s="130">
        <f>SUMIF(표4[잉크명],표5[[#This Row],[잉크]],표4[수])</f>
        <v>0</v>
      </c>
      <c r="AK453" s="126">
        <f>SUMIF(표4[잉크명],표5[[#This Row],[잉크]],표4[수-3층])</f>
        <v>0</v>
      </c>
      <c r="AL453" s="126">
        <f>SUMIF(표4[잉크명],표5[[#This Row],[잉크]],표4[수-1층])</f>
        <v>0</v>
      </c>
      <c r="AM453" s="54">
        <f>SUMIF(표4[잉크명],표5[[#This Row],[잉크]],표4[목])</f>
        <v>0</v>
      </c>
      <c r="AN453" s="126">
        <f>SUMIF(표4[잉크명],표5[[#This Row],[잉크]],표4[목-3층])</f>
        <v>0</v>
      </c>
      <c r="AO453" s="126">
        <f>SUMIF(표4[잉크명],표5[[#This Row],[잉크]],표4[목-1층])</f>
        <v>0</v>
      </c>
      <c r="AP453" s="54">
        <f>SUMIF(표4[잉크명],표5[[#This Row],[잉크]],표4[금])</f>
        <v>0</v>
      </c>
      <c r="AQ453" s="126">
        <f>SUMIF(표4[잉크명],표5[[#This Row],[잉크]],표4[금-3층])</f>
        <v>0</v>
      </c>
      <c r="AR453" s="126">
        <f>SUMIF(표4[잉크명],표5[[#This Row],[잉크]],표4[금-1층])</f>
        <v>0</v>
      </c>
      <c r="AS453" s="54">
        <f>SUMIF(표4[잉크명],표5[[#This Row],[잉크]],표4[토])</f>
        <v>0</v>
      </c>
      <c r="AT453" s="126">
        <f>SUMIF(표4[잉크명],표5[[#This Row],[잉크]],표4[토-3층])</f>
        <v>0</v>
      </c>
      <c r="AU453" s="126">
        <f>SUMIF(표4[잉크명],표5[[#This Row],[잉크]],표4[토-1층])</f>
        <v>0</v>
      </c>
      <c r="AV453" s="54">
        <f>SUMIF(표4[잉크명],표5[[#This Row],[잉크]],표4[일])</f>
        <v>0</v>
      </c>
      <c r="AW453" s="126">
        <f>SUMIF(표4[잉크명],표5[[#This Row],[잉크]],표4[일-3층])</f>
        <v>0</v>
      </c>
      <c r="AX453" s="126">
        <f>SUMIF(표4[잉크명],표5[[#This Row],[잉크]],표4[일-1층])</f>
        <v>0</v>
      </c>
      <c r="AY453" s="54">
        <f>SUMIF(표4[잉크명],표5[[#This Row],[잉크]],표4[차주 월])</f>
        <v>0</v>
      </c>
      <c r="AZ453" s="54">
        <f>SUM(표5[[#This Row],[월]:[차주 월]])</f>
        <v>0</v>
      </c>
    </row>
    <row r="454" spans="2:52" x14ac:dyDescent="0.3">
      <c r="B454" s="56" t="s">
        <v>974</v>
      </c>
      <c r="C454" s="56"/>
      <c r="D454" s="56" t="s">
        <v>976</v>
      </c>
      <c r="E454" s="54">
        <f>COUNTIF(사출계획!$E$62:$F$110,표4[[#This Row],[제품명]])</f>
        <v>0</v>
      </c>
      <c r="F454" s="126">
        <f>COUNTIF(사출계획!$E$62:$F$87,표4[[#This Row],[제품명]])</f>
        <v>0</v>
      </c>
      <c r="G454" s="126">
        <f>COUNTIF(사출계획!$E$88:$F$110,표4[[#This Row],[제품명]])</f>
        <v>0</v>
      </c>
      <c r="H454" s="54">
        <f>COUNTIF(사출계획!$G$62:$H$110,표4[[#This Row],[제품명]])</f>
        <v>0</v>
      </c>
      <c r="I454" s="122">
        <f>COUNTIF(사출계획!$G$62:$H$87,표4[[#This Row],[제품명]])</f>
        <v>0</v>
      </c>
      <c r="J454" s="122">
        <f>COUNTIF(사출계획!$G$88:$H$110,표4[[#This Row],[제품명]])</f>
        <v>0</v>
      </c>
      <c r="K454" s="54">
        <f>COUNTIF(사출계획!$I$62:$J$110,표4[[#This Row],[제품명]])</f>
        <v>0</v>
      </c>
      <c r="L454" s="126">
        <f>COUNTIF(사출계획!$I$62:$J$87,표4[[#This Row],[제품명]])</f>
        <v>0</v>
      </c>
      <c r="M454" s="126">
        <f>COUNTIF(사출계획!$I$88:$J$110,표4[[#This Row],[제품명]])</f>
        <v>0</v>
      </c>
      <c r="N454" s="54">
        <f>COUNTIF(사출계획!$K$62:$L$110,표4[[#This Row],[제품명]])</f>
        <v>0</v>
      </c>
      <c r="O454" s="126">
        <f>COUNTIF(사출계획!$K$62:$L$87,표4[[#This Row],[제품명]])</f>
        <v>0</v>
      </c>
      <c r="P454" s="126">
        <f>COUNTIF(사출계획!$K$88:$L$110,표4[[#This Row],[제품명]])</f>
        <v>0</v>
      </c>
      <c r="Q454" s="54">
        <f>COUNTIF(사출계획!$M$62:$N$110,표4[[#This Row],[제품명]])</f>
        <v>0</v>
      </c>
      <c r="R454" s="126">
        <f>COUNTIF(사출계획!$M$62:$N$87,표4[[#This Row],[제품명]])</f>
        <v>0</v>
      </c>
      <c r="S454" s="126">
        <f>COUNTIF(사출계획!$M$88:$N$110,표4[[#This Row],[제품명]])</f>
        <v>0</v>
      </c>
      <c r="T454" s="54">
        <f>COUNTIF(사출계획!$O$62:$P$110,표4[[#This Row],[제품명]])</f>
        <v>0</v>
      </c>
      <c r="U454" s="126">
        <f>COUNTIF(사출계획!$O$62:$P$87,표4[[#This Row],[제품명]])</f>
        <v>0</v>
      </c>
      <c r="V454" s="126">
        <f>COUNTIF(사출계획!$O$88:$P$110,표4[[#This Row],[제품명]])</f>
        <v>0</v>
      </c>
      <c r="W454" s="54">
        <f>COUNTIF(사출계획!$Q$62:$R$110,표4[[#This Row],[제품명]])</f>
        <v>0</v>
      </c>
      <c r="X454" s="126">
        <f>COUNTIF(사출계획!$Q$62:$R$87,표4[[#This Row],[제품명]])</f>
        <v>0</v>
      </c>
      <c r="Y454" s="126">
        <f>COUNTIF(사출계획!$Q$88:$R$110,표4[[#This Row],[제품명]])</f>
        <v>0</v>
      </c>
      <c r="Z454" s="54">
        <f>COUNTIF(사출계획!$S$62:$T$110,표4[[#This Row],[제품명]])</f>
        <v>0</v>
      </c>
      <c r="AA454" s="126"/>
      <c r="AB454" s="126"/>
      <c r="AC454" s="33" t="s">
        <v>999</v>
      </c>
      <c r="AD454" s="129">
        <f>SUMIF(표4[잉크명],표5[[#This Row],[잉크]],표4[월])</f>
        <v>0</v>
      </c>
      <c r="AE454" s="131">
        <f>SUMIF(표4[잉크명],표5[[#This Row],[잉크]],표4[월-3층])</f>
        <v>0</v>
      </c>
      <c r="AF454" s="131">
        <f>SUMIF(표4[잉크명],표5[[#This Row],[잉크]],표4[월-1층])</f>
        <v>0</v>
      </c>
      <c r="AG454" s="133">
        <f>SUMIF(표4[잉크명],표5[[#This Row],[잉크]],표4[화])</f>
        <v>0</v>
      </c>
      <c r="AH454" s="131">
        <f>SUMIF(표4[잉크명],표5[[#This Row],[잉크]],표4[화-3층])</f>
        <v>0</v>
      </c>
      <c r="AI454" s="131">
        <f>SUMIF(표4[잉크명],표5[[#This Row],[잉크]],표4[화-1층])</f>
        <v>0</v>
      </c>
      <c r="AJ454" s="130">
        <f>SUMIF(표4[잉크명],표5[[#This Row],[잉크]],표4[수])</f>
        <v>0</v>
      </c>
      <c r="AK454" s="131">
        <f>SUMIF(표4[잉크명],표5[[#This Row],[잉크]],표4[수-3층])</f>
        <v>0</v>
      </c>
      <c r="AL454" s="131">
        <f>SUMIF(표4[잉크명],표5[[#This Row],[잉크]],표4[수-1층])</f>
        <v>0</v>
      </c>
      <c r="AM454" s="34">
        <f>SUMIF(표4[잉크명],표5[[#This Row],[잉크]],표4[목])</f>
        <v>0</v>
      </c>
      <c r="AN454" s="131">
        <f>SUMIF(표4[잉크명],표5[[#This Row],[잉크]],표4[목-3층])</f>
        <v>0</v>
      </c>
      <c r="AO454" s="131">
        <f>SUMIF(표4[잉크명],표5[[#This Row],[잉크]],표4[목-1층])</f>
        <v>0</v>
      </c>
      <c r="AP454" s="34">
        <f>SUMIF(표4[잉크명],표5[[#This Row],[잉크]],표4[금])</f>
        <v>0</v>
      </c>
      <c r="AQ454" s="131">
        <f>SUMIF(표4[잉크명],표5[[#This Row],[잉크]],표4[금-3층])</f>
        <v>0</v>
      </c>
      <c r="AR454" s="131">
        <f>SUMIF(표4[잉크명],표5[[#This Row],[잉크]],표4[금-1층])</f>
        <v>0</v>
      </c>
      <c r="AS454" s="34">
        <f>SUMIF(표4[잉크명],표5[[#This Row],[잉크]],표4[토])</f>
        <v>0</v>
      </c>
      <c r="AT454" s="131">
        <f>SUMIF(표4[잉크명],표5[[#This Row],[잉크]],표4[토-3층])</f>
        <v>0</v>
      </c>
      <c r="AU454" s="131">
        <f>SUMIF(표4[잉크명],표5[[#This Row],[잉크]],표4[토-1층])</f>
        <v>0</v>
      </c>
      <c r="AV454" s="34">
        <f>SUMIF(표4[잉크명],표5[[#This Row],[잉크]],표4[일])</f>
        <v>0</v>
      </c>
      <c r="AW454" s="131">
        <f>SUMIF(표4[잉크명],표5[[#This Row],[잉크]],표4[일-3층])</f>
        <v>0</v>
      </c>
      <c r="AX454" s="131">
        <f>SUMIF(표4[잉크명],표5[[#This Row],[잉크]],표4[일-1층])</f>
        <v>0</v>
      </c>
      <c r="AY454" s="34">
        <f>SUMIF(표4[잉크명],표5[[#This Row],[잉크]],표4[차주 월])</f>
        <v>0</v>
      </c>
      <c r="AZ454" s="34">
        <f>SUM(표5[[#This Row],[월]:[차주 월]])</f>
        <v>0</v>
      </c>
    </row>
    <row r="455" spans="2:52" x14ac:dyDescent="0.3">
      <c r="B455" s="56" t="s">
        <v>974</v>
      </c>
      <c r="C455" s="56"/>
      <c r="D455" s="56" t="s">
        <v>977</v>
      </c>
      <c r="E455" s="54">
        <f>COUNTIF(사출계획!$E$62:$F$110,표4[[#This Row],[제품명]])</f>
        <v>0</v>
      </c>
      <c r="F455" s="126">
        <f>COUNTIF(사출계획!$E$62:$F$87,표4[[#This Row],[제품명]])</f>
        <v>0</v>
      </c>
      <c r="G455" s="126">
        <f>COUNTIF(사출계획!$E$88:$F$110,표4[[#This Row],[제품명]])</f>
        <v>0</v>
      </c>
      <c r="H455" s="54">
        <f>COUNTIF(사출계획!$G$62:$H$110,표4[[#This Row],[제품명]])</f>
        <v>0</v>
      </c>
      <c r="I455" s="122">
        <f>COUNTIF(사출계획!$G$62:$H$87,표4[[#This Row],[제품명]])</f>
        <v>0</v>
      </c>
      <c r="J455" s="122">
        <f>COUNTIF(사출계획!$G$88:$H$110,표4[[#This Row],[제품명]])</f>
        <v>0</v>
      </c>
      <c r="K455" s="54">
        <f>COUNTIF(사출계획!$I$62:$J$110,표4[[#This Row],[제품명]])</f>
        <v>0</v>
      </c>
      <c r="L455" s="126">
        <f>COUNTIF(사출계획!$I$62:$J$87,표4[[#This Row],[제품명]])</f>
        <v>0</v>
      </c>
      <c r="M455" s="126">
        <f>COUNTIF(사출계획!$I$88:$J$110,표4[[#This Row],[제품명]])</f>
        <v>0</v>
      </c>
      <c r="N455" s="54">
        <f>COUNTIF(사출계획!$K$62:$L$110,표4[[#This Row],[제품명]])</f>
        <v>0</v>
      </c>
      <c r="O455" s="126">
        <f>COUNTIF(사출계획!$K$62:$L$87,표4[[#This Row],[제품명]])</f>
        <v>0</v>
      </c>
      <c r="P455" s="126">
        <f>COUNTIF(사출계획!$K$88:$L$110,표4[[#This Row],[제품명]])</f>
        <v>0</v>
      </c>
      <c r="Q455" s="54">
        <f>COUNTIF(사출계획!$M$62:$N$110,표4[[#This Row],[제품명]])</f>
        <v>0</v>
      </c>
      <c r="R455" s="126">
        <f>COUNTIF(사출계획!$M$62:$N$87,표4[[#This Row],[제품명]])</f>
        <v>0</v>
      </c>
      <c r="S455" s="126">
        <f>COUNTIF(사출계획!$M$88:$N$110,표4[[#This Row],[제품명]])</f>
        <v>0</v>
      </c>
      <c r="T455" s="54">
        <f>COUNTIF(사출계획!$O$62:$P$110,표4[[#This Row],[제품명]])</f>
        <v>0</v>
      </c>
      <c r="U455" s="126">
        <f>COUNTIF(사출계획!$O$62:$P$87,표4[[#This Row],[제품명]])</f>
        <v>0</v>
      </c>
      <c r="V455" s="126">
        <f>COUNTIF(사출계획!$O$88:$P$110,표4[[#This Row],[제품명]])</f>
        <v>0</v>
      </c>
      <c r="W455" s="54">
        <f>COUNTIF(사출계획!$Q$62:$R$110,표4[[#This Row],[제품명]])</f>
        <v>0</v>
      </c>
      <c r="X455" s="126">
        <f>COUNTIF(사출계획!$Q$62:$R$87,표4[[#This Row],[제품명]])</f>
        <v>0</v>
      </c>
      <c r="Y455" s="126">
        <f>COUNTIF(사출계획!$Q$88:$R$110,표4[[#This Row],[제품명]])</f>
        <v>0</v>
      </c>
      <c r="Z455" s="54">
        <f>COUNTIF(사출계획!$S$62:$T$110,표4[[#This Row],[제품명]])</f>
        <v>0</v>
      </c>
      <c r="AA455" s="126"/>
      <c r="AB455" s="126"/>
      <c r="AC455" s="163" t="s">
        <v>996</v>
      </c>
      <c r="AD455" s="129">
        <f>SUMIF(표4[잉크명],표5[[#This Row],[잉크]],표4[월])</f>
        <v>0</v>
      </c>
      <c r="AE455" s="131">
        <f>SUMIF(표4[잉크명],표5[[#This Row],[잉크]],표4[월-3층])</f>
        <v>0</v>
      </c>
      <c r="AF455" s="131">
        <f>SUMIF(표4[잉크명],표5[[#This Row],[잉크]],표4[월-1층])</f>
        <v>0</v>
      </c>
      <c r="AG455" s="133">
        <f>SUMIF(표4[잉크명],표5[[#This Row],[잉크]],표4[화])</f>
        <v>0</v>
      </c>
      <c r="AH455" s="131">
        <f>SUMIF(표4[잉크명],표5[[#This Row],[잉크]],표4[화-3층])</f>
        <v>0</v>
      </c>
      <c r="AI455" s="131">
        <f>SUMIF(표4[잉크명],표5[[#This Row],[잉크]],표4[화-1층])</f>
        <v>0</v>
      </c>
      <c r="AJ455" s="130">
        <f>SUMIF(표4[잉크명],표5[[#This Row],[잉크]],표4[수])</f>
        <v>0</v>
      </c>
      <c r="AK455" s="131">
        <f>SUMIF(표4[잉크명],표5[[#This Row],[잉크]],표4[수-3층])</f>
        <v>0</v>
      </c>
      <c r="AL455" s="131">
        <f>SUMIF(표4[잉크명],표5[[#This Row],[잉크]],표4[수-1층])</f>
        <v>0</v>
      </c>
      <c r="AM455" s="34">
        <f>SUMIF(표4[잉크명],표5[[#This Row],[잉크]],표4[목])</f>
        <v>0</v>
      </c>
      <c r="AN455" s="131">
        <f>SUMIF(표4[잉크명],표5[[#This Row],[잉크]],표4[목-3층])</f>
        <v>0</v>
      </c>
      <c r="AO455" s="131">
        <f>SUMIF(표4[잉크명],표5[[#This Row],[잉크]],표4[목-1층])</f>
        <v>0</v>
      </c>
      <c r="AP455" s="34">
        <f>SUMIF(표4[잉크명],표5[[#This Row],[잉크]],표4[금])</f>
        <v>0</v>
      </c>
      <c r="AQ455" s="131">
        <f>SUMIF(표4[잉크명],표5[[#This Row],[잉크]],표4[금-3층])</f>
        <v>0</v>
      </c>
      <c r="AR455" s="131">
        <f>SUMIF(표4[잉크명],표5[[#This Row],[잉크]],표4[금-1층])</f>
        <v>0</v>
      </c>
      <c r="AS455" s="34">
        <f>SUMIF(표4[잉크명],표5[[#This Row],[잉크]],표4[토])</f>
        <v>0</v>
      </c>
      <c r="AT455" s="131">
        <f>SUMIF(표4[잉크명],표5[[#This Row],[잉크]],표4[토-3층])</f>
        <v>0</v>
      </c>
      <c r="AU455" s="131">
        <f>SUMIF(표4[잉크명],표5[[#This Row],[잉크]],표4[토-1층])</f>
        <v>0</v>
      </c>
      <c r="AV455" s="34">
        <f>SUMIF(표4[잉크명],표5[[#This Row],[잉크]],표4[일])</f>
        <v>0</v>
      </c>
      <c r="AW455" s="131">
        <f>SUMIF(표4[잉크명],표5[[#This Row],[잉크]],표4[일-3층])</f>
        <v>0</v>
      </c>
      <c r="AX455" s="131">
        <f>SUMIF(표4[잉크명],표5[[#This Row],[잉크]],표4[일-1층])</f>
        <v>0</v>
      </c>
      <c r="AY455" s="34">
        <f>SUMIF(표4[잉크명],표5[[#This Row],[잉크]],표4[차주 월])</f>
        <v>0</v>
      </c>
      <c r="AZ455" s="34">
        <f>SUM(표5[[#This Row],[월]:[차주 월]])</f>
        <v>0</v>
      </c>
    </row>
    <row r="456" spans="2:52" x14ac:dyDescent="0.3">
      <c r="B456" s="56" t="s">
        <v>982</v>
      </c>
      <c r="C456" s="56"/>
      <c r="D456" s="56" t="s">
        <v>987</v>
      </c>
      <c r="E456" s="54">
        <f>COUNTIF(사출계획!$E$62:$F$110,표4[[#This Row],[제품명]])</f>
        <v>0</v>
      </c>
      <c r="F456" s="126">
        <f>COUNTIF(사출계획!$E$62:$F$87,표4[[#This Row],[제품명]])</f>
        <v>0</v>
      </c>
      <c r="G456" s="126">
        <f>COUNTIF(사출계획!$E$88:$F$110,표4[[#This Row],[제품명]])</f>
        <v>0</v>
      </c>
      <c r="H456" s="54">
        <f>COUNTIF(사출계획!$G$62:$H$110,표4[[#This Row],[제품명]])</f>
        <v>0</v>
      </c>
      <c r="I456" s="122">
        <f>COUNTIF(사출계획!$G$62:$H$87,표4[[#This Row],[제품명]])</f>
        <v>0</v>
      </c>
      <c r="J456" s="122">
        <f>COUNTIF(사출계획!$G$88:$H$110,표4[[#This Row],[제품명]])</f>
        <v>0</v>
      </c>
      <c r="K456" s="54">
        <f>COUNTIF(사출계획!$I$62:$J$110,표4[[#This Row],[제품명]])</f>
        <v>0</v>
      </c>
      <c r="L456" s="126">
        <f>COUNTIF(사출계획!$I$62:$J$87,표4[[#This Row],[제품명]])</f>
        <v>0</v>
      </c>
      <c r="M456" s="126">
        <f>COUNTIF(사출계획!$I$88:$J$110,표4[[#This Row],[제품명]])</f>
        <v>0</v>
      </c>
      <c r="N456" s="54">
        <f>COUNTIF(사출계획!$K$62:$L$110,표4[[#This Row],[제품명]])</f>
        <v>0</v>
      </c>
      <c r="O456" s="126">
        <f>COUNTIF(사출계획!$K$62:$L$87,표4[[#This Row],[제품명]])</f>
        <v>0</v>
      </c>
      <c r="P456" s="126">
        <f>COUNTIF(사출계획!$K$88:$L$110,표4[[#This Row],[제품명]])</f>
        <v>0</v>
      </c>
      <c r="Q456" s="54">
        <f>COUNTIF(사출계획!$M$62:$N$110,표4[[#This Row],[제품명]])</f>
        <v>0</v>
      </c>
      <c r="R456" s="126">
        <f>COUNTIF(사출계획!$M$62:$N$87,표4[[#This Row],[제품명]])</f>
        <v>0</v>
      </c>
      <c r="S456" s="126">
        <f>COUNTIF(사출계획!$M$88:$N$110,표4[[#This Row],[제품명]])</f>
        <v>0</v>
      </c>
      <c r="T456" s="54">
        <f>COUNTIF(사출계획!$O$62:$P$110,표4[[#This Row],[제품명]])</f>
        <v>0</v>
      </c>
      <c r="U456" s="126">
        <f>COUNTIF(사출계획!$O$62:$P$87,표4[[#This Row],[제품명]])</f>
        <v>0</v>
      </c>
      <c r="V456" s="126">
        <f>COUNTIF(사출계획!$O$88:$P$110,표4[[#This Row],[제품명]])</f>
        <v>0</v>
      </c>
      <c r="W456" s="54">
        <f>COUNTIF(사출계획!$Q$62:$R$110,표4[[#This Row],[제품명]])</f>
        <v>0</v>
      </c>
      <c r="X456" s="126">
        <f>COUNTIF(사출계획!$Q$62:$R$87,표4[[#This Row],[제품명]])</f>
        <v>0</v>
      </c>
      <c r="Y456" s="126">
        <f>COUNTIF(사출계획!$Q$88:$R$110,표4[[#This Row],[제품명]])</f>
        <v>0</v>
      </c>
      <c r="Z456" s="54">
        <f>COUNTIF(사출계획!$S$62:$T$110,표4[[#This Row],[제품명]])</f>
        <v>0</v>
      </c>
      <c r="AA456" s="126"/>
      <c r="AB456" s="126"/>
      <c r="AC456" s="163" t="s">
        <v>1702</v>
      </c>
      <c r="AD456" s="129">
        <f>SUMIF(표4[잉크명],표5[[#This Row],[잉크]],표4[월])</f>
        <v>0</v>
      </c>
      <c r="AE456" s="131">
        <f>SUMIF(표4[잉크명],표5[[#This Row],[잉크]],표4[월-3층])</f>
        <v>0</v>
      </c>
      <c r="AF456" s="131">
        <f>SUMIF(표4[잉크명],표5[[#This Row],[잉크]],표4[월-1층])</f>
        <v>0</v>
      </c>
      <c r="AG456" s="133">
        <f>SUMIF(표4[잉크명],표5[[#This Row],[잉크]],표4[화])</f>
        <v>0</v>
      </c>
      <c r="AH456" s="131">
        <f>SUMIF(표4[잉크명],표5[[#This Row],[잉크]],표4[화-3층])</f>
        <v>0</v>
      </c>
      <c r="AI456" s="131">
        <f>SUMIF(표4[잉크명],표5[[#This Row],[잉크]],표4[화-1층])</f>
        <v>0</v>
      </c>
      <c r="AJ456" s="130">
        <f>SUMIF(표4[잉크명],표5[[#This Row],[잉크]],표4[수])</f>
        <v>0</v>
      </c>
      <c r="AK456" s="131">
        <f>SUMIF(표4[잉크명],표5[[#This Row],[잉크]],표4[수-3층])</f>
        <v>0</v>
      </c>
      <c r="AL456" s="131">
        <f>SUMIF(표4[잉크명],표5[[#This Row],[잉크]],표4[수-1층])</f>
        <v>0</v>
      </c>
      <c r="AM456" s="54">
        <f>SUMIF(표4[잉크명],표5[[#This Row],[잉크]],표4[목])</f>
        <v>0</v>
      </c>
      <c r="AN456" s="131">
        <f>SUMIF(표4[잉크명],표5[[#This Row],[잉크]],표4[목-3층])</f>
        <v>0</v>
      </c>
      <c r="AO456" s="131">
        <f>SUMIF(표4[잉크명],표5[[#This Row],[잉크]],표4[목-1층])</f>
        <v>0</v>
      </c>
      <c r="AP456" s="54">
        <f>SUMIF(표4[잉크명],표5[[#This Row],[잉크]],표4[금])</f>
        <v>0</v>
      </c>
      <c r="AQ456" s="131">
        <f>SUMIF(표4[잉크명],표5[[#This Row],[잉크]],표4[금-3층])</f>
        <v>0</v>
      </c>
      <c r="AR456" s="131">
        <f>SUMIF(표4[잉크명],표5[[#This Row],[잉크]],표4[금-1층])</f>
        <v>0</v>
      </c>
      <c r="AS456" s="54">
        <f>SUMIF(표4[잉크명],표5[[#This Row],[잉크]],표4[토])</f>
        <v>0</v>
      </c>
      <c r="AT456" s="131">
        <f>SUMIF(표4[잉크명],표5[[#This Row],[잉크]],표4[토-3층])</f>
        <v>0</v>
      </c>
      <c r="AU456" s="131">
        <f>SUMIF(표4[잉크명],표5[[#This Row],[잉크]],표4[토-1층])</f>
        <v>0</v>
      </c>
      <c r="AV456" s="54">
        <f>SUMIF(표4[잉크명],표5[[#This Row],[잉크]],표4[일])</f>
        <v>0</v>
      </c>
      <c r="AW456" s="131">
        <f>SUMIF(표4[잉크명],표5[[#This Row],[잉크]],표4[일-3층])</f>
        <v>0</v>
      </c>
      <c r="AX456" s="131">
        <f>SUMIF(표4[잉크명],표5[[#This Row],[잉크]],표4[일-1층])</f>
        <v>0</v>
      </c>
      <c r="AY456" s="54">
        <f>SUMIF(표4[잉크명],표5[[#This Row],[잉크]],표4[차주 월])</f>
        <v>0</v>
      </c>
      <c r="AZ456" s="54">
        <f>SUM(표5[[#This Row],[월]:[차주 월]])</f>
        <v>0</v>
      </c>
    </row>
    <row r="457" spans="2:52" x14ac:dyDescent="0.3">
      <c r="B457" s="56" t="s">
        <v>982</v>
      </c>
      <c r="C457" s="56"/>
      <c r="D457" s="56" t="s">
        <v>983</v>
      </c>
      <c r="E457" s="54">
        <f>COUNTIF(사출계획!$E$62:$F$110,표4[[#This Row],[제품명]])</f>
        <v>0</v>
      </c>
      <c r="F457" s="126">
        <f>COUNTIF(사출계획!$E$62:$F$87,표4[[#This Row],[제품명]])</f>
        <v>0</v>
      </c>
      <c r="G457" s="126">
        <f>COUNTIF(사출계획!$E$88:$F$110,표4[[#This Row],[제품명]])</f>
        <v>0</v>
      </c>
      <c r="H457" s="54">
        <f>COUNTIF(사출계획!$G$62:$H$110,표4[[#This Row],[제품명]])</f>
        <v>0</v>
      </c>
      <c r="I457" s="122">
        <f>COUNTIF(사출계획!$G$62:$H$87,표4[[#This Row],[제품명]])</f>
        <v>0</v>
      </c>
      <c r="J457" s="122">
        <f>COUNTIF(사출계획!$G$88:$H$110,표4[[#This Row],[제품명]])</f>
        <v>0</v>
      </c>
      <c r="K457" s="54">
        <f>COUNTIF(사출계획!$I$62:$J$110,표4[[#This Row],[제품명]])</f>
        <v>0</v>
      </c>
      <c r="L457" s="126">
        <f>COUNTIF(사출계획!$I$62:$J$87,표4[[#This Row],[제품명]])</f>
        <v>0</v>
      </c>
      <c r="M457" s="126">
        <f>COUNTIF(사출계획!$I$88:$J$110,표4[[#This Row],[제품명]])</f>
        <v>0</v>
      </c>
      <c r="N457" s="54">
        <f>COUNTIF(사출계획!$K$62:$L$110,표4[[#This Row],[제품명]])</f>
        <v>0</v>
      </c>
      <c r="O457" s="126">
        <f>COUNTIF(사출계획!$K$62:$L$87,표4[[#This Row],[제품명]])</f>
        <v>0</v>
      </c>
      <c r="P457" s="126">
        <f>COUNTIF(사출계획!$K$88:$L$110,표4[[#This Row],[제품명]])</f>
        <v>0</v>
      </c>
      <c r="Q457" s="54">
        <f>COUNTIF(사출계획!$M$62:$N$110,표4[[#This Row],[제품명]])</f>
        <v>0</v>
      </c>
      <c r="R457" s="126">
        <f>COUNTIF(사출계획!$M$62:$N$87,표4[[#This Row],[제품명]])</f>
        <v>0</v>
      </c>
      <c r="S457" s="126">
        <f>COUNTIF(사출계획!$M$88:$N$110,표4[[#This Row],[제품명]])</f>
        <v>0</v>
      </c>
      <c r="T457" s="54">
        <f>COUNTIF(사출계획!$O$62:$P$110,표4[[#This Row],[제품명]])</f>
        <v>0</v>
      </c>
      <c r="U457" s="126">
        <f>COUNTIF(사출계획!$O$62:$P$87,표4[[#This Row],[제품명]])</f>
        <v>0</v>
      </c>
      <c r="V457" s="126">
        <f>COUNTIF(사출계획!$O$88:$P$110,표4[[#This Row],[제품명]])</f>
        <v>0</v>
      </c>
      <c r="W457" s="54">
        <f>COUNTIF(사출계획!$Q$62:$R$110,표4[[#This Row],[제품명]])</f>
        <v>0</v>
      </c>
      <c r="X457" s="126">
        <f>COUNTIF(사출계획!$Q$62:$R$87,표4[[#This Row],[제품명]])</f>
        <v>0</v>
      </c>
      <c r="Y457" s="126">
        <f>COUNTIF(사출계획!$Q$88:$R$110,표4[[#This Row],[제품명]])</f>
        <v>0</v>
      </c>
      <c r="Z457" s="54">
        <f>COUNTIF(사출계획!$S$62:$T$110,표4[[#This Row],[제품명]])</f>
        <v>0</v>
      </c>
      <c r="AA457" s="126"/>
      <c r="AB457" s="126"/>
      <c r="AC457" s="163" t="s">
        <v>926</v>
      </c>
      <c r="AD457" s="129">
        <f>SUMIF(표4[잉크명],표5[[#This Row],[잉크]],표4[월])</f>
        <v>0</v>
      </c>
      <c r="AE457" s="131">
        <f>SUMIF(표4[잉크명],표5[[#This Row],[잉크]],표4[월-3층])</f>
        <v>0</v>
      </c>
      <c r="AF457" s="131">
        <f>SUMIF(표4[잉크명],표5[[#This Row],[잉크]],표4[월-1층])</f>
        <v>0</v>
      </c>
      <c r="AG457" s="133">
        <f>SUMIF(표4[잉크명],표5[[#This Row],[잉크]],표4[화])</f>
        <v>0</v>
      </c>
      <c r="AH457" s="131">
        <f>SUMIF(표4[잉크명],표5[[#This Row],[잉크]],표4[화-3층])</f>
        <v>0</v>
      </c>
      <c r="AI457" s="131">
        <f>SUMIF(표4[잉크명],표5[[#This Row],[잉크]],표4[화-1층])</f>
        <v>0</v>
      </c>
      <c r="AJ457" s="130">
        <f>SUMIF(표4[잉크명],표5[[#This Row],[잉크]],표4[수])</f>
        <v>0</v>
      </c>
      <c r="AK457" s="131">
        <f>SUMIF(표4[잉크명],표5[[#This Row],[잉크]],표4[수-3층])</f>
        <v>0</v>
      </c>
      <c r="AL457" s="131">
        <f>SUMIF(표4[잉크명],표5[[#This Row],[잉크]],표4[수-1층])</f>
        <v>0</v>
      </c>
      <c r="AM457" s="34">
        <f>SUMIF(표4[잉크명],표5[[#This Row],[잉크]],표4[목])</f>
        <v>0</v>
      </c>
      <c r="AN457" s="131">
        <f>SUMIF(표4[잉크명],표5[[#This Row],[잉크]],표4[목-3층])</f>
        <v>0</v>
      </c>
      <c r="AO457" s="131">
        <f>SUMIF(표4[잉크명],표5[[#This Row],[잉크]],표4[목-1층])</f>
        <v>0</v>
      </c>
      <c r="AP457" s="34">
        <f>SUMIF(표4[잉크명],표5[[#This Row],[잉크]],표4[금])</f>
        <v>0</v>
      </c>
      <c r="AQ457" s="131">
        <f>SUMIF(표4[잉크명],표5[[#This Row],[잉크]],표4[금-3층])</f>
        <v>0</v>
      </c>
      <c r="AR457" s="131">
        <f>SUMIF(표4[잉크명],표5[[#This Row],[잉크]],표4[금-1층])</f>
        <v>0</v>
      </c>
      <c r="AS457" s="34">
        <f>SUMIF(표4[잉크명],표5[[#This Row],[잉크]],표4[토])</f>
        <v>0</v>
      </c>
      <c r="AT457" s="131">
        <f>SUMIF(표4[잉크명],표5[[#This Row],[잉크]],표4[토-3층])</f>
        <v>0</v>
      </c>
      <c r="AU457" s="131">
        <f>SUMIF(표4[잉크명],표5[[#This Row],[잉크]],표4[토-1층])</f>
        <v>0</v>
      </c>
      <c r="AV457" s="34">
        <f>SUMIF(표4[잉크명],표5[[#This Row],[잉크]],표4[일])</f>
        <v>0</v>
      </c>
      <c r="AW457" s="131">
        <f>SUMIF(표4[잉크명],표5[[#This Row],[잉크]],표4[일-3층])</f>
        <v>0</v>
      </c>
      <c r="AX457" s="131">
        <f>SUMIF(표4[잉크명],표5[[#This Row],[잉크]],표4[일-1층])</f>
        <v>0</v>
      </c>
      <c r="AY457" s="34">
        <f>SUMIF(표4[잉크명],표5[[#This Row],[잉크]],표4[차주 월])</f>
        <v>0</v>
      </c>
      <c r="AZ457" s="34">
        <f>SUM(표5[[#This Row],[월]:[차주 월]])</f>
        <v>0</v>
      </c>
    </row>
    <row r="458" spans="2:52" x14ac:dyDescent="0.3">
      <c r="B458" s="56" t="s">
        <v>982</v>
      </c>
      <c r="C458" s="56"/>
      <c r="D458" s="56" t="s">
        <v>984</v>
      </c>
      <c r="E458" s="54">
        <f>COUNTIF(사출계획!$E$62:$F$110,표4[[#This Row],[제품명]])</f>
        <v>0</v>
      </c>
      <c r="F458" s="126">
        <f>COUNTIF(사출계획!$E$62:$F$87,표4[[#This Row],[제품명]])</f>
        <v>0</v>
      </c>
      <c r="G458" s="126">
        <f>COUNTIF(사출계획!$E$88:$F$110,표4[[#This Row],[제품명]])</f>
        <v>0</v>
      </c>
      <c r="H458" s="54">
        <f>COUNTIF(사출계획!$G$62:$H$110,표4[[#This Row],[제품명]])</f>
        <v>0</v>
      </c>
      <c r="I458" s="122">
        <f>COUNTIF(사출계획!$G$62:$H$87,표4[[#This Row],[제품명]])</f>
        <v>0</v>
      </c>
      <c r="J458" s="122">
        <f>COUNTIF(사출계획!$G$88:$H$110,표4[[#This Row],[제품명]])</f>
        <v>0</v>
      </c>
      <c r="K458" s="54">
        <f>COUNTIF(사출계획!$I$62:$J$110,표4[[#This Row],[제품명]])</f>
        <v>0</v>
      </c>
      <c r="L458" s="126">
        <f>COUNTIF(사출계획!$I$62:$J$87,표4[[#This Row],[제품명]])</f>
        <v>0</v>
      </c>
      <c r="M458" s="126">
        <f>COUNTIF(사출계획!$I$88:$J$110,표4[[#This Row],[제품명]])</f>
        <v>0</v>
      </c>
      <c r="N458" s="54">
        <f>COUNTIF(사출계획!$K$62:$L$110,표4[[#This Row],[제품명]])</f>
        <v>0</v>
      </c>
      <c r="O458" s="126">
        <f>COUNTIF(사출계획!$K$62:$L$87,표4[[#This Row],[제품명]])</f>
        <v>0</v>
      </c>
      <c r="P458" s="126">
        <f>COUNTIF(사출계획!$K$88:$L$110,표4[[#This Row],[제품명]])</f>
        <v>0</v>
      </c>
      <c r="Q458" s="54">
        <f>COUNTIF(사출계획!$M$62:$N$110,표4[[#This Row],[제품명]])</f>
        <v>0</v>
      </c>
      <c r="R458" s="126">
        <f>COUNTIF(사출계획!$M$62:$N$87,표4[[#This Row],[제품명]])</f>
        <v>0</v>
      </c>
      <c r="S458" s="126">
        <f>COUNTIF(사출계획!$M$88:$N$110,표4[[#This Row],[제품명]])</f>
        <v>0</v>
      </c>
      <c r="T458" s="54">
        <f>COUNTIF(사출계획!$O$62:$P$110,표4[[#This Row],[제품명]])</f>
        <v>0</v>
      </c>
      <c r="U458" s="126">
        <f>COUNTIF(사출계획!$O$62:$P$87,표4[[#This Row],[제품명]])</f>
        <v>0</v>
      </c>
      <c r="V458" s="126">
        <f>COUNTIF(사출계획!$O$88:$P$110,표4[[#This Row],[제품명]])</f>
        <v>0</v>
      </c>
      <c r="W458" s="54">
        <f>COUNTIF(사출계획!$Q$62:$R$110,표4[[#This Row],[제품명]])</f>
        <v>0</v>
      </c>
      <c r="X458" s="126">
        <f>COUNTIF(사출계획!$Q$62:$R$87,표4[[#This Row],[제품명]])</f>
        <v>0</v>
      </c>
      <c r="Y458" s="126">
        <f>COUNTIF(사출계획!$Q$88:$R$110,표4[[#This Row],[제품명]])</f>
        <v>0</v>
      </c>
      <c r="Z458" s="54">
        <f>COUNTIF(사출계획!$S$62:$T$110,표4[[#This Row],[제품명]])</f>
        <v>0</v>
      </c>
      <c r="AA458" s="126"/>
      <c r="AB458" s="126"/>
      <c r="AC458" s="217" t="s">
        <v>1611</v>
      </c>
      <c r="AD458" s="129">
        <f>SUMIF(표4[잉크명],표5[[#This Row],[잉크]],표4[월])</f>
        <v>0</v>
      </c>
      <c r="AE458" s="126">
        <f>SUMIF(표4[잉크명],표5[[#This Row],[잉크]],표4[월-3층])</f>
        <v>0</v>
      </c>
      <c r="AF458" s="126">
        <f>SUMIF(표4[잉크명],표5[[#This Row],[잉크]],표4[월-1층])</f>
        <v>0</v>
      </c>
      <c r="AG458" s="133">
        <f>SUMIF(표4[잉크명],표5[[#This Row],[잉크]],표4[화])</f>
        <v>0</v>
      </c>
      <c r="AH458" s="126">
        <f>SUMIF(표4[잉크명],표5[[#This Row],[잉크]],표4[화-3층])</f>
        <v>0</v>
      </c>
      <c r="AI458" s="126">
        <f>SUMIF(표4[잉크명],표5[[#This Row],[잉크]],표4[화-1층])</f>
        <v>0</v>
      </c>
      <c r="AJ458" s="130">
        <f>SUMIF(표4[잉크명],표5[[#This Row],[잉크]],표4[수])</f>
        <v>0</v>
      </c>
      <c r="AK458" s="126">
        <f>SUMIF(표4[잉크명],표5[[#This Row],[잉크]],표4[수-3층])</f>
        <v>0</v>
      </c>
      <c r="AL458" s="126">
        <f>SUMIF(표4[잉크명],표5[[#This Row],[잉크]],표4[수-1층])</f>
        <v>0</v>
      </c>
      <c r="AM458" s="34">
        <f>SUMIF(표4[잉크명],표5[[#This Row],[잉크]],표4[목])</f>
        <v>0</v>
      </c>
      <c r="AN458" s="126">
        <f>SUMIF(표4[잉크명],표5[[#This Row],[잉크]],표4[목-3층])</f>
        <v>0</v>
      </c>
      <c r="AO458" s="126">
        <f>SUMIF(표4[잉크명],표5[[#This Row],[잉크]],표4[목-1층])</f>
        <v>0</v>
      </c>
      <c r="AP458" s="34">
        <f>SUMIF(표4[잉크명],표5[[#This Row],[잉크]],표4[금])</f>
        <v>0</v>
      </c>
      <c r="AQ458" s="126">
        <f>SUMIF(표4[잉크명],표5[[#This Row],[잉크]],표4[금-3층])</f>
        <v>0</v>
      </c>
      <c r="AR458" s="126">
        <f>SUMIF(표4[잉크명],표5[[#This Row],[잉크]],표4[금-1층])</f>
        <v>0</v>
      </c>
      <c r="AS458" s="34">
        <f>SUMIF(표4[잉크명],표5[[#This Row],[잉크]],표4[토])</f>
        <v>0</v>
      </c>
      <c r="AT458" s="126">
        <f>SUMIF(표4[잉크명],표5[[#This Row],[잉크]],표4[토-3층])</f>
        <v>0</v>
      </c>
      <c r="AU458" s="126">
        <f>SUMIF(표4[잉크명],표5[[#This Row],[잉크]],표4[토-1층])</f>
        <v>0</v>
      </c>
      <c r="AV458" s="34">
        <f>SUMIF(표4[잉크명],표5[[#This Row],[잉크]],표4[일])</f>
        <v>0</v>
      </c>
      <c r="AW458" s="126">
        <f>SUMIF(표4[잉크명],표5[[#This Row],[잉크]],표4[일-3층])</f>
        <v>0</v>
      </c>
      <c r="AX458" s="126">
        <f>SUMIF(표4[잉크명],표5[[#This Row],[잉크]],표4[일-1층])</f>
        <v>0</v>
      </c>
      <c r="AY458" s="34">
        <f>SUMIF(표4[잉크명],표5[[#This Row],[잉크]],표4[차주 월])</f>
        <v>0</v>
      </c>
      <c r="AZ458" s="34">
        <f>SUM(표5[[#This Row],[월]:[차주 월]])</f>
        <v>0</v>
      </c>
    </row>
    <row r="459" spans="2:52" x14ac:dyDescent="0.3">
      <c r="B459" s="56" t="s">
        <v>990</v>
      </c>
      <c r="C459" s="56"/>
      <c r="D459" s="56" t="s">
        <v>991</v>
      </c>
      <c r="E459" s="54">
        <f>COUNTIF(사출계획!$E$62:$F$110,표4[[#This Row],[제품명]])</f>
        <v>0</v>
      </c>
      <c r="F459" s="126">
        <f>COUNTIF(사출계획!$E$62:$F$87,표4[[#This Row],[제품명]])</f>
        <v>0</v>
      </c>
      <c r="G459" s="126">
        <f>COUNTIF(사출계획!$E$88:$F$110,표4[[#This Row],[제품명]])</f>
        <v>0</v>
      </c>
      <c r="H459" s="54">
        <f>COUNTIF(사출계획!$G$62:$H$110,표4[[#This Row],[제품명]])</f>
        <v>0</v>
      </c>
      <c r="I459" s="122">
        <f>COUNTIF(사출계획!$G$62:$H$87,표4[[#This Row],[제품명]])</f>
        <v>0</v>
      </c>
      <c r="J459" s="122">
        <f>COUNTIF(사출계획!$G$88:$H$110,표4[[#This Row],[제품명]])</f>
        <v>0</v>
      </c>
      <c r="K459" s="54">
        <f>COUNTIF(사출계획!$I$62:$J$110,표4[[#This Row],[제품명]])</f>
        <v>0</v>
      </c>
      <c r="L459" s="126">
        <f>COUNTIF(사출계획!$I$62:$J$87,표4[[#This Row],[제품명]])</f>
        <v>0</v>
      </c>
      <c r="M459" s="126">
        <f>COUNTIF(사출계획!$I$88:$J$110,표4[[#This Row],[제품명]])</f>
        <v>0</v>
      </c>
      <c r="N459" s="54">
        <f>COUNTIF(사출계획!$K$62:$L$110,표4[[#This Row],[제품명]])</f>
        <v>0</v>
      </c>
      <c r="O459" s="126">
        <f>COUNTIF(사출계획!$K$62:$L$87,표4[[#This Row],[제품명]])</f>
        <v>0</v>
      </c>
      <c r="P459" s="126">
        <f>COUNTIF(사출계획!$K$88:$L$110,표4[[#This Row],[제품명]])</f>
        <v>0</v>
      </c>
      <c r="Q459" s="54">
        <f>COUNTIF(사출계획!$M$62:$N$110,표4[[#This Row],[제품명]])</f>
        <v>0</v>
      </c>
      <c r="R459" s="126">
        <f>COUNTIF(사출계획!$M$62:$N$87,표4[[#This Row],[제품명]])</f>
        <v>0</v>
      </c>
      <c r="S459" s="126">
        <f>COUNTIF(사출계획!$M$88:$N$110,표4[[#This Row],[제품명]])</f>
        <v>0</v>
      </c>
      <c r="T459" s="54">
        <f>COUNTIF(사출계획!$O$62:$P$110,표4[[#This Row],[제품명]])</f>
        <v>0</v>
      </c>
      <c r="U459" s="126">
        <f>COUNTIF(사출계획!$O$62:$P$87,표4[[#This Row],[제품명]])</f>
        <v>0</v>
      </c>
      <c r="V459" s="126">
        <f>COUNTIF(사출계획!$O$88:$P$110,표4[[#This Row],[제품명]])</f>
        <v>0</v>
      </c>
      <c r="W459" s="54">
        <f>COUNTIF(사출계획!$Q$62:$R$110,표4[[#This Row],[제품명]])</f>
        <v>0</v>
      </c>
      <c r="X459" s="126">
        <f>COUNTIF(사출계획!$Q$62:$R$87,표4[[#This Row],[제품명]])</f>
        <v>0</v>
      </c>
      <c r="Y459" s="126">
        <f>COUNTIF(사출계획!$Q$88:$R$110,표4[[#This Row],[제품명]])</f>
        <v>0</v>
      </c>
      <c r="Z459" s="54">
        <f>COUNTIF(사출계획!$S$62:$T$110,표4[[#This Row],[제품명]])</f>
        <v>0</v>
      </c>
      <c r="AA459" s="126"/>
      <c r="AB459" s="126"/>
      <c r="AC459" s="33" t="s">
        <v>922</v>
      </c>
      <c r="AD459" s="129">
        <f>SUMIF(표4[잉크명],표5[[#This Row],[잉크]],표4[월])</f>
        <v>0</v>
      </c>
      <c r="AE459" s="131">
        <f>SUMIF(표4[잉크명],표5[[#This Row],[잉크]],표4[월-3층])</f>
        <v>0</v>
      </c>
      <c r="AF459" s="131">
        <f>SUMIF(표4[잉크명],표5[[#This Row],[잉크]],표4[월-1층])</f>
        <v>0</v>
      </c>
      <c r="AG459" s="133">
        <f>SUMIF(표4[잉크명],표5[[#This Row],[잉크]],표4[화])</f>
        <v>0</v>
      </c>
      <c r="AH459" s="131">
        <f>SUMIF(표4[잉크명],표5[[#This Row],[잉크]],표4[화-3층])</f>
        <v>0</v>
      </c>
      <c r="AI459" s="131">
        <f>SUMIF(표4[잉크명],표5[[#This Row],[잉크]],표4[화-1층])</f>
        <v>0</v>
      </c>
      <c r="AJ459" s="130">
        <f>SUMIF(표4[잉크명],표5[[#This Row],[잉크]],표4[수])</f>
        <v>0</v>
      </c>
      <c r="AK459" s="131">
        <f>SUMIF(표4[잉크명],표5[[#This Row],[잉크]],표4[수-3층])</f>
        <v>0</v>
      </c>
      <c r="AL459" s="131">
        <f>SUMIF(표4[잉크명],표5[[#This Row],[잉크]],표4[수-1층])</f>
        <v>0</v>
      </c>
      <c r="AM459" s="34">
        <f>SUMIF(표4[잉크명],표5[[#This Row],[잉크]],표4[목])</f>
        <v>0</v>
      </c>
      <c r="AN459" s="131">
        <f>SUMIF(표4[잉크명],표5[[#This Row],[잉크]],표4[목-3층])</f>
        <v>0</v>
      </c>
      <c r="AO459" s="131">
        <f>SUMIF(표4[잉크명],표5[[#This Row],[잉크]],표4[목-1층])</f>
        <v>0</v>
      </c>
      <c r="AP459" s="34">
        <f>SUMIF(표4[잉크명],표5[[#This Row],[잉크]],표4[금])</f>
        <v>0</v>
      </c>
      <c r="AQ459" s="131">
        <f>SUMIF(표4[잉크명],표5[[#This Row],[잉크]],표4[금-3층])</f>
        <v>0</v>
      </c>
      <c r="AR459" s="131">
        <f>SUMIF(표4[잉크명],표5[[#This Row],[잉크]],표4[금-1층])</f>
        <v>0</v>
      </c>
      <c r="AS459" s="34">
        <f>SUMIF(표4[잉크명],표5[[#This Row],[잉크]],표4[토])</f>
        <v>0</v>
      </c>
      <c r="AT459" s="131">
        <f>SUMIF(표4[잉크명],표5[[#This Row],[잉크]],표4[토-3층])</f>
        <v>0</v>
      </c>
      <c r="AU459" s="131">
        <f>SUMIF(표4[잉크명],표5[[#This Row],[잉크]],표4[토-1층])</f>
        <v>0</v>
      </c>
      <c r="AV459" s="34">
        <f>SUMIF(표4[잉크명],표5[[#This Row],[잉크]],표4[일])</f>
        <v>0</v>
      </c>
      <c r="AW459" s="131">
        <f>SUMIF(표4[잉크명],표5[[#This Row],[잉크]],표4[일-3층])</f>
        <v>0</v>
      </c>
      <c r="AX459" s="131">
        <f>SUMIF(표4[잉크명],표5[[#This Row],[잉크]],표4[일-1층])</f>
        <v>0</v>
      </c>
      <c r="AY459" s="34">
        <f>SUMIF(표4[잉크명],표5[[#This Row],[잉크]],표4[차주 월])</f>
        <v>0</v>
      </c>
      <c r="AZ459" s="34">
        <f>SUM(표5[[#This Row],[월]:[차주 월]])</f>
        <v>0</v>
      </c>
    </row>
    <row r="460" spans="2:52" x14ac:dyDescent="0.3">
      <c r="B460" s="56" t="s">
        <v>990</v>
      </c>
      <c r="C460" s="56"/>
      <c r="D460" s="56" t="s">
        <v>992</v>
      </c>
      <c r="E460" s="34">
        <f>COUNTIF(사출계획!$E$62:$F$110,표4[[#This Row],[제품명]])</f>
        <v>0</v>
      </c>
      <c r="F460" s="126">
        <f>COUNTIF(사출계획!$E$62:$F$87,표4[[#This Row],[제품명]])</f>
        <v>0</v>
      </c>
      <c r="G460" s="126">
        <f>COUNTIF(사출계획!$E$88:$F$110,표4[[#This Row],[제품명]])</f>
        <v>0</v>
      </c>
      <c r="H460" s="34">
        <f>COUNTIF(사출계획!$G$62:$H$110,표4[[#This Row],[제품명]])</f>
        <v>0</v>
      </c>
      <c r="I460" s="122">
        <f>COUNTIF(사출계획!$G$62:$H$87,표4[[#This Row],[제품명]])</f>
        <v>0</v>
      </c>
      <c r="J460" s="122">
        <f>COUNTIF(사출계획!$G$88:$H$110,표4[[#This Row],[제품명]])</f>
        <v>0</v>
      </c>
      <c r="K460" s="34">
        <f>COUNTIF(사출계획!$I$62:$J$110,표4[[#This Row],[제품명]])</f>
        <v>0</v>
      </c>
      <c r="L460" s="126">
        <f>COUNTIF(사출계획!$I$62:$J$87,표4[[#This Row],[제품명]])</f>
        <v>0</v>
      </c>
      <c r="M460" s="126">
        <f>COUNTIF(사출계획!$I$88:$J$110,표4[[#This Row],[제품명]])</f>
        <v>0</v>
      </c>
      <c r="N460" s="34">
        <f>COUNTIF(사출계획!$K$62:$L$110,표4[[#This Row],[제품명]])</f>
        <v>0</v>
      </c>
      <c r="O460" s="126">
        <f>COUNTIF(사출계획!$K$62:$L$87,표4[[#This Row],[제품명]])</f>
        <v>0</v>
      </c>
      <c r="P460" s="126">
        <f>COUNTIF(사출계획!$K$88:$L$110,표4[[#This Row],[제품명]])</f>
        <v>0</v>
      </c>
      <c r="Q460" s="34">
        <f>COUNTIF(사출계획!$M$62:$N$110,표4[[#This Row],[제품명]])</f>
        <v>0</v>
      </c>
      <c r="R460" s="126">
        <f>COUNTIF(사출계획!$M$62:$N$87,표4[[#This Row],[제품명]])</f>
        <v>0</v>
      </c>
      <c r="S460" s="126">
        <f>COUNTIF(사출계획!$M$88:$N$110,표4[[#This Row],[제품명]])</f>
        <v>0</v>
      </c>
      <c r="T460" s="34">
        <f>COUNTIF(사출계획!$O$62:$P$110,표4[[#This Row],[제품명]])</f>
        <v>0</v>
      </c>
      <c r="U460" s="126">
        <f>COUNTIF(사출계획!$O$62:$P$87,표4[[#This Row],[제품명]])</f>
        <v>0</v>
      </c>
      <c r="V460" s="126">
        <f>COUNTIF(사출계획!$O$88:$P$110,표4[[#This Row],[제품명]])</f>
        <v>0</v>
      </c>
      <c r="W460" s="34">
        <f>COUNTIF(사출계획!$Q$62:$R$110,표4[[#This Row],[제품명]])</f>
        <v>0</v>
      </c>
      <c r="X460" s="126">
        <f>COUNTIF(사출계획!$Q$62:$R$87,표4[[#This Row],[제품명]])</f>
        <v>0</v>
      </c>
      <c r="Y460" s="126">
        <f>COUNTIF(사출계획!$Q$88:$R$110,표4[[#This Row],[제품명]])</f>
        <v>0</v>
      </c>
      <c r="Z460" s="34">
        <f>COUNTIF(사출계획!$S$62:$T$110,표4[[#This Row],[제품명]])</f>
        <v>0</v>
      </c>
      <c r="AA460" s="126"/>
      <c r="AB460" s="126"/>
      <c r="AC460" s="217" t="s">
        <v>1603</v>
      </c>
      <c r="AD460" s="129">
        <f>SUMIF(표4[잉크명],표5[[#This Row],[잉크]],표4[월])</f>
        <v>0</v>
      </c>
      <c r="AE460" s="126">
        <f>SUMIF(표4[잉크명],표5[[#This Row],[잉크]],표4[월-3층])</f>
        <v>0</v>
      </c>
      <c r="AF460" s="126">
        <f>SUMIF(표4[잉크명],표5[[#This Row],[잉크]],표4[월-1층])</f>
        <v>0</v>
      </c>
      <c r="AG460" s="133">
        <f>SUMIF(표4[잉크명],표5[[#This Row],[잉크]],표4[화])</f>
        <v>0</v>
      </c>
      <c r="AH460" s="126">
        <f>SUMIF(표4[잉크명],표5[[#This Row],[잉크]],표4[화-3층])</f>
        <v>0</v>
      </c>
      <c r="AI460" s="126">
        <f>SUMIF(표4[잉크명],표5[[#This Row],[잉크]],표4[화-1층])</f>
        <v>0</v>
      </c>
      <c r="AJ460" s="130">
        <f>SUMIF(표4[잉크명],표5[[#This Row],[잉크]],표4[수])</f>
        <v>0</v>
      </c>
      <c r="AK460" s="126">
        <f>SUMIF(표4[잉크명],표5[[#This Row],[잉크]],표4[수-3층])</f>
        <v>0</v>
      </c>
      <c r="AL460" s="126">
        <f>SUMIF(표4[잉크명],표5[[#This Row],[잉크]],표4[수-1층])</f>
        <v>0</v>
      </c>
      <c r="AM460" s="54">
        <f>SUMIF(표4[잉크명],표5[[#This Row],[잉크]],표4[목])</f>
        <v>0</v>
      </c>
      <c r="AN460" s="126">
        <f>SUMIF(표4[잉크명],표5[[#This Row],[잉크]],표4[목-3층])</f>
        <v>0</v>
      </c>
      <c r="AO460" s="126">
        <f>SUMIF(표4[잉크명],표5[[#This Row],[잉크]],표4[목-1층])</f>
        <v>0</v>
      </c>
      <c r="AP460" s="54">
        <f>SUMIF(표4[잉크명],표5[[#This Row],[잉크]],표4[금])</f>
        <v>0</v>
      </c>
      <c r="AQ460" s="126">
        <f>SUMIF(표4[잉크명],표5[[#This Row],[잉크]],표4[금-3층])</f>
        <v>0</v>
      </c>
      <c r="AR460" s="126">
        <f>SUMIF(표4[잉크명],표5[[#This Row],[잉크]],표4[금-1층])</f>
        <v>0</v>
      </c>
      <c r="AS460" s="54">
        <f>SUMIF(표4[잉크명],표5[[#This Row],[잉크]],표4[토])</f>
        <v>0</v>
      </c>
      <c r="AT460" s="126">
        <f>SUMIF(표4[잉크명],표5[[#This Row],[잉크]],표4[토-3층])</f>
        <v>0</v>
      </c>
      <c r="AU460" s="126">
        <f>SUMIF(표4[잉크명],표5[[#This Row],[잉크]],표4[토-1층])</f>
        <v>0</v>
      </c>
      <c r="AV460" s="54">
        <f>SUMIF(표4[잉크명],표5[[#This Row],[잉크]],표4[일])</f>
        <v>0</v>
      </c>
      <c r="AW460" s="126">
        <f>SUMIF(표4[잉크명],표5[[#This Row],[잉크]],표4[일-3층])</f>
        <v>0</v>
      </c>
      <c r="AX460" s="126">
        <f>SUMIF(표4[잉크명],표5[[#This Row],[잉크]],표4[일-1층])</f>
        <v>0</v>
      </c>
      <c r="AY460" s="54">
        <f>SUMIF(표4[잉크명],표5[[#This Row],[잉크]],표4[차주 월])</f>
        <v>0</v>
      </c>
      <c r="AZ460" s="54">
        <f>SUM(표5[[#This Row],[월]:[차주 월]])</f>
        <v>0</v>
      </c>
    </row>
    <row r="461" spans="2:52" x14ac:dyDescent="0.3">
      <c r="B461" s="56" t="s">
        <v>990</v>
      </c>
      <c r="C461" s="56"/>
      <c r="D461" s="56" t="s">
        <v>993</v>
      </c>
      <c r="E461" s="54">
        <f>COUNTIF(사출계획!$E$62:$F$110,표4[[#This Row],[제품명]])</f>
        <v>0</v>
      </c>
      <c r="F461" s="126">
        <f>COUNTIF(사출계획!$E$62:$F$87,표4[[#This Row],[제품명]])</f>
        <v>0</v>
      </c>
      <c r="G461" s="126">
        <f>COUNTIF(사출계획!$E$88:$F$110,표4[[#This Row],[제품명]])</f>
        <v>0</v>
      </c>
      <c r="H461" s="54">
        <f>COUNTIF(사출계획!$G$62:$H$110,표4[[#This Row],[제품명]])</f>
        <v>0</v>
      </c>
      <c r="I461" s="122">
        <f>COUNTIF(사출계획!$G$62:$H$87,표4[[#This Row],[제품명]])</f>
        <v>0</v>
      </c>
      <c r="J461" s="122">
        <f>COUNTIF(사출계획!$G$88:$H$110,표4[[#This Row],[제품명]])</f>
        <v>0</v>
      </c>
      <c r="K461" s="54">
        <f>COUNTIF(사출계획!$I$62:$J$110,표4[[#This Row],[제품명]])</f>
        <v>0</v>
      </c>
      <c r="L461" s="126">
        <f>COUNTIF(사출계획!$I$62:$J$87,표4[[#This Row],[제품명]])</f>
        <v>0</v>
      </c>
      <c r="M461" s="126">
        <f>COUNTIF(사출계획!$I$88:$J$110,표4[[#This Row],[제품명]])</f>
        <v>0</v>
      </c>
      <c r="N461" s="54">
        <f>COUNTIF(사출계획!$K$62:$L$110,표4[[#This Row],[제품명]])</f>
        <v>0</v>
      </c>
      <c r="O461" s="126">
        <f>COUNTIF(사출계획!$K$62:$L$87,표4[[#This Row],[제품명]])</f>
        <v>0</v>
      </c>
      <c r="P461" s="126">
        <f>COUNTIF(사출계획!$K$88:$L$110,표4[[#This Row],[제품명]])</f>
        <v>0</v>
      </c>
      <c r="Q461" s="54">
        <f>COUNTIF(사출계획!$M$62:$N$110,표4[[#This Row],[제품명]])</f>
        <v>0</v>
      </c>
      <c r="R461" s="126">
        <f>COUNTIF(사출계획!$M$62:$N$87,표4[[#This Row],[제품명]])</f>
        <v>0</v>
      </c>
      <c r="S461" s="126">
        <f>COUNTIF(사출계획!$M$88:$N$110,표4[[#This Row],[제품명]])</f>
        <v>0</v>
      </c>
      <c r="T461" s="54">
        <f>COUNTIF(사출계획!$O$62:$P$110,표4[[#This Row],[제품명]])</f>
        <v>0</v>
      </c>
      <c r="U461" s="126">
        <f>COUNTIF(사출계획!$O$62:$P$87,표4[[#This Row],[제품명]])</f>
        <v>0</v>
      </c>
      <c r="V461" s="126">
        <f>COUNTIF(사출계획!$O$88:$P$110,표4[[#This Row],[제품명]])</f>
        <v>0</v>
      </c>
      <c r="W461" s="54">
        <f>COUNTIF(사출계획!$Q$62:$R$110,표4[[#This Row],[제품명]])</f>
        <v>0</v>
      </c>
      <c r="X461" s="126">
        <f>COUNTIF(사출계획!$Q$62:$R$87,표4[[#This Row],[제품명]])</f>
        <v>0</v>
      </c>
      <c r="Y461" s="126">
        <f>COUNTIF(사출계획!$Q$88:$R$110,표4[[#This Row],[제품명]])</f>
        <v>0</v>
      </c>
      <c r="Z461" s="54">
        <f>COUNTIF(사출계획!$S$62:$T$110,표4[[#This Row],[제품명]])</f>
        <v>0</v>
      </c>
      <c r="AA461" s="126"/>
      <c r="AB461" s="126"/>
      <c r="AC461" s="33" t="s">
        <v>997</v>
      </c>
      <c r="AD461" s="129">
        <f>SUMIF(표4[잉크명],표5[[#This Row],[잉크]],표4[월])</f>
        <v>0</v>
      </c>
      <c r="AE461" s="131">
        <f>SUMIF(표4[잉크명],표5[[#This Row],[잉크]],표4[월-3층])</f>
        <v>0</v>
      </c>
      <c r="AF461" s="131">
        <f>SUMIF(표4[잉크명],표5[[#This Row],[잉크]],표4[월-1층])</f>
        <v>0</v>
      </c>
      <c r="AG461" s="133">
        <f>SUMIF(표4[잉크명],표5[[#This Row],[잉크]],표4[화])</f>
        <v>0</v>
      </c>
      <c r="AH461" s="131">
        <f>SUMIF(표4[잉크명],표5[[#This Row],[잉크]],표4[화-3층])</f>
        <v>0</v>
      </c>
      <c r="AI461" s="131">
        <f>SUMIF(표4[잉크명],표5[[#This Row],[잉크]],표4[화-1층])</f>
        <v>0</v>
      </c>
      <c r="AJ461" s="130">
        <f>SUMIF(표4[잉크명],표5[[#This Row],[잉크]],표4[수])</f>
        <v>0</v>
      </c>
      <c r="AK461" s="131">
        <f>SUMIF(표4[잉크명],표5[[#This Row],[잉크]],표4[수-3층])</f>
        <v>0</v>
      </c>
      <c r="AL461" s="131">
        <f>SUMIF(표4[잉크명],표5[[#This Row],[잉크]],표4[수-1층])</f>
        <v>0</v>
      </c>
      <c r="AM461" s="34">
        <f>SUMIF(표4[잉크명],표5[[#This Row],[잉크]],표4[목])</f>
        <v>0</v>
      </c>
      <c r="AN461" s="131">
        <f>SUMIF(표4[잉크명],표5[[#This Row],[잉크]],표4[목-3층])</f>
        <v>0</v>
      </c>
      <c r="AO461" s="131">
        <f>SUMIF(표4[잉크명],표5[[#This Row],[잉크]],표4[목-1층])</f>
        <v>0</v>
      </c>
      <c r="AP461" s="34">
        <f>SUMIF(표4[잉크명],표5[[#This Row],[잉크]],표4[금])</f>
        <v>0</v>
      </c>
      <c r="AQ461" s="131">
        <f>SUMIF(표4[잉크명],표5[[#This Row],[잉크]],표4[금-3층])</f>
        <v>0</v>
      </c>
      <c r="AR461" s="131">
        <f>SUMIF(표4[잉크명],표5[[#This Row],[잉크]],표4[금-1층])</f>
        <v>0</v>
      </c>
      <c r="AS461" s="34">
        <f>SUMIF(표4[잉크명],표5[[#This Row],[잉크]],표4[토])</f>
        <v>0</v>
      </c>
      <c r="AT461" s="131">
        <f>SUMIF(표4[잉크명],표5[[#This Row],[잉크]],표4[토-3층])</f>
        <v>0</v>
      </c>
      <c r="AU461" s="131">
        <f>SUMIF(표4[잉크명],표5[[#This Row],[잉크]],표4[토-1층])</f>
        <v>0</v>
      </c>
      <c r="AV461" s="34">
        <f>SUMIF(표4[잉크명],표5[[#This Row],[잉크]],표4[일])</f>
        <v>0</v>
      </c>
      <c r="AW461" s="131">
        <f>SUMIF(표4[잉크명],표5[[#This Row],[잉크]],표4[일-3층])</f>
        <v>0</v>
      </c>
      <c r="AX461" s="131">
        <f>SUMIF(표4[잉크명],표5[[#This Row],[잉크]],표4[일-1층])</f>
        <v>0</v>
      </c>
      <c r="AY461" s="34">
        <f>SUMIF(표4[잉크명],표5[[#This Row],[잉크]],표4[차주 월])</f>
        <v>0</v>
      </c>
      <c r="AZ461" s="34">
        <f>SUM(표5[[#This Row],[월]:[차주 월]])</f>
        <v>0</v>
      </c>
    </row>
    <row r="462" spans="2:52" x14ac:dyDescent="0.3">
      <c r="B462" s="56" t="s">
        <v>1010</v>
      </c>
      <c r="C462" s="56"/>
      <c r="D462" s="56" t="s">
        <v>995</v>
      </c>
      <c r="E462" s="34">
        <f>COUNTIF(사출계획!$E$62:$F$110,표4[[#This Row],[제품명]])</f>
        <v>0</v>
      </c>
      <c r="F462" s="126">
        <f>COUNTIF(사출계획!$E$62:$F$87,표4[[#This Row],[제품명]])</f>
        <v>0</v>
      </c>
      <c r="G462" s="126">
        <f>COUNTIF(사출계획!$E$88:$F$110,표4[[#This Row],[제품명]])</f>
        <v>0</v>
      </c>
      <c r="H462" s="34">
        <f>COUNTIF(사출계획!$G$62:$H$110,표4[[#This Row],[제품명]])</f>
        <v>0</v>
      </c>
      <c r="I462" s="122">
        <f>COUNTIF(사출계획!$G$62:$H$87,표4[[#This Row],[제품명]])</f>
        <v>0</v>
      </c>
      <c r="J462" s="122">
        <f>COUNTIF(사출계획!$G$88:$H$110,표4[[#This Row],[제품명]])</f>
        <v>0</v>
      </c>
      <c r="K462" s="34">
        <f>COUNTIF(사출계획!$I$62:$J$110,표4[[#This Row],[제품명]])</f>
        <v>0</v>
      </c>
      <c r="L462" s="126">
        <f>COUNTIF(사출계획!$I$62:$J$87,표4[[#This Row],[제품명]])</f>
        <v>0</v>
      </c>
      <c r="M462" s="126">
        <f>COUNTIF(사출계획!$I$88:$J$110,표4[[#This Row],[제품명]])</f>
        <v>0</v>
      </c>
      <c r="N462" s="34">
        <f>COUNTIF(사출계획!$K$62:$L$110,표4[[#This Row],[제품명]])</f>
        <v>0</v>
      </c>
      <c r="O462" s="126">
        <f>COUNTIF(사출계획!$K$62:$L$87,표4[[#This Row],[제품명]])</f>
        <v>0</v>
      </c>
      <c r="P462" s="126">
        <f>COUNTIF(사출계획!$K$88:$L$110,표4[[#This Row],[제품명]])</f>
        <v>0</v>
      </c>
      <c r="Q462" s="34">
        <f>COUNTIF(사출계획!$M$62:$N$110,표4[[#This Row],[제품명]])</f>
        <v>0</v>
      </c>
      <c r="R462" s="126">
        <f>COUNTIF(사출계획!$M$62:$N$87,표4[[#This Row],[제품명]])</f>
        <v>0</v>
      </c>
      <c r="S462" s="126">
        <f>COUNTIF(사출계획!$M$88:$N$110,표4[[#This Row],[제품명]])</f>
        <v>0</v>
      </c>
      <c r="T462" s="34">
        <f>COUNTIF(사출계획!$O$62:$P$110,표4[[#This Row],[제품명]])</f>
        <v>0</v>
      </c>
      <c r="U462" s="126">
        <f>COUNTIF(사출계획!$O$62:$P$87,표4[[#This Row],[제품명]])</f>
        <v>0</v>
      </c>
      <c r="V462" s="126">
        <f>COUNTIF(사출계획!$O$88:$P$110,표4[[#This Row],[제품명]])</f>
        <v>0</v>
      </c>
      <c r="W462" s="34">
        <f>COUNTIF(사출계획!$Q$62:$R$110,표4[[#This Row],[제품명]])</f>
        <v>0</v>
      </c>
      <c r="X462" s="126">
        <f>COUNTIF(사출계획!$Q$62:$R$87,표4[[#This Row],[제품명]])</f>
        <v>0</v>
      </c>
      <c r="Y462" s="126">
        <f>COUNTIF(사출계획!$Q$88:$R$110,표4[[#This Row],[제품명]])</f>
        <v>0</v>
      </c>
      <c r="Z462" s="34">
        <f>COUNTIF(사출계획!$S$62:$T$110,표4[[#This Row],[제품명]])</f>
        <v>0</v>
      </c>
      <c r="AA462" s="126"/>
      <c r="AB462" s="126"/>
      <c r="AC462" s="217" t="s">
        <v>927</v>
      </c>
      <c r="AD462" s="129">
        <f>SUMIF(표4[잉크명],표5[[#This Row],[잉크]],표4[월])</f>
        <v>0</v>
      </c>
      <c r="AE462" s="126">
        <f>SUMIF(표4[잉크명],표5[[#This Row],[잉크]],표4[월-3층])</f>
        <v>0</v>
      </c>
      <c r="AF462" s="126">
        <f>SUMIF(표4[잉크명],표5[[#This Row],[잉크]],표4[월-1층])</f>
        <v>0</v>
      </c>
      <c r="AG462" s="133">
        <f>SUMIF(표4[잉크명],표5[[#This Row],[잉크]],표4[화])</f>
        <v>0</v>
      </c>
      <c r="AH462" s="126">
        <f>SUMIF(표4[잉크명],표5[[#This Row],[잉크]],표4[화-3층])</f>
        <v>0</v>
      </c>
      <c r="AI462" s="126">
        <f>SUMIF(표4[잉크명],표5[[#This Row],[잉크]],표4[화-1층])</f>
        <v>0</v>
      </c>
      <c r="AJ462" s="130">
        <f>SUMIF(표4[잉크명],표5[[#This Row],[잉크]],표4[수])</f>
        <v>0</v>
      </c>
      <c r="AK462" s="126">
        <f>SUMIF(표4[잉크명],표5[[#This Row],[잉크]],표4[수-3층])</f>
        <v>0</v>
      </c>
      <c r="AL462" s="126">
        <f>SUMIF(표4[잉크명],표5[[#This Row],[잉크]],표4[수-1층])</f>
        <v>0</v>
      </c>
      <c r="AM462" s="34">
        <f>SUMIF(표4[잉크명],표5[[#This Row],[잉크]],표4[목])</f>
        <v>0</v>
      </c>
      <c r="AN462" s="126">
        <f>SUMIF(표4[잉크명],표5[[#This Row],[잉크]],표4[목-3층])</f>
        <v>0</v>
      </c>
      <c r="AO462" s="126">
        <f>SUMIF(표4[잉크명],표5[[#This Row],[잉크]],표4[목-1층])</f>
        <v>0</v>
      </c>
      <c r="AP462" s="34">
        <f>SUMIF(표4[잉크명],표5[[#This Row],[잉크]],표4[금])</f>
        <v>0</v>
      </c>
      <c r="AQ462" s="126">
        <f>SUMIF(표4[잉크명],표5[[#This Row],[잉크]],표4[금-3층])</f>
        <v>0</v>
      </c>
      <c r="AR462" s="126">
        <f>SUMIF(표4[잉크명],표5[[#This Row],[잉크]],표4[금-1층])</f>
        <v>0</v>
      </c>
      <c r="AS462" s="34">
        <f>SUMIF(표4[잉크명],표5[[#This Row],[잉크]],표4[토])</f>
        <v>0</v>
      </c>
      <c r="AT462" s="126">
        <f>SUMIF(표4[잉크명],표5[[#This Row],[잉크]],표4[토-3층])</f>
        <v>0</v>
      </c>
      <c r="AU462" s="126">
        <f>SUMIF(표4[잉크명],표5[[#This Row],[잉크]],표4[토-1층])</f>
        <v>0</v>
      </c>
      <c r="AV462" s="34">
        <f>SUMIF(표4[잉크명],표5[[#This Row],[잉크]],표4[일])</f>
        <v>0</v>
      </c>
      <c r="AW462" s="126">
        <f>SUMIF(표4[잉크명],표5[[#This Row],[잉크]],표4[일-3층])</f>
        <v>0</v>
      </c>
      <c r="AX462" s="126">
        <f>SUMIF(표4[잉크명],표5[[#This Row],[잉크]],표4[일-1층])</f>
        <v>0</v>
      </c>
      <c r="AY462" s="34">
        <f>SUMIF(표4[잉크명],표5[[#This Row],[잉크]],표4[차주 월])</f>
        <v>0</v>
      </c>
      <c r="AZ462" s="34">
        <f>SUM(표5[[#This Row],[월]:[차주 월]])</f>
        <v>0</v>
      </c>
    </row>
    <row r="463" spans="2:52" x14ac:dyDescent="0.3">
      <c r="B463" s="56" t="s">
        <v>1011</v>
      </c>
      <c r="C463" s="56"/>
      <c r="D463" s="56" t="s">
        <v>996</v>
      </c>
      <c r="E463" s="54">
        <f>COUNTIF(사출계획!$E$62:$F$110,표4[[#This Row],[제품명]])</f>
        <v>0</v>
      </c>
      <c r="F463" s="126">
        <f>COUNTIF(사출계획!$E$62:$F$87,표4[[#This Row],[제품명]])</f>
        <v>0</v>
      </c>
      <c r="G463" s="126">
        <f>COUNTIF(사출계획!$E$88:$F$110,표4[[#This Row],[제품명]])</f>
        <v>0</v>
      </c>
      <c r="H463" s="54">
        <f>COUNTIF(사출계획!$G$62:$H$110,표4[[#This Row],[제품명]])</f>
        <v>0</v>
      </c>
      <c r="I463" s="122">
        <f>COUNTIF(사출계획!$G$62:$H$87,표4[[#This Row],[제품명]])</f>
        <v>0</v>
      </c>
      <c r="J463" s="122">
        <f>COUNTIF(사출계획!$G$88:$H$110,표4[[#This Row],[제품명]])</f>
        <v>0</v>
      </c>
      <c r="K463" s="54">
        <f>COUNTIF(사출계획!$I$62:$J$110,표4[[#This Row],[제품명]])</f>
        <v>0</v>
      </c>
      <c r="L463" s="126">
        <f>COUNTIF(사출계획!$I$62:$J$87,표4[[#This Row],[제품명]])</f>
        <v>0</v>
      </c>
      <c r="M463" s="126">
        <f>COUNTIF(사출계획!$I$88:$J$110,표4[[#This Row],[제품명]])</f>
        <v>0</v>
      </c>
      <c r="N463" s="54">
        <f>COUNTIF(사출계획!$K$62:$L$110,표4[[#This Row],[제품명]])</f>
        <v>0</v>
      </c>
      <c r="O463" s="126">
        <f>COUNTIF(사출계획!$K$62:$L$87,표4[[#This Row],[제품명]])</f>
        <v>0</v>
      </c>
      <c r="P463" s="126">
        <f>COUNTIF(사출계획!$K$88:$L$110,표4[[#This Row],[제품명]])</f>
        <v>0</v>
      </c>
      <c r="Q463" s="54">
        <f>COUNTIF(사출계획!$M$62:$N$110,표4[[#This Row],[제품명]])</f>
        <v>0</v>
      </c>
      <c r="R463" s="126">
        <f>COUNTIF(사출계획!$M$62:$N$87,표4[[#This Row],[제품명]])</f>
        <v>0</v>
      </c>
      <c r="S463" s="126">
        <f>COUNTIF(사출계획!$M$88:$N$110,표4[[#This Row],[제품명]])</f>
        <v>0</v>
      </c>
      <c r="T463" s="54">
        <f>COUNTIF(사출계획!$O$62:$P$110,표4[[#This Row],[제품명]])</f>
        <v>0</v>
      </c>
      <c r="U463" s="126">
        <f>COUNTIF(사출계획!$O$62:$P$87,표4[[#This Row],[제품명]])</f>
        <v>0</v>
      </c>
      <c r="V463" s="126">
        <f>COUNTIF(사출계획!$O$88:$P$110,표4[[#This Row],[제품명]])</f>
        <v>0</v>
      </c>
      <c r="W463" s="54">
        <f>COUNTIF(사출계획!$Q$62:$R$110,표4[[#This Row],[제품명]])</f>
        <v>0</v>
      </c>
      <c r="X463" s="126">
        <f>COUNTIF(사출계획!$Q$62:$R$87,표4[[#This Row],[제품명]])</f>
        <v>0</v>
      </c>
      <c r="Y463" s="126">
        <f>COUNTIF(사출계획!$Q$88:$R$110,표4[[#This Row],[제품명]])</f>
        <v>0</v>
      </c>
      <c r="Z463" s="54">
        <f>COUNTIF(사출계획!$S$62:$T$110,표4[[#This Row],[제품명]])</f>
        <v>0</v>
      </c>
      <c r="AA463" s="126"/>
      <c r="AB463" s="126"/>
      <c r="AC463" s="33" t="s">
        <v>357</v>
      </c>
      <c r="AD463" s="129">
        <f>SUMIF(표4[잉크명],표5[[#This Row],[잉크]],표4[월])</f>
        <v>0</v>
      </c>
      <c r="AE463" s="131">
        <f>SUMIF(표4[잉크명],표5[[#This Row],[잉크]],표4[월-3층])</f>
        <v>0</v>
      </c>
      <c r="AF463" s="131">
        <f>SUMIF(표4[잉크명],표5[[#This Row],[잉크]],표4[월-1층])</f>
        <v>0</v>
      </c>
      <c r="AG463" s="133">
        <f>SUMIF(표4[잉크명],표5[[#This Row],[잉크]],표4[화])</f>
        <v>0</v>
      </c>
      <c r="AH463" s="131">
        <f>SUMIF(표4[잉크명],표5[[#This Row],[잉크]],표4[화-3층])</f>
        <v>0</v>
      </c>
      <c r="AI463" s="131">
        <f>SUMIF(표4[잉크명],표5[[#This Row],[잉크]],표4[화-1층])</f>
        <v>0</v>
      </c>
      <c r="AJ463" s="130">
        <f>SUMIF(표4[잉크명],표5[[#This Row],[잉크]],표4[수])</f>
        <v>0</v>
      </c>
      <c r="AK463" s="131">
        <f>SUMIF(표4[잉크명],표5[[#This Row],[잉크]],표4[수-3층])</f>
        <v>0</v>
      </c>
      <c r="AL463" s="131">
        <f>SUMIF(표4[잉크명],표5[[#This Row],[잉크]],표4[수-1층])</f>
        <v>0</v>
      </c>
      <c r="AM463" s="34">
        <f>SUMIF(표4[잉크명],표5[[#This Row],[잉크]],표4[목])</f>
        <v>0</v>
      </c>
      <c r="AN463" s="131">
        <f>SUMIF(표4[잉크명],표5[[#This Row],[잉크]],표4[목-3층])</f>
        <v>0</v>
      </c>
      <c r="AO463" s="131">
        <f>SUMIF(표4[잉크명],표5[[#This Row],[잉크]],표4[목-1층])</f>
        <v>0</v>
      </c>
      <c r="AP463" s="34">
        <f>SUMIF(표4[잉크명],표5[[#This Row],[잉크]],표4[금])</f>
        <v>0</v>
      </c>
      <c r="AQ463" s="131">
        <f>SUMIF(표4[잉크명],표5[[#This Row],[잉크]],표4[금-3층])</f>
        <v>0</v>
      </c>
      <c r="AR463" s="131">
        <f>SUMIF(표4[잉크명],표5[[#This Row],[잉크]],표4[금-1층])</f>
        <v>0</v>
      </c>
      <c r="AS463" s="34">
        <f>SUMIF(표4[잉크명],표5[[#This Row],[잉크]],표4[토])</f>
        <v>0</v>
      </c>
      <c r="AT463" s="131">
        <f>SUMIF(표4[잉크명],표5[[#This Row],[잉크]],표4[토-3층])</f>
        <v>0</v>
      </c>
      <c r="AU463" s="131">
        <f>SUMIF(표4[잉크명],표5[[#This Row],[잉크]],표4[토-1층])</f>
        <v>0</v>
      </c>
      <c r="AV463" s="34">
        <f>SUMIF(표4[잉크명],표5[[#This Row],[잉크]],표4[일])</f>
        <v>0</v>
      </c>
      <c r="AW463" s="131">
        <f>SUMIF(표4[잉크명],표5[[#This Row],[잉크]],표4[일-3층])</f>
        <v>0</v>
      </c>
      <c r="AX463" s="131">
        <f>SUMIF(표4[잉크명],표5[[#This Row],[잉크]],표4[일-1층])</f>
        <v>0</v>
      </c>
      <c r="AY463" s="34">
        <f>SUMIF(표4[잉크명],표5[[#This Row],[잉크]],표4[차주 월])</f>
        <v>0</v>
      </c>
      <c r="AZ463" s="34">
        <f>SUM(표5[[#This Row],[월]:[차주 월]])</f>
        <v>0</v>
      </c>
    </row>
    <row r="464" spans="2:52" x14ac:dyDescent="0.3">
      <c r="B464" s="56" t="s">
        <v>1012</v>
      </c>
      <c r="C464" s="56"/>
      <c r="D464" s="56" t="s">
        <v>997</v>
      </c>
      <c r="E464" s="34">
        <f>COUNTIF(사출계획!$E$62:$F$110,표4[[#This Row],[제품명]])</f>
        <v>0</v>
      </c>
      <c r="F464" s="126">
        <f>COUNTIF(사출계획!$E$62:$F$87,표4[[#This Row],[제품명]])</f>
        <v>0</v>
      </c>
      <c r="G464" s="126">
        <f>COUNTIF(사출계획!$E$88:$F$110,표4[[#This Row],[제품명]])</f>
        <v>0</v>
      </c>
      <c r="H464" s="34">
        <f>COUNTIF(사출계획!$G$62:$H$110,표4[[#This Row],[제품명]])</f>
        <v>0</v>
      </c>
      <c r="I464" s="122">
        <f>COUNTIF(사출계획!$G$62:$H$87,표4[[#This Row],[제품명]])</f>
        <v>0</v>
      </c>
      <c r="J464" s="122">
        <f>COUNTIF(사출계획!$G$88:$H$110,표4[[#This Row],[제품명]])</f>
        <v>0</v>
      </c>
      <c r="K464" s="34">
        <f>COUNTIF(사출계획!$I$62:$J$110,표4[[#This Row],[제품명]])</f>
        <v>0</v>
      </c>
      <c r="L464" s="126">
        <f>COUNTIF(사출계획!$I$62:$J$87,표4[[#This Row],[제품명]])</f>
        <v>0</v>
      </c>
      <c r="M464" s="126">
        <f>COUNTIF(사출계획!$I$88:$J$110,표4[[#This Row],[제품명]])</f>
        <v>0</v>
      </c>
      <c r="N464" s="34">
        <f>COUNTIF(사출계획!$K$62:$L$110,표4[[#This Row],[제품명]])</f>
        <v>0</v>
      </c>
      <c r="O464" s="126">
        <f>COUNTIF(사출계획!$K$62:$L$87,표4[[#This Row],[제품명]])</f>
        <v>0</v>
      </c>
      <c r="P464" s="126">
        <f>COUNTIF(사출계획!$K$88:$L$110,표4[[#This Row],[제품명]])</f>
        <v>0</v>
      </c>
      <c r="Q464" s="34">
        <f>COUNTIF(사출계획!$M$62:$N$110,표4[[#This Row],[제품명]])</f>
        <v>0</v>
      </c>
      <c r="R464" s="126">
        <f>COUNTIF(사출계획!$M$62:$N$87,표4[[#This Row],[제품명]])</f>
        <v>0</v>
      </c>
      <c r="S464" s="126">
        <f>COUNTIF(사출계획!$M$88:$N$110,표4[[#This Row],[제품명]])</f>
        <v>0</v>
      </c>
      <c r="T464" s="34">
        <f>COUNTIF(사출계획!$O$62:$P$110,표4[[#This Row],[제품명]])</f>
        <v>0</v>
      </c>
      <c r="U464" s="126">
        <f>COUNTIF(사출계획!$O$62:$P$87,표4[[#This Row],[제품명]])</f>
        <v>0</v>
      </c>
      <c r="V464" s="126">
        <f>COUNTIF(사출계획!$O$88:$P$110,표4[[#This Row],[제품명]])</f>
        <v>0</v>
      </c>
      <c r="W464" s="34">
        <f>COUNTIF(사출계획!$Q$62:$R$110,표4[[#This Row],[제품명]])</f>
        <v>0</v>
      </c>
      <c r="X464" s="126">
        <f>COUNTIF(사출계획!$Q$62:$R$87,표4[[#This Row],[제품명]])</f>
        <v>0</v>
      </c>
      <c r="Y464" s="126">
        <f>COUNTIF(사출계획!$Q$88:$R$110,표4[[#This Row],[제품명]])</f>
        <v>0</v>
      </c>
      <c r="Z464" s="34">
        <f>COUNTIF(사출계획!$S$62:$T$110,표4[[#This Row],[제품명]])</f>
        <v>0</v>
      </c>
      <c r="AA464" s="126"/>
      <c r="AB464" s="126"/>
      <c r="AC464" s="33" t="s">
        <v>352</v>
      </c>
      <c r="AD464" s="129">
        <f>SUMIF(표4[잉크명],표5[[#This Row],[잉크]],표4[월])</f>
        <v>0</v>
      </c>
      <c r="AE464" s="131">
        <f>SUMIF(표4[잉크명],표5[[#This Row],[잉크]],표4[월-3층])</f>
        <v>0</v>
      </c>
      <c r="AF464" s="131">
        <f>SUMIF(표4[잉크명],표5[[#This Row],[잉크]],표4[월-1층])</f>
        <v>0</v>
      </c>
      <c r="AG464" s="133">
        <f>SUMIF(표4[잉크명],표5[[#This Row],[잉크]],표4[화])</f>
        <v>0</v>
      </c>
      <c r="AH464" s="131">
        <f>SUMIF(표4[잉크명],표5[[#This Row],[잉크]],표4[화-3층])</f>
        <v>0</v>
      </c>
      <c r="AI464" s="131">
        <f>SUMIF(표4[잉크명],표5[[#This Row],[잉크]],표4[화-1층])</f>
        <v>0</v>
      </c>
      <c r="AJ464" s="130">
        <f>SUMIF(표4[잉크명],표5[[#This Row],[잉크]],표4[수])</f>
        <v>0</v>
      </c>
      <c r="AK464" s="131">
        <f>SUMIF(표4[잉크명],표5[[#This Row],[잉크]],표4[수-3층])</f>
        <v>0</v>
      </c>
      <c r="AL464" s="131">
        <f>SUMIF(표4[잉크명],표5[[#This Row],[잉크]],표4[수-1층])</f>
        <v>0</v>
      </c>
      <c r="AM464" s="34">
        <f>SUMIF(표4[잉크명],표5[[#This Row],[잉크]],표4[목])</f>
        <v>0</v>
      </c>
      <c r="AN464" s="131">
        <f>SUMIF(표4[잉크명],표5[[#This Row],[잉크]],표4[목-3층])</f>
        <v>0</v>
      </c>
      <c r="AO464" s="131">
        <f>SUMIF(표4[잉크명],표5[[#This Row],[잉크]],표4[목-1층])</f>
        <v>0</v>
      </c>
      <c r="AP464" s="34">
        <f>SUMIF(표4[잉크명],표5[[#This Row],[잉크]],표4[금])</f>
        <v>0</v>
      </c>
      <c r="AQ464" s="131">
        <f>SUMIF(표4[잉크명],표5[[#This Row],[잉크]],표4[금-3층])</f>
        <v>0</v>
      </c>
      <c r="AR464" s="131">
        <f>SUMIF(표4[잉크명],표5[[#This Row],[잉크]],표4[금-1층])</f>
        <v>0</v>
      </c>
      <c r="AS464" s="34">
        <f>SUMIF(표4[잉크명],표5[[#This Row],[잉크]],표4[토])</f>
        <v>0</v>
      </c>
      <c r="AT464" s="131">
        <f>SUMIF(표4[잉크명],표5[[#This Row],[잉크]],표4[토-3층])</f>
        <v>0</v>
      </c>
      <c r="AU464" s="131">
        <f>SUMIF(표4[잉크명],표5[[#This Row],[잉크]],표4[토-1층])</f>
        <v>0</v>
      </c>
      <c r="AV464" s="34">
        <f>SUMIF(표4[잉크명],표5[[#This Row],[잉크]],표4[일])</f>
        <v>0</v>
      </c>
      <c r="AW464" s="131">
        <f>SUMIF(표4[잉크명],표5[[#This Row],[잉크]],표4[일-3층])</f>
        <v>0</v>
      </c>
      <c r="AX464" s="131">
        <f>SUMIF(표4[잉크명],표5[[#This Row],[잉크]],표4[일-1층])</f>
        <v>0</v>
      </c>
      <c r="AY464" s="34">
        <f>SUMIF(표4[잉크명],표5[[#This Row],[잉크]],표4[차주 월])</f>
        <v>0</v>
      </c>
      <c r="AZ464" s="34">
        <f>SUM(표5[[#This Row],[월]:[차주 월]])</f>
        <v>0</v>
      </c>
    </row>
    <row r="465" spans="2:52" x14ac:dyDescent="0.3">
      <c r="B465" s="56" t="s">
        <v>1013</v>
      </c>
      <c r="C465" s="56"/>
      <c r="D465" s="56" t="s">
        <v>998</v>
      </c>
      <c r="E465" s="54">
        <f>COUNTIF(사출계획!$E$62:$F$110,표4[[#This Row],[제품명]])</f>
        <v>0</v>
      </c>
      <c r="F465" s="126">
        <f>COUNTIF(사출계획!$E$62:$F$87,표4[[#This Row],[제품명]])</f>
        <v>0</v>
      </c>
      <c r="G465" s="126">
        <f>COUNTIF(사출계획!$E$88:$F$110,표4[[#This Row],[제품명]])</f>
        <v>0</v>
      </c>
      <c r="H465" s="54">
        <f>COUNTIF(사출계획!$G$62:$H$110,표4[[#This Row],[제품명]])</f>
        <v>0</v>
      </c>
      <c r="I465" s="122">
        <f>COUNTIF(사출계획!$G$62:$H$87,표4[[#This Row],[제품명]])</f>
        <v>0</v>
      </c>
      <c r="J465" s="122">
        <f>COUNTIF(사출계획!$G$88:$H$110,표4[[#This Row],[제품명]])</f>
        <v>0</v>
      </c>
      <c r="K465" s="54">
        <f>COUNTIF(사출계획!$I$62:$J$110,표4[[#This Row],[제품명]])</f>
        <v>0</v>
      </c>
      <c r="L465" s="126">
        <f>COUNTIF(사출계획!$I$62:$J$87,표4[[#This Row],[제품명]])</f>
        <v>0</v>
      </c>
      <c r="M465" s="126">
        <f>COUNTIF(사출계획!$I$88:$J$110,표4[[#This Row],[제품명]])</f>
        <v>0</v>
      </c>
      <c r="N465" s="54">
        <f>COUNTIF(사출계획!$K$62:$L$110,표4[[#This Row],[제품명]])</f>
        <v>0</v>
      </c>
      <c r="O465" s="126">
        <f>COUNTIF(사출계획!$K$62:$L$87,표4[[#This Row],[제품명]])</f>
        <v>0</v>
      </c>
      <c r="P465" s="126">
        <f>COUNTIF(사출계획!$K$88:$L$110,표4[[#This Row],[제품명]])</f>
        <v>0</v>
      </c>
      <c r="Q465" s="54">
        <f>COUNTIF(사출계획!$M$62:$N$110,표4[[#This Row],[제품명]])</f>
        <v>0</v>
      </c>
      <c r="R465" s="126">
        <f>COUNTIF(사출계획!$M$62:$N$87,표4[[#This Row],[제품명]])</f>
        <v>0</v>
      </c>
      <c r="S465" s="126">
        <f>COUNTIF(사출계획!$M$88:$N$110,표4[[#This Row],[제품명]])</f>
        <v>0</v>
      </c>
      <c r="T465" s="54">
        <f>COUNTIF(사출계획!$O$62:$P$110,표4[[#This Row],[제품명]])</f>
        <v>0</v>
      </c>
      <c r="U465" s="126">
        <f>COUNTIF(사출계획!$O$62:$P$87,표4[[#This Row],[제품명]])</f>
        <v>0</v>
      </c>
      <c r="V465" s="126">
        <f>COUNTIF(사출계획!$O$88:$P$110,표4[[#This Row],[제품명]])</f>
        <v>0</v>
      </c>
      <c r="W465" s="54">
        <f>COUNTIF(사출계획!$Q$62:$R$110,표4[[#This Row],[제품명]])</f>
        <v>0</v>
      </c>
      <c r="X465" s="126">
        <f>COUNTIF(사출계획!$Q$62:$R$87,표4[[#This Row],[제품명]])</f>
        <v>0</v>
      </c>
      <c r="Y465" s="126">
        <f>COUNTIF(사출계획!$Q$88:$R$110,표4[[#This Row],[제품명]])</f>
        <v>0</v>
      </c>
      <c r="Z465" s="54">
        <f>COUNTIF(사출계획!$S$62:$T$110,표4[[#This Row],[제품명]])</f>
        <v>0</v>
      </c>
      <c r="AA465" s="126"/>
      <c r="AB465" s="126"/>
      <c r="AC465" s="164" t="s">
        <v>1751</v>
      </c>
      <c r="AD465" s="129">
        <f>SUMIF(표4[잉크명],표5[[#This Row],[잉크]],표4[월])</f>
        <v>0</v>
      </c>
      <c r="AE465" s="131">
        <f>SUMIF(표4[잉크명],표5[[#This Row],[잉크]],표4[월-3층])</f>
        <v>0</v>
      </c>
      <c r="AF465" s="131">
        <f>SUMIF(표4[잉크명],표5[[#This Row],[잉크]],표4[월-1층])</f>
        <v>0</v>
      </c>
      <c r="AG465" s="133">
        <f>SUMIF(표4[잉크명],표5[[#This Row],[잉크]],표4[화])</f>
        <v>0</v>
      </c>
      <c r="AH465" s="131">
        <f>SUMIF(표4[잉크명],표5[[#This Row],[잉크]],표4[화-3층])</f>
        <v>0</v>
      </c>
      <c r="AI465" s="131">
        <f>SUMIF(표4[잉크명],표5[[#This Row],[잉크]],표4[화-1층])</f>
        <v>0</v>
      </c>
      <c r="AJ465" s="130">
        <f>SUMIF(표4[잉크명],표5[[#This Row],[잉크]],표4[수])</f>
        <v>0</v>
      </c>
      <c r="AK465" s="131">
        <f>SUMIF(표4[잉크명],표5[[#This Row],[잉크]],표4[수-3층])</f>
        <v>0</v>
      </c>
      <c r="AL465" s="131">
        <f>SUMIF(표4[잉크명],표5[[#This Row],[잉크]],표4[수-1층])</f>
        <v>0</v>
      </c>
      <c r="AM465" s="34">
        <f>SUMIF(표4[잉크명],표5[[#This Row],[잉크]],표4[목])</f>
        <v>0</v>
      </c>
      <c r="AN465" s="131">
        <f>SUMIF(표4[잉크명],표5[[#This Row],[잉크]],표4[목-3층])</f>
        <v>0</v>
      </c>
      <c r="AO465" s="131">
        <f>SUMIF(표4[잉크명],표5[[#This Row],[잉크]],표4[목-1층])</f>
        <v>0</v>
      </c>
      <c r="AP465" s="34">
        <f>SUMIF(표4[잉크명],표5[[#This Row],[잉크]],표4[금])</f>
        <v>0</v>
      </c>
      <c r="AQ465" s="131">
        <f>SUMIF(표4[잉크명],표5[[#This Row],[잉크]],표4[금-3층])</f>
        <v>0</v>
      </c>
      <c r="AR465" s="131">
        <f>SUMIF(표4[잉크명],표5[[#This Row],[잉크]],표4[금-1층])</f>
        <v>0</v>
      </c>
      <c r="AS465" s="34">
        <f>SUMIF(표4[잉크명],표5[[#This Row],[잉크]],표4[토])</f>
        <v>0</v>
      </c>
      <c r="AT465" s="131">
        <f>SUMIF(표4[잉크명],표5[[#This Row],[잉크]],표4[토-3층])</f>
        <v>0</v>
      </c>
      <c r="AU465" s="131">
        <f>SUMIF(표4[잉크명],표5[[#This Row],[잉크]],표4[토-1층])</f>
        <v>0</v>
      </c>
      <c r="AV465" s="34">
        <f>SUMIF(표4[잉크명],표5[[#This Row],[잉크]],표4[일])</f>
        <v>0</v>
      </c>
      <c r="AW465" s="131">
        <f>SUMIF(표4[잉크명],표5[[#This Row],[잉크]],표4[일-3층])</f>
        <v>0</v>
      </c>
      <c r="AX465" s="131">
        <f>SUMIF(표4[잉크명],표5[[#This Row],[잉크]],표4[일-1층])</f>
        <v>0</v>
      </c>
      <c r="AY465" s="34">
        <f>SUMIF(표4[잉크명],표5[[#This Row],[잉크]],표4[차주 월])</f>
        <v>0</v>
      </c>
      <c r="AZ465" s="34">
        <f>SUM(표5[[#This Row],[월]:[차주 월]])</f>
        <v>0</v>
      </c>
    </row>
    <row r="466" spans="2:52" x14ac:dyDescent="0.3">
      <c r="B466" s="56" t="s">
        <v>1014</v>
      </c>
      <c r="C466" s="56"/>
      <c r="D466" s="56" t="s">
        <v>1330</v>
      </c>
      <c r="E466" s="34">
        <f>COUNTIF(사출계획!$E$62:$F$110,표4[[#This Row],[제품명]])</f>
        <v>0</v>
      </c>
      <c r="F466" s="126">
        <f>COUNTIF(사출계획!$E$62:$F$87,표4[[#This Row],[제품명]])</f>
        <v>0</v>
      </c>
      <c r="G466" s="126">
        <f>COUNTIF(사출계획!$E$88:$F$110,표4[[#This Row],[제품명]])</f>
        <v>0</v>
      </c>
      <c r="H466" s="34">
        <f>COUNTIF(사출계획!$G$62:$H$110,표4[[#This Row],[제품명]])</f>
        <v>0</v>
      </c>
      <c r="I466" s="122">
        <f>COUNTIF(사출계획!$G$62:$H$87,표4[[#This Row],[제품명]])</f>
        <v>0</v>
      </c>
      <c r="J466" s="122">
        <f>COUNTIF(사출계획!$G$88:$H$110,표4[[#This Row],[제품명]])</f>
        <v>0</v>
      </c>
      <c r="K466" s="34">
        <f>COUNTIF(사출계획!$I$62:$J$110,표4[[#This Row],[제품명]])</f>
        <v>0</v>
      </c>
      <c r="L466" s="126">
        <f>COUNTIF(사출계획!$I$62:$J$87,표4[[#This Row],[제품명]])</f>
        <v>0</v>
      </c>
      <c r="M466" s="126">
        <f>COUNTIF(사출계획!$I$88:$J$110,표4[[#This Row],[제품명]])</f>
        <v>0</v>
      </c>
      <c r="N466" s="34">
        <f>COUNTIF(사출계획!$K$62:$L$110,표4[[#This Row],[제품명]])</f>
        <v>0</v>
      </c>
      <c r="O466" s="126">
        <f>COUNTIF(사출계획!$K$62:$L$87,표4[[#This Row],[제품명]])</f>
        <v>0</v>
      </c>
      <c r="P466" s="126">
        <f>COUNTIF(사출계획!$K$88:$L$110,표4[[#This Row],[제품명]])</f>
        <v>0</v>
      </c>
      <c r="Q466" s="34">
        <f>COUNTIF(사출계획!$M$62:$N$110,표4[[#This Row],[제품명]])</f>
        <v>0</v>
      </c>
      <c r="R466" s="126">
        <f>COUNTIF(사출계획!$M$62:$N$87,표4[[#This Row],[제품명]])</f>
        <v>0</v>
      </c>
      <c r="S466" s="126">
        <f>COUNTIF(사출계획!$M$88:$N$110,표4[[#This Row],[제품명]])</f>
        <v>0</v>
      </c>
      <c r="T466" s="34">
        <f>COUNTIF(사출계획!$O$62:$P$110,표4[[#This Row],[제품명]])</f>
        <v>0</v>
      </c>
      <c r="U466" s="126">
        <f>COUNTIF(사출계획!$O$62:$P$87,표4[[#This Row],[제품명]])</f>
        <v>0</v>
      </c>
      <c r="V466" s="126">
        <f>COUNTIF(사출계획!$O$88:$P$110,표4[[#This Row],[제품명]])</f>
        <v>0</v>
      </c>
      <c r="W466" s="34">
        <f>COUNTIF(사출계획!$Q$62:$R$110,표4[[#This Row],[제품명]])</f>
        <v>0</v>
      </c>
      <c r="X466" s="126">
        <f>COUNTIF(사출계획!$Q$62:$R$87,표4[[#This Row],[제품명]])</f>
        <v>0</v>
      </c>
      <c r="Y466" s="126">
        <f>COUNTIF(사출계획!$Q$88:$R$110,표4[[#This Row],[제품명]])</f>
        <v>0</v>
      </c>
      <c r="Z466" s="34">
        <f>COUNTIF(사출계획!$S$62:$T$110,표4[[#This Row],[제품명]])</f>
        <v>0</v>
      </c>
      <c r="AA466" s="126"/>
      <c r="AB466" s="126"/>
      <c r="AC466" s="217" t="s">
        <v>1289</v>
      </c>
      <c r="AD466" s="129">
        <f>SUMIF(표4[잉크명],표5[[#This Row],[잉크]],표4[월])</f>
        <v>0</v>
      </c>
      <c r="AE466" s="126">
        <f>SUMIF(표4[잉크명],표5[[#This Row],[잉크]],표4[월-3층])</f>
        <v>0</v>
      </c>
      <c r="AF466" s="126">
        <f>SUMIF(표4[잉크명],표5[[#This Row],[잉크]],표4[월-1층])</f>
        <v>0</v>
      </c>
      <c r="AG466" s="133">
        <f>SUMIF(표4[잉크명],표5[[#This Row],[잉크]],표4[화])</f>
        <v>0</v>
      </c>
      <c r="AH466" s="126">
        <f>SUMIF(표4[잉크명],표5[[#This Row],[잉크]],표4[화-3층])</f>
        <v>0</v>
      </c>
      <c r="AI466" s="126">
        <f>SUMIF(표4[잉크명],표5[[#This Row],[잉크]],표4[화-1층])</f>
        <v>0</v>
      </c>
      <c r="AJ466" s="130">
        <f>SUMIF(표4[잉크명],표5[[#This Row],[잉크]],표4[수])</f>
        <v>0</v>
      </c>
      <c r="AK466" s="126">
        <f>SUMIF(표4[잉크명],표5[[#This Row],[잉크]],표4[수-3층])</f>
        <v>0</v>
      </c>
      <c r="AL466" s="126">
        <f>SUMIF(표4[잉크명],표5[[#This Row],[잉크]],표4[수-1층])</f>
        <v>0</v>
      </c>
      <c r="AM466" s="54">
        <f>SUMIF(표4[잉크명],표5[[#This Row],[잉크]],표4[목])</f>
        <v>0</v>
      </c>
      <c r="AN466" s="126">
        <f>SUMIF(표4[잉크명],표5[[#This Row],[잉크]],표4[목-3층])</f>
        <v>0</v>
      </c>
      <c r="AO466" s="126">
        <f>SUMIF(표4[잉크명],표5[[#This Row],[잉크]],표4[목-1층])</f>
        <v>0</v>
      </c>
      <c r="AP466" s="54">
        <f>SUMIF(표4[잉크명],표5[[#This Row],[잉크]],표4[금])</f>
        <v>0</v>
      </c>
      <c r="AQ466" s="126">
        <f>SUMIF(표4[잉크명],표5[[#This Row],[잉크]],표4[금-3층])</f>
        <v>0</v>
      </c>
      <c r="AR466" s="126">
        <f>SUMIF(표4[잉크명],표5[[#This Row],[잉크]],표4[금-1층])</f>
        <v>0</v>
      </c>
      <c r="AS466" s="54">
        <f>SUMIF(표4[잉크명],표5[[#This Row],[잉크]],표4[토])</f>
        <v>0</v>
      </c>
      <c r="AT466" s="126">
        <f>SUMIF(표4[잉크명],표5[[#This Row],[잉크]],표4[토-3층])</f>
        <v>0</v>
      </c>
      <c r="AU466" s="126">
        <f>SUMIF(표4[잉크명],표5[[#This Row],[잉크]],표4[토-1층])</f>
        <v>0</v>
      </c>
      <c r="AV466" s="54">
        <f>SUMIF(표4[잉크명],표5[[#This Row],[잉크]],표4[일])</f>
        <v>0</v>
      </c>
      <c r="AW466" s="126">
        <f>SUMIF(표4[잉크명],표5[[#This Row],[잉크]],표4[일-3층])</f>
        <v>0</v>
      </c>
      <c r="AX466" s="126">
        <f>SUMIF(표4[잉크명],표5[[#This Row],[잉크]],표4[일-1층])</f>
        <v>0</v>
      </c>
      <c r="AY466" s="54">
        <f>SUMIF(표4[잉크명],표5[[#This Row],[잉크]],표4[차주 월])</f>
        <v>0</v>
      </c>
      <c r="AZ466" s="54">
        <f>SUM(표5[[#This Row],[월]:[차주 월]])</f>
        <v>0</v>
      </c>
    </row>
    <row r="467" spans="2:52" x14ac:dyDescent="0.3">
      <c r="B467" s="56" t="s">
        <v>1014</v>
      </c>
      <c r="C467" s="56"/>
      <c r="D467" s="56" t="s">
        <v>1000</v>
      </c>
      <c r="E467" s="54">
        <f>COUNTIF(사출계획!$E$62:$F$110,표4[[#This Row],[제품명]])</f>
        <v>0</v>
      </c>
      <c r="F467" s="126">
        <f>COUNTIF(사출계획!$E$62:$F$87,표4[[#This Row],[제품명]])</f>
        <v>0</v>
      </c>
      <c r="G467" s="126">
        <f>COUNTIF(사출계획!$E$88:$F$110,표4[[#This Row],[제품명]])</f>
        <v>0</v>
      </c>
      <c r="H467" s="54">
        <f>COUNTIF(사출계획!$G$62:$H$110,표4[[#This Row],[제품명]])</f>
        <v>0</v>
      </c>
      <c r="I467" s="122">
        <f>COUNTIF(사출계획!$G$62:$H$87,표4[[#This Row],[제품명]])</f>
        <v>0</v>
      </c>
      <c r="J467" s="122">
        <f>COUNTIF(사출계획!$G$88:$H$110,표4[[#This Row],[제품명]])</f>
        <v>0</v>
      </c>
      <c r="K467" s="54">
        <f>COUNTIF(사출계획!$I$62:$J$110,표4[[#This Row],[제품명]])</f>
        <v>0</v>
      </c>
      <c r="L467" s="126">
        <f>COUNTIF(사출계획!$I$62:$J$87,표4[[#This Row],[제품명]])</f>
        <v>0</v>
      </c>
      <c r="M467" s="126">
        <f>COUNTIF(사출계획!$I$88:$J$110,표4[[#This Row],[제품명]])</f>
        <v>0</v>
      </c>
      <c r="N467" s="54">
        <f>COUNTIF(사출계획!$K$62:$L$110,표4[[#This Row],[제품명]])</f>
        <v>0</v>
      </c>
      <c r="O467" s="126">
        <f>COUNTIF(사출계획!$K$62:$L$87,표4[[#This Row],[제품명]])</f>
        <v>0</v>
      </c>
      <c r="P467" s="126">
        <f>COUNTIF(사출계획!$K$88:$L$110,표4[[#This Row],[제품명]])</f>
        <v>0</v>
      </c>
      <c r="Q467" s="54">
        <f>COUNTIF(사출계획!$M$62:$N$110,표4[[#This Row],[제품명]])</f>
        <v>0</v>
      </c>
      <c r="R467" s="126">
        <f>COUNTIF(사출계획!$M$62:$N$87,표4[[#This Row],[제품명]])</f>
        <v>0</v>
      </c>
      <c r="S467" s="126">
        <f>COUNTIF(사출계획!$M$88:$N$110,표4[[#This Row],[제품명]])</f>
        <v>0</v>
      </c>
      <c r="T467" s="54">
        <f>COUNTIF(사출계획!$O$62:$P$110,표4[[#This Row],[제품명]])</f>
        <v>0</v>
      </c>
      <c r="U467" s="126">
        <f>COUNTIF(사출계획!$O$62:$P$87,표4[[#This Row],[제품명]])</f>
        <v>0</v>
      </c>
      <c r="V467" s="126">
        <f>COUNTIF(사출계획!$O$88:$P$110,표4[[#This Row],[제품명]])</f>
        <v>0</v>
      </c>
      <c r="W467" s="54">
        <f>COUNTIF(사출계획!$Q$62:$R$110,표4[[#This Row],[제품명]])</f>
        <v>0</v>
      </c>
      <c r="X467" s="126">
        <f>COUNTIF(사출계획!$Q$62:$R$87,표4[[#This Row],[제품명]])</f>
        <v>0</v>
      </c>
      <c r="Y467" s="126">
        <f>COUNTIF(사출계획!$Q$88:$R$110,표4[[#This Row],[제품명]])</f>
        <v>0</v>
      </c>
      <c r="Z467" s="54">
        <f>COUNTIF(사출계획!$S$62:$T$110,표4[[#This Row],[제품명]])</f>
        <v>0</v>
      </c>
      <c r="AA467" s="126"/>
      <c r="AB467" s="126"/>
      <c r="AC467" s="33" t="s">
        <v>281</v>
      </c>
      <c r="AD467" s="129">
        <f>SUMIF(표4[잉크명],표5[[#This Row],[잉크]],표4[월])</f>
        <v>1</v>
      </c>
      <c r="AE467" s="131">
        <f>SUMIF(표4[잉크명],표5[[#This Row],[잉크]],표4[월-3층])</f>
        <v>0</v>
      </c>
      <c r="AF467" s="131">
        <f>SUMIF(표4[잉크명],표5[[#This Row],[잉크]],표4[월-1층])</f>
        <v>1</v>
      </c>
      <c r="AG467" s="133">
        <f>SUMIF(표4[잉크명],표5[[#This Row],[잉크]],표4[화])</f>
        <v>2</v>
      </c>
      <c r="AH467" s="131">
        <f>SUMIF(표4[잉크명],표5[[#This Row],[잉크]],표4[화-3층])</f>
        <v>0</v>
      </c>
      <c r="AI467" s="131">
        <f>SUMIF(표4[잉크명],표5[[#This Row],[잉크]],표4[화-1층])</f>
        <v>2</v>
      </c>
      <c r="AJ467" s="130">
        <f>SUMIF(표4[잉크명],표5[[#This Row],[잉크]],표4[수])</f>
        <v>0</v>
      </c>
      <c r="AK467" s="131">
        <f>SUMIF(표4[잉크명],표5[[#This Row],[잉크]],표4[수-3층])</f>
        <v>0</v>
      </c>
      <c r="AL467" s="131">
        <f>SUMIF(표4[잉크명],표5[[#This Row],[잉크]],표4[수-1층])</f>
        <v>0</v>
      </c>
      <c r="AM467" s="34">
        <f>SUMIF(표4[잉크명],표5[[#This Row],[잉크]],표4[목])</f>
        <v>0</v>
      </c>
      <c r="AN467" s="131">
        <f>SUMIF(표4[잉크명],표5[[#This Row],[잉크]],표4[목-3층])</f>
        <v>0</v>
      </c>
      <c r="AO467" s="131">
        <f>SUMIF(표4[잉크명],표5[[#This Row],[잉크]],표4[목-1층])</f>
        <v>0</v>
      </c>
      <c r="AP467" s="34">
        <f>SUMIF(표4[잉크명],표5[[#This Row],[잉크]],표4[금])</f>
        <v>0</v>
      </c>
      <c r="AQ467" s="131">
        <f>SUMIF(표4[잉크명],표5[[#This Row],[잉크]],표4[금-3층])</f>
        <v>0</v>
      </c>
      <c r="AR467" s="131">
        <f>SUMIF(표4[잉크명],표5[[#This Row],[잉크]],표4[금-1층])</f>
        <v>0</v>
      </c>
      <c r="AS467" s="34">
        <f>SUMIF(표4[잉크명],표5[[#This Row],[잉크]],표4[토])</f>
        <v>0</v>
      </c>
      <c r="AT467" s="131">
        <f>SUMIF(표4[잉크명],표5[[#This Row],[잉크]],표4[토-3층])</f>
        <v>0</v>
      </c>
      <c r="AU467" s="131">
        <f>SUMIF(표4[잉크명],표5[[#This Row],[잉크]],표4[토-1층])</f>
        <v>0</v>
      </c>
      <c r="AV467" s="34">
        <f>SUMIF(표4[잉크명],표5[[#This Row],[잉크]],표4[일])</f>
        <v>0</v>
      </c>
      <c r="AW467" s="131">
        <f>SUMIF(표4[잉크명],표5[[#This Row],[잉크]],표4[일-3층])</f>
        <v>0</v>
      </c>
      <c r="AX467" s="131">
        <f>SUMIF(표4[잉크명],표5[[#This Row],[잉크]],표4[일-1층])</f>
        <v>0</v>
      </c>
      <c r="AY467" s="34">
        <f>SUMIF(표4[잉크명],표5[[#This Row],[잉크]],표4[차주 월])</f>
        <v>0</v>
      </c>
      <c r="AZ467" s="34">
        <f>SUM(표5[[#This Row],[월]:[차주 월]])</f>
        <v>6</v>
      </c>
    </row>
    <row r="468" spans="2:52" x14ac:dyDescent="0.3">
      <c r="B468" s="56" t="s">
        <v>1007</v>
      </c>
      <c r="C468" s="56"/>
      <c r="D468" s="56" t="s">
        <v>1008</v>
      </c>
      <c r="E468" s="54">
        <f>COUNTIF(사출계획!$E$62:$F$110,표4[[#This Row],[제품명]])</f>
        <v>0</v>
      </c>
      <c r="F468" s="126">
        <f>COUNTIF(사출계획!$E$62:$F$87,표4[[#This Row],[제품명]])</f>
        <v>0</v>
      </c>
      <c r="G468" s="126">
        <f>COUNTIF(사출계획!$E$88:$F$110,표4[[#This Row],[제품명]])</f>
        <v>0</v>
      </c>
      <c r="H468" s="54">
        <f>COUNTIF(사출계획!$G$62:$H$110,표4[[#This Row],[제품명]])</f>
        <v>0</v>
      </c>
      <c r="I468" s="122">
        <f>COUNTIF(사출계획!$G$62:$H$87,표4[[#This Row],[제품명]])</f>
        <v>0</v>
      </c>
      <c r="J468" s="122">
        <f>COUNTIF(사출계획!$G$88:$H$110,표4[[#This Row],[제품명]])</f>
        <v>0</v>
      </c>
      <c r="K468" s="54">
        <f>COUNTIF(사출계획!$I$62:$J$110,표4[[#This Row],[제품명]])</f>
        <v>0</v>
      </c>
      <c r="L468" s="126">
        <f>COUNTIF(사출계획!$I$62:$J$87,표4[[#This Row],[제품명]])</f>
        <v>0</v>
      </c>
      <c r="M468" s="126">
        <f>COUNTIF(사출계획!$I$88:$J$110,표4[[#This Row],[제품명]])</f>
        <v>0</v>
      </c>
      <c r="N468" s="54">
        <f>COUNTIF(사출계획!$K$62:$L$110,표4[[#This Row],[제품명]])</f>
        <v>0</v>
      </c>
      <c r="O468" s="126">
        <f>COUNTIF(사출계획!$K$62:$L$87,표4[[#This Row],[제품명]])</f>
        <v>0</v>
      </c>
      <c r="P468" s="126">
        <f>COUNTIF(사출계획!$K$88:$L$110,표4[[#This Row],[제품명]])</f>
        <v>0</v>
      </c>
      <c r="Q468" s="54">
        <f>COUNTIF(사출계획!$M$62:$N$110,표4[[#This Row],[제품명]])</f>
        <v>0</v>
      </c>
      <c r="R468" s="126">
        <f>COUNTIF(사출계획!$M$62:$N$87,표4[[#This Row],[제품명]])</f>
        <v>0</v>
      </c>
      <c r="S468" s="126">
        <f>COUNTIF(사출계획!$M$88:$N$110,표4[[#This Row],[제품명]])</f>
        <v>0</v>
      </c>
      <c r="T468" s="54">
        <f>COUNTIF(사출계획!$O$62:$P$110,표4[[#This Row],[제품명]])</f>
        <v>0</v>
      </c>
      <c r="U468" s="126">
        <f>COUNTIF(사출계획!$O$62:$P$87,표4[[#This Row],[제품명]])</f>
        <v>0</v>
      </c>
      <c r="V468" s="126">
        <f>COUNTIF(사출계획!$O$88:$P$110,표4[[#This Row],[제품명]])</f>
        <v>0</v>
      </c>
      <c r="W468" s="54">
        <f>COUNTIF(사출계획!$Q$62:$R$110,표4[[#This Row],[제품명]])</f>
        <v>0</v>
      </c>
      <c r="X468" s="126">
        <f>COUNTIF(사출계획!$Q$62:$R$87,표4[[#This Row],[제품명]])</f>
        <v>0</v>
      </c>
      <c r="Y468" s="126">
        <f>COUNTIF(사출계획!$Q$88:$R$110,표4[[#This Row],[제품명]])</f>
        <v>0</v>
      </c>
      <c r="Z468" s="54">
        <f>COUNTIF(사출계획!$S$62:$T$110,표4[[#This Row],[제품명]])</f>
        <v>0</v>
      </c>
      <c r="AA468" s="126"/>
      <c r="AB468" s="126"/>
      <c r="AC468" s="33" t="s">
        <v>306</v>
      </c>
      <c r="AD468" s="129">
        <f>SUMIF(표4[잉크명],표5[[#This Row],[잉크]],표4[월])</f>
        <v>0</v>
      </c>
      <c r="AE468" s="131">
        <f>SUMIF(표4[잉크명],표5[[#This Row],[잉크]],표4[월-3층])</f>
        <v>0</v>
      </c>
      <c r="AF468" s="131">
        <f>SUMIF(표4[잉크명],표5[[#This Row],[잉크]],표4[월-1층])</f>
        <v>0</v>
      </c>
      <c r="AG468" s="133">
        <f>SUMIF(표4[잉크명],표5[[#This Row],[잉크]],표4[화])</f>
        <v>0</v>
      </c>
      <c r="AH468" s="131">
        <f>SUMIF(표4[잉크명],표5[[#This Row],[잉크]],표4[화-3층])</f>
        <v>0</v>
      </c>
      <c r="AI468" s="131">
        <f>SUMIF(표4[잉크명],표5[[#This Row],[잉크]],표4[화-1층])</f>
        <v>0</v>
      </c>
      <c r="AJ468" s="130">
        <f>SUMIF(표4[잉크명],표5[[#This Row],[잉크]],표4[수])</f>
        <v>0</v>
      </c>
      <c r="AK468" s="131">
        <f>SUMIF(표4[잉크명],표5[[#This Row],[잉크]],표4[수-3층])</f>
        <v>0</v>
      </c>
      <c r="AL468" s="131">
        <f>SUMIF(표4[잉크명],표5[[#This Row],[잉크]],표4[수-1층])</f>
        <v>0</v>
      </c>
      <c r="AM468" s="34">
        <f>SUMIF(표4[잉크명],표5[[#This Row],[잉크]],표4[목])</f>
        <v>0</v>
      </c>
      <c r="AN468" s="131">
        <f>SUMIF(표4[잉크명],표5[[#This Row],[잉크]],표4[목-3층])</f>
        <v>0</v>
      </c>
      <c r="AO468" s="131">
        <f>SUMIF(표4[잉크명],표5[[#This Row],[잉크]],표4[목-1층])</f>
        <v>0</v>
      </c>
      <c r="AP468" s="34">
        <f>SUMIF(표4[잉크명],표5[[#This Row],[잉크]],표4[금])</f>
        <v>0</v>
      </c>
      <c r="AQ468" s="131">
        <f>SUMIF(표4[잉크명],표5[[#This Row],[잉크]],표4[금-3층])</f>
        <v>0</v>
      </c>
      <c r="AR468" s="131">
        <f>SUMIF(표4[잉크명],표5[[#This Row],[잉크]],표4[금-1층])</f>
        <v>0</v>
      </c>
      <c r="AS468" s="34">
        <f>SUMIF(표4[잉크명],표5[[#This Row],[잉크]],표4[토])</f>
        <v>0</v>
      </c>
      <c r="AT468" s="131">
        <f>SUMIF(표4[잉크명],표5[[#This Row],[잉크]],표4[토-3층])</f>
        <v>0</v>
      </c>
      <c r="AU468" s="131">
        <f>SUMIF(표4[잉크명],표5[[#This Row],[잉크]],표4[토-1층])</f>
        <v>0</v>
      </c>
      <c r="AV468" s="34">
        <f>SUMIF(표4[잉크명],표5[[#This Row],[잉크]],표4[일])</f>
        <v>0</v>
      </c>
      <c r="AW468" s="131">
        <f>SUMIF(표4[잉크명],표5[[#This Row],[잉크]],표4[일-3층])</f>
        <v>0</v>
      </c>
      <c r="AX468" s="131">
        <f>SUMIF(표4[잉크명],표5[[#This Row],[잉크]],표4[일-1층])</f>
        <v>0</v>
      </c>
      <c r="AY468" s="34">
        <f>SUMIF(표4[잉크명],표5[[#This Row],[잉크]],표4[차주 월])</f>
        <v>0</v>
      </c>
      <c r="AZ468" s="34">
        <f>SUM(표5[[#This Row],[월]:[차주 월]])</f>
        <v>0</v>
      </c>
    </row>
    <row r="469" spans="2:52" x14ac:dyDescent="0.3">
      <c r="B469" s="56" t="s">
        <v>1007</v>
      </c>
      <c r="C469" s="56"/>
      <c r="D469" s="56" t="s">
        <v>1009</v>
      </c>
      <c r="E469" s="54">
        <f>COUNTIF(사출계획!$E$62:$F$110,표4[[#This Row],[제품명]])</f>
        <v>0</v>
      </c>
      <c r="F469" s="126">
        <f>COUNTIF(사출계획!$E$62:$F$87,표4[[#This Row],[제품명]])</f>
        <v>0</v>
      </c>
      <c r="G469" s="126">
        <f>COUNTIF(사출계획!$E$88:$F$110,표4[[#This Row],[제품명]])</f>
        <v>0</v>
      </c>
      <c r="H469" s="54">
        <f>COUNTIF(사출계획!$G$62:$H$110,표4[[#This Row],[제품명]])</f>
        <v>0</v>
      </c>
      <c r="I469" s="122">
        <f>COUNTIF(사출계획!$G$62:$H$87,표4[[#This Row],[제품명]])</f>
        <v>0</v>
      </c>
      <c r="J469" s="122">
        <f>COUNTIF(사출계획!$G$88:$H$110,표4[[#This Row],[제품명]])</f>
        <v>0</v>
      </c>
      <c r="K469" s="54">
        <f>COUNTIF(사출계획!$I$62:$J$110,표4[[#This Row],[제품명]])</f>
        <v>0</v>
      </c>
      <c r="L469" s="126">
        <f>COUNTIF(사출계획!$I$62:$J$87,표4[[#This Row],[제품명]])</f>
        <v>0</v>
      </c>
      <c r="M469" s="126">
        <f>COUNTIF(사출계획!$I$88:$J$110,표4[[#This Row],[제품명]])</f>
        <v>0</v>
      </c>
      <c r="N469" s="54">
        <f>COUNTIF(사출계획!$K$62:$L$110,표4[[#This Row],[제품명]])</f>
        <v>0</v>
      </c>
      <c r="O469" s="126">
        <f>COUNTIF(사출계획!$K$62:$L$87,표4[[#This Row],[제품명]])</f>
        <v>0</v>
      </c>
      <c r="P469" s="126">
        <f>COUNTIF(사출계획!$K$88:$L$110,표4[[#This Row],[제품명]])</f>
        <v>0</v>
      </c>
      <c r="Q469" s="54">
        <f>COUNTIF(사출계획!$M$62:$N$110,표4[[#This Row],[제품명]])</f>
        <v>0</v>
      </c>
      <c r="R469" s="126">
        <f>COUNTIF(사출계획!$M$62:$N$87,표4[[#This Row],[제품명]])</f>
        <v>0</v>
      </c>
      <c r="S469" s="126">
        <f>COUNTIF(사출계획!$M$88:$N$110,표4[[#This Row],[제품명]])</f>
        <v>0</v>
      </c>
      <c r="T469" s="54">
        <f>COUNTIF(사출계획!$O$62:$P$110,표4[[#This Row],[제품명]])</f>
        <v>0</v>
      </c>
      <c r="U469" s="126">
        <f>COUNTIF(사출계획!$O$62:$P$87,표4[[#This Row],[제품명]])</f>
        <v>0</v>
      </c>
      <c r="V469" s="126">
        <f>COUNTIF(사출계획!$O$88:$P$110,표4[[#This Row],[제품명]])</f>
        <v>0</v>
      </c>
      <c r="W469" s="54">
        <f>COUNTIF(사출계획!$Q$62:$R$110,표4[[#This Row],[제품명]])</f>
        <v>0</v>
      </c>
      <c r="X469" s="126">
        <f>COUNTIF(사출계획!$Q$62:$R$87,표4[[#This Row],[제품명]])</f>
        <v>0</v>
      </c>
      <c r="Y469" s="126">
        <f>COUNTIF(사출계획!$Q$88:$R$110,표4[[#This Row],[제품명]])</f>
        <v>0</v>
      </c>
      <c r="Z469" s="54">
        <f>COUNTIF(사출계획!$S$62:$T$110,표4[[#This Row],[제품명]])</f>
        <v>0</v>
      </c>
      <c r="AA469" s="126"/>
      <c r="AB469" s="126"/>
      <c r="AC469" s="166" t="s">
        <v>1501</v>
      </c>
      <c r="AD469" s="129">
        <f>SUMIF(표4[잉크명],표5[[#This Row],[잉크]],표4[월])</f>
        <v>0</v>
      </c>
      <c r="AE469" s="131">
        <f>SUMIF(표4[잉크명],표5[[#This Row],[잉크]],표4[월-3층])</f>
        <v>0</v>
      </c>
      <c r="AF469" s="131">
        <f>SUMIF(표4[잉크명],표5[[#This Row],[잉크]],표4[월-1층])</f>
        <v>0</v>
      </c>
      <c r="AG469" s="133">
        <f>SUMIF(표4[잉크명],표5[[#This Row],[잉크]],표4[화])</f>
        <v>0</v>
      </c>
      <c r="AH469" s="131">
        <f>SUMIF(표4[잉크명],표5[[#This Row],[잉크]],표4[화-3층])</f>
        <v>0</v>
      </c>
      <c r="AI469" s="131">
        <f>SUMIF(표4[잉크명],표5[[#This Row],[잉크]],표4[화-1층])</f>
        <v>0</v>
      </c>
      <c r="AJ469" s="130">
        <f>SUMIF(표4[잉크명],표5[[#This Row],[잉크]],표4[수])</f>
        <v>0</v>
      </c>
      <c r="AK469" s="131">
        <f>SUMIF(표4[잉크명],표5[[#This Row],[잉크]],표4[수-3층])</f>
        <v>0</v>
      </c>
      <c r="AL469" s="131">
        <f>SUMIF(표4[잉크명],표5[[#This Row],[잉크]],표4[수-1층])</f>
        <v>0</v>
      </c>
      <c r="AM469" s="54">
        <f>SUMIF(표4[잉크명],표5[[#This Row],[잉크]],표4[목])</f>
        <v>0</v>
      </c>
      <c r="AN469" s="131">
        <f>SUMIF(표4[잉크명],표5[[#This Row],[잉크]],표4[목-3층])</f>
        <v>0</v>
      </c>
      <c r="AO469" s="131">
        <f>SUMIF(표4[잉크명],표5[[#This Row],[잉크]],표4[목-1층])</f>
        <v>0</v>
      </c>
      <c r="AP469" s="54">
        <f>SUMIF(표4[잉크명],표5[[#This Row],[잉크]],표4[금])</f>
        <v>0</v>
      </c>
      <c r="AQ469" s="131">
        <f>SUMIF(표4[잉크명],표5[[#This Row],[잉크]],표4[금-3층])</f>
        <v>0</v>
      </c>
      <c r="AR469" s="131">
        <f>SUMIF(표4[잉크명],표5[[#This Row],[잉크]],표4[금-1층])</f>
        <v>0</v>
      </c>
      <c r="AS469" s="54">
        <f>SUMIF(표4[잉크명],표5[[#This Row],[잉크]],표4[토])</f>
        <v>0</v>
      </c>
      <c r="AT469" s="131">
        <f>SUMIF(표4[잉크명],표5[[#This Row],[잉크]],표4[토-3층])</f>
        <v>0</v>
      </c>
      <c r="AU469" s="131">
        <f>SUMIF(표4[잉크명],표5[[#This Row],[잉크]],표4[토-1층])</f>
        <v>0</v>
      </c>
      <c r="AV469" s="54">
        <f>SUMIF(표4[잉크명],표5[[#This Row],[잉크]],표4[일])</f>
        <v>0</v>
      </c>
      <c r="AW469" s="131">
        <f>SUMIF(표4[잉크명],표5[[#This Row],[잉크]],표4[일-3층])</f>
        <v>0</v>
      </c>
      <c r="AX469" s="131">
        <f>SUMIF(표4[잉크명],표5[[#This Row],[잉크]],표4[일-1층])</f>
        <v>0</v>
      </c>
      <c r="AY469" s="54">
        <f>SUMIF(표4[잉크명],표5[[#This Row],[잉크]],표4[차주 월])</f>
        <v>0</v>
      </c>
      <c r="AZ469" s="54">
        <f>SUM(표5[[#This Row],[월]:[차주 월]])</f>
        <v>0</v>
      </c>
    </row>
    <row r="470" spans="2:52" x14ac:dyDescent="0.3">
      <c r="B470" s="56" t="s">
        <v>1022</v>
      </c>
      <c r="C470" s="56"/>
      <c r="D470" s="56" t="s">
        <v>1015</v>
      </c>
      <c r="E470" s="34">
        <f>COUNTIF(사출계획!$E$62:$F$110,표4[[#This Row],[제품명]])</f>
        <v>0</v>
      </c>
      <c r="F470" s="126">
        <f>COUNTIF(사출계획!$E$62:$F$87,표4[[#This Row],[제품명]])</f>
        <v>0</v>
      </c>
      <c r="G470" s="126">
        <f>COUNTIF(사출계획!$E$88:$F$110,표4[[#This Row],[제품명]])</f>
        <v>0</v>
      </c>
      <c r="H470" s="34">
        <f>COUNTIF(사출계획!$G$62:$H$110,표4[[#This Row],[제품명]])</f>
        <v>0</v>
      </c>
      <c r="I470" s="122">
        <f>COUNTIF(사출계획!$G$62:$H$87,표4[[#This Row],[제품명]])</f>
        <v>0</v>
      </c>
      <c r="J470" s="122">
        <f>COUNTIF(사출계획!$G$88:$H$110,표4[[#This Row],[제품명]])</f>
        <v>0</v>
      </c>
      <c r="K470" s="34">
        <f>COUNTIF(사출계획!$I$62:$J$110,표4[[#This Row],[제품명]])</f>
        <v>0</v>
      </c>
      <c r="L470" s="126">
        <f>COUNTIF(사출계획!$I$62:$J$87,표4[[#This Row],[제품명]])</f>
        <v>0</v>
      </c>
      <c r="M470" s="126">
        <f>COUNTIF(사출계획!$I$88:$J$110,표4[[#This Row],[제품명]])</f>
        <v>0</v>
      </c>
      <c r="N470" s="34">
        <f>COUNTIF(사출계획!$K$62:$L$110,표4[[#This Row],[제품명]])</f>
        <v>0</v>
      </c>
      <c r="O470" s="126">
        <f>COUNTIF(사출계획!$K$62:$L$87,표4[[#This Row],[제품명]])</f>
        <v>0</v>
      </c>
      <c r="P470" s="126">
        <f>COUNTIF(사출계획!$K$88:$L$110,표4[[#This Row],[제품명]])</f>
        <v>0</v>
      </c>
      <c r="Q470" s="34">
        <f>COUNTIF(사출계획!$M$62:$N$110,표4[[#This Row],[제품명]])</f>
        <v>0</v>
      </c>
      <c r="R470" s="126">
        <f>COUNTIF(사출계획!$M$62:$N$87,표4[[#This Row],[제품명]])</f>
        <v>0</v>
      </c>
      <c r="S470" s="126">
        <f>COUNTIF(사출계획!$M$88:$N$110,표4[[#This Row],[제품명]])</f>
        <v>0</v>
      </c>
      <c r="T470" s="34">
        <f>COUNTIF(사출계획!$O$62:$P$110,표4[[#This Row],[제품명]])</f>
        <v>0</v>
      </c>
      <c r="U470" s="126">
        <f>COUNTIF(사출계획!$O$62:$P$87,표4[[#This Row],[제품명]])</f>
        <v>0</v>
      </c>
      <c r="V470" s="126">
        <f>COUNTIF(사출계획!$O$88:$P$110,표4[[#This Row],[제품명]])</f>
        <v>0</v>
      </c>
      <c r="W470" s="34">
        <f>COUNTIF(사출계획!$Q$62:$R$110,표4[[#This Row],[제품명]])</f>
        <v>0</v>
      </c>
      <c r="X470" s="126">
        <f>COUNTIF(사출계획!$Q$62:$R$87,표4[[#This Row],[제품명]])</f>
        <v>0</v>
      </c>
      <c r="Y470" s="126">
        <f>COUNTIF(사출계획!$Q$88:$R$110,표4[[#This Row],[제품명]])</f>
        <v>0</v>
      </c>
      <c r="Z470" s="34">
        <f>COUNTIF(사출계획!$S$62:$T$110,표4[[#This Row],[제품명]])</f>
        <v>0</v>
      </c>
      <c r="AA470" s="126"/>
      <c r="AB470" s="126"/>
      <c r="AC470" s="33" t="s">
        <v>1806</v>
      </c>
      <c r="AD470" s="129">
        <f>SUMIF(표4[잉크명],표5[[#This Row],[잉크]],표4[월])</f>
        <v>0</v>
      </c>
      <c r="AE470" s="131">
        <f>SUMIF(표4[잉크명],표5[[#This Row],[잉크]],표4[월-3층])</f>
        <v>0</v>
      </c>
      <c r="AF470" s="131">
        <f>SUMIF(표4[잉크명],표5[[#This Row],[잉크]],표4[월-1층])</f>
        <v>0</v>
      </c>
      <c r="AG470" s="133">
        <f>SUMIF(표4[잉크명],표5[[#This Row],[잉크]],표4[화])</f>
        <v>0</v>
      </c>
      <c r="AH470" s="131">
        <f>SUMIF(표4[잉크명],표5[[#This Row],[잉크]],표4[화-3층])</f>
        <v>0</v>
      </c>
      <c r="AI470" s="131">
        <f>SUMIF(표4[잉크명],표5[[#This Row],[잉크]],표4[화-1층])</f>
        <v>0</v>
      </c>
      <c r="AJ470" s="130">
        <f>SUMIF(표4[잉크명],표5[[#This Row],[잉크]],표4[수])</f>
        <v>0</v>
      </c>
      <c r="AK470" s="131">
        <f>SUMIF(표4[잉크명],표5[[#This Row],[잉크]],표4[수-3층])</f>
        <v>0</v>
      </c>
      <c r="AL470" s="131">
        <f>SUMIF(표4[잉크명],표5[[#This Row],[잉크]],표4[수-1층])</f>
        <v>0</v>
      </c>
      <c r="AM470" s="34">
        <f>SUMIF(표4[잉크명],표5[[#This Row],[잉크]],표4[목])</f>
        <v>0</v>
      </c>
      <c r="AN470" s="131">
        <f>SUMIF(표4[잉크명],표5[[#This Row],[잉크]],표4[목-3층])</f>
        <v>0</v>
      </c>
      <c r="AO470" s="131">
        <f>SUMIF(표4[잉크명],표5[[#This Row],[잉크]],표4[목-1층])</f>
        <v>0</v>
      </c>
      <c r="AP470" s="34">
        <f>SUMIF(표4[잉크명],표5[[#This Row],[잉크]],표4[금])</f>
        <v>0</v>
      </c>
      <c r="AQ470" s="131">
        <f>SUMIF(표4[잉크명],표5[[#This Row],[잉크]],표4[금-3층])</f>
        <v>0</v>
      </c>
      <c r="AR470" s="131">
        <f>SUMIF(표4[잉크명],표5[[#This Row],[잉크]],표4[금-1층])</f>
        <v>0</v>
      </c>
      <c r="AS470" s="34">
        <f>SUMIF(표4[잉크명],표5[[#This Row],[잉크]],표4[토])</f>
        <v>0</v>
      </c>
      <c r="AT470" s="131">
        <f>SUMIF(표4[잉크명],표5[[#This Row],[잉크]],표4[토-3층])</f>
        <v>0</v>
      </c>
      <c r="AU470" s="131">
        <f>SUMIF(표4[잉크명],표5[[#This Row],[잉크]],표4[토-1층])</f>
        <v>0</v>
      </c>
      <c r="AV470" s="34">
        <f>SUMIF(표4[잉크명],표5[[#This Row],[잉크]],표4[일])</f>
        <v>0</v>
      </c>
      <c r="AW470" s="131">
        <f>SUMIF(표4[잉크명],표5[[#This Row],[잉크]],표4[일-3층])</f>
        <v>0</v>
      </c>
      <c r="AX470" s="131">
        <f>SUMIF(표4[잉크명],표5[[#This Row],[잉크]],표4[일-1층])</f>
        <v>0</v>
      </c>
      <c r="AY470" s="34">
        <f>SUMIF(표4[잉크명],표5[[#This Row],[잉크]],표4[차주 월])</f>
        <v>0</v>
      </c>
      <c r="AZ470" s="34">
        <f>SUM(표5[[#This Row],[월]:[차주 월]])</f>
        <v>0</v>
      </c>
    </row>
    <row r="471" spans="2:52" x14ac:dyDescent="0.3">
      <c r="B471" s="56" t="s">
        <v>1023</v>
      </c>
      <c r="C471" s="56"/>
      <c r="D471" s="56" t="s">
        <v>944</v>
      </c>
      <c r="E471" s="54">
        <f>COUNTIF(사출계획!$E$62:$F$110,표4[[#This Row],[제품명]])</f>
        <v>0</v>
      </c>
      <c r="F471" s="126">
        <f>COUNTIF(사출계획!$E$62:$F$87,표4[[#This Row],[제품명]])</f>
        <v>0</v>
      </c>
      <c r="G471" s="126">
        <f>COUNTIF(사출계획!$E$88:$F$110,표4[[#This Row],[제품명]])</f>
        <v>0</v>
      </c>
      <c r="H471" s="54">
        <f>COUNTIF(사출계획!$G$62:$H$110,표4[[#This Row],[제품명]])</f>
        <v>0</v>
      </c>
      <c r="I471" s="122">
        <f>COUNTIF(사출계획!$G$62:$H$87,표4[[#This Row],[제품명]])</f>
        <v>0</v>
      </c>
      <c r="J471" s="122">
        <f>COUNTIF(사출계획!$G$88:$H$110,표4[[#This Row],[제품명]])</f>
        <v>0</v>
      </c>
      <c r="K471" s="54">
        <f>COUNTIF(사출계획!$I$62:$J$110,표4[[#This Row],[제품명]])</f>
        <v>0</v>
      </c>
      <c r="L471" s="126">
        <f>COUNTIF(사출계획!$I$62:$J$87,표4[[#This Row],[제품명]])</f>
        <v>0</v>
      </c>
      <c r="M471" s="126">
        <f>COUNTIF(사출계획!$I$88:$J$110,표4[[#This Row],[제품명]])</f>
        <v>0</v>
      </c>
      <c r="N471" s="54">
        <f>COUNTIF(사출계획!$K$62:$L$110,표4[[#This Row],[제품명]])</f>
        <v>0</v>
      </c>
      <c r="O471" s="126">
        <f>COUNTIF(사출계획!$K$62:$L$87,표4[[#This Row],[제품명]])</f>
        <v>0</v>
      </c>
      <c r="P471" s="126">
        <f>COUNTIF(사출계획!$K$88:$L$110,표4[[#This Row],[제품명]])</f>
        <v>0</v>
      </c>
      <c r="Q471" s="54">
        <f>COUNTIF(사출계획!$M$62:$N$110,표4[[#This Row],[제품명]])</f>
        <v>0</v>
      </c>
      <c r="R471" s="126">
        <f>COUNTIF(사출계획!$M$62:$N$87,표4[[#This Row],[제품명]])</f>
        <v>0</v>
      </c>
      <c r="S471" s="126">
        <f>COUNTIF(사출계획!$M$88:$N$110,표4[[#This Row],[제품명]])</f>
        <v>0</v>
      </c>
      <c r="T471" s="54">
        <f>COUNTIF(사출계획!$O$62:$P$110,표4[[#This Row],[제품명]])</f>
        <v>0</v>
      </c>
      <c r="U471" s="126">
        <f>COUNTIF(사출계획!$O$62:$P$87,표4[[#This Row],[제품명]])</f>
        <v>0</v>
      </c>
      <c r="V471" s="126">
        <f>COUNTIF(사출계획!$O$88:$P$110,표4[[#This Row],[제품명]])</f>
        <v>0</v>
      </c>
      <c r="W471" s="54">
        <f>COUNTIF(사출계획!$Q$62:$R$110,표4[[#This Row],[제품명]])</f>
        <v>0</v>
      </c>
      <c r="X471" s="126">
        <f>COUNTIF(사출계획!$Q$62:$R$87,표4[[#This Row],[제품명]])</f>
        <v>0</v>
      </c>
      <c r="Y471" s="126">
        <f>COUNTIF(사출계획!$Q$88:$R$110,표4[[#This Row],[제품명]])</f>
        <v>0</v>
      </c>
      <c r="Z471" s="54">
        <f>COUNTIF(사출계획!$S$62:$T$110,표4[[#This Row],[제품명]])</f>
        <v>0</v>
      </c>
      <c r="AA471" s="126"/>
      <c r="AB471" s="126"/>
      <c r="AC471" s="167" t="s">
        <v>777</v>
      </c>
      <c r="AD471" s="129">
        <f>SUMIF(표4[잉크명],표5[[#This Row],[잉크]],표4[월])</f>
        <v>0</v>
      </c>
      <c r="AE471" s="126">
        <f>SUMIF(표4[잉크명],표5[[#This Row],[잉크]],표4[월-3층])</f>
        <v>0</v>
      </c>
      <c r="AF471" s="126">
        <f>SUMIF(표4[잉크명],표5[[#This Row],[잉크]],표4[월-1층])</f>
        <v>0</v>
      </c>
      <c r="AG471" s="133">
        <f>SUMIF(표4[잉크명],표5[[#This Row],[잉크]],표4[화])</f>
        <v>0</v>
      </c>
      <c r="AH471" s="126">
        <f>SUMIF(표4[잉크명],표5[[#This Row],[잉크]],표4[화-3층])</f>
        <v>0</v>
      </c>
      <c r="AI471" s="126">
        <f>SUMIF(표4[잉크명],표5[[#This Row],[잉크]],표4[화-1층])</f>
        <v>0</v>
      </c>
      <c r="AJ471" s="130">
        <f>SUMIF(표4[잉크명],표5[[#This Row],[잉크]],표4[수])</f>
        <v>0</v>
      </c>
      <c r="AK471" s="126">
        <f>SUMIF(표4[잉크명],표5[[#This Row],[잉크]],표4[수-3층])</f>
        <v>0</v>
      </c>
      <c r="AL471" s="126">
        <f>SUMIF(표4[잉크명],표5[[#This Row],[잉크]],표4[수-1층])</f>
        <v>0</v>
      </c>
      <c r="AM471" s="34">
        <f>SUMIF(표4[잉크명],표5[[#This Row],[잉크]],표4[목])</f>
        <v>0</v>
      </c>
      <c r="AN471" s="126">
        <f>SUMIF(표4[잉크명],표5[[#This Row],[잉크]],표4[목-3층])</f>
        <v>0</v>
      </c>
      <c r="AO471" s="126">
        <f>SUMIF(표4[잉크명],표5[[#This Row],[잉크]],표4[목-1층])</f>
        <v>0</v>
      </c>
      <c r="AP471" s="34">
        <f>SUMIF(표4[잉크명],표5[[#This Row],[잉크]],표4[금])</f>
        <v>0</v>
      </c>
      <c r="AQ471" s="126">
        <f>SUMIF(표4[잉크명],표5[[#This Row],[잉크]],표4[금-3층])</f>
        <v>0</v>
      </c>
      <c r="AR471" s="126">
        <f>SUMIF(표4[잉크명],표5[[#This Row],[잉크]],표4[금-1층])</f>
        <v>0</v>
      </c>
      <c r="AS471" s="34">
        <f>SUMIF(표4[잉크명],표5[[#This Row],[잉크]],표4[토])</f>
        <v>0</v>
      </c>
      <c r="AT471" s="126">
        <f>SUMIF(표4[잉크명],표5[[#This Row],[잉크]],표4[토-3층])</f>
        <v>0</v>
      </c>
      <c r="AU471" s="126">
        <f>SUMIF(표4[잉크명],표5[[#This Row],[잉크]],표4[토-1층])</f>
        <v>0</v>
      </c>
      <c r="AV471" s="34">
        <f>SUMIF(표4[잉크명],표5[[#This Row],[잉크]],표4[일])</f>
        <v>0</v>
      </c>
      <c r="AW471" s="126">
        <f>SUMIF(표4[잉크명],표5[[#This Row],[잉크]],표4[일-3층])</f>
        <v>0</v>
      </c>
      <c r="AX471" s="126">
        <f>SUMIF(표4[잉크명],표5[[#This Row],[잉크]],표4[일-1층])</f>
        <v>0</v>
      </c>
      <c r="AY471" s="34">
        <f>SUMIF(표4[잉크명],표5[[#This Row],[잉크]],표4[차주 월])</f>
        <v>0</v>
      </c>
      <c r="AZ471" s="34">
        <f>SUM(표5[[#This Row],[월]:[차주 월]])</f>
        <v>0</v>
      </c>
    </row>
    <row r="472" spans="2:52" x14ac:dyDescent="0.3">
      <c r="B472" s="56" t="s">
        <v>1022</v>
      </c>
      <c r="C472" s="56"/>
      <c r="D472" s="56" t="s">
        <v>1017</v>
      </c>
      <c r="E472" s="34">
        <f>COUNTIF(사출계획!$E$62:$F$110,표4[[#This Row],[제품명]])</f>
        <v>0</v>
      </c>
      <c r="F472" s="126">
        <f>COUNTIF(사출계획!$E$62:$F$87,표4[[#This Row],[제품명]])</f>
        <v>0</v>
      </c>
      <c r="G472" s="126">
        <f>COUNTIF(사출계획!$E$88:$F$110,표4[[#This Row],[제품명]])</f>
        <v>0</v>
      </c>
      <c r="H472" s="34">
        <f>COUNTIF(사출계획!$G$62:$H$110,표4[[#This Row],[제품명]])</f>
        <v>0</v>
      </c>
      <c r="I472" s="122">
        <f>COUNTIF(사출계획!$G$62:$H$87,표4[[#This Row],[제품명]])</f>
        <v>0</v>
      </c>
      <c r="J472" s="122">
        <f>COUNTIF(사출계획!$G$88:$H$110,표4[[#This Row],[제품명]])</f>
        <v>0</v>
      </c>
      <c r="K472" s="34">
        <f>COUNTIF(사출계획!$I$62:$J$110,표4[[#This Row],[제품명]])</f>
        <v>0</v>
      </c>
      <c r="L472" s="126">
        <f>COUNTIF(사출계획!$I$62:$J$87,표4[[#This Row],[제품명]])</f>
        <v>0</v>
      </c>
      <c r="M472" s="126">
        <f>COUNTIF(사출계획!$I$88:$J$110,표4[[#This Row],[제품명]])</f>
        <v>0</v>
      </c>
      <c r="N472" s="34">
        <f>COUNTIF(사출계획!$K$62:$L$110,표4[[#This Row],[제품명]])</f>
        <v>0</v>
      </c>
      <c r="O472" s="126">
        <f>COUNTIF(사출계획!$K$62:$L$87,표4[[#This Row],[제품명]])</f>
        <v>0</v>
      </c>
      <c r="P472" s="126">
        <f>COUNTIF(사출계획!$K$88:$L$110,표4[[#This Row],[제품명]])</f>
        <v>0</v>
      </c>
      <c r="Q472" s="34">
        <f>COUNTIF(사출계획!$M$62:$N$110,표4[[#This Row],[제품명]])</f>
        <v>0</v>
      </c>
      <c r="R472" s="126">
        <f>COUNTIF(사출계획!$M$62:$N$87,표4[[#This Row],[제품명]])</f>
        <v>0</v>
      </c>
      <c r="S472" s="126">
        <f>COUNTIF(사출계획!$M$88:$N$110,표4[[#This Row],[제품명]])</f>
        <v>0</v>
      </c>
      <c r="T472" s="34">
        <f>COUNTIF(사출계획!$O$62:$P$110,표4[[#This Row],[제품명]])</f>
        <v>0</v>
      </c>
      <c r="U472" s="126">
        <f>COUNTIF(사출계획!$O$62:$P$87,표4[[#This Row],[제품명]])</f>
        <v>0</v>
      </c>
      <c r="V472" s="126">
        <f>COUNTIF(사출계획!$O$88:$P$110,표4[[#This Row],[제품명]])</f>
        <v>0</v>
      </c>
      <c r="W472" s="34">
        <f>COUNTIF(사출계획!$Q$62:$R$110,표4[[#This Row],[제품명]])</f>
        <v>0</v>
      </c>
      <c r="X472" s="126">
        <f>COUNTIF(사출계획!$Q$62:$R$87,표4[[#This Row],[제품명]])</f>
        <v>0</v>
      </c>
      <c r="Y472" s="126">
        <f>COUNTIF(사출계획!$Q$88:$R$110,표4[[#This Row],[제품명]])</f>
        <v>0</v>
      </c>
      <c r="Z472" s="34">
        <f>COUNTIF(사출계획!$S$62:$T$110,표4[[#This Row],[제품명]])</f>
        <v>0</v>
      </c>
      <c r="AA472" s="126"/>
      <c r="AB472" s="126"/>
      <c r="AC472" s="33" t="s">
        <v>341</v>
      </c>
      <c r="AD472" s="129">
        <f>SUMIF(표4[잉크명],표5[[#This Row],[잉크]],표4[월])</f>
        <v>0</v>
      </c>
      <c r="AE472" s="126">
        <f>SUMIF(표4[잉크명],표5[[#This Row],[잉크]],표4[월-3층])</f>
        <v>0</v>
      </c>
      <c r="AF472" s="126">
        <f>SUMIF(표4[잉크명],표5[[#This Row],[잉크]],표4[월-1층])</f>
        <v>0</v>
      </c>
      <c r="AG472" s="133">
        <f>SUMIF(표4[잉크명],표5[[#This Row],[잉크]],표4[화])</f>
        <v>0</v>
      </c>
      <c r="AH472" s="126">
        <f>SUMIF(표4[잉크명],표5[[#This Row],[잉크]],표4[화-3층])</f>
        <v>0</v>
      </c>
      <c r="AI472" s="126">
        <f>SUMIF(표4[잉크명],표5[[#This Row],[잉크]],표4[화-1층])</f>
        <v>0</v>
      </c>
      <c r="AJ472" s="130">
        <f>SUMIF(표4[잉크명],표5[[#This Row],[잉크]],표4[수])</f>
        <v>0</v>
      </c>
      <c r="AK472" s="126">
        <f>SUMIF(표4[잉크명],표5[[#This Row],[잉크]],표4[수-3층])</f>
        <v>0</v>
      </c>
      <c r="AL472" s="126">
        <f>SUMIF(표4[잉크명],표5[[#This Row],[잉크]],표4[수-1층])</f>
        <v>0</v>
      </c>
      <c r="AM472" s="34">
        <f>SUMIF(표4[잉크명],표5[[#This Row],[잉크]],표4[목])</f>
        <v>0</v>
      </c>
      <c r="AN472" s="126">
        <f>SUMIF(표4[잉크명],표5[[#This Row],[잉크]],표4[목-3층])</f>
        <v>0</v>
      </c>
      <c r="AO472" s="126">
        <f>SUMIF(표4[잉크명],표5[[#This Row],[잉크]],표4[목-1층])</f>
        <v>0</v>
      </c>
      <c r="AP472" s="34">
        <f>SUMIF(표4[잉크명],표5[[#This Row],[잉크]],표4[금])</f>
        <v>0</v>
      </c>
      <c r="AQ472" s="126">
        <f>SUMIF(표4[잉크명],표5[[#This Row],[잉크]],표4[금-3층])</f>
        <v>0</v>
      </c>
      <c r="AR472" s="126">
        <f>SUMIF(표4[잉크명],표5[[#This Row],[잉크]],표4[금-1층])</f>
        <v>0</v>
      </c>
      <c r="AS472" s="34">
        <f>SUMIF(표4[잉크명],표5[[#This Row],[잉크]],표4[토])</f>
        <v>0</v>
      </c>
      <c r="AT472" s="126">
        <f>SUMIF(표4[잉크명],표5[[#This Row],[잉크]],표4[토-3층])</f>
        <v>0</v>
      </c>
      <c r="AU472" s="126">
        <f>SUMIF(표4[잉크명],표5[[#This Row],[잉크]],표4[토-1층])</f>
        <v>0</v>
      </c>
      <c r="AV472" s="34">
        <f>SUMIF(표4[잉크명],표5[[#This Row],[잉크]],표4[일])</f>
        <v>0</v>
      </c>
      <c r="AW472" s="126">
        <f>SUMIF(표4[잉크명],표5[[#This Row],[잉크]],표4[일-3층])</f>
        <v>0</v>
      </c>
      <c r="AX472" s="126">
        <f>SUMIF(표4[잉크명],표5[[#This Row],[잉크]],표4[일-1층])</f>
        <v>0</v>
      </c>
      <c r="AY472" s="34">
        <f>SUMIF(표4[잉크명],표5[[#This Row],[잉크]],표4[차주 월])</f>
        <v>0</v>
      </c>
      <c r="AZ472" s="34">
        <f>SUM(표5[[#This Row],[월]:[차주 월]])</f>
        <v>0</v>
      </c>
    </row>
    <row r="473" spans="2:52" x14ac:dyDescent="0.3">
      <c r="B473" s="56" t="s">
        <v>1024</v>
      </c>
      <c r="C473" s="56"/>
      <c r="D473" s="56" t="s">
        <v>1018</v>
      </c>
      <c r="E473" s="54">
        <f>COUNTIF(사출계획!$E$62:$F$110,표4[[#This Row],[제품명]])</f>
        <v>0</v>
      </c>
      <c r="F473" s="126">
        <f>COUNTIF(사출계획!$E$62:$F$87,표4[[#This Row],[제품명]])</f>
        <v>0</v>
      </c>
      <c r="G473" s="126">
        <f>COUNTIF(사출계획!$E$88:$F$110,표4[[#This Row],[제품명]])</f>
        <v>0</v>
      </c>
      <c r="H473" s="54">
        <f>COUNTIF(사출계획!$G$62:$H$110,표4[[#This Row],[제품명]])</f>
        <v>0</v>
      </c>
      <c r="I473" s="122">
        <f>COUNTIF(사출계획!$G$62:$H$87,표4[[#This Row],[제품명]])</f>
        <v>0</v>
      </c>
      <c r="J473" s="122">
        <f>COUNTIF(사출계획!$G$88:$H$110,표4[[#This Row],[제품명]])</f>
        <v>0</v>
      </c>
      <c r="K473" s="54">
        <f>COUNTIF(사출계획!$I$62:$J$110,표4[[#This Row],[제품명]])</f>
        <v>0</v>
      </c>
      <c r="L473" s="126">
        <f>COUNTIF(사출계획!$I$62:$J$87,표4[[#This Row],[제품명]])</f>
        <v>0</v>
      </c>
      <c r="M473" s="126">
        <f>COUNTIF(사출계획!$I$88:$J$110,표4[[#This Row],[제품명]])</f>
        <v>0</v>
      </c>
      <c r="N473" s="54">
        <f>COUNTIF(사출계획!$K$62:$L$110,표4[[#This Row],[제품명]])</f>
        <v>0</v>
      </c>
      <c r="O473" s="126">
        <f>COUNTIF(사출계획!$K$62:$L$87,표4[[#This Row],[제품명]])</f>
        <v>0</v>
      </c>
      <c r="P473" s="126">
        <f>COUNTIF(사출계획!$K$88:$L$110,표4[[#This Row],[제품명]])</f>
        <v>0</v>
      </c>
      <c r="Q473" s="54">
        <f>COUNTIF(사출계획!$M$62:$N$110,표4[[#This Row],[제품명]])</f>
        <v>0</v>
      </c>
      <c r="R473" s="126">
        <f>COUNTIF(사출계획!$M$62:$N$87,표4[[#This Row],[제품명]])</f>
        <v>0</v>
      </c>
      <c r="S473" s="126">
        <f>COUNTIF(사출계획!$M$88:$N$110,표4[[#This Row],[제품명]])</f>
        <v>0</v>
      </c>
      <c r="T473" s="54">
        <f>COUNTIF(사출계획!$O$62:$P$110,표4[[#This Row],[제품명]])</f>
        <v>0</v>
      </c>
      <c r="U473" s="126">
        <f>COUNTIF(사출계획!$O$62:$P$87,표4[[#This Row],[제품명]])</f>
        <v>0</v>
      </c>
      <c r="V473" s="126">
        <f>COUNTIF(사출계획!$O$88:$P$110,표4[[#This Row],[제품명]])</f>
        <v>0</v>
      </c>
      <c r="W473" s="54">
        <f>COUNTIF(사출계획!$Q$62:$R$110,표4[[#This Row],[제품명]])</f>
        <v>0</v>
      </c>
      <c r="X473" s="126">
        <f>COUNTIF(사출계획!$Q$62:$R$87,표4[[#This Row],[제품명]])</f>
        <v>0</v>
      </c>
      <c r="Y473" s="126">
        <f>COUNTIF(사출계획!$Q$88:$R$110,표4[[#This Row],[제품명]])</f>
        <v>0</v>
      </c>
      <c r="Z473" s="54">
        <f>COUNTIF(사출계획!$S$62:$T$110,표4[[#This Row],[제품명]])</f>
        <v>0</v>
      </c>
      <c r="AA473" s="126"/>
      <c r="AB473" s="126"/>
      <c r="AC473" s="167" t="s">
        <v>1052</v>
      </c>
      <c r="AD473" s="129">
        <f>SUMIF(표4[잉크명],표5[[#This Row],[잉크]],표4[월])</f>
        <v>0</v>
      </c>
      <c r="AE473" s="131">
        <f>SUMIF(표4[잉크명],표5[[#This Row],[잉크]],표4[월-3층])</f>
        <v>0</v>
      </c>
      <c r="AF473" s="131">
        <f>SUMIF(표4[잉크명],표5[[#This Row],[잉크]],표4[월-1층])</f>
        <v>0</v>
      </c>
      <c r="AG473" s="133">
        <f>SUMIF(표4[잉크명],표5[[#This Row],[잉크]],표4[화])</f>
        <v>0</v>
      </c>
      <c r="AH473" s="131">
        <f>SUMIF(표4[잉크명],표5[[#This Row],[잉크]],표4[화-3층])</f>
        <v>0</v>
      </c>
      <c r="AI473" s="131">
        <f>SUMIF(표4[잉크명],표5[[#This Row],[잉크]],표4[화-1층])</f>
        <v>0</v>
      </c>
      <c r="AJ473" s="130">
        <f>SUMIF(표4[잉크명],표5[[#This Row],[잉크]],표4[수])</f>
        <v>0</v>
      </c>
      <c r="AK473" s="131">
        <f>SUMIF(표4[잉크명],표5[[#This Row],[잉크]],표4[수-3층])</f>
        <v>0</v>
      </c>
      <c r="AL473" s="131">
        <f>SUMIF(표4[잉크명],표5[[#This Row],[잉크]],표4[수-1층])</f>
        <v>0</v>
      </c>
      <c r="AM473" s="54">
        <f>SUMIF(표4[잉크명],표5[[#This Row],[잉크]],표4[목])</f>
        <v>0</v>
      </c>
      <c r="AN473" s="131">
        <f>SUMIF(표4[잉크명],표5[[#This Row],[잉크]],표4[목-3층])</f>
        <v>0</v>
      </c>
      <c r="AO473" s="131">
        <f>SUMIF(표4[잉크명],표5[[#This Row],[잉크]],표4[목-1층])</f>
        <v>0</v>
      </c>
      <c r="AP473" s="54">
        <f>SUMIF(표4[잉크명],표5[[#This Row],[잉크]],표4[금])</f>
        <v>0</v>
      </c>
      <c r="AQ473" s="131">
        <f>SUMIF(표4[잉크명],표5[[#This Row],[잉크]],표4[금-3층])</f>
        <v>0</v>
      </c>
      <c r="AR473" s="131">
        <f>SUMIF(표4[잉크명],표5[[#This Row],[잉크]],표4[금-1층])</f>
        <v>0</v>
      </c>
      <c r="AS473" s="54">
        <f>SUMIF(표4[잉크명],표5[[#This Row],[잉크]],표4[토])</f>
        <v>0</v>
      </c>
      <c r="AT473" s="131">
        <f>SUMIF(표4[잉크명],표5[[#This Row],[잉크]],표4[토-3층])</f>
        <v>0</v>
      </c>
      <c r="AU473" s="131">
        <f>SUMIF(표4[잉크명],표5[[#This Row],[잉크]],표4[토-1층])</f>
        <v>0</v>
      </c>
      <c r="AV473" s="54">
        <f>SUMIF(표4[잉크명],표5[[#This Row],[잉크]],표4[일])</f>
        <v>0</v>
      </c>
      <c r="AW473" s="131">
        <f>SUMIF(표4[잉크명],표5[[#This Row],[잉크]],표4[일-3층])</f>
        <v>0</v>
      </c>
      <c r="AX473" s="131">
        <f>SUMIF(표4[잉크명],표5[[#This Row],[잉크]],표4[일-1층])</f>
        <v>0</v>
      </c>
      <c r="AY473" s="54">
        <f>SUMIF(표4[잉크명],표5[[#This Row],[잉크]],표4[차주 월])</f>
        <v>0</v>
      </c>
      <c r="AZ473" s="54">
        <f>SUM(표5[[#This Row],[월]:[차주 월]])</f>
        <v>0</v>
      </c>
    </row>
    <row r="474" spans="2:52" x14ac:dyDescent="0.3">
      <c r="B474" s="56" t="s">
        <v>1024</v>
      </c>
      <c r="C474" s="56"/>
      <c r="D474" s="56" t="s">
        <v>1020</v>
      </c>
      <c r="E474" s="54">
        <f>COUNTIF(사출계획!$E$62:$F$110,표4[[#This Row],[제품명]])</f>
        <v>0</v>
      </c>
      <c r="F474" s="126">
        <f>COUNTIF(사출계획!$E$62:$F$87,표4[[#This Row],[제품명]])</f>
        <v>0</v>
      </c>
      <c r="G474" s="126">
        <f>COUNTIF(사출계획!$E$88:$F$110,표4[[#This Row],[제품명]])</f>
        <v>0</v>
      </c>
      <c r="H474" s="54">
        <f>COUNTIF(사출계획!$G$62:$H$110,표4[[#This Row],[제품명]])</f>
        <v>0</v>
      </c>
      <c r="I474" s="122">
        <f>COUNTIF(사출계획!$G$62:$H$87,표4[[#This Row],[제품명]])</f>
        <v>0</v>
      </c>
      <c r="J474" s="122">
        <f>COUNTIF(사출계획!$G$88:$H$110,표4[[#This Row],[제품명]])</f>
        <v>0</v>
      </c>
      <c r="K474" s="54">
        <f>COUNTIF(사출계획!$I$62:$J$110,표4[[#This Row],[제품명]])</f>
        <v>0</v>
      </c>
      <c r="L474" s="126">
        <f>COUNTIF(사출계획!$I$62:$J$87,표4[[#This Row],[제품명]])</f>
        <v>0</v>
      </c>
      <c r="M474" s="126">
        <f>COUNTIF(사출계획!$I$88:$J$110,표4[[#This Row],[제품명]])</f>
        <v>0</v>
      </c>
      <c r="N474" s="54">
        <f>COUNTIF(사출계획!$K$62:$L$110,표4[[#This Row],[제품명]])</f>
        <v>0</v>
      </c>
      <c r="O474" s="126">
        <f>COUNTIF(사출계획!$K$62:$L$87,표4[[#This Row],[제품명]])</f>
        <v>0</v>
      </c>
      <c r="P474" s="126">
        <f>COUNTIF(사출계획!$K$88:$L$110,표4[[#This Row],[제품명]])</f>
        <v>0</v>
      </c>
      <c r="Q474" s="54">
        <f>COUNTIF(사출계획!$M$62:$N$110,표4[[#This Row],[제품명]])</f>
        <v>0</v>
      </c>
      <c r="R474" s="126">
        <f>COUNTIF(사출계획!$M$62:$N$87,표4[[#This Row],[제품명]])</f>
        <v>0</v>
      </c>
      <c r="S474" s="126">
        <f>COUNTIF(사출계획!$M$88:$N$110,표4[[#This Row],[제품명]])</f>
        <v>0</v>
      </c>
      <c r="T474" s="54">
        <f>COUNTIF(사출계획!$O$62:$P$110,표4[[#This Row],[제품명]])</f>
        <v>0</v>
      </c>
      <c r="U474" s="126">
        <f>COUNTIF(사출계획!$O$62:$P$87,표4[[#This Row],[제품명]])</f>
        <v>0</v>
      </c>
      <c r="V474" s="126">
        <f>COUNTIF(사출계획!$O$88:$P$110,표4[[#This Row],[제품명]])</f>
        <v>0</v>
      </c>
      <c r="W474" s="54">
        <f>COUNTIF(사출계획!$Q$62:$R$110,표4[[#This Row],[제품명]])</f>
        <v>0</v>
      </c>
      <c r="X474" s="126">
        <f>COUNTIF(사출계획!$Q$62:$R$87,표4[[#This Row],[제품명]])</f>
        <v>0</v>
      </c>
      <c r="Y474" s="126">
        <f>COUNTIF(사출계획!$Q$88:$R$110,표4[[#This Row],[제품명]])</f>
        <v>0</v>
      </c>
      <c r="Z474" s="54">
        <f>COUNTIF(사출계획!$S$62:$T$110,표4[[#This Row],[제품명]])</f>
        <v>0</v>
      </c>
      <c r="AA474" s="126"/>
      <c r="AB474" s="126"/>
      <c r="AC474" s="33" t="s">
        <v>320</v>
      </c>
      <c r="AD474" s="129">
        <f>SUMIF(표4[잉크명],표5[[#This Row],[잉크]],표4[월])</f>
        <v>0</v>
      </c>
      <c r="AE474" s="126">
        <f>SUMIF(표4[잉크명],표5[[#This Row],[잉크]],표4[월-3층])</f>
        <v>0</v>
      </c>
      <c r="AF474" s="126">
        <f>SUMIF(표4[잉크명],표5[[#This Row],[잉크]],표4[월-1층])</f>
        <v>0</v>
      </c>
      <c r="AG474" s="133">
        <f>SUMIF(표4[잉크명],표5[[#This Row],[잉크]],표4[화])</f>
        <v>0</v>
      </c>
      <c r="AH474" s="126">
        <f>SUMIF(표4[잉크명],표5[[#This Row],[잉크]],표4[화-3층])</f>
        <v>0</v>
      </c>
      <c r="AI474" s="126">
        <f>SUMIF(표4[잉크명],표5[[#This Row],[잉크]],표4[화-1층])</f>
        <v>0</v>
      </c>
      <c r="AJ474" s="130">
        <f>SUMIF(표4[잉크명],표5[[#This Row],[잉크]],표4[수])</f>
        <v>0</v>
      </c>
      <c r="AK474" s="126">
        <f>SUMIF(표4[잉크명],표5[[#This Row],[잉크]],표4[수-3층])</f>
        <v>0</v>
      </c>
      <c r="AL474" s="126">
        <f>SUMIF(표4[잉크명],표5[[#This Row],[잉크]],표4[수-1층])</f>
        <v>0</v>
      </c>
      <c r="AM474" s="34">
        <f>SUMIF(표4[잉크명],표5[[#This Row],[잉크]],표4[목])</f>
        <v>0</v>
      </c>
      <c r="AN474" s="126">
        <f>SUMIF(표4[잉크명],표5[[#This Row],[잉크]],표4[목-3층])</f>
        <v>0</v>
      </c>
      <c r="AO474" s="126">
        <f>SUMIF(표4[잉크명],표5[[#This Row],[잉크]],표4[목-1층])</f>
        <v>0</v>
      </c>
      <c r="AP474" s="34">
        <f>SUMIF(표4[잉크명],표5[[#This Row],[잉크]],표4[금])</f>
        <v>0</v>
      </c>
      <c r="AQ474" s="126">
        <f>SUMIF(표4[잉크명],표5[[#This Row],[잉크]],표4[금-3층])</f>
        <v>0</v>
      </c>
      <c r="AR474" s="126">
        <f>SUMIF(표4[잉크명],표5[[#This Row],[잉크]],표4[금-1층])</f>
        <v>0</v>
      </c>
      <c r="AS474" s="34">
        <f>SUMIF(표4[잉크명],표5[[#This Row],[잉크]],표4[토])</f>
        <v>0</v>
      </c>
      <c r="AT474" s="126">
        <f>SUMIF(표4[잉크명],표5[[#This Row],[잉크]],표4[토-3층])</f>
        <v>0</v>
      </c>
      <c r="AU474" s="126">
        <f>SUMIF(표4[잉크명],표5[[#This Row],[잉크]],표4[토-1층])</f>
        <v>0</v>
      </c>
      <c r="AV474" s="34">
        <f>SUMIF(표4[잉크명],표5[[#This Row],[잉크]],표4[일])</f>
        <v>0</v>
      </c>
      <c r="AW474" s="126">
        <f>SUMIF(표4[잉크명],표5[[#This Row],[잉크]],표4[일-3층])</f>
        <v>0</v>
      </c>
      <c r="AX474" s="126">
        <f>SUMIF(표4[잉크명],표5[[#This Row],[잉크]],표4[일-1층])</f>
        <v>0</v>
      </c>
      <c r="AY474" s="34">
        <f>SUMIF(표4[잉크명],표5[[#This Row],[잉크]],표4[차주 월])</f>
        <v>0</v>
      </c>
      <c r="AZ474" s="34">
        <f>SUM(표5[[#This Row],[월]:[차주 월]])</f>
        <v>0</v>
      </c>
    </row>
    <row r="475" spans="2:52" x14ac:dyDescent="0.3">
      <c r="B475" s="56" t="s">
        <v>1025</v>
      </c>
      <c r="C475" s="56"/>
      <c r="D475" s="56" t="s">
        <v>1026</v>
      </c>
      <c r="E475" s="34">
        <f>COUNTIF(사출계획!$E$62:$F$110,표4[[#This Row],[제품명]])</f>
        <v>0</v>
      </c>
      <c r="F475" s="126">
        <f>COUNTIF(사출계획!$E$62:$F$87,표4[[#This Row],[제품명]])</f>
        <v>0</v>
      </c>
      <c r="G475" s="126">
        <f>COUNTIF(사출계획!$E$88:$F$110,표4[[#This Row],[제품명]])</f>
        <v>0</v>
      </c>
      <c r="H475" s="34">
        <f>COUNTIF(사출계획!$G$62:$H$110,표4[[#This Row],[제품명]])</f>
        <v>0</v>
      </c>
      <c r="I475" s="122">
        <f>COUNTIF(사출계획!$G$62:$H$87,표4[[#This Row],[제품명]])</f>
        <v>0</v>
      </c>
      <c r="J475" s="122">
        <f>COUNTIF(사출계획!$G$88:$H$110,표4[[#This Row],[제품명]])</f>
        <v>0</v>
      </c>
      <c r="K475" s="34">
        <f>COUNTIF(사출계획!$I$62:$J$110,표4[[#This Row],[제품명]])</f>
        <v>0</v>
      </c>
      <c r="L475" s="126">
        <f>COUNTIF(사출계획!$I$62:$J$87,표4[[#This Row],[제품명]])</f>
        <v>0</v>
      </c>
      <c r="M475" s="126">
        <f>COUNTIF(사출계획!$I$88:$J$110,표4[[#This Row],[제품명]])</f>
        <v>0</v>
      </c>
      <c r="N475" s="34">
        <f>COUNTIF(사출계획!$K$62:$L$110,표4[[#This Row],[제품명]])</f>
        <v>0</v>
      </c>
      <c r="O475" s="126">
        <f>COUNTIF(사출계획!$K$62:$L$87,표4[[#This Row],[제품명]])</f>
        <v>0</v>
      </c>
      <c r="P475" s="126">
        <f>COUNTIF(사출계획!$K$88:$L$110,표4[[#This Row],[제품명]])</f>
        <v>0</v>
      </c>
      <c r="Q475" s="34">
        <f>COUNTIF(사출계획!$M$62:$N$110,표4[[#This Row],[제품명]])</f>
        <v>0</v>
      </c>
      <c r="R475" s="126">
        <f>COUNTIF(사출계획!$M$62:$N$87,표4[[#This Row],[제품명]])</f>
        <v>0</v>
      </c>
      <c r="S475" s="126">
        <f>COUNTIF(사출계획!$M$88:$N$110,표4[[#This Row],[제품명]])</f>
        <v>0</v>
      </c>
      <c r="T475" s="34">
        <f>COUNTIF(사출계획!$O$62:$P$110,표4[[#This Row],[제품명]])</f>
        <v>0</v>
      </c>
      <c r="U475" s="126">
        <f>COUNTIF(사출계획!$O$62:$P$87,표4[[#This Row],[제품명]])</f>
        <v>0</v>
      </c>
      <c r="V475" s="126">
        <f>COUNTIF(사출계획!$O$88:$P$110,표4[[#This Row],[제품명]])</f>
        <v>0</v>
      </c>
      <c r="W475" s="34">
        <f>COUNTIF(사출계획!$Q$62:$R$110,표4[[#This Row],[제품명]])</f>
        <v>0</v>
      </c>
      <c r="X475" s="126">
        <f>COUNTIF(사출계획!$Q$62:$R$87,표4[[#This Row],[제품명]])</f>
        <v>0</v>
      </c>
      <c r="Y475" s="126">
        <f>COUNTIF(사출계획!$Q$88:$R$110,표4[[#This Row],[제품명]])</f>
        <v>0</v>
      </c>
      <c r="Z475" s="34">
        <f>COUNTIF(사출계획!$S$62:$T$110,표4[[#This Row],[제품명]])</f>
        <v>0</v>
      </c>
      <c r="AA475" s="126"/>
      <c r="AB475" s="126"/>
      <c r="AC475" s="217" t="s">
        <v>1332</v>
      </c>
      <c r="AD475" s="129">
        <f>SUMIF(표4[잉크명],표5[[#This Row],[잉크]],표4[월])</f>
        <v>0</v>
      </c>
      <c r="AE475" s="126">
        <f>SUMIF(표4[잉크명],표5[[#This Row],[잉크]],표4[월-3층])</f>
        <v>0</v>
      </c>
      <c r="AF475" s="126">
        <f>SUMIF(표4[잉크명],표5[[#This Row],[잉크]],표4[월-1층])</f>
        <v>0</v>
      </c>
      <c r="AG475" s="133">
        <f>SUMIF(표4[잉크명],표5[[#This Row],[잉크]],표4[화])</f>
        <v>0</v>
      </c>
      <c r="AH475" s="126">
        <f>SUMIF(표4[잉크명],표5[[#This Row],[잉크]],표4[화-3층])</f>
        <v>0</v>
      </c>
      <c r="AI475" s="126">
        <f>SUMIF(표4[잉크명],표5[[#This Row],[잉크]],표4[화-1층])</f>
        <v>0</v>
      </c>
      <c r="AJ475" s="130">
        <f>SUMIF(표4[잉크명],표5[[#This Row],[잉크]],표4[수])</f>
        <v>0</v>
      </c>
      <c r="AK475" s="126">
        <f>SUMIF(표4[잉크명],표5[[#This Row],[잉크]],표4[수-3층])</f>
        <v>0</v>
      </c>
      <c r="AL475" s="126">
        <f>SUMIF(표4[잉크명],표5[[#This Row],[잉크]],표4[수-1층])</f>
        <v>0</v>
      </c>
      <c r="AM475" s="34">
        <f>SUMIF(표4[잉크명],표5[[#This Row],[잉크]],표4[목])</f>
        <v>0</v>
      </c>
      <c r="AN475" s="126">
        <f>SUMIF(표4[잉크명],표5[[#This Row],[잉크]],표4[목-3층])</f>
        <v>0</v>
      </c>
      <c r="AO475" s="126">
        <f>SUMIF(표4[잉크명],표5[[#This Row],[잉크]],표4[목-1층])</f>
        <v>0</v>
      </c>
      <c r="AP475" s="34">
        <f>SUMIF(표4[잉크명],표5[[#This Row],[잉크]],표4[금])</f>
        <v>0</v>
      </c>
      <c r="AQ475" s="126">
        <f>SUMIF(표4[잉크명],표5[[#This Row],[잉크]],표4[금-3층])</f>
        <v>0</v>
      </c>
      <c r="AR475" s="126">
        <f>SUMIF(표4[잉크명],표5[[#This Row],[잉크]],표4[금-1층])</f>
        <v>0</v>
      </c>
      <c r="AS475" s="34">
        <f>SUMIF(표4[잉크명],표5[[#This Row],[잉크]],표4[토])</f>
        <v>0</v>
      </c>
      <c r="AT475" s="126">
        <f>SUMIF(표4[잉크명],표5[[#This Row],[잉크]],표4[토-3층])</f>
        <v>0</v>
      </c>
      <c r="AU475" s="126">
        <f>SUMIF(표4[잉크명],표5[[#This Row],[잉크]],표4[토-1층])</f>
        <v>0</v>
      </c>
      <c r="AV475" s="34">
        <f>SUMIF(표4[잉크명],표5[[#This Row],[잉크]],표4[일])</f>
        <v>0</v>
      </c>
      <c r="AW475" s="126">
        <f>SUMIF(표4[잉크명],표5[[#This Row],[잉크]],표4[일-3층])</f>
        <v>0</v>
      </c>
      <c r="AX475" s="126">
        <f>SUMIF(표4[잉크명],표5[[#This Row],[잉크]],표4[일-1층])</f>
        <v>0</v>
      </c>
      <c r="AY475" s="34">
        <f>SUMIF(표4[잉크명],표5[[#This Row],[잉크]],표4[차주 월])</f>
        <v>0</v>
      </c>
      <c r="AZ475" s="34">
        <f>SUM(표5[[#This Row],[월]:[차주 월]])</f>
        <v>0</v>
      </c>
    </row>
    <row r="476" spans="2:52" x14ac:dyDescent="0.3">
      <c r="B476" s="56" t="s">
        <v>1025</v>
      </c>
      <c r="C476" s="56"/>
      <c r="D476" s="56" t="s">
        <v>1027</v>
      </c>
      <c r="E476" s="54">
        <f>COUNTIF(사출계획!$E$62:$F$110,표4[[#This Row],[제품명]])</f>
        <v>0</v>
      </c>
      <c r="F476" s="126">
        <f>COUNTIF(사출계획!$E$62:$F$87,표4[[#This Row],[제품명]])</f>
        <v>0</v>
      </c>
      <c r="G476" s="126">
        <f>COUNTIF(사출계획!$E$88:$F$110,표4[[#This Row],[제품명]])</f>
        <v>0</v>
      </c>
      <c r="H476" s="54">
        <f>COUNTIF(사출계획!$G$62:$H$110,표4[[#This Row],[제품명]])</f>
        <v>0</v>
      </c>
      <c r="I476" s="122">
        <f>COUNTIF(사출계획!$G$62:$H$87,표4[[#This Row],[제품명]])</f>
        <v>0</v>
      </c>
      <c r="J476" s="122">
        <f>COUNTIF(사출계획!$G$88:$H$110,표4[[#This Row],[제품명]])</f>
        <v>0</v>
      </c>
      <c r="K476" s="54">
        <f>COUNTIF(사출계획!$I$62:$J$110,표4[[#This Row],[제품명]])</f>
        <v>0</v>
      </c>
      <c r="L476" s="126">
        <f>COUNTIF(사출계획!$I$62:$J$87,표4[[#This Row],[제품명]])</f>
        <v>0</v>
      </c>
      <c r="M476" s="126">
        <f>COUNTIF(사출계획!$I$88:$J$110,표4[[#This Row],[제품명]])</f>
        <v>0</v>
      </c>
      <c r="N476" s="54">
        <f>COUNTIF(사출계획!$K$62:$L$110,표4[[#This Row],[제품명]])</f>
        <v>0</v>
      </c>
      <c r="O476" s="126">
        <f>COUNTIF(사출계획!$K$62:$L$87,표4[[#This Row],[제품명]])</f>
        <v>0</v>
      </c>
      <c r="P476" s="126">
        <f>COUNTIF(사출계획!$K$88:$L$110,표4[[#This Row],[제품명]])</f>
        <v>0</v>
      </c>
      <c r="Q476" s="54">
        <f>COUNTIF(사출계획!$M$62:$N$110,표4[[#This Row],[제품명]])</f>
        <v>0</v>
      </c>
      <c r="R476" s="126">
        <f>COUNTIF(사출계획!$M$62:$N$87,표4[[#This Row],[제품명]])</f>
        <v>0</v>
      </c>
      <c r="S476" s="126">
        <f>COUNTIF(사출계획!$M$88:$N$110,표4[[#This Row],[제품명]])</f>
        <v>0</v>
      </c>
      <c r="T476" s="54">
        <f>COUNTIF(사출계획!$O$62:$P$110,표4[[#This Row],[제품명]])</f>
        <v>0</v>
      </c>
      <c r="U476" s="126">
        <f>COUNTIF(사출계획!$O$62:$P$87,표4[[#This Row],[제품명]])</f>
        <v>0</v>
      </c>
      <c r="V476" s="126">
        <f>COUNTIF(사출계획!$O$88:$P$110,표4[[#This Row],[제품명]])</f>
        <v>0</v>
      </c>
      <c r="W476" s="54">
        <f>COUNTIF(사출계획!$Q$62:$R$110,표4[[#This Row],[제품명]])</f>
        <v>0</v>
      </c>
      <c r="X476" s="126">
        <f>COUNTIF(사출계획!$Q$62:$R$87,표4[[#This Row],[제품명]])</f>
        <v>0</v>
      </c>
      <c r="Y476" s="126">
        <f>COUNTIF(사출계획!$Q$88:$R$110,표4[[#This Row],[제품명]])</f>
        <v>0</v>
      </c>
      <c r="Z476" s="54">
        <f>COUNTIF(사출계획!$S$62:$T$110,표4[[#This Row],[제품명]])</f>
        <v>0</v>
      </c>
      <c r="AA476" s="126"/>
      <c r="AB476" s="126"/>
      <c r="AC476" s="33" t="s">
        <v>336</v>
      </c>
      <c r="AD476" s="129">
        <f>SUMIF(표4[잉크명],표5[[#This Row],[잉크]],표4[월])</f>
        <v>0</v>
      </c>
      <c r="AE476" s="131">
        <f>SUMIF(표4[잉크명],표5[[#This Row],[잉크]],표4[월-3층])</f>
        <v>0</v>
      </c>
      <c r="AF476" s="131">
        <f>SUMIF(표4[잉크명],표5[[#This Row],[잉크]],표4[월-1층])</f>
        <v>0</v>
      </c>
      <c r="AG476" s="133">
        <f>SUMIF(표4[잉크명],표5[[#This Row],[잉크]],표4[화])</f>
        <v>0</v>
      </c>
      <c r="AH476" s="131">
        <f>SUMIF(표4[잉크명],표5[[#This Row],[잉크]],표4[화-3층])</f>
        <v>0</v>
      </c>
      <c r="AI476" s="131">
        <f>SUMIF(표4[잉크명],표5[[#This Row],[잉크]],표4[화-1층])</f>
        <v>0</v>
      </c>
      <c r="AJ476" s="130">
        <f>SUMIF(표4[잉크명],표5[[#This Row],[잉크]],표4[수])</f>
        <v>0</v>
      </c>
      <c r="AK476" s="131">
        <f>SUMIF(표4[잉크명],표5[[#This Row],[잉크]],표4[수-3층])</f>
        <v>0</v>
      </c>
      <c r="AL476" s="131">
        <f>SUMIF(표4[잉크명],표5[[#This Row],[잉크]],표4[수-1층])</f>
        <v>0</v>
      </c>
      <c r="AM476" s="34">
        <f>SUMIF(표4[잉크명],표5[[#This Row],[잉크]],표4[목])</f>
        <v>0</v>
      </c>
      <c r="AN476" s="131">
        <f>SUMIF(표4[잉크명],표5[[#This Row],[잉크]],표4[목-3층])</f>
        <v>0</v>
      </c>
      <c r="AO476" s="131">
        <f>SUMIF(표4[잉크명],표5[[#This Row],[잉크]],표4[목-1층])</f>
        <v>0</v>
      </c>
      <c r="AP476" s="34">
        <f>SUMIF(표4[잉크명],표5[[#This Row],[잉크]],표4[금])</f>
        <v>0</v>
      </c>
      <c r="AQ476" s="131">
        <f>SUMIF(표4[잉크명],표5[[#This Row],[잉크]],표4[금-3층])</f>
        <v>0</v>
      </c>
      <c r="AR476" s="131">
        <f>SUMIF(표4[잉크명],표5[[#This Row],[잉크]],표4[금-1층])</f>
        <v>0</v>
      </c>
      <c r="AS476" s="34">
        <f>SUMIF(표4[잉크명],표5[[#This Row],[잉크]],표4[토])</f>
        <v>0</v>
      </c>
      <c r="AT476" s="131">
        <f>SUMIF(표4[잉크명],표5[[#This Row],[잉크]],표4[토-3층])</f>
        <v>0</v>
      </c>
      <c r="AU476" s="131">
        <f>SUMIF(표4[잉크명],표5[[#This Row],[잉크]],표4[토-1층])</f>
        <v>0</v>
      </c>
      <c r="AV476" s="34">
        <f>SUMIF(표4[잉크명],표5[[#This Row],[잉크]],표4[일])</f>
        <v>0</v>
      </c>
      <c r="AW476" s="131">
        <f>SUMIF(표4[잉크명],표5[[#This Row],[잉크]],표4[일-3층])</f>
        <v>0</v>
      </c>
      <c r="AX476" s="131">
        <f>SUMIF(표4[잉크명],표5[[#This Row],[잉크]],표4[일-1층])</f>
        <v>0</v>
      </c>
      <c r="AY476" s="34">
        <f>SUMIF(표4[잉크명],표5[[#This Row],[잉크]],표4[차주 월])</f>
        <v>0</v>
      </c>
      <c r="AZ476" s="34">
        <f>SUM(표5[[#This Row],[월]:[차주 월]])</f>
        <v>0</v>
      </c>
    </row>
    <row r="477" spans="2:52" x14ac:dyDescent="0.3">
      <c r="B477" s="56" t="s">
        <v>1030</v>
      </c>
      <c r="C477" s="56"/>
      <c r="D477" s="56" t="s">
        <v>1032</v>
      </c>
      <c r="E477" s="54">
        <f>COUNTIF(사출계획!$E$62:$F$110,표4[[#This Row],[제품명]])</f>
        <v>0</v>
      </c>
      <c r="F477" s="126">
        <f>COUNTIF(사출계획!$E$62:$F$87,표4[[#This Row],[제품명]])</f>
        <v>0</v>
      </c>
      <c r="G477" s="215" t="s">
        <v>1847</v>
      </c>
      <c r="H477" s="54">
        <f>COUNTIF(사출계획!$G$62:$H$110,표4[[#This Row],[제품명]])</f>
        <v>0</v>
      </c>
      <c r="I477" s="122">
        <f>COUNTIF(사출계획!$G$62:$H$87,표4[[#This Row],[제품명]])</f>
        <v>0</v>
      </c>
      <c r="J477" s="122">
        <f>COUNTIF(사출계획!$G$88:$H$110,표4[[#This Row],[제품명]])</f>
        <v>0</v>
      </c>
      <c r="K477" s="54">
        <f>COUNTIF(사출계획!$I$62:$J$110,표4[[#This Row],[제품명]])</f>
        <v>0</v>
      </c>
      <c r="L477" s="126">
        <f>COUNTIF(사출계획!$I$62:$J$87,표4[[#This Row],[제품명]])</f>
        <v>0</v>
      </c>
      <c r="M477" s="126">
        <f>COUNTIF(사출계획!$I$88:$J$110,표4[[#This Row],[제품명]])</f>
        <v>0</v>
      </c>
      <c r="N477" s="54">
        <f>COUNTIF(사출계획!$K$62:$L$110,표4[[#This Row],[제품명]])</f>
        <v>0</v>
      </c>
      <c r="O477" s="126">
        <f>COUNTIF(사출계획!$K$62:$L$87,표4[[#This Row],[제품명]])</f>
        <v>0</v>
      </c>
      <c r="P477" s="126">
        <f>COUNTIF(사출계획!$K$88:$L$110,표4[[#This Row],[제품명]])</f>
        <v>0</v>
      </c>
      <c r="Q477" s="54">
        <f>COUNTIF(사출계획!$M$62:$N$110,표4[[#This Row],[제품명]])</f>
        <v>0</v>
      </c>
      <c r="R477" s="126">
        <f>COUNTIF(사출계획!$M$62:$N$87,표4[[#This Row],[제품명]])</f>
        <v>0</v>
      </c>
      <c r="S477" s="126">
        <f>COUNTIF(사출계획!$M$88:$N$110,표4[[#This Row],[제품명]])</f>
        <v>0</v>
      </c>
      <c r="T477" s="54">
        <f>COUNTIF(사출계획!$O$62:$P$110,표4[[#This Row],[제품명]])</f>
        <v>0</v>
      </c>
      <c r="U477" s="126">
        <f>COUNTIF(사출계획!$O$62:$P$87,표4[[#This Row],[제품명]])</f>
        <v>0</v>
      </c>
      <c r="V477" s="126">
        <f>COUNTIF(사출계획!$O$88:$P$110,표4[[#This Row],[제품명]])</f>
        <v>0</v>
      </c>
      <c r="W477" s="54">
        <f>COUNTIF(사출계획!$Q$62:$R$110,표4[[#This Row],[제품명]])</f>
        <v>0</v>
      </c>
      <c r="X477" s="126">
        <f>COUNTIF(사출계획!$Q$62:$R$87,표4[[#This Row],[제품명]])</f>
        <v>0</v>
      </c>
      <c r="Y477" s="126">
        <f>COUNTIF(사출계획!$Q$88:$R$110,표4[[#This Row],[제품명]])</f>
        <v>0</v>
      </c>
      <c r="Z477" s="54">
        <f>COUNTIF(사출계획!$S$62:$T$110,표4[[#This Row],[제품명]])</f>
        <v>0</v>
      </c>
      <c r="AA477" s="126"/>
      <c r="AB477" s="126"/>
      <c r="AC477" s="33" t="s">
        <v>482</v>
      </c>
      <c r="AD477" s="129">
        <f>SUMIF(표4[잉크명],표5[[#This Row],[잉크]],표4[월])</f>
        <v>0</v>
      </c>
      <c r="AE477" s="126">
        <f>SUMIF(표4[잉크명],표5[[#This Row],[잉크]],표4[월-3층])</f>
        <v>0</v>
      </c>
      <c r="AF477" s="126">
        <f>SUMIF(표4[잉크명],표5[[#This Row],[잉크]],표4[월-1층])</f>
        <v>0</v>
      </c>
      <c r="AG477" s="133">
        <f>SUMIF(표4[잉크명],표5[[#This Row],[잉크]],표4[화])</f>
        <v>0</v>
      </c>
      <c r="AH477" s="126">
        <f>SUMIF(표4[잉크명],표5[[#This Row],[잉크]],표4[화-3층])</f>
        <v>0</v>
      </c>
      <c r="AI477" s="126">
        <f>SUMIF(표4[잉크명],표5[[#This Row],[잉크]],표4[화-1층])</f>
        <v>0</v>
      </c>
      <c r="AJ477" s="130">
        <f>SUMIF(표4[잉크명],표5[[#This Row],[잉크]],표4[수])</f>
        <v>0</v>
      </c>
      <c r="AK477" s="126">
        <f>SUMIF(표4[잉크명],표5[[#This Row],[잉크]],표4[수-3층])</f>
        <v>0</v>
      </c>
      <c r="AL477" s="126">
        <f>SUMIF(표4[잉크명],표5[[#This Row],[잉크]],표4[수-1층])</f>
        <v>0</v>
      </c>
      <c r="AM477" s="34">
        <f>SUMIF(표4[잉크명],표5[[#This Row],[잉크]],표4[목])</f>
        <v>0</v>
      </c>
      <c r="AN477" s="126">
        <f>SUMIF(표4[잉크명],표5[[#This Row],[잉크]],표4[목-3층])</f>
        <v>0</v>
      </c>
      <c r="AO477" s="126">
        <f>SUMIF(표4[잉크명],표5[[#This Row],[잉크]],표4[목-1층])</f>
        <v>0</v>
      </c>
      <c r="AP477" s="34">
        <f>SUMIF(표4[잉크명],표5[[#This Row],[잉크]],표4[금])</f>
        <v>0</v>
      </c>
      <c r="AQ477" s="126">
        <f>SUMIF(표4[잉크명],표5[[#This Row],[잉크]],표4[금-3층])</f>
        <v>0</v>
      </c>
      <c r="AR477" s="126">
        <f>SUMIF(표4[잉크명],표5[[#This Row],[잉크]],표4[금-1층])</f>
        <v>0</v>
      </c>
      <c r="AS477" s="34">
        <f>SUMIF(표4[잉크명],표5[[#This Row],[잉크]],표4[토])</f>
        <v>0</v>
      </c>
      <c r="AT477" s="126">
        <f>SUMIF(표4[잉크명],표5[[#This Row],[잉크]],표4[토-3층])</f>
        <v>0</v>
      </c>
      <c r="AU477" s="126">
        <f>SUMIF(표4[잉크명],표5[[#This Row],[잉크]],표4[토-1층])</f>
        <v>0</v>
      </c>
      <c r="AV477" s="34">
        <f>SUMIF(표4[잉크명],표5[[#This Row],[잉크]],표4[일])</f>
        <v>0</v>
      </c>
      <c r="AW477" s="126">
        <f>SUMIF(표4[잉크명],표5[[#This Row],[잉크]],표4[일-3층])</f>
        <v>0</v>
      </c>
      <c r="AX477" s="126">
        <f>SUMIF(표4[잉크명],표5[[#This Row],[잉크]],표4[일-1층])</f>
        <v>0</v>
      </c>
      <c r="AY477" s="34">
        <f>SUMIF(표4[잉크명],표5[[#This Row],[잉크]],표4[차주 월])</f>
        <v>0</v>
      </c>
      <c r="AZ477" s="34">
        <f>SUM(표5[[#This Row],[월]:[차주 월]])</f>
        <v>0</v>
      </c>
    </row>
    <row r="478" spans="2:52" x14ac:dyDescent="0.3">
      <c r="B478" s="56" t="s">
        <v>1030</v>
      </c>
      <c r="C478" s="56"/>
      <c r="D478" s="56" t="s">
        <v>1028</v>
      </c>
      <c r="E478" s="34">
        <f>COUNTIF(사출계획!$E$62:$F$110,표4[[#This Row],[제품명]])</f>
        <v>0</v>
      </c>
      <c r="F478" s="126">
        <f>COUNTIF(사출계획!$E$62:$F$87,표4[[#This Row],[제품명]])</f>
        <v>0</v>
      </c>
      <c r="G478" s="126">
        <f>COUNTIF(사출계획!$E$88:$F$110,표4[[#This Row],[제품명]])</f>
        <v>0</v>
      </c>
      <c r="H478" s="34">
        <f>COUNTIF(사출계획!$G$62:$H$110,표4[[#This Row],[제품명]])</f>
        <v>0</v>
      </c>
      <c r="I478" s="122">
        <f>COUNTIF(사출계획!$G$62:$H$87,표4[[#This Row],[제품명]])</f>
        <v>0</v>
      </c>
      <c r="J478" s="122">
        <f>COUNTIF(사출계획!$G$88:$H$110,표4[[#This Row],[제품명]])</f>
        <v>0</v>
      </c>
      <c r="K478" s="34">
        <f>COUNTIF(사출계획!$I$62:$J$110,표4[[#This Row],[제품명]])</f>
        <v>0</v>
      </c>
      <c r="L478" s="126">
        <f>COUNTIF(사출계획!$I$62:$J$87,표4[[#This Row],[제품명]])</f>
        <v>0</v>
      </c>
      <c r="M478" s="126">
        <f>COUNTIF(사출계획!$I$88:$J$110,표4[[#This Row],[제품명]])</f>
        <v>0</v>
      </c>
      <c r="N478" s="34">
        <f>COUNTIF(사출계획!$K$62:$L$110,표4[[#This Row],[제품명]])</f>
        <v>0</v>
      </c>
      <c r="O478" s="126">
        <f>COUNTIF(사출계획!$K$62:$L$87,표4[[#This Row],[제품명]])</f>
        <v>0</v>
      </c>
      <c r="P478" s="126">
        <f>COUNTIF(사출계획!$K$88:$L$110,표4[[#This Row],[제품명]])</f>
        <v>0</v>
      </c>
      <c r="Q478" s="34">
        <f>COUNTIF(사출계획!$M$62:$N$110,표4[[#This Row],[제품명]])</f>
        <v>0</v>
      </c>
      <c r="R478" s="126">
        <f>COUNTIF(사출계획!$M$62:$N$87,표4[[#This Row],[제품명]])</f>
        <v>0</v>
      </c>
      <c r="S478" s="126">
        <f>COUNTIF(사출계획!$M$88:$N$110,표4[[#This Row],[제품명]])</f>
        <v>0</v>
      </c>
      <c r="T478" s="34">
        <f>COUNTIF(사출계획!$O$62:$P$110,표4[[#This Row],[제품명]])</f>
        <v>0</v>
      </c>
      <c r="U478" s="126">
        <f>COUNTIF(사출계획!$O$62:$P$87,표4[[#This Row],[제품명]])</f>
        <v>0</v>
      </c>
      <c r="V478" s="126">
        <f>COUNTIF(사출계획!$O$88:$P$110,표4[[#This Row],[제품명]])</f>
        <v>0</v>
      </c>
      <c r="W478" s="34">
        <f>COUNTIF(사출계획!$Q$62:$R$110,표4[[#This Row],[제품명]])</f>
        <v>0</v>
      </c>
      <c r="X478" s="126">
        <f>COUNTIF(사출계획!$Q$62:$R$87,표4[[#This Row],[제품명]])</f>
        <v>0</v>
      </c>
      <c r="Y478" s="126">
        <f>COUNTIF(사출계획!$Q$88:$R$110,표4[[#This Row],[제품명]])</f>
        <v>0</v>
      </c>
      <c r="Z478" s="34">
        <f>COUNTIF(사출계획!$S$62:$T$110,표4[[#This Row],[제품명]])</f>
        <v>0</v>
      </c>
      <c r="AA478" s="126"/>
      <c r="AB478" s="126"/>
      <c r="AC478" s="33" t="s">
        <v>331</v>
      </c>
      <c r="AD478" s="129">
        <f>SUMIF(표4[잉크명],표5[[#This Row],[잉크]],표4[월])</f>
        <v>0</v>
      </c>
      <c r="AE478" s="126">
        <f>SUMIF(표4[잉크명],표5[[#This Row],[잉크]],표4[월-3층])</f>
        <v>0</v>
      </c>
      <c r="AF478" s="126">
        <f>SUMIF(표4[잉크명],표5[[#This Row],[잉크]],표4[월-1층])</f>
        <v>0</v>
      </c>
      <c r="AG478" s="133">
        <f>SUMIF(표4[잉크명],표5[[#This Row],[잉크]],표4[화])</f>
        <v>0</v>
      </c>
      <c r="AH478" s="126">
        <f>SUMIF(표4[잉크명],표5[[#This Row],[잉크]],표4[화-3층])</f>
        <v>0</v>
      </c>
      <c r="AI478" s="126">
        <f>SUMIF(표4[잉크명],표5[[#This Row],[잉크]],표4[화-1층])</f>
        <v>0</v>
      </c>
      <c r="AJ478" s="130">
        <f>SUMIF(표4[잉크명],표5[[#This Row],[잉크]],표4[수])</f>
        <v>0</v>
      </c>
      <c r="AK478" s="126">
        <f>SUMIF(표4[잉크명],표5[[#This Row],[잉크]],표4[수-3층])</f>
        <v>0</v>
      </c>
      <c r="AL478" s="126">
        <f>SUMIF(표4[잉크명],표5[[#This Row],[잉크]],표4[수-1층])</f>
        <v>0</v>
      </c>
      <c r="AM478" s="34">
        <f>SUMIF(표4[잉크명],표5[[#This Row],[잉크]],표4[목])</f>
        <v>0</v>
      </c>
      <c r="AN478" s="126">
        <f>SUMIF(표4[잉크명],표5[[#This Row],[잉크]],표4[목-3층])</f>
        <v>0</v>
      </c>
      <c r="AO478" s="126">
        <f>SUMIF(표4[잉크명],표5[[#This Row],[잉크]],표4[목-1층])</f>
        <v>0</v>
      </c>
      <c r="AP478" s="34">
        <f>SUMIF(표4[잉크명],표5[[#This Row],[잉크]],표4[금])</f>
        <v>0</v>
      </c>
      <c r="AQ478" s="126">
        <f>SUMIF(표4[잉크명],표5[[#This Row],[잉크]],표4[금-3층])</f>
        <v>0</v>
      </c>
      <c r="AR478" s="126">
        <f>SUMIF(표4[잉크명],표5[[#This Row],[잉크]],표4[금-1층])</f>
        <v>0</v>
      </c>
      <c r="AS478" s="34">
        <f>SUMIF(표4[잉크명],표5[[#This Row],[잉크]],표4[토])</f>
        <v>0</v>
      </c>
      <c r="AT478" s="126">
        <f>SUMIF(표4[잉크명],표5[[#This Row],[잉크]],표4[토-3층])</f>
        <v>0</v>
      </c>
      <c r="AU478" s="126">
        <f>SUMIF(표4[잉크명],표5[[#This Row],[잉크]],표4[토-1층])</f>
        <v>0</v>
      </c>
      <c r="AV478" s="34">
        <f>SUMIF(표4[잉크명],표5[[#This Row],[잉크]],표4[일])</f>
        <v>0</v>
      </c>
      <c r="AW478" s="126">
        <f>SUMIF(표4[잉크명],표5[[#This Row],[잉크]],표4[일-3층])</f>
        <v>0</v>
      </c>
      <c r="AX478" s="126">
        <f>SUMIF(표4[잉크명],표5[[#This Row],[잉크]],표4[일-1층])</f>
        <v>0</v>
      </c>
      <c r="AY478" s="34">
        <f>SUMIF(표4[잉크명],표5[[#This Row],[잉크]],표4[차주 월])</f>
        <v>0</v>
      </c>
      <c r="AZ478" s="34">
        <f>SUM(표5[[#This Row],[월]:[차주 월]])</f>
        <v>0</v>
      </c>
    </row>
    <row r="479" spans="2:52" x14ac:dyDescent="0.3">
      <c r="B479" s="56" t="s">
        <v>1030</v>
      </c>
      <c r="C479" s="56"/>
      <c r="D479" s="56" t="s">
        <v>1029</v>
      </c>
      <c r="E479" s="54">
        <f>COUNTIF(사출계획!$E$62:$F$110,표4[[#This Row],[제품명]])</f>
        <v>0</v>
      </c>
      <c r="F479" s="126">
        <f>COUNTIF(사출계획!$E$62:$F$87,표4[[#This Row],[제품명]])</f>
        <v>0</v>
      </c>
      <c r="G479" s="126">
        <f>COUNTIF(사출계획!$E$88:$F$110,표4[[#This Row],[제품명]])</f>
        <v>0</v>
      </c>
      <c r="H479" s="54">
        <f>COUNTIF(사출계획!$G$62:$H$110,표4[[#This Row],[제품명]])</f>
        <v>0</v>
      </c>
      <c r="I479" s="122">
        <f>COUNTIF(사출계획!$G$62:$H$87,표4[[#This Row],[제품명]])</f>
        <v>0</v>
      </c>
      <c r="J479" s="122">
        <f>COUNTIF(사출계획!$G$88:$H$110,표4[[#This Row],[제품명]])</f>
        <v>0</v>
      </c>
      <c r="K479" s="54">
        <f>COUNTIF(사출계획!$I$62:$J$110,표4[[#This Row],[제품명]])</f>
        <v>0</v>
      </c>
      <c r="L479" s="126">
        <f>COUNTIF(사출계획!$I$62:$J$87,표4[[#This Row],[제품명]])</f>
        <v>0</v>
      </c>
      <c r="M479" s="126">
        <f>COUNTIF(사출계획!$I$88:$J$110,표4[[#This Row],[제품명]])</f>
        <v>0</v>
      </c>
      <c r="N479" s="54">
        <f>COUNTIF(사출계획!$K$62:$L$110,표4[[#This Row],[제품명]])</f>
        <v>0</v>
      </c>
      <c r="O479" s="126">
        <f>COUNTIF(사출계획!$K$62:$L$87,표4[[#This Row],[제품명]])</f>
        <v>0</v>
      </c>
      <c r="P479" s="126">
        <f>COUNTIF(사출계획!$K$88:$L$110,표4[[#This Row],[제품명]])</f>
        <v>0</v>
      </c>
      <c r="Q479" s="54">
        <f>COUNTIF(사출계획!$M$62:$N$110,표4[[#This Row],[제품명]])</f>
        <v>0</v>
      </c>
      <c r="R479" s="126">
        <f>COUNTIF(사출계획!$M$62:$N$87,표4[[#This Row],[제품명]])</f>
        <v>0</v>
      </c>
      <c r="S479" s="126">
        <f>COUNTIF(사출계획!$M$88:$N$110,표4[[#This Row],[제품명]])</f>
        <v>0</v>
      </c>
      <c r="T479" s="54">
        <f>COUNTIF(사출계획!$O$62:$P$110,표4[[#This Row],[제품명]])</f>
        <v>0</v>
      </c>
      <c r="U479" s="126">
        <f>COUNTIF(사출계획!$O$62:$P$87,표4[[#This Row],[제품명]])</f>
        <v>0</v>
      </c>
      <c r="V479" s="126">
        <f>COUNTIF(사출계획!$O$88:$P$110,표4[[#This Row],[제품명]])</f>
        <v>0</v>
      </c>
      <c r="W479" s="54">
        <f>COUNTIF(사출계획!$Q$62:$R$110,표4[[#This Row],[제품명]])</f>
        <v>0</v>
      </c>
      <c r="X479" s="126">
        <f>COUNTIF(사출계획!$Q$62:$R$87,표4[[#This Row],[제품명]])</f>
        <v>0</v>
      </c>
      <c r="Y479" s="126">
        <f>COUNTIF(사출계획!$Q$88:$R$110,표4[[#This Row],[제품명]])</f>
        <v>0</v>
      </c>
      <c r="Z479" s="54">
        <f>COUNTIF(사출계획!$S$62:$T$110,표4[[#This Row],[제품명]])</f>
        <v>0</v>
      </c>
      <c r="AA479" s="126"/>
      <c r="AB479" s="126"/>
      <c r="AC479" s="33" t="s">
        <v>483</v>
      </c>
      <c r="AD479" s="129">
        <f>SUMIF(표4[잉크명],표5[[#This Row],[잉크]],표4[월])</f>
        <v>0</v>
      </c>
      <c r="AE479" s="131">
        <f>SUMIF(표4[잉크명],표5[[#This Row],[잉크]],표4[월-3층])</f>
        <v>0</v>
      </c>
      <c r="AF479" s="131">
        <f>SUMIF(표4[잉크명],표5[[#This Row],[잉크]],표4[월-1층])</f>
        <v>0</v>
      </c>
      <c r="AG479" s="133">
        <f>SUMIF(표4[잉크명],표5[[#This Row],[잉크]],표4[화])</f>
        <v>0</v>
      </c>
      <c r="AH479" s="131">
        <f>SUMIF(표4[잉크명],표5[[#This Row],[잉크]],표4[화-3층])</f>
        <v>0</v>
      </c>
      <c r="AI479" s="131">
        <f>SUMIF(표4[잉크명],표5[[#This Row],[잉크]],표4[화-1층])</f>
        <v>0</v>
      </c>
      <c r="AJ479" s="130">
        <f>SUMIF(표4[잉크명],표5[[#This Row],[잉크]],표4[수])</f>
        <v>0</v>
      </c>
      <c r="AK479" s="131">
        <f>SUMIF(표4[잉크명],표5[[#This Row],[잉크]],표4[수-3층])</f>
        <v>0</v>
      </c>
      <c r="AL479" s="131">
        <f>SUMIF(표4[잉크명],표5[[#This Row],[잉크]],표4[수-1층])</f>
        <v>0</v>
      </c>
      <c r="AM479" s="34">
        <f>SUMIF(표4[잉크명],표5[[#This Row],[잉크]],표4[목])</f>
        <v>0</v>
      </c>
      <c r="AN479" s="131">
        <f>SUMIF(표4[잉크명],표5[[#This Row],[잉크]],표4[목-3층])</f>
        <v>0</v>
      </c>
      <c r="AO479" s="131">
        <f>SUMIF(표4[잉크명],표5[[#This Row],[잉크]],표4[목-1층])</f>
        <v>0</v>
      </c>
      <c r="AP479" s="34">
        <f>SUMIF(표4[잉크명],표5[[#This Row],[잉크]],표4[금])</f>
        <v>0</v>
      </c>
      <c r="AQ479" s="131">
        <f>SUMIF(표4[잉크명],표5[[#This Row],[잉크]],표4[금-3층])</f>
        <v>0</v>
      </c>
      <c r="AR479" s="131">
        <f>SUMIF(표4[잉크명],표5[[#This Row],[잉크]],표4[금-1층])</f>
        <v>0</v>
      </c>
      <c r="AS479" s="34">
        <f>SUMIF(표4[잉크명],표5[[#This Row],[잉크]],표4[토])</f>
        <v>0</v>
      </c>
      <c r="AT479" s="131">
        <f>SUMIF(표4[잉크명],표5[[#This Row],[잉크]],표4[토-3층])</f>
        <v>0</v>
      </c>
      <c r="AU479" s="131">
        <f>SUMIF(표4[잉크명],표5[[#This Row],[잉크]],표4[토-1층])</f>
        <v>0</v>
      </c>
      <c r="AV479" s="34">
        <f>SUMIF(표4[잉크명],표5[[#This Row],[잉크]],표4[일])</f>
        <v>0</v>
      </c>
      <c r="AW479" s="131">
        <f>SUMIF(표4[잉크명],표5[[#This Row],[잉크]],표4[일-3층])</f>
        <v>0</v>
      </c>
      <c r="AX479" s="131">
        <f>SUMIF(표4[잉크명],표5[[#This Row],[잉크]],표4[일-1층])</f>
        <v>0</v>
      </c>
      <c r="AY479" s="34">
        <f>SUMIF(표4[잉크명],표5[[#This Row],[잉크]],표4[차주 월])</f>
        <v>0</v>
      </c>
      <c r="AZ479" s="34">
        <f>SUM(표5[[#This Row],[월]:[차주 월]])</f>
        <v>0</v>
      </c>
    </row>
    <row r="480" spans="2:52" x14ac:dyDescent="0.3">
      <c r="B480" s="56" t="s">
        <v>1036</v>
      </c>
      <c r="C480" s="56"/>
      <c r="D480" s="56" t="s">
        <v>1037</v>
      </c>
      <c r="E480" s="54">
        <f>COUNTIF(사출계획!$E$62:$F$110,표4[[#This Row],[제품명]])</f>
        <v>0</v>
      </c>
      <c r="F480" s="126">
        <f>COUNTIF(사출계획!$E$62:$F$87,표4[[#This Row],[제품명]])</f>
        <v>0</v>
      </c>
      <c r="G480" s="126">
        <f>COUNTIF(사출계획!$E$88:$F$110,표4[[#This Row],[제품명]])</f>
        <v>0</v>
      </c>
      <c r="H480" s="54">
        <f>COUNTIF(사출계획!$G$62:$H$110,표4[[#This Row],[제품명]])</f>
        <v>0</v>
      </c>
      <c r="I480" s="122">
        <f>COUNTIF(사출계획!$G$62:$H$87,표4[[#This Row],[제품명]])</f>
        <v>0</v>
      </c>
      <c r="J480" s="122">
        <f>COUNTIF(사출계획!$G$88:$H$110,표4[[#This Row],[제품명]])</f>
        <v>0</v>
      </c>
      <c r="K480" s="54">
        <f>COUNTIF(사출계획!$I$62:$J$110,표4[[#This Row],[제품명]])</f>
        <v>0</v>
      </c>
      <c r="L480" s="126">
        <f>COUNTIF(사출계획!$I$62:$J$87,표4[[#This Row],[제품명]])</f>
        <v>0</v>
      </c>
      <c r="M480" s="126">
        <f>COUNTIF(사출계획!$I$88:$J$110,표4[[#This Row],[제품명]])</f>
        <v>0</v>
      </c>
      <c r="N480" s="54">
        <f>COUNTIF(사출계획!$K$62:$L$110,표4[[#This Row],[제품명]])</f>
        <v>0</v>
      </c>
      <c r="O480" s="126">
        <f>COUNTIF(사출계획!$K$62:$L$87,표4[[#This Row],[제품명]])</f>
        <v>0</v>
      </c>
      <c r="P480" s="126">
        <f>COUNTIF(사출계획!$K$88:$L$110,표4[[#This Row],[제품명]])</f>
        <v>0</v>
      </c>
      <c r="Q480" s="54">
        <f>COUNTIF(사출계획!$M$62:$N$110,표4[[#This Row],[제품명]])</f>
        <v>0</v>
      </c>
      <c r="R480" s="126">
        <f>COUNTIF(사출계획!$M$62:$N$87,표4[[#This Row],[제품명]])</f>
        <v>0</v>
      </c>
      <c r="S480" s="126">
        <f>COUNTIF(사출계획!$M$88:$N$110,표4[[#This Row],[제품명]])</f>
        <v>0</v>
      </c>
      <c r="T480" s="54">
        <f>COUNTIF(사출계획!$O$62:$P$110,표4[[#This Row],[제품명]])</f>
        <v>0</v>
      </c>
      <c r="U480" s="126">
        <f>COUNTIF(사출계획!$O$62:$P$87,표4[[#This Row],[제품명]])</f>
        <v>0</v>
      </c>
      <c r="V480" s="126">
        <f>COUNTIF(사출계획!$O$88:$P$110,표4[[#This Row],[제품명]])</f>
        <v>0</v>
      </c>
      <c r="W480" s="54">
        <f>COUNTIF(사출계획!$Q$62:$R$110,표4[[#This Row],[제품명]])</f>
        <v>0</v>
      </c>
      <c r="X480" s="126">
        <f>COUNTIF(사출계획!$Q$62:$R$87,표4[[#This Row],[제품명]])</f>
        <v>0</v>
      </c>
      <c r="Y480" s="126">
        <f>COUNTIF(사출계획!$Q$88:$R$110,표4[[#This Row],[제품명]])</f>
        <v>0</v>
      </c>
      <c r="Z480" s="54">
        <f>COUNTIF(사출계획!$S$62:$T$110,표4[[#This Row],[제품명]])</f>
        <v>0</v>
      </c>
      <c r="AA480" s="126"/>
      <c r="AB480" s="126"/>
      <c r="AC480" s="33" t="s">
        <v>322</v>
      </c>
      <c r="AD480" s="129">
        <f>SUMIF(표4[잉크명],표5[[#This Row],[잉크]],표4[월])</f>
        <v>0</v>
      </c>
      <c r="AE480" s="126">
        <f>SUMIF(표4[잉크명],표5[[#This Row],[잉크]],표4[월-3층])</f>
        <v>0</v>
      </c>
      <c r="AF480" s="126">
        <f>SUMIF(표4[잉크명],표5[[#This Row],[잉크]],표4[월-1층])</f>
        <v>0</v>
      </c>
      <c r="AG480" s="133">
        <f>SUMIF(표4[잉크명],표5[[#This Row],[잉크]],표4[화])</f>
        <v>1</v>
      </c>
      <c r="AH480" s="126">
        <f>SUMIF(표4[잉크명],표5[[#This Row],[잉크]],표4[화-3층])</f>
        <v>0</v>
      </c>
      <c r="AI480" s="126">
        <f>SUMIF(표4[잉크명],표5[[#This Row],[잉크]],표4[화-1층])</f>
        <v>1</v>
      </c>
      <c r="AJ480" s="130">
        <f>SUMIF(표4[잉크명],표5[[#This Row],[잉크]],표4[수])</f>
        <v>0</v>
      </c>
      <c r="AK480" s="126">
        <f>SUMIF(표4[잉크명],표5[[#This Row],[잉크]],표4[수-3층])</f>
        <v>0</v>
      </c>
      <c r="AL480" s="126">
        <f>SUMIF(표4[잉크명],표5[[#This Row],[잉크]],표4[수-1층])</f>
        <v>0</v>
      </c>
      <c r="AM480" s="34">
        <f>SUMIF(표4[잉크명],표5[[#This Row],[잉크]],표4[목])</f>
        <v>0</v>
      </c>
      <c r="AN480" s="126">
        <f>SUMIF(표4[잉크명],표5[[#This Row],[잉크]],표4[목-3층])</f>
        <v>0</v>
      </c>
      <c r="AO480" s="126">
        <f>SUMIF(표4[잉크명],표5[[#This Row],[잉크]],표4[목-1층])</f>
        <v>0</v>
      </c>
      <c r="AP480" s="34">
        <f>SUMIF(표4[잉크명],표5[[#This Row],[잉크]],표4[금])</f>
        <v>0</v>
      </c>
      <c r="AQ480" s="126">
        <f>SUMIF(표4[잉크명],표5[[#This Row],[잉크]],표4[금-3층])</f>
        <v>0</v>
      </c>
      <c r="AR480" s="126">
        <f>SUMIF(표4[잉크명],표5[[#This Row],[잉크]],표4[금-1층])</f>
        <v>0</v>
      </c>
      <c r="AS480" s="34">
        <f>SUMIF(표4[잉크명],표5[[#This Row],[잉크]],표4[토])</f>
        <v>0</v>
      </c>
      <c r="AT480" s="126">
        <f>SUMIF(표4[잉크명],표5[[#This Row],[잉크]],표4[토-3층])</f>
        <v>0</v>
      </c>
      <c r="AU480" s="126">
        <f>SUMIF(표4[잉크명],표5[[#This Row],[잉크]],표4[토-1층])</f>
        <v>0</v>
      </c>
      <c r="AV480" s="34">
        <f>SUMIF(표4[잉크명],표5[[#This Row],[잉크]],표4[일])</f>
        <v>0</v>
      </c>
      <c r="AW480" s="126">
        <f>SUMIF(표4[잉크명],표5[[#This Row],[잉크]],표4[일-3층])</f>
        <v>0</v>
      </c>
      <c r="AX480" s="126">
        <f>SUMIF(표4[잉크명],표5[[#This Row],[잉크]],표4[일-1층])</f>
        <v>0</v>
      </c>
      <c r="AY480" s="34">
        <f>SUMIF(표4[잉크명],표5[[#This Row],[잉크]],표4[차주 월])</f>
        <v>0</v>
      </c>
      <c r="AZ480" s="34">
        <f>SUM(표5[[#This Row],[월]:[차주 월]])</f>
        <v>2</v>
      </c>
    </row>
    <row r="481" spans="2:52" x14ac:dyDescent="0.3">
      <c r="B481" s="56" t="s">
        <v>1036</v>
      </c>
      <c r="C481" s="56"/>
      <c r="D481" s="56" t="s">
        <v>1038</v>
      </c>
      <c r="E481" s="34">
        <f>COUNTIF(사출계획!$E$62:$F$110,표4[[#This Row],[제품명]])</f>
        <v>0</v>
      </c>
      <c r="F481" s="126">
        <f>COUNTIF(사출계획!$E$62:$F$87,표4[[#This Row],[제품명]])</f>
        <v>0</v>
      </c>
      <c r="G481" s="126">
        <f>COUNTIF(사출계획!$E$88:$F$110,표4[[#This Row],[제품명]])</f>
        <v>0</v>
      </c>
      <c r="H481" s="34">
        <f>COUNTIF(사출계획!$G$62:$H$110,표4[[#This Row],[제품명]])</f>
        <v>0</v>
      </c>
      <c r="I481" s="122">
        <f>COUNTIF(사출계획!$G$62:$H$87,표4[[#This Row],[제품명]])</f>
        <v>0</v>
      </c>
      <c r="J481" s="122">
        <f>COUNTIF(사출계획!$G$88:$H$110,표4[[#This Row],[제품명]])</f>
        <v>0</v>
      </c>
      <c r="K481" s="34">
        <f>COUNTIF(사출계획!$I$62:$J$110,표4[[#This Row],[제품명]])</f>
        <v>0</v>
      </c>
      <c r="L481" s="126">
        <f>COUNTIF(사출계획!$I$62:$J$87,표4[[#This Row],[제품명]])</f>
        <v>0</v>
      </c>
      <c r="M481" s="126">
        <f>COUNTIF(사출계획!$I$88:$J$110,표4[[#This Row],[제품명]])</f>
        <v>0</v>
      </c>
      <c r="N481" s="34">
        <f>COUNTIF(사출계획!$K$62:$L$110,표4[[#This Row],[제품명]])</f>
        <v>0</v>
      </c>
      <c r="O481" s="126">
        <f>COUNTIF(사출계획!$K$62:$L$87,표4[[#This Row],[제품명]])</f>
        <v>0</v>
      </c>
      <c r="P481" s="126">
        <f>COUNTIF(사출계획!$K$88:$L$110,표4[[#This Row],[제품명]])</f>
        <v>0</v>
      </c>
      <c r="Q481" s="34">
        <f>COUNTIF(사출계획!$M$62:$N$110,표4[[#This Row],[제품명]])</f>
        <v>0</v>
      </c>
      <c r="R481" s="126">
        <f>COUNTIF(사출계획!$M$62:$N$87,표4[[#This Row],[제품명]])</f>
        <v>0</v>
      </c>
      <c r="S481" s="126">
        <f>COUNTIF(사출계획!$M$88:$N$110,표4[[#This Row],[제품명]])</f>
        <v>0</v>
      </c>
      <c r="T481" s="34">
        <f>COUNTIF(사출계획!$O$62:$P$110,표4[[#This Row],[제품명]])</f>
        <v>0</v>
      </c>
      <c r="U481" s="126">
        <f>COUNTIF(사출계획!$O$62:$P$87,표4[[#This Row],[제품명]])</f>
        <v>0</v>
      </c>
      <c r="V481" s="126">
        <f>COUNTIF(사출계획!$O$88:$P$110,표4[[#This Row],[제품명]])</f>
        <v>0</v>
      </c>
      <c r="W481" s="34">
        <f>COUNTIF(사출계획!$Q$62:$R$110,표4[[#This Row],[제품명]])</f>
        <v>0</v>
      </c>
      <c r="X481" s="126">
        <f>COUNTIF(사출계획!$Q$62:$R$87,표4[[#This Row],[제품명]])</f>
        <v>0</v>
      </c>
      <c r="Y481" s="126">
        <f>COUNTIF(사출계획!$Q$88:$R$110,표4[[#This Row],[제품명]])</f>
        <v>0</v>
      </c>
      <c r="Z481" s="34">
        <f>COUNTIF(사출계획!$S$62:$T$110,표4[[#This Row],[제품명]])</f>
        <v>0</v>
      </c>
      <c r="AA481" s="126"/>
      <c r="AB481" s="126"/>
      <c r="AC481" s="33" t="s">
        <v>35</v>
      </c>
      <c r="AD481" s="129">
        <f>SUMIF(표4[잉크명],표5[[#This Row],[잉크]],표4[월])</f>
        <v>0</v>
      </c>
      <c r="AE481" s="126">
        <f>SUMIF(표4[잉크명],표5[[#This Row],[잉크]],표4[월-3층])</f>
        <v>0</v>
      </c>
      <c r="AF481" s="126">
        <f>SUMIF(표4[잉크명],표5[[#This Row],[잉크]],표4[월-1층])</f>
        <v>0</v>
      </c>
      <c r="AG481" s="133">
        <f>SUMIF(표4[잉크명],표5[[#This Row],[잉크]],표4[화])</f>
        <v>0</v>
      </c>
      <c r="AH481" s="126">
        <f>SUMIF(표4[잉크명],표5[[#This Row],[잉크]],표4[화-3층])</f>
        <v>0</v>
      </c>
      <c r="AI481" s="126">
        <f>SUMIF(표4[잉크명],표5[[#This Row],[잉크]],표4[화-1층])</f>
        <v>0</v>
      </c>
      <c r="AJ481" s="130">
        <f>SUMIF(표4[잉크명],표5[[#This Row],[잉크]],표4[수])</f>
        <v>0</v>
      </c>
      <c r="AK481" s="126">
        <f>SUMIF(표4[잉크명],표5[[#This Row],[잉크]],표4[수-3층])</f>
        <v>0</v>
      </c>
      <c r="AL481" s="126">
        <f>SUMIF(표4[잉크명],표5[[#This Row],[잉크]],표4[수-1층])</f>
        <v>0</v>
      </c>
      <c r="AM481" s="34">
        <f>SUMIF(표4[잉크명],표5[[#This Row],[잉크]],표4[목])</f>
        <v>0</v>
      </c>
      <c r="AN481" s="126">
        <f>SUMIF(표4[잉크명],표5[[#This Row],[잉크]],표4[목-3층])</f>
        <v>0</v>
      </c>
      <c r="AO481" s="126">
        <f>SUMIF(표4[잉크명],표5[[#This Row],[잉크]],표4[목-1층])</f>
        <v>0</v>
      </c>
      <c r="AP481" s="34">
        <f>SUMIF(표4[잉크명],표5[[#This Row],[잉크]],표4[금])</f>
        <v>0</v>
      </c>
      <c r="AQ481" s="126">
        <f>SUMIF(표4[잉크명],표5[[#This Row],[잉크]],표4[금-3층])</f>
        <v>0</v>
      </c>
      <c r="AR481" s="126">
        <f>SUMIF(표4[잉크명],표5[[#This Row],[잉크]],표4[금-1층])</f>
        <v>0</v>
      </c>
      <c r="AS481" s="34">
        <f>SUMIF(표4[잉크명],표5[[#This Row],[잉크]],표4[토])</f>
        <v>0</v>
      </c>
      <c r="AT481" s="126">
        <f>SUMIF(표4[잉크명],표5[[#This Row],[잉크]],표4[토-3층])</f>
        <v>0</v>
      </c>
      <c r="AU481" s="126">
        <f>SUMIF(표4[잉크명],표5[[#This Row],[잉크]],표4[토-1층])</f>
        <v>0</v>
      </c>
      <c r="AV481" s="34">
        <f>SUMIF(표4[잉크명],표5[[#This Row],[잉크]],표4[일])</f>
        <v>0</v>
      </c>
      <c r="AW481" s="126">
        <f>SUMIF(표4[잉크명],표5[[#This Row],[잉크]],표4[일-3층])</f>
        <v>0</v>
      </c>
      <c r="AX481" s="126">
        <f>SUMIF(표4[잉크명],표5[[#This Row],[잉크]],표4[일-1층])</f>
        <v>0</v>
      </c>
      <c r="AY481" s="34">
        <f>SUMIF(표4[잉크명],표5[[#This Row],[잉크]],표4[차주 월])</f>
        <v>0</v>
      </c>
      <c r="AZ481" s="34">
        <f>SUM(표5[[#This Row],[월]:[차주 월]])</f>
        <v>0</v>
      </c>
    </row>
    <row r="482" spans="2:52" x14ac:dyDescent="0.3">
      <c r="B482" s="56" t="s">
        <v>1136</v>
      </c>
      <c r="C482" s="56"/>
      <c r="D482" s="56" t="s">
        <v>1042</v>
      </c>
      <c r="E482" s="54">
        <f>COUNTIF(사출계획!$E$62:$F$110,표4[[#This Row],[제품명]])</f>
        <v>0</v>
      </c>
      <c r="F482" s="126">
        <f>COUNTIF(사출계획!$E$62:$F$87,표4[[#This Row],[제품명]])</f>
        <v>0</v>
      </c>
      <c r="G482" s="126">
        <f>COUNTIF(사출계획!$E$88:$F$110,표4[[#This Row],[제품명]])</f>
        <v>0</v>
      </c>
      <c r="H482" s="54">
        <f>COUNTIF(사출계획!$G$62:$H$110,표4[[#This Row],[제품명]])</f>
        <v>0</v>
      </c>
      <c r="I482" s="122">
        <f>COUNTIF(사출계획!$G$62:$H$87,표4[[#This Row],[제품명]])</f>
        <v>0</v>
      </c>
      <c r="J482" s="122">
        <f>COUNTIF(사출계획!$G$88:$H$110,표4[[#This Row],[제품명]])</f>
        <v>0</v>
      </c>
      <c r="K482" s="54">
        <f>COUNTIF(사출계획!$I$62:$J$110,표4[[#This Row],[제품명]])</f>
        <v>0</v>
      </c>
      <c r="L482" s="126">
        <f>COUNTIF(사출계획!$I$62:$J$87,표4[[#This Row],[제품명]])</f>
        <v>0</v>
      </c>
      <c r="M482" s="126">
        <f>COUNTIF(사출계획!$I$88:$J$110,표4[[#This Row],[제품명]])</f>
        <v>0</v>
      </c>
      <c r="N482" s="54">
        <f>COUNTIF(사출계획!$K$62:$L$110,표4[[#This Row],[제품명]])</f>
        <v>0</v>
      </c>
      <c r="O482" s="126">
        <f>COUNTIF(사출계획!$K$62:$L$87,표4[[#This Row],[제품명]])</f>
        <v>0</v>
      </c>
      <c r="P482" s="126">
        <f>COUNTIF(사출계획!$K$88:$L$110,표4[[#This Row],[제품명]])</f>
        <v>0</v>
      </c>
      <c r="Q482" s="54">
        <f>COUNTIF(사출계획!$M$62:$N$110,표4[[#This Row],[제품명]])</f>
        <v>0</v>
      </c>
      <c r="R482" s="126">
        <f>COUNTIF(사출계획!$M$62:$N$87,표4[[#This Row],[제품명]])</f>
        <v>0</v>
      </c>
      <c r="S482" s="126">
        <f>COUNTIF(사출계획!$M$88:$N$110,표4[[#This Row],[제품명]])</f>
        <v>0</v>
      </c>
      <c r="T482" s="54">
        <f>COUNTIF(사출계획!$O$62:$P$110,표4[[#This Row],[제품명]])</f>
        <v>0</v>
      </c>
      <c r="U482" s="126">
        <f>COUNTIF(사출계획!$O$62:$P$87,표4[[#This Row],[제품명]])</f>
        <v>0</v>
      </c>
      <c r="V482" s="126">
        <f>COUNTIF(사출계획!$O$88:$P$110,표4[[#This Row],[제품명]])</f>
        <v>0</v>
      </c>
      <c r="W482" s="54">
        <f>COUNTIF(사출계획!$Q$62:$R$110,표4[[#This Row],[제품명]])</f>
        <v>0</v>
      </c>
      <c r="X482" s="126">
        <f>COUNTIF(사출계획!$Q$62:$R$87,표4[[#This Row],[제품명]])</f>
        <v>0</v>
      </c>
      <c r="Y482" s="126">
        <f>COUNTIF(사출계획!$Q$88:$R$110,표4[[#This Row],[제품명]])</f>
        <v>0</v>
      </c>
      <c r="Z482" s="54">
        <f>COUNTIF(사출계획!$S$62:$T$110,표4[[#This Row],[제품명]])</f>
        <v>0</v>
      </c>
      <c r="AA482" s="126"/>
      <c r="AB482" s="126"/>
      <c r="AC482" s="33" t="s">
        <v>337</v>
      </c>
      <c r="AD482" s="129">
        <f>SUMIF(표4[잉크명],표5[[#This Row],[잉크]],표4[월])</f>
        <v>0</v>
      </c>
      <c r="AE482" s="131">
        <f>SUMIF(표4[잉크명],표5[[#This Row],[잉크]],표4[월-3층])</f>
        <v>0</v>
      </c>
      <c r="AF482" s="131">
        <f>SUMIF(표4[잉크명],표5[[#This Row],[잉크]],표4[월-1층])</f>
        <v>0</v>
      </c>
      <c r="AG482" s="133">
        <f>SUMIF(표4[잉크명],표5[[#This Row],[잉크]],표4[화])</f>
        <v>0</v>
      </c>
      <c r="AH482" s="131">
        <f>SUMIF(표4[잉크명],표5[[#This Row],[잉크]],표4[화-3층])</f>
        <v>0</v>
      </c>
      <c r="AI482" s="131">
        <f>SUMIF(표4[잉크명],표5[[#This Row],[잉크]],표4[화-1층])</f>
        <v>0</v>
      </c>
      <c r="AJ482" s="130">
        <f>SUMIF(표4[잉크명],표5[[#This Row],[잉크]],표4[수])</f>
        <v>0</v>
      </c>
      <c r="AK482" s="131">
        <f>SUMIF(표4[잉크명],표5[[#This Row],[잉크]],표4[수-3층])</f>
        <v>0</v>
      </c>
      <c r="AL482" s="131">
        <f>SUMIF(표4[잉크명],표5[[#This Row],[잉크]],표4[수-1층])</f>
        <v>0</v>
      </c>
      <c r="AM482" s="34">
        <f>SUMIF(표4[잉크명],표5[[#This Row],[잉크]],표4[목])</f>
        <v>0</v>
      </c>
      <c r="AN482" s="131">
        <f>SUMIF(표4[잉크명],표5[[#This Row],[잉크]],표4[목-3층])</f>
        <v>0</v>
      </c>
      <c r="AO482" s="131">
        <f>SUMIF(표4[잉크명],표5[[#This Row],[잉크]],표4[목-1층])</f>
        <v>0</v>
      </c>
      <c r="AP482" s="34">
        <f>SUMIF(표4[잉크명],표5[[#This Row],[잉크]],표4[금])</f>
        <v>0</v>
      </c>
      <c r="AQ482" s="131">
        <f>SUMIF(표4[잉크명],표5[[#This Row],[잉크]],표4[금-3층])</f>
        <v>0</v>
      </c>
      <c r="AR482" s="131">
        <f>SUMIF(표4[잉크명],표5[[#This Row],[잉크]],표4[금-1층])</f>
        <v>0</v>
      </c>
      <c r="AS482" s="34">
        <f>SUMIF(표4[잉크명],표5[[#This Row],[잉크]],표4[토])</f>
        <v>0</v>
      </c>
      <c r="AT482" s="131">
        <f>SUMIF(표4[잉크명],표5[[#This Row],[잉크]],표4[토-3층])</f>
        <v>0</v>
      </c>
      <c r="AU482" s="131">
        <f>SUMIF(표4[잉크명],표5[[#This Row],[잉크]],표4[토-1층])</f>
        <v>0</v>
      </c>
      <c r="AV482" s="34">
        <f>SUMIF(표4[잉크명],표5[[#This Row],[잉크]],표4[일])</f>
        <v>0</v>
      </c>
      <c r="AW482" s="131">
        <f>SUMIF(표4[잉크명],표5[[#This Row],[잉크]],표4[일-3층])</f>
        <v>0</v>
      </c>
      <c r="AX482" s="131">
        <f>SUMIF(표4[잉크명],표5[[#This Row],[잉크]],표4[일-1층])</f>
        <v>0</v>
      </c>
      <c r="AY482" s="34">
        <f>SUMIF(표4[잉크명],표5[[#This Row],[잉크]],표4[차주 월])</f>
        <v>0</v>
      </c>
      <c r="AZ482" s="34">
        <f>SUM(표5[[#This Row],[월]:[차주 월]])</f>
        <v>0</v>
      </c>
    </row>
    <row r="483" spans="2:52" x14ac:dyDescent="0.3">
      <c r="B483" s="56" t="s">
        <v>1136</v>
      </c>
      <c r="C483" s="56"/>
      <c r="D483" s="56" t="s">
        <v>1043</v>
      </c>
      <c r="E483" s="54">
        <f>COUNTIF(사출계획!$E$62:$F$110,표4[[#This Row],[제품명]])</f>
        <v>0</v>
      </c>
      <c r="F483" s="126">
        <f>COUNTIF(사출계획!$E$62:$F$87,표4[[#This Row],[제품명]])</f>
        <v>0</v>
      </c>
      <c r="G483" s="126">
        <f>COUNTIF(사출계획!$E$88:$F$110,표4[[#This Row],[제품명]])</f>
        <v>0</v>
      </c>
      <c r="H483" s="54">
        <f>COUNTIF(사출계획!$G$62:$H$110,표4[[#This Row],[제품명]])</f>
        <v>0</v>
      </c>
      <c r="I483" s="122">
        <f>COUNTIF(사출계획!$G$62:$H$87,표4[[#This Row],[제품명]])</f>
        <v>0</v>
      </c>
      <c r="J483" s="122">
        <f>COUNTIF(사출계획!$G$88:$H$110,표4[[#This Row],[제품명]])</f>
        <v>0</v>
      </c>
      <c r="K483" s="54">
        <f>COUNTIF(사출계획!$I$62:$J$110,표4[[#This Row],[제품명]])</f>
        <v>0</v>
      </c>
      <c r="L483" s="126">
        <f>COUNTIF(사출계획!$I$62:$J$87,표4[[#This Row],[제품명]])</f>
        <v>0</v>
      </c>
      <c r="M483" s="126">
        <f>COUNTIF(사출계획!$I$88:$J$110,표4[[#This Row],[제품명]])</f>
        <v>0</v>
      </c>
      <c r="N483" s="54">
        <f>COUNTIF(사출계획!$K$62:$L$110,표4[[#This Row],[제품명]])</f>
        <v>0</v>
      </c>
      <c r="O483" s="126">
        <f>COUNTIF(사출계획!$K$62:$L$87,표4[[#This Row],[제품명]])</f>
        <v>0</v>
      </c>
      <c r="P483" s="126">
        <f>COUNTIF(사출계획!$K$88:$L$110,표4[[#This Row],[제품명]])</f>
        <v>0</v>
      </c>
      <c r="Q483" s="54">
        <f>COUNTIF(사출계획!$M$62:$N$110,표4[[#This Row],[제품명]])</f>
        <v>0</v>
      </c>
      <c r="R483" s="126">
        <f>COUNTIF(사출계획!$M$62:$N$87,표4[[#This Row],[제품명]])</f>
        <v>0</v>
      </c>
      <c r="S483" s="126">
        <f>COUNTIF(사출계획!$M$88:$N$110,표4[[#This Row],[제품명]])</f>
        <v>0</v>
      </c>
      <c r="T483" s="54">
        <f>COUNTIF(사출계획!$O$62:$P$110,표4[[#This Row],[제품명]])</f>
        <v>0</v>
      </c>
      <c r="U483" s="126">
        <f>COUNTIF(사출계획!$O$62:$P$87,표4[[#This Row],[제품명]])</f>
        <v>0</v>
      </c>
      <c r="V483" s="126">
        <f>COUNTIF(사출계획!$O$88:$P$110,표4[[#This Row],[제품명]])</f>
        <v>0</v>
      </c>
      <c r="W483" s="54">
        <f>COUNTIF(사출계획!$Q$62:$R$110,표4[[#This Row],[제품명]])</f>
        <v>0</v>
      </c>
      <c r="X483" s="126">
        <f>COUNTIF(사출계획!$Q$62:$R$87,표4[[#This Row],[제품명]])</f>
        <v>0</v>
      </c>
      <c r="Y483" s="126">
        <f>COUNTIF(사출계획!$Q$88:$R$110,표4[[#This Row],[제품명]])</f>
        <v>0</v>
      </c>
      <c r="Z483" s="54">
        <f>COUNTIF(사출계획!$S$62:$T$110,표4[[#This Row],[제품명]])</f>
        <v>0</v>
      </c>
      <c r="AA483" s="126"/>
      <c r="AB483" s="126"/>
      <c r="AC483" s="217" t="s">
        <v>1711</v>
      </c>
      <c r="AD483" s="129">
        <f>SUMIF(표4[잉크명],표5[[#This Row],[잉크]],표4[월])</f>
        <v>0</v>
      </c>
      <c r="AE483" s="131">
        <f>SUMIF(표4[잉크명],표5[[#This Row],[잉크]],표4[월-3층])</f>
        <v>0</v>
      </c>
      <c r="AF483" s="131">
        <f>SUMIF(표4[잉크명],표5[[#This Row],[잉크]],표4[월-1층])</f>
        <v>0</v>
      </c>
      <c r="AG483" s="133">
        <f>SUMIF(표4[잉크명],표5[[#This Row],[잉크]],표4[화])</f>
        <v>0</v>
      </c>
      <c r="AH483" s="131">
        <f>SUMIF(표4[잉크명],표5[[#This Row],[잉크]],표4[화-3층])</f>
        <v>0</v>
      </c>
      <c r="AI483" s="131">
        <f>SUMIF(표4[잉크명],표5[[#This Row],[잉크]],표4[화-1층])</f>
        <v>0</v>
      </c>
      <c r="AJ483" s="130">
        <f>SUMIF(표4[잉크명],표5[[#This Row],[잉크]],표4[수])</f>
        <v>0</v>
      </c>
      <c r="AK483" s="131">
        <f>SUMIF(표4[잉크명],표5[[#This Row],[잉크]],표4[수-3층])</f>
        <v>0</v>
      </c>
      <c r="AL483" s="131">
        <f>SUMIF(표4[잉크명],표5[[#This Row],[잉크]],표4[수-1층])</f>
        <v>0</v>
      </c>
      <c r="AM483" s="54">
        <f>SUMIF(표4[잉크명],표5[[#This Row],[잉크]],표4[목])</f>
        <v>0</v>
      </c>
      <c r="AN483" s="131">
        <f>SUMIF(표4[잉크명],표5[[#This Row],[잉크]],표4[목-3층])</f>
        <v>0</v>
      </c>
      <c r="AO483" s="131">
        <f>SUMIF(표4[잉크명],표5[[#This Row],[잉크]],표4[목-1층])</f>
        <v>0</v>
      </c>
      <c r="AP483" s="54">
        <f>SUMIF(표4[잉크명],표5[[#This Row],[잉크]],표4[금])</f>
        <v>0</v>
      </c>
      <c r="AQ483" s="131">
        <f>SUMIF(표4[잉크명],표5[[#This Row],[잉크]],표4[금-3층])</f>
        <v>0</v>
      </c>
      <c r="AR483" s="131">
        <f>SUMIF(표4[잉크명],표5[[#This Row],[잉크]],표4[금-1층])</f>
        <v>0</v>
      </c>
      <c r="AS483" s="54">
        <f>SUMIF(표4[잉크명],표5[[#This Row],[잉크]],표4[토])</f>
        <v>0</v>
      </c>
      <c r="AT483" s="131">
        <f>SUMIF(표4[잉크명],표5[[#This Row],[잉크]],표4[토-3층])</f>
        <v>0</v>
      </c>
      <c r="AU483" s="131">
        <f>SUMIF(표4[잉크명],표5[[#This Row],[잉크]],표4[토-1층])</f>
        <v>0</v>
      </c>
      <c r="AV483" s="54">
        <f>SUMIF(표4[잉크명],표5[[#This Row],[잉크]],표4[일])</f>
        <v>0</v>
      </c>
      <c r="AW483" s="131">
        <f>SUMIF(표4[잉크명],표5[[#This Row],[잉크]],표4[일-3층])</f>
        <v>0</v>
      </c>
      <c r="AX483" s="131">
        <f>SUMIF(표4[잉크명],표5[[#This Row],[잉크]],표4[일-1층])</f>
        <v>0</v>
      </c>
      <c r="AY483" s="54">
        <f>SUMIF(표4[잉크명],표5[[#This Row],[잉크]],표4[차주 월])</f>
        <v>0</v>
      </c>
      <c r="AZ483" s="54">
        <f>SUM(표5[[#This Row],[월]:[차주 월]])</f>
        <v>0</v>
      </c>
    </row>
    <row r="484" spans="2:52" x14ac:dyDescent="0.3">
      <c r="B484" s="56" t="s">
        <v>1136</v>
      </c>
      <c r="C484" s="56"/>
      <c r="D484" s="56" t="s">
        <v>1044</v>
      </c>
      <c r="E484" s="54">
        <f>COUNTIF(사출계획!$E$62:$F$110,표4[[#This Row],[제품명]])</f>
        <v>0</v>
      </c>
      <c r="F484" s="126">
        <f>COUNTIF(사출계획!$E$62:$F$87,표4[[#This Row],[제품명]])</f>
        <v>0</v>
      </c>
      <c r="G484" s="126">
        <f>COUNTIF(사출계획!$E$88:$F$110,표4[[#This Row],[제품명]])</f>
        <v>0</v>
      </c>
      <c r="H484" s="54">
        <f>COUNTIF(사출계획!$G$62:$H$110,표4[[#This Row],[제품명]])</f>
        <v>0</v>
      </c>
      <c r="I484" s="122">
        <f>COUNTIF(사출계획!$G$62:$H$87,표4[[#This Row],[제품명]])</f>
        <v>0</v>
      </c>
      <c r="J484" s="122">
        <f>COUNTIF(사출계획!$G$88:$H$110,표4[[#This Row],[제품명]])</f>
        <v>0</v>
      </c>
      <c r="K484" s="54">
        <f>COUNTIF(사출계획!$I$62:$J$110,표4[[#This Row],[제품명]])</f>
        <v>0</v>
      </c>
      <c r="L484" s="126">
        <f>COUNTIF(사출계획!$I$62:$J$87,표4[[#This Row],[제품명]])</f>
        <v>0</v>
      </c>
      <c r="M484" s="126">
        <f>COUNTIF(사출계획!$I$88:$J$110,표4[[#This Row],[제품명]])</f>
        <v>0</v>
      </c>
      <c r="N484" s="54">
        <f>COUNTIF(사출계획!$K$62:$L$110,표4[[#This Row],[제품명]])</f>
        <v>0</v>
      </c>
      <c r="O484" s="126">
        <f>COUNTIF(사출계획!$K$62:$L$87,표4[[#This Row],[제품명]])</f>
        <v>0</v>
      </c>
      <c r="P484" s="126">
        <f>COUNTIF(사출계획!$K$88:$L$110,표4[[#This Row],[제품명]])</f>
        <v>0</v>
      </c>
      <c r="Q484" s="54">
        <f>COUNTIF(사출계획!$M$62:$N$110,표4[[#This Row],[제품명]])</f>
        <v>0</v>
      </c>
      <c r="R484" s="126">
        <f>COUNTIF(사출계획!$M$62:$N$87,표4[[#This Row],[제품명]])</f>
        <v>0</v>
      </c>
      <c r="S484" s="126">
        <f>COUNTIF(사출계획!$M$88:$N$110,표4[[#This Row],[제품명]])</f>
        <v>0</v>
      </c>
      <c r="T484" s="54">
        <f>COUNTIF(사출계획!$O$62:$P$110,표4[[#This Row],[제품명]])</f>
        <v>0</v>
      </c>
      <c r="U484" s="126">
        <f>COUNTIF(사출계획!$O$62:$P$87,표4[[#This Row],[제품명]])</f>
        <v>0</v>
      </c>
      <c r="V484" s="126">
        <f>COUNTIF(사출계획!$O$88:$P$110,표4[[#This Row],[제품명]])</f>
        <v>0</v>
      </c>
      <c r="W484" s="54">
        <f>COUNTIF(사출계획!$Q$62:$R$110,표4[[#This Row],[제품명]])</f>
        <v>0</v>
      </c>
      <c r="X484" s="126">
        <f>COUNTIF(사출계획!$Q$62:$R$87,표4[[#This Row],[제품명]])</f>
        <v>0</v>
      </c>
      <c r="Y484" s="126">
        <f>COUNTIF(사출계획!$Q$88:$R$110,표4[[#This Row],[제품명]])</f>
        <v>0</v>
      </c>
      <c r="Z484" s="54">
        <f>COUNTIF(사출계획!$S$62:$T$110,표4[[#This Row],[제품명]])</f>
        <v>0</v>
      </c>
      <c r="AA484" s="126"/>
      <c r="AB484" s="126"/>
      <c r="AC484" s="217" t="s">
        <v>890</v>
      </c>
      <c r="AD484" s="129">
        <f>SUMIF(표4[잉크명],표5[[#This Row],[잉크]],표4[월])</f>
        <v>0</v>
      </c>
      <c r="AE484" s="126">
        <f>SUMIF(표4[잉크명],표5[[#This Row],[잉크]],표4[월-3층])</f>
        <v>0</v>
      </c>
      <c r="AF484" s="126">
        <f>SUMIF(표4[잉크명],표5[[#This Row],[잉크]],표4[월-1층])</f>
        <v>0</v>
      </c>
      <c r="AG484" s="133">
        <f>SUMIF(표4[잉크명],표5[[#This Row],[잉크]],표4[화])</f>
        <v>0</v>
      </c>
      <c r="AH484" s="126">
        <f>SUMIF(표4[잉크명],표5[[#This Row],[잉크]],표4[화-3층])</f>
        <v>0</v>
      </c>
      <c r="AI484" s="126">
        <f>SUMIF(표4[잉크명],표5[[#This Row],[잉크]],표4[화-1층])</f>
        <v>0</v>
      </c>
      <c r="AJ484" s="130">
        <f>SUMIF(표4[잉크명],표5[[#This Row],[잉크]],표4[수])</f>
        <v>0</v>
      </c>
      <c r="AK484" s="126">
        <f>SUMIF(표4[잉크명],표5[[#This Row],[잉크]],표4[수-3층])</f>
        <v>0</v>
      </c>
      <c r="AL484" s="126">
        <f>SUMIF(표4[잉크명],표5[[#This Row],[잉크]],표4[수-1층])</f>
        <v>0</v>
      </c>
      <c r="AM484" s="54">
        <f>SUMIF(표4[잉크명],표5[[#This Row],[잉크]],표4[목])</f>
        <v>0</v>
      </c>
      <c r="AN484" s="126">
        <f>SUMIF(표4[잉크명],표5[[#This Row],[잉크]],표4[목-3층])</f>
        <v>0</v>
      </c>
      <c r="AO484" s="126">
        <f>SUMIF(표4[잉크명],표5[[#This Row],[잉크]],표4[목-1층])</f>
        <v>0</v>
      </c>
      <c r="AP484" s="54">
        <f>SUMIF(표4[잉크명],표5[[#This Row],[잉크]],표4[금])</f>
        <v>0</v>
      </c>
      <c r="AQ484" s="126">
        <f>SUMIF(표4[잉크명],표5[[#This Row],[잉크]],표4[금-3층])</f>
        <v>0</v>
      </c>
      <c r="AR484" s="126">
        <f>SUMIF(표4[잉크명],표5[[#This Row],[잉크]],표4[금-1층])</f>
        <v>0</v>
      </c>
      <c r="AS484" s="54">
        <f>SUMIF(표4[잉크명],표5[[#This Row],[잉크]],표4[토])</f>
        <v>0</v>
      </c>
      <c r="AT484" s="126">
        <f>SUMIF(표4[잉크명],표5[[#This Row],[잉크]],표4[토-3층])</f>
        <v>0</v>
      </c>
      <c r="AU484" s="126">
        <f>SUMIF(표4[잉크명],표5[[#This Row],[잉크]],표4[토-1층])</f>
        <v>0</v>
      </c>
      <c r="AV484" s="54">
        <f>SUMIF(표4[잉크명],표5[[#This Row],[잉크]],표4[일])</f>
        <v>0</v>
      </c>
      <c r="AW484" s="126">
        <f>SUMIF(표4[잉크명],표5[[#This Row],[잉크]],표4[일-3층])</f>
        <v>0</v>
      </c>
      <c r="AX484" s="126">
        <f>SUMIF(표4[잉크명],표5[[#This Row],[잉크]],표4[일-1층])</f>
        <v>0</v>
      </c>
      <c r="AY484" s="54">
        <f>SUMIF(표4[잉크명],표5[[#This Row],[잉크]],표4[차주 월])</f>
        <v>0</v>
      </c>
      <c r="AZ484" s="54">
        <f>SUM(표5[[#This Row],[월]:[차주 월]])</f>
        <v>0</v>
      </c>
    </row>
    <row r="485" spans="2:52" x14ac:dyDescent="0.3">
      <c r="B485" s="56" t="s">
        <v>1137</v>
      </c>
      <c r="C485" s="56"/>
      <c r="D485" s="56" t="s">
        <v>1048</v>
      </c>
      <c r="E485" s="54">
        <f>COUNTIF(사출계획!$E$62:$F$110,표4[[#This Row],[제품명]])</f>
        <v>0</v>
      </c>
      <c r="F485" s="126">
        <f>COUNTIF(사출계획!$E$62:$F$87,표4[[#This Row],[제품명]])</f>
        <v>0</v>
      </c>
      <c r="G485" s="126">
        <f>COUNTIF(사출계획!$E$88:$F$110,표4[[#This Row],[제품명]])</f>
        <v>0</v>
      </c>
      <c r="H485" s="54">
        <f>COUNTIF(사출계획!$G$62:$H$110,표4[[#This Row],[제품명]])</f>
        <v>0</v>
      </c>
      <c r="I485" s="122">
        <f>COUNTIF(사출계획!$G$62:$H$87,표4[[#This Row],[제품명]])</f>
        <v>0</v>
      </c>
      <c r="J485" s="122">
        <f>COUNTIF(사출계획!$G$88:$H$110,표4[[#This Row],[제품명]])</f>
        <v>0</v>
      </c>
      <c r="K485" s="54">
        <f>COUNTIF(사출계획!$I$62:$J$110,표4[[#This Row],[제품명]])</f>
        <v>0</v>
      </c>
      <c r="L485" s="126">
        <f>COUNTIF(사출계획!$I$62:$J$87,표4[[#This Row],[제품명]])</f>
        <v>0</v>
      </c>
      <c r="M485" s="126">
        <f>COUNTIF(사출계획!$I$88:$J$110,표4[[#This Row],[제품명]])</f>
        <v>0</v>
      </c>
      <c r="N485" s="54">
        <f>COUNTIF(사출계획!$K$62:$L$110,표4[[#This Row],[제품명]])</f>
        <v>0</v>
      </c>
      <c r="O485" s="126">
        <f>COUNTIF(사출계획!$K$62:$L$87,표4[[#This Row],[제품명]])</f>
        <v>0</v>
      </c>
      <c r="P485" s="126">
        <f>COUNTIF(사출계획!$K$88:$L$110,표4[[#This Row],[제품명]])</f>
        <v>0</v>
      </c>
      <c r="Q485" s="54">
        <f>COUNTIF(사출계획!$M$62:$N$110,표4[[#This Row],[제품명]])</f>
        <v>0</v>
      </c>
      <c r="R485" s="126">
        <f>COUNTIF(사출계획!$M$62:$N$87,표4[[#This Row],[제품명]])</f>
        <v>0</v>
      </c>
      <c r="S485" s="126">
        <f>COUNTIF(사출계획!$M$88:$N$110,표4[[#This Row],[제품명]])</f>
        <v>0</v>
      </c>
      <c r="T485" s="54">
        <f>COUNTIF(사출계획!$O$62:$P$110,표4[[#This Row],[제품명]])</f>
        <v>0</v>
      </c>
      <c r="U485" s="126">
        <f>COUNTIF(사출계획!$O$62:$P$87,표4[[#This Row],[제품명]])</f>
        <v>0</v>
      </c>
      <c r="V485" s="126">
        <f>COUNTIF(사출계획!$O$88:$P$110,표4[[#This Row],[제품명]])</f>
        <v>0</v>
      </c>
      <c r="W485" s="54">
        <f>COUNTIF(사출계획!$Q$62:$R$110,표4[[#This Row],[제품명]])</f>
        <v>0</v>
      </c>
      <c r="X485" s="126">
        <f>COUNTIF(사출계획!$Q$62:$R$87,표4[[#This Row],[제품명]])</f>
        <v>0</v>
      </c>
      <c r="Y485" s="126">
        <f>COUNTIF(사출계획!$Q$88:$R$110,표4[[#This Row],[제품명]])</f>
        <v>0</v>
      </c>
      <c r="Z485" s="54">
        <f>COUNTIF(사출계획!$S$62:$T$110,표4[[#This Row],[제품명]])</f>
        <v>0</v>
      </c>
      <c r="AA485" s="126"/>
      <c r="AB485" s="126"/>
      <c r="AC485" s="217" t="s">
        <v>543</v>
      </c>
      <c r="AD485" s="129">
        <f>SUMIF(표4[잉크명],표5[[#This Row],[잉크]],표4[월])</f>
        <v>0</v>
      </c>
      <c r="AE485" s="126">
        <f>SUMIF(표4[잉크명],표5[[#This Row],[잉크]],표4[월-3층])</f>
        <v>0</v>
      </c>
      <c r="AF485" s="126">
        <f>SUMIF(표4[잉크명],표5[[#This Row],[잉크]],표4[월-1층])</f>
        <v>0</v>
      </c>
      <c r="AG485" s="133">
        <f>SUMIF(표4[잉크명],표5[[#This Row],[잉크]],표4[화])</f>
        <v>0</v>
      </c>
      <c r="AH485" s="126">
        <f>SUMIF(표4[잉크명],표5[[#This Row],[잉크]],표4[화-3층])</f>
        <v>0</v>
      </c>
      <c r="AI485" s="126">
        <f>SUMIF(표4[잉크명],표5[[#This Row],[잉크]],표4[화-1층])</f>
        <v>0</v>
      </c>
      <c r="AJ485" s="130">
        <f>SUMIF(표4[잉크명],표5[[#This Row],[잉크]],표4[수])</f>
        <v>0</v>
      </c>
      <c r="AK485" s="126">
        <f>SUMIF(표4[잉크명],표5[[#This Row],[잉크]],표4[수-3층])</f>
        <v>0</v>
      </c>
      <c r="AL485" s="126">
        <f>SUMIF(표4[잉크명],표5[[#This Row],[잉크]],표4[수-1층])</f>
        <v>0</v>
      </c>
      <c r="AM485" s="54">
        <f>SUMIF(표4[잉크명],표5[[#This Row],[잉크]],표4[목])</f>
        <v>0</v>
      </c>
      <c r="AN485" s="126">
        <f>SUMIF(표4[잉크명],표5[[#This Row],[잉크]],표4[목-3층])</f>
        <v>0</v>
      </c>
      <c r="AO485" s="126">
        <f>SUMIF(표4[잉크명],표5[[#This Row],[잉크]],표4[목-1층])</f>
        <v>0</v>
      </c>
      <c r="AP485" s="54">
        <f>SUMIF(표4[잉크명],표5[[#This Row],[잉크]],표4[금])</f>
        <v>0</v>
      </c>
      <c r="AQ485" s="126">
        <f>SUMIF(표4[잉크명],표5[[#This Row],[잉크]],표4[금-3층])</f>
        <v>0</v>
      </c>
      <c r="AR485" s="126">
        <f>SUMIF(표4[잉크명],표5[[#This Row],[잉크]],표4[금-1층])</f>
        <v>0</v>
      </c>
      <c r="AS485" s="54">
        <f>SUMIF(표4[잉크명],표5[[#This Row],[잉크]],표4[토])</f>
        <v>0</v>
      </c>
      <c r="AT485" s="126">
        <f>SUMIF(표4[잉크명],표5[[#This Row],[잉크]],표4[토-3층])</f>
        <v>0</v>
      </c>
      <c r="AU485" s="126">
        <f>SUMIF(표4[잉크명],표5[[#This Row],[잉크]],표4[토-1층])</f>
        <v>0</v>
      </c>
      <c r="AV485" s="54">
        <f>SUMIF(표4[잉크명],표5[[#This Row],[잉크]],표4[일])</f>
        <v>0</v>
      </c>
      <c r="AW485" s="126">
        <f>SUMIF(표4[잉크명],표5[[#This Row],[잉크]],표4[일-3층])</f>
        <v>0</v>
      </c>
      <c r="AX485" s="126">
        <f>SUMIF(표4[잉크명],표5[[#This Row],[잉크]],표4[일-1층])</f>
        <v>0</v>
      </c>
      <c r="AY485" s="54">
        <f>SUMIF(표4[잉크명],표5[[#This Row],[잉크]],표4[차주 월])</f>
        <v>0</v>
      </c>
      <c r="AZ485" s="54">
        <f>SUM(표5[[#This Row],[월]:[차주 월]])</f>
        <v>0</v>
      </c>
    </row>
    <row r="486" spans="2:52" x14ac:dyDescent="0.3">
      <c r="B486" s="56" t="s">
        <v>1137</v>
      </c>
      <c r="C486" s="56"/>
      <c r="D486" s="56" t="s">
        <v>1049</v>
      </c>
      <c r="E486" s="54">
        <f>COUNTIF(사출계획!$E$62:$F$110,표4[[#This Row],[제품명]])</f>
        <v>0</v>
      </c>
      <c r="F486" s="126">
        <f>COUNTIF(사출계획!$E$62:$F$87,표4[[#This Row],[제품명]])</f>
        <v>0</v>
      </c>
      <c r="G486" s="126">
        <f>COUNTIF(사출계획!$E$88:$F$110,표4[[#This Row],[제품명]])</f>
        <v>0</v>
      </c>
      <c r="H486" s="54">
        <f>COUNTIF(사출계획!$G$62:$H$110,표4[[#This Row],[제품명]])</f>
        <v>0</v>
      </c>
      <c r="I486" s="122">
        <f>COUNTIF(사출계획!$G$62:$H$87,표4[[#This Row],[제품명]])</f>
        <v>0</v>
      </c>
      <c r="J486" s="122">
        <f>COUNTIF(사출계획!$G$88:$H$110,표4[[#This Row],[제품명]])</f>
        <v>0</v>
      </c>
      <c r="K486" s="54">
        <f>COUNTIF(사출계획!$I$62:$J$110,표4[[#This Row],[제품명]])</f>
        <v>0</v>
      </c>
      <c r="L486" s="126">
        <f>COUNTIF(사출계획!$I$62:$J$87,표4[[#This Row],[제품명]])</f>
        <v>0</v>
      </c>
      <c r="M486" s="126">
        <f>COUNTIF(사출계획!$I$88:$J$110,표4[[#This Row],[제품명]])</f>
        <v>0</v>
      </c>
      <c r="N486" s="54">
        <f>COUNTIF(사출계획!$K$62:$L$110,표4[[#This Row],[제품명]])</f>
        <v>0</v>
      </c>
      <c r="O486" s="126">
        <f>COUNTIF(사출계획!$K$62:$L$87,표4[[#This Row],[제품명]])</f>
        <v>0</v>
      </c>
      <c r="P486" s="126">
        <f>COUNTIF(사출계획!$K$88:$L$110,표4[[#This Row],[제품명]])</f>
        <v>0</v>
      </c>
      <c r="Q486" s="54">
        <f>COUNTIF(사출계획!$M$62:$N$110,표4[[#This Row],[제품명]])</f>
        <v>0</v>
      </c>
      <c r="R486" s="126">
        <f>COUNTIF(사출계획!$M$62:$N$87,표4[[#This Row],[제품명]])</f>
        <v>0</v>
      </c>
      <c r="S486" s="126">
        <f>COUNTIF(사출계획!$M$88:$N$110,표4[[#This Row],[제품명]])</f>
        <v>0</v>
      </c>
      <c r="T486" s="54">
        <f>COUNTIF(사출계획!$O$62:$P$110,표4[[#This Row],[제품명]])</f>
        <v>0</v>
      </c>
      <c r="U486" s="126">
        <f>COUNTIF(사출계획!$O$62:$P$87,표4[[#This Row],[제품명]])</f>
        <v>0</v>
      </c>
      <c r="V486" s="126">
        <f>COUNTIF(사출계획!$O$88:$P$110,표4[[#This Row],[제품명]])</f>
        <v>0</v>
      </c>
      <c r="W486" s="54">
        <f>COUNTIF(사출계획!$Q$62:$R$110,표4[[#This Row],[제품명]])</f>
        <v>0</v>
      </c>
      <c r="X486" s="126">
        <f>COUNTIF(사출계획!$Q$62:$R$87,표4[[#This Row],[제품명]])</f>
        <v>0</v>
      </c>
      <c r="Y486" s="126">
        <f>COUNTIF(사출계획!$Q$88:$R$110,표4[[#This Row],[제품명]])</f>
        <v>0</v>
      </c>
      <c r="Z486" s="54">
        <f>COUNTIF(사출계획!$S$62:$T$110,표4[[#This Row],[제품명]])</f>
        <v>0</v>
      </c>
      <c r="AA486" s="126"/>
      <c r="AB486" s="126"/>
      <c r="AC486" s="33" t="s">
        <v>1688</v>
      </c>
      <c r="AD486" s="129">
        <f>SUMIF(표4[잉크명],표5[[#This Row],[잉크]],표4[월])</f>
        <v>0</v>
      </c>
      <c r="AE486" s="131">
        <f>SUMIF(표4[잉크명],표5[[#This Row],[잉크]],표4[월-3층])</f>
        <v>0</v>
      </c>
      <c r="AF486" s="131">
        <f>SUMIF(표4[잉크명],표5[[#This Row],[잉크]],표4[월-1층])</f>
        <v>0</v>
      </c>
      <c r="AG486" s="133">
        <f>SUMIF(표4[잉크명],표5[[#This Row],[잉크]],표4[화])</f>
        <v>0</v>
      </c>
      <c r="AH486" s="131">
        <f>SUMIF(표4[잉크명],표5[[#This Row],[잉크]],표4[화-3층])</f>
        <v>0</v>
      </c>
      <c r="AI486" s="131">
        <f>SUMIF(표4[잉크명],표5[[#This Row],[잉크]],표4[화-1층])</f>
        <v>0</v>
      </c>
      <c r="AJ486" s="130">
        <f>SUMIF(표4[잉크명],표5[[#This Row],[잉크]],표4[수])</f>
        <v>0</v>
      </c>
      <c r="AK486" s="131">
        <f>SUMIF(표4[잉크명],표5[[#This Row],[잉크]],표4[수-3층])</f>
        <v>0</v>
      </c>
      <c r="AL486" s="131">
        <f>SUMIF(표4[잉크명],표5[[#This Row],[잉크]],표4[수-1층])</f>
        <v>0</v>
      </c>
      <c r="AM486" s="34">
        <f>SUMIF(표4[잉크명],표5[[#This Row],[잉크]],표4[목])</f>
        <v>0</v>
      </c>
      <c r="AN486" s="131">
        <f>SUMIF(표4[잉크명],표5[[#This Row],[잉크]],표4[목-3층])</f>
        <v>0</v>
      </c>
      <c r="AO486" s="131">
        <f>SUMIF(표4[잉크명],표5[[#This Row],[잉크]],표4[목-1층])</f>
        <v>0</v>
      </c>
      <c r="AP486" s="34">
        <f>SUMIF(표4[잉크명],표5[[#This Row],[잉크]],표4[금])</f>
        <v>0</v>
      </c>
      <c r="AQ486" s="131">
        <f>SUMIF(표4[잉크명],표5[[#This Row],[잉크]],표4[금-3층])</f>
        <v>0</v>
      </c>
      <c r="AR486" s="131">
        <f>SUMIF(표4[잉크명],표5[[#This Row],[잉크]],표4[금-1층])</f>
        <v>0</v>
      </c>
      <c r="AS486" s="34">
        <f>SUMIF(표4[잉크명],표5[[#This Row],[잉크]],표4[토])</f>
        <v>0</v>
      </c>
      <c r="AT486" s="131">
        <f>SUMIF(표4[잉크명],표5[[#This Row],[잉크]],표4[토-3층])</f>
        <v>0</v>
      </c>
      <c r="AU486" s="131">
        <f>SUMIF(표4[잉크명],표5[[#This Row],[잉크]],표4[토-1층])</f>
        <v>0</v>
      </c>
      <c r="AV486" s="34">
        <f>SUMIF(표4[잉크명],표5[[#This Row],[잉크]],표4[일])</f>
        <v>0</v>
      </c>
      <c r="AW486" s="131">
        <f>SUMIF(표4[잉크명],표5[[#This Row],[잉크]],표4[일-3층])</f>
        <v>0</v>
      </c>
      <c r="AX486" s="131">
        <f>SUMIF(표4[잉크명],표5[[#This Row],[잉크]],표4[일-1층])</f>
        <v>0</v>
      </c>
      <c r="AY486" s="34">
        <f>SUMIF(표4[잉크명],표5[[#This Row],[잉크]],표4[차주 월])</f>
        <v>0</v>
      </c>
      <c r="AZ486" s="34">
        <f>SUM(표5[[#This Row],[월]:[차주 월]])</f>
        <v>0</v>
      </c>
    </row>
    <row r="487" spans="2:52" x14ac:dyDescent="0.3">
      <c r="B487" s="56" t="s">
        <v>1256</v>
      </c>
      <c r="C487" s="292" t="s">
        <v>2731</v>
      </c>
      <c r="D487" s="56" t="s">
        <v>3976</v>
      </c>
      <c r="E487" s="34">
        <f>COUNTIF(사출계획!$E$62:$F$110,표4[[#This Row],[제품명]])</f>
        <v>0</v>
      </c>
      <c r="F487" s="126">
        <f>COUNTIF(사출계획!$E$62:$F$87,표4[[#This Row],[제품명]])</f>
        <v>0</v>
      </c>
      <c r="G487" s="126">
        <f>COUNTIF(사출계획!$E$88:$F$110,표4[[#This Row],[제품명]])</f>
        <v>0</v>
      </c>
      <c r="H487" s="34">
        <f>COUNTIF(사출계획!$G$62:$H$110,표4[[#This Row],[제품명]])</f>
        <v>0</v>
      </c>
      <c r="I487" s="122">
        <f>COUNTIF(사출계획!$G$62:$H$87,표4[[#This Row],[제품명]])</f>
        <v>0</v>
      </c>
      <c r="J487" s="122">
        <f>COUNTIF(사출계획!$G$88:$H$110,표4[[#This Row],[제품명]])</f>
        <v>0</v>
      </c>
      <c r="K487" s="34">
        <f>COUNTIF(사출계획!$I$62:$J$110,표4[[#This Row],[제품명]])</f>
        <v>0</v>
      </c>
      <c r="L487" s="126">
        <f>COUNTIF(사출계획!$I$62:$J$87,표4[[#This Row],[제품명]])</f>
        <v>0</v>
      </c>
      <c r="M487" s="126">
        <f>COUNTIF(사출계획!$I$88:$J$110,표4[[#This Row],[제품명]])</f>
        <v>0</v>
      </c>
      <c r="N487" s="34">
        <f>COUNTIF(사출계획!$K$62:$L$110,표4[[#This Row],[제품명]])</f>
        <v>0</v>
      </c>
      <c r="O487" s="126">
        <f>COUNTIF(사출계획!$K$62:$L$87,표4[[#This Row],[제품명]])</f>
        <v>0</v>
      </c>
      <c r="P487" s="126">
        <f>COUNTIF(사출계획!$K$88:$L$110,표4[[#This Row],[제품명]])</f>
        <v>0</v>
      </c>
      <c r="Q487" s="34">
        <f>COUNTIF(사출계획!$M$62:$N$110,표4[[#This Row],[제품명]])</f>
        <v>0</v>
      </c>
      <c r="R487" s="126">
        <f>COUNTIF(사출계획!$M$62:$N$87,표4[[#This Row],[제품명]])</f>
        <v>0</v>
      </c>
      <c r="S487" s="126">
        <f>COUNTIF(사출계획!$M$88:$N$110,표4[[#This Row],[제품명]])</f>
        <v>0</v>
      </c>
      <c r="T487" s="34">
        <f>COUNTIF(사출계획!$O$62:$P$110,표4[[#This Row],[제품명]])</f>
        <v>0</v>
      </c>
      <c r="U487" s="126">
        <f>COUNTIF(사출계획!$O$62:$P$87,표4[[#This Row],[제품명]])</f>
        <v>0</v>
      </c>
      <c r="V487" s="126">
        <f>COUNTIF(사출계획!$O$88:$P$110,표4[[#This Row],[제품명]])</f>
        <v>0</v>
      </c>
      <c r="W487" s="34">
        <f>COUNTIF(사출계획!$Q$62:$R$110,표4[[#This Row],[제품명]])</f>
        <v>0</v>
      </c>
      <c r="X487" s="126">
        <f>COUNTIF(사출계획!$Q$62:$R$87,표4[[#This Row],[제품명]])</f>
        <v>0</v>
      </c>
      <c r="Y487" s="126">
        <f>COUNTIF(사출계획!$Q$88:$R$110,표4[[#This Row],[제품명]])</f>
        <v>0</v>
      </c>
      <c r="Z487" s="34">
        <f>COUNTIF(사출계획!$S$62:$T$110,표4[[#This Row],[제품명]])</f>
        <v>0</v>
      </c>
      <c r="AA487" s="126"/>
      <c r="AB487" s="126"/>
      <c r="AC487" s="217" t="s">
        <v>1713</v>
      </c>
      <c r="AD487" s="129">
        <f>SUMIF(표4[잉크명],표5[[#This Row],[잉크]],표4[월])</f>
        <v>0</v>
      </c>
      <c r="AE487" s="126">
        <f>SUMIF(표4[잉크명],표5[[#This Row],[잉크]],표4[월-3층])</f>
        <v>0</v>
      </c>
      <c r="AF487" s="126">
        <f>SUMIF(표4[잉크명],표5[[#This Row],[잉크]],표4[월-1층])</f>
        <v>0</v>
      </c>
      <c r="AG487" s="133">
        <f>SUMIF(표4[잉크명],표5[[#This Row],[잉크]],표4[화])</f>
        <v>0</v>
      </c>
      <c r="AH487" s="126">
        <f>SUMIF(표4[잉크명],표5[[#This Row],[잉크]],표4[화-3층])</f>
        <v>0</v>
      </c>
      <c r="AI487" s="126">
        <f>SUMIF(표4[잉크명],표5[[#This Row],[잉크]],표4[화-1층])</f>
        <v>0</v>
      </c>
      <c r="AJ487" s="130">
        <f>SUMIF(표4[잉크명],표5[[#This Row],[잉크]],표4[수])</f>
        <v>0</v>
      </c>
      <c r="AK487" s="126">
        <f>SUMIF(표4[잉크명],표5[[#This Row],[잉크]],표4[수-3층])</f>
        <v>0</v>
      </c>
      <c r="AL487" s="126">
        <f>SUMIF(표4[잉크명],표5[[#This Row],[잉크]],표4[수-1층])</f>
        <v>0</v>
      </c>
      <c r="AM487" s="54">
        <f>SUMIF(표4[잉크명],표5[[#This Row],[잉크]],표4[목])</f>
        <v>0</v>
      </c>
      <c r="AN487" s="126">
        <f>SUMIF(표4[잉크명],표5[[#This Row],[잉크]],표4[목-3층])</f>
        <v>0</v>
      </c>
      <c r="AO487" s="126">
        <f>SUMIF(표4[잉크명],표5[[#This Row],[잉크]],표4[목-1층])</f>
        <v>0</v>
      </c>
      <c r="AP487" s="54">
        <f>SUMIF(표4[잉크명],표5[[#This Row],[잉크]],표4[금])</f>
        <v>0</v>
      </c>
      <c r="AQ487" s="126">
        <f>SUMIF(표4[잉크명],표5[[#This Row],[잉크]],표4[금-3층])</f>
        <v>0</v>
      </c>
      <c r="AR487" s="126">
        <f>SUMIF(표4[잉크명],표5[[#This Row],[잉크]],표4[금-1층])</f>
        <v>0</v>
      </c>
      <c r="AS487" s="54">
        <f>SUMIF(표4[잉크명],표5[[#This Row],[잉크]],표4[토])</f>
        <v>0</v>
      </c>
      <c r="AT487" s="126">
        <f>SUMIF(표4[잉크명],표5[[#This Row],[잉크]],표4[토-3층])</f>
        <v>0</v>
      </c>
      <c r="AU487" s="126">
        <f>SUMIF(표4[잉크명],표5[[#This Row],[잉크]],표4[토-1층])</f>
        <v>0</v>
      </c>
      <c r="AV487" s="54">
        <f>SUMIF(표4[잉크명],표5[[#This Row],[잉크]],표4[일])</f>
        <v>0</v>
      </c>
      <c r="AW487" s="126">
        <f>SUMIF(표4[잉크명],표5[[#This Row],[잉크]],표4[일-3층])</f>
        <v>0</v>
      </c>
      <c r="AX487" s="126">
        <f>SUMIF(표4[잉크명],표5[[#This Row],[잉크]],표4[일-1층])</f>
        <v>0</v>
      </c>
      <c r="AY487" s="54">
        <f>SUMIF(표4[잉크명],표5[[#This Row],[잉크]],표4[차주 월])</f>
        <v>0</v>
      </c>
      <c r="AZ487" s="54">
        <f>SUM(표5[[#This Row],[월]:[차주 월]])</f>
        <v>0</v>
      </c>
    </row>
    <row r="488" spans="2:52" x14ac:dyDescent="0.3">
      <c r="B488" s="56" t="s">
        <v>1256</v>
      </c>
      <c r="C488" s="292" t="s">
        <v>2731</v>
      </c>
      <c r="D488" s="56" t="s">
        <v>1051</v>
      </c>
      <c r="E488" s="54">
        <f>COUNTIF(사출계획!$E$62:$F$110,표4[[#This Row],[제품명]])</f>
        <v>0</v>
      </c>
      <c r="F488" s="126">
        <f>COUNTIF(사출계획!$E$62:$F$87,표4[[#This Row],[제품명]])</f>
        <v>0</v>
      </c>
      <c r="G488" s="126">
        <f>COUNTIF(사출계획!$E$88:$F$110,표4[[#This Row],[제품명]])</f>
        <v>0</v>
      </c>
      <c r="H488" s="54">
        <f>COUNTIF(사출계획!$G$62:$H$110,표4[[#This Row],[제품명]])</f>
        <v>0</v>
      </c>
      <c r="I488" s="122">
        <f>COUNTIF(사출계획!$G$62:$H$87,표4[[#This Row],[제품명]])</f>
        <v>0</v>
      </c>
      <c r="J488" s="122">
        <f>COUNTIF(사출계획!$G$88:$H$110,표4[[#This Row],[제품명]])</f>
        <v>0</v>
      </c>
      <c r="K488" s="54">
        <f>COUNTIF(사출계획!$I$62:$J$110,표4[[#This Row],[제품명]])</f>
        <v>0</v>
      </c>
      <c r="L488" s="126">
        <f>COUNTIF(사출계획!$I$62:$J$87,표4[[#This Row],[제품명]])</f>
        <v>0</v>
      </c>
      <c r="M488" s="126">
        <f>COUNTIF(사출계획!$I$88:$J$110,표4[[#This Row],[제품명]])</f>
        <v>0</v>
      </c>
      <c r="N488" s="54">
        <f>COUNTIF(사출계획!$K$62:$L$110,표4[[#This Row],[제품명]])</f>
        <v>0</v>
      </c>
      <c r="O488" s="126">
        <f>COUNTIF(사출계획!$K$62:$L$87,표4[[#This Row],[제품명]])</f>
        <v>0</v>
      </c>
      <c r="P488" s="126">
        <f>COUNTIF(사출계획!$K$88:$L$110,표4[[#This Row],[제품명]])</f>
        <v>0</v>
      </c>
      <c r="Q488" s="54">
        <f>COUNTIF(사출계획!$M$62:$N$110,표4[[#This Row],[제품명]])</f>
        <v>0</v>
      </c>
      <c r="R488" s="126">
        <f>COUNTIF(사출계획!$M$62:$N$87,표4[[#This Row],[제품명]])</f>
        <v>0</v>
      </c>
      <c r="S488" s="126">
        <f>COUNTIF(사출계획!$M$88:$N$110,표4[[#This Row],[제품명]])</f>
        <v>0</v>
      </c>
      <c r="T488" s="54">
        <f>COUNTIF(사출계획!$O$62:$P$110,표4[[#This Row],[제품명]])</f>
        <v>0</v>
      </c>
      <c r="U488" s="126">
        <f>COUNTIF(사출계획!$O$62:$P$87,표4[[#This Row],[제품명]])</f>
        <v>0</v>
      </c>
      <c r="V488" s="126">
        <f>COUNTIF(사출계획!$O$88:$P$110,표4[[#This Row],[제품명]])</f>
        <v>0</v>
      </c>
      <c r="W488" s="54">
        <f>COUNTIF(사출계획!$Q$62:$R$110,표4[[#This Row],[제품명]])</f>
        <v>0</v>
      </c>
      <c r="X488" s="126">
        <f>COUNTIF(사출계획!$Q$62:$R$87,표4[[#This Row],[제품명]])</f>
        <v>0</v>
      </c>
      <c r="Y488" s="126">
        <f>COUNTIF(사출계획!$Q$88:$R$110,표4[[#This Row],[제품명]])</f>
        <v>0</v>
      </c>
      <c r="Z488" s="54">
        <f>COUNTIF(사출계획!$S$62:$T$110,표4[[#This Row],[제품명]])</f>
        <v>0</v>
      </c>
      <c r="AA488" s="126"/>
      <c r="AB488" s="126"/>
      <c r="AC488" s="178" t="s">
        <v>563</v>
      </c>
      <c r="AD488" s="129">
        <f>SUMIF(표4[잉크명],표5[[#This Row],[잉크]],표4[월])</f>
        <v>0</v>
      </c>
      <c r="AE488" s="131">
        <f>SUMIF(표4[잉크명],표5[[#This Row],[잉크]],표4[월-3층])</f>
        <v>0</v>
      </c>
      <c r="AF488" s="131">
        <f>SUMIF(표4[잉크명],표5[[#This Row],[잉크]],표4[월-1층])</f>
        <v>0</v>
      </c>
      <c r="AG488" s="133">
        <f>SUMIF(표4[잉크명],표5[[#This Row],[잉크]],표4[화])</f>
        <v>0</v>
      </c>
      <c r="AH488" s="131">
        <f>SUMIF(표4[잉크명],표5[[#This Row],[잉크]],표4[화-3층])</f>
        <v>0</v>
      </c>
      <c r="AI488" s="131">
        <f>SUMIF(표4[잉크명],표5[[#This Row],[잉크]],표4[화-1층])</f>
        <v>0</v>
      </c>
      <c r="AJ488" s="130">
        <f>SUMIF(표4[잉크명],표5[[#This Row],[잉크]],표4[수])</f>
        <v>0</v>
      </c>
      <c r="AK488" s="131">
        <f>SUMIF(표4[잉크명],표5[[#This Row],[잉크]],표4[수-3층])</f>
        <v>0</v>
      </c>
      <c r="AL488" s="131">
        <f>SUMIF(표4[잉크명],표5[[#This Row],[잉크]],표4[수-1층])</f>
        <v>0</v>
      </c>
      <c r="AM488" s="54">
        <f>SUMIF(표4[잉크명],표5[[#This Row],[잉크]],표4[목])</f>
        <v>0</v>
      </c>
      <c r="AN488" s="131">
        <f>SUMIF(표4[잉크명],표5[[#This Row],[잉크]],표4[목-3층])</f>
        <v>0</v>
      </c>
      <c r="AO488" s="131">
        <f>SUMIF(표4[잉크명],표5[[#This Row],[잉크]],표4[목-1층])</f>
        <v>0</v>
      </c>
      <c r="AP488" s="54">
        <f>SUMIF(표4[잉크명],표5[[#This Row],[잉크]],표4[금])</f>
        <v>0</v>
      </c>
      <c r="AQ488" s="131">
        <f>SUMIF(표4[잉크명],표5[[#This Row],[잉크]],표4[금-3층])</f>
        <v>0</v>
      </c>
      <c r="AR488" s="131">
        <f>SUMIF(표4[잉크명],표5[[#This Row],[잉크]],표4[금-1층])</f>
        <v>0</v>
      </c>
      <c r="AS488" s="54">
        <f>SUMIF(표4[잉크명],표5[[#This Row],[잉크]],표4[토])</f>
        <v>0</v>
      </c>
      <c r="AT488" s="131">
        <f>SUMIF(표4[잉크명],표5[[#This Row],[잉크]],표4[토-3층])</f>
        <v>0</v>
      </c>
      <c r="AU488" s="131">
        <f>SUMIF(표4[잉크명],표5[[#This Row],[잉크]],표4[토-1층])</f>
        <v>0</v>
      </c>
      <c r="AV488" s="54">
        <f>SUMIF(표4[잉크명],표5[[#This Row],[잉크]],표4[일])</f>
        <v>0</v>
      </c>
      <c r="AW488" s="131">
        <f>SUMIF(표4[잉크명],표5[[#This Row],[잉크]],표4[일-3층])</f>
        <v>0</v>
      </c>
      <c r="AX488" s="131">
        <f>SUMIF(표4[잉크명],표5[[#This Row],[잉크]],표4[일-1층])</f>
        <v>0</v>
      </c>
      <c r="AY488" s="54">
        <f>SUMIF(표4[잉크명],표5[[#This Row],[잉크]],표4[차주 월])</f>
        <v>0</v>
      </c>
      <c r="AZ488" s="54">
        <f>SUM(표5[[#This Row],[월]:[차주 월]])</f>
        <v>0</v>
      </c>
    </row>
    <row r="489" spans="2:52" x14ac:dyDescent="0.3">
      <c r="B489" s="56" t="s">
        <v>1238</v>
      </c>
      <c r="C489" s="56"/>
      <c r="D489" s="56" t="s">
        <v>3048</v>
      </c>
      <c r="E489" s="54">
        <f>COUNTIF(사출계획!$E$62:$F$110,표4[[#This Row],[제품명]])</f>
        <v>0</v>
      </c>
      <c r="F489" s="126">
        <f>COUNTIF(사출계획!$E$62:$F$87,표4[[#This Row],[제품명]])</f>
        <v>0</v>
      </c>
      <c r="G489" s="126">
        <f>COUNTIF(사출계획!$E$88:$F$110,표4[[#This Row],[제품명]])</f>
        <v>0</v>
      </c>
      <c r="H489" s="54">
        <f>COUNTIF(사출계획!$G$62:$H$110,표4[[#This Row],[제품명]])</f>
        <v>0</v>
      </c>
      <c r="I489" s="122">
        <f>COUNTIF(사출계획!$G$62:$H$87,표4[[#This Row],[제품명]])</f>
        <v>0</v>
      </c>
      <c r="J489" s="122">
        <f>COUNTIF(사출계획!$G$88:$H$110,표4[[#This Row],[제품명]])</f>
        <v>0</v>
      </c>
      <c r="K489" s="54">
        <f>COUNTIF(사출계획!$I$62:$J$110,표4[[#This Row],[제품명]])</f>
        <v>0</v>
      </c>
      <c r="L489" s="126">
        <f>COUNTIF(사출계획!$I$62:$J$87,표4[[#This Row],[제품명]])</f>
        <v>0</v>
      </c>
      <c r="M489" s="126">
        <f>COUNTIF(사출계획!$I$88:$J$110,표4[[#This Row],[제품명]])</f>
        <v>0</v>
      </c>
      <c r="N489" s="54">
        <f>COUNTIF(사출계획!$K$62:$L$110,표4[[#This Row],[제품명]])</f>
        <v>0</v>
      </c>
      <c r="O489" s="126">
        <f>COUNTIF(사출계획!$K$62:$L$87,표4[[#This Row],[제품명]])</f>
        <v>0</v>
      </c>
      <c r="P489" s="126">
        <f>COUNTIF(사출계획!$K$88:$L$110,표4[[#This Row],[제품명]])</f>
        <v>0</v>
      </c>
      <c r="Q489" s="54">
        <f>COUNTIF(사출계획!$M$62:$N$110,표4[[#This Row],[제품명]])</f>
        <v>0</v>
      </c>
      <c r="R489" s="126">
        <f>COUNTIF(사출계획!$M$62:$N$87,표4[[#This Row],[제품명]])</f>
        <v>0</v>
      </c>
      <c r="S489" s="126">
        <f>COUNTIF(사출계획!$M$88:$N$110,표4[[#This Row],[제품명]])</f>
        <v>0</v>
      </c>
      <c r="T489" s="54">
        <f>COUNTIF(사출계획!$O$62:$P$110,표4[[#This Row],[제품명]])</f>
        <v>0</v>
      </c>
      <c r="U489" s="126">
        <f>COUNTIF(사출계획!$O$62:$P$87,표4[[#This Row],[제품명]])</f>
        <v>0</v>
      </c>
      <c r="V489" s="126">
        <f>COUNTIF(사출계획!$O$88:$P$110,표4[[#This Row],[제품명]])</f>
        <v>0</v>
      </c>
      <c r="W489" s="54">
        <f>COUNTIF(사출계획!$Q$62:$R$110,표4[[#This Row],[제품명]])</f>
        <v>0</v>
      </c>
      <c r="X489" s="126">
        <f>COUNTIF(사출계획!$Q$62:$R$87,표4[[#This Row],[제품명]])</f>
        <v>0</v>
      </c>
      <c r="Y489" s="126">
        <f>COUNTIF(사출계획!$Q$88:$R$110,표4[[#This Row],[제품명]])</f>
        <v>0</v>
      </c>
      <c r="Z489" s="54">
        <f>COUNTIF(사출계획!$S$62:$T$110,표4[[#This Row],[제품명]])</f>
        <v>0</v>
      </c>
      <c r="AA489" s="126"/>
      <c r="AB489" s="126"/>
      <c r="AC489" s="184" t="s">
        <v>825</v>
      </c>
      <c r="AD489" s="129">
        <f>SUMIF(표4[잉크명],표5[[#This Row],[잉크]],표4[월])</f>
        <v>0</v>
      </c>
      <c r="AE489" s="131">
        <f>SUMIF(표4[잉크명],표5[[#This Row],[잉크]],표4[월-3층])</f>
        <v>0</v>
      </c>
      <c r="AF489" s="131">
        <f>SUMIF(표4[잉크명],표5[[#This Row],[잉크]],표4[월-1층])</f>
        <v>0</v>
      </c>
      <c r="AG489" s="133">
        <f>SUMIF(표4[잉크명],표5[[#This Row],[잉크]],표4[화])</f>
        <v>0</v>
      </c>
      <c r="AH489" s="131">
        <f>SUMIF(표4[잉크명],표5[[#This Row],[잉크]],표4[화-3층])</f>
        <v>0</v>
      </c>
      <c r="AI489" s="131">
        <f>SUMIF(표4[잉크명],표5[[#This Row],[잉크]],표4[화-1층])</f>
        <v>0</v>
      </c>
      <c r="AJ489" s="130">
        <f>SUMIF(표4[잉크명],표5[[#This Row],[잉크]],표4[수])</f>
        <v>0</v>
      </c>
      <c r="AK489" s="131">
        <f>SUMIF(표4[잉크명],표5[[#This Row],[잉크]],표4[수-3층])</f>
        <v>0</v>
      </c>
      <c r="AL489" s="131">
        <f>SUMIF(표4[잉크명],표5[[#This Row],[잉크]],표4[수-1층])</f>
        <v>0</v>
      </c>
      <c r="AM489" s="54">
        <f>SUMIF(표4[잉크명],표5[[#This Row],[잉크]],표4[목])</f>
        <v>0</v>
      </c>
      <c r="AN489" s="131">
        <f>SUMIF(표4[잉크명],표5[[#This Row],[잉크]],표4[목-3층])</f>
        <v>0</v>
      </c>
      <c r="AO489" s="131">
        <f>SUMIF(표4[잉크명],표5[[#This Row],[잉크]],표4[목-1층])</f>
        <v>0</v>
      </c>
      <c r="AP489" s="54">
        <f>SUMIF(표4[잉크명],표5[[#This Row],[잉크]],표4[금])</f>
        <v>0</v>
      </c>
      <c r="AQ489" s="131">
        <f>SUMIF(표4[잉크명],표5[[#This Row],[잉크]],표4[금-3층])</f>
        <v>0</v>
      </c>
      <c r="AR489" s="131">
        <f>SUMIF(표4[잉크명],표5[[#This Row],[잉크]],표4[금-1층])</f>
        <v>0</v>
      </c>
      <c r="AS489" s="54">
        <f>SUMIF(표4[잉크명],표5[[#This Row],[잉크]],표4[토])</f>
        <v>0</v>
      </c>
      <c r="AT489" s="131">
        <f>SUMIF(표4[잉크명],표5[[#This Row],[잉크]],표4[토-3층])</f>
        <v>0</v>
      </c>
      <c r="AU489" s="131">
        <f>SUMIF(표4[잉크명],표5[[#This Row],[잉크]],표4[토-1층])</f>
        <v>0</v>
      </c>
      <c r="AV489" s="54">
        <f>SUMIF(표4[잉크명],표5[[#This Row],[잉크]],표4[일])</f>
        <v>0</v>
      </c>
      <c r="AW489" s="131">
        <f>SUMIF(표4[잉크명],표5[[#This Row],[잉크]],표4[일-3층])</f>
        <v>0</v>
      </c>
      <c r="AX489" s="131">
        <f>SUMIF(표4[잉크명],표5[[#This Row],[잉크]],표4[일-1층])</f>
        <v>0</v>
      </c>
      <c r="AY489" s="54">
        <f>SUMIF(표4[잉크명],표5[[#This Row],[잉크]],표4[차주 월])</f>
        <v>0</v>
      </c>
      <c r="AZ489" s="54">
        <f>SUM(표5[[#This Row],[월]:[차주 월]])</f>
        <v>0</v>
      </c>
    </row>
    <row r="490" spans="2:52" x14ac:dyDescent="0.3">
      <c r="B490" s="56" t="s">
        <v>1238</v>
      </c>
      <c r="C490" s="56"/>
      <c r="D490" s="56" t="s">
        <v>5471</v>
      </c>
      <c r="E490" s="34">
        <f>COUNTIF(사출계획!$E$62:$F$110,표4[[#This Row],[제품명]])</f>
        <v>0</v>
      </c>
      <c r="F490" s="126">
        <f>COUNTIF(사출계획!$E$62:$F$87,표4[[#This Row],[제품명]])</f>
        <v>0</v>
      </c>
      <c r="G490" s="126">
        <f>COUNTIF(사출계획!$E$88:$F$110,표4[[#This Row],[제품명]])</f>
        <v>0</v>
      </c>
      <c r="H490" s="34">
        <f>COUNTIF(사출계획!$G$62:$H$110,표4[[#This Row],[제품명]])</f>
        <v>0</v>
      </c>
      <c r="I490" s="122">
        <f>COUNTIF(사출계획!$G$62:$H$87,표4[[#This Row],[제품명]])</f>
        <v>0</v>
      </c>
      <c r="J490" s="122">
        <f>COUNTIF(사출계획!$G$88:$H$110,표4[[#This Row],[제품명]])</f>
        <v>0</v>
      </c>
      <c r="K490" s="34">
        <f>COUNTIF(사출계획!$I$62:$J$110,표4[[#This Row],[제품명]])</f>
        <v>0</v>
      </c>
      <c r="L490" s="126">
        <f>COUNTIF(사출계획!$I$62:$J$87,표4[[#This Row],[제품명]])</f>
        <v>0</v>
      </c>
      <c r="M490" s="126">
        <f>COUNTIF(사출계획!$I$88:$J$110,표4[[#This Row],[제품명]])</f>
        <v>0</v>
      </c>
      <c r="N490" s="34">
        <f>COUNTIF(사출계획!$K$62:$L$110,표4[[#This Row],[제품명]])</f>
        <v>0</v>
      </c>
      <c r="O490" s="126">
        <f>COUNTIF(사출계획!$K$62:$L$87,표4[[#This Row],[제품명]])</f>
        <v>0</v>
      </c>
      <c r="P490" s="126">
        <f>COUNTIF(사출계획!$K$88:$L$110,표4[[#This Row],[제품명]])</f>
        <v>0</v>
      </c>
      <c r="Q490" s="34">
        <f>COUNTIF(사출계획!$M$62:$N$110,표4[[#This Row],[제품명]])</f>
        <v>0</v>
      </c>
      <c r="R490" s="126">
        <f>COUNTIF(사출계획!$M$62:$N$87,표4[[#This Row],[제품명]])</f>
        <v>0</v>
      </c>
      <c r="S490" s="126">
        <f>COUNTIF(사출계획!$M$88:$N$110,표4[[#This Row],[제품명]])</f>
        <v>0</v>
      </c>
      <c r="T490" s="34">
        <f>COUNTIF(사출계획!$O$62:$P$110,표4[[#This Row],[제품명]])</f>
        <v>0</v>
      </c>
      <c r="U490" s="126">
        <f>COUNTIF(사출계획!$O$62:$P$87,표4[[#This Row],[제품명]])</f>
        <v>0</v>
      </c>
      <c r="V490" s="126">
        <f>COUNTIF(사출계획!$O$88:$P$110,표4[[#This Row],[제품명]])</f>
        <v>0</v>
      </c>
      <c r="W490" s="34">
        <f>COUNTIF(사출계획!$Q$62:$R$110,표4[[#This Row],[제품명]])</f>
        <v>0</v>
      </c>
      <c r="X490" s="126">
        <f>COUNTIF(사출계획!$Q$62:$R$87,표4[[#This Row],[제품명]])</f>
        <v>0</v>
      </c>
      <c r="Y490" s="126">
        <f>COUNTIF(사출계획!$Q$88:$R$110,표4[[#This Row],[제품명]])</f>
        <v>0</v>
      </c>
      <c r="Z490" s="34">
        <f>COUNTIF(사출계획!$S$62:$T$110,표4[[#This Row],[제품명]])</f>
        <v>0</v>
      </c>
      <c r="AA490" s="126"/>
      <c r="AB490" s="126"/>
      <c r="AC490" s="184" t="s">
        <v>1333</v>
      </c>
      <c r="AD490" s="129">
        <f>SUMIF(표4[잉크명],표5[[#This Row],[잉크]],표4[월])</f>
        <v>0</v>
      </c>
      <c r="AE490" s="131">
        <f>SUMIF(표4[잉크명],표5[[#This Row],[잉크]],표4[월-3층])</f>
        <v>0</v>
      </c>
      <c r="AF490" s="131">
        <f>SUMIF(표4[잉크명],표5[[#This Row],[잉크]],표4[월-1층])</f>
        <v>0</v>
      </c>
      <c r="AG490" s="133">
        <f>SUMIF(표4[잉크명],표5[[#This Row],[잉크]],표4[화])</f>
        <v>0</v>
      </c>
      <c r="AH490" s="131">
        <f>SUMIF(표4[잉크명],표5[[#This Row],[잉크]],표4[화-3층])</f>
        <v>0</v>
      </c>
      <c r="AI490" s="131">
        <f>SUMIF(표4[잉크명],표5[[#This Row],[잉크]],표4[화-1층])</f>
        <v>0</v>
      </c>
      <c r="AJ490" s="130">
        <f>SUMIF(표4[잉크명],표5[[#This Row],[잉크]],표4[수])</f>
        <v>0</v>
      </c>
      <c r="AK490" s="131">
        <f>SUMIF(표4[잉크명],표5[[#This Row],[잉크]],표4[수-3층])</f>
        <v>0</v>
      </c>
      <c r="AL490" s="131">
        <f>SUMIF(표4[잉크명],표5[[#This Row],[잉크]],표4[수-1층])</f>
        <v>0</v>
      </c>
      <c r="AM490" s="54">
        <f>SUMIF(표4[잉크명],표5[[#This Row],[잉크]],표4[목])</f>
        <v>0</v>
      </c>
      <c r="AN490" s="131">
        <f>SUMIF(표4[잉크명],표5[[#This Row],[잉크]],표4[목-3층])</f>
        <v>0</v>
      </c>
      <c r="AO490" s="131">
        <f>SUMIF(표4[잉크명],표5[[#This Row],[잉크]],표4[목-1층])</f>
        <v>0</v>
      </c>
      <c r="AP490" s="54">
        <f>SUMIF(표4[잉크명],표5[[#This Row],[잉크]],표4[금])</f>
        <v>0</v>
      </c>
      <c r="AQ490" s="131">
        <f>SUMIF(표4[잉크명],표5[[#This Row],[잉크]],표4[금-3층])</f>
        <v>0</v>
      </c>
      <c r="AR490" s="131">
        <f>SUMIF(표4[잉크명],표5[[#This Row],[잉크]],표4[금-1층])</f>
        <v>0</v>
      </c>
      <c r="AS490" s="54">
        <f>SUMIF(표4[잉크명],표5[[#This Row],[잉크]],표4[토])</f>
        <v>0</v>
      </c>
      <c r="AT490" s="131">
        <f>SUMIF(표4[잉크명],표5[[#This Row],[잉크]],표4[토-3층])</f>
        <v>0</v>
      </c>
      <c r="AU490" s="131">
        <f>SUMIF(표4[잉크명],표5[[#This Row],[잉크]],표4[토-1층])</f>
        <v>0</v>
      </c>
      <c r="AV490" s="54">
        <f>SUMIF(표4[잉크명],표5[[#This Row],[잉크]],표4[일])</f>
        <v>0</v>
      </c>
      <c r="AW490" s="131">
        <f>SUMIF(표4[잉크명],표5[[#This Row],[잉크]],표4[일-3층])</f>
        <v>0</v>
      </c>
      <c r="AX490" s="131">
        <f>SUMIF(표4[잉크명],표5[[#This Row],[잉크]],표4[일-1층])</f>
        <v>0</v>
      </c>
      <c r="AY490" s="54">
        <f>SUMIF(표4[잉크명],표5[[#This Row],[잉크]],표4[차주 월])</f>
        <v>0</v>
      </c>
      <c r="AZ490" s="54">
        <f>SUM(표5[[#This Row],[월]:[차주 월]])</f>
        <v>0</v>
      </c>
    </row>
    <row r="491" spans="2:52" x14ac:dyDescent="0.3">
      <c r="B491" s="56" t="s">
        <v>1238</v>
      </c>
      <c r="C491" s="56"/>
      <c r="D491" s="56" t="s">
        <v>1057</v>
      </c>
      <c r="E491" s="54">
        <f>COUNTIF(사출계획!$E$62:$F$110,표4[[#This Row],[제품명]])</f>
        <v>0</v>
      </c>
      <c r="F491" s="126">
        <f>COUNTIF(사출계획!$E$62:$F$87,표4[[#This Row],[제품명]])</f>
        <v>0</v>
      </c>
      <c r="G491" s="126">
        <f>COUNTIF(사출계획!$E$88:$F$110,표4[[#This Row],[제품명]])</f>
        <v>0</v>
      </c>
      <c r="H491" s="54">
        <f>COUNTIF(사출계획!$G$62:$H$110,표4[[#This Row],[제품명]])</f>
        <v>0</v>
      </c>
      <c r="I491" s="122">
        <f>COUNTIF(사출계획!$G$62:$H$87,표4[[#This Row],[제품명]])</f>
        <v>0</v>
      </c>
      <c r="J491" s="122">
        <f>COUNTIF(사출계획!$G$88:$H$110,표4[[#This Row],[제품명]])</f>
        <v>0</v>
      </c>
      <c r="K491" s="54">
        <f>COUNTIF(사출계획!$I$62:$J$110,표4[[#This Row],[제품명]])</f>
        <v>0</v>
      </c>
      <c r="L491" s="126">
        <f>COUNTIF(사출계획!$I$62:$J$87,표4[[#This Row],[제품명]])</f>
        <v>0</v>
      </c>
      <c r="M491" s="126">
        <f>COUNTIF(사출계획!$I$88:$J$110,표4[[#This Row],[제품명]])</f>
        <v>0</v>
      </c>
      <c r="N491" s="54">
        <f>COUNTIF(사출계획!$K$62:$L$110,표4[[#This Row],[제품명]])</f>
        <v>0</v>
      </c>
      <c r="O491" s="126">
        <f>COUNTIF(사출계획!$K$62:$L$87,표4[[#This Row],[제품명]])</f>
        <v>0</v>
      </c>
      <c r="P491" s="126">
        <f>COUNTIF(사출계획!$K$88:$L$110,표4[[#This Row],[제품명]])</f>
        <v>0</v>
      </c>
      <c r="Q491" s="54">
        <f>COUNTIF(사출계획!$M$62:$N$110,표4[[#This Row],[제품명]])</f>
        <v>0</v>
      </c>
      <c r="R491" s="126">
        <f>COUNTIF(사출계획!$M$62:$N$87,표4[[#This Row],[제품명]])</f>
        <v>0</v>
      </c>
      <c r="S491" s="126">
        <f>COUNTIF(사출계획!$M$88:$N$110,표4[[#This Row],[제품명]])</f>
        <v>0</v>
      </c>
      <c r="T491" s="54">
        <f>COUNTIF(사출계획!$O$62:$P$110,표4[[#This Row],[제품명]])</f>
        <v>0</v>
      </c>
      <c r="U491" s="126">
        <f>COUNTIF(사출계획!$O$62:$P$87,표4[[#This Row],[제품명]])</f>
        <v>0</v>
      </c>
      <c r="V491" s="126">
        <f>COUNTIF(사출계획!$O$88:$P$110,표4[[#This Row],[제품명]])</f>
        <v>0</v>
      </c>
      <c r="W491" s="54">
        <f>COUNTIF(사출계획!$Q$62:$R$110,표4[[#This Row],[제품명]])</f>
        <v>0</v>
      </c>
      <c r="X491" s="126">
        <f>COUNTIF(사출계획!$Q$62:$R$87,표4[[#This Row],[제품명]])</f>
        <v>0</v>
      </c>
      <c r="Y491" s="126">
        <f>COUNTIF(사출계획!$Q$88:$R$110,표4[[#This Row],[제품명]])</f>
        <v>0</v>
      </c>
      <c r="Z491" s="54">
        <f>COUNTIF(사출계획!$S$62:$T$110,표4[[#This Row],[제품명]])</f>
        <v>0</v>
      </c>
      <c r="AA491" s="126"/>
      <c r="AB491" s="126"/>
      <c r="AC491" s="33" t="s">
        <v>280</v>
      </c>
      <c r="AD491" s="129">
        <f>SUMIF(표4[잉크명],표5[[#This Row],[잉크]],표4[월])</f>
        <v>0</v>
      </c>
      <c r="AE491" s="131">
        <f>SUMIF(표4[잉크명],표5[[#This Row],[잉크]],표4[월-3층])</f>
        <v>0</v>
      </c>
      <c r="AF491" s="131">
        <f>SUMIF(표4[잉크명],표5[[#This Row],[잉크]],표4[월-1층])</f>
        <v>0</v>
      </c>
      <c r="AG491" s="133">
        <f>SUMIF(표4[잉크명],표5[[#This Row],[잉크]],표4[화])</f>
        <v>0</v>
      </c>
      <c r="AH491" s="131">
        <f>SUMIF(표4[잉크명],표5[[#This Row],[잉크]],표4[화-3층])</f>
        <v>0</v>
      </c>
      <c r="AI491" s="131">
        <f>SUMIF(표4[잉크명],표5[[#This Row],[잉크]],표4[화-1층])</f>
        <v>0</v>
      </c>
      <c r="AJ491" s="130">
        <f>SUMIF(표4[잉크명],표5[[#This Row],[잉크]],표4[수])</f>
        <v>0</v>
      </c>
      <c r="AK491" s="131">
        <f>SUMIF(표4[잉크명],표5[[#This Row],[잉크]],표4[수-3층])</f>
        <v>0</v>
      </c>
      <c r="AL491" s="131">
        <f>SUMIF(표4[잉크명],표5[[#This Row],[잉크]],표4[수-1층])</f>
        <v>0</v>
      </c>
      <c r="AM491" s="34">
        <f>SUMIF(표4[잉크명],표5[[#This Row],[잉크]],표4[목])</f>
        <v>0</v>
      </c>
      <c r="AN491" s="131">
        <f>SUMIF(표4[잉크명],표5[[#This Row],[잉크]],표4[목-3층])</f>
        <v>0</v>
      </c>
      <c r="AO491" s="131">
        <f>SUMIF(표4[잉크명],표5[[#This Row],[잉크]],표4[목-1층])</f>
        <v>0</v>
      </c>
      <c r="AP491" s="34">
        <f>SUMIF(표4[잉크명],표5[[#This Row],[잉크]],표4[금])</f>
        <v>0</v>
      </c>
      <c r="AQ491" s="131">
        <f>SUMIF(표4[잉크명],표5[[#This Row],[잉크]],표4[금-3층])</f>
        <v>0</v>
      </c>
      <c r="AR491" s="131">
        <f>SUMIF(표4[잉크명],표5[[#This Row],[잉크]],표4[금-1층])</f>
        <v>0</v>
      </c>
      <c r="AS491" s="34">
        <f>SUMIF(표4[잉크명],표5[[#This Row],[잉크]],표4[토])</f>
        <v>0</v>
      </c>
      <c r="AT491" s="131">
        <f>SUMIF(표4[잉크명],표5[[#This Row],[잉크]],표4[토-3층])</f>
        <v>0</v>
      </c>
      <c r="AU491" s="131">
        <f>SUMIF(표4[잉크명],표5[[#This Row],[잉크]],표4[토-1층])</f>
        <v>0</v>
      </c>
      <c r="AV491" s="34">
        <f>SUMIF(표4[잉크명],표5[[#This Row],[잉크]],표4[일])</f>
        <v>0</v>
      </c>
      <c r="AW491" s="131">
        <f>SUMIF(표4[잉크명],표5[[#This Row],[잉크]],표4[일-3층])</f>
        <v>0</v>
      </c>
      <c r="AX491" s="131">
        <f>SUMIF(표4[잉크명],표5[[#This Row],[잉크]],표4[일-1층])</f>
        <v>0</v>
      </c>
      <c r="AY491" s="34">
        <f>SUMIF(표4[잉크명],표5[[#This Row],[잉크]],표4[차주 월])</f>
        <v>0</v>
      </c>
      <c r="AZ491" s="34">
        <f>SUM(표5[[#This Row],[월]:[차주 월]])</f>
        <v>0</v>
      </c>
    </row>
    <row r="492" spans="2:52" x14ac:dyDescent="0.3">
      <c r="B492" s="56" t="s">
        <v>1138</v>
      </c>
      <c r="C492" s="56"/>
      <c r="D492" s="56" t="s">
        <v>5561</v>
      </c>
      <c r="E492" s="54">
        <f>COUNTIF(사출계획!$E$62:$F$110,표4[[#This Row],[제품명]])</f>
        <v>1</v>
      </c>
      <c r="F492" s="126">
        <f>COUNTIF(사출계획!$E$62:$F$87,표4[[#This Row],[제품명]])</f>
        <v>0</v>
      </c>
      <c r="G492" s="126">
        <f>COUNTIF(사출계획!$E$88:$F$110,표4[[#This Row],[제품명]])</f>
        <v>1</v>
      </c>
      <c r="H492" s="54">
        <f>COUNTIF(사출계획!$G$62:$H$110,표4[[#This Row],[제품명]])</f>
        <v>2</v>
      </c>
      <c r="I492" s="122">
        <f>COUNTIF(사출계획!$G$62:$H$87,표4[[#This Row],[제품명]])</f>
        <v>0</v>
      </c>
      <c r="J492" s="122">
        <f>COUNTIF(사출계획!$G$88:$H$110,표4[[#This Row],[제품명]])</f>
        <v>2</v>
      </c>
      <c r="K492" s="54">
        <f>COUNTIF(사출계획!$I$62:$J$110,표4[[#This Row],[제품명]])</f>
        <v>0</v>
      </c>
      <c r="L492" s="126">
        <f>COUNTIF(사출계획!$I$62:$J$87,표4[[#This Row],[제품명]])</f>
        <v>0</v>
      </c>
      <c r="M492" s="126">
        <f>COUNTIF(사출계획!$I$88:$J$110,표4[[#This Row],[제품명]])</f>
        <v>0</v>
      </c>
      <c r="N492" s="54">
        <f>COUNTIF(사출계획!$K$62:$L$110,표4[[#This Row],[제품명]])</f>
        <v>0</v>
      </c>
      <c r="O492" s="126">
        <f>COUNTIF(사출계획!$K$62:$L$87,표4[[#This Row],[제품명]])</f>
        <v>0</v>
      </c>
      <c r="P492" s="126">
        <f>COUNTIF(사출계획!$K$88:$L$110,표4[[#This Row],[제품명]])</f>
        <v>0</v>
      </c>
      <c r="Q492" s="54">
        <f>COUNTIF(사출계획!$M$62:$N$110,표4[[#This Row],[제품명]])</f>
        <v>0</v>
      </c>
      <c r="R492" s="126">
        <f>COUNTIF(사출계획!$M$62:$N$87,표4[[#This Row],[제품명]])</f>
        <v>0</v>
      </c>
      <c r="S492" s="126">
        <f>COUNTIF(사출계획!$M$88:$N$110,표4[[#This Row],[제품명]])</f>
        <v>0</v>
      </c>
      <c r="T492" s="54">
        <f>COUNTIF(사출계획!$O$62:$P$110,표4[[#This Row],[제품명]])</f>
        <v>0</v>
      </c>
      <c r="U492" s="126">
        <f>COUNTIF(사출계획!$O$62:$P$87,표4[[#This Row],[제품명]])</f>
        <v>0</v>
      </c>
      <c r="V492" s="126">
        <f>COUNTIF(사출계획!$O$88:$P$110,표4[[#This Row],[제품명]])</f>
        <v>0</v>
      </c>
      <c r="W492" s="54">
        <f>COUNTIF(사출계획!$Q$62:$R$110,표4[[#This Row],[제품명]])</f>
        <v>0</v>
      </c>
      <c r="X492" s="126">
        <f>COUNTIF(사출계획!$Q$62:$R$87,표4[[#This Row],[제품명]])</f>
        <v>0</v>
      </c>
      <c r="Y492" s="126">
        <f>COUNTIF(사출계획!$Q$88:$R$110,표4[[#This Row],[제품명]])</f>
        <v>0</v>
      </c>
      <c r="Z492" s="54">
        <f>COUNTIF(사출계획!$S$62:$T$110,표4[[#This Row],[제품명]])</f>
        <v>0</v>
      </c>
      <c r="AA492" s="126"/>
      <c r="AB492" s="126"/>
      <c r="AC492" s="184" t="s">
        <v>631</v>
      </c>
      <c r="AD492" s="129">
        <f>SUMIF(표4[잉크명],표5[[#This Row],[잉크]],표4[월])</f>
        <v>0</v>
      </c>
      <c r="AE492" s="131">
        <f>SUMIF(표4[잉크명],표5[[#This Row],[잉크]],표4[월-3층])</f>
        <v>0</v>
      </c>
      <c r="AF492" s="131">
        <f>SUMIF(표4[잉크명],표5[[#This Row],[잉크]],표4[월-1층])</f>
        <v>0</v>
      </c>
      <c r="AG492" s="133">
        <f>SUMIF(표4[잉크명],표5[[#This Row],[잉크]],표4[화])</f>
        <v>0</v>
      </c>
      <c r="AH492" s="131">
        <f>SUMIF(표4[잉크명],표5[[#This Row],[잉크]],표4[화-3층])</f>
        <v>0</v>
      </c>
      <c r="AI492" s="131">
        <f>SUMIF(표4[잉크명],표5[[#This Row],[잉크]],표4[화-1층])</f>
        <v>0</v>
      </c>
      <c r="AJ492" s="130">
        <f>SUMIF(표4[잉크명],표5[[#This Row],[잉크]],표4[수])</f>
        <v>0</v>
      </c>
      <c r="AK492" s="131">
        <f>SUMIF(표4[잉크명],표5[[#This Row],[잉크]],표4[수-3층])</f>
        <v>0</v>
      </c>
      <c r="AL492" s="131">
        <f>SUMIF(표4[잉크명],표5[[#This Row],[잉크]],표4[수-1층])</f>
        <v>0</v>
      </c>
      <c r="AM492" s="54">
        <f>SUMIF(표4[잉크명],표5[[#This Row],[잉크]],표4[목])</f>
        <v>0</v>
      </c>
      <c r="AN492" s="131">
        <f>SUMIF(표4[잉크명],표5[[#This Row],[잉크]],표4[목-3층])</f>
        <v>0</v>
      </c>
      <c r="AO492" s="131">
        <f>SUMIF(표4[잉크명],표5[[#This Row],[잉크]],표4[목-1층])</f>
        <v>0</v>
      </c>
      <c r="AP492" s="54">
        <f>SUMIF(표4[잉크명],표5[[#This Row],[잉크]],표4[금])</f>
        <v>0</v>
      </c>
      <c r="AQ492" s="131">
        <f>SUMIF(표4[잉크명],표5[[#This Row],[잉크]],표4[금-3층])</f>
        <v>0</v>
      </c>
      <c r="AR492" s="131">
        <f>SUMIF(표4[잉크명],표5[[#This Row],[잉크]],표4[금-1층])</f>
        <v>0</v>
      </c>
      <c r="AS492" s="54">
        <f>SUMIF(표4[잉크명],표5[[#This Row],[잉크]],표4[토])</f>
        <v>0</v>
      </c>
      <c r="AT492" s="131">
        <f>SUMIF(표4[잉크명],표5[[#This Row],[잉크]],표4[토-3층])</f>
        <v>0</v>
      </c>
      <c r="AU492" s="131">
        <f>SUMIF(표4[잉크명],표5[[#This Row],[잉크]],표4[토-1층])</f>
        <v>0</v>
      </c>
      <c r="AV492" s="54">
        <f>SUMIF(표4[잉크명],표5[[#This Row],[잉크]],표4[일])</f>
        <v>0</v>
      </c>
      <c r="AW492" s="131">
        <f>SUMIF(표4[잉크명],표5[[#This Row],[잉크]],표4[일-3층])</f>
        <v>0</v>
      </c>
      <c r="AX492" s="131">
        <f>SUMIF(표4[잉크명],표5[[#This Row],[잉크]],표4[일-1층])</f>
        <v>0</v>
      </c>
      <c r="AY492" s="54">
        <f>SUMIF(표4[잉크명],표5[[#This Row],[잉크]],표4[차주 월])</f>
        <v>0</v>
      </c>
      <c r="AZ492" s="54">
        <f>SUM(표5[[#This Row],[월]:[차주 월]])</f>
        <v>0</v>
      </c>
    </row>
    <row r="493" spans="2:52" x14ac:dyDescent="0.3">
      <c r="B493" s="56" t="s">
        <v>1138</v>
      </c>
      <c r="C493" s="56"/>
      <c r="D493" s="56" t="s">
        <v>4324</v>
      </c>
      <c r="E493" s="54">
        <f>COUNTIF(사출계획!$E$62:$F$110,표4[[#This Row],[제품명]])</f>
        <v>1</v>
      </c>
      <c r="F493" s="126">
        <f>COUNTIF(사출계획!$E$62:$F$87,표4[[#This Row],[제품명]])</f>
        <v>0</v>
      </c>
      <c r="G493" s="126">
        <f>COUNTIF(사출계획!$E$88:$F$110,표4[[#This Row],[제품명]])</f>
        <v>1</v>
      </c>
      <c r="H493" s="54">
        <f>COUNTIF(사출계획!$G$62:$H$110,표4[[#This Row],[제품명]])</f>
        <v>2</v>
      </c>
      <c r="I493" s="122">
        <f>COUNTIF(사출계획!$G$62:$H$87,표4[[#This Row],[제품명]])</f>
        <v>0</v>
      </c>
      <c r="J493" s="122">
        <f>COUNTIF(사출계획!$G$88:$H$110,표4[[#This Row],[제품명]])</f>
        <v>2</v>
      </c>
      <c r="K493" s="54">
        <f>COUNTIF(사출계획!$I$62:$J$110,표4[[#This Row],[제품명]])</f>
        <v>0</v>
      </c>
      <c r="L493" s="126">
        <f>COUNTIF(사출계획!$I$62:$J$87,표4[[#This Row],[제품명]])</f>
        <v>0</v>
      </c>
      <c r="M493" s="126">
        <f>COUNTIF(사출계획!$I$88:$J$110,표4[[#This Row],[제품명]])</f>
        <v>0</v>
      </c>
      <c r="N493" s="54">
        <f>COUNTIF(사출계획!$K$62:$L$110,표4[[#This Row],[제품명]])</f>
        <v>0</v>
      </c>
      <c r="O493" s="126">
        <f>COUNTIF(사출계획!$K$62:$L$87,표4[[#This Row],[제품명]])</f>
        <v>0</v>
      </c>
      <c r="P493" s="126">
        <f>COUNTIF(사출계획!$K$88:$L$110,표4[[#This Row],[제품명]])</f>
        <v>0</v>
      </c>
      <c r="Q493" s="54">
        <f>COUNTIF(사출계획!$M$62:$N$110,표4[[#This Row],[제품명]])</f>
        <v>0</v>
      </c>
      <c r="R493" s="126">
        <f>COUNTIF(사출계획!$M$62:$N$87,표4[[#This Row],[제품명]])</f>
        <v>0</v>
      </c>
      <c r="S493" s="126">
        <f>COUNTIF(사출계획!$M$88:$N$110,표4[[#This Row],[제품명]])</f>
        <v>0</v>
      </c>
      <c r="T493" s="54">
        <f>COUNTIF(사출계획!$O$62:$P$110,표4[[#This Row],[제품명]])</f>
        <v>0</v>
      </c>
      <c r="U493" s="126">
        <f>COUNTIF(사출계획!$O$62:$P$87,표4[[#This Row],[제품명]])</f>
        <v>0</v>
      </c>
      <c r="V493" s="126">
        <f>COUNTIF(사출계획!$O$88:$P$110,표4[[#This Row],[제품명]])</f>
        <v>0</v>
      </c>
      <c r="W493" s="54">
        <f>COUNTIF(사출계획!$Q$62:$R$110,표4[[#This Row],[제품명]])</f>
        <v>0</v>
      </c>
      <c r="X493" s="126">
        <f>COUNTIF(사출계획!$Q$62:$R$87,표4[[#This Row],[제품명]])</f>
        <v>0</v>
      </c>
      <c r="Y493" s="126">
        <f>COUNTIF(사출계획!$Q$88:$R$110,표4[[#This Row],[제품명]])</f>
        <v>0</v>
      </c>
      <c r="Z493" s="54">
        <f>COUNTIF(사출계획!$S$62:$T$110,표4[[#This Row],[제품명]])</f>
        <v>0</v>
      </c>
      <c r="AA493" s="126"/>
      <c r="AB493" s="126"/>
      <c r="AC493" s="184" t="s">
        <v>692</v>
      </c>
      <c r="AD493" s="129">
        <f>SUMIF(표4[잉크명],표5[[#This Row],[잉크]],표4[월])</f>
        <v>0</v>
      </c>
      <c r="AE493" s="131">
        <f>SUMIF(표4[잉크명],표5[[#This Row],[잉크]],표4[월-3층])</f>
        <v>0</v>
      </c>
      <c r="AF493" s="131">
        <f>SUMIF(표4[잉크명],표5[[#This Row],[잉크]],표4[월-1층])</f>
        <v>0</v>
      </c>
      <c r="AG493" s="133">
        <f>SUMIF(표4[잉크명],표5[[#This Row],[잉크]],표4[화])</f>
        <v>0</v>
      </c>
      <c r="AH493" s="131">
        <f>SUMIF(표4[잉크명],표5[[#This Row],[잉크]],표4[화-3층])</f>
        <v>0</v>
      </c>
      <c r="AI493" s="131">
        <f>SUMIF(표4[잉크명],표5[[#This Row],[잉크]],표4[화-1층])</f>
        <v>0</v>
      </c>
      <c r="AJ493" s="130">
        <f>SUMIF(표4[잉크명],표5[[#This Row],[잉크]],표4[수])</f>
        <v>0</v>
      </c>
      <c r="AK493" s="131">
        <f>SUMIF(표4[잉크명],표5[[#This Row],[잉크]],표4[수-3층])</f>
        <v>0</v>
      </c>
      <c r="AL493" s="131">
        <f>SUMIF(표4[잉크명],표5[[#This Row],[잉크]],표4[수-1층])</f>
        <v>0</v>
      </c>
      <c r="AM493" s="54">
        <f>SUMIF(표4[잉크명],표5[[#This Row],[잉크]],표4[목])</f>
        <v>0</v>
      </c>
      <c r="AN493" s="131">
        <f>SUMIF(표4[잉크명],표5[[#This Row],[잉크]],표4[목-3층])</f>
        <v>0</v>
      </c>
      <c r="AO493" s="131">
        <f>SUMIF(표4[잉크명],표5[[#This Row],[잉크]],표4[목-1층])</f>
        <v>0</v>
      </c>
      <c r="AP493" s="54">
        <f>SUMIF(표4[잉크명],표5[[#This Row],[잉크]],표4[금])</f>
        <v>0</v>
      </c>
      <c r="AQ493" s="131">
        <f>SUMIF(표4[잉크명],표5[[#This Row],[잉크]],표4[금-3층])</f>
        <v>0</v>
      </c>
      <c r="AR493" s="131">
        <f>SUMIF(표4[잉크명],표5[[#This Row],[잉크]],표4[금-1층])</f>
        <v>0</v>
      </c>
      <c r="AS493" s="54">
        <f>SUMIF(표4[잉크명],표5[[#This Row],[잉크]],표4[토])</f>
        <v>0</v>
      </c>
      <c r="AT493" s="131">
        <f>SUMIF(표4[잉크명],표5[[#This Row],[잉크]],표4[토-3층])</f>
        <v>0</v>
      </c>
      <c r="AU493" s="131">
        <f>SUMIF(표4[잉크명],표5[[#This Row],[잉크]],표4[토-1층])</f>
        <v>0</v>
      </c>
      <c r="AV493" s="54">
        <f>SUMIF(표4[잉크명],표5[[#This Row],[잉크]],표4[일])</f>
        <v>0</v>
      </c>
      <c r="AW493" s="131">
        <f>SUMIF(표4[잉크명],표5[[#This Row],[잉크]],표4[일-3층])</f>
        <v>0</v>
      </c>
      <c r="AX493" s="131">
        <f>SUMIF(표4[잉크명],표5[[#This Row],[잉크]],표4[일-1층])</f>
        <v>0</v>
      </c>
      <c r="AY493" s="54">
        <f>SUMIF(표4[잉크명],표5[[#This Row],[잉크]],표4[차주 월])</f>
        <v>0</v>
      </c>
      <c r="AZ493" s="54">
        <f>SUM(표5[[#This Row],[월]:[차주 월]])</f>
        <v>0</v>
      </c>
    </row>
    <row r="494" spans="2:52" x14ac:dyDescent="0.3">
      <c r="B494" s="56" t="s">
        <v>1138</v>
      </c>
      <c r="C494" s="56"/>
      <c r="D494" s="56" t="s">
        <v>4325</v>
      </c>
      <c r="E494" s="54">
        <f>COUNTIF(사출계획!$E$62:$F$110,표4[[#This Row],[제품명]])</f>
        <v>1</v>
      </c>
      <c r="F494" s="126">
        <f>COUNTIF(사출계획!$E$62:$F$87,표4[[#This Row],[제품명]])</f>
        <v>0</v>
      </c>
      <c r="G494" s="126">
        <f>COUNTIF(사출계획!$E$88:$F$110,표4[[#This Row],[제품명]])</f>
        <v>1</v>
      </c>
      <c r="H494" s="54">
        <f>COUNTIF(사출계획!$G$62:$H$110,표4[[#This Row],[제품명]])</f>
        <v>2</v>
      </c>
      <c r="I494" s="122">
        <f>COUNTIF(사출계획!$G$62:$H$87,표4[[#This Row],[제품명]])</f>
        <v>0</v>
      </c>
      <c r="J494" s="122">
        <f>COUNTIF(사출계획!$G$88:$H$110,표4[[#This Row],[제품명]])</f>
        <v>2</v>
      </c>
      <c r="K494" s="54">
        <f>COUNTIF(사출계획!$I$62:$J$110,표4[[#This Row],[제품명]])</f>
        <v>0</v>
      </c>
      <c r="L494" s="126">
        <f>COUNTIF(사출계획!$I$62:$J$87,표4[[#This Row],[제품명]])</f>
        <v>0</v>
      </c>
      <c r="M494" s="126">
        <f>COUNTIF(사출계획!$I$88:$J$110,표4[[#This Row],[제품명]])</f>
        <v>0</v>
      </c>
      <c r="N494" s="54">
        <f>COUNTIF(사출계획!$K$62:$L$110,표4[[#This Row],[제품명]])</f>
        <v>0</v>
      </c>
      <c r="O494" s="126">
        <f>COUNTIF(사출계획!$K$62:$L$87,표4[[#This Row],[제품명]])</f>
        <v>0</v>
      </c>
      <c r="P494" s="126">
        <f>COUNTIF(사출계획!$K$88:$L$110,표4[[#This Row],[제품명]])</f>
        <v>0</v>
      </c>
      <c r="Q494" s="54">
        <f>COUNTIF(사출계획!$M$62:$N$110,표4[[#This Row],[제품명]])</f>
        <v>0</v>
      </c>
      <c r="R494" s="126">
        <f>COUNTIF(사출계획!$M$62:$N$87,표4[[#This Row],[제품명]])</f>
        <v>0</v>
      </c>
      <c r="S494" s="126">
        <f>COUNTIF(사출계획!$M$88:$N$110,표4[[#This Row],[제품명]])</f>
        <v>0</v>
      </c>
      <c r="T494" s="54">
        <f>COUNTIF(사출계획!$O$62:$P$110,표4[[#This Row],[제품명]])</f>
        <v>0</v>
      </c>
      <c r="U494" s="126">
        <f>COUNTIF(사출계획!$O$62:$P$87,표4[[#This Row],[제품명]])</f>
        <v>0</v>
      </c>
      <c r="V494" s="126">
        <f>COUNTIF(사출계획!$O$88:$P$110,표4[[#This Row],[제품명]])</f>
        <v>0</v>
      </c>
      <c r="W494" s="54">
        <f>COUNTIF(사출계획!$Q$62:$R$110,표4[[#This Row],[제품명]])</f>
        <v>0</v>
      </c>
      <c r="X494" s="126">
        <f>COUNTIF(사출계획!$Q$62:$R$87,표4[[#This Row],[제품명]])</f>
        <v>0</v>
      </c>
      <c r="Y494" s="126">
        <f>COUNTIF(사출계획!$Q$88:$R$110,표4[[#This Row],[제품명]])</f>
        <v>0</v>
      </c>
      <c r="Z494" s="54">
        <f>COUNTIF(사출계획!$S$62:$T$110,표4[[#This Row],[제품명]])</f>
        <v>0</v>
      </c>
      <c r="AA494" s="126"/>
      <c r="AB494" s="126"/>
      <c r="AC494" s="184" t="s">
        <v>787</v>
      </c>
      <c r="AD494" s="129">
        <f>SUMIF(표4[잉크명],표5[[#This Row],[잉크]],표4[월])</f>
        <v>0</v>
      </c>
      <c r="AE494" s="126">
        <f>SUMIF(표4[잉크명],표5[[#This Row],[잉크]],표4[월-3층])</f>
        <v>0</v>
      </c>
      <c r="AF494" s="126">
        <f>SUMIF(표4[잉크명],표5[[#This Row],[잉크]],표4[월-1층])</f>
        <v>0</v>
      </c>
      <c r="AG494" s="133">
        <f>SUMIF(표4[잉크명],표5[[#This Row],[잉크]],표4[화])</f>
        <v>0</v>
      </c>
      <c r="AH494" s="126">
        <f>SUMIF(표4[잉크명],표5[[#This Row],[잉크]],표4[화-3층])</f>
        <v>0</v>
      </c>
      <c r="AI494" s="126">
        <f>SUMIF(표4[잉크명],표5[[#This Row],[잉크]],표4[화-1층])</f>
        <v>0</v>
      </c>
      <c r="AJ494" s="130">
        <f>SUMIF(표4[잉크명],표5[[#This Row],[잉크]],표4[수])</f>
        <v>0</v>
      </c>
      <c r="AK494" s="126">
        <f>SUMIF(표4[잉크명],표5[[#This Row],[잉크]],표4[수-3층])</f>
        <v>0</v>
      </c>
      <c r="AL494" s="126">
        <f>SUMIF(표4[잉크명],표5[[#This Row],[잉크]],표4[수-1층])</f>
        <v>0</v>
      </c>
      <c r="AM494" s="54">
        <f>SUMIF(표4[잉크명],표5[[#This Row],[잉크]],표4[목])</f>
        <v>0</v>
      </c>
      <c r="AN494" s="126">
        <f>SUMIF(표4[잉크명],표5[[#This Row],[잉크]],표4[목-3층])</f>
        <v>0</v>
      </c>
      <c r="AO494" s="126">
        <f>SUMIF(표4[잉크명],표5[[#This Row],[잉크]],표4[목-1층])</f>
        <v>0</v>
      </c>
      <c r="AP494" s="54">
        <f>SUMIF(표4[잉크명],표5[[#This Row],[잉크]],표4[금])</f>
        <v>0</v>
      </c>
      <c r="AQ494" s="126">
        <f>SUMIF(표4[잉크명],표5[[#This Row],[잉크]],표4[금-3층])</f>
        <v>0</v>
      </c>
      <c r="AR494" s="126">
        <f>SUMIF(표4[잉크명],표5[[#This Row],[잉크]],표4[금-1층])</f>
        <v>0</v>
      </c>
      <c r="AS494" s="54">
        <f>SUMIF(표4[잉크명],표5[[#This Row],[잉크]],표4[토])</f>
        <v>0</v>
      </c>
      <c r="AT494" s="126">
        <f>SUMIF(표4[잉크명],표5[[#This Row],[잉크]],표4[토-3층])</f>
        <v>0</v>
      </c>
      <c r="AU494" s="126">
        <f>SUMIF(표4[잉크명],표5[[#This Row],[잉크]],표4[토-1층])</f>
        <v>0</v>
      </c>
      <c r="AV494" s="54">
        <f>SUMIF(표4[잉크명],표5[[#This Row],[잉크]],표4[일])</f>
        <v>0</v>
      </c>
      <c r="AW494" s="126">
        <f>SUMIF(표4[잉크명],표5[[#This Row],[잉크]],표4[일-3층])</f>
        <v>0</v>
      </c>
      <c r="AX494" s="126">
        <f>SUMIF(표4[잉크명],표5[[#This Row],[잉크]],표4[일-1층])</f>
        <v>0</v>
      </c>
      <c r="AY494" s="54">
        <f>SUMIF(표4[잉크명],표5[[#This Row],[잉크]],표4[차주 월])</f>
        <v>0</v>
      </c>
      <c r="AZ494" s="54">
        <f>SUM(표5[[#This Row],[월]:[차주 월]])</f>
        <v>0</v>
      </c>
    </row>
    <row r="495" spans="2:52" x14ac:dyDescent="0.3">
      <c r="B495" s="56" t="s">
        <v>1139</v>
      </c>
      <c r="C495" s="56"/>
      <c r="D495" s="56" t="s">
        <v>4426</v>
      </c>
      <c r="E495" s="34">
        <f>COUNTIF(사출계획!$E$62:$F$110,표4[[#This Row],[제품명]])</f>
        <v>0</v>
      </c>
      <c r="F495" s="126">
        <f>COUNTIF(사출계획!$E$62:$F$87,표4[[#This Row],[제품명]])</f>
        <v>0</v>
      </c>
      <c r="G495" s="126">
        <f>COUNTIF(사출계획!$E$88:$F$110,표4[[#This Row],[제품명]])</f>
        <v>0</v>
      </c>
      <c r="H495" s="34">
        <f>COUNTIF(사출계획!$G$62:$H$110,표4[[#This Row],[제품명]])</f>
        <v>0</v>
      </c>
      <c r="I495" s="128">
        <f>COUNTIF(사출계획!$G$62:$H$87,표4[[#This Row],[제품명]])</f>
        <v>0</v>
      </c>
      <c r="J495" s="128">
        <f>COUNTIF(사출계획!$G$88:$H$110,표4[[#This Row],[제품명]])</f>
        <v>0</v>
      </c>
      <c r="K495" s="34">
        <f>COUNTIF(사출계획!$I$62:$J$110,표4[[#This Row],[제품명]])</f>
        <v>0</v>
      </c>
      <c r="L495" s="126">
        <f>COUNTIF(사출계획!$I$62:$J$87,표4[[#This Row],[제품명]])</f>
        <v>0</v>
      </c>
      <c r="M495" s="126">
        <f>COUNTIF(사출계획!$I$88:$J$110,표4[[#This Row],[제품명]])</f>
        <v>0</v>
      </c>
      <c r="N495" s="129">
        <f>COUNTIF(사출계획!$K$62:$L$110,표4[[#This Row],[제품명]])</f>
        <v>0</v>
      </c>
      <c r="O495" s="126">
        <f>COUNTIF(사출계획!$K$62:$L$87,표4[[#This Row],[제품명]])</f>
        <v>0</v>
      </c>
      <c r="P495" s="126">
        <f>COUNTIF(사출계획!$K$88:$L$110,표4[[#This Row],[제품명]])</f>
        <v>0</v>
      </c>
      <c r="Q495" s="130">
        <f>COUNTIF(사출계획!$M$62:$N$110,표4[[#This Row],[제품명]])</f>
        <v>0</v>
      </c>
      <c r="R495" s="126">
        <f>COUNTIF(사출계획!$M$62:$N$87,표4[[#This Row],[제품명]])</f>
        <v>0</v>
      </c>
      <c r="S495" s="126">
        <f>COUNTIF(사출계획!$M$88:$N$110,표4[[#This Row],[제품명]])</f>
        <v>0</v>
      </c>
      <c r="T495" s="34">
        <f>COUNTIF(사출계획!$O$62:$P$110,표4[[#This Row],[제품명]])</f>
        <v>0</v>
      </c>
      <c r="U495" s="126">
        <f>COUNTIF(사출계획!$O$62:$P$87,표4[[#This Row],[제품명]])</f>
        <v>0</v>
      </c>
      <c r="V495" s="126">
        <f>COUNTIF(사출계획!$O$88:$P$110,표4[[#This Row],[제품명]])</f>
        <v>0</v>
      </c>
      <c r="W495" s="34">
        <f>COUNTIF(사출계획!$Q$62:$R$110,표4[[#This Row],[제품명]])</f>
        <v>0</v>
      </c>
      <c r="X495" s="126">
        <f>COUNTIF(사출계획!$Q$62:$R$87,표4[[#This Row],[제품명]])</f>
        <v>0</v>
      </c>
      <c r="Y495" s="126">
        <f>COUNTIF(사출계획!$Q$88:$R$110,표4[[#This Row],[제품명]])</f>
        <v>0</v>
      </c>
      <c r="Z495" s="34">
        <f>COUNTIF(사출계획!$S$62:$T$110,표4[[#This Row],[제품명]])</f>
        <v>0</v>
      </c>
      <c r="AA495" s="126"/>
      <c r="AB495" s="126"/>
      <c r="AC495" s="33" t="s">
        <v>382</v>
      </c>
      <c r="AD495" s="129">
        <f>SUMIF(표4[잉크명],표5[[#This Row],[잉크]],표4[월])</f>
        <v>0</v>
      </c>
      <c r="AE495" s="126">
        <f>SUMIF(표4[잉크명],표5[[#This Row],[잉크]],표4[월-3층])</f>
        <v>0</v>
      </c>
      <c r="AF495" s="126">
        <f>SUMIF(표4[잉크명],표5[[#This Row],[잉크]],표4[월-1층])</f>
        <v>0</v>
      </c>
      <c r="AG495" s="133">
        <f>SUMIF(표4[잉크명],표5[[#This Row],[잉크]],표4[화])</f>
        <v>0</v>
      </c>
      <c r="AH495" s="126">
        <f>SUMIF(표4[잉크명],표5[[#This Row],[잉크]],표4[화-3층])</f>
        <v>0</v>
      </c>
      <c r="AI495" s="126">
        <f>SUMIF(표4[잉크명],표5[[#This Row],[잉크]],표4[화-1층])</f>
        <v>0</v>
      </c>
      <c r="AJ495" s="130">
        <f>SUMIF(표4[잉크명],표5[[#This Row],[잉크]],표4[수])</f>
        <v>0</v>
      </c>
      <c r="AK495" s="126">
        <f>SUMIF(표4[잉크명],표5[[#This Row],[잉크]],표4[수-3층])</f>
        <v>0</v>
      </c>
      <c r="AL495" s="126">
        <f>SUMIF(표4[잉크명],표5[[#This Row],[잉크]],표4[수-1층])</f>
        <v>0</v>
      </c>
      <c r="AM495" s="34">
        <f>SUMIF(표4[잉크명],표5[[#This Row],[잉크]],표4[목])</f>
        <v>0</v>
      </c>
      <c r="AN495" s="126">
        <f>SUMIF(표4[잉크명],표5[[#This Row],[잉크]],표4[목-3층])</f>
        <v>0</v>
      </c>
      <c r="AO495" s="126">
        <f>SUMIF(표4[잉크명],표5[[#This Row],[잉크]],표4[목-1층])</f>
        <v>0</v>
      </c>
      <c r="AP495" s="34">
        <f>SUMIF(표4[잉크명],표5[[#This Row],[잉크]],표4[금])</f>
        <v>0</v>
      </c>
      <c r="AQ495" s="126">
        <f>SUMIF(표4[잉크명],표5[[#This Row],[잉크]],표4[금-3층])</f>
        <v>0</v>
      </c>
      <c r="AR495" s="126">
        <f>SUMIF(표4[잉크명],표5[[#This Row],[잉크]],표4[금-1층])</f>
        <v>0</v>
      </c>
      <c r="AS495" s="34">
        <f>SUMIF(표4[잉크명],표5[[#This Row],[잉크]],표4[토])</f>
        <v>0</v>
      </c>
      <c r="AT495" s="126">
        <f>SUMIF(표4[잉크명],표5[[#This Row],[잉크]],표4[토-3층])</f>
        <v>0</v>
      </c>
      <c r="AU495" s="126">
        <f>SUMIF(표4[잉크명],표5[[#This Row],[잉크]],표4[토-1층])</f>
        <v>0</v>
      </c>
      <c r="AV495" s="34">
        <f>SUMIF(표4[잉크명],표5[[#This Row],[잉크]],표4[일])</f>
        <v>0</v>
      </c>
      <c r="AW495" s="126">
        <f>SUMIF(표4[잉크명],표5[[#This Row],[잉크]],표4[일-3층])</f>
        <v>0</v>
      </c>
      <c r="AX495" s="126">
        <f>SUMIF(표4[잉크명],표5[[#This Row],[잉크]],표4[일-1층])</f>
        <v>0</v>
      </c>
      <c r="AY495" s="34">
        <f>SUMIF(표4[잉크명],표5[[#This Row],[잉크]],표4[차주 월])</f>
        <v>0</v>
      </c>
      <c r="AZ495" s="34">
        <f>SUM(표5[[#This Row],[월]:[차주 월]])</f>
        <v>0</v>
      </c>
    </row>
    <row r="496" spans="2:52" x14ac:dyDescent="0.3">
      <c r="B496" s="56" t="s">
        <v>1139</v>
      </c>
      <c r="C496" s="56"/>
      <c r="D496" s="56" t="s">
        <v>1127</v>
      </c>
      <c r="E496" s="54">
        <f>COUNTIF(사출계획!$E$62:$F$110,표4[[#This Row],[제품명]])</f>
        <v>0</v>
      </c>
      <c r="F496" s="131">
        <f>COUNTIF(사출계획!$E$62:$F$87,표4[[#This Row],[제품명]])</f>
        <v>0</v>
      </c>
      <c r="G496" s="131">
        <f>COUNTIF(사출계획!$E$88:$F$110,표4[[#This Row],[제품명]])</f>
        <v>0</v>
      </c>
      <c r="H496" s="54">
        <f>COUNTIF(사출계획!$G$62:$H$110,표4[[#This Row],[제품명]])</f>
        <v>0</v>
      </c>
      <c r="I496" s="132">
        <f>COUNTIF(사출계획!$G$62:$H$87,표4[[#This Row],[제품명]])</f>
        <v>0</v>
      </c>
      <c r="J496" s="132">
        <f>COUNTIF(사출계획!$G$88:$H$110,표4[[#This Row],[제품명]])</f>
        <v>0</v>
      </c>
      <c r="K496" s="54">
        <f>COUNTIF(사출계획!$I$62:$J$110,표4[[#This Row],[제품명]])</f>
        <v>0</v>
      </c>
      <c r="L496" s="131">
        <f>COUNTIF(사출계획!$I$62:$J$87,표4[[#This Row],[제품명]])</f>
        <v>0</v>
      </c>
      <c r="M496" s="131">
        <f>COUNTIF(사출계획!$I$88:$J$110,표4[[#This Row],[제품명]])</f>
        <v>0</v>
      </c>
      <c r="N496" s="129">
        <f>COUNTIF(사출계획!$K$62:$L$110,표4[[#This Row],[제품명]])</f>
        <v>0</v>
      </c>
      <c r="O496" s="131">
        <f>COUNTIF(사출계획!$K$62:$L$87,표4[[#This Row],[제품명]])</f>
        <v>0</v>
      </c>
      <c r="P496" s="131">
        <f>COUNTIF(사출계획!$K$88:$L$110,표4[[#This Row],[제품명]])</f>
        <v>0</v>
      </c>
      <c r="Q496" s="130">
        <f>COUNTIF(사출계획!$M$62:$N$110,표4[[#This Row],[제품명]])</f>
        <v>0</v>
      </c>
      <c r="R496" s="131">
        <f>COUNTIF(사출계획!$M$62:$N$87,표4[[#This Row],[제품명]])</f>
        <v>0</v>
      </c>
      <c r="S496" s="131">
        <f>COUNTIF(사출계획!$M$88:$N$110,표4[[#This Row],[제품명]])</f>
        <v>0</v>
      </c>
      <c r="T496" s="54">
        <f>COUNTIF(사출계획!$O$62:$P$110,표4[[#This Row],[제품명]])</f>
        <v>0</v>
      </c>
      <c r="U496" s="131">
        <f>COUNTIF(사출계획!$O$62:$P$87,표4[[#This Row],[제품명]])</f>
        <v>0</v>
      </c>
      <c r="V496" s="131">
        <f>COUNTIF(사출계획!$O$88:$P$110,표4[[#This Row],[제품명]])</f>
        <v>0</v>
      </c>
      <c r="W496" s="54">
        <f>COUNTIF(사출계획!$Q$62:$R$110,표4[[#This Row],[제품명]])</f>
        <v>0</v>
      </c>
      <c r="X496" s="131">
        <f>COUNTIF(사출계획!$Q$62:$R$87,표4[[#This Row],[제품명]])</f>
        <v>0</v>
      </c>
      <c r="Y496" s="131">
        <f>COUNTIF(사출계획!$Q$88:$R$110,표4[[#This Row],[제품명]])</f>
        <v>0</v>
      </c>
      <c r="Z496" s="54">
        <f>COUNTIF(사출계획!$S$62:$T$110,표4[[#This Row],[제품명]])</f>
        <v>0</v>
      </c>
      <c r="AA496" s="126"/>
      <c r="AB496" s="126"/>
      <c r="AC496" s="184" t="s">
        <v>674</v>
      </c>
      <c r="AD496" s="129">
        <f>SUMIF(표4[잉크명],표5[[#This Row],[잉크]],표4[월])</f>
        <v>0</v>
      </c>
      <c r="AE496" s="131">
        <f>SUMIF(표4[잉크명],표5[[#This Row],[잉크]],표4[월-3층])</f>
        <v>0</v>
      </c>
      <c r="AF496" s="131">
        <f>SUMIF(표4[잉크명],표5[[#This Row],[잉크]],표4[월-1층])</f>
        <v>0</v>
      </c>
      <c r="AG496" s="133">
        <f>SUMIF(표4[잉크명],표5[[#This Row],[잉크]],표4[화])</f>
        <v>0</v>
      </c>
      <c r="AH496" s="131">
        <f>SUMIF(표4[잉크명],표5[[#This Row],[잉크]],표4[화-3층])</f>
        <v>0</v>
      </c>
      <c r="AI496" s="131">
        <f>SUMIF(표4[잉크명],표5[[#This Row],[잉크]],표4[화-1층])</f>
        <v>0</v>
      </c>
      <c r="AJ496" s="130">
        <f>SUMIF(표4[잉크명],표5[[#This Row],[잉크]],표4[수])</f>
        <v>0</v>
      </c>
      <c r="AK496" s="131">
        <f>SUMIF(표4[잉크명],표5[[#This Row],[잉크]],표4[수-3층])</f>
        <v>0</v>
      </c>
      <c r="AL496" s="131">
        <f>SUMIF(표4[잉크명],표5[[#This Row],[잉크]],표4[수-1층])</f>
        <v>0</v>
      </c>
      <c r="AM496" s="54">
        <f>SUMIF(표4[잉크명],표5[[#This Row],[잉크]],표4[목])</f>
        <v>0</v>
      </c>
      <c r="AN496" s="131">
        <f>SUMIF(표4[잉크명],표5[[#This Row],[잉크]],표4[목-3층])</f>
        <v>0</v>
      </c>
      <c r="AO496" s="131">
        <f>SUMIF(표4[잉크명],표5[[#This Row],[잉크]],표4[목-1층])</f>
        <v>0</v>
      </c>
      <c r="AP496" s="54">
        <f>SUMIF(표4[잉크명],표5[[#This Row],[잉크]],표4[금])</f>
        <v>0</v>
      </c>
      <c r="AQ496" s="131">
        <f>SUMIF(표4[잉크명],표5[[#This Row],[잉크]],표4[금-3층])</f>
        <v>0</v>
      </c>
      <c r="AR496" s="131">
        <f>SUMIF(표4[잉크명],표5[[#This Row],[잉크]],표4[금-1층])</f>
        <v>0</v>
      </c>
      <c r="AS496" s="54">
        <f>SUMIF(표4[잉크명],표5[[#This Row],[잉크]],표4[토])</f>
        <v>0</v>
      </c>
      <c r="AT496" s="131">
        <f>SUMIF(표4[잉크명],표5[[#This Row],[잉크]],표4[토-3층])</f>
        <v>0</v>
      </c>
      <c r="AU496" s="131">
        <f>SUMIF(표4[잉크명],표5[[#This Row],[잉크]],표4[토-1층])</f>
        <v>0</v>
      </c>
      <c r="AV496" s="54">
        <f>SUMIF(표4[잉크명],표5[[#This Row],[잉크]],표4[일])</f>
        <v>0</v>
      </c>
      <c r="AW496" s="131">
        <f>SUMIF(표4[잉크명],표5[[#This Row],[잉크]],표4[일-3층])</f>
        <v>0</v>
      </c>
      <c r="AX496" s="131">
        <f>SUMIF(표4[잉크명],표5[[#This Row],[잉크]],표4[일-1층])</f>
        <v>0</v>
      </c>
      <c r="AY496" s="54">
        <f>SUMIF(표4[잉크명],표5[[#This Row],[잉크]],표4[차주 월])</f>
        <v>0</v>
      </c>
      <c r="AZ496" s="54">
        <f>SUM(표5[[#This Row],[월]:[차주 월]])</f>
        <v>0</v>
      </c>
    </row>
    <row r="497" spans="2:52" x14ac:dyDescent="0.3">
      <c r="B497" s="56" t="s">
        <v>1139</v>
      </c>
      <c r="C497" s="56"/>
      <c r="D497" s="56" t="s">
        <v>1128</v>
      </c>
      <c r="E497" s="54">
        <f>COUNTIF(사출계획!$E$62:$F$110,표4[[#This Row],[제품명]])</f>
        <v>0</v>
      </c>
      <c r="F497" s="131">
        <f>COUNTIF(사출계획!$E$62:$F$87,표4[[#This Row],[제품명]])</f>
        <v>0</v>
      </c>
      <c r="G497" s="131">
        <f>COUNTIF(사출계획!$E$88:$F$110,표4[[#This Row],[제품명]])</f>
        <v>0</v>
      </c>
      <c r="H497" s="54">
        <f>COUNTIF(사출계획!$G$62:$H$110,표4[[#This Row],[제품명]])</f>
        <v>0</v>
      </c>
      <c r="I497" s="132">
        <f>COUNTIF(사출계획!$G$62:$H$87,표4[[#This Row],[제품명]])</f>
        <v>0</v>
      </c>
      <c r="J497" s="132">
        <f>COUNTIF(사출계획!$G$88:$H$110,표4[[#This Row],[제품명]])</f>
        <v>0</v>
      </c>
      <c r="K497" s="54">
        <f>COUNTIF(사출계획!$I$62:$J$110,표4[[#This Row],[제품명]])</f>
        <v>0</v>
      </c>
      <c r="L497" s="131">
        <f>COUNTIF(사출계획!$I$62:$J$87,표4[[#This Row],[제품명]])</f>
        <v>0</v>
      </c>
      <c r="M497" s="131">
        <f>COUNTIF(사출계획!$I$88:$J$110,표4[[#This Row],[제품명]])</f>
        <v>0</v>
      </c>
      <c r="N497" s="129">
        <f>COUNTIF(사출계획!$K$62:$L$110,표4[[#This Row],[제품명]])</f>
        <v>0</v>
      </c>
      <c r="O497" s="131">
        <f>COUNTIF(사출계획!$K$62:$L$87,표4[[#This Row],[제품명]])</f>
        <v>0</v>
      </c>
      <c r="P497" s="131">
        <f>COUNTIF(사출계획!$K$88:$L$110,표4[[#This Row],[제품명]])</f>
        <v>0</v>
      </c>
      <c r="Q497" s="130">
        <f>COUNTIF(사출계획!$M$62:$N$110,표4[[#This Row],[제품명]])</f>
        <v>0</v>
      </c>
      <c r="R497" s="131">
        <f>COUNTIF(사출계획!$M$62:$N$87,표4[[#This Row],[제품명]])</f>
        <v>0</v>
      </c>
      <c r="S497" s="131">
        <f>COUNTIF(사출계획!$M$88:$N$110,표4[[#This Row],[제품명]])</f>
        <v>0</v>
      </c>
      <c r="T497" s="54">
        <f>COUNTIF(사출계획!$O$62:$P$110,표4[[#This Row],[제품명]])</f>
        <v>0</v>
      </c>
      <c r="U497" s="131">
        <f>COUNTIF(사출계획!$O$62:$P$87,표4[[#This Row],[제품명]])</f>
        <v>0</v>
      </c>
      <c r="V497" s="131">
        <f>COUNTIF(사출계획!$O$88:$P$110,표4[[#This Row],[제품명]])</f>
        <v>0</v>
      </c>
      <c r="W497" s="54">
        <f>COUNTIF(사출계획!$Q$62:$R$110,표4[[#This Row],[제품명]])</f>
        <v>0</v>
      </c>
      <c r="X497" s="131">
        <f>COUNTIF(사출계획!$Q$62:$R$87,표4[[#This Row],[제품명]])</f>
        <v>0</v>
      </c>
      <c r="Y497" s="131">
        <f>COUNTIF(사출계획!$Q$88:$R$110,표4[[#This Row],[제품명]])</f>
        <v>0</v>
      </c>
      <c r="Z497" s="54">
        <f>COUNTIF(사출계획!$S$62:$T$110,표4[[#This Row],[제품명]])</f>
        <v>0</v>
      </c>
      <c r="AA497" s="126"/>
      <c r="AB497" s="126"/>
      <c r="AC497" s="184" t="s">
        <v>964</v>
      </c>
      <c r="AD497" s="129">
        <f>SUMIF(표4[잉크명],표5[[#This Row],[잉크]],표4[월])</f>
        <v>0</v>
      </c>
      <c r="AE497" s="131">
        <f>SUMIF(표4[잉크명],표5[[#This Row],[잉크]],표4[월-3층])</f>
        <v>0</v>
      </c>
      <c r="AF497" s="131">
        <f>SUMIF(표4[잉크명],표5[[#This Row],[잉크]],표4[월-1층])</f>
        <v>0</v>
      </c>
      <c r="AG497" s="133">
        <f>SUMIF(표4[잉크명],표5[[#This Row],[잉크]],표4[화])</f>
        <v>0</v>
      </c>
      <c r="AH497" s="131">
        <f>SUMIF(표4[잉크명],표5[[#This Row],[잉크]],표4[화-3층])</f>
        <v>0</v>
      </c>
      <c r="AI497" s="131">
        <f>SUMIF(표4[잉크명],표5[[#This Row],[잉크]],표4[화-1층])</f>
        <v>0</v>
      </c>
      <c r="AJ497" s="130">
        <f>SUMIF(표4[잉크명],표5[[#This Row],[잉크]],표4[수])</f>
        <v>0</v>
      </c>
      <c r="AK497" s="131">
        <f>SUMIF(표4[잉크명],표5[[#This Row],[잉크]],표4[수-3층])</f>
        <v>0</v>
      </c>
      <c r="AL497" s="131">
        <f>SUMIF(표4[잉크명],표5[[#This Row],[잉크]],표4[수-1층])</f>
        <v>0</v>
      </c>
      <c r="AM497" s="54">
        <f>SUMIF(표4[잉크명],표5[[#This Row],[잉크]],표4[목])</f>
        <v>0</v>
      </c>
      <c r="AN497" s="131">
        <f>SUMIF(표4[잉크명],표5[[#This Row],[잉크]],표4[목-3층])</f>
        <v>0</v>
      </c>
      <c r="AO497" s="131">
        <f>SUMIF(표4[잉크명],표5[[#This Row],[잉크]],표4[목-1층])</f>
        <v>0</v>
      </c>
      <c r="AP497" s="54">
        <f>SUMIF(표4[잉크명],표5[[#This Row],[잉크]],표4[금])</f>
        <v>0</v>
      </c>
      <c r="AQ497" s="131">
        <f>SUMIF(표4[잉크명],표5[[#This Row],[잉크]],표4[금-3층])</f>
        <v>0</v>
      </c>
      <c r="AR497" s="131">
        <f>SUMIF(표4[잉크명],표5[[#This Row],[잉크]],표4[금-1층])</f>
        <v>0</v>
      </c>
      <c r="AS497" s="54">
        <f>SUMIF(표4[잉크명],표5[[#This Row],[잉크]],표4[토])</f>
        <v>0</v>
      </c>
      <c r="AT497" s="131">
        <f>SUMIF(표4[잉크명],표5[[#This Row],[잉크]],표4[토-3층])</f>
        <v>0</v>
      </c>
      <c r="AU497" s="131">
        <f>SUMIF(표4[잉크명],표5[[#This Row],[잉크]],표4[토-1층])</f>
        <v>0</v>
      </c>
      <c r="AV497" s="54">
        <f>SUMIF(표4[잉크명],표5[[#This Row],[잉크]],표4[일])</f>
        <v>0</v>
      </c>
      <c r="AW497" s="131">
        <f>SUMIF(표4[잉크명],표5[[#This Row],[잉크]],표4[일-3층])</f>
        <v>0</v>
      </c>
      <c r="AX497" s="131">
        <f>SUMIF(표4[잉크명],표5[[#This Row],[잉크]],표4[일-1층])</f>
        <v>0</v>
      </c>
      <c r="AY497" s="54">
        <f>SUMIF(표4[잉크명],표5[[#This Row],[잉크]],표4[차주 월])</f>
        <v>0</v>
      </c>
      <c r="AZ497" s="54">
        <f>SUM(표5[[#This Row],[월]:[차주 월]])</f>
        <v>0</v>
      </c>
    </row>
    <row r="498" spans="2:52" x14ac:dyDescent="0.3">
      <c r="B498" s="56" t="s">
        <v>2647</v>
      </c>
      <c r="C498" s="56"/>
      <c r="D498" s="56" t="s">
        <v>1126</v>
      </c>
      <c r="E498" s="34">
        <f>COUNTIF(사출계획!$E$62:$F$110,표4[[#This Row],[제품명]])</f>
        <v>0</v>
      </c>
      <c r="F498" s="126">
        <f>COUNTIF(사출계획!$E$62:$F$87,표4[[#This Row],[제품명]])</f>
        <v>0</v>
      </c>
      <c r="G498" s="126">
        <f>COUNTIF(사출계획!$E$88:$F$110,표4[[#This Row],[제품명]])</f>
        <v>0</v>
      </c>
      <c r="H498" s="34">
        <f>COUNTIF(사출계획!$G$62:$H$110,표4[[#This Row],[제품명]])</f>
        <v>0</v>
      </c>
      <c r="I498" s="128">
        <f>COUNTIF(사출계획!$G$62:$H$87,표4[[#This Row],[제품명]])</f>
        <v>0</v>
      </c>
      <c r="J498" s="128">
        <f>COUNTIF(사출계획!$G$88:$H$110,표4[[#This Row],[제품명]])</f>
        <v>0</v>
      </c>
      <c r="K498" s="34">
        <f>COUNTIF(사출계획!$I$62:$J$110,표4[[#This Row],[제품명]])</f>
        <v>0</v>
      </c>
      <c r="L498" s="126">
        <f>COUNTIF(사출계획!$I$62:$J$87,표4[[#This Row],[제품명]])</f>
        <v>0</v>
      </c>
      <c r="M498" s="126">
        <f>COUNTIF(사출계획!$I$88:$J$110,표4[[#This Row],[제품명]])</f>
        <v>0</v>
      </c>
      <c r="N498" s="129">
        <f>COUNTIF(사출계획!$K$62:$L$110,표4[[#This Row],[제품명]])</f>
        <v>0</v>
      </c>
      <c r="O498" s="126">
        <f>COUNTIF(사출계획!$K$62:$L$87,표4[[#This Row],[제품명]])</f>
        <v>0</v>
      </c>
      <c r="P498" s="126">
        <f>COUNTIF(사출계획!$K$88:$L$110,표4[[#This Row],[제품명]])</f>
        <v>0</v>
      </c>
      <c r="Q498" s="130">
        <f>COUNTIF(사출계획!$M$62:$N$110,표4[[#This Row],[제품명]])</f>
        <v>0</v>
      </c>
      <c r="R498" s="126">
        <f>COUNTIF(사출계획!$M$62:$N$87,표4[[#This Row],[제품명]])</f>
        <v>0</v>
      </c>
      <c r="S498" s="126">
        <f>COUNTIF(사출계획!$M$88:$N$110,표4[[#This Row],[제품명]])</f>
        <v>0</v>
      </c>
      <c r="T498" s="34">
        <f>COUNTIF(사출계획!$O$62:$P$110,표4[[#This Row],[제품명]])</f>
        <v>0</v>
      </c>
      <c r="U498" s="126">
        <f>COUNTIF(사출계획!$O$62:$P$87,표4[[#This Row],[제품명]])</f>
        <v>0</v>
      </c>
      <c r="V498" s="126">
        <f>COUNTIF(사출계획!$O$88:$P$110,표4[[#This Row],[제품명]])</f>
        <v>0</v>
      </c>
      <c r="W498" s="34">
        <f>COUNTIF(사출계획!$Q$62:$R$110,표4[[#This Row],[제품명]])</f>
        <v>0</v>
      </c>
      <c r="X498" s="126">
        <f>COUNTIF(사출계획!$Q$62:$R$87,표4[[#This Row],[제품명]])</f>
        <v>0</v>
      </c>
      <c r="Y498" s="126">
        <f>COUNTIF(사출계획!$Q$88:$R$110,표4[[#This Row],[제품명]])</f>
        <v>0</v>
      </c>
      <c r="Z498" s="34">
        <f>COUNTIF(사출계획!$S$62:$T$110,표4[[#This Row],[제품명]])</f>
        <v>0</v>
      </c>
      <c r="AA498" s="126"/>
      <c r="AB498" s="126"/>
      <c r="AC498" s="33" t="s">
        <v>298</v>
      </c>
      <c r="AD498" s="129">
        <f>SUMIF(표4[잉크명],표5[[#This Row],[잉크]],표4[월])</f>
        <v>0</v>
      </c>
      <c r="AE498" s="131">
        <f>SUMIF(표4[잉크명],표5[[#This Row],[잉크]],표4[월-3층])</f>
        <v>0</v>
      </c>
      <c r="AF498" s="131">
        <f>SUMIF(표4[잉크명],표5[[#This Row],[잉크]],표4[월-1층])</f>
        <v>0</v>
      </c>
      <c r="AG498" s="133">
        <f>SUMIF(표4[잉크명],표5[[#This Row],[잉크]],표4[화])</f>
        <v>0</v>
      </c>
      <c r="AH498" s="131">
        <f>SUMIF(표4[잉크명],표5[[#This Row],[잉크]],표4[화-3층])</f>
        <v>0</v>
      </c>
      <c r="AI498" s="131">
        <f>SUMIF(표4[잉크명],표5[[#This Row],[잉크]],표4[화-1층])</f>
        <v>0</v>
      </c>
      <c r="AJ498" s="130">
        <f>SUMIF(표4[잉크명],표5[[#This Row],[잉크]],표4[수])</f>
        <v>0</v>
      </c>
      <c r="AK498" s="131">
        <f>SUMIF(표4[잉크명],표5[[#This Row],[잉크]],표4[수-3층])</f>
        <v>0</v>
      </c>
      <c r="AL498" s="131">
        <f>SUMIF(표4[잉크명],표5[[#This Row],[잉크]],표4[수-1층])</f>
        <v>0</v>
      </c>
      <c r="AM498" s="34">
        <f>SUMIF(표4[잉크명],표5[[#This Row],[잉크]],표4[목])</f>
        <v>0</v>
      </c>
      <c r="AN498" s="131">
        <f>SUMIF(표4[잉크명],표5[[#This Row],[잉크]],표4[목-3층])</f>
        <v>0</v>
      </c>
      <c r="AO498" s="131">
        <f>SUMIF(표4[잉크명],표5[[#This Row],[잉크]],표4[목-1층])</f>
        <v>0</v>
      </c>
      <c r="AP498" s="34">
        <f>SUMIF(표4[잉크명],표5[[#This Row],[잉크]],표4[금])</f>
        <v>0</v>
      </c>
      <c r="AQ498" s="131">
        <f>SUMIF(표4[잉크명],표5[[#This Row],[잉크]],표4[금-3층])</f>
        <v>0</v>
      </c>
      <c r="AR498" s="131">
        <f>SUMIF(표4[잉크명],표5[[#This Row],[잉크]],표4[금-1층])</f>
        <v>0</v>
      </c>
      <c r="AS498" s="34">
        <f>SUMIF(표4[잉크명],표5[[#This Row],[잉크]],표4[토])</f>
        <v>0</v>
      </c>
      <c r="AT498" s="131">
        <f>SUMIF(표4[잉크명],표5[[#This Row],[잉크]],표4[토-3층])</f>
        <v>0</v>
      </c>
      <c r="AU498" s="131">
        <f>SUMIF(표4[잉크명],표5[[#This Row],[잉크]],표4[토-1층])</f>
        <v>0</v>
      </c>
      <c r="AV498" s="34">
        <f>SUMIF(표4[잉크명],표5[[#This Row],[잉크]],표4[일])</f>
        <v>0</v>
      </c>
      <c r="AW498" s="131">
        <f>SUMIF(표4[잉크명],표5[[#This Row],[잉크]],표4[일-3층])</f>
        <v>0</v>
      </c>
      <c r="AX498" s="131">
        <f>SUMIF(표4[잉크명],표5[[#This Row],[잉크]],표4[일-1층])</f>
        <v>0</v>
      </c>
      <c r="AY498" s="34">
        <f>SUMIF(표4[잉크명],표5[[#This Row],[잉크]],표4[차주 월])</f>
        <v>0</v>
      </c>
      <c r="AZ498" s="34">
        <f>SUM(표5[[#This Row],[월]:[차주 월]])</f>
        <v>0</v>
      </c>
    </row>
    <row r="499" spans="2:52" x14ac:dyDescent="0.3">
      <c r="B499" s="56" t="s">
        <v>1140</v>
      </c>
      <c r="C499" s="56"/>
      <c r="D499" s="56" t="s">
        <v>1129</v>
      </c>
      <c r="E499" s="54">
        <f>COUNTIF(사출계획!$E$62:$F$110,표4[[#This Row],[제품명]])</f>
        <v>0</v>
      </c>
      <c r="F499" s="131">
        <f>COUNTIF(사출계획!$E$62:$F$87,표4[[#This Row],[제품명]])</f>
        <v>0</v>
      </c>
      <c r="G499" s="131">
        <f>COUNTIF(사출계획!$E$88:$F$110,표4[[#This Row],[제품명]])</f>
        <v>0</v>
      </c>
      <c r="H499" s="54">
        <f>COUNTIF(사출계획!$G$62:$H$110,표4[[#This Row],[제품명]])</f>
        <v>0</v>
      </c>
      <c r="I499" s="132">
        <f>COUNTIF(사출계획!$G$62:$H$87,표4[[#This Row],[제품명]])</f>
        <v>0</v>
      </c>
      <c r="J499" s="132">
        <f>COUNTIF(사출계획!$G$88:$H$110,표4[[#This Row],[제품명]])</f>
        <v>0</v>
      </c>
      <c r="K499" s="54">
        <f>COUNTIF(사출계획!$I$62:$J$110,표4[[#This Row],[제품명]])</f>
        <v>0</v>
      </c>
      <c r="L499" s="131">
        <f>COUNTIF(사출계획!$I$62:$J$87,표4[[#This Row],[제품명]])</f>
        <v>0</v>
      </c>
      <c r="M499" s="131">
        <f>COUNTIF(사출계획!$I$88:$J$110,표4[[#This Row],[제품명]])</f>
        <v>0</v>
      </c>
      <c r="N499" s="129">
        <f>COUNTIF(사출계획!$K$62:$L$110,표4[[#This Row],[제품명]])</f>
        <v>0</v>
      </c>
      <c r="O499" s="131">
        <f>COUNTIF(사출계획!$K$62:$L$87,표4[[#This Row],[제품명]])</f>
        <v>0</v>
      </c>
      <c r="P499" s="131">
        <f>COUNTIF(사출계획!$K$88:$L$110,표4[[#This Row],[제품명]])</f>
        <v>0</v>
      </c>
      <c r="Q499" s="130">
        <f>COUNTIF(사출계획!$M$62:$N$110,표4[[#This Row],[제품명]])</f>
        <v>0</v>
      </c>
      <c r="R499" s="131">
        <f>COUNTIF(사출계획!$M$62:$N$87,표4[[#This Row],[제품명]])</f>
        <v>0</v>
      </c>
      <c r="S499" s="131">
        <f>COUNTIF(사출계획!$M$88:$N$110,표4[[#This Row],[제품명]])</f>
        <v>0</v>
      </c>
      <c r="T499" s="54">
        <f>COUNTIF(사출계획!$O$62:$P$110,표4[[#This Row],[제품명]])</f>
        <v>0</v>
      </c>
      <c r="U499" s="131">
        <f>COUNTIF(사출계획!$O$62:$P$87,표4[[#This Row],[제품명]])</f>
        <v>0</v>
      </c>
      <c r="V499" s="131">
        <f>COUNTIF(사출계획!$O$88:$P$110,표4[[#This Row],[제품명]])</f>
        <v>0</v>
      </c>
      <c r="W499" s="54">
        <f>COUNTIF(사출계획!$Q$62:$R$110,표4[[#This Row],[제품명]])</f>
        <v>0</v>
      </c>
      <c r="X499" s="131">
        <f>COUNTIF(사출계획!$Q$62:$R$87,표4[[#This Row],[제품명]])</f>
        <v>0</v>
      </c>
      <c r="Y499" s="131">
        <f>COUNTIF(사출계획!$Q$88:$R$110,표4[[#This Row],[제품명]])</f>
        <v>0</v>
      </c>
      <c r="Z499" s="54">
        <f>COUNTIF(사출계획!$S$62:$T$110,표4[[#This Row],[제품명]])</f>
        <v>0</v>
      </c>
      <c r="AA499" s="126"/>
      <c r="AB499" s="126"/>
      <c r="AC499" s="33" t="s">
        <v>361</v>
      </c>
      <c r="AD499" s="129">
        <f>SUMIF(표4[잉크명],표5[[#This Row],[잉크]],표4[월])</f>
        <v>0</v>
      </c>
      <c r="AE499" s="131">
        <f>SUMIF(표4[잉크명],표5[[#This Row],[잉크]],표4[월-3층])</f>
        <v>0</v>
      </c>
      <c r="AF499" s="131">
        <f>SUMIF(표4[잉크명],표5[[#This Row],[잉크]],표4[월-1층])</f>
        <v>0</v>
      </c>
      <c r="AG499" s="133">
        <f>SUMIF(표4[잉크명],표5[[#This Row],[잉크]],표4[화])</f>
        <v>0</v>
      </c>
      <c r="AH499" s="131">
        <f>SUMIF(표4[잉크명],표5[[#This Row],[잉크]],표4[화-3층])</f>
        <v>0</v>
      </c>
      <c r="AI499" s="131">
        <f>SUMIF(표4[잉크명],표5[[#This Row],[잉크]],표4[화-1층])</f>
        <v>0</v>
      </c>
      <c r="AJ499" s="130">
        <f>SUMIF(표4[잉크명],표5[[#This Row],[잉크]],표4[수])</f>
        <v>0</v>
      </c>
      <c r="AK499" s="131">
        <f>SUMIF(표4[잉크명],표5[[#This Row],[잉크]],표4[수-3층])</f>
        <v>0</v>
      </c>
      <c r="AL499" s="131">
        <f>SUMIF(표4[잉크명],표5[[#This Row],[잉크]],표4[수-1층])</f>
        <v>0</v>
      </c>
      <c r="AM499" s="34">
        <f>SUMIF(표4[잉크명],표5[[#This Row],[잉크]],표4[목])</f>
        <v>0</v>
      </c>
      <c r="AN499" s="131">
        <f>SUMIF(표4[잉크명],표5[[#This Row],[잉크]],표4[목-3층])</f>
        <v>0</v>
      </c>
      <c r="AO499" s="131">
        <f>SUMIF(표4[잉크명],표5[[#This Row],[잉크]],표4[목-1층])</f>
        <v>0</v>
      </c>
      <c r="AP499" s="34">
        <f>SUMIF(표4[잉크명],표5[[#This Row],[잉크]],표4[금])</f>
        <v>0</v>
      </c>
      <c r="AQ499" s="131">
        <f>SUMIF(표4[잉크명],표5[[#This Row],[잉크]],표4[금-3층])</f>
        <v>0</v>
      </c>
      <c r="AR499" s="131">
        <f>SUMIF(표4[잉크명],표5[[#This Row],[잉크]],표4[금-1층])</f>
        <v>0</v>
      </c>
      <c r="AS499" s="34">
        <f>SUMIF(표4[잉크명],표5[[#This Row],[잉크]],표4[토])</f>
        <v>0</v>
      </c>
      <c r="AT499" s="131">
        <f>SUMIF(표4[잉크명],표5[[#This Row],[잉크]],표4[토-3층])</f>
        <v>0</v>
      </c>
      <c r="AU499" s="131">
        <f>SUMIF(표4[잉크명],표5[[#This Row],[잉크]],표4[토-1층])</f>
        <v>0</v>
      </c>
      <c r="AV499" s="34">
        <f>SUMIF(표4[잉크명],표5[[#This Row],[잉크]],표4[일])</f>
        <v>0</v>
      </c>
      <c r="AW499" s="131">
        <f>SUMIF(표4[잉크명],표5[[#This Row],[잉크]],표4[일-3층])</f>
        <v>0</v>
      </c>
      <c r="AX499" s="131">
        <f>SUMIF(표4[잉크명],표5[[#This Row],[잉크]],표4[일-1층])</f>
        <v>0</v>
      </c>
      <c r="AY499" s="34">
        <f>SUMIF(표4[잉크명],표5[[#This Row],[잉크]],표4[차주 월])</f>
        <v>0</v>
      </c>
      <c r="AZ499" s="34">
        <f>SUM(표5[[#This Row],[월]:[차주 월]])</f>
        <v>0</v>
      </c>
    </row>
    <row r="500" spans="2:52" x14ac:dyDescent="0.3">
      <c r="B500" s="56" t="s">
        <v>1141</v>
      </c>
      <c r="C500" s="56"/>
      <c r="D500" s="56" t="s">
        <v>1126</v>
      </c>
      <c r="E500" s="54">
        <f>COUNTIF(사출계획!$E$62:$F$110,표4[[#This Row],[제품명]])</f>
        <v>0</v>
      </c>
      <c r="F500" s="131">
        <f>COUNTIF(사출계획!$E$62:$F$87,표4[[#This Row],[제품명]])</f>
        <v>0</v>
      </c>
      <c r="G500" s="131">
        <f>COUNTIF(사출계획!$E$88:$F$110,표4[[#This Row],[제품명]])</f>
        <v>0</v>
      </c>
      <c r="H500" s="54">
        <f>COUNTIF(사출계획!$G$62:$H$110,표4[[#This Row],[제품명]])</f>
        <v>0</v>
      </c>
      <c r="I500" s="132">
        <f>COUNTIF(사출계획!$G$62:$H$87,표4[[#This Row],[제품명]])</f>
        <v>0</v>
      </c>
      <c r="J500" s="132">
        <f>COUNTIF(사출계획!$G$88:$H$110,표4[[#This Row],[제품명]])</f>
        <v>0</v>
      </c>
      <c r="K500" s="54">
        <f>COUNTIF(사출계획!$I$62:$J$110,표4[[#This Row],[제품명]])</f>
        <v>0</v>
      </c>
      <c r="L500" s="131">
        <f>COUNTIF(사출계획!$I$62:$J$87,표4[[#This Row],[제품명]])</f>
        <v>0</v>
      </c>
      <c r="M500" s="131">
        <f>COUNTIF(사출계획!$I$88:$J$110,표4[[#This Row],[제품명]])</f>
        <v>0</v>
      </c>
      <c r="N500" s="129">
        <f>COUNTIF(사출계획!$K$62:$L$110,표4[[#This Row],[제품명]])</f>
        <v>0</v>
      </c>
      <c r="O500" s="131">
        <f>COUNTIF(사출계획!$K$62:$L$87,표4[[#This Row],[제품명]])</f>
        <v>0</v>
      </c>
      <c r="P500" s="131">
        <f>COUNTIF(사출계획!$K$88:$L$110,표4[[#This Row],[제품명]])</f>
        <v>0</v>
      </c>
      <c r="Q500" s="130">
        <f>COUNTIF(사출계획!$M$62:$N$110,표4[[#This Row],[제품명]])</f>
        <v>0</v>
      </c>
      <c r="R500" s="131">
        <f>COUNTIF(사출계획!$M$62:$N$87,표4[[#This Row],[제품명]])</f>
        <v>0</v>
      </c>
      <c r="S500" s="131">
        <f>COUNTIF(사출계획!$M$88:$N$110,표4[[#This Row],[제품명]])</f>
        <v>0</v>
      </c>
      <c r="T500" s="54">
        <f>COUNTIF(사출계획!$O$62:$P$110,표4[[#This Row],[제품명]])</f>
        <v>0</v>
      </c>
      <c r="U500" s="131">
        <f>COUNTIF(사출계획!$O$62:$P$87,표4[[#This Row],[제품명]])</f>
        <v>0</v>
      </c>
      <c r="V500" s="131">
        <f>COUNTIF(사출계획!$O$88:$P$110,표4[[#This Row],[제품명]])</f>
        <v>0</v>
      </c>
      <c r="W500" s="54">
        <f>COUNTIF(사출계획!$Q$62:$R$110,표4[[#This Row],[제품명]])</f>
        <v>0</v>
      </c>
      <c r="X500" s="131">
        <f>COUNTIF(사출계획!$Q$62:$R$87,표4[[#This Row],[제품명]])</f>
        <v>0</v>
      </c>
      <c r="Y500" s="131">
        <f>COUNTIF(사출계획!$Q$88:$R$110,표4[[#This Row],[제품명]])</f>
        <v>0</v>
      </c>
      <c r="Z500" s="54">
        <f>COUNTIF(사출계획!$S$62:$T$110,표4[[#This Row],[제품명]])</f>
        <v>0</v>
      </c>
      <c r="AA500" s="126"/>
      <c r="AB500" s="126"/>
      <c r="AC500" s="184" t="s">
        <v>1053</v>
      </c>
      <c r="AD500" s="129">
        <f>SUMIF(표4[잉크명],표5[[#This Row],[잉크]],표4[월])</f>
        <v>0</v>
      </c>
      <c r="AE500" s="131">
        <f>SUMIF(표4[잉크명],표5[[#This Row],[잉크]],표4[월-3층])</f>
        <v>0</v>
      </c>
      <c r="AF500" s="131">
        <f>SUMIF(표4[잉크명],표5[[#This Row],[잉크]],표4[월-1층])</f>
        <v>0</v>
      </c>
      <c r="AG500" s="133">
        <f>SUMIF(표4[잉크명],표5[[#This Row],[잉크]],표4[화])</f>
        <v>0</v>
      </c>
      <c r="AH500" s="131">
        <f>SUMIF(표4[잉크명],표5[[#This Row],[잉크]],표4[화-3층])</f>
        <v>0</v>
      </c>
      <c r="AI500" s="131">
        <f>SUMIF(표4[잉크명],표5[[#This Row],[잉크]],표4[화-1층])</f>
        <v>0</v>
      </c>
      <c r="AJ500" s="130">
        <f>SUMIF(표4[잉크명],표5[[#This Row],[잉크]],표4[수])</f>
        <v>0</v>
      </c>
      <c r="AK500" s="131">
        <f>SUMIF(표4[잉크명],표5[[#This Row],[잉크]],표4[수-3층])</f>
        <v>0</v>
      </c>
      <c r="AL500" s="131">
        <f>SUMIF(표4[잉크명],표5[[#This Row],[잉크]],표4[수-1층])</f>
        <v>0</v>
      </c>
      <c r="AM500" s="54">
        <f>SUMIF(표4[잉크명],표5[[#This Row],[잉크]],표4[목])</f>
        <v>0</v>
      </c>
      <c r="AN500" s="131">
        <f>SUMIF(표4[잉크명],표5[[#This Row],[잉크]],표4[목-3층])</f>
        <v>0</v>
      </c>
      <c r="AO500" s="131">
        <f>SUMIF(표4[잉크명],표5[[#This Row],[잉크]],표4[목-1층])</f>
        <v>0</v>
      </c>
      <c r="AP500" s="54">
        <f>SUMIF(표4[잉크명],표5[[#This Row],[잉크]],표4[금])</f>
        <v>0</v>
      </c>
      <c r="AQ500" s="131">
        <f>SUMIF(표4[잉크명],표5[[#This Row],[잉크]],표4[금-3층])</f>
        <v>0</v>
      </c>
      <c r="AR500" s="131">
        <f>SUMIF(표4[잉크명],표5[[#This Row],[잉크]],표4[금-1층])</f>
        <v>0</v>
      </c>
      <c r="AS500" s="54">
        <f>SUMIF(표4[잉크명],표5[[#This Row],[잉크]],표4[토])</f>
        <v>0</v>
      </c>
      <c r="AT500" s="131">
        <f>SUMIF(표4[잉크명],표5[[#This Row],[잉크]],표4[토-3층])</f>
        <v>0</v>
      </c>
      <c r="AU500" s="131">
        <f>SUMIF(표4[잉크명],표5[[#This Row],[잉크]],표4[토-1층])</f>
        <v>0</v>
      </c>
      <c r="AV500" s="54">
        <f>SUMIF(표4[잉크명],표5[[#This Row],[잉크]],표4[일])</f>
        <v>0</v>
      </c>
      <c r="AW500" s="131">
        <f>SUMIF(표4[잉크명],표5[[#This Row],[잉크]],표4[일-3층])</f>
        <v>0</v>
      </c>
      <c r="AX500" s="131">
        <f>SUMIF(표4[잉크명],표5[[#This Row],[잉크]],표4[일-1층])</f>
        <v>0</v>
      </c>
      <c r="AY500" s="54">
        <f>SUMIF(표4[잉크명],표5[[#This Row],[잉크]],표4[차주 월])</f>
        <v>0</v>
      </c>
      <c r="AZ500" s="54">
        <f>SUM(표5[[#This Row],[월]:[차주 월]])</f>
        <v>0</v>
      </c>
    </row>
    <row r="501" spans="2:52" x14ac:dyDescent="0.3">
      <c r="B501" s="56" t="s">
        <v>1141</v>
      </c>
      <c r="C501" s="56"/>
      <c r="D501" s="56" t="s">
        <v>1134</v>
      </c>
      <c r="E501" s="54">
        <f>COUNTIF(사출계획!$E$62:$F$110,표4[[#This Row],[제품명]])</f>
        <v>0</v>
      </c>
      <c r="F501" s="131">
        <f>COUNTIF(사출계획!$E$62:$F$87,표4[[#This Row],[제품명]])</f>
        <v>0</v>
      </c>
      <c r="G501" s="131">
        <f>COUNTIF(사출계획!$E$88:$F$110,표4[[#This Row],[제품명]])</f>
        <v>0</v>
      </c>
      <c r="H501" s="54">
        <f>COUNTIF(사출계획!$G$62:$H$110,표4[[#This Row],[제품명]])</f>
        <v>0</v>
      </c>
      <c r="I501" s="132">
        <f>COUNTIF(사출계획!$G$62:$H$87,표4[[#This Row],[제품명]])</f>
        <v>0</v>
      </c>
      <c r="J501" s="132">
        <f>COUNTIF(사출계획!$G$88:$H$110,표4[[#This Row],[제품명]])</f>
        <v>0</v>
      </c>
      <c r="K501" s="54">
        <f>COUNTIF(사출계획!$I$62:$J$110,표4[[#This Row],[제품명]])</f>
        <v>0</v>
      </c>
      <c r="L501" s="131">
        <f>COUNTIF(사출계획!$I$62:$J$87,표4[[#This Row],[제품명]])</f>
        <v>0</v>
      </c>
      <c r="M501" s="131">
        <f>COUNTIF(사출계획!$I$88:$J$110,표4[[#This Row],[제품명]])</f>
        <v>0</v>
      </c>
      <c r="N501" s="129">
        <f>COUNTIF(사출계획!$K$62:$L$110,표4[[#This Row],[제품명]])</f>
        <v>0</v>
      </c>
      <c r="O501" s="131">
        <f>COUNTIF(사출계획!$K$62:$L$87,표4[[#This Row],[제품명]])</f>
        <v>0</v>
      </c>
      <c r="P501" s="131">
        <f>COUNTIF(사출계획!$K$88:$L$110,표4[[#This Row],[제품명]])</f>
        <v>0</v>
      </c>
      <c r="Q501" s="130">
        <f>COUNTIF(사출계획!$M$62:$N$110,표4[[#This Row],[제품명]])</f>
        <v>0</v>
      </c>
      <c r="R501" s="131">
        <f>COUNTIF(사출계획!$M$62:$N$87,표4[[#This Row],[제품명]])</f>
        <v>0</v>
      </c>
      <c r="S501" s="131">
        <f>COUNTIF(사출계획!$M$88:$N$110,표4[[#This Row],[제품명]])</f>
        <v>0</v>
      </c>
      <c r="T501" s="54">
        <f>COUNTIF(사출계획!$O$62:$P$110,표4[[#This Row],[제품명]])</f>
        <v>0</v>
      </c>
      <c r="U501" s="131">
        <f>COUNTIF(사출계획!$O$62:$P$87,표4[[#This Row],[제품명]])</f>
        <v>0</v>
      </c>
      <c r="V501" s="131">
        <f>COUNTIF(사출계획!$O$88:$P$110,표4[[#This Row],[제품명]])</f>
        <v>0</v>
      </c>
      <c r="W501" s="54">
        <f>COUNTIF(사출계획!$Q$62:$R$110,표4[[#This Row],[제품명]])</f>
        <v>0</v>
      </c>
      <c r="X501" s="131">
        <f>COUNTIF(사출계획!$Q$62:$R$87,표4[[#This Row],[제품명]])</f>
        <v>0</v>
      </c>
      <c r="Y501" s="131">
        <f>COUNTIF(사출계획!$Q$88:$R$110,표4[[#This Row],[제품명]])</f>
        <v>0</v>
      </c>
      <c r="Z501" s="54">
        <f>COUNTIF(사출계획!$S$62:$T$110,표4[[#This Row],[제품명]])</f>
        <v>0</v>
      </c>
      <c r="AA501" s="126"/>
      <c r="AB501" s="126"/>
      <c r="AC501" s="33" t="s">
        <v>1731</v>
      </c>
      <c r="AD501" s="129">
        <f>SUMIF(표4[잉크명],표5[[#This Row],[잉크]],표4[월])</f>
        <v>0</v>
      </c>
      <c r="AE501" s="131">
        <f>SUMIF(표4[잉크명],표5[[#This Row],[잉크]],표4[월-3층])</f>
        <v>0</v>
      </c>
      <c r="AF501" s="131">
        <f>SUMIF(표4[잉크명],표5[[#This Row],[잉크]],표4[월-1층])</f>
        <v>0</v>
      </c>
      <c r="AG501" s="133">
        <f>SUMIF(표4[잉크명],표5[[#This Row],[잉크]],표4[화])</f>
        <v>0</v>
      </c>
      <c r="AH501" s="131">
        <f>SUMIF(표4[잉크명],표5[[#This Row],[잉크]],표4[화-3층])</f>
        <v>0</v>
      </c>
      <c r="AI501" s="131">
        <f>SUMIF(표4[잉크명],표5[[#This Row],[잉크]],표4[화-1층])</f>
        <v>0</v>
      </c>
      <c r="AJ501" s="130">
        <f>SUMIF(표4[잉크명],표5[[#This Row],[잉크]],표4[수])</f>
        <v>0</v>
      </c>
      <c r="AK501" s="131">
        <f>SUMIF(표4[잉크명],표5[[#This Row],[잉크]],표4[수-3층])</f>
        <v>0</v>
      </c>
      <c r="AL501" s="131">
        <f>SUMIF(표4[잉크명],표5[[#This Row],[잉크]],표4[수-1층])</f>
        <v>0</v>
      </c>
      <c r="AM501" s="34">
        <f>SUMIF(표4[잉크명],표5[[#This Row],[잉크]],표4[목])</f>
        <v>0</v>
      </c>
      <c r="AN501" s="131">
        <f>SUMIF(표4[잉크명],표5[[#This Row],[잉크]],표4[목-3층])</f>
        <v>0</v>
      </c>
      <c r="AO501" s="131">
        <f>SUMIF(표4[잉크명],표5[[#This Row],[잉크]],표4[목-1층])</f>
        <v>0</v>
      </c>
      <c r="AP501" s="34">
        <f>SUMIF(표4[잉크명],표5[[#This Row],[잉크]],표4[금])</f>
        <v>0</v>
      </c>
      <c r="AQ501" s="131">
        <f>SUMIF(표4[잉크명],표5[[#This Row],[잉크]],표4[금-3층])</f>
        <v>0</v>
      </c>
      <c r="AR501" s="131">
        <f>SUMIF(표4[잉크명],표5[[#This Row],[잉크]],표4[금-1층])</f>
        <v>0</v>
      </c>
      <c r="AS501" s="34">
        <f>SUMIF(표4[잉크명],표5[[#This Row],[잉크]],표4[토])</f>
        <v>0</v>
      </c>
      <c r="AT501" s="131">
        <f>SUMIF(표4[잉크명],표5[[#This Row],[잉크]],표4[토-3층])</f>
        <v>0</v>
      </c>
      <c r="AU501" s="131">
        <f>SUMIF(표4[잉크명],표5[[#This Row],[잉크]],표4[토-1층])</f>
        <v>0</v>
      </c>
      <c r="AV501" s="34">
        <f>SUMIF(표4[잉크명],표5[[#This Row],[잉크]],표4[일])</f>
        <v>0</v>
      </c>
      <c r="AW501" s="131">
        <f>SUMIF(표4[잉크명],표5[[#This Row],[잉크]],표4[일-3층])</f>
        <v>0</v>
      </c>
      <c r="AX501" s="131">
        <f>SUMIF(표4[잉크명],표5[[#This Row],[잉크]],표4[일-1층])</f>
        <v>0</v>
      </c>
      <c r="AY501" s="34">
        <f>SUMIF(표4[잉크명],표5[[#This Row],[잉크]],표4[차주 월])</f>
        <v>0</v>
      </c>
      <c r="AZ501" s="34">
        <f>SUM(표5[[#This Row],[월]:[차주 월]])</f>
        <v>0</v>
      </c>
    </row>
    <row r="502" spans="2:52" x14ac:dyDescent="0.3">
      <c r="B502" s="56" t="s">
        <v>1142</v>
      </c>
      <c r="C502" s="56"/>
      <c r="D502" s="56" t="s">
        <v>1126</v>
      </c>
      <c r="E502" s="54">
        <f>COUNTIF(사출계획!$E$62:$F$110,표4[[#This Row],[제품명]])</f>
        <v>0</v>
      </c>
      <c r="F502" s="131">
        <f>COUNTIF(사출계획!$E$62:$F$87,표4[[#This Row],[제품명]])</f>
        <v>0</v>
      </c>
      <c r="G502" s="131">
        <f>COUNTIF(사출계획!$E$88:$F$110,표4[[#This Row],[제품명]])</f>
        <v>0</v>
      </c>
      <c r="H502" s="54">
        <f>COUNTIF(사출계획!$G$62:$H$110,표4[[#This Row],[제품명]])</f>
        <v>0</v>
      </c>
      <c r="I502" s="132">
        <f>COUNTIF(사출계획!$G$62:$H$87,표4[[#This Row],[제품명]])</f>
        <v>0</v>
      </c>
      <c r="J502" s="132">
        <f>COUNTIF(사출계획!$G$88:$H$110,표4[[#This Row],[제품명]])</f>
        <v>0</v>
      </c>
      <c r="K502" s="54">
        <f>COUNTIF(사출계획!$I$62:$J$110,표4[[#This Row],[제품명]])</f>
        <v>0</v>
      </c>
      <c r="L502" s="131">
        <f>COUNTIF(사출계획!$I$62:$J$87,표4[[#This Row],[제품명]])</f>
        <v>0</v>
      </c>
      <c r="M502" s="131">
        <f>COUNTIF(사출계획!$I$88:$J$110,표4[[#This Row],[제품명]])</f>
        <v>0</v>
      </c>
      <c r="N502" s="129">
        <f>COUNTIF(사출계획!$K$62:$L$110,표4[[#This Row],[제품명]])</f>
        <v>0</v>
      </c>
      <c r="O502" s="131">
        <f>COUNTIF(사출계획!$K$62:$L$87,표4[[#This Row],[제품명]])</f>
        <v>0</v>
      </c>
      <c r="P502" s="131">
        <f>COUNTIF(사출계획!$K$88:$L$110,표4[[#This Row],[제품명]])</f>
        <v>0</v>
      </c>
      <c r="Q502" s="130">
        <f>COUNTIF(사출계획!$M$62:$N$110,표4[[#This Row],[제품명]])</f>
        <v>0</v>
      </c>
      <c r="R502" s="131">
        <f>COUNTIF(사출계획!$M$62:$N$87,표4[[#This Row],[제품명]])</f>
        <v>0</v>
      </c>
      <c r="S502" s="131">
        <f>COUNTIF(사출계획!$M$88:$N$110,표4[[#This Row],[제품명]])</f>
        <v>0</v>
      </c>
      <c r="T502" s="54">
        <f>COUNTIF(사출계획!$O$62:$P$110,표4[[#This Row],[제품명]])</f>
        <v>0</v>
      </c>
      <c r="U502" s="131">
        <f>COUNTIF(사출계획!$O$62:$P$87,표4[[#This Row],[제품명]])</f>
        <v>0</v>
      </c>
      <c r="V502" s="131">
        <f>COUNTIF(사출계획!$O$88:$P$110,표4[[#This Row],[제품명]])</f>
        <v>0</v>
      </c>
      <c r="W502" s="54">
        <f>COUNTIF(사출계획!$Q$62:$R$110,표4[[#This Row],[제품명]])</f>
        <v>0</v>
      </c>
      <c r="X502" s="131">
        <f>COUNTIF(사출계획!$Q$62:$R$87,표4[[#This Row],[제품명]])</f>
        <v>0</v>
      </c>
      <c r="Y502" s="131">
        <f>COUNTIF(사출계획!$Q$88:$R$110,표4[[#This Row],[제품명]])</f>
        <v>0</v>
      </c>
      <c r="Z502" s="54">
        <f>COUNTIF(사출계획!$S$62:$T$110,표4[[#This Row],[제품명]])</f>
        <v>0</v>
      </c>
      <c r="AA502" s="126"/>
      <c r="AB502" s="126"/>
      <c r="AC502" s="33" t="s">
        <v>1273</v>
      </c>
      <c r="AD502" s="129">
        <f>SUMIF(표4[잉크명],표5[[#This Row],[잉크]],표4[월])</f>
        <v>0</v>
      </c>
      <c r="AE502" s="131">
        <f>SUMIF(표4[잉크명],표5[[#This Row],[잉크]],표4[월-3층])</f>
        <v>0</v>
      </c>
      <c r="AF502" s="131">
        <f>SUMIF(표4[잉크명],표5[[#This Row],[잉크]],표4[월-1층])</f>
        <v>0</v>
      </c>
      <c r="AG502" s="133">
        <f>SUMIF(표4[잉크명],표5[[#This Row],[잉크]],표4[화])</f>
        <v>0</v>
      </c>
      <c r="AH502" s="131">
        <f>SUMIF(표4[잉크명],표5[[#This Row],[잉크]],표4[화-3층])</f>
        <v>0</v>
      </c>
      <c r="AI502" s="131">
        <f>SUMIF(표4[잉크명],표5[[#This Row],[잉크]],표4[화-1층])</f>
        <v>0</v>
      </c>
      <c r="AJ502" s="130">
        <f>SUMIF(표4[잉크명],표5[[#This Row],[잉크]],표4[수])</f>
        <v>0</v>
      </c>
      <c r="AK502" s="131">
        <f>SUMIF(표4[잉크명],표5[[#This Row],[잉크]],표4[수-3층])</f>
        <v>0</v>
      </c>
      <c r="AL502" s="131">
        <f>SUMIF(표4[잉크명],표5[[#This Row],[잉크]],표4[수-1층])</f>
        <v>0</v>
      </c>
      <c r="AM502" s="34">
        <f>SUMIF(표4[잉크명],표5[[#This Row],[잉크]],표4[목])</f>
        <v>0</v>
      </c>
      <c r="AN502" s="131">
        <f>SUMIF(표4[잉크명],표5[[#This Row],[잉크]],표4[목-3층])</f>
        <v>0</v>
      </c>
      <c r="AO502" s="131">
        <f>SUMIF(표4[잉크명],표5[[#This Row],[잉크]],표4[목-1층])</f>
        <v>0</v>
      </c>
      <c r="AP502" s="34">
        <f>SUMIF(표4[잉크명],표5[[#This Row],[잉크]],표4[금])</f>
        <v>0</v>
      </c>
      <c r="AQ502" s="131">
        <f>SUMIF(표4[잉크명],표5[[#This Row],[잉크]],표4[금-3층])</f>
        <v>0</v>
      </c>
      <c r="AR502" s="131">
        <f>SUMIF(표4[잉크명],표5[[#This Row],[잉크]],표4[금-1층])</f>
        <v>0</v>
      </c>
      <c r="AS502" s="34">
        <f>SUMIF(표4[잉크명],표5[[#This Row],[잉크]],표4[토])</f>
        <v>0</v>
      </c>
      <c r="AT502" s="131">
        <f>SUMIF(표4[잉크명],표5[[#This Row],[잉크]],표4[토-3층])</f>
        <v>0</v>
      </c>
      <c r="AU502" s="131">
        <f>SUMIF(표4[잉크명],표5[[#This Row],[잉크]],표4[토-1층])</f>
        <v>0</v>
      </c>
      <c r="AV502" s="34">
        <f>SUMIF(표4[잉크명],표5[[#This Row],[잉크]],표4[일])</f>
        <v>0</v>
      </c>
      <c r="AW502" s="131">
        <f>SUMIF(표4[잉크명],표5[[#This Row],[잉크]],표4[일-3층])</f>
        <v>0</v>
      </c>
      <c r="AX502" s="131">
        <f>SUMIF(표4[잉크명],표5[[#This Row],[잉크]],표4[일-1층])</f>
        <v>0</v>
      </c>
      <c r="AY502" s="34">
        <f>SUMIF(표4[잉크명],표5[[#This Row],[잉크]],표4[차주 월])</f>
        <v>0</v>
      </c>
      <c r="AZ502" s="34">
        <f>SUM(표5[[#This Row],[월]:[차주 월]])</f>
        <v>0</v>
      </c>
    </row>
    <row r="503" spans="2:52" x14ac:dyDescent="0.3">
      <c r="B503" s="56" t="s">
        <v>1142</v>
      </c>
      <c r="C503" s="56"/>
      <c r="D503" s="56" t="s">
        <v>5130</v>
      </c>
      <c r="E503" s="54">
        <f>COUNTIF(사출계획!$E$62:$F$110,표4[[#This Row],[제품명]])</f>
        <v>0</v>
      </c>
      <c r="F503" s="131">
        <f>COUNTIF(사출계획!$E$62:$F$87,표4[[#This Row],[제품명]])</f>
        <v>0</v>
      </c>
      <c r="G503" s="131">
        <f>COUNTIF(사출계획!$E$88:$F$110,표4[[#This Row],[제품명]])</f>
        <v>0</v>
      </c>
      <c r="H503" s="54">
        <f>COUNTIF(사출계획!$G$62:$H$110,표4[[#This Row],[제품명]])</f>
        <v>0</v>
      </c>
      <c r="I503" s="132">
        <f>COUNTIF(사출계획!$G$62:$H$87,표4[[#This Row],[제품명]])</f>
        <v>0</v>
      </c>
      <c r="J503" s="132">
        <f>COUNTIF(사출계획!$G$88:$H$110,표4[[#This Row],[제품명]])</f>
        <v>0</v>
      </c>
      <c r="K503" s="54">
        <f>COUNTIF(사출계획!$I$62:$J$110,표4[[#This Row],[제품명]])</f>
        <v>0</v>
      </c>
      <c r="L503" s="131">
        <f>COUNTIF(사출계획!$I$62:$J$87,표4[[#This Row],[제품명]])</f>
        <v>0</v>
      </c>
      <c r="M503" s="131">
        <f>COUNTIF(사출계획!$I$88:$J$110,표4[[#This Row],[제품명]])</f>
        <v>0</v>
      </c>
      <c r="N503" s="129">
        <f>COUNTIF(사출계획!$K$62:$L$110,표4[[#This Row],[제품명]])</f>
        <v>0</v>
      </c>
      <c r="O503" s="131">
        <f>COUNTIF(사출계획!$K$62:$L$87,표4[[#This Row],[제품명]])</f>
        <v>0</v>
      </c>
      <c r="P503" s="131">
        <f>COUNTIF(사출계획!$K$88:$L$110,표4[[#This Row],[제품명]])</f>
        <v>0</v>
      </c>
      <c r="Q503" s="130">
        <f>COUNTIF(사출계획!$M$62:$N$110,표4[[#This Row],[제품명]])</f>
        <v>0</v>
      </c>
      <c r="R503" s="131">
        <f>COUNTIF(사출계획!$M$62:$N$87,표4[[#This Row],[제품명]])</f>
        <v>0</v>
      </c>
      <c r="S503" s="131">
        <f>COUNTIF(사출계획!$M$88:$N$110,표4[[#This Row],[제품명]])</f>
        <v>0</v>
      </c>
      <c r="T503" s="54">
        <f>COUNTIF(사출계획!$O$62:$P$110,표4[[#This Row],[제품명]])</f>
        <v>0</v>
      </c>
      <c r="U503" s="131">
        <f>COUNTIF(사출계획!$O$62:$P$87,표4[[#This Row],[제품명]])</f>
        <v>0</v>
      </c>
      <c r="V503" s="131">
        <f>COUNTIF(사출계획!$O$88:$P$110,표4[[#This Row],[제품명]])</f>
        <v>0</v>
      </c>
      <c r="W503" s="54">
        <f>COUNTIF(사출계획!$Q$62:$R$110,표4[[#This Row],[제품명]])</f>
        <v>0</v>
      </c>
      <c r="X503" s="131">
        <f>COUNTIF(사출계획!$Q$62:$R$87,표4[[#This Row],[제품명]])</f>
        <v>0</v>
      </c>
      <c r="Y503" s="131">
        <f>COUNTIF(사출계획!$Q$88:$R$110,표4[[#This Row],[제품명]])</f>
        <v>0</v>
      </c>
      <c r="Z503" s="54">
        <f>COUNTIF(사출계획!$S$62:$T$110,표4[[#This Row],[제품명]])</f>
        <v>0</v>
      </c>
      <c r="AA503" s="126"/>
      <c r="AB503" s="126"/>
      <c r="AC503" s="185" t="s">
        <v>518</v>
      </c>
      <c r="AD503" s="129">
        <f>SUMIF(표4[잉크명],표5[[#This Row],[잉크]],표4[월])</f>
        <v>0</v>
      </c>
      <c r="AE503" s="126">
        <f>SUMIF(표4[잉크명],표5[[#This Row],[잉크]],표4[월-3층])</f>
        <v>0</v>
      </c>
      <c r="AF503" s="126">
        <f>SUMIF(표4[잉크명],표5[[#This Row],[잉크]],표4[월-1층])</f>
        <v>0</v>
      </c>
      <c r="AG503" s="133">
        <f>SUMIF(표4[잉크명],표5[[#This Row],[잉크]],표4[화])</f>
        <v>0</v>
      </c>
      <c r="AH503" s="126">
        <f>SUMIF(표4[잉크명],표5[[#This Row],[잉크]],표4[화-3층])</f>
        <v>0</v>
      </c>
      <c r="AI503" s="126">
        <f>SUMIF(표4[잉크명],표5[[#This Row],[잉크]],표4[화-1층])</f>
        <v>0</v>
      </c>
      <c r="AJ503" s="130">
        <f>SUMIF(표4[잉크명],표5[[#This Row],[잉크]],표4[수])</f>
        <v>0</v>
      </c>
      <c r="AK503" s="126">
        <f>SUMIF(표4[잉크명],표5[[#This Row],[잉크]],표4[수-3층])</f>
        <v>0</v>
      </c>
      <c r="AL503" s="126">
        <f>SUMIF(표4[잉크명],표5[[#This Row],[잉크]],표4[수-1층])</f>
        <v>0</v>
      </c>
      <c r="AM503" s="54">
        <f>SUMIF(표4[잉크명],표5[[#This Row],[잉크]],표4[목])</f>
        <v>0</v>
      </c>
      <c r="AN503" s="126">
        <f>SUMIF(표4[잉크명],표5[[#This Row],[잉크]],표4[목-3층])</f>
        <v>0</v>
      </c>
      <c r="AO503" s="126">
        <f>SUMIF(표4[잉크명],표5[[#This Row],[잉크]],표4[목-1층])</f>
        <v>0</v>
      </c>
      <c r="AP503" s="54">
        <f>SUMIF(표4[잉크명],표5[[#This Row],[잉크]],표4[금])</f>
        <v>0</v>
      </c>
      <c r="AQ503" s="126">
        <f>SUMIF(표4[잉크명],표5[[#This Row],[잉크]],표4[금-3층])</f>
        <v>0</v>
      </c>
      <c r="AR503" s="126">
        <f>SUMIF(표4[잉크명],표5[[#This Row],[잉크]],표4[금-1층])</f>
        <v>0</v>
      </c>
      <c r="AS503" s="54">
        <f>SUMIF(표4[잉크명],표5[[#This Row],[잉크]],표4[토])</f>
        <v>0</v>
      </c>
      <c r="AT503" s="126">
        <f>SUMIF(표4[잉크명],표5[[#This Row],[잉크]],표4[토-3층])</f>
        <v>0</v>
      </c>
      <c r="AU503" s="126">
        <f>SUMIF(표4[잉크명],표5[[#This Row],[잉크]],표4[토-1층])</f>
        <v>0</v>
      </c>
      <c r="AV503" s="54">
        <f>SUMIF(표4[잉크명],표5[[#This Row],[잉크]],표4[일])</f>
        <v>0</v>
      </c>
      <c r="AW503" s="126">
        <f>SUMIF(표4[잉크명],표5[[#This Row],[잉크]],표4[일-3층])</f>
        <v>0</v>
      </c>
      <c r="AX503" s="126">
        <f>SUMIF(표4[잉크명],표5[[#This Row],[잉크]],표4[일-1층])</f>
        <v>0</v>
      </c>
      <c r="AY503" s="54">
        <f>SUMIF(표4[잉크명],표5[[#This Row],[잉크]],표4[차주 월])</f>
        <v>0</v>
      </c>
      <c r="AZ503" s="54">
        <f>SUM(표5[[#This Row],[월]:[차주 월]])</f>
        <v>0</v>
      </c>
    </row>
    <row r="504" spans="2:52" x14ac:dyDescent="0.3">
      <c r="B504" s="56" t="s">
        <v>1142</v>
      </c>
      <c r="C504" s="56"/>
      <c r="D504" s="56" t="s">
        <v>1143</v>
      </c>
      <c r="E504" s="54">
        <f>COUNTIF(사출계획!$E$62:$F$110,표4[[#This Row],[제품명]])</f>
        <v>0</v>
      </c>
      <c r="F504" s="131">
        <f>COUNTIF(사출계획!$E$62:$F$87,표4[[#This Row],[제품명]])</f>
        <v>0</v>
      </c>
      <c r="G504" s="131">
        <f>COUNTIF(사출계획!$E$88:$F$110,표4[[#This Row],[제품명]])</f>
        <v>0</v>
      </c>
      <c r="H504" s="54">
        <f>COUNTIF(사출계획!$G$62:$H$110,표4[[#This Row],[제품명]])</f>
        <v>0</v>
      </c>
      <c r="I504" s="132">
        <f>COUNTIF(사출계획!$G$62:$H$87,표4[[#This Row],[제품명]])</f>
        <v>0</v>
      </c>
      <c r="J504" s="132">
        <f>COUNTIF(사출계획!$G$88:$H$110,표4[[#This Row],[제품명]])</f>
        <v>0</v>
      </c>
      <c r="K504" s="54">
        <f>COUNTIF(사출계획!$I$62:$J$110,표4[[#This Row],[제품명]])</f>
        <v>0</v>
      </c>
      <c r="L504" s="131">
        <f>COUNTIF(사출계획!$I$62:$J$87,표4[[#This Row],[제품명]])</f>
        <v>0</v>
      </c>
      <c r="M504" s="131">
        <f>COUNTIF(사출계획!$I$88:$J$110,표4[[#This Row],[제품명]])</f>
        <v>0</v>
      </c>
      <c r="N504" s="129">
        <f>COUNTIF(사출계획!$K$62:$L$110,표4[[#This Row],[제품명]])</f>
        <v>0</v>
      </c>
      <c r="O504" s="131">
        <f>COUNTIF(사출계획!$K$62:$L$87,표4[[#This Row],[제품명]])</f>
        <v>0</v>
      </c>
      <c r="P504" s="131">
        <f>COUNTIF(사출계획!$K$88:$L$110,표4[[#This Row],[제품명]])</f>
        <v>0</v>
      </c>
      <c r="Q504" s="130">
        <f>COUNTIF(사출계획!$M$62:$N$110,표4[[#This Row],[제품명]])</f>
        <v>0</v>
      </c>
      <c r="R504" s="131">
        <f>COUNTIF(사출계획!$M$62:$N$87,표4[[#This Row],[제품명]])</f>
        <v>0</v>
      </c>
      <c r="S504" s="131">
        <f>COUNTIF(사출계획!$M$88:$N$110,표4[[#This Row],[제품명]])</f>
        <v>0</v>
      </c>
      <c r="T504" s="54">
        <f>COUNTIF(사출계획!$O$62:$P$110,표4[[#This Row],[제품명]])</f>
        <v>0</v>
      </c>
      <c r="U504" s="131">
        <f>COUNTIF(사출계획!$O$62:$P$87,표4[[#This Row],[제품명]])</f>
        <v>0</v>
      </c>
      <c r="V504" s="131">
        <f>COUNTIF(사출계획!$O$88:$P$110,표4[[#This Row],[제품명]])</f>
        <v>0</v>
      </c>
      <c r="W504" s="54">
        <f>COUNTIF(사출계획!$Q$62:$R$110,표4[[#This Row],[제품명]])</f>
        <v>0</v>
      </c>
      <c r="X504" s="131">
        <f>COUNTIF(사출계획!$Q$62:$R$87,표4[[#This Row],[제품명]])</f>
        <v>0</v>
      </c>
      <c r="Y504" s="131">
        <f>COUNTIF(사출계획!$Q$88:$R$110,표4[[#This Row],[제품명]])</f>
        <v>0</v>
      </c>
      <c r="Z504" s="54">
        <f>COUNTIF(사출계획!$S$62:$T$110,표4[[#This Row],[제품명]])</f>
        <v>0</v>
      </c>
      <c r="AA504" s="126"/>
      <c r="AB504" s="126"/>
      <c r="AC504" s="217" t="s">
        <v>809</v>
      </c>
      <c r="AD504" s="129">
        <f>SUMIF(표4[잉크명],표5[[#This Row],[잉크]],표4[월])</f>
        <v>0</v>
      </c>
      <c r="AE504" s="126">
        <f>SUMIF(표4[잉크명],표5[[#This Row],[잉크]],표4[월-3층])</f>
        <v>0</v>
      </c>
      <c r="AF504" s="126">
        <f>SUMIF(표4[잉크명],표5[[#This Row],[잉크]],표4[월-1층])</f>
        <v>0</v>
      </c>
      <c r="AG504" s="133">
        <f>SUMIF(표4[잉크명],표5[[#This Row],[잉크]],표4[화])</f>
        <v>0</v>
      </c>
      <c r="AH504" s="126">
        <f>SUMIF(표4[잉크명],표5[[#This Row],[잉크]],표4[화-3층])</f>
        <v>0</v>
      </c>
      <c r="AI504" s="126">
        <f>SUMIF(표4[잉크명],표5[[#This Row],[잉크]],표4[화-1층])</f>
        <v>0</v>
      </c>
      <c r="AJ504" s="130">
        <f>SUMIF(표4[잉크명],표5[[#This Row],[잉크]],표4[수])</f>
        <v>0</v>
      </c>
      <c r="AK504" s="126">
        <f>SUMIF(표4[잉크명],표5[[#This Row],[잉크]],표4[수-3층])</f>
        <v>0</v>
      </c>
      <c r="AL504" s="126">
        <f>SUMIF(표4[잉크명],표5[[#This Row],[잉크]],표4[수-1층])</f>
        <v>0</v>
      </c>
      <c r="AM504" s="54">
        <f>SUMIF(표4[잉크명],표5[[#This Row],[잉크]],표4[목])</f>
        <v>0</v>
      </c>
      <c r="AN504" s="126">
        <f>SUMIF(표4[잉크명],표5[[#This Row],[잉크]],표4[목-3층])</f>
        <v>0</v>
      </c>
      <c r="AO504" s="126">
        <f>SUMIF(표4[잉크명],표5[[#This Row],[잉크]],표4[목-1층])</f>
        <v>0</v>
      </c>
      <c r="AP504" s="54">
        <f>SUMIF(표4[잉크명],표5[[#This Row],[잉크]],표4[금])</f>
        <v>0</v>
      </c>
      <c r="AQ504" s="126">
        <f>SUMIF(표4[잉크명],표5[[#This Row],[잉크]],표4[금-3층])</f>
        <v>0</v>
      </c>
      <c r="AR504" s="126">
        <f>SUMIF(표4[잉크명],표5[[#This Row],[잉크]],표4[금-1층])</f>
        <v>0</v>
      </c>
      <c r="AS504" s="54">
        <f>SUMIF(표4[잉크명],표5[[#This Row],[잉크]],표4[토])</f>
        <v>0</v>
      </c>
      <c r="AT504" s="126">
        <f>SUMIF(표4[잉크명],표5[[#This Row],[잉크]],표4[토-3층])</f>
        <v>0</v>
      </c>
      <c r="AU504" s="126">
        <f>SUMIF(표4[잉크명],표5[[#This Row],[잉크]],표4[토-1층])</f>
        <v>0</v>
      </c>
      <c r="AV504" s="54">
        <f>SUMIF(표4[잉크명],표5[[#This Row],[잉크]],표4[일])</f>
        <v>0</v>
      </c>
      <c r="AW504" s="126">
        <f>SUMIF(표4[잉크명],표5[[#This Row],[잉크]],표4[일-3층])</f>
        <v>0</v>
      </c>
      <c r="AX504" s="126">
        <f>SUMIF(표4[잉크명],표5[[#This Row],[잉크]],표4[일-1층])</f>
        <v>0</v>
      </c>
      <c r="AY504" s="54">
        <f>SUMIF(표4[잉크명],표5[[#This Row],[잉크]],표4[차주 월])</f>
        <v>0</v>
      </c>
      <c r="AZ504" s="54">
        <f>SUM(표5[[#This Row],[월]:[차주 월]])</f>
        <v>0</v>
      </c>
    </row>
    <row r="505" spans="2:52" x14ac:dyDescent="0.3">
      <c r="B505" s="56" t="s">
        <v>1226</v>
      </c>
      <c r="C505" s="56"/>
      <c r="D505" s="56" t="s">
        <v>1126</v>
      </c>
      <c r="E505" s="54">
        <f>COUNTIF(사출계획!$E$62:$F$110,표4[[#This Row],[제품명]])</f>
        <v>0</v>
      </c>
      <c r="F505" s="131">
        <f>COUNTIF(사출계획!$E$62:$F$87,표4[[#This Row],[제품명]])</f>
        <v>0</v>
      </c>
      <c r="G505" s="131">
        <f>COUNTIF(사출계획!$E$88:$F$110,표4[[#This Row],[제품명]])</f>
        <v>0</v>
      </c>
      <c r="H505" s="54">
        <f>COUNTIF(사출계획!$G$62:$H$110,표4[[#This Row],[제품명]])</f>
        <v>0</v>
      </c>
      <c r="I505" s="132">
        <f>COUNTIF(사출계획!$G$62:$H$87,표4[[#This Row],[제품명]])</f>
        <v>0</v>
      </c>
      <c r="J505" s="132">
        <f>COUNTIF(사출계획!$G$88:$H$110,표4[[#This Row],[제품명]])</f>
        <v>0</v>
      </c>
      <c r="K505" s="54">
        <f>COUNTIF(사출계획!$I$62:$J$110,표4[[#This Row],[제품명]])</f>
        <v>0</v>
      </c>
      <c r="L505" s="131">
        <f>COUNTIF(사출계획!$I$62:$J$87,표4[[#This Row],[제품명]])</f>
        <v>0</v>
      </c>
      <c r="M505" s="131">
        <f>COUNTIF(사출계획!$I$88:$J$110,표4[[#This Row],[제품명]])</f>
        <v>0</v>
      </c>
      <c r="N505" s="129">
        <f>COUNTIF(사출계획!$K$62:$L$110,표4[[#This Row],[제품명]])</f>
        <v>0</v>
      </c>
      <c r="O505" s="131">
        <f>COUNTIF(사출계획!$K$62:$L$87,표4[[#This Row],[제품명]])</f>
        <v>0</v>
      </c>
      <c r="P505" s="131">
        <f>COUNTIF(사출계획!$K$88:$L$110,표4[[#This Row],[제품명]])</f>
        <v>0</v>
      </c>
      <c r="Q505" s="130">
        <f>COUNTIF(사출계획!$M$62:$N$110,표4[[#This Row],[제품명]])</f>
        <v>0</v>
      </c>
      <c r="R505" s="131">
        <f>COUNTIF(사출계획!$M$62:$N$87,표4[[#This Row],[제품명]])</f>
        <v>0</v>
      </c>
      <c r="S505" s="131">
        <f>COUNTIF(사출계획!$M$88:$N$110,표4[[#This Row],[제품명]])</f>
        <v>0</v>
      </c>
      <c r="T505" s="54">
        <f>COUNTIF(사출계획!$O$62:$P$110,표4[[#This Row],[제품명]])</f>
        <v>0</v>
      </c>
      <c r="U505" s="131">
        <f>COUNTIF(사출계획!$O$62:$P$87,표4[[#This Row],[제품명]])</f>
        <v>0</v>
      </c>
      <c r="V505" s="131">
        <f>COUNTIF(사출계획!$O$88:$P$110,표4[[#This Row],[제품명]])</f>
        <v>0</v>
      </c>
      <c r="W505" s="54">
        <f>COUNTIF(사출계획!$Q$62:$R$110,표4[[#This Row],[제품명]])</f>
        <v>0</v>
      </c>
      <c r="X505" s="131">
        <f>COUNTIF(사출계획!$Q$62:$R$87,표4[[#This Row],[제품명]])</f>
        <v>0</v>
      </c>
      <c r="Y505" s="131">
        <f>COUNTIF(사출계획!$Q$88:$R$110,표4[[#This Row],[제품명]])</f>
        <v>0</v>
      </c>
      <c r="Z505" s="54">
        <f>COUNTIF(사출계획!$S$62:$T$110,표4[[#This Row],[제품명]])</f>
        <v>0</v>
      </c>
      <c r="AA505" s="126"/>
      <c r="AB505" s="126"/>
      <c r="AC505" s="185" t="s">
        <v>656</v>
      </c>
      <c r="AD505" s="129">
        <f>SUMIF(표4[잉크명],표5[[#This Row],[잉크]],표4[월])</f>
        <v>0</v>
      </c>
      <c r="AE505" s="126">
        <f>SUMIF(표4[잉크명],표5[[#This Row],[잉크]],표4[월-3층])</f>
        <v>0</v>
      </c>
      <c r="AF505" s="126">
        <f>SUMIF(표4[잉크명],표5[[#This Row],[잉크]],표4[월-1층])</f>
        <v>0</v>
      </c>
      <c r="AG505" s="133">
        <f>SUMIF(표4[잉크명],표5[[#This Row],[잉크]],표4[화])</f>
        <v>0</v>
      </c>
      <c r="AH505" s="126">
        <f>SUMIF(표4[잉크명],표5[[#This Row],[잉크]],표4[화-3층])</f>
        <v>0</v>
      </c>
      <c r="AI505" s="126">
        <f>SUMIF(표4[잉크명],표5[[#This Row],[잉크]],표4[화-1층])</f>
        <v>0</v>
      </c>
      <c r="AJ505" s="130">
        <f>SUMIF(표4[잉크명],표5[[#This Row],[잉크]],표4[수])</f>
        <v>0</v>
      </c>
      <c r="AK505" s="126">
        <f>SUMIF(표4[잉크명],표5[[#This Row],[잉크]],표4[수-3층])</f>
        <v>0</v>
      </c>
      <c r="AL505" s="126">
        <f>SUMIF(표4[잉크명],표5[[#This Row],[잉크]],표4[수-1층])</f>
        <v>0</v>
      </c>
      <c r="AM505" s="54">
        <f>SUMIF(표4[잉크명],표5[[#This Row],[잉크]],표4[목])</f>
        <v>0</v>
      </c>
      <c r="AN505" s="126">
        <f>SUMIF(표4[잉크명],표5[[#This Row],[잉크]],표4[목-3층])</f>
        <v>0</v>
      </c>
      <c r="AO505" s="126">
        <f>SUMIF(표4[잉크명],표5[[#This Row],[잉크]],표4[목-1층])</f>
        <v>0</v>
      </c>
      <c r="AP505" s="54">
        <f>SUMIF(표4[잉크명],표5[[#This Row],[잉크]],표4[금])</f>
        <v>0</v>
      </c>
      <c r="AQ505" s="126">
        <f>SUMIF(표4[잉크명],표5[[#This Row],[잉크]],표4[금-3층])</f>
        <v>0</v>
      </c>
      <c r="AR505" s="126">
        <f>SUMIF(표4[잉크명],표5[[#This Row],[잉크]],표4[금-1층])</f>
        <v>0</v>
      </c>
      <c r="AS505" s="54">
        <f>SUMIF(표4[잉크명],표5[[#This Row],[잉크]],표4[토])</f>
        <v>0</v>
      </c>
      <c r="AT505" s="126">
        <f>SUMIF(표4[잉크명],표5[[#This Row],[잉크]],표4[토-3층])</f>
        <v>0</v>
      </c>
      <c r="AU505" s="126">
        <f>SUMIF(표4[잉크명],표5[[#This Row],[잉크]],표4[토-1층])</f>
        <v>0</v>
      </c>
      <c r="AV505" s="54">
        <f>SUMIF(표4[잉크명],표5[[#This Row],[잉크]],표4[일])</f>
        <v>0</v>
      </c>
      <c r="AW505" s="126">
        <f>SUMIF(표4[잉크명],표5[[#This Row],[잉크]],표4[일-3층])</f>
        <v>0</v>
      </c>
      <c r="AX505" s="126">
        <f>SUMIF(표4[잉크명],표5[[#This Row],[잉크]],표4[일-1층])</f>
        <v>0</v>
      </c>
      <c r="AY505" s="54">
        <f>SUMIF(표4[잉크명],표5[[#This Row],[잉크]],표4[차주 월])</f>
        <v>0</v>
      </c>
      <c r="AZ505" s="54">
        <f>SUM(표5[[#This Row],[월]:[차주 월]])</f>
        <v>0</v>
      </c>
    </row>
    <row r="506" spans="2:52" x14ac:dyDescent="0.3">
      <c r="B506" s="56" t="s">
        <v>1226</v>
      </c>
      <c r="C506" s="56"/>
      <c r="D506" s="56" t="s">
        <v>1218</v>
      </c>
      <c r="E506" s="34">
        <f>COUNTIF(사출계획!$E$62:$F$110,표4[[#This Row],[제품명]])</f>
        <v>0</v>
      </c>
      <c r="F506" s="126">
        <f>COUNTIF(사출계획!$E$62:$F$87,표4[[#This Row],[제품명]])</f>
        <v>0</v>
      </c>
      <c r="G506" s="126">
        <f>COUNTIF(사출계획!$E$88:$F$110,표4[[#This Row],[제품명]])</f>
        <v>0</v>
      </c>
      <c r="H506" s="34">
        <f>COUNTIF(사출계획!$G$62:$H$110,표4[[#This Row],[제품명]])</f>
        <v>0</v>
      </c>
      <c r="I506" s="128">
        <f>COUNTIF(사출계획!$G$62:$H$87,표4[[#This Row],[제품명]])</f>
        <v>0</v>
      </c>
      <c r="J506" s="128">
        <f>COUNTIF(사출계획!$G$88:$H$110,표4[[#This Row],[제품명]])</f>
        <v>0</v>
      </c>
      <c r="K506" s="34">
        <f>COUNTIF(사출계획!$I$62:$J$110,표4[[#This Row],[제품명]])</f>
        <v>0</v>
      </c>
      <c r="L506" s="126">
        <f>COUNTIF(사출계획!$I$62:$J$87,표4[[#This Row],[제품명]])</f>
        <v>0</v>
      </c>
      <c r="M506" s="126">
        <f>COUNTIF(사출계획!$I$88:$J$110,표4[[#This Row],[제품명]])</f>
        <v>0</v>
      </c>
      <c r="N506" s="129">
        <f>COUNTIF(사출계획!$K$62:$L$110,표4[[#This Row],[제품명]])</f>
        <v>0</v>
      </c>
      <c r="O506" s="126">
        <f>COUNTIF(사출계획!$K$62:$L$87,표4[[#This Row],[제품명]])</f>
        <v>0</v>
      </c>
      <c r="P506" s="126">
        <f>COUNTIF(사출계획!$K$88:$L$110,표4[[#This Row],[제품명]])</f>
        <v>0</v>
      </c>
      <c r="Q506" s="130">
        <f>COUNTIF(사출계획!$M$62:$N$110,표4[[#This Row],[제품명]])</f>
        <v>0</v>
      </c>
      <c r="R506" s="126">
        <f>COUNTIF(사출계획!$M$62:$N$87,표4[[#This Row],[제품명]])</f>
        <v>0</v>
      </c>
      <c r="S506" s="126">
        <f>COUNTIF(사출계획!$M$88:$N$110,표4[[#This Row],[제품명]])</f>
        <v>0</v>
      </c>
      <c r="T506" s="34">
        <f>COUNTIF(사출계획!$O$62:$P$110,표4[[#This Row],[제품명]])</f>
        <v>0</v>
      </c>
      <c r="U506" s="126">
        <f>COUNTIF(사출계획!$O$62:$P$87,표4[[#This Row],[제품명]])</f>
        <v>0</v>
      </c>
      <c r="V506" s="126">
        <f>COUNTIF(사출계획!$O$88:$P$110,표4[[#This Row],[제품명]])</f>
        <v>0</v>
      </c>
      <c r="W506" s="34">
        <f>COUNTIF(사출계획!$Q$62:$R$110,표4[[#This Row],[제품명]])</f>
        <v>0</v>
      </c>
      <c r="X506" s="126">
        <f>COUNTIF(사출계획!$Q$62:$R$87,표4[[#This Row],[제품명]])</f>
        <v>0</v>
      </c>
      <c r="Y506" s="126">
        <f>COUNTIF(사출계획!$Q$88:$R$110,표4[[#This Row],[제품명]])</f>
        <v>0</v>
      </c>
      <c r="Z506" s="34">
        <f>COUNTIF(사출계획!$S$62:$T$110,표4[[#This Row],[제품명]])</f>
        <v>0</v>
      </c>
      <c r="AA506" s="126"/>
      <c r="AB506" s="126"/>
      <c r="AC506" s="186" t="s">
        <v>1236</v>
      </c>
      <c r="AD506" s="129">
        <f>SUMIF(표4[잉크명],표5[[#This Row],[잉크]],표4[월])</f>
        <v>0</v>
      </c>
      <c r="AE506" s="131">
        <f>SUMIF(표4[잉크명],표5[[#This Row],[잉크]],표4[월-3층])</f>
        <v>0</v>
      </c>
      <c r="AF506" s="131">
        <f>SUMIF(표4[잉크명],표5[[#This Row],[잉크]],표4[월-1층])</f>
        <v>0</v>
      </c>
      <c r="AG506" s="133">
        <f>SUMIF(표4[잉크명],표5[[#This Row],[잉크]],표4[화])</f>
        <v>0</v>
      </c>
      <c r="AH506" s="131">
        <f>SUMIF(표4[잉크명],표5[[#This Row],[잉크]],표4[화-3층])</f>
        <v>0</v>
      </c>
      <c r="AI506" s="131">
        <f>SUMIF(표4[잉크명],표5[[#This Row],[잉크]],표4[화-1층])</f>
        <v>0</v>
      </c>
      <c r="AJ506" s="130">
        <f>SUMIF(표4[잉크명],표5[[#This Row],[잉크]],표4[수])</f>
        <v>0</v>
      </c>
      <c r="AK506" s="131">
        <f>SUMIF(표4[잉크명],표5[[#This Row],[잉크]],표4[수-3층])</f>
        <v>0</v>
      </c>
      <c r="AL506" s="131">
        <f>SUMIF(표4[잉크명],표5[[#This Row],[잉크]],표4[수-1층])</f>
        <v>0</v>
      </c>
      <c r="AM506" s="54">
        <f>SUMIF(표4[잉크명],표5[[#This Row],[잉크]],표4[목])</f>
        <v>0</v>
      </c>
      <c r="AN506" s="131">
        <f>SUMIF(표4[잉크명],표5[[#This Row],[잉크]],표4[목-3층])</f>
        <v>0</v>
      </c>
      <c r="AO506" s="131">
        <f>SUMIF(표4[잉크명],표5[[#This Row],[잉크]],표4[목-1층])</f>
        <v>0</v>
      </c>
      <c r="AP506" s="54">
        <f>SUMIF(표4[잉크명],표5[[#This Row],[잉크]],표4[금])</f>
        <v>0</v>
      </c>
      <c r="AQ506" s="131">
        <f>SUMIF(표4[잉크명],표5[[#This Row],[잉크]],표4[금-3층])</f>
        <v>0</v>
      </c>
      <c r="AR506" s="131">
        <f>SUMIF(표4[잉크명],표5[[#This Row],[잉크]],표4[금-1층])</f>
        <v>0</v>
      </c>
      <c r="AS506" s="54">
        <f>SUMIF(표4[잉크명],표5[[#This Row],[잉크]],표4[토])</f>
        <v>0</v>
      </c>
      <c r="AT506" s="131">
        <f>SUMIF(표4[잉크명],표5[[#This Row],[잉크]],표4[토-3층])</f>
        <v>0</v>
      </c>
      <c r="AU506" s="131">
        <f>SUMIF(표4[잉크명],표5[[#This Row],[잉크]],표4[토-1층])</f>
        <v>0</v>
      </c>
      <c r="AV506" s="54">
        <f>SUMIF(표4[잉크명],표5[[#This Row],[잉크]],표4[일])</f>
        <v>0</v>
      </c>
      <c r="AW506" s="131">
        <f>SUMIF(표4[잉크명],표5[[#This Row],[잉크]],표4[일-3층])</f>
        <v>0</v>
      </c>
      <c r="AX506" s="131">
        <f>SUMIF(표4[잉크명],표5[[#This Row],[잉크]],표4[일-1층])</f>
        <v>0</v>
      </c>
      <c r="AY506" s="54">
        <f>SUMIF(표4[잉크명],표5[[#This Row],[잉크]],표4[차주 월])</f>
        <v>0</v>
      </c>
      <c r="AZ506" s="54">
        <f>SUM(표5[[#This Row],[월]:[차주 월]])</f>
        <v>0</v>
      </c>
    </row>
    <row r="507" spans="2:52" x14ac:dyDescent="0.3">
      <c r="B507" s="56" t="s">
        <v>1226</v>
      </c>
      <c r="C507" s="56"/>
      <c r="D507" s="56" t="s">
        <v>1220</v>
      </c>
      <c r="E507" s="34">
        <f>COUNTIF(사출계획!$E$62:$F$110,표4[[#This Row],[제품명]])</f>
        <v>0</v>
      </c>
      <c r="F507" s="126">
        <f>COUNTIF(사출계획!$E$62:$F$87,표4[[#This Row],[제품명]])</f>
        <v>0</v>
      </c>
      <c r="G507" s="126">
        <f>COUNTIF(사출계획!$E$88:$F$110,표4[[#This Row],[제품명]])</f>
        <v>0</v>
      </c>
      <c r="H507" s="34">
        <f>COUNTIF(사출계획!$G$62:$H$110,표4[[#This Row],[제품명]])</f>
        <v>0</v>
      </c>
      <c r="I507" s="128">
        <f>COUNTIF(사출계획!$G$62:$H$87,표4[[#This Row],[제품명]])</f>
        <v>0</v>
      </c>
      <c r="J507" s="128">
        <f>COUNTIF(사출계획!$G$88:$H$110,표4[[#This Row],[제품명]])</f>
        <v>0</v>
      </c>
      <c r="K507" s="34">
        <f>COUNTIF(사출계획!$I$62:$J$110,표4[[#This Row],[제품명]])</f>
        <v>0</v>
      </c>
      <c r="L507" s="126">
        <f>COUNTIF(사출계획!$I$62:$J$87,표4[[#This Row],[제품명]])</f>
        <v>0</v>
      </c>
      <c r="M507" s="126">
        <f>COUNTIF(사출계획!$I$88:$J$110,표4[[#This Row],[제품명]])</f>
        <v>0</v>
      </c>
      <c r="N507" s="129">
        <f>COUNTIF(사출계획!$K$62:$L$110,표4[[#This Row],[제품명]])</f>
        <v>0</v>
      </c>
      <c r="O507" s="126">
        <f>COUNTIF(사출계획!$K$62:$L$87,표4[[#This Row],[제품명]])</f>
        <v>0</v>
      </c>
      <c r="P507" s="126">
        <f>COUNTIF(사출계획!$K$88:$L$110,표4[[#This Row],[제품명]])</f>
        <v>0</v>
      </c>
      <c r="Q507" s="130">
        <f>COUNTIF(사출계획!$M$62:$N$110,표4[[#This Row],[제품명]])</f>
        <v>0</v>
      </c>
      <c r="R507" s="126">
        <f>COUNTIF(사출계획!$M$62:$N$87,표4[[#This Row],[제품명]])</f>
        <v>0</v>
      </c>
      <c r="S507" s="126">
        <f>COUNTIF(사출계획!$M$88:$N$110,표4[[#This Row],[제품명]])</f>
        <v>0</v>
      </c>
      <c r="T507" s="34">
        <f>COUNTIF(사출계획!$O$62:$P$110,표4[[#This Row],[제품명]])</f>
        <v>0</v>
      </c>
      <c r="U507" s="126">
        <f>COUNTIF(사출계획!$O$62:$P$87,표4[[#This Row],[제품명]])</f>
        <v>0</v>
      </c>
      <c r="V507" s="126">
        <f>COUNTIF(사출계획!$O$88:$P$110,표4[[#This Row],[제품명]])</f>
        <v>0</v>
      </c>
      <c r="W507" s="34">
        <f>COUNTIF(사출계획!$Q$62:$R$110,표4[[#This Row],[제품명]])</f>
        <v>0</v>
      </c>
      <c r="X507" s="126">
        <f>COUNTIF(사출계획!$Q$62:$R$87,표4[[#This Row],[제품명]])</f>
        <v>0</v>
      </c>
      <c r="Y507" s="126">
        <f>COUNTIF(사출계획!$Q$88:$R$110,표4[[#This Row],[제품명]])</f>
        <v>0</v>
      </c>
      <c r="Z507" s="34">
        <f>COUNTIF(사출계획!$S$62:$T$110,표4[[#This Row],[제품명]])</f>
        <v>0</v>
      </c>
      <c r="AA507" s="126"/>
      <c r="AB507" s="126"/>
      <c r="AC507" s="33" t="s">
        <v>311</v>
      </c>
      <c r="AD507" s="129">
        <f>SUMIF(표4[잉크명],표5[[#This Row],[잉크]],표4[월])</f>
        <v>0</v>
      </c>
      <c r="AE507" s="131">
        <f>SUMIF(표4[잉크명],표5[[#This Row],[잉크]],표4[월-3층])</f>
        <v>0</v>
      </c>
      <c r="AF507" s="131">
        <f>SUMIF(표4[잉크명],표5[[#This Row],[잉크]],표4[월-1층])</f>
        <v>0</v>
      </c>
      <c r="AG507" s="133">
        <f>SUMIF(표4[잉크명],표5[[#This Row],[잉크]],표4[화])</f>
        <v>1</v>
      </c>
      <c r="AH507" s="131">
        <f>SUMIF(표4[잉크명],표5[[#This Row],[잉크]],표4[화-3층])</f>
        <v>0</v>
      </c>
      <c r="AI507" s="131">
        <f>SUMIF(표4[잉크명],표5[[#This Row],[잉크]],표4[화-1층])</f>
        <v>1</v>
      </c>
      <c r="AJ507" s="130">
        <f>SUMIF(표4[잉크명],표5[[#This Row],[잉크]],표4[수])</f>
        <v>0</v>
      </c>
      <c r="AK507" s="131">
        <f>SUMIF(표4[잉크명],표5[[#This Row],[잉크]],표4[수-3층])</f>
        <v>0</v>
      </c>
      <c r="AL507" s="131">
        <f>SUMIF(표4[잉크명],표5[[#This Row],[잉크]],표4[수-1층])</f>
        <v>0</v>
      </c>
      <c r="AM507" s="34">
        <f>SUMIF(표4[잉크명],표5[[#This Row],[잉크]],표4[목])</f>
        <v>0</v>
      </c>
      <c r="AN507" s="131">
        <f>SUMIF(표4[잉크명],표5[[#This Row],[잉크]],표4[목-3층])</f>
        <v>0</v>
      </c>
      <c r="AO507" s="131">
        <f>SUMIF(표4[잉크명],표5[[#This Row],[잉크]],표4[목-1층])</f>
        <v>0</v>
      </c>
      <c r="AP507" s="34">
        <f>SUMIF(표4[잉크명],표5[[#This Row],[잉크]],표4[금])</f>
        <v>0</v>
      </c>
      <c r="AQ507" s="131">
        <f>SUMIF(표4[잉크명],표5[[#This Row],[잉크]],표4[금-3층])</f>
        <v>0</v>
      </c>
      <c r="AR507" s="131">
        <f>SUMIF(표4[잉크명],표5[[#This Row],[잉크]],표4[금-1층])</f>
        <v>0</v>
      </c>
      <c r="AS507" s="34">
        <f>SUMIF(표4[잉크명],표5[[#This Row],[잉크]],표4[토])</f>
        <v>0</v>
      </c>
      <c r="AT507" s="131">
        <f>SUMIF(표4[잉크명],표5[[#This Row],[잉크]],표4[토-3층])</f>
        <v>0</v>
      </c>
      <c r="AU507" s="131">
        <f>SUMIF(표4[잉크명],표5[[#This Row],[잉크]],표4[토-1층])</f>
        <v>0</v>
      </c>
      <c r="AV507" s="34">
        <f>SUMIF(표4[잉크명],표5[[#This Row],[잉크]],표4[일])</f>
        <v>0</v>
      </c>
      <c r="AW507" s="131">
        <f>SUMIF(표4[잉크명],표5[[#This Row],[잉크]],표4[일-3층])</f>
        <v>0</v>
      </c>
      <c r="AX507" s="131">
        <f>SUMIF(표4[잉크명],표5[[#This Row],[잉크]],표4[일-1층])</f>
        <v>0</v>
      </c>
      <c r="AY507" s="34">
        <f>SUMIF(표4[잉크명],표5[[#This Row],[잉크]],표4[차주 월])</f>
        <v>0</v>
      </c>
      <c r="AZ507" s="34">
        <f>SUM(표5[[#This Row],[월]:[차주 월]])</f>
        <v>2</v>
      </c>
    </row>
    <row r="508" spans="2:52" x14ac:dyDescent="0.3">
      <c r="B508" s="56" t="s">
        <v>1723</v>
      </c>
      <c r="C508" s="56"/>
      <c r="D508" s="56" t="s">
        <v>1126</v>
      </c>
      <c r="E508" s="54">
        <f>COUNTIF(사출계획!$E$62:$F$110,표4[[#This Row],[제품명]])</f>
        <v>0</v>
      </c>
      <c r="F508" s="131">
        <f>COUNTIF(사출계획!$E$62:$F$87,표4[[#This Row],[제품명]])</f>
        <v>0</v>
      </c>
      <c r="G508" s="131">
        <f>COUNTIF(사출계획!$E$88:$F$110,표4[[#This Row],[제품명]])</f>
        <v>0</v>
      </c>
      <c r="H508" s="54">
        <f>COUNTIF(사출계획!$G$62:$H$110,표4[[#This Row],[제품명]])</f>
        <v>0</v>
      </c>
      <c r="I508" s="132">
        <f>COUNTIF(사출계획!$G$62:$H$87,표4[[#This Row],[제품명]])</f>
        <v>0</v>
      </c>
      <c r="J508" s="132">
        <f>COUNTIF(사출계획!$G$88:$H$110,표4[[#This Row],[제품명]])</f>
        <v>0</v>
      </c>
      <c r="K508" s="54">
        <f>COUNTIF(사출계획!$I$62:$J$110,표4[[#This Row],[제품명]])</f>
        <v>0</v>
      </c>
      <c r="L508" s="131">
        <f>COUNTIF(사출계획!$I$62:$J$87,표4[[#This Row],[제품명]])</f>
        <v>0</v>
      </c>
      <c r="M508" s="131">
        <f>COUNTIF(사출계획!$I$88:$J$110,표4[[#This Row],[제품명]])</f>
        <v>0</v>
      </c>
      <c r="N508" s="129">
        <f>COUNTIF(사출계획!$K$62:$L$110,표4[[#This Row],[제품명]])</f>
        <v>0</v>
      </c>
      <c r="O508" s="131">
        <f>COUNTIF(사출계획!$K$62:$L$87,표4[[#This Row],[제품명]])</f>
        <v>0</v>
      </c>
      <c r="P508" s="131">
        <f>COUNTIF(사출계획!$K$88:$L$110,표4[[#This Row],[제품명]])</f>
        <v>0</v>
      </c>
      <c r="Q508" s="130">
        <f>COUNTIF(사출계획!$M$62:$N$110,표4[[#This Row],[제품명]])</f>
        <v>0</v>
      </c>
      <c r="R508" s="131">
        <f>COUNTIF(사출계획!$M$62:$N$87,표4[[#This Row],[제품명]])</f>
        <v>0</v>
      </c>
      <c r="S508" s="131">
        <f>COUNTIF(사출계획!$M$88:$N$110,표4[[#This Row],[제품명]])</f>
        <v>0</v>
      </c>
      <c r="T508" s="54">
        <f>COUNTIF(사출계획!$O$62:$P$110,표4[[#This Row],[제품명]])</f>
        <v>0</v>
      </c>
      <c r="U508" s="131">
        <f>COUNTIF(사출계획!$O$62:$P$87,표4[[#This Row],[제품명]])</f>
        <v>0</v>
      </c>
      <c r="V508" s="131">
        <f>COUNTIF(사출계획!$O$88:$P$110,표4[[#This Row],[제품명]])</f>
        <v>0</v>
      </c>
      <c r="W508" s="54">
        <f>COUNTIF(사출계획!$Q$62:$R$110,표4[[#This Row],[제품명]])</f>
        <v>0</v>
      </c>
      <c r="X508" s="131">
        <f>COUNTIF(사출계획!$Q$62:$R$87,표4[[#This Row],[제품명]])</f>
        <v>0</v>
      </c>
      <c r="Y508" s="131">
        <f>COUNTIF(사출계획!$Q$88:$R$110,표4[[#This Row],[제품명]])</f>
        <v>0</v>
      </c>
      <c r="Z508" s="54">
        <f>COUNTIF(사출계획!$S$62:$T$110,표4[[#This Row],[제품명]])</f>
        <v>0</v>
      </c>
      <c r="AA508" s="126"/>
      <c r="AB508" s="126"/>
      <c r="AC508" s="217" t="s">
        <v>945</v>
      </c>
      <c r="AD508" s="129">
        <f>SUMIF(표4[잉크명],표5[[#This Row],[잉크]],표4[월])</f>
        <v>0</v>
      </c>
      <c r="AE508" s="131">
        <f>SUMIF(표4[잉크명],표5[[#This Row],[잉크]],표4[월-3층])</f>
        <v>0</v>
      </c>
      <c r="AF508" s="131">
        <f>SUMIF(표4[잉크명],표5[[#This Row],[잉크]],표4[월-1층])</f>
        <v>0</v>
      </c>
      <c r="AG508" s="133">
        <f>SUMIF(표4[잉크명],표5[[#This Row],[잉크]],표4[화])</f>
        <v>0</v>
      </c>
      <c r="AH508" s="131">
        <f>SUMIF(표4[잉크명],표5[[#This Row],[잉크]],표4[화-3층])</f>
        <v>0</v>
      </c>
      <c r="AI508" s="131">
        <f>SUMIF(표4[잉크명],표5[[#This Row],[잉크]],표4[화-1층])</f>
        <v>0</v>
      </c>
      <c r="AJ508" s="130">
        <f>SUMIF(표4[잉크명],표5[[#This Row],[잉크]],표4[수])</f>
        <v>0</v>
      </c>
      <c r="AK508" s="131">
        <f>SUMIF(표4[잉크명],표5[[#This Row],[잉크]],표4[수-3층])</f>
        <v>0</v>
      </c>
      <c r="AL508" s="131">
        <f>SUMIF(표4[잉크명],표5[[#This Row],[잉크]],표4[수-1층])</f>
        <v>0</v>
      </c>
      <c r="AM508" s="54">
        <f>SUMIF(표4[잉크명],표5[[#This Row],[잉크]],표4[목])</f>
        <v>0</v>
      </c>
      <c r="AN508" s="131">
        <f>SUMIF(표4[잉크명],표5[[#This Row],[잉크]],표4[목-3층])</f>
        <v>0</v>
      </c>
      <c r="AO508" s="131">
        <f>SUMIF(표4[잉크명],표5[[#This Row],[잉크]],표4[목-1층])</f>
        <v>0</v>
      </c>
      <c r="AP508" s="54">
        <f>SUMIF(표4[잉크명],표5[[#This Row],[잉크]],표4[금])</f>
        <v>0</v>
      </c>
      <c r="AQ508" s="131">
        <f>SUMIF(표4[잉크명],표5[[#This Row],[잉크]],표4[금-3층])</f>
        <v>0</v>
      </c>
      <c r="AR508" s="131">
        <f>SUMIF(표4[잉크명],표5[[#This Row],[잉크]],표4[금-1층])</f>
        <v>0</v>
      </c>
      <c r="AS508" s="54">
        <f>SUMIF(표4[잉크명],표5[[#This Row],[잉크]],표4[토])</f>
        <v>0</v>
      </c>
      <c r="AT508" s="131">
        <f>SUMIF(표4[잉크명],표5[[#This Row],[잉크]],표4[토-3층])</f>
        <v>0</v>
      </c>
      <c r="AU508" s="131">
        <f>SUMIF(표4[잉크명],표5[[#This Row],[잉크]],표4[토-1층])</f>
        <v>0</v>
      </c>
      <c r="AV508" s="54">
        <f>SUMIF(표4[잉크명],표5[[#This Row],[잉크]],표4[일])</f>
        <v>0</v>
      </c>
      <c r="AW508" s="131">
        <f>SUMIF(표4[잉크명],표5[[#This Row],[잉크]],표4[일-3층])</f>
        <v>0</v>
      </c>
      <c r="AX508" s="131">
        <f>SUMIF(표4[잉크명],표5[[#This Row],[잉크]],표4[일-1층])</f>
        <v>0</v>
      </c>
      <c r="AY508" s="54">
        <f>SUMIF(표4[잉크명],표5[[#This Row],[잉크]],표4[차주 월])</f>
        <v>0</v>
      </c>
      <c r="AZ508" s="54">
        <f>SUM(표5[[#This Row],[월]:[차주 월]])</f>
        <v>0</v>
      </c>
    </row>
    <row r="509" spans="2:52" x14ac:dyDescent="0.3">
      <c r="B509" s="56" t="s">
        <v>1227</v>
      </c>
      <c r="C509" s="56"/>
      <c r="D509" s="56" t="s">
        <v>1228</v>
      </c>
      <c r="E509" s="34">
        <f>COUNTIF(사출계획!$E$62:$F$110,표4[[#This Row],[제품명]])</f>
        <v>0</v>
      </c>
      <c r="F509" s="126">
        <f>COUNTIF(사출계획!$E$62:$F$87,표4[[#This Row],[제품명]])</f>
        <v>0</v>
      </c>
      <c r="G509" s="126">
        <f>COUNTIF(사출계획!$E$88:$F$110,표4[[#This Row],[제품명]])</f>
        <v>0</v>
      </c>
      <c r="H509" s="34">
        <f>COUNTIF(사출계획!$G$62:$H$110,표4[[#This Row],[제품명]])</f>
        <v>0</v>
      </c>
      <c r="I509" s="128">
        <f>COUNTIF(사출계획!$G$62:$H$87,표4[[#This Row],[제품명]])</f>
        <v>0</v>
      </c>
      <c r="J509" s="128">
        <f>COUNTIF(사출계획!$G$88:$H$110,표4[[#This Row],[제품명]])</f>
        <v>0</v>
      </c>
      <c r="K509" s="34">
        <f>COUNTIF(사출계획!$I$62:$J$110,표4[[#This Row],[제품명]])</f>
        <v>0</v>
      </c>
      <c r="L509" s="126">
        <f>COUNTIF(사출계획!$I$62:$J$87,표4[[#This Row],[제품명]])</f>
        <v>0</v>
      </c>
      <c r="M509" s="126">
        <f>COUNTIF(사출계획!$I$88:$J$110,표4[[#This Row],[제품명]])</f>
        <v>0</v>
      </c>
      <c r="N509" s="129">
        <f>COUNTIF(사출계획!$K$62:$L$110,표4[[#This Row],[제품명]])</f>
        <v>0</v>
      </c>
      <c r="O509" s="126">
        <f>COUNTIF(사출계획!$K$62:$L$87,표4[[#This Row],[제품명]])</f>
        <v>0</v>
      </c>
      <c r="P509" s="126">
        <f>COUNTIF(사출계획!$K$88:$L$110,표4[[#This Row],[제품명]])</f>
        <v>0</v>
      </c>
      <c r="Q509" s="130">
        <f>COUNTIF(사출계획!$M$62:$N$110,표4[[#This Row],[제품명]])</f>
        <v>0</v>
      </c>
      <c r="R509" s="126">
        <f>COUNTIF(사출계획!$M$62:$N$87,표4[[#This Row],[제품명]])</f>
        <v>0</v>
      </c>
      <c r="S509" s="126">
        <f>COUNTIF(사출계획!$M$88:$N$110,표4[[#This Row],[제품명]])</f>
        <v>0</v>
      </c>
      <c r="T509" s="34">
        <f>COUNTIF(사출계획!$O$62:$P$110,표4[[#This Row],[제품명]])</f>
        <v>0</v>
      </c>
      <c r="U509" s="126">
        <f>COUNTIF(사출계획!$O$62:$P$87,표4[[#This Row],[제품명]])</f>
        <v>0</v>
      </c>
      <c r="V509" s="126">
        <f>COUNTIF(사출계획!$O$88:$P$110,표4[[#This Row],[제품명]])</f>
        <v>0</v>
      </c>
      <c r="W509" s="34">
        <f>COUNTIF(사출계획!$Q$62:$R$110,표4[[#This Row],[제품명]])</f>
        <v>0</v>
      </c>
      <c r="X509" s="126">
        <f>COUNTIF(사출계획!$Q$62:$R$87,표4[[#This Row],[제품명]])</f>
        <v>0</v>
      </c>
      <c r="Y509" s="126">
        <f>COUNTIF(사출계획!$Q$88:$R$110,표4[[#This Row],[제품명]])</f>
        <v>0</v>
      </c>
      <c r="Z509" s="34">
        <f>COUNTIF(사출계획!$S$62:$T$110,표4[[#This Row],[제품명]])</f>
        <v>0</v>
      </c>
      <c r="AA509" s="126"/>
      <c r="AB509" s="126"/>
      <c r="AC509" s="188" t="s">
        <v>1329</v>
      </c>
      <c r="AD509" s="129">
        <f>SUMIF(표4[잉크명],표5[[#This Row],[잉크]],표4[월])</f>
        <v>0</v>
      </c>
      <c r="AE509" s="131">
        <f>SUMIF(표4[잉크명],표5[[#This Row],[잉크]],표4[월-3층])</f>
        <v>0</v>
      </c>
      <c r="AF509" s="131">
        <f>SUMIF(표4[잉크명],표5[[#This Row],[잉크]],표4[월-1층])</f>
        <v>0</v>
      </c>
      <c r="AG509" s="133">
        <f>SUMIF(표4[잉크명],표5[[#This Row],[잉크]],표4[화])</f>
        <v>0</v>
      </c>
      <c r="AH509" s="131">
        <f>SUMIF(표4[잉크명],표5[[#This Row],[잉크]],표4[화-3층])</f>
        <v>0</v>
      </c>
      <c r="AI509" s="131">
        <f>SUMIF(표4[잉크명],표5[[#This Row],[잉크]],표4[화-1층])</f>
        <v>0</v>
      </c>
      <c r="AJ509" s="130">
        <f>SUMIF(표4[잉크명],표5[[#This Row],[잉크]],표4[수])</f>
        <v>0</v>
      </c>
      <c r="AK509" s="131">
        <f>SUMIF(표4[잉크명],표5[[#This Row],[잉크]],표4[수-3층])</f>
        <v>0</v>
      </c>
      <c r="AL509" s="131">
        <f>SUMIF(표4[잉크명],표5[[#This Row],[잉크]],표4[수-1층])</f>
        <v>0</v>
      </c>
      <c r="AM509" s="54">
        <f>SUMIF(표4[잉크명],표5[[#This Row],[잉크]],표4[목])</f>
        <v>0</v>
      </c>
      <c r="AN509" s="131">
        <f>SUMIF(표4[잉크명],표5[[#This Row],[잉크]],표4[목-3층])</f>
        <v>0</v>
      </c>
      <c r="AO509" s="131">
        <f>SUMIF(표4[잉크명],표5[[#This Row],[잉크]],표4[목-1층])</f>
        <v>0</v>
      </c>
      <c r="AP509" s="54">
        <f>SUMIF(표4[잉크명],표5[[#This Row],[잉크]],표4[금])</f>
        <v>0</v>
      </c>
      <c r="AQ509" s="131">
        <f>SUMIF(표4[잉크명],표5[[#This Row],[잉크]],표4[금-3층])</f>
        <v>0</v>
      </c>
      <c r="AR509" s="131">
        <f>SUMIF(표4[잉크명],표5[[#This Row],[잉크]],표4[금-1층])</f>
        <v>0</v>
      </c>
      <c r="AS509" s="54">
        <f>SUMIF(표4[잉크명],표5[[#This Row],[잉크]],표4[토])</f>
        <v>0</v>
      </c>
      <c r="AT509" s="131">
        <f>SUMIF(표4[잉크명],표5[[#This Row],[잉크]],표4[토-3층])</f>
        <v>0</v>
      </c>
      <c r="AU509" s="131">
        <f>SUMIF(표4[잉크명],표5[[#This Row],[잉크]],표4[토-1층])</f>
        <v>0</v>
      </c>
      <c r="AV509" s="54">
        <f>SUMIF(표4[잉크명],표5[[#This Row],[잉크]],표4[일])</f>
        <v>0</v>
      </c>
      <c r="AW509" s="131">
        <f>SUMIF(표4[잉크명],표5[[#This Row],[잉크]],표4[일-3층])</f>
        <v>0</v>
      </c>
      <c r="AX509" s="131">
        <f>SUMIF(표4[잉크명],표5[[#This Row],[잉크]],표4[일-1층])</f>
        <v>0</v>
      </c>
      <c r="AY509" s="54">
        <f>SUMIF(표4[잉크명],표5[[#This Row],[잉크]],표4[차주 월])</f>
        <v>0</v>
      </c>
      <c r="AZ509" s="54">
        <f>SUM(표5[[#This Row],[월]:[차주 월]])</f>
        <v>0</v>
      </c>
    </row>
    <row r="510" spans="2:52" x14ac:dyDescent="0.3">
      <c r="B510" s="56" t="s">
        <v>1227</v>
      </c>
      <c r="C510" s="56"/>
      <c r="D510" s="56" t="s">
        <v>1229</v>
      </c>
      <c r="E510" s="34">
        <f>COUNTIF(사출계획!$E$62:$F$110,표4[[#This Row],[제품명]])</f>
        <v>0</v>
      </c>
      <c r="F510" s="126">
        <f>COUNTIF(사출계획!$E$62:$F$87,표4[[#This Row],[제품명]])</f>
        <v>0</v>
      </c>
      <c r="G510" s="126">
        <f>COUNTIF(사출계획!$E$88:$F$110,표4[[#This Row],[제품명]])</f>
        <v>0</v>
      </c>
      <c r="H510" s="34">
        <f>COUNTIF(사출계획!$G$62:$H$110,표4[[#This Row],[제품명]])</f>
        <v>0</v>
      </c>
      <c r="I510" s="128">
        <f>COUNTIF(사출계획!$G$62:$H$87,표4[[#This Row],[제품명]])</f>
        <v>0</v>
      </c>
      <c r="J510" s="128">
        <f>COUNTIF(사출계획!$G$88:$H$110,표4[[#This Row],[제품명]])</f>
        <v>0</v>
      </c>
      <c r="K510" s="34">
        <f>COUNTIF(사출계획!$I$62:$J$110,표4[[#This Row],[제품명]])</f>
        <v>0</v>
      </c>
      <c r="L510" s="126">
        <f>COUNTIF(사출계획!$I$62:$J$87,표4[[#This Row],[제품명]])</f>
        <v>0</v>
      </c>
      <c r="M510" s="126">
        <f>COUNTIF(사출계획!$I$88:$J$110,표4[[#This Row],[제품명]])</f>
        <v>0</v>
      </c>
      <c r="N510" s="129">
        <f>COUNTIF(사출계획!$K$62:$L$110,표4[[#This Row],[제품명]])</f>
        <v>0</v>
      </c>
      <c r="O510" s="126">
        <f>COUNTIF(사출계획!$K$62:$L$87,표4[[#This Row],[제품명]])</f>
        <v>0</v>
      </c>
      <c r="P510" s="126">
        <f>COUNTIF(사출계획!$K$88:$L$110,표4[[#This Row],[제품명]])</f>
        <v>0</v>
      </c>
      <c r="Q510" s="130">
        <f>COUNTIF(사출계획!$M$62:$N$110,표4[[#This Row],[제품명]])</f>
        <v>0</v>
      </c>
      <c r="R510" s="126">
        <f>COUNTIF(사출계획!$M$62:$N$87,표4[[#This Row],[제품명]])</f>
        <v>0</v>
      </c>
      <c r="S510" s="126">
        <f>COUNTIF(사출계획!$M$88:$N$110,표4[[#This Row],[제품명]])</f>
        <v>0</v>
      </c>
      <c r="T510" s="34">
        <f>COUNTIF(사출계획!$O$62:$P$110,표4[[#This Row],[제품명]])</f>
        <v>0</v>
      </c>
      <c r="U510" s="126">
        <f>COUNTIF(사출계획!$O$62:$P$87,표4[[#This Row],[제품명]])</f>
        <v>0</v>
      </c>
      <c r="V510" s="126">
        <f>COUNTIF(사출계획!$O$88:$P$110,표4[[#This Row],[제품명]])</f>
        <v>0</v>
      </c>
      <c r="W510" s="34">
        <f>COUNTIF(사출계획!$Q$62:$R$110,표4[[#This Row],[제품명]])</f>
        <v>0</v>
      </c>
      <c r="X510" s="126">
        <f>COUNTIF(사출계획!$Q$62:$R$87,표4[[#This Row],[제품명]])</f>
        <v>0</v>
      </c>
      <c r="Y510" s="126">
        <f>COUNTIF(사출계획!$Q$88:$R$110,표4[[#This Row],[제품명]])</f>
        <v>0</v>
      </c>
      <c r="Z510" s="34">
        <f>COUNTIF(사출계획!$S$62:$T$110,표4[[#This Row],[제품명]])</f>
        <v>0</v>
      </c>
      <c r="AA510" s="126"/>
      <c r="AB510" s="126"/>
      <c r="AC510" s="33" t="s">
        <v>366</v>
      </c>
      <c r="AD510" s="129">
        <f>SUMIF(표4[잉크명],표5[[#This Row],[잉크]],표4[월])</f>
        <v>0</v>
      </c>
      <c r="AE510" s="131">
        <f>SUMIF(표4[잉크명],표5[[#This Row],[잉크]],표4[월-3층])</f>
        <v>0</v>
      </c>
      <c r="AF510" s="131">
        <f>SUMIF(표4[잉크명],표5[[#This Row],[잉크]],표4[월-1층])</f>
        <v>0</v>
      </c>
      <c r="AG510" s="133">
        <f>SUMIF(표4[잉크명],표5[[#This Row],[잉크]],표4[화])</f>
        <v>0</v>
      </c>
      <c r="AH510" s="131">
        <f>SUMIF(표4[잉크명],표5[[#This Row],[잉크]],표4[화-3층])</f>
        <v>0</v>
      </c>
      <c r="AI510" s="131">
        <f>SUMIF(표4[잉크명],표5[[#This Row],[잉크]],표4[화-1층])</f>
        <v>0</v>
      </c>
      <c r="AJ510" s="130">
        <f>SUMIF(표4[잉크명],표5[[#This Row],[잉크]],표4[수])</f>
        <v>0</v>
      </c>
      <c r="AK510" s="131">
        <f>SUMIF(표4[잉크명],표5[[#This Row],[잉크]],표4[수-3층])</f>
        <v>0</v>
      </c>
      <c r="AL510" s="131">
        <f>SUMIF(표4[잉크명],표5[[#This Row],[잉크]],표4[수-1층])</f>
        <v>0</v>
      </c>
      <c r="AM510" s="34">
        <f>SUMIF(표4[잉크명],표5[[#This Row],[잉크]],표4[목])</f>
        <v>0</v>
      </c>
      <c r="AN510" s="131">
        <f>SUMIF(표4[잉크명],표5[[#This Row],[잉크]],표4[목-3층])</f>
        <v>0</v>
      </c>
      <c r="AO510" s="131">
        <f>SUMIF(표4[잉크명],표5[[#This Row],[잉크]],표4[목-1층])</f>
        <v>0</v>
      </c>
      <c r="AP510" s="34">
        <f>SUMIF(표4[잉크명],표5[[#This Row],[잉크]],표4[금])</f>
        <v>0</v>
      </c>
      <c r="AQ510" s="131">
        <f>SUMIF(표4[잉크명],표5[[#This Row],[잉크]],표4[금-3층])</f>
        <v>0</v>
      </c>
      <c r="AR510" s="131">
        <f>SUMIF(표4[잉크명],표5[[#This Row],[잉크]],표4[금-1층])</f>
        <v>0</v>
      </c>
      <c r="AS510" s="34">
        <f>SUMIF(표4[잉크명],표5[[#This Row],[잉크]],표4[토])</f>
        <v>0</v>
      </c>
      <c r="AT510" s="131">
        <f>SUMIF(표4[잉크명],표5[[#This Row],[잉크]],표4[토-3층])</f>
        <v>0</v>
      </c>
      <c r="AU510" s="131">
        <f>SUMIF(표4[잉크명],표5[[#This Row],[잉크]],표4[토-1층])</f>
        <v>0</v>
      </c>
      <c r="AV510" s="34">
        <f>SUMIF(표4[잉크명],표5[[#This Row],[잉크]],표4[일])</f>
        <v>0</v>
      </c>
      <c r="AW510" s="131">
        <f>SUMIF(표4[잉크명],표5[[#This Row],[잉크]],표4[일-3층])</f>
        <v>0</v>
      </c>
      <c r="AX510" s="131">
        <f>SUMIF(표4[잉크명],표5[[#This Row],[잉크]],표4[일-1층])</f>
        <v>0</v>
      </c>
      <c r="AY510" s="34">
        <f>SUMIF(표4[잉크명],표5[[#This Row],[잉크]],표4[차주 월])</f>
        <v>0</v>
      </c>
      <c r="AZ510" s="34">
        <f>SUM(표5[[#This Row],[월]:[차주 월]])</f>
        <v>0</v>
      </c>
    </row>
    <row r="511" spans="2:52" x14ac:dyDescent="0.3">
      <c r="B511" s="56" t="s">
        <v>5052</v>
      </c>
      <c r="C511" s="56"/>
      <c r="D511" s="56" t="s">
        <v>1234</v>
      </c>
      <c r="E511" s="34">
        <f>COUNTIF(사출계획!$E$62:$F$110,표4[[#This Row],[제품명]])</f>
        <v>0</v>
      </c>
      <c r="F511" s="126">
        <f>COUNTIF(사출계획!$E$62:$F$87,표4[[#This Row],[제품명]])</f>
        <v>0</v>
      </c>
      <c r="G511" s="126">
        <f>COUNTIF(사출계획!$E$88:$F$110,표4[[#This Row],[제품명]])</f>
        <v>0</v>
      </c>
      <c r="H511" s="34">
        <f>COUNTIF(사출계획!$G$62:$H$110,표4[[#This Row],[제품명]])</f>
        <v>0</v>
      </c>
      <c r="I511" s="128">
        <f>COUNTIF(사출계획!$G$62:$H$87,표4[[#This Row],[제품명]])</f>
        <v>0</v>
      </c>
      <c r="J511" s="128">
        <f>COUNTIF(사출계획!$G$88:$H$110,표4[[#This Row],[제품명]])</f>
        <v>0</v>
      </c>
      <c r="K511" s="34">
        <f>COUNTIF(사출계획!$I$62:$J$110,표4[[#This Row],[제품명]])</f>
        <v>0</v>
      </c>
      <c r="L511" s="126">
        <f>COUNTIF(사출계획!$I$62:$J$87,표4[[#This Row],[제품명]])</f>
        <v>0</v>
      </c>
      <c r="M511" s="126">
        <f>COUNTIF(사출계획!$I$88:$J$110,표4[[#This Row],[제품명]])</f>
        <v>0</v>
      </c>
      <c r="N511" s="129">
        <f>COUNTIF(사출계획!$K$62:$L$110,표4[[#This Row],[제품명]])</f>
        <v>0</v>
      </c>
      <c r="O511" s="126">
        <f>COUNTIF(사출계획!$K$62:$L$87,표4[[#This Row],[제품명]])</f>
        <v>0</v>
      </c>
      <c r="P511" s="126">
        <f>COUNTIF(사출계획!$K$88:$L$110,표4[[#This Row],[제품명]])</f>
        <v>0</v>
      </c>
      <c r="Q511" s="130">
        <f>COUNTIF(사출계획!$M$62:$N$110,표4[[#This Row],[제품명]])</f>
        <v>0</v>
      </c>
      <c r="R511" s="126">
        <f>COUNTIF(사출계획!$M$62:$N$87,표4[[#This Row],[제품명]])</f>
        <v>0</v>
      </c>
      <c r="S511" s="126">
        <f>COUNTIF(사출계획!$M$88:$N$110,표4[[#This Row],[제품명]])</f>
        <v>0</v>
      </c>
      <c r="T511" s="34">
        <f>COUNTIF(사출계획!$O$62:$P$110,표4[[#This Row],[제품명]])</f>
        <v>0</v>
      </c>
      <c r="U511" s="126">
        <f>COUNTIF(사출계획!$O$62:$P$87,표4[[#This Row],[제품명]])</f>
        <v>0</v>
      </c>
      <c r="V511" s="126">
        <f>COUNTIF(사출계획!$O$88:$P$110,표4[[#This Row],[제품명]])</f>
        <v>0</v>
      </c>
      <c r="W511" s="34">
        <f>COUNTIF(사출계획!$Q$62:$R$110,표4[[#This Row],[제품명]])</f>
        <v>0</v>
      </c>
      <c r="X511" s="126">
        <f>COUNTIF(사출계획!$Q$62:$R$87,표4[[#This Row],[제품명]])</f>
        <v>0</v>
      </c>
      <c r="Y511" s="126">
        <f>COUNTIF(사출계획!$Q$88:$R$110,표4[[#This Row],[제품명]])</f>
        <v>0</v>
      </c>
      <c r="Z511" s="34">
        <f>COUNTIF(사출계획!$S$62:$T$110,표4[[#This Row],[제품명]])</f>
        <v>0</v>
      </c>
      <c r="AA511" s="126"/>
      <c r="AB511" s="126"/>
      <c r="AC511" s="33" t="s">
        <v>906</v>
      </c>
      <c r="AD511" s="129">
        <f>SUMIF(표4[잉크명],표5[[#This Row],[잉크]],표4[월])</f>
        <v>0</v>
      </c>
      <c r="AE511" s="131">
        <f>SUMIF(표4[잉크명],표5[[#This Row],[잉크]],표4[월-3층])</f>
        <v>0</v>
      </c>
      <c r="AF511" s="131">
        <f>SUMIF(표4[잉크명],표5[[#This Row],[잉크]],표4[월-1층])</f>
        <v>0</v>
      </c>
      <c r="AG511" s="133">
        <f>SUMIF(표4[잉크명],표5[[#This Row],[잉크]],표4[화])</f>
        <v>0</v>
      </c>
      <c r="AH511" s="131">
        <f>SUMIF(표4[잉크명],표5[[#This Row],[잉크]],표4[화-3층])</f>
        <v>0</v>
      </c>
      <c r="AI511" s="131">
        <f>SUMIF(표4[잉크명],표5[[#This Row],[잉크]],표4[화-1층])</f>
        <v>0</v>
      </c>
      <c r="AJ511" s="130">
        <f>SUMIF(표4[잉크명],표5[[#This Row],[잉크]],표4[수])</f>
        <v>0</v>
      </c>
      <c r="AK511" s="131">
        <f>SUMIF(표4[잉크명],표5[[#This Row],[잉크]],표4[수-3층])</f>
        <v>0</v>
      </c>
      <c r="AL511" s="131">
        <f>SUMIF(표4[잉크명],표5[[#This Row],[잉크]],표4[수-1층])</f>
        <v>0</v>
      </c>
      <c r="AM511" s="34">
        <f>SUMIF(표4[잉크명],표5[[#This Row],[잉크]],표4[목])</f>
        <v>0</v>
      </c>
      <c r="AN511" s="131">
        <f>SUMIF(표4[잉크명],표5[[#This Row],[잉크]],표4[목-3층])</f>
        <v>0</v>
      </c>
      <c r="AO511" s="131">
        <f>SUMIF(표4[잉크명],표5[[#This Row],[잉크]],표4[목-1층])</f>
        <v>0</v>
      </c>
      <c r="AP511" s="34">
        <f>SUMIF(표4[잉크명],표5[[#This Row],[잉크]],표4[금])</f>
        <v>0</v>
      </c>
      <c r="AQ511" s="131">
        <f>SUMIF(표4[잉크명],표5[[#This Row],[잉크]],표4[금-3층])</f>
        <v>0</v>
      </c>
      <c r="AR511" s="131">
        <f>SUMIF(표4[잉크명],표5[[#This Row],[잉크]],표4[금-1층])</f>
        <v>0</v>
      </c>
      <c r="AS511" s="34">
        <f>SUMIF(표4[잉크명],표5[[#This Row],[잉크]],표4[토])</f>
        <v>0</v>
      </c>
      <c r="AT511" s="131">
        <f>SUMIF(표4[잉크명],표5[[#This Row],[잉크]],표4[토-3층])</f>
        <v>0</v>
      </c>
      <c r="AU511" s="131">
        <f>SUMIF(표4[잉크명],표5[[#This Row],[잉크]],표4[토-1층])</f>
        <v>0</v>
      </c>
      <c r="AV511" s="34">
        <f>SUMIF(표4[잉크명],표5[[#This Row],[잉크]],표4[일])</f>
        <v>0</v>
      </c>
      <c r="AW511" s="131">
        <f>SUMIF(표4[잉크명],표5[[#This Row],[잉크]],표4[일-3층])</f>
        <v>0</v>
      </c>
      <c r="AX511" s="131">
        <f>SUMIF(표4[잉크명],표5[[#This Row],[잉크]],표4[일-1층])</f>
        <v>0</v>
      </c>
      <c r="AY511" s="34">
        <f>SUMIF(표4[잉크명],표5[[#This Row],[잉크]],표4[차주 월])</f>
        <v>0</v>
      </c>
      <c r="AZ511" s="34">
        <f>SUM(표5[[#This Row],[월]:[차주 월]])</f>
        <v>0</v>
      </c>
    </row>
    <row r="512" spans="2:52" x14ac:dyDescent="0.3">
      <c r="B512" s="56" t="s">
        <v>1233</v>
      </c>
      <c r="C512" s="56"/>
      <c r="D512" s="56" t="s">
        <v>1235</v>
      </c>
      <c r="E512" s="34">
        <f>COUNTIF(사출계획!$E$62:$F$110,표4[[#This Row],[제품명]])</f>
        <v>0</v>
      </c>
      <c r="F512" s="126">
        <f>COUNTIF(사출계획!$E$62:$F$87,표4[[#This Row],[제품명]])</f>
        <v>0</v>
      </c>
      <c r="G512" s="126">
        <f>COUNTIF(사출계획!$E$88:$F$110,표4[[#This Row],[제품명]])</f>
        <v>0</v>
      </c>
      <c r="H512" s="34">
        <f>COUNTIF(사출계획!$G$62:$H$110,표4[[#This Row],[제품명]])</f>
        <v>0</v>
      </c>
      <c r="I512" s="128">
        <f>COUNTIF(사출계획!$G$62:$H$87,표4[[#This Row],[제품명]])</f>
        <v>0</v>
      </c>
      <c r="J512" s="128">
        <f>COUNTIF(사출계획!$G$88:$H$110,표4[[#This Row],[제품명]])</f>
        <v>0</v>
      </c>
      <c r="K512" s="34">
        <f>COUNTIF(사출계획!$I$62:$J$110,표4[[#This Row],[제품명]])</f>
        <v>0</v>
      </c>
      <c r="L512" s="126">
        <f>COUNTIF(사출계획!$I$62:$J$87,표4[[#This Row],[제품명]])</f>
        <v>0</v>
      </c>
      <c r="M512" s="126">
        <f>COUNTIF(사출계획!$I$88:$J$110,표4[[#This Row],[제품명]])</f>
        <v>0</v>
      </c>
      <c r="N512" s="129">
        <f>COUNTIF(사출계획!$K$62:$L$110,표4[[#This Row],[제품명]])</f>
        <v>0</v>
      </c>
      <c r="O512" s="126">
        <f>COUNTIF(사출계획!$K$62:$L$87,표4[[#This Row],[제품명]])</f>
        <v>0</v>
      </c>
      <c r="P512" s="126">
        <f>COUNTIF(사출계획!$K$88:$L$110,표4[[#This Row],[제품명]])</f>
        <v>0</v>
      </c>
      <c r="Q512" s="130">
        <f>COUNTIF(사출계획!$M$62:$N$110,표4[[#This Row],[제품명]])</f>
        <v>0</v>
      </c>
      <c r="R512" s="126">
        <f>COUNTIF(사출계획!$M$62:$N$87,표4[[#This Row],[제품명]])</f>
        <v>0</v>
      </c>
      <c r="S512" s="126">
        <f>COUNTIF(사출계획!$M$88:$N$110,표4[[#This Row],[제품명]])</f>
        <v>0</v>
      </c>
      <c r="T512" s="34">
        <f>COUNTIF(사출계획!$O$62:$P$110,표4[[#This Row],[제품명]])</f>
        <v>0</v>
      </c>
      <c r="U512" s="126">
        <f>COUNTIF(사출계획!$O$62:$P$87,표4[[#This Row],[제품명]])</f>
        <v>0</v>
      </c>
      <c r="V512" s="126">
        <f>COUNTIF(사출계획!$O$88:$P$110,표4[[#This Row],[제품명]])</f>
        <v>0</v>
      </c>
      <c r="W512" s="34">
        <f>COUNTIF(사출계획!$Q$62:$R$110,표4[[#This Row],[제품명]])</f>
        <v>0</v>
      </c>
      <c r="X512" s="126">
        <f>COUNTIF(사출계획!$Q$62:$R$87,표4[[#This Row],[제품명]])</f>
        <v>0</v>
      </c>
      <c r="Y512" s="126">
        <f>COUNTIF(사출계획!$Q$88:$R$110,표4[[#This Row],[제품명]])</f>
        <v>0</v>
      </c>
      <c r="Z512" s="34">
        <f>COUNTIF(사출계획!$S$62:$T$110,표4[[#This Row],[제품명]])</f>
        <v>0</v>
      </c>
      <c r="AA512" s="126"/>
      <c r="AB512" s="126"/>
      <c r="AC512" s="33" t="s">
        <v>529</v>
      </c>
      <c r="AD512" s="129">
        <f>SUMIF(표4[잉크명],표5[[#This Row],[잉크]],표4[월])</f>
        <v>0</v>
      </c>
      <c r="AE512" s="131">
        <f>SUMIF(표4[잉크명],표5[[#This Row],[잉크]],표4[월-3층])</f>
        <v>0</v>
      </c>
      <c r="AF512" s="131">
        <f>SUMIF(표4[잉크명],표5[[#This Row],[잉크]],표4[월-1층])</f>
        <v>0</v>
      </c>
      <c r="AG512" s="133">
        <f>SUMIF(표4[잉크명],표5[[#This Row],[잉크]],표4[화])</f>
        <v>0</v>
      </c>
      <c r="AH512" s="131">
        <f>SUMIF(표4[잉크명],표5[[#This Row],[잉크]],표4[화-3층])</f>
        <v>0</v>
      </c>
      <c r="AI512" s="131">
        <f>SUMIF(표4[잉크명],표5[[#This Row],[잉크]],표4[화-1층])</f>
        <v>0</v>
      </c>
      <c r="AJ512" s="130">
        <f>SUMIF(표4[잉크명],표5[[#This Row],[잉크]],표4[수])</f>
        <v>0</v>
      </c>
      <c r="AK512" s="131">
        <f>SUMIF(표4[잉크명],표5[[#This Row],[잉크]],표4[수-3층])</f>
        <v>0</v>
      </c>
      <c r="AL512" s="131">
        <f>SUMIF(표4[잉크명],표5[[#This Row],[잉크]],표4[수-1층])</f>
        <v>0</v>
      </c>
      <c r="AM512" s="34">
        <f>SUMIF(표4[잉크명],표5[[#This Row],[잉크]],표4[목])</f>
        <v>0</v>
      </c>
      <c r="AN512" s="131">
        <f>SUMIF(표4[잉크명],표5[[#This Row],[잉크]],표4[목-3층])</f>
        <v>0</v>
      </c>
      <c r="AO512" s="131">
        <f>SUMIF(표4[잉크명],표5[[#This Row],[잉크]],표4[목-1층])</f>
        <v>0</v>
      </c>
      <c r="AP512" s="34">
        <f>SUMIF(표4[잉크명],표5[[#This Row],[잉크]],표4[금])</f>
        <v>0</v>
      </c>
      <c r="AQ512" s="131">
        <f>SUMIF(표4[잉크명],표5[[#This Row],[잉크]],표4[금-3층])</f>
        <v>0</v>
      </c>
      <c r="AR512" s="131">
        <f>SUMIF(표4[잉크명],표5[[#This Row],[잉크]],표4[금-1층])</f>
        <v>0</v>
      </c>
      <c r="AS512" s="34">
        <f>SUMIF(표4[잉크명],표5[[#This Row],[잉크]],표4[토])</f>
        <v>0</v>
      </c>
      <c r="AT512" s="131">
        <f>SUMIF(표4[잉크명],표5[[#This Row],[잉크]],표4[토-3층])</f>
        <v>0</v>
      </c>
      <c r="AU512" s="131">
        <f>SUMIF(표4[잉크명],표5[[#This Row],[잉크]],표4[토-1층])</f>
        <v>0</v>
      </c>
      <c r="AV512" s="34">
        <f>SUMIF(표4[잉크명],표5[[#This Row],[잉크]],표4[일])</f>
        <v>0</v>
      </c>
      <c r="AW512" s="131">
        <f>SUMIF(표4[잉크명],표5[[#This Row],[잉크]],표4[일-3층])</f>
        <v>0</v>
      </c>
      <c r="AX512" s="131">
        <f>SUMIF(표4[잉크명],표5[[#This Row],[잉크]],표4[일-1층])</f>
        <v>0</v>
      </c>
      <c r="AY512" s="34">
        <f>SUMIF(표4[잉크명],표5[[#This Row],[잉크]],표4[차주 월])</f>
        <v>0</v>
      </c>
      <c r="AZ512" s="34">
        <f>SUM(표5[[#This Row],[월]:[차주 월]])</f>
        <v>0</v>
      </c>
    </row>
    <row r="513" spans="2:52" x14ac:dyDescent="0.3">
      <c r="B513" s="56" t="s">
        <v>1233</v>
      </c>
      <c r="C513" s="56"/>
      <c r="D513" s="56" t="s">
        <v>1236</v>
      </c>
      <c r="E513" s="34">
        <f>COUNTIF(사출계획!$E$62:$F$110,표4[[#This Row],[제품명]])</f>
        <v>0</v>
      </c>
      <c r="F513" s="126">
        <f>COUNTIF(사출계획!$E$62:$F$87,표4[[#This Row],[제품명]])</f>
        <v>0</v>
      </c>
      <c r="G513" s="126">
        <f>COUNTIF(사출계획!$E$88:$F$110,표4[[#This Row],[제품명]])</f>
        <v>0</v>
      </c>
      <c r="H513" s="34">
        <f>COUNTIF(사출계획!$G$62:$H$110,표4[[#This Row],[제품명]])</f>
        <v>0</v>
      </c>
      <c r="I513" s="128">
        <f>COUNTIF(사출계획!$G$62:$H$87,표4[[#This Row],[제품명]])</f>
        <v>0</v>
      </c>
      <c r="J513" s="128">
        <f>COUNTIF(사출계획!$G$88:$H$110,표4[[#This Row],[제품명]])</f>
        <v>0</v>
      </c>
      <c r="K513" s="34">
        <f>COUNTIF(사출계획!$I$62:$J$110,표4[[#This Row],[제품명]])</f>
        <v>0</v>
      </c>
      <c r="L513" s="126">
        <f>COUNTIF(사출계획!$I$62:$J$87,표4[[#This Row],[제품명]])</f>
        <v>0</v>
      </c>
      <c r="M513" s="126">
        <f>COUNTIF(사출계획!$I$88:$J$110,표4[[#This Row],[제품명]])</f>
        <v>0</v>
      </c>
      <c r="N513" s="129">
        <f>COUNTIF(사출계획!$K$62:$L$110,표4[[#This Row],[제품명]])</f>
        <v>0</v>
      </c>
      <c r="O513" s="126">
        <f>COUNTIF(사출계획!$K$62:$L$87,표4[[#This Row],[제품명]])</f>
        <v>0</v>
      </c>
      <c r="P513" s="126">
        <f>COUNTIF(사출계획!$K$88:$L$110,표4[[#This Row],[제품명]])</f>
        <v>0</v>
      </c>
      <c r="Q513" s="130">
        <f>COUNTIF(사출계획!$M$62:$N$110,표4[[#This Row],[제품명]])</f>
        <v>0</v>
      </c>
      <c r="R513" s="126">
        <f>COUNTIF(사출계획!$M$62:$N$87,표4[[#This Row],[제품명]])</f>
        <v>0</v>
      </c>
      <c r="S513" s="126">
        <f>COUNTIF(사출계획!$M$88:$N$110,표4[[#This Row],[제품명]])</f>
        <v>0</v>
      </c>
      <c r="T513" s="34">
        <f>COUNTIF(사출계획!$O$62:$P$110,표4[[#This Row],[제품명]])</f>
        <v>0</v>
      </c>
      <c r="U513" s="126">
        <f>COUNTIF(사출계획!$O$62:$P$87,표4[[#This Row],[제품명]])</f>
        <v>0</v>
      </c>
      <c r="V513" s="126">
        <f>COUNTIF(사출계획!$O$88:$P$110,표4[[#This Row],[제품명]])</f>
        <v>0</v>
      </c>
      <c r="W513" s="34">
        <f>COUNTIF(사출계획!$Q$62:$R$110,표4[[#This Row],[제품명]])</f>
        <v>0</v>
      </c>
      <c r="X513" s="126">
        <f>COUNTIF(사출계획!$Q$62:$R$87,표4[[#This Row],[제품명]])</f>
        <v>0</v>
      </c>
      <c r="Y513" s="126">
        <f>COUNTIF(사출계획!$Q$88:$R$110,표4[[#This Row],[제품명]])</f>
        <v>0</v>
      </c>
      <c r="Z513" s="34">
        <f>COUNTIF(사출계획!$S$62:$T$110,표4[[#This Row],[제품명]])</f>
        <v>0</v>
      </c>
      <c r="AA513" s="126"/>
      <c r="AB513" s="126"/>
      <c r="AC513" s="190" t="s">
        <v>1016</v>
      </c>
      <c r="AD513" s="129">
        <f>SUMIF(표4[잉크명],표5[[#This Row],[잉크]],표4[월])</f>
        <v>0</v>
      </c>
      <c r="AE513" s="131">
        <f>SUMIF(표4[잉크명],표5[[#This Row],[잉크]],표4[월-3층])</f>
        <v>0</v>
      </c>
      <c r="AF513" s="131">
        <f>SUMIF(표4[잉크명],표5[[#This Row],[잉크]],표4[월-1층])</f>
        <v>0</v>
      </c>
      <c r="AG513" s="133">
        <f>SUMIF(표4[잉크명],표5[[#This Row],[잉크]],표4[화])</f>
        <v>0</v>
      </c>
      <c r="AH513" s="131">
        <f>SUMIF(표4[잉크명],표5[[#This Row],[잉크]],표4[화-3층])</f>
        <v>0</v>
      </c>
      <c r="AI513" s="131">
        <f>SUMIF(표4[잉크명],표5[[#This Row],[잉크]],표4[화-1층])</f>
        <v>0</v>
      </c>
      <c r="AJ513" s="130">
        <f>SUMIF(표4[잉크명],표5[[#This Row],[잉크]],표4[수])</f>
        <v>0</v>
      </c>
      <c r="AK513" s="131">
        <f>SUMIF(표4[잉크명],표5[[#This Row],[잉크]],표4[수-3층])</f>
        <v>0</v>
      </c>
      <c r="AL513" s="131">
        <f>SUMIF(표4[잉크명],표5[[#This Row],[잉크]],표4[수-1층])</f>
        <v>0</v>
      </c>
      <c r="AM513" s="54">
        <f>SUMIF(표4[잉크명],표5[[#This Row],[잉크]],표4[목])</f>
        <v>0</v>
      </c>
      <c r="AN513" s="131">
        <f>SUMIF(표4[잉크명],표5[[#This Row],[잉크]],표4[목-3층])</f>
        <v>0</v>
      </c>
      <c r="AO513" s="131">
        <f>SUMIF(표4[잉크명],표5[[#This Row],[잉크]],표4[목-1층])</f>
        <v>0</v>
      </c>
      <c r="AP513" s="54">
        <f>SUMIF(표4[잉크명],표5[[#This Row],[잉크]],표4[금])</f>
        <v>0</v>
      </c>
      <c r="AQ513" s="131">
        <f>SUMIF(표4[잉크명],표5[[#This Row],[잉크]],표4[금-3층])</f>
        <v>0</v>
      </c>
      <c r="AR513" s="131">
        <f>SUMIF(표4[잉크명],표5[[#This Row],[잉크]],표4[금-1층])</f>
        <v>0</v>
      </c>
      <c r="AS513" s="54">
        <f>SUMIF(표4[잉크명],표5[[#This Row],[잉크]],표4[토])</f>
        <v>0</v>
      </c>
      <c r="AT513" s="131">
        <f>SUMIF(표4[잉크명],표5[[#This Row],[잉크]],표4[토-3층])</f>
        <v>0</v>
      </c>
      <c r="AU513" s="131">
        <f>SUMIF(표4[잉크명],표5[[#This Row],[잉크]],표4[토-1층])</f>
        <v>0</v>
      </c>
      <c r="AV513" s="54">
        <f>SUMIF(표4[잉크명],표5[[#This Row],[잉크]],표4[일])</f>
        <v>0</v>
      </c>
      <c r="AW513" s="131">
        <f>SUMIF(표4[잉크명],표5[[#This Row],[잉크]],표4[일-3층])</f>
        <v>0</v>
      </c>
      <c r="AX513" s="131">
        <f>SUMIF(표4[잉크명],표5[[#This Row],[잉크]],표4[일-1층])</f>
        <v>0</v>
      </c>
      <c r="AY513" s="54">
        <f>SUMIF(표4[잉크명],표5[[#This Row],[잉크]],표4[차주 월])</f>
        <v>0</v>
      </c>
      <c r="AZ513" s="54">
        <f>SUM(표5[[#This Row],[월]:[차주 월]])</f>
        <v>0</v>
      </c>
    </row>
    <row r="514" spans="2:52" x14ac:dyDescent="0.3">
      <c r="B514" s="56" t="s">
        <v>1259</v>
      </c>
      <c r="C514" s="56"/>
      <c r="D514" s="56" t="s">
        <v>1240</v>
      </c>
      <c r="E514" s="34">
        <f>COUNTIF(사출계획!$E$62:$F$110,표4[[#This Row],[제품명]])</f>
        <v>0</v>
      </c>
      <c r="F514" s="126">
        <f>COUNTIF(사출계획!$E$62:$F$87,표4[[#This Row],[제품명]])</f>
        <v>0</v>
      </c>
      <c r="G514" s="126">
        <f>COUNTIF(사출계획!$E$88:$F$110,표4[[#This Row],[제품명]])</f>
        <v>0</v>
      </c>
      <c r="H514" s="34">
        <f>COUNTIF(사출계획!$G$62:$H$110,표4[[#This Row],[제품명]])</f>
        <v>0</v>
      </c>
      <c r="I514" s="128">
        <f>COUNTIF(사출계획!$G$62:$H$87,표4[[#This Row],[제품명]])</f>
        <v>0</v>
      </c>
      <c r="J514" s="128">
        <f>COUNTIF(사출계획!$G$88:$H$110,표4[[#This Row],[제품명]])</f>
        <v>0</v>
      </c>
      <c r="K514" s="34">
        <f>COUNTIF(사출계획!$I$62:$J$110,표4[[#This Row],[제품명]])</f>
        <v>0</v>
      </c>
      <c r="L514" s="126">
        <f>COUNTIF(사출계획!$I$62:$J$87,표4[[#This Row],[제품명]])</f>
        <v>0</v>
      </c>
      <c r="M514" s="126">
        <f>COUNTIF(사출계획!$I$88:$J$110,표4[[#This Row],[제품명]])</f>
        <v>0</v>
      </c>
      <c r="N514" s="129">
        <f>COUNTIF(사출계획!$K$62:$L$110,표4[[#This Row],[제품명]])</f>
        <v>0</v>
      </c>
      <c r="O514" s="126">
        <f>COUNTIF(사출계획!$K$62:$L$87,표4[[#This Row],[제품명]])</f>
        <v>0</v>
      </c>
      <c r="P514" s="126">
        <f>COUNTIF(사출계획!$K$88:$L$110,표4[[#This Row],[제품명]])</f>
        <v>0</v>
      </c>
      <c r="Q514" s="130">
        <f>COUNTIF(사출계획!$M$62:$N$110,표4[[#This Row],[제품명]])</f>
        <v>0</v>
      </c>
      <c r="R514" s="126">
        <f>COUNTIF(사출계획!$M$62:$N$87,표4[[#This Row],[제품명]])</f>
        <v>0</v>
      </c>
      <c r="S514" s="126">
        <f>COUNTIF(사출계획!$M$88:$N$110,표4[[#This Row],[제품명]])</f>
        <v>0</v>
      </c>
      <c r="T514" s="34">
        <f>COUNTIF(사출계획!$O$62:$P$110,표4[[#This Row],[제품명]])</f>
        <v>0</v>
      </c>
      <c r="U514" s="126">
        <f>COUNTIF(사출계획!$O$62:$P$87,표4[[#This Row],[제품명]])</f>
        <v>0</v>
      </c>
      <c r="V514" s="126">
        <f>COUNTIF(사출계획!$O$88:$P$110,표4[[#This Row],[제품명]])</f>
        <v>0</v>
      </c>
      <c r="W514" s="34">
        <f>COUNTIF(사출계획!$Q$62:$R$110,표4[[#This Row],[제품명]])</f>
        <v>0</v>
      </c>
      <c r="X514" s="126">
        <f>COUNTIF(사출계획!$Q$62:$R$87,표4[[#This Row],[제품명]])</f>
        <v>0</v>
      </c>
      <c r="Y514" s="126">
        <f>COUNTIF(사출계획!$Q$88:$R$110,표4[[#This Row],[제품명]])</f>
        <v>0</v>
      </c>
      <c r="Z514" s="34">
        <f>COUNTIF(사출계획!$S$62:$T$110,표4[[#This Row],[제품명]])</f>
        <v>0</v>
      </c>
      <c r="AA514" s="126"/>
      <c r="AB514" s="126"/>
      <c r="AC514" s="191" t="s">
        <v>975</v>
      </c>
      <c r="AD514" s="129">
        <f>SUMIF(표4[잉크명],표5[[#This Row],[잉크]],표4[월])</f>
        <v>0</v>
      </c>
      <c r="AE514" s="131">
        <f>SUMIF(표4[잉크명],표5[[#This Row],[잉크]],표4[월-3층])</f>
        <v>0</v>
      </c>
      <c r="AF514" s="131">
        <f>SUMIF(표4[잉크명],표5[[#This Row],[잉크]],표4[월-1층])</f>
        <v>0</v>
      </c>
      <c r="AG514" s="133">
        <f>SUMIF(표4[잉크명],표5[[#This Row],[잉크]],표4[화])</f>
        <v>0</v>
      </c>
      <c r="AH514" s="131">
        <f>SUMIF(표4[잉크명],표5[[#This Row],[잉크]],표4[화-3층])</f>
        <v>0</v>
      </c>
      <c r="AI514" s="131">
        <f>SUMIF(표4[잉크명],표5[[#This Row],[잉크]],표4[화-1층])</f>
        <v>0</v>
      </c>
      <c r="AJ514" s="130">
        <f>SUMIF(표4[잉크명],표5[[#This Row],[잉크]],표4[수])</f>
        <v>0</v>
      </c>
      <c r="AK514" s="131">
        <f>SUMIF(표4[잉크명],표5[[#This Row],[잉크]],표4[수-3층])</f>
        <v>0</v>
      </c>
      <c r="AL514" s="131">
        <f>SUMIF(표4[잉크명],표5[[#This Row],[잉크]],표4[수-1층])</f>
        <v>0</v>
      </c>
      <c r="AM514" s="34">
        <f>SUMIF(표4[잉크명],표5[[#This Row],[잉크]],표4[목])</f>
        <v>0</v>
      </c>
      <c r="AN514" s="131">
        <f>SUMIF(표4[잉크명],표5[[#This Row],[잉크]],표4[목-3층])</f>
        <v>0</v>
      </c>
      <c r="AO514" s="131">
        <f>SUMIF(표4[잉크명],표5[[#This Row],[잉크]],표4[목-1층])</f>
        <v>0</v>
      </c>
      <c r="AP514" s="34">
        <f>SUMIF(표4[잉크명],표5[[#This Row],[잉크]],표4[금])</f>
        <v>0</v>
      </c>
      <c r="AQ514" s="131">
        <f>SUMIF(표4[잉크명],표5[[#This Row],[잉크]],표4[금-3층])</f>
        <v>0</v>
      </c>
      <c r="AR514" s="131">
        <f>SUMIF(표4[잉크명],표5[[#This Row],[잉크]],표4[금-1층])</f>
        <v>0</v>
      </c>
      <c r="AS514" s="34">
        <f>SUMIF(표4[잉크명],표5[[#This Row],[잉크]],표4[토])</f>
        <v>0</v>
      </c>
      <c r="AT514" s="131">
        <f>SUMIF(표4[잉크명],표5[[#This Row],[잉크]],표4[토-3층])</f>
        <v>0</v>
      </c>
      <c r="AU514" s="131">
        <f>SUMIF(표4[잉크명],표5[[#This Row],[잉크]],표4[토-1층])</f>
        <v>0</v>
      </c>
      <c r="AV514" s="34">
        <f>SUMIF(표4[잉크명],표5[[#This Row],[잉크]],표4[일])</f>
        <v>0</v>
      </c>
      <c r="AW514" s="131">
        <f>SUMIF(표4[잉크명],표5[[#This Row],[잉크]],표4[일-3층])</f>
        <v>0</v>
      </c>
      <c r="AX514" s="131">
        <f>SUMIF(표4[잉크명],표5[[#This Row],[잉크]],표4[일-1층])</f>
        <v>0</v>
      </c>
      <c r="AY514" s="34">
        <f>SUMIF(표4[잉크명],표5[[#This Row],[잉크]],표4[차주 월])</f>
        <v>0</v>
      </c>
      <c r="AZ514" s="34">
        <f>SUM(표5[[#This Row],[월]:[차주 월]])</f>
        <v>0</v>
      </c>
    </row>
    <row r="515" spans="2:52" x14ac:dyDescent="0.3">
      <c r="B515" s="56" t="s">
        <v>1259</v>
      </c>
      <c r="C515" s="56"/>
      <c r="D515" s="56" t="s">
        <v>1241</v>
      </c>
      <c r="E515" s="34">
        <f>COUNTIF(사출계획!$E$62:$F$110,표4[[#This Row],[제품명]])</f>
        <v>0</v>
      </c>
      <c r="F515" s="126">
        <f>COUNTIF(사출계획!$E$62:$F$87,표4[[#This Row],[제품명]])</f>
        <v>0</v>
      </c>
      <c r="G515" s="126">
        <f>COUNTIF(사출계획!$E$88:$F$110,표4[[#This Row],[제품명]])</f>
        <v>0</v>
      </c>
      <c r="H515" s="34">
        <f>COUNTIF(사출계획!$G$62:$H$110,표4[[#This Row],[제품명]])</f>
        <v>0</v>
      </c>
      <c r="I515" s="128">
        <f>COUNTIF(사출계획!$G$62:$H$87,표4[[#This Row],[제품명]])</f>
        <v>0</v>
      </c>
      <c r="J515" s="128">
        <f>COUNTIF(사출계획!$G$88:$H$110,표4[[#This Row],[제품명]])</f>
        <v>0</v>
      </c>
      <c r="K515" s="34">
        <f>COUNTIF(사출계획!$I$62:$J$110,표4[[#This Row],[제품명]])</f>
        <v>0</v>
      </c>
      <c r="L515" s="126">
        <f>COUNTIF(사출계획!$I$62:$J$87,표4[[#This Row],[제품명]])</f>
        <v>0</v>
      </c>
      <c r="M515" s="126">
        <f>COUNTIF(사출계획!$I$88:$J$110,표4[[#This Row],[제품명]])</f>
        <v>0</v>
      </c>
      <c r="N515" s="129">
        <f>COUNTIF(사출계획!$K$62:$L$110,표4[[#This Row],[제품명]])</f>
        <v>0</v>
      </c>
      <c r="O515" s="126">
        <f>COUNTIF(사출계획!$K$62:$L$87,표4[[#This Row],[제품명]])</f>
        <v>0</v>
      </c>
      <c r="P515" s="126">
        <f>COUNTIF(사출계획!$K$88:$L$110,표4[[#This Row],[제품명]])</f>
        <v>0</v>
      </c>
      <c r="Q515" s="130">
        <f>COUNTIF(사출계획!$M$62:$N$110,표4[[#This Row],[제품명]])</f>
        <v>0</v>
      </c>
      <c r="R515" s="126">
        <f>COUNTIF(사출계획!$M$62:$N$87,표4[[#This Row],[제품명]])</f>
        <v>0</v>
      </c>
      <c r="S515" s="126">
        <f>COUNTIF(사출계획!$M$88:$N$110,표4[[#This Row],[제품명]])</f>
        <v>0</v>
      </c>
      <c r="T515" s="34">
        <f>COUNTIF(사출계획!$O$62:$P$110,표4[[#This Row],[제품명]])</f>
        <v>0</v>
      </c>
      <c r="U515" s="126">
        <f>COUNTIF(사출계획!$O$62:$P$87,표4[[#This Row],[제품명]])</f>
        <v>0</v>
      </c>
      <c r="V515" s="126">
        <f>COUNTIF(사출계획!$O$88:$P$110,표4[[#This Row],[제품명]])</f>
        <v>0</v>
      </c>
      <c r="W515" s="34">
        <f>COUNTIF(사출계획!$Q$62:$R$110,표4[[#This Row],[제품명]])</f>
        <v>0</v>
      </c>
      <c r="X515" s="126">
        <f>COUNTIF(사출계획!$Q$62:$R$87,표4[[#This Row],[제품명]])</f>
        <v>0</v>
      </c>
      <c r="Y515" s="126">
        <f>COUNTIF(사출계획!$Q$88:$R$110,표4[[#This Row],[제품명]])</f>
        <v>0</v>
      </c>
      <c r="Z515" s="34">
        <f>COUNTIF(사출계획!$S$62:$T$110,표4[[#This Row],[제품명]])</f>
        <v>0</v>
      </c>
      <c r="AA515" s="126"/>
      <c r="AB515" s="126"/>
      <c r="AC515" s="33" t="s">
        <v>1396</v>
      </c>
      <c r="AD515" s="129">
        <f>SUMIF(표4[잉크명],표5[[#This Row],[잉크]],표4[월])</f>
        <v>0</v>
      </c>
      <c r="AE515" s="131">
        <f>SUMIF(표4[잉크명],표5[[#This Row],[잉크]],표4[월-3층])</f>
        <v>0</v>
      </c>
      <c r="AF515" s="131">
        <f>SUMIF(표4[잉크명],표5[[#This Row],[잉크]],표4[월-1층])</f>
        <v>0</v>
      </c>
      <c r="AG515" s="133">
        <f>SUMIF(표4[잉크명],표5[[#This Row],[잉크]],표4[화])</f>
        <v>0</v>
      </c>
      <c r="AH515" s="131">
        <f>SUMIF(표4[잉크명],표5[[#This Row],[잉크]],표4[화-3층])</f>
        <v>0</v>
      </c>
      <c r="AI515" s="131">
        <f>SUMIF(표4[잉크명],표5[[#This Row],[잉크]],표4[화-1층])</f>
        <v>0</v>
      </c>
      <c r="AJ515" s="130">
        <f>SUMIF(표4[잉크명],표5[[#This Row],[잉크]],표4[수])</f>
        <v>0</v>
      </c>
      <c r="AK515" s="131">
        <f>SUMIF(표4[잉크명],표5[[#This Row],[잉크]],표4[수-3층])</f>
        <v>0</v>
      </c>
      <c r="AL515" s="131">
        <f>SUMIF(표4[잉크명],표5[[#This Row],[잉크]],표4[수-1층])</f>
        <v>0</v>
      </c>
      <c r="AM515" s="34">
        <f>SUMIF(표4[잉크명],표5[[#This Row],[잉크]],표4[목])</f>
        <v>0</v>
      </c>
      <c r="AN515" s="131">
        <f>SUMIF(표4[잉크명],표5[[#This Row],[잉크]],표4[목-3층])</f>
        <v>0</v>
      </c>
      <c r="AO515" s="131">
        <f>SUMIF(표4[잉크명],표5[[#This Row],[잉크]],표4[목-1층])</f>
        <v>0</v>
      </c>
      <c r="AP515" s="34">
        <f>SUMIF(표4[잉크명],표5[[#This Row],[잉크]],표4[금])</f>
        <v>0</v>
      </c>
      <c r="AQ515" s="131">
        <f>SUMIF(표4[잉크명],표5[[#This Row],[잉크]],표4[금-3층])</f>
        <v>0</v>
      </c>
      <c r="AR515" s="131">
        <f>SUMIF(표4[잉크명],표5[[#This Row],[잉크]],표4[금-1층])</f>
        <v>0</v>
      </c>
      <c r="AS515" s="34">
        <f>SUMIF(표4[잉크명],표5[[#This Row],[잉크]],표4[토])</f>
        <v>0</v>
      </c>
      <c r="AT515" s="131">
        <f>SUMIF(표4[잉크명],표5[[#This Row],[잉크]],표4[토-3층])</f>
        <v>0</v>
      </c>
      <c r="AU515" s="131">
        <f>SUMIF(표4[잉크명],표5[[#This Row],[잉크]],표4[토-1층])</f>
        <v>0</v>
      </c>
      <c r="AV515" s="34">
        <f>SUMIF(표4[잉크명],표5[[#This Row],[잉크]],표4[일])</f>
        <v>0</v>
      </c>
      <c r="AW515" s="131">
        <f>SUMIF(표4[잉크명],표5[[#This Row],[잉크]],표4[일-3층])</f>
        <v>0</v>
      </c>
      <c r="AX515" s="131">
        <f>SUMIF(표4[잉크명],표5[[#This Row],[잉크]],표4[일-1층])</f>
        <v>0</v>
      </c>
      <c r="AY515" s="34">
        <f>SUMIF(표4[잉크명],표5[[#This Row],[잉크]],표4[차주 월])</f>
        <v>0</v>
      </c>
      <c r="AZ515" s="34">
        <f>SUM(표5[[#This Row],[월]:[차주 월]])</f>
        <v>0</v>
      </c>
    </row>
    <row r="516" spans="2:52" x14ac:dyDescent="0.3">
      <c r="B516" s="56" t="s">
        <v>1259</v>
      </c>
      <c r="C516" s="56"/>
      <c r="D516" s="56" t="s">
        <v>1242</v>
      </c>
      <c r="E516" s="54">
        <f>COUNTIF(사출계획!$E$62:$F$110,표4[[#This Row],[제품명]])</f>
        <v>0</v>
      </c>
      <c r="F516" s="131">
        <f>COUNTIF(사출계획!$E$62:$F$87,표4[[#This Row],[제품명]])</f>
        <v>0</v>
      </c>
      <c r="G516" s="131">
        <f>COUNTIF(사출계획!$E$88:$F$110,표4[[#This Row],[제품명]])</f>
        <v>0</v>
      </c>
      <c r="H516" s="54">
        <f>COUNTIF(사출계획!$G$62:$H$110,표4[[#This Row],[제품명]])</f>
        <v>0</v>
      </c>
      <c r="I516" s="132">
        <f>COUNTIF(사출계획!$G$62:$H$87,표4[[#This Row],[제품명]])</f>
        <v>0</v>
      </c>
      <c r="J516" s="132">
        <f>COUNTIF(사출계획!$G$88:$H$110,표4[[#This Row],[제품명]])</f>
        <v>0</v>
      </c>
      <c r="K516" s="54">
        <f>COUNTIF(사출계획!$I$62:$J$110,표4[[#This Row],[제품명]])</f>
        <v>0</v>
      </c>
      <c r="L516" s="131">
        <f>COUNTIF(사출계획!$I$62:$J$87,표4[[#This Row],[제품명]])</f>
        <v>0</v>
      </c>
      <c r="M516" s="131">
        <f>COUNTIF(사출계획!$I$88:$J$110,표4[[#This Row],[제품명]])</f>
        <v>0</v>
      </c>
      <c r="N516" s="129">
        <f>COUNTIF(사출계획!$K$62:$L$110,표4[[#This Row],[제품명]])</f>
        <v>0</v>
      </c>
      <c r="O516" s="131">
        <f>COUNTIF(사출계획!$K$62:$L$87,표4[[#This Row],[제품명]])</f>
        <v>0</v>
      </c>
      <c r="P516" s="131">
        <f>COUNTIF(사출계획!$K$88:$L$110,표4[[#This Row],[제품명]])</f>
        <v>0</v>
      </c>
      <c r="Q516" s="130">
        <f>COUNTIF(사출계획!$M$62:$N$110,표4[[#This Row],[제품명]])</f>
        <v>0</v>
      </c>
      <c r="R516" s="131">
        <f>COUNTIF(사출계획!$M$62:$N$87,표4[[#This Row],[제품명]])</f>
        <v>0</v>
      </c>
      <c r="S516" s="131">
        <f>COUNTIF(사출계획!$M$88:$N$110,표4[[#This Row],[제품명]])</f>
        <v>0</v>
      </c>
      <c r="T516" s="54">
        <f>COUNTIF(사출계획!$O$62:$P$110,표4[[#This Row],[제품명]])</f>
        <v>0</v>
      </c>
      <c r="U516" s="131">
        <f>COUNTIF(사출계획!$O$62:$P$87,표4[[#This Row],[제품명]])</f>
        <v>0</v>
      </c>
      <c r="V516" s="131">
        <f>COUNTIF(사출계획!$O$88:$P$110,표4[[#This Row],[제품명]])</f>
        <v>0</v>
      </c>
      <c r="W516" s="54">
        <f>COUNTIF(사출계획!$Q$62:$R$110,표4[[#This Row],[제품명]])</f>
        <v>0</v>
      </c>
      <c r="X516" s="131">
        <f>COUNTIF(사출계획!$Q$62:$R$87,표4[[#This Row],[제품명]])</f>
        <v>0</v>
      </c>
      <c r="Y516" s="131">
        <f>COUNTIF(사출계획!$Q$88:$R$110,표4[[#This Row],[제품명]])</f>
        <v>0</v>
      </c>
      <c r="Z516" s="54">
        <f>COUNTIF(사출계획!$S$62:$T$110,표4[[#This Row],[제품명]])</f>
        <v>0</v>
      </c>
      <c r="AA516" s="126"/>
      <c r="AB516" s="126"/>
      <c r="AC516" s="33" t="s">
        <v>348</v>
      </c>
      <c r="AD516" s="129">
        <f>SUMIF(표4[잉크명],표5[[#This Row],[잉크]],표4[월])</f>
        <v>0</v>
      </c>
      <c r="AE516" s="131">
        <f>SUMIF(표4[잉크명],표5[[#This Row],[잉크]],표4[월-3층])</f>
        <v>0</v>
      </c>
      <c r="AF516" s="131">
        <f>SUMIF(표4[잉크명],표5[[#This Row],[잉크]],표4[월-1층])</f>
        <v>0</v>
      </c>
      <c r="AG516" s="133">
        <f>SUMIF(표4[잉크명],표5[[#This Row],[잉크]],표4[화])</f>
        <v>0</v>
      </c>
      <c r="AH516" s="131">
        <f>SUMIF(표4[잉크명],표5[[#This Row],[잉크]],표4[화-3층])</f>
        <v>0</v>
      </c>
      <c r="AI516" s="131">
        <f>SUMIF(표4[잉크명],표5[[#This Row],[잉크]],표4[화-1층])</f>
        <v>0</v>
      </c>
      <c r="AJ516" s="130">
        <f>SUMIF(표4[잉크명],표5[[#This Row],[잉크]],표4[수])</f>
        <v>0</v>
      </c>
      <c r="AK516" s="131">
        <f>SUMIF(표4[잉크명],표5[[#This Row],[잉크]],표4[수-3층])</f>
        <v>0</v>
      </c>
      <c r="AL516" s="131">
        <f>SUMIF(표4[잉크명],표5[[#This Row],[잉크]],표4[수-1층])</f>
        <v>0</v>
      </c>
      <c r="AM516" s="34">
        <f>SUMIF(표4[잉크명],표5[[#This Row],[잉크]],표4[목])</f>
        <v>0</v>
      </c>
      <c r="AN516" s="131">
        <f>SUMIF(표4[잉크명],표5[[#This Row],[잉크]],표4[목-3층])</f>
        <v>0</v>
      </c>
      <c r="AO516" s="131">
        <f>SUMIF(표4[잉크명],표5[[#This Row],[잉크]],표4[목-1층])</f>
        <v>0</v>
      </c>
      <c r="AP516" s="34">
        <f>SUMIF(표4[잉크명],표5[[#This Row],[잉크]],표4[금])</f>
        <v>0</v>
      </c>
      <c r="AQ516" s="131">
        <f>SUMIF(표4[잉크명],표5[[#This Row],[잉크]],표4[금-3층])</f>
        <v>0</v>
      </c>
      <c r="AR516" s="131">
        <f>SUMIF(표4[잉크명],표5[[#This Row],[잉크]],표4[금-1층])</f>
        <v>0</v>
      </c>
      <c r="AS516" s="34">
        <f>SUMIF(표4[잉크명],표5[[#This Row],[잉크]],표4[토])</f>
        <v>0</v>
      </c>
      <c r="AT516" s="131">
        <f>SUMIF(표4[잉크명],표5[[#This Row],[잉크]],표4[토-3층])</f>
        <v>0</v>
      </c>
      <c r="AU516" s="131">
        <f>SUMIF(표4[잉크명],표5[[#This Row],[잉크]],표4[토-1층])</f>
        <v>0</v>
      </c>
      <c r="AV516" s="34">
        <f>SUMIF(표4[잉크명],표5[[#This Row],[잉크]],표4[일])</f>
        <v>0</v>
      </c>
      <c r="AW516" s="131">
        <f>SUMIF(표4[잉크명],표5[[#This Row],[잉크]],표4[일-3층])</f>
        <v>0</v>
      </c>
      <c r="AX516" s="131">
        <f>SUMIF(표4[잉크명],표5[[#This Row],[잉크]],표4[일-1층])</f>
        <v>0</v>
      </c>
      <c r="AY516" s="34">
        <f>SUMIF(표4[잉크명],표5[[#This Row],[잉크]],표4[차주 월])</f>
        <v>0</v>
      </c>
      <c r="AZ516" s="34">
        <f>SUM(표5[[#This Row],[월]:[차주 월]])</f>
        <v>0</v>
      </c>
    </row>
    <row r="517" spans="2:52" x14ac:dyDescent="0.3">
      <c r="B517" s="56" t="s">
        <v>1260</v>
      </c>
      <c r="C517" s="56"/>
      <c r="D517" s="56" t="s">
        <v>3042</v>
      </c>
      <c r="E517" s="54">
        <f>COUNTIF(사출계획!$E$62:$F$110,표4[[#This Row],[제품명]])</f>
        <v>0</v>
      </c>
      <c r="F517" s="131">
        <f>COUNTIF(사출계획!$E$62:$F$87,표4[[#This Row],[제품명]])</f>
        <v>0</v>
      </c>
      <c r="G517" s="131">
        <f>COUNTIF(사출계획!$E$88:$F$110,표4[[#This Row],[제품명]])</f>
        <v>0</v>
      </c>
      <c r="H517" s="54">
        <f>COUNTIF(사출계획!$G$62:$H$110,표4[[#This Row],[제품명]])</f>
        <v>0</v>
      </c>
      <c r="I517" s="132">
        <f>COUNTIF(사출계획!$G$62:$H$87,표4[[#This Row],[제품명]])</f>
        <v>0</v>
      </c>
      <c r="J517" s="132">
        <f>COUNTIF(사출계획!$G$88:$H$110,표4[[#This Row],[제품명]])</f>
        <v>0</v>
      </c>
      <c r="K517" s="54">
        <f>COUNTIF(사출계획!$I$62:$J$110,표4[[#This Row],[제품명]])</f>
        <v>0</v>
      </c>
      <c r="L517" s="131">
        <f>COUNTIF(사출계획!$I$62:$J$87,표4[[#This Row],[제품명]])</f>
        <v>0</v>
      </c>
      <c r="M517" s="131">
        <f>COUNTIF(사출계획!$I$88:$J$110,표4[[#This Row],[제품명]])</f>
        <v>0</v>
      </c>
      <c r="N517" s="129">
        <f>COUNTIF(사출계획!$K$62:$L$110,표4[[#This Row],[제품명]])</f>
        <v>0</v>
      </c>
      <c r="O517" s="131">
        <f>COUNTIF(사출계획!$K$62:$L$87,표4[[#This Row],[제품명]])</f>
        <v>0</v>
      </c>
      <c r="P517" s="131">
        <f>COUNTIF(사출계획!$K$88:$L$110,표4[[#This Row],[제품명]])</f>
        <v>0</v>
      </c>
      <c r="Q517" s="130">
        <f>COUNTIF(사출계획!$M$62:$N$110,표4[[#This Row],[제품명]])</f>
        <v>0</v>
      </c>
      <c r="R517" s="131">
        <f>COUNTIF(사출계획!$M$62:$N$87,표4[[#This Row],[제품명]])</f>
        <v>0</v>
      </c>
      <c r="S517" s="131">
        <f>COUNTIF(사출계획!$M$88:$N$110,표4[[#This Row],[제품명]])</f>
        <v>0</v>
      </c>
      <c r="T517" s="54">
        <f>COUNTIF(사출계획!$O$62:$P$110,표4[[#This Row],[제품명]])</f>
        <v>0</v>
      </c>
      <c r="U517" s="131">
        <f>COUNTIF(사출계획!$O$62:$P$87,표4[[#This Row],[제품명]])</f>
        <v>0</v>
      </c>
      <c r="V517" s="131">
        <f>COUNTIF(사출계획!$O$88:$P$110,표4[[#This Row],[제품명]])</f>
        <v>0</v>
      </c>
      <c r="W517" s="54">
        <f>COUNTIF(사출계획!$Q$62:$R$110,표4[[#This Row],[제품명]])</f>
        <v>0</v>
      </c>
      <c r="X517" s="131">
        <f>COUNTIF(사출계획!$Q$62:$R$87,표4[[#This Row],[제품명]])</f>
        <v>0</v>
      </c>
      <c r="Y517" s="131">
        <f>COUNTIF(사출계획!$Q$88:$R$110,표4[[#This Row],[제품명]])</f>
        <v>0</v>
      </c>
      <c r="Z517" s="54">
        <f>COUNTIF(사출계획!$S$62:$T$110,표4[[#This Row],[제품명]])</f>
        <v>0</v>
      </c>
      <c r="AA517" s="126"/>
      <c r="AB517" s="126"/>
      <c r="AC517" s="192" t="s">
        <v>1593</v>
      </c>
      <c r="AD517" s="129">
        <f>SUMIF(표4[잉크명],표5[[#This Row],[잉크]],표4[월])</f>
        <v>1</v>
      </c>
      <c r="AE517" s="131">
        <f>SUMIF(표4[잉크명],표5[[#This Row],[잉크]],표4[월-3층])</f>
        <v>0</v>
      </c>
      <c r="AF517" s="131">
        <f>SUMIF(표4[잉크명],표5[[#This Row],[잉크]],표4[월-1층])</f>
        <v>1</v>
      </c>
      <c r="AG517" s="133">
        <f>SUMIF(표4[잉크명],표5[[#This Row],[잉크]],표4[화])</f>
        <v>0</v>
      </c>
      <c r="AH517" s="131">
        <f>SUMIF(표4[잉크명],표5[[#This Row],[잉크]],표4[화-3층])</f>
        <v>0</v>
      </c>
      <c r="AI517" s="131">
        <f>SUMIF(표4[잉크명],표5[[#This Row],[잉크]],표4[화-1층])</f>
        <v>0</v>
      </c>
      <c r="AJ517" s="130">
        <f>SUMIF(표4[잉크명],표5[[#This Row],[잉크]],표4[수])</f>
        <v>0</v>
      </c>
      <c r="AK517" s="131">
        <f>SUMIF(표4[잉크명],표5[[#This Row],[잉크]],표4[수-3층])</f>
        <v>0</v>
      </c>
      <c r="AL517" s="131">
        <f>SUMIF(표4[잉크명],표5[[#This Row],[잉크]],표4[수-1층])</f>
        <v>0</v>
      </c>
      <c r="AM517" s="54">
        <f>SUMIF(표4[잉크명],표5[[#This Row],[잉크]],표4[목])</f>
        <v>0</v>
      </c>
      <c r="AN517" s="131">
        <f>SUMIF(표4[잉크명],표5[[#This Row],[잉크]],표4[목-3층])</f>
        <v>0</v>
      </c>
      <c r="AO517" s="131">
        <f>SUMIF(표4[잉크명],표5[[#This Row],[잉크]],표4[목-1층])</f>
        <v>0</v>
      </c>
      <c r="AP517" s="54">
        <f>SUMIF(표4[잉크명],표5[[#This Row],[잉크]],표4[금])</f>
        <v>0</v>
      </c>
      <c r="AQ517" s="131">
        <f>SUMIF(표4[잉크명],표5[[#This Row],[잉크]],표4[금-3층])</f>
        <v>0</v>
      </c>
      <c r="AR517" s="131">
        <f>SUMIF(표4[잉크명],표5[[#This Row],[잉크]],표4[금-1층])</f>
        <v>0</v>
      </c>
      <c r="AS517" s="54">
        <f>SUMIF(표4[잉크명],표5[[#This Row],[잉크]],표4[토])</f>
        <v>0</v>
      </c>
      <c r="AT517" s="131">
        <f>SUMIF(표4[잉크명],표5[[#This Row],[잉크]],표4[토-3층])</f>
        <v>0</v>
      </c>
      <c r="AU517" s="131">
        <f>SUMIF(표4[잉크명],표5[[#This Row],[잉크]],표4[토-1층])</f>
        <v>0</v>
      </c>
      <c r="AV517" s="54">
        <f>SUMIF(표4[잉크명],표5[[#This Row],[잉크]],표4[일])</f>
        <v>0</v>
      </c>
      <c r="AW517" s="131">
        <f>SUMIF(표4[잉크명],표5[[#This Row],[잉크]],표4[일-3층])</f>
        <v>0</v>
      </c>
      <c r="AX517" s="131">
        <f>SUMIF(표4[잉크명],표5[[#This Row],[잉크]],표4[일-1층])</f>
        <v>0</v>
      </c>
      <c r="AY517" s="54">
        <f>SUMIF(표4[잉크명],표5[[#This Row],[잉크]],표4[차주 월])</f>
        <v>0</v>
      </c>
      <c r="AZ517" s="54">
        <f>SUM(표5[[#This Row],[월]:[차주 월]])</f>
        <v>2</v>
      </c>
    </row>
    <row r="518" spans="2:52" x14ac:dyDescent="0.3">
      <c r="B518" s="56" t="s">
        <v>1260</v>
      </c>
      <c r="C518" s="56"/>
      <c r="D518" s="56" t="s">
        <v>1228</v>
      </c>
      <c r="E518" s="34">
        <f>COUNTIF(사출계획!$E$62:$F$110,표4[[#This Row],[제품명]])</f>
        <v>0</v>
      </c>
      <c r="F518" s="126">
        <f>COUNTIF(사출계획!$E$62:$F$87,표4[[#This Row],[제품명]])</f>
        <v>0</v>
      </c>
      <c r="G518" s="126">
        <f>COUNTIF(사출계획!$E$88:$F$110,표4[[#This Row],[제품명]])</f>
        <v>0</v>
      </c>
      <c r="H518" s="34">
        <f>COUNTIF(사출계획!$G$62:$H$110,표4[[#This Row],[제품명]])</f>
        <v>0</v>
      </c>
      <c r="I518" s="128">
        <f>COUNTIF(사출계획!$G$62:$H$87,표4[[#This Row],[제품명]])</f>
        <v>0</v>
      </c>
      <c r="J518" s="128">
        <f>COUNTIF(사출계획!$G$88:$H$110,표4[[#This Row],[제품명]])</f>
        <v>0</v>
      </c>
      <c r="K518" s="34">
        <f>COUNTIF(사출계획!$I$62:$J$110,표4[[#This Row],[제품명]])</f>
        <v>0</v>
      </c>
      <c r="L518" s="126">
        <f>COUNTIF(사출계획!$I$62:$J$87,표4[[#This Row],[제품명]])</f>
        <v>0</v>
      </c>
      <c r="M518" s="126">
        <f>COUNTIF(사출계획!$I$88:$J$110,표4[[#This Row],[제품명]])</f>
        <v>0</v>
      </c>
      <c r="N518" s="129">
        <f>COUNTIF(사출계획!$K$62:$L$110,표4[[#This Row],[제품명]])</f>
        <v>0</v>
      </c>
      <c r="O518" s="126">
        <f>COUNTIF(사출계획!$K$62:$L$87,표4[[#This Row],[제품명]])</f>
        <v>0</v>
      </c>
      <c r="P518" s="126">
        <f>COUNTIF(사출계획!$K$88:$L$110,표4[[#This Row],[제품명]])</f>
        <v>0</v>
      </c>
      <c r="Q518" s="130">
        <f>COUNTIF(사출계획!$M$62:$N$110,표4[[#This Row],[제품명]])</f>
        <v>0</v>
      </c>
      <c r="R518" s="126">
        <f>COUNTIF(사출계획!$M$62:$N$87,표4[[#This Row],[제품명]])</f>
        <v>0</v>
      </c>
      <c r="S518" s="126">
        <f>COUNTIF(사출계획!$M$88:$N$110,표4[[#This Row],[제품명]])</f>
        <v>0</v>
      </c>
      <c r="T518" s="34">
        <f>COUNTIF(사출계획!$O$62:$P$110,표4[[#This Row],[제품명]])</f>
        <v>0</v>
      </c>
      <c r="U518" s="126">
        <f>COUNTIF(사출계획!$O$62:$P$87,표4[[#This Row],[제품명]])</f>
        <v>0</v>
      </c>
      <c r="V518" s="126">
        <f>COUNTIF(사출계획!$O$88:$P$110,표4[[#This Row],[제품명]])</f>
        <v>0</v>
      </c>
      <c r="W518" s="34">
        <f>COUNTIF(사출계획!$Q$62:$R$110,표4[[#This Row],[제품명]])</f>
        <v>0</v>
      </c>
      <c r="X518" s="126">
        <f>COUNTIF(사출계획!$Q$62:$R$87,표4[[#This Row],[제품명]])</f>
        <v>0</v>
      </c>
      <c r="Y518" s="126">
        <f>COUNTIF(사출계획!$Q$88:$R$110,표4[[#This Row],[제품명]])</f>
        <v>0</v>
      </c>
      <c r="Z518" s="34">
        <f>COUNTIF(사출계획!$S$62:$T$110,표4[[#This Row],[제품명]])</f>
        <v>0</v>
      </c>
      <c r="AA518" s="126"/>
      <c r="AB518" s="126"/>
      <c r="AC518" s="192" t="s">
        <v>1594</v>
      </c>
      <c r="AD518" s="129">
        <f>SUMIF(표4[잉크명],표5[[#This Row],[잉크]],표4[월])</f>
        <v>1</v>
      </c>
      <c r="AE518" s="131">
        <f>SUMIF(표4[잉크명],표5[[#This Row],[잉크]],표4[월-3층])</f>
        <v>0</v>
      </c>
      <c r="AF518" s="131">
        <f>SUMIF(표4[잉크명],표5[[#This Row],[잉크]],표4[월-1층])</f>
        <v>1</v>
      </c>
      <c r="AG518" s="133">
        <f>SUMIF(표4[잉크명],표5[[#This Row],[잉크]],표4[화])</f>
        <v>0</v>
      </c>
      <c r="AH518" s="131">
        <f>SUMIF(표4[잉크명],표5[[#This Row],[잉크]],표4[화-3층])</f>
        <v>0</v>
      </c>
      <c r="AI518" s="131">
        <f>SUMIF(표4[잉크명],표5[[#This Row],[잉크]],표4[화-1층])</f>
        <v>0</v>
      </c>
      <c r="AJ518" s="130">
        <f>SUMIF(표4[잉크명],표5[[#This Row],[잉크]],표4[수])</f>
        <v>0</v>
      </c>
      <c r="AK518" s="131">
        <f>SUMIF(표4[잉크명],표5[[#This Row],[잉크]],표4[수-3층])</f>
        <v>0</v>
      </c>
      <c r="AL518" s="131">
        <f>SUMIF(표4[잉크명],표5[[#This Row],[잉크]],표4[수-1층])</f>
        <v>0</v>
      </c>
      <c r="AM518" s="54">
        <f>SUMIF(표4[잉크명],표5[[#This Row],[잉크]],표4[목])</f>
        <v>0</v>
      </c>
      <c r="AN518" s="131">
        <f>SUMIF(표4[잉크명],표5[[#This Row],[잉크]],표4[목-3층])</f>
        <v>0</v>
      </c>
      <c r="AO518" s="131">
        <f>SUMIF(표4[잉크명],표5[[#This Row],[잉크]],표4[목-1층])</f>
        <v>0</v>
      </c>
      <c r="AP518" s="54">
        <f>SUMIF(표4[잉크명],표5[[#This Row],[잉크]],표4[금])</f>
        <v>0</v>
      </c>
      <c r="AQ518" s="131">
        <f>SUMIF(표4[잉크명],표5[[#This Row],[잉크]],표4[금-3층])</f>
        <v>0</v>
      </c>
      <c r="AR518" s="131">
        <f>SUMIF(표4[잉크명],표5[[#This Row],[잉크]],표4[금-1층])</f>
        <v>0</v>
      </c>
      <c r="AS518" s="54">
        <f>SUMIF(표4[잉크명],표5[[#This Row],[잉크]],표4[토])</f>
        <v>0</v>
      </c>
      <c r="AT518" s="131">
        <f>SUMIF(표4[잉크명],표5[[#This Row],[잉크]],표4[토-3층])</f>
        <v>0</v>
      </c>
      <c r="AU518" s="131">
        <f>SUMIF(표4[잉크명],표5[[#This Row],[잉크]],표4[토-1층])</f>
        <v>0</v>
      </c>
      <c r="AV518" s="54">
        <f>SUMIF(표4[잉크명],표5[[#This Row],[잉크]],표4[일])</f>
        <v>0</v>
      </c>
      <c r="AW518" s="131">
        <f>SUMIF(표4[잉크명],표5[[#This Row],[잉크]],표4[일-3층])</f>
        <v>0</v>
      </c>
      <c r="AX518" s="131">
        <f>SUMIF(표4[잉크명],표5[[#This Row],[잉크]],표4[일-1층])</f>
        <v>0</v>
      </c>
      <c r="AY518" s="54">
        <f>SUMIF(표4[잉크명],표5[[#This Row],[잉크]],표4[차주 월])</f>
        <v>0</v>
      </c>
      <c r="AZ518" s="54">
        <f>SUM(표5[[#This Row],[월]:[차주 월]])</f>
        <v>2</v>
      </c>
    </row>
    <row r="519" spans="2:52" x14ac:dyDescent="0.3">
      <c r="B519" s="56" t="s">
        <v>1260</v>
      </c>
      <c r="C519" s="56"/>
      <c r="D519" s="56" t="s">
        <v>5341</v>
      </c>
      <c r="E519" s="34">
        <f>COUNTIF(사출계획!$E$62:$F$110,표4[[#This Row],[제품명]])</f>
        <v>0</v>
      </c>
      <c r="F519" s="126">
        <f>COUNTIF(사출계획!$E$62:$F$87,표4[[#This Row],[제품명]])</f>
        <v>0</v>
      </c>
      <c r="G519" s="126">
        <f>COUNTIF(사출계획!$E$88:$F$110,표4[[#This Row],[제품명]])</f>
        <v>0</v>
      </c>
      <c r="H519" s="34">
        <f>COUNTIF(사출계획!$G$62:$H$110,표4[[#This Row],[제품명]])</f>
        <v>0</v>
      </c>
      <c r="I519" s="128">
        <f>COUNTIF(사출계획!$G$62:$H$87,표4[[#This Row],[제품명]])</f>
        <v>0</v>
      </c>
      <c r="J519" s="128">
        <f>COUNTIF(사출계획!$G$88:$H$110,표4[[#This Row],[제품명]])</f>
        <v>0</v>
      </c>
      <c r="K519" s="34">
        <f>COUNTIF(사출계획!$I$62:$J$110,표4[[#This Row],[제품명]])</f>
        <v>0</v>
      </c>
      <c r="L519" s="126">
        <f>COUNTIF(사출계획!$I$62:$J$87,표4[[#This Row],[제품명]])</f>
        <v>0</v>
      </c>
      <c r="M519" s="126">
        <f>COUNTIF(사출계획!$I$88:$J$110,표4[[#This Row],[제품명]])</f>
        <v>0</v>
      </c>
      <c r="N519" s="129">
        <f>COUNTIF(사출계획!$K$62:$L$110,표4[[#This Row],[제품명]])</f>
        <v>0</v>
      </c>
      <c r="O519" s="126">
        <f>COUNTIF(사출계획!$K$62:$L$87,표4[[#This Row],[제품명]])</f>
        <v>0</v>
      </c>
      <c r="P519" s="126">
        <f>COUNTIF(사출계획!$K$88:$L$110,표4[[#This Row],[제품명]])</f>
        <v>0</v>
      </c>
      <c r="Q519" s="130">
        <f>COUNTIF(사출계획!$M$62:$N$110,표4[[#This Row],[제품명]])</f>
        <v>0</v>
      </c>
      <c r="R519" s="126">
        <f>COUNTIF(사출계획!$M$62:$N$87,표4[[#This Row],[제품명]])</f>
        <v>0</v>
      </c>
      <c r="S519" s="126">
        <f>COUNTIF(사출계획!$M$88:$N$110,표4[[#This Row],[제품명]])</f>
        <v>0</v>
      </c>
      <c r="T519" s="34">
        <f>COUNTIF(사출계획!$O$62:$P$110,표4[[#This Row],[제품명]])</f>
        <v>0</v>
      </c>
      <c r="U519" s="126">
        <f>COUNTIF(사출계획!$O$62:$P$87,표4[[#This Row],[제품명]])</f>
        <v>0</v>
      </c>
      <c r="V519" s="126">
        <f>COUNTIF(사출계획!$O$88:$P$110,표4[[#This Row],[제품명]])</f>
        <v>0</v>
      </c>
      <c r="W519" s="34">
        <f>COUNTIF(사출계획!$Q$62:$R$110,표4[[#This Row],[제품명]])</f>
        <v>0</v>
      </c>
      <c r="X519" s="126">
        <f>COUNTIF(사출계획!$Q$62:$R$87,표4[[#This Row],[제품명]])</f>
        <v>0</v>
      </c>
      <c r="Y519" s="126">
        <f>COUNTIF(사출계획!$Q$88:$R$110,표4[[#This Row],[제품명]])</f>
        <v>0</v>
      </c>
      <c r="Z519" s="34">
        <f>COUNTIF(사출계획!$S$62:$T$110,표4[[#This Row],[제품명]])</f>
        <v>0</v>
      </c>
      <c r="AA519" s="126"/>
      <c r="AB519" s="126"/>
      <c r="AC519" s="193" t="s">
        <v>711</v>
      </c>
      <c r="AD519" s="129">
        <f>SUMIF(표4[잉크명],표5[[#This Row],[잉크]],표4[월])</f>
        <v>0</v>
      </c>
      <c r="AE519" s="131">
        <f>SUMIF(표4[잉크명],표5[[#This Row],[잉크]],표4[월-3층])</f>
        <v>0</v>
      </c>
      <c r="AF519" s="131">
        <f>SUMIF(표4[잉크명],표5[[#This Row],[잉크]],표4[월-1층])</f>
        <v>0</v>
      </c>
      <c r="AG519" s="133">
        <f>SUMIF(표4[잉크명],표5[[#This Row],[잉크]],표4[화])</f>
        <v>0</v>
      </c>
      <c r="AH519" s="131">
        <f>SUMIF(표4[잉크명],표5[[#This Row],[잉크]],표4[화-3층])</f>
        <v>0</v>
      </c>
      <c r="AI519" s="131">
        <f>SUMIF(표4[잉크명],표5[[#This Row],[잉크]],표4[화-1층])</f>
        <v>0</v>
      </c>
      <c r="AJ519" s="130">
        <f>SUMIF(표4[잉크명],표5[[#This Row],[잉크]],표4[수])</f>
        <v>0</v>
      </c>
      <c r="AK519" s="131">
        <f>SUMIF(표4[잉크명],표5[[#This Row],[잉크]],표4[수-3층])</f>
        <v>0</v>
      </c>
      <c r="AL519" s="131">
        <f>SUMIF(표4[잉크명],표5[[#This Row],[잉크]],표4[수-1층])</f>
        <v>0</v>
      </c>
      <c r="AM519" s="54">
        <f>SUMIF(표4[잉크명],표5[[#This Row],[잉크]],표4[목])</f>
        <v>0</v>
      </c>
      <c r="AN519" s="131">
        <f>SUMIF(표4[잉크명],표5[[#This Row],[잉크]],표4[목-3층])</f>
        <v>0</v>
      </c>
      <c r="AO519" s="131">
        <f>SUMIF(표4[잉크명],표5[[#This Row],[잉크]],표4[목-1층])</f>
        <v>0</v>
      </c>
      <c r="AP519" s="54">
        <f>SUMIF(표4[잉크명],표5[[#This Row],[잉크]],표4[금])</f>
        <v>0</v>
      </c>
      <c r="AQ519" s="131">
        <f>SUMIF(표4[잉크명],표5[[#This Row],[잉크]],표4[금-3층])</f>
        <v>0</v>
      </c>
      <c r="AR519" s="131">
        <f>SUMIF(표4[잉크명],표5[[#This Row],[잉크]],표4[금-1층])</f>
        <v>0</v>
      </c>
      <c r="AS519" s="54">
        <f>SUMIF(표4[잉크명],표5[[#This Row],[잉크]],표4[토])</f>
        <v>0</v>
      </c>
      <c r="AT519" s="131">
        <f>SUMIF(표4[잉크명],표5[[#This Row],[잉크]],표4[토-3층])</f>
        <v>0</v>
      </c>
      <c r="AU519" s="131">
        <f>SUMIF(표4[잉크명],표5[[#This Row],[잉크]],표4[토-1층])</f>
        <v>0</v>
      </c>
      <c r="AV519" s="54">
        <f>SUMIF(표4[잉크명],표5[[#This Row],[잉크]],표4[일])</f>
        <v>0</v>
      </c>
      <c r="AW519" s="131">
        <f>SUMIF(표4[잉크명],표5[[#This Row],[잉크]],표4[일-3층])</f>
        <v>0</v>
      </c>
      <c r="AX519" s="131">
        <f>SUMIF(표4[잉크명],표5[[#This Row],[잉크]],표4[일-1층])</f>
        <v>0</v>
      </c>
      <c r="AY519" s="54">
        <f>SUMIF(표4[잉크명],표5[[#This Row],[잉크]],표4[차주 월])</f>
        <v>0</v>
      </c>
      <c r="AZ519" s="54">
        <f>SUM(표5[[#This Row],[월]:[차주 월]])</f>
        <v>0</v>
      </c>
    </row>
    <row r="520" spans="2:52" x14ac:dyDescent="0.3">
      <c r="B520" s="56" t="s">
        <v>5507</v>
      </c>
      <c r="C520" s="56"/>
      <c r="D520" s="56" t="s">
        <v>5336</v>
      </c>
      <c r="E520" s="34">
        <f>COUNTIF(사출계획!$E$62:$F$110,표4[[#This Row],[제품명]])</f>
        <v>0</v>
      </c>
      <c r="F520" s="126">
        <f>COUNTIF(사출계획!$E$62:$F$87,표4[[#This Row],[제품명]])</f>
        <v>0</v>
      </c>
      <c r="G520" s="126">
        <f>COUNTIF(사출계획!$E$88:$F$110,표4[[#This Row],[제품명]])</f>
        <v>0</v>
      </c>
      <c r="H520" s="34">
        <f>COUNTIF(사출계획!$G$62:$H$110,표4[[#This Row],[제품명]])</f>
        <v>0</v>
      </c>
      <c r="I520" s="128">
        <f>COUNTIF(사출계획!$G$62:$H$87,표4[[#This Row],[제품명]])</f>
        <v>0</v>
      </c>
      <c r="J520" s="128">
        <f>COUNTIF(사출계획!$G$88:$H$110,표4[[#This Row],[제품명]])</f>
        <v>0</v>
      </c>
      <c r="K520" s="34">
        <f>COUNTIF(사출계획!$I$62:$J$110,표4[[#This Row],[제품명]])</f>
        <v>0</v>
      </c>
      <c r="L520" s="126">
        <f>COUNTIF(사출계획!$I$62:$J$87,표4[[#This Row],[제품명]])</f>
        <v>0</v>
      </c>
      <c r="M520" s="126">
        <f>COUNTIF(사출계획!$I$88:$J$110,표4[[#This Row],[제품명]])</f>
        <v>0</v>
      </c>
      <c r="N520" s="129">
        <f>COUNTIF(사출계획!$K$62:$L$110,표4[[#This Row],[제품명]])</f>
        <v>0</v>
      </c>
      <c r="O520" s="126">
        <f>COUNTIF(사출계획!$K$62:$L$87,표4[[#This Row],[제품명]])</f>
        <v>0</v>
      </c>
      <c r="P520" s="126">
        <f>COUNTIF(사출계획!$K$88:$L$110,표4[[#This Row],[제품명]])</f>
        <v>0</v>
      </c>
      <c r="Q520" s="130">
        <f>COUNTIF(사출계획!$M$62:$N$110,표4[[#This Row],[제품명]])</f>
        <v>0</v>
      </c>
      <c r="R520" s="126">
        <f>COUNTIF(사출계획!$M$62:$N$87,표4[[#This Row],[제품명]])</f>
        <v>0</v>
      </c>
      <c r="S520" s="126">
        <f>COUNTIF(사출계획!$M$88:$N$110,표4[[#This Row],[제품명]])</f>
        <v>0</v>
      </c>
      <c r="T520" s="34">
        <f>COUNTIF(사출계획!$O$62:$P$110,표4[[#This Row],[제품명]])</f>
        <v>0</v>
      </c>
      <c r="U520" s="126">
        <f>COUNTIF(사출계획!$O$62:$P$87,표4[[#This Row],[제품명]])</f>
        <v>0</v>
      </c>
      <c r="V520" s="126">
        <f>COUNTIF(사출계획!$O$88:$P$110,표4[[#This Row],[제품명]])</f>
        <v>0</v>
      </c>
      <c r="W520" s="34">
        <f>COUNTIF(사출계획!$Q$62:$R$110,표4[[#This Row],[제품명]])</f>
        <v>0</v>
      </c>
      <c r="X520" s="126">
        <f>COUNTIF(사출계획!$Q$62:$R$87,표4[[#This Row],[제품명]])</f>
        <v>0</v>
      </c>
      <c r="Y520" s="126">
        <f>COUNTIF(사출계획!$Q$88:$R$110,표4[[#This Row],[제품명]])</f>
        <v>0</v>
      </c>
      <c r="Z520" s="34">
        <f>COUNTIF(사출계획!$S$62:$T$110,표4[[#This Row],[제품명]])</f>
        <v>0</v>
      </c>
      <c r="AA520" s="126"/>
      <c r="AB520" s="126"/>
      <c r="AC520" s="194" t="s">
        <v>1310</v>
      </c>
      <c r="AD520" s="129">
        <f>SUMIF(표4[잉크명],표5[[#This Row],[잉크]],표4[월])</f>
        <v>0</v>
      </c>
      <c r="AE520" s="131">
        <f>SUMIF(표4[잉크명],표5[[#This Row],[잉크]],표4[월-3층])</f>
        <v>0</v>
      </c>
      <c r="AF520" s="131">
        <f>SUMIF(표4[잉크명],표5[[#This Row],[잉크]],표4[월-1층])</f>
        <v>0</v>
      </c>
      <c r="AG520" s="133">
        <f>SUMIF(표4[잉크명],표5[[#This Row],[잉크]],표4[화])</f>
        <v>0</v>
      </c>
      <c r="AH520" s="131">
        <f>SUMIF(표4[잉크명],표5[[#This Row],[잉크]],표4[화-3층])</f>
        <v>0</v>
      </c>
      <c r="AI520" s="131">
        <f>SUMIF(표4[잉크명],표5[[#This Row],[잉크]],표4[화-1층])</f>
        <v>0</v>
      </c>
      <c r="AJ520" s="130">
        <f>SUMIF(표4[잉크명],표5[[#This Row],[잉크]],표4[수])</f>
        <v>0</v>
      </c>
      <c r="AK520" s="131">
        <f>SUMIF(표4[잉크명],표5[[#This Row],[잉크]],표4[수-3층])</f>
        <v>0</v>
      </c>
      <c r="AL520" s="131">
        <f>SUMIF(표4[잉크명],표5[[#This Row],[잉크]],표4[수-1층])</f>
        <v>0</v>
      </c>
      <c r="AM520" s="54">
        <f>SUMIF(표4[잉크명],표5[[#This Row],[잉크]],표4[목])</f>
        <v>0</v>
      </c>
      <c r="AN520" s="131">
        <f>SUMIF(표4[잉크명],표5[[#This Row],[잉크]],표4[목-3층])</f>
        <v>0</v>
      </c>
      <c r="AO520" s="131">
        <f>SUMIF(표4[잉크명],표5[[#This Row],[잉크]],표4[목-1층])</f>
        <v>0</v>
      </c>
      <c r="AP520" s="54">
        <f>SUMIF(표4[잉크명],표5[[#This Row],[잉크]],표4[금])</f>
        <v>0</v>
      </c>
      <c r="AQ520" s="131">
        <f>SUMIF(표4[잉크명],표5[[#This Row],[잉크]],표4[금-3층])</f>
        <v>0</v>
      </c>
      <c r="AR520" s="131">
        <f>SUMIF(표4[잉크명],표5[[#This Row],[잉크]],표4[금-1층])</f>
        <v>0</v>
      </c>
      <c r="AS520" s="54">
        <f>SUMIF(표4[잉크명],표5[[#This Row],[잉크]],표4[토])</f>
        <v>0</v>
      </c>
      <c r="AT520" s="131">
        <f>SUMIF(표4[잉크명],표5[[#This Row],[잉크]],표4[토-3층])</f>
        <v>0</v>
      </c>
      <c r="AU520" s="131">
        <f>SUMIF(표4[잉크명],표5[[#This Row],[잉크]],표4[토-1층])</f>
        <v>0</v>
      </c>
      <c r="AV520" s="54">
        <f>SUMIF(표4[잉크명],표5[[#This Row],[잉크]],표4[일])</f>
        <v>0</v>
      </c>
      <c r="AW520" s="131">
        <f>SUMIF(표4[잉크명],표5[[#This Row],[잉크]],표4[일-3층])</f>
        <v>0</v>
      </c>
      <c r="AX520" s="131">
        <f>SUMIF(표4[잉크명],표5[[#This Row],[잉크]],표4[일-1층])</f>
        <v>0</v>
      </c>
      <c r="AY520" s="54">
        <f>SUMIF(표4[잉크명],표5[[#This Row],[잉크]],표4[차주 월])</f>
        <v>0</v>
      </c>
      <c r="AZ520" s="54">
        <f>SUM(표5[[#This Row],[월]:[차주 월]])</f>
        <v>0</v>
      </c>
    </row>
    <row r="521" spans="2:52" x14ac:dyDescent="0.3">
      <c r="B521" s="56" t="s">
        <v>1262</v>
      </c>
      <c r="C521" s="56"/>
      <c r="D521" s="56" t="s">
        <v>1264</v>
      </c>
      <c r="E521" s="34">
        <f>COUNTIF(사출계획!$E$62:$F$110,표4[[#This Row],[제품명]])</f>
        <v>0</v>
      </c>
      <c r="F521" s="126">
        <f>COUNTIF(사출계획!$E$62:$F$87,표4[[#This Row],[제품명]])</f>
        <v>0</v>
      </c>
      <c r="G521" s="126">
        <f>COUNTIF(사출계획!$E$88:$F$110,표4[[#This Row],[제품명]])</f>
        <v>0</v>
      </c>
      <c r="H521" s="34">
        <f>COUNTIF(사출계획!$G$62:$H$110,표4[[#This Row],[제품명]])</f>
        <v>0</v>
      </c>
      <c r="I521" s="128">
        <f>COUNTIF(사출계획!$G$62:$H$87,표4[[#This Row],[제품명]])</f>
        <v>0</v>
      </c>
      <c r="J521" s="128">
        <f>COUNTIF(사출계획!$G$88:$H$110,표4[[#This Row],[제품명]])</f>
        <v>0</v>
      </c>
      <c r="K521" s="34">
        <f>COUNTIF(사출계획!$I$62:$J$110,표4[[#This Row],[제품명]])</f>
        <v>0</v>
      </c>
      <c r="L521" s="126">
        <f>COUNTIF(사출계획!$I$62:$J$87,표4[[#This Row],[제품명]])</f>
        <v>0</v>
      </c>
      <c r="M521" s="126">
        <f>COUNTIF(사출계획!$I$88:$J$110,표4[[#This Row],[제품명]])</f>
        <v>0</v>
      </c>
      <c r="N521" s="129">
        <f>COUNTIF(사출계획!$K$62:$L$110,표4[[#This Row],[제품명]])</f>
        <v>0</v>
      </c>
      <c r="O521" s="126">
        <f>COUNTIF(사출계획!$K$62:$L$87,표4[[#This Row],[제품명]])</f>
        <v>0</v>
      </c>
      <c r="P521" s="126">
        <f>COUNTIF(사출계획!$K$88:$L$110,표4[[#This Row],[제품명]])</f>
        <v>0</v>
      </c>
      <c r="Q521" s="130">
        <f>COUNTIF(사출계획!$M$62:$N$110,표4[[#This Row],[제품명]])</f>
        <v>0</v>
      </c>
      <c r="R521" s="126">
        <f>COUNTIF(사출계획!$M$62:$N$87,표4[[#This Row],[제품명]])</f>
        <v>0</v>
      </c>
      <c r="S521" s="126">
        <f>COUNTIF(사출계획!$M$88:$N$110,표4[[#This Row],[제품명]])</f>
        <v>0</v>
      </c>
      <c r="T521" s="34">
        <f>COUNTIF(사출계획!$O$62:$P$110,표4[[#This Row],[제품명]])</f>
        <v>0</v>
      </c>
      <c r="U521" s="126">
        <f>COUNTIF(사출계획!$O$62:$P$87,표4[[#This Row],[제품명]])</f>
        <v>0</v>
      </c>
      <c r="V521" s="126">
        <f>COUNTIF(사출계획!$O$88:$P$110,표4[[#This Row],[제품명]])</f>
        <v>0</v>
      </c>
      <c r="W521" s="34">
        <f>COUNTIF(사출계획!$Q$62:$R$110,표4[[#This Row],[제품명]])</f>
        <v>0</v>
      </c>
      <c r="X521" s="126">
        <f>COUNTIF(사출계획!$Q$62:$R$87,표4[[#This Row],[제품명]])</f>
        <v>0</v>
      </c>
      <c r="Y521" s="126">
        <f>COUNTIF(사출계획!$Q$88:$R$110,표4[[#This Row],[제품명]])</f>
        <v>0</v>
      </c>
      <c r="Z521" s="34">
        <f>COUNTIF(사출계획!$S$62:$T$110,표4[[#This Row],[제품명]])</f>
        <v>0</v>
      </c>
      <c r="AA521" s="126"/>
      <c r="AB521" s="126"/>
      <c r="AC521" s="33" t="s">
        <v>1793</v>
      </c>
      <c r="AD521" s="129">
        <f>SUMIF(표4[잉크명],표5[[#This Row],[잉크]],표4[월])</f>
        <v>0</v>
      </c>
      <c r="AE521" s="131">
        <f>SUMIF(표4[잉크명],표5[[#This Row],[잉크]],표4[월-3층])</f>
        <v>0</v>
      </c>
      <c r="AF521" s="131">
        <f>SUMIF(표4[잉크명],표5[[#This Row],[잉크]],표4[월-1층])</f>
        <v>0</v>
      </c>
      <c r="AG521" s="133">
        <f>SUMIF(표4[잉크명],표5[[#This Row],[잉크]],표4[화])</f>
        <v>0</v>
      </c>
      <c r="AH521" s="131">
        <f>SUMIF(표4[잉크명],표5[[#This Row],[잉크]],표4[화-3층])</f>
        <v>0</v>
      </c>
      <c r="AI521" s="131">
        <f>SUMIF(표4[잉크명],표5[[#This Row],[잉크]],표4[화-1층])</f>
        <v>0</v>
      </c>
      <c r="AJ521" s="130">
        <f>SUMIF(표4[잉크명],표5[[#This Row],[잉크]],표4[수])</f>
        <v>0</v>
      </c>
      <c r="AK521" s="131">
        <f>SUMIF(표4[잉크명],표5[[#This Row],[잉크]],표4[수-3층])</f>
        <v>0</v>
      </c>
      <c r="AL521" s="131">
        <f>SUMIF(표4[잉크명],표5[[#This Row],[잉크]],표4[수-1층])</f>
        <v>0</v>
      </c>
      <c r="AM521" s="34">
        <f>SUMIF(표4[잉크명],표5[[#This Row],[잉크]],표4[목])</f>
        <v>0</v>
      </c>
      <c r="AN521" s="131">
        <f>SUMIF(표4[잉크명],표5[[#This Row],[잉크]],표4[목-3층])</f>
        <v>0</v>
      </c>
      <c r="AO521" s="131">
        <f>SUMIF(표4[잉크명],표5[[#This Row],[잉크]],표4[목-1층])</f>
        <v>0</v>
      </c>
      <c r="AP521" s="34">
        <f>SUMIF(표4[잉크명],표5[[#This Row],[잉크]],표4[금])</f>
        <v>0</v>
      </c>
      <c r="AQ521" s="131">
        <f>SUMIF(표4[잉크명],표5[[#This Row],[잉크]],표4[금-3층])</f>
        <v>0</v>
      </c>
      <c r="AR521" s="131">
        <f>SUMIF(표4[잉크명],표5[[#This Row],[잉크]],표4[금-1층])</f>
        <v>0</v>
      </c>
      <c r="AS521" s="34">
        <f>SUMIF(표4[잉크명],표5[[#This Row],[잉크]],표4[토])</f>
        <v>0</v>
      </c>
      <c r="AT521" s="131">
        <f>SUMIF(표4[잉크명],표5[[#This Row],[잉크]],표4[토-3층])</f>
        <v>0</v>
      </c>
      <c r="AU521" s="131">
        <f>SUMIF(표4[잉크명],표5[[#This Row],[잉크]],표4[토-1층])</f>
        <v>0</v>
      </c>
      <c r="AV521" s="34">
        <f>SUMIF(표4[잉크명],표5[[#This Row],[잉크]],표4[일])</f>
        <v>0</v>
      </c>
      <c r="AW521" s="131">
        <f>SUMIF(표4[잉크명],표5[[#This Row],[잉크]],표4[일-3층])</f>
        <v>0</v>
      </c>
      <c r="AX521" s="131">
        <f>SUMIF(표4[잉크명],표5[[#This Row],[잉크]],표4[일-1층])</f>
        <v>0</v>
      </c>
      <c r="AY521" s="34">
        <f>SUMIF(표4[잉크명],표5[[#This Row],[잉크]],표4[차주 월])</f>
        <v>0</v>
      </c>
      <c r="AZ521" s="34">
        <f>SUM(표5[[#This Row],[월]:[차주 월]])</f>
        <v>0</v>
      </c>
    </row>
    <row r="522" spans="2:52" x14ac:dyDescent="0.3">
      <c r="B522" s="56" t="s">
        <v>1262</v>
      </c>
      <c r="C522" s="56"/>
      <c r="D522" s="56" t="s">
        <v>1265</v>
      </c>
      <c r="E522" s="54">
        <f>COUNTIF(사출계획!$E$62:$F$110,표4[[#This Row],[제품명]])</f>
        <v>0</v>
      </c>
      <c r="F522" s="131">
        <f>COUNTIF(사출계획!$E$62:$F$87,표4[[#This Row],[제품명]])</f>
        <v>0</v>
      </c>
      <c r="G522" s="131">
        <f>COUNTIF(사출계획!$E$88:$F$110,표4[[#This Row],[제품명]])</f>
        <v>0</v>
      </c>
      <c r="H522" s="54">
        <f>COUNTIF(사출계획!$G$62:$H$110,표4[[#This Row],[제품명]])</f>
        <v>0</v>
      </c>
      <c r="I522" s="132">
        <f>COUNTIF(사출계획!$G$62:$H$87,표4[[#This Row],[제품명]])</f>
        <v>0</v>
      </c>
      <c r="J522" s="132">
        <f>COUNTIF(사출계획!$G$88:$H$110,표4[[#This Row],[제품명]])</f>
        <v>0</v>
      </c>
      <c r="K522" s="54">
        <f>COUNTIF(사출계획!$I$62:$J$110,표4[[#This Row],[제품명]])</f>
        <v>0</v>
      </c>
      <c r="L522" s="131">
        <f>COUNTIF(사출계획!$I$62:$J$87,표4[[#This Row],[제품명]])</f>
        <v>0</v>
      </c>
      <c r="M522" s="131">
        <f>COUNTIF(사출계획!$I$88:$J$110,표4[[#This Row],[제품명]])</f>
        <v>0</v>
      </c>
      <c r="N522" s="129">
        <f>COUNTIF(사출계획!$K$62:$L$110,표4[[#This Row],[제품명]])</f>
        <v>0</v>
      </c>
      <c r="O522" s="131">
        <f>COUNTIF(사출계획!$K$62:$L$87,표4[[#This Row],[제품명]])</f>
        <v>0</v>
      </c>
      <c r="P522" s="131">
        <f>COUNTIF(사출계획!$K$88:$L$110,표4[[#This Row],[제품명]])</f>
        <v>0</v>
      </c>
      <c r="Q522" s="130">
        <f>COUNTIF(사출계획!$M$62:$N$110,표4[[#This Row],[제품명]])</f>
        <v>0</v>
      </c>
      <c r="R522" s="131">
        <f>COUNTIF(사출계획!$M$62:$N$87,표4[[#This Row],[제품명]])</f>
        <v>0</v>
      </c>
      <c r="S522" s="131">
        <f>COUNTIF(사출계획!$M$88:$N$110,표4[[#This Row],[제품명]])</f>
        <v>0</v>
      </c>
      <c r="T522" s="54">
        <f>COUNTIF(사출계획!$O$62:$P$110,표4[[#This Row],[제품명]])</f>
        <v>0</v>
      </c>
      <c r="U522" s="131">
        <f>COUNTIF(사출계획!$O$62:$P$87,표4[[#This Row],[제품명]])</f>
        <v>0</v>
      </c>
      <c r="V522" s="131">
        <f>COUNTIF(사출계획!$O$88:$P$110,표4[[#This Row],[제품명]])</f>
        <v>0</v>
      </c>
      <c r="W522" s="54">
        <f>COUNTIF(사출계획!$Q$62:$R$110,표4[[#This Row],[제품명]])</f>
        <v>0</v>
      </c>
      <c r="X522" s="131">
        <f>COUNTIF(사출계획!$Q$62:$R$87,표4[[#This Row],[제품명]])</f>
        <v>0</v>
      </c>
      <c r="Y522" s="131">
        <f>COUNTIF(사출계획!$Q$88:$R$110,표4[[#This Row],[제품명]])</f>
        <v>0</v>
      </c>
      <c r="Z522" s="54">
        <f>COUNTIF(사출계획!$S$62:$T$110,표4[[#This Row],[제품명]])</f>
        <v>0</v>
      </c>
      <c r="AA522" s="126"/>
      <c r="AB522" s="126"/>
      <c r="AC522" s="194" t="s">
        <v>1409</v>
      </c>
      <c r="AD522" s="129">
        <f>SUMIF(표4[잉크명],표5[[#This Row],[잉크]],표4[월])</f>
        <v>0</v>
      </c>
      <c r="AE522" s="131">
        <f>SUMIF(표4[잉크명],표5[[#This Row],[잉크]],표4[월-3층])</f>
        <v>0</v>
      </c>
      <c r="AF522" s="131">
        <f>SUMIF(표4[잉크명],표5[[#This Row],[잉크]],표4[월-1층])</f>
        <v>0</v>
      </c>
      <c r="AG522" s="133">
        <f>SUMIF(표4[잉크명],표5[[#This Row],[잉크]],표4[화])</f>
        <v>0</v>
      </c>
      <c r="AH522" s="131">
        <f>SUMIF(표4[잉크명],표5[[#This Row],[잉크]],표4[화-3층])</f>
        <v>0</v>
      </c>
      <c r="AI522" s="131">
        <f>SUMIF(표4[잉크명],표5[[#This Row],[잉크]],표4[화-1층])</f>
        <v>0</v>
      </c>
      <c r="AJ522" s="130">
        <f>SUMIF(표4[잉크명],표5[[#This Row],[잉크]],표4[수])</f>
        <v>0</v>
      </c>
      <c r="AK522" s="131">
        <f>SUMIF(표4[잉크명],표5[[#This Row],[잉크]],표4[수-3층])</f>
        <v>0</v>
      </c>
      <c r="AL522" s="131">
        <f>SUMIF(표4[잉크명],표5[[#This Row],[잉크]],표4[수-1층])</f>
        <v>0</v>
      </c>
      <c r="AM522" s="54">
        <f>SUMIF(표4[잉크명],표5[[#This Row],[잉크]],표4[목])</f>
        <v>0</v>
      </c>
      <c r="AN522" s="131">
        <f>SUMIF(표4[잉크명],표5[[#This Row],[잉크]],표4[목-3층])</f>
        <v>0</v>
      </c>
      <c r="AO522" s="131">
        <f>SUMIF(표4[잉크명],표5[[#This Row],[잉크]],표4[목-1층])</f>
        <v>0</v>
      </c>
      <c r="AP522" s="54">
        <f>SUMIF(표4[잉크명],표5[[#This Row],[잉크]],표4[금])</f>
        <v>0</v>
      </c>
      <c r="AQ522" s="131">
        <f>SUMIF(표4[잉크명],표5[[#This Row],[잉크]],표4[금-3층])</f>
        <v>0</v>
      </c>
      <c r="AR522" s="131">
        <f>SUMIF(표4[잉크명],표5[[#This Row],[잉크]],표4[금-1층])</f>
        <v>0</v>
      </c>
      <c r="AS522" s="54">
        <f>SUMIF(표4[잉크명],표5[[#This Row],[잉크]],표4[토])</f>
        <v>0</v>
      </c>
      <c r="AT522" s="131">
        <f>SUMIF(표4[잉크명],표5[[#This Row],[잉크]],표4[토-3층])</f>
        <v>0</v>
      </c>
      <c r="AU522" s="131">
        <f>SUMIF(표4[잉크명],표5[[#This Row],[잉크]],표4[토-1층])</f>
        <v>0</v>
      </c>
      <c r="AV522" s="54">
        <f>SUMIF(표4[잉크명],표5[[#This Row],[잉크]],표4[일])</f>
        <v>0</v>
      </c>
      <c r="AW522" s="131">
        <f>SUMIF(표4[잉크명],표5[[#This Row],[잉크]],표4[일-3층])</f>
        <v>0</v>
      </c>
      <c r="AX522" s="131">
        <f>SUMIF(표4[잉크명],표5[[#This Row],[잉크]],표4[일-1층])</f>
        <v>0</v>
      </c>
      <c r="AY522" s="54">
        <f>SUMIF(표4[잉크명],표5[[#This Row],[잉크]],표4[차주 월])</f>
        <v>0</v>
      </c>
      <c r="AZ522" s="54">
        <f>SUM(표5[[#This Row],[월]:[차주 월]])</f>
        <v>0</v>
      </c>
    </row>
    <row r="523" spans="2:52" x14ac:dyDescent="0.3">
      <c r="B523" s="56" t="s">
        <v>1272</v>
      </c>
      <c r="C523" s="56"/>
      <c r="D523" s="56" t="s">
        <v>1263</v>
      </c>
      <c r="E523" s="34">
        <f>COUNTIF(사출계획!$E$62:$F$110,표4[[#This Row],[제품명]])</f>
        <v>0</v>
      </c>
      <c r="F523" s="126">
        <f>COUNTIF(사출계획!$E$62:$F$87,표4[[#This Row],[제품명]])</f>
        <v>0</v>
      </c>
      <c r="G523" s="126">
        <f>COUNTIF(사출계획!$E$88:$F$110,표4[[#This Row],[제품명]])</f>
        <v>0</v>
      </c>
      <c r="H523" s="34">
        <f>COUNTIF(사출계획!$G$62:$H$110,표4[[#This Row],[제품명]])</f>
        <v>0</v>
      </c>
      <c r="I523" s="128">
        <f>COUNTIF(사출계획!$G$62:$H$87,표4[[#This Row],[제품명]])</f>
        <v>0</v>
      </c>
      <c r="J523" s="128">
        <f>COUNTIF(사출계획!$G$88:$H$110,표4[[#This Row],[제품명]])</f>
        <v>0</v>
      </c>
      <c r="K523" s="34">
        <f>COUNTIF(사출계획!$I$62:$J$110,표4[[#This Row],[제품명]])</f>
        <v>0</v>
      </c>
      <c r="L523" s="126">
        <f>COUNTIF(사출계획!$I$62:$J$87,표4[[#This Row],[제품명]])</f>
        <v>0</v>
      </c>
      <c r="M523" s="126">
        <f>COUNTIF(사출계획!$I$88:$J$110,표4[[#This Row],[제품명]])</f>
        <v>0</v>
      </c>
      <c r="N523" s="129">
        <f>COUNTIF(사출계획!$K$62:$L$110,표4[[#This Row],[제품명]])</f>
        <v>0</v>
      </c>
      <c r="O523" s="126">
        <f>COUNTIF(사출계획!$K$62:$L$87,표4[[#This Row],[제품명]])</f>
        <v>0</v>
      </c>
      <c r="P523" s="126">
        <f>COUNTIF(사출계획!$K$88:$L$110,표4[[#This Row],[제품명]])</f>
        <v>0</v>
      </c>
      <c r="Q523" s="130">
        <f>COUNTIF(사출계획!$M$62:$N$110,표4[[#This Row],[제품명]])</f>
        <v>0</v>
      </c>
      <c r="R523" s="126">
        <f>COUNTIF(사출계획!$M$62:$N$87,표4[[#This Row],[제품명]])</f>
        <v>0</v>
      </c>
      <c r="S523" s="126">
        <f>COUNTIF(사출계획!$M$88:$N$110,표4[[#This Row],[제품명]])</f>
        <v>0</v>
      </c>
      <c r="T523" s="34">
        <f>COUNTIF(사출계획!$O$62:$P$110,표4[[#This Row],[제품명]])</f>
        <v>0</v>
      </c>
      <c r="U523" s="126">
        <f>COUNTIF(사출계획!$O$62:$P$87,표4[[#This Row],[제품명]])</f>
        <v>0</v>
      </c>
      <c r="V523" s="126">
        <f>COUNTIF(사출계획!$O$88:$P$110,표4[[#This Row],[제품명]])</f>
        <v>0</v>
      </c>
      <c r="W523" s="34">
        <f>COUNTIF(사출계획!$Q$62:$R$110,표4[[#This Row],[제품명]])</f>
        <v>0</v>
      </c>
      <c r="X523" s="126">
        <f>COUNTIF(사출계획!$Q$62:$R$87,표4[[#This Row],[제품명]])</f>
        <v>0</v>
      </c>
      <c r="Y523" s="126">
        <f>COUNTIF(사출계획!$Q$88:$R$110,표4[[#This Row],[제품명]])</f>
        <v>0</v>
      </c>
      <c r="Z523" s="34">
        <f>COUNTIF(사출계획!$S$62:$T$110,표4[[#This Row],[제품명]])</f>
        <v>0</v>
      </c>
      <c r="AA523" s="126"/>
      <c r="AB523" s="126"/>
      <c r="AC523" s="33" t="s">
        <v>358</v>
      </c>
      <c r="AD523" s="129">
        <f>SUMIF(표4[잉크명],표5[[#This Row],[잉크]],표4[월])</f>
        <v>0</v>
      </c>
      <c r="AE523" s="131">
        <f>SUMIF(표4[잉크명],표5[[#This Row],[잉크]],표4[월-3층])</f>
        <v>0</v>
      </c>
      <c r="AF523" s="131">
        <f>SUMIF(표4[잉크명],표5[[#This Row],[잉크]],표4[월-1층])</f>
        <v>0</v>
      </c>
      <c r="AG523" s="133">
        <f>SUMIF(표4[잉크명],표5[[#This Row],[잉크]],표4[화])</f>
        <v>0</v>
      </c>
      <c r="AH523" s="131">
        <f>SUMIF(표4[잉크명],표5[[#This Row],[잉크]],표4[화-3층])</f>
        <v>0</v>
      </c>
      <c r="AI523" s="131">
        <f>SUMIF(표4[잉크명],표5[[#This Row],[잉크]],표4[화-1층])</f>
        <v>0</v>
      </c>
      <c r="AJ523" s="130">
        <f>SUMIF(표4[잉크명],표5[[#This Row],[잉크]],표4[수])</f>
        <v>0</v>
      </c>
      <c r="AK523" s="131">
        <f>SUMIF(표4[잉크명],표5[[#This Row],[잉크]],표4[수-3층])</f>
        <v>0</v>
      </c>
      <c r="AL523" s="131">
        <f>SUMIF(표4[잉크명],표5[[#This Row],[잉크]],표4[수-1층])</f>
        <v>0</v>
      </c>
      <c r="AM523" s="34">
        <f>SUMIF(표4[잉크명],표5[[#This Row],[잉크]],표4[목])</f>
        <v>0</v>
      </c>
      <c r="AN523" s="131">
        <f>SUMIF(표4[잉크명],표5[[#This Row],[잉크]],표4[목-3층])</f>
        <v>0</v>
      </c>
      <c r="AO523" s="131">
        <f>SUMIF(표4[잉크명],표5[[#This Row],[잉크]],표4[목-1층])</f>
        <v>0</v>
      </c>
      <c r="AP523" s="34">
        <f>SUMIF(표4[잉크명],표5[[#This Row],[잉크]],표4[금])</f>
        <v>0</v>
      </c>
      <c r="AQ523" s="131">
        <f>SUMIF(표4[잉크명],표5[[#This Row],[잉크]],표4[금-3층])</f>
        <v>0</v>
      </c>
      <c r="AR523" s="131">
        <f>SUMIF(표4[잉크명],표5[[#This Row],[잉크]],표4[금-1층])</f>
        <v>0</v>
      </c>
      <c r="AS523" s="34">
        <f>SUMIF(표4[잉크명],표5[[#This Row],[잉크]],표4[토])</f>
        <v>0</v>
      </c>
      <c r="AT523" s="131">
        <f>SUMIF(표4[잉크명],표5[[#This Row],[잉크]],표4[토-3층])</f>
        <v>0</v>
      </c>
      <c r="AU523" s="131">
        <f>SUMIF(표4[잉크명],표5[[#This Row],[잉크]],표4[토-1층])</f>
        <v>0</v>
      </c>
      <c r="AV523" s="34">
        <f>SUMIF(표4[잉크명],표5[[#This Row],[잉크]],표4[일])</f>
        <v>0</v>
      </c>
      <c r="AW523" s="131">
        <f>SUMIF(표4[잉크명],표5[[#This Row],[잉크]],표4[일-3층])</f>
        <v>0</v>
      </c>
      <c r="AX523" s="131">
        <f>SUMIF(표4[잉크명],표5[[#This Row],[잉크]],표4[일-1층])</f>
        <v>0</v>
      </c>
      <c r="AY523" s="34">
        <f>SUMIF(표4[잉크명],표5[[#This Row],[잉크]],표4[차주 월])</f>
        <v>0</v>
      </c>
      <c r="AZ523" s="34">
        <f>SUM(표5[[#This Row],[월]:[차주 월]])</f>
        <v>0</v>
      </c>
    </row>
    <row r="524" spans="2:52" x14ac:dyDescent="0.3">
      <c r="B524" s="56" t="s">
        <v>1272</v>
      </c>
      <c r="C524" s="56"/>
      <c r="D524" s="56" t="s">
        <v>1770</v>
      </c>
      <c r="E524" s="34">
        <f>COUNTIF(사출계획!$E$62:$F$110,표4[[#This Row],[제품명]])</f>
        <v>0</v>
      </c>
      <c r="F524" s="126">
        <f>COUNTIF(사출계획!$E$62:$F$87,표4[[#This Row],[제품명]])</f>
        <v>0</v>
      </c>
      <c r="G524" s="126">
        <f>COUNTIF(사출계획!$E$88:$F$110,표4[[#This Row],[제품명]])</f>
        <v>0</v>
      </c>
      <c r="H524" s="34">
        <f>COUNTIF(사출계획!$G$62:$H$110,표4[[#This Row],[제품명]])</f>
        <v>0</v>
      </c>
      <c r="I524" s="128">
        <f>COUNTIF(사출계획!$G$62:$H$87,표4[[#This Row],[제품명]])</f>
        <v>0</v>
      </c>
      <c r="J524" s="128">
        <f>COUNTIF(사출계획!$G$88:$H$110,표4[[#This Row],[제품명]])</f>
        <v>0</v>
      </c>
      <c r="K524" s="34">
        <f>COUNTIF(사출계획!$I$62:$J$110,표4[[#This Row],[제품명]])</f>
        <v>0</v>
      </c>
      <c r="L524" s="126">
        <f>COUNTIF(사출계획!$I$62:$J$87,표4[[#This Row],[제품명]])</f>
        <v>0</v>
      </c>
      <c r="M524" s="126">
        <f>COUNTIF(사출계획!$I$88:$J$110,표4[[#This Row],[제품명]])</f>
        <v>0</v>
      </c>
      <c r="N524" s="129">
        <f>COUNTIF(사출계획!$K$62:$L$110,표4[[#This Row],[제품명]])</f>
        <v>0</v>
      </c>
      <c r="O524" s="126">
        <f>COUNTIF(사출계획!$K$62:$L$87,표4[[#This Row],[제품명]])</f>
        <v>0</v>
      </c>
      <c r="P524" s="126">
        <f>COUNTIF(사출계획!$K$88:$L$110,표4[[#This Row],[제품명]])</f>
        <v>0</v>
      </c>
      <c r="Q524" s="130">
        <f>COUNTIF(사출계획!$M$62:$N$110,표4[[#This Row],[제품명]])</f>
        <v>0</v>
      </c>
      <c r="R524" s="126">
        <f>COUNTIF(사출계획!$M$62:$N$87,표4[[#This Row],[제품명]])</f>
        <v>0</v>
      </c>
      <c r="S524" s="126">
        <f>COUNTIF(사출계획!$M$88:$N$110,표4[[#This Row],[제품명]])</f>
        <v>0</v>
      </c>
      <c r="T524" s="34">
        <f>COUNTIF(사출계획!$O$62:$P$110,표4[[#This Row],[제품명]])</f>
        <v>0</v>
      </c>
      <c r="U524" s="126">
        <f>COUNTIF(사출계획!$O$62:$P$87,표4[[#This Row],[제품명]])</f>
        <v>0</v>
      </c>
      <c r="V524" s="126">
        <f>COUNTIF(사출계획!$O$88:$P$110,표4[[#This Row],[제품명]])</f>
        <v>0</v>
      </c>
      <c r="W524" s="34">
        <f>COUNTIF(사출계획!$Q$62:$R$110,표4[[#This Row],[제품명]])</f>
        <v>0</v>
      </c>
      <c r="X524" s="126">
        <f>COUNTIF(사출계획!$Q$62:$R$87,표4[[#This Row],[제품명]])</f>
        <v>0</v>
      </c>
      <c r="Y524" s="126">
        <f>COUNTIF(사출계획!$Q$88:$R$110,표4[[#This Row],[제품명]])</f>
        <v>0</v>
      </c>
      <c r="Z524" s="34">
        <f>COUNTIF(사출계획!$S$62:$T$110,표4[[#This Row],[제품명]])</f>
        <v>0</v>
      </c>
      <c r="AA524" s="126"/>
      <c r="AB524" s="126"/>
      <c r="AC524" s="195" t="s">
        <v>1592</v>
      </c>
      <c r="AD524" s="129">
        <f>SUMIF(표4[잉크명],표5[[#This Row],[잉크]],표4[월])</f>
        <v>1</v>
      </c>
      <c r="AE524" s="131">
        <f>SUMIF(표4[잉크명],표5[[#This Row],[잉크]],표4[월-3층])</f>
        <v>0</v>
      </c>
      <c r="AF524" s="131">
        <f>SUMIF(표4[잉크명],표5[[#This Row],[잉크]],표4[월-1층])</f>
        <v>1</v>
      </c>
      <c r="AG524" s="133">
        <f>SUMIF(표4[잉크명],표5[[#This Row],[잉크]],표4[화])</f>
        <v>0</v>
      </c>
      <c r="AH524" s="131">
        <f>SUMIF(표4[잉크명],표5[[#This Row],[잉크]],표4[화-3층])</f>
        <v>0</v>
      </c>
      <c r="AI524" s="131">
        <f>SUMIF(표4[잉크명],표5[[#This Row],[잉크]],표4[화-1층])</f>
        <v>0</v>
      </c>
      <c r="AJ524" s="130">
        <f>SUMIF(표4[잉크명],표5[[#This Row],[잉크]],표4[수])</f>
        <v>0</v>
      </c>
      <c r="AK524" s="131">
        <f>SUMIF(표4[잉크명],표5[[#This Row],[잉크]],표4[수-3층])</f>
        <v>0</v>
      </c>
      <c r="AL524" s="131">
        <f>SUMIF(표4[잉크명],표5[[#This Row],[잉크]],표4[수-1층])</f>
        <v>0</v>
      </c>
      <c r="AM524" s="54">
        <f>SUMIF(표4[잉크명],표5[[#This Row],[잉크]],표4[목])</f>
        <v>0</v>
      </c>
      <c r="AN524" s="131">
        <f>SUMIF(표4[잉크명],표5[[#This Row],[잉크]],표4[목-3층])</f>
        <v>0</v>
      </c>
      <c r="AO524" s="131">
        <f>SUMIF(표4[잉크명],표5[[#This Row],[잉크]],표4[목-1층])</f>
        <v>0</v>
      </c>
      <c r="AP524" s="54">
        <f>SUMIF(표4[잉크명],표5[[#This Row],[잉크]],표4[금])</f>
        <v>0</v>
      </c>
      <c r="AQ524" s="131">
        <f>SUMIF(표4[잉크명],표5[[#This Row],[잉크]],표4[금-3층])</f>
        <v>0</v>
      </c>
      <c r="AR524" s="131">
        <f>SUMIF(표4[잉크명],표5[[#This Row],[잉크]],표4[금-1층])</f>
        <v>0</v>
      </c>
      <c r="AS524" s="54">
        <f>SUMIF(표4[잉크명],표5[[#This Row],[잉크]],표4[토])</f>
        <v>0</v>
      </c>
      <c r="AT524" s="131">
        <f>SUMIF(표4[잉크명],표5[[#This Row],[잉크]],표4[토-3층])</f>
        <v>0</v>
      </c>
      <c r="AU524" s="131">
        <f>SUMIF(표4[잉크명],표5[[#This Row],[잉크]],표4[토-1층])</f>
        <v>0</v>
      </c>
      <c r="AV524" s="54">
        <f>SUMIF(표4[잉크명],표5[[#This Row],[잉크]],표4[일])</f>
        <v>0</v>
      </c>
      <c r="AW524" s="131">
        <f>SUMIF(표4[잉크명],표5[[#This Row],[잉크]],표4[일-3층])</f>
        <v>0</v>
      </c>
      <c r="AX524" s="131">
        <f>SUMIF(표4[잉크명],표5[[#This Row],[잉크]],표4[일-1층])</f>
        <v>0</v>
      </c>
      <c r="AY524" s="54">
        <f>SUMIF(표4[잉크명],표5[[#This Row],[잉크]],표4[차주 월])</f>
        <v>0</v>
      </c>
      <c r="AZ524" s="54">
        <f>SUM(표5[[#This Row],[월]:[차주 월]])</f>
        <v>2</v>
      </c>
    </row>
    <row r="525" spans="2:52" x14ac:dyDescent="0.3">
      <c r="B525" s="56" t="s">
        <v>1272</v>
      </c>
      <c r="C525" s="56"/>
      <c r="D525" s="56" t="s">
        <v>1274</v>
      </c>
      <c r="E525" s="54">
        <f>COUNTIF(사출계획!$E$62:$F$110,표4[[#This Row],[제품명]])</f>
        <v>0</v>
      </c>
      <c r="F525" s="131">
        <f>COUNTIF(사출계획!$E$62:$F$87,표4[[#This Row],[제품명]])</f>
        <v>0</v>
      </c>
      <c r="G525" s="131">
        <f>COUNTIF(사출계획!$E$88:$F$110,표4[[#This Row],[제품명]])</f>
        <v>0</v>
      </c>
      <c r="H525" s="54">
        <f>COUNTIF(사출계획!$G$62:$H$110,표4[[#This Row],[제품명]])</f>
        <v>0</v>
      </c>
      <c r="I525" s="132">
        <f>COUNTIF(사출계획!$G$62:$H$87,표4[[#This Row],[제품명]])</f>
        <v>0</v>
      </c>
      <c r="J525" s="132">
        <f>COUNTIF(사출계획!$G$88:$H$110,표4[[#This Row],[제품명]])</f>
        <v>0</v>
      </c>
      <c r="K525" s="54">
        <f>COUNTIF(사출계획!$I$62:$J$110,표4[[#This Row],[제품명]])</f>
        <v>0</v>
      </c>
      <c r="L525" s="131">
        <f>COUNTIF(사출계획!$I$62:$J$87,표4[[#This Row],[제품명]])</f>
        <v>0</v>
      </c>
      <c r="M525" s="131">
        <f>COUNTIF(사출계획!$I$88:$J$110,표4[[#This Row],[제품명]])</f>
        <v>0</v>
      </c>
      <c r="N525" s="129">
        <f>COUNTIF(사출계획!$K$62:$L$110,표4[[#This Row],[제품명]])</f>
        <v>0</v>
      </c>
      <c r="O525" s="131">
        <f>COUNTIF(사출계획!$K$62:$L$87,표4[[#This Row],[제품명]])</f>
        <v>0</v>
      </c>
      <c r="P525" s="131">
        <f>COUNTIF(사출계획!$K$88:$L$110,표4[[#This Row],[제품명]])</f>
        <v>0</v>
      </c>
      <c r="Q525" s="130">
        <f>COUNTIF(사출계획!$M$62:$N$110,표4[[#This Row],[제품명]])</f>
        <v>0</v>
      </c>
      <c r="R525" s="131">
        <f>COUNTIF(사출계획!$M$62:$N$87,표4[[#This Row],[제품명]])</f>
        <v>0</v>
      </c>
      <c r="S525" s="131">
        <f>COUNTIF(사출계획!$M$88:$N$110,표4[[#This Row],[제품명]])</f>
        <v>0</v>
      </c>
      <c r="T525" s="54">
        <f>COUNTIF(사출계획!$O$62:$P$110,표4[[#This Row],[제품명]])</f>
        <v>0</v>
      </c>
      <c r="U525" s="131">
        <f>COUNTIF(사출계획!$O$62:$P$87,표4[[#This Row],[제품명]])</f>
        <v>0</v>
      </c>
      <c r="V525" s="131">
        <f>COUNTIF(사출계획!$O$88:$P$110,표4[[#This Row],[제품명]])</f>
        <v>0</v>
      </c>
      <c r="W525" s="54">
        <f>COUNTIF(사출계획!$Q$62:$R$110,표4[[#This Row],[제품명]])</f>
        <v>0</v>
      </c>
      <c r="X525" s="131">
        <f>COUNTIF(사출계획!$Q$62:$R$87,표4[[#This Row],[제품명]])</f>
        <v>0</v>
      </c>
      <c r="Y525" s="131">
        <f>COUNTIF(사출계획!$Q$88:$R$110,표4[[#This Row],[제품명]])</f>
        <v>0</v>
      </c>
      <c r="Z525" s="54">
        <f>COUNTIF(사출계획!$S$62:$T$110,표4[[#This Row],[제품명]])</f>
        <v>0</v>
      </c>
      <c r="AA525" s="126"/>
      <c r="AB525" s="126"/>
      <c r="AC525" s="217" t="s">
        <v>1440</v>
      </c>
      <c r="AD525" s="129">
        <f>SUMIF(표4[잉크명],표5[[#This Row],[잉크]],표4[월])</f>
        <v>0</v>
      </c>
      <c r="AE525" s="126">
        <f>SUMIF(표4[잉크명],표5[[#This Row],[잉크]],표4[월-3층])</f>
        <v>0</v>
      </c>
      <c r="AF525" s="126">
        <f>SUMIF(표4[잉크명],표5[[#This Row],[잉크]],표4[월-1층])</f>
        <v>0</v>
      </c>
      <c r="AG525" s="133">
        <f>SUMIF(표4[잉크명],표5[[#This Row],[잉크]],표4[화])</f>
        <v>0</v>
      </c>
      <c r="AH525" s="126">
        <f>SUMIF(표4[잉크명],표5[[#This Row],[잉크]],표4[화-3층])</f>
        <v>0</v>
      </c>
      <c r="AI525" s="126">
        <f>SUMIF(표4[잉크명],표5[[#This Row],[잉크]],표4[화-1층])</f>
        <v>0</v>
      </c>
      <c r="AJ525" s="130">
        <f>SUMIF(표4[잉크명],표5[[#This Row],[잉크]],표4[수])</f>
        <v>0</v>
      </c>
      <c r="AK525" s="126">
        <f>SUMIF(표4[잉크명],표5[[#This Row],[잉크]],표4[수-3층])</f>
        <v>0</v>
      </c>
      <c r="AL525" s="126">
        <f>SUMIF(표4[잉크명],표5[[#This Row],[잉크]],표4[수-1층])</f>
        <v>0</v>
      </c>
      <c r="AM525" s="54">
        <f>SUMIF(표4[잉크명],표5[[#This Row],[잉크]],표4[목])</f>
        <v>0</v>
      </c>
      <c r="AN525" s="126">
        <f>SUMIF(표4[잉크명],표5[[#This Row],[잉크]],표4[목-3층])</f>
        <v>0</v>
      </c>
      <c r="AO525" s="126">
        <f>SUMIF(표4[잉크명],표5[[#This Row],[잉크]],표4[목-1층])</f>
        <v>0</v>
      </c>
      <c r="AP525" s="54">
        <f>SUMIF(표4[잉크명],표5[[#This Row],[잉크]],표4[금])</f>
        <v>0</v>
      </c>
      <c r="AQ525" s="126">
        <f>SUMIF(표4[잉크명],표5[[#This Row],[잉크]],표4[금-3층])</f>
        <v>0</v>
      </c>
      <c r="AR525" s="126">
        <f>SUMIF(표4[잉크명],표5[[#This Row],[잉크]],표4[금-1층])</f>
        <v>0</v>
      </c>
      <c r="AS525" s="54">
        <f>SUMIF(표4[잉크명],표5[[#This Row],[잉크]],표4[토])</f>
        <v>0</v>
      </c>
      <c r="AT525" s="126">
        <f>SUMIF(표4[잉크명],표5[[#This Row],[잉크]],표4[토-3층])</f>
        <v>0</v>
      </c>
      <c r="AU525" s="126">
        <f>SUMIF(표4[잉크명],표5[[#This Row],[잉크]],표4[토-1층])</f>
        <v>0</v>
      </c>
      <c r="AV525" s="54">
        <f>SUMIF(표4[잉크명],표5[[#This Row],[잉크]],표4[일])</f>
        <v>0</v>
      </c>
      <c r="AW525" s="126">
        <f>SUMIF(표4[잉크명],표5[[#This Row],[잉크]],표4[일-3층])</f>
        <v>0</v>
      </c>
      <c r="AX525" s="126">
        <f>SUMIF(표4[잉크명],표5[[#This Row],[잉크]],표4[일-1층])</f>
        <v>0</v>
      </c>
      <c r="AY525" s="54">
        <f>SUMIF(표4[잉크명],표5[[#This Row],[잉크]],표4[차주 월])</f>
        <v>0</v>
      </c>
      <c r="AZ525" s="54">
        <f>SUM(표5[[#This Row],[월]:[차주 월]])</f>
        <v>0</v>
      </c>
    </row>
    <row r="526" spans="2:52" x14ac:dyDescent="0.3">
      <c r="B526" s="56" t="s">
        <v>1278</v>
      </c>
      <c r="C526" s="56"/>
      <c r="D526" s="56" t="s">
        <v>1279</v>
      </c>
      <c r="E526" s="54">
        <f>COUNTIF(사출계획!$E$62:$F$110,표4[[#This Row],[제품명]])</f>
        <v>0</v>
      </c>
      <c r="F526" s="131">
        <f>COUNTIF(사출계획!$E$62:$F$87,표4[[#This Row],[제품명]])</f>
        <v>0</v>
      </c>
      <c r="G526" s="131">
        <f>COUNTIF(사출계획!$E$88:$F$110,표4[[#This Row],[제품명]])</f>
        <v>0</v>
      </c>
      <c r="H526" s="54">
        <f>COUNTIF(사출계획!$G$62:$H$110,표4[[#This Row],[제품명]])</f>
        <v>0</v>
      </c>
      <c r="I526" s="132">
        <f>COUNTIF(사출계획!$G$62:$H$87,표4[[#This Row],[제품명]])</f>
        <v>0</v>
      </c>
      <c r="J526" s="132">
        <f>COUNTIF(사출계획!$G$88:$H$110,표4[[#This Row],[제품명]])</f>
        <v>0</v>
      </c>
      <c r="K526" s="54">
        <f>COUNTIF(사출계획!$I$62:$J$110,표4[[#This Row],[제품명]])</f>
        <v>0</v>
      </c>
      <c r="L526" s="131">
        <f>COUNTIF(사출계획!$I$62:$J$87,표4[[#This Row],[제품명]])</f>
        <v>0</v>
      </c>
      <c r="M526" s="131">
        <f>COUNTIF(사출계획!$I$88:$J$110,표4[[#This Row],[제품명]])</f>
        <v>0</v>
      </c>
      <c r="N526" s="129">
        <f>COUNTIF(사출계획!$K$62:$L$110,표4[[#This Row],[제품명]])</f>
        <v>0</v>
      </c>
      <c r="O526" s="131">
        <f>COUNTIF(사출계획!$K$62:$L$87,표4[[#This Row],[제품명]])</f>
        <v>0</v>
      </c>
      <c r="P526" s="131">
        <f>COUNTIF(사출계획!$K$88:$L$110,표4[[#This Row],[제품명]])</f>
        <v>0</v>
      </c>
      <c r="Q526" s="130">
        <f>COUNTIF(사출계획!$M$62:$N$110,표4[[#This Row],[제품명]])</f>
        <v>0</v>
      </c>
      <c r="R526" s="131">
        <f>COUNTIF(사출계획!$M$62:$N$87,표4[[#This Row],[제품명]])</f>
        <v>0</v>
      </c>
      <c r="S526" s="131">
        <f>COUNTIF(사출계획!$M$88:$N$110,표4[[#This Row],[제품명]])</f>
        <v>0</v>
      </c>
      <c r="T526" s="54">
        <f>COUNTIF(사출계획!$O$62:$P$110,표4[[#This Row],[제품명]])</f>
        <v>0</v>
      </c>
      <c r="U526" s="131">
        <f>COUNTIF(사출계획!$O$62:$P$87,표4[[#This Row],[제품명]])</f>
        <v>0</v>
      </c>
      <c r="V526" s="131">
        <f>COUNTIF(사출계획!$O$88:$P$110,표4[[#This Row],[제품명]])</f>
        <v>0</v>
      </c>
      <c r="W526" s="54">
        <f>COUNTIF(사출계획!$Q$62:$R$110,표4[[#This Row],[제품명]])</f>
        <v>0</v>
      </c>
      <c r="X526" s="131">
        <f>COUNTIF(사출계획!$Q$62:$R$87,표4[[#This Row],[제품명]])</f>
        <v>0</v>
      </c>
      <c r="Y526" s="131">
        <f>COUNTIF(사출계획!$Q$88:$R$110,표4[[#This Row],[제품명]])</f>
        <v>0</v>
      </c>
      <c r="Z526" s="54">
        <f>COUNTIF(사출계획!$S$62:$T$110,표4[[#This Row],[제품명]])</f>
        <v>0</v>
      </c>
      <c r="AA526" s="126"/>
      <c r="AB526" s="126"/>
      <c r="AC526" s="195" t="s">
        <v>655</v>
      </c>
      <c r="AD526" s="129">
        <f>SUMIF(표4[잉크명],표5[[#This Row],[잉크]],표4[월])</f>
        <v>0</v>
      </c>
      <c r="AE526" s="131">
        <f>SUMIF(표4[잉크명],표5[[#This Row],[잉크]],표4[월-3층])</f>
        <v>0</v>
      </c>
      <c r="AF526" s="131">
        <f>SUMIF(표4[잉크명],표5[[#This Row],[잉크]],표4[월-1층])</f>
        <v>0</v>
      </c>
      <c r="AG526" s="133">
        <f>SUMIF(표4[잉크명],표5[[#This Row],[잉크]],표4[화])</f>
        <v>0</v>
      </c>
      <c r="AH526" s="131">
        <f>SUMIF(표4[잉크명],표5[[#This Row],[잉크]],표4[화-3층])</f>
        <v>0</v>
      </c>
      <c r="AI526" s="131">
        <f>SUMIF(표4[잉크명],표5[[#This Row],[잉크]],표4[화-1층])</f>
        <v>0</v>
      </c>
      <c r="AJ526" s="130">
        <f>SUMIF(표4[잉크명],표5[[#This Row],[잉크]],표4[수])</f>
        <v>0</v>
      </c>
      <c r="AK526" s="131">
        <f>SUMIF(표4[잉크명],표5[[#This Row],[잉크]],표4[수-3층])</f>
        <v>0</v>
      </c>
      <c r="AL526" s="131">
        <f>SUMIF(표4[잉크명],표5[[#This Row],[잉크]],표4[수-1층])</f>
        <v>0</v>
      </c>
      <c r="AM526" s="54">
        <f>SUMIF(표4[잉크명],표5[[#This Row],[잉크]],표4[목])</f>
        <v>0</v>
      </c>
      <c r="AN526" s="131">
        <f>SUMIF(표4[잉크명],표5[[#This Row],[잉크]],표4[목-3층])</f>
        <v>0</v>
      </c>
      <c r="AO526" s="131">
        <f>SUMIF(표4[잉크명],표5[[#This Row],[잉크]],표4[목-1층])</f>
        <v>0</v>
      </c>
      <c r="AP526" s="54">
        <f>SUMIF(표4[잉크명],표5[[#This Row],[잉크]],표4[금])</f>
        <v>0</v>
      </c>
      <c r="AQ526" s="131">
        <f>SUMIF(표4[잉크명],표5[[#This Row],[잉크]],표4[금-3층])</f>
        <v>0</v>
      </c>
      <c r="AR526" s="131">
        <f>SUMIF(표4[잉크명],표5[[#This Row],[잉크]],표4[금-1층])</f>
        <v>0</v>
      </c>
      <c r="AS526" s="54">
        <f>SUMIF(표4[잉크명],표5[[#This Row],[잉크]],표4[토])</f>
        <v>0</v>
      </c>
      <c r="AT526" s="131">
        <f>SUMIF(표4[잉크명],표5[[#This Row],[잉크]],표4[토-3층])</f>
        <v>0</v>
      </c>
      <c r="AU526" s="131">
        <f>SUMIF(표4[잉크명],표5[[#This Row],[잉크]],표4[토-1층])</f>
        <v>0</v>
      </c>
      <c r="AV526" s="54">
        <f>SUMIF(표4[잉크명],표5[[#This Row],[잉크]],표4[일])</f>
        <v>0</v>
      </c>
      <c r="AW526" s="131">
        <f>SUMIF(표4[잉크명],표5[[#This Row],[잉크]],표4[일-3층])</f>
        <v>0</v>
      </c>
      <c r="AX526" s="131">
        <f>SUMIF(표4[잉크명],표5[[#This Row],[잉크]],표4[일-1층])</f>
        <v>0</v>
      </c>
      <c r="AY526" s="54">
        <f>SUMIF(표4[잉크명],표5[[#This Row],[잉크]],표4[차주 월])</f>
        <v>0</v>
      </c>
      <c r="AZ526" s="54">
        <f>SUM(표5[[#This Row],[월]:[차주 월]])</f>
        <v>0</v>
      </c>
    </row>
    <row r="527" spans="2:52" x14ac:dyDescent="0.3">
      <c r="B527" s="56" t="s">
        <v>1277</v>
      </c>
      <c r="C527" s="56"/>
      <c r="D527" s="56" t="s">
        <v>1263</v>
      </c>
      <c r="E527" s="34">
        <f>COUNTIF(사출계획!$E$62:$F$110,표4[[#This Row],[제품명]])</f>
        <v>0</v>
      </c>
      <c r="F527" s="126">
        <f>COUNTIF(사출계획!$E$62:$F$87,표4[[#This Row],[제품명]])</f>
        <v>0</v>
      </c>
      <c r="G527" s="126">
        <f>COUNTIF(사출계획!$E$88:$F$110,표4[[#This Row],[제품명]])</f>
        <v>0</v>
      </c>
      <c r="H527" s="34">
        <f>COUNTIF(사출계획!$G$62:$H$110,표4[[#This Row],[제품명]])</f>
        <v>0</v>
      </c>
      <c r="I527" s="128">
        <f>COUNTIF(사출계획!$G$62:$H$87,표4[[#This Row],[제품명]])</f>
        <v>0</v>
      </c>
      <c r="J527" s="128">
        <f>COUNTIF(사출계획!$G$88:$H$110,표4[[#This Row],[제품명]])</f>
        <v>0</v>
      </c>
      <c r="K527" s="34">
        <f>COUNTIF(사출계획!$I$62:$J$110,표4[[#This Row],[제품명]])</f>
        <v>0</v>
      </c>
      <c r="L527" s="126">
        <f>COUNTIF(사출계획!$I$62:$J$87,표4[[#This Row],[제품명]])</f>
        <v>0</v>
      </c>
      <c r="M527" s="126">
        <f>COUNTIF(사출계획!$I$88:$J$110,표4[[#This Row],[제품명]])</f>
        <v>0</v>
      </c>
      <c r="N527" s="129">
        <f>COUNTIF(사출계획!$K$62:$L$110,표4[[#This Row],[제품명]])</f>
        <v>0</v>
      </c>
      <c r="O527" s="126">
        <f>COUNTIF(사출계획!$K$62:$L$87,표4[[#This Row],[제품명]])</f>
        <v>0</v>
      </c>
      <c r="P527" s="126">
        <f>COUNTIF(사출계획!$K$88:$L$110,표4[[#This Row],[제품명]])</f>
        <v>0</v>
      </c>
      <c r="Q527" s="130">
        <f>COUNTIF(사출계획!$M$62:$N$110,표4[[#This Row],[제품명]])</f>
        <v>0</v>
      </c>
      <c r="R527" s="126">
        <f>COUNTIF(사출계획!$M$62:$N$87,표4[[#This Row],[제품명]])</f>
        <v>0</v>
      </c>
      <c r="S527" s="126">
        <f>COUNTIF(사출계획!$M$88:$N$110,표4[[#This Row],[제품명]])</f>
        <v>0</v>
      </c>
      <c r="T527" s="34">
        <f>COUNTIF(사출계획!$O$62:$P$110,표4[[#This Row],[제품명]])</f>
        <v>0</v>
      </c>
      <c r="U527" s="126">
        <f>COUNTIF(사출계획!$O$62:$P$87,표4[[#This Row],[제품명]])</f>
        <v>0</v>
      </c>
      <c r="V527" s="126">
        <f>COUNTIF(사출계획!$O$88:$P$110,표4[[#This Row],[제품명]])</f>
        <v>0</v>
      </c>
      <c r="W527" s="34">
        <f>COUNTIF(사출계획!$Q$62:$R$110,표4[[#This Row],[제품명]])</f>
        <v>0</v>
      </c>
      <c r="X527" s="126">
        <f>COUNTIF(사출계획!$Q$62:$R$87,표4[[#This Row],[제품명]])</f>
        <v>0</v>
      </c>
      <c r="Y527" s="126">
        <f>COUNTIF(사출계획!$Q$88:$R$110,표4[[#This Row],[제품명]])</f>
        <v>0</v>
      </c>
      <c r="Z527" s="34">
        <f>COUNTIF(사출계획!$S$62:$T$110,표4[[#This Row],[제품명]])</f>
        <v>0</v>
      </c>
      <c r="AA527" s="126"/>
      <c r="AB527" s="126"/>
      <c r="AC527" s="217" t="s">
        <v>570</v>
      </c>
      <c r="AD527" s="129">
        <f>SUMIF(표4[잉크명],표5[[#This Row],[잉크]],표4[월])</f>
        <v>0</v>
      </c>
      <c r="AE527" s="126">
        <f>SUMIF(표4[잉크명],표5[[#This Row],[잉크]],표4[월-3층])</f>
        <v>0</v>
      </c>
      <c r="AF527" s="126">
        <f>SUMIF(표4[잉크명],표5[[#This Row],[잉크]],표4[월-1층])</f>
        <v>0</v>
      </c>
      <c r="AG527" s="133">
        <f>SUMIF(표4[잉크명],표5[[#This Row],[잉크]],표4[화])</f>
        <v>0</v>
      </c>
      <c r="AH527" s="126">
        <f>SUMIF(표4[잉크명],표5[[#This Row],[잉크]],표4[화-3층])</f>
        <v>0</v>
      </c>
      <c r="AI527" s="126">
        <f>SUMIF(표4[잉크명],표5[[#This Row],[잉크]],표4[화-1층])</f>
        <v>0</v>
      </c>
      <c r="AJ527" s="130">
        <f>SUMIF(표4[잉크명],표5[[#This Row],[잉크]],표4[수])</f>
        <v>0</v>
      </c>
      <c r="AK527" s="126">
        <f>SUMIF(표4[잉크명],표5[[#This Row],[잉크]],표4[수-3층])</f>
        <v>0</v>
      </c>
      <c r="AL527" s="126">
        <f>SUMIF(표4[잉크명],표5[[#This Row],[잉크]],표4[수-1층])</f>
        <v>0</v>
      </c>
      <c r="AM527" s="54">
        <f>SUMIF(표4[잉크명],표5[[#This Row],[잉크]],표4[목])</f>
        <v>0</v>
      </c>
      <c r="AN527" s="126">
        <f>SUMIF(표4[잉크명],표5[[#This Row],[잉크]],표4[목-3층])</f>
        <v>0</v>
      </c>
      <c r="AO527" s="126">
        <f>SUMIF(표4[잉크명],표5[[#This Row],[잉크]],표4[목-1층])</f>
        <v>0</v>
      </c>
      <c r="AP527" s="54">
        <f>SUMIF(표4[잉크명],표5[[#This Row],[잉크]],표4[금])</f>
        <v>0</v>
      </c>
      <c r="AQ527" s="126">
        <f>SUMIF(표4[잉크명],표5[[#This Row],[잉크]],표4[금-3층])</f>
        <v>0</v>
      </c>
      <c r="AR527" s="126">
        <f>SUMIF(표4[잉크명],표5[[#This Row],[잉크]],표4[금-1층])</f>
        <v>0</v>
      </c>
      <c r="AS527" s="54">
        <f>SUMIF(표4[잉크명],표5[[#This Row],[잉크]],표4[토])</f>
        <v>0</v>
      </c>
      <c r="AT527" s="126">
        <f>SUMIF(표4[잉크명],표5[[#This Row],[잉크]],표4[토-3층])</f>
        <v>0</v>
      </c>
      <c r="AU527" s="126">
        <f>SUMIF(표4[잉크명],표5[[#This Row],[잉크]],표4[토-1층])</f>
        <v>0</v>
      </c>
      <c r="AV527" s="54">
        <f>SUMIF(표4[잉크명],표5[[#This Row],[잉크]],표4[일])</f>
        <v>0</v>
      </c>
      <c r="AW527" s="126">
        <f>SUMIF(표4[잉크명],표5[[#This Row],[잉크]],표4[일-3층])</f>
        <v>0</v>
      </c>
      <c r="AX527" s="126">
        <f>SUMIF(표4[잉크명],표5[[#This Row],[잉크]],표4[일-1층])</f>
        <v>0</v>
      </c>
      <c r="AY527" s="54">
        <f>SUMIF(표4[잉크명],표5[[#This Row],[잉크]],표4[차주 월])</f>
        <v>0</v>
      </c>
      <c r="AZ527" s="54">
        <f>SUM(표5[[#This Row],[월]:[차주 월]])</f>
        <v>0</v>
      </c>
    </row>
    <row r="528" spans="2:52" x14ac:dyDescent="0.3">
      <c r="B528" s="56" t="s">
        <v>1277</v>
      </c>
      <c r="C528" s="56"/>
      <c r="D528" s="56" t="s">
        <v>2641</v>
      </c>
      <c r="E528" s="34">
        <f>COUNTIF(사출계획!$E$62:$F$110,표4[[#This Row],[제품명]])</f>
        <v>0</v>
      </c>
      <c r="F528" s="126">
        <f>COUNTIF(사출계획!$E$62:$F$87,표4[[#This Row],[제품명]])</f>
        <v>0</v>
      </c>
      <c r="G528" s="126">
        <f>COUNTIF(사출계획!$E$88:$F$110,표4[[#This Row],[제품명]])</f>
        <v>0</v>
      </c>
      <c r="H528" s="34">
        <f>COUNTIF(사출계획!$G$62:$H$110,표4[[#This Row],[제품명]])</f>
        <v>0</v>
      </c>
      <c r="I528" s="128">
        <f>COUNTIF(사출계획!$G$62:$H$87,표4[[#This Row],[제품명]])</f>
        <v>0</v>
      </c>
      <c r="J528" s="128">
        <f>COUNTIF(사출계획!$G$88:$H$110,표4[[#This Row],[제품명]])</f>
        <v>0</v>
      </c>
      <c r="K528" s="34">
        <f>COUNTIF(사출계획!$I$62:$J$110,표4[[#This Row],[제품명]])</f>
        <v>0</v>
      </c>
      <c r="L528" s="126">
        <f>COUNTIF(사출계획!$I$62:$J$87,표4[[#This Row],[제품명]])</f>
        <v>0</v>
      </c>
      <c r="M528" s="126">
        <f>COUNTIF(사출계획!$I$88:$J$110,표4[[#This Row],[제품명]])</f>
        <v>0</v>
      </c>
      <c r="N528" s="129">
        <f>COUNTIF(사출계획!$K$62:$L$110,표4[[#This Row],[제품명]])</f>
        <v>0</v>
      </c>
      <c r="O528" s="126">
        <f>COUNTIF(사출계획!$K$62:$L$87,표4[[#This Row],[제품명]])</f>
        <v>0</v>
      </c>
      <c r="P528" s="126">
        <f>COUNTIF(사출계획!$K$88:$L$110,표4[[#This Row],[제품명]])</f>
        <v>0</v>
      </c>
      <c r="Q528" s="130">
        <f>COUNTIF(사출계획!$M$62:$N$110,표4[[#This Row],[제품명]])</f>
        <v>0</v>
      </c>
      <c r="R528" s="126">
        <f>COUNTIF(사출계획!$M$62:$N$87,표4[[#This Row],[제품명]])</f>
        <v>0</v>
      </c>
      <c r="S528" s="126">
        <f>COUNTIF(사출계획!$M$88:$N$110,표4[[#This Row],[제품명]])</f>
        <v>0</v>
      </c>
      <c r="T528" s="34">
        <f>COUNTIF(사출계획!$O$62:$P$110,표4[[#This Row],[제품명]])</f>
        <v>0</v>
      </c>
      <c r="U528" s="126">
        <f>COUNTIF(사출계획!$O$62:$P$87,표4[[#This Row],[제품명]])</f>
        <v>0</v>
      </c>
      <c r="V528" s="126">
        <f>COUNTIF(사출계획!$O$88:$P$110,표4[[#This Row],[제품명]])</f>
        <v>0</v>
      </c>
      <c r="W528" s="34">
        <f>COUNTIF(사출계획!$Q$62:$R$110,표4[[#This Row],[제품명]])</f>
        <v>0</v>
      </c>
      <c r="X528" s="126">
        <f>COUNTIF(사출계획!$Q$62:$R$87,표4[[#This Row],[제품명]])</f>
        <v>0</v>
      </c>
      <c r="Y528" s="126">
        <f>COUNTIF(사출계획!$Q$88:$R$110,표4[[#This Row],[제품명]])</f>
        <v>0</v>
      </c>
      <c r="Z528" s="34">
        <f>COUNTIF(사출계획!$S$62:$T$110,표4[[#This Row],[제품명]])</f>
        <v>0</v>
      </c>
      <c r="AA528" s="126"/>
      <c r="AB528" s="126"/>
      <c r="AC528" s="195" t="s">
        <v>801</v>
      </c>
      <c r="AD528" s="129">
        <f>SUMIF(표4[잉크명],표5[[#This Row],[잉크]],표4[월])</f>
        <v>0</v>
      </c>
      <c r="AE528" s="131">
        <f>SUMIF(표4[잉크명],표5[[#This Row],[잉크]],표4[월-3층])</f>
        <v>0</v>
      </c>
      <c r="AF528" s="131">
        <f>SUMIF(표4[잉크명],표5[[#This Row],[잉크]],표4[월-1층])</f>
        <v>0</v>
      </c>
      <c r="AG528" s="133">
        <f>SUMIF(표4[잉크명],표5[[#This Row],[잉크]],표4[화])</f>
        <v>0</v>
      </c>
      <c r="AH528" s="131">
        <f>SUMIF(표4[잉크명],표5[[#This Row],[잉크]],표4[화-3층])</f>
        <v>0</v>
      </c>
      <c r="AI528" s="131">
        <f>SUMIF(표4[잉크명],표5[[#This Row],[잉크]],표4[화-1층])</f>
        <v>0</v>
      </c>
      <c r="AJ528" s="130">
        <f>SUMIF(표4[잉크명],표5[[#This Row],[잉크]],표4[수])</f>
        <v>0</v>
      </c>
      <c r="AK528" s="131">
        <f>SUMIF(표4[잉크명],표5[[#This Row],[잉크]],표4[수-3층])</f>
        <v>0</v>
      </c>
      <c r="AL528" s="131">
        <f>SUMIF(표4[잉크명],표5[[#This Row],[잉크]],표4[수-1층])</f>
        <v>0</v>
      </c>
      <c r="AM528" s="54">
        <f>SUMIF(표4[잉크명],표5[[#This Row],[잉크]],표4[목])</f>
        <v>0</v>
      </c>
      <c r="AN528" s="131">
        <f>SUMIF(표4[잉크명],표5[[#This Row],[잉크]],표4[목-3층])</f>
        <v>0</v>
      </c>
      <c r="AO528" s="131">
        <f>SUMIF(표4[잉크명],표5[[#This Row],[잉크]],표4[목-1층])</f>
        <v>0</v>
      </c>
      <c r="AP528" s="54">
        <f>SUMIF(표4[잉크명],표5[[#This Row],[잉크]],표4[금])</f>
        <v>0</v>
      </c>
      <c r="AQ528" s="131">
        <f>SUMIF(표4[잉크명],표5[[#This Row],[잉크]],표4[금-3층])</f>
        <v>0</v>
      </c>
      <c r="AR528" s="131">
        <f>SUMIF(표4[잉크명],표5[[#This Row],[잉크]],표4[금-1층])</f>
        <v>0</v>
      </c>
      <c r="AS528" s="54">
        <f>SUMIF(표4[잉크명],표5[[#This Row],[잉크]],표4[토])</f>
        <v>0</v>
      </c>
      <c r="AT528" s="131">
        <f>SUMIF(표4[잉크명],표5[[#This Row],[잉크]],표4[토-3층])</f>
        <v>0</v>
      </c>
      <c r="AU528" s="131">
        <f>SUMIF(표4[잉크명],표5[[#This Row],[잉크]],표4[토-1층])</f>
        <v>0</v>
      </c>
      <c r="AV528" s="54">
        <f>SUMIF(표4[잉크명],표5[[#This Row],[잉크]],표4[일])</f>
        <v>0</v>
      </c>
      <c r="AW528" s="131">
        <f>SUMIF(표4[잉크명],표5[[#This Row],[잉크]],표4[일-3층])</f>
        <v>0</v>
      </c>
      <c r="AX528" s="131">
        <f>SUMIF(표4[잉크명],표5[[#This Row],[잉크]],표4[일-1층])</f>
        <v>0</v>
      </c>
      <c r="AY528" s="54">
        <f>SUMIF(표4[잉크명],표5[[#This Row],[잉크]],표4[차주 월])</f>
        <v>0</v>
      </c>
      <c r="AZ528" s="54">
        <f>SUM(표5[[#This Row],[월]:[차주 월]])</f>
        <v>0</v>
      </c>
    </row>
    <row r="529" spans="2:52" x14ac:dyDescent="0.3">
      <c r="B529" s="56" t="s">
        <v>1277</v>
      </c>
      <c r="C529" s="56"/>
      <c r="D529" s="56" t="s">
        <v>1281</v>
      </c>
      <c r="E529" s="54">
        <f>COUNTIF(사출계획!$E$62:$F$110,표4[[#This Row],[제품명]])</f>
        <v>0</v>
      </c>
      <c r="F529" s="131">
        <f>COUNTIF(사출계획!$E$62:$F$87,표4[[#This Row],[제품명]])</f>
        <v>0</v>
      </c>
      <c r="G529" s="131">
        <f>COUNTIF(사출계획!$E$88:$F$110,표4[[#This Row],[제품명]])</f>
        <v>0</v>
      </c>
      <c r="H529" s="54">
        <f>COUNTIF(사출계획!$G$62:$H$110,표4[[#This Row],[제품명]])</f>
        <v>0</v>
      </c>
      <c r="I529" s="132">
        <f>COUNTIF(사출계획!$G$62:$H$87,표4[[#This Row],[제품명]])</f>
        <v>0</v>
      </c>
      <c r="J529" s="132">
        <f>COUNTIF(사출계획!$G$88:$H$110,표4[[#This Row],[제품명]])</f>
        <v>0</v>
      </c>
      <c r="K529" s="54">
        <f>COUNTIF(사출계획!$I$62:$J$110,표4[[#This Row],[제품명]])</f>
        <v>0</v>
      </c>
      <c r="L529" s="131">
        <f>COUNTIF(사출계획!$I$62:$J$87,표4[[#This Row],[제품명]])</f>
        <v>0</v>
      </c>
      <c r="M529" s="131">
        <f>COUNTIF(사출계획!$I$88:$J$110,표4[[#This Row],[제품명]])</f>
        <v>0</v>
      </c>
      <c r="N529" s="129">
        <f>COUNTIF(사출계획!$K$62:$L$110,표4[[#This Row],[제품명]])</f>
        <v>0</v>
      </c>
      <c r="O529" s="131">
        <f>COUNTIF(사출계획!$K$62:$L$87,표4[[#This Row],[제품명]])</f>
        <v>0</v>
      </c>
      <c r="P529" s="131">
        <f>COUNTIF(사출계획!$K$88:$L$110,표4[[#This Row],[제품명]])</f>
        <v>0</v>
      </c>
      <c r="Q529" s="130">
        <f>COUNTIF(사출계획!$M$62:$N$110,표4[[#This Row],[제품명]])</f>
        <v>0</v>
      </c>
      <c r="R529" s="131">
        <f>COUNTIF(사출계획!$M$62:$N$87,표4[[#This Row],[제품명]])</f>
        <v>0</v>
      </c>
      <c r="S529" s="131">
        <f>COUNTIF(사출계획!$M$88:$N$110,표4[[#This Row],[제품명]])</f>
        <v>0</v>
      </c>
      <c r="T529" s="54">
        <f>COUNTIF(사출계획!$O$62:$P$110,표4[[#This Row],[제품명]])</f>
        <v>0</v>
      </c>
      <c r="U529" s="131">
        <f>COUNTIF(사출계획!$O$62:$P$87,표4[[#This Row],[제품명]])</f>
        <v>0</v>
      </c>
      <c r="V529" s="131">
        <f>COUNTIF(사출계획!$O$88:$P$110,표4[[#This Row],[제품명]])</f>
        <v>0</v>
      </c>
      <c r="W529" s="54">
        <f>COUNTIF(사출계획!$Q$62:$R$110,표4[[#This Row],[제품명]])</f>
        <v>0</v>
      </c>
      <c r="X529" s="131">
        <f>COUNTIF(사출계획!$Q$62:$R$87,표4[[#This Row],[제품명]])</f>
        <v>0</v>
      </c>
      <c r="Y529" s="131">
        <f>COUNTIF(사출계획!$Q$88:$R$110,표4[[#This Row],[제품명]])</f>
        <v>0</v>
      </c>
      <c r="Z529" s="54">
        <f>COUNTIF(사출계획!$S$62:$T$110,표4[[#This Row],[제품명]])</f>
        <v>0</v>
      </c>
      <c r="AA529" s="126"/>
      <c r="AB529" s="126"/>
      <c r="AC529" s="33" t="s">
        <v>316</v>
      </c>
      <c r="AD529" s="129">
        <f>SUMIF(표4[잉크명],표5[[#This Row],[잉크]],표4[월])</f>
        <v>0</v>
      </c>
      <c r="AE529" s="126">
        <f>SUMIF(표4[잉크명],표5[[#This Row],[잉크]],표4[월-3층])</f>
        <v>0</v>
      </c>
      <c r="AF529" s="126">
        <f>SUMIF(표4[잉크명],표5[[#This Row],[잉크]],표4[월-1층])</f>
        <v>0</v>
      </c>
      <c r="AG529" s="133">
        <f>SUMIF(표4[잉크명],표5[[#This Row],[잉크]],표4[화])</f>
        <v>0</v>
      </c>
      <c r="AH529" s="126">
        <f>SUMIF(표4[잉크명],표5[[#This Row],[잉크]],표4[화-3층])</f>
        <v>0</v>
      </c>
      <c r="AI529" s="126">
        <f>SUMIF(표4[잉크명],표5[[#This Row],[잉크]],표4[화-1층])</f>
        <v>0</v>
      </c>
      <c r="AJ529" s="130">
        <f>SUMIF(표4[잉크명],표5[[#This Row],[잉크]],표4[수])</f>
        <v>0</v>
      </c>
      <c r="AK529" s="126">
        <f>SUMIF(표4[잉크명],표5[[#This Row],[잉크]],표4[수-3층])</f>
        <v>0</v>
      </c>
      <c r="AL529" s="126">
        <f>SUMIF(표4[잉크명],표5[[#This Row],[잉크]],표4[수-1층])</f>
        <v>0</v>
      </c>
      <c r="AM529" s="34">
        <f>SUMIF(표4[잉크명],표5[[#This Row],[잉크]],표4[목])</f>
        <v>0</v>
      </c>
      <c r="AN529" s="126">
        <f>SUMIF(표4[잉크명],표5[[#This Row],[잉크]],표4[목-3층])</f>
        <v>0</v>
      </c>
      <c r="AO529" s="126">
        <f>SUMIF(표4[잉크명],표5[[#This Row],[잉크]],표4[목-1층])</f>
        <v>0</v>
      </c>
      <c r="AP529" s="34">
        <f>SUMIF(표4[잉크명],표5[[#This Row],[잉크]],표4[금])</f>
        <v>0</v>
      </c>
      <c r="AQ529" s="126">
        <f>SUMIF(표4[잉크명],표5[[#This Row],[잉크]],표4[금-3층])</f>
        <v>0</v>
      </c>
      <c r="AR529" s="126">
        <f>SUMIF(표4[잉크명],표5[[#This Row],[잉크]],표4[금-1층])</f>
        <v>0</v>
      </c>
      <c r="AS529" s="34">
        <f>SUMIF(표4[잉크명],표5[[#This Row],[잉크]],표4[토])</f>
        <v>0</v>
      </c>
      <c r="AT529" s="126">
        <f>SUMIF(표4[잉크명],표5[[#This Row],[잉크]],표4[토-3층])</f>
        <v>0</v>
      </c>
      <c r="AU529" s="126">
        <f>SUMIF(표4[잉크명],표5[[#This Row],[잉크]],표4[토-1층])</f>
        <v>0</v>
      </c>
      <c r="AV529" s="34">
        <f>SUMIF(표4[잉크명],표5[[#This Row],[잉크]],표4[일])</f>
        <v>0</v>
      </c>
      <c r="AW529" s="126">
        <f>SUMIF(표4[잉크명],표5[[#This Row],[잉크]],표4[일-3층])</f>
        <v>0</v>
      </c>
      <c r="AX529" s="126">
        <f>SUMIF(표4[잉크명],표5[[#This Row],[잉크]],표4[일-1층])</f>
        <v>0</v>
      </c>
      <c r="AY529" s="34">
        <f>SUMIF(표4[잉크명],표5[[#This Row],[잉크]],표4[차주 월])</f>
        <v>0</v>
      </c>
      <c r="AZ529" s="34">
        <f>SUM(표5[[#This Row],[월]:[차주 월]])</f>
        <v>0</v>
      </c>
    </row>
    <row r="530" spans="2:52" x14ac:dyDescent="0.3">
      <c r="B530" s="56" t="s">
        <v>1523</v>
      </c>
      <c r="C530" s="282"/>
      <c r="D530" s="175" t="s">
        <v>2441</v>
      </c>
      <c r="E530" s="54">
        <f>COUNTIF(사출계획!$E$62:$F$110,표4[[#This Row],[제품명]])</f>
        <v>0</v>
      </c>
      <c r="F530" s="131">
        <f>COUNTIF(사출계획!$E$62:$F$87,표4[[#This Row],[제품명]])</f>
        <v>0</v>
      </c>
      <c r="G530" s="131">
        <f>COUNTIF(사출계획!$E$88:$F$110,표4[[#This Row],[제품명]])</f>
        <v>0</v>
      </c>
      <c r="H530" s="54">
        <f>COUNTIF(사출계획!$G$62:$H$110,표4[[#This Row],[제품명]])</f>
        <v>0</v>
      </c>
      <c r="I530" s="132">
        <f>COUNTIF(사출계획!$G$62:$H$87,표4[[#This Row],[제품명]])</f>
        <v>0</v>
      </c>
      <c r="J530" s="132">
        <f>COUNTIF(사출계획!$G$88:$H$110,표4[[#This Row],[제품명]])</f>
        <v>0</v>
      </c>
      <c r="K530" s="54">
        <f>COUNTIF(사출계획!$I$62:$J$110,표4[[#This Row],[제품명]])</f>
        <v>0</v>
      </c>
      <c r="L530" s="131">
        <f>COUNTIF(사출계획!$I$62:$J$87,표4[[#This Row],[제품명]])</f>
        <v>0</v>
      </c>
      <c r="M530" s="131">
        <f>COUNTIF(사출계획!$I$88:$J$110,표4[[#This Row],[제품명]])</f>
        <v>0</v>
      </c>
      <c r="N530" s="129">
        <f>COUNTIF(사출계획!$K$62:$L$110,표4[[#This Row],[제품명]])</f>
        <v>0</v>
      </c>
      <c r="O530" s="131">
        <f>COUNTIF(사출계획!$K$62:$L$87,표4[[#This Row],[제품명]])</f>
        <v>0</v>
      </c>
      <c r="P530" s="131">
        <f>COUNTIF(사출계획!$K$88:$L$110,표4[[#This Row],[제품명]])</f>
        <v>0</v>
      </c>
      <c r="Q530" s="130">
        <f>COUNTIF(사출계획!$M$62:$N$110,표4[[#This Row],[제품명]])</f>
        <v>0</v>
      </c>
      <c r="R530" s="131">
        <f>COUNTIF(사출계획!$M$62:$N$87,표4[[#This Row],[제품명]])</f>
        <v>0</v>
      </c>
      <c r="S530" s="131">
        <f>COUNTIF(사출계획!$M$88:$N$110,표4[[#This Row],[제품명]])</f>
        <v>0</v>
      </c>
      <c r="T530" s="54">
        <f>COUNTIF(사출계획!$O$62:$P$110,표4[[#This Row],[제품명]])</f>
        <v>0</v>
      </c>
      <c r="U530" s="131">
        <f>COUNTIF(사출계획!$O$62:$P$87,표4[[#This Row],[제품명]])</f>
        <v>0</v>
      </c>
      <c r="V530" s="131">
        <f>COUNTIF(사출계획!$O$88:$P$110,표4[[#This Row],[제품명]])</f>
        <v>0</v>
      </c>
      <c r="W530" s="54">
        <f>COUNTIF(사출계획!$Q$62:$R$110,표4[[#This Row],[제품명]])</f>
        <v>0</v>
      </c>
      <c r="X530" s="131">
        <f>COUNTIF(사출계획!$Q$62:$R$87,표4[[#This Row],[제품명]])</f>
        <v>0</v>
      </c>
      <c r="Y530" s="131">
        <f>COUNTIF(사출계획!$Q$88:$R$110,표4[[#This Row],[제품명]])</f>
        <v>0</v>
      </c>
      <c r="Z530" s="54">
        <f>COUNTIF(사출계획!$S$62:$T$110,표4[[#This Row],[제품명]])</f>
        <v>0</v>
      </c>
      <c r="AA530" s="126"/>
      <c r="AB530" s="126"/>
      <c r="AC530" s="33" t="s">
        <v>406</v>
      </c>
      <c r="AD530" s="129">
        <f>SUMIF(표4[잉크명],표5[[#This Row],[잉크]],표4[월])</f>
        <v>0</v>
      </c>
      <c r="AE530" s="126">
        <f>SUMIF(표4[잉크명],표5[[#This Row],[잉크]],표4[월-3층])</f>
        <v>0</v>
      </c>
      <c r="AF530" s="126">
        <f>SUMIF(표4[잉크명],표5[[#This Row],[잉크]],표4[월-1층])</f>
        <v>0</v>
      </c>
      <c r="AG530" s="133">
        <f>SUMIF(표4[잉크명],표5[[#This Row],[잉크]],표4[화])</f>
        <v>0</v>
      </c>
      <c r="AH530" s="126">
        <f>SUMIF(표4[잉크명],표5[[#This Row],[잉크]],표4[화-3층])</f>
        <v>0</v>
      </c>
      <c r="AI530" s="126">
        <f>SUMIF(표4[잉크명],표5[[#This Row],[잉크]],표4[화-1층])</f>
        <v>0</v>
      </c>
      <c r="AJ530" s="130">
        <f>SUMIF(표4[잉크명],표5[[#This Row],[잉크]],표4[수])</f>
        <v>0</v>
      </c>
      <c r="AK530" s="126">
        <f>SUMIF(표4[잉크명],표5[[#This Row],[잉크]],표4[수-3층])</f>
        <v>0</v>
      </c>
      <c r="AL530" s="126">
        <f>SUMIF(표4[잉크명],표5[[#This Row],[잉크]],표4[수-1층])</f>
        <v>0</v>
      </c>
      <c r="AM530" s="34">
        <f>SUMIF(표4[잉크명],표5[[#This Row],[잉크]],표4[목])</f>
        <v>0</v>
      </c>
      <c r="AN530" s="126">
        <f>SUMIF(표4[잉크명],표5[[#This Row],[잉크]],표4[목-3층])</f>
        <v>0</v>
      </c>
      <c r="AO530" s="126">
        <f>SUMIF(표4[잉크명],표5[[#This Row],[잉크]],표4[목-1층])</f>
        <v>0</v>
      </c>
      <c r="AP530" s="34">
        <f>SUMIF(표4[잉크명],표5[[#This Row],[잉크]],표4[금])</f>
        <v>0</v>
      </c>
      <c r="AQ530" s="126">
        <f>SUMIF(표4[잉크명],표5[[#This Row],[잉크]],표4[금-3층])</f>
        <v>0</v>
      </c>
      <c r="AR530" s="126">
        <f>SUMIF(표4[잉크명],표5[[#This Row],[잉크]],표4[금-1층])</f>
        <v>0</v>
      </c>
      <c r="AS530" s="34">
        <f>SUMIF(표4[잉크명],표5[[#This Row],[잉크]],표4[토])</f>
        <v>0</v>
      </c>
      <c r="AT530" s="126">
        <f>SUMIF(표4[잉크명],표5[[#This Row],[잉크]],표4[토-3층])</f>
        <v>0</v>
      </c>
      <c r="AU530" s="126">
        <f>SUMIF(표4[잉크명],표5[[#This Row],[잉크]],표4[토-1층])</f>
        <v>0</v>
      </c>
      <c r="AV530" s="34">
        <f>SUMIF(표4[잉크명],표5[[#This Row],[잉크]],표4[일])</f>
        <v>0</v>
      </c>
      <c r="AW530" s="126">
        <f>SUMIF(표4[잉크명],표5[[#This Row],[잉크]],표4[일-3층])</f>
        <v>0</v>
      </c>
      <c r="AX530" s="126">
        <f>SUMIF(표4[잉크명],표5[[#This Row],[잉크]],표4[일-1층])</f>
        <v>0</v>
      </c>
      <c r="AY530" s="34">
        <f>SUMIF(표4[잉크명],표5[[#This Row],[잉크]],표4[차주 월])</f>
        <v>0</v>
      </c>
      <c r="AZ530" s="34">
        <f>SUM(표5[[#This Row],[월]:[차주 월]])</f>
        <v>0</v>
      </c>
    </row>
    <row r="531" spans="2:52" x14ac:dyDescent="0.3">
      <c r="B531" s="56" t="s">
        <v>2463</v>
      </c>
      <c r="C531" s="56"/>
      <c r="D531" s="56" t="s">
        <v>1289</v>
      </c>
      <c r="E531" s="34">
        <f>COUNTIF(사출계획!$E$62:$F$110,표4[[#This Row],[제품명]])</f>
        <v>0</v>
      </c>
      <c r="F531" s="126">
        <f>COUNTIF(사출계획!$E$62:$F$87,표4[[#This Row],[제품명]])</f>
        <v>0</v>
      </c>
      <c r="G531" s="126">
        <f>COUNTIF(사출계획!$E$88:$F$110,표4[[#This Row],[제품명]])</f>
        <v>0</v>
      </c>
      <c r="H531" s="34">
        <f>COUNTIF(사출계획!$G$62:$H$110,표4[[#This Row],[제품명]])</f>
        <v>0</v>
      </c>
      <c r="I531" s="128">
        <f>COUNTIF(사출계획!$G$62:$H$87,표4[[#This Row],[제품명]])</f>
        <v>0</v>
      </c>
      <c r="J531" s="128">
        <f>COUNTIF(사출계획!$G$88:$H$110,표4[[#This Row],[제품명]])</f>
        <v>0</v>
      </c>
      <c r="K531" s="34">
        <f>COUNTIF(사출계획!$I$62:$J$110,표4[[#This Row],[제품명]])</f>
        <v>0</v>
      </c>
      <c r="L531" s="126">
        <f>COUNTIF(사출계획!$I$62:$J$87,표4[[#This Row],[제품명]])</f>
        <v>0</v>
      </c>
      <c r="M531" s="126">
        <f>COUNTIF(사출계획!$I$88:$J$110,표4[[#This Row],[제품명]])</f>
        <v>0</v>
      </c>
      <c r="N531" s="129">
        <f>COUNTIF(사출계획!$K$62:$L$110,표4[[#This Row],[제품명]])</f>
        <v>0</v>
      </c>
      <c r="O531" s="126">
        <f>COUNTIF(사출계획!$K$62:$L$87,표4[[#This Row],[제품명]])</f>
        <v>0</v>
      </c>
      <c r="P531" s="126">
        <f>COUNTIF(사출계획!$K$88:$L$110,표4[[#This Row],[제품명]])</f>
        <v>0</v>
      </c>
      <c r="Q531" s="130">
        <f>COUNTIF(사출계획!$M$62:$N$110,표4[[#This Row],[제품명]])</f>
        <v>0</v>
      </c>
      <c r="R531" s="126">
        <f>COUNTIF(사출계획!$M$62:$N$87,표4[[#This Row],[제품명]])</f>
        <v>0</v>
      </c>
      <c r="S531" s="126">
        <f>COUNTIF(사출계획!$M$88:$N$110,표4[[#This Row],[제품명]])</f>
        <v>0</v>
      </c>
      <c r="T531" s="34">
        <f>COUNTIF(사출계획!$O$62:$P$110,표4[[#This Row],[제품명]])</f>
        <v>0</v>
      </c>
      <c r="U531" s="126">
        <f>COUNTIF(사출계획!$O$62:$P$87,표4[[#This Row],[제품명]])</f>
        <v>0</v>
      </c>
      <c r="V531" s="126">
        <f>COUNTIF(사출계획!$O$88:$P$110,표4[[#This Row],[제품명]])</f>
        <v>0</v>
      </c>
      <c r="W531" s="34">
        <f>COUNTIF(사출계획!$Q$62:$R$110,표4[[#This Row],[제품명]])</f>
        <v>0</v>
      </c>
      <c r="X531" s="126">
        <f>COUNTIF(사출계획!$Q$62:$R$87,표4[[#This Row],[제품명]])</f>
        <v>0</v>
      </c>
      <c r="Y531" s="126">
        <f>COUNTIF(사출계획!$Q$88:$R$110,표4[[#This Row],[제품명]])</f>
        <v>0</v>
      </c>
      <c r="Z531" s="34">
        <f>COUNTIF(사출계획!$S$62:$T$110,표4[[#This Row],[제품명]])</f>
        <v>0</v>
      </c>
      <c r="AA531" s="126"/>
      <c r="AB531" s="126"/>
      <c r="AC531" s="196" t="s">
        <v>1546</v>
      </c>
      <c r="AD531" s="129">
        <f>SUMIF(표4[잉크명],표5[[#This Row],[잉크]],표4[월])</f>
        <v>0</v>
      </c>
      <c r="AE531" s="131">
        <f>SUMIF(표4[잉크명],표5[[#This Row],[잉크]],표4[월-3층])</f>
        <v>0</v>
      </c>
      <c r="AF531" s="131">
        <f>SUMIF(표4[잉크명],표5[[#This Row],[잉크]],표4[월-1층])</f>
        <v>0</v>
      </c>
      <c r="AG531" s="133">
        <f>SUMIF(표4[잉크명],표5[[#This Row],[잉크]],표4[화])</f>
        <v>0</v>
      </c>
      <c r="AH531" s="131">
        <f>SUMIF(표4[잉크명],표5[[#This Row],[잉크]],표4[화-3층])</f>
        <v>0</v>
      </c>
      <c r="AI531" s="131">
        <f>SUMIF(표4[잉크명],표5[[#This Row],[잉크]],표4[화-1층])</f>
        <v>0</v>
      </c>
      <c r="AJ531" s="130">
        <f>SUMIF(표4[잉크명],표5[[#This Row],[잉크]],표4[수])</f>
        <v>0</v>
      </c>
      <c r="AK531" s="131">
        <f>SUMIF(표4[잉크명],표5[[#This Row],[잉크]],표4[수-3층])</f>
        <v>0</v>
      </c>
      <c r="AL531" s="131">
        <f>SUMIF(표4[잉크명],표5[[#This Row],[잉크]],표4[수-1층])</f>
        <v>0</v>
      </c>
      <c r="AM531" s="54">
        <f>SUMIF(표4[잉크명],표5[[#This Row],[잉크]],표4[목])</f>
        <v>0</v>
      </c>
      <c r="AN531" s="131">
        <f>SUMIF(표4[잉크명],표5[[#This Row],[잉크]],표4[목-3층])</f>
        <v>0</v>
      </c>
      <c r="AO531" s="131">
        <f>SUMIF(표4[잉크명],표5[[#This Row],[잉크]],표4[목-1층])</f>
        <v>0</v>
      </c>
      <c r="AP531" s="54">
        <f>SUMIF(표4[잉크명],표5[[#This Row],[잉크]],표4[금])</f>
        <v>0</v>
      </c>
      <c r="AQ531" s="131">
        <f>SUMIF(표4[잉크명],표5[[#This Row],[잉크]],표4[금-3층])</f>
        <v>0</v>
      </c>
      <c r="AR531" s="131">
        <f>SUMIF(표4[잉크명],표5[[#This Row],[잉크]],표4[금-1층])</f>
        <v>0</v>
      </c>
      <c r="AS531" s="54">
        <f>SUMIF(표4[잉크명],표5[[#This Row],[잉크]],표4[토])</f>
        <v>0</v>
      </c>
      <c r="AT531" s="131">
        <f>SUMIF(표4[잉크명],표5[[#This Row],[잉크]],표4[토-3층])</f>
        <v>0</v>
      </c>
      <c r="AU531" s="131">
        <f>SUMIF(표4[잉크명],표5[[#This Row],[잉크]],표4[토-1층])</f>
        <v>0</v>
      </c>
      <c r="AV531" s="54">
        <f>SUMIF(표4[잉크명],표5[[#This Row],[잉크]],표4[일])</f>
        <v>0</v>
      </c>
      <c r="AW531" s="131">
        <f>SUMIF(표4[잉크명],표5[[#This Row],[잉크]],표4[일-3층])</f>
        <v>0</v>
      </c>
      <c r="AX531" s="131">
        <f>SUMIF(표4[잉크명],표5[[#This Row],[잉크]],표4[일-1층])</f>
        <v>0</v>
      </c>
      <c r="AY531" s="54">
        <f>SUMIF(표4[잉크명],표5[[#This Row],[잉크]],표4[차주 월])</f>
        <v>0</v>
      </c>
      <c r="AZ531" s="54">
        <f>SUM(표5[[#This Row],[월]:[차주 월]])</f>
        <v>0</v>
      </c>
    </row>
    <row r="532" spans="2:52" x14ac:dyDescent="0.3">
      <c r="B532" s="56" t="s">
        <v>1288</v>
      </c>
      <c r="C532" s="56"/>
      <c r="D532" s="56" t="s">
        <v>4846</v>
      </c>
      <c r="E532" s="54">
        <f>COUNTIF(사출계획!$E$62:$F$110,표4[[#This Row],[제품명]])</f>
        <v>0</v>
      </c>
      <c r="F532" s="131">
        <f>COUNTIF(사출계획!$E$62:$F$87,표4[[#This Row],[제품명]])</f>
        <v>0</v>
      </c>
      <c r="G532" s="131">
        <f>COUNTIF(사출계획!$E$88:$F$110,표4[[#This Row],[제품명]])</f>
        <v>0</v>
      </c>
      <c r="H532" s="54">
        <f>COUNTIF(사출계획!$G$62:$H$110,표4[[#This Row],[제품명]])</f>
        <v>0</v>
      </c>
      <c r="I532" s="132">
        <f>COUNTIF(사출계획!$G$62:$H$87,표4[[#This Row],[제품명]])</f>
        <v>0</v>
      </c>
      <c r="J532" s="132">
        <f>COUNTIF(사출계획!$G$88:$H$110,표4[[#This Row],[제품명]])</f>
        <v>0</v>
      </c>
      <c r="K532" s="54">
        <f>COUNTIF(사출계획!$I$62:$J$110,표4[[#This Row],[제품명]])</f>
        <v>0</v>
      </c>
      <c r="L532" s="131">
        <f>COUNTIF(사출계획!$I$62:$J$87,표4[[#This Row],[제품명]])</f>
        <v>0</v>
      </c>
      <c r="M532" s="131">
        <f>COUNTIF(사출계획!$I$88:$J$110,표4[[#This Row],[제품명]])</f>
        <v>0</v>
      </c>
      <c r="N532" s="129">
        <f>COUNTIF(사출계획!$K$62:$L$110,표4[[#This Row],[제품명]])</f>
        <v>0</v>
      </c>
      <c r="O532" s="131">
        <f>COUNTIF(사출계획!$K$62:$L$87,표4[[#This Row],[제품명]])</f>
        <v>0</v>
      </c>
      <c r="P532" s="131">
        <f>COUNTIF(사출계획!$K$88:$L$110,표4[[#This Row],[제품명]])</f>
        <v>0</v>
      </c>
      <c r="Q532" s="130">
        <f>COUNTIF(사출계획!$M$62:$N$110,표4[[#This Row],[제품명]])</f>
        <v>0</v>
      </c>
      <c r="R532" s="131">
        <f>COUNTIF(사출계획!$M$62:$N$87,표4[[#This Row],[제품명]])</f>
        <v>0</v>
      </c>
      <c r="S532" s="131">
        <f>COUNTIF(사출계획!$M$88:$N$110,표4[[#This Row],[제품명]])</f>
        <v>0</v>
      </c>
      <c r="T532" s="54">
        <f>COUNTIF(사출계획!$O$62:$P$110,표4[[#This Row],[제품명]])</f>
        <v>0</v>
      </c>
      <c r="U532" s="131">
        <f>COUNTIF(사출계획!$O$62:$P$87,표4[[#This Row],[제품명]])</f>
        <v>0</v>
      </c>
      <c r="V532" s="131">
        <f>COUNTIF(사출계획!$O$88:$P$110,표4[[#This Row],[제품명]])</f>
        <v>0</v>
      </c>
      <c r="W532" s="54">
        <f>COUNTIF(사출계획!$Q$62:$R$110,표4[[#This Row],[제품명]])</f>
        <v>0</v>
      </c>
      <c r="X532" s="131">
        <f>COUNTIF(사출계획!$Q$62:$R$87,표4[[#This Row],[제품명]])</f>
        <v>0</v>
      </c>
      <c r="Y532" s="131">
        <f>COUNTIF(사출계획!$Q$88:$R$110,표4[[#This Row],[제품명]])</f>
        <v>0</v>
      </c>
      <c r="Z532" s="54">
        <f>COUNTIF(사출계획!$S$62:$T$110,표4[[#This Row],[제품명]])</f>
        <v>0</v>
      </c>
      <c r="AA532" s="126"/>
      <c r="AB532" s="126"/>
      <c r="AC532" s="33" t="s">
        <v>954</v>
      </c>
      <c r="AD532" s="129">
        <f>SUMIF(표4[잉크명],표5[[#This Row],[잉크]],표4[월])</f>
        <v>0</v>
      </c>
      <c r="AE532" s="131">
        <f>SUMIF(표4[잉크명],표5[[#This Row],[잉크]],표4[월-3층])</f>
        <v>0</v>
      </c>
      <c r="AF532" s="131">
        <f>SUMIF(표4[잉크명],표5[[#This Row],[잉크]],표4[월-1층])</f>
        <v>0</v>
      </c>
      <c r="AG532" s="133">
        <f>SUMIF(표4[잉크명],표5[[#This Row],[잉크]],표4[화])</f>
        <v>1</v>
      </c>
      <c r="AH532" s="131">
        <f>SUMIF(표4[잉크명],표5[[#This Row],[잉크]],표4[화-3층])</f>
        <v>1</v>
      </c>
      <c r="AI532" s="131">
        <f>SUMIF(표4[잉크명],표5[[#This Row],[잉크]],표4[화-1층])</f>
        <v>0</v>
      </c>
      <c r="AJ532" s="130">
        <f>SUMIF(표4[잉크명],표5[[#This Row],[잉크]],표4[수])</f>
        <v>0</v>
      </c>
      <c r="AK532" s="131">
        <f>SUMIF(표4[잉크명],표5[[#This Row],[잉크]],표4[수-3층])</f>
        <v>0</v>
      </c>
      <c r="AL532" s="131">
        <f>SUMIF(표4[잉크명],표5[[#This Row],[잉크]],표4[수-1층])</f>
        <v>0</v>
      </c>
      <c r="AM532" s="34">
        <f>SUMIF(표4[잉크명],표5[[#This Row],[잉크]],표4[목])</f>
        <v>0</v>
      </c>
      <c r="AN532" s="131">
        <f>SUMIF(표4[잉크명],표5[[#This Row],[잉크]],표4[목-3층])</f>
        <v>0</v>
      </c>
      <c r="AO532" s="131">
        <f>SUMIF(표4[잉크명],표5[[#This Row],[잉크]],표4[목-1층])</f>
        <v>0</v>
      </c>
      <c r="AP532" s="34">
        <f>SUMIF(표4[잉크명],표5[[#This Row],[잉크]],표4[금])</f>
        <v>0</v>
      </c>
      <c r="AQ532" s="131">
        <f>SUMIF(표4[잉크명],표5[[#This Row],[잉크]],표4[금-3층])</f>
        <v>0</v>
      </c>
      <c r="AR532" s="131">
        <f>SUMIF(표4[잉크명],표5[[#This Row],[잉크]],표4[금-1층])</f>
        <v>0</v>
      </c>
      <c r="AS532" s="34">
        <f>SUMIF(표4[잉크명],표5[[#This Row],[잉크]],표4[토])</f>
        <v>0</v>
      </c>
      <c r="AT532" s="131">
        <f>SUMIF(표4[잉크명],표5[[#This Row],[잉크]],표4[토-3층])</f>
        <v>0</v>
      </c>
      <c r="AU532" s="131">
        <f>SUMIF(표4[잉크명],표5[[#This Row],[잉크]],표4[토-1층])</f>
        <v>0</v>
      </c>
      <c r="AV532" s="34">
        <f>SUMIF(표4[잉크명],표5[[#This Row],[잉크]],표4[일])</f>
        <v>0</v>
      </c>
      <c r="AW532" s="131">
        <f>SUMIF(표4[잉크명],표5[[#This Row],[잉크]],표4[일-3층])</f>
        <v>0</v>
      </c>
      <c r="AX532" s="131">
        <f>SUMIF(표4[잉크명],표5[[#This Row],[잉크]],표4[일-1층])</f>
        <v>0</v>
      </c>
      <c r="AY532" s="34">
        <f>SUMIF(표4[잉크명],표5[[#This Row],[잉크]],표4[차주 월])</f>
        <v>0</v>
      </c>
      <c r="AZ532" s="34">
        <f>SUM(표5[[#This Row],[월]:[차주 월]])</f>
        <v>2</v>
      </c>
    </row>
    <row r="533" spans="2:52" x14ac:dyDescent="0.3">
      <c r="B533" s="56" t="s">
        <v>1292</v>
      </c>
      <c r="C533" s="56"/>
      <c r="D533" s="56" t="s">
        <v>3025</v>
      </c>
      <c r="E533" s="54">
        <f>COUNTIF(사출계획!$E$62:$F$110,표4[[#This Row],[제품명]])</f>
        <v>0</v>
      </c>
      <c r="F533" s="131">
        <f>COUNTIF(사출계획!$E$62:$F$87,표4[[#This Row],[제품명]])</f>
        <v>0</v>
      </c>
      <c r="G533" s="131">
        <f>COUNTIF(사출계획!$E$88:$F$110,표4[[#This Row],[제품명]])</f>
        <v>0</v>
      </c>
      <c r="H533" s="54">
        <f>COUNTIF(사출계획!$G$62:$H$110,표4[[#This Row],[제품명]])</f>
        <v>0</v>
      </c>
      <c r="I533" s="132">
        <f>COUNTIF(사출계획!$G$62:$H$87,표4[[#This Row],[제품명]])</f>
        <v>0</v>
      </c>
      <c r="J533" s="132">
        <f>COUNTIF(사출계획!$G$88:$H$110,표4[[#This Row],[제품명]])</f>
        <v>0</v>
      </c>
      <c r="K533" s="54">
        <f>COUNTIF(사출계획!$I$62:$J$110,표4[[#This Row],[제품명]])</f>
        <v>0</v>
      </c>
      <c r="L533" s="131">
        <f>COUNTIF(사출계획!$I$62:$J$87,표4[[#This Row],[제품명]])</f>
        <v>0</v>
      </c>
      <c r="M533" s="131">
        <f>COUNTIF(사출계획!$I$88:$J$110,표4[[#This Row],[제품명]])</f>
        <v>0</v>
      </c>
      <c r="N533" s="129">
        <f>COUNTIF(사출계획!$K$62:$L$110,표4[[#This Row],[제품명]])</f>
        <v>0</v>
      </c>
      <c r="O533" s="131">
        <f>COUNTIF(사출계획!$K$62:$L$87,표4[[#This Row],[제품명]])</f>
        <v>0</v>
      </c>
      <c r="P533" s="131">
        <f>COUNTIF(사출계획!$K$88:$L$110,표4[[#This Row],[제품명]])</f>
        <v>0</v>
      </c>
      <c r="Q533" s="130">
        <f>COUNTIF(사출계획!$M$62:$N$110,표4[[#This Row],[제품명]])</f>
        <v>0</v>
      </c>
      <c r="R533" s="131">
        <f>COUNTIF(사출계획!$M$62:$N$87,표4[[#This Row],[제품명]])</f>
        <v>0</v>
      </c>
      <c r="S533" s="131">
        <f>COUNTIF(사출계획!$M$88:$N$110,표4[[#This Row],[제품명]])</f>
        <v>0</v>
      </c>
      <c r="T533" s="54">
        <f>COUNTIF(사출계획!$O$62:$P$110,표4[[#This Row],[제품명]])</f>
        <v>0</v>
      </c>
      <c r="U533" s="131">
        <f>COUNTIF(사출계획!$O$62:$P$87,표4[[#This Row],[제품명]])</f>
        <v>0</v>
      </c>
      <c r="V533" s="131">
        <f>COUNTIF(사출계획!$O$88:$P$110,표4[[#This Row],[제품명]])</f>
        <v>0</v>
      </c>
      <c r="W533" s="54">
        <f>COUNTIF(사출계획!$Q$62:$R$110,표4[[#This Row],[제품명]])</f>
        <v>0</v>
      </c>
      <c r="X533" s="131">
        <f>COUNTIF(사출계획!$Q$62:$R$87,표4[[#This Row],[제품명]])</f>
        <v>0</v>
      </c>
      <c r="Y533" s="131">
        <f>COUNTIF(사출계획!$Q$88:$R$110,표4[[#This Row],[제품명]])</f>
        <v>0</v>
      </c>
      <c r="Z533" s="54">
        <f>COUNTIF(사출계획!$S$62:$T$110,표4[[#This Row],[제품명]])</f>
        <v>0</v>
      </c>
      <c r="AA533" s="126"/>
      <c r="AB533" s="126"/>
      <c r="AC533" s="199" t="s">
        <v>762</v>
      </c>
      <c r="AD533" s="129">
        <f>SUMIF(표4[잉크명],표5[[#This Row],[잉크]],표4[월])</f>
        <v>0</v>
      </c>
      <c r="AE533" s="131">
        <f>SUMIF(표4[잉크명],표5[[#This Row],[잉크]],표4[월-3층])</f>
        <v>0</v>
      </c>
      <c r="AF533" s="131">
        <f>SUMIF(표4[잉크명],표5[[#This Row],[잉크]],표4[월-1층])</f>
        <v>0</v>
      </c>
      <c r="AG533" s="133">
        <f>SUMIF(표4[잉크명],표5[[#This Row],[잉크]],표4[화])</f>
        <v>0</v>
      </c>
      <c r="AH533" s="131">
        <f>SUMIF(표4[잉크명],표5[[#This Row],[잉크]],표4[화-3층])</f>
        <v>0</v>
      </c>
      <c r="AI533" s="131">
        <f>SUMIF(표4[잉크명],표5[[#This Row],[잉크]],표4[화-1층])</f>
        <v>0</v>
      </c>
      <c r="AJ533" s="130">
        <f>SUMIF(표4[잉크명],표5[[#This Row],[잉크]],표4[수])</f>
        <v>0</v>
      </c>
      <c r="AK533" s="131">
        <f>SUMIF(표4[잉크명],표5[[#This Row],[잉크]],표4[수-3층])</f>
        <v>0</v>
      </c>
      <c r="AL533" s="131">
        <f>SUMIF(표4[잉크명],표5[[#This Row],[잉크]],표4[수-1층])</f>
        <v>0</v>
      </c>
      <c r="AM533" s="34">
        <f>SUMIF(표4[잉크명],표5[[#This Row],[잉크]],표4[목])</f>
        <v>0</v>
      </c>
      <c r="AN533" s="131">
        <f>SUMIF(표4[잉크명],표5[[#This Row],[잉크]],표4[목-3층])</f>
        <v>0</v>
      </c>
      <c r="AO533" s="131">
        <f>SUMIF(표4[잉크명],표5[[#This Row],[잉크]],표4[목-1층])</f>
        <v>0</v>
      </c>
      <c r="AP533" s="34">
        <f>SUMIF(표4[잉크명],표5[[#This Row],[잉크]],표4[금])</f>
        <v>0</v>
      </c>
      <c r="AQ533" s="131">
        <f>SUMIF(표4[잉크명],표5[[#This Row],[잉크]],표4[금-3층])</f>
        <v>0</v>
      </c>
      <c r="AR533" s="131">
        <f>SUMIF(표4[잉크명],표5[[#This Row],[잉크]],표4[금-1층])</f>
        <v>0</v>
      </c>
      <c r="AS533" s="34">
        <f>SUMIF(표4[잉크명],표5[[#This Row],[잉크]],표4[토])</f>
        <v>0</v>
      </c>
      <c r="AT533" s="131">
        <f>SUMIF(표4[잉크명],표5[[#This Row],[잉크]],표4[토-3층])</f>
        <v>0</v>
      </c>
      <c r="AU533" s="131">
        <f>SUMIF(표4[잉크명],표5[[#This Row],[잉크]],표4[토-1층])</f>
        <v>0</v>
      </c>
      <c r="AV533" s="34">
        <f>SUMIF(표4[잉크명],표5[[#This Row],[잉크]],표4[일])</f>
        <v>0</v>
      </c>
      <c r="AW533" s="131">
        <f>SUMIF(표4[잉크명],표5[[#This Row],[잉크]],표4[일-3층])</f>
        <v>0</v>
      </c>
      <c r="AX533" s="131">
        <f>SUMIF(표4[잉크명],표5[[#This Row],[잉크]],표4[일-1층])</f>
        <v>0</v>
      </c>
      <c r="AY533" s="34">
        <f>SUMIF(표4[잉크명],표5[[#This Row],[잉크]],표4[차주 월])</f>
        <v>0</v>
      </c>
      <c r="AZ533" s="34">
        <f>SUM(표5[[#This Row],[월]:[차주 월]])</f>
        <v>0</v>
      </c>
    </row>
    <row r="534" spans="2:52" x14ac:dyDescent="0.3">
      <c r="B534" s="56" t="s">
        <v>1292</v>
      </c>
      <c r="C534" s="56"/>
      <c r="D534" s="56" t="s">
        <v>1291</v>
      </c>
      <c r="E534" s="54">
        <f>COUNTIF(사출계획!$E$62:$F$110,표4[[#This Row],[제품명]])</f>
        <v>0</v>
      </c>
      <c r="F534" s="131">
        <f>COUNTIF(사출계획!$E$62:$F$87,표4[[#This Row],[제품명]])</f>
        <v>0</v>
      </c>
      <c r="G534" s="131">
        <f>COUNTIF(사출계획!$E$88:$F$110,표4[[#This Row],[제품명]])</f>
        <v>0</v>
      </c>
      <c r="H534" s="54">
        <f>COUNTIF(사출계획!$G$62:$H$110,표4[[#This Row],[제품명]])</f>
        <v>0</v>
      </c>
      <c r="I534" s="132">
        <f>COUNTIF(사출계획!$G$62:$H$87,표4[[#This Row],[제품명]])</f>
        <v>0</v>
      </c>
      <c r="J534" s="132">
        <f>COUNTIF(사출계획!$G$88:$H$110,표4[[#This Row],[제품명]])</f>
        <v>0</v>
      </c>
      <c r="K534" s="54">
        <f>COUNTIF(사출계획!$I$62:$J$110,표4[[#This Row],[제품명]])</f>
        <v>0</v>
      </c>
      <c r="L534" s="131">
        <f>COUNTIF(사출계획!$I$62:$J$87,표4[[#This Row],[제품명]])</f>
        <v>0</v>
      </c>
      <c r="M534" s="131">
        <f>COUNTIF(사출계획!$I$88:$J$110,표4[[#This Row],[제품명]])</f>
        <v>0</v>
      </c>
      <c r="N534" s="129">
        <f>COUNTIF(사출계획!$K$62:$L$110,표4[[#This Row],[제품명]])</f>
        <v>0</v>
      </c>
      <c r="O534" s="131">
        <f>COUNTIF(사출계획!$K$62:$L$87,표4[[#This Row],[제품명]])</f>
        <v>0</v>
      </c>
      <c r="P534" s="131">
        <f>COUNTIF(사출계획!$K$88:$L$110,표4[[#This Row],[제품명]])</f>
        <v>0</v>
      </c>
      <c r="Q534" s="130">
        <f>COUNTIF(사출계획!$M$62:$N$110,표4[[#This Row],[제품명]])</f>
        <v>0</v>
      </c>
      <c r="R534" s="131">
        <f>COUNTIF(사출계획!$M$62:$N$87,표4[[#This Row],[제품명]])</f>
        <v>0</v>
      </c>
      <c r="S534" s="131">
        <f>COUNTIF(사출계획!$M$88:$N$110,표4[[#This Row],[제품명]])</f>
        <v>0</v>
      </c>
      <c r="T534" s="54">
        <f>COUNTIF(사출계획!$O$62:$P$110,표4[[#This Row],[제품명]])</f>
        <v>0</v>
      </c>
      <c r="U534" s="131">
        <f>COUNTIF(사출계획!$O$62:$P$87,표4[[#This Row],[제품명]])</f>
        <v>0</v>
      </c>
      <c r="V534" s="131">
        <f>COUNTIF(사출계획!$O$88:$P$110,표4[[#This Row],[제품명]])</f>
        <v>0</v>
      </c>
      <c r="W534" s="54">
        <f>COUNTIF(사출계획!$Q$62:$R$110,표4[[#This Row],[제품명]])</f>
        <v>0</v>
      </c>
      <c r="X534" s="131">
        <f>COUNTIF(사출계획!$Q$62:$R$87,표4[[#This Row],[제품명]])</f>
        <v>0</v>
      </c>
      <c r="Y534" s="131">
        <f>COUNTIF(사출계획!$Q$88:$R$110,표4[[#This Row],[제품명]])</f>
        <v>0</v>
      </c>
      <c r="Z534" s="54">
        <f>COUNTIF(사출계획!$S$62:$T$110,표4[[#This Row],[제품명]])</f>
        <v>0</v>
      </c>
      <c r="AA534" s="126"/>
      <c r="AB534" s="126"/>
      <c r="AC534" s="199" t="s">
        <v>1616</v>
      </c>
      <c r="AD534" s="129">
        <f>SUMIF(표4[잉크명],표5[[#This Row],[잉크]],표4[월])</f>
        <v>0</v>
      </c>
      <c r="AE534" s="131">
        <f>SUMIF(표4[잉크명],표5[[#This Row],[잉크]],표4[월-3층])</f>
        <v>0</v>
      </c>
      <c r="AF534" s="131">
        <f>SUMIF(표4[잉크명],표5[[#This Row],[잉크]],표4[월-1층])</f>
        <v>0</v>
      </c>
      <c r="AG534" s="133">
        <f>SUMIF(표4[잉크명],표5[[#This Row],[잉크]],표4[화])</f>
        <v>0</v>
      </c>
      <c r="AH534" s="131">
        <f>SUMIF(표4[잉크명],표5[[#This Row],[잉크]],표4[화-3층])</f>
        <v>0</v>
      </c>
      <c r="AI534" s="131">
        <f>SUMIF(표4[잉크명],표5[[#This Row],[잉크]],표4[화-1층])</f>
        <v>0</v>
      </c>
      <c r="AJ534" s="130">
        <f>SUMIF(표4[잉크명],표5[[#This Row],[잉크]],표4[수])</f>
        <v>0</v>
      </c>
      <c r="AK534" s="131">
        <f>SUMIF(표4[잉크명],표5[[#This Row],[잉크]],표4[수-3층])</f>
        <v>0</v>
      </c>
      <c r="AL534" s="131">
        <f>SUMIF(표4[잉크명],표5[[#This Row],[잉크]],표4[수-1층])</f>
        <v>0</v>
      </c>
      <c r="AM534" s="54">
        <f>SUMIF(표4[잉크명],표5[[#This Row],[잉크]],표4[목])</f>
        <v>0</v>
      </c>
      <c r="AN534" s="131">
        <f>SUMIF(표4[잉크명],표5[[#This Row],[잉크]],표4[목-3층])</f>
        <v>0</v>
      </c>
      <c r="AO534" s="131">
        <f>SUMIF(표4[잉크명],표5[[#This Row],[잉크]],표4[목-1층])</f>
        <v>0</v>
      </c>
      <c r="AP534" s="54">
        <f>SUMIF(표4[잉크명],표5[[#This Row],[잉크]],표4[금])</f>
        <v>0</v>
      </c>
      <c r="AQ534" s="131">
        <f>SUMIF(표4[잉크명],표5[[#This Row],[잉크]],표4[금-3층])</f>
        <v>0</v>
      </c>
      <c r="AR534" s="131">
        <f>SUMIF(표4[잉크명],표5[[#This Row],[잉크]],표4[금-1층])</f>
        <v>0</v>
      </c>
      <c r="AS534" s="54">
        <f>SUMIF(표4[잉크명],표5[[#This Row],[잉크]],표4[토])</f>
        <v>0</v>
      </c>
      <c r="AT534" s="131">
        <f>SUMIF(표4[잉크명],표5[[#This Row],[잉크]],표4[토-3층])</f>
        <v>0</v>
      </c>
      <c r="AU534" s="131">
        <f>SUMIF(표4[잉크명],표5[[#This Row],[잉크]],표4[토-1층])</f>
        <v>0</v>
      </c>
      <c r="AV534" s="54">
        <f>SUMIF(표4[잉크명],표5[[#This Row],[잉크]],표4[일])</f>
        <v>0</v>
      </c>
      <c r="AW534" s="131">
        <f>SUMIF(표4[잉크명],표5[[#This Row],[잉크]],표4[일-3층])</f>
        <v>0</v>
      </c>
      <c r="AX534" s="131">
        <f>SUMIF(표4[잉크명],표5[[#This Row],[잉크]],표4[일-1층])</f>
        <v>0</v>
      </c>
      <c r="AY534" s="54">
        <f>SUMIF(표4[잉크명],표5[[#This Row],[잉크]],표4[차주 월])</f>
        <v>0</v>
      </c>
      <c r="AZ534" s="54">
        <f>SUM(표5[[#This Row],[월]:[차주 월]])</f>
        <v>0</v>
      </c>
    </row>
    <row r="535" spans="2:52" x14ac:dyDescent="0.3">
      <c r="B535" s="56" t="s">
        <v>1295</v>
      </c>
      <c r="C535" s="56"/>
      <c r="D535" s="56" t="s">
        <v>5147</v>
      </c>
      <c r="E535" s="34">
        <f>COUNTIF(사출계획!$E$62:$F$110,표4[[#This Row],[제품명]])</f>
        <v>0</v>
      </c>
      <c r="F535" s="126">
        <f>COUNTIF(사출계획!$E$62:$F$87,표4[[#This Row],[제품명]])</f>
        <v>0</v>
      </c>
      <c r="G535" s="126">
        <f>COUNTIF(사출계획!$E$88:$F$110,표4[[#This Row],[제품명]])</f>
        <v>0</v>
      </c>
      <c r="H535" s="34">
        <f>COUNTIF(사출계획!$G$62:$H$110,표4[[#This Row],[제품명]])</f>
        <v>0</v>
      </c>
      <c r="I535" s="128">
        <f>COUNTIF(사출계획!$G$62:$H$87,표4[[#This Row],[제품명]])</f>
        <v>0</v>
      </c>
      <c r="J535" s="128">
        <f>COUNTIF(사출계획!$G$88:$H$110,표4[[#This Row],[제품명]])</f>
        <v>0</v>
      </c>
      <c r="K535" s="34">
        <f>COUNTIF(사출계획!$I$62:$J$110,표4[[#This Row],[제품명]])</f>
        <v>0</v>
      </c>
      <c r="L535" s="126">
        <f>COUNTIF(사출계획!$I$62:$J$87,표4[[#This Row],[제품명]])</f>
        <v>0</v>
      </c>
      <c r="M535" s="126">
        <f>COUNTIF(사출계획!$I$88:$J$110,표4[[#This Row],[제품명]])</f>
        <v>0</v>
      </c>
      <c r="N535" s="129">
        <f>COUNTIF(사출계획!$K$62:$L$110,표4[[#This Row],[제품명]])</f>
        <v>0</v>
      </c>
      <c r="O535" s="126">
        <f>COUNTIF(사출계획!$K$62:$L$87,표4[[#This Row],[제품명]])</f>
        <v>0</v>
      </c>
      <c r="P535" s="126">
        <f>COUNTIF(사출계획!$K$88:$L$110,표4[[#This Row],[제품명]])</f>
        <v>0</v>
      </c>
      <c r="Q535" s="130">
        <f>COUNTIF(사출계획!$M$62:$N$110,표4[[#This Row],[제품명]])</f>
        <v>0</v>
      </c>
      <c r="R535" s="126">
        <f>COUNTIF(사출계획!$M$62:$N$87,표4[[#This Row],[제품명]])</f>
        <v>0</v>
      </c>
      <c r="S535" s="126">
        <f>COUNTIF(사출계획!$M$88:$N$110,표4[[#This Row],[제품명]])</f>
        <v>0</v>
      </c>
      <c r="T535" s="34">
        <f>COUNTIF(사출계획!$O$62:$P$110,표4[[#This Row],[제품명]])</f>
        <v>0</v>
      </c>
      <c r="U535" s="126">
        <f>COUNTIF(사출계획!$O$62:$P$87,표4[[#This Row],[제품명]])</f>
        <v>0</v>
      </c>
      <c r="V535" s="126">
        <f>COUNTIF(사출계획!$O$88:$P$110,표4[[#This Row],[제품명]])</f>
        <v>0</v>
      </c>
      <c r="W535" s="34">
        <f>COUNTIF(사출계획!$Q$62:$R$110,표4[[#This Row],[제품명]])</f>
        <v>0</v>
      </c>
      <c r="X535" s="126">
        <f>COUNTIF(사출계획!$Q$62:$R$87,표4[[#This Row],[제품명]])</f>
        <v>0</v>
      </c>
      <c r="Y535" s="126">
        <f>COUNTIF(사출계획!$Q$88:$R$110,표4[[#This Row],[제품명]])</f>
        <v>0</v>
      </c>
      <c r="Z535" s="34">
        <f>COUNTIF(사출계획!$S$62:$T$110,표4[[#This Row],[제품명]])</f>
        <v>0</v>
      </c>
      <c r="AA535" s="126"/>
      <c r="AB535" s="126"/>
      <c r="AC535" s="199" t="s">
        <v>955</v>
      </c>
      <c r="AD535" s="129">
        <f>SUMIF(표4[잉크명],표5[[#This Row],[잉크]],표4[월])</f>
        <v>0</v>
      </c>
      <c r="AE535" s="131">
        <f>SUMIF(표4[잉크명],표5[[#This Row],[잉크]],표4[월-3층])</f>
        <v>0</v>
      </c>
      <c r="AF535" s="131">
        <f>SUMIF(표4[잉크명],표5[[#This Row],[잉크]],표4[월-1층])</f>
        <v>0</v>
      </c>
      <c r="AG535" s="133">
        <f>SUMIF(표4[잉크명],표5[[#This Row],[잉크]],표4[화])</f>
        <v>1</v>
      </c>
      <c r="AH535" s="131">
        <f>SUMIF(표4[잉크명],표5[[#This Row],[잉크]],표4[화-3층])</f>
        <v>1</v>
      </c>
      <c r="AI535" s="131">
        <f>SUMIF(표4[잉크명],표5[[#This Row],[잉크]],표4[화-1층])</f>
        <v>0</v>
      </c>
      <c r="AJ535" s="130">
        <f>SUMIF(표4[잉크명],표5[[#This Row],[잉크]],표4[수])</f>
        <v>0</v>
      </c>
      <c r="AK535" s="131">
        <f>SUMIF(표4[잉크명],표5[[#This Row],[잉크]],표4[수-3층])</f>
        <v>0</v>
      </c>
      <c r="AL535" s="131">
        <f>SUMIF(표4[잉크명],표5[[#This Row],[잉크]],표4[수-1층])</f>
        <v>0</v>
      </c>
      <c r="AM535" s="54">
        <f>SUMIF(표4[잉크명],표5[[#This Row],[잉크]],표4[목])</f>
        <v>0</v>
      </c>
      <c r="AN535" s="131">
        <f>SUMIF(표4[잉크명],표5[[#This Row],[잉크]],표4[목-3층])</f>
        <v>0</v>
      </c>
      <c r="AO535" s="131">
        <f>SUMIF(표4[잉크명],표5[[#This Row],[잉크]],표4[목-1층])</f>
        <v>0</v>
      </c>
      <c r="AP535" s="54">
        <f>SUMIF(표4[잉크명],표5[[#This Row],[잉크]],표4[금])</f>
        <v>0</v>
      </c>
      <c r="AQ535" s="131">
        <f>SUMIF(표4[잉크명],표5[[#This Row],[잉크]],표4[금-3층])</f>
        <v>0</v>
      </c>
      <c r="AR535" s="131">
        <f>SUMIF(표4[잉크명],표5[[#This Row],[잉크]],표4[금-1층])</f>
        <v>0</v>
      </c>
      <c r="AS535" s="54">
        <f>SUMIF(표4[잉크명],표5[[#This Row],[잉크]],표4[토])</f>
        <v>0</v>
      </c>
      <c r="AT535" s="131">
        <f>SUMIF(표4[잉크명],표5[[#This Row],[잉크]],표4[토-3층])</f>
        <v>0</v>
      </c>
      <c r="AU535" s="131">
        <f>SUMIF(표4[잉크명],표5[[#This Row],[잉크]],표4[토-1층])</f>
        <v>0</v>
      </c>
      <c r="AV535" s="54">
        <f>SUMIF(표4[잉크명],표5[[#This Row],[잉크]],표4[일])</f>
        <v>0</v>
      </c>
      <c r="AW535" s="131">
        <f>SUMIF(표4[잉크명],표5[[#This Row],[잉크]],표4[일-3층])</f>
        <v>0</v>
      </c>
      <c r="AX535" s="131">
        <f>SUMIF(표4[잉크명],표5[[#This Row],[잉크]],표4[일-1층])</f>
        <v>0</v>
      </c>
      <c r="AY535" s="54">
        <f>SUMIF(표4[잉크명],표5[[#This Row],[잉크]],표4[차주 월])</f>
        <v>0</v>
      </c>
      <c r="AZ535" s="54">
        <f>SUM(표5[[#This Row],[월]:[차주 월]])</f>
        <v>2</v>
      </c>
    </row>
    <row r="536" spans="2:52" x14ac:dyDescent="0.3">
      <c r="B536" s="56" t="s">
        <v>1295</v>
      </c>
      <c r="C536" s="56"/>
      <c r="D536" s="56" t="s">
        <v>1296</v>
      </c>
      <c r="E536" s="54">
        <f>COUNTIF(사출계획!$E$62:$F$110,표4[[#This Row],[제품명]])</f>
        <v>0</v>
      </c>
      <c r="F536" s="131">
        <f>COUNTIF(사출계획!$E$62:$F$87,표4[[#This Row],[제품명]])</f>
        <v>0</v>
      </c>
      <c r="G536" s="131">
        <f>COUNTIF(사출계획!$E$88:$F$110,표4[[#This Row],[제품명]])</f>
        <v>0</v>
      </c>
      <c r="H536" s="54">
        <f>COUNTIF(사출계획!$G$62:$H$110,표4[[#This Row],[제품명]])</f>
        <v>0</v>
      </c>
      <c r="I536" s="132">
        <f>COUNTIF(사출계획!$G$62:$H$87,표4[[#This Row],[제품명]])</f>
        <v>0</v>
      </c>
      <c r="J536" s="132">
        <f>COUNTIF(사출계획!$G$88:$H$110,표4[[#This Row],[제품명]])</f>
        <v>0</v>
      </c>
      <c r="K536" s="54">
        <f>COUNTIF(사출계획!$I$62:$J$110,표4[[#This Row],[제품명]])</f>
        <v>0</v>
      </c>
      <c r="L536" s="131">
        <f>COUNTIF(사출계획!$I$62:$J$87,표4[[#This Row],[제품명]])</f>
        <v>0</v>
      </c>
      <c r="M536" s="131">
        <f>COUNTIF(사출계획!$I$88:$J$110,표4[[#This Row],[제품명]])</f>
        <v>0</v>
      </c>
      <c r="N536" s="129">
        <f>COUNTIF(사출계획!$K$62:$L$110,표4[[#This Row],[제품명]])</f>
        <v>0</v>
      </c>
      <c r="O536" s="131">
        <f>COUNTIF(사출계획!$K$62:$L$87,표4[[#This Row],[제품명]])</f>
        <v>0</v>
      </c>
      <c r="P536" s="131">
        <f>COUNTIF(사출계획!$K$88:$L$110,표4[[#This Row],[제품명]])</f>
        <v>0</v>
      </c>
      <c r="Q536" s="130">
        <f>COUNTIF(사출계획!$M$62:$N$110,표4[[#This Row],[제품명]])</f>
        <v>0</v>
      </c>
      <c r="R536" s="131">
        <f>COUNTIF(사출계획!$M$62:$N$87,표4[[#This Row],[제품명]])</f>
        <v>0</v>
      </c>
      <c r="S536" s="131">
        <f>COUNTIF(사출계획!$M$88:$N$110,표4[[#This Row],[제품명]])</f>
        <v>0</v>
      </c>
      <c r="T536" s="54">
        <f>COUNTIF(사출계획!$O$62:$P$110,표4[[#This Row],[제품명]])</f>
        <v>0</v>
      </c>
      <c r="U536" s="131">
        <f>COUNTIF(사출계획!$O$62:$P$87,표4[[#This Row],[제품명]])</f>
        <v>0</v>
      </c>
      <c r="V536" s="131">
        <f>COUNTIF(사출계획!$O$88:$P$110,표4[[#This Row],[제품명]])</f>
        <v>0</v>
      </c>
      <c r="W536" s="54">
        <f>COUNTIF(사출계획!$Q$62:$R$110,표4[[#This Row],[제품명]])</f>
        <v>0</v>
      </c>
      <c r="X536" s="131">
        <f>COUNTIF(사출계획!$Q$62:$R$87,표4[[#This Row],[제품명]])</f>
        <v>0</v>
      </c>
      <c r="Y536" s="131">
        <f>COUNTIF(사출계획!$Q$88:$R$110,표4[[#This Row],[제품명]])</f>
        <v>0</v>
      </c>
      <c r="Z536" s="54">
        <f>COUNTIF(사출계획!$S$62:$T$110,표4[[#This Row],[제품명]])</f>
        <v>0</v>
      </c>
      <c r="AA536" s="126"/>
      <c r="AB536" s="126"/>
      <c r="AC536" s="199" t="s">
        <v>1645</v>
      </c>
      <c r="AD536" s="129">
        <f>SUMIF(표4[잉크명],표5[[#This Row],[잉크]],표4[월])</f>
        <v>0</v>
      </c>
      <c r="AE536" s="131">
        <f>SUMIF(표4[잉크명],표5[[#This Row],[잉크]],표4[월-3층])</f>
        <v>0</v>
      </c>
      <c r="AF536" s="131">
        <f>SUMIF(표4[잉크명],표5[[#This Row],[잉크]],표4[월-1층])</f>
        <v>0</v>
      </c>
      <c r="AG536" s="133">
        <f>SUMIF(표4[잉크명],표5[[#This Row],[잉크]],표4[화])</f>
        <v>0</v>
      </c>
      <c r="AH536" s="131">
        <f>SUMIF(표4[잉크명],표5[[#This Row],[잉크]],표4[화-3층])</f>
        <v>0</v>
      </c>
      <c r="AI536" s="131">
        <f>SUMIF(표4[잉크명],표5[[#This Row],[잉크]],표4[화-1층])</f>
        <v>0</v>
      </c>
      <c r="AJ536" s="130">
        <f>SUMIF(표4[잉크명],표5[[#This Row],[잉크]],표4[수])</f>
        <v>0</v>
      </c>
      <c r="AK536" s="131">
        <f>SUMIF(표4[잉크명],표5[[#This Row],[잉크]],표4[수-3층])</f>
        <v>0</v>
      </c>
      <c r="AL536" s="131">
        <f>SUMIF(표4[잉크명],표5[[#This Row],[잉크]],표4[수-1층])</f>
        <v>0</v>
      </c>
      <c r="AM536" s="54">
        <f>SUMIF(표4[잉크명],표5[[#This Row],[잉크]],표4[목])</f>
        <v>0</v>
      </c>
      <c r="AN536" s="131">
        <f>SUMIF(표4[잉크명],표5[[#This Row],[잉크]],표4[목-3층])</f>
        <v>0</v>
      </c>
      <c r="AO536" s="131">
        <f>SUMIF(표4[잉크명],표5[[#This Row],[잉크]],표4[목-1층])</f>
        <v>0</v>
      </c>
      <c r="AP536" s="54">
        <f>SUMIF(표4[잉크명],표5[[#This Row],[잉크]],표4[금])</f>
        <v>0</v>
      </c>
      <c r="AQ536" s="131">
        <f>SUMIF(표4[잉크명],표5[[#This Row],[잉크]],표4[금-3층])</f>
        <v>0</v>
      </c>
      <c r="AR536" s="131">
        <f>SUMIF(표4[잉크명],표5[[#This Row],[잉크]],표4[금-1층])</f>
        <v>0</v>
      </c>
      <c r="AS536" s="54">
        <f>SUMIF(표4[잉크명],표5[[#This Row],[잉크]],표4[토])</f>
        <v>0</v>
      </c>
      <c r="AT536" s="131">
        <f>SUMIF(표4[잉크명],표5[[#This Row],[잉크]],표4[토-3층])</f>
        <v>0</v>
      </c>
      <c r="AU536" s="131">
        <f>SUMIF(표4[잉크명],표5[[#This Row],[잉크]],표4[토-1층])</f>
        <v>0</v>
      </c>
      <c r="AV536" s="54">
        <f>SUMIF(표4[잉크명],표5[[#This Row],[잉크]],표4[일])</f>
        <v>0</v>
      </c>
      <c r="AW536" s="131">
        <f>SUMIF(표4[잉크명],표5[[#This Row],[잉크]],표4[일-3층])</f>
        <v>0</v>
      </c>
      <c r="AX536" s="131">
        <f>SUMIF(표4[잉크명],표5[[#This Row],[잉크]],표4[일-1층])</f>
        <v>0</v>
      </c>
      <c r="AY536" s="54">
        <f>SUMIF(표4[잉크명],표5[[#This Row],[잉크]],표4[차주 월])</f>
        <v>0</v>
      </c>
      <c r="AZ536" s="54">
        <f>SUM(표5[[#This Row],[월]:[차주 월]])</f>
        <v>0</v>
      </c>
    </row>
    <row r="537" spans="2:52" x14ac:dyDescent="0.3">
      <c r="B537" s="56" t="s">
        <v>1297</v>
      </c>
      <c r="C537" s="56"/>
      <c r="D537" s="56" t="s">
        <v>1298</v>
      </c>
      <c r="E537" s="34">
        <f>COUNTIF(사출계획!$E$62:$F$110,표4[[#This Row],[제품명]])</f>
        <v>0</v>
      </c>
      <c r="F537" s="126">
        <f>COUNTIF(사출계획!$E$62:$F$87,표4[[#This Row],[제품명]])</f>
        <v>0</v>
      </c>
      <c r="G537" s="126">
        <f>COUNTIF(사출계획!$E$88:$F$110,표4[[#This Row],[제품명]])</f>
        <v>0</v>
      </c>
      <c r="H537" s="34">
        <f>COUNTIF(사출계획!$G$62:$H$110,표4[[#This Row],[제품명]])</f>
        <v>0</v>
      </c>
      <c r="I537" s="128">
        <f>COUNTIF(사출계획!$G$62:$H$87,표4[[#This Row],[제품명]])</f>
        <v>0</v>
      </c>
      <c r="J537" s="128">
        <f>COUNTIF(사출계획!$G$88:$H$110,표4[[#This Row],[제품명]])</f>
        <v>0</v>
      </c>
      <c r="K537" s="34">
        <f>COUNTIF(사출계획!$I$62:$J$110,표4[[#This Row],[제품명]])</f>
        <v>0</v>
      </c>
      <c r="L537" s="126">
        <f>COUNTIF(사출계획!$I$62:$J$87,표4[[#This Row],[제품명]])</f>
        <v>0</v>
      </c>
      <c r="M537" s="126">
        <f>COUNTIF(사출계획!$I$88:$J$110,표4[[#This Row],[제품명]])</f>
        <v>0</v>
      </c>
      <c r="N537" s="129">
        <f>COUNTIF(사출계획!$K$62:$L$110,표4[[#This Row],[제품명]])</f>
        <v>0</v>
      </c>
      <c r="O537" s="126">
        <f>COUNTIF(사출계획!$K$62:$L$87,표4[[#This Row],[제품명]])</f>
        <v>0</v>
      </c>
      <c r="P537" s="126">
        <f>COUNTIF(사출계획!$K$88:$L$110,표4[[#This Row],[제품명]])</f>
        <v>0</v>
      </c>
      <c r="Q537" s="130">
        <f>COUNTIF(사출계획!$M$62:$N$110,표4[[#This Row],[제품명]])</f>
        <v>0</v>
      </c>
      <c r="R537" s="126">
        <f>COUNTIF(사출계획!$M$62:$N$87,표4[[#This Row],[제품명]])</f>
        <v>0</v>
      </c>
      <c r="S537" s="126">
        <f>COUNTIF(사출계획!$M$88:$N$110,표4[[#This Row],[제품명]])</f>
        <v>0</v>
      </c>
      <c r="T537" s="34">
        <f>COUNTIF(사출계획!$O$62:$P$110,표4[[#This Row],[제품명]])</f>
        <v>0</v>
      </c>
      <c r="U537" s="126">
        <f>COUNTIF(사출계획!$O$62:$P$87,표4[[#This Row],[제품명]])</f>
        <v>0</v>
      </c>
      <c r="V537" s="126">
        <f>COUNTIF(사출계획!$O$88:$P$110,표4[[#This Row],[제품명]])</f>
        <v>0</v>
      </c>
      <c r="W537" s="34">
        <f>COUNTIF(사출계획!$Q$62:$R$110,표4[[#This Row],[제품명]])</f>
        <v>0</v>
      </c>
      <c r="X537" s="126">
        <f>COUNTIF(사출계획!$Q$62:$R$87,표4[[#This Row],[제품명]])</f>
        <v>0</v>
      </c>
      <c r="Y537" s="126">
        <f>COUNTIF(사출계획!$Q$88:$R$110,표4[[#This Row],[제품명]])</f>
        <v>0</v>
      </c>
      <c r="Z537" s="34">
        <f>COUNTIF(사출계획!$S$62:$T$110,표4[[#This Row],[제품명]])</f>
        <v>0</v>
      </c>
      <c r="AA537" s="126"/>
      <c r="AB537" s="126"/>
      <c r="AC537" s="33" t="s">
        <v>113</v>
      </c>
      <c r="AD537" s="129">
        <f>SUMIF(표4[잉크명],표5[[#This Row],[잉크]],표4[월])</f>
        <v>0</v>
      </c>
      <c r="AE537" s="131">
        <f>SUMIF(표4[잉크명],표5[[#This Row],[잉크]],표4[월-3층])</f>
        <v>0</v>
      </c>
      <c r="AF537" s="131">
        <f>SUMIF(표4[잉크명],표5[[#This Row],[잉크]],표4[월-1층])</f>
        <v>0</v>
      </c>
      <c r="AG537" s="133">
        <f>SUMIF(표4[잉크명],표5[[#This Row],[잉크]],표4[화])</f>
        <v>0</v>
      </c>
      <c r="AH537" s="131">
        <f>SUMIF(표4[잉크명],표5[[#This Row],[잉크]],표4[화-3층])</f>
        <v>0</v>
      </c>
      <c r="AI537" s="131">
        <f>SUMIF(표4[잉크명],표5[[#This Row],[잉크]],표4[화-1층])</f>
        <v>0</v>
      </c>
      <c r="AJ537" s="130">
        <f>SUMIF(표4[잉크명],표5[[#This Row],[잉크]],표4[수])</f>
        <v>0</v>
      </c>
      <c r="AK537" s="131">
        <f>SUMIF(표4[잉크명],표5[[#This Row],[잉크]],표4[수-3층])</f>
        <v>0</v>
      </c>
      <c r="AL537" s="131">
        <f>SUMIF(표4[잉크명],표5[[#This Row],[잉크]],표4[수-1층])</f>
        <v>0</v>
      </c>
      <c r="AM537" s="34">
        <f>SUMIF(표4[잉크명],표5[[#This Row],[잉크]],표4[목])</f>
        <v>0</v>
      </c>
      <c r="AN537" s="131">
        <f>SUMIF(표4[잉크명],표5[[#This Row],[잉크]],표4[목-3층])</f>
        <v>0</v>
      </c>
      <c r="AO537" s="131">
        <f>SUMIF(표4[잉크명],표5[[#This Row],[잉크]],표4[목-1층])</f>
        <v>0</v>
      </c>
      <c r="AP537" s="34">
        <f>SUMIF(표4[잉크명],표5[[#This Row],[잉크]],표4[금])</f>
        <v>0</v>
      </c>
      <c r="AQ537" s="131">
        <f>SUMIF(표4[잉크명],표5[[#This Row],[잉크]],표4[금-3층])</f>
        <v>0</v>
      </c>
      <c r="AR537" s="131">
        <f>SUMIF(표4[잉크명],표5[[#This Row],[잉크]],표4[금-1층])</f>
        <v>0</v>
      </c>
      <c r="AS537" s="34">
        <f>SUMIF(표4[잉크명],표5[[#This Row],[잉크]],표4[토])</f>
        <v>0</v>
      </c>
      <c r="AT537" s="131">
        <f>SUMIF(표4[잉크명],표5[[#This Row],[잉크]],표4[토-3층])</f>
        <v>0</v>
      </c>
      <c r="AU537" s="131">
        <f>SUMIF(표4[잉크명],표5[[#This Row],[잉크]],표4[토-1층])</f>
        <v>0</v>
      </c>
      <c r="AV537" s="34">
        <f>SUMIF(표4[잉크명],표5[[#This Row],[잉크]],표4[일])</f>
        <v>0</v>
      </c>
      <c r="AW537" s="131">
        <f>SUMIF(표4[잉크명],표5[[#This Row],[잉크]],표4[일-3층])</f>
        <v>0</v>
      </c>
      <c r="AX537" s="131">
        <f>SUMIF(표4[잉크명],표5[[#This Row],[잉크]],표4[일-1층])</f>
        <v>0</v>
      </c>
      <c r="AY537" s="34">
        <f>SUMIF(표4[잉크명],표5[[#This Row],[잉크]],표4[차주 월])</f>
        <v>0</v>
      </c>
      <c r="AZ537" s="34">
        <f>SUM(표5[[#This Row],[월]:[차주 월]])</f>
        <v>0</v>
      </c>
    </row>
    <row r="538" spans="2:52" x14ac:dyDescent="0.3">
      <c r="B538" s="56" t="s">
        <v>1297</v>
      </c>
      <c r="C538" s="56" t="s">
        <v>4109</v>
      </c>
      <c r="D538" s="56" t="s">
        <v>1299</v>
      </c>
      <c r="E538" s="34">
        <f>COUNTIF(사출계획!$E$62:$F$110,표4[[#This Row],[제품명]])</f>
        <v>0</v>
      </c>
      <c r="F538" s="126">
        <f>COUNTIF(사출계획!$E$62:$F$87,표4[[#This Row],[제품명]])</f>
        <v>0</v>
      </c>
      <c r="G538" s="126">
        <f>COUNTIF(사출계획!$E$88:$F$110,표4[[#This Row],[제품명]])</f>
        <v>0</v>
      </c>
      <c r="H538" s="34">
        <f>COUNTIF(사출계획!$G$62:$H$110,표4[[#This Row],[제품명]])</f>
        <v>0</v>
      </c>
      <c r="I538" s="128">
        <f>COUNTIF(사출계획!$G$62:$H$87,표4[[#This Row],[제품명]])</f>
        <v>0</v>
      </c>
      <c r="J538" s="128">
        <f>COUNTIF(사출계획!$G$88:$H$110,표4[[#This Row],[제품명]])</f>
        <v>0</v>
      </c>
      <c r="K538" s="34">
        <f>COUNTIF(사출계획!$I$62:$J$110,표4[[#This Row],[제품명]])</f>
        <v>0</v>
      </c>
      <c r="L538" s="126">
        <f>COUNTIF(사출계획!$I$62:$J$87,표4[[#This Row],[제품명]])</f>
        <v>0</v>
      </c>
      <c r="M538" s="126">
        <f>COUNTIF(사출계획!$I$88:$J$110,표4[[#This Row],[제품명]])</f>
        <v>0</v>
      </c>
      <c r="N538" s="129">
        <f>COUNTIF(사출계획!$K$62:$L$110,표4[[#This Row],[제품명]])</f>
        <v>0</v>
      </c>
      <c r="O538" s="126">
        <f>COUNTIF(사출계획!$K$62:$L$87,표4[[#This Row],[제품명]])</f>
        <v>0</v>
      </c>
      <c r="P538" s="126">
        <f>COUNTIF(사출계획!$K$88:$L$110,표4[[#This Row],[제품명]])</f>
        <v>0</v>
      </c>
      <c r="Q538" s="130">
        <f>COUNTIF(사출계획!$M$62:$N$110,표4[[#This Row],[제품명]])</f>
        <v>0</v>
      </c>
      <c r="R538" s="126">
        <f>COUNTIF(사출계획!$M$62:$N$87,표4[[#This Row],[제품명]])</f>
        <v>0</v>
      </c>
      <c r="S538" s="126">
        <f>COUNTIF(사출계획!$M$88:$N$110,표4[[#This Row],[제품명]])</f>
        <v>0</v>
      </c>
      <c r="T538" s="34">
        <f>COUNTIF(사출계획!$O$62:$P$110,표4[[#This Row],[제품명]])</f>
        <v>0</v>
      </c>
      <c r="U538" s="126">
        <f>COUNTIF(사출계획!$O$62:$P$87,표4[[#This Row],[제품명]])</f>
        <v>0</v>
      </c>
      <c r="V538" s="126">
        <f>COUNTIF(사출계획!$O$88:$P$110,표4[[#This Row],[제품명]])</f>
        <v>0</v>
      </c>
      <c r="W538" s="34">
        <f>COUNTIF(사출계획!$Q$62:$R$110,표4[[#This Row],[제품명]])</f>
        <v>0</v>
      </c>
      <c r="X538" s="126">
        <f>COUNTIF(사출계획!$Q$62:$R$87,표4[[#This Row],[제품명]])</f>
        <v>0</v>
      </c>
      <c r="Y538" s="126">
        <f>COUNTIF(사출계획!$Q$88:$R$110,표4[[#This Row],[제품명]])</f>
        <v>0</v>
      </c>
      <c r="Z538" s="34">
        <f>COUNTIF(사출계획!$S$62:$T$110,표4[[#This Row],[제품명]])</f>
        <v>0</v>
      </c>
      <c r="AA538" s="126"/>
      <c r="AB538" s="126"/>
      <c r="AC538" s="218" t="s">
        <v>1774</v>
      </c>
      <c r="AD538" s="129">
        <f>SUMIF(표4[잉크명],표5[[#This Row],[잉크]],표4[월])</f>
        <v>0</v>
      </c>
      <c r="AE538" s="131">
        <f>SUMIF(표4[잉크명],표5[[#This Row],[잉크]],표4[월-3층])</f>
        <v>0</v>
      </c>
      <c r="AF538" s="131">
        <f>SUMIF(표4[잉크명],표5[[#This Row],[잉크]],표4[월-1층])</f>
        <v>0</v>
      </c>
      <c r="AG538" s="133">
        <f>SUMIF(표4[잉크명],표5[[#This Row],[잉크]],표4[화])</f>
        <v>0</v>
      </c>
      <c r="AH538" s="131">
        <f>SUMIF(표4[잉크명],표5[[#This Row],[잉크]],표4[화-3층])</f>
        <v>0</v>
      </c>
      <c r="AI538" s="131">
        <f>SUMIF(표4[잉크명],표5[[#This Row],[잉크]],표4[화-1층])</f>
        <v>0</v>
      </c>
      <c r="AJ538" s="130">
        <f>SUMIF(표4[잉크명],표5[[#This Row],[잉크]],표4[수])</f>
        <v>0</v>
      </c>
      <c r="AK538" s="131">
        <f>SUMIF(표4[잉크명],표5[[#This Row],[잉크]],표4[수-3층])</f>
        <v>0</v>
      </c>
      <c r="AL538" s="131">
        <f>SUMIF(표4[잉크명],표5[[#This Row],[잉크]],표4[수-1층])</f>
        <v>0</v>
      </c>
      <c r="AM538" s="54">
        <f>SUMIF(표4[잉크명],표5[[#This Row],[잉크]],표4[목])</f>
        <v>0</v>
      </c>
      <c r="AN538" s="131">
        <f>SUMIF(표4[잉크명],표5[[#This Row],[잉크]],표4[목-3층])</f>
        <v>0</v>
      </c>
      <c r="AO538" s="131">
        <f>SUMIF(표4[잉크명],표5[[#This Row],[잉크]],표4[목-1층])</f>
        <v>0</v>
      </c>
      <c r="AP538" s="54">
        <f>SUMIF(표4[잉크명],표5[[#This Row],[잉크]],표4[금])</f>
        <v>0</v>
      </c>
      <c r="AQ538" s="131">
        <f>SUMIF(표4[잉크명],표5[[#This Row],[잉크]],표4[금-3층])</f>
        <v>0</v>
      </c>
      <c r="AR538" s="131">
        <f>SUMIF(표4[잉크명],표5[[#This Row],[잉크]],표4[금-1층])</f>
        <v>0</v>
      </c>
      <c r="AS538" s="54">
        <f>SUMIF(표4[잉크명],표5[[#This Row],[잉크]],표4[토])</f>
        <v>0</v>
      </c>
      <c r="AT538" s="131">
        <f>SUMIF(표4[잉크명],표5[[#This Row],[잉크]],표4[토-3층])</f>
        <v>0</v>
      </c>
      <c r="AU538" s="131">
        <f>SUMIF(표4[잉크명],표5[[#This Row],[잉크]],표4[토-1층])</f>
        <v>0</v>
      </c>
      <c r="AV538" s="54">
        <f>SUMIF(표4[잉크명],표5[[#This Row],[잉크]],표4[일])</f>
        <v>0</v>
      </c>
      <c r="AW538" s="131">
        <f>SUMIF(표4[잉크명],표5[[#This Row],[잉크]],표4[일-3층])</f>
        <v>0</v>
      </c>
      <c r="AX538" s="131">
        <f>SUMIF(표4[잉크명],표5[[#This Row],[잉크]],표4[일-1층])</f>
        <v>0</v>
      </c>
      <c r="AY538" s="54">
        <f>SUMIF(표4[잉크명],표5[[#This Row],[잉크]],표4[차주 월])</f>
        <v>0</v>
      </c>
      <c r="AZ538" s="54">
        <f>SUM(표5[[#This Row],[월]:[차주 월]])</f>
        <v>0</v>
      </c>
    </row>
    <row r="539" spans="2:52" x14ac:dyDescent="0.3">
      <c r="B539" s="56" t="s">
        <v>1297</v>
      </c>
      <c r="C539" s="56"/>
      <c r="D539" s="56" t="s">
        <v>1300</v>
      </c>
      <c r="E539" s="54">
        <f>COUNTIF(사출계획!$E$62:$F$110,표4[[#This Row],[제품명]])</f>
        <v>0</v>
      </c>
      <c r="F539" s="131">
        <f>COUNTIF(사출계획!$E$62:$F$87,표4[[#This Row],[제품명]])</f>
        <v>0</v>
      </c>
      <c r="G539" s="131">
        <f>COUNTIF(사출계획!$E$88:$F$110,표4[[#This Row],[제품명]])</f>
        <v>0</v>
      </c>
      <c r="H539" s="54">
        <f>COUNTIF(사출계획!$G$62:$H$110,표4[[#This Row],[제품명]])</f>
        <v>0</v>
      </c>
      <c r="I539" s="132">
        <f>COUNTIF(사출계획!$G$62:$H$87,표4[[#This Row],[제품명]])</f>
        <v>0</v>
      </c>
      <c r="J539" s="132">
        <f>COUNTIF(사출계획!$G$88:$H$110,표4[[#This Row],[제품명]])</f>
        <v>0</v>
      </c>
      <c r="K539" s="54">
        <f>COUNTIF(사출계획!$I$62:$J$110,표4[[#This Row],[제품명]])</f>
        <v>0</v>
      </c>
      <c r="L539" s="131">
        <f>COUNTIF(사출계획!$I$62:$J$87,표4[[#This Row],[제품명]])</f>
        <v>0</v>
      </c>
      <c r="M539" s="131">
        <f>COUNTIF(사출계획!$I$88:$J$110,표4[[#This Row],[제품명]])</f>
        <v>0</v>
      </c>
      <c r="N539" s="129">
        <f>COUNTIF(사출계획!$K$62:$L$110,표4[[#This Row],[제품명]])</f>
        <v>0</v>
      </c>
      <c r="O539" s="131">
        <f>COUNTIF(사출계획!$K$62:$L$87,표4[[#This Row],[제품명]])</f>
        <v>0</v>
      </c>
      <c r="P539" s="131">
        <f>COUNTIF(사출계획!$K$88:$L$110,표4[[#This Row],[제품명]])</f>
        <v>0</v>
      </c>
      <c r="Q539" s="130">
        <f>COUNTIF(사출계획!$M$62:$N$110,표4[[#This Row],[제품명]])</f>
        <v>0</v>
      </c>
      <c r="R539" s="131">
        <f>COUNTIF(사출계획!$M$62:$N$87,표4[[#This Row],[제품명]])</f>
        <v>0</v>
      </c>
      <c r="S539" s="131">
        <f>COUNTIF(사출계획!$M$88:$N$110,표4[[#This Row],[제품명]])</f>
        <v>0</v>
      </c>
      <c r="T539" s="54">
        <f>COUNTIF(사출계획!$O$62:$P$110,표4[[#This Row],[제품명]])</f>
        <v>0</v>
      </c>
      <c r="U539" s="131">
        <f>COUNTIF(사출계획!$O$62:$P$87,표4[[#This Row],[제품명]])</f>
        <v>0</v>
      </c>
      <c r="V539" s="131">
        <f>COUNTIF(사출계획!$O$88:$P$110,표4[[#This Row],[제품명]])</f>
        <v>0</v>
      </c>
      <c r="W539" s="54">
        <f>COUNTIF(사출계획!$Q$62:$R$110,표4[[#This Row],[제품명]])</f>
        <v>0</v>
      </c>
      <c r="X539" s="131">
        <f>COUNTIF(사출계획!$Q$62:$R$87,표4[[#This Row],[제품명]])</f>
        <v>0</v>
      </c>
      <c r="Y539" s="131">
        <f>COUNTIF(사출계획!$Q$88:$R$110,표4[[#This Row],[제품명]])</f>
        <v>0</v>
      </c>
      <c r="Z539" s="54">
        <f>COUNTIF(사출계획!$S$62:$T$110,표4[[#This Row],[제품명]])</f>
        <v>0</v>
      </c>
      <c r="AA539" s="126"/>
      <c r="AB539" s="126"/>
      <c r="AC539" s="33" t="s">
        <v>299</v>
      </c>
      <c r="AD539" s="129">
        <f>SUMIF(표4[잉크명],표5[[#This Row],[잉크]],표4[월])</f>
        <v>0</v>
      </c>
      <c r="AE539" s="131">
        <f>SUMIF(표4[잉크명],표5[[#This Row],[잉크]],표4[월-3층])</f>
        <v>0</v>
      </c>
      <c r="AF539" s="131">
        <f>SUMIF(표4[잉크명],표5[[#This Row],[잉크]],표4[월-1층])</f>
        <v>0</v>
      </c>
      <c r="AG539" s="133">
        <f>SUMIF(표4[잉크명],표5[[#This Row],[잉크]],표4[화])</f>
        <v>0</v>
      </c>
      <c r="AH539" s="131">
        <f>SUMIF(표4[잉크명],표5[[#This Row],[잉크]],표4[화-3층])</f>
        <v>0</v>
      </c>
      <c r="AI539" s="131">
        <f>SUMIF(표4[잉크명],표5[[#This Row],[잉크]],표4[화-1층])</f>
        <v>0</v>
      </c>
      <c r="AJ539" s="130">
        <f>SUMIF(표4[잉크명],표5[[#This Row],[잉크]],표4[수])</f>
        <v>0</v>
      </c>
      <c r="AK539" s="131">
        <f>SUMIF(표4[잉크명],표5[[#This Row],[잉크]],표4[수-3층])</f>
        <v>0</v>
      </c>
      <c r="AL539" s="131">
        <f>SUMIF(표4[잉크명],표5[[#This Row],[잉크]],표4[수-1층])</f>
        <v>0</v>
      </c>
      <c r="AM539" s="34">
        <f>SUMIF(표4[잉크명],표5[[#This Row],[잉크]],표4[목])</f>
        <v>0</v>
      </c>
      <c r="AN539" s="131">
        <f>SUMIF(표4[잉크명],표5[[#This Row],[잉크]],표4[목-3층])</f>
        <v>0</v>
      </c>
      <c r="AO539" s="131">
        <f>SUMIF(표4[잉크명],표5[[#This Row],[잉크]],표4[목-1층])</f>
        <v>0</v>
      </c>
      <c r="AP539" s="34">
        <f>SUMIF(표4[잉크명],표5[[#This Row],[잉크]],표4[금])</f>
        <v>0</v>
      </c>
      <c r="AQ539" s="131">
        <f>SUMIF(표4[잉크명],표5[[#This Row],[잉크]],표4[금-3층])</f>
        <v>0</v>
      </c>
      <c r="AR539" s="131">
        <f>SUMIF(표4[잉크명],표5[[#This Row],[잉크]],표4[금-1층])</f>
        <v>0</v>
      </c>
      <c r="AS539" s="34">
        <f>SUMIF(표4[잉크명],표5[[#This Row],[잉크]],표4[토])</f>
        <v>0</v>
      </c>
      <c r="AT539" s="131">
        <f>SUMIF(표4[잉크명],표5[[#This Row],[잉크]],표4[토-3층])</f>
        <v>0</v>
      </c>
      <c r="AU539" s="131">
        <f>SUMIF(표4[잉크명],표5[[#This Row],[잉크]],표4[토-1층])</f>
        <v>0</v>
      </c>
      <c r="AV539" s="34">
        <f>SUMIF(표4[잉크명],표5[[#This Row],[잉크]],표4[일])</f>
        <v>0</v>
      </c>
      <c r="AW539" s="131">
        <f>SUMIF(표4[잉크명],표5[[#This Row],[잉크]],표4[일-3층])</f>
        <v>0</v>
      </c>
      <c r="AX539" s="131">
        <f>SUMIF(표4[잉크명],표5[[#This Row],[잉크]],표4[일-1층])</f>
        <v>0</v>
      </c>
      <c r="AY539" s="34">
        <f>SUMIF(표4[잉크명],표5[[#This Row],[잉크]],표4[차주 월])</f>
        <v>0</v>
      </c>
      <c r="AZ539" s="34">
        <f>SUM(표5[[#This Row],[월]:[차주 월]])</f>
        <v>0</v>
      </c>
    </row>
    <row r="540" spans="2:52" x14ac:dyDescent="0.3">
      <c r="B540" s="56" t="s">
        <v>1303</v>
      </c>
      <c r="C540" s="56"/>
      <c r="D540" s="56" t="s">
        <v>1298</v>
      </c>
      <c r="E540" s="34">
        <f>COUNTIF(사출계획!$E$62:$F$110,표4[[#This Row],[제품명]])</f>
        <v>0</v>
      </c>
      <c r="F540" s="126">
        <f>COUNTIF(사출계획!$E$62:$F$87,표4[[#This Row],[제품명]])</f>
        <v>0</v>
      </c>
      <c r="G540" s="126">
        <f>COUNTIF(사출계획!$E$88:$F$110,표4[[#This Row],[제품명]])</f>
        <v>0</v>
      </c>
      <c r="H540" s="34">
        <f>COUNTIF(사출계획!$G$62:$H$110,표4[[#This Row],[제품명]])</f>
        <v>0</v>
      </c>
      <c r="I540" s="128">
        <f>COUNTIF(사출계획!$G$62:$H$87,표4[[#This Row],[제품명]])</f>
        <v>0</v>
      </c>
      <c r="J540" s="128">
        <f>COUNTIF(사출계획!$G$88:$H$110,표4[[#This Row],[제품명]])</f>
        <v>0</v>
      </c>
      <c r="K540" s="34">
        <f>COUNTIF(사출계획!$I$62:$J$110,표4[[#This Row],[제품명]])</f>
        <v>0</v>
      </c>
      <c r="L540" s="126">
        <f>COUNTIF(사출계획!$I$62:$J$87,표4[[#This Row],[제품명]])</f>
        <v>0</v>
      </c>
      <c r="M540" s="126">
        <f>COUNTIF(사출계획!$I$88:$J$110,표4[[#This Row],[제품명]])</f>
        <v>0</v>
      </c>
      <c r="N540" s="129">
        <f>COUNTIF(사출계획!$K$62:$L$110,표4[[#This Row],[제품명]])</f>
        <v>0</v>
      </c>
      <c r="O540" s="126">
        <f>COUNTIF(사출계획!$K$62:$L$87,표4[[#This Row],[제품명]])</f>
        <v>0</v>
      </c>
      <c r="P540" s="126">
        <f>COUNTIF(사출계획!$K$88:$L$110,표4[[#This Row],[제품명]])</f>
        <v>0</v>
      </c>
      <c r="Q540" s="130">
        <f>COUNTIF(사출계획!$M$62:$N$110,표4[[#This Row],[제품명]])</f>
        <v>0</v>
      </c>
      <c r="R540" s="126">
        <f>COUNTIF(사출계획!$M$62:$N$87,표4[[#This Row],[제품명]])</f>
        <v>0</v>
      </c>
      <c r="S540" s="126">
        <f>COUNTIF(사출계획!$M$88:$N$110,표4[[#This Row],[제품명]])</f>
        <v>0</v>
      </c>
      <c r="T540" s="34">
        <f>COUNTIF(사출계획!$O$62:$P$110,표4[[#This Row],[제품명]])</f>
        <v>0</v>
      </c>
      <c r="U540" s="126">
        <f>COUNTIF(사출계획!$O$62:$P$87,표4[[#This Row],[제품명]])</f>
        <v>0</v>
      </c>
      <c r="V540" s="126">
        <f>COUNTIF(사출계획!$O$88:$P$110,표4[[#This Row],[제품명]])</f>
        <v>0</v>
      </c>
      <c r="W540" s="34">
        <f>COUNTIF(사출계획!$Q$62:$R$110,표4[[#This Row],[제품명]])</f>
        <v>0</v>
      </c>
      <c r="X540" s="126">
        <f>COUNTIF(사출계획!$Q$62:$R$87,표4[[#This Row],[제품명]])</f>
        <v>0</v>
      </c>
      <c r="Y540" s="126">
        <f>COUNTIF(사출계획!$Q$88:$R$110,표4[[#This Row],[제품명]])</f>
        <v>0</v>
      </c>
      <c r="Z540" s="34">
        <f>COUNTIF(사출계획!$S$62:$T$110,표4[[#This Row],[제품명]])</f>
        <v>0</v>
      </c>
      <c r="AA540" s="126"/>
      <c r="AB540" s="126"/>
      <c r="AC540" s="204" t="s">
        <v>4043</v>
      </c>
      <c r="AD540" s="129">
        <f>SUMIF(표4[잉크명],표5[[#This Row],[잉크]],표4[월])</f>
        <v>0</v>
      </c>
      <c r="AE540" s="126">
        <f>SUMIF(표4[잉크명],표5[[#This Row],[잉크]],표4[월-3층])</f>
        <v>0</v>
      </c>
      <c r="AF540" s="126">
        <f>SUMIF(표4[잉크명],표5[[#This Row],[잉크]],표4[월-1층])</f>
        <v>0</v>
      </c>
      <c r="AG540" s="133">
        <f>SUMIF(표4[잉크명],표5[[#This Row],[잉크]],표4[화])</f>
        <v>0</v>
      </c>
      <c r="AH540" s="126">
        <f>SUMIF(표4[잉크명],표5[[#This Row],[잉크]],표4[화-3층])</f>
        <v>0</v>
      </c>
      <c r="AI540" s="126">
        <f>SUMIF(표4[잉크명],표5[[#This Row],[잉크]],표4[화-1층])</f>
        <v>0</v>
      </c>
      <c r="AJ540" s="130">
        <f>SUMIF(표4[잉크명],표5[[#This Row],[잉크]],표4[수])</f>
        <v>0</v>
      </c>
      <c r="AK540" s="126">
        <f>SUMIF(표4[잉크명],표5[[#This Row],[잉크]],표4[수-3층])</f>
        <v>0</v>
      </c>
      <c r="AL540" s="126">
        <f>SUMIF(표4[잉크명],표5[[#This Row],[잉크]],표4[수-1층])</f>
        <v>0</v>
      </c>
      <c r="AM540" s="34">
        <f>SUMIF(표4[잉크명],표5[[#This Row],[잉크]],표4[목])</f>
        <v>0</v>
      </c>
      <c r="AN540" s="126">
        <f>SUMIF(표4[잉크명],표5[[#This Row],[잉크]],표4[목-3층])</f>
        <v>0</v>
      </c>
      <c r="AO540" s="126">
        <f>SUMIF(표4[잉크명],표5[[#This Row],[잉크]],표4[목-1층])</f>
        <v>0</v>
      </c>
      <c r="AP540" s="34">
        <f>SUMIF(표4[잉크명],표5[[#This Row],[잉크]],표4[금])</f>
        <v>0</v>
      </c>
      <c r="AQ540" s="126">
        <f>SUMIF(표4[잉크명],표5[[#This Row],[잉크]],표4[금-3층])</f>
        <v>0</v>
      </c>
      <c r="AR540" s="126">
        <f>SUMIF(표4[잉크명],표5[[#This Row],[잉크]],표4[금-1층])</f>
        <v>0</v>
      </c>
      <c r="AS540" s="34">
        <f>SUMIF(표4[잉크명],표5[[#This Row],[잉크]],표4[토])</f>
        <v>0</v>
      </c>
      <c r="AT540" s="126">
        <f>SUMIF(표4[잉크명],표5[[#This Row],[잉크]],표4[토-3층])</f>
        <v>0</v>
      </c>
      <c r="AU540" s="126">
        <f>SUMIF(표4[잉크명],표5[[#This Row],[잉크]],표4[토-1층])</f>
        <v>0</v>
      </c>
      <c r="AV540" s="34">
        <f>SUMIF(표4[잉크명],표5[[#This Row],[잉크]],표4[일])</f>
        <v>0</v>
      </c>
      <c r="AW540" s="126">
        <f>SUMIF(표4[잉크명],표5[[#This Row],[잉크]],표4[일-3층])</f>
        <v>0</v>
      </c>
      <c r="AX540" s="126">
        <f>SUMIF(표4[잉크명],표5[[#This Row],[잉크]],표4[일-1층])</f>
        <v>0</v>
      </c>
      <c r="AY540" s="34">
        <f>SUMIF(표4[잉크명],표5[[#This Row],[잉크]],표4[차주 월])</f>
        <v>0</v>
      </c>
      <c r="AZ540" s="34">
        <f>SUM(표5[[#This Row],[월]:[차주 월]])</f>
        <v>0</v>
      </c>
    </row>
    <row r="541" spans="2:52" x14ac:dyDescent="0.3">
      <c r="B541" s="56" t="s">
        <v>1303</v>
      </c>
      <c r="C541" s="56"/>
      <c r="D541" s="56" t="s">
        <v>1304</v>
      </c>
      <c r="E541" s="34">
        <f>COUNTIF(사출계획!$E$62:$F$110,표4[[#This Row],[제품명]])</f>
        <v>0</v>
      </c>
      <c r="F541" s="126">
        <f>COUNTIF(사출계획!$E$62:$F$87,표4[[#This Row],[제품명]])</f>
        <v>0</v>
      </c>
      <c r="G541" s="126">
        <f>COUNTIF(사출계획!$E$88:$F$110,표4[[#This Row],[제품명]])</f>
        <v>0</v>
      </c>
      <c r="H541" s="34">
        <f>COUNTIF(사출계획!$G$62:$H$110,표4[[#This Row],[제품명]])</f>
        <v>0</v>
      </c>
      <c r="I541" s="128">
        <f>COUNTIF(사출계획!$G$62:$H$87,표4[[#This Row],[제품명]])</f>
        <v>0</v>
      </c>
      <c r="J541" s="128">
        <f>COUNTIF(사출계획!$G$88:$H$110,표4[[#This Row],[제품명]])</f>
        <v>0</v>
      </c>
      <c r="K541" s="34">
        <f>COUNTIF(사출계획!$I$62:$J$110,표4[[#This Row],[제품명]])</f>
        <v>0</v>
      </c>
      <c r="L541" s="126">
        <f>COUNTIF(사출계획!$I$62:$J$87,표4[[#This Row],[제품명]])</f>
        <v>0</v>
      </c>
      <c r="M541" s="126">
        <f>COUNTIF(사출계획!$I$88:$J$110,표4[[#This Row],[제품명]])</f>
        <v>0</v>
      </c>
      <c r="N541" s="129">
        <f>COUNTIF(사출계획!$K$62:$L$110,표4[[#This Row],[제품명]])</f>
        <v>0</v>
      </c>
      <c r="O541" s="126">
        <f>COUNTIF(사출계획!$K$62:$L$87,표4[[#This Row],[제품명]])</f>
        <v>0</v>
      </c>
      <c r="P541" s="126">
        <f>COUNTIF(사출계획!$K$88:$L$110,표4[[#This Row],[제품명]])</f>
        <v>0</v>
      </c>
      <c r="Q541" s="130">
        <f>COUNTIF(사출계획!$M$62:$N$110,표4[[#This Row],[제품명]])</f>
        <v>0</v>
      </c>
      <c r="R541" s="126">
        <f>COUNTIF(사출계획!$M$62:$N$87,표4[[#This Row],[제품명]])</f>
        <v>0</v>
      </c>
      <c r="S541" s="126">
        <f>COUNTIF(사출계획!$M$88:$N$110,표4[[#This Row],[제품명]])</f>
        <v>0</v>
      </c>
      <c r="T541" s="34">
        <f>COUNTIF(사출계획!$O$62:$P$110,표4[[#This Row],[제품명]])</f>
        <v>0</v>
      </c>
      <c r="U541" s="126">
        <f>COUNTIF(사출계획!$O$62:$P$87,표4[[#This Row],[제품명]])</f>
        <v>0</v>
      </c>
      <c r="V541" s="126">
        <f>COUNTIF(사출계획!$O$88:$P$110,표4[[#This Row],[제품명]])</f>
        <v>0</v>
      </c>
      <c r="W541" s="34">
        <f>COUNTIF(사출계획!$Q$62:$R$110,표4[[#This Row],[제품명]])</f>
        <v>0</v>
      </c>
      <c r="X541" s="126">
        <f>COUNTIF(사출계획!$Q$62:$R$87,표4[[#This Row],[제품명]])</f>
        <v>0</v>
      </c>
      <c r="Y541" s="126">
        <f>COUNTIF(사출계획!$Q$88:$R$110,표4[[#This Row],[제품명]])</f>
        <v>0</v>
      </c>
      <c r="Z541" s="34">
        <f>COUNTIF(사출계획!$S$62:$T$110,표4[[#This Row],[제품명]])</f>
        <v>0</v>
      </c>
      <c r="AA541" s="126"/>
      <c r="AB541" s="126"/>
      <c r="AC541" s="217" t="s">
        <v>839</v>
      </c>
      <c r="AD541" s="129">
        <f>SUMIF(표4[잉크명],표5[[#This Row],[잉크]],표4[월])</f>
        <v>0</v>
      </c>
      <c r="AE541" s="126">
        <f>SUMIF(표4[잉크명],표5[[#This Row],[잉크]],표4[월-3층])</f>
        <v>0</v>
      </c>
      <c r="AF541" s="126">
        <f>SUMIF(표4[잉크명],표5[[#This Row],[잉크]],표4[월-1층])</f>
        <v>0</v>
      </c>
      <c r="AG541" s="133">
        <f>SUMIF(표4[잉크명],표5[[#This Row],[잉크]],표4[화])</f>
        <v>0</v>
      </c>
      <c r="AH541" s="126">
        <f>SUMIF(표4[잉크명],표5[[#This Row],[잉크]],표4[화-3층])</f>
        <v>0</v>
      </c>
      <c r="AI541" s="126">
        <f>SUMIF(표4[잉크명],표5[[#This Row],[잉크]],표4[화-1층])</f>
        <v>0</v>
      </c>
      <c r="AJ541" s="130">
        <f>SUMIF(표4[잉크명],표5[[#This Row],[잉크]],표4[수])</f>
        <v>0</v>
      </c>
      <c r="AK541" s="126">
        <f>SUMIF(표4[잉크명],표5[[#This Row],[잉크]],표4[수-3층])</f>
        <v>0</v>
      </c>
      <c r="AL541" s="126">
        <f>SUMIF(표4[잉크명],표5[[#This Row],[잉크]],표4[수-1층])</f>
        <v>0</v>
      </c>
      <c r="AM541" s="54">
        <f>SUMIF(표4[잉크명],표5[[#This Row],[잉크]],표4[목])</f>
        <v>0</v>
      </c>
      <c r="AN541" s="126">
        <f>SUMIF(표4[잉크명],표5[[#This Row],[잉크]],표4[목-3층])</f>
        <v>0</v>
      </c>
      <c r="AO541" s="126">
        <f>SUMIF(표4[잉크명],표5[[#This Row],[잉크]],표4[목-1층])</f>
        <v>0</v>
      </c>
      <c r="AP541" s="54">
        <f>SUMIF(표4[잉크명],표5[[#This Row],[잉크]],표4[금])</f>
        <v>0</v>
      </c>
      <c r="AQ541" s="126">
        <f>SUMIF(표4[잉크명],표5[[#This Row],[잉크]],표4[금-3층])</f>
        <v>0</v>
      </c>
      <c r="AR541" s="126">
        <f>SUMIF(표4[잉크명],표5[[#This Row],[잉크]],표4[금-1층])</f>
        <v>0</v>
      </c>
      <c r="AS541" s="54">
        <f>SUMIF(표4[잉크명],표5[[#This Row],[잉크]],표4[토])</f>
        <v>0</v>
      </c>
      <c r="AT541" s="126">
        <f>SUMIF(표4[잉크명],표5[[#This Row],[잉크]],표4[토-3층])</f>
        <v>0</v>
      </c>
      <c r="AU541" s="126">
        <f>SUMIF(표4[잉크명],표5[[#This Row],[잉크]],표4[토-1층])</f>
        <v>0</v>
      </c>
      <c r="AV541" s="54">
        <f>SUMIF(표4[잉크명],표5[[#This Row],[잉크]],표4[일])</f>
        <v>0</v>
      </c>
      <c r="AW541" s="126">
        <f>SUMIF(표4[잉크명],표5[[#This Row],[잉크]],표4[일-3층])</f>
        <v>0</v>
      </c>
      <c r="AX541" s="126">
        <f>SUMIF(표4[잉크명],표5[[#This Row],[잉크]],표4[일-1층])</f>
        <v>0</v>
      </c>
      <c r="AY541" s="54">
        <f>SUMIF(표4[잉크명],표5[[#This Row],[잉크]],표4[차주 월])</f>
        <v>0</v>
      </c>
      <c r="AZ541" s="54">
        <f>SUM(표5[[#This Row],[월]:[차주 월]])</f>
        <v>0</v>
      </c>
    </row>
    <row r="542" spans="2:52" x14ac:dyDescent="0.3">
      <c r="B542" s="56" t="s">
        <v>1303</v>
      </c>
      <c r="C542" s="56"/>
      <c r="D542" s="56" t="s">
        <v>1305</v>
      </c>
      <c r="E542" s="54">
        <f>COUNTIF(사출계획!$E$62:$F$110,표4[[#This Row],[제품명]])</f>
        <v>0</v>
      </c>
      <c r="F542" s="131">
        <f>COUNTIF(사출계획!$E$62:$F$87,표4[[#This Row],[제품명]])</f>
        <v>0</v>
      </c>
      <c r="G542" s="131">
        <f>COUNTIF(사출계획!$E$88:$F$110,표4[[#This Row],[제품명]])</f>
        <v>0</v>
      </c>
      <c r="H542" s="54">
        <f>COUNTIF(사출계획!$G$62:$H$110,표4[[#This Row],[제품명]])</f>
        <v>0</v>
      </c>
      <c r="I542" s="132">
        <f>COUNTIF(사출계획!$G$62:$H$87,표4[[#This Row],[제품명]])</f>
        <v>0</v>
      </c>
      <c r="J542" s="132">
        <f>COUNTIF(사출계획!$G$88:$H$110,표4[[#This Row],[제품명]])</f>
        <v>0</v>
      </c>
      <c r="K542" s="54">
        <f>COUNTIF(사출계획!$I$62:$J$110,표4[[#This Row],[제품명]])</f>
        <v>0</v>
      </c>
      <c r="L542" s="131">
        <f>COUNTIF(사출계획!$I$62:$J$87,표4[[#This Row],[제품명]])</f>
        <v>0</v>
      </c>
      <c r="M542" s="131">
        <f>COUNTIF(사출계획!$I$88:$J$110,표4[[#This Row],[제품명]])</f>
        <v>0</v>
      </c>
      <c r="N542" s="129">
        <f>COUNTIF(사출계획!$K$62:$L$110,표4[[#This Row],[제품명]])</f>
        <v>0</v>
      </c>
      <c r="O542" s="131">
        <f>COUNTIF(사출계획!$K$62:$L$87,표4[[#This Row],[제품명]])</f>
        <v>0</v>
      </c>
      <c r="P542" s="131">
        <f>COUNTIF(사출계획!$K$88:$L$110,표4[[#This Row],[제품명]])</f>
        <v>0</v>
      </c>
      <c r="Q542" s="130">
        <f>COUNTIF(사출계획!$M$62:$N$110,표4[[#This Row],[제품명]])</f>
        <v>0</v>
      </c>
      <c r="R542" s="131">
        <f>COUNTIF(사출계획!$M$62:$N$87,표4[[#This Row],[제품명]])</f>
        <v>0</v>
      </c>
      <c r="S542" s="131">
        <f>COUNTIF(사출계획!$M$88:$N$110,표4[[#This Row],[제품명]])</f>
        <v>0</v>
      </c>
      <c r="T542" s="54">
        <f>COUNTIF(사출계획!$O$62:$P$110,표4[[#This Row],[제품명]])</f>
        <v>0</v>
      </c>
      <c r="U542" s="131">
        <f>COUNTIF(사출계획!$O$62:$P$87,표4[[#This Row],[제품명]])</f>
        <v>0</v>
      </c>
      <c r="V542" s="131">
        <f>COUNTIF(사출계획!$O$88:$P$110,표4[[#This Row],[제품명]])</f>
        <v>0</v>
      </c>
      <c r="W542" s="54">
        <f>COUNTIF(사출계획!$Q$62:$R$110,표4[[#This Row],[제품명]])</f>
        <v>0</v>
      </c>
      <c r="X542" s="131">
        <f>COUNTIF(사출계획!$Q$62:$R$87,표4[[#This Row],[제품명]])</f>
        <v>0</v>
      </c>
      <c r="Y542" s="131">
        <f>COUNTIF(사출계획!$Q$88:$R$110,표4[[#This Row],[제품명]])</f>
        <v>0</v>
      </c>
      <c r="Z542" s="54">
        <f>COUNTIF(사출계획!$S$62:$T$110,표4[[#This Row],[제품명]])</f>
        <v>0</v>
      </c>
      <c r="AA542" s="126"/>
      <c r="AB542" s="126"/>
      <c r="AC542" s="204" t="s">
        <v>828</v>
      </c>
      <c r="AD542" s="129">
        <f>SUMIF(표4[잉크명],표5[[#This Row],[잉크]],표4[월])</f>
        <v>0</v>
      </c>
      <c r="AE542" s="131">
        <f>SUMIF(표4[잉크명],표5[[#This Row],[잉크]],표4[월-3층])</f>
        <v>0</v>
      </c>
      <c r="AF542" s="131">
        <f>SUMIF(표4[잉크명],표5[[#This Row],[잉크]],표4[월-1층])</f>
        <v>0</v>
      </c>
      <c r="AG542" s="133">
        <f>SUMIF(표4[잉크명],표5[[#This Row],[잉크]],표4[화])</f>
        <v>0</v>
      </c>
      <c r="AH542" s="131">
        <f>SUMIF(표4[잉크명],표5[[#This Row],[잉크]],표4[화-3층])</f>
        <v>0</v>
      </c>
      <c r="AI542" s="131">
        <f>SUMIF(표4[잉크명],표5[[#This Row],[잉크]],표4[화-1층])</f>
        <v>0</v>
      </c>
      <c r="AJ542" s="130">
        <f>SUMIF(표4[잉크명],표5[[#This Row],[잉크]],표4[수])</f>
        <v>0</v>
      </c>
      <c r="AK542" s="131">
        <f>SUMIF(표4[잉크명],표5[[#This Row],[잉크]],표4[수-3층])</f>
        <v>0</v>
      </c>
      <c r="AL542" s="131">
        <f>SUMIF(표4[잉크명],표5[[#This Row],[잉크]],표4[수-1층])</f>
        <v>0</v>
      </c>
      <c r="AM542" s="54">
        <f>SUMIF(표4[잉크명],표5[[#This Row],[잉크]],표4[목])</f>
        <v>0</v>
      </c>
      <c r="AN542" s="131">
        <f>SUMIF(표4[잉크명],표5[[#This Row],[잉크]],표4[목-3층])</f>
        <v>0</v>
      </c>
      <c r="AO542" s="131">
        <f>SUMIF(표4[잉크명],표5[[#This Row],[잉크]],표4[목-1층])</f>
        <v>0</v>
      </c>
      <c r="AP542" s="54">
        <f>SUMIF(표4[잉크명],표5[[#This Row],[잉크]],표4[금])</f>
        <v>0</v>
      </c>
      <c r="AQ542" s="131">
        <f>SUMIF(표4[잉크명],표5[[#This Row],[잉크]],표4[금-3층])</f>
        <v>0</v>
      </c>
      <c r="AR542" s="131">
        <f>SUMIF(표4[잉크명],표5[[#This Row],[잉크]],표4[금-1층])</f>
        <v>0</v>
      </c>
      <c r="AS542" s="54">
        <f>SUMIF(표4[잉크명],표5[[#This Row],[잉크]],표4[토])</f>
        <v>0</v>
      </c>
      <c r="AT542" s="131">
        <f>SUMIF(표4[잉크명],표5[[#This Row],[잉크]],표4[토-3층])</f>
        <v>0</v>
      </c>
      <c r="AU542" s="131">
        <f>SUMIF(표4[잉크명],표5[[#This Row],[잉크]],표4[토-1층])</f>
        <v>0</v>
      </c>
      <c r="AV542" s="54">
        <f>SUMIF(표4[잉크명],표5[[#This Row],[잉크]],표4[일])</f>
        <v>0</v>
      </c>
      <c r="AW542" s="131">
        <f>SUMIF(표4[잉크명],표5[[#This Row],[잉크]],표4[일-3층])</f>
        <v>0</v>
      </c>
      <c r="AX542" s="131">
        <f>SUMIF(표4[잉크명],표5[[#This Row],[잉크]],표4[일-1층])</f>
        <v>0</v>
      </c>
      <c r="AY542" s="54">
        <f>SUMIF(표4[잉크명],표5[[#This Row],[잉크]],표4[차주 월])</f>
        <v>0</v>
      </c>
      <c r="AZ542" s="54">
        <f>SUM(표5[[#This Row],[월]:[차주 월]])</f>
        <v>0</v>
      </c>
    </row>
    <row r="543" spans="2:52" x14ac:dyDescent="0.3">
      <c r="B543" s="56" t="s">
        <v>1307</v>
      </c>
      <c r="C543" s="56"/>
      <c r="D543" s="56" t="s">
        <v>1308</v>
      </c>
      <c r="E543" s="34">
        <f>COUNTIF(사출계획!$E$62:$F$110,표4[[#This Row],[제품명]])</f>
        <v>0</v>
      </c>
      <c r="F543" s="126">
        <f>COUNTIF(사출계획!$E$62:$F$87,표4[[#This Row],[제품명]])</f>
        <v>0</v>
      </c>
      <c r="G543" s="126">
        <f>COUNTIF(사출계획!$E$88:$F$110,표4[[#This Row],[제품명]])</f>
        <v>0</v>
      </c>
      <c r="H543" s="34">
        <f>COUNTIF(사출계획!$G$62:$H$110,표4[[#This Row],[제품명]])</f>
        <v>0</v>
      </c>
      <c r="I543" s="128">
        <f>COUNTIF(사출계획!$G$62:$H$87,표4[[#This Row],[제품명]])</f>
        <v>0</v>
      </c>
      <c r="J543" s="128">
        <f>COUNTIF(사출계획!$G$88:$H$110,표4[[#This Row],[제품명]])</f>
        <v>0</v>
      </c>
      <c r="K543" s="34">
        <f>COUNTIF(사출계획!$I$62:$J$110,표4[[#This Row],[제품명]])</f>
        <v>0</v>
      </c>
      <c r="L543" s="126">
        <f>COUNTIF(사출계획!$I$62:$J$87,표4[[#This Row],[제품명]])</f>
        <v>0</v>
      </c>
      <c r="M543" s="126">
        <f>COUNTIF(사출계획!$I$88:$J$110,표4[[#This Row],[제품명]])</f>
        <v>0</v>
      </c>
      <c r="N543" s="129">
        <f>COUNTIF(사출계획!$K$62:$L$110,표4[[#This Row],[제품명]])</f>
        <v>0</v>
      </c>
      <c r="O543" s="126">
        <f>COUNTIF(사출계획!$K$62:$L$87,표4[[#This Row],[제품명]])</f>
        <v>0</v>
      </c>
      <c r="P543" s="126">
        <f>COUNTIF(사출계획!$K$88:$L$110,표4[[#This Row],[제품명]])</f>
        <v>0</v>
      </c>
      <c r="Q543" s="130">
        <f>COUNTIF(사출계획!$M$62:$N$110,표4[[#This Row],[제품명]])</f>
        <v>0</v>
      </c>
      <c r="R543" s="126">
        <f>COUNTIF(사출계획!$M$62:$N$87,표4[[#This Row],[제품명]])</f>
        <v>0</v>
      </c>
      <c r="S543" s="126">
        <f>COUNTIF(사출계획!$M$88:$N$110,표4[[#This Row],[제품명]])</f>
        <v>0</v>
      </c>
      <c r="T543" s="34">
        <f>COUNTIF(사출계획!$O$62:$P$110,표4[[#This Row],[제품명]])</f>
        <v>0</v>
      </c>
      <c r="U543" s="126">
        <f>COUNTIF(사출계획!$O$62:$P$87,표4[[#This Row],[제품명]])</f>
        <v>0</v>
      </c>
      <c r="V543" s="126">
        <f>COUNTIF(사출계획!$O$88:$P$110,표4[[#This Row],[제품명]])</f>
        <v>0</v>
      </c>
      <c r="W543" s="34">
        <f>COUNTIF(사출계획!$Q$62:$R$110,표4[[#This Row],[제품명]])</f>
        <v>0</v>
      </c>
      <c r="X543" s="126">
        <f>COUNTIF(사출계획!$Q$62:$R$87,표4[[#This Row],[제품명]])</f>
        <v>0</v>
      </c>
      <c r="Y543" s="126">
        <f>COUNTIF(사출계획!$Q$88:$R$110,표4[[#This Row],[제품명]])</f>
        <v>0</v>
      </c>
      <c r="Z543" s="34">
        <f>COUNTIF(사출계획!$S$62:$T$110,표4[[#This Row],[제품명]])</f>
        <v>0</v>
      </c>
      <c r="AA543" s="126"/>
      <c r="AB543" s="126"/>
      <c r="AC543" s="33" t="s">
        <v>4501</v>
      </c>
      <c r="AD543" s="129">
        <f>SUMIF(표4[잉크명],표5[[#This Row],[잉크]],표4[월])</f>
        <v>2</v>
      </c>
      <c r="AE543" s="131">
        <f>SUMIF(표4[잉크명],표5[[#This Row],[잉크]],표4[월-3층])</f>
        <v>0</v>
      </c>
      <c r="AF543" s="131">
        <f>SUMIF(표4[잉크명],표5[[#This Row],[잉크]],표4[월-1층])</f>
        <v>2</v>
      </c>
      <c r="AG543" s="133">
        <f>SUMIF(표4[잉크명],표5[[#This Row],[잉크]],표4[화])</f>
        <v>1</v>
      </c>
      <c r="AH543" s="131">
        <f>SUMIF(표4[잉크명],표5[[#This Row],[잉크]],표4[화-3층])</f>
        <v>0</v>
      </c>
      <c r="AI543" s="131">
        <f>SUMIF(표4[잉크명],표5[[#This Row],[잉크]],표4[화-1층])</f>
        <v>1</v>
      </c>
      <c r="AJ543" s="130">
        <f>SUMIF(표4[잉크명],표5[[#This Row],[잉크]],표4[수])</f>
        <v>0</v>
      </c>
      <c r="AK543" s="131">
        <f>SUMIF(표4[잉크명],표5[[#This Row],[잉크]],표4[수-3층])</f>
        <v>0</v>
      </c>
      <c r="AL543" s="131">
        <f>SUMIF(표4[잉크명],표5[[#This Row],[잉크]],표4[수-1층])</f>
        <v>0</v>
      </c>
      <c r="AM543" s="34">
        <f>SUMIF(표4[잉크명],표5[[#This Row],[잉크]],표4[목])</f>
        <v>0</v>
      </c>
      <c r="AN543" s="131">
        <f>SUMIF(표4[잉크명],표5[[#This Row],[잉크]],표4[목-3층])</f>
        <v>0</v>
      </c>
      <c r="AO543" s="131">
        <f>SUMIF(표4[잉크명],표5[[#This Row],[잉크]],표4[목-1층])</f>
        <v>0</v>
      </c>
      <c r="AP543" s="34">
        <f>SUMIF(표4[잉크명],표5[[#This Row],[잉크]],표4[금])</f>
        <v>0</v>
      </c>
      <c r="AQ543" s="131">
        <f>SUMIF(표4[잉크명],표5[[#This Row],[잉크]],표4[금-3층])</f>
        <v>0</v>
      </c>
      <c r="AR543" s="131">
        <f>SUMIF(표4[잉크명],표5[[#This Row],[잉크]],표4[금-1층])</f>
        <v>0</v>
      </c>
      <c r="AS543" s="34">
        <f>SUMIF(표4[잉크명],표5[[#This Row],[잉크]],표4[토])</f>
        <v>0</v>
      </c>
      <c r="AT543" s="131">
        <f>SUMIF(표4[잉크명],표5[[#This Row],[잉크]],표4[토-3층])</f>
        <v>0</v>
      </c>
      <c r="AU543" s="131">
        <f>SUMIF(표4[잉크명],표5[[#This Row],[잉크]],표4[토-1층])</f>
        <v>0</v>
      </c>
      <c r="AV543" s="34">
        <f>SUMIF(표4[잉크명],표5[[#This Row],[잉크]],표4[일])</f>
        <v>0</v>
      </c>
      <c r="AW543" s="131">
        <f>SUMIF(표4[잉크명],표5[[#This Row],[잉크]],표4[일-3층])</f>
        <v>0</v>
      </c>
      <c r="AX543" s="131">
        <f>SUMIF(표4[잉크명],표5[[#This Row],[잉크]],표4[일-1층])</f>
        <v>0</v>
      </c>
      <c r="AY543" s="34">
        <f>SUMIF(표4[잉크명],표5[[#This Row],[잉크]],표4[차주 월])</f>
        <v>0</v>
      </c>
      <c r="AZ543" s="34">
        <f>SUM(표5[[#This Row],[월]:[차주 월]])</f>
        <v>6</v>
      </c>
    </row>
    <row r="544" spans="2:52" x14ac:dyDescent="0.3">
      <c r="B544" s="56" t="s">
        <v>1307</v>
      </c>
      <c r="C544" s="56"/>
      <c r="D544" s="56" t="s">
        <v>1309</v>
      </c>
      <c r="E544" s="34">
        <f>COUNTIF(사출계획!$E$62:$F$110,표4[[#This Row],[제품명]])</f>
        <v>0</v>
      </c>
      <c r="F544" s="126">
        <f>COUNTIF(사출계획!$E$62:$F$87,표4[[#This Row],[제품명]])</f>
        <v>0</v>
      </c>
      <c r="G544" s="126">
        <f>COUNTIF(사출계획!$E$88:$F$110,표4[[#This Row],[제품명]])</f>
        <v>0</v>
      </c>
      <c r="H544" s="34">
        <f>COUNTIF(사출계획!$G$62:$H$110,표4[[#This Row],[제품명]])</f>
        <v>0</v>
      </c>
      <c r="I544" s="128">
        <f>COUNTIF(사출계획!$G$62:$H$87,표4[[#This Row],[제품명]])</f>
        <v>0</v>
      </c>
      <c r="J544" s="128">
        <f>COUNTIF(사출계획!$G$88:$H$110,표4[[#This Row],[제품명]])</f>
        <v>0</v>
      </c>
      <c r="K544" s="34">
        <f>COUNTIF(사출계획!$I$62:$J$110,표4[[#This Row],[제품명]])</f>
        <v>0</v>
      </c>
      <c r="L544" s="126">
        <f>COUNTIF(사출계획!$I$62:$J$87,표4[[#This Row],[제품명]])</f>
        <v>0</v>
      </c>
      <c r="M544" s="126">
        <f>COUNTIF(사출계획!$I$88:$J$110,표4[[#This Row],[제품명]])</f>
        <v>0</v>
      </c>
      <c r="N544" s="129">
        <f>COUNTIF(사출계획!$K$62:$L$110,표4[[#This Row],[제품명]])</f>
        <v>0</v>
      </c>
      <c r="O544" s="126">
        <f>COUNTIF(사출계획!$K$62:$L$87,표4[[#This Row],[제품명]])</f>
        <v>0</v>
      </c>
      <c r="P544" s="126">
        <f>COUNTIF(사출계획!$K$88:$L$110,표4[[#This Row],[제품명]])</f>
        <v>0</v>
      </c>
      <c r="Q544" s="130">
        <f>COUNTIF(사출계획!$M$62:$N$110,표4[[#This Row],[제품명]])</f>
        <v>0</v>
      </c>
      <c r="R544" s="126">
        <f>COUNTIF(사출계획!$M$62:$N$87,표4[[#This Row],[제품명]])</f>
        <v>0</v>
      </c>
      <c r="S544" s="126">
        <f>COUNTIF(사출계획!$M$88:$N$110,표4[[#This Row],[제품명]])</f>
        <v>0</v>
      </c>
      <c r="T544" s="34">
        <f>COUNTIF(사출계획!$O$62:$P$110,표4[[#This Row],[제품명]])</f>
        <v>0</v>
      </c>
      <c r="U544" s="126">
        <f>COUNTIF(사출계획!$O$62:$P$87,표4[[#This Row],[제품명]])</f>
        <v>0</v>
      </c>
      <c r="V544" s="126">
        <f>COUNTIF(사출계획!$O$88:$P$110,표4[[#This Row],[제품명]])</f>
        <v>0</v>
      </c>
      <c r="W544" s="34">
        <f>COUNTIF(사출계획!$Q$62:$R$110,표4[[#This Row],[제품명]])</f>
        <v>0</v>
      </c>
      <c r="X544" s="126">
        <f>COUNTIF(사출계획!$Q$62:$R$87,표4[[#This Row],[제품명]])</f>
        <v>0</v>
      </c>
      <c r="Y544" s="126">
        <f>COUNTIF(사출계획!$Q$88:$R$110,표4[[#This Row],[제품명]])</f>
        <v>0</v>
      </c>
      <c r="Z544" s="34">
        <f>COUNTIF(사출계획!$S$62:$T$110,표4[[#This Row],[제품명]])</f>
        <v>0</v>
      </c>
      <c r="AA544" s="126"/>
      <c r="AB544" s="126"/>
      <c r="AC544" s="217" t="s">
        <v>826</v>
      </c>
      <c r="AD544" s="129">
        <f>SUMIF(표4[잉크명],표5[[#This Row],[잉크]],표4[월])</f>
        <v>0</v>
      </c>
      <c r="AE544" s="126">
        <f>SUMIF(표4[잉크명],표5[[#This Row],[잉크]],표4[월-3층])</f>
        <v>0</v>
      </c>
      <c r="AF544" s="126">
        <f>SUMIF(표4[잉크명],표5[[#This Row],[잉크]],표4[월-1층])</f>
        <v>0</v>
      </c>
      <c r="AG544" s="133">
        <f>SUMIF(표4[잉크명],표5[[#This Row],[잉크]],표4[화])</f>
        <v>0</v>
      </c>
      <c r="AH544" s="126">
        <f>SUMIF(표4[잉크명],표5[[#This Row],[잉크]],표4[화-3층])</f>
        <v>0</v>
      </c>
      <c r="AI544" s="126">
        <f>SUMIF(표4[잉크명],표5[[#This Row],[잉크]],표4[화-1층])</f>
        <v>0</v>
      </c>
      <c r="AJ544" s="130">
        <f>SUMIF(표4[잉크명],표5[[#This Row],[잉크]],표4[수])</f>
        <v>0</v>
      </c>
      <c r="AK544" s="126">
        <f>SUMIF(표4[잉크명],표5[[#This Row],[잉크]],표4[수-3층])</f>
        <v>0</v>
      </c>
      <c r="AL544" s="126">
        <f>SUMIF(표4[잉크명],표5[[#This Row],[잉크]],표4[수-1층])</f>
        <v>0</v>
      </c>
      <c r="AM544" s="54">
        <f>SUMIF(표4[잉크명],표5[[#This Row],[잉크]],표4[목])</f>
        <v>0</v>
      </c>
      <c r="AN544" s="126">
        <f>SUMIF(표4[잉크명],표5[[#This Row],[잉크]],표4[목-3층])</f>
        <v>0</v>
      </c>
      <c r="AO544" s="126">
        <f>SUMIF(표4[잉크명],표5[[#This Row],[잉크]],표4[목-1층])</f>
        <v>0</v>
      </c>
      <c r="AP544" s="54">
        <f>SUMIF(표4[잉크명],표5[[#This Row],[잉크]],표4[금])</f>
        <v>0</v>
      </c>
      <c r="AQ544" s="126">
        <f>SUMIF(표4[잉크명],표5[[#This Row],[잉크]],표4[금-3층])</f>
        <v>0</v>
      </c>
      <c r="AR544" s="126">
        <f>SUMIF(표4[잉크명],표5[[#This Row],[잉크]],표4[금-1층])</f>
        <v>0</v>
      </c>
      <c r="AS544" s="54">
        <f>SUMIF(표4[잉크명],표5[[#This Row],[잉크]],표4[토])</f>
        <v>0</v>
      </c>
      <c r="AT544" s="126">
        <f>SUMIF(표4[잉크명],표5[[#This Row],[잉크]],표4[토-3층])</f>
        <v>0</v>
      </c>
      <c r="AU544" s="126">
        <f>SUMIF(표4[잉크명],표5[[#This Row],[잉크]],표4[토-1층])</f>
        <v>0</v>
      </c>
      <c r="AV544" s="54">
        <f>SUMIF(표4[잉크명],표5[[#This Row],[잉크]],표4[일])</f>
        <v>0</v>
      </c>
      <c r="AW544" s="126">
        <f>SUMIF(표4[잉크명],표5[[#This Row],[잉크]],표4[일-3층])</f>
        <v>0</v>
      </c>
      <c r="AX544" s="126">
        <f>SUMIF(표4[잉크명],표5[[#This Row],[잉크]],표4[일-1층])</f>
        <v>0</v>
      </c>
      <c r="AY544" s="54">
        <f>SUMIF(표4[잉크명],표5[[#This Row],[잉크]],표4[차주 월])</f>
        <v>0</v>
      </c>
      <c r="AZ544" s="54">
        <f>SUM(표5[[#This Row],[월]:[차주 월]])</f>
        <v>0</v>
      </c>
    </row>
    <row r="545" spans="2:52" x14ac:dyDescent="0.3">
      <c r="B545" s="56" t="s">
        <v>1307</v>
      </c>
      <c r="C545" s="56"/>
      <c r="D545" s="56" t="s">
        <v>1310</v>
      </c>
      <c r="E545" s="54">
        <f>COUNTIF(사출계획!$E$62:$F$110,표4[[#This Row],[제품명]])</f>
        <v>0</v>
      </c>
      <c r="F545" s="131">
        <f>COUNTIF(사출계획!$E$62:$F$87,표4[[#This Row],[제품명]])</f>
        <v>0</v>
      </c>
      <c r="G545" s="131">
        <f>COUNTIF(사출계획!$E$88:$F$110,표4[[#This Row],[제품명]])</f>
        <v>0</v>
      </c>
      <c r="H545" s="54">
        <f>COUNTIF(사출계획!$G$62:$H$110,표4[[#This Row],[제품명]])</f>
        <v>0</v>
      </c>
      <c r="I545" s="132">
        <f>COUNTIF(사출계획!$G$62:$H$87,표4[[#This Row],[제품명]])</f>
        <v>0</v>
      </c>
      <c r="J545" s="132">
        <f>COUNTIF(사출계획!$G$88:$H$110,표4[[#This Row],[제품명]])</f>
        <v>0</v>
      </c>
      <c r="K545" s="54">
        <f>COUNTIF(사출계획!$I$62:$J$110,표4[[#This Row],[제품명]])</f>
        <v>0</v>
      </c>
      <c r="L545" s="131">
        <f>COUNTIF(사출계획!$I$62:$J$87,표4[[#This Row],[제품명]])</f>
        <v>0</v>
      </c>
      <c r="M545" s="131">
        <f>COUNTIF(사출계획!$I$88:$J$110,표4[[#This Row],[제품명]])</f>
        <v>0</v>
      </c>
      <c r="N545" s="129">
        <f>COUNTIF(사출계획!$K$62:$L$110,표4[[#This Row],[제품명]])</f>
        <v>0</v>
      </c>
      <c r="O545" s="131">
        <f>COUNTIF(사출계획!$K$62:$L$87,표4[[#This Row],[제품명]])</f>
        <v>0</v>
      </c>
      <c r="P545" s="131">
        <f>COUNTIF(사출계획!$K$88:$L$110,표4[[#This Row],[제품명]])</f>
        <v>0</v>
      </c>
      <c r="Q545" s="130">
        <f>COUNTIF(사출계획!$M$62:$N$110,표4[[#This Row],[제품명]])</f>
        <v>0</v>
      </c>
      <c r="R545" s="131">
        <f>COUNTIF(사출계획!$M$62:$N$87,표4[[#This Row],[제품명]])</f>
        <v>0</v>
      </c>
      <c r="S545" s="131">
        <f>COUNTIF(사출계획!$M$88:$N$110,표4[[#This Row],[제품명]])</f>
        <v>0</v>
      </c>
      <c r="T545" s="54">
        <f>COUNTIF(사출계획!$O$62:$P$110,표4[[#This Row],[제품명]])</f>
        <v>0</v>
      </c>
      <c r="U545" s="131">
        <f>COUNTIF(사출계획!$O$62:$P$87,표4[[#This Row],[제품명]])</f>
        <v>0</v>
      </c>
      <c r="V545" s="131">
        <f>COUNTIF(사출계획!$O$88:$P$110,표4[[#This Row],[제품명]])</f>
        <v>0</v>
      </c>
      <c r="W545" s="54">
        <f>COUNTIF(사출계획!$Q$62:$R$110,표4[[#This Row],[제품명]])</f>
        <v>0</v>
      </c>
      <c r="X545" s="131">
        <f>COUNTIF(사출계획!$Q$62:$R$87,표4[[#This Row],[제품명]])</f>
        <v>0</v>
      </c>
      <c r="Y545" s="131">
        <f>COUNTIF(사출계획!$Q$88:$R$110,표4[[#This Row],[제품명]])</f>
        <v>0</v>
      </c>
      <c r="Z545" s="54">
        <f>COUNTIF(사출계획!$S$62:$T$110,표4[[#This Row],[제품명]])</f>
        <v>0</v>
      </c>
      <c r="AA545" s="126"/>
      <c r="AB545" s="126"/>
      <c r="AC545" s="33" t="s">
        <v>485</v>
      </c>
      <c r="AD545" s="129">
        <f>SUMIF(표4[잉크명],표5[[#This Row],[잉크]],표4[월])</f>
        <v>0</v>
      </c>
      <c r="AE545" s="126">
        <f>SUMIF(표4[잉크명],표5[[#This Row],[잉크]],표4[월-3층])</f>
        <v>0</v>
      </c>
      <c r="AF545" s="126">
        <f>SUMIF(표4[잉크명],표5[[#This Row],[잉크]],표4[월-1층])</f>
        <v>0</v>
      </c>
      <c r="AG545" s="133">
        <f>SUMIF(표4[잉크명],표5[[#This Row],[잉크]],표4[화])</f>
        <v>0</v>
      </c>
      <c r="AH545" s="126">
        <f>SUMIF(표4[잉크명],표5[[#This Row],[잉크]],표4[화-3층])</f>
        <v>0</v>
      </c>
      <c r="AI545" s="126">
        <f>SUMIF(표4[잉크명],표5[[#This Row],[잉크]],표4[화-1층])</f>
        <v>0</v>
      </c>
      <c r="AJ545" s="130">
        <f>SUMIF(표4[잉크명],표5[[#This Row],[잉크]],표4[수])</f>
        <v>0</v>
      </c>
      <c r="AK545" s="126">
        <f>SUMIF(표4[잉크명],표5[[#This Row],[잉크]],표4[수-3층])</f>
        <v>0</v>
      </c>
      <c r="AL545" s="126">
        <f>SUMIF(표4[잉크명],표5[[#This Row],[잉크]],표4[수-1층])</f>
        <v>0</v>
      </c>
      <c r="AM545" s="34">
        <f>SUMIF(표4[잉크명],표5[[#This Row],[잉크]],표4[목])</f>
        <v>0</v>
      </c>
      <c r="AN545" s="126">
        <f>SUMIF(표4[잉크명],표5[[#This Row],[잉크]],표4[목-3층])</f>
        <v>0</v>
      </c>
      <c r="AO545" s="126">
        <f>SUMIF(표4[잉크명],표5[[#This Row],[잉크]],표4[목-1층])</f>
        <v>0</v>
      </c>
      <c r="AP545" s="34">
        <f>SUMIF(표4[잉크명],표5[[#This Row],[잉크]],표4[금])</f>
        <v>0</v>
      </c>
      <c r="AQ545" s="126">
        <f>SUMIF(표4[잉크명],표5[[#This Row],[잉크]],표4[금-3층])</f>
        <v>0</v>
      </c>
      <c r="AR545" s="126">
        <f>SUMIF(표4[잉크명],표5[[#This Row],[잉크]],표4[금-1층])</f>
        <v>0</v>
      </c>
      <c r="AS545" s="34">
        <f>SUMIF(표4[잉크명],표5[[#This Row],[잉크]],표4[토])</f>
        <v>0</v>
      </c>
      <c r="AT545" s="126">
        <f>SUMIF(표4[잉크명],표5[[#This Row],[잉크]],표4[토-3층])</f>
        <v>0</v>
      </c>
      <c r="AU545" s="126">
        <f>SUMIF(표4[잉크명],표5[[#This Row],[잉크]],표4[토-1층])</f>
        <v>0</v>
      </c>
      <c r="AV545" s="34">
        <f>SUMIF(표4[잉크명],표5[[#This Row],[잉크]],표4[일])</f>
        <v>0</v>
      </c>
      <c r="AW545" s="126">
        <f>SUMIF(표4[잉크명],표5[[#This Row],[잉크]],표4[일-3층])</f>
        <v>0</v>
      </c>
      <c r="AX545" s="126">
        <f>SUMIF(표4[잉크명],표5[[#This Row],[잉크]],표4[일-1층])</f>
        <v>0</v>
      </c>
      <c r="AY545" s="34">
        <f>SUMIF(표4[잉크명],표5[[#This Row],[잉크]],표4[차주 월])</f>
        <v>0</v>
      </c>
      <c r="AZ545" s="34">
        <f>SUM(표5[[#This Row],[월]:[차주 월]])</f>
        <v>0</v>
      </c>
    </row>
    <row r="546" spans="2:52" x14ac:dyDescent="0.3">
      <c r="B546" s="56" t="s">
        <v>1313</v>
      </c>
      <c r="C546" s="56"/>
      <c r="D546" s="56" t="s">
        <v>1314</v>
      </c>
      <c r="E546" s="34">
        <f>COUNTIF(사출계획!$E$62:$F$110,표4[[#This Row],[제품명]])</f>
        <v>0</v>
      </c>
      <c r="F546" s="126">
        <f>COUNTIF(사출계획!$E$62:$F$87,표4[[#This Row],[제품명]])</f>
        <v>0</v>
      </c>
      <c r="G546" s="126">
        <f>COUNTIF(사출계획!$E$88:$F$110,표4[[#This Row],[제품명]])</f>
        <v>0</v>
      </c>
      <c r="H546" s="34">
        <f>COUNTIF(사출계획!$G$62:$H$110,표4[[#This Row],[제품명]])</f>
        <v>1</v>
      </c>
      <c r="I546" s="128">
        <f>COUNTIF(사출계획!$G$62:$H$87,표4[[#This Row],[제품명]])</f>
        <v>0</v>
      </c>
      <c r="J546" s="128">
        <f>COUNTIF(사출계획!$G$88:$H$110,표4[[#This Row],[제품명]])</f>
        <v>1</v>
      </c>
      <c r="K546" s="34">
        <f>COUNTIF(사출계획!$I$62:$J$110,표4[[#This Row],[제품명]])</f>
        <v>0</v>
      </c>
      <c r="L546" s="126">
        <f>COUNTIF(사출계획!$I$62:$J$87,표4[[#This Row],[제품명]])</f>
        <v>0</v>
      </c>
      <c r="M546" s="126">
        <f>COUNTIF(사출계획!$I$88:$J$110,표4[[#This Row],[제품명]])</f>
        <v>0</v>
      </c>
      <c r="N546" s="129">
        <f>COUNTIF(사출계획!$K$62:$L$110,표4[[#This Row],[제품명]])</f>
        <v>0</v>
      </c>
      <c r="O546" s="126">
        <f>COUNTIF(사출계획!$K$62:$L$87,표4[[#This Row],[제품명]])</f>
        <v>0</v>
      </c>
      <c r="P546" s="126">
        <f>COUNTIF(사출계획!$K$88:$L$110,표4[[#This Row],[제품명]])</f>
        <v>0</v>
      </c>
      <c r="Q546" s="130">
        <f>COUNTIF(사출계획!$M$62:$N$110,표4[[#This Row],[제품명]])</f>
        <v>0</v>
      </c>
      <c r="R546" s="126">
        <f>COUNTIF(사출계획!$M$62:$N$87,표4[[#This Row],[제품명]])</f>
        <v>0</v>
      </c>
      <c r="S546" s="126">
        <f>COUNTIF(사출계획!$M$88:$N$110,표4[[#This Row],[제품명]])</f>
        <v>0</v>
      </c>
      <c r="T546" s="34">
        <f>COUNTIF(사출계획!$O$62:$P$110,표4[[#This Row],[제품명]])</f>
        <v>0</v>
      </c>
      <c r="U546" s="126">
        <f>COUNTIF(사출계획!$O$62:$P$87,표4[[#This Row],[제품명]])</f>
        <v>0</v>
      </c>
      <c r="V546" s="126">
        <f>COUNTIF(사출계획!$O$88:$P$110,표4[[#This Row],[제품명]])</f>
        <v>0</v>
      </c>
      <c r="W546" s="34">
        <f>COUNTIF(사출계획!$Q$62:$R$110,표4[[#This Row],[제품명]])</f>
        <v>0</v>
      </c>
      <c r="X546" s="126">
        <f>COUNTIF(사출계획!$Q$62:$R$87,표4[[#This Row],[제품명]])</f>
        <v>0</v>
      </c>
      <c r="Y546" s="126">
        <f>COUNTIF(사출계획!$Q$88:$R$110,표4[[#This Row],[제품명]])</f>
        <v>0</v>
      </c>
      <c r="Z546" s="34">
        <f>COUNTIF(사출계획!$S$62:$T$110,표4[[#This Row],[제품명]])</f>
        <v>0</v>
      </c>
      <c r="AA546" s="126"/>
      <c r="AB546" s="126"/>
      <c r="AC546" s="217" t="s">
        <v>2440</v>
      </c>
      <c r="AD546" s="129">
        <f>SUMIF(표4[잉크명],표5[[#This Row],[잉크]],표4[월])</f>
        <v>0</v>
      </c>
      <c r="AE546" s="126">
        <f>SUMIF(표4[잉크명],표5[[#This Row],[잉크]],표4[월-3층])</f>
        <v>0</v>
      </c>
      <c r="AF546" s="126">
        <f>SUMIF(표4[잉크명],표5[[#This Row],[잉크]],표4[월-1층])</f>
        <v>0</v>
      </c>
      <c r="AG546" s="133">
        <f>SUMIF(표4[잉크명],표5[[#This Row],[잉크]],표4[화])</f>
        <v>0</v>
      </c>
      <c r="AH546" s="126">
        <f>SUMIF(표4[잉크명],표5[[#This Row],[잉크]],표4[화-3층])</f>
        <v>0</v>
      </c>
      <c r="AI546" s="126">
        <f>SUMIF(표4[잉크명],표5[[#This Row],[잉크]],표4[화-1층])</f>
        <v>0</v>
      </c>
      <c r="AJ546" s="130">
        <f>SUMIF(표4[잉크명],표5[[#This Row],[잉크]],표4[수])</f>
        <v>0</v>
      </c>
      <c r="AK546" s="126">
        <f>SUMIF(표4[잉크명],표5[[#This Row],[잉크]],표4[수-3층])</f>
        <v>0</v>
      </c>
      <c r="AL546" s="126">
        <f>SUMIF(표4[잉크명],표5[[#This Row],[잉크]],표4[수-1층])</f>
        <v>0</v>
      </c>
      <c r="AM546" s="54">
        <f>SUMIF(표4[잉크명],표5[[#This Row],[잉크]],표4[목])</f>
        <v>0</v>
      </c>
      <c r="AN546" s="126">
        <f>SUMIF(표4[잉크명],표5[[#This Row],[잉크]],표4[목-3층])</f>
        <v>0</v>
      </c>
      <c r="AO546" s="126">
        <f>SUMIF(표4[잉크명],표5[[#This Row],[잉크]],표4[목-1층])</f>
        <v>0</v>
      </c>
      <c r="AP546" s="54">
        <f>SUMIF(표4[잉크명],표5[[#This Row],[잉크]],표4[금])</f>
        <v>0</v>
      </c>
      <c r="AQ546" s="126">
        <f>SUMIF(표4[잉크명],표5[[#This Row],[잉크]],표4[금-3층])</f>
        <v>0</v>
      </c>
      <c r="AR546" s="126">
        <f>SUMIF(표4[잉크명],표5[[#This Row],[잉크]],표4[금-1층])</f>
        <v>0</v>
      </c>
      <c r="AS546" s="54">
        <f>SUMIF(표4[잉크명],표5[[#This Row],[잉크]],표4[토])</f>
        <v>0</v>
      </c>
      <c r="AT546" s="126">
        <f>SUMIF(표4[잉크명],표5[[#This Row],[잉크]],표4[토-3층])</f>
        <v>0</v>
      </c>
      <c r="AU546" s="126">
        <f>SUMIF(표4[잉크명],표5[[#This Row],[잉크]],표4[토-1층])</f>
        <v>0</v>
      </c>
      <c r="AV546" s="54">
        <f>SUMIF(표4[잉크명],표5[[#This Row],[잉크]],표4[일])</f>
        <v>0</v>
      </c>
      <c r="AW546" s="126">
        <f>SUMIF(표4[잉크명],표5[[#This Row],[잉크]],표4[일-3층])</f>
        <v>0</v>
      </c>
      <c r="AX546" s="126">
        <f>SUMIF(표4[잉크명],표5[[#This Row],[잉크]],표4[일-1층])</f>
        <v>0</v>
      </c>
      <c r="AY546" s="54">
        <f>SUMIF(표4[잉크명],표5[[#This Row],[잉크]],표4[차주 월])</f>
        <v>0</v>
      </c>
      <c r="AZ546" s="54">
        <f>SUM(표5[[#This Row],[월]:[차주 월]])</f>
        <v>0</v>
      </c>
    </row>
    <row r="547" spans="2:52" x14ac:dyDescent="0.3">
      <c r="B547" s="56" t="s">
        <v>1313</v>
      </c>
      <c r="C547" s="56"/>
      <c r="D547" s="56" t="s">
        <v>1315</v>
      </c>
      <c r="E547" s="34">
        <f>COUNTIF(사출계획!$E$62:$F$110,표4[[#This Row],[제품명]])</f>
        <v>0</v>
      </c>
      <c r="F547" s="126">
        <f>COUNTIF(사출계획!$E$62:$F$87,표4[[#This Row],[제품명]])</f>
        <v>0</v>
      </c>
      <c r="G547" s="126">
        <f>COUNTIF(사출계획!$E$88:$F$110,표4[[#This Row],[제품명]])</f>
        <v>0</v>
      </c>
      <c r="H547" s="34">
        <f>COUNTIF(사출계획!$G$62:$H$110,표4[[#This Row],[제품명]])</f>
        <v>1</v>
      </c>
      <c r="I547" s="128">
        <f>COUNTIF(사출계획!$G$62:$H$87,표4[[#This Row],[제품명]])</f>
        <v>0</v>
      </c>
      <c r="J547" s="128">
        <f>COUNTIF(사출계획!$G$88:$H$110,표4[[#This Row],[제품명]])</f>
        <v>1</v>
      </c>
      <c r="K547" s="34">
        <f>COUNTIF(사출계획!$I$62:$J$110,표4[[#This Row],[제품명]])</f>
        <v>0</v>
      </c>
      <c r="L547" s="126">
        <f>COUNTIF(사출계획!$I$62:$J$87,표4[[#This Row],[제품명]])</f>
        <v>0</v>
      </c>
      <c r="M547" s="126">
        <f>COUNTIF(사출계획!$I$88:$J$110,표4[[#This Row],[제품명]])</f>
        <v>0</v>
      </c>
      <c r="N547" s="129">
        <f>COUNTIF(사출계획!$K$62:$L$110,표4[[#This Row],[제품명]])</f>
        <v>0</v>
      </c>
      <c r="O547" s="126">
        <f>COUNTIF(사출계획!$K$62:$L$87,표4[[#This Row],[제품명]])</f>
        <v>0</v>
      </c>
      <c r="P547" s="126">
        <f>COUNTIF(사출계획!$K$88:$L$110,표4[[#This Row],[제품명]])</f>
        <v>0</v>
      </c>
      <c r="Q547" s="130">
        <f>COUNTIF(사출계획!$M$62:$N$110,표4[[#This Row],[제품명]])</f>
        <v>0</v>
      </c>
      <c r="R547" s="126">
        <f>COUNTIF(사출계획!$M$62:$N$87,표4[[#This Row],[제품명]])</f>
        <v>0</v>
      </c>
      <c r="S547" s="126">
        <f>COUNTIF(사출계획!$M$88:$N$110,표4[[#This Row],[제품명]])</f>
        <v>0</v>
      </c>
      <c r="T547" s="34">
        <f>COUNTIF(사출계획!$O$62:$P$110,표4[[#This Row],[제품명]])</f>
        <v>0</v>
      </c>
      <c r="U547" s="126">
        <f>COUNTIF(사출계획!$O$62:$P$87,표4[[#This Row],[제품명]])</f>
        <v>0</v>
      </c>
      <c r="V547" s="126">
        <f>COUNTIF(사출계획!$O$88:$P$110,표4[[#This Row],[제품명]])</f>
        <v>0</v>
      </c>
      <c r="W547" s="34">
        <f>COUNTIF(사출계획!$Q$62:$R$110,표4[[#This Row],[제품명]])</f>
        <v>0</v>
      </c>
      <c r="X547" s="126">
        <f>COUNTIF(사출계획!$Q$62:$R$87,표4[[#This Row],[제품명]])</f>
        <v>0</v>
      </c>
      <c r="Y547" s="126">
        <f>COUNTIF(사출계획!$Q$88:$R$110,표4[[#This Row],[제품명]])</f>
        <v>0</v>
      </c>
      <c r="Z547" s="34">
        <f>COUNTIF(사출계획!$S$62:$T$110,표4[[#This Row],[제품명]])</f>
        <v>0</v>
      </c>
      <c r="AA547" s="126"/>
      <c r="AB547" s="126"/>
      <c r="AC547" s="205" t="s">
        <v>3067</v>
      </c>
      <c r="AD547" s="129">
        <f>SUMIF(표4[잉크명],표5[[#This Row],[잉크]],표4[월])</f>
        <v>0</v>
      </c>
      <c r="AE547" s="131">
        <f>SUMIF(표4[잉크명],표5[[#This Row],[잉크]],표4[월-3층])</f>
        <v>0</v>
      </c>
      <c r="AF547" s="131">
        <f>SUMIF(표4[잉크명],표5[[#This Row],[잉크]],표4[월-1층])</f>
        <v>0</v>
      </c>
      <c r="AG547" s="133">
        <f>SUMIF(표4[잉크명],표5[[#This Row],[잉크]],표4[화])</f>
        <v>0</v>
      </c>
      <c r="AH547" s="131">
        <f>SUMIF(표4[잉크명],표5[[#This Row],[잉크]],표4[화-3층])</f>
        <v>0</v>
      </c>
      <c r="AI547" s="131">
        <f>SUMIF(표4[잉크명],표5[[#This Row],[잉크]],표4[화-1층])</f>
        <v>0</v>
      </c>
      <c r="AJ547" s="130">
        <f>SUMIF(표4[잉크명],표5[[#This Row],[잉크]],표4[수])</f>
        <v>0</v>
      </c>
      <c r="AK547" s="131">
        <f>SUMIF(표4[잉크명],표5[[#This Row],[잉크]],표4[수-3층])</f>
        <v>0</v>
      </c>
      <c r="AL547" s="131">
        <f>SUMIF(표4[잉크명],표5[[#This Row],[잉크]],표4[수-1층])</f>
        <v>0</v>
      </c>
      <c r="AM547" s="54">
        <f>SUMIF(표4[잉크명],표5[[#This Row],[잉크]],표4[목])</f>
        <v>0</v>
      </c>
      <c r="AN547" s="131">
        <f>SUMIF(표4[잉크명],표5[[#This Row],[잉크]],표4[목-3층])</f>
        <v>0</v>
      </c>
      <c r="AO547" s="131">
        <f>SUMIF(표4[잉크명],표5[[#This Row],[잉크]],표4[목-1층])</f>
        <v>0</v>
      </c>
      <c r="AP547" s="54">
        <f>SUMIF(표4[잉크명],표5[[#This Row],[잉크]],표4[금])</f>
        <v>0</v>
      </c>
      <c r="AQ547" s="131">
        <f>SUMIF(표4[잉크명],표5[[#This Row],[잉크]],표4[금-3층])</f>
        <v>0</v>
      </c>
      <c r="AR547" s="131">
        <f>SUMIF(표4[잉크명],표5[[#This Row],[잉크]],표4[금-1층])</f>
        <v>0</v>
      </c>
      <c r="AS547" s="54">
        <f>SUMIF(표4[잉크명],표5[[#This Row],[잉크]],표4[토])</f>
        <v>0</v>
      </c>
      <c r="AT547" s="131">
        <f>SUMIF(표4[잉크명],표5[[#This Row],[잉크]],표4[토-3층])</f>
        <v>0</v>
      </c>
      <c r="AU547" s="131">
        <f>SUMIF(표4[잉크명],표5[[#This Row],[잉크]],표4[토-1층])</f>
        <v>0</v>
      </c>
      <c r="AV547" s="54">
        <f>SUMIF(표4[잉크명],표5[[#This Row],[잉크]],표4[일])</f>
        <v>0</v>
      </c>
      <c r="AW547" s="131">
        <f>SUMIF(표4[잉크명],표5[[#This Row],[잉크]],표4[일-3층])</f>
        <v>0</v>
      </c>
      <c r="AX547" s="131">
        <f>SUMIF(표4[잉크명],표5[[#This Row],[잉크]],표4[일-1층])</f>
        <v>0</v>
      </c>
      <c r="AY547" s="54">
        <f>SUMIF(표4[잉크명],표5[[#This Row],[잉크]],표4[차주 월])</f>
        <v>0</v>
      </c>
      <c r="AZ547" s="54">
        <f>SUM(표5[[#This Row],[월]:[차주 월]])</f>
        <v>0</v>
      </c>
    </row>
    <row r="548" spans="2:52" x14ac:dyDescent="0.3">
      <c r="B548" s="56" t="s">
        <v>1313</v>
      </c>
      <c r="C548" s="56"/>
      <c r="D548" s="56" t="s">
        <v>1316</v>
      </c>
      <c r="E548" s="54">
        <f>COUNTIF(사출계획!$E$62:$F$110,표4[[#This Row],[제품명]])</f>
        <v>0</v>
      </c>
      <c r="F548" s="131">
        <f>COUNTIF(사출계획!$E$62:$F$87,표4[[#This Row],[제품명]])</f>
        <v>0</v>
      </c>
      <c r="G548" s="131">
        <f>COUNTIF(사출계획!$E$88:$F$110,표4[[#This Row],[제품명]])</f>
        <v>0</v>
      </c>
      <c r="H548" s="54">
        <f>COUNTIF(사출계획!$G$62:$H$110,표4[[#This Row],[제품명]])</f>
        <v>1</v>
      </c>
      <c r="I548" s="132">
        <f>COUNTIF(사출계획!$G$62:$H$87,표4[[#This Row],[제품명]])</f>
        <v>0</v>
      </c>
      <c r="J548" s="132">
        <f>COUNTIF(사출계획!$G$88:$H$110,표4[[#This Row],[제품명]])</f>
        <v>1</v>
      </c>
      <c r="K548" s="54">
        <f>COUNTIF(사출계획!$I$62:$J$110,표4[[#This Row],[제품명]])</f>
        <v>0</v>
      </c>
      <c r="L548" s="131">
        <f>COUNTIF(사출계획!$I$62:$J$87,표4[[#This Row],[제품명]])</f>
        <v>0</v>
      </c>
      <c r="M548" s="131">
        <f>COUNTIF(사출계획!$I$88:$J$110,표4[[#This Row],[제품명]])</f>
        <v>0</v>
      </c>
      <c r="N548" s="129">
        <f>COUNTIF(사출계획!$K$62:$L$110,표4[[#This Row],[제품명]])</f>
        <v>0</v>
      </c>
      <c r="O548" s="131">
        <f>COUNTIF(사출계획!$K$62:$L$87,표4[[#This Row],[제품명]])</f>
        <v>0</v>
      </c>
      <c r="P548" s="131">
        <f>COUNTIF(사출계획!$K$88:$L$110,표4[[#This Row],[제품명]])</f>
        <v>0</v>
      </c>
      <c r="Q548" s="130">
        <f>COUNTIF(사출계획!$M$62:$N$110,표4[[#This Row],[제품명]])</f>
        <v>0</v>
      </c>
      <c r="R548" s="131">
        <f>COUNTIF(사출계획!$M$62:$N$87,표4[[#This Row],[제품명]])</f>
        <v>0</v>
      </c>
      <c r="S548" s="131">
        <f>COUNTIF(사출계획!$M$88:$N$110,표4[[#This Row],[제품명]])</f>
        <v>0</v>
      </c>
      <c r="T548" s="54">
        <f>COUNTIF(사출계획!$O$62:$P$110,표4[[#This Row],[제품명]])</f>
        <v>0</v>
      </c>
      <c r="U548" s="131">
        <f>COUNTIF(사출계획!$O$62:$P$87,표4[[#This Row],[제품명]])</f>
        <v>0</v>
      </c>
      <c r="V548" s="131">
        <f>COUNTIF(사출계획!$O$88:$P$110,표4[[#This Row],[제품명]])</f>
        <v>0</v>
      </c>
      <c r="W548" s="54">
        <f>COUNTIF(사출계획!$Q$62:$R$110,표4[[#This Row],[제품명]])</f>
        <v>0</v>
      </c>
      <c r="X548" s="131">
        <f>COUNTIF(사출계획!$Q$62:$R$87,표4[[#This Row],[제품명]])</f>
        <v>0</v>
      </c>
      <c r="Y548" s="131">
        <f>COUNTIF(사출계획!$Q$88:$R$110,표4[[#This Row],[제품명]])</f>
        <v>0</v>
      </c>
      <c r="Z548" s="54">
        <f>COUNTIF(사출계획!$S$62:$T$110,표4[[#This Row],[제품명]])</f>
        <v>0</v>
      </c>
      <c r="AA548" s="126"/>
      <c r="AB548" s="126"/>
      <c r="AC548" s="206" t="s">
        <v>1720</v>
      </c>
      <c r="AD548" s="129">
        <f>SUMIF(표4[잉크명],표5[[#This Row],[잉크]],표4[월])</f>
        <v>0</v>
      </c>
      <c r="AE548" s="131">
        <f>SUMIF(표4[잉크명],표5[[#This Row],[잉크]],표4[월-3층])</f>
        <v>0</v>
      </c>
      <c r="AF548" s="131">
        <f>SUMIF(표4[잉크명],표5[[#This Row],[잉크]],표4[월-1층])</f>
        <v>0</v>
      </c>
      <c r="AG548" s="133">
        <f>SUMIF(표4[잉크명],표5[[#This Row],[잉크]],표4[화])</f>
        <v>0</v>
      </c>
      <c r="AH548" s="131">
        <f>SUMIF(표4[잉크명],표5[[#This Row],[잉크]],표4[화-3층])</f>
        <v>0</v>
      </c>
      <c r="AI548" s="131">
        <f>SUMIF(표4[잉크명],표5[[#This Row],[잉크]],표4[화-1층])</f>
        <v>0</v>
      </c>
      <c r="AJ548" s="130">
        <f>SUMIF(표4[잉크명],표5[[#This Row],[잉크]],표4[수])</f>
        <v>0</v>
      </c>
      <c r="AK548" s="131">
        <f>SUMIF(표4[잉크명],표5[[#This Row],[잉크]],표4[수-3층])</f>
        <v>0</v>
      </c>
      <c r="AL548" s="131">
        <f>SUMIF(표4[잉크명],표5[[#This Row],[잉크]],표4[수-1층])</f>
        <v>0</v>
      </c>
      <c r="AM548" s="54">
        <f>SUMIF(표4[잉크명],표5[[#This Row],[잉크]],표4[목])</f>
        <v>0</v>
      </c>
      <c r="AN548" s="131">
        <f>SUMIF(표4[잉크명],표5[[#This Row],[잉크]],표4[목-3층])</f>
        <v>0</v>
      </c>
      <c r="AO548" s="131">
        <f>SUMIF(표4[잉크명],표5[[#This Row],[잉크]],표4[목-1층])</f>
        <v>0</v>
      </c>
      <c r="AP548" s="54">
        <f>SUMIF(표4[잉크명],표5[[#This Row],[잉크]],표4[금])</f>
        <v>0</v>
      </c>
      <c r="AQ548" s="131">
        <f>SUMIF(표4[잉크명],표5[[#This Row],[잉크]],표4[금-3층])</f>
        <v>0</v>
      </c>
      <c r="AR548" s="131">
        <f>SUMIF(표4[잉크명],표5[[#This Row],[잉크]],표4[금-1층])</f>
        <v>0</v>
      </c>
      <c r="AS548" s="54">
        <f>SUMIF(표4[잉크명],표5[[#This Row],[잉크]],표4[토])</f>
        <v>0</v>
      </c>
      <c r="AT548" s="131">
        <f>SUMIF(표4[잉크명],표5[[#This Row],[잉크]],표4[토-3층])</f>
        <v>0</v>
      </c>
      <c r="AU548" s="131">
        <f>SUMIF(표4[잉크명],표5[[#This Row],[잉크]],표4[토-1층])</f>
        <v>0</v>
      </c>
      <c r="AV548" s="54">
        <f>SUMIF(표4[잉크명],표5[[#This Row],[잉크]],표4[일])</f>
        <v>0</v>
      </c>
      <c r="AW548" s="131">
        <f>SUMIF(표4[잉크명],표5[[#This Row],[잉크]],표4[일-3층])</f>
        <v>0</v>
      </c>
      <c r="AX548" s="131">
        <f>SUMIF(표4[잉크명],표5[[#This Row],[잉크]],표4[일-1층])</f>
        <v>0</v>
      </c>
      <c r="AY548" s="54">
        <f>SUMIF(표4[잉크명],표5[[#This Row],[잉크]],표4[차주 월])</f>
        <v>0</v>
      </c>
      <c r="AZ548" s="54">
        <f>SUM(표5[[#This Row],[월]:[차주 월]])</f>
        <v>0</v>
      </c>
    </row>
    <row r="549" spans="2:52" x14ac:dyDescent="0.3">
      <c r="B549" s="56" t="s">
        <v>1319</v>
      </c>
      <c r="C549" s="56"/>
      <c r="D549" s="56" t="s">
        <v>2737</v>
      </c>
      <c r="E549" s="54">
        <f>COUNTIF(사출계획!$E$62:$F$110,표4[[#This Row],[제품명]])</f>
        <v>0</v>
      </c>
      <c r="F549" s="131">
        <f>COUNTIF(사출계획!$E$62:$F$87,표4[[#This Row],[제품명]])</f>
        <v>0</v>
      </c>
      <c r="G549" s="131">
        <f>COUNTIF(사출계획!$E$88:$F$110,표4[[#This Row],[제품명]])</f>
        <v>0</v>
      </c>
      <c r="H549" s="54">
        <f>COUNTIF(사출계획!$G$62:$H$110,표4[[#This Row],[제품명]])</f>
        <v>0</v>
      </c>
      <c r="I549" s="132">
        <f>COUNTIF(사출계획!$G$62:$H$87,표4[[#This Row],[제품명]])</f>
        <v>0</v>
      </c>
      <c r="J549" s="132">
        <f>COUNTIF(사출계획!$G$88:$H$110,표4[[#This Row],[제품명]])</f>
        <v>0</v>
      </c>
      <c r="K549" s="54">
        <f>COUNTIF(사출계획!$I$62:$J$110,표4[[#This Row],[제품명]])</f>
        <v>0</v>
      </c>
      <c r="L549" s="131">
        <f>COUNTIF(사출계획!$I$62:$J$87,표4[[#This Row],[제품명]])</f>
        <v>0</v>
      </c>
      <c r="M549" s="131">
        <f>COUNTIF(사출계획!$I$88:$J$110,표4[[#This Row],[제품명]])</f>
        <v>0</v>
      </c>
      <c r="N549" s="129">
        <f>COUNTIF(사출계획!$K$62:$L$110,표4[[#This Row],[제품명]])</f>
        <v>0</v>
      </c>
      <c r="O549" s="131">
        <f>COUNTIF(사출계획!$K$62:$L$87,표4[[#This Row],[제품명]])</f>
        <v>0</v>
      </c>
      <c r="P549" s="131">
        <f>COUNTIF(사출계획!$K$88:$L$110,표4[[#This Row],[제품명]])</f>
        <v>0</v>
      </c>
      <c r="Q549" s="130">
        <f>COUNTIF(사출계획!$M$62:$N$110,표4[[#This Row],[제품명]])</f>
        <v>0</v>
      </c>
      <c r="R549" s="131">
        <f>COUNTIF(사출계획!$M$62:$N$87,표4[[#This Row],[제품명]])</f>
        <v>0</v>
      </c>
      <c r="S549" s="131">
        <f>COUNTIF(사출계획!$M$88:$N$110,표4[[#This Row],[제품명]])</f>
        <v>0</v>
      </c>
      <c r="T549" s="54">
        <f>COUNTIF(사출계획!$O$62:$P$110,표4[[#This Row],[제품명]])</f>
        <v>0</v>
      </c>
      <c r="U549" s="131">
        <f>COUNTIF(사출계획!$O$62:$P$87,표4[[#This Row],[제품명]])</f>
        <v>0</v>
      </c>
      <c r="V549" s="131">
        <f>COUNTIF(사출계획!$O$88:$P$110,표4[[#This Row],[제품명]])</f>
        <v>0</v>
      </c>
      <c r="W549" s="54">
        <f>COUNTIF(사출계획!$Q$62:$R$110,표4[[#This Row],[제품명]])</f>
        <v>0</v>
      </c>
      <c r="X549" s="131">
        <f>COUNTIF(사출계획!$Q$62:$R$87,표4[[#This Row],[제품명]])</f>
        <v>0</v>
      </c>
      <c r="Y549" s="131">
        <f>COUNTIF(사출계획!$Q$88:$R$110,표4[[#This Row],[제품명]])</f>
        <v>0</v>
      </c>
      <c r="Z549" s="54">
        <f>COUNTIF(사출계획!$S$62:$T$110,표4[[#This Row],[제품명]])</f>
        <v>0</v>
      </c>
      <c r="AA549" s="126"/>
      <c r="AB549" s="126"/>
      <c r="AC549" s="33" t="s">
        <v>484</v>
      </c>
      <c r="AD549" s="129">
        <f>SUMIF(표4[잉크명],표5[[#This Row],[잉크]],표4[월])</f>
        <v>0</v>
      </c>
      <c r="AE549" s="131">
        <f>SUMIF(표4[잉크명],표5[[#This Row],[잉크]],표4[월-3층])</f>
        <v>0</v>
      </c>
      <c r="AF549" s="131">
        <f>SUMIF(표4[잉크명],표5[[#This Row],[잉크]],표4[월-1층])</f>
        <v>0</v>
      </c>
      <c r="AG549" s="133">
        <f>SUMIF(표4[잉크명],표5[[#This Row],[잉크]],표4[화])</f>
        <v>0</v>
      </c>
      <c r="AH549" s="131">
        <f>SUMIF(표4[잉크명],표5[[#This Row],[잉크]],표4[화-3층])</f>
        <v>0</v>
      </c>
      <c r="AI549" s="131">
        <f>SUMIF(표4[잉크명],표5[[#This Row],[잉크]],표4[화-1층])</f>
        <v>0</v>
      </c>
      <c r="AJ549" s="130">
        <f>SUMIF(표4[잉크명],표5[[#This Row],[잉크]],표4[수])</f>
        <v>0</v>
      </c>
      <c r="AK549" s="131">
        <f>SUMIF(표4[잉크명],표5[[#This Row],[잉크]],표4[수-3층])</f>
        <v>0</v>
      </c>
      <c r="AL549" s="131">
        <f>SUMIF(표4[잉크명],표5[[#This Row],[잉크]],표4[수-1층])</f>
        <v>0</v>
      </c>
      <c r="AM549" s="34">
        <f>SUMIF(표4[잉크명],표5[[#This Row],[잉크]],표4[목])</f>
        <v>0</v>
      </c>
      <c r="AN549" s="131">
        <f>SUMIF(표4[잉크명],표5[[#This Row],[잉크]],표4[목-3층])</f>
        <v>0</v>
      </c>
      <c r="AO549" s="131">
        <f>SUMIF(표4[잉크명],표5[[#This Row],[잉크]],표4[목-1층])</f>
        <v>0</v>
      </c>
      <c r="AP549" s="34">
        <f>SUMIF(표4[잉크명],표5[[#This Row],[잉크]],표4[금])</f>
        <v>0</v>
      </c>
      <c r="AQ549" s="131">
        <f>SUMIF(표4[잉크명],표5[[#This Row],[잉크]],표4[금-3층])</f>
        <v>0</v>
      </c>
      <c r="AR549" s="131">
        <f>SUMIF(표4[잉크명],표5[[#This Row],[잉크]],표4[금-1층])</f>
        <v>0</v>
      </c>
      <c r="AS549" s="34">
        <f>SUMIF(표4[잉크명],표5[[#This Row],[잉크]],표4[토])</f>
        <v>0</v>
      </c>
      <c r="AT549" s="131">
        <f>SUMIF(표4[잉크명],표5[[#This Row],[잉크]],표4[토-3층])</f>
        <v>0</v>
      </c>
      <c r="AU549" s="131">
        <f>SUMIF(표4[잉크명],표5[[#This Row],[잉크]],표4[토-1층])</f>
        <v>0</v>
      </c>
      <c r="AV549" s="34">
        <f>SUMIF(표4[잉크명],표5[[#This Row],[잉크]],표4[일])</f>
        <v>0</v>
      </c>
      <c r="AW549" s="131">
        <f>SUMIF(표4[잉크명],표5[[#This Row],[잉크]],표4[일-3층])</f>
        <v>0</v>
      </c>
      <c r="AX549" s="131">
        <f>SUMIF(표4[잉크명],표5[[#This Row],[잉크]],표4[일-1층])</f>
        <v>0</v>
      </c>
      <c r="AY549" s="34">
        <f>SUMIF(표4[잉크명],표5[[#This Row],[잉크]],표4[차주 월])</f>
        <v>0</v>
      </c>
      <c r="AZ549" s="34">
        <f>SUM(표5[[#This Row],[월]:[차주 월]])</f>
        <v>0</v>
      </c>
    </row>
    <row r="550" spans="2:52" x14ac:dyDescent="0.3">
      <c r="B550" s="56" t="s">
        <v>1319</v>
      </c>
      <c r="C550" s="56"/>
      <c r="D550" s="56" t="s">
        <v>3101</v>
      </c>
      <c r="E550" s="34">
        <f>COUNTIF(사출계획!$E$62:$F$110,표4[[#This Row],[제품명]])</f>
        <v>0</v>
      </c>
      <c r="F550" s="126">
        <f>COUNTIF(사출계획!$E$62:$F$87,표4[[#This Row],[제품명]])</f>
        <v>0</v>
      </c>
      <c r="G550" s="126">
        <f>COUNTIF(사출계획!$E$88:$F$110,표4[[#This Row],[제품명]])</f>
        <v>0</v>
      </c>
      <c r="H550" s="34">
        <f>COUNTIF(사출계획!$G$62:$H$110,표4[[#This Row],[제품명]])</f>
        <v>0</v>
      </c>
      <c r="I550" s="128">
        <f>COUNTIF(사출계획!$G$62:$H$87,표4[[#This Row],[제품명]])</f>
        <v>0</v>
      </c>
      <c r="J550" s="128">
        <f>COUNTIF(사출계획!$G$88:$H$110,표4[[#This Row],[제품명]])</f>
        <v>0</v>
      </c>
      <c r="K550" s="34">
        <f>COUNTIF(사출계획!$I$62:$J$110,표4[[#This Row],[제품명]])</f>
        <v>0</v>
      </c>
      <c r="L550" s="126">
        <f>COUNTIF(사출계획!$I$62:$J$87,표4[[#This Row],[제품명]])</f>
        <v>0</v>
      </c>
      <c r="M550" s="126">
        <f>COUNTIF(사출계획!$I$88:$J$110,표4[[#This Row],[제품명]])</f>
        <v>0</v>
      </c>
      <c r="N550" s="129">
        <f>COUNTIF(사출계획!$K$62:$L$110,표4[[#This Row],[제품명]])</f>
        <v>0</v>
      </c>
      <c r="O550" s="126">
        <f>COUNTIF(사출계획!$K$62:$L$87,표4[[#This Row],[제품명]])</f>
        <v>0</v>
      </c>
      <c r="P550" s="126">
        <f>COUNTIF(사출계획!$K$88:$L$110,표4[[#This Row],[제품명]])</f>
        <v>0</v>
      </c>
      <c r="Q550" s="130">
        <f>COUNTIF(사출계획!$M$62:$N$110,표4[[#This Row],[제품명]])</f>
        <v>0</v>
      </c>
      <c r="R550" s="126">
        <f>COUNTIF(사출계획!$M$62:$N$87,표4[[#This Row],[제품명]])</f>
        <v>0</v>
      </c>
      <c r="S550" s="126">
        <f>COUNTIF(사출계획!$M$88:$N$110,표4[[#This Row],[제품명]])</f>
        <v>0</v>
      </c>
      <c r="T550" s="34">
        <f>COUNTIF(사출계획!$O$62:$P$110,표4[[#This Row],[제품명]])</f>
        <v>0</v>
      </c>
      <c r="U550" s="126">
        <f>COUNTIF(사출계획!$O$62:$P$87,표4[[#This Row],[제품명]])</f>
        <v>0</v>
      </c>
      <c r="V550" s="126">
        <f>COUNTIF(사출계획!$O$88:$P$110,표4[[#This Row],[제품명]])</f>
        <v>0</v>
      </c>
      <c r="W550" s="34">
        <f>COUNTIF(사출계획!$Q$62:$R$110,표4[[#This Row],[제품명]])</f>
        <v>0</v>
      </c>
      <c r="X550" s="126">
        <f>COUNTIF(사출계획!$Q$62:$R$87,표4[[#This Row],[제품명]])</f>
        <v>0</v>
      </c>
      <c r="Y550" s="126">
        <f>COUNTIF(사출계획!$Q$88:$R$110,표4[[#This Row],[제품명]])</f>
        <v>0</v>
      </c>
      <c r="Z550" s="34">
        <f>COUNTIF(사출계획!$S$62:$T$110,표4[[#This Row],[제품명]])</f>
        <v>0</v>
      </c>
      <c r="AA550" s="126"/>
      <c r="AB550" s="126"/>
      <c r="AC550" s="220" t="s">
        <v>4041</v>
      </c>
      <c r="AD550" s="129">
        <f>SUMIF(표4[잉크명],표5[[#This Row],[잉크]],표4[월])</f>
        <v>0</v>
      </c>
      <c r="AE550" s="131">
        <f>SUMIF(표4[잉크명],표5[[#This Row],[잉크]],표4[월-3층])</f>
        <v>0</v>
      </c>
      <c r="AF550" s="131">
        <f>SUMIF(표4[잉크명],표5[[#This Row],[잉크]],표4[월-1층])</f>
        <v>0</v>
      </c>
      <c r="AG550" s="133">
        <f>SUMIF(표4[잉크명],표5[[#This Row],[잉크]],표4[화])</f>
        <v>0</v>
      </c>
      <c r="AH550" s="131">
        <f>SUMIF(표4[잉크명],표5[[#This Row],[잉크]],표4[화-3층])</f>
        <v>0</v>
      </c>
      <c r="AI550" s="131">
        <f>SUMIF(표4[잉크명],표5[[#This Row],[잉크]],표4[화-1층])</f>
        <v>0</v>
      </c>
      <c r="AJ550" s="130">
        <f>SUMIF(표4[잉크명],표5[[#This Row],[잉크]],표4[수])</f>
        <v>0</v>
      </c>
      <c r="AK550" s="131">
        <f>SUMIF(표4[잉크명],표5[[#This Row],[잉크]],표4[수-3층])</f>
        <v>0</v>
      </c>
      <c r="AL550" s="131">
        <f>SUMIF(표4[잉크명],표5[[#This Row],[잉크]],표4[수-1층])</f>
        <v>0</v>
      </c>
      <c r="AM550" s="54">
        <f>SUMIF(표4[잉크명],표5[[#This Row],[잉크]],표4[목])</f>
        <v>0</v>
      </c>
      <c r="AN550" s="131">
        <f>SUMIF(표4[잉크명],표5[[#This Row],[잉크]],표4[목-3층])</f>
        <v>0</v>
      </c>
      <c r="AO550" s="131">
        <f>SUMIF(표4[잉크명],표5[[#This Row],[잉크]],표4[목-1층])</f>
        <v>0</v>
      </c>
      <c r="AP550" s="54">
        <f>SUMIF(표4[잉크명],표5[[#This Row],[잉크]],표4[금])</f>
        <v>0</v>
      </c>
      <c r="AQ550" s="131">
        <f>SUMIF(표4[잉크명],표5[[#This Row],[잉크]],표4[금-3층])</f>
        <v>0</v>
      </c>
      <c r="AR550" s="131">
        <f>SUMIF(표4[잉크명],표5[[#This Row],[잉크]],표4[금-1층])</f>
        <v>0</v>
      </c>
      <c r="AS550" s="54">
        <f>SUMIF(표4[잉크명],표5[[#This Row],[잉크]],표4[토])</f>
        <v>0</v>
      </c>
      <c r="AT550" s="131">
        <f>SUMIF(표4[잉크명],표5[[#This Row],[잉크]],표4[토-3층])</f>
        <v>0</v>
      </c>
      <c r="AU550" s="131">
        <f>SUMIF(표4[잉크명],표5[[#This Row],[잉크]],표4[토-1층])</f>
        <v>0</v>
      </c>
      <c r="AV550" s="54">
        <f>SUMIF(표4[잉크명],표5[[#This Row],[잉크]],표4[일])</f>
        <v>0</v>
      </c>
      <c r="AW550" s="131">
        <f>SUMIF(표4[잉크명],표5[[#This Row],[잉크]],표4[일-3층])</f>
        <v>0</v>
      </c>
      <c r="AX550" s="131">
        <f>SUMIF(표4[잉크명],표5[[#This Row],[잉크]],표4[일-1층])</f>
        <v>0</v>
      </c>
      <c r="AY550" s="54">
        <f>SUMIF(표4[잉크명],표5[[#This Row],[잉크]],표4[차주 월])</f>
        <v>0</v>
      </c>
      <c r="AZ550" s="54">
        <f>SUM(표5[[#This Row],[월]:[차주 월]])</f>
        <v>0</v>
      </c>
    </row>
    <row r="551" spans="2:52" x14ac:dyDescent="0.3">
      <c r="B551" s="56" t="s">
        <v>2735</v>
      </c>
      <c r="C551" s="56"/>
      <c r="D551" s="56" t="s">
        <v>2736</v>
      </c>
      <c r="E551" s="34">
        <f>COUNTIF(사출계획!$E$62:$F$110,표4[[#This Row],[제품명]])</f>
        <v>0</v>
      </c>
      <c r="F551" s="126">
        <f>COUNTIF(사출계획!$E$62:$F$87,표4[[#This Row],[제품명]])</f>
        <v>0</v>
      </c>
      <c r="G551" s="126">
        <f>COUNTIF(사출계획!$E$88:$F$110,표4[[#This Row],[제품명]])</f>
        <v>0</v>
      </c>
      <c r="H551" s="34">
        <f>COUNTIF(사출계획!$G$62:$H$110,표4[[#This Row],[제품명]])</f>
        <v>0</v>
      </c>
      <c r="I551" s="128">
        <f>COUNTIF(사출계획!$G$62:$H$87,표4[[#This Row],[제품명]])</f>
        <v>0</v>
      </c>
      <c r="J551" s="128">
        <f>COUNTIF(사출계획!$G$88:$H$110,표4[[#This Row],[제품명]])</f>
        <v>0</v>
      </c>
      <c r="K551" s="34">
        <f>COUNTIF(사출계획!$I$62:$J$110,표4[[#This Row],[제품명]])</f>
        <v>0</v>
      </c>
      <c r="L551" s="126">
        <f>COUNTIF(사출계획!$I$62:$J$87,표4[[#This Row],[제품명]])</f>
        <v>0</v>
      </c>
      <c r="M551" s="126">
        <f>COUNTIF(사출계획!$I$88:$J$110,표4[[#This Row],[제품명]])</f>
        <v>0</v>
      </c>
      <c r="N551" s="129">
        <f>COUNTIF(사출계획!$K$62:$L$110,표4[[#This Row],[제품명]])</f>
        <v>0</v>
      </c>
      <c r="O551" s="126">
        <f>COUNTIF(사출계획!$K$62:$L$87,표4[[#This Row],[제품명]])</f>
        <v>0</v>
      </c>
      <c r="P551" s="126">
        <f>COUNTIF(사출계획!$K$88:$L$110,표4[[#This Row],[제품명]])</f>
        <v>0</v>
      </c>
      <c r="Q551" s="130">
        <f>COUNTIF(사출계획!$M$62:$N$110,표4[[#This Row],[제품명]])</f>
        <v>0</v>
      </c>
      <c r="R551" s="126">
        <f>COUNTIF(사출계획!$M$62:$N$87,표4[[#This Row],[제품명]])</f>
        <v>0</v>
      </c>
      <c r="S551" s="126">
        <f>COUNTIF(사출계획!$M$88:$N$110,표4[[#This Row],[제품명]])</f>
        <v>0</v>
      </c>
      <c r="T551" s="34">
        <f>COUNTIF(사출계획!$O$62:$P$110,표4[[#This Row],[제품명]])</f>
        <v>0</v>
      </c>
      <c r="U551" s="126">
        <f>COUNTIF(사출계획!$O$62:$P$87,표4[[#This Row],[제품명]])</f>
        <v>0</v>
      </c>
      <c r="V551" s="126">
        <f>COUNTIF(사출계획!$O$88:$P$110,표4[[#This Row],[제품명]])</f>
        <v>0</v>
      </c>
      <c r="W551" s="34">
        <f>COUNTIF(사출계획!$Q$62:$R$110,표4[[#This Row],[제품명]])</f>
        <v>0</v>
      </c>
      <c r="X551" s="126">
        <f>COUNTIF(사출계획!$Q$62:$R$87,표4[[#This Row],[제품명]])</f>
        <v>0</v>
      </c>
      <c r="Y551" s="126">
        <f>COUNTIF(사출계획!$Q$88:$R$110,표4[[#This Row],[제품명]])</f>
        <v>0</v>
      </c>
      <c r="Z551" s="34">
        <f>COUNTIF(사출계획!$S$62:$T$110,표4[[#This Row],[제품명]])</f>
        <v>0</v>
      </c>
      <c r="AA551" s="126"/>
      <c r="AB551" s="126" t="s">
        <v>3383</v>
      </c>
      <c r="AC551" s="219" t="s">
        <v>1754</v>
      </c>
      <c r="AD551" s="129">
        <f>SUMIF(표4[잉크명],표5[[#This Row],[잉크]],표4[월])</f>
        <v>0</v>
      </c>
      <c r="AE551" s="131">
        <f>SUMIF(표4[잉크명],표5[[#This Row],[잉크]],표4[월-3층])</f>
        <v>0</v>
      </c>
      <c r="AF551" s="131">
        <f>SUMIF(표4[잉크명],표5[[#This Row],[잉크]],표4[월-1층])</f>
        <v>0</v>
      </c>
      <c r="AG551" s="133">
        <f>SUMIF(표4[잉크명],표5[[#This Row],[잉크]],표4[화])</f>
        <v>0</v>
      </c>
      <c r="AH551" s="131">
        <f>SUMIF(표4[잉크명],표5[[#This Row],[잉크]],표4[화-3층])</f>
        <v>0</v>
      </c>
      <c r="AI551" s="131">
        <f>SUMIF(표4[잉크명],표5[[#This Row],[잉크]],표4[화-1층])</f>
        <v>0</v>
      </c>
      <c r="AJ551" s="130">
        <f>SUMIF(표4[잉크명],표5[[#This Row],[잉크]],표4[수])</f>
        <v>0</v>
      </c>
      <c r="AK551" s="131">
        <f>SUMIF(표4[잉크명],표5[[#This Row],[잉크]],표4[수-3층])</f>
        <v>0</v>
      </c>
      <c r="AL551" s="131">
        <f>SUMIF(표4[잉크명],표5[[#This Row],[잉크]],표4[수-1층])</f>
        <v>0</v>
      </c>
      <c r="AM551" s="54">
        <f>SUMIF(표4[잉크명],표5[[#This Row],[잉크]],표4[목])</f>
        <v>0</v>
      </c>
      <c r="AN551" s="131">
        <f>SUMIF(표4[잉크명],표5[[#This Row],[잉크]],표4[목-3층])</f>
        <v>0</v>
      </c>
      <c r="AO551" s="131">
        <f>SUMIF(표4[잉크명],표5[[#This Row],[잉크]],표4[목-1층])</f>
        <v>0</v>
      </c>
      <c r="AP551" s="54">
        <f>SUMIF(표4[잉크명],표5[[#This Row],[잉크]],표4[금])</f>
        <v>0</v>
      </c>
      <c r="AQ551" s="131">
        <f>SUMIF(표4[잉크명],표5[[#This Row],[잉크]],표4[금-3층])</f>
        <v>0</v>
      </c>
      <c r="AR551" s="131">
        <f>SUMIF(표4[잉크명],표5[[#This Row],[잉크]],표4[금-1층])</f>
        <v>0</v>
      </c>
      <c r="AS551" s="54">
        <f>SUMIF(표4[잉크명],표5[[#This Row],[잉크]],표4[토])</f>
        <v>0</v>
      </c>
      <c r="AT551" s="131">
        <f>SUMIF(표4[잉크명],표5[[#This Row],[잉크]],표4[토-3층])</f>
        <v>0</v>
      </c>
      <c r="AU551" s="131">
        <f>SUMIF(표4[잉크명],표5[[#This Row],[잉크]],표4[토-1층])</f>
        <v>0</v>
      </c>
      <c r="AV551" s="54">
        <f>SUMIF(표4[잉크명],표5[[#This Row],[잉크]],표4[일])</f>
        <v>0</v>
      </c>
      <c r="AW551" s="131">
        <f>SUMIF(표4[잉크명],표5[[#This Row],[잉크]],표4[일-3층])</f>
        <v>0</v>
      </c>
      <c r="AX551" s="131">
        <f>SUMIF(표4[잉크명],표5[[#This Row],[잉크]],표4[일-1층])</f>
        <v>0</v>
      </c>
      <c r="AY551" s="54">
        <f>SUMIF(표4[잉크명],표5[[#This Row],[잉크]],표4[차주 월])</f>
        <v>0</v>
      </c>
      <c r="AZ551" s="54">
        <f>SUM(표5[[#This Row],[월]:[차주 월]])</f>
        <v>0</v>
      </c>
    </row>
    <row r="552" spans="2:52" x14ac:dyDescent="0.3">
      <c r="B552" s="56" t="s">
        <v>1323</v>
      </c>
      <c r="C552" s="56"/>
      <c r="D552" s="56" t="s">
        <v>1314</v>
      </c>
      <c r="E552" s="34">
        <f>COUNTIF(사출계획!$E$62:$F$110,표4[[#This Row],[제품명]])</f>
        <v>0</v>
      </c>
      <c r="F552" s="126">
        <f>COUNTIF(사출계획!$E$62:$F$87,표4[[#This Row],[제품명]])</f>
        <v>0</v>
      </c>
      <c r="G552" s="126">
        <f>COUNTIF(사출계획!$E$88:$F$110,표4[[#This Row],[제품명]])</f>
        <v>0</v>
      </c>
      <c r="H552" s="34">
        <f>COUNTIF(사출계획!$G$62:$H$110,표4[[#This Row],[제품명]])</f>
        <v>0</v>
      </c>
      <c r="I552" s="128">
        <f>COUNTIF(사출계획!$G$62:$H$87,표4[[#This Row],[제품명]])</f>
        <v>0</v>
      </c>
      <c r="J552" s="128">
        <f>COUNTIF(사출계획!$G$88:$H$110,표4[[#This Row],[제품명]])</f>
        <v>0</v>
      </c>
      <c r="K552" s="34">
        <f>COUNTIF(사출계획!$I$62:$J$110,표4[[#This Row],[제품명]])</f>
        <v>0</v>
      </c>
      <c r="L552" s="126">
        <f>COUNTIF(사출계획!$I$62:$J$87,표4[[#This Row],[제품명]])</f>
        <v>0</v>
      </c>
      <c r="M552" s="126">
        <f>COUNTIF(사출계획!$I$88:$J$110,표4[[#This Row],[제품명]])</f>
        <v>0</v>
      </c>
      <c r="N552" s="129">
        <f>COUNTIF(사출계획!$K$62:$L$110,표4[[#This Row],[제품명]])</f>
        <v>0</v>
      </c>
      <c r="O552" s="126">
        <f>COUNTIF(사출계획!$K$62:$L$87,표4[[#This Row],[제품명]])</f>
        <v>0</v>
      </c>
      <c r="P552" s="126">
        <f>COUNTIF(사출계획!$K$88:$L$110,표4[[#This Row],[제품명]])</f>
        <v>0</v>
      </c>
      <c r="Q552" s="130">
        <f>COUNTIF(사출계획!$M$62:$N$110,표4[[#This Row],[제품명]])</f>
        <v>0</v>
      </c>
      <c r="R552" s="126">
        <f>COUNTIF(사출계획!$M$62:$N$87,표4[[#This Row],[제품명]])</f>
        <v>0</v>
      </c>
      <c r="S552" s="126">
        <f>COUNTIF(사출계획!$M$88:$N$110,표4[[#This Row],[제품명]])</f>
        <v>0</v>
      </c>
      <c r="T552" s="34">
        <f>COUNTIF(사출계획!$O$62:$P$110,표4[[#This Row],[제품명]])</f>
        <v>0</v>
      </c>
      <c r="U552" s="126">
        <f>COUNTIF(사출계획!$O$62:$P$87,표4[[#This Row],[제품명]])</f>
        <v>0</v>
      </c>
      <c r="V552" s="126">
        <f>COUNTIF(사출계획!$O$88:$P$110,표4[[#This Row],[제품명]])</f>
        <v>0</v>
      </c>
      <c r="W552" s="34">
        <f>COUNTIF(사출계획!$Q$62:$R$110,표4[[#This Row],[제품명]])</f>
        <v>0</v>
      </c>
      <c r="X552" s="126">
        <f>COUNTIF(사출계획!$Q$62:$R$87,표4[[#This Row],[제품명]])</f>
        <v>0</v>
      </c>
      <c r="Y552" s="126">
        <f>COUNTIF(사출계획!$Q$88:$R$110,표4[[#This Row],[제품명]])</f>
        <v>0</v>
      </c>
      <c r="Z552" s="34">
        <f>COUNTIF(사출계획!$S$62:$T$110,표4[[#This Row],[제품명]])</f>
        <v>0</v>
      </c>
      <c r="AA552" s="126"/>
      <c r="AB552" s="126"/>
      <c r="AC552" s="33" t="s">
        <v>1794</v>
      </c>
      <c r="AD552" s="129">
        <f>SUMIF(표4[잉크명],표5[[#This Row],[잉크]],표4[월])</f>
        <v>0</v>
      </c>
      <c r="AE552" s="131">
        <f>SUMIF(표4[잉크명],표5[[#This Row],[잉크]],표4[월-3층])</f>
        <v>0</v>
      </c>
      <c r="AF552" s="131">
        <f>SUMIF(표4[잉크명],표5[[#This Row],[잉크]],표4[월-1층])</f>
        <v>0</v>
      </c>
      <c r="AG552" s="133">
        <f>SUMIF(표4[잉크명],표5[[#This Row],[잉크]],표4[화])</f>
        <v>0</v>
      </c>
      <c r="AH552" s="131">
        <f>SUMIF(표4[잉크명],표5[[#This Row],[잉크]],표4[화-3층])</f>
        <v>0</v>
      </c>
      <c r="AI552" s="131">
        <f>SUMIF(표4[잉크명],표5[[#This Row],[잉크]],표4[화-1층])</f>
        <v>0</v>
      </c>
      <c r="AJ552" s="130">
        <f>SUMIF(표4[잉크명],표5[[#This Row],[잉크]],표4[수])</f>
        <v>0</v>
      </c>
      <c r="AK552" s="131">
        <f>SUMIF(표4[잉크명],표5[[#This Row],[잉크]],표4[수-3층])</f>
        <v>0</v>
      </c>
      <c r="AL552" s="131">
        <f>SUMIF(표4[잉크명],표5[[#This Row],[잉크]],표4[수-1층])</f>
        <v>0</v>
      </c>
      <c r="AM552" s="34">
        <f>SUMIF(표4[잉크명],표5[[#This Row],[잉크]],표4[목])</f>
        <v>0</v>
      </c>
      <c r="AN552" s="131">
        <f>SUMIF(표4[잉크명],표5[[#This Row],[잉크]],표4[목-3층])</f>
        <v>0</v>
      </c>
      <c r="AO552" s="131">
        <f>SUMIF(표4[잉크명],표5[[#This Row],[잉크]],표4[목-1층])</f>
        <v>0</v>
      </c>
      <c r="AP552" s="34">
        <f>SUMIF(표4[잉크명],표5[[#This Row],[잉크]],표4[금])</f>
        <v>0</v>
      </c>
      <c r="AQ552" s="131">
        <f>SUMIF(표4[잉크명],표5[[#This Row],[잉크]],표4[금-3층])</f>
        <v>0</v>
      </c>
      <c r="AR552" s="131">
        <f>SUMIF(표4[잉크명],표5[[#This Row],[잉크]],표4[금-1층])</f>
        <v>0</v>
      </c>
      <c r="AS552" s="34">
        <f>SUMIF(표4[잉크명],표5[[#This Row],[잉크]],표4[토])</f>
        <v>0</v>
      </c>
      <c r="AT552" s="131">
        <f>SUMIF(표4[잉크명],표5[[#This Row],[잉크]],표4[토-3층])</f>
        <v>0</v>
      </c>
      <c r="AU552" s="131">
        <f>SUMIF(표4[잉크명],표5[[#This Row],[잉크]],표4[토-1층])</f>
        <v>0</v>
      </c>
      <c r="AV552" s="34">
        <f>SUMIF(표4[잉크명],표5[[#This Row],[잉크]],표4[일])</f>
        <v>0</v>
      </c>
      <c r="AW552" s="131">
        <f>SUMIF(표4[잉크명],표5[[#This Row],[잉크]],표4[일-3층])</f>
        <v>0</v>
      </c>
      <c r="AX552" s="131">
        <f>SUMIF(표4[잉크명],표5[[#This Row],[잉크]],표4[일-1층])</f>
        <v>0</v>
      </c>
      <c r="AY552" s="34">
        <f>SUMIF(표4[잉크명],표5[[#This Row],[잉크]],표4[차주 월])</f>
        <v>0</v>
      </c>
      <c r="AZ552" s="34">
        <f>SUM(표5[[#This Row],[월]:[차주 월]])</f>
        <v>0</v>
      </c>
    </row>
    <row r="553" spans="2:52" x14ac:dyDescent="0.3">
      <c r="B553" s="56" t="s">
        <v>1323</v>
      </c>
      <c r="C553" s="56"/>
      <c r="D553" s="56" t="s">
        <v>3238</v>
      </c>
      <c r="E553" s="34">
        <f>COUNTIF(사출계획!$E$62:$F$110,표4[[#This Row],[제품명]])</f>
        <v>0</v>
      </c>
      <c r="F553" s="126">
        <f>COUNTIF(사출계획!$E$62:$F$87,표4[[#This Row],[제품명]])</f>
        <v>0</v>
      </c>
      <c r="G553" s="126">
        <f>COUNTIF(사출계획!$E$88:$F$110,표4[[#This Row],[제품명]])</f>
        <v>0</v>
      </c>
      <c r="H553" s="34">
        <f>COUNTIF(사출계획!$G$62:$H$110,표4[[#This Row],[제품명]])</f>
        <v>0</v>
      </c>
      <c r="I553" s="128">
        <f>COUNTIF(사출계획!$G$62:$H$87,표4[[#This Row],[제품명]])</f>
        <v>0</v>
      </c>
      <c r="J553" s="128">
        <f>COUNTIF(사출계획!$G$88:$H$110,표4[[#This Row],[제품명]])</f>
        <v>0</v>
      </c>
      <c r="K553" s="34">
        <f>COUNTIF(사출계획!$I$62:$J$110,표4[[#This Row],[제품명]])</f>
        <v>0</v>
      </c>
      <c r="L553" s="126">
        <f>COUNTIF(사출계획!$I$62:$J$87,표4[[#This Row],[제품명]])</f>
        <v>0</v>
      </c>
      <c r="M553" s="126">
        <f>COUNTIF(사출계획!$I$88:$J$110,표4[[#This Row],[제품명]])</f>
        <v>0</v>
      </c>
      <c r="N553" s="129">
        <f>COUNTIF(사출계획!$K$62:$L$110,표4[[#This Row],[제품명]])</f>
        <v>0</v>
      </c>
      <c r="O553" s="126">
        <f>COUNTIF(사출계획!$K$62:$L$87,표4[[#This Row],[제품명]])</f>
        <v>0</v>
      </c>
      <c r="P553" s="126">
        <f>COUNTIF(사출계획!$K$88:$L$110,표4[[#This Row],[제품명]])</f>
        <v>0</v>
      </c>
      <c r="Q553" s="130">
        <f>COUNTIF(사출계획!$M$62:$N$110,표4[[#This Row],[제품명]])</f>
        <v>0</v>
      </c>
      <c r="R553" s="126">
        <f>COUNTIF(사출계획!$M$62:$N$87,표4[[#This Row],[제품명]])</f>
        <v>0</v>
      </c>
      <c r="S553" s="126">
        <f>COUNTIF(사출계획!$M$88:$N$110,표4[[#This Row],[제품명]])</f>
        <v>0</v>
      </c>
      <c r="T553" s="34">
        <f>COUNTIF(사출계획!$O$62:$P$110,표4[[#This Row],[제품명]])</f>
        <v>0</v>
      </c>
      <c r="U553" s="126">
        <f>COUNTIF(사출계획!$O$62:$P$87,표4[[#This Row],[제품명]])</f>
        <v>0</v>
      </c>
      <c r="V553" s="126">
        <f>COUNTIF(사출계획!$O$88:$P$110,표4[[#This Row],[제품명]])</f>
        <v>0</v>
      </c>
      <c r="W553" s="34">
        <f>COUNTIF(사출계획!$Q$62:$R$110,표4[[#This Row],[제품명]])</f>
        <v>0</v>
      </c>
      <c r="X553" s="126">
        <f>COUNTIF(사출계획!$Q$62:$R$87,표4[[#This Row],[제품명]])</f>
        <v>0</v>
      </c>
      <c r="Y553" s="126">
        <f>COUNTIF(사출계획!$Q$88:$R$110,표4[[#This Row],[제품명]])</f>
        <v>0</v>
      </c>
      <c r="Z553" s="34">
        <f>COUNTIF(사출계획!$S$62:$T$110,표4[[#This Row],[제품명]])</f>
        <v>0</v>
      </c>
      <c r="AA553" s="126"/>
      <c r="AB553" s="126"/>
      <c r="AC553" s="219" t="s">
        <v>551</v>
      </c>
      <c r="AD553" s="129">
        <f>SUMIF(표4[잉크명],표5[[#This Row],[잉크]],표4[월])</f>
        <v>0</v>
      </c>
      <c r="AE553" s="131">
        <f>SUMIF(표4[잉크명],표5[[#This Row],[잉크]],표4[월-3층])</f>
        <v>0</v>
      </c>
      <c r="AF553" s="131">
        <f>SUMIF(표4[잉크명],표5[[#This Row],[잉크]],표4[월-1층])</f>
        <v>0</v>
      </c>
      <c r="AG553" s="133">
        <f>SUMIF(표4[잉크명],표5[[#This Row],[잉크]],표4[화])</f>
        <v>0</v>
      </c>
      <c r="AH553" s="131">
        <f>SUMIF(표4[잉크명],표5[[#This Row],[잉크]],표4[화-3층])</f>
        <v>0</v>
      </c>
      <c r="AI553" s="131">
        <f>SUMIF(표4[잉크명],표5[[#This Row],[잉크]],표4[화-1층])</f>
        <v>0</v>
      </c>
      <c r="AJ553" s="130">
        <f>SUMIF(표4[잉크명],표5[[#This Row],[잉크]],표4[수])</f>
        <v>0</v>
      </c>
      <c r="AK553" s="131">
        <f>SUMIF(표4[잉크명],표5[[#This Row],[잉크]],표4[수-3층])</f>
        <v>0</v>
      </c>
      <c r="AL553" s="131">
        <f>SUMIF(표4[잉크명],표5[[#This Row],[잉크]],표4[수-1층])</f>
        <v>0</v>
      </c>
      <c r="AM553" s="54">
        <f>SUMIF(표4[잉크명],표5[[#This Row],[잉크]],표4[목])</f>
        <v>0</v>
      </c>
      <c r="AN553" s="131">
        <f>SUMIF(표4[잉크명],표5[[#This Row],[잉크]],표4[목-3층])</f>
        <v>0</v>
      </c>
      <c r="AO553" s="131">
        <f>SUMIF(표4[잉크명],표5[[#This Row],[잉크]],표4[목-1층])</f>
        <v>0</v>
      </c>
      <c r="AP553" s="54">
        <f>SUMIF(표4[잉크명],표5[[#This Row],[잉크]],표4[금])</f>
        <v>0</v>
      </c>
      <c r="AQ553" s="131">
        <f>SUMIF(표4[잉크명],표5[[#This Row],[잉크]],표4[금-3층])</f>
        <v>0</v>
      </c>
      <c r="AR553" s="131">
        <f>SUMIF(표4[잉크명],표5[[#This Row],[잉크]],표4[금-1층])</f>
        <v>0</v>
      </c>
      <c r="AS553" s="54">
        <f>SUMIF(표4[잉크명],표5[[#This Row],[잉크]],표4[토])</f>
        <v>0</v>
      </c>
      <c r="AT553" s="131">
        <f>SUMIF(표4[잉크명],표5[[#This Row],[잉크]],표4[토-3층])</f>
        <v>0</v>
      </c>
      <c r="AU553" s="131">
        <f>SUMIF(표4[잉크명],표5[[#This Row],[잉크]],표4[토-1층])</f>
        <v>0</v>
      </c>
      <c r="AV553" s="54">
        <f>SUMIF(표4[잉크명],표5[[#This Row],[잉크]],표4[일])</f>
        <v>0</v>
      </c>
      <c r="AW553" s="131">
        <f>SUMIF(표4[잉크명],표5[[#This Row],[잉크]],표4[일-3층])</f>
        <v>0</v>
      </c>
      <c r="AX553" s="131">
        <f>SUMIF(표4[잉크명],표5[[#This Row],[잉크]],표4[일-1층])</f>
        <v>0</v>
      </c>
      <c r="AY553" s="54">
        <f>SUMIF(표4[잉크명],표5[[#This Row],[잉크]],표4[차주 월])</f>
        <v>0</v>
      </c>
      <c r="AZ553" s="54">
        <f>SUM(표5[[#This Row],[월]:[차주 월]])</f>
        <v>0</v>
      </c>
    </row>
    <row r="554" spans="2:52" x14ac:dyDescent="0.3">
      <c r="B554" s="56" t="s">
        <v>1323</v>
      </c>
      <c r="C554" s="56"/>
      <c r="D554" s="56" t="s">
        <v>5165</v>
      </c>
      <c r="E554" s="54">
        <f>COUNTIF(사출계획!$E$62:$F$110,표4[[#This Row],[제품명]])</f>
        <v>0</v>
      </c>
      <c r="F554" s="131">
        <f>COUNTIF(사출계획!$E$62:$F$87,표4[[#This Row],[제품명]])</f>
        <v>0</v>
      </c>
      <c r="G554" s="131">
        <f>COUNTIF(사출계획!$E$88:$F$110,표4[[#This Row],[제품명]])</f>
        <v>0</v>
      </c>
      <c r="H554" s="54">
        <f>COUNTIF(사출계획!$G$62:$H$110,표4[[#This Row],[제품명]])</f>
        <v>0</v>
      </c>
      <c r="I554" s="132">
        <f>COUNTIF(사출계획!$G$62:$H$87,표4[[#This Row],[제품명]])</f>
        <v>0</v>
      </c>
      <c r="J554" s="132">
        <f>COUNTIF(사출계획!$G$88:$H$110,표4[[#This Row],[제품명]])</f>
        <v>0</v>
      </c>
      <c r="K554" s="54">
        <f>COUNTIF(사출계획!$I$62:$J$110,표4[[#This Row],[제품명]])</f>
        <v>0</v>
      </c>
      <c r="L554" s="131">
        <f>COUNTIF(사출계획!$I$62:$J$87,표4[[#This Row],[제품명]])</f>
        <v>0</v>
      </c>
      <c r="M554" s="131">
        <f>COUNTIF(사출계획!$I$88:$J$110,표4[[#This Row],[제품명]])</f>
        <v>0</v>
      </c>
      <c r="N554" s="129">
        <f>COUNTIF(사출계획!$K$62:$L$110,표4[[#This Row],[제품명]])</f>
        <v>0</v>
      </c>
      <c r="O554" s="131">
        <f>COUNTIF(사출계획!$K$62:$L$87,표4[[#This Row],[제품명]])</f>
        <v>0</v>
      </c>
      <c r="P554" s="131">
        <f>COUNTIF(사출계획!$K$88:$L$110,표4[[#This Row],[제품명]])</f>
        <v>0</v>
      </c>
      <c r="Q554" s="130">
        <f>COUNTIF(사출계획!$M$62:$N$110,표4[[#This Row],[제품명]])</f>
        <v>0</v>
      </c>
      <c r="R554" s="131">
        <f>COUNTIF(사출계획!$M$62:$N$87,표4[[#This Row],[제품명]])</f>
        <v>0</v>
      </c>
      <c r="S554" s="131">
        <f>COUNTIF(사출계획!$M$88:$N$110,표4[[#This Row],[제품명]])</f>
        <v>0</v>
      </c>
      <c r="T554" s="54">
        <f>COUNTIF(사출계획!$O$62:$P$110,표4[[#This Row],[제품명]])</f>
        <v>0</v>
      </c>
      <c r="U554" s="131">
        <f>COUNTIF(사출계획!$O$62:$P$87,표4[[#This Row],[제품명]])</f>
        <v>0</v>
      </c>
      <c r="V554" s="131">
        <f>COUNTIF(사출계획!$O$88:$P$110,표4[[#This Row],[제품명]])</f>
        <v>0</v>
      </c>
      <c r="W554" s="54">
        <f>COUNTIF(사출계획!$Q$62:$R$110,표4[[#This Row],[제품명]])</f>
        <v>0</v>
      </c>
      <c r="X554" s="131">
        <f>COUNTIF(사출계획!$Q$62:$R$87,표4[[#This Row],[제품명]])</f>
        <v>0</v>
      </c>
      <c r="Y554" s="131">
        <f>COUNTIF(사출계획!$Q$88:$R$110,표4[[#This Row],[제품명]])</f>
        <v>0</v>
      </c>
      <c r="Z554" s="54">
        <f>COUNTIF(사출계획!$S$62:$T$110,표4[[#This Row],[제품명]])</f>
        <v>0</v>
      </c>
      <c r="AA554" s="126"/>
      <c r="AB554" s="126"/>
      <c r="AC554" s="219" t="s">
        <v>344</v>
      </c>
      <c r="AD554" s="129">
        <f>SUMIF(표4[잉크명],표5[[#This Row],[잉크]],표4[월])</f>
        <v>1</v>
      </c>
      <c r="AE554" s="131">
        <f>SUMIF(표4[잉크명],표5[[#This Row],[잉크]],표4[월-3층])</f>
        <v>0</v>
      </c>
      <c r="AF554" s="131">
        <f>SUMIF(표4[잉크명],표5[[#This Row],[잉크]],표4[월-1층])</f>
        <v>1</v>
      </c>
      <c r="AG554" s="133">
        <f>SUMIF(표4[잉크명],표5[[#This Row],[잉크]],표4[화])</f>
        <v>2</v>
      </c>
      <c r="AH554" s="131">
        <f>SUMIF(표4[잉크명],표5[[#This Row],[잉크]],표4[화-3층])</f>
        <v>0</v>
      </c>
      <c r="AI554" s="131">
        <f>SUMIF(표4[잉크명],표5[[#This Row],[잉크]],표4[화-1층])</f>
        <v>2</v>
      </c>
      <c r="AJ554" s="130">
        <f>SUMIF(표4[잉크명],표5[[#This Row],[잉크]],표4[수])</f>
        <v>0</v>
      </c>
      <c r="AK554" s="131">
        <f>SUMIF(표4[잉크명],표5[[#This Row],[잉크]],표4[수-3층])</f>
        <v>0</v>
      </c>
      <c r="AL554" s="131">
        <f>SUMIF(표4[잉크명],표5[[#This Row],[잉크]],표4[수-1층])</f>
        <v>0</v>
      </c>
      <c r="AM554" s="34">
        <f>SUMIF(표4[잉크명],표5[[#This Row],[잉크]],표4[목])</f>
        <v>0</v>
      </c>
      <c r="AN554" s="131">
        <f>SUMIF(표4[잉크명],표5[[#This Row],[잉크]],표4[목-3층])</f>
        <v>0</v>
      </c>
      <c r="AO554" s="131">
        <f>SUMIF(표4[잉크명],표5[[#This Row],[잉크]],표4[목-1층])</f>
        <v>0</v>
      </c>
      <c r="AP554" s="34">
        <f>SUMIF(표4[잉크명],표5[[#This Row],[잉크]],표4[금])</f>
        <v>0</v>
      </c>
      <c r="AQ554" s="131">
        <f>SUMIF(표4[잉크명],표5[[#This Row],[잉크]],표4[금-3층])</f>
        <v>0</v>
      </c>
      <c r="AR554" s="131">
        <f>SUMIF(표4[잉크명],표5[[#This Row],[잉크]],표4[금-1층])</f>
        <v>0</v>
      </c>
      <c r="AS554" s="34">
        <f>SUMIF(표4[잉크명],표5[[#This Row],[잉크]],표4[토])</f>
        <v>0</v>
      </c>
      <c r="AT554" s="131">
        <f>SUMIF(표4[잉크명],표5[[#This Row],[잉크]],표4[토-3층])</f>
        <v>0</v>
      </c>
      <c r="AU554" s="131">
        <f>SUMIF(표4[잉크명],표5[[#This Row],[잉크]],표4[토-1층])</f>
        <v>0</v>
      </c>
      <c r="AV554" s="34">
        <f>SUMIF(표4[잉크명],표5[[#This Row],[잉크]],표4[일])</f>
        <v>0</v>
      </c>
      <c r="AW554" s="131">
        <f>SUMIF(표4[잉크명],표5[[#This Row],[잉크]],표4[일-3층])</f>
        <v>0</v>
      </c>
      <c r="AX554" s="131">
        <f>SUMIF(표4[잉크명],표5[[#This Row],[잉크]],표4[일-1층])</f>
        <v>0</v>
      </c>
      <c r="AY554" s="34">
        <f>SUMIF(표4[잉크명],표5[[#This Row],[잉크]],표4[차주 월])</f>
        <v>0</v>
      </c>
      <c r="AZ554" s="34">
        <f>SUM(표5[[#This Row],[월]:[차주 월]])</f>
        <v>6</v>
      </c>
    </row>
    <row r="555" spans="2:52" x14ac:dyDescent="0.3">
      <c r="B555" s="56" t="s">
        <v>1324</v>
      </c>
      <c r="C555" s="56"/>
      <c r="D555" s="56" t="s">
        <v>1325</v>
      </c>
      <c r="E555" s="34">
        <f>COUNTIF(사출계획!$E$62:$F$110,표4[[#This Row],[제품명]])</f>
        <v>0</v>
      </c>
      <c r="F555" s="126">
        <f>COUNTIF(사출계획!$E$62:$F$87,표4[[#This Row],[제품명]])</f>
        <v>0</v>
      </c>
      <c r="G555" s="126">
        <f>COUNTIF(사출계획!$E$88:$F$110,표4[[#This Row],[제품명]])</f>
        <v>0</v>
      </c>
      <c r="H555" s="34">
        <f>COUNTIF(사출계획!$G$62:$H$110,표4[[#This Row],[제품명]])</f>
        <v>0</v>
      </c>
      <c r="I555" s="128">
        <f>COUNTIF(사출계획!$G$62:$H$87,표4[[#This Row],[제품명]])</f>
        <v>0</v>
      </c>
      <c r="J555" s="128">
        <f>COUNTIF(사출계획!$G$88:$H$110,표4[[#This Row],[제품명]])</f>
        <v>0</v>
      </c>
      <c r="K555" s="34">
        <f>COUNTIF(사출계획!$I$62:$J$110,표4[[#This Row],[제품명]])</f>
        <v>0</v>
      </c>
      <c r="L555" s="126">
        <f>COUNTIF(사출계획!$I$62:$J$87,표4[[#This Row],[제품명]])</f>
        <v>0</v>
      </c>
      <c r="M555" s="126">
        <f>COUNTIF(사출계획!$I$88:$J$110,표4[[#This Row],[제품명]])</f>
        <v>0</v>
      </c>
      <c r="N555" s="129">
        <f>COUNTIF(사출계획!$K$62:$L$110,표4[[#This Row],[제품명]])</f>
        <v>0</v>
      </c>
      <c r="O555" s="126">
        <f>COUNTIF(사출계획!$K$62:$L$87,표4[[#This Row],[제품명]])</f>
        <v>0</v>
      </c>
      <c r="P555" s="126">
        <f>COUNTIF(사출계획!$K$88:$L$110,표4[[#This Row],[제품명]])</f>
        <v>0</v>
      </c>
      <c r="Q555" s="130">
        <f>COUNTIF(사출계획!$M$62:$N$110,표4[[#This Row],[제품명]])</f>
        <v>0</v>
      </c>
      <c r="R555" s="126">
        <f>COUNTIF(사출계획!$M$62:$N$87,표4[[#This Row],[제품명]])</f>
        <v>0</v>
      </c>
      <c r="S555" s="126">
        <f>COUNTIF(사출계획!$M$88:$N$110,표4[[#This Row],[제품명]])</f>
        <v>0</v>
      </c>
      <c r="T555" s="34">
        <f>COUNTIF(사출계획!$O$62:$P$110,표4[[#This Row],[제품명]])</f>
        <v>0</v>
      </c>
      <c r="U555" s="126">
        <f>COUNTIF(사출계획!$O$62:$P$87,표4[[#This Row],[제품명]])</f>
        <v>0</v>
      </c>
      <c r="V555" s="126">
        <f>COUNTIF(사출계획!$O$88:$P$110,표4[[#This Row],[제품명]])</f>
        <v>0</v>
      </c>
      <c r="W555" s="34">
        <f>COUNTIF(사출계획!$Q$62:$R$110,표4[[#This Row],[제품명]])</f>
        <v>0</v>
      </c>
      <c r="X555" s="126">
        <f>COUNTIF(사출계획!$Q$62:$R$87,표4[[#This Row],[제품명]])</f>
        <v>0</v>
      </c>
      <c r="Y555" s="126">
        <f>COUNTIF(사출계획!$Q$88:$R$110,표4[[#This Row],[제품명]])</f>
        <v>0</v>
      </c>
      <c r="Z555" s="34">
        <f>COUNTIF(사출계획!$S$62:$T$110,표4[[#This Row],[제품명]])</f>
        <v>0</v>
      </c>
      <c r="AA555" s="126"/>
      <c r="AB555" s="126"/>
      <c r="AC555" s="217" t="s">
        <v>605</v>
      </c>
      <c r="AD555" s="129">
        <f>SUMIF(표4[잉크명],표5[[#This Row],[잉크]],표4[월])</f>
        <v>0</v>
      </c>
      <c r="AE555" s="126">
        <f>SUMIF(표4[잉크명],표5[[#This Row],[잉크]],표4[월-3층])</f>
        <v>0</v>
      </c>
      <c r="AF555" s="126">
        <f>SUMIF(표4[잉크명],표5[[#This Row],[잉크]],표4[월-1층])</f>
        <v>0</v>
      </c>
      <c r="AG555" s="133">
        <f>SUMIF(표4[잉크명],표5[[#This Row],[잉크]],표4[화])</f>
        <v>0</v>
      </c>
      <c r="AH555" s="126">
        <f>SUMIF(표4[잉크명],표5[[#This Row],[잉크]],표4[화-3층])</f>
        <v>0</v>
      </c>
      <c r="AI555" s="126">
        <f>SUMIF(표4[잉크명],표5[[#This Row],[잉크]],표4[화-1층])</f>
        <v>0</v>
      </c>
      <c r="AJ555" s="130">
        <f>SUMIF(표4[잉크명],표5[[#This Row],[잉크]],표4[수])</f>
        <v>0</v>
      </c>
      <c r="AK555" s="126">
        <f>SUMIF(표4[잉크명],표5[[#This Row],[잉크]],표4[수-3층])</f>
        <v>0</v>
      </c>
      <c r="AL555" s="126">
        <f>SUMIF(표4[잉크명],표5[[#This Row],[잉크]],표4[수-1층])</f>
        <v>0</v>
      </c>
      <c r="AM555" s="54">
        <f>SUMIF(표4[잉크명],표5[[#This Row],[잉크]],표4[목])</f>
        <v>0</v>
      </c>
      <c r="AN555" s="126">
        <f>SUMIF(표4[잉크명],표5[[#This Row],[잉크]],표4[목-3층])</f>
        <v>0</v>
      </c>
      <c r="AO555" s="126">
        <f>SUMIF(표4[잉크명],표5[[#This Row],[잉크]],표4[목-1층])</f>
        <v>0</v>
      </c>
      <c r="AP555" s="54">
        <f>SUMIF(표4[잉크명],표5[[#This Row],[잉크]],표4[금])</f>
        <v>0</v>
      </c>
      <c r="AQ555" s="126">
        <f>SUMIF(표4[잉크명],표5[[#This Row],[잉크]],표4[금-3층])</f>
        <v>0</v>
      </c>
      <c r="AR555" s="126">
        <f>SUMIF(표4[잉크명],표5[[#This Row],[잉크]],표4[금-1층])</f>
        <v>0</v>
      </c>
      <c r="AS555" s="54">
        <f>SUMIF(표4[잉크명],표5[[#This Row],[잉크]],표4[토])</f>
        <v>0</v>
      </c>
      <c r="AT555" s="126">
        <f>SUMIF(표4[잉크명],표5[[#This Row],[잉크]],표4[토-3층])</f>
        <v>0</v>
      </c>
      <c r="AU555" s="126">
        <f>SUMIF(표4[잉크명],표5[[#This Row],[잉크]],표4[토-1층])</f>
        <v>0</v>
      </c>
      <c r="AV555" s="54">
        <f>SUMIF(표4[잉크명],표5[[#This Row],[잉크]],표4[일])</f>
        <v>0</v>
      </c>
      <c r="AW555" s="126">
        <f>SUMIF(표4[잉크명],표5[[#This Row],[잉크]],표4[일-3층])</f>
        <v>0</v>
      </c>
      <c r="AX555" s="126">
        <f>SUMIF(표4[잉크명],표5[[#This Row],[잉크]],표4[일-1층])</f>
        <v>0</v>
      </c>
      <c r="AY555" s="54">
        <f>SUMIF(표4[잉크명],표5[[#This Row],[잉크]],표4[차주 월])</f>
        <v>0</v>
      </c>
      <c r="AZ555" s="54">
        <f>SUM(표5[[#This Row],[월]:[차주 월]])</f>
        <v>0</v>
      </c>
    </row>
    <row r="556" spans="2:52" x14ac:dyDescent="0.3">
      <c r="B556" s="56" t="s">
        <v>1324</v>
      </c>
      <c r="C556" s="56"/>
      <c r="D556" s="56" t="s">
        <v>1326</v>
      </c>
      <c r="E556" s="34">
        <f>COUNTIF(사출계획!$E$62:$F$110,표4[[#This Row],[제품명]])</f>
        <v>0</v>
      </c>
      <c r="F556" s="126">
        <f>COUNTIF(사출계획!$E$62:$F$87,표4[[#This Row],[제품명]])</f>
        <v>0</v>
      </c>
      <c r="G556" s="126">
        <f>COUNTIF(사출계획!$E$88:$F$110,표4[[#This Row],[제품명]])</f>
        <v>0</v>
      </c>
      <c r="H556" s="34">
        <f>COUNTIF(사출계획!$G$62:$H$110,표4[[#This Row],[제품명]])</f>
        <v>0</v>
      </c>
      <c r="I556" s="128">
        <f>COUNTIF(사출계획!$G$62:$H$87,표4[[#This Row],[제품명]])</f>
        <v>0</v>
      </c>
      <c r="J556" s="128">
        <f>COUNTIF(사출계획!$G$88:$H$110,표4[[#This Row],[제품명]])</f>
        <v>0</v>
      </c>
      <c r="K556" s="34">
        <f>COUNTIF(사출계획!$I$62:$J$110,표4[[#This Row],[제품명]])</f>
        <v>0</v>
      </c>
      <c r="L556" s="126">
        <f>COUNTIF(사출계획!$I$62:$J$87,표4[[#This Row],[제품명]])</f>
        <v>0</v>
      </c>
      <c r="M556" s="126">
        <f>COUNTIF(사출계획!$I$88:$J$110,표4[[#This Row],[제품명]])</f>
        <v>0</v>
      </c>
      <c r="N556" s="129">
        <f>COUNTIF(사출계획!$K$62:$L$110,표4[[#This Row],[제품명]])</f>
        <v>0</v>
      </c>
      <c r="O556" s="126">
        <f>COUNTIF(사출계획!$K$62:$L$87,표4[[#This Row],[제품명]])</f>
        <v>0</v>
      </c>
      <c r="P556" s="126">
        <f>COUNTIF(사출계획!$K$88:$L$110,표4[[#This Row],[제품명]])</f>
        <v>0</v>
      </c>
      <c r="Q556" s="130">
        <f>COUNTIF(사출계획!$M$62:$N$110,표4[[#This Row],[제품명]])</f>
        <v>0</v>
      </c>
      <c r="R556" s="126">
        <f>COUNTIF(사출계획!$M$62:$N$87,표4[[#This Row],[제품명]])</f>
        <v>0</v>
      </c>
      <c r="S556" s="126">
        <f>COUNTIF(사출계획!$M$88:$N$110,표4[[#This Row],[제품명]])</f>
        <v>0</v>
      </c>
      <c r="T556" s="34">
        <f>COUNTIF(사출계획!$O$62:$P$110,표4[[#This Row],[제품명]])</f>
        <v>0</v>
      </c>
      <c r="U556" s="126">
        <f>COUNTIF(사출계획!$O$62:$P$87,표4[[#This Row],[제품명]])</f>
        <v>0</v>
      </c>
      <c r="V556" s="126">
        <f>COUNTIF(사출계획!$O$88:$P$110,표4[[#This Row],[제품명]])</f>
        <v>0</v>
      </c>
      <c r="W556" s="34">
        <f>COUNTIF(사출계획!$Q$62:$R$110,표4[[#This Row],[제품명]])</f>
        <v>0</v>
      </c>
      <c r="X556" s="126">
        <f>COUNTIF(사출계획!$Q$62:$R$87,표4[[#This Row],[제품명]])</f>
        <v>0</v>
      </c>
      <c r="Y556" s="126">
        <f>COUNTIF(사출계획!$Q$88:$R$110,표4[[#This Row],[제품명]])</f>
        <v>0</v>
      </c>
      <c r="Z556" s="34">
        <f>COUNTIF(사출계획!$S$62:$T$110,표4[[#This Row],[제품명]])</f>
        <v>0</v>
      </c>
      <c r="AA556" s="126"/>
      <c r="AB556" s="126"/>
      <c r="AC556" s="217" t="s">
        <v>867</v>
      </c>
      <c r="AD556" s="129">
        <f>SUMIF(표4[잉크명],표5[[#This Row],[잉크]],표4[월])</f>
        <v>0</v>
      </c>
      <c r="AE556" s="126">
        <f>SUMIF(표4[잉크명],표5[[#This Row],[잉크]],표4[월-3층])</f>
        <v>0</v>
      </c>
      <c r="AF556" s="126">
        <f>SUMIF(표4[잉크명],표5[[#This Row],[잉크]],표4[월-1층])</f>
        <v>0</v>
      </c>
      <c r="AG556" s="133">
        <f>SUMIF(표4[잉크명],표5[[#This Row],[잉크]],표4[화])</f>
        <v>0</v>
      </c>
      <c r="AH556" s="126">
        <f>SUMIF(표4[잉크명],표5[[#This Row],[잉크]],표4[화-3층])</f>
        <v>0</v>
      </c>
      <c r="AI556" s="126">
        <f>SUMIF(표4[잉크명],표5[[#This Row],[잉크]],표4[화-1층])</f>
        <v>0</v>
      </c>
      <c r="AJ556" s="130">
        <f>SUMIF(표4[잉크명],표5[[#This Row],[잉크]],표4[수])</f>
        <v>0</v>
      </c>
      <c r="AK556" s="126">
        <f>SUMIF(표4[잉크명],표5[[#This Row],[잉크]],표4[수-3층])</f>
        <v>0</v>
      </c>
      <c r="AL556" s="126">
        <f>SUMIF(표4[잉크명],표5[[#This Row],[잉크]],표4[수-1층])</f>
        <v>0</v>
      </c>
      <c r="AM556" s="54">
        <f>SUMIF(표4[잉크명],표5[[#This Row],[잉크]],표4[목])</f>
        <v>0</v>
      </c>
      <c r="AN556" s="126">
        <f>SUMIF(표4[잉크명],표5[[#This Row],[잉크]],표4[목-3층])</f>
        <v>0</v>
      </c>
      <c r="AO556" s="126">
        <f>SUMIF(표4[잉크명],표5[[#This Row],[잉크]],표4[목-1층])</f>
        <v>0</v>
      </c>
      <c r="AP556" s="54">
        <f>SUMIF(표4[잉크명],표5[[#This Row],[잉크]],표4[금])</f>
        <v>0</v>
      </c>
      <c r="AQ556" s="126">
        <f>SUMIF(표4[잉크명],표5[[#This Row],[잉크]],표4[금-3층])</f>
        <v>0</v>
      </c>
      <c r="AR556" s="126">
        <f>SUMIF(표4[잉크명],표5[[#This Row],[잉크]],표4[금-1층])</f>
        <v>0</v>
      </c>
      <c r="AS556" s="54">
        <f>SUMIF(표4[잉크명],표5[[#This Row],[잉크]],표4[토])</f>
        <v>0</v>
      </c>
      <c r="AT556" s="126">
        <f>SUMIF(표4[잉크명],표5[[#This Row],[잉크]],표4[토-3층])</f>
        <v>0</v>
      </c>
      <c r="AU556" s="126">
        <f>SUMIF(표4[잉크명],표5[[#This Row],[잉크]],표4[토-1층])</f>
        <v>0</v>
      </c>
      <c r="AV556" s="54">
        <f>SUMIF(표4[잉크명],표5[[#This Row],[잉크]],표4[일])</f>
        <v>0</v>
      </c>
      <c r="AW556" s="126">
        <f>SUMIF(표4[잉크명],표5[[#This Row],[잉크]],표4[일-3층])</f>
        <v>0</v>
      </c>
      <c r="AX556" s="126">
        <f>SUMIF(표4[잉크명],표5[[#This Row],[잉크]],표4[일-1층])</f>
        <v>0</v>
      </c>
      <c r="AY556" s="54">
        <f>SUMIF(표4[잉크명],표5[[#This Row],[잉크]],표4[차주 월])</f>
        <v>0</v>
      </c>
      <c r="AZ556" s="54">
        <f>SUM(표5[[#This Row],[월]:[차주 월]])</f>
        <v>0</v>
      </c>
    </row>
    <row r="557" spans="2:52" x14ac:dyDescent="0.3">
      <c r="B557" s="56" t="s">
        <v>1324</v>
      </c>
      <c r="C557" s="56"/>
      <c r="D557" s="56" t="s">
        <v>1327</v>
      </c>
      <c r="E557" s="54">
        <f>COUNTIF(사출계획!$E$62:$F$110,표4[[#This Row],[제품명]])</f>
        <v>0</v>
      </c>
      <c r="F557" s="131">
        <f>COUNTIF(사출계획!$E$62:$F$87,표4[[#This Row],[제품명]])</f>
        <v>0</v>
      </c>
      <c r="G557" s="131">
        <f>COUNTIF(사출계획!$E$88:$F$110,표4[[#This Row],[제품명]])</f>
        <v>0</v>
      </c>
      <c r="H557" s="54">
        <f>COUNTIF(사출계획!$G$62:$H$110,표4[[#This Row],[제품명]])</f>
        <v>0</v>
      </c>
      <c r="I557" s="132">
        <f>COUNTIF(사출계획!$G$62:$H$87,표4[[#This Row],[제품명]])</f>
        <v>0</v>
      </c>
      <c r="J557" s="132">
        <f>COUNTIF(사출계획!$G$88:$H$110,표4[[#This Row],[제품명]])</f>
        <v>0</v>
      </c>
      <c r="K557" s="54">
        <f>COUNTIF(사출계획!$I$62:$J$110,표4[[#This Row],[제품명]])</f>
        <v>0</v>
      </c>
      <c r="L557" s="131">
        <f>COUNTIF(사출계획!$I$62:$J$87,표4[[#This Row],[제품명]])</f>
        <v>0</v>
      </c>
      <c r="M557" s="131">
        <f>COUNTIF(사출계획!$I$88:$J$110,표4[[#This Row],[제품명]])</f>
        <v>0</v>
      </c>
      <c r="N557" s="129">
        <f>COUNTIF(사출계획!$K$62:$L$110,표4[[#This Row],[제품명]])</f>
        <v>0</v>
      </c>
      <c r="O557" s="131">
        <f>COUNTIF(사출계획!$K$62:$L$87,표4[[#This Row],[제품명]])</f>
        <v>0</v>
      </c>
      <c r="P557" s="131">
        <f>COUNTIF(사출계획!$K$88:$L$110,표4[[#This Row],[제품명]])</f>
        <v>0</v>
      </c>
      <c r="Q557" s="130">
        <f>COUNTIF(사출계획!$M$62:$N$110,표4[[#This Row],[제품명]])</f>
        <v>0</v>
      </c>
      <c r="R557" s="131">
        <f>COUNTIF(사출계획!$M$62:$N$87,표4[[#This Row],[제품명]])</f>
        <v>0</v>
      </c>
      <c r="S557" s="131">
        <f>COUNTIF(사출계획!$M$88:$N$110,표4[[#This Row],[제품명]])</f>
        <v>0</v>
      </c>
      <c r="T557" s="54">
        <f>COUNTIF(사출계획!$O$62:$P$110,표4[[#This Row],[제품명]])</f>
        <v>0</v>
      </c>
      <c r="U557" s="131">
        <f>COUNTIF(사출계획!$O$62:$P$87,표4[[#This Row],[제품명]])</f>
        <v>0</v>
      </c>
      <c r="V557" s="131">
        <f>COUNTIF(사출계획!$O$88:$P$110,표4[[#This Row],[제품명]])</f>
        <v>0</v>
      </c>
      <c r="W557" s="54">
        <f>COUNTIF(사출계획!$Q$62:$R$110,표4[[#This Row],[제품명]])</f>
        <v>0</v>
      </c>
      <c r="X557" s="131">
        <f>COUNTIF(사출계획!$Q$62:$R$87,표4[[#This Row],[제품명]])</f>
        <v>0</v>
      </c>
      <c r="Y557" s="131">
        <f>COUNTIF(사출계획!$Q$88:$R$110,표4[[#This Row],[제품명]])</f>
        <v>0</v>
      </c>
      <c r="Z557" s="54">
        <f>COUNTIF(사출계획!$S$62:$T$110,표4[[#This Row],[제품명]])</f>
        <v>0</v>
      </c>
      <c r="AA557" s="126"/>
      <c r="AB557" s="126"/>
      <c r="AC557" s="207" t="s">
        <v>1224</v>
      </c>
      <c r="AD557" s="129">
        <f>SUMIF(표4[잉크명],표5[[#This Row],[잉크]],표4[월])</f>
        <v>0</v>
      </c>
      <c r="AE557" s="126">
        <f>SUMIF(표4[잉크명],표5[[#This Row],[잉크]],표4[월-3층])</f>
        <v>0</v>
      </c>
      <c r="AF557" s="126">
        <f>SUMIF(표4[잉크명],표5[[#This Row],[잉크]],표4[월-1층])</f>
        <v>0</v>
      </c>
      <c r="AG557" s="133">
        <f>SUMIF(표4[잉크명],표5[[#This Row],[잉크]],표4[화])</f>
        <v>0</v>
      </c>
      <c r="AH557" s="126">
        <f>SUMIF(표4[잉크명],표5[[#This Row],[잉크]],표4[화-3층])</f>
        <v>0</v>
      </c>
      <c r="AI557" s="126">
        <f>SUMIF(표4[잉크명],표5[[#This Row],[잉크]],표4[화-1층])</f>
        <v>0</v>
      </c>
      <c r="AJ557" s="130">
        <f>SUMIF(표4[잉크명],표5[[#This Row],[잉크]],표4[수])</f>
        <v>0</v>
      </c>
      <c r="AK557" s="126">
        <f>SUMIF(표4[잉크명],표5[[#This Row],[잉크]],표4[수-3층])</f>
        <v>0</v>
      </c>
      <c r="AL557" s="126">
        <f>SUMIF(표4[잉크명],표5[[#This Row],[잉크]],표4[수-1층])</f>
        <v>0</v>
      </c>
      <c r="AM557" s="54">
        <f>SUMIF(표4[잉크명],표5[[#This Row],[잉크]],표4[목])</f>
        <v>0</v>
      </c>
      <c r="AN557" s="126">
        <f>SUMIF(표4[잉크명],표5[[#This Row],[잉크]],표4[목-3층])</f>
        <v>0</v>
      </c>
      <c r="AO557" s="126">
        <f>SUMIF(표4[잉크명],표5[[#This Row],[잉크]],표4[목-1층])</f>
        <v>0</v>
      </c>
      <c r="AP557" s="54">
        <f>SUMIF(표4[잉크명],표5[[#This Row],[잉크]],표4[금])</f>
        <v>0</v>
      </c>
      <c r="AQ557" s="126">
        <f>SUMIF(표4[잉크명],표5[[#This Row],[잉크]],표4[금-3층])</f>
        <v>0</v>
      </c>
      <c r="AR557" s="126">
        <f>SUMIF(표4[잉크명],표5[[#This Row],[잉크]],표4[금-1층])</f>
        <v>0</v>
      </c>
      <c r="AS557" s="54">
        <f>SUMIF(표4[잉크명],표5[[#This Row],[잉크]],표4[토])</f>
        <v>0</v>
      </c>
      <c r="AT557" s="126">
        <f>SUMIF(표4[잉크명],표5[[#This Row],[잉크]],표4[토-3층])</f>
        <v>0</v>
      </c>
      <c r="AU557" s="126">
        <f>SUMIF(표4[잉크명],표5[[#This Row],[잉크]],표4[토-1층])</f>
        <v>0</v>
      </c>
      <c r="AV557" s="54">
        <f>SUMIF(표4[잉크명],표5[[#This Row],[잉크]],표4[일])</f>
        <v>0</v>
      </c>
      <c r="AW557" s="126">
        <f>SUMIF(표4[잉크명],표5[[#This Row],[잉크]],표4[일-3층])</f>
        <v>0</v>
      </c>
      <c r="AX557" s="126">
        <f>SUMIF(표4[잉크명],표5[[#This Row],[잉크]],표4[일-1층])</f>
        <v>0</v>
      </c>
      <c r="AY557" s="54">
        <f>SUMIF(표4[잉크명],표5[[#This Row],[잉크]],표4[차주 월])</f>
        <v>0</v>
      </c>
      <c r="AZ557" s="54">
        <f>SUM(표5[[#This Row],[월]:[차주 월]])</f>
        <v>0</v>
      </c>
    </row>
    <row r="558" spans="2:52" x14ac:dyDescent="0.3">
      <c r="B558" s="56" t="s">
        <v>1328</v>
      </c>
      <c r="C558" s="56"/>
      <c r="D558" s="56" t="s">
        <v>4195</v>
      </c>
      <c r="E558" s="34">
        <f>COUNTIF(사출계획!$E$62:$F$110,표4[[#This Row],[제품명]])</f>
        <v>0</v>
      </c>
      <c r="F558" s="126">
        <f>COUNTIF(사출계획!$E$62:$F$87,표4[[#This Row],[제품명]])</f>
        <v>0</v>
      </c>
      <c r="G558" s="126">
        <f>COUNTIF(사출계획!$E$88:$F$110,표4[[#This Row],[제품명]])</f>
        <v>0</v>
      </c>
      <c r="H558" s="34">
        <f>COUNTIF(사출계획!$G$62:$H$110,표4[[#This Row],[제품명]])</f>
        <v>0</v>
      </c>
      <c r="I558" s="128">
        <f>COUNTIF(사출계획!$G$62:$H$87,표4[[#This Row],[제품명]])</f>
        <v>0</v>
      </c>
      <c r="J558" s="128">
        <f>COUNTIF(사출계획!$G$88:$H$110,표4[[#This Row],[제품명]])</f>
        <v>0</v>
      </c>
      <c r="K558" s="34">
        <f>COUNTIF(사출계획!$I$62:$J$110,표4[[#This Row],[제품명]])</f>
        <v>0</v>
      </c>
      <c r="L558" s="126">
        <f>COUNTIF(사출계획!$I$62:$J$87,표4[[#This Row],[제품명]])</f>
        <v>0</v>
      </c>
      <c r="M558" s="126">
        <f>COUNTIF(사출계획!$I$88:$J$110,표4[[#This Row],[제품명]])</f>
        <v>0</v>
      </c>
      <c r="N558" s="129">
        <f>COUNTIF(사출계획!$K$62:$L$110,표4[[#This Row],[제품명]])</f>
        <v>0</v>
      </c>
      <c r="O558" s="126">
        <f>COUNTIF(사출계획!$K$62:$L$87,표4[[#This Row],[제품명]])</f>
        <v>0</v>
      </c>
      <c r="P558" s="126">
        <f>COUNTIF(사출계획!$K$88:$L$110,표4[[#This Row],[제품명]])</f>
        <v>0</v>
      </c>
      <c r="Q558" s="130">
        <f>COUNTIF(사출계획!$M$62:$N$110,표4[[#This Row],[제품명]])</f>
        <v>0</v>
      </c>
      <c r="R558" s="126">
        <f>COUNTIF(사출계획!$M$62:$N$87,표4[[#This Row],[제품명]])</f>
        <v>0</v>
      </c>
      <c r="S558" s="126">
        <f>COUNTIF(사출계획!$M$88:$N$110,표4[[#This Row],[제품명]])</f>
        <v>0</v>
      </c>
      <c r="T558" s="34">
        <f>COUNTIF(사출계획!$O$62:$P$110,표4[[#This Row],[제품명]])</f>
        <v>0</v>
      </c>
      <c r="U558" s="126">
        <f>COUNTIF(사출계획!$O$62:$P$87,표4[[#This Row],[제품명]])</f>
        <v>0</v>
      </c>
      <c r="V558" s="126">
        <f>COUNTIF(사출계획!$O$88:$P$110,표4[[#This Row],[제품명]])</f>
        <v>0</v>
      </c>
      <c r="W558" s="34">
        <f>COUNTIF(사출계획!$Q$62:$R$110,표4[[#This Row],[제품명]])</f>
        <v>0</v>
      </c>
      <c r="X558" s="126">
        <f>COUNTIF(사출계획!$Q$62:$R$87,표4[[#This Row],[제품명]])</f>
        <v>0</v>
      </c>
      <c r="Y558" s="126">
        <f>COUNTIF(사출계획!$Q$88:$R$110,표4[[#This Row],[제품명]])</f>
        <v>0</v>
      </c>
      <c r="Z558" s="34">
        <f>COUNTIF(사출계획!$S$62:$T$110,표4[[#This Row],[제품명]])</f>
        <v>0</v>
      </c>
      <c r="AA558" s="126"/>
      <c r="AB558" s="126"/>
      <c r="AC558" s="217" t="s">
        <v>1397</v>
      </c>
      <c r="AD558" s="129">
        <f>SUMIF(표4[잉크명],표5[[#This Row],[잉크]],표4[월])</f>
        <v>0</v>
      </c>
      <c r="AE558" s="126">
        <f>SUMIF(표4[잉크명],표5[[#This Row],[잉크]],표4[월-3층])</f>
        <v>0</v>
      </c>
      <c r="AF558" s="126">
        <f>SUMIF(표4[잉크명],표5[[#This Row],[잉크]],표4[월-1층])</f>
        <v>0</v>
      </c>
      <c r="AG558" s="133">
        <f>SUMIF(표4[잉크명],표5[[#This Row],[잉크]],표4[화])</f>
        <v>0</v>
      </c>
      <c r="AH558" s="126">
        <f>SUMIF(표4[잉크명],표5[[#This Row],[잉크]],표4[화-3층])</f>
        <v>0</v>
      </c>
      <c r="AI558" s="126">
        <f>SUMIF(표4[잉크명],표5[[#This Row],[잉크]],표4[화-1층])</f>
        <v>0</v>
      </c>
      <c r="AJ558" s="130">
        <f>SUMIF(표4[잉크명],표5[[#This Row],[잉크]],표4[수])</f>
        <v>0</v>
      </c>
      <c r="AK558" s="126">
        <f>SUMIF(표4[잉크명],표5[[#This Row],[잉크]],표4[수-3층])</f>
        <v>0</v>
      </c>
      <c r="AL558" s="126">
        <f>SUMIF(표4[잉크명],표5[[#This Row],[잉크]],표4[수-1층])</f>
        <v>0</v>
      </c>
      <c r="AM558" s="54">
        <f>SUMIF(표4[잉크명],표5[[#This Row],[잉크]],표4[목])</f>
        <v>0</v>
      </c>
      <c r="AN558" s="126">
        <f>SUMIF(표4[잉크명],표5[[#This Row],[잉크]],표4[목-3층])</f>
        <v>0</v>
      </c>
      <c r="AO558" s="126">
        <f>SUMIF(표4[잉크명],표5[[#This Row],[잉크]],표4[목-1층])</f>
        <v>0</v>
      </c>
      <c r="AP558" s="54">
        <f>SUMIF(표4[잉크명],표5[[#This Row],[잉크]],표4[금])</f>
        <v>0</v>
      </c>
      <c r="AQ558" s="126">
        <f>SUMIF(표4[잉크명],표5[[#This Row],[잉크]],표4[금-3층])</f>
        <v>0</v>
      </c>
      <c r="AR558" s="126">
        <f>SUMIF(표4[잉크명],표5[[#This Row],[잉크]],표4[금-1층])</f>
        <v>0</v>
      </c>
      <c r="AS558" s="54">
        <f>SUMIF(표4[잉크명],표5[[#This Row],[잉크]],표4[토])</f>
        <v>0</v>
      </c>
      <c r="AT558" s="126">
        <f>SUMIF(표4[잉크명],표5[[#This Row],[잉크]],표4[토-3층])</f>
        <v>0</v>
      </c>
      <c r="AU558" s="126">
        <f>SUMIF(표4[잉크명],표5[[#This Row],[잉크]],표4[토-1층])</f>
        <v>0</v>
      </c>
      <c r="AV558" s="54">
        <f>SUMIF(표4[잉크명],표5[[#This Row],[잉크]],표4[일])</f>
        <v>0</v>
      </c>
      <c r="AW558" s="126">
        <f>SUMIF(표4[잉크명],표5[[#This Row],[잉크]],표4[일-3층])</f>
        <v>0</v>
      </c>
      <c r="AX558" s="126">
        <f>SUMIF(표4[잉크명],표5[[#This Row],[잉크]],표4[일-1층])</f>
        <v>0</v>
      </c>
      <c r="AY558" s="54">
        <f>SUMIF(표4[잉크명],표5[[#This Row],[잉크]],표4[차주 월])</f>
        <v>0</v>
      </c>
      <c r="AZ558" s="54">
        <f>SUM(표5[[#This Row],[월]:[차주 월]])</f>
        <v>0</v>
      </c>
    </row>
    <row r="559" spans="2:52" x14ac:dyDescent="0.3">
      <c r="B559" s="56" t="s">
        <v>1328</v>
      </c>
      <c r="C559" s="56"/>
      <c r="D559" s="56" t="s">
        <v>1329</v>
      </c>
      <c r="E559" s="54">
        <f>COUNTIF(사출계획!$E$62:$F$110,표4[[#This Row],[제품명]])</f>
        <v>0</v>
      </c>
      <c r="F559" s="131">
        <f>COUNTIF(사출계획!$E$62:$F$87,표4[[#This Row],[제품명]])</f>
        <v>0</v>
      </c>
      <c r="G559" s="131">
        <f>COUNTIF(사출계획!$E$88:$F$110,표4[[#This Row],[제품명]])</f>
        <v>0</v>
      </c>
      <c r="H559" s="54">
        <f>COUNTIF(사출계획!$G$62:$H$110,표4[[#This Row],[제품명]])</f>
        <v>0</v>
      </c>
      <c r="I559" s="132">
        <f>COUNTIF(사출계획!$G$62:$H$87,표4[[#This Row],[제품명]])</f>
        <v>0</v>
      </c>
      <c r="J559" s="132">
        <f>COUNTIF(사출계획!$G$88:$H$110,표4[[#This Row],[제품명]])</f>
        <v>0</v>
      </c>
      <c r="K559" s="54">
        <f>COUNTIF(사출계획!$I$62:$J$110,표4[[#This Row],[제품명]])</f>
        <v>0</v>
      </c>
      <c r="L559" s="131">
        <f>COUNTIF(사출계획!$I$62:$J$87,표4[[#This Row],[제품명]])</f>
        <v>0</v>
      </c>
      <c r="M559" s="131">
        <f>COUNTIF(사출계획!$I$88:$J$110,표4[[#This Row],[제품명]])</f>
        <v>0</v>
      </c>
      <c r="N559" s="129">
        <f>COUNTIF(사출계획!$K$62:$L$110,표4[[#This Row],[제품명]])</f>
        <v>0</v>
      </c>
      <c r="O559" s="131">
        <f>COUNTIF(사출계획!$K$62:$L$87,표4[[#This Row],[제품명]])</f>
        <v>0</v>
      </c>
      <c r="P559" s="131">
        <f>COUNTIF(사출계획!$K$88:$L$110,표4[[#This Row],[제품명]])</f>
        <v>0</v>
      </c>
      <c r="Q559" s="130">
        <f>COUNTIF(사출계획!$M$62:$N$110,표4[[#This Row],[제품명]])</f>
        <v>0</v>
      </c>
      <c r="R559" s="131">
        <f>COUNTIF(사출계획!$M$62:$N$87,표4[[#This Row],[제품명]])</f>
        <v>0</v>
      </c>
      <c r="S559" s="131">
        <f>COUNTIF(사출계획!$M$88:$N$110,표4[[#This Row],[제품명]])</f>
        <v>0</v>
      </c>
      <c r="T559" s="54">
        <f>COUNTIF(사출계획!$O$62:$P$110,표4[[#This Row],[제품명]])</f>
        <v>0</v>
      </c>
      <c r="U559" s="131">
        <f>COUNTIF(사출계획!$O$62:$P$87,표4[[#This Row],[제품명]])</f>
        <v>0</v>
      </c>
      <c r="V559" s="131">
        <f>COUNTIF(사출계획!$O$88:$P$110,표4[[#This Row],[제품명]])</f>
        <v>0</v>
      </c>
      <c r="W559" s="54">
        <f>COUNTIF(사출계획!$Q$62:$R$110,표4[[#This Row],[제품명]])</f>
        <v>0</v>
      </c>
      <c r="X559" s="131">
        <f>COUNTIF(사출계획!$Q$62:$R$87,표4[[#This Row],[제품명]])</f>
        <v>0</v>
      </c>
      <c r="Y559" s="131">
        <f>COUNTIF(사출계획!$Q$88:$R$110,표4[[#This Row],[제품명]])</f>
        <v>0</v>
      </c>
      <c r="Z559" s="54">
        <f>COUNTIF(사출계획!$S$62:$T$110,표4[[#This Row],[제품명]])</f>
        <v>0</v>
      </c>
      <c r="AA559" s="126"/>
      <c r="AB559" s="126"/>
      <c r="AC559" s="207" t="s">
        <v>598</v>
      </c>
      <c r="AD559" s="129">
        <f>SUMIF(표4[잉크명],표5[[#This Row],[잉크]],표4[월])</f>
        <v>0</v>
      </c>
      <c r="AE559" s="131">
        <f>SUMIF(표4[잉크명],표5[[#This Row],[잉크]],표4[월-3층])</f>
        <v>0</v>
      </c>
      <c r="AF559" s="131">
        <f>SUMIF(표4[잉크명],표5[[#This Row],[잉크]],표4[월-1층])</f>
        <v>0</v>
      </c>
      <c r="AG559" s="133">
        <f>SUMIF(표4[잉크명],표5[[#This Row],[잉크]],표4[화])</f>
        <v>0</v>
      </c>
      <c r="AH559" s="131">
        <f>SUMIF(표4[잉크명],표5[[#This Row],[잉크]],표4[화-3층])</f>
        <v>0</v>
      </c>
      <c r="AI559" s="131">
        <f>SUMIF(표4[잉크명],표5[[#This Row],[잉크]],표4[화-1층])</f>
        <v>0</v>
      </c>
      <c r="AJ559" s="130">
        <f>SUMIF(표4[잉크명],표5[[#This Row],[잉크]],표4[수])</f>
        <v>0</v>
      </c>
      <c r="AK559" s="131">
        <f>SUMIF(표4[잉크명],표5[[#This Row],[잉크]],표4[수-3층])</f>
        <v>0</v>
      </c>
      <c r="AL559" s="131">
        <f>SUMIF(표4[잉크명],표5[[#This Row],[잉크]],표4[수-1층])</f>
        <v>0</v>
      </c>
      <c r="AM559" s="54">
        <f>SUMIF(표4[잉크명],표5[[#This Row],[잉크]],표4[목])</f>
        <v>0</v>
      </c>
      <c r="AN559" s="131">
        <f>SUMIF(표4[잉크명],표5[[#This Row],[잉크]],표4[목-3층])</f>
        <v>0</v>
      </c>
      <c r="AO559" s="131">
        <f>SUMIF(표4[잉크명],표5[[#This Row],[잉크]],표4[목-1층])</f>
        <v>0</v>
      </c>
      <c r="AP559" s="54">
        <f>SUMIF(표4[잉크명],표5[[#This Row],[잉크]],표4[금])</f>
        <v>0</v>
      </c>
      <c r="AQ559" s="131">
        <f>SUMIF(표4[잉크명],표5[[#This Row],[잉크]],표4[금-3층])</f>
        <v>0</v>
      </c>
      <c r="AR559" s="131">
        <f>SUMIF(표4[잉크명],표5[[#This Row],[잉크]],표4[금-1층])</f>
        <v>0</v>
      </c>
      <c r="AS559" s="54">
        <f>SUMIF(표4[잉크명],표5[[#This Row],[잉크]],표4[토])</f>
        <v>0</v>
      </c>
      <c r="AT559" s="131">
        <f>SUMIF(표4[잉크명],표5[[#This Row],[잉크]],표4[토-3층])</f>
        <v>0</v>
      </c>
      <c r="AU559" s="131">
        <f>SUMIF(표4[잉크명],표5[[#This Row],[잉크]],표4[토-1층])</f>
        <v>0</v>
      </c>
      <c r="AV559" s="54">
        <f>SUMIF(표4[잉크명],표5[[#This Row],[잉크]],표4[일])</f>
        <v>0</v>
      </c>
      <c r="AW559" s="131">
        <f>SUMIF(표4[잉크명],표5[[#This Row],[잉크]],표4[일-3층])</f>
        <v>0</v>
      </c>
      <c r="AX559" s="131">
        <f>SUMIF(표4[잉크명],표5[[#This Row],[잉크]],표4[일-1층])</f>
        <v>0</v>
      </c>
      <c r="AY559" s="54">
        <f>SUMIF(표4[잉크명],표5[[#This Row],[잉크]],표4[차주 월])</f>
        <v>0</v>
      </c>
      <c r="AZ559" s="54">
        <f>SUM(표5[[#This Row],[월]:[차주 월]])</f>
        <v>0</v>
      </c>
    </row>
    <row r="560" spans="2:52" x14ac:dyDescent="0.3">
      <c r="B560" s="56" t="s">
        <v>1331</v>
      </c>
      <c r="C560" s="56"/>
      <c r="D560" s="56" t="s">
        <v>1332</v>
      </c>
      <c r="E560" s="54">
        <f>COUNTIF(사출계획!$E$62:$F$110,표4[[#This Row],[제품명]])</f>
        <v>0</v>
      </c>
      <c r="F560" s="131">
        <f>COUNTIF(사출계획!$E$62:$F$87,표4[[#This Row],[제품명]])</f>
        <v>0</v>
      </c>
      <c r="G560" s="131">
        <f>COUNTIF(사출계획!$E$88:$F$110,표4[[#This Row],[제품명]])</f>
        <v>0</v>
      </c>
      <c r="H560" s="54">
        <f>COUNTIF(사출계획!$G$62:$H$110,표4[[#This Row],[제품명]])</f>
        <v>0</v>
      </c>
      <c r="I560" s="132">
        <f>COUNTIF(사출계획!$G$62:$H$87,표4[[#This Row],[제품명]])</f>
        <v>0</v>
      </c>
      <c r="J560" s="132">
        <f>COUNTIF(사출계획!$G$88:$H$110,표4[[#This Row],[제품명]])</f>
        <v>0</v>
      </c>
      <c r="K560" s="54">
        <f>COUNTIF(사출계획!$I$62:$J$110,표4[[#This Row],[제품명]])</f>
        <v>0</v>
      </c>
      <c r="L560" s="131">
        <f>COUNTIF(사출계획!$I$62:$J$87,표4[[#This Row],[제품명]])</f>
        <v>0</v>
      </c>
      <c r="M560" s="131">
        <f>COUNTIF(사출계획!$I$88:$J$110,표4[[#This Row],[제품명]])</f>
        <v>0</v>
      </c>
      <c r="N560" s="129">
        <f>COUNTIF(사출계획!$K$62:$L$110,표4[[#This Row],[제품명]])</f>
        <v>0</v>
      </c>
      <c r="O560" s="131">
        <f>COUNTIF(사출계획!$K$62:$L$87,표4[[#This Row],[제품명]])</f>
        <v>0</v>
      </c>
      <c r="P560" s="131">
        <f>COUNTIF(사출계획!$K$88:$L$110,표4[[#This Row],[제품명]])</f>
        <v>0</v>
      </c>
      <c r="Q560" s="130">
        <f>COUNTIF(사출계획!$M$62:$N$110,표4[[#This Row],[제품명]])</f>
        <v>0</v>
      </c>
      <c r="R560" s="131">
        <f>COUNTIF(사출계획!$M$62:$N$87,표4[[#This Row],[제품명]])</f>
        <v>0</v>
      </c>
      <c r="S560" s="131">
        <f>COUNTIF(사출계획!$M$88:$N$110,표4[[#This Row],[제품명]])</f>
        <v>0</v>
      </c>
      <c r="T560" s="54">
        <f>COUNTIF(사출계획!$O$62:$P$110,표4[[#This Row],[제품명]])</f>
        <v>0</v>
      </c>
      <c r="U560" s="131">
        <f>COUNTIF(사출계획!$O$62:$P$87,표4[[#This Row],[제품명]])</f>
        <v>0</v>
      </c>
      <c r="V560" s="131">
        <f>COUNTIF(사출계획!$O$88:$P$110,표4[[#This Row],[제품명]])</f>
        <v>0</v>
      </c>
      <c r="W560" s="54">
        <f>COUNTIF(사출계획!$Q$62:$R$110,표4[[#This Row],[제품명]])</f>
        <v>0</v>
      </c>
      <c r="X560" s="131">
        <f>COUNTIF(사출계획!$Q$62:$R$87,표4[[#This Row],[제품명]])</f>
        <v>0</v>
      </c>
      <c r="Y560" s="131">
        <f>COUNTIF(사출계획!$Q$88:$R$110,표4[[#This Row],[제품명]])</f>
        <v>0</v>
      </c>
      <c r="Z560" s="54">
        <f>COUNTIF(사출계획!$S$62:$T$110,표4[[#This Row],[제품명]])</f>
        <v>0</v>
      </c>
      <c r="AA560" s="126"/>
      <c r="AB560" s="126"/>
      <c r="AC560" s="217" t="s">
        <v>599</v>
      </c>
      <c r="AD560" s="129">
        <f>SUMIF(표4[잉크명],표5[[#This Row],[잉크]],표4[월])</f>
        <v>0</v>
      </c>
      <c r="AE560" s="126">
        <f>SUMIF(표4[잉크명],표5[[#This Row],[잉크]],표4[월-3층])</f>
        <v>0</v>
      </c>
      <c r="AF560" s="126">
        <f>SUMIF(표4[잉크명],표5[[#This Row],[잉크]],표4[월-1층])</f>
        <v>0</v>
      </c>
      <c r="AG560" s="133">
        <f>SUMIF(표4[잉크명],표5[[#This Row],[잉크]],표4[화])</f>
        <v>0</v>
      </c>
      <c r="AH560" s="126">
        <f>SUMIF(표4[잉크명],표5[[#This Row],[잉크]],표4[화-3층])</f>
        <v>0</v>
      </c>
      <c r="AI560" s="126">
        <f>SUMIF(표4[잉크명],표5[[#This Row],[잉크]],표4[화-1층])</f>
        <v>0</v>
      </c>
      <c r="AJ560" s="130">
        <f>SUMIF(표4[잉크명],표5[[#This Row],[잉크]],표4[수])</f>
        <v>0</v>
      </c>
      <c r="AK560" s="126">
        <f>SUMIF(표4[잉크명],표5[[#This Row],[잉크]],표4[수-3층])</f>
        <v>0</v>
      </c>
      <c r="AL560" s="126">
        <f>SUMIF(표4[잉크명],표5[[#This Row],[잉크]],표4[수-1층])</f>
        <v>0</v>
      </c>
      <c r="AM560" s="54">
        <f>SUMIF(표4[잉크명],표5[[#This Row],[잉크]],표4[목])</f>
        <v>0</v>
      </c>
      <c r="AN560" s="126">
        <f>SUMIF(표4[잉크명],표5[[#This Row],[잉크]],표4[목-3층])</f>
        <v>0</v>
      </c>
      <c r="AO560" s="126">
        <f>SUMIF(표4[잉크명],표5[[#This Row],[잉크]],표4[목-1층])</f>
        <v>0</v>
      </c>
      <c r="AP560" s="54">
        <f>SUMIF(표4[잉크명],표5[[#This Row],[잉크]],표4[금])</f>
        <v>0</v>
      </c>
      <c r="AQ560" s="126">
        <f>SUMIF(표4[잉크명],표5[[#This Row],[잉크]],표4[금-3층])</f>
        <v>0</v>
      </c>
      <c r="AR560" s="126">
        <f>SUMIF(표4[잉크명],표5[[#This Row],[잉크]],표4[금-1층])</f>
        <v>0</v>
      </c>
      <c r="AS560" s="54">
        <f>SUMIF(표4[잉크명],표5[[#This Row],[잉크]],표4[토])</f>
        <v>0</v>
      </c>
      <c r="AT560" s="126">
        <f>SUMIF(표4[잉크명],표5[[#This Row],[잉크]],표4[토-3층])</f>
        <v>0</v>
      </c>
      <c r="AU560" s="126">
        <f>SUMIF(표4[잉크명],표5[[#This Row],[잉크]],표4[토-1층])</f>
        <v>0</v>
      </c>
      <c r="AV560" s="54">
        <f>SUMIF(표4[잉크명],표5[[#This Row],[잉크]],표4[일])</f>
        <v>0</v>
      </c>
      <c r="AW560" s="126">
        <f>SUMIF(표4[잉크명],표5[[#This Row],[잉크]],표4[일-3층])</f>
        <v>0</v>
      </c>
      <c r="AX560" s="126">
        <f>SUMIF(표4[잉크명],표5[[#This Row],[잉크]],표4[일-1층])</f>
        <v>0</v>
      </c>
      <c r="AY560" s="54">
        <f>SUMIF(표4[잉크명],표5[[#This Row],[잉크]],표4[차주 월])</f>
        <v>0</v>
      </c>
      <c r="AZ560" s="54">
        <f>SUM(표5[[#This Row],[월]:[차주 월]])</f>
        <v>0</v>
      </c>
    </row>
    <row r="561" spans="2:52" x14ac:dyDescent="0.3">
      <c r="B561" s="56" t="s">
        <v>1331</v>
      </c>
      <c r="C561" s="56"/>
      <c r="D561" s="56" t="s">
        <v>3041</v>
      </c>
      <c r="E561" s="34">
        <f>COUNTIF(사출계획!$E$62:$F$110,표4[[#This Row],[제품명]])</f>
        <v>0</v>
      </c>
      <c r="F561" s="126">
        <f>COUNTIF(사출계획!$E$62:$F$87,표4[[#This Row],[제품명]])</f>
        <v>0</v>
      </c>
      <c r="G561" s="126">
        <f>COUNTIF(사출계획!$E$88:$F$110,표4[[#This Row],[제품명]])</f>
        <v>0</v>
      </c>
      <c r="H561" s="34">
        <f>COUNTIF(사출계획!$G$62:$H$110,표4[[#This Row],[제품명]])</f>
        <v>0</v>
      </c>
      <c r="I561" s="128">
        <f>COUNTIF(사출계획!$G$62:$H$87,표4[[#This Row],[제품명]])</f>
        <v>0</v>
      </c>
      <c r="J561" s="128">
        <f>COUNTIF(사출계획!$G$88:$H$110,표4[[#This Row],[제품명]])</f>
        <v>0</v>
      </c>
      <c r="K561" s="34">
        <f>COUNTIF(사출계획!$I$62:$J$110,표4[[#This Row],[제품명]])</f>
        <v>0</v>
      </c>
      <c r="L561" s="126">
        <f>COUNTIF(사출계획!$I$62:$J$87,표4[[#This Row],[제품명]])</f>
        <v>0</v>
      </c>
      <c r="M561" s="126">
        <f>COUNTIF(사출계획!$I$88:$J$110,표4[[#This Row],[제품명]])</f>
        <v>0</v>
      </c>
      <c r="N561" s="129">
        <f>COUNTIF(사출계획!$K$62:$L$110,표4[[#This Row],[제품명]])</f>
        <v>0</v>
      </c>
      <c r="O561" s="126">
        <f>COUNTIF(사출계획!$K$62:$L$87,표4[[#This Row],[제품명]])</f>
        <v>0</v>
      </c>
      <c r="P561" s="126">
        <f>COUNTIF(사출계획!$K$88:$L$110,표4[[#This Row],[제품명]])</f>
        <v>0</v>
      </c>
      <c r="Q561" s="130">
        <f>COUNTIF(사출계획!$M$62:$N$110,표4[[#This Row],[제품명]])</f>
        <v>0</v>
      </c>
      <c r="R561" s="126">
        <f>COUNTIF(사출계획!$M$62:$N$87,표4[[#This Row],[제품명]])</f>
        <v>0</v>
      </c>
      <c r="S561" s="126">
        <f>COUNTIF(사출계획!$M$88:$N$110,표4[[#This Row],[제품명]])</f>
        <v>0</v>
      </c>
      <c r="T561" s="34">
        <f>COUNTIF(사출계획!$O$62:$P$110,표4[[#This Row],[제품명]])</f>
        <v>0</v>
      </c>
      <c r="U561" s="126">
        <f>COUNTIF(사출계획!$O$62:$P$87,표4[[#This Row],[제품명]])</f>
        <v>0</v>
      </c>
      <c r="V561" s="126">
        <f>COUNTIF(사출계획!$O$88:$P$110,표4[[#This Row],[제품명]])</f>
        <v>0</v>
      </c>
      <c r="W561" s="34">
        <f>COUNTIF(사출계획!$Q$62:$R$110,표4[[#This Row],[제품명]])</f>
        <v>0</v>
      </c>
      <c r="X561" s="126">
        <f>COUNTIF(사출계획!$Q$62:$R$87,표4[[#This Row],[제품명]])</f>
        <v>0</v>
      </c>
      <c r="Y561" s="126">
        <f>COUNTIF(사출계획!$Q$88:$R$110,표4[[#This Row],[제품명]])</f>
        <v>0</v>
      </c>
      <c r="Z561" s="34">
        <f>COUNTIF(사출계획!$S$62:$T$110,표4[[#This Row],[제품명]])</f>
        <v>0</v>
      </c>
      <c r="AA561" s="126"/>
      <c r="AB561" s="126"/>
      <c r="AC561" s="208" t="s">
        <v>784</v>
      </c>
      <c r="AD561" s="129">
        <f>SUMIF(표4[잉크명],표5[[#This Row],[잉크]],표4[월])</f>
        <v>0</v>
      </c>
      <c r="AE561" s="131">
        <f>SUMIF(표4[잉크명],표5[[#This Row],[잉크]],표4[월-3층])</f>
        <v>0</v>
      </c>
      <c r="AF561" s="131">
        <f>SUMIF(표4[잉크명],표5[[#This Row],[잉크]],표4[월-1층])</f>
        <v>0</v>
      </c>
      <c r="AG561" s="133">
        <f>SUMIF(표4[잉크명],표5[[#This Row],[잉크]],표4[화])</f>
        <v>0</v>
      </c>
      <c r="AH561" s="131">
        <f>SUMIF(표4[잉크명],표5[[#This Row],[잉크]],표4[화-3층])</f>
        <v>0</v>
      </c>
      <c r="AI561" s="131">
        <f>SUMIF(표4[잉크명],표5[[#This Row],[잉크]],표4[화-1층])</f>
        <v>0</v>
      </c>
      <c r="AJ561" s="130">
        <f>SUMIF(표4[잉크명],표5[[#This Row],[잉크]],표4[수])</f>
        <v>0</v>
      </c>
      <c r="AK561" s="131">
        <f>SUMIF(표4[잉크명],표5[[#This Row],[잉크]],표4[수-3층])</f>
        <v>0</v>
      </c>
      <c r="AL561" s="131">
        <f>SUMIF(표4[잉크명],표5[[#This Row],[잉크]],표4[수-1층])</f>
        <v>0</v>
      </c>
      <c r="AM561" s="54">
        <f>SUMIF(표4[잉크명],표5[[#This Row],[잉크]],표4[목])</f>
        <v>0</v>
      </c>
      <c r="AN561" s="131">
        <f>SUMIF(표4[잉크명],표5[[#This Row],[잉크]],표4[목-3층])</f>
        <v>0</v>
      </c>
      <c r="AO561" s="131">
        <f>SUMIF(표4[잉크명],표5[[#This Row],[잉크]],표4[목-1층])</f>
        <v>0</v>
      </c>
      <c r="AP561" s="54">
        <f>SUMIF(표4[잉크명],표5[[#This Row],[잉크]],표4[금])</f>
        <v>0</v>
      </c>
      <c r="AQ561" s="131">
        <f>SUMIF(표4[잉크명],표5[[#This Row],[잉크]],표4[금-3층])</f>
        <v>0</v>
      </c>
      <c r="AR561" s="131">
        <f>SUMIF(표4[잉크명],표5[[#This Row],[잉크]],표4[금-1층])</f>
        <v>0</v>
      </c>
      <c r="AS561" s="54">
        <f>SUMIF(표4[잉크명],표5[[#This Row],[잉크]],표4[토])</f>
        <v>0</v>
      </c>
      <c r="AT561" s="131">
        <f>SUMIF(표4[잉크명],표5[[#This Row],[잉크]],표4[토-3층])</f>
        <v>0</v>
      </c>
      <c r="AU561" s="131">
        <f>SUMIF(표4[잉크명],표5[[#This Row],[잉크]],표4[토-1층])</f>
        <v>0</v>
      </c>
      <c r="AV561" s="54">
        <f>SUMIF(표4[잉크명],표5[[#This Row],[잉크]],표4[일])</f>
        <v>0</v>
      </c>
      <c r="AW561" s="131">
        <f>SUMIF(표4[잉크명],표5[[#This Row],[잉크]],표4[일-3층])</f>
        <v>0</v>
      </c>
      <c r="AX561" s="131">
        <f>SUMIF(표4[잉크명],표5[[#This Row],[잉크]],표4[일-1층])</f>
        <v>0</v>
      </c>
      <c r="AY561" s="54">
        <f>SUMIF(표4[잉크명],표5[[#This Row],[잉크]],표4[차주 월])</f>
        <v>0</v>
      </c>
      <c r="AZ561" s="54">
        <f>SUM(표5[[#This Row],[월]:[차주 월]])</f>
        <v>0</v>
      </c>
    </row>
    <row r="562" spans="2:52" x14ac:dyDescent="0.3">
      <c r="B562" s="56" t="s">
        <v>1354</v>
      </c>
      <c r="C562" s="56"/>
      <c r="D562" s="56" t="s">
        <v>4356</v>
      </c>
      <c r="E562" s="54">
        <f>COUNTIF(사출계획!$E$62:$F$110,표4[[#This Row],[제품명]])</f>
        <v>0</v>
      </c>
      <c r="F562" s="131">
        <f>COUNTIF(사출계획!$E$62:$F$87,표4[[#This Row],[제품명]])</f>
        <v>0</v>
      </c>
      <c r="G562" s="131">
        <f>COUNTIF(사출계획!$E$88:$F$110,표4[[#This Row],[제품명]])</f>
        <v>0</v>
      </c>
      <c r="H562" s="54">
        <f>COUNTIF(사출계획!$G$62:$H$110,표4[[#This Row],[제품명]])</f>
        <v>0</v>
      </c>
      <c r="I562" s="132">
        <f>COUNTIF(사출계획!$G$62:$H$87,표4[[#This Row],[제품명]])</f>
        <v>0</v>
      </c>
      <c r="J562" s="132">
        <f>COUNTIF(사출계획!$G$88:$H$110,표4[[#This Row],[제품명]])</f>
        <v>0</v>
      </c>
      <c r="K562" s="54">
        <f>COUNTIF(사출계획!$I$62:$J$110,표4[[#This Row],[제품명]])</f>
        <v>0</v>
      </c>
      <c r="L562" s="131">
        <f>COUNTIF(사출계획!$I$62:$J$87,표4[[#This Row],[제품명]])</f>
        <v>0</v>
      </c>
      <c r="M562" s="131">
        <f>COUNTIF(사출계획!$I$88:$J$110,표4[[#This Row],[제품명]])</f>
        <v>0</v>
      </c>
      <c r="N562" s="129">
        <f>COUNTIF(사출계획!$K$62:$L$110,표4[[#This Row],[제품명]])</f>
        <v>0</v>
      </c>
      <c r="O562" s="131">
        <f>COUNTIF(사출계획!$K$62:$L$87,표4[[#This Row],[제품명]])</f>
        <v>0</v>
      </c>
      <c r="P562" s="131">
        <f>COUNTIF(사출계획!$K$88:$L$110,표4[[#This Row],[제품명]])</f>
        <v>0</v>
      </c>
      <c r="Q562" s="130">
        <f>COUNTIF(사출계획!$M$62:$N$110,표4[[#This Row],[제품명]])</f>
        <v>0</v>
      </c>
      <c r="R562" s="131">
        <f>COUNTIF(사출계획!$M$62:$N$87,표4[[#This Row],[제품명]])</f>
        <v>0</v>
      </c>
      <c r="S562" s="131">
        <f>COUNTIF(사출계획!$M$88:$N$110,표4[[#This Row],[제품명]])</f>
        <v>0</v>
      </c>
      <c r="T562" s="54">
        <f>COUNTIF(사출계획!$O$62:$P$110,표4[[#This Row],[제품명]])</f>
        <v>0</v>
      </c>
      <c r="U562" s="131">
        <f>COUNTIF(사출계획!$O$62:$P$87,표4[[#This Row],[제품명]])</f>
        <v>0</v>
      </c>
      <c r="V562" s="131">
        <f>COUNTIF(사출계획!$O$88:$P$110,표4[[#This Row],[제품명]])</f>
        <v>0</v>
      </c>
      <c r="W562" s="54">
        <f>COUNTIF(사출계획!$Q$62:$R$110,표4[[#This Row],[제품명]])</f>
        <v>0</v>
      </c>
      <c r="X562" s="131">
        <f>COUNTIF(사출계획!$Q$62:$R$87,표4[[#This Row],[제품명]])</f>
        <v>0</v>
      </c>
      <c r="Y562" s="131">
        <f>COUNTIF(사출계획!$Q$88:$R$110,표4[[#This Row],[제품명]])</f>
        <v>0</v>
      </c>
      <c r="Z562" s="54">
        <f>COUNTIF(사출계획!$S$62:$T$110,표4[[#This Row],[제품명]])</f>
        <v>0</v>
      </c>
      <c r="AA562" s="126"/>
      <c r="AB562" s="126"/>
      <c r="AC562" s="33" t="s">
        <v>307</v>
      </c>
      <c r="AD562" s="129">
        <f>SUMIF(표4[잉크명],표5[[#This Row],[잉크]],표4[월])</f>
        <v>0</v>
      </c>
      <c r="AE562" s="126">
        <f>SUMIF(표4[잉크명],표5[[#This Row],[잉크]],표4[월-3층])</f>
        <v>0</v>
      </c>
      <c r="AF562" s="126">
        <f>SUMIF(표4[잉크명],표5[[#This Row],[잉크]],표4[월-1층])</f>
        <v>0</v>
      </c>
      <c r="AG562" s="133">
        <f>SUMIF(표4[잉크명],표5[[#This Row],[잉크]],표4[화])</f>
        <v>0</v>
      </c>
      <c r="AH562" s="126">
        <f>SUMIF(표4[잉크명],표5[[#This Row],[잉크]],표4[화-3층])</f>
        <v>0</v>
      </c>
      <c r="AI562" s="126">
        <f>SUMIF(표4[잉크명],표5[[#This Row],[잉크]],표4[화-1층])</f>
        <v>0</v>
      </c>
      <c r="AJ562" s="130">
        <f>SUMIF(표4[잉크명],표5[[#This Row],[잉크]],표4[수])</f>
        <v>0</v>
      </c>
      <c r="AK562" s="126">
        <f>SUMIF(표4[잉크명],표5[[#This Row],[잉크]],표4[수-3층])</f>
        <v>0</v>
      </c>
      <c r="AL562" s="126">
        <f>SUMIF(표4[잉크명],표5[[#This Row],[잉크]],표4[수-1층])</f>
        <v>0</v>
      </c>
      <c r="AM562" s="34">
        <f>SUMIF(표4[잉크명],표5[[#This Row],[잉크]],표4[목])</f>
        <v>0</v>
      </c>
      <c r="AN562" s="126">
        <f>SUMIF(표4[잉크명],표5[[#This Row],[잉크]],표4[목-3층])</f>
        <v>0</v>
      </c>
      <c r="AO562" s="126">
        <f>SUMIF(표4[잉크명],표5[[#This Row],[잉크]],표4[목-1층])</f>
        <v>0</v>
      </c>
      <c r="AP562" s="34">
        <f>SUMIF(표4[잉크명],표5[[#This Row],[잉크]],표4[금])</f>
        <v>0</v>
      </c>
      <c r="AQ562" s="126">
        <f>SUMIF(표4[잉크명],표5[[#This Row],[잉크]],표4[금-3층])</f>
        <v>0</v>
      </c>
      <c r="AR562" s="126">
        <f>SUMIF(표4[잉크명],표5[[#This Row],[잉크]],표4[금-1층])</f>
        <v>0</v>
      </c>
      <c r="AS562" s="34">
        <f>SUMIF(표4[잉크명],표5[[#This Row],[잉크]],표4[토])</f>
        <v>0</v>
      </c>
      <c r="AT562" s="126">
        <f>SUMIF(표4[잉크명],표5[[#This Row],[잉크]],표4[토-3층])</f>
        <v>0</v>
      </c>
      <c r="AU562" s="126">
        <f>SUMIF(표4[잉크명],표5[[#This Row],[잉크]],표4[토-1층])</f>
        <v>0</v>
      </c>
      <c r="AV562" s="34">
        <f>SUMIF(표4[잉크명],표5[[#This Row],[잉크]],표4[일])</f>
        <v>0</v>
      </c>
      <c r="AW562" s="126">
        <f>SUMIF(표4[잉크명],표5[[#This Row],[잉크]],표4[일-3층])</f>
        <v>0</v>
      </c>
      <c r="AX562" s="126">
        <f>SUMIF(표4[잉크명],표5[[#This Row],[잉크]],표4[일-1층])</f>
        <v>0</v>
      </c>
      <c r="AY562" s="34">
        <f>SUMIF(표4[잉크명],표5[[#This Row],[잉크]],표4[차주 월])</f>
        <v>0</v>
      </c>
      <c r="AZ562" s="34">
        <f>SUM(표5[[#This Row],[월]:[차주 월]])</f>
        <v>0</v>
      </c>
    </row>
    <row r="563" spans="2:52" x14ac:dyDescent="0.3">
      <c r="B563" s="56" t="s">
        <v>1354</v>
      </c>
      <c r="C563" s="56"/>
      <c r="D563" s="56" t="s">
        <v>1348</v>
      </c>
      <c r="E563" s="34">
        <f>COUNTIF(사출계획!$E$62:$F$110,표4[[#This Row],[제품명]])</f>
        <v>0</v>
      </c>
      <c r="F563" s="126">
        <f>COUNTIF(사출계획!$E$62:$F$87,표4[[#This Row],[제품명]])</f>
        <v>0</v>
      </c>
      <c r="G563" s="126">
        <f>COUNTIF(사출계획!$E$88:$F$110,표4[[#This Row],[제품명]])</f>
        <v>0</v>
      </c>
      <c r="H563" s="34">
        <f>COUNTIF(사출계획!$G$62:$H$110,표4[[#This Row],[제품명]])</f>
        <v>0</v>
      </c>
      <c r="I563" s="128">
        <f>COUNTIF(사출계획!$G$62:$H$87,표4[[#This Row],[제품명]])</f>
        <v>0</v>
      </c>
      <c r="J563" s="128">
        <f>COUNTIF(사출계획!$G$88:$H$110,표4[[#This Row],[제품명]])</f>
        <v>0</v>
      </c>
      <c r="K563" s="34">
        <f>COUNTIF(사출계획!$I$62:$J$110,표4[[#This Row],[제품명]])</f>
        <v>0</v>
      </c>
      <c r="L563" s="126">
        <f>COUNTIF(사출계획!$I$62:$J$87,표4[[#This Row],[제품명]])</f>
        <v>0</v>
      </c>
      <c r="M563" s="126">
        <f>COUNTIF(사출계획!$I$88:$J$110,표4[[#This Row],[제품명]])</f>
        <v>0</v>
      </c>
      <c r="N563" s="129">
        <f>COUNTIF(사출계획!$K$62:$L$110,표4[[#This Row],[제품명]])</f>
        <v>0</v>
      </c>
      <c r="O563" s="126">
        <f>COUNTIF(사출계획!$K$62:$L$87,표4[[#This Row],[제품명]])</f>
        <v>0</v>
      </c>
      <c r="P563" s="126">
        <f>COUNTIF(사출계획!$K$88:$L$110,표4[[#This Row],[제품명]])</f>
        <v>0</v>
      </c>
      <c r="Q563" s="130">
        <f>COUNTIF(사출계획!$M$62:$N$110,표4[[#This Row],[제품명]])</f>
        <v>0</v>
      </c>
      <c r="R563" s="126">
        <f>COUNTIF(사출계획!$M$62:$N$87,표4[[#This Row],[제품명]])</f>
        <v>0</v>
      </c>
      <c r="S563" s="126">
        <f>COUNTIF(사출계획!$M$88:$N$110,표4[[#This Row],[제품명]])</f>
        <v>0</v>
      </c>
      <c r="T563" s="34">
        <f>COUNTIF(사출계획!$O$62:$P$110,표4[[#This Row],[제품명]])</f>
        <v>0</v>
      </c>
      <c r="U563" s="126">
        <f>COUNTIF(사출계획!$O$62:$P$87,표4[[#This Row],[제품명]])</f>
        <v>0</v>
      </c>
      <c r="V563" s="126">
        <f>COUNTIF(사출계획!$O$88:$P$110,표4[[#This Row],[제품명]])</f>
        <v>0</v>
      </c>
      <c r="W563" s="34">
        <f>COUNTIF(사출계획!$Q$62:$R$110,표4[[#This Row],[제품명]])</f>
        <v>0</v>
      </c>
      <c r="X563" s="126">
        <f>COUNTIF(사출계획!$Q$62:$R$87,표4[[#This Row],[제품명]])</f>
        <v>0</v>
      </c>
      <c r="Y563" s="126">
        <f>COUNTIF(사출계획!$Q$88:$R$110,표4[[#This Row],[제품명]])</f>
        <v>0</v>
      </c>
      <c r="Z563" s="34">
        <f>COUNTIF(사출계획!$S$62:$T$110,표4[[#This Row],[제품명]])</f>
        <v>0</v>
      </c>
      <c r="AA563" s="126"/>
      <c r="AB563" s="126"/>
      <c r="AC563" s="209" t="s">
        <v>1669</v>
      </c>
      <c r="AD563" s="129">
        <f>SUMIF(표4[잉크명],표5[[#This Row],[잉크]],표4[월])</f>
        <v>0</v>
      </c>
      <c r="AE563" s="131">
        <f>SUMIF(표4[잉크명],표5[[#This Row],[잉크]],표4[월-3층])</f>
        <v>0</v>
      </c>
      <c r="AF563" s="131">
        <f>SUMIF(표4[잉크명],표5[[#This Row],[잉크]],표4[월-1층])</f>
        <v>0</v>
      </c>
      <c r="AG563" s="133">
        <f>SUMIF(표4[잉크명],표5[[#This Row],[잉크]],표4[화])</f>
        <v>0</v>
      </c>
      <c r="AH563" s="131">
        <f>SUMIF(표4[잉크명],표5[[#This Row],[잉크]],표4[화-3층])</f>
        <v>0</v>
      </c>
      <c r="AI563" s="131">
        <f>SUMIF(표4[잉크명],표5[[#This Row],[잉크]],표4[화-1층])</f>
        <v>0</v>
      </c>
      <c r="AJ563" s="130">
        <f>SUMIF(표4[잉크명],표5[[#This Row],[잉크]],표4[수])</f>
        <v>0</v>
      </c>
      <c r="AK563" s="131">
        <f>SUMIF(표4[잉크명],표5[[#This Row],[잉크]],표4[수-3층])</f>
        <v>0</v>
      </c>
      <c r="AL563" s="131">
        <f>SUMIF(표4[잉크명],표5[[#This Row],[잉크]],표4[수-1층])</f>
        <v>0</v>
      </c>
      <c r="AM563" s="54">
        <f>SUMIF(표4[잉크명],표5[[#This Row],[잉크]],표4[목])</f>
        <v>0</v>
      </c>
      <c r="AN563" s="131">
        <f>SUMIF(표4[잉크명],표5[[#This Row],[잉크]],표4[목-3층])</f>
        <v>0</v>
      </c>
      <c r="AO563" s="131">
        <f>SUMIF(표4[잉크명],표5[[#This Row],[잉크]],표4[목-1층])</f>
        <v>0</v>
      </c>
      <c r="AP563" s="54">
        <f>SUMIF(표4[잉크명],표5[[#This Row],[잉크]],표4[금])</f>
        <v>0</v>
      </c>
      <c r="AQ563" s="131">
        <f>SUMIF(표4[잉크명],표5[[#This Row],[잉크]],표4[금-3층])</f>
        <v>0</v>
      </c>
      <c r="AR563" s="131">
        <f>SUMIF(표4[잉크명],표5[[#This Row],[잉크]],표4[금-1층])</f>
        <v>0</v>
      </c>
      <c r="AS563" s="54">
        <f>SUMIF(표4[잉크명],표5[[#This Row],[잉크]],표4[토])</f>
        <v>0</v>
      </c>
      <c r="AT563" s="131">
        <f>SUMIF(표4[잉크명],표5[[#This Row],[잉크]],표4[토-3층])</f>
        <v>0</v>
      </c>
      <c r="AU563" s="131">
        <f>SUMIF(표4[잉크명],표5[[#This Row],[잉크]],표4[토-1층])</f>
        <v>0</v>
      </c>
      <c r="AV563" s="54">
        <f>SUMIF(표4[잉크명],표5[[#This Row],[잉크]],표4[일])</f>
        <v>0</v>
      </c>
      <c r="AW563" s="131">
        <f>SUMIF(표4[잉크명],표5[[#This Row],[잉크]],표4[일-3층])</f>
        <v>0</v>
      </c>
      <c r="AX563" s="131">
        <f>SUMIF(표4[잉크명],표5[[#This Row],[잉크]],표4[일-1층])</f>
        <v>0</v>
      </c>
      <c r="AY563" s="54">
        <f>SUMIF(표4[잉크명],표5[[#This Row],[잉크]],표4[차주 월])</f>
        <v>0</v>
      </c>
      <c r="AZ563" s="54">
        <f>SUM(표5[[#This Row],[월]:[차주 월]])</f>
        <v>0</v>
      </c>
    </row>
    <row r="564" spans="2:52" x14ac:dyDescent="0.3">
      <c r="B564" s="56" t="s">
        <v>1354</v>
      </c>
      <c r="C564" s="56"/>
      <c r="D564" s="56" t="s">
        <v>2483</v>
      </c>
      <c r="E564" s="34">
        <f>COUNTIF(사출계획!$E$62:$F$110,표4[[#This Row],[제품명]])</f>
        <v>0</v>
      </c>
      <c r="F564" s="126">
        <f>COUNTIF(사출계획!$E$62:$F$87,표4[[#This Row],[제품명]])</f>
        <v>0</v>
      </c>
      <c r="G564" s="126">
        <f>COUNTIF(사출계획!$E$88:$F$110,표4[[#This Row],[제품명]])</f>
        <v>0</v>
      </c>
      <c r="H564" s="34">
        <f>COUNTIF(사출계획!$G$62:$H$110,표4[[#This Row],[제품명]])</f>
        <v>0</v>
      </c>
      <c r="I564" s="128">
        <f>COUNTIF(사출계획!$G$62:$H$87,표4[[#This Row],[제품명]])</f>
        <v>0</v>
      </c>
      <c r="J564" s="128">
        <f>COUNTIF(사출계획!$G$88:$H$110,표4[[#This Row],[제품명]])</f>
        <v>0</v>
      </c>
      <c r="K564" s="34">
        <f>COUNTIF(사출계획!$I$62:$J$110,표4[[#This Row],[제품명]])</f>
        <v>0</v>
      </c>
      <c r="L564" s="126">
        <f>COUNTIF(사출계획!$I$62:$J$87,표4[[#This Row],[제품명]])</f>
        <v>0</v>
      </c>
      <c r="M564" s="126">
        <f>COUNTIF(사출계획!$I$88:$J$110,표4[[#This Row],[제품명]])</f>
        <v>0</v>
      </c>
      <c r="N564" s="129">
        <f>COUNTIF(사출계획!$K$62:$L$110,표4[[#This Row],[제품명]])</f>
        <v>0</v>
      </c>
      <c r="O564" s="126">
        <f>COUNTIF(사출계획!$K$62:$L$87,표4[[#This Row],[제품명]])</f>
        <v>0</v>
      </c>
      <c r="P564" s="126">
        <f>COUNTIF(사출계획!$K$88:$L$110,표4[[#This Row],[제품명]])</f>
        <v>0</v>
      </c>
      <c r="Q564" s="130">
        <f>COUNTIF(사출계획!$M$62:$N$110,표4[[#This Row],[제품명]])</f>
        <v>0</v>
      </c>
      <c r="R564" s="126">
        <f>COUNTIF(사출계획!$M$62:$N$87,표4[[#This Row],[제품명]])</f>
        <v>0</v>
      </c>
      <c r="S564" s="126">
        <f>COUNTIF(사출계획!$M$88:$N$110,표4[[#This Row],[제품명]])</f>
        <v>0</v>
      </c>
      <c r="T564" s="34">
        <f>COUNTIF(사출계획!$O$62:$P$110,표4[[#This Row],[제품명]])</f>
        <v>0</v>
      </c>
      <c r="U564" s="126">
        <f>COUNTIF(사출계획!$O$62:$P$87,표4[[#This Row],[제품명]])</f>
        <v>0</v>
      </c>
      <c r="V564" s="126">
        <f>COUNTIF(사출계획!$O$88:$P$110,표4[[#This Row],[제품명]])</f>
        <v>0</v>
      </c>
      <c r="W564" s="34">
        <f>COUNTIF(사출계획!$Q$62:$R$110,표4[[#This Row],[제품명]])</f>
        <v>0</v>
      </c>
      <c r="X564" s="126">
        <f>COUNTIF(사출계획!$Q$62:$R$87,표4[[#This Row],[제품명]])</f>
        <v>0</v>
      </c>
      <c r="Y564" s="126">
        <f>COUNTIF(사출계획!$Q$88:$R$110,표4[[#This Row],[제품명]])</f>
        <v>0</v>
      </c>
      <c r="Z564" s="34">
        <f>COUNTIF(사출계획!$S$62:$T$110,표4[[#This Row],[제품명]])</f>
        <v>0</v>
      </c>
      <c r="AA564" s="126"/>
      <c r="AB564" s="126"/>
      <c r="AC564" s="33" t="s">
        <v>304</v>
      </c>
      <c r="AD564" s="129">
        <f>SUMIF(표4[잉크명],표5[[#This Row],[잉크]],표4[월])</f>
        <v>0</v>
      </c>
      <c r="AE564" s="126">
        <f>SUMIF(표4[잉크명],표5[[#This Row],[잉크]],표4[월-3층])</f>
        <v>0</v>
      </c>
      <c r="AF564" s="126">
        <f>SUMIF(표4[잉크명],표5[[#This Row],[잉크]],표4[월-1층])</f>
        <v>0</v>
      </c>
      <c r="AG564" s="133">
        <f>SUMIF(표4[잉크명],표5[[#This Row],[잉크]],표4[화])</f>
        <v>0</v>
      </c>
      <c r="AH564" s="126">
        <f>SUMIF(표4[잉크명],표5[[#This Row],[잉크]],표4[화-3층])</f>
        <v>0</v>
      </c>
      <c r="AI564" s="126">
        <f>SUMIF(표4[잉크명],표5[[#This Row],[잉크]],표4[화-1층])</f>
        <v>0</v>
      </c>
      <c r="AJ564" s="130">
        <f>SUMIF(표4[잉크명],표5[[#This Row],[잉크]],표4[수])</f>
        <v>0</v>
      </c>
      <c r="AK564" s="126">
        <f>SUMIF(표4[잉크명],표5[[#This Row],[잉크]],표4[수-3층])</f>
        <v>0</v>
      </c>
      <c r="AL564" s="126">
        <f>SUMIF(표4[잉크명],표5[[#This Row],[잉크]],표4[수-1층])</f>
        <v>0</v>
      </c>
      <c r="AM564" s="34">
        <f>SUMIF(표4[잉크명],표5[[#This Row],[잉크]],표4[목])</f>
        <v>0</v>
      </c>
      <c r="AN564" s="126">
        <f>SUMIF(표4[잉크명],표5[[#This Row],[잉크]],표4[목-3층])</f>
        <v>0</v>
      </c>
      <c r="AO564" s="126">
        <f>SUMIF(표4[잉크명],표5[[#This Row],[잉크]],표4[목-1층])</f>
        <v>0</v>
      </c>
      <c r="AP564" s="34">
        <f>SUMIF(표4[잉크명],표5[[#This Row],[잉크]],표4[금])</f>
        <v>0</v>
      </c>
      <c r="AQ564" s="126">
        <f>SUMIF(표4[잉크명],표5[[#This Row],[잉크]],표4[금-3층])</f>
        <v>0</v>
      </c>
      <c r="AR564" s="126">
        <f>SUMIF(표4[잉크명],표5[[#This Row],[잉크]],표4[금-1층])</f>
        <v>0</v>
      </c>
      <c r="AS564" s="34">
        <f>SUMIF(표4[잉크명],표5[[#This Row],[잉크]],표4[토])</f>
        <v>0</v>
      </c>
      <c r="AT564" s="126">
        <f>SUMIF(표4[잉크명],표5[[#This Row],[잉크]],표4[토-3층])</f>
        <v>0</v>
      </c>
      <c r="AU564" s="126">
        <f>SUMIF(표4[잉크명],표5[[#This Row],[잉크]],표4[토-1층])</f>
        <v>0</v>
      </c>
      <c r="AV564" s="34">
        <f>SUMIF(표4[잉크명],표5[[#This Row],[잉크]],표4[일])</f>
        <v>0</v>
      </c>
      <c r="AW564" s="126">
        <f>SUMIF(표4[잉크명],표5[[#This Row],[잉크]],표4[일-3층])</f>
        <v>0</v>
      </c>
      <c r="AX564" s="126">
        <f>SUMIF(표4[잉크명],표5[[#This Row],[잉크]],표4[일-1층])</f>
        <v>0</v>
      </c>
      <c r="AY564" s="34">
        <f>SUMIF(표4[잉크명],표5[[#This Row],[잉크]],표4[차주 월])</f>
        <v>0</v>
      </c>
      <c r="AZ564" s="34">
        <f>SUM(표5[[#This Row],[월]:[차주 월]])</f>
        <v>0</v>
      </c>
    </row>
    <row r="565" spans="2:52" x14ac:dyDescent="0.3">
      <c r="B565" s="56" t="s">
        <v>1350</v>
      </c>
      <c r="C565" s="56"/>
      <c r="D565" s="56" t="s">
        <v>2653</v>
      </c>
      <c r="E565" s="34">
        <f>COUNTIF(사출계획!$E$62:$F$110,표4[[#This Row],[제품명]])</f>
        <v>0</v>
      </c>
      <c r="F565" s="126">
        <f>COUNTIF(사출계획!$E$62:$F$87,표4[[#This Row],[제품명]])</f>
        <v>0</v>
      </c>
      <c r="G565" s="126">
        <f>COUNTIF(사출계획!$E$88:$F$110,표4[[#This Row],[제품명]])</f>
        <v>0</v>
      </c>
      <c r="H565" s="34">
        <f>COUNTIF(사출계획!$G$62:$H$110,표4[[#This Row],[제품명]])</f>
        <v>0</v>
      </c>
      <c r="I565" s="128">
        <f>COUNTIF(사출계획!$G$62:$H$87,표4[[#This Row],[제품명]])</f>
        <v>0</v>
      </c>
      <c r="J565" s="128">
        <f>COUNTIF(사출계획!$G$88:$H$110,표4[[#This Row],[제품명]])</f>
        <v>0</v>
      </c>
      <c r="K565" s="34">
        <f>COUNTIF(사출계획!$I$62:$J$110,표4[[#This Row],[제품명]])</f>
        <v>0</v>
      </c>
      <c r="L565" s="126">
        <f>COUNTIF(사출계획!$I$62:$J$87,표4[[#This Row],[제품명]])</f>
        <v>0</v>
      </c>
      <c r="M565" s="126">
        <f>COUNTIF(사출계획!$I$88:$J$110,표4[[#This Row],[제품명]])</f>
        <v>0</v>
      </c>
      <c r="N565" s="129">
        <f>COUNTIF(사출계획!$K$62:$L$110,표4[[#This Row],[제품명]])</f>
        <v>0</v>
      </c>
      <c r="O565" s="126">
        <f>COUNTIF(사출계획!$K$62:$L$87,표4[[#This Row],[제품명]])</f>
        <v>0</v>
      </c>
      <c r="P565" s="126">
        <f>COUNTIF(사출계획!$K$88:$L$110,표4[[#This Row],[제품명]])</f>
        <v>0</v>
      </c>
      <c r="Q565" s="130">
        <f>COUNTIF(사출계획!$M$62:$N$110,표4[[#This Row],[제품명]])</f>
        <v>0</v>
      </c>
      <c r="R565" s="126">
        <f>COUNTIF(사출계획!$M$62:$N$87,표4[[#This Row],[제품명]])</f>
        <v>0</v>
      </c>
      <c r="S565" s="126">
        <f>COUNTIF(사출계획!$M$88:$N$110,표4[[#This Row],[제품명]])</f>
        <v>0</v>
      </c>
      <c r="T565" s="34">
        <f>COUNTIF(사출계획!$O$62:$P$110,표4[[#This Row],[제품명]])</f>
        <v>0</v>
      </c>
      <c r="U565" s="126">
        <f>COUNTIF(사출계획!$O$62:$P$87,표4[[#This Row],[제품명]])</f>
        <v>0</v>
      </c>
      <c r="V565" s="126">
        <f>COUNTIF(사출계획!$O$88:$P$110,표4[[#This Row],[제품명]])</f>
        <v>0</v>
      </c>
      <c r="W565" s="34">
        <f>COUNTIF(사출계획!$Q$62:$R$110,표4[[#This Row],[제품명]])</f>
        <v>0</v>
      </c>
      <c r="X565" s="126">
        <f>COUNTIF(사출계획!$Q$62:$R$87,표4[[#This Row],[제품명]])</f>
        <v>0</v>
      </c>
      <c r="Y565" s="126">
        <f>COUNTIF(사출계획!$Q$88:$R$110,표4[[#This Row],[제품명]])</f>
        <v>0</v>
      </c>
      <c r="Z565" s="34">
        <f>COUNTIF(사출계획!$S$62:$T$110,표4[[#This Row],[제품명]])</f>
        <v>0</v>
      </c>
      <c r="AA565" s="126"/>
      <c r="AB565" s="126"/>
      <c r="AC565" s="33" t="s">
        <v>346</v>
      </c>
      <c r="AD565" s="129">
        <f>SUMIF(표4[잉크명],표5[[#This Row],[잉크]],표4[월])</f>
        <v>1</v>
      </c>
      <c r="AE565" s="126">
        <f>SUMIF(표4[잉크명],표5[[#This Row],[잉크]],표4[월-3층])</f>
        <v>0</v>
      </c>
      <c r="AF565" s="126">
        <f>SUMIF(표4[잉크명],표5[[#This Row],[잉크]],표4[월-1층])</f>
        <v>1</v>
      </c>
      <c r="AG565" s="133">
        <f>SUMIF(표4[잉크명],표5[[#This Row],[잉크]],표4[화])</f>
        <v>2</v>
      </c>
      <c r="AH565" s="126">
        <f>SUMIF(표4[잉크명],표5[[#This Row],[잉크]],표4[화-3층])</f>
        <v>0</v>
      </c>
      <c r="AI565" s="126">
        <f>SUMIF(표4[잉크명],표5[[#This Row],[잉크]],표4[화-1층])</f>
        <v>2</v>
      </c>
      <c r="AJ565" s="130">
        <f>SUMIF(표4[잉크명],표5[[#This Row],[잉크]],표4[수])</f>
        <v>0</v>
      </c>
      <c r="AK565" s="126">
        <f>SUMIF(표4[잉크명],표5[[#This Row],[잉크]],표4[수-3층])</f>
        <v>0</v>
      </c>
      <c r="AL565" s="126">
        <f>SUMIF(표4[잉크명],표5[[#This Row],[잉크]],표4[수-1층])</f>
        <v>0</v>
      </c>
      <c r="AM565" s="34">
        <f>SUMIF(표4[잉크명],표5[[#This Row],[잉크]],표4[목])</f>
        <v>0</v>
      </c>
      <c r="AN565" s="126">
        <f>SUMIF(표4[잉크명],표5[[#This Row],[잉크]],표4[목-3층])</f>
        <v>0</v>
      </c>
      <c r="AO565" s="126">
        <f>SUMIF(표4[잉크명],표5[[#This Row],[잉크]],표4[목-1층])</f>
        <v>0</v>
      </c>
      <c r="AP565" s="34">
        <f>SUMIF(표4[잉크명],표5[[#This Row],[잉크]],표4[금])</f>
        <v>0</v>
      </c>
      <c r="AQ565" s="126">
        <f>SUMIF(표4[잉크명],표5[[#This Row],[잉크]],표4[금-3층])</f>
        <v>0</v>
      </c>
      <c r="AR565" s="126">
        <f>SUMIF(표4[잉크명],표5[[#This Row],[잉크]],표4[금-1층])</f>
        <v>0</v>
      </c>
      <c r="AS565" s="34">
        <f>SUMIF(표4[잉크명],표5[[#This Row],[잉크]],표4[토])</f>
        <v>0</v>
      </c>
      <c r="AT565" s="126">
        <f>SUMIF(표4[잉크명],표5[[#This Row],[잉크]],표4[토-3층])</f>
        <v>0</v>
      </c>
      <c r="AU565" s="126">
        <f>SUMIF(표4[잉크명],표5[[#This Row],[잉크]],표4[토-1층])</f>
        <v>0</v>
      </c>
      <c r="AV565" s="34">
        <f>SUMIF(표4[잉크명],표5[[#This Row],[잉크]],표4[일])</f>
        <v>0</v>
      </c>
      <c r="AW565" s="126">
        <f>SUMIF(표4[잉크명],표5[[#This Row],[잉크]],표4[일-3층])</f>
        <v>0</v>
      </c>
      <c r="AX565" s="126">
        <f>SUMIF(표4[잉크명],표5[[#This Row],[잉크]],표4[일-1층])</f>
        <v>0</v>
      </c>
      <c r="AY565" s="34">
        <f>SUMIF(표4[잉크명],표5[[#This Row],[잉크]],표4[차주 월])</f>
        <v>0</v>
      </c>
      <c r="AZ565" s="34">
        <f>SUM(표5[[#This Row],[월]:[차주 월]])</f>
        <v>6</v>
      </c>
    </row>
    <row r="566" spans="2:52" x14ac:dyDescent="0.3">
      <c r="B566" s="56" t="s">
        <v>1350</v>
      </c>
      <c r="C566" s="56"/>
      <c r="D566" s="56" t="s">
        <v>1352</v>
      </c>
      <c r="E566" s="34">
        <f>COUNTIF(사출계획!$E$62:$F$110,표4[[#This Row],[제품명]])</f>
        <v>0</v>
      </c>
      <c r="F566" s="126">
        <f>COUNTIF(사출계획!$E$62:$F$87,표4[[#This Row],[제품명]])</f>
        <v>0</v>
      </c>
      <c r="G566" s="126">
        <f>COUNTIF(사출계획!$E$88:$F$110,표4[[#This Row],[제품명]])</f>
        <v>0</v>
      </c>
      <c r="H566" s="34">
        <f>COUNTIF(사출계획!$G$62:$H$110,표4[[#This Row],[제품명]])</f>
        <v>0</v>
      </c>
      <c r="I566" s="128">
        <f>COUNTIF(사출계획!$G$62:$H$87,표4[[#This Row],[제품명]])</f>
        <v>0</v>
      </c>
      <c r="J566" s="128">
        <f>COUNTIF(사출계획!$G$88:$H$110,표4[[#This Row],[제품명]])</f>
        <v>0</v>
      </c>
      <c r="K566" s="34">
        <f>COUNTIF(사출계획!$I$62:$J$110,표4[[#This Row],[제품명]])</f>
        <v>0</v>
      </c>
      <c r="L566" s="126">
        <f>COUNTIF(사출계획!$I$62:$J$87,표4[[#This Row],[제품명]])</f>
        <v>0</v>
      </c>
      <c r="M566" s="126">
        <f>COUNTIF(사출계획!$I$88:$J$110,표4[[#This Row],[제품명]])</f>
        <v>0</v>
      </c>
      <c r="N566" s="129">
        <f>COUNTIF(사출계획!$K$62:$L$110,표4[[#This Row],[제품명]])</f>
        <v>0</v>
      </c>
      <c r="O566" s="126">
        <f>COUNTIF(사출계획!$K$62:$L$87,표4[[#This Row],[제품명]])</f>
        <v>0</v>
      </c>
      <c r="P566" s="126">
        <f>COUNTIF(사출계획!$K$88:$L$110,표4[[#This Row],[제품명]])</f>
        <v>0</v>
      </c>
      <c r="Q566" s="130">
        <f>COUNTIF(사출계획!$M$62:$N$110,표4[[#This Row],[제품명]])</f>
        <v>0</v>
      </c>
      <c r="R566" s="126">
        <f>COUNTIF(사출계획!$M$62:$N$87,표4[[#This Row],[제품명]])</f>
        <v>0</v>
      </c>
      <c r="S566" s="126">
        <f>COUNTIF(사출계획!$M$88:$N$110,표4[[#This Row],[제품명]])</f>
        <v>0</v>
      </c>
      <c r="T566" s="34">
        <f>COUNTIF(사출계획!$O$62:$P$110,표4[[#This Row],[제품명]])</f>
        <v>0</v>
      </c>
      <c r="U566" s="126">
        <f>COUNTIF(사출계획!$O$62:$P$87,표4[[#This Row],[제품명]])</f>
        <v>0</v>
      </c>
      <c r="V566" s="126">
        <f>COUNTIF(사출계획!$O$88:$P$110,표4[[#This Row],[제품명]])</f>
        <v>0</v>
      </c>
      <c r="W566" s="34">
        <f>COUNTIF(사출계획!$Q$62:$R$110,표4[[#This Row],[제품명]])</f>
        <v>0</v>
      </c>
      <c r="X566" s="126">
        <f>COUNTIF(사출계획!$Q$62:$R$87,표4[[#This Row],[제품명]])</f>
        <v>0</v>
      </c>
      <c r="Y566" s="126">
        <f>COUNTIF(사출계획!$Q$88:$R$110,표4[[#This Row],[제품명]])</f>
        <v>0</v>
      </c>
      <c r="Z566" s="34">
        <f>COUNTIF(사출계획!$S$62:$T$110,표4[[#This Row],[제품명]])</f>
        <v>0</v>
      </c>
      <c r="AA566" s="126"/>
      <c r="AB566" s="126"/>
      <c r="AC566" s="209" t="s">
        <v>628</v>
      </c>
      <c r="AD566" s="129">
        <f>SUMIF(표4[잉크명],표5[[#This Row],[잉크]],표4[월])</f>
        <v>0</v>
      </c>
      <c r="AE566" s="131">
        <f>SUMIF(표4[잉크명],표5[[#This Row],[잉크]],표4[월-3층])</f>
        <v>0</v>
      </c>
      <c r="AF566" s="131">
        <f>SUMIF(표4[잉크명],표5[[#This Row],[잉크]],표4[월-1층])</f>
        <v>0</v>
      </c>
      <c r="AG566" s="133">
        <f>SUMIF(표4[잉크명],표5[[#This Row],[잉크]],표4[화])</f>
        <v>0</v>
      </c>
      <c r="AH566" s="131">
        <f>SUMIF(표4[잉크명],표5[[#This Row],[잉크]],표4[화-3층])</f>
        <v>0</v>
      </c>
      <c r="AI566" s="131">
        <f>SUMIF(표4[잉크명],표5[[#This Row],[잉크]],표4[화-1층])</f>
        <v>0</v>
      </c>
      <c r="AJ566" s="130">
        <f>SUMIF(표4[잉크명],표5[[#This Row],[잉크]],표4[수])</f>
        <v>0</v>
      </c>
      <c r="AK566" s="131">
        <f>SUMIF(표4[잉크명],표5[[#This Row],[잉크]],표4[수-3층])</f>
        <v>0</v>
      </c>
      <c r="AL566" s="131">
        <f>SUMIF(표4[잉크명],표5[[#This Row],[잉크]],표4[수-1층])</f>
        <v>0</v>
      </c>
      <c r="AM566" s="54">
        <f>SUMIF(표4[잉크명],표5[[#This Row],[잉크]],표4[목])</f>
        <v>0</v>
      </c>
      <c r="AN566" s="131">
        <f>SUMIF(표4[잉크명],표5[[#This Row],[잉크]],표4[목-3층])</f>
        <v>0</v>
      </c>
      <c r="AO566" s="131">
        <f>SUMIF(표4[잉크명],표5[[#This Row],[잉크]],표4[목-1층])</f>
        <v>0</v>
      </c>
      <c r="AP566" s="54">
        <f>SUMIF(표4[잉크명],표5[[#This Row],[잉크]],표4[금])</f>
        <v>0</v>
      </c>
      <c r="AQ566" s="131">
        <f>SUMIF(표4[잉크명],표5[[#This Row],[잉크]],표4[금-3층])</f>
        <v>0</v>
      </c>
      <c r="AR566" s="131">
        <f>SUMIF(표4[잉크명],표5[[#This Row],[잉크]],표4[금-1층])</f>
        <v>0</v>
      </c>
      <c r="AS566" s="54">
        <f>SUMIF(표4[잉크명],표5[[#This Row],[잉크]],표4[토])</f>
        <v>0</v>
      </c>
      <c r="AT566" s="131">
        <f>SUMIF(표4[잉크명],표5[[#This Row],[잉크]],표4[토-3층])</f>
        <v>0</v>
      </c>
      <c r="AU566" s="131">
        <f>SUMIF(표4[잉크명],표5[[#This Row],[잉크]],표4[토-1층])</f>
        <v>0</v>
      </c>
      <c r="AV566" s="54">
        <f>SUMIF(표4[잉크명],표5[[#This Row],[잉크]],표4[일])</f>
        <v>0</v>
      </c>
      <c r="AW566" s="131">
        <f>SUMIF(표4[잉크명],표5[[#This Row],[잉크]],표4[일-3층])</f>
        <v>0</v>
      </c>
      <c r="AX566" s="131">
        <f>SUMIF(표4[잉크명],표5[[#This Row],[잉크]],표4[일-1층])</f>
        <v>0</v>
      </c>
      <c r="AY566" s="54">
        <f>SUMIF(표4[잉크명],표5[[#This Row],[잉크]],표4[차주 월])</f>
        <v>0</v>
      </c>
      <c r="AZ566" s="54">
        <f>SUM(표5[[#This Row],[월]:[차주 월]])</f>
        <v>0</v>
      </c>
    </row>
    <row r="567" spans="2:52" x14ac:dyDescent="0.3">
      <c r="B567" s="56" t="s">
        <v>1350</v>
      </c>
      <c r="C567" s="56"/>
      <c r="D567" s="56" t="s">
        <v>2650</v>
      </c>
      <c r="E567" s="34">
        <f>COUNTIF(사출계획!$E$62:$F$110,표4[[#This Row],[제품명]])</f>
        <v>0</v>
      </c>
      <c r="F567" s="126">
        <f>COUNTIF(사출계획!$E$62:$F$87,표4[[#This Row],[제품명]])</f>
        <v>0</v>
      </c>
      <c r="G567" s="126">
        <f>COUNTIF(사출계획!$E$88:$F$110,표4[[#This Row],[제품명]])</f>
        <v>0</v>
      </c>
      <c r="H567" s="34">
        <f>COUNTIF(사출계획!$G$62:$H$110,표4[[#This Row],[제품명]])</f>
        <v>0</v>
      </c>
      <c r="I567" s="128">
        <f>COUNTIF(사출계획!$G$62:$H$87,표4[[#This Row],[제품명]])</f>
        <v>0</v>
      </c>
      <c r="J567" s="128">
        <f>COUNTIF(사출계획!$G$88:$H$110,표4[[#This Row],[제품명]])</f>
        <v>0</v>
      </c>
      <c r="K567" s="34">
        <f>COUNTIF(사출계획!$I$62:$J$110,표4[[#This Row],[제품명]])</f>
        <v>0</v>
      </c>
      <c r="L567" s="126">
        <f>COUNTIF(사출계획!$I$62:$J$87,표4[[#This Row],[제품명]])</f>
        <v>0</v>
      </c>
      <c r="M567" s="126">
        <f>COUNTIF(사출계획!$I$88:$J$110,표4[[#This Row],[제품명]])</f>
        <v>0</v>
      </c>
      <c r="N567" s="129">
        <f>COUNTIF(사출계획!$K$62:$L$110,표4[[#This Row],[제품명]])</f>
        <v>0</v>
      </c>
      <c r="O567" s="126">
        <f>COUNTIF(사출계획!$K$62:$L$87,표4[[#This Row],[제품명]])</f>
        <v>0</v>
      </c>
      <c r="P567" s="126">
        <f>COUNTIF(사출계획!$K$88:$L$110,표4[[#This Row],[제품명]])</f>
        <v>0</v>
      </c>
      <c r="Q567" s="130">
        <f>COUNTIF(사출계획!$M$62:$N$110,표4[[#This Row],[제품명]])</f>
        <v>0</v>
      </c>
      <c r="R567" s="126">
        <f>COUNTIF(사출계획!$M$62:$N$87,표4[[#This Row],[제품명]])</f>
        <v>0</v>
      </c>
      <c r="S567" s="126">
        <f>COUNTIF(사출계획!$M$88:$N$110,표4[[#This Row],[제품명]])</f>
        <v>0</v>
      </c>
      <c r="T567" s="34">
        <f>COUNTIF(사출계획!$O$62:$P$110,표4[[#This Row],[제품명]])</f>
        <v>0</v>
      </c>
      <c r="U567" s="126">
        <f>COUNTIF(사출계획!$O$62:$P$87,표4[[#This Row],[제품명]])</f>
        <v>0</v>
      </c>
      <c r="V567" s="126">
        <f>COUNTIF(사출계획!$O$88:$P$110,표4[[#This Row],[제품명]])</f>
        <v>0</v>
      </c>
      <c r="W567" s="34">
        <f>COUNTIF(사출계획!$Q$62:$R$110,표4[[#This Row],[제품명]])</f>
        <v>0</v>
      </c>
      <c r="X567" s="126">
        <f>COUNTIF(사출계획!$Q$62:$R$87,표4[[#This Row],[제품명]])</f>
        <v>0</v>
      </c>
      <c r="Y567" s="126">
        <f>COUNTIF(사출계획!$Q$88:$R$110,표4[[#This Row],[제품명]])</f>
        <v>0</v>
      </c>
      <c r="Z567" s="34">
        <f>COUNTIF(사출계획!$S$62:$T$110,표4[[#This Row],[제품명]])</f>
        <v>0</v>
      </c>
      <c r="AA567" s="126"/>
      <c r="AB567" s="126"/>
      <c r="AC567" s="210" t="s">
        <v>861</v>
      </c>
      <c r="AD567" s="129">
        <f>SUMIF(표4[잉크명],표5[[#This Row],[잉크]],표4[월])</f>
        <v>0</v>
      </c>
      <c r="AE567" s="131">
        <f>SUMIF(표4[잉크명],표5[[#This Row],[잉크]],표4[월-3층])</f>
        <v>0</v>
      </c>
      <c r="AF567" s="131">
        <f>SUMIF(표4[잉크명],표5[[#This Row],[잉크]],표4[월-1층])</f>
        <v>0</v>
      </c>
      <c r="AG567" s="133">
        <f>SUMIF(표4[잉크명],표5[[#This Row],[잉크]],표4[화])</f>
        <v>0</v>
      </c>
      <c r="AH567" s="131">
        <f>SUMIF(표4[잉크명],표5[[#This Row],[잉크]],표4[화-3층])</f>
        <v>0</v>
      </c>
      <c r="AI567" s="131">
        <f>SUMIF(표4[잉크명],표5[[#This Row],[잉크]],표4[화-1층])</f>
        <v>0</v>
      </c>
      <c r="AJ567" s="130">
        <f>SUMIF(표4[잉크명],표5[[#This Row],[잉크]],표4[수])</f>
        <v>0</v>
      </c>
      <c r="AK567" s="131">
        <f>SUMIF(표4[잉크명],표5[[#This Row],[잉크]],표4[수-3층])</f>
        <v>0</v>
      </c>
      <c r="AL567" s="131">
        <f>SUMIF(표4[잉크명],표5[[#This Row],[잉크]],표4[수-1층])</f>
        <v>0</v>
      </c>
      <c r="AM567" s="54">
        <f>SUMIF(표4[잉크명],표5[[#This Row],[잉크]],표4[목])</f>
        <v>0</v>
      </c>
      <c r="AN567" s="131">
        <f>SUMIF(표4[잉크명],표5[[#This Row],[잉크]],표4[목-3층])</f>
        <v>0</v>
      </c>
      <c r="AO567" s="131">
        <f>SUMIF(표4[잉크명],표5[[#This Row],[잉크]],표4[목-1층])</f>
        <v>0</v>
      </c>
      <c r="AP567" s="54">
        <f>SUMIF(표4[잉크명],표5[[#This Row],[잉크]],표4[금])</f>
        <v>0</v>
      </c>
      <c r="AQ567" s="131">
        <f>SUMIF(표4[잉크명],표5[[#This Row],[잉크]],표4[금-3층])</f>
        <v>0</v>
      </c>
      <c r="AR567" s="131">
        <f>SUMIF(표4[잉크명],표5[[#This Row],[잉크]],표4[금-1층])</f>
        <v>0</v>
      </c>
      <c r="AS567" s="54">
        <f>SUMIF(표4[잉크명],표5[[#This Row],[잉크]],표4[토])</f>
        <v>0</v>
      </c>
      <c r="AT567" s="131">
        <f>SUMIF(표4[잉크명],표5[[#This Row],[잉크]],표4[토-3층])</f>
        <v>0</v>
      </c>
      <c r="AU567" s="131">
        <f>SUMIF(표4[잉크명],표5[[#This Row],[잉크]],표4[토-1층])</f>
        <v>0</v>
      </c>
      <c r="AV567" s="54">
        <f>SUMIF(표4[잉크명],표5[[#This Row],[잉크]],표4[일])</f>
        <v>0</v>
      </c>
      <c r="AW567" s="131">
        <f>SUMIF(표4[잉크명],표5[[#This Row],[잉크]],표4[일-3층])</f>
        <v>0</v>
      </c>
      <c r="AX567" s="131">
        <f>SUMIF(표4[잉크명],표5[[#This Row],[잉크]],표4[일-1층])</f>
        <v>0</v>
      </c>
      <c r="AY567" s="54">
        <f>SUMIF(표4[잉크명],표5[[#This Row],[잉크]],표4[차주 월])</f>
        <v>0</v>
      </c>
      <c r="AZ567" s="54">
        <f>SUM(표5[[#This Row],[월]:[차주 월]])</f>
        <v>0</v>
      </c>
    </row>
    <row r="568" spans="2:52" x14ac:dyDescent="0.3">
      <c r="B568" s="56" t="s">
        <v>1739</v>
      </c>
      <c r="C568" s="56"/>
      <c r="D568" s="56" t="s">
        <v>1840</v>
      </c>
      <c r="E568" s="34">
        <f>COUNTIF(사출계획!$E$62:$F$110,표4[[#This Row],[제품명]])</f>
        <v>0</v>
      </c>
      <c r="F568" s="126">
        <f>COUNTIF(사출계획!$E$62:$F$87,표4[[#This Row],[제품명]])</f>
        <v>0</v>
      </c>
      <c r="G568" s="126">
        <f>COUNTIF(사출계획!$E$88:$F$110,표4[[#This Row],[제품명]])</f>
        <v>0</v>
      </c>
      <c r="H568" s="34">
        <f>COUNTIF(사출계획!$G$62:$H$110,표4[[#This Row],[제품명]])</f>
        <v>0</v>
      </c>
      <c r="I568" s="128">
        <f>COUNTIF(사출계획!$G$62:$H$87,표4[[#This Row],[제품명]])</f>
        <v>0</v>
      </c>
      <c r="J568" s="128">
        <f>COUNTIF(사출계획!$G$88:$H$110,표4[[#This Row],[제품명]])</f>
        <v>0</v>
      </c>
      <c r="K568" s="34">
        <f>COUNTIF(사출계획!$I$62:$J$110,표4[[#This Row],[제품명]])</f>
        <v>0</v>
      </c>
      <c r="L568" s="126">
        <f>COUNTIF(사출계획!$I$62:$J$87,표4[[#This Row],[제품명]])</f>
        <v>0</v>
      </c>
      <c r="M568" s="126">
        <f>COUNTIF(사출계획!$I$88:$J$110,표4[[#This Row],[제품명]])</f>
        <v>0</v>
      </c>
      <c r="N568" s="129">
        <f>COUNTIF(사출계획!$K$62:$L$110,표4[[#This Row],[제품명]])</f>
        <v>0</v>
      </c>
      <c r="O568" s="126">
        <f>COUNTIF(사출계획!$K$62:$L$87,표4[[#This Row],[제품명]])</f>
        <v>0</v>
      </c>
      <c r="P568" s="126">
        <f>COUNTIF(사출계획!$K$88:$L$110,표4[[#This Row],[제품명]])</f>
        <v>0</v>
      </c>
      <c r="Q568" s="130">
        <f>COUNTIF(사출계획!$M$62:$N$110,표4[[#This Row],[제품명]])</f>
        <v>0</v>
      </c>
      <c r="R568" s="126">
        <f>COUNTIF(사출계획!$M$62:$N$87,표4[[#This Row],[제품명]])</f>
        <v>0</v>
      </c>
      <c r="S568" s="126">
        <f>COUNTIF(사출계획!$M$88:$N$110,표4[[#This Row],[제품명]])</f>
        <v>0</v>
      </c>
      <c r="T568" s="34">
        <f>COUNTIF(사출계획!$O$62:$P$110,표4[[#This Row],[제품명]])</f>
        <v>0</v>
      </c>
      <c r="U568" s="126">
        <f>COUNTIF(사출계획!$O$62:$P$87,표4[[#This Row],[제품명]])</f>
        <v>0</v>
      </c>
      <c r="V568" s="126">
        <f>COUNTIF(사출계획!$O$88:$P$110,표4[[#This Row],[제품명]])</f>
        <v>0</v>
      </c>
      <c r="W568" s="34">
        <f>COUNTIF(사출계획!$Q$62:$R$110,표4[[#This Row],[제품명]])</f>
        <v>0</v>
      </c>
      <c r="X568" s="126">
        <f>COUNTIF(사출계획!$Q$62:$R$87,표4[[#This Row],[제품명]])</f>
        <v>0</v>
      </c>
      <c r="Y568" s="126">
        <f>COUNTIF(사출계획!$Q$88:$R$110,표4[[#This Row],[제품명]])</f>
        <v>0</v>
      </c>
      <c r="Z568" s="34">
        <f>COUNTIF(사출계획!$S$62:$T$110,표4[[#This Row],[제품명]])</f>
        <v>0</v>
      </c>
      <c r="AA568" s="126"/>
      <c r="AB568" s="126"/>
      <c r="AC568" s="33" t="s">
        <v>319</v>
      </c>
      <c r="AD568" s="129">
        <f>SUMIF(표4[잉크명],표5[[#This Row],[잉크]],표4[월])</f>
        <v>0</v>
      </c>
      <c r="AE568" s="131">
        <f>SUMIF(표4[잉크명],표5[[#This Row],[잉크]],표4[월-3층])</f>
        <v>0</v>
      </c>
      <c r="AF568" s="131">
        <f>SUMIF(표4[잉크명],표5[[#This Row],[잉크]],표4[월-1층])</f>
        <v>0</v>
      </c>
      <c r="AG568" s="133">
        <f>SUMIF(표4[잉크명],표5[[#This Row],[잉크]],표4[화])</f>
        <v>0</v>
      </c>
      <c r="AH568" s="131">
        <f>SUMIF(표4[잉크명],표5[[#This Row],[잉크]],표4[화-3층])</f>
        <v>0</v>
      </c>
      <c r="AI568" s="131">
        <f>SUMIF(표4[잉크명],표5[[#This Row],[잉크]],표4[화-1층])</f>
        <v>0</v>
      </c>
      <c r="AJ568" s="130">
        <f>SUMIF(표4[잉크명],표5[[#This Row],[잉크]],표4[수])</f>
        <v>0</v>
      </c>
      <c r="AK568" s="131">
        <f>SUMIF(표4[잉크명],표5[[#This Row],[잉크]],표4[수-3층])</f>
        <v>0</v>
      </c>
      <c r="AL568" s="131">
        <f>SUMIF(표4[잉크명],표5[[#This Row],[잉크]],표4[수-1층])</f>
        <v>0</v>
      </c>
      <c r="AM568" s="34">
        <f>SUMIF(표4[잉크명],표5[[#This Row],[잉크]],표4[목])</f>
        <v>0</v>
      </c>
      <c r="AN568" s="131">
        <f>SUMIF(표4[잉크명],표5[[#This Row],[잉크]],표4[목-3층])</f>
        <v>0</v>
      </c>
      <c r="AO568" s="131">
        <f>SUMIF(표4[잉크명],표5[[#This Row],[잉크]],표4[목-1층])</f>
        <v>0</v>
      </c>
      <c r="AP568" s="34">
        <f>SUMIF(표4[잉크명],표5[[#This Row],[잉크]],표4[금])</f>
        <v>0</v>
      </c>
      <c r="AQ568" s="131">
        <f>SUMIF(표4[잉크명],표5[[#This Row],[잉크]],표4[금-3층])</f>
        <v>0</v>
      </c>
      <c r="AR568" s="131">
        <f>SUMIF(표4[잉크명],표5[[#This Row],[잉크]],표4[금-1층])</f>
        <v>0</v>
      </c>
      <c r="AS568" s="34">
        <f>SUMIF(표4[잉크명],표5[[#This Row],[잉크]],표4[토])</f>
        <v>0</v>
      </c>
      <c r="AT568" s="131">
        <f>SUMIF(표4[잉크명],표5[[#This Row],[잉크]],표4[토-3층])</f>
        <v>0</v>
      </c>
      <c r="AU568" s="131">
        <f>SUMIF(표4[잉크명],표5[[#This Row],[잉크]],표4[토-1층])</f>
        <v>0</v>
      </c>
      <c r="AV568" s="34">
        <f>SUMIF(표4[잉크명],표5[[#This Row],[잉크]],표4[일])</f>
        <v>0</v>
      </c>
      <c r="AW568" s="131">
        <f>SUMIF(표4[잉크명],표5[[#This Row],[잉크]],표4[일-3층])</f>
        <v>0</v>
      </c>
      <c r="AX568" s="131">
        <f>SUMIF(표4[잉크명],표5[[#This Row],[잉크]],표4[일-1층])</f>
        <v>0</v>
      </c>
      <c r="AY568" s="34">
        <f>SUMIF(표4[잉크명],표5[[#This Row],[잉크]],표4[차주 월])</f>
        <v>0</v>
      </c>
      <c r="AZ568" s="34">
        <f>SUM(표5[[#This Row],[월]:[차주 월]])</f>
        <v>0</v>
      </c>
    </row>
    <row r="569" spans="2:52" x14ac:dyDescent="0.3">
      <c r="B569" s="56" t="s">
        <v>1739</v>
      </c>
      <c r="C569" s="56"/>
      <c r="D569" s="56" t="s">
        <v>1738</v>
      </c>
      <c r="E569" s="34">
        <f>COUNTIF(사출계획!$E$62:$F$110,표4[[#This Row],[제품명]])</f>
        <v>0</v>
      </c>
      <c r="F569" s="126">
        <f>COUNTIF(사출계획!$E$62:$F$87,표4[[#This Row],[제품명]])</f>
        <v>0</v>
      </c>
      <c r="G569" s="126">
        <f>COUNTIF(사출계획!$E$88:$F$110,표4[[#This Row],[제품명]])</f>
        <v>0</v>
      </c>
      <c r="H569" s="34">
        <f>COUNTIF(사출계획!$G$62:$H$110,표4[[#This Row],[제품명]])</f>
        <v>0</v>
      </c>
      <c r="I569" s="128">
        <f>COUNTIF(사출계획!$G$62:$H$87,표4[[#This Row],[제품명]])</f>
        <v>0</v>
      </c>
      <c r="J569" s="128">
        <f>COUNTIF(사출계획!$G$88:$H$110,표4[[#This Row],[제품명]])</f>
        <v>0</v>
      </c>
      <c r="K569" s="34">
        <f>COUNTIF(사출계획!$I$62:$J$110,표4[[#This Row],[제품명]])</f>
        <v>0</v>
      </c>
      <c r="L569" s="126">
        <f>COUNTIF(사출계획!$I$62:$J$87,표4[[#This Row],[제품명]])</f>
        <v>0</v>
      </c>
      <c r="M569" s="126">
        <f>COUNTIF(사출계획!$I$88:$J$110,표4[[#This Row],[제품명]])</f>
        <v>0</v>
      </c>
      <c r="N569" s="129">
        <f>COUNTIF(사출계획!$K$62:$L$110,표4[[#This Row],[제품명]])</f>
        <v>0</v>
      </c>
      <c r="O569" s="126">
        <f>COUNTIF(사출계획!$K$62:$L$87,표4[[#This Row],[제품명]])</f>
        <v>0</v>
      </c>
      <c r="P569" s="126">
        <f>COUNTIF(사출계획!$K$88:$L$110,표4[[#This Row],[제품명]])</f>
        <v>0</v>
      </c>
      <c r="Q569" s="130">
        <f>COUNTIF(사출계획!$M$62:$N$110,표4[[#This Row],[제품명]])</f>
        <v>0</v>
      </c>
      <c r="R569" s="126">
        <f>COUNTIF(사출계획!$M$62:$N$87,표4[[#This Row],[제품명]])</f>
        <v>0</v>
      </c>
      <c r="S569" s="126">
        <f>COUNTIF(사출계획!$M$88:$N$110,표4[[#This Row],[제품명]])</f>
        <v>0</v>
      </c>
      <c r="T569" s="34">
        <f>COUNTIF(사출계획!$O$62:$P$110,표4[[#This Row],[제품명]])</f>
        <v>0</v>
      </c>
      <c r="U569" s="126">
        <f>COUNTIF(사출계획!$O$62:$P$87,표4[[#This Row],[제품명]])</f>
        <v>0</v>
      </c>
      <c r="V569" s="126">
        <f>COUNTIF(사출계획!$O$88:$P$110,표4[[#This Row],[제품명]])</f>
        <v>0</v>
      </c>
      <c r="W569" s="34">
        <f>COUNTIF(사출계획!$Q$62:$R$110,표4[[#This Row],[제품명]])</f>
        <v>0</v>
      </c>
      <c r="X569" s="126">
        <f>COUNTIF(사출계획!$Q$62:$R$87,표4[[#This Row],[제품명]])</f>
        <v>0</v>
      </c>
      <c r="Y569" s="126">
        <f>COUNTIF(사출계획!$Q$88:$R$110,표4[[#This Row],[제품명]])</f>
        <v>0</v>
      </c>
      <c r="Z569" s="34">
        <f>COUNTIF(사출계획!$S$62:$T$110,표4[[#This Row],[제품명]])</f>
        <v>0</v>
      </c>
      <c r="AA569" s="126"/>
      <c r="AB569" s="126"/>
      <c r="AC569" s="210" t="s">
        <v>1382</v>
      </c>
      <c r="AD569" s="129">
        <f>SUMIF(표4[잉크명],표5[[#This Row],[잉크]],표4[월])</f>
        <v>0</v>
      </c>
      <c r="AE569" s="131">
        <f>SUMIF(표4[잉크명],표5[[#This Row],[잉크]],표4[월-3층])</f>
        <v>0</v>
      </c>
      <c r="AF569" s="131">
        <f>SUMIF(표4[잉크명],표5[[#This Row],[잉크]],표4[월-1층])</f>
        <v>0</v>
      </c>
      <c r="AG569" s="133">
        <f>SUMIF(표4[잉크명],표5[[#This Row],[잉크]],표4[화])</f>
        <v>0</v>
      </c>
      <c r="AH569" s="131">
        <f>SUMIF(표4[잉크명],표5[[#This Row],[잉크]],표4[화-3층])</f>
        <v>0</v>
      </c>
      <c r="AI569" s="131">
        <f>SUMIF(표4[잉크명],표5[[#This Row],[잉크]],표4[화-1층])</f>
        <v>0</v>
      </c>
      <c r="AJ569" s="130">
        <f>SUMIF(표4[잉크명],표5[[#This Row],[잉크]],표4[수])</f>
        <v>0</v>
      </c>
      <c r="AK569" s="131">
        <f>SUMIF(표4[잉크명],표5[[#This Row],[잉크]],표4[수-3층])</f>
        <v>0</v>
      </c>
      <c r="AL569" s="131">
        <f>SUMIF(표4[잉크명],표5[[#This Row],[잉크]],표4[수-1층])</f>
        <v>0</v>
      </c>
      <c r="AM569" s="54">
        <f>SUMIF(표4[잉크명],표5[[#This Row],[잉크]],표4[목])</f>
        <v>0</v>
      </c>
      <c r="AN569" s="131">
        <f>SUMIF(표4[잉크명],표5[[#This Row],[잉크]],표4[목-3층])</f>
        <v>0</v>
      </c>
      <c r="AO569" s="131">
        <f>SUMIF(표4[잉크명],표5[[#This Row],[잉크]],표4[목-1층])</f>
        <v>0</v>
      </c>
      <c r="AP569" s="54">
        <f>SUMIF(표4[잉크명],표5[[#This Row],[잉크]],표4[금])</f>
        <v>0</v>
      </c>
      <c r="AQ569" s="131">
        <f>SUMIF(표4[잉크명],표5[[#This Row],[잉크]],표4[금-3층])</f>
        <v>0</v>
      </c>
      <c r="AR569" s="131">
        <f>SUMIF(표4[잉크명],표5[[#This Row],[잉크]],표4[금-1층])</f>
        <v>0</v>
      </c>
      <c r="AS569" s="54">
        <f>SUMIF(표4[잉크명],표5[[#This Row],[잉크]],표4[토])</f>
        <v>0</v>
      </c>
      <c r="AT569" s="131">
        <f>SUMIF(표4[잉크명],표5[[#This Row],[잉크]],표4[토-3층])</f>
        <v>0</v>
      </c>
      <c r="AU569" s="131">
        <f>SUMIF(표4[잉크명],표5[[#This Row],[잉크]],표4[토-1층])</f>
        <v>0</v>
      </c>
      <c r="AV569" s="54">
        <f>SUMIF(표4[잉크명],표5[[#This Row],[잉크]],표4[일])</f>
        <v>0</v>
      </c>
      <c r="AW569" s="131">
        <f>SUMIF(표4[잉크명],표5[[#This Row],[잉크]],표4[일-3층])</f>
        <v>0</v>
      </c>
      <c r="AX569" s="131">
        <f>SUMIF(표4[잉크명],표5[[#This Row],[잉크]],표4[일-1층])</f>
        <v>0</v>
      </c>
      <c r="AY569" s="54">
        <f>SUMIF(표4[잉크명],표5[[#This Row],[잉크]],표4[차주 월])</f>
        <v>0</v>
      </c>
      <c r="AZ569" s="54">
        <f>SUM(표5[[#This Row],[월]:[차주 월]])</f>
        <v>0</v>
      </c>
    </row>
    <row r="570" spans="2:52" x14ac:dyDescent="0.3">
      <c r="B570" s="56" t="s">
        <v>1739</v>
      </c>
      <c r="C570" s="56"/>
      <c r="D570" s="56" t="s">
        <v>1357</v>
      </c>
      <c r="E570" s="54">
        <f>COUNTIF(사출계획!$E$62:$F$110,표4[[#This Row],[제품명]])</f>
        <v>0</v>
      </c>
      <c r="F570" s="131">
        <f>COUNTIF(사출계획!$E$62:$F$87,표4[[#This Row],[제품명]])</f>
        <v>0</v>
      </c>
      <c r="G570" s="131">
        <f>COUNTIF(사출계획!$E$88:$F$110,표4[[#This Row],[제품명]])</f>
        <v>0</v>
      </c>
      <c r="H570" s="54">
        <f>COUNTIF(사출계획!$G$62:$H$110,표4[[#This Row],[제품명]])</f>
        <v>0</v>
      </c>
      <c r="I570" s="132">
        <f>COUNTIF(사출계획!$G$62:$H$87,표4[[#This Row],[제품명]])</f>
        <v>0</v>
      </c>
      <c r="J570" s="132">
        <f>COUNTIF(사출계획!$G$88:$H$110,표4[[#This Row],[제품명]])</f>
        <v>0</v>
      </c>
      <c r="K570" s="54">
        <f>COUNTIF(사출계획!$I$62:$J$110,표4[[#This Row],[제품명]])</f>
        <v>0</v>
      </c>
      <c r="L570" s="131">
        <f>COUNTIF(사출계획!$I$62:$J$87,표4[[#This Row],[제품명]])</f>
        <v>0</v>
      </c>
      <c r="M570" s="131">
        <f>COUNTIF(사출계획!$I$88:$J$110,표4[[#This Row],[제품명]])</f>
        <v>0</v>
      </c>
      <c r="N570" s="129">
        <f>COUNTIF(사출계획!$K$62:$L$110,표4[[#This Row],[제품명]])</f>
        <v>0</v>
      </c>
      <c r="O570" s="131">
        <f>COUNTIF(사출계획!$K$62:$L$87,표4[[#This Row],[제품명]])</f>
        <v>0</v>
      </c>
      <c r="P570" s="131">
        <f>COUNTIF(사출계획!$K$88:$L$110,표4[[#This Row],[제품명]])</f>
        <v>0</v>
      </c>
      <c r="Q570" s="130">
        <f>COUNTIF(사출계획!$M$62:$N$110,표4[[#This Row],[제품명]])</f>
        <v>0</v>
      </c>
      <c r="R570" s="131">
        <f>COUNTIF(사출계획!$M$62:$N$87,표4[[#This Row],[제품명]])</f>
        <v>0</v>
      </c>
      <c r="S570" s="131">
        <f>COUNTIF(사출계획!$M$88:$N$110,표4[[#This Row],[제품명]])</f>
        <v>0</v>
      </c>
      <c r="T570" s="54">
        <f>COUNTIF(사출계획!$O$62:$P$110,표4[[#This Row],[제품명]])</f>
        <v>0</v>
      </c>
      <c r="U570" s="131">
        <f>COUNTIF(사출계획!$O$62:$P$87,표4[[#This Row],[제품명]])</f>
        <v>0</v>
      </c>
      <c r="V570" s="131">
        <f>COUNTIF(사출계획!$O$88:$P$110,표4[[#This Row],[제품명]])</f>
        <v>0</v>
      </c>
      <c r="W570" s="54">
        <f>COUNTIF(사출계획!$Q$62:$R$110,표4[[#This Row],[제품명]])</f>
        <v>0</v>
      </c>
      <c r="X570" s="131">
        <f>COUNTIF(사출계획!$Q$62:$R$87,표4[[#This Row],[제품명]])</f>
        <v>0</v>
      </c>
      <c r="Y570" s="131">
        <f>COUNTIF(사출계획!$Q$88:$R$110,표4[[#This Row],[제품명]])</f>
        <v>0</v>
      </c>
      <c r="Z570" s="54">
        <f>COUNTIF(사출계획!$S$62:$T$110,표4[[#This Row],[제품명]])</f>
        <v>0</v>
      </c>
      <c r="AA570" s="126"/>
      <c r="AB570" s="126"/>
      <c r="AC570" s="33" t="s">
        <v>381</v>
      </c>
      <c r="AD570" s="129">
        <f>SUMIF(표4[잉크명],표5[[#This Row],[잉크]],표4[월])</f>
        <v>0</v>
      </c>
      <c r="AE570" s="131">
        <f>SUMIF(표4[잉크명],표5[[#This Row],[잉크]],표4[월-3층])</f>
        <v>0</v>
      </c>
      <c r="AF570" s="131">
        <f>SUMIF(표4[잉크명],표5[[#This Row],[잉크]],표4[월-1층])</f>
        <v>0</v>
      </c>
      <c r="AG570" s="133">
        <f>SUMIF(표4[잉크명],표5[[#This Row],[잉크]],표4[화])</f>
        <v>0</v>
      </c>
      <c r="AH570" s="131">
        <f>SUMIF(표4[잉크명],표5[[#This Row],[잉크]],표4[화-3층])</f>
        <v>0</v>
      </c>
      <c r="AI570" s="131">
        <f>SUMIF(표4[잉크명],표5[[#This Row],[잉크]],표4[화-1층])</f>
        <v>0</v>
      </c>
      <c r="AJ570" s="130">
        <f>SUMIF(표4[잉크명],표5[[#This Row],[잉크]],표4[수])</f>
        <v>0</v>
      </c>
      <c r="AK570" s="131">
        <f>SUMIF(표4[잉크명],표5[[#This Row],[잉크]],표4[수-3층])</f>
        <v>0</v>
      </c>
      <c r="AL570" s="131">
        <f>SUMIF(표4[잉크명],표5[[#This Row],[잉크]],표4[수-1층])</f>
        <v>0</v>
      </c>
      <c r="AM570" s="34">
        <f>SUMIF(표4[잉크명],표5[[#This Row],[잉크]],표4[목])</f>
        <v>0</v>
      </c>
      <c r="AN570" s="131">
        <f>SUMIF(표4[잉크명],표5[[#This Row],[잉크]],표4[목-3층])</f>
        <v>0</v>
      </c>
      <c r="AO570" s="131">
        <f>SUMIF(표4[잉크명],표5[[#This Row],[잉크]],표4[목-1층])</f>
        <v>0</v>
      </c>
      <c r="AP570" s="34">
        <f>SUMIF(표4[잉크명],표5[[#This Row],[잉크]],표4[금])</f>
        <v>0</v>
      </c>
      <c r="AQ570" s="131">
        <f>SUMIF(표4[잉크명],표5[[#This Row],[잉크]],표4[금-3층])</f>
        <v>0</v>
      </c>
      <c r="AR570" s="131">
        <f>SUMIF(표4[잉크명],표5[[#This Row],[잉크]],표4[금-1층])</f>
        <v>0</v>
      </c>
      <c r="AS570" s="34">
        <f>SUMIF(표4[잉크명],표5[[#This Row],[잉크]],표4[토])</f>
        <v>0</v>
      </c>
      <c r="AT570" s="131">
        <f>SUMIF(표4[잉크명],표5[[#This Row],[잉크]],표4[토-3층])</f>
        <v>0</v>
      </c>
      <c r="AU570" s="131">
        <f>SUMIF(표4[잉크명],표5[[#This Row],[잉크]],표4[토-1층])</f>
        <v>0</v>
      </c>
      <c r="AV570" s="34">
        <f>SUMIF(표4[잉크명],표5[[#This Row],[잉크]],표4[일])</f>
        <v>0</v>
      </c>
      <c r="AW570" s="131">
        <f>SUMIF(표4[잉크명],표5[[#This Row],[잉크]],표4[일-3층])</f>
        <v>0</v>
      </c>
      <c r="AX570" s="131">
        <f>SUMIF(표4[잉크명],표5[[#This Row],[잉크]],표4[일-1층])</f>
        <v>0</v>
      </c>
      <c r="AY570" s="34">
        <f>SUMIF(표4[잉크명],표5[[#This Row],[잉크]],표4[차주 월])</f>
        <v>0</v>
      </c>
      <c r="AZ570" s="34">
        <f>SUM(표5[[#This Row],[월]:[차주 월]])</f>
        <v>0</v>
      </c>
    </row>
    <row r="571" spans="2:52" x14ac:dyDescent="0.3">
      <c r="B571" s="56" t="s">
        <v>1360</v>
      </c>
      <c r="C571" s="56"/>
      <c r="D571" s="56" t="s">
        <v>1362</v>
      </c>
      <c r="E571" s="34">
        <f>COUNTIF(사출계획!$E$62:$F$110,표4[[#This Row],[제품명]])</f>
        <v>0</v>
      </c>
      <c r="F571" s="126">
        <f>COUNTIF(사출계획!$E$62:$F$87,표4[[#This Row],[제품명]])</f>
        <v>0</v>
      </c>
      <c r="G571" s="126">
        <f>COUNTIF(사출계획!$E$88:$F$110,표4[[#This Row],[제품명]])</f>
        <v>0</v>
      </c>
      <c r="H571" s="34">
        <f>COUNTIF(사출계획!$G$62:$H$110,표4[[#This Row],[제품명]])</f>
        <v>0</v>
      </c>
      <c r="I571" s="128">
        <f>COUNTIF(사출계획!$G$62:$H$87,표4[[#This Row],[제품명]])</f>
        <v>0</v>
      </c>
      <c r="J571" s="128">
        <f>COUNTIF(사출계획!$G$88:$H$110,표4[[#This Row],[제품명]])</f>
        <v>0</v>
      </c>
      <c r="K571" s="34">
        <f>COUNTIF(사출계획!$I$62:$J$110,표4[[#This Row],[제품명]])</f>
        <v>0</v>
      </c>
      <c r="L571" s="126">
        <f>COUNTIF(사출계획!$I$62:$J$87,표4[[#This Row],[제품명]])</f>
        <v>0</v>
      </c>
      <c r="M571" s="126">
        <f>COUNTIF(사출계획!$I$88:$J$110,표4[[#This Row],[제품명]])</f>
        <v>0</v>
      </c>
      <c r="N571" s="129">
        <f>COUNTIF(사출계획!$K$62:$L$110,표4[[#This Row],[제품명]])</f>
        <v>0</v>
      </c>
      <c r="O571" s="126">
        <f>COUNTIF(사출계획!$K$62:$L$87,표4[[#This Row],[제품명]])</f>
        <v>0</v>
      </c>
      <c r="P571" s="126">
        <f>COUNTIF(사출계획!$K$88:$L$110,표4[[#This Row],[제품명]])</f>
        <v>0</v>
      </c>
      <c r="Q571" s="130">
        <f>COUNTIF(사출계획!$M$62:$N$110,표4[[#This Row],[제품명]])</f>
        <v>0</v>
      </c>
      <c r="R571" s="126">
        <f>COUNTIF(사출계획!$M$62:$N$87,표4[[#This Row],[제품명]])</f>
        <v>0</v>
      </c>
      <c r="S571" s="126">
        <f>COUNTIF(사출계획!$M$88:$N$110,표4[[#This Row],[제품명]])</f>
        <v>0</v>
      </c>
      <c r="T571" s="34">
        <f>COUNTIF(사출계획!$O$62:$P$110,표4[[#This Row],[제품명]])</f>
        <v>0</v>
      </c>
      <c r="U571" s="126">
        <f>COUNTIF(사출계획!$O$62:$P$87,표4[[#This Row],[제품명]])</f>
        <v>0</v>
      </c>
      <c r="V571" s="126">
        <f>COUNTIF(사출계획!$O$88:$P$110,표4[[#This Row],[제품명]])</f>
        <v>0</v>
      </c>
      <c r="W571" s="34">
        <f>COUNTIF(사출계획!$Q$62:$R$110,표4[[#This Row],[제품명]])</f>
        <v>0</v>
      </c>
      <c r="X571" s="126">
        <f>COUNTIF(사출계획!$Q$62:$R$87,표4[[#This Row],[제품명]])</f>
        <v>0</v>
      </c>
      <c r="Y571" s="126">
        <f>COUNTIF(사출계획!$Q$88:$R$110,표4[[#This Row],[제품명]])</f>
        <v>0</v>
      </c>
      <c r="Z571" s="34">
        <f>COUNTIF(사출계획!$S$62:$T$110,표4[[#This Row],[제품명]])</f>
        <v>0</v>
      </c>
      <c r="AA571" s="126"/>
      <c r="AB571" s="126"/>
      <c r="AC571" s="33" t="s">
        <v>292</v>
      </c>
      <c r="AD571" s="129">
        <f>SUMIF(표4[잉크명],표5[[#This Row],[잉크]],표4[월])</f>
        <v>0</v>
      </c>
      <c r="AE571" s="131">
        <f>SUMIF(표4[잉크명],표5[[#This Row],[잉크]],표4[월-3층])</f>
        <v>0</v>
      </c>
      <c r="AF571" s="131">
        <f>SUMIF(표4[잉크명],표5[[#This Row],[잉크]],표4[월-1층])</f>
        <v>0</v>
      </c>
      <c r="AG571" s="133">
        <f>SUMIF(표4[잉크명],표5[[#This Row],[잉크]],표4[화])</f>
        <v>0</v>
      </c>
      <c r="AH571" s="131">
        <f>SUMIF(표4[잉크명],표5[[#This Row],[잉크]],표4[화-3층])</f>
        <v>0</v>
      </c>
      <c r="AI571" s="131">
        <f>SUMIF(표4[잉크명],표5[[#This Row],[잉크]],표4[화-1층])</f>
        <v>0</v>
      </c>
      <c r="AJ571" s="130">
        <f>SUMIF(표4[잉크명],표5[[#This Row],[잉크]],표4[수])</f>
        <v>0</v>
      </c>
      <c r="AK571" s="131">
        <f>SUMIF(표4[잉크명],표5[[#This Row],[잉크]],표4[수-3층])</f>
        <v>0</v>
      </c>
      <c r="AL571" s="131">
        <f>SUMIF(표4[잉크명],표5[[#This Row],[잉크]],표4[수-1층])</f>
        <v>0</v>
      </c>
      <c r="AM571" s="34">
        <f>SUMIF(표4[잉크명],표5[[#This Row],[잉크]],표4[목])</f>
        <v>0</v>
      </c>
      <c r="AN571" s="131">
        <f>SUMIF(표4[잉크명],표5[[#This Row],[잉크]],표4[목-3층])</f>
        <v>0</v>
      </c>
      <c r="AO571" s="131">
        <f>SUMIF(표4[잉크명],표5[[#This Row],[잉크]],표4[목-1층])</f>
        <v>0</v>
      </c>
      <c r="AP571" s="34">
        <f>SUMIF(표4[잉크명],표5[[#This Row],[잉크]],표4[금])</f>
        <v>0</v>
      </c>
      <c r="AQ571" s="131">
        <f>SUMIF(표4[잉크명],표5[[#This Row],[잉크]],표4[금-3층])</f>
        <v>0</v>
      </c>
      <c r="AR571" s="131">
        <f>SUMIF(표4[잉크명],표5[[#This Row],[잉크]],표4[금-1층])</f>
        <v>0</v>
      </c>
      <c r="AS571" s="34">
        <f>SUMIF(표4[잉크명],표5[[#This Row],[잉크]],표4[토])</f>
        <v>0</v>
      </c>
      <c r="AT571" s="131">
        <f>SUMIF(표4[잉크명],표5[[#This Row],[잉크]],표4[토-3층])</f>
        <v>0</v>
      </c>
      <c r="AU571" s="131">
        <f>SUMIF(표4[잉크명],표5[[#This Row],[잉크]],표4[토-1층])</f>
        <v>0</v>
      </c>
      <c r="AV571" s="34">
        <f>SUMIF(표4[잉크명],표5[[#This Row],[잉크]],표4[일])</f>
        <v>0</v>
      </c>
      <c r="AW571" s="131">
        <f>SUMIF(표4[잉크명],표5[[#This Row],[잉크]],표4[일-3층])</f>
        <v>0</v>
      </c>
      <c r="AX571" s="131">
        <f>SUMIF(표4[잉크명],표5[[#This Row],[잉크]],표4[일-1층])</f>
        <v>0</v>
      </c>
      <c r="AY571" s="34">
        <f>SUMIF(표4[잉크명],표5[[#This Row],[잉크]],표4[차주 월])</f>
        <v>0</v>
      </c>
      <c r="AZ571" s="34">
        <f>SUM(표5[[#This Row],[월]:[차주 월]])</f>
        <v>0</v>
      </c>
    </row>
    <row r="572" spans="2:52" x14ac:dyDescent="0.3">
      <c r="B572" s="56" t="s">
        <v>1360</v>
      </c>
      <c r="C572" s="56"/>
      <c r="D572" s="56" t="s">
        <v>1363</v>
      </c>
      <c r="E572" s="34">
        <f>COUNTIF(사출계획!$E$62:$F$110,표4[[#This Row],[제품명]])</f>
        <v>0</v>
      </c>
      <c r="F572" s="126">
        <f>COUNTIF(사출계획!$E$62:$F$87,표4[[#This Row],[제품명]])</f>
        <v>0</v>
      </c>
      <c r="G572" s="126">
        <f>COUNTIF(사출계획!$E$88:$F$110,표4[[#This Row],[제품명]])</f>
        <v>0</v>
      </c>
      <c r="H572" s="34">
        <f>COUNTIF(사출계획!$G$62:$H$110,표4[[#This Row],[제품명]])</f>
        <v>0</v>
      </c>
      <c r="I572" s="128">
        <f>COUNTIF(사출계획!$G$62:$H$87,표4[[#This Row],[제품명]])</f>
        <v>0</v>
      </c>
      <c r="J572" s="128">
        <f>COUNTIF(사출계획!$G$88:$H$110,표4[[#This Row],[제품명]])</f>
        <v>0</v>
      </c>
      <c r="K572" s="34">
        <f>COUNTIF(사출계획!$I$62:$J$110,표4[[#This Row],[제품명]])</f>
        <v>0</v>
      </c>
      <c r="L572" s="126">
        <f>COUNTIF(사출계획!$I$62:$J$87,표4[[#This Row],[제품명]])</f>
        <v>0</v>
      </c>
      <c r="M572" s="126">
        <f>COUNTIF(사출계획!$I$88:$J$110,표4[[#This Row],[제품명]])</f>
        <v>0</v>
      </c>
      <c r="N572" s="129">
        <f>COUNTIF(사출계획!$K$62:$L$110,표4[[#This Row],[제품명]])</f>
        <v>0</v>
      </c>
      <c r="O572" s="126">
        <f>COUNTIF(사출계획!$K$62:$L$87,표4[[#This Row],[제품명]])</f>
        <v>0</v>
      </c>
      <c r="P572" s="126">
        <f>COUNTIF(사출계획!$K$88:$L$110,표4[[#This Row],[제품명]])</f>
        <v>0</v>
      </c>
      <c r="Q572" s="130">
        <f>COUNTIF(사출계획!$M$62:$N$110,표4[[#This Row],[제품명]])</f>
        <v>0</v>
      </c>
      <c r="R572" s="126">
        <f>COUNTIF(사출계획!$M$62:$N$87,표4[[#This Row],[제품명]])</f>
        <v>0</v>
      </c>
      <c r="S572" s="126">
        <f>COUNTIF(사출계획!$M$88:$N$110,표4[[#This Row],[제품명]])</f>
        <v>0</v>
      </c>
      <c r="T572" s="34">
        <f>COUNTIF(사출계획!$O$62:$P$110,표4[[#This Row],[제품명]])</f>
        <v>0</v>
      </c>
      <c r="U572" s="126">
        <f>COUNTIF(사출계획!$O$62:$P$87,표4[[#This Row],[제품명]])</f>
        <v>0</v>
      </c>
      <c r="V572" s="126">
        <f>COUNTIF(사출계획!$O$88:$P$110,표4[[#This Row],[제품명]])</f>
        <v>0</v>
      </c>
      <c r="W572" s="34">
        <f>COUNTIF(사출계획!$Q$62:$R$110,표4[[#This Row],[제품명]])</f>
        <v>0</v>
      </c>
      <c r="X572" s="126">
        <f>COUNTIF(사출계획!$Q$62:$R$87,표4[[#This Row],[제품명]])</f>
        <v>0</v>
      </c>
      <c r="Y572" s="126">
        <f>COUNTIF(사출계획!$Q$88:$R$110,표4[[#This Row],[제품명]])</f>
        <v>0</v>
      </c>
      <c r="Z572" s="34">
        <f>COUNTIF(사출계획!$S$62:$T$110,표4[[#This Row],[제품명]])</f>
        <v>0</v>
      </c>
      <c r="AA572" s="126"/>
      <c r="AB572" s="126"/>
      <c r="AC572" s="218" t="s">
        <v>1773</v>
      </c>
      <c r="AD572" s="129">
        <f>SUMIF(표4[잉크명],표5[[#This Row],[잉크]],표4[월])</f>
        <v>0</v>
      </c>
      <c r="AE572" s="131">
        <f>SUMIF(표4[잉크명],표5[[#This Row],[잉크]],표4[월-3층])</f>
        <v>0</v>
      </c>
      <c r="AF572" s="131">
        <f>SUMIF(표4[잉크명],표5[[#This Row],[잉크]],표4[월-1층])</f>
        <v>0</v>
      </c>
      <c r="AG572" s="133">
        <f>SUMIF(표4[잉크명],표5[[#This Row],[잉크]],표4[화])</f>
        <v>0</v>
      </c>
      <c r="AH572" s="131">
        <f>SUMIF(표4[잉크명],표5[[#This Row],[잉크]],표4[화-3층])</f>
        <v>0</v>
      </c>
      <c r="AI572" s="131">
        <f>SUMIF(표4[잉크명],표5[[#This Row],[잉크]],표4[화-1층])</f>
        <v>0</v>
      </c>
      <c r="AJ572" s="130">
        <f>SUMIF(표4[잉크명],표5[[#This Row],[잉크]],표4[수])</f>
        <v>0</v>
      </c>
      <c r="AK572" s="131">
        <f>SUMIF(표4[잉크명],표5[[#This Row],[잉크]],표4[수-3층])</f>
        <v>0</v>
      </c>
      <c r="AL572" s="131">
        <f>SUMIF(표4[잉크명],표5[[#This Row],[잉크]],표4[수-1층])</f>
        <v>0</v>
      </c>
      <c r="AM572" s="54">
        <f>SUMIF(표4[잉크명],표5[[#This Row],[잉크]],표4[목])</f>
        <v>0</v>
      </c>
      <c r="AN572" s="131">
        <f>SUMIF(표4[잉크명],표5[[#This Row],[잉크]],표4[목-3층])</f>
        <v>0</v>
      </c>
      <c r="AO572" s="131">
        <f>SUMIF(표4[잉크명],표5[[#This Row],[잉크]],표4[목-1층])</f>
        <v>0</v>
      </c>
      <c r="AP572" s="54">
        <f>SUMIF(표4[잉크명],표5[[#This Row],[잉크]],표4[금])</f>
        <v>0</v>
      </c>
      <c r="AQ572" s="131">
        <f>SUMIF(표4[잉크명],표5[[#This Row],[잉크]],표4[금-3층])</f>
        <v>0</v>
      </c>
      <c r="AR572" s="131">
        <f>SUMIF(표4[잉크명],표5[[#This Row],[잉크]],표4[금-1층])</f>
        <v>0</v>
      </c>
      <c r="AS572" s="54">
        <f>SUMIF(표4[잉크명],표5[[#This Row],[잉크]],표4[토])</f>
        <v>0</v>
      </c>
      <c r="AT572" s="131">
        <f>SUMIF(표4[잉크명],표5[[#This Row],[잉크]],표4[토-3층])</f>
        <v>0</v>
      </c>
      <c r="AU572" s="131">
        <f>SUMIF(표4[잉크명],표5[[#This Row],[잉크]],표4[토-1층])</f>
        <v>0</v>
      </c>
      <c r="AV572" s="54">
        <f>SUMIF(표4[잉크명],표5[[#This Row],[잉크]],표4[일])</f>
        <v>0</v>
      </c>
      <c r="AW572" s="131">
        <f>SUMIF(표4[잉크명],표5[[#This Row],[잉크]],표4[일-3층])</f>
        <v>0</v>
      </c>
      <c r="AX572" s="131">
        <f>SUMIF(표4[잉크명],표5[[#This Row],[잉크]],표4[일-1층])</f>
        <v>0</v>
      </c>
      <c r="AY572" s="54">
        <f>SUMIF(표4[잉크명],표5[[#This Row],[잉크]],표4[차주 월])</f>
        <v>0</v>
      </c>
      <c r="AZ572" s="54">
        <f>SUM(표5[[#This Row],[월]:[차주 월]])</f>
        <v>0</v>
      </c>
    </row>
    <row r="573" spans="2:52" x14ac:dyDescent="0.3">
      <c r="B573" s="56" t="s">
        <v>1360</v>
      </c>
      <c r="C573" s="56"/>
      <c r="D573" s="56" t="s">
        <v>1373</v>
      </c>
      <c r="E573" s="54">
        <f>COUNTIF(사출계획!$E$62:$F$110,표4[[#This Row],[제품명]])</f>
        <v>0</v>
      </c>
      <c r="F573" s="131">
        <f>COUNTIF(사출계획!$E$62:$F$87,표4[[#This Row],[제품명]])</f>
        <v>0</v>
      </c>
      <c r="G573" s="131">
        <f>COUNTIF(사출계획!$E$88:$F$110,표4[[#This Row],[제품명]])</f>
        <v>0</v>
      </c>
      <c r="H573" s="54">
        <f>COUNTIF(사출계획!$G$62:$H$110,표4[[#This Row],[제품명]])</f>
        <v>0</v>
      </c>
      <c r="I573" s="132">
        <f>COUNTIF(사출계획!$G$62:$H$87,표4[[#This Row],[제품명]])</f>
        <v>0</v>
      </c>
      <c r="J573" s="132">
        <f>COUNTIF(사출계획!$G$88:$H$110,표4[[#This Row],[제품명]])</f>
        <v>0</v>
      </c>
      <c r="K573" s="54">
        <f>COUNTIF(사출계획!$I$62:$J$110,표4[[#This Row],[제품명]])</f>
        <v>0</v>
      </c>
      <c r="L573" s="131">
        <f>COUNTIF(사출계획!$I$62:$J$87,표4[[#This Row],[제품명]])</f>
        <v>0</v>
      </c>
      <c r="M573" s="131">
        <f>COUNTIF(사출계획!$I$88:$J$110,표4[[#This Row],[제품명]])</f>
        <v>0</v>
      </c>
      <c r="N573" s="129">
        <f>COUNTIF(사출계획!$K$62:$L$110,표4[[#This Row],[제품명]])</f>
        <v>0</v>
      </c>
      <c r="O573" s="131">
        <f>COUNTIF(사출계획!$K$62:$L$87,표4[[#This Row],[제품명]])</f>
        <v>0</v>
      </c>
      <c r="P573" s="131">
        <f>COUNTIF(사출계획!$K$88:$L$110,표4[[#This Row],[제품명]])</f>
        <v>0</v>
      </c>
      <c r="Q573" s="130">
        <f>COUNTIF(사출계획!$M$62:$N$110,표4[[#This Row],[제품명]])</f>
        <v>0</v>
      </c>
      <c r="R573" s="131">
        <f>COUNTIF(사출계획!$M$62:$N$87,표4[[#This Row],[제품명]])</f>
        <v>0</v>
      </c>
      <c r="S573" s="131">
        <f>COUNTIF(사출계획!$M$88:$N$110,표4[[#This Row],[제품명]])</f>
        <v>0</v>
      </c>
      <c r="T573" s="54">
        <f>COUNTIF(사출계획!$O$62:$P$110,표4[[#This Row],[제품명]])</f>
        <v>0</v>
      </c>
      <c r="U573" s="131">
        <f>COUNTIF(사출계획!$O$62:$P$87,표4[[#This Row],[제품명]])</f>
        <v>0</v>
      </c>
      <c r="V573" s="131">
        <f>COUNTIF(사출계획!$O$88:$P$110,표4[[#This Row],[제품명]])</f>
        <v>0</v>
      </c>
      <c r="W573" s="54">
        <f>COUNTIF(사출계획!$Q$62:$R$110,표4[[#This Row],[제품명]])</f>
        <v>0</v>
      </c>
      <c r="X573" s="131">
        <f>COUNTIF(사출계획!$Q$62:$R$87,표4[[#This Row],[제품명]])</f>
        <v>0</v>
      </c>
      <c r="Y573" s="131">
        <f>COUNTIF(사출계획!$Q$88:$R$110,표4[[#This Row],[제품명]])</f>
        <v>0</v>
      </c>
      <c r="Z573" s="54">
        <f>COUNTIF(사출계획!$S$62:$T$110,표4[[#This Row],[제품명]])</f>
        <v>0</v>
      </c>
      <c r="AA573" s="126"/>
      <c r="AB573" s="126"/>
      <c r="AC573" s="211" t="s">
        <v>1072</v>
      </c>
      <c r="AD573" s="129">
        <f>SUMIF(표4[잉크명],표5[[#This Row],[잉크]],표4[월])</f>
        <v>0</v>
      </c>
      <c r="AE573" s="131">
        <f>SUMIF(표4[잉크명],표5[[#This Row],[잉크]],표4[월-3층])</f>
        <v>0</v>
      </c>
      <c r="AF573" s="131">
        <f>SUMIF(표4[잉크명],표5[[#This Row],[잉크]],표4[월-1층])</f>
        <v>0</v>
      </c>
      <c r="AG573" s="133">
        <f>SUMIF(표4[잉크명],표5[[#This Row],[잉크]],표4[화])</f>
        <v>0</v>
      </c>
      <c r="AH573" s="131">
        <f>SUMIF(표4[잉크명],표5[[#This Row],[잉크]],표4[화-3층])</f>
        <v>0</v>
      </c>
      <c r="AI573" s="131">
        <f>SUMIF(표4[잉크명],표5[[#This Row],[잉크]],표4[화-1층])</f>
        <v>0</v>
      </c>
      <c r="AJ573" s="130">
        <f>SUMIF(표4[잉크명],표5[[#This Row],[잉크]],표4[수])</f>
        <v>0</v>
      </c>
      <c r="AK573" s="131">
        <f>SUMIF(표4[잉크명],표5[[#This Row],[잉크]],표4[수-3층])</f>
        <v>0</v>
      </c>
      <c r="AL573" s="131">
        <f>SUMIF(표4[잉크명],표5[[#This Row],[잉크]],표4[수-1층])</f>
        <v>0</v>
      </c>
      <c r="AM573" s="54">
        <f>SUMIF(표4[잉크명],표5[[#This Row],[잉크]],표4[목])</f>
        <v>0</v>
      </c>
      <c r="AN573" s="131">
        <f>SUMIF(표4[잉크명],표5[[#This Row],[잉크]],표4[목-3층])</f>
        <v>0</v>
      </c>
      <c r="AO573" s="131">
        <f>SUMIF(표4[잉크명],표5[[#This Row],[잉크]],표4[목-1층])</f>
        <v>0</v>
      </c>
      <c r="AP573" s="54">
        <f>SUMIF(표4[잉크명],표5[[#This Row],[잉크]],표4[금])</f>
        <v>0</v>
      </c>
      <c r="AQ573" s="131">
        <f>SUMIF(표4[잉크명],표5[[#This Row],[잉크]],표4[금-3층])</f>
        <v>0</v>
      </c>
      <c r="AR573" s="131">
        <f>SUMIF(표4[잉크명],표5[[#This Row],[잉크]],표4[금-1층])</f>
        <v>0</v>
      </c>
      <c r="AS573" s="54">
        <f>SUMIF(표4[잉크명],표5[[#This Row],[잉크]],표4[토])</f>
        <v>0</v>
      </c>
      <c r="AT573" s="131">
        <f>SUMIF(표4[잉크명],표5[[#This Row],[잉크]],표4[토-3층])</f>
        <v>0</v>
      </c>
      <c r="AU573" s="131">
        <f>SUMIF(표4[잉크명],표5[[#This Row],[잉크]],표4[토-1층])</f>
        <v>0</v>
      </c>
      <c r="AV573" s="54">
        <f>SUMIF(표4[잉크명],표5[[#This Row],[잉크]],표4[일])</f>
        <v>0</v>
      </c>
      <c r="AW573" s="131">
        <f>SUMIF(표4[잉크명],표5[[#This Row],[잉크]],표4[일-3층])</f>
        <v>0</v>
      </c>
      <c r="AX573" s="131">
        <f>SUMIF(표4[잉크명],표5[[#This Row],[잉크]],표4[일-1층])</f>
        <v>0</v>
      </c>
      <c r="AY573" s="54">
        <f>SUMIF(표4[잉크명],표5[[#This Row],[잉크]],표4[차주 월])</f>
        <v>0</v>
      </c>
      <c r="AZ573" s="54">
        <f>SUM(표5[[#This Row],[월]:[차주 월]])</f>
        <v>0</v>
      </c>
    </row>
    <row r="574" spans="2:52" x14ac:dyDescent="0.3">
      <c r="B574" s="56" t="s">
        <v>1361</v>
      </c>
      <c r="C574" s="56"/>
      <c r="D574" s="56" t="s">
        <v>1364</v>
      </c>
      <c r="E574" s="34">
        <f>COUNTIF(사출계획!$E$62:$F$110,표4[[#This Row],[제품명]])</f>
        <v>0</v>
      </c>
      <c r="F574" s="126">
        <f>COUNTIF(사출계획!$E$62:$F$87,표4[[#This Row],[제품명]])</f>
        <v>0</v>
      </c>
      <c r="G574" s="126">
        <f>COUNTIF(사출계획!$E$88:$F$110,표4[[#This Row],[제품명]])</f>
        <v>0</v>
      </c>
      <c r="H574" s="34">
        <f>COUNTIF(사출계획!$G$62:$H$110,표4[[#This Row],[제품명]])</f>
        <v>0</v>
      </c>
      <c r="I574" s="128">
        <f>COUNTIF(사출계획!$G$62:$H$87,표4[[#This Row],[제품명]])</f>
        <v>0</v>
      </c>
      <c r="J574" s="128">
        <f>COUNTIF(사출계획!$G$88:$H$110,표4[[#This Row],[제품명]])</f>
        <v>0</v>
      </c>
      <c r="K574" s="34">
        <f>COUNTIF(사출계획!$I$62:$J$110,표4[[#This Row],[제품명]])</f>
        <v>0</v>
      </c>
      <c r="L574" s="126">
        <f>COUNTIF(사출계획!$I$62:$J$87,표4[[#This Row],[제품명]])</f>
        <v>0</v>
      </c>
      <c r="M574" s="126">
        <f>COUNTIF(사출계획!$I$88:$J$110,표4[[#This Row],[제품명]])</f>
        <v>0</v>
      </c>
      <c r="N574" s="129">
        <f>COUNTIF(사출계획!$K$62:$L$110,표4[[#This Row],[제품명]])</f>
        <v>0</v>
      </c>
      <c r="O574" s="126">
        <f>COUNTIF(사출계획!$K$62:$L$87,표4[[#This Row],[제품명]])</f>
        <v>0</v>
      </c>
      <c r="P574" s="126">
        <f>COUNTIF(사출계획!$K$88:$L$110,표4[[#This Row],[제품명]])</f>
        <v>0</v>
      </c>
      <c r="Q574" s="130">
        <f>COUNTIF(사출계획!$M$62:$N$110,표4[[#This Row],[제품명]])</f>
        <v>0</v>
      </c>
      <c r="R574" s="126">
        <f>COUNTIF(사출계획!$M$62:$N$87,표4[[#This Row],[제품명]])</f>
        <v>0</v>
      </c>
      <c r="S574" s="126">
        <f>COUNTIF(사출계획!$M$88:$N$110,표4[[#This Row],[제품명]])</f>
        <v>0</v>
      </c>
      <c r="T574" s="34">
        <f>COUNTIF(사출계획!$O$62:$P$110,표4[[#This Row],[제품명]])</f>
        <v>0</v>
      </c>
      <c r="U574" s="126">
        <f>COUNTIF(사출계획!$O$62:$P$87,표4[[#This Row],[제품명]])</f>
        <v>0</v>
      </c>
      <c r="V574" s="126">
        <f>COUNTIF(사출계획!$O$88:$P$110,표4[[#This Row],[제품명]])</f>
        <v>0</v>
      </c>
      <c r="W574" s="34">
        <f>COUNTIF(사출계획!$Q$62:$R$110,표4[[#This Row],[제품명]])</f>
        <v>0</v>
      </c>
      <c r="X574" s="126">
        <f>COUNTIF(사출계획!$Q$62:$R$87,표4[[#This Row],[제품명]])</f>
        <v>0</v>
      </c>
      <c r="Y574" s="126">
        <f>COUNTIF(사출계획!$Q$88:$R$110,표4[[#This Row],[제품명]])</f>
        <v>0</v>
      </c>
      <c r="Z574" s="34">
        <f>COUNTIF(사출계획!$S$62:$T$110,표4[[#This Row],[제품명]])</f>
        <v>0</v>
      </c>
      <c r="AA574" s="126"/>
      <c r="AB574" s="126"/>
      <c r="AC574" s="33" t="s">
        <v>1264</v>
      </c>
      <c r="AD574" s="129">
        <f>SUMIF(표4[잉크명],표5[[#This Row],[잉크]],표4[월])</f>
        <v>0</v>
      </c>
      <c r="AE574" s="131">
        <f>SUMIF(표4[잉크명],표5[[#This Row],[잉크]],표4[월-3층])</f>
        <v>0</v>
      </c>
      <c r="AF574" s="131">
        <f>SUMIF(표4[잉크명],표5[[#This Row],[잉크]],표4[월-1층])</f>
        <v>0</v>
      </c>
      <c r="AG574" s="133">
        <f>SUMIF(표4[잉크명],표5[[#This Row],[잉크]],표4[화])</f>
        <v>0</v>
      </c>
      <c r="AH574" s="131">
        <f>SUMIF(표4[잉크명],표5[[#This Row],[잉크]],표4[화-3층])</f>
        <v>0</v>
      </c>
      <c r="AI574" s="131">
        <f>SUMIF(표4[잉크명],표5[[#This Row],[잉크]],표4[화-1층])</f>
        <v>0</v>
      </c>
      <c r="AJ574" s="130">
        <f>SUMIF(표4[잉크명],표5[[#This Row],[잉크]],표4[수])</f>
        <v>0</v>
      </c>
      <c r="AK574" s="131">
        <f>SUMIF(표4[잉크명],표5[[#This Row],[잉크]],표4[수-3층])</f>
        <v>0</v>
      </c>
      <c r="AL574" s="131">
        <f>SUMIF(표4[잉크명],표5[[#This Row],[잉크]],표4[수-1층])</f>
        <v>0</v>
      </c>
      <c r="AM574" s="34">
        <f>SUMIF(표4[잉크명],표5[[#This Row],[잉크]],표4[목])</f>
        <v>0</v>
      </c>
      <c r="AN574" s="131">
        <f>SUMIF(표4[잉크명],표5[[#This Row],[잉크]],표4[목-3층])</f>
        <v>0</v>
      </c>
      <c r="AO574" s="131">
        <f>SUMIF(표4[잉크명],표5[[#This Row],[잉크]],표4[목-1층])</f>
        <v>0</v>
      </c>
      <c r="AP574" s="34">
        <f>SUMIF(표4[잉크명],표5[[#This Row],[잉크]],표4[금])</f>
        <v>0</v>
      </c>
      <c r="AQ574" s="131">
        <f>SUMIF(표4[잉크명],표5[[#This Row],[잉크]],표4[금-3층])</f>
        <v>0</v>
      </c>
      <c r="AR574" s="131">
        <f>SUMIF(표4[잉크명],표5[[#This Row],[잉크]],표4[금-1층])</f>
        <v>0</v>
      </c>
      <c r="AS574" s="34">
        <f>SUMIF(표4[잉크명],표5[[#This Row],[잉크]],표4[토])</f>
        <v>0</v>
      </c>
      <c r="AT574" s="131">
        <f>SUMIF(표4[잉크명],표5[[#This Row],[잉크]],표4[토-3층])</f>
        <v>0</v>
      </c>
      <c r="AU574" s="131">
        <f>SUMIF(표4[잉크명],표5[[#This Row],[잉크]],표4[토-1층])</f>
        <v>0</v>
      </c>
      <c r="AV574" s="34">
        <f>SUMIF(표4[잉크명],표5[[#This Row],[잉크]],표4[일])</f>
        <v>0</v>
      </c>
      <c r="AW574" s="131">
        <f>SUMIF(표4[잉크명],표5[[#This Row],[잉크]],표4[일-3층])</f>
        <v>0</v>
      </c>
      <c r="AX574" s="131">
        <f>SUMIF(표4[잉크명],표5[[#This Row],[잉크]],표4[일-1층])</f>
        <v>0</v>
      </c>
      <c r="AY574" s="34">
        <f>SUMIF(표4[잉크명],표5[[#This Row],[잉크]],표4[차주 월])</f>
        <v>0</v>
      </c>
      <c r="AZ574" s="34">
        <f>SUM(표5[[#This Row],[월]:[차주 월]])</f>
        <v>0</v>
      </c>
    </row>
    <row r="575" spans="2:52" x14ac:dyDescent="0.3">
      <c r="B575" s="56" t="s">
        <v>1361</v>
      </c>
      <c r="C575" s="56"/>
      <c r="D575" s="56" t="s">
        <v>1365</v>
      </c>
      <c r="E575" s="34">
        <f>COUNTIF(사출계획!$E$62:$F$110,표4[[#This Row],[제품명]])</f>
        <v>0</v>
      </c>
      <c r="F575" s="126">
        <f>COUNTIF(사출계획!$E$62:$F$87,표4[[#This Row],[제품명]])</f>
        <v>0</v>
      </c>
      <c r="G575" s="126">
        <f>COUNTIF(사출계획!$E$88:$F$110,표4[[#This Row],[제품명]])</f>
        <v>0</v>
      </c>
      <c r="H575" s="34">
        <f>COUNTIF(사출계획!$G$62:$H$110,표4[[#This Row],[제품명]])</f>
        <v>0</v>
      </c>
      <c r="I575" s="128">
        <f>COUNTIF(사출계획!$G$62:$H$87,표4[[#This Row],[제품명]])</f>
        <v>0</v>
      </c>
      <c r="J575" s="128">
        <f>COUNTIF(사출계획!$G$88:$H$110,표4[[#This Row],[제품명]])</f>
        <v>0</v>
      </c>
      <c r="K575" s="34">
        <f>COUNTIF(사출계획!$I$62:$J$110,표4[[#This Row],[제품명]])</f>
        <v>0</v>
      </c>
      <c r="L575" s="126">
        <f>COUNTIF(사출계획!$I$62:$J$87,표4[[#This Row],[제품명]])</f>
        <v>0</v>
      </c>
      <c r="M575" s="126">
        <f>COUNTIF(사출계획!$I$88:$J$110,표4[[#This Row],[제품명]])</f>
        <v>0</v>
      </c>
      <c r="N575" s="129">
        <f>COUNTIF(사출계획!$K$62:$L$110,표4[[#This Row],[제품명]])</f>
        <v>0</v>
      </c>
      <c r="O575" s="126">
        <f>COUNTIF(사출계획!$K$62:$L$87,표4[[#This Row],[제품명]])</f>
        <v>0</v>
      </c>
      <c r="P575" s="126">
        <f>COUNTIF(사출계획!$K$88:$L$110,표4[[#This Row],[제품명]])</f>
        <v>0</v>
      </c>
      <c r="Q575" s="130">
        <f>COUNTIF(사출계획!$M$62:$N$110,표4[[#This Row],[제품명]])</f>
        <v>0</v>
      </c>
      <c r="R575" s="126">
        <f>COUNTIF(사출계획!$M$62:$N$87,표4[[#This Row],[제품명]])</f>
        <v>0</v>
      </c>
      <c r="S575" s="126">
        <f>COUNTIF(사출계획!$M$88:$N$110,표4[[#This Row],[제품명]])</f>
        <v>0</v>
      </c>
      <c r="T575" s="34">
        <f>COUNTIF(사출계획!$O$62:$P$110,표4[[#This Row],[제품명]])</f>
        <v>0</v>
      </c>
      <c r="U575" s="126">
        <f>COUNTIF(사출계획!$O$62:$P$87,표4[[#This Row],[제품명]])</f>
        <v>0</v>
      </c>
      <c r="V575" s="126">
        <f>COUNTIF(사출계획!$O$88:$P$110,표4[[#This Row],[제품명]])</f>
        <v>0</v>
      </c>
      <c r="W575" s="34">
        <f>COUNTIF(사출계획!$Q$62:$R$110,표4[[#This Row],[제품명]])</f>
        <v>0</v>
      </c>
      <c r="X575" s="126">
        <f>COUNTIF(사출계획!$Q$62:$R$87,표4[[#This Row],[제품명]])</f>
        <v>0</v>
      </c>
      <c r="Y575" s="126">
        <f>COUNTIF(사출계획!$Q$88:$R$110,표4[[#This Row],[제품명]])</f>
        <v>0</v>
      </c>
      <c r="Z575" s="34">
        <f>COUNTIF(사출계획!$S$62:$T$110,표4[[#This Row],[제품명]])</f>
        <v>0</v>
      </c>
      <c r="AA575" s="126"/>
      <c r="AB575" s="126"/>
      <c r="AC575" s="212" t="s">
        <v>632</v>
      </c>
      <c r="AD575" s="129">
        <f>SUMIF(표4[잉크명],표5[[#This Row],[잉크]],표4[월])</f>
        <v>0</v>
      </c>
      <c r="AE575" s="131">
        <f>SUMIF(표4[잉크명],표5[[#This Row],[잉크]],표4[월-3층])</f>
        <v>0</v>
      </c>
      <c r="AF575" s="131">
        <f>SUMIF(표4[잉크명],표5[[#This Row],[잉크]],표4[월-1층])</f>
        <v>0</v>
      </c>
      <c r="AG575" s="133">
        <f>SUMIF(표4[잉크명],표5[[#This Row],[잉크]],표4[화])</f>
        <v>0</v>
      </c>
      <c r="AH575" s="131">
        <f>SUMIF(표4[잉크명],표5[[#This Row],[잉크]],표4[화-3층])</f>
        <v>0</v>
      </c>
      <c r="AI575" s="131">
        <f>SUMIF(표4[잉크명],표5[[#This Row],[잉크]],표4[화-1층])</f>
        <v>0</v>
      </c>
      <c r="AJ575" s="130">
        <f>SUMIF(표4[잉크명],표5[[#This Row],[잉크]],표4[수])</f>
        <v>0</v>
      </c>
      <c r="AK575" s="131">
        <f>SUMIF(표4[잉크명],표5[[#This Row],[잉크]],표4[수-3층])</f>
        <v>0</v>
      </c>
      <c r="AL575" s="131">
        <f>SUMIF(표4[잉크명],표5[[#This Row],[잉크]],표4[수-1층])</f>
        <v>0</v>
      </c>
      <c r="AM575" s="54">
        <f>SUMIF(표4[잉크명],표5[[#This Row],[잉크]],표4[목])</f>
        <v>0</v>
      </c>
      <c r="AN575" s="131">
        <f>SUMIF(표4[잉크명],표5[[#This Row],[잉크]],표4[목-3층])</f>
        <v>0</v>
      </c>
      <c r="AO575" s="131">
        <f>SUMIF(표4[잉크명],표5[[#This Row],[잉크]],표4[목-1층])</f>
        <v>0</v>
      </c>
      <c r="AP575" s="54">
        <f>SUMIF(표4[잉크명],표5[[#This Row],[잉크]],표4[금])</f>
        <v>0</v>
      </c>
      <c r="AQ575" s="131">
        <f>SUMIF(표4[잉크명],표5[[#This Row],[잉크]],표4[금-3층])</f>
        <v>0</v>
      </c>
      <c r="AR575" s="131">
        <f>SUMIF(표4[잉크명],표5[[#This Row],[잉크]],표4[금-1층])</f>
        <v>0</v>
      </c>
      <c r="AS575" s="54">
        <f>SUMIF(표4[잉크명],표5[[#This Row],[잉크]],표4[토])</f>
        <v>0</v>
      </c>
      <c r="AT575" s="131">
        <f>SUMIF(표4[잉크명],표5[[#This Row],[잉크]],표4[토-3층])</f>
        <v>0</v>
      </c>
      <c r="AU575" s="131">
        <f>SUMIF(표4[잉크명],표5[[#This Row],[잉크]],표4[토-1층])</f>
        <v>0</v>
      </c>
      <c r="AV575" s="54">
        <f>SUMIF(표4[잉크명],표5[[#This Row],[잉크]],표4[일])</f>
        <v>0</v>
      </c>
      <c r="AW575" s="131">
        <f>SUMIF(표4[잉크명],표5[[#This Row],[잉크]],표4[일-3층])</f>
        <v>0</v>
      </c>
      <c r="AX575" s="131">
        <f>SUMIF(표4[잉크명],표5[[#This Row],[잉크]],표4[일-1층])</f>
        <v>0</v>
      </c>
      <c r="AY575" s="54">
        <f>SUMIF(표4[잉크명],표5[[#This Row],[잉크]],표4[차주 월])</f>
        <v>0</v>
      </c>
      <c r="AZ575" s="54">
        <f>SUM(표5[[#This Row],[월]:[차주 월]])</f>
        <v>0</v>
      </c>
    </row>
    <row r="576" spans="2:52" x14ac:dyDescent="0.3">
      <c r="B576" s="56" t="s">
        <v>1361</v>
      </c>
      <c r="C576" s="56"/>
      <c r="D576" s="56" t="s">
        <v>1366</v>
      </c>
      <c r="E576" s="54">
        <f>COUNTIF(사출계획!$E$62:$F$110,표4[[#This Row],[제품명]])</f>
        <v>0</v>
      </c>
      <c r="F576" s="131">
        <f>COUNTIF(사출계획!$E$62:$F$87,표4[[#This Row],[제품명]])</f>
        <v>0</v>
      </c>
      <c r="G576" s="131">
        <f>COUNTIF(사출계획!$E$88:$F$110,표4[[#This Row],[제품명]])</f>
        <v>0</v>
      </c>
      <c r="H576" s="54">
        <f>COUNTIF(사출계획!$G$62:$H$110,표4[[#This Row],[제품명]])</f>
        <v>0</v>
      </c>
      <c r="I576" s="132">
        <f>COUNTIF(사출계획!$G$62:$H$87,표4[[#This Row],[제품명]])</f>
        <v>0</v>
      </c>
      <c r="J576" s="132">
        <f>COUNTIF(사출계획!$G$88:$H$110,표4[[#This Row],[제품명]])</f>
        <v>0</v>
      </c>
      <c r="K576" s="54">
        <f>COUNTIF(사출계획!$I$62:$J$110,표4[[#This Row],[제품명]])</f>
        <v>0</v>
      </c>
      <c r="L576" s="131">
        <f>COUNTIF(사출계획!$I$62:$J$87,표4[[#This Row],[제품명]])</f>
        <v>0</v>
      </c>
      <c r="M576" s="131">
        <f>COUNTIF(사출계획!$I$88:$J$110,표4[[#This Row],[제품명]])</f>
        <v>0</v>
      </c>
      <c r="N576" s="129">
        <f>COUNTIF(사출계획!$K$62:$L$110,표4[[#This Row],[제품명]])</f>
        <v>0</v>
      </c>
      <c r="O576" s="131">
        <f>COUNTIF(사출계획!$K$62:$L$87,표4[[#This Row],[제품명]])</f>
        <v>0</v>
      </c>
      <c r="P576" s="131">
        <f>COUNTIF(사출계획!$K$88:$L$110,표4[[#This Row],[제품명]])</f>
        <v>0</v>
      </c>
      <c r="Q576" s="130">
        <f>COUNTIF(사출계획!$M$62:$N$110,표4[[#This Row],[제품명]])</f>
        <v>0</v>
      </c>
      <c r="R576" s="131">
        <f>COUNTIF(사출계획!$M$62:$N$87,표4[[#This Row],[제품명]])</f>
        <v>0</v>
      </c>
      <c r="S576" s="131">
        <f>COUNTIF(사출계획!$M$88:$N$110,표4[[#This Row],[제품명]])</f>
        <v>0</v>
      </c>
      <c r="T576" s="54">
        <f>COUNTIF(사출계획!$O$62:$P$110,표4[[#This Row],[제품명]])</f>
        <v>0</v>
      </c>
      <c r="U576" s="131">
        <f>COUNTIF(사출계획!$O$62:$P$87,표4[[#This Row],[제품명]])</f>
        <v>0</v>
      </c>
      <c r="V576" s="131">
        <f>COUNTIF(사출계획!$O$88:$P$110,표4[[#This Row],[제품명]])</f>
        <v>0</v>
      </c>
      <c r="W576" s="54">
        <f>COUNTIF(사출계획!$Q$62:$R$110,표4[[#This Row],[제품명]])</f>
        <v>0</v>
      </c>
      <c r="X576" s="131">
        <f>COUNTIF(사출계획!$Q$62:$R$87,표4[[#This Row],[제품명]])</f>
        <v>0</v>
      </c>
      <c r="Y576" s="131">
        <f>COUNTIF(사출계획!$Q$88:$R$110,표4[[#This Row],[제품명]])</f>
        <v>0</v>
      </c>
      <c r="Z576" s="54">
        <f>COUNTIF(사출계획!$S$62:$T$110,표4[[#This Row],[제품명]])</f>
        <v>0</v>
      </c>
      <c r="AA576" s="126"/>
      <c r="AB576" s="126"/>
      <c r="AC576" s="212" t="s">
        <v>1836</v>
      </c>
      <c r="AD576" s="129">
        <f>SUMIF(표4[잉크명],표5[[#This Row],[잉크]],표4[월])</f>
        <v>0</v>
      </c>
      <c r="AE576" s="131">
        <f>SUMIF(표4[잉크명],표5[[#This Row],[잉크]],표4[월-3층])</f>
        <v>0</v>
      </c>
      <c r="AF576" s="131">
        <f>SUMIF(표4[잉크명],표5[[#This Row],[잉크]],표4[월-1층])</f>
        <v>0</v>
      </c>
      <c r="AG576" s="133">
        <f>SUMIF(표4[잉크명],표5[[#This Row],[잉크]],표4[화])</f>
        <v>0</v>
      </c>
      <c r="AH576" s="131">
        <f>SUMIF(표4[잉크명],표5[[#This Row],[잉크]],표4[화-3층])</f>
        <v>0</v>
      </c>
      <c r="AI576" s="131">
        <f>SUMIF(표4[잉크명],표5[[#This Row],[잉크]],표4[화-1층])</f>
        <v>0</v>
      </c>
      <c r="AJ576" s="130">
        <f>SUMIF(표4[잉크명],표5[[#This Row],[잉크]],표4[수])</f>
        <v>0</v>
      </c>
      <c r="AK576" s="131">
        <f>SUMIF(표4[잉크명],표5[[#This Row],[잉크]],표4[수-3층])</f>
        <v>0</v>
      </c>
      <c r="AL576" s="131">
        <f>SUMIF(표4[잉크명],표5[[#This Row],[잉크]],표4[수-1층])</f>
        <v>0</v>
      </c>
      <c r="AM576" s="54">
        <f>SUMIF(표4[잉크명],표5[[#This Row],[잉크]],표4[목])</f>
        <v>0</v>
      </c>
      <c r="AN576" s="131">
        <f>SUMIF(표4[잉크명],표5[[#This Row],[잉크]],표4[목-3층])</f>
        <v>0</v>
      </c>
      <c r="AO576" s="131">
        <f>SUMIF(표4[잉크명],표5[[#This Row],[잉크]],표4[목-1층])</f>
        <v>0</v>
      </c>
      <c r="AP576" s="54">
        <f>SUMIF(표4[잉크명],표5[[#This Row],[잉크]],표4[금])</f>
        <v>0</v>
      </c>
      <c r="AQ576" s="131">
        <f>SUMIF(표4[잉크명],표5[[#This Row],[잉크]],표4[금-3층])</f>
        <v>0</v>
      </c>
      <c r="AR576" s="131">
        <f>SUMIF(표4[잉크명],표5[[#This Row],[잉크]],표4[금-1층])</f>
        <v>0</v>
      </c>
      <c r="AS576" s="54">
        <f>SUMIF(표4[잉크명],표5[[#This Row],[잉크]],표4[토])</f>
        <v>0</v>
      </c>
      <c r="AT576" s="131">
        <f>SUMIF(표4[잉크명],표5[[#This Row],[잉크]],표4[토-3층])</f>
        <v>0</v>
      </c>
      <c r="AU576" s="131">
        <f>SUMIF(표4[잉크명],표5[[#This Row],[잉크]],표4[토-1층])</f>
        <v>0</v>
      </c>
      <c r="AV576" s="54">
        <f>SUMIF(표4[잉크명],표5[[#This Row],[잉크]],표4[일])</f>
        <v>0</v>
      </c>
      <c r="AW576" s="131">
        <f>SUMIF(표4[잉크명],표5[[#This Row],[잉크]],표4[일-3층])</f>
        <v>0</v>
      </c>
      <c r="AX576" s="131">
        <f>SUMIF(표4[잉크명],표5[[#This Row],[잉크]],표4[일-1층])</f>
        <v>0</v>
      </c>
      <c r="AY576" s="54">
        <f>SUMIF(표4[잉크명],표5[[#This Row],[잉크]],표4[차주 월])</f>
        <v>0</v>
      </c>
      <c r="AZ576" s="54">
        <f>SUM(표5[[#This Row],[월]:[차주 월]])</f>
        <v>0</v>
      </c>
    </row>
    <row r="577" spans="2:52" x14ac:dyDescent="0.3">
      <c r="B577" s="56" t="s">
        <v>1380</v>
      </c>
      <c r="C577" s="56"/>
      <c r="D577" s="56" t="s">
        <v>1381</v>
      </c>
      <c r="E577" s="34">
        <f>COUNTIF(사출계획!$E$62:$F$110,표4[[#This Row],[제품명]])</f>
        <v>0</v>
      </c>
      <c r="F577" s="126">
        <f>COUNTIF(사출계획!$E$62:$F$87,표4[[#This Row],[제품명]])</f>
        <v>0</v>
      </c>
      <c r="G577" s="126">
        <f>COUNTIF(사출계획!$E$88:$F$110,표4[[#This Row],[제품명]])</f>
        <v>0</v>
      </c>
      <c r="H577" s="34">
        <f>COUNTIF(사출계획!$G$62:$H$110,표4[[#This Row],[제품명]])</f>
        <v>0</v>
      </c>
      <c r="I577" s="128">
        <f>COUNTIF(사출계획!$G$62:$H$87,표4[[#This Row],[제품명]])</f>
        <v>0</v>
      </c>
      <c r="J577" s="128">
        <f>COUNTIF(사출계획!$G$88:$H$110,표4[[#This Row],[제품명]])</f>
        <v>0</v>
      </c>
      <c r="K577" s="34">
        <f>COUNTIF(사출계획!$I$62:$J$110,표4[[#This Row],[제품명]])</f>
        <v>0</v>
      </c>
      <c r="L577" s="126">
        <f>COUNTIF(사출계획!$I$62:$J$87,표4[[#This Row],[제품명]])</f>
        <v>0</v>
      </c>
      <c r="M577" s="126">
        <f>COUNTIF(사출계획!$I$88:$J$110,표4[[#This Row],[제품명]])</f>
        <v>0</v>
      </c>
      <c r="N577" s="129">
        <f>COUNTIF(사출계획!$K$62:$L$110,표4[[#This Row],[제품명]])</f>
        <v>0</v>
      </c>
      <c r="O577" s="126">
        <f>COUNTIF(사출계획!$K$62:$L$87,표4[[#This Row],[제품명]])</f>
        <v>0</v>
      </c>
      <c r="P577" s="126">
        <f>COUNTIF(사출계획!$K$88:$L$110,표4[[#This Row],[제품명]])</f>
        <v>0</v>
      </c>
      <c r="Q577" s="130">
        <f>COUNTIF(사출계획!$M$62:$N$110,표4[[#This Row],[제품명]])</f>
        <v>0</v>
      </c>
      <c r="R577" s="126">
        <f>COUNTIF(사출계획!$M$62:$N$87,표4[[#This Row],[제품명]])</f>
        <v>0</v>
      </c>
      <c r="S577" s="126">
        <f>COUNTIF(사출계획!$M$88:$N$110,표4[[#This Row],[제품명]])</f>
        <v>0</v>
      </c>
      <c r="T577" s="34">
        <f>COUNTIF(사출계획!$O$62:$P$110,표4[[#This Row],[제품명]])</f>
        <v>0</v>
      </c>
      <c r="U577" s="126">
        <f>COUNTIF(사출계획!$O$62:$P$87,표4[[#This Row],[제품명]])</f>
        <v>0</v>
      </c>
      <c r="V577" s="126">
        <f>COUNTIF(사출계획!$O$88:$P$110,표4[[#This Row],[제품명]])</f>
        <v>0</v>
      </c>
      <c r="W577" s="34">
        <f>COUNTIF(사출계획!$Q$62:$R$110,표4[[#This Row],[제품명]])</f>
        <v>0</v>
      </c>
      <c r="X577" s="126">
        <f>COUNTIF(사출계획!$Q$62:$R$87,표4[[#This Row],[제품명]])</f>
        <v>0</v>
      </c>
      <c r="Y577" s="126">
        <f>COUNTIF(사출계획!$Q$88:$R$110,표4[[#This Row],[제품명]])</f>
        <v>0</v>
      </c>
      <c r="Z577" s="34">
        <f>COUNTIF(사출계획!$S$62:$T$110,표4[[#This Row],[제품명]])</f>
        <v>0</v>
      </c>
      <c r="AA577" s="126"/>
      <c r="AB577" s="126"/>
      <c r="AC577" s="217" t="s">
        <v>1835</v>
      </c>
      <c r="AD577" s="129">
        <f>SUMIF(표4[잉크명],표5[[#This Row],[잉크]],표4[월])</f>
        <v>0</v>
      </c>
      <c r="AE577" s="126">
        <f>SUMIF(표4[잉크명],표5[[#This Row],[잉크]],표4[월-3층])</f>
        <v>0</v>
      </c>
      <c r="AF577" s="126">
        <f>SUMIF(표4[잉크명],표5[[#This Row],[잉크]],표4[월-1층])</f>
        <v>0</v>
      </c>
      <c r="AG577" s="133">
        <f>SUMIF(표4[잉크명],표5[[#This Row],[잉크]],표4[화])</f>
        <v>0</v>
      </c>
      <c r="AH577" s="126">
        <f>SUMIF(표4[잉크명],표5[[#This Row],[잉크]],표4[화-3층])</f>
        <v>0</v>
      </c>
      <c r="AI577" s="126">
        <f>SUMIF(표4[잉크명],표5[[#This Row],[잉크]],표4[화-1층])</f>
        <v>0</v>
      </c>
      <c r="AJ577" s="130">
        <f>SUMIF(표4[잉크명],표5[[#This Row],[잉크]],표4[수])</f>
        <v>0</v>
      </c>
      <c r="AK577" s="126">
        <f>SUMIF(표4[잉크명],표5[[#This Row],[잉크]],표4[수-3층])</f>
        <v>0</v>
      </c>
      <c r="AL577" s="126">
        <f>SUMIF(표4[잉크명],표5[[#This Row],[잉크]],표4[수-1층])</f>
        <v>0</v>
      </c>
      <c r="AM577" s="54">
        <f>SUMIF(표4[잉크명],표5[[#This Row],[잉크]],표4[목])</f>
        <v>0</v>
      </c>
      <c r="AN577" s="126">
        <f>SUMIF(표4[잉크명],표5[[#This Row],[잉크]],표4[목-3층])</f>
        <v>0</v>
      </c>
      <c r="AO577" s="126">
        <f>SUMIF(표4[잉크명],표5[[#This Row],[잉크]],표4[목-1층])</f>
        <v>0</v>
      </c>
      <c r="AP577" s="54">
        <f>SUMIF(표4[잉크명],표5[[#This Row],[잉크]],표4[금])</f>
        <v>0</v>
      </c>
      <c r="AQ577" s="126">
        <f>SUMIF(표4[잉크명],표5[[#This Row],[잉크]],표4[금-3층])</f>
        <v>0</v>
      </c>
      <c r="AR577" s="126">
        <f>SUMIF(표4[잉크명],표5[[#This Row],[잉크]],표4[금-1층])</f>
        <v>0</v>
      </c>
      <c r="AS577" s="54">
        <f>SUMIF(표4[잉크명],표5[[#This Row],[잉크]],표4[토])</f>
        <v>0</v>
      </c>
      <c r="AT577" s="126">
        <f>SUMIF(표4[잉크명],표5[[#This Row],[잉크]],표4[토-3층])</f>
        <v>0</v>
      </c>
      <c r="AU577" s="126">
        <f>SUMIF(표4[잉크명],표5[[#This Row],[잉크]],표4[토-1층])</f>
        <v>0</v>
      </c>
      <c r="AV577" s="54">
        <f>SUMIF(표4[잉크명],표5[[#This Row],[잉크]],표4[일])</f>
        <v>0</v>
      </c>
      <c r="AW577" s="126">
        <f>SUMIF(표4[잉크명],표5[[#This Row],[잉크]],표4[일-3층])</f>
        <v>0</v>
      </c>
      <c r="AX577" s="126">
        <f>SUMIF(표4[잉크명],표5[[#This Row],[잉크]],표4[일-1층])</f>
        <v>0</v>
      </c>
      <c r="AY577" s="54">
        <f>SUMIF(표4[잉크명],표5[[#This Row],[잉크]],표4[차주 월])</f>
        <v>0</v>
      </c>
      <c r="AZ577" s="54">
        <f>SUM(표5[[#This Row],[월]:[차주 월]])</f>
        <v>0</v>
      </c>
    </row>
    <row r="578" spans="2:52" x14ac:dyDescent="0.3">
      <c r="B578" s="56" t="s">
        <v>1380</v>
      </c>
      <c r="C578" s="56"/>
      <c r="D578" s="56" t="s">
        <v>1382</v>
      </c>
      <c r="E578" s="54">
        <f>COUNTIF(사출계획!$E$62:$F$110,표4[[#This Row],[제품명]])</f>
        <v>0</v>
      </c>
      <c r="F578" s="131">
        <f>COUNTIF(사출계획!$E$62:$F$87,표4[[#This Row],[제품명]])</f>
        <v>0</v>
      </c>
      <c r="G578" s="131">
        <f>COUNTIF(사출계획!$E$88:$F$110,표4[[#This Row],[제품명]])</f>
        <v>0</v>
      </c>
      <c r="H578" s="54">
        <f>COUNTIF(사출계획!$G$62:$H$110,표4[[#This Row],[제품명]])</f>
        <v>0</v>
      </c>
      <c r="I578" s="132">
        <f>COUNTIF(사출계획!$G$62:$H$87,표4[[#This Row],[제품명]])</f>
        <v>0</v>
      </c>
      <c r="J578" s="132">
        <f>COUNTIF(사출계획!$G$88:$H$110,표4[[#This Row],[제품명]])</f>
        <v>0</v>
      </c>
      <c r="K578" s="54">
        <f>COUNTIF(사출계획!$I$62:$J$110,표4[[#This Row],[제품명]])</f>
        <v>0</v>
      </c>
      <c r="L578" s="131">
        <f>COUNTIF(사출계획!$I$62:$J$87,표4[[#This Row],[제품명]])</f>
        <v>0</v>
      </c>
      <c r="M578" s="131">
        <f>COUNTIF(사출계획!$I$88:$J$110,표4[[#This Row],[제품명]])</f>
        <v>0</v>
      </c>
      <c r="N578" s="129">
        <f>COUNTIF(사출계획!$K$62:$L$110,표4[[#This Row],[제품명]])</f>
        <v>0</v>
      </c>
      <c r="O578" s="131">
        <f>COUNTIF(사출계획!$K$62:$L$87,표4[[#This Row],[제품명]])</f>
        <v>0</v>
      </c>
      <c r="P578" s="131">
        <f>COUNTIF(사출계획!$K$88:$L$110,표4[[#This Row],[제품명]])</f>
        <v>0</v>
      </c>
      <c r="Q578" s="130">
        <f>COUNTIF(사출계획!$M$62:$N$110,표4[[#This Row],[제품명]])</f>
        <v>0</v>
      </c>
      <c r="R578" s="131">
        <f>COUNTIF(사출계획!$M$62:$N$87,표4[[#This Row],[제품명]])</f>
        <v>0</v>
      </c>
      <c r="S578" s="131">
        <f>COUNTIF(사출계획!$M$88:$N$110,표4[[#This Row],[제품명]])</f>
        <v>0</v>
      </c>
      <c r="T578" s="54">
        <f>COUNTIF(사출계획!$O$62:$P$110,표4[[#This Row],[제품명]])</f>
        <v>0</v>
      </c>
      <c r="U578" s="131">
        <f>COUNTIF(사출계획!$O$62:$P$87,표4[[#This Row],[제품명]])</f>
        <v>0</v>
      </c>
      <c r="V578" s="131">
        <f>COUNTIF(사출계획!$O$88:$P$110,표4[[#This Row],[제품명]])</f>
        <v>0</v>
      </c>
      <c r="W578" s="54">
        <f>COUNTIF(사출계획!$Q$62:$R$110,표4[[#This Row],[제품명]])</f>
        <v>0</v>
      </c>
      <c r="X578" s="131">
        <f>COUNTIF(사출계획!$Q$62:$R$87,표4[[#This Row],[제품명]])</f>
        <v>0</v>
      </c>
      <c r="Y578" s="131">
        <f>COUNTIF(사출계획!$Q$88:$R$110,표4[[#This Row],[제품명]])</f>
        <v>0</v>
      </c>
      <c r="Z578" s="54">
        <f>COUNTIF(사출계획!$S$62:$T$110,표4[[#This Row],[제품명]])</f>
        <v>0</v>
      </c>
      <c r="AA578" s="126"/>
      <c r="AB578" s="126"/>
      <c r="AC578" s="214" t="s">
        <v>1129</v>
      </c>
      <c r="AD578" s="129">
        <f>SUMIF(표4[잉크명],표5[[#This Row],[잉크]],표4[월])</f>
        <v>0</v>
      </c>
      <c r="AE578" s="131">
        <f>SUMIF(표4[잉크명],표5[[#This Row],[잉크]],표4[월-3층])</f>
        <v>0</v>
      </c>
      <c r="AF578" s="131">
        <f>SUMIF(표4[잉크명],표5[[#This Row],[잉크]],표4[월-1층])</f>
        <v>0</v>
      </c>
      <c r="AG578" s="133">
        <f>SUMIF(표4[잉크명],표5[[#This Row],[잉크]],표4[화])</f>
        <v>0</v>
      </c>
      <c r="AH578" s="131">
        <f>SUMIF(표4[잉크명],표5[[#This Row],[잉크]],표4[화-3층])</f>
        <v>0</v>
      </c>
      <c r="AI578" s="131">
        <f>SUMIF(표4[잉크명],표5[[#This Row],[잉크]],표4[화-1층])</f>
        <v>0</v>
      </c>
      <c r="AJ578" s="130">
        <f>SUMIF(표4[잉크명],표5[[#This Row],[잉크]],표4[수])</f>
        <v>0</v>
      </c>
      <c r="AK578" s="131">
        <f>SUMIF(표4[잉크명],표5[[#This Row],[잉크]],표4[수-3층])</f>
        <v>0</v>
      </c>
      <c r="AL578" s="131">
        <f>SUMIF(표4[잉크명],표5[[#This Row],[잉크]],표4[수-1층])</f>
        <v>0</v>
      </c>
      <c r="AM578" s="54">
        <f>SUMIF(표4[잉크명],표5[[#This Row],[잉크]],표4[목])</f>
        <v>0</v>
      </c>
      <c r="AN578" s="131">
        <f>SUMIF(표4[잉크명],표5[[#This Row],[잉크]],표4[목-3층])</f>
        <v>0</v>
      </c>
      <c r="AO578" s="131">
        <f>SUMIF(표4[잉크명],표5[[#This Row],[잉크]],표4[목-1층])</f>
        <v>0</v>
      </c>
      <c r="AP578" s="54">
        <f>SUMIF(표4[잉크명],표5[[#This Row],[잉크]],표4[금])</f>
        <v>0</v>
      </c>
      <c r="AQ578" s="131">
        <f>SUMIF(표4[잉크명],표5[[#This Row],[잉크]],표4[금-3층])</f>
        <v>0</v>
      </c>
      <c r="AR578" s="131">
        <f>SUMIF(표4[잉크명],표5[[#This Row],[잉크]],표4[금-1층])</f>
        <v>0</v>
      </c>
      <c r="AS578" s="54">
        <f>SUMIF(표4[잉크명],표5[[#This Row],[잉크]],표4[토])</f>
        <v>0</v>
      </c>
      <c r="AT578" s="131">
        <f>SUMIF(표4[잉크명],표5[[#This Row],[잉크]],표4[토-3층])</f>
        <v>0</v>
      </c>
      <c r="AU578" s="131">
        <f>SUMIF(표4[잉크명],표5[[#This Row],[잉크]],표4[토-1층])</f>
        <v>0</v>
      </c>
      <c r="AV578" s="54">
        <f>SUMIF(표4[잉크명],표5[[#This Row],[잉크]],표4[일])</f>
        <v>0</v>
      </c>
      <c r="AW578" s="131">
        <f>SUMIF(표4[잉크명],표5[[#This Row],[잉크]],표4[일-3층])</f>
        <v>0</v>
      </c>
      <c r="AX578" s="131">
        <f>SUMIF(표4[잉크명],표5[[#This Row],[잉크]],표4[일-1층])</f>
        <v>0</v>
      </c>
      <c r="AY578" s="54">
        <f>SUMIF(표4[잉크명],표5[[#This Row],[잉크]],표4[차주 월])</f>
        <v>0</v>
      </c>
      <c r="AZ578" s="54">
        <f>SUM(표5[[#This Row],[월]:[차주 월]])</f>
        <v>0</v>
      </c>
    </row>
    <row r="579" spans="2:52" x14ac:dyDescent="0.3">
      <c r="B579" s="56" t="s">
        <v>1384</v>
      </c>
      <c r="C579" s="56"/>
      <c r="D579" s="56" t="s">
        <v>1386</v>
      </c>
      <c r="E579" s="34">
        <f>COUNTIF(사출계획!$E$62:$F$110,표4[[#This Row],[제품명]])</f>
        <v>0</v>
      </c>
      <c r="F579" s="126">
        <f>COUNTIF(사출계획!$E$62:$F$87,표4[[#This Row],[제품명]])</f>
        <v>0</v>
      </c>
      <c r="G579" s="126">
        <f>COUNTIF(사출계획!$E$88:$F$110,표4[[#This Row],[제품명]])</f>
        <v>0</v>
      </c>
      <c r="H579" s="34">
        <f>COUNTIF(사출계획!$G$62:$H$110,표4[[#This Row],[제품명]])</f>
        <v>0</v>
      </c>
      <c r="I579" s="128">
        <f>COUNTIF(사출계획!$G$62:$H$87,표4[[#This Row],[제품명]])</f>
        <v>0</v>
      </c>
      <c r="J579" s="128">
        <f>COUNTIF(사출계획!$G$88:$H$110,표4[[#This Row],[제품명]])</f>
        <v>0</v>
      </c>
      <c r="K579" s="34">
        <f>COUNTIF(사출계획!$I$62:$J$110,표4[[#This Row],[제품명]])</f>
        <v>0</v>
      </c>
      <c r="L579" s="126">
        <f>COUNTIF(사출계획!$I$62:$J$87,표4[[#This Row],[제품명]])</f>
        <v>0</v>
      </c>
      <c r="M579" s="126">
        <f>COUNTIF(사출계획!$I$88:$J$110,표4[[#This Row],[제품명]])</f>
        <v>0</v>
      </c>
      <c r="N579" s="129">
        <f>COUNTIF(사출계획!$K$62:$L$110,표4[[#This Row],[제품명]])</f>
        <v>0</v>
      </c>
      <c r="O579" s="126">
        <f>COUNTIF(사출계획!$K$62:$L$87,표4[[#This Row],[제품명]])</f>
        <v>0</v>
      </c>
      <c r="P579" s="126">
        <f>COUNTIF(사출계획!$K$88:$L$110,표4[[#This Row],[제품명]])</f>
        <v>0</v>
      </c>
      <c r="Q579" s="130">
        <f>COUNTIF(사출계획!$M$62:$N$110,표4[[#This Row],[제품명]])</f>
        <v>0</v>
      </c>
      <c r="R579" s="126">
        <f>COUNTIF(사출계획!$M$62:$N$87,표4[[#This Row],[제품명]])</f>
        <v>0</v>
      </c>
      <c r="S579" s="126">
        <f>COUNTIF(사출계획!$M$88:$N$110,표4[[#This Row],[제품명]])</f>
        <v>0</v>
      </c>
      <c r="T579" s="34">
        <f>COUNTIF(사출계획!$O$62:$P$110,표4[[#This Row],[제품명]])</f>
        <v>0</v>
      </c>
      <c r="U579" s="126">
        <f>COUNTIF(사출계획!$O$62:$P$87,표4[[#This Row],[제품명]])</f>
        <v>0</v>
      </c>
      <c r="V579" s="126">
        <f>COUNTIF(사출계획!$O$88:$P$110,표4[[#This Row],[제품명]])</f>
        <v>0</v>
      </c>
      <c r="W579" s="34">
        <f>COUNTIF(사출계획!$Q$62:$R$110,표4[[#This Row],[제품명]])</f>
        <v>0</v>
      </c>
      <c r="X579" s="126">
        <f>COUNTIF(사출계획!$Q$62:$R$87,표4[[#This Row],[제품명]])</f>
        <v>0</v>
      </c>
      <c r="Y579" s="126">
        <f>COUNTIF(사출계획!$Q$88:$R$110,표4[[#This Row],[제품명]])</f>
        <v>0</v>
      </c>
      <c r="Z579" s="34">
        <f>COUNTIF(사출계획!$S$62:$T$110,표4[[#This Row],[제품명]])</f>
        <v>0</v>
      </c>
      <c r="AA579" s="126"/>
      <c r="AB579" s="126"/>
      <c r="AC579" s="222" t="s">
        <v>1866</v>
      </c>
      <c r="AD579" s="129">
        <f>SUMIF(표4[잉크명],표5[[#This Row],[잉크]],표4[월])</f>
        <v>0</v>
      </c>
      <c r="AE579" s="126">
        <f>SUMIF(표4[잉크명],표5[[#This Row],[잉크]],표4[월-3층])</f>
        <v>0</v>
      </c>
      <c r="AF579" s="126">
        <f>SUMIF(표4[잉크명],표5[[#This Row],[잉크]],표4[월-1층])</f>
        <v>0</v>
      </c>
      <c r="AG579" s="133">
        <f>SUMIF(표4[잉크명],표5[[#This Row],[잉크]],표4[화])</f>
        <v>0</v>
      </c>
      <c r="AH579" s="126">
        <f>SUMIF(표4[잉크명],표5[[#This Row],[잉크]],표4[화-3층])</f>
        <v>0</v>
      </c>
      <c r="AI579" s="126">
        <f>SUMIF(표4[잉크명],표5[[#This Row],[잉크]],표4[화-1층])</f>
        <v>0</v>
      </c>
      <c r="AJ579" s="130">
        <f>SUMIF(표4[잉크명],표5[[#This Row],[잉크]],표4[수])</f>
        <v>0</v>
      </c>
      <c r="AK579" s="126">
        <f>SUMIF(표4[잉크명],표5[[#This Row],[잉크]],표4[수-3층])</f>
        <v>0</v>
      </c>
      <c r="AL579" s="126">
        <f>SUMIF(표4[잉크명],표5[[#This Row],[잉크]],표4[수-1층])</f>
        <v>0</v>
      </c>
      <c r="AM579" s="34">
        <f>SUMIF(표4[잉크명],표5[[#This Row],[잉크]],표4[목])</f>
        <v>0</v>
      </c>
      <c r="AN579" s="126">
        <f>SUMIF(표4[잉크명],표5[[#This Row],[잉크]],표4[목-3층])</f>
        <v>0</v>
      </c>
      <c r="AO579" s="126">
        <f>SUMIF(표4[잉크명],표5[[#This Row],[잉크]],표4[목-1층])</f>
        <v>0</v>
      </c>
      <c r="AP579" s="34">
        <f>SUMIF(표4[잉크명],표5[[#This Row],[잉크]],표4[금])</f>
        <v>0</v>
      </c>
      <c r="AQ579" s="126">
        <f>SUMIF(표4[잉크명],표5[[#This Row],[잉크]],표4[금-3층])</f>
        <v>0</v>
      </c>
      <c r="AR579" s="126">
        <f>SUMIF(표4[잉크명],표5[[#This Row],[잉크]],표4[금-1층])</f>
        <v>0</v>
      </c>
      <c r="AS579" s="34">
        <f>SUMIF(표4[잉크명],표5[[#This Row],[잉크]],표4[토])</f>
        <v>0</v>
      </c>
      <c r="AT579" s="126">
        <f>SUMIF(표4[잉크명],표5[[#This Row],[잉크]],표4[토-3층])</f>
        <v>0</v>
      </c>
      <c r="AU579" s="126">
        <f>SUMIF(표4[잉크명],표5[[#This Row],[잉크]],표4[토-1층])</f>
        <v>0</v>
      </c>
      <c r="AV579" s="34">
        <f>SUMIF(표4[잉크명],표5[[#This Row],[잉크]],표4[일])</f>
        <v>0</v>
      </c>
      <c r="AW579" s="126">
        <f>SUMIF(표4[잉크명],표5[[#This Row],[잉크]],표4[일-3층])</f>
        <v>0</v>
      </c>
      <c r="AX579" s="126">
        <f>SUMIF(표4[잉크명],표5[[#This Row],[잉크]],표4[일-1층])</f>
        <v>0</v>
      </c>
      <c r="AY579" s="34">
        <f>SUMIF(표4[잉크명],표5[[#This Row],[잉크]],표4[차주 월])</f>
        <v>0</v>
      </c>
      <c r="AZ579" s="34">
        <f>SUM(표5[[#This Row],[월]:[차주 월]])</f>
        <v>0</v>
      </c>
    </row>
    <row r="580" spans="2:52" x14ac:dyDescent="0.3">
      <c r="B580" s="56" t="s">
        <v>1384</v>
      </c>
      <c r="C580" s="56"/>
      <c r="D580" s="56" t="s">
        <v>1387</v>
      </c>
      <c r="E580" s="54">
        <f>COUNTIF(사출계획!$E$62:$F$110,표4[[#This Row],[제품명]])</f>
        <v>0</v>
      </c>
      <c r="F580" s="131">
        <f>COUNTIF(사출계획!$E$62:$F$87,표4[[#This Row],[제품명]])</f>
        <v>0</v>
      </c>
      <c r="G580" s="131">
        <f>COUNTIF(사출계획!$E$88:$F$110,표4[[#This Row],[제품명]])</f>
        <v>0</v>
      </c>
      <c r="H580" s="54">
        <f>COUNTIF(사출계획!$G$62:$H$110,표4[[#This Row],[제품명]])</f>
        <v>0</v>
      </c>
      <c r="I580" s="132">
        <f>COUNTIF(사출계획!$G$62:$H$87,표4[[#This Row],[제품명]])</f>
        <v>0</v>
      </c>
      <c r="J580" s="132">
        <f>COUNTIF(사출계획!$G$88:$H$110,표4[[#This Row],[제품명]])</f>
        <v>0</v>
      </c>
      <c r="K580" s="54">
        <f>COUNTIF(사출계획!$I$62:$J$110,표4[[#This Row],[제품명]])</f>
        <v>0</v>
      </c>
      <c r="L580" s="131">
        <f>COUNTIF(사출계획!$I$62:$J$87,표4[[#This Row],[제품명]])</f>
        <v>0</v>
      </c>
      <c r="M580" s="131">
        <f>COUNTIF(사출계획!$I$88:$J$110,표4[[#This Row],[제품명]])</f>
        <v>0</v>
      </c>
      <c r="N580" s="129">
        <f>COUNTIF(사출계획!$K$62:$L$110,표4[[#This Row],[제품명]])</f>
        <v>0</v>
      </c>
      <c r="O580" s="131">
        <f>COUNTIF(사출계획!$K$62:$L$87,표4[[#This Row],[제품명]])</f>
        <v>0</v>
      </c>
      <c r="P580" s="131">
        <f>COUNTIF(사출계획!$K$88:$L$110,표4[[#This Row],[제품명]])</f>
        <v>0</v>
      </c>
      <c r="Q580" s="130">
        <f>COUNTIF(사출계획!$M$62:$N$110,표4[[#This Row],[제품명]])</f>
        <v>0</v>
      </c>
      <c r="R580" s="131">
        <f>COUNTIF(사출계획!$M$62:$N$87,표4[[#This Row],[제품명]])</f>
        <v>0</v>
      </c>
      <c r="S580" s="131">
        <f>COUNTIF(사출계획!$M$88:$N$110,표4[[#This Row],[제품명]])</f>
        <v>0</v>
      </c>
      <c r="T580" s="54">
        <f>COUNTIF(사출계획!$O$62:$P$110,표4[[#This Row],[제품명]])</f>
        <v>0</v>
      </c>
      <c r="U580" s="131">
        <f>COUNTIF(사출계획!$O$62:$P$87,표4[[#This Row],[제품명]])</f>
        <v>0</v>
      </c>
      <c r="V580" s="131">
        <f>COUNTIF(사출계획!$O$88:$P$110,표4[[#This Row],[제품명]])</f>
        <v>0</v>
      </c>
      <c r="W580" s="54">
        <f>COUNTIF(사출계획!$Q$62:$R$110,표4[[#This Row],[제품명]])</f>
        <v>0</v>
      </c>
      <c r="X580" s="131">
        <f>COUNTIF(사출계획!$Q$62:$R$87,표4[[#This Row],[제품명]])</f>
        <v>0</v>
      </c>
      <c r="Y580" s="131">
        <f>COUNTIF(사출계획!$Q$88:$R$110,표4[[#This Row],[제품명]])</f>
        <v>0</v>
      </c>
      <c r="Z580" s="54">
        <f>COUNTIF(사출계획!$S$62:$T$110,표4[[#This Row],[제품명]])</f>
        <v>0</v>
      </c>
      <c r="AA580" s="126"/>
      <c r="AB580" s="126"/>
      <c r="AC580" s="222" t="s">
        <v>1867</v>
      </c>
      <c r="AD580" s="129">
        <f>SUMIF(표4[잉크명],표5[[#This Row],[잉크]],표4[월])</f>
        <v>0</v>
      </c>
      <c r="AE580" s="131">
        <f>SUMIF(표4[잉크명],표5[[#This Row],[잉크]],표4[월-3층])</f>
        <v>0</v>
      </c>
      <c r="AF580" s="131">
        <f>SUMIF(표4[잉크명],표5[[#This Row],[잉크]],표4[월-1층])</f>
        <v>0</v>
      </c>
      <c r="AG580" s="133">
        <f>SUMIF(표4[잉크명],표5[[#This Row],[잉크]],표4[화])</f>
        <v>0</v>
      </c>
      <c r="AH580" s="131">
        <f>SUMIF(표4[잉크명],표5[[#This Row],[잉크]],표4[화-3층])</f>
        <v>0</v>
      </c>
      <c r="AI580" s="131">
        <f>SUMIF(표4[잉크명],표5[[#This Row],[잉크]],표4[화-1층])</f>
        <v>0</v>
      </c>
      <c r="AJ580" s="130">
        <f>SUMIF(표4[잉크명],표5[[#This Row],[잉크]],표4[수])</f>
        <v>0</v>
      </c>
      <c r="AK580" s="131">
        <f>SUMIF(표4[잉크명],표5[[#This Row],[잉크]],표4[수-3층])</f>
        <v>0</v>
      </c>
      <c r="AL580" s="131">
        <f>SUMIF(표4[잉크명],표5[[#This Row],[잉크]],표4[수-1층])</f>
        <v>0</v>
      </c>
      <c r="AM580" s="54">
        <f>SUMIF(표4[잉크명],표5[[#This Row],[잉크]],표4[목])</f>
        <v>0</v>
      </c>
      <c r="AN580" s="131">
        <f>SUMIF(표4[잉크명],표5[[#This Row],[잉크]],표4[목-3층])</f>
        <v>0</v>
      </c>
      <c r="AO580" s="131">
        <f>SUMIF(표4[잉크명],표5[[#This Row],[잉크]],표4[목-1층])</f>
        <v>0</v>
      </c>
      <c r="AP580" s="54">
        <f>SUMIF(표4[잉크명],표5[[#This Row],[잉크]],표4[금])</f>
        <v>0</v>
      </c>
      <c r="AQ580" s="131">
        <f>SUMIF(표4[잉크명],표5[[#This Row],[잉크]],표4[금-3층])</f>
        <v>0</v>
      </c>
      <c r="AR580" s="131">
        <f>SUMIF(표4[잉크명],표5[[#This Row],[잉크]],표4[금-1층])</f>
        <v>0</v>
      </c>
      <c r="AS580" s="54">
        <f>SUMIF(표4[잉크명],표5[[#This Row],[잉크]],표4[토])</f>
        <v>0</v>
      </c>
      <c r="AT580" s="131">
        <f>SUMIF(표4[잉크명],표5[[#This Row],[잉크]],표4[토-3층])</f>
        <v>0</v>
      </c>
      <c r="AU580" s="131">
        <f>SUMIF(표4[잉크명],표5[[#This Row],[잉크]],표4[토-1층])</f>
        <v>0</v>
      </c>
      <c r="AV580" s="54">
        <f>SUMIF(표4[잉크명],표5[[#This Row],[잉크]],표4[일])</f>
        <v>0</v>
      </c>
      <c r="AW580" s="131">
        <f>SUMIF(표4[잉크명],표5[[#This Row],[잉크]],표4[일-3층])</f>
        <v>0</v>
      </c>
      <c r="AX580" s="131">
        <f>SUMIF(표4[잉크명],표5[[#This Row],[잉크]],표4[일-1층])</f>
        <v>0</v>
      </c>
      <c r="AY580" s="54">
        <f>SUMIF(표4[잉크명],표5[[#This Row],[잉크]],표4[차주 월])</f>
        <v>0</v>
      </c>
      <c r="AZ580" s="54">
        <f>SUM(표5[[#This Row],[월]:[차주 월]])</f>
        <v>0</v>
      </c>
    </row>
    <row r="581" spans="2:52" x14ac:dyDescent="0.3">
      <c r="B581" s="56" t="s">
        <v>1388</v>
      </c>
      <c r="C581" s="56"/>
      <c r="D581" s="56" t="s">
        <v>5513</v>
      </c>
      <c r="E581" s="34">
        <f>COUNTIF(사출계획!$E$62:$F$110,표4[[#This Row],[제품명]])</f>
        <v>0</v>
      </c>
      <c r="F581" s="126">
        <f>COUNTIF(사출계획!$E$62:$F$87,표4[[#This Row],[제품명]])</f>
        <v>0</v>
      </c>
      <c r="G581" s="126">
        <f>COUNTIF(사출계획!$E$88:$F$110,표4[[#This Row],[제품명]])</f>
        <v>0</v>
      </c>
      <c r="H581" s="34">
        <f>COUNTIF(사출계획!$G$62:$H$110,표4[[#This Row],[제품명]])</f>
        <v>0</v>
      </c>
      <c r="I581" s="128">
        <f>COUNTIF(사출계획!$G$62:$H$87,표4[[#This Row],[제품명]])</f>
        <v>0</v>
      </c>
      <c r="J581" s="128">
        <f>COUNTIF(사출계획!$G$88:$H$110,표4[[#This Row],[제품명]])</f>
        <v>0</v>
      </c>
      <c r="K581" s="34">
        <f>COUNTIF(사출계획!$I$62:$J$110,표4[[#This Row],[제품명]])</f>
        <v>0</v>
      </c>
      <c r="L581" s="126">
        <f>COUNTIF(사출계획!$I$62:$J$87,표4[[#This Row],[제품명]])</f>
        <v>0</v>
      </c>
      <c r="M581" s="126">
        <f>COUNTIF(사출계획!$I$88:$J$110,표4[[#This Row],[제품명]])</f>
        <v>0</v>
      </c>
      <c r="N581" s="129">
        <f>COUNTIF(사출계획!$K$62:$L$110,표4[[#This Row],[제품명]])</f>
        <v>0</v>
      </c>
      <c r="O581" s="126">
        <f>COUNTIF(사출계획!$K$62:$L$87,표4[[#This Row],[제품명]])</f>
        <v>0</v>
      </c>
      <c r="P581" s="126">
        <f>COUNTIF(사출계획!$K$88:$L$110,표4[[#This Row],[제품명]])</f>
        <v>0</v>
      </c>
      <c r="Q581" s="130">
        <f>COUNTIF(사출계획!$M$62:$N$110,표4[[#This Row],[제품명]])</f>
        <v>0</v>
      </c>
      <c r="R581" s="126">
        <f>COUNTIF(사출계획!$M$62:$N$87,표4[[#This Row],[제품명]])</f>
        <v>0</v>
      </c>
      <c r="S581" s="126">
        <f>COUNTIF(사출계획!$M$88:$N$110,표4[[#This Row],[제품명]])</f>
        <v>0</v>
      </c>
      <c r="T581" s="34">
        <f>COUNTIF(사출계획!$O$62:$P$110,표4[[#This Row],[제품명]])</f>
        <v>0</v>
      </c>
      <c r="U581" s="126">
        <f>COUNTIF(사출계획!$O$62:$P$87,표4[[#This Row],[제품명]])</f>
        <v>0</v>
      </c>
      <c r="V581" s="126">
        <f>COUNTIF(사출계획!$O$88:$P$110,표4[[#This Row],[제품명]])</f>
        <v>0</v>
      </c>
      <c r="W581" s="34">
        <f>COUNTIF(사출계획!$Q$62:$R$110,표4[[#This Row],[제품명]])</f>
        <v>0</v>
      </c>
      <c r="X581" s="126">
        <f>COUNTIF(사출계획!$Q$62:$R$87,표4[[#This Row],[제품명]])</f>
        <v>0</v>
      </c>
      <c r="Y581" s="126">
        <f>COUNTIF(사출계획!$Q$88:$R$110,표4[[#This Row],[제품명]])</f>
        <v>0</v>
      </c>
      <c r="Z581" s="34">
        <f>COUNTIF(사출계획!$S$62:$T$110,표4[[#This Row],[제품명]])</f>
        <v>0</v>
      </c>
      <c r="AA581" s="126"/>
      <c r="AB581" s="126"/>
      <c r="AC581" s="223" t="s">
        <v>1878</v>
      </c>
      <c r="AD581" s="129">
        <f>SUMIF(표4[잉크명],표5[[#This Row],[잉크]],표4[월])</f>
        <v>0</v>
      </c>
      <c r="AE581" s="131">
        <f>SUMIF(표4[잉크명],표5[[#This Row],[잉크]],표4[월-3층])</f>
        <v>0</v>
      </c>
      <c r="AF581" s="131">
        <f>SUMIF(표4[잉크명],표5[[#This Row],[잉크]],표4[월-1층])</f>
        <v>0</v>
      </c>
      <c r="AG581" s="133">
        <f>SUMIF(표4[잉크명],표5[[#This Row],[잉크]],표4[화])</f>
        <v>0</v>
      </c>
      <c r="AH581" s="131">
        <f>SUMIF(표4[잉크명],표5[[#This Row],[잉크]],표4[화-3층])</f>
        <v>0</v>
      </c>
      <c r="AI581" s="131">
        <f>SUMIF(표4[잉크명],표5[[#This Row],[잉크]],표4[화-1층])</f>
        <v>0</v>
      </c>
      <c r="AJ581" s="130">
        <f>SUMIF(표4[잉크명],표5[[#This Row],[잉크]],표4[수])</f>
        <v>0</v>
      </c>
      <c r="AK581" s="131">
        <f>SUMIF(표4[잉크명],표5[[#This Row],[잉크]],표4[수-3층])</f>
        <v>0</v>
      </c>
      <c r="AL581" s="131">
        <f>SUMIF(표4[잉크명],표5[[#This Row],[잉크]],표4[수-1층])</f>
        <v>0</v>
      </c>
      <c r="AM581" s="54">
        <f>SUMIF(표4[잉크명],표5[[#This Row],[잉크]],표4[목])</f>
        <v>0</v>
      </c>
      <c r="AN581" s="131">
        <f>SUMIF(표4[잉크명],표5[[#This Row],[잉크]],표4[목-3층])</f>
        <v>0</v>
      </c>
      <c r="AO581" s="131">
        <f>SUMIF(표4[잉크명],표5[[#This Row],[잉크]],표4[목-1층])</f>
        <v>0</v>
      </c>
      <c r="AP581" s="54">
        <f>SUMIF(표4[잉크명],표5[[#This Row],[잉크]],표4[금])</f>
        <v>0</v>
      </c>
      <c r="AQ581" s="131">
        <f>SUMIF(표4[잉크명],표5[[#This Row],[잉크]],표4[금-3층])</f>
        <v>0</v>
      </c>
      <c r="AR581" s="131">
        <f>SUMIF(표4[잉크명],표5[[#This Row],[잉크]],표4[금-1층])</f>
        <v>0</v>
      </c>
      <c r="AS581" s="54">
        <f>SUMIF(표4[잉크명],표5[[#This Row],[잉크]],표4[토])</f>
        <v>0</v>
      </c>
      <c r="AT581" s="131">
        <f>SUMIF(표4[잉크명],표5[[#This Row],[잉크]],표4[토-3층])</f>
        <v>0</v>
      </c>
      <c r="AU581" s="131">
        <f>SUMIF(표4[잉크명],표5[[#This Row],[잉크]],표4[토-1층])</f>
        <v>0</v>
      </c>
      <c r="AV581" s="54">
        <f>SUMIF(표4[잉크명],표5[[#This Row],[잉크]],표4[일])</f>
        <v>0</v>
      </c>
      <c r="AW581" s="131">
        <f>SUMIF(표4[잉크명],표5[[#This Row],[잉크]],표4[일-3층])</f>
        <v>0</v>
      </c>
      <c r="AX581" s="131">
        <f>SUMIF(표4[잉크명],표5[[#This Row],[잉크]],표4[일-1층])</f>
        <v>0</v>
      </c>
      <c r="AY581" s="54">
        <f>SUMIF(표4[잉크명],표5[[#This Row],[잉크]],표4[차주 월])</f>
        <v>0</v>
      </c>
      <c r="AZ581" s="54">
        <f>SUM(표5[[#This Row],[월]:[차주 월]])</f>
        <v>0</v>
      </c>
    </row>
    <row r="582" spans="2:52" x14ac:dyDescent="0.3">
      <c r="B582" s="56" t="s">
        <v>1388</v>
      </c>
      <c r="C582" s="56"/>
      <c r="D582" s="56" t="s">
        <v>1389</v>
      </c>
      <c r="E582" s="54">
        <f>COUNTIF(사출계획!$E$62:$F$110,표4[[#This Row],[제품명]])</f>
        <v>0</v>
      </c>
      <c r="F582" s="131">
        <f>COUNTIF(사출계획!$E$62:$F$87,표4[[#This Row],[제품명]])</f>
        <v>0</v>
      </c>
      <c r="G582" s="131">
        <f>COUNTIF(사출계획!$E$88:$F$110,표4[[#This Row],[제품명]])</f>
        <v>0</v>
      </c>
      <c r="H582" s="54">
        <f>COUNTIF(사출계획!$G$62:$H$110,표4[[#This Row],[제품명]])</f>
        <v>0</v>
      </c>
      <c r="I582" s="132">
        <f>COUNTIF(사출계획!$G$62:$H$87,표4[[#This Row],[제품명]])</f>
        <v>0</v>
      </c>
      <c r="J582" s="132">
        <f>COUNTIF(사출계획!$G$88:$H$110,표4[[#This Row],[제품명]])</f>
        <v>0</v>
      </c>
      <c r="K582" s="54">
        <f>COUNTIF(사출계획!$I$62:$J$110,표4[[#This Row],[제품명]])</f>
        <v>0</v>
      </c>
      <c r="L582" s="131">
        <f>COUNTIF(사출계획!$I$62:$J$87,표4[[#This Row],[제품명]])</f>
        <v>0</v>
      </c>
      <c r="M582" s="131">
        <f>COUNTIF(사출계획!$I$88:$J$110,표4[[#This Row],[제품명]])</f>
        <v>0</v>
      </c>
      <c r="N582" s="129">
        <f>COUNTIF(사출계획!$K$62:$L$110,표4[[#This Row],[제품명]])</f>
        <v>0</v>
      </c>
      <c r="O582" s="131">
        <f>COUNTIF(사출계획!$K$62:$L$87,표4[[#This Row],[제품명]])</f>
        <v>0</v>
      </c>
      <c r="P582" s="131">
        <f>COUNTIF(사출계획!$K$88:$L$110,표4[[#This Row],[제품명]])</f>
        <v>0</v>
      </c>
      <c r="Q582" s="130">
        <f>COUNTIF(사출계획!$M$62:$N$110,표4[[#This Row],[제품명]])</f>
        <v>0</v>
      </c>
      <c r="R582" s="131">
        <f>COUNTIF(사출계획!$M$62:$N$87,표4[[#This Row],[제품명]])</f>
        <v>0</v>
      </c>
      <c r="S582" s="131">
        <f>COUNTIF(사출계획!$M$88:$N$110,표4[[#This Row],[제품명]])</f>
        <v>0</v>
      </c>
      <c r="T582" s="54">
        <f>COUNTIF(사출계획!$O$62:$P$110,표4[[#This Row],[제품명]])</f>
        <v>0</v>
      </c>
      <c r="U582" s="131">
        <f>COUNTIF(사출계획!$O$62:$P$87,표4[[#This Row],[제품명]])</f>
        <v>0</v>
      </c>
      <c r="V582" s="131">
        <f>COUNTIF(사출계획!$O$88:$P$110,표4[[#This Row],[제품명]])</f>
        <v>0</v>
      </c>
      <c r="W582" s="54">
        <f>COUNTIF(사출계획!$Q$62:$R$110,표4[[#This Row],[제품명]])</f>
        <v>0</v>
      </c>
      <c r="X582" s="131">
        <f>COUNTIF(사출계획!$Q$62:$R$87,표4[[#This Row],[제품명]])</f>
        <v>0</v>
      </c>
      <c r="Y582" s="131">
        <f>COUNTIF(사출계획!$Q$88:$R$110,표4[[#This Row],[제품명]])</f>
        <v>0</v>
      </c>
      <c r="Z582" s="54">
        <f>COUNTIF(사출계획!$S$62:$T$110,표4[[#This Row],[제품명]])</f>
        <v>0</v>
      </c>
      <c r="AA582" s="126"/>
      <c r="AB582" s="126"/>
      <c r="AC582" s="223" t="s">
        <v>1879</v>
      </c>
      <c r="AD582" s="129">
        <f>SUMIF(표4[잉크명],표5[[#This Row],[잉크]],표4[월])</f>
        <v>0</v>
      </c>
      <c r="AE582" s="131">
        <f>SUMIF(표4[잉크명],표5[[#This Row],[잉크]],표4[월-3층])</f>
        <v>0</v>
      </c>
      <c r="AF582" s="131">
        <f>SUMIF(표4[잉크명],표5[[#This Row],[잉크]],표4[월-1층])</f>
        <v>0</v>
      </c>
      <c r="AG582" s="133">
        <f>SUMIF(표4[잉크명],표5[[#This Row],[잉크]],표4[화])</f>
        <v>0</v>
      </c>
      <c r="AH582" s="131">
        <f>SUMIF(표4[잉크명],표5[[#This Row],[잉크]],표4[화-3층])</f>
        <v>0</v>
      </c>
      <c r="AI582" s="131">
        <f>SUMIF(표4[잉크명],표5[[#This Row],[잉크]],표4[화-1층])</f>
        <v>0</v>
      </c>
      <c r="AJ582" s="130">
        <f>SUMIF(표4[잉크명],표5[[#This Row],[잉크]],표4[수])</f>
        <v>0</v>
      </c>
      <c r="AK582" s="131">
        <f>SUMIF(표4[잉크명],표5[[#This Row],[잉크]],표4[수-3층])</f>
        <v>0</v>
      </c>
      <c r="AL582" s="131">
        <f>SUMIF(표4[잉크명],표5[[#This Row],[잉크]],표4[수-1층])</f>
        <v>0</v>
      </c>
      <c r="AM582" s="54">
        <f>SUMIF(표4[잉크명],표5[[#This Row],[잉크]],표4[목])</f>
        <v>0</v>
      </c>
      <c r="AN582" s="131">
        <f>SUMIF(표4[잉크명],표5[[#This Row],[잉크]],표4[목-3층])</f>
        <v>0</v>
      </c>
      <c r="AO582" s="131">
        <f>SUMIF(표4[잉크명],표5[[#This Row],[잉크]],표4[목-1층])</f>
        <v>0</v>
      </c>
      <c r="AP582" s="54">
        <f>SUMIF(표4[잉크명],표5[[#This Row],[잉크]],표4[금])</f>
        <v>0</v>
      </c>
      <c r="AQ582" s="131">
        <f>SUMIF(표4[잉크명],표5[[#This Row],[잉크]],표4[금-3층])</f>
        <v>0</v>
      </c>
      <c r="AR582" s="131">
        <f>SUMIF(표4[잉크명],표5[[#This Row],[잉크]],표4[금-1층])</f>
        <v>0</v>
      </c>
      <c r="AS582" s="54">
        <f>SUMIF(표4[잉크명],표5[[#This Row],[잉크]],표4[토])</f>
        <v>0</v>
      </c>
      <c r="AT582" s="131">
        <f>SUMIF(표4[잉크명],표5[[#This Row],[잉크]],표4[토-3층])</f>
        <v>0</v>
      </c>
      <c r="AU582" s="131">
        <f>SUMIF(표4[잉크명],표5[[#This Row],[잉크]],표4[토-1층])</f>
        <v>0</v>
      </c>
      <c r="AV582" s="54">
        <f>SUMIF(표4[잉크명],표5[[#This Row],[잉크]],표4[일])</f>
        <v>0</v>
      </c>
      <c r="AW582" s="131">
        <f>SUMIF(표4[잉크명],표5[[#This Row],[잉크]],표4[일-3층])</f>
        <v>0</v>
      </c>
      <c r="AX582" s="131">
        <f>SUMIF(표4[잉크명],표5[[#This Row],[잉크]],표4[일-1층])</f>
        <v>0</v>
      </c>
      <c r="AY582" s="54">
        <f>SUMIF(표4[잉크명],표5[[#This Row],[잉크]],표4[차주 월])</f>
        <v>0</v>
      </c>
      <c r="AZ582" s="54">
        <f>SUM(표5[[#This Row],[월]:[차주 월]])</f>
        <v>0</v>
      </c>
    </row>
    <row r="583" spans="2:52" x14ac:dyDescent="0.3">
      <c r="B583" s="56" t="s">
        <v>1392</v>
      </c>
      <c r="C583" s="56"/>
      <c r="D583" s="56" t="s">
        <v>1391</v>
      </c>
      <c r="E583" s="34">
        <f>COUNTIF(사출계획!$E$62:$F$110,표4[[#This Row],[제품명]])</f>
        <v>0</v>
      </c>
      <c r="F583" s="126">
        <f>COUNTIF(사출계획!$E$62:$F$87,표4[[#This Row],[제품명]])</f>
        <v>0</v>
      </c>
      <c r="G583" s="126">
        <f>COUNTIF(사출계획!$E$88:$F$110,표4[[#This Row],[제품명]])</f>
        <v>0</v>
      </c>
      <c r="H583" s="34">
        <f>COUNTIF(사출계획!$G$62:$H$110,표4[[#This Row],[제품명]])</f>
        <v>0</v>
      </c>
      <c r="I583" s="128">
        <f>COUNTIF(사출계획!$G$62:$H$87,표4[[#This Row],[제품명]])</f>
        <v>0</v>
      </c>
      <c r="J583" s="128">
        <f>COUNTIF(사출계획!$G$88:$H$110,표4[[#This Row],[제품명]])</f>
        <v>0</v>
      </c>
      <c r="K583" s="34">
        <f>COUNTIF(사출계획!$I$62:$J$110,표4[[#This Row],[제품명]])</f>
        <v>0</v>
      </c>
      <c r="L583" s="126">
        <f>COUNTIF(사출계획!$I$62:$J$87,표4[[#This Row],[제품명]])</f>
        <v>0</v>
      </c>
      <c r="M583" s="126">
        <f>COUNTIF(사출계획!$I$88:$J$110,표4[[#This Row],[제품명]])</f>
        <v>0</v>
      </c>
      <c r="N583" s="129">
        <f>COUNTIF(사출계획!$K$62:$L$110,표4[[#This Row],[제품명]])</f>
        <v>0</v>
      </c>
      <c r="O583" s="126">
        <f>COUNTIF(사출계획!$K$62:$L$87,표4[[#This Row],[제품명]])</f>
        <v>0</v>
      </c>
      <c r="P583" s="126">
        <f>COUNTIF(사출계획!$K$88:$L$110,표4[[#This Row],[제품명]])</f>
        <v>0</v>
      </c>
      <c r="Q583" s="130">
        <f>COUNTIF(사출계획!$M$62:$N$110,표4[[#This Row],[제품명]])</f>
        <v>0</v>
      </c>
      <c r="R583" s="126">
        <f>COUNTIF(사출계획!$M$62:$N$87,표4[[#This Row],[제품명]])</f>
        <v>0</v>
      </c>
      <c r="S583" s="126">
        <f>COUNTIF(사출계획!$M$88:$N$110,표4[[#This Row],[제품명]])</f>
        <v>0</v>
      </c>
      <c r="T583" s="34">
        <f>COUNTIF(사출계획!$O$62:$P$110,표4[[#This Row],[제품명]])</f>
        <v>0</v>
      </c>
      <c r="U583" s="126">
        <f>COUNTIF(사출계획!$O$62:$P$87,표4[[#This Row],[제품명]])</f>
        <v>0</v>
      </c>
      <c r="V583" s="126">
        <f>COUNTIF(사출계획!$O$88:$P$110,표4[[#This Row],[제품명]])</f>
        <v>0</v>
      </c>
      <c r="W583" s="34">
        <f>COUNTIF(사출계획!$Q$62:$R$110,표4[[#This Row],[제품명]])</f>
        <v>0</v>
      </c>
      <c r="X583" s="126">
        <f>COUNTIF(사출계획!$Q$62:$R$87,표4[[#This Row],[제품명]])</f>
        <v>0</v>
      </c>
      <c r="Y583" s="126">
        <f>COUNTIF(사출계획!$Q$88:$R$110,표4[[#This Row],[제품명]])</f>
        <v>0</v>
      </c>
      <c r="Z583" s="34">
        <f>COUNTIF(사출계획!$S$62:$T$110,표4[[#This Row],[제품명]])</f>
        <v>0</v>
      </c>
      <c r="AA583" s="126"/>
      <c r="AB583" s="126"/>
      <c r="AC583" s="226" t="s">
        <v>1916</v>
      </c>
      <c r="AD583" s="129">
        <f>SUMIF(표4[잉크명],표5[[#This Row],[잉크]],표4[월])</f>
        <v>0</v>
      </c>
      <c r="AE583" s="131">
        <f>SUMIF(표4[잉크명],표5[[#This Row],[잉크]],표4[월-3층])</f>
        <v>0</v>
      </c>
      <c r="AF583" s="131">
        <f>SUMIF(표4[잉크명],표5[[#This Row],[잉크]],표4[월-1층])</f>
        <v>0</v>
      </c>
      <c r="AG583" s="133">
        <f>SUMIF(표4[잉크명],표5[[#This Row],[잉크]],표4[화])</f>
        <v>0</v>
      </c>
      <c r="AH583" s="131">
        <f>SUMIF(표4[잉크명],표5[[#This Row],[잉크]],표4[화-3층])</f>
        <v>0</v>
      </c>
      <c r="AI583" s="131">
        <f>SUMIF(표4[잉크명],표5[[#This Row],[잉크]],표4[화-1층])</f>
        <v>0</v>
      </c>
      <c r="AJ583" s="130">
        <f>SUMIF(표4[잉크명],표5[[#This Row],[잉크]],표4[수])</f>
        <v>0</v>
      </c>
      <c r="AK583" s="131">
        <f>SUMIF(표4[잉크명],표5[[#This Row],[잉크]],표4[수-3층])</f>
        <v>0</v>
      </c>
      <c r="AL583" s="131">
        <f>SUMIF(표4[잉크명],표5[[#This Row],[잉크]],표4[수-1층])</f>
        <v>0</v>
      </c>
      <c r="AM583" s="54">
        <f>SUMIF(표4[잉크명],표5[[#This Row],[잉크]],표4[목])</f>
        <v>0</v>
      </c>
      <c r="AN583" s="131">
        <f>SUMIF(표4[잉크명],표5[[#This Row],[잉크]],표4[목-3층])</f>
        <v>0</v>
      </c>
      <c r="AO583" s="131">
        <f>SUMIF(표4[잉크명],표5[[#This Row],[잉크]],표4[목-1층])</f>
        <v>0</v>
      </c>
      <c r="AP583" s="54">
        <f>SUMIF(표4[잉크명],표5[[#This Row],[잉크]],표4[금])</f>
        <v>0</v>
      </c>
      <c r="AQ583" s="131">
        <f>SUMIF(표4[잉크명],표5[[#This Row],[잉크]],표4[금-3층])</f>
        <v>0</v>
      </c>
      <c r="AR583" s="131">
        <f>SUMIF(표4[잉크명],표5[[#This Row],[잉크]],표4[금-1층])</f>
        <v>0</v>
      </c>
      <c r="AS583" s="54">
        <f>SUMIF(표4[잉크명],표5[[#This Row],[잉크]],표4[토])</f>
        <v>0</v>
      </c>
      <c r="AT583" s="131">
        <f>SUMIF(표4[잉크명],표5[[#This Row],[잉크]],표4[토-3층])</f>
        <v>0</v>
      </c>
      <c r="AU583" s="131">
        <f>SUMIF(표4[잉크명],표5[[#This Row],[잉크]],표4[토-1층])</f>
        <v>0</v>
      </c>
      <c r="AV583" s="54">
        <f>SUMIF(표4[잉크명],표5[[#This Row],[잉크]],표4[일])</f>
        <v>0</v>
      </c>
      <c r="AW583" s="131">
        <f>SUMIF(표4[잉크명],표5[[#This Row],[잉크]],표4[일-3층])</f>
        <v>0</v>
      </c>
      <c r="AX583" s="131">
        <f>SUMIF(표4[잉크명],표5[[#This Row],[잉크]],표4[일-1층])</f>
        <v>0</v>
      </c>
      <c r="AY583" s="54">
        <f>SUMIF(표4[잉크명],표5[[#This Row],[잉크]],표4[차주 월])</f>
        <v>0</v>
      </c>
      <c r="AZ583" s="54">
        <f>SUM(표5[[#This Row],[월]:[차주 월]])</f>
        <v>0</v>
      </c>
    </row>
    <row r="584" spans="2:52" x14ac:dyDescent="0.3">
      <c r="B584" s="56" t="s">
        <v>1392</v>
      </c>
      <c r="C584" s="56"/>
      <c r="D584" s="56" t="s">
        <v>1393</v>
      </c>
      <c r="E584" s="54">
        <f>COUNTIF(사출계획!$E$62:$F$110,표4[[#This Row],[제품명]])</f>
        <v>0</v>
      </c>
      <c r="F584" s="131">
        <f>COUNTIF(사출계획!$E$62:$F$87,표4[[#This Row],[제품명]])</f>
        <v>0</v>
      </c>
      <c r="G584" s="131">
        <f>COUNTIF(사출계획!$E$88:$F$110,표4[[#This Row],[제품명]])</f>
        <v>0</v>
      </c>
      <c r="H584" s="54">
        <f>COUNTIF(사출계획!$G$62:$H$110,표4[[#This Row],[제품명]])</f>
        <v>0</v>
      </c>
      <c r="I584" s="132">
        <f>COUNTIF(사출계획!$G$62:$H$87,표4[[#This Row],[제품명]])</f>
        <v>0</v>
      </c>
      <c r="J584" s="132">
        <f>COUNTIF(사출계획!$G$88:$H$110,표4[[#This Row],[제품명]])</f>
        <v>0</v>
      </c>
      <c r="K584" s="54">
        <f>COUNTIF(사출계획!$I$62:$J$110,표4[[#This Row],[제품명]])</f>
        <v>0</v>
      </c>
      <c r="L584" s="131">
        <f>COUNTIF(사출계획!$I$62:$J$87,표4[[#This Row],[제품명]])</f>
        <v>0</v>
      </c>
      <c r="M584" s="131">
        <f>COUNTIF(사출계획!$I$88:$J$110,표4[[#This Row],[제품명]])</f>
        <v>0</v>
      </c>
      <c r="N584" s="129">
        <f>COUNTIF(사출계획!$K$62:$L$110,표4[[#This Row],[제품명]])</f>
        <v>0</v>
      </c>
      <c r="O584" s="131">
        <f>COUNTIF(사출계획!$K$62:$L$87,표4[[#This Row],[제품명]])</f>
        <v>0</v>
      </c>
      <c r="P584" s="131">
        <f>COUNTIF(사출계획!$K$88:$L$110,표4[[#This Row],[제품명]])</f>
        <v>0</v>
      </c>
      <c r="Q584" s="130">
        <f>COUNTIF(사출계획!$M$62:$N$110,표4[[#This Row],[제품명]])</f>
        <v>0</v>
      </c>
      <c r="R584" s="131">
        <f>COUNTIF(사출계획!$M$62:$N$87,표4[[#This Row],[제품명]])</f>
        <v>0</v>
      </c>
      <c r="S584" s="131">
        <f>COUNTIF(사출계획!$M$88:$N$110,표4[[#This Row],[제품명]])</f>
        <v>0</v>
      </c>
      <c r="T584" s="54">
        <f>COUNTIF(사출계획!$O$62:$P$110,표4[[#This Row],[제품명]])</f>
        <v>0</v>
      </c>
      <c r="U584" s="131">
        <f>COUNTIF(사출계획!$O$62:$P$87,표4[[#This Row],[제품명]])</f>
        <v>0</v>
      </c>
      <c r="V584" s="131">
        <f>COUNTIF(사출계획!$O$88:$P$110,표4[[#This Row],[제품명]])</f>
        <v>0</v>
      </c>
      <c r="W584" s="54">
        <f>COUNTIF(사출계획!$Q$62:$R$110,표4[[#This Row],[제품명]])</f>
        <v>0</v>
      </c>
      <c r="X584" s="131">
        <f>COUNTIF(사출계획!$Q$62:$R$87,표4[[#This Row],[제품명]])</f>
        <v>0</v>
      </c>
      <c r="Y584" s="131">
        <f>COUNTIF(사출계획!$Q$88:$R$110,표4[[#This Row],[제품명]])</f>
        <v>0</v>
      </c>
      <c r="Z584" s="54">
        <f>COUNTIF(사출계획!$S$62:$T$110,표4[[#This Row],[제품명]])</f>
        <v>0</v>
      </c>
      <c r="AA584" s="126"/>
      <c r="AB584" s="126"/>
      <c r="AC584" s="226" t="s">
        <v>1917</v>
      </c>
      <c r="AD584" s="129">
        <f>SUMIF(표4[잉크명],표5[[#This Row],[잉크]],표4[월])</f>
        <v>0</v>
      </c>
      <c r="AE584" s="131">
        <f>SUMIF(표4[잉크명],표5[[#This Row],[잉크]],표4[월-3층])</f>
        <v>0</v>
      </c>
      <c r="AF584" s="131">
        <f>SUMIF(표4[잉크명],표5[[#This Row],[잉크]],표4[월-1층])</f>
        <v>0</v>
      </c>
      <c r="AG584" s="133">
        <f>SUMIF(표4[잉크명],표5[[#This Row],[잉크]],표4[화])</f>
        <v>0</v>
      </c>
      <c r="AH584" s="131">
        <f>SUMIF(표4[잉크명],표5[[#This Row],[잉크]],표4[화-3층])</f>
        <v>0</v>
      </c>
      <c r="AI584" s="131">
        <f>SUMIF(표4[잉크명],표5[[#This Row],[잉크]],표4[화-1층])</f>
        <v>0</v>
      </c>
      <c r="AJ584" s="130">
        <f>SUMIF(표4[잉크명],표5[[#This Row],[잉크]],표4[수])</f>
        <v>0</v>
      </c>
      <c r="AK584" s="131">
        <f>SUMIF(표4[잉크명],표5[[#This Row],[잉크]],표4[수-3층])</f>
        <v>0</v>
      </c>
      <c r="AL584" s="131">
        <f>SUMIF(표4[잉크명],표5[[#This Row],[잉크]],표4[수-1층])</f>
        <v>0</v>
      </c>
      <c r="AM584" s="54">
        <f>SUMIF(표4[잉크명],표5[[#This Row],[잉크]],표4[목])</f>
        <v>0</v>
      </c>
      <c r="AN584" s="131">
        <f>SUMIF(표4[잉크명],표5[[#This Row],[잉크]],표4[목-3층])</f>
        <v>0</v>
      </c>
      <c r="AO584" s="131">
        <f>SUMIF(표4[잉크명],표5[[#This Row],[잉크]],표4[목-1층])</f>
        <v>0</v>
      </c>
      <c r="AP584" s="54">
        <f>SUMIF(표4[잉크명],표5[[#This Row],[잉크]],표4[금])</f>
        <v>0</v>
      </c>
      <c r="AQ584" s="131">
        <f>SUMIF(표4[잉크명],표5[[#This Row],[잉크]],표4[금-3층])</f>
        <v>0</v>
      </c>
      <c r="AR584" s="131">
        <f>SUMIF(표4[잉크명],표5[[#This Row],[잉크]],표4[금-1층])</f>
        <v>0</v>
      </c>
      <c r="AS584" s="54">
        <f>SUMIF(표4[잉크명],표5[[#This Row],[잉크]],표4[토])</f>
        <v>0</v>
      </c>
      <c r="AT584" s="131">
        <f>SUMIF(표4[잉크명],표5[[#This Row],[잉크]],표4[토-3층])</f>
        <v>0</v>
      </c>
      <c r="AU584" s="131">
        <f>SUMIF(표4[잉크명],표5[[#This Row],[잉크]],표4[토-1층])</f>
        <v>0</v>
      </c>
      <c r="AV584" s="54">
        <f>SUMIF(표4[잉크명],표5[[#This Row],[잉크]],표4[일])</f>
        <v>0</v>
      </c>
      <c r="AW584" s="131">
        <f>SUMIF(표4[잉크명],표5[[#This Row],[잉크]],표4[일-3층])</f>
        <v>0</v>
      </c>
      <c r="AX584" s="131">
        <f>SUMIF(표4[잉크명],표5[[#This Row],[잉크]],표4[일-1층])</f>
        <v>0</v>
      </c>
      <c r="AY584" s="54">
        <f>SUMIF(표4[잉크명],표5[[#This Row],[잉크]],표4[차주 월])</f>
        <v>0</v>
      </c>
      <c r="AZ584" s="54">
        <f>SUM(표5[[#This Row],[월]:[차주 월]])</f>
        <v>0</v>
      </c>
    </row>
    <row r="585" spans="2:52" x14ac:dyDescent="0.3">
      <c r="B585" s="56" t="s">
        <v>1395</v>
      </c>
      <c r="C585" s="56"/>
      <c r="D585" s="56" t="s">
        <v>2476</v>
      </c>
      <c r="E585" s="34">
        <f>COUNTIF(사출계획!$E$62:$F$110,표4[[#This Row],[제품명]])</f>
        <v>0</v>
      </c>
      <c r="F585" s="126">
        <f>COUNTIF(사출계획!$E$62:$F$87,표4[[#This Row],[제품명]])</f>
        <v>0</v>
      </c>
      <c r="G585" s="126">
        <f>COUNTIF(사출계획!$E$88:$F$110,표4[[#This Row],[제품명]])</f>
        <v>0</v>
      </c>
      <c r="H585" s="34">
        <f>COUNTIF(사출계획!$G$62:$H$110,표4[[#This Row],[제품명]])</f>
        <v>0</v>
      </c>
      <c r="I585" s="128">
        <f>COUNTIF(사출계획!$G$62:$H$87,표4[[#This Row],[제품명]])</f>
        <v>0</v>
      </c>
      <c r="J585" s="128">
        <f>COUNTIF(사출계획!$G$88:$H$110,표4[[#This Row],[제품명]])</f>
        <v>0</v>
      </c>
      <c r="K585" s="34">
        <f>COUNTIF(사출계획!$I$62:$J$110,표4[[#This Row],[제품명]])</f>
        <v>0</v>
      </c>
      <c r="L585" s="126">
        <f>COUNTIF(사출계획!$I$62:$J$87,표4[[#This Row],[제품명]])</f>
        <v>0</v>
      </c>
      <c r="M585" s="126">
        <f>COUNTIF(사출계획!$I$88:$J$110,표4[[#This Row],[제품명]])</f>
        <v>0</v>
      </c>
      <c r="N585" s="129">
        <f>COUNTIF(사출계획!$K$62:$L$110,표4[[#This Row],[제품명]])</f>
        <v>0</v>
      </c>
      <c r="O585" s="126">
        <f>COUNTIF(사출계획!$K$62:$L$87,표4[[#This Row],[제품명]])</f>
        <v>0</v>
      </c>
      <c r="P585" s="126">
        <f>COUNTIF(사출계획!$K$88:$L$110,표4[[#This Row],[제품명]])</f>
        <v>0</v>
      </c>
      <c r="Q585" s="130">
        <f>COUNTIF(사출계획!$M$62:$N$110,표4[[#This Row],[제품명]])</f>
        <v>0</v>
      </c>
      <c r="R585" s="126">
        <f>COUNTIF(사출계획!$M$62:$N$87,표4[[#This Row],[제품명]])</f>
        <v>0</v>
      </c>
      <c r="S585" s="126">
        <f>COUNTIF(사출계획!$M$88:$N$110,표4[[#This Row],[제품명]])</f>
        <v>0</v>
      </c>
      <c r="T585" s="34">
        <f>COUNTIF(사출계획!$O$62:$P$110,표4[[#This Row],[제품명]])</f>
        <v>0</v>
      </c>
      <c r="U585" s="126">
        <f>COUNTIF(사출계획!$O$62:$P$87,표4[[#This Row],[제품명]])</f>
        <v>0</v>
      </c>
      <c r="V585" s="126">
        <f>COUNTIF(사출계획!$O$88:$P$110,표4[[#This Row],[제품명]])</f>
        <v>0</v>
      </c>
      <c r="W585" s="34">
        <f>COUNTIF(사출계획!$Q$62:$R$110,표4[[#This Row],[제품명]])</f>
        <v>0</v>
      </c>
      <c r="X585" s="126">
        <f>COUNTIF(사출계획!$Q$62:$R$87,표4[[#This Row],[제품명]])</f>
        <v>0</v>
      </c>
      <c r="Y585" s="126">
        <f>COUNTIF(사출계획!$Q$88:$R$110,표4[[#This Row],[제품명]])</f>
        <v>0</v>
      </c>
      <c r="Z585" s="34">
        <f>COUNTIF(사출계획!$S$62:$T$110,표4[[#This Row],[제품명]])</f>
        <v>0</v>
      </c>
      <c r="AA585" s="126"/>
      <c r="AB585" s="126"/>
      <c r="AC585" s="226" t="s">
        <v>1924</v>
      </c>
      <c r="AD585" s="129">
        <f>SUMIF(표4[잉크명],표5[[#This Row],[잉크]],표4[월])</f>
        <v>0</v>
      </c>
      <c r="AE585" s="131">
        <f>SUMIF(표4[잉크명],표5[[#This Row],[잉크]],표4[월-3층])</f>
        <v>0</v>
      </c>
      <c r="AF585" s="131">
        <f>SUMIF(표4[잉크명],표5[[#This Row],[잉크]],표4[월-1층])</f>
        <v>0</v>
      </c>
      <c r="AG585" s="133">
        <f>SUMIF(표4[잉크명],표5[[#This Row],[잉크]],표4[화])</f>
        <v>0</v>
      </c>
      <c r="AH585" s="131">
        <f>SUMIF(표4[잉크명],표5[[#This Row],[잉크]],표4[화-3층])</f>
        <v>0</v>
      </c>
      <c r="AI585" s="131">
        <f>SUMIF(표4[잉크명],표5[[#This Row],[잉크]],표4[화-1층])</f>
        <v>0</v>
      </c>
      <c r="AJ585" s="130">
        <f>SUMIF(표4[잉크명],표5[[#This Row],[잉크]],표4[수])</f>
        <v>0</v>
      </c>
      <c r="AK585" s="131">
        <f>SUMIF(표4[잉크명],표5[[#This Row],[잉크]],표4[수-3층])</f>
        <v>0</v>
      </c>
      <c r="AL585" s="131">
        <f>SUMIF(표4[잉크명],표5[[#This Row],[잉크]],표4[수-1층])</f>
        <v>0</v>
      </c>
      <c r="AM585" s="54">
        <f>SUMIF(표4[잉크명],표5[[#This Row],[잉크]],표4[목])</f>
        <v>0</v>
      </c>
      <c r="AN585" s="131">
        <f>SUMIF(표4[잉크명],표5[[#This Row],[잉크]],표4[목-3층])</f>
        <v>0</v>
      </c>
      <c r="AO585" s="131">
        <f>SUMIF(표4[잉크명],표5[[#This Row],[잉크]],표4[목-1층])</f>
        <v>0</v>
      </c>
      <c r="AP585" s="54">
        <f>SUMIF(표4[잉크명],표5[[#This Row],[잉크]],표4[금])</f>
        <v>0</v>
      </c>
      <c r="AQ585" s="131">
        <f>SUMIF(표4[잉크명],표5[[#This Row],[잉크]],표4[금-3층])</f>
        <v>0</v>
      </c>
      <c r="AR585" s="131">
        <f>SUMIF(표4[잉크명],표5[[#This Row],[잉크]],표4[금-1층])</f>
        <v>0</v>
      </c>
      <c r="AS585" s="54">
        <f>SUMIF(표4[잉크명],표5[[#This Row],[잉크]],표4[토])</f>
        <v>0</v>
      </c>
      <c r="AT585" s="131">
        <f>SUMIF(표4[잉크명],표5[[#This Row],[잉크]],표4[토-3층])</f>
        <v>0</v>
      </c>
      <c r="AU585" s="131">
        <f>SUMIF(표4[잉크명],표5[[#This Row],[잉크]],표4[토-1층])</f>
        <v>0</v>
      </c>
      <c r="AV585" s="54">
        <f>SUMIF(표4[잉크명],표5[[#This Row],[잉크]],표4[일])</f>
        <v>0</v>
      </c>
      <c r="AW585" s="131">
        <f>SUMIF(표4[잉크명],표5[[#This Row],[잉크]],표4[일-3층])</f>
        <v>0</v>
      </c>
      <c r="AX585" s="131">
        <f>SUMIF(표4[잉크명],표5[[#This Row],[잉크]],표4[일-1층])</f>
        <v>0</v>
      </c>
      <c r="AY585" s="54">
        <f>SUMIF(표4[잉크명],표5[[#This Row],[잉크]],표4[차주 월])</f>
        <v>0</v>
      </c>
      <c r="AZ585" s="54">
        <f>SUM(표5[[#This Row],[월]:[차주 월]])</f>
        <v>0</v>
      </c>
    </row>
    <row r="586" spans="2:52" x14ac:dyDescent="0.3">
      <c r="B586" s="56" t="s">
        <v>1395</v>
      </c>
      <c r="C586" s="56"/>
      <c r="D586" s="56" t="s">
        <v>1397</v>
      </c>
      <c r="E586" s="54">
        <f>COUNTIF(사출계획!$E$62:$F$110,표4[[#This Row],[제품명]])</f>
        <v>0</v>
      </c>
      <c r="F586" s="131">
        <f>COUNTIF(사출계획!$E$62:$F$87,표4[[#This Row],[제품명]])</f>
        <v>0</v>
      </c>
      <c r="G586" s="131">
        <f>COUNTIF(사출계획!$E$88:$F$110,표4[[#This Row],[제품명]])</f>
        <v>0</v>
      </c>
      <c r="H586" s="54">
        <f>COUNTIF(사출계획!$G$62:$H$110,표4[[#This Row],[제품명]])</f>
        <v>0</v>
      </c>
      <c r="I586" s="132">
        <f>COUNTIF(사출계획!$G$62:$H$87,표4[[#This Row],[제품명]])</f>
        <v>0</v>
      </c>
      <c r="J586" s="132">
        <f>COUNTIF(사출계획!$G$88:$H$110,표4[[#This Row],[제품명]])</f>
        <v>0</v>
      </c>
      <c r="K586" s="54">
        <f>COUNTIF(사출계획!$I$62:$J$110,표4[[#This Row],[제품명]])</f>
        <v>0</v>
      </c>
      <c r="L586" s="131">
        <f>COUNTIF(사출계획!$I$62:$J$87,표4[[#This Row],[제품명]])</f>
        <v>0</v>
      </c>
      <c r="M586" s="131">
        <f>COUNTIF(사출계획!$I$88:$J$110,표4[[#This Row],[제품명]])</f>
        <v>0</v>
      </c>
      <c r="N586" s="129">
        <f>COUNTIF(사출계획!$K$62:$L$110,표4[[#This Row],[제품명]])</f>
        <v>0</v>
      </c>
      <c r="O586" s="131">
        <f>COUNTIF(사출계획!$K$62:$L$87,표4[[#This Row],[제품명]])</f>
        <v>0</v>
      </c>
      <c r="P586" s="131">
        <f>COUNTIF(사출계획!$K$88:$L$110,표4[[#This Row],[제품명]])</f>
        <v>0</v>
      </c>
      <c r="Q586" s="130">
        <f>COUNTIF(사출계획!$M$62:$N$110,표4[[#This Row],[제품명]])</f>
        <v>0</v>
      </c>
      <c r="R586" s="131">
        <f>COUNTIF(사출계획!$M$62:$N$87,표4[[#This Row],[제품명]])</f>
        <v>0</v>
      </c>
      <c r="S586" s="131">
        <f>COUNTIF(사출계획!$M$88:$N$110,표4[[#This Row],[제품명]])</f>
        <v>0</v>
      </c>
      <c r="T586" s="54">
        <f>COUNTIF(사출계획!$O$62:$P$110,표4[[#This Row],[제품명]])</f>
        <v>0</v>
      </c>
      <c r="U586" s="131">
        <f>COUNTIF(사출계획!$O$62:$P$87,표4[[#This Row],[제품명]])</f>
        <v>0</v>
      </c>
      <c r="V586" s="131">
        <f>COUNTIF(사출계획!$O$88:$P$110,표4[[#This Row],[제품명]])</f>
        <v>0</v>
      </c>
      <c r="W586" s="54">
        <f>COUNTIF(사출계획!$Q$62:$R$110,표4[[#This Row],[제품명]])</f>
        <v>0</v>
      </c>
      <c r="X586" s="131">
        <f>COUNTIF(사출계획!$Q$62:$R$87,표4[[#This Row],[제품명]])</f>
        <v>0</v>
      </c>
      <c r="Y586" s="131">
        <f>COUNTIF(사출계획!$Q$88:$R$110,표4[[#This Row],[제품명]])</f>
        <v>0</v>
      </c>
      <c r="Z586" s="54">
        <f>COUNTIF(사출계획!$S$62:$T$110,표4[[#This Row],[제품명]])</f>
        <v>0</v>
      </c>
      <c r="AA586" s="126"/>
      <c r="AB586" s="126"/>
      <c r="AC586" s="226" t="s">
        <v>1922</v>
      </c>
      <c r="AD586" s="129">
        <f>SUMIF(표4[잉크명],표5[[#This Row],[잉크]],표4[월])</f>
        <v>0</v>
      </c>
      <c r="AE586" s="131">
        <f>SUMIF(표4[잉크명],표5[[#This Row],[잉크]],표4[월-3층])</f>
        <v>0</v>
      </c>
      <c r="AF586" s="131">
        <f>SUMIF(표4[잉크명],표5[[#This Row],[잉크]],표4[월-1층])</f>
        <v>0</v>
      </c>
      <c r="AG586" s="133">
        <f>SUMIF(표4[잉크명],표5[[#This Row],[잉크]],표4[화])</f>
        <v>0</v>
      </c>
      <c r="AH586" s="131">
        <f>SUMIF(표4[잉크명],표5[[#This Row],[잉크]],표4[화-3층])</f>
        <v>0</v>
      </c>
      <c r="AI586" s="131">
        <f>SUMIF(표4[잉크명],표5[[#This Row],[잉크]],표4[화-1층])</f>
        <v>0</v>
      </c>
      <c r="AJ586" s="130">
        <f>SUMIF(표4[잉크명],표5[[#This Row],[잉크]],표4[수])</f>
        <v>0</v>
      </c>
      <c r="AK586" s="131">
        <f>SUMIF(표4[잉크명],표5[[#This Row],[잉크]],표4[수-3층])</f>
        <v>0</v>
      </c>
      <c r="AL586" s="131">
        <f>SUMIF(표4[잉크명],표5[[#This Row],[잉크]],표4[수-1층])</f>
        <v>0</v>
      </c>
      <c r="AM586" s="54">
        <f>SUMIF(표4[잉크명],표5[[#This Row],[잉크]],표4[목])</f>
        <v>0</v>
      </c>
      <c r="AN586" s="131">
        <f>SUMIF(표4[잉크명],표5[[#This Row],[잉크]],표4[목-3층])</f>
        <v>0</v>
      </c>
      <c r="AO586" s="131">
        <f>SUMIF(표4[잉크명],표5[[#This Row],[잉크]],표4[목-1층])</f>
        <v>0</v>
      </c>
      <c r="AP586" s="54">
        <f>SUMIF(표4[잉크명],표5[[#This Row],[잉크]],표4[금])</f>
        <v>0</v>
      </c>
      <c r="AQ586" s="131">
        <f>SUMIF(표4[잉크명],표5[[#This Row],[잉크]],표4[금-3층])</f>
        <v>0</v>
      </c>
      <c r="AR586" s="131">
        <f>SUMIF(표4[잉크명],표5[[#This Row],[잉크]],표4[금-1층])</f>
        <v>0</v>
      </c>
      <c r="AS586" s="54">
        <f>SUMIF(표4[잉크명],표5[[#This Row],[잉크]],표4[토])</f>
        <v>0</v>
      </c>
      <c r="AT586" s="131">
        <f>SUMIF(표4[잉크명],표5[[#This Row],[잉크]],표4[토-3층])</f>
        <v>0</v>
      </c>
      <c r="AU586" s="131">
        <f>SUMIF(표4[잉크명],표5[[#This Row],[잉크]],표4[토-1층])</f>
        <v>0</v>
      </c>
      <c r="AV586" s="54">
        <f>SUMIF(표4[잉크명],표5[[#This Row],[잉크]],표4[일])</f>
        <v>0</v>
      </c>
      <c r="AW586" s="131">
        <f>SUMIF(표4[잉크명],표5[[#This Row],[잉크]],표4[일-3층])</f>
        <v>0</v>
      </c>
      <c r="AX586" s="131">
        <f>SUMIF(표4[잉크명],표5[[#This Row],[잉크]],표4[일-1층])</f>
        <v>0</v>
      </c>
      <c r="AY586" s="54">
        <f>SUMIF(표4[잉크명],표5[[#This Row],[잉크]],표4[차주 월])</f>
        <v>0</v>
      </c>
      <c r="AZ586" s="54">
        <f>SUM(표5[[#This Row],[월]:[차주 월]])</f>
        <v>0</v>
      </c>
    </row>
    <row r="587" spans="2:52" x14ac:dyDescent="0.3">
      <c r="B587" s="56" t="s">
        <v>1403</v>
      </c>
      <c r="C587" s="56"/>
      <c r="D587" s="56" t="s">
        <v>1401</v>
      </c>
      <c r="E587" s="34">
        <f>COUNTIF(사출계획!$E$62:$F$110,표4[[#This Row],[제품명]])</f>
        <v>0</v>
      </c>
      <c r="F587" s="126">
        <f>COUNTIF(사출계획!$E$62:$F$87,표4[[#This Row],[제품명]])</f>
        <v>0</v>
      </c>
      <c r="G587" s="126">
        <f>COUNTIF(사출계획!$E$88:$F$110,표4[[#This Row],[제품명]])</f>
        <v>0</v>
      </c>
      <c r="H587" s="34">
        <f>COUNTIF(사출계획!$G$62:$H$110,표4[[#This Row],[제품명]])</f>
        <v>0</v>
      </c>
      <c r="I587" s="128">
        <f>COUNTIF(사출계획!$G$62:$H$87,표4[[#This Row],[제품명]])</f>
        <v>0</v>
      </c>
      <c r="J587" s="128">
        <f>COUNTIF(사출계획!$G$88:$H$110,표4[[#This Row],[제품명]])</f>
        <v>0</v>
      </c>
      <c r="K587" s="34">
        <f>COUNTIF(사출계획!$I$62:$J$110,표4[[#This Row],[제품명]])</f>
        <v>0</v>
      </c>
      <c r="L587" s="126">
        <f>COUNTIF(사출계획!$I$62:$J$87,표4[[#This Row],[제품명]])</f>
        <v>0</v>
      </c>
      <c r="M587" s="126">
        <f>COUNTIF(사출계획!$I$88:$J$110,표4[[#This Row],[제품명]])</f>
        <v>0</v>
      </c>
      <c r="N587" s="129">
        <f>COUNTIF(사출계획!$K$62:$L$110,표4[[#This Row],[제품명]])</f>
        <v>0</v>
      </c>
      <c r="O587" s="126">
        <f>COUNTIF(사출계획!$K$62:$L$87,표4[[#This Row],[제품명]])</f>
        <v>0</v>
      </c>
      <c r="P587" s="126">
        <f>COUNTIF(사출계획!$K$88:$L$110,표4[[#This Row],[제품명]])</f>
        <v>0</v>
      </c>
      <c r="Q587" s="130">
        <f>COUNTIF(사출계획!$M$62:$N$110,표4[[#This Row],[제품명]])</f>
        <v>0</v>
      </c>
      <c r="R587" s="126">
        <f>COUNTIF(사출계획!$M$62:$N$87,표4[[#This Row],[제품명]])</f>
        <v>0</v>
      </c>
      <c r="S587" s="126">
        <f>COUNTIF(사출계획!$M$88:$N$110,표4[[#This Row],[제품명]])</f>
        <v>0</v>
      </c>
      <c r="T587" s="34">
        <f>COUNTIF(사출계획!$O$62:$P$110,표4[[#This Row],[제품명]])</f>
        <v>0</v>
      </c>
      <c r="U587" s="126">
        <f>COUNTIF(사출계획!$O$62:$P$87,표4[[#This Row],[제품명]])</f>
        <v>0</v>
      </c>
      <c r="V587" s="126">
        <f>COUNTIF(사출계획!$O$88:$P$110,표4[[#This Row],[제품명]])</f>
        <v>0</v>
      </c>
      <c r="W587" s="34">
        <f>COUNTIF(사출계획!$Q$62:$R$110,표4[[#This Row],[제품명]])</f>
        <v>0</v>
      </c>
      <c r="X587" s="126">
        <f>COUNTIF(사출계획!$Q$62:$R$87,표4[[#This Row],[제품명]])</f>
        <v>0</v>
      </c>
      <c r="Y587" s="126">
        <f>COUNTIF(사출계획!$Q$88:$R$110,표4[[#This Row],[제품명]])</f>
        <v>0</v>
      </c>
      <c r="Z587" s="34">
        <f>COUNTIF(사출계획!$S$62:$T$110,표4[[#This Row],[제품명]])</f>
        <v>0</v>
      </c>
      <c r="AA587" s="126"/>
      <c r="AB587" s="126"/>
      <c r="AC587" s="226" t="s">
        <v>1925</v>
      </c>
      <c r="AD587" s="129">
        <f>SUMIF(표4[잉크명],표5[[#This Row],[잉크]],표4[월])</f>
        <v>0</v>
      </c>
      <c r="AE587" s="131">
        <f>SUMIF(표4[잉크명],표5[[#This Row],[잉크]],표4[월-3층])</f>
        <v>0</v>
      </c>
      <c r="AF587" s="131">
        <f>SUMIF(표4[잉크명],표5[[#This Row],[잉크]],표4[월-1층])</f>
        <v>0</v>
      </c>
      <c r="AG587" s="133">
        <f>SUMIF(표4[잉크명],표5[[#This Row],[잉크]],표4[화])</f>
        <v>0</v>
      </c>
      <c r="AH587" s="131">
        <f>SUMIF(표4[잉크명],표5[[#This Row],[잉크]],표4[화-3층])</f>
        <v>0</v>
      </c>
      <c r="AI587" s="131">
        <f>SUMIF(표4[잉크명],표5[[#This Row],[잉크]],표4[화-1층])</f>
        <v>0</v>
      </c>
      <c r="AJ587" s="130">
        <f>SUMIF(표4[잉크명],표5[[#This Row],[잉크]],표4[수])</f>
        <v>0</v>
      </c>
      <c r="AK587" s="131">
        <f>SUMIF(표4[잉크명],표5[[#This Row],[잉크]],표4[수-3층])</f>
        <v>0</v>
      </c>
      <c r="AL587" s="131">
        <f>SUMIF(표4[잉크명],표5[[#This Row],[잉크]],표4[수-1층])</f>
        <v>0</v>
      </c>
      <c r="AM587" s="54">
        <f>SUMIF(표4[잉크명],표5[[#This Row],[잉크]],표4[목])</f>
        <v>0</v>
      </c>
      <c r="AN587" s="131">
        <f>SUMIF(표4[잉크명],표5[[#This Row],[잉크]],표4[목-3층])</f>
        <v>0</v>
      </c>
      <c r="AO587" s="131">
        <f>SUMIF(표4[잉크명],표5[[#This Row],[잉크]],표4[목-1층])</f>
        <v>0</v>
      </c>
      <c r="AP587" s="54">
        <f>SUMIF(표4[잉크명],표5[[#This Row],[잉크]],표4[금])</f>
        <v>0</v>
      </c>
      <c r="AQ587" s="131">
        <f>SUMIF(표4[잉크명],표5[[#This Row],[잉크]],표4[금-3층])</f>
        <v>0</v>
      </c>
      <c r="AR587" s="131">
        <f>SUMIF(표4[잉크명],표5[[#This Row],[잉크]],표4[금-1층])</f>
        <v>0</v>
      </c>
      <c r="AS587" s="54">
        <f>SUMIF(표4[잉크명],표5[[#This Row],[잉크]],표4[토])</f>
        <v>0</v>
      </c>
      <c r="AT587" s="131">
        <f>SUMIF(표4[잉크명],표5[[#This Row],[잉크]],표4[토-3층])</f>
        <v>0</v>
      </c>
      <c r="AU587" s="131">
        <f>SUMIF(표4[잉크명],표5[[#This Row],[잉크]],표4[토-1층])</f>
        <v>0</v>
      </c>
      <c r="AV587" s="54">
        <f>SUMIF(표4[잉크명],표5[[#This Row],[잉크]],표4[일])</f>
        <v>0</v>
      </c>
      <c r="AW587" s="131">
        <f>SUMIF(표4[잉크명],표5[[#This Row],[잉크]],표4[일-3층])</f>
        <v>0</v>
      </c>
      <c r="AX587" s="131">
        <f>SUMIF(표4[잉크명],표5[[#This Row],[잉크]],표4[일-1층])</f>
        <v>0</v>
      </c>
      <c r="AY587" s="54">
        <f>SUMIF(표4[잉크명],표5[[#This Row],[잉크]],표4[차주 월])</f>
        <v>0</v>
      </c>
      <c r="AZ587" s="54">
        <f>SUM(표5[[#This Row],[월]:[차주 월]])</f>
        <v>0</v>
      </c>
    </row>
    <row r="588" spans="2:52" x14ac:dyDescent="0.3">
      <c r="B588" s="56" t="s">
        <v>1403</v>
      </c>
      <c r="C588" s="56"/>
      <c r="D588" s="56" t="s">
        <v>1402</v>
      </c>
      <c r="E588" s="54">
        <f>COUNTIF(사출계획!$E$62:$F$110,표4[[#This Row],[제품명]])</f>
        <v>0</v>
      </c>
      <c r="F588" s="131">
        <f>COUNTIF(사출계획!$E$62:$F$87,표4[[#This Row],[제품명]])</f>
        <v>0</v>
      </c>
      <c r="G588" s="131">
        <f>COUNTIF(사출계획!$E$88:$F$110,표4[[#This Row],[제품명]])</f>
        <v>0</v>
      </c>
      <c r="H588" s="54">
        <f>COUNTIF(사출계획!$G$62:$H$110,표4[[#This Row],[제품명]])</f>
        <v>0</v>
      </c>
      <c r="I588" s="132">
        <f>COUNTIF(사출계획!$G$62:$H$87,표4[[#This Row],[제품명]])</f>
        <v>0</v>
      </c>
      <c r="J588" s="132">
        <f>COUNTIF(사출계획!$G$88:$H$110,표4[[#This Row],[제품명]])</f>
        <v>0</v>
      </c>
      <c r="K588" s="54">
        <f>COUNTIF(사출계획!$I$62:$J$110,표4[[#This Row],[제품명]])</f>
        <v>0</v>
      </c>
      <c r="L588" s="131">
        <f>COUNTIF(사출계획!$I$62:$J$87,표4[[#This Row],[제품명]])</f>
        <v>0</v>
      </c>
      <c r="M588" s="131">
        <f>COUNTIF(사출계획!$I$88:$J$110,표4[[#This Row],[제품명]])</f>
        <v>0</v>
      </c>
      <c r="N588" s="129">
        <f>COUNTIF(사출계획!$K$62:$L$110,표4[[#This Row],[제품명]])</f>
        <v>0</v>
      </c>
      <c r="O588" s="131">
        <f>COUNTIF(사출계획!$K$62:$L$87,표4[[#This Row],[제품명]])</f>
        <v>0</v>
      </c>
      <c r="P588" s="131">
        <f>COUNTIF(사출계획!$K$88:$L$110,표4[[#This Row],[제품명]])</f>
        <v>0</v>
      </c>
      <c r="Q588" s="130">
        <f>COUNTIF(사출계획!$M$62:$N$110,표4[[#This Row],[제품명]])</f>
        <v>0</v>
      </c>
      <c r="R588" s="131">
        <f>COUNTIF(사출계획!$M$62:$N$87,표4[[#This Row],[제품명]])</f>
        <v>0</v>
      </c>
      <c r="S588" s="131">
        <f>COUNTIF(사출계획!$M$88:$N$110,표4[[#This Row],[제품명]])</f>
        <v>0</v>
      </c>
      <c r="T588" s="54">
        <f>COUNTIF(사출계획!$O$62:$P$110,표4[[#This Row],[제품명]])</f>
        <v>0</v>
      </c>
      <c r="U588" s="131">
        <f>COUNTIF(사출계획!$O$62:$P$87,표4[[#This Row],[제품명]])</f>
        <v>0</v>
      </c>
      <c r="V588" s="131">
        <f>COUNTIF(사출계획!$O$88:$P$110,표4[[#This Row],[제품명]])</f>
        <v>0</v>
      </c>
      <c r="W588" s="54">
        <f>COUNTIF(사출계획!$Q$62:$R$110,표4[[#This Row],[제품명]])</f>
        <v>0</v>
      </c>
      <c r="X588" s="131">
        <f>COUNTIF(사출계획!$Q$62:$R$87,표4[[#This Row],[제품명]])</f>
        <v>0</v>
      </c>
      <c r="Y588" s="131">
        <f>COUNTIF(사출계획!$Q$88:$R$110,표4[[#This Row],[제품명]])</f>
        <v>0</v>
      </c>
      <c r="Z588" s="54">
        <f>COUNTIF(사출계획!$S$62:$T$110,표4[[#This Row],[제품명]])</f>
        <v>0</v>
      </c>
      <c r="AA588" s="126"/>
      <c r="AB588" s="126"/>
      <c r="AC588" s="228" t="s">
        <v>2381</v>
      </c>
      <c r="AD588" s="129">
        <f>SUMIF(표4[잉크명],표5[[#This Row],[잉크]],표4[월])</f>
        <v>0</v>
      </c>
      <c r="AE588" s="131">
        <f>SUMIF(표4[잉크명],표5[[#This Row],[잉크]],표4[월-3층])</f>
        <v>0</v>
      </c>
      <c r="AF588" s="131">
        <f>SUMIF(표4[잉크명],표5[[#This Row],[잉크]],표4[월-1층])</f>
        <v>0</v>
      </c>
      <c r="AG588" s="133">
        <f>SUMIF(표4[잉크명],표5[[#This Row],[잉크]],표4[화])</f>
        <v>0</v>
      </c>
      <c r="AH588" s="131">
        <f>SUMIF(표4[잉크명],표5[[#This Row],[잉크]],표4[화-3층])</f>
        <v>0</v>
      </c>
      <c r="AI588" s="131">
        <f>SUMIF(표4[잉크명],표5[[#This Row],[잉크]],표4[화-1층])</f>
        <v>0</v>
      </c>
      <c r="AJ588" s="130">
        <f>SUMIF(표4[잉크명],표5[[#This Row],[잉크]],표4[수])</f>
        <v>0</v>
      </c>
      <c r="AK588" s="131">
        <f>SUMIF(표4[잉크명],표5[[#This Row],[잉크]],표4[수-3층])</f>
        <v>0</v>
      </c>
      <c r="AL588" s="131">
        <f>SUMIF(표4[잉크명],표5[[#This Row],[잉크]],표4[수-1층])</f>
        <v>0</v>
      </c>
      <c r="AM588" s="54">
        <f>SUMIF(표4[잉크명],표5[[#This Row],[잉크]],표4[목])</f>
        <v>0</v>
      </c>
      <c r="AN588" s="131">
        <f>SUMIF(표4[잉크명],표5[[#This Row],[잉크]],표4[목-3층])</f>
        <v>0</v>
      </c>
      <c r="AO588" s="131">
        <f>SUMIF(표4[잉크명],표5[[#This Row],[잉크]],표4[목-1층])</f>
        <v>0</v>
      </c>
      <c r="AP588" s="54">
        <f>SUMIF(표4[잉크명],표5[[#This Row],[잉크]],표4[금])</f>
        <v>0</v>
      </c>
      <c r="AQ588" s="131">
        <f>SUMIF(표4[잉크명],표5[[#This Row],[잉크]],표4[금-3층])</f>
        <v>0</v>
      </c>
      <c r="AR588" s="131">
        <f>SUMIF(표4[잉크명],표5[[#This Row],[잉크]],표4[금-1층])</f>
        <v>0</v>
      </c>
      <c r="AS588" s="54">
        <f>SUMIF(표4[잉크명],표5[[#This Row],[잉크]],표4[토])</f>
        <v>0</v>
      </c>
      <c r="AT588" s="131">
        <f>SUMIF(표4[잉크명],표5[[#This Row],[잉크]],표4[토-3층])</f>
        <v>0</v>
      </c>
      <c r="AU588" s="131">
        <f>SUMIF(표4[잉크명],표5[[#This Row],[잉크]],표4[토-1층])</f>
        <v>0</v>
      </c>
      <c r="AV588" s="54">
        <f>SUMIF(표4[잉크명],표5[[#This Row],[잉크]],표4[일])</f>
        <v>0</v>
      </c>
      <c r="AW588" s="131">
        <f>SUMIF(표4[잉크명],표5[[#This Row],[잉크]],표4[일-3층])</f>
        <v>0</v>
      </c>
      <c r="AX588" s="131">
        <f>SUMIF(표4[잉크명],표5[[#This Row],[잉크]],표4[일-1층])</f>
        <v>0</v>
      </c>
      <c r="AY588" s="54">
        <f>SUMIF(표4[잉크명],표5[[#This Row],[잉크]],표4[차주 월])</f>
        <v>0</v>
      </c>
      <c r="AZ588" s="54">
        <f>SUM(표5[[#This Row],[월]:[차주 월]])</f>
        <v>0</v>
      </c>
    </row>
    <row r="589" spans="2:52" x14ac:dyDescent="0.3">
      <c r="B589" s="56" t="s">
        <v>1411</v>
      </c>
      <c r="C589" s="56"/>
      <c r="D589" s="56" t="s">
        <v>1409</v>
      </c>
      <c r="E589" s="34">
        <f>COUNTIF(사출계획!$E$62:$F$110,표4[[#This Row],[제품명]])</f>
        <v>0</v>
      </c>
      <c r="F589" s="126">
        <f>COUNTIF(사출계획!$E$62:$F$87,표4[[#This Row],[제품명]])</f>
        <v>0</v>
      </c>
      <c r="G589" s="126">
        <f>COUNTIF(사출계획!$E$88:$F$110,표4[[#This Row],[제품명]])</f>
        <v>0</v>
      </c>
      <c r="H589" s="34">
        <f>COUNTIF(사출계획!$G$62:$H$110,표4[[#This Row],[제품명]])</f>
        <v>0</v>
      </c>
      <c r="I589" s="128">
        <f>COUNTIF(사출계획!$G$62:$H$87,표4[[#This Row],[제품명]])</f>
        <v>0</v>
      </c>
      <c r="J589" s="128">
        <f>COUNTIF(사출계획!$G$88:$H$110,표4[[#This Row],[제품명]])</f>
        <v>0</v>
      </c>
      <c r="K589" s="34">
        <f>COUNTIF(사출계획!$I$62:$J$110,표4[[#This Row],[제품명]])</f>
        <v>0</v>
      </c>
      <c r="L589" s="126">
        <f>COUNTIF(사출계획!$I$62:$J$87,표4[[#This Row],[제품명]])</f>
        <v>0</v>
      </c>
      <c r="M589" s="126">
        <f>COUNTIF(사출계획!$I$88:$J$110,표4[[#This Row],[제품명]])</f>
        <v>0</v>
      </c>
      <c r="N589" s="129">
        <f>COUNTIF(사출계획!$K$62:$L$110,표4[[#This Row],[제품명]])</f>
        <v>0</v>
      </c>
      <c r="O589" s="126">
        <f>COUNTIF(사출계획!$K$62:$L$87,표4[[#This Row],[제품명]])</f>
        <v>0</v>
      </c>
      <c r="P589" s="126">
        <f>COUNTIF(사출계획!$K$88:$L$110,표4[[#This Row],[제품명]])</f>
        <v>0</v>
      </c>
      <c r="Q589" s="130">
        <f>COUNTIF(사출계획!$M$62:$N$110,표4[[#This Row],[제품명]])</f>
        <v>0</v>
      </c>
      <c r="R589" s="126">
        <f>COUNTIF(사출계획!$M$62:$N$87,표4[[#This Row],[제품명]])</f>
        <v>0</v>
      </c>
      <c r="S589" s="126">
        <f>COUNTIF(사출계획!$M$88:$N$110,표4[[#This Row],[제품명]])</f>
        <v>0</v>
      </c>
      <c r="T589" s="34">
        <f>COUNTIF(사출계획!$O$62:$P$110,표4[[#This Row],[제품명]])</f>
        <v>0</v>
      </c>
      <c r="U589" s="126">
        <f>COUNTIF(사출계획!$O$62:$P$87,표4[[#This Row],[제품명]])</f>
        <v>0</v>
      </c>
      <c r="V589" s="126">
        <f>COUNTIF(사출계획!$O$88:$P$110,표4[[#This Row],[제품명]])</f>
        <v>0</v>
      </c>
      <c r="W589" s="34">
        <f>COUNTIF(사출계획!$Q$62:$R$110,표4[[#This Row],[제품명]])</f>
        <v>0</v>
      </c>
      <c r="X589" s="126">
        <f>COUNTIF(사출계획!$Q$62:$R$87,표4[[#This Row],[제품명]])</f>
        <v>0</v>
      </c>
      <c r="Y589" s="126">
        <f>COUNTIF(사출계획!$Q$88:$R$110,표4[[#This Row],[제품명]])</f>
        <v>0</v>
      </c>
      <c r="Z589" s="34">
        <f>COUNTIF(사출계획!$S$62:$T$110,표4[[#This Row],[제품명]])</f>
        <v>0</v>
      </c>
      <c r="AA589" s="126"/>
      <c r="AB589" s="126"/>
      <c r="AC589" s="228" t="s">
        <v>3155</v>
      </c>
      <c r="AD589" s="129">
        <f>SUMIF(표4[잉크명],표5[[#This Row],[잉크]],표4[월])</f>
        <v>0</v>
      </c>
      <c r="AE589" s="131">
        <f>SUMIF(표4[잉크명],표5[[#This Row],[잉크]],표4[월-3층])</f>
        <v>0</v>
      </c>
      <c r="AF589" s="131">
        <f>SUMIF(표4[잉크명],표5[[#This Row],[잉크]],표4[월-1층])</f>
        <v>0</v>
      </c>
      <c r="AG589" s="133">
        <f>SUMIF(표4[잉크명],표5[[#This Row],[잉크]],표4[화])</f>
        <v>0</v>
      </c>
      <c r="AH589" s="131">
        <f>SUMIF(표4[잉크명],표5[[#This Row],[잉크]],표4[화-3층])</f>
        <v>0</v>
      </c>
      <c r="AI589" s="131">
        <f>SUMIF(표4[잉크명],표5[[#This Row],[잉크]],표4[화-1층])</f>
        <v>0</v>
      </c>
      <c r="AJ589" s="130">
        <f>SUMIF(표4[잉크명],표5[[#This Row],[잉크]],표4[수])</f>
        <v>0</v>
      </c>
      <c r="AK589" s="131">
        <f>SUMIF(표4[잉크명],표5[[#This Row],[잉크]],표4[수-3층])</f>
        <v>0</v>
      </c>
      <c r="AL589" s="131">
        <f>SUMIF(표4[잉크명],표5[[#This Row],[잉크]],표4[수-1층])</f>
        <v>0</v>
      </c>
      <c r="AM589" s="54">
        <f>SUMIF(표4[잉크명],표5[[#This Row],[잉크]],표4[목])</f>
        <v>0</v>
      </c>
      <c r="AN589" s="131">
        <f>SUMIF(표4[잉크명],표5[[#This Row],[잉크]],표4[목-3층])</f>
        <v>0</v>
      </c>
      <c r="AO589" s="131">
        <f>SUMIF(표4[잉크명],표5[[#This Row],[잉크]],표4[목-1층])</f>
        <v>0</v>
      </c>
      <c r="AP589" s="54">
        <f>SUMIF(표4[잉크명],표5[[#This Row],[잉크]],표4[금])</f>
        <v>0</v>
      </c>
      <c r="AQ589" s="131">
        <f>SUMIF(표4[잉크명],표5[[#This Row],[잉크]],표4[금-3층])</f>
        <v>0</v>
      </c>
      <c r="AR589" s="131">
        <f>SUMIF(표4[잉크명],표5[[#This Row],[잉크]],표4[금-1층])</f>
        <v>0</v>
      </c>
      <c r="AS589" s="54">
        <f>SUMIF(표4[잉크명],표5[[#This Row],[잉크]],표4[토])</f>
        <v>0</v>
      </c>
      <c r="AT589" s="131">
        <f>SUMIF(표4[잉크명],표5[[#This Row],[잉크]],표4[토-3층])</f>
        <v>0</v>
      </c>
      <c r="AU589" s="131">
        <f>SUMIF(표4[잉크명],표5[[#This Row],[잉크]],표4[토-1층])</f>
        <v>0</v>
      </c>
      <c r="AV589" s="54">
        <f>SUMIF(표4[잉크명],표5[[#This Row],[잉크]],표4[일])</f>
        <v>0</v>
      </c>
      <c r="AW589" s="131">
        <f>SUMIF(표4[잉크명],표5[[#This Row],[잉크]],표4[일-3층])</f>
        <v>0</v>
      </c>
      <c r="AX589" s="131">
        <f>SUMIF(표4[잉크명],표5[[#This Row],[잉크]],표4[일-1층])</f>
        <v>0</v>
      </c>
      <c r="AY589" s="54">
        <f>SUMIF(표4[잉크명],표5[[#This Row],[잉크]],표4[차주 월])</f>
        <v>0</v>
      </c>
      <c r="AZ589" s="54">
        <f>SUM(표5[[#This Row],[월]:[차주 월]])</f>
        <v>0</v>
      </c>
    </row>
    <row r="590" spans="2:52" x14ac:dyDescent="0.3">
      <c r="B590" s="56" t="s">
        <v>1411</v>
      </c>
      <c r="C590" s="56"/>
      <c r="D590" s="56" t="s">
        <v>1410</v>
      </c>
      <c r="E590" s="54">
        <f>COUNTIF(사출계획!$E$62:$F$110,표4[[#This Row],[제품명]])</f>
        <v>0</v>
      </c>
      <c r="F590" s="131">
        <f>COUNTIF(사출계획!$E$62:$F$87,표4[[#This Row],[제품명]])</f>
        <v>0</v>
      </c>
      <c r="G590" s="131">
        <f>COUNTIF(사출계획!$E$88:$F$110,표4[[#This Row],[제품명]])</f>
        <v>0</v>
      </c>
      <c r="H590" s="54">
        <f>COUNTIF(사출계획!$G$62:$H$110,표4[[#This Row],[제품명]])</f>
        <v>0</v>
      </c>
      <c r="I590" s="132">
        <f>COUNTIF(사출계획!$G$62:$H$87,표4[[#This Row],[제품명]])</f>
        <v>0</v>
      </c>
      <c r="J590" s="132">
        <f>COUNTIF(사출계획!$G$88:$H$110,표4[[#This Row],[제품명]])</f>
        <v>0</v>
      </c>
      <c r="K590" s="54">
        <f>COUNTIF(사출계획!$I$62:$J$110,표4[[#This Row],[제품명]])</f>
        <v>0</v>
      </c>
      <c r="L590" s="131">
        <f>COUNTIF(사출계획!$I$62:$J$87,표4[[#This Row],[제품명]])</f>
        <v>0</v>
      </c>
      <c r="M590" s="131">
        <f>COUNTIF(사출계획!$I$88:$J$110,표4[[#This Row],[제품명]])</f>
        <v>0</v>
      </c>
      <c r="N590" s="129">
        <f>COUNTIF(사출계획!$K$62:$L$110,표4[[#This Row],[제품명]])</f>
        <v>0</v>
      </c>
      <c r="O590" s="131">
        <f>COUNTIF(사출계획!$K$62:$L$87,표4[[#This Row],[제품명]])</f>
        <v>0</v>
      </c>
      <c r="P590" s="131">
        <f>COUNTIF(사출계획!$K$88:$L$110,표4[[#This Row],[제품명]])</f>
        <v>0</v>
      </c>
      <c r="Q590" s="130">
        <f>COUNTIF(사출계획!$M$62:$N$110,표4[[#This Row],[제품명]])</f>
        <v>0</v>
      </c>
      <c r="R590" s="131">
        <f>COUNTIF(사출계획!$M$62:$N$87,표4[[#This Row],[제품명]])</f>
        <v>0</v>
      </c>
      <c r="S590" s="131">
        <f>COUNTIF(사출계획!$M$88:$N$110,표4[[#This Row],[제품명]])</f>
        <v>0</v>
      </c>
      <c r="T590" s="54">
        <f>COUNTIF(사출계획!$O$62:$P$110,표4[[#This Row],[제품명]])</f>
        <v>0</v>
      </c>
      <c r="U590" s="131">
        <f>COUNTIF(사출계획!$O$62:$P$87,표4[[#This Row],[제품명]])</f>
        <v>0</v>
      </c>
      <c r="V590" s="131">
        <f>COUNTIF(사출계획!$O$88:$P$110,표4[[#This Row],[제품명]])</f>
        <v>0</v>
      </c>
      <c r="W590" s="54">
        <f>COUNTIF(사출계획!$Q$62:$R$110,표4[[#This Row],[제품명]])</f>
        <v>0</v>
      </c>
      <c r="X590" s="131">
        <f>COUNTIF(사출계획!$Q$62:$R$87,표4[[#This Row],[제품명]])</f>
        <v>0</v>
      </c>
      <c r="Y590" s="131">
        <f>COUNTIF(사출계획!$Q$88:$R$110,표4[[#This Row],[제품명]])</f>
        <v>0</v>
      </c>
      <c r="Z590" s="54">
        <f>COUNTIF(사출계획!$S$62:$T$110,표4[[#This Row],[제품명]])</f>
        <v>0</v>
      </c>
      <c r="AA590" s="126"/>
      <c r="AB590" s="126"/>
      <c r="AC590" s="228" t="s">
        <v>3154</v>
      </c>
      <c r="AD590" s="129">
        <f>SUMIF(표4[잉크명],표5[[#This Row],[잉크]],표4[월])</f>
        <v>0</v>
      </c>
      <c r="AE590" s="131">
        <f>SUMIF(표4[잉크명],표5[[#This Row],[잉크]],표4[월-3층])</f>
        <v>0</v>
      </c>
      <c r="AF590" s="131">
        <f>SUMIF(표4[잉크명],표5[[#This Row],[잉크]],표4[월-1층])</f>
        <v>0</v>
      </c>
      <c r="AG590" s="133">
        <f>SUMIF(표4[잉크명],표5[[#This Row],[잉크]],표4[화])</f>
        <v>0</v>
      </c>
      <c r="AH590" s="131">
        <f>SUMIF(표4[잉크명],표5[[#This Row],[잉크]],표4[화-3층])</f>
        <v>0</v>
      </c>
      <c r="AI590" s="131">
        <f>SUMIF(표4[잉크명],표5[[#This Row],[잉크]],표4[화-1층])</f>
        <v>0</v>
      </c>
      <c r="AJ590" s="130">
        <f>SUMIF(표4[잉크명],표5[[#This Row],[잉크]],표4[수])</f>
        <v>0</v>
      </c>
      <c r="AK590" s="131">
        <f>SUMIF(표4[잉크명],표5[[#This Row],[잉크]],표4[수-3층])</f>
        <v>0</v>
      </c>
      <c r="AL590" s="131">
        <f>SUMIF(표4[잉크명],표5[[#This Row],[잉크]],표4[수-1층])</f>
        <v>0</v>
      </c>
      <c r="AM590" s="54">
        <f>SUMIF(표4[잉크명],표5[[#This Row],[잉크]],표4[목])</f>
        <v>0</v>
      </c>
      <c r="AN590" s="131">
        <f>SUMIF(표4[잉크명],표5[[#This Row],[잉크]],표4[목-3층])</f>
        <v>0</v>
      </c>
      <c r="AO590" s="131">
        <f>SUMIF(표4[잉크명],표5[[#This Row],[잉크]],표4[목-1층])</f>
        <v>0</v>
      </c>
      <c r="AP590" s="54">
        <f>SUMIF(표4[잉크명],표5[[#This Row],[잉크]],표4[금])</f>
        <v>0</v>
      </c>
      <c r="AQ590" s="131">
        <f>SUMIF(표4[잉크명],표5[[#This Row],[잉크]],표4[금-3층])</f>
        <v>0</v>
      </c>
      <c r="AR590" s="131">
        <f>SUMIF(표4[잉크명],표5[[#This Row],[잉크]],표4[금-1층])</f>
        <v>0</v>
      </c>
      <c r="AS590" s="54">
        <f>SUMIF(표4[잉크명],표5[[#This Row],[잉크]],표4[토])</f>
        <v>0</v>
      </c>
      <c r="AT590" s="131">
        <f>SUMIF(표4[잉크명],표5[[#This Row],[잉크]],표4[토-3층])</f>
        <v>0</v>
      </c>
      <c r="AU590" s="131">
        <f>SUMIF(표4[잉크명],표5[[#This Row],[잉크]],표4[토-1층])</f>
        <v>0</v>
      </c>
      <c r="AV590" s="54">
        <f>SUMIF(표4[잉크명],표5[[#This Row],[잉크]],표4[일])</f>
        <v>0</v>
      </c>
      <c r="AW590" s="131">
        <f>SUMIF(표4[잉크명],표5[[#This Row],[잉크]],표4[일-3층])</f>
        <v>0</v>
      </c>
      <c r="AX590" s="131">
        <f>SUMIF(표4[잉크명],표5[[#This Row],[잉크]],표4[일-1층])</f>
        <v>0</v>
      </c>
      <c r="AY590" s="54">
        <f>SUMIF(표4[잉크명],표5[[#This Row],[잉크]],표4[차주 월])</f>
        <v>0</v>
      </c>
      <c r="AZ590" s="54">
        <f>SUM(표5[[#This Row],[월]:[차주 월]])</f>
        <v>0</v>
      </c>
    </row>
    <row r="591" spans="2:52" x14ac:dyDescent="0.3">
      <c r="B591" s="56" t="s">
        <v>1411</v>
      </c>
      <c r="C591" s="56"/>
      <c r="D591" s="56" t="s">
        <v>1413</v>
      </c>
      <c r="E591" s="54">
        <f>COUNTIF(사출계획!$E$62:$F$110,표4[[#This Row],[제품명]])</f>
        <v>0</v>
      </c>
      <c r="F591" s="131">
        <f>COUNTIF(사출계획!$E$62:$F$87,표4[[#This Row],[제품명]])</f>
        <v>0</v>
      </c>
      <c r="G591" s="131">
        <f>COUNTIF(사출계획!$E$88:$F$110,표4[[#This Row],[제품명]])</f>
        <v>0</v>
      </c>
      <c r="H591" s="54">
        <f>COUNTIF(사출계획!$G$62:$H$110,표4[[#This Row],[제품명]])</f>
        <v>0</v>
      </c>
      <c r="I591" s="132">
        <f>COUNTIF(사출계획!$G$62:$H$87,표4[[#This Row],[제품명]])</f>
        <v>0</v>
      </c>
      <c r="J591" s="132">
        <f>COUNTIF(사출계획!$G$88:$H$110,표4[[#This Row],[제품명]])</f>
        <v>0</v>
      </c>
      <c r="K591" s="54">
        <f>COUNTIF(사출계획!$I$62:$J$110,표4[[#This Row],[제품명]])</f>
        <v>0</v>
      </c>
      <c r="L591" s="131">
        <f>COUNTIF(사출계획!$I$62:$J$87,표4[[#This Row],[제품명]])</f>
        <v>0</v>
      </c>
      <c r="M591" s="131">
        <f>COUNTIF(사출계획!$I$88:$J$110,표4[[#This Row],[제품명]])</f>
        <v>0</v>
      </c>
      <c r="N591" s="129">
        <f>COUNTIF(사출계획!$K$62:$L$110,표4[[#This Row],[제품명]])</f>
        <v>0</v>
      </c>
      <c r="O591" s="131">
        <f>COUNTIF(사출계획!$K$62:$L$87,표4[[#This Row],[제품명]])</f>
        <v>0</v>
      </c>
      <c r="P591" s="131">
        <f>COUNTIF(사출계획!$K$88:$L$110,표4[[#This Row],[제품명]])</f>
        <v>0</v>
      </c>
      <c r="Q591" s="130">
        <f>COUNTIF(사출계획!$M$62:$N$110,표4[[#This Row],[제품명]])</f>
        <v>0</v>
      </c>
      <c r="R591" s="131">
        <f>COUNTIF(사출계획!$M$62:$N$87,표4[[#This Row],[제품명]])</f>
        <v>0</v>
      </c>
      <c r="S591" s="131">
        <f>COUNTIF(사출계획!$M$88:$N$110,표4[[#This Row],[제품명]])</f>
        <v>0</v>
      </c>
      <c r="T591" s="54">
        <f>COUNTIF(사출계획!$O$62:$P$110,표4[[#This Row],[제품명]])</f>
        <v>0</v>
      </c>
      <c r="U591" s="131">
        <f>COUNTIF(사출계획!$O$62:$P$87,표4[[#This Row],[제품명]])</f>
        <v>0</v>
      </c>
      <c r="V591" s="131">
        <f>COUNTIF(사출계획!$O$88:$P$110,표4[[#This Row],[제품명]])</f>
        <v>0</v>
      </c>
      <c r="W591" s="54">
        <f>COUNTIF(사출계획!$Q$62:$R$110,표4[[#This Row],[제품명]])</f>
        <v>0</v>
      </c>
      <c r="X591" s="131">
        <f>COUNTIF(사출계획!$Q$62:$R$87,표4[[#This Row],[제품명]])</f>
        <v>0</v>
      </c>
      <c r="Y591" s="131">
        <f>COUNTIF(사출계획!$Q$88:$R$110,표4[[#This Row],[제품명]])</f>
        <v>0</v>
      </c>
      <c r="Z591" s="54">
        <f>COUNTIF(사출계획!$S$62:$T$110,표4[[#This Row],[제품명]])</f>
        <v>0</v>
      </c>
      <c r="AA591" s="126"/>
      <c r="AB591" s="126"/>
      <c r="AC591" s="33" t="s">
        <v>2390</v>
      </c>
      <c r="AD591" s="129">
        <f>SUMIF(표4[잉크명],표5[[#This Row],[잉크]],표4[월])</f>
        <v>0</v>
      </c>
      <c r="AE591" s="126">
        <f>SUMIF(표4[잉크명],표5[[#This Row],[잉크]],표4[월-3층])</f>
        <v>0</v>
      </c>
      <c r="AF591" s="126">
        <f>SUMIF(표4[잉크명],표5[[#This Row],[잉크]],표4[월-1층])</f>
        <v>0</v>
      </c>
      <c r="AG591" s="133">
        <f>SUMIF(표4[잉크명],표5[[#This Row],[잉크]],표4[화])</f>
        <v>0</v>
      </c>
      <c r="AH591" s="126">
        <f>SUMIF(표4[잉크명],표5[[#This Row],[잉크]],표4[화-3층])</f>
        <v>0</v>
      </c>
      <c r="AI591" s="126">
        <f>SUMIF(표4[잉크명],표5[[#This Row],[잉크]],표4[화-1층])</f>
        <v>0</v>
      </c>
      <c r="AJ591" s="130">
        <f>SUMIF(표4[잉크명],표5[[#This Row],[잉크]],표4[수])</f>
        <v>0</v>
      </c>
      <c r="AK591" s="126">
        <f>SUMIF(표4[잉크명],표5[[#This Row],[잉크]],표4[수-3층])</f>
        <v>0</v>
      </c>
      <c r="AL591" s="126">
        <f>SUMIF(표4[잉크명],표5[[#This Row],[잉크]],표4[수-1층])</f>
        <v>0</v>
      </c>
      <c r="AM591" s="34">
        <f>SUMIF(표4[잉크명],표5[[#This Row],[잉크]],표4[목])</f>
        <v>0</v>
      </c>
      <c r="AN591" s="126">
        <f>SUMIF(표4[잉크명],표5[[#This Row],[잉크]],표4[목-3층])</f>
        <v>0</v>
      </c>
      <c r="AO591" s="126">
        <f>SUMIF(표4[잉크명],표5[[#This Row],[잉크]],표4[목-1층])</f>
        <v>0</v>
      </c>
      <c r="AP591" s="34">
        <f>SUMIF(표4[잉크명],표5[[#This Row],[잉크]],표4[금])</f>
        <v>0</v>
      </c>
      <c r="AQ591" s="126">
        <f>SUMIF(표4[잉크명],표5[[#This Row],[잉크]],표4[금-3층])</f>
        <v>0</v>
      </c>
      <c r="AR591" s="126">
        <f>SUMIF(표4[잉크명],표5[[#This Row],[잉크]],표4[금-1층])</f>
        <v>0</v>
      </c>
      <c r="AS591" s="34">
        <f>SUMIF(표4[잉크명],표5[[#This Row],[잉크]],표4[토])</f>
        <v>0</v>
      </c>
      <c r="AT591" s="126">
        <f>SUMIF(표4[잉크명],표5[[#This Row],[잉크]],표4[토-3층])</f>
        <v>0</v>
      </c>
      <c r="AU591" s="126">
        <f>SUMIF(표4[잉크명],표5[[#This Row],[잉크]],표4[토-1층])</f>
        <v>0</v>
      </c>
      <c r="AV591" s="34">
        <f>SUMIF(표4[잉크명],표5[[#This Row],[잉크]],표4[일])</f>
        <v>0</v>
      </c>
      <c r="AW591" s="126">
        <f>SUMIF(표4[잉크명],표5[[#This Row],[잉크]],표4[일-3층])</f>
        <v>0</v>
      </c>
      <c r="AX591" s="126">
        <f>SUMIF(표4[잉크명],표5[[#This Row],[잉크]],표4[일-1층])</f>
        <v>0</v>
      </c>
      <c r="AY591" s="34">
        <f>SUMIF(표4[잉크명],표5[[#This Row],[잉크]],표4[차주 월])</f>
        <v>0</v>
      </c>
      <c r="AZ591" s="34">
        <f>SUM(표5[[#This Row],[월]:[차주 월]])</f>
        <v>0</v>
      </c>
    </row>
    <row r="592" spans="2:52" x14ac:dyDescent="0.3">
      <c r="B592" s="56" t="s">
        <v>1414</v>
      </c>
      <c r="C592" s="56"/>
      <c r="D592" s="56" t="s">
        <v>1416</v>
      </c>
      <c r="E592" s="34">
        <f>COUNTIF(사출계획!$E$62:$F$110,표4[[#This Row],[제품명]])</f>
        <v>0</v>
      </c>
      <c r="F592" s="126">
        <f>COUNTIF(사출계획!$E$62:$F$87,표4[[#This Row],[제품명]])</f>
        <v>0</v>
      </c>
      <c r="G592" s="126">
        <f>COUNTIF(사출계획!$E$88:$F$110,표4[[#This Row],[제품명]])</f>
        <v>0</v>
      </c>
      <c r="H592" s="34">
        <f>COUNTIF(사출계획!$G$62:$H$110,표4[[#This Row],[제품명]])</f>
        <v>0</v>
      </c>
      <c r="I592" s="128">
        <f>COUNTIF(사출계획!$G$62:$H$87,표4[[#This Row],[제품명]])</f>
        <v>0</v>
      </c>
      <c r="J592" s="128">
        <f>COUNTIF(사출계획!$G$88:$H$110,표4[[#This Row],[제품명]])</f>
        <v>0</v>
      </c>
      <c r="K592" s="34">
        <f>COUNTIF(사출계획!$I$62:$J$110,표4[[#This Row],[제품명]])</f>
        <v>0</v>
      </c>
      <c r="L592" s="126">
        <f>COUNTIF(사출계획!$I$62:$J$87,표4[[#This Row],[제품명]])</f>
        <v>0</v>
      </c>
      <c r="M592" s="126">
        <f>COUNTIF(사출계획!$I$88:$J$110,표4[[#This Row],[제품명]])</f>
        <v>0</v>
      </c>
      <c r="N592" s="129">
        <f>COUNTIF(사출계획!$K$62:$L$110,표4[[#This Row],[제품명]])</f>
        <v>0</v>
      </c>
      <c r="O592" s="126">
        <f>COUNTIF(사출계획!$K$62:$L$87,표4[[#This Row],[제품명]])</f>
        <v>0</v>
      </c>
      <c r="P592" s="126">
        <f>COUNTIF(사출계획!$K$88:$L$110,표4[[#This Row],[제품명]])</f>
        <v>0</v>
      </c>
      <c r="Q592" s="130">
        <f>COUNTIF(사출계획!$M$62:$N$110,표4[[#This Row],[제품명]])</f>
        <v>0</v>
      </c>
      <c r="R592" s="126">
        <f>COUNTIF(사출계획!$M$62:$N$87,표4[[#This Row],[제품명]])</f>
        <v>0</v>
      </c>
      <c r="S592" s="126">
        <f>COUNTIF(사출계획!$M$88:$N$110,표4[[#This Row],[제품명]])</f>
        <v>0</v>
      </c>
      <c r="T592" s="34">
        <f>COUNTIF(사출계획!$O$62:$P$110,표4[[#This Row],[제품명]])</f>
        <v>0</v>
      </c>
      <c r="U592" s="126">
        <f>COUNTIF(사출계획!$O$62:$P$87,표4[[#This Row],[제품명]])</f>
        <v>0</v>
      </c>
      <c r="V592" s="126">
        <f>COUNTIF(사출계획!$O$88:$P$110,표4[[#This Row],[제품명]])</f>
        <v>0</v>
      </c>
      <c r="W592" s="34">
        <f>COUNTIF(사출계획!$Q$62:$R$110,표4[[#This Row],[제품명]])</f>
        <v>0</v>
      </c>
      <c r="X592" s="126">
        <f>COUNTIF(사출계획!$Q$62:$R$87,표4[[#This Row],[제품명]])</f>
        <v>0</v>
      </c>
      <c r="Y592" s="126">
        <f>COUNTIF(사출계획!$Q$88:$R$110,표4[[#This Row],[제품명]])</f>
        <v>0</v>
      </c>
      <c r="Z592" s="34">
        <f>COUNTIF(사출계획!$S$62:$T$110,표4[[#This Row],[제품명]])</f>
        <v>0</v>
      </c>
      <c r="AA592" s="126"/>
      <c r="AB592" s="126"/>
      <c r="AC592" s="229" t="s">
        <v>2391</v>
      </c>
      <c r="AD592" s="129">
        <f>SUMIF(표4[잉크명],표5[[#This Row],[잉크]],표4[월])</f>
        <v>0</v>
      </c>
      <c r="AE592" s="131">
        <f>SUMIF(표4[잉크명],표5[[#This Row],[잉크]],표4[월-3층])</f>
        <v>0</v>
      </c>
      <c r="AF592" s="131">
        <f>SUMIF(표4[잉크명],표5[[#This Row],[잉크]],표4[월-1층])</f>
        <v>0</v>
      </c>
      <c r="AG592" s="133">
        <f>SUMIF(표4[잉크명],표5[[#This Row],[잉크]],표4[화])</f>
        <v>0</v>
      </c>
      <c r="AH592" s="131">
        <f>SUMIF(표4[잉크명],표5[[#This Row],[잉크]],표4[화-3층])</f>
        <v>0</v>
      </c>
      <c r="AI592" s="131">
        <f>SUMIF(표4[잉크명],표5[[#This Row],[잉크]],표4[화-1층])</f>
        <v>0</v>
      </c>
      <c r="AJ592" s="130">
        <f>SUMIF(표4[잉크명],표5[[#This Row],[잉크]],표4[수])</f>
        <v>0</v>
      </c>
      <c r="AK592" s="131">
        <f>SUMIF(표4[잉크명],표5[[#This Row],[잉크]],표4[수-3층])</f>
        <v>0</v>
      </c>
      <c r="AL592" s="131">
        <f>SUMIF(표4[잉크명],표5[[#This Row],[잉크]],표4[수-1층])</f>
        <v>0</v>
      </c>
      <c r="AM592" s="54">
        <f>SUMIF(표4[잉크명],표5[[#This Row],[잉크]],표4[목])</f>
        <v>0</v>
      </c>
      <c r="AN592" s="131">
        <f>SUMIF(표4[잉크명],표5[[#This Row],[잉크]],표4[목-3층])</f>
        <v>0</v>
      </c>
      <c r="AO592" s="131">
        <f>SUMIF(표4[잉크명],표5[[#This Row],[잉크]],표4[목-1층])</f>
        <v>0</v>
      </c>
      <c r="AP592" s="54">
        <f>SUMIF(표4[잉크명],표5[[#This Row],[잉크]],표4[금])</f>
        <v>0</v>
      </c>
      <c r="AQ592" s="131">
        <f>SUMIF(표4[잉크명],표5[[#This Row],[잉크]],표4[금-3층])</f>
        <v>0</v>
      </c>
      <c r="AR592" s="131">
        <f>SUMIF(표4[잉크명],표5[[#This Row],[잉크]],표4[금-1층])</f>
        <v>0</v>
      </c>
      <c r="AS592" s="54">
        <f>SUMIF(표4[잉크명],표5[[#This Row],[잉크]],표4[토])</f>
        <v>0</v>
      </c>
      <c r="AT592" s="131">
        <f>SUMIF(표4[잉크명],표5[[#This Row],[잉크]],표4[토-3층])</f>
        <v>0</v>
      </c>
      <c r="AU592" s="131">
        <f>SUMIF(표4[잉크명],표5[[#This Row],[잉크]],표4[토-1층])</f>
        <v>0</v>
      </c>
      <c r="AV592" s="54">
        <f>SUMIF(표4[잉크명],표5[[#This Row],[잉크]],표4[일])</f>
        <v>0</v>
      </c>
      <c r="AW592" s="131">
        <f>SUMIF(표4[잉크명],표5[[#This Row],[잉크]],표4[일-3층])</f>
        <v>0</v>
      </c>
      <c r="AX592" s="131">
        <f>SUMIF(표4[잉크명],표5[[#This Row],[잉크]],표4[일-1층])</f>
        <v>0</v>
      </c>
      <c r="AY592" s="54">
        <f>SUMIF(표4[잉크명],표5[[#This Row],[잉크]],표4[차주 월])</f>
        <v>0</v>
      </c>
      <c r="AZ592" s="54">
        <f>SUM(표5[[#This Row],[월]:[차주 월]])</f>
        <v>0</v>
      </c>
    </row>
    <row r="593" spans="2:52" x14ac:dyDescent="0.3">
      <c r="B593" s="56" t="s">
        <v>1414</v>
      </c>
      <c r="C593" s="56"/>
      <c r="D593" s="56" t="s">
        <v>1417</v>
      </c>
      <c r="E593" s="34">
        <f>COUNTIF(사출계획!$E$62:$F$110,표4[[#This Row],[제품명]])</f>
        <v>0</v>
      </c>
      <c r="F593" s="126">
        <f>COUNTIF(사출계획!$E$62:$F$87,표4[[#This Row],[제품명]])</f>
        <v>0</v>
      </c>
      <c r="G593" s="126">
        <f>COUNTIF(사출계획!$E$88:$F$110,표4[[#This Row],[제품명]])</f>
        <v>0</v>
      </c>
      <c r="H593" s="34">
        <f>COUNTIF(사출계획!$G$62:$H$110,표4[[#This Row],[제품명]])</f>
        <v>0</v>
      </c>
      <c r="I593" s="128">
        <f>COUNTIF(사출계획!$G$62:$H$87,표4[[#This Row],[제품명]])</f>
        <v>0</v>
      </c>
      <c r="J593" s="128">
        <f>COUNTIF(사출계획!$G$88:$H$110,표4[[#This Row],[제품명]])</f>
        <v>0</v>
      </c>
      <c r="K593" s="34">
        <f>COUNTIF(사출계획!$I$62:$J$110,표4[[#This Row],[제품명]])</f>
        <v>0</v>
      </c>
      <c r="L593" s="126">
        <f>COUNTIF(사출계획!$I$62:$J$87,표4[[#This Row],[제품명]])</f>
        <v>0</v>
      </c>
      <c r="M593" s="126">
        <f>COUNTIF(사출계획!$I$88:$J$110,표4[[#This Row],[제품명]])</f>
        <v>0</v>
      </c>
      <c r="N593" s="129">
        <f>COUNTIF(사출계획!$K$62:$L$110,표4[[#This Row],[제품명]])</f>
        <v>0</v>
      </c>
      <c r="O593" s="126">
        <f>COUNTIF(사출계획!$K$62:$L$87,표4[[#This Row],[제품명]])</f>
        <v>0</v>
      </c>
      <c r="P593" s="126">
        <f>COUNTIF(사출계획!$K$88:$L$110,표4[[#This Row],[제품명]])</f>
        <v>0</v>
      </c>
      <c r="Q593" s="130">
        <f>COUNTIF(사출계획!$M$62:$N$110,표4[[#This Row],[제품명]])</f>
        <v>0</v>
      </c>
      <c r="R593" s="126">
        <f>COUNTIF(사출계획!$M$62:$N$87,표4[[#This Row],[제품명]])</f>
        <v>0</v>
      </c>
      <c r="S593" s="126">
        <f>COUNTIF(사출계획!$M$88:$N$110,표4[[#This Row],[제품명]])</f>
        <v>0</v>
      </c>
      <c r="T593" s="34">
        <f>COUNTIF(사출계획!$O$62:$P$110,표4[[#This Row],[제품명]])</f>
        <v>0</v>
      </c>
      <c r="U593" s="126">
        <f>COUNTIF(사출계획!$O$62:$P$87,표4[[#This Row],[제품명]])</f>
        <v>0</v>
      </c>
      <c r="V593" s="126">
        <f>COUNTIF(사출계획!$O$88:$P$110,표4[[#This Row],[제품명]])</f>
        <v>0</v>
      </c>
      <c r="W593" s="34">
        <f>COUNTIF(사출계획!$Q$62:$R$110,표4[[#This Row],[제품명]])</f>
        <v>0</v>
      </c>
      <c r="X593" s="126">
        <f>COUNTIF(사출계획!$Q$62:$R$87,표4[[#This Row],[제품명]])</f>
        <v>0</v>
      </c>
      <c r="Y593" s="126">
        <f>COUNTIF(사출계획!$Q$88:$R$110,표4[[#This Row],[제품명]])</f>
        <v>0</v>
      </c>
      <c r="Z593" s="34">
        <f>COUNTIF(사출계획!$S$62:$T$110,표4[[#This Row],[제품명]])</f>
        <v>0</v>
      </c>
      <c r="AA593" s="126"/>
      <c r="AB593" s="126"/>
      <c r="AC593" s="229" t="s">
        <v>2397</v>
      </c>
      <c r="AD593" s="129">
        <f>SUMIF(표4[잉크명],표5[[#This Row],[잉크]],표4[월])</f>
        <v>0</v>
      </c>
      <c r="AE593" s="131">
        <f>SUMIF(표4[잉크명],표5[[#This Row],[잉크]],표4[월-3층])</f>
        <v>0</v>
      </c>
      <c r="AF593" s="131">
        <f>SUMIF(표4[잉크명],표5[[#This Row],[잉크]],표4[월-1층])</f>
        <v>0</v>
      </c>
      <c r="AG593" s="133">
        <f>SUMIF(표4[잉크명],표5[[#This Row],[잉크]],표4[화])</f>
        <v>0</v>
      </c>
      <c r="AH593" s="131">
        <f>SUMIF(표4[잉크명],표5[[#This Row],[잉크]],표4[화-3층])</f>
        <v>0</v>
      </c>
      <c r="AI593" s="131">
        <f>SUMIF(표4[잉크명],표5[[#This Row],[잉크]],표4[화-1층])</f>
        <v>0</v>
      </c>
      <c r="AJ593" s="130">
        <f>SUMIF(표4[잉크명],표5[[#This Row],[잉크]],표4[수])</f>
        <v>0</v>
      </c>
      <c r="AK593" s="131">
        <f>SUMIF(표4[잉크명],표5[[#This Row],[잉크]],표4[수-3층])</f>
        <v>0</v>
      </c>
      <c r="AL593" s="131">
        <f>SUMIF(표4[잉크명],표5[[#This Row],[잉크]],표4[수-1층])</f>
        <v>0</v>
      </c>
      <c r="AM593" s="54">
        <f>SUMIF(표4[잉크명],표5[[#This Row],[잉크]],표4[목])</f>
        <v>0</v>
      </c>
      <c r="AN593" s="131">
        <f>SUMIF(표4[잉크명],표5[[#This Row],[잉크]],표4[목-3층])</f>
        <v>0</v>
      </c>
      <c r="AO593" s="131">
        <f>SUMIF(표4[잉크명],표5[[#This Row],[잉크]],표4[목-1층])</f>
        <v>0</v>
      </c>
      <c r="AP593" s="54">
        <f>SUMIF(표4[잉크명],표5[[#This Row],[잉크]],표4[금])</f>
        <v>0</v>
      </c>
      <c r="AQ593" s="131">
        <f>SUMIF(표4[잉크명],표5[[#This Row],[잉크]],표4[금-3층])</f>
        <v>0</v>
      </c>
      <c r="AR593" s="131">
        <f>SUMIF(표4[잉크명],표5[[#This Row],[잉크]],표4[금-1층])</f>
        <v>0</v>
      </c>
      <c r="AS593" s="54">
        <f>SUMIF(표4[잉크명],표5[[#This Row],[잉크]],표4[토])</f>
        <v>0</v>
      </c>
      <c r="AT593" s="131">
        <f>SUMIF(표4[잉크명],표5[[#This Row],[잉크]],표4[토-3층])</f>
        <v>0</v>
      </c>
      <c r="AU593" s="131">
        <f>SUMIF(표4[잉크명],표5[[#This Row],[잉크]],표4[토-1층])</f>
        <v>0</v>
      </c>
      <c r="AV593" s="54">
        <f>SUMIF(표4[잉크명],표5[[#This Row],[잉크]],표4[일])</f>
        <v>0</v>
      </c>
      <c r="AW593" s="131">
        <f>SUMIF(표4[잉크명],표5[[#This Row],[잉크]],표4[일-3층])</f>
        <v>0</v>
      </c>
      <c r="AX593" s="131">
        <f>SUMIF(표4[잉크명],표5[[#This Row],[잉크]],표4[일-1층])</f>
        <v>0</v>
      </c>
      <c r="AY593" s="54">
        <f>SUMIF(표4[잉크명],표5[[#This Row],[잉크]],표4[차주 월])</f>
        <v>0</v>
      </c>
      <c r="AZ593" s="54">
        <f>SUM(표5[[#This Row],[월]:[차주 월]])</f>
        <v>0</v>
      </c>
    </row>
    <row r="594" spans="2:52" x14ac:dyDescent="0.3">
      <c r="B594" s="56" t="s">
        <v>1414</v>
      </c>
      <c r="C594" s="56"/>
      <c r="D594" s="56" t="s">
        <v>1418</v>
      </c>
      <c r="E594" s="54">
        <f>COUNTIF(사출계획!$E$62:$F$110,표4[[#This Row],[제품명]])</f>
        <v>0</v>
      </c>
      <c r="F594" s="131">
        <f>COUNTIF(사출계획!$E$62:$F$87,표4[[#This Row],[제품명]])</f>
        <v>0</v>
      </c>
      <c r="G594" s="131">
        <f>COUNTIF(사출계획!$E$88:$F$110,표4[[#This Row],[제품명]])</f>
        <v>0</v>
      </c>
      <c r="H594" s="54">
        <f>COUNTIF(사출계획!$G$62:$H$110,표4[[#This Row],[제품명]])</f>
        <v>0</v>
      </c>
      <c r="I594" s="132">
        <f>COUNTIF(사출계획!$G$62:$H$87,표4[[#This Row],[제품명]])</f>
        <v>0</v>
      </c>
      <c r="J594" s="132">
        <f>COUNTIF(사출계획!$G$88:$H$110,표4[[#This Row],[제품명]])</f>
        <v>0</v>
      </c>
      <c r="K594" s="54">
        <f>COUNTIF(사출계획!$I$62:$J$110,표4[[#This Row],[제품명]])</f>
        <v>0</v>
      </c>
      <c r="L594" s="131">
        <f>COUNTIF(사출계획!$I$62:$J$87,표4[[#This Row],[제품명]])</f>
        <v>0</v>
      </c>
      <c r="M594" s="131">
        <f>COUNTIF(사출계획!$I$88:$J$110,표4[[#This Row],[제품명]])</f>
        <v>0</v>
      </c>
      <c r="N594" s="129">
        <f>COUNTIF(사출계획!$K$62:$L$110,표4[[#This Row],[제품명]])</f>
        <v>0</v>
      </c>
      <c r="O594" s="131">
        <f>COUNTIF(사출계획!$K$62:$L$87,표4[[#This Row],[제품명]])</f>
        <v>0</v>
      </c>
      <c r="P594" s="131">
        <f>COUNTIF(사출계획!$K$88:$L$110,표4[[#This Row],[제품명]])</f>
        <v>0</v>
      </c>
      <c r="Q594" s="130">
        <f>COUNTIF(사출계획!$M$62:$N$110,표4[[#This Row],[제품명]])</f>
        <v>0</v>
      </c>
      <c r="R594" s="131">
        <f>COUNTIF(사출계획!$M$62:$N$87,표4[[#This Row],[제품명]])</f>
        <v>0</v>
      </c>
      <c r="S594" s="131">
        <f>COUNTIF(사출계획!$M$88:$N$110,표4[[#This Row],[제품명]])</f>
        <v>0</v>
      </c>
      <c r="T594" s="54">
        <f>COUNTIF(사출계획!$O$62:$P$110,표4[[#This Row],[제품명]])</f>
        <v>0</v>
      </c>
      <c r="U594" s="131">
        <f>COUNTIF(사출계획!$O$62:$P$87,표4[[#This Row],[제품명]])</f>
        <v>0</v>
      </c>
      <c r="V594" s="131">
        <f>COUNTIF(사출계획!$O$88:$P$110,표4[[#This Row],[제품명]])</f>
        <v>0</v>
      </c>
      <c r="W594" s="54">
        <f>COUNTIF(사출계획!$Q$62:$R$110,표4[[#This Row],[제품명]])</f>
        <v>0</v>
      </c>
      <c r="X594" s="131">
        <f>COUNTIF(사출계획!$Q$62:$R$87,표4[[#This Row],[제품명]])</f>
        <v>0</v>
      </c>
      <c r="Y594" s="131">
        <f>COUNTIF(사출계획!$Q$88:$R$110,표4[[#This Row],[제품명]])</f>
        <v>0</v>
      </c>
      <c r="Z594" s="54">
        <f>COUNTIF(사출계획!$S$62:$T$110,표4[[#This Row],[제품명]])</f>
        <v>0</v>
      </c>
      <c r="AA594" s="126"/>
      <c r="AB594" s="126"/>
      <c r="AC594" s="56" t="s">
        <v>2405</v>
      </c>
      <c r="AD594" s="129">
        <f>SUMIF(표4[잉크명],표5[[#This Row],[잉크]],표4[월])</f>
        <v>0</v>
      </c>
      <c r="AE594" s="126">
        <f>SUMIF(표4[잉크명],표5[[#This Row],[잉크]],표4[월-3층])</f>
        <v>0</v>
      </c>
      <c r="AF594" s="126">
        <f>SUMIF(표4[잉크명],표5[[#This Row],[잉크]],표4[월-1층])</f>
        <v>0</v>
      </c>
      <c r="AG594" s="133">
        <f>SUMIF(표4[잉크명],표5[[#This Row],[잉크]],표4[화])</f>
        <v>0</v>
      </c>
      <c r="AH594" s="126">
        <f>SUMIF(표4[잉크명],표5[[#This Row],[잉크]],표4[화-3층])</f>
        <v>0</v>
      </c>
      <c r="AI594" s="126">
        <f>SUMIF(표4[잉크명],표5[[#This Row],[잉크]],표4[화-1층])</f>
        <v>0</v>
      </c>
      <c r="AJ594" s="130">
        <f>SUMIF(표4[잉크명],표5[[#This Row],[잉크]],표4[수])</f>
        <v>0</v>
      </c>
      <c r="AK594" s="126">
        <f>SUMIF(표4[잉크명],표5[[#This Row],[잉크]],표4[수-3층])</f>
        <v>0</v>
      </c>
      <c r="AL594" s="126">
        <f>SUMIF(표4[잉크명],표5[[#This Row],[잉크]],표4[수-1층])</f>
        <v>0</v>
      </c>
      <c r="AM594" s="34">
        <f>SUMIF(표4[잉크명],표5[[#This Row],[잉크]],표4[목])</f>
        <v>0</v>
      </c>
      <c r="AN594" s="126">
        <f>SUMIF(표4[잉크명],표5[[#This Row],[잉크]],표4[목-3층])</f>
        <v>0</v>
      </c>
      <c r="AO594" s="126">
        <f>SUMIF(표4[잉크명],표5[[#This Row],[잉크]],표4[목-1층])</f>
        <v>0</v>
      </c>
      <c r="AP594" s="34">
        <f>SUMIF(표4[잉크명],표5[[#This Row],[잉크]],표4[금])</f>
        <v>0</v>
      </c>
      <c r="AQ594" s="126">
        <f>SUMIF(표4[잉크명],표5[[#This Row],[잉크]],표4[금-3층])</f>
        <v>0</v>
      </c>
      <c r="AR594" s="126">
        <f>SUMIF(표4[잉크명],표5[[#This Row],[잉크]],표4[금-1층])</f>
        <v>0</v>
      </c>
      <c r="AS594" s="34">
        <f>SUMIF(표4[잉크명],표5[[#This Row],[잉크]],표4[토])</f>
        <v>0</v>
      </c>
      <c r="AT594" s="126">
        <f>SUMIF(표4[잉크명],표5[[#This Row],[잉크]],표4[토-3층])</f>
        <v>0</v>
      </c>
      <c r="AU594" s="126">
        <f>SUMIF(표4[잉크명],표5[[#This Row],[잉크]],표4[토-1층])</f>
        <v>0</v>
      </c>
      <c r="AV594" s="34">
        <f>SUMIF(표4[잉크명],표5[[#This Row],[잉크]],표4[일])</f>
        <v>0</v>
      </c>
      <c r="AW594" s="126">
        <f>SUMIF(표4[잉크명],표5[[#This Row],[잉크]],표4[일-3층])</f>
        <v>0</v>
      </c>
      <c r="AX594" s="126">
        <f>SUMIF(표4[잉크명],표5[[#This Row],[잉크]],표4[일-1층])</f>
        <v>0</v>
      </c>
      <c r="AY594" s="34">
        <f>SUMIF(표4[잉크명],표5[[#This Row],[잉크]],표4[차주 월])</f>
        <v>0</v>
      </c>
      <c r="AZ594" s="34">
        <f>SUM(표5[[#This Row],[월]:[차주 월]])</f>
        <v>0</v>
      </c>
    </row>
    <row r="595" spans="2:52" x14ac:dyDescent="0.3">
      <c r="B595" s="56" t="s">
        <v>1422</v>
      </c>
      <c r="C595" s="56"/>
      <c r="D595" s="56" t="s">
        <v>5299</v>
      </c>
      <c r="E595" s="34">
        <f>COUNTIF(사출계획!$E$62:$F$110,표4[[#This Row],[제품명]])</f>
        <v>0</v>
      </c>
      <c r="F595" s="126">
        <f>COUNTIF(사출계획!$E$62:$F$87,표4[[#This Row],[제품명]])</f>
        <v>0</v>
      </c>
      <c r="G595" s="126">
        <f>COUNTIF(사출계획!$E$88:$F$110,표4[[#This Row],[제품명]])</f>
        <v>0</v>
      </c>
      <c r="H595" s="34">
        <f>COUNTIF(사출계획!$G$62:$H$110,표4[[#This Row],[제품명]])</f>
        <v>0</v>
      </c>
      <c r="I595" s="128">
        <f>COUNTIF(사출계획!$G$62:$H$87,표4[[#This Row],[제품명]])</f>
        <v>0</v>
      </c>
      <c r="J595" s="128">
        <f>COUNTIF(사출계획!$G$88:$H$110,표4[[#This Row],[제품명]])</f>
        <v>0</v>
      </c>
      <c r="K595" s="34">
        <f>COUNTIF(사출계획!$I$62:$J$110,표4[[#This Row],[제품명]])</f>
        <v>0</v>
      </c>
      <c r="L595" s="126">
        <f>COUNTIF(사출계획!$I$62:$J$87,표4[[#This Row],[제품명]])</f>
        <v>0</v>
      </c>
      <c r="M595" s="126">
        <f>COUNTIF(사출계획!$I$88:$J$110,표4[[#This Row],[제품명]])</f>
        <v>0</v>
      </c>
      <c r="N595" s="129">
        <f>COUNTIF(사출계획!$K$62:$L$110,표4[[#This Row],[제품명]])</f>
        <v>0</v>
      </c>
      <c r="O595" s="126">
        <f>COUNTIF(사출계획!$K$62:$L$87,표4[[#This Row],[제품명]])</f>
        <v>0</v>
      </c>
      <c r="P595" s="126">
        <f>COUNTIF(사출계획!$K$88:$L$110,표4[[#This Row],[제품명]])</f>
        <v>0</v>
      </c>
      <c r="Q595" s="130">
        <f>COUNTIF(사출계획!$M$62:$N$110,표4[[#This Row],[제품명]])</f>
        <v>0</v>
      </c>
      <c r="R595" s="126">
        <f>COUNTIF(사출계획!$M$62:$N$87,표4[[#This Row],[제품명]])</f>
        <v>0</v>
      </c>
      <c r="S595" s="126">
        <f>COUNTIF(사출계획!$M$88:$N$110,표4[[#This Row],[제품명]])</f>
        <v>0</v>
      </c>
      <c r="T595" s="34">
        <f>COUNTIF(사출계획!$O$62:$P$110,표4[[#This Row],[제품명]])</f>
        <v>0</v>
      </c>
      <c r="U595" s="126">
        <f>COUNTIF(사출계획!$O$62:$P$87,표4[[#This Row],[제품명]])</f>
        <v>0</v>
      </c>
      <c r="V595" s="126">
        <f>COUNTIF(사출계획!$O$88:$P$110,표4[[#This Row],[제품명]])</f>
        <v>0</v>
      </c>
      <c r="W595" s="34">
        <f>COUNTIF(사출계획!$Q$62:$R$110,표4[[#This Row],[제품명]])</f>
        <v>0</v>
      </c>
      <c r="X595" s="126">
        <f>COUNTIF(사출계획!$Q$62:$R$87,표4[[#This Row],[제품명]])</f>
        <v>0</v>
      </c>
      <c r="Y595" s="126">
        <f>COUNTIF(사출계획!$Q$88:$R$110,표4[[#This Row],[제품명]])</f>
        <v>0</v>
      </c>
      <c r="Z595" s="34">
        <f>COUNTIF(사출계획!$S$62:$T$110,표4[[#This Row],[제품명]])</f>
        <v>0</v>
      </c>
      <c r="AA595" s="126"/>
      <c r="AB595" s="126"/>
      <c r="AC595" s="244" t="s">
        <v>2406</v>
      </c>
      <c r="AD595" s="129">
        <f>SUMIF(표4[잉크명],표5[[#This Row],[잉크]],표4[월])</f>
        <v>0</v>
      </c>
      <c r="AE595" s="131">
        <f>SUMIF(표4[잉크명],표5[[#This Row],[잉크]],표4[월-3층])</f>
        <v>0</v>
      </c>
      <c r="AF595" s="131">
        <f>SUMIF(표4[잉크명],표5[[#This Row],[잉크]],표4[월-1층])</f>
        <v>0</v>
      </c>
      <c r="AG595" s="133">
        <f>SUMIF(표4[잉크명],표5[[#This Row],[잉크]],표4[화])</f>
        <v>0</v>
      </c>
      <c r="AH595" s="131">
        <f>SUMIF(표4[잉크명],표5[[#This Row],[잉크]],표4[화-3층])</f>
        <v>0</v>
      </c>
      <c r="AI595" s="131">
        <f>SUMIF(표4[잉크명],표5[[#This Row],[잉크]],표4[화-1층])</f>
        <v>0</v>
      </c>
      <c r="AJ595" s="130">
        <f>SUMIF(표4[잉크명],표5[[#This Row],[잉크]],표4[수])</f>
        <v>0</v>
      </c>
      <c r="AK595" s="131">
        <f>SUMIF(표4[잉크명],표5[[#This Row],[잉크]],표4[수-3층])</f>
        <v>0</v>
      </c>
      <c r="AL595" s="131">
        <f>SUMIF(표4[잉크명],표5[[#This Row],[잉크]],표4[수-1층])</f>
        <v>0</v>
      </c>
      <c r="AM595" s="54">
        <f>SUMIF(표4[잉크명],표5[[#This Row],[잉크]],표4[목])</f>
        <v>0</v>
      </c>
      <c r="AN595" s="131">
        <f>SUMIF(표4[잉크명],표5[[#This Row],[잉크]],표4[목-3층])</f>
        <v>0</v>
      </c>
      <c r="AO595" s="131">
        <f>SUMIF(표4[잉크명],표5[[#This Row],[잉크]],표4[목-1층])</f>
        <v>0</v>
      </c>
      <c r="AP595" s="54">
        <f>SUMIF(표4[잉크명],표5[[#This Row],[잉크]],표4[금])</f>
        <v>0</v>
      </c>
      <c r="AQ595" s="131">
        <f>SUMIF(표4[잉크명],표5[[#This Row],[잉크]],표4[금-3층])</f>
        <v>0</v>
      </c>
      <c r="AR595" s="131">
        <f>SUMIF(표4[잉크명],표5[[#This Row],[잉크]],표4[금-1층])</f>
        <v>0</v>
      </c>
      <c r="AS595" s="54">
        <f>SUMIF(표4[잉크명],표5[[#This Row],[잉크]],표4[토])</f>
        <v>0</v>
      </c>
      <c r="AT595" s="131">
        <f>SUMIF(표4[잉크명],표5[[#This Row],[잉크]],표4[토-3층])</f>
        <v>0</v>
      </c>
      <c r="AU595" s="131">
        <f>SUMIF(표4[잉크명],표5[[#This Row],[잉크]],표4[토-1층])</f>
        <v>0</v>
      </c>
      <c r="AV595" s="54">
        <f>SUMIF(표4[잉크명],표5[[#This Row],[잉크]],표4[일])</f>
        <v>0</v>
      </c>
      <c r="AW595" s="131">
        <f>SUMIF(표4[잉크명],표5[[#This Row],[잉크]],표4[일-3층])</f>
        <v>0</v>
      </c>
      <c r="AX595" s="131">
        <f>SUMIF(표4[잉크명],표5[[#This Row],[잉크]],표4[일-1층])</f>
        <v>0</v>
      </c>
      <c r="AY595" s="54">
        <f>SUMIF(표4[잉크명],표5[[#This Row],[잉크]],표4[차주 월])</f>
        <v>0</v>
      </c>
      <c r="AZ595" s="54">
        <f>SUM(표5[[#This Row],[월]:[차주 월]])</f>
        <v>0</v>
      </c>
    </row>
    <row r="596" spans="2:52" x14ac:dyDescent="0.3">
      <c r="B596" s="56" t="s">
        <v>1422</v>
      </c>
      <c r="C596" s="56"/>
      <c r="D596" s="56" t="s">
        <v>1512</v>
      </c>
      <c r="E596" s="34">
        <f>COUNTIF(사출계획!$E$62:$F$110,표4[[#This Row],[제품명]])</f>
        <v>0</v>
      </c>
      <c r="F596" s="126">
        <f>COUNTIF(사출계획!$E$62:$F$87,표4[[#This Row],[제품명]])</f>
        <v>0</v>
      </c>
      <c r="G596" s="126">
        <f>COUNTIF(사출계획!$E$88:$F$110,표4[[#This Row],[제품명]])</f>
        <v>0</v>
      </c>
      <c r="H596" s="34">
        <f>COUNTIF(사출계획!$G$62:$H$110,표4[[#This Row],[제품명]])</f>
        <v>0</v>
      </c>
      <c r="I596" s="128">
        <f>COUNTIF(사출계획!$G$62:$H$87,표4[[#This Row],[제품명]])</f>
        <v>0</v>
      </c>
      <c r="J596" s="128">
        <f>COUNTIF(사출계획!$G$88:$H$110,표4[[#This Row],[제품명]])</f>
        <v>0</v>
      </c>
      <c r="K596" s="34">
        <f>COUNTIF(사출계획!$I$62:$J$110,표4[[#This Row],[제품명]])</f>
        <v>0</v>
      </c>
      <c r="L596" s="126">
        <f>COUNTIF(사출계획!$I$62:$J$87,표4[[#This Row],[제품명]])</f>
        <v>0</v>
      </c>
      <c r="M596" s="126">
        <f>COUNTIF(사출계획!$I$88:$J$110,표4[[#This Row],[제품명]])</f>
        <v>0</v>
      </c>
      <c r="N596" s="129">
        <f>COUNTIF(사출계획!$K$62:$L$110,표4[[#This Row],[제품명]])</f>
        <v>0</v>
      </c>
      <c r="O596" s="126">
        <f>COUNTIF(사출계획!$K$62:$L$87,표4[[#This Row],[제품명]])</f>
        <v>0</v>
      </c>
      <c r="P596" s="126">
        <f>COUNTIF(사출계획!$K$88:$L$110,표4[[#This Row],[제품명]])</f>
        <v>0</v>
      </c>
      <c r="Q596" s="130">
        <f>COUNTIF(사출계획!$M$62:$N$110,표4[[#This Row],[제품명]])</f>
        <v>0</v>
      </c>
      <c r="R596" s="126">
        <f>COUNTIF(사출계획!$M$62:$N$87,표4[[#This Row],[제품명]])</f>
        <v>0</v>
      </c>
      <c r="S596" s="126">
        <f>COUNTIF(사출계획!$M$88:$N$110,표4[[#This Row],[제품명]])</f>
        <v>0</v>
      </c>
      <c r="T596" s="34">
        <f>COUNTIF(사출계획!$O$62:$P$110,표4[[#This Row],[제품명]])</f>
        <v>0</v>
      </c>
      <c r="U596" s="126">
        <f>COUNTIF(사출계획!$O$62:$P$87,표4[[#This Row],[제품명]])</f>
        <v>0</v>
      </c>
      <c r="V596" s="126">
        <f>COUNTIF(사출계획!$O$88:$P$110,표4[[#This Row],[제품명]])</f>
        <v>0</v>
      </c>
      <c r="W596" s="34">
        <f>COUNTIF(사출계획!$Q$62:$R$110,표4[[#This Row],[제품명]])</f>
        <v>0</v>
      </c>
      <c r="X596" s="126">
        <f>COUNTIF(사출계획!$Q$62:$R$87,표4[[#This Row],[제품명]])</f>
        <v>0</v>
      </c>
      <c r="Y596" s="126">
        <f>COUNTIF(사출계획!$Q$88:$R$110,표4[[#This Row],[제품명]])</f>
        <v>0</v>
      </c>
      <c r="Z596" s="34">
        <f>COUNTIF(사출계획!$S$62:$T$110,표4[[#This Row],[제품명]])</f>
        <v>0</v>
      </c>
      <c r="AA596" s="126"/>
      <c r="AB596" s="126"/>
      <c r="AC596" s="245" t="s">
        <v>2419</v>
      </c>
      <c r="AD596" s="129">
        <f>SUMIF(표4[잉크명],표5[[#This Row],[잉크]],표4[월])</f>
        <v>0</v>
      </c>
      <c r="AE596" s="131">
        <f>SUMIF(표4[잉크명],표5[[#This Row],[잉크]],표4[월-3층])</f>
        <v>0</v>
      </c>
      <c r="AF596" s="131">
        <f>SUMIF(표4[잉크명],표5[[#This Row],[잉크]],표4[월-1층])</f>
        <v>0</v>
      </c>
      <c r="AG596" s="133">
        <f>SUMIF(표4[잉크명],표5[[#This Row],[잉크]],표4[화])</f>
        <v>0</v>
      </c>
      <c r="AH596" s="131">
        <f>SUMIF(표4[잉크명],표5[[#This Row],[잉크]],표4[화-3층])</f>
        <v>0</v>
      </c>
      <c r="AI596" s="131">
        <f>SUMIF(표4[잉크명],표5[[#This Row],[잉크]],표4[화-1층])</f>
        <v>0</v>
      </c>
      <c r="AJ596" s="130">
        <f>SUMIF(표4[잉크명],표5[[#This Row],[잉크]],표4[수])</f>
        <v>0</v>
      </c>
      <c r="AK596" s="131">
        <f>SUMIF(표4[잉크명],표5[[#This Row],[잉크]],표4[수-3층])</f>
        <v>0</v>
      </c>
      <c r="AL596" s="131">
        <f>SUMIF(표4[잉크명],표5[[#This Row],[잉크]],표4[수-1층])</f>
        <v>0</v>
      </c>
      <c r="AM596" s="54">
        <f>SUMIF(표4[잉크명],표5[[#This Row],[잉크]],표4[목])</f>
        <v>0</v>
      </c>
      <c r="AN596" s="131">
        <f>SUMIF(표4[잉크명],표5[[#This Row],[잉크]],표4[목-3층])</f>
        <v>0</v>
      </c>
      <c r="AO596" s="131">
        <f>SUMIF(표4[잉크명],표5[[#This Row],[잉크]],표4[목-1층])</f>
        <v>0</v>
      </c>
      <c r="AP596" s="54">
        <f>SUMIF(표4[잉크명],표5[[#This Row],[잉크]],표4[금])</f>
        <v>0</v>
      </c>
      <c r="AQ596" s="131">
        <f>SUMIF(표4[잉크명],표5[[#This Row],[잉크]],표4[금-3층])</f>
        <v>0</v>
      </c>
      <c r="AR596" s="131">
        <f>SUMIF(표4[잉크명],표5[[#This Row],[잉크]],표4[금-1층])</f>
        <v>0</v>
      </c>
      <c r="AS596" s="54">
        <f>SUMIF(표4[잉크명],표5[[#This Row],[잉크]],표4[토])</f>
        <v>0</v>
      </c>
      <c r="AT596" s="131">
        <f>SUMIF(표4[잉크명],표5[[#This Row],[잉크]],표4[토-3층])</f>
        <v>0</v>
      </c>
      <c r="AU596" s="131">
        <f>SUMIF(표4[잉크명],표5[[#This Row],[잉크]],표4[토-1층])</f>
        <v>0</v>
      </c>
      <c r="AV596" s="54">
        <f>SUMIF(표4[잉크명],표5[[#This Row],[잉크]],표4[일])</f>
        <v>0</v>
      </c>
      <c r="AW596" s="131">
        <f>SUMIF(표4[잉크명],표5[[#This Row],[잉크]],표4[일-3층])</f>
        <v>0</v>
      </c>
      <c r="AX596" s="131">
        <f>SUMIF(표4[잉크명],표5[[#This Row],[잉크]],표4[일-1층])</f>
        <v>0</v>
      </c>
      <c r="AY596" s="54">
        <f>SUMIF(표4[잉크명],표5[[#This Row],[잉크]],표4[차주 월])</f>
        <v>0</v>
      </c>
      <c r="AZ596" s="54">
        <f>SUM(표5[[#This Row],[월]:[차주 월]])</f>
        <v>0</v>
      </c>
    </row>
    <row r="597" spans="2:52" x14ac:dyDescent="0.3">
      <c r="B597" s="56" t="s">
        <v>1422</v>
      </c>
      <c r="C597" s="56"/>
      <c r="D597" s="56" t="s">
        <v>1424</v>
      </c>
      <c r="E597" s="54">
        <f>COUNTIF(사출계획!$E$62:$F$110,표4[[#This Row],[제품명]])</f>
        <v>0</v>
      </c>
      <c r="F597" s="131">
        <f>COUNTIF(사출계획!$E$62:$F$87,표4[[#This Row],[제품명]])</f>
        <v>0</v>
      </c>
      <c r="G597" s="131">
        <f>COUNTIF(사출계획!$E$88:$F$110,표4[[#This Row],[제품명]])</f>
        <v>0</v>
      </c>
      <c r="H597" s="54">
        <f>COUNTIF(사출계획!$G$62:$H$110,표4[[#This Row],[제품명]])</f>
        <v>0</v>
      </c>
      <c r="I597" s="132">
        <f>COUNTIF(사출계획!$G$62:$H$87,표4[[#This Row],[제품명]])</f>
        <v>0</v>
      </c>
      <c r="J597" s="132">
        <f>COUNTIF(사출계획!$G$88:$H$110,표4[[#This Row],[제품명]])</f>
        <v>0</v>
      </c>
      <c r="K597" s="54">
        <f>COUNTIF(사출계획!$I$62:$J$110,표4[[#This Row],[제품명]])</f>
        <v>0</v>
      </c>
      <c r="L597" s="131">
        <f>COUNTIF(사출계획!$I$62:$J$87,표4[[#This Row],[제품명]])</f>
        <v>0</v>
      </c>
      <c r="M597" s="131">
        <f>COUNTIF(사출계획!$I$88:$J$110,표4[[#This Row],[제품명]])</f>
        <v>0</v>
      </c>
      <c r="N597" s="129">
        <f>COUNTIF(사출계획!$K$62:$L$110,표4[[#This Row],[제품명]])</f>
        <v>0</v>
      </c>
      <c r="O597" s="131">
        <f>COUNTIF(사출계획!$K$62:$L$87,표4[[#This Row],[제품명]])</f>
        <v>0</v>
      </c>
      <c r="P597" s="131">
        <f>COUNTIF(사출계획!$K$88:$L$110,표4[[#This Row],[제품명]])</f>
        <v>0</v>
      </c>
      <c r="Q597" s="130">
        <f>COUNTIF(사출계획!$M$62:$N$110,표4[[#This Row],[제품명]])</f>
        <v>0</v>
      </c>
      <c r="R597" s="131">
        <f>COUNTIF(사출계획!$M$62:$N$87,표4[[#This Row],[제품명]])</f>
        <v>0</v>
      </c>
      <c r="S597" s="131">
        <f>COUNTIF(사출계획!$M$88:$N$110,표4[[#This Row],[제품명]])</f>
        <v>0</v>
      </c>
      <c r="T597" s="54">
        <f>COUNTIF(사출계획!$O$62:$P$110,표4[[#This Row],[제품명]])</f>
        <v>0</v>
      </c>
      <c r="U597" s="131">
        <f>COUNTIF(사출계획!$O$62:$P$87,표4[[#This Row],[제품명]])</f>
        <v>0</v>
      </c>
      <c r="V597" s="131">
        <f>COUNTIF(사출계획!$O$88:$P$110,표4[[#This Row],[제품명]])</f>
        <v>0</v>
      </c>
      <c r="W597" s="54">
        <f>COUNTIF(사출계획!$Q$62:$R$110,표4[[#This Row],[제품명]])</f>
        <v>0</v>
      </c>
      <c r="X597" s="131">
        <f>COUNTIF(사출계획!$Q$62:$R$87,표4[[#This Row],[제품명]])</f>
        <v>0</v>
      </c>
      <c r="Y597" s="131">
        <f>COUNTIF(사출계획!$Q$88:$R$110,표4[[#This Row],[제품명]])</f>
        <v>0</v>
      </c>
      <c r="Z597" s="54">
        <f>COUNTIF(사출계획!$S$62:$T$110,표4[[#This Row],[제품명]])</f>
        <v>0</v>
      </c>
      <c r="AA597" s="126"/>
      <c r="AB597" s="126"/>
      <c r="AC597" s="8" t="s">
        <v>2421</v>
      </c>
      <c r="AD597" s="129">
        <f>SUMIF(표4[잉크명],표5[[#This Row],[잉크]],표4[월])</f>
        <v>0</v>
      </c>
      <c r="AE597" s="131">
        <f>SUMIF(표4[잉크명],표5[[#This Row],[잉크]],표4[월-3층])</f>
        <v>0</v>
      </c>
      <c r="AF597" s="131">
        <f>SUMIF(표4[잉크명],표5[[#This Row],[잉크]],표4[월-1층])</f>
        <v>0</v>
      </c>
      <c r="AG597" s="133">
        <f>SUMIF(표4[잉크명],표5[[#This Row],[잉크]],표4[화])</f>
        <v>0</v>
      </c>
      <c r="AH597" s="131">
        <f>SUMIF(표4[잉크명],표5[[#This Row],[잉크]],표4[화-3층])</f>
        <v>0</v>
      </c>
      <c r="AI597" s="131">
        <f>SUMIF(표4[잉크명],표5[[#This Row],[잉크]],표4[화-1층])</f>
        <v>0</v>
      </c>
      <c r="AJ597" s="130">
        <f>SUMIF(표4[잉크명],표5[[#This Row],[잉크]],표4[수])</f>
        <v>0</v>
      </c>
      <c r="AK597" s="131">
        <f>SUMIF(표4[잉크명],표5[[#This Row],[잉크]],표4[수-3층])</f>
        <v>0</v>
      </c>
      <c r="AL597" s="131">
        <f>SUMIF(표4[잉크명],표5[[#This Row],[잉크]],표4[수-1층])</f>
        <v>0</v>
      </c>
      <c r="AM597" s="54">
        <f>SUMIF(표4[잉크명],표5[[#This Row],[잉크]],표4[목])</f>
        <v>0</v>
      </c>
      <c r="AN597" s="131">
        <f>SUMIF(표4[잉크명],표5[[#This Row],[잉크]],표4[목-3층])</f>
        <v>0</v>
      </c>
      <c r="AO597" s="131">
        <f>SUMIF(표4[잉크명],표5[[#This Row],[잉크]],표4[목-1층])</f>
        <v>0</v>
      </c>
      <c r="AP597" s="54">
        <f>SUMIF(표4[잉크명],표5[[#This Row],[잉크]],표4[금])</f>
        <v>0</v>
      </c>
      <c r="AQ597" s="131">
        <f>SUMIF(표4[잉크명],표5[[#This Row],[잉크]],표4[금-3층])</f>
        <v>0</v>
      </c>
      <c r="AR597" s="131">
        <f>SUMIF(표4[잉크명],표5[[#This Row],[잉크]],표4[금-1층])</f>
        <v>0</v>
      </c>
      <c r="AS597" s="54">
        <f>SUMIF(표4[잉크명],표5[[#This Row],[잉크]],표4[토])</f>
        <v>0</v>
      </c>
      <c r="AT597" s="131">
        <f>SUMIF(표4[잉크명],표5[[#This Row],[잉크]],표4[토-3층])</f>
        <v>0</v>
      </c>
      <c r="AU597" s="131">
        <f>SUMIF(표4[잉크명],표5[[#This Row],[잉크]],표4[토-1층])</f>
        <v>0</v>
      </c>
      <c r="AV597" s="54">
        <f>SUMIF(표4[잉크명],표5[[#This Row],[잉크]],표4[일])</f>
        <v>0</v>
      </c>
      <c r="AW597" s="131">
        <f>SUMIF(표4[잉크명],표5[[#This Row],[잉크]],표4[일-3층])</f>
        <v>0</v>
      </c>
      <c r="AX597" s="131">
        <f>SUMIF(표4[잉크명],표5[[#This Row],[잉크]],표4[일-1층])</f>
        <v>0</v>
      </c>
      <c r="AY597" s="54">
        <f>SUMIF(표4[잉크명],표5[[#This Row],[잉크]],표4[차주 월])</f>
        <v>0</v>
      </c>
      <c r="AZ597" s="54">
        <f>SUM(표5[[#This Row],[월]:[차주 월]])</f>
        <v>0</v>
      </c>
    </row>
    <row r="598" spans="2:52" x14ac:dyDescent="0.3">
      <c r="B598" s="56" t="s">
        <v>1425</v>
      </c>
      <c r="C598" s="56"/>
      <c r="D598" s="56" t="s">
        <v>1426</v>
      </c>
      <c r="E598" s="34">
        <f>COUNTIF(사출계획!$E$62:$F$110,표4[[#This Row],[제품명]])</f>
        <v>0</v>
      </c>
      <c r="F598" s="126">
        <f>COUNTIF(사출계획!$E$62:$F$87,표4[[#This Row],[제품명]])</f>
        <v>0</v>
      </c>
      <c r="G598" s="126">
        <f>COUNTIF(사출계획!$E$88:$F$110,표4[[#This Row],[제품명]])</f>
        <v>0</v>
      </c>
      <c r="H598" s="34">
        <f>COUNTIF(사출계획!$G$62:$H$110,표4[[#This Row],[제품명]])</f>
        <v>0</v>
      </c>
      <c r="I598" s="128">
        <f>COUNTIF(사출계획!$G$62:$H$87,표4[[#This Row],[제품명]])</f>
        <v>0</v>
      </c>
      <c r="J598" s="128">
        <f>COUNTIF(사출계획!$G$88:$H$110,표4[[#This Row],[제품명]])</f>
        <v>0</v>
      </c>
      <c r="K598" s="34">
        <f>COUNTIF(사출계획!$I$62:$J$110,표4[[#This Row],[제품명]])</f>
        <v>0</v>
      </c>
      <c r="L598" s="126">
        <f>COUNTIF(사출계획!$I$62:$J$87,표4[[#This Row],[제품명]])</f>
        <v>0</v>
      </c>
      <c r="M598" s="126">
        <f>COUNTIF(사출계획!$I$88:$J$110,표4[[#This Row],[제품명]])</f>
        <v>0</v>
      </c>
      <c r="N598" s="129">
        <f>COUNTIF(사출계획!$K$62:$L$110,표4[[#This Row],[제품명]])</f>
        <v>0</v>
      </c>
      <c r="O598" s="126">
        <f>COUNTIF(사출계획!$K$62:$L$87,표4[[#This Row],[제품명]])</f>
        <v>0</v>
      </c>
      <c r="P598" s="126">
        <f>COUNTIF(사출계획!$K$88:$L$110,표4[[#This Row],[제품명]])</f>
        <v>0</v>
      </c>
      <c r="Q598" s="130">
        <f>COUNTIF(사출계획!$M$62:$N$110,표4[[#This Row],[제품명]])</f>
        <v>0</v>
      </c>
      <c r="R598" s="126">
        <f>COUNTIF(사출계획!$M$62:$N$87,표4[[#This Row],[제품명]])</f>
        <v>0</v>
      </c>
      <c r="S598" s="126">
        <f>COUNTIF(사출계획!$M$88:$N$110,표4[[#This Row],[제품명]])</f>
        <v>0</v>
      </c>
      <c r="T598" s="34">
        <f>COUNTIF(사출계획!$O$62:$P$110,표4[[#This Row],[제품명]])</f>
        <v>0</v>
      </c>
      <c r="U598" s="126">
        <f>COUNTIF(사출계획!$O$62:$P$87,표4[[#This Row],[제품명]])</f>
        <v>0</v>
      </c>
      <c r="V598" s="126">
        <f>COUNTIF(사출계획!$O$88:$P$110,표4[[#This Row],[제품명]])</f>
        <v>0</v>
      </c>
      <c r="W598" s="34">
        <f>COUNTIF(사출계획!$Q$62:$R$110,표4[[#This Row],[제품명]])</f>
        <v>0</v>
      </c>
      <c r="X598" s="126">
        <f>COUNTIF(사출계획!$Q$62:$R$87,표4[[#This Row],[제품명]])</f>
        <v>0</v>
      </c>
      <c r="Y598" s="126">
        <f>COUNTIF(사출계획!$Q$88:$R$110,표4[[#This Row],[제품명]])</f>
        <v>0</v>
      </c>
      <c r="Z598" s="34">
        <f>COUNTIF(사출계획!$S$62:$T$110,표4[[#This Row],[제품명]])</f>
        <v>0</v>
      </c>
      <c r="AA598" s="126"/>
      <c r="AB598" s="126"/>
      <c r="AC598" s="245" t="s">
        <v>2425</v>
      </c>
      <c r="AD598" s="129">
        <f>SUMIF(표4[잉크명],표5[[#This Row],[잉크]],표4[월])</f>
        <v>0</v>
      </c>
      <c r="AE598" s="131">
        <f>SUMIF(표4[잉크명],표5[[#This Row],[잉크]],표4[월-3층])</f>
        <v>0</v>
      </c>
      <c r="AF598" s="131">
        <f>SUMIF(표4[잉크명],표5[[#This Row],[잉크]],표4[월-1층])</f>
        <v>0</v>
      </c>
      <c r="AG598" s="133">
        <f>SUMIF(표4[잉크명],표5[[#This Row],[잉크]],표4[화])</f>
        <v>0</v>
      </c>
      <c r="AH598" s="131">
        <f>SUMIF(표4[잉크명],표5[[#This Row],[잉크]],표4[화-3층])</f>
        <v>0</v>
      </c>
      <c r="AI598" s="131">
        <f>SUMIF(표4[잉크명],표5[[#This Row],[잉크]],표4[화-1층])</f>
        <v>0</v>
      </c>
      <c r="AJ598" s="130">
        <f>SUMIF(표4[잉크명],표5[[#This Row],[잉크]],표4[수])</f>
        <v>0</v>
      </c>
      <c r="AK598" s="131">
        <f>SUMIF(표4[잉크명],표5[[#This Row],[잉크]],표4[수-3층])</f>
        <v>0</v>
      </c>
      <c r="AL598" s="131">
        <f>SUMIF(표4[잉크명],표5[[#This Row],[잉크]],표4[수-1층])</f>
        <v>0</v>
      </c>
      <c r="AM598" s="54">
        <f>SUMIF(표4[잉크명],표5[[#This Row],[잉크]],표4[목])</f>
        <v>0</v>
      </c>
      <c r="AN598" s="131">
        <f>SUMIF(표4[잉크명],표5[[#This Row],[잉크]],표4[목-3층])</f>
        <v>0</v>
      </c>
      <c r="AO598" s="131">
        <f>SUMIF(표4[잉크명],표5[[#This Row],[잉크]],표4[목-1층])</f>
        <v>0</v>
      </c>
      <c r="AP598" s="54">
        <f>SUMIF(표4[잉크명],표5[[#This Row],[잉크]],표4[금])</f>
        <v>0</v>
      </c>
      <c r="AQ598" s="131">
        <f>SUMIF(표4[잉크명],표5[[#This Row],[잉크]],표4[금-3층])</f>
        <v>0</v>
      </c>
      <c r="AR598" s="131">
        <f>SUMIF(표4[잉크명],표5[[#This Row],[잉크]],표4[금-1층])</f>
        <v>0</v>
      </c>
      <c r="AS598" s="54">
        <f>SUMIF(표4[잉크명],표5[[#This Row],[잉크]],표4[토])</f>
        <v>0</v>
      </c>
      <c r="AT598" s="131">
        <f>SUMIF(표4[잉크명],표5[[#This Row],[잉크]],표4[토-3층])</f>
        <v>0</v>
      </c>
      <c r="AU598" s="131">
        <f>SUMIF(표4[잉크명],표5[[#This Row],[잉크]],표4[토-1층])</f>
        <v>0</v>
      </c>
      <c r="AV598" s="54">
        <f>SUMIF(표4[잉크명],표5[[#This Row],[잉크]],표4[일])</f>
        <v>0</v>
      </c>
      <c r="AW598" s="131">
        <f>SUMIF(표4[잉크명],표5[[#This Row],[잉크]],표4[일-3층])</f>
        <v>0</v>
      </c>
      <c r="AX598" s="131">
        <f>SUMIF(표4[잉크명],표5[[#This Row],[잉크]],표4[일-1층])</f>
        <v>0</v>
      </c>
      <c r="AY598" s="54">
        <f>SUMIF(표4[잉크명],표5[[#This Row],[잉크]],표4[차주 월])</f>
        <v>0</v>
      </c>
      <c r="AZ598" s="54">
        <f>SUM(표5[[#This Row],[월]:[차주 월]])</f>
        <v>0</v>
      </c>
    </row>
    <row r="599" spans="2:52" x14ac:dyDescent="0.3">
      <c r="B599" s="56" t="s">
        <v>1425</v>
      </c>
      <c r="C599" s="56"/>
      <c r="D599" s="56" t="s">
        <v>1427</v>
      </c>
      <c r="E599" s="34">
        <f>COUNTIF(사출계획!$E$62:$F$110,표4[[#This Row],[제품명]])</f>
        <v>0</v>
      </c>
      <c r="F599" s="126">
        <f>COUNTIF(사출계획!$E$62:$F$87,표4[[#This Row],[제품명]])</f>
        <v>0</v>
      </c>
      <c r="G599" s="126">
        <f>COUNTIF(사출계획!$E$88:$F$110,표4[[#This Row],[제품명]])</f>
        <v>0</v>
      </c>
      <c r="H599" s="34">
        <f>COUNTIF(사출계획!$G$62:$H$110,표4[[#This Row],[제품명]])</f>
        <v>0</v>
      </c>
      <c r="I599" s="128">
        <f>COUNTIF(사출계획!$G$62:$H$87,표4[[#This Row],[제품명]])</f>
        <v>0</v>
      </c>
      <c r="J599" s="128">
        <f>COUNTIF(사출계획!$G$88:$H$110,표4[[#This Row],[제품명]])</f>
        <v>0</v>
      </c>
      <c r="K599" s="34">
        <f>COUNTIF(사출계획!$I$62:$J$110,표4[[#This Row],[제품명]])</f>
        <v>0</v>
      </c>
      <c r="L599" s="126">
        <f>COUNTIF(사출계획!$I$62:$J$87,표4[[#This Row],[제품명]])</f>
        <v>0</v>
      </c>
      <c r="M599" s="126">
        <f>COUNTIF(사출계획!$I$88:$J$110,표4[[#This Row],[제품명]])</f>
        <v>0</v>
      </c>
      <c r="N599" s="129">
        <f>COUNTIF(사출계획!$K$62:$L$110,표4[[#This Row],[제품명]])</f>
        <v>0</v>
      </c>
      <c r="O599" s="126">
        <f>COUNTIF(사출계획!$K$62:$L$87,표4[[#This Row],[제품명]])</f>
        <v>0</v>
      </c>
      <c r="P599" s="126">
        <f>COUNTIF(사출계획!$K$88:$L$110,표4[[#This Row],[제품명]])</f>
        <v>0</v>
      </c>
      <c r="Q599" s="130">
        <f>COUNTIF(사출계획!$M$62:$N$110,표4[[#This Row],[제품명]])</f>
        <v>0</v>
      </c>
      <c r="R599" s="126">
        <f>COUNTIF(사출계획!$M$62:$N$87,표4[[#This Row],[제품명]])</f>
        <v>0</v>
      </c>
      <c r="S599" s="126">
        <f>COUNTIF(사출계획!$M$88:$N$110,표4[[#This Row],[제품명]])</f>
        <v>0</v>
      </c>
      <c r="T599" s="34">
        <f>COUNTIF(사출계획!$O$62:$P$110,표4[[#This Row],[제품명]])</f>
        <v>0</v>
      </c>
      <c r="U599" s="126">
        <f>COUNTIF(사출계획!$O$62:$P$87,표4[[#This Row],[제품명]])</f>
        <v>0</v>
      </c>
      <c r="V599" s="126">
        <f>COUNTIF(사출계획!$O$88:$P$110,표4[[#This Row],[제품명]])</f>
        <v>0</v>
      </c>
      <c r="W599" s="34">
        <f>COUNTIF(사출계획!$Q$62:$R$110,표4[[#This Row],[제품명]])</f>
        <v>0</v>
      </c>
      <c r="X599" s="126">
        <f>COUNTIF(사출계획!$Q$62:$R$87,표4[[#This Row],[제품명]])</f>
        <v>0</v>
      </c>
      <c r="Y599" s="126">
        <f>COUNTIF(사출계획!$Q$88:$R$110,표4[[#This Row],[제품명]])</f>
        <v>0</v>
      </c>
      <c r="Z599" s="34">
        <f>COUNTIF(사출계획!$S$62:$T$110,표4[[#This Row],[제품명]])</f>
        <v>0</v>
      </c>
      <c r="AA599" s="126"/>
      <c r="AB599" s="126"/>
      <c r="AC599" s="245" t="s">
        <v>2433</v>
      </c>
      <c r="AD599" s="129">
        <f>SUMIF(표4[잉크명],표5[[#This Row],[잉크]],표4[월])</f>
        <v>2</v>
      </c>
      <c r="AE599" s="131">
        <f>SUMIF(표4[잉크명],표5[[#This Row],[잉크]],표4[월-3층])</f>
        <v>0</v>
      </c>
      <c r="AF599" s="131">
        <f>SUMIF(표4[잉크명],표5[[#This Row],[잉크]],표4[월-1층])</f>
        <v>2</v>
      </c>
      <c r="AG599" s="133">
        <f>SUMIF(표4[잉크명],표5[[#This Row],[잉크]],표4[화])</f>
        <v>0</v>
      </c>
      <c r="AH599" s="131">
        <f>SUMIF(표4[잉크명],표5[[#This Row],[잉크]],표4[화-3층])</f>
        <v>0</v>
      </c>
      <c r="AI599" s="131">
        <f>SUMIF(표4[잉크명],표5[[#This Row],[잉크]],표4[화-1층])</f>
        <v>0</v>
      </c>
      <c r="AJ599" s="130">
        <f>SUMIF(표4[잉크명],표5[[#This Row],[잉크]],표4[수])</f>
        <v>0</v>
      </c>
      <c r="AK599" s="131">
        <f>SUMIF(표4[잉크명],표5[[#This Row],[잉크]],표4[수-3층])</f>
        <v>0</v>
      </c>
      <c r="AL599" s="131">
        <f>SUMIF(표4[잉크명],표5[[#This Row],[잉크]],표4[수-1층])</f>
        <v>0</v>
      </c>
      <c r="AM599" s="54">
        <f>SUMIF(표4[잉크명],표5[[#This Row],[잉크]],표4[목])</f>
        <v>0</v>
      </c>
      <c r="AN599" s="131">
        <f>SUMIF(표4[잉크명],표5[[#This Row],[잉크]],표4[목-3층])</f>
        <v>0</v>
      </c>
      <c r="AO599" s="131">
        <f>SUMIF(표4[잉크명],표5[[#This Row],[잉크]],표4[목-1층])</f>
        <v>0</v>
      </c>
      <c r="AP599" s="54">
        <f>SUMIF(표4[잉크명],표5[[#This Row],[잉크]],표4[금])</f>
        <v>0</v>
      </c>
      <c r="AQ599" s="131">
        <f>SUMIF(표4[잉크명],표5[[#This Row],[잉크]],표4[금-3층])</f>
        <v>0</v>
      </c>
      <c r="AR599" s="131">
        <f>SUMIF(표4[잉크명],표5[[#This Row],[잉크]],표4[금-1층])</f>
        <v>0</v>
      </c>
      <c r="AS599" s="54">
        <f>SUMIF(표4[잉크명],표5[[#This Row],[잉크]],표4[토])</f>
        <v>0</v>
      </c>
      <c r="AT599" s="131">
        <f>SUMIF(표4[잉크명],표5[[#This Row],[잉크]],표4[토-3층])</f>
        <v>0</v>
      </c>
      <c r="AU599" s="131">
        <f>SUMIF(표4[잉크명],표5[[#This Row],[잉크]],표4[토-1층])</f>
        <v>0</v>
      </c>
      <c r="AV599" s="54">
        <f>SUMIF(표4[잉크명],표5[[#This Row],[잉크]],표4[일])</f>
        <v>0</v>
      </c>
      <c r="AW599" s="131">
        <f>SUMIF(표4[잉크명],표5[[#This Row],[잉크]],표4[일-3층])</f>
        <v>0</v>
      </c>
      <c r="AX599" s="131">
        <f>SUMIF(표4[잉크명],표5[[#This Row],[잉크]],표4[일-1층])</f>
        <v>0</v>
      </c>
      <c r="AY599" s="54">
        <f>SUMIF(표4[잉크명],표5[[#This Row],[잉크]],표4[차주 월])</f>
        <v>0</v>
      </c>
      <c r="AZ599" s="54">
        <f>SUM(표5[[#This Row],[월]:[차주 월]])</f>
        <v>4</v>
      </c>
    </row>
    <row r="600" spans="2:52" x14ac:dyDescent="0.3">
      <c r="B600" s="56" t="s">
        <v>1425</v>
      </c>
      <c r="C600" s="56"/>
      <c r="D600" s="56" t="s">
        <v>1428</v>
      </c>
      <c r="E600" s="54">
        <f>COUNTIF(사출계획!$E$62:$F$110,표4[[#This Row],[제품명]])</f>
        <v>0</v>
      </c>
      <c r="F600" s="131">
        <f>COUNTIF(사출계획!$E$62:$F$87,표4[[#This Row],[제품명]])</f>
        <v>0</v>
      </c>
      <c r="G600" s="131">
        <f>COUNTIF(사출계획!$E$88:$F$110,표4[[#This Row],[제품명]])</f>
        <v>0</v>
      </c>
      <c r="H600" s="54">
        <f>COUNTIF(사출계획!$G$62:$H$110,표4[[#This Row],[제품명]])</f>
        <v>0</v>
      </c>
      <c r="I600" s="132">
        <f>COUNTIF(사출계획!$G$62:$H$87,표4[[#This Row],[제품명]])</f>
        <v>0</v>
      </c>
      <c r="J600" s="132">
        <f>COUNTIF(사출계획!$G$88:$H$110,표4[[#This Row],[제품명]])</f>
        <v>0</v>
      </c>
      <c r="K600" s="54">
        <f>COUNTIF(사출계획!$I$62:$J$110,표4[[#This Row],[제품명]])</f>
        <v>0</v>
      </c>
      <c r="L600" s="131">
        <f>COUNTIF(사출계획!$I$62:$J$87,표4[[#This Row],[제품명]])</f>
        <v>0</v>
      </c>
      <c r="M600" s="131">
        <f>COUNTIF(사출계획!$I$88:$J$110,표4[[#This Row],[제품명]])</f>
        <v>0</v>
      </c>
      <c r="N600" s="129">
        <f>COUNTIF(사출계획!$K$62:$L$110,표4[[#This Row],[제품명]])</f>
        <v>0</v>
      </c>
      <c r="O600" s="131">
        <f>COUNTIF(사출계획!$K$62:$L$87,표4[[#This Row],[제품명]])</f>
        <v>0</v>
      </c>
      <c r="P600" s="131">
        <f>COUNTIF(사출계획!$K$88:$L$110,표4[[#This Row],[제품명]])</f>
        <v>0</v>
      </c>
      <c r="Q600" s="130">
        <f>COUNTIF(사출계획!$M$62:$N$110,표4[[#This Row],[제품명]])</f>
        <v>0</v>
      </c>
      <c r="R600" s="131">
        <f>COUNTIF(사출계획!$M$62:$N$87,표4[[#This Row],[제품명]])</f>
        <v>0</v>
      </c>
      <c r="S600" s="131">
        <f>COUNTIF(사출계획!$M$88:$N$110,표4[[#This Row],[제품명]])</f>
        <v>0</v>
      </c>
      <c r="T600" s="54">
        <f>COUNTIF(사출계획!$O$62:$P$110,표4[[#This Row],[제품명]])</f>
        <v>0</v>
      </c>
      <c r="U600" s="131">
        <f>COUNTIF(사출계획!$O$62:$P$87,표4[[#This Row],[제품명]])</f>
        <v>0</v>
      </c>
      <c r="V600" s="131">
        <f>COUNTIF(사출계획!$O$88:$P$110,표4[[#This Row],[제품명]])</f>
        <v>0</v>
      </c>
      <c r="W600" s="54">
        <f>COUNTIF(사출계획!$Q$62:$R$110,표4[[#This Row],[제품명]])</f>
        <v>0</v>
      </c>
      <c r="X600" s="131">
        <f>COUNTIF(사출계획!$Q$62:$R$87,표4[[#This Row],[제품명]])</f>
        <v>0</v>
      </c>
      <c r="Y600" s="131">
        <f>COUNTIF(사출계획!$Q$88:$R$110,표4[[#This Row],[제품명]])</f>
        <v>0</v>
      </c>
      <c r="Z600" s="54">
        <f>COUNTIF(사출계획!$S$62:$T$110,표4[[#This Row],[제품명]])</f>
        <v>0</v>
      </c>
      <c r="AA600" s="126"/>
      <c r="AB600" s="126"/>
      <c r="AC600" s="33" t="s">
        <v>2444</v>
      </c>
      <c r="AD600" s="129">
        <f>SUMIF(표4[잉크명],표5[[#This Row],[잉크]],표4[월])</f>
        <v>0</v>
      </c>
      <c r="AE600" s="126">
        <f>SUMIF(표4[잉크명],표5[[#This Row],[잉크]],표4[월-3층])</f>
        <v>0</v>
      </c>
      <c r="AF600" s="126">
        <f>SUMIF(표4[잉크명],표5[[#This Row],[잉크]],표4[월-1층])</f>
        <v>0</v>
      </c>
      <c r="AG600" s="133">
        <f>SUMIF(표4[잉크명],표5[[#This Row],[잉크]],표4[화])</f>
        <v>0</v>
      </c>
      <c r="AH600" s="126">
        <f>SUMIF(표4[잉크명],표5[[#This Row],[잉크]],표4[화-3층])</f>
        <v>0</v>
      </c>
      <c r="AI600" s="126">
        <f>SUMIF(표4[잉크명],표5[[#This Row],[잉크]],표4[화-1층])</f>
        <v>0</v>
      </c>
      <c r="AJ600" s="130">
        <f>SUMIF(표4[잉크명],표5[[#This Row],[잉크]],표4[수])</f>
        <v>0</v>
      </c>
      <c r="AK600" s="126">
        <f>SUMIF(표4[잉크명],표5[[#This Row],[잉크]],표4[수-3층])</f>
        <v>0</v>
      </c>
      <c r="AL600" s="126">
        <f>SUMIF(표4[잉크명],표5[[#This Row],[잉크]],표4[수-1층])</f>
        <v>0</v>
      </c>
      <c r="AM600" s="34">
        <f>SUMIF(표4[잉크명],표5[[#This Row],[잉크]],표4[목])</f>
        <v>0</v>
      </c>
      <c r="AN600" s="126">
        <f>SUMIF(표4[잉크명],표5[[#This Row],[잉크]],표4[목-3층])</f>
        <v>0</v>
      </c>
      <c r="AO600" s="126">
        <f>SUMIF(표4[잉크명],표5[[#This Row],[잉크]],표4[목-1층])</f>
        <v>0</v>
      </c>
      <c r="AP600" s="34">
        <f>SUMIF(표4[잉크명],표5[[#This Row],[잉크]],표4[금])</f>
        <v>0</v>
      </c>
      <c r="AQ600" s="126">
        <f>SUMIF(표4[잉크명],표5[[#This Row],[잉크]],표4[금-3층])</f>
        <v>0</v>
      </c>
      <c r="AR600" s="126">
        <f>SUMIF(표4[잉크명],표5[[#This Row],[잉크]],표4[금-1층])</f>
        <v>0</v>
      </c>
      <c r="AS600" s="34">
        <f>SUMIF(표4[잉크명],표5[[#This Row],[잉크]],표4[토])</f>
        <v>0</v>
      </c>
      <c r="AT600" s="126">
        <f>SUMIF(표4[잉크명],표5[[#This Row],[잉크]],표4[토-3층])</f>
        <v>0</v>
      </c>
      <c r="AU600" s="126">
        <f>SUMIF(표4[잉크명],표5[[#This Row],[잉크]],표4[토-1층])</f>
        <v>0</v>
      </c>
      <c r="AV600" s="34">
        <f>SUMIF(표4[잉크명],표5[[#This Row],[잉크]],표4[일])</f>
        <v>0</v>
      </c>
      <c r="AW600" s="126">
        <f>SUMIF(표4[잉크명],표5[[#This Row],[잉크]],표4[일-3층])</f>
        <v>0</v>
      </c>
      <c r="AX600" s="126">
        <f>SUMIF(표4[잉크명],표5[[#This Row],[잉크]],표4[일-1층])</f>
        <v>0</v>
      </c>
      <c r="AY600" s="34">
        <f>SUMIF(표4[잉크명],표5[[#This Row],[잉크]],표4[차주 월])</f>
        <v>0</v>
      </c>
      <c r="AZ600" s="34">
        <f>SUM(표5[[#This Row],[월]:[차주 월]])</f>
        <v>0</v>
      </c>
    </row>
    <row r="601" spans="2:52" x14ac:dyDescent="0.3">
      <c r="B601" s="56" t="s">
        <v>1430</v>
      </c>
      <c r="C601" s="56"/>
      <c r="D601" s="56" t="s">
        <v>1381</v>
      </c>
      <c r="E601" s="34">
        <f>COUNTIF(사출계획!$E$62:$F$110,표4[[#This Row],[제품명]])</f>
        <v>0</v>
      </c>
      <c r="F601" s="126">
        <f>COUNTIF(사출계획!$E$62:$F$87,표4[[#This Row],[제품명]])</f>
        <v>0</v>
      </c>
      <c r="G601" s="126">
        <f>COUNTIF(사출계획!$E$88:$F$110,표4[[#This Row],[제품명]])</f>
        <v>0</v>
      </c>
      <c r="H601" s="34">
        <f>COUNTIF(사출계획!$G$62:$H$110,표4[[#This Row],[제품명]])</f>
        <v>0</v>
      </c>
      <c r="I601" s="128">
        <f>COUNTIF(사출계획!$G$62:$H$87,표4[[#This Row],[제품명]])</f>
        <v>0</v>
      </c>
      <c r="J601" s="128">
        <f>COUNTIF(사출계획!$G$88:$H$110,표4[[#This Row],[제품명]])</f>
        <v>0</v>
      </c>
      <c r="K601" s="34">
        <f>COUNTIF(사출계획!$I$62:$J$110,표4[[#This Row],[제품명]])</f>
        <v>0</v>
      </c>
      <c r="L601" s="126">
        <f>COUNTIF(사출계획!$I$62:$J$87,표4[[#This Row],[제품명]])</f>
        <v>0</v>
      </c>
      <c r="M601" s="126">
        <f>COUNTIF(사출계획!$I$88:$J$110,표4[[#This Row],[제품명]])</f>
        <v>0</v>
      </c>
      <c r="N601" s="129">
        <f>COUNTIF(사출계획!$K$62:$L$110,표4[[#This Row],[제품명]])</f>
        <v>0</v>
      </c>
      <c r="O601" s="126">
        <f>COUNTIF(사출계획!$K$62:$L$87,표4[[#This Row],[제품명]])</f>
        <v>0</v>
      </c>
      <c r="P601" s="126">
        <f>COUNTIF(사출계획!$K$88:$L$110,표4[[#This Row],[제품명]])</f>
        <v>0</v>
      </c>
      <c r="Q601" s="130">
        <f>COUNTIF(사출계획!$M$62:$N$110,표4[[#This Row],[제품명]])</f>
        <v>0</v>
      </c>
      <c r="R601" s="126">
        <f>COUNTIF(사출계획!$M$62:$N$87,표4[[#This Row],[제품명]])</f>
        <v>0</v>
      </c>
      <c r="S601" s="126">
        <f>COUNTIF(사출계획!$M$88:$N$110,표4[[#This Row],[제품명]])</f>
        <v>0</v>
      </c>
      <c r="T601" s="34">
        <f>COUNTIF(사출계획!$O$62:$P$110,표4[[#This Row],[제품명]])</f>
        <v>0</v>
      </c>
      <c r="U601" s="126">
        <f>COUNTIF(사출계획!$O$62:$P$87,표4[[#This Row],[제품명]])</f>
        <v>0</v>
      </c>
      <c r="V601" s="126">
        <f>COUNTIF(사출계획!$O$88:$P$110,표4[[#This Row],[제품명]])</f>
        <v>0</v>
      </c>
      <c r="W601" s="34">
        <f>COUNTIF(사출계획!$Q$62:$R$110,표4[[#This Row],[제품명]])</f>
        <v>0</v>
      </c>
      <c r="X601" s="126">
        <f>COUNTIF(사출계획!$Q$62:$R$87,표4[[#This Row],[제품명]])</f>
        <v>0</v>
      </c>
      <c r="Y601" s="126">
        <f>COUNTIF(사출계획!$Q$88:$R$110,표4[[#This Row],[제품명]])</f>
        <v>0</v>
      </c>
      <c r="Z601" s="34">
        <f>COUNTIF(사출계획!$S$62:$T$110,표4[[#This Row],[제품명]])</f>
        <v>0</v>
      </c>
      <c r="AA601" s="126"/>
      <c r="AB601" s="126"/>
      <c r="AC601" s="249" t="s">
        <v>2445</v>
      </c>
      <c r="AD601" s="129">
        <f>SUMIF(표4[잉크명],표5[[#This Row],[잉크]],표4[월])</f>
        <v>0</v>
      </c>
      <c r="AE601" s="131">
        <f>SUMIF(표4[잉크명],표5[[#This Row],[잉크]],표4[월-3층])</f>
        <v>0</v>
      </c>
      <c r="AF601" s="131">
        <f>SUMIF(표4[잉크명],표5[[#This Row],[잉크]],표4[월-1층])</f>
        <v>0</v>
      </c>
      <c r="AG601" s="133">
        <f>SUMIF(표4[잉크명],표5[[#This Row],[잉크]],표4[화])</f>
        <v>0</v>
      </c>
      <c r="AH601" s="131">
        <f>SUMIF(표4[잉크명],표5[[#This Row],[잉크]],표4[화-3층])</f>
        <v>0</v>
      </c>
      <c r="AI601" s="131">
        <f>SUMIF(표4[잉크명],표5[[#This Row],[잉크]],표4[화-1층])</f>
        <v>0</v>
      </c>
      <c r="AJ601" s="130">
        <f>SUMIF(표4[잉크명],표5[[#This Row],[잉크]],표4[수])</f>
        <v>0</v>
      </c>
      <c r="AK601" s="131">
        <f>SUMIF(표4[잉크명],표5[[#This Row],[잉크]],표4[수-3층])</f>
        <v>0</v>
      </c>
      <c r="AL601" s="131">
        <f>SUMIF(표4[잉크명],표5[[#This Row],[잉크]],표4[수-1층])</f>
        <v>0</v>
      </c>
      <c r="AM601" s="54">
        <f>SUMIF(표4[잉크명],표5[[#This Row],[잉크]],표4[목])</f>
        <v>0</v>
      </c>
      <c r="AN601" s="131">
        <f>SUMIF(표4[잉크명],표5[[#This Row],[잉크]],표4[목-3층])</f>
        <v>0</v>
      </c>
      <c r="AO601" s="131">
        <f>SUMIF(표4[잉크명],표5[[#This Row],[잉크]],표4[목-1층])</f>
        <v>0</v>
      </c>
      <c r="AP601" s="54">
        <f>SUMIF(표4[잉크명],표5[[#This Row],[잉크]],표4[금])</f>
        <v>0</v>
      </c>
      <c r="AQ601" s="131">
        <f>SUMIF(표4[잉크명],표5[[#This Row],[잉크]],표4[금-3층])</f>
        <v>0</v>
      </c>
      <c r="AR601" s="131">
        <f>SUMIF(표4[잉크명],표5[[#This Row],[잉크]],표4[금-1층])</f>
        <v>0</v>
      </c>
      <c r="AS601" s="54">
        <f>SUMIF(표4[잉크명],표5[[#This Row],[잉크]],표4[토])</f>
        <v>0</v>
      </c>
      <c r="AT601" s="131">
        <f>SUMIF(표4[잉크명],표5[[#This Row],[잉크]],표4[토-3층])</f>
        <v>0</v>
      </c>
      <c r="AU601" s="131">
        <f>SUMIF(표4[잉크명],표5[[#This Row],[잉크]],표4[토-1층])</f>
        <v>0</v>
      </c>
      <c r="AV601" s="54">
        <f>SUMIF(표4[잉크명],표5[[#This Row],[잉크]],표4[일])</f>
        <v>0</v>
      </c>
      <c r="AW601" s="131">
        <f>SUMIF(표4[잉크명],표5[[#This Row],[잉크]],표4[일-3층])</f>
        <v>0</v>
      </c>
      <c r="AX601" s="131">
        <f>SUMIF(표4[잉크명],표5[[#This Row],[잉크]],표4[일-1층])</f>
        <v>0</v>
      </c>
      <c r="AY601" s="54">
        <f>SUMIF(표4[잉크명],표5[[#This Row],[잉크]],표4[차주 월])</f>
        <v>0</v>
      </c>
      <c r="AZ601" s="54">
        <f>SUM(표5[[#This Row],[월]:[차주 월]])</f>
        <v>0</v>
      </c>
    </row>
    <row r="602" spans="2:52" x14ac:dyDescent="0.3">
      <c r="B602" s="56" t="s">
        <v>1430</v>
      </c>
      <c r="C602" s="56"/>
      <c r="D602" s="56" t="s">
        <v>1431</v>
      </c>
      <c r="E602" s="34">
        <f>COUNTIF(사출계획!$E$62:$F$110,표4[[#This Row],[제품명]])</f>
        <v>0</v>
      </c>
      <c r="F602" s="126">
        <f>COUNTIF(사출계획!$E$62:$F$87,표4[[#This Row],[제품명]])</f>
        <v>0</v>
      </c>
      <c r="G602" s="126">
        <f>COUNTIF(사출계획!$E$88:$F$110,표4[[#This Row],[제품명]])</f>
        <v>0</v>
      </c>
      <c r="H602" s="34">
        <f>COUNTIF(사출계획!$G$62:$H$110,표4[[#This Row],[제품명]])</f>
        <v>0</v>
      </c>
      <c r="I602" s="128">
        <f>COUNTIF(사출계획!$G$62:$H$87,표4[[#This Row],[제품명]])</f>
        <v>0</v>
      </c>
      <c r="J602" s="128">
        <f>COUNTIF(사출계획!$G$88:$H$110,표4[[#This Row],[제품명]])</f>
        <v>0</v>
      </c>
      <c r="K602" s="34">
        <f>COUNTIF(사출계획!$I$62:$J$110,표4[[#This Row],[제품명]])</f>
        <v>0</v>
      </c>
      <c r="L602" s="126">
        <f>COUNTIF(사출계획!$I$62:$J$87,표4[[#This Row],[제품명]])</f>
        <v>0</v>
      </c>
      <c r="M602" s="126">
        <f>COUNTIF(사출계획!$I$88:$J$110,표4[[#This Row],[제품명]])</f>
        <v>0</v>
      </c>
      <c r="N602" s="129">
        <f>COUNTIF(사출계획!$K$62:$L$110,표4[[#This Row],[제품명]])</f>
        <v>0</v>
      </c>
      <c r="O602" s="126">
        <f>COUNTIF(사출계획!$K$62:$L$87,표4[[#This Row],[제품명]])</f>
        <v>0</v>
      </c>
      <c r="P602" s="126">
        <f>COUNTIF(사출계획!$K$88:$L$110,표4[[#This Row],[제품명]])</f>
        <v>0</v>
      </c>
      <c r="Q602" s="130">
        <f>COUNTIF(사출계획!$M$62:$N$110,표4[[#This Row],[제품명]])</f>
        <v>0</v>
      </c>
      <c r="R602" s="126">
        <f>COUNTIF(사출계획!$M$62:$N$87,표4[[#This Row],[제품명]])</f>
        <v>0</v>
      </c>
      <c r="S602" s="126">
        <f>COUNTIF(사출계획!$M$88:$N$110,표4[[#This Row],[제품명]])</f>
        <v>0</v>
      </c>
      <c r="T602" s="34">
        <f>COUNTIF(사출계획!$O$62:$P$110,표4[[#This Row],[제품명]])</f>
        <v>0</v>
      </c>
      <c r="U602" s="126">
        <f>COUNTIF(사출계획!$O$62:$P$87,표4[[#This Row],[제품명]])</f>
        <v>0</v>
      </c>
      <c r="V602" s="126">
        <f>COUNTIF(사출계획!$O$88:$P$110,표4[[#This Row],[제품명]])</f>
        <v>0</v>
      </c>
      <c r="W602" s="34">
        <f>COUNTIF(사출계획!$Q$62:$R$110,표4[[#This Row],[제품명]])</f>
        <v>0</v>
      </c>
      <c r="X602" s="126">
        <f>COUNTIF(사출계획!$Q$62:$R$87,표4[[#This Row],[제품명]])</f>
        <v>0</v>
      </c>
      <c r="Y602" s="126">
        <f>COUNTIF(사출계획!$Q$88:$R$110,표4[[#This Row],[제품명]])</f>
        <v>0</v>
      </c>
      <c r="Z602" s="34">
        <f>COUNTIF(사출계획!$S$62:$T$110,표4[[#This Row],[제품명]])</f>
        <v>0</v>
      </c>
      <c r="AA602" s="126"/>
      <c r="AB602" s="126"/>
      <c r="AC602" s="252" t="s">
        <v>2457</v>
      </c>
      <c r="AD602" s="129">
        <f>SUMIF(표4[잉크명],표5[[#This Row],[잉크]],표4[월])</f>
        <v>0</v>
      </c>
      <c r="AE602" s="131">
        <f>SUMIF(표4[잉크명],표5[[#This Row],[잉크]],표4[월-3층])</f>
        <v>0</v>
      </c>
      <c r="AF602" s="131">
        <f>SUMIF(표4[잉크명],표5[[#This Row],[잉크]],표4[월-1층])</f>
        <v>0</v>
      </c>
      <c r="AG602" s="133">
        <f>SUMIF(표4[잉크명],표5[[#This Row],[잉크]],표4[화])</f>
        <v>0</v>
      </c>
      <c r="AH602" s="131">
        <f>SUMIF(표4[잉크명],표5[[#This Row],[잉크]],표4[화-3층])</f>
        <v>0</v>
      </c>
      <c r="AI602" s="131">
        <f>SUMIF(표4[잉크명],표5[[#This Row],[잉크]],표4[화-1층])</f>
        <v>0</v>
      </c>
      <c r="AJ602" s="130">
        <f>SUMIF(표4[잉크명],표5[[#This Row],[잉크]],표4[수])</f>
        <v>0</v>
      </c>
      <c r="AK602" s="131">
        <f>SUMIF(표4[잉크명],표5[[#This Row],[잉크]],표4[수-3층])</f>
        <v>0</v>
      </c>
      <c r="AL602" s="131">
        <f>SUMIF(표4[잉크명],표5[[#This Row],[잉크]],표4[수-1층])</f>
        <v>0</v>
      </c>
      <c r="AM602" s="54">
        <f>SUMIF(표4[잉크명],표5[[#This Row],[잉크]],표4[목])</f>
        <v>0</v>
      </c>
      <c r="AN602" s="131">
        <f>SUMIF(표4[잉크명],표5[[#This Row],[잉크]],표4[목-3층])</f>
        <v>0</v>
      </c>
      <c r="AO602" s="131">
        <f>SUMIF(표4[잉크명],표5[[#This Row],[잉크]],표4[목-1층])</f>
        <v>0</v>
      </c>
      <c r="AP602" s="54">
        <f>SUMIF(표4[잉크명],표5[[#This Row],[잉크]],표4[금])</f>
        <v>0</v>
      </c>
      <c r="AQ602" s="131">
        <f>SUMIF(표4[잉크명],표5[[#This Row],[잉크]],표4[금-3층])</f>
        <v>0</v>
      </c>
      <c r="AR602" s="131">
        <f>SUMIF(표4[잉크명],표5[[#This Row],[잉크]],표4[금-1층])</f>
        <v>0</v>
      </c>
      <c r="AS602" s="54">
        <f>SUMIF(표4[잉크명],표5[[#This Row],[잉크]],표4[토])</f>
        <v>0</v>
      </c>
      <c r="AT602" s="131">
        <f>SUMIF(표4[잉크명],표5[[#This Row],[잉크]],표4[토-3층])</f>
        <v>0</v>
      </c>
      <c r="AU602" s="131">
        <f>SUMIF(표4[잉크명],표5[[#This Row],[잉크]],표4[토-1층])</f>
        <v>0</v>
      </c>
      <c r="AV602" s="54">
        <f>SUMIF(표4[잉크명],표5[[#This Row],[잉크]],표4[일])</f>
        <v>0</v>
      </c>
      <c r="AW602" s="131">
        <f>SUMIF(표4[잉크명],표5[[#This Row],[잉크]],표4[일-3층])</f>
        <v>0</v>
      </c>
      <c r="AX602" s="131">
        <f>SUMIF(표4[잉크명],표5[[#This Row],[잉크]],표4[일-1층])</f>
        <v>0</v>
      </c>
      <c r="AY602" s="54">
        <f>SUMIF(표4[잉크명],표5[[#This Row],[잉크]],표4[차주 월])</f>
        <v>0</v>
      </c>
      <c r="AZ602" s="54">
        <f>SUM(표5[[#This Row],[월]:[차주 월]])</f>
        <v>0</v>
      </c>
    </row>
    <row r="603" spans="2:52" x14ac:dyDescent="0.3">
      <c r="B603" s="56" t="s">
        <v>1430</v>
      </c>
      <c r="C603" s="56"/>
      <c r="D603" s="56" t="s">
        <v>1432</v>
      </c>
      <c r="E603" s="54">
        <f>COUNTIF(사출계획!$E$62:$F$110,표4[[#This Row],[제품명]])</f>
        <v>0</v>
      </c>
      <c r="F603" s="131">
        <f>COUNTIF(사출계획!$E$62:$F$87,표4[[#This Row],[제품명]])</f>
        <v>0</v>
      </c>
      <c r="G603" s="131">
        <f>COUNTIF(사출계획!$E$88:$F$110,표4[[#This Row],[제품명]])</f>
        <v>0</v>
      </c>
      <c r="H603" s="54">
        <f>COUNTIF(사출계획!$G$62:$H$110,표4[[#This Row],[제품명]])</f>
        <v>0</v>
      </c>
      <c r="I603" s="132">
        <f>COUNTIF(사출계획!$G$62:$H$87,표4[[#This Row],[제품명]])</f>
        <v>0</v>
      </c>
      <c r="J603" s="132">
        <f>COUNTIF(사출계획!$G$88:$H$110,표4[[#This Row],[제품명]])</f>
        <v>0</v>
      </c>
      <c r="K603" s="54">
        <f>COUNTIF(사출계획!$I$62:$J$110,표4[[#This Row],[제품명]])</f>
        <v>0</v>
      </c>
      <c r="L603" s="131">
        <f>COUNTIF(사출계획!$I$62:$J$87,표4[[#This Row],[제품명]])</f>
        <v>0</v>
      </c>
      <c r="M603" s="131">
        <f>COUNTIF(사출계획!$I$88:$J$110,표4[[#This Row],[제품명]])</f>
        <v>0</v>
      </c>
      <c r="N603" s="129">
        <f>COUNTIF(사출계획!$K$62:$L$110,표4[[#This Row],[제품명]])</f>
        <v>0</v>
      </c>
      <c r="O603" s="131">
        <f>COUNTIF(사출계획!$K$62:$L$87,표4[[#This Row],[제품명]])</f>
        <v>0</v>
      </c>
      <c r="P603" s="131">
        <f>COUNTIF(사출계획!$K$88:$L$110,표4[[#This Row],[제품명]])</f>
        <v>0</v>
      </c>
      <c r="Q603" s="130">
        <f>COUNTIF(사출계획!$M$62:$N$110,표4[[#This Row],[제품명]])</f>
        <v>0</v>
      </c>
      <c r="R603" s="131">
        <f>COUNTIF(사출계획!$M$62:$N$87,표4[[#This Row],[제품명]])</f>
        <v>0</v>
      </c>
      <c r="S603" s="131">
        <f>COUNTIF(사출계획!$M$88:$N$110,표4[[#This Row],[제품명]])</f>
        <v>0</v>
      </c>
      <c r="T603" s="54">
        <f>COUNTIF(사출계획!$O$62:$P$110,표4[[#This Row],[제품명]])</f>
        <v>0</v>
      </c>
      <c r="U603" s="131">
        <f>COUNTIF(사출계획!$O$62:$P$87,표4[[#This Row],[제품명]])</f>
        <v>0</v>
      </c>
      <c r="V603" s="131">
        <f>COUNTIF(사출계획!$O$88:$P$110,표4[[#This Row],[제품명]])</f>
        <v>0</v>
      </c>
      <c r="W603" s="54">
        <f>COUNTIF(사출계획!$Q$62:$R$110,표4[[#This Row],[제품명]])</f>
        <v>0</v>
      </c>
      <c r="X603" s="131">
        <f>COUNTIF(사출계획!$Q$62:$R$87,표4[[#This Row],[제품명]])</f>
        <v>0</v>
      </c>
      <c r="Y603" s="131">
        <f>COUNTIF(사출계획!$Q$88:$R$110,표4[[#This Row],[제품명]])</f>
        <v>0</v>
      </c>
      <c r="Z603" s="54">
        <f>COUNTIF(사출계획!$S$62:$T$110,표4[[#This Row],[제품명]])</f>
        <v>0</v>
      </c>
      <c r="AA603" s="126"/>
      <c r="AB603" s="126"/>
      <c r="AC603" s="252" t="s">
        <v>2461</v>
      </c>
      <c r="AD603" s="129">
        <f>SUMIF(표4[잉크명],표5[[#This Row],[잉크]],표4[월])</f>
        <v>0</v>
      </c>
      <c r="AE603" s="131">
        <f>SUMIF(표4[잉크명],표5[[#This Row],[잉크]],표4[월-3층])</f>
        <v>0</v>
      </c>
      <c r="AF603" s="131">
        <f>SUMIF(표4[잉크명],표5[[#This Row],[잉크]],표4[월-1층])</f>
        <v>0</v>
      </c>
      <c r="AG603" s="133">
        <f>SUMIF(표4[잉크명],표5[[#This Row],[잉크]],표4[화])</f>
        <v>0</v>
      </c>
      <c r="AH603" s="131">
        <f>SUMIF(표4[잉크명],표5[[#This Row],[잉크]],표4[화-3층])</f>
        <v>0</v>
      </c>
      <c r="AI603" s="131">
        <f>SUMIF(표4[잉크명],표5[[#This Row],[잉크]],표4[화-1층])</f>
        <v>0</v>
      </c>
      <c r="AJ603" s="130">
        <f>SUMIF(표4[잉크명],표5[[#This Row],[잉크]],표4[수])</f>
        <v>0</v>
      </c>
      <c r="AK603" s="131">
        <f>SUMIF(표4[잉크명],표5[[#This Row],[잉크]],표4[수-3층])</f>
        <v>0</v>
      </c>
      <c r="AL603" s="131">
        <f>SUMIF(표4[잉크명],표5[[#This Row],[잉크]],표4[수-1층])</f>
        <v>0</v>
      </c>
      <c r="AM603" s="54">
        <f>SUMIF(표4[잉크명],표5[[#This Row],[잉크]],표4[목])</f>
        <v>0</v>
      </c>
      <c r="AN603" s="131">
        <f>SUMIF(표4[잉크명],표5[[#This Row],[잉크]],표4[목-3층])</f>
        <v>0</v>
      </c>
      <c r="AO603" s="131">
        <f>SUMIF(표4[잉크명],표5[[#This Row],[잉크]],표4[목-1층])</f>
        <v>0</v>
      </c>
      <c r="AP603" s="54">
        <f>SUMIF(표4[잉크명],표5[[#This Row],[잉크]],표4[금])</f>
        <v>0</v>
      </c>
      <c r="AQ603" s="131">
        <f>SUMIF(표4[잉크명],표5[[#This Row],[잉크]],표4[금-3층])</f>
        <v>0</v>
      </c>
      <c r="AR603" s="131">
        <f>SUMIF(표4[잉크명],표5[[#This Row],[잉크]],표4[금-1층])</f>
        <v>0</v>
      </c>
      <c r="AS603" s="54">
        <f>SUMIF(표4[잉크명],표5[[#This Row],[잉크]],표4[토])</f>
        <v>0</v>
      </c>
      <c r="AT603" s="131">
        <f>SUMIF(표4[잉크명],표5[[#This Row],[잉크]],표4[토-3층])</f>
        <v>0</v>
      </c>
      <c r="AU603" s="131">
        <f>SUMIF(표4[잉크명],표5[[#This Row],[잉크]],표4[토-1층])</f>
        <v>0</v>
      </c>
      <c r="AV603" s="54">
        <f>SUMIF(표4[잉크명],표5[[#This Row],[잉크]],표4[일])</f>
        <v>0</v>
      </c>
      <c r="AW603" s="131">
        <f>SUMIF(표4[잉크명],표5[[#This Row],[잉크]],표4[일-3층])</f>
        <v>0</v>
      </c>
      <c r="AX603" s="131">
        <f>SUMIF(표4[잉크명],표5[[#This Row],[잉크]],표4[일-1층])</f>
        <v>0</v>
      </c>
      <c r="AY603" s="54">
        <f>SUMIF(표4[잉크명],표5[[#This Row],[잉크]],표4[차주 월])</f>
        <v>0</v>
      </c>
      <c r="AZ603" s="54">
        <f>SUM(표5[[#This Row],[월]:[차주 월]])</f>
        <v>0</v>
      </c>
    </row>
    <row r="604" spans="2:52" x14ac:dyDescent="0.3">
      <c r="B604" s="56" t="s">
        <v>1488</v>
      </c>
      <c r="C604" s="56"/>
      <c r="D604" s="56" t="s">
        <v>1436</v>
      </c>
      <c r="E604" s="54">
        <f>COUNTIF(사출계획!$E$62:$F$110,표4[[#This Row],[제품명]])</f>
        <v>0</v>
      </c>
      <c r="F604" s="131">
        <f>COUNTIF(사출계획!$E$62:$F$87,표4[[#This Row],[제품명]])</f>
        <v>0</v>
      </c>
      <c r="G604" s="131">
        <f>COUNTIF(사출계획!$E$88:$F$110,표4[[#This Row],[제품명]])</f>
        <v>0</v>
      </c>
      <c r="H604" s="54">
        <f>COUNTIF(사출계획!$G$62:$H$110,표4[[#This Row],[제품명]])</f>
        <v>0</v>
      </c>
      <c r="I604" s="132">
        <f>COUNTIF(사출계획!$G$62:$H$87,표4[[#This Row],[제품명]])</f>
        <v>0</v>
      </c>
      <c r="J604" s="132">
        <f>COUNTIF(사출계획!$G$88:$H$110,표4[[#This Row],[제품명]])</f>
        <v>0</v>
      </c>
      <c r="K604" s="54">
        <f>COUNTIF(사출계획!$I$62:$J$110,표4[[#This Row],[제품명]])</f>
        <v>0</v>
      </c>
      <c r="L604" s="131">
        <f>COUNTIF(사출계획!$I$62:$J$87,표4[[#This Row],[제품명]])</f>
        <v>0</v>
      </c>
      <c r="M604" s="131">
        <f>COUNTIF(사출계획!$I$88:$J$110,표4[[#This Row],[제품명]])</f>
        <v>0</v>
      </c>
      <c r="N604" s="129">
        <f>COUNTIF(사출계획!$K$62:$L$110,표4[[#This Row],[제품명]])</f>
        <v>0</v>
      </c>
      <c r="O604" s="131">
        <f>COUNTIF(사출계획!$K$62:$L$87,표4[[#This Row],[제품명]])</f>
        <v>0</v>
      </c>
      <c r="P604" s="131">
        <f>COUNTIF(사출계획!$K$88:$L$110,표4[[#This Row],[제품명]])</f>
        <v>0</v>
      </c>
      <c r="Q604" s="130">
        <f>COUNTIF(사출계획!$M$62:$N$110,표4[[#This Row],[제품명]])</f>
        <v>0</v>
      </c>
      <c r="R604" s="131">
        <f>COUNTIF(사출계획!$M$62:$N$87,표4[[#This Row],[제품명]])</f>
        <v>0</v>
      </c>
      <c r="S604" s="131">
        <f>COUNTIF(사출계획!$M$88:$N$110,표4[[#This Row],[제품명]])</f>
        <v>0</v>
      </c>
      <c r="T604" s="54">
        <f>COUNTIF(사출계획!$O$62:$P$110,표4[[#This Row],[제품명]])</f>
        <v>0</v>
      </c>
      <c r="U604" s="131">
        <f>COUNTIF(사출계획!$O$62:$P$87,표4[[#This Row],[제품명]])</f>
        <v>0</v>
      </c>
      <c r="V604" s="131">
        <f>COUNTIF(사출계획!$O$88:$P$110,표4[[#This Row],[제품명]])</f>
        <v>0</v>
      </c>
      <c r="W604" s="54">
        <f>COUNTIF(사출계획!$Q$62:$R$110,표4[[#This Row],[제품명]])</f>
        <v>0</v>
      </c>
      <c r="X604" s="131">
        <f>COUNTIF(사출계획!$Q$62:$R$87,표4[[#This Row],[제품명]])</f>
        <v>0</v>
      </c>
      <c r="Y604" s="131">
        <f>COUNTIF(사출계획!$Q$88:$R$110,표4[[#This Row],[제품명]])</f>
        <v>0</v>
      </c>
      <c r="Z604" s="54">
        <f>COUNTIF(사출계획!$S$62:$T$110,표4[[#This Row],[제품명]])</f>
        <v>0</v>
      </c>
      <c r="AA604" s="126"/>
      <c r="AB604" s="126"/>
      <c r="AC604" s="253" t="s">
        <v>2489</v>
      </c>
      <c r="AD604" s="129">
        <f>SUMIF(표4[잉크명],표5[[#This Row],[잉크]],표4[월])</f>
        <v>0</v>
      </c>
      <c r="AE604" s="131">
        <f>SUMIF(표4[잉크명],표5[[#This Row],[잉크]],표4[월-3층])</f>
        <v>0</v>
      </c>
      <c r="AF604" s="131">
        <f>SUMIF(표4[잉크명],표5[[#This Row],[잉크]],표4[월-1층])</f>
        <v>0</v>
      </c>
      <c r="AG604" s="133">
        <f>SUMIF(표4[잉크명],표5[[#This Row],[잉크]],표4[화])</f>
        <v>0</v>
      </c>
      <c r="AH604" s="131">
        <f>SUMIF(표4[잉크명],표5[[#This Row],[잉크]],표4[화-3층])</f>
        <v>0</v>
      </c>
      <c r="AI604" s="131">
        <f>SUMIF(표4[잉크명],표5[[#This Row],[잉크]],표4[화-1층])</f>
        <v>0</v>
      </c>
      <c r="AJ604" s="130">
        <f>SUMIF(표4[잉크명],표5[[#This Row],[잉크]],표4[수])</f>
        <v>0</v>
      </c>
      <c r="AK604" s="131">
        <f>SUMIF(표4[잉크명],표5[[#This Row],[잉크]],표4[수-3층])</f>
        <v>0</v>
      </c>
      <c r="AL604" s="131">
        <f>SUMIF(표4[잉크명],표5[[#This Row],[잉크]],표4[수-1층])</f>
        <v>0</v>
      </c>
      <c r="AM604" s="54">
        <f>SUMIF(표4[잉크명],표5[[#This Row],[잉크]],표4[목])</f>
        <v>0</v>
      </c>
      <c r="AN604" s="131">
        <f>SUMIF(표4[잉크명],표5[[#This Row],[잉크]],표4[목-3층])</f>
        <v>0</v>
      </c>
      <c r="AO604" s="131">
        <f>SUMIF(표4[잉크명],표5[[#This Row],[잉크]],표4[목-1층])</f>
        <v>0</v>
      </c>
      <c r="AP604" s="54">
        <f>SUMIF(표4[잉크명],표5[[#This Row],[잉크]],표4[금])</f>
        <v>0</v>
      </c>
      <c r="AQ604" s="131">
        <f>SUMIF(표4[잉크명],표5[[#This Row],[잉크]],표4[금-3층])</f>
        <v>0</v>
      </c>
      <c r="AR604" s="131">
        <f>SUMIF(표4[잉크명],표5[[#This Row],[잉크]],표4[금-1층])</f>
        <v>0</v>
      </c>
      <c r="AS604" s="54">
        <f>SUMIF(표4[잉크명],표5[[#This Row],[잉크]],표4[토])</f>
        <v>0</v>
      </c>
      <c r="AT604" s="131">
        <f>SUMIF(표4[잉크명],표5[[#This Row],[잉크]],표4[토-3층])</f>
        <v>0</v>
      </c>
      <c r="AU604" s="131">
        <f>SUMIF(표4[잉크명],표5[[#This Row],[잉크]],표4[토-1층])</f>
        <v>0</v>
      </c>
      <c r="AV604" s="54">
        <f>SUMIF(표4[잉크명],표5[[#This Row],[잉크]],표4[일])</f>
        <v>0</v>
      </c>
      <c r="AW604" s="131">
        <f>SUMIF(표4[잉크명],표5[[#This Row],[잉크]],표4[일-3층])</f>
        <v>0</v>
      </c>
      <c r="AX604" s="131">
        <f>SUMIF(표4[잉크명],표5[[#This Row],[잉크]],표4[일-1층])</f>
        <v>0</v>
      </c>
      <c r="AY604" s="54">
        <f>SUMIF(표4[잉크명],표5[[#This Row],[잉크]],표4[차주 월])</f>
        <v>0</v>
      </c>
      <c r="AZ604" s="54">
        <f>SUM(표5[[#This Row],[월]:[차주 월]])</f>
        <v>0</v>
      </c>
    </row>
    <row r="605" spans="2:52" x14ac:dyDescent="0.3">
      <c r="B605" s="56" t="s">
        <v>1437</v>
      </c>
      <c r="C605" s="56"/>
      <c r="D605" s="56" t="s">
        <v>1438</v>
      </c>
      <c r="E605" s="54">
        <f>COUNTIF(사출계획!$E$62:$F$110,표4[[#This Row],[제품명]])</f>
        <v>0</v>
      </c>
      <c r="F605" s="131">
        <f>COUNTIF(사출계획!$E$62:$F$87,표4[[#This Row],[제품명]])</f>
        <v>0</v>
      </c>
      <c r="G605" s="131">
        <f>COUNTIF(사출계획!$E$88:$F$110,표4[[#This Row],[제품명]])</f>
        <v>0</v>
      </c>
      <c r="H605" s="54">
        <f>COUNTIF(사출계획!$G$62:$H$110,표4[[#This Row],[제품명]])</f>
        <v>0</v>
      </c>
      <c r="I605" s="132">
        <f>COUNTIF(사출계획!$G$62:$H$87,표4[[#This Row],[제품명]])</f>
        <v>0</v>
      </c>
      <c r="J605" s="132">
        <f>COUNTIF(사출계획!$G$88:$H$110,표4[[#This Row],[제품명]])</f>
        <v>0</v>
      </c>
      <c r="K605" s="54">
        <f>COUNTIF(사출계획!$I$62:$J$110,표4[[#This Row],[제품명]])</f>
        <v>0</v>
      </c>
      <c r="L605" s="131">
        <f>COUNTIF(사출계획!$I$62:$J$87,표4[[#This Row],[제품명]])</f>
        <v>0</v>
      </c>
      <c r="M605" s="131">
        <f>COUNTIF(사출계획!$I$88:$J$110,표4[[#This Row],[제품명]])</f>
        <v>0</v>
      </c>
      <c r="N605" s="129">
        <f>COUNTIF(사출계획!$K$62:$L$110,표4[[#This Row],[제품명]])</f>
        <v>0</v>
      </c>
      <c r="O605" s="131">
        <f>COUNTIF(사출계획!$K$62:$L$87,표4[[#This Row],[제품명]])</f>
        <v>0</v>
      </c>
      <c r="P605" s="131">
        <f>COUNTIF(사출계획!$K$88:$L$110,표4[[#This Row],[제품명]])</f>
        <v>0</v>
      </c>
      <c r="Q605" s="130">
        <f>COUNTIF(사출계획!$M$62:$N$110,표4[[#This Row],[제품명]])</f>
        <v>0</v>
      </c>
      <c r="R605" s="131">
        <f>COUNTIF(사출계획!$M$62:$N$87,표4[[#This Row],[제품명]])</f>
        <v>0</v>
      </c>
      <c r="S605" s="131">
        <f>COUNTIF(사출계획!$M$88:$N$110,표4[[#This Row],[제품명]])</f>
        <v>0</v>
      </c>
      <c r="T605" s="54">
        <f>COUNTIF(사출계획!$O$62:$P$110,표4[[#This Row],[제품명]])</f>
        <v>0</v>
      </c>
      <c r="U605" s="131">
        <f>COUNTIF(사출계획!$O$62:$P$87,표4[[#This Row],[제품명]])</f>
        <v>0</v>
      </c>
      <c r="V605" s="131">
        <f>COUNTIF(사출계획!$O$88:$P$110,표4[[#This Row],[제품명]])</f>
        <v>0</v>
      </c>
      <c r="W605" s="54">
        <f>COUNTIF(사출계획!$Q$62:$R$110,표4[[#This Row],[제품명]])</f>
        <v>0</v>
      </c>
      <c r="X605" s="131">
        <f>COUNTIF(사출계획!$Q$62:$R$87,표4[[#This Row],[제품명]])</f>
        <v>0</v>
      </c>
      <c r="Y605" s="131">
        <f>COUNTIF(사출계획!$Q$88:$R$110,표4[[#This Row],[제품명]])</f>
        <v>0</v>
      </c>
      <c r="Z605" s="54">
        <f>COUNTIF(사출계획!$S$62:$T$110,표4[[#This Row],[제품명]])</f>
        <v>0</v>
      </c>
      <c r="AA605" s="126"/>
      <c r="AB605" s="126"/>
      <c r="AC605" s="253" t="s">
        <v>2490</v>
      </c>
      <c r="AD605" s="129">
        <f>SUMIF(표4[잉크명],표5[[#This Row],[잉크]],표4[월])</f>
        <v>0</v>
      </c>
      <c r="AE605" s="131">
        <f>SUMIF(표4[잉크명],표5[[#This Row],[잉크]],표4[월-3층])</f>
        <v>0</v>
      </c>
      <c r="AF605" s="131">
        <f>SUMIF(표4[잉크명],표5[[#This Row],[잉크]],표4[월-1층])</f>
        <v>0</v>
      </c>
      <c r="AG605" s="133">
        <f>SUMIF(표4[잉크명],표5[[#This Row],[잉크]],표4[화])</f>
        <v>0</v>
      </c>
      <c r="AH605" s="131">
        <f>SUMIF(표4[잉크명],표5[[#This Row],[잉크]],표4[화-3층])</f>
        <v>0</v>
      </c>
      <c r="AI605" s="131">
        <f>SUMIF(표4[잉크명],표5[[#This Row],[잉크]],표4[화-1층])</f>
        <v>0</v>
      </c>
      <c r="AJ605" s="130">
        <f>SUMIF(표4[잉크명],표5[[#This Row],[잉크]],표4[수])</f>
        <v>0</v>
      </c>
      <c r="AK605" s="131">
        <f>SUMIF(표4[잉크명],표5[[#This Row],[잉크]],표4[수-3층])</f>
        <v>0</v>
      </c>
      <c r="AL605" s="131">
        <f>SUMIF(표4[잉크명],표5[[#This Row],[잉크]],표4[수-1층])</f>
        <v>0</v>
      </c>
      <c r="AM605" s="54">
        <f>SUMIF(표4[잉크명],표5[[#This Row],[잉크]],표4[목])</f>
        <v>0</v>
      </c>
      <c r="AN605" s="131">
        <f>SUMIF(표4[잉크명],표5[[#This Row],[잉크]],표4[목-3층])</f>
        <v>0</v>
      </c>
      <c r="AO605" s="131">
        <f>SUMIF(표4[잉크명],표5[[#This Row],[잉크]],표4[목-1층])</f>
        <v>0</v>
      </c>
      <c r="AP605" s="54">
        <f>SUMIF(표4[잉크명],표5[[#This Row],[잉크]],표4[금])</f>
        <v>0</v>
      </c>
      <c r="AQ605" s="131">
        <f>SUMIF(표4[잉크명],표5[[#This Row],[잉크]],표4[금-3층])</f>
        <v>0</v>
      </c>
      <c r="AR605" s="131">
        <f>SUMIF(표4[잉크명],표5[[#This Row],[잉크]],표4[금-1층])</f>
        <v>0</v>
      </c>
      <c r="AS605" s="54">
        <f>SUMIF(표4[잉크명],표5[[#This Row],[잉크]],표4[토])</f>
        <v>0</v>
      </c>
      <c r="AT605" s="131">
        <f>SUMIF(표4[잉크명],표5[[#This Row],[잉크]],표4[토-3층])</f>
        <v>0</v>
      </c>
      <c r="AU605" s="131">
        <f>SUMIF(표4[잉크명],표5[[#This Row],[잉크]],표4[토-1층])</f>
        <v>0</v>
      </c>
      <c r="AV605" s="54">
        <f>SUMIF(표4[잉크명],표5[[#This Row],[잉크]],표4[일])</f>
        <v>0</v>
      </c>
      <c r="AW605" s="131">
        <f>SUMIF(표4[잉크명],표5[[#This Row],[잉크]],표4[일-3층])</f>
        <v>0</v>
      </c>
      <c r="AX605" s="131">
        <f>SUMIF(표4[잉크명],표5[[#This Row],[잉크]],표4[일-1층])</f>
        <v>0</v>
      </c>
      <c r="AY605" s="54">
        <f>SUMIF(표4[잉크명],표5[[#This Row],[잉크]],표4[차주 월])</f>
        <v>0</v>
      </c>
      <c r="AZ605" s="54">
        <f>SUM(표5[[#This Row],[월]:[차주 월]])</f>
        <v>0</v>
      </c>
    </row>
    <row r="606" spans="2:52" x14ac:dyDescent="0.3">
      <c r="B606" s="56" t="s">
        <v>1437</v>
      </c>
      <c r="C606" s="56"/>
      <c r="D606" s="56" t="s">
        <v>1439</v>
      </c>
      <c r="E606" s="34">
        <f>COUNTIF(사출계획!$E$62:$F$110,표4[[#This Row],[제품명]])</f>
        <v>0</v>
      </c>
      <c r="F606" s="126">
        <f>COUNTIF(사출계획!$E$62:$F$87,표4[[#This Row],[제품명]])</f>
        <v>0</v>
      </c>
      <c r="G606" s="126">
        <f>COUNTIF(사출계획!$E$88:$F$110,표4[[#This Row],[제품명]])</f>
        <v>0</v>
      </c>
      <c r="H606" s="34">
        <f>COUNTIF(사출계획!$G$62:$H$110,표4[[#This Row],[제품명]])</f>
        <v>0</v>
      </c>
      <c r="I606" s="128">
        <f>COUNTIF(사출계획!$G$62:$H$87,표4[[#This Row],[제품명]])</f>
        <v>0</v>
      </c>
      <c r="J606" s="128">
        <f>COUNTIF(사출계획!$G$88:$H$110,표4[[#This Row],[제품명]])</f>
        <v>0</v>
      </c>
      <c r="K606" s="34">
        <f>COUNTIF(사출계획!$I$62:$J$110,표4[[#This Row],[제품명]])</f>
        <v>0</v>
      </c>
      <c r="L606" s="126">
        <f>COUNTIF(사출계획!$I$62:$J$87,표4[[#This Row],[제품명]])</f>
        <v>0</v>
      </c>
      <c r="M606" s="126">
        <f>COUNTIF(사출계획!$I$88:$J$110,표4[[#This Row],[제품명]])</f>
        <v>0</v>
      </c>
      <c r="N606" s="129">
        <f>COUNTIF(사출계획!$K$62:$L$110,표4[[#This Row],[제품명]])</f>
        <v>0</v>
      </c>
      <c r="O606" s="126">
        <f>COUNTIF(사출계획!$K$62:$L$87,표4[[#This Row],[제품명]])</f>
        <v>0</v>
      </c>
      <c r="P606" s="126">
        <f>COUNTIF(사출계획!$K$88:$L$110,표4[[#This Row],[제품명]])</f>
        <v>0</v>
      </c>
      <c r="Q606" s="130">
        <f>COUNTIF(사출계획!$M$62:$N$110,표4[[#This Row],[제품명]])</f>
        <v>0</v>
      </c>
      <c r="R606" s="126">
        <f>COUNTIF(사출계획!$M$62:$N$87,표4[[#This Row],[제품명]])</f>
        <v>0</v>
      </c>
      <c r="S606" s="126">
        <f>COUNTIF(사출계획!$M$88:$N$110,표4[[#This Row],[제품명]])</f>
        <v>0</v>
      </c>
      <c r="T606" s="34">
        <f>COUNTIF(사출계획!$O$62:$P$110,표4[[#This Row],[제품명]])</f>
        <v>0</v>
      </c>
      <c r="U606" s="126">
        <f>COUNTIF(사출계획!$O$62:$P$87,표4[[#This Row],[제품명]])</f>
        <v>0</v>
      </c>
      <c r="V606" s="126">
        <f>COUNTIF(사출계획!$O$88:$P$110,표4[[#This Row],[제품명]])</f>
        <v>0</v>
      </c>
      <c r="W606" s="34">
        <f>COUNTIF(사출계획!$Q$62:$R$110,표4[[#This Row],[제품명]])</f>
        <v>0</v>
      </c>
      <c r="X606" s="126">
        <f>COUNTIF(사출계획!$Q$62:$R$87,표4[[#This Row],[제품명]])</f>
        <v>0</v>
      </c>
      <c r="Y606" s="126">
        <f>COUNTIF(사출계획!$Q$88:$R$110,표4[[#This Row],[제품명]])</f>
        <v>0</v>
      </c>
      <c r="Z606" s="34">
        <f>COUNTIF(사출계획!$S$62:$T$110,표4[[#This Row],[제품명]])</f>
        <v>0</v>
      </c>
      <c r="AA606" s="126"/>
      <c r="AB606" s="126"/>
      <c r="AC606" s="33" t="s">
        <v>2493</v>
      </c>
      <c r="AD606" s="129">
        <f>SUMIF(표4[잉크명],표5[[#This Row],[잉크]],표4[월])</f>
        <v>0</v>
      </c>
      <c r="AE606" s="126">
        <f>SUMIF(표4[잉크명],표5[[#This Row],[잉크]],표4[월-3층])</f>
        <v>0</v>
      </c>
      <c r="AF606" s="126">
        <f>SUMIF(표4[잉크명],표5[[#This Row],[잉크]],표4[월-1층])</f>
        <v>0</v>
      </c>
      <c r="AG606" s="133">
        <f>SUMIF(표4[잉크명],표5[[#This Row],[잉크]],표4[화])</f>
        <v>0</v>
      </c>
      <c r="AH606" s="126">
        <f>SUMIF(표4[잉크명],표5[[#This Row],[잉크]],표4[화-3층])</f>
        <v>0</v>
      </c>
      <c r="AI606" s="126">
        <f>SUMIF(표4[잉크명],표5[[#This Row],[잉크]],표4[화-1층])</f>
        <v>0</v>
      </c>
      <c r="AJ606" s="130">
        <f>SUMIF(표4[잉크명],표5[[#This Row],[잉크]],표4[수])</f>
        <v>0</v>
      </c>
      <c r="AK606" s="126">
        <f>SUMIF(표4[잉크명],표5[[#This Row],[잉크]],표4[수-3층])</f>
        <v>0</v>
      </c>
      <c r="AL606" s="126">
        <f>SUMIF(표4[잉크명],표5[[#This Row],[잉크]],표4[수-1층])</f>
        <v>0</v>
      </c>
      <c r="AM606" s="34">
        <f>SUMIF(표4[잉크명],표5[[#This Row],[잉크]],표4[목])</f>
        <v>0</v>
      </c>
      <c r="AN606" s="126">
        <f>SUMIF(표4[잉크명],표5[[#This Row],[잉크]],표4[목-3층])</f>
        <v>0</v>
      </c>
      <c r="AO606" s="126">
        <f>SUMIF(표4[잉크명],표5[[#This Row],[잉크]],표4[목-1층])</f>
        <v>0</v>
      </c>
      <c r="AP606" s="34">
        <f>SUMIF(표4[잉크명],표5[[#This Row],[잉크]],표4[금])</f>
        <v>0</v>
      </c>
      <c r="AQ606" s="126">
        <f>SUMIF(표4[잉크명],표5[[#This Row],[잉크]],표4[금-3층])</f>
        <v>0</v>
      </c>
      <c r="AR606" s="126">
        <f>SUMIF(표4[잉크명],표5[[#This Row],[잉크]],표4[금-1층])</f>
        <v>0</v>
      </c>
      <c r="AS606" s="34">
        <f>SUMIF(표4[잉크명],표5[[#This Row],[잉크]],표4[토])</f>
        <v>0</v>
      </c>
      <c r="AT606" s="126">
        <f>SUMIF(표4[잉크명],표5[[#This Row],[잉크]],표4[토-3층])</f>
        <v>0</v>
      </c>
      <c r="AU606" s="126">
        <f>SUMIF(표4[잉크명],표5[[#This Row],[잉크]],표4[토-1층])</f>
        <v>0</v>
      </c>
      <c r="AV606" s="34">
        <f>SUMIF(표4[잉크명],표5[[#This Row],[잉크]],표4[일])</f>
        <v>0</v>
      </c>
      <c r="AW606" s="126">
        <f>SUMIF(표4[잉크명],표5[[#This Row],[잉크]],표4[일-3층])</f>
        <v>0</v>
      </c>
      <c r="AX606" s="126">
        <f>SUMIF(표4[잉크명],표5[[#This Row],[잉크]],표4[일-1층])</f>
        <v>0</v>
      </c>
      <c r="AY606" s="34">
        <f>SUMIF(표4[잉크명],표5[[#This Row],[잉크]],표4[차주 월])</f>
        <v>0</v>
      </c>
      <c r="AZ606" s="34">
        <f>SUM(표5[[#This Row],[월]:[차주 월]])</f>
        <v>0</v>
      </c>
    </row>
    <row r="607" spans="2:52" x14ac:dyDescent="0.3">
      <c r="B607" s="56" t="s">
        <v>1437</v>
      </c>
      <c r="C607" s="56"/>
      <c r="D607" s="56" t="s">
        <v>1440</v>
      </c>
      <c r="E607" s="54">
        <f>COUNTIF(사출계획!$E$62:$F$110,표4[[#This Row],[제품명]])</f>
        <v>0</v>
      </c>
      <c r="F607" s="131">
        <f>COUNTIF(사출계획!$E$62:$F$87,표4[[#This Row],[제품명]])</f>
        <v>0</v>
      </c>
      <c r="G607" s="131">
        <f>COUNTIF(사출계획!$E$88:$F$110,표4[[#This Row],[제품명]])</f>
        <v>0</v>
      </c>
      <c r="H607" s="54">
        <f>COUNTIF(사출계획!$G$62:$H$110,표4[[#This Row],[제품명]])</f>
        <v>0</v>
      </c>
      <c r="I607" s="132">
        <f>COUNTIF(사출계획!$G$62:$H$87,표4[[#This Row],[제품명]])</f>
        <v>0</v>
      </c>
      <c r="J607" s="132">
        <f>COUNTIF(사출계획!$G$88:$H$110,표4[[#This Row],[제품명]])</f>
        <v>0</v>
      </c>
      <c r="K607" s="54">
        <f>COUNTIF(사출계획!$I$62:$J$110,표4[[#This Row],[제품명]])</f>
        <v>0</v>
      </c>
      <c r="L607" s="131">
        <f>COUNTIF(사출계획!$I$62:$J$87,표4[[#This Row],[제품명]])</f>
        <v>0</v>
      </c>
      <c r="M607" s="131">
        <f>COUNTIF(사출계획!$I$88:$J$110,표4[[#This Row],[제품명]])</f>
        <v>0</v>
      </c>
      <c r="N607" s="129">
        <f>COUNTIF(사출계획!$K$62:$L$110,표4[[#This Row],[제품명]])</f>
        <v>0</v>
      </c>
      <c r="O607" s="131">
        <f>COUNTIF(사출계획!$K$62:$L$87,표4[[#This Row],[제품명]])</f>
        <v>0</v>
      </c>
      <c r="P607" s="131">
        <f>COUNTIF(사출계획!$K$88:$L$110,표4[[#This Row],[제품명]])</f>
        <v>0</v>
      </c>
      <c r="Q607" s="130">
        <f>COUNTIF(사출계획!$M$62:$N$110,표4[[#This Row],[제품명]])</f>
        <v>0</v>
      </c>
      <c r="R607" s="131">
        <f>COUNTIF(사출계획!$M$62:$N$87,표4[[#This Row],[제품명]])</f>
        <v>0</v>
      </c>
      <c r="S607" s="131">
        <f>COUNTIF(사출계획!$M$88:$N$110,표4[[#This Row],[제품명]])</f>
        <v>0</v>
      </c>
      <c r="T607" s="54">
        <f>COUNTIF(사출계획!$O$62:$P$110,표4[[#This Row],[제품명]])</f>
        <v>0</v>
      </c>
      <c r="U607" s="131">
        <f>COUNTIF(사출계획!$O$62:$P$87,표4[[#This Row],[제품명]])</f>
        <v>0</v>
      </c>
      <c r="V607" s="131">
        <f>COUNTIF(사출계획!$O$88:$P$110,표4[[#This Row],[제품명]])</f>
        <v>0</v>
      </c>
      <c r="W607" s="54">
        <f>COUNTIF(사출계획!$Q$62:$R$110,표4[[#This Row],[제품명]])</f>
        <v>0</v>
      </c>
      <c r="X607" s="131">
        <f>COUNTIF(사출계획!$Q$62:$R$87,표4[[#This Row],[제품명]])</f>
        <v>0</v>
      </c>
      <c r="Y607" s="131">
        <f>COUNTIF(사출계획!$Q$88:$R$110,표4[[#This Row],[제품명]])</f>
        <v>0</v>
      </c>
      <c r="Z607" s="54">
        <f>COUNTIF(사출계획!$S$62:$T$110,표4[[#This Row],[제품명]])</f>
        <v>0</v>
      </c>
      <c r="AA607" s="126"/>
      <c r="AB607" s="126"/>
      <c r="AC607" s="254" t="s">
        <v>2500</v>
      </c>
      <c r="AD607" s="129">
        <f>SUMIF(표4[잉크명],표5[[#This Row],[잉크]],표4[월])</f>
        <v>0</v>
      </c>
      <c r="AE607" s="131">
        <f>SUMIF(표4[잉크명],표5[[#This Row],[잉크]],표4[월-3층])</f>
        <v>0</v>
      </c>
      <c r="AF607" s="131">
        <f>SUMIF(표4[잉크명],표5[[#This Row],[잉크]],표4[월-1층])</f>
        <v>0</v>
      </c>
      <c r="AG607" s="133">
        <f>SUMIF(표4[잉크명],표5[[#This Row],[잉크]],표4[화])</f>
        <v>0</v>
      </c>
      <c r="AH607" s="131">
        <f>SUMIF(표4[잉크명],표5[[#This Row],[잉크]],표4[화-3층])</f>
        <v>0</v>
      </c>
      <c r="AI607" s="131">
        <f>SUMIF(표4[잉크명],표5[[#This Row],[잉크]],표4[화-1층])</f>
        <v>0</v>
      </c>
      <c r="AJ607" s="130">
        <f>SUMIF(표4[잉크명],표5[[#This Row],[잉크]],표4[수])</f>
        <v>0</v>
      </c>
      <c r="AK607" s="131">
        <f>SUMIF(표4[잉크명],표5[[#This Row],[잉크]],표4[수-3층])</f>
        <v>0</v>
      </c>
      <c r="AL607" s="131">
        <f>SUMIF(표4[잉크명],표5[[#This Row],[잉크]],표4[수-1층])</f>
        <v>0</v>
      </c>
      <c r="AM607" s="54">
        <f>SUMIF(표4[잉크명],표5[[#This Row],[잉크]],표4[목])</f>
        <v>0</v>
      </c>
      <c r="AN607" s="131">
        <f>SUMIF(표4[잉크명],표5[[#This Row],[잉크]],표4[목-3층])</f>
        <v>0</v>
      </c>
      <c r="AO607" s="131">
        <f>SUMIF(표4[잉크명],표5[[#This Row],[잉크]],표4[목-1층])</f>
        <v>0</v>
      </c>
      <c r="AP607" s="54">
        <f>SUMIF(표4[잉크명],표5[[#This Row],[잉크]],표4[금])</f>
        <v>0</v>
      </c>
      <c r="AQ607" s="131">
        <f>SUMIF(표4[잉크명],표5[[#This Row],[잉크]],표4[금-3층])</f>
        <v>0</v>
      </c>
      <c r="AR607" s="131">
        <f>SUMIF(표4[잉크명],표5[[#This Row],[잉크]],표4[금-1층])</f>
        <v>0</v>
      </c>
      <c r="AS607" s="54">
        <f>SUMIF(표4[잉크명],표5[[#This Row],[잉크]],표4[토])</f>
        <v>0</v>
      </c>
      <c r="AT607" s="131">
        <f>SUMIF(표4[잉크명],표5[[#This Row],[잉크]],표4[토-3층])</f>
        <v>0</v>
      </c>
      <c r="AU607" s="131">
        <f>SUMIF(표4[잉크명],표5[[#This Row],[잉크]],표4[토-1층])</f>
        <v>0</v>
      </c>
      <c r="AV607" s="54">
        <f>SUMIF(표4[잉크명],표5[[#This Row],[잉크]],표4[일])</f>
        <v>0</v>
      </c>
      <c r="AW607" s="131">
        <f>SUMIF(표4[잉크명],표5[[#This Row],[잉크]],표4[일-3층])</f>
        <v>0</v>
      </c>
      <c r="AX607" s="131">
        <f>SUMIF(표4[잉크명],표5[[#This Row],[잉크]],표4[일-1층])</f>
        <v>0</v>
      </c>
      <c r="AY607" s="54">
        <f>SUMIF(표4[잉크명],표5[[#This Row],[잉크]],표4[차주 월])</f>
        <v>0</v>
      </c>
      <c r="AZ607" s="54">
        <f>SUM(표5[[#This Row],[월]:[차주 월]])</f>
        <v>0</v>
      </c>
    </row>
    <row r="608" spans="2:52" x14ac:dyDescent="0.3">
      <c r="B608" s="56" t="s">
        <v>1444</v>
      </c>
      <c r="C608" s="56"/>
      <c r="D608" s="56" t="s">
        <v>1441</v>
      </c>
      <c r="E608" s="34">
        <f>COUNTIF(사출계획!$E$62:$F$110,표4[[#This Row],[제품명]])</f>
        <v>0</v>
      </c>
      <c r="F608" s="126">
        <f>COUNTIF(사출계획!$E$62:$F$87,표4[[#This Row],[제품명]])</f>
        <v>0</v>
      </c>
      <c r="G608" s="126">
        <f>COUNTIF(사출계획!$E$88:$F$110,표4[[#This Row],[제품명]])</f>
        <v>0</v>
      </c>
      <c r="H608" s="34">
        <f>COUNTIF(사출계획!$G$62:$H$110,표4[[#This Row],[제품명]])</f>
        <v>0</v>
      </c>
      <c r="I608" s="128">
        <f>COUNTIF(사출계획!$G$62:$H$87,표4[[#This Row],[제품명]])</f>
        <v>0</v>
      </c>
      <c r="J608" s="128">
        <f>COUNTIF(사출계획!$G$88:$H$110,표4[[#This Row],[제품명]])</f>
        <v>0</v>
      </c>
      <c r="K608" s="34">
        <f>COUNTIF(사출계획!$I$62:$J$110,표4[[#This Row],[제품명]])</f>
        <v>0</v>
      </c>
      <c r="L608" s="126">
        <f>COUNTIF(사출계획!$I$62:$J$87,표4[[#This Row],[제품명]])</f>
        <v>0</v>
      </c>
      <c r="M608" s="126">
        <f>COUNTIF(사출계획!$I$88:$J$110,표4[[#This Row],[제품명]])</f>
        <v>0</v>
      </c>
      <c r="N608" s="129">
        <f>COUNTIF(사출계획!$K$62:$L$110,표4[[#This Row],[제품명]])</f>
        <v>0</v>
      </c>
      <c r="O608" s="126">
        <f>COUNTIF(사출계획!$K$62:$L$87,표4[[#This Row],[제품명]])</f>
        <v>0</v>
      </c>
      <c r="P608" s="126">
        <f>COUNTIF(사출계획!$K$88:$L$110,표4[[#This Row],[제품명]])</f>
        <v>0</v>
      </c>
      <c r="Q608" s="130">
        <f>COUNTIF(사출계획!$M$62:$N$110,표4[[#This Row],[제품명]])</f>
        <v>0</v>
      </c>
      <c r="R608" s="126">
        <f>COUNTIF(사출계획!$M$62:$N$87,표4[[#This Row],[제품명]])</f>
        <v>0</v>
      </c>
      <c r="S608" s="126">
        <f>COUNTIF(사출계획!$M$88:$N$110,표4[[#This Row],[제품명]])</f>
        <v>0</v>
      </c>
      <c r="T608" s="34">
        <f>COUNTIF(사출계획!$O$62:$P$110,표4[[#This Row],[제품명]])</f>
        <v>0</v>
      </c>
      <c r="U608" s="126">
        <f>COUNTIF(사출계획!$O$62:$P$87,표4[[#This Row],[제품명]])</f>
        <v>0</v>
      </c>
      <c r="V608" s="126">
        <f>COUNTIF(사출계획!$O$88:$P$110,표4[[#This Row],[제품명]])</f>
        <v>0</v>
      </c>
      <c r="W608" s="34">
        <f>COUNTIF(사출계획!$Q$62:$R$110,표4[[#This Row],[제품명]])</f>
        <v>0</v>
      </c>
      <c r="X608" s="126">
        <f>COUNTIF(사출계획!$Q$62:$R$87,표4[[#This Row],[제품명]])</f>
        <v>0</v>
      </c>
      <c r="Y608" s="126">
        <f>COUNTIF(사출계획!$Q$88:$R$110,표4[[#This Row],[제품명]])</f>
        <v>0</v>
      </c>
      <c r="Z608" s="34">
        <f>COUNTIF(사출계획!$S$62:$T$110,표4[[#This Row],[제품명]])</f>
        <v>0</v>
      </c>
      <c r="AA608" s="126"/>
      <c r="AB608" s="126"/>
      <c r="AC608" s="33" t="s">
        <v>2498</v>
      </c>
      <c r="AD608" s="129">
        <f>SUMIF(표4[잉크명],표5[[#This Row],[잉크]],표4[월])</f>
        <v>0</v>
      </c>
      <c r="AE608" s="126">
        <f>SUMIF(표4[잉크명],표5[[#This Row],[잉크]],표4[월-3층])</f>
        <v>0</v>
      </c>
      <c r="AF608" s="126">
        <f>SUMIF(표4[잉크명],표5[[#This Row],[잉크]],표4[월-1층])</f>
        <v>0</v>
      </c>
      <c r="AG608" s="133">
        <f>SUMIF(표4[잉크명],표5[[#This Row],[잉크]],표4[화])</f>
        <v>0</v>
      </c>
      <c r="AH608" s="126">
        <f>SUMIF(표4[잉크명],표5[[#This Row],[잉크]],표4[화-3층])</f>
        <v>0</v>
      </c>
      <c r="AI608" s="126">
        <f>SUMIF(표4[잉크명],표5[[#This Row],[잉크]],표4[화-1층])</f>
        <v>0</v>
      </c>
      <c r="AJ608" s="130">
        <f>SUMIF(표4[잉크명],표5[[#This Row],[잉크]],표4[수])</f>
        <v>0</v>
      </c>
      <c r="AK608" s="126">
        <f>SUMIF(표4[잉크명],표5[[#This Row],[잉크]],표4[수-3층])</f>
        <v>0</v>
      </c>
      <c r="AL608" s="126">
        <f>SUMIF(표4[잉크명],표5[[#This Row],[잉크]],표4[수-1층])</f>
        <v>0</v>
      </c>
      <c r="AM608" s="34">
        <f>SUMIF(표4[잉크명],표5[[#This Row],[잉크]],표4[목])</f>
        <v>0</v>
      </c>
      <c r="AN608" s="126">
        <f>SUMIF(표4[잉크명],표5[[#This Row],[잉크]],표4[목-3층])</f>
        <v>0</v>
      </c>
      <c r="AO608" s="126">
        <f>SUMIF(표4[잉크명],표5[[#This Row],[잉크]],표4[목-1층])</f>
        <v>0</v>
      </c>
      <c r="AP608" s="34">
        <f>SUMIF(표4[잉크명],표5[[#This Row],[잉크]],표4[금])</f>
        <v>0</v>
      </c>
      <c r="AQ608" s="126">
        <f>SUMIF(표4[잉크명],표5[[#This Row],[잉크]],표4[금-3층])</f>
        <v>0</v>
      </c>
      <c r="AR608" s="126">
        <f>SUMIF(표4[잉크명],표5[[#This Row],[잉크]],표4[금-1층])</f>
        <v>0</v>
      </c>
      <c r="AS608" s="34">
        <f>SUMIF(표4[잉크명],표5[[#This Row],[잉크]],표4[토])</f>
        <v>0</v>
      </c>
      <c r="AT608" s="126">
        <f>SUMIF(표4[잉크명],표5[[#This Row],[잉크]],표4[토-3층])</f>
        <v>0</v>
      </c>
      <c r="AU608" s="126">
        <f>SUMIF(표4[잉크명],표5[[#This Row],[잉크]],표4[토-1층])</f>
        <v>0</v>
      </c>
      <c r="AV608" s="34">
        <f>SUMIF(표4[잉크명],표5[[#This Row],[잉크]],표4[일])</f>
        <v>0</v>
      </c>
      <c r="AW608" s="126">
        <f>SUMIF(표4[잉크명],표5[[#This Row],[잉크]],표4[일-3층])</f>
        <v>0</v>
      </c>
      <c r="AX608" s="126">
        <f>SUMIF(표4[잉크명],표5[[#This Row],[잉크]],표4[일-1층])</f>
        <v>0</v>
      </c>
      <c r="AY608" s="34">
        <f>SUMIF(표4[잉크명],표5[[#This Row],[잉크]],표4[차주 월])</f>
        <v>0</v>
      </c>
      <c r="AZ608" s="34">
        <f>SUM(표5[[#This Row],[월]:[차주 월]])</f>
        <v>0</v>
      </c>
    </row>
    <row r="609" spans="2:52" x14ac:dyDescent="0.3">
      <c r="B609" s="56" t="s">
        <v>1444</v>
      </c>
      <c r="C609" s="56"/>
      <c r="D609" s="56" t="s">
        <v>1442</v>
      </c>
      <c r="E609" s="34">
        <f>COUNTIF(사출계획!$E$62:$F$110,표4[[#This Row],[제품명]])</f>
        <v>0</v>
      </c>
      <c r="F609" s="126">
        <f>COUNTIF(사출계획!$E$62:$F$87,표4[[#This Row],[제품명]])</f>
        <v>0</v>
      </c>
      <c r="G609" s="126">
        <f>COUNTIF(사출계획!$E$88:$F$110,표4[[#This Row],[제품명]])</f>
        <v>0</v>
      </c>
      <c r="H609" s="34">
        <f>COUNTIF(사출계획!$G$62:$H$110,표4[[#This Row],[제품명]])</f>
        <v>0</v>
      </c>
      <c r="I609" s="128">
        <f>COUNTIF(사출계획!$G$62:$H$87,표4[[#This Row],[제품명]])</f>
        <v>0</v>
      </c>
      <c r="J609" s="128">
        <f>COUNTIF(사출계획!$G$88:$H$110,표4[[#This Row],[제품명]])</f>
        <v>0</v>
      </c>
      <c r="K609" s="34">
        <f>COUNTIF(사출계획!$I$62:$J$110,표4[[#This Row],[제품명]])</f>
        <v>0</v>
      </c>
      <c r="L609" s="126">
        <f>COUNTIF(사출계획!$I$62:$J$87,표4[[#This Row],[제품명]])</f>
        <v>0</v>
      </c>
      <c r="M609" s="126">
        <f>COUNTIF(사출계획!$I$88:$J$110,표4[[#This Row],[제품명]])</f>
        <v>0</v>
      </c>
      <c r="N609" s="129">
        <f>COUNTIF(사출계획!$K$62:$L$110,표4[[#This Row],[제품명]])</f>
        <v>0</v>
      </c>
      <c r="O609" s="126">
        <f>COUNTIF(사출계획!$K$62:$L$87,표4[[#This Row],[제품명]])</f>
        <v>0</v>
      </c>
      <c r="P609" s="126">
        <f>COUNTIF(사출계획!$K$88:$L$110,표4[[#This Row],[제품명]])</f>
        <v>0</v>
      </c>
      <c r="Q609" s="130">
        <f>COUNTIF(사출계획!$M$62:$N$110,표4[[#This Row],[제품명]])</f>
        <v>0</v>
      </c>
      <c r="R609" s="126">
        <f>COUNTIF(사출계획!$M$62:$N$87,표4[[#This Row],[제품명]])</f>
        <v>0</v>
      </c>
      <c r="S609" s="126">
        <f>COUNTIF(사출계획!$M$88:$N$110,표4[[#This Row],[제품명]])</f>
        <v>0</v>
      </c>
      <c r="T609" s="34">
        <f>COUNTIF(사출계획!$O$62:$P$110,표4[[#This Row],[제품명]])</f>
        <v>0</v>
      </c>
      <c r="U609" s="126">
        <f>COUNTIF(사출계획!$O$62:$P$87,표4[[#This Row],[제품명]])</f>
        <v>0</v>
      </c>
      <c r="V609" s="126">
        <f>COUNTIF(사출계획!$O$88:$P$110,표4[[#This Row],[제품명]])</f>
        <v>0</v>
      </c>
      <c r="W609" s="34">
        <f>COUNTIF(사출계획!$Q$62:$R$110,표4[[#This Row],[제품명]])</f>
        <v>0</v>
      </c>
      <c r="X609" s="126">
        <f>COUNTIF(사출계획!$Q$62:$R$87,표4[[#This Row],[제품명]])</f>
        <v>0</v>
      </c>
      <c r="Y609" s="126">
        <f>COUNTIF(사출계획!$Q$88:$R$110,표4[[#This Row],[제품명]])</f>
        <v>0</v>
      </c>
      <c r="Z609" s="34">
        <f>COUNTIF(사출계획!$S$62:$T$110,표4[[#This Row],[제품명]])</f>
        <v>0</v>
      </c>
      <c r="AA609" s="126"/>
      <c r="AB609" s="126"/>
      <c r="AC609" s="254" t="s">
        <v>2499</v>
      </c>
      <c r="AD609" s="129">
        <f>SUMIF(표4[잉크명],표5[[#This Row],[잉크]],표4[월])</f>
        <v>0</v>
      </c>
      <c r="AE609" s="131">
        <f>SUMIF(표4[잉크명],표5[[#This Row],[잉크]],표4[월-3층])</f>
        <v>0</v>
      </c>
      <c r="AF609" s="131">
        <f>SUMIF(표4[잉크명],표5[[#This Row],[잉크]],표4[월-1층])</f>
        <v>0</v>
      </c>
      <c r="AG609" s="133">
        <f>SUMIF(표4[잉크명],표5[[#This Row],[잉크]],표4[화])</f>
        <v>0</v>
      </c>
      <c r="AH609" s="131">
        <f>SUMIF(표4[잉크명],표5[[#This Row],[잉크]],표4[화-3층])</f>
        <v>0</v>
      </c>
      <c r="AI609" s="131">
        <f>SUMIF(표4[잉크명],표5[[#This Row],[잉크]],표4[화-1층])</f>
        <v>0</v>
      </c>
      <c r="AJ609" s="130">
        <f>SUMIF(표4[잉크명],표5[[#This Row],[잉크]],표4[수])</f>
        <v>0</v>
      </c>
      <c r="AK609" s="131">
        <f>SUMIF(표4[잉크명],표5[[#This Row],[잉크]],표4[수-3층])</f>
        <v>0</v>
      </c>
      <c r="AL609" s="131">
        <f>SUMIF(표4[잉크명],표5[[#This Row],[잉크]],표4[수-1층])</f>
        <v>0</v>
      </c>
      <c r="AM609" s="54">
        <f>SUMIF(표4[잉크명],표5[[#This Row],[잉크]],표4[목])</f>
        <v>0</v>
      </c>
      <c r="AN609" s="131">
        <f>SUMIF(표4[잉크명],표5[[#This Row],[잉크]],표4[목-3층])</f>
        <v>0</v>
      </c>
      <c r="AO609" s="131">
        <f>SUMIF(표4[잉크명],표5[[#This Row],[잉크]],표4[목-1층])</f>
        <v>0</v>
      </c>
      <c r="AP609" s="54">
        <f>SUMIF(표4[잉크명],표5[[#This Row],[잉크]],표4[금])</f>
        <v>0</v>
      </c>
      <c r="AQ609" s="131">
        <f>SUMIF(표4[잉크명],표5[[#This Row],[잉크]],표4[금-3층])</f>
        <v>0</v>
      </c>
      <c r="AR609" s="131">
        <f>SUMIF(표4[잉크명],표5[[#This Row],[잉크]],표4[금-1층])</f>
        <v>0</v>
      </c>
      <c r="AS609" s="54">
        <f>SUMIF(표4[잉크명],표5[[#This Row],[잉크]],표4[토])</f>
        <v>0</v>
      </c>
      <c r="AT609" s="131">
        <f>SUMIF(표4[잉크명],표5[[#This Row],[잉크]],표4[토-3층])</f>
        <v>0</v>
      </c>
      <c r="AU609" s="131">
        <f>SUMIF(표4[잉크명],표5[[#This Row],[잉크]],표4[토-1층])</f>
        <v>0</v>
      </c>
      <c r="AV609" s="54">
        <f>SUMIF(표4[잉크명],표5[[#This Row],[잉크]],표4[일])</f>
        <v>0</v>
      </c>
      <c r="AW609" s="131">
        <f>SUMIF(표4[잉크명],표5[[#This Row],[잉크]],표4[일-3층])</f>
        <v>0</v>
      </c>
      <c r="AX609" s="131">
        <f>SUMIF(표4[잉크명],표5[[#This Row],[잉크]],표4[일-1층])</f>
        <v>0</v>
      </c>
      <c r="AY609" s="54">
        <f>SUMIF(표4[잉크명],표5[[#This Row],[잉크]],표4[차주 월])</f>
        <v>0</v>
      </c>
      <c r="AZ609" s="54">
        <f>SUM(표5[[#This Row],[월]:[차주 월]])</f>
        <v>0</v>
      </c>
    </row>
    <row r="610" spans="2:52" x14ac:dyDescent="0.3">
      <c r="B610" s="56" t="s">
        <v>1444</v>
      </c>
      <c r="C610" s="56"/>
      <c r="D610" s="56" t="s">
        <v>1443</v>
      </c>
      <c r="E610" s="54">
        <f>COUNTIF(사출계획!$E$62:$F$110,표4[[#This Row],[제품명]])</f>
        <v>0</v>
      </c>
      <c r="F610" s="131">
        <f>COUNTIF(사출계획!$E$62:$F$87,표4[[#This Row],[제품명]])</f>
        <v>0</v>
      </c>
      <c r="G610" s="131">
        <f>COUNTIF(사출계획!$E$88:$F$110,표4[[#This Row],[제품명]])</f>
        <v>0</v>
      </c>
      <c r="H610" s="54">
        <f>COUNTIF(사출계획!$G$62:$H$110,표4[[#This Row],[제품명]])</f>
        <v>0</v>
      </c>
      <c r="I610" s="132">
        <f>COUNTIF(사출계획!$G$62:$H$87,표4[[#This Row],[제품명]])</f>
        <v>0</v>
      </c>
      <c r="J610" s="132">
        <f>COUNTIF(사출계획!$G$88:$H$110,표4[[#This Row],[제품명]])</f>
        <v>0</v>
      </c>
      <c r="K610" s="54">
        <f>COUNTIF(사출계획!$I$62:$J$110,표4[[#This Row],[제품명]])</f>
        <v>0</v>
      </c>
      <c r="L610" s="131">
        <f>COUNTIF(사출계획!$I$62:$J$87,표4[[#This Row],[제품명]])</f>
        <v>0</v>
      </c>
      <c r="M610" s="131">
        <f>COUNTIF(사출계획!$I$88:$J$110,표4[[#This Row],[제품명]])</f>
        <v>0</v>
      </c>
      <c r="N610" s="129">
        <f>COUNTIF(사출계획!$K$62:$L$110,표4[[#This Row],[제품명]])</f>
        <v>0</v>
      </c>
      <c r="O610" s="131">
        <f>COUNTIF(사출계획!$K$62:$L$87,표4[[#This Row],[제품명]])</f>
        <v>0</v>
      </c>
      <c r="P610" s="131">
        <f>COUNTIF(사출계획!$K$88:$L$110,표4[[#This Row],[제품명]])</f>
        <v>0</v>
      </c>
      <c r="Q610" s="130">
        <f>COUNTIF(사출계획!$M$62:$N$110,표4[[#This Row],[제품명]])</f>
        <v>0</v>
      </c>
      <c r="R610" s="131">
        <f>COUNTIF(사출계획!$M$62:$N$87,표4[[#This Row],[제품명]])</f>
        <v>0</v>
      </c>
      <c r="S610" s="131">
        <f>COUNTIF(사출계획!$M$88:$N$110,표4[[#This Row],[제품명]])</f>
        <v>0</v>
      </c>
      <c r="T610" s="54">
        <f>COUNTIF(사출계획!$O$62:$P$110,표4[[#This Row],[제품명]])</f>
        <v>0</v>
      </c>
      <c r="U610" s="131">
        <f>COUNTIF(사출계획!$O$62:$P$87,표4[[#This Row],[제품명]])</f>
        <v>0</v>
      </c>
      <c r="V610" s="131">
        <f>COUNTIF(사출계획!$O$88:$P$110,표4[[#This Row],[제품명]])</f>
        <v>0</v>
      </c>
      <c r="W610" s="54">
        <f>COUNTIF(사출계획!$Q$62:$R$110,표4[[#This Row],[제품명]])</f>
        <v>0</v>
      </c>
      <c r="X610" s="131">
        <f>COUNTIF(사출계획!$Q$62:$R$87,표4[[#This Row],[제품명]])</f>
        <v>0</v>
      </c>
      <c r="Y610" s="131">
        <f>COUNTIF(사출계획!$Q$88:$R$110,표4[[#This Row],[제품명]])</f>
        <v>0</v>
      </c>
      <c r="Z610" s="54">
        <f>COUNTIF(사출계획!$S$62:$T$110,표4[[#This Row],[제품명]])</f>
        <v>0</v>
      </c>
      <c r="AA610" s="126"/>
      <c r="AB610" s="126"/>
      <c r="AC610" s="33" t="s">
        <v>2506</v>
      </c>
      <c r="AD610" s="129">
        <f>SUMIF(표4[잉크명],표5[[#This Row],[잉크]],표4[월])</f>
        <v>0</v>
      </c>
      <c r="AE610" s="126">
        <f>SUMIF(표4[잉크명],표5[[#This Row],[잉크]],표4[월-3층])</f>
        <v>0</v>
      </c>
      <c r="AF610" s="126">
        <f>SUMIF(표4[잉크명],표5[[#This Row],[잉크]],표4[월-1층])</f>
        <v>0</v>
      </c>
      <c r="AG610" s="133">
        <f>SUMIF(표4[잉크명],표5[[#This Row],[잉크]],표4[화])</f>
        <v>0</v>
      </c>
      <c r="AH610" s="126">
        <f>SUMIF(표4[잉크명],표5[[#This Row],[잉크]],표4[화-3층])</f>
        <v>0</v>
      </c>
      <c r="AI610" s="126">
        <f>SUMIF(표4[잉크명],표5[[#This Row],[잉크]],표4[화-1층])</f>
        <v>0</v>
      </c>
      <c r="AJ610" s="130">
        <f>SUMIF(표4[잉크명],표5[[#This Row],[잉크]],표4[수])</f>
        <v>0</v>
      </c>
      <c r="AK610" s="126">
        <f>SUMIF(표4[잉크명],표5[[#This Row],[잉크]],표4[수-3층])</f>
        <v>0</v>
      </c>
      <c r="AL610" s="126">
        <f>SUMIF(표4[잉크명],표5[[#This Row],[잉크]],표4[수-1층])</f>
        <v>0</v>
      </c>
      <c r="AM610" s="34">
        <f>SUMIF(표4[잉크명],표5[[#This Row],[잉크]],표4[목])</f>
        <v>0</v>
      </c>
      <c r="AN610" s="126">
        <f>SUMIF(표4[잉크명],표5[[#This Row],[잉크]],표4[목-3층])</f>
        <v>0</v>
      </c>
      <c r="AO610" s="126">
        <f>SUMIF(표4[잉크명],표5[[#This Row],[잉크]],표4[목-1층])</f>
        <v>0</v>
      </c>
      <c r="AP610" s="34">
        <f>SUMIF(표4[잉크명],표5[[#This Row],[잉크]],표4[금])</f>
        <v>0</v>
      </c>
      <c r="AQ610" s="126">
        <f>SUMIF(표4[잉크명],표5[[#This Row],[잉크]],표4[금-3층])</f>
        <v>0</v>
      </c>
      <c r="AR610" s="126">
        <f>SUMIF(표4[잉크명],표5[[#This Row],[잉크]],표4[금-1층])</f>
        <v>0</v>
      </c>
      <c r="AS610" s="34">
        <f>SUMIF(표4[잉크명],표5[[#This Row],[잉크]],표4[토])</f>
        <v>0</v>
      </c>
      <c r="AT610" s="126">
        <f>SUMIF(표4[잉크명],표5[[#This Row],[잉크]],표4[토-3층])</f>
        <v>0</v>
      </c>
      <c r="AU610" s="126">
        <f>SUMIF(표4[잉크명],표5[[#This Row],[잉크]],표4[토-1층])</f>
        <v>0</v>
      </c>
      <c r="AV610" s="34">
        <f>SUMIF(표4[잉크명],표5[[#This Row],[잉크]],표4[일])</f>
        <v>0</v>
      </c>
      <c r="AW610" s="126">
        <f>SUMIF(표4[잉크명],표5[[#This Row],[잉크]],표4[일-3층])</f>
        <v>0</v>
      </c>
      <c r="AX610" s="126">
        <f>SUMIF(표4[잉크명],표5[[#This Row],[잉크]],표4[일-1층])</f>
        <v>0</v>
      </c>
      <c r="AY610" s="34">
        <f>SUMIF(표4[잉크명],표5[[#This Row],[잉크]],표4[차주 월])</f>
        <v>0</v>
      </c>
      <c r="AZ610" s="34">
        <f>SUM(표5[[#This Row],[월]:[차주 월]])</f>
        <v>0</v>
      </c>
    </row>
    <row r="611" spans="2:52" x14ac:dyDescent="0.3">
      <c r="B611" s="56" t="s">
        <v>1850</v>
      </c>
      <c r="C611" s="292" t="s">
        <v>2732</v>
      </c>
      <c r="D611" s="56" t="s">
        <v>503</v>
      </c>
      <c r="E611" s="54">
        <f>COUNTIF(사출계획!$E$62:$F$110,표4[[#This Row],[제품명]])</f>
        <v>0</v>
      </c>
      <c r="F611" s="131">
        <f>COUNTIF(사출계획!$E$62:$F$87,표4[[#This Row],[제품명]])</f>
        <v>0</v>
      </c>
      <c r="G611" s="131">
        <f>COUNTIF(사출계획!$E$88:$F$110,표4[[#This Row],[제품명]])</f>
        <v>0</v>
      </c>
      <c r="H611" s="54">
        <f>COUNTIF(사출계획!$G$62:$H$110,표4[[#This Row],[제품명]])</f>
        <v>0</v>
      </c>
      <c r="I611" s="132">
        <f>COUNTIF(사출계획!$G$62:$H$87,표4[[#This Row],[제품명]])</f>
        <v>0</v>
      </c>
      <c r="J611" s="132">
        <f>COUNTIF(사출계획!$G$88:$H$110,표4[[#This Row],[제품명]])</f>
        <v>0</v>
      </c>
      <c r="K611" s="54">
        <f>COUNTIF(사출계획!$I$62:$J$110,표4[[#This Row],[제품명]])</f>
        <v>0</v>
      </c>
      <c r="L611" s="131">
        <f>COUNTIF(사출계획!$I$62:$J$87,표4[[#This Row],[제품명]])</f>
        <v>0</v>
      </c>
      <c r="M611" s="131">
        <f>COUNTIF(사출계획!$I$88:$J$110,표4[[#This Row],[제품명]])</f>
        <v>0</v>
      </c>
      <c r="N611" s="129">
        <f>COUNTIF(사출계획!$K$62:$L$110,표4[[#This Row],[제품명]])</f>
        <v>0</v>
      </c>
      <c r="O611" s="131">
        <f>COUNTIF(사출계획!$K$62:$L$87,표4[[#This Row],[제품명]])</f>
        <v>0</v>
      </c>
      <c r="P611" s="131">
        <f>COUNTIF(사출계획!$K$88:$L$110,표4[[#This Row],[제품명]])</f>
        <v>0</v>
      </c>
      <c r="Q611" s="130">
        <f>COUNTIF(사출계획!$M$62:$N$110,표4[[#This Row],[제품명]])</f>
        <v>0</v>
      </c>
      <c r="R611" s="131">
        <f>COUNTIF(사출계획!$M$62:$N$87,표4[[#This Row],[제품명]])</f>
        <v>0</v>
      </c>
      <c r="S611" s="131">
        <f>COUNTIF(사출계획!$M$88:$N$110,표4[[#This Row],[제품명]])</f>
        <v>0</v>
      </c>
      <c r="T611" s="54">
        <f>COUNTIF(사출계획!$O$62:$P$110,표4[[#This Row],[제품명]])</f>
        <v>0</v>
      </c>
      <c r="U611" s="131">
        <f>COUNTIF(사출계획!$O$62:$P$87,표4[[#This Row],[제품명]])</f>
        <v>0</v>
      </c>
      <c r="V611" s="131">
        <f>COUNTIF(사출계획!$O$88:$P$110,표4[[#This Row],[제품명]])</f>
        <v>0</v>
      </c>
      <c r="W611" s="54">
        <f>COUNTIF(사출계획!$Q$62:$R$110,표4[[#This Row],[제품명]])</f>
        <v>0</v>
      </c>
      <c r="X611" s="131">
        <f>COUNTIF(사출계획!$Q$62:$R$87,표4[[#This Row],[제품명]])</f>
        <v>0</v>
      </c>
      <c r="Y611" s="131">
        <f>COUNTIF(사출계획!$Q$88:$R$110,표4[[#This Row],[제품명]])</f>
        <v>0</v>
      </c>
      <c r="Z611" s="54">
        <f>COUNTIF(사출계획!$S$62:$T$110,표4[[#This Row],[제품명]])</f>
        <v>0</v>
      </c>
      <c r="AA611" s="126"/>
      <c r="AB611" s="126"/>
      <c r="AC611" s="254" t="s">
        <v>2507</v>
      </c>
      <c r="AD611" s="129">
        <f>SUMIF(표4[잉크명],표5[[#This Row],[잉크]],표4[월])</f>
        <v>0</v>
      </c>
      <c r="AE611" s="131">
        <f>SUMIF(표4[잉크명],표5[[#This Row],[잉크]],표4[월-3층])</f>
        <v>0</v>
      </c>
      <c r="AF611" s="131">
        <f>SUMIF(표4[잉크명],표5[[#This Row],[잉크]],표4[월-1층])</f>
        <v>0</v>
      </c>
      <c r="AG611" s="133">
        <f>SUMIF(표4[잉크명],표5[[#This Row],[잉크]],표4[화])</f>
        <v>0</v>
      </c>
      <c r="AH611" s="131">
        <f>SUMIF(표4[잉크명],표5[[#This Row],[잉크]],표4[화-3층])</f>
        <v>0</v>
      </c>
      <c r="AI611" s="131">
        <f>SUMIF(표4[잉크명],표5[[#This Row],[잉크]],표4[화-1층])</f>
        <v>0</v>
      </c>
      <c r="AJ611" s="130">
        <f>SUMIF(표4[잉크명],표5[[#This Row],[잉크]],표4[수])</f>
        <v>0</v>
      </c>
      <c r="AK611" s="131">
        <f>SUMIF(표4[잉크명],표5[[#This Row],[잉크]],표4[수-3층])</f>
        <v>0</v>
      </c>
      <c r="AL611" s="131">
        <f>SUMIF(표4[잉크명],표5[[#This Row],[잉크]],표4[수-1층])</f>
        <v>0</v>
      </c>
      <c r="AM611" s="54">
        <f>SUMIF(표4[잉크명],표5[[#This Row],[잉크]],표4[목])</f>
        <v>0</v>
      </c>
      <c r="AN611" s="131">
        <f>SUMIF(표4[잉크명],표5[[#This Row],[잉크]],표4[목-3층])</f>
        <v>0</v>
      </c>
      <c r="AO611" s="131">
        <f>SUMIF(표4[잉크명],표5[[#This Row],[잉크]],표4[목-1층])</f>
        <v>0</v>
      </c>
      <c r="AP611" s="54">
        <f>SUMIF(표4[잉크명],표5[[#This Row],[잉크]],표4[금])</f>
        <v>0</v>
      </c>
      <c r="AQ611" s="131">
        <f>SUMIF(표4[잉크명],표5[[#This Row],[잉크]],표4[금-3층])</f>
        <v>0</v>
      </c>
      <c r="AR611" s="131">
        <f>SUMIF(표4[잉크명],표5[[#This Row],[잉크]],표4[금-1층])</f>
        <v>0</v>
      </c>
      <c r="AS611" s="54">
        <f>SUMIF(표4[잉크명],표5[[#This Row],[잉크]],표4[토])</f>
        <v>0</v>
      </c>
      <c r="AT611" s="131">
        <f>SUMIF(표4[잉크명],표5[[#This Row],[잉크]],표4[토-3층])</f>
        <v>0</v>
      </c>
      <c r="AU611" s="131">
        <f>SUMIF(표4[잉크명],표5[[#This Row],[잉크]],표4[토-1층])</f>
        <v>0</v>
      </c>
      <c r="AV611" s="54">
        <f>SUMIF(표4[잉크명],표5[[#This Row],[잉크]],표4[일])</f>
        <v>0</v>
      </c>
      <c r="AW611" s="131">
        <f>SUMIF(표4[잉크명],표5[[#This Row],[잉크]],표4[일-3층])</f>
        <v>0</v>
      </c>
      <c r="AX611" s="131">
        <f>SUMIF(표4[잉크명],표5[[#This Row],[잉크]],표4[일-1층])</f>
        <v>0</v>
      </c>
      <c r="AY611" s="54">
        <f>SUMIF(표4[잉크명],표5[[#This Row],[잉크]],표4[차주 월])</f>
        <v>0</v>
      </c>
      <c r="AZ611" s="54">
        <f>SUM(표5[[#This Row],[월]:[차주 월]])</f>
        <v>0</v>
      </c>
    </row>
    <row r="612" spans="2:52" x14ac:dyDescent="0.3">
      <c r="B612" s="56" t="s">
        <v>1851</v>
      </c>
      <c r="C612" s="292" t="s">
        <v>2732</v>
      </c>
      <c r="D612" s="56" t="s">
        <v>1445</v>
      </c>
      <c r="E612" s="34">
        <f>COUNTIF(사출계획!$E$62:$F$110,표4[[#This Row],[제품명]])</f>
        <v>0</v>
      </c>
      <c r="F612" s="126">
        <f>COUNTIF(사출계획!$E$62:$F$87,표4[[#This Row],[제품명]])</f>
        <v>0</v>
      </c>
      <c r="G612" s="126">
        <f>COUNTIF(사출계획!$E$88:$F$110,표4[[#This Row],[제품명]])</f>
        <v>0</v>
      </c>
      <c r="H612" s="34">
        <f>COUNTIF(사출계획!$G$62:$H$110,표4[[#This Row],[제품명]])</f>
        <v>0</v>
      </c>
      <c r="I612" s="128">
        <f>COUNTIF(사출계획!$G$62:$H$87,표4[[#This Row],[제품명]])</f>
        <v>0</v>
      </c>
      <c r="J612" s="128">
        <f>COUNTIF(사출계획!$G$88:$H$110,표4[[#This Row],[제품명]])</f>
        <v>0</v>
      </c>
      <c r="K612" s="34">
        <f>COUNTIF(사출계획!$I$62:$J$110,표4[[#This Row],[제품명]])</f>
        <v>0</v>
      </c>
      <c r="L612" s="126">
        <f>COUNTIF(사출계획!$I$62:$J$87,표4[[#This Row],[제품명]])</f>
        <v>0</v>
      </c>
      <c r="M612" s="126">
        <f>COUNTIF(사출계획!$I$88:$J$110,표4[[#This Row],[제품명]])</f>
        <v>0</v>
      </c>
      <c r="N612" s="129">
        <f>COUNTIF(사출계획!$K$62:$L$110,표4[[#This Row],[제품명]])</f>
        <v>0</v>
      </c>
      <c r="O612" s="126">
        <f>COUNTIF(사출계획!$K$62:$L$87,표4[[#This Row],[제품명]])</f>
        <v>0</v>
      </c>
      <c r="P612" s="126">
        <f>COUNTIF(사출계획!$K$88:$L$110,표4[[#This Row],[제품명]])</f>
        <v>0</v>
      </c>
      <c r="Q612" s="130">
        <f>COUNTIF(사출계획!$M$62:$N$110,표4[[#This Row],[제품명]])</f>
        <v>0</v>
      </c>
      <c r="R612" s="126">
        <f>COUNTIF(사출계획!$M$62:$N$87,표4[[#This Row],[제품명]])</f>
        <v>0</v>
      </c>
      <c r="S612" s="126">
        <f>COUNTIF(사출계획!$M$88:$N$110,표4[[#This Row],[제품명]])</f>
        <v>0</v>
      </c>
      <c r="T612" s="34">
        <f>COUNTIF(사출계획!$O$62:$P$110,표4[[#This Row],[제품명]])</f>
        <v>0</v>
      </c>
      <c r="U612" s="126">
        <f>COUNTIF(사출계획!$O$62:$P$87,표4[[#This Row],[제품명]])</f>
        <v>0</v>
      </c>
      <c r="V612" s="126">
        <f>COUNTIF(사출계획!$O$88:$P$110,표4[[#This Row],[제품명]])</f>
        <v>0</v>
      </c>
      <c r="W612" s="34">
        <f>COUNTIF(사출계획!$Q$62:$R$110,표4[[#This Row],[제품명]])</f>
        <v>0</v>
      </c>
      <c r="X612" s="126">
        <f>COUNTIF(사출계획!$Q$62:$R$87,표4[[#This Row],[제품명]])</f>
        <v>0</v>
      </c>
      <c r="Y612" s="126">
        <f>COUNTIF(사출계획!$Q$88:$R$110,표4[[#This Row],[제품명]])</f>
        <v>0</v>
      </c>
      <c r="Z612" s="34">
        <f>COUNTIF(사출계획!$S$62:$T$110,표4[[#This Row],[제품명]])</f>
        <v>0</v>
      </c>
      <c r="AA612" s="126"/>
      <c r="AB612" s="126"/>
      <c r="AC612" s="260" t="s">
        <v>2517</v>
      </c>
      <c r="AD612" s="129">
        <f>SUMIF(표4[잉크명],표5[[#This Row],[잉크]],표4[월])</f>
        <v>0</v>
      </c>
      <c r="AE612" s="131">
        <f>SUMIF(표4[잉크명],표5[[#This Row],[잉크]],표4[월-3층])</f>
        <v>0</v>
      </c>
      <c r="AF612" s="131">
        <f>SUMIF(표4[잉크명],표5[[#This Row],[잉크]],표4[월-1층])</f>
        <v>0</v>
      </c>
      <c r="AG612" s="133">
        <f>SUMIF(표4[잉크명],표5[[#This Row],[잉크]],표4[화])</f>
        <v>0</v>
      </c>
      <c r="AH612" s="131">
        <f>SUMIF(표4[잉크명],표5[[#This Row],[잉크]],표4[화-3층])</f>
        <v>0</v>
      </c>
      <c r="AI612" s="131">
        <f>SUMIF(표4[잉크명],표5[[#This Row],[잉크]],표4[화-1층])</f>
        <v>0</v>
      </c>
      <c r="AJ612" s="130">
        <f>SUMIF(표4[잉크명],표5[[#This Row],[잉크]],표4[수])</f>
        <v>0</v>
      </c>
      <c r="AK612" s="131">
        <f>SUMIF(표4[잉크명],표5[[#This Row],[잉크]],표4[수-3층])</f>
        <v>0</v>
      </c>
      <c r="AL612" s="131">
        <f>SUMIF(표4[잉크명],표5[[#This Row],[잉크]],표4[수-1층])</f>
        <v>0</v>
      </c>
      <c r="AM612" s="54">
        <f>SUMIF(표4[잉크명],표5[[#This Row],[잉크]],표4[목])</f>
        <v>0</v>
      </c>
      <c r="AN612" s="131">
        <f>SUMIF(표4[잉크명],표5[[#This Row],[잉크]],표4[목-3층])</f>
        <v>0</v>
      </c>
      <c r="AO612" s="131">
        <f>SUMIF(표4[잉크명],표5[[#This Row],[잉크]],표4[목-1층])</f>
        <v>0</v>
      </c>
      <c r="AP612" s="54">
        <f>SUMIF(표4[잉크명],표5[[#This Row],[잉크]],표4[금])</f>
        <v>0</v>
      </c>
      <c r="AQ612" s="131">
        <f>SUMIF(표4[잉크명],표5[[#This Row],[잉크]],표4[금-3층])</f>
        <v>0</v>
      </c>
      <c r="AR612" s="131">
        <f>SUMIF(표4[잉크명],표5[[#This Row],[잉크]],표4[금-1층])</f>
        <v>0</v>
      </c>
      <c r="AS612" s="54">
        <f>SUMIF(표4[잉크명],표5[[#This Row],[잉크]],표4[토])</f>
        <v>0</v>
      </c>
      <c r="AT612" s="131">
        <f>SUMIF(표4[잉크명],표5[[#This Row],[잉크]],표4[토-3층])</f>
        <v>0</v>
      </c>
      <c r="AU612" s="131">
        <f>SUMIF(표4[잉크명],표5[[#This Row],[잉크]],표4[토-1층])</f>
        <v>0</v>
      </c>
      <c r="AV612" s="54">
        <f>SUMIF(표4[잉크명],표5[[#This Row],[잉크]],표4[일])</f>
        <v>0</v>
      </c>
      <c r="AW612" s="131">
        <f>SUMIF(표4[잉크명],표5[[#This Row],[잉크]],표4[일-3층])</f>
        <v>0</v>
      </c>
      <c r="AX612" s="131">
        <f>SUMIF(표4[잉크명],표5[[#This Row],[잉크]],표4[일-1층])</f>
        <v>0</v>
      </c>
      <c r="AY612" s="54">
        <f>SUMIF(표4[잉크명],표5[[#This Row],[잉크]],표4[차주 월])</f>
        <v>0</v>
      </c>
      <c r="AZ612" s="54">
        <f>SUM(표5[[#This Row],[월]:[차주 월]])</f>
        <v>0</v>
      </c>
    </row>
    <row r="613" spans="2:52" x14ac:dyDescent="0.3">
      <c r="B613" s="56" t="s">
        <v>1852</v>
      </c>
      <c r="C613" s="292" t="s">
        <v>2732</v>
      </c>
      <c r="D613" s="56" t="s">
        <v>1446</v>
      </c>
      <c r="E613" s="54">
        <f>COUNTIF(사출계획!$E$62:$F$110,표4[[#This Row],[제품명]])</f>
        <v>0</v>
      </c>
      <c r="F613" s="131">
        <f>COUNTIF(사출계획!$E$62:$F$87,표4[[#This Row],[제품명]])</f>
        <v>0</v>
      </c>
      <c r="G613" s="131">
        <f>COUNTIF(사출계획!$E$88:$F$110,표4[[#This Row],[제품명]])</f>
        <v>0</v>
      </c>
      <c r="H613" s="54">
        <f>COUNTIF(사출계획!$G$62:$H$110,표4[[#This Row],[제품명]])</f>
        <v>0</v>
      </c>
      <c r="I613" s="132">
        <f>COUNTIF(사출계획!$G$62:$H$87,표4[[#This Row],[제품명]])</f>
        <v>0</v>
      </c>
      <c r="J613" s="132">
        <f>COUNTIF(사출계획!$G$88:$H$110,표4[[#This Row],[제품명]])</f>
        <v>0</v>
      </c>
      <c r="K613" s="54">
        <f>COUNTIF(사출계획!$I$62:$J$110,표4[[#This Row],[제품명]])</f>
        <v>0</v>
      </c>
      <c r="L613" s="131">
        <f>COUNTIF(사출계획!$I$62:$J$87,표4[[#This Row],[제품명]])</f>
        <v>0</v>
      </c>
      <c r="M613" s="131">
        <f>COUNTIF(사출계획!$I$88:$J$110,표4[[#This Row],[제품명]])</f>
        <v>0</v>
      </c>
      <c r="N613" s="129">
        <f>COUNTIF(사출계획!$K$62:$L$110,표4[[#This Row],[제품명]])</f>
        <v>0</v>
      </c>
      <c r="O613" s="131">
        <f>COUNTIF(사출계획!$K$62:$L$87,표4[[#This Row],[제품명]])</f>
        <v>0</v>
      </c>
      <c r="P613" s="131">
        <f>COUNTIF(사출계획!$K$88:$L$110,표4[[#This Row],[제품명]])</f>
        <v>0</v>
      </c>
      <c r="Q613" s="130">
        <f>COUNTIF(사출계획!$M$62:$N$110,표4[[#This Row],[제품명]])</f>
        <v>0</v>
      </c>
      <c r="R613" s="131">
        <f>COUNTIF(사출계획!$M$62:$N$87,표4[[#This Row],[제품명]])</f>
        <v>0</v>
      </c>
      <c r="S613" s="131">
        <f>COUNTIF(사출계획!$M$88:$N$110,표4[[#This Row],[제품명]])</f>
        <v>0</v>
      </c>
      <c r="T613" s="54">
        <f>COUNTIF(사출계획!$O$62:$P$110,표4[[#This Row],[제품명]])</f>
        <v>0</v>
      </c>
      <c r="U613" s="131">
        <f>COUNTIF(사출계획!$O$62:$P$87,표4[[#This Row],[제품명]])</f>
        <v>0</v>
      </c>
      <c r="V613" s="131">
        <f>COUNTIF(사출계획!$O$88:$P$110,표4[[#This Row],[제품명]])</f>
        <v>0</v>
      </c>
      <c r="W613" s="54">
        <f>COUNTIF(사출계획!$Q$62:$R$110,표4[[#This Row],[제품명]])</f>
        <v>0</v>
      </c>
      <c r="X613" s="131">
        <f>COUNTIF(사출계획!$Q$62:$R$87,표4[[#This Row],[제품명]])</f>
        <v>0</v>
      </c>
      <c r="Y613" s="131">
        <f>COUNTIF(사출계획!$Q$88:$R$110,표4[[#This Row],[제품명]])</f>
        <v>0</v>
      </c>
      <c r="Z613" s="54">
        <f>COUNTIF(사출계획!$S$62:$T$110,표4[[#This Row],[제품명]])</f>
        <v>0</v>
      </c>
      <c r="AA613" s="126"/>
      <c r="AB613" s="126"/>
      <c r="AC613" s="260" t="s">
        <v>2518</v>
      </c>
      <c r="AD613" s="129">
        <f>SUMIF(표4[잉크명],표5[[#This Row],[잉크]],표4[월])</f>
        <v>0</v>
      </c>
      <c r="AE613" s="131">
        <f>SUMIF(표4[잉크명],표5[[#This Row],[잉크]],표4[월-3층])</f>
        <v>0</v>
      </c>
      <c r="AF613" s="131">
        <f>SUMIF(표4[잉크명],표5[[#This Row],[잉크]],표4[월-1층])</f>
        <v>0</v>
      </c>
      <c r="AG613" s="133">
        <f>SUMIF(표4[잉크명],표5[[#This Row],[잉크]],표4[화])</f>
        <v>0</v>
      </c>
      <c r="AH613" s="131">
        <f>SUMIF(표4[잉크명],표5[[#This Row],[잉크]],표4[화-3층])</f>
        <v>0</v>
      </c>
      <c r="AI613" s="131">
        <f>SUMIF(표4[잉크명],표5[[#This Row],[잉크]],표4[화-1층])</f>
        <v>0</v>
      </c>
      <c r="AJ613" s="130">
        <f>SUMIF(표4[잉크명],표5[[#This Row],[잉크]],표4[수])</f>
        <v>0</v>
      </c>
      <c r="AK613" s="131">
        <f>SUMIF(표4[잉크명],표5[[#This Row],[잉크]],표4[수-3층])</f>
        <v>0</v>
      </c>
      <c r="AL613" s="131">
        <f>SUMIF(표4[잉크명],표5[[#This Row],[잉크]],표4[수-1층])</f>
        <v>0</v>
      </c>
      <c r="AM613" s="54">
        <f>SUMIF(표4[잉크명],표5[[#This Row],[잉크]],표4[목])</f>
        <v>0</v>
      </c>
      <c r="AN613" s="131">
        <f>SUMIF(표4[잉크명],표5[[#This Row],[잉크]],표4[목-3층])</f>
        <v>0</v>
      </c>
      <c r="AO613" s="131">
        <f>SUMIF(표4[잉크명],표5[[#This Row],[잉크]],표4[목-1층])</f>
        <v>0</v>
      </c>
      <c r="AP613" s="54">
        <f>SUMIF(표4[잉크명],표5[[#This Row],[잉크]],표4[금])</f>
        <v>0</v>
      </c>
      <c r="AQ613" s="131">
        <f>SUMIF(표4[잉크명],표5[[#This Row],[잉크]],표4[금-3층])</f>
        <v>0</v>
      </c>
      <c r="AR613" s="131">
        <f>SUMIF(표4[잉크명],표5[[#This Row],[잉크]],표4[금-1층])</f>
        <v>0</v>
      </c>
      <c r="AS613" s="54">
        <f>SUMIF(표4[잉크명],표5[[#This Row],[잉크]],표4[토])</f>
        <v>0</v>
      </c>
      <c r="AT613" s="131">
        <f>SUMIF(표4[잉크명],표5[[#This Row],[잉크]],표4[토-3층])</f>
        <v>0</v>
      </c>
      <c r="AU613" s="131">
        <f>SUMIF(표4[잉크명],표5[[#This Row],[잉크]],표4[토-1층])</f>
        <v>0</v>
      </c>
      <c r="AV613" s="54">
        <f>SUMIF(표4[잉크명],표5[[#This Row],[잉크]],표4[일])</f>
        <v>0</v>
      </c>
      <c r="AW613" s="131">
        <f>SUMIF(표4[잉크명],표5[[#This Row],[잉크]],표4[일-3층])</f>
        <v>0</v>
      </c>
      <c r="AX613" s="131">
        <f>SUMIF(표4[잉크명],표5[[#This Row],[잉크]],표4[일-1층])</f>
        <v>0</v>
      </c>
      <c r="AY613" s="54">
        <f>SUMIF(표4[잉크명],표5[[#This Row],[잉크]],표4[차주 월])</f>
        <v>0</v>
      </c>
      <c r="AZ613" s="54">
        <f>SUM(표5[[#This Row],[월]:[차주 월]])</f>
        <v>0</v>
      </c>
    </row>
    <row r="614" spans="2:52" x14ac:dyDescent="0.3">
      <c r="B614" s="56" t="s">
        <v>1449</v>
      </c>
      <c r="C614" s="56"/>
      <c r="D614" s="56" t="s">
        <v>1450</v>
      </c>
      <c r="E614" s="34">
        <f>COUNTIF(사출계획!$E$62:$F$110,표4[[#This Row],[제품명]])</f>
        <v>0</v>
      </c>
      <c r="F614" s="126">
        <f>COUNTIF(사출계획!$E$62:$F$87,표4[[#This Row],[제품명]])</f>
        <v>0</v>
      </c>
      <c r="G614" s="126">
        <f>COUNTIF(사출계획!$E$88:$F$110,표4[[#This Row],[제품명]])</f>
        <v>0</v>
      </c>
      <c r="H614" s="34">
        <f>COUNTIF(사출계획!$G$62:$H$110,표4[[#This Row],[제품명]])</f>
        <v>0</v>
      </c>
      <c r="I614" s="128">
        <f>COUNTIF(사출계획!$G$62:$H$87,표4[[#This Row],[제품명]])</f>
        <v>0</v>
      </c>
      <c r="J614" s="128">
        <f>COUNTIF(사출계획!$G$88:$H$110,표4[[#This Row],[제품명]])</f>
        <v>0</v>
      </c>
      <c r="K614" s="34">
        <f>COUNTIF(사출계획!$I$62:$J$110,표4[[#This Row],[제품명]])</f>
        <v>0</v>
      </c>
      <c r="L614" s="126">
        <f>COUNTIF(사출계획!$I$62:$J$87,표4[[#This Row],[제품명]])</f>
        <v>0</v>
      </c>
      <c r="M614" s="126">
        <f>COUNTIF(사출계획!$I$88:$J$110,표4[[#This Row],[제품명]])</f>
        <v>0</v>
      </c>
      <c r="N614" s="129">
        <f>COUNTIF(사출계획!$K$62:$L$110,표4[[#This Row],[제품명]])</f>
        <v>0</v>
      </c>
      <c r="O614" s="126">
        <f>COUNTIF(사출계획!$K$62:$L$87,표4[[#This Row],[제품명]])</f>
        <v>0</v>
      </c>
      <c r="P614" s="126">
        <f>COUNTIF(사출계획!$K$88:$L$110,표4[[#This Row],[제품명]])</f>
        <v>0</v>
      </c>
      <c r="Q614" s="130">
        <f>COUNTIF(사출계획!$M$62:$N$110,표4[[#This Row],[제품명]])</f>
        <v>0</v>
      </c>
      <c r="R614" s="126">
        <f>COUNTIF(사출계획!$M$62:$N$87,표4[[#This Row],[제품명]])</f>
        <v>0</v>
      </c>
      <c r="S614" s="126">
        <f>COUNTIF(사출계획!$M$88:$N$110,표4[[#This Row],[제품명]])</f>
        <v>0</v>
      </c>
      <c r="T614" s="34">
        <f>COUNTIF(사출계획!$O$62:$P$110,표4[[#This Row],[제품명]])</f>
        <v>0</v>
      </c>
      <c r="U614" s="126">
        <f>COUNTIF(사출계획!$O$62:$P$87,표4[[#This Row],[제품명]])</f>
        <v>0</v>
      </c>
      <c r="V614" s="126">
        <f>COUNTIF(사출계획!$O$88:$P$110,표4[[#This Row],[제품명]])</f>
        <v>0</v>
      </c>
      <c r="W614" s="34">
        <f>COUNTIF(사출계획!$Q$62:$R$110,표4[[#This Row],[제품명]])</f>
        <v>0</v>
      </c>
      <c r="X614" s="126">
        <f>COUNTIF(사출계획!$Q$62:$R$87,표4[[#This Row],[제품명]])</f>
        <v>0</v>
      </c>
      <c r="Y614" s="126">
        <f>COUNTIF(사출계획!$Q$88:$R$110,표4[[#This Row],[제품명]])</f>
        <v>0</v>
      </c>
      <c r="Z614" s="34">
        <f>COUNTIF(사출계획!$S$62:$T$110,표4[[#This Row],[제품명]])</f>
        <v>0</v>
      </c>
      <c r="AA614" s="126"/>
      <c r="AB614" s="126"/>
      <c r="AC614" s="260" t="s">
        <v>2522</v>
      </c>
      <c r="AD614" s="129">
        <f>SUMIF(표4[잉크명],표5[[#This Row],[잉크]],표4[월])</f>
        <v>0</v>
      </c>
      <c r="AE614" s="131">
        <f>SUMIF(표4[잉크명],표5[[#This Row],[잉크]],표4[월-3층])</f>
        <v>0</v>
      </c>
      <c r="AF614" s="131">
        <f>SUMIF(표4[잉크명],표5[[#This Row],[잉크]],표4[월-1층])</f>
        <v>0</v>
      </c>
      <c r="AG614" s="133">
        <f>SUMIF(표4[잉크명],표5[[#This Row],[잉크]],표4[화])</f>
        <v>0</v>
      </c>
      <c r="AH614" s="131">
        <f>SUMIF(표4[잉크명],표5[[#This Row],[잉크]],표4[화-3층])</f>
        <v>0</v>
      </c>
      <c r="AI614" s="131">
        <f>SUMIF(표4[잉크명],표5[[#This Row],[잉크]],표4[화-1층])</f>
        <v>0</v>
      </c>
      <c r="AJ614" s="130">
        <f>SUMIF(표4[잉크명],표5[[#This Row],[잉크]],표4[수])</f>
        <v>0</v>
      </c>
      <c r="AK614" s="131">
        <f>SUMIF(표4[잉크명],표5[[#This Row],[잉크]],표4[수-3층])</f>
        <v>0</v>
      </c>
      <c r="AL614" s="131">
        <f>SUMIF(표4[잉크명],표5[[#This Row],[잉크]],표4[수-1층])</f>
        <v>0</v>
      </c>
      <c r="AM614" s="54">
        <f>SUMIF(표4[잉크명],표5[[#This Row],[잉크]],표4[목])</f>
        <v>0</v>
      </c>
      <c r="AN614" s="131">
        <f>SUMIF(표4[잉크명],표5[[#This Row],[잉크]],표4[목-3층])</f>
        <v>0</v>
      </c>
      <c r="AO614" s="131">
        <f>SUMIF(표4[잉크명],표5[[#This Row],[잉크]],표4[목-1층])</f>
        <v>0</v>
      </c>
      <c r="AP614" s="54">
        <f>SUMIF(표4[잉크명],표5[[#This Row],[잉크]],표4[금])</f>
        <v>0</v>
      </c>
      <c r="AQ614" s="131">
        <f>SUMIF(표4[잉크명],표5[[#This Row],[잉크]],표4[금-3층])</f>
        <v>0</v>
      </c>
      <c r="AR614" s="131">
        <f>SUMIF(표4[잉크명],표5[[#This Row],[잉크]],표4[금-1층])</f>
        <v>0</v>
      </c>
      <c r="AS614" s="54">
        <f>SUMIF(표4[잉크명],표5[[#This Row],[잉크]],표4[토])</f>
        <v>0</v>
      </c>
      <c r="AT614" s="131">
        <f>SUMIF(표4[잉크명],표5[[#This Row],[잉크]],표4[토-3층])</f>
        <v>0</v>
      </c>
      <c r="AU614" s="131">
        <f>SUMIF(표4[잉크명],표5[[#This Row],[잉크]],표4[토-1층])</f>
        <v>0</v>
      </c>
      <c r="AV614" s="54">
        <f>SUMIF(표4[잉크명],표5[[#This Row],[잉크]],표4[일])</f>
        <v>0</v>
      </c>
      <c r="AW614" s="131">
        <f>SUMIF(표4[잉크명],표5[[#This Row],[잉크]],표4[일-3층])</f>
        <v>0</v>
      </c>
      <c r="AX614" s="131">
        <f>SUMIF(표4[잉크명],표5[[#This Row],[잉크]],표4[일-1층])</f>
        <v>0</v>
      </c>
      <c r="AY614" s="54">
        <f>SUMIF(표4[잉크명],표5[[#This Row],[잉크]],표4[차주 월])</f>
        <v>0</v>
      </c>
      <c r="AZ614" s="54">
        <f>SUM(표5[[#This Row],[월]:[차주 월]])</f>
        <v>0</v>
      </c>
    </row>
    <row r="615" spans="2:52" x14ac:dyDescent="0.3">
      <c r="B615" s="56" t="s">
        <v>1449</v>
      </c>
      <c r="C615" s="56"/>
      <c r="D615" s="56" t="s">
        <v>1451</v>
      </c>
      <c r="E615" s="34">
        <f>COUNTIF(사출계획!$E$62:$F$110,표4[[#This Row],[제품명]])</f>
        <v>0</v>
      </c>
      <c r="F615" s="126">
        <f>COUNTIF(사출계획!$E$62:$F$87,표4[[#This Row],[제품명]])</f>
        <v>0</v>
      </c>
      <c r="G615" s="126">
        <f>COUNTIF(사출계획!$E$88:$F$110,표4[[#This Row],[제품명]])</f>
        <v>0</v>
      </c>
      <c r="H615" s="34">
        <f>COUNTIF(사출계획!$G$62:$H$110,표4[[#This Row],[제품명]])</f>
        <v>0</v>
      </c>
      <c r="I615" s="128">
        <f>COUNTIF(사출계획!$G$62:$H$87,표4[[#This Row],[제품명]])</f>
        <v>0</v>
      </c>
      <c r="J615" s="128">
        <f>COUNTIF(사출계획!$G$88:$H$110,표4[[#This Row],[제품명]])</f>
        <v>0</v>
      </c>
      <c r="K615" s="34">
        <f>COUNTIF(사출계획!$I$62:$J$110,표4[[#This Row],[제품명]])</f>
        <v>0</v>
      </c>
      <c r="L615" s="126">
        <f>COUNTIF(사출계획!$I$62:$J$87,표4[[#This Row],[제품명]])</f>
        <v>0</v>
      </c>
      <c r="M615" s="126">
        <f>COUNTIF(사출계획!$I$88:$J$110,표4[[#This Row],[제품명]])</f>
        <v>0</v>
      </c>
      <c r="N615" s="129">
        <f>COUNTIF(사출계획!$K$62:$L$110,표4[[#This Row],[제품명]])</f>
        <v>0</v>
      </c>
      <c r="O615" s="126">
        <f>COUNTIF(사출계획!$K$62:$L$87,표4[[#This Row],[제품명]])</f>
        <v>0</v>
      </c>
      <c r="P615" s="126">
        <f>COUNTIF(사출계획!$K$88:$L$110,표4[[#This Row],[제품명]])</f>
        <v>0</v>
      </c>
      <c r="Q615" s="130">
        <f>COUNTIF(사출계획!$M$62:$N$110,표4[[#This Row],[제품명]])</f>
        <v>0</v>
      </c>
      <c r="R615" s="126">
        <f>COUNTIF(사출계획!$M$62:$N$87,표4[[#This Row],[제품명]])</f>
        <v>0</v>
      </c>
      <c r="S615" s="126">
        <f>COUNTIF(사출계획!$M$88:$N$110,표4[[#This Row],[제품명]])</f>
        <v>0</v>
      </c>
      <c r="T615" s="34">
        <f>COUNTIF(사출계획!$O$62:$P$110,표4[[#This Row],[제품명]])</f>
        <v>0</v>
      </c>
      <c r="U615" s="126">
        <f>COUNTIF(사출계획!$O$62:$P$87,표4[[#This Row],[제품명]])</f>
        <v>0</v>
      </c>
      <c r="V615" s="126">
        <f>COUNTIF(사출계획!$O$88:$P$110,표4[[#This Row],[제품명]])</f>
        <v>0</v>
      </c>
      <c r="W615" s="34">
        <f>COUNTIF(사출계획!$Q$62:$R$110,표4[[#This Row],[제품명]])</f>
        <v>0</v>
      </c>
      <c r="X615" s="126">
        <f>COUNTIF(사출계획!$Q$62:$R$87,표4[[#This Row],[제품명]])</f>
        <v>0</v>
      </c>
      <c r="Y615" s="126">
        <f>COUNTIF(사출계획!$Q$88:$R$110,표4[[#This Row],[제품명]])</f>
        <v>0</v>
      </c>
      <c r="Z615" s="34">
        <f>COUNTIF(사출계획!$S$62:$T$110,표4[[#This Row],[제품명]])</f>
        <v>0</v>
      </c>
      <c r="AA615" s="126"/>
      <c r="AB615" s="126"/>
      <c r="AC615" s="33" t="s">
        <v>2526</v>
      </c>
      <c r="AD615" s="129">
        <f>SUMIF(표4[잉크명],표5[[#This Row],[잉크]],표4[월])</f>
        <v>0</v>
      </c>
      <c r="AE615" s="126">
        <f>SUMIF(표4[잉크명],표5[[#This Row],[잉크]],표4[월-3층])</f>
        <v>0</v>
      </c>
      <c r="AF615" s="126">
        <f>SUMIF(표4[잉크명],표5[[#This Row],[잉크]],표4[월-1층])</f>
        <v>0</v>
      </c>
      <c r="AG615" s="133">
        <f>SUMIF(표4[잉크명],표5[[#This Row],[잉크]],표4[화])</f>
        <v>0</v>
      </c>
      <c r="AH615" s="126">
        <f>SUMIF(표4[잉크명],표5[[#This Row],[잉크]],표4[화-3층])</f>
        <v>0</v>
      </c>
      <c r="AI615" s="126">
        <f>SUMIF(표4[잉크명],표5[[#This Row],[잉크]],표4[화-1층])</f>
        <v>0</v>
      </c>
      <c r="AJ615" s="130">
        <f>SUMIF(표4[잉크명],표5[[#This Row],[잉크]],표4[수])</f>
        <v>0</v>
      </c>
      <c r="AK615" s="126">
        <f>SUMIF(표4[잉크명],표5[[#This Row],[잉크]],표4[수-3층])</f>
        <v>0</v>
      </c>
      <c r="AL615" s="126">
        <f>SUMIF(표4[잉크명],표5[[#This Row],[잉크]],표4[수-1층])</f>
        <v>0</v>
      </c>
      <c r="AM615" s="34">
        <f>SUMIF(표4[잉크명],표5[[#This Row],[잉크]],표4[목])</f>
        <v>0</v>
      </c>
      <c r="AN615" s="126">
        <f>SUMIF(표4[잉크명],표5[[#This Row],[잉크]],표4[목-3층])</f>
        <v>0</v>
      </c>
      <c r="AO615" s="126">
        <f>SUMIF(표4[잉크명],표5[[#This Row],[잉크]],표4[목-1층])</f>
        <v>0</v>
      </c>
      <c r="AP615" s="34">
        <f>SUMIF(표4[잉크명],표5[[#This Row],[잉크]],표4[금])</f>
        <v>0</v>
      </c>
      <c r="AQ615" s="126">
        <f>SUMIF(표4[잉크명],표5[[#This Row],[잉크]],표4[금-3층])</f>
        <v>0</v>
      </c>
      <c r="AR615" s="126">
        <f>SUMIF(표4[잉크명],표5[[#This Row],[잉크]],표4[금-1층])</f>
        <v>0</v>
      </c>
      <c r="AS615" s="34">
        <f>SUMIF(표4[잉크명],표5[[#This Row],[잉크]],표4[토])</f>
        <v>0</v>
      </c>
      <c r="AT615" s="126">
        <f>SUMIF(표4[잉크명],표5[[#This Row],[잉크]],표4[토-3층])</f>
        <v>0</v>
      </c>
      <c r="AU615" s="126">
        <f>SUMIF(표4[잉크명],표5[[#This Row],[잉크]],표4[토-1층])</f>
        <v>0</v>
      </c>
      <c r="AV615" s="34">
        <f>SUMIF(표4[잉크명],표5[[#This Row],[잉크]],표4[일])</f>
        <v>0</v>
      </c>
      <c r="AW615" s="126">
        <f>SUMIF(표4[잉크명],표5[[#This Row],[잉크]],표4[일-3층])</f>
        <v>0</v>
      </c>
      <c r="AX615" s="126">
        <f>SUMIF(표4[잉크명],표5[[#This Row],[잉크]],표4[일-1층])</f>
        <v>0</v>
      </c>
      <c r="AY615" s="34">
        <f>SUMIF(표4[잉크명],표5[[#This Row],[잉크]],표4[차주 월])</f>
        <v>0</v>
      </c>
      <c r="AZ615" s="34">
        <f>SUM(표5[[#This Row],[월]:[차주 월]])</f>
        <v>0</v>
      </c>
    </row>
    <row r="616" spans="2:52" x14ac:dyDescent="0.3">
      <c r="B616" s="56" t="s">
        <v>1449</v>
      </c>
      <c r="C616" s="56"/>
      <c r="D616" s="56" t="s">
        <v>1452</v>
      </c>
      <c r="E616" s="54">
        <f>COUNTIF(사출계획!$E$62:$F$110,표4[[#This Row],[제품명]])</f>
        <v>0</v>
      </c>
      <c r="F616" s="131">
        <f>COUNTIF(사출계획!$E$62:$F$87,표4[[#This Row],[제품명]])</f>
        <v>0</v>
      </c>
      <c r="G616" s="131">
        <f>COUNTIF(사출계획!$E$88:$F$110,표4[[#This Row],[제품명]])</f>
        <v>0</v>
      </c>
      <c r="H616" s="54">
        <f>COUNTIF(사출계획!$G$62:$H$110,표4[[#This Row],[제품명]])</f>
        <v>0</v>
      </c>
      <c r="I616" s="132">
        <f>COUNTIF(사출계획!$G$62:$H$87,표4[[#This Row],[제품명]])</f>
        <v>0</v>
      </c>
      <c r="J616" s="132">
        <f>COUNTIF(사출계획!$G$88:$H$110,표4[[#This Row],[제품명]])</f>
        <v>0</v>
      </c>
      <c r="K616" s="54">
        <f>COUNTIF(사출계획!$I$62:$J$110,표4[[#This Row],[제품명]])</f>
        <v>0</v>
      </c>
      <c r="L616" s="131">
        <f>COUNTIF(사출계획!$I$62:$J$87,표4[[#This Row],[제품명]])</f>
        <v>0</v>
      </c>
      <c r="M616" s="131">
        <f>COUNTIF(사출계획!$I$88:$J$110,표4[[#This Row],[제품명]])</f>
        <v>0</v>
      </c>
      <c r="N616" s="129">
        <f>COUNTIF(사출계획!$K$62:$L$110,표4[[#This Row],[제품명]])</f>
        <v>0</v>
      </c>
      <c r="O616" s="131">
        <f>COUNTIF(사출계획!$K$62:$L$87,표4[[#This Row],[제품명]])</f>
        <v>0</v>
      </c>
      <c r="P616" s="131">
        <f>COUNTIF(사출계획!$K$88:$L$110,표4[[#This Row],[제품명]])</f>
        <v>0</v>
      </c>
      <c r="Q616" s="130">
        <f>COUNTIF(사출계획!$M$62:$N$110,표4[[#This Row],[제품명]])</f>
        <v>0</v>
      </c>
      <c r="R616" s="131">
        <f>COUNTIF(사출계획!$M$62:$N$87,표4[[#This Row],[제품명]])</f>
        <v>0</v>
      </c>
      <c r="S616" s="131">
        <f>COUNTIF(사출계획!$M$88:$N$110,표4[[#This Row],[제품명]])</f>
        <v>0</v>
      </c>
      <c r="T616" s="54">
        <f>COUNTIF(사출계획!$O$62:$P$110,표4[[#This Row],[제품명]])</f>
        <v>0</v>
      </c>
      <c r="U616" s="131">
        <f>COUNTIF(사출계획!$O$62:$P$87,표4[[#This Row],[제품명]])</f>
        <v>0</v>
      </c>
      <c r="V616" s="131">
        <f>COUNTIF(사출계획!$O$88:$P$110,표4[[#This Row],[제품명]])</f>
        <v>0</v>
      </c>
      <c r="W616" s="54">
        <f>COUNTIF(사출계획!$Q$62:$R$110,표4[[#This Row],[제품명]])</f>
        <v>0</v>
      </c>
      <c r="X616" s="131">
        <f>COUNTIF(사출계획!$Q$62:$R$87,표4[[#This Row],[제품명]])</f>
        <v>0</v>
      </c>
      <c r="Y616" s="131">
        <f>COUNTIF(사출계획!$Q$88:$R$110,표4[[#This Row],[제품명]])</f>
        <v>0</v>
      </c>
      <c r="Z616" s="54">
        <f>COUNTIF(사출계획!$S$62:$T$110,표4[[#This Row],[제품명]])</f>
        <v>0</v>
      </c>
      <c r="AA616" s="126"/>
      <c r="AB616" s="126"/>
      <c r="AC616" s="261" t="s">
        <v>2527</v>
      </c>
      <c r="AD616" s="129">
        <f>SUMIF(표4[잉크명],표5[[#This Row],[잉크]],표4[월])</f>
        <v>0</v>
      </c>
      <c r="AE616" s="131">
        <f>SUMIF(표4[잉크명],표5[[#This Row],[잉크]],표4[월-3층])</f>
        <v>0</v>
      </c>
      <c r="AF616" s="131">
        <f>SUMIF(표4[잉크명],표5[[#This Row],[잉크]],표4[월-1층])</f>
        <v>0</v>
      </c>
      <c r="AG616" s="133">
        <f>SUMIF(표4[잉크명],표5[[#This Row],[잉크]],표4[화])</f>
        <v>0</v>
      </c>
      <c r="AH616" s="131">
        <f>SUMIF(표4[잉크명],표5[[#This Row],[잉크]],표4[화-3층])</f>
        <v>0</v>
      </c>
      <c r="AI616" s="131">
        <f>SUMIF(표4[잉크명],표5[[#This Row],[잉크]],표4[화-1층])</f>
        <v>0</v>
      </c>
      <c r="AJ616" s="130">
        <f>SUMIF(표4[잉크명],표5[[#This Row],[잉크]],표4[수])</f>
        <v>0</v>
      </c>
      <c r="AK616" s="131">
        <f>SUMIF(표4[잉크명],표5[[#This Row],[잉크]],표4[수-3층])</f>
        <v>0</v>
      </c>
      <c r="AL616" s="131">
        <f>SUMIF(표4[잉크명],표5[[#This Row],[잉크]],표4[수-1층])</f>
        <v>0</v>
      </c>
      <c r="AM616" s="54">
        <f>SUMIF(표4[잉크명],표5[[#This Row],[잉크]],표4[목])</f>
        <v>0</v>
      </c>
      <c r="AN616" s="131">
        <f>SUMIF(표4[잉크명],표5[[#This Row],[잉크]],표4[목-3층])</f>
        <v>0</v>
      </c>
      <c r="AO616" s="131">
        <f>SUMIF(표4[잉크명],표5[[#This Row],[잉크]],표4[목-1층])</f>
        <v>0</v>
      </c>
      <c r="AP616" s="54">
        <f>SUMIF(표4[잉크명],표5[[#This Row],[잉크]],표4[금])</f>
        <v>0</v>
      </c>
      <c r="AQ616" s="131">
        <f>SUMIF(표4[잉크명],표5[[#This Row],[잉크]],표4[금-3층])</f>
        <v>0</v>
      </c>
      <c r="AR616" s="131">
        <f>SUMIF(표4[잉크명],표5[[#This Row],[잉크]],표4[금-1층])</f>
        <v>0</v>
      </c>
      <c r="AS616" s="54">
        <f>SUMIF(표4[잉크명],표5[[#This Row],[잉크]],표4[토])</f>
        <v>0</v>
      </c>
      <c r="AT616" s="131">
        <f>SUMIF(표4[잉크명],표5[[#This Row],[잉크]],표4[토-3층])</f>
        <v>0</v>
      </c>
      <c r="AU616" s="131">
        <f>SUMIF(표4[잉크명],표5[[#This Row],[잉크]],표4[토-1층])</f>
        <v>0</v>
      </c>
      <c r="AV616" s="54">
        <f>SUMIF(표4[잉크명],표5[[#This Row],[잉크]],표4[일])</f>
        <v>0</v>
      </c>
      <c r="AW616" s="131">
        <f>SUMIF(표4[잉크명],표5[[#This Row],[잉크]],표4[일-3층])</f>
        <v>0</v>
      </c>
      <c r="AX616" s="131">
        <f>SUMIF(표4[잉크명],표5[[#This Row],[잉크]],표4[일-1층])</f>
        <v>0</v>
      </c>
      <c r="AY616" s="54">
        <f>SUMIF(표4[잉크명],표5[[#This Row],[잉크]],표4[차주 월])</f>
        <v>0</v>
      </c>
      <c r="AZ616" s="54">
        <f>SUM(표5[[#This Row],[월]:[차주 월]])</f>
        <v>0</v>
      </c>
    </row>
    <row r="617" spans="2:52" x14ac:dyDescent="0.3">
      <c r="B617" s="56" t="s">
        <v>1453</v>
      </c>
      <c r="C617" s="56"/>
      <c r="D617" s="56" t="s">
        <v>1454</v>
      </c>
      <c r="E617" s="34">
        <f>COUNTIF(사출계획!$E$62:$F$110,표4[[#This Row],[제품명]])</f>
        <v>0</v>
      </c>
      <c r="F617" s="126">
        <f>COUNTIF(사출계획!$E$62:$F$87,표4[[#This Row],[제품명]])</f>
        <v>0</v>
      </c>
      <c r="G617" s="126">
        <f>COUNTIF(사출계획!$E$88:$F$110,표4[[#This Row],[제품명]])</f>
        <v>0</v>
      </c>
      <c r="H617" s="34">
        <f>COUNTIF(사출계획!$G$62:$H$110,표4[[#This Row],[제품명]])</f>
        <v>0</v>
      </c>
      <c r="I617" s="128">
        <f>COUNTIF(사출계획!$G$62:$H$87,표4[[#This Row],[제품명]])</f>
        <v>0</v>
      </c>
      <c r="J617" s="128">
        <f>COUNTIF(사출계획!$G$88:$H$110,표4[[#This Row],[제품명]])</f>
        <v>0</v>
      </c>
      <c r="K617" s="34">
        <f>COUNTIF(사출계획!$I$62:$J$110,표4[[#This Row],[제품명]])</f>
        <v>0</v>
      </c>
      <c r="L617" s="126">
        <f>COUNTIF(사출계획!$I$62:$J$87,표4[[#This Row],[제품명]])</f>
        <v>0</v>
      </c>
      <c r="M617" s="126">
        <f>COUNTIF(사출계획!$I$88:$J$110,표4[[#This Row],[제품명]])</f>
        <v>0</v>
      </c>
      <c r="N617" s="129">
        <f>COUNTIF(사출계획!$K$62:$L$110,표4[[#This Row],[제품명]])</f>
        <v>0</v>
      </c>
      <c r="O617" s="126">
        <f>COUNTIF(사출계획!$K$62:$L$87,표4[[#This Row],[제품명]])</f>
        <v>0</v>
      </c>
      <c r="P617" s="126">
        <f>COUNTIF(사출계획!$K$88:$L$110,표4[[#This Row],[제품명]])</f>
        <v>0</v>
      </c>
      <c r="Q617" s="130">
        <f>COUNTIF(사출계획!$M$62:$N$110,표4[[#This Row],[제품명]])</f>
        <v>0</v>
      </c>
      <c r="R617" s="126">
        <f>COUNTIF(사출계획!$M$62:$N$87,표4[[#This Row],[제품명]])</f>
        <v>0</v>
      </c>
      <c r="S617" s="126">
        <f>COUNTIF(사출계획!$M$88:$N$110,표4[[#This Row],[제품명]])</f>
        <v>0</v>
      </c>
      <c r="T617" s="34">
        <f>COUNTIF(사출계획!$O$62:$P$110,표4[[#This Row],[제품명]])</f>
        <v>0</v>
      </c>
      <c r="U617" s="126">
        <f>COUNTIF(사출계획!$O$62:$P$87,표4[[#This Row],[제품명]])</f>
        <v>0</v>
      </c>
      <c r="V617" s="126">
        <f>COUNTIF(사출계획!$O$88:$P$110,표4[[#This Row],[제품명]])</f>
        <v>0</v>
      </c>
      <c r="W617" s="34">
        <f>COUNTIF(사출계획!$Q$62:$R$110,표4[[#This Row],[제품명]])</f>
        <v>0</v>
      </c>
      <c r="X617" s="126">
        <f>COUNTIF(사출계획!$Q$62:$R$87,표4[[#This Row],[제품명]])</f>
        <v>0</v>
      </c>
      <c r="Y617" s="126">
        <f>COUNTIF(사출계획!$Q$88:$R$110,표4[[#This Row],[제품명]])</f>
        <v>0</v>
      </c>
      <c r="Z617" s="34">
        <f>COUNTIF(사출계획!$S$62:$T$110,표4[[#This Row],[제품명]])</f>
        <v>0</v>
      </c>
      <c r="AA617" s="126"/>
      <c r="AB617" s="126"/>
      <c r="AC617" s="262" t="s">
        <v>2538</v>
      </c>
      <c r="AD617" s="129">
        <f>SUMIF(표4[잉크명],표5[[#This Row],[잉크]],표4[월])</f>
        <v>1</v>
      </c>
      <c r="AE617" s="131">
        <f>SUMIF(표4[잉크명],표5[[#This Row],[잉크]],표4[월-3층])</f>
        <v>1</v>
      </c>
      <c r="AF617" s="131">
        <f>SUMIF(표4[잉크명],표5[[#This Row],[잉크]],표4[월-1층])</f>
        <v>0</v>
      </c>
      <c r="AG617" s="133">
        <f>SUMIF(표4[잉크명],표5[[#This Row],[잉크]],표4[화])</f>
        <v>1</v>
      </c>
      <c r="AH617" s="131">
        <f>SUMIF(표4[잉크명],표5[[#This Row],[잉크]],표4[화-3층])</f>
        <v>1</v>
      </c>
      <c r="AI617" s="131">
        <f>SUMIF(표4[잉크명],표5[[#This Row],[잉크]],표4[화-1층])</f>
        <v>0</v>
      </c>
      <c r="AJ617" s="130">
        <f>SUMIF(표4[잉크명],표5[[#This Row],[잉크]],표4[수])</f>
        <v>0</v>
      </c>
      <c r="AK617" s="131">
        <f>SUMIF(표4[잉크명],표5[[#This Row],[잉크]],표4[수-3층])</f>
        <v>0</v>
      </c>
      <c r="AL617" s="131">
        <f>SUMIF(표4[잉크명],표5[[#This Row],[잉크]],표4[수-1층])</f>
        <v>0</v>
      </c>
      <c r="AM617" s="54">
        <f>SUMIF(표4[잉크명],표5[[#This Row],[잉크]],표4[목])</f>
        <v>0</v>
      </c>
      <c r="AN617" s="131">
        <f>SUMIF(표4[잉크명],표5[[#This Row],[잉크]],표4[목-3층])</f>
        <v>0</v>
      </c>
      <c r="AO617" s="131">
        <f>SUMIF(표4[잉크명],표5[[#This Row],[잉크]],표4[목-1층])</f>
        <v>0</v>
      </c>
      <c r="AP617" s="54">
        <f>SUMIF(표4[잉크명],표5[[#This Row],[잉크]],표4[금])</f>
        <v>0</v>
      </c>
      <c r="AQ617" s="131">
        <f>SUMIF(표4[잉크명],표5[[#This Row],[잉크]],표4[금-3층])</f>
        <v>0</v>
      </c>
      <c r="AR617" s="131">
        <f>SUMIF(표4[잉크명],표5[[#This Row],[잉크]],표4[금-1층])</f>
        <v>0</v>
      </c>
      <c r="AS617" s="54">
        <f>SUMIF(표4[잉크명],표5[[#This Row],[잉크]],표4[토])</f>
        <v>0</v>
      </c>
      <c r="AT617" s="131">
        <f>SUMIF(표4[잉크명],표5[[#This Row],[잉크]],표4[토-3층])</f>
        <v>0</v>
      </c>
      <c r="AU617" s="131">
        <f>SUMIF(표4[잉크명],표5[[#This Row],[잉크]],표4[토-1층])</f>
        <v>0</v>
      </c>
      <c r="AV617" s="54">
        <f>SUMIF(표4[잉크명],표5[[#This Row],[잉크]],표4[일])</f>
        <v>0</v>
      </c>
      <c r="AW617" s="131">
        <f>SUMIF(표4[잉크명],표5[[#This Row],[잉크]],표4[일-3층])</f>
        <v>0</v>
      </c>
      <c r="AX617" s="131">
        <f>SUMIF(표4[잉크명],표5[[#This Row],[잉크]],표4[일-1층])</f>
        <v>0</v>
      </c>
      <c r="AY617" s="54">
        <f>SUMIF(표4[잉크명],표5[[#This Row],[잉크]],표4[차주 월])</f>
        <v>0</v>
      </c>
      <c r="AZ617" s="54">
        <f>SUM(표5[[#This Row],[월]:[차주 월]])</f>
        <v>4</v>
      </c>
    </row>
    <row r="618" spans="2:52" x14ac:dyDescent="0.3">
      <c r="B618" s="56" t="s">
        <v>1453</v>
      </c>
      <c r="C618" s="56"/>
      <c r="D618" s="56" t="s">
        <v>1455</v>
      </c>
      <c r="E618" s="34">
        <f>COUNTIF(사출계획!$E$62:$F$110,표4[[#This Row],[제품명]])</f>
        <v>0</v>
      </c>
      <c r="F618" s="126">
        <f>COUNTIF(사출계획!$E$62:$F$87,표4[[#This Row],[제품명]])</f>
        <v>0</v>
      </c>
      <c r="G618" s="126">
        <f>COUNTIF(사출계획!$E$88:$F$110,표4[[#This Row],[제품명]])</f>
        <v>0</v>
      </c>
      <c r="H618" s="34">
        <f>COUNTIF(사출계획!$G$62:$H$110,표4[[#This Row],[제품명]])</f>
        <v>0</v>
      </c>
      <c r="I618" s="128">
        <f>COUNTIF(사출계획!$G$62:$H$87,표4[[#This Row],[제품명]])</f>
        <v>0</v>
      </c>
      <c r="J618" s="128">
        <f>COUNTIF(사출계획!$G$88:$H$110,표4[[#This Row],[제품명]])</f>
        <v>0</v>
      </c>
      <c r="K618" s="34">
        <f>COUNTIF(사출계획!$I$62:$J$110,표4[[#This Row],[제품명]])</f>
        <v>0</v>
      </c>
      <c r="L618" s="126">
        <f>COUNTIF(사출계획!$I$62:$J$87,표4[[#This Row],[제품명]])</f>
        <v>0</v>
      </c>
      <c r="M618" s="126">
        <f>COUNTIF(사출계획!$I$88:$J$110,표4[[#This Row],[제품명]])</f>
        <v>0</v>
      </c>
      <c r="N618" s="129">
        <f>COUNTIF(사출계획!$K$62:$L$110,표4[[#This Row],[제품명]])</f>
        <v>0</v>
      </c>
      <c r="O618" s="126">
        <f>COUNTIF(사출계획!$K$62:$L$87,표4[[#This Row],[제품명]])</f>
        <v>0</v>
      </c>
      <c r="P618" s="126">
        <f>COUNTIF(사출계획!$K$88:$L$110,표4[[#This Row],[제품명]])</f>
        <v>0</v>
      </c>
      <c r="Q618" s="130">
        <f>COUNTIF(사출계획!$M$62:$N$110,표4[[#This Row],[제품명]])</f>
        <v>0</v>
      </c>
      <c r="R618" s="126">
        <f>COUNTIF(사출계획!$M$62:$N$87,표4[[#This Row],[제품명]])</f>
        <v>0</v>
      </c>
      <c r="S618" s="126">
        <f>COUNTIF(사출계획!$M$88:$N$110,표4[[#This Row],[제품명]])</f>
        <v>0</v>
      </c>
      <c r="T618" s="34">
        <f>COUNTIF(사출계획!$O$62:$P$110,표4[[#This Row],[제품명]])</f>
        <v>0</v>
      </c>
      <c r="U618" s="126">
        <f>COUNTIF(사출계획!$O$62:$P$87,표4[[#This Row],[제품명]])</f>
        <v>0</v>
      </c>
      <c r="V618" s="126">
        <f>COUNTIF(사출계획!$O$88:$P$110,표4[[#This Row],[제품명]])</f>
        <v>0</v>
      </c>
      <c r="W618" s="34">
        <f>COUNTIF(사출계획!$Q$62:$R$110,표4[[#This Row],[제품명]])</f>
        <v>0</v>
      </c>
      <c r="X618" s="126">
        <f>COUNTIF(사출계획!$Q$62:$R$87,표4[[#This Row],[제품명]])</f>
        <v>0</v>
      </c>
      <c r="Y618" s="126">
        <f>COUNTIF(사출계획!$Q$88:$R$110,표4[[#This Row],[제품명]])</f>
        <v>0</v>
      </c>
      <c r="Z618" s="34">
        <f>COUNTIF(사출계획!$S$62:$T$110,표4[[#This Row],[제품명]])</f>
        <v>0</v>
      </c>
      <c r="AA618" s="126"/>
      <c r="AB618" s="126"/>
      <c r="AC618" s="263" t="s">
        <v>2544</v>
      </c>
      <c r="AD618" s="129">
        <f>SUMIF(표4[잉크명],표5[[#This Row],[잉크]],표4[월])</f>
        <v>0</v>
      </c>
      <c r="AE618" s="131">
        <f>SUMIF(표4[잉크명],표5[[#This Row],[잉크]],표4[월-3층])</f>
        <v>0</v>
      </c>
      <c r="AF618" s="131">
        <f>SUMIF(표4[잉크명],표5[[#This Row],[잉크]],표4[월-1층])</f>
        <v>0</v>
      </c>
      <c r="AG618" s="133">
        <f>SUMIF(표4[잉크명],표5[[#This Row],[잉크]],표4[화])</f>
        <v>0</v>
      </c>
      <c r="AH618" s="131">
        <f>SUMIF(표4[잉크명],표5[[#This Row],[잉크]],표4[화-3층])</f>
        <v>0</v>
      </c>
      <c r="AI618" s="131">
        <f>SUMIF(표4[잉크명],표5[[#This Row],[잉크]],표4[화-1층])</f>
        <v>0</v>
      </c>
      <c r="AJ618" s="130">
        <f>SUMIF(표4[잉크명],표5[[#This Row],[잉크]],표4[수])</f>
        <v>0</v>
      </c>
      <c r="AK618" s="131">
        <f>SUMIF(표4[잉크명],표5[[#This Row],[잉크]],표4[수-3층])</f>
        <v>0</v>
      </c>
      <c r="AL618" s="131">
        <f>SUMIF(표4[잉크명],표5[[#This Row],[잉크]],표4[수-1층])</f>
        <v>0</v>
      </c>
      <c r="AM618" s="54">
        <f>SUMIF(표4[잉크명],표5[[#This Row],[잉크]],표4[목])</f>
        <v>0</v>
      </c>
      <c r="AN618" s="131">
        <f>SUMIF(표4[잉크명],표5[[#This Row],[잉크]],표4[목-3층])</f>
        <v>0</v>
      </c>
      <c r="AO618" s="131">
        <f>SUMIF(표4[잉크명],표5[[#This Row],[잉크]],표4[목-1층])</f>
        <v>0</v>
      </c>
      <c r="AP618" s="54">
        <f>SUMIF(표4[잉크명],표5[[#This Row],[잉크]],표4[금])</f>
        <v>0</v>
      </c>
      <c r="AQ618" s="131">
        <f>SUMIF(표4[잉크명],표5[[#This Row],[잉크]],표4[금-3층])</f>
        <v>0</v>
      </c>
      <c r="AR618" s="131">
        <f>SUMIF(표4[잉크명],표5[[#This Row],[잉크]],표4[금-1층])</f>
        <v>0</v>
      </c>
      <c r="AS618" s="54">
        <f>SUMIF(표4[잉크명],표5[[#This Row],[잉크]],표4[토])</f>
        <v>0</v>
      </c>
      <c r="AT618" s="131">
        <f>SUMIF(표4[잉크명],표5[[#This Row],[잉크]],표4[토-3층])</f>
        <v>0</v>
      </c>
      <c r="AU618" s="131">
        <f>SUMIF(표4[잉크명],표5[[#This Row],[잉크]],표4[토-1층])</f>
        <v>0</v>
      </c>
      <c r="AV618" s="54">
        <f>SUMIF(표4[잉크명],표5[[#This Row],[잉크]],표4[일])</f>
        <v>0</v>
      </c>
      <c r="AW618" s="131">
        <f>SUMIF(표4[잉크명],표5[[#This Row],[잉크]],표4[일-3층])</f>
        <v>0</v>
      </c>
      <c r="AX618" s="131">
        <f>SUMIF(표4[잉크명],표5[[#This Row],[잉크]],표4[일-1층])</f>
        <v>0</v>
      </c>
      <c r="AY618" s="54">
        <f>SUMIF(표4[잉크명],표5[[#This Row],[잉크]],표4[차주 월])</f>
        <v>0</v>
      </c>
      <c r="AZ618" s="54">
        <f>SUM(표5[[#This Row],[월]:[차주 월]])</f>
        <v>0</v>
      </c>
    </row>
    <row r="619" spans="2:52" x14ac:dyDescent="0.3">
      <c r="B619" s="56" t="s">
        <v>1453</v>
      </c>
      <c r="C619" s="56"/>
      <c r="D619" s="56" t="s">
        <v>1456</v>
      </c>
      <c r="E619" s="54">
        <f>COUNTIF(사출계획!$E$62:$F$110,표4[[#This Row],[제품명]])</f>
        <v>0</v>
      </c>
      <c r="F619" s="131">
        <f>COUNTIF(사출계획!$E$62:$F$87,표4[[#This Row],[제품명]])</f>
        <v>0</v>
      </c>
      <c r="G619" s="131">
        <f>COUNTIF(사출계획!$E$88:$F$110,표4[[#This Row],[제품명]])</f>
        <v>0</v>
      </c>
      <c r="H619" s="54">
        <f>COUNTIF(사출계획!$G$62:$H$110,표4[[#This Row],[제품명]])</f>
        <v>0</v>
      </c>
      <c r="I619" s="132">
        <f>COUNTIF(사출계획!$G$62:$H$87,표4[[#This Row],[제품명]])</f>
        <v>0</v>
      </c>
      <c r="J619" s="132">
        <f>COUNTIF(사출계획!$G$88:$H$110,표4[[#This Row],[제품명]])</f>
        <v>0</v>
      </c>
      <c r="K619" s="54">
        <f>COUNTIF(사출계획!$I$62:$J$110,표4[[#This Row],[제품명]])</f>
        <v>0</v>
      </c>
      <c r="L619" s="131">
        <f>COUNTIF(사출계획!$I$62:$J$87,표4[[#This Row],[제품명]])</f>
        <v>0</v>
      </c>
      <c r="M619" s="131">
        <f>COUNTIF(사출계획!$I$88:$J$110,표4[[#This Row],[제품명]])</f>
        <v>0</v>
      </c>
      <c r="N619" s="129">
        <f>COUNTIF(사출계획!$K$62:$L$110,표4[[#This Row],[제품명]])</f>
        <v>0</v>
      </c>
      <c r="O619" s="131">
        <f>COUNTIF(사출계획!$K$62:$L$87,표4[[#This Row],[제품명]])</f>
        <v>0</v>
      </c>
      <c r="P619" s="131">
        <f>COUNTIF(사출계획!$K$88:$L$110,표4[[#This Row],[제품명]])</f>
        <v>0</v>
      </c>
      <c r="Q619" s="130">
        <f>COUNTIF(사출계획!$M$62:$N$110,표4[[#This Row],[제품명]])</f>
        <v>0</v>
      </c>
      <c r="R619" s="131">
        <f>COUNTIF(사출계획!$M$62:$N$87,표4[[#This Row],[제품명]])</f>
        <v>0</v>
      </c>
      <c r="S619" s="131">
        <f>COUNTIF(사출계획!$M$88:$N$110,표4[[#This Row],[제품명]])</f>
        <v>0</v>
      </c>
      <c r="T619" s="54">
        <f>COUNTIF(사출계획!$O$62:$P$110,표4[[#This Row],[제품명]])</f>
        <v>0</v>
      </c>
      <c r="U619" s="131">
        <f>COUNTIF(사출계획!$O$62:$P$87,표4[[#This Row],[제품명]])</f>
        <v>0</v>
      </c>
      <c r="V619" s="131">
        <f>COUNTIF(사출계획!$O$88:$P$110,표4[[#This Row],[제품명]])</f>
        <v>0</v>
      </c>
      <c r="W619" s="54">
        <f>COUNTIF(사출계획!$Q$62:$R$110,표4[[#This Row],[제품명]])</f>
        <v>0</v>
      </c>
      <c r="X619" s="131">
        <f>COUNTIF(사출계획!$Q$62:$R$87,표4[[#This Row],[제품명]])</f>
        <v>0</v>
      </c>
      <c r="Y619" s="131">
        <f>COUNTIF(사출계획!$Q$88:$R$110,표4[[#This Row],[제품명]])</f>
        <v>0</v>
      </c>
      <c r="Z619" s="54">
        <f>COUNTIF(사출계획!$S$62:$T$110,표4[[#This Row],[제품명]])</f>
        <v>0</v>
      </c>
      <c r="AA619" s="126"/>
      <c r="AB619" s="126"/>
      <c r="AC619" s="263" t="s">
        <v>2545</v>
      </c>
      <c r="AD619" s="129">
        <f>SUMIF(표4[잉크명],표5[[#This Row],[잉크]],표4[월])</f>
        <v>0</v>
      </c>
      <c r="AE619" s="131">
        <f>SUMIF(표4[잉크명],표5[[#This Row],[잉크]],표4[월-3층])</f>
        <v>0</v>
      </c>
      <c r="AF619" s="131">
        <f>SUMIF(표4[잉크명],표5[[#This Row],[잉크]],표4[월-1층])</f>
        <v>0</v>
      </c>
      <c r="AG619" s="133">
        <f>SUMIF(표4[잉크명],표5[[#This Row],[잉크]],표4[화])</f>
        <v>0</v>
      </c>
      <c r="AH619" s="131">
        <f>SUMIF(표4[잉크명],표5[[#This Row],[잉크]],표4[화-3층])</f>
        <v>0</v>
      </c>
      <c r="AI619" s="131">
        <f>SUMIF(표4[잉크명],표5[[#This Row],[잉크]],표4[화-1층])</f>
        <v>0</v>
      </c>
      <c r="AJ619" s="130">
        <f>SUMIF(표4[잉크명],표5[[#This Row],[잉크]],표4[수])</f>
        <v>0</v>
      </c>
      <c r="AK619" s="131">
        <f>SUMIF(표4[잉크명],표5[[#This Row],[잉크]],표4[수-3층])</f>
        <v>0</v>
      </c>
      <c r="AL619" s="131">
        <f>SUMIF(표4[잉크명],표5[[#This Row],[잉크]],표4[수-1층])</f>
        <v>0</v>
      </c>
      <c r="AM619" s="54">
        <f>SUMIF(표4[잉크명],표5[[#This Row],[잉크]],표4[목])</f>
        <v>0</v>
      </c>
      <c r="AN619" s="131">
        <f>SUMIF(표4[잉크명],표5[[#This Row],[잉크]],표4[목-3층])</f>
        <v>0</v>
      </c>
      <c r="AO619" s="131">
        <f>SUMIF(표4[잉크명],표5[[#This Row],[잉크]],표4[목-1층])</f>
        <v>0</v>
      </c>
      <c r="AP619" s="54">
        <f>SUMIF(표4[잉크명],표5[[#This Row],[잉크]],표4[금])</f>
        <v>0</v>
      </c>
      <c r="AQ619" s="131">
        <f>SUMIF(표4[잉크명],표5[[#This Row],[잉크]],표4[금-3층])</f>
        <v>0</v>
      </c>
      <c r="AR619" s="131">
        <f>SUMIF(표4[잉크명],표5[[#This Row],[잉크]],표4[금-1층])</f>
        <v>0</v>
      </c>
      <c r="AS619" s="54">
        <f>SUMIF(표4[잉크명],표5[[#This Row],[잉크]],표4[토])</f>
        <v>0</v>
      </c>
      <c r="AT619" s="131">
        <f>SUMIF(표4[잉크명],표5[[#This Row],[잉크]],표4[토-3층])</f>
        <v>0</v>
      </c>
      <c r="AU619" s="131">
        <f>SUMIF(표4[잉크명],표5[[#This Row],[잉크]],표4[토-1층])</f>
        <v>0</v>
      </c>
      <c r="AV619" s="54">
        <f>SUMIF(표4[잉크명],표5[[#This Row],[잉크]],표4[일])</f>
        <v>0</v>
      </c>
      <c r="AW619" s="131">
        <f>SUMIF(표4[잉크명],표5[[#This Row],[잉크]],표4[일-3층])</f>
        <v>0</v>
      </c>
      <c r="AX619" s="131">
        <f>SUMIF(표4[잉크명],표5[[#This Row],[잉크]],표4[일-1층])</f>
        <v>0</v>
      </c>
      <c r="AY619" s="54">
        <f>SUMIF(표4[잉크명],표5[[#This Row],[잉크]],표4[차주 월])</f>
        <v>0</v>
      </c>
      <c r="AZ619" s="54">
        <f>SUM(표5[[#This Row],[월]:[차주 월]])</f>
        <v>0</v>
      </c>
    </row>
    <row r="620" spans="2:52" x14ac:dyDescent="0.3">
      <c r="B620" s="56" t="s">
        <v>1460</v>
      </c>
      <c r="C620" s="56"/>
      <c r="D620" s="56" t="s">
        <v>1459</v>
      </c>
      <c r="E620" s="54">
        <f>COUNTIF(사출계획!$E$62:$F$110,표4[[#This Row],[제품명]])</f>
        <v>0</v>
      </c>
      <c r="F620" s="131">
        <f>COUNTIF(사출계획!$E$62:$F$87,표4[[#This Row],[제품명]])</f>
        <v>0</v>
      </c>
      <c r="G620" s="131">
        <f>COUNTIF(사출계획!$E$88:$F$110,표4[[#This Row],[제품명]])</f>
        <v>0</v>
      </c>
      <c r="H620" s="54">
        <f>COUNTIF(사출계획!$G$62:$H$110,표4[[#This Row],[제품명]])</f>
        <v>0</v>
      </c>
      <c r="I620" s="132">
        <f>COUNTIF(사출계획!$G$62:$H$87,표4[[#This Row],[제품명]])</f>
        <v>0</v>
      </c>
      <c r="J620" s="132">
        <f>COUNTIF(사출계획!$G$88:$H$110,표4[[#This Row],[제품명]])</f>
        <v>0</v>
      </c>
      <c r="K620" s="54">
        <f>COUNTIF(사출계획!$I$62:$J$110,표4[[#This Row],[제품명]])</f>
        <v>0</v>
      </c>
      <c r="L620" s="131">
        <f>COUNTIF(사출계획!$I$62:$J$87,표4[[#This Row],[제품명]])</f>
        <v>0</v>
      </c>
      <c r="M620" s="131">
        <f>COUNTIF(사출계획!$I$88:$J$110,표4[[#This Row],[제품명]])</f>
        <v>0</v>
      </c>
      <c r="N620" s="129">
        <f>COUNTIF(사출계획!$K$62:$L$110,표4[[#This Row],[제품명]])</f>
        <v>0</v>
      </c>
      <c r="O620" s="131">
        <f>COUNTIF(사출계획!$K$62:$L$87,표4[[#This Row],[제품명]])</f>
        <v>0</v>
      </c>
      <c r="P620" s="131">
        <f>COUNTIF(사출계획!$K$88:$L$110,표4[[#This Row],[제품명]])</f>
        <v>0</v>
      </c>
      <c r="Q620" s="130">
        <f>COUNTIF(사출계획!$M$62:$N$110,표4[[#This Row],[제품명]])</f>
        <v>0</v>
      </c>
      <c r="R620" s="131">
        <f>COUNTIF(사출계획!$M$62:$N$87,표4[[#This Row],[제품명]])</f>
        <v>0</v>
      </c>
      <c r="S620" s="131">
        <f>COUNTIF(사출계획!$M$88:$N$110,표4[[#This Row],[제품명]])</f>
        <v>0</v>
      </c>
      <c r="T620" s="54">
        <f>COUNTIF(사출계획!$O$62:$P$110,표4[[#This Row],[제품명]])</f>
        <v>0</v>
      </c>
      <c r="U620" s="131">
        <f>COUNTIF(사출계획!$O$62:$P$87,표4[[#This Row],[제품명]])</f>
        <v>0</v>
      </c>
      <c r="V620" s="131">
        <f>COUNTIF(사출계획!$O$88:$P$110,표4[[#This Row],[제품명]])</f>
        <v>0</v>
      </c>
      <c r="W620" s="54">
        <f>COUNTIF(사출계획!$Q$62:$R$110,표4[[#This Row],[제품명]])</f>
        <v>0</v>
      </c>
      <c r="X620" s="131">
        <f>COUNTIF(사출계획!$Q$62:$R$87,표4[[#This Row],[제품명]])</f>
        <v>0</v>
      </c>
      <c r="Y620" s="131">
        <f>COUNTIF(사출계획!$Q$88:$R$110,표4[[#This Row],[제품명]])</f>
        <v>0</v>
      </c>
      <c r="Z620" s="54">
        <f>COUNTIF(사출계획!$S$62:$T$110,표4[[#This Row],[제품명]])</f>
        <v>0</v>
      </c>
      <c r="AA620" s="126"/>
      <c r="AB620" s="126"/>
      <c r="AC620" s="264" t="s">
        <v>2554</v>
      </c>
      <c r="AD620" s="129">
        <f>SUMIF(표4[잉크명],표5[[#This Row],[잉크]],표4[월])</f>
        <v>1</v>
      </c>
      <c r="AE620" s="131">
        <f>SUMIF(표4[잉크명],표5[[#This Row],[잉크]],표4[월-3층])</f>
        <v>1</v>
      </c>
      <c r="AF620" s="131">
        <f>SUMIF(표4[잉크명],표5[[#This Row],[잉크]],표4[월-1층])</f>
        <v>0</v>
      </c>
      <c r="AG620" s="133">
        <f>SUMIF(표4[잉크명],표5[[#This Row],[잉크]],표4[화])</f>
        <v>1</v>
      </c>
      <c r="AH620" s="131">
        <f>SUMIF(표4[잉크명],표5[[#This Row],[잉크]],표4[화-3층])</f>
        <v>1</v>
      </c>
      <c r="AI620" s="131">
        <f>SUMIF(표4[잉크명],표5[[#This Row],[잉크]],표4[화-1층])</f>
        <v>0</v>
      </c>
      <c r="AJ620" s="130">
        <f>SUMIF(표4[잉크명],표5[[#This Row],[잉크]],표4[수])</f>
        <v>0</v>
      </c>
      <c r="AK620" s="131">
        <f>SUMIF(표4[잉크명],표5[[#This Row],[잉크]],표4[수-3층])</f>
        <v>0</v>
      </c>
      <c r="AL620" s="131">
        <f>SUMIF(표4[잉크명],표5[[#This Row],[잉크]],표4[수-1층])</f>
        <v>0</v>
      </c>
      <c r="AM620" s="54">
        <f>SUMIF(표4[잉크명],표5[[#This Row],[잉크]],표4[목])</f>
        <v>0</v>
      </c>
      <c r="AN620" s="131">
        <f>SUMIF(표4[잉크명],표5[[#This Row],[잉크]],표4[목-3층])</f>
        <v>0</v>
      </c>
      <c r="AO620" s="131">
        <f>SUMIF(표4[잉크명],표5[[#This Row],[잉크]],표4[목-1층])</f>
        <v>0</v>
      </c>
      <c r="AP620" s="54">
        <f>SUMIF(표4[잉크명],표5[[#This Row],[잉크]],표4[금])</f>
        <v>0</v>
      </c>
      <c r="AQ620" s="131">
        <f>SUMIF(표4[잉크명],표5[[#This Row],[잉크]],표4[금-3층])</f>
        <v>0</v>
      </c>
      <c r="AR620" s="131">
        <f>SUMIF(표4[잉크명],표5[[#This Row],[잉크]],표4[금-1층])</f>
        <v>0</v>
      </c>
      <c r="AS620" s="54">
        <f>SUMIF(표4[잉크명],표5[[#This Row],[잉크]],표4[토])</f>
        <v>0</v>
      </c>
      <c r="AT620" s="131">
        <f>SUMIF(표4[잉크명],표5[[#This Row],[잉크]],표4[토-3층])</f>
        <v>0</v>
      </c>
      <c r="AU620" s="131">
        <f>SUMIF(표4[잉크명],표5[[#This Row],[잉크]],표4[토-1층])</f>
        <v>0</v>
      </c>
      <c r="AV620" s="54">
        <f>SUMIF(표4[잉크명],표5[[#This Row],[잉크]],표4[일])</f>
        <v>0</v>
      </c>
      <c r="AW620" s="131">
        <f>SUMIF(표4[잉크명],표5[[#This Row],[잉크]],표4[일-3층])</f>
        <v>0</v>
      </c>
      <c r="AX620" s="131">
        <f>SUMIF(표4[잉크명],표5[[#This Row],[잉크]],표4[일-1층])</f>
        <v>0</v>
      </c>
      <c r="AY620" s="54">
        <f>SUMIF(표4[잉크명],표5[[#This Row],[잉크]],표4[차주 월])</f>
        <v>0</v>
      </c>
      <c r="AZ620" s="54">
        <f>SUM(표5[[#This Row],[월]:[차주 월]])</f>
        <v>4</v>
      </c>
    </row>
    <row r="621" spans="2:52" x14ac:dyDescent="0.3">
      <c r="B621" s="56" t="s">
        <v>1460</v>
      </c>
      <c r="C621" s="56"/>
      <c r="D621" s="56" t="s">
        <v>2448</v>
      </c>
      <c r="E621" s="54">
        <f>COUNTIF(사출계획!$E$62:$F$110,표4[[#This Row],[제품명]])</f>
        <v>0</v>
      </c>
      <c r="F621" s="131">
        <f>COUNTIF(사출계획!$E$62:$F$87,표4[[#This Row],[제품명]])</f>
        <v>0</v>
      </c>
      <c r="G621" s="131">
        <f>COUNTIF(사출계획!$E$88:$F$110,표4[[#This Row],[제품명]])</f>
        <v>0</v>
      </c>
      <c r="H621" s="54">
        <f>COUNTIF(사출계획!$G$62:$H$110,표4[[#This Row],[제품명]])</f>
        <v>0</v>
      </c>
      <c r="I621" s="132">
        <f>COUNTIF(사출계획!$G$62:$H$87,표4[[#This Row],[제품명]])</f>
        <v>0</v>
      </c>
      <c r="J621" s="132">
        <f>COUNTIF(사출계획!$G$88:$H$110,표4[[#This Row],[제품명]])</f>
        <v>0</v>
      </c>
      <c r="K621" s="54">
        <f>COUNTIF(사출계획!$I$62:$J$110,표4[[#This Row],[제품명]])</f>
        <v>0</v>
      </c>
      <c r="L621" s="131">
        <f>COUNTIF(사출계획!$I$62:$J$87,표4[[#This Row],[제품명]])</f>
        <v>0</v>
      </c>
      <c r="M621" s="131">
        <f>COUNTIF(사출계획!$I$88:$J$110,표4[[#This Row],[제품명]])</f>
        <v>0</v>
      </c>
      <c r="N621" s="129">
        <f>COUNTIF(사출계획!$K$62:$L$110,표4[[#This Row],[제품명]])</f>
        <v>0</v>
      </c>
      <c r="O621" s="131">
        <f>COUNTIF(사출계획!$K$62:$L$87,표4[[#This Row],[제품명]])</f>
        <v>0</v>
      </c>
      <c r="P621" s="131">
        <f>COUNTIF(사출계획!$K$88:$L$110,표4[[#This Row],[제품명]])</f>
        <v>0</v>
      </c>
      <c r="Q621" s="130">
        <f>COUNTIF(사출계획!$M$62:$N$110,표4[[#This Row],[제품명]])</f>
        <v>0</v>
      </c>
      <c r="R621" s="131">
        <f>COUNTIF(사출계획!$M$62:$N$87,표4[[#This Row],[제품명]])</f>
        <v>0</v>
      </c>
      <c r="S621" s="131">
        <f>COUNTIF(사출계획!$M$88:$N$110,표4[[#This Row],[제품명]])</f>
        <v>0</v>
      </c>
      <c r="T621" s="54">
        <f>COUNTIF(사출계획!$O$62:$P$110,표4[[#This Row],[제품명]])</f>
        <v>0</v>
      </c>
      <c r="U621" s="131">
        <f>COUNTIF(사출계획!$O$62:$P$87,표4[[#This Row],[제품명]])</f>
        <v>0</v>
      </c>
      <c r="V621" s="131">
        <f>COUNTIF(사출계획!$O$88:$P$110,표4[[#This Row],[제품명]])</f>
        <v>0</v>
      </c>
      <c r="W621" s="54">
        <f>COUNTIF(사출계획!$Q$62:$R$110,표4[[#This Row],[제품명]])</f>
        <v>0</v>
      </c>
      <c r="X621" s="131">
        <f>COUNTIF(사출계획!$Q$62:$R$87,표4[[#This Row],[제품명]])</f>
        <v>0</v>
      </c>
      <c r="Y621" s="131">
        <f>COUNTIF(사출계획!$Q$88:$R$110,표4[[#This Row],[제품명]])</f>
        <v>0</v>
      </c>
      <c r="Z621" s="54">
        <f>COUNTIF(사출계획!$S$62:$T$110,표4[[#This Row],[제품명]])</f>
        <v>0</v>
      </c>
      <c r="AA621" s="126"/>
      <c r="AB621" s="126"/>
      <c r="AC621" s="264" t="s">
        <v>2765</v>
      </c>
      <c r="AD621" s="129">
        <f>SUMIF(표4[잉크명],표5[[#This Row],[잉크]],표4[월])</f>
        <v>0</v>
      </c>
      <c r="AE621" s="131">
        <f>SUMIF(표4[잉크명],표5[[#This Row],[잉크]],표4[월-3층])</f>
        <v>0</v>
      </c>
      <c r="AF621" s="131">
        <f>SUMIF(표4[잉크명],표5[[#This Row],[잉크]],표4[월-1층])</f>
        <v>0</v>
      </c>
      <c r="AG621" s="133">
        <f>SUMIF(표4[잉크명],표5[[#This Row],[잉크]],표4[화])</f>
        <v>0</v>
      </c>
      <c r="AH621" s="131">
        <f>SUMIF(표4[잉크명],표5[[#This Row],[잉크]],표4[화-3층])</f>
        <v>0</v>
      </c>
      <c r="AI621" s="131">
        <f>SUMIF(표4[잉크명],표5[[#This Row],[잉크]],표4[화-1층])</f>
        <v>0</v>
      </c>
      <c r="AJ621" s="130">
        <f>SUMIF(표4[잉크명],표5[[#This Row],[잉크]],표4[수])</f>
        <v>0</v>
      </c>
      <c r="AK621" s="131">
        <f>SUMIF(표4[잉크명],표5[[#This Row],[잉크]],표4[수-3층])</f>
        <v>0</v>
      </c>
      <c r="AL621" s="131">
        <f>SUMIF(표4[잉크명],표5[[#This Row],[잉크]],표4[수-1층])</f>
        <v>0</v>
      </c>
      <c r="AM621" s="54">
        <f>SUMIF(표4[잉크명],표5[[#This Row],[잉크]],표4[목])</f>
        <v>0</v>
      </c>
      <c r="AN621" s="131">
        <f>SUMIF(표4[잉크명],표5[[#This Row],[잉크]],표4[목-3층])</f>
        <v>0</v>
      </c>
      <c r="AO621" s="131">
        <f>SUMIF(표4[잉크명],표5[[#This Row],[잉크]],표4[목-1층])</f>
        <v>0</v>
      </c>
      <c r="AP621" s="54">
        <f>SUMIF(표4[잉크명],표5[[#This Row],[잉크]],표4[금])</f>
        <v>0</v>
      </c>
      <c r="AQ621" s="131">
        <f>SUMIF(표4[잉크명],표5[[#This Row],[잉크]],표4[금-3층])</f>
        <v>0</v>
      </c>
      <c r="AR621" s="131">
        <f>SUMIF(표4[잉크명],표5[[#This Row],[잉크]],표4[금-1층])</f>
        <v>0</v>
      </c>
      <c r="AS621" s="54">
        <f>SUMIF(표4[잉크명],표5[[#This Row],[잉크]],표4[토])</f>
        <v>0</v>
      </c>
      <c r="AT621" s="131">
        <f>SUMIF(표4[잉크명],표5[[#This Row],[잉크]],표4[토-3층])</f>
        <v>0</v>
      </c>
      <c r="AU621" s="131">
        <f>SUMIF(표4[잉크명],표5[[#This Row],[잉크]],표4[토-1층])</f>
        <v>0</v>
      </c>
      <c r="AV621" s="54">
        <f>SUMIF(표4[잉크명],표5[[#This Row],[잉크]],표4[일])</f>
        <v>0</v>
      </c>
      <c r="AW621" s="131">
        <f>SUMIF(표4[잉크명],표5[[#This Row],[잉크]],표4[일-3층])</f>
        <v>0</v>
      </c>
      <c r="AX621" s="131">
        <f>SUMIF(표4[잉크명],표5[[#This Row],[잉크]],표4[일-1층])</f>
        <v>0</v>
      </c>
      <c r="AY621" s="54">
        <f>SUMIF(표4[잉크명],표5[[#This Row],[잉크]],표4[차주 월])</f>
        <v>0</v>
      </c>
      <c r="AZ621" s="54">
        <f>SUM(표5[[#This Row],[월]:[차주 월]])</f>
        <v>0</v>
      </c>
    </row>
    <row r="622" spans="2:52" x14ac:dyDescent="0.3">
      <c r="B622" s="56" t="s">
        <v>1460</v>
      </c>
      <c r="C622" s="56"/>
      <c r="D622" s="56" t="s">
        <v>1458</v>
      </c>
      <c r="E622" s="54">
        <f>COUNTIF(사출계획!$E$62:$F$110,표4[[#This Row],[제품명]])</f>
        <v>0</v>
      </c>
      <c r="F622" s="131">
        <f>COUNTIF(사출계획!$E$62:$F$87,표4[[#This Row],[제품명]])</f>
        <v>0</v>
      </c>
      <c r="G622" s="131">
        <f>COUNTIF(사출계획!$E$88:$F$110,표4[[#This Row],[제품명]])</f>
        <v>0</v>
      </c>
      <c r="H622" s="54">
        <f>COUNTIF(사출계획!$G$62:$H$110,표4[[#This Row],[제품명]])</f>
        <v>0</v>
      </c>
      <c r="I622" s="132">
        <f>COUNTIF(사출계획!$G$62:$H$87,표4[[#This Row],[제품명]])</f>
        <v>0</v>
      </c>
      <c r="J622" s="132">
        <f>COUNTIF(사출계획!$G$88:$H$110,표4[[#This Row],[제품명]])</f>
        <v>0</v>
      </c>
      <c r="K622" s="54">
        <f>COUNTIF(사출계획!$I$62:$J$110,표4[[#This Row],[제품명]])</f>
        <v>0</v>
      </c>
      <c r="L622" s="131">
        <f>COUNTIF(사출계획!$I$62:$J$87,표4[[#This Row],[제품명]])</f>
        <v>0</v>
      </c>
      <c r="M622" s="131">
        <f>COUNTIF(사출계획!$I$88:$J$110,표4[[#This Row],[제품명]])</f>
        <v>0</v>
      </c>
      <c r="N622" s="129">
        <f>COUNTIF(사출계획!$K$62:$L$110,표4[[#This Row],[제품명]])</f>
        <v>0</v>
      </c>
      <c r="O622" s="131">
        <f>COUNTIF(사출계획!$K$62:$L$87,표4[[#This Row],[제품명]])</f>
        <v>0</v>
      </c>
      <c r="P622" s="131">
        <f>COUNTIF(사출계획!$K$88:$L$110,표4[[#This Row],[제품명]])</f>
        <v>0</v>
      </c>
      <c r="Q622" s="130">
        <f>COUNTIF(사출계획!$M$62:$N$110,표4[[#This Row],[제품명]])</f>
        <v>0</v>
      </c>
      <c r="R622" s="131">
        <f>COUNTIF(사출계획!$M$62:$N$87,표4[[#This Row],[제품명]])</f>
        <v>0</v>
      </c>
      <c r="S622" s="131">
        <f>COUNTIF(사출계획!$M$88:$N$110,표4[[#This Row],[제품명]])</f>
        <v>0</v>
      </c>
      <c r="T622" s="54">
        <f>COUNTIF(사출계획!$O$62:$P$110,표4[[#This Row],[제품명]])</f>
        <v>0</v>
      </c>
      <c r="U622" s="131">
        <f>COUNTIF(사출계획!$O$62:$P$87,표4[[#This Row],[제품명]])</f>
        <v>0</v>
      </c>
      <c r="V622" s="131">
        <f>COUNTIF(사출계획!$O$88:$P$110,표4[[#This Row],[제품명]])</f>
        <v>0</v>
      </c>
      <c r="W622" s="54">
        <f>COUNTIF(사출계획!$Q$62:$R$110,표4[[#This Row],[제품명]])</f>
        <v>0</v>
      </c>
      <c r="X622" s="131">
        <f>COUNTIF(사출계획!$Q$62:$R$87,표4[[#This Row],[제품명]])</f>
        <v>0</v>
      </c>
      <c r="Y622" s="131">
        <f>COUNTIF(사출계획!$Q$88:$R$110,표4[[#This Row],[제품명]])</f>
        <v>0</v>
      </c>
      <c r="Z622" s="54">
        <f>COUNTIF(사출계획!$S$62:$T$110,표4[[#This Row],[제품명]])</f>
        <v>0</v>
      </c>
      <c r="AA622" s="126"/>
      <c r="AB622" s="126"/>
      <c r="AC622" s="33" t="s">
        <v>2559</v>
      </c>
      <c r="AD622" s="129">
        <f>SUMIF(표4[잉크명],표5[[#This Row],[잉크]],표4[월])</f>
        <v>0</v>
      </c>
      <c r="AE622" s="126">
        <f>SUMIF(표4[잉크명],표5[[#This Row],[잉크]],표4[월-3층])</f>
        <v>0</v>
      </c>
      <c r="AF622" s="126">
        <f>SUMIF(표4[잉크명],표5[[#This Row],[잉크]],표4[월-1층])</f>
        <v>0</v>
      </c>
      <c r="AG622" s="133">
        <f>SUMIF(표4[잉크명],표5[[#This Row],[잉크]],표4[화])</f>
        <v>0</v>
      </c>
      <c r="AH622" s="126">
        <f>SUMIF(표4[잉크명],표5[[#This Row],[잉크]],표4[화-3층])</f>
        <v>0</v>
      </c>
      <c r="AI622" s="126">
        <f>SUMIF(표4[잉크명],표5[[#This Row],[잉크]],표4[화-1층])</f>
        <v>0</v>
      </c>
      <c r="AJ622" s="130">
        <f>SUMIF(표4[잉크명],표5[[#This Row],[잉크]],표4[수])</f>
        <v>0</v>
      </c>
      <c r="AK622" s="126">
        <f>SUMIF(표4[잉크명],표5[[#This Row],[잉크]],표4[수-3층])</f>
        <v>0</v>
      </c>
      <c r="AL622" s="126">
        <f>SUMIF(표4[잉크명],표5[[#This Row],[잉크]],표4[수-1층])</f>
        <v>0</v>
      </c>
      <c r="AM622" s="34">
        <f>SUMIF(표4[잉크명],표5[[#This Row],[잉크]],표4[목])</f>
        <v>0</v>
      </c>
      <c r="AN622" s="126">
        <f>SUMIF(표4[잉크명],표5[[#This Row],[잉크]],표4[목-3층])</f>
        <v>0</v>
      </c>
      <c r="AO622" s="126">
        <f>SUMIF(표4[잉크명],표5[[#This Row],[잉크]],표4[목-1층])</f>
        <v>0</v>
      </c>
      <c r="AP622" s="34">
        <f>SUMIF(표4[잉크명],표5[[#This Row],[잉크]],표4[금])</f>
        <v>0</v>
      </c>
      <c r="AQ622" s="126">
        <f>SUMIF(표4[잉크명],표5[[#This Row],[잉크]],표4[금-3층])</f>
        <v>0</v>
      </c>
      <c r="AR622" s="126">
        <f>SUMIF(표4[잉크명],표5[[#This Row],[잉크]],표4[금-1층])</f>
        <v>0</v>
      </c>
      <c r="AS622" s="34">
        <f>SUMIF(표4[잉크명],표5[[#This Row],[잉크]],표4[토])</f>
        <v>0</v>
      </c>
      <c r="AT622" s="126">
        <f>SUMIF(표4[잉크명],표5[[#This Row],[잉크]],표4[토-3층])</f>
        <v>0</v>
      </c>
      <c r="AU622" s="126">
        <f>SUMIF(표4[잉크명],표5[[#This Row],[잉크]],표4[토-1층])</f>
        <v>0</v>
      </c>
      <c r="AV622" s="34">
        <f>SUMIF(표4[잉크명],표5[[#This Row],[잉크]],표4[일])</f>
        <v>0</v>
      </c>
      <c r="AW622" s="126">
        <f>SUMIF(표4[잉크명],표5[[#This Row],[잉크]],표4[일-3층])</f>
        <v>0</v>
      </c>
      <c r="AX622" s="126">
        <f>SUMIF(표4[잉크명],표5[[#This Row],[잉크]],표4[일-1층])</f>
        <v>0</v>
      </c>
      <c r="AY622" s="34">
        <f>SUMIF(표4[잉크명],표5[[#This Row],[잉크]],표4[차주 월])</f>
        <v>0</v>
      </c>
      <c r="AZ622" s="34">
        <f>SUM(표5[[#This Row],[월]:[차주 월]])</f>
        <v>0</v>
      </c>
    </row>
    <row r="623" spans="2:52" x14ac:dyDescent="0.3">
      <c r="B623" s="56" t="s">
        <v>1462</v>
      </c>
      <c r="C623" s="56"/>
      <c r="D623" s="56" t="s">
        <v>1665</v>
      </c>
      <c r="E623" s="34">
        <f>COUNTIF(사출계획!$E$62:$F$110,표4[[#This Row],[제품명]])</f>
        <v>0</v>
      </c>
      <c r="F623" s="126">
        <f>COUNTIF(사출계획!$E$62:$F$87,표4[[#This Row],[제품명]])</f>
        <v>0</v>
      </c>
      <c r="G623" s="126">
        <f>COUNTIF(사출계획!$E$88:$F$110,표4[[#This Row],[제품명]])</f>
        <v>0</v>
      </c>
      <c r="H623" s="34">
        <f>COUNTIF(사출계획!$G$62:$H$110,표4[[#This Row],[제품명]])</f>
        <v>0</v>
      </c>
      <c r="I623" s="128">
        <f>COUNTIF(사출계획!$G$62:$H$87,표4[[#This Row],[제품명]])</f>
        <v>0</v>
      </c>
      <c r="J623" s="128">
        <f>COUNTIF(사출계획!$G$88:$H$110,표4[[#This Row],[제품명]])</f>
        <v>0</v>
      </c>
      <c r="K623" s="34">
        <f>COUNTIF(사출계획!$I$62:$J$110,표4[[#This Row],[제품명]])</f>
        <v>0</v>
      </c>
      <c r="L623" s="126">
        <f>COUNTIF(사출계획!$I$62:$J$87,표4[[#This Row],[제품명]])</f>
        <v>0</v>
      </c>
      <c r="M623" s="126">
        <f>COUNTIF(사출계획!$I$88:$J$110,표4[[#This Row],[제품명]])</f>
        <v>0</v>
      </c>
      <c r="N623" s="129">
        <f>COUNTIF(사출계획!$K$62:$L$110,표4[[#This Row],[제품명]])</f>
        <v>0</v>
      </c>
      <c r="O623" s="126">
        <f>COUNTIF(사출계획!$K$62:$L$87,표4[[#This Row],[제품명]])</f>
        <v>0</v>
      </c>
      <c r="P623" s="126">
        <f>COUNTIF(사출계획!$K$88:$L$110,표4[[#This Row],[제품명]])</f>
        <v>0</v>
      </c>
      <c r="Q623" s="130">
        <f>COUNTIF(사출계획!$M$62:$N$110,표4[[#This Row],[제품명]])</f>
        <v>0</v>
      </c>
      <c r="R623" s="126">
        <f>COUNTIF(사출계획!$M$62:$N$87,표4[[#This Row],[제품명]])</f>
        <v>0</v>
      </c>
      <c r="S623" s="126">
        <f>COUNTIF(사출계획!$M$88:$N$110,표4[[#This Row],[제품명]])</f>
        <v>0</v>
      </c>
      <c r="T623" s="34">
        <f>COUNTIF(사출계획!$O$62:$P$110,표4[[#This Row],[제품명]])</f>
        <v>0</v>
      </c>
      <c r="U623" s="126">
        <f>COUNTIF(사출계획!$O$62:$P$87,표4[[#This Row],[제품명]])</f>
        <v>0</v>
      </c>
      <c r="V623" s="126">
        <f>COUNTIF(사출계획!$O$88:$P$110,표4[[#This Row],[제품명]])</f>
        <v>0</v>
      </c>
      <c r="W623" s="34">
        <f>COUNTIF(사출계획!$Q$62:$R$110,표4[[#This Row],[제품명]])</f>
        <v>0</v>
      </c>
      <c r="X623" s="126">
        <f>COUNTIF(사출계획!$Q$62:$R$87,표4[[#This Row],[제품명]])</f>
        <v>0</v>
      </c>
      <c r="Y623" s="126">
        <f>COUNTIF(사출계획!$Q$88:$R$110,표4[[#This Row],[제품명]])</f>
        <v>0</v>
      </c>
      <c r="Z623" s="34">
        <f>COUNTIF(사출계획!$S$62:$T$110,표4[[#This Row],[제품명]])</f>
        <v>0</v>
      </c>
      <c r="AA623" s="126"/>
      <c r="AB623" s="126"/>
      <c r="AC623" s="33" t="s">
        <v>2560</v>
      </c>
      <c r="AD623" s="129">
        <f>SUMIF(표4[잉크명],표5[[#This Row],[잉크]],표4[월])</f>
        <v>0</v>
      </c>
      <c r="AE623" s="126">
        <f>SUMIF(표4[잉크명],표5[[#This Row],[잉크]],표4[월-3층])</f>
        <v>0</v>
      </c>
      <c r="AF623" s="126">
        <f>SUMIF(표4[잉크명],표5[[#This Row],[잉크]],표4[월-1층])</f>
        <v>0</v>
      </c>
      <c r="AG623" s="133">
        <f>SUMIF(표4[잉크명],표5[[#This Row],[잉크]],표4[화])</f>
        <v>0</v>
      </c>
      <c r="AH623" s="126">
        <f>SUMIF(표4[잉크명],표5[[#This Row],[잉크]],표4[화-3층])</f>
        <v>0</v>
      </c>
      <c r="AI623" s="126">
        <f>SUMIF(표4[잉크명],표5[[#This Row],[잉크]],표4[화-1층])</f>
        <v>0</v>
      </c>
      <c r="AJ623" s="130">
        <f>SUMIF(표4[잉크명],표5[[#This Row],[잉크]],표4[수])</f>
        <v>0</v>
      </c>
      <c r="AK623" s="126">
        <f>SUMIF(표4[잉크명],표5[[#This Row],[잉크]],표4[수-3층])</f>
        <v>0</v>
      </c>
      <c r="AL623" s="126">
        <f>SUMIF(표4[잉크명],표5[[#This Row],[잉크]],표4[수-1층])</f>
        <v>0</v>
      </c>
      <c r="AM623" s="34">
        <f>SUMIF(표4[잉크명],표5[[#This Row],[잉크]],표4[목])</f>
        <v>0</v>
      </c>
      <c r="AN623" s="126">
        <f>SUMIF(표4[잉크명],표5[[#This Row],[잉크]],표4[목-3층])</f>
        <v>0</v>
      </c>
      <c r="AO623" s="126">
        <f>SUMIF(표4[잉크명],표5[[#This Row],[잉크]],표4[목-1층])</f>
        <v>0</v>
      </c>
      <c r="AP623" s="34">
        <f>SUMIF(표4[잉크명],표5[[#This Row],[잉크]],표4[금])</f>
        <v>0</v>
      </c>
      <c r="AQ623" s="126">
        <f>SUMIF(표4[잉크명],표5[[#This Row],[잉크]],표4[금-3층])</f>
        <v>0</v>
      </c>
      <c r="AR623" s="126">
        <f>SUMIF(표4[잉크명],표5[[#This Row],[잉크]],표4[금-1층])</f>
        <v>0</v>
      </c>
      <c r="AS623" s="34">
        <f>SUMIF(표4[잉크명],표5[[#This Row],[잉크]],표4[토])</f>
        <v>0</v>
      </c>
      <c r="AT623" s="126">
        <f>SUMIF(표4[잉크명],표5[[#This Row],[잉크]],표4[토-3층])</f>
        <v>0</v>
      </c>
      <c r="AU623" s="126">
        <f>SUMIF(표4[잉크명],표5[[#This Row],[잉크]],표4[토-1층])</f>
        <v>0</v>
      </c>
      <c r="AV623" s="34">
        <f>SUMIF(표4[잉크명],표5[[#This Row],[잉크]],표4[일])</f>
        <v>0</v>
      </c>
      <c r="AW623" s="126">
        <f>SUMIF(표4[잉크명],표5[[#This Row],[잉크]],표4[일-3층])</f>
        <v>0</v>
      </c>
      <c r="AX623" s="126">
        <f>SUMIF(표4[잉크명],표5[[#This Row],[잉크]],표4[일-1층])</f>
        <v>0</v>
      </c>
      <c r="AY623" s="34">
        <f>SUMIF(표4[잉크명],표5[[#This Row],[잉크]],표4[차주 월])</f>
        <v>0</v>
      </c>
      <c r="AZ623" s="34">
        <f>SUM(표5[[#This Row],[월]:[차주 월]])</f>
        <v>0</v>
      </c>
    </row>
    <row r="624" spans="2:52" x14ac:dyDescent="0.3">
      <c r="B624" s="56" t="s">
        <v>1462</v>
      </c>
      <c r="C624" s="56"/>
      <c r="D624" s="56" t="s">
        <v>1463</v>
      </c>
      <c r="E624" s="34">
        <f>COUNTIF(사출계획!$E$62:$F$110,표4[[#This Row],[제품명]])</f>
        <v>0</v>
      </c>
      <c r="F624" s="126">
        <f>COUNTIF(사출계획!$E$62:$F$87,표4[[#This Row],[제품명]])</f>
        <v>0</v>
      </c>
      <c r="G624" s="126">
        <f>COUNTIF(사출계획!$E$88:$F$110,표4[[#This Row],[제품명]])</f>
        <v>0</v>
      </c>
      <c r="H624" s="34">
        <f>COUNTIF(사출계획!$G$62:$H$110,표4[[#This Row],[제품명]])</f>
        <v>0</v>
      </c>
      <c r="I624" s="128">
        <f>COUNTIF(사출계획!$G$62:$H$87,표4[[#This Row],[제품명]])</f>
        <v>0</v>
      </c>
      <c r="J624" s="128">
        <f>COUNTIF(사출계획!$G$88:$H$110,표4[[#This Row],[제품명]])</f>
        <v>0</v>
      </c>
      <c r="K624" s="34">
        <f>COUNTIF(사출계획!$I$62:$J$110,표4[[#This Row],[제품명]])</f>
        <v>0</v>
      </c>
      <c r="L624" s="126">
        <f>COUNTIF(사출계획!$I$62:$J$87,표4[[#This Row],[제품명]])</f>
        <v>0</v>
      </c>
      <c r="M624" s="126">
        <f>COUNTIF(사출계획!$I$88:$J$110,표4[[#This Row],[제품명]])</f>
        <v>0</v>
      </c>
      <c r="N624" s="129">
        <f>COUNTIF(사출계획!$K$62:$L$110,표4[[#This Row],[제품명]])</f>
        <v>0</v>
      </c>
      <c r="O624" s="126">
        <f>COUNTIF(사출계획!$K$62:$L$87,표4[[#This Row],[제품명]])</f>
        <v>0</v>
      </c>
      <c r="P624" s="126">
        <f>COUNTIF(사출계획!$K$88:$L$110,표4[[#This Row],[제품명]])</f>
        <v>0</v>
      </c>
      <c r="Q624" s="130">
        <f>COUNTIF(사출계획!$M$62:$N$110,표4[[#This Row],[제품명]])</f>
        <v>0</v>
      </c>
      <c r="R624" s="126">
        <f>COUNTIF(사출계획!$M$62:$N$87,표4[[#This Row],[제품명]])</f>
        <v>0</v>
      </c>
      <c r="S624" s="126">
        <f>COUNTIF(사출계획!$M$88:$N$110,표4[[#This Row],[제품명]])</f>
        <v>0</v>
      </c>
      <c r="T624" s="34">
        <f>COUNTIF(사출계획!$O$62:$P$110,표4[[#This Row],[제품명]])</f>
        <v>0</v>
      </c>
      <c r="U624" s="126">
        <f>COUNTIF(사출계획!$O$62:$P$87,표4[[#This Row],[제품명]])</f>
        <v>0</v>
      </c>
      <c r="V624" s="126">
        <f>COUNTIF(사출계획!$O$88:$P$110,표4[[#This Row],[제품명]])</f>
        <v>0</v>
      </c>
      <c r="W624" s="34">
        <f>COUNTIF(사출계획!$Q$62:$R$110,표4[[#This Row],[제품명]])</f>
        <v>0</v>
      </c>
      <c r="X624" s="126">
        <f>COUNTIF(사출계획!$Q$62:$R$87,표4[[#This Row],[제품명]])</f>
        <v>0</v>
      </c>
      <c r="Y624" s="126">
        <f>COUNTIF(사출계획!$Q$88:$R$110,표4[[#This Row],[제품명]])</f>
        <v>0</v>
      </c>
      <c r="Z624" s="34">
        <f>COUNTIF(사출계획!$S$62:$T$110,표4[[#This Row],[제품명]])</f>
        <v>0</v>
      </c>
      <c r="AA624" s="126"/>
      <c r="AB624" s="126"/>
      <c r="AC624" s="264" t="s">
        <v>2561</v>
      </c>
      <c r="AD624" s="129">
        <f>SUMIF(표4[잉크명],표5[[#This Row],[잉크]],표4[월])</f>
        <v>0</v>
      </c>
      <c r="AE624" s="131">
        <f>SUMIF(표4[잉크명],표5[[#This Row],[잉크]],표4[월-3층])</f>
        <v>0</v>
      </c>
      <c r="AF624" s="131">
        <f>SUMIF(표4[잉크명],표5[[#This Row],[잉크]],표4[월-1층])</f>
        <v>0</v>
      </c>
      <c r="AG624" s="133">
        <f>SUMIF(표4[잉크명],표5[[#This Row],[잉크]],표4[화])</f>
        <v>0</v>
      </c>
      <c r="AH624" s="131">
        <f>SUMIF(표4[잉크명],표5[[#This Row],[잉크]],표4[화-3층])</f>
        <v>0</v>
      </c>
      <c r="AI624" s="131">
        <f>SUMIF(표4[잉크명],표5[[#This Row],[잉크]],표4[화-1층])</f>
        <v>0</v>
      </c>
      <c r="AJ624" s="130">
        <f>SUMIF(표4[잉크명],표5[[#This Row],[잉크]],표4[수])</f>
        <v>0</v>
      </c>
      <c r="AK624" s="131">
        <f>SUMIF(표4[잉크명],표5[[#This Row],[잉크]],표4[수-3층])</f>
        <v>0</v>
      </c>
      <c r="AL624" s="131">
        <f>SUMIF(표4[잉크명],표5[[#This Row],[잉크]],표4[수-1층])</f>
        <v>0</v>
      </c>
      <c r="AM624" s="54">
        <f>SUMIF(표4[잉크명],표5[[#This Row],[잉크]],표4[목])</f>
        <v>0</v>
      </c>
      <c r="AN624" s="131">
        <f>SUMIF(표4[잉크명],표5[[#This Row],[잉크]],표4[목-3층])</f>
        <v>0</v>
      </c>
      <c r="AO624" s="131">
        <f>SUMIF(표4[잉크명],표5[[#This Row],[잉크]],표4[목-1층])</f>
        <v>0</v>
      </c>
      <c r="AP624" s="54">
        <f>SUMIF(표4[잉크명],표5[[#This Row],[잉크]],표4[금])</f>
        <v>0</v>
      </c>
      <c r="AQ624" s="131">
        <f>SUMIF(표4[잉크명],표5[[#This Row],[잉크]],표4[금-3층])</f>
        <v>0</v>
      </c>
      <c r="AR624" s="131">
        <f>SUMIF(표4[잉크명],표5[[#This Row],[잉크]],표4[금-1층])</f>
        <v>0</v>
      </c>
      <c r="AS624" s="54">
        <f>SUMIF(표4[잉크명],표5[[#This Row],[잉크]],표4[토])</f>
        <v>0</v>
      </c>
      <c r="AT624" s="131">
        <f>SUMIF(표4[잉크명],표5[[#This Row],[잉크]],표4[토-3층])</f>
        <v>0</v>
      </c>
      <c r="AU624" s="131">
        <f>SUMIF(표4[잉크명],표5[[#This Row],[잉크]],표4[토-1층])</f>
        <v>0</v>
      </c>
      <c r="AV624" s="54">
        <f>SUMIF(표4[잉크명],표5[[#This Row],[잉크]],표4[일])</f>
        <v>0</v>
      </c>
      <c r="AW624" s="131">
        <f>SUMIF(표4[잉크명],표5[[#This Row],[잉크]],표4[일-3층])</f>
        <v>0</v>
      </c>
      <c r="AX624" s="131">
        <f>SUMIF(표4[잉크명],표5[[#This Row],[잉크]],표4[일-1층])</f>
        <v>0</v>
      </c>
      <c r="AY624" s="54">
        <f>SUMIF(표4[잉크명],표5[[#This Row],[잉크]],표4[차주 월])</f>
        <v>0</v>
      </c>
      <c r="AZ624" s="54">
        <f>SUM(표5[[#This Row],[월]:[차주 월]])</f>
        <v>0</v>
      </c>
    </row>
    <row r="625" spans="2:52" x14ac:dyDescent="0.3">
      <c r="B625" s="56" t="s">
        <v>1462</v>
      </c>
      <c r="C625" s="56"/>
      <c r="D625" s="56" t="s">
        <v>1464</v>
      </c>
      <c r="E625" s="54">
        <f>COUNTIF(사출계획!$E$62:$F$110,표4[[#This Row],[제품명]])</f>
        <v>0</v>
      </c>
      <c r="F625" s="131">
        <f>COUNTIF(사출계획!$E$62:$F$87,표4[[#This Row],[제품명]])</f>
        <v>0</v>
      </c>
      <c r="G625" s="131">
        <f>COUNTIF(사출계획!$E$88:$F$110,표4[[#This Row],[제품명]])</f>
        <v>0</v>
      </c>
      <c r="H625" s="54">
        <f>COUNTIF(사출계획!$G$62:$H$110,표4[[#This Row],[제품명]])</f>
        <v>0</v>
      </c>
      <c r="I625" s="132">
        <f>COUNTIF(사출계획!$G$62:$H$87,표4[[#This Row],[제품명]])</f>
        <v>0</v>
      </c>
      <c r="J625" s="132">
        <f>COUNTIF(사출계획!$G$88:$H$110,표4[[#This Row],[제품명]])</f>
        <v>0</v>
      </c>
      <c r="K625" s="54">
        <f>COUNTIF(사출계획!$I$62:$J$110,표4[[#This Row],[제품명]])</f>
        <v>0</v>
      </c>
      <c r="L625" s="131">
        <f>COUNTIF(사출계획!$I$62:$J$87,표4[[#This Row],[제품명]])</f>
        <v>0</v>
      </c>
      <c r="M625" s="131">
        <f>COUNTIF(사출계획!$I$88:$J$110,표4[[#This Row],[제품명]])</f>
        <v>0</v>
      </c>
      <c r="N625" s="129">
        <f>COUNTIF(사출계획!$K$62:$L$110,표4[[#This Row],[제품명]])</f>
        <v>0</v>
      </c>
      <c r="O625" s="131">
        <f>COUNTIF(사출계획!$K$62:$L$87,표4[[#This Row],[제품명]])</f>
        <v>0</v>
      </c>
      <c r="P625" s="131">
        <f>COUNTIF(사출계획!$K$88:$L$110,표4[[#This Row],[제품명]])</f>
        <v>0</v>
      </c>
      <c r="Q625" s="130">
        <f>COUNTIF(사출계획!$M$62:$N$110,표4[[#This Row],[제품명]])</f>
        <v>0</v>
      </c>
      <c r="R625" s="131">
        <f>COUNTIF(사출계획!$M$62:$N$87,표4[[#This Row],[제품명]])</f>
        <v>0</v>
      </c>
      <c r="S625" s="131">
        <f>COUNTIF(사출계획!$M$88:$N$110,표4[[#This Row],[제품명]])</f>
        <v>0</v>
      </c>
      <c r="T625" s="54">
        <f>COUNTIF(사출계획!$O$62:$P$110,표4[[#This Row],[제품명]])</f>
        <v>0</v>
      </c>
      <c r="U625" s="131">
        <f>COUNTIF(사출계획!$O$62:$P$87,표4[[#This Row],[제품명]])</f>
        <v>0</v>
      </c>
      <c r="V625" s="131">
        <f>COUNTIF(사출계획!$O$88:$P$110,표4[[#This Row],[제품명]])</f>
        <v>0</v>
      </c>
      <c r="W625" s="54">
        <f>COUNTIF(사출계획!$Q$62:$R$110,표4[[#This Row],[제품명]])</f>
        <v>0</v>
      </c>
      <c r="X625" s="131">
        <f>COUNTIF(사출계획!$Q$62:$R$87,표4[[#This Row],[제품명]])</f>
        <v>0</v>
      </c>
      <c r="Y625" s="131">
        <f>COUNTIF(사출계획!$Q$88:$R$110,표4[[#This Row],[제품명]])</f>
        <v>0</v>
      </c>
      <c r="Z625" s="54">
        <f>COUNTIF(사출계획!$S$62:$T$110,표4[[#This Row],[제품명]])</f>
        <v>0</v>
      </c>
      <c r="AA625" s="126"/>
      <c r="AB625" s="126"/>
      <c r="AC625" s="265" t="s">
        <v>2570</v>
      </c>
      <c r="AD625" s="129">
        <f>SUMIF(표4[잉크명],표5[[#This Row],[잉크]],표4[월])</f>
        <v>0</v>
      </c>
      <c r="AE625" s="131">
        <f>SUMIF(표4[잉크명],표5[[#This Row],[잉크]],표4[월-3층])</f>
        <v>0</v>
      </c>
      <c r="AF625" s="131">
        <f>SUMIF(표4[잉크명],표5[[#This Row],[잉크]],표4[월-1층])</f>
        <v>0</v>
      </c>
      <c r="AG625" s="133">
        <f>SUMIF(표4[잉크명],표5[[#This Row],[잉크]],표4[화])</f>
        <v>0</v>
      </c>
      <c r="AH625" s="131">
        <f>SUMIF(표4[잉크명],표5[[#This Row],[잉크]],표4[화-3층])</f>
        <v>0</v>
      </c>
      <c r="AI625" s="131">
        <f>SUMIF(표4[잉크명],표5[[#This Row],[잉크]],표4[화-1층])</f>
        <v>0</v>
      </c>
      <c r="AJ625" s="130">
        <f>SUMIF(표4[잉크명],표5[[#This Row],[잉크]],표4[수])</f>
        <v>0</v>
      </c>
      <c r="AK625" s="131">
        <f>SUMIF(표4[잉크명],표5[[#This Row],[잉크]],표4[수-3층])</f>
        <v>0</v>
      </c>
      <c r="AL625" s="131">
        <f>SUMIF(표4[잉크명],표5[[#This Row],[잉크]],표4[수-1층])</f>
        <v>0</v>
      </c>
      <c r="AM625" s="54">
        <f>SUMIF(표4[잉크명],표5[[#This Row],[잉크]],표4[목])</f>
        <v>0</v>
      </c>
      <c r="AN625" s="131">
        <f>SUMIF(표4[잉크명],표5[[#This Row],[잉크]],표4[목-3층])</f>
        <v>0</v>
      </c>
      <c r="AO625" s="131">
        <f>SUMIF(표4[잉크명],표5[[#This Row],[잉크]],표4[목-1층])</f>
        <v>0</v>
      </c>
      <c r="AP625" s="54">
        <f>SUMIF(표4[잉크명],표5[[#This Row],[잉크]],표4[금])</f>
        <v>0</v>
      </c>
      <c r="AQ625" s="131">
        <f>SUMIF(표4[잉크명],표5[[#This Row],[잉크]],표4[금-3층])</f>
        <v>0</v>
      </c>
      <c r="AR625" s="131">
        <f>SUMIF(표4[잉크명],표5[[#This Row],[잉크]],표4[금-1층])</f>
        <v>0</v>
      </c>
      <c r="AS625" s="54">
        <f>SUMIF(표4[잉크명],표5[[#This Row],[잉크]],표4[토])</f>
        <v>0</v>
      </c>
      <c r="AT625" s="131">
        <f>SUMIF(표4[잉크명],표5[[#This Row],[잉크]],표4[토-3층])</f>
        <v>0</v>
      </c>
      <c r="AU625" s="131">
        <f>SUMIF(표4[잉크명],표5[[#This Row],[잉크]],표4[토-1층])</f>
        <v>0</v>
      </c>
      <c r="AV625" s="54">
        <f>SUMIF(표4[잉크명],표5[[#This Row],[잉크]],표4[일])</f>
        <v>0</v>
      </c>
      <c r="AW625" s="131">
        <f>SUMIF(표4[잉크명],표5[[#This Row],[잉크]],표4[일-3층])</f>
        <v>0</v>
      </c>
      <c r="AX625" s="131">
        <f>SUMIF(표4[잉크명],표5[[#This Row],[잉크]],표4[일-1층])</f>
        <v>0</v>
      </c>
      <c r="AY625" s="54">
        <f>SUMIF(표4[잉크명],표5[[#This Row],[잉크]],표4[차주 월])</f>
        <v>0</v>
      </c>
      <c r="AZ625" s="54">
        <f>SUM(표5[[#This Row],[월]:[차주 월]])</f>
        <v>0</v>
      </c>
    </row>
    <row r="626" spans="2:52" x14ac:dyDescent="0.3">
      <c r="B626" s="56" t="s">
        <v>1466</v>
      </c>
      <c r="C626" s="56"/>
      <c r="D626" s="56" t="s">
        <v>1467</v>
      </c>
      <c r="E626" s="54">
        <f>COUNTIF(사출계획!$E$62:$F$110,표4[[#This Row],[제품명]])</f>
        <v>1</v>
      </c>
      <c r="F626" s="131">
        <f>COUNTIF(사출계획!$E$62:$F$87,표4[[#This Row],[제품명]])</f>
        <v>0</v>
      </c>
      <c r="G626" s="131">
        <f>COUNTIF(사출계획!$E$88:$F$110,표4[[#This Row],[제품명]])</f>
        <v>1</v>
      </c>
      <c r="H626" s="54">
        <f>COUNTIF(사출계획!$G$62:$H$110,표4[[#This Row],[제품명]])</f>
        <v>2</v>
      </c>
      <c r="I626" s="132">
        <f>COUNTIF(사출계획!$G$62:$H$87,표4[[#This Row],[제품명]])</f>
        <v>0</v>
      </c>
      <c r="J626" s="132">
        <f>COUNTIF(사출계획!$G$88:$H$110,표4[[#This Row],[제품명]])</f>
        <v>2</v>
      </c>
      <c r="K626" s="54">
        <f>COUNTIF(사출계획!$I$62:$J$110,표4[[#This Row],[제품명]])</f>
        <v>0</v>
      </c>
      <c r="L626" s="131">
        <f>COUNTIF(사출계획!$I$62:$J$87,표4[[#This Row],[제품명]])</f>
        <v>0</v>
      </c>
      <c r="M626" s="131">
        <f>COUNTIF(사출계획!$I$88:$J$110,표4[[#This Row],[제품명]])</f>
        <v>0</v>
      </c>
      <c r="N626" s="129">
        <f>COUNTIF(사출계획!$K$62:$L$110,표4[[#This Row],[제품명]])</f>
        <v>0</v>
      </c>
      <c r="O626" s="131">
        <f>COUNTIF(사출계획!$K$62:$L$87,표4[[#This Row],[제품명]])</f>
        <v>0</v>
      </c>
      <c r="P626" s="131">
        <f>COUNTIF(사출계획!$K$88:$L$110,표4[[#This Row],[제품명]])</f>
        <v>0</v>
      </c>
      <c r="Q626" s="130">
        <f>COUNTIF(사출계획!$M$62:$N$110,표4[[#This Row],[제품명]])</f>
        <v>0</v>
      </c>
      <c r="R626" s="131">
        <f>COUNTIF(사출계획!$M$62:$N$87,표4[[#This Row],[제품명]])</f>
        <v>0</v>
      </c>
      <c r="S626" s="131">
        <f>COUNTIF(사출계획!$M$88:$N$110,표4[[#This Row],[제품명]])</f>
        <v>0</v>
      </c>
      <c r="T626" s="54">
        <f>COUNTIF(사출계획!$O$62:$P$110,표4[[#This Row],[제품명]])</f>
        <v>0</v>
      </c>
      <c r="U626" s="131">
        <f>COUNTIF(사출계획!$O$62:$P$87,표4[[#This Row],[제품명]])</f>
        <v>0</v>
      </c>
      <c r="V626" s="131">
        <f>COUNTIF(사출계획!$O$88:$P$110,표4[[#This Row],[제품명]])</f>
        <v>0</v>
      </c>
      <c r="W626" s="54">
        <f>COUNTIF(사출계획!$Q$62:$R$110,표4[[#This Row],[제품명]])</f>
        <v>0</v>
      </c>
      <c r="X626" s="131">
        <f>COUNTIF(사출계획!$Q$62:$R$87,표4[[#This Row],[제품명]])</f>
        <v>0</v>
      </c>
      <c r="Y626" s="131">
        <f>COUNTIF(사출계획!$Q$88:$R$110,표4[[#This Row],[제품명]])</f>
        <v>0</v>
      </c>
      <c r="Z626" s="54">
        <f>COUNTIF(사출계획!$S$62:$T$110,표4[[#This Row],[제품명]])</f>
        <v>0</v>
      </c>
      <c r="AA626" s="126"/>
      <c r="AB626" s="126"/>
      <c r="AC626" s="265" t="s">
        <v>2572</v>
      </c>
      <c r="AD626" s="129">
        <f>SUMIF(표4[잉크명],표5[[#This Row],[잉크]],표4[월])</f>
        <v>0</v>
      </c>
      <c r="AE626" s="131">
        <f>SUMIF(표4[잉크명],표5[[#This Row],[잉크]],표4[월-3층])</f>
        <v>0</v>
      </c>
      <c r="AF626" s="131">
        <f>SUMIF(표4[잉크명],표5[[#This Row],[잉크]],표4[월-1층])</f>
        <v>0</v>
      </c>
      <c r="AG626" s="133">
        <f>SUMIF(표4[잉크명],표5[[#This Row],[잉크]],표4[화])</f>
        <v>0</v>
      </c>
      <c r="AH626" s="131">
        <f>SUMIF(표4[잉크명],표5[[#This Row],[잉크]],표4[화-3층])</f>
        <v>0</v>
      </c>
      <c r="AI626" s="131">
        <f>SUMIF(표4[잉크명],표5[[#This Row],[잉크]],표4[화-1층])</f>
        <v>0</v>
      </c>
      <c r="AJ626" s="130">
        <f>SUMIF(표4[잉크명],표5[[#This Row],[잉크]],표4[수])</f>
        <v>0</v>
      </c>
      <c r="AK626" s="131">
        <f>SUMIF(표4[잉크명],표5[[#This Row],[잉크]],표4[수-3층])</f>
        <v>0</v>
      </c>
      <c r="AL626" s="131">
        <f>SUMIF(표4[잉크명],표5[[#This Row],[잉크]],표4[수-1층])</f>
        <v>0</v>
      </c>
      <c r="AM626" s="54">
        <f>SUMIF(표4[잉크명],표5[[#This Row],[잉크]],표4[목])</f>
        <v>0</v>
      </c>
      <c r="AN626" s="131">
        <f>SUMIF(표4[잉크명],표5[[#This Row],[잉크]],표4[목-3층])</f>
        <v>0</v>
      </c>
      <c r="AO626" s="131">
        <f>SUMIF(표4[잉크명],표5[[#This Row],[잉크]],표4[목-1층])</f>
        <v>0</v>
      </c>
      <c r="AP626" s="54">
        <f>SUMIF(표4[잉크명],표5[[#This Row],[잉크]],표4[금])</f>
        <v>0</v>
      </c>
      <c r="AQ626" s="131">
        <f>SUMIF(표4[잉크명],표5[[#This Row],[잉크]],표4[금-3층])</f>
        <v>0</v>
      </c>
      <c r="AR626" s="131">
        <f>SUMIF(표4[잉크명],표5[[#This Row],[잉크]],표4[금-1층])</f>
        <v>0</v>
      </c>
      <c r="AS626" s="54">
        <f>SUMIF(표4[잉크명],표5[[#This Row],[잉크]],표4[토])</f>
        <v>0</v>
      </c>
      <c r="AT626" s="131">
        <f>SUMIF(표4[잉크명],표5[[#This Row],[잉크]],표4[토-3층])</f>
        <v>0</v>
      </c>
      <c r="AU626" s="131">
        <f>SUMIF(표4[잉크명],표5[[#This Row],[잉크]],표4[토-1층])</f>
        <v>0</v>
      </c>
      <c r="AV626" s="54">
        <f>SUMIF(표4[잉크명],표5[[#This Row],[잉크]],표4[일])</f>
        <v>0</v>
      </c>
      <c r="AW626" s="131">
        <f>SUMIF(표4[잉크명],표5[[#This Row],[잉크]],표4[일-3층])</f>
        <v>0</v>
      </c>
      <c r="AX626" s="131">
        <f>SUMIF(표4[잉크명],표5[[#This Row],[잉크]],표4[일-1층])</f>
        <v>0</v>
      </c>
      <c r="AY626" s="54">
        <f>SUMIF(표4[잉크명],표5[[#This Row],[잉크]],표4[차주 월])</f>
        <v>0</v>
      </c>
      <c r="AZ626" s="54">
        <f>SUM(표5[[#This Row],[월]:[차주 월]])</f>
        <v>0</v>
      </c>
    </row>
    <row r="627" spans="2:52" x14ac:dyDescent="0.3">
      <c r="B627" s="56" t="s">
        <v>1466</v>
      </c>
      <c r="C627" s="56"/>
      <c r="D627" s="56" t="s">
        <v>1468</v>
      </c>
      <c r="E627" s="34">
        <f>COUNTIF(사출계획!$E$62:$F$110,표4[[#This Row],[제품명]])</f>
        <v>1</v>
      </c>
      <c r="F627" s="126">
        <f>COUNTIF(사출계획!$E$62:$F$87,표4[[#This Row],[제품명]])</f>
        <v>0</v>
      </c>
      <c r="G627" s="126">
        <f>COUNTIF(사출계획!$E$88:$F$110,표4[[#This Row],[제품명]])</f>
        <v>1</v>
      </c>
      <c r="H627" s="34">
        <f>COUNTIF(사출계획!$G$62:$H$110,표4[[#This Row],[제품명]])</f>
        <v>2</v>
      </c>
      <c r="I627" s="128">
        <f>COUNTIF(사출계획!$G$62:$H$87,표4[[#This Row],[제품명]])</f>
        <v>0</v>
      </c>
      <c r="J627" s="128">
        <f>COUNTIF(사출계획!$G$88:$H$110,표4[[#This Row],[제품명]])</f>
        <v>2</v>
      </c>
      <c r="K627" s="34">
        <f>COUNTIF(사출계획!$I$62:$J$110,표4[[#This Row],[제품명]])</f>
        <v>0</v>
      </c>
      <c r="L627" s="126">
        <f>COUNTIF(사출계획!$I$62:$J$87,표4[[#This Row],[제품명]])</f>
        <v>0</v>
      </c>
      <c r="M627" s="126">
        <f>COUNTIF(사출계획!$I$88:$J$110,표4[[#This Row],[제품명]])</f>
        <v>0</v>
      </c>
      <c r="N627" s="129">
        <f>COUNTIF(사출계획!$K$62:$L$110,표4[[#This Row],[제품명]])</f>
        <v>0</v>
      </c>
      <c r="O627" s="126">
        <f>COUNTIF(사출계획!$K$62:$L$87,표4[[#This Row],[제품명]])</f>
        <v>0</v>
      </c>
      <c r="P627" s="126">
        <f>COUNTIF(사출계획!$K$88:$L$110,표4[[#This Row],[제품명]])</f>
        <v>0</v>
      </c>
      <c r="Q627" s="130">
        <f>COUNTIF(사출계획!$M$62:$N$110,표4[[#This Row],[제품명]])</f>
        <v>0</v>
      </c>
      <c r="R627" s="126">
        <f>COUNTIF(사출계획!$M$62:$N$87,표4[[#This Row],[제품명]])</f>
        <v>0</v>
      </c>
      <c r="S627" s="126">
        <f>COUNTIF(사출계획!$M$88:$N$110,표4[[#This Row],[제품명]])</f>
        <v>0</v>
      </c>
      <c r="T627" s="34">
        <f>COUNTIF(사출계획!$O$62:$P$110,표4[[#This Row],[제품명]])</f>
        <v>0</v>
      </c>
      <c r="U627" s="126">
        <f>COUNTIF(사출계획!$O$62:$P$87,표4[[#This Row],[제품명]])</f>
        <v>0</v>
      </c>
      <c r="V627" s="126">
        <f>COUNTIF(사출계획!$O$88:$P$110,표4[[#This Row],[제품명]])</f>
        <v>0</v>
      </c>
      <c r="W627" s="34">
        <f>COUNTIF(사출계획!$Q$62:$R$110,표4[[#This Row],[제품명]])</f>
        <v>0</v>
      </c>
      <c r="X627" s="126">
        <f>COUNTIF(사출계획!$Q$62:$R$87,표4[[#This Row],[제품명]])</f>
        <v>0</v>
      </c>
      <c r="Y627" s="126">
        <f>COUNTIF(사출계획!$Q$88:$R$110,표4[[#This Row],[제품명]])</f>
        <v>0</v>
      </c>
      <c r="Z627" s="34">
        <f>COUNTIF(사출계획!$S$62:$T$110,표4[[#This Row],[제품명]])</f>
        <v>0</v>
      </c>
      <c r="AA627" s="126"/>
      <c r="AB627" s="126"/>
      <c r="AC627" s="266" t="s">
        <v>2578</v>
      </c>
      <c r="AD627" s="129">
        <f>SUMIF(표4[잉크명],표5[[#This Row],[잉크]],표4[월])</f>
        <v>0</v>
      </c>
      <c r="AE627" s="131">
        <f>SUMIF(표4[잉크명],표5[[#This Row],[잉크]],표4[월-3층])</f>
        <v>0</v>
      </c>
      <c r="AF627" s="131">
        <f>SUMIF(표4[잉크명],표5[[#This Row],[잉크]],표4[월-1층])</f>
        <v>0</v>
      </c>
      <c r="AG627" s="133">
        <f>SUMIF(표4[잉크명],표5[[#This Row],[잉크]],표4[화])</f>
        <v>0</v>
      </c>
      <c r="AH627" s="131">
        <f>SUMIF(표4[잉크명],표5[[#This Row],[잉크]],표4[화-3층])</f>
        <v>0</v>
      </c>
      <c r="AI627" s="131">
        <f>SUMIF(표4[잉크명],표5[[#This Row],[잉크]],표4[화-1층])</f>
        <v>0</v>
      </c>
      <c r="AJ627" s="130">
        <f>SUMIF(표4[잉크명],표5[[#This Row],[잉크]],표4[수])</f>
        <v>0</v>
      </c>
      <c r="AK627" s="131">
        <f>SUMIF(표4[잉크명],표5[[#This Row],[잉크]],표4[수-3층])</f>
        <v>0</v>
      </c>
      <c r="AL627" s="131">
        <f>SUMIF(표4[잉크명],표5[[#This Row],[잉크]],표4[수-1층])</f>
        <v>0</v>
      </c>
      <c r="AM627" s="54">
        <f>SUMIF(표4[잉크명],표5[[#This Row],[잉크]],표4[목])</f>
        <v>0</v>
      </c>
      <c r="AN627" s="131">
        <f>SUMIF(표4[잉크명],표5[[#This Row],[잉크]],표4[목-3층])</f>
        <v>0</v>
      </c>
      <c r="AO627" s="131">
        <f>SUMIF(표4[잉크명],표5[[#This Row],[잉크]],표4[목-1층])</f>
        <v>0</v>
      </c>
      <c r="AP627" s="54">
        <f>SUMIF(표4[잉크명],표5[[#This Row],[잉크]],표4[금])</f>
        <v>0</v>
      </c>
      <c r="AQ627" s="131">
        <f>SUMIF(표4[잉크명],표5[[#This Row],[잉크]],표4[금-3층])</f>
        <v>0</v>
      </c>
      <c r="AR627" s="131">
        <f>SUMIF(표4[잉크명],표5[[#This Row],[잉크]],표4[금-1층])</f>
        <v>0</v>
      </c>
      <c r="AS627" s="54">
        <f>SUMIF(표4[잉크명],표5[[#This Row],[잉크]],표4[토])</f>
        <v>0</v>
      </c>
      <c r="AT627" s="131">
        <f>SUMIF(표4[잉크명],표5[[#This Row],[잉크]],표4[토-3층])</f>
        <v>0</v>
      </c>
      <c r="AU627" s="131">
        <f>SUMIF(표4[잉크명],표5[[#This Row],[잉크]],표4[토-1층])</f>
        <v>0</v>
      </c>
      <c r="AV627" s="54">
        <f>SUMIF(표4[잉크명],표5[[#This Row],[잉크]],표4[일])</f>
        <v>0</v>
      </c>
      <c r="AW627" s="131">
        <f>SUMIF(표4[잉크명],표5[[#This Row],[잉크]],표4[일-3층])</f>
        <v>0</v>
      </c>
      <c r="AX627" s="131">
        <f>SUMIF(표4[잉크명],표5[[#This Row],[잉크]],표4[일-1층])</f>
        <v>0</v>
      </c>
      <c r="AY627" s="54">
        <f>SUMIF(표4[잉크명],표5[[#This Row],[잉크]],표4[차주 월])</f>
        <v>0</v>
      </c>
      <c r="AZ627" s="54">
        <f>SUM(표5[[#This Row],[월]:[차주 월]])</f>
        <v>0</v>
      </c>
    </row>
    <row r="628" spans="2:52" x14ac:dyDescent="0.3">
      <c r="B628" s="56" t="s">
        <v>1466</v>
      </c>
      <c r="C628" s="56"/>
      <c r="D628" s="56" t="s">
        <v>1469</v>
      </c>
      <c r="E628" s="34">
        <f>COUNTIF(사출계획!$E$62:$F$110,표4[[#This Row],[제품명]])</f>
        <v>1</v>
      </c>
      <c r="F628" s="126">
        <f>COUNTIF(사출계획!$E$62:$F$87,표4[[#This Row],[제품명]])</f>
        <v>0</v>
      </c>
      <c r="G628" s="126">
        <f>COUNTIF(사출계획!$E$88:$F$110,표4[[#This Row],[제품명]])</f>
        <v>1</v>
      </c>
      <c r="H628" s="34">
        <f>COUNTIF(사출계획!$G$62:$H$110,표4[[#This Row],[제품명]])</f>
        <v>2</v>
      </c>
      <c r="I628" s="128">
        <f>COUNTIF(사출계획!$G$62:$H$87,표4[[#This Row],[제품명]])</f>
        <v>0</v>
      </c>
      <c r="J628" s="128">
        <f>COUNTIF(사출계획!$G$88:$H$110,표4[[#This Row],[제품명]])</f>
        <v>2</v>
      </c>
      <c r="K628" s="34">
        <f>COUNTIF(사출계획!$I$62:$J$110,표4[[#This Row],[제품명]])</f>
        <v>0</v>
      </c>
      <c r="L628" s="126">
        <f>COUNTIF(사출계획!$I$62:$J$87,표4[[#This Row],[제품명]])</f>
        <v>0</v>
      </c>
      <c r="M628" s="126">
        <f>COUNTIF(사출계획!$I$88:$J$110,표4[[#This Row],[제품명]])</f>
        <v>0</v>
      </c>
      <c r="N628" s="129">
        <f>COUNTIF(사출계획!$K$62:$L$110,표4[[#This Row],[제품명]])</f>
        <v>0</v>
      </c>
      <c r="O628" s="126">
        <f>COUNTIF(사출계획!$K$62:$L$87,표4[[#This Row],[제품명]])</f>
        <v>0</v>
      </c>
      <c r="P628" s="126">
        <f>COUNTIF(사출계획!$K$88:$L$110,표4[[#This Row],[제품명]])</f>
        <v>0</v>
      </c>
      <c r="Q628" s="130">
        <f>COUNTIF(사출계획!$M$62:$N$110,표4[[#This Row],[제품명]])</f>
        <v>0</v>
      </c>
      <c r="R628" s="126">
        <f>COUNTIF(사출계획!$M$62:$N$87,표4[[#This Row],[제품명]])</f>
        <v>0</v>
      </c>
      <c r="S628" s="126">
        <f>COUNTIF(사출계획!$M$88:$N$110,표4[[#This Row],[제품명]])</f>
        <v>0</v>
      </c>
      <c r="T628" s="34">
        <f>COUNTIF(사출계획!$O$62:$P$110,표4[[#This Row],[제품명]])</f>
        <v>0</v>
      </c>
      <c r="U628" s="126">
        <f>COUNTIF(사출계획!$O$62:$P$87,표4[[#This Row],[제품명]])</f>
        <v>0</v>
      </c>
      <c r="V628" s="126">
        <f>COUNTIF(사출계획!$O$88:$P$110,표4[[#This Row],[제품명]])</f>
        <v>0</v>
      </c>
      <c r="W628" s="34">
        <f>COUNTIF(사출계획!$Q$62:$R$110,표4[[#This Row],[제품명]])</f>
        <v>0</v>
      </c>
      <c r="X628" s="126">
        <f>COUNTIF(사출계획!$Q$62:$R$87,표4[[#This Row],[제품명]])</f>
        <v>0</v>
      </c>
      <c r="Y628" s="126">
        <f>COUNTIF(사출계획!$Q$88:$R$110,표4[[#This Row],[제품명]])</f>
        <v>0</v>
      </c>
      <c r="Z628" s="34">
        <f>COUNTIF(사출계획!$S$62:$T$110,표4[[#This Row],[제품명]])</f>
        <v>0</v>
      </c>
      <c r="AA628" s="126"/>
      <c r="AB628" s="126"/>
      <c r="AC628" s="266" t="s">
        <v>2579</v>
      </c>
      <c r="AD628" s="129">
        <f>SUMIF(표4[잉크명],표5[[#This Row],[잉크]],표4[월])</f>
        <v>0</v>
      </c>
      <c r="AE628" s="131">
        <f>SUMIF(표4[잉크명],표5[[#This Row],[잉크]],표4[월-3층])</f>
        <v>0</v>
      </c>
      <c r="AF628" s="131">
        <f>SUMIF(표4[잉크명],표5[[#This Row],[잉크]],표4[월-1층])</f>
        <v>0</v>
      </c>
      <c r="AG628" s="133">
        <f>SUMIF(표4[잉크명],표5[[#This Row],[잉크]],표4[화])</f>
        <v>0</v>
      </c>
      <c r="AH628" s="131">
        <f>SUMIF(표4[잉크명],표5[[#This Row],[잉크]],표4[화-3층])</f>
        <v>0</v>
      </c>
      <c r="AI628" s="131">
        <f>SUMIF(표4[잉크명],표5[[#This Row],[잉크]],표4[화-1층])</f>
        <v>0</v>
      </c>
      <c r="AJ628" s="130">
        <f>SUMIF(표4[잉크명],표5[[#This Row],[잉크]],표4[수])</f>
        <v>0</v>
      </c>
      <c r="AK628" s="131">
        <f>SUMIF(표4[잉크명],표5[[#This Row],[잉크]],표4[수-3층])</f>
        <v>0</v>
      </c>
      <c r="AL628" s="131">
        <f>SUMIF(표4[잉크명],표5[[#This Row],[잉크]],표4[수-1층])</f>
        <v>0</v>
      </c>
      <c r="AM628" s="54">
        <f>SUMIF(표4[잉크명],표5[[#This Row],[잉크]],표4[목])</f>
        <v>0</v>
      </c>
      <c r="AN628" s="131">
        <f>SUMIF(표4[잉크명],표5[[#This Row],[잉크]],표4[목-3층])</f>
        <v>0</v>
      </c>
      <c r="AO628" s="131">
        <f>SUMIF(표4[잉크명],표5[[#This Row],[잉크]],표4[목-1층])</f>
        <v>0</v>
      </c>
      <c r="AP628" s="54">
        <f>SUMIF(표4[잉크명],표5[[#This Row],[잉크]],표4[금])</f>
        <v>0</v>
      </c>
      <c r="AQ628" s="131">
        <f>SUMIF(표4[잉크명],표5[[#This Row],[잉크]],표4[금-3층])</f>
        <v>0</v>
      </c>
      <c r="AR628" s="131">
        <f>SUMIF(표4[잉크명],표5[[#This Row],[잉크]],표4[금-1층])</f>
        <v>0</v>
      </c>
      <c r="AS628" s="54">
        <f>SUMIF(표4[잉크명],표5[[#This Row],[잉크]],표4[토])</f>
        <v>0</v>
      </c>
      <c r="AT628" s="131">
        <f>SUMIF(표4[잉크명],표5[[#This Row],[잉크]],표4[토-3층])</f>
        <v>0</v>
      </c>
      <c r="AU628" s="131">
        <f>SUMIF(표4[잉크명],표5[[#This Row],[잉크]],표4[토-1층])</f>
        <v>0</v>
      </c>
      <c r="AV628" s="54">
        <f>SUMIF(표4[잉크명],표5[[#This Row],[잉크]],표4[일])</f>
        <v>0</v>
      </c>
      <c r="AW628" s="131">
        <f>SUMIF(표4[잉크명],표5[[#This Row],[잉크]],표4[일-3층])</f>
        <v>0</v>
      </c>
      <c r="AX628" s="131">
        <f>SUMIF(표4[잉크명],표5[[#This Row],[잉크]],표4[일-1층])</f>
        <v>0</v>
      </c>
      <c r="AY628" s="54">
        <f>SUMIF(표4[잉크명],표5[[#This Row],[잉크]],표4[차주 월])</f>
        <v>0</v>
      </c>
      <c r="AZ628" s="54">
        <f>SUM(표5[[#This Row],[월]:[차주 월]])</f>
        <v>0</v>
      </c>
    </row>
    <row r="629" spans="2:52" x14ac:dyDescent="0.3">
      <c r="B629" s="56" t="s">
        <v>1470</v>
      </c>
      <c r="C629" s="56"/>
      <c r="D629" s="56" t="s">
        <v>1467</v>
      </c>
      <c r="E629" s="34">
        <f>COUNTIF(사출계획!$E$62:$F$110,표4[[#This Row],[제품명]])</f>
        <v>0</v>
      </c>
      <c r="F629" s="126">
        <f>COUNTIF(사출계획!$E$62:$F$87,표4[[#This Row],[제품명]])</f>
        <v>0</v>
      </c>
      <c r="G629" s="126">
        <f>COUNTIF(사출계획!$E$88:$F$110,표4[[#This Row],[제품명]])</f>
        <v>0</v>
      </c>
      <c r="H629" s="34">
        <f>COUNTIF(사출계획!$G$62:$H$110,표4[[#This Row],[제품명]])</f>
        <v>0</v>
      </c>
      <c r="I629" s="128">
        <f>COUNTIF(사출계획!$G$62:$H$87,표4[[#This Row],[제품명]])</f>
        <v>0</v>
      </c>
      <c r="J629" s="128">
        <f>COUNTIF(사출계획!$G$88:$H$110,표4[[#This Row],[제품명]])</f>
        <v>0</v>
      </c>
      <c r="K629" s="34">
        <f>COUNTIF(사출계획!$I$62:$J$110,표4[[#This Row],[제품명]])</f>
        <v>0</v>
      </c>
      <c r="L629" s="126">
        <f>COUNTIF(사출계획!$I$62:$J$87,표4[[#This Row],[제품명]])</f>
        <v>0</v>
      </c>
      <c r="M629" s="126">
        <f>COUNTIF(사출계획!$I$88:$J$110,표4[[#This Row],[제품명]])</f>
        <v>0</v>
      </c>
      <c r="N629" s="129">
        <f>COUNTIF(사출계획!$K$62:$L$110,표4[[#This Row],[제품명]])</f>
        <v>0</v>
      </c>
      <c r="O629" s="126">
        <f>COUNTIF(사출계획!$K$62:$L$87,표4[[#This Row],[제품명]])</f>
        <v>0</v>
      </c>
      <c r="P629" s="126">
        <f>COUNTIF(사출계획!$K$88:$L$110,표4[[#This Row],[제품명]])</f>
        <v>0</v>
      </c>
      <c r="Q629" s="130">
        <f>COUNTIF(사출계획!$M$62:$N$110,표4[[#This Row],[제품명]])</f>
        <v>0</v>
      </c>
      <c r="R629" s="126">
        <f>COUNTIF(사출계획!$M$62:$N$87,표4[[#This Row],[제품명]])</f>
        <v>0</v>
      </c>
      <c r="S629" s="126">
        <f>COUNTIF(사출계획!$M$88:$N$110,표4[[#This Row],[제품명]])</f>
        <v>0</v>
      </c>
      <c r="T629" s="34">
        <f>COUNTIF(사출계획!$O$62:$P$110,표4[[#This Row],[제품명]])</f>
        <v>0</v>
      </c>
      <c r="U629" s="126">
        <f>COUNTIF(사출계획!$O$62:$P$87,표4[[#This Row],[제품명]])</f>
        <v>0</v>
      </c>
      <c r="V629" s="126">
        <f>COUNTIF(사출계획!$O$88:$P$110,표4[[#This Row],[제품명]])</f>
        <v>0</v>
      </c>
      <c r="W629" s="34">
        <f>COUNTIF(사출계획!$Q$62:$R$110,표4[[#This Row],[제품명]])</f>
        <v>0</v>
      </c>
      <c r="X629" s="126">
        <f>COUNTIF(사출계획!$Q$62:$R$87,표4[[#This Row],[제품명]])</f>
        <v>0</v>
      </c>
      <c r="Y629" s="126">
        <f>COUNTIF(사출계획!$Q$88:$R$110,표4[[#This Row],[제품명]])</f>
        <v>0</v>
      </c>
      <c r="Z629" s="34">
        <f>COUNTIF(사출계획!$S$62:$T$110,표4[[#This Row],[제품명]])</f>
        <v>0</v>
      </c>
      <c r="AA629" s="126"/>
      <c r="AB629" s="126"/>
      <c r="AC629" s="266" t="s">
        <v>2580</v>
      </c>
      <c r="AD629" s="129">
        <f>SUMIF(표4[잉크명],표5[[#This Row],[잉크]],표4[월])</f>
        <v>0</v>
      </c>
      <c r="AE629" s="131">
        <f>SUMIF(표4[잉크명],표5[[#This Row],[잉크]],표4[월-3층])</f>
        <v>0</v>
      </c>
      <c r="AF629" s="131">
        <f>SUMIF(표4[잉크명],표5[[#This Row],[잉크]],표4[월-1층])</f>
        <v>0</v>
      </c>
      <c r="AG629" s="133">
        <f>SUMIF(표4[잉크명],표5[[#This Row],[잉크]],표4[화])</f>
        <v>0</v>
      </c>
      <c r="AH629" s="131">
        <f>SUMIF(표4[잉크명],표5[[#This Row],[잉크]],표4[화-3층])</f>
        <v>0</v>
      </c>
      <c r="AI629" s="131">
        <f>SUMIF(표4[잉크명],표5[[#This Row],[잉크]],표4[화-1층])</f>
        <v>0</v>
      </c>
      <c r="AJ629" s="130">
        <f>SUMIF(표4[잉크명],표5[[#This Row],[잉크]],표4[수])</f>
        <v>0</v>
      </c>
      <c r="AK629" s="131">
        <f>SUMIF(표4[잉크명],표5[[#This Row],[잉크]],표4[수-3층])</f>
        <v>0</v>
      </c>
      <c r="AL629" s="131">
        <f>SUMIF(표4[잉크명],표5[[#This Row],[잉크]],표4[수-1층])</f>
        <v>0</v>
      </c>
      <c r="AM629" s="54">
        <f>SUMIF(표4[잉크명],표5[[#This Row],[잉크]],표4[목])</f>
        <v>0</v>
      </c>
      <c r="AN629" s="131">
        <f>SUMIF(표4[잉크명],표5[[#This Row],[잉크]],표4[목-3층])</f>
        <v>0</v>
      </c>
      <c r="AO629" s="131">
        <f>SUMIF(표4[잉크명],표5[[#This Row],[잉크]],표4[목-1층])</f>
        <v>0</v>
      </c>
      <c r="AP629" s="54">
        <f>SUMIF(표4[잉크명],표5[[#This Row],[잉크]],표4[금])</f>
        <v>0</v>
      </c>
      <c r="AQ629" s="131">
        <f>SUMIF(표4[잉크명],표5[[#This Row],[잉크]],표4[금-3층])</f>
        <v>0</v>
      </c>
      <c r="AR629" s="131">
        <f>SUMIF(표4[잉크명],표5[[#This Row],[잉크]],표4[금-1층])</f>
        <v>0</v>
      </c>
      <c r="AS629" s="54">
        <f>SUMIF(표4[잉크명],표5[[#This Row],[잉크]],표4[토])</f>
        <v>0</v>
      </c>
      <c r="AT629" s="131">
        <f>SUMIF(표4[잉크명],표5[[#This Row],[잉크]],표4[토-3층])</f>
        <v>0</v>
      </c>
      <c r="AU629" s="131">
        <f>SUMIF(표4[잉크명],표5[[#This Row],[잉크]],표4[토-1층])</f>
        <v>0</v>
      </c>
      <c r="AV629" s="54">
        <f>SUMIF(표4[잉크명],표5[[#This Row],[잉크]],표4[일])</f>
        <v>0</v>
      </c>
      <c r="AW629" s="131">
        <f>SUMIF(표4[잉크명],표5[[#This Row],[잉크]],표4[일-3층])</f>
        <v>0</v>
      </c>
      <c r="AX629" s="131">
        <f>SUMIF(표4[잉크명],표5[[#This Row],[잉크]],표4[일-1층])</f>
        <v>0</v>
      </c>
      <c r="AY629" s="54">
        <f>SUMIF(표4[잉크명],표5[[#This Row],[잉크]],표4[차주 월])</f>
        <v>0</v>
      </c>
      <c r="AZ629" s="54">
        <f>SUM(표5[[#This Row],[월]:[차주 월]])</f>
        <v>0</v>
      </c>
    </row>
    <row r="630" spans="2:52" x14ac:dyDescent="0.3">
      <c r="B630" s="56" t="s">
        <v>1470</v>
      </c>
      <c r="C630" s="56"/>
      <c r="D630" s="56" t="s">
        <v>1468</v>
      </c>
      <c r="E630" s="34">
        <f>COUNTIF(사출계획!$E$62:$F$110,표4[[#This Row],[제품명]])</f>
        <v>0</v>
      </c>
      <c r="F630" s="126">
        <f>COUNTIF(사출계획!$E$62:$F$87,표4[[#This Row],[제품명]])</f>
        <v>0</v>
      </c>
      <c r="G630" s="126">
        <f>COUNTIF(사출계획!$E$88:$F$110,표4[[#This Row],[제품명]])</f>
        <v>0</v>
      </c>
      <c r="H630" s="34">
        <f>COUNTIF(사출계획!$G$62:$H$110,표4[[#This Row],[제품명]])</f>
        <v>0</v>
      </c>
      <c r="I630" s="128">
        <f>COUNTIF(사출계획!$G$62:$H$87,표4[[#This Row],[제품명]])</f>
        <v>0</v>
      </c>
      <c r="J630" s="128">
        <f>COUNTIF(사출계획!$G$88:$H$110,표4[[#This Row],[제품명]])</f>
        <v>0</v>
      </c>
      <c r="K630" s="34">
        <f>COUNTIF(사출계획!$I$62:$J$110,표4[[#This Row],[제품명]])</f>
        <v>0</v>
      </c>
      <c r="L630" s="126">
        <f>COUNTIF(사출계획!$I$62:$J$87,표4[[#This Row],[제품명]])</f>
        <v>0</v>
      </c>
      <c r="M630" s="126">
        <f>COUNTIF(사출계획!$I$88:$J$110,표4[[#This Row],[제품명]])</f>
        <v>0</v>
      </c>
      <c r="N630" s="129">
        <f>COUNTIF(사출계획!$K$62:$L$110,표4[[#This Row],[제품명]])</f>
        <v>0</v>
      </c>
      <c r="O630" s="126">
        <f>COUNTIF(사출계획!$K$62:$L$87,표4[[#This Row],[제품명]])</f>
        <v>0</v>
      </c>
      <c r="P630" s="126">
        <f>COUNTIF(사출계획!$K$88:$L$110,표4[[#This Row],[제품명]])</f>
        <v>0</v>
      </c>
      <c r="Q630" s="130">
        <f>COUNTIF(사출계획!$M$62:$N$110,표4[[#This Row],[제품명]])</f>
        <v>0</v>
      </c>
      <c r="R630" s="126">
        <f>COUNTIF(사출계획!$M$62:$N$87,표4[[#This Row],[제품명]])</f>
        <v>0</v>
      </c>
      <c r="S630" s="126">
        <f>COUNTIF(사출계획!$M$88:$N$110,표4[[#This Row],[제품명]])</f>
        <v>0</v>
      </c>
      <c r="T630" s="34">
        <f>COUNTIF(사출계획!$O$62:$P$110,표4[[#This Row],[제품명]])</f>
        <v>0</v>
      </c>
      <c r="U630" s="126">
        <f>COUNTIF(사출계획!$O$62:$P$87,표4[[#This Row],[제품명]])</f>
        <v>0</v>
      </c>
      <c r="V630" s="126">
        <f>COUNTIF(사출계획!$O$88:$P$110,표4[[#This Row],[제품명]])</f>
        <v>0</v>
      </c>
      <c r="W630" s="34">
        <f>COUNTIF(사출계획!$Q$62:$R$110,표4[[#This Row],[제품명]])</f>
        <v>0</v>
      </c>
      <c r="X630" s="126">
        <f>COUNTIF(사출계획!$Q$62:$R$87,표4[[#This Row],[제품명]])</f>
        <v>0</v>
      </c>
      <c r="Y630" s="126">
        <f>COUNTIF(사출계획!$Q$88:$R$110,표4[[#This Row],[제품명]])</f>
        <v>0</v>
      </c>
      <c r="Z630" s="34">
        <f>COUNTIF(사출계획!$S$62:$T$110,표4[[#This Row],[제품명]])</f>
        <v>0</v>
      </c>
      <c r="AA630" s="126"/>
      <c r="AB630" s="126"/>
      <c r="AC630" s="266" t="s">
        <v>2581</v>
      </c>
      <c r="AD630" s="129">
        <f>SUMIF(표4[잉크명],표5[[#This Row],[잉크]],표4[월])</f>
        <v>0</v>
      </c>
      <c r="AE630" s="131">
        <f>SUMIF(표4[잉크명],표5[[#This Row],[잉크]],표4[월-3층])</f>
        <v>0</v>
      </c>
      <c r="AF630" s="131">
        <f>SUMIF(표4[잉크명],표5[[#This Row],[잉크]],표4[월-1층])</f>
        <v>0</v>
      </c>
      <c r="AG630" s="133">
        <f>SUMIF(표4[잉크명],표5[[#This Row],[잉크]],표4[화])</f>
        <v>0</v>
      </c>
      <c r="AH630" s="131">
        <f>SUMIF(표4[잉크명],표5[[#This Row],[잉크]],표4[화-3층])</f>
        <v>0</v>
      </c>
      <c r="AI630" s="131">
        <f>SUMIF(표4[잉크명],표5[[#This Row],[잉크]],표4[화-1층])</f>
        <v>0</v>
      </c>
      <c r="AJ630" s="130">
        <f>SUMIF(표4[잉크명],표5[[#This Row],[잉크]],표4[수])</f>
        <v>0</v>
      </c>
      <c r="AK630" s="131">
        <f>SUMIF(표4[잉크명],표5[[#This Row],[잉크]],표4[수-3층])</f>
        <v>0</v>
      </c>
      <c r="AL630" s="131">
        <f>SUMIF(표4[잉크명],표5[[#This Row],[잉크]],표4[수-1층])</f>
        <v>0</v>
      </c>
      <c r="AM630" s="54">
        <f>SUMIF(표4[잉크명],표5[[#This Row],[잉크]],표4[목])</f>
        <v>0</v>
      </c>
      <c r="AN630" s="131">
        <f>SUMIF(표4[잉크명],표5[[#This Row],[잉크]],표4[목-3층])</f>
        <v>0</v>
      </c>
      <c r="AO630" s="131">
        <f>SUMIF(표4[잉크명],표5[[#This Row],[잉크]],표4[목-1층])</f>
        <v>0</v>
      </c>
      <c r="AP630" s="54">
        <f>SUMIF(표4[잉크명],표5[[#This Row],[잉크]],표4[금])</f>
        <v>0</v>
      </c>
      <c r="AQ630" s="131">
        <f>SUMIF(표4[잉크명],표5[[#This Row],[잉크]],표4[금-3층])</f>
        <v>0</v>
      </c>
      <c r="AR630" s="131">
        <f>SUMIF(표4[잉크명],표5[[#This Row],[잉크]],표4[금-1층])</f>
        <v>0</v>
      </c>
      <c r="AS630" s="54">
        <f>SUMIF(표4[잉크명],표5[[#This Row],[잉크]],표4[토])</f>
        <v>0</v>
      </c>
      <c r="AT630" s="131">
        <f>SUMIF(표4[잉크명],표5[[#This Row],[잉크]],표4[토-3층])</f>
        <v>0</v>
      </c>
      <c r="AU630" s="131">
        <f>SUMIF(표4[잉크명],표5[[#This Row],[잉크]],표4[토-1층])</f>
        <v>0</v>
      </c>
      <c r="AV630" s="54">
        <f>SUMIF(표4[잉크명],표5[[#This Row],[잉크]],표4[일])</f>
        <v>0</v>
      </c>
      <c r="AW630" s="131">
        <f>SUMIF(표4[잉크명],표5[[#This Row],[잉크]],표4[일-3층])</f>
        <v>0</v>
      </c>
      <c r="AX630" s="131">
        <f>SUMIF(표4[잉크명],표5[[#This Row],[잉크]],표4[일-1층])</f>
        <v>0</v>
      </c>
      <c r="AY630" s="54">
        <f>SUMIF(표4[잉크명],표5[[#This Row],[잉크]],표4[차주 월])</f>
        <v>0</v>
      </c>
      <c r="AZ630" s="54">
        <f>SUM(표5[[#This Row],[월]:[차주 월]])</f>
        <v>0</v>
      </c>
    </row>
    <row r="631" spans="2:52" x14ac:dyDescent="0.3">
      <c r="B631" s="56" t="s">
        <v>1470</v>
      </c>
      <c r="C631" s="56"/>
      <c r="D631" s="56" t="s">
        <v>1472</v>
      </c>
      <c r="E631" s="34">
        <f>COUNTIF(사출계획!$E$62:$F$110,표4[[#This Row],[제품명]])</f>
        <v>0</v>
      </c>
      <c r="F631" s="126">
        <f>COUNTIF(사출계획!$E$62:$F$87,표4[[#This Row],[제품명]])</f>
        <v>0</v>
      </c>
      <c r="G631" s="126">
        <f>COUNTIF(사출계획!$E$88:$F$110,표4[[#This Row],[제품명]])</f>
        <v>0</v>
      </c>
      <c r="H631" s="34">
        <f>COUNTIF(사출계획!$G$62:$H$110,표4[[#This Row],[제품명]])</f>
        <v>0</v>
      </c>
      <c r="I631" s="128">
        <f>COUNTIF(사출계획!$G$62:$H$87,표4[[#This Row],[제품명]])</f>
        <v>0</v>
      </c>
      <c r="J631" s="128">
        <f>COUNTIF(사출계획!$G$88:$H$110,표4[[#This Row],[제품명]])</f>
        <v>0</v>
      </c>
      <c r="K631" s="34">
        <f>COUNTIF(사출계획!$I$62:$J$110,표4[[#This Row],[제품명]])</f>
        <v>0</v>
      </c>
      <c r="L631" s="126">
        <f>COUNTIF(사출계획!$I$62:$J$87,표4[[#This Row],[제품명]])</f>
        <v>0</v>
      </c>
      <c r="M631" s="126">
        <f>COUNTIF(사출계획!$I$88:$J$110,표4[[#This Row],[제품명]])</f>
        <v>0</v>
      </c>
      <c r="N631" s="129">
        <f>COUNTIF(사출계획!$K$62:$L$110,표4[[#This Row],[제품명]])</f>
        <v>0</v>
      </c>
      <c r="O631" s="126">
        <f>COUNTIF(사출계획!$K$62:$L$87,표4[[#This Row],[제품명]])</f>
        <v>0</v>
      </c>
      <c r="P631" s="126">
        <f>COUNTIF(사출계획!$K$88:$L$110,표4[[#This Row],[제품명]])</f>
        <v>0</v>
      </c>
      <c r="Q631" s="130">
        <f>COUNTIF(사출계획!$M$62:$N$110,표4[[#This Row],[제품명]])</f>
        <v>0</v>
      </c>
      <c r="R631" s="126">
        <f>COUNTIF(사출계획!$M$62:$N$87,표4[[#This Row],[제품명]])</f>
        <v>0</v>
      </c>
      <c r="S631" s="126">
        <f>COUNTIF(사출계획!$M$88:$N$110,표4[[#This Row],[제품명]])</f>
        <v>0</v>
      </c>
      <c r="T631" s="34">
        <f>COUNTIF(사출계획!$O$62:$P$110,표4[[#This Row],[제품명]])</f>
        <v>0</v>
      </c>
      <c r="U631" s="126">
        <f>COUNTIF(사출계획!$O$62:$P$87,표4[[#This Row],[제품명]])</f>
        <v>0</v>
      </c>
      <c r="V631" s="126">
        <f>COUNTIF(사출계획!$O$88:$P$110,표4[[#This Row],[제품명]])</f>
        <v>0</v>
      </c>
      <c r="W631" s="34">
        <f>COUNTIF(사출계획!$Q$62:$R$110,표4[[#This Row],[제품명]])</f>
        <v>0</v>
      </c>
      <c r="X631" s="126">
        <f>COUNTIF(사출계획!$Q$62:$R$87,표4[[#This Row],[제품명]])</f>
        <v>0</v>
      </c>
      <c r="Y631" s="126">
        <f>COUNTIF(사출계획!$Q$88:$R$110,표4[[#This Row],[제품명]])</f>
        <v>0</v>
      </c>
      <c r="Z631" s="34">
        <f>COUNTIF(사출계획!$S$62:$T$110,표4[[#This Row],[제품명]])</f>
        <v>0</v>
      </c>
      <c r="AA631" s="126"/>
      <c r="AB631" s="126"/>
      <c r="AC631" s="266" t="s">
        <v>2582</v>
      </c>
      <c r="AD631" s="129">
        <f>SUMIF(표4[잉크명],표5[[#This Row],[잉크]],표4[월])</f>
        <v>0</v>
      </c>
      <c r="AE631" s="131">
        <f>SUMIF(표4[잉크명],표5[[#This Row],[잉크]],표4[월-3층])</f>
        <v>0</v>
      </c>
      <c r="AF631" s="131">
        <f>SUMIF(표4[잉크명],표5[[#This Row],[잉크]],표4[월-1층])</f>
        <v>0</v>
      </c>
      <c r="AG631" s="133">
        <f>SUMIF(표4[잉크명],표5[[#This Row],[잉크]],표4[화])</f>
        <v>0</v>
      </c>
      <c r="AH631" s="131">
        <f>SUMIF(표4[잉크명],표5[[#This Row],[잉크]],표4[화-3층])</f>
        <v>0</v>
      </c>
      <c r="AI631" s="131">
        <f>SUMIF(표4[잉크명],표5[[#This Row],[잉크]],표4[화-1층])</f>
        <v>0</v>
      </c>
      <c r="AJ631" s="130">
        <f>SUMIF(표4[잉크명],표5[[#This Row],[잉크]],표4[수])</f>
        <v>0</v>
      </c>
      <c r="AK631" s="131">
        <f>SUMIF(표4[잉크명],표5[[#This Row],[잉크]],표4[수-3층])</f>
        <v>0</v>
      </c>
      <c r="AL631" s="131">
        <f>SUMIF(표4[잉크명],표5[[#This Row],[잉크]],표4[수-1층])</f>
        <v>0</v>
      </c>
      <c r="AM631" s="54">
        <f>SUMIF(표4[잉크명],표5[[#This Row],[잉크]],표4[목])</f>
        <v>0</v>
      </c>
      <c r="AN631" s="131">
        <f>SUMIF(표4[잉크명],표5[[#This Row],[잉크]],표4[목-3층])</f>
        <v>0</v>
      </c>
      <c r="AO631" s="131">
        <f>SUMIF(표4[잉크명],표5[[#This Row],[잉크]],표4[목-1층])</f>
        <v>0</v>
      </c>
      <c r="AP631" s="54">
        <f>SUMIF(표4[잉크명],표5[[#This Row],[잉크]],표4[금])</f>
        <v>0</v>
      </c>
      <c r="AQ631" s="131">
        <f>SUMIF(표4[잉크명],표5[[#This Row],[잉크]],표4[금-3층])</f>
        <v>0</v>
      </c>
      <c r="AR631" s="131">
        <f>SUMIF(표4[잉크명],표5[[#This Row],[잉크]],표4[금-1층])</f>
        <v>0</v>
      </c>
      <c r="AS631" s="54">
        <f>SUMIF(표4[잉크명],표5[[#This Row],[잉크]],표4[토])</f>
        <v>0</v>
      </c>
      <c r="AT631" s="131">
        <f>SUMIF(표4[잉크명],표5[[#This Row],[잉크]],표4[토-3층])</f>
        <v>0</v>
      </c>
      <c r="AU631" s="131">
        <f>SUMIF(표4[잉크명],표5[[#This Row],[잉크]],표4[토-1층])</f>
        <v>0</v>
      </c>
      <c r="AV631" s="54">
        <f>SUMIF(표4[잉크명],표5[[#This Row],[잉크]],표4[일])</f>
        <v>0</v>
      </c>
      <c r="AW631" s="131">
        <f>SUMIF(표4[잉크명],표5[[#This Row],[잉크]],표4[일-3층])</f>
        <v>0</v>
      </c>
      <c r="AX631" s="131">
        <f>SUMIF(표4[잉크명],표5[[#This Row],[잉크]],표4[일-1층])</f>
        <v>0</v>
      </c>
      <c r="AY631" s="54">
        <f>SUMIF(표4[잉크명],표5[[#This Row],[잉크]],표4[차주 월])</f>
        <v>0</v>
      </c>
      <c r="AZ631" s="54">
        <f>SUM(표5[[#This Row],[월]:[차주 월]])</f>
        <v>0</v>
      </c>
    </row>
    <row r="632" spans="2:52" x14ac:dyDescent="0.3">
      <c r="B632" s="56" t="s">
        <v>1471</v>
      </c>
      <c r="C632" s="56"/>
      <c r="D632" s="56" t="s">
        <v>1467</v>
      </c>
      <c r="E632" s="34">
        <f>COUNTIF(사출계획!$E$62:$F$110,표4[[#This Row],[제품명]])</f>
        <v>0</v>
      </c>
      <c r="F632" s="126">
        <f>COUNTIF(사출계획!$E$62:$F$87,표4[[#This Row],[제품명]])</f>
        <v>0</v>
      </c>
      <c r="G632" s="126">
        <f>COUNTIF(사출계획!$E$88:$F$110,표4[[#This Row],[제품명]])</f>
        <v>0</v>
      </c>
      <c r="H632" s="34">
        <f>COUNTIF(사출계획!$G$62:$H$110,표4[[#This Row],[제품명]])</f>
        <v>0</v>
      </c>
      <c r="I632" s="128">
        <f>COUNTIF(사출계획!$G$62:$H$87,표4[[#This Row],[제품명]])</f>
        <v>0</v>
      </c>
      <c r="J632" s="128">
        <f>COUNTIF(사출계획!$G$88:$H$110,표4[[#This Row],[제품명]])</f>
        <v>0</v>
      </c>
      <c r="K632" s="34">
        <f>COUNTIF(사출계획!$I$62:$J$110,표4[[#This Row],[제품명]])</f>
        <v>0</v>
      </c>
      <c r="L632" s="126">
        <f>COUNTIF(사출계획!$I$62:$J$87,표4[[#This Row],[제품명]])</f>
        <v>0</v>
      </c>
      <c r="M632" s="126">
        <f>COUNTIF(사출계획!$I$88:$J$110,표4[[#This Row],[제품명]])</f>
        <v>0</v>
      </c>
      <c r="N632" s="129">
        <f>COUNTIF(사출계획!$K$62:$L$110,표4[[#This Row],[제품명]])</f>
        <v>0</v>
      </c>
      <c r="O632" s="126">
        <f>COUNTIF(사출계획!$K$62:$L$87,표4[[#This Row],[제품명]])</f>
        <v>0</v>
      </c>
      <c r="P632" s="126">
        <f>COUNTIF(사출계획!$K$88:$L$110,표4[[#This Row],[제품명]])</f>
        <v>0</v>
      </c>
      <c r="Q632" s="130">
        <f>COUNTIF(사출계획!$M$62:$N$110,표4[[#This Row],[제품명]])</f>
        <v>0</v>
      </c>
      <c r="R632" s="126">
        <f>COUNTIF(사출계획!$M$62:$N$87,표4[[#This Row],[제품명]])</f>
        <v>0</v>
      </c>
      <c r="S632" s="126">
        <f>COUNTIF(사출계획!$M$88:$N$110,표4[[#This Row],[제품명]])</f>
        <v>0</v>
      </c>
      <c r="T632" s="34">
        <f>COUNTIF(사출계획!$O$62:$P$110,표4[[#This Row],[제품명]])</f>
        <v>0</v>
      </c>
      <c r="U632" s="126">
        <f>COUNTIF(사출계획!$O$62:$P$87,표4[[#This Row],[제품명]])</f>
        <v>0</v>
      </c>
      <c r="V632" s="126">
        <f>COUNTIF(사출계획!$O$88:$P$110,표4[[#This Row],[제품명]])</f>
        <v>0</v>
      </c>
      <c r="W632" s="34">
        <f>COUNTIF(사출계획!$Q$62:$R$110,표4[[#This Row],[제품명]])</f>
        <v>0</v>
      </c>
      <c r="X632" s="126">
        <f>COUNTIF(사출계획!$Q$62:$R$87,표4[[#This Row],[제품명]])</f>
        <v>0</v>
      </c>
      <c r="Y632" s="126">
        <f>COUNTIF(사출계획!$Q$88:$R$110,표4[[#This Row],[제품명]])</f>
        <v>0</v>
      </c>
      <c r="Z632" s="34">
        <f>COUNTIF(사출계획!$S$62:$T$110,표4[[#This Row],[제품명]])</f>
        <v>0</v>
      </c>
      <c r="AA632" s="126"/>
      <c r="AB632" s="126"/>
      <c r="AC632" s="266" t="s">
        <v>2583</v>
      </c>
      <c r="AD632" s="129">
        <f>SUMIF(표4[잉크명],표5[[#This Row],[잉크]],표4[월])</f>
        <v>0</v>
      </c>
      <c r="AE632" s="131">
        <f>SUMIF(표4[잉크명],표5[[#This Row],[잉크]],표4[월-3층])</f>
        <v>0</v>
      </c>
      <c r="AF632" s="131">
        <f>SUMIF(표4[잉크명],표5[[#This Row],[잉크]],표4[월-1층])</f>
        <v>0</v>
      </c>
      <c r="AG632" s="133">
        <f>SUMIF(표4[잉크명],표5[[#This Row],[잉크]],표4[화])</f>
        <v>0</v>
      </c>
      <c r="AH632" s="131">
        <f>SUMIF(표4[잉크명],표5[[#This Row],[잉크]],표4[화-3층])</f>
        <v>0</v>
      </c>
      <c r="AI632" s="131">
        <f>SUMIF(표4[잉크명],표5[[#This Row],[잉크]],표4[화-1층])</f>
        <v>0</v>
      </c>
      <c r="AJ632" s="130">
        <f>SUMIF(표4[잉크명],표5[[#This Row],[잉크]],표4[수])</f>
        <v>0</v>
      </c>
      <c r="AK632" s="131">
        <f>SUMIF(표4[잉크명],표5[[#This Row],[잉크]],표4[수-3층])</f>
        <v>0</v>
      </c>
      <c r="AL632" s="131">
        <f>SUMIF(표4[잉크명],표5[[#This Row],[잉크]],표4[수-1층])</f>
        <v>0</v>
      </c>
      <c r="AM632" s="54">
        <f>SUMIF(표4[잉크명],표5[[#This Row],[잉크]],표4[목])</f>
        <v>0</v>
      </c>
      <c r="AN632" s="131">
        <f>SUMIF(표4[잉크명],표5[[#This Row],[잉크]],표4[목-3층])</f>
        <v>0</v>
      </c>
      <c r="AO632" s="131">
        <f>SUMIF(표4[잉크명],표5[[#This Row],[잉크]],표4[목-1층])</f>
        <v>0</v>
      </c>
      <c r="AP632" s="54">
        <f>SUMIF(표4[잉크명],표5[[#This Row],[잉크]],표4[금])</f>
        <v>0</v>
      </c>
      <c r="AQ632" s="131">
        <f>SUMIF(표4[잉크명],표5[[#This Row],[잉크]],표4[금-3층])</f>
        <v>0</v>
      </c>
      <c r="AR632" s="131">
        <f>SUMIF(표4[잉크명],표5[[#This Row],[잉크]],표4[금-1층])</f>
        <v>0</v>
      </c>
      <c r="AS632" s="54">
        <f>SUMIF(표4[잉크명],표5[[#This Row],[잉크]],표4[토])</f>
        <v>0</v>
      </c>
      <c r="AT632" s="131">
        <f>SUMIF(표4[잉크명],표5[[#This Row],[잉크]],표4[토-3층])</f>
        <v>0</v>
      </c>
      <c r="AU632" s="131">
        <f>SUMIF(표4[잉크명],표5[[#This Row],[잉크]],표4[토-1층])</f>
        <v>0</v>
      </c>
      <c r="AV632" s="54">
        <f>SUMIF(표4[잉크명],표5[[#This Row],[잉크]],표4[일])</f>
        <v>0</v>
      </c>
      <c r="AW632" s="131">
        <f>SUMIF(표4[잉크명],표5[[#This Row],[잉크]],표4[일-3층])</f>
        <v>0</v>
      </c>
      <c r="AX632" s="131">
        <f>SUMIF(표4[잉크명],표5[[#This Row],[잉크]],표4[일-1층])</f>
        <v>0</v>
      </c>
      <c r="AY632" s="54">
        <f>SUMIF(표4[잉크명],표5[[#This Row],[잉크]],표4[차주 월])</f>
        <v>0</v>
      </c>
      <c r="AZ632" s="54">
        <f>SUM(표5[[#This Row],[월]:[차주 월]])</f>
        <v>0</v>
      </c>
    </row>
    <row r="633" spans="2:52" x14ac:dyDescent="0.3">
      <c r="B633" s="56" t="s">
        <v>1471</v>
      </c>
      <c r="C633" s="56"/>
      <c r="D633" s="56" t="s">
        <v>1468</v>
      </c>
      <c r="E633" s="34">
        <f>COUNTIF(사출계획!$E$62:$F$110,표4[[#This Row],[제품명]])</f>
        <v>0</v>
      </c>
      <c r="F633" s="126">
        <f>COUNTIF(사출계획!$E$62:$F$87,표4[[#This Row],[제품명]])</f>
        <v>0</v>
      </c>
      <c r="G633" s="126">
        <f>COUNTIF(사출계획!$E$88:$F$110,표4[[#This Row],[제품명]])</f>
        <v>0</v>
      </c>
      <c r="H633" s="34">
        <f>COUNTIF(사출계획!$G$62:$H$110,표4[[#This Row],[제품명]])</f>
        <v>0</v>
      </c>
      <c r="I633" s="128">
        <f>COUNTIF(사출계획!$G$62:$H$87,표4[[#This Row],[제품명]])</f>
        <v>0</v>
      </c>
      <c r="J633" s="128">
        <f>COUNTIF(사출계획!$G$88:$H$110,표4[[#This Row],[제품명]])</f>
        <v>0</v>
      </c>
      <c r="K633" s="34">
        <f>COUNTIF(사출계획!$I$62:$J$110,표4[[#This Row],[제품명]])</f>
        <v>0</v>
      </c>
      <c r="L633" s="126">
        <f>COUNTIF(사출계획!$I$62:$J$87,표4[[#This Row],[제품명]])</f>
        <v>0</v>
      </c>
      <c r="M633" s="126">
        <f>COUNTIF(사출계획!$I$88:$J$110,표4[[#This Row],[제품명]])</f>
        <v>0</v>
      </c>
      <c r="N633" s="129">
        <f>COUNTIF(사출계획!$K$62:$L$110,표4[[#This Row],[제품명]])</f>
        <v>0</v>
      </c>
      <c r="O633" s="126">
        <f>COUNTIF(사출계획!$K$62:$L$87,표4[[#This Row],[제품명]])</f>
        <v>0</v>
      </c>
      <c r="P633" s="126">
        <f>COUNTIF(사출계획!$K$88:$L$110,표4[[#This Row],[제품명]])</f>
        <v>0</v>
      </c>
      <c r="Q633" s="130">
        <f>COUNTIF(사출계획!$M$62:$N$110,표4[[#This Row],[제품명]])</f>
        <v>0</v>
      </c>
      <c r="R633" s="126">
        <f>COUNTIF(사출계획!$M$62:$N$87,표4[[#This Row],[제품명]])</f>
        <v>0</v>
      </c>
      <c r="S633" s="126">
        <f>COUNTIF(사출계획!$M$88:$N$110,표4[[#This Row],[제품명]])</f>
        <v>0</v>
      </c>
      <c r="T633" s="34">
        <f>COUNTIF(사출계획!$O$62:$P$110,표4[[#This Row],[제품명]])</f>
        <v>0</v>
      </c>
      <c r="U633" s="126">
        <f>COUNTIF(사출계획!$O$62:$P$87,표4[[#This Row],[제품명]])</f>
        <v>0</v>
      </c>
      <c r="V633" s="126">
        <f>COUNTIF(사출계획!$O$88:$P$110,표4[[#This Row],[제품명]])</f>
        <v>0</v>
      </c>
      <c r="W633" s="34">
        <f>COUNTIF(사출계획!$Q$62:$R$110,표4[[#This Row],[제품명]])</f>
        <v>0</v>
      </c>
      <c r="X633" s="126">
        <f>COUNTIF(사출계획!$Q$62:$R$87,표4[[#This Row],[제품명]])</f>
        <v>0</v>
      </c>
      <c r="Y633" s="126">
        <f>COUNTIF(사출계획!$Q$88:$R$110,표4[[#This Row],[제품명]])</f>
        <v>0</v>
      </c>
      <c r="Z633" s="34">
        <f>COUNTIF(사출계획!$S$62:$T$110,표4[[#This Row],[제품명]])</f>
        <v>0</v>
      </c>
      <c r="AA633" s="126"/>
      <c r="AB633" s="126"/>
      <c r="AC633" s="267" t="s">
        <v>2602</v>
      </c>
      <c r="AD633" s="129">
        <f>SUMIF(표4[잉크명],표5[[#This Row],[잉크]],표4[월])</f>
        <v>0</v>
      </c>
      <c r="AE633" s="131">
        <f>SUMIF(표4[잉크명],표5[[#This Row],[잉크]],표4[월-3층])</f>
        <v>0</v>
      </c>
      <c r="AF633" s="131">
        <f>SUMIF(표4[잉크명],표5[[#This Row],[잉크]],표4[월-1층])</f>
        <v>0</v>
      </c>
      <c r="AG633" s="133">
        <f>SUMIF(표4[잉크명],표5[[#This Row],[잉크]],표4[화])</f>
        <v>0</v>
      </c>
      <c r="AH633" s="131">
        <f>SUMIF(표4[잉크명],표5[[#This Row],[잉크]],표4[화-3층])</f>
        <v>0</v>
      </c>
      <c r="AI633" s="131">
        <f>SUMIF(표4[잉크명],표5[[#This Row],[잉크]],표4[화-1층])</f>
        <v>0</v>
      </c>
      <c r="AJ633" s="130">
        <f>SUMIF(표4[잉크명],표5[[#This Row],[잉크]],표4[수])</f>
        <v>0</v>
      </c>
      <c r="AK633" s="131">
        <f>SUMIF(표4[잉크명],표5[[#This Row],[잉크]],표4[수-3층])</f>
        <v>0</v>
      </c>
      <c r="AL633" s="131">
        <f>SUMIF(표4[잉크명],표5[[#This Row],[잉크]],표4[수-1층])</f>
        <v>0</v>
      </c>
      <c r="AM633" s="54">
        <f>SUMIF(표4[잉크명],표5[[#This Row],[잉크]],표4[목])</f>
        <v>0</v>
      </c>
      <c r="AN633" s="131">
        <f>SUMIF(표4[잉크명],표5[[#This Row],[잉크]],표4[목-3층])</f>
        <v>0</v>
      </c>
      <c r="AO633" s="131">
        <f>SUMIF(표4[잉크명],표5[[#This Row],[잉크]],표4[목-1층])</f>
        <v>0</v>
      </c>
      <c r="AP633" s="54">
        <f>SUMIF(표4[잉크명],표5[[#This Row],[잉크]],표4[금])</f>
        <v>0</v>
      </c>
      <c r="AQ633" s="131">
        <f>SUMIF(표4[잉크명],표5[[#This Row],[잉크]],표4[금-3층])</f>
        <v>0</v>
      </c>
      <c r="AR633" s="131">
        <f>SUMIF(표4[잉크명],표5[[#This Row],[잉크]],표4[금-1층])</f>
        <v>0</v>
      </c>
      <c r="AS633" s="54">
        <f>SUMIF(표4[잉크명],표5[[#This Row],[잉크]],표4[토])</f>
        <v>0</v>
      </c>
      <c r="AT633" s="131">
        <f>SUMIF(표4[잉크명],표5[[#This Row],[잉크]],표4[토-3층])</f>
        <v>0</v>
      </c>
      <c r="AU633" s="131">
        <f>SUMIF(표4[잉크명],표5[[#This Row],[잉크]],표4[토-1층])</f>
        <v>0</v>
      </c>
      <c r="AV633" s="54">
        <f>SUMIF(표4[잉크명],표5[[#This Row],[잉크]],표4[일])</f>
        <v>0</v>
      </c>
      <c r="AW633" s="131">
        <f>SUMIF(표4[잉크명],표5[[#This Row],[잉크]],표4[일-3층])</f>
        <v>0</v>
      </c>
      <c r="AX633" s="131">
        <f>SUMIF(표4[잉크명],표5[[#This Row],[잉크]],표4[일-1층])</f>
        <v>0</v>
      </c>
      <c r="AY633" s="54">
        <f>SUMIF(표4[잉크명],표5[[#This Row],[잉크]],표4[차주 월])</f>
        <v>0</v>
      </c>
      <c r="AZ633" s="54">
        <f>SUM(표5[[#This Row],[월]:[차주 월]])</f>
        <v>0</v>
      </c>
    </row>
    <row r="634" spans="2:52" x14ac:dyDescent="0.3">
      <c r="B634" s="56" t="s">
        <v>1471</v>
      </c>
      <c r="C634" s="56"/>
      <c r="D634" s="56" t="s">
        <v>1473</v>
      </c>
      <c r="E634" s="34">
        <f>COUNTIF(사출계획!$E$62:$F$110,표4[[#This Row],[제품명]])</f>
        <v>0</v>
      </c>
      <c r="F634" s="126">
        <f>COUNTIF(사출계획!$E$62:$F$87,표4[[#This Row],[제품명]])</f>
        <v>0</v>
      </c>
      <c r="G634" s="126">
        <f>COUNTIF(사출계획!$E$88:$F$110,표4[[#This Row],[제품명]])</f>
        <v>0</v>
      </c>
      <c r="H634" s="34">
        <f>COUNTIF(사출계획!$G$62:$H$110,표4[[#This Row],[제품명]])</f>
        <v>0</v>
      </c>
      <c r="I634" s="128">
        <f>COUNTIF(사출계획!$G$62:$H$87,표4[[#This Row],[제품명]])</f>
        <v>0</v>
      </c>
      <c r="J634" s="128">
        <f>COUNTIF(사출계획!$G$88:$H$110,표4[[#This Row],[제품명]])</f>
        <v>0</v>
      </c>
      <c r="K634" s="34">
        <f>COUNTIF(사출계획!$I$62:$J$110,표4[[#This Row],[제품명]])</f>
        <v>0</v>
      </c>
      <c r="L634" s="126">
        <f>COUNTIF(사출계획!$I$62:$J$87,표4[[#This Row],[제품명]])</f>
        <v>0</v>
      </c>
      <c r="M634" s="126">
        <f>COUNTIF(사출계획!$I$88:$J$110,표4[[#This Row],[제품명]])</f>
        <v>0</v>
      </c>
      <c r="N634" s="129">
        <f>COUNTIF(사출계획!$K$62:$L$110,표4[[#This Row],[제품명]])</f>
        <v>0</v>
      </c>
      <c r="O634" s="126">
        <f>COUNTIF(사출계획!$K$62:$L$87,표4[[#This Row],[제품명]])</f>
        <v>0</v>
      </c>
      <c r="P634" s="126">
        <f>COUNTIF(사출계획!$K$88:$L$110,표4[[#This Row],[제품명]])</f>
        <v>0</v>
      </c>
      <c r="Q634" s="130">
        <f>COUNTIF(사출계획!$M$62:$N$110,표4[[#This Row],[제품명]])</f>
        <v>0</v>
      </c>
      <c r="R634" s="126">
        <f>COUNTIF(사출계획!$M$62:$N$87,표4[[#This Row],[제품명]])</f>
        <v>0</v>
      </c>
      <c r="S634" s="126">
        <f>COUNTIF(사출계획!$M$88:$N$110,표4[[#This Row],[제품명]])</f>
        <v>0</v>
      </c>
      <c r="T634" s="34">
        <f>COUNTIF(사출계획!$O$62:$P$110,표4[[#This Row],[제품명]])</f>
        <v>0</v>
      </c>
      <c r="U634" s="126">
        <f>COUNTIF(사출계획!$O$62:$P$87,표4[[#This Row],[제품명]])</f>
        <v>0</v>
      </c>
      <c r="V634" s="126">
        <f>COUNTIF(사출계획!$O$88:$P$110,표4[[#This Row],[제품명]])</f>
        <v>0</v>
      </c>
      <c r="W634" s="34">
        <f>COUNTIF(사출계획!$Q$62:$R$110,표4[[#This Row],[제품명]])</f>
        <v>0</v>
      </c>
      <c r="X634" s="126">
        <f>COUNTIF(사출계획!$Q$62:$R$87,표4[[#This Row],[제품명]])</f>
        <v>0</v>
      </c>
      <c r="Y634" s="126">
        <f>COUNTIF(사출계획!$Q$88:$R$110,표4[[#This Row],[제품명]])</f>
        <v>0</v>
      </c>
      <c r="Z634" s="34">
        <f>COUNTIF(사출계획!$S$62:$T$110,표4[[#This Row],[제품명]])</f>
        <v>0</v>
      </c>
      <c r="AA634" s="126"/>
      <c r="AB634" s="126"/>
      <c r="AC634" s="267" t="s">
        <v>2603</v>
      </c>
      <c r="AD634" s="129">
        <f>SUMIF(표4[잉크명],표5[[#This Row],[잉크]],표4[월])</f>
        <v>0</v>
      </c>
      <c r="AE634" s="131">
        <f>SUMIF(표4[잉크명],표5[[#This Row],[잉크]],표4[월-3층])</f>
        <v>0</v>
      </c>
      <c r="AF634" s="131">
        <f>SUMIF(표4[잉크명],표5[[#This Row],[잉크]],표4[월-1층])</f>
        <v>0</v>
      </c>
      <c r="AG634" s="133">
        <f>SUMIF(표4[잉크명],표5[[#This Row],[잉크]],표4[화])</f>
        <v>0</v>
      </c>
      <c r="AH634" s="131">
        <f>SUMIF(표4[잉크명],표5[[#This Row],[잉크]],표4[화-3층])</f>
        <v>0</v>
      </c>
      <c r="AI634" s="131">
        <f>SUMIF(표4[잉크명],표5[[#This Row],[잉크]],표4[화-1층])</f>
        <v>0</v>
      </c>
      <c r="AJ634" s="130">
        <f>SUMIF(표4[잉크명],표5[[#This Row],[잉크]],표4[수])</f>
        <v>0</v>
      </c>
      <c r="AK634" s="131">
        <f>SUMIF(표4[잉크명],표5[[#This Row],[잉크]],표4[수-3층])</f>
        <v>0</v>
      </c>
      <c r="AL634" s="131">
        <f>SUMIF(표4[잉크명],표5[[#This Row],[잉크]],표4[수-1층])</f>
        <v>0</v>
      </c>
      <c r="AM634" s="54">
        <f>SUMIF(표4[잉크명],표5[[#This Row],[잉크]],표4[목])</f>
        <v>0</v>
      </c>
      <c r="AN634" s="131">
        <f>SUMIF(표4[잉크명],표5[[#This Row],[잉크]],표4[목-3층])</f>
        <v>0</v>
      </c>
      <c r="AO634" s="131">
        <f>SUMIF(표4[잉크명],표5[[#This Row],[잉크]],표4[목-1층])</f>
        <v>0</v>
      </c>
      <c r="AP634" s="54">
        <f>SUMIF(표4[잉크명],표5[[#This Row],[잉크]],표4[금])</f>
        <v>0</v>
      </c>
      <c r="AQ634" s="131">
        <f>SUMIF(표4[잉크명],표5[[#This Row],[잉크]],표4[금-3층])</f>
        <v>0</v>
      </c>
      <c r="AR634" s="131">
        <f>SUMIF(표4[잉크명],표5[[#This Row],[잉크]],표4[금-1층])</f>
        <v>0</v>
      </c>
      <c r="AS634" s="54">
        <f>SUMIF(표4[잉크명],표5[[#This Row],[잉크]],표4[토])</f>
        <v>0</v>
      </c>
      <c r="AT634" s="131">
        <f>SUMIF(표4[잉크명],표5[[#This Row],[잉크]],표4[토-3층])</f>
        <v>0</v>
      </c>
      <c r="AU634" s="131">
        <f>SUMIF(표4[잉크명],표5[[#This Row],[잉크]],표4[토-1층])</f>
        <v>0</v>
      </c>
      <c r="AV634" s="54">
        <f>SUMIF(표4[잉크명],표5[[#This Row],[잉크]],표4[일])</f>
        <v>0</v>
      </c>
      <c r="AW634" s="131">
        <f>SUMIF(표4[잉크명],표5[[#This Row],[잉크]],표4[일-3층])</f>
        <v>0</v>
      </c>
      <c r="AX634" s="131">
        <f>SUMIF(표4[잉크명],표5[[#This Row],[잉크]],표4[일-1층])</f>
        <v>0</v>
      </c>
      <c r="AY634" s="54">
        <f>SUMIF(표4[잉크명],표5[[#This Row],[잉크]],표4[차주 월])</f>
        <v>0</v>
      </c>
      <c r="AZ634" s="54">
        <f>SUM(표5[[#This Row],[월]:[차주 월]])</f>
        <v>0</v>
      </c>
    </row>
    <row r="635" spans="2:52" x14ac:dyDescent="0.3">
      <c r="B635" s="56" t="s">
        <v>2901</v>
      </c>
      <c r="C635" s="56" t="s">
        <v>2791</v>
      </c>
      <c r="D635" s="56" t="s">
        <v>1503</v>
      </c>
      <c r="E635" s="54">
        <f>COUNTIF(사출계획!$E$62:$F$110,표4[[#This Row],[제품명]])</f>
        <v>0</v>
      </c>
      <c r="F635" s="131">
        <f>COUNTIF(사출계획!$E$62:$F$87,표4[[#This Row],[제품명]])</f>
        <v>0</v>
      </c>
      <c r="G635" s="131">
        <f>COUNTIF(사출계획!$E$88:$F$110,표4[[#This Row],[제품명]])</f>
        <v>0</v>
      </c>
      <c r="H635" s="54">
        <f>COUNTIF(사출계획!$G$62:$H$110,표4[[#This Row],[제품명]])</f>
        <v>0</v>
      </c>
      <c r="I635" s="132">
        <f>COUNTIF(사출계획!$G$62:$H$87,표4[[#This Row],[제품명]])</f>
        <v>0</v>
      </c>
      <c r="J635" s="132">
        <f>COUNTIF(사출계획!$G$88:$H$110,표4[[#This Row],[제품명]])</f>
        <v>0</v>
      </c>
      <c r="K635" s="54">
        <f>COUNTIF(사출계획!$I$62:$J$110,표4[[#This Row],[제품명]])</f>
        <v>0</v>
      </c>
      <c r="L635" s="131">
        <f>COUNTIF(사출계획!$I$62:$J$87,표4[[#This Row],[제품명]])</f>
        <v>0</v>
      </c>
      <c r="M635" s="131">
        <f>COUNTIF(사출계획!$I$88:$J$110,표4[[#This Row],[제품명]])</f>
        <v>0</v>
      </c>
      <c r="N635" s="129">
        <f>COUNTIF(사출계획!$K$62:$L$110,표4[[#This Row],[제품명]])</f>
        <v>0</v>
      </c>
      <c r="O635" s="131">
        <f>COUNTIF(사출계획!$K$62:$L$87,표4[[#This Row],[제품명]])</f>
        <v>0</v>
      </c>
      <c r="P635" s="131">
        <f>COUNTIF(사출계획!$K$88:$L$110,표4[[#This Row],[제품명]])</f>
        <v>0</v>
      </c>
      <c r="Q635" s="130">
        <f>COUNTIF(사출계획!$M$62:$N$110,표4[[#This Row],[제품명]])</f>
        <v>0</v>
      </c>
      <c r="R635" s="131">
        <f>COUNTIF(사출계획!$M$62:$N$87,표4[[#This Row],[제품명]])</f>
        <v>0</v>
      </c>
      <c r="S635" s="131">
        <f>COUNTIF(사출계획!$M$88:$N$110,표4[[#This Row],[제품명]])</f>
        <v>0</v>
      </c>
      <c r="T635" s="54">
        <f>COUNTIF(사출계획!$O$62:$P$110,표4[[#This Row],[제품명]])</f>
        <v>0</v>
      </c>
      <c r="U635" s="131">
        <f>COUNTIF(사출계획!$O$62:$P$87,표4[[#This Row],[제품명]])</f>
        <v>0</v>
      </c>
      <c r="V635" s="131">
        <f>COUNTIF(사출계획!$O$88:$P$110,표4[[#This Row],[제품명]])</f>
        <v>0</v>
      </c>
      <c r="W635" s="54">
        <f>COUNTIF(사출계획!$Q$62:$R$110,표4[[#This Row],[제품명]])</f>
        <v>0</v>
      </c>
      <c r="X635" s="131">
        <f>COUNTIF(사출계획!$Q$62:$R$87,표4[[#This Row],[제품명]])</f>
        <v>0</v>
      </c>
      <c r="Y635" s="131">
        <f>COUNTIF(사출계획!$Q$88:$R$110,표4[[#This Row],[제품명]])</f>
        <v>0</v>
      </c>
      <c r="Z635" s="54">
        <f>COUNTIF(사출계획!$S$62:$T$110,표4[[#This Row],[제품명]])</f>
        <v>0</v>
      </c>
      <c r="AA635" s="126"/>
      <c r="AB635" s="126"/>
      <c r="AC635" s="267" t="s">
        <v>2598</v>
      </c>
      <c r="AD635" s="129">
        <f>SUMIF(표4[잉크명],표5[[#This Row],[잉크]],표4[월])</f>
        <v>0</v>
      </c>
      <c r="AE635" s="131">
        <f>SUMIF(표4[잉크명],표5[[#This Row],[잉크]],표4[월-3층])</f>
        <v>0</v>
      </c>
      <c r="AF635" s="131">
        <f>SUMIF(표4[잉크명],표5[[#This Row],[잉크]],표4[월-1층])</f>
        <v>0</v>
      </c>
      <c r="AG635" s="133">
        <f>SUMIF(표4[잉크명],표5[[#This Row],[잉크]],표4[화])</f>
        <v>0</v>
      </c>
      <c r="AH635" s="131">
        <f>SUMIF(표4[잉크명],표5[[#This Row],[잉크]],표4[화-3층])</f>
        <v>0</v>
      </c>
      <c r="AI635" s="131">
        <f>SUMIF(표4[잉크명],표5[[#This Row],[잉크]],표4[화-1층])</f>
        <v>0</v>
      </c>
      <c r="AJ635" s="130">
        <f>SUMIF(표4[잉크명],표5[[#This Row],[잉크]],표4[수])</f>
        <v>0</v>
      </c>
      <c r="AK635" s="131">
        <f>SUMIF(표4[잉크명],표5[[#This Row],[잉크]],표4[수-3층])</f>
        <v>0</v>
      </c>
      <c r="AL635" s="131">
        <f>SUMIF(표4[잉크명],표5[[#This Row],[잉크]],표4[수-1층])</f>
        <v>0</v>
      </c>
      <c r="AM635" s="54">
        <f>SUMIF(표4[잉크명],표5[[#This Row],[잉크]],표4[목])</f>
        <v>0</v>
      </c>
      <c r="AN635" s="131">
        <f>SUMIF(표4[잉크명],표5[[#This Row],[잉크]],표4[목-3층])</f>
        <v>0</v>
      </c>
      <c r="AO635" s="131">
        <f>SUMIF(표4[잉크명],표5[[#This Row],[잉크]],표4[목-1층])</f>
        <v>0</v>
      </c>
      <c r="AP635" s="54">
        <f>SUMIF(표4[잉크명],표5[[#This Row],[잉크]],표4[금])</f>
        <v>0</v>
      </c>
      <c r="AQ635" s="131">
        <f>SUMIF(표4[잉크명],표5[[#This Row],[잉크]],표4[금-3층])</f>
        <v>0</v>
      </c>
      <c r="AR635" s="131">
        <f>SUMIF(표4[잉크명],표5[[#This Row],[잉크]],표4[금-1층])</f>
        <v>0</v>
      </c>
      <c r="AS635" s="54">
        <f>SUMIF(표4[잉크명],표5[[#This Row],[잉크]],표4[토])</f>
        <v>0</v>
      </c>
      <c r="AT635" s="131">
        <f>SUMIF(표4[잉크명],표5[[#This Row],[잉크]],표4[토-3층])</f>
        <v>0</v>
      </c>
      <c r="AU635" s="131">
        <f>SUMIF(표4[잉크명],표5[[#This Row],[잉크]],표4[토-1층])</f>
        <v>0</v>
      </c>
      <c r="AV635" s="54">
        <f>SUMIF(표4[잉크명],표5[[#This Row],[잉크]],표4[일])</f>
        <v>0</v>
      </c>
      <c r="AW635" s="131">
        <f>SUMIF(표4[잉크명],표5[[#This Row],[잉크]],표4[일-3층])</f>
        <v>0</v>
      </c>
      <c r="AX635" s="131">
        <f>SUMIF(표4[잉크명],표5[[#This Row],[잉크]],표4[일-1층])</f>
        <v>0</v>
      </c>
      <c r="AY635" s="54">
        <f>SUMIF(표4[잉크명],표5[[#This Row],[잉크]],표4[차주 월])</f>
        <v>0</v>
      </c>
      <c r="AZ635" s="54">
        <f>SUM(표5[[#This Row],[월]:[차주 월]])</f>
        <v>0</v>
      </c>
    </row>
    <row r="636" spans="2:52" x14ac:dyDescent="0.3">
      <c r="B636" s="56" t="s">
        <v>1502</v>
      </c>
      <c r="C636" s="56" t="s">
        <v>2791</v>
      </c>
      <c r="D636" s="56" t="s">
        <v>1500</v>
      </c>
      <c r="E636" s="34">
        <f>COUNTIF(사출계획!$E$62:$F$110,표4[[#This Row],[제품명]])</f>
        <v>0</v>
      </c>
      <c r="F636" s="126">
        <f>COUNTIF(사출계획!$E$62:$F$87,표4[[#This Row],[제품명]])</f>
        <v>0</v>
      </c>
      <c r="G636" s="126">
        <f>COUNTIF(사출계획!$E$88:$F$110,표4[[#This Row],[제품명]])</f>
        <v>0</v>
      </c>
      <c r="H636" s="34">
        <f>COUNTIF(사출계획!$G$62:$H$110,표4[[#This Row],[제품명]])</f>
        <v>0</v>
      </c>
      <c r="I636" s="128">
        <f>COUNTIF(사출계획!$G$62:$H$87,표4[[#This Row],[제품명]])</f>
        <v>0</v>
      </c>
      <c r="J636" s="128">
        <f>COUNTIF(사출계획!$G$88:$H$110,표4[[#This Row],[제품명]])</f>
        <v>0</v>
      </c>
      <c r="K636" s="34">
        <f>COUNTIF(사출계획!$I$62:$J$110,표4[[#This Row],[제품명]])</f>
        <v>0</v>
      </c>
      <c r="L636" s="126">
        <f>COUNTIF(사출계획!$I$62:$J$87,표4[[#This Row],[제품명]])</f>
        <v>0</v>
      </c>
      <c r="M636" s="126">
        <f>COUNTIF(사출계획!$I$88:$J$110,표4[[#This Row],[제품명]])</f>
        <v>0</v>
      </c>
      <c r="N636" s="129">
        <f>COUNTIF(사출계획!$K$62:$L$110,표4[[#This Row],[제품명]])</f>
        <v>0</v>
      </c>
      <c r="O636" s="126">
        <f>COUNTIF(사출계획!$K$62:$L$87,표4[[#This Row],[제품명]])</f>
        <v>0</v>
      </c>
      <c r="P636" s="126">
        <f>COUNTIF(사출계획!$K$88:$L$110,표4[[#This Row],[제품명]])</f>
        <v>0</v>
      </c>
      <c r="Q636" s="130">
        <f>COUNTIF(사출계획!$M$62:$N$110,표4[[#This Row],[제품명]])</f>
        <v>0</v>
      </c>
      <c r="R636" s="126">
        <f>COUNTIF(사출계획!$M$62:$N$87,표4[[#This Row],[제품명]])</f>
        <v>0</v>
      </c>
      <c r="S636" s="126">
        <f>COUNTIF(사출계획!$M$88:$N$110,표4[[#This Row],[제품명]])</f>
        <v>0</v>
      </c>
      <c r="T636" s="34">
        <f>COUNTIF(사출계획!$O$62:$P$110,표4[[#This Row],[제품명]])</f>
        <v>0</v>
      </c>
      <c r="U636" s="126">
        <f>COUNTIF(사출계획!$O$62:$P$87,표4[[#This Row],[제품명]])</f>
        <v>0</v>
      </c>
      <c r="V636" s="126">
        <f>COUNTIF(사출계획!$O$88:$P$110,표4[[#This Row],[제품명]])</f>
        <v>0</v>
      </c>
      <c r="W636" s="34">
        <f>COUNTIF(사출계획!$Q$62:$R$110,표4[[#This Row],[제품명]])</f>
        <v>0</v>
      </c>
      <c r="X636" s="126">
        <f>COUNTIF(사출계획!$Q$62:$R$87,표4[[#This Row],[제품명]])</f>
        <v>0</v>
      </c>
      <c r="Y636" s="126">
        <f>COUNTIF(사출계획!$Q$88:$R$110,표4[[#This Row],[제품명]])</f>
        <v>0</v>
      </c>
      <c r="Z636" s="34">
        <f>COUNTIF(사출계획!$S$62:$T$110,표4[[#This Row],[제품명]])</f>
        <v>0</v>
      </c>
      <c r="AA636" s="126"/>
      <c r="AB636" s="126"/>
      <c r="AC636" s="268" t="s">
        <v>2605</v>
      </c>
      <c r="AD636" s="129">
        <f>SUMIF(표4[잉크명],표5[[#This Row],[잉크]],표4[월])</f>
        <v>0</v>
      </c>
      <c r="AE636" s="131">
        <f>SUMIF(표4[잉크명],표5[[#This Row],[잉크]],표4[월-3층])</f>
        <v>0</v>
      </c>
      <c r="AF636" s="131">
        <f>SUMIF(표4[잉크명],표5[[#This Row],[잉크]],표4[월-1층])</f>
        <v>0</v>
      </c>
      <c r="AG636" s="133">
        <f>SUMIF(표4[잉크명],표5[[#This Row],[잉크]],표4[화])</f>
        <v>0</v>
      </c>
      <c r="AH636" s="131">
        <f>SUMIF(표4[잉크명],표5[[#This Row],[잉크]],표4[화-3층])</f>
        <v>0</v>
      </c>
      <c r="AI636" s="131">
        <f>SUMIF(표4[잉크명],표5[[#This Row],[잉크]],표4[화-1층])</f>
        <v>0</v>
      </c>
      <c r="AJ636" s="130">
        <f>SUMIF(표4[잉크명],표5[[#This Row],[잉크]],표4[수])</f>
        <v>0</v>
      </c>
      <c r="AK636" s="131">
        <f>SUMIF(표4[잉크명],표5[[#This Row],[잉크]],표4[수-3층])</f>
        <v>0</v>
      </c>
      <c r="AL636" s="131">
        <f>SUMIF(표4[잉크명],표5[[#This Row],[잉크]],표4[수-1층])</f>
        <v>0</v>
      </c>
      <c r="AM636" s="54">
        <f>SUMIF(표4[잉크명],표5[[#This Row],[잉크]],표4[목])</f>
        <v>0</v>
      </c>
      <c r="AN636" s="131">
        <f>SUMIF(표4[잉크명],표5[[#This Row],[잉크]],표4[목-3층])</f>
        <v>0</v>
      </c>
      <c r="AO636" s="131">
        <f>SUMIF(표4[잉크명],표5[[#This Row],[잉크]],표4[목-1층])</f>
        <v>0</v>
      </c>
      <c r="AP636" s="54">
        <f>SUMIF(표4[잉크명],표5[[#This Row],[잉크]],표4[금])</f>
        <v>0</v>
      </c>
      <c r="AQ636" s="131">
        <f>SUMIF(표4[잉크명],표5[[#This Row],[잉크]],표4[금-3층])</f>
        <v>0</v>
      </c>
      <c r="AR636" s="131">
        <f>SUMIF(표4[잉크명],표5[[#This Row],[잉크]],표4[금-1층])</f>
        <v>0</v>
      </c>
      <c r="AS636" s="54">
        <f>SUMIF(표4[잉크명],표5[[#This Row],[잉크]],표4[토])</f>
        <v>0</v>
      </c>
      <c r="AT636" s="131">
        <f>SUMIF(표4[잉크명],표5[[#This Row],[잉크]],표4[토-3층])</f>
        <v>0</v>
      </c>
      <c r="AU636" s="131">
        <f>SUMIF(표4[잉크명],표5[[#This Row],[잉크]],표4[토-1층])</f>
        <v>0</v>
      </c>
      <c r="AV636" s="54">
        <f>SUMIF(표4[잉크명],표5[[#This Row],[잉크]],표4[일])</f>
        <v>0</v>
      </c>
      <c r="AW636" s="131">
        <f>SUMIF(표4[잉크명],표5[[#This Row],[잉크]],표4[일-3층])</f>
        <v>0</v>
      </c>
      <c r="AX636" s="131">
        <f>SUMIF(표4[잉크명],표5[[#This Row],[잉크]],표4[일-1층])</f>
        <v>0</v>
      </c>
      <c r="AY636" s="54">
        <f>SUMIF(표4[잉크명],표5[[#This Row],[잉크]],표4[차주 월])</f>
        <v>0</v>
      </c>
      <c r="AZ636" s="54">
        <f>SUM(표5[[#This Row],[월]:[차주 월]])</f>
        <v>0</v>
      </c>
    </row>
    <row r="637" spans="2:52" x14ac:dyDescent="0.3">
      <c r="B637" s="56" t="s">
        <v>1502</v>
      </c>
      <c r="C637" s="56" t="s">
        <v>2791</v>
      </c>
      <c r="D637" s="56" t="s">
        <v>1505</v>
      </c>
      <c r="E637" s="54">
        <f>COUNTIF(사출계획!$E$62:$F$110,표4[[#This Row],[제품명]])</f>
        <v>0</v>
      </c>
      <c r="F637" s="131">
        <f>COUNTIF(사출계획!$E$62:$F$87,표4[[#This Row],[제품명]])</f>
        <v>0</v>
      </c>
      <c r="G637" s="131">
        <f>COUNTIF(사출계획!$E$88:$F$110,표4[[#This Row],[제품명]])</f>
        <v>0</v>
      </c>
      <c r="H637" s="54">
        <f>COUNTIF(사출계획!$G$62:$H$110,표4[[#This Row],[제품명]])</f>
        <v>0</v>
      </c>
      <c r="I637" s="132">
        <f>COUNTIF(사출계획!$G$62:$H$87,표4[[#This Row],[제품명]])</f>
        <v>0</v>
      </c>
      <c r="J637" s="132">
        <f>COUNTIF(사출계획!$G$88:$H$110,표4[[#This Row],[제품명]])</f>
        <v>0</v>
      </c>
      <c r="K637" s="54">
        <f>COUNTIF(사출계획!$I$62:$J$110,표4[[#This Row],[제품명]])</f>
        <v>0</v>
      </c>
      <c r="L637" s="131">
        <f>COUNTIF(사출계획!$I$62:$J$87,표4[[#This Row],[제품명]])</f>
        <v>0</v>
      </c>
      <c r="M637" s="131">
        <f>COUNTIF(사출계획!$I$88:$J$110,표4[[#This Row],[제품명]])</f>
        <v>0</v>
      </c>
      <c r="N637" s="129">
        <f>COUNTIF(사출계획!$K$62:$L$110,표4[[#This Row],[제품명]])</f>
        <v>0</v>
      </c>
      <c r="O637" s="131">
        <f>COUNTIF(사출계획!$K$62:$L$87,표4[[#This Row],[제품명]])</f>
        <v>0</v>
      </c>
      <c r="P637" s="131">
        <f>COUNTIF(사출계획!$K$88:$L$110,표4[[#This Row],[제품명]])</f>
        <v>0</v>
      </c>
      <c r="Q637" s="130">
        <f>COUNTIF(사출계획!$M$62:$N$110,표4[[#This Row],[제품명]])</f>
        <v>0</v>
      </c>
      <c r="R637" s="131">
        <f>COUNTIF(사출계획!$M$62:$N$87,표4[[#This Row],[제품명]])</f>
        <v>0</v>
      </c>
      <c r="S637" s="131">
        <f>COUNTIF(사출계획!$M$88:$N$110,표4[[#This Row],[제품명]])</f>
        <v>0</v>
      </c>
      <c r="T637" s="54">
        <f>COUNTIF(사출계획!$O$62:$P$110,표4[[#This Row],[제품명]])</f>
        <v>0</v>
      </c>
      <c r="U637" s="131">
        <f>COUNTIF(사출계획!$O$62:$P$87,표4[[#This Row],[제품명]])</f>
        <v>0</v>
      </c>
      <c r="V637" s="131">
        <f>COUNTIF(사출계획!$O$88:$P$110,표4[[#This Row],[제품명]])</f>
        <v>0</v>
      </c>
      <c r="W637" s="54">
        <f>COUNTIF(사출계획!$Q$62:$R$110,표4[[#This Row],[제품명]])</f>
        <v>0</v>
      </c>
      <c r="X637" s="131">
        <f>COUNTIF(사출계획!$Q$62:$R$87,표4[[#This Row],[제품명]])</f>
        <v>0</v>
      </c>
      <c r="Y637" s="131">
        <f>COUNTIF(사출계획!$Q$88:$R$110,표4[[#This Row],[제품명]])</f>
        <v>0</v>
      </c>
      <c r="Z637" s="54">
        <f>COUNTIF(사출계획!$S$62:$T$110,표4[[#This Row],[제품명]])</f>
        <v>0</v>
      </c>
      <c r="AA637" s="126"/>
      <c r="AB637" s="126"/>
      <c r="AC637" s="268" t="s">
        <v>2609</v>
      </c>
      <c r="AD637" s="129">
        <f>SUMIF(표4[잉크명],표5[[#This Row],[잉크]],표4[월])</f>
        <v>0</v>
      </c>
      <c r="AE637" s="131">
        <f>SUMIF(표4[잉크명],표5[[#This Row],[잉크]],표4[월-3층])</f>
        <v>0</v>
      </c>
      <c r="AF637" s="131">
        <f>SUMIF(표4[잉크명],표5[[#This Row],[잉크]],표4[월-1층])</f>
        <v>0</v>
      </c>
      <c r="AG637" s="133">
        <f>SUMIF(표4[잉크명],표5[[#This Row],[잉크]],표4[화])</f>
        <v>0</v>
      </c>
      <c r="AH637" s="131">
        <f>SUMIF(표4[잉크명],표5[[#This Row],[잉크]],표4[화-3층])</f>
        <v>0</v>
      </c>
      <c r="AI637" s="131">
        <f>SUMIF(표4[잉크명],표5[[#This Row],[잉크]],표4[화-1층])</f>
        <v>0</v>
      </c>
      <c r="AJ637" s="130">
        <f>SUMIF(표4[잉크명],표5[[#This Row],[잉크]],표4[수])</f>
        <v>0</v>
      </c>
      <c r="AK637" s="131">
        <f>SUMIF(표4[잉크명],표5[[#This Row],[잉크]],표4[수-3층])</f>
        <v>0</v>
      </c>
      <c r="AL637" s="131">
        <f>SUMIF(표4[잉크명],표5[[#This Row],[잉크]],표4[수-1층])</f>
        <v>0</v>
      </c>
      <c r="AM637" s="54">
        <f>SUMIF(표4[잉크명],표5[[#This Row],[잉크]],표4[목])</f>
        <v>0</v>
      </c>
      <c r="AN637" s="131">
        <f>SUMIF(표4[잉크명],표5[[#This Row],[잉크]],표4[목-3층])</f>
        <v>0</v>
      </c>
      <c r="AO637" s="131">
        <f>SUMIF(표4[잉크명],표5[[#This Row],[잉크]],표4[목-1층])</f>
        <v>0</v>
      </c>
      <c r="AP637" s="54">
        <f>SUMIF(표4[잉크명],표5[[#This Row],[잉크]],표4[금])</f>
        <v>0</v>
      </c>
      <c r="AQ637" s="131">
        <f>SUMIF(표4[잉크명],표5[[#This Row],[잉크]],표4[금-3층])</f>
        <v>0</v>
      </c>
      <c r="AR637" s="131">
        <f>SUMIF(표4[잉크명],표5[[#This Row],[잉크]],표4[금-1층])</f>
        <v>0</v>
      </c>
      <c r="AS637" s="54">
        <f>SUMIF(표4[잉크명],표5[[#This Row],[잉크]],표4[토])</f>
        <v>0</v>
      </c>
      <c r="AT637" s="131">
        <f>SUMIF(표4[잉크명],표5[[#This Row],[잉크]],표4[토-3층])</f>
        <v>0</v>
      </c>
      <c r="AU637" s="131">
        <f>SUMIF(표4[잉크명],표5[[#This Row],[잉크]],표4[토-1층])</f>
        <v>0</v>
      </c>
      <c r="AV637" s="54">
        <f>SUMIF(표4[잉크명],표5[[#This Row],[잉크]],표4[일])</f>
        <v>0</v>
      </c>
      <c r="AW637" s="131">
        <f>SUMIF(표4[잉크명],표5[[#This Row],[잉크]],표4[일-3층])</f>
        <v>0</v>
      </c>
      <c r="AX637" s="131">
        <f>SUMIF(표4[잉크명],표5[[#This Row],[잉크]],표4[일-1층])</f>
        <v>0</v>
      </c>
      <c r="AY637" s="54">
        <f>SUMIF(표4[잉크명],표5[[#This Row],[잉크]],표4[차주 월])</f>
        <v>0</v>
      </c>
      <c r="AZ637" s="54">
        <f>SUM(표5[[#This Row],[월]:[차주 월]])</f>
        <v>0</v>
      </c>
    </row>
    <row r="638" spans="2:52" x14ac:dyDescent="0.3">
      <c r="B638" s="168" t="s">
        <v>1510</v>
      </c>
      <c r="C638" s="218"/>
      <c r="D638" s="169" t="s">
        <v>1509</v>
      </c>
      <c r="E638" s="34">
        <f>COUNTIF(사출계획!$E$62:$F$110,표4[[#This Row],[제품명]])</f>
        <v>0</v>
      </c>
      <c r="F638" s="126">
        <f>COUNTIF(사출계획!$E$62:$F$87,표4[[#This Row],[제품명]])</f>
        <v>0</v>
      </c>
      <c r="G638" s="126">
        <f>COUNTIF(사출계획!$E$88:$F$110,표4[[#This Row],[제품명]])</f>
        <v>0</v>
      </c>
      <c r="H638" s="34">
        <f>COUNTIF(사출계획!$G$62:$H$110,표4[[#This Row],[제품명]])</f>
        <v>0</v>
      </c>
      <c r="I638" s="128">
        <f>COUNTIF(사출계획!$G$62:$H$87,표4[[#This Row],[제품명]])</f>
        <v>0</v>
      </c>
      <c r="J638" s="128">
        <f>COUNTIF(사출계획!$G$88:$H$110,표4[[#This Row],[제품명]])</f>
        <v>0</v>
      </c>
      <c r="K638" s="34">
        <f>COUNTIF(사출계획!$I$62:$J$110,표4[[#This Row],[제품명]])</f>
        <v>0</v>
      </c>
      <c r="L638" s="126">
        <f>COUNTIF(사출계획!$I$62:$J$87,표4[[#This Row],[제품명]])</f>
        <v>0</v>
      </c>
      <c r="M638" s="126">
        <f>COUNTIF(사출계획!$I$88:$J$110,표4[[#This Row],[제품명]])</f>
        <v>0</v>
      </c>
      <c r="N638" s="129">
        <f>COUNTIF(사출계획!$K$62:$L$110,표4[[#This Row],[제품명]])</f>
        <v>0</v>
      </c>
      <c r="O638" s="126">
        <f>COUNTIF(사출계획!$K$62:$L$87,표4[[#This Row],[제품명]])</f>
        <v>0</v>
      </c>
      <c r="P638" s="126">
        <f>COUNTIF(사출계획!$K$88:$L$110,표4[[#This Row],[제품명]])</f>
        <v>0</v>
      </c>
      <c r="Q638" s="130">
        <f>COUNTIF(사출계획!$M$62:$N$110,표4[[#This Row],[제품명]])</f>
        <v>0</v>
      </c>
      <c r="R638" s="126">
        <f>COUNTIF(사출계획!$M$62:$N$87,표4[[#This Row],[제품명]])</f>
        <v>0</v>
      </c>
      <c r="S638" s="126">
        <f>COUNTIF(사출계획!$M$88:$N$110,표4[[#This Row],[제품명]])</f>
        <v>0</v>
      </c>
      <c r="T638" s="34">
        <f>COUNTIF(사출계획!$O$62:$P$110,표4[[#This Row],[제품명]])</f>
        <v>0</v>
      </c>
      <c r="U638" s="126">
        <f>COUNTIF(사출계획!$O$62:$P$87,표4[[#This Row],[제품명]])</f>
        <v>0</v>
      </c>
      <c r="V638" s="126">
        <f>COUNTIF(사출계획!$O$88:$P$110,표4[[#This Row],[제품명]])</f>
        <v>0</v>
      </c>
      <c r="W638" s="34">
        <f>COUNTIF(사출계획!$Q$62:$R$110,표4[[#This Row],[제품명]])</f>
        <v>0</v>
      </c>
      <c r="X638" s="126">
        <f>COUNTIF(사출계획!$Q$62:$R$87,표4[[#This Row],[제품명]])</f>
        <v>0</v>
      </c>
      <c r="Y638" s="126">
        <f>COUNTIF(사출계획!$Q$88:$R$110,표4[[#This Row],[제품명]])</f>
        <v>0</v>
      </c>
      <c r="Z638" s="34">
        <f>COUNTIF(사출계획!$S$62:$T$110,표4[[#This Row],[제품명]])</f>
        <v>0</v>
      </c>
      <c r="AA638" s="126"/>
      <c r="AB638" s="126"/>
      <c r="AC638" s="268" t="s">
        <v>2607</v>
      </c>
      <c r="AD638" s="129">
        <f>SUMIF(표4[잉크명],표5[[#This Row],[잉크]],표4[월])</f>
        <v>0</v>
      </c>
      <c r="AE638" s="131">
        <f>SUMIF(표4[잉크명],표5[[#This Row],[잉크]],표4[월-3층])</f>
        <v>0</v>
      </c>
      <c r="AF638" s="131">
        <f>SUMIF(표4[잉크명],표5[[#This Row],[잉크]],표4[월-1층])</f>
        <v>0</v>
      </c>
      <c r="AG638" s="133">
        <f>SUMIF(표4[잉크명],표5[[#This Row],[잉크]],표4[화])</f>
        <v>0</v>
      </c>
      <c r="AH638" s="131">
        <f>SUMIF(표4[잉크명],표5[[#This Row],[잉크]],표4[화-3층])</f>
        <v>0</v>
      </c>
      <c r="AI638" s="131">
        <f>SUMIF(표4[잉크명],표5[[#This Row],[잉크]],표4[화-1층])</f>
        <v>0</v>
      </c>
      <c r="AJ638" s="130">
        <f>SUMIF(표4[잉크명],표5[[#This Row],[잉크]],표4[수])</f>
        <v>0</v>
      </c>
      <c r="AK638" s="131">
        <f>SUMIF(표4[잉크명],표5[[#This Row],[잉크]],표4[수-3층])</f>
        <v>0</v>
      </c>
      <c r="AL638" s="131">
        <f>SUMIF(표4[잉크명],표5[[#This Row],[잉크]],표4[수-1층])</f>
        <v>0</v>
      </c>
      <c r="AM638" s="54">
        <f>SUMIF(표4[잉크명],표5[[#This Row],[잉크]],표4[목])</f>
        <v>0</v>
      </c>
      <c r="AN638" s="131">
        <f>SUMIF(표4[잉크명],표5[[#This Row],[잉크]],표4[목-3층])</f>
        <v>0</v>
      </c>
      <c r="AO638" s="131">
        <f>SUMIF(표4[잉크명],표5[[#This Row],[잉크]],표4[목-1층])</f>
        <v>0</v>
      </c>
      <c r="AP638" s="54">
        <f>SUMIF(표4[잉크명],표5[[#This Row],[잉크]],표4[금])</f>
        <v>0</v>
      </c>
      <c r="AQ638" s="131">
        <f>SUMIF(표4[잉크명],표5[[#This Row],[잉크]],표4[금-3층])</f>
        <v>0</v>
      </c>
      <c r="AR638" s="131">
        <f>SUMIF(표4[잉크명],표5[[#This Row],[잉크]],표4[금-1층])</f>
        <v>0</v>
      </c>
      <c r="AS638" s="54">
        <f>SUMIF(표4[잉크명],표5[[#This Row],[잉크]],표4[토])</f>
        <v>0</v>
      </c>
      <c r="AT638" s="131">
        <f>SUMIF(표4[잉크명],표5[[#This Row],[잉크]],표4[토-3층])</f>
        <v>0</v>
      </c>
      <c r="AU638" s="131">
        <f>SUMIF(표4[잉크명],표5[[#This Row],[잉크]],표4[토-1층])</f>
        <v>0</v>
      </c>
      <c r="AV638" s="54">
        <f>SUMIF(표4[잉크명],표5[[#This Row],[잉크]],표4[일])</f>
        <v>0</v>
      </c>
      <c r="AW638" s="131">
        <f>SUMIF(표4[잉크명],표5[[#This Row],[잉크]],표4[일-3층])</f>
        <v>0</v>
      </c>
      <c r="AX638" s="131">
        <f>SUMIF(표4[잉크명],표5[[#This Row],[잉크]],표4[일-1층])</f>
        <v>0</v>
      </c>
      <c r="AY638" s="54">
        <f>SUMIF(표4[잉크명],표5[[#This Row],[잉크]],표4[차주 월])</f>
        <v>0</v>
      </c>
      <c r="AZ638" s="54">
        <f>SUM(표5[[#This Row],[월]:[차주 월]])</f>
        <v>0</v>
      </c>
    </row>
    <row r="639" spans="2:52" x14ac:dyDescent="0.3">
      <c r="B639" s="168" t="s">
        <v>1510</v>
      </c>
      <c r="C639" s="218"/>
      <c r="D639" s="169" t="s">
        <v>4043</v>
      </c>
      <c r="E639" s="34">
        <f>COUNTIF(사출계획!$E$62:$F$110,표4[[#This Row],[제품명]])</f>
        <v>0</v>
      </c>
      <c r="F639" s="126">
        <f>COUNTIF(사출계획!$E$62:$F$87,표4[[#This Row],[제품명]])</f>
        <v>0</v>
      </c>
      <c r="G639" s="126">
        <f>COUNTIF(사출계획!$E$88:$F$110,표4[[#This Row],[제품명]])</f>
        <v>0</v>
      </c>
      <c r="H639" s="34">
        <f>COUNTIF(사출계획!$G$62:$H$110,표4[[#This Row],[제품명]])</f>
        <v>0</v>
      </c>
      <c r="I639" s="128">
        <f>COUNTIF(사출계획!$G$62:$H$87,표4[[#This Row],[제품명]])</f>
        <v>0</v>
      </c>
      <c r="J639" s="128">
        <f>COUNTIF(사출계획!$G$88:$H$110,표4[[#This Row],[제품명]])</f>
        <v>0</v>
      </c>
      <c r="K639" s="34">
        <f>COUNTIF(사출계획!$I$62:$J$110,표4[[#This Row],[제품명]])</f>
        <v>0</v>
      </c>
      <c r="L639" s="126">
        <f>COUNTIF(사출계획!$I$62:$J$87,표4[[#This Row],[제품명]])</f>
        <v>0</v>
      </c>
      <c r="M639" s="126">
        <f>COUNTIF(사출계획!$I$88:$J$110,표4[[#This Row],[제품명]])</f>
        <v>0</v>
      </c>
      <c r="N639" s="129">
        <f>COUNTIF(사출계획!$K$62:$L$110,표4[[#This Row],[제품명]])</f>
        <v>0</v>
      </c>
      <c r="O639" s="126">
        <f>COUNTIF(사출계획!$K$62:$L$87,표4[[#This Row],[제품명]])</f>
        <v>0</v>
      </c>
      <c r="P639" s="126">
        <f>COUNTIF(사출계획!$K$88:$L$110,표4[[#This Row],[제품명]])</f>
        <v>0</v>
      </c>
      <c r="Q639" s="130">
        <f>COUNTIF(사출계획!$M$62:$N$110,표4[[#This Row],[제품명]])</f>
        <v>0</v>
      </c>
      <c r="R639" s="126">
        <f>COUNTIF(사출계획!$M$62:$N$87,표4[[#This Row],[제품명]])</f>
        <v>0</v>
      </c>
      <c r="S639" s="126">
        <f>COUNTIF(사출계획!$M$88:$N$110,표4[[#This Row],[제품명]])</f>
        <v>0</v>
      </c>
      <c r="T639" s="34">
        <f>COUNTIF(사출계획!$O$62:$P$110,표4[[#This Row],[제품명]])</f>
        <v>0</v>
      </c>
      <c r="U639" s="126">
        <f>COUNTIF(사출계획!$O$62:$P$87,표4[[#This Row],[제품명]])</f>
        <v>0</v>
      </c>
      <c r="V639" s="126">
        <f>COUNTIF(사출계획!$O$88:$P$110,표4[[#This Row],[제품명]])</f>
        <v>0</v>
      </c>
      <c r="W639" s="34">
        <f>COUNTIF(사출계획!$Q$62:$R$110,표4[[#This Row],[제품명]])</f>
        <v>0</v>
      </c>
      <c r="X639" s="126">
        <f>COUNTIF(사출계획!$Q$62:$R$87,표4[[#This Row],[제품명]])</f>
        <v>0</v>
      </c>
      <c r="Y639" s="126">
        <f>COUNTIF(사출계획!$Q$88:$R$110,표4[[#This Row],[제품명]])</f>
        <v>0</v>
      </c>
      <c r="Z639" s="34">
        <f>COUNTIF(사출계획!$S$62:$T$110,표4[[#This Row],[제품명]])</f>
        <v>0</v>
      </c>
      <c r="AA639" s="126"/>
      <c r="AB639" s="126"/>
      <c r="AC639" s="269" t="s">
        <v>2625</v>
      </c>
      <c r="AD639" s="129">
        <f>SUMIF(표4[잉크명],표5[[#This Row],[잉크]],표4[월])</f>
        <v>0</v>
      </c>
      <c r="AE639" s="131">
        <f>SUMIF(표4[잉크명],표5[[#This Row],[잉크]],표4[월-3층])</f>
        <v>0</v>
      </c>
      <c r="AF639" s="131">
        <f>SUMIF(표4[잉크명],표5[[#This Row],[잉크]],표4[월-1층])</f>
        <v>0</v>
      </c>
      <c r="AG639" s="133">
        <f>SUMIF(표4[잉크명],표5[[#This Row],[잉크]],표4[화])</f>
        <v>0</v>
      </c>
      <c r="AH639" s="131">
        <f>SUMIF(표4[잉크명],표5[[#This Row],[잉크]],표4[화-3층])</f>
        <v>0</v>
      </c>
      <c r="AI639" s="131">
        <f>SUMIF(표4[잉크명],표5[[#This Row],[잉크]],표4[화-1층])</f>
        <v>0</v>
      </c>
      <c r="AJ639" s="130">
        <f>SUMIF(표4[잉크명],표5[[#This Row],[잉크]],표4[수])</f>
        <v>0</v>
      </c>
      <c r="AK639" s="131">
        <f>SUMIF(표4[잉크명],표5[[#This Row],[잉크]],표4[수-3층])</f>
        <v>0</v>
      </c>
      <c r="AL639" s="131">
        <f>SUMIF(표4[잉크명],표5[[#This Row],[잉크]],표4[수-1층])</f>
        <v>0</v>
      </c>
      <c r="AM639" s="54">
        <f>SUMIF(표4[잉크명],표5[[#This Row],[잉크]],표4[목])</f>
        <v>0</v>
      </c>
      <c r="AN639" s="131">
        <f>SUMIF(표4[잉크명],표5[[#This Row],[잉크]],표4[목-3층])</f>
        <v>0</v>
      </c>
      <c r="AO639" s="131">
        <f>SUMIF(표4[잉크명],표5[[#This Row],[잉크]],표4[목-1층])</f>
        <v>0</v>
      </c>
      <c r="AP639" s="54">
        <f>SUMIF(표4[잉크명],표5[[#This Row],[잉크]],표4[금])</f>
        <v>0</v>
      </c>
      <c r="AQ639" s="131">
        <f>SUMIF(표4[잉크명],표5[[#This Row],[잉크]],표4[금-3층])</f>
        <v>0</v>
      </c>
      <c r="AR639" s="131">
        <f>SUMIF(표4[잉크명],표5[[#This Row],[잉크]],표4[금-1층])</f>
        <v>0</v>
      </c>
      <c r="AS639" s="54">
        <f>SUMIF(표4[잉크명],표5[[#This Row],[잉크]],표4[토])</f>
        <v>0</v>
      </c>
      <c r="AT639" s="131">
        <f>SUMIF(표4[잉크명],표5[[#This Row],[잉크]],표4[토-3층])</f>
        <v>0</v>
      </c>
      <c r="AU639" s="131">
        <f>SUMIF(표4[잉크명],표5[[#This Row],[잉크]],표4[토-1층])</f>
        <v>0</v>
      </c>
      <c r="AV639" s="54">
        <f>SUMIF(표4[잉크명],표5[[#This Row],[잉크]],표4[일])</f>
        <v>0</v>
      </c>
      <c r="AW639" s="131">
        <f>SUMIF(표4[잉크명],표5[[#This Row],[잉크]],표4[일-3층])</f>
        <v>0</v>
      </c>
      <c r="AX639" s="131">
        <f>SUMIF(표4[잉크명],표5[[#This Row],[잉크]],표4[일-1층])</f>
        <v>0</v>
      </c>
      <c r="AY639" s="54">
        <f>SUMIF(표4[잉크명],표5[[#This Row],[잉크]],표4[차주 월])</f>
        <v>0</v>
      </c>
      <c r="AZ639" s="54">
        <f>SUM(표5[[#This Row],[월]:[차주 월]])</f>
        <v>0</v>
      </c>
    </row>
    <row r="640" spans="2:52" x14ac:dyDescent="0.3">
      <c r="B640" s="170" t="s">
        <v>1510</v>
      </c>
      <c r="C640" s="218"/>
      <c r="D640" s="171" t="s">
        <v>3066</v>
      </c>
      <c r="E640" s="54">
        <f>COUNTIF(사출계획!$E$62:$F$110,표4[[#This Row],[제품명]])</f>
        <v>0</v>
      </c>
      <c r="F640" s="131">
        <f>COUNTIF(사출계획!$E$62:$F$87,표4[[#This Row],[제품명]])</f>
        <v>0</v>
      </c>
      <c r="G640" s="131">
        <f>COUNTIF(사출계획!$E$88:$F$110,표4[[#This Row],[제품명]])</f>
        <v>0</v>
      </c>
      <c r="H640" s="54">
        <f>COUNTIF(사출계획!$G$62:$H$110,표4[[#This Row],[제품명]])</f>
        <v>0</v>
      </c>
      <c r="I640" s="132">
        <f>COUNTIF(사출계획!$G$62:$H$87,표4[[#This Row],[제품명]])</f>
        <v>0</v>
      </c>
      <c r="J640" s="132">
        <f>COUNTIF(사출계획!$G$88:$H$110,표4[[#This Row],[제품명]])</f>
        <v>0</v>
      </c>
      <c r="K640" s="54">
        <f>COUNTIF(사출계획!$I$62:$J$110,표4[[#This Row],[제품명]])</f>
        <v>0</v>
      </c>
      <c r="L640" s="131">
        <f>COUNTIF(사출계획!$I$62:$J$87,표4[[#This Row],[제품명]])</f>
        <v>0</v>
      </c>
      <c r="M640" s="131">
        <f>COUNTIF(사출계획!$I$88:$J$110,표4[[#This Row],[제품명]])</f>
        <v>0</v>
      </c>
      <c r="N640" s="129">
        <f>COUNTIF(사출계획!$K$62:$L$110,표4[[#This Row],[제품명]])</f>
        <v>0</v>
      </c>
      <c r="O640" s="131">
        <f>COUNTIF(사출계획!$K$62:$L$87,표4[[#This Row],[제품명]])</f>
        <v>0</v>
      </c>
      <c r="P640" s="131">
        <f>COUNTIF(사출계획!$K$88:$L$110,표4[[#This Row],[제품명]])</f>
        <v>0</v>
      </c>
      <c r="Q640" s="130">
        <f>COUNTIF(사출계획!$M$62:$N$110,표4[[#This Row],[제품명]])</f>
        <v>0</v>
      </c>
      <c r="R640" s="131">
        <f>COUNTIF(사출계획!$M$62:$N$87,표4[[#This Row],[제품명]])</f>
        <v>0</v>
      </c>
      <c r="S640" s="131">
        <f>COUNTIF(사출계획!$M$88:$N$110,표4[[#This Row],[제품명]])</f>
        <v>0</v>
      </c>
      <c r="T640" s="54">
        <f>COUNTIF(사출계획!$O$62:$P$110,표4[[#This Row],[제품명]])</f>
        <v>0</v>
      </c>
      <c r="U640" s="131">
        <f>COUNTIF(사출계획!$O$62:$P$87,표4[[#This Row],[제품명]])</f>
        <v>0</v>
      </c>
      <c r="V640" s="131">
        <f>COUNTIF(사출계획!$O$88:$P$110,표4[[#This Row],[제품명]])</f>
        <v>0</v>
      </c>
      <c r="W640" s="54">
        <f>COUNTIF(사출계획!$Q$62:$R$110,표4[[#This Row],[제품명]])</f>
        <v>0</v>
      </c>
      <c r="X640" s="131">
        <f>COUNTIF(사출계획!$Q$62:$R$87,표4[[#This Row],[제품명]])</f>
        <v>0</v>
      </c>
      <c r="Y640" s="131">
        <f>COUNTIF(사출계획!$Q$88:$R$110,표4[[#This Row],[제품명]])</f>
        <v>0</v>
      </c>
      <c r="Z640" s="54">
        <f>COUNTIF(사출계획!$S$62:$T$110,표4[[#This Row],[제품명]])</f>
        <v>0</v>
      </c>
      <c r="AA640" s="126"/>
      <c r="AB640" s="126"/>
      <c r="AC640" s="270" t="s">
        <v>2630</v>
      </c>
      <c r="AD640" s="129">
        <f>SUMIF(표4[잉크명],표5[[#This Row],[잉크]],표4[월])</f>
        <v>0</v>
      </c>
      <c r="AE640" s="131">
        <f>SUMIF(표4[잉크명],표5[[#This Row],[잉크]],표4[월-3층])</f>
        <v>0</v>
      </c>
      <c r="AF640" s="131">
        <f>SUMIF(표4[잉크명],표5[[#This Row],[잉크]],표4[월-1층])</f>
        <v>0</v>
      </c>
      <c r="AG640" s="133">
        <f>SUMIF(표4[잉크명],표5[[#This Row],[잉크]],표4[화])</f>
        <v>0</v>
      </c>
      <c r="AH640" s="131">
        <f>SUMIF(표4[잉크명],표5[[#This Row],[잉크]],표4[화-3층])</f>
        <v>0</v>
      </c>
      <c r="AI640" s="131">
        <f>SUMIF(표4[잉크명],표5[[#This Row],[잉크]],표4[화-1층])</f>
        <v>0</v>
      </c>
      <c r="AJ640" s="130">
        <f>SUMIF(표4[잉크명],표5[[#This Row],[잉크]],표4[수])</f>
        <v>0</v>
      </c>
      <c r="AK640" s="131">
        <f>SUMIF(표4[잉크명],표5[[#This Row],[잉크]],표4[수-3층])</f>
        <v>0</v>
      </c>
      <c r="AL640" s="131">
        <f>SUMIF(표4[잉크명],표5[[#This Row],[잉크]],표4[수-1층])</f>
        <v>0</v>
      </c>
      <c r="AM640" s="54">
        <f>SUMIF(표4[잉크명],표5[[#This Row],[잉크]],표4[목])</f>
        <v>0</v>
      </c>
      <c r="AN640" s="131">
        <f>SUMIF(표4[잉크명],표5[[#This Row],[잉크]],표4[목-3층])</f>
        <v>0</v>
      </c>
      <c r="AO640" s="131">
        <f>SUMIF(표4[잉크명],표5[[#This Row],[잉크]],표4[목-1층])</f>
        <v>0</v>
      </c>
      <c r="AP640" s="54">
        <f>SUMIF(표4[잉크명],표5[[#This Row],[잉크]],표4[금])</f>
        <v>0</v>
      </c>
      <c r="AQ640" s="131">
        <f>SUMIF(표4[잉크명],표5[[#This Row],[잉크]],표4[금-3층])</f>
        <v>0</v>
      </c>
      <c r="AR640" s="131">
        <f>SUMIF(표4[잉크명],표5[[#This Row],[잉크]],표4[금-1층])</f>
        <v>0</v>
      </c>
      <c r="AS640" s="54">
        <f>SUMIF(표4[잉크명],표5[[#This Row],[잉크]],표4[토])</f>
        <v>0</v>
      </c>
      <c r="AT640" s="131">
        <f>SUMIF(표4[잉크명],표5[[#This Row],[잉크]],표4[토-3층])</f>
        <v>0</v>
      </c>
      <c r="AU640" s="131">
        <f>SUMIF(표4[잉크명],표5[[#This Row],[잉크]],표4[토-1층])</f>
        <v>0</v>
      </c>
      <c r="AV640" s="54">
        <f>SUMIF(표4[잉크명],표5[[#This Row],[잉크]],표4[일])</f>
        <v>0</v>
      </c>
      <c r="AW640" s="131">
        <f>SUMIF(표4[잉크명],표5[[#This Row],[잉크]],표4[일-3층])</f>
        <v>0</v>
      </c>
      <c r="AX640" s="131">
        <f>SUMIF(표4[잉크명],표5[[#This Row],[잉크]],표4[일-1층])</f>
        <v>0</v>
      </c>
      <c r="AY640" s="54">
        <f>SUMIF(표4[잉크명],표5[[#This Row],[잉크]],표4[차주 월])</f>
        <v>0</v>
      </c>
      <c r="AZ640" s="54">
        <f>SUM(표5[[#This Row],[월]:[차주 월]])</f>
        <v>0</v>
      </c>
    </row>
    <row r="641" spans="2:52" x14ac:dyDescent="0.3">
      <c r="B641" s="173" t="s">
        <v>1514</v>
      </c>
      <c r="C641" s="284"/>
      <c r="D641" s="33" t="s">
        <v>5122</v>
      </c>
      <c r="E641" s="34">
        <f>COUNTIF(사출계획!$E$62:$F$110,표4[[#This Row],[제품명]])</f>
        <v>0</v>
      </c>
      <c r="F641" s="126">
        <f>COUNTIF(사출계획!$E$62:$F$87,표4[[#This Row],[제품명]])</f>
        <v>0</v>
      </c>
      <c r="G641" s="126">
        <f>COUNTIF(사출계획!$E$88:$F$110,표4[[#This Row],[제품명]])</f>
        <v>0</v>
      </c>
      <c r="H641" s="34">
        <f>COUNTIF(사출계획!$G$62:$H$110,표4[[#This Row],[제품명]])</f>
        <v>0</v>
      </c>
      <c r="I641" s="128">
        <f>COUNTIF(사출계획!$G$62:$H$87,표4[[#This Row],[제품명]])</f>
        <v>0</v>
      </c>
      <c r="J641" s="128">
        <f>COUNTIF(사출계획!$G$88:$H$110,표4[[#This Row],[제품명]])</f>
        <v>0</v>
      </c>
      <c r="K641" s="34">
        <f>COUNTIF(사출계획!$I$62:$J$110,표4[[#This Row],[제품명]])</f>
        <v>0</v>
      </c>
      <c r="L641" s="126">
        <f>COUNTIF(사출계획!$I$62:$J$87,표4[[#This Row],[제품명]])</f>
        <v>0</v>
      </c>
      <c r="M641" s="126">
        <f>COUNTIF(사출계획!$I$88:$J$110,표4[[#This Row],[제품명]])</f>
        <v>0</v>
      </c>
      <c r="N641" s="129">
        <f>COUNTIF(사출계획!$K$62:$L$110,표4[[#This Row],[제품명]])</f>
        <v>0</v>
      </c>
      <c r="O641" s="126">
        <f>COUNTIF(사출계획!$K$62:$L$87,표4[[#This Row],[제품명]])</f>
        <v>0</v>
      </c>
      <c r="P641" s="126">
        <f>COUNTIF(사출계획!$K$88:$L$110,표4[[#This Row],[제품명]])</f>
        <v>0</v>
      </c>
      <c r="Q641" s="130">
        <f>COUNTIF(사출계획!$M$62:$N$110,표4[[#This Row],[제품명]])</f>
        <v>0</v>
      </c>
      <c r="R641" s="126">
        <f>COUNTIF(사출계획!$M$62:$N$87,표4[[#This Row],[제품명]])</f>
        <v>0</v>
      </c>
      <c r="S641" s="126">
        <f>COUNTIF(사출계획!$M$88:$N$110,표4[[#This Row],[제품명]])</f>
        <v>0</v>
      </c>
      <c r="T641" s="34">
        <f>COUNTIF(사출계획!$O$62:$P$110,표4[[#This Row],[제품명]])</f>
        <v>0</v>
      </c>
      <c r="U641" s="126">
        <f>COUNTIF(사출계획!$O$62:$P$87,표4[[#This Row],[제품명]])</f>
        <v>0</v>
      </c>
      <c r="V641" s="126">
        <f>COUNTIF(사출계획!$O$88:$P$110,표4[[#This Row],[제품명]])</f>
        <v>0</v>
      </c>
      <c r="W641" s="34">
        <f>COUNTIF(사출계획!$Q$62:$R$110,표4[[#This Row],[제품명]])</f>
        <v>0</v>
      </c>
      <c r="X641" s="126">
        <f>COUNTIF(사출계획!$Q$62:$R$87,표4[[#This Row],[제품명]])</f>
        <v>0</v>
      </c>
      <c r="Y641" s="126">
        <f>COUNTIF(사출계획!$Q$88:$R$110,표4[[#This Row],[제품명]])</f>
        <v>0</v>
      </c>
      <c r="Z641" s="34">
        <f>COUNTIF(사출계획!$S$62:$T$110,표4[[#This Row],[제품명]])</f>
        <v>0</v>
      </c>
      <c r="AA641" s="126"/>
      <c r="AB641" s="126"/>
      <c r="AC641" s="270" t="s">
        <v>2631</v>
      </c>
      <c r="AD641" s="129">
        <f>SUMIF(표4[잉크명],표5[[#This Row],[잉크]],표4[월])</f>
        <v>0</v>
      </c>
      <c r="AE641" s="131">
        <f>SUMIF(표4[잉크명],표5[[#This Row],[잉크]],표4[월-3층])</f>
        <v>0</v>
      </c>
      <c r="AF641" s="131">
        <f>SUMIF(표4[잉크명],표5[[#This Row],[잉크]],표4[월-1층])</f>
        <v>0</v>
      </c>
      <c r="AG641" s="133">
        <f>SUMIF(표4[잉크명],표5[[#This Row],[잉크]],표4[화])</f>
        <v>0</v>
      </c>
      <c r="AH641" s="131">
        <f>SUMIF(표4[잉크명],표5[[#This Row],[잉크]],표4[화-3층])</f>
        <v>0</v>
      </c>
      <c r="AI641" s="131">
        <f>SUMIF(표4[잉크명],표5[[#This Row],[잉크]],표4[화-1층])</f>
        <v>0</v>
      </c>
      <c r="AJ641" s="130">
        <f>SUMIF(표4[잉크명],표5[[#This Row],[잉크]],표4[수])</f>
        <v>0</v>
      </c>
      <c r="AK641" s="131">
        <f>SUMIF(표4[잉크명],표5[[#This Row],[잉크]],표4[수-3층])</f>
        <v>0</v>
      </c>
      <c r="AL641" s="131">
        <f>SUMIF(표4[잉크명],표5[[#This Row],[잉크]],표4[수-1층])</f>
        <v>0</v>
      </c>
      <c r="AM641" s="54">
        <f>SUMIF(표4[잉크명],표5[[#This Row],[잉크]],표4[목])</f>
        <v>0</v>
      </c>
      <c r="AN641" s="131">
        <f>SUMIF(표4[잉크명],표5[[#This Row],[잉크]],표4[목-3층])</f>
        <v>0</v>
      </c>
      <c r="AO641" s="131">
        <f>SUMIF(표4[잉크명],표5[[#This Row],[잉크]],표4[목-1층])</f>
        <v>0</v>
      </c>
      <c r="AP641" s="54">
        <f>SUMIF(표4[잉크명],표5[[#This Row],[잉크]],표4[금])</f>
        <v>0</v>
      </c>
      <c r="AQ641" s="131">
        <f>SUMIF(표4[잉크명],표5[[#This Row],[잉크]],표4[금-3층])</f>
        <v>0</v>
      </c>
      <c r="AR641" s="131">
        <f>SUMIF(표4[잉크명],표5[[#This Row],[잉크]],표4[금-1층])</f>
        <v>0</v>
      </c>
      <c r="AS641" s="54">
        <f>SUMIF(표4[잉크명],표5[[#This Row],[잉크]],표4[토])</f>
        <v>0</v>
      </c>
      <c r="AT641" s="131">
        <f>SUMIF(표4[잉크명],표5[[#This Row],[잉크]],표4[토-3층])</f>
        <v>0</v>
      </c>
      <c r="AU641" s="131">
        <f>SUMIF(표4[잉크명],표5[[#This Row],[잉크]],표4[토-1층])</f>
        <v>0</v>
      </c>
      <c r="AV641" s="54">
        <f>SUMIF(표4[잉크명],표5[[#This Row],[잉크]],표4[일])</f>
        <v>0</v>
      </c>
      <c r="AW641" s="131">
        <f>SUMIF(표4[잉크명],표5[[#This Row],[잉크]],표4[일-3층])</f>
        <v>0</v>
      </c>
      <c r="AX641" s="131">
        <f>SUMIF(표4[잉크명],표5[[#This Row],[잉크]],표4[일-1층])</f>
        <v>0</v>
      </c>
      <c r="AY641" s="54">
        <f>SUMIF(표4[잉크명],표5[[#This Row],[잉크]],표4[차주 월])</f>
        <v>0</v>
      </c>
      <c r="AZ641" s="54">
        <f>SUM(표5[[#This Row],[월]:[차주 월]])</f>
        <v>0</v>
      </c>
    </row>
    <row r="642" spans="2:52" x14ac:dyDescent="0.3">
      <c r="B642" s="173" t="s">
        <v>1514</v>
      </c>
      <c r="C642" s="284"/>
      <c r="D642" s="33" t="s">
        <v>1516</v>
      </c>
      <c r="E642" s="34">
        <f>COUNTIF(사출계획!$E$62:$F$110,표4[[#This Row],[제품명]])</f>
        <v>0</v>
      </c>
      <c r="F642" s="126">
        <f>COUNTIF(사출계획!$E$62:$F$87,표4[[#This Row],[제품명]])</f>
        <v>0</v>
      </c>
      <c r="G642" s="126">
        <f>COUNTIF(사출계획!$E$88:$F$110,표4[[#This Row],[제품명]])</f>
        <v>0</v>
      </c>
      <c r="H642" s="34">
        <f>COUNTIF(사출계획!$G$62:$H$110,표4[[#This Row],[제품명]])</f>
        <v>0</v>
      </c>
      <c r="I642" s="128">
        <f>COUNTIF(사출계획!$G$62:$H$87,표4[[#This Row],[제품명]])</f>
        <v>0</v>
      </c>
      <c r="J642" s="128">
        <f>COUNTIF(사출계획!$G$88:$H$110,표4[[#This Row],[제품명]])</f>
        <v>0</v>
      </c>
      <c r="K642" s="34">
        <f>COUNTIF(사출계획!$I$62:$J$110,표4[[#This Row],[제품명]])</f>
        <v>0</v>
      </c>
      <c r="L642" s="126">
        <f>COUNTIF(사출계획!$I$62:$J$87,표4[[#This Row],[제품명]])</f>
        <v>0</v>
      </c>
      <c r="M642" s="126">
        <f>COUNTIF(사출계획!$I$88:$J$110,표4[[#This Row],[제품명]])</f>
        <v>0</v>
      </c>
      <c r="N642" s="129">
        <f>COUNTIF(사출계획!$K$62:$L$110,표4[[#This Row],[제품명]])</f>
        <v>0</v>
      </c>
      <c r="O642" s="126">
        <f>COUNTIF(사출계획!$K$62:$L$87,표4[[#This Row],[제품명]])</f>
        <v>0</v>
      </c>
      <c r="P642" s="126">
        <f>COUNTIF(사출계획!$K$88:$L$110,표4[[#This Row],[제품명]])</f>
        <v>0</v>
      </c>
      <c r="Q642" s="130">
        <f>COUNTIF(사출계획!$M$62:$N$110,표4[[#This Row],[제품명]])</f>
        <v>0</v>
      </c>
      <c r="R642" s="126">
        <f>COUNTIF(사출계획!$M$62:$N$87,표4[[#This Row],[제품명]])</f>
        <v>0</v>
      </c>
      <c r="S642" s="126">
        <f>COUNTIF(사출계획!$M$88:$N$110,표4[[#This Row],[제품명]])</f>
        <v>0</v>
      </c>
      <c r="T642" s="34">
        <f>COUNTIF(사출계획!$O$62:$P$110,표4[[#This Row],[제품명]])</f>
        <v>0</v>
      </c>
      <c r="U642" s="126">
        <f>COUNTIF(사출계획!$O$62:$P$87,표4[[#This Row],[제품명]])</f>
        <v>0</v>
      </c>
      <c r="V642" s="126">
        <f>COUNTIF(사출계획!$O$88:$P$110,표4[[#This Row],[제품명]])</f>
        <v>0</v>
      </c>
      <c r="W642" s="34">
        <f>COUNTIF(사출계획!$Q$62:$R$110,표4[[#This Row],[제품명]])</f>
        <v>0</v>
      </c>
      <c r="X642" s="126">
        <f>COUNTIF(사출계획!$Q$62:$R$87,표4[[#This Row],[제품명]])</f>
        <v>0</v>
      </c>
      <c r="Y642" s="126">
        <f>COUNTIF(사출계획!$Q$88:$R$110,표4[[#This Row],[제품명]])</f>
        <v>0</v>
      </c>
      <c r="Z642" s="34">
        <f>COUNTIF(사출계획!$S$62:$T$110,표4[[#This Row],[제품명]])</f>
        <v>0</v>
      </c>
      <c r="AA642" s="126"/>
      <c r="AB642" s="126"/>
      <c r="AC642" s="272" t="s">
        <v>2640</v>
      </c>
      <c r="AD642" s="129">
        <f>SUMIF(표4[잉크명],표5[[#This Row],[잉크]],표4[월])</f>
        <v>0</v>
      </c>
      <c r="AE642" s="131">
        <f>SUMIF(표4[잉크명],표5[[#This Row],[잉크]],표4[월-3층])</f>
        <v>0</v>
      </c>
      <c r="AF642" s="131">
        <f>SUMIF(표4[잉크명],표5[[#This Row],[잉크]],표4[월-1층])</f>
        <v>0</v>
      </c>
      <c r="AG642" s="133">
        <f>SUMIF(표4[잉크명],표5[[#This Row],[잉크]],표4[화])</f>
        <v>0</v>
      </c>
      <c r="AH642" s="131">
        <f>SUMIF(표4[잉크명],표5[[#This Row],[잉크]],표4[화-3층])</f>
        <v>0</v>
      </c>
      <c r="AI642" s="131">
        <f>SUMIF(표4[잉크명],표5[[#This Row],[잉크]],표4[화-1층])</f>
        <v>0</v>
      </c>
      <c r="AJ642" s="130">
        <f>SUMIF(표4[잉크명],표5[[#This Row],[잉크]],표4[수])</f>
        <v>0</v>
      </c>
      <c r="AK642" s="131">
        <f>SUMIF(표4[잉크명],표5[[#This Row],[잉크]],표4[수-3층])</f>
        <v>0</v>
      </c>
      <c r="AL642" s="131">
        <f>SUMIF(표4[잉크명],표5[[#This Row],[잉크]],표4[수-1층])</f>
        <v>0</v>
      </c>
      <c r="AM642" s="54">
        <f>SUMIF(표4[잉크명],표5[[#This Row],[잉크]],표4[목])</f>
        <v>0</v>
      </c>
      <c r="AN642" s="131">
        <f>SUMIF(표4[잉크명],표5[[#This Row],[잉크]],표4[목-3층])</f>
        <v>0</v>
      </c>
      <c r="AO642" s="131">
        <f>SUMIF(표4[잉크명],표5[[#This Row],[잉크]],표4[목-1층])</f>
        <v>0</v>
      </c>
      <c r="AP642" s="54">
        <f>SUMIF(표4[잉크명],표5[[#This Row],[잉크]],표4[금])</f>
        <v>0</v>
      </c>
      <c r="AQ642" s="131">
        <f>SUMIF(표4[잉크명],표5[[#This Row],[잉크]],표4[금-3층])</f>
        <v>0</v>
      </c>
      <c r="AR642" s="131">
        <f>SUMIF(표4[잉크명],표5[[#This Row],[잉크]],표4[금-1층])</f>
        <v>0</v>
      </c>
      <c r="AS642" s="54">
        <f>SUMIF(표4[잉크명],표5[[#This Row],[잉크]],표4[토])</f>
        <v>0</v>
      </c>
      <c r="AT642" s="131">
        <f>SUMIF(표4[잉크명],표5[[#This Row],[잉크]],표4[토-3층])</f>
        <v>0</v>
      </c>
      <c r="AU642" s="131">
        <f>SUMIF(표4[잉크명],표5[[#This Row],[잉크]],표4[토-1층])</f>
        <v>0</v>
      </c>
      <c r="AV642" s="54">
        <f>SUMIF(표4[잉크명],표5[[#This Row],[잉크]],표4[일])</f>
        <v>0</v>
      </c>
      <c r="AW642" s="131">
        <f>SUMIF(표4[잉크명],표5[[#This Row],[잉크]],표4[일-3층])</f>
        <v>0</v>
      </c>
      <c r="AX642" s="131">
        <f>SUMIF(표4[잉크명],표5[[#This Row],[잉크]],표4[일-1층])</f>
        <v>0</v>
      </c>
      <c r="AY642" s="54">
        <f>SUMIF(표4[잉크명],표5[[#This Row],[잉크]],표4[차주 월])</f>
        <v>0</v>
      </c>
      <c r="AZ642" s="54">
        <f>SUM(표5[[#This Row],[월]:[차주 월]])</f>
        <v>0</v>
      </c>
    </row>
    <row r="643" spans="2:52" x14ac:dyDescent="0.3">
      <c r="B643" s="174" t="s">
        <v>1514</v>
      </c>
      <c r="C643" s="284"/>
      <c r="D643" s="172" t="s">
        <v>2059</v>
      </c>
      <c r="E643" s="54">
        <f>COUNTIF(사출계획!$E$62:$F$110,표4[[#This Row],[제품명]])</f>
        <v>0</v>
      </c>
      <c r="F643" s="131">
        <f>COUNTIF(사출계획!$E$62:$F$87,표4[[#This Row],[제품명]])</f>
        <v>0</v>
      </c>
      <c r="G643" s="131">
        <f>COUNTIF(사출계획!$E$88:$F$110,표4[[#This Row],[제품명]])</f>
        <v>0</v>
      </c>
      <c r="H643" s="54">
        <f>COUNTIF(사출계획!$G$62:$H$110,표4[[#This Row],[제품명]])</f>
        <v>0</v>
      </c>
      <c r="I643" s="132">
        <f>COUNTIF(사출계획!$G$62:$H$87,표4[[#This Row],[제품명]])</f>
        <v>0</v>
      </c>
      <c r="J643" s="132">
        <f>COUNTIF(사출계획!$G$88:$H$110,표4[[#This Row],[제품명]])</f>
        <v>0</v>
      </c>
      <c r="K643" s="54">
        <f>COUNTIF(사출계획!$I$62:$J$110,표4[[#This Row],[제품명]])</f>
        <v>0</v>
      </c>
      <c r="L643" s="131">
        <f>COUNTIF(사출계획!$I$62:$J$87,표4[[#This Row],[제품명]])</f>
        <v>0</v>
      </c>
      <c r="M643" s="131">
        <f>COUNTIF(사출계획!$I$88:$J$110,표4[[#This Row],[제품명]])</f>
        <v>0</v>
      </c>
      <c r="N643" s="129">
        <f>COUNTIF(사출계획!$K$62:$L$110,표4[[#This Row],[제품명]])</f>
        <v>0</v>
      </c>
      <c r="O643" s="131">
        <f>COUNTIF(사출계획!$K$62:$L$87,표4[[#This Row],[제품명]])</f>
        <v>0</v>
      </c>
      <c r="P643" s="131">
        <f>COUNTIF(사출계획!$K$88:$L$110,표4[[#This Row],[제품명]])</f>
        <v>0</v>
      </c>
      <c r="Q643" s="130">
        <f>COUNTIF(사출계획!$M$62:$N$110,표4[[#This Row],[제품명]])</f>
        <v>0</v>
      </c>
      <c r="R643" s="131">
        <f>COUNTIF(사출계획!$M$62:$N$87,표4[[#This Row],[제품명]])</f>
        <v>0</v>
      </c>
      <c r="S643" s="131">
        <f>COUNTIF(사출계획!$M$88:$N$110,표4[[#This Row],[제품명]])</f>
        <v>0</v>
      </c>
      <c r="T643" s="54">
        <f>COUNTIF(사출계획!$O$62:$P$110,표4[[#This Row],[제품명]])</f>
        <v>0</v>
      </c>
      <c r="U643" s="131">
        <f>COUNTIF(사출계획!$O$62:$P$87,표4[[#This Row],[제품명]])</f>
        <v>0</v>
      </c>
      <c r="V643" s="131">
        <f>COUNTIF(사출계획!$O$88:$P$110,표4[[#This Row],[제품명]])</f>
        <v>0</v>
      </c>
      <c r="W643" s="54">
        <f>COUNTIF(사출계획!$Q$62:$R$110,표4[[#This Row],[제품명]])</f>
        <v>0</v>
      </c>
      <c r="X643" s="131">
        <f>COUNTIF(사출계획!$Q$62:$R$87,표4[[#This Row],[제품명]])</f>
        <v>0</v>
      </c>
      <c r="Y643" s="131">
        <f>COUNTIF(사출계획!$Q$88:$R$110,표4[[#This Row],[제품명]])</f>
        <v>0</v>
      </c>
      <c r="Z643" s="54">
        <f>COUNTIF(사출계획!$S$62:$T$110,표4[[#This Row],[제품명]])</f>
        <v>0</v>
      </c>
      <c r="AA643" s="126"/>
      <c r="AB643" s="126"/>
      <c r="AC643" s="244" t="s">
        <v>2648</v>
      </c>
      <c r="AD643" s="129">
        <f>SUMIF(표4[잉크명],표5[[#This Row],[잉크]],표4[월])</f>
        <v>0</v>
      </c>
      <c r="AE643" s="131">
        <f>SUMIF(표4[잉크명],표5[[#This Row],[잉크]],표4[월-3층])</f>
        <v>0</v>
      </c>
      <c r="AF643" s="131">
        <f>SUMIF(표4[잉크명],표5[[#This Row],[잉크]],표4[월-1층])</f>
        <v>0</v>
      </c>
      <c r="AG643" s="133">
        <f>SUMIF(표4[잉크명],표5[[#This Row],[잉크]],표4[화])</f>
        <v>0</v>
      </c>
      <c r="AH643" s="131">
        <f>SUMIF(표4[잉크명],표5[[#This Row],[잉크]],표4[화-3층])</f>
        <v>0</v>
      </c>
      <c r="AI643" s="131">
        <f>SUMIF(표4[잉크명],표5[[#This Row],[잉크]],표4[화-1층])</f>
        <v>0</v>
      </c>
      <c r="AJ643" s="130">
        <f>SUMIF(표4[잉크명],표5[[#This Row],[잉크]],표4[수])</f>
        <v>0</v>
      </c>
      <c r="AK643" s="131">
        <f>SUMIF(표4[잉크명],표5[[#This Row],[잉크]],표4[수-3층])</f>
        <v>0</v>
      </c>
      <c r="AL643" s="131">
        <f>SUMIF(표4[잉크명],표5[[#This Row],[잉크]],표4[수-1층])</f>
        <v>0</v>
      </c>
      <c r="AM643" s="54">
        <f>SUMIF(표4[잉크명],표5[[#This Row],[잉크]],표4[목])</f>
        <v>0</v>
      </c>
      <c r="AN643" s="131">
        <f>SUMIF(표4[잉크명],표5[[#This Row],[잉크]],표4[목-3층])</f>
        <v>0</v>
      </c>
      <c r="AO643" s="131">
        <f>SUMIF(표4[잉크명],표5[[#This Row],[잉크]],표4[목-1층])</f>
        <v>0</v>
      </c>
      <c r="AP643" s="54">
        <f>SUMIF(표4[잉크명],표5[[#This Row],[잉크]],표4[금])</f>
        <v>0</v>
      </c>
      <c r="AQ643" s="131">
        <f>SUMIF(표4[잉크명],표5[[#This Row],[잉크]],표4[금-3층])</f>
        <v>0</v>
      </c>
      <c r="AR643" s="131">
        <f>SUMIF(표4[잉크명],표5[[#This Row],[잉크]],표4[금-1층])</f>
        <v>0</v>
      </c>
      <c r="AS643" s="54">
        <f>SUMIF(표4[잉크명],표5[[#This Row],[잉크]],표4[토])</f>
        <v>0</v>
      </c>
      <c r="AT643" s="131">
        <f>SUMIF(표4[잉크명],표5[[#This Row],[잉크]],표4[토-3층])</f>
        <v>0</v>
      </c>
      <c r="AU643" s="131">
        <f>SUMIF(표4[잉크명],표5[[#This Row],[잉크]],표4[토-1층])</f>
        <v>0</v>
      </c>
      <c r="AV643" s="54">
        <f>SUMIF(표4[잉크명],표5[[#This Row],[잉크]],표4[일])</f>
        <v>0</v>
      </c>
      <c r="AW643" s="131">
        <f>SUMIF(표4[잉크명],표5[[#This Row],[잉크]],표4[일-3층])</f>
        <v>0</v>
      </c>
      <c r="AX643" s="131">
        <f>SUMIF(표4[잉크명],표5[[#This Row],[잉크]],표4[일-1층])</f>
        <v>0</v>
      </c>
      <c r="AY643" s="54">
        <f>SUMIF(표4[잉크명],표5[[#This Row],[잉크]],표4[차주 월])</f>
        <v>0</v>
      </c>
      <c r="AZ643" s="54">
        <f>SUM(표5[[#This Row],[월]:[차주 월]])</f>
        <v>0</v>
      </c>
    </row>
    <row r="644" spans="2:52" x14ac:dyDescent="0.3">
      <c r="B644" s="176" t="s">
        <v>1524</v>
      </c>
      <c r="C644" s="285"/>
      <c r="D644" s="33" t="s">
        <v>1525</v>
      </c>
      <c r="E644" s="34">
        <f>COUNTIF(사출계획!$E$62:$F$110,표4[[#This Row],[제품명]])</f>
        <v>0</v>
      </c>
      <c r="F644" s="126">
        <f>COUNTIF(사출계획!$E$62:$F$87,표4[[#This Row],[제품명]])</f>
        <v>0</v>
      </c>
      <c r="G644" s="126">
        <f>COUNTIF(사출계획!$E$88:$F$110,표4[[#This Row],[제품명]])</f>
        <v>0</v>
      </c>
      <c r="H644" s="34">
        <f>COUNTIF(사출계획!$G$62:$H$110,표4[[#This Row],[제품명]])</f>
        <v>0</v>
      </c>
      <c r="I644" s="128">
        <f>COUNTIF(사출계획!$G$62:$H$87,표4[[#This Row],[제품명]])</f>
        <v>0</v>
      </c>
      <c r="J644" s="128">
        <f>COUNTIF(사출계획!$G$88:$H$110,표4[[#This Row],[제품명]])</f>
        <v>0</v>
      </c>
      <c r="K644" s="34">
        <f>COUNTIF(사출계획!$I$62:$J$110,표4[[#This Row],[제품명]])</f>
        <v>0</v>
      </c>
      <c r="L644" s="126">
        <f>COUNTIF(사출계획!$I$62:$J$87,표4[[#This Row],[제품명]])</f>
        <v>0</v>
      </c>
      <c r="M644" s="126">
        <f>COUNTIF(사출계획!$I$88:$J$110,표4[[#This Row],[제품명]])</f>
        <v>0</v>
      </c>
      <c r="N644" s="129">
        <f>COUNTIF(사출계획!$K$62:$L$110,표4[[#This Row],[제품명]])</f>
        <v>0</v>
      </c>
      <c r="O644" s="126">
        <f>COUNTIF(사출계획!$K$62:$L$87,표4[[#This Row],[제품명]])</f>
        <v>0</v>
      </c>
      <c r="P644" s="126">
        <f>COUNTIF(사출계획!$K$88:$L$110,표4[[#This Row],[제품명]])</f>
        <v>0</v>
      </c>
      <c r="Q644" s="130">
        <f>COUNTIF(사출계획!$M$62:$N$110,표4[[#This Row],[제품명]])</f>
        <v>0</v>
      </c>
      <c r="R644" s="126">
        <f>COUNTIF(사출계획!$M$62:$N$87,표4[[#This Row],[제품명]])</f>
        <v>0</v>
      </c>
      <c r="S644" s="126">
        <f>COUNTIF(사출계획!$M$88:$N$110,표4[[#This Row],[제품명]])</f>
        <v>0</v>
      </c>
      <c r="T644" s="34">
        <f>COUNTIF(사출계획!$O$62:$P$110,표4[[#This Row],[제품명]])</f>
        <v>0</v>
      </c>
      <c r="U644" s="126">
        <f>COUNTIF(사출계획!$O$62:$P$87,표4[[#This Row],[제품명]])</f>
        <v>0</v>
      </c>
      <c r="V644" s="126">
        <f>COUNTIF(사출계획!$O$88:$P$110,표4[[#This Row],[제품명]])</f>
        <v>0</v>
      </c>
      <c r="W644" s="34">
        <f>COUNTIF(사출계획!$Q$62:$R$110,표4[[#This Row],[제품명]])</f>
        <v>0</v>
      </c>
      <c r="X644" s="126">
        <f>COUNTIF(사출계획!$Q$62:$R$87,표4[[#This Row],[제품명]])</f>
        <v>0</v>
      </c>
      <c r="Y644" s="126">
        <f>COUNTIF(사출계획!$Q$88:$R$110,표4[[#This Row],[제품명]])</f>
        <v>0</v>
      </c>
      <c r="Z644" s="34">
        <f>COUNTIF(사출계획!$S$62:$T$110,표4[[#This Row],[제품명]])</f>
        <v>0</v>
      </c>
      <c r="AA644" s="126"/>
      <c r="AB644" s="126"/>
      <c r="AC644" s="273" t="s">
        <v>2654</v>
      </c>
      <c r="AD644" s="129">
        <f>SUMIF(표4[잉크명],표5[[#This Row],[잉크]],표4[월])</f>
        <v>0</v>
      </c>
      <c r="AE644" s="131">
        <f>SUMIF(표4[잉크명],표5[[#This Row],[잉크]],표4[월-3층])</f>
        <v>0</v>
      </c>
      <c r="AF644" s="131">
        <f>SUMIF(표4[잉크명],표5[[#This Row],[잉크]],표4[월-1층])</f>
        <v>0</v>
      </c>
      <c r="AG644" s="133">
        <f>SUMIF(표4[잉크명],표5[[#This Row],[잉크]],표4[화])</f>
        <v>0</v>
      </c>
      <c r="AH644" s="131">
        <f>SUMIF(표4[잉크명],표5[[#This Row],[잉크]],표4[화-3층])</f>
        <v>0</v>
      </c>
      <c r="AI644" s="131">
        <f>SUMIF(표4[잉크명],표5[[#This Row],[잉크]],표4[화-1층])</f>
        <v>0</v>
      </c>
      <c r="AJ644" s="130">
        <f>SUMIF(표4[잉크명],표5[[#This Row],[잉크]],표4[수])</f>
        <v>0</v>
      </c>
      <c r="AK644" s="131">
        <f>SUMIF(표4[잉크명],표5[[#This Row],[잉크]],표4[수-3층])</f>
        <v>0</v>
      </c>
      <c r="AL644" s="131">
        <f>SUMIF(표4[잉크명],표5[[#This Row],[잉크]],표4[수-1층])</f>
        <v>0</v>
      </c>
      <c r="AM644" s="54">
        <f>SUMIF(표4[잉크명],표5[[#This Row],[잉크]],표4[목])</f>
        <v>0</v>
      </c>
      <c r="AN644" s="131">
        <f>SUMIF(표4[잉크명],표5[[#This Row],[잉크]],표4[목-3층])</f>
        <v>0</v>
      </c>
      <c r="AO644" s="131">
        <f>SUMIF(표4[잉크명],표5[[#This Row],[잉크]],표4[목-1층])</f>
        <v>0</v>
      </c>
      <c r="AP644" s="54">
        <f>SUMIF(표4[잉크명],표5[[#This Row],[잉크]],표4[금])</f>
        <v>0</v>
      </c>
      <c r="AQ644" s="131">
        <f>SUMIF(표4[잉크명],표5[[#This Row],[잉크]],표4[금-3층])</f>
        <v>0</v>
      </c>
      <c r="AR644" s="131">
        <f>SUMIF(표4[잉크명],표5[[#This Row],[잉크]],표4[금-1층])</f>
        <v>0</v>
      </c>
      <c r="AS644" s="54">
        <f>SUMIF(표4[잉크명],표5[[#This Row],[잉크]],표4[토])</f>
        <v>0</v>
      </c>
      <c r="AT644" s="131">
        <f>SUMIF(표4[잉크명],표5[[#This Row],[잉크]],표4[토-3층])</f>
        <v>0</v>
      </c>
      <c r="AU644" s="131">
        <f>SUMIF(표4[잉크명],표5[[#This Row],[잉크]],표4[토-1층])</f>
        <v>0</v>
      </c>
      <c r="AV644" s="54">
        <f>SUMIF(표4[잉크명],표5[[#This Row],[잉크]],표4[일])</f>
        <v>0</v>
      </c>
      <c r="AW644" s="131">
        <f>SUMIF(표4[잉크명],표5[[#This Row],[잉크]],표4[일-3층])</f>
        <v>0</v>
      </c>
      <c r="AX644" s="131">
        <f>SUMIF(표4[잉크명],표5[[#This Row],[잉크]],표4[일-1층])</f>
        <v>0</v>
      </c>
      <c r="AY644" s="54">
        <f>SUMIF(표4[잉크명],표5[[#This Row],[잉크]],표4[차주 월])</f>
        <v>0</v>
      </c>
      <c r="AZ644" s="54">
        <f>SUM(표5[[#This Row],[월]:[차주 월]])</f>
        <v>0</v>
      </c>
    </row>
    <row r="645" spans="2:52" x14ac:dyDescent="0.3">
      <c r="B645" s="176" t="s">
        <v>1524</v>
      </c>
      <c r="C645" s="285"/>
      <c r="D645" s="33" t="s">
        <v>4502</v>
      </c>
      <c r="E645" s="34">
        <f>COUNTIF(사출계획!$E$62:$F$110,표4[[#This Row],[제품명]])</f>
        <v>0</v>
      </c>
      <c r="F645" s="126">
        <f>COUNTIF(사출계획!$E$62:$F$87,표4[[#This Row],[제품명]])</f>
        <v>0</v>
      </c>
      <c r="G645" s="126">
        <f>COUNTIF(사출계획!$E$88:$F$110,표4[[#This Row],[제품명]])</f>
        <v>0</v>
      </c>
      <c r="H645" s="34">
        <f>COUNTIF(사출계획!$G$62:$H$110,표4[[#This Row],[제품명]])</f>
        <v>0</v>
      </c>
      <c r="I645" s="128">
        <f>COUNTIF(사출계획!$G$62:$H$87,표4[[#This Row],[제품명]])</f>
        <v>0</v>
      </c>
      <c r="J645" s="128">
        <f>COUNTIF(사출계획!$G$88:$H$110,표4[[#This Row],[제품명]])</f>
        <v>0</v>
      </c>
      <c r="K645" s="34">
        <f>COUNTIF(사출계획!$I$62:$J$110,표4[[#This Row],[제품명]])</f>
        <v>0</v>
      </c>
      <c r="L645" s="126">
        <f>COUNTIF(사출계획!$I$62:$J$87,표4[[#This Row],[제품명]])</f>
        <v>0</v>
      </c>
      <c r="M645" s="126">
        <f>COUNTIF(사출계획!$I$88:$J$110,표4[[#This Row],[제품명]])</f>
        <v>0</v>
      </c>
      <c r="N645" s="129">
        <f>COUNTIF(사출계획!$K$62:$L$110,표4[[#This Row],[제품명]])</f>
        <v>0</v>
      </c>
      <c r="O645" s="126">
        <f>COUNTIF(사출계획!$K$62:$L$87,표4[[#This Row],[제품명]])</f>
        <v>0</v>
      </c>
      <c r="P645" s="126">
        <f>COUNTIF(사출계획!$K$88:$L$110,표4[[#This Row],[제품명]])</f>
        <v>0</v>
      </c>
      <c r="Q645" s="130">
        <f>COUNTIF(사출계획!$M$62:$N$110,표4[[#This Row],[제품명]])</f>
        <v>0</v>
      </c>
      <c r="R645" s="126">
        <f>COUNTIF(사출계획!$M$62:$N$87,표4[[#This Row],[제품명]])</f>
        <v>0</v>
      </c>
      <c r="S645" s="126">
        <f>COUNTIF(사출계획!$M$88:$N$110,표4[[#This Row],[제품명]])</f>
        <v>0</v>
      </c>
      <c r="T645" s="34">
        <f>COUNTIF(사출계획!$O$62:$P$110,표4[[#This Row],[제품명]])</f>
        <v>0</v>
      </c>
      <c r="U645" s="126">
        <f>COUNTIF(사출계획!$O$62:$P$87,표4[[#This Row],[제품명]])</f>
        <v>0</v>
      </c>
      <c r="V645" s="126">
        <f>COUNTIF(사출계획!$O$88:$P$110,표4[[#This Row],[제품명]])</f>
        <v>0</v>
      </c>
      <c r="W645" s="34">
        <f>COUNTIF(사출계획!$Q$62:$R$110,표4[[#This Row],[제품명]])</f>
        <v>0</v>
      </c>
      <c r="X645" s="126">
        <f>COUNTIF(사출계획!$Q$62:$R$87,표4[[#This Row],[제품명]])</f>
        <v>0</v>
      </c>
      <c r="Y645" s="126">
        <f>COUNTIF(사출계획!$Q$88:$R$110,표4[[#This Row],[제품명]])</f>
        <v>0</v>
      </c>
      <c r="Z645" s="34">
        <f>COUNTIF(사출계획!$S$62:$T$110,표4[[#This Row],[제품명]])</f>
        <v>0</v>
      </c>
      <c r="AA645" s="126"/>
      <c r="AB645" s="126"/>
      <c r="AC645" s="274" t="s">
        <v>2657</v>
      </c>
      <c r="AD645" s="129">
        <f>SUMIF(표4[잉크명],표5[[#This Row],[잉크]],표4[월])</f>
        <v>2</v>
      </c>
      <c r="AE645" s="131">
        <f>SUMIF(표4[잉크명],표5[[#This Row],[잉크]],표4[월-3층])</f>
        <v>0</v>
      </c>
      <c r="AF645" s="131">
        <f>SUMIF(표4[잉크명],표5[[#This Row],[잉크]],표4[월-1층])</f>
        <v>2</v>
      </c>
      <c r="AG645" s="133">
        <f>SUMIF(표4[잉크명],표5[[#This Row],[잉크]],표4[화])</f>
        <v>2</v>
      </c>
      <c r="AH645" s="131">
        <f>SUMIF(표4[잉크명],표5[[#This Row],[잉크]],표4[화-3층])</f>
        <v>0</v>
      </c>
      <c r="AI645" s="131">
        <f>SUMIF(표4[잉크명],표5[[#This Row],[잉크]],표4[화-1층])</f>
        <v>2</v>
      </c>
      <c r="AJ645" s="130">
        <f>SUMIF(표4[잉크명],표5[[#This Row],[잉크]],표4[수])</f>
        <v>0</v>
      </c>
      <c r="AK645" s="131">
        <f>SUMIF(표4[잉크명],표5[[#This Row],[잉크]],표4[수-3층])</f>
        <v>0</v>
      </c>
      <c r="AL645" s="131">
        <f>SUMIF(표4[잉크명],표5[[#This Row],[잉크]],표4[수-1층])</f>
        <v>0</v>
      </c>
      <c r="AM645" s="54">
        <f>SUMIF(표4[잉크명],표5[[#This Row],[잉크]],표4[목])</f>
        <v>0</v>
      </c>
      <c r="AN645" s="131">
        <f>SUMIF(표4[잉크명],표5[[#This Row],[잉크]],표4[목-3층])</f>
        <v>0</v>
      </c>
      <c r="AO645" s="131">
        <f>SUMIF(표4[잉크명],표5[[#This Row],[잉크]],표4[목-1층])</f>
        <v>0</v>
      </c>
      <c r="AP645" s="54">
        <f>SUMIF(표4[잉크명],표5[[#This Row],[잉크]],표4[금])</f>
        <v>0</v>
      </c>
      <c r="AQ645" s="131">
        <f>SUMIF(표4[잉크명],표5[[#This Row],[잉크]],표4[금-3층])</f>
        <v>0</v>
      </c>
      <c r="AR645" s="131">
        <f>SUMIF(표4[잉크명],표5[[#This Row],[잉크]],표4[금-1층])</f>
        <v>0</v>
      </c>
      <c r="AS645" s="54">
        <f>SUMIF(표4[잉크명],표5[[#This Row],[잉크]],표4[토])</f>
        <v>0</v>
      </c>
      <c r="AT645" s="131">
        <f>SUMIF(표4[잉크명],표5[[#This Row],[잉크]],표4[토-3층])</f>
        <v>0</v>
      </c>
      <c r="AU645" s="131">
        <f>SUMIF(표4[잉크명],표5[[#This Row],[잉크]],표4[토-1층])</f>
        <v>0</v>
      </c>
      <c r="AV645" s="54">
        <f>SUMIF(표4[잉크명],표5[[#This Row],[잉크]],표4[일])</f>
        <v>0</v>
      </c>
      <c r="AW645" s="131">
        <f>SUMIF(표4[잉크명],표5[[#This Row],[잉크]],표4[일-3층])</f>
        <v>0</v>
      </c>
      <c r="AX645" s="131">
        <f>SUMIF(표4[잉크명],표5[[#This Row],[잉크]],표4[일-1층])</f>
        <v>0</v>
      </c>
      <c r="AY645" s="54">
        <f>SUMIF(표4[잉크명],표5[[#This Row],[잉크]],표4[차주 월])</f>
        <v>0</v>
      </c>
      <c r="AZ645" s="54">
        <f>SUM(표5[[#This Row],[월]:[차주 월]])</f>
        <v>8</v>
      </c>
    </row>
    <row r="646" spans="2:52" x14ac:dyDescent="0.3">
      <c r="B646" s="177" t="s">
        <v>1524</v>
      </c>
      <c r="C646" s="285"/>
      <c r="D646" s="175" t="s">
        <v>2801</v>
      </c>
      <c r="E646" s="54">
        <f>COUNTIF(사출계획!$E$62:$F$110,표4[[#This Row],[제품명]])</f>
        <v>0</v>
      </c>
      <c r="F646" s="131">
        <f>COUNTIF(사출계획!$E$62:$F$87,표4[[#This Row],[제품명]])</f>
        <v>0</v>
      </c>
      <c r="G646" s="131">
        <f>COUNTIF(사출계획!$E$88:$F$110,표4[[#This Row],[제품명]])</f>
        <v>0</v>
      </c>
      <c r="H646" s="54">
        <f>COUNTIF(사출계획!$G$62:$H$110,표4[[#This Row],[제품명]])</f>
        <v>0</v>
      </c>
      <c r="I646" s="132">
        <f>COUNTIF(사출계획!$G$62:$H$87,표4[[#This Row],[제품명]])</f>
        <v>0</v>
      </c>
      <c r="J646" s="132">
        <f>COUNTIF(사출계획!$G$88:$H$110,표4[[#This Row],[제품명]])</f>
        <v>0</v>
      </c>
      <c r="K646" s="54">
        <f>COUNTIF(사출계획!$I$62:$J$110,표4[[#This Row],[제품명]])</f>
        <v>0</v>
      </c>
      <c r="L646" s="131">
        <f>COUNTIF(사출계획!$I$62:$J$87,표4[[#This Row],[제품명]])</f>
        <v>0</v>
      </c>
      <c r="M646" s="131">
        <f>COUNTIF(사출계획!$I$88:$J$110,표4[[#This Row],[제품명]])</f>
        <v>0</v>
      </c>
      <c r="N646" s="129">
        <f>COUNTIF(사출계획!$K$62:$L$110,표4[[#This Row],[제품명]])</f>
        <v>0</v>
      </c>
      <c r="O646" s="131">
        <f>COUNTIF(사출계획!$K$62:$L$87,표4[[#This Row],[제품명]])</f>
        <v>0</v>
      </c>
      <c r="P646" s="131">
        <f>COUNTIF(사출계획!$K$88:$L$110,표4[[#This Row],[제품명]])</f>
        <v>0</v>
      </c>
      <c r="Q646" s="130">
        <f>COUNTIF(사출계획!$M$62:$N$110,표4[[#This Row],[제품명]])</f>
        <v>0</v>
      </c>
      <c r="R646" s="131">
        <f>COUNTIF(사출계획!$M$62:$N$87,표4[[#This Row],[제품명]])</f>
        <v>0</v>
      </c>
      <c r="S646" s="131">
        <f>COUNTIF(사출계획!$M$88:$N$110,표4[[#This Row],[제품명]])</f>
        <v>0</v>
      </c>
      <c r="T646" s="54">
        <f>COUNTIF(사출계획!$O$62:$P$110,표4[[#This Row],[제품명]])</f>
        <v>0</v>
      </c>
      <c r="U646" s="131">
        <f>COUNTIF(사출계획!$O$62:$P$87,표4[[#This Row],[제품명]])</f>
        <v>0</v>
      </c>
      <c r="V646" s="131">
        <f>COUNTIF(사출계획!$O$88:$P$110,표4[[#This Row],[제품명]])</f>
        <v>0</v>
      </c>
      <c r="W646" s="54">
        <f>COUNTIF(사출계획!$Q$62:$R$110,표4[[#This Row],[제품명]])</f>
        <v>0</v>
      </c>
      <c r="X646" s="131">
        <f>COUNTIF(사출계획!$Q$62:$R$87,표4[[#This Row],[제품명]])</f>
        <v>0</v>
      </c>
      <c r="Y646" s="131">
        <f>COUNTIF(사출계획!$Q$88:$R$110,표4[[#This Row],[제품명]])</f>
        <v>0</v>
      </c>
      <c r="Z646" s="54">
        <f>COUNTIF(사출계획!$S$62:$T$110,표4[[#This Row],[제품명]])</f>
        <v>0</v>
      </c>
      <c r="AA646" s="126"/>
      <c r="AB646" s="126"/>
      <c r="AC646" s="275" t="s">
        <v>2666</v>
      </c>
      <c r="AD646" s="129">
        <f>SUMIF(표4[잉크명],표5[[#This Row],[잉크]],표4[월])</f>
        <v>2</v>
      </c>
      <c r="AE646" s="131">
        <f>SUMIF(표4[잉크명],표5[[#This Row],[잉크]],표4[월-3층])</f>
        <v>2</v>
      </c>
      <c r="AF646" s="131">
        <f>SUMIF(표4[잉크명],표5[[#This Row],[잉크]],표4[월-1층])</f>
        <v>0</v>
      </c>
      <c r="AG646" s="133">
        <f>SUMIF(표4[잉크명],표5[[#This Row],[잉크]],표4[화])</f>
        <v>2</v>
      </c>
      <c r="AH646" s="131">
        <f>SUMIF(표4[잉크명],표5[[#This Row],[잉크]],표4[화-3층])</f>
        <v>2</v>
      </c>
      <c r="AI646" s="131">
        <f>SUMIF(표4[잉크명],표5[[#This Row],[잉크]],표4[화-1층])</f>
        <v>0</v>
      </c>
      <c r="AJ646" s="130">
        <f>SUMIF(표4[잉크명],표5[[#This Row],[잉크]],표4[수])</f>
        <v>0</v>
      </c>
      <c r="AK646" s="131">
        <f>SUMIF(표4[잉크명],표5[[#This Row],[잉크]],표4[수-3층])</f>
        <v>0</v>
      </c>
      <c r="AL646" s="131">
        <f>SUMIF(표4[잉크명],표5[[#This Row],[잉크]],표4[수-1층])</f>
        <v>0</v>
      </c>
      <c r="AM646" s="54">
        <f>SUMIF(표4[잉크명],표5[[#This Row],[잉크]],표4[목])</f>
        <v>0</v>
      </c>
      <c r="AN646" s="131">
        <f>SUMIF(표4[잉크명],표5[[#This Row],[잉크]],표4[목-3층])</f>
        <v>0</v>
      </c>
      <c r="AO646" s="131">
        <f>SUMIF(표4[잉크명],표5[[#This Row],[잉크]],표4[목-1층])</f>
        <v>0</v>
      </c>
      <c r="AP646" s="54">
        <f>SUMIF(표4[잉크명],표5[[#This Row],[잉크]],표4[금])</f>
        <v>0</v>
      </c>
      <c r="AQ646" s="131">
        <f>SUMIF(표4[잉크명],표5[[#This Row],[잉크]],표4[금-3층])</f>
        <v>0</v>
      </c>
      <c r="AR646" s="131">
        <f>SUMIF(표4[잉크명],표5[[#This Row],[잉크]],표4[금-1층])</f>
        <v>0</v>
      </c>
      <c r="AS646" s="54">
        <f>SUMIF(표4[잉크명],표5[[#This Row],[잉크]],표4[토])</f>
        <v>0</v>
      </c>
      <c r="AT646" s="131">
        <f>SUMIF(표4[잉크명],표5[[#This Row],[잉크]],표4[토-3층])</f>
        <v>0</v>
      </c>
      <c r="AU646" s="131">
        <f>SUMIF(표4[잉크명],표5[[#This Row],[잉크]],표4[토-1층])</f>
        <v>0</v>
      </c>
      <c r="AV646" s="54">
        <f>SUMIF(표4[잉크명],표5[[#This Row],[잉크]],표4[일])</f>
        <v>0</v>
      </c>
      <c r="AW646" s="131">
        <f>SUMIF(표4[잉크명],표5[[#This Row],[잉크]],표4[일-3층])</f>
        <v>0</v>
      </c>
      <c r="AX646" s="131">
        <f>SUMIF(표4[잉크명],표5[[#This Row],[잉크]],표4[일-1층])</f>
        <v>0</v>
      </c>
      <c r="AY646" s="54">
        <f>SUMIF(표4[잉크명],표5[[#This Row],[잉크]],표4[차주 월])</f>
        <v>0</v>
      </c>
      <c r="AZ646" s="54">
        <f>SUM(표5[[#This Row],[월]:[차주 월]])</f>
        <v>8</v>
      </c>
    </row>
    <row r="647" spans="2:52" x14ac:dyDescent="0.3">
      <c r="B647" s="179" t="s">
        <v>1528</v>
      </c>
      <c r="C647" s="37"/>
      <c r="D647" s="33" t="s">
        <v>1529</v>
      </c>
      <c r="E647" s="34">
        <f>COUNTIF(사출계획!$E$62:$F$110,표4[[#This Row],[제품명]])</f>
        <v>0</v>
      </c>
      <c r="F647" s="126">
        <f>COUNTIF(사출계획!$E$62:$F$87,표4[[#This Row],[제품명]])</f>
        <v>0</v>
      </c>
      <c r="G647" s="126">
        <f>COUNTIF(사출계획!$E$88:$F$110,표4[[#This Row],[제품명]])</f>
        <v>0</v>
      </c>
      <c r="H647" s="34">
        <f>COUNTIF(사출계획!$G$62:$H$110,표4[[#This Row],[제품명]])</f>
        <v>0</v>
      </c>
      <c r="I647" s="128">
        <f>COUNTIF(사출계획!$G$62:$H$87,표4[[#This Row],[제품명]])</f>
        <v>0</v>
      </c>
      <c r="J647" s="128">
        <f>COUNTIF(사출계획!$G$88:$H$110,표4[[#This Row],[제품명]])</f>
        <v>0</v>
      </c>
      <c r="K647" s="34">
        <f>COUNTIF(사출계획!$I$62:$J$110,표4[[#This Row],[제품명]])</f>
        <v>0</v>
      </c>
      <c r="L647" s="126">
        <f>COUNTIF(사출계획!$I$62:$J$87,표4[[#This Row],[제품명]])</f>
        <v>0</v>
      </c>
      <c r="M647" s="126">
        <f>COUNTIF(사출계획!$I$88:$J$110,표4[[#This Row],[제품명]])</f>
        <v>0</v>
      </c>
      <c r="N647" s="129">
        <f>COUNTIF(사출계획!$K$62:$L$110,표4[[#This Row],[제품명]])</f>
        <v>0</v>
      </c>
      <c r="O647" s="126">
        <f>COUNTIF(사출계획!$K$62:$L$87,표4[[#This Row],[제품명]])</f>
        <v>0</v>
      </c>
      <c r="P647" s="126">
        <f>COUNTIF(사출계획!$K$88:$L$110,표4[[#This Row],[제품명]])</f>
        <v>0</v>
      </c>
      <c r="Q647" s="130">
        <f>COUNTIF(사출계획!$M$62:$N$110,표4[[#This Row],[제품명]])</f>
        <v>0</v>
      </c>
      <c r="R647" s="126">
        <f>COUNTIF(사출계획!$M$62:$N$87,표4[[#This Row],[제품명]])</f>
        <v>0</v>
      </c>
      <c r="S647" s="126">
        <f>COUNTIF(사출계획!$M$88:$N$110,표4[[#This Row],[제품명]])</f>
        <v>0</v>
      </c>
      <c r="T647" s="34">
        <f>COUNTIF(사출계획!$O$62:$P$110,표4[[#This Row],[제품명]])</f>
        <v>0</v>
      </c>
      <c r="U647" s="126">
        <f>COUNTIF(사출계획!$O$62:$P$87,표4[[#This Row],[제품명]])</f>
        <v>0</v>
      </c>
      <c r="V647" s="126">
        <f>COUNTIF(사출계획!$O$88:$P$110,표4[[#This Row],[제품명]])</f>
        <v>0</v>
      </c>
      <c r="W647" s="34">
        <f>COUNTIF(사출계획!$Q$62:$R$110,표4[[#This Row],[제품명]])</f>
        <v>0</v>
      </c>
      <c r="X647" s="126">
        <f>COUNTIF(사출계획!$Q$62:$R$87,표4[[#This Row],[제품명]])</f>
        <v>0</v>
      </c>
      <c r="Y647" s="126">
        <f>COUNTIF(사출계획!$Q$88:$R$110,표4[[#This Row],[제품명]])</f>
        <v>0</v>
      </c>
      <c r="Z647" s="34">
        <f>COUNTIF(사출계획!$S$62:$T$110,표4[[#This Row],[제품명]])</f>
        <v>0</v>
      </c>
      <c r="AA647" s="126"/>
      <c r="AB647" s="126"/>
      <c r="AC647" s="275" t="s">
        <v>2667</v>
      </c>
      <c r="AD647" s="129">
        <f>SUMIF(표4[잉크명],표5[[#This Row],[잉크]],표4[월])</f>
        <v>2</v>
      </c>
      <c r="AE647" s="131">
        <f>SUMIF(표4[잉크명],표5[[#This Row],[잉크]],표4[월-3층])</f>
        <v>2</v>
      </c>
      <c r="AF647" s="131">
        <f>SUMIF(표4[잉크명],표5[[#This Row],[잉크]],표4[월-1층])</f>
        <v>0</v>
      </c>
      <c r="AG647" s="133">
        <f>SUMIF(표4[잉크명],표5[[#This Row],[잉크]],표4[화])</f>
        <v>2</v>
      </c>
      <c r="AH647" s="131">
        <f>SUMIF(표4[잉크명],표5[[#This Row],[잉크]],표4[화-3층])</f>
        <v>2</v>
      </c>
      <c r="AI647" s="131">
        <f>SUMIF(표4[잉크명],표5[[#This Row],[잉크]],표4[화-1층])</f>
        <v>0</v>
      </c>
      <c r="AJ647" s="130">
        <f>SUMIF(표4[잉크명],표5[[#This Row],[잉크]],표4[수])</f>
        <v>0</v>
      </c>
      <c r="AK647" s="131">
        <f>SUMIF(표4[잉크명],표5[[#This Row],[잉크]],표4[수-3층])</f>
        <v>0</v>
      </c>
      <c r="AL647" s="131">
        <f>SUMIF(표4[잉크명],표5[[#This Row],[잉크]],표4[수-1층])</f>
        <v>0</v>
      </c>
      <c r="AM647" s="54">
        <f>SUMIF(표4[잉크명],표5[[#This Row],[잉크]],표4[목])</f>
        <v>0</v>
      </c>
      <c r="AN647" s="131">
        <f>SUMIF(표4[잉크명],표5[[#This Row],[잉크]],표4[목-3층])</f>
        <v>0</v>
      </c>
      <c r="AO647" s="131">
        <f>SUMIF(표4[잉크명],표5[[#This Row],[잉크]],표4[목-1층])</f>
        <v>0</v>
      </c>
      <c r="AP647" s="54">
        <f>SUMIF(표4[잉크명],표5[[#This Row],[잉크]],표4[금])</f>
        <v>0</v>
      </c>
      <c r="AQ647" s="131">
        <f>SUMIF(표4[잉크명],표5[[#This Row],[잉크]],표4[금-3층])</f>
        <v>0</v>
      </c>
      <c r="AR647" s="131">
        <f>SUMIF(표4[잉크명],표5[[#This Row],[잉크]],표4[금-1층])</f>
        <v>0</v>
      </c>
      <c r="AS647" s="54">
        <f>SUMIF(표4[잉크명],표5[[#This Row],[잉크]],표4[토])</f>
        <v>0</v>
      </c>
      <c r="AT647" s="131">
        <f>SUMIF(표4[잉크명],표5[[#This Row],[잉크]],표4[토-3층])</f>
        <v>0</v>
      </c>
      <c r="AU647" s="131">
        <f>SUMIF(표4[잉크명],표5[[#This Row],[잉크]],표4[토-1층])</f>
        <v>0</v>
      </c>
      <c r="AV647" s="54">
        <f>SUMIF(표4[잉크명],표5[[#This Row],[잉크]],표4[일])</f>
        <v>0</v>
      </c>
      <c r="AW647" s="131">
        <f>SUMIF(표4[잉크명],표5[[#This Row],[잉크]],표4[일-3층])</f>
        <v>0</v>
      </c>
      <c r="AX647" s="131">
        <f>SUMIF(표4[잉크명],표5[[#This Row],[잉크]],표4[일-1층])</f>
        <v>0</v>
      </c>
      <c r="AY647" s="54">
        <f>SUMIF(표4[잉크명],표5[[#This Row],[잉크]],표4[차주 월])</f>
        <v>0</v>
      </c>
      <c r="AZ647" s="54">
        <f>SUM(표5[[#This Row],[월]:[차주 월]])</f>
        <v>8</v>
      </c>
    </row>
    <row r="648" spans="2:52" x14ac:dyDescent="0.3">
      <c r="B648" s="179" t="s">
        <v>1528</v>
      </c>
      <c r="C648" s="37"/>
      <c r="D648" s="33" t="s">
        <v>1530</v>
      </c>
      <c r="E648" s="34">
        <f>COUNTIF(사출계획!$E$62:$F$110,표4[[#This Row],[제품명]])</f>
        <v>0</v>
      </c>
      <c r="F648" s="126">
        <f>COUNTIF(사출계획!$E$62:$F$87,표4[[#This Row],[제품명]])</f>
        <v>0</v>
      </c>
      <c r="G648" s="126">
        <f>COUNTIF(사출계획!$E$88:$F$110,표4[[#This Row],[제품명]])</f>
        <v>0</v>
      </c>
      <c r="H648" s="34">
        <f>COUNTIF(사출계획!$G$62:$H$110,표4[[#This Row],[제품명]])</f>
        <v>0</v>
      </c>
      <c r="I648" s="128">
        <f>COUNTIF(사출계획!$G$62:$H$87,표4[[#This Row],[제품명]])</f>
        <v>0</v>
      </c>
      <c r="J648" s="128">
        <f>COUNTIF(사출계획!$G$88:$H$110,표4[[#This Row],[제품명]])</f>
        <v>0</v>
      </c>
      <c r="K648" s="34">
        <f>COUNTIF(사출계획!$I$62:$J$110,표4[[#This Row],[제품명]])</f>
        <v>0</v>
      </c>
      <c r="L648" s="126">
        <f>COUNTIF(사출계획!$I$62:$J$87,표4[[#This Row],[제품명]])</f>
        <v>0</v>
      </c>
      <c r="M648" s="126">
        <f>COUNTIF(사출계획!$I$88:$J$110,표4[[#This Row],[제품명]])</f>
        <v>0</v>
      </c>
      <c r="N648" s="129">
        <f>COUNTIF(사출계획!$K$62:$L$110,표4[[#This Row],[제품명]])</f>
        <v>0</v>
      </c>
      <c r="O648" s="126">
        <f>COUNTIF(사출계획!$K$62:$L$87,표4[[#This Row],[제품명]])</f>
        <v>0</v>
      </c>
      <c r="P648" s="126">
        <f>COUNTIF(사출계획!$K$88:$L$110,표4[[#This Row],[제품명]])</f>
        <v>0</v>
      </c>
      <c r="Q648" s="130">
        <f>COUNTIF(사출계획!$M$62:$N$110,표4[[#This Row],[제품명]])</f>
        <v>0</v>
      </c>
      <c r="R648" s="126">
        <f>COUNTIF(사출계획!$M$62:$N$87,표4[[#This Row],[제품명]])</f>
        <v>0</v>
      </c>
      <c r="S648" s="126">
        <f>COUNTIF(사출계획!$M$88:$N$110,표4[[#This Row],[제품명]])</f>
        <v>0</v>
      </c>
      <c r="T648" s="34">
        <f>COUNTIF(사출계획!$O$62:$P$110,표4[[#This Row],[제품명]])</f>
        <v>0</v>
      </c>
      <c r="U648" s="126">
        <f>COUNTIF(사출계획!$O$62:$P$87,표4[[#This Row],[제품명]])</f>
        <v>0</v>
      </c>
      <c r="V648" s="126">
        <f>COUNTIF(사출계획!$O$88:$P$110,표4[[#This Row],[제품명]])</f>
        <v>0</v>
      </c>
      <c r="W648" s="34">
        <f>COUNTIF(사출계획!$Q$62:$R$110,표4[[#This Row],[제품명]])</f>
        <v>0</v>
      </c>
      <c r="X648" s="126">
        <f>COUNTIF(사출계획!$Q$62:$R$87,표4[[#This Row],[제품명]])</f>
        <v>0</v>
      </c>
      <c r="Y648" s="126">
        <f>COUNTIF(사출계획!$Q$88:$R$110,표4[[#This Row],[제품명]])</f>
        <v>0</v>
      </c>
      <c r="Z648" s="34">
        <f>COUNTIF(사출계획!$S$62:$T$110,표4[[#This Row],[제품명]])</f>
        <v>0</v>
      </c>
      <c r="AA648" s="126"/>
      <c r="AB648" s="126"/>
      <c r="AC648" s="33" t="s">
        <v>2671</v>
      </c>
      <c r="AD648" s="129">
        <f>SUMIF(표4[잉크명],표5[[#This Row],[잉크]],표4[월])</f>
        <v>0</v>
      </c>
      <c r="AE648" s="126">
        <f>SUMIF(표4[잉크명],표5[[#This Row],[잉크]],표4[월-3층])</f>
        <v>0</v>
      </c>
      <c r="AF648" s="126">
        <f>SUMIF(표4[잉크명],표5[[#This Row],[잉크]],표4[월-1층])</f>
        <v>0</v>
      </c>
      <c r="AG648" s="133">
        <f>SUMIF(표4[잉크명],표5[[#This Row],[잉크]],표4[화])</f>
        <v>0</v>
      </c>
      <c r="AH648" s="126">
        <f>SUMIF(표4[잉크명],표5[[#This Row],[잉크]],표4[화-3층])</f>
        <v>0</v>
      </c>
      <c r="AI648" s="126">
        <f>SUMIF(표4[잉크명],표5[[#This Row],[잉크]],표4[화-1층])</f>
        <v>0</v>
      </c>
      <c r="AJ648" s="130">
        <f>SUMIF(표4[잉크명],표5[[#This Row],[잉크]],표4[수])</f>
        <v>0</v>
      </c>
      <c r="AK648" s="126">
        <f>SUMIF(표4[잉크명],표5[[#This Row],[잉크]],표4[수-3층])</f>
        <v>0</v>
      </c>
      <c r="AL648" s="126">
        <f>SUMIF(표4[잉크명],표5[[#This Row],[잉크]],표4[수-1층])</f>
        <v>0</v>
      </c>
      <c r="AM648" s="34">
        <f>SUMIF(표4[잉크명],표5[[#This Row],[잉크]],표4[목])</f>
        <v>0</v>
      </c>
      <c r="AN648" s="126">
        <f>SUMIF(표4[잉크명],표5[[#This Row],[잉크]],표4[목-3층])</f>
        <v>0</v>
      </c>
      <c r="AO648" s="126">
        <f>SUMIF(표4[잉크명],표5[[#This Row],[잉크]],표4[목-1층])</f>
        <v>0</v>
      </c>
      <c r="AP648" s="34">
        <f>SUMIF(표4[잉크명],표5[[#This Row],[잉크]],표4[금])</f>
        <v>0</v>
      </c>
      <c r="AQ648" s="126">
        <f>SUMIF(표4[잉크명],표5[[#This Row],[잉크]],표4[금-3층])</f>
        <v>0</v>
      </c>
      <c r="AR648" s="126">
        <f>SUMIF(표4[잉크명],표5[[#This Row],[잉크]],표4[금-1층])</f>
        <v>0</v>
      </c>
      <c r="AS648" s="34">
        <f>SUMIF(표4[잉크명],표5[[#This Row],[잉크]],표4[토])</f>
        <v>0</v>
      </c>
      <c r="AT648" s="126">
        <f>SUMIF(표4[잉크명],표5[[#This Row],[잉크]],표4[토-3층])</f>
        <v>0</v>
      </c>
      <c r="AU648" s="126">
        <f>SUMIF(표4[잉크명],표5[[#This Row],[잉크]],표4[토-1층])</f>
        <v>0</v>
      </c>
      <c r="AV648" s="34">
        <f>SUMIF(표4[잉크명],표5[[#This Row],[잉크]],표4[일])</f>
        <v>0</v>
      </c>
      <c r="AW648" s="126">
        <f>SUMIF(표4[잉크명],표5[[#This Row],[잉크]],표4[일-3층])</f>
        <v>0</v>
      </c>
      <c r="AX648" s="126">
        <f>SUMIF(표4[잉크명],표5[[#This Row],[잉크]],표4[일-1층])</f>
        <v>0</v>
      </c>
      <c r="AY648" s="34">
        <f>SUMIF(표4[잉크명],표5[[#This Row],[잉크]],표4[차주 월])</f>
        <v>0</v>
      </c>
      <c r="AZ648" s="34">
        <f>SUM(표5[[#This Row],[월]:[차주 월]])</f>
        <v>0</v>
      </c>
    </row>
    <row r="649" spans="2:52" x14ac:dyDescent="0.3">
      <c r="B649" s="180" t="s">
        <v>1528</v>
      </c>
      <c r="C649" s="37"/>
      <c r="D649" s="178" t="s">
        <v>1531</v>
      </c>
      <c r="E649" s="54">
        <f>COUNTIF(사출계획!$E$62:$F$110,표4[[#This Row],[제품명]])</f>
        <v>0</v>
      </c>
      <c r="F649" s="131">
        <f>COUNTIF(사출계획!$E$62:$F$87,표4[[#This Row],[제품명]])</f>
        <v>0</v>
      </c>
      <c r="G649" s="131">
        <f>COUNTIF(사출계획!$E$88:$F$110,표4[[#This Row],[제품명]])</f>
        <v>0</v>
      </c>
      <c r="H649" s="54">
        <f>COUNTIF(사출계획!$G$62:$H$110,표4[[#This Row],[제품명]])</f>
        <v>0</v>
      </c>
      <c r="I649" s="132">
        <f>COUNTIF(사출계획!$G$62:$H$87,표4[[#This Row],[제품명]])</f>
        <v>0</v>
      </c>
      <c r="J649" s="132">
        <f>COUNTIF(사출계획!$G$88:$H$110,표4[[#This Row],[제품명]])</f>
        <v>0</v>
      </c>
      <c r="K649" s="54">
        <f>COUNTIF(사출계획!$I$62:$J$110,표4[[#This Row],[제품명]])</f>
        <v>0</v>
      </c>
      <c r="L649" s="131">
        <f>COUNTIF(사출계획!$I$62:$J$87,표4[[#This Row],[제품명]])</f>
        <v>0</v>
      </c>
      <c r="M649" s="131">
        <f>COUNTIF(사출계획!$I$88:$J$110,표4[[#This Row],[제품명]])</f>
        <v>0</v>
      </c>
      <c r="N649" s="129">
        <f>COUNTIF(사출계획!$K$62:$L$110,표4[[#This Row],[제품명]])</f>
        <v>0</v>
      </c>
      <c r="O649" s="131">
        <f>COUNTIF(사출계획!$K$62:$L$87,표4[[#This Row],[제품명]])</f>
        <v>0</v>
      </c>
      <c r="P649" s="131">
        <f>COUNTIF(사출계획!$K$88:$L$110,표4[[#This Row],[제품명]])</f>
        <v>0</v>
      </c>
      <c r="Q649" s="130">
        <f>COUNTIF(사출계획!$M$62:$N$110,표4[[#This Row],[제품명]])</f>
        <v>0</v>
      </c>
      <c r="R649" s="131">
        <f>COUNTIF(사출계획!$M$62:$N$87,표4[[#This Row],[제품명]])</f>
        <v>0</v>
      </c>
      <c r="S649" s="131">
        <f>COUNTIF(사출계획!$M$88:$N$110,표4[[#This Row],[제품명]])</f>
        <v>0</v>
      </c>
      <c r="T649" s="54">
        <f>COUNTIF(사출계획!$O$62:$P$110,표4[[#This Row],[제품명]])</f>
        <v>0</v>
      </c>
      <c r="U649" s="131">
        <f>COUNTIF(사출계획!$O$62:$P$87,표4[[#This Row],[제품명]])</f>
        <v>0</v>
      </c>
      <c r="V649" s="131">
        <f>COUNTIF(사출계획!$O$88:$P$110,표4[[#This Row],[제품명]])</f>
        <v>0</v>
      </c>
      <c r="W649" s="54">
        <f>COUNTIF(사출계획!$Q$62:$R$110,표4[[#This Row],[제품명]])</f>
        <v>0</v>
      </c>
      <c r="X649" s="131">
        <f>COUNTIF(사출계획!$Q$62:$R$87,표4[[#This Row],[제품명]])</f>
        <v>0</v>
      </c>
      <c r="Y649" s="131">
        <f>COUNTIF(사출계획!$Q$88:$R$110,표4[[#This Row],[제품명]])</f>
        <v>0</v>
      </c>
      <c r="Z649" s="54">
        <f>COUNTIF(사출계획!$S$62:$T$110,표4[[#This Row],[제품명]])</f>
        <v>0</v>
      </c>
      <c r="AA649" s="126"/>
      <c r="AB649" s="126"/>
      <c r="AC649" s="33" t="s">
        <v>2672</v>
      </c>
      <c r="AD649" s="129">
        <f>SUMIF(표4[잉크명],표5[[#This Row],[잉크]],표4[월])</f>
        <v>0</v>
      </c>
      <c r="AE649" s="126">
        <f>SUMIF(표4[잉크명],표5[[#This Row],[잉크]],표4[월-3층])</f>
        <v>0</v>
      </c>
      <c r="AF649" s="126">
        <f>SUMIF(표4[잉크명],표5[[#This Row],[잉크]],표4[월-1층])</f>
        <v>0</v>
      </c>
      <c r="AG649" s="133">
        <f>SUMIF(표4[잉크명],표5[[#This Row],[잉크]],표4[화])</f>
        <v>0</v>
      </c>
      <c r="AH649" s="126">
        <f>SUMIF(표4[잉크명],표5[[#This Row],[잉크]],표4[화-3층])</f>
        <v>0</v>
      </c>
      <c r="AI649" s="126">
        <f>SUMIF(표4[잉크명],표5[[#This Row],[잉크]],표4[화-1층])</f>
        <v>0</v>
      </c>
      <c r="AJ649" s="130">
        <f>SUMIF(표4[잉크명],표5[[#This Row],[잉크]],표4[수])</f>
        <v>0</v>
      </c>
      <c r="AK649" s="126">
        <f>SUMIF(표4[잉크명],표5[[#This Row],[잉크]],표4[수-3층])</f>
        <v>0</v>
      </c>
      <c r="AL649" s="126">
        <f>SUMIF(표4[잉크명],표5[[#This Row],[잉크]],표4[수-1층])</f>
        <v>0</v>
      </c>
      <c r="AM649" s="34">
        <f>SUMIF(표4[잉크명],표5[[#This Row],[잉크]],표4[목])</f>
        <v>0</v>
      </c>
      <c r="AN649" s="126">
        <f>SUMIF(표4[잉크명],표5[[#This Row],[잉크]],표4[목-3층])</f>
        <v>0</v>
      </c>
      <c r="AO649" s="126">
        <f>SUMIF(표4[잉크명],표5[[#This Row],[잉크]],표4[목-1층])</f>
        <v>0</v>
      </c>
      <c r="AP649" s="34">
        <f>SUMIF(표4[잉크명],표5[[#This Row],[잉크]],표4[금])</f>
        <v>0</v>
      </c>
      <c r="AQ649" s="126">
        <f>SUMIF(표4[잉크명],표5[[#This Row],[잉크]],표4[금-3층])</f>
        <v>0</v>
      </c>
      <c r="AR649" s="126">
        <f>SUMIF(표4[잉크명],표5[[#This Row],[잉크]],표4[금-1층])</f>
        <v>0</v>
      </c>
      <c r="AS649" s="34">
        <f>SUMIF(표4[잉크명],표5[[#This Row],[잉크]],표4[토])</f>
        <v>0</v>
      </c>
      <c r="AT649" s="126">
        <f>SUMIF(표4[잉크명],표5[[#This Row],[잉크]],표4[토-3층])</f>
        <v>0</v>
      </c>
      <c r="AU649" s="126">
        <f>SUMIF(표4[잉크명],표5[[#This Row],[잉크]],표4[토-1층])</f>
        <v>0</v>
      </c>
      <c r="AV649" s="34">
        <f>SUMIF(표4[잉크명],표5[[#This Row],[잉크]],표4[일])</f>
        <v>0</v>
      </c>
      <c r="AW649" s="126">
        <f>SUMIF(표4[잉크명],표5[[#This Row],[잉크]],표4[일-3층])</f>
        <v>0</v>
      </c>
      <c r="AX649" s="126">
        <f>SUMIF(표4[잉크명],표5[[#This Row],[잉크]],표4[일-1층])</f>
        <v>0</v>
      </c>
      <c r="AY649" s="34">
        <f>SUMIF(표4[잉크명],표5[[#This Row],[잉크]],표4[차주 월])</f>
        <v>0</v>
      </c>
      <c r="AZ649" s="34">
        <f>SUM(표5[[#This Row],[월]:[차주 월]])</f>
        <v>0</v>
      </c>
    </row>
    <row r="650" spans="2:52" x14ac:dyDescent="0.3">
      <c r="B650" s="180" t="s">
        <v>1143</v>
      </c>
      <c r="C650" s="37"/>
      <c r="D650" s="33" t="s">
        <v>1536</v>
      </c>
      <c r="E650" s="34">
        <f>COUNTIF(사출계획!$E$62:$F$110,표4[[#This Row],[제품명]])</f>
        <v>0</v>
      </c>
      <c r="F650" s="126">
        <f>COUNTIF(사출계획!$E$62:$F$87,표4[[#This Row],[제품명]])</f>
        <v>0</v>
      </c>
      <c r="G650" s="126">
        <f>COUNTIF(사출계획!$E$88:$F$110,표4[[#This Row],[제품명]])</f>
        <v>0</v>
      </c>
      <c r="H650" s="34">
        <f>COUNTIF(사출계획!$G$62:$H$110,표4[[#This Row],[제품명]])</f>
        <v>0</v>
      </c>
      <c r="I650" s="128">
        <f>COUNTIF(사출계획!$G$62:$H$87,표4[[#This Row],[제품명]])</f>
        <v>0</v>
      </c>
      <c r="J650" s="128">
        <f>COUNTIF(사출계획!$G$88:$H$110,표4[[#This Row],[제품명]])</f>
        <v>0</v>
      </c>
      <c r="K650" s="34">
        <f>COUNTIF(사출계획!$I$62:$J$110,표4[[#This Row],[제품명]])</f>
        <v>0</v>
      </c>
      <c r="L650" s="126">
        <f>COUNTIF(사출계획!$I$62:$J$87,표4[[#This Row],[제품명]])</f>
        <v>0</v>
      </c>
      <c r="M650" s="126">
        <f>COUNTIF(사출계획!$I$88:$J$110,표4[[#This Row],[제품명]])</f>
        <v>0</v>
      </c>
      <c r="N650" s="129">
        <f>COUNTIF(사출계획!$K$62:$L$110,표4[[#This Row],[제품명]])</f>
        <v>0</v>
      </c>
      <c r="O650" s="126">
        <f>COUNTIF(사출계획!$K$62:$L$87,표4[[#This Row],[제품명]])</f>
        <v>0</v>
      </c>
      <c r="P650" s="126">
        <f>COUNTIF(사출계획!$K$88:$L$110,표4[[#This Row],[제품명]])</f>
        <v>0</v>
      </c>
      <c r="Q650" s="130">
        <f>COUNTIF(사출계획!$M$62:$N$110,표4[[#This Row],[제품명]])</f>
        <v>0</v>
      </c>
      <c r="R650" s="126">
        <f>COUNTIF(사출계획!$M$62:$N$87,표4[[#This Row],[제품명]])</f>
        <v>0</v>
      </c>
      <c r="S650" s="126">
        <f>COUNTIF(사출계획!$M$88:$N$110,표4[[#This Row],[제품명]])</f>
        <v>0</v>
      </c>
      <c r="T650" s="34">
        <f>COUNTIF(사출계획!$O$62:$P$110,표4[[#This Row],[제품명]])</f>
        <v>0</v>
      </c>
      <c r="U650" s="126">
        <f>COUNTIF(사출계획!$O$62:$P$87,표4[[#This Row],[제품명]])</f>
        <v>0</v>
      </c>
      <c r="V650" s="126">
        <f>COUNTIF(사출계획!$O$88:$P$110,표4[[#This Row],[제품명]])</f>
        <v>0</v>
      </c>
      <c r="W650" s="34">
        <f>COUNTIF(사출계획!$Q$62:$R$110,표4[[#This Row],[제품명]])</f>
        <v>0</v>
      </c>
      <c r="X650" s="126">
        <f>COUNTIF(사출계획!$Q$62:$R$87,표4[[#This Row],[제품명]])</f>
        <v>0</v>
      </c>
      <c r="Y650" s="126">
        <f>COUNTIF(사출계획!$Q$88:$R$110,표4[[#This Row],[제품명]])</f>
        <v>0</v>
      </c>
      <c r="Z650" s="34">
        <f>COUNTIF(사출계획!$S$62:$T$110,표4[[#This Row],[제품명]])</f>
        <v>0</v>
      </c>
      <c r="AA650" s="126"/>
      <c r="AB650" s="126"/>
      <c r="AC650" s="276" t="s">
        <v>2673</v>
      </c>
      <c r="AD650" s="129">
        <f>SUMIF(표4[잉크명],표5[[#This Row],[잉크]],표4[월])</f>
        <v>0</v>
      </c>
      <c r="AE650" s="131">
        <f>SUMIF(표4[잉크명],표5[[#This Row],[잉크]],표4[월-3층])</f>
        <v>0</v>
      </c>
      <c r="AF650" s="131">
        <f>SUMIF(표4[잉크명],표5[[#This Row],[잉크]],표4[월-1층])</f>
        <v>0</v>
      </c>
      <c r="AG650" s="133">
        <f>SUMIF(표4[잉크명],표5[[#This Row],[잉크]],표4[화])</f>
        <v>0</v>
      </c>
      <c r="AH650" s="131">
        <f>SUMIF(표4[잉크명],표5[[#This Row],[잉크]],표4[화-3층])</f>
        <v>0</v>
      </c>
      <c r="AI650" s="131">
        <f>SUMIF(표4[잉크명],표5[[#This Row],[잉크]],표4[화-1층])</f>
        <v>0</v>
      </c>
      <c r="AJ650" s="130">
        <f>SUMIF(표4[잉크명],표5[[#This Row],[잉크]],표4[수])</f>
        <v>0</v>
      </c>
      <c r="AK650" s="131">
        <f>SUMIF(표4[잉크명],표5[[#This Row],[잉크]],표4[수-3층])</f>
        <v>0</v>
      </c>
      <c r="AL650" s="131">
        <f>SUMIF(표4[잉크명],표5[[#This Row],[잉크]],표4[수-1층])</f>
        <v>0</v>
      </c>
      <c r="AM650" s="54">
        <f>SUMIF(표4[잉크명],표5[[#This Row],[잉크]],표4[목])</f>
        <v>0</v>
      </c>
      <c r="AN650" s="131">
        <f>SUMIF(표4[잉크명],표5[[#This Row],[잉크]],표4[목-3층])</f>
        <v>0</v>
      </c>
      <c r="AO650" s="131">
        <f>SUMIF(표4[잉크명],표5[[#This Row],[잉크]],표4[목-1층])</f>
        <v>0</v>
      </c>
      <c r="AP650" s="54">
        <f>SUMIF(표4[잉크명],표5[[#This Row],[잉크]],표4[금])</f>
        <v>0</v>
      </c>
      <c r="AQ650" s="131">
        <f>SUMIF(표4[잉크명],표5[[#This Row],[잉크]],표4[금-3층])</f>
        <v>0</v>
      </c>
      <c r="AR650" s="131">
        <f>SUMIF(표4[잉크명],표5[[#This Row],[잉크]],표4[금-1층])</f>
        <v>0</v>
      </c>
      <c r="AS650" s="54">
        <f>SUMIF(표4[잉크명],표5[[#This Row],[잉크]],표4[토])</f>
        <v>0</v>
      </c>
      <c r="AT650" s="131">
        <f>SUMIF(표4[잉크명],표5[[#This Row],[잉크]],표4[토-3층])</f>
        <v>0</v>
      </c>
      <c r="AU650" s="131">
        <f>SUMIF(표4[잉크명],표5[[#This Row],[잉크]],표4[토-1층])</f>
        <v>0</v>
      </c>
      <c r="AV650" s="54">
        <f>SUMIF(표4[잉크명],표5[[#This Row],[잉크]],표4[일])</f>
        <v>0</v>
      </c>
      <c r="AW650" s="131">
        <f>SUMIF(표4[잉크명],표5[[#This Row],[잉크]],표4[일-3층])</f>
        <v>0</v>
      </c>
      <c r="AX650" s="131">
        <f>SUMIF(표4[잉크명],표5[[#This Row],[잉크]],표4[일-1층])</f>
        <v>0</v>
      </c>
      <c r="AY650" s="54">
        <f>SUMIF(표4[잉크명],표5[[#This Row],[잉크]],표4[차주 월])</f>
        <v>0</v>
      </c>
      <c r="AZ650" s="54">
        <f>SUM(표5[[#This Row],[월]:[차주 월]])</f>
        <v>0</v>
      </c>
    </row>
    <row r="651" spans="2:52" x14ac:dyDescent="0.3">
      <c r="B651" s="180" t="s">
        <v>1538</v>
      </c>
      <c r="C651" s="37"/>
      <c r="D651" s="33" t="s">
        <v>1539</v>
      </c>
      <c r="E651" s="34">
        <f>COUNTIF(사출계획!$E$62:$F$110,표4[[#This Row],[제품명]])</f>
        <v>0</v>
      </c>
      <c r="F651" s="126">
        <f>COUNTIF(사출계획!$E$62:$F$87,표4[[#This Row],[제품명]])</f>
        <v>0</v>
      </c>
      <c r="G651" s="126">
        <f>COUNTIF(사출계획!$E$88:$F$110,표4[[#This Row],[제품명]])</f>
        <v>0</v>
      </c>
      <c r="H651" s="34">
        <f>COUNTIF(사출계획!$G$62:$H$110,표4[[#This Row],[제품명]])</f>
        <v>0</v>
      </c>
      <c r="I651" s="128">
        <f>COUNTIF(사출계획!$G$62:$H$87,표4[[#This Row],[제품명]])</f>
        <v>0</v>
      </c>
      <c r="J651" s="128">
        <f>COUNTIF(사출계획!$G$88:$H$110,표4[[#This Row],[제품명]])</f>
        <v>0</v>
      </c>
      <c r="K651" s="34">
        <f>COUNTIF(사출계획!$I$62:$J$110,표4[[#This Row],[제품명]])</f>
        <v>0</v>
      </c>
      <c r="L651" s="126">
        <f>COUNTIF(사출계획!$I$62:$J$87,표4[[#This Row],[제품명]])</f>
        <v>0</v>
      </c>
      <c r="M651" s="126">
        <f>COUNTIF(사출계획!$I$88:$J$110,표4[[#This Row],[제품명]])</f>
        <v>0</v>
      </c>
      <c r="N651" s="129">
        <f>COUNTIF(사출계획!$K$62:$L$110,표4[[#This Row],[제품명]])</f>
        <v>0</v>
      </c>
      <c r="O651" s="126">
        <f>COUNTIF(사출계획!$K$62:$L$87,표4[[#This Row],[제품명]])</f>
        <v>0</v>
      </c>
      <c r="P651" s="126">
        <f>COUNTIF(사출계획!$K$88:$L$110,표4[[#This Row],[제품명]])</f>
        <v>0</v>
      </c>
      <c r="Q651" s="130">
        <f>COUNTIF(사출계획!$M$62:$N$110,표4[[#This Row],[제품명]])</f>
        <v>0</v>
      </c>
      <c r="R651" s="126">
        <f>COUNTIF(사출계획!$M$62:$N$87,표4[[#This Row],[제품명]])</f>
        <v>0</v>
      </c>
      <c r="S651" s="126">
        <f>COUNTIF(사출계획!$M$88:$N$110,표4[[#This Row],[제품명]])</f>
        <v>0</v>
      </c>
      <c r="T651" s="34">
        <f>COUNTIF(사출계획!$O$62:$P$110,표4[[#This Row],[제품명]])</f>
        <v>0</v>
      </c>
      <c r="U651" s="126">
        <f>COUNTIF(사출계획!$O$62:$P$87,표4[[#This Row],[제품명]])</f>
        <v>0</v>
      </c>
      <c r="V651" s="126">
        <f>COUNTIF(사출계획!$O$88:$P$110,표4[[#This Row],[제품명]])</f>
        <v>0</v>
      </c>
      <c r="W651" s="34">
        <f>COUNTIF(사출계획!$Q$62:$R$110,표4[[#This Row],[제품명]])</f>
        <v>0</v>
      </c>
      <c r="X651" s="126">
        <f>COUNTIF(사출계획!$Q$62:$R$87,표4[[#This Row],[제품명]])</f>
        <v>0</v>
      </c>
      <c r="Y651" s="126">
        <f>COUNTIF(사출계획!$Q$88:$R$110,표4[[#This Row],[제품명]])</f>
        <v>0</v>
      </c>
      <c r="Z651" s="34">
        <f>COUNTIF(사출계획!$S$62:$T$110,표4[[#This Row],[제품명]])</f>
        <v>0</v>
      </c>
      <c r="AA651" s="126"/>
      <c r="AB651" s="126"/>
      <c r="AC651" s="278" t="s">
        <v>2685</v>
      </c>
      <c r="AD651" s="129">
        <f>SUMIF(표4[잉크명],표5[[#This Row],[잉크]],표4[월])</f>
        <v>0</v>
      </c>
      <c r="AE651" s="131">
        <f>SUMIF(표4[잉크명],표5[[#This Row],[잉크]],표4[월-3층])</f>
        <v>0</v>
      </c>
      <c r="AF651" s="131">
        <f>SUMIF(표4[잉크명],표5[[#This Row],[잉크]],표4[월-1층])</f>
        <v>0</v>
      </c>
      <c r="AG651" s="133">
        <f>SUMIF(표4[잉크명],표5[[#This Row],[잉크]],표4[화])</f>
        <v>0</v>
      </c>
      <c r="AH651" s="131">
        <f>SUMIF(표4[잉크명],표5[[#This Row],[잉크]],표4[화-3층])</f>
        <v>0</v>
      </c>
      <c r="AI651" s="131">
        <f>SUMIF(표4[잉크명],표5[[#This Row],[잉크]],표4[화-1층])</f>
        <v>0</v>
      </c>
      <c r="AJ651" s="130">
        <f>SUMIF(표4[잉크명],표5[[#This Row],[잉크]],표4[수])</f>
        <v>0</v>
      </c>
      <c r="AK651" s="131">
        <f>SUMIF(표4[잉크명],표5[[#This Row],[잉크]],표4[수-3층])</f>
        <v>0</v>
      </c>
      <c r="AL651" s="131">
        <f>SUMIF(표4[잉크명],표5[[#This Row],[잉크]],표4[수-1층])</f>
        <v>0</v>
      </c>
      <c r="AM651" s="54">
        <f>SUMIF(표4[잉크명],표5[[#This Row],[잉크]],표4[목])</f>
        <v>0</v>
      </c>
      <c r="AN651" s="131">
        <f>SUMIF(표4[잉크명],표5[[#This Row],[잉크]],표4[목-3층])</f>
        <v>0</v>
      </c>
      <c r="AO651" s="131">
        <f>SUMIF(표4[잉크명],표5[[#This Row],[잉크]],표4[목-1층])</f>
        <v>0</v>
      </c>
      <c r="AP651" s="54">
        <f>SUMIF(표4[잉크명],표5[[#This Row],[잉크]],표4[금])</f>
        <v>0</v>
      </c>
      <c r="AQ651" s="131">
        <f>SUMIF(표4[잉크명],표5[[#This Row],[잉크]],표4[금-3층])</f>
        <v>0</v>
      </c>
      <c r="AR651" s="131">
        <f>SUMIF(표4[잉크명],표5[[#This Row],[잉크]],표4[금-1층])</f>
        <v>0</v>
      </c>
      <c r="AS651" s="54">
        <f>SUMIF(표4[잉크명],표5[[#This Row],[잉크]],표4[토])</f>
        <v>0</v>
      </c>
      <c r="AT651" s="131">
        <f>SUMIF(표4[잉크명],표5[[#This Row],[잉크]],표4[토-3층])</f>
        <v>0</v>
      </c>
      <c r="AU651" s="131">
        <f>SUMIF(표4[잉크명],표5[[#This Row],[잉크]],표4[토-1층])</f>
        <v>0</v>
      </c>
      <c r="AV651" s="54">
        <f>SUMIF(표4[잉크명],표5[[#This Row],[잉크]],표4[일])</f>
        <v>0</v>
      </c>
      <c r="AW651" s="131">
        <f>SUMIF(표4[잉크명],표5[[#This Row],[잉크]],표4[일-3층])</f>
        <v>0</v>
      </c>
      <c r="AX651" s="131">
        <f>SUMIF(표4[잉크명],표5[[#This Row],[잉크]],표4[일-1층])</f>
        <v>0</v>
      </c>
      <c r="AY651" s="54">
        <f>SUMIF(표4[잉크명],표5[[#This Row],[잉크]],표4[차주 월])</f>
        <v>0</v>
      </c>
      <c r="AZ651" s="54">
        <f>SUM(표5[[#This Row],[월]:[차주 월]])</f>
        <v>0</v>
      </c>
    </row>
    <row r="652" spans="2:52" x14ac:dyDescent="0.3">
      <c r="B652" s="180" t="s">
        <v>1538</v>
      </c>
      <c r="C652" s="37"/>
      <c r="D652" s="33" t="s">
        <v>1540</v>
      </c>
      <c r="E652" s="34">
        <f>COUNTIF(사출계획!$E$62:$F$110,표4[[#This Row],[제품명]])</f>
        <v>0</v>
      </c>
      <c r="F652" s="126">
        <f>COUNTIF(사출계획!$E$62:$F$87,표4[[#This Row],[제품명]])</f>
        <v>0</v>
      </c>
      <c r="G652" s="126">
        <f>COUNTIF(사출계획!$E$88:$F$110,표4[[#This Row],[제품명]])</f>
        <v>0</v>
      </c>
      <c r="H652" s="34">
        <f>COUNTIF(사출계획!$G$62:$H$110,표4[[#This Row],[제품명]])</f>
        <v>0</v>
      </c>
      <c r="I652" s="128">
        <f>COUNTIF(사출계획!$G$62:$H$87,표4[[#This Row],[제품명]])</f>
        <v>0</v>
      </c>
      <c r="J652" s="128">
        <f>COUNTIF(사출계획!$G$88:$H$110,표4[[#This Row],[제품명]])</f>
        <v>0</v>
      </c>
      <c r="K652" s="34">
        <f>COUNTIF(사출계획!$I$62:$J$110,표4[[#This Row],[제품명]])</f>
        <v>0</v>
      </c>
      <c r="L652" s="126">
        <f>COUNTIF(사출계획!$I$62:$J$87,표4[[#This Row],[제품명]])</f>
        <v>0</v>
      </c>
      <c r="M652" s="126">
        <f>COUNTIF(사출계획!$I$88:$J$110,표4[[#This Row],[제품명]])</f>
        <v>0</v>
      </c>
      <c r="N652" s="129">
        <f>COUNTIF(사출계획!$K$62:$L$110,표4[[#This Row],[제품명]])</f>
        <v>0</v>
      </c>
      <c r="O652" s="126">
        <f>COUNTIF(사출계획!$K$62:$L$87,표4[[#This Row],[제품명]])</f>
        <v>0</v>
      </c>
      <c r="P652" s="126">
        <f>COUNTIF(사출계획!$K$88:$L$110,표4[[#This Row],[제품명]])</f>
        <v>0</v>
      </c>
      <c r="Q652" s="130">
        <f>COUNTIF(사출계획!$M$62:$N$110,표4[[#This Row],[제품명]])</f>
        <v>0</v>
      </c>
      <c r="R652" s="126">
        <f>COUNTIF(사출계획!$M$62:$N$87,표4[[#This Row],[제품명]])</f>
        <v>0</v>
      </c>
      <c r="S652" s="126">
        <f>COUNTIF(사출계획!$M$88:$N$110,표4[[#This Row],[제품명]])</f>
        <v>0</v>
      </c>
      <c r="T652" s="34">
        <f>COUNTIF(사출계획!$O$62:$P$110,표4[[#This Row],[제품명]])</f>
        <v>0</v>
      </c>
      <c r="U652" s="126">
        <f>COUNTIF(사출계획!$O$62:$P$87,표4[[#This Row],[제품명]])</f>
        <v>0</v>
      </c>
      <c r="V652" s="126">
        <f>COUNTIF(사출계획!$O$88:$P$110,표4[[#This Row],[제품명]])</f>
        <v>0</v>
      </c>
      <c r="W652" s="34">
        <f>COUNTIF(사출계획!$Q$62:$R$110,표4[[#This Row],[제품명]])</f>
        <v>0</v>
      </c>
      <c r="X652" s="126">
        <f>COUNTIF(사출계획!$Q$62:$R$87,표4[[#This Row],[제품명]])</f>
        <v>0</v>
      </c>
      <c r="Y652" s="126">
        <f>COUNTIF(사출계획!$Q$88:$R$110,표4[[#This Row],[제품명]])</f>
        <v>0</v>
      </c>
      <c r="Z652" s="34">
        <f>COUNTIF(사출계획!$S$62:$T$110,표4[[#This Row],[제품명]])</f>
        <v>0</v>
      </c>
      <c r="AA652" s="126"/>
      <c r="AB652" s="126"/>
      <c r="AC652" s="278" t="s">
        <v>2686</v>
      </c>
      <c r="AD652" s="129">
        <f>SUMIF(표4[잉크명],표5[[#This Row],[잉크]],표4[월])</f>
        <v>0</v>
      </c>
      <c r="AE652" s="131">
        <f>SUMIF(표4[잉크명],표5[[#This Row],[잉크]],표4[월-3층])</f>
        <v>0</v>
      </c>
      <c r="AF652" s="131">
        <f>SUMIF(표4[잉크명],표5[[#This Row],[잉크]],표4[월-1층])</f>
        <v>0</v>
      </c>
      <c r="AG652" s="133">
        <f>SUMIF(표4[잉크명],표5[[#This Row],[잉크]],표4[화])</f>
        <v>0</v>
      </c>
      <c r="AH652" s="131">
        <f>SUMIF(표4[잉크명],표5[[#This Row],[잉크]],표4[화-3층])</f>
        <v>0</v>
      </c>
      <c r="AI652" s="131">
        <f>SUMIF(표4[잉크명],표5[[#This Row],[잉크]],표4[화-1층])</f>
        <v>0</v>
      </c>
      <c r="AJ652" s="130">
        <f>SUMIF(표4[잉크명],표5[[#This Row],[잉크]],표4[수])</f>
        <v>0</v>
      </c>
      <c r="AK652" s="131">
        <f>SUMIF(표4[잉크명],표5[[#This Row],[잉크]],표4[수-3층])</f>
        <v>0</v>
      </c>
      <c r="AL652" s="131">
        <f>SUMIF(표4[잉크명],표5[[#This Row],[잉크]],표4[수-1층])</f>
        <v>0</v>
      </c>
      <c r="AM652" s="54">
        <f>SUMIF(표4[잉크명],표5[[#This Row],[잉크]],표4[목])</f>
        <v>0</v>
      </c>
      <c r="AN652" s="131">
        <f>SUMIF(표4[잉크명],표5[[#This Row],[잉크]],표4[목-3층])</f>
        <v>0</v>
      </c>
      <c r="AO652" s="131">
        <f>SUMIF(표4[잉크명],표5[[#This Row],[잉크]],표4[목-1층])</f>
        <v>0</v>
      </c>
      <c r="AP652" s="54">
        <f>SUMIF(표4[잉크명],표5[[#This Row],[잉크]],표4[금])</f>
        <v>0</v>
      </c>
      <c r="AQ652" s="131">
        <f>SUMIF(표4[잉크명],표5[[#This Row],[잉크]],표4[금-3층])</f>
        <v>0</v>
      </c>
      <c r="AR652" s="131">
        <f>SUMIF(표4[잉크명],표5[[#This Row],[잉크]],표4[금-1층])</f>
        <v>0</v>
      </c>
      <c r="AS652" s="54">
        <f>SUMIF(표4[잉크명],표5[[#This Row],[잉크]],표4[토])</f>
        <v>0</v>
      </c>
      <c r="AT652" s="131">
        <f>SUMIF(표4[잉크명],표5[[#This Row],[잉크]],표4[토-3층])</f>
        <v>0</v>
      </c>
      <c r="AU652" s="131">
        <f>SUMIF(표4[잉크명],표5[[#This Row],[잉크]],표4[토-1층])</f>
        <v>0</v>
      </c>
      <c r="AV652" s="54">
        <f>SUMIF(표4[잉크명],표5[[#This Row],[잉크]],표4[일])</f>
        <v>0</v>
      </c>
      <c r="AW652" s="131">
        <f>SUMIF(표4[잉크명],표5[[#This Row],[잉크]],표4[일-3층])</f>
        <v>0</v>
      </c>
      <c r="AX652" s="131">
        <f>SUMIF(표4[잉크명],표5[[#This Row],[잉크]],표4[일-1층])</f>
        <v>0</v>
      </c>
      <c r="AY652" s="54">
        <f>SUMIF(표4[잉크명],표5[[#This Row],[잉크]],표4[차주 월])</f>
        <v>0</v>
      </c>
      <c r="AZ652" s="54">
        <f>SUM(표5[[#This Row],[월]:[차주 월]])</f>
        <v>0</v>
      </c>
    </row>
    <row r="653" spans="2:52" x14ac:dyDescent="0.3">
      <c r="B653" s="180" t="s">
        <v>1538</v>
      </c>
      <c r="C653" s="37"/>
      <c r="D653" s="33" t="s">
        <v>1541</v>
      </c>
      <c r="E653" s="34">
        <f>COUNTIF(사출계획!$E$62:$F$110,표4[[#This Row],[제품명]])</f>
        <v>0</v>
      </c>
      <c r="F653" s="126">
        <f>COUNTIF(사출계획!$E$62:$F$87,표4[[#This Row],[제품명]])</f>
        <v>0</v>
      </c>
      <c r="G653" s="126">
        <f>COUNTIF(사출계획!$E$88:$F$110,표4[[#This Row],[제품명]])</f>
        <v>0</v>
      </c>
      <c r="H653" s="34">
        <f>COUNTIF(사출계획!$G$62:$H$110,표4[[#This Row],[제품명]])</f>
        <v>0</v>
      </c>
      <c r="I653" s="128">
        <f>COUNTIF(사출계획!$G$62:$H$87,표4[[#This Row],[제품명]])</f>
        <v>0</v>
      </c>
      <c r="J653" s="128">
        <f>COUNTIF(사출계획!$G$88:$H$110,표4[[#This Row],[제품명]])</f>
        <v>0</v>
      </c>
      <c r="K653" s="34">
        <f>COUNTIF(사출계획!$I$62:$J$110,표4[[#This Row],[제품명]])</f>
        <v>0</v>
      </c>
      <c r="L653" s="126">
        <f>COUNTIF(사출계획!$I$62:$J$87,표4[[#This Row],[제품명]])</f>
        <v>0</v>
      </c>
      <c r="M653" s="126">
        <f>COUNTIF(사출계획!$I$88:$J$110,표4[[#This Row],[제품명]])</f>
        <v>0</v>
      </c>
      <c r="N653" s="129">
        <f>COUNTIF(사출계획!$K$62:$L$110,표4[[#This Row],[제품명]])</f>
        <v>0</v>
      </c>
      <c r="O653" s="126">
        <f>COUNTIF(사출계획!$K$62:$L$87,표4[[#This Row],[제품명]])</f>
        <v>0</v>
      </c>
      <c r="P653" s="126">
        <f>COUNTIF(사출계획!$K$88:$L$110,표4[[#This Row],[제품명]])</f>
        <v>0</v>
      </c>
      <c r="Q653" s="130">
        <f>COUNTIF(사출계획!$M$62:$N$110,표4[[#This Row],[제품명]])</f>
        <v>0</v>
      </c>
      <c r="R653" s="126">
        <f>COUNTIF(사출계획!$M$62:$N$87,표4[[#This Row],[제품명]])</f>
        <v>0</v>
      </c>
      <c r="S653" s="126">
        <f>COUNTIF(사출계획!$M$88:$N$110,표4[[#This Row],[제품명]])</f>
        <v>0</v>
      </c>
      <c r="T653" s="34">
        <f>COUNTIF(사출계획!$O$62:$P$110,표4[[#This Row],[제품명]])</f>
        <v>0</v>
      </c>
      <c r="U653" s="126">
        <f>COUNTIF(사출계획!$O$62:$P$87,표4[[#This Row],[제품명]])</f>
        <v>0</v>
      </c>
      <c r="V653" s="126">
        <f>COUNTIF(사출계획!$O$88:$P$110,표4[[#This Row],[제품명]])</f>
        <v>0</v>
      </c>
      <c r="W653" s="34">
        <f>COUNTIF(사출계획!$Q$62:$R$110,표4[[#This Row],[제품명]])</f>
        <v>0</v>
      </c>
      <c r="X653" s="126">
        <f>COUNTIF(사출계획!$Q$62:$R$87,표4[[#This Row],[제품명]])</f>
        <v>0</v>
      </c>
      <c r="Y653" s="126">
        <f>COUNTIF(사출계획!$Q$88:$R$110,표4[[#This Row],[제품명]])</f>
        <v>0</v>
      </c>
      <c r="Z653" s="34">
        <f>COUNTIF(사출계획!$S$62:$T$110,표4[[#This Row],[제품명]])</f>
        <v>0</v>
      </c>
      <c r="AA653" s="126"/>
      <c r="AB653" s="126"/>
      <c r="AC653" s="278" t="s">
        <v>2687</v>
      </c>
      <c r="AD653" s="129">
        <f>SUMIF(표4[잉크명],표5[[#This Row],[잉크]],표4[월])</f>
        <v>0</v>
      </c>
      <c r="AE653" s="131">
        <f>SUMIF(표4[잉크명],표5[[#This Row],[잉크]],표4[월-3층])</f>
        <v>0</v>
      </c>
      <c r="AF653" s="131">
        <f>SUMIF(표4[잉크명],표5[[#This Row],[잉크]],표4[월-1층])</f>
        <v>0</v>
      </c>
      <c r="AG653" s="133">
        <f>SUMIF(표4[잉크명],표5[[#This Row],[잉크]],표4[화])</f>
        <v>0</v>
      </c>
      <c r="AH653" s="131">
        <f>SUMIF(표4[잉크명],표5[[#This Row],[잉크]],표4[화-3층])</f>
        <v>0</v>
      </c>
      <c r="AI653" s="131">
        <f>SUMIF(표4[잉크명],표5[[#This Row],[잉크]],표4[화-1층])</f>
        <v>0</v>
      </c>
      <c r="AJ653" s="130">
        <f>SUMIF(표4[잉크명],표5[[#This Row],[잉크]],표4[수])</f>
        <v>0</v>
      </c>
      <c r="AK653" s="131">
        <f>SUMIF(표4[잉크명],표5[[#This Row],[잉크]],표4[수-3층])</f>
        <v>0</v>
      </c>
      <c r="AL653" s="131">
        <f>SUMIF(표4[잉크명],표5[[#This Row],[잉크]],표4[수-1층])</f>
        <v>0</v>
      </c>
      <c r="AM653" s="54">
        <f>SUMIF(표4[잉크명],표5[[#This Row],[잉크]],표4[목])</f>
        <v>0</v>
      </c>
      <c r="AN653" s="131">
        <f>SUMIF(표4[잉크명],표5[[#This Row],[잉크]],표4[목-3층])</f>
        <v>0</v>
      </c>
      <c r="AO653" s="131">
        <f>SUMIF(표4[잉크명],표5[[#This Row],[잉크]],표4[목-1층])</f>
        <v>0</v>
      </c>
      <c r="AP653" s="54">
        <f>SUMIF(표4[잉크명],표5[[#This Row],[잉크]],표4[금])</f>
        <v>0</v>
      </c>
      <c r="AQ653" s="131">
        <f>SUMIF(표4[잉크명],표5[[#This Row],[잉크]],표4[금-3층])</f>
        <v>0</v>
      </c>
      <c r="AR653" s="131">
        <f>SUMIF(표4[잉크명],표5[[#This Row],[잉크]],표4[금-1층])</f>
        <v>0</v>
      </c>
      <c r="AS653" s="54">
        <f>SUMIF(표4[잉크명],표5[[#This Row],[잉크]],표4[토])</f>
        <v>0</v>
      </c>
      <c r="AT653" s="131">
        <f>SUMIF(표4[잉크명],표5[[#This Row],[잉크]],표4[토-3층])</f>
        <v>0</v>
      </c>
      <c r="AU653" s="131">
        <f>SUMIF(표4[잉크명],표5[[#This Row],[잉크]],표4[토-1층])</f>
        <v>0</v>
      </c>
      <c r="AV653" s="54">
        <f>SUMIF(표4[잉크명],표5[[#This Row],[잉크]],표4[일])</f>
        <v>0</v>
      </c>
      <c r="AW653" s="131">
        <f>SUMIF(표4[잉크명],표5[[#This Row],[잉크]],표4[일-3층])</f>
        <v>0</v>
      </c>
      <c r="AX653" s="131">
        <f>SUMIF(표4[잉크명],표5[[#This Row],[잉크]],표4[일-1층])</f>
        <v>0</v>
      </c>
      <c r="AY653" s="54">
        <f>SUMIF(표4[잉크명],표5[[#This Row],[잉크]],표4[차주 월])</f>
        <v>0</v>
      </c>
      <c r="AZ653" s="54">
        <f>SUM(표5[[#This Row],[월]:[차주 월]])</f>
        <v>0</v>
      </c>
    </row>
    <row r="654" spans="2:52" x14ac:dyDescent="0.3">
      <c r="B654" s="180" t="s">
        <v>1547</v>
      </c>
      <c r="C654" s="37"/>
      <c r="D654" s="33" t="s">
        <v>1545</v>
      </c>
      <c r="E654" s="34">
        <f>COUNTIF(사출계획!$E$62:$F$110,표4[[#This Row],[제품명]])</f>
        <v>0</v>
      </c>
      <c r="F654" s="126">
        <f>COUNTIF(사출계획!$E$62:$F$87,표4[[#This Row],[제품명]])</f>
        <v>0</v>
      </c>
      <c r="G654" s="126">
        <f>COUNTIF(사출계획!$E$88:$F$110,표4[[#This Row],[제품명]])</f>
        <v>0</v>
      </c>
      <c r="H654" s="34">
        <f>COUNTIF(사출계획!$G$62:$H$110,표4[[#This Row],[제품명]])</f>
        <v>0</v>
      </c>
      <c r="I654" s="128">
        <f>COUNTIF(사출계획!$G$62:$H$87,표4[[#This Row],[제품명]])</f>
        <v>0</v>
      </c>
      <c r="J654" s="128">
        <f>COUNTIF(사출계획!$G$88:$H$110,표4[[#This Row],[제품명]])</f>
        <v>0</v>
      </c>
      <c r="K654" s="34">
        <f>COUNTIF(사출계획!$I$62:$J$110,표4[[#This Row],[제품명]])</f>
        <v>0</v>
      </c>
      <c r="L654" s="126">
        <f>COUNTIF(사출계획!$I$62:$J$87,표4[[#This Row],[제품명]])</f>
        <v>0</v>
      </c>
      <c r="M654" s="126">
        <f>COUNTIF(사출계획!$I$88:$J$110,표4[[#This Row],[제품명]])</f>
        <v>0</v>
      </c>
      <c r="N654" s="129">
        <f>COUNTIF(사출계획!$K$62:$L$110,표4[[#This Row],[제품명]])</f>
        <v>0</v>
      </c>
      <c r="O654" s="126">
        <f>COUNTIF(사출계획!$K$62:$L$87,표4[[#This Row],[제품명]])</f>
        <v>0</v>
      </c>
      <c r="P654" s="126">
        <f>COUNTIF(사출계획!$K$88:$L$110,표4[[#This Row],[제품명]])</f>
        <v>0</v>
      </c>
      <c r="Q654" s="130">
        <f>COUNTIF(사출계획!$M$62:$N$110,표4[[#This Row],[제품명]])</f>
        <v>0</v>
      </c>
      <c r="R654" s="126">
        <f>COUNTIF(사출계획!$M$62:$N$87,표4[[#This Row],[제품명]])</f>
        <v>0</v>
      </c>
      <c r="S654" s="126">
        <f>COUNTIF(사출계획!$M$88:$N$110,표4[[#This Row],[제품명]])</f>
        <v>0</v>
      </c>
      <c r="T654" s="34">
        <f>COUNTIF(사출계획!$O$62:$P$110,표4[[#This Row],[제품명]])</f>
        <v>0</v>
      </c>
      <c r="U654" s="126">
        <f>COUNTIF(사출계획!$O$62:$P$87,표4[[#This Row],[제품명]])</f>
        <v>0</v>
      </c>
      <c r="V654" s="126">
        <f>COUNTIF(사출계획!$O$88:$P$110,표4[[#This Row],[제품명]])</f>
        <v>0</v>
      </c>
      <c r="W654" s="34">
        <f>COUNTIF(사출계획!$Q$62:$R$110,표4[[#This Row],[제품명]])</f>
        <v>0</v>
      </c>
      <c r="X654" s="126">
        <f>COUNTIF(사출계획!$Q$62:$R$87,표4[[#This Row],[제품명]])</f>
        <v>0</v>
      </c>
      <c r="Y654" s="126">
        <f>COUNTIF(사출계획!$Q$88:$R$110,표4[[#This Row],[제품명]])</f>
        <v>0</v>
      </c>
      <c r="Z654" s="34">
        <f>COUNTIF(사출계획!$S$62:$T$110,표4[[#This Row],[제품명]])</f>
        <v>0</v>
      </c>
      <c r="AA654" s="126"/>
      <c r="AB654" s="126"/>
      <c r="AC654" s="279" t="s">
        <v>2691</v>
      </c>
      <c r="AD654" s="129">
        <f>SUMIF(표4[잉크명],표5[[#This Row],[잉크]],표4[월])</f>
        <v>0</v>
      </c>
      <c r="AE654" s="131">
        <f>SUMIF(표4[잉크명],표5[[#This Row],[잉크]],표4[월-3층])</f>
        <v>0</v>
      </c>
      <c r="AF654" s="131">
        <f>SUMIF(표4[잉크명],표5[[#This Row],[잉크]],표4[월-1층])</f>
        <v>0</v>
      </c>
      <c r="AG654" s="133">
        <f>SUMIF(표4[잉크명],표5[[#This Row],[잉크]],표4[화])</f>
        <v>0</v>
      </c>
      <c r="AH654" s="131">
        <f>SUMIF(표4[잉크명],표5[[#This Row],[잉크]],표4[화-3층])</f>
        <v>0</v>
      </c>
      <c r="AI654" s="131">
        <f>SUMIF(표4[잉크명],표5[[#This Row],[잉크]],표4[화-1층])</f>
        <v>0</v>
      </c>
      <c r="AJ654" s="130">
        <f>SUMIF(표4[잉크명],표5[[#This Row],[잉크]],표4[수])</f>
        <v>0</v>
      </c>
      <c r="AK654" s="131">
        <f>SUMIF(표4[잉크명],표5[[#This Row],[잉크]],표4[수-3층])</f>
        <v>0</v>
      </c>
      <c r="AL654" s="131">
        <f>SUMIF(표4[잉크명],표5[[#This Row],[잉크]],표4[수-1층])</f>
        <v>0</v>
      </c>
      <c r="AM654" s="54">
        <f>SUMIF(표4[잉크명],표5[[#This Row],[잉크]],표4[목])</f>
        <v>0</v>
      </c>
      <c r="AN654" s="131">
        <f>SUMIF(표4[잉크명],표5[[#This Row],[잉크]],표4[목-3층])</f>
        <v>0</v>
      </c>
      <c r="AO654" s="131">
        <f>SUMIF(표4[잉크명],표5[[#This Row],[잉크]],표4[목-1층])</f>
        <v>0</v>
      </c>
      <c r="AP654" s="54">
        <f>SUMIF(표4[잉크명],표5[[#This Row],[잉크]],표4[금])</f>
        <v>0</v>
      </c>
      <c r="AQ654" s="131">
        <f>SUMIF(표4[잉크명],표5[[#This Row],[잉크]],표4[금-3층])</f>
        <v>0</v>
      </c>
      <c r="AR654" s="131">
        <f>SUMIF(표4[잉크명],표5[[#This Row],[잉크]],표4[금-1층])</f>
        <v>0</v>
      </c>
      <c r="AS654" s="54">
        <f>SUMIF(표4[잉크명],표5[[#This Row],[잉크]],표4[토])</f>
        <v>0</v>
      </c>
      <c r="AT654" s="131">
        <f>SUMIF(표4[잉크명],표5[[#This Row],[잉크]],표4[토-3층])</f>
        <v>0</v>
      </c>
      <c r="AU654" s="131">
        <f>SUMIF(표4[잉크명],표5[[#This Row],[잉크]],표4[토-1층])</f>
        <v>0</v>
      </c>
      <c r="AV654" s="54">
        <f>SUMIF(표4[잉크명],표5[[#This Row],[잉크]],표4[일])</f>
        <v>0</v>
      </c>
      <c r="AW654" s="131">
        <f>SUMIF(표4[잉크명],표5[[#This Row],[잉크]],표4[일-3층])</f>
        <v>0</v>
      </c>
      <c r="AX654" s="131">
        <f>SUMIF(표4[잉크명],표5[[#This Row],[잉크]],표4[일-1층])</f>
        <v>0</v>
      </c>
      <c r="AY654" s="54">
        <f>SUMIF(표4[잉크명],표5[[#This Row],[잉크]],표4[차주 월])</f>
        <v>0</v>
      </c>
      <c r="AZ654" s="54">
        <f>SUM(표5[[#This Row],[월]:[차주 월]])</f>
        <v>0</v>
      </c>
    </row>
    <row r="655" spans="2:52" x14ac:dyDescent="0.3">
      <c r="B655" s="180" t="s">
        <v>1547</v>
      </c>
      <c r="C655" s="37"/>
      <c r="D655" s="33" t="s">
        <v>1548</v>
      </c>
      <c r="E655" s="34">
        <f>COUNTIF(사출계획!$E$62:$F$110,표4[[#This Row],[제품명]])</f>
        <v>0</v>
      </c>
      <c r="F655" s="126">
        <f>COUNTIF(사출계획!$E$62:$F$87,표4[[#This Row],[제품명]])</f>
        <v>0</v>
      </c>
      <c r="G655" s="126">
        <f>COUNTIF(사출계획!$E$88:$F$110,표4[[#This Row],[제품명]])</f>
        <v>0</v>
      </c>
      <c r="H655" s="34">
        <f>COUNTIF(사출계획!$G$62:$H$110,표4[[#This Row],[제품명]])</f>
        <v>0</v>
      </c>
      <c r="I655" s="128">
        <f>COUNTIF(사출계획!$G$62:$H$87,표4[[#This Row],[제품명]])</f>
        <v>0</v>
      </c>
      <c r="J655" s="128">
        <f>COUNTIF(사출계획!$G$88:$H$110,표4[[#This Row],[제품명]])</f>
        <v>0</v>
      </c>
      <c r="K655" s="34">
        <f>COUNTIF(사출계획!$I$62:$J$110,표4[[#This Row],[제품명]])</f>
        <v>0</v>
      </c>
      <c r="L655" s="126">
        <f>COUNTIF(사출계획!$I$62:$J$87,표4[[#This Row],[제품명]])</f>
        <v>0</v>
      </c>
      <c r="M655" s="126">
        <f>COUNTIF(사출계획!$I$88:$J$110,표4[[#This Row],[제품명]])</f>
        <v>0</v>
      </c>
      <c r="N655" s="129">
        <f>COUNTIF(사출계획!$K$62:$L$110,표4[[#This Row],[제품명]])</f>
        <v>0</v>
      </c>
      <c r="O655" s="126">
        <f>COUNTIF(사출계획!$K$62:$L$87,표4[[#This Row],[제품명]])</f>
        <v>0</v>
      </c>
      <c r="P655" s="126">
        <f>COUNTIF(사출계획!$K$88:$L$110,표4[[#This Row],[제품명]])</f>
        <v>0</v>
      </c>
      <c r="Q655" s="130">
        <f>COUNTIF(사출계획!$M$62:$N$110,표4[[#This Row],[제품명]])</f>
        <v>0</v>
      </c>
      <c r="R655" s="126">
        <f>COUNTIF(사출계획!$M$62:$N$87,표4[[#This Row],[제품명]])</f>
        <v>0</v>
      </c>
      <c r="S655" s="126">
        <f>COUNTIF(사출계획!$M$88:$N$110,표4[[#This Row],[제품명]])</f>
        <v>0</v>
      </c>
      <c r="T655" s="34">
        <f>COUNTIF(사출계획!$O$62:$P$110,표4[[#This Row],[제품명]])</f>
        <v>0</v>
      </c>
      <c r="U655" s="126">
        <f>COUNTIF(사출계획!$O$62:$P$87,표4[[#This Row],[제품명]])</f>
        <v>0</v>
      </c>
      <c r="V655" s="126">
        <f>COUNTIF(사출계획!$O$88:$P$110,표4[[#This Row],[제품명]])</f>
        <v>0</v>
      </c>
      <c r="W655" s="34">
        <f>COUNTIF(사출계획!$Q$62:$R$110,표4[[#This Row],[제품명]])</f>
        <v>0</v>
      </c>
      <c r="X655" s="126">
        <f>COUNTIF(사출계획!$Q$62:$R$87,표4[[#This Row],[제품명]])</f>
        <v>0</v>
      </c>
      <c r="Y655" s="126">
        <f>COUNTIF(사출계획!$Q$88:$R$110,표4[[#This Row],[제품명]])</f>
        <v>0</v>
      </c>
      <c r="Z655" s="34">
        <f>COUNTIF(사출계획!$S$62:$T$110,표4[[#This Row],[제품명]])</f>
        <v>0</v>
      </c>
      <c r="AA655" s="126"/>
      <c r="AB655" s="126"/>
      <c r="AC655" s="279" t="s">
        <v>2690</v>
      </c>
      <c r="AD655" s="129">
        <f>SUMIF(표4[잉크명],표5[[#This Row],[잉크]],표4[월])</f>
        <v>0</v>
      </c>
      <c r="AE655" s="131">
        <f>SUMIF(표4[잉크명],표5[[#This Row],[잉크]],표4[월-3층])</f>
        <v>0</v>
      </c>
      <c r="AF655" s="131">
        <f>SUMIF(표4[잉크명],표5[[#This Row],[잉크]],표4[월-1층])</f>
        <v>0</v>
      </c>
      <c r="AG655" s="133">
        <f>SUMIF(표4[잉크명],표5[[#This Row],[잉크]],표4[화])</f>
        <v>0</v>
      </c>
      <c r="AH655" s="131">
        <f>SUMIF(표4[잉크명],표5[[#This Row],[잉크]],표4[화-3층])</f>
        <v>0</v>
      </c>
      <c r="AI655" s="131">
        <f>SUMIF(표4[잉크명],표5[[#This Row],[잉크]],표4[화-1층])</f>
        <v>0</v>
      </c>
      <c r="AJ655" s="130">
        <f>SUMIF(표4[잉크명],표5[[#This Row],[잉크]],표4[수])</f>
        <v>0</v>
      </c>
      <c r="AK655" s="131">
        <f>SUMIF(표4[잉크명],표5[[#This Row],[잉크]],표4[수-3층])</f>
        <v>0</v>
      </c>
      <c r="AL655" s="131">
        <f>SUMIF(표4[잉크명],표5[[#This Row],[잉크]],표4[수-1층])</f>
        <v>0</v>
      </c>
      <c r="AM655" s="54">
        <f>SUMIF(표4[잉크명],표5[[#This Row],[잉크]],표4[목])</f>
        <v>0</v>
      </c>
      <c r="AN655" s="131">
        <f>SUMIF(표4[잉크명],표5[[#This Row],[잉크]],표4[목-3층])</f>
        <v>0</v>
      </c>
      <c r="AO655" s="131">
        <f>SUMIF(표4[잉크명],표5[[#This Row],[잉크]],표4[목-1층])</f>
        <v>0</v>
      </c>
      <c r="AP655" s="54">
        <f>SUMIF(표4[잉크명],표5[[#This Row],[잉크]],표4[금])</f>
        <v>0</v>
      </c>
      <c r="AQ655" s="131">
        <f>SUMIF(표4[잉크명],표5[[#This Row],[잉크]],표4[금-3층])</f>
        <v>0</v>
      </c>
      <c r="AR655" s="131">
        <f>SUMIF(표4[잉크명],표5[[#This Row],[잉크]],표4[금-1층])</f>
        <v>0</v>
      </c>
      <c r="AS655" s="54">
        <f>SUMIF(표4[잉크명],표5[[#This Row],[잉크]],표4[토])</f>
        <v>0</v>
      </c>
      <c r="AT655" s="131">
        <f>SUMIF(표4[잉크명],표5[[#This Row],[잉크]],표4[토-3층])</f>
        <v>0</v>
      </c>
      <c r="AU655" s="131">
        <f>SUMIF(표4[잉크명],표5[[#This Row],[잉크]],표4[토-1층])</f>
        <v>0</v>
      </c>
      <c r="AV655" s="54">
        <f>SUMIF(표4[잉크명],표5[[#This Row],[잉크]],표4[일])</f>
        <v>0</v>
      </c>
      <c r="AW655" s="131">
        <f>SUMIF(표4[잉크명],표5[[#This Row],[잉크]],표4[일-3층])</f>
        <v>0</v>
      </c>
      <c r="AX655" s="131">
        <f>SUMIF(표4[잉크명],표5[[#This Row],[잉크]],표4[일-1층])</f>
        <v>0</v>
      </c>
      <c r="AY655" s="54">
        <f>SUMIF(표4[잉크명],표5[[#This Row],[잉크]],표4[차주 월])</f>
        <v>0</v>
      </c>
      <c r="AZ655" s="54">
        <f>SUM(표5[[#This Row],[월]:[차주 월]])</f>
        <v>0</v>
      </c>
    </row>
    <row r="656" spans="2:52" x14ac:dyDescent="0.3">
      <c r="B656" s="180" t="s">
        <v>1556</v>
      </c>
      <c r="C656" s="37"/>
      <c r="D656" s="33" t="s">
        <v>1557</v>
      </c>
      <c r="E656" s="34">
        <f>COUNTIF(사출계획!$E$62:$F$110,표4[[#This Row],[제품명]])</f>
        <v>1</v>
      </c>
      <c r="F656" s="126">
        <f>COUNTIF(사출계획!$E$62:$F$87,표4[[#This Row],[제품명]])</f>
        <v>0</v>
      </c>
      <c r="G656" s="126">
        <f>COUNTIF(사출계획!$E$88:$F$110,표4[[#This Row],[제품명]])</f>
        <v>1</v>
      </c>
      <c r="H656" s="34">
        <f>COUNTIF(사출계획!$G$62:$H$110,표4[[#This Row],[제품명]])</f>
        <v>0</v>
      </c>
      <c r="I656" s="128">
        <f>COUNTIF(사출계획!$G$62:$H$87,표4[[#This Row],[제품명]])</f>
        <v>0</v>
      </c>
      <c r="J656" s="128">
        <f>COUNTIF(사출계획!$G$88:$H$110,표4[[#This Row],[제품명]])</f>
        <v>0</v>
      </c>
      <c r="K656" s="34">
        <f>COUNTIF(사출계획!$I$62:$J$110,표4[[#This Row],[제품명]])</f>
        <v>0</v>
      </c>
      <c r="L656" s="126">
        <f>COUNTIF(사출계획!$I$62:$J$87,표4[[#This Row],[제품명]])</f>
        <v>0</v>
      </c>
      <c r="M656" s="126">
        <f>COUNTIF(사출계획!$I$88:$J$110,표4[[#This Row],[제품명]])</f>
        <v>0</v>
      </c>
      <c r="N656" s="129">
        <f>COUNTIF(사출계획!$K$62:$L$110,표4[[#This Row],[제품명]])</f>
        <v>0</v>
      </c>
      <c r="O656" s="126">
        <f>COUNTIF(사출계획!$K$62:$L$87,표4[[#This Row],[제품명]])</f>
        <v>0</v>
      </c>
      <c r="P656" s="126">
        <f>COUNTIF(사출계획!$K$88:$L$110,표4[[#This Row],[제품명]])</f>
        <v>0</v>
      </c>
      <c r="Q656" s="130">
        <f>COUNTIF(사출계획!$M$62:$N$110,표4[[#This Row],[제품명]])</f>
        <v>0</v>
      </c>
      <c r="R656" s="126">
        <f>COUNTIF(사출계획!$M$62:$N$87,표4[[#This Row],[제품명]])</f>
        <v>0</v>
      </c>
      <c r="S656" s="126">
        <f>COUNTIF(사출계획!$M$88:$N$110,표4[[#This Row],[제품명]])</f>
        <v>0</v>
      </c>
      <c r="T656" s="34">
        <f>COUNTIF(사출계획!$O$62:$P$110,표4[[#This Row],[제품명]])</f>
        <v>0</v>
      </c>
      <c r="U656" s="126">
        <f>COUNTIF(사출계획!$O$62:$P$87,표4[[#This Row],[제품명]])</f>
        <v>0</v>
      </c>
      <c r="V656" s="126">
        <f>COUNTIF(사출계획!$O$88:$P$110,표4[[#This Row],[제품명]])</f>
        <v>0</v>
      </c>
      <c r="W656" s="34">
        <f>COUNTIF(사출계획!$Q$62:$R$110,표4[[#This Row],[제품명]])</f>
        <v>0</v>
      </c>
      <c r="X656" s="126">
        <f>COUNTIF(사출계획!$Q$62:$R$87,표4[[#This Row],[제품명]])</f>
        <v>0</v>
      </c>
      <c r="Y656" s="126">
        <f>COUNTIF(사출계획!$Q$88:$R$110,표4[[#This Row],[제품명]])</f>
        <v>0</v>
      </c>
      <c r="Z656" s="34">
        <f>COUNTIF(사출계획!$S$62:$T$110,표4[[#This Row],[제품명]])</f>
        <v>0</v>
      </c>
      <c r="AA656" s="126"/>
      <c r="AB656" s="126"/>
      <c r="AC656" s="280" t="s">
        <v>2702</v>
      </c>
      <c r="AD656" s="129">
        <f>SUMIF(표4[잉크명],표5[[#This Row],[잉크]],표4[월])</f>
        <v>0</v>
      </c>
      <c r="AE656" s="131">
        <f>SUMIF(표4[잉크명],표5[[#This Row],[잉크]],표4[월-3층])</f>
        <v>0</v>
      </c>
      <c r="AF656" s="131">
        <f>SUMIF(표4[잉크명],표5[[#This Row],[잉크]],표4[월-1층])</f>
        <v>0</v>
      </c>
      <c r="AG656" s="133">
        <f>SUMIF(표4[잉크명],표5[[#This Row],[잉크]],표4[화])</f>
        <v>0</v>
      </c>
      <c r="AH656" s="131">
        <f>SUMIF(표4[잉크명],표5[[#This Row],[잉크]],표4[화-3층])</f>
        <v>0</v>
      </c>
      <c r="AI656" s="131">
        <f>SUMIF(표4[잉크명],표5[[#This Row],[잉크]],표4[화-1층])</f>
        <v>0</v>
      </c>
      <c r="AJ656" s="130">
        <f>SUMIF(표4[잉크명],표5[[#This Row],[잉크]],표4[수])</f>
        <v>0</v>
      </c>
      <c r="AK656" s="131">
        <f>SUMIF(표4[잉크명],표5[[#This Row],[잉크]],표4[수-3층])</f>
        <v>0</v>
      </c>
      <c r="AL656" s="131">
        <f>SUMIF(표4[잉크명],표5[[#This Row],[잉크]],표4[수-1층])</f>
        <v>0</v>
      </c>
      <c r="AM656" s="54">
        <f>SUMIF(표4[잉크명],표5[[#This Row],[잉크]],표4[목])</f>
        <v>0</v>
      </c>
      <c r="AN656" s="131">
        <f>SUMIF(표4[잉크명],표5[[#This Row],[잉크]],표4[목-3층])</f>
        <v>0</v>
      </c>
      <c r="AO656" s="131">
        <f>SUMIF(표4[잉크명],표5[[#This Row],[잉크]],표4[목-1층])</f>
        <v>0</v>
      </c>
      <c r="AP656" s="54">
        <f>SUMIF(표4[잉크명],표5[[#This Row],[잉크]],표4[금])</f>
        <v>0</v>
      </c>
      <c r="AQ656" s="131">
        <f>SUMIF(표4[잉크명],표5[[#This Row],[잉크]],표4[금-3층])</f>
        <v>0</v>
      </c>
      <c r="AR656" s="131">
        <f>SUMIF(표4[잉크명],표5[[#This Row],[잉크]],표4[금-1층])</f>
        <v>0</v>
      </c>
      <c r="AS656" s="54">
        <f>SUMIF(표4[잉크명],표5[[#This Row],[잉크]],표4[토])</f>
        <v>0</v>
      </c>
      <c r="AT656" s="131">
        <f>SUMIF(표4[잉크명],표5[[#This Row],[잉크]],표4[토-3층])</f>
        <v>0</v>
      </c>
      <c r="AU656" s="131">
        <f>SUMIF(표4[잉크명],표5[[#This Row],[잉크]],표4[토-1층])</f>
        <v>0</v>
      </c>
      <c r="AV656" s="54">
        <f>SUMIF(표4[잉크명],표5[[#This Row],[잉크]],표4[일])</f>
        <v>0</v>
      </c>
      <c r="AW656" s="131">
        <f>SUMIF(표4[잉크명],표5[[#This Row],[잉크]],표4[일-3층])</f>
        <v>0</v>
      </c>
      <c r="AX656" s="131">
        <f>SUMIF(표4[잉크명],표5[[#This Row],[잉크]],표4[일-1층])</f>
        <v>0</v>
      </c>
      <c r="AY656" s="54">
        <f>SUMIF(표4[잉크명],표5[[#This Row],[잉크]],표4[차주 월])</f>
        <v>0</v>
      </c>
      <c r="AZ656" s="54">
        <f>SUM(표5[[#This Row],[월]:[차주 월]])</f>
        <v>0</v>
      </c>
    </row>
    <row r="657" spans="2:52" x14ac:dyDescent="0.3">
      <c r="B657" s="180" t="s">
        <v>1556</v>
      </c>
      <c r="C657" s="37"/>
      <c r="D657" s="33" t="s">
        <v>4877</v>
      </c>
      <c r="E657" s="34">
        <f>COUNTIF(사출계획!$E$62:$F$110,표4[[#This Row],[제품명]])</f>
        <v>1</v>
      </c>
      <c r="F657" s="126">
        <f>COUNTIF(사출계획!$E$62:$F$87,표4[[#This Row],[제품명]])</f>
        <v>0</v>
      </c>
      <c r="G657" s="126">
        <f>COUNTIF(사출계획!$E$88:$F$110,표4[[#This Row],[제품명]])</f>
        <v>1</v>
      </c>
      <c r="H657" s="34">
        <f>COUNTIF(사출계획!$G$62:$H$110,표4[[#This Row],[제품명]])</f>
        <v>0</v>
      </c>
      <c r="I657" s="128">
        <f>COUNTIF(사출계획!$G$62:$H$87,표4[[#This Row],[제품명]])</f>
        <v>0</v>
      </c>
      <c r="J657" s="128">
        <f>COUNTIF(사출계획!$G$88:$H$110,표4[[#This Row],[제품명]])</f>
        <v>0</v>
      </c>
      <c r="K657" s="34">
        <f>COUNTIF(사출계획!$I$62:$J$110,표4[[#This Row],[제품명]])</f>
        <v>0</v>
      </c>
      <c r="L657" s="126">
        <f>COUNTIF(사출계획!$I$62:$J$87,표4[[#This Row],[제품명]])</f>
        <v>0</v>
      </c>
      <c r="M657" s="126">
        <f>COUNTIF(사출계획!$I$88:$J$110,표4[[#This Row],[제품명]])</f>
        <v>0</v>
      </c>
      <c r="N657" s="129">
        <f>COUNTIF(사출계획!$K$62:$L$110,표4[[#This Row],[제품명]])</f>
        <v>0</v>
      </c>
      <c r="O657" s="126">
        <f>COUNTIF(사출계획!$K$62:$L$87,표4[[#This Row],[제품명]])</f>
        <v>0</v>
      </c>
      <c r="P657" s="126">
        <f>COUNTIF(사출계획!$K$88:$L$110,표4[[#This Row],[제품명]])</f>
        <v>0</v>
      </c>
      <c r="Q657" s="130">
        <f>COUNTIF(사출계획!$M$62:$N$110,표4[[#This Row],[제품명]])</f>
        <v>0</v>
      </c>
      <c r="R657" s="126">
        <f>COUNTIF(사출계획!$M$62:$N$87,표4[[#This Row],[제품명]])</f>
        <v>0</v>
      </c>
      <c r="S657" s="126">
        <f>COUNTIF(사출계획!$M$88:$N$110,표4[[#This Row],[제품명]])</f>
        <v>0</v>
      </c>
      <c r="T657" s="34">
        <f>COUNTIF(사출계획!$O$62:$P$110,표4[[#This Row],[제품명]])</f>
        <v>0</v>
      </c>
      <c r="U657" s="126">
        <f>COUNTIF(사출계획!$O$62:$P$87,표4[[#This Row],[제품명]])</f>
        <v>0</v>
      </c>
      <c r="V657" s="126">
        <f>COUNTIF(사출계획!$O$88:$P$110,표4[[#This Row],[제품명]])</f>
        <v>0</v>
      </c>
      <c r="W657" s="34">
        <f>COUNTIF(사출계획!$Q$62:$R$110,표4[[#This Row],[제품명]])</f>
        <v>0</v>
      </c>
      <c r="X657" s="126">
        <f>COUNTIF(사출계획!$Q$62:$R$87,표4[[#This Row],[제품명]])</f>
        <v>0</v>
      </c>
      <c r="Y657" s="126">
        <f>COUNTIF(사출계획!$Q$88:$R$110,표4[[#This Row],[제품명]])</f>
        <v>0</v>
      </c>
      <c r="Z657" s="34">
        <f>COUNTIF(사출계획!$S$62:$T$110,표4[[#This Row],[제품명]])</f>
        <v>0</v>
      </c>
      <c r="AA657" s="126"/>
      <c r="AB657" s="126"/>
      <c r="AC657" s="280" t="s">
        <v>2700</v>
      </c>
      <c r="AD657" s="129">
        <f>SUMIF(표4[잉크명],표5[[#This Row],[잉크]],표4[월])</f>
        <v>0</v>
      </c>
      <c r="AE657" s="131">
        <f>SUMIF(표4[잉크명],표5[[#This Row],[잉크]],표4[월-3층])</f>
        <v>0</v>
      </c>
      <c r="AF657" s="131">
        <f>SUMIF(표4[잉크명],표5[[#This Row],[잉크]],표4[월-1층])</f>
        <v>0</v>
      </c>
      <c r="AG657" s="133">
        <f>SUMIF(표4[잉크명],표5[[#This Row],[잉크]],표4[화])</f>
        <v>0</v>
      </c>
      <c r="AH657" s="131">
        <f>SUMIF(표4[잉크명],표5[[#This Row],[잉크]],표4[화-3층])</f>
        <v>0</v>
      </c>
      <c r="AI657" s="131">
        <f>SUMIF(표4[잉크명],표5[[#This Row],[잉크]],표4[화-1층])</f>
        <v>0</v>
      </c>
      <c r="AJ657" s="130">
        <f>SUMIF(표4[잉크명],표5[[#This Row],[잉크]],표4[수])</f>
        <v>0</v>
      </c>
      <c r="AK657" s="131">
        <f>SUMIF(표4[잉크명],표5[[#This Row],[잉크]],표4[수-3층])</f>
        <v>0</v>
      </c>
      <c r="AL657" s="131">
        <f>SUMIF(표4[잉크명],표5[[#This Row],[잉크]],표4[수-1층])</f>
        <v>0</v>
      </c>
      <c r="AM657" s="54">
        <f>SUMIF(표4[잉크명],표5[[#This Row],[잉크]],표4[목])</f>
        <v>0</v>
      </c>
      <c r="AN657" s="131">
        <f>SUMIF(표4[잉크명],표5[[#This Row],[잉크]],표4[목-3층])</f>
        <v>0</v>
      </c>
      <c r="AO657" s="131">
        <f>SUMIF(표4[잉크명],표5[[#This Row],[잉크]],표4[목-1층])</f>
        <v>0</v>
      </c>
      <c r="AP657" s="54">
        <f>SUMIF(표4[잉크명],표5[[#This Row],[잉크]],표4[금])</f>
        <v>0</v>
      </c>
      <c r="AQ657" s="131">
        <f>SUMIF(표4[잉크명],표5[[#This Row],[잉크]],표4[금-3층])</f>
        <v>0</v>
      </c>
      <c r="AR657" s="131">
        <f>SUMIF(표4[잉크명],표5[[#This Row],[잉크]],표4[금-1층])</f>
        <v>0</v>
      </c>
      <c r="AS657" s="54">
        <f>SUMIF(표4[잉크명],표5[[#This Row],[잉크]],표4[토])</f>
        <v>0</v>
      </c>
      <c r="AT657" s="131">
        <f>SUMIF(표4[잉크명],표5[[#This Row],[잉크]],표4[토-3층])</f>
        <v>0</v>
      </c>
      <c r="AU657" s="131">
        <f>SUMIF(표4[잉크명],표5[[#This Row],[잉크]],표4[토-1층])</f>
        <v>0</v>
      </c>
      <c r="AV657" s="54">
        <f>SUMIF(표4[잉크명],표5[[#This Row],[잉크]],표4[일])</f>
        <v>0</v>
      </c>
      <c r="AW657" s="131">
        <f>SUMIF(표4[잉크명],표5[[#This Row],[잉크]],표4[일-3층])</f>
        <v>0</v>
      </c>
      <c r="AX657" s="131">
        <f>SUMIF(표4[잉크명],표5[[#This Row],[잉크]],표4[일-1층])</f>
        <v>0</v>
      </c>
      <c r="AY657" s="54">
        <f>SUMIF(표4[잉크명],표5[[#This Row],[잉크]],표4[차주 월])</f>
        <v>0</v>
      </c>
      <c r="AZ657" s="54">
        <f>SUM(표5[[#This Row],[월]:[차주 월]])</f>
        <v>0</v>
      </c>
    </row>
    <row r="658" spans="2:52" x14ac:dyDescent="0.3">
      <c r="B658" s="180" t="s">
        <v>1562</v>
      </c>
      <c r="C658" s="37"/>
      <c r="D658" s="33" t="s">
        <v>1563</v>
      </c>
      <c r="E658" s="34">
        <f>COUNTIF(사출계획!$E$62:$F$110,표4[[#This Row],[제품명]])</f>
        <v>0</v>
      </c>
      <c r="F658" s="126">
        <f>COUNTIF(사출계획!$E$62:$F$87,표4[[#This Row],[제품명]])</f>
        <v>0</v>
      </c>
      <c r="G658" s="126">
        <f>COUNTIF(사출계획!$E$88:$F$110,표4[[#This Row],[제품명]])</f>
        <v>0</v>
      </c>
      <c r="H658" s="34">
        <f>COUNTIF(사출계획!$G$62:$H$110,표4[[#This Row],[제품명]])</f>
        <v>0</v>
      </c>
      <c r="I658" s="128">
        <f>COUNTIF(사출계획!$G$62:$H$87,표4[[#This Row],[제품명]])</f>
        <v>0</v>
      </c>
      <c r="J658" s="128">
        <f>COUNTIF(사출계획!$G$88:$H$110,표4[[#This Row],[제품명]])</f>
        <v>0</v>
      </c>
      <c r="K658" s="34">
        <f>COUNTIF(사출계획!$I$62:$J$110,표4[[#This Row],[제품명]])</f>
        <v>0</v>
      </c>
      <c r="L658" s="126">
        <f>COUNTIF(사출계획!$I$62:$J$87,표4[[#This Row],[제품명]])</f>
        <v>0</v>
      </c>
      <c r="M658" s="126">
        <f>COUNTIF(사출계획!$I$88:$J$110,표4[[#This Row],[제품명]])</f>
        <v>0</v>
      </c>
      <c r="N658" s="129">
        <f>COUNTIF(사출계획!$K$62:$L$110,표4[[#This Row],[제품명]])</f>
        <v>0</v>
      </c>
      <c r="O658" s="126">
        <f>COUNTIF(사출계획!$K$62:$L$87,표4[[#This Row],[제품명]])</f>
        <v>0</v>
      </c>
      <c r="P658" s="126">
        <f>COUNTIF(사출계획!$K$88:$L$110,표4[[#This Row],[제품명]])</f>
        <v>0</v>
      </c>
      <c r="Q658" s="130">
        <f>COUNTIF(사출계획!$M$62:$N$110,표4[[#This Row],[제품명]])</f>
        <v>0</v>
      </c>
      <c r="R658" s="126">
        <f>COUNTIF(사출계획!$M$62:$N$87,표4[[#This Row],[제품명]])</f>
        <v>0</v>
      </c>
      <c r="S658" s="126">
        <f>COUNTIF(사출계획!$M$88:$N$110,표4[[#This Row],[제품명]])</f>
        <v>0</v>
      </c>
      <c r="T658" s="34">
        <f>COUNTIF(사출계획!$O$62:$P$110,표4[[#This Row],[제품명]])</f>
        <v>0</v>
      </c>
      <c r="U658" s="126">
        <f>COUNTIF(사출계획!$O$62:$P$87,표4[[#This Row],[제품명]])</f>
        <v>0</v>
      </c>
      <c r="V658" s="126">
        <f>COUNTIF(사출계획!$O$88:$P$110,표4[[#This Row],[제품명]])</f>
        <v>0</v>
      </c>
      <c r="W658" s="34">
        <f>COUNTIF(사출계획!$Q$62:$R$110,표4[[#This Row],[제품명]])</f>
        <v>0</v>
      </c>
      <c r="X658" s="126">
        <f>COUNTIF(사출계획!$Q$62:$R$87,표4[[#This Row],[제품명]])</f>
        <v>0</v>
      </c>
      <c r="Y658" s="126">
        <f>COUNTIF(사출계획!$Q$88:$R$110,표4[[#This Row],[제품명]])</f>
        <v>0</v>
      </c>
      <c r="Z658" s="34">
        <f>COUNTIF(사출계획!$S$62:$T$110,표4[[#This Row],[제품명]])</f>
        <v>0</v>
      </c>
      <c r="AA658" s="126"/>
      <c r="AB658" s="126"/>
      <c r="AC658" s="280" t="s">
        <v>2701</v>
      </c>
      <c r="AD658" s="129">
        <f>SUMIF(표4[잉크명],표5[[#This Row],[잉크]],표4[월])</f>
        <v>0</v>
      </c>
      <c r="AE658" s="131">
        <f>SUMIF(표4[잉크명],표5[[#This Row],[잉크]],표4[월-3층])</f>
        <v>0</v>
      </c>
      <c r="AF658" s="131">
        <f>SUMIF(표4[잉크명],표5[[#This Row],[잉크]],표4[월-1층])</f>
        <v>0</v>
      </c>
      <c r="AG658" s="133">
        <f>SUMIF(표4[잉크명],표5[[#This Row],[잉크]],표4[화])</f>
        <v>0</v>
      </c>
      <c r="AH658" s="131">
        <f>SUMIF(표4[잉크명],표5[[#This Row],[잉크]],표4[화-3층])</f>
        <v>0</v>
      </c>
      <c r="AI658" s="131">
        <f>SUMIF(표4[잉크명],표5[[#This Row],[잉크]],표4[화-1층])</f>
        <v>0</v>
      </c>
      <c r="AJ658" s="130">
        <f>SUMIF(표4[잉크명],표5[[#This Row],[잉크]],표4[수])</f>
        <v>0</v>
      </c>
      <c r="AK658" s="131">
        <f>SUMIF(표4[잉크명],표5[[#This Row],[잉크]],표4[수-3층])</f>
        <v>0</v>
      </c>
      <c r="AL658" s="131">
        <f>SUMIF(표4[잉크명],표5[[#This Row],[잉크]],표4[수-1층])</f>
        <v>0</v>
      </c>
      <c r="AM658" s="54">
        <f>SUMIF(표4[잉크명],표5[[#This Row],[잉크]],표4[목])</f>
        <v>0</v>
      </c>
      <c r="AN658" s="131">
        <f>SUMIF(표4[잉크명],표5[[#This Row],[잉크]],표4[목-3층])</f>
        <v>0</v>
      </c>
      <c r="AO658" s="131">
        <f>SUMIF(표4[잉크명],표5[[#This Row],[잉크]],표4[목-1층])</f>
        <v>0</v>
      </c>
      <c r="AP658" s="54">
        <f>SUMIF(표4[잉크명],표5[[#This Row],[잉크]],표4[금])</f>
        <v>0</v>
      </c>
      <c r="AQ658" s="131">
        <f>SUMIF(표4[잉크명],표5[[#This Row],[잉크]],표4[금-3층])</f>
        <v>0</v>
      </c>
      <c r="AR658" s="131">
        <f>SUMIF(표4[잉크명],표5[[#This Row],[잉크]],표4[금-1층])</f>
        <v>0</v>
      </c>
      <c r="AS658" s="54">
        <f>SUMIF(표4[잉크명],표5[[#This Row],[잉크]],표4[토])</f>
        <v>0</v>
      </c>
      <c r="AT658" s="131">
        <f>SUMIF(표4[잉크명],표5[[#This Row],[잉크]],표4[토-3층])</f>
        <v>0</v>
      </c>
      <c r="AU658" s="131">
        <f>SUMIF(표4[잉크명],표5[[#This Row],[잉크]],표4[토-1층])</f>
        <v>0</v>
      </c>
      <c r="AV658" s="54">
        <f>SUMIF(표4[잉크명],표5[[#This Row],[잉크]],표4[일])</f>
        <v>0</v>
      </c>
      <c r="AW658" s="131">
        <f>SUMIF(표4[잉크명],표5[[#This Row],[잉크]],표4[일-3층])</f>
        <v>0</v>
      </c>
      <c r="AX658" s="131">
        <f>SUMIF(표4[잉크명],표5[[#This Row],[잉크]],표4[일-1층])</f>
        <v>0</v>
      </c>
      <c r="AY658" s="54">
        <f>SUMIF(표4[잉크명],표5[[#This Row],[잉크]],표4[차주 월])</f>
        <v>0</v>
      </c>
      <c r="AZ658" s="54">
        <f>SUM(표5[[#This Row],[월]:[차주 월]])</f>
        <v>0</v>
      </c>
    </row>
    <row r="659" spans="2:52" x14ac:dyDescent="0.3">
      <c r="B659" s="180" t="s">
        <v>1562</v>
      </c>
      <c r="C659" s="37"/>
      <c r="D659" s="33" t="s">
        <v>1564</v>
      </c>
      <c r="E659" s="34">
        <f>COUNTIF(사출계획!$E$62:$F$110,표4[[#This Row],[제품명]])</f>
        <v>0</v>
      </c>
      <c r="F659" s="126">
        <f>COUNTIF(사출계획!$E$62:$F$87,표4[[#This Row],[제품명]])</f>
        <v>0</v>
      </c>
      <c r="G659" s="126">
        <f>COUNTIF(사출계획!$E$88:$F$110,표4[[#This Row],[제품명]])</f>
        <v>0</v>
      </c>
      <c r="H659" s="34">
        <f>COUNTIF(사출계획!$G$62:$H$110,표4[[#This Row],[제품명]])</f>
        <v>0</v>
      </c>
      <c r="I659" s="128">
        <f>COUNTIF(사출계획!$G$62:$H$87,표4[[#This Row],[제품명]])</f>
        <v>0</v>
      </c>
      <c r="J659" s="128">
        <f>COUNTIF(사출계획!$G$88:$H$110,표4[[#This Row],[제품명]])</f>
        <v>0</v>
      </c>
      <c r="K659" s="34">
        <f>COUNTIF(사출계획!$I$62:$J$110,표4[[#This Row],[제품명]])</f>
        <v>0</v>
      </c>
      <c r="L659" s="126">
        <f>COUNTIF(사출계획!$I$62:$J$87,표4[[#This Row],[제품명]])</f>
        <v>0</v>
      </c>
      <c r="M659" s="126">
        <f>COUNTIF(사출계획!$I$88:$J$110,표4[[#This Row],[제품명]])</f>
        <v>0</v>
      </c>
      <c r="N659" s="129">
        <f>COUNTIF(사출계획!$K$62:$L$110,표4[[#This Row],[제품명]])</f>
        <v>0</v>
      </c>
      <c r="O659" s="126">
        <f>COUNTIF(사출계획!$K$62:$L$87,표4[[#This Row],[제품명]])</f>
        <v>0</v>
      </c>
      <c r="P659" s="126">
        <f>COUNTIF(사출계획!$K$88:$L$110,표4[[#This Row],[제품명]])</f>
        <v>0</v>
      </c>
      <c r="Q659" s="130">
        <f>COUNTIF(사출계획!$M$62:$N$110,표4[[#This Row],[제품명]])</f>
        <v>0</v>
      </c>
      <c r="R659" s="126">
        <f>COUNTIF(사출계획!$M$62:$N$87,표4[[#This Row],[제품명]])</f>
        <v>0</v>
      </c>
      <c r="S659" s="126">
        <f>COUNTIF(사출계획!$M$88:$N$110,표4[[#This Row],[제품명]])</f>
        <v>0</v>
      </c>
      <c r="T659" s="34">
        <f>COUNTIF(사출계획!$O$62:$P$110,표4[[#This Row],[제품명]])</f>
        <v>0</v>
      </c>
      <c r="U659" s="126">
        <f>COUNTIF(사출계획!$O$62:$P$87,표4[[#This Row],[제품명]])</f>
        <v>0</v>
      </c>
      <c r="V659" s="126">
        <f>COUNTIF(사출계획!$O$88:$P$110,표4[[#This Row],[제품명]])</f>
        <v>0</v>
      </c>
      <c r="W659" s="34">
        <f>COUNTIF(사출계획!$Q$62:$R$110,표4[[#This Row],[제품명]])</f>
        <v>0</v>
      </c>
      <c r="X659" s="126">
        <f>COUNTIF(사출계획!$Q$62:$R$87,표4[[#This Row],[제품명]])</f>
        <v>0</v>
      </c>
      <c r="Y659" s="126">
        <f>COUNTIF(사출계획!$Q$88:$R$110,표4[[#This Row],[제품명]])</f>
        <v>0</v>
      </c>
      <c r="Z659" s="34">
        <f>COUNTIF(사출계획!$S$62:$T$110,표4[[#This Row],[제품명]])</f>
        <v>0</v>
      </c>
      <c r="AA659" s="126"/>
      <c r="AB659" s="126"/>
      <c r="AC659" s="281" t="s">
        <v>2712</v>
      </c>
      <c r="AD659" s="129">
        <f>SUMIF(표4[잉크명],표5[[#This Row],[잉크]],표4[월])</f>
        <v>0</v>
      </c>
      <c r="AE659" s="131">
        <f>SUMIF(표4[잉크명],표5[[#This Row],[잉크]],표4[월-3층])</f>
        <v>0</v>
      </c>
      <c r="AF659" s="131">
        <f>SUMIF(표4[잉크명],표5[[#This Row],[잉크]],표4[월-1층])</f>
        <v>0</v>
      </c>
      <c r="AG659" s="133">
        <f>SUMIF(표4[잉크명],표5[[#This Row],[잉크]],표4[화])</f>
        <v>0</v>
      </c>
      <c r="AH659" s="131">
        <f>SUMIF(표4[잉크명],표5[[#This Row],[잉크]],표4[화-3층])</f>
        <v>0</v>
      </c>
      <c r="AI659" s="131">
        <f>SUMIF(표4[잉크명],표5[[#This Row],[잉크]],표4[화-1층])</f>
        <v>0</v>
      </c>
      <c r="AJ659" s="130">
        <f>SUMIF(표4[잉크명],표5[[#This Row],[잉크]],표4[수])</f>
        <v>0</v>
      </c>
      <c r="AK659" s="131">
        <f>SUMIF(표4[잉크명],표5[[#This Row],[잉크]],표4[수-3층])</f>
        <v>0</v>
      </c>
      <c r="AL659" s="131">
        <f>SUMIF(표4[잉크명],표5[[#This Row],[잉크]],표4[수-1층])</f>
        <v>0</v>
      </c>
      <c r="AM659" s="54">
        <f>SUMIF(표4[잉크명],표5[[#This Row],[잉크]],표4[목])</f>
        <v>0</v>
      </c>
      <c r="AN659" s="131">
        <f>SUMIF(표4[잉크명],표5[[#This Row],[잉크]],표4[목-3층])</f>
        <v>0</v>
      </c>
      <c r="AO659" s="131">
        <f>SUMIF(표4[잉크명],표5[[#This Row],[잉크]],표4[목-1층])</f>
        <v>0</v>
      </c>
      <c r="AP659" s="54">
        <f>SUMIF(표4[잉크명],표5[[#This Row],[잉크]],표4[금])</f>
        <v>0</v>
      </c>
      <c r="AQ659" s="131">
        <f>SUMIF(표4[잉크명],표5[[#This Row],[잉크]],표4[금-3층])</f>
        <v>0</v>
      </c>
      <c r="AR659" s="131">
        <f>SUMIF(표4[잉크명],표5[[#This Row],[잉크]],표4[금-1층])</f>
        <v>0</v>
      </c>
      <c r="AS659" s="54">
        <f>SUMIF(표4[잉크명],표5[[#This Row],[잉크]],표4[토])</f>
        <v>0</v>
      </c>
      <c r="AT659" s="131">
        <f>SUMIF(표4[잉크명],표5[[#This Row],[잉크]],표4[토-3층])</f>
        <v>0</v>
      </c>
      <c r="AU659" s="131">
        <f>SUMIF(표4[잉크명],표5[[#This Row],[잉크]],표4[토-1층])</f>
        <v>0</v>
      </c>
      <c r="AV659" s="54">
        <f>SUMIF(표4[잉크명],표5[[#This Row],[잉크]],표4[일])</f>
        <v>0</v>
      </c>
      <c r="AW659" s="131">
        <f>SUMIF(표4[잉크명],표5[[#This Row],[잉크]],표4[일-3층])</f>
        <v>0</v>
      </c>
      <c r="AX659" s="131">
        <f>SUMIF(표4[잉크명],표5[[#This Row],[잉크]],표4[일-1층])</f>
        <v>0</v>
      </c>
      <c r="AY659" s="54">
        <f>SUMIF(표4[잉크명],표5[[#This Row],[잉크]],표4[차주 월])</f>
        <v>0</v>
      </c>
      <c r="AZ659" s="54">
        <f>SUM(표5[[#This Row],[월]:[차주 월]])</f>
        <v>0</v>
      </c>
    </row>
    <row r="660" spans="2:52" x14ac:dyDescent="0.3">
      <c r="B660" s="180" t="s">
        <v>1567</v>
      </c>
      <c r="C660" s="37"/>
      <c r="D660" s="33" t="s">
        <v>1565</v>
      </c>
      <c r="E660" s="34">
        <f>COUNTIF(사출계획!$E$62:$F$110,표4[[#This Row],[제품명]])</f>
        <v>0</v>
      </c>
      <c r="F660" s="126">
        <f>COUNTIF(사출계획!$E$62:$F$87,표4[[#This Row],[제품명]])</f>
        <v>0</v>
      </c>
      <c r="G660" s="126">
        <f>COUNTIF(사출계획!$E$88:$F$110,표4[[#This Row],[제품명]])</f>
        <v>0</v>
      </c>
      <c r="H660" s="34">
        <f>COUNTIF(사출계획!$G$62:$H$110,표4[[#This Row],[제품명]])</f>
        <v>0</v>
      </c>
      <c r="I660" s="128">
        <f>COUNTIF(사출계획!$G$62:$H$87,표4[[#This Row],[제품명]])</f>
        <v>0</v>
      </c>
      <c r="J660" s="128">
        <f>COUNTIF(사출계획!$G$88:$H$110,표4[[#This Row],[제품명]])</f>
        <v>0</v>
      </c>
      <c r="K660" s="34">
        <f>COUNTIF(사출계획!$I$62:$J$110,표4[[#This Row],[제품명]])</f>
        <v>0</v>
      </c>
      <c r="L660" s="126">
        <f>COUNTIF(사출계획!$I$62:$J$87,표4[[#This Row],[제품명]])</f>
        <v>0</v>
      </c>
      <c r="M660" s="126">
        <f>COUNTIF(사출계획!$I$88:$J$110,표4[[#This Row],[제품명]])</f>
        <v>0</v>
      </c>
      <c r="N660" s="129">
        <f>COUNTIF(사출계획!$K$62:$L$110,표4[[#This Row],[제품명]])</f>
        <v>0</v>
      </c>
      <c r="O660" s="126">
        <f>COUNTIF(사출계획!$K$62:$L$87,표4[[#This Row],[제품명]])</f>
        <v>0</v>
      </c>
      <c r="P660" s="126">
        <f>COUNTIF(사출계획!$K$88:$L$110,표4[[#This Row],[제품명]])</f>
        <v>0</v>
      </c>
      <c r="Q660" s="130">
        <f>COUNTIF(사출계획!$M$62:$N$110,표4[[#This Row],[제품명]])</f>
        <v>0</v>
      </c>
      <c r="R660" s="126">
        <f>COUNTIF(사출계획!$M$62:$N$87,표4[[#This Row],[제품명]])</f>
        <v>0</v>
      </c>
      <c r="S660" s="126">
        <f>COUNTIF(사출계획!$M$88:$N$110,표4[[#This Row],[제품명]])</f>
        <v>0</v>
      </c>
      <c r="T660" s="34">
        <f>COUNTIF(사출계획!$O$62:$P$110,표4[[#This Row],[제품명]])</f>
        <v>0</v>
      </c>
      <c r="U660" s="126">
        <f>COUNTIF(사출계획!$O$62:$P$87,표4[[#This Row],[제품명]])</f>
        <v>0</v>
      </c>
      <c r="V660" s="126">
        <f>COUNTIF(사출계획!$O$88:$P$110,표4[[#This Row],[제품명]])</f>
        <v>0</v>
      </c>
      <c r="W660" s="34">
        <f>COUNTIF(사출계획!$Q$62:$R$110,표4[[#This Row],[제품명]])</f>
        <v>0</v>
      </c>
      <c r="X660" s="126">
        <f>COUNTIF(사출계획!$Q$62:$R$87,표4[[#This Row],[제품명]])</f>
        <v>0</v>
      </c>
      <c r="Y660" s="126">
        <f>COUNTIF(사출계획!$Q$88:$R$110,표4[[#This Row],[제품명]])</f>
        <v>0</v>
      </c>
      <c r="Z660" s="34">
        <f>COUNTIF(사출계획!$S$62:$T$110,표4[[#This Row],[제품명]])</f>
        <v>0</v>
      </c>
      <c r="AA660" s="126"/>
      <c r="AB660" s="126"/>
      <c r="AC660" s="281" t="s">
        <v>2713</v>
      </c>
      <c r="AD660" s="129">
        <f>SUMIF(표4[잉크명],표5[[#This Row],[잉크]],표4[월])</f>
        <v>0</v>
      </c>
      <c r="AE660" s="131">
        <f>SUMIF(표4[잉크명],표5[[#This Row],[잉크]],표4[월-3층])</f>
        <v>0</v>
      </c>
      <c r="AF660" s="131">
        <f>SUMIF(표4[잉크명],표5[[#This Row],[잉크]],표4[월-1층])</f>
        <v>0</v>
      </c>
      <c r="AG660" s="133">
        <f>SUMIF(표4[잉크명],표5[[#This Row],[잉크]],표4[화])</f>
        <v>0</v>
      </c>
      <c r="AH660" s="131">
        <f>SUMIF(표4[잉크명],표5[[#This Row],[잉크]],표4[화-3층])</f>
        <v>0</v>
      </c>
      <c r="AI660" s="131">
        <f>SUMIF(표4[잉크명],표5[[#This Row],[잉크]],표4[화-1층])</f>
        <v>0</v>
      </c>
      <c r="AJ660" s="130">
        <f>SUMIF(표4[잉크명],표5[[#This Row],[잉크]],표4[수])</f>
        <v>0</v>
      </c>
      <c r="AK660" s="131">
        <f>SUMIF(표4[잉크명],표5[[#This Row],[잉크]],표4[수-3층])</f>
        <v>0</v>
      </c>
      <c r="AL660" s="131">
        <f>SUMIF(표4[잉크명],표5[[#This Row],[잉크]],표4[수-1층])</f>
        <v>0</v>
      </c>
      <c r="AM660" s="54">
        <f>SUMIF(표4[잉크명],표5[[#This Row],[잉크]],표4[목])</f>
        <v>0</v>
      </c>
      <c r="AN660" s="131">
        <f>SUMIF(표4[잉크명],표5[[#This Row],[잉크]],표4[목-3층])</f>
        <v>0</v>
      </c>
      <c r="AO660" s="131">
        <f>SUMIF(표4[잉크명],표5[[#This Row],[잉크]],표4[목-1층])</f>
        <v>0</v>
      </c>
      <c r="AP660" s="54">
        <f>SUMIF(표4[잉크명],표5[[#This Row],[잉크]],표4[금])</f>
        <v>0</v>
      </c>
      <c r="AQ660" s="131">
        <f>SUMIF(표4[잉크명],표5[[#This Row],[잉크]],표4[금-3층])</f>
        <v>0</v>
      </c>
      <c r="AR660" s="131">
        <f>SUMIF(표4[잉크명],표5[[#This Row],[잉크]],표4[금-1층])</f>
        <v>0</v>
      </c>
      <c r="AS660" s="54">
        <f>SUMIF(표4[잉크명],표5[[#This Row],[잉크]],표4[토])</f>
        <v>0</v>
      </c>
      <c r="AT660" s="131">
        <f>SUMIF(표4[잉크명],표5[[#This Row],[잉크]],표4[토-3층])</f>
        <v>0</v>
      </c>
      <c r="AU660" s="131">
        <f>SUMIF(표4[잉크명],표5[[#This Row],[잉크]],표4[토-1층])</f>
        <v>0</v>
      </c>
      <c r="AV660" s="54">
        <f>SUMIF(표4[잉크명],표5[[#This Row],[잉크]],표4[일])</f>
        <v>0</v>
      </c>
      <c r="AW660" s="131">
        <f>SUMIF(표4[잉크명],표5[[#This Row],[잉크]],표4[일-3층])</f>
        <v>0</v>
      </c>
      <c r="AX660" s="131">
        <f>SUMIF(표4[잉크명],표5[[#This Row],[잉크]],표4[일-1층])</f>
        <v>0</v>
      </c>
      <c r="AY660" s="54">
        <f>SUMIF(표4[잉크명],표5[[#This Row],[잉크]],표4[차주 월])</f>
        <v>0</v>
      </c>
      <c r="AZ660" s="54">
        <f>SUM(표5[[#This Row],[월]:[차주 월]])</f>
        <v>0</v>
      </c>
    </row>
    <row r="661" spans="2:52" x14ac:dyDescent="0.3">
      <c r="B661" s="180" t="s">
        <v>1567</v>
      </c>
      <c r="C661" s="37"/>
      <c r="D661" s="33" t="s">
        <v>1570</v>
      </c>
      <c r="E661" s="34">
        <f>COUNTIF(사출계획!$E$62:$F$110,표4[[#This Row],[제품명]])</f>
        <v>0</v>
      </c>
      <c r="F661" s="126">
        <f>COUNTIF(사출계획!$E$62:$F$87,표4[[#This Row],[제품명]])</f>
        <v>0</v>
      </c>
      <c r="G661" s="126">
        <f>COUNTIF(사출계획!$E$88:$F$110,표4[[#This Row],[제품명]])</f>
        <v>0</v>
      </c>
      <c r="H661" s="34">
        <f>COUNTIF(사출계획!$G$62:$H$110,표4[[#This Row],[제품명]])</f>
        <v>0</v>
      </c>
      <c r="I661" s="128">
        <f>COUNTIF(사출계획!$G$62:$H$87,표4[[#This Row],[제품명]])</f>
        <v>0</v>
      </c>
      <c r="J661" s="128">
        <f>COUNTIF(사출계획!$G$88:$H$110,표4[[#This Row],[제품명]])</f>
        <v>0</v>
      </c>
      <c r="K661" s="34">
        <f>COUNTIF(사출계획!$I$62:$J$110,표4[[#This Row],[제품명]])</f>
        <v>0</v>
      </c>
      <c r="L661" s="126">
        <f>COUNTIF(사출계획!$I$62:$J$87,표4[[#This Row],[제품명]])</f>
        <v>0</v>
      </c>
      <c r="M661" s="126">
        <f>COUNTIF(사출계획!$I$88:$J$110,표4[[#This Row],[제품명]])</f>
        <v>0</v>
      </c>
      <c r="N661" s="129">
        <f>COUNTIF(사출계획!$K$62:$L$110,표4[[#This Row],[제품명]])</f>
        <v>0</v>
      </c>
      <c r="O661" s="126">
        <f>COUNTIF(사출계획!$K$62:$L$87,표4[[#This Row],[제품명]])</f>
        <v>0</v>
      </c>
      <c r="P661" s="126">
        <f>COUNTIF(사출계획!$K$88:$L$110,표4[[#This Row],[제품명]])</f>
        <v>0</v>
      </c>
      <c r="Q661" s="130">
        <f>COUNTIF(사출계획!$M$62:$N$110,표4[[#This Row],[제품명]])</f>
        <v>0</v>
      </c>
      <c r="R661" s="126">
        <f>COUNTIF(사출계획!$M$62:$N$87,표4[[#This Row],[제품명]])</f>
        <v>0</v>
      </c>
      <c r="S661" s="126">
        <f>COUNTIF(사출계획!$M$88:$N$110,표4[[#This Row],[제품명]])</f>
        <v>0</v>
      </c>
      <c r="T661" s="34">
        <f>COUNTIF(사출계획!$O$62:$P$110,표4[[#This Row],[제품명]])</f>
        <v>0</v>
      </c>
      <c r="U661" s="126">
        <f>COUNTIF(사출계획!$O$62:$P$87,표4[[#This Row],[제품명]])</f>
        <v>0</v>
      </c>
      <c r="V661" s="126">
        <f>COUNTIF(사출계획!$O$88:$P$110,표4[[#This Row],[제품명]])</f>
        <v>0</v>
      </c>
      <c r="W661" s="34">
        <f>COUNTIF(사출계획!$Q$62:$R$110,표4[[#This Row],[제품명]])</f>
        <v>0</v>
      </c>
      <c r="X661" s="126">
        <f>COUNTIF(사출계획!$Q$62:$R$87,표4[[#This Row],[제품명]])</f>
        <v>0</v>
      </c>
      <c r="Y661" s="126">
        <f>COUNTIF(사출계획!$Q$88:$R$110,표4[[#This Row],[제품명]])</f>
        <v>0</v>
      </c>
      <c r="Z661" s="34">
        <f>COUNTIF(사출계획!$S$62:$T$110,표4[[#This Row],[제품명]])</f>
        <v>0</v>
      </c>
      <c r="AA661" s="126"/>
      <c r="AB661" s="126"/>
      <c r="AC661" s="282" t="s">
        <v>2724</v>
      </c>
      <c r="AD661" s="129">
        <f>SUMIF(표4[잉크명],표5[[#This Row],[잉크]],표4[월])</f>
        <v>0</v>
      </c>
      <c r="AE661" s="131">
        <f>SUMIF(표4[잉크명],표5[[#This Row],[잉크]],표4[월-3층])</f>
        <v>0</v>
      </c>
      <c r="AF661" s="131">
        <f>SUMIF(표4[잉크명],표5[[#This Row],[잉크]],표4[월-1층])</f>
        <v>0</v>
      </c>
      <c r="AG661" s="133">
        <f>SUMIF(표4[잉크명],표5[[#This Row],[잉크]],표4[화])</f>
        <v>0</v>
      </c>
      <c r="AH661" s="131">
        <f>SUMIF(표4[잉크명],표5[[#This Row],[잉크]],표4[화-3층])</f>
        <v>0</v>
      </c>
      <c r="AI661" s="131">
        <f>SUMIF(표4[잉크명],표5[[#This Row],[잉크]],표4[화-1층])</f>
        <v>0</v>
      </c>
      <c r="AJ661" s="130">
        <f>SUMIF(표4[잉크명],표5[[#This Row],[잉크]],표4[수])</f>
        <v>0</v>
      </c>
      <c r="AK661" s="131">
        <f>SUMIF(표4[잉크명],표5[[#This Row],[잉크]],표4[수-3층])</f>
        <v>0</v>
      </c>
      <c r="AL661" s="131">
        <f>SUMIF(표4[잉크명],표5[[#This Row],[잉크]],표4[수-1층])</f>
        <v>0</v>
      </c>
      <c r="AM661" s="54">
        <f>SUMIF(표4[잉크명],표5[[#This Row],[잉크]],표4[목])</f>
        <v>0</v>
      </c>
      <c r="AN661" s="131">
        <f>SUMIF(표4[잉크명],표5[[#This Row],[잉크]],표4[목-3층])</f>
        <v>0</v>
      </c>
      <c r="AO661" s="131">
        <f>SUMIF(표4[잉크명],표5[[#This Row],[잉크]],표4[목-1층])</f>
        <v>0</v>
      </c>
      <c r="AP661" s="54">
        <f>SUMIF(표4[잉크명],표5[[#This Row],[잉크]],표4[금])</f>
        <v>0</v>
      </c>
      <c r="AQ661" s="131">
        <f>SUMIF(표4[잉크명],표5[[#This Row],[잉크]],표4[금-3층])</f>
        <v>0</v>
      </c>
      <c r="AR661" s="131">
        <f>SUMIF(표4[잉크명],표5[[#This Row],[잉크]],표4[금-1층])</f>
        <v>0</v>
      </c>
      <c r="AS661" s="54">
        <f>SUMIF(표4[잉크명],표5[[#This Row],[잉크]],표4[토])</f>
        <v>0</v>
      </c>
      <c r="AT661" s="131">
        <f>SUMIF(표4[잉크명],표5[[#This Row],[잉크]],표4[토-3층])</f>
        <v>0</v>
      </c>
      <c r="AU661" s="131">
        <f>SUMIF(표4[잉크명],표5[[#This Row],[잉크]],표4[토-1층])</f>
        <v>0</v>
      </c>
      <c r="AV661" s="54">
        <f>SUMIF(표4[잉크명],표5[[#This Row],[잉크]],표4[일])</f>
        <v>0</v>
      </c>
      <c r="AW661" s="131">
        <f>SUMIF(표4[잉크명],표5[[#This Row],[잉크]],표4[일-3층])</f>
        <v>0</v>
      </c>
      <c r="AX661" s="131">
        <f>SUMIF(표4[잉크명],표5[[#This Row],[잉크]],표4[일-1층])</f>
        <v>0</v>
      </c>
      <c r="AY661" s="54">
        <f>SUMIF(표4[잉크명],표5[[#This Row],[잉크]],표4[차주 월])</f>
        <v>0</v>
      </c>
      <c r="AZ661" s="54">
        <f>SUM(표5[[#This Row],[월]:[차주 월]])</f>
        <v>0</v>
      </c>
    </row>
    <row r="662" spans="2:52" x14ac:dyDescent="0.3">
      <c r="B662" s="180" t="s">
        <v>1568</v>
      </c>
      <c r="C662" s="37"/>
      <c r="D662" s="33" t="s">
        <v>1566</v>
      </c>
      <c r="E662" s="34">
        <f>COUNTIF(사출계획!$E$62:$F$110,표4[[#This Row],[제품명]])</f>
        <v>0</v>
      </c>
      <c r="F662" s="126">
        <f>COUNTIF(사출계획!$E$62:$F$87,표4[[#This Row],[제품명]])</f>
        <v>0</v>
      </c>
      <c r="G662" s="126">
        <f>COUNTIF(사출계획!$E$88:$F$110,표4[[#This Row],[제품명]])</f>
        <v>0</v>
      </c>
      <c r="H662" s="34">
        <f>COUNTIF(사출계획!$G$62:$H$110,표4[[#This Row],[제품명]])</f>
        <v>0</v>
      </c>
      <c r="I662" s="128">
        <f>COUNTIF(사출계획!$G$62:$H$87,표4[[#This Row],[제품명]])</f>
        <v>0</v>
      </c>
      <c r="J662" s="128">
        <f>COUNTIF(사출계획!$G$88:$H$110,표4[[#This Row],[제품명]])</f>
        <v>0</v>
      </c>
      <c r="K662" s="34">
        <f>COUNTIF(사출계획!$I$62:$J$110,표4[[#This Row],[제품명]])</f>
        <v>0</v>
      </c>
      <c r="L662" s="126">
        <f>COUNTIF(사출계획!$I$62:$J$87,표4[[#This Row],[제품명]])</f>
        <v>0</v>
      </c>
      <c r="M662" s="126">
        <f>COUNTIF(사출계획!$I$88:$J$110,표4[[#This Row],[제품명]])</f>
        <v>0</v>
      </c>
      <c r="N662" s="129">
        <f>COUNTIF(사출계획!$K$62:$L$110,표4[[#This Row],[제품명]])</f>
        <v>0</v>
      </c>
      <c r="O662" s="126">
        <f>COUNTIF(사출계획!$K$62:$L$87,표4[[#This Row],[제품명]])</f>
        <v>0</v>
      </c>
      <c r="P662" s="126">
        <f>COUNTIF(사출계획!$K$88:$L$110,표4[[#This Row],[제품명]])</f>
        <v>0</v>
      </c>
      <c r="Q662" s="130">
        <f>COUNTIF(사출계획!$M$62:$N$110,표4[[#This Row],[제품명]])</f>
        <v>0</v>
      </c>
      <c r="R662" s="126">
        <f>COUNTIF(사출계획!$M$62:$N$87,표4[[#This Row],[제품명]])</f>
        <v>0</v>
      </c>
      <c r="S662" s="126">
        <f>COUNTIF(사출계획!$M$88:$N$110,표4[[#This Row],[제품명]])</f>
        <v>0</v>
      </c>
      <c r="T662" s="34">
        <f>COUNTIF(사출계획!$O$62:$P$110,표4[[#This Row],[제품명]])</f>
        <v>0</v>
      </c>
      <c r="U662" s="126">
        <f>COUNTIF(사출계획!$O$62:$P$87,표4[[#This Row],[제품명]])</f>
        <v>0</v>
      </c>
      <c r="V662" s="126">
        <f>COUNTIF(사출계획!$O$88:$P$110,표4[[#This Row],[제품명]])</f>
        <v>0</v>
      </c>
      <c r="W662" s="34">
        <f>COUNTIF(사출계획!$Q$62:$R$110,표4[[#This Row],[제품명]])</f>
        <v>0</v>
      </c>
      <c r="X662" s="126">
        <f>COUNTIF(사출계획!$Q$62:$R$87,표4[[#This Row],[제품명]])</f>
        <v>0</v>
      </c>
      <c r="Y662" s="126">
        <f>COUNTIF(사출계획!$Q$88:$R$110,표4[[#This Row],[제품명]])</f>
        <v>0</v>
      </c>
      <c r="Z662" s="34">
        <f>COUNTIF(사출계획!$S$62:$T$110,표4[[#This Row],[제품명]])</f>
        <v>0</v>
      </c>
      <c r="AA662" s="126"/>
      <c r="AB662" s="126"/>
      <c r="AC662" s="282" t="s">
        <v>2725</v>
      </c>
      <c r="AD662" s="129">
        <f>SUMIF(표4[잉크명],표5[[#This Row],[잉크]],표4[월])</f>
        <v>0</v>
      </c>
      <c r="AE662" s="131">
        <f>SUMIF(표4[잉크명],표5[[#This Row],[잉크]],표4[월-3층])</f>
        <v>0</v>
      </c>
      <c r="AF662" s="131">
        <f>SUMIF(표4[잉크명],표5[[#This Row],[잉크]],표4[월-1층])</f>
        <v>0</v>
      </c>
      <c r="AG662" s="133">
        <f>SUMIF(표4[잉크명],표5[[#This Row],[잉크]],표4[화])</f>
        <v>0</v>
      </c>
      <c r="AH662" s="131">
        <f>SUMIF(표4[잉크명],표5[[#This Row],[잉크]],표4[화-3층])</f>
        <v>0</v>
      </c>
      <c r="AI662" s="131">
        <f>SUMIF(표4[잉크명],표5[[#This Row],[잉크]],표4[화-1층])</f>
        <v>0</v>
      </c>
      <c r="AJ662" s="130">
        <f>SUMIF(표4[잉크명],표5[[#This Row],[잉크]],표4[수])</f>
        <v>0</v>
      </c>
      <c r="AK662" s="131">
        <f>SUMIF(표4[잉크명],표5[[#This Row],[잉크]],표4[수-3층])</f>
        <v>0</v>
      </c>
      <c r="AL662" s="131">
        <f>SUMIF(표4[잉크명],표5[[#This Row],[잉크]],표4[수-1층])</f>
        <v>0</v>
      </c>
      <c r="AM662" s="54">
        <f>SUMIF(표4[잉크명],표5[[#This Row],[잉크]],표4[목])</f>
        <v>0</v>
      </c>
      <c r="AN662" s="131">
        <f>SUMIF(표4[잉크명],표5[[#This Row],[잉크]],표4[목-3층])</f>
        <v>0</v>
      </c>
      <c r="AO662" s="131">
        <f>SUMIF(표4[잉크명],표5[[#This Row],[잉크]],표4[목-1층])</f>
        <v>0</v>
      </c>
      <c r="AP662" s="54">
        <f>SUMIF(표4[잉크명],표5[[#This Row],[잉크]],표4[금])</f>
        <v>0</v>
      </c>
      <c r="AQ662" s="131">
        <f>SUMIF(표4[잉크명],표5[[#This Row],[잉크]],표4[금-3층])</f>
        <v>0</v>
      </c>
      <c r="AR662" s="131">
        <f>SUMIF(표4[잉크명],표5[[#This Row],[잉크]],표4[금-1층])</f>
        <v>0</v>
      </c>
      <c r="AS662" s="54">
        <f>SUMIF(표4[잉크명],표5[[#This Row],[잉크]],표4[토])</f>
        <v>0</v>
      </c>
      <c r="AT662" s="131">
        <f>SUMIF(표4[잉크명],표5[[#This Row],[잉크]],표4[토-3층])</f>
        <v>0</v>
      </c>
      <c r="AU662" s="131">
        <f>SUMIF(표4[잉크명],표5[[#This Row],[잉크]],표4[토-1층])</f>
        <v>0</v>
      </c>
      <c r="AV662" s="54">
        <f>SUMIF(표4[잉크명],표5[[#This Row],[잉크]],표4[일])</f>
        <v>0</v>
      </c>
      <c r="AW662" s="131">
        <f>SUMIF(표4[잉크명],표5[[#This Row],[잉크]],표4[일-3층])</f>
        <v>0</v>
      </c>
      <c r="AX662" s="131">
        <f>SUMIF(표4[잉크명],표5[[#This Row],[잉크]],표4[일-1층])</f>
        <v>0</v>
      </c>
      <c r="AY662" s="54">
        <f>SUMIF(표4[잉크명],표5[[#This Row],[잉크]],표4[차주 월])</f>
        <v>0</v>
      </c>
      <c r="AZ662" s="54">
        <f>SUM(표5[[#This Row],[월]:[차주 월]])</f>
        <v>0</v>
      </c>
    </row>
    <row r="663" spans="2:52" x14ac:dyDescent="0.3">
      <c r="B663" s="180" t="s">
        <v>1568</v>
      </c>
      <c r="C663" s="37"/>
      <c r="D663" s="33" t="s">
        <v>1569</v>
      </c>
      <c r="E663" s="34">
        <f>COUNTIF(사출계획!$E$62:$F$110,표4[[#This Row],[제품명]])</f>
        <v>0</v>
      </c>
      <c r="F663" s="126">
        <f>COUNTIF(사출계획!$E$62:$F$87,표4[[#This Row],[제품명]])</f>
        <v>0</v>
      </c>
      <c r="G663" s="126">
        <f>COUNTIF(사출계획!$E$88:$F$110,표4[[#This Row],[제품명]])</f>
        <v>0</v>
      </c>
      <c r="H663" s="34">
        <f>COUNTIF(사출계획!$G$62:$H$110,표4[[#This Row],[제품명]])</f>
        <v>0</v>
      </c>
      <c r="I663" s="128">
        <f>COUNTIF(사출계획!$G$62:$H$87,표4[[#This Row],[제품명]])</f>
        <v>0</v>
      </c>
      <c r="J663" s="128">
        <f>COUNTIF(사출계획!$G$88:$H$110,표4[[#This Row],[제품명]])</f>
        <v>0</v>
      </c>
      <c r="K663" s="34">
        <f>COUNTIF(사출계획!$I$62:$J$110,표4[[#This Row],[제품명]])</f>
        <v>0</v>
      </c>
      <c r="L663" s="126">
        <f>COUNTIF(사출계획!$I$62:$J$87,표4[[#This Row],[제품명]])</f>
        <v>0</v>
      </c>
      <c r="M663" s="126">
        <f>COUNTIF(사출계획!$I$88:$J$110,표4[[#This Row],[제품명]])</f>
        <v>0</v>
      </c>
      <c r="N663" s="129">
        <f>COUNTIF(사출계획!$K$62:$L$110,표4[[#This Row],[제품명]])</f>
        <v>0</v>
      </c>
      <c r="O663" s="126">
        <f>COUNTIF(사출계획!$K$62:$L$87,표4[[#This Row],[제품명]])</f>
        <v>0</v>
      </c>
      <c r="P663" s="126">
        <f>COUNTIF(사출계획!$K$88:$L$110,표4[[#This Row],[제품명]])</f>
        <v>0</v>
      </c>
      <c r="Q663" s="130">
        <f>COUNTIF(사출계획!$M$62:$N$110,표4[[#This Row],[제품명]])</f>
        <v>0</v>
      </c>
      <c r="R663" s="126">
        <f>COUNTIF(사출계획!$M$62:$N$87,표4[[#This Row],[제품명]])</f>
        <v>0</v>
      </c>
      <c r="S663" s="126">
        <f>COUNTIF(사출계획!$M$88:$N$110,표4[[#This Row],[제품명]])</f>
        <v>0</v>
      </c>
      <c r="T663" s="34">
        <f>COUNTIF(사출계획!$O$62:$P$110,표4[[#This Row],[제품명]])</f>
        <v>0</v>
      </c>
      <c r="U663" s="126">
        <f>COUNTIF(사출계획!$O$62:$P$87,표4[[#This Row],[제품명]])</f>
        <v>0</v>
      </c>
      <c r="V663" s="126">
        <f>COUNTIF(사출계획!$O$88:$P$110,표4[[#This Row],[제품명]])</f>
        <v>0</v>
      </c>
      <c r="W663" s="34">
        <f>COUNTIF(사출계획!$Q$62:$R$110,표4[[#This Row],[제품명]])</f>
        <v>0</v>
      </c>
      <c r="X663" s="126">
        <f>COUNTIF(사출계획!$Q$62:$R$87,표4[[#This Row],[제품명]])</f>
        <v>0</v>
      </c>
      <c r="Y663" s="126">
        <f>COUNTIF(사출계획!$Q$88:$R$110,표4[[#This Row],[제품명]])</f>
        <v>0</v>
      </c>
      <c r="Z663" s="34">
        <f>COUNTIF(사출계획!$S$62:$T$110,표4[[#This Row],[제품명]])</f>
        <v>0</v>
      </c>
      <c r="AA663" s="126"/>
      <c r="AB663" s="126"/>
      <c r="AC663" s="283" t="s">
        <v>2733</v>
      </c>
      <c r="AD663" s="129">
        <f>SUMIF(표4[잉크명],표5[[#This Row],[잉크]],표4[월])</f>
        <v>0</v>
      </c>
      <c r="AE663" s="131">
        <f>SUMIF(표4[잉크명],표5[[#This Row],[잉크]],표4[월-3층])</f>
        <v>0</v>
      </c>
      <c r="AF663" s="131">
        <f>SUMIF(표4[잉크명],표5[[#This Row],[잉크]],표4[월-1층])</f>
        <v>0</v>
      </c>
      <c r="AG663" s="133">
        <f>SUMIF(표4[잉크명],표5[[#This Row],[잉크]],표4[화])</f>
        <v>0</v>
      </c>
      <c r="AH663" s="131">
        <f>SUMIF(표4[잉크명],표5[[#This Row],[잉크]],표4[화-3층])</f>
        <v>0</v>
      </c>
      <c r="AI663" s="131">
        <f>SUMIF(표4[잉크명],표5[[#This Row],[잉크]],표4[화-1층])</f>
        <v>0</v>
      </c>
      <c r="AJ663" s="130">
        <f>SUMIF(표4[잉크명],표5[[#This Row],[잉크]],표4[수])</f>
        <v>0</v>
      </c>
      <c r="AK663" s="131">
        <f>SUMIF(표4[잉크명],표5[[#This Row],[잉크]],표4[수-3층])</f>
        <v>0</v>
      </c>
      <c r="AL663" s="131">
        <f>SUMIF(표4[잉크명],표5[[#This Row],[잉크]],표4[수-1층])</f>
        <v>0</v>
      </c>
      <c r="AM663" s="54">
        <f>SUMIF(표4[잉크명],표5[[#This Row],[잉크]],표4[목])</f>
        <v>0</v>
      </c>
      <c r="AN663" s="131">
        <f>SUMIF(표4[잉크명],표5[[#This Row],[잉크]],표4[목-3층])</f>
        <v>0</v>
      </c>
      <c r="AO663" s="131">
        <f>SUMIF(표4[잉크명],표5[[#This Row],[잉크]],표4[목-1층])</f>
        <v>0</v>
      </c>
      <c r="AP663" s="54">
        <f>SUMIF(표4[잉크명],표5[[#This Row],[잉크]],표4[금])</f>
        <v>0</v>
      </c>
      <c r="AQ663" s="131">
        <f>SUMIF(표4[잉크명],표5[[#This Row],[잉크]],표4[금-3층])</f>
        <v>0</v>
      </c>
      <c r="AR663" s="131">
        <f>SUMIF(표4[잉크명],표5[[#This Row],[잉크]],표4[금-1층])</f>
        <v>0</v>
      </c>
      <c r="AS663" s="54">
        <f>SUMIF(표4[잉크명],표5[[#This Row],[잉크]],표4[토])</f>
        <v>0</v>
      </c>
      <c r="AT663" s="131">
        <f>SUMIF(표4[잉크명],표5[[#This Row],[잉크]],표4[토-3층])</f>
        <v>0</v>
      </c>
      <c r="AU663" s="131">
        <f>SUMIF(표4[잉크명],표5[[#This Row],[잉크]],표4[토-1층])</f>
        <v>0</v>
      </c>
      <c r="AV663" s="54">
        <f>SUMIF(표4[잉크명],표5[[#This Row],[잉크]],표4[일])</f>
        <v>0</v>
      </c>
      <c r="AW663" s="131">
        <f>SUMIF(표4[잉크명],표5[[#This Row],[잉크]],표4[일-3층])</f>
        <v>0</v>
      </c>
      <c r="AX663" s="131">
        <f>SUMIF(표4[잉크명],표5[[#This Row],[잉크]],표4[일-1층])</f>
        <v>0</v>
      </c>
      <c r="AY663" s="54">
        <f>SUMIF(표4[잉크명],표5[[#This Row],[잉크]],표4[차주 월])</f>
        <v>0</v>
      </c>
      <c r="AZ663" s="54">
        <f>SUM(표5[[#This Row],[월]:[차주 월]])</f>
        <v>0</v>
      </c>
    </row>
    <row r="664" spans="2:52" x14ac:dyDescent="0.3">
      <c r="B664" s="183" t="s">
        <v>1584</v>
      </c>
      <c r="C664" s="286"/>
      <c r="D664" s="33" t="s">
        <v>1582</v>
      </c>
      <c r="E664" s="34">
        <f>COUNTIF(사출계획!$E$62:$F$110,표4[[#This Row],[제품명]])</f>
        <v>1</v>
      </c>
      <c r="F664" s="126">
        <f>COUNTIF(사출계획!$E$62:$F$87,표4[[#This Row],[제품명]])</f>
        <v>0</v>
      </c>
      <c r="G664" s="126">
        <f>COUNTIF(사출계획!$E$88:$F$110,표4[[#This Row],[제품명]])</f>
        <v>1</v>
      </c>
      <c r="H664" s="34">
        <f>COUNTIF(사출계획!$G$62:$H$110,표4[[#This Row],[제품명]])</f>
        <v>0</v>
      </c>
      <c r="I664" s="128">
        <f>COUNTIF(사출계획!$G$62:$H$87,표4[[#This Row],[제품명]])</f>
        <v>0</v>
      </c>
      <c r="J664" s="128">
        <f>COUNTIF(사출계획!$G$88:$H$110,표4[[#This Row],[제품명]])</f>
        <v>0</v>
      </c>
      <c r="K664" s="34">
        <f>COUNTIF(사출계획!$I$62:$J$110,표4[[#This Row],[제품명]])</f>
        <v>0</v>
      </c>
      <c r="L664" s="126">
        <f>COUNTIF(사출계획!$I$62:$J$87,표4[[#This Row],[제품명]])</f>
        <v>0</v>
      </c>
      <c r="M664" s="126">
        <f>COUNTIF(사출계획!$I$88:$J$110,표4[[#This Row],[제품명]])</f>
        <v>0</v>
      </c>
      <c r="N664" s="129">
        <f>COUNTIF(사출계획!$K$62:$L$110,표4[[#This Row],[제품명]])</f>
        <v>0</v>
      </c>
      <c r="O664" s="126">
        <f>COUNTIF(사출계획!$K$62:$L$87,표4[[#This Row],[제품명]])</f>
        <v>0</v>
      </c>
      <c r="P664" s="126">
        <f>COUNTIF(사출계획!$K$88:$L$110,표4[[#This Row],[제품명]])</f>
        <v>0</v>
      </c>
      <c r="Q664" s="130">
        <f>COUNTIF(사출계획!$M$62:$N$110,표4[[#This Row],[제품명]])</f>
        <v>0</v>
      </c>
      <c r="R664" s="126">
        <f>COUNTIF(사출계획!$M$62:$N$87,표4[[#This Row],[제품명]])</f>
        <v>0</v>
      </c>
      <c r="S664" s="126">
        <f>COUNTIF(사출계획!$M$88:$N$110,표4[[#This Row],[제품명]])</f>
        <v>0</v>
      </c>
      <c r="T664" s="34">
        <f>COUNTIF(사출계획!$O$62:$P$110,표4[[#This Row],[제품명]])</f>
        <v>0</v>
      </c>
      <c r="U664" s="126">
        <f>COUNTIF(사출계획!$O$62:$P$87,표4[[#This Row],[제품명]])</f>
        <v>0</v>
      </c>
      <c r="V664" s="126">
        <f>COUNTIF(사출계획!$O$88:$P$110,표4[[#This Row],[제품명]])</f>
        <v>0</v>
      </c>
      <c r="W664" s="34">
        <f>COUNTIF(사출계획!$Q$62:$R$110,표4[[#This Row],[제품명]])</f>
        <v>0</v>
      </c>
      <c r="X664" s="126">
        <f>COUNTIF(사출계획!$Q$62:$R$87,표4[[#This Row],[제품명]])</f>
        <v>0</v>
      </c>
      <c r="Y664" s="126">
        <f>COUNTIF(사출계획!$Q$88:$R$110,표4[[#This Row],[제품명]])</f>
        <v>0</v>
      </c>
      <c r="Z664" s="34">
        <f>COUNTIF(사출계획!$S$62:$T$110,표4[[#This Row],[제품명]])</f>
        <v>0</v>
      </c>
      <c r="AA664" s="126"/>
      <c r="AB664" s="126"/>
      <c r="AC664" s="294" t="s">
        <v>2745</v>
      </c>
      <c r="AD664" s="129">
        <f>SUMIF(표4[잉크명],표5[[#This Row],[잉크]],표4[월])</f>
        <v>0</v>
      </c>
      <c r="AE664" s="131">
        <f>SUMIF(표4[잉크명],표5[[#This Row],[잉크]],표4[월-3층])</f>
        <v>0</v>
      </c>
      <c r="AF664" s="131">
        <f>SUMIF(표4[잉크명],표5[[#This Row],[잉크]],표4[월-1층])</f>
        <v>0</v>
      </c>
      <c r="AG664" s="133">
        <f>SUMIF(표4[잉크명],표5[[#This Row],[잉크]],표4[화])</f>
        <v>0</v>
      </c>
      <c r="AH664" s="131">
        <f>SUMIF(표4[잉크명],표5[[#This Row],[잉크]],표4[화-3층])</f>
        <v>0</v>
      </c>
      <c r="AI664" s="131">
        <f>SUMIF(표4[잉크명],표5[[#This Row],[잉크]],표4[화-1층])</f>
        <v>0</v>
      </c>
      <c r="AJ664" s="130">
        <f>SUMIF(표4[잉크명],표5[[#This Row],[잉크]],표4[수])</f>
        <v>0</v>
      </c>
      <c r="AK664" s="131">
        <f>SUMIF(표4[잉크명],표5[[#This Row],[잉크]],표4[수-3층])</f>
        <v>0</v>
      </c>
      <c r="AL664" s="131">
        <f>SUMIF(표4[잉크명],표5[[#This Row],[잉크]],표4[수-1층])</f>
        <v>0</v>
      </c>
      <c r="AM664" s="54">
        <f>SUMIF(표4[잉크명],표5[[#This Row],[잉크]],표4[목])</f>
        <v>0</v>
      </c>
      <c r="AN664" s="131">
        <f>SUMIF(표4[잉크명],표5[[#This Row],[잉크]],표4[목-3층])</f>
        <v>0</v>
      </c>
      <c r="AO664" s="131">
        <f>SUMIF(표4[잉크명],표5[[#This Row],[잉크]],표4[목-1층])</f>
        <v>0</v>
      </c>
      <c r="AP664" s="54">
        <f>SUMIF(표4[잉크명],표5[[#This Row],[잉크]],표4[금])</f>
        <v>0</v>
      </c>
      <c r="AQ664" s="131">
        <f>SUMIF(표4[잉크명],표5[[#This Row],[잉크]],표4[금-3층])</f>
        <v>0</v>
      </c>
      <c r="AR664" s="131">
        <f>SUMIF(표4[잉크명],표5[[#This Row],[잉크]],표4[금-1층])</f>
        <v>0</v>
      </c>
      <c r="AS664" s="54">
        <f>SUMIF(표4[잉크명],표5[[#This Row],[잉크]],표4[토])</f>
        <v>0</v>
      </c>
      <c r="AT664" s="131">
        <f>SUMIF(표4[잉크명],표5[[#This Row],[잉크]],표4[토-3층])</f>
        <v>0</v>
      </c>
      <c r="AU664" s="131">
        <f>SUMIF(표4[잉크명],표5[[#This Row],[잉크]],표4[토-1층])</f>
        <v>0</v>
      </c>
      <c r="AV664" s="54">
        <f>SUMIF(표4[잉크명],표5[[#This Row],[잉크]],표4[일])</f>
        <v>0</v>
      </c>
      <c r="AW664" s="131">
        <f>SUMIF(표4[잉크명],표5[[#This Row],[잉크]],표4[일-3층])</f>
        <v>0</v>
      </c>
      <c r="AX664" s="131">
        <f>SUMIF(표4[잉크명],표5[[#This Row],[잉크]],표4[일-1층])</f>
        <v>0</v>
      </c>
      <c r="AY664" s="54">
        <f>SUMIF(표4[잉크명],표5[[#This Row],[잉크]],표4[차주 월])</f>
        <v>0</v>
      </c>
      <c r="AZ664" s="54">
        <f>SUM(표5[[#This Row],[월]:[차주 월]])</f>
        <v>0</v>
      </c>
    </row>
    <row r="665" spans="2:52" x14ac:dyDescent="0.3">
      <c r="B665" s="183" t="s">
        <v>1584</v>
      </c>
      <c r="C665" s="286"/>
      <c r="D665" s="181" t="s">
        <v>2509</v>
      </c>
      <c r="E665" s="54">
        <f>COUNTIF(사출계획!$E$62:$F$110,표4[[#This Row],[제품명]])</f>
        <v>1</v>
      </c>
      <c r="F665" s="131">
        <f>COUNTIF(사출계획!$E$62:$F$87,표4[[#This Row],[제품명]])</f>
        <v>0</v>
      </c>
      <c r="G665" s="131">
        <f>COUNTIF(사출계획!$E$88:$F$110,표4[[#This Row],[제품명]])</f>
        <v>1</v>
      </c>
      <c r="H665" s="54">
        <f>COUNTIF(사출계획!$G$62:$H$110,표4[[#This Row],[제품명]])</f>
        <v>0</v>
      </c>
      <c r="I665" s="132">
        <f>COUNTIF(사출계획!$G$62:$H$87,표4[[#This Row],[제품명]])</f>
        <v>0</v>
      </c>
      <c r="J665" s="132">
        <f>COUNTIF(사출계획!$G$88:$H$110,표4[[#This Row],[제품명]])</f>
        <v>0</v>
      </c>
      <c r="K665" s="54">
        <f>COUNTIF(사출계획!$I$62:$J$110,표4[[#This Row],[제품명]])</f>
        <v>0</v>
      </c>
      <c r="L665" s="131">
        <f>COUNTIF(사출계획!$I$62:$J$87,표4[[#This Row],[제품명]])</f>
        <v>0</v>
      </c>
      <c r="M665" s="131">
        <f>COUNTIF(사출계획!$I$88:$J$110,표4[[#This Row],[제품명]])</f>
        <v>0</v>
      </c>
      <c r="N665" s="129">
        <f>COUNTIF(사출계획!$K$62:$L$110,표4[[#This Row],[제품명]])</f>
        <v>0</v>
      </c>
      <c r="O665" s="131">
        <f>COUNTIF(사출계획!$K$62:$L$87,표4[[#This Row],[제품명]])</f>
        <v>0</v>
      </c>
      <c r="P665" s="131">
        <f>COUNTIF(사출계획!$K$88:$L$110,표4[[#This Row],[제품명]])</f>
        <v>0</v>
      </c>
      <c r="Q665" s="130">
        <f>COUNTIF(사출계획!$M$62:$N$110,표4[[#This Row],[제품명]])</f>
        <v>0</v>
      </c>
      <c r="R665" s="131">
        <f>COUNTIF(사출계획!$M$62:$N$87,표4[[#This Row],[제품명]])</f>
        <v>0</v>
      </c>
      <c r="S665" s="131">
        <f>COUNTIF(사출계획!$M$88:$N$110,표4[[#This Row],[제품명]])</f>
        <v>0</v>
      </c>
      <c r="T665" s="54">
        <f>COUNTIF(사출계획!$O$62:$P$110,표4[[#This Row],[제품명]])</f>
        <v>0</v>
      </c>
      <c r="U665" s="131">
        <f>COUNTIF(사출계획!$O$62:$P$87,표4[[#This Row],[제품명]])</f>
        <v>0</v>
      </c>
      <c r="V665" s="131">
        <f>COUNTIF(사출계획!$O$88:$P$110,표4[[#This Row],[제품명]])</f>
        <v>0</v>
      </c>
      <c r="W665" s="54">
        <f>COUNTIF(사출계획!$Q$62:$R$110,표4[[#This Row],[제품명]])</f>
        <v>0</v>
      </c>
      <c r="X665" s="131">
        <f>COUNTIF(사출계획!$Q$62:$R$87,표4[[#This Row],[제품명]])</f>
        <v>0</v>
      </c>
      <c r="Y665" s="131">
        <f>COUNTIF(사출계획!$Q$88:$R$110,표4[[#This Row],[제품명]])</f>
        <v>0</v>
      </c>
      <c r="Z665" s="54">
        <f>COUNTIF(사출계획!$S$62:$T$110,표4[[#This Row],[제품명]])</f>
        <v>0</v>
      </c>
      <c r="AA665" s="126"/>
      <c r="AB665" s="126"/>
      <c r="AC665" s="294" t="s">
        <v>2749</v>
      </c>
      <c r="AD665" s="129">
        <f>SUMIF(표4[잉크명],표5[[#This Row],[잉크]],표4[월])</f>
        <v>0</v>
      </c>
      <c r="AE665" s="131">
        <f>SUMIF(표4[잉크명],표5[[#This Row],[잉크]],표4[월-3층])</f>
        <v>0</v>
      </c>
      <c r="AF665" s="131">
        <f>SUMIF(표4[잉크명],표5[[#This Row],[잉크]],표4[월-1층])</f>
        <v>0</v>
      </c>
      <c r="AG665" s="133">
        <f>SUMIF(표4[잉크명],표5[[#This Row],[잉크]],표4[화])</f>
        <v>0</v>
      </c>
      <c r="AH665" s="131">
        <f>SUMIF(표4[잉크명],표5[[#This Row],[잉크]],표4[화-3층])</f>
        <v>0</v>
      </c>
      <c r="AI665" s="131">
        <f>SUMIF(표4[잉크명],표5[[#This Row],[잉크]],표4[화-1층])</f>
        <v>0</v>
      </c>
      <c r="AJ665" s="130">
        <f>SUMIF(표4[잉크명],표5[[#This Row],[잉크]],표4[수])</f>
        <v>0</v>
      </c>
      <c r="AK665" s="131">
        <f>SUMIF(표4[잉크명],표5[[#This Row],[잉크]],표4[수-3층])</f>
        <v>0</v>
      </c>
      <c r="AL665" s="131">
        <f>SUMIF(표4[잉크명],표5[[#This Row],[잉크]],표4[수-1층])</f>
        <v>0</v>
      </c>
      <c r="AM665" s="54">
        <f>SUMIF(표4[잉크명],표5[[#This Row],[잉크]],표4[목])</f>
        <v>0</v>
      </c>
      <c r="AN665" s="131">
        <f>SUMIF(표4[잉크명],표5[[#This Row],[잉크]],표4[목-3층])</f>
        <v>0</v>
      </c>
      <c r="AO665" s="131">
        <f>SUMIF(표4[잉크명],표5[[#This Row],[잉크]],표4[목-1층])</f>
        <v>0</v>
      </c>
      <c r="AP665" s="54">
        <f>SUMIF(표4[잉크명],표5[[#This Row],[잉크]],표4[금])</f>
        <v>0</v>
      </c>
      <c r="AQ665" s="131">
        <f>SUMIF(표4[잉크명],표5[[#This Row],[잉크]],표4[금-3층])</f>
        <v>0</v>
      </c>
      <c r="AR665" s="131">
        <f>SUMIF(표4[잉크명],표5[[#This Row],[잉크]],표4[금-1층])</f>
        <v>0</v>
      </c>
      <c r="AS665" s="54">
        <f>SUMIF(표4[잉크명],표5[[#This Row],[잉크]],표4[토])</f>
        <v>0</v>
      </c>
      <c r="AT665" s="131">
        <f>SUMIF(표4[잉크명],표5[[#This Row],[잉크]],표4[토-3층])</f>
        <v>0</v>
      </c>
      <c r="AU665" s="131">
        <f>SUMIF(표4[잉크명],표5[[#This Row],[잉크]],표4[토-1층])</f>
        <v>0</v>
      </c>
      <c r="AV665" s="54">
        <f>SUMIF(표4[잉크명],표5[[#This Row],[잉크]],표4[일])</f>
        <v>0</v>
      </c>
      <c r="AW665" s="131">
        <f>SUMIF(표4[잉크명],표5[[#This Row],[잉크]],표4[일-3층])</f>
        <v>0</v>
      </c>
      <c r="AX665" s="131">
        <f>SUMIF(표4[잉크명],표5[[#This Row],[잉크]],표4[일-1층])</f>
        <v>0</v>
      </c>
      <c r="AY665" s="54">
        <f>SUMIF(표4[잉크명],표5[[#This Row],[잉크]],표4[차주 월])</f>
        <v>0</v>
      </c>
      <c r="AZ665" s="54">
        <f>SUM(표5[[#This Row],[월]:[차주 월]])</f>
        <v>0</v>
      </c>
    </row>
    <row r="666" spans="2:52" x14ac:dyDescent="0.3">
      <c r="B666" s="179" t="s">
        <v>1576</v>
      </c>
      <c r="C666" s="37"/>
      <c r="D666" s="33" t="s">
        <v>1577</v>
      </c>
      <c r="E666" s="34">
        <f>COUNTIF(사출계획!$E$62:$F$110,표4[[#This Row],[제품명]])</f>
        <v>0</v>
      </c>
      <c r="F666" s="126">
        <f>COUNTIF(사출계획!$E$62:$F$87,표4[[#This Row],[제품명]])</f>
        <v>0</v>
      </c>
      <c r="G666" s="126">
        <f>COUNTIF(사출계획!$E$88:$F$110,표4[[#This Row],[제품명]])</f>
        <v>0</v>
      </c>
      <c r="H666" s="34">
        <f>COUNTIF(사출계획!$G$62:$H$110,표4[[#This Row],[제품명]])</f>
        <v>0</v>
      </c>
      <c r="I666" s="128">
        <f>COUNTIF(사출계획!$G$62:$H$87,표4[[#This Row],[제품명]])</f>
        <v>0</v>
      </c>
      <c r="J666" s="128">
        <f>COUNTIF(사출계획!$G$88:$H$110,표4[[#This Row],[제품명]])</f>
        <v>0</v>
      </c>
      <c r="K666" s="34">
        <f>COUNTIF(사출계획!$I$62:$J$110,표4[[#This Row],[제품명]])</f>
        <v>0</v>
      </c>
      <c r="L666" s="126">
        <f>COUNTIF(사출계획!$I$62:$J$87,표4[[#This Row],[제품명]])</f>
        <v>0</v>
      </c>
      <c r="M666" s="126">
        <f>COUNTIF(사출계획!$I$88:$J$110,표4[[#This Row],[제품명]])</f>
        <v>0</v>
      </c>
      <c r="N666" s="129">
        <f>COUNTIF(사출계획!$K$62:$L$110,표4[[#This Row],[제품명]])</f>
        <v>0</v>
      </c>
      <c r="O666" s="126">
        <f>COUNTIF(사출계획!$K$62:$L$87,표4[[#This Row],[제품명]])</f>
        <v>0</v>
      </c>
      <c r="P666" s="126">
        <f>COUNTIF(사출계획!$K$88:$L$110,표4[[#This Row],[제품명]])</f>
        <v>0</v>
      </c>
      <c r="Q666" s="130">
        <f>COUNTIF(사출계획!$M$62:$N$110,표4[[#This Row],[제품명]])</f>
        <v>0</v>
      </c>
      <c r="R666" s="126">
        <f>COUNTIF(사출계획!$M$62:$N$87,표4[[#This Row],[제품명]])</f>
        <v>0</v>
      </c>
      <c r="S666" s="126">
        <f>COUNTIF(사출계획!$M$88:$N$110,표4[[#This Row],[제품명]])</f>
        <v>0</v>
      </c>
      <c r="T666" s="34">
        <f>COUNTIF(사출계획!$O$62:$P$110,표4[[#This Row],[제품명]])</f>
        <v>0</v>
      </c>
      <c r="U666" s="126">
        <f>COUNTIF(사출계획!$O$62:$P$87,표4[[#This Row],[제품명]])</f>
        <v>0</v>
      </c>
      <c r="V666" s="126">
        <f>COUNTIF(사출계획!$O$88:$P$110,표4[[#This Row],[제품명]])</f>
        <v>0</v>
      </c>
      <c r="W666" s="34">
        <f>COUNTIF(사출계획!$Q$62:$R$110,표4[[#This Row],[제품명]])</f>
        <v>0</v>
      </c>
      <c r="X666" s="126">
        <f>COUNTIF(사출계획!$Q$62:$R$87,표4[[#This Row],[제품명]])</f>
        <v>0</v>
      </c>
      <c r="Y666" s="126">
        <f>COUNTIF(사출계획!$Q$88:$R$110,표4[[#This Row],[제품명]])</f>
        <v>0</v>
      </c>
      <c r="Z666" s="34">
        <f>COUNTIF(사출계획!$S$62:$T$110,표4[[#This Row],[제품명]])</f>
        <v>0</v>
      </c>
      <c r="AA666" s="126"/>
      <c r="AB666" s="126"/>
      <c r="AC666" s="294" t="s">
        <v>2750</v>
      </c>
      <c r="AD666" s="129">
        <f>SUMIF(표4[잉크명],표5[[#This Row],[잉크]],표4[월])</f>
        <v>0</v>
      </c>
      <c r="AE666" s="131">
        <f>SUMIF(표4[잉크명],표5[[#This Row],[잉크]],표4[월-3층])</f>
        <v>0</v>
      </c>
      <c r="AF666" s="131">
        <f>SUMIF(표4[잉크명],표5[[#This Row],[잉크]],표4[월-1층])</f>
        <v>0</v>
      </c>
      <c r="AG666" s="133">
        <f>SUMIF(표4[잉크명],표5[[#This Row],[잉크]],표4[화])</f>
        <v>0</v>
      </c>
      <c r="AH666" s="131">
        <f>SUMIF(표4[잉크명],표5[[#This Row],[잉크]],표4[화-3층])</f>
        <v>0</v>
      </c>
      <c r="AI666" s="131">
        <f>SUMIF(표4[잉크명],표5[[#This Row],[잉크]],표4[화-1층])</f>
        <v>0</v>
      </c>
      <c r="AJ666" s="130">
        <f>SUMIF(표4[잉크명],표5[[#This Row],[잉크]],표4[수])</f>
        <v>0</v>
      </c>
      <c r="AK666" s="131">
        <f>SUMIF(표4[잉크명],표5[[#This Row],[잉크]],표4[수-3층])</f>
        <v>0</v>
      </c>
      <c r="AL666" s="131">
        <f>SUMIF(표4[잉크명],표5[[#This Row],[잉크]],표4[수-1층])</f>
        <v>0</v>
      </c>
      <c r="AM666" s="54">
        <f>SUMIF(표4[잉크명],표5[[#This Row],[잉크]],표4[목])</f>
        <v>0</v>
      </c>
      <c r="AN666" s="131">
        <f>SUMIF(표4[잉크명],표5[[#This Row],[잉크]],표4[목-3층])</f>
        <v>0</v>
      </c>
      <c r="AO666" s="131">
        <f>SUMIF(표4[잉크명],표5[[#This Row],[잉크]],표4[목-1층])</f>
        <v>0</v>
      </c>
      <c r="AP666" s="54">
        <f>SUMIF(표4[잉크명],표5[[#This Row],[잉크]],표4[금])</f>
        <v>0</v>
      </c>
      <c r="AQ666" s="131">
        <f>SUMIF(표4[잉크명],표5[[#This Row],[잉크]],표4[금-3층])</f>
        <v>0</v>
      </c>
      <c r="AR666" s="131">
        <f>SUMIF(표4[잉크명],표5[[#This Row],[잉크]],표4[금-1층])</f>
        <v>0</v>
      </c>
      <c r="AS666" s="54">
        <f>SUMIF(표4[잉크명],표5[[#This Row],[잉크]],표4[토])</f>
        <v>0</v>
      </c>
      <c r="AT666" s="131">
        <f>SUMIF(표4[잉크명],표5[[#This Row],[잉크]],표4[토-3층])</f>
        <v>0</v>
      </c>
      <c r="AU666" s="131">
        <f>SUMIF(표4[잉크명],표5[[#This Row],[잉크]],표4[토-1층])</f>
        <v>0</v>
      </c>
      <c r="AV666" s="54">
        <f>SUMIF(표4[잉크명],표5[[#This Row],[잉크]],표4[일])</f>
        <v>0</v>
      </c>
      <c r="AW666" s="131">
        <f>SUMIF(표4[잉크명],표5[[#This Row],[잉크]],표4[일-3층])</f>
        <v>0</v>
      </c>
      <c r="AX666" s="131">
        <f>SUMIF(표4[잉크명],표5[[#This Row],[잉크]],표4[일-1층])</f>
        <v>0</v>
      </c>
      <c r="AY666" s="54">
        <f>SUMIF(표4[잉크명],표5[[#This Row],[잉크]],표4[차주 월])</f>
        <v>0</v>
      </c>
      <c r="AZ666" s="54">
        <f>SUM(표5[[#This Row],[월]:[차주 월]])</f>
        <v>0</v>
      </c>
    </row>
    <row r="667" spans="2:52" x14ac:dyDescent="0.3">
      <c r="B667" s="180" t="s">
        <v>1576</v>
      </c>
      <c r="C667" s="37"/>
      <c r="D667" s="181" t="s">
        <v>1578</v>
      </c>
      <c r="E667" s="54">
        <f>COUNTIF(사출계획!$E$62:$F$110,표4[[#This Row],[제품명]])</f>
        <v>0</v>
      </c>
      <c r="F667" s="131">
        <f>COUNTIF(사출계획!$E$62:$F$87,표4[[#This Row],[제품명]])</f>
        <v>0</v>
      </c>
      <c r="G667" s="131">
        <f>COUNTIF(사출계획!$E$88:$F$110,표4[[#This Row],[제품명]])</f>
        <v>0</v>
      </c>
      <c r="H667" s="54">
        <f>COUNTIF(사출계획!$G$62:$H$110,표4[[#This Row],[제품명]])</f>
        <v>0</v>
      </c>
      <c r="I667" s="132">
        <f>COUNTIF(사출계획!$G$62:$H$87,표4[[#This Row],[제품명]])</f>
        <v>0</v>
      </c>
      <c r="J667" s="132">
        <f>COUNTIF(사출계획!$G$88:$H$110,표4[[#This Row],[제품명]])</f>
        <v>0</v>
      </c>
      <c r="K667" s="54">
        <f>COUNTIF(사출계획!$I$62:$J$110,표4[[#This Row],[제품명]])</f>
        <v>0</v>
      </c>
      <c r="L667" s="131">
        <f>COUNTIF(사출계획!$I$62:$J$87,표4[[#This Row],[제품명]])</f>
        <v>0</v>
      </c>
      <c r="M667" s="131">
        <f>COUNTIF(사출계획!$I$88:$J$110,표4[[#This Row],[제품명]])</f>
        <v>0</v>
      </c>
      <c r="N667" s="129">
        <f>COUNTIF(사출계획!$K$62:$L$110,표4[[#This Row],[제품명]])</f>
        <v>0</v>
      </c>
      <c r="O667" s="131">
        <f>COUNTIF(사출계획!$K$62:$L$87,표4[[#This Row],[제품명]])</f>
        <v>0</v>
      </c>
      <c r="P667" s="131">
        <f>COUNTIF(사출계획!$K$88:$L$110,표4[[#This Row],[제품명]])</f>
        <v>0</v>
      </c>
      <c r="Q667" s="130">
        <f>COUNTIF(사출계획!$M$62:$N$110,표4[[#This Row],[제품명]])</f>
        <v>0</v>
      </c>
      <c r="R667" s="131">
        <f>COUNTIF(사출계획!$M$62:$N$87,표4[[#This Row],[제품명]])</f>
        <v>0</v>
      </c>
      <c r="S667" s="131">
        <f>COUNTIF(사출계획!$M$88:$N$110,표4[[#This Row],[제품명]])</f>
        <v>0</v>
      </c>
      <c r="T667" s="54">
        <f>COUNTIF(사출계획!$O$62:$P$110,표4[[#This Row],[제품명]])</f>
        <v>0</v>
      </c>
      <c r="U667" s="131">
        <f>COUNTIF(사출계획!$O$62:$P$87,표4[[#This Row],[제품명]])</f>
        <v>0</v>
      </c>
      <c r="V667" s="131">
        <f>COUNTIF(사출계획!$O$88:$P$110,표4[[#This Row],[제품명]])</f>
        <v>0</v>
      </c>
      <c r="W667" s="54">
        <f>COUNTIF(사출계획!$Q$62:$R$110,표4[[#This Row],[제품명]])</f>
        <v>0</v>
      </c>
      <c r="X667" s="131">
        <f>COUNTIF(사출계획!$Q$62:$R$87,표4[[#This Row],[제품명]])</f>
        <v>0</v>
      </c>
      <c r="Y667" s="131">
        <f>COUNTIF(사출계획!$Q$88:$R$110,표4[[#This Row],[제품명]])</f>
        <v>0</v>
      </c>
      <c r="Z667" s="54">
        <f>COUNTIF(사출계획!$S$62:$T$110,표4[[#This Row],[제품명]])</f>
        <v>0</v>
      </c>
      <c r="AA667" s="126"/>
      <c r="AB667" s="126"/>
      <c r="AC667" s="295" t="s">
        <v>2755</v>
      </c>
      <c r="AD667" s="129">
        <f>SUMIF(표4[잉크명],표5[[#This Row],[잉크]],표4[월])</f>
        <v>0</v>
      </c>
      <c r="AE667" s="131">
        <f>SUMIF(표4[잉크명],표5[[#This Row],[잉크]],표4[월-3층])</f>
        <v>0</v>
      </c>
      <c r="AF667" s="131">
        <f>SUMIF(표4[잉크명],표5[[#This Row],[잉크]],표4[월-1층])</f>
        <v>0</v>
      </c>
      <c r="AG667" s="133">
        <f>SUMIF(표4[잉크명],표5[[#This Row],[잉크]],표4[화])</f>
        <v>0</v>
      </c>
      <c r="AH667" s="131">
        <f>SUMIF(표4[잉크명],표5[[#This Row],[잉크]],표4[화-3층])</f>
        <v>0</v>
      </c>
      <c r="AI667" s="131">
        <f>SUMIF(표4[잉크명],표5[[#This Row],[잉크]],표4[화-1층])</f>
        <v>0</v>
      </c>
      <c r="AJ667" s="130">
        <f>SUMIF(표4[잉크명],표5[[#This Row],[잉크]],표4[수])</f>
        <v>0</v>
      </c>
      <c r="AK667" s="131">
        <f>SUMIF(표4[잉크명],표5[[#This Row],[잉크]],표4[수-3층])</f>
        <v>0</v>
      </c>
      <c r="AL667" s="131">
        <f>SUMIF(표4[잉크명],표5[[#This Row],[잉크]],표4[수-1층])</f>
        <v>0</v>
      </c>
      <c r="AM667" s="54">
        <f>SUMIF(표4[잉크명],표5[[#This Row],[잉크]],표4[목])</f>
        <v>0</v>
      </c>
      <c r="AN667" s="131">
        <f>SUMIF(표4[잉크명],표5[[#This Row],[잉크]],표4[목-3층])</f>
        <v>0</v>
      </c>
      <c r="AO667" s="131">
        <f>SUMIF(표4[잉크명],표5[[#This Row],[잉크]],표4[목-1층])</f>
        <v>0</v>
      </c>
      <c r="AP667" s="54">
        <f>SUMIF(표4[잉크명],표5[[#This Row],[잉크]],표4[금])</f>
        <v>0</v>
      </c>
      <c r="AQ667" s="131">
        <f>SUMIF(표4[잉크명],표5[[#This Row],[잉크]],표4[금-3층])</f>
        <v>0</v>
      </c>
      <c r="AR667" s="131">
        <f>SUMIF(표4[잉크명],표5[[#This Row],[잉크]],표4[금-1층])</f>
        <v>0</v>
      </c>
      <c r="AS667" s="54">
        <f>SUMIF(표4[잉크명],표5[[#This Row],[잉크]],표4[토])</f>
        <v>0</v>
      </c>
      <c r="AT667" s="131">
        <f>SUMIF(표4[잉크명],표5[[#This Row],[잉크]],표4[토-3층])</f>
        <v>0</v>
      </c>
      <c r="AU667" s="131">
        <f>SUMIF(표4[잉크명],표5[[#This Row],[잉크]],표4[토-1층])</f>
        <v>0</v>
      </c>
      <c r="AV667" s="54">
        <f>SUMIF(표4[잉크명],표5[[#This Row],[잉크]],표4[일])</f>
        <v>0</v>
      </c>
      <c r="AW667" s="131">
        <f>SUMIF(표4[잉크명],표5[[#This Row],[잉크]],표4[일-3층])</f>
        <v>0</v>
      </c>
      <c r="AX667" s="131">
        <f>SUMIF(표4[잉크명],표5[[#This Row],[잉크]],표4[일-1층])</f>
        <v>0</v>
      </c>
      <c r="AY667" s="54">
        <f>SUMIF(표4[잉크명],표5[[#This Row],[잉크]],표4[차주 월])</f>
        <v>0</v>
      </c>
      <c r="AZ667" s="54">
        <f>SUM(표5[[#This Row],[월]:[차주 월]])</f>
        <v>0</v>
      </c>
    </row>
    <row r="668" spans="2:52" x14ac:dyDescent="0.3">
      <c r="B668" s="180" t="s">
        <v>1598</v>
      </c>
      <c r="C668" s="37"/>
      <c r="D668" s="33" t="s">
        <v>1599</v>
      </c>
      <c r="E668" s="34">
        <f>COUNTIF(사출계획!$E$62:$F$110,표4[[#This Row],[제품명]])</f>
        <v>0</v>
      </c>
      <c r="F668" s="126">
        <f>COUNTIF(사출계획!$E$62:$F$87,표4[[#This Row],[제품명]])</f>
        <v>0</v>
      </c>
      <c r="G668" s="126">
        <f>COUNTIF(사출계획!$E$88:$F$110,표4[[#This Row],[제품명]])</f>
        <v>0</v>
      </c>
      <c r="H668" s="34">
        <f>COUNTIF(사출계획!$G$62:$H$110,표4[[#This Row],[제품명]])</f>
        <v>0</v>
      </c>
      <c r="I668" s="128">
        <f>COUNTIF(사출계획!$G$62:$H$87,표4[[#This Row],[제품명]])</f>
        <v>0</v>
      </c>
      <c r="J668" s="128">
        <f>COUNTIF(사출계획!$G$88:$H$110,표4[[#This Row],[제품명]])</f>
        <v>0</v>
      </c>
      <c r="K668" s="34">
        <f>COUNTIF(사출계획!$I$62:$J$110,표4[[#This Row],[제품명]])</f>
        <v>0</v>
      </c>
      <c r="L668" s="126">
        <f>COUNTIF(사출계획!$I$62:$J$87,표4[[#This Row],[제품명]])</f>
        <v>0</v>
      </c>
      <c r="M668" s="126">
        <f>COUNTIF(사출계획!$I$88:$J$110,표4[[#This Row],[제품명]])</f>
        <v>0</v>
      </c>
      <c r="N668" s="129">
        <f>COUNTIF(사출계획!$K$62:$L$110,표4[[#This Row],[제품명]])</f>
        <v>0</v>
      </c>
      <c r="O668" s="126">
        <f>COUNTIF(사출계획!$K$62:$L$87,표4[[#This Row],[제품명]])</f>
        <v>0</v>
      </c>
      <c r="P668" s="126">
        <f>COUNTIF(사출계획!$K$88:$L$110,표4[[#This Row],[제품명]])</f>
        <v>0</v>
      </c>
      <c r="Q668" s="130">
        <f>COUNTIF(사출계획!$M$62:$N$110,표4[[#This Row],[제품명]])</f>
        <v>0</v>
      </c>
      <c r="R668" s="126">
        <f>COUNTIF(사출계획!$M$62:$N$87,표4[[#This Row],[제품명]])</f>
        <v>0</v>
      </c>
      <c r="S668" s="126">
        <f>COUNTIF(사출계획!$M$88:$N$110,표4[[#This Row],[제품명]])</f>
        <v>0</v>
      </c>
      <c r="T668" s="34">
        <f>COUNTIF(사출계획!$O$62:$P$110,표4[[#This Row],[제품명]])</f>
        <v>0</v>
      </c>
      <c r="U668" s="126">
        <f>COUNTIF(사출계획!$O$62:$P$87,표4[[#This Row],[제품명]])</f>
        <v>0</v>
      </c>
      <c r="V668" s="126">
        <f>COUNTIF(사출계획!$O$88:$P$110,표4[[#This Row],[제품명]])</f>
        <v>0</v>
      </c>
      <c r="W668" s="34">
        <f>COUNTIF(사출계획!$Q$62:$R$110,표4[[#This Row],[제품명]])</f>
        <v>0</v>
      </c>
      <c r="X668" s="126">
        <f>COUNTIF(사출계획!$Q$62:$R$87,표4[[#This Row],[제품명]])</f>
        <v>0</v>
      </c>
      <c r="Y668" s="126">
        <f>COUNTIF(사출계획!$Q$88:$R$110,표4[[#This Row],[제품명]])</f>
        <v>0</v>
      </c>
      <c r="Z668" s="34">
        <f>COUNTIF(사출계획!$S$62:$T$110,표4[[#This Row],[제품명]])</f>
        <v>0</v>
      </c>
      <c r="AA668" s="126"/>
      <c r="AB668" s="126"/>
      <c r="AC668" s="295" t="s">
        <v>2754</v>
      </c>
      <c r="AD668" s="129">
        <f>SUMIF(표4[잉크명],표5[[#This Row],[잉크]],표4[월])</f>
        <v>0</v>
      </c>
      <c r="AE668" s="131">
        <f>SUMIF(표4[잉크명],표5[[#This Row],[잉크]],표4[월-3층])</f>
        <v>0</v>
      </c>
      <c r="AF668" s="131">
        <f>SUMIF(표4[잉크명],표5[[#This Row],[잉크]],표4[월-1층])</f>
        <v>0</v>
      </c>
      <c r="AG668" s="133">
        <f>SUMIF(표4[잉크명],표5[[#This Row],[잉크]],표4[화])</f>
        <v>0</v>
      </c>
      <c r="AH668" s="131">
        <f>SUMIF(표4[잉크명],표5[[#This Row],[잉크]],표4[화-3층])</f>
        <v>0</v>
      </c>
      <c r="AI668" s="131">
        <f>SUMIF(표4[잉크명],표5[[#This Row],[잉크]],표4[화-1층])</f>
        <v>0</v>
      </c>
      <c r="AJ668" s="130">
        <f>SUMIF(표4[잉크명],표5[[#This Row],[잉크]],표4[수])</f>
        <v>0</v>
      </c>
      <c r="AK668" s="131">
        <f>SUMIF(표4[잉크명],표5[[#This Row],[잉크]],표4[수-3층])</f>
        <v>0</v>
      </c>
      <c r="AL668" s="131">
        <f>SUMIF(표4[잉크명],표5[[#This Row],[잉크]],표4[수-1층])</f>
        <v>0</v>
      </c>
      <c r="AM668" s="54">
        <f>SUMIF(표4[잉크명],표5[[#This Row],[잉크]],표4[목])</f>
        <v>0</v>
      </c>
      <c r="AN668" s="131">
        <f>SUMIF(표4[잉크명],표5[[#This Row],[잉크]],표4[목-3층])</f>
        <v>0</v>
      </c>
      <c r="AO668" s="131">
        <f>SUMIF(표4[잉크명],표5[[#This Row],[잉크]],표4[목-1층])</f>
        <v>0</v>
      </c>
      <c r="AP668" s="54">
        <f>SUMIF(표4[잉크명],표5[[#This Row],[잉크]],표4[금])</f>
        <v>0</v>
      </c>
      <c r="AQ668" s="131">
        <f>SUMIF(표4[잉크명],표5[[#This Row],[잉크]],표4[금-3층])</f>
        <v>0</v>
      </c>
      <c r="AR668" s="131">
        <f>SUMIF(표4[잉크명],표5[[#This Row],[잉크]],표4[금-1층])</f>
        <v>0</v>
      </c>
      <c r="AS668" s="54">
        <f>SUMIF(표4[잉크명],표5[[#This Row],[잉크]],표4[토])</f>
        <v>0</v>
      </c>
      <c r="AT668" s="131">
        <f>SUMIF(표4[잉크명],표5[[#This Row],[잉크]],표4[토-3층])</f>
        <v>0</v>
      </c>
      <c r="AU668" s="131">
        <f>SUMIF(표4[잉크명],표5[[#This Row],[잉크]],표4[토-1층])</f>
        <v>0</v>
      </c>
      <c r="AV668" s="54">
        <f>SUMIF(표4[잉크명],표5[[#This Row],[잉크]],표4[일])</f>
        <v>0</v>
      </c>
      <c r="AW668" s="131">
        <f>SUMIF(표4[잉크명],표5[[#This Row],[잉크]],표4[일-3층])</f>
        <v>0</v>
      </c>
      <c r="AX668" s="131">
        <f>SUMIF(표4[잉크명],표5[[#This Row],[잉크]],표4[일-1층])</f>
        <v>0</v>
      </c>
      <c r="AY668" s="54">
        <f>SUMIF(표4[잉크명],표5[[#This Row],[잉크]],표4[차주 월])</f>
        <v>0</v>
      </c>
      <c r="AZ668" s="54">
        <f>SUM(표5[[#This Row],[월]:[차주 월]])</f>
        <v>0</v>
      </c>
    </row>
    <row r="669" spans="2:52" x14ac:dyDescent="0.3">
      <c r="B669" s="180" t="s">
        <v>1598</v>
      </c>
      <c r="C669" s="37"/>
      <c r="D669" s="33" t="s">
        <v>1600</v>
      </c>
      <c r="E669" s="34">
        <f>COUNTIF(사출계획!$E$62:$F$110,표4[[#This Row],[제품명]])</f>
        <v>0</v>
      </c>
      <c r="F669" s="126">
        <f>COUNTIF(사출계획!$E$62:$F$87,표4[[#This Row],[제품명]])</f>
        <v>0</v>
      </c>
      <c r="G669" s="126">
        <f>COUNTIF(사출계획!$E$88:$F$110,표4[[#This Row],[제품명]])</f>
        <v>0</v>
      </c>
      <c r="H669" s="34">
        <f>COUNTIF(사출계획!$G$62:$H$110,표4[[#This Row],[제품명]])</f>
        <v>0</v>
      </c>
      <c r="I669" s="128">
        <f>COUNTIF(사출계획!$G$62:$H$87,표4[[#This Row],[제품명]])</f>
        <v>0</v>
      </c>
      <c r="J669" s="128">
        <f>COUNTIF(사출계획!$G$88:$H$110,표4[[#This Row],[제품명]])</f>
        <v>0</v>
      </c>
      <c r="K669" s="34">
        <f>COUNTIF(사출계획!$I$62:$J$110,표4[[#This Row],[제품명]])</f>
        <v>0</v>
      </c>
      <c r="L669" s="126">
        <f>COUNTIF(사출계획!$I$62:$J$87,표4[[#This Row],[제품명]])</f>
        <v>0</v>
      </c>
      <c r="M669" s="126">
        <f>COUNTIF(사출계획!$I$88:$J$110,표4[[#This Row],[제품명]])</f>
        <v>0</v>
      </c>
      <c r="N669" s="129">
        <f>COUNTIF(사출계획!$K$62:$L$110,표4[[#This Row],[제품명]])</f>
        <v>0</v>
      </c>
      <c r="O669" s="126">
        <f>COUNTIF(사출계획!$K$62:$L$87,표4[[#This Row],[제품명]])</f>
        <v>0</v>
      </c>
      <c r="P669" s="126">
        <f>COUNTIF(사출계획!$K$88:$L$110,표4[[#This Row],[제품명]])</f>
        <v>0</v>
      </c>
      <c r="Q669" s="130">
        <f>COUNTIF(사출계획!$M$62:$N$110,표4[[#This Row],[제품명]])</f>
        <v>0</v>
      </c>
      <c r="R669" s="126">
        <f>COUNTIF(사출계획!$M$62:$N$87,표4[[#This Row],[제품명]])</f>
        <v>0</v>
      </c>
      <c r="S669" s="126">
        <f>COUNTIF(사출계획!$M$88:$N$110,표4[[#This Row],[제품명]])</f>
        <v>0</v>
      </c>
      <c r="T669" s="34">
        <f>COUNTIF(사출계획!$O$62:$P$110,표4[[#This Row],[제품명]])</f>
        <v>0</v>
      </c>
      <c r="U669" s="126">
        <f>COUNTIF(사출계획!$O$62:$P$87,표4[[#This Row],[제품명]])</f>
        <v>0</v>
      </c>
      <c r="V669" s="126">
        <f>COUNTIF(사출계획!$O$88:$P$110,표4[[#This Row],[제품명]])</f>
        <v>0</v>
      </c>
      <c r="W669" s="34">
        <f>COUNTIF(사출계획!$Q$62:$R$110,표4[[#This Row],[제품명]])</f>
        <v>0</v>
      </c>
      <c r="X669" s="126">
        <f>COUNTIF(사출계획!$Q$62:$R$87,표4[[#This Row],[제품명]])</f>
        <v>0</v>
      </c>
      <c r="Y669" s="126">
        <f>COUNTIF(사출계획!$Q$88:$R$110,표4[[#This Row],[제품명]])</f>
        <v>0</v>
      </c>
      <c r="Z669" s="34">
        <f>COUNTIF(사출계획!$S$62:$T$110,표4[[#This Row],[제품명]])</f>
        <v>0</v>
      </c>
      <c r="AA669" s="126"/>
      <c r="AB669" s="126"/>
      <c r="AC669" s="300" t="s">
        <v>2792</v>
      </c>
      <c r="AD669" s="129">
        <f>SUMIF(표4[잉크명],표5[[#This Row],[잉크]],표4[월])</f>
        <v>1</v>
      </c>
      <c r="AE669" s="131">
        <f>SUMIF(표4[잉크명],표5[[#This Row],[잉크]],표4[월-3층])</f>
        <v>0</v>
      </c>
      <c r="AF669" s="131">
        <f>SUMIF(표4[잉크명],표5[[#This Row],[잉크]],표4[월-1층])</f>
        <v>1</v>
      </c>
      <c r="AG669" s="133">
        <f>SUMIF(표4[잉크명],표5[[#This Row],[잉크]],표4[화])</f>
        <v>2</v>
      </c>
      <c r="AH669" s="131">
        <f>SUMIF(표4[잉크명],표5[[#This Row],[잉크]],표4[화-3층])</f>
        <v>0</v>
      </c>
      <c r="AI669" s="131">
        <f>SUMIF(표4[잉크명],표5[[#This Row],[잉크]],표4[화-1층])</f>
        <v>2</v>
      </c>
      <c r="AJ669" s="130">
        <f>SUMIF(표4[잉크명],표5[[#This Row],[잉크]],표4[수])</f>
        <v>0</v>
      </c>
      <c r="AK669" s="131">
        <f>SUMIF(표4[잉크명],표5[[#This Row],[잉크]],표4[수-3층])</f>
        <v>0</v>
      </c>
      <c r="AL669" s="131">
        <f>SUMIF(표4[잉크명],표5[[#This Row],[잉크]],표4[수-1층])</f>
        <v>0</v>
      </c>
      <c r="AM669" s="54">
        <f>SUMIF(표4[잉크명],표5[[#This Row],[잉크]],표4[목])</f>
        <v>0</v>
      </c>
      <c r="AN669" s="131">
        <f>SUMIF(표4[잉크명],표5[[#This Row],[잉크]],표4[목-3층])</f>
        <v>0</v>
      </c>
      <c r="AO669" s="131">
        <f>SUMIF(표4[잉크명],표5[[#This Row],[잉크]],표4[목-1층])</f>
        <v>0</v>
      </c>
      <c r="AP669" s="54">
        <f>SUMIF(표4[잉크명],표5[[#This Row],[잉크]],표4[금])</f>
        <v>0</v>
      </c>
      <c r="AQ669" s="131">
        <f>SUMIF(표4[잉크명],표5[[#This Row],[잉크]],표4[금-3층])</f>
        <v>0</v>
      </c>
      <c r="AR669" s="131">
        <f>SUMIF(표4[잉크명],표5[[#This Row],[잉크]],표4[금-1층])</f>
        <v>0</v>
      </c>
      <c r="AS669" s="54">
        <f>SUMIF(표4[잉크명],표5[[#This Row],[잉크]],표4[토])</f>
        <v>0</v>
      </c>
      <c r="AT669" s="131">
        <f>SUMIF(표4[잉크명],표5[[#This Row],[잉크]],표4[토-3층])</f>
        <v>0</v>
      </c>
      <c r="AU669" s="131">
        <f>SUMIF(표4[잉크명],표5[[#This Row],[잉크]],표4[토-1층])</f>
        <v>0</v>
      </c>
      <c r="AV669" s="54">
        <f>SUMIF(표4[잉크명],표5[[#This Row],[잉크]],표4[일])</f>
        <v>0</v>
      </c>
      <c r="AW669" s="131">
        <f>SUMIF(표4[잉크명],표5[[#This Row],[잉크]],표4[일-3층])</f>
        <v>0</v>
      </c>
      <c r="AX669" s="131">
        <f>SUMIF(표4[잉크명],표5[[#This Row],[잉크]],표4[일-1층])</f>
        <v>0</v>
      </c>
      <c r="AY669" s="54">
        <f>SUMIF(표4[잉크명],표5[[#This Row],[잉크]],표4[차주 월])</f>
        <v>0</v>
      </c>
      <c r="AZ669" s="54">
        <f>SUM(표5[[#This Row],[월]:[차주 월]])</f>
        <v>6</v>
      </c>
    </row>
    <row r="670" spans="2:52" x14ac:dyDescent="0.3">
      <c r="B670" s="180" t="s">
        <v>1598</v>
      </c>
      <c r="C670" s="37"/>
      <c r="D670" s="33" t="s">
        <v>1601</v>
      </c>
      <c r="E670" s="34">
        <f>COUNTIF(사출계획!$E$62:$F$110,표4[[#This Row],[제품명]])</f>
        <v>0</v>
      </c>
      <c r="F670" s="126">
        <f>COUNTIF(사출계획!$E$62:$F$87,표4[[#This Row],[제품명]])</f>
        <v>0</v>
      </c>
      <c r="G670" s="126">
        <f>COUNTIF(사출계획!$E$88:$F$110,표4[[#This Row],[제품명]])</f>
        <v>0</v>
      </c>
      <c r="H670" s="34">
        <f>COUNTIF(사출계획!$G$62:$H$110,표4[[#This Row],[제품명]])</f>
        <v>0</v>
      </c>
      <c r="I670" s="128">
        <f>COUNTIF(사출계획!$G$62:$H$87,표4[[#This Row],[제품명]])</f>
        <v>0</v>
      </c>
      <c r="J670" s="128">
        <f>COUNTIF(사출계획!$G$88:$H$110,표4[[#This Row],[제품명]])</f>
        <v>0</v>
      </c>
      <c r="K670" s="34">
        <f>COUNTIF(사출계획!$I$62:$J$110,표4[[#This Row],[제품명]])</f>
        <v>0</v>
      </c>
      <c r="L670" s="126">
        <f>COUNTIF(사출계획!$I$62:$J$87,표4[[#This Row],[제품명]])</f>
        <v>0</v>
      </c>
      <c r="M670" s="126">
        <f>COUNTIF(사출계획!$I$88:$J$110,표4[[#This Row],[제품명]])</f>
        <v>0</v>
      </c>
      <c r="N670" s="129">
        <f>COUNTIF(사출계획!$K$62:$L$110,표4[[#This Row],[제품명]])</f>
        <v>0</v>
      </c>
      <c r="O670" s="126">
        <f>COUNTIF(사출계획!$K$62:$L$87,표4[[#This Row],[제품명]])</f>
        <v>0</v>
      </c>
      <c r="P670" s="126">
        <f>COUNTIF(사출계획!$K$88:$L$110,표4[[#This Row],[제품명]])</f>
        <v>0</v>
      </c>
      <c r="Q670" s="130">
        <f>COUNTIF(사출계획!$M$62:$N$110,표4[[#This Row],[제품명]])</f>
        <v>0</v>
      </c>
      <c r="R670" s="126">
        <f>COUNTIF(사출계획!$M$62:$N$87,표4[[#This Row],[제품명]])</f>
        <v>0</v>
      </c>
      <c r="S670" s="126">
        <f>COUNTIF(사출계획!$M$88:$N$110,표4[[#This Row],[제품명]])</f>
        <v>0</v>
      </c>
      <c r="T670" s="34">
        <f>COUNTIF(사출계획!$O$62:$P$110,표4[[#This Row],[제품명]])</f>
        <v>0</v>
      </c>
      <c r="U670" s="126">
        <f>COUNTIF(사출계획!$O$62:$P$87,표4[[#This Row],[제품명]])</f>
        <v>0</v>
      </c>
      <c r="V670" s="126">
        <f>COUNTIF(사출계획!$O$88:$P$110,표4[[#This Row],[제품명]])</f>
        <v>0</v>
      </c>
      <c r="W670" s="34">
        <f>COUNTIF(사출계획!$Q$62:$R$110,표4[[#This Row],[제품명]])</f>
        <v>0</v>
      </c>
      <c r="X670" s="126">
        <f>COUNTIF(사출계획!$Q$62:$R$87,표4[[#This Row],[제품명]])</f>
        <v>0</v>
      </c>
      <c r="Y670" s="126">
        <f>COUNTIF(사출계획!$Q$88:$R$110,표4[[#This Row],[제품명]])</f>
        <v>0</v>
      </c>
      <c r="Z670" s="34">
        <f>COUNTIF(사출계획!$S$62:$T$110,표4[[#This Row],[제품명]])</f>
        <v>0</v>
      </c>
      <c r="AA670" s="126"/>
      <c r="AB670" s="126"/>
      <c r="AC670" s="300" t="s">
        <v>2793</v>
      </c>
      <c r="AD670" s="129">
        <f>SUMIF(표4[잉크명],표5[[#This Row],[잉크]],표4[월])</f>
        <v>1</v>
      </c>
      <c r="AE670" s="131">
        <f>SUMIF(표4[잉크명],표5[[#This Row],[잉크]],표4[월-3층])</f>
        <v>0</v>
      </c>
      <c r="AF670" s="131">
        <f>SUMIF(표4[잉크명],표5[[#This Row],[잉크]],표4[월-1층])</f>
        <v>1</v>
      </c>
      <c r="AG670" s="133">
        <f>SUMIF(표4[잉크명],표5[[#This Row],[잉크]],표4[화])</f>
        <v>2</v>
      </c>
      <c r="AH670" s="131">
        <f>SUMIF(표4[잉크명],표5[[#This Row],[잉크]],표4[화-3층])</f>
        <v>0</v>
      </c>
      <c r="AI670" s="131">
        <f>SUMIF(표4[잉크명],표5[[#This Row],[잉크]],표4[화-1층])</f>
        <v>2</v>
      </c>
      <c r="AJ670" s="130">
        <f>SUMIF(표4[잉크명],표5[[#This Row],[잉크]],표4[수])</f>
        <v>0</v>
      </c>
      <c r="AK670" s="131">
        <f>SUMIF(표4[잉크명],표5[[#This Row],[잉크]],표4[수-3층])</f>
        <v>0</v>
      </c>
      <c r="AL670" s="131">
        <f>SUMIF(표4[잉크명],표5[[#This Row],[잉크]],표4[수-1층])</f>
        <v>0</v>
      </c>
      <c r="AM670" s="54">
        <f>SUMIF(표4[잉크명],표5[[#This Row],[잉크]],표4[목])</f>
        <v>0</v>
      </c>
      <c r="AN670" s="131">
        <f>SUMIF(표4[잉크명],표5[[#This Row],[잉크]],표4[목-3층])</f>
        <v>0</v>
      </c>
      <c r="AO670" s="131">
        <f>SUMIF(표4[잉크명],표5[[#This Row],[잉크]],표4[목-1층])</f>
        <v>0</v>
      </c>
      <c r="AP670" s="54">
        <f>SUMIF(표4[잉크명],표5[[#This Row],[잉크]],표4[금])</f>
        <v>0</v>
      </c>
      <c r="AQ670" s="131">
        <f>SUMIF(표4[잉크명],표5[[#This Row],[잉크]],표4[금-3층])</f>
        <v>0</v>
      </c>
      <c r="AR670" s="131">
        <f>SUMIF(표4[잉크명],표5[[#This Row],[잉크]],표4[금-1층])</f>
        <v>0</v>
      </c>
      <c r="AS670" s="54">
        <f>SUMIF(표4[잉크명],표5[[#This Row],[잉크]],표4[토])</f>
        <v>0</v>
      </c>
      <c r="AT670" s="131">
        <f>SUMIF(표4[잉크명],표5[[#This Row],[잉크]],표4[토-3층])</f>
        <v>0</v>
      </c>
      <c r="AU670" s="131">
        <f>SUMIF(표4[잉크명],표5[[#This Row],[잉크]],표4[토-1층])</f>
        <v>0</v>
      </c>
      <c r="AV670" s="54">
        <f>SUMIF(표4[잉크명],표5[[#This Row],[잉크]],표4[일])</f>
        <v>0</v>
      </c>
      <c r="AW670" s="131">
        <f>SUMIF(표4[잉크명],표5[[#This Row],[잉크]],표4[일-3층])</f>
        <v>0</v>
      </c>
      <c r="AX670" s="131">
        <f>SUMIF(표4[잉크명],표5[[#This Row],[잉크]],표4[일-1층])</f>
        <v>0</v>
      </c>
      <c r="AY670" s="54">
        <f>SUMIF(표4[잉크명],표5[[#This Row],[잉크]],표4[차주 월])</f>
        <v>0</v>
      </c>
      <c r="AZ670" s="54">
        <f>SUM(표5[[#This Row],[월]:[차주 월]])</f>
        <v>6</v>
      </c>
    </row>
    <row r="671" spans="2:52" x14ac:dyDescent="0.3">
      <c r="B671" s="183" t="s">
        <v>1606</v>
      </c>
      <c r="C671" s="286"/>
      <c r="D671" s="33" t="s">
        <v>1364</v>
      </c>
      <c r="E671" s="34">
        <f>COUNTIF(사출계획!$E$62:$F$110,표4[[#This Row],[제품명]])</f>
        <v>0</v>
      </c>
      <c r="F671" s="126">
        <f>COUNTIF(사출계획!$E$62:$F$87,표4[[#This Row],[제품명]])</f>
        <v>0</v>
      </c>
      <c r="G671" s="126">
        <f>COUNTIF(사출계획!$E$88:$F$110,표4[[#This Row],[제품명]])</f>
        <v>0</v>
      </c>
      <c r="H671" s="34">
        <f>COUNTIF(사출계획!$G$62:$H$110,표4[[#This Row],[제품명]])</f>
        <v>0</v>
      </c>
      <c r="I671" s="128">
        <f>COUNTIF(사출계획!$G$62:$H$87,표4[[#This Row],[제품명]])</f>
        <v>0</v>
      </c>
      <c r="J671" s="128">
        <f>COUNTIF(사출계획!$G$88:$H$110,표4[[#This Row],[제품명]])</f>
        <v>0</v>
      </c>
      <c r="K671" s="34">
        <f>COUNTIF(사출계획!$I$62:$J$110,표4[[#This Row],[제품명]])</f>
        <v>0</v>
      </c>
      <c r="L671" s="126">
        <f>COUNTIF(사출계획!$I$62:$J$87,표4[[#This Row],[제품명]])</f>
        <v>0</v>
      </c>
      <c r="M671" s="126">
        <f>COUNTIF(사출계획!$I$88:$J$110,표4[[#This Row],[제품명]])</f>
        <v>0</v>
      </c>
      <c r="N671" s="129">
        <f>COUNTIF(사출계획!$K$62:$L$110,표4[[#This Row],[제품명]])</f>
        <v>0</v>
      </c>
      <c r="O671" s="126">
        <f>COUNTIF(사출계획!$K$62:$L$87,표4[[#This Row],[제품명]])</f>
        <v>0</v>
      </c>
      <c r="P671" s="126">
        <f>COUNTIF(사출계획!$K$88:$L$110,표4[[#This Row],[제품명]])</f>
        <v>0</v>
      </c>
      <c r="Q671" s="130">
        <f>COUNTIF(사출계획!$M$62:$N$110,표4[[#This Row],[제품명]])</f>
        <v>0</v>
      </c>
      <c r="R671" s="126">
        <f>COUNTIF(사출계획!$M$62:$N$87,표4[[#This Row],[제품명]])</f>
        <v>0</v>
      </c>
      <c r="S671" s="126">
        <f>COUNTIF(사출계획!$M$88:$N$110,표4[[#This Row],[제품명]])</f>
        <v>0</v>
      </c>
      <c r="T671" s="34">
        <f>COUNTIF(사출계획!$O$62:$P$110,표4[[#This Row],[제품명]])</f>
        <v>0</v>
      </c>
      <c r="U671" s="126">
        <f>COUNTIF(사출계획!$O$62:$P$87,표4[[#This Row],[제품명]])</f>
        <v>0</v>
      </c>
      <c r="V671" s="126">
        <f>COUNTIF(사출계획!$O$88:$P$110,표4[[#This Row],[제품명]])</f>
        <v>0</v>
      </c>
      <c r="W671" s="34">
        <f>COUNTIF(사출계획!$Q$62:$R$110,표4[[#This Row],[제품명]])</f>
        <v>0</v>
      </c>
      <c r="X671" s="126">
        <f>COUNTIF(사출계획!$Q$62:$R$87,표4[[#This Row],[제품명]])</f>
        <v>0</v>
      </c>
      <c r="Y671" s="126">
        <f>COUNTIF(사출계획!$Q$88:$R$110,표4[[#This Row],[제품명]])</f>
        <v>0</v>
      </c>
      <c r="Z671" s="34">
        <f>COUNTIF(사출계획!$S$62:$T$110,표4[[#This Row],[제품명]])</f>
        <v>0</v>
      </c>
      <c r="AA671" s="126"/>
      <c r="AB671" s="126"/>
      <c r="AC671" s="300" t="s">
        <v>2794</v>
      </c>
      <c r="AD671" s="129">
        <f>SUMIF(표4[잉크명],표5[[#This Row],[잉크]],표4[월])</f>
        <v>1</v>
      </c>
      <c r="AE671" s="131">
        <f>SUMIF(표4[잉크명],표5[[#This Row],[잉크]],표4[월-3층])</f>
        <v>0</v>
      </c>
      <c r="AF671" s="131">
        <f>SUMIF(표4[잉크명],표5[[#This Row],[잉크]],표4[월-1층])</f>
        <v>1</v>
      </c>
      <c r="AG671" s="133">
        <f>SUMIF(표4[잉크명],표5[[#This Row],[잉크]],표4[화])</f>
        <v>2</v>
      </c>
      <c r="AH671" s="131">
        <f>SUMIF(표4[잉크명],표5[[#This Row],[잉크]],표4[화-3층])</f>
        <v>0</v>
      </c>
      <c r="AI671" s="131">
        <f>SUMIF(표4[잉크명],표5[[#This Row],[잉크]],표4[화-1층])</f>
        <v>2</v>
      </c>
      <c r="AJ671" s="130">
        <f>SUMIF(표4[잉크명],표5[[#This Row],[잉크]],표4[수])</f>
        <v>0</v>
      </c>
      <c r="AK671" s="131">
        <f>SUMIF(표4[잉크명],표5[[#This Row],[잉크]],표4[수-3층])</f>
        <v>0</v>
      </c>
      <c r="AL671" s="131">
        <f>SUMIF(표4[잉크명],표5[[#This Row],[잉크]],표4[수-1층])</f>
        <v>0</v>
      </c>
      <c r="AM671" s="54">
        <f>SUMIF(표4[잉크명],표5[[#This Row],[잉크]],표4[목])</f>
        <v>0</v>
      </c>
      <c r="AN671" s="131">
        <f>SUMIF(표4[잉크명],표5[[#This Row],[잉크]],표4[목-3층])</f>
        <v>0</v>
      </c>
      <c r="AO671" s="131">
        <f>SUMIF(표4[잉크명],표5[[#This Row],[잉크]],표4[목-1층])</f>
        <v>0</v>
      </c>
      <c r="AP671" s="54">
        <f>SUMIF(표4[잉크명],표5[[#This Row],[잉크]],표4[금])</f>
        <v>0</v>
      </c>
      <c r="AQ671" s="131">
        <f>SUMIF(표4[잉크명],표5[[#This Row],[잉크]],표4[금-3층])</f>
        <v>0</v>
      </c>
      <c r="AR671" s="131">
        <f>SUMIF(표4[잉크명],표5[[#This Row],[잉크]],표4[금-1층])</f>
        <v>0</v>
      </c>
      <c r="AS671" s="54">
        <f>SUMIF(표4[잉크명],표5[[#This Row],[잉크]],표4[토])</f>
        <v>0</v>
      </c>
      <c r="AT671" s="131">
        <f>SUMIF(표4[잉크명],표5[[#This Row],[잉크]],표4[토-3층])</f>
        <v>0</v>
      </c>
      <c r="AU671" s="131">
        <f>SUMIF(표4[잉크명],표5[[#This Row],[잉크]],표4[토-1층])</f>
        <v>0</v>
      </c>
      <c r="AV671" s="54">
        <f>SUMIF(표4[잉크명],표5[[#This Row],[잉크]],표4[일])</f>
        <v>0</v>
      </c>
      <c r="AW671" s="131">
        <f>SUMIF(표4[잉크명],표5[[#This Row],[잉크]],표4[일-3층])</f>
        <v>0</v>
      </c>
      <c r="AX671" s="131">
        <f>SUMIF(표4[잉크명],표5[[#This Row],[잉크]],표4[일-1층])</f>
        <v>0</v>
      </c>
      <c r="AY671" s="54">
        <f>SUMIF(표4[잉크명],표5[[#This Row],[잉크]],표4[차주 월])</f>
        <v>0</v>
      </c>
      <c r="AZ671" s="54">
        <f>SUM(표5[[#This Row],[월]:[차주 월]])</f>
        <v>6</v>
      </c>
    </row>
    <row r="672" spans="2:52" x14ac:dyDescent="0.3">
      <c r="B672" s="183" t="s">
        <v>1606</v>
      </c>
      <c r="C672" s="286"/>
      <c r="D672" s="33" t="s">
        <v>1600</v>
      </c>
      <c r="E672" s="34">
        <f>COUNTIF(사출계획!$E$62:$F$110,표4[[#This Row],[제품명]])</f>
        <v>0</v>
      </c>
      <c r="F672" s="126">
        <f>COUNTIF(사출계획!$E$62:$F$87,표4[[#This Row],[제품명]])</f>
        <v>0</v>
      </c>
      <c r="G672" s="126">
        <f>COUNTIF(사출계획!$E$88:$F$110,표4[[#This Row],[제품명]])</f>
        <v>0</v>
      </c>
      <c r="H672" s="34">
        <f>COUNTIF(사출계획!$G$62:$H$110,표4[[#This Row],[제품명]])</f>
        <v>0</v>
      </c>
      <c r="I672" s="128">
        <f>COUNTIF(사출계획!$G$62:$H$87,표4[[#This Row],[제품명]])</f>
        <v>0</v>
      </c>
      <c r="J672" s="128">
        <f>COUNTIF(사출계획!$G$88:$H$110,표4[[#This Row],[제품명]])</f>
        <v>0</v>
      </c>
      <c r="K672" s="34">
        <f>COUNTIF(사출계획!$I$62:$J$110,표4[[#This Row],[제품명]])</f>
        <v>0</v>
      </c>
      <c r="L672" s="126">
        <f>COUNTIF(사출계획!$I$62:$J$87,표4[[#This Row],[제품명]])</f>
        <v>0</v>
      </c>
      <c r="M672" s="126">
        <f>COUNTIF(사출계획!$I$88:$J$110,표4[[#This Row],[제품명]])</f>
        <v>0</v>
      </c>
      <c r="N672" s="129">
        <f>COUNTIF(사출계획!$K$62:$L$110,표4[[#This Row],[제품명]])</f>
        <v>0</v>
      </c>
      <c r="O672" s="126">
        <f>COUNTIF(사출계획!$K$62:$L$87,표4[[#This Row],[제품명]])</f>
        <v>0</v>
      </c>
      <c r="P672" s="126">
        <f>COUNTIF(사출계획!$K$88:$L$110,표4[[#This Row],[제품명]])</f>
        <v>0</v>
      </c>
      <c r="Q672" s="130">
        <f>COUNTIF(사출계획!$M$62:$N$110,표4[[#This Row],[제품명]])</f>
        <v>0</v>
      </c>
      <c r="R672" s="126">
        <f>COUNTIF(사출계획!$M$62:$N$87,표4[[#This Row],[제품명]])</f>
        <v>0</v>
      </c>
      <c r="S672" s="126">
        <f>COUNTIF(사출계획!$M$88:$N$110,표4[[#This Row],[제품명]])</f>
        <v>0</v>
      </c>
      <c r="T672" s="34">
        <f>COUNTIF(사출계획!$O$62:$P$110,표4[[#This Row],[제품명]])</f>
        <v>0</v>
      </c>
      <c r="U672" s="126">
        <f>COUNTIF(사출계획!$O$62:$P$87,표4[[#This Row],[제품명]])</f>
        <v>0</v>
      </c>
      <c r="V672" s="126">
        <f>COUNTIF(사출계획!$O$88:$P$110,표4[[#This Row],[제품명]])</f>
        <v>0</v>
      </c>
      <c r="W672" s="34">
        <f>COUNTIF(사출계획!$Q$62:$R$110,표4[[#This Row],[제품명]])</f>
        <v>0</v>
      </c>
      <c r="X672" s="126">
        <f>COUNTIF(사출계획!$Q$62:$R$87,표4[[#This Row],[제품명]])</f>
        <v>0</v>
      </c>
      <c r="Y672" s="126">
        <f>COUNTIF(사출계획!$Q$88:$R$110,표4[[#This Row],[제품명]])</f>
        <v>0</v>
      </c>
      <c r="Z672" s="34">
        <f>COUNTIF(사출계획!$S$62:$T$110,표4[[#This Row],[제품명]])</f>
        <v>0</v>
      </c>
      <c r="AA672" s="126"/>
      <c r="AB672" s="126"/>
      <c r="AC672" s="33" t="s">
        <v>2796</v>
      </c>
      <c r="AD672" s="129">
        <f>SUMIF(표4[잉크명],표5[[#This Row],[잉크]],표4[월])</f>
        <v>0</v>
      </c>
      <c r="AE672" s="126">
        <f>SUMIF(표4[잉크명],표5[[#This Row],[잉크]],표4[월-3층])</f>
        <v>0</v>
      </c>
      <c r="AF672" s="126">
        <f>SUMIF(표4[잉크명],표5[[#This Row],[잉크]],표4[월-1층])</f>
        <v>0</v>
      </c>
      <c r="AG672" s="133">
        <f>SUMIF(표4[잉크명],표5[[#This Row],[잉크]],표4[화])</f>
        <v>0</v>
      </c>
      <c r="AH672" s="126">
        <f>SUMIF(표4[잉크명],표5[[#This Row],[잉크]],표4[화-3층])</f>
        <v>0</v>
      </c>
      <c r="AI672" s="126">
        <f>SUMIF(표4[잉크명],표5[[#This Row],[잉크]],표4[화-1층])</f>
        <v>0</v>
      </c>
      <c r="AJ672" s="130">
        <f>SUMIF(표4[잉크명],표5[[#This Row],[잉크]],표4[수])</f>
        <v>0</v>
      </c>
      <c r="AK672" s="126">
        <f>SUMIF(표4[잉크명],표5[[#This Row],[잉크]],표4[수-3층])</f>
        <v>0</v>
      </c>
      <c r="AL672" s="126">
        <f>SUMIF(표4[잉크명],표5[[#This Row],[잉크]],표4[수-1층])</f>
        <v>0</v>
      </c>
      <c r="AM672" s="34">
        <f>SUMIF(표4[잉크명],표5[[#This Row],[잉크]],표4[목])</f>
        <v>0</v>
      </c>
      <c r="AN672" s="126">
        <f>SUMIF(표4[잉크명],표5[[#This Row],[잉크]],표4[목-3층])</f>
        <v>0</v>
      </c>
      <c r="AO672" s="126">
        <f>SUMIF(표4[잉크명],표5[[#This Row],[잉크]],표4[목-1층])</f>
        <v>0</v>
      </c>
      <c r="AP672" s="34">
        <f>SUMIF(표4[잉크명],표5[[#This Row],[잉크]],표4[금])</f>
        <v>0</v>
      </c>
      <c r="AQ672" s="126">
        <f>SUMIF(표4[잉크명],표5[[#This Row],[잉크]],표4[금-3층])</f>
        <v>0</v>
      </c>
      <c r="AR672" s="126">
        <f>SUMIF(표4[잉크명],표5[[#This Row],[잉크]],표4[금-1층])</f>
        <v>0</v>
      </c>
      <c r="AS672" s="34">
        <f>SUMIF(표4[잉크명],표5[[#This Row],[잉크]],표4[토])</f>
        <v>0</v>
      </c>
      <c r="AT672" s="126">
        <f>SUMIF(표4[잉크명],표5[[#This Row],[잉크]],표4[토-3층])</f>
        <v>0</v>
      </c>
      <c r="AU672" s="126">
        <f>SUMIF(표4[잉크명],표5[[#This Row],[잉크]],표4[토-1층])</f>
        <v>0</v>
      </c>
      <c r="AV672" s="34">
        <f>SUMIF(표4[잉크명],표5[[#This Row],[잉크]],표4[일])</f>
        <v>0</v>
      </c>
      <c r="AW672" s="126">
        <f>SUMIF(표4[잉크명],표5[[#This Row],[잉크]],표4[일-3층])</f>
        <v>0</v>
      </c>
      <c r="AX672" s="126">
        <f>SUMIF(표4[잉크명],표5[[#This Row],[잉크]],표4[일-1층])</f>
        <v>0</v>
      </c>
      <c r="AY672" s="34">
        <f>SUMIF(표4[잉크명],표5[[#This Row],[잉크]],표4[차주 월])</f>
        <v>0</v>
      </c>
      <c r="AZ672" s="34">
        <f>SUM(표5[[#This Row],[월]:[차주 월]])</f>
        <v>0</v>
      </c>
    </row>
    <row r="673" spans="2:52" x14ac:dyDescent="0.3">
      <c r="B673" s="187" t="s">
        <v>1606</v>
      </c>
      <c r="C673" s="286"/>
      <c r="D673" s="185" t="s">
        <v>1607</v>
      </c>
      <c r="E673" s="54">
        <f>COUNTIF(사출계획!$E$62:$F$110,표4[[#This Row],[제품명]])</f>
        <v>0</v>
      </c>
      <c r="F673" s="131">
        <f>COUNTIF(사출계획!$E$62:$F$87,표4[[#This Row],[제품명]])</f>
        <v>0</v>
      </c>
      <c r="G673" s="131">
        <f>COUNTIF(사출계획!$E$88:$F$110,표4[[#This Row],[제품명]])</f>
        <v>0</v>
      </c>
      <c r="H673" s="54">
        <f>COUNTIF(사출계획!$G$62:$H$110,표4[[#This Row],[제품명]])</f>
        <v>0</v>
      </c>
      <c r="I673" s="132">
        <f>COUNTIF(사출계획!$G$62:$H$87,표4[[#This Row],[제품명]])</f>
        <v>0</v>
      </c>
      <c r="J673" s="132">
        <f>COUNTIF(사출계획!$G$88:$H$110,표4[[#This Row],[제품명]])</f>
        <v>0</v>
      </c>
      <c r="K673" s="54">
        <f>COUNTIF(사출계획!$I$62:$J$110,표4[[#This Row],[제품명]])</f>
        <v>0</v>
      </c>
      <c r="L673" s="131">
        <f>COUNTIF(사출계획!$I$62:$J$87,표4[[#This Row],[제품명]])</f>
        <v>0</v>
      </c>
      <c r="M673" s="131">
        <f>COUNTIF(사출계획!$I$88:$J$110,표4[[#This Row],[제품명]])</f>
        <v>0</v>
      </c>
      <c r="N673" s="129">
        <f>COUNTIF(사출계획!$K$62:$L$110,표4[[#This Row],[제품명]])</f>
        <v>0</v>
      </c>
      <c r="O673" s="131">
        <f>COUNTIF(사출계획!$K$62:$L$87,표4[[#This Row],[제품명]])</f>
        <v>0</v>
      </c>
      <c r="P673" s="131">
        <f>COUNTIF(사출계획!$K$88:$L$110,표4[[#This Row],[제품명]])</f>
        <v>0</v>
      </c>
      <c r="Q673" s="130">
        <f>COUNTIF(사출계획!$M$62:$N$110,표4[[#This Row],[제품명]])</f>
        <v>0</v>
      </c>
      <c r="R673" s="131">
        <f>COUNTIF(사출계획!$M$62:$N$87,표4[[#This Row],[제품명]])</f>
        <v>0</v>
      </c>
      <c r="S673" s="131">
        <f>COUNTIF(사출계획!$M$88:$N$110,표4[[#This Row],[제품명]])</f>
        <v>0</v>
      </c>
      <c r="T673" s="54">
        <f>COUNTIF(사출계획!$O$62:$P$110,표4[[#This Row],[제품명]])</f>
        <v>0</v>
      </c>
      <c r="U673" s="131">
        <f>COUNTIF(사출계획!$O$62:$P$87,표4[[#This Row],[제품명]])</f>
        <v>0</v>
      </c>
      <c r="V673" s="131">
        <f>COUNTIF(사출계획!$O$88:$P$110,표4[[#This Row],[제품명]])</f>
        <v>0</v>
      </c>
      <c r="W673" s="54">
        <f>COUNTIF(사출계획!$Q$62:$R$110,표4[[#This Row],[제품명]])</f>
        <v>0</v>
      </c>
      <c r="X673" s="131">
        <f>COUNTIF(사출계획!$Q$62:$R$87,표4[[#This Row],[제품명]])</f>
        <v>0</v>
      </c>
      <c r="Y673" s="131">
        <f>COUNTIF(사출계획!$Q$88:$R$110,표4[[#This Row],[제품명]])</f>
        <v>0</v>
      </c>
      <c r="Z673" s="54">
        <f>COUNTIF(사출계획!$S$62:$T$110,표4[[#This Row],[제품명]])</f>
        <v>0</v>
      </c>
      <c r="AA673" s="126"/>
      <c r="AB673" s="126"/>
      <c r="AC673" s="301" t="s">
        <v>2797</v>
      </c>
      <c r="AD673" s="129">
        <f>SUMIF(표4[잉크명],표5[[#This Row],[잉크]],표4[월])</f>
        <v>0</v>
      </c>
      <c r="AE673" s="131">
        <f>SUMIF(표4[잉크명],표5[[#This Row],[잉크]],표4[월-3층])</f>
        <v>0</v>
      </c>
      <c r="AF673" s="131">
        <f>SUMIF(표4[잉크명],표5[[#This Row],[잉크]],표4[월-1층])</f>
        <v>0</v>
      </c>
      <c r="AG673" s="133">
        <f>SUMIF(표4[잉크명],표5[[#This Row],[잉크]],표4[화])</f>
        <v>0</v>
      </c>
      <c r="AH673" s="131">
        <f>SUMIF(표4[잉크명],표5[[#This Row],[잉크]],표4[화-3층])</f>
        <v>0</v>
      </c>
      <c r="AI673" s="131">
        <f>SUMIF(표4[잉크명],표5[[#This Row],[잉크]],표4[화-1층])</f>
        <v>0</v>
      </c>
      <c r="AJ673" s="130">
        <f>SUMIF(표4[잉크명],표5[[#This Row],[잉크]],표4[수])</f>
        <v>0</v>
      </c>
      <c r="AK673" s="131">
        <f>SUMIF(표4[잉크명],표5[[#This Row],[잉크]],표4[수-3층])</f>
        <v>0</v>
      </c>
      <c r="AL673" s="131">
        <f>SUMIF(표4[잉크명],표5[[#This Row],[잉크]],표4[수-1층])</f>
        <v>0</v>
      </c>
      <c r="AM673" s="54">
        <f>SUMIF(표4[잉크명],표5[[#This Row],[잉크]],표4[목])</f>
        <v>0</v>
      </c>
      <c r="AN673" s="131">
        <f>SUMIF(표4[잉크명],표5[[#This Row],[잉크]],표4[목-3층])</f>
        <v>0</v>
      </c>
      <c r="AO673" s="131">
        <f>SUMIF(표4[잉크명],표5[[#This Row],[잉크]],표4[목-1층])</f>
        <v>0</v>
      </c>
      <c r="AP673" s="54">
        <f>SUMIF(표4[잉크명],표5[[#This Row],[잉크]],표4[금])</f>
        <v>0</v>
      </c>
      <c r="AQ673" s="131">
        <f>SUMIF(표4[잉크명],표5[[#This Row],[잉크]],표4[금-3층])</f>
        <v>0</v>
      </c>
      <c r="AR673" s="131">
        <f>SUMIF(표4[잉크명],표5[[#This Row],[잉크]],표4[금-1층])</f>
        <v>0</v>
      </c>
      <c r="AS673" s="54">
        <f>SUMIF(표4[잉크명],표5[[#This Row],[잉크]],표4[토])</f>
        <v>0</v>
      </c>
      <c r="AT673" s="131">
        <f>SUMIF(표4[잉크명],표5[[#This Row],[잉크]],표4[토-3층])</f>
        <v>0</v>
      </c>
      <c r="AU673" s="131">
        <f>SUMIF(표4[잉크명],표5[[#This Row],[잉크]],표4[토-1층])</f>
        <v>0</v>
      </c>
      <c r="AV673" s="54">
        <f>SUMIF(표4[잉크명],표5[[#This Row],[잉크]],표4[일])</f>
        <v>0</v>
      </c>
      <c r="AW673" s="131">
        <f>SUMIF(표4[잉크명],표5[[#This Row],[잉크]],표4[일-3층])</f>
        <v>0</v>
      </c>
      <c r="AX673" s="131">
        <f>SUMIF(표4[잉크명],표5[[#This Row],[잉크]],표4[일-1층])</f>
        <v>0</v>
      </c>
      <c r="AY673" s="54">
        <f>SUMIF(표4[잉크명],표5[[#This Row],[잉크]],표4[차주 월])</f>
        <v>0</v>
      </c>
      <c r="AZ673" s="54">
        <f>SUM(표5[[#This Row],[월]:[차주 월]])</f>
        <v>0</v>
      </c>
    </row>
    <row r="674" spans="2:52" x14ac:dyDescent="0.3">
      <c r="B674" s="187" t="s">
        <v>1613</v>
      </c>
      <c r="C674" s="286"/>
      <c r="D674" s="186" t="s">
        <v>1620</v>
      </c>
      <c r="E674" s="34">
        <f>COUNTIF(사출계획!$E$62:$F$110,표4[[#This Row],[제품명]])</f>
        <v>0</v>
      </c>
      <c r="F674" s="126">
        <f>COUNTIF(사출계획!$E$62:$F$87,표4[[#This Row],[제품명]])</f>
        <v>0</v>
      </c>
      <c r="G674" s="126">
        <f>COUNTIF(사출계획!$E$88:$F$110,표4[[#This Row],[제품명]])</f>
        <v>0</v>
      </c>
      <c r="H674" s="34">
        <f>COUNTIF(사출계획!$G$62:$H$110,표4[[#This Row],[제품명]])</f>
        <v>0</v>
      </c>
      <c r="I674" s="128">
        <f>COUNTIF(사출계획!$G$62:$H$87,표4[[#This Row],[제품명]])</f>
        <v>0</v>
      </c>
      <c r="J674" s="128">
        <f>COUNTIF(사출계획!$G$88:$H$110,표4[[#This Row],[제품명]])</f>
        <v>0</v>
      </c>
      <c r="K674" s="34">
        <f>COUNTIF(사출계획!$I$62:$J$110,표4[[#This Row],[제품명]])</f>
        <v>0</v>
      </c>
      <c r="L674" s="126">
        <f>COUNTIF(사출계획!$I$62:$J$87,표4[[#This Row],[제품명]])</f>
        <v>0</v>
      </c>
      <c r="M674" s="126">
        <f>COUNTIF(사출계획!$I$88:$J$110,표4[[#This Row],[제품명]])</f>
        <v>0</v>
      </c>
      <c r="N674" s="129">
        <f>COUNTIF(사출계획!$K$62:$L$110,표4[[#This Row],[제품명]])</f>
        <v>0</v>
      </c>
      <c r="O674" s="126">
        <f>COUNTIF(사출계획!$K$62:$L$87,표4[[#This Row],[제품명]])</f>
        <v>0</v>
      </c>
      <c r="P674" s="126">
        <f>COUNTIF(사출계획!$K$88:$L$110,표4[[#This Row],[제품명]])</f>
        <v>0</v>
      </c>
      <c r="Q674" s="130">
        <f>COUNTIF(사출계획!$M$62:$N$110,표4[[#This Row],[제품명]])</f>
        <v>0</v>
      </c>
      <c r="R674" s="126">
        <f>COUNTIF(사출계획!$M$62:$N$87,표4[[#This Row],[제품명]])</f>
        <v>0</v>
      </c>
      <c r="S674" s="126">
        <f>COUNTIF(사출계획!$M$88:$N$110,표4[[#This Row],[제품명]])</f>
        <v>0</v>
      </c>
      <c r="T674" s="34">
        <f>COUNTIF(사출계획!$O$62:$P$110,표4[[#This Row],[제품명]])</f>
        <v>0</v>
      </c>
      <c r="U674" s="126">
        <f>COUNTIF(사출계획!$O$62:$P$87,표4[[#This Row],[제품명]])</f>
        <v>0</v>
      </c>
      <c r="V674" s="126">
        <f>COUNTIF(사출계획!$O$88:$P$110,표4[[#This Row],[제품명]])</f>
        <v>0</v>
      </c>
      <c r="W674" s="34">
        <f>COUNTIF(사출계획!$Q$62:$R$110,표4[[#This Row],[제품명]])</f>
        <v>0</v>
      </c>
      <c r="X674" s="126">
        <f>COUNTIF(사출계획!$Q$62:$R$87,표4[[#This Row],[제품명]])</f>
        <v>0</v>
      </c>
      <c r="Y674" s="126">
        <f>COUNTIF(사출계획!$Q$88:$R$110,표4[[#This Row],[제품명]])</f>
        <v>0</v>
      </c>
      <c r="Z674" s="34">
        <f>COUNTIF(사출계획!$S$62:$T$110,표4[[#This Row],[제품명]])</f>
        <v>0</v>
      </c>
      <c r="AA674" s="126"/>
      <c r="AB674" s="126"/>
      <c r="AC674" s="303" t="s">
        <v>2804</v>
      </c>
      <c r="AD674" s="129">
        <f>SUMIF(표4[잉크명],표5[[#This Row],[잉크]],표4[월])</f>
        <v>0</v>
      </c>
      <c r="AE674" s="126">
        <f>SUMIF(표4[잉크명],표5[[#This Row],[잉크]],표4[월-3층])</f>
        <v>0</v>
      </c>
      <c r="AF674" s="126">
        <f>SUMIF(표4[잉크명],표5[[#This Row],[잉크]],표4[월-1층])</f>
        <v>0</v>
      </c>
      <c r="AG674" s="133">
        <f>SUMIF(표4[잉크명],표5[[#This Row],[잉크]],표4[화])</f>
        <v>0</v>
      </c>
      <c r="AH674" s="126">
        <f>SUMIF(표4[잉크명],표5[[#This Row],[잉크]],표4[화-3층])</f>
        <v>0</v>
      </c>
      <c r="AI674" s="126">
        <f>SUMIF(표4[잉크명],표5[[#This Row],[잉크]],표4[화-1층])</f>
        <v>0</v>
      </c>
      <c r="AJ674" s="130">
        <f>SUMIF(표4[잉크명],표5[[#This Row],[잉크]],표4[수])</f>
        <v>0</v>
      </c>
      <c r="AK674" s="126">
        <f>SUMIF(표4[잉크명],표5[[#This Row],[잉크]],표4[수-3층])</f>
        <v>0</v>
      </c>
      <c r="AL674" s="126">
        <f>SUMIF(표4[잉크명],표5[[#This Row],[잉크]],표4[수-1층])</f>
        <v>0</v>
      </c>
      <c r="AM674" s="34">
        <f>SUMIF(표4[잉크명],표5[[#This Row],[잉크]],표4[목])</f>
        <v>0</v>
      </c>
      <c r="AN674" s="126">
        <f>SUMIF(표4[잉크명],표5[[#This Row],[잉크]],표4[목-3층])</f>
        <v>0</v>
      </c>
      <c r="AO674" s="126">
        <f>SUMIF(표4[잉크명],표5[[#This Row],[잉크]],표4[목-1층])</f>
        <v>0</v>
      </c>
      <c r="AP674" s="34">
        <f>SUMIF(표4[잉크명],표5[[#This Row],[잉크]],표4[금])</f>
        <v>0</v>
      </c>
      <c r="AQ674" s="126">
        <f>SUMIF(표4[잉크명],표5[[#This Row],[잉크]],표4[금-3층])</f>
        <v>0</v>
      </c>
      <c r="AR674" s="126">
        <f>SUMIF(표4[잉크명],표5[[#This Row],[잉크]],표4[금-1층])</f>
        <v>0</v>
      </c>
      <c r="AS674" s="34">
        <f>SUMIF(표4[잉크명],표5[[#This Row],[잉크]],표4[토])</f>
        <v>0</v>
      </c>
      <c r="AT674" s="126">
        <f>SUMIF(표4[잉크명],표5[[#This Row],[잉크]],표4[토-3층])</f>
        <v>0</v>
      </c>
      <c r="AU674" s="126">
        <f>SUMIF(표4[잉크명],표5[[#This Row],[잉크]],표4[토-1층])</f>
        <v>0</v>
      </c>
      <c r="AV674" s="34">
        <f>SUMIF(표4[잉크명],표5[[#This Row],[잉크]],표4[일])</f>
        <v>0</v>
      </c>
      <c r="AW674" s="126">
        <f>SUMIF(표4[잉크명],표5[[#This Row],[잉크]],표4[일-3층])</f>
        <v>0</v>
      </c>
      <c r="AX674" s="126">
        <f>SUMIF(표4[잉크명],표5[[#This Row],[잉크]],표4[일-1층])</f>
        <v>0</v>
      </c>
      <c r="AY674" s="34">
        <f>SUMIF(표4[잉크명],표5[[#This Row],[잉크]],표4[차주 월])</f>
        <v>0</v>
      </c>
      <c r="AZ674" s="34">
        <f>SUM(표5[[#This Row],[월]:[차주 월]])</f>
        <v>0</v>
      </c>
    </row>
    <row r="675" spans="2:52" x14ac:dyDescent="0.3">
      <c r="B675" s="187" t="s">
        <v>1613</v>
      </c>
      <c r="C675" s="286"/>
      <c r="D675" s="186" t="s">
        <v>1621</v>
      </c>
      <c r="E675" s="34">
        <f>COUNTIF(사출계획!$E$62:$F$110,표4[[#This Row],[제품명]])</f>
        <v>0</v>
      </c>
      <c r="F675" s="126">
        <f>COUNTIF(사출계획!$E$62:$F$87,표4[[#This Row],[제품명]])</f>
        <v>0</v>
      </c>
      <c r="G675" s="126">
        <f>COUNTIF(사출계획!$E$88:$F$110,표4[[#This Row],[제품명]])</f>
        <v>0</v>
      </c>
      <c r="H675" s="34">
        <f>COUNTIF(사출계획!$G$62:$H$110,표4[[#This Row],[제품명]])</f>
        <v>0</v>
      </c>
      <c r="I675" s="128">
        <f>COUNTIF(사출계획!$G$62:$H$87,표4[[#This Row],[제품명]])</f>
        <v>0</v>
      </c>
      <c r="J675" s="128">
        <f>COUNTIF(사출계획!$G$88:$H$110,표4[[#This Row],[제품명]])</f>
        <v>0</v>
      </c>
      <c r="K675" s="34">
        <f>COUNTIF(사출계획!$I$62:$J$110,표4[[#This Row],[제품명]])</f>
        <v>0</v>
      </c>
      <c r="L675" s="126">
        <f>COUNTIF(사출계획!$I$62:$J$87,표4[[#This Row],[제품명]])</f>
        <v>0</v>
      </c>
      <c r="M675" s="126">
        <f>COUNTIF(사출계획!$I$88:$J$110,표4[[#This Row],[제품명]])</f>
        <v>0</v>
      </c>
      <c r="N675" s="129">
        <f>COUNTIF(사출계획!$K$62:$L$110,표4[[#This Row],[제품명]])</f>
        <v>0</v>
      </c>
      <c r="O675" s="126">
        <f>COUNTIF(사출계획!$K$62:$L$87,표4[[#This Row],[제품명]])</f>
        <v>0</v>
      </c>
      <c r="P675" s="126">
        <f>COUNTIF(사출계획!$K$88:$L$110,표4[[#This Row],[제품명]])</f>
        <v>0</v>
      </c>
      <c r="Q675" s="130">
        <f>COUNTIF(사출계획!$M$62:$N$110,표4[[#This Row],[제품명]])</f>
        <v>0</v>
      </c>
      <c r="R675" s="126">
        <f>COUNTIF(사출계획!$M$62:$N$87,표4[[#This Row],[제품명]])</f>
        <v>0</v>
      </c>
      <c r="S675" s="126">
        <f>COUNTIF(사출계획!$M$88:$N$110,표4[[#This Row],[제품명]])</f>
        <v>0</v>
      </c>
      <c r="T675" s="34">
        <f>COUNTIF(사출계획!$O$62:$P$110,표4[[#This Row],[제품명]])</f>
        <v>0</v>
      </c>
      <c r="U675" s="126">
        <f>COUNTIF(사출계획!$O$62:$P$87,표4[[#This Row],[제품명]])</f>
        <v>0</v>
      </c>
      <c r="V675" s="126">
        <f>COUNTIF(사출계획!$O$88:$P$110,표4[[#This Row],[제품명]])</f>
        <v>0</v>
      </c>
      <c r="W675" s="34">
        <f>COUNTIF(사출계획!$Q$62:$R$110,표4[[#This Row],[제품명]])</f>
        <v>0</v>
      </c>
      <c r="X675" s="126">
        <f>COUNTIF(사출계획!$Q$62:$R$87,표4[[#This Row],[제품명]])</f>
        <v>0</v>
      </c>
      <c r="Y675" s="126">
        <f>COUNTIF(사출계획!$Q$88:$R$110,표4[[#This Row],[제품명]])</f>
        <v>0</v>
      </c>
      <c r="Z675" s="34">
        <f>COUNTIF(사출계획!$S$62:$T$110,표4[[#This Row],[제품명]])</f>
        <v>0</v>
      </c>
      <c r="AA675" s="126"/>
      <c r="AB675" s="126"/>
      <c r="AC675" s="303" t="s">
        <v>2805</v>
      </c>
      <c r="AD675" s="129">
        <f>SUMIF(표4[잉크명],표5[[#This Row],[잉크]],표4[월])</f>
        <v>0</v>
      </c>
      <c r="AE675" s="126">
        <f>SUMIF(표4[잉크명],표5[[#This Row],[잉크]],표4[월-3층])</f>
        <v>0</v>
      </c>
      <c r="AF675" s="126">
        <f>SUMIF(표4[잉크명],표5[[#This Row],[잉크]],표4[월-1층])</f>
        <v>0</v>
      </c>
      <c r="AG675" s="133">
        <f>SUMIF(표4[잉크명],표5[[#This Row],[잉크]],표4[화])</f>
        <v>0</v>
      </c>
      <c r="AH675" s="126">
        <f>SUMIF(표4[잉크명],표5[[#This Row],[잉크]],표4[화-3층])</f>
        <v>0</v>
      </c>
      <c r="AI675" s="126">
        <f>SUMIF(표4[잉크명],표5[[#This Row],[잉크]],표4[화-1층])</f>
        <v>0</v>
      </c>
      <c r="AJ675" s="130">
        <f>SUMIF(표4[잉크명],표5[[#This Row],[잉크]],표4[수])</f>
        <v>0</v>
      </c>
      <c r="AK675" s="126">
        <f>SUMIF(표4[잉크명],표5[[#This Row],[잉크]],표4[수-3층])</f>
        <v>0</v>
      </c>
      <c r="AL675" s="126">
        <f>SUMIF(표4[잉크명],표5[[#This Row],[잉크]],표4[수-1층])</f>
        <v>0</v>
      </c>
      <c r="AM675" s="34">
        <f>SUMIF(표4[잉크명],표5[[#This Row],[잉크]],표4[목])</f>
        <v>0</v>
      </c>
      <c r="AN675" s="126">
        <f>SUMIF(표4[잉크명],표5[[#This Row],[잉크]],표4[목-3층])</f>
        <v>0</v>
      </c>
      <c r="AO675" s="126">
        <f>SUMIF(표4[잉크명],표5[[#This Row],[잉크]],표4[목-1층])</f>
        <v>0</v>
      </c>
      <c r="AP675" s="34">
        <f>SUMIF(표4[잉크명],표5[[#This Row],[잉크]],표4[금])</f>
        <v>0</v>
      </c>
      <c r="AQ675" s="126">
        <f>SUMIF(표4[잉크명],표5[[#This Row],[잉크]],표4[금-3층])</f>
        <v>0</v>
      </c>
      <c r="AR675" s="126">
        <f>SUMIF(표4[잉크명],표5[[#This Row],[잉크]],표4[금-1층])</f>
        <v>0</v>
      </c>
      <c r="AS675" s="34">
        <f>SUMIF(표4[잉크명],표5[[#This Row],[잉크]],표4[토])</f>
        <v>0</v>
      </c>
      <c r="AT675" s="126">
        <f>SUMIF(표4[잉크명],표5[[#This Row],[잉크]],표4[토-3층])</f>
        <v>0</v>
      </c>
      <c r="AU675" s="126">
        <f>SUMIF(표4[잉크명],표5[[#This Row],[잉크]],표4[토-1층])</f>
        <v>0</v>
      </c>
      <c r="AV675" s="34">
        <f>SUMIF(표4[잉크명],표5[[#This Row],[잉크]],표4[일])</f>
        <v>0</v>
      </c>
      <c r="AW675" s="126">
        <f>SUMIF(표4[잉크명],표5[[#This Row],[잉크]],표4[일-3층])</f>
        <v>0</v>
      </c>
      <c r="AX675" s="126">
        <f>SUMIF(표4[잉크명],표5[[#This Row],[잉크]],표4[일-1층])</f>
        <v>0</v>
      </c>
      <c r="AY675" s="34">
        <f>SUMIF(표4[잉크명],표5[[#This Row],[잉크]],표4[차주 월])</f>
        <v>0</v>
      </c>
      <c r="AZ675" s="34">
        <f>SUM(표5[[#This Row],[월]:[차주 월]])</f>
        <v>0</v>
      </c>
    </row>
    <row r="676" spans="2:52" x14ac:dyDescent="0.3">
      <c r="B676" s="189" t="s">
        <v>1618</v>
      </c>
      <c r="C676" s="189"/>
      <c r="D676" s="56" t="s">
        <v>1623</v>
      </c>
      <c r="E676" s="54">
        <f>COUNTIF(사출계획!$E$62:$F$110,표4[[#This Row],[제품명]])</f>
        <v>0</v>
      </c>
      <c r="F676" s="131">
        <f>COUNTIF(사출계획!$E$62:$F$87,표4[[#This Row],[제품명]])</f>
        <v>0</v>
      </c>
      <c r="G676" s="131">
        <f>COUNTIF(사출계획!$E$88:$F$110,표4[[#This Row],[제품명]])</f>
        <v>0</v>
      </c>
      <c r="H676" s="54">
        <f>COUNTIF(사출계획!$G$62:$H$110,표4[[#This Row],[제품명]])</f>
        <v>0</v>
      </c>
      <c r="I676" s="132">
        <f>COUNTIF(사출계획!$G$62:$H$87,표4[[#This Row],[제품명]])</f>
        <v>0</v>
      </c>
      <c r="J676" s="132">
        <f>COUNTIF(사출계획!$G$88:$H$110,표4[[#This Row],[제품명]])</f>
        <v>0</v>
      </c>
      <c r="K676" s="54">
        <f>COUNTIF(사출계획!$I$62:$J$110,표4[[#This Row],[제품명]])</f>
        <v>0</v>
      </c>
      <c r="L676" s="131">
        <f>COUNTIF(사출계획!$I$62:$J$87,표4[[#This Row],[제품명]])</f>
        <v>0</v>
      </c>
      <c r="M676" s="131">
        <f>COUNTIF(사출계획!$I$88:$J$110,표4[[#This Row],[제품명]])</f>
        <v>0</v>
      </c>
      <c r="N676" s="129">
        <f>COUNTIF(사출계획!$K$62:$L$110,표4[[#This Row],[제품명]])</f>
        <v>0</v>
      </c>
      <c r="O676" s="131">
        <f>COUNTIF(사출계획!$K$62:$L$87,표4[[#This Row],[제품명]])</f>
        <v>0</v>
      </c>
      <c r="P676" s="131">
        <f>COUNTIF(사출계획!$K$88:$L$110,표4[[#This Row],[제품명]])</f>
        <v>0</v>
      </c>
      <c r="Q676" s="130">
        <f>COUNTIF(사출계획!$M$62:$N$110,표4[[#This Row],[제품명]])</f>
        <v>0</v>
      </c>
      <c r="R676" s="131">
        <f>COUNTIF(사출계획!$M$62:$N$87,표4[[#This Row],[제품명]])</f>
        <v>0</v>
      </c>
      <c r="S676" s="131">
        <f>COUNTIF(사출계획!$M$88:$N$110,표4[[#This Row],[제품명]])</f>
        <v>0</v>
      </c>
      <c r="T676" s="54">
        <f>COUNTIF(사출계획!$O$62:$P$110,표4[[#This Row],[제품명]])</f>
        <v>0</v>
      </c>
      <c r="U676" s="131">
        <f>COUNTIF(사출계획!$O$62:$P$87,표4[[#This Row],[제품명]])</f>
        <v>0</v>
      </c>
      <c r="V676" s="131">
        <f>COUNTIF(사출계획!$O$88:$P$110,표4[[#This Row],[제품명]])</f>
        <v>0</v>
      </c>
      <c r="W676" s="54">
        <f>COUNTIF(사출계획!$Q$62:$R$110,표4[[#This Row],[제품명]])</f>
        <v>0</v>
      </c>
      <c r="X676" s="131">
        <f>COUNTIF(사출계획!$Q$62:$R$87,표4[[#This Row],[제품명]])</f>
        <v>0</v>
      </c>
      <c r="Y676" s="131">
        <f>COUNTIF(사출계획!$Q$88:$R$110,표4[[#This Row],[제품명]])</f>
        <v>0</v>
      </c>
      <c r="Z676" s="54">
        <f>COUNTIF(사출계획!$S$62:$T$110,표4[[#This Row],[제품명]])</f>
        <v>0</v>
      </c>
      <c r="AA676" s="126"/>
      <c r="AB676" s="126"/>
      <c r="AC676" s="303" t="s">
        <v>2806</v>
      </c>
      <c r="AD676" s="129">
        <f>SUMIF(표4[잉크명],표5[[#This Row],[잉크]],표4[월])</f>
        <v>0</v>
      </c>
      <c r="AE676" s="131">
        <f>SUMIF(표4[잉크명],표5[[#This Row],[잉크]],표4[월-3층])</f>
        <v>0</v>
      </c>
      <c r="AF676" s="131">
        <f>SUMIF(표4[잉크명],표5[[#This Row],[잉크]],표4[월-1층])</f>
        <v>0</v>
      </c>
      <c r="AG676" s="133">
        <f>SUMIF(표4[잉크명],표5[[#This Row],[잉크]],표4[화])</f>
        <v>0</v>
      </c>
      <c r="AH676" s="131">
        <f>SUMIF(표4[잉크명],표5[[#This Row],[잉크]],표4[화-3층])</f>
        <v>0</v>
      </c>
      <c r="AI676" s="131">
        <f>SUMIF(표4[잉크명],표5[[#This Row],[잉크]],표4[화-1층])</f>
        <v>0</v>
      </c>
      <c r="AJ676" s="130">
        <f>SUMIF(표4[잉크명],표5[[#This Row],[잉크]],표4[수])</f>
        <v>0</v>
      </c>
      <c r="AK676" s="131">
        <f>SUMIF(표4[잉크명],표5[[#This Row],[잉크]],표4[수-3층])</f>
        <v>0</v>
      </c>
      <c r="AL676" s="131">
        <f>SUMIF(표4[잉크명],표5[[#This Row],[잉크]],표4[수-1층])</f>
        <v>0</v>
      </c>
      <c r="AM676" s="54">
        <f>SUMIF(표4[잉크명],표5[[#This Row],[잉크]],표4[목])</f>
        <v>0</v>
      </c>
      <c r="AN676" s="131">
        <f>SUMIF(표4[잉크명],표5[[#This Row],[잉크]],표4[목-3층])</f>
        <v>0</v>
      </c>
      <c r="AO676" s="131">
        <f>SUMIF(표4[잉크명],표5[[#This Row],[잉크]],표4[목-1층])</f>
        <v>0</v>
      </c>
      <c r="AP676" s="54">
        <f>SUMIF(표4[잉크명],표5[[#This Row],[잉크]],표4[금])</f>
        <v>0</v>
      </c>
      <c r="AQ676" s="131">
        <f>SUMIF(표4[잉크명],표5[[#This Row],[잉크]],표4[금-3층])</f>
        <v>0</v>
      </c>
      <c r="AR676" s="131">
        <f>SUMIF(표4[잉크명],표5[[#This Row],[잉크]],표4[금-1층])</f>
        <v>0</v>
      </c>
      <c r="AS676" s="54">
        <f>SUMIF(표4[잉크명],표5[[#This Row],[잉크]],표4[토])</f>
        <v>0</v>
      </c>
      <c r="AT676" s="131">
        <f>SUMIF(표4[잉크명],표5[[#This Row],[잉크]],표4[토-3층])</f>
        <v>0</v>
      </c>
      <c r="AU676" s="131">
        <f>SUMIF(표4[잉크명],표5[[#This Row],[잉크]],표4[토-1층])</f>
        <v>0</v>
      </c>
      <c r="AV676" s="54">
        <f>SUMIF(표4[잉크명],표5[[#This Row],[잉크]],표4[일])</f>
        <v>0</v>
      </c>
      <c r="AW676" s="131">
        <f>SUMIF(표4[잉크명],표5[[#This Row],[잉크]],표4[일-3층])</f>
        <v>0</v>
      </c>
      <c r="AX676" s="131">
        <f>SUMIF(표4[잉크명],표5[[#This Row],[잉크]],표4[일-1층])</f>
        <v>0</v>
      </c>
      <c r="AY676" s="54">
        <f>SUMIF(표4[잉크명],표5[[#This Row],[잉크]],표4[차주 월])</f>
        <v>0</v>
      </c>
      <c r="AZ676" s="54">
        <f>SUM(표5[[#This Row],[월]:[차주 월]])</f>
        <v>0</v>
      </c>
    </row>
    <row r="677" spans="2:52" x14ac:dyDescent="0.3">
      <c r="B677" s="189" t="s">
        <v>1618</v>
      </c>
      <c r="C677" s="189"/>
      <c r="D677" s="56" t="s">
        <v>1624</v>
      </c>
      <c r="E677" s="34">
        <f>COUNTIF(사출계획!$E$62:$F$110,표4[[#This Row],[제품명]])</f>
        <v>0</v>
      </c>
      <c r="F677" s="126">
        <f>COUNTIF(사출계획!$E$62:$F$87,표4[[#This Row],[제품명]])</f>
        <v>0</v>
      </c>
      <c r="G677" s="126">
        <f>COUNTIF(사출계획!$E$88:$F$110,표4[[#This Row],[제품명]])</f>
        <v>0</v>
      </c>
      <c r="H677" s="34">
        <f>COUNTIF(사출계획!$G$62:$H$110,표4[[#This Row],[제품명]])</f>
        <v>0</v>
      </c>
      <c r="I677" s="128">
        <f>COUNTIF(사출계획!$G$62:$H$87,표4[[#This Row],[제품명]])</f>
        <v>0</v>
      </c>
      <c r="J677" s="128">
        <f>COUNTIF(사출계획!$G$88:$H$110,표4[[#This Row],[제품명]])</f>
        <v>0</v>
      </c>
      <c r="K677" s="34">
        <f>COUNTIF(사출계획!$I$62:$J$110,표4[[#This Row],[제품명]])</f>
        <v>0</v>
      </c>
      <c r="L677" s="126">
        <f>COUNTIF(사출계획!$I$62:$J$87,표4[[#This Row],[제품명]])</f>
        <v>0</v>
      </c>
      <c r="M677" s="126">
        <f>COUNTIF(사출계획!$I$88:$J$110,표4[[#This Row],[제품명]])</f>
        <v>0</v>
      </c>
      <c r="N677" s="129">
        <f>COUNTIF(사출계획!$K$62:$L$110,표4[[#This Row],[제품명]])</f>
        <v>0</v>
      </c>
      <c r="O677" s="126">
        <f>COUNTIF(사출계획!$K$62:$L$87,표4[[#This Row],[제품명]])</f>
        <v>0</v>
      </c>
      <c r="P677" s="126">
        <f>COUNTIF(사출계획!$K$88:$L$110,표4[[#This Row],[제품명]])</f>
        <v>0</v>
      </c>
      <c r="Q677" s="130">
        <f>COUNTIF(사출계획!$M$62:$N$110,표4[[#This Row],[제품명]])</f>
        <v>0</v>
      </c>
      <c r="R677" s="126">
        <f>COUNTIF(사출계획!$M$62:$N$87,표4[[#This Row],[제품명]])</f>
        <v>0</v>
      </c>
      <c r="S677" s="126">
        <f>COUNTIF(사출계획!$M$88:$N$110,표4[[#This Row],[제품명]])</f>
        <v>0</v>
      </c>
      <c r="T677" s="34">
        <f>COUNTIF(사출계획!$O$62:$P$110,표4[[#This Row],[제품명]])</f>
        <v>0</v>
      </c>
      <c r="U677" s="126">
        <f>COUNTIF(사출계획!$O$62:$P$87,표4[[#This Row],[제품명]])</f>
        <v>0</v>
      </c>
      <c r="V677" s="126">
        <f>COUNTIF(사출계획!$O$88:$P$110,표4[[#This Row],[제품명]])</f>
        <v>0</v>
      </c>
      <c r="W677" s="34">
        <f>COUNTIF(사출계획!$Q$62:$R$110,표4[[#This Row],[제품명]])</f>
        <v>0</v>
      </c>
      <c r="X677" s="126">
        <f>COUNTIF(사출계획!$Q$62:$R$87,표4[[#This Row],[제품명]])</f>
        <v>0</v>
      </c>
      <c r="Y677" s="126">
        <f>COUNTIF(사출계획!$Q$88:$R$110,표4[[#This Row],[제품명]])</f>
        <v>0</v>
      </c>
      <c r="Z677" s="34">
        <f>COUNTIF(사출계획!$S$62:$T$110,표4[[#This Row],[제품명]])</f>
        <v>0</v>
      </c>
      <c r="AA677" s="126"/>
      <c r="AB677" s="126"/>
      <c r="AC677" s="304" t="s">
        <v>2813</v>
      </c>
      <c r="AD677" s="129">
        <f>SUMIF(표4[잉크명],표5[[#This Row],[잉크]],표4[월])</f>
        <v>0</v>
      </c>
      <c r="AE677" s="131">
        <f>SUMIF(표4[잉크명],표5[[#This Row],[잉크]],표4[월-3층])</f>
        <v>0</v>
      </c>
      <c r="AF677" s="131">
        <f>SUMIF(표4[잉크명],표5[[#This Row],[잉크]],표4[월-1층])</f>
        <v>0</v>
      </c>
      <c r="AG677" s="133">
        <f>SUMIF(표4[잉크명],표5[[#This Row],[잉크]],표4[화])</f>
        <v>0</v>
      </c>
      <c r="AH677" s="131">
        <f>SUMIF(표4[잉크명],표5[[#This Row],[잉크]],표4[화-3층])</f>
        <v>0</v>
      </c>
      <c r="AI677" s="131">
        <f>SUMIF(표4[잉크명],표5[[#This Row],[잉크]],표4[화-1층])</f>
        <v>0</v>
      </c>
      <c r="AJ677" s="130">
        <f>SUMIF(표4[잉크명],표5[[#This Row],[잉크]],표4[수])</f>
        <v>0</v>
      </c>
      <c r="AK677" s="131">
        <f>SUMIF(표4[잉크명],표5[[#This Row],[잉크]],표4[수-3층])</f>
        <v>0</v>
      </c>
      <c r="AL677" s="131">
        <f>SUMIF(표4[잉크명],표5[[#This Row],[잉크]],표4[수-1층])</f>
        <v>0</v>
      </c>
      <c r="AM677" s="54">
        <f>SUMIF(표4[잉크명],표5[[#This Row],[잉크]],표4[목])</f>
        <v>0</v>
      </c>
      <c r="AN677" s="131">
        <f>SUMIF(표4[잉크명],표5[[#This Row],[잉크]],표4[목-3층])</f>
        <v>0</v>
      </c>
      <c r="AO677" s="131">
        <f>SUMIF(표4[잉크명],표5[[#This Row],[잉크]],표4[목-1층])</f>
        <v>0</v>
      </c>
      <c r="AP677" s="54">
        <f>SUMIF(표4[잉크명],표5[[#This Row],[잉크]],표4[금])</f>
        <v>0</v>
      </c>
      <c r="AQ677" s="131">
        <f>SUMIF(표4[잉크명],표5[[#This Row],[잉크]],표4[금-3층])</f>
        <v>0</v>
      </c>
      <c r="AR677" s="131">
        <f>SUMIF(표4[잉크명],표5[[#This Row],[잉크]],표4[금-1층])</f>
        <v>0</v>
      </c>
      <c r="AS677" s="54">
        <f>SUMIF(표4[잉크명],표5[[#This Row],[잉크]],표4[토])</f>
        <v>0</v>
      </c>
      <c r="AT677" s="131">
        <f>SUMIF(표4[잉크명],표5[[#This Row],[잉크]],표4[토-3층])</f>
        <v>0</v>
      </c>
      <c r="AU677" s="131">
        <f>SUMIF(표4[잉크명],표5[[#This Row],[잉크]],표4[토-1층])</f>
        <v>0</v>
      </c>
      <c r="AV677" s="54">
        <f>SUMIF(표4[잉크명],표5[[#This Row],[잉크]],표4[일])</f>
        <v>0</v>
      </c>
      <c r="AW677" s="131">
        <f>SUMIF(표4[잉크명],표5[[#This Row],[잉크]],표4[일-3층])</f>
        <v>0</v>
      </c>
      <c r="AX677" s="131">
        <f>SUMIF(표4[잉크명],표5[[#This Row],[잉크]],표4[일-1층])</f>
        <v>0</v>
      </c>
      <c r="AY677" s="54">
        <f>SUMIF(표4[잉크명],표5[[#This Row],[잉크]],표4[차주 월])</f>
        <v>0</v>
      </c>
      <c r="AZ677" s="54">
        <f>SUM(표5[[#This Row],[월]:[차주 월]])</f>
        <v>0</v>
      </c>
    </row>
    <row r="678" spans="2:52" x14ac:dyDescent="0.3">
      <c r="B678" s="189" t="s">
        <v>1618</v>
      </c>
      <c r="C678" s="189"/>
      <c r="D678" s="56" t="s">
        <v>1622</v>
      </c>
      <c r="E678" s="54">
        <f>COUNTIF(사출계획!$E$62:$F$110,표4[[#This Row],[제품명]])</f>
        <v>0</v>
      </c>
      <c r="F678" s="131">
        <f>COUNTIF(사출계획!$E$62:$F$87,표4[[#This Row],[제품명]])</f>
        <v>0</v>
      </c>
      <c r="G678" s="131">
        <f>COUNTIF(사출계획!$E$88:$F$110,표4[[#This Row],[제품명]])</f>
        <v>0</v>
      </c>
      <c r="H678" s="54">
        <f>COUNTIF(사출계획!$G$62:$H$110,표4[[#This Row],[제품명]])</f>
        <v>0</v>
      </c>
      <c r="I678" s="132">
        <f>COUNTIF(사출계획!$G$62:$H$87,표4[[#This Row],[제품명]])</f>
        <v>0</v>
      </c>
      <c r="J678" s="132">
        <f>COUNTIF(사출계획!$G$88:$H$110,표4[[#This Row],[제품명]])</f>
        <v>0</v>
      </c>
      <c r="K678" s="54">
        <f>COUNTIF(사출계획!$I$62:$J$110,표4[[#This Row],[제품명]])</f>
        <v>0</v>
      </c>
      <c r="L678" s="131">
        <f>COUNTIF(사출계획!$I$62:$J$87,표4[[#This Row],[제품명]])</f>
        <v>0</v>
      </c>
      <c r="M678" s="131">
        <f>COUNTIF(사출계획!$I$88:$J$110,표4[[#This Row],[제품명]])</f>
        <v>0</v>
      </c>
      <c r="N678" s="129">
        <f>COUNTIF(사출계획!$K$62:$L$110,표4[[#This Row],[제품명]])</f>
        <v>0</v>
      </c>
      <c r="O678" s="131">
        <f>COUNTIF(사출계획!$K$62:$L$87,표4[[#This Row],[제품명]])</f>
        <v>0</v>
      </c>
      <c r="P678" s="131">
        <f>COUNTIF(사출계획!$K$88:$L$110,표4[[#This Row],[제품명]])</f>
        <v>0</v>
      </c>
      <c r="Q678" s="130">
        <f>COUNTIF(사출계획!$M$62:$N$110,표4[[#This Row],[제품명]])</f>
        <v>0</v>
      </c>
      <c r="R678" s="131">
        <f>COUNTIF(사출계획!$M$62:$N$87,표4[[#This Row],[제품명]])</f>
        <v>0</v>
      </c>
      <c r="S678" s="131">
        <f>COUNTIF(사출계획!$M$88:$N$110,표4[[#This Row],[제품명]])</f>
        <v>0</v>
      </c>
      <c r="T678" s="54">
        <f>COUNTIF(사출계획!$O$62:$P$110,표4[[#This Row],[제품명]])</f>
        <v>0</v>
      </c>
      <c r="U678" s="131">
        <f>COUNTIF(사출계획!$O$62:$P$87,표4[[#This Row],[제품명]])</f>
        <v>0</v>
      </c>
      <c r="V678" s="131">
        <f>COUNTIF(사출계획!$O$88:$P$110,표4[[#This Row],[제품명]])</f>
        <v>0</v>
      </c>
      <c r="W678" s="54">
        <f>COUNTIF(사출계획!$Q$62:$R$110,표4[[#This Row],[제품명]])</f>
        <v>0</v>
      </c>
      <c r="X678" s="131">
        <f>COUNTIF(사출계획!$Q$62:$R$87,표4[[#This Row],[제품명]])</f>
        <v>0</v>
      </c>
      <c r="Y678" s="131">
        <f>COUNTIF(사출계획!$Q$88:$R$110,표4[[#This Row],[제품명]])</f>
        <v>0</v>
      </c>
      <c r="Z678" s="54">
        <f>COUNTIF(사출계획!$S$62:$T$110,표4[[#This Row],[제품명]])</f>
        <v>0</v>
      </c>
      <c r="AA678" s="126"/>
      <c r="AB678" s="126"/>
      <c r="AC678" s="304" t="s">
        <v>2827</v>
      </c>
      <c r="AD678" s="129">
        <f>SUMIF(표4[잉크명],표5[[#This Row],[잉크]],표4[월])</f>
        <v>0</v>
      </c>
      <c r="AE678" s="131">
        <f>SUMIF(표4[잉크명],표5[[#This Row],[잉크]],표4[월-3층])</f>
        <v>0</v>
      </c>
      <c r="AF678" s="131">
        <f>SUMIF(표4[잉크명],표5[[#This Row],[잉크]],표4[월-1층])</f>
        <v>0</v>
      </c>
      <c r="AG678" s="133">
        <f>SUMIF(표4[잉크명],표5[[#This Row],[잉크]],표4[화])</f>
        <v>0</v>
      </c>
      <c r="AH678" s="131">
        <f>SUMIF(표4[잉크명],표5[[#This Row],[잉크]],표4[화-3층])</f>
        <v>0</v>
      </c>
      <c r="AI678" s="131">
        <f>SUMIF(표4[잉크명],표5[[#This Row],[잉크]],표4[화-1층])</f>
        <v>0</v>
      </c>
      <c r="AJ678" s="130">
        <f>SUMIF(표4[잉크명],표5[[#This Row],[잉크]],표4[수])</f>
        <v>0</v>
      </c>
      <c r="AK678" s="131">
        <f>SUMIF(표4[잉크명],표5[[#This Row],[잉크]],표4[수-3층])</f>
        <v>0</v>
      </c>
      <c r="AL678" s="131">
        <f>SUMIF(표4[잉크명],표5[[#This Row],[잉크]],표4[수-1층])</f>
        <v>0</v>
      </c>
      <c r="AM678" s="54">
        <f>SUMIF(표4[잉크명],표5[[#This Row],[잉크]],표4[목])</f>
        <v>0</v>
      </c>
      <c r="AN678" s="131">
        <f>SUMIF(표4[잉크명],표5[[#This Row],[잉크]],표4[목-3층])</f>
        <v>0</v>
      </c>
      <c r="AO678" s="131">
        <f>SUMIF(표4[잉크명],표5[[#This Row],[잉크]],표4[목-1층])</f>
        <v>0</v>
      </c>
      <c r="AP678" s="54">
        <f>SUMIF(표4[잉크명],표5[[#This Row],[잉크]],표4[금])</f>
        <v>0</v>
      </c>
      <c r="AQ678" s="131">
        <f>SUMIF(표4[잉크명],표5[[#This Row],[잉크]],표4[금-3층])</f>
        <v>0</v>
      </c>
      <c r="AR678" s="131">
        <f>SUMIF(표4[잉크명],표5[[#This Row],[잉크]],표4[금-1층])</f>
        <v>0</v>
      </c>
      <c r="AS678" s="54">
        <f>SUMIF(표4[잉크명],표5[[#This Row],[잉크]],표4[토])</f>
        <v>0</v>
      </c>
      <c r="AT678" s="131">
        <f>SUMIF(표4[잉크명],표5[[#This Row],[잉크]],표4[토-3층])</f>
        <v>0</v>
      </c>
      <c r="AU678" s="131">
        <f>SUMIF(표4[잉크명],표5[[#This Row],[잉크]],표4[토-1층])</f>
        <v>0</v>
      </c>
      <c r="AV678" s="54">
        <f>SUMIF(표4[잉크명],표5[[#This Row],[잉크]],표4[일])</f>
        <v>0</v>
      </c>
      <c r="AW678" s="131">
        <f>SUMIF(표4[잉크명],표5[[#This Row],[잉크]],표4[일-3층])</f>
        <v>0</v>
      </c>
      <c r="AX678" s="131">
        <f>SUMIF(표4[잉크명],표5[[#This Row],[잉크]],표4[일-1층])</f>
        <v>0</v>
      </c>
      <c r="AY678" s="54">
        <f>SUMIF(표4[잉크명],표5[[#This Row],[잉크]],표4[차주 월])</f>
        <v>0</v>
      </c>
      <c r="AZ678" s="54">
        <f>SUM(표5[[#This Row],[월]:[차주 월]])</f>
        <v>0</v>
      </c>
    </row>
    <row r="679" spans="2:52" x14ac:dyDescent="0.3">
      <c r="B679" s="189" t="s">
        <v>1625</v>
      </c>
      <c r="C679" s="189"/>
      <c r="D679" s="56" t="s">
        <v>1626</v>
      </c>
      <c r="E679" s="34">
        <f>COUNTIF(사출계획!$E$62:$F$110,표4[[#This Row],[제품명]])</f>
        <v>0</v>
      </c>
      <c r="F679" s="126">
        <f>COUNTIF(사출계획!$E$62:$F$87,표4[[#This Row],[제품명]])</f>
        <v>0</v>
      </c>
      <c r="G679" s="126">
        <f>COUNTIF(사출계획!$E$88:$F$110,표4[[#This Row],[제품명]])</f>
        <v>0</v>
      </c>
      <c r="H679" s="34">
        <f>COUNTIF(사출계획!$G$62:$H$110,표4[[#This Row],[제품명]])</f>
        <v>0</v>
      </c>
      <c r="I679" s="128">
        <f>COUNTIF(사출계획!$G$62:$H$87,표4[[#This Row],[제품명]])</f>
        <v>0</v>
      </c>
      <c r="J679" s="128">
        <f>COUNTIF(사출계획!$G$88:$H$110,표4[[#This Row],[제품명]])</f>
        <v>0</v>
      </c>
      <c r="K679" s="34">
        <f>COUNTIF(사출계획!$I$62:$J$110,표4[[#This Row],[제품명]])</f>
        <v>0</v>
      </c>
      <c r="L679" s="126">
        <f>COUNTIF(사출계획!$I$62:$J$87,표4[[#This Row],[제품명]])</f>
        <v>0</v>
      </c>
      <c r="M679" s="126">
        <f>COUNTIF(사출계획!$I$88:$J$110,표4[[#This Row],[제품명]])</f>
        <v>0</v>
      </c>
      <c r="N679" s="129">
        <f>COUNTIF(사출계획!$K$62:$L$110,표4[[#This Row],[제품명]])</f>
        <v>0</v>
      </c>
      <c r="O679" s="126">
        <f>COUNTIF(사출계획!$K$62:$L$87,표4[[#This Row],[제품명]])</f>
        <v>0</v>
      </c>
      <c r="P679" s="126">
        <f>COUNTIF(사출계획!$K$88:$L$110,표4[[#This Row],[제품명]])</f>
        <v>0</v>
      </c>
      <c r="Q679" s="130">
        <f>COUNTIF(사출계획!$M$62:$N$110,표4[[#This Row],[제품명]])</f>
        <v>0</v>
      </c>
      <c r="R679" s="126">
        <f>COUNTIF(사출계획!$M$62:$N$87,표4[[#This Row],[제품명]])</f>
        <v>0</v>
      </c>
      <c r="S679" s="126">
        <f>COUNTIF(사출계획!$M$88:$N$110,표4[[#This Row],[제품명]])</f>
        <v>0</v>
      </c>
      <c r="T679" s="34">
        <f>COUNTIF(사출계획!$O$62:$P$110,표4[[#This Row],[제품명]])</f>
        <v>0</v>
      </c>
      <c r="U679" s="126">
        <f>COUNTIF(사출계획!$O$62:$P$87,표4[[#This Row],[제품명]])</f>
        <v>0</v>
      </c>
      <c r="V679" s="126">
        <f>COUNTIF(사출계획!$O$88:$P$110,표4[[#This Row],[제품명]])</f>
        <v>0</v>
      </c>
      <c r="W679" s="34">
        <f>COUNTIF(사출계획!$Q$62:$R$110,표4[[#This Row],[제품명]])</f>
        <v>0</v>
      </c>
      <c r="X679" s="126">
        <f>COUNTIF(사출계획!$Q$62:$R$87,표4[[#This Row],[제품명]])</f>
        <v>0</v>
      </c>
      <c r="Y679" s="126">
        <f>COUNTIF(사출계획!$Q$88:$R$110,표4[[#This Row],[제품명]])</f>
        <v>0</v>
      </c>
      <c r="Z679" s="34">
        <f>COUNTIF(사출계획!$S$62:$T$110,표4[[#This Row],[제품명]])</f>
        <v>0</v>
      </c>
      <c r="AA679" s="126"/>
      <c r="AB679" s="126"/>
      <c r="AC679" s="304" t="s">
        <v>2815</v>
      </c>
      <c r="AD679" s="129">
        <f>SUMIF(표4[잉크명],표5[[#This Row],[잉크]],표4[월])</f>
        <v>0</v>
      </c>
      <c r="AE679" s="131">
        <f>SUMIF(표4[잉크명],표5[[#This Row],[잉크]],표4[월-3층])</f>
        <v>0</v>
      </c>
      <c r="AF679" s="131">
        <f>SUMIF(표4[잉크명],표5[[#This Row],[잉크]],표4[월-1층])</f>
        <v>0</v>
      </c>
      <c r="AG679" s="133">
        <f>SUMIF(표4[잉크명],표5[[#This Row],[잉크]],표4[화])</f>
        <v>0</v>
      </c>
      <c r="AH679" s="131">
        <f>SUMIF(표4[잉크명],표5[[#This Row],[잉크]],표4[화-3층])</f>
        <v>0</v>
      </c>
      <c r="AI679" s="131">
        <f>SUMIF(표4[잉크명],표5[[#This Row],[잉크]],표4[화-1층])</f>
        <v>0</v>
      </c>
      <c r="AJ679" s="130">
        <f>SUMIF(표4[잉크명],표5[[#This Row],[잉크]],표4[수])</f>
        <v>0</v>
      </c>
      <c r="AK679" s="131">
        <f>SUMIF(표4[잉크명],표5[[#This Row],[잉크]],표4[수-3층])</f>
        <v>0</v>
      </c>
      <c r="AL679" s="131">
        <f>SUMIF(표4[잉크명],표5[[#This Row],[잉크]],표4[수-1층])</f>
        <v>0</v>
      </c>
      <c r="AM679" s="54">
        <f>SUMIF(표4[잉크명],표5[[#This Row],[잉크]],표4[목])</f>
        <v>0</v>
      </c>
      <c r="AN679" s="131">
        <f>SUMIF(표4[잉크명],표5[[#This Row],[잉크]],표4[목-3층])</f>
        <v>0</v>
      </c>
      <c r="AO679" s="131">
        <f>SUMIF(표4[잉크명],표5[[#This Row],[잉크]],표4[목-1층])</f>
        <v>0</v>
      </c>
      <c r="AP679" s="54">
        <f>SUMIF(표4[잉크명],표5[[#This Row],[잉크]],표4[금])</f>
        <v>0</v>
      </c>
      <c r="AQ679" s="131">
        <f>SUMIF(표4[잉크명],표5[[#This Row],[잉크]],표4[금-3층])</f>
        <v>0</v>
      </c>
      <c r="AR679" s="131">
        <f>SUMIF(표4[잉크명],표5[[#This Row],[잉크]],표4[금-1층])</f>
        <v>0</v>
      </c>
      <c r="AS679" s="54">
        <f>SUMIF(표4[잉크명],표5[[#This Row],[잉크]],표4[토])</f>
        <v>0</v>
      </c>
      <c r="AT679" s="131">
        <f>SUMIF(표4[잉크명],표5[[#This Row],[잉크]],표4[토-3층])</f>
        <v>0</v>
      </c>
      <c r="AU679" s="131">
        <f>SUMIF(표4[잉크명],표5[[#This Row],[잉크]],표4[토-1층])</f>
        <v>0</v>
      </c>
      <c r="AV679" s="54">
        <f>SUMIF(표4[잉크명],표5[[#This Row],[잉크]],표4[일])</f>
        <v>0</v>
      </c>
      <c r="AW679" s="131">
        <f>SUMIF(표4[잉크명],표5[[#This Row],[잉크]],표4[일-3층])</f>
        <v>0</v>
      </c>
      <c r="AX679" s="131">
        <f>SUMIF(표4[잉크명],표5[[#This Row],[잉크]],표4[일-1층])</f>
        <v>0</v>
      </c>
      <c r="AY679" s="54">
        <f>SUMIF(표4[잉크명],표5[[#This Row],[잉크]],표4[차주 월])</f>
        <v>0</v>
      </c>
      <c r="AZ679" s="54">
        <f>SUM(표5[[#This Row],[월]:[차주 월]])</f>
        <v>0</v>
      </c>
    </row>
    <row r="680" spans="2:52" x14ac:dyDescent="0.3">
      <c r="B680" s="189" t="s">
        <v>1625</v>
      </c>
      <c r="C680" s="189"/>
      <c r="D680" s="56" t="s">
        <v>1627</v>
      </c>
      <c r="E680" s="34">
        <f>COUNTIF(사출계획!$E$62:$F$110,표4[[#This Row],[제품명]])</f>
        <v>0</v>
      </c>
      <c r="F680" s="126">
        <f>COUNTIF(사출계획!$E$62:$F$87,표4[[#This Row],[제품명]])</f>
        <v>0</v>
      </c>
      <c r="G680" s="126">
        <f>COUNTIF(사출계획!$E$88:$F$110,표4[[#This Row],[제품명]])</f>
        <v>0</v>
      </c>
      <c r="H680" s="34">
        <f>COUNTIF(사출계획!$G$62:$H$110,표4[[#This Row],[제품명]])</f>
        <v>0</v>
      </c>
      <c r="I680" s="128">
        <f>COUNTIF(사출계획!$G$62:$H$87,표4[[#This Row],[제품명]])</f>
        <v>0</v>
      </c>
      <c r="J680" s="128">
        <f>COUNTIF(사출계획!$G$88:$H$110,표4[[#This Row],[제품명]])</f>
        <v>0</v>
      </c>
      <c r="K680" s="34">
        <f>COUNTIF(사출계획!$I$62:$J$110,표4[[#This Row],[제품명]])</f>
        <v>0</v>
      </c>
      <c r="L680" s="126">
        <f>COUNTIF(사출계획!$I$62:$J$87,표4[[#This Row],[제품명]])</f>
        <v>0</v>
      </c>
      <c r="M680" s="126">
        <f>COUNTIF(사출계획!$I$88:$J$110,표4[[#This Row],[제품명]])</f>
        <v>0</v>
      </c>
      <c r="N680" s="129">
        <f>COUNTIF(사출계획!$K$62:$L$110,표4[[#This Row],[제품명]])</f>
        <v>0</v>
      </c>
      <c r="O680" s="126">
        <f>COUNTIF(사출계획!$K$62:$L$87,표4[[#This Row],[제품명]])</f>
        <v>0</v>
      </c>
      <c r="P680" s="126">
        <f>COUNTIF(사출계획!$K$88:$L$110,표4[[#This Row],[제품명]])</f>
        <v>0</v>
      </c>
      <c r="Q680" s="130">
        <f>COUNTIF(사출계획!$M$62:$N$110,표4[[#This Row],[제품명]])</f>
        <v>0</v>
      </c>
      <c r="R680" s="126">
        <f>COUNTIF(사출계획!$M$62:$N$87,표4[[#This Row],[제품명]])</f>
        <v>0</v>
      </c>
      <c r="S680" s="126">
        <f>COUNTIF(사출계획!$M$88:$N$110,표4[[#This Row],[제품명]])</f>
        <v>0</v>
      </c>
      <c r="T680" s="34">
        <f>COUNTIF(사출계획!$O$62:$P$110,표4[[#This Row],[제품명]])</f>
        <v>0</v>
      </c>
      <c r="U680" s="126">
        <f>COUNTIF(사출계획!$O$62:$P$87,표4[[#This Row],[제품명]])</f>
        <v>0</v>
      </c>
      <c r="V680" s="126">
        <f>COUNTIF(사출계획!$O$88:$P$110,표4[[#This Row],[제품명]])</f>
        <v>0</v>
      </c>
      <c r="W680" s="34">
        <f>COUNTIF(사출계획!$Q$62:$R$110,표4[[#This Row],[제품명]])</f>
        <v>0</v>
      </c>
      <c r="X680" s="126">
        <f>COUNTIF(사출계획!$Q$62:$R$87,표4[[#This Row],[제품명]])</f>
        <v>0</v>
      </c>
      <c r="Y680" s="126">
        <f>COUNTIF(사출계획!$Q$88:$R$110,표4[[#This Row],[제품명]])</f>
        <v>0</v>
      </c>
      <c r="Z680" s="34">
        <f>COUNTIF(사출계획!$S$62:$T$110,표4[[#This Row],[제품명]])</f>
        <v>0</v>
      </c>
      <c r="AA680" s="126"/>
      <c r="AB680" s="126"/>
      <c r="AC680" s="304" t="s">
        <v>2816</v>
      </c>
      <c r="AD680" s="129">
        <f>SUMIF(표4[잉크명],표5[[#This Row],[잉크]],표4[월])</f>
        <v>0</v>
      </c>
      <c r="AE680" s="131">
        <f>SUMIF(표4[잉크명],표5[[#This Row],[잉크]],표4[월-3층])</f>
        <v>0</v>
      </c>
      <c r="AF680" s="131">
        <f>SUMIF(표4[잉크명],표5[[#This Row],[잉크]],표4[월-1층])</f>
        <v>0</v>
      </c>
      <c r="AG680" s="133">
        <f>SUMIF(표4[잉크명],표5[[#This Row],[잉크]],표4[화])</f>
        <v>0</v>
      </c>
      <c r="AH680" s="131">
        <f>SUMIF(표4[잉크명],표5[[#This Row],[잉크]],표4[화-3층])</f>
        <v>0</v>
      </c>
      <c r="AI680" s="131">
        <f>SUMIF(표4[잉크명],표5[[#This Row],[잉크]],표4[화-1층])</f>
        <v>0</v>
      </c>
      <c r="AJ680" s="130">
        <f>SUMIF(표4[잉크명],표5[[#This Row],[잉크]],표4[수])</f>
        <v>0</v>
      </c>
      <c r="AK680" s="131">
        <f>SUMIF(표4[잉크명],표5[[#This Row],[잉크]],표4[수-3층])</f>
        <v>0</v>
      </c>
      <c r="AL680" s="131">
        <f>SUMIF(표4[잉크명],표5[[#This Row],[잉크]],표4[수-1층])</f>
        <v>0</v>
      </c>
      <c r="AM680" s="54">
        <f>SUMIF(표4[잉크명],표5[[#This Row],[잉크]],표4[목])</f>
        <v>0</v>
      </c>
      <c r="AN680" s="131">
        <f>SUMIF(표4[잉크명],표5[[#This Row],[잉크]],표4[목-3층])</f>
        <v>0</v>
      </c>
      <c r="AO680" s="131">
        <f>SUMIF(표4[잉크명],표5[[#This Row],[잉크]],표4[목-1층])</f>
        <v>0</v>
      </c>
      <c r="AP680" s="54">
        <f>SUMIF(표4[잉크명],표5[[#This Row],[잉크]],표4[금])</f>
        <v>0</v>
      </c>
      <c r="AQ680" s="131">
        <f>SUMIF(표4[잉크명],표5[[#This Row],[잉크]],표4[금-3층])</f>
        <v>0</v>
      </c>
      <c r="AR680" s="131">
        <f>SUMIF(표4[잉크명],표5[[#This Row],[잉크]],표4[금-1층])</f>
        <v>0</v>
      </c>
      <c r="AS680" s="54">
        <f>SUMIF(표4[잉크명],표5[[#This Row],[잉크]],표4[토])</f>
        <v>0</v>
      </c>
      <c r="AT680" s="131">
        <f>SUMIF(표4[잉크명],표5[[#This Row],[잉크]],표4[토-3층])</f>
        <v>0</v>
      </c>
      <c r="AU680" s="131">
        <f>SUMIF(표4[잉크명],표5[[#This Row],[잉크]],표4[토-1층])</f>
        <v>0</v>
      </c>
      <c r="AV680" s="54">
        <f>SUMIF(표4[잉크명],표5[[#This Row],[잉크]],표4[일])</f>
        <v>0</v>
      </c>
      <c r="AW680" s="131">
        <f>SUMIF(표4[잉크명],표5[[#This Row],[잉크]],표4[일-3층])</f>
        <v>0</v>
      </c>
      <c r="AX680" s="131">
        <f>SUMIF(표4[잉크명],표5[[#This Row],[잉크]],표4[일-1층])</f>
        <v>0</v>
      </c>
      <c r="AY680" s="54">
        <f>SUMIF(표4[잉크명],표5[[#This Row],[잉크]],표4[차주 월])</f>
        <v>0</v>
      </c>
      <c r="AZ680" s="54">
        <f>SUM(표5[[#This Row],[월]:[차주 월]])</f>
        <v>0</v>
      </c>
    </row>
    <row r="681" spans="2:52" x14ac:dyDescent="0.3">
      <c r="B681" s="189" t="s">
        <v>1625</v>
      </c>
      <c r="C681" s="189"/>
      <c r="D681" s="56" t="s">
        <v>1628</v>
      </c>
      <c r="E681" s="54">
        <f>COUNTIF(사출계획!$E$62:$F$110,표4[[#This Row],[제품명]])</f>
        <v>0</v>
      </c>
      <c r="F681" s="131">
        <f>COUNTIF(사출계획!$E$62:$F$87,표4[[#This Row],[제품명]])</f>
        <v>0</v>
      </c>
      <c r="G681" s="131">
        <f>COUNTIF(사출계획!$E$88:$F$110,표4[[#This Row],[제품명]])</f>
        <v>0</v>
      </c>
      <c r="H681" s="54">
        <f>COUNTIF(사출계획!$G$62:$H$110,표4[[#This Row],[제품명]])</f>
        <v>0</v>
      </c>
      <c r="I681" s="132">
        <f>COUNTIF(사출계획!$G$62:$H$87,표4[[#This Row],[제품명]])</f>
        <v>0</v>
      </c>
      <c r="J681" s="132">
        <f>COUNTIF(사출계획!$G$88:$H$110,표4[[#This Row],[제품명]])</f>
        <v>0</v>
      </c>
      <c r="K681" s="54">
        <f>COUNTIF(사출계획!$I$62:$J$110,표4[[#This Row],[제품명]])</f>
        <v>0</v>
      </c>
      <c r="L681" s="131">
        <f>COUNTIF(사출계획!$I$62:$J$87,표4[[#This Row],[제품명]])</f>
        <v>0</v>
      </c>
      <c r="M681" s="131">
        <f>COUNTIF(사출계획!$I$88:$J$110,표4[[#This Row],[제품명]])</f>
        <v>0</v>
      </c>
      <c r="N681" s="129">
        <f>COUNTIF(사출계획!$K$62:$L$110,표4[[#This Row],[제품명]])</f>
        <v>0</v>
      </c>
      <c r="O681" s="131">
        <f>COUNTIF(사출계획!$K$62:$L$87,표4[[#This Row],[제품명]])</f>
        <v>0</v>
      </c>
      <c r="P681" s="131">
        <f>COUNTIF(사출계획!$K$88:$L$110,표4[[#This Row],[제품명]])</f>
        <v>0</v>
      </c>
      <c r="Q681" s="130">
        <f>COUNTIF(사출계획!$M$62:$N$110,표4[[#This Row],[제품명]])</f>
        <v>0</v>
      </c>
      <c r="R681" s="131">
        <f>COUNTIF(사출계획!$M$62:$N$87,표4[[#This Row],[제품명]])</f>
        <v>0</v>
      </c>
      <c r="S681" s="131">
        <f>COUNTIF(사출계획!$M$88:$N$110,표4[[#This Row],[제품명]])</f>
        <v>0</v>
      </c>
      <c r="T681" s="54">
        <f>COUNTIF(사출계획!$O$62:$P$110,표4[[#This Row],[제품명]])</f>
        <v>0</v>
      </c>
      <c r="U681" s="131">
        <f>COUNTIF(사출계획!$O$62:$P$87,표4[[#This Row],[제품명]])</f>
        <v>0</v>
      </c>
      <c r="V681" s="131">
        <f>COUNTIF(사출계획!$O$88:$P$110,표4[[#This Row],[제품명]])</f>
        <v>0</v>
      </c>
      <c r="W681" s="54">
        <f>COUNTIF(사출계획!$Q$62:$R$110,표4[[#This Row],[제품명]])</f>
        <v>0</v>
      </c>
      <c r="X681" s="131">
        <f>COUNTIF(사출계획!$Q$62:$R$87,표4[[#This Row],[제품명]])</f>
        <v>0</v>
      </c>
      <c r="Y681" s="131">
        <f>COUNTIF(사출계획!$Q$88:$R$110,표4[[#This Row],[제품명]])</f>
        <v>0</v>
      </c>
      <c r="Z681" s="54">
        <f>COUNTIF(사출계획!$S$62:$T$110,표4[[#This Row],[제품명]])</f>
        <v>0</v>
      </c>
      <c r="AA681" s="126"/>
      <c r="AB681" s="126"/>
      <c r="AC681" s="304" t="s">
        <v>2817</v>
      </c>
      <c r="AD681" s="129">
        <f>SUMIF(표4[잉크명],표5[[#This Row],[잉크]],표4[월])</f>
        <v>0</v>
      </c>
      <c r="AE681" s="131">
        <f>SUMIF(표4[잉크명],표5[[#This Row],[잉크]],표4[월-3층])</f>
        <v>0</v>
      </c>
      <c r="AF681" s="131">
        <f>SUMIF(표4[잉크명],표5[[#This Row],[잉크]],표4[월-1층])</f>
        <v>0</v>
      </c>
      <c r="AG681" s="133">
        <f>SUMIF(표4[잉크명],표5[[#This Row],[잉크]],표4[화])</f>
        <v>0</v>
      </c>
      <c r="AH681" s="131">
        <f>SUMIF(표4[잉크명],표5[[#This Row],[잉크]],표4[화-3층])</f>
        <v>0</v>
      </c>
      <c r="AI681" s="131">
        <f>SUMIF(표4[잉크명],표5[[#This Row],[잉크]],표4[화-1층])</f>
        <v>0</v>
      </c>
      <c r="AJ681" s="130">
        <f>SUMIF(표4[잉크명],표5[[#This Row],[잉크]],표4[수])</f>
        <v>0</v>
      </c>
      <c r="AK681" s="131">
        <f>SUMIF(표4[잉크명],표5[[#This Row],[잉크]],표4[수-3층])</f>
        <v>0</v>
      </c>
      <c r="AL681" s="131">
        <f>SUMIF(표4[잉크명],표5[[#This Row],[잉크]],표4[수-1층])</f>
        <v>0</v>
      </c>
      <c r="AM681" s="54">
        <f>SUMIF(표4[잉크명],표5[[#This Row],[잉크]],표4[목])</f>
        <v>0</v>
      </c>
      <c r="AN681" s="131">
        <f>SUMIF(표4[잉크명],표5[[#This Row],[잉크]],표4[목-3층])</f>
        <v>0</v>
      </c>
      <c r="AO681" s="131">
        <f>SUMIF(표4[잉크명],표5[[#This Row],[잉크]],표4[목-1층])</f>
        <v>0</v>
      </c>
      <c r="AP681" s="54">
        <f>SUMIF(표4[잉크명],표5[[#This Row],[잉크]],표4[금])</f>
        <v>0</v>
      </c>
      <c r="AQ681" s="131">
        <f>SUMIF(표4[잉크명],표5[[#This Row],[잉크]],표4[금-3층])</f>
        <v>0</v>
      </c>
      <c r="AR681" s="131">
        <f>SUMIF(표4[잉크명],표5[[#This Row],[잉크]],표4[금-1층])</f>
        <v>0</v>
      </c>
      <c r="AS681" s="54">
        <f>SUMIF(표4[잉크명],표5[[#This Row],[잉크]],표4[토])</f>
        <v>0</v>
      </c>
      <c r="AT681" s="131">
        <f>SUMIF(표4[잉크명],표5[[#This Row],[잉크]],표4[토-3층])</f>
        <v>0</v>
      </c>
      <c r="AU681" s="131">
        <f>SUMIF(표4[잉크명],표5[[#This Row],[잉크]],표4[토-1층])</f>
        <v>0</v>
      </c>
      <c r="AV681" s="54">
        <f>SUMIF(표4[잉크명],표5[[#This Row],[잉크]],표4[일])</f>
        <v>0</v>
      </c>
      <c r="AW681" s="131">
        <f>SUMIF(표4[잉크명],표5[[#This Row],[잉크]],표4[일-3층])</f>
        <v>0</v>
      </c>
      <c r="AX681" s="131">
        <f>SUMIF(표4[잉크명],표5[[#This Row],[잉크]],표4[일-1층])</f>
        <v>0</v>
      </c>
      <c r="AY681" s="54">
        <f>SUMIF(표4[잉크명],표5[[#This Row],[잉크]],표4[차주 월])</f>
        <v>0</v>
      </c>
      <c r="AZ681" s="54">
        <f>SUM(표5[[#This Row],[월]:[차주 월]])</f>
        <v>0</v>
      </c>
    </row>
    <row r="682" spans="2:52" x14ac:dyDescent="0.3">
      <c r="B682" s="56" t="s">
        <v>1633</v>
      </c>
      <c r="C682" s="56"/>
      <c r="D682" s="56" t="s">
        <v>1351</v>
      </c>
      <c r="E682" s="54">
        <f>COUNTIF(사출계획!$E$62:$F$110,표4[[#This Row],[제품명]])</f>
        <v>0</v>
      </c>
      <c r="F682" s="131">
        <f>COUNTIF(사출계획!$E$62:$F$87,표4[[#This Row],[제품명]])</f>
        <v>0</v>
      </c>
      <c r="G682" s="131">
        <f>COUNTIF(사출계획!$E$88:$F$110,표4[[#This Row],[제품명]])</f>
        <v>0</v>
      </c>
      <c r="H682" s="54">
        <f>COUNTIF(사출계획!$G$62:$H$110,표4[[#This Row],[제품명]])</f>
        <v>0</v>
      </c>
      <c r="I682" s="132">
        <f>COUNTIF(사출계획!$G$62:$H$87,표4[[#This Row],[제품명]])</f>
        <v>0</v>
      </c>
      <c r="J682" s="132">
        <f>COUNTIF(사출계획!$G$88:$H$110,표4[[#This Row],[제품명]])</f>
        <v>0</v>
      </c>
      <c r="K682" s="54">
        <f>COUNTIF(사출계획!$I$62:$J$110,표4[[#This Row],[제품명]])</f>
        <v>0</v>
      </c>
      <c r="L682" s="131">
        <f>COUNTIF(사출계획!$I$62:$J$87,표4[[#This Row],[제품명]])</f>
        <v>0</v>
      </c>
      <c r="M682" s="131">
        <f>COUNTIF(사출계획!$I$88:$J$110,표4[[#This Row],[제품명]])</f>
        <v>0</v>
      </c>
      <c r="N682" s="129">
        <f>COUNTIF(사출계획!$K$62:$L$110,표4[[#This Row],[제품명]])</f>
        <v>0</v>
      </c>
      <c r="O682" s="131">
        <f>COUNTIF(사출계획!$K$62:$L$87,표4[[#This Row],[제품명]])</f>
        <v>0</v>
      </c>
      <c r="P682" s="131">
        <f>COUNTIF(사출계획!$K$88:$L$110,표4[[#This Row],[제품명]])</f>
        <v>0</v>
      </c>
      <c r="Q682" s="130">
        <f>COUNTIF(사출계획!$M$62:$N$110,표4[[#This Row],[제품명]])</f>
        <v>0</v>
      </c>
      <c r="R682" s="131">
        <f>COUNTIF(사출계획!$M$62:$N$87,표4[[#This Row],[제품명]])</f>
        <v>0</v>
      </c>
      <c r="S682" s="131">
        <f>COUNTIF(사출계획!$M$88:$N$110,표4[[#This Row],[제품명]])</f>
        <v>0</v>
      </c>
      <c r="T682" s="54">
        <f>COUNTIF(사출계획!$O$62:$P$110,표4[[#This Row],[제품명]])</f>
        <v>0</v>
      </c>
      <c r="U682" s="131">
        <f>COUNTIF(사출계획!$O$62:$P$87,표4[[#This Row],[제품명]])</f>
        <v>0</v>
      </c>
      <c r="V682" s="131">
        <f>COUNTIF(사출계획!$O$88:$P$110,표4[[#This Row],[제품명]])</f>
        <v>0</v>
      </c>
      <c r="W682" s="54">
        <f>COUNTIF(사출계획!$Q$62:$R$110,표4[[#This Row],[제품명]])</f>
        <v>0</v>
      </c>
      <c r="X682" s="131">
        <f>COUNTIF(사출계획!$Q$62:$R$87,표4[[#This Row],[제품명]])</f>
        <v>0</v>
      </c>
      <c r="Y682" s="131">
        <f>COUNTIF(사출계획!$Q$88:$R$110,표4[[#This Row],[제품명]])</f>
        <v>0</v>
      </c>
      <c r="Z682" s="54">
        <f>COUNTIF(사출계획!$S$62:$T$110,표4[[#This Row],[제품명]])</f>
        <v>0</v>
      </c>
      <c r="AA682" s="126"/>
      <c r="AB682" s="126"/>
      <c r="AC682" s="305" t="s">
        <v>2835</v>
      </c>
      <c r="AD682" s="129">
        <f>SUMIF(표4[잉크명],표5[[#This Row],[잉크]],표4[월])</f>
        <v>0</v>
      </c>
      <c r="AE682" s="131">
        <f>SUMIF(표4[잉크명],표5[[#This Row],[잉크]],표4[월-3층])</f>
        <v>0</v>
      </c>
      <c r="AF682" s="131">
        <f>SUMIF(표4[잉크명],표5[[#This Row],[잉크]],표4[월-1층])</f>
        <v>0</v>
      </c>
      <c r="AG682" s="133">
        <f>SUMIF(표4[잉크명],표5[[#This Row],[잉크]],표4[화])</f>
        <v>0</v>
      </c>
      <c r="AH682" s="131">
        <f>SUMIF(표4[잉크명],표5[[#This Row],[잉크]],표4[화-3층])</f>
        <v>0</v>
      </c>
      <c r="AI682" s="131">
        <f>SUMIF(표4[잉크명],표5[[#This Row],[잉크]],표4[화-1층])</f>
        <v>0</v>
      </c>
      <c r="AJ682" s="130">
        <f>SUMIF(표4[잉크명],표5[[#This Row],[잉크]],표4[수])</f>
        <v>0</v>
      </c>
      <c r="AK682" s="131">
        <f>SUMIF(표4[잉크명],표5[[#This Row],[잉크]],표4[수-3층])</f>
        <v>0</v>
      </c>
      <c r="AL682" s="131">
        <f>SUMIF(표4[잉크명],표5[[#This Row],[잉크]],표4[수-1층])</f>
        <v>0</v>
      </c>
      <c r="AM682" s="54">
        <f>SUMIF(표4[잉크명],표5[[#This Row],[잉크]],표4[목])</f>
        <v>0</v>
      </c>
      <c r="AN682" s="131">
        <f>SUMIF(표4[잉크명],표5[[#This Row],[잉크]],표4[목-3층])</f>
        <v>0</v>
      </c>
      <c r="AO682" s="131">
        <f>SUMIF(표4[잉크명],표5[[#This Row],[잉크]],표4[목-1층])</f>
        <v>0</v>
      </c>
      <c r="AP682" s="54">
        <f>SUMIF(표4[잉크명],표5[[#This Row],[잉크]],표4[금])</f>
        <v>0</v>
      </c>
      <c r="AQ682" s="131">
        <f>SUMIF(표4[잉크명],표5[[#This Row],[잉크]],표4[금-3층])</f>
        <v>0</v>
      </c>
      <c r="AR682" s="131">
        <f>SUMIF(표4[잉크명],표5[[#This Row],[잉크]],표4[금-1층])</f>
        <v>0</v>
      </c>
      <c r="AS682" s="54">
        <f>SUMIF(표4[잉크명],표5[[#This Row],[잉크]],표4[토])</f>
        <v>0</v>
      </c>
      <c r="AT682" s="131">
        <f>SUMIF(표4[잉크명],표5[[#This Row],[잉크]],표4[토-3층])</f>
        <v>0</v>
      </c>
      <c r="AU682" s="131">
        <f>SUMIF(표4[잉크명],표5[[#This Row],[잉크]],표4[토-1층])</f>
        <v>0</v>
      </c>
      <c r="AV682" s="54">
        <f>SUMIF(표4[잉크명],표5[[#This Row],[잉크]],표4[일])</f>
        <v>0</v>
      </c>
      <c r="AW682" s="131">
        <f>SUMIF(표4[잉크명],표5[[#This Row],[잉크]],표4[일-3층])</f>
        <v>0</v>
      </c>
      <c r="AX682" s="131">
        <f>SUMIF(표4[잉크명],표5[[#This Row],[잉크]],표4[일-1층])</f>
        <v>0</v>
      </c>
      <c r="AY682" s="54">
        <f>SUMIF(표4[잉크명],표5[[#This Row],[잉크]],표4[차주 월])</f>
        <v>0</v>
      </c>
      <c r="AZ682" s="54">
        <f>SUM(표5[[#This Row],[월]:[차주 월]])</f>
        <v>0</v>
      </c>
    </row>
    <row r="683" spans="2:52" x14ac:dyDescent="0.3">
      <c r="B683" s="56" t="s">
        <v>1633</v>
      </c>
      <c r="C683" s="56"/>
      <c r="D683" s="56" t="s">
        <v>1634</v>
      </c>
      <c r="E683" s="34">
        <f>COUNTIF(사출계획!$E$62:$F$110,표4[[#This Row],[제품명]])</f>
        <v>0</v>
      </c>
      <c r="F683" s="126">
        <f>COUNTIF(사출계획!$E$62:$F$87,표4[[#This Row],[제품명]])</f>
        <v>0</v>
      </c>
      <c r="G683" s="126">
        <f>COUNTIF(사출계획!$E$88:$F$110,표4[[#This Row],[제품명]])</f>
        <v>0</v>
      </c>
      <c r="H683" s="34">
        <f>COUNTIF(사출계획!$G$62:$H$110,표4[[#This Row],[제품명]])</f>
        <v>0</v>
      </c>
      <c r="I683" s="128">
        <f>COUNTIF(사출계획!$G$62:$H$87,표4[[#This Row],[제품명]])</f>
        <v>0</v>
      </c>
      <c r="J683" s="128">
        <f>COUNTIF(사출계획!$G$88:$H$110,표4[[#This Row],[제품명]])</f>
        <v>0</v>
      </c>
      <c r="K683" s="34">
        <f>COUNTIF(사출계획!$I$62:$J$110,표4[[#This Row],[제품명]])</f>
        <v>0</v>
      </c>
      <c r="L683" s="126">
        <f>COUNTIF(사출계획!$I$62:$J$87,표4[[#This Row],[제품명]])</f>
        <v>0</v>
      </c>
      <c r="M683" s="126">
        <f>COUNTIF(사출계획!$I$88:$J$110,표4[[#This Row],[제품명]])</f>
        <v>0</v>
      </c>
      <c r="N683" s="129">
        <f>COUNTIF(사출계획!$K$62:$L$110,표4[[#This Row],[제품명]])</f>
        <v>0</v>
      </c>
      <c r="O683" s="126">
        <f>COUNTIF(사출계획!$K$62:$L$87,표4[[#This Row],[제품명]])</f>
        <v>0</v>
      </c>
      <c r="P683" s="126">
        <f>COUNTIF(사출계획!$K$88:$L$110,표4[[#This Row],[제품명]])</f>
        <v>0</v>
      </c>
      <c r="Q683" s="130">
        <f>COUNTIF(사출계획!$M$62:$N$110,표4[[#This Row],[제품명]])</f>
        <v>0</v>
      </c>
      <c r="R683" s="126">
        <f>COUNTIF(사출계획!$M$62:$N$87,표4[[#This Row],[제품명]])</f>
        <v>0</v>
      </c>
      <c r="S683" s="126">
        <f>COUNTIF(사출계획!$M$88:$N$110,표4[[#This Row],[제품명]])</f>
        <v>0</v>
      </c>
      <c r="T683" s="34">
        <f>COUNTIF(사출계획!$O$62:$P$110,표4[[#This Row],[제품명]])</f>
        <v>0</v>
      </c>
      <c r="U683" s="126">
        <f>COUNTIF(사출계획!$O$62:$P$87,표4[[#This Row],[제품명]])</f>
        <v>0</v>
      </c>
      <c r="V683" s="126">
        <f>COUNTIF(사출계획!$O$88:$P$110,표4[[#This Row],[제품명]])</f>
        <v>0</v>
      </c>
      <c r="W683" s="34">
        <f>COUNTIF(사출계획!$Q$62:$R$110,표4[[#This Row],[제품명]])</f>
        <v>0</v>
      </c>
      <c r="X683" s="126">
        <f>COUNTIF(사출계획!$Q$62:$R$87,표4[[#This Row],[제품명]])</f>
        <v>0</v>
      </c>
      <c r="Y683" s="126">
        <f>COUNTIF(사출계획!$Q$88:$R$110,표4[[#This Row],[제품명]])</f>
        <v>0</v>
      </c>
      <c r="Z683" s="34">
        <f>COUNTIF(사출계획!$S$62:$T$110,표4[[#This Row],[제품명]])</f>
        <v>0</v>
      </c>
      <c r="AA683" s="126"/>
      <c r="AB683" s="126"/>
      <c r="AC683" s="305" t="s">
        <v>2836</v>
      </c>
      <c r="AD683" s="129">
        <f>SUMIF(표4[잉크명],표5[[#This Row],[잉크]],표4[월])</f>
        <v>0</v>
      </c>
      <c r="AE683" s="131">
        <f>SUMIF(표4[잉크명],표5[[#This Row],[잉크]],표4[월-3층])</f>
        <v>0</v>
      </c>
      <c r="AF683" s="131">
        <f>SUMIF(표4[잉크명],표5[[#This Row],[잉크]],표4[월-1층])</f>
        <v>0</v>
      </c>
      <c r="AG683" s="133">
        <f>SUMIF(표4[잉크명],표5[[#This Row],[잉크]],표4[화])</f>
        <v>0</v>
      </c>
      <c r="AH683" s="131">
        <f>SUMIF(표4[잉크명],표5[[#This Row],[잉크]],표4[화-3층])</f>
        <v>0</v>
      </c>
      <c r="AI683" s="131">
        <f>SUMIF(표4[잉크명],표5[[#This Row],[잉크]],표4[화-1층])</f>
        <v>0</v>
      </c>
      <c r="AJ683" s="130">
        <f>SUMIF(표4[잉크명],표5[[#This Row],[잉크]],표4[수])</f>
        <v>0</v>
      </c>
      <c r="AK683" s="131">
        <f>SUMIF(표4[잉크명],표5[[#This Row],[잉크]],표4[수-3층])</f>
        <v>0</v>
      </c>
      <c r="AL683" s="131">
        <f>SUMIF(표4[잉크명],표5[[#This Row],[잉크]],표4[수-1층])</f>
        <v>0</v>
      </c>
      <c r="AM683" s="54">
        <f>SUMIF(표4[잉크명],표5[[#This Row],[잉크]],표4[목])</f>
        <v>0</v>
      </c>
      <c r="AN683" s="131">
        <f>SUMIF(표4[잉크명],표5[[#This Row],[잉크]],표4[목-3층])</f>
        <v>0</v>
      </c>
      <c r="AO683" s="131">
        <f>SUMIF(표4[잉크명],표5[[#This Row],[잉크]],표4[목-1층])</f>
        <v>0</v>
      </c>
      <c r="AP683" s="54">
        <f>SUMIF(표4[잉크명],표5[[#This Row],[잉크]],표4[금])</f>
        <v>0</v>
      </c>
      <c r="AQ683" s="131">
        <f>SUMIF(표4[잉크명],표5[[#This Row],[잉크]],표4[금-3층])</f>
        <v>0</v>
      </c>
      <c r="AR683" s="131">
        <f>SUMIF(표4[잉크명],표5[[#This Row],[잉크]],표4[금-1층])</f>
        <v>0</v>
      </c>
      <c r="AS683" s="54">
        <f>SUMIF(표4[잉크명],표5[[#This Row],[잉크]],표4[토])</f>
        <v>0</v>
      </c>
      <c r="AT683" s="131">
        <f>SUMIF(표4[잉크명],표5[[#This Row],[잉크]],표4[토-3층])</f>
        <v>0</v>
      </c>
      <c r="AU683" s="131">
        <f>SUMIF(표4[잉크명],표5[[#This Row],[잉크]],표4[토-1층])</f>
        <v>0</v>
      </c>
      <c r="AV683" s="54">
        <f>SUMIF(표4[잉크명],표5[[#This Row],[잉크]],표4[일])</f>
        <v>0</v>
      </c>
      <c r="AW683" s="131">
        <f>SUMIF(표4[잉크명],표5[[#This Row],[잉크]],표4[일-3층])</f>
        <v>0</v>
      </c>
      <c r="AX683" s="131">
        <f>SUMIF(표4[잉크명],표5[[#This Row],[잉크]],표4[일-1층])</f>
        <v>0</v>
      </c>
      <c r="AY683" s="54">
        <f>SUMIF(표4[잉크명],표5[[#This Row],[잉크]],표4[차주 월])</f>
        <v>0</v>
      </c>
      <c r="AZ683" s="54">
        <f>SUM(표5[[#This Row],[월]:[차주 월]])</f>
        <v>0</v>
      </c>
    </row>
    <row r="684" spans="2:52" x14ac:dyDescent="0.3">
      <c r="B684" s="56" t="s">
        <v>1633</v>
      </c>
      <c r="C684" s="56"/>
      <c r="D684" s="56" t="s">
        <v>1635</v>
      </c>
      <c r="E684" s="54">
        <f>COUNTIF(사출계획!$E$62:$F$110,표4[[#This Row],[제품명]])</f>
        <v>0</v>
      </c>
      <c r="F684" s="131">
        <f>COUNTIF(사출계획!$E$62:$F$87,표4[[#This Row],[제품명]])</f>
        <v>0</v>
      </c>
      <c r="G684" s="131">
        <f>COUNTIF(사출계획!$E$88:$F$110,표4[[#This Row],[제품명]])</f>
        <v>0</v>
      </c>
      <c r="H684" s="54">
        <f>COUNTIF(사출계획!$G$62:$H$110,표4[[#This Row],[제품명]])</f>
        <v>0</v>
      </c>
      <c r="I684" s="132">
        <f>COUNTIF(사출계획!$G$62:$H$87,표4[[#This Row],[제품명]])</f>
        <v>0</v>
      </c>
      <c r="J684" s="132">
        <f>COUNTIF(사출계획!$G$88:$H$110,표4[[#This Row],[제품명]])</f>
        <v>0</v>
      </c>
      <c r="K684" s="54">
        <f>COUNTIF(사출계획!$I$62:$J$110,표4[[#This Row],[제품명]])</f>
        <v>0</v>
      </c>
      <c r="L684" s="131">
        <f>COUNTIF(사출계획!$I$62:$J$87,표4[[#This Row],[제품명]])</f>
        <v>0</v>
      </c>
      <c r="M684" s="131">
        <f>COUNTIF(사출계획!$I$88:$J$110,표4[[#This Row],[제품명]])</f>
        <v>0</v>
      </c>
      <c r="N684" s="129">
        <f>COUNTIF(사출계획!$K$62:$L$110,표4[[#This Row],[제품명]])</f>
        <v>0</v>
      </c>
      <c r="O684" s="131">
        <f>COUNTIF(사출계획!$K$62:$L$87,표4[[#This Row],[제품명]])</f>
        <v>0</v>
      </c>
      <c r="P684" s="131">
        <f>COUNTIF(사출계획!$K$88:$L$110,표4[[#This Row],[제품명]])</f>
        <v>0</v>
      </c>
      <c r="Q684" s="130">
        <f>COUNTIF(사출계획!$M$62:$N$110,표4[[#This Row],[제품명]])</f>
        <v>0</v>
      </c>
      <c r="R684" s="131">
        <f>COUNTIF(사출계획!$M$62:$N$87,표4[[#This Row],[제품명]])</f>
        <v>0</v>
      </c>
      <c r="S684" s="131">
        <f>COUNTIF(사출계획!$M$88:$N$110,표4[[#This Row],[제품명]])</f>
        <v>0</v>
      </c>
      <c r="T684" s="54">
        <f>COUNTIF(사출계획!$O$62:$P$110,표4[[#This Row],[제품명]])</f>
        <v>0</v>
      </c>
      <c r="U684" s="131">
        <f>COUNTIF(사출계획!$O$62:$P$87,표4[[#This Row],[제품명]])</f>
        <v>0</v>
      </c>
      <c r="V684" s="131">
        <f>COUNTIF(사출계획!$O$88:$P$110,표4[[#This Row],[제품명]])</f>
        <v>0</v>
      </c>
      <c r="W684" s="54">
        <f>COUNTIF(사출계획!$Q$62:$R$110,표4[[#This Row],[제품명]])</f>
        <v>0</v>
      </c>
      <c r="X684" s="131">
        <f>COUNTIF(사출계획!$Q$62:$R$87,표4[[#This Row],[제품명]])</f>
        <v>0</v>
      </c>
      <c r="Y684" s="131">
        <f>COUNTIF(사출계획!$Q$88:$R$110,표4[[#This Row],[제품명]])</f>
        <v>0</v>
      </c>
      <c r="Z684" s="54">
        <f>COUNTIF(사출계획!$S$62:$T$110,표4[[#This Row],[제품명]])</f>
        <v>0</v>
      </c>
      <c r="AA684" s="126"/>
      <c r="AB684" s="126"/>
      <c r="AC684" s="305" t="s">
        <v>2837</v>
      </c>
      <c r="AD684" s="129">
        <f>SUMIF(표4[잉크명],표5[[#This Row],[잉크]],표4[월])</f>
        <v>0</v>
      </c>
      <c r="AE684" s="131">
        <f>SUMIF(표4[잉크명],표5[[#This Row],[잉크]],표4[월-3층])</f>
        <v>0</v>
      </c>
      <c r="AF684" s="131">
        <f>SUMIF(표4[잉크명],표5[[#This Row],[잉크]],표4[월-1층])</f>
        <v>0</v>
      </c>
      <c r="AG684" s="133">
        <f>SUMIF(표4[잉크명],표5[[#This Row],[잉크]],표4[화])</f>
        <v>0</v>
      </c>
      <c r="AH684" s="131">
        <f>SUMIF(표4[잉크명],표5[[#This Row],[잉크]],표4[화-3층])</f>
        <v>0</v>
      </c>
      <c r="AI684" s="131">
        <f>SUMIF(표4[잉크명],표5[[#This Row],[잉크]],표4[화-1층])</f>
        <v>0</v>
      </c>
      <c r="AJ684" s="130">
        <f>SUMIF(표4[잉크명],표5[[#This Row],[잉크]],표4[수])</f>
        <v>0</v>
      </c>
      <c r="AK684" s="131">
        <f>SUMIF(표4[잉크명],표5[[#This Row],[잉크]],표4[수-3층])</f>
        <v>0</v>
      </c>
      <c r="AL684" s="131">
        <f>SUMIF(표4[잉크명],표5[[#This Row],[잉크]],표4[수-1층])</f>
        <v>0</v>
      </c>
      <c r="AM684" s="54">
        <f>SUMIF(표4[잉크명],표5[[#This Row],[잉크]],표4[목])</f>
        <v>0</v>
      </c>
      <c r="AN684" s="131">
        <f>SUMIF(표4[잉크명],표5[[#This Row],[잉크]],표4[목-3층])</f>
        <v>0</v>
      </c>
      <c r="AO684" s="131">
        <f>SUMIF(표4[잉크명],표5[[#This Row],[잉크]],표4[목-1층])</f>
        <v>0</v>
      </c>
      <c r="AP684" s="54">
        <f>SUMIF(표4[잉크명],표5[[#This Row],[잉크]],표4[금])</f>
        <v>0</v>
      </c>
      <c r="AQ684" s="131">
        <f>SUMIF(표4[잉크명],표5[[#This Row],[잉크]],표4[금-3층])</f>
        <v>0</v>
      </c>
      <c r="AR684" s="131">
        <f>SUMIF(표4[잉크명],표5[[#This Row],[잉크]],표4[금-1층])</f>
        <v>0</v>
      </c>
      <c r="AS684" s="54">
        <f>SUMIF(표4[잉크명],표5[[#This Row],[잉크]],표4[토])</f>
        <v>0</v>
      </c>
      <c r="AT684" s="131">
        <f>SUMIF(표4[잉크명],표5[[#This Row],[잉크]],표4[토-3층])</f>
        <v>0</v>
      </c>
      <c r="AU684" s="131">
        <f>SUMIF(표4[잉크명],표5[[#This Row],[잉크]],표4[토-1층])</f>
        <v>0</v>
      </c>
      <c r="AV684" s="54">
        <f>SUMIF(표4[잉크명],표5[[#This Row],[잉크]],표4[일])</f>
        <v>0</v>
      </c>
      <c r="AW684" s="131">
        <f>SUMIF(표4[잉크명],표5[[#This Row],[잉크]],표4[일-3층])</f>
        <v>0</v>
      </c>
      <c r="AX684" s="131">
        <f>SUMIF(표4[잉크명],표5[[#This Row],[잉크]],표4[일-1층])</f>
        <v>0</v>
      </c>
      <c r="AY684" s="54">
        <f>SUMIF(표4[잉크명],표5[[#This Row],[잉크]],표4[차주 월])</f>
        <v>0</v>
      </c>
      <c r="AZ684" s="54">
        <f>SUM(표5[[#This Row],[월]:[차주 월]])</f>
        <v>0</v>
      </c>
    </row>
    <row r="685" spans="2:52" x14ac:dyDescent="0.3">
      <c r="B685" s="179" t="s">
        <v>1638</v>
      </c>
      <c r="C685" s="179"/>
      <c r="D685" s="56" t="s">
        <v>1639</v>
      </c>
      <c r="E685" s="34">
        <f>COUNTIF(사출계획!$E$62:$F$110,표4[[#This Row],[제품명]])</f>
        <v>0</v>
      </c>
      <c r="F685" s="126">
        <f>COUNTIF(사출계획!$E$62:$F$87,표4[[#This Row],[제품명]])</f>
        <v>0</v>
      </c>
      <c r="G685" s="126">
        <f>COUNTIF(사출계획!$E$88:$F$110,표4[[#This Row],[제품명]])</f>
        <v>0</v>
      </c>
      <c r="H685" s="34">
        <f>COUNTIF(사출계획!$G$62:$H$110,표4[[#This Row],[제품명]])</f>
        <v>0</v>
      </c>
      <c r="I685" s="128">
        <f>COUNTIF(사출계획!$G$62:$H$87,표4[[#This Row],[제품명]])</f>
        <v>0</v>
      </c>
      <c r="J685" s="128">
        <f>COUNTIF(사출계획!$G$88:$H$110,표4[[#This Row],[제품명]])</f>
        <v>0</v>
      </c>
      <c r="K685" s="34">
        <f>COUNTIF(사출계획!$I$62:$J$110,표4[[#This Row],[제품명]])</f>
        <v>0</v>
      </c>
      <c r="L685" s="126">
        <f>COUNTIF(사출계획!$I$62:$J$87,표4[[#This Row],[제품명]])</f>
        <v>0</v>
      </c>
      <c r="M685" s="126">
        <f>COUNTIF(사출계획!$I$88:$J$110,표4[[#This Row],[제품명]])</f>
        <v>0</v>
      </c>
      <c r="N685" s="129">
        <f>COUNTIF(사출계획!$K$62:$L$110,표4[[#This Row],[제품명]])</f>
        <v>0</v>
      </c>
      <c r="O685" s="126">
        <f>COUNTIF(사출계획!$K$62:$L$87,표4[[#This Row],[제품명]])</f>
        <v>0</v>
      </c>
      <c r="P685" s="126">
        <f>COUNTIF(사출계획!$K$88:$L$110,표4[[#This Row],[제품명]])</f>
        <v>0</v>
      </c>
      <c r="Q685" s="130">
        <f>COUNTIF(사출계획!$M$62:$N$110,표4[[#This Row],[제품명]])</f>
        <v>0</v>
      </c>
      <c r="R685" s="126">
        <f>COUNTIF(사출계획!$M$62:$N$87,표4[[#This Row],[제품명]])</f>
        <v>0</v>
      </c>
      <c r="S685" s="126">
        <f>COUNTIF(사출계획!$M$88:$N$110,표4[[#This Row],[제품명]])</f>
        <v>0</v>
      </c>
      <c r="T685" s="34">
        <f>COUNTIF(사출계획!$O$62:$P$110,표4[[#This Row],[제품명]])</f>
        <v>0</v>
      </c>
      <c r="U685" s="126">
        <f>COUNTIF(사출계획!$O$62:$P$87,표4[[#This Row],[제품명]])</f>
        <v>0</v>
      </c>
      <c r="V685" s="126">
        <f>COUNTIF(사출계획!$O$88:$P$110,표4[[#This Row],[제품명]])</f>
        <v>0</v>
      </c>
      <c r="W685" s="34">
        <f>COUNTIF(사출계획!$Q$62:$R$110,표4[[#This Row],[제품명]])</f>
        <v>0</v>
      </c>
      <c r="X685" s="126">
        <f>COUNTIF(사출계획!$Q$62:$R$87,표4[[#This Row],[제품명]])</f>
        <v>0</v>
      </c>
      <c r="Y685" s="126">
        <f>COUNTIF(사출계획!$Q$88:$R$110,표4[[#This Row],[제품명]])</f>
        <v>0</v>
      </c>
      <c r="Z685" s="34">
        <f>COUNTIF(사출계획!$S$62:$T$110,표4[[#This Row],[제품명]])</f>
        <v>0</v>
      </c>
      <c r="AA685" s="126"/>
      <c r="AB685" s="126"/>
      <c r="AC685" s="306" t="s">
        <v>2849</v>
      </c>
      <c r="AD685" s="129">
        <f>SUMIF(표4[잉크명],표5[[#This Row],[잉크]],표4[월])</f>
        <v>0</v>
      </c>
      <c r="AE685" s="131">
        <f>SUMIF(표4[잉크명],표5[[#This Row],[잉크]],표4[월-3층])</f>
        <v>0</v>
      </c>
      <c r="AF685" s="131">
        <f>SUMIF(표4[잉크명],표5[[#This Row],[잉크]],표4[월-1층])</f>
        <v>0</v>
      </c>
      <c r="AG685" s="133">
        <f>SUMIF(표4[잉크명],표5[[#This Row],[잉크]],표4[화])</f>
        <v>0</v>
      </c>
      <c r="AH685" s="131">
        <f>SUMIF(표4[잉크명],표5[[#This Row],[잉크]],표4[화-3층])</f>
        <v>0</v>
      </c>
      <c r="AI685" s="131">
        <f>SUMIF(표4[잉크명],표5[[#This Row],[잉크]],표4[화-1층])</f>
        <v>0</v>
      </c>
      <c r="AJ685" s="130">
        <f>SUMIF(표4[잉크명],표5[[#This Row],[잉크]],표4[수])</f>
        <v>0</v>
      </c>
      <c r="AK685" s="131">
        <f>SUMIF(표4[잉크명],표5[[#This Row],[잉크]],표4[수-3층])</f>
        <v>0</v>
      </c>
      <c r="AL685" s="131">
        <f>SUMIF(표4[잉크명],표5[[#This Row],[잉크]],표4[수-1층])</f>
        <v>0</v>
      </c>
      <c r="AM685" s="54">
        <f>SUMIF(표4[잉크명],표5[[#This Row],[잉크]],표4[목])</f>
        <v>0</v>
      </c>
      <c r="AN685" s="131">
        <f>SUMIF(표4[잉크명],표5[[#This Row],[잉크]],표4[목-3층])</f>
        <v>0</v>
      </c>
      <c r="AO685" s="131">
        <f>SUMIF(표4[잉크명],표5[[#This Row],[잉크]],표4[목-1층])</f>
        <v>0</v>
      </c>
      <c r="AP685" s="54">
        <f>SUMIF(표4[잉크명],표5[[#This Row],[잉크]],표4[금])</f>
        <v>0</v>
      </c>
      <c r="AQ685" s="131">
        <f>SUMIF(표4[잉크명],표5[[#This Row],[잉크]],표4[금-3층])</f>
        <v>0</v>
      </c>
      <c r="AR685" s="131">
        <f>SUMIF(표4[잉크명],표5[[#This Row],[잉크]],표4[금-1층])</f>
        <v>0</v>
      </c>
      <c r="AS685" s="54">
        <f>SUMIF(표4[잉크명],표5[[#This Row],[잉크]],표4[토])</f>
        <v>0</v>
      </c>
      <c r="AT685" s="131">
        <f>SUMIF(표4[잉크명],표5[[#This Row],[잉크]],표4[토-3층])</f>
        <v>0</v>
      </c>
      <c r="AU685" s="131">
        <f>SUMIF(표4[잉크명],표5[[#This Row],[잉크]],표4[토-1층])</f>
        <v>0</v>
      </c>
      <c r="AV685" s="54">
        <f>SUMIF(표4[잉크명],표5[[#This Row],[잉크]],표4[일])</f>
        <v>0</v>
      </c>
      <c r="AW685" s="131">
        <f>SUMIF(표4[잉크명],표5[[#This Row],[잉크]],표4[일-3층])</f>
        <v>0</v>
      </c>
      <c r="AX685" s="131">
        <f>SUMIF(표4[잉크명],표5[[#This Row],[잉크]],표4[일-1층])</f>
        <v>0</v>
      </c>
      <c r="AY685" s="54">
        <f>SUMIF(표4[잉크명],표5[[#This Row],[잉크]],표4[차주 월])</f>
        <v>0</v>
      </c>
      <c r="AZ685" s="54">
        <f>SUM(표5[[#This Row],[월]:[차주 월]])</f>
        <v>0</v>
      </c>
    </row>
    <row r="686" spans="2:52" x14ac:dyDescent="0.3">
      <c r="B686" s="179" t="s">
        <v>1638</v>
      </c>
      <c r="C686" s="179"/>
      <c r="D686" s="56" t="s">
        <v>1640</v>
      </c>
      <c r="E686" s="54">
        <f>COUNTIF(사출계획!$E$62:$F$110,표4[[#This Row],[제품명]])</f>
        <v>0</v>
      </c>
      <c r="F686" s="131">
        <f>COUNTIF(사출계획!$E$62:$F$87,표4[[#This Row],[제품명]])</f>
        <v>0</v>
      </c>
      <c r="G686" s="131">
        <f>COUNTIF(사출계획!$E$88:$F$110,표4[[#This Row],[제품명]])</f>
        <v>0</v>
      </c>
      <c r="H686" s="54">
        <f>COUNTIF(사출계획!$G$62:$H$110,표4[[#This Row],[제품명]])</f>
        <v>0</v>
      </c>
      <c r="I686" s="132">
        <f>COUNTIF(사출계획!$G$62:$H$87,표4[[#This Row],[제품명]])</f>
        <v>0</v>
      </c>
      <c r="J686" s="132">
        <f>COUNTIF(사출계획!$G$88:$H$110,표4[[#This Row],[제품명]])</f>
        <v>0</v>
      </c>
      <c r="K686" s="54">
        <f>COUNTIF(사출계획!$I$62:$J$110,표4[[#This Row],[제품명]])</f>
        <v>0</v>
      </c>
      <c r="L686" s="131">
        <f>COUNTIF(사출계획!$I$62:$J$87,표4[[#This Row],[제품명]])</f>
        <v>0</v>
      </c>
      <c r="M686" s="131">
        <f>COUNTIF(사출계획!$I$88:$J$110,표4[[#This Row],[제품명]])</f>
        <v>0</v>
      </c>
      <c r="N686" s="129">
        <f>COUNTIF(사출계획!$K$62:$L$110,표4[[#This Row],[제품명]])</f>
        <v>0</v>
      </c>
      <c r="O686" s="131">
        <f>COUNTIF(사출계획!$K$62:$L$87,표4[[#This Row],[제품명]])</f>
        <v>0</v>
      </c>
      <c r="P686" s="131">
        <f>COUNTIF(사출계획!$K$88:$L$110,표4[[#This Row],[제품명]])</f>
        <v>0</v>
      </c>
      <c r="Q686" s="130">
        <f>COUNTIF(사출계획!$M$62:$N$110,표4[[#This Row],[제품명]])</f>
        <v>0</v>
      </c>
      <c r="R686" s="131">
        <f>COUNTIF(사출계획!$M$62:$N$87,표4[[#This Row],[제품명]])</f>
        <v>0</v>
      </c>
      <c r="S686" s="131">
        <f>COUNTIF(사출계획!$M$88:$N$110,표4[[#This Row],[제품명]])</f>
        <v>0</v>
      </c>
      <c r="T686" s="54">
        <f>COUNTIF(사출계획!$O$62:$P$110,표4[[#This Row],[제품명]])</f>
        <v>0</v>
      </c>
      <c r="U686" s="131">
        <f>COUNTIF(사출계획!$O$62:$P$87,표4[[#This Row],[제품명]])</f>
        <v>0</v>
      </c>
      <c r="V686" s="131">
        <f>COUNTIF(사출계획!$O$88:$P$110,표4[[#This Row],[제품명]])</f>
        <v>0</v>
      </c>
      <c r="W686" s="54">
        <f>COUNTIF(사출계획!$Q$62:$R$110,표4[[#This Row],[제품명]])</f>
        <v>0</v>
      </c>
      <c r="X686" s="131">
        <f>COUNTIF(사출계획!$Q$62:$R$87,표4[[#This Row],[제품명]])</f>
        <v>0</v>
      </c>
      <c r="Y686" s="131">
        <f>COUNTIF(사출계획!$Q$88:$R$110,표4[[#This Row],[제품명]])</f>
        <v>0</v>
      </c>
      <c r="Z686" s="54">
        <f>COUNTIF(사출계획!$S$62:$T$110,표4[[#This Row],[제품명]])</f>
        <v>0</v>
      </c>
      <c r="AA686" s="126"/>
      <c r="AB686" s="126"/>
      <c r="AC686" s="306" t="s">
        <v>2850</v>
      </c>
      <c r="AD686" s="129">
        <f>SUMIF(표4[잉크명],표5[[#This Row],[잉크]],표4[월])</f>
        <v>0</v>
      </c>
      <c r="AE686" s="131">
        <f>SUMIF(표4[잉크명],표5[[#This Row],[잉크]],표4[월-3층])</f>
        <v>0</v>
      </c>
      <c r="AF686" s="131">
        <f>SUMIF(표4[잉크명],표5[[#This Row],[잉크]],표4[월-1층])</f>
        <v>0</v>
      </c>
      <c r="AG686" s="133">
        <f>SUMIF(표4[잉크명],표5[[#This Row],[잉크]],표4[화])</f>
        <v>0</v>
      </c>
      <c r="AH686" s="131">
        <f>SUMIF(표4[잉크명],표5[[#This Row],[잉크]],표4[화-3층])</f>
        <v>0</v>
      </c>
      <c r="AI686" s="131">
        <f>SUMIF(표4[잉크명],표5[[#This Row],[잉크]],표4[화-1층])</f>
        <v>0</v>
      </c>
      <c r="AJ686" s="130">
        <f>SUMIF(표4[잉크명],표5[[#This Row],[잉크]],표4[수])</f>
        <v>0</v>
      </c>
      <c r="AK686" s="131">
        <f>SUMIF(표4[잉크명],표5[[#This Row],[잉크]],표4[수-3층])</f>
        <v>0</v>
      </c>
      <c r="AL686" s="131">
        <f>SUMIF(표4[잉크명],표5[[#This Row],[잉크]],표4[수-1층])</f>
        <v>0</v>
      </c>
      <c r="AM686" s="54">
        <f>SUMIF(표4[잉크명],표5[[#This Row],[잉크]],표4[목])</f>
        <v>0</v>
      </c>
      <c r="AN686" s="131">
        <f>SUMIF(표4[잉크명],표5[[#This Row],[잉크]],표4[목-3층])</f>
        <v>0</v>
      </c>
      <c r="AO686" s="131">
        <f>SUMIF(표4[잉크명],표5[[#This Row],[잉크]],표4[목-1층])</f>
        <v>0</v>
      </c>
      <c r="AP686" s="54">
        <f>SUMIF(표4[잉크명],표5[[#This Row],[잉크]],표4[금])</f>
        <v>0</v>
      </c>
      <c r="AQ686" s="131">
        <f>SUMIF(표4[잉크명],표5[[#This Row],[잉크]],표4[금-3층])</f>
        <v>0</v>
      </c>
      <c r="AR686" s="131">
        <f>SUMIF(표4[잉크명],표5[[#This Row],[잉크]],표4[금-1층])</f>
        <v>0</v>
      </c>
      <c r="AS686" s="54">
        <f>SUMIF(표4[잉크명],표5[[#This Row],[잉크]],표4[토])</f>
        <v>0</v>
      </c>
      <c r="AT686" s="131">
        <f>SUMIF(표4[잉크명],표5[[#This Row],[잉크]],표4[토-3층])</f>
        <v>0</v>
      </c>
      <c r="AU686" s="131">
        <f>SUMIF(표4[잉크명],표5[[#This Row],[잉크]],표4[토-1층])</f>
        <v>0</v>
      </c>
      <c r="AV686" s="54">
        <f>SUMIF(표4[잉크명],표5[[#This Row],[잉크]],표4[일])</f>
        <v>0</v>
      </c>
      <c r="AW686" s="131">
        <f>SUMIF(표4[잉크명],표5[[#This Row],[잉크]],표4[일-3층])</f>
        <v>0</v>
      </c>
      <c r="AX686" s="131">
        <f>SUMIF(표4[잉크명],표5[[#This Row],[잉크]],표4[일-1층])</f>
        <v>0</v>
      </c>
      <c r="AY686" s="54">
        <f>SUMIF(표4[잉크명],표5[[#This Row],[잉크]],표4[차주 월])</f>
        <v>0</v>
      </c>
      <c r="AZ686" s="54">
        <f>SUM(표5[[#This Row],[월]:[차주 월]])</f>
        <v>0</v>
      </c>
    </row>
    <row r="687" spans="2:52" x14ac:dyDescent="0.3">
      <c r="B687" s="56" t="s">
        <v>1643</v>
      </c>
      <c r="C687" s="56"/>
      <c r="D687" s="56" t="s">
        <v>1644</v>
      </c>
      <c r="E687" s="54">
        <f>COUNTIF(사출계획!$E$62:$F$110,표4[[#This Row],[제품명]])</f>
        <v>0</v>
      </c>
      <c r="F687" s="131">
        <f>COUNTIF(사출계획!$E$62:$F$87,표4[[#This Row],[제품명]])</f>
        <v>0</v>
      </c>
      <c r="G687" s="131">
        <f>COUNTIF(사출계획!$E$88:$F$110,표4[[#This Row],[제품명]])</f>
        <v>0</v>
      </c>
      <c r="H687" s="54">
        <f>COUNTIF(사출계획!$G$62:$H$110,표4[[#This Row],[제품명]])</f>
        <v>0</v>
      </c>
      <c r="I687" s="132">
        <f>COUNTIF(사출계획!$G$62:$H$87,표4[[#This Row],[제품명]])</f>
        <v>0</v>
      </c>
      <c r="J687" s="132">
        <f>COUNTIF(사출계획!$G$88:$H$110,표4[[#This Row],[제품명]])</f>
        <v>0</v>
      </c>
      <c r="K687" s="54">
        <f>COUNTIF(사출계획!$I$62:$J$110,표4[[#This Row],[제품명]])</f>
        <v>0</v>
      </c>
      <c r="L687" s="131">
        <f>COUNTIF(사출계획!$I$62:$J$87,표4[[#This Row],[제품명]])</f>
        <v>0</v>
      </c>
      <c r="M687" s="131">
        <f>COUNTIF(사출계획!$I$88:$J$110,표4[[#This Row],[제품명]])</f>
        <v>0</v>
      </c>
      <c r="N687" s="129">
        <f>COUNTIF(사출계획!$K$62:$L$110,표4[[#This Row],[제품명]])</f>
        <v>0</v>
      </c>
      <c r="O687" s="131">
        <f>COUNTIF(사출계획!$K$62:$L$87,표4[[#This Row],[제품명]])</f>
        <v>0</v>
      </c>
      <c r="P687" s="131">
        <f>COUNTIF(사출계획!$K$88:$L$110,표4[[#This Row],[제품명]])</f>
        <v>0</v>
      </c>
      <c r="Q687" s="130">
        <f>COUNTIF(사출계획!$M$62:$N$110,표4[[#This Row],[제품명]])</f>
        <v>0</v>
      </c>
      <c r="R687" s="131">
        <f>COUNTIF(사출계획!$M$62:$N$87,표4[[#This Row],[제품명]])</f>
        <v>0</v>
      </c>
      <c r="S687" s="131">
        <f>COUNTIF(사출계획!$M$88:$N$110,표4[[#This Row],[제품명]])</f>
        <v>0</v>
      </c>
      <c r="T687" s="54">
        <f>COUNTIF(사출계획!$O$62:$P$110,표4[[#This Row],[제품명]])</f>
        <v>0</v>
      </c>
      <c r="U687" s="131">
        <f>COUNTIF(사출계획!$O$62:$P$87,표4[[#This Row],[제품명]])</f>
        <v>0</v>
      </c>
      <c r="V687" s="131">
        <f>COUNTIF(사출계획!$O$88:$P$110,표4[[#This Row],[제품명]])</f>
        <v>0</v>
      </c>
      <c r="W687" s="54">
        <f>COUNTIF(사출계획!$Q$62:$R$110,표4[[#This Row],[제품명]])</f>
        <v>0</v>
      </c>
      <c r="X687" s="131">
        <f>COUNTIF(사출계획!$Q$62:$R$87,표4[[#This Row],[제품명]])</f>
        <v>0</v>
      </c>
      <c r="Y687" s="131">
        <f>COUNTIF(사출계획!$Q$88:$R$110,표4[[#This Row],[제품명]])</f>
        <v>0</v>
      </c>
      <c r="Z687" s="54">
        <f>COUNTIF(사출계획!$S$62:$T$110,표4[[#This Row],[제품명]])</f>
        <v>0</v>
      </c>
      <c r="AA687" s="126"/>
      <c r="AB687" s="126"/>
      <c r="AC687" s="306" t="s">
        <v>2848</v>
      </c>
      <c r="AD687" s="129">
        <f>SUMIF(표4[잉크명],표5[[#This Row],[잉크]],표4[월])</f>
        <v>0</v>
      </c>
      <c r="AE687" s="131">
        <f>SUMIF(표4[잉크명],표5[[#This Row],[잉크]],표4[월-3층])</f>
        <v>0</v>
      </c>
      <c r="AF687" s="131">
        <f>SUMIF(표4[잉크명],표5[[#This Row],[잉크]],표4[월-1층])</f>
        <v>0</v>
      </c>
      <c r="AG687" s="133">
        <f>SUMIF(표4[잉크명],표5[[#This Row],[잉크]],표4[화])</f>
        <v>0</v>
      </c>
      <c r="AH687" s="131">
        <f>SUMIF(표4[잉크명],표5[[#This Row],[잉크]],표4[화-3층])</f>
        <v>0</v>
      </c>
      <c r="AI687" s="131">
        <f>SUMIF(표4[잉크명],표5[[#This Row],[잉크]],표4[화-1층])</f>
        <v>0</v>
      </c>
      <c r="AJ687" s="130">
        <f>SUMIF(표4[잉크명],표5[[#This Row],[잉크]],표4[수])</f>
        <v>0</v>
      </c>
      <c r="AK687" s="131">
        <f>SUMIF(표4[잉크명],표5[[#This Row],[잉크]],표4[수-3층])</f>
        <v>0</v>
      </c>
      <c r="AL687" s="131">
        <f>SUMIF(표4[잉크명],표5[[#This Row],[잉크]],표4[수-1층])</f>
        <v>0</v>
      </c>
      <c r="AM687" s="54">
        <f>SUMIF(표4[잉크명],표5[[#This Row],[잉크]],표4[목])</f>
        <v>0</v>
      </c>
      <c r="AN687" s="131">
        <f>SUMIF(표4[잉크명],표5[[#This Row],[잉크]],표4[목-3층])</f>
        <v>0</v>
      </c>
      <c r="AO687" s="131">
        <f>SUMIF(표4[잉크명],표5[[#This Row],[잉크]],표4[목-1층])</f>
        <v>0</v>
      </c>
      <c r="AP687" s="54">
        <f>SUMIF(표4[잉크명],표5[[#This Row],[잉크]],표4[금])</f>
        <v>0</v>
      </c>
      <c r="AQ687" s="131">
        <f>SUMIF(표4[잉크명],표5[[#This Row],[잉크]],표4[금-3층])</f>
        <v>0</v>
      </c>
      <c r="AR687" s="131">
        <f>SUMIF(표4[잉크명],표5[[#This Row],[잉크]],표4[금-1층])</f>
        <v>0</v>
      </c>
      <c r="AS687" s="54">
        <f>SUMIF(표4[잉크명],표5[[#This Row],[잉크]],표4[토])</f>
        <v>0</v>
      </c>
      <c r="AT687" s="131">
        <f>SUMIF(표4[잉크명],표5[[#This Row],[잉크]],표4[토-3층])</f>
        <v>0</v>
      </c>
      <c r="AU687" s="131">
        <f>SUMIF(표4[잉크명],표5[[#This Row],[잉크]],표4[토-1층])</f>
        <v>0</v>
      </c>
      <c r="AV687" s="54">
        <f>SUMIF(표4[잉크명],표5[[#This Row],[잉크]],표4[일])</f>
        <v>0</v>
      </c>
      <c r="AW687" s="131">
        <f>SUMIF(표4[잉크명],표5[[#This Row],[잉크]],표4[일-3층])</f>
        <v>0</v>
      </c>
      <c r="AX687" s="131">
        <f>SUMIF(표4[잉크명],표5[[#This Row],[잉크]],표4[일-1층])</f>
        <v>0</v>
      </c>
      <c r="AY687" s="54">
        <f>SUMIF(표4[잉크명],표5[[#This Row],[잉크]],표4[차주 월])</f>
        <v>0</v>
      </c>
      <c r="AZ687" s="54">
        <f>SUM(표5[[#This Row],[월]:[차주 월]])</f>
        <v>0</v>
      </c>
    </row>
    <row r="688" spans="2:52" x14ac:dyDescent="0.3">
      <c r="B688" s="56" t="s">
        <v>1643</v>
      </c>
      <c r="C688" s="56"/>
      <c r="D688" s="56" t="s">
        <v>1664</v>
      </c>
      <c r="E688" s="54">
        <f>COUNTIF(사출계획!$E$62:$F$110,표4[[#This Row],[제품명]])</f>
        <v>0</v>
      </c>
      <c r="F688" s="131">
        <f>COUNTIF(사출계획!$E$62:$F$87,표4[[#This Row],[제품명]])</f>
        <v>0</v>
      </c>
      <c r="G688" s="131">
        <f>COUNTIF(사출계획!$E$88:$F$110,표4[[#This Row],[제품명]])</f>
        <v>0</v>
      </c>
      <c r="H688" s="54">
        <f>COUNTIF(사출계획!$G$62:$H$110,표4[[#This Row],[제품명]])</f>
        <v>0</v>
      </c>
      <c r="I688" s="132">
        <f>COUNTIF(사출계획!$G$62:$H$87,표4[[#This Row],[제품명]])</f>
        <v>0</v>
      </c>
      <c r="J688" s="132">
        <f>COUNTIF(사출계획!$G$88:$H$110,표4[[#This Row],[제품명]])</f>
        <v>0</v>
      </c>
      <c r="K688" s="54">
        <f>COUNTIF(사출계획!$I$62:$J$110,표4[[#This Row],[제품명]])</f>
        <v>0</v>
      </c>
      <c r="L688" s="131">
        <f>COUNTIF(사출계획!$I$62:$J$87,표4[[#This Row],[제품명]])</f>
        <v>0</v>
      </c>
      <c r="M688" s="131">
        <f>COUNTIF(사출계획!$I$88:$J$110,표4[[#This Row],[제품명]])</f>
        <v>0</v>
      </c>
      <c r="N688" s="129">
        <f>COUNTIF(사출계획!$K$62:$L$110,표4[[#This Row],[제품명]])</f>
        <v>0</v>
      </c>
      <c r="O688" s="131">
        <f>COUNTIF(사출계획!$K$62:$L$87,표4[[#This Row],[제품명]])</f>
        <v>0</v>
      </c>
      <c r="P688" s="131">
        <f>COUNTIF(사출계획!$K$88:$L$110,표4[[#This Row],[제품명]])</f>
        <v>0</v>
      </c>
      <c r="Q688" s="130">
        <f>COUNTIF(사출계획!$M$62:$N$110,표4[[#This Row],[제품명]])</f>
        <v>0</v>
      </c>
      <c r="R688" s="131">
        <f>COUNTIF(사출계획!$M$62:$N$87,표4[[#This Row],[제품명]])</f>
        <v>0</v>
      </c>
      <c r="S688" s="131">
        <f>COUNTIF(사출계획!$M$88:$N$110,표4[[#This Row],[제품명]])</f>
        <v>0</v>
      </c>
      <c r="T688" s="54">
        <f>COUNTIF(사출계획!$O$62:$P$110,표4[[#This Row],[제품명]])</f>
        <v>0</v>
      </c>
      <c r="U688" s="131">
        <f>COUNTIF(사출계획!$O$62:$P$87,표4[[#This Row],[제품명]])</f>
        <v>0</v>
      </c>
      <c r="V688" s="131">
        <f>COUNTIF(사출계획!$O$88:$P$110,표4[[#This Row],[제품명]])</f>
        <v>0</v>
      </c>
      <c r="W688" s="54">
        <f>COUNTIF(사출계획!$Q$62:$R$110,표4[[#This Row],[제품명]])</f>
        <v>0</v>
      </c>
      <c r="X688" s="131">
        <f>COUNTIF(사출계획!$Q$62:$R$87,표4[[#This Row],[제품명]])</f>
        <v>0</v>
      </c>
      <c r="Y688" s="131">
        <f>COUNTIF(사출계획!$Q$88:$R$110,표4[[#This Row],[제품명]])</f>
        <v>0</v>
      </c>
      <c r="Z688" s="54">
        <f>COUNTIF(사출계획!$S$62:$T$110,표4[[#This Row],[제품명]])</f>
        <v>0</v>
      </c>
      <c r="AA688" s="126"/>
      <c r="AB688" s="126"/>
      <c r="AC688" s="307" t="s">
        <v>2863</v>
      </c>
      <c r="AD688" s="129">
        <f>SUMIF(표4[잉크명],표5[[#This Row],[잉크]],표4[월])</f>
        <v>0</v>
      </c>
      <c r="AE688" s="131">
        <f>SUMIF(표4[잉크명],표5[[#This Row],[잉크]],표4[월-3층])</f>
        <v>0</v>
      </c>
      <c r="AF688" s="131">
        <f>SUMIF(표4[잉크명],표5[[#This Row],[잉크]],표4[월-1층])</f>
        <v>0</v>
      </c>
      <c r="AG688" s="133">
        <f>SUMIF(표4[잉크명],표5[[#This Row],[잉크]],표4[화])</f>
        <v>0</v>
      </c>
      <c r="AH688" s="131">
        <f>SUMIF(표4[잉크명],표5[[#This Row],[잉크]],표4[화-3층])</f>
        <v>0</v>
      </c>
      <c r="AI688" s="131">
        <f>SUMIF(표4[잉크명],표5[[#This Row],[잉크]],표4[화-1층])</f>
        <v>0</v>
      </c>
      <c r="AJ688" s="130">
        <f>SUMIF(표4[잉크명],표5[[#This Row],[잉크]],표4[수])</f>
        <v>0</v>
      </c>
      <c r="AK688" s="131">
        <f>SUMIF(표4[잉크명],표5[[#This Row],[잉크]],표4[수-3층])</f>
        <v>0</v>
      </c>
      <c r="AL688" s="131">
        <f>SUMIF(표4[잉크명],표5[[#This Row],[잉크]],표4[수-1층])</f>
        <v>0</v>
      </c>
      <c r="AM688" s="54">
        <f>SUMIF(표4[잉크명],표5[[#This Row],[잉크]],표4[목])</f>
        <v>0</v>
      </c>
      <c r="AN688" s="131">
        <f>SUMIF(표4[잉크명],표5[[#This Row],[잉크]],표4[목-3층])</f>
        <v>0</v>
      </c>
      <c r="AO688" s="131">
        <f>SUMIF(표4[잉크명],표5[[#This Row],[잉크]],표4[목-1층])</f>
        <v>0</v>
      </c>
      <c r="AP688" s="54">
        <f>SUMIF(표4[잉크명],표5[[#This Row],[잉크]],표4[금])</f>
        <v>0</v>
      </c>
      <c r="AQ688" s="131">
        <f>SUMIF(표4[잉크명],표5[[#This Row],[잉크]],표4[금-3층])</f>
        <v>0</v>
      </c>
      <c r="AR688" s="131">
        <f>SUMIF(표4[잉크명],표5[[#This Row],[잉크]],표4[금-1층])</f>
        <v>0</v>
      </c>
      <c r="AS688" s="54">
        <f>SUMIF(표4[잉크명],표5[[#This Row],[잉크]],표4[토])</f>
        <v>0</v>
      </c>
      <c r="AT688" s="131">
        <f>SUMIF(표4[잉크명],표5[[#This Row],[잉크]],표4[토-3층])</f>
        <v>0</v>
      </c>
      <c r="AU688" s="131">
        <f>SUMIF(표4[잉크명],표5[[#This Row],[잉크]],표4[토-1층])</f>
        <v>0</v>
      </c>
      <c r="AV688" s="54">
        <f>SUMIF(표4[잉크명],표5[[#This Row],[잉크]],표4[일])</f>
        <v>0</v>
      </c>
      <c r="AW688" s="131">
        <f>SUMIF(표4[잉크명],표5[[#This Row],[잉크]],표4[일-3층])</f>
        <v>0</v>
      </c>
      <c r="AX688" s="131">
        <f>SUMIF(표4[잉크명],표5[[#This Row],[잉크]],표4[일-1층])</f>
        <v>0</v>
      </c>
      <c r="AY688" s="54">
        <f>SUMIF(표4[잉크명],표5[[#This Row],[잉크]],표4[차주 월])</f>
        <v>0</v>
      </c>
      <c r="AZ688" s="54">
        <f>SUM(표5[[#This Row],[월]:[차주 월]])</f>
        <v>0</v>
      </c>
    </row>
    <row r="689" spans="2:52" x14ac:dyDescent="0.3">
      <c r="B689" s="56" t="s">
        <v>1651</v>
      </c>
      <c r="C689" s="56"/>
      <c r="D689" s="56" t="s">
        <v>1652</v>
      </c>
      <c r="E689" s="54">
        <f>COUNTIF(사출계획!$E$62:$F$110,표4[[#This Row],[제품명]])</f>
        <v>0</v>
      </c>
      <c r="F689" s="131">
        <f>COUNTIF(사출계획!$E$62:$F$87,표4[[#This Row],[제품명]])</f>
        <v>0</v>
      </c>
      <c r="G689" s="131">
        <f>COUNTIF(사출계획!$E$88:$F$110,표4[[#This Row],[제품명]])</f>
        <v>0</v>
      </c>
      <c r="H689" s="54">
        <f>COUNTIF(사출계획!$G$62:$H$110,표4[[#This Row],[제품명]])</f>
        <v>0</v>
      </c>
      <c r="I689" s="132">
        <f>COUNTIF(사출계획!$G$62:$H$87,표4[[#This Row],[제품명]])</f>
        <v>0</v>
      </c>
      <c r="J689" s="132">
        <f>COUNTIF(사출계획!$G$88:$H$110,표4[[#This Row],[제품명]])</f>
        <v>0</v>
      </c>
      <c r="K689" s="54">
        <f>COUNTIF(사출계획!$I$62:$J$110,표4[[#This Row],[제품명]])</f>
        <v>0</v>
      </c>
      <c r="L689" s="131">
        <f>COUNTIF(사출계획!$I$62:$J$87,표4[[#This Row],[제품명]])</f>
        <v>0</v>
      </c>
      <c r="M689" s="131">
        <f>COUNTIF(사출계획!$I$88:$J$110,표4[[#This Row],[제품명]])</f>
        <v>0</v>
      </c>
      <c r="N689" s="129">
        <f>COUNTIF(사출계획!$K$62:$L$110,표4[[#This Row],[제품명]])</f>
        <v>0</v>
      </c>
      <c r="O689" s="131">
        <f>COUNTIF(사출계획!$K$62:$L$87,표4[[#This Row],[제품명]])</f>
        <v>0</v>
      </c>
      <c r="P689" s="131">
        <f>COUNTIF(사출계획!$K$88:$L$110,표4[[#This Row],[제품명]])</f>
        <v>0</v>
      </c>
      <c r="Q689" s="130">
        <f>COUNTIF(사출계획!$M$62:$N$110,표4[[#This Row],[제품명]])</f>
        <v>0</v>
      </c>
      <c r="R689" s="131">
        <f>COUNTIF(사출계획!$M$62:$N$87,표4[[#This Row],[제품명]])</f>
        <v>0</v>
      </c>
      <c r="S689" s="131">
        <f>COUNTIF(사출계획!$M$88:$N$110,표4[[#This Row],[제품명]])</f>
        <v>0</v>
      </c>
      <c r="T689" s="54">
        <f>COUNTIF(사출계획!$O$62:$P$110,표4[[#This Row],[제품명]])</f>
        <v>0</v>
      </c>
      <c r="U689" s="131">
        <f>COUNTIF(사출계획!$O$62:$P$87,표4[[#This Row],[제품명]])</f>
        <v>0</v>
      </c>
      <c r="V689" s="131">
        <f>COUNTIF(사출계획!$O$88:$P$110,표4[[#This Row],[제품명]])</f>
        <v>0</v>
      </c>
      <c r="W689" s="54">
        <f>COUNTIF(사출계획!$Q$62:$R$110,표4[[#This Row],[제품명]])</f>
        <v>0</v>
      </c>
      <c r="X689" s="131">
        <f>COUNTIF(사출계획!$Q$62:$R$87,표4[[#This Row],[제품명]])</f>
        <v>0</v>
      </c>
      <c r="Y689" s="131">
        <f>COUNTIF(사출계획!$Q$88:$R$110,표4[[#This Row],[제품명]])</f>
        <v>0</v>
      </c>
      <c r="Z689" s="54">
        <f>COUNTIF(사출계획!$S$62:$T$110,표4[[#This Row],[제품명]])</f>
        <v>0</v>
      </c>
      <c r="AA689" s="126"/>
      <c r="AB689" s="126"/>
      <c r="AC689" s="307" t="s">
        <v>2864</v>
      </c>
      <c r="AD689" s="129">
        <f>SUMIF(표4[잉크명],표5[[#This Row],[잉크]],표4[월])</f>
        <v>0</v>
      </c>
      <c r="AE689" s="131">
        <f>SUMIF(표4[잉크명],표5[[#This Row],[잉크]],표4[월-3층])</f>
        <v>0</v>
      </c>
      <c r="AF689" s="131">
        <f>SUMIF(표4[잉크명],표5[[#This Row],[잉크]],표4[월-1층])</f>
        <v>0</v>
      </c>
      <c r="AG689" s="133">
        <f>SUMIF(표4[잉크명],표5[[#This Row],[잉크]],표4[화])</f>
        <v>0</v>
      </c>
      <c r="AH689" s="131">
        <f>SUMIF(표4[잉크명],표5[[#This Row],[잉크]],표4[화-3층])</f>
        <v>0</v>
      </c>
      <c r="AI689" s="131">
        <f>SUMIF(표4[잉크명],표5[[#This Row],[잉크]],표4[화-1층])</f>
        <v>0</v>
      </c>
      <c r="AJ689" s="130">
        <f>SUMIF(표4[잉크명],표5[[#This Row],[잉크]],표4[수])</f>
        <v>0</v>
      </c>
      <c r="AK689" s="131">
        <f>SUMIF(표4[잉크명],표5[[#This Row],[잉크]],표4[수-3층])</f>
        <v>0</v>
      </c>
      <c r="AL689" s="131">
        <f>SUMIF(표4[잉크명],표5[[#This Row],[잉크]],표4[수-1층])</f>
        <v>0</v>
      </c>
      <c r="AM689" s="54">
        <f>SUMIF(표4[잉크명],표5[[#This Row],[잉크]],표4[목])</f>
        <v>0</v>
      </c>
      <c r="AN689" s="131">
        <f>SUMIF(표4[잉크명],표5[[#This Row],[잉크]],표4[목-3층])</f>
        <v>0</v>
      </c>
      <c r="AO689" s="131">
        <f>SUMIF(표4[잉크명],표5[[#This Row],[잉크]],표4[목-1층])</f>
        <v>0</v>
      </c>
      <c r="AP689" s="54">
        <f>SUMIF(표4[잉크명],표5[[#This Row],[잉크]],표4[금])</f>
        <v>0</v>
      </c>
      <c r="AQ689" s="131">
        <f>SUMIF(표4[잉크명],표5[[#This Row],[잉크]],표4[금-3층])</f>
        <v>0</v>
      </c>
      <c r="AR689" s="131">
        <f>SUMIF(표4[잉크명],표5[[#This Row],[잉크]],표4[금-1층])</f>
        <v>0</v>
      </c>
      <c r="AS689" s="54">
        <f>SUMIF(표4[잉크명],표5[[#This Row],[잉크]],표4[토])</f>
        <v>0</v>
      </c>
      <c r="AT689" s="131">
        <f>SUMIF(표4[잉크명],표5[[#This Row],[잉크]],표4[토-3층])</f>
        <v>0</v>
      </c>
      <c r="AU689" s="131">
        <f>SUMIF(표4[잉크명],표5[[#This Row],[잉크]],표4[토-1층])</f>
        <v>0</v>
      </c>
      <c r="AV689" s="54">
        <f>SUMIF(표4[잉크명],표5[[#This Row],[잉크]],표4[일])</f>
        <v>0</v>
      </c>
      <c r="AW689" s="131">
        <f>SUMIF(표4[잉크명],표5[[#This Row],[잉크]],표4[일-3층])</f>
        <v>0</v>
      </c>
      <c r="AX689" s="131">
        <f>SUMIF(표4[잉크명],표5[[#This Row],[잉크]],표4[일-1층])</f>
        <v>0</v>
      </c>
      <c r="AY689" s="54">
        <f>SUMIF(표4[잉크명],표5[[#This Row],[잉크]],표4[차주 월])</f>
        <v>0</v>
      </c>
      <c r="AZ689" s="54">
        <f>SUM(표5[[#This Row],[월]:[차주 월]])</f>
        <v>0</v>
      </c>
    </row>
    <row r="690" spans="2:52" x14ac:dyDescent="0.3">
      <c r="B690" s="56" t="s">
        <v>1654</v>
      </c>
      <c r="C690" s="56"/>
      <c r="D690" s="56" t="s">
        <v>1661</v>
      </c>
      <c r="E690" s="54">
        <f>COUNTIF(사출계획!$E$62:$F$110,표4[[#This Row],[제품명]])</f>
        <v>0</v>
      </c>
      <c r="F690" s="131">
        <f>COUNTIF(사출계획!$E$62:$F$87,표4[[#This Row],[제품명]])</f>
        <v>0</v>
      </c>
      <c r="G690" s="131">
        <f>COUNTIF(사출계획!$E$88:$F$110,표4[[#This Row],[제품명]])</f>
        <v>0</v>
      </c>
      <c r="H690" s="54">
        <f>COUNTIF(사출계획!$G$62:$H$110,표4[[#This Row],[제품명]])</f>
        <v>0</v>
      </c>
      <c r="I690" s="132">
        <f>COUNTIF(사출계획!$G$62:$H$87,표4[[#This Row],[제품명]])</f>
        <v>0</v>
      </c>
      <c r="J690" s="132">
        <f>COUNTIF(사출계획!$G$88:$H$110,표4[[#This Row],[제품명]])</f>
        <v>0</v>
      </c>
      <c r="K690" s="54">
        <f>COUNTIF(사출계획!$I$62:$J$110,표4[[#This Row],[제품명]])</f>
        <v>0</v>
      </c>
      <c r="L690" s="131">
        <f>COUNTIF(사출계획!$I$62:$J$87,표4[[#This Row],[제품명]])</f>
        <v>0</v>
      </c>
      <c r="M690" s="131">
        <f>COUNTIF(사출계획!$I$88:$J$110,표4[[#This Row],[제품명]])</f>
        <v>0</v>
      </c>
      <c r="N690" s="129">
        <f>COUNTIF(사출계획!$K$62:$L$110,표4[[#This Row],[제품명]])</f>
        <v>0</v>
      </c>
      <c r="O690" s="131">
        <f>COUNTIF(사출계획!$K$62:$L$87,표4[[#This Row],[제품명]])</f>
        <v>0</v>
      </c>
      <c r="P690" s="131">
        <f>COUNTIF(사출계획!$K$88:$L$110,표4[[#This Row],[제품명]])</f>
        <v>0</v>
      </c>
      <c r="Q690" s="130">
        <f>COUNTIF(사출계획!$M$62:$N$110,표4[[#This Row],[제품명]])</f>
        <v>0</v>
      </c>
      <c r="R690" s="131">
        <f>COUNTIF(사출계획!$M$62:$N$87,표4[[#This Row],[제품명]])</f>
        <v>0</v>
      </c>
      <c r="S690" s="131">
        <f>COUNTIF(사출계획!$M$88:$N$110,표4[[#This Row],[제품명]])</f>
        <v>0</v>
      </c>
      <c r="T690" s="54">
        <f>COUNTIF(사출계획!$O$62:$P$110,표4[[#This Row],[제품명]])</f>
        <v>0</v>
      </c>
      <c r="U690" s="131">
        <f>COUNTIF(사출계획!$O$62:$P$87,표4[[#This Row],[제품명]])</f>
        <v>0</v>
      </c>
      <c r="V690" s="131">
        <f>COUNTIF(사출계획!$O$88:$P$110,표4[[#This Row],[제품명]])</f>
        <v>0</v>
      </c>
      <c r="W690" s="54">
        <f>COUNTIF(사출계획!$Q$62:$R$110,표4[[#This Row],[제품명]])</f>
        <v>0</v>
      </c>
      <c r="X690" s="131">
        <f>COUNTIF(사출계획!$Q$62:$R$87,표4[[#This Row],[제품명]])</f>
        <v>0</v>
      </c>
      <c r="Y690" s="131">
        <f>COUNTIF(사출계획!$Q$88:$R$110,표4[[#This Row],[제품명]])</f>
        <v>0</v>
      </c>
      <c r="Z690" s="54">
        <f>COUNTIF(사출계획!$S$62:$T$110,표4[[#This Row],[제품명]])</f>
        <v>0</v>
      </c>
      <c r="AA690" s="126"/>
      <c r="AB690" s="126"/>
      <c r="AC690" s="307" t="s">
        <v>2862</v>
      </c>
      <c r="AD690" s="129">
        <f>SUMIF(표4[잉크명],표5[[#This Row],[잉크]],표4[월])</f>
        <v>0</v>
      </c>
      <c r="AE690" s="131">
        <f>SUMIF(표4[잉크명],표5[[#This Row],[잉크]],표4[월-3층])</f>
        <v>0</v>
      </c>
      <c r="AF690" s="131">
        <f>SUMIF(표4[잉크명],표5[[#This Row],[잉크]],표4[월-1층])</f>
        <v>0</v>
      </c>
      <c r="AG690" s="133">
        <f>SUMIF(표4[잉크명],표5[[#This Row],[잉크]],표4[화])</f>
        <v>0</v>
      </c>
      <c r="AH690" s="131">
        <f>SUMIF(표4[잉크명],표5[[#This Row],[잉크]],표4[화-3층])</f>
        <v>0</v>
      </c>
      <c r="AI690" s="131">
        <f>SUMIF(표4[잉크명],표5[[#This Row],[잉크]],표4[화-1층])</f>
        <v>0</v>
      </c>
      <c r="AJ690" s="130">
        <f>SUMIF(표4[잉크명],표5[[#This Row],[잉크]],표4[수])</f>
        <v>0</v>
      </c>
      <c r="AK690" s="131">
        <f>SUMIF(표4[잉크명],표5[[#This Row],[잉크]],표4[수-3층])</f>
        <v>0</v>
      </c>
      <c r="AL690" s="131">
        <f>SUMIF(표4[잉크명],표5[[#This Row],[잉크]],표4[수-1층])</f>
        <v>0</v>
      </c>
      <c r="AM690" s="54">
        <f>SUMIF(표4[잉크명],표5[[#This Row],[잉크]],표4[목])</f>
        <v>0</v>
      </c>
      <c r="AN690" s="131">
        <f>SUMIF(표4[잉크명],표5[[#This Row],[잉크]],표4[목-3층])</f>
        <v>0</v>
      </c>
      <c r="AO690" s="131">
        <f>SUMIF(표4[잉크명],표5[[#This Row],[잉크]],표4[목-1층])</f>
        <v>0</v>
      </c>
      <c r="AP690" s="54">
        <f>SUMIF(표4[잉크명],표5[[#This Row],[잉크]],표4[금])</f>
        <v>0</v>
      </c>
      <c r="AQ690" s="131">
        <f>SUMIF(표4[잉크명],표5[[#This Row],[잉크]],표4[금-3층])</f>
        <v>0</v>
      </c>
      <c r="AR690" s="131">
        <f>SUMIF(표4[잉크명],표5[[#This Row],[잉크]],표4[금-1층])</f>
        <v>0</v>
      </c>
      <c r="AS690" s="54">
        <f>SUMIF(표4[잉크명],표5[[#This Row],[잉크]],표4[토])</f>
        <v>0</v>
      </c>
      <c r="AT690" s="131">
        <f>SUMIF(표4[잉크명],표5[[#This Row],[잉크]],표4[토-3층])</f>
        <v>0</v>
      </c>
      <c r="AU690" s="131">
        <f>SUMIF(표4[잉크명],표5[[#This Row],[잉크]],표4[토-1층])</f>
        <v>0</v>
      </c>
      <c r="AV690" s="54">
        <f>SUMIF(표4[잉크명],표5[[#This Row],[잉크]],표4[일])</f>
        <v>0</v>
      </c>
      <c r="AW690" s="131">
        <f>SUMIF(표4[잉크명],표5[[#This Row],[잉크]],표4[일-3층])</f>
        <v>0</v>
      </c>
      <c r="AX690" s="131">
        <f>SUMIF(표4[잉크명],표5[[#This Row],[잉크]],표4[일-1층])</f>
        <v>0</v>
      </c>
      <c r="AY690" s="54">
        <f>SUMIF(표4[잉크명],표5[[#This Row],[잉크]],표4[차주 월])</f>
        <v>0</v>
      </c>
      <c r="AZ690" s="54">
        <f>SUM(표5[[#This Row],[월]:[차주 월]])</f>
        <v>0</v>
      </c>
    </row>
    <row r="691" spans="2:52" x14ac:dyDescent="0.3">
      <c r="B691" s="56" t="s">
        <v>1654</v>
      </c>
      <c r="C691" s="56"/>
      <c r="D691" s="56" t="s">
        <v>1655</v>
      </c>
      <c r="E691" s="54">
        <f>COUNTIF(사출계획!$E$62:$F$110,표4[[#This Row],[제품명]])</f>
        <v>0</v>
      </c>
      <c r="F691" s="131">
        <f>COUNTIF(사출계획!$E$62:$F$87,표4[[#This Row],[제품명]])</f>
        <v>0</v>
      </c>
      <c r="G691" s="131">
        <f>COUNTIF(사출계획!$E$88:$F$110,표4[[#This Row],[제품명]])</f>
        <v>0</v>
      </c>
      <c r="H691" s="54">
        <f>COUNTIF(사출계획!$G$62:$H$110,표4[[#This Row],[제품명]])</f>
        <v>0</v>
      </c>
      <c r="I691" s="132">
        <f>COUNTIF(사출계획!$G$62:$H$87,표4[[#This Row],[제품명]])</f>
        <v>0</v>
      </c>
      <c r="J691" s="132">
        <f>COUNTIF(사출계획!$G$88:$H$110,표4[[#This Row],[제품명]])</f>
        <v>0</v>
      </c>
      <c r="K691" s="54">
        <f>COUNTIF(사출계획!$I$62:$J$110,표4[[#This Row],[제품명]])</f>
        <v>0</v>
      </c>
      <c r="L691" s="131">
        <f>COUNTIF(사출계획!$I$62:$J$87,표4[[#This Row],[제품명]])</f>
        <v>0</v>
      </c>
      <c r="M691" s="131">
        <f>COUNTIF(사출계획!$I$88:$J$110,표4[[#This Row],[제품명]])</f>
        <v>0</v>
      </c>
      <c r="N691" s="129">
        <f>COUNTIF(사출계획!$K$62:$L$110,표4[[#This Row],[제품명]])</f>
        <v>0</v>
      </c>
      <c r="O691" s="131">
        <f>COUNTIF(사출계획!$K$62:$L$87,표4[[#This Row],[제품명]])</f>
        <v>0</v>
      </c>
      <c r="P691" s="131">
        <f>COUNTIF(사출계획!$K$88:$L$110,표4[[#This Row],[제품명]])</f>
        <v>0</v>
      </c>
      <c r="Q691" s="130">
        <f>COUNTIF(사출계획!$M$62:$N$110,표4[[#This Row],[제품명]])</f>
        <v>0</v>
      </c>
      <c r="R691" s="131">
        <f>COUNTIF(사출계획!$M$62:$N$87,표4[[#This Row],[제품명]])</f>
        <v>0</v>
      </c>
      <c r="S691" s="131">
        <f>COUNTIF(사출계획!$M$88:$N$110,표4[[#This Row],[제품명]])</f>
        <v>0</v>
      </c>
      <c r="T691" s="54">
        <f>COUNTIF(사출계획!$O$62:$P$110,표4[[#This Row],[제품명]])</f>
        <v>0</v>
      </c>
      <c r="U691" s="131">
        <f>COUNTIF(사출계획!$O$62:$P$87,표4[[#This Row],[제품명]])</f>
        <v>0</v>
      </c>
      <c r="V691" s="131">
        <f>COUNTIF(사출계획!$O$88:$P$110,표4[[#This Row],[제품명]])</f>
        <v>0</v>
      </c>
      <c r="W691" s="54">
        <f>COUNTIF(사출계획!$Q$62:$R$110,표4[[#This Row],[제품명]])</f>
        <v>0</v>
      </c>
      <c r="X691" s="131">
        <f>COUNTIF(사출계획!$Q$62:$R$87,표4[[#This Row],[제품명]])</f>
        <v>0</v>
      </c>
      <c r="Y691" s="131">
        <f>COUNTIF(사출계획!$Q$88:$R$110,표4[[#This Row],[제품명]])</f>
        <v>0</v>
      </c>
      <c r="Z691" s="54">
        <f>COUNTIF(사출계획!$S$62:$T$110,표4[[#This Row],[제품명]])</f>
        <v>0</v>
      </c>
      <c r="AA691" s="126"/>
      <c r="AB691" s="126"/>
      <c r="AC691" s="33" t="s">
        <v>2866</v>
      </c>
      <c r="AD691" s="129">
        <f>SUMIF(표4[잉크명],표5[[#This Row],[잉크]],표4[월])</f>
        <v>0</v>
      </c>
      <c r="AE691" s="126">
        <f>SUMIF(표4[잉크명],표5[[#This Row],[잉크]],표4[월-3층])</f>
        <v>0</v>
      </c>
      <c r="AF691" s="126">
        <f>SUMIF(표4[잉크명],표5[[#This Row],[잉크]],표4[월-1층])</f>
        <v>0</v>
      </c>
      <c r="AG691" s="133">
        <f>SUMIF(표4[잉크명],표5[[#This Row],[잉크]],표4[화])</f>
        <v>0</v>
      </c>
      <c r="AH691" s="126">
        <f>SUMIF(표4[잉크명],표5[[#This Row],[잉크]],표4[화-3층])</f>
        <v>0</v>
      </c>
      <c r="AI691" s="126">
        <f>SUMIF(표4[잉크명],표5[[#This Row],[잉크]],표4[화-1층])</f>
        <v>0</v>
      </c>
      <c r="AJ691" s="130">
        <f>SUMIF(표4[잉크명],표5[[#This Row],[잉크]],표4[수])</f>
        <v>0</v>
      </c>
      <c r="AK691" s="126">
        <f>SUMIF(표4[잉크명],표5[[#This Row],[잉크]],표4[수-3층])</f>
        <v>0</v>
      </c>
      <c r="AL691" s="126">
        <f>SUMIF(표4[잉크명],표5[[#This Row],[잉크]],표4[수-1층])</f>
        <v>0</v>
      </c>
      <c r="AM691" s="34">
        <f>SUMIF(표4[잉크명],표5[[#This Row],[잉크]],표4[목])</f>
        <v>0</v>
      </c>
      <c r="AN691" s="126">
        <f>SUMIF(표4[잉크명],표5[[#This Row],[잉크]],표4[목-3층])</f>
        <v>0</v>
      </c>
      <c r="AO691" s="126">
        <f>SUMIF(표4[잉크명],표5[[#This Row],[잉크]],표4[목-1층])</f>
        <v>0</v>
      </c>
      <c r="AP691" s="34">
        <f>SUMIF(표4[잉크명],표5[[#This Row],[잉크]],표4[금])</f>
        <v>0</v>
      </c>
      <c r="AQ691" s="126">
        <f>SUMIF(표4[잉크명],표5[[#This Row],[잉크]],표4[금-3층])</f>
        <v>0</v>
      </c>
      <c r="AR691" s="126">
        <f>SUMIF(표4[잉크명],표5[[#This Row],[잉크]],표4[금-1층])</f>
        <v>0</v>
      </c>
      <c r="AS691" s="34">
        <f>SUMIF(표4[잉크명],표5[[#This Row],[잉크]],표4[토])</f>
        <v>0</v>
      </c>
      <c r="AT691" s="126">
        <f>SUMIF(표4[잉크명],표5[[#This Row],[잉크]],표4[토-3층])</f>
        <v>0</v>
      </c>
      <c r="AU691" s="126">
        <f>SUMIF(표4[잉크명],표5[[#This Row],[잉크]],표4[토-1층])</f>
        <v>0</v>
      </c>
      <c r="AV691" s="34">
        <f>SUMIF(표4[잉크명],표5[[#This Row],[잉크]],표4[일])</f>
        <v>0</v>
      </c>
      <c r="AW691" s="126">
        <f>SUMIF(표4[잉크명],표5[[#This Row],[잉크]],표4[일-3층])</f>
        <v>0</v>
      </c>
      <c r="AX691" s="126">
        <f>SUMIF(표4[잉크명],표5[[#This Row],[잉크]],표4[일-1층])</f>
        <v>0</v>
      </c>
      <c r="AY691" s="34">
        <f>SUMIF(표4[잉크명],표5[[#This Row],[잉크]],표4[차주 월])</f>
        <v>0</v>
      </c>
      <c r="AZ691" s="34">
        <f>SUM(표5[[#This Row],[월]:[차주 월]])</f>
        <v>0</v>
      </c>
    </row>
    <row r="692" spans="2:52" x14ac:dyDescent="0.3">
      <c r="B692" s="56" t="s">
        <v>1654</v>
      </c>
      <c r="C692" s="56"/>
      <c r="D692" s="56" t="s">
        <v>1656</v>
      </c>
      <c r="E692" s="54">
        <f>COUNTIF(사출계획!$E$62:$F$110,표4[[#This Row],[제품명]])</f>
        <v>0</v>
      </c>
      <c r="F692" s="131">
        <f>COUNTIF(사출계획!$E$62:$F$87,표4[[#This Row],[제품명]])</f>
        <v>0</v>
      </c>
      <c r="G692" s="131">
        <f>COUNTIF(사출계획!$E$88:$F$110,표4[[#This Row],[제품명]])</f>
        <v>0</v>
      </c>
      <c r="H692" s="54">
        <f>COUNTIF(사출계획!$G$62:$H$110,표4[[#This Row],[제품명]])</f>
        <v>0</v>
      </c>
      <c r="I692" s="132">
        <f>COUNTIF(사출계획!$G$62:$H$87,표4[[#This Row],[제품명]])</f>
        <v>0</v>
      </c>
      <c r="J692" s="132">
        <f>COUNTIF(사출계획!$G$88:$H$110,표4[[#This Row],[제품명]])</f>
        <v>0</v>
      </c>
      <c r="K692" s="54">
        <f>COUNTIF(사출계획!$I$62:$J$110,표4[[#This Row],[제품명]])</f>
        <v>0</v>
      </c>
      <c r="L692" s="131">
        <f>COUNTIF(사출계획!$I$62:$J$87,표4[[#This Row],[제품명]])</f>
        <v>0</v>
      </c>
      <c r="M692" s="131">
        <f>COUNTIF(사출계획!$I$88:$J$110,표4[[#This Row],[제품명]])</f>
        <v>0</v>
      </c>
      <c r="N692" s="129">
        <f>COUNTIF(사출계획!$K$62:$L$110,표4[[#This Row],[제품명]])</f>
        <v>0</v>
      </c>
      <c r="O692" s="131">
        <f>COUNTIF(사출계획!$K$62:$L$87,표4[[#This Row],[제품명]])</f>
        <v>0</v>
      </c>
      <c r="P692" s="131">
        <f>COUNTIF(사출계획!$K$88:$L$110,표4[[#This Row],[제품명]])</f>
        <v>0</v>
      </c>
      <c r="Q692" s="130">
        <f>COUNTIF(사출계획!$M$62:$N$110,표4[[#This Row],[제품명]])</f>
        <v>0</v>
      </c>
      <c r="R692" s="131">
        <f>COUNTIF(사출계획!$M$62:$N$87,표4[[#This Row],[제품명]])</f>
        <v>0</v>
      </c>
      <c r="S692" s="131">
        <f>COUNTIF(사출계획!$M$88:$N$110,표4[[#This Row],[제품명]])</f>
        <v>0</v>
      </c>
      <c r="T692" s="54">
        <f>COUNTIF(사출계획!$O$62:$P$110,표4[[#This Row],[제품명]])</f>
        <v>0</v>
      </c>
      <c r="U692" s="131">
        <f>COUNTIF(사출계획!$O$62:$P$87,표4[[#This Row],[제품명]])</f>
        <v>0</v>
      </c>
      <c r="V692" s="131">
        <f>COUNTIF(사출계획!$O$88:$P$110,표4[[#This Row],[제품명]])</f>
        <v>0</v>
      </c>
      <c r="W692" s="54">
        <f>COUNTIF(사출계획!$Q$62:$R$110,표4[[#This Row],[제품명]])</f>
        <v>0</v>
      </c>
      <c r="X692" s="131">
        <f>COUNTIF(사출계획!$Q$62:$R$87,표4[[#This Row],[제품명]])</f>
        <v>0</v>
      </c>
      <c r="Y692" s="131">
        <f>COUNTIF(사출계획!$Q$88:$R$110,표4[[#This Row],[제품명]])</f>
        <v>0</v>
      </c>
      <c r="Z692" s="54">
        <f>COUNTIF(사출계획!$S$62:$T$110,표4[[#This Row],[제품명]])</f>
        <v>0</v>
      </c>
      <c r="AA692" s="126"/>
      <c r="AB692" s="126"/>
      <c r="AC692" s="33" t="s">
        <v>2867</v>
      </c>
      <c r="AD692" s="129">
        <f>SUMIF(표4[잉크명],표5[[#This Row],[잉크]],표4[월])</f>
        <v>0</v>
      </c>
      <c r="AE692" s="126">
        <f>SUMIF(표4[잉크명],표5[[#This Row],[잉크]],표4[월-3층])</f>
        <v>0</v>
      </c>
      <c r="AF692" s="126">
        <f>SUMIF(표4[잉크명],표5[[#This Row],[잉크]],표4[월-1층])</f>
        <v>0</v>
      </c>
      <c r="AG692" s="133">
        <f>SUMIF(표4[잉크명],표5[[#This Row],[잉크]],표4[화])</f>
        <v>0</v>
      </c>
      <c r="AH692" s="126">
        <f>SUMIF(표4[잉크명],표5[[#This Row],[잉크]],표4[화-3층])</f>
        <v>0</v>
      </c>
      <c r="AI692" s="126">
        <f>SUMIF(표4[잉크명],표5[[#This Row],[잉크]],표4[화-1층])</f>
        <v>0</v>
      </c>
      <c r="AJ692" s="130">
        <f>SUMIF(표4[잉크명],표5[[#This Row],[잉크]],표4[수])</f>
        <v>0</v>
      </c>
      <c r="AK692" s="126">
        <f>SUMIF(표4[잉크명],표5[[#This Row],[잉크]],표4[수-3층])</f>
        <v>0</v>
      </c>
      <c r="AL692" s="126">
        <f>SUMIF(표4[잉크명],표5[[#This Row],[잉크]],표4[수-1층])</f>
        <v>0</v>
      </c>
      <c r="AM692" s="34">
        <f>SUMIF(표4[잉크명],표5[[#This Row],[잉크]],표4[목])</f>
        <v>0</v>
      </c>
      <c r="AN692" s="126">
        <f>SUMIF(표4[잉크명],표5[[#This Row],[잉크]],표4[목-3층])</f>
        <v>0</v>
      </c>
      <c r="AO692" s="126">
        <f>SUMIF(표4[잉크명],표5[[#This Row],[잉크]],표4[목-1층])</f>
        <v>0</v>
      </c>
      <c r="AP692" s="34">
        <f>SUMIF(표4[잉크명],표5[[#This Row],[잉크]],표4[금])</f>
        <v>0</v>
      </c>
      <c r="AQ692" s="126">
        <f>SUMIF(표4[잉크명],표5[[#This Row],[잉크]],표4[금-3층])</f>
        <v>0</v>
      </c>
      <c r="AR692" s="126">
        <f>SUMIF(표4[잉크명],표5[[#This Row],[잉크]],표4[금-1층])</f>
        <v>0</v>
      </c>
      <c r="AS692" s="34">
        <f>SUMIF(표4[잉크명],표5[[#This Row],[잉크]],표4[토])</f>
        <v>0</v>
      </c>
      <c r="AT692" s="126">
        <f>SUMIF(표4[잉크명],표5[[#This Row],[잉크]],표4[토-3층])</f>
        <v>0</v>
      </c>
      <c r="AU692" s="126">
        <f>SUMIF(표4[잉크명],표5[[#This Row],[잉크]],표4[토-1층])</f>
        <v>0</v>
      </c>
      <c r="AV692" s="34">
        <f>SUMIF(표4[잉크명],표5[[#This Row],[잉크]],표4[일])</f>
        <v>0</v>
      </c>
      <c r="AW692" s="126">
        <f>SUMIF(표4[잉크명],표5[[#This Row],[잉크]],표4[일-3층])</f>
        <v>0</v>
      </c>
      <c r="AX692" s="126">
        <f>SUMIF(표4[잉크명],표5[[#This Row],[잉크]],표4[일-1층])</f>
        <v>0</v>
      </c>
      <c r="AY692" s="34">
        <f>SUMIF(표4[잉크명],표5[[#This Row],[잉크]],표4[차주 월])</f>
        <v>0</v>
      </c>
      <c r="AZ692" s="34">
        <f>SUM(표5[[#This Row],[월]:[차주 월]])</f>
        <v>0</v>
      </c>
    </row>
    <row r="693" spans="2:52" x14ac:dyDescent="0.3">
      <c r="B693" s="56" t="s">
        <v>1670</v>
      </c>
      <c r="C693" s="56"/>
      <c r="D693" s="56" t="s">
        <v>1671</v>
      </c>
      <c r="E693" s="54">
        <f>COUNTIF(사출계획!$E$62:$F$110,표4[[#This Row],[제품명]])</f>
        <v>0</v>
      </c>
      <c r="F693" s="131">
        <f>COUNTIF(사출계획!$E$62:$F$87,표4[[#This Row],[제품명]])</f>
        <v>0</v>
      </c>
      <c r="G693" s="131">
        <f>COUNTIF(사출계획!$E$88:$F$110,표4[[#This Row],[제품명]])</f>
        <v>0</v>
      </c>
      <c r="H693" s="54">
        <f>COUNTIF(사출계획!$G$62:$H$110,표4[[#This Row],[제품명]])</f>
        <v>0</v>
      </c>
      <c r="I693" s="132">
        <f>COUNTIF(사출계획!$G$62:$H$87,표4[[#This Row],[제품명]])</f>
        <v>0</v>
      </c>
      <c r="J693" s="132">
        <f>COUNTIF(사출계획!$G$88:$H$110,표4[[#This Row],[제품명]])</f>
        <v>0</v>
      </c>
      <c r="K693" s="54">
        <f>COUNTIF(사출계획!$I$62:$J$110,표4[[#This Row],[제품명]])</f>
        <v>0</v>
      </c>
      <c r="L693" s="131">
        <f>COUNTIF(사출계획!$I$62:$J$87,표4[[#This Row],[제품명]])</f>
        <v>0</v>
      </c>
      <c r="M693" s="131">
        <f>COUNTIF(사출계획!$I$88:$J$110,표4[[#This Row],[제품명]])</f>
        <v>0</v>
      </c>
      <c r="N693" s="129">
        <f>COUNTIF(사출계획!$K$62:$L$110,표4[[#This Row],[제품명]])</f>
        <v>0</v>
      </c>
      <c r="O693" s="131">
        <f>COUNTIF(사출계획!$K$62:$L$87,표4[[#This Row],[제품명]])</f>
        <v>0</v>
      </c>
      <c r="P693" s="131">
        <f>COUNTIF(사출계획!$K$88:$L$110,표4[[#This Row],[제품명]])</f>
        <v>0</v>
      </c>
      <c r="Q693" s="130">
        <f>COUNTIF(사출계획!$M$62:$N$110,표4[[#This Row],[제품명]])</f>
        <v>0</v>
      </c>
      <c r="R693" s="131">
        <f>COUNTIF(사출계획!$M$62:$N$87,표4[[#This Row],[제품명]])</f>
        <v>0</v>
      </c>
      <c r="S693" s="131">
        <f>COUNTIF(사출계획!$M$88:$N$110,표4[[#This Row],[제품명]])</f>
        <v>0</v>
      </c>
      <c r="T693" s="54">
        <f>COUNTIF(사출계획!$O$62:$P$110,표4[[#This Row],[제품명]])</f>
        <v>0</v>
      </c>
      <c r="U693" s="131">
        <f>COUNTIF(사출계획!$O$62:$P$87,표4[[#This Row],[제품명]])</f>
        <v>0</v>
      </c>
      <c r="V693" s="131">
        <f>COUNTIF(사출계획!$O$88:$P$110,표4[[#This Row],[제품명]])</f>
        <v>0</v>
      </c>
      <c r="W693" s="54">
        <f>COUNTIF(사출계획!$Q$62:$R$110,표4[[#This Row],[제품명]])</f>
        <v>0</v>
      </c>
      <c r="X693" s="131">
        <f>COUNTIF(사출계획!$Q$62:$R$87,표4[[#This Row],[제품명]])</f>
        <v>0</v>
      </c>
      <c r="Y693" s="131">
        <f>COUNTIF(사출계획!$Q$88:$R$110,표4[[#This Row],[제품명]])</f>
        <v>0</v>
      </c>
      <c r="Z693" s="54">
        <f>COUNTIF(사출계획!$S$62:$T$110,표4[[#This Row],[제품명]])</f>
        <v>0</v>
      </c>
      <c r="AA693" s="126"/>
      <c r="AB693" s="126"/>
      <c r="AC693" s="308" t="s">
        <v>2868</v>
      </c>
      <c r="AD693" s="129">
        <f>SUMIF(표4[잉크명],표5[[#This Row],[잉크]],표4[월])</f>
        <v>0</v>
      </c>
      <c r="AE693" s="131">
        <f>SUMIF(표4[잉크명],표5[[#This Row],[잉크]],표4[월-3층])</f>
        <v>0</v>
      </c>
      <c r="AF693" s="131">
        <f>SUMIF(표4[잉크명],표5[[#This Row],[잉크]],표4[월-1층])</f>
        <v>0</v>
      </c>
      <c r="AG693" s="133">
        <f>SUMIF(표4[잉크명],표5[[#This Row],[잉크]],표4[화])</f>
        <v>0</v>
      </c>
      <c r="AH693" s="131">
        <f>SUMIF(표4[잉크명],표5[[#This Row],[잉크]],표4[화-3층])</f>
        <v>0</v>
      </c>
      <c r="AI693" s="131">
        <f>SUMIF(표4[잉크명],표5[[#This Row],[잉크]],표4[화-1층])</f>
        <v>0</v>
      </c>
      <c r="AJ693" s="130">
        <f>SUMIF(표4[잉크명],표5[[#This Row],[잉크]],표4[수])</f>
        <v>0</v>
      </c>
      <c r="AK693" s="131">
        <f>SUMIF(표4[잉크명],표5[[#This Row],[잉크]],표4[수-3층])</f>
        <v>0</v>
      </c>
      <c r="AL693" s="131">
        <f>SUMIF(표4[잉크명],표5[[#This Row],[잉크]],표4[수-1층])</f>
        <v>0</v>
      </c>
      <c r="AM693" s="54">
        <f>SUMIF(표4[잉크명],표5[[#This Row],[잉크]],표4[목])</f>
        <v>0</v>
      </c>
      <c r="AN693" s="131">
        <f>SUMIF(표4[잉크명],표5[[#This Row],[잉크]],표4[목-3층])</f>
        <v>0</v>
      </c>
      <c r="AO693" s="131">
        <f>SUMIF(표4[잉크명],표5[[#This Row],[잉크]],표4[목-1층])</f>
        <v>0</v>
      </c>
      <c r="AP693" s="54">
        <f>SUMIF(표4[잉크명],표5[[#This Row],[잉크]],표4[금])</f>
        <v>0</v>
      </c>
      <c r="AQ693" s="131">
        <f>SUMIF(표4[잉크명],표5[[#This Row],[잉크]],표4[금-3층])</f>
        <v>0</v>
      </c>
      <c r="AR693" s="131">
        <f>SUMIF(표4[잉크명],표5[[#This Row],[잉크]],표4[금-1층])</f>
        <v>0</v>
      </c>
      <c r="AS693" s="54">
        <f>SUMIF(표4[잉크명],표5[[#This Row],[잉크]],표4[토])</f>
        <v>0</v>
      </c>
      <c r="AT693" s="131">
        <f>SUMIF(표4[잉크명],표5[[#This Row],[잉크]],표4[토-3층])</f>
        <v>0</v>
      </c>
      <c r="AU693" s="131">
        <f>SUMIF(표4[잉크명],표5[[#This Row],[잉크]],표4[토-1층])</f>
        <v>0</v>
      </c>
      <c r="AV693" s="54">
        <f>SUMIF(표4[잉크명],표5[[#This Row],[잉크]],표4[일])</f>
        <v>0</v>
      </c>
      <c r="AW693" s="131">
        <f>SUMIF(표4[잉크명],표5[[#This Row],[잉크]],표4[일-3층])</f>
        <v>0</v>
      </c>
      <c r="AX693" s="131">
        <f>SUMIF(표4[잉크명],표5[[#This Row],[잉크]],표4[일-1층])</f>
        <v>0</v>
      </c>
      <c r="AY693" s="54">
        <f>SUMIF(표4[잉크명],표5[[#This Row],[잉크]],표4[차주 월])</f>
        <v>0</v>
      </c>
      <c r="AZ693" s="54">
        <f>SUM(표5[[#This Row],[월]:[차주 월]])</f>
        <v>0</v>
      </c>
    </row>
    <row r="694" spans="2:52" x14ac:dyDescent="0.3">
      <c r="B694" s="56" t="s">
        <v>1670</v>
      </c>
      <c r="C694" s="56"/>
      <c r="D694" s="56" t="s">
        <v>3753</v>
      </c>
      <c r="E694" s="54">
        <f>COUNTIF(사출계획!$E$62:$F$110,표4[[#This Row],[제품명]])</f>
        <v>0</v>
      </c>
      <c r="F694" s="131">
        <f>COUNTIF(사출계획!$E$62:$F$87,표4[[#This Row],[제품명]])</f>
        <v>0</v>
      </c>
      <c r="G694" s="131">
        <f>COUNTIF(사출계획!$E$88:$F$110,표4[[#This Row],[제품명]])</f>
        <v>0</v>
      </c>
      <c r="H694" s="54">
        <f>COUNTIF(사출계획!$G$62:$H$110,표4[[#This Row],[제품명]])</f>
        <v>0</v>
      </c>
      <c r="I694" s="132">
        <f>COUNTIF(사출계획!$G$62:$H$87,표4[[#This Row],[제품명]])</f>
        <v>0</v>
      </c>
      <c r="J694" s="132">
        <f>COUNTIF(사출계획!$G$88:$H$110,표4[[#This Row],[제품명]])</f>
        <v>0</v>
      </c>
      <c r="K694" s="54">
        <f>COUNTIF(사출계획!$I$62:$J$110,표4[[#This Row],[제품명]])</f>
        <v>0</v>
      </c>
      <c r="L694" s="131">
        <f>COUNTIF(사출계획!$I$62:$J$87,표4[[#This Row],[제품명]])</f>
        <v>0</v>
      </c>
      <c r="M694" s="131">
        <f>COUNTIF(사출계획!$I$88:$J$110,표4[[#This Row],[제품명]])</f>
        <v>0</v>
      </c>
      <c r="N694" s="129">
        <f>COUNTIF(사출계획!$K$62:$L$110,표4[[#This Row],[제품명]])</f>
        <v>0</v>
      </c>
      <c r="O694" s="131">
        <f>COUNTIF(사출계획!$K$62:$L$87,표4[[#This Row],[제품명]])</f>
        <v>0</v>
      </c>
      <c r="P694" s="131">
        <f>COUNTIF(사출계획!$K$88:$L$110,표4[[#This Row],[제품명]])</f>
        <v>0</v>
      </c>
      <c r="Q694" s="130">
        <f>COUNTIF(사출계획!$M$62:$N$110,표4[[#This Row],[제품명]])</f>
        <v>0</v>
      </c>
      <c r="R694" s="131">
        <f>COUNTIF(사출계획!$M$62:$N$87,표4[[#This Row],[제품명]])</f>
        <v>0</v>
      </c>
      <c r="S694" s="131">
        <f>COUNTIF(사출계획!$M$88:$N$110,표4[[#This Row],[제품명]])</f>
        <v>0</v>
      </c>
      <c r="T694" s="54">
        <f>COUNTIF(사출계획!$O$62:$P$110,표4[[#This Row],[제품명]])</f>
        <v>0</v>
      </c>
      <c r="U694" s="131">
        <f>COUNTIF(사출계획!$O$62:$P$87,표4[[#This Row],[제품명]])</f>
        <v>0</v>
      </c>
      <c r="V694" s="131">
        <f>COUNTIF(사출계획!$O$88:$P$110,표4[[#This Row],[제품명]])</f>
        <v>0</v>
      </c>
      <c r="W694" s="54">
        <f>COUNTIF(사출계획!$Q$62:$R$110,표4[[#This Row],[제품명]])</f>
        <v>0</v>
      </c>
      <c r="X694" s="131">
        <f>COUNTIF(사출계획!$Q$62:$R$87,표4[[#This Row],[제품명]])</f>
        <v>0</v>
      </c>
      <c r="Y694" s="131">
        <f>COUNTIF(사출계획!$Q$88:$R$110,표4[[#This Row],[제품명]])</f>
        <v>0</v>
      </c>
      <c r="Z694" s="54">
        <f>COUNTIF(사출계획!$S$62:$T$110,표4[[#This Row],[제품명]])</f>
        <v>0</v>
      </c>
      <c r="AA694" s="126"/>
      <c r="AB694" s="126"/>
      <c r="AC694" s="309" t="s">
        <v>2880</v>
      </c>
      <c r="AD694" s="129">
        <f>SUMIF(표4[잉크명],표5[[#This Row],[잉크]],표4[월])</f>
        <v>2</v>
      </c>
      <c r="AE694" s="126">
        <f>SUMIF(표4[잉크명],표5[[#This Row],[잉크]],표4[월-3층])</f>
        <v>2</v>
      </c>
      <c r="AF694" s="126">
        <f>SUMIF(표4[잉크명],표5[[#This Row],[잉크]],표4[월-1층])</f>
        <v>0</v>
      </c>
      <c r="AG694" s="133">
        <f>SUMIF(표4[잉크명],표5[[#This Row],[잉크]],표4[화])</f>
        <v>1</v>
      </c>
      <c r="AH694" s="126">
        <f>SUMIF(표4[잉크명],표5[[#This Row],[잉크]],표4[화-3층])</f>
        <v>1</v>
      </c>
      <c r="AI694" s="126">
        <f>SUMIF(표4[잉크명],표5[[#This Row],[잉크]],표4[화-1층])</f>
        <v>0</v>
      </c>
      <c r="AJ694" s="130">
        <f>SUMIF(표4[잉크명],표5[[#This Row],[잉크]],표4[수])</f>
        <v>0</v>
      </c>
      <c r="AK694" s="126">
        <f>SUMIF(표4[잉크명],표5[[#This Row],[잉크]],표4[수-3층])</f>
        <v>0</v>
      </c>
      <c r="AL694" s="126">
        <f>SUMIF(표4[잉크명],표5[[#This Row],[잉크]],표4[수-1층])</f>
        <v>0</v>
      </c>
      <c r="AM694" s="34">
        <f>SUMIF(표4[잉크명],표5[[#This Row],[잉크]],표4[목])</f>
        <v>0</v>
      </c>
      <c r="AN694" s="126">
        <f>SUMIF(표4[잉크명],표5[[#This Row],[잉크]],표4[목-3층])</f>
        <v>0</v>
      </c>
      <c r="AO694" s="126">
        <f>SUMIF(표4[잉크명],표5[[#This Row],[잉크]],표4[목-1층])</f>
        <v>0</v>
      </c>
      <c r="AP694" s="34">
        <f>SUMIF(표4[잉크명],표5[[#This Row],[잉크]],표4[금])</f>
        <v>0</v>
      </c>
      <c r="AQ694" s="126">
        <f>SUMIF(표4[잉크명],표5[[#This Row],[잉크]],표4[금-3층])</f>
        <v>0</v>
      </c>
      <c r="AR694" s="126">
        <f>SUMIF(표4[잉크명],표5[[#This Row],[잉크]],표4[금-1층])</f>
        <v>0</v>
      </c>
      <c r="AS694" s="34">
        <f>SUMIF(표4[잉크명],표5[[#This Row],[잉크]],표4[토])</f>
        <v>0</v>
      </c>
      <c r="AT694" s="126">
        <f>SUMIF(표4[잉크명],표5[[#This Row],[잉크]],표4[토-3층])</f>
        <v>0</v>
      </c>
      <c r="AU694" s="126">
        <f>SUMIF(표4[잉크명],표5[[#This Row],[잉크]],표4[토-1층])</f>
        <v>0</v>
      </c>
      <c r="AV694" s="34">
        <f>SUMIF(표4[잉크명],표5[[#This Row],[잉크]],표4[일])</f>
        <v>0</v>
      </c>
      <c r="AW694" s="126">
        <f>SUMIF(표4[잉크명],표5[[#This Row],[잉크]],표4[일-3층])</f>
        <v>0</v>
      </c>
      <c r="AX694" s="126">
        <f>SUMIF(표4[잉크명],표5[[#This Row],[잉크]],표4[일-1층])</f>
        <v>0</v>
      </c>
      <c r="AY694" s="34">
        <f>SUMIF(표4[잉크명],표5[[#This Row],[잉크]],표4[차주 월])</f>
        <v>0</v>
      </c>
      <c r="AZ694" s="34">
        <f>SUM(표5[[#This Row],[월]:[차주 월]])</f>
        <v>6</v>
      </c>
    </row>
    <row r="695" spans="2:52" x14ac:dyDescent="0.3">
      <c r="B695" s="56" t="s">
        <v>1670</v>
      </c>
      <c r="C695" s="56"/>
      <c r="D695" s="56" t="s">
        <v>1669</v>
      </c>
      <c r="E695" s="54">
        <f>COUNTIF(사출계획!$E$62:$F$110,표4[[#This Row],[제품명]])</f>
        <v>0</v>
      </c>
      <c r="F695" s="131">
        <f>COUNTIF(사출계획!$E$62:$F$87,표4[[#This Row],[제품명]])</f>
        <v>0</v>
      </c>
      <c r="G695" s="131">
        <f>COUNTIF(사출계획!$E$88:$F$110,표4[[#This Row],[제품명]])</f>
        <v>0</v>
      </c>
      <c r="H695" s="54">
        <f>COUNTIF(사출계획!$G$62:$H$110,표4[[#This Row],[제품명]])</f>
        <v>0</v>
      </c>
      <c r="I695" s="132">
        <f>COUNTIF(사출계획!$G$62:$H$87,표4[[#This Row],[제품명]])</f>
        <v>0</v>
      </c>
      <c r="J695" s="132">
        <f>COUNTIF(사출계획!$G$88:$H$110,표4[[#This Row],[제품명]])</f>
        <v>0</v>
      </c>
      <c r="K695" s="54">
        <f>COUNTIF(사출계획!$I$62:$J$110,표4[[#This Row],[제품명]])</f>
        <v>0</v>
      </c>
      <c r="L695" s="131">
        <f>COUNTIF(사출계획!$I$62:$J$87,표4[[#This Row],[제품명]])</f>
        <v>0</v>
      </c>
      <c r="M695" s="131">
        <f>COUNTIF(사출계획!$I$88:$J$110,표4[[#This Row],[제품명]])</f>
        <v>0</v>
      </c>
      <c r="N695" s="129">
        <f>COUNTIF(사출계획!$K$62:$L$110,표4[[#This Row],[제품명]])</f>
        <v>0</v>
      </c>
      <c r="O695" s="131">
        <f>COUNTIF(사출계획!$K$62:$L$87,표4[[#This Row],[제품명]])</f>
        <v>0</v>
      </c>
      <c r="P695" s="131">
        <f>COUNTIF(사출계획!$K$88:$L$110,표4[[#This Row],[제품명]])</f>
        <v>0</v>
      </c>
      <c r="Q695" s="130">
        <f>COUNTIF(사출계획!$M$62:$N$110,표4[[#This Row],[제품명]])</f>
        <v>0</v>
      </c>
      <c r="R695" s="131">
        <f>COUNTIF(사출계획!$M$62:$N$87,표4[[#This Row],[제품명]])</f>
        <v>0</v>
      </c>
      <c r="S695" s="131">
        <f>COUNTIF(사출계획!$M$88:$N$110,표4[[#This Row],[제품명]])</f>
        <v>0</v>
      </c>
      <c r="T695" s="54">
        <f>COUNTIF(사출계획!$O$62:$P$110,표4[[#This Row],[제품명]])</f>
        <v>0</v>
      </c>
      <c r="U695" s="131">
        <f>COUNTIF(사출계획!$O$62:$P$87,표4[[#This Row],[제품명]])</f>
        <v>0</v>
      </c>
      <c r="V695" s="131">
        <f>COUNTIF(사출계획!$O$88:$P$110,표4[[#This Row],[제품명]])</f>
        <v>0</v>
      </c>
      <c r="W695" s="54">
        <f>COUNTIF(사출계획!$Q$62:$R$110,표4[[#This Row],[제품명]])</f>
        <v>0</v>
      </c>
      <c r="X695" s="131">
        <f>COUNTIF(사출계획!$Q$62:$R$87,표4[[#This Row],[제품명]])</f>
        <v>0</v>
      </c>
      <c r="Y695" s="131">
        <f>COUNTIF(사출계획!$Q$88:$R$110,표4[[#This Row],[제품명]])</f>
        <v>0</v>
      </c>
      <c r="Z695" s="54">
        <f>COUNTIF(사출계획!$S$62:$T$110,표4[[#This Row],[제품명]])</f>
        <v>0</v>
      </c>
      <c r="AA695" s="126"/>
      <c r="AB695" s="126"/>
      <c r="AC695" s="309" t="s">
        <v>2881</v>
      </c>
      <c r="AD695" s="129">
        <f>SUMIF(표4[잉크명],표5[[#This Row],[잉크]],표4[월])</f>
        <v>0</v>
      </c>
      <c r="AE695" s="126">
        <f>SUMIF(표4[잉크명],표5[[#This Row],[잉크]],표4[월-3층])</f>
        <v>0</v>
      </c>
      <c r="AF695" s="126">
        <f>SUMIF(표4[잉크명],표5[[#This Row],[잉크]],표4[월-1층])</f>
        <v>0</v>
      </c>
      <c r="AG695" s="133">
        <f>SUMIF(표4[잉크명],표5[[#This Row],[잉크]],표4[화])</f>
        <v>0</v>
      </c>
      <c r="AH695" s="126">
        <f>SUMIF(표4[잉크명],표5[[#This Row],[잉크]],표4[화-3층])</f>
        <v>0</v>
      </c>
      <c r="AI695" s="126">
        <f>SUMIF(표4[잉크명],표5[[#This Row],[잉크]],표4[화-1층])</f>
        <v>0</v>
      </c>
      <c r="AJ695" s="130">
        <f>SUMIF(표4[잉크명],표5[[#This Row],[잉크]],표4[수])</f>
        <v>0</v>
      </c>
      <c r="AK695" s="126">
        <f>SUMIF(표4[잉크명],표5[[#This Row],[잉크]],표4[수-3층])</f>
        <v>0</v>
      </c>
      <c r="AL695" s="126">
        <f>SUMIF(표4[잉크명],표5[[#This Row],[잉크]],표4[수-1층])</f>
        <v>0</v>
      </c>
      <c r="AM695" s="34">
        <f>SUMIF(표4[잉크명],표5[[#This Row],[잉크]],표4[목])</f>
        <v>0</v>
      </c>
      <c r="AN695" s="126">
        <f>SUMIF(표4[잉크명],표5[[#This Row],[잉크]],표4[목-3층])</f>
        <v>0</v>
      </c>
      <c r="AO695" s="126">
        <f>SUMIF(표4[잉크명],표5[[#This Row],[잉크]],표4[목-1층])</f>
        <v>0</v>
      </c>
      <c r="AP695" s="34">
        <f>SUMIF(표4[잉크명],표5[[#This Row],[잉크]],표4[금])</f>
        <v>0</v>
      </c>
      <c r="AQ695" s="126">
        <f>SUMIF(표4[잉크명],표5[[#This Row],[잉크]],표4[금-3층])</f>
        <v>0</v>
      </c>
      <c r="AR695" s="126">
        <f>SUMIF(표4[잉크명],표5[[#This Row],[잉크]],표4[금-1층])</f>
        <v>0</v>
      </c>
      <c r="AS695" s="34">
        <f>SUMIF(표4[잉크명],표5[[#This Row],[잉크]],표4[토])</f>
        <v>0</v>
      </c>
      <c r="AT695" s="126">
        <f>SUMIF(표4[잉크명],표5[[#This Row],[잉크]],표4[토-3층])</f>
        <v>0</v>
      </c>
      <c r="AU695" s="126">
        <f>SUMIF(표4[잉크명],표5[[#This Row],[잉크]],표4[토-1층])</f>
        <v>0</v>
      </c>
      <c r="AV695" s="34">
        <f>SUMIF(표4[잉크명],표5[[#This Row],[잉크]],표4[일])</f>
        <v>0</v>
      </c>
      <c r="AW695" s="126">
        <f>SUMIF(표4[잉크명],표5[[#This Row],[잉크]],표4[일-3층])</f>
        <v>0</v>
      </c>
      <c r="AX695" s="126">
        <f>SUMIF(표4[잉크명],표5[[#This Row],[잉크]],표4[일-1층])</f>
        <v>0</v>
      </c>
      <c r="AY695" s="34">
        <f>SUMIF(표4[잉크명],표5[[#This Row],[잉크]],표4[차주 월])</f>
        <v>0</v>
      </c>
      <c r="AZ695" s="34">
        <f>SUM(표5[[#This Row],[월]:[차주 월]])</f>
        <v>0</v>
      </c>
    </row>
    <row r="696" spans="2:52" x14ac:dyDescent="0.3">
      <c r="B696" s="56" t="s">
        <v>2520</v>
      </c>
      <c r="C696" s="246"/>
      <c r="D696" s="246" t="s">
        <v>1745</v>
      </c>
      <c r="E696" s="54">
        <f>COUNTIF(사출계획!$E$62:$F$110,표4[[#This Row],[제품명]])</f>
        <v>0</v>
      </c>
      <c r="F696" s="131">
        <f>COUNTIF(사출계획!$E$62:$F$87,표4[[#This Row],[제품명]])</f>
        <v>0</v>
      </c>
      <c r="G696" s="131">
        <f>COUNTIF(사출계획!$E$88:$F$110,표4[[#This Row],[제품명]])</f>
        <v>0</v>
      </c>
      <c r="H696" s="54">
        <f>COUNTIF(사출계획!$G$62:$H$110,표4[[#This Row],[제품명]])</f>
        <v>0</v>
      </c>
      <c r="I696" s="132">
        <f>COUNTIF(사출계획!$G$62:$H$87,표4[[#This Row],[제품명]])</f>
        <v>0</v>
      </c>
      <c r="J696" s="132">
        <f>COUNTIF(사출계획!$G$88:$H$110,표4[[#This Row],[제품명]])</f>
        <v>0</v>
      </c>
      <c r="K696" s="54">
        <f>COUNTIF(사출계획!$I$62:$J$110,표4[[#This Row],[제품명]])</f>
        <v>0</v>
      </c>
      <c r="L696" s="131">
        <f>COUNTIF(사출계획!$I$62:$J$87,표4[[#This Row],[제품명]])</f>
        <v>0</v>
      </c>
      <c r="M696" s="131">
        <f>COUNTIF(사출계획!$I$88:$J$110,표4[[#This Row],[제품명]])</f>
        <v>0</v>
      </c>
      <c r="N696" s="129">
        <f>COUNTIF(사출계획!$K$62:$L$110,표4[[#This Row],[제품명]])</f>
        <v>0</v>
      </c>
      <c r="O696" s="131">
        <f>COUNTIF(사출계획!$K$62:$L$87,표4[[#This Row],[제품명]])</f>
        <v>0</v>
      </c>
      <c r="P696" s="131">
        <f>COUNTIF(사출계획!$K$88:$L$110,표4[[#This Row],[제품명]])</f>
        <v>0</v>
      </c>
      <c r="Q696" s="130">
        <f>COUNTIF(사출계획!$M$62:$N$110,표4[[#This Row],[제품명]])</f>
        <v>0</v>
      </c>
      <c r="R696" s="131">
        <f>COUNTIF(사출계획!$M$62:$N$87,표4[[#This Row],[제품명]])</f>
        <v>0</v>
      </c>
      <c r="S696" s="131">
        <f>COUNTIF(사출계획!$M$88:$N$110,표4[[#This Row],[제품명]])</f>
        <v>0</v>
      </c>
      <c r="T696" s="54">
        <f>COUNTIF(사출계획!$O$62:$P$110,표4[[#This Row],[제품명]])</f>
        <v>0</v>
      </c>
      <c r="U696" s="131">
        <f>COUNTIF(사출계획!$O$62:$P$87,표4[[#This Row],[제품명]])</f>
        <v>0</v>
      </c>
      <c r="V696" s="131">
        <f>COUNTIF(사출계획!$O$88:$P$110,표4[[#This Row],[제품명]])</f>
        <v>0</v>
      </c>
      <c r="W696" s="54">
        <f>COUNTIF(사출계획!$Q$62:$R$110,표4[[#This Row],[제품명]])</f>
        <v>0</v>
      </c>
      <c r="X696" s="131">
        <f>COUNTIF(사출계획!$Q$62:$R$87,표4[[#This Row],[제품명]])</f>
        <v>0</v>
      </c>
      <c r="Y696" s="131">
        <f>COUNTIF(사출계획!$Q$88:$R$110,표4[[#This Row],[제품명]])</f>
        <v>0</v>
      </c>
      <c r="Z696" s="54">
        <f>COUNTIF(사출계획!$S$62:$T$110,표4[[#This Row],[제품명]])</f>
        <v>0</v>
      </c>
      <c r="AA696" s="126"/>
      <c r="AB696" s="126"/>
      <c r="AC696" s="309" t="s">
        <v>2882</v>
      </c>
      <c r="AD696" s="129">
        <f>SUMIF(표4[잉크명],표5[[#This Row],[잉크]],표4[월])</f>
        <v>2</v>
      </c>
      <c r="AE696" s="126">
        <f>SUMIF(표4[잉크명],표5[[#This Row],[잉크]],표4[월-3층])</f>
        <v>2</v>
      </c>
      <c r="AF696" s="126">
        <f>SUMIF(표4[잉크명],표5[[#This Row],[잉크]],표4[월-1층])</f>
        <v>0</v>
      </c>
      <c r="AG696" s="133">
        <f>SUMIF(표4[잉크명],표5[[#This Row],[잉크]],표4[화])</f>
        <v>1</v>
      </c>
      <c r="AH696" s="126">
        <f>SUMIF(표4[잉크명],표5[[#This Row],[잉크]],표4[화-3층])</f>
        <v>1</v>
      </c>
      <c r="AI696" s="126">
        <f>SUMIF(표4[잉크명],표5[[#This Row],[잉크]],표4[화-1층])</f>
        <v>0</v>
      </c>
      <c r="AJ696" s="130">
        <f>SUMIF(표4[잉크명],표5[[#This Row],[잉크]],표4[수])</f>
        <v>0</v>
      </c>
      <c r="AK696" s="126">
        <f>SUMIF(표4[잉크명],표5[[#This Row],[잉크]],표4[수-3층])</f>
        <v>0</v>
      </c>
      <c r="AL696" s="126">
        <f>SUMIF(표4[잉크명],표5[[#This Row],[잉크]],표4[수-1층])</f>
        <v>0</v>
      </c>
      <c r="AM696" s="34">
        <f>SUMIF(표4[잉크명],표5[[#This Row],[잉크]],표4[목])</f>
        <v>0</v>
      </c>
      <c r="AN696" s="126">
        <f>SUMIF(표4[잉크명],표5[[#This Row],[잉크]],표4[목-3층])</f>
        <v>0</v>
      </c>
      <c r="AO696" s="126">
        <f>SUMIF(표4[잉크명],표5[[#This Row],[잉크]],표4[목-1층])</f>
        <v>0</v>
      </c>
      <c r="AP696" s="34">
        <f>SUMIF(표4[잉크명],표5[[#This Row],[잉크]],표4[금])</f>
        <v>0</v>
      </c>
      <c r="AQ696" s="126">
        <f>SUMIF(표4[잉크명],표5[[#This Row],[잉크]],표4[금-3층])</f>
        <v>0</v>
      </c>
      <c r="AR696" s="126">
        <f>SUMIF(표4[잉크명],표5[[#This Row],[잉크]],표4[금-1층])</f>
        <v>0</v>
      </c>
      <c r="AS696" s="34">
        <f>SUMIF(표4[잉크명],표5[[#This Row],[잉크]],표4[토])</f>
        <v>0</v>
      </c>
      <c r="AT696" s="126">
        <f>SUMIF(표4[잉크명],표5[[#This Row],[잉크]],표4[토-3층])</f>
        <v>0</v>
      </c>
      <c r="AU696" s="126">
        <f>SUMIF(표4[잉크명],표5[[#This Row],[잉크]],표4[토-1층])</f>
        <v>0</v>
      </c>
      <c r="AV696" s="34">
        <f>SUMIF(표4[잉크명],표5[[#This Row],[잉크]],표4[일])</f>
        <v>0</v>
      </c>
      <c r="AW696" s="126">
        <f>SUMIF(표4[잉크명],표5[[#This Row],[잉크]],표4[일-3층])</f>
        <v>0</v>
      </c>
      <c r="AX696" s="126">
        <f>SUMIF(표4[잉크명],표5[[#This Row],[잉크]],표4[일-1층])</f>
        <v>0</v>
      </c>
      <c r="AY696" s="34">
        <f>SUMIF(표4[잉크명],표5[[#This Row],[잉크]],표4[차주 월])</f>
        <v>0</v>
      </c>
      <c r="AZ696" s="34">
        <f>SUM(표5[[#This Row],[월]:[차주 월]])</f>
        <v>6</v>
      </c>
    </row>
    <row r="697" spans="2:52" x14ac:dyDescent="0.3">
      <c r="B697" s="56" t="s">
        <v>4160</v>
      </c>
      <c r="C697" s="246"/>
      <c r="D697" s="246" t="s">
        <v>1674</v>
      </c>
      <c r="E697" s="54">
        <f>COUNTIF(사출계획!$E$62:$F$110,표4[[#This Row],[제품명]])</f>
        <v>0</v>
      </c>
      <c r="F697" s="131">
        <f>COUNTIF(사출계획!$E$62:$F$87,표4[[#This Row],[제품명]])</f>
        <v>0</v>
      </c>
      <c r="G697" s="131">
        <f>COUNTIF(사출계획!$E$88:$F$110,표4[[#This Row],[제품명]])</f>
        <v>0</v>
      </c>
      <c r="H697" s="54">
        <f>COUNTIF(사출계획!$G$62:$H$110,표4[[#This Row],[제품명]])</f>
        <v>0</v>
      </c>
      <c r="I697" s="132">
        <f>COUNTIF(사출계획!$G$62:$H$87,표4[[#This Row],[제품명]])</f>
        <v>0</v>
      </c>
      <c r="J697" s="132">
        <f>COUNTIF(사출계획!$G$88:$H$110,표4[[#This Row],[제품명]])</f>
        <v>0</v>
      </c>
      <c r="K697" s="54">
        <f>COUNTIF(사출계획!$I$62:$J$110,표4[[#This Row],[제품명]])</f>
        <v>0</v>
      </c>
      <c r="L697" s="131">
        <f>COUNTIF(사출계획!$I$62:$J$87,표4[[#This Row],[제품명]])</f>
        <v>0</v>
      </c>
      <c r="M697" s="131">
        <f>COUNTIF(사출계획!$I$88:$J$110,표4[[#This Row],[제품명]])</f>
        <v>0</v>
      </c>
      <c r="N697" s="129">
        <f>COUNTIF(사출계획!$K$62:$L$110,표4[[#This Row],[제품명]])</f>
        <v>0</v>
      </c>
      <c r="O697" s="131">
        <f>COUNTIF(사출계획!$K$62:$L$87,표4[[#This Row],[제품명]])</f>
        <v>0</v>
      </c>
      <c r="P697" s="131">
        <f>COUNTIF(사출계획!$K$88:$L$110,표4[[#This Row],[제품명]])</f>
        <v>0</v>
      </c>
      <c r="Q697" s="130">
        <f>COUNTIF(사출계획!$M$62:$N$110,표4[[#This Row],[제품명]])</f>
        <v>0</v>
      </c>
      <c r="R697" s="131">
        <f>COUNTIF(사출계획!$M$62:$N$87,표4[[#This Row],[제품명]])</f>
        <v>0</v>
      </c>
      <c r="S697" s="131">
        <f>COUNTIF(사출계획!$M$88:$N$110,표4[[#This Row],[제품명]])</f>
        <v>0</v>
      </c>
      <c r="T697" s="54">
        <f>COUNTIF(사출계획!$O$62:$P$110,표4[[#This Row],[제품명]])</f>
        <v>0</v>
      </c>
      <c r="U697" s="131">
        <f>COUNTIF(사출계획!$O$62:$P$87,표4[[#This Row],[제품명]])</f>
        <v>0</v>
      </c>
      <c r="V697" s="131">
        <f>COUNTIF(사출계획!$O$88:$P$110,표4[[#This Row],[제품명]])</f>
        <v>0</v>
      </c>
      <c r="W697" s="54">
        <f>COUNTIF(사출계획!$Q$62:$R$110,표4[[#This Row],[제품명]])</f>
        <v>0</v>
      </c>
      <c r="X697" s="131">
        <f>COUNTIF(사출계획!$Q$62:$R$87,표4[[#This Row],[제품명]])</f>
        <v>0</v>
      </c>
      <c r="Y697" s="131">
        <f>COUNTIF(사출계획!$Q$88:$R$110,표4[[#This Row],[제품명]])</f>
        <v>0</v>
      </c>
      <c r="Z697" s="54">
        <f>COUNTIF(사출계획!$S$62:$T$110,표4[[#This Row],[제품명]])</f>
        <v>0</v>
      </c>
      <c r="AA697" s="126"/>
      <c r="AB697" s="126"/>
      <c r="AC697" s="309" t="s">
        <v>2883</v>
      </c>
      <c r="AD697" s="129">
        <f>SUMIF(표4[잉크명],표5[[#This Row],[잉크]],표4[월])</f>
        <v>0</v>
      </c>
      <c r="AE697" s="126">
        <f>SUMIF(표4[잉크명],표5[[#This Row],[잉크]],표4[월-3층])</f>
        <v>0</v>
      </c>
      <c r="AF697" s="126">
        <f>SUMIF(표4[잉크명],표5[[#This Row],[잉크]],표4[월-1층])</f>
        <v>0</v>
      </c>
      <c r="AG697" s="133">
        <f>SUMIF(표4[잉크명],표5[[#This Row],[잉크]],표4[화])</f>
        <v>0</v>
      </c>
      <c r="AH697" s="126">
        <f>SUMIF(표4[잉크명],표5[[#This Row],[잉크]],표4[화-3층])</f>
        <v>0</v>
      </c>
      <c r="AI697" s="126">
        <f>SUMIF(표4[잉크명],표5[[#This Row],[잉크]],표4[화-1층])</f>
        <v>0</v>
      </c>
      <c r="AJ697" s="130">
        <f>SUMIF(표4[잉크명],표5[[#This Row],[잉크]],표4[수])</f>
        <v>0</v>
      </c>
      <c r="AK697" s="126">
        <f>SUMIF(표4[잉크명],표5[[#This Row],[잉크]],표4[수-3층])</f>
        <v>0</v>
      </c>
      <c r="AL697" s="126">
        <f>SUMIF(표4[잉크명],표5[[#This Row],[잉크]],표4[수-1층])</f>
        <v>0</v>
      </c>
      <c r="AM697" s="34">
        <f>SUMIF(표4[잉크명],표5[[#This Row],[잉크]],표4[목])</f>
        <v>0</v>
      </c>
      <c r="AN697" s="126">
        <f>SUMIF(표4[잉크명],표5[[#This Row],[잉크]],표4[목-3층])</f>
        <v>0</v>
      </c>
      <c r="AO697" s="126">
        <f>SUMIF(표4[잉크명],표5[[#This Row],[잉크]],표4[목-1층])</f>
        <v>0</v>
      </c>
      <c r="AP697" s="34">
        <f>SUMIF(표4[잉크명],표5[[#This Row],[잉크]],표4[금])</f>
        <v>0</v>
      </c>
      <c r="AQ697" s="126">
        <f>SUMIF(표4[잉크명],표5[[#This Row],[잉크]],표4[금-3층])</f>
        <v>0</v>
      </c>
      <c r="AR697" s="126">
        <f>SUMIF(표4[잉크명],표5[[#This Row],[잉크]],표4[금-1층])</f>
        <v>0</v>
      </c>
      <c r="AS697" s="34">
        <f>SUMIF(표4[잉크명],표5[[#This Row],[잉크]],표4[토])</f>
        <v>0</v>
      </c>
      <c r="AT697" s="126">
        <f>SUMIF(표4[잉크명],표5[[#This Row],[잉크]],표4[토-3층])</f>
        <v>0</v>
      </c>
      <c r="AU697" s="126">
        <f>SUMIF(표4[잉크명],표5[[#This Row],[잉크]],표4[토-1층])</f>
        <v>0</v>
      </c>
      <c r="AV697" s="34">
        <f>SUMIF(표4[잉크명],표5[[#This Row],[잉크]],표4[일])</f>
        <v>0</v>
      </c>
      <c r="AW697" s="126">
        <f>SUMIF(표4[잉크명],표5[[#This Row],[잉크]],표4[일-3층])</f>
        <v>0</v>
      </c>
      <c r="AX697" s="126">
        <f>SUMIF(표4[잉크명],표5[[#This Row],[잉크]],표4[일-1층])</f>
        <v>0</v>
      </c>
      <c r="AY697" s="34">
        <f>SUMIF(표4[잉크명],표5[[#This Row],[잉크]],표4[차주 월])</f>
        <v>0</v>
      </c>
      <c r="AZ697" s="34">
        <f>SUM(표5[[#This Row],[월]:[차주 월]])</f>
        <v>0</v>
      </c>
    </row>
    <row r="698" spans="2:52" x14ac:dyDescent="0.3">
      <c r="B698" s="56" t="s">
        <v>1677</v>
      </c>
      <c r="C698" s="282"/>
      <c r="D698" s="194" t="s">
        <v>4005</v>
      </c>
      <c r="E698" s="54">
        <f>COUNTIF(사출계획!$E$62:$F$110,표4[[#This Row],[제품명]])</f>
        <v>2</v>
      </c>
      <c r="F698" s="131">
        <f>COUNTIF(사출계획!$E$62:$F$87,표4[[#This Row],[제품명]])</f>
        <v>2</v>
      </c>
      <c r="G698" s="131">
        <f>COUNTIF(사출계획!$E$88:$F$110,표4[[#This Row],[제품명]])</f>
        <v>0</v>
      </c>
      <c r="H698" s="54">
        <f>COUNTIF(사출계획!$G$62:$H$110,표4[[#This Row],[제품명]])</f>
        <v>0</v>
      </c>
      <c r="I698" s="132">
        <f>COUNTIF(사출계획!$G$62:$H$87,표4[[#This Row],[제품명]])</f>
        <v>0</v>
      </c>
      <c r="J698" s="132">
        <f>COUNTIF(사출계획!$G$88:$H$110,표4[[#This Row],[제품명]])</f>
        <v>0</v>
      </c>
      <c r="K698" s="54">
        <f>COUNTIF(사출계획!$I$62:$J$110,표4[[#This Row],[제품명]])</f>
        <v>0</v>
      </c>
      <c r="L698" s="131">
        <f>COUNTIF(사출계획!$I$62:$J$87,표4[[#This Row],[제품명]])</f>
        <v>0</v>
      </c>
      <c r="M698" s="131">
        <f>COUNTIF(사출계획!$I$88:$J$110,표4[[#This Row],[제품명]])</f>
        <v>0</v>
      </c>
      <c r="N698" s="129">
        <f>COUNTIF(사출계획!$K$62:$L$110,표4[[#This Row],[제품명]])</f>
        <v>0</v>
      </c>
      <c r="O698" s="131">
        <f>COUNTIF(사출계획!$K$62:$L$87,표4[[#This Row],[제품명]])</f>
        <v>0</v>
      </c>
      <c r="P698" s="131">
        <f>COUNTIF(사출계획!$K$88:$L$110,표4[[#This Row],[제품명]])</f>
        <v>0</v>
      </c>
      <c r="Q698" s="130">
        <f>COUNTIF(사출계획!$M$62:$N$110,표4[[#This Row],[제품명]])</f>
        <v>0</v>
      </c>
      <c r="R698" s="131">
        <f>COUNTIF(사출계획!$M$62:$N$87,표4[[#This Row],[제품명]])</f>
        <v>0</v>
      </c>
      <c r="S698" s="131">
        <f>COUNTIF(사출계획!$M$88:$N$110,표4[[#This Row],[제품명]])</f>
        <v>0</v>
      </c>
      <c r="T698" s="54">
        <f>COUNTIF(사출계획!$O$62:$P$110,표4[[#This Row],[제품명]])</f>
        <v>0</v>
      </c>
      <c r="U698" s="131">
        <f>COUNTIF(사출계획!$O$62:$P$87,표4[[#This Row],[제품명]])</f>
        <v>0</v>
      </c>
      <c r="V698" s="131">
        <f>COUNTIF(사출계획!$O$88:$P$110,표4[[#This Row],[제품명]])</f>
        <v>0</v>
      </c>
      <c r="W698" s="54">
        <f>COUNTIF(사출계획!$Q$62:$R$110,표4[[#This Row],[제품명]])</f>
        <v>0</v>
      </c>
      <c r="X698" s="131">
        <f>COUNTIF(사출계획!$Q$62:$R$87,표4[[#This Row],[제품명]])</f>
        <v>0</v>
      </c>
      <c r="Y698" s="131">
        <f>COUNTIF(사출계획!$Q$88:$R$110,표4[[#This Row],[제품명]])</f>
        <v>0</v>
      </c>
      <c r="Z698" s="54">
        <f>COUNTIF(사출계획!$S$62:$T$110,표4[[#This Row],[제품명]])</f>
        <v>0</v>
      </c>
      <c r="AA698" s="126"/>
      <c r="AB698" s="126"/>
      <c r="AC698" s="309" t="s">
        <v>2884</v>
      </c>
      <c r="AD698" s="129">
        <f>SUMIF(표4[잉크명],표5[[#This Row],[잉크]],표4[월])</f>
        <v>0</v>
      </c>
      <c r="AE698" s="126">
        <f>SUMIF(표4[잉크명],표5[[#This Row],[잉크]],표4[월-3층])</f>
        <v>0</v>
      </c>
      <c r="AF698" s="126">
        <f>SUMIF(표4[잉크명],표5[[#This Row],[잉크]],표4[월-1층])</f>
        <v>0</v>
      </c>
      <c r="AG698" s="133">
        <f>SUMIF(표4[잉크명],표5[[#This Row],[잉크]],표4[화])</f>
        <v>0</v>
      </c>
      <c r="AH698" s="126">
        <f>SUMIF(표4[잉크명],표5[[#This Row],[잉크]],표4[화-3층])</f>
        <v>0</v>
      </c>
      <c r="AI698" s="126">
        <f>SUMIF(표4[잉크명],표5[[#This Row],[잉크]],표4[화-1층])</f>
        <v>0</v>
      </c>
      <c r="AJ698" s="130">
        <f>SUMIF(표4[잉크명],표5[[#This Row],[잉크]],표4[수])</f>
        <v>0</v>
      </c>
      <c r="AK698" s="126">
        <f>SUMIF(표4[잉크명],표5[[#This Row],[잉크]],표4[수-3층])</f>
        <v>0</v>
      </c>
      <c r="AL698" s="126">
        <f>SUMIF(표4[잉크명],표5[[#This Row],[잉크]],표4[수-1층])</f>
        <v>0</v>
      </c>
      <c r="AM698" s="34">
        <f>SUMIF(표4[잉크명],표5[[#This Row],[잉크]],표4[목])</f>
        <v>0</v>
      </c>
      <c r="AN698" s="126">
        <f>SUMIF(표4[잉크명],표5[[#This Row],[잉크]],표4[목-3층])</f>
        <v>0</v>
      </c>
      <c r="AO698" s="126">
        <f>SUMIF(표4[잉크명],표5[[#This Row],[잉크]],표4[목-1층])</f>
        <v>0</v>
      </c>
      <c r="AP698" s="34">
        <f>SUMIF(표4[잉크명],표5[[#This Row],[잉크]],표4[금])</f>
        <v>0</v>
      </c>
      <c r="AQ698" s="126">
        <f>SUMIF(표4[잉크명],표5[[#This Row],[잉크]],표4[금-3층])</f>
        <v>0</v>
      </c>
      <c r="AR698" s="126">
        <f>SUMIF(표4[잉크명],표5[[#This Row],[잉크]],표4[금-1층])</f>
        <v>0</v>
      </c>
      <c r="AS698" s="34">
        <f>SUMIF(표4[잉크명],표5[[#This Row],[잉크]],표4[토])</f>
        <v>0</v>
      </c>
      <c r="AT698" s="126">
        <f>SUMIF(표4[잉크명],표5[[#This Row],[잉크]],표4[토-3층])</f>
        <v>0</v>
      </c>
      <c r="AU698" s="126">
        <f>SUMIF(표4[잉크명],표5[[#This Row],[잉크]],표4[토-1층])</f>
        <v>0</v>
      </c>
      <c r="AV698" s="34">
        <f>SUMIF(표4[잉크명],표5[[#This Row],[잉크]],표4[일])</f>
        <v>0</v>
      </c>
      <c r="AW698" s="126">
        <f>SUMIF(표4[잉크명],표5[[#This Row],[잉크]],표4[일-3층])</f>
        <v>0</v>
      </c>
      <c r="AX698" s="126">
        <f>SUMIF(표4[잉크명],표5[[#This Row],[잉크]],표4[일-1층])</f>
        <v>0</v>
      </c>
      <c r="AY698" s="34">
        <f>SUMIF(표4[잉크명],표5[[#This Row],[잉크]],표4[차주 월])</f>
        <v>0</v>
      </c>
      <c r="AZ698" s="34">
        <f>SUM(표5[[#This Row],[월]:[차주 월]])</f>
        <v>0</v>
      </c>
    </row>
    <row r="699" spans="2:52" x14ac:dyDescent="0.3">
      <c r="B699" s="56" t="s">
        <v>1677</v>
      </c>
      <c r="C699" s="282"/>
      <c r="D699" s="194" t="s">
        <v>4071</v>
      </c>
      <c r="E699" s="54">
        <f>COUNTIF(사출계획!$E$62:$F$110,표4[[#This Row],[제품명]])</f>
        <v>2</v>
      </c>
      <c r="F699" s="131">
        <f>COUNTIF(사출계획!$E$62:$F$87,표4[[#This Row],[제품명]])</f>
        <v>2</v>
      </c>
      <c r="G699" s="131">
        <f>COUNTIF(사출계획!$E$88:$F$110,표4[[#This Row],[제품명]])</f>
        <v>0</v>
      </c>
      <c r="H699" s="54">
        <f>COUNTIF(사출계획!$G$62:$H$110,표4[[#This Row],[제품명]])</f>
        <v>0</v>
      </c>
      <c r="I699" s="132">
        <f>COUNTIF(사출계획!$G$62:$H$87,표4[[#This Row],[제품명]])</f>
        <v>0</v>
      </c>
      <c r="J699" s="132">
        <f>COUNTIF(사출계획!$G$88:$H$110,표4[[#This Row],[제품명]])</f>
        <v>0</v>
      </c>
      <c r="K699" s="54">
        <f>COUNTIF(사출계획!$I$62:$J$110,표4[[#This Row],[제품명]])</f>
        <v>0</v>
      </c>
      <c r="L699" s="131">
        <f>COUNTIF(사출계획!$I$62:$J$87,표4[[#This Row],[제품명]])</f>
        <v>0</v>
      </c>
      <c r="M699" s="131">
        <f>COUNTIF(사출계획!$I$88:$J$110,표4[[#This Row],[제품명]])</f>
        <v>0</v>
      </c>
      <c r="N699" s="129">
        <f>COUNTIF(사출계획!$K$62:$L$110,표4[[#This Row],[제품명]])</f>
        <v>0</v>
      </c>
      <c r="O699" s="131">
        <f>COUNTIF(사출계획!$K$62:$L$87,표4[[#This Row],[제품명]])</f>
        <v>0</v>
      </c>
      <c r="P699" s="131">
        <f>COUNTIF(사출계획!$K$88:$L$110,표4[[#This Row],[제품명]])</f>
        <v>0</v>
      </c>
      <c r="Q699" s="130">
        <f>COUNTIF(사출계획!$M$62:$N$110,표4[[#This Row],[제품명]])</f>
        <v>0</v>
      </c>
      <c r="R699" s="131">
        <f>COUNTIF(사출계획!$M$62:$N$87,표4[[#This Row],[제품명]])</f>
        <v>0</v>
      </c>
      <c r="S699" s="131">
        <f>COUNTIF(사출계획!$M$88:$N$110,표4[[#This Row],[제품명]])</f>
        <v>0</v>
      </c>
      <c r="T699" s="54">
        <f>COUNTIF(사출계획!$O$62:$P$110,표4[[#This Row],[제품명]])</f>
        <v>0</v>
      </c>
      <c r="U699" s="131">
        <f>COUNTIF(사출계획!$O$62:$P$87,표4[[#This Row],[제품명]])</f>
        <v>0</v>
      </c>
      <c r="V699" s="131">
        <f>COUNTIF(사출계획!$O$88:$P$110,표4[[#This Row],[제품명]])</f>
        <v>0</v>
      </c>
      <c r="W699" s="54">
        <f>COUNTIF(사출계획!$Q$62:$R$110,표4[[#This Row],[제품명]])</f>
        <v>0</v>
      </c>
      <c r="X699" s="131">
        <f>COUNTIF(사출계획!$Q$62:$R$87,표4[[#This Row],[제품명]])</f>
        <v>0</v>
      </c>
      <c r="Y699" s="131">
        <f>COUNTIF(사출계획!$Q$88:$R$110,표4[[#This Row],[제품명]])</f>
        <v>0</v>
      </c>
      <c r="Z699" s="54">
        <f>COUNTIF(사출계획!$S$62:$T$110,표4[[#This Row],[제품명]])</f>
        <v>0</v>
      </c>
      <c r="AA699" s="126"/>
      <c r="AB699" s="126"/>
      <c r="AC699" s="309" t="s">
        <v>2885</v>
      </c>
      <c r="AD699" s="129">
        <f>SUMIF(표4[잉크명],표5[[#This Row],[잉크]],표4[월])</f>
        <v>0</v>
      </c>
      <c r="AE699" s="131">
        <f>SUMIF(표4[잉크명],표5[[#This Row],[잉크]],표4[월-3층])</f>
        <v>0</v>
      </c>
      <c r="AF699" s="131">
        <f>SUMIF(표4[잉크명],표5[[#This Row],[잉크]],표4[월-1층])</f>
        <v>0</v>
      </c>
      <c r="AG699" s="133">
        <f>SUMIF(표4[잉크명],표5[[#This Row],[잉크]],표4[화])</f>
        <v>0</v>
      </c>
      <c r="AH699" s="131">
        <f>SUMIF(표4[잉크명],표5[[#This Row],[잉크]],표4[화-3층])</f>
        <v>0</v>
      </c>
      <c r="AI699" s="131">
        <f>SUMIF(표4[잉크명],표5[[#This Row],[잉크]],표4[화-1층])</f>
        <v>0</v>
      </c>
      <c r="AJ699" s="130">
        <f>SUMIF(표4[잉크명],표5[[#This Row],[잉크]],표4[수])</f>
        <v>0</v>
      </c>
      <c r="AK699" s="131">
        <f>SUMIF(표4[잉크명],표5[[#This Row],[잉크]],표4[수-3층])</f>
        <v>0</v>
      </c>
      <c r="AL699" s="131">
        <f>SUMIF(표4[잉크명],표5[[#This Row],[잉크]],표4[수-1층])</f>
        <v>0</v>
      </c>
      <c r="AM699" s="54">
        <f>SUMIF(표4[잉크명],표5[[#This Row],[잉크]],표4[목])</f>
        <v>0</v>
      </c>
      <c r="AN699" s="131">
        <f>SUMIF(표4[잉크명],표5[[#This Row],[잉크]],표4[목-3층])</f>
        <v>0</v>
      </c>
      <c r="AO699" s="131">
        <f>SUMIF(표4[잉크명],표5[[#This Row],[잉크]],표4[목-1층])</f>
        <v>0</v>
      </c>
      <c r="AP699" s="54">
        <f>SUMIF(표4[잉크명],표5[[#This Row],[잉크]],표4[금])</f>
        <v>0</v>
      </c>
      <c r="AQ699" s="131">
        <f>SUMIF(표4[잉크명],표5[[#This Row],[잉크]],표4[금-3층])</f>
        <v>0</v>
      </c>
      <c r="AR699" s="131">
        <f>SUMIF(표4[잉크명],표5[[#This Row],[잉크]],표4[금-1층])</f>
        <v>0</v>
      </c>
      <c r="AS699" s="54">
        <f>SUMIF(표4[잉크명],표5[[#This Row],[잉크]],표4[토])</f>
        <v>0</v>
      </c>
      <c r="AT699" s="131">
        <f>SUMIF(표4[잉크명],표5[[#This Row],[잉크]],표4[토-3층])</f>
        <v>0</v>
      </c>
      <c r="AU699" s="131">
        <f>SUMIF(표4[잉크명],표5[[#This Row],[잉크]],표4[토-1층])</f>
        <v>0</v>
      </c>
      <c r="AV699" s="54">
        <f>SUMIF(표4[잉크명],표5[[#This Row],[잉크]],표4[일])</f>
        <v>0</v>
      </c>
      <c r="AW699" s="131">
        <f>SUMIF(표4[잉크명],표5[[#This Row],[잉크]],표4[일-3층])</f>
        <v>0</v>
      </c>
      <c r="AX699" s="131">
        <f>SUMIF(표4[잉크명],표5[[#This Row],[잉크]],표4[일-1층])</f>
        <v>0</v>
      </c>
      <c r="AY699" s="54">
        <f>SUMIF(표4[잉크명],표5[[#This Row],[잉크]],표4[차주 월])</f>
        <v>0</v>
      </c>
      <c r="AZ699" s="54">
        <f>SUM(표5[[#This Row],[월]:[차주 월]])</f>
        <v>0</v>
      </c>
    </row>
    <row r="700" spans="2:52" x14ac:dyDescent="0.3">
      <c r="B700" s="179" t="s">
        <v>1682</v>
      </c>
      <c r="C700" s="37"/>
      <c r="D700" s="195" t="s">
        <v>1683</v>
      </c>
      <c r="E700" s="54">
        <f>COUNTIF(사출계획!$E$62:$F$110,표4[[#This Row],[제품명]])</f>
        <v>0</v>
      </c>
      <c r="F700" s="131">
        <f>COUNTIF(사출계획!$E$62:$F$87,표4[[#This Row],[제품명]])</f>
        <v>0</v>
      </c>
      <c r="G700" s="131">
        <f>COUNTIF(사출계획!$E$88:$F$110,표4[[#This Row],[제품명]])</f>
        <v>0</v>
      </c>
      <c r="H700" s="54">
        <f>COUNTIF(사출계획!$G$62:$H$110,표4[[#This Row],[제품명]])</f>
        <v>0</v>
      </c>
      <c r="I700" s="132">
        <f>COUNTIF(사출계획!$G$62:$H$87,표4[[#This Row],[제품명]])</f>
        <v>0</v>
      </c>
      <c r="J700" s="132">
        <f>COUNTIF(사출계획!$G$88:$H$110,표4[[#This Row],[제품명]])</f>
        <v>0</v>
      </c>
      <c r="K700" s="54">
        <f>COUNTIF(사출계획!$I$62:$J$110,표4[[#This Row],[제품명]])</f>
        <v>0</v>
      </c>
      <c r="L700" s="131">
        <f>COUNTIF(사출계획!$I$62:$J$87,표4[[#This Row],[제품명]])</f>
        <v>0</v>
      </c>
      <c r="M700" s="131">
        <f>COUNTIF(사출계획!$I$88:$J$110,표4[[#This Row],[제품명]])</f>
        <v>0</v>
      </c>
      <c r="N700" s="129">
        <f>COUNTIF(사출계획!$K$62:$L$110,표4[[#This Row],[제품명]])</f>
        <v>0</v>
      </c>
      <c r="O700" s="131">
        <f>COUNTIF(사출계획!$K$62:$L$87,표4[[#This Row],[제품명]])</f>
        <v>0</v>
      </c>
      <c r="P700" s="131">
        <f>COUNTIF(사출계획!$K$88:$L$110,표4[[#This Row],[제품명]])</f>
        <v>0</v>
      </c>
      <c r="Q700" s="130">
        <f>COUNTIF(사출계획!$M$62:$N$110,표4[[#This Row],[제품명]])</f>
        <v>0</v>
      </c>
      <c r="R700" s="131">
        <f>COUNTIF(사출계획!$M$62:$N$87,표4[[#This Row],[제품명]])</f>
        <v>0</v>
      </c>
      <c r="S700" s="131">
        <f>COUNTIF(사출계획!$M$88:$N$110,표4[[#This Row],[제품명]])</f>
        <v>0</v>
      </c>
      <c r="T700" s="54">
        <f>COUNTIF(사출계획!$O$62:$P$110,표4[[#This Row],[제품명]])</f>
        <v>0</v>
      </c>
      <c r="U700" s="131">
        <f>COUNTIF(사출계획!$O$62:$P$87,표4[[#This Row],[제품명]])</f>
        <v>0</v>
      </c>
      <c r="V700" s="131">
        <f>COUNTIF(사출계획!$O$88:$P$110,표4[[#This Row],[제품명]])</f>
        <v>0</v>
      </c>
      <c r="W700" s="54">
        <f>COUNTIF(사출계획!$Q$62:$R$110,표4[[#This Row],[제품명]])</f>
        <v>0</v>
      </c>
      <c r="X700" s="131">
        <f>COUNTIF(사출계획!$Q$62:$R$87,표4[[#This Row],[제품명]])</f>
        <v>0</v>
      </c>
      <c r="Y700" s="131">
        <f>COUNTIF(사출계획!$Q$88:$R$110,표4[[#This Row],[제품명]])</f>
        <v>0</v>
      </c>
      <c r="Z700" s="54">
        <f>COUNTIF(사출계획!$S$62:$T$110,표4[[#This Row],[제품명]])</f>
        <v>0</v>
      </c>
      <c r="AA700" s="126"/>
      <c r="AB700" s="126"/>
      <c r="AC700" s="310" t="s">
        <v>2899</v>
      </c>
      <c r="AD700" s="129">
        <f>SUMIF(표4[잉크명],표5[[#This Row],[잉크]],표4[월])</f>
        <v>0</v>
      </c>
      <c r="AE700" s="131">
        <f>SUMIF(표4[잉크명],표5[[#This Row],[잉크]],표4[월-3층])</f>
        <v>0</v>
      </c>
      <c r="AF700" s="131">
        <f>SUMIF(표4[잉크명],표5[[#This Row],[잉크]],표4[월-1층])</f>
        <v>0</v>
      </c>
      <c r="AG700" s="133">
        <f>SUMIF(표4[잉크명],표5[[#This Row],[잉크]],표4[화])</f>
        <v>0</v>
      </c>
      <c r="AH700" s="131">
        <f>SUMIF(표4[잉크명],표5[[#This Row],[잉크]],표4[화-3층])</f>
        <v>0</v>
      </c>
      <c r="AI700" s="131">
        <f>SUMIF(표4[잉크명],표5[[#This Row],[잉크]],표4[화-1층])</f>
        <v>0</v>
      </c>
      <c r="AJ700" s="130">
        <f>SUMIF(표4[잉크명],표5[[#This Row],[잉크]],표4[수])</f>
        <v>0</v>
      </c>
      <c r="AK700" s="131">
        <f>SUMIF(표4[잉크명],표5[[#This Row],[잉크]],표4[수-3층])</f>
        <v>0</v>
      </c>
      <c r="AL700" s="131">
        <f>SUMIF(표4[잉크명],표5[[#This Row],[잉크]],표4[수-1층])</f>
        <v>0</v>
      </c>
      <c r="AM700" s="54">
        <f>SUMIF(표4[잉크명],표5[[#This Row],[잉크]],표4[목])</f>
        <v>0</v>
      </c>
      <c r="AN700" s="131">
        <f>SUMIF(표4[잉크명],표5[[#This Row],[잉크]],표4[목-3층])</f>
        <v>0</v>
      </c>
      <c r="AO700" s="131">
        <f>SUMIF(표4[잉크명],표5[[#This Row],[잉크]],표4[목-1층])</f>
        <v>0</v>
      </c>
      <c r="AP700" s="54">
        <f>SUMIF(표4[잉크명],표5[[#This Row],[잉크]],표4[금])</f>
        <v>0</v>
      </c>
      <c r="AQ700" s="131">
        <f>SUMIF(표4[잉크명],표5[[#This Row],[잉크]],표4[금-3층])</f>
        <v>0</v>
      </c>
      <c r="AR700" s="131">
        <f>SUMIF(표4[잉크명],표5[[#This Row],[잉크]],표4[금-1층])</f>
        <v>0</v>
      </c>
      <c r="AS700" s="54">
        <f>SUMIF(표4[잉크명],표5[[#This Row],[잉크]],표4[토])</f>
        <v>0</v>
      </c>
      <c r="AT700" s="131">
        <f>SUMIF(표4[잉크명],표5[[#This Row],[잉크]],표4[토-3층])</f>
        <v>0</v>
      </c>
      <c r="AU700" s="131">
        <f>SUMIF(표4[잉크명],표5[[#This Row],[잉크]],표4[토-1층])</f>
        <v>0</v>
      </c>
      <c r="AV700" s="54">
        <f>SUMIF(표4[잉크명],표5[[#This Row],[잉크]],표4[일])</f>
        <v>0</v>
      </c>
      <c r="AW700" s="131">
        <f>SUMIF(표4[잉크명],표5[[#This Row],[잉크]],표4[일-3층])</f>
        <v>0</v>
      </c>
      <c r="AX700" s="131">
        <f>SUMIF(표4[잉크명],표5[[#This Row],[잉크]],표4[일-1층])</f>
        <v>0</v>
      </c>
      <c r="AY700" s="54">
        <f>SUMIF(표4[잉크명],표5[[#This Row],[잉크]],표4[차주 월])</f>
        <v>0</v>
      </c>
      <c r="AZ700" s="54">
        <f>SUM(표5[[#This Row],[월]:[차주 월]])</f>
        <v>0</v>
      </c>
    </row>
    <row r="701" spans="2:52" x14ac:dyDescent="0.3">
      <c r="B701" s="179" t="s">
        <v>1687</v>
      </c>
      <c r="C701" s="37"/>
      <c r="D701" s="33" t="s">
        <v>1688</v>
      </c>
      <c r="E701" s="34">
        <f>COUNTIF(사출계획!$E$62:$F$110,표4[[#This Row],[제품명]])</f>
        <v>0</v>
      </c>
      <c r="F701" s="126">
        <f>COUNTIF(사출계획!$E$62:$F$87,표4[[#This Row],[제품명]])</f>
        <v>0</v>
      </c>
      <c r="G701" s="126">
        <f>COUNTIF(사출계획!$E$88:$F$110,표4[[#This Row],[제품명]])</f>
        <v>0</v>
      </c>
      <c r="H701" s="34">
        <f>COUNTIF(사출계획!$G$62:$H$110,표4[[#This Row],[제품명]])</f>
        <v>0</v>
      </c>
      <c r="I701" s="128">
        <f>COUNTIF(사출계획!$G$62:$H$87,표4[[#This Row],[제품명]])</f>
        <v>0</v>
      </c>
      <c r="J701" s="128">
        <f>COUNTIF(사출계획!$G$88:$H$110,표4[[#This Row],[제품명]])</f>
        <v>0</v>
      </c>
      <c r="K701" s="34">
        <f>COUNTIF(사출계획!$I$62:$J$110,표4[[#This Row],[제품명]])</f>
        <v>0</v>
      </c>
      <c r="L701" s="126">
        <f>COUNTIF(사출계획!$I$62:$J$87,표4[[#This Row],[제품명]])</f>
        <v>0</v>
      </c>
      <c r="M701" s="126">
        <f>COUNTIF(사출계획!$I$88:$J$110,표4[[#This Row],[제품명]])</f>
        <v>0</v>
      </c>
      <c r="N701" s="129">
        <f>COUNTIF(사출계획!$K$62:$L$110,표4[[#This Row],[제품명]])</f>
        <v>0</v>
      </c>
      <c r="O701" s="126">
        <f>COUNTIF(사출계획!$K$62:$L$87,표4[[#This Row],[제품명]])</f>
        <v>0</v>
      </c>
      <c r="P701" s="126">
        <f>COUNTIF(사출계획!$K$88:$L$110,표4[[#This Row],[제품명]])</f>
        <v>0</v>
      </c>
      <c r="Q701" s="130">
        <f>COUNTIF(사출계획!$M$62:$N$110,표4[[#This Row],[제품명]])</f>
        <v>0</v>
      </c>
      <c r="R701" s="126">
        <f>COUNTIF(사출계획!$M$62:$N$87,표4[[#This Row],[제품명]])</f>
        <v>0</v>
      </c>
      <c r="S701" s="126">
        <f>COUNTIF(사출계획!$M$88:$N$110,표4[[#This Row],[제품명]])</f>
        <v>0</v>
      </c>
      <c r="T701" s="34">
        <f>COUNTIF(사출계획!$O$62:$P$110,표4[[#This Row],[제품명]])</f>
        <v>0</v>
      </c>
      <c r="U701" s="126">
        <f>COUNTIF(사출계획!$O$62:$P$87,표4[[#This Row],[제품명]])</f>
        <v>0</v>
      </c>
      <c r="V701" s="126">
        <f>COUNTIF(사출계획!$O$88:$P$110,표4[[#This Row],[제품명]])</f>
        <v>0</v>
      </c>
      <c r="W701" s="34">
        <f>COUNTIF(사출계획!$Q$62:$R$110,표4[[#This Row],[제품명]])</f>
        <v>0</v>
      </c>
      <c r="X701" s="126">
        <f>COUNTIF(사출계획!$Q$62:$R$87,표4[[#This Row],[제품명]])</f>
        <v>0</v>
      </c>
      <c r="Y701" s="126">
        <f>COUNTIF(사출계획!$Q$88:$R$110,표4[[#This Row],[제품명]])</f>
        <v>0</v>
      </c>
      <c r="Z701" s="34">
        <f>COUNTIF(사출계획!$S$62:$T$110,표4[[#This Row],[제품명]])</f>
        <v>0</v>
      </c>
      <c r="AA701" s="126"/>
      <c r="AB701" s="126"/>
      <c r="AC701" s="310" t="s">
        <v>2900</v>
      </c>
      <c r="AD701" s="129">
        <f>SUMIF(표4[잉크명],표5[[#This Row],[잉크]],표4[월])</f>
        <v>0</v>
      </c>
      <c r="AE701" s="131">
        <f>SUMIF(표4[잉크명],표5[[#This Row],[잉크]],표4[월-3층])</f>
        <v>0</v>
      </c>
      <c r="AF701" s="131">
        <f>SUMIF(표4[잉크명],표5[[#This Row],[잉크]],표4[월-1층])</f>
        <v>0</v>
      </c>
      <c r="AG701" s="133">
        <f>SUMIF(표4[잉크명],표5[[#This Row],[잉크]],표4[화])</f>
        <v>0</v>
      </c>
      <c r="AH701" s="131">
        <f>SUMIF(표4[잉크명],표5[[#This Row],[잉크]],표4[화-3층])</f>
        <v>0</v>
      </c>
      <c r="AI701" s="131">
        <f>SUMIF(표4[잉크명],표5[[#This Row],[잉크]],표4[화-1층])</f>
        <v>0</v>
      </c>
      <c r="AJ701" s="130">
        <f>SUMIF(표4[잉크명],표5[[#This Row],[잉크]],표4[수])</f>
        <v>0</v>
      </c>
      <c r="AK701" s="131">
        <f>SUMIF(표4[잉크명],표5[[#This Row],[잉크]],표4[수-3층])</f>
        <v>0</v>
      </c>
      <c r="AL701" s="131">
        <f>SUMIF(표4[잉크명],표5[[#This Row],[잉크]],표4[수-1층])</f>
        <v>0</v>
      </c>
      <c r="AM701" s="54">
        <f>SUMIF(표4[잉크명],표5[[#This Row],[잉크]],표4[목])</f>
        <v>0</v>
      </c>
      <c r="AN701" s="131">
        <f>SUMIF(표4[잉크명],표5[[#This Row],[잉크]],표4[목-3층])</f>
        <v>0</v>
      </c>
      <c r="AO701" s="131">
        <f>SUMIF(표4[잉크명],표5[[#This Row],[잉크]],표4[목-1층])</f>
        <v>0</v>
      </c>
      <c r="AP701" s="54">
        <f>SUMIF(표4[잉크명],표5[[#This Row],[잉크]],표4[금])</f>
        <v>0</v>
      </c>
      <c r="AQ701" s="131">
        <f>SUMIF(표4[잉크명],표5[[#This Row],[잉크]],표4[금-3층])</f>
        <v>0</v>
      </c>
      <c r="AR701" s="131">
        <f>SUMIF(표4[잉크명],표5[[#This Row],[잉크]],표4[금-1층])</f>
        <v>0</v>
      </c>
      <c r="AS701" s="54">
        <f>SUMIF(표4[잉크명],표5[[#This Row],[잉크]],표4[토])</f>
        <v>0</v>
      </c>
      <c r="AT701" s="131">
        <f>SUMIF(표4[잉크명],표5[[#This Row],[잉크]],표4[토-3층])</f>
        <v>0</v>
      </c>
      <c r="AU701" s="131">
        <f>SUMIF(표4[잉크명],표5[[#This Row],[잉크]],표4[토-1층])</f>
        <v>0</v>
      </c>
      <c r="AV701" s="54">
        <f>SUMIF(표4[잉크명],표5[[#This Row],[잉크]],표4[일])</f>
        <v>0</v>
      </c>
      <c r="AW701" s="131">
        <f>SUMIF(표4[잉크명],표5[[#This Row],[잉크]],표4[일-3층])</f>
        <v>0</v>
      </c>
      <c r="AX701" s="131">
        <f>SUMIF(표4[잉크명],표5[[#This Row],[잉크]],표4[일-1층])</f>
        <v>0</v>
      </c>
      <c r="AY701" s="54">
        <f>SUMIF(표4[잉크명],표5[[#This Row],[잉크]],표4[차주 월])</f>
        <v>0</v>
      </c>
      <c r="AZ701" s="54">
        <f>SUM(표5[[#This Row],[월]:[차주 월]])</f>
        <v>0</v>
      </c>
    </row>
    <row r="702" spans="2:52" x14ac:dyDescent="0.3">
      <c r="B702" s="179" t="s">
        <v>1687</v>
      </c>
      <c r="C702" s="37"/>
      <c r="D702" s="195" t="s">
        <v>1689</v>
      </c>
      <c r="E702" s="54">
        <f>COUNTIF(사출계획!$E$62:$F$110,표4[[#This Row],[제품명]])</f>
        <v>0</v>
      </c>
      <c r="F702" s="131">
        <f>COUNTIF(사출계획!$E$62:$F$87,표4[[#This Row],[제품명]])</f>
        <v>0</v>
      </c>
      <c r="G702" s="131">
        <f>COUNTIF(사출계획!$E$88:$F$110,표4[[#This Row],[제품명]])</f>
        <v>0</v>
      </c>
      <c r="H702" s="54">
        <f>COUNTIF(사출계획!$G$62:$H$110,표4[[#This Row],[제품명]])</f>
        <v>0</v>
      </c>
      <c r="I702" s="132">
        <f>COUNTIF(사출계획!$G$62:$H$87,표4[[#This Row],[제품명]])</f>
        <v>0</v>
      </c>
      <c r="J702" s="132">
        <f>COUNTIF(사출계획!$G$88:$H$110,표4[[#This Row],[제품명]])</f>
        <v>0</v>
      </c>
      <c r="K702" s="54">
        <f>COUNTIF(사출계획!$I$62:$J$110,표4[[#This Row],[제품명]])</f>
        <v>0</v>
      </c>
      <c r="L702" s="131">
        <f>COUNTIF(사출계획!$I$62:$J$87,표4[[#This Row],[제품명]])</f>
        <v>0</v>
      </c>
      <c r="M702" s="131">
        <f>COUNTIF(사출계획!$I$88:$J$110,표4[[#This Row],[제품명]])</f>
        <v>0</v>
      </c>
      <c r="N702" s="129">
        <f>COUNTIF(사출계획!$K$62:$L$110,표4[[#This Row],[제품명]])</f>
        <v>0</v>
      </c>
      <c r="O702" s="131">
        <f>COUNTIF(사출계획!$K$62:$L$87,표4[[#This Row],[제품명]])</f>
        <v>0</v>
      </c>
      <c r="P702" s="131">
        <f>COUNTIF(사출계획!$K$88:$L$110,표4[[#This Row],[제품명]])</f>
        <v>0</v>
      </c>
      <c r="Q702" s="130">
        <f>COUNTIF(사출계획!$M$62:$N$110,표4[[#This Row],[제품명]])</f>
        <v>0</v>
      </c>
      <c r="R702" s="131">
        <f>COUNTIF(사출계획!$M$62:$N$87,표4[[#This Row],[제품명]])</f>
        <v>0</v>
      </c>
      <c r="S702" s="131">
        <f>COUNTIF(사출계획!$M$88:$N$110,표4[[#This Row],[제품명]])</f>
        <v>0</v>
      </c>
      <c r="T702" s="54">
        <f>COUNTIF(사출계획!$O$62:$P$110,표4[[#This Row],[제품명]])</f>
        <v>0</v>
      </c>
      <c r="U702" s="131">
        <f>COUNTIF(사출계획!$O$62:$P$87,표4[[#This Row],[제품명]])</f>
        <v>0</v>
      </c>
      <c r="V702" s="131">
        <f>COUNTIF(사출계획!$O$88:$P$110,표4[[#This Row],[제품명]])</f>
        <v>0</v>
      </c>
      <c r="W702" s="54">
        <f>COUNTIF(사출계획!$Q$62:$R$110,표4[[#This Row],[제품명]])</f>
        <v>0</v>
      </c>
      <c r="X702" s="131">
        <f>COUNTIF(사출계획!$Q$62:$R$87,표4[[#This Row],[제품명]])</f>
        <v>0</v>
      </c>
      <c r="Y702" s="131">
        <f>COUNTIF(사출계획!$Q$88:$R$110,표4[[#This Row],[제품명]])</f>
        <v>0</v>
      </c>
      <c r="Z702" s="54">
        <f>COUNTIF(사출계획!$S$62:$T$110,표4[[#This Row],[제품명]])</f>
        <v>0</v>
      </c>
      <c r="AA702" s="126"/>
      <c r="AB702" s="126"/>
      <c r="AC702" s="33" t="s">
        <v>2903</v>
      </c>
      <c r="AD702" s="129">
        <f>SUMIF(표4[잉크명],표5[[#This Row],[잉크]],표4[월])</f>
        <v>0</v>
      </c>
      <c r="AE702" s="126">
        <f>SUMIF(표4[잉크명],표5[[#This Row],[잉크]],표4[월-3층])</f>
        <v>0</v>
      </c>
      <c r="AF702" s="126">
        <f>SUMIF(표4[잉크명],표5[[#This Row],[잉크]],표4[월-1층])</f>
        <v>0</v>
      </c>
      <c r="AG702" s="133">
        <f>SUMIF(표4[잉크명],표5[[#This Row],[잉크]],표4[화])</f>
        <v>0</v>
      </c>
      <c r="AH702" s="126">
        <f>SUMIF(표4[잉크명],표5[[#This Row],[잉크]],표4[화-3층])</f>
        <v>0</v>
      </c>
      <c r="AI702" s="126">
        <f>SUMIF(표4[잉크명],표5[[#This Row],[잉크]],표4[화-1층])</f>
        <v>0</v>
      </c>
      <c r="AJ702" s="130">
        <f>SUMIF(표4[잉크명],표5[[#This Row],[잉크]],표4[수])</f>
        <v>0</v>
      </c>
      <c r="AK702" s="126">
        <f>SUMIF(표4[잉크명],표5[[#This Row],[잉크]],표4[수-3층])</f>
        <v>0</v>
      </c>
      <c r="AL702" s="126">
        <f>SUMIF(표4[잉크명],표5[[#This Row],[잉크]],표4[수-1층])</f>
        <v>0</v>
      </c>
      <c r="AM702" s="34">
        <f>SUMIF(표4[잉크명],표5[[#This Row],[잉크]],표4[목])</f>
        <v>0</v>
      </c>
      <c r="AN702" s="126">
        <f>SUMIF(표4[잉크명],표5[[#This Row],[잉크]],표4[목-3층])</f>
        <v>0</v>
      </c>
      <c r="AO702" s="126">
        <f>SUMIF(표4[잉크명],표5[[#This Row],[잉크]],표4[목-1층])</f>
        <v>0</v>
      </c>
      <c r="AP702" s="34">
        <f>SUMIF(표4[잉크명],표5[[#This Row],[잉크]],표4[금])</f>
        <v>0</v>
      </c>
      <c r="AQ702" s="126">
        <f>SUMIF(표4[잉크명],표5[[#This Row],[잉크]],표4[금-3층])</f>
        <v>0</v>
      </c>
      <c r="AR702" s="126">
        <f>SUMIF(표4[잉크명],표5[[#This Row],[잉크]],표4[금-1층])</f>
        <v>0</v>
      </c>
      <c r="AS702" s="34">
        <f>SUMIF(표4[잉크명],표5[[#This Row],[잉크]],표4[토])</f>
        <v>0</v>
      </c>
      <c r="AT702" s="126">
        <f>SUMIF(표4[잉크명],표5[[#This Row],[잉크]],표4[토-3층])</f>
        <v>0</v>
      </c>
      <c r="AU702" s="126">
        <f>SUMIF(표4[잉크명],표5[[#This Row],[잉크]],표4[토-1층])</f>
        <v>0</v>
      </c>
      <c r="AV702" s="34">
        <f>SUMIF(표4[잉크명],표5[[#This Row],[잉크]],표4[일])</f>
        <v>0</v>
      </c>
      <c r="AW702" s="126">
        <f>SUMIF(표4[잉크명],표5[[#This Row],[잉크]],표4[일-3층])</f>
        <v>0</v>
      </c>
      <c r="AX702" s="126">
        <f>SUMIF(표4[잉크명],표5[[#This Row],[잉크]],표4[일-1층])</f>
        <v>0</v>
      </c>
      <c r="AY702" s="34">
        <f>SUMIF(표4[잉크명],표5[[#This Row],[잉크]],표4[차주 월])</f>
        <v>0</v>
      </c>
      <c r="AZ702" s="34">
        <f>SUM(표5[[#This Row],[월]:[차주 월]])</f>
        <v>0</v>
      </c>
    </row>
    <row r="703" spans="2:52" x14ac:dyDescent="0.3">
      <c r="B703" s="179" t="s">
        <v>1690</v>
      </c>
      <c r="C703" s="37"/>
      <c r="D703" s="33" t="s">
        <v>1691</v>
      </c>
      <c r="E703" s="34">
        <f>COUNTIF(사출계획!$E$62:$F$110,표4[[#This Row],[제품명]])</f>
        <v>0</v>
      </c>
      <c r="F703" s="126">
        <f>COUNTIF(사출계획!$E$62:$F$87,표4[[#This Row],[제품명]])</f>
        <v>0</v>
      </c>
      <c r="G703" s="126">
        <f>COUNTIF(사출계획!$E$88:$F$110,표4[[#This Row],[제품명]])</f>
        <v>0</v>
      </c>
      <c r="H703" s="34">
        <f>COUNTIF(사출계획!$G$62:$H$110,표4[[#This Row],[제품명]])</f>
        <v>0</v>
      </c>
      <c r="I703" s="128">
        <f>COUNTIF(사출계획!$G$62:$H$87,표4[[#This Row],[제품명]])</f>
        <v>0</v>
      </c>
      <c r="J703" s="128">
        <f>COUNTIF(사출계획!$G$88:$H$110,표4[[#This Row],[제품명]])</f>
        <v>0</v>
      </c>
      <c r="K703" s="34">
        <f>COUNTIF(사출계획!$I$62:$J$110,표4[[#This Row],[제품명]])</f>
        <v>0</v>
      </c>
      <c r="L703" s="126">
        <f>COUNTIF(사출계획!$I$62:$J$87,표4[[#This Row],[제품명]])</f>
        <v>0</v>
      </c>
      <c r="M703" s="126">
        <f>COUNTIF(사출계획!$I$88:$J$110,표4[[#This Row],[제품명]])</f>
        <v>0</v>
      </c>
      <c r="N703" s="129">
        <f>COUNTIF(사출계획!$K$62:$L$110,표4[[#This Row],[제품명]])</f>
        <v>0</v>
      </c>
      <c r="O703" s="126">
        <f>COUNTIF(사출계획!$K$62:$L$87,표4[[#This Row],[제품명]])</f>
        <v>0</v>
      </c>
      <c r="P703" s="126">
        <f>COUNTIF(사출계획!$K$88:$L$110,표4[[#This Row],[제품명]])</f>
        <v>0</v>
      </c>
      <c r="Q703" s="130">
        <f>COUNTIF(사출계획!$M$62:$N$110,표4[[#This Row],[제품명]])</f>
        <v>0</v>
      </c>
      <c r="R703" s="126">
        <f>COUNTIF(사출계획!$M$62:$N$87,표4[[#This Row],[제품명]])</f>
        <v>0</v>
      </c>
      <c r="S703" s="126">
        <f>COUNTIF(사출계획!$M$88:$N$110,표4[[#This Row],[제품명]])</f>
        <v>0</v>
      </c>
      <c r="T703" s="34">
        <f>COUNTIF(사출계획!$O$62:$P$110,표4[[#This Row],[제품명]])</f>
        <v>0</v>
      </c>
      <c r="U703" s="126">
        <f>COUNTIF(사출계획!$O$62:$P$87,표4[[#This Row],[제품명]])</f>
        <v>0</v>
      </c>
      <c r="V703" s="126">
        <f>COUNTIF(사출계획!$O$88:$P$110,표4[[#This Row],[제품명]])</f>
        <v>0</v>
      </c>
      <c r="W703" s="34">
        <f>COUNTIF(사출계획!$Q$62:$R$110,표4[[#This Row],[제품명]])</f>
        <v>0</v>
      </c>
      <c r="X703" s="126">
        <f>COUNTIF(사출계획!$Q$62:$R$87,표4[[#This Row],[제품명]])</f>
        <v>0</v>
      </c>
      <c r="Y703" s="126">
        <f>COUNTIF(사출계획!$Q$88:$R$110,표4[[#This Row],[제품명]])</f>
        <v>0</v>
      </c>
      <c r="Z703" s="34">
        <f>COUNTIF(사출계획!$S$62:$T$110,표4[[#This Row],[제품명]])</f>
        <v>0</v>
      </c>
      <c r="AA703" s="126"/>
      <c r="AB703" s="126"/>
      <c r="AC703" s="33" t="s">
        <v>2904</v>
      </c>
      <c r="AD703" s="129">
        <f>SUMIF(표4[잉크명],표5[[#This Row],[잉크]],표4[월])</f>
        <v>0</v>
      </c>
      <c r="AE703" s="126">
        <f>SUMIF(표4[잉크명],표5[[#This Row],[잉크]],표4[월-3층])</f>
        <v>0</v>
      </c>
      <c r="AF703" s="126">
        <f>SUMIF(표4[잉크명],표5[[#This Row],[잉크]],표4[월-1층])</f>
        <v>0</v>
      </c>
      <c r="AG703" s="133">
        <f>SUMIF(표4[잉크명],표5[[#This Row],[잉크]],표4[화])</f>
        <v>0</v>
      </c>
      <c r="AH703" s="126">
        <f>SUMIF(표4[잉크명],표5[[#This Row],[잉크]],표4[화-3층])</f>
        <v>0</v>
      </c>
      <c r="AI703" s="126">
        <f>SUMIF(표4[잉크명],표5[[#This Row],[잉크]],표4[화-1층])</f>
        <v>0</v>
      </c>
      <c r="AJ703" s="130">
        <f>SUMIF(표4[잉크명],표5[[#This Row],[잉크]],표4[수])</f>
        <v>0</v>
      </c>
      <c r="AK703" s="126">
        <f>SUMIF(표4[잉크명],표5[[#This Row],[잉크]],표4[수-3층])</f>
        <v>0</v>
      </c>
      <c r="AL703" s="126">
        <f>SUMIF(표4[잉크명],표5[[#This Row],[잉크]],표4[수-1층])</f>
        <v>0</v>
      </c>
      <c r="AM703" s="34">
        <f>SUMIF(표4[잉크명],표5[[#This Row],[잉크]],표4[목])</f>
        <v>0</v>
      </c>
      <c r="AN703" s="126">
        <f>SUMIF(표4[잉크명],표5[[#This Row],[잉크]],표4[목-3층])</f>
        <v>0</v>
      </c>
      <c r="AO703" s="126">
        <f>SUMIF(표4[잉크명],표5[[#This Row],[잉크]],표4[목-1층])</f>
        <v>0</v>
      </c>
      <c r="AP703" s="34">
        <f>SUMIF(표4[잉크명],표5[[#This Row],[잉크]],표4[금])</f>
        <v>0</v>
      </c>
      <c r="AQ703" s="126">
        <f>SUMIF(표4[잉크명],표5[[#This Row],[잉크]],표4[금-3층])</f>
        <v>0</v>
      </c>
      <c r="AR703" s="126">
        <f>SUMIF(표4[잉크명],표5[[#This Row],[잉크]],표4[금-1층])</f>
        <v>0</v>
      </c>
      <c r="AS703" s="34">
        <f>SUMIF(표4[잉크명],표5[[#This Row],[잉크]],표4[토])</f>
        <v>0</v>
      </c>
      <c r="AT703" s="126">
        <f>SUMIF(표4[잉크명],표5[[#This Row],[잉크]],표4[토-3층])</f>
        <v>0</v>
      </c>
      <c r="AU703" s="126">
        <f>SUMIF(표4[잉크명],표5[[#This Row],[잉크]],표4[토-1층])</f>
        <v>0</v>
      </c>
      <c r="AV703" s="34">
        <f>SUMIF(표4[잉크명],표5[[#This Row],[잉크]],표4[일])</f>
        <v>0</v>
      </c>
      <c r="AW703" s="126">
        <f>SUMIF(표4[잉크명],표5[[#This Row],[잉크]],표4[일-3층])</f>
        <v>0</v>
      </c>
      <c r="AX703" s="126">
        <f>SUMIF(표4[잉크명],표5[[#This Row],[잉크]],표4[일-1층])</f>
        <v>0</v>
      </c>
      <c r="AY703" s="34">
        <f>SUMIF(표4[잉크명],표5[[#This Row],[잉크]],표4[차주 월])</f>
        <v>0</v>
      </c>
      <c r="AZ703" s="34">
        <f>SUM(표5[[#This Row],[월]:[차주 월]])</f>
        <v>0</v>
      </c>
    </row>
    <row r="704" spans="2:52" x14ac:dyDescent="0.3">
      <c r="B704" s="180" t="s">
        <v>1690</v>
      </c>
      <c r="C704" s="37"/>
      <c r="D704" s="195" t="s">
        <v>1692</v>
      </c>
      <c r="E704" s="54">
        <f>COUNTIF(사출계획!$E$62:$F$110,표4[[#This Row],[제품명]])</f>
        <v>0</v>
      </c>
      <c r="F704" s="131">
        <f>COUNTIF(사출계획!$E$62:$F$87,표4[[#This Row],[제품명]])</f>
        <v>0</v>
      </c>
      <c r="G704" s="131">
        <f>COUNTIF(사출계획!$E$88:$F$110,표4[[#This Row],[제품명]])</f>
        <v>0</v>
      </c>
      <c r="H704" s="54">
        <f>COUNTIF(사출계획!$G$62:$H$110,표4[[#This Row],[제품명]])</f>
        <v>0</v>
      </c>
      <c r="I704" s="132">
        <f>COUNTIF(사출계획!$G$62:$H$87,표4[[#This Row],[제품명]])</f>
        <v>0</v>
      </c>
      <c r="J704" s="132">
        <f>COUNTIF(사출계획!$G$88:$H$110,표4[[#This Row],[제품명]])</f>
        <v>0</v>
      </c>
      <c r="K704" s="54">
        <f>COUNTIF(사출계획!$I$62:$J$110,표4[[#This Row],[제품명]])</f>
        <v>0</v>
      </c>
      <c r="L704" s="131">
        <f>COUNTIF(사출계획!$I$62:$J$87,표4[[#This Row],[제품명]])</f>
        <v>0</v>
      </c>
      <c r="M704" s="131">
        <f>COUNTIF(사출계획!$I$88:$J$110,표4[[#This Row],[제품명]])</f>
        <v>0</v>
      </c>
      <c r="N704" s="129">
        <f>COUNTIF(사출계획!$K$62:$L$110,표4[[#This Row],[제품명]])</f>
        <v>0</v>
      </c>
      <c r="O704" s="131">
        <f>COUNTIF(사출계획!$K$62:$L$87,표4[[#This Row],[제품명]])</f>
        <v>0</v>
      </c>
      <c r="P704" s="131">
        <f>COUNTIF(사출계획!$K$88:$L$110,표4[[#This Row],[제품명]])</f>
        <v>0</v>
      </c>
      <c r="Q704" s="130">
        <f>COUNTIF(사출계획!$M$62:$N$110,표4[[#This Row],[제품명]])</f>
        <v>0</v>
      </c>
      <c r="R704" s="131">
        <f>COUNTIF(사출계획!$M$62:$N$87,표4[[#This Row],[제품명]])</f>
        <v>0</v>
      </c>
      <c r="S704" s="131">
        <f>COUNTIF(사출계획!$M$88:$N$110,표4[[#This Row],[제품명]])</f>
        <v>0</v>
      </c>
      <c r="T704" s="54">
        <f>COUNTIF(사출계획!$O$62:$P$110,표4[[#This Row],[제품명]])</f>
        <v>0</v>
      </c>
      <c r="U704" s="131">
        <f>COUNTIF(사출계획!$O$62:$P$87,표4[[#This Row],[제품명]])</f>
        <v>0</v>
      </c>
      <c r="V704" s="131">
        <f>COUNTIF(사출계획!$O$88:$P$110,표4[[#This Row],[제품명]])</f>
        <v>0</v>
      </c>
      <c r="W704" s="54">
        <f>COUNTIF(사출계획!$Q$62:$R$110,표4[[#This Row],[제품명]])</f>
        <v>0</v>
      </c>
      <c r="X704" s="131">
        <f>COUNTIF(사출계획!$Q$62:$R$87,표4[[#This Row],[제품명]])</f>
        <v>0</v>
      </c>
      <c r="Y704" s="131">
        <f>COUNTIF(사출계획!$Q$88:$R$110,표4[[#This Row],[제품명]])</f>
        <v>0</v>
      </c>
      <c r="Z704" s="54">
        <f>COUNTIF(사출계획!$S$62:$T$110,표4[[#This Row],[제품명]])</f>
        <v>0</v>
      </c>
      <c r="AA704" s="126"/>
      <c r="AB704" s="126"/>
      <c r="AC704" s="311" t="s">
        <v>2905</v>
      </c>
      <c r="AD704" s="129">
        <f>SUMIF(표4[잉크명],표5[[#This Row],[잉크]],표4[월])</f>
        <v>0</v>
      </c>
      <c r="AE704" s="131">
        <f>SUMIF(표4[잉크명],표5[[#This Row],[잉크]],표4[월-3층])</f>
        <v>0</v>
      </c>
      <c r="AF704" s="131">
        <f>SUMIF(표4[잉크명],표5[[#This Row],[잉크]],표4[월-1층])</f>
        <v>0</v>
      </c>
      <c r="AG704" s="133">
        <f>SUMIF(표4[잉크명],표5[[#This Row],[잉크]],표4[화])</f>
        <v>0</v>
      </c>
      <c r="AH704" s="131">
        <f>SUMIF(표4[잉크명],표5[[#This Row],[잉크]],표4[화-3층])</f>
        <v>0</v>
      </c>
      <c r="AI704" s="131">
        <f>SUMIF(표4[잉크명],표5[[#This Row],[잉크]],표4[화-1층])</f>
        <v>0</v>
      </c>
      <c r="AJ704" s="130">
        <f>SUMIF(표4[잉크명],표5[[#This Row],[잉크]],표4[수])</f>
        <v>0</v>
      </c>
      <c r="AK704" s="131">
        <f>SUMIF(표4[잉크명],표5[[#This Row],[잉크]],표4[수-3층])</f>
        <v>0</v>
      </c>
      <c r="AL704" s="131">
        <f>SUMIF(표4[잉크명],표5[[#This Row],[잉크]],표4[수-1층])</f>
        <v>0</v>
      </c>
      <c r="AM704" s="54">
        <f>SUMIF(표4[잉크명],표5[[#This Row],[잉크]],표4[목])</f>
        <v>0</v>
      </c>
      <c r="AN704" s="131">
        <f>SUMIF(표4[잉크명],표5[[#This Row],[잉크]],표4[목-3층])</f>
        <v>0</v>
      </c>
      <c r="AO704" s="131">
        <f>SUMIF(표4[잉크명],표5[[#This Row],[잉크]],표4[목-1층])</f>
        <v>0</v>
      </c>
      <c r="AP704" s="54">
        <f>SUMIF(표4[잉크명],표5[[#This Row],[잉크]],표4[금])</f>
        <v>0</v>
      </c>
      <c r="AQ704" s="131">
        <f>SUMIF(표4[잉크명],표5[[#This Row],[잉크]],표4[금-3층])</f>
        <v>0</v>
      </c>
      <c r="AR704" s="131">
        <f>SUMIF(표4[잉크명],표5[[#This Row],[잉크]],표4[금-1층])</f>
        <v>0</v>
      </c>
      <c r="AS704" s="54">
        <f>SUMIF(표4[잉크명],표5[[#This Row],[잉크]],표4[토])</f>
        <v>0</v>
      </c>
      <c r="AT704" s="131">
        <f>SUMIF(표4[잉크명],표5[[#This Row],[잉크]],표4[토-3층])</f>
        <v>0</v>
      </c>
      <c r="AU704" s="131">
        <f>SUMIF(표4[잉크명],표5[[#This Row],[잉크]],표4[토-1층])</f>
        <v>0</v>
      </c>
      <c r="AV704" s="54">
        <f>SUMIF(표4[잉크명],표5[[#This Row],[잉크]],표4[일])</f>
        <v>0</v>
      </c>
      <c r="AW704" s="131">
        <f>SUMIF(표4[잉크명],표5[[#This Row],[잉크]],표4[일-3층])</f>
        <v>0</v>
      </c>
      <c r="AX704" s="131">
        <f>SUMIF(표4[잉크명],표5[[#This Row],[잉크]],표4[일-1층])</f>
        <v>0</v>
      </c>
      <c r="AY704" s="54">
        <f>SUMIF(표4[잉크명],표5[[#This Row],[잉크]],표4[차주 월])</f>
        <v>0</v>
      </c>
      <c r="AZ704" s="54">
        <f>SUM(표5[[#This Row],[월]:[차주 월]])</f>
        <v>0</v>
      </c>
    </row>
    <row r="705" spans="2:52" x14ac:dyDescent="0.3">
      <c r="B705" s="197" t="s">
        <v>1693</v>
      </c>
      <c r="C705" s="37"/>
      <c r="D705" s="33" t="s">
        <v>1694</v>
      </c>
      <c r="E705" s="34">
        <f>COUNTIF(사출계획!$E$62:$F$110,표4[[#This Row],[제품명]])</f>
        <v>0</v>
      </c>
      <c r="F705" s="126">
        <f>COUNTIF(사출계획!$E$62:$F$87,표4[[#This Row],[제품명]])</f>
        <v>0</v>
      </c>
      <c r="G705" s="126">
        <f>COUNTIF(사출계획!$E$88:$F$110,표4[[#This Row],[제품명]])</f>
        <v>0</v>
      </c>
      <c r="H705" s="34">
        <f>COUNTIF(사출계획!$G$62:$H$110,표4[[#This Row],[제품명]])</f>
        <v>0</v>
      </c>
      <c r="I705" s="128">
        <f>COUNTIF(사출계획!$G$62:$H$87,표4[[#This Row],[제품명]])</f>
        <v>0</v>
      </c>
      <c r="J705" s="128">
        <f>COUNTIF(사출계획!$G$88:$H$110,표4[[#This Row],[제품명]])</f>
        <v>0</v>
      </c>
      <c r="K705" s="34">
        <f>COUNTIF(사출계획!$I$62:$J$110,표4[[#This Row],[제품명]])</f>
        <v>0</v>
      </c>
      <c r="L705" s="126">
        <f>COUNTIF(사출계획!$I$62:$J$87,표4[[#This Row],[제품명]])</f>
        <v>0</v>
      </c>
      <c r="M705" s="126">
        <f>COUNTIF(사출계획!$I$88:$J$110,표4[[#This Row],[제품명]])</f>
        <v>0</v>
      </c>
      <c r="N705" s="129">
        <f>COUNTIF(사출계획!$K$62:$L$110,표4[[#This Row],[제품명]])</f>
        <v>0</v>
      </c>
      <c r="O705" s="126">
        <f>COUNTIF(사출계획!$K$62:$L$87,표4[[#This Row],[제품명]])</f>
        <v>0</v>
      </c>
      <c r="P705" s="126">
        <f>COUNTIF(사출계획!$K$88:$L$110,표4[[#This Row],[제품명]])</f>
        <v>0</v>
      </c>
      <c r="Q705" s="130">
        <f>COUNTIF(사출계획!$M$62:$N$110,표4[[#This Row],[제품명]])</f>
        <v>0</v>
      </c>
      <c r="R705" s="126">
        <f>COUNTIF(사출계획!$M$62:$N$87,표4[[#This Row],[제품명]])</f>
        <v>0</v>
      </c>
      <c r="S705" s="126">
        <f>COUNTIF(사출계획!$M$88:$N$110,표4[[#This Row],[제품명]])</f>
        <v>0</v>
      </c>
      <c r="T705" s="34">
        <f>COUNTIF(사출계획!$O$62:$P$110,표4[[#This Row],[제품명]])</f>
        <v>0</v>
      </c>
      <c r="U705" s="126">
        <f>COUNTIF(사출계획!$O$62:$P$87,표4[[#This Row],[제품명]])</f>
        <v>0</v>
      </c>
      <c r="V705" s="126">
        <f>COUNTIF(사출계획!$O$88:$P$110,표4[[#This Row],[제품명]])</f>
        <v>0</v>
      </c>
      <c r="W705" s="34">
        <f>COUNTIF(사출계획!$Q$62:$R$110,표4[[#This Row],[제품명]])</f>
        <v>0</v>
      </c>
      <c r="X705" s="126">
        <f>COUNTIF(사출계획!$Q$62:$R$87,표4[[#This Row],[제품명]])</f>
        <v>0</v>
      </c>
      <c r="Y705" s="126">
        <f>COUNTIF(사출계획!$Q$88:$R$110,표4[[#This Row],[제품명]])</f>
        <v>0</v>
      </c>
      <c r="Z705" s="34">
        <f>COUNTIF(사출계획!$S$62:$T$110,표4[[#This Row],[제품명]])</f>
        <v>0</v>
      </c>
      <c r="AA705" s="126"/>
      <c r="AB705" s="126"/>
      <c r="AC705" s="312" t="s">
        <v>2939</v>
      </c>
      <c r="AD705" s="129">
        <f>SUMIF(표4[잉크명],표5[[#This Row],[잉크]],표4[월])</f>
        <v>0</v>
      </c>
      <c r="AE705" s="126">
        <f>SUMIF(표4[잉크명],표5[[#This Row],[잉크]],표4[월-3층])</f>
        <v>0</v>
      </c>
      <c r="AF705" s="126">
        <f>SUMIF(표4[잉크명],표5[[#This Row],[잉크]],표4[월-1층])</f>
        <v>0</v>
      </c>
      <c r="AG705" s="133">
        <f>SUMIF(표4[잉크명],표5[[#This Row],[잉크]],표4[화])</f>
        <v>0</v>
      </c>
      <c r="AH705" s="126">
        <f>SUMIF(표4[잉크명],표5[[#This Row],[잉크]],표4[화-3층])</f>
        <v>0</v>
      </c>
      <c r="AI705" s="126">
        <f>SUMIF(표4[잉크명],표5[[#This Row],[잉크]],표4[화-1층])</f>
        <v>0</v>
      </c>
      <c r="AJ705" s="130">
        <f>SUMIF(표4[잉크명],표5[[#This Row],[잉크]],표4[수])</f>
        <v>0</v>
      </c>
      <c r="AK705" s="126">
        <f>SUMIF(표4[잉크명],표5[[#This Row],[잉크]],표4[수-3층])</f>
        <v>0</v>
      </c>
      <c r="AL705" s="126">
        <f>SUMIF(표4[잉크명],표5[[#This Row],[잉크]],표4[수-1층])</f>
        <v>0</v>
      </c>
      <c r="AM705" s="34">
        <f>SUMIF(표4[잉크명],표5[[#This Row],[잉크]],표4[목])</f>
        <v>0</v>
      </c>
      <c r="AN705" s="126">
        <f>SUMIF(표4[잉크명],표5[[#This Row],[잉크]],표4[목-3층])</f>
        <v>0</v>
      </c>
      <c r="AO705" s="126">
        <f>SUMIF(표4[잉크명],표5[[#This Row],[잉크]],표4[목-1층])</f>
        <v>0</v>
      </c>
      <c r="AP705" s="34">
        <f>SUMIF(표4[잉크명],표5[[#This Row],[잉크]],표4[금])</f>
        <v>0</v>
      </c>
      <c r="AQ705" s="126">
        <f>SUMIF(표4[잉크명],표5[[#This Row],[잉크]],표4[금-3층])</f>
        <v>0</v>
      </c>
      <c r="AR705" s="126">
        <f>SUMIF(표4[잉크명],표5[[#This Row],[잉크]],표4[금-1층])</f>
        <v>0</v>
      </c>
      <c r="AS705" s="34">
        <f>SUMIF(표4[잉크명],표5[[#This Row],[잉크]],표4[토])</f>
        <v>0</v>
      </c>
      <c r="AT705" s="126">
        <f>SUMIF(표4[잉크명],표5[[#This Row],[잉크]],표4[토-3층])</f>
        <v>0</v>
      </c>
      <c r="AU705" s="126">
        <f>SUMIF(표4[잉크명],표5[[#This Row],[잉크]],표4[토-1층])</f>
        <v>0</v>
      </c>
      <c r="AV705" s="34">
        <f>SUMIF(표4[잉크명],표5[[#This Row],[잉크]],표4[일])</f>
        <v>0</v>
      </c>
      <c r="AW705" s="126">
        <f>SUMIF(표4[잉크명],표5[[#This Row],[잉크]],표4[일-3층])</f>
        <v>0</v>
      </c>
      <c r="AX705" s="126">
        <f>SUMIF(표4[잉크명],표5[[#This Row],[잉크]],표4[일-1층])</f>
        <v>0</v>
      </c>
      <c r="AY705" s="34">
        <f>SUMIF(표4[잉크명],표5[[#This Row],[잉크]],표4[차주 월])</f>
        <v>0</v>
      </c>
      <c r="AZ705" s="34">
        <f>SUM(표5[[#This Row],[월]:[차주 월]])</f>
        <v>0</v>
      </c>
    </row>
    <row r="706" spans="2:52" x14ac:dyDescent="0.3">
      <c r="B706" s="198" t="s">
        <v>1693</v>
      </c>
      <c r="C706" s="37"/>
      <c r="D706" s="33" t="s">
        <v>2510</v>
      </c>
      <c r="E706" s="34">
        <f>COUNTIF(사출계획!$E$62:$F$110,표4[[#This Row],[제품명]])</f>
        <v>0</v>
      </c>
      <c r="F706" s="126">
        <f>COUNTIF(사출계획!$E$62:$F$87,표4[[#This Row],[제품명]])</f>
        <v>0</v>
      </c>
      <c r="G706" s="126">
        <f>COUNTIF(사출계획!$E$88:$F$110,표4[[#This Row],[제품명]])</f>
        <v>0</v>
      </c>
      <c r="H706" s="34">
        <f>COUNTIF(사출계획!$G$62:$H$110,표4[[#This Row],[제품명]])</f>
        <v>0</v>
      </c>
      <c r="I706" s="128">
        <f>COUNTIF(사출계획!$G$62:$H$87,표4[[#This Row],[제품명]])</f>
        <v>0</v>
      </c>
      <c r="J706" s="128">
        <f>COUNTIF(사출계획!$G$88:$H$110,표4[[#This Row],[제품명]])</f>
        <v>0</v>
      </c>
      <c r="K706" s="34">
        <f>COUNTIF(사출계획!$I$62:$J$110,표4[[#This Row],[제품명]])</f>
        <v>0</v>
      </c>
      <c r="L706" s="126">
        <f>COUNTIF(사출계획!$I$62:$J$87,표4[[#This Row],[제품명]])</f>
        <v>0</v>
      </c>
      <c r="M706" s="126">
        <f>COUNTIF(사출계획!$I$88:$J$110,표4[[#This Row],[제품명]])</f>
        <v>0</v>
      </c>
      <c r="N706" s="129">
        <f>COUNTIF(사출계획!$K$62:$L$110,표4[[#This Row],[제품명]])</f>
        <v>0</v>
      </c>
      <c r="O706" s="126">
        <f>COUNTIF(사출계획!$K$62:$L$87,표4[[#This Row],[제품명]])</f>
        <v>0</v>
      </c>
      <c r="P706" s="126">
        <f>COUNTIF(사출계획!$K$88:$L$110,표4[[#This Row],[제품명]])</f>
        <v>0</v>
      </c>
      <c r="Q706" s="130">
        <f>COUNTIF(사출계획!$M$62:$N$110,표4[[#This Row],[제품명]])</f>
        <v>0</v>
      </c>
      <c r="R706" s="126">
        <f>COUNTIF(사출계획!$M$62:$N$87,표4[[#This Row],[제품명]])</f>
        <v>0</v>
      </c>
      <c r="S706" s="126">
        <f>COUNTIF(사출계획!$M$88:$N$110,표4[[#This Row],[제품명]])</f>
        <v>0</v>
      </c>
      <c r="T706" s="34">
        <f>COUNTIF(사출계획!$O$62:$P$110,표4[[#This Row],[제품명]])</f>
        <v>0</v>
      </c>
      <c r="U706" s="126">
        <f>COUNTIF(사출계획!$O$62:$P$87,표4[[#This Row],[제품명]])</f>
        <v>0</v>
      </c>
      <c r="V706" s="126">
        <f>COUNTIF(사출계획!$O$88:$P$110,표4[[#This Row],[제품명]])</f>
        <v>0</v>
      </c>
      <c r="W706" s="34">
        <f>COUNTIF(사출계획!$Q$62:$R$110,표4[[#This Row],[제품명]])</f>
        <v>0</v>
      </c>
      <c r="X706" s="126">
        <f>COUNTIF(사출계획!$Q$62:$R$87,표4[[#This Row],[제품명]])</f>
        <v>0</v>
      </c>
      <c r="Y706" s="126">
        <f>COUNTIF(사출계획!$Q$88:$R$110,표4[[#This Row],[제품명]])</f>
        <v>0</v>
      </c>
      <c r="Z706" s="34">
        <f>COUNTIF(사출계획!$S$62:$T$110,표4[[#This Row],[제품명]])</f>
        <v>0</v>
      </c>
      <c r="AA706" s="126"/>
      <c r="AB706" s="126"/>
      <c r="AC706" s="312" t="s">
        <v>2924</v>
      </c>
      <c r="AD706" s="129">
        <f>SUMIF(표4[잉크명],표5[[#This Row],[잉크]],표4[월])</f>
        <v>0</v>
      </c>
      <c r="AE706" s="126">
        <f>SUMIF(표4[잉크명],표5[[#This Row],[잉크]],표4[월-3층])</f>
        <v>0</v>
      </c>
      <c r="AF706" s="126">
        <f>SUMIF(표4[잉크명],표5[[#This Row],[잉크]],표4[월-1층])</f>
        <v>0</v>
      </c>
      <c r="AG706" s="133">
        <f>SUMIF(표4[잉크명],표5[[#This Row],[잉크]],표4[화])</f>
        <v>0</v>
      </c>
      <c r="AH706" s="126">
        <f>SUMIF(표4[잉크명],표5[[#This Row],[잉크]],표4[화-3층])</f>
        <v>0</v>
      </c>
      <c r="AI706" s="126">
        <f>SUMIF(표4[잉크명],표5[[#This Row],[잉크]],표4[화-1층])</f>
        <v>0</v>
      </c>
      <c r="AJ706" s="130">
        <f>SUMIF(표4[잉크명],표5[[#This Row],[잉크]],표4[수])</f>
        <v>0</v>
      </c>
      <c r="AK706" s="126">
        <f>SUMIF(표4[잉크명],표5[[#This Row],[잉크]],표4[수-3층])</f>
        <v>0</v>
      </c>
      <c r="AL706" s="126">
        <f>SUMIF(표4[잉크명],표5[[#This Row],[잉크]],표4[수-1층])</f>
        <v>0</v>
      </c>
      <c r="AM706" s="34">
        <f>SUMIF(표4[잉크명],표5[[#This Row],[잉크]],표4[목])</f>
        <v>0</v>
      </c>
      <c r="AN706" s="126">
        <f>SUMIF(표4[잉크명],표5[[#This Row],[잉크]],표4[목-3층])</f>
        <v>0</v>
      </c>
      <c r="AO706" s="126">
        <f>SUMIF(표4[잉크명],표5[[#This Row],[잉크]],표4[목-1층])</f>
        <v>0</v>
      </c>
      <c r="AP706" s="34">
        <f>SUMIF(표4[잉크명],표5[[#This Row],[잉크]],표4[금])</f>
        <v>0</v>
      </c>
      <c r="AQ706" s="126">
        <f>SUMIF(표4[잉크명],표5[[#This Row],[잉크]],표4[금-3층])</f>
        <v>0</v>
      </c>
      <c r="AR706" s="126">
        <f>SUMIF(표4[잉크명],표5[[#This Row],[잉크]],표4[금-1층])</f>
        <v>0</v>
      </c>
      <c r="AS706" s="34">
        <f>SUMIF(표4[잉크명],표5[[#This Row],[잉크]],표4[토])</f>
        <v>0</v>
      </c>
      <c r="AT706" s="126">
        <f>SUMIF(표4[잉크명],표5[[#This Row],[잉크]],표4[토-3층])</f>
        <v>0</v>
      </c>
      <c r="AU706" s="126">
        <f>SUMIF(표4[잉크명],표5[[#This Row],[잉크]],표4[토-1층])</f>
        <v>0</v>
      </c>
      <c r="AV706" s="34">
        <f>SUMIF(표4[잉크명],표5[[#This Row],[잉크]],표4[일])</f>
        <v>0</v>
      </c>
      <c r="AW706" s="126">
        <f>SUMIF(표4[잉크명],표5[[#This Row],[잉크]],표4[일-3층])</f>
        <v>0</v>
      </c>
      <c r="AX706" s="126">
        <f>SUMIF(표4[잉크명],표5[[#This Row],[잉크]],표4[일-1층])</f>
        <v>0</v>
      </c>
      <c r="AY706" s="34">
        <f>SUMIF(표4[잉크명],표5[[#This Row],[잉크]],표4[차주 월])</f>
        <v>0</v>
      </c>
      <c r="AZ706" s="34">
        <f>SUM(표5[[#This Row],[월]:[차주 월]])</f>
        <v>0</v>
      </c>
    </row>
    <row r="707" spans="2:52" x14ac:dyDescent="0.3">
      <c r="B707" s="197" t="s">
        <v>1693</v>
      </c>
      <c r="C707" s="197"/>
      <c r="D707" s="56" t="s">
        <v>2511</v>
      </c>
      <c r="E707" s="54">
        <f>COUNTIF(사출계획!$E$62:$F$110,표4[[#This Row],[제품명]])</f>
        <v>0</v>
      </c>
      <c r="F707" s="131">
        <f>COUNTIF(사출계획!$E$62:$F$87,표4[[#This Row],[제품명]])</f>
        <v>0</v>
      </c>
      <c r="G707" s="131">
        <f>COUNTIF(사출계획!$E$88:$F$110,표4[[#This Row],[제품명]])</f>
        <v>0</v>
      </c>
      <c r="H707" s="54">
        <f>COUNTIF(사출계획!$G$62:$H$110,표4[[#This Row],[제품명]])</f>
        <v>0</v>
      </c>
      <c r="I707" s="132">
        <f>COUNTIF(사출계획!$G$62:$H$87,표4[[#This Row],[제품명]])</f>
        <v>0</v>
      </c>
      <c r="J707" s="132">
        <f>COUNTIF(사출계획!$G$88:$H$110,표4[[#This Row],[제품명]])</f>
        <v>0</v>
      </c>
      <c r="K707" s="54">
        <f>COUNTIF(사출계획!$I$62:$J$110,표4[[#This Row],[제품명]])</f>
        <v>0</v>
      </c>
      <c r="L707" s="131">
        <f>COUNTIF(사출계획!$I$62:$J$87,표4[[#This Row],[제품명]])</f>
        <v>0</v>
      </c>
      <c r="M707" s="131">
        <f>COUNTIF(사출계획!$I$88:$J$110,표4[[#This Row],[제품명]])</f>
        <v>0</v>
      </c>
      <c r="N707" s="129">
        <f>COUNTIF(사출계획!$K$62:$L$110,표4[[#This Row],[제품명]])</f>
        <v>0</v>
      </c>
      <c r="O707" s="131">
        <f>COUNTIF(사출계획!$K$62:$L$87,표4[[#This Row],[제품명]])</f>
        <v>0</v>
      </c>
      <c r="P707" s="131">
        <f>COUNTIF(사출계획!$K$88:$L$110,표4[[#This Row],[제품명]])</f>
        <v>0</v>
      </c>
      <c r="Q707" s="130">
        <f>COUNTIF(사출계획!$M$62:$N$110,표4[[#This Row],[제품명]])</f>
        <v>0</v>
      </c>
      <c r="R707" s="131">
        <f>COUNTIF(사출계획!$M$62:$N$87,표4[[#This Row],[제품명]])</f>
        <v>0</v>
      </c>
      <c r="S707" s="131">
        <f>COUNTIF(사출계획!$M$88:$N$110,표4[[#This Row],[제품명]])</f>
        <v>0</v>
      </c>
      <c r="T707" s="54">
        <f>COUNTIF(사출계획!$O$62:$P$110,표4[[#This Row],[제품명]])</f>
        <v>0</v>
      </c>
      <c r="U707" s="131">
        <f>COUNTIF(사출계획!$O$62:$P$87,표4[[#This Row],[제품명]])</f>
        <v>0</v>
      </c>
      <c r="V707" s="131">
        <f>COUNTIF(사출계획!$O$88:$P$110,표4[[#This Row],[제품명]])</f>
        <v>0</v>
      </c>
      <c r="W707" s="54">
        <f>COUNTIF(사출계획!$Q$62:$R$110,표4[[#This Row],[제품명]])</f>
        <v>0</v>
      </c>
      <c r="X707" s="131">
        <f>COUNTIF(사출계획!$Q$62:$R$87,표4[[#This Row],[제품명]])</f>
        <v>0</v>
      </c>
      <c r="Y707" s="131">
        <f>COUNTIF(사출계획!$Q$88:$R$110,표4[[#This Row],[제품명]])</f>
        <v>0</v>
      </c>
      <c r="Z707" s="54">
        <f>COUNTIF(사출계획!$S$62:$T$110,표4[[#This Row],[제품명]])</f>
        <v>0</v>
      </c>
      <c r="AA707" s="126"/>
      <c r="AB707" s="126"/>
      <c r="AC707" s="312" t="s">
        <v>2925</v>
      </c>
      <c r="AD707" s="129">
        <f>SUMIF(표4[잉크명],표5[[#This Row],[잉크]],표4[월])</f>
        <v>0</v>
      </c>
      <c r="AE707" s="126">
        <f>SUMIF(표4[잉크명],표5[[#This Row],[잉크]],표4[월-3층])</f>
        <v>0</v>
      </c>
      <c r="AF707" s="126">
        <f>SUMIF(표4[잉크명],표5[[#This Row],[잉크]],표4[월-1층])</f>
        <v>0</v>
      </c>
      <c r="AG707" s="133">
        <f>SUMIF(표4[잉크명],표5[[#This Row],[잉크]],표4[화])</f>
        <v>0</v>
      </c>
      <c r="AH707" s="126">
        <f>SUMIF(표4[잉크명],표5[[#This Row],[잉크]],표4[화-3층])</f>
        <v>0</v>
      </c>
      <c r="AI707" s="126">
        <f>SUMIF(표4[잉크명],표5[[#This Row],[잉크]],표4[화-1층])</f>
        <v>0</v>
      </c>
      <c r="AJ707" s="130">
        <f>SUMIF(표4[잉크명],표5[[#This Row],[잉크]],표4[수])</f>
        <v>0</v>
      </c>
      <c r="AK707" s="126">
        <f>SUMIF(표4[잉크명],표5[[#This Row],[잉크]],표4[수-3층])</f>
        <v>0</v>
      </c>
      <c r="AL707" s="126">
        <f>SUMIF(표4[잉크명],표5[[#This Row],[잉크]],표4[수-1층])</f>
        <v>0</v>
      </c>
      <c r="AM707" s="34">
        <f>SUMIF(표4[잉크명],표5[[#This Row],[잉크]],표4[목])</f>
        <v>0</v>
      </c>
      <c r="AN707" s="126">
        <f>SUMIF(표4[잉크명],표5[[#This Row],[잉크]],표4[목-3층])</f>
        <v>0</v>
      </c>
      <c r="AO707" s="126">
        <f>SUMIF(표4[잉크명],표5[[#This Row],[잉크]],표4[목-1층])</f>
        <v>0</v>
      </c>
      <c r="AP707" s="34">
        <f>SUMIF(표4[잉크명],표5[[#This Row],[잉크]],표4[금])</f>
        <v>0</v>
      </c>
      <c r="AQ707" s="126">
        <f>SUMIF(표4[잉크명],표5[[#This Row],[잉크]],표4[금-3층])</f>
        <v>0</v>
      </c>
      <c r="AR707" s="126">
        <f>SUMIF(표4[잉크명],표5[[#This Row],[잉크]],표4[금-1층])</f>
        <v>0</v>
      </c>
      <c r="AS707" s="34">
        <f>SUMIF(표4[잉크명],표5[[#This Row],[잉크]],표4[토])</f>
        <v>0</v>
      </c>
      <c r="AT707" s="126">
        <f>SUMIF(표4[잉크명],표5[[#This Row],[잉크]],표4[토-3층])</f>
        <v>0</v>
      </c>
      <c r="AU707" s="126">
        <f>SUMIF(표4[잉크명],표5[[#This Row],[잉크]],표4[토-1층])</f>
        <v>0</v>
      </c>
      <c r="AV707" s="34">
        <f>SUMIF(표4[잉크명],표5[[#This Row],[잉크]],표4[일])</f>
        <v>0</v>
      </c>
      <c r="AW707" s="126">
        <f>SUMIF(표4[잉크명],표5[[#This Row],[잉크]],표4[일-3층])</f>
        <v>0</v>
      </c>
      <c r="AX707" s="126">
        <f>SUMIF(표4[잉크명],표5[[#This Row],[잉크]],표4[일-1층])</f>
        <v>0</v>
      </c>
      <c r="AY707" s="34">
        <f>SUMIF(표4[잉크명],표5[[#This Row],[잉크]],표4[차주 월])</f>
        <v>0</v>
      </c>
      <c r="AZ707" s="34">
        <f>SUM(표5[[#This Row],[월]:[차주 월]])</f>
        <v>0</v>
      </c>
    </row>
    <row r="708" spans="2:52" x14ac:dyDescent="0.3">
      <c r="B708" s="56" t="s">
        <v>1700</v>
      </c>
      <c r="C708" s="56"/>
      <c r="D708" s="56" t="s">
        <v>1702</v>
      </c>
      <c r="E708" s="54">
        <f>COUNTIF(사출계획!$E$62:$F$110,표4[[#This Row],[제품명]])</f>
        <v>0</v>
      </c>
      <c r="F708" s="131">
        <f>COUNTIF(사출계획!$E$62:$F$87,표4[[#This Row],[제품명]])</f>
        <v>0</v>
      </c>
      <c r="G708" s="131">
        <f>COUNTIF(사출계획!$E$88:$F$110,표4[[#This Row],[제품명]])</f>
        <v>0</v>
      </c>
      <c r="H708" s="54">
        <f>COUNTIF(사출계획!$G$62:$H$110,표4[[#This Row],[제품명]])</f>
        <v>0</v>
      </c>
      <c r="I708" s="132">
        <f>COUNTIF(사출계획!$G$62:$H$87,표4[[#This Row],[제품명]])</f>
        <v>0</v>
      </c>
      <c r="J708" s="132">
        <f>COUNTIF(사출계획!$G$88:$H$110,표4[[#This Row],[제품명]])</f>
        <v>0</v>
      </c>
      <c r="K708" s="54">
        <f>COUNTIF(사출계획!$I$62:$J$110,표4[[#This Row],[제품명]])</f>
        <v>0</v>
      </c>
      <c r="L708" s="131">
        <f>COUNTIF(사출계획!$I$62:$J$87,표4[[#This Row],[제품명]])</f>
        <v>0</v>
      </c>
      <c r="M708" s="131">
        <f>COUNTIF(사출계획!$I$88:$J$110,표4[[#This Row],[제품명]])</f>
        <v>0</v>
      </c>
      <c r="N708" s="129">
        <f>COUNTIF(사출계획!$K$62:$L$110,표4[[#This Row],[제품명]])</f>
        <v>0</v>
      </c>
      <c r="O708" s="131">
        <f>COUNTIF(사출계획!$K$62:$L$87,표4[[#This Row],[제품명]])</f>
        <v>0</v>
      </c>
      <c r="P708" s="131">
        <f>COUNTIF(사출계획!$K$88:$L$110,표4[[#This Row],[제품명]])</f>
        <v>0</v>
      </c>
      <c r="Q708" s="130">
        <f>COUNTIF(사출계획!$M$62:$N$110,표4[[#This Row],[제품명]])</f>
        <v>0</v>
      </c>
      <c r="R708" s="131">
        <f>COUNTIF(사출계획!$M$62:$N$87,표4[[#This Row],[제품명]])</f>
        <v>0</v>
      </c>
      <c r="S708" s="131">
        <f>COUNTIF(사출계획!$M$88:$N$110,표4[[#This Row],[제품명]])</f>
        <v>0</v>
      </c>
      <c r="T708" s="54">
        <f>COUNTIF(사출계획!$O$62:$P$110,표4[[#This Row],[제품명]])</f>
        <v>0</v>
      </c>
      <c r="U708" s="131">
        <f>COUNTIF(사출계획!$O$62:$P$87,표4[[#This Row],[제품명]])</f>
        <v>0</v>
      </c>
      <c r="V708" s="131">
        <f>COUNTIF(사출계획!$O$88:$P$110,표4[[#This Row],[제품명]])</f>
        <v>0</v>
      </c>
      <c r="W708" s="54">
        <f>COUNTIF(사출계획!$Q$62:$R$110,표4[[#This Row],[제품명]])</f>
        <v>0</v>
      </c>
      <c r="X708" s="131">
        <f>COUNTIF(사출계획!$Q$62:$R$87,표4[[#This Row],[제품명]])</f>
        <v>0</v>
      </c>
      <c r="Y708" s="131">
        <f>COUNTIF(사출계획!$Q$88:$R$110,표4[[#This Row],[제품명]])</f>
        <v>0</v>
      </c>
      <c r="Z708" s="54">
        <f>COUNTIF(사출계획!$S$62:$T$110,표4[[#This Row],[제품명]])</f>
        <v>0</v>
      </c>
      <c r="AA708" s="126"/>
      <c r="AB708" s="126"/>
      <c r="AC708" s="312" t="s">
        <v>2927</v>
      </c>
      <c r="AD708" s="129">
        <f>SUMIF(표4[잉크명],표5[[#This Row],[잉크]],표4[월])</f>
        <v>0</v>
      </c>
      <c r="AE708" s="126">
        <f>SUMIF(표4[잉크명],표5[[#This Row],[잉크]],표4[월-3층])</f>
        <v>0</v>
      </c>
      <c r="AF708" s="126">
        <f>SUMIF(표4[잉크명],표5[[#This Row],[잉크]],표4[월-1층])</f>
        <v>0</v>
      </c>
      <c r="AG708" s="133">
        <f>SUMIF(표4[잉크명],표5[[#This Row],[잉크]],표4[화])</f>
        <v>0</v>
      </c>
      <c r="AH708" s="126">
        <f>SUMIF(표4[잉크명],표5[[#This Row],[잉크]],표4[화-3층])</f>
        <v>0</v>
      </c>
      <c r="AI708" s="126">
        <f>SUMIF(표4[잉크명],표5[[#This Row],[잉크]],표4[화-1층])</f>
        <v>0</v>
      </c>
      <c r="AJ708" s="130">
        <f>SUMIF(표4[잉크명],표5[[#This Row],[잉크]],표4[수])</f>
        <v>0</v>
      </c>
      <c r="AK708" s="126">
        <f>SUMIF(표4[잉크명],표5[[#This Row],[잉크]],표4[수-3층])</f>
        <v>0</v>
      </c>
      <c r="AL708" s="126">
        <f>SUMIF(표4[잉크명],표5[[#This Row],[잉크]],표4[수-1층])</f>
        <v>0</v>
      </c>
      <c r="AM708" s="34">
        <f>SUMIF(표4[잉크명],표5[[#This Row],[잉크]],표4[목])</f>
        <v>0</v>
      </c>
      <c r="AN708" s="126">
        <f>SUMIF(표4[잉크명],표5[[#This Row],[잉크]],표4[목-3층])</f>
        <v>0</v>
      </c>
      <c r="AO708" s="126">
        <f>SUMIF(표4[잉크명],표5[[#This Row],[잉크]],표4[목-1층])</f>
        <v>0</v>
      </c>
      <c r="AP708" s="34">
        <f>SUMIF(표4[잉크명],표5[[#This Row],[잉크]],표4[금])</f>
        <v>0</v>
      </c>
      <c r="AQ708" s="126">
        <f>SUMIF(표4[잉크명],표5[[#This Row],[잉크]],표4[금-3층])</f>
        <v>0</v>
      </c>
      <c r="AR708" s="126">
        <f>SUMIF(표4[잉크명],표5[[#This Row],[잉크]],표4[금-1층])</f>
        <v>0</v>
      </c>
      <c r="AS708" s="34">
        <f>SUMIF(표4[잉크명],표5[[#This Row],[잉크]],표4[토])</f>
        <v>0</v>
      </c>
      <c r="AT708" s="126">
        <f>SUMIF(표4[잉크명],표5[[#This Row],[잉크]],표4[토-3층])</f>
        <v>0</v>
      </c>
      <c r="AU708" s="126">
        <f>SUMIF(표4[잉크명],표5[[#This Row],[잉크]],표4[토-1층])</f>
        <v>0</v>
      </c>
      <c r="AV708" s="34">
        <f>SUMIF(표4[잉크명],표5[[#This Row],[잉크]],표4[일])</f>
        <v>0</v>
      </c>
      <c r="AW708" s="126">
        <f>SUMIF(표4[잉크명],표5[[#This Row],[잉크]],표4[일-3층])</f>
        <v>0</v>
      </c>
      <c r="AX708" s="126">
        <f>SUMIF(표4[잉크명],표5[[#This Row],[잉크]],표4[일-1층])</f>
        <v>0</v>
      </c>
      <c r="AY708" s="34">
        <f>SUMIF(표4[잉크명],표5[[#This Row],[잉크]],표4[차주 월])</f>
        <v>0</v>
      </c>
      <c r="AZ708" s="34">
        <f>SUM(표5[[#This Row],[월]:[차주 월]])</f>
        <v>0</v>
      </c>
    </row>
    <row r="709" spans="2:52" x14ac:dyDescent="0.3">
      <c r="B709" s="56" t="s">
        <v>1700</v>
      </c>
      <c r="C709" s="56"/>
      <c r="D709" s="56" t="s">
        <v>1701</v>
      </c>
      <c r="E709" s="54">
        <f>COUNTIF(사출계획!$E$62:$F$110,표4[[#This Row],[제품명]])</f>
        <v>0</v>
      </c>
      <c r="F709" s="131">
        <f>COUNTIF(사출계획!$E$62:$F$87,표4[[#This Row],[제품명]])</f>
        <v>0</v>
      </c>
      <c r="G709" s="131">
        <f>COUNTIF(사출계획!$E$88:$F$110,표4[[#This Row],[제품명]])</f>
        <v>0</v>
      </c>
      <c r="H709" s="54">
        <f>COUNTIF(사출계획!$G$62:$H$110,표4[[#This Row],[제품명]])</f>
        <v>0</v>
      </c>
      <c r="I709" s="132">
        <f>COUNTIF(사출계획!$G$62:$H$87,표4[[#This Row],[제품명]])</f>
        <v>0</v>
      </c>
      <c r="J709" s="132">
        <f>COUNTIF(사출계획!$G$88:$H$110,표4[[#This Row],[제품명]])</f>
        <v>0</v>
      </c>
      <c r="K709" s="54">
        <f>COUNTIF(사출계획!$I$62:$J$110,표4[[#This Row],[제품명]])</f>
        <v>0</v>
      </c>
      <c r="L709" s="131">
        <f>COUNTIF(사출계획!$I$62:$J$87,표4[[#This Row],[제품명]])</f>
        <v>0</v>
      </c>
      <c r="M709" s="131">
        <f>COUNTIF(사출계획!$I$88:$J$110,표4[[#This Row],[제품명]])</f>
        <v>0</v>
      </c>
      <c r="N709" s="129">
        <f>COUNTIF(사출계획!$K$62:$L$110,표4[[#This Row],[제품명]])</f>
        <v>0</v>
      </c>
      <c r="O709" s="131">
        <f>COUNTIF(사출계획!$K$62:$L$87,표4[[#This Row],[제품명]])</f>
        <v>0</v>
      </c>
      <c r="P709" s="131">
        <f>COUNTIF(사출계획!$K$88:$L$110,표4[[#This Row],[제품명]])</f>
        <v>0</v>
      </c>
      <c r="Q709" s="130">
        <f>COUNTIF(사출계획!$M$62:$N$110,표4[[#This Row],[제품명]])</f>
        <v>0</v>
      </c>
      <c r="R709" s="131">
        <f>COUNTIF(사출계획!$M$62:$N$87,표4[[#This Row],[제품명]])</f>
        <v>0</v>
      </c>
      <c r="S709" s="131">
        <f>COUNTIF(사출계획!$M$88:$N$110,표4[[#This Row],[제품명]])</f>
        <v>0</v>
      </c>
      <c r="T709" s="54">
        <f>COUNTIF(사출계획!$O$62:$P$110,표4[[#This Row],[제품명]])</f>
        <v>0</v>
      </c>
      <c r="U709" s="131">
        <f>COUNTIF(사출계획!$O$62:$P$87,표4[[#This Row],[제품명]])</f>
        <v>0</v>
      </c>
      <c r="V709" s="131">
        <f>COUNTIF(사출계획!$O$88:$P$110,표4[[#This Row],[제품명]])</f>
        <v>0</v>
      </c>
      <c r="W709" s="54">
        <f>COUNTIF(사출계획!$Q$62:$R$110,표4[[#This Row],[제품명]])</f>
        <v>0</v>
      </c>
      <c r="X709" s="131">
        <f>COUNTIF(사출계획!$Q$62:$R$87,표4[[#This Row],[제품명]])</f>
        <v>0</v>
      </c>
      <c r="Y709" s="131">
        <f>COUNTIF(사출계획!$Q$88:$R$110,표4[[#This Row],[제품명]])</f>
        <v>0</v>
      </c>
      <c r="Z709" s="54">
        <f>COUNTIF(사출계획!$S$62:$T$110,표4[[#This Row],[제품명]])</f>
        <v>0</v>
      </c>
      <c r="AA709" s="126"/>
      <c r="AB709" s="126"/>
      <c r="AC709" s="312" t="s">
        <v>2940</v>
      </c>
      <c r="AD709" s="129">
        <f>SUMIF(표4[잉크명],표5[[#This Row],[잉크]],표4[월])</f>
        <v>0</v>
      </c>
      <c r="AE709" s="126">
        <f>SUMIF(표4[잉크명],표5[[#This Row],[잉크]],표4[월-3층])</f>
        <v>0</v>
      </c>
      <c r="AF709" s="126">
        <f>SUMIF(표4[잉크명],표5[[#This Row],[잉크]],표4[월-1층])</f>
        <v>0</v>
      </c>
      <c r="AG709" s="133">
        <f>SUMIF(표4[잉크명],표5[[#This Row],[잉크]],표4[화])</f>
        <v>0</v>
      </c>
      <c r="AH709" s="126">
        <f>SUMIF(표4[잉크명],표5[[#This Row],[잉크]],표4[화-3층])</f>
        <v>0</v>
      </c>
      <c r="AI709" s="126">
        <f>SUMIF(표4[잉크명],표5[[#This Row],[잉크]],표4[화-1층])</f>
        <v>0</v>
      </c>
      <c r="AJ709" s="130">
        <f>SUMIF(표4[잉크명],표5[[#This Row],[잉크]],표4[수])</f>
        <v>0</v>
      </c>
      <c r="AK709" s="126">
        <f>SUMIF(표4[잉크명],표5[[#This Row],[잉크]],표4[수-3층])</f>
        <v>0</v>
      </c>
      <c r="AL709" s="126">
        <f>SUMIF(표4[잉크명],표5[[#This Row],[잉크]],표4[수-1층])</f>
        <v>0</v>
      </c>
      <c r="AM709" s="34">
        <f>SUMIF(표4[잉크명],표5[[#This Row],[잉크]],표4[목])</f>
        <v>0</v>
      </c>
      <c r="AN709" s="126">
        <f>SUMIF(표4[잉크명],표5[[#This Row],[잉크]],표4[목-3층])</f>
        <v>0</v>
      </c>
      <c r="AO709" s="126">
        <f>SUMIF(표4[잉크명],표5[[#This Row],[잉크]],표4[목-1층])</f>
        <v>0</v>
      </c>
      <c r="AP709" s="34">
        <f>SUMIF(표4[잉크명],표5[[#This Row],[잉크]],표4[금])</f>
        <v>0</v>
      </c>
      <c r="AQ709" s="126">
        <f>SUMIF(표4[잉크명],표5[[#This Row],[잉크]],표4[금-3층])</f>
        <v>0</v>
      </c>
      <c r="AR709" s="126">
        <f>SUMIF(표4[잉크명],표5[[#This Row],[잉크]],표4[금-1층])</f>
        <v>0</v>
      </c>
      <c r="AS709" s="34">
        <f>SUMIF(표4[잉크명],표5[[#This Row],[잉크]],표4[토])</f>
        <v>0</v>
      </c>
      <c r="AT709" s="126">
        <f>SUMIF(표4[잉크명],표5[[#This Row],[잉크]],표4[토-3층])</f>
        <v>0</v>
      </c>
      <c r="AU709" s="126">
        <f>SUMIF(표4[잉크명],표5[[#This Row],[잉크]],표4[토-1층])</f>
        <v>0</v>
      </c>
      <c r="AV709" s="34">
        <f>SUMIF(표4[잉크명],표5[[#This Row],[잉크]],표4[일])</f>
        <v>0</v>
      </c>
      <c r="AW709" s="126">
        <f>SUMIF(표4[잉크명],표5[[#This Row],[잉크]],표4[일-3층])</f>
        <v>0</v>
      </c>
      <c r="AX709" s="126">
        <f>SUMIF(표4[잉크명],표5[[#This Row],[잉크]],표4[일-1층])</f>
        <v>0</v>
      </c>
      <c r="AY709" s="34">
        <f>SUMIF(표4[잉크명],표5[[#This Row],[잉크]],표4[차주 월])</f>
        <v>0</v>
      </c>
      <c r="AZ709" s="34">
        <f>SUM(표5[[#This Row],[월]:[차주 월]])</f>
        <v>0</v>
      </c>
    </row>
    <row r="710" spans="2:52" x14ac:dyDescent="0.3">
      <c r="B710" s="56" t="s">
        <v>2669</v>
      </c>
      <c r="C710" s="56"/>
      <c r="D710" s="56" t="s">
        <v>1711</v>
      </c>
      <c r="E710" s="54">
        <f>COUNTIF(사출계획!$E$62:$F$110,표4[[#This Row],[제품명]])</f>
        <v>0</v>
      </c>
      <c r="F710" s="131">
        <f>COUNTIF(사출계획!$E$62:$F$87,표4[[#This Row],[제품명]])</f>
        <v>0</v>
      </c>
      <c r="G710" s="131">
        <f>COUNTIF(사출계획!$E$88:$F$110,표4[[#This Row],[제품명]])</f>
        <v>0</v>
      </c>
      <c r="H710" s="54">
        <f>COUNTIF(사출계획!$G$62:$H$110,표4[[#This Row],[제품명]])</f>
        <v>0</v>
      </c>
      <c r="I710" s="132">
        <f>COUNTIF(사출계획!$G$62:$H$87,표4[[#This Row],[제품명]])</f>
        <v>0</v>
      </c>
      <c r="J710" s="132">
        <f>COUNTIF(사출계획!$G$88:$H$110,표4[[#This Row],[제품명]])</f>
        <v>0</v>
      </c>
      <c r="K710" s="54">
        <f>COUNTIF(사출계획!$I$62:$J$110,표4[[#This Row],[제품명]])</f>
        <v>0</v>
      </c>
      <c r="L710" s="131">
        <f>COUNTIF(사출계획!$I$62:$J$87,표4[[#This Row],[제품명]])</f>
        <v>0</v>
      </c>
      <c r="M710" s="131">
        <f>COUNTIF(사출계획!$I$88:$J$110,표4[[#This Row],[제품명]])</f>
        <v>0</v>
      </c>
      <c r="N710" s="129">
        <f>COUNTIF(사출계획!$K$62:$L$110,표4[[#This Row],[제품명]])</f>
        <v>0</v>
      </c>
      <c r="O710" s="131">
        <f>COUNTIF(사출계획!$K$62:$L$87,표4[[#This Row],[제품명]])</f>
        <v>0</v>
      </c>
      <c r="P710" s="131">
        <f>COUNTIF(사출계획!$K$88:$L$110,표4[[#This Row],[제품명]])</f>
        <v>0</v>
      </c>
      <c r="Q710" s="130">
        <f>COUNTIF(사출계획!$M$62:$N$110,표4[[#This Row],[제품명]])</f>
        <v>0</v>
      </c>
      <c r="R710" s="131">
        <f>COUNTIF(사출계획!$M$62:$N$87,표4[[#This Row],[제품명]])</f>
        <v>0</v>
      </c>
      <c r="S710" s="131">
        <f>COUNTIF(사출계획!$M$88:$N$110,표4[[#This Row],[제품명]])</f>
        <v>0</v>
      </c>
      <c r="T710" s="54">
        <f>COUNTIF(사출계획!$O$62:$P$110,표4[[#This Row],[제품명]])</f>
        <v>0</v>
      </c>
      <c r="U710" s="131">
        <f>COUNTIF(사출계획!$O$62:$P$87,표4[[#This Row],[제품명]])</f>
        <v>0</v>
      </c>
      <c r="V710" s="131">
        <f>COUNTIF(사출계획!$O$88:$P$110,표4[[#This Row],[제품명]])</f>
        <v>0</v>
      </c>
      <c r="W710" s="54">
        <f>COUNTIF(사출계획!$Q$62:$R$110,표4[[#This Row],[제품명]])</f>
        <v>0</v>
      </c>
      <c r="X710" s="131">
        <f>COUNTIF(사출계획!$Q$62:$R$87,표4[[#This Row],[제품명]])</f>
        <v>0</v>
      </c>
      <c r="Y710" s="131">
        <f>COUNTIF(사출계획!$Q$88:$R$110,표4[[#This Row],[제품명]])</f>
        <v>0</v>
      </c>
      <c r="Z710" s="54">
        <f>COUNTIF(사출계획!$S$62:$T$110,표4[[#This Row],[제품명]])</f>
        <v>0</v>
      </c>
      <c r="AA710" s="126"/>
      <c r="AB710" s="126"/>
      <c r="AC710" s="244" t="s">
        <v>2941</v>
      </c>
      <c r="AD710" s="129">
        <f>SUMIF(표4[잉크명],표5[[#This Row],[잉크]],표4[월])</f>
        <v>1</v>
      </c>
      <c r="AE710" s="126">
        <f>SUMIF(표4[잉크명],표5[[#This Row],[잉크]],표4[월-3층])</f>
        <v>1</v>
      </c>
      <c r="AF710" s="126">
        <f>SUMIF(표4[잉크명],표5[[#This Row],[잉크]],표4[월-1층])</f>
        <v>0</v>
      </c>
      <c r="AG710" s="133">
        <f>SUMIF(표4[잉크명],표5[[#This Row],[잉크]],표4[화])</f>
        <v>2</v>
      </c>
      <c r="AH710" s="126">
        <f>SUMIF(표4[잉크명],표5[[#This Row],[잉크]],표4[화-3층])</f>
        <v>2</v>
      </c>
      <c r="AI710" s="126">
        <f>SUMIF(표4[잉크명],표5[[#This Row],[잉크]],표4[화-1층])</f>
        <v>0</v>
      </c>
      <c r="AJ710" s="130">
        <f>SUMIF(표4[잉크명],표5[[#This Row],[잉크]],표4[수])</f>
        <v>0</v>
      </c>
      <c r="AK710" s="126">
        <f>SUMIF(표4[잉크명],표5[[#This Row],[잉크]],표4[수-3층])</f>
        <v>0</v>
      </c>
      <c r="AL710" s="126">
        <f>SUMIF(표4[잉크명],표5[[#This Row],[잉크]],표4[수-1층])</f>
        <v>0</v>
      </c>
      <c r="AM710" s="34">
        <f>SUMIF(표4[잉크명],표5[[#This Row],[잉크]],표4[목])</f>
        <v>0</v>
      </c>
      <c r="AN710" s="126">
        <f>SUMIF(표4[잉크명],표5[[#This Row],[잉크]],표4[목-3층])</f>
        <v>0</v>
      </c>
      <c r="AO710" s="126">
        <f>SUMIF(표4[잉크명],표5[[#This Row],[잉크]],표4[목-1층])</f>
        <v>0</v>
      </c>
      <c r="AP710" s="34">
        <f>SUMIF(표4[잉크명],표5[[#This Row],[잉크]],표4[금])</f>
        <v>0</v>
      </c>
      <c r="AQ710" s="126">
        <f>SUMIF(표4[잉크명],표5[[#This Row],[잉크]],표4[금-3층])</f>
        <v>0</v>
      </c>
      <c r="AR710" s="126">
        <f>SUMIF(표4[잉크명],표5[[#This Row],[잉크]],표4[금-1층])</f>
        <v>0</v>
      </c>
      <c r="AS710" s="34">
        <f>SUMIF(표4[잉크명],표5[[#This Row],[잉크]],표4[토])</f>
        <v>0</v>
      </c>
      <c r="AT710" s="126">
        <f>SUMIF(표4[잉크명],표5[[#This Row],[잉크]],표4[토-3층])</f>
        <v>0</v>
      </c>
      <c r="AU710" s="126">
        <f>SUMIF(표4[잉크명],표5[[#This Row],[잉크]],표4[토-1층])</f>
        <v>0</v>
      </c>
      <c r="AV710" s="34">
        <f>SUMIF(표4[잉크명],표5[[#This Row],[잉크]],표4[일])</f>
        <v>0</v>
      </c>
      <c r="AW710" s="126">
        <f>SUMIF(표4[잉크명],표5[[#This Row],[잉크]],표4[일-3층])</f>
        <v>0</v>
      </c>
      <c r="AX710" s="126">
        <f>SUMIF(표4[잉크명],표5[[#This Row],[잉크]],표4[일-1층])</f>
        <v>0</v>
      </c>
      <c r="AY710" s="34">
        <f>SUMIF(표4[잉크명],표5[[#This Row],[잉크]],표4[차주 월])</f>
        <v>0</v>
      </c>
      <c r="AZ710" s="34">
        <f>SUM(표5[[#This Row],[월]:[차주 월]])</f>
        <v>6</v>
      </c>
    </row>
    <row r="711" spans="2:52" x14ac:dyDescent="0.3">
      <c r="B711" s="56" t="s">
        <v>1714</v>
      </c>
      <c r="C711" s="56"/>
      <c r="D711" s="56" t="s">
        <v>3051</v>
      </c>
      <c r="E711" s="54">
        <f>COUNTIF(사출계획!$E$62:$F$110,표4[[#This Row],[제품명]])</f>
        <v>0</v>
      </c>
      <c r="F711" s="131">
        <f>COUNTIF(사출계획!$E$62:$F$87,표4[[#This Row],[제품명]])</f>
        <v>0</v>
      </c>
      <c r="G711" s="131">
        <f>COUNTIF(사출계획!$E$88:$F$110,표4[[#This Row],[제품명]])</f>
        <v>0</v>
      </c>
      <c r="H711" s="54">
        <f>COUNTIF(사출계획!$G$62:$H$110,표4[[#This Row],[제품명]])</f>
        <v>0</v>
      </c>
      <c r="I711" s="132">
        <f>COUNTIF(사출계획!$G$62:$H$87,표4[[#This Row],[제품명]])</f>
        <v>0</v>
      </c>
      <c r="J711" s="132">
        <f>COUNTIF(사출계획!$G$88:$H$110,표4[[#This Row],[제품명]])</f>
        <v>0</v>
      </c>
      <c r="K711" s="54">
        <f>COUNTIF(사출계획!$I$62:$J$110,표4[[#This Row],[제품명]])</f>
        <v>0</v>
      </c>
      <c r="L711" s="131">
        <f>COUNTIF(사출계획!$I$62:$J$87,표4[[#This Row],[제품명]])</f>
        <v>0</v>
      </c>
      <c r="M711" s="131">
        <f>COUNTIF(사출계획!$I$88:$J$110,표4[[#This Row],[제품명]])</f>
        <v>0</v>
      </c>
      <c r="N711" s="129">
        <f>COUNTIF(사출계획!$K$62:$L$110,표4[[#This Row],[제품명]])</f>
        <v>0</v>
      </c>
      <c r="O711" s="131">
        <f>COUNTIF(사출계획!$K$62:$L$87,표4[[#This Row],[제품명]])</f>
        <v>0</v>
      </c>
      <c r="P711" s="131">
        <f>COUNTIF(사출계획!$K$88:$L$110,표4[[#This Row],[제품명]])</f>
        <v>0</v>
      </c>
      <c r="Q711" s="130">
        <f>COUNTIF(사출계획!$M$62:$N$110,표4[[#This Row],[제품명]])</f>
        <v>0</v>
      </c>
      <c r="R711" s="131">
        <f>COUNTIF(사출계획!$M$62:$N$87,표4[[#This Row],[제품명]])</f>
        <v>0</v>
      </c>
      <c r="S711" s="131">
        <f>COUNTIF(사출계획!$M$88:$N$110,표4[[#This Row],[제품명]])</f>
        <v>0</v>
      </c>
      <c r="T711" s="54">
        <f>COUNTIF(사출계획!$O$62:$P$110,표4[[#This Row],[제품명]])</f>
        <v>0</v>
      </c>
      <c r="U711" s="131">
        <f>COUNTIF(사출계획!$O$62:$P$87,표4[[#This Row],[제품명]])</f>
        <v>0</v>
      </c>
      <c r="V711" s="131">
        <f>COUNTIF(사출계획!$O$88:$P$110,표4[[#This Row],[제품명]])</f>
        <v>0</v>
      </c>
      <c r="W711" s="54">
        <f>COUNTIF(사출계획!$Q$62:$R$110,표4[[#This Row],[제품명]])</f>
        <v>0</v>
      </c>
      <c r="X711" s="131">
        <f>COUNTIF(사출계획!$Q$62:$R$87,표4[[#This Row],[제품명]])</f>
        <v>0</v>
      </c>
      <c r="Y711" s="131">
        <f>COUNTIF(사출계획!$Q$88:$R$110,표4[[#This Row],[제품명]])</f>
        <v>0</v>
      </c>
      <c r="Z711" s="54">
        <f>COUNTIF(사출계획!$S$62:$T$110,표4[[#This Row],[제품명]])</f>
        <v>0</v>
      </c>
      <c r="AA711" s="126"/>
      <c r="AB711" s="126"/>
      <c r="AC711" s="312" t="s">
        <v>2929</v>
      </c>
      <c r="AD711" s="129">
        <f>SUMIF(표4[잉크명],표5[[#This Row],[잉크]],표4[월])</f>
        <v>0</v>
      </c>
      <c r="AE711" s="126">
        <f>SUMIF(표4[잉크명],표5[[#This Row],[잉크]],표4[월-3층])</f>
        <v>0</v>
      </c>
      <c r="AF711" s="126">
        <f>SUMIF(표4[잉크명],표5[[#This Row],[잉크]],표4[월-1층])</f>
        <v>0</v>
      </c>
      <c r="AG711" s="133">
        <f>SUMIF(표4[잉크명],표5[[#This Row],[잉크]],표4[화])</f>
        <v>0</v>
      </c>
      <c r="AH711" s="126">
        <f>SUMIF(표4[잉크명],표5[[#This Row],[잉크]],표4[화-3층])</f>
        <v>0</v>
      </c>
      <c r="AI711" s="126">
        <f>SUMIF(표4[잉크명],표5[[#This Row],[잉크]],표4[화-1층])</f>
        <v>0</v>
      </c>
      <c r="AJ711" s="130">
        <f>SUMIF(표4[잉크명],표5[[#This Row],[잉크]],표4[수])</f>
        <v>0</v>
      </c>
      <c r="AK711" s="126">
        <f>SUMIF(표4[잉크명],표5[[#This Row],[잉크]],표4[수-3층])</f>
        <v>0</v>
      </c>
      <c r="AL711" s="126">
        <f>SUMIF(표4[잉크명],표5[[#This Row],[잉크]],표4[수-1층])</f>
        <v>0</v>
      </c>
      <c r="AM711" s="34">
        <f>SUMIF(표4[잉크명],표5[[#This Row],[잉크]],표4[목])</f>
        <v>0</v>
      </c>
      <c r="AN711" s="126">
        <f>SUMIF(표4[잉크명],표5[[#This Row],[잉크]],표4[목-3층])</f>
        <v>0</v>
      </c>
      <c r="AO711" s="126">
        <f>SUMIF(표4[잉크명],표5[[#This Row],[잉크]],표4[목-1층])</f>
        <v>0</v>
      </c>
      <c r="AP711" s="34">
        <f>SUMIF(표4[잉크명],표5[[#This Row],[잉크]],표4[금])</f>
        <v>0</v>
      </c>
      <c r="AQ711" s="126">
        <f>SUMIF(표4[잉크명],표5[[#This Row],[잉크]],표4[금-3층])</f>
        <v>0</v>
      </c>
      <c r="AR711" s="126">
        <f>SUMIF(표4[잉크명],표5[[#This Row],[잉크]],표4[금-1층])</f>
        <v>0</v>
      </c>
      <c r="AS711" s="34">
        <f>SUMIF(표4[잉크명],표5[[#This Row],[잉크]],표4[토])</f>
        <v>0</v>
      </c>
      <c r="AT711" s="126">
        <f>SUMIF(표4[잉크명],표5[[#This Row],[잉크]],표4[토-3층])</f>
        <v>0</v>
      </c>
      <c r="AU711" s="126">
        <f>SUMIF(표4[잉크명],표5[[#This Row],[잉크]],표4[토-1층])</f>
        <v>0</v>
      </c>
      <c r="AV711" s="34">
        <f>SUMIF(표4[잉크명],표5[[#This Row],[잉크]],표4[일])</f>
        <v>0</v>
      </c>
      <c r="AW711" s="126">
        <f>SUMIF(표4[잉크명],표5[[#This Row],[잉크]],표4[일-3층])</f>
        <v>0</v>
      </c>
      <c r="AX711" s="126">
        <f>SUMIF(표4[잉크명],표5[[#This Row],[잉크]],표4[일-1층])</f>
        <v>0</v>
      </c>
      <c r="AY711" s="34">
        <f>SUMIF(표4[잉크명],표5[[#This Row],[잉크]],표4[차주 월])</f>
        <v>0</v>
      </c>
      <c r="AZ711" s="34">
        <f>SUM(표5[[#This Row],[월]:[차주 월]])</f>
        <v>0</v>
      </c>
    </row>
    <row r="712" spans="2:52" x14ac:dyDescent="0.3">
      <c r="B712" s="56" t="s">
        <v>1715</v>
      </c>
      <c r="C712" s="56"/>
      <c r="D712" s="56" t="s">
        <v>2677</v>
      </c>
      <c r="E712" s="54">
        <f>COUNTIF(사출계획!$E$62:$F$110,표4[[#This Row],[제품명]])</f>
        <v>0</v>
      </c>
      <c r="F712" s="131">
        <f>COUNTIF(사출계획!$E$62:$F$87,표4[[#This Row],[제품명]])</f>
        <v>0</v>
      </c>
      <c r="G712" s="131">
        <f>COUNTIF(사출계획!$E$88:$F$110,표4[[#This Row],[제품명]])</f>
        <v>0</v>
      </c>
      <c r="H712" s="54">
        <f>COUNTIF(사출계획!$G$62:$H$110,표4[[#This Row],[제품명]])</f>
        <v>0</v>
      </c>
      <c r="I712" s="132">
        <f>COUNTIF(사출계획!$G$62:$H$87,표4[[#This Row],[제품명]])</f>
        <v>0</v>
      </c>
      <c r="J712" s="132">
        <f>COUNTIF(사출계획!$G$88:$H$110,표4[[#This Row],[제품명]])</f>
        <v>0</v>
      </c>
      <c r="K712" s="54">
        <f>COUNTIF(사출계획!$I$62:$J$110,표4[[#This Row],[제품명]])</f>
        <v>0</v>
      </c>
      <c r="L712" s="131">
        <f>COUNTIF(사출계획!$I$62:$J$87,표4[[#This Row],[제품명]])</f>
        <v>0</v>
      </c>
      <c r="M712" s="131">
        <f>COUNTIF(사출계획!$I$88:$J$110,표4[[#This Row],[제품명]])</f>
        <v>0</v>
      </c>
      <c r="N712" s="129">
        <f>COUNTIF(사출계획!$K$62:$L$110,표4[[#This Row],[제품명]])</f>
        <v>0</v>
      </c>
      <c r="O712" s="131">
        <f>COUNTIF(사출계획!$K$62:$L$87,표4[[#This Row],[제품명]])</f>
        <v>0</v>
      </c>
      <c r="P712" s="131">
        <f>COUNTIF(사출계획!$K$88:$L$110,표4[[#This Row],[제품명]])</f>
        <v>0</v>
      </c>
      <c r="Q712" s="130">
        <f>COUNTIF(사출계획!$M$62:$N$110,표4[[#This Row],[제품명]])</f>
        <v>0</v>
      </c>
      <c r="R712" s="131">
        <f>COUNTIF(사출계획!$M$62:$N$87,표4[[#This Row],[제품명]])</f>
        <v>0</v>
      </c>
      <c r="S712" s="131">
        <f>COUNTIF(사출계획!$M$88:$N$110,표4[[#This Row],[제품명]])</f>
        <v>0</v>
      </c>
      <c r="T712" s="54">
        <f>COUNTIF(사출계획!$O$62:$P$110,표4[[#This Row],[제품명]])</f>
        <v>0</v>
      </c>
      <c r="U712" s="131">
        <f>COUNTIF(사출계획!$O$62:$P$87,표4[[#This Row],[제품명]])</f>
        <v>0</v>
      </c>
      <c r="V712" s="131">
        <f>COUNTIF(사출계획!$O$88:$P$110,표4[[#This Row],[제품명]])</f>
        <v>0</v>
      </c>
      <c r="W712" s="54">
        <f>COUNTIF(사출계획!$Q$62:$R$110,표4[[#This Row],[제품명]])</f>
        <v>0</v>
      </c>
      <c r="X712" s="131">
        <f>COUNTIF(사출계획!$Q$62:$R$87,표4[[#This Row],[제품명]])</f>
        <v>0</v>
      </c>
      <c r="Y712" s="131">
        <f>COUNTIF(사출계획!$Q$88:$R$110,표4[[#This Row],[제품명]])</f>
        <v>0</v>
      </c>
      <c r="Z712" s="54">
        <f>COUNTIF(사출계획!$S$62:$T$110,표4[[#This Row],[제품명]])</f>
        <v>0</v>
      </c>
      <c r="AA712" s="126"/>
      <c r="AB712" s="126"/>
      <c r="AC712" s="312" t="s">
        <v>2930</v>
      </c>
      <c r="AD712" s="129">
        <f>SUMIF(표4[잉크명],표5[[#This Row],[잉크]],표4[월])</f>
        <v>0</v>
      </c>
      <c r="AE712" s="126">
        <f>SUMIF(표4[잉크명],표5[[#This Row],[잉크]],표4[월-3층])</f>
        <v>0</v>
      </c>
      <c r="AF712" s="126">
        <f>SUMIF(표4[잉크명],표5[[#This Row],[잉크]],표4[월-1층])</f>
        <v>0</v>
      </c>
      <c r="AG712" s="133">
        <f>SUMIF(표4[잉크명],표5[[#This Row],[잉크]],표4[화])</f>
        <v>0</v>
      </c>
      <c r="AH712" s="126">
        <f>SUMIF(표4[잉크명],표5[[#This Row],[잉크]],표4[화-3층])</f>
        <v>0</v>
      </c>
      <c r="AI712" s="126">
        <f>SUMIF(표4[잉크명],표5[[#This Row],[잉크]],표4[화-1층])</f>
        <v>0</v>
      </c>
      <c r="AJ712" s="130">
        <f>SUMIF(표4[잉크명],표5[[#This Row],[잉크]],표4[수])</f>
        <v>0</v>
      </c>
      <c r="AK712" s="126">
        <f>SUMIF(표4[잉크명],표5[[#This Row],[잉크]],표4[수-3층])</f>
        <v>0</v>
      </c>
      <c r="AL712" s="126">
        <f>SUMIF(표4[잉크명],표5[[#This Row],[잉크]],표4[수-1층])</f>
        <v>0</v>
      </c>
      <c r="AM712" s="34">
        <f>SUMIF(표4[잉크명],표5[[#This Row],[잉크]],표4[목])</f>
        <v>0</v>
      </c>
      <c r="AN712" s="126">
        <f>SUMIF(표4[잉크명],표5[[#This Row],[잉크]],표4[목-3층])</f>
        <v>0</v>
      </c>
      <c r="AO712" s="126">
        <f>SUMIF(표4[잉크명],표5[[#This Row],[잉크]],표4[목-1층])</f>
        <v>0</v>
      </c>
      <c r="AP712" s="34">
        <f>SUMIF(표4[잉크명],표5[[#This Row],[잉크]],표4[금])</f>
        <v>0</v>
      </c>
      <c r="AQ712" s="126">
        <f>SUMIF(표4[잉크명],표5[[#This Row],[잉크]],표4[금-3층])</f>
        <v>0</v>
      </c>
      <c r="AR712" s="126">
        <f>SUMIF(표4[잉크명],표5[[#This Row],[잉크]],표4[금-1층])</f>
        <v>0</v>
      </c>
      <c r="AS712" s="34">
        <f>SUMIF(표4[잉크명],표5[[#This Row],[잉크]],표4[토])</f>
        <v>0</v>
      </c>
      <c r="AT712" s="126">
        <f>SUMIF(표4[잉크명],표5[[#This Row],[잉크]],표4[토-3층])</f>
        <v>0</v>
      </c>
      <c r="AU712" s="126">
        <f>SUMIF(표4[잉크명],표5[[#This Row],[잉크]],표4[토-1층])</f>
        <v>0</v>
      </c>
      <c r="AV712" s="34">
        <f>SUMIF(표4[잉크명],표5[[#This Row],[잉크]],표4[일])</f>
        <v>0</v>
      </c>
      <c r="AW712" s="126">
        <f>SUMIF(표4[잉크명],표5[[#This Row],[잉크]],표4[일-3층])</f>
        <v>0</v>
      </c>
      <c r="AX712" s="126">
        <f>SUMIF(표4[잉크명],표5[[#This Row],[잉크]],표4[일-1층])</f>
        <v>0</v>
      </c>
      <c r="AY712" s="34">
        <f>SUMIF(표4[잉크명],표5[[#This Row],[잉크]],표4[차주 월])</f>
        <v>0</v>
      </c>
      <c r="AZ712" s="34">
        <f>SUM(표5[[#This Row],[월]:[차주 월]])</f>
        <v>0</v>
      </c>
    </row>
    <row r="713" spans="2:52" x14ac:dyDescent="0.3">
      <c r="B713" s="56" t="s">
        <v>1717</v>
      </c>
      <c r="C713" s="56"/>
      <c r="D713" s="56" t="s">
        <v>4889</v>
      </c>
      <c r="E713" s="54">
        <f>COUNTIF(사출계획!$E$62:$F$110,표4[[#This Row],[제품명]])</f>
        <v>0</v>
      </c>
      <c r="F713" s="131">
        <f>COUNTIF(사출계획!$E$62:$F$87,표4[[#This Row],[제품명]])</f>
        <v>0</v>
      </c>
      <c r="G713" s="131">
        <f>COUNTIF(사출계획!$E$88:$F$110,표4[[#This Row],[제품명]])</f>
        <v>0</v>
      </c>
      <c r="H713" s="54">
        <f>COUNTIF(사출계획!$G$62:$H$110,표4[[#This Row],[제품명]])</f>
        <v>0</v>
      </c>
      <c r="I713" s="132">
        <f>COUNTIF(사출계획!$G$62:$H$87,표4[[#This Row],[제품명]])</f>
        <v>0</v>
      </c>
      <c r="J713" s="132">
        <f>COUNTIF(사출계획!$G$88:$H$110,표4[[#This Row],[제품명]])</f>
        <v>0</v>
      </c>
      <c r="K713" s="54">
        <f>COUNTIF(사출계획!$I$62:$J$110,표4[[#This Row],[제품명]])</f>
        <v>0</v>
      </c>
      <c r="L713" s="131">
        <f>COUNTIF(사출계획!$I$62:$J$87,표4[[#This Row],[제품명]])</f>
        <v>0</v>
      </c>
      <c r="M713" s="131">
        <f>COUNTIF(사출계획!$I$88:$J$110,표4[[#This Row],[제품명]])</f>
        <v>0</v>
      </c>
      <c r="N713" s="129">
        <f>COUNTIF(사출계획!$K$62:$L$110,표4[[#This Row],[제품명]])</f>
        <v>0</v>
      </c>
      <c r="O713" s="131">
        <f>COUNTIF(사출계획!$K$62:$L$87,표4[[#This Row],[제품명]])</f>
        <v>0</v>
      </c>
      <c r="P713" s="131">
        <f>COUNTIF(사출계획!$K$88:$L$110,표4[[#This Row],[제품명]])</f>
        <v>0</v>
      </c>
      <c r="Q713" s="130">
        <f>COUNTIF(사출계획!$M$62:$N$110,표4[[#This Row],[제품명]])</f>
        <v>0</v>
      </c>
      <c r="R713" s="131">
        <f>COUNTIF(사출계획!$M$62:$N$87,표4[[#This Row],[제품명]])</f>
        <v>0</v>
      </c>
      <c r="S713" s="131">
        <f>COUNTIF(사출계획!$M$88:$N$110,표4[[#This Row],[제품명]])</f>
        <v>0</v>
      </c>
      <c r="T713" s="54">
        <f>COUNTIF(사출계획!$O$62:$P$110,표4[[#This Row],[제품명]])</f>
        <v>0</v>
      </c>
      <c r="U713" s="131">
        <f>COUNTIF(사출계획!$O$62:$P$87,표4[[#This Row],[제품명]])</f>
        <v>0</v>
      </c>
      <c r="V713" s="131">
        <f>COUNTIF(사출계획!$O$88:$P$110,표4[[#This Row],[제품명]])</f>
        <v>0</v>
      </c>
      <c r="W713" s="54">
        <f>COUNTIF(사출계획!$Q$62:$R$110,표4[[#This Row],[제품명]])</f>
        <v>0</v>
      </c>
      <c r="X713" s="131">
        <f>COUNTIF(사출계획!$Q$62:$R$87,표4[[#This Row],[제품명]])</f>
        <v>0</v>
      </c>
      <c r="Y713" s="131">
        <f>COUNTIF(사출계획!$Q$88:$R$110,표4[[#This Row],[제품명]])</f>
        <v>0</v>
      </c>
      <c r="Z713" s="54">
        <f>COUNTIF(사출계획!$S$62:$T$110,표4[[#This Row],[제품명]])</f>
        <v>0</v>
      </c>
      <c r="AA713" s="126"/>
      <c r="AB713" s="126"/>
      <c r="AC713" s="312" t="s">
        <v>2931</v>
      </c>
      <c r="AD713" s="129">
        <f>SUMIF(표4[잉크명],표5[[#This Row],[잉크]],표4[월])</f>
        <v>0</v>
      </c>
      <c r="AE713" s="126">
        <f>SUMIF(표4[잉크명],표5[[#This Row],[잉크]],표4[월-3층])</f>
        <v>0</v>
      </c>
      <c r="AF713" s="126">
        <f>SUMIF(표4[잉크명],표5[[#This Row],[잉크]],표4[월-1층])</f>
        <v>0</v>
      </c>
      <c r="AG713" s="133">
        <f>SUMIF(표4[잉크명],표5[[#This Row],[잉크]],표4[화])</f>
        <v>0</v>
      </c>
      <c r="AH713" s="126">
        <f>SUMIF(표4[잉크명],표5[[#This Row],[잉크]],표4[화-3층])</f>
        <v>0</v>
      </c>
      <c r="AI713" s="126">
        <f>SUMIF(표4[잉크명],표5[[#This Row],[잉크]],표4[화-1층])</f>
        <v>0</v>
      </c>
      <c r="AJ713" s="130">
        <f>SUMIF(표4[잉크명],표5[[#This Row],[잉크]],표4[수])</f>
        <v>0</v>
      </c>
      <c r="AK713" s="126">
        <f>SUMIF(표4[잉크명],표5[[#This Row],[잉크]],표4[수-3층])</f>
        <v>0</v>
      </c>
      <c r="AL713" s="126">
        <f>SUMIF(표4[잉크명],표5[[#This Row],[잉크]],표4[수-1층])</f>
        <v>0</v>
      </c>
      <c r="AM713" s="34">
        <f>SUMIF(표4[잉크명],표5[[#This Row],[잉크]],표4[목])</f>
        <v>0</v>
      </c>
      <c r="AN713" s="126">
        <f>SUMIF(표4[잉크명],표5[[#This Row],[잉크]],표4[목-3층])</f>
        <v>0</v>
      </c>
      <c r="AO713" s="126">
        <f>SUMIF(표4[잉크명],표5[[#This Row],[잉크]],표4[목-1층])</f>
        <v>0</v>
      </c>
      <c r="AP713" s="34">
        <f>SUMIF(표4[잉크명],표5[[#This Row],[잉크]],표4[금])</f>
        <v>0</v>
      </c>
      <c r="AQ713" s="126">
        <f>SUMIF(표4[잉크명],표5[[#This Row],[잉크]],표4[금-3층])</f>
        <v>0</v>
      </c>
      <c r="AR713" s="126">
        <f>SUMIF(표4[잉크명],표5[[#This Row],[잉크]],표4[금-1층])</f>
        <v>0</v>
      </c>
      <c r="AS713" s="34">
        <f>SUMIF(표4[잉크명],표5[[#This Row],[잉크]],표4[토])</f>
        <v>0</v>
      </c>
      <c r="AT713" s="126">
        <f>SUMIF(표4[잉크명],표5[[#This Row],[잉크]],표4[토-3층])</f>
        <v>0</v>
      </c>
      <c r="AU713" s="126">
        <f>SUMIF(표4[잉크명],표5[[#This Row],[잉크]],표4[토-1층])</f>
        <v>0</v>
      </c>
      <c r="AV713" s="34">
        <f>SUMIF(표4[잉크명],표5[[#This Row],[잉크]],표4[일])</f>
        <v>0</v>
      </c>
      <c r="AW713" s="126">
        <f>SUMIF(표4[잉크명],표5[[#This Row],[잉크]],표4[일-3층])</f>
        <v>0</v>
      </c>
      <c r="AX713" s="126">
        <f>SUMIF(표4[잉크명],표5[[#This Row],[잉크]],표4[일-1층])</f>
        <v>0</v>
      </c>
      <c r="AY713" s="34">
        <f>SUMIF(표4[잉크명],표5[[#This Row],[잉크]],표4[차주 월])</f>
        <v>0</v>
      </c>
      <c r="AZ713" s="34">
        <f>SUM(표5[[#This Row],[월]:[차주 월]])</f>
        <v>0</v>
      </c>
    </row>
    <row r="714" spans="2:52" x14ac:dyDescent="0.3">
      <c r="B714" s="56" t="s">
        <v>1718</v>
      </c>
      <c r="C714" s="56"/>
      <c r="D714" s="56" t="s">
        <v>4890</v>
      </c>
      <c r="E714" s="54">
        <f>COUNTIF(사출계획!$E$62:$F$110,표4[[#This Row],[제품명]])</f>
        <v>0</v>
      </c>
      <c r="F714" s="131">
        <f>COUNTIF(사출계획!$E$62:$F$87,표4[[#This Row],[제품명]])</f>
        <v>0</v>
      </c>
      <c r="G714" s="131">
        <f>COUNTIF(사출계획!$E$88:$F$110,표4[[#This Row],[제품명]])</f>
        <v>0</v>
      </c>
      <c r="H714" s="54">
        <f>COUNTIF(사출계획!$G$62:$H$110,표4[[#This Row],[제품명]])</f>
        <v>0</v>
      </c>
      <c r="I714" s="132">
        <f>COUNTIF(사출계획!$G$62:$H$87,표4[[#This Row],[제품명]])</f>
        <v>0</v>
      </c>
      <c r="J714" s="132">
        <f>COUNTIF(사출계획!$G$88:$H$110,표4[[#This Row],[제품명]])</f>
        <v>0</v>
      </c>
      <c r="K714" s="54">
        <f>COUNTIF(사출계획!$I$62:$J$110,표4[[#This Row],[제품명]])</f>
        <v>0</v>
      </c>
      <c r="L714" s="131">
        <f>COUNTIF(사출계획!$I$62:$J$87,표4[[#This Row],[제품명]])</f>
        <v>0</v>
      </c>
      <c r="M714" s="131">
        <f>COUNTIF(사출계획!$I$88:$J$110,표4[[#This Row],[제품명]])</f>
        <v>0</v>
      </c>
      <c r="N714" s="129">
        <f>COUNTIF(사출계획!$K$62:$L$110,표4[[#This Row],[제품명]])</f>
        <v>0</v>
      </c>
      <c r="O714" s="131">
        <f>COUNTIF(사출계획!$K$62:$L$87,표4[[#This Row],[제품명]])</f>
        <v>0</v>
      </c>
      <c r="P714" s="131">
        <f>COUNTIF(사출계획!$K$88:$L$110,표4[[#This Row],[제품명]])</f>
        <v>0</v>
      </c>
      <c r="Q714" s="130">
        <f>COUNTIF(사출계획!$M$62:$N$110,표4[[#This Row],[제품명]])</f>
        <v>0</v>
      </c>
      <c r="R714" s="131">
        <f>COUNTIF(사출계획!$M$62:$N$87,표4[[#This Row],[제품명]])</f>
        <v>0</v>
      </c>
      <c r="S714" s="131">
        <f>COUNTIF(사출계획!$M$88:$N$110,표4[[#This Row],[제품명]])</f>
        <v>0</v>
      </c>
      <c r="T714" s="54">
        <f>COUNTIF(사출계획!$O$62:$P$110,표4[[#This Row],[제품명]])</f>
        <v>0</v>
      </c>
      <c r="U714" s="131">
        <f>COUNTIF(사출계획!$O$62:$P$87,표4[[#This Row],[제품명]])</f>
        <v>0</v>
      </c>
      <c r="V714" s="131">
        <f>COUNTIF(사출계획!$O$88:$P$110,표4[[#This Row],[제품명]])</f>
        <v>0</v>
      </c>
      <c r="W714" s="54">
        <f>COUNTIF(사출계획!$Q$62:$R$110,표4[[#This Row],[제품명]])</f>
        <v>0</v>
      </c>
      <c r="X714" s="131">
        <f>COUNTIF(사출계획!$Q$62:$R$87,표4[[#This Row],[제품명]])</f>
        <v>0</v>
      </c>
      <c r="Y714" s="131">
        <f>COUNTIF(사출계획!$Q$88:$R$110,표4[[#This Row],[제품명]])</f>
        <v>0</v>
      </c>
      <c r="Z714" s="54">
        <f>COUNTIF(사출계획!$S$62:$T$110,표4[[#This Row],[제품명]])</f>
        <v>0</v>
      </c>
      <c r="AA714" s="126"/>
      <c r="AB714" s="126"/>
      <c r="AC714" s="312" t="s">
        <v>2932</v>
      </c>
      <c r="AD714" s="129">
        <f>SUMIF(표4[잉크명],표5[[#This Row],[잉크]],표4[월])</f>
        <v>0</v>
      </c>
      <c r="AE714" s="126">
        <f>SUMIF(표4[잉크명],표5[[#This Row],[잉크]],표4[월-3층])</f>
        <v>0</v>
      </c>
      <c r="AF714" s="126">
        <f>SUMIF(표4[잉크명],표5[[#This Row],[잉크]],표4[월-1층])</f>
        <v>0</v>
      </c>
      <c r="AG714" s="133">
        <f>SUMIF(표4[잉크명],표5[[#This Row],[잉크]],표4[화])</f>
        <v>0</v>
      </c>
      <c r="AH714" s="126">
        <f>SUMIF(표4[잉크명],표5[[#This Row],[잉크]],표4[화-3층])</f>
        <v>0</v>
      </c>
      <c r="AI714" s="126">
        <f>SUMIF(표4[잉크명],표5[[#This Row],[잉크]],표4[화-1층])</f>
        <v>0</v>
      </c>
      <c r="AJ714" s="130">
        <f>SUMIF(표4[잉크명],표5[[#This Row],[잉크]],표4[수])</f>
        <v>0</v>
      </c>
      <c r="AK714" s="126">
        <f>SUMIF(표4[잉크명],표5[[#This Row],[잉크]],표4[수-3층])</f>
        <v>0</v>
      </c>
      <c r="AL714" s="126">
        <f>SUMIF(표4[잉크명],표5[[#This Row],[잉크]],표4[수-1층])</f>
        <v>0</v>
      </c>
      <c r="AM714" s="34">
        <f>SUMIF(표4[잉크명],표5[[#This Row],[잉크]],표4[목])</f>
        <v>0</v>
      </c>
      <c r="AN714" s="126">
        <f>SUMIF(표4[잉크명],표5[[#This Row],[잉크]],표4[목-3층])</f>
        <v>0</v>
      </c>
      <c r="AO714" s="126">
        <f>SUMIF(표4[잉크명],표5[[#This Row],[잉크]],표4[목-1층])</f>
        <v>0</v>
      </c>
      <c r="AP714" s="34">
        <f>SUMIF(표4[잉크명],표5[[#This Row],[잉크]],표4[금])</f>
        <v>0</v>
      </c>
      <c r="AQ714" s="126">
        <f>SUMIF(표4[잉크명],표5[[#This Row],[잉크]],표4[금-3층])</f>
        <v>0</v>
      </c>
      <c r="AR714" s="126">
        <f>SUMIF(표4[잉크명],표5[[#This Row],[잉크]],표4[금-1층])</f>
        <v>0</v>
      </c>
      <c r="AS714" s="34">
        <f>SUMIF(표4[잉크명],표5[[#This Row],[잉크]],표4[토])</f>
        <v>0</v>
      </c>
      <c r="AT714" s="126">
        <f>SUMIF(표4[잉크명],표5[[#This Row],[잉크]],표4[토-3층])</f>
        <v>0</v>
      </c>
      <c r="AU714" s="126">
        <f>SUMIF(표4[잉크명],표5[[#This Row],[잉크]],표4[토-1층])</f>
        <v>0</v>
      </c>
      <c r="AV714" s="34">
        <f>SUMIF(표4[잉크명],표5[[#This Row],[잉크]],표4[일])</f>
        <v>0</v>
      </c>
      <c r="AW714" s="126">
        <f>SUMIF(표4[잉크명],표5[[#This Row],[잉크]],표4[일-3층])</f>
        <v>0</v>
      </c>
      <c r="AX714" s="126">
        <f>SUMIF(표4[잉크명],표5[[#This Row],[잉크]],표4[일-1층])</f>
        <v>0</v>
      </c>
      <c r="AY714" s="34">
        <f>SUMIF(표4[잉크명],표5[[#This Row],[잉크]],표4[차주 월])</f>
        <v>0</v>
      </c>
      <c r="AZ714" s="34">
        <f>SUM(표5[[#This Row],[월]:[차주 월]])</f>
        <v>0</v>
      </c>
    </row>
    <row r="715" spans="2:52" x14ac:dyDescent="0.3">
      <c r="B715" s="56" t="s">
        <v>1719</v>
      </c>
      <c r="C715" s="56"/>
      <c r="D715" s="56" t="s">
        <v>4685</v>
      </c>
      <c r="E715" s="54">
        <f>COUNTIF(사출계획!$E$62:$F$110,표4[[#This Row],[제품명]])</f>
        <v>0</v>
      </c>
      <c r="F715" s="131">
        <f>COUNTIF(사출계획!$E$62:$F$87,표4[[#This Row],[제품명]])</f>
        <v>0</v>
      </c>
      <c r="G715" s="131">
        <f>COUNTIF(사출계획!$E$88:$F$110,표4[[#This Row],[제품명]])</f>
        <v>0</v>
      </c>
      <c r="H715" s="54">
        <f>COUNTIF(사출계획!$G$62:$H$110,표4[[#This Row],[제품명]])</f>
        <v>0</v>
      </c>
      <c r="I715" s="132">
        <f>COUNTIF(사출계획!$G$62:$H$87,표4[[#This Row],[제품명]])</f>
        <v>0</v>
      </c>
      <c r="J715" s="132">
        <f>COUNTIF(사출계획!$G$88:$H$110,표4[[#This Row],[제품명]])</f>
        <v>0</v>
      </c>
      <c r="K715" s="54">
        <f>COUNTIF(사출계획!$I$62:$J$110,표4[[#This Row],[제품명]])</f>
        <v>0</v>
      </c>
      <c r="L715" s="131">
        <f>COUNTIF(사출계획!$I$62:$J$87,표4[[#This Row],[제품명]])</f>
        <v>0</v>
      </c>
      <c r="M715" s="131">
        <f>COUNTIF(사출계획!$I$88:$J$110,표4[[#This Row],[제품명]])</f>
        <v>0</v>
      </c>
      <c r="N715" s="129">
        <f>COUNTIF(사출계획!$K$62:$L$110,표4[[#This Row],[제품명]])</f>
        <v>0</v>
      </c>
      <c r="O715" s="131">
        <f>COUNTIF(사출계획!$K$62:$L$87,표4[[#This Row],[제품명]])</f>
        <v>0</v>
      </c>
      <c r="P715" s="131">
        <f>COUNTIF(사출계획!$K$88:$L$110,표4[[#This Row],[제품명]])</f>
        <v>0</v>
      </c>
      <c r="Q715" s="130">
        <f>COUNTIF(사출계획!$M$62:$N$110,표4[[#This Row],[제품명]])</f>
        <v>0</v>
      </c>
      <c r="R715" s="131">
        <f>COUNTIF(사출계획!$M$62:$N$87,표4[[#This Row],[제품명]])</f>
        <v>0</v>
      </c>
      <c r="S715" s="131">
        <f>COUNTIF(사출계획!$M$88:$N$110,표4[[#This Row],[제품명]])</f>
        <v>0</v>
      </c>
      <c r="T715" s="54">
        <f>COUNTIF(사출계획!$O$62:$P$110,표4[[#This Row],[제품명]])</f>
        <v>0</v>
      </c>
      <c r="U715" s="131">
        <f>COUNTIF(사출계획!$O$62:$P$87,표4[[#This Row],[제품명]])</f>
        <v>0</v>
      </c>
      <c r="V715" s="131">
        <f>COUNTIF(사출계획!$O$88:$P$110,표4[[#This Row],[제품명]])</f>
        <v>0</v>
      </c>
      <c r="W715" s="54">
        <f>COUNTIF(사출계획!$Q$62:$R$110,표4[[#This Row],[제품명]])</f>
        <v>0</v>
      </c>
      <c r="X715" s="131">
        <f>COUNTIF(사출계획!$Q$62:$R$87,표4[[#This Row],[제품명]])</f>
        <v>0</v>
      </c>
      <c r="Y715" s="131">
        <f>COUNTIF(사출계획!$Q$88:$R$110,표4[[#This Row],[제품명]])</f>
        <v>0</v>
      </c>
      <c r="Z715" s="54">
        <f>COUNTIF(사출계획!$S$62:$T$110,표4[[#This Row],[제품명]])</f>
        <v>0</v>
      </c>
      <c r="AA715" s="126"/>
      <c r="AB715" s="126"/>
      <c r="AC715" s="312" t="s">
        <v>2933</v>
      </c>
      <c r="AD715" s="129">
        <f>SUMIF(표4[잉크명],표5[[#This Row],[잉크]],표4[월])</f>
        <v>0</v>
      </c>
      <c r="AE715" s="126">
        <f>SUMIF(표4[잉크명],표5[[#This Row],[잉크]],표4[월-3층])</f>
        <v>0</v>
      </c>
      <c r="AF715" s="126">
        <f>SUMIF(표4[잉크명],표5[[#This Row],[잉크]],표4[월-1층])</f>
        <v>0</v>
      </c>
      <c r="AG715" s="133">
        <f>SUMIF(표4[잉크명],표5[[#This Row],[잉크]],표4[화])</f>
        <v>0</v>
      </c>
      <c r="AH715" s="126">
        <f>SUMIF(표4[잉크명],표5[[#This Row],[잉크]],표4[화-3층])</f>
        <v>0</v>
      </c>
      <c r="AI715" s="126">
        <f>SUMIF(표4[잉크명],표5[[#This Row],[잉크]],표4[화-1층])</f>
        <v>0</v>
      </c>
      <c r="AJ715" s="130">
        <f>SUMIF(표4[잉크명],표5[[#This Row],[잉크]],표4[수])</f>
        <v>0</v>
      </c>
      <c r="AK715" s="126">
        <f>SUMIF(표4[잉크명],표5[[#This Row],[잉크]],표4[수-3층])</f>
        <v>0</v>
      </c>
      <c r="AL715" s="126">
        <f>SUMIF(표4[잉크명],표5[[#This Row],[잉크]],표4[수-1층])</f>
        <v>0</v>
      </c>
      <c r="AM715" s="34">
        <f>SUMIF(표4[잉크명],표5[[#This Row],[잉크]],표4[목])</f>
        <v>0</v>
      </c>
      <c r="AN715" s="126">
        <f>SUMIF(표4[잉크명],표5[[#This Row],[잉크]],표4[목-3층])</f>
        <v>0</v>
      </c>
      <c r="AO715" s="126">
        <f>SUMIF(표4[잉크명],표5[[#This Row],[잉크]],표4[목-1층])</f>
        <v>0</v>
      </c>
      <c r="AP715" s="34">
        <f>SUMIF(표4[잉크명],표5[[#This Row],[잉크]],표4[금])</f>
        <v>0</v>
      </c>
      <c r="AQ715" s="126">
        <f>SUMIF(표4[잉크명],표5[[#This Row],[잉크]],표4[금-3층])</f>
        <v>0</v>
      </c>
      <c r="AR715" s="126">
        <f>SUMIF(표4[잉크명],표5[[#This Row],[잉크]],표4[금-1층])</f>
        <v>0</v>
      </c>
      <c r="AS715" s="34">
        <f>SUMIF(표4[잉크명],표5[[#This Row],[잉크]],표4[토])</f>
        <v>0</v>
      </c>
      <c r="AT715" s="126">
        <f>SUMIF(표4[잉크명],표5[[#This Row],[잉크]],표4[토-3층])</f>
        <v>0</v>
      </c>
      <c r="AU715" s="126">
        <f>SUMIF(표4[잉크명],표5[[#This Row],[잉크]],표4[토-1층])</f>
        <v>0</v>
      </c>
      <c r="AV715" s="34">
        <f>SUMIF(표4[잉크명],표5[[#This Row],[잉크]],표4[일])</f>
        <v>0</v>
      </c>
      <c r="AW715" s="126">
        <f>SUMIF(표4[잉크명],표5[[#This Row],[잉크]],표4[일-3층])</f>
        <v>0</v>
      </c>
      <c r="AX715" s="126">
        <f>SUMIF(표4[잉크명],표5[[#This Row],[잉크]],표4[일-1층])</f>
        <v>0</v>
      </c>
      <c r="AY715" s="34">
        <f>SUMIF(표4[잉크명],표5[[#This Row],[잉크]],표4[차주 월])</f>
        <v>0</v>
      </c>
      <c r="AZ715" s="34">
        <f>SUM(표5[[#This Row],[월]:[차주 월]])</f>
        <v>0</v>
      </c>
    </row>
    <row r="716" spans="2:52" x14ac:dyDescent="0.3">
      <c r="B716" s="56" t="s">
        <v>5487</v>
      </c>
      <c r="C716" s="56"/>
      <c r="D716" s="56" t="s">
        <v>1730</v>
      </c>
      <c r="E716" s="54">
        <f>COUNTIF(사출계획!$E$62:$F$110,표4[[#This Row],[제품명]])</f>
        <v>0</v>
      </c>
      <c r="F716" s="131">
        <f>COUNTIF(사출계획!$E$62:$F$87,표4[[#This Row],[제품명]])</f>
        <v>0</v>
      </c>
      <c r="G716" s="131">
        <f>COUNTIF(사출계획!$E$88:$F$110,표4[[#This Row],[제품명]])</f>
        <v>0</v>
      </c>
      <c r="H716" s="54">
        <f>COUNTIF(사출계획!$G$62:$H$110,표4[[#This Row],[제품명]])</f>
        <v>0</v>
      </c>
      <c r="I716" s="132">
        <f>COUNTIF(사출계획!$G$62:$H$87,표4[[#This Row],[제품명]])</f>
        <v>0</v>
      </c>
      <c r="J716" s="132">
        <f>COUNTIF(사출계획!$G$88:$H$110,표4[[#This Row],[제품명]])</f>
        <v>0</v>
      </c>
      <c r="K716" s="54">
        <f>COUNTIF(사출계획!$I$62:$J$110,표4[[#This Row],[제품명]])</f>
        <v>0</v>
      </c>
      <c r="L716" s="131">
        <f>COUNTIF(사출계획!$I$62:$J$87,표4[[#This Row],[제품명]])</f>
        <v>0</v>
      </c>
      <c r="M716" s="131">
        <f>COUNTIF(사출계획!$I$88:$J$110,표4[[#This Row],[제품명]])</f>
        <v>0</v>
      </c>
      <c r="N716" s="129">
        <f>COUNTIF(사출계획!$K$62:$L$110,표4[[#This Row],[제품명]])</f>
        <v>0</v>
      </c>
      <c r="O716" s="131">
        <f>COUNTIF(사출계획!$K$62:$L$87,표4[[#This Row],[제품명]])</f>
        <v>0</v>
      </c>
      <c r="P716" s="131">
        <f>COUNTIF(사출계획!$K$88:$L$110,표4[[#This Row],[제품명]])</f>
        <v>0</v>
      </c>
      <c r="Q716" s="130">
        <f>COUNTIF(사출계획!$M$62:$N$110,표4[[#This Row],[제품명]])</f>
        <v>0</v>
      </c>
      <c r="R716" s="131">
        <f>COUNTIF(사출계획!$M$62:$N$87,표4[[#This Row],[제품명]])</f>
        <v>0</v>
      </c>
      <c r="S716" s="131">
        <f>COUNTIF(사출계획!$M$88:$N$110,표4[[#This Row],[제품명]])</f>
        <v>0</v>
      </c>
      <c r="T716" s="54">
        <f>COUNTIF(사출계획!$O$62:$P$110,표4[[#This Row],[제품명]])</f>
        <v>0</v>
      </c>
      <c r="U716" s="131">
        <f>COUNTIF(사출계획!$O$62:$P$87,표4[[#This Row],[제품명]])</f>
        <v>0</v>
      </c>
      <c r="V716" s="131">
        <f>COUNTIF(사출계획!$O$88:$P$110,표4[[#This Row],[제품명]])</f>
        <v>0</v>
      </c>
      <c r="W716" s="54">
        <f>COUNTIF(사출계획!$Q$62:$R$110,표4[[#This Row],[제품명]])</f>
        <v>0</v>
      </c>
      <c r="X716" s="131">
        <f>COUNTIF(사출계획!$Q$62:$R$87,표4[[#This Row],[제품명]])</f>
        <v>0</v>
      </c>
      <c r="Y716" s="131">
        <f>COUNTIF(사출계획!$Q$88:$R$110,표4[[#This Row],[제품명]])</f>
        <v>0</v>
      </c>
      <c r="Z716" s="54">
        <f>COUNTIF(사출계획!$S$62:$T$110,표4[[#This Row],[제품명]])</f>
        <v>0</v>
      </c>
      <c r="AA716" s="126"/>
      <c r="AB716" s="126"/>
      <c r="AC716" s="312" t="s">
        <v>2935</v>
      </c>
      <c r="AD716" s="129">
        <f>SUMIF(표4[잉크명],표5[[#This Row],[잉크]],표4[월])</f>
        <v>0</v>
      </c>
      <c r="AE716" s="126">
        <f>SUMIF(표4[잉크명],표5[[#This Row],[잉크]],표4[월-3층])</f>
        <v>0</v>
      </c>
      <c r="AF716" s="126">
        <f>SUMIF(표4[잉크명],표5[[#This Row],[잉크]],표4[월-1층])</f>
        <v>0</v>
      </c>
      <c r="AG716" s="133">
        <f>SUMIF(표4[잉크명],표5[[#This Row],[잉크]],표4[화])</f>
        <v>0</v>
      </c>
      <c r="AH716" s="126">
        <f>SUMIF(표4[잉크명],표5[[#This Row],[잉크]],표4[화-3층])</f>
        <v>0</v>
      </c>
      <c r="AI716" s="126">
        <f>SUMIF(표4[잉크명],표5[[#This Row],[잉크]],표4[화-1층])</f>
        <v>0</v>
      </c>
      <c r="AJ716" s="130">
        <f>SUMIF(표4[잉크명],표5[[#This Row],[잉크]],표4[수])</f>
        <v>0</v>
      </c>
      <c r="AK716" s="126">
        <f>SUMIF(표4[잉크명],표5[[#This Row],[잉크]],표4[수-3층])</f>
        <v>0</v>
      </c>
      <c r="AL716" s="126">
        <f>SUMIF(표4[잉크명],표5[[#This Row],[잉크]],표4[수-1층])</f>
        <v>0</v>
      </c>
      <c r="AM716" s="34">
        <f>SUMIF(표4[잉크명],표5[[#This Row],[잉크]],표4[목])</f>
        <v>0</v>
      </c>
      <c r="AN716" s="126">
        <f>SUMIF(표4[잉크명],표5[[#This Row],[잉크]],표4[목-3층])</f>
        <v>0</v>
      </c>
      <c r="AO716" s="126">
        <f>SUMIF(표4[잉크명],표5[[#This Row],[잉크]],표4[목-1층])</f>
        <v>0</v>
      </c>
      <c r="AP716" s="34">
        <f>SUMIF(표4[잉크명],표5[[#This Row],[잉크]],표4[금])</f>
        <v>0</v>
      </c>
      <c r="AQ716" s="126">
        <f>SUMIF(표4[잉크명],표5[[#This Row],[잉크]],표4[금-3층])</f>
        <v>0</v>
      </c>
      <c r="AR716" s="126">
        <f>SUMIF(표4[잉크명],표5[[#This Row],[잉크]],표4[금-1층])</f>
        <v>0</v>
      </c>
      <c r="AS716" s="34">
        <f>SUMIF(표4[잉크명],표5[[#This Row],[잉크]],표4[토])</f>
        <v>0</v>
      </c>
      <c r="AT716" s="126">
        <f>SUMIF(표4[잉크명],표5[[#This Row],[잉크]],표4[토-3층])</f>
        <v>0</v>
      </c>
      <c r="AU716" s="126">
        <f>SUMIF(표4[잉크명],표5[[#This Row],[잉크]],표4[토-1층])</f>
        <v>0</v>
      </c>
      <c r="AV716" s="34">
        <f>SUMIF(표4[잉크명],표5[[#This Row],[잉크]],표4[일])</f>
        <v>0</v>
      </c>
      <c r="AW716" s="126">
        <f>SUMIF(표4[잉크명],표5[[#This Row],[잉크]],표4[일-3층])</f>
        <v>0</v>
      </c>
      <c r="AX716" s="126">
        <f>SUMIF(표4[잉크명],표5[[#This Row],[잉크]],표4[일-1층])</f>
        <v>0</v>
      </c>
      <c r="AY716" s="34">
        <f>SUMIF(표4[잉크명],표5[[#This Row],[잉크]],표4[차주 월])</f>
        <v>0</v>
      </c>
      <c r="AZ716" s="34">
        <f>SUM(표5[[#This Row],[월]:[차주 월]])</f>
        <v>0</v>
      </c>
    </row>
    <row r="717" spans="2:52" x14ac:dyDescent="0.3">
      <c r="B717" s="56" t="s">
        <v>1734</v>
      </c>
      <c r="C717" s="56"/>
      <c r="D717" s="56" t="s">
        <v>3938</v>
      </c>
      <c r="E717" s="34">
        <f>COUNTIF(사출계획!$E$62:$F$110,표4[[#This Row],[제품명]])</f>
        <v>0</v>
      </c>
      <c r="F717" s="126">
        <f>COUNTIF(사출계획!$E$62:$F$87,표4[[#This Row],[제품명]])</f>
        <v>0</v>
      </c>
      <c r="G717" s="126">
        <f>COUNTIF(사출계획!$E$88:$F$110,표4[[#This Row],[제품명]])</f>
        <v>0</v>
      </c>
      <c r="H717" s="34">
        <f>COUNTIF(사출계획!$G$62:$H$110,표4[[#This Row],[제품명]])</f>
        <v>0</v>
      </c>
      <c r="I717" s="128">
        <f>COUNTIF(사출계획!$G$62:$H$87,표4[[#This Row],[제품명]])</f>
        <v>0</v>
      </c>
      <c r="J717" s="128">
        <f>COUNTIF(사출계획!$G$88:$H$110,표4[[#This Row],[제품명]])</f>
        <v>0</v>
      </c>
      <c r="K717" s="34">
        <f>COUNTIF(사출계획!$I$62:$J$110,표4[[#This Row],[제품명]])</f>
        <v>0</v>
      </c>
      <c r="L717" s="126">
        <f>COUNTIF(사출계획!$I$62:$J$87,표4[[#This Row],[제품명]])</f>
        <v>0</v>
      </c>
      <c r="M717" s="126">
        <f>COUNTIF(사출계획!$I$88:$J$110,표4[[#This Row],[제품명]])</f>
        <v>0</v>
      </c>
      <c r="N717" s="129">
        <f>COUNTIF(사출계획!$K$62:$L$110,표4[[#This Row],[제품명]])</f>
        <v>0</v>
      </c>
      <c r="O717" s="126">
        <f>COUNTIF(사출계획!$K$62:$L$87,표4[[#This Row],[제품명]])</f>
        <v>0</v>
      </c>
      <c r="P717" s="126">
        <f>COUNTIF(사출계획!$K$88:$L$110,표4[[#This Row],[제품명]])</f>
        <v>0</v>
      </c>
      <c r="Q717" s="130">
        <f>COUNTIF(사출계획!$M$62:$N$110,표4[[#This Row],[제품명]])</f>
        <v>0</v>
      </c>
      <c r="R717" s="126">
        <f>COUNTIF(사출계획!$M$62:$N$87,표4[[#This Row],[제품명]])</f>
        <v>0</v>
      </c>
      <c r="S717" s="126">
        <f>COUNTIF(사출계획!$M$88:$N$110,표4[[#This Row],[제품명]])</f>
        <v>0</v>
      </c>
      <c r="T717" s="34">
        <f>COUNTIF(사출계획!$O$62:$P$110,표4[[#This Row],[제품명]])</f>
        <v>0</v>
      </c>
      <c r="U717" s="126">
        <f>COUNTIF(사출계획!$O$62:$P$87,표4[[#This Row],[제품명]])</f>
        <v>0</v>
      </c>
      <c r="V717" s="126">
        <f>COUNTIF(사출계획!$O$88:$P$110,표4[[#This Row],[제품명]])</f>
        <v>0</v>
      </c>
      <c r="W717" s="34">
        <f>COUNTIF(사출계획!$Q$62:$R$110,표4[[#This Row],[제품명]])</f>
        <v>0</v>
      </c>
      <c r="X717" s="126">
        <f>COUNTIF(사출계획!$Q$62:$R$87,표4[[#This Row],[제품명]])</f>
        <v>0</v>
      </c>
      <c r="Y717" s="126">
        <f>COUNTIF(사출계획!$Q$88:$R$110,표4[[#This Row],[제품명]])</f>
        <v>0</v>
      </c>
      <c r="Z717" s="34">
        <f>COUNTIF(사출계획!$S$62:$T$110,표4[[#This Row],[제품명]])</f>
        <v>0</v>
      </c>
      <c r="AA717" s="126"/>
      <c r="AB717" s="126"/>
      <c r="AC717" s="312" t="s">
        <v>2936</v>
      </c>
      <c r="AD717" s="129">
        <f>SUMIF(표4[잉크명],표5[[#This Row],[잉크]],표4[월])</f>
        <v>0</v>
      </c>
      <c r="AE717" s="126">
        <f>SUMIF(표4[잉크명],표5[[#This Row],[잉크]],표4[월-3층])</f>
        <v>0</v>
      </c>
      <c r="AF717" s="126">
        <f>SUMIF(표4[잉크명],표5[[#This Row],[잉크]],표4[월-1층])</f>
        <v>0</v>
      </c>
      <c r="AG717" s="133">
        <f>SUMIF(표4[잉크명],표5[[#This Row],[잉크]],표4[화])</f>
        <v>0</v>
      </c>
      <c r="AH717" s="126">
        <f>SUMIF(표4[잉크명],표5[[#This Row],[잉크]],표4[화-3층])</f>
        <v>0</v>
      </c>
      <c r="AI717" s="126">
        <f>SUMIF(표4[잉크명],표5[[#This Row],[잉크]],표4[화-1층])</f>
        <v>0</v>
      </c>
      <c r="AJ717" s="130">
        <f>SUMIF(표4[잉크명],표5[[#This Row],[잉크]],표4[수])</f>
        <v>0</v>
      </c>
      <c r="AK717" s="126">
        <f>SUMIF(표4[잉크명],표5[[#This Row],[잉크]],표4[수-3층])</f>
        <v>0</v>
      </c>
      <c r="AL717" s="126">
        <f>SUMIF(표4[잉크명],표5[[#This Row],[잉크]],표4[수-1층])</f>
        <v>0</v>
      </c>
      <c r="AM717" s="34">
        <f>SUMIF(표4[잉크명],표5[[#This Row],[잉크]],표4[목])</f>
        <v>0</v>
      </c>
      <c r="AN717" s="126">
        <f>SUMIF(표4[잉크명],표5[[#This Row],[잉크]],표4[목-3층])</f>
        <v>0</v>
      </c>
      <c r="AO717" s="126">
        <f>SUMIF(표4[잉크명],표5[[#This Row],[잉크]],표4[목-1층])</f>
        <v>0</v>
      </c>
      <c r="AP717" s="34">
        <f>SUMIF(표4[잉크명],표5[[#This Row],[잉크]],표4[금])</f>
        <v>0</v>
      </c>
      <c r="AQ717" s="126">
        <f>SUMIF(표4[잉크명],표5[[#This Row],[잉크]],표4[금-3층])</f>
        <v>0</v>
      </c>
      <c r="AR717" s="126">
        <f>SUMIF(표4[잉크명],표5[[#This Row],[잉크]],표4[금-1층])</f>
        <v>0</v>
      </c>
      <c r="AS717" s="34">
        <f>SUMIF(표4[잉크명],표5[[#This Row],[잉크]],표4[토])</f>
        <v>0</v>
      </c>
      <c r="AT717" s="126">
        <f>SUMIF(표4[잉크명],표5[[#This Row],[잉크]],표4[토-3층])</f>
        <v>0</v>
      </c>
      <c r="AU717" s="126">
        <f>SUMIF(표4[잉크명],표5[[#This Row],[잉크]],표4[토-1층])</f>
        <v>0</v>
      </c>
      <c r="AV717" s="34">
        <f>SUMIF(표4[잉크명],표5[[#This Row],[잉크]],표4[일])</f>
        <v>0</v>
      </c>
      <c r="AW717" s="126">
        <f>SUMIF(표4[잉크명],표5[[#This Row],[잉크]],표4[일-3층])</f>
        <v>0</v>
      </c>
      <c r="AX717" s="126">
        <f>SUMIF(표4[잉크명],표5[[#This Row],[잉크]],표4[일-1층])</f>
        <v>0</v>
      </c>
      <c r="AY717" s="34">
        <f>SUMIF(표4[잉크명],표5[[#This Row],[잉크]],표4[차주 월])</f>
        <v>0</v>
      </c>
      <c r="AZ717" s="34">
        <f>SUM(표5[[#This Row],[월]:[차주 월]])</f>
        <v>0</v>
      </c>
    </row>
    <row r="718" spans="2:52" x14ac:dyDescent="0.3">
      <c r="B718" s="56" t="s">
        <v>1734</v>
      </c>
      <c r="C718" s="56"/>
      <c r="D718" s="56" t="s">
        <v>3939</v>
      </c>
      <c r="E718" s="54">
        <f>COUNTIF(사출계획!$E$62:$F$110,표4[[#This Row],[제품명]])</f>
        <v>0</v>
      </c>
      <c r="F718" s="131">
        <f>COUNTIF(사출계획!$E$62:$F$87,표4[[#This Row],[제품명]])</f>
        <v>0</v>
      </c>
      <c r="G718" s="131">
        <f>COUNTIF(사출계획!$E$88:$F$110,표4[[#This Row],[제품명]])</f>
        <v>0</v>
      </c>
      <c r="H718" s="54">
        <f>COUNTIF(사출계획!$G$62:$H$110,표4[[#This Row],[제품명]])</f>
        <v>0</v>
      </c>
      <c r="I718" s="132">
        <f>COUNTIF(사출계획!$G$62:$H$87,표4[[#This Row],[제품명]])</f>
        <v>0</v>
      </c>
      <c r="J718" s="132">
        <f>COUNTIF(사출계획!$G$88:$H$110,표4[[#This Row],[제품명]])</f>
        <v>0</v>
      </c>
      <c r="K718" s="54">
        <f>COUNTIF(사출계획!$I$62:$J$110,표4[[#This Row],[제품명]])</f>
        <v>0</v>
      </c>
      <c r="L718" s="131">
        <f>COUNTIF(사출계획!$I$62:$J$87,표4[[#This Row],[제품명]])</f>
        <v>0</v>
      </c>
      <c r="M718" s="131">
        <f>COUNTIF(사출계획!$I$88:$J$110,표4[[#This Row],[제품명]])</f>
        <v>0</v>
      </c>
      <c r="N718" s="129">
        <f>COUNTIF(사출계획!$K$62:$L$110,표4[[#This Row],[제품명]])</f>
        <v>0</v>
      </c>
      <c r="O718" s="131">
        <f>COUNTIF(사출계획!$K$62:$L$87,표4[[#This Row],[제품명]])</f>
        <v>0</v>
      </c>
      <c r="P718" s="131">
        <f>COUNTIF(사출계획!$K$88:$L$110,표4[[#This Row],[제품명]])</f>
        <v>0</v>
      </c>
      <c r="Q718" s="130">
        <f>COUNTIF(사출계획!$M$62:$N$110,표4[[#This Row],[제품명]])</f>
        <v>0</v>
      </c>
      <c r="R718" s="131">
        <f>COUNTIF(사출계획!$M$62:$N$87,표4[[#This Row],[제품명]])</f>
        <v>0</v>
      </c>
      <c r="S718" s="131">
        <f>COUNTIF(사출계획!$M$88:$N$110,표4[[#This Row],[제품명]])</f>
        <v>0</v>
      </c>
      <c r="T718" s="54">
        <f>COUNTIF(사출계획!$O$62:$P$110,표4[[#This Row],[제품명]])</f>
        <v>0</v>
      </c>
      <c r="U718" s="131">
        <f>COUNTIF(사출계획!$O$62:$P$87,표4[[#This Row],[제품명]])</f>
        <v>0</v>
      </c>
      <c r="V718" s="131">
        <f>COUNTIF(사출계획!$O$88:$P$110,표4[[#This Row],[제품명]])</f>
        <v>0</v>
      </c>
      <c r="W718" s="54">
        <f>COUNTIF(사출계획!$Q$62:$R$110,표4[[#This Row],[제품명]])</f>
        <v>0</v>
      </c>
      <c r="X718" s="131">
        <f>COUNTIF(사출계획!$Q$62:$R$87,표4[[#This Row],[제품명]])</f>
        <v>0</v>
      </c>
      <c r="Y718" s="131">
        <f>COUNTIF(사출계획!$Q$88:$R$110,표4[[#This Row],[제품명]])</f>
        <v>0</v>
      </c>
      <c r="Z718" s="54">
        <f>COUNTIF(사출계획!$S$62:$T$110,표4[[#This Row],[제품명]])</f>
        <v>0</v>
      </c>
      <c r="AA718" s="126"/>
      <c r="AB718" s="126"/>
      <c r="AC718" s="312" t="s">
        <v>2942</v>
      </c>
      <c r="AD718" s="129">
        <f>SUMIF(표4[잉크명],표5[[#This Row],[잉크]],표4[월])</f>
        <v>0</v>
      </c>
      <c r="AE718" s="131">
        <f>SUMIF(표4[잉크명],표5[[#This Row],[잉크]],표4[월-3층])</f>
        <v>0</v>
      </c>
      <c r="AF718" s="131">
        <f>SUMIF(표4[잉크명],표5[[#This Row],[잉크]],표4[월-1층])</f>
        <v>0</v>
      </c>
      <c r="AG718" s="133">
        <f>SUMIF(표4[잉크명],표5[[#This Row],[잉크]],표4[화])</f>
        <v>0</v>
      </c>
      <c r="AH718" s="131">
        <f>SUMIF(표4[잉크명],표5[[#This Row],[잉크]],표4[화-3층])</f>
        <v>0</v>
      </c>
      <c r="AI718" s="131">
        <f>SUMIF(표4[잉크명],표5[[#This Row],[잉크]],표4[화-1층])</f>
        <v>0</v>
      </c>
      <c r="AJ718" s="130">
        <f>SUMIF(표4[잉크명],표5[[#This Row],[잉크]],표4[수])</f>
        <v>0</v>
      </c>
      <c r="AK718" s="131">
        <f>SUMIF(표4[잉크명],표5[[#This Row],[잉크]],표4[수-3층])</f>
        <v>0</v>
      </c>
      <c r="AL718" s="131">
        <f>SUMIF(표4[잉크명],표5[[#This Row],[잉크]],표4[수-1층])</f>
        <v>0</v>
      </c>
      <c r="AM718" s="54">
        <f>SUMIF(표4[잉크명],표5[[#This Row],[잉크]],표4[목])</f>
        <v>0</v>
      </c>
      <c r="AN718" s="131">
        <f>SUMIF(표4[잉크명],표5[[#This Row],[잉크]],표4[목-3층])</f>
        <v>0</v>
      </c>
      <c r="AO718" s="131">
        <f>SUMIF(표4[잉크명],표5[[#This Row],[잉크]],표4[목-1층])</f>
        <v>0</v>
      </c>
      <c r="AP718" s="54">
        <f>SUMIF(표4[잉크명],표5[[#This Row],[잉크]],표4[금])</f>
        <v>0</v>
      </c>
      <c r="AQ718" s="131">
        <f>SUMIF(표4[잉크명],표5[[#This Row],[잉크]],표4[금-3층])</f>
        <v>0</v>
      </c>
      <c r="AR718" s="131">
        <f>SUMIF(표4[잉크명],표5[[#This Row],[잉크]],표4[금-1층])</f>
        <v>0</v>
      </c>
      <c r="AS718" s="54">
        <f>SUMIF(표4[잉크명],표5[[#This Row],[잉크]],표4[토])</f>
        <v>0</v>
      </c>
      <c r="AT718" s="131">
        <f>SUMIF(표4[잉크명],표5[[#This Row],[잉크]],표4[토-3층])</f>
        <v>0</v>
      </c>
      <c r="AU718" s="131">
        <f>SUMIF(표4[잉크명],표5[[#This Row],[잉크]],표4[토-1층])</f>
        <v>0</v>
      </c>
      <c r="AV718" s="54">
        <f>SUMIF(표4[잉크명],표5[[#This Row],[잉크]],표4[일])</f>
        <v>0</v>
      </c>
      <c r="AW718" s="131">
        <f>SUMIF(표4[잉크명],표5[[#This Row],[잉크]],표4[일-3층])</f>
        <v>0</v>
      </c>
      <c r="AX718" s="131">
        <f>SUMIF(표4[잉크명],표5[[#This Row],[잉크]],표4[일-1층])</f>
        <v>0</v>
      </c>
      <c r="AY718" s="54">
        <f>SUMIF(표4[잉크명],표5[[#This Row],[잉크]],표4[차주 월])</f>
        <v>0</v>
      </c>
      <c r="AZ718" s="54">
        <f>SUM(표5[[#This Row],[월]:[차주 월]])</f>
        <v>0</v>
      </c>
    </row>
    <row r="719" spans="2:52" x14ac:dyDescent="0.3">
      <c r="B719" s="176" t="s">
        <v>1748</v>
      </c>
      <c r="C719" s="176"/>
      <c r="D719" s="56" t="s">
        <v>1750</v>
      </c>
      <c r="E719" s="34">
        <f>COUNTIF(사출계획!$E$62:$F$110,표4[[#This Row],[제품명]])</f>
        <v>0</v>
      </c>
      <c r="F719" s="126">
        <f>COUNTIF(사출계획!$E$62:$F$87,표4[[#This Row],[제품명]])</f>
        <v>0</v>
      </c>
      <c r="G719" s="126">
        <f>COUNTIF(사출계획!$E$88:$F$110,표4[[#This Row],[제품명]])</f>
        <v>0</v>
      </c>
      <c r="H719" s="34">
        <f>COUNTIF(사출계획!$G$62:$H$110,표4[[#This Row],[제품명]])</f>
        <v>0</v>
      </c>
      <c r="I719" s="128">
        <f>COUNTIF(사출계획!$G$62:$H$87,표4[[#This Row],[제품명]])</f>
        <v>0</v>
      </c>
      <c r="J719" s="128">
        <f>COUNTIF(사출계획!$G$88:$H$110,표4[[#This Row],[제품명]])</f>
        <v>0</v>
      </c>
      <c r="K719" s="34">
        <f>COUNTIF(사출계획!$I$62:$J$110,표4[[#This Row],[제품명]])</f>
        <v>0</v>
      </c>
      <c r="L719" s="126">
        <f>COUNTIF(사출계획!$I$62:$J$87,표4[[#This Row],[제품명]])</f>
        <v>0</v>
      </c>
      <c r="M719" s="126">
        <f>COUNTIF(사출계획!$I$88:$J$110,표4[[#This Row],[제품명]])</f>
        <v>0</v>
      </c>
      <c r="N719" s="129">
        <f>COUNTIF(사출계획!$K$62:$L$110,표4[[#This Row],[제품명]])</f>
        <v>0</v>
      </c>
      <c r="O719" s="126">
        <f>COUNTIF(사출계획!$K$62:$L$87,표4[[#This Row],[제품명]])</f>
        <v>0</v>
      </c>
      <c r="P719" s="126">
        <f>COUNTIF(사출계획!$K$88:$L$110,표4[[#This Row],[제품명]])</f>
        <v>0</v>
      </c>
      <c r="Q719" s="130">
        <f>COUNTIF(사출계획!$M$62:$N$110,표4[[#This Row],[제품명]])</f>
        <v>0</v>
      </c>
      <c r="R719" s="126">
        <f>COUNTIF(사출계획!$M$62:$N$87,표4[[#This Row],[제품명]])</f>
        <v>0</v>
      </c>
      <c r="S719" s="126">
        <f>COUNTIF(사출계획!$M$88:$N$110,표4[[#This Row],[제품명]])</f>
        <v>0</v>
      </c>
      <c r="T719" s="34">
        <f>COUNTIF(사출계획!$O$62:$P$110,표4[[#This Row],[제품명]])</f>
        <v>0</v>
      </c>
      <c r="U719" s="126">
        <f>COUNTIF(사출계획!$O$62:$P$87,표4[[#This Row],[제품명]])</f>
        <v>0</v>
      </c>
      <c r="V719" s="126">
        <f>COUNTIF(사출계획!$O$88:$P$110,표4[[#This Row],[제품명]])</f>
        <v>0</v>
      </c>
      <c r="W719" s="34">
        <f>COUNTIF(사출계획!$Q$62:$R$110,표4[[#This Row],[제품명]])</f>
        <v>0</v>
      </c>
      <c r="X719" s="126">
        <f>COUNTIF(사출계획!$Q$62:$R$87,표4[[#This Row],[제품명]])</f>
        <v>0</v>
      </c>
      <c r="Y719" s="126">
        <f>COUNTIF(사출계획!$Q$88:$R$110,표4[[#This Row],[제품명]])</f>
        <v>0</v>
      </c>
      <c r="Z719" s="34">
        <f>COUNTIF(사출계획!$S$62:$T$110,표4[[#This Row],[제품명]])</f>
        <v>0</v>
      </c>
      <c r="AA719" s="126"/>
      <c r="AB719" s="126"/>
      <c r="AC719" s="312" t="s">
        <v>2968</v>
      </c>
      <c r="AD719" s="129">
        <f>SUMIF(표4[잉크명],표5[[#This Row],[잉크]],표4[월])</f>
        <v>0</v>
      </c>
      <c r="AE719" s="131">
        <f>SUMIF(표4[잉크명],표5[[#This Row],[잉크]],표4[월-3층])</f>
        <v>0</v>
      </c>
      <c r="AF719" s="131">
        <f>SUMIF(표4[잉크명],표5[[#This Row],[잉크]],표4[월-1층])</f>
        <v>0</v>
      </c>
      <c r="AG719" s="133">
        <f>SUMIF(표4[잉크명],표5[[#This Row],[잉크]],표4[화])</f>
        <v>0</v>
      </c>
      <c r="AH719" s="131">
        <f>SUMIF(표4[잉크명],표5[[#This Row],[잉크]],표4[화-3층])</f>
        <v>0</v>
      </c>
      <c r="AI719" s="131">
        <f>SUMIF(표4[잉크명],표5[[#This Row],[잉크]],표4[화-1층])</f>
        <v>0</v>
      </c>
      <c r="AJ719" s="130">
        <f>SUMIF(표4[잉크명],표5[[#This Row],[잉크]],표4[수])</f>
        <v>0</v>
      </c>
      <c r="AK719" s="131">
        <f>SUMIF(표4[잉크명],표5[[#This Row],[잉크]],표4[수-3층])</f>
        <v>0</v>
      </c>
      <c r="AL719" s="131">
        <f>SUMIF(표4[잉크명],표5[[#This Row],[잉크]],표4[수-1층])</f>
        <v>0</v>
      </c>
      <c r="AM719" s="54">
        <f>SUMIF(표4[잉크명],표5[[#This Row],[잉크]],표4[목])</f>
        <v>0</v>
      </c>
      <c r="AN719" s="131">
        <f>SUMIF(표4[잉크명],표5[[#This Row],[잉크]],표4[목-3층])</f>
        <v>0</v>
      </c>
      <c r="AO719" s="131">
        <f>SUMIF(표4[잉크명],표5[[#This Row],[잉크]],표4[목-1층])</f>
        <v>0</v>
      </c>
      <c r="AP719" s="54">
        <f>SUMIF(표4[잉크명],표5[[#This Row],[잉크]],표4[금])</f>
        <v>0</v>
      </c>
      <c r="AQ719" s="131">
        <f>SUMIF(표4[잉크명],표5[[#This Row],[잉크]],표4[금-3층])</f>
        <v>0</v>
      </c>
      <c r="AR719" s="131">
        <f>SUMIF(표4[잉크명],표5[[#This Row],[잉크]],표4[금-1층])</f>
        <v>0</v>
      </c>
      <c r="AS719" s="54">
        <f>SUMIF(표4[잉크명],표5[[#This Row],[잉크]],표4[토])</f>
        <v>0</v>
      </c>
      <c r="AT719" s="131">
        <f>SUMIF(표4[잉크명],표5[[#This Row],[잉크]],표4[토-3층])</f>
        <v>0</v>
      </c>
      <c r="AU719" s="131">
        <f>SUMIF(표4[잉크명],표5[[#This Row],[잉크]],표4[토-1층])</f>
        <v>0</v>
      </c>
      <c r="AV719" s="54">
        <f>SUMIF(표4[잉크명],표5[[#This Row],[잉크]],표4[일])</f>
        <v>0</v>
      </c>
      <c r="AW719" s="131">
        <f>SUMIF(표4[잉크명],표5[[#This Row],[잉크]],표4[일-3층])</f>
        <v>0</v>
      </c>
      <c r="AX719" s="131">
        <f>SUMIF(표4[잉크명],표5[[#This Row],[잉크]],표4[일-1층])</f>
        <v>0</v>
      </c>
      <c r="AY719" s="54">
        <f>SUMIF(표4[잉크명],표5[[#This Row],[잉크]],표4[차주 월])</f>
        <v>0</v>
      </c>
      <c r="AZ719" s="54">
        <f>SUM(표5[[#This Row],[월]:[차주 월]])</f>
        <v>0</v>
      </c>
    </row>
    <row r="720" spans="2:52" x14ac:dyDescent="0.3">
      <c r="B720" s="176" t="s">
        <v>1748</v>
      </c>
      <c r="C720" s="176"/>
      <c r="D720" s="56" t="s">
        <v>1855</v>
      </c>
      <c r="E720" s="54">
        <f>COUNTIF(사출계획!$E$62:$F$110,표4[[#This Row],[제품명]])</f>
        <v>0</v>
      </c>
      <c r="F720" s="131">
        <f>COUNTIF(사출계획!$E$62:$F$87,표4[[#This Row],[제품명]])</f>
        <v>0</v>
      </c>
      <c r="G720" s="131">
        <f>COUNTIF(사출계획!$E$88:$F$110,표4[[#This Row],[제품명]])</f>
        <v>0</v>
      </c>
      <c r="H720" s="54">
        <f>COUNTIF(사출계획!$G$62:$H$110,표4[[#This Row],[제품명]])</f>
        <v>0</v>
      </c>
      <c r="I720" s="132">
        <f>COUNTIF(사출계획!$G$62:$H$87,표4[[#This Row],[제품명]])</f>
        <v>0</v>
      </c>
      <c r="J720" s="132">
        <f>COUNTIF(사출계획!$G$88:$H$110,표4[[#This Row],[제품명]])</f>
        <v>0</v>
      </c>
      <c r="K720" s="54">
        <f>COUNTIF(사출계획!$I$62:$J$110,표4[[#This Row],[제품명]])</f>
        <v>0</v>
      </c>
      <c r="L720" s="131">
        <f>COUNTIF(사출계획!$I$62:$J$87,표4[[#This Row],[제품명]])</f>
        <v>0</v>
      </c>
      <c r="M720" s="131">
        <f>COUNTIF(사출계획!$I$88:$J$110,표4[[#This Row],[제품명]])</f>
        <v>0</v>
      </c>
      <c r="N720" s="129">
        <f>COUNTIF(사출계획!$K$62:$L$110,표4[[#This Row],[제품명]])</f>
        <v>0</v>
      </c>
      <c r="O720" s="131">
        <f>COUNTIF(사출계획!$K$62:$L$87,표4[[#This Row],[제품명]])</f>
        <v>0</v>
      </c>
      <c r="P720" s="131">
        <f>COUNTIF(사출계획!$K$88:$L$110,표4[[#This Row],[제품명]])</f>
        <v>0</v>
      </c>
      <c r="Q720" s="130">
        <f>COUNTIF(사출계획!$M$62:$N$110,표4[[#This Row],[제품명]])</f>
        <v>0</v>
      </c>
      <c r="R720" s="131">
        <f>COUNTIF(사출계획!$M$62:$N$87,표4[[#This Row],[제품명]])</f>
        <v>0</v>
      </c>
      <c r="S720" s="131">
        <f>COUNTIF(사출계획!$M$88:$N$110,표4[[#This Row],[제품명]])</f>
        <v>0</v>
      </c>
      <c r="T720" s="54">
        <f>COUNTIF(사출계획!$O$62:$P$110,표4[[#This Row],[제품명]])</f>
        <v>0</v>
      </c>
      <c r="U720" s="131">
        <f>COUNTIF(사출계획!$O$62:$P$87,표4[[#This Row],[제품명]])</f>
        <v>0</v>
      </c>
      <c r="V720" s="131">
        <f>COUNTIF(사출계획!$O$88:$P$110,표4[[#This Row],[제품명]])</f>
        <v>0</v>
      </c>
      <c r="W720" s="54">
        <f>COUNTIF(사출계획!$Q$62:$R$110,표4[[#This Row],[제품명]])</f>
        <v>0</v>
      </c>
      <c r="X720" s="131">
        <f>COUNTIF(사출계획!$Q$62:$R$87,표4[[#This Row],[제품명]])</f>
        <v>0</v>
      </c>
      <c r="Y720" s="131">
        <f>COUNTIF(사출계획!$Q$88:$R$110,표4[[#This Row],[제품명]])</f>
        <v>0</v>
      </c>
      <c r="Z720" s="54">
        <f>COUNTIF(사출계획!$S$62:$T$110,표4[[#This Row],[제품명]])</f>
        <v>0</v>
      </c>
      <c r="AA720" s="126"/>
      <c r="AB720" s="126"/>
      <c r="AC720" s="312" t="s">
        <v>2969</v>
      </c>
      <c r="AD720" s="129">
        <f>SUMIF(표4[잉크명],표5[[#This Row],[잉크]],표4[월])</f>
        <v>0</v>
      </c>
      <c r="AE720" s="131">
        <f>SUMIF(표4[잉크명],표5[[#This Row],[잉크]],표4[월-3층])</f>
        <v>0</v>
      </c>
      <c r="AF720" s="131">
        <f>SUMIF(표4[잉크명],표5[[#This Row],[잉크]],표4[월-1층])</f>
        <v>0</v>
      </c>
      <c r="AG720" s="133">
        <f>SUMIF(표4[잉크명],표5[[#This Row],[잉크]],표4[화])</f>
        <v>0</v>
      </c>
      <c r="AH720" s="131">
        <f>SUMIF(표4[잉크명],표5[[#This Row],[잉크]],표4[화-3층])</f>
        <v>0</v>
      </c>
      <c r="AI720" s="131">
        <f>SUMIF(표4[잉크명],표5[[#This Row],[잉크]],표4[화-1층])</f>
        <v>0</v>
      </c>
      <c r="AJ720" s="130">
        <f>SUMIF(표4[잉크명],표5[[#This Row],[잉크]],표4[수])</f>
        <v>0</v>
      </c>
      <c r="AK720" s="131">
        <f>SUMIF(표4[잉크명],표5[[#This Row],[잉크]],표4[수-3층])</f>
        <v>0</v>
      </c>
      <c r="AL720" s="131">
        <f>SUMIF(표4[잉크명],표5[[#This Row],[잉크]],표4[수-1층])</f>
        <v>0</v>
      </c>
      <c r="AM720" s="54">
        <f>SUMIF(표4[잉크명],표5[[#This Row],[잉크]],표4[목])</f>
        <v>0</v>
      </c>
      <c r="AN720" s="131">
        <f>SUMIF(표4[잉크명],표5[[#This Row],[잉크]],표4[목-3층])</f>
        <v>0</v>
      </c>
      <c r="AO720" s="131">
        <f>SUMIF(표4[잉크명],표5[[#This Row],[잉크]],표4[목-1층])</f>
        <v>0</v>
      </c>
      <c r="AP720" s="54">
        <f>SUMIF(표4[잉크명],표5[[#This Row],[잉크]],표4[금])</f>
        <v>0</v>
      </c>
      <c r="AQ720" s="131">
        <f>SUMIF(표4[잉크명],표5[[#This Row],[잉크]],표4[금-3층])</f>
        <v>0</v>
      </c>
      <c r="AR720" s="131">
        <f>SUMIF(표4[잉크명],표5[[#This Row],[잉크]],표4[금-1층])</f>
        <v>0</v>
      </c>
      <c r="AS720" s="54">
        <f>SUMIF(표4[잉크명],표5[[#This Row],[잉크]],표4[토])</f>
        <v>0</v>
      </c>
      <c r="AT720" s="131">
        <f>SUMIF(표4[잉크명],표5[[#This Row],[잉크]],표4[토-3층])</f>
        <v>0</v>
      </c>
      <c r="AU720" s="131">
        <f>SUMIF(표4[잉크명],표5[[#This Row],[잉크]],표4[토-1층])</f>
        <v>0</v>
      </c>
      <c r="AV720" s="54">
        <f>SUMIF(표4[잉크명],표5[[#This Row],[잉크]],표4[일])</f>
        <v>0</v>
      </c>
      <c r="AW720" s="131">
        <f>SUMIF(표4[잉크명],표5[[#This Row],[잉크]],표4[일-3층])</f>
        <v>0</v>
      </c>
      <c r="AX720" s="131">
        <f>SUMIF(표4[잉크명],표5[[#This Row],[잉크]],표4[일-1층])</f>
        <v>0</v>
      </c>
      <c r="AY720" s="54">
        <f>SUMIF(표4[잉크명],표5[[#This Row],[잉크]],표4[차주 월])</f>
        <v>0</v>
      </c>
      <c r="AZ720" s="54">
        <f>SUM(표5[[#This Row],[월]:[차주 월]])</f>
        <v>0</v>
      </c>
    </row>
    <row r="721" spans="2:52" x14ac:dyDescent="0.3">
      <c r="B721" s="189" t="s">
        <v>1749</v>
      </c>
      <c r="C721" s="189"/>
      <c r="D721" s="56" t="s">
        <v>4466</v>
      </c>
      <c r="E721" s="34">
        <f>COUNTIF(사출계획!$E$62:$F$110,표4[[#This Row],[제품명]])</f>
        <v>0</v>
      </c>
      <c r="F721" s="126">
        <f>COUNTIF(사출계획!$E$62:$F$87,표4[[#This Row],[제품명]])</f>
        <v>0</v>
      </c>
      <c r="G721" s="126">
        <f>COUNTIF(사출계획!$E$88:$F$110,표4[[#This Row],[제품명]])</f>
        <v>0</v>
      </c>
      <c r="H721" s="34">
        <f>COUNTIF(사출계획!$G$62:$H$110,표4[[#This Row],[제품명]])</f>
        <v>0</v>
      </c>
      <c r="I721" s="128">
        <f>COUNTIF(사출계획!$G$62:$H$87,표4[[#This Row],[제품명]])</f>
        <v>0</v>
      </c>
      <c r="J721" s="128">
        <f>COUNTIF(사출계획!$G$88:$H$110,표4[[#This Row],[제품명]])</f>
        <v>0</v>
      </c>
      <c r="K721" s="34">
        <f>COUNTIF(사출계획!$I$62:$J$110,표4[[#This Row],[제품명]])</f>
        <v>0</v>
      </c>
      <c r="L721" s="126">
        <f>COUNTIF(사출계획!$I$62:$J$87,표4[[#This Row],[제품명]])</f>
        <v>0</v>
      </c>
      <c r="M721" s="126">
        <f>COUNTIF(사출계획!$I$88:$J$110,표4[[#This Row],[제품명]])</f>
        <v>0</v>
      </c>
      <c r="N721" s="129">
        <f>COUNTIF(사출계획!$K$62:$L$110,표4[[#This Row],[제품명]])</f>
        <v>0</v>
      </c>
      <c r="O721" s="126">
        <f>COUNTIF(사출계획!$K$62:$L$87,표4[[#This Row],[제품명]])</f>
        <v>0</v>
      </c>
      <c r="P721" s="126">
        <f>COUNTIF(사출계획!$K$88:$L$110,표4[[#This Row],[제품명]])</f>
        <v>0</v>
      </c>
      <c r="Q721" s="130">
        <f>COUNTIF(사출계획!$M$62:$N$110,표4[[#This Row],[제품명]])</f>
        <v>0</v>
      </c>
      <c r="R721" s="126">
        <f>COUNTIF(사출계획!$M$62:$N$87,표4[[#This Row],[제품명]])</f>
        <v>0</v>
      </c>
      <c r="S721" s="126">
        <f>COUNTIF(사출계획!$M$88:$N$110,표4[[#This Row],[제품명]])</f>
        <v>0</v>
      </c>
      <c r="T721" s="34">
        <f>COUNTIF(사출계획!$O$62:$P$110,표4[[#This Row],[제품명]])</f>
        <v>0</v>
      </c>
      <c r="U721" s="126">
        <f>COUNTIF(사출계획!$O$62:$P$87,표4[[#This Row],[제품명]])</f>
        <v>0</v>
      </c>
      <c r="V721" s="126">
        <f>COUNTIF(사출계획!$O$88:$P$110,표4[[#This Row],[제품명]])</f>
        <v>0</v>
      </c>
      <c r="W721" s="34">
        <f>COUNTIF(사출계획!$Q$62:$R$110,표4[[#This Row],[제품명]])</f>
        <v>0</v>
      </c>
      <c r="X721" s="126">
        <f>COUNTIF(사출계획!$Q$62:$R$87,표4[[#This Row],[제품명]])</f>
        <v>0</v>
      </c>
      <c r="Y721" s="126">
        <f>COUNTIF(사출계획!$Q$88:$R$110,표4[[#This Row],[제품명]])</f>
        <v>0</v>
      </c>
      <c r="Z721" s="34">
        <f>COUNTIF(사출계획!$S$62:$T$110,표4[[#This Row],[제품명]])</f>
        <v>0</v>
      </c>
      <c r="AA721" s="126"/>
      <c r="AB721" s="126"/>
      <c r="AC721" s="313" t="s">
        <v>2973</v>
      </c>
      <c r="AD721" s="129">
        <f>SUMIF(표4[잉크명],표5[[#This Row],[잉크]],표4[월])</f>
        <v>0</v>
      </c>
      <c r="AE721" s="131">
        <f>SUMIF(표4[잉크명],표5[[#This Row],[잉크]],표4[월-3층])</f>
        <v>0</v>
      </c>
      <c r="AF721" s="131">
        <f>SUMIF(표4[잉크명],표5[[#This Row],[잉크]],표4[월-1층])</f>
        <v>0</v>
      </c>
      <c r="AG721" s="133">
        <f>SUMIF(표4[잉크명],표5[[#This Row],[잉크]],표4[화])</f>
        <v>0</v>
      </c>
      <c r="AH721" s="131">
        <f>SUMIF(표4[잉크명],표5[[#This Row],[잉크]],표4[화-3층])</f>
        <v>0</v>
      </c>
      <c r="AI721" s="131">
        <f>SUMIF(표4[잉크명],표5[[#This Row],[잉크]],표4[화-1층])</f>
        <v>0</v>
      </c>
      <c r="AJ721" s="130">
        <f>SUMIF(표4[잉크명],표5[[#This Row],[잉크]],표4[수])</f>
        <v>0</v>
      </c>
      <c r="AK721" s="131">
        <f>SUMIF(표4[잉크명],표5[[#This Row],[잉크]],표4[수-3층])</f>
        <v>0</v>
      </c>
      <c r="AL721" s="131">
        <f>SUMIF(표4[잉크명],표5[[#This Row],[잉크]],표4[수-1층])</f>
        <v>0</v>
      </c>
      <c r="AM721" s="54">
        <f>SUMIF(표4[잉크명],표5[[#This Row],[잉크]],표4[목])</f>
        <v>0</v>
      </c>
      <c r="AN721" s="131">
        <f>SUMIF(표4[잉크명],표5[[#This Row],[잉크]],표4[목-3층])</f>
        <v>0</v>
      </c>
      <c r="AO721" s="131">
        <f>SUMIF(표4[잉크명],표5[[#This Row],[잉크]],표4[목-1층])</f>
        <v>0</v>
      </c>
      <c r="AP721" s="54">
        <f>SUMIF(표4[잉크명],표5[[#This Row],[잉크]],표4[금])</f>
        <v>0</v>
      </c>
      <c r="AQ721" s="131">
        <f>SUMIF(표4[잉크명],표5[[#This Row],[잉크]],표4[금-3층])</f>
        <v>0</v>
      </c>
      <c r="AR721" s="131">
        <f>SUMIF(표4[잉크명],표5[[#This Row],[잉크]],표4[금-1층])</f>
        <v>0</v>
      </c>
      <c r="AS721" s="54">
        <f>SUMIF(표4[잉크명],표5[[#This Row],[잉크]],표4[토])</f>
        <v>0</v>
      </c>
      <c r="AT721" s="131">
        <f>SUMIF(표4[잉크명],표5[[#This Row],[잉크]],표4[토-3층])</f>
        <v>0</v>
      </c>
      <c r="AU721" s="131">
        <f>SUMIF(표4[잉크명],표5[[#This Row],[잉크]],표4[토-1층])</f>
        <v>0</v>
      </c>
      <c r="AV721" s="54">
        <f>SUMIF(표4[잉크명],표5[[#This Row],[잉크]],표4[일])</f>
        <v>0</v>
      </c>
      <c r="AW721" s="131">
        <f>SUMIF(표4[잉크명],표5[[#This Row],[잉크]],표4[일-3층])</f>
        <v>0</v>
      </c>
      <c r="AX721" s="131">
        <f>SUMIF(표4[잉크명],표5[[#This Row],[잉크]],표4[일-1층])</f>
        <v>0</v>
      </c>
      <c r="AY721" s="54">
        <f>SUMIF(표4[잉크명],표5[[#This Row],[잉크]],표4[차주 월])</f>
        <v>0</v>
      </c>
      <c r="AZ721" s="54">
        <f>SUM(표5[[#This Row],[월]:[차주 월]])</f>
        <v>0</v>
      </c>
    </row>
    <row r="722" spans="2:52" x14ac:dyDescent="0.3">
      <c r="B722" s="189" t="s">
        <v>1749</v>
      </c>
      <c r="C722" s="189"/>
      <c r="D722" s="56" t="s">
        <v>5010</v>
      </c>
      <c r="E722" s="54">
        <f>COUNTIF(사출계획!$E$62:$F$110,표4[[#This Row],[제품명]])</f>
        <v>0</v>
      </c>
      <c r="F722" s="131">
        <f>COUNTIF(사출계획!$E$62:$F$87,표4[[#This Row],[제품명]])</f>
        <v>0</v>
      </c>
      <c r="G722" s="131">
        <f>COUNTIF(사출계획!$E$88:$F$110,표4[[#This Row],[제품명]])</f>
        <v>0</v>
      </c>
      <c r="H722" s="54">
        <f>COUNTIF(사출계획!$G$62:$H$110,표4[[#This Row],[제품명]])</f>
        <v>0</v>
      </c>
      <c r="I722" s="132">
        <f>COUNTIF(사출계획!$G$62:$H$87,표4[[#This Row],[제품명]])</f>
        <v>0</v>
      </c>
      <c r="J722" s="132">
        <f>COUNTIF(사출계획!$G$88:$H$110,표4[[#This Row],[제품명]])</f>
        <v>0</v>
      </c>
      <c r="K722" s="54">
        <f>COUNTIF(사출계획!$I$62:$J$110,표4[[#This Row],[제품명]])</f>
        <v>0</v>
      </c>
      <c r="L722" s="131">
        <f>COUNTIF(사출계획!$I$62:$J$87,표4[[#This Row],[제품명]])</f>
        <v>0</v>
      </c>
      <c r="M722" s="131">
        <f>COUNTIF(사출계획!$I$88:$J$110,표4[[#This Row],[제품명]])</f>
        <v>0</v>
      </c>
      <c r="N722" s="129">
        <f>COUNTIF(사출계획!$K$62:$L$110,표4[[#This Row],[제품명]])</f>
        <v>0</v>
      </c>
      <c r="O722" s="131">
        <f>COUNTIF(사출계획!$K$62:$L$87,표4[[#This Row],[제품명]])</f>
        <v>0</v>
      </c>
      <c r="P722" s="131">
        <f>COUNTIF(사출계획!$K$88:$L$110,표4[[#This Row],[제품명]])</f>
        <v>0</v>
      </c>
      <c r="Q722" s="130">
        <f>COUNTIF(사출계획!$M$62:$N$110,표4[[#This Row],[제품명]])</f>
        <v>0</v>
      </c>
      <c r="R722" s="131">
        <f>COUNTIF(사출계획!$M$62:$N$87,표4[[#This Row],[제품명]])</f>
        <v>0</v>
      </c>
      <c r="S722" s="131">
        <f>COUNTIF(사출계획!$M$88:$N$110,표4[[#This Row],[제품명]])</f>
        <v>0</v>
      </c>
      <c r="T722" s="54">
        <f>COUNTIF(사출계획!$O$62:$P$110,표4[[#This Row],[제품명]])</f>
        <v>0</v>
      </c>
      <c r="U722" s="131">
        <f>COUNTIF(사출계획!$O$62:$P$87,표4[[#This Row],[제품명]])</f>
        <v>0</v>
      </c>
      <c r="V722" s="131">
        <f>COUNTIF(사출계획!$O$88:$P$110,표4[[#This Row],[제품명]])</f>
        <v>0</v>
      </c>
      <c r="W722" s="54">
        <f>COUNTIF(사출계획!$Q$62:$R$110,표4[[#This Row],[제품명]])</f>
        <v>0</v>
      </c>
      <c r="X722" s="131">
        <f>COUNTIF(사출계획!$Q$62:$R$87,표4[[#This Row],[제품명]])</f>
        <v>0</v>
      </c>
      <c r="Y722" s="131">
        <f>COUNTIF(사출계획!$Q$88:$R$110,표4[[#This Row],[제품명]])</f>
        <v>0</v>
      </c>
      <c r="Z722" s="54">
        <f>COUNTIF(사출계획!$S$62:$T$110,표4[[#This Row],[제품명]])</f>
        <v>0</v>
      </c>
      <c r="AA722" s="126"/>
      <c r="AB722" s="126"/>
      <c r="AC722" s="313" t="s">
        <v>2974</v>
      </c>
      <c r="AD722" s="129">
        <f>SUMIF(표4[잉크명],표5[[#This Row],[잉크]],표4[월])</f>
        <v>0</v>
      </c>
      <c r="AE722" s="131">
        <f>SUMIF(표4[잉크명],표5[[#This Row],[잉크]],표4[월-3층])</f>
        <v>0</v>
      </c>
      <c r="AF722" s="131">
        <f>SUMIF(표4[잉크명],표5[[#This Row],[잉크]],표4[월-1층])</f>
        <v>0</v>
      </c>
      <c r="AG722" s="133">
        <f>SUMIF(표4[잉크명],표5[[#This Row],[잉크]],표4[화])</f>
        <v>0</v>
      </c>
      <c r="AH722" s="131">
        <f>SUMIF(표4[잉크명],표5[[#This Row],[잉크]],표4[화-3층])</f>
        <v>0</v>
      </c>
      <c r="AI722" s="131">
        <f>SUMIF(표4[잉크명],표5[[#This Row],[잉크]],표4[화-1층])</f>
        <v>0</v>
      </c>
      <c r="AJ722" s="130">
        <f>SUMIF(표4[잉크명],표5[[#This Row],[잉크]],표4[수])</f>
        <v>0</v>
      </c>
      <c r="AK722" s="131">
        <f>SUMIF(표4[잉크명],표5[[#This Row],[잉크]],표4[수-3층])</f>
        <v>0</v>
      </c>
      <c r="AL722" s="131">
        <f>SUMIF(표4[잉크명],표5[[#This Row],[잉크]],표4[수-1층])</f>
        <v>0</v>
      </c>
      <c r="AM722" s="54">
        <f>SUMIF(표4[잉크명],표5[[#This Row],[잉크]],표4[목])</f>
        <v>0</v>
      </c>
      <c r="AN722" s="131">
        <f>SUMIF(표4[잉크명],표5[[#This Row],[잉크]],표4[목-3층])</f>
        <v>0</v>
      </c>
      <c r="AO722" s="131">
        <f>SUMIF(표4[잉크명],표5[[#This Row],[잉크]],표4[목-1층])</f>
        <v>0</v>
      </c>
      <c r="AP722" s="54">
        <f>SUMIF(표4[잉크명],표5[[#This Row],[잉크]],표4[금])</f>
        <v>0</v>
      </c>
      <c r="AQ722" s="131">
        <f>SUMIF(표4[잉크명],표5[[#This Row],[잉크]],표4[금-3층])</f>
        <v>0</v>
      </c>
      <c r="AR722" s="131">
        <f>SUMIF(표4[잉크명],표5[[#This Row],[잉크]],표4[금-1층])</f>
        <v>0</v>
      </c>
      <c r="AS722" s="54">
        <f>SUMIF(표4[잉크명],표5[[#This Row],[잉크]],표4[토])</f>
        <v>0</v>
      </c>
      <c r="AT722" s="131">
        <f>SUMIF(표4[잉크명],표5[[#This Row],[잉크]],표4[토-3층])</f>
        <v>0</v>
      </c>
      <c r="AU722" s="131">
        <f>SUMIF(표4[잉크명],표5[[#This Row],[잉크]],표4[토-1층])</f>
        <v>0</v>
      </c>
      <c r="AV722" s="54">
        <f>SUMIF(표4[잉크명],표5[[#This Row],[잉크]],표4[일])</f>
        <v>0</v>
      </c>
      <c r="AW722" s="131">
        <f>SUMIF(표4[잉크명],표5[[#This Row],[잉크]],표4[일-3층])</f>
        <v>0</v>
      </c>
      <c r="AX722" s="131">
        <f>SUMIF(표4[잉크명],표5[[#This Row],[잉크]],표4[일-1층])</f>
        <v>0</v>
      </c>
      <c r="AY722" s="54">
        <f>SUMIF(표4[잉크명],표5[[#This Row],[잉크]],표4[차주 월])</f>
        <v>0</v>
      </c>
      <c r="AZ722" s="54">
        <f>SUM(표5[[#This Row],[월]:[차주 월]])</f>
        <v>0</v>
      </c>
    </row>
    <row r="723" spans="2:52" x14ac:dyDescent="0.3">
      <c r="B723" s="56" t="s">
        <v>1757</v>
      </c>
      <c r="C723" s="56"/>
      <c r="D723" s="56" t="s">
        <v>1756</v>
      </c>
      <c r="E723" s="54">
        <f>COUNTIF(사출계획!$E$62:$F$110,표4[[#This Row],[제품명]])</f>
        <v>0</v>
      </c>
      <c r="F723" s="131">
        <f>COUNTIF(사출계획!$E$62:$F$87,표4[[#This Row],[제품명]])</f>
        <v>0</v>
      </c>
      <c r="G723" s="131">
        <f>COUNTIF(사출계획!$E$88:$F$110,표4[[#This Row],[제품명]])</f>
        <v>0</v>
      </c>
      <c r="H723" s="54">
        <f>COUNTIF(사출계획!$G$62:$H$110,표4[[#This Row],[제품명]])</f>
        <v>0</v>
      </c>
      <c r="I723" s="132">
        <f>COUNTIF(사출계획!$G$62:$H$87,표4[[#This Row],[제품명]])</f>
        <v>0</v>
      </c>
      <c r="J723" s="132">
        <f>COUNTIF(사출계획!$G$88:$H$110,표4[[#This Row],[제품명]])</f>
        <v>0</v>
      </c>
      <c r="K723" s="54">
        <f>COUNTIF(사출계획!$I$62:$J$110,표4[[#This Row],[제품명]])</f>
        <v>0</v>
      </c>
      <c r="L723" s="131">
        <f>COUNTIF(사출계획!$I$62:$J$87,표4[[#This Row],[제품명]])</f>
        <v>0</v>
      </c>
      <c r="M723" s="131">
        <f>COUNTIF(사출계획!$I$88:$J$110,표4[[#This Row],[제품명]])</f>
        <v>0</v>
      </c>
      <c r="N723" s="129">
        <f>COUNTIF(사출계획!$K$62:$L$110,표4[[#This Row],[제품명]])</f>
        <v>0</v>
      </c>
      <c r="O723" s="131">
        <f>COUNTIF(사출계획!$K$62:$L$87,표4[[#This Row],[제품명]])</f>
        <v>0</v>
      </c>
      <c r="P723" s="131">
        <f>COUNTIF(사출계획!$K$88:$L$110,표4[[#This Row],[제품명]])</f>
        <v>0</v>
      </c>
      <c r="Q723" s="130">
        <f>COUNTIF(사출계획!$M$62:$N$110,표4[[#This Row],[제품명]])</f>
        <v>0</v>
      </c>
      <c r="R723" s="131">
        <f>COUNTIF(사출계획!$M$62:$N$87,표4[[#This Row],[제품명]])</f>
        <v>0</v>
      </c>
      <c r="S723" s="131">
        <f>COUNTIF(사출계획!$M$88:$N$110,표4[[#This Row],[제품명]])</f>
        <v>0</v>
      </c>
      <c r="T723" s="54">
        <f>COUNTIF(사출계획!$O$62:$P$110,표4[[#This Row],[제품명]])</f>
        <v>0</v>
      </c>
      <c r="U723" s="131">
        <f>COUNTIF(사출계획!$O$62:$P$87,표4[[#This Row],[제품명]])</f>
        <v>0</v>
      </c>
      <c r="V723" s="131">
        <f>COUNTIF(사출계획!$O$88:$P$110,표4[[#This Row],[제품명]])</f>
        <v>0</v>
      </c>
      <c r="W723" s="54">
        <f>COUNTIF(사출계획!$Q$62:$R$110,표4[[#This Row],[제품명]])</f>
        <v>0</v>
      </c>
      <c r="X723" s="131">
        <f>COUNTIF(사출계획!$Q$62:$R$87,표4[[#This Row],[제품명]])</f>
        <v>0</v>
      </c>
      <c r="Y723" s="131">
        <f>COUNTIF(사출계획!$Q$88:$R$110,표4[[#This Row],[제품명]])</f>
        <v>0</v>
      </c>
      <c r="Z723" s="54">
        <f>COUNTIF(사출계획!$S$62:$T$110,표4[[#This Row],[제품명]])</f>
        <v>0</v>
      </c>
      <c r="AA723" s="126"/>
      <c r="AB723" s="126"/>
      <c r="AC723" s="314" t="s">
        <v>2983</v>
      </c>
      <c r="AD723" s="129">
        <f>SUMIF(표4[잉크명],표5[[#This Row],[잉크]],표4[월])</f>
        <v>0</v>
      </c>
      <c r="AE723" s="131">
        <f>SUMIF(표4[잉크명],표5[[#This Row],[잉크]],표4[월-3층])</f>
        <v>0</v>
      </c>
      <c r="AF723" s="131">
        <f>SUMIF(표4[잉크명],표5[[#This Row],[잉크]],표4[월-1층])</f>
        <v>0</v>
      </c>
      <c r="AG723" s="133">
        <f>SUMIF(표4[잉크명],표5[[#This Row],[잉크]],표4[화])</f>
        <v>0</v>
      </c>
      <c r="AH723" s="131">
        <f>SUMIF(표4[잉크명],표5[[#This Row],[잉크]],표4[화-3층])</f>
        <v>0</v>
      </c>
      <c r="AI723" s="131">
        <f>SUMIF(표4[잉크명],표5[[#This Row],[잉크]],표4[화-1층])</f>
        <v>0</v>
      </c>
      <c r="AJ723" s="130">
        <f>SUMIF(표4[잉크명],표5[[#This Row],[잉크]],표4[수])</f>
        <v>0</v>
      </c>
      <c r="AK723" s="131">
        <f>SUMIF(표4[잉크명],표5[[#This Row],[잉크]],표4[수-3층])</f>
        <v>0</v>
      </c>
      <c r="AL723" s="131">
        <f>SUMIF(표4[잉크명],표5[[#This Row],[잉크]],표4[수-1층])</f>
        <v>0</v>
      </c>
      <c r="AM723" s="54">
        <f>SUMIF(표4[잉크명],표5[[#This Row],[잉크]],표4[목])</f>
        <v>0</v>
      </c>
      <c r="AN723" s="131">
        <f>SUMIF(표4[잉크명],표5[[#This Row],[잉크]],표4[목-3층])</f>
        <v>0</v>
      </c>
      <c r="AO723" s="131">
        <f>SUMIF(표4[잉크명],표5[[#This Row],[잉크]],표4[목-1층])</f>
        <v>0</v>
      </c>
      <c r="AP723" s="54">
        <f>SUMIF(표4[잉크명],표5[[#This Row],[잉크]],표4[금])</f>
        <v>0</v>
      </c>
      <c r="AQ723" s="131">
        <f>SUMIF(표4[잉크명],표5[[#This Row],[잉크]],표4[금-3층])</f>
        <v>0</v>
      </c>
      <c r="AR723" s="131">
        <f>SUMIF(표4[잉크명],표5[[#This Row],[잉크]],표4[금-1층])</f>
        <v>0</v>
      </c>
      <c r="AS723" s="54">
        <f>SUMIF(표4[잉크명],표5[[#This Row],[잉크]],표4[토])</f>
        <v>0</v>
      </c>
      <c r="AT723" s="131">
        <f>SUMIF(표4[잉크명],표5[[#This Row],[잉크]],표4[토-3층])</f>
        <v>0</v>
      </c>
      <c r="AU723" s="131">
        <f>SUMIF(표4[잉크명],표5[[#This Row],[잉크]],표4[토-1층])</f>
        <v>0</v>
      </c>
      <c r="AV723" s="54">
        <f>SUMIF(표4[잉크명],표5[[#This Row],[잉크]],표4[일])</f>
        <v>0</v>
      </c>
      <c r="AW723" s="131">
        <f>SUMIF(표4[잉크명],표5[[#This Row],[잉크]],표4[일-3층])</f>
        <v>0</v>
      </c>
      <c r="AX723" s="131">
        <f>SUMIF(표4[잉크명],표5[[#This Row],[잉크]],표4[일-1층])</f>
        <v>0</v>
      </c>
      <c r="AY723" s="54">
        <f>SUMIF(표4[잉크명],표5[[#This Row],[잉크]],표4[차주 월])</f>
        <v>0</v>
      </c>
      <c r="AZ723" s="54">
        <f>SUM(표5[[#This Row],[월]:[차주 월]])</f>
        <v>0</v>
      </c>
    </row>
    <row r="724" spans="2:52" x14ac:dyDescent="0.3">
      <c r="B724" s="56" t="s">
        <v>1757</v>
      </c>
      <c r="C724" s="56"/>
      <c r="D724" s="56" t="s">
        <v>3634</v>
      </c>
      <c r="E724" s="54">
        <f>COUNTIF(사출계획!$E$62:$F$110,표4[[#This Row],[제품명]])</f>
        <v>0</v>
      </c>
      <c r="F724" s="131">
        <f>COUNTIF(사출계획!$E$62:$F$87,표4[[#This Row],[제품명]])</f>
        <v>0</v>
      </c>
      <c r="G724" s="131">
        <f>COUNTIF(사출계획!$E$88:$F$110,표4[[#This Row],[제품명]])</f>
        <v>0</v>
      </c>
      <c r="H724" s="54">
        <f>COUNTIF(사출계획!$G$62:$H$110,표4[[#This Row],[제품명]])</f>
        <v>0</v>
      </c>
      <c r="I724" s="132">
        <f>COUNTIF(사출계획!$G$62:$H$87,표4[[#This Row],[제품명]])</f>
        <v>0</v>
      </c>
      <c r="J724" s="132">
        <f>COUNTIF(사출계획!$G$88:$H$110,표4[[#This Row],[제품명]])</f>
        <v>0</v>
      </c>
      <c r="K724" s="54">
        <f>COUNTIF(사출계획!$I$62:$J$110,표4[[#This Row],[제품명]])</f>
        <v>0</v>
      </c>
      <c r="L724" s="131">
        <f>COUNTIF(사출계획!$I$62:$J$87,표4[[#This Row],[제품명]])</f>
        <v>0</v>
      </c>
      <c r="M724" s="131">
        <f>COUNTIF(사출계획!$I$88:$J$110,표4[[#This Row],[제품명]])</f>
        <v>0</v>
      </c>
      <c r="N724" s="129">
        <f>COUNTIF(사출계획!$K$62:$L$110,표4[[#This Row],[제품명]])</f>
        <v>0</v>
      </c>
      <c r="O724" s="131">
        <f>COUNTIF(사출계획!$K$62:$L$87,표4[[#This Row],[제품명]])</f>
        <v>0</v>
      </c>
      <c r="P724" s="131">
        <f>COUNTIF(사출계획!$K$88:$L$110,표4[[#This Row],[제품명]])</f>
        <v>0</v>
      </c>
      <c r="Q724" s="130">
        <f>COUNTIF(사출계획!$M$62:$N$110,표4[[#This Row],[제품명]])</f>
        <v>0</v>
      </c>
      <c r="R724" s="131">
        <f>COUNTIF(사출계획!$M$62:$N$87,표4[[#This Row],[제품명]])</f>
        <v>0</v>
      </c>
      <c r="S724" s="131">
        <f>COUNTIF(사출계획!$M$88:$N$110,표4[[#This Row],[제품명]])</f>
        <v>0</v>
      </c>
      <c r="T724" s="54">
        <f>COUNTIF(사출계획!$O$62:$P$110,표4[[#This Row],[제품명]])</f>
        <v>0</v>
      </c>
      <c r="U724" s="131">
        <f>COUNTIF(사출계획!$O$62:$P$87,표4[[#This Row],[제품명]])</f>
        <v>0</v>
      </c>
      <c r="V724" s="131">
        <f>COUNTIF(사출계획!$O$88:$P$110,표4[[#This Row],[제품명]])</f>
        <v>0</v>
      </c>
      <c r="W724" s="54">
        <f>COUNTIF(사출계획!$Q$62:$R$110,표4[[#This Row],[제품명]])</f>
        <v>0</v>
      </c>
      <c r="X724" s="131">
        <f>COUNTIF(사출계획!$Q$62:$R$87,표4[[#This Row],[제품명]])</f>
        <v>0</v>
      </c>
      <c r="Y724" s="131">
        <f>COUNTIF(사출계획!$Q$88:$R$110,표4[[#This Row],[제품명]])</f>
        <v>0</v>
      </c>
      <c r="Z724" s="54">
        <f>COUNTIF(사출계획!$S$62:$T$110,표4[[#This Row],[제품명]])</f>
        <v>0</v>
      </c>
      <c r="AA724" s="126"/>
      <c r="AB724" s="126"/>
      <c r="AC724" s="314" t="s">
        <v>2984</v>
      </c>
      <c r="AD724" s="129">
        <f>SUMIF(표4[잉크명],표5[[#This Row],[잉크]],표4[월])</f>
        <v>0</v>
      </c>
      <c r="AE724" s="131">
        <f>SUMIF(표4[잉크명],표5[[#This Row],[잉크]],표4[월-3층])</f>
        <v>0</v>
      </c>
      <c r="AF724" s="131">
        <f>SUMIF(표4[잉크명],표5[[#This Row],[잉크]],표4[월-1층])</f>
        <v>0</v>
      </c>
      <c r="AG724" s="133">
        <f>SUMIF(표4[잉크명],표5[[#This Row],[잉크]],표4[화])</f>
        <v>0</v>
      </c>
      <c r="AH724" s="131">
        <f>SUMIF(표4[잉크명],표5[[#This Row],[잉크]],표4[화-3층])</f>
        <v>0</v>
      </c>
      <c r="AI724" s="131">
        <f>SUMIF(표4[잉크명],표5[[#This Row],[잉크]],표4[화-1층])</f>
        <v>0</v>
      </c>
      <c r="AJ724" s="130">
        <f>SUMIF(표4[잉크명],표5[[#This Row],[잉크]],표4[수])</f>
        <v>0</v>
      </c>
      <c r="AK724" s="131">
        <f>SUMIF(표4[잉크명],표5[[#This Row],[잉크]],표4[수-3층])</f>
        <v>0</v>
      </c>
      <c r="AL724" s="131">
        <f>SUMIF(표4[잉크명],표5[[#This Row],[잉크]],표4[수-1층])</f>
        <v>0</v>
      </c>
      <c r="AM724" s="54">
        <f>SUMIF(표4[잉크명],표5[[#This Row],[잉크]],표4[목])</f>
        <v>0</v>
      </c>
      <c r="AN724" s="131">
        <f>SUMIF(표4[잉크명],표5[[#This Row],[잉크]],표4[목-3층])</f>
        <v>0</v>
      </c>
      <c r="AO724" s="131">
        <f>SUMIF(표4[잉크명],표5[[#This Row],[잉크]],표4[목-1층])</f>
        <v>0</v>
      </c>
      <c r="AP724" s="54">
        <f>SUMIF(표4[잉크명],표5[[#This Row],[잉크]],표4[금])</f>
        <v>0</v>
      </c>
      <c r="AQ724" s="131">
        <f>SUMIF(표4[잉크명],표5[[#This Row],[잉크]],표4[금-3층])</f>
        <v>0</v>
      </c>
      <c r="AR724" s="131">
        <f>SUMIF(표4[잉크명],표5[[#This Row],[잉크]],표4[금-1층])</f>
        <v>0</v>
      </c>
      <c r="AS724" s="54">
        <f>SUMIF(표4[잉크명],표5[[#This Row],[잉크]],표4[토])</f>
        <v>0</v>
      </c>
      <c r="AT724" s="131">
        <f>SUMIF(표4[잉크명],표5[[#This Row],[잉크]],표4[토-3층])</f>
        <v>0</v>
      </c>
      <c r="AU724" s="131">
        <f>SUMIF(표4[잉크명],표5[[#This Row],[잉크]],표4[토-1층])</f>
        <v>0</v>
      </c>
      <c r="AV724" s="54">
        <f>SUMIF(표4[잉크명],표5[[#This Row],[잉크]],표4[일])</f>
        <v>0</v>
      </c>
      <c r="AW724" s="131">
        <f>SUMIF(표4[잉크명],표5[[#This Row],[잉크]],표4[일-3층])</f>
        <v>0</v>
      </c>
      <c r="AX724" s="131">
        <f>SUMIF(표4[잉크명],표5[[#This Row],[잉크]],표4[일-1층])</f>
        <v>0</v>
      </c>
      <c r="AY724" s="54">
        <f>SUMIF(표4[잉크명],표5[[#This Row],[잉크]],표4[차주 월])</f>
        <v>0</v>
      </c>
      <c r="AZ724" s="54">
        <f>SUM(표5[[#This Row],[월]:[차주 월]])</f>
        <v>0</v>
      </c>
    </row>
    <row r="725" spans="2:52" x14ac:dyDescent="0.3">
      <c r="B725" s="56" t="s">
        <v>1760</v>
      </c>
      <c r="C725" s="56"/>
      <c r="D725" s="56" t="s">
        <v>5557</v>
      </c>
      <c r="E725" s="34">
        <f>COUNTIF(사출계획!$E$62:$F$110,표4[[#This Row],[제품명]])</f>
        <v>1</v>
      </c>
      <c r="F725" s="126">
        <f>COUNTIF(사출계획!$E$62:$F$87,표4[[#This Row],[제품명]])</f>
        <v>1</v>
      </c>
      <c r="G725" s="126">
        <f>COUNTIF(사출계획!$E$88:$F$110,표4[[#This Row],[제품명]])</f>
        <v>0</v>
      </c>
      <c r="H725" s="34">
        <f>COUNTIF(사출계획!$G$62:$H$110,표4[[#This Row],[제품명]])</f>
        <v>2</v>
      </c>
      <c r="I725" s="128">
        <f>COUNTIF(사출계획!$G$62:$H$87,표4[[#This Row],[제품명]])</f>
        <v>2</v>
      </c>
      <c r="J725" s="128">
        <f>COUNTIF(사출계획!$G$88:$H$110,표4[[#This Row],[제품명]])</f>
        <v>0</v>
      </c>
      <c r="K725" s="34">
        <f>COUNTIF(사출계획!$I$62:$J$110,표4[[#This Row],[제품명]])</f>
        <v>0</v>
      </c>
      <c r="L725" s="126">
        <f>COUNTIF(사출계획!$I$62:$J$87,표4[[#This Row],[제품명]])</f>
        <v>0</v>
      </c>
      <c r="M725" s="126">
        <f>COUNTIF(사출계획!$I$88:$J$110,표4[[#This Row],[제품명]])</f>
        <v>0</v>
      </c>
      <c r="N725" s="129">
        <f>COUNTIF(사출계획!$K$62:$L$110,표4[[#This Row],[제품명]])</f>
        <v>0</v>
      </c>
      <c r="O725" s="126">
        <f>COUNTIF(사출계획!$K$62:$L$87,표4[[#This Row],[제품명]])</f>
        <v>0</v>
      </c>
      <c r="P725" s="126">
        <f>COUNTIF(사출계획!$K$88:$L$110,표4[[#This Row],[제품명]])</f>
        <v>0</v>
      </c>
      <c r="Q725" s="130">
        <f>COUNTIF(사출계획!$M$62:$N$110,표4[[#This Row],[제품명]])</f>
        <v>0</v>
      </c>
      <c r="R725" s="126">
        <f>COUNTIF(사출계획!$M$62:$N$87,표4[[#This Row],[제품명]])</f>
        <v>0</v>
      </c>
      <c r="S725" s="126">
        <f>COUNTIF(사출계획!$M$88:$N$110,표4[[#This Row],[제품명]])</f>
        <v>0</v>
      </c>
      <c r="T725" s="34">
        <f>COUNTIF(사출계획!$O$62:$P$110,표4[[#This Row],[제품명]])</f>
        <v>0</v>
      </c>
      <c r="U725" s="126">
        <f>COUNTIF(사출계획!$O$62:$P$87,표4[[#This Row],[제품명]])</f>
        <v>0</v>
      </c>
      <c r="V725" s="126">
        <f>COUNTIF(사출계획!$O$88:$P$110,표4[[#This Row],[제품명]])</f>
        <v>0</v>
      </c>
      <c r="W725" s="34">
        <f>COUNTIF(사출계획!$Q$62:$R$110,표4[[#This Row],[제품명]])</f>
        <v>0</v>
      </c>
      <c r="X725" s="126">
        <f>COUNTIF(사출계획!$Q$62:$R$87,표4[[#This Row],[제품명]])</f>
        <v>0</v>
      </c>
      <c r="Y725" s="126">
        <f>COUNTIF(사출계획!$Q$88:$R$110,표4[[#This Row],[제품명]])</f>
        <v>0</v>
      </c>
      <c r="Z725" s="34">
        <f>COUNTIF(사출계획!$S$62:$T$110,표4[[#This Row],[제품명]])</f>
        <v>0</v>
      </c>
      <c r="AA725" s="126"/>
      <c r="AB725" s="126"/>
      <c r="AC725" s="314" t="s">
        <v>2985</v>
      </c>
      <c r="AD725" s="129">
        <f>SUMIF(표4[잉크명],표5[[#This Row],[잉크]],표4[월])</f>
        <v>0</v>
      </c>
      <c r="AE725" s="131">
        <f>SUMIF(표4[잉크명],표5[[#This Row],[잉크]],표4[월-3층])</f>
        <v>0</v>
      </c>
      <c r="AF725" s="131">
        <f>SUMIF(표4[잉크명],표5[[#This Row],[잉크]],표4[월-1층])</f>
        <v>0</v>
      </c>
      <c r="AG725" s="133">
        <f>SUMIF(표4[잉크명],표5[[#This Row],[잉크]],표4[화])</f>
        <v>0</v>
      </c>
      <c r="AH725" s="131">
        <f>SUMIF(표4[잉크명],표5[[#This Row],[잉크]],표4[화-3층])</f>
        <v>0</v>
      </c>
      <c r="AI725" s="131">
        <f>SUMIF(표4[잉크명],표5[[#This Row],[잉크]],표4[화-1층])</f>
        <v>0</v>
      </c>
      <c r="AJ725" s="130">
        <f>SUMIF(표4[잉크명],표5[[#This Row],[잉크]],표4[수])</f>
        <v>0</v>
      </c>
      <c r="AK725" s="131">
        <f>SUMIF(표4[잉크명],표5[[#This Row],[잉크]],표4[수-3층])</f>
        <v>0</v>
      </c>
      <c r="AL725" s="131">
        <f>SUMIF(표4[잉크명],표5[[#This Row],[잉크]],표4[수-1층])</f>
        <v>0</v>
      </c>
      <c r="AM725" s="54">
        <f>SUMIF(표4[잉크명],표5[[#This Row],[잉크]],표4[목])</f>
        <v>0</v>
      </c>
      <c r="AN725" s="131">
        <f>SUMIF(표4[잉크명],표5[[#This Row],[잉크]],표4[목-3층])</f>
        <v>0</v>
      </c>
      <c r="AO725" s="131">
        <f>SUMIF(표4[잉크명],표5[[#This Row],[잉크]],표4[목-1층])</f>
        <v>0</v>
      </c>
      <c r="AP725" s="54">
        <f>SUMIF(표4[잉크명],표5[[#This Row],[잉크]],표4[금])</f>
        <v>0</v>
      </c>
      <c r="AQ725" s="131">
        <f>SUMIF(표4[잉크명],표5[[#This Row],[잉크]],표4[금-3층])</f>
        <v>0</v>
      </c>
      <c r="AR725" s="131">
        <f>SUMIF(표4[잉크명],표5[[#This Row],[잉크]],표4[금-1층])</f>
        <v>0</v>
      </c>
      <c r="AS725" s="54">
        <f>SUMIF(표4[잉크명],표5[[#This Row],[잉크]],표4[토])</f>
        <v>0</v>
      </c>
      <c r="AT725" s="131">
        <f>SUMIF(표4[잉크명],표5[[#This Row],[잉크]],표4[토-3층])</f>
        <v>0</v>
      </c>
      <c r="AU725" s="131">
        <f>SUMIF(표4[잉크명],표5[[#This Row],[잉크]],표4[토-1층])</f>
        <v>0</v>
      </c>
      <c r="AV725" s="54">
        <f>SUMIF(표4[잉크명],표5[[#This Row],[잉크]],표4[일])</f>
        <v>0</v>
      </c>
      <c r="AW725" s="131">
        <f>SUMIF(표4[잉크명],표5[[#This Row],[잉크]],표4[일-3층])</f>
        <v>0</v>
      </c>
      <c r="AX725" s="131">
        <f>SUMIF(표4[잉크명],표5[[#This Row],[잉크]],표4[일-1층])</f>
        <v>0</v>
      </c>
      <c r="AY725" s="54">
        <f>SUMIF(표4[잉크명],표5[[#This Row],[잉크]],표4[차주 월])</f>
        <v>0</v>
      </c>
      <c r="AZ725" s="54">
        <f>SUM(표5[[#This Row],[월]:[차주 월]])</f>
        <v>0</v>
      </c>
    </row>
    <row r="726" spans="2:52" x14ac:dyDescent="0.3">
      <c r="B726" s="56" t="s">
        <v>1760</v>
      </c>
      <c r="C726" s="56"/>
      <c r="D726" s="56" t="s">
        <v>1762</v>
      </c>
      <c r="E726" s="54">
        <f>COUNTIF(사출계획!$E$62:$F$110,표4[[#This Row],[제품명]])</f>
        <v>1</v>
      </c>
      <c r="F726" s="131">
        <f>COUNTIF(사출계획!$E$62:$F$87,표4[[#This Row],[제품명]])</f>
        <v>1</v>
      </c>
      <c r="G726" s="131">
        <f>COUNTIF(사출계획!$E$88:$F$110,표4[[#This Row],[제품명]])</f>
        <v>0</v>
      </c>
      <c r="H726" s="54">
        <f>COUNTIF(사출계획!$G$62:$H$110,표4[[#This Row],[제품명]])</f>
        <v>2</v>
      </c>
      <c r="I726" s="132">
        <f>COUNTIF(사출계획!$G$62:$H$87,표4[[#This Row],[제품명]])</f>
        <v>2</v>
      </c>
      <c r="J726" s="132">
        <f>COUNTIF(사출계획!$G$88:$H$110,표4[[#This Row],[제품명]])</f>
        <v>0</v>
      </c>
      <c r="K726" s="54">
        <f>COUNTIF(사출계획!$I$62:$J$110,표4[[#This Row],[제품명]])</f>
        <v>0</v>
      </c>
      <c r="L726" s="131">
        <f>COUNTIF(사출계획!$I$62:$J$87,표4[[#This Row],[제품명]])</f>
        <v>0</v>
      </c>
      <c r="M726" s="131">
        <f>COUNTIF(사출계획!$I$88:$J$110,표4[[#This Row],[제품명]])</f>
        <v>0</v>
      </c>
      <c r="N726" s="129">
        <f>COUNTIF(사출계획!$K$62:$L$110,표4[[#This Row],[제품명]])</f>
        <v>0</v>
      </c>
      <c r="O726" s="131">
        <f>COUNTIF(사출계획!$K$62:$L$87,표4[[#This Row],[제품명]])</f>
        <v>0</v>
      </c>
      <c r="P726" s="131">
        <f>COUNTIF(사출계획!$K$88:$L$110,표4[[#This Row],[제품명]])</f>
        <v>0</v>
      </c>
      <c r="Q726" s="130">
        <f>COUNTIF(사출계획!$M$62:$N$110,표4[[#This Row],[제품명]])</f>
        <v>0</v>
      </c>
      <c r="R726" s="131">
        <f>COUNTIF(사출계획!$M$62:$N$87,표4[[#This Row],[제품명]])</f>
        <v>0</v>
      </c>
      <c r="S726" s="131">
        <f>COUNTIF(사출계획!$M$88:$N$110,표4[[#This Row],[제품명]])</f>
        <v>0</v>
      </c>
      <c r="T726" s="54">
        <f>COUNTIF(사출계획!$O$62:$P$110,표4[[#This Row],[제품명]])</f>
        <v>0</v>
      </c>
      <c r="U726" s="131">
        <f>COUNTIF(사출계획!$O$62:$P$87,표4[[#This Row],[제품명]])</f>
        <v>0</v>
      </c>
      <c r="V726" s="131">
        <f>COUNTIF(사출계획!$O$88:$P$110,표4[[#This Row],[제품명]])</f>
        <v>0</v>
      </c>
      <c r="W726" s="54">
        <f>COUNTIF(사출계획!$Q$62:$R$110,표4[[#This Row],[제품명]])</f>
        <v>0</v>
      </c>
      <c r="X726" s="131">
        <f>COUNTIF(사출계획!$Q$62:$R$87,표4[[#This Row],[제품명]])</f>
        <v>0</v>
      </c>
      <c r="Y726" s="131">
        <f>COUNTIF(사출계획!$Q$88:$R$110,표4[[#This Row],[제품명]])</f>
        <v>0</v>
      </c>
      <c r="Z726" s="54">
        <f>COUNTIF(사출계획!$S$62:$T$110,표4[[#This Row],[제품명]])</f>
        <v>0</v>
      </c>
      <c r="AA726" s="126"/>
      <c r="AB726" s="126"/>
      <c r="AC726" s="315" t="s">
        <v>3004</v>
      </c>
      <c r="AD726" s="129">
        <f>SUMIF(표4[잉크명],표5[[#This Row],[잉크]],표4[월])</f>
        <v>0</v>
      </c>
      <c r="AE726" s="131">
        <f>SUMIF(표4[잉크명],표5[[#This Row],[잉크]],표4[월-3층])</f>
        <v>0</v>
      </c>
      <c r="AF726" s="131">
        <f>SUMIF(표4[잉크명],표5[[#This Row],[잉크]],표4[월-1층])</f>
        <v>0</v>
      </c>
      <c r="AG726" s="133">
        <f>SUMIF(표4[잉크명],표5[[#This Row],[잉크]],표4[화])</f>
        <v>0</v>
      </c>
      <c r="AH726" s="131">
        <f>SUMIF(표4[잉크명],표5[[#This Row],[잉크]],표4[화-3층])</f>
        <v>0</v>
      </c>
      <c r="AI726" s="131">
        <f>SUMIF(표4[잉크명],표5[[#This Row],[잉크]],표4[화-1층])</f>
        <v>0</v>
      </c>
      <c r="AJ726" s="130">
        <f>SUMIF(표4[잉크명],표5[[#This Row],[잉크]],표4[수])</f>
        <v>0</v>
      </c>
      <c r="AK726" s="131">
        <f>SUMIF(표4[잉크명],표5[[#This Row],[잉크]],표4[수-3층])</f>
        <v>0</v>
      </c>
      <c r="AL726" s="131">
        <f>SUMIF(표4[잉크명],표5[[#This Row],[잉크]],표4[수-1층])</f>
        <v>0</v>
      </c>
      <c r="AM726" s="54">
        <f>SUMIF(표4[잉크명],표5[[#This Row],[잉크]],표4[목])</f>
        <v>0</v>
      </c>
      <c r="AN726" s="131">
        <f>SUMIF(표4[잉크명],표5[[#This Row],[잉크]],표4[목-3층])</f>
        <v>0</v>
      </c>
      <c r="AO726" s="131">
        <f>SUMIF(표4[잉크명],표5[[#This Row],[잉크]],표4[목-1층])</f>
        <v>0</v>
      </c>
      <c r="AP726" s="54">
        <f>SUMIF(표4[잉크명],표5[[#This Row],[잉크]],표4[금])</f>
        <v>0</v>
      </c>
      <c r="AQ726" s="131">
        <f>SUMIF(표4[잉크명],표5[[#This Row],[잉크]],표4[금-3층])</f>
        <v>0</v>
      </c>
      <c r="AR726" s="131">
        <f>SUMIF(표4[잉크명],표5[[#This Row],[잉크]],표4[금-1층])</f>
        <v>0</v>
      </c>
      <c r="AS726" s="54">
        <f>SUMIF(표4[잉크명],표5[[#This Row],[잉크]],표4[토])</f>
        <v>0</v>
      </c>
      <c r="AT726" s="131">
        <f>SUMIF(표4[잉크명],표5[[#This Row],[잉크]],표4[토-3층])</f>
        <v>0</v>
      </c>
      <c r="AU726" s="131">
        <f>SUMIF(표4[잉크명],표5[[#This Row],[잉크]],표4[토-1층])</f>
        <v>0</v>
      </c>
      <c r="AV726" s="54">
        <f>SUMIF(표4[잉크명],표5[[#This Row],[잉크]],표4[일])</f>
        <v>0</v>
      </c>
      <c r="AW726" s="131">
        <f>SUMIF(표4[잉크명],표5[[#This Row],[잉크]],표4[일-3층])</f>
        <v>0</v>
      </c>
      <c r="AX726" s="131">
        <f>SUMIF(표4[잉크명],표5[[#This Row],[잉크]],표4[일-1층])</f>
        <v>0</v>
      </c>
      <c r="AY726" s="54">
        <f>SUMIF(표4[잉크명],표5[[#This Row],[잉크]],표4[차주 월])</f>
        <v>0</v>
      </c>
      <c r="AZ726" s="54">
        <f>SUM(표5[[#This Row],[월]:[차주 월]])</f>
        <v>0</v>
      </c>
    </row>
    <row r="727" spans="2:52" x14ac:dyDescent="0.3">
      <c r="B727" s="179" t="s">
        <v>1763</v>
      </c>
      <c r="C727" s="179"/>
      <c r="D727" s="56" t="s">
        <v>4910</v>
      </c>
      <c r="E727" s="34">
        <f>COUNTIF(사출계획!$E$62:$F$110,표4[[#This Row],[제품명]])</f>
        <v>0</v>
      </c>
      <c r="F727" s="126">
        <f>COUNTIF(사출계획!$E$62:$F$87,표4[[#This Row],[제품명]])</f>
        <v>0</v>
      </c>
      <c r="G727" s="126">
        <f>COUNTIF(사출계획!$E$88:$F$110,표4[[#This Row],[제품명]])</f>
        <v>0</v>
      </c>
      <c r="H727" s="34">
        <f>COUNTIF(사출계획!$G$62:$H$110,표4[[#This Row],[제품명]])</f>
        <v>0</v>
      </c>
      <c r="I727" s="128">
        <f>COUNTIF(사출계획!$G$62:$H$87,표4[[#This Row],[제품명]])</f>
        <v>0</v>
      </c>
      <c r="J727" s="128">
        <f>COUNTIF(사출계획!$G$88:$H$110,표4[[#This Row],[제품명]])</f>
        <v>0</v>
      </c>
      <c r="K727" s="34">
        <f>COUNTIF(사출계획!$I$62:$J$110,표4[[#This Row],[제품명]])</f>
        <v>0</v>
      </c>
      <c r="L727" s="126">
        <f>COUNTIF(사출계획!$I$62:$J$87,표4[[#This Row],[제품명]])</f>
        <v>0</v>
      </c>
      <c r="M727" s="126">
        <f>COUNTIF(사출계획!$I$88:$J$110,표4[[#This Row],[제품명]])</f>
        <v>0</v>
      </c>
      <c r="N727" s="129">
        <f>COUNTIF(사출계획!$K$62:$L$110,표4[[#This Row],[제품명]])</f>
        <v>0</v>
      </c>
      <c r="O727" s="126">
        <f>COUNTIF(사출계획!$K$62:$L$87,표4[[#This Row],[제품명]])</f>
        <v>0</v>
      </c>
      <c r="P727" s="126">
        <f>COUNTIF(사출계획!$K$88:$L$110,표4[[#This Row],[제품명]])</f>
        <v>0</v>
      </c>
      <c r="Q727" s="130">
        <f>COUNTIF(사출계획!$M$62:$N$110,표4[[#This Row],[제품명]])</f>
        <v>0</v>
      </c>
      <c r="R727" s="126">
        <f>COUNTIF(사출계획!$M$62:$N$87,표4[[#This Row],[제품명]])</f>
        <v>0</v>
      </c>
      <c r="S727" s="126">
        <f>COUNTIF(사출계획!$M$88:$N$110,표4[[#This Row],[제품명]])</f>
        <v>0</v>
      </c>
      <c r="T727" s="34">
        <f>COUNTIF(사출계획!$O$62:$P$110,표4[[#This Row],[제품명]])</f>
        <v>0</v>
      </c>
      <c r="U727" s="126">
        <f>COUNTIF(사출계획!$O$62:$P$87,표4[[#This Row],[제품명]])</f>
        <v>0</v>
      </c>
      <c r="V727" s="126">
        <f>COUNTIF(사출계획!$O$88:$P$110,표4[[#This Row],[제품명]])</f>
        <v>0</v>
      </c>
      <c r="W727" s="34">
        <f>COUNTIF(사출계획!$Q$62:$R$110,표4[[#This Row],[제품명]])</f>
        <v>0</v>
      </c>
      <c r="X727" s="126">
        <f>COUNTIF(사출계획!$Q$62:$R$87,표4[[#This Row],[제품명]])</f>
        <v>0</v>
      </c>
      <c r="Y727" s="126">
        <f>COUNTIF(사출계획!$Q$88:$R$110,표4[[#This Row],[제품명]])</f>
        <v>0</v>
      </c>
      <c r="Z727" s="34">
        <f>COUNTIF(사출계획!$S$62:$T$110,표4[[#This Row],[제품명]])</f>
        <v>0</v>
      </c>
      <c r="AA727" s="126"/>
      <c r="AB727" s="126"/>
      <c r="AC727" s="315" t="s">
        <v>3002</v>
      </c>
      <c r="AD727" s="129">
        <f>SUMIF(표4[잉크명],표5[[#This Row],[잉크]],표4[월])</f>
        <v>0</v>
      </c>
      <c r="AE727" s="131">
        <f>SUMIF(표4[잉크명],표5[[#This Row],[잉크]],표4[월-3층])</f>
        <v>0</v>
      </c>
      <c r="AF727" s="131">
        <f>SUMIF(표4[잉크명],표5[[#This Row],[잉크]],표4[월-1층])</f>
        <v>0</v>
      </c>
      <c r="AG727" s="133">
        <f>SUMIF(표4[잉크명],표5[[#This Row],[잉크]],표4[화])</f>
        <v>0</v>
      </c>
      <c r="AH727" s="131">
        <f>SUMIF(표4[잉크명],표5[[#This Row],[잉크]],표4[화-3층])</f>
        <v>0</v>
      </c>
      <c r="AI727" s="131">
        <f>SUMIF(표4[잉크명],표5[[#This Row],[잉크]],표4[화-1층])</f>
        <v>0</v>
      </c>
      <c r="AJ727" s="130">
        <f>SUMIF(표4[잉크명],표5[[#This Row],[잉크]],표4[수])</f>
        <v>0</v>
      </c>
      <c r="AK727" s="131">
        <f>SUMIF(표4[잉크명],표5[[#This Row],[잉크]],표4[수-3층])</f>
        <v>0</v>
      </c>
      <c r="AL727" s="131">
        <f>SUMIF(표4[잉크명],표5[[#This Row],[잉크]],표4[수-1층])</f>
        <v>0</v>
      </c>
      <c r="AM727" s="54">
        <f>SUMIF(표4[잉크명],표5[[#This Row],[잉크]],표4[목])</f>
        <v>0</v>
      </c>
      <c r="AN727" s="131">
        <f>SUMIF(표4[잉크명],표5[[#This Row],[잉크]],표4[목-3층])</f>
        <v>0</v>
      </c>
      <c r="AO727" s="131">
        <f>SUMIF(표4[잉크명],표5[[#This Row],[잉크]],표4[목-1층])</f>
        <v>0</v>
      </c>
      <c r="AP727" s="54">
        <f>SUMIF(표4[잉크명],표5[[#This Row],[잉크]],표4[금])</f>
        <v>0</v>
      </c>
      <c r="AQ727" s="131">
        <f>SUMIF(표4[잉크명],표5[[#This Row],[잉크]],표4[금-3층])</f>
        <v>0</v>
      </c>
      <c r="AR727" s="131">
        <f>SUMIF(표4[잉크명],표5[[#This Row],[잉크]],표4[금-1층])</f>
        <v>0</v>
      </c>
      <c r="AS727" s="54">
        <f>SUMIF(표4[잉크명],표5[[#This Row],[잉크]],표4[토])</f>
        <v>0</v>
      </c>
      <c r="AT727" s="131">
        <f>SUMIF(표4[잉크명],표5[[#This Row],[잉크]],표4[토-3층])</f>
        <v>0</v>
      </c>
      <c r="AU727" s="131">
        <f>SUMIF(표4[잉크명],표5[[#This Row],[잉크]],표4[토-1층])</f>
        <v>0</v>
      </c>
      <c r="AV727" s="54">
        <f>SUMIF(표4[잉크명],표5[[#This Row],[잉크]],표4[일])</f>
        <v>0</v>
      </c>
      <c r="AW727" s="131">
        <f>SUMIF(표4[잉크명],표5[[#This Row],[잉크]],표4[일-3층])</f>
        <v>0</v>
      </c>
      <c r="AX727" s="131">
        <f>SUMIF(표4[잉크명],표5[[#This Row],[잉크]],표4[일-1층])</f>
        <v>0</v>
      </c>
      <c r="AY727" s="54">
        <f>SUMIF(표4[잉크명],표5[[#This Row],[잉크]],표4[차주 월])</f>
        <v>0</v>
      </c>
      <c r="AZ727" s="54">
        <f>SUM(표5[[#This Row],[월]:[차주 월]])</f>
        <v>0</v>
      </c>
    </row>
    <row r="728" spans="2:52" x14ac:dyDescent="0.3">
      <c r="B728" s="179" t="s">
        <v>1763</v>
      </c>
      <c r="C728" s="179"/>
      <c r="D728" s="56" t="s">
        <v>5049</v>
      </c>
      <c r="E728" s="54">
        <f>COUNTIF(사출계획!$E$62:$F$110,표4[[#This Row],[제품명]])</f>
        <v>0</v>
      </c>
      <c r="F728" s="131">
        <f>COUNTIF(사출계획!$E$62:$F$87,표4[[#This Row],[제품명]])</f>
        <v>0</v>
      </c>
      <c r="G728" s="131">
        <f>COUNTIF(사출계획!$E$88:$F$110,표4[[#This Row],[제품명]])</f>
        <v>0</v>
      </c>
      <c r="H728" s="54">
        <f>COUNTIF(사출계획!$G$62:$H$110,표4[[#This Row],[제품명]])</f>
        <v>0</v>
      </c>
      <c r="I728" s="132">
        <f>COUNTIF(사출계획!$G$62:$H$87,표4[[#This Row],[제품명]])</f>
        <v>0</v>
      </c>
      <c r="J728" s="132">
        <f>COUNTIF(사출계획!$G$88:$H$110,표4[[#This Row],[제품명]])</f>
        <v>0</v>
      </c>
      <c r="K728" s="54">
        <f>COUNTIF(사출계획!$I$62:$J$110,표4[[#This Row],[제품명]])</f>
        <v>0</v>
      </c>
      <c r="L728" s="131">
        <f>COUNTIF(사출계획!$I$62:$J$87,표4[[#This Row],[제품명]])</f>
        <v>0</v>
      </c>
      <c r="M728" s="131">
        <f>COUNTIF(사출계획!$I$88:$J$110,표4[[#This Row],[제품명]])</f>
        <v>0</v>
      </c>
      <c r="N728" s="129">
        <f>COUNTIF(사출계획!$K$62:$L$110,표4[[#This Row],[제품명]])</f>
        <v>0</v>
      </c>
      <c r="O728" s="131">
        <f>COUNTIF(사출계획!$K$62:$L$87,표4[[#This Row],[제품명]])</f>
        <v>0</v>
      </c>
      <c r="P728" s="131">
        <f>COUNTIF(사출계획!$K$88:$L$110,표4[[#This Row],[제품명]])</f>
        <v>0</v>
      </c>
      <c r="Q728" s="130">
        <f>COUNTIF(사출계획!$M$62:$N$110,표4[[#This Row],[제품명]])</f>
        <v>0</v>
      </c>
      <c r="R728" s="131">
        <f>COUNTIF(사출계획!$M$62:$N$87,표4[[#This Row],[제품명]])</f>
        <v>0</v>
      </c>
      <c r="S728" s="131">
        <f>COUNTIF(사출계획!$M$88:$N$110,표4[[#This Row],[제품명]])</f>
        <v>0</v>
      </c>
      <c r="T728" s="54">
        <f>COUNTIF(사출계획!$O$62:$P$110,표4[[#This Row],[제품명]])</f>
        <v>0</v>
      </c>
      <c r="U728" s="131">
        <f>COUNTIF(사출계획!$O$62:$P$87,표4[[#This Row],[제품명]])</f>
        <v>0</v>
      </c>
      <c r="V728" s="131">
        <f>COUNTIF(사출계획!$O$88:$P$110,표4[[#This Row],[제품명]])</f>
        <v>0</v>
      </c>
      <c r="W728" s="54">
        <f>COUNTIF(사출계획!$Q$62:$R$110,표4[[#This Row],[제품명]])</f>
        <v>0</v>
      </c>
      <c r="X728" s="131">
        <f>COUNTIF(사출계획!$Q$62:$R$87,표4[[#This Row],[제품명]])</f>
        <v>0</v>
      </c>
      <c r="Y728" s="131">
        <f>COUNTIF(사출계획!$Q$88:$R$110,표4[[#This Row],[제품명]])</f>
        <v>0</v>
      </c>
      <c r="Z728" s="54">
        <f>COUNTIF(사출계획!$S$62:$T$110,표4[[#This Row],[제품명]])</f>
        <v>0</v>
      </c>
      <c r="AA728" s="126"/>
      <c r="AB728" s="126"/>
      <c r="AC728" s="315" t="s">
        <v>3005</v>
      </c>
      <c r="AD728" s="129">
        <f>SUMIF(표4[잉크명],표5[[#This Row],[잉크]],표4[월])</f>
        <v>0</v>
      </c>
      <c r="AE728" s="131">
        <f>SUMIF(표4[잉크명],표5[[#This Row],[잉크]],표4[월-3층])</f>
        <v>0</v>
      </c>
      <c r="AF728" s="131">
        <f>SUMIF(표4[잉크명],표5[[#This Row],[잉크]],표4[월-1층])</f>
        <v>0</v>
      </c>
      <c r="AG728" s="133">
        <f>SUMIF(표4[잉크명],표5[[#This Row],[잉크]],표4[화])</f>
        <v>0</v>
      </c>
      <c r="AH728" s="131">
        <f>SUMIF(표4[잉크명],표5[[#This Row],[잉크]],표4[화-3층])</f>
        <v>0</v>
      </c>
      <c r="AI728" s="131">
        <f>SUMIF(표4[잉크명],표5[[#This Row],[잉크]],표4[화-1층])</f>
        <v>0</v>
      </c>
      <c r="AJ728" s="130">
        <f>SUMIF(표4[잉크명],표5[[#This Row],[잉크]],표4[수])</f>
        <v>0</v>
      </c>
      <c r="AK728" s="131">
        <f>SUMIF(표4[잉크명],표5[[#This Row],[잉크]],표4[수-3층])</f>
        <v>0</v>
      </c>
      <c r="AL728" s="131">
        <f>SUMIF(표4[잉크명],표5[[#This Row],[잉크]],표4[수-1층])</f>
        <v>0</v>
      </c>
      <c r="AM728" s="54">
        <f>SUMIF(표4[잉크명],표5[[#This Row],[잉크]],표4[목])</f>
        <v>0</v>
      </c>
      <c r="AN728" s="131">
        <f>SUMIF(표4[잉크명],표5[[#This Row],[잉크]],표4[목-3층])</f>
        <v>0</v>
      </c>
      <c r="AO728" s="131">
        <f>SUMIF(표4[잉크명],표5[[#This Row],[잉크]],표4[목-1층])</f>
        <v>0</v>
      </c>
      <c r="AP728" s="54">
        <f>SUMIF(표4[잉크명],표5[[#This Row],[잉크]],표4[금])</f>
        <v>0</v>
      </c>
      <c r="AQ728" s="131">
        <f>SUMIF(표4[잉크명],표5[[#This Row],[잉크]],표4[금-3층])</f>
        <v>0</v>
      </c>
      <c r="AR728" s="131">
        <f>SUMIF(표4[잉크명],표5[[#This Row],[잉크]],표4[금-1층])</f>
        <v>0</v>
      </c>
      <c r="AS728" s="54">
        <f>SUMIF(표4[잉크명],표5[[#This Row],[잉크]],표4[토])</f>
        <v>0</v>
      </c>
      <c r="AT728" s="131">
        <f>SUMIF(표4[잉크명],표5[[#This Row],[잉크]],표4[토-3층])</f>
        <v>0</v>
      </c>
      <c r="AU728" s="131">
        <f>SUMIF(표4[잉크명],표5[[#This Row],[잉크]],표4[토-1층])</f>
        <v>0</v>
      </c>
      <c r="AV728" s="54">
        <f>SUMIF(표4[잉크명],표5[[#This Row],[잉크]],표4[일])</f>
        <v>0</v>
      </c>
      <c r="AW728" s="131">
        <f>SUMIF(표4[잉크명],표5[[#This Row],[잉크]],표4[일-3층])</f>
        <v>0</v>
      </c>
      <c r="AX728" s="131">
        <f>SUMIF(표4[잉크명],표5[[#This Row],[잉크]],표4[일-1층])</f>
        <v>0</v>
      </c>
      <c r="AY728" s="54">
        <f>SUMIF(표4[잉크명],표5[[#This Row],[잉크]],표4[차주 월])</f>
        <v>0</v>
      </c>
      <c r="AZ728" s="54">
        <f>SUM(표5[[#This Row],[월]:[차주 월]])</f>
        <v>0</v>
      </c>
    </row>
    <row r="729" spans="2:52" x14ac:dyDescent="0.3">
      <c r="B729" s="56" t="s">
        <v>1775</v>
      </c>
      <c r="C729" s="56"/>
      <c r="D729" s="56" t="s">
        <v>1771</v>
      </c>
      <c r="E729" s="54">
        <f>COUNTIF(사출계획!$E$62:$F$110,표4[[#This Row],[제품명]])</f>
        <v>0</v>
      </c>
      <c r="F729" s="131">
        <f>COUNTIF(사출계획!$E$62:$F$87,표4[[#This Row],[제품명]])</f>
        <v>0</v>
      </c>
      <c r="G729" s="131">
        <f>COUNTIF(사출계획!$E$88:$F$110,표4[[#This Row],[제품명]])</f>
        <v>0</v>
      </c>
      <c r="H729" s="54">
        <f>COUNTIF(사출계획!$G$62:$H$110,표4[[#This Row],[제품명]])</f>
        <v>0</v>
      </c>
      <c r="I729" s="132">
        <f>COUNTIF(사출계획!$G$62:$H$87,표4[[#This Row],[제품명]])</f>
        <v>0</v>
      </c>
      <c r="J729" s="132">
        <f>COUNTIF(사출계획!$G$88:$H$110,표4[[#This Row],[제품명]])</f>
        <v>0</v>
      </c>
      <c r="K729" s="54">
        <f>COUNTIF(사출계획!$I$62:$J$110,표4[[#This Row],[제품명]])</f>
        <v>0</v>
      </c>
      <c r="L729" s="131">
        <f>COUNTIF(사출계획!$I$62:$J$87,표4[[#This Row],[제품명]])</f>
        <v>0</v>
      </c>
      <c r="M729" s="131">
        <f>COUNTIF(사출계획!$I$88:$J$110,표4[[#This Row],[제품명]])</f>
        <v>0</v>
      </c>
      <c r="N729" s="129">
        <f>COUNTIF(사출계획!$K$62:$L$110,표4[[#This Row],[제품명]])</f>
        <v>0</v>
      </c>
      <c r="O729" s="131">
        <f>COUNTIF(사출계획!$K$62:$L$87,표4[[#This Row],[제품명]])</f>
        <v>0</v>
      </c>
      <c r="P729" s="131">
        <f>COUNTIF(사출계획!$K$88:$L$110,표4[[#This Row],[제품명]])</f>
        <v>0</v>
      </c>
      <c r="Q729" s="130">
        <f>COUNTIF(사출계획!$M$62:$N$110,표4[[#This Row],[제품명]])</f>
        <v>0</v>
      </c>
      <c r="R729" s="131">
        <f>COUNTIF(사출계획!$M$62:$N$87,표4[[#This Row],[제품명]])</f>
        <v>0</v>
      </c>
      <c r="S729" s="131">
        <f>COUNTIF(사출계획!$M$88:$N$110,표4[[#This Row],[제품명]])</f>
        <v>0</v>
      </c>
      <c r="T729" s="54">
        <f>COUNTIF(사출계획!$O$62:$P$110,표4[[#This Row],[제품명]])</f>
        <v>0</v>
      </c>
      <c r="U729" s="131">
        <f>COUNTIF(사출계획!$O$62:$P$87,표4[[#This Row],[제품명]])</f>
        <v>0</v>
      </c>
      <c r="V729" s="131">
        <f>COUNTIF(사출계획!$O$88:$P$110,표4[[#This Row],[제품명]])</f>
        <v>0</v>
      </c>
      <c r="W729" s="54">
        <f>COUNTIF(사출계획!$Q$62:$R$110,표4[[#This Row],[제품명]])</f>
        <v>0</v>
      </c>
      <c r="X729" s="131">
        <f>COUNTIF(사출계획!$Q$62:$R$87,표4[[#This Row],[제품명]])</f>
        <v>0</v>
      </c>
      <c r="Y729" s="131">
        <f>COUNTIF(사출계획!$Q$88:$R$110,표4[[#This Row],[제품명]])</f>
        <v>0</v>
      </c>
      <c r="Z729" s="54">
        <f>COUNTIF(사출계획!$S$62:$T$110,표4[[#This Row],[제품명]])</f>
        <v>0</v>
      </c>
      <c r="AA729" s="126"/>
      <c r="AB729" s="126"/>
      <c r="AC729" s="319" t="s">
        <v>3040</v>
      </c>
      <c r="AD729" s="129">
        <f>SUMIF(표4[잉크명],표5[[#This Row],[잉크]],표4[월])</f>
        <v>0</v>
      </c>
      <c r="AE729" s="131">
        <f>SUMIF(표4[잉크명],표5[[#This Row],[잉크]],표4[월-3층])</f>
        <v>0</v>
      </c>
      <c r="AF729" s="131">
        <f>SUMIF(표4[잉크명],표5[[#This Row],[잉크]],표4[월-1층])</f>
        <v>0</v>
      </c>
      <c r="AG729" s="133">
        <f>SUMIF(표4[잉크명],표5[[#This Row],[잉크]],표4[화])</f>
        <v>0</v>
      </c>
      <c r="AH729" s="131">
        <f>SUMIF(표4[잉크명],표5[[#This Row],[잉크]],표4[화-3층])</f>
        <v>0</v>
      </c>
      <c r="AI729" s="131">
        <f>SUMIF(표4[잉크명],표5[[#This Row],[잉크]],표4[화-1층])</f>
        <v>0</v>
      </c>
      <c r="AJ729" s="130">
        <f>SUMIF(표4[잉크명],표5[[#This Row],[잉크]],표4[수])</f>
        <v>0</v>
      </c>
      <c r="AK729" s="131">
        <f>SUMIF(표4[잉크명],표5[[#This Row],[잉크]],표4[수-3층])</f>
        <v>0</v>
      </c>
      <c r="AL729" s="131">
        <f>SUMIF(표4[잉크명],표5[[#This Row],[잉크]],표4[수-1층])</f>
        <v>0</v>
      </c>
      <c r="AM729" s="54">
        <f>SUMIF(표4[잉크명],표5[[#This Row],[잉크]],표4[목])</f>
        <v>0</v>
      </c>
      <c r="AN729" s="131">
        <f>SUMIF(표4[잉크명],표5[[#This Row],[잉크]],표4[목-3층])</f>
        <v>0</v>
      </c>
      <c r="AO729" s="131">
        <f>SUMIF(표4[잉크명],표5[[#This Row],[잉크]],표4[목-1층])</f>
        <v>0</v>
      </c>
      <c r="AP729" s="54">
        <f>SUMIF(표4[잉크명],표5[[#This Row],[잉크]],표4[금])</f>
        <v>0</v>
      </c>
      <c r="AQ729" s="131">
        <f>SUMIF(표4[잉크명],표5[[#This Row],[잉크]],표4[금-3층])</f>
        <v>0</v>
      </c>
      <c r="AR729" s="131">
        <f>SUMIF(표4[잉크명],표5[[#This Row],[잉크]],표4[금-1층])</f>
        <v>0</v>
      </c>
      <c r="AS729" s="54">
        <f>SUMIF(표4[잉크명],표5[[#This Row],[잉크]],표4[토])</f>
        <v>0</v>
      </c>
      <c r="AT729" s="131">
        <f>SUMIF(표4[잉크명],표5[[#This Row],[잉크]],표4[토-3층])</f>
        <v>0</v>
      </c>
      <c r="AU729" s="131">
        <f>SUMIF(표4[잉크명],표5[[#This Row],[잉크]],표4[토-1층])</f>
        <v>0</v>
      </c>
      <c r="AV729" s="54">
        <f>SUMIF(표4[잉크명],표5[[#This Row],[잉크]],표4[일])</f>
        <v>0</v>
      </c>
      <c r="AW729" s="131">
        <f>SUMIF(표4[잉크명],표5[[#This Row],[잉크]],표4[일-3층])</f>
        <v>0</v>
      </c>
      <c r="AX729" s="131">
        <f>SUMIF(표4[잉크명],표5[[#This Row],[잉크]],표4[일-1층])</f>
        <v>0</v>
      </c>
      <c r="AY729" s="54">
        <f>SUMIF(표4[잉크명],표5[[#This Row],[잉크]],표4[차주 월])</f>
        <v>0</v>
      </c>
      <c r="AZ729" s="54">
        <f>SUM(표5[[#This Row],[월]:[차주 월]])</f>
        <v>0</v>
      </c>
    </row>
    <row r="730" spans="2:52" x14ac:dyDescent="0.3">
      <c r="B730" s="56" t="s">
        <v>1776</v>
      </c>
      <c r="C730" s="56"/>
      <c r="D730" s="56" t="s">
        <v>1777</v>
      </c>
      <c r="E730" s="54">
        <f>COUNTIF(사출계획!$E$62:$F$110,표4[[#This Row],[제품명]])</f>
        <v>0</v>
      </c>
      <c r="F730" s="131">
        <f>COUNTIF(사출계획!$E$62:$F$87,표4[[#This Row],[제품명]])</f>
        <v>0</v>
      </c>
      <c r="G730" s="131">
        <f>COUNTIF(사출계획!$E$88:$F$110,표4[[#This Row],[제품명]])</f>
        <v>0</v>
      </c>
      <c r="H730" s="54">
        <f>COUNTIF(사출계획!$G$62:$H$110,표4[[#This Row],[제품명]])</f>
        <v>0</v>
      </c>
      <c r="I730" s="132">
        <f>COUNTIF(사출계획!$G$62:$H$87,표4[[#This Row],[제품명]])</f>
        <v>0</v>
      </c>
      <c r="J730" s="132">
        <f>COUNTIF(사출계획!$G$88:$H$110,표4[[#This Row],[제품명]])</f>
        <v>0</v>
      </c>
      <c r="K730" s="54">
        <f>COUNTIF(사출계획!$I$62:$J$110,표4[[#This Row],[제품명]])</f>
        <v>0</v>
      </c>
      <c r="L730" s="131">
        <f>COUNTIF(사출계획!$I$62:$J$87,표4[[#This Row],[제품명]])</f>
        <v>0</v>
      </c>
      <c r="M730" s="131">
        <f>COUNTIF(사출계획!$I$88:$J$110,표4[[#This Row],[제품명]])</f>
        <v>0</v>
      </c>
      <c r="N730" s="129">
        <f>COUNTIF(사출계획!$K$62:$L$110,표4[[#This Row],[제품명]])</f>
        <v>0</v>
      </c>
      <c r="O730" s="131">
        <f>COUNTIF(사출계획!$K$62:$L$87,표4[[#This Row],[제품명]])</f>
        <v>0</v>
      </c>
      <c r="P730" s="131">
        <f>COUNTIF(사출계획!$K$88:$L$110,표4[[#This Row],[제품명]])</f>
        <v>0</v>
      </c>
      <c r="Q730" s="130">
        <f>COUNTIF(사출계획!$M$62:$N$110,표4[[#This Row],[제품명]])</f>
        <v>0</v>
      </c>
      <c r="R730" s="131">
        <f>COUNTIF(사출계획!$M$62:$N$87,표4[[#This Row],[제품명]])</f>
        <v>0</v>
      </c>
      <c r="S730" s="131">
        <f>COUNTIF(사출계획!$M$88:$N$110,표4[[#This Row],[제품명]])</f>
        <v>0</v>
      </c>
      <c r="T730" s="54">
        <f>COUNTIF(사출계획!$O$62:$P$110,표4[[#This Row],[제품명]])</f>
        <v>0</v>
      </c>
      <c r="U730" s="131">
        <f>COUNTIF(사출계획!$O$62:$P$87,표4[[#This Row],[제품명]])</f>
        <v>0</v>
      </c>
      <c r="V730" s="131">
        <f>COUNTIF(사출계획!$O$88:$P$110,표4[[#This Row],[제품명]])</f>
        <v>0</v>
      </c>
      <c r="W730" s="54">
        <f>COUNTIF(사출계획!$Q$62:$R$110,표4[[#This Row],[제품명]])</f>
        <v>0</v>
      </c>
      <c r="X730" s="131">
        <f>COUNTIF(사출계획!$Q$62:$R$87,표4[[#This Row],[제품명]])</f>
        <v>0</v>
      </c>
      <c r="Y730" s="131">
        <f>COUNTIF(사출계획!$Q$88:$R$110,표4[[#This Row],[제품명]])</f>
        <v>0</v>
      </c>
      <c r="Z730" s="54">
        <f>COUNTIF(사출계획!$S$62:$T$110,표4[[#This Row],[제품명]])</f>
        <v>0</v>
      </c>
      <c r="AA730" s="126"/>
      <c r="AB730" s="126"/>
      <c r="AC730" s="319" t="s">
        <v>3034</v>
      </c>
      <c r="AD730" s="129">
        <f>SUMIF(표4[잉크명],표5[[#This Row],[잉크]],표4[월])</f>
        <v>0</v>
      </c>
      <c r="AE730" s="131">
        <f>SUMIF(표4[잉크명],표5[[#This Row],[잉크]],표4[월-3층])</f>
        <v>0</v>
      </c>
      <c r="AF730" s="131">
        <f>SUMIF(표4[잉크명],표5[[#This Row],[잉크]],표4[월-1층])</f>
        <v>0</v>
      </c>
      <c r="AG730" s="133">
        <f>SUMIF(표4[잉크명],표5[[#This Row],[잉크]],표4[화])</f>
        <v>0</v>
      </c>
      <c r="AH730" s="131">
        <f>SUMIF(표4[잉크명],표5[[#This Row],[잉크]],표4[화-3층])</f>
        <v>0</v>
      </c>
      <c r="AI730" s="131">
        <f>SUMIF(표4[잉크명],표5[[#This Row],[잉크]],표4[화-1층])</f>
        <v>0</v>
      </c>
      <c r="AJ730" s="130">
        <f>SUMIF(표4[잉크명],표5[[#This Row],[잉크]],표4[수])</f>
        <v>0</v>
      </c>
      <c r="AK730" s="131">
        <f>SUMIF(표4[잉크명],표5[[#This Row],[잉크]],표4[수-3층])</f>
        <v>0</v>
      </c>
      <c r="AL730" s="131">
        <f>SUMIF(표4[잉크명],표5[[#This Row],[잉크]],표4[수-1층])</f>
        <v>0</v>
      </c>
      <c r="AM730" s="54">
        <f>SUMIF(표4[잉크명],표5[[#This Row],[잉크]],표4[목])</f>
        <v>0</v>
      </c>
      <c r="AN730" s="131">
        <f>SUMIF(표4[잉크명],표5[[#This Row],[잉크]],표4[목-3층])</f>
        <v>0</v>
      </c>
      <c r="AO730" s="131">
        <f>SUMIF(표4[잉크명],표5[[#This Row],[잉크]],표4[목-1층])</f>
        <v>0</v>
      </c>
      <c r="AP730" s="54">
        <f>SUMIF(표4[잉크명],표5[[#This Row],[잉크]],표4[금])</f>
        <v>0</v>
      </c>
      <c r="AQ730" s="131">
        <f>SUMIF(표4[잉크명],표5[[#This Row],[잉크]],표4[금-3층])</f>
        <v>0</v>
      </c>
      <c r="AR730" s="131">
        <f>SUMIF(표4[잉크명],표5[[#This Row],[잉크]],표4[금-1층])</f>
        <v>0</v>
      </c>
      <c r="AS730" s="54">
        <f>SUMIF(표4[잉크명],표5[[#This Row],[잉크]],표4[토])</f>
        <v>0</v>
      </c>
      <c r="AT730" s="131">
        <f>SUMIF(표4[잉크명],표5[[#This Row],[잉크]],표4[토-3층])</f>
        <v>0</v>
      </c>
      <c r="AU730" s="131">
        <f>SUMIF(표4[잉크명],표5[[#This Row],[잉크]],표4[토-1층])</f>
        <v>0</v>
      </c>
      <c r="AV730" s="54">
        <f>SUMIF(표4[잉크명],표5[[#This Row],[잉크]],표4[일])</f>
        <v>0</v>
      </c>
      <c r="AW730" s="131">
        <f>SUMIF(표4[잉크명],표5[[#This Row],[잉크]],표4[일-3층])</f>
        <v>0</v>
      </c>
      <c r="AX730" s="131">
        <f>SUMIF(표4[잉크명],표5[[#This Row],[잉크]],표4[일-1층])</f>
        <v>0</v>
      </c>
      <c r="AY730" s="54">
        <f>SUMIF(표4[잉크명],표5[[#This Row],[잉크]],표4[차주 월])</f>
        <v>0</v>
      </c>
      <c r="AZ730" s="54">
        <f>SUM(표5[[#This Row],[월]:[차주 월]])</f>
        <v>0</v>
      </c>
    </row>
    <row r="731" spans="2:52" x14ac:dyDescent="0.3">
      <c r="B731" s="56" t="s">
        <v>5562</v>
      </c>
      <c r="C731" s="56"/>
      <c r="D731" s="56" t="s">
        <v>1779</v>
      </c>
      <c r="E731" s="54">
        <f>COUNTIF(사출계획!$E$62:$F$110,표4[[#This Row],[제품명]])</f>
        <v>0</v>
      </c>
      <c r="F731" s="131">
        <f>COUNTIF(사출계획!$E$62:$F$87,표4[[#This Row],[제품명]])</f>
        <v>0</v>
      </c>
      <c r="G731" s="131">
        <f>COUNTIF(사출계획!$E$88:$F$110,표4[[#This Row],[제품명]])</f>
        <v>0</v>
      </c>
      <c r="H731" s="54">
        <f>COUNTIF(사출계획!$G$62:$H$110,표4[[#This Row],[제품명]])</f>
        <v>0</v>
      </c>
      <c r="I731" s="132">
        <f>COUNTIF(사출계획!$G$62:$H$87,표4[[#This Row],[제품명]])</f>
        <v>0</v>
      </c>
      <c r="J731" s="132">
        <f>COUNTIF(사출계획!$G$88:$H$110,표4[[#This Row],[제품명]])</f>
        <v>0</v>
      </c>
      <c r="K731" s="54">
        <f>COUNTIF(사출계획!$I$62:$J$110,표4[[#This Row],[제품명]])</f>
        <v>0</v>
      </c>
      <c r="L731" s="131">
        <f>COUNTIF(사출계획!$I$62:$J$87,표4[[#This Row],[제품명]])</f>
        <v>0</v>
      </c>
      <c r="M731" s="131">
        <f>COUNTIF(사출계획!$I$88:$J$110,표4[[#This Row],[제품명]])</f>
        <v>0</v>
      </c>
      <c r="N731" s="129">
        <f>COUNTIF(사출계획!$K$62:$L$110,표4[[#This Row],[제품명]])</f>
        <v>0</v>
      </c>
      <c r="O731" s="131">
        <f>COUNTIF(사출계획!$K$62:$L$87,표4[[#This Row],[제품명]])</f>
        <v>0</v>
      </c>
      <c r="P731" s="131">
        <f>COUNTIF(사출계획!$K$88:$L$110,표4[[#This Row],[제품명]])</f>
        <v>0</v>
      </c>
      <c r="Q731" s="130">
        <f>COUNTIF(사출계획!$M$62:$N$110,표4[[#This Row],[제품명]])</f>
        <v>0</v>
      </c>
      <c r="R731" s="131">
        <f>COUNTIF(사출계획!$M$62:$N$87,표4[[#This Row],[제품명]])</f>
        <v>0</v>
      </c>
      <c r="S731" s="131">
        <f>COUNTIF(사출계획!$M$88:$N$110,표4[[#This Row],[제품명]])</f>
        <v>0</v>
      </c>
      <c r="T731" s="54">
        <f>COUNTIF(사출계획!$O$62:$P$110,표4[[#This Row],[제품명]])</f>
        <v>0</v>
      </c>
      <c r="U731" s="131">
        <f>COUNTIF(사출계획!$O$62:$P$87,표4[[#This Row],[제품명]])</f>
        <v>0</v>
      </c>
      <c r="V731" s="131">
        <f>COUNTIF(사출계획!$O$88:$P$110,표4[[#This Row],[제품명]])</f>
        <v>0</v>
      </c>
      <c r="W731" s="54">
        <f>COUNTIF(사출계획!$Q$62:$R$110,표4[[#This Row],[제품명]])</f>
        <v>0</v>
      </c>
      <c r="X731" s="131">
        <f>COUNTIF(사출계획!$Q$62:$R$87,표4[[#This Row],[제품명]])</f>
        <v>0</v>
      </c>
      <c r="Y731" s="131">
        <f>COUNTIF(사출계획!$Q$88:$R$110,표4[[#This Row],[제품명]])</f>
        <v>0</v>
      </c>
      <c r="Z731" s="54">
        <f>COUNTIF(사출계획!$S$62:$T$110,표4[[#This Row],[제품명]])</f>
        <v>0</v>
      </c>
      <c r="AA731" s="126"/>
      <c r="AB731" s="126"/>
      <c r="AC731" s="319" t="s">
        <v>3036</v>
      </c>
      <c r="AD731" s="129">
        <f>SUMIF(표4[잉크명],표5[[#This Row],[잉크]],표4[월])</f>
        <v>0</v>
      </c>
      <c r="AE731" s="131">
        <f>SUMIF(표4[잉크명],표5[[#This Row],[잉크]],표4[월-3층])</f>
        <v>0</v>
      </c>
      <c r="AF731" s="131">
        <f>SUMIF(표4[잉크명],표5[[#This Row],[잉크]],표4[월-1층])</f>
        <v>0</v>
      </c>
      <c r="AG731" s="133">
        <f>SUMIF(표4[잉크명],표5[[#This Row],[잉크]],표4[화])</f>
        <v>0</v>
      </c>
      <c r="AH731" s="131">
        <f>SUMIF(표4[잉크명],표5[[#This Row],[잉크]],표4[화-3층])</f>
        <v>0</v>
      </c>
      <c r="AI731" s="131">
        <f>SUMIF(표4[잉크명],표5[[#This Row],[잉크]],표4[화-1층])</f>
        <v>0</v>
      </c>
      <c r="AJ731" s="130">
        <f>SUMIF(표4[잉크명],표5[[#This Row],[잉크]],표4[수])</f>
        <v>0</v>
      </c>
      <c r="AK731" s="131">
        <f>SUMIF(표4[잉크명],표5[[#This Row],[잉크]],표4[수-3층])</f>
        <v>0</v>
      </c>
      <c r="AL731" s="131">
        <f>SUMIF(표4[잉크명],표5[[#This Row],[잉크]],표4[수-1층])</f>
        <v>0</v>
      </c>
      <c r="AM731" s="54">
        <f>SUMIF(표4[잉크명],표5[[#This Row],[잉크]],표4[목])</f>
        <v>0</v>
      </c>
      <c r="AN731" s="131">
        <f>SUMIF(표4[잉크명],표5[[#This Row],[잉크]],표4[목-3층])</f>
        <v>0</v>
      </c>
      <c r="AO731" s="131">
        <f>SUMIF(표4[잉크명],표5[[#This Row],[잉크]],표4[목-1층])</f>
        <v>0</v>
      </c>
      <c r="AP731" s="54">
        <f>SUMIF(표4[잉크명],표5[[#This Row],[잉크]],표4[금])</f>
        <v>0</v>
      </c>
      <c r="AQ731" s="131">
        <f>SUMIF(표4[잉크명],표5[[#This Row],[잉크]],표4[금-3층])</f>
        <v>0</v>
      </c>
      <c r="AR731" s="131">
        <f>SUMIF(표4[잉크명],표5[[#This Row],[잉크]],표4[금-1층])</f>
        <v>0</v>
      </c>
      <c r="AS731" s="54">
        <f>SUMIF(표4[잉크명],표5[[#This Row],[잉크]],표4[토])</f>
        <v>0</v>
      </c>
      <c r="AT731" s="131">
        <f>SUMIF(표4[잉크명],표5[[#This Row],[잉크]],표4[토-3층])</f>
        <v>0</v>
      </c>
      <c r="AU731" s="131">
        <f>SUMIF(표4[잉크명],표5[[#This Row],[잉크]],표4[토-1층])</f>
        <v>0</v>
      </c>
      <c r="AV731" s="54">
        <f>SUMIF(표4[잉크명],표5[[#This Row],[잉크]],표4[일])</f>
        <v>0</v>
      </c>
      <c r="AW731" s="131">
        <f>SUMIF(표4[잉크명],표5[[#This Row],[잉크]],표4[일-3층])</f>
        <v>0</v>
      </c>
      <c r="AX731" s="131">
        <f>SUMIF(표4[잉크명],표5[[#This Row],[잉크]],표4[일-1층])</f>
        <v>0</v>
      </c>
      <c r="AY731" s="54">
        <f>SUMIF(표4[잉크명],표5[[#This Row],[잉크]],표4[차주 월])</f>
        <v>0</v>
      </c>
      <c r="AZ731" s="54">
        <f>SUM(표5[[#This Row],[월]:[차주 월]])</f>
        <v>0</v>
      </c>
    </row>
    <row r="732" spans="2:52" x14ac:dyDescent="0.3">
      <c r="B732" s="56" t="s">
        <v>1778</v>
      </c>
      <c r="C732" s="56"/>
      <c r="D732" s="56" t="s">
        <v>1780</v>
      </c>
      <c r="E732" s="54">
        <f>COUNTIF(사출계획!$E$62:$F$110,표4[[#This Row],[제품명]])</f>
        <v>0</v>
      </c>
      <c r="F732" s="131">
        <f>COUNTIF(사출계획!$E$62:$F$87,표4[[#This Row],[제품명]])</f>
        <v>0</v>
      </c>
      <c r="G732" s="131">
        <f>COUNTIF(사출계획!$E$88:$F$110,표4[[#This Row],[제품명]])</f>
        <v>0</v>
      </c>
      <c r="H732" s="54">
        <f>COUNTIF(사출계획!$G$62:$H$110,표4[[#This Row],[제품명]])</f>
        <v>0</v>
      </c>
      <c r="I732" s="132">
        <f>COUNTIF(사출계획!$G$62:$H$87,표4[[#This Row],[제품명]])</f>
        <v>0</v>
      </c>
      <c r="J732" s="132">
        <f>COUNTIF(사출계획!$G$88:$H$110,표4[[#This Row],[제품명]])</f>
        <v>0</v>
      </c>
      <c r="K732" s="54">
        <f>COUNTIF(사출계획!$I$62:$J$110,표4[[#This Row],[제품명]])</f>
        <v>0</v>
      </c>
      <c r="L732" s="131">
        <f>COUNTIF(사출계획!$I$62:$J$87,표4[[#This Row],[제품명]])</f>
        <v>0</v>
      </c>
      <c r="M732" s="131">
        <f>COUNTIF(사출계획!$I$88:$J$110,표4[[#This Row],[제품명]])</f>
        <v>0</v>
      </c>
      <c r="N732" s="129">
        <f>COUNTIF(사출계획!$K$62:$L$110,표4[[#This Row],[제품명]])</f>
        <v>0</v>
      </c>
      <c r="O732" s="131">
        <f>COUNTIF(사출계획!$K$62:$L$87,표4[[#This Row],[제품명]])</f>
        <v>0</v>
      </c>
      <c r="P732" s="131">
        <f>COUNTIF(사출계획!$K$88:$L$110,표4[[#This Row],[제품명]])</f>
        <v>0</v>
      </c>
      <c r="Q732" s="130">
        <f>COUNTIF(사출계획!$M$62:$N$110,표4[[#This Row],[제품명]])</f>
        <v>0</v>
      </c>
      <c r="R732" s="131">
        <f>COUNTIF(사출계획!$M$62:$N$87,표4[[#This Row],[제품명]])</f>
        <v>0</v>
      </c>
      <c r="S732" s="131">
        <f>COUNTIF(사출계획!$M$88:$N$110,표4[[#This Row],[제품명]])</f>
        <v>0</v>
      </c>
      <c r="T732" s="54">
        <f>COUNTIF(사출계획!$O$62:$P$110,표4[[#This Row],[제품명]])</f>
        <v>0</v>
      </c>
      <c r="U732" s="131">
        <f>COUNTIF(사출계획!$O$62:$P$87,표4[[#This Row],[제품명]])</f>
        <v>0</v>
      </c>
      <c r="V732" s="131">
        <f>COUNTIF(사출계획!$O$88:$P$110,표4[[#This Row],[제품명]])</f>
        <v>0</v>
      </c>
      <c r="W732" s="54">
        <f>COUNTIF(사출계획!$Q$62:$R$110,표4[[#This Row],[제품명]])</f>
        <v>0</v>
      </c>
      <c r="X732" s="131">
        <f>COUNTIF(사출계획!$Q$62:$R$87,표4[[#This Row],[제품명]])</f>
        <v>0</v>
      </c>
      <c r="Y732" s="131">
        <f>COUNTIF(사출계획!$Q$88:$R$110,표4[[#This Row],[제품명]])</f>
        <v>0</v>
      </c>
      <c r="Z732" s="54">
        <f>COUNTIF(사출계획!$S$62:$T$110,표4[[#This Row],[제품명]])</f>
        <v>0</v>
      </c>
      <c r="AA732" s="126"/>
      <c r="AB732" s="126"/>
      <c r="AC732" s="320" t="s">
        <v>3044</v>
      </c>
      <c r="AD732" s="129">
        <f>SUMIF(표4[잉크명],표5[[#This Row],[잉크]],표4[월])</f>
        <v>0</v>
      </c>
      <c r="AE732" s="131">
        <f>SUMIF(표4[잉크명],표5[[#This Row],[잉크]],표4[월-3층])</f>
        <v>0</v>
      </c>
      <c r="AF732" s="131">
        <f>SUMIF(표4[잉크명],표5[[#This Row],[잉크]],표4[월-1층])</f>
        <v>0</v>
      </c>
      <c r="AG732" s="133">
        <f>SUMIF(표4[잉크명],표5[[#This Row],[잉크]],표4[화])</f>
        <v>0</v>
      </c>
      <c r="AH732" s="131">
        <f>SUMIF(표4[잉크명],표5[[#This Row],[잉크]],표4[화-3층])</f>
        <v>0</v>
      </c>
      <c r="AI732" s="131">
        <f>SUMIF(표4[잉크명],표5[[#This Row],[잉크]],표4[화-1층])</f>
        <v>0</v>
      </c>
      <c r="AJ732" s="130">
        <f>SUMIF(표4[잉크명],표5[[#This Row],[잉크]],표4[수])</f>
        <v>0</v>
      </c>
      <c r="AK732" s="131">
        <f>SUMIF(표4[잉크명],표5[[#This Row],[잉크]],표4[수-3층])</f>
        <v>0</v>
      </c>
      <c r="AL732" s="131">
        <f>SUMIF(표4[잉크명],표5[[#This Row],[잉크]],표4[수-1층])</f>
        <v>0</v>
      </c>
      <c r="AM732" s="54">
        <f>SUMIF(표4[잉크명],표5[[#This Row],[잉크]],표4[목])</f>
        <v>0</v>
      </c>
      <c r="AN732" s="131">
        <f>SUMIF(표4[잉크명],표5[[#This Row],[잉크]],표4[목-3층])</f>
        <v>0</v>
      </c>
      <c r="AO732" s="131">
        <f>SUMIF(표4[잉크명],표5[[#This Row],[잉크]],표4[목-1층])</f>
        <v>0</v>
      </c>
      <c r="AP732" s="54">
        <f>SUMIF(표4[잉크명],표5[[#This Row],[잉크]],표4[금])</f>
        <v>0</v>
      </c>
      <c r="AQ732" s="131">
        <f>SUMIF(표4[잉크명],표5[[#This Row],[잉크]],표4[금-3층])</f>
        <v>0</v>
      </c>
      <c r="AR732" s="131">
        <f>SUMIF(표4[잉크명],표5[[#This Row],[잉크]],표4[금-1층])</f>
        <v>0</v>
      </c>
      <c r="AS732" s="54">
        <f>SUMIF(표4[잉크명],표5[[#This Row],[잉크]],표4[토])</f>
        <v>0</v>
      </c>
      <c r="AT732" s="131">
        <f>SUMIF(표4[잉크명],표5[[#This Row],[잉크]],표4[토-3층])</f>
        <v>0</v>
      </c>
      <c r="AU732" s="131">
        <f>SUMIF(표4[잉크명],표5[[#This Row],[잉크]],표4[토-1층])</f>
        <v>0</v>
      </c>
      <c r="AV732" s="54">
        <f>SUMIF(표4[잉크명],표5[[#This Row],[잉크]],표4[일])</f>
        <v>0</v>
      </c>
      <c r="AW732" s="131">
        <f>SUMIF(표4[잉크명],표5[[#This Row],[잉크]],표4[일-3층])</f>
        <v>0</v>
      </c>
      <c r="AX732" s="131">
        <f>SUMIF(표4[잉크명],표5[[#This Row],[잉크]],표4[일-1층])</f>
        <v>0</v>
      </c>
      <c r="AY732" s="54">
        <f>SUMIF(표4[잉크명],표5[[#This Row],[잉크]],표4[차주 월])</f>
        <v>0</v>
      </c>
      <c r="AZ732" s="54">
        <f>SUM(표5[[#This Row],[월]:[차주 월]])</f>
        <v>0</v>
      </c>
    </row>
    <row r="733" spans="2:52" x14ac:dyDescent="0.3">
      <c r="B733" s="183" t="s">
        <v>1791</v>
      </c>
      <c r="C733" s="286"/>
      <c r="D733" s="33" t="s">
        <v>1793</v>
      </c>
      <c r="E733" s="34">
        <f>COUNTIF(사출계획!$E$62:$F$110,표4[[#This Row],[제품명]])</f>
        <v>0</v>
      </c>
      <c r="F733" s="126">
        <f>COUNTIF(사출계획!$E$62:$F$87,표4[[#This Row],[제품명]])</f>
        <v>0</v>
      </c>
      <c r="G733" s="126">
        <f>COUNTIF(사출계획!$E$88:$F$110,표4[[#This Row],[제품명]])</f>
        <v>0</v>
      </c>
      <c r="H733" s="34">
        <f>COUNTIF(사출계획!$G$62:$H$110,표4[[#This Row],[제품명]])</f>
        <v>0</v>
      </c>
      <c r="I733" s="128">
        <f>COUNTIF(사출계획!$G$62:$H$87,표4[[#This Row],[제품명]])</f>
        <v>0</v>
      </c>
      <c r="J733" s="128">
        <f>COUNTIF(사출계획!$G$88:$H$110,표4[[#This Row],[제품명]])</f>
        <v>0</v>
      </c>
      <c r="K733" s="34">
        <f>COUNTIF(사출계획!$I$62:$J$110,표4[[#This Row],[제품명]])</f>
        <v>0</v>
      </c>
      <c r="L733" s="126">
        <f>COUNTIF(사출계획!$I$62:$J$87,표4[[#This Row],[제품명]])</f>
        <v>0</v>
      </c>
      <c r="M733" s="126">
        <f>COUNTIF(사출계획!$I$88:$J$110,표4[[#This Row],[제품명]])</f>
        <v>0</v>
      </c>
      <c r="N733" s="129">
        <f>COUNTIF(사출계획!$K$62:$L$110,표4[[#This Row],[제품명]])</f>
        <v>0</v>
      </c>
      <c r="O733" s="126">
        <f>COUNTIF(사출계획!$K$62:$L$87,표4[[#This Row],[제품명]])</f>
        <v>0</v>
      </c>
      <c r="P733" s="126">
        <f>COUNTIF(사출계획!$K$88:$L$110,표4[[#This Row],[제품명]])</f>
        <v>0</v>
      </c>
      <c r="Q733" s="130">
        <f>COUNTIF(사출계획!$M$62:$N$110,표4[[#This Row],[제품명]])</f>
        <v>0</v>
      </c>
      <c r="R733" s="126">
        <f>COUNTIF(사출계획!$M$62:$N$87,표4[[#This Row],[제품명]])</f>
        <v>0</v>
      </c>
      <c r="S733" s="126">
        <f>COUNTIF(사출계획!$M$88:$N$110,표4[[#This Row],[제품명]])</f>
        <v>0</v>
      </c>
      <c r="T733" s="34">
        <f>COUNTIF(사출계획!$O$62:$P$110,표4[[#This Row],[제품명]])</f>
        <v>0</v>
      </c>
      <c r="U733" s="126">
        <f>COUNTIF(사출계획!$O$62:$P$87,표4[[#This Row],[제품명]])</f>
        <v>0</v>
      </c>
      <c r="V733" s="126">
        <f>COUNTIF(사출계획!$O$88:$P$110,표4[[#This Row],[제품명]])</f>
        <v>0</v>
      </c>
      <c r="W733" s="34">
        <f>COUNTIF(사출계획!$Q$62:$R$110,표4[[#This Row],[제품명]])</f>
        <v>0</v>
      </c>
      <c r="X733" s="126">
        <f>COUNTIF(사출계획!$Q$62:$R$87,표4[[#This Row],[제품명]])</f>
        <v>0</v>
      </c>
      <c r="Y733" s="126">
        <f>COUNTIF(사출계획!$Q$88:$R$110,표4[[#This Row],[제품명]])</f>
        <v>0</v>
      </c>
      <c r="Z733" s="34">
        <f>COUNTIF(사출계획!$S$62:$T$110,표4[[#This Row],[제품명]])</f>
        <v>0</v>
      </c>
      <c r="AA733" s="126"/>
      <c r="AB733" s="126"/>
      <c r="AC733" s="320" t="s">
        <v>3045</v>
      </c>
      <c r="AD733" s="129">
        <f>SUMIF(표4[잉크명],표5[[#This Row],[잉크]],표4[월])</f>
        <v>0</v>
      </c>
      <c r="AE733" s="131">
        <f>SUMIF(표4[잉크명],표5[[#This Row],[잉크]],표4[월-3층])</f>
        <v>0</v>
      </c>
      <c r="AF733" s="131">
        <f>SUMIF(표4[잉크명],표5[[#This Row],[잉크]],표4[월-1층])</f>
        <v>0</v>
      </c>
      <c r="AG733" s="133">
        <f>SUMIF(표4[잉크명],표5[[#This Row],[잉크]],표4[화])</f>
        <v>0</v>
      </c>
      <c r="AH733" s="131">
        <f>SUMIF(표4[잉크명],표5[[#This Row],[잉크]],표4[화-3층])</f>
        <v>0</v>
      </c>
      <c r="AI733" s="131">
        <f>SUMIF(표4[잉크명],표5[[#This Row],[잉크]],표4[화-1층])</f>
        <v>0</v>
      </c>
      <c r="AJ733" s="130">
        <f>SUMIF(표4[잉크명],표5[[#This Row],[잉크]],표4[수])</f>
        <v>0</v>
      </c>
      <c r="AK733" s="131">
        <f>SUMIF(표4[잉크명],표5[[#This Row],[잉크]],표4[수-3층])</f>
        <v>0</v>
      </c>
      <c r="AL733" s="131">
        <f>SUMIF(표4[잉크명],표5[[#This Row],[잉크]],표4[수-1층])</f>
        <v>0</v>
      </c>
      <c r="AM733" s="54">
        <f>SUMIF(표4[잉크명],표5[[#This Row],[잉크]],표4[목])</f>
        <v>0</v>
      </c>
      <c r="AN733" s="131">
        <f>SUMIF(표4[잉크명],표5[[#This Row],[잉크]],표4[목-3층])</f>
        <v>0</v>
      </c>
      <c r="AO733" s="131">
        <f>SUMIF(표4[잉크명],표5[[#This Row],[잉크]],표4[목-1층])</f>
        <v>0</v>
      </c>
      <c r="AP733" s="54">
        <f>SUMIF(표4[잉크명],표5[[#This Row],[잉크]],표4[금])</f>
        <v>0</v>
      </c>
      <c r="AQ733" s="131">
        <f>SUMIF(표4[잉크명],표5[[#This Row],[잉크]],표4[금-3층])</f>
        <v>0</v>
      </c>
      <c r="AR733" s="131">
        <f>SUMIF(표4[잉크명],표5[[#This Row],[잉크]],표4[금-1층])</f>
        <v>0</v>
      </c>
      <c r="AS733" s="54">
        <f>SUMIF(표4[잉크명],표5[[#This Row],[잉크]],표4[토])</f>
        <v>0</v>
      </c>
      <c r="AT733" s="131">
        <f>SUMIF(표4[잉크명],표5[[#This Row],[잉크]],표4[토-3층])</f>
        <v>0</v>
      </c>
      <c r="AU733" s="131">
        <f>SUMIF(표4[잉크명],표5[[#This Row],[잉크]],표4[토-1층])</f>
        <v>0</v>
      </c>
      <c r="AV733" s="54">
        <f>SUMIF(표4[잉크명],표5[[#This Row],[잉크]],표4[일])</f>
        <v>0</v>
      </c>
      <c r="AW733" s="131">
        <f>SUMIF(표4[잉크명],표5[[#This Row],[잉크]],표4[일-3층])</f>
        <v>0</v>
      </c>
      <c r="AX733" s="131">
        <f>SUMIF(표4[잉크명],표5[[#This Row],[잉크]],표4[일-1층])</f>
        <v>0</v>
      </c>
      <c r="AY733" s="54">
        <f>SUMIF(표4[잉크명],표5[[#This Row],[잉크]],표4[차주 월])</f>
        <v>0</v>
      </c>
      <c r="AZ733" s="54">
        <f>SUM(표5[[#This Row],[월]:[차주 월]])</f>
        <v>0</v>
      </c>
    </row>
    <row r="734" spans="2:52" x14ac:dyDescent="0.3">
      <c r="B734" s="183" t="s">
        <v>1791</v>
      </c>
      <c r="C734" s="286"/>
      <c r="D734" s="33" t="s">
        <v>1794</v>
      </c>
      <c r="E734" s="34">
        <f>COUNTIF(사출계획!$E$62:$F$110,표4[[#This Row],[제품명]])</f>
        <v>0</v>
      </c>
      <c r="F734" s="126">
        <f>COUNTIF(사출계획!$E$62:$F$87,표4[[#This Row],[제품명]])</f>
        <v>0</v>
      </c>
      <c r="G734" s="126">
        <f>COUNTIF(사출계획!$E$88:$F$110,표4[[#This Row],[제품명]])</f>
        <v>0</v>
      </c>
      <c r="H734" s="34">
        <f>COUNTIF(사출계획!$G$62:$H$110,표4[[#This Row],[제품명]])</f>
        <v>0</v>
      </c>
      <c r="I734" s="128">
        <f>COUNTIF(사출계획!$G$62:$H$87,표4[[#This Row],[제품명]])</f>
        <v>0</v>
      </c>
      <c r="J734" s="128">
        <f>COUNTIF(사출계획!$G$88:$H$110,표4[[#This Row],[제품명]])</f>
        <v>0</v>
      </c>
      <c r="K734" s="34">
        <f>COUNTIF(사출계획!$I$62:$J$110,표4[[#This Row],[제품명]])</f>
        <v>0</v>
      </c>
      <c r="L734" s="126">
        <f>COUNTIF(사출계획!$I$62:$J$87,표4[[#This Row],[제품명]])</f>
        <v>0</v>
      </c>
      <c r="M734" s="126">
        <f>COUNTIF(사출계획!$I$88:$J$110,표4[[#This Row],[제품명]])</f>
        <v>0</v>
      </c>
      <c r="N734" s="129">
        <f>COUNTIF(사출계획!$K$62:$L$110,표4[[#This Row],[제품명]])</f>
        <v>0</v>
      </c>
      <c r="O734" s="126">
        <f>COUNTIF(사출계획!$K$62:$L$87,표4[[#This Row],[제품명]])</f>
        <v>0</v>
      </c>
      <c r="P734" s="126">
        <f>COUNTIF(사출계획!$K$88:$L$110,표4[[#This Row],[제품명]])</f>
        <v>0</v>
      </c>
      <c r="Q734" s="130">
        <f>COUNTIF(사출계획!$M$62:$N$110,표4[[#This Row],[제품명]])</f>
        <v>0</v>
      </c>
      <c r="R734" s="126">
        <f>COUNTIF(사출계획!$M$62:$N$87,표4[[#This Row],[제품명]])</f>
        <v>0</v>
      </c>
      <c r="S734" s="126">
        <f>COUNTIF(사출계획!$M$88:$N$110,표4[[#This Row],[제품명]])</f>
        <v>0</v>
      </c>
      <c r="T734" s="34">
        <f>COUNTIF(사출계획!$O$62:$P$110,표4[[#This Row],[제품명]])</f>
        <v>0</v>
      </c>
      <c r="U734" s="126">
        <f>COUNTIF(사출계획!$O$62:$P$87,표4[[#This Row],[제품명]])</f>
        <v>0</v>
      </c>
      <c r="V734" s="126">
        <f>COUNTIF(사출계획!$O$88:$P$110,표4[[#This Row],[제품명]])</f>
        <v>0</v>
      </c>
      <c r="W734" s="34">
        <f>COUNTIF(사출계획!$Q$62:$R$110,표4[[#This Row],[제품명]])</f>
        <v>0</v>
      </c>
      <c r="X734" s="126">
        <f>COUNTIF(사출계획!$Q$62:$R$87,표4[[#This Row],[제품명]])</f>
        <v>0</v>
      </c>
      <c r="Y734" s="126">
        <f>COUNTIF(사출계획!$Q$88:$R$110,표4[[#This Row],[제품명]])</f>
        <v>0</v>
      </c>
      <c r="Z734" s="34">
        <f>COUNTIF(사출계획!$S$62:$T$110,표4[[#This Row],[제품명]])</f>
        <v>0</v>
      </c>
      <c r="AA734" s="126"/>
      <c r="AB734" s="126"/>
      <c r="AC734" s="323" t="s">
        <v>3056</v>
      </c>
      <c r="AD734" s="129">
        <f>SUMIF(표4[잉크명],표5[[#This Row],[잉크]],표4[월])</f>
        <v>0</v>
      </c>
      <c r="AE734" s="131">
        <f>SUMIF(표4[잉크명],표5[[#This Row],[잉크]],표4[월-3층])</f>
        <v>0</v>
      </c>
      <c r="AF734" s="131">
        <f>SUMIF(표4[잉크명],표5[[#This Row],[잉크]],표4[월-1층])</f>
        <v>0</v>
      </c>
      <c r="AG734" s="133">
        <f>SUMIF(표4[잉크명],표5[[#This Row],[잉크]],표4[화])</f>
        <v>0</v>
      </c>
      <c r="AH734" s="131">
        <f>SUMIF(표4[잉크명],표5[[#This Row],[잉크]],표4[화-3층])</f>
        <v>0</v>
      </c>
      <c r="AI734" s="131">
        <f>SUMIF(표4[잉크명],표5[[#This Row],[잉크]],표4[화-1층])</f>
        <v>0</v>
      </c>
      <c r="AJ734" s="130">
        <f>SUMIF(표4[잉크명],표5[[#This Row],[잉크]],표4[수])</f>
        <v>0</v>
      </c>
      <c r="AK734" s="131">
        <f>SUMIF(표4[잉크명],표5[[#This Row],[잉크]],표4[수-3층])</f>
        <v>0</v>
      </c>
      <c r="AL734" s="131">
        <f>SUMIF(표4[잉크명],표5[[#This Row],[잉크]],표4[수-1층])</f>
        <v>0</v>
      </c>
      <c r="AM734" s="54">
        <f>SUMIF(표4[잉크명],표5[[#This Row],[잉크]],표4[목])</f>
        <v>0</v>
      </c>
      <c r="AN734" s="131">
        <f>SUMIF(표4[잉크명],표5[[#This Row],[잉크]],표4[목-3층])</f>
        <v>0</v>
      </c>
      <c r="AO734" s="131">
        <f>SUMIF(표4[잉크명],표5[[#This Row],[잉크]],표4[목-1층])</f>
        <v>0</v>
      </c>
      <c r="AP734" s="54">
        <f>SUMIF(표4[잉크명],표5[[#This Row],[잉크]],표4[금])</f>
        <v>0</v>
      </c>
      <c r="AQ734" s="131">
        <f>SUMIF(표4[잉크명],표5[[#This Row],[잉크]],표4[금-3층])</f>
        <v>0</v>
      </c>
      <c r="AR734" s="131">
        <f>SUMIF(표4[잉크명],표5[[#This Row],[잉크]],표4[금-1층])</f>
        <v>0</v>
      </c>
      <c r="AS734" s="54">
        <f>SUMIF(표4[잉크명],표5[[#This Row],[잉크]],표4[토])</f>
        <v>0</v>
      </c>
      <c r="AT734" s="131">
        <f>SUMIF(표4[잉크명],표5[[#This Row],[잉크]],표4[토-3층])</f>
        <v>0</v>
      </c>
      <c r="AU734" s="131">
        <f>SUMIF(표4[잉크명],표5[[#This Row],[잉크]],표4[토-1층])</f>
        <v>0</v>
      </c>
      <c r="AV734" s="54">
        <f>SUMIF(표4[잉크명],표5[[#This Row],[잉크]],표4[일])</f>
        <v>0</v>
      </c>
      <c r="AW734" s="131">
        <f>SUMIF(표4[잉크명],표5[[#This Row],[잉크]],표4[일-3층])</f>
        <v>0</v>
      </c>
      <c r="AX734" s="131">
        <f>SUMIF(표4[잉크명],표5[[#This Row],[잉크]],표4[일-1층])</f>
        <v>0</v>
      </c>
      <c r="AY734" s="54">
        <f>SUMIF(표4[잉크명],표5[[#This Row],[잉크]],표4[차주 월])</f>
        <v>0</v>
      </c>
      <c r="AZ734" s="54">
        <f>SUM(표5[[#This Row],[월]:[차주 월]])</f>
        <v>0</v>
      </c>
    </row>
    <row r="735" spans="2:52" x14ac:dyDescent="0.3">
      <c r="B735" s="187" t="s">
        <v>1791</v>
      </c>
      <c r="C735" s="286"/>
      <c r="D735" s="207" t="s">
        <v>1795</v>
      </c>
      <c r="E735" s="54">
        <f>COUNTIF(사출계획!$E$62:$F$110,표4[[#This Row],[제품명]])</f>
        <v>0</v>
      </c>
      <c r="F735" s="131">
        <f>COUNTIF(사출계획!$E$62:$F$87,표4[[#This Row],[제품명]])</f>
        <v>0</v>
      </c>
      <c r="G735" s="131">
        <f>COUNTIF(사출계획!$E$88:$F$110,표4[[#This Row],[제품명]])</f>
        <v>0</v>
      </c>
      <c r="H735" s="54">
        <f>COUNTIF(사출계획!$G$62:$H$110,표4[[#This Row],[제품명]])</f>
        <v>0</v>
      </c>
      <c r="I735" s="132">
        <f>COUNTIF(사출계획!$G$62:$H$87,표4[[#This Row],[제품명]])</f>
        <v>0</v>
      </c>
      <c r="J735" s="132">
        <f>COUNTIF(사출계획!$G$88:$H$110,표4[[#This Row],[제품명]])</f>
        <v>0</v>
      </c>
      <c r="K735" s="54">
        <f>COUNTIF(사출계획!$I$62:$J$110,표4[[#This Row],[제품명]])</f>
        <v>0</v>
      </c>
      <c r="L735" s="131">
        <f>COUNTIF(사출계획!$I$62:$J$87,표4[[#This Row],[제품명]])</f>
        <v>0</v>
      </c>
      <c r="M735" s="131">
        <f>COUNTIF(사출계획!$I$88:$J$110,표4[[#This Row],[제품명]])</f>
        <v>0</v>
      </c>
      <c r="N735" s="129">
        <f>COUNTIF(사출계획!$K$62:$L$110,표4[[#This Row],[제품명]])</f>
        <v>0</v>
      </c>
      <c r="O735" s="131">
        <f>COUNTIF(사출계획!$K$62:$L$87,표4[[#This Row],[제품명]])</f>
        <v>0</v>
      </c>
      <c r="P735" s="131">
        <f>COUNTIF(사출계획!$K$88:$L$110,표4[[#This Row],[제품명]])</f>
        <v>0</v>
      </c>
      <c r="Q735" s="130">
        <f>COUNTIF(사출계획!$M$62:$N$110,표4[[#This Row],[제품명]])</f>
        <v>0</v>
      </c>
      <c r="R735" s="131">
        <f>COUNTIF(사출계획!$M$62:$N$87,표4[[#This Row],[제품명]])</f>
        <v>0</v>
      </c>
      <c r="S735" s="131">
        <f>COUNTIF(사출계획!$M$88:$N$110,표4[[#This Row],[제품명]])</f>
        <v>0</v>
      </c>
      <c r="T735" s="54">
        <f>COUNTIF(사출계획!$O$62:$P$110,표4[[#This Row],[제품명]])</f>
        <v>0</v>
      </c>
      <c r="U735" s="131">
        <f>COUNTIF(사출계획!$O$62:$P$87,표4[[#This Row],[제품명]])</f>
        <v>0</v>
      </c>
      <c r="V735" s="131">
        <f>COUNTIF(사출계획!$O$88:$P$110,표4[[#This Row],[제품명]])</f>
        <v>0</v>
      </c>
      <c r="W735" s="54">
        <f>COUNTIF(사출계획!$Q$62:$R$110,표4[[#This Row],[제품명]])</f>
        <v>0</v>
      </c>
      <c r="X735" s="131">
        <f>COUNTIF(사출계획!$Q$62:$R$87,표4[[#This Row],[제품명]])</f>
        <v>0</v>
      </c>
      <c r="Y735" s="131">
        <f>COUNTIF(사출계획!$Q$88:$R$110,표4[[#This Row],[제품명]])</f>
        <v>0</v>
      </c>
      <c r="Z735" s="54">
        <f>COUNTIF(사출계획!$S$62:$T$110,표4[[#This Row],[제품명]])</f>
        <v>0</v>
      </c>
      <c r="AA735" s="126"/>
      <c r="AB735" s="126"/>
      <c r="AC735" s="323" t="s">
        <v>3057</v>
      </c>
      <c r="AD735" s="129">
        <f>SUMIF(표4[잉크명],표5[[#This Row],[잉크]],표4[월])</f>
        <v>0</v>
      </c>
      <c r="AE735" s="131">
        <f>SUMIF(표4[잉크명],표5[[#This Row],[잉크]],표4[월-3층])</f>
        <v>0</v>
      </c>
      <c r="AF735" s="131">
        <f>SUMIF(표4[잉크명],표5[[#This Row],[잉크]],표4[월-1층])</f>
        <v>0</v>
      </c>
      <c r="AG735" s="133">
        <f>SUMIF(표4[잉크명],표5[[#This Row],[잉크]],표4[화])</f>
        <v>0</v>
      </c>
      <c r="AH735" s="131">
        <f>SUMIF(표4[잉크명],표5[[#This Row],[잉크]],표4[화-3층])</f>
        <v>0</v>
      </c>
      <c r="AI735" s="131">
        <f>SUMIF(표4[잉크명],표5[[#This Row],[잉크]],표4[화-1층])</f>
        <v>0</v>
      </c>
      <c r="AJ735" s="130">
        <f>SUMIF(표4[잉크명],표5[[#This Row],[잉크]],표4[수])</f>
        <v>0</v>
      </c>
      <c r="AK735" s="131">
        <f>SUMIF(표4[잉크명],표5[[#This Row],[잉크]],표4[수-3층])</f>
        <v>0</v>
      </c>
      <c r="AL735" s="131">
        <f>SUMIF(표4[잉크명],표5[[#This Row],[잉크]],표4[수-1층])</f>
        <v>0</v>
      </c>
      <c r="AM735" s="54">
        <f>SUMIF(표4[잉크명],표5[[#This Row],[잉크]],표4[목])</f>
        <v>0</v>
      </c>
      <c r="AN735" s="131">
        <f>SUMIF(표4[잉크명],표5[[#This Row],[잉크]],표4[목-3층])</f>
        <v>0</v>
      </c>
      <c r="AO735" s="131">
        <f>SUMIF(표4[잉크명],표5[[#This Row],[잉크]],표4[목-1층])</f>
        <v>0</v>
      </c>
      <c r="AP735" s="54">
        <f>SUMIF(표4[잉크명],표5[[#This Row],[잉크]],표4[금])</f>
        <v>0</v>
      </c>
      <c r="AQ735" s="131">
        <f>SUMIF(표4[잉크명],표5[[#This Row],[잉크]],표4[금-3층])</f>
        <v>0</v>
      </c>
      <c r="AR735" s="131">
        <f>SUMIF(표4[잉크명],표5[[#This Row],[잉크]],표4[금-1층])</f>
        <v>0</v>
      </c>
      <c r="AS735" s="54">
        <f>SUMIF(표4[잉크명],표5[[#This Row],[잉크]],표4[토])</f>
        <v>0</v>
      </c>
      <c r="AT735" s="131">
        <f>SUMIF(표4[잉크명],표5[[#This Row],[잉크]],표4[토-3층])</f>
        <v>0</v>
      </c>
      <c r="AU735" s="131">
        <f>SUMIF(표4[잉크명],표5[[#This Row],[잉크]],표4[토-1층])</f>
        <v>0</v>
      </c>
      <c r="AV735" s="54">
        <f>SUMIF(표4[잉크명],표5[[#This Row],[잉크]],표4[일])</f>
        <v>0</v>
      </c>
      <c r="AW735" s="131">
        <f>SUMIF(표4[잉크명],표5[[#This Row],[잉크]],표4[일-3층])</f>
        <v>0</v>
      </c>
      <c r="AX735" s="131">
        <f>SUMIF(표4[잉크명],표5[[#This Row],[잉크]],표4[일-1층])</f>
        <v>0</v>
      </c>
      <c r="AY735" s="54">
        <f>SUMIF(표4[잉크명],표5[[#This Row],[잉크]],표4[차주 월])</f>
        <v>0</v>
      </c>
      <c r="AZ735" s="54">
        <f>SUM(표5[[#This Row],[월]:[차주 월]])</f>
        <v>0</v>
      </c>
    </row>
    <row r="736" spans="2:52" x14ac:dyDescent="0.3">
      <c r="B736" s="179" t="s">
        <v>1792</v>
      </c>
      <c r="C736" s="37"/>
      <c r="D736" s="33" t="s">
        <v>1796</v>
      </c>
      <c r="E736" s="34">
        <f>COUNTIF(사출계획!$E$62:$F$110,표4[[#This Row],[제품명]])</f>
        <v>0</v>
      </c>
      <c r="F736" s="126">
        <f>COUNTIF(사출계획!$E$62:$F$87,표4[[#This Row],[제품명]])</f>
        <v>0</v>
      </c>
      <c r="G736" s="126">
        <f>COUNTIF(사출계획!$E$88:$F$110,표4[[#This Row],[제품명]])</f>
        <v>0</v>
      </c>
      <c r="H736" s="34">
        <f>COUNTIF(사출계획!$G$62:$H$110,표4[[#This Row],[제품명]])</f>
        <v>0</v>
      </c>
      <c r="I736" s="128">
        <f>COUNTIF(사출계획!$G$62:$H$87,표4[[#This Row],[제품명]])</f>
        <v>0</v>
      </c>
      <c r="J736" s="128">
        <f>COUNTIF(사출계획!$G$88:$H$110,표4[[#This Row],[제품명]])</f>
        <v>0</v>
      </c>
      <c r="K736" s="34">
        <f>COUNTIF(사출계획!$I$62:$J$110,표4[[#This Row],[제품명]])</f>
        <v>0</v>
      </c>
      <c r="L736" s="126">
        <f>COUNTIF(사출계획!$I$62:$J$87,표4[[#This Row],[제품명]])</f>
        <v>0</v>
      </c>
      <c r="M736" s="126">
        <f>COUNTIF(사출계획!$I$88:$J$110,표4[[#This Row],[제품명]])</f>
        <v>0</v>
      </c>
      <c r="N736" s="129">
        <f>COUNTIF(사출계획!$K$62:$L$110,표4[[#This Row],[제품명]])</f>
        <v>0</v>
      </c>
      <c r="O736" s="126">
        <f>COUNTIF(사출계획!$K$62:$L$87,표4[[#This Row],[제품명]])</f>
        <v>0</v>
      </c>
      <c r="P736" s="126">
        <f>COUNTIF(사출계획!$K$88:$L$110,표4[[#This Row],[제품명]])</f>
        <v>0</v>
      </c>
      <c r="Q736" s="130">
        <f>COUNTIF(사출계획!$M$62:$N$110,표4[[#This Row],[제품명]])</f>
        <v>0</v>
      </c>
      <c r="R736" s="126">
        <f>COUNTIF(사출계획!$M$62:$N$87,표4[[#This Row],[제품명]])</f>
        <v>0</v>
      </c>
      <c r="S736" s="126">
        <f>COUNTIF(사출계획!$M$88:$N$110,표4[[#This Row],[제품명]])</f>
        <v>0</v>
      </c>
      <c r="T736" s="34">
        <f>COUNTIF(사출계획!$O$62:$P$110,표4[[#This Row],[제품명]])</f>
        <v>0</v>
      </c>
      <c r="U736" s="126">
        <f>COUNTIF(사출계획!$O$62:$P$87,표4[[#This Row],[제품명]])</f>
        <v>0</v>
      </c>
      <c r="V736" s="126">
        <f>COUNTIF(사출계획!$O$88:$P$110,표4[[#This Row],[제품명]])</f>
        <v>0</v>
      </c>
      <c r="W736" s="34">
        <f>COUNTIF(사출계획!$Q$62:$R$110,표4[[#This Row],[제품명]])</f>
        <v>0</v>
      </c>
      <c r="X736" s="126">
        <f>COUNTIF(사출계획!$Q$62:$R$87,표4[[#This Row],[제품명]])</f>
        <v>0</v>
      </c>
      <c r="Y736" s="126">
        <f>COUNTIF(사출계획!$Q$88:$R$110,표4[[#This Row],[제품명]])</f>
        <v>0</v>
      </c>
      <c r="Z736" s="34">
        <f>COUNTIF(사출계획!$S$62:$T$110,표4[[#This Row],[제품명]])</f>
        <v>0</v>
      </c>
      <c r="AA736" s="126"/>
      <c r="AB736" s="126"/>
      <c r="AC736" s="324" t="s">
        <v>3061</v>
      </c>
      <c r="AD736" s="129">
        <f>SUMIF(표4[잉크명],표5[[#This Row],[잉크]],표4[월])</f>
        <v>0</v>
      </c>
      <c r="AE736" s="131">
        <f>SUMIF(표4[잉크명],표5[[#This Row],[잉크]],표4[월-3층])</f>
        <v>0</v>
      </c>
      <c r="AF736" s="131">
        <f>SUMIF(표4[잉크명],표5[[#This Row],[잉크]],표4[월-1층])</f>
        <v>0</v>
      </c>
      <c r="AG736" s="133">
        <f>SUMIF(표4[잉크명],표5[[#This Row],[잉크]],표4[화])</f>
        <v>0</v>
      </c>
      <c r="AH736" s="131">
        <f>SUMIF(표4[잉크명],표5[[#This Row],[잉크]],표4[화-3층])</f>
        <v>0</v>
      </c>
      <c r="AI736" s="131">
        <f>SUMIF(표4[잉크명],표5[[#This Row],[잉크]],표4[화-1층])</f>
        <v>0</v>
      </c>
      <c r="AJ736" s="130">
        <f>SUMIF(표4[잉크명],표5[[#This Row],[잉크]],표4[수])</f>
        <v>0</v>
      </c>
      <c r="AK736" s="131">
        <f>SUMIF(표4[잉크명],표5[[#This Row],[잉크]],표4[수-3층])</f>
        <v>0</v>
      </c>
      <c r="AL736" s="131">
        <f>SUMIF(표4[잉크명],표5[[#This Row],[잉크]],표4[수-1층])</f>
        <v>0</v>
      </c>
      <c r="AM736" s="54">
        <f>SUMIF(표4[잉크명],표5[[#This Row],[잉크]],표4[목])</f>
        <v>0</v>
      </c>
      <c r="AN736" s="131">
        <f>SUMIF(표4[잉크명],표5[[#This Row],[잉크]],표4[목-3층])</f>
        <v>0</v>
      </c>
      <c r="AO736" s="131">
        <f>SUMIF(표4[잉크명],표5[[#This Row],[잉크]],표4[목-1층])</f>
        <v>0</v>
      </c>
      <c r="AP736" s="54">
        <f>SUMIF(표4[잉크명],표5[[#This Row],[잉크]],표4[금])</f>
        <v>0</v>
      </c>
      <c r="AQ736" s="131">
        <f>SUMIF(표4[잉크명],표5[[#This Row],[잉크]],표4[금-3층])</f>
        <v>0</v>
      </c>
      <c r="AR736" s="131">
        <f>SUMIF(표4[잉크명],표5[[#This Row],[잉크]],표4[금-1층])</f>
        <v>0</v>
      </c>
      <c r="AS736" s="54">
        <f>SUMIF(표4[잉크명],표5[[#This Row],[잉크]],표4[토])</f>
        <v>0</v>
      </c>
      <c r="AT736" s="131">
        <f>SUMIF(표4[잉크명],표5[[#This Row],[잉크]],표4[토-3층])</f>
        <v>0</v>
      </c>
      <c r="AU736" s="131">
        <f>SUMIF(표4[잉크명],표5[[#This Row],[잉크]],표4[토-1층])</f>
        <v>0</v>
      </c>
      <c r="AV736" s="54">
        <f>SUMIF(표4[잉크명],표5[[#This Row],[잉크]],표4[일])</f>
        <v>0</v>
      </c>
      <c r="AW736" s="131">
        <f>SUMIF(표4[잉크명],표5[[#This Row],[잉크]],표4[일-3층])</f>
        <v>0</v>
      </c>
      <c r="AX736" s="131">
        <f>SUMIF(표4[잉크명],표5[[#This Row],[잉크]],표4[일-1층])</f>
        <v>0</v>
      </c>
      <c r="AY736" s="54">
        <f>SUMIF(표4[잉크명],표5[[#This Row],[잉크]],표4[차주 월])</f>
        <v>0</v>
      </c>
      <c r="AZ736" s="54">
        <f>SUM(표5[[#This Row],[월]:[차주 월]])</f>
        <v>0</v>
      </c>
    </row>
    <row r="737" spans="2:52" x14ac:dyDescent="0.3">
      <c r="B737" s="180" t="s">
        <v>1792</v>
      </c>
      <c r="C737" s="37"/>
      <c r="D737" s="207" t="s">
        <v>1797</v>
      </c>
      <c r="E737" s="54">
        <f>COUNTIF(사출계획!$E$62:$F$110,표4[[#This Row],[제품명]])</f>
        <v>0</v>
      </c>
      <c r="F737" s="131">
        <f>COUNTIF(사출계획!$E$62:$F$87,표4[[#This Row],[제품명]])</f>
        <v>0</v>
      </c>
      <c r="G737" s="131">
        <f>COUNTIF(사출계획!$E$88:$F$110,표4[[#This Row],[제품명]])</f>
        <v>0</v>
      </c>
      <c r="H737" s="54">
        <f>COUNTIF(사출계획!$G$62:$H$110,표4[[#This Row],[제품명]])</f>
        <v>0</v>
      </c>
      <c r="I737" s="132">
        <f>COUNTIF(사출계획!$G$62:$H$87,표4[[#This Row],[제품명]])</f>
        <v>0</v>
      </c>
      <c r="J737" s="132">
        <f>COUNTIF(사출계획!$G$88:$H$110,표4[[#This Row],[제품명]])</f>
        <v>0</v>
      </c>
      <c r="K737" s="54">
        <f>COUNTIF(사출계획!$I$62:$J$110,표4[[#This Row],[제품명]])</f>
        <v>0</v>
      </c>
      <c r="L737" s="131">
        <f>COUNTIF(사출계획!$I$62:$J$87,표4[[#This Row],[제품명]])</f>
        <v>0</v>
      </c>
      <c r="M737" s="131">
        <f>COUNTIF(사출계획!$I$88:$J$110,표4[[#This Row],[제품명]])</f>
        <v>0</v>
      </c>
      <c r="N737" s="129">
        <f>COUNTIF(사출계획!$K$62:$L$110,표4[[#This Row],[제품명]])</f>
        <v>0</v>
      </c>
      <c r="O737" s="131">
        <f>COUNTIF(사출계획!$K$62:$L$87,표4[[#This Row],[제품명]])</f>
        <v>0</v>
      </c>
      <c r="P737" s="131">
        <f>COUNTIF(사출계획!$K$88:$L$110,표4[[#This Row],[제품명]])</f>
        <v>0</v>
      </c>
      <c r="Q737" s="130">
        <f>COUNTIF(사출계획!$M$62:$N$110,표4[[#This Row],[제품명]])</f>
        <v>0</v>
      </c>
      <c r="R737" s="131">
        <f>COUNTIF(사출계획!$M$62:$N$87,표4[[#This Row],[제품명]])</f>
        <v>0</v>
      </c>
      <c r="S737" s="131">
        <f>COUNTIF(사출계획!$M$88:$N$110,표4[[#This Row],[제품명]])</f>
        <v>0</v>
      </c>
      <c r="T737" s="54">
        <f>COUNTIF(사출계획!$O$62:$P$110,표4[[#This Row],[제품명]])</f>
        <v>0</v>
      </c>
      <c r="U737" s="131">
        <f>COUNTIF(사출계획!$O$62:$P$87,표4[[#This Row],[제품명]])</f>
        <v>0</v>
      </c>
      <c r="V737" s="131">
        <f>COUNTIF(사출계획!$O$88:$P$110,표4[[#This Row],[제품명]])</f>
        <v>0</v>
      </c>
      <c r="W737" s="54">
        <f>COUNTIF(사출계획!$Q$62:$R$110,표4[[#This Row],[제품명]])</f>
        <v>0</v>
      </c>
      <c r="X737" s="131">
        <f>COUNTIF(사출계획!$Q$62:$R$87,표4[[#This Row],[제품명]])</f>
        <v>0</v>
      </c>
      <c r="Y737" s="131">
        <f>COUNTIF(사출계획!$Q$88:$R$110,표4[[#This Row],[제품명]])</f>
        <v>0</v>
      </c>
      <c r="Z737" s="54">
        <f>COUNTIF(사출계획!$S$62:$T$110,표4[[#This Row],[제품명]])</f>
        <v>0</v>
      </c>
      <c r="AA737" s="126"/>
      <c r="AB737" s="126"/>
      <c r="AC737" s="324" t="s">
        <v>3062</v>
      </c>
      <c r="AD737" s="129">
        <f>SUMIF(표4[잉크명],표5[[#This Row],[잉크]],표4[월])</f>
        <v>0</v>
      </c>
      <c r="AE737" s="131">
        <f>SUMIF(표4[잉크명],표5[[#This Row],[잉크]],표4[월-3층])</f>
        <v>0</v>
      </c>
      <c r="AF737" s="131">
        <f>SUMIF(표4[잉크명],표5[[#This Row],[잉크]],표4[월-1층])</f>
        <v>0</v>
      </c>
      <c r="AG737" s="133">
        <f>SUMIF(표4[잉크명],표5[[#This Row],[잉크]],표4[화])</f>
        <v>0</v>
      </c>
      <c r="AH737" s="131">
        <f>SUMIF(표4[잉크명],표5[[#This Row],[잉크]],표4[화-3층])</f>
        <v>0</v>
      </c>
      <c r="AI737" s="131">
        <f>SUMIF(표4[잉크명],표5[[#This Row],[잉크]],표4[화-1층])</f>
        <v>0</v>
      </c>
      <c r="AJ737" s="130">
        <f>SUMIF(표4[잉크명],표5[[#This Row],[잉크]],표4[수])</f>
        <v>0</v>
      </c>
      <c r="AK737" s="131">
        <f>SUMIF(표4[잉크명],표5[[#This Row],[잉크]],표4[수-3층])</f>
        <v>0</v>
      </c>
      <c r="AL737" s="131">
        <f>SUMIF(표4[잉크명],표5[[#This Row],[잉크]],표4[수-1층])</f>
        <v>0</v>
      </c>
      <c r="AM737" s="54">
        <f>SUMIF(표4[잉크명],표5[[#This Row],[잉크]],표4[목])</f>
        <v>0</v>
      </c>
      <c r="AN737" s="131">
        <f>SUMIF(표4[잉크명],표5[[#This Row],[잉크]],표4[목-3층])</f>
        <v>0</v>
      </c>
      <c r="AO737" s="131">
        <f>SUMIF(표4[잉크명],표5[[#This Row],[잉크]],표4[목-1층])</f>
        <v>0</v>
      </c>
      <c r="AP737" s="54">
        <f>SUMIF(표4[잉크명],표5[[#This Row],[잉크]],표4[금])</f>
        <v>0</v>
      </c>
      <c r="AQ737" s="131">
        <f>SUMIF(표4[잉크명],표5[[#This Row],[잉크]],표4[금-3층])</f>
        <v>0</v>
      </c>
      <c r="AR737" s="131">
        <f>SUMIF(표4[잉크명],표5[[#This Row],[잉크]],표4[금-1층])</f>
        <v>0</v>
      </c>
      <c r="AS737" s="54">
        <f>SUMIF(표4[잉크명],표5[[#This Row],[잉크]],표4[토])</f>
        <v>0</v>
      </c>
      <c r="AT737" s="131">
        <f>SUMIF(표4[잉크명],표5[[#This Row],[잉크]],표4[토-3층])</f>
        <v>0</v>
      </c>
      <c r="AU737" s="131">
        <f>SUMIF(표4[잉크명],표5[[#This Row],[잉크]],표4[토-1층])</f>
        <v>0</v>
      </c>
      <c r="AV737" s="54">
        <f>SUMIF(표4[잉크명],표5[[#This Row],[잉크]],표4[일])</f>
        <v>0</v>
      </c>
      <c r="AW737" s="131">
        <f>SUMIF(표4[잉크명],표5[[#This Row],[잉크]],표4[일-3층])</f>
        <v>0</v>
      </c>
      <c r="AX737" s="131">
        <f>SUMIF(표4[잉크명],표5[[#This Row],[잉크]],표4[일-1층])</f>
        <v>0</v>
      </c>
      <c r="AY737" s="54">
        <f>SUMIF(표4[잉크명],표5[[#This Row],[잉크]],표4[차주 월])</f>
        <v>0</v>
      </c>
      <c r="AZ737" s="54">
        <f>SUM(표5[[#This Row],[월]:[차주 월]])</f>
        <v>0</v>
      </c>
    </row>
    <row r="738" spans="2:52" x14ac:dyDescent="0.3">
      <c r="B738" s="179" t="s">
        <v>1799</v>
      </c>
      <c r="C738" s="37"/>
      <c r="D738" s="33" t="s">
        <v>3811</v>
      </c>
      <c r="E738" s="34">
        <f>COUNTIF(사출계획!$E$62:$F$110,표4[[#This Row],[제품명]])</f>
        <v>0</v>
      </c>
      <c r="F738" s="126">
        <f>COUNTIF(사출계획!$E$62:$F$87,표4[[#This Row],[제품명]])</f>
        <v>0</v>
      </c>
      <c r="G738" s="126">
        <f>COUNTIF(사출계획!$E$88:$F$110,표4[[#This Row],[제품명]])</f>
        <v>0</v>
      </c>
      <c r="H738" s="34">
        <f>COUNTIF(사출계획!$G$62:$H$110,표4[[#This Row],[제품명]])</f>
        <v>0</v>
      </c>
      <c r="I738" s="128">
        <f>COUNTIF(사출계획!$G$62:$H$87,표4[[#This Row],[제품명]])</f>
        <v>0</v>
      </c>
      <c r="J738" s="128">
        <f>COUNTIF(사출계획!$G$88:$H$110,표4[[#This Row],[제품명]])</f>
        <v>0</v>
      </c>
      <c r="K738" s="34">
        <f>COUNTIF(사출계획!$I$62:$J$110,표4[[#This Row],[제품명]])</f>
        <v>0</v>
      </c>
      <c r="L738" s="126">
        <f>COUNTIF(사출계획!$I$62:$J$87,표4[[#This Row],[제품명]])</f>
        <v>0</v>
      </c>
      <c r="M738" s="126">
        <f>COUNTIF(사출계획!$I$88:$J$110,표4[[#This Row],[제품명]])</f>
        <v>0</v>
      </c>
      <c r="N738" s="129">
        <f>COUNTIF(사출계획!$K$62:$L$110,표4[[#This Row],[제품명]])</f>
        <v>0</v>
      </c>
      <c r="O738" s="126">
        <f>COUNTIF(사출계획!$K$62:$L$87,표4[[#This Row],[제품명]])</f>
        <v>0</v>
      </c>
      <c r="P738" s="126">
        <f>COUNTIF(사출계획!$K$88:$L$110,표4[[#This Row],[제품명]])</f>
        <v>0</v>
      </c>
      <c r="Q738" s="130">
        <f>COUNTIF(사출계획!$M$62:$N$110,표4[[#This Row],[제품명]])</f>
        <v>0</v>
      </c>
      <c r="R738" s="126">
        <f>COUNTIF(사출계획!$M$62:$N$87,표4[[#This Row],[제품명]])</f>
        <v>0</v>
      </c>
      <c r="S738" s="126">
        <f>COUNTIF(사출계획!$M$88:$N$110,표4[[#This Row],[제품명]])</f>
        <v>0</v>
      </c>
      <c r="T738" s="34">
        <f>COUNTIF(사출계획!$O$62:$P$110,표4[[#This Row],[제품명]])</f>
        <v>0</v>
      </c>
      <c r="U738" s="126">
        <f>COUNTIF(사출계획!$O$62:$P$87,표4[[#This Row],[제품명]])</f>
        <v>0</v>
      </c>
      <c r="V738" s="126">
        <f>COUNTIF(사출계획!$O$88:$P$110,표4[[#This Row],[제품명]])</f>
        <v>0</v>
      </c>
      <c r="W738" s="34">
        <f>COUNTIF(사출계획!$Q$62:$R$110,표4[[#This Row],[제품명]])</f>
        <v>0</v>
      </c>
      <c r="X738" s="126">
        <f>COUNTIF(사출계획!$Q$62:$R$87,표4[[#This Row],[제품명]])</f>
        <v>0</v>
      </c>
      <c r="Y738" s="126">
        <f>COUNTIF(사출계획!$Q$88:$R$110,표4[[#This Row],[제품명]])</f>
        <v>0</v>
      </c>
      <c r="Z738" s="34">
        <f>COUNTIF(사출계획!$S$62:$T$110,표4[[#This Row],[제품명]])</f>
        <v>0</v>
      </c>
      <c r="AA738" s="126"/>
      <c r="AB738" s="126"/>
      <c r="AC738" s="325" t="s">
        <v>3069</v>
      </c>
      <c r="AD738" s="129">
        <f>SUMIF(표4[잉크명],표5[[#This Row],[잉크]],표4[월])</f>
        <v>0</v>
      </c>
      <c r="AE738" s="131">
        <f>SUMIF(표4[잉크명],표5[[#This Row],[잉크]],표4[월-3층])</f>
        <v>0</v>
      </c>
      <c r="AF738" s="131">
        <f>SUMIF(표4[잉크명],표5[[#This Row],[잉크]],표4[월-1층])</f>
        <v>0</v>
      </c>
      <c r="AG738" s="133">
        <f>SUMIF(표4[잉크명],표5[[#This Row],[잉크]],표4[화])</f>
        <v>0</v>
      </c>
      <c r="AH738" s="131">
        <f>SUMIF(표4[잉크명],표5[[#This Row],[잉크]],표4[화-3층])</f>
        <v>0</v>
      </c>
      <c r="AI738" s="131">
        <f>SUMIF(표4[잉크명],표5[[#This Row],[잉크]],표4[화-1층])</f>
        <v>0</v>
      </c>
      <c r="AJ738" s="130">
        <f>SUMIF(표4[잉크명],표5[[#This Row],[잉크]],표4[수])</f>
        <v>0</v>
      </c>
      <c r="AK738" s="131">
        <f>SUMIF(표4[잉크명],표5[[#This Row],[잉크]],표4[수-3층])</f>
        <v>0</v>
      </c>
      <c r="AL738" s="131">
        <f>SUMIF(표4[잉크명],표5[[#This Row],[잉크]],표4[수-1층])</f>
        <v>0</v>
      </c>
      <c r="AM738" s="54">
        <f>SUMIF(표4[잉크명],표5[[#This Row],[잉크]],표4[목])</f>
        <v>0</v>
      </c>
      <c r="AN738" s="131">
        <f>SUMIF(표4[잉크명],표5[[#This Row],[잉크]],표4[목-3층])</f>
        <v>0</v>
      </c>
      <c r="AO738" s="131">
        <f>SUMIF(표4[잉크명],표5[[#This Row],[잉크]],표4[목-1층])</f>
        <v>0</v>
      </c>
      <c r="AP738" s="54">
        <f>SUMIF(표4[잉크명],표5[[#This Row],[잉크]],표4[금])</f>
        <v>0</v>
      </c>
      <c r="AQ738" s="131">
        <f>SUMIF(표4[잉크명],표5[[#This Row],[잉크]],표4[금-3층])</f>
        <v>0</v>
      </c>
      <c r="AR738" s="131">
        <f>SUMIF(표4[잉크명],표5[[#This Row],[잉크]],표4[금-1층])</f>
        <v>0</v>
      </c>
      <c r="AS738" s="54">
        <f>SUMIF(표4[잉크명],표5[[#This Row],[잉크]],표4[토])</f>
        <v>0</v>
      </c>
      <c r="AT738" s="131">
        <f>SUMIF(표4[잉크명],표5[[#This Row],[잉크]],표4[토-3층])</f>
        <v>0</v>
      </c>
      <c r="AU738" s="131">
        <f>SUMIF(표4[잉크명],표5[[#This Row],[잉크]],표4[토-1층])</f>
        <v>0</v>
      </c>
      <c r="AV738" s="54">
        <f>SUMIF(표4[잉크명],표5[[#This Row],[잉크]],표4[일])</f>
        <v>0</v>
      </c>
      <c r="AW738" s="131">
        <f>SUMIF(표4[잉크명],표5[[#This Row],[잉크]],표4[일-3층])</f>
        <v>0</v>
      </c>
      <c r="AX738" s="131">
        <f>SUMIF(표4[잉크명],표5[[#This Row],[잉크]],표4[일-1층])</f>
        <v>0</v>
      </c>
      <c r="AY738" s="54">
        <f>SUMIF(표4[잉크명],표5[[#This Row],[잉크]],표4[차주 월])</f>
        <v>0</v>
      </c>
      <c r="AZ738" s="54">
        <f>SUM(표5[[#This Row],[월]:[차주 월]])</f>
        <v>0</v>
      </c>
    </row>
    <row r="739" spans="2:52" x14ac:dyDescent="0.3">
      <c r="B739" s="179" t="s">
        <v>1799</v>
      </c>
      <c r="C739" s="37"/>
      <c r="D739" s="33" t="s">
        <v>4831</v>
      </c>
      <c r="E739" s="34">
        <f>COUNTIF(사출계획!$E$62:$F$110,표4[[#This Row],[제품명]])</f>
        <v>0</v>
      </c>
      <c r="F739" s="126">
        <f>COUNTIF(사출계획!$E$62:$F$87,표4[[#This Row],[제품명]])</f>
        <v>0</v>
      </c>
      <c r="G739" s="126">
        <f>COUNTIF(사출계획!$E$88:$F$110,표4[[#This Row],[제품명]])</f>
        <v>0</v>
      </c>
      <c r="H739" s="34">
        <f>COUNTIF(사출계획!$G$62:$H$110,표4[[#This Row],[제품명]])</f>
        <v>0</v>
      </c>
      <c r="I739" s="128">
        <f>COUNTIF(사출계획!$G$62:$H$87,표4[[#This Row],[제품명]])</f>
        <v>0</v>
      </c>
      <c r="J739" s="128">
        <f>COUNTIF(사출계획!$G$88:$H$110,표4[[#This Row],[제품명]])</f>
        <v>0</v>
      </c>
      <c r="K739" s="34">
        <f>COUNTIF(사출계획!$I$62:$J$110,표4[[#This Row],[제품명]])</f>
        <v>0</v>
      </c>
      <c r="L739" s="126">
        <f>COUNTIF(사출계획!$I$62:$J$87,표4[[#This Row],[제품명]])</f>
        <v>0</v>
      </c>
      <c r="M739" s="126">
        <f>COUNTIF(사출계획!$I$88:$J$110,표4[[#This Row],[제품명]])</f>
        <v>0</v>
      </c>
      <c r="N739" s="129">
        <f>COUNTIF(사출계획!$K$62:$L$110,표4[[#This Row],[제품명]])</f>
        <v>0</v>
      </c>
      <c r="O739" s="126">
        <f>COUNTIF(사출계획!$K$62:$L$87,표4[[#This Row],[제품명]])</f>
        <v>0</v>
      </c>
      <c r="P739" s="126">
        <f>COUNTIF(사출계획!$K$88:$L$110,표4[[#This Row],[제품명]])</f>
        <v>0</v>
      </c>
      <c r="Q739" s="130">
        <f>COUNTIF(사출계획!$M$62:$N$110,표4[[#This Row],[제품명]])</f>
        <v>0</v>
      </c>
      <c r="R739" s="126">
        <f>COUNTIF(사출계획!$M$62:$N$87,표4[[#This Row],[제품명]])</f>
        <v>0</v>
      </c>
      <c r="S739" s="126">
        <f>COUNTIF(사출계획!$M$88:$N$110,표4[[#This Row],[제품명]])</f>
        <v>0</v>
      </c>
      <c r="T739" s="34">
        <f>COUNTIF(사출계획!$O$62:$P$110,표4[[#This Row],[제품명]])</f>
        <v>0</v>
      </c>
      <c r="U739" s="126">
        <f>COUNTIF(사출계획!$O$62:$P$87,표4[[#This Row],[제품명]])</f>
        <v>0</v>
      </c>
      <c r="V739" s="126">
        <f>COUNTIF(사출계획!$O$88:$P$110,표4[[#This Row],[제품명]])</f>
        <v>0</v>
      </c>
      <c r="W739" s="34">
        <f>COUNTIF(사출계획!$Q$62:$R$110,표4[[#This Row],[제품명]])</f>
        <v>0</v>
      </c>
      <c r="X739" s="126">
        <f>COUNTIF(사출계획!$Q$62:$R$87,표4[[#This Row],[제품명]])</f>
        <v>0</v>
      </c>
      <c r="Y739" s="126">
        <f>COUNTIF(사출계획!$Q$88:$R$110,표4[[#This Row],[제품명]])</f>
        <v>0</v>
      </c>
      <c r="Z739" s="34">
        <f>COUNTIF(사출계획!$S$62:$T$110,표4[[#This Row],[제품명]])</f>
        <v>0</v>
      </c>
      <c r="AA739" s="126"/>
      <c r="AB739" s="126"/>
      <c r="AC739" s="325" t="s">
        <v>3070</v>
      </c>
      <c r="AD739" s="129">
        <f>SUMIF(표4[잉크명],표5[[#This Row],[잉크]],표4[월])</f>
        <v>0</v>
      </c>
      <c r="AE739" s="131">
        <f>SUMIF(표4[잉크명],표5[[#This Row],[잉크]],표4[월-3층])</f>
        <v>0</v>
      </c>
      <c r="AF739" s="131">
        <f>SUMIF(표4[잉크명],표5[[#This Row],[잉크]],표4[월-1층])</f>
        <v>0</v>
      </c>
      <c r="AG739" s="133">
        <f>SUMIF(표4[잉크명],표5[[#This Row],[잉크]],표4[화])</f>
        <v>0</v>
      </c>
      <c r="AH739" s="131">
        <f>SUMIF(표4[잉크명],표5[[#This Row],[잉크]],표4[화-3층])</f>
        <v>0</v>
      </c>
      <c r="AI739" s="131">
        <f>SUMIF(표4[잉크명],표5[[#This Row],[잉크]],표4[화-1층])</f>
        <v>0</v>
      </c>
      <c r="AJ739" s="130">
        <f>SUMIF(표4[잉크명],표5[[#This Row],[잉크]],표4[수])</f>
        <v>0</v>
      </c>
      <c r="AK739" s="131">
        <f>SUMIF(표4[잉크명],표5[[#This Row],[잉크]],표4[수-3층])</f>
        <v>0</v>
      </c>
      <c r="AL739" s="131">
        <f>SUMIF(표4[잉크명],표5[[#This Row],[잉크]],표4[수-1층])</f>
        <v>0</v>
      </c>
      <c r="AM739" s="54">
        <f>SUMIF(표4[잉크명],표5[[#This Row],[잉크]],표4[목])</f>
        <v>0</v>
      </c>
      <c r="AN739" s="131">
        <f>SUMIF(표4[잉크명],표5[[#This Row],[잉크]],표4[목-3층])</f>
        <v>0</v>
      </c>
      <c r="AO739" s="131">
        <f>SUMIF(표4[잉크명],표5[[#This Row],[잉크]],표4[목-1층])</f>
        <v>0</v>
      </c>
      <c r="AP739" s="54">
        <f>SUMIF(표4[잉크명],표5[[#This Row],[잉크]],표4[금])</f>
        <v>0</v>
      </c>
      <c r="AQ739" s="131">
        <f>SUMIF(표4[잉크명],표5[[#This Row],[잉크]],표4[금-3층])</f>
        <v>0</v>
      </c>
      <c r="AR739" s="131">
        <f>SUMIF(표4[잉크명],표5[[#This Row],[잉크]],표4[금-1층])</f>
        <v>0</v>
      </c>
      <c r="AS739" s="54">
        <f>SUMIF(표4[잉크명],표5[[#This Row],[잉크]],표4[토])</f>
        <v>0</v>
      </c>
      <c r="AT739" s="131">
        <f>SUMIF(표4[잉크명],표5[[#This Row],[잉크]],표4[토-3층])</f>
        <v>0</v>
      </c>
      <c r="AU739" s="131">
        <f>SUMIF(표4[잉크명],표5[[#This Row],[잉크]],표4[토-1층])</f>
        <v>0</v>
      </c>
      <c r="AV739" s="54">
        <f>SUMIF(표4[잉크명],표5[[#This Row],[잉크]],표4[일])</f>
        <v>0</v>
      </c>
      <c r="AW739" s="131">
        <f>SUMIF(표4[잉크명],표5[[#This Row],[잉크]],표4[일-3층])</f>
        <v>0</v>
      </c>
      <c r="AX739" s="131">
        <f>SUMIF(표4[잉크명],표5[[#This Row],[잉크]],표4[일-1층])</f>
        <v>0</v>
      </c>
      <c r="AY739" s="54">
        <f>SUMIF(표4[잉크명],표5[[#This Row],[잉크]],표4[차주 월])</f>
        <v>0</v>
      </c>
      <c r="AZ739" s="54">
        <f>SUM(표5[[#This Row],[월]:[차주 월]])</f>
        <v>0</v>
      </c>
    </row>
    <row r="740" spans="2:52" x14ac:dyDescent="0.3">
      <c r="B740" s="180" t="s">
        <v>1799</v>
      </c>
      <c r="C740" s="37"/>
      <c r="D740" s="208" t="s">
        <v>1800</v>
      </c>
      <c r="E740" s="54">
        <f>COUNTIF(사출계획!$E$62:$F$110,표4[[#This Row],[제품명]])</f>
        <v>0</v>
      </c>
      <c r="F740" s="131">
        <f>COUNTIF(사출계획!$E$62:$F$87,표4[[#This Row],[제품명]])</f>
        <v>0</v>
      </c>
      <c r="G740" s="131">
        <f>COUNTIF(사출계획!$E$88:$F$110,표4[[#This Row],[제품명]])</f>
        <v>0</v>
      </c>
      <c r="H740" s="54">
        <f>COUNTIF(사출계획!$G$62:$H$110,표4[[#This Row],[제품명]])</f>
        <v>0</v>
      </c>
      <c r="I740" s="132">
        <f>COUNTIF(사출계획!$G$62:$H$87,표4[[#This Row],[제품명]])</f>
        <v>0</v>
      </c>
      <c r="J740" s="132">
        <f>COUNTIF(사출계획!$G$88:$H$110,표4[[#This Row],[제품명]])</f>
        <v>0</v>
      </c>
      <c r="K740" s="54">
        <f>COUNTIF(사출계획!$I$62:$J$110,표4[[#This Row],[제품명]])</f>
        <v>0</v>
      </c>
      <c r="L740" s="131">
        <f>COUNTIF(사출계획!$I$62:$J$87,표4[[#This Row],[제품명]])</f>
        <v>0</v>
      </c>
      <c r="M740" s="131">
        <f>COUNTIF(사출계획!$I$88:$J$110,표4[[#This Row],[제품명]])</f>
        <v>0</v>
      </c>
      <c r="N740" s="129">
        <f>COUNTIF(사출계획!$K$62:$L$110,표4[[#This Row],[제품명]])</f>
        <v>0</v>
      </c>
      <c r="O740" s="131">
        <f>COUNTIF(사출계획!$K$62:$L$87,표4[[#This Row],[제품명]])</f>
        <v>0</v>
      </c>
      <c r="P740" s="131">
        <f>COUNTIF(사출계획!$K$88:$L$110,표4[[#This Row],[제품명]])</f>
        <v>0</v>
      </c>
      <c r="Q740" s="130">
        <f>COUNTIF(사출계획!$M$62:$N$110,표4[[#This Row],[제품명]])</f>
        <v>0</v>
      </c>
      <c r="R740" s="131">
        <f>COUNTIF(사출계획!$M$62:$N$87,표4[[#This Row],[제품명]])</f>
        <v>0</v>
      </c>
      <c r="S740" s="131">
        <f>COUNTIF(사출계획!$M$88:$N$110,표4[[#This Row],[제품명]])</f>
        <v>0</v>
      </c>
      <c r="T740" s="54">
        <f>COUNTIF(사출계획!$O$62:$P$110,표4[[#This Row],[제품명]])</f>
        <v>0</v>
      </c>
      <c r="U740" s="131">
        <f>COUNTIF(사출계획!$O$62:$P$87,표4[[#This Row],[제품명]])</f>
        <v>0</v>
      </c>
      <c r="V740" s="131">
        <f>COUNTIF(사출계획!$O$88:$P$110,표4[[#This Row],[제품명]])</f>
        <v>0</v>
      </c>
      <c r="W740" s="54">
        <f>COUNTIF(사출계획!$Q$62:$R$110,표4[[#This Row],[제품명]])</f>
        <v>0</v>
      </c>
      <c r="X740" s="131">
        <f>COUNTIF(사출계획!$Q$62:$R$87,표4[[#This Row],[제품명]])</f>
        <v>0</v>
      </c>
      <c r="Y740" s="131">
        <f>COUNTIF(사출계획!$Q$88:$R$110,표4[[#This Row],[제품명]])</f>
        <v>0</v>
      </c>
      <c r="Z740" s="54">
        <f>COUNTIF(사출계획!$S$62:$T$110,표4[[#This Row],[제품명]])</f>
        <v>0</v>
      </c>
      <c r="AA740" s="126"/>
      <c r="AB740" s="126"/>
      <c r="AC740" s="326" t="s">
        <v>3077</v>
      </c>
      <c r="AD740" s="129">
        <f>SUMIF(표4[잉크명],표5[[#This Row],[잉크]],표4[월])</f>
        <v>0</v>
      </c>
      <c r="AE740" s="131">
        <f>SUMIF(표4[잉크명],표5[[#This Row],[잉크]],표4[월-3층])</f>
        <v>0</v>
      </c>
      <c r="AF740" s="131">
        <f>SUMIF(표4[잉크명],표5[[#This Row],[잉크]],표4[월-1층])</f>
        <v>0</v>
      </c>
      <c r="AG740" s="133">
        <f>SUMIF(표4[잉크명],표5[[#This Row],[잉크]],표4[화])</f>
        <v>0</v>
      </c>
      <c r="AH740" s="131">
        <f>SUMIF(표4[잉크명],표5[[#This Row],[잉크]],표4[화-3층])</f>
        <v>0</v>
      </c>
      <c r="AI740" s="131">
        <f>SUMIF(표4[잉크명],표5[[#This Row],[잉크]],표4[화-1층])</f>
        <v>0</v>
      </c>
      <c r="AJ740" s="130">
        <f>SUMIF(표4[잉크명],표5[[#This Row],[잉크]],표4[수])</f>
        <v>0</v>
      </c>
      <c r="AK740" s="131">
        <f>SUMIF(표4[잉크명],표5[[#This Row],[잉크]],표4[수-3층])</f>
        <v>0</v>
      </c>
      <c r="AL740" s="131">
        <f>SUMIF(표4[잉크명],표5[[#This Row],[잉크]],표4[수-1층])</f>
        <v>0</v>
      </c>
      <c r="AM740" s="54">
        <f>SUMIF(표4[잉크명],표5[[#This Row],[잉크]],표4[목])</f>
        <v>0</v>
      </c>
      <c r="AN740" s="131">
        <f>SUMIF(표4[잉크명],표5[[#This Row],[잉크]],표4[목-3층])</f>
        <v>0</v>
      </c>
      <c r="AO740" s="131">
        <f>SUMIF(표4[잉크명],표5[[#This Row],[잉크]],표4[목-1층])</f>
        <v>0</v>
      </c>
      <c r="AP740" s="54">
        <f>SUMIF(표4[잉크명],표5[[#This Row],[잉크]],표4[금])</f>
        <v>0</v>
      </c>
      <c r="AQ740" s="131">
        <f>SUMIF(표4[잉크명],표5[[#This Row],[잉크]],표4[금-3층])</f>
        <v>0</v>
      </c>
      <c r="AR740" s="131">
        <f>SUMIF(표4[잉크명],표5[[#This Row],[잉크]],표4[금-1층])</f>
        <v>0</v>
      </c>
      <c r="AS740" s="54">
        <f>SUMIF(표4[잉크명],표5[[#This Row],[잉크]],표4[토])</f>
        <v>0</v>
      </c>
      <c r="AT740" s="131">
        <f>SUMIF(표4[잉크명],표5[[#This Row],[잉크]],표4[토-3층])</f>
        <v>0</v>
      </c>
      <c r="AU740" s="131">
        <f>SUMIF(표4[잉크명],표5[[#This Row],[잉크]],표4[토-1층])</f>
        <v>0</v>
      </c>
      <c r="AV740" s="54">
        <f>SUMIF(표4[잉크명],표5[[#This Row],[잉크]],표4[일])</f>
        <v>0</v>
      </c>
      <c r="AW740" s="131">
        <f>SUMIF(표4[잉크명],표5[[#This Row],[잉크]],표4[일-3층])</f>
        <v>0</v>
      </c>
      <c r="AX740" s="131">
        <f>SUMIF(표4[잉크명],표5[[#This Row],[잉크]],표4[일-1층])</f>
        <v>0</v>
      </c>
      <c r="AY740" s="54">
        <f>SUMIF(표4[잉크명],표5[[#This Row],[잉크]],표4[차주 월])</f>
        <v>0</v>
      </c>
      <c r="AZ740" s="54">
        <f>SUM(표5[[#This Row],[월]:[차주 월]])</f>
        <v>0</v>
      </c>
    </row>
    <row r="741" spans="2:52" x14ac:dyDescent="0.3">
      <c r="B741" s="56" t="s">
        <v>2892</v>
      </c>
      <c r="C741" s="282"/>
      <c r="D741" s="209" t="s">
        <v>1801</v>
      </c>
      <c r="E741" s="54">
        <f>COUNTIF(사출계획!$E$62:$F$110,표4[[#This Row],[제품명]])</f>
        <v>0</v>
      </c>
      <c r="F741" s="131">
        <f>COUNTIF(사출계획!$E$62:$F$87,표4[[#This Row],[제품명]])</f>
        <v>0</v>
      </c>
      <c r="G741" s="131">
        <f>COUNTIF(사출계획!$E$88:$F$110,표4[[#This Row],[제품명]])</f>
        <v>0</v>
      </c>
      <c r="H741" s="54">
        <f>COUNTIF(사출계획!$G$62:$H$110,표4[[#This Row],[제품명]])</f>
        <v>0</v>
      </c>
      <c r="I741" s="132">
        <f>COUNTIF(사출계획!$G$62:$H$87,표4[[#This Row],[제품명]])</f>
        <v>0</v>
      </c>
      <c r="J741" s="132">
        <f>COUNTIF(사출계획!$G$88:$H$110,표4[[#This Row],[제품명]])</f>
        <v>0</v>
      </c>
      <c r="K741" s="54">
        <f>COUNTIF(사출계획!$I$62:$J$110,표4[[#This Row],[제품명]])</f>
        <v>0</v>
      </c>
      <c r="L741" s="131">
        <f>COUNTIF(사출계획!$I$62:$J$87,표4[[#This Row],[제품명]])</f>
        <v>0</v>
      </c>
      <c r="M741" s="131">
        <f>COUNTIF(사출계획!$I$88:$J$110,표4[[#This Row],[제품명]])</f>
        <v>0</v>
      </c>
      <c r="N741" s="129">
        <f>COUNTIF(사출계획!$K$62:$L$110,표4[[#This Row],[제품명]])</f>
        <v>0</v>
      </c>
      <c r="O741" s="131">
        <f>COUNTIF(사출계획!$K$62:$L$87,표4[[#This Row],[제품명]])</f>
        <v>0</v>
      </c>
      <c r="P741" s="131">
        <f>COUNTIF(사출계획!$K$88:$L$110,표4[[#This Row],[제품명]])</f>
        <v>0</v>
      </c>
      <c r="Q741" s="130">
        <f>COUNTIF(사출계획!$M$62:$N$110,표4[[#This Row],[제품명]])</f>
        <v>0</v>
      </c>
      <c r="R741" s="131">
        <f>COUNTIF(사출계획!$M$62:$N$87,표4[[#This Row],[제품명]])</f>
        <v>0</v>
      </c>
      <c r="S741" s="131">
        <f>COUNTIF(사출계획!$M$88:$N$110,표4[[#This Row],[제품명]])</f>
        <v>0</v>
      </c>
      <c r="T741" s="54">
        <f>COUNTIF(사출계획!$O$62:$P$110,표4[[#This Row],[제품명]])</f>
        <v>0</v>
      </c>
      <c r="U741" s="131">
        <f>COUNTIF(사출계획!$O$62:$P$87,표4[[#This Row],[제품명]])</f>
        <v>0</v>
      </c>
      <c r="V741" s="131">
        <f>COUNTIF(사출계획!$O$88:$P$110,표4[[#This Row],[제품명]])</f>
        <v>0</v>
      </c>
      <c r="W741" s="54">
        <f>COUNTIF(사출계획!$Q$62:$R$110,표4[[#This Row],[제품명]])</f>
        <v>0</v>
      </c>
      <c r="X741" s="131">
        <f>COUNTIF(사출계획!$Q$62:$R$87,표4[[#This Row],[제품명]])</f>
        <v>0</v>
      </c>
      <c r="Y741" s="131">
        <f>COUNTIF(사출계획!$Q$88:$R$110,표4[[#This Row],[제품명]])</f>
        <v>0</v>
      </c>
      <c r="Z741" s="54">
        <f>COUNTIF(사출계획!$S$62:$T$110,표4[[#This Row],[제품명]])</f>
        <v>0</v>
      </c>
      <c r="AA741" s="126"/>
      <c r="AB741" s="126"/>
      <c r="AC741" s="326" t="s">
        <v>3078</v>
      </c>
      <c r="AD741" s="129">
        <f>SUMIF(표4[잉크명],표5[[#This Row],[잉크]],표4[월])</f>
        <v>0</v>
      </c>
      <c r="AE741" s="131">
        <f>SUMIF(표4[잉크명],표5[[#This Row],[잉크]],표4[월-3층])</f>
        <v>0</v>
      </c>
      <c r="AF741" s="131">
        <f>SUMIF(표4[잉크명],표5[[#This Row],[잉크]],표4[월-1층])</f>
        <v>0</v>
      </c>
      <c r="AG741" s="133">
        <f>SUMIF(표4[잉크명],표5[[#This Row],[잉크]],표4[화])</f>
        <v>0</v>
      </c>
      <c r="AH741" s="131">
        <f>SUMIF(표4[잉크명],표5[[#This Row],[잉크]],표4[화-3층])</f>
        <v>0</v>
      </c>
      <c r="AI741" s="131">
        <f>SUMIF(표4[잉크명],표5[[#This Row],[잉크]],표4[화-1층])</f>
        <v>0</v>
      </c>
      <c r="AJ741" s="130">
        <f>SUMIF(표4[잉크명],표5[[#This Row],[잉크]],표4[수])</f>
        <v>0</v>
      </c>
      <c r="AK741" s="131">
        <f>SUMIF(표4[잉크명],표5[[#This Row],[잉크]],표4[수-3층])</f>
        <v>0</v>
      </c>
      <c r="AL741" s="131">
        <f>SUMIF(표4[잉크명],표5[[#This Row],[잉크]],표4[수-1층])</f>
        <v>0</v>
      </c>
      <c r="AM741" s="54">
        <f>SUMIF(표4[잉크명],표5[[#This Row],[잉크]],표4[목])</f>
        <v>0</v>
      </c>
      <c r="AN741" s="131">
        <f>SUMIF(표4[잉크명],표5[[#This Row],[잉크]],표4[목-3층])</f>
        <v>0</v>
      </c>
      <c r="AO741" s="131">
        <f>SUMIF(표4[잉크명],표5[[#This Row],[잉크]],표4[목-1층])</f>
        <v>0</v>
      </c>
      <c r="AP741" s="54">
        <f>SUMIF(표4[잉크명],표5[[#This Row],[잉크]],표4[금])</f>
        <v>0</v>
      </c>
      <c r="AQ741" s="131">
        <f>SUMIF(표4[잉크명],표5[[#This Row],[잉크]],표4[금-3층])</f>
        <v>0</v>
      </c>
      <c r="AR741" s="131">
        <f>SUMIF(표4[잉크명],표5[[#This Row],[잉크]],표4[금-1층])</f>
        <v>0</v>
      </c>
      <c r="AS741" s="54">
        <f>SUMIF(표4[잉크명],표5[[#This Row],[잉크]],표4[토])</f>
        <v>0</v>
      </c>
      <c r="AT741" s="131">
        <f>SUMIF(표4[잉크명],표5[[#This Row],[잉크]],표4[토-3층])</f>
        <v>0</v>
      </c>
      <c r="AU741" s="131">
        <f>SUMIF(표4[잉크명],표5[[#This Row],[잉크]],표4[토-1층])</f>
        <v>0</v>
      </c>
      <c r="AV741" s="54">
        <f>SUMIF(표4[잉크명],표5[[#This Row],[잉크]],표4[일])</f>
        <v>0</v>
      </c>
      <c r="AW741" s="131">
        <f>SUMIF(표4[잉크명],표5[[#This Row],[잉크]],표4[일-3층])</f>
        <v>0</v>
      </c>
      <c r="AX741" s="131">
        <f>SUMIF(표4[잉크명],표5[[#This Row],[잉크]],표4[일-1층])</f>
        <v>0</v>
      </c>
      <c r="AY741" s="54">
        <f>SUMIF(표4[잉크명],표5[[#This Row],[잉크]],표4[차주 월])</f>
        <v>0</v>
      </c>
      <c r="AZ741" s="54">
        <f>SUM(표5[[#This Row],[월]:[차주 월]])</f>
        <v>0</v>
      </c>
    </row>
    <row r="742" spans="2:52" x14ac:dyDescent="0.3">
      <c r="B742" s="56" t="s">
        <v>2893</v>
      </c>
      <c r="C742" s="282"/>
      <c r="D742" s="209" t="s">
        <v>1804</v>
      </c>
      <c r="E742" s="54">
        <f>COUNTIF(사출계획!$E$62:$F$110,표4[[#This Row],[제품명]])</f>
        <v>0</v>
      </c>
      <c r="F742" s="131">
        <f>COUNTIF(사출계획!$E$62:$F$87,표4[[#This Row],[제품명]])</f>
        <v>0</v>
      </c>
      <c r="G742" s="131">
        <f>COUNTIF(사출계획!$E$88:$F$110,표4[[#This Row],[제품명]])</f>
        <v>0</v>
      </c>
      <c r="H742" s="54">
        <f>COUNTIF(사출계획!$G$62:$H$110,표4[[#This Row],[제품명]])</f>
        <v>0</v>
      </c>
      <c r="I742" s="132">
        <f>COUNTIF(사출계획!$G$62:$H$87,표4[[#This Row],[제품명]])</f>
        <v>0</v>
      </c>
      <c r="J742" s="132">
        <f>COUNTIF(사출계획!$G$88:$H$110,표4[[#This Row],[제품명]])</f>
        <v>0</v>
      </c>
      <c r="K742" s="54">
        <f>COUNTIF(사출계획!$I$62:$J$110,표4[[#This Row],[제품명]])</f>
        <v>0</v>
      </c>
      <c r="L742" s="131">
        <f>COUNTIF(사출계획!$I$62:$J$87,표4[[#This Row],[제품명]])</f>
        <v>0</v>
      </c>
      <c r="M742" s="131">
        <f>COUNTIF(사출계획!$I$88:$J$110,표4[[#This Row],[제품명]])</f>
        <v>0</v>
      </c>
      <c r="N742" s="129">
        <f>COUNTIF(사출계획!$K$62:$L$110,표4[[#This Row],[제품명]])</f>
        <v>0</v>
      </c>
      <c r="O742" s="131">
        <f>COUNTIF(사출계획!$K$62:$L$87,표4[[#This Row],[제품명]])</f>
        <v>0</v>
      </c>
      <c r="P742" s="131">
        <f>COUNTIF(사출계획!$K$88:$L$110,표4[[#This Row],[제품명]])</f>
        <v>0</v>
      </c>
      <c r="Q742" s="130">
        <f>COUNTIF(사출계획!$M$62:$N$110,표4[[#This Row],[제품명]])</f>
        <v>0</v>
      </c>
      <c r="R742" s="131">
        <f>COUNTIF(사출계획!$M$62:$N$87,표4[[#This Row],[제품명]])</f>
        <v>0</v>
      </c>
      <c r="S742" s="131">
        <f>COUNTIF(사출계획!$M$88:$N$110,표4[[#This Row],[제품명]])</f>
        <v>0</v>
      </c>
      <c r="T742" s="54">
        <f>COUNTIF(사출계획!$O$62:$P$110,표4[[#This Row],[제품명]])</f>
        <v>0</v>
      </c>
      <c r="U742" s="131">
        <f>COUNTIF(사출계획!$O$62:$P$87,표4[[#This Row],[제품명]])</f>
        <v>0</v>
      </c>
      <c r="V742" s="131">
        <f>COUNTIF(사출계획!$O$88:$P$110,표4[[#This Row],[제품명]])</f>
        <v>0</v>
      </c>
      <c r="W742" s="54">
        <f>COUNTIF(사출계획!$Q$62:$R$110,표4[[#This Row],[제품명]])</f>
        <v>0</v>
      </c>
      <c r="X742" s="131">
        <f>COUNTIF(사출계획!$Q$62:$R$87,표4[[#This Row],[제품명]])</f>
        <v>0</v>
      </c>
      <c r="Y742" s="131">
        <f>COUNTIF(사출계획!$Q$88:$R$110,표4[[#This Row],[제품명]])</f>
        <v>0</v>
      </c>
      <c r="Z742" s="54">
        <f>COUNTIF(사출계획!$S$62:$T$110,표4[[#This Row],[제품명]])</f>
        <v>0</v>
      </c>
      <c r="AA742" s="126"/>
      <c r="AB742" s="126"/>
      <c r="AC742" s="327" t="s">
        <v>3086</v>
      </c>
      <c r="AD742" s="129">
        <f>SUMIF(표4[잉크명],표5[[#This Row],[잉크]],표4[월])</f>
        <v>0</v>
      </c>
      <c r="AE742" s="131">
        <f>SUMIF(표4[잉크명],표5[[#This Row],[잉크]],표4[월-3층])</f>
        <v>0</v>
      </c>
      <c r="AF742" s="131">
        <f>SUMIF(표4[잉크명],표5[[#This Row],[잉크]],표4[월-1층])</f>
        <v>0</v>
      </c>
      <c r="AG742" s="133">
        <f>SUMIF(표4[잉크명],표5[[#This Row],[잉크]],표4[화])</f>
        <v>0</v>
      </c>
      <c r="AH742" s="131">
        <f>SUMIF(표4[잉크명],표5[[#This Row],[잉크]],표4[화-3층])</f>
        <v>0</v>
      </c>
      <c r="AI742" s="131">
        <f>SUMIF(표4[잉크명],표5[[#This Row],[잉크]],표4[화-1층])</f>
        <v>0</v>
      </c>
      <c r="AJ742" s="130">
        <f>SUMIF(표4[잉크명],표5[[#This Row],[잉크]],표4[수])</f>
        <v>0</v>
      </c>
      <c r="AK742" s="131">
        <f>SUMIF(표4[잉크명],표5[[#This Row],[잉크]],표4[수-3층])</f>
        <v>0</v>
      </c>
      <c r="AL742" s="131">
        <f>SUMIF(표4[잉크명],표5[[#This Row],[잉크]],표4[수-1층])</f>
        <v>0</v>
      </c>
      <c r="AM742" s="54">
        <f>SUMIF(표4[잉크명],표5[[#This Row],[잉크]],표4[목])</f>
        <v>0</v>
      </c>
      <c r="AN742" s="131">
        <f>SUMIF(표4[잉크명],표5[[#This Row],[잉크]],표4[목-3층])</f>
        <v>0</v>
      </c>
      <c r="AO742" s="131">
        <f>SUMIF(표4[잉크명],표5[[#This Row],[잉크]],표4[목-1층])</f>
        <v>0</v>
      </c>
      <c r="AP742" s="54">
        <f>SUMIF(표4[잉크명],표5[[#This Row],[잉크]],표4[금])</f>
        <v>0</v>
      </c>
      <c r="AQ742" s="131">
        <f>SUMIF(표4[잉크명],표5[[#This Row],[잉크]],표4[금-3층])</f>
        <v>0</v>
      </c>
      <c r="AR742" s="131">
        <f>SUMIF(표4[잉크명],표5[[#This Row],[잉크]],표4[금-1층])</f>
        <v>0</v>
      </c>
      <c r="AS742" s="54">
        <f>SUMIF(표4[잉크명],표5[[#This Row],[잉크]],표4[토])</f>
        <v>0</v>
      </c>
      <c r="AT742" s="131">
        <f>SUMIF(표4[잉크명],표5[[#This Row],[잉크]],표4[토-3층])</f>
        <v>0</v>
      </c>
      <c r="AU742" s="131">
        <f>SUMIF(표4[잉크명],표5[[#This Row],[잉크]],표4[토-1층])</f>
        <v>0</v>
      </c>
      <c r="AV742" s="54">
        <f>SUMIF(표4[잉크명],표5[[#This Row],[잉크]],표4[일])</f>
        <v>0</v>
      </c>
      <c r="AW742" s="131">
        <f>SUMIF(표4[잉크명],표5[[#This Row],[잉크]],표4[일-3층])</f>
        <v>0</v>
      </c>
      <c r="AX742" s="131">
        <f>SUMIF(표4[잉크명],표5[[#This Row],[잉크]],표4[일-1층])</f>
        <v>0</v>
      </c>
      <c r="AY742" s="54">
        <f>SUMIF(표4[잉크명],표5[[#This Row],[잉크]],표4[차주 월])</f>
        <v>0</v>
      </c>
      <c r="AZ742" s="54">
        <f>SUM(표5[[#This Row],[월]:[차주 월]])</f>
        <v>0</v>
      </c>
    </row>
    <row r="743" spans="2:52" x14ac:dyDescent="0.3">
      <c r="B743" s="176" t="s">
        <v>3405</v>
      </c>
      <c r="C743" s="285"/>
      <c r="D743" s="33" t="s">
        <v>1806</v>
      </c>
      <c r="E743" s="34">
        <f>COUNTIF(사출계획!$E$62:$F$110,표4[[#This Row],[제품명]])</f>
        <v>0</v>
      </c>
      <c r="F743" s="126">
        <f>COUNTIF(사출계획!$E$62:$F$87,표4[[#This Row],[제품명]])</f>
        <v>0</v>
      </c>
      <c r="G743" s="126">
        <f>COUNTIF(사출계획!$E$88:$F$110,표4[[#This Row],[제품명]])</f>
        <v>0</v>
      </c>
      <c r="H743" s="34">
        <f>COUNTIF(사출계획!$G$62:$H$110,표4[[#This Row],[제품명]])</f>
        <v>0</v>
      </c>
      <c r="I743" s="128">
        <f>COUNTIF(사출계획!$G$62:$H$87,표4[[#This Row],[제품명]])</f>
        <v>0</v>
      </c>
      <c r="J743" s="128">
        <f>COUNTIF(사출계획!$G$88:$H$110,표4[[#This Row],[제품명]])</f>
        <v>0</v>
      </c>
      <c r="K743" s="34">
        <f>COUNTIF(사출계획!$I$62:$J$110,표4[[#This Row],[제품명]])</f>
        <v>0</v>
      </c>
      <c r="L743" s="126">
        <f>COUNTIF(사출계획!$I$62:$J$87,표4[[#This Row],[제품명]])</f>
        <v>0</v>
      </c>
      <c r="M743" s="126">
        <f>COUNTIF(사출계획!$I$88:$J$110,표4[[#This Row],[제품명]])</f>
        <v>0</v>
      </c>
      <c r="N743" s="129">
        <f>COUNTIF(사출계획!$K$62:$L$110,표4[[#This Row],[제품명]])</f>
        <v>0</v>
      </c>
      <c r="O743" s="126">
        <f>COUNTIF(사출계획!$K$62:$L$87,표4[[#This Row],[제품명]])</f>
        <v>0</v>
      </c>
      <c r="P743" s="126">
        <f>COUNTIF(사출계획!$K$88:$L$110,표4[[#This Row],[제품명]])</f>
        <v>0</v>
      </c>
      <c r="Q743" s="130">
        <f>COUNTIF(사출계획!$M$62:$N$110,표4[[#This Row],[제품명]])</f>
        <v>0</v>
      </c>
      <c r="R743" s="126">
        <f>COUNTIF(사출계획!$M$62:$N$87,표4[[#This Row],[제품명]])</f>
        <v>0</v>
      </c>
      <c r="S743" s="126">
        <f>COUNTIF(사출계획!$M$88:$N$110,표4[[#This Row],[제품명]])</f>
        <v>0</v>
      </c>
      <c r="T743" s="34">
        <f>COUNTIF(사출계획!$O$62:$P$110,표4[[#This Row],[제품명]])</f>
        <v>0</v>
      </c>
      <c r="U743" s="126">
        <f>COUNTIF(사출계획!$O$62:$P$87,표4[[#This Row],[제품명]])</f>
        <v>0</v>
      </c>
      <c r="V743" s="126">
        <f>COUNTIF(사출계획!$O$88:$P$110,표4[[#This Row],[제품명]])</f>
        <v>0</v>
      </c>
      <c r="W743" s="34">
        <f>COUNTIF(사출계획!$Q$62:$R$110,표4[[#This Row],[제품명]])</f>
        <v>0</v>
      </c>
      <c r="X743" s="126">
        <f>COUNTIF(사출계획!$Q$62:$R$87,표4[[#This Row],[제품명]])</f>
        <v>0</v>
      </c>
      <c r="Y743" s="126">
        <f>COUNTIF(사출계획!$Q$88:$R$110,표4[[#This Row],[제품명]])</f>
        <v>0</v>
      </c>
      <c r="Z743" s="34">
        <f>COUNTIF(사출계획!$S$62:$T$110,표4[[#This Row],[제품명]])</f>
        <v>0</v>
      </c>
      <c r="AA743" s="126"/>
      <c r="AB743" s="126"/>
      <c r="AC743" s="328" t="s">
        <v>3095</v>
      </c>
      <c r="AD743" s="129">
        <f>SUMIF(표4[잉크명],표5[[#This Row],[잉크]],표4[월])</f>
        <v>0</v>
      </c>
      <c r="AE743" s="131">
        <f>SUMIF(표4[잉크명],표5[[#This Row],[잉크]],표4[월-3층])</f>
        <v>0</v>
      </c>
      <c r="AF743" s="131">
        <f>SUMIF(표4[잉크명],표5[[#This Row],[잉크]],표4[월-1층])</f>
        <v>0</v>
      </c>
      <c r="AG743" s="133">
        <f>SUMIF(표4[잉크명],표5[[#This Row],[잉크]],표4[화])</f>
        <v>0</v>
      </c>
      <c r="AH743" s="131">
        <f>SUMIF(표4[잉크명],표5[[#This Row],[잉크]],표4[화-3층])</f>
        <v>0</v>
      </c>
      <c r="AI743" s="131">
        <f>SUMIF(표4[잉크명],표5[[#This Row],[잉크]],표4[화-1층])</f>
        <v>0</v>
      </c>
      <c r="AJ743" s="130">
        <f>SUMIF(표4[잉크명],표5[[#This Row],[잉크]],표4[수])</f>
        <v>0</v>
      </c>
      <c r="AK743" s="131">
        <f>SUMIF(표4[잉크명],표5[[#This Row],[잉크]],표4[수-3층])</f>
        <v>0</v>
      </c>
      <c r="AL743" s="131">
        <f>SUMIF(표4[잉크명],표5[[#This Row],[잉크]],표4[수-1층])</f>
        <v>0</v>
      </c>
      <c r="AM743" s="54">
        <f>SUMIF(표4[잉크명],표5[[#This Row],[잉크]],표4[목])</f>
        <v>0</v>
      </c>
      <c r="AN743" s="131">
        <f>SUMIF(표4[잉크명],표5[[#This Row],[잉크]],표4[목-3층])</f>
        <v>0</v>
      </c>
      <c r="AO743" s="131">
        <f>SUMIF(표4[잉크명],표5[[#This Row],[잉크]],표4[목-1층])</f>
        <v>0</v>
      </c>
      <c r="AP743" s="54">
        <f>SUMIF(표4[잉크명],표5[[#This Row],[잉크]],표4[금])</f>
        <v>0</v>
      </c>
      <c r="AQ743" s="131">
        <f>SUMIF(표4[잉크명],표5[[#This Row],[잉크]],표4[금-3층])</f>
        <v>0</v>
      </c>
      <c r="AR743" s="131">
        <f>SUMIF(표4[잉크명],표5[[#This Row],[잉크]],표4[금-1층])</f>
        <v>0</v>
      </c>
      <c r="AS743" s="54">
        <f>SUMIF(표4[잉크명],표5[[#This Row],[잉크]],표4[토])</f>
        <v>0</v>
      </c>
      <c r="AT743" s="131">
        <f>SUMIF(표4[잉크명],표5[[#This Row],[잉크]],표4[토-3층])</f>
        <v>0</v>
      </c>
      <c r="AU743" s="131">
        <f>SUMIF(표4[잉크명],표5[[#This Row],[잉크]],표4[토-1층])</f>
        <v>0</v>
      </c>
      <c r="AV743" s="54">
        <f>SUMIF(표4[잉크명],표5[[#This Row],[잉크]],표4[일])</f>
        <v>0</v>
      </c>
      <c r="AW743" s="131">
        <f>SUMIF(표4[잉크명],표5[[#This Row],[잉크]],표4[일-3층])</f>
        <v>0</v>
      </c>
      <c r="AX743" s="131">
        <f>SUMIF(표4[잉크명],표5[[#This Row],[잉크]],표4[일-1층])</f>
        <v>0</v>
      </c>
      <c r="AY743" s="54">
        <f>SUMIF(표4[잉크명],표5[[#This Row],[잉크]],표4[차주 월])</f>
        <v>0</v>
      </c>
      <c r="AZ743" s="54">
        <f>SUM(표5[[#This Row],[월]:[차주 월]])</f>
        <v>0</v>
      </c>
    </row>
    <row r="744" spans="2:52" x14ac:dyDescent="0.3">
      <c r="B744" s="176" t="s">
        <v>1805</v>
      </c>
      <c r="C744" s="285"/>
      <c r="D744" s="33" t="s">
        <v>4070</v>
      </c>
      <c r="E744" s="34">
        <f>COUNTIF(사출계획!$E$62:$F$110,표4[[#This Row],[제품명]])</f>
        <v>0</v>
      </c>
      <c r="F744" s="126">
        <f>COUNTIF(사출계획!$E$62:$F$87,표4[[#This Row],[제품명]])</f>
        <v>0</v>
      </c>
      <c r="G744" s="126">
        <f>COUNTIF(사출계획!$E$88:$F$110,표4[[#This Row],[제품명]])</f>
        <v>0</v>
      </c>
      <c r="H744" s="34">
        <f>COUNTIF(사출계획!$G$62:$H$110,표4[[#This Row],[제품명]])</f>
        <v>0</v>
      </c>
      <c r="I744" s="128">
        <f>COUNTIF(사출계획!$G$62:$H$87,표4[[#This Row],[제품명]])</f>
        <v>0</v>
      </c>
      <c r="J744" s="128">
        <f>COUNTIF(사출계획!$G$88:$H$110,표4[[#This Row],[제품명]])</f>
        <v>0</v>
      </c>
      <c r="K744" s="34">
        <f>COUNTIF(사출계획!$I$62:$J$110,표4[[#This Row],[제품명]])</f>
        <v>0</v>
      </c>
      <c r="L744" s="126">
        <f>COUNTIF(사출계획!$I$62:$J$87,표4[[#This Row],[제품명]])</f>
        <v>0</v>
      </c>
      <c r="M744" s="126">
        <f>COUNTIF(사출계획!$I$88:$J$110,표4[[#This Row],[제품명]])</f>
        <v>0</v>
      </c>
      <c r="N744" s="129">
        <f>COUNTIF(사출계획!$K$62:$L$110,표4[[#This Row],[제품명]])</f>
        <v>0</v>
      </c>
      <c r="O744" s="126">
        <f>COUNTIF(사출계획!$K$62:$L$87,표4[[#This Row],[제품명]])</f>
        <v>0</v>
      </c>
      <c r="P744" s="126">
        <f>COUNTIF(사출계획!$K$88:$L$110,표4[[#This Row],[제품명]])</f>
        <v>0</v>
      </c>
      <c r="Q744" s="130">
        <f>COUNTIF(사출계획!$M$62:$N$110,표4[[#This Row],[제품명]])</f>
        <v>0</v>
      </c>
      <c r="R744" s="126">
        <f>COUNTIF(사출계획!$M$62:$N$87,표4[[#This Row],[제품명]])</f>
        <v>0</v>
      </c>
      <c r="S744" s="126">
        <f>COUNTIF(사출계획!$M$88:$N$110,표4[[#This Row],[제품명]])</f>
        <v>0</v>
      </c>
      <c r="T744" s="34">
        <f>COUNTIF(사출계획!$O$62:$P$110,표4[[#This Row],[제품명]])</f>
        <v>0</v>
      </c>
      <c r="U744" s="126">
        <f>COUNTIF(사출계획!$O$62:$P$87,표4[[#This Row],[제품명]])</f>
        <v>0</v>
      </c>
      <c r="V744" s="126">
        <f>COUNTIF(사출계획!$O$88:$P$110,표4[[#This Row],[제품명]])</f>
        <v>0</v>
      </c>
      <c r="W744" s="34">
        <f>COUNTIF(사출계획!$Q$62:$R$110,표4[[#This Row],[제품명]])</f>
        <v>0</v>
      </c>
      <c r="X744" s="126">
        <f>COUNTIF(사출계획!$Q$62:$R$87,표4[[#This Row],[제품명]])</f>
        <v>0</v>
      </c>
      <c r="Y744" s="126">
        <f>COUNTIF(사출계획!$Q$88:$R$110,표4[[#This Row],[제품명]])</f>
        <v>0</v>
      </c>
      <c r="Z744" s="34">
        <f>COUNTIF(사출계획!$S$62:$T$110,표4[[#This Row],[제품명]])</f>
        <v>0</v>
      </c>
      <c r="AA744" s="126"/>
      <c r="AB744" s="126"/>
      <c r="AC744" s="328" t="s">
        <v>3096</v>
      </c>
      <c r="AD744" s="129">
        <f>SUMIF(표4[잉크명],표5[[#This Row],[잉크]],표4[월])</f>
        <v>0</v>
      </c>
      <c r="AE744" s="131">
        <f>SUMIF(표4[잉크명],표5[[#This Row],[잉크]],표4[월-3층])</f>
        <v>0</v>
      </c>
      <c r="AF744" s="131">
        <f>SUMIF(표4[잉크명],표5[[#This Row],[잉크]],표4[월-1층])</f>
        <v>0</v>
      </c>
      <c r="AG744" s="133">
        <f>SUMIF(표4[잉크명],표5[[#This Row],[잉크]],표4[화])</f>
        <v>0</v>
      </c>
      <c r="AH744" s="131">
        <f>SUMIF(표4[잉크명],표5[[#This Row],[잉크]],표4[화-3층])</f>
        <v>0</v>
      </c>
      <c r="AI744" s="131">
        <f>SUMIF(표4[잉크명],표5[[#This Row],[잉크]],표4[화-1층])</f>
        <v>0</v>
      </c>
      <c r="AJ744" s="130">
        <f>SUMIF(표4[잉크명],표5[[#This Row],[잉크]],표4[수])</f>
        <v>0</v>
      </c>
      <c r="AK744" s="131">
        <f>SUMIF(표4[잉크명],표5[[#This Row],[잉크]],표4[수-3층])</f>
        <v>0</v>
      </c>
      <c r="AL744" s="131">
        <f>SUMIF(표4[잉크명],표5[[#This Row],[잉크]],표4[수-1층])</f>
        <v>0</v>
      </c>
      <c r="AM744" s="54">
        <f>SUMIF(표4[잉크명],표5[[#This Row],[잉크]],표4[목])</f>
        <v>0</v>
      </c>
      <c r="AN744" s="131">
        <f>SUMIF(표4[잉크명],표5[[#This Row],[잉크]],표4[목-3층])</f>
        <v>0</v>
      </c>
      <c r="AO744" s="131">
        <f>SUMIF(표4[잉크명],표5[[#This Row],[잉크]],표4[목-1층])</f>
        <v>0</v>
      </c>
      <c r="AP744" s="54">
        <f>SUMIF(표4[잉크명],표5[[#This Row],[잉크]],표4[금])</f>
        <v>0</v>
      </c>
      <c r="AQ744" s="131">
        <f>SUMIF(표4[잉크명],표5[[#This Row],[잉크]],표4[금-3층])</f>
        <v>0</v>
      </c>
      <c r="AR744" s="131">
        <f>SUMIF(표4[잉크명],표5[[#This Row],[잉크]],표4[금-1층])</f>
        <v>0</v>
      </c>
      <c r="AS744" s="54">
        <f>SUMIF(표4[잉크명],표5[[#This Row],[잉크]],표4[토])</f>
        <v>0</v>
      </c>
      <c r="AT744" s="131">
        <f>SUMIF(표4[잉크명],표5[[#This Row],[잉크]],표4[토-3층])</f>
        <v>0</v>
      </c>
      <c r="AU744" s="131">
        <f>SUMIF(표4[잉크명],표5[[#This Row],[잉크]],표4[토-1층])</f>
        <v>0</v>
      </c>
      <c r="AV744" s="54">
        <f>SUMIF(표4[잉크명],표5[[#This Row],[잉크]],표4[일])</f>
        <v>0</v>
      </c>
      <c r="AW744" s="131">
        <f>SUMIF(표4[잉크명],표5[[#This Row],[잉크]],표4[일-3층])</f>
        <v>0</v>
      </c>
      <c r="AX744" s="131">
        <f>SUMIF(표4[잉크명],표5[[#This Row],[잉크]],표4[일-1층])</f>
        <v>0</v>
      </c>
      <c r="AY744" s="54">
        <f>SUMIF(표4[잉크명],표5[[#This Row],[잉크]],표4[차주 월])</f>
        <v>0</v>
      </c>
      <c r="AZ744" s="54">
        <f>SUM(표5[[#This Row],[월]:[차주 월]])</f>
        <v>0</v>
      </c>
    </row>
    <row r="745" spans="2:52" ht="16.5" customHeight="1" x14ac:dyDescent="0.3">
      <c r="B745" s="176" t="s">
        <v>1805</v>
      </c>
      <c r="C745" s="285"/>
      <c r="D745" s="209" t="s">
        <v>1808</v>
      </c>
      <c r="E745" s="54">
        <f>COUNTIF(사출계획!$E$62:$F$110,표4[[#This Row],[제품명]])</f>
        <v>0</v>
      </c>
      <c r="F745" s="131">
        <f>COUNTIF(사출계획!$E$62:$F$87,표4[[#This Row],[제품명]])</f>
        <v>0</v>
      </c>
      <c r="G745" s="131">
        <f>COUNTIF(사출계획!$E$88:$F$110,표4[[#This Row],[제품명]])</f>
        <v>0</v>
      </c>
      <c r="H745" s="54">
        <f>COUNTIF(사출계획!$G$62:$H$110,표4[[#This Row],[제품명]])</f>
        <v>0</v>
      </c>
      <c r="I745" s="132">
        <f>COUNTIF(사출계획!$G$62:$H$87,표4[[#This Row],[제품명]])</f>
        <v>0</v>
      </c>
      <c r="J745" s="132">
        <f>COUNTIF(사출계획!$G$88:$H$110,표4[[#This Row],[제품명]])</f>
        <v>0</v>
      </c>
      <c r="K745" s="54">
        <f>COUNTIF(사출계획!$I$62:$J$110,표4[[#This Row],[제품명]])</f>
        <v>0</v>
      </c>
      <c r="L745" s="131">
        <f>COUNTIF(사출계획!$I$62:$J$87,표4[[#This Row],[제품명]])</f>
        <v>0</v>
      </c>
      <c r="M745" s="131">
        <f>COUNTIF(사출계획!$I$88:$J$110,표4[[#This Row],[제품명]])</f>
        <v>0</v>
      </c>
      <c r="N745" s="129">
        <f>COUNTIF(사출계획!$K$62:$L$110,표4[[#This Row],[제품명]])</f>
        <v>0</v>
      </c>
      <c r="O745" s="131">
        <f>COUNTIF(사출계획!$K$62:$L$87,표4[[#This Row],[제품명]])</f>
        <v>0</v>
      </c>
      <c r="P745" s="131">
        <f>COUNTIF(사출계획!$K$88:$L$110,표4[[#This Row],[제품명]])</f>
        <v>0</v>
      </c>
      <c r="Q745" s="130">
        <f>COUNTIF(사출계획!$M$62:$N$110,표4[[#This Row],[제품명]])</f>
        <v>0</v>
      </c>
      <c r="R745" s="131">
        <f>COUNTIF(사출계획!$M$62:$N$87,표4[[#This Row],[제품명]])</f>
        <v>0</v>
      </c>
      <c r="S745" s="131">
        <f>COUNTIF(사출계획!$M$88:$N$110,표4[[#This Row],[제품명]])</f>
        <v>0</v>
      </c>
      <c r="T745" s="54">
        <f>COUNTIF(사출계획!$O$62:$P$110,표4[[#This Row],[제품명]])</f>
        <v>0</v>
      </c>
      <c r="U745" s="131">
        <f>COUNTIF(사출계획!$O$62:$P$87,표4[[#This Row],[제품명]])</f>
        <v>0</v>
      </c>
      <c r="V745" s="131">
        <f>COUNTIF(사출계획!$O$88:$P$110,표4[[#This Row],[제품명]])</f>
        <v>0</v>
      </c>
      <c r="W745" s="54">
        <f>COUNTIF(사출계획!$Q$62:$R$110,표4[[#This Row],[제품명]])</f>
        <v>0</v>
      </c>
      <c r="X745" s="131">
        <f>COUNTIF(사출계획!$Q$62:$R$87,표4[[#This Row],[제품명]])</f>
        <v>0</v>
      </c>
      <c r="Y745" s="131">
        <f>COUNTIF(사출계획!$Q$88:$R$110,표4[[#This Row],[제품명]])</f>
        <v>0</v>
      </c>
      <c r="Z745" s="54">
        <f>COUNTIF(사출계획!$S$62:$T$110,표4[[#This Row],[제품명]])</f>
        <v>0</v>
      </c>
      <c r="AA745" s="126"/>
      <c r="AB745" s="126"/>
      <c r="AC745" s="328" t="s">
        <v>3097</v>
      </c>
      <c r="AD745" s="129">
        <f>SUMIF(표4[잉크명],표5[[#This Row],[잉크]],표4[월])</f>
        <v>0</v>
      </c>
      <c r="AE745" s="131">
        <f>SUMIF(표4[잉크명],표5[[#This Row],[잉크]],표4[월-3층])</f>
        <v>0</v>
      </c>
      <c r="AF745" s="131">
        <f>SUMIF(표4[잉크명],표5[[#This Row],[잉크]],표4[월-1층])</f>
        <v>0</v>
      </c>
      <c r="AG745" s="133">
        <f>SUMIF(표4[잉크명],표5[[#This Row],[잉크]],표4[화])</f>
        <v>0</v>
      </c>
      <c r="AH745" s="131">
        <f>SUMIF(표4[잉크명],표5[[#This Row],[잉크]],표4[화-3층])</f>
        <v>0</v>
      </c>
      <c r="AI745" s="131">
        <f>SUMIF(표4[잉크명],표5[[#This Row],[잉크]],표4[화-1층])</f>
        <v>0</v>
      </c>
      <c r="AJ745" s="130">
        <f>SUMIF(표4[잉크명],표5[[#This Row],[잉크]],표4[수])</f>
        <v>0</v>
      </c>
      <c r="AK745" s="131">
        <f>SUMIF(표4[잉크명],표5[[#This Row],[잉크]],표4[수-3층])</f>
        <v>0</v>
      </c>
      <c r="AL745" s="131">
        <f>SUMIF(표4[잉크명],표5[[#This Row],[잉크]],표4[수-1층])</f>
        <v>0</v>
      </c>
      <c r="AM745" s="54">
        <f>SUMIF(표4[잉크명],표5[[#This Row],[잉크]],표4[목])</f>
        <v>0</v>
      </c>
      <c r="AN745" s="131">
        <f>SUMIF(표4[잉크명],표5[[#This Row],[잉크]],표4[목-3층])</f>
        <v>0</v>
      </c>
      <c r="AO745" s="131">
        <f>SUMIF(표4[잉크명],표5[[#This Row],[잉크]],표4[목-1층])</f>
        <v>0</v>
      </c>
      <c r="AP745" s="54">
        <f>SUMIF(표4[잉크명],표5[[#This Row],[잉크]],표4[금])</f>
        <v>0</v>
      </c>
      <c r="AQ745" s="131">
        <f>SUMIF(표4[잉크명],표5[[#This Row],[잉크]],표4[금-3층])</f>
        <v>0</v>
      </c>
      <c r="AR745" s="131">
        <f>SUMIF(표4[잉크명],표5[[#This Row],[잉크]],표4[금-1층])</f>
        <v>0</v>
      </c>
      <c r="AS745" s="54">
        <f>SUMIF(표4[잉크명],표5[[#This Row],[잉크]],표4[토])</f>
        <v>0</v>
      </c>
      <c r="AT745" s="131">
        <f>SUMIF(표4[잉크명],표5[[#This Row],[잉크]],표4[토-3층])</f>
        <v>0</v>
      </c>
      <c r="AU745" s="131">
        <f>SUMIF(표4[잉크명],표5[[#This Row],[잉크]],표4[토-1층])</f>
        <v>0</v>
      </c>
      <c r="AV745" s="54">
        <f>SUMIF(표4[잉크명],표5[[#This Row],[잉크]],표4[일])</f>
        <v>0</v>
      </c>
      <c r="AW745" s="131">
        <f>SUMIF(표4[잉크명],표5[[#This Row],[잉크]],표4[일-3층])</f>
        <v>0</v>
      </c>
      <c r="AX745" s="131">
        <f>SUMIF(표4[잉크명],표5[[#This Row],[잉크]],표4[일-1층])</f>
        <v>0</v>
      </c>
      <c r="AY745" s="54">
        <f>SUMIF(표4[잉크명],표5[[#This Row],[잉크]],표4[차주 월])</f>
        <v>0</v>
      </c>
      <c r="AZ745" s="54">
        <f>SUM(표5[[#This Row],[월]:[차주 월]])</f>
        <v>0</v>
      </c>
    </row>
    <row r="746" spans="2:52" x14ac:dyDescent="0.3">
      <c r="B746" s="56" t="s">
        <v>1814</v>
      </c>
      <c r="C746" s="282"/>
      <c r="D746" s="210" t="s">
        <v>1813</v>
      </c>
      <c r="E746" s="54">
        <f>COUNTIF(사출계획!$E$62:$F$110,표4[[#This Row],[제품명]])</f>
        <v>0</v>
      </c>
      <c r="F746" s="131">
        <f>COUNTIF(사출계획!$E$62:$F$87,표4[[#This Row],[제품명]])</f>
        <v>0</v>
      </c>
      <c r="G746" s="131">
        <f>COUNTIF(사출계획!$E$88:$F$110,표4[[#This Row],[제품명]])</f>
        <v>0</v>
      </c>
      <c r="H746" s="54">
        <f>COUNTIF(사출계획!$G$62:$H$110,표4[[#This Row],[제품명]])</f>
        <v>0</v>
      </c>
      <c r="I746" s="132">
        <f>COUNTIF(사출계획!$G$62:$H$87,표4[[#This Row],[제품명]])</f>
        <v>0</v>
      </c>
      <c r="J746" s="132">
        <f>COUNTIF(사출계획!$G$88:$H$110,표4[[#This Row],[제품명]])</f>
        <v>0</v>
      </c>
      <c r="K746" s="54">
        <f>COUNTIF(사출계획!$I$62:$J$110,표4[[#This Row],[제품명]])</f>
        <v>0</v>
      </c>
      <c r="L746" s="131">
        <f>COUNTIF(사출계획!$I$62:$J$87,표4[[#This Row],[제품명]])</f>
        <v>0</v>
      </c>
      <c r="M746" s="131">
        <f>COUNTIF(사출계획!$I$88:$J$110,표4[[#This Row],[제품명]])</f>
        <v>0</v>
      </c>
      <c r="N746" s="129">
        <f>COUNTIF(사출계획!$K$62:$L$110,표4[[#This Row],[제품명]])</f>
        <v>0</v>
      </c>
      <c r="O746" s="131">
        <f>COUNTIF(사출계획!$K$62:$L$87,표4[[#This Row],[제품명]])</f>
        <v>0</v>
      </c>
      <c r="P746" s="131">
        <f>COUNTIF(사출계획!$K$88:$L$110,표4[[#This Row],[제품명]])</f>
        <v>0</v>
      </c>
      <c r="Q746" s="130">
        <f>COUNTIF(사출계획!$M$62:$N$110,표4[[#This Row],[제품명]])</f>
        <v>0</v>
      </c>
      <c r="R746" s="131">
        <f>COUNTIF(사출계획!$M$62:$N$87,표4[[#This Row],[제품명]])</f>
        <v>0</v>
      </c>
      <c r="S746" s="131">
        <f>COUNTIF(사출계획!$M$88:$N$110,표4[[#This Row],[제품명]])</f>
        <v>0</v>
      </c>
      <c r="T746" s="54">
        <f>COUNTIF(사출계획!$O$62:$P$110,표4[[#This Row],[제품명]])</f>
        <v>0</v>
      </c>
      <c r="U746" s="131">
        <f>COUNTIF(사출계획!$O$62:$P$87,표4[[#This Row],[제품명]])</f>
        <v>0</v>
      </c>
      <c r="V746" s="131">
        <f>COUNTIF(사출계획!$O$88:$P$110,표4[[#This Row],[제품명]])</f>
        <v>0</v>
      </c>
      <c r="W746" s="54">
        <f>COUNTIF(사출계획!$Q$62:$R$110,표4[[#This Row],[제품명]])</f>
        <v>0</v>
      </c>
      <c r="X746" s="131">
        <f>COUNTIF(사출계획!$Q$62:$R$87,표4[[#This Row],[제품명]])</f>
        <v>0</v>
      </c>
      <c r="Y746" s="131">
        <f>COUNTIF(사출계획!$Q$88:$R$110,표4[[#This Row],[제품명]])</f>
        <v>0</v>
      </c>
      <c r="Z746" s="54">
        <f>COUNTIF(사출계획!$S$62:$T$110,표4[[#This Row],[제품명]])</f>
        <v>0</v>
      </c>
      <c r="AA746" s="126"/>
      <c r="AB746" s="126"/>
      <c r="AC746" s="329" t="s">
        <v>3103</v>
      </c>
      <c r="AD746" s="129">
        <f>SUMIF(표4[잉크명],표5[[#This Row],[잉크]],표4[월])</f>
        <v>0</v>
      </c>
      <c r="AE746" s="131">
        <f>SUMIF(표4[잉크명],표5[[#This Row],[잉크]],표4[월-3층])</f>
        <v>0</v>
      </c>
      <c r="AF746" s="131">
        <f>SUMIF(표4[잉크명],표5[[#This Row],[잉크]],표4[월-1층])</f>
        <v>0</v>
      </c>
      <c r="AG746" s="133">
        <f>SUMIF(표4[잉크명],표5[[#This Row],[잉크]],표4[화])</f>
        <v>0</v>
      </c>
      <c r="AH746" s="131">
        <f>SUMIF(표4[잉크명],표5[[#This Row],[잉크]],표4[화-3층])</f>
        <v>0</v>
      </c>
      <c r="AI746" s="131">
        <f>SUMIF(표4[잉크명],표5[[#This Row],[잉크]],표4[화-1층])</f>
        <v>0</v>
      </c>
      <c r="AJ746" s="130">
        <f>SUMIF(표4[잉크명],표5[[#This Row],[잉크]],표4[수])</f>
        <v>0</v>
      </c>
      <c r="AK746" s="131">
        <f>SUMIF(표4[잉크명],표5[[#This Row],[잉크]],표4[수-3층])</f>
        <v>0</v>
      </c>
      <c r="AL746" s="131">
        <f>SUMIF(표4[잉크명],표5[[#This Row],[잉크]],표4[수-1층])</f>
        <v>0</v>
      </c>
      <c r="AM746" s="54">
        <f>SUMIF(표4[잉크명],표5[[#This Row],[잉크]],표4[목])</f>
        <v>0</v>
      </c>
      <c r="AN746" s="131">
        <f>SUMIF(표4[잉크명],표5[[#This Row],[잉크]],표4[목-3층])</f>
        <v>0</v>
      </c>
      <c r="AO746" s="131">
        <f>SUMIF(표4[잉크명],표5[[#This Row],[잉크]],표4[목-1층])</f>
        <v>0</v>
      </c>
      <c r="AP746" s="54">
        <f>SUMIF(표4[잉크명],표5[[#This Row],[잉크]],표4[금])</f>
        <v>0</v>
      </c>
      <c r="AQ746" s="131">
        <f>SUMIF(표4[잉크명],표5[[#This Row],[잉크]],표4[금-3층])</f>
        <v>0</v>
      </c>
      <c r="AR746" s="131">
        <f>SUMIF(표4[잉크명],표5[[#This Row],[잉크]],표4[금-1층])</f>
        <v>0</v>
      </c>
      <c r="AS746" s="54">
        <f>SUMIF(표4[잉크명],표5[[#This Row],[잉크]],표4[토])</f>
        <v>0</v>
      </c>
      <c r="AT746" s="131">
        <f>SUMIF(표4[잉크명],표5[[#This Row],[잉크]],표4[토-3층])</f>
        <v>0</v>
      </c>
      <c r="AU746" s="131">
        <f>SUMIF(표4[잉크명],표5[[#This Row],[잉크]],표4[토-1층])</f>
        <v>0</v>
      </c>
      <c r="AV746" s="54">
        <f>SUMIF(표4[잉크명],표5[[#This Row],[잉크]],표4[일])</f>
        <v>0</v>
      </c>
      <c r="AW746" s="131">
        <f>SUMIF(표4[잉크명],표5[[#This Row],[잉크]],표4[일-3층])</f>
        <v>0</v>
      </c>
      <c r="AX746" s="131">
        <f>SUMIF(표4[잉크명],표5[[#This Row],[잉크]],표4[일-1층])</f>
        <v>0</v>
      </c>
      <c r="AY746" s="54">
        <f>SUMIF(표4[잉크명],표5[[#This Row],[잉크]],표4[차주 월])</f>
        <v>0</v>
      </c>
      <c r="AZ746" s="54">
        <f>SUM(표5[[#This Row],[월]:[차주 월]])</f>
        <v>0</v>
      </c>
    </row>
    <row r="747" spans="2:52" x14ac:dyDescent="0.3">
      <c r="B747" s="56" t="s">
        <v>4433</v>
      </c>
      <c r="C747" s="282"/>
      <c r="D747" s="210" t="s">
        <v>1819</v>
      </c>
      <c r="E747" s="54">
        <f>COUNTIF(사출계획!$E$62:$F$110,표4[[#This Row],[제품명]])</f>
        <v>0</v>
      </c>
      <c r="F747" s="131">
        <f>COUNTIF(사출계획!$E$62:$F$87,표4[[#This Row],[제품명]])</f>
        <v>0</v>
      </c>
      <c r="G747" s="131">
        <f>COUNTIF(사출계획!$E$88:$F$110,표4[[#This Row],[제품명]])</f>
        <v>0</v>
      </c>
      <c r="H747" s="54">
        <f>COUNTIF(사출계획!$G$62:$H$110,표4[[#This Row],[제품명]])</f>
        <v>0</v>
      </c>
      <c r="I747" s="132">
        <f>COUNTIF(사출계획!$G$62:$H$87,표4[[#This Row],[제품명]])</f>
        <v>0</v>
      </c>
      <c r="J747" s="132">
        <f>COUNTIF(사출계획!$G$88:$H$110,표4[[#This Row],[제품명]])</f>
        <v>0</v>
      </c>
      <c r="K747" s="54">
        <f>COUNTIF(사출계획!$I$62:$J$110,표4[[#This Row],[제품명]])</f>
        <v>0</v>
      </c>
      <c r="L747" s="131">
        <f>COUNTIF(사출계획!$I$62:$J$87,표4[[#This Row],[제품명]])</f>
        <v>0</v>
      </c>
      <c r="M747" s="131">
        <f>COUNTIF(사출계획!$I$88:$J$110,표4[[#This Row],[제품명]])</f>
        <v>0</v>
      </c>
      <c r="N747" s="129">
        <f>COUNTIF(사출계획!$K$62:$L$110,표4[[#This Row],[제품명]])</f>
        <v>0</v>
      </c>
      <c r="O747" s="131">
        <f>COUNTIF(사출계획!$K$62:$L$87,표4[[#This Row],[제품명]])</f>
        <v>0</v>
      </c>
      <c r="P747" s="131">
        <f>COUNTIF(사출계획!$K$88:$L$110,표4[[#This Row],[제품명]])</f>
        <v>0</v>
      </c>
      <c r="Q747" s="130">
        <f>COUNTIF(사출계획!$M$62:$N$110,표4[[#This Row],[제품명]])</f>
        <v>0</v>
      </c>
      <c r="R747" s="131">
        <f>COUNTIF(사출계획!$M$62:$N$87,표4[[#This Row],[제품명]])</f>
        <v>0</v>
      </c>
      <c r="S747" s="131">
        <f>COUNTIF(사출계획!$M$88:$N$110,표4[[#This Row],[제품명]])</f>
        <v>0</v>
      </c>
      <c r="T747" s="54">
        <f>COUNTIF(사출계획!$O$62:$P$110,표4[[#This Row],[제품명]])</f>
        <v>0</v>
      </c>
      <c r="U747" s="131">
        <f>COUNTIF(사출계획!$O$62:$P$87,표4[[#This Row],[제품명]])</f>
        <v>0</v>
      </c>
      <c r="V747" s="131">
        <f>COUNTIF(사출계획!$O$88:$P$110,표4[[#This Row],[제품명]])</f>
        <v>0</v>
      </c>
      <c r="W747" s="54">
        <f>COUNTIF(사출계획!$Q$62:$R$110,표4[[#This Row],[제품명]])</f>
        <v>0</v>
      </c>
      <c r="X747" s="131">
        <f>COUNTIF(사출계획!$Q$62:$R$87,표4[[#This Row],[제품명]])</f>
        <v>0</v>
      </c>
      <c r="Y747" s="131">
        <f>COUNTIF(사출계획!$Q$88:$R$110,표4[[#This Row],[제품명]])</f>
        <v>0</v>
      </c>
      <c r="Z747" s="54">
        <f>COUNTIF(사출계획!$S$62:$T$110,표4[[#This Row],[제품명]])</f>
        <v>0</v>
      </c>
      <c r="AA747" s="126"/>
      <c r="AB747" s="126"/>
      <c r="AC747" s="329" t="s">
        <v>3104</v>
      </c>
      <c r="AD747" s="129">
        <f>SUMIF(표4[잉크명],표5[[#This Row],[잉크]],표4[월])</f>
        <v>0</v>
      </c>
      <c r="AE747" s="131">
        <f>SUMIF(표4[잉크명],표5[[#This Row],[잉크]],표4[월-3층])</f>
        <v>0</v>
      </c>
      <c r="AF747" s="131">
        <f>SUMIF(표4[잉크명],표5[[#This Row],[잉크]],표4[월-1층])</f>
        <v>0</v>
      </c>
      <c r="AG747" s="133">
        <f>SUMIF(표4[잉크명],표5[[#This Row],[잉크]],표4[화])</f>
        <v>0</v>
      </c>
      <c r="AH747" s="131">
        <f>SUMIF(표4[잉크명],표5[[#This Row],[잉크]],표4[화-3층])</f>
        <v>0</v>
      </c>
      <c r="AI747" s="131">
        <f>SUMIF(표4[잉크명],표5[[#This Row],[잉크]],표4[화-1층])</f>
        <v>0</v>
      </c>
      <c r="AJ747" s="130">
        <f>SUMIF(표4[잉크명],표5[[#This Row],[잉크]],표4[수])</f>
        <v>0</v>
      </c>
      <c r="AK747" s="131">
        <f>SUMIF(표4[잉크명],표5[[#This Row],[잉크]],표4[수-3층])</f>
        <v>0</v>
      </c>
      <c r="AL747" s="131">
        <f>SUMIF(표4[잉크명],표5[[#This Row],[잉크]],표4[수-1층])</f>
        <v>0</v>
      </c>
      <c r="AM747" s="54">
        <f>SUMIF(표4[잉크명],표5[[#This Row],[잉크]],표4[목])</f>
        <v>0</v>
      </c>
      <c r="AN747" s="131">
        <f>SUMIF(표4[잉크명],표5[[#This Row],[잉크]],표4[목-3층])</f>
        <v>0</v>
      </c>
      <c r="AO747" s="131">
        <f>SUMIF(표4[잉크명],표5[[#This Row],[잉크]],표4[목-1층])</f>
        <v>0</v>
      </c>
      <c r="AP747" s="54">
        <f>SUMIF(표4[잉크명],표5[[#This Row],[잉크]],표4[금])</f>
        <v>0</v>
      </c>
      <c r="AQ747" s="131">
        <f>SUMIF(표4[잉크명],표5[[#This Row],[잉크]],표4[금-3층])</f>
        <v>0</v>
      </c>
      <c r="AR747" s="131">
        <f>SUMIF(표4[잉크명],표5[[#This Row],[잉크]],표4[금-1층])</f>
        <v>0</v>
      </c>
      <c r="AS747" s="54">
        <f>SUMIF(표4[잉크명],표5[[#This Row],[잉크]],표4[토])</f>
        <v>0</v>
      </c>
      <c r="AT747" s="131">
        <f>SUMIF(표4[잉크명],표5[[#This Row],[잉크]],표4[토-3층])</f>
        <v>0</v>
      </c>
      <c r="AU747" s="131">
        <f>SUMIF(표4[잉크명],표5[[#This Row],[잉크]],표4[토-1층])</f>
        <v>0</v>
      </c>
      <c r="AV747" s="54">
        <f>SUMIF(표4[잉크명],표5[[#This Row],[잉크]],표4[일])</f>
        <v>0</v>
      </c>
      <c r="AW747" s="131">
        <f>SUMIF(표4[잉크명],표5[[#This Row],[잉크]],표4[일-3층])</f>
        <v>0</v>
      </c>
      <c r="AX747" s="131">
        <f>SUMIF(표4[잉크명],표5[[#This Row],[잉크]],표4[일-1층])</f>
        <v>0</v>
      </c>
      <c r="AY747" s="54">
        <f>SUMIF(표4[잉크명],표5[[#This Row],[잉크]],표4[차주 월])</f>
        <v>0</v>
      </c>
      <c r="AZ747" s="54">
        <f>SUM(표5[[#This Row],[월]:[차주 월]])</f>
        <v>0</v>
      </c>
    </row>
    <row r="748" spans="2:52" x14ac:dyDescent="0.3">
      <c r="B748" s="56" t="s">
        <v>1820</v>
      </c>
      <c r="C748" s="282"/>
      <c r="D748" s="210" t="s">
        <v>3888</v>
      </c>
      <c r="E748" s="54">
        <f>COUNTIF(사출계획!$E$62:$F$110,표4[[#This Row],[제품명]])</f>
        <v>0</v>
      </c>
      <c r="F748" s="131">
        <f>COUNTIF(사출계획!$E$62:$F$87,표4[[#This Row],[제품명]])</f>
        <v>0</v>
      </c>
      <c r="G748" s="131">
        <f>COUNTIF(사출계획!$E$88:$F$110,표4[[#This Row],[제품명]])</f>
        <v>0</v>
      </c>
      <c r="H748" s="54">
        <f>COUNTIF(사출계획!$G$62:$H$110,표4[[#This Row],[제품명]])</f>
        <v>0</v>
      </c>
      <c r="I748" s="132">
        <f>COUNTIF(사출계획!$G$62:$H$87,표4[[#This Row],[제품명]])</f>
        <v>0</v>
      </c>
      <c r="J748" s="132">
        <f>COUNTIF(사출계획!$G$88:$H$110,표4[[#This Row],[제품명]])</f>
        <v>0</v>
      </c>
      <c r="K748" s="54">
        <f>COUNTIF(사출계획!$I$62:$J$110,표4[[#This Row],[제품명]])</f>
        <v>0</v>
      </c>
      <c r="L748" s="131">
        <f>COUNTIF(사출계획!$I$62:$J$87,표4[[#This Row],[제품명]])</f>
        <v>0</v>
      </c>
      <c r="M748" s="131">
        <f>COUNTIF(사출계획!$I$88:$J$110,표4[[#This Row],[제품명]])</f>
        <v>0</v>
      </c>
      <c r="N748" s="129">
        <f>COUNTIF(사출계획!$K$62:$L$110,표4[[#This Row],[제품명]])</f>
        <v>0</v>
      </c>
      <c r="O748" s="131">
        <f>COUNTIF(사출계획!$K$62:$L$87,표4[[#This Row],[제품명]])</f>
        <v>0</v>
      </c>
      <c r="P748" s="131">
        <f>COUNTIF(사출계획!$K$88:$L$110,표4[[#This Row],[제품명]])</f>
        <v>0</v>
      </c>
      <c r="Q748" s="130">
        <f>COUNTIF(사출계획!$M$62:$N$110,표4[[#This Row],[제품명]])</f>
        <v>0</v>
      </c>
      <c r="R748" s="131">
        <f>COUNTIF(사출계획!$M$62:$N$87,표4[[#This Row],[제품명]])</f>
        <v>0</v>
      </c>
      <c r="S748" s="131">
        <f>COUNTIF(사출계획!$M$88:$N$110,표4[[#This Row],[제품명]])</f>
        <v>0</v>
      </c>
      <c r="T748" s="54">
        <f>COUNTIF(사출계획!$O$62:$P$110,표4[[#This Row],[제품명]])</f>
        <v>0</v>
      </c>
      <c r="U748" s="131">
        <f>COUNTIF(사출계획!$O$62:$P$87,표4[[#This Row],[제품명]])</f>
        <v>0</v>
      </c>
      <c r="V748" s="131">
        <f>COUNTIF(사출계획!$O$88:$P$110,표4[[#This Row],[제품명]])</f>
        <v>0</v>
      </c>
      <c r="W748" s="54">
        <f>COUNTIF(사출계획!$Q$62:$R$110,표4[[#This Row],[제품명]])</f>
        <v>0</v>
      </c>
      <c r="X748" s="131">
        <f>COUNTIF(사출계획!$Q$62:$R$87,표4[[#This Row],[제품명]])</f>
        <v>0</v>
      </c>
      <c r="Y748" s="131">
        <f>COUNTIF(사출계획!$Q$88:$R$110,표4[[#This Row],[제품명]])</f>
        <v>0</v>
      </c>
      <c r="Z748" s="54">
        <f>COUNTIF(사출계획!$S$62:$T$110,표4[[#This Row],[제품명]])</f>
        <v>0</v>
      </c>
      <c r="AA748" s="126"/>
      <c r="AB748" s="126"/>
      <c r="AC748" s="329" t="s">
        <v>3106</v>
      </c>
      <c r="AD748" s="129">
        <f>SUMIF(표4[잉크명],표5[[#This Row],[잉크]],표4[월])</f>
        <v>0</v>
      </c>
      <c r="AE748" s="131">
        <f>SUMIF(표4[잉크명],표5[[#This Row],[잉크]],표4[월-3층])</f>
        <v>0</v>
      </c>
      <c r="AF748" s="131">
        <f>SUMIF(표4[잉크명],표5[[#This Row],[잉크]],표4[월-1층])</f>
        <v>0</v>
      </c>
      <c r="AG748" s="133">
        <f>SUMIF(표4[잉크명],표5[[#This Row],[잉크]],표4[화])</f>
        <v>0</v>
      </c>
      <c r="AH748" s="131">
        <f>SUMIF(표4[잉크명],표5[[#This Row],[잉크]],표4[화-3층])</f>
        <v>0</v>
      </c>
      <c r="AI748" s="131">
        <f>SUMIF(표4[잉크명],표5[[#This Row],[잉크]],표4[화-1층])</f>
        <v>0</v>
      </c>
      <c r="AJ748" s="130">
        <f>SUMIF(표4[잉크명],표5[[#This Row],[잉크]],표4[수])</f>
        <v>0</v>
      </c>
      <c r="AK748" s="131">
        <f>SUMIF(표4[잉크명],표5[[#This Row],[잉크]],표4[수-3층])</f>
        <v>0</v>
      </c>
      <c r="AL748" s="131">
        <f>SUMIF(표4[잉크명],표5[[#This Row],[잉크]],표4[수-1층])</f>
        <v>0</v>
      </c>
      <c r="AM748" s="54">
        <f>SUMIF(표4[잉크명],표5[[#This Row],[잉크]],표4[목])</f>
        <v>0</v>
      </c>
      <c r="AN748" s="131">
        <f>SUMIF(표4[잉크명],표5[[#This Row],[잉크]],표4[목-3층])</f>
        <v>0</v>
      </c>
      <c r="AO748" s="131">
        <f>SUMIF(표4[잉크명],표5[[#This Row],[잉크]],표4[목-1층])</f>
        <v>0</v>
      </c>
      <c r="AP748" s="54">
        <f>SUMIF(표4[잉크명],표5[[#This Row],[잉크]],표4[금])</f>
        <v>0</v>
      </c>
      <c r="AQ748" s="131">
        <f>SUMIF(표4[잉크명],표5[[#This Row],[잉크]],표4[금-3층])</f>
        <v>0</v>
      </c>
      <c r="AR748" s="131">
        <f>SUMIF(표4[잉크명],표5[[#This Row],[잉크]],표4[금-1층])</f>
        <v>0</v>
      </c>
      <c r="AS748" s="54">
        <f>SUMIF(표4[잉크명],표5[[#This Row],[잉크]],표4[토])</f>
        <v>0</v>
      </c>
      <c r="AT748" s="131">
        <f>SUMIF(표4[잉크명],표5[[#This Row],[잉크]],표4[토-3층])</f>
        <v>0</v>
      </c>
      <c r="AU748" s="131">
        <f>SUMIF(표4[잉크명],표5[[#This Row],[잉크]],표4[토-1층])</f>
        <v>0</v>
      </c>
      <c r="AV748" s="54">
        <f>SUMIF(표4[잉크명],표5[[#This Row],[잉크]],표4[일])</f>
        <v>0</v>
      </c>
      <c r="AW748" s="131">
        <f>SUMIF(표4[잉크명],표5[[#This Row],[잉크]],표4[일-3층])</f>
        <v>0</v>
      </c>
      <c r="AX748" s="131">
        <f>SUMIF(표4[잉크명],표5[[#This Row],[잉크]],표4[일-1층])</f>
        <v>0</v>
      </c>
      <c r="AY748" s="54">
        <f>SUMIF(표4[잉크명],표5[[#This Row],[잉크]],표4[차주 월])</f>
        <v>0</v>
      </c>
      <c r="AZ748" s="54">
        <f>SUM(표5[[#This Row],[월]:[차주 월]])</f>
        <v>0</v>
      </c>
    </row>
    <row r="749" spans="2:52" x14ac:dyDescent="0.3">
      <c r="B749" s="56" t="s">
        <v>1820</v>
      </c>
      <c r="C749" s="282"/>
      <c r="D749" s="210" t="s">
        <v>3998</v>
      </c>
      <c r="E749" s="54">
        <f>COUNTIF(사출계획!$E$62:$F$110,표4[[#This Row],[제품명]])</f>
        <v>0</v>
      </c>
      <c r="F749" s="131">
        <f>COUNTIF(사출계획!$E$62:$F$87,표4[[#This Row],[제품명]])</f>
        <v>0</v>
      </c>
      <c r="G749" s="131">
        <f>COUNTIF(사출계획!$E$88:$F$110,표4[[#This Row],[제품명]])</f>
        <v>0</v>
      </c>
      <c r="H749" s="54">
        <f>COUNTIF(사출계획!$G$62:$H$110,표4[[#This Row],[제품명]])</f>
        <v>0</v>
      </c>
      <c r="I749" s="132">
        <f>COUNTIF(사출계획!$G$62:$H$87,표4[[#This Row],[제품명]])</f>
        <v>0</v>
      </c>
      <c r="J749" s="132">
        <f>COUNTIF(사출계획!$G$88:$H$110,표4[[#This Row],[제품명]])</f>
        <v>0</v>
      </c>
      <c r="K749" s="54">
        <f>COUNTIF(사출계획!$I$62:$J$110,표4[[#This Row],[제품명]])</f>
        <v>0</v>
      </c>
      <c r="L749" s="131">
        <f>COUNTIF(사출계획!$I$62:$J$87,표4[[#This Row],[제품명]])</f>
        <v>0</v>
      </c>
      <c r="M749" s="131">
        <f>COUNTIF(사출계획!$I$88:$J$110,표4[[#This Row],[제품명]])</f>
        <v>0</v>
      </c>
      <c r="N749" s="129">
        <f>COUNTIF(사출계획!$K$62:$L$110,표4[[#This Row],[제품명]])</f>
        <v>0</v>
      </c>
      <c r="O749" s="131">
        <f>COUNTIF(사출계획!$K$62:$L$87,표4[[#This Row],[제품명]])</f>
        <v>0</v>
      </c>
      <c r="P749" s="131">
        <f>COUNTIF(사출계획!$K$88:$L$110,표4[[#This Row],[제품명]])</f>
        <v>0</v>
      </c>
      <c r="Q749" s="130">
        <f>COUNTIF(사출계획!$M$62:$N$110,표4[[#This Row],[제품명]])</f>
        <v>0</v>
      </c>
      <c r="R749" s="131">
        <f>COUNTIF(사출계획!$M$62:$N$87,표4[[#This Row],[제품명]])</f>
        <v>0</v>
      </c>
      <c r="S749" s="131">
        <f>COUNTIF(사출계획!$M$88:$N$110,표4[[#This Row],[제품명]])</f>
        <v>0</v>
      </c>
      <c r="T749" s="54">
        <f>COUNTIF(사출계획!$O$62:$P$110,표4[[#This Row],[제품명]])</f>
        <v>0</v>
      </c>
      <c r="U749" s="131">
        <f>COUNTIF(사출계획!$O$62:$P$87,표4[[#This Row],[제품명]])</f>
        <v>0</v>
      </c>
      <c r="V749" s="131">
        <f>COUNTIF(사출계획!$O$88:$P$110,표4[[#This Row],[제품명]])</f>
        <v>0</v>
      </c>
      <c r="W749" s="54">
        <f>COUNTIF(사출계획!$Q$62:$R$110,표4[[#This Row],[제품명]])</f>
        <v>0</v>
      </c>
      <c r="X749" s="131">
        <f>COUNTIF(사출계획!$Q$62:$R$87,표4[[#This Row],[제품명]])</f>
        <v>0</v>
      </c>
      <c r="Y749" s="131">
        <f>COUNTIF(사출계획!$Q$88:$R$110,표4[[#This Row],[제품명]])</f>
        <v>0</v>
      </c>
      <c r="Z749" s="54">
        <f>COUNTIF(사출계획!$S$62:$T$110,표4[[#This Row],[제품명]])</f>
        <v>0</v>
      </c>
      <c r="AA749" s="126"/>
      <c r="AB749" s="126"/>
      <c r="AC749" s="330" t="s">
        <v>3113</v>
      </c>
      <c r="AD749" s="129">
        <f>SUMIF(표4[잉크명],표5[[#This Row],[잉크]],표4[월])</f>
        <v>0</v>
      </c>
      <c r="AE749" s="131">
        <f>SUMIF(표4[잉크명],표5[[#This Row],[잉크]],표4[월-3층])</f>
        <v>0</v>
      </c>
      <c r="AF749" s="131">
        <f>SUMIF(표4[잉크명],표5[[#This Row],[잉크]],표4[월-1층])</f>
        <v>0</v>
      </c>
      <c r="AG749" s="133">
        <f>SUMIF(표4[잉크명],표5[[#This Row],[잉크]],표4[화])</f>
        <v>0</v>
      </c>
      <c r="AH749" s="131">
        <f>SUMIF(표4[잉크명],표5[[#This Row],[잉크]],표4[화-3층])</f>
        <v>0</v>
      </c>
      <c r="AI749" s="131">
        <f>SUMIF(표4[잉크명],표5[[#This Row],[잉크]],표4[화-1층])</f>
        <v>0</v>
      </c>
      <c r="AJ749" s="130">
        <f>SUMIF(표4[잉크명],표5[[#This Row],[잉크]],표4[수])</f>
        <v>0</v>
      </c>
      <c r="AK749" s="131">
        <f>SUMIF(표4[잉크명],표5[[#This Row],[잉크]],표4[수-3층])</f>
        <v>0</v>
      </c>
      <c r="AL749" s="131">
        <f>SUMIF(표4[잉크명],표5[[#This Row],[잉크]],표4[수-1층])</f>
        <v>0</v>
      </c>
      <c r="AM749" s="54">
        <f>SUMIF(표4[잉크명],표5[[#This Row],[잉크]],표4[목])</f>
        <v>0</v>
      </c>
      <c r="AN749" s="131">
        <f>SUMIF(표4[잉크명],표5[[#This Row],[잉크]],표4[목-3층])</f>
        <v>0</v>
      </c>
      <c r="AO749" s="131">
        <f>SUMIF(표4[잉크명],표5[[#This Row],[잉크]],표4[목-1층])</f>
        <v>0</v>
      </c>
      <c r="AP749" s="54">
        <f>SUMIF(표4[잉크명],표5[[#This Row],[잉크]],표4[금])</f>
        <v>0</v>
      </c>
      <c r="AQ749" s="131">
        <f>SUMIF(표4[잉크명],표5[[#This Row],[잉크]],표4[금-3층])</f>
        <v>0</v>
      </c>
      <c r="AR749" s="131">
        <f>SUMIF(표4[잉크명],표5[[#This Row],[잉크]],표4[금-1층])</f>
        <v>0</v>
      </c>
      <c r="AS749" s="54">
        <f>SUMIF(표4[잉크명],표5[[#This Row],[잉크]],표4[토])</f>
        <v>0</v>
      </c>
      <c r="AT749" s="131">
        <f>SUMIF(표4[잉크명],표5[[#This Row],[잉크]],표4[토-3층])</f>
        <v>0</v>
      </c>
      <c r="AU749" s="131">
        <f>SUMIF(표4[잉크명],표5[[#This Row],[잉크]],표4[토-1층])</f>
        <v>0</v>
      </c>
      <c r="AV749" s="54">
        <f>SUMIF(표4[잉크명],표5[[#This Row],[잉크]],표4[일])</f>
        <v>0</v>
      </c>
      <c r="AW749" s="131">
        <f>SUMIF(표4[잉크명],표5[[#This Row],[잉크]],표4[일-3층])</f>
        <v>0</v>
      </c>
      <c r="AX749" s="131">
        <f>SUMIF(표4[잉크명],표5[[#This Row],[잉크]],표4[일-1층])</f>
        <v>0</v>
      </c>
      <c r="AY749" s="54">
        <f>SUMIF(표4[잉크명],표5[[#This Row],[잉크]],표4[차주 월])</f>
        <v>0</v>
      </c>
      <c r="AZ749" s="54">
        <f>SUM(표5[[#This Row],[월]:[차주 월]])</f>
        <v>0</v>
      </c>
    </row>
    <row r="750" spans="2:52" x14ac:dyDescent="0.3">
      <c r="B750" s="56" t="s">
        <v>1828</v>
      </c>
      <c r="C750" s="282"/>
      <c r="D750" s="211" t="s">
        <v>1825</v>
      </c>
      <c r="E750" s="34">
        <f>COUNTIF(사출계획!$E$62:$F$110,표4[[#This Row],[제품명]])</f>
        <v>0</v>
      </c>
      <c r="F750" s="126">
        <f>COUNTIF(사출계획!$E$62:$F$87,표4[[#This Row],[제품명]])</f>
        <v>0</v>
      </c>
      <c r="G750" s="126">
        <f>COUNTIF(사출계획!$E$88:$F$110,표4[[#This Row],[제품명]])</f>
        <v>0</v>
      </c>
      <c r="H750" s="34">
        <f>COUNTIF(사출계획!$G$62:$H$110,표4[[#This Row],[제품명]])</f>
        <v>0</v>
      </c>
      <c r="I750" s="128">
        <f>COUNTIF(사출계획!$G$62:$H$87,표4[[#This Row],[제품명]])</f>
        <v>0</v>
      </c>
      <c r="J750" s="128">
        <f>COUNTIF(사출계획!$G$88:$H$110,표4[[#This Row],[제품명]])</f>
        <v>0</v>
      </c>
      <c r="K750" s="34">
        <f>COUNTIF(사출계획!$I$62:$J$110,표4[[#This Row],[제품명]])</f>
        <v>0</v>
      </c>
      <c r="L750" s="126">
        <f>COUNTIF(사출계획!$I$62:$J$87,표4[[#This Row],[제품명]])</f>
        <v>0</v>
      </c>
      <c r="M750" s="126">
        <f>COUNTIF(사출계획!$I$88:$J$110,표4[[#This Row],[제품명]])</f>
        <v>0</v>
      </c>
      <c r="N750" s="129">
        <f>COUNTIF(사출계획!$K$62:$L$110,표4[[#This Row],[제품명]])</f>
        <v>0</v>
      </c>
      <c r="O750" s="126">
        <f>COUNTIF(사출계획!$K$62:$L$87,표4[[#This Row],[제품명]])</f>
        <v>0</v>
      </c>
      <c r="P750" s="126">
        <f>COUNTIF(사출계획!$K$88:$L$110,표4[[#This Row],[제품명]])</f>
        <v>0</v>
      </c>
      <c r="Q750" s="130">
        <f>COUNTIF(사출계획!$M$62:$N$110,표4[[#This Row],[제품명]])</f>
        <v>0</v>
      </c>
      <c r="R750" s="126">
        <f>COUNTIF(사출계획!$M$62:$N$87,표4[[#This Row],[제품명]])</f>
        <v>0</v>
      </c>
      <c r="S750" s="126">
        <f>COUNTIF(사출계획!$M$88:$N$110,표4[[#This Row],[제품명]])</f>
        <v>0</v>
      </c>
      <c r="T750" s="34">
        <f>COUNTIF(사출계획!$O$62:$P$110,표4[[#This Row],[제품명]])</f>
        <v>0</v>
      </c>
      <c r="U750" s="126">
        <f>COUNTIF(사출계획!$O$62:$P$87,표4[[#This Row],[제품명]])</f>
        <v>0</v>
      </c>
      <c r="V750" s="126">
        <f>COUNTIF(사출계획!$O$88:$P$110,표4[[#This Row],[제품명]])</f>
        <v>0</v>
      </c>
      <c r="W750" s="34">
        <f>COUNTIF(사출계획!$Q$62:$R$110,표4[[#This Row],[제품명]])</f>
        <v>0</v>
      </c>
      <c r="X750" s="126">
        <f>COUNTIF(사출계획!$Q$62:$R$87,표4[[#This Row],[제품명]])</f>
        <v>0</v>
      </c>
      <c r="Y750" s="126">
        <f>COUNTIF(사출계획!$Q$88:$R$110,표4[[#This Row],[제품명]])</f>
        <v>0</v>
      </c>
      <c r="Z750" s="34">
        <f>COUNTIF(사출계획!$S$62:$T$110,표4[[#This Row],[제품명]])</f>
        <v>0</v>
      </c>
      <c r="AA750" s="126"/>
      <c r="AB750" s="126"/>
      <c r="AC750" s="331" t="s">
        <v>3124</v>
      </c>
      <c r="AD750" s="129">
        <f>SUMIF(표4[잉크명],표5[[#This Row],[잉크]],표4[월])</f>
        <v>0</v>
      </c>
      <c r="AE750" s="131">
        <f>SUMIF(표4[잉크명],표5[[#This Row],[잉크]],표4[월-3층])</f>
        <v>0</v>
      </c>
      <c r="AF750" s="131">
        <f>SUMIF(표4[잉크명],표5[[#This Row],[잉크]],표4[월-1층])</f>
        <v>0</v>
      </c>
      <c r="AG750" s="133">
        <f>SUMIF(표4[잉크명],표5[[#This Row],[잉크]],표4[화])</f>
        <v>0</v>
      </c>
      <c r="AH750" s="131">
        <f>SUMIF(표4[잉크명],표5[[#This Row],[잉크]],표4[화-3층])</f>
        <v>0</v>
      </c>
      <c r="AI750" s="131">
        <f>SUMIF(표4[잉크명],표5[[#This Row],[잉크]],표4[화-1층])</f>
        <v>0</v>
      </c>
      <c r="AJ750" s="130">
        <f>SUMIF(표4[잉크명],표5[[#This Row],[잉크]],표4[수])</f>
        <v>0</v>
      </c>
      <c r="AK750" s="131">
        <f>SUMIF(표4[잉크명],표5[[#This Row],[잉크]],표4[수-3층])</f>
        <v>0</v>
      </c>
      <c r="AL750" s="131">
        <f>SUMIF(표4[잉크명],표5[[#This Row],[잉크]],표4[수-1층])</f>
        <v>0</v>
      </c>
      <c r="AM750" s="54">
        <f>SUMIF(표4[잉크명],표5[[#This Row],[잉크]],표4[목])</f>
        <v>0</v>
      </c>
      <c r="AN750" s="131">
        <f>SUMIF(표4[잉크명],표5[[#This Row],[잉크]],표4[목-3층])</f>
        <v>0</v>
      </c>
      <c r="AO750" s="131">
        <f>SUMIF(표4[잉크명],표5[[#This Row],[잉크]],표4[목-1층])</f>
        <v>0</v>
      </c>
      <c r="AP750" s="54">
        <f>SUMIF(표4[잉크명],표5[[#This Row],[잉크]],표4[금])</f>
        <v>0</v>
      </c>
      <c r="AQ750" s="131">
        <f>SUMIF(표4[잉크명],표5[[#This Row],[잉크]],표4[금-3층])</f>
        <v>0</v>
      </c>
      <c r="AR750" s="131">
        <f>SUMIF(표4[잉크명],표5[[#This Row],[잉크]],표4[금-1층])</f>
        <v>0</v>
      </c>
      <c r="AS750" s="54">
        <f>SUMIF(표4[잉크명],표5[[#This Row],[잉크]],표4[토])</f>
        <v>0</v>
      </c>
      <c r="AT750" s="131">
        <f>SUMIF(표4[잉크명],표5[[#This Row],[잉크]],표4[토-3층])</f>
        <v>0</v>
      </c>
      <c r="AU750" s="131">
        <f>SUMIF(표4[잉크명],표5[[#This Row],[잉크]],표4[토-1층])</f>
        <v>0</v>
      </c>
      <c r="AV750" s="54">
        <f>SUMIF(표4[잉크명],표5[[#This Row],[잉크]],표4[일])</f>
        <v>0</v>
      </c>
      <c r="AW750" s="131">
        <f>SUMIF(표4[잉크명],표5[[#This Row],[잉크]],표4[일-3층])</f>
        <v>0</v>
      </c>
      <c r="AX750" s="131">
        <f>SUMIF(표4[잉크명],표5[[#This Row],[잉크]],표4[일-1층])</f>
        <v>0</v>
      </c>
      <c r="AY750" s="54">
        <f>SUMIF(표4[잉크명],표5[[#This Row],[잉크]],표4[차주 월])</f>
        <v>0</v>
      </c>
      <c r="AZ750" s="54">
        <f>SUM(표5[[#This Row],[월]:[차주 월]])</f>
        <v>0</v>
      </c>
    </row>
    <row r="751" spans="2:52" x14ac:dyDescent="0.3">
      <c r="B751" s="56" t="s">
        <v>1828</v>
      </c>
      <c r="C751" s="282"/>
      <c r="D751" s="211" t="s">
        <v>1826</v>
      </c>
      <c r="E751" s="34">
        <f>COUNTIF(사출계획!$E$62:$F$110,표4[[#This Row],[제품명]])</f>
        <v>0</v>
      </c>
      <c r="F751" s="126">
        <f>COUNTIF(사출계획!$E$62:$F$87,표4[[#This Row],[제품명]])</f>
        <v>0</v>
      </c>
      <c r="G751" s="126">
        <f>COUNTIF(사출계획!$E$88:$F$110,표4[[#This Row],[제품명]])</f>
        <v>0</v>
      </c>
      <c r="H751" s="34">
        <f>COUNTIF(사출계획!$G$62:$H$110,표4[[#This Row],[제품명]])</f>
        <v>0</v>
      </c>
      <c r="I751" s="128">
        <f>COUNTIF(사출계획!$G$62:$H$87,표4[[#This Row],[제품명]])</f>
        <v>0</v>
      </c>
      <c r="J751" s="128">
        <f>COUNTIF(사출계획!$G$88:$H$110,표4[[#This Row],[제품명]])</f>
        <v>0</v>
      </c>
      <c r="K751" s="34">
        <f>COUNTIF(사출계획!$I$62:$J$110,표4[[#This Row],[제품명]])</f>
        <v>0</v>
      </c>
      <c r="L751" s="126">
        <f>COUNTIF(사출계획!$I$62:$J$87,표4[[#This Row],[제품명]])</f>
        <v>0</v>
      </c>
      <c r="M751" s="126">
        <f>COUNTIF(사출계획!$I$88:$J$110,표4[[#This Row],[제품명]])</f>
        <v>0</v>
      </c>
      <c r="N751" s="129">
        <f>COUNTIF(사출계획!$K$62:$L$110,표4[[#This Row],[제품명]])</f>
        <v>0</v>
      </c>
      <c r="O751" s="126">
        <f>COUNTIF(사출계획!$K$62:$L$87,표4[[#This Row],[제품명]])</f>
        <v>0</v>
      </c>
      <c r="P751" s="126">
        <f>COUNTIF(사출계획!$K$88:$L$110,표4[[#This Row],[제품명]])</f>
        <v>0</v>
      </c>
      <c r="Q751" s="130">
        <f>COUNTIF(사출계획!$M$62:$N$110,표4[[#This Row],[제품명]])</f>
        <v>0</v>
      </c>
      <c r="R751" s="126">
        <f>COUNTIF(사출계획!$M$62:$N$87,표4[[#This Row],[제품명]])</f>
        <v>0</v>
      </c>
      <c r="S751" s="126">
        <f>COUNTIF(사출계획!$M$88:$N$110,표4[[#This Row],[제품명]])</f>
        <v>0</v>
      </c>
      <c r="T751" s="34">
        <f>COUNTIF(사출계획!$O$62:$P$110,표4[[#This Row],[제품명]])</f>
        <v>0</v>
      </c>
      <c r="U751" s="126">
        <f>COUNTIF(사출계획!$O$62:$P$87,표4[[#This Row],[제품명]])</f>
        <v>0</v>
      </c>
      <c r="V751" s="126">
        <f>COUNTIF(사출계획!$O$88:$P$110,표4[[#This Row],[제품명]])</f>
        <v>0</v>
      </c>
      <c r="W751" s="34">
        <f>COUNTIF(사출계획!$Q$62:$R$110,표4[[#This Row],[제품명]])</f>
        <v>0</v>
      </c>
      <c r="X751" s="126">
        <f>COUNTIF(사출계획!$Q$62:$R$87,표4[[#This Row],[제품명]])</f>
        <v>0</v>
      </c>
      <c r="Y751" s="126">
        <f>COUNTIF(사출계획!$Q$88:$R$110,표4[[#This Row],[제품명]])</f>
        <v>0</v>
      </c>
      <c r="Z751" s="34">
        <f>COUNTIF(사출계획!$S$62:$T$110,표4[[#This Row],[제품명]])</f>
        <v>0</v>
      </c>
      <c r="AA751" s="126"/>
      <c r="AB751" s="126"/>
      <c r="AC751" s="331" t="s">
        <v>3123</v>
      </c>
      <c r="AD751" s="129">
        <f>SUMIF(표4[잉크명],표5[[#This Row],[잉크]],표4[월])</f>
        <v>0</v>
      </c>
      <c r="AE751" s="131">
        <f>SUMIF(표4[잉크명],표5[[#This Row],[잉크]],표4[월-3층])</f>
        <v>0</v>
      </c>
      <c r="AF751" s="131">
        <f>SUMIF(표4[잉크명],표5[[#This Row],[잉크]],표4[월-1층])</f>
        <v>0</v>
      </c>
      <c r="AG751" s="133">
        <f>SUMIF(표4[잉크명],표5[[#This Row],[잉크]],표4[화])</f>
        <v>0</v>
      </c>
      <c r="AH751" s="131">
        <f>SUMIF(표4[잉크명],표5[[#This Row],[잉크]],표4[화-3층])</f>
        <v>0</v>
      </c>
      <c r="AI751" s="131">
        <f>SUMIF(표4[잉크명],표5[[#This Row],[잉크]],표4[화-1층])</f>
        <v>0</v>
      </c>
      <c r="AJ751" s="130">
        <f>SUMIF(표4[잉크명],표5[[#This Row],[잉크]],표4[수])</f>
        <v>0</v>
      </c>
      <c r="AK751" s="131">
        <f>SUMIF(표4[잉크명],표5[[#This Row],[잉크]],표4[수-3층])</f>
        <v>0</v>
      </c>
      <c r="AL751" s="131">
        <f>SUMIF(표4[잉크명],표5[[#This Row],[잉크]],표4[수-1층])</f>
        <v>0</v>
      </c>
      <c r="AM751" s="54">
        <f>SUMIF(표4[잉크명],표5[[#This Row],[잉크]],표4[목])</f>
        <v>0</v>
      </c>
      <c r="AN751" s="131">
        <f>SUMIF(표4[잉크명],표5[[#This Row],[잉크]],표4[목-3층])</f>
        <v>0</v>
      </c>
      <c r="AO751" s="131">
        <f>SUMIF(표4[잉크명],표5[[#This Row],[잉크]],표4[목-1층])</f>
        <v>0</v>
      </c>
      <c r="AP751" s="54">
        <f>SUMIF(표4[잉크명],표5[[#This Row],[잉크]],표4[금])</f>
        <v>0</v>
      </c>
      <c r="AQ751" s="131">
        <f>SUMIF(표4[잉크명],표5[[#This Row],[잉크]],표4[금-3층])</f>
        <v>0</v>
      </c>
      <c r="AR751" s="131">
        <f>SUMIF(표4[잉크명],표5[[#This Row],[잉크]],표4[금-1층])</f>
        <v>0</v>
      </c>
      <c r="AS751" s="54">
        <f>SUMIF(표4[잉크명],표5[[#This Row],[잉크]],표4[토])</f>
        <v>0</v>
      </c>
      <c r="AT751" s="131">
        <f>SUMIF(표4[잉크명],표5[[#This Row],[잉크]],표4[토-3층])</f>
        <v>0</v>
      </c>
      <c r="AU751" s="131">
        <f>SUMIF(표4[잉크명],표5[[#This Row],[잉크]],표4[토-1층])</f>
        <v>0</v>
      </c>
      <c r="AV751" s="54">
        <f>SUMIF(표4[잉크명],표5[[#This Row],[잉크]],표4[일])</f>
        <v>0</v>
      </c>
      <c r="AW751" s="131">
        <f>SUMIF(표4[잉크명],표5[[#This Row],[잉크]],표4[일-3층])</f>
        <v>0</v>
      </c>
      <c r="AX751" s="131">
        <f>SUMIF(표4[잉크명],표5[[#This Row],[잉크]],표4[일-1층])</f>
        <v>0</v>
      </c>
      <c r="AY751" s="54">
        <f>SUMIF(표4[잉크명],표5[[#This Row],[잉크]],표4[차주 월])</f>
        <v>0</v>
      </c>
      <c r="AZ751" s="54">
        <f>SUM(표5[[#This Row],[월]:[차주 월]])</f>
        <v>0</v>
      </c>
    </row>
    <row r="752" spans="2:52" x14ac:dyDescent="0.3">
      <c r="B752" s="56" t="s">
        <v>1828</v>
      </c>
      <c r="C752" s="282"/>
      <c r="D752" s="211" t="s">
        <v>1827</v>
      </c>
      <c r="E752" s="54">
        <f>COUNTIF(사출계획!$E$62:$F$110,표4[[#This Row],[제품명]])</f>
        <v>0</v>
      </c>
      <c r="F752" s="131">
        <f>COUNTIF(사출계획!$E$62:$F$87,표4[[#This Row],[제품명]])</f>
        <v>0</v>
      </c>
      <c r="G752" s="131">
        <f>COUNTIF(사출계획!$E$88:$F$110,표4[[#This Row],[제품명]])</f>
        <v>0</v>
      </c>
      <c r="H752" s="54">
        <f>COUNTIF(사출계획!$G$62:$H$110,표4[[#This Row],[제품명]])</f>
        <v>0</v>
      </c>
      <c r="I752" s="132">
        <f>COUNTIF(사출계획!$G$62:$H$87,표4[[#This Row],[제품명]])</f>
        <v>0</v>
      </c>
      <c r="J752" s="132">
        <f>COUNTIF(사출계획!$G$88:$H$110,표4[[#This Row],[제품명]])</f>
        <v>0</v>
      </c>
      <c r="K752" s="54">
        <f>COUNTIF(사출계획!$I$62:$J$110,표4[[#This Row],[제품명]])</f>
        <v>0</v>
      </c>
      <c r="L752" s="131">
        <f>COUNTIF(사출계획!$I$62:$J$87,표4[[#This Row],[제품명]])</f>
        <v>0</v>
      </c>
      <c r="M752" s="131">
        <f>COUNTIF(사출계획!$I$88:$J$110,표4[[#This Row],[제품명]])</f>
        <v>0</v>
      </c>
      <c r="N752" s="129">
        <f>COUNTIF(사출계획!$K$62:$L$110,표4[[#This Row],[제품명]])</f>
        <v>0</v>
      </c>
      <c r="O752" s="131">
        <f>COUNTIF(사출계획!$K$62:$L$87,표4[[#This Row],[제품명]])</f>
        <v>0</v>
      </c>
      <c r="P752" s="131">
        <f>COUNTIF(사출계획!$K$88:$L$110,표4[[#This Row],[제품명]])</f>
        <v>0</v>
      </c>
      <c r="Q752" s="130">
        <f>COUNTIF(사출계획!$M$62:$N$110,표4[[#This Row],[제품명]])</f>
        <v>0</v>
      </c>
      <c r="R752" s="131">
        <f>COUNTIF(사출계획!$M$62:$N$87,표4[[#This Row],[제품명]])</f>
        <v>0</v>
      </c>
      <c r="S752" s="131">
        <f>COUNTIF(사출계획!$M$88:$N$110,표4[[#This Row],[제품명]])</f>
        <v>0</v>
      </c>
      <c r="T752" s="54">
        <f>COUNTIF(사출계획!$O$62:$P$110,표4[[#This Row],[제품명]])</f>
        <v>0</v>
      </c>
      <c r="U752" s="131">
        <f>COUNTIF(사출계획!$O$62:$P$87,표4[[#This Row],[제품명]])</f>
        <v>0</v>
      </c>
      <c r="V752" s="131">
        <f>COUNTIF(사출계획!$O$88:$P$110,표4[[#This Row],[제품명]])</f>
        <v>0</v>
      </c>
      <c r="W752" s="54">
        <f>COUNTIF(사출계획!$Q$62:$R$110,표4[[#This Row],[제품명]])</f>
        <v>0</v>
      </c>
      <c r="X752" s="131">
        <f>COUNTIF(사출계획!$Q$62:$R$87,표4[[#This Row],[제품명]])</f>
        <v>0</v>
      </c>
      <c r="Y752" s="131">
        <f>COUNTIF(사출계획!$Q$88:$R$110,표4[[#This Row],[제품명]])</f>
        <v>0</v>
      </c>
      <c r="Z752" s="54">
        <f>COUNTIF(사출계획!$S$62:$T$110,표4[[#This Row],[제품명]])</f>
        <v>0</v>
      </c>
      <c r="AA752" s="126"/>
      <c r="AB752" s="126"/>
      <c r="AC752" s="331" t="s">
        <v>3129</v>
      </c>
      <c r="AD752" s="129">
        <f>SUMIF(표4[잉크명],표5[[#This Row],[잉크]],표4[월])</f>
        <v>0</v>
      </c>
      <c r="AE752" s="131">
        <f>SUMIF(표4[잉크명],표5[[#This Row],[잉크]],표4[월-3층])</f>
        <v>0</v>
      </c>
      <c r="AF752" s="131">
        <f>SUMIF(표4[잉크명],표5[[#This Row],[잉크]],표4[월-1층])</f>
        <v>0</v>
      </c>
      <c r="AG752" s="133">
        <f>SUMIF(표4[잉크명],표5[[#This Row],[잉크]],표4[화])</f>
        <v>0</v>
      </c>
      <c r="AH752" s="131">
        <f>SUMIF(표4[잉크명],표5[[#This Row],[잉크]],표4[화-3층])</f>
        <v>0</v>
      </c>
      <c r="AI752" s="131">
        <f>SUMIF(표4[잉크명],표5[[#This Row],[잉크]],표4[화-1층])</f>
        <v>0</v>
      </c>
      <c r="AJ752" s="130">
        <f>SUMIF(표4[잉크명],표5[[#This Row],[잉크]],표4[수])</f>
        <v>0</v>
      </c>
      <c r="AK752" s="131">
        <f>SUMIF(표4[잉크명],표5[[#This Row],[잉크]],표4[수-3층])</f>
        <v>0</v>
      </c>
      <c r="AL752" s="131">
        <f>SUMIF(표4[잉크명],표5[[#This Row],[잉크]],표4[수-1층])</f>
        <v>0</v>
      </c>
      <c r="AM752" s="54">
        <f>SUMIF(표4[잉크명],표5[[#This Row],[잉크]],표4[목])</f>
        <v>0</v>
      </c>
      <c r="AN752" s="131">
        <f>SUMIF(표4[잉크명],표5[[#This Row],[잉크]],표4[목-3층])</f>
        <v>0</v>
      </c>
      <c r="AO752" s="131">
        <f>SUMIF(표4[잉크명],표5[[#This Row],[잉크]],표4[목-1층])</f>
        <v>0</v>
      </c>
      <c r="AP752" s="54">
        <f>SUMIF(표4[잉크명],표5[[#This Row],[잉크]],표4[금])</f>
        <v>0</v>
      </c>
      <c r="AQ752" s="131">
        <f>SUMIF(표4[잉크명],표5[[#This Row],[잉크]],표4[금-3층])</f>
        <v>0</v>
      </c>
      <c r="AR752" s="131">
        <f>SUMIF(표4[잉크명],표5[[#This Row],[잉크]],표4[금-1층])</f>
        <v>0</v>
      </c>
      <c r="AS752" s="54">
        <f>SUMIF(표4[잉크명],표5[[#This Row],[잉크]],표4[토])</f>
        <v>0</v>
      </c>
      <c r="AT752" s="131">
        <f>SUMIF(표4[잉크명],표5[[#This Row],[잉크]],표4[토-3층])</f>
        <v>0</v>
      </c>
      <c r="AU752" s="131">
        <f>SUMIF(표4[잉크명],표5[[#This Row],[잉크]],표4[토-1층])</f>
        <v>0</v>
      </c>
      <c r="AV752" s="54">
        <f>SUMIF(표4[잉크명],표5[[#This Row],[잉크]],표4[일])</f>
        <v>0</v>
      </c>
      <c r="AW752" s="131">
        <f>SUMIF(표4[잉크명],표5[[#This Row],[잉크]],표4[일-3층])</f>
        <v>0</v>
      </c>
      <c r="AX752" s="131">
        <f>SUMIF(표4[잉크명],표5[[#This Row],[잉크]],표4[일-1층])</f>
        <v>0</v>
      </c>
      <c r="AY752" s="54">
        <f>SUMIF(표4[잉크명],표5[[#This Row],[잉크]],표4[차주 월])</f>
        <v>0</v>
      </c>
      <c r="AZ752" s="54">
        <f>SUM(표5[[#This Row],[월]:[차주 월]])</f>
        <v>0</v>
      </c>
    </row>
    <row r="753" spans="2:52" x14ac:dyDescent="0.3">
      <c r="B753" s="56" t="s">
        <v>1837</v>
      </c>
      <c r="C753" s="282"/>
      <c r="D753" s="212" t="s">
        <v>1839</v>
      </c>
      <c r="E753" s="54">
        <f>COUNTIF(사출계획!$E$62:$F$110,표4[[#This Row],[제품명]])</f>
        <v>0</v>
      </c>
      <c r="F753" s="131">
        <f>COUNTIF(사출계획!$E$62:$F$87,표4[[#This Row],[제품명]])</f>
        <v>0</v>
      </c>
      <c r="G753" s="131">
        <f>COUNTIF(사출계획!$E$88:$F$110,표4[[#This Row],[제품명]])</f>
        <v>0</v>
      </c>
      <c r="H753" s="54">
        <f>COUNTIF(사출계획!$G$62:$H$110,표4[[#This Row],[제품명]])</f>
        <v>0</v>
      </c>
      <c r="I753" s="132">
        <f>COUNTIF(사출계획!$G$62:$H$87,표4[[#This Row],[제품명]])</f>
        <v>0</v>
      </c>
      <c r="J753" s="132">
        <f>COUNTIF(사출계획!$G$88:$H$110,표4[[#This Row],[제품명]])</f>
        <v>0</v>
      </c>
      <c r="K753" s="54">
        <f>COUNTIF(사출계획!$I$62:$J$110,표4[[#This Row],[제품명]])</f>
        <v>0</v>
      </c>
      <c r="L753" s="131">
        <f>COUNTIF(사출계획!$I$62:$J$87,표4[[#This Row],[제품명]])</f>
        <v>0</v>
      </c>
      <c r="M753" s="131">
        <f>COUNTIF(사출계획!$I$88:$J$110,표4[[#This Row],[제품명]])</f>
        <v>0</v>
      </c>
      <c r="N753" s="129">
        <f>COUNTIF(사출계획!$K$62:$L$110,표4[[#This Row],[제품명]])</f>
        <v>0</v>
      </c>
      <c r="O753" s="131">
        <f>COUNTIF(사출계획!$K$62:$L$87,표4[[#This Row],[제품명]])</f>
        <v>0</v>
      </c>
      <c r="P753" s="131">
        <f>COUNTIF(사출계획!$K$88:$L$110,표4[[#This Row],[제품명]])</f>
        <v>0</v>
      </c>
      <c r="Q753" s="130">
        <f>COUNTIF(사출계획!$M$62:$N$110,표4[[#This Row],[제품명]])</f>
        <v>0</v>
      </c>
      <c r="R753" s="131">
        <f>COUNTIF(사출계획!$M$62:$N$87,표4[[#This Row],[제품명]])</f>
        <v>0</v>
      </c>
      <c r="S753" s="131">
        <f>COUNTIF(사출계획!$M$88:$N$110,표4[[#This Row],[제품명]])</f>
        <v>0</v>
      </c>
      <c r="T753" s="54">
        <f>COUNTIF(사출계획!$O$62:$P$110,표4[[#This Row],[제품명]])</f>
        <v>0</v>
      </c>
      <c r="U753" s="131">
        <f>COUNTIF(사출계획!$O$62:$P$87,표4[[#This Row],[제품명]])</f>
        <v>0</v>
      </c>
      <c r="V753" s="131">
        <f>COUNTIF(사출계획!$O$88:$P$110,표4[[#This Row],[제품명]])</f>
        <v>0</v>
      </c>
      <c r="W753" s="54">
        <f>COUNTIF(사출계획!$Q$62:$R$110,표4[[#This Row],[제품명]])</f>
        <v>0</v>
      </c>
      <c r="X753" s="131">
        <f>COUNTIF(사출계획!$Q$62:$R$87,표4[[#This Row],[제품명]])</f>
        <v>0</v>
      </c>
      <c r="Y753" s="131">
        <f>COUNTIF(사출계획!$Q$88:$R$110,표4[[#This Row],[제품명]])</f>
        <v>0</v>
      </c>
      <c r="Z753" s="54">
        <f>COUNTIF(사출계획!$S$62:$T$110,표4[[#This Row],[제품명]])</f>
        <v>0</v>
      </c>
      <c r="AA753" s="126"/>
      <c r="AB753" s="126"/>
      <c r="AC753" s="333" t="s">
        <v>3139</v>
      </c>
      <c r="AD753" s="129">
        <f>SUMIF(표4[잉크명],표5[[#This Row],[잉크]],표4[월])</f>
        <v>0</v>
      </c>
      <c r="AE753" s="131">
        <f>SUMIF(표4[잉크명],표5[[#This Row],[잉크]],표4[월-3층])</f>
        <v>0</v>
      </c>
      <c r="AF753" s="131">
        <f>SUMIF(표4[잉크명],표5[[#This Row],[잉크]],표4[월-1층])</f>
        <v>0</v>
      </c>
      <c r="AG753" s="133">
        <f>SUMIF(표4[잉크명],표5[[#This Row],[잉크]],표4[화])</f>
        <v>0</v>
      </c>
      <c r="AH753" s="131">
        <f>SUMIF(표4[잉크명],표5[[#This Row],[잉크]],표4[화-3층])</f>
        <v>0</v>
      </c>
      <c r="AI753" s="131">
        <f>SUMIF(표4[잉크명],표5[[#This Row],[잉크]],표4[화-1층])</f>
        <v>0</v>
      </c>
      <c r="AJ753" s="130">
        <f>SUMIF(표4[잉크명],표5[[#This Row],[잉크]],표4[수])</f>
        <v>0</v>
      </c>
      <c r="AK753" s="131">
        <f>SUMIF(표4[잉크명],표5[[#This Row],[잉크]],표4[수-3층])</f>
        <v>0</v>
      </c>
      <c r="AL753" s="131">
        <f>SUMIF(표4[잉크명],표5[[#This Row],[잉크]],표4[수-1층])</f>
        <v>0</v>
      </c>
      <c r="AM753" s="54">
        <f>SUMIF(표4[잉크명],표5[[#This Row],[잉크]],표4[목])</f>
        <v>0</v>
      </c>
      <c r="AN753" s="131">
        <f>SUMIF(표4[잉크명],표5[[#This Row],[잉크]],표4[목-3층])</f>
        <v>0</v>
      </c>
      <c r="AO753" s="131">
        <f>SUMIF(표4[잉크명],표5[[#This Row],[잉크]],표4[목-1층])</f>
        <v>0</v>
      </c>
      <c r="AP753" s="54">
        <f>SUMIF(표4[잉크명],표5[[#This Row],[잉크]],표4[금])</f>
        <v>0</v>
      </c>
      <c r="AQ753" s="131">
        <f>SUMIF(표4[잉크명],표5[[#This Row],[잉크]],표4[금-3층])</f>
        <v>0</v>
      </c>
      <c r="AR753" s="131">
        <f>SUMIF(표4[잉크명],표5[[#This Row],[잉크]],표4[금-1층])</f>
        <v>0</v>
      </c>
      <c r="AS753" s="54">
        <f>SUMIF(표4[잉크명],표5[[#This Row],[잉크]],표4[토])</f>
        <v>0</v>
      </c>
      <c r="AT753" s="131">
        <f>SUMIF(표4[잉크명],표5[[#This Row],[잉크]],표4[토-3층])</f>
        <v>0</v>
      </c>
      <c r="AU753" s="131">
        <f>SUMIF(표4[잉크명],표5[[#This Row],[잉크]],표4[토-1층])</f>
        <v>0</v>
      </c>
      <c r="AV753" s="54">
        <f>SUMIF(표4[잉크명],표5[[#This Row],[잉크]],표4[일])</f>
        <v>0</v>
      </c>
      <c r="AW753" s="131">
        <f>SUMIF(표4[잉크명],표5[[#This Row],[잉크]],표4[일-3층])</f>
        <v>0</v>
      </c>
      <c r="AX753" s="131">
        <f>SUMIF(표4[잉크명],표5[[#This Row],[잉크]],표4[일-1층])</f>
        <v>0</v>
      </c>
      <c r="AY753" s="54">
        <f>SUMIF(표4[잉크명],표5[[#This Row],[잉크]],표4[차주 월])</f>
        <v>0</v>
      </c>
      <c r="AZ753" s="54">
        <f>SUM(표5[[#This Row],[월]:[차주 월]])</f>
        <v>0</v>
      </c>
    </row>
    <row r="754" spans="2:52" x14ac:dyDescent="0.3">
      <c r="B754" s="56" t="s">
        <v>1837</v>
      </c>
      <c r="C754" s="282"/>
      <c r="D754" s="213" t="s">
        <v>1834</v>
      </c>
      <c r="E754" s="34">
        <f>COUNTIF(사출계획!$E$62:$F$110,표4[[#This Row],[제품명]])</f>
        <v>0</v>
      </c>
      <c r="F754" s="126">
        <f>COUNTIF(사출계획!$E$62:$F$87,표4[[#This Row],[제품명]])</f>
        <v>0</v>
      </c>
      <c r="G754" s="126">
        <f>COUNTIF(사출계획!$E$88:$F$110,표4[[#This Row],[제품명]])</f>
        <v>0</v>
      </c>
      <c r="H754" s="34">
        <f>COUNTIF(사출계획!$G$62:$H$110,표4[[#This Row],[제품명]])</f>
        <v>0</v>
      </c>
      <c r="I754" s="128">
        <f>COUNTIF(사출계획!$G$62:$H$87,표4[[#This Row],[제품명]])</f>
        <v>0</v>
      </c>
      <c r="J754" s="128">
        <f>COUNTIF(사출계획!$G$88:$H$110,표4[[#This Row],[제품명]])</f>
        <v>0</v>
      </c>
      <c r="K754" s="34">
        <f>COUNTIF(사출계획!$I$62:$J$110,표4[[#This Row],[제품명]])</f>
        <v>0</v>
      </c>
      <c r="L754" s="126">
        <f>COUNTIF(사출계획!$I$62:$J$87,표4[[#This Row],[제품명]])</f>
        <v>0</v>
      </c>
      <c r="M754" s="126">
        <f>COUNTIF(사출계획!$I$88:$J$110,표4[[#This Row],[제품명]])</f>
        <v>0</v>
      </c>
      <c r="N754" s="129">
        <f>COUNTIF(사출계획!$K$62:$L$110,표4[[#This Row],[제품명]])</f>
        <v>0</v>
      </c>
      <c r="O754" s="126">
        <f>COUNTIF(사출계획!$K$62:$L$87,표4[[#This Row],[제품명]])</f>
        <v>0</v>
      </c>
      <c r="P754" s="126">
        <f>COUNTIF(사출계획!$K$88:$L$110,표4[[#This Row],[제품명]])</f>
        <v>0</v>
      </c>
      <c r="Q754" s="130">
        <f>COUNTIF(사출계획!$M$62:$N$110,표4[[#This Row],[제품명]])</f>
        <v>0</v>
      </c>
      <c r="R754" s="126">
        <f>COUNTIF(사출계획!$M$62:$N$87,표4[[#This Row],[제품명]])</f>
        <v>0</v>
      </c>
      <c r="S754" s="126">
        <f>COUNTIF(사출계획!$M$88:$N$110,표4[[#This Row],[제품명]])</f>
        <v>0</v>
      </c>
      <c r="T754" s="34">
        <f>COUNTIF(사출계획!$O$62:$P$110,표4[[#This Row],[제품명]])</f>
        <v>0</v>
      </c>
      <c r="U754" s="126">
        <f>COUNTIF(사출계획!$O$62:$P$87,표4[[#This Row],[제품명]])</f>
        <v>0</v>
      </c>
      <c r="V754" s="126">
        <f>COUNTIF(사출계획!$O$88:$P$110,표4[[#This Row],[제품명]])</f>
        <v>0</v>
      </c>
      <c r="W754" s="34">
        <f>COUNTIF(사출계획!$Q$62:$R$110,표4[[#This Row],[제품명]])</f>
        <v>0</v>
      </c>
      <c r="X754" s="126">
        <f>COUNTIF(사출계획!$Q$62:$R$87,표4[[#This Row],[제품명]])</f>
        <v>0</v>
      </c>
      <c r="Y754" s="126">
        <f>COUNTIF(사출계획!$Q$88:$R$110,표4[[#This Row],[제품명]])</f>
        <v>0</v>
      </c>
      <c r="Z754" s="34">
        <f>COUNTIF(사출계획!$S$62:$T$110,표4[[#This Row],[제품명]])</f>
        <v>0</v>
      </c>
      <c r="AA754" s="126"/>
      <c r="AB754" s="126"/>
      <c r="AC754" s="333" t="s">
        <v>3140</v>
      </c>
      <c r="AD754" s="129">
        <f>SUMIF(표4[잉크명],표5[[#This Row],[잉크]],표4[월])</f>
        <v>0</v>
      </c>
      <c r="AE754" s="131">
        <f>SUMIF(표4[잉크명],표5[[#This Row],[잉크]],표4[월-3층])</f>
        <v>0</v>
      </c>
      <c r="AF754" s="131">
        <f>SUMIF(표4[잉크명],표5[[#This Row],[잉크]],표4[월-1층])</f>
        <v>0</v>
      </c>
      <c r="AG754" s="133">
        <f>SUMIF(표4[잉크명],표5[[#This Row],[잉크]],표4[화])</f>
        <v>0</v>
      </c>
      <c r="AH754" s="131">
        <f>SUMIF(표4[잉크명],표5[[#This Row],[잉크]],표4[화-3층])</f>
        <v>0</v>
      </c>
      <c r="AI754" s="131">
        <f>SUMIF(표4[잉크명],표5[[#This Row],[잉크]],표4[화-1층])</f>
        <v>0</v>
      </c>
      <c r="AJ754" s="130">
        <f>SUMIF(표4[잉크명],표5[[#This Row],[잉크]],표4[수])</f>
        <v>0</v>
      </c>
      <c r="AK754" s="131">
        <f>SUMIF(표4[잉크명],표5[[#This Row],[잉크]],표4[수-3층])</f>
        <v>0</v>
      </c>
      <c r="AL754" s="131">
        <f>SUMIF(표4[잉크명],표5[[#This Row],[잉크]],표4[수-1층])</f>
        <v>0</v>
      </c>
      <c r="AM754" s="54">
        <f>SUMIF(표4[잉크명],표5[[#This Row],[잉크]],표4[목])</f>
        <v>0</v>
      </c>
      <c r="AN754" s="131">
        <f>SUMIF(표4[잉크명],표5[[#This Row],[잉크]],표4[목-3층])</f>
        <v>0</v>
      </c>
      <c r="AO754" s="131">
        <f>SUMIF(표4[잉크명],표5[[#This Row],[잉크]],표4[목-1층])</f>
        <v>0</v>
      </c>
      <c r="AP754" s="54">
        <f>SUMIF(표4[잉크명],표5[[#This Row],[잉크]],표4[금])</f>
        <v>0</v>
      </c>
      <c r="AQ754" s="131">
        <f>SUMIF(표4[잉크명],표5[[#This Row],[잉크]],표4[금-3층])</f>
        <v>0</v>
      </c>
      <c r="AR754" s="131">
        <f>SUMIF(표4[잉크명],표5[[#This Row],[잉크]],표4[금-1층])</f>
        <v>0</v>
      </c>
      <c r="AS754" s="54">
        <f>SUMIF(표4[잉크명],표5[[#This Row],[잉크]],표4[토])</f>
        <v>0</v>
      </c>
      <c r="AT754" s="131">
        <f>SUMIF(표4[잉크명],표5[[#This Row],[잉크]],표4[토-3층])</f>
        <v>0</v>
      </c>
      <c r="AU754" s="131">
        <f>SUMIF(표4[잉크명],표5[[#This Row],[잉크]],표4[토-1층])</f>
        <v>0</v>
      </c>
      <c r="AV754" s="54">
        <f>SUMIF(표4[잉크명],표5[[#This Row],[잉크]],표4[일])</f>
        <v>0</v>
      </c>
      <c r="AW754" s="131">
        <f>SUMIF(표4[잉크명],표5[[#This Row],[잉크]],표4[일-3층])</f>
        <v>0</v>
      </c>
      <c r="AX754" s="131">
        <f>SUMIF(표4[잉크명],표5[[#This Row],[잉크]],표4[일-1층])</f>
        <v>0</v>
      </c>
      <c r="AY754" s="54">
        <f>SUMIF(표4[잉크명],표5[[#This Row],[잉크]],표4[차주 월])</f>
        <v>0</v>
      </c>
      <c r="AZ754" s="54">
        <f>SUM(표5[[#This Row],[월]:[차주 월]])</f>
        <v>0</v>
      </c>
    </row>
    <row r="755" spans="2:52" x14ac:dyDescent="0.3">
      <c r="B755" s="56" t="s">
        <v>1837</v>
      </c>
      <c r="C755" s="282"/>
      <c r="D755" s="212" t="s">
        <v>1830</v>
      </c>
      <c r="E755" s="54">
        <f>COUNTIF(사출계획!$E$62:$F$110,표4[[#This Row],[제품명]])</f>
        <v>0</v>
      </c>
      <c r="F755" s="131">
        <f>COUNTIF(사출계획!$E$62:$F$87,표4[[#This Row],[제품명]])</f>
        <v>0</v>
      </c>
      <c r="G755" s="131">
        <f>COUNTIF(사출계획!$E$88:$F$110,표4[[#This Row],[제품명]])</f>
        <v>0</v>
      </c>
      <c r="H755" s="54">
        <f>COUNTIF(사출계획!$G$62:$H$110,표4[[#This Row],[제품명]])</f>
        <v>0</v>
      </c>
      <c r="I755" s="132">
        <f>COUNTIF(사출계획!$G$62:$H$87,표4[[#This Row],[제품명]])</f>
        <v>0</v>
      </c>
      <c r="J755" s="132">
        <f>COUNTIF(사출계획!$G$88:$H$110,표4[[#This Row],[제품명]])</f>
        <v>0</v>
      </c>
      <c r="K755" s="54">
        <f>COUNTIF(사출계획!$I$62:$J$110,표4[[#This Row],[제품명]])</f>
        <v>0</v>
      </c>
      <c r="L755" s="131">
        <f>COUNTIF(사출계획!$I$62:$J$87,표4[[#This Row],[제품명]])</f>
        <v>0</v>
      </c>
      <c r="M755" s="131">
        <f>COUNTIF(사출계획!$I$88:$J$110,표4[[#This Row],[제품명]])</f>
        <v>0</v>
      </c>
      <c r="N755" s="129">
        <f>COUNTIF(사출계획!$K$62:$L$110,표4[[#This Row],[제품명]])</f>
        <v>0</v>
      </c>
      <c r="O755" s="131">
        <f>COUNTIF(사출계획!$K$62:$L$87,표4[[#This Row],[제품명]])</f>
        <v>0</v>
      </c>
      <c r="P755" s="131">
        <f>COUNTIF(사출계획!$K$88:$L$110,표4[[#This Row],[제품명]])</f>
        <v>0</v>
      </c>
      <c r="Q755" s="130">
        <f>COUNTIF(사출계획!$M$62:$N$110,표4[[#This Row],[제품명]])</f>
        <v>0</v>
      </c>
      <c r="R755" s="131">
        <f>COUNTIF(사출계획!$M$62:$N$87,표4[[#This Row],[제품명]])</f>
        <v>0</v>
      </c>
      <c r="S755" s="131">
        <f>COUNTIF(사출계획!$M$88:$N$110,표4[[#This Row],[제품명]])</f>
        <v>0</v>
      </c>
      <c r="T755" s="54">
        <f>COUNTIF(사출계획!$O$62:$P$110,표4[[#This Row],[제품명]])</f>
        <v>0</v>
      </c>
      <c r="U755" s="131">
        <f>COUNTIF(사출계획!$O$62:$P$87,표4[[#This Row],[제품명]])</f>
        <v>0</v>
      </c>
      <c r="V755" s="131">
        <f>COUNTIF(사출계획!$O$88:$P$110,표4[[#This Row],[제품명]])</f>
        <v>0</v>
      </c>
      <c r="W755" s="54">
        <f>COUNTIF(사출계획!$Q$62:$R$110,표4[[#This Row],[제품명]])</f>
        <v>0</v>
      </c>
      <c r="X755" s="131">
        <f>COUNTIF(사출계획!$Q$62:$R$87,표4[[#This Row],[제품명]])</f>
        <v>0</v>
      </c>
      <c r="Y755" s="131">
        <f>COUNTIF(사출계획!$Q$88:$R$110,표4[[#This Row],[제품명]])</f>
        <v>0</v>
      </c>
      <c r="Z755" s="54">
        <f>COUNTIF(사출계획!$S$62:$T$110,표4[[#This Row],[제품명]])</f>
        <v>0</v>
      </c>
      <c r="AA755" s="126"/>
      <c r="AB755" s="126"/>
      <c r="AC755" s="333" t="s">
        <v>3141</v>
      </c>
      <c r="AD755" s="129">
        <f>SUMIF(표4[잉크명],표5[[#This Row],[잉크]],표4[월])</f>
        <v>0</v>
      </c>
      <c r="AE755" s="131">
        <f>SUMIF(표4[잉크명],표5[[#This Row],[잉크]],표4[월-3층])</f>
        <v>0</v>
      </c>
      <c r="AF755" s="131">
        <f>SUMIF(표4[잉크명],표5[[#This Row],[잉크]],표4[월-1층])</f>
        <v>0</v>
      </c>
      <c r="AG755" s="133">
        <f>SUMIF(표4[잉크명],표5[[#This Row],[잉크]],표4[화])</f>
        <v>0</v>
      </c>
      <c r="AH755" s="131">
        <f>SUMIF(표4[잉크명],표5[[#This Row],[잉크]],표4[화-3층])</f>
        <v>0</v>
      </c>
      <c r="AI755" s="131">
        <f>SUMIF(표4[잉크명],표5[[#This Row],[잉크]],표4[화-1층])</f>
        <v>0</v>
      </c>
      <c r="AJ755" s="130">
        <f>SUMIF(표4[잉크명],표5[[#This Row],[잉크]],표4[수])</f>
        <v>0</v>
      </c>
      <c r="AK755" s="131">
        <f>SUMIF(표4[잉크명],표5[[#This Row],[잉크]],표4[수-3층])</f>
        <v>0</v>
      </c>
      <c r="AL755" s="131">
        <f>SUMIF(표4[잉크명],표5[[#This Row],[잉크]],표4[수-1층])</f>
        <v>0</v>
      </c>
      <c r="AM755" s="54">
        <f>SUMIF(표4[잉크명],표5[[#This Row],[잉크]],표4[목])</f>
        <v>0</v>
      </c>
      <c r="AN755" s="131">
        <f>SUMIF(표4[잉크명],표5[[#This Row],[잉크]],표4[목-3층])</f>
        <v>0</v>
      </c>
      <c r="AO755" s="131">
        <f>SUMIF(표4[잉크명],표5[[#This Row],[잉크]],표4[목-1층])</f>
        <v>0</v>
      </c>
      <c r="AP755" s="54">
        <f>SUMIF(표4[잉크명],표5[[#This Row],[잉크]],표4[금])</f>
        <v>0</v>
      </c>
      <c r="AQ755" s="131">
        <f>SUMIF(표4[잉크명],표5[[#This Row],[잉크]],표4[금-3층])</f>
        <v>0</v>
      </c>
      <c r="AR755" s="131">
        <f>SUMIF(표4[잉크명],표5[[#This Row],[잉크]],표4[금-1층])</f>
        <v>0</v>
      </c>
      <c r="AS755" s="54">
        <f>SUMIF(표4[잉크명],표5[[#This Row],[잉크]],표4[토])</f>
        <v>0</v>
      </c>
      <c r="AT755" s="131">
        <f>SUMIF(표4[잉크명],표5[[#This Row],[잉크]],표4[토-3층])</f>
        <v>0</v>
      </c>
      <c r="AU755" s="131">
        <f>SUMIF(표4[잉크명],표5[[#This Row],[잉크]],표4[토-1층])</f>
        <v>0</v>
      </c>
      <c r="AV755" s="54">
        <f>SUMIF(표4[잉크명],표5[[#This Row],[잉크]],표4[일])</f>
        <v>0</v>
      </c>
      <c r="AW755" s="131">
        <f>SUMIF(표4[잉크명],표5[[#This Row],[잉크]],표4[일-3층])</f>
        <v>0</v>
      </c>
      <c r="AX755" s="131">
        <f>SUMIF(표4[잉크명],표5[[#This Row],[잉크]],표4[일-1층])</f>
        <v>0</v>
      </c>
      <c r="AY755" s="54">
        <f>SUMIF(표4[잉크명],표5[[#This Row],[잉크]],표4[차주 월])</f>
        <v>0</v>
      </c>
      <c r="AZ755" s="54">
        <f>SUM(표5[[#This Row],[월]:[차주 월]])</f>
        <v>0</v>
      </c>
    </row>
    <row r="756" spans="2:52" x14ac:dyDescent="0.3">
      <c r="B756" s="183" t="s">
        <v>1841</v>
      </c>
      <c r="C756" s="286"/>
      <c r="D756" s="33" t="s">
        <v>1842</v>
      </c>
      <c r="E756" s="34">
        <f>COUNTIF(사출계획!$E$62:$F$110,표4[[#This Row],[제품명]])</f>
        <v>0</v>
      </c>
      <c r="F756" s="126">
        <f>COUNTIF(사출계획!$E$62:$F$87,표4[[#This Row],[제품명]])</f>
        <v>0</v>
      </c>
      <c r="G756" s="126">
        <f>COUNTIF(사출계획!$E$88:$F$110,표4[[#This Row],[제품명]])</f>
        <v>0</v>
      </c>
      <c r="H756" s="34">
        <f>COUNTIF(사출계획!$G$62:$H$110,표4[[#This Row],[제품명]])</f>
        <v>0</v>
      </c>
      <c r="I756" s="128">
        <f>COUNTIF(사출계획!$G$62:$H$87,표4[[#This Row],[제품명]])</f>
        <v>0</v>
      </c>
      <c r="J756" s="128">
        <f>COUNTIF(사출계획!$G$88:$H$110,표4[[#This Row],[제품명]])</f>
        <v>0</v>
      </c>
      <c r="K756" s="34">
        <f>COUNTIF(사출계획!$I$62:$J$110,표4[[#This Row],[제품명]])</f>
        <v>0</v>
      </c>
      <c r="L756" s="126">
        <f>COUNTIF(사출계획!$I$62:$J$87,표4[[#This Row],[제품명]])</f>
        <v>0</v>
      </c>
      <c r="M756" s="126">
        <f>COUNTIF(사출계획!$I$88:$J$110,표4[[#This Row],[제품명]])</f>
        <v>0</v>
      </c>
      <c r="N756" s="129">
        <f>COUNTIF(사출계획!$K$62:$L$110,표4[[#This Row],[제품명]])</f>
        <v>0</v>
      </c>
      <c r="O756" s="126">
        <f>COUNTIF(사출계획!$K$62:$L$87,표4[[#This Row],[제품명]])</f>
        <v>0</v>
      </c>
      <c r="P756" s="126">
        <f>COUNTIF(사출계획!$K$88:$L$110,표4[[#This Row],[제품명]])</f>
        <v>0</v>
      </c>
      <c r="Q756" s="130">
        <f>COUNTIF(사출계획!$M$62:$N$110,표4[[#This Row],[제품명]])</f>
        <v>0</v>
      </c>
      <c r="R756" s="126">
        <f>COUNTIF(사출계획!$M$62:$N$87,표4[[#This Row],[제품명]])</f>
        <v>0</v>
      </c>
      <c r="S756" s="126">
        <f>COUNTIF(사출계획!$M$88:$N$110,표4[[#This Row],[제품명]])</f>
        <v>0</v>
      </c>
      <c r="T756" s="34">
        <f>COUNTIF(사출계획!$O$62:$P$110,표4[[#This Row],[제품명]])</f>
        <v>0</v>
      </c>
      <c r="U756" s="126">
        <f>COUNTIF(사출계획!$O$62:$P$87,표4[[#This Row],[제품명]])</f>
        <v>0</v>
      </c>
      <c r="V756" s="126">
        <f>COUNTIF(사출계획!$O$88:$P$110,표4[[#This Row],[제품명]])</f>
        <v>0</v>
      </c>
      <c r="W756" s="34">
        <f>COUNTIF(사출계획!$Q$62:$R$110,표4[[#This Row],[제품명]])</f>
        <v>0</v>
      </c>
      <c r="X756" s="126">
        <f>COUNTIF(사출계획!$Q$62:$R$87,표4[[#This Row],[제품명]])</f>
        <v>0</v>
      </c>
      <c r="Y756" s="126">
        <f>COUNTIF(사출계획!$Q$88:$R$110,표4[[#This Row],[제품명]])</f>
        <v>0</v>
      </c>
      <c r="Z756" s="34">
        <f>COUNTIF(사출계획!$S$62:$T$110,표4[[#This Row],[제품명]])</f>
        <v>0</v>
      </c>
      <c r="AA756" s="126"/>
      <c r="AB756" s="126"/>
      <c r="AC756" s="334" t="s">
        <v>3157</v>
      </c>
      <c r="AD756" s="129">
        <f>SUMIF(표4[잉크명],표5[[#This Row],[잉크]],표4[월])</f>
        <v>0</v>
      </c>
      <c r="AE756" s="131">
        <f>SUMIF(표4[잉크명],표5[[#This Row],[잉크]],표4[월-3층])</f>
        <v>0</v>
      </c>
      <c r="AF756" s="131">
        <f>SUMIF(표4[잉크명],표5[[#This Row],[잉크]],표4[월-1층])</f>
        <v>0</v>
      </c>
      <c r="AG756" s="133">
        <f>SUMIF(표4[잉크명],표5[[#This Row],[잉크]],표4[화])</f>
        <v>0</v>
      </c>
      <c r="AH756" s="131">
        <f>SUMIF(표4[잉크명],표5[[#This Row],[잉크]],표4[화-3층])</f>
        <v>0</v>
      </c>
      <c r="AI756" s="131">
        <f>SUMIF(표4[잉크명],표5[[#This Row],[잉크]],표4[화-1층])</f>
        <v>0</v>
      </c>
      <c r="AJ756" s="130">
        <f>SUMIF(표4[잉크명],표5[[#This Row],[잉크]],표4[수])</f>
        <v>0</v>
      </c>
      <c r="AK756" s="131">
        <f>SUMIF(표4[잉크명],표5[[#This Row],[잉크]],표4[수-3층])</f>
        <v>0</v>
      </c>
      <c r="AL756" s="131">
        <f>SUMIF(표4[잉크명],표5[[#This Row],[잉크]],표4[수-1층])</f>
        <v>0</v>
      </c>
      <c r="AM756" s="54">
        <f>SUMIF(표4[잉크명],표5[[#This Row],[잉크]],표4[목])</f>
        <v>0</v>
      </c>
      <c r="AN756" s="131">
        <f>SUMIF(표4[잉크명],표5[[#This Row],[잉크]],표4[목-3층])</f>
        <v>0</v>
      </c>
      <c r="AO756" s="131">
        <f>SUMIF(표4[잉크명],표5[[#This Row],[잉크]],표4[목-1층])</f>
        <v>0</v>
      </c>
      <c r="AP756" s="54">
        <f>SUMIF(표4[잉크명],표5[[#This Row],[잉크]],표4[금])</f>
        <v>0</v>
      </c>
      <c r="AQ756" s="131">
        <f>SUMIF(표4[잉크명],표5[[#This Row],[잉크]],표4[금-3층])</f>
        <v>0</v>
      </c>
      <c r="AR756" s="131">
        <f>SUMIF(표4[잉크명],표5[[#This Row],[잉크]],표4[금-1층])</f>
        <v>0</v>
      </c>
      <c r="AS756" s="54">
        <f>SUMIF(표4[잉크명],표5[[#This Row],[잉크]],표4[토])</f>
        <v>0</v>
      </c>
      <c r="AT756" s="131">
        <f>SUMIF(표4[잉크명],표5[[#This Row],[잉크]],표4[토-3층])</f>
        <v>0</v>
      </c>
      <c r="AU756" s="131">
        <f>SUMIF(표4[잉크명],표5[[#This Row],[잉크]],표4[토-1층])</f>
        <v>0</v>
      </c>
      <c r="AV756" s="54">
        <f>SUMIF(표4[잉크명],표5[[#This Row],[잉크]],표4[일])</f>
        <v>0</v>
      </c>
      <c r="AW756" s="131">
        <f>SUMIF(표4[잉크명],표5[[#This Row],[잉크]],표4[일-3층])</f>
        <v>0</v>
      </c>
      <c r="AX756" s="131">
        <f>SUMIF(표4[잉크명],표5[[#This Row],[잉크]],표4[일-1층])</f>
        <v>0</v>
      </c>
      <c r="AY756" s="54">
        <f>SUMIF(표4[잉크명],표5[[#This Row],[잉크]],표4[차주 월])</f>
        <v>0</v>
      </c>
      <c r="AZ756" s="54">
        <f>SUM(표5[[#This Row],[월]:[차주 월]])</f>
        <v>0</v>
      </c>
    </row>
    <row r="757" spans="2:52" x14ac:dyDescent="0.3">
      <c r="B757" s="183" t="s">
        <v>1841</v>
      </c>
      <c r="C757" s="286"/>
      <c r="D757" s="33" t="s">
        <v>1843</v>
      </c>
      <c r="E757" s="34">
        <f>COUNTIF(사출계획!$E$62:$F$110,표4[[#This Row],[제품명]])</f>
        <v>0</v>
      </c>
      <c r="F757" s="126">
        <f>COUNTIF(사출계획!$E$62:$F$87,표4[[#This Row],[제품명]])</f>
        <v>0</v>
      </c>
      <c r="G757" s="126">
        <f>COUNTIF(사출계획!$E$88:$F$110,표4[[#This Row],[제품명]])</f>
        <v>0</v>
      </c>
      <c r="H757" s="34">
        <f>COUNTIF(사출계획!$G$62:$H$110,표4[[#This Row],[제품명]])</f>
        <v>0</v>
      </c>
      <c r="I757" s="128">
        <f>COUNTIF(사출계획!$G$62:$H$87,표4[[#This Row],[제품명]])</f>
        <v>0</v>
      </c>
      <c r="J757" s="128">
        <f>COUNTIF(사출계획!$G$88:$H$110,표4[[#This Row],[제품명]])</f>
        <v>0</v>
      </c>
      <c r="K757" s="34">
        <f>COUNTIF(사출계획!$I$62:$J$110,표4[[#This Row],[제품명]])</f>
        <v>0</v>
      </c>
      <c r="L757" s="126">
        <f>COUNTIF(사출계획!$I$62:$J$87,표4[[#This Row],[제품명]])</f>
        <v>0</v>
      </c>
      <c r="M757" s="126">
        <f>COUNTIF(사출계획!$I$88:$J$110,표4[[#This Row],[제품명]])</f>
        <v>0</v>
      </c>
      <c r="N757" s="129">
        <f>COUNTIF(사출계획!$K$62:$L$110,표4[[#This Row],[제품명]])</f>
        <v>0</v>
      </c>
      <c r="O757" s="126">
        <f>COUNTIF(사출계획!$K$62:$L$87,표4[[#This Row],[제품명]])</f>
        <v>0</v>
      </c>
      <c r="P757" s="126">
        <f>COUNTIF(사출계획!$K$88:$L$110,표4[[#This Row],[제품명]])</f>
        <v>0</v>
      </c>
      <c r="Q757" s="130">
        <f>COUNTIF(사출계획!$M$62:$N$110,표4[[#This Row],[제품명]])</f>
        <v>0</v>
      </c>
      <c r="R757" s="126">
        <f>COUNTIF(사출계획!$M$62:$N$87,표4[[#This Row],[제품명]])</f>
        <v>0</v>
      </c>
      <c r="S757" s="126">
        <f>COUNTIF(사출계획!$M$88:$N$110,표4[[#This Row],[제품명]])</f>
        <v>0</v>
      </c>
      <c r="T757" s="34">
        <f>COUNTIF(사출계획!$O$62:$P$110,표4[[#This Row],[제품명]])</f>
        <v>0</v>
      </c>
      <c r="U757" s="126">
        <f>COUNTIF(사출계획!$O$62:$P$87,표4[[#This Row],[제품명]])</f>
        <v>0</v>
      </c>
      <c r="V757" s="126">
        <f>COUNTIF(사출계획!$O$88:$P$110,표4[[#This Row],[제품명]])</f>
        <v>0</v>
      </c>
      <c r="W757" s="34">
        <f>COUNTIF(사출계획!$Q$62:$R$110,표4[[#This Row],[제품명]])</f>
        <v>0</v>
      </c>
      <c r="X757" s="126">
        <f>COUNTIF(사출계획!$Q$62:$R$87,표4[[#This Row],[제품명]])</f>
        <v>0</v>
      </c>
      <c r="Y757" s="126">
        <f>COUNTIF(사출계획!$Q$88:$R$110,표4[[#This Row],[제품명]])</f>
        <v>0</v>
      </c>
      <c r="Z757" s="34">
        <f>COUNTIF(사출계획!$S$62:$T$110,표4[[#This Row],[제품명]])</f>
        <v>0</v>
      </c>
      <c r="AA757" s="126"/>
      <c r="AB757" s="126"/>
      <c r="AC757" s="334" t="s">
        <v>3161</v>
      </c>
      <c r="AD757" s="129">
        <f>SUMIF(표4[잉크명],표5[[#This Row],[잉크]],표4[월])</f>
        <v>0</v>
      </c>
      <c r="AE757" s="131">
        <f>SUMIF(표4[잉크명],표5[[#This Row],[잉크]],표4[월-3층])</f>
        <v>0</v>
      </c>
      <c r="AF757" s="131">
        <f>SUMIF(표4[잉크명],표5[[#This Row],[잉크]],표4[월-1층])</f>
        <v>0</v>
      </c>
      <c r="AG757" s="133">
        <f>SUMIF(표4[잉크명],표5[[#This Row],[잉크]],표4[화])</f>
        <v>0</v>
      </c>
      <c r="AH757" s="131">
        <f>SUMIF(표4[잉크명],표5[[#This Row],[잉크]],표4[화-3층])</f>
        <v>0</v>
      </c>
      <c r="AI757" s="131">
        <f>SUMIF(표4[잉크명],표5[[#This Row],[잉크]],표4[화-1층])</f>
        <v>0</v>
      </c>
      <c r="AJ757" s="130">
        <f>SUMIF(표4[잉크명],표5[[#This Row],[잉크]],표4[수])</f>
        <v>0</v>
      </c>
      <c r="AK757" s="131">
        <f>SUMIF(표4[잉크명],표5[[#This Row],[잉크]],표4[수-3층])</f>
        <v>0</v>
      </c>
      <c r="AL757" s="131">
        <f>SUMIF(표4[잉크명],표5[[#This Row],[잉크]],표4[수-1층])</f>
        <v>0</v>
      </c>
      <c r="AM757" s="54">
        <f>SUMIF(표4[잉크명],표5[[#This Row],[잉크]],표4[목])</f>
        <v>0</v>
      </c>
      <c r="AN757" s="131">
        <f>SUMIF(표4[잉크명],표5[[#This Row],[잉크]],표4[목-3층])</f>
        <v>0</v>
      </c>
      <c r="AO757" s="131">
        <f>SUMIF(표4[잉크명],표5[[#This Row],[잉크]],표4[목-1층])</f>
        <v>0</v>
      </c>
      <c r="AP757" s="54">
        <f>SUMIF(표4[잉크명],표5[[#This Row],[잉크]],표4[금])</f>
        <v>0</v>
      </c>
      <c r="AQ757" s="131">
        <f>SUMIF(표4[잉크명],표5[[#This Row],[잉크]],표4[금-3층])</f>
        <v>0</v>
      </c>
      <c r="AR757" s="131">
        <f>SUMIF(표4[잉크명],표5[[#This Row],[잉크]],표4[금-1층])</f>
        <v>0</v>
      </c>
      <c r="AS757" s="54">
        <f>SUMIF(표4[잉크명],표5[[#This Row],[잉크]],표4[토])</f>
        <v>0</v>
      </c>
      <c r="AT757" s="131">
        <f>SUMIF(표4[잉크명],표5[[#This Row],[잉크]],표4[토-3층])</f>
        <v>0</v>
      </c>
      <c r="AU757" s="131">
        <f>SUMIF(표4[잉크명],표5[[#This Row],[잉크]],표4[토-1층])</f>
        <v>0</v>
      </c>
      <c r="AV757" s="54">
        <f>SUMIF(표4[잉크명],표5[[#This Row],[잉크]],표4[일])</f>
        <v>0</v>
      </c>
      <c r="AW757" s="131">
        <f>SUMIF(표4[잉크명],표5[[#This Row],[잉크]],표4[일-3층])</f>
        <v>0</v>
      </c>
      <c r="AX757" s="131">
        <f>SUMIF(표4[잉크명],표5[[#This Row],[잉크]],표4[일-1층])</f>
        <v>0</v>
      </c>
      <c r="AY757" s="54">
        <f>SUMIF(표4[잉크명],표5[[#This Row],[잉크]],표4[차주 월])</f>
        <v>0</v>
      </c>
      <c r="AZ757" s="54">
        <f>SUM(표5[[#This Row],[월]:[차주 월]])</f>
        <v>0</v>
      </c>
    </row>
    <row r="758" spans="2:52" x14ac:dyDescent="0.3">
      <c r="B758" s="183" t="s">
        <v>1841</v>
      </c>
      <c r="C758" s="286"/>
      <c r="D758" s="214" t="s">
        <v>1844</v>
      </c>
      <c r="E758" s="54">
        <f>COUNTIF(사출계획!$E$62:$F$110,표4[[#This Row],[제품명]])</f>
        <v>0</v>
      </c>
      <c r="F758" s="131">
        <f>COUNTIF(사출계획!$E$62:$F$87,표4[[#This Row],[제품명]])</f>
        <v>0</v>
      </c>
      <c r="G758" s="131">
        <f>COUNTIF(사출계획!$E$88:$F$110,표4[[#This Row],[제품명]])</f>
        <v>0</v>
      </c>
      <c r="H758" s="54">
        <f>COUNTIF(사출계획!$G$62:$H$110,표4[[#This Row],[제품명]])</f>
        <v>0</v>
      </c>
      <c r="I758" s="132">
        <f>COUNTIF(사출계획!$G$62:$H$87,표4[[#This Row],[제품명]])</f>
        <v>0</v>
      </c>
      <c r="J758" s="132">
        <f>COUNTIF(사출계획!$G$88:$H$110,표4[[#This Row],[제품명]])</f>
        <v>0</v>
      </c>
      <c r="K758" s="54">
        <f>COUNTIF(사출계획!$I$62:$J$110,표4[[#This Row],[제품명]])</f>
        <v>0</v>
      </c>
      <c r="L758" s="131">
        <f>COUNTIF(사출계획!$I$62:$J$87,표4[[#This Row],[제품명]])</f>
        <v>0</v>
      </c>
      <c r="M758" s="131">
        <f>COUNTIF(사출계획!$I$88:$J$110,표4[[#This Row],[제품명]])</f>
        <v>0</v>
      </c>
      <c r="N758" s="129">
        <f>COUNTIF(사출계획!$K$62:$L$110,표4[[#This Row],[제품명]])</f>
        <v>0</v>
      </c>
      <c r="O758" s="131">
        <f>COUNTIF(사출계획!$K$62:$L$87,표4[[#This Row],[제품명]])</f>
        <v>0</v>
      </c>
      <c r="P758" s="131">
        <f>COUNTIF(사출계획!$K$88:$L$110,표4[[#This Row],[제품명]])</f>
        <v>0</v>
      </c>
      <c r="Q758" s="130">
        <f>COUNTIF(사출계획!$M$62:$N$110,표4[[#This Row],[제품명]])</f>
        <v>0</v>
      </c>
      <c r="R758" s="131">
        <f>COUNTIF(사출계획!$M$62:$N$87,표4[[#This Row],[제품명]])</f>
        <v>0</v>
      </c>
      <c r="S758" s="131">
        <f>COUNTIF(사출계획!$M$88:$N$110,표4[[#This Row],[제품명]])</f>
        <v>0</v>
      </c>
      <c r="T758" s="54">
        <f>COUNTIF(사출계획!$O$62:$P$110,표4[[#This Row],[제품명]])</f>
        <v>0</v>
      </c>
      <c r="U758" s="131">
        <f>COUNTIF(사출계획!$O$62:$P$87,표4[[#This Row],[제품명]])</f>
        <v>0</v>
      </c>
      <c r="V758" s="131">
        <f>COUNTIF(사출계획!$O$88:$P$110,표4[[#This Row],[제품명]])</f>
        <v>0</v>
      </c>
      <c r="W758" s="54">
        <f>COUNTIF(사출계획!$Q$62:$R$110,표4[[#This Row],[제품명]])</f>
        <v>0</v>
      </c>
      <c r="X758" s="131">
        <f>COUNTIF(사출계획!$Q$62:$R$87,표4[[#This Row],[제품명]])</f>
        <v>0</v>
      </c>
      <c r="Y758" s="131">
        <f>COUNTIF(사출계획!$Q$88:$R$110,표4[[#This Row],[제품명]])</f>
        <v>0</v>
      </c>
      <c r="Z758" s="54">
        <f>COUNTIF(사출계획!$S$62:$T$110,표4[[#This Row],[제품명]])</f>
        <v>0</v>
      </c>
      <c r="AA758" s="126"/>
      <c r="AB758" s="126"/>
      <c r="AC758" s="334" t="s">
        <v>3162</v>
      </c>
      <c r="AD758" s="129">
        <f>SUMIF(표4[잉크명],표5[[#This Row],[잉크]],표4[월])</f>
        <v>0</v>
      </c>
      <c r="AE758" s="131">
        <f>SUMIF(표4[잉크명],표5[[#This Row],[잉크]],표4[월-3층])</f>
        <v>0</v>
      </c>
      <c r="AF758" s="131">
        <f>SUMIF(표4[잉크명],표5[[#This Row],[잉크]],표4[월-1층])</f>
        <v>0</v>
      </c>
      <c r="AG758" s="133">
        <f>SUMIF(표4[잉크명],표5[[#This Row],[잉크]],표4[화])</f>
        <v>0</v>
      </c>
      <c r="AH758" s="131">
        <f>SUMIF(표4[잉크명],표5[[#This Row],[잉크]],표4[화-3층])</f>
        <v>0</v>
      </c>
      <c r="AI758" s="131">
        <f>SUMIF(표4[잉크명],표5[[#This Row],[잉크]],표4[화-1층])</f>
        <v>0</v>
      </c>
      <c r="AJ758" s="130">
        <f>SUMIF(표4[잉크명],표5[[#This Row],[잉크]],표4[수])</f>
        <v>0</v>
      </c>
      <c r="AK758" s="131">
        <f>SUMIF(표4[잉크명],표5[[#This Row],[잉크]],표4[수-3층])</f>
        <v>0</v>
      </c>
      <c r="AL758" s="131">
        <f>SUMIF(표4[잉크명],표5[[#This Row],[잉크]],표4[수-1층])</f>
        <v>0</v>
      </c>
      <c r="AM758" s="54">
        <f>SUMIF(표4[잉크명],표5[[#This Row],[잉크]],표4[목])</f>
        <v>0</v>
      </c>
      <c r="AN758" s="131">
        <f>SUMIF(표4[잉크명],표5[[#This Row],[잉크]],표4[목-3층])</f>
        <v>0</v>
      </c>
      <c r="AO758" s="131">
        <f>SUMIF(표4[잉크명],표5[[#This Row],[잉크]],표4[목-1층])</f>
        <v>0</v>
      </c>
      <c r="AP758" s="54">
        <f>SUMIF(표4[잉크명],표5[[#This Row],[잉크]],표4[금])</f>
        <v>0</v>
      </c>
      <c r="AQ758" s="131">
        <f>SUMIF(표4[잉크명],표5[[#This Row],[잉크]],표4[금-3층])</f>
        <v>0</v>
      </c>
      <c r="AR758" s="131">
        <f>SUMIF(표4[잉크명],표5[[#This Row],[잉크]],표4[금-1층])</f>
        <v>0</v>
      </c>
      <c r="AS758" s="54">
        <f>SUMIF(표4[잉크명],표5[[#This Row],[잉크]],표4[토])</f>
        <v>0</v>
      </c>
      <c r="AT758" s="131">
        <f>SUMIF(표4[잉크명],표5[[#This Row],[잉크]],표4[토-3층])</f>
        <v>0</v>
      </c>
      <c r="AU758" s="131">
        <f>SUMIF(표4[잉크명],표5[[#This Row],[잉크]],표4[토-1층])</f>
        <v>0</v>
      </c>
      <c r="AV758" s="54">
        <f>SUMIF(표4[잉크명],표5[[#This Row],[잉크]],표4[일])</f>
        <v>0</v>
      </c>
      <c r="AW758" s="131">
        <f>SUMIF(표4[잉크명],표5[[#This Row],[잉크]],표4[일-3층])</f>
        <v>0</v>
      </c>
      <c r="AX758" s="131">
        <f>SUMIF(표4[잉크명],표5[[#This Row],[잉크]],표4[일-1층])</f>
        <v>0</v>
      </c>
      <c r="AY758" s="54">
        <f>SUMIF(표4[잉크명],표5[[#This Row],[잉크]],표4[차주 월])</f>
        <v>0</v>
      </c>
      <c r="AZ758" s="54">
        <f>SUM(표5[[#This Row],[월]:[차주 월]])</f>
        <v>0</v>
      </c>
    </row>
    <row r="759" spans="2:52" x14ac:dyDescent="0.3">
      <c r="B759" s="56" t="s">
        <v>1870</v>
      </c>
      <c r="C759" s="282"/>
      <c r="D759" s="222" t="s">
        <v>1931</v>
      </c>
      <c r="E759" s="54">
        <f>COUNTIF(사출계획!$E$62:$F$110,표4[[#This Row],[제품명]])</f>
        <v>0</v>
      </c>
      <c r="F759" s="131">
        <f>COUNTIF(사출계획!$E$62:$F$87,표4[[#This Row],[제품명]])</f>
        <v>0</v>
      </c>
      <c r="G759" s="131">
        <f>COUNTIF(사출계획!$E$88:$F$110,표4[[#This Row],[제품명]])</f>
        <v>0</v>
      </c>
      <c r="H759" s="54">
        <f>COUNTIF(사출계획!$G$62:$H$110,표4[[#This Row],[제품명]])</f>
        <v>0</v>
      </c>
      <c r="I759" s="132">
        <f>COUNTIF(사출계획!$G$62:$H$87,표4[[#This Row],[제품명]])</f>
        <v>0</v>
      </c>
      <c r="J759" s="132">
        <f>COUNTIF(사출계획!$G$88:$H$110,표4[[#This Row],[제품명]])</f>
        <v>0</v>
      </c>
      <c r="K759" s="54">
        <f>COUNTIF(사출계획!$I$62:$J$110,표4[[#This Row],[제품명]])</f>
        <v>0</v>
      </c>
      <c r="L759" s="131">
        <f>COUNTIF(사출계획!$I$62:$J$87,표4[[#This Row],[제품명]])</f>
        <v>0</v>
      </c>
      <c r="M759" s="131">
        <f>COUNTIF(사출계획!$I$88:$J$110,표4[[#This Row],[제품명]])</f>
        <v>0</v>
      </c>
      <c r="N759" s="129">
        <f>COUNTIF(사출계획!$K$62:$L$110,표4[[#This Row],[제품명]])</f>
        <v>0</v>
      </c>
      <c r="O759" s="131">
        <f>COUNTIF(사출계획!$K$62:$L$87,표4[[#This Row],[제품명]])</f>
        <v>0</v>
      </c>
      <c r="P759" s="131">
        <f>COUNTIF(사출계획!$K$88:$L$110,표4[[#This Row],[제품명]])</f>
        <v>0</v>
      </c>
      <c r="Q759" s="130">
        <f>COUNTIF(사출계획!$M$62:$N$110,표4[[#This Row],[제품명]])</f>
        <v>0</v>
      </c>
      <c r="R759" s="131">
        <f>COUNTIF(사출계획!$M$62:$N$87,표4[[#This Row],[제품명]])</f>
        <v>0</v>
      </c>
      <c r="S759" s="131">
        <f>COUNTIF(사출계획!$M$88:$N$110,표4[[#This Row],[제품명]])</f>
        <v>0</v>
      </c>
      <c r="T759" s="54">
        <f>COUNTIF(사출계획!$O$62:$P$110,표4[[#This Row],[제품명]])</f>
        <v>0</v>
      </c>
      <c r="U759" s="131">
        <f>COUNTIF(사출계획!$O$62:$P$87,표4[[#This Row],[제품명]])</f>
        <v>0</v>
      </c>
      <c r="V759" s="131">
        <f>COUNTIF(사출계획!$O$88:$P$110,표4[[#This Row],[제품명]])</f>
        <v>0</v>
      </c>
      <c r="W759" s="54">
        <f>COUNTIF(사출계획!$Q$62:$R$110,표4[[#This Row],[제품명]])</f>
        <v>0</v>
      </c>
      <c r="X759" s="131">
        <f>COUNTIF(사출계획!$Q$62:$R$87,표4[[#This Row],[제품명]])</f>
        <v>0</v>
      </c>
      <c r="Y759" s="131">
        <f>COUNTIF(사출계획!$Q$88:$R$110,표4[[#This Row],[제품명]])</f>
        <v>0</v>
      </c>
      <c r="Z759" s="54">
        <f>COUNTIF(사출계획!$S$62:$T$110,표4[[#This Row],[제품명]])</f>
        <v>0</v>
      </c>
      <c r="AA759" s="126"/>
      <c r="AB759" s="126"/>
      <c r="AC759" s="335" t="s">
        <v>3171</v>
      </c>
      <c r="AD759" s="129">
        <f>SUMIF(표4[잉크명],표5[[#This Row],[잉크]],표4[월])</f>
        <v>0</v>
      </c>
      <c r="AE759" s="131">
        <f>SUMIF(표4[잉크명],표5[[#This Row],[잉크]],표4[월-3층])</f>
        <v>0</v>
      </c>
      <c r="AF759" s="131">
        <f>SUMIF(표4[잉크명],표5[[#This Row],[잉크]],표4[월-1층])</f>
        <v>0</v>
      </c>
      <c r="AG759" s="133">
        <f>SUMIF(표4[잉크명],표5[[#This Row],[잉크]],표4[화])</f>
        <v>0</v>
      </c>
      <c r="AH759" s="131">
        <f>SUMIF(표4[잉크명],표5[[#This Row],[잉크]],표4[화-3층])</f>
        <v>0</v>
      </c>
      <c r="AI759" s="131">
        <f>SUMIF(표4[잉크명],표5[[#This Row],[잉크]],표4[화-1층])</f>
        <v>0</v>
      </c>
      <c r="AJ759" s="130">
        <f>SUMIF(표4[잉크명],표5[[#This Row],[잉크]],표4[수])</f>
        <v>0</v>
      </c>
      <c r="AK759" s="131">
        <f>SUMIF(표4[잉크명],표5[[#This Row],[잉크]],표4[수-3층])</f>
        <v>0</v>
      </c>
      <c r="AL759" s="131">
        <f>SUMIF(표4[잉크명],표5[[#This Row],[잉크]],표4[수-1층])</f>
        <v>0</v>
      </c>
      <c r="AM759" s="54">
        <f>SUMIF(표4[잉크명],표5[[#This Row],[잉크]],표4[목])</f>
        <v>0</v>
      </c>
      <c r="AN759" s="131">
        <f>SUMIF(표4[잉크명],표5[[#This Row],[잉크]],표4[목-3층])</f>
        <v>0</v>
      </c>
      <c r="AO759" s="131">
        <f>SUMIF(표4[잉크명],표5[[#This Row],[잉크]],표4[목-1층])</f>
        <v>0</v>
      </c>
      <c r="AP759" s="54">
        <f>SUMIF(표4[잉크명],표5[[#This Row],[잉크]],표4[금])</f>
        <v>0</v>
      </c>
      <c r="AQ759" s="131">
        <f>SUMIF(표4[잉크명],표5[[#This Row],[잉크]],표4[금-3층])</f>
        <v>0</v>
      </c>
      <c r="AR759" s="131">
        <f>SUMIF(표4[잉크명],표5[[#This Row],[잉크]],표4[금-1층])</f>
        <v>0</v>
      </c>
      <c r="AS759" s="54">
        <f>SUMIF(표4[잉크명],표5[[#This Row],[잉크]],표4[토])</f>
        <v>0</v>
      </c>
      <c r="AT759" s="131">
        <f>SUMIF(표4[잉크명],표5[[#This Row],[잉크]],표4[토-3층])</f>
        <v>0</v>
      </c>
      <c r="AU759" s="131">
        <f>SUMIF(표4[잉크명],표5[[#This Row],[잉크]],표4[토-1층])</f>
        <v>0</v>
      </c>
      <c r="AV759" s="54">
        <f>SUMIF(표4[잉크명],표5[[#This Row],[잉크]],표4[일])</f>
        <v>0</v>
      </c>
      <c r="AW759" s="131">
        <f>SUMIF(표4[잉크명],표5[[#This Row],[잉크]],표4[일-3층])</f>
        <v>0</v>
      </c>
      <c r="AX759" s="131">
        <f>SUMIF(표4[잉크명],표5[[#This Row],[잉크]],표4[일-1층])</f>
        <v>0</v>
      </c>
      <c r="AY759" s="54">
        <f>SUMIF(표4[잉크명],표5[[#This Row],[잉크]],표4[차주 월])</f>
        <v>0</v>
      </c>
      <c r="AZ759" s="54">
        <f>SUM(표5[[#This Row],[월]:[차주 월]])</f>
        <v>0</v>
      </c>
    </row>
    <row r="760" spans="2:52" x14ac:dyDescent="0.3">
      <c r="B760" s="56" t="s">
        <v>1870</v>
      </c>
      <c r="C760" s="282"/>
      <c r="D760" s="222" t="s">
        <v>2567</v>
      </c>
      <c r="E760" s="54">
        <f>COUNTIF(사출계획!$E$62:$F$110,표4[[#This Row],[제품명]])</f>
        <v>0</v>
      </c>
      <c r="F760" s="131">
        <f>COUNTIF(사출계획!$E$62:$F$87,표4[[#This Row],[제품명]])</f>
        <v>0</v>
      </c>
      <c r="G760" s="131">
        <f>COUNTIF(사출계획!$E$88:$F$110,표4[[#This Row],[제품명]])</f>
        <v>0</v>
      </c>
      <c r="H760" s="54">
        <f>COUNTIF(사출계획!$G$62:$H$110,표4[[#This Row],[제품명]])</f>
        <v>0</v>
      </c>
      <c r="I760" s="132">
        <f>COUNTIF(사출계획!$G$62:$H$87,표4[[#This Row],[제품명]])</f>
        <v>0</v>
      </c>
      <c r="J760" s="132">
        <f>COUNTIF(사출계획!$G$88:$H$110,표4[[#This Row],[제품명]])</f>
        <v>0</v>
      </c>
      <c r="K760" s="54">
        <f>COUNTIF(사출계획!$I$62:$J$110,표4[[#This Row],[제품명]])</f>
        <v>0</v>
      </c>
      <c r="L760" s="131">
        <f>COUNTIF(사출계획!$I$62:$J$87,표4[[#This Row],[제품명]])</f>
        <v>0</v>
      </c>
      <c r="M760" s="131">
        <f>COUNTIF(사출계획!$I$88:$J$110,표4[[#This Row],[제품명]])</f>
        <v>0</v>
      </c>
      <c r="N760" s="129">
        <f>COUNTIF(사출계획!$K$62:$L$110,표4[[#This Row],[제품명]])</f>
        <v>0</v>
      </c>
      <c r="O760" s="131">
        <f>COUNTIF(사출계획!$K$62:$L$87,표4[[#This Row],[제품명]])</f>
        <v>0</v>
      </c>
      <c r="P760" s="131">
        <f>COUNTIF(사출계획!$K$88:$L$110,표4[[#This Row],[제품명]])</f>
        <v>0</v>
      </c>
      <c r="Q760" s="130">
        <f>COUNTIF(사출계획!$M$62:$N$110,표4[[#This Row],[제품명]])</f>
        <v>0</v>
      </c>
      <c r="R760" s="131">
        <f>COUNTIF(사출계획!$M$62:$N$87,표4[[#This Row],[제품명]])</f>
        <v>0</v>
      </c>
      <c r="S760" s="131">
        <f>COUNTIF(사출계획!$M$88:$N$110,표4[[#This Row],[제품명]])</f>
        <v>0</v>
      </c>
      <c r="T760" s="54">
        <f>COUNTIF(사출계획!$O$62:$P$110,표4[[#This Row],[제품명]])</f>
        <v>0</v>
      </c>
      <c r="U760" s="131">
        <f>COUNTIF(사출계획!$O$62:$P$87,표4[[#This Row],[제품명]])</f>
        <v>0</v>
      </c>
      <c r="V760" s="131">
        <f>COUNTIF(사출계획!$O$88:$P$110,표4[[#This Row],[제품명]])</f>
        <v>0</v>
      </c>
      <c r="W760" s="54">
        <f>COUNTIF(사출계획!$Q$62:$R$110,표4[[#This Row],[제품명]])</f>
        <v>0</v>
      </c>
      <c r="X760" s="131">
        <f>COUNTIF(사출계획!$Q$62:$R$87,표4[[#This Row],[제품명]])</f>
        <v>0</v>
      </c>
      <c r="Y760" s="131">
        <f>COUNTIF(사출계획!$Q$88:$R$110,표4[[#This Row],[제품명]])</f>
        <v>0</v>
      </c>
      <c r="Z760" s="54">
        <f>COUNTIF(사출계획!$S$62:$T$110,표4[[#This Row],[제품명]])</f>
        <v>0</v>
      </c>
      <c r="AA760" s="126"/>
      <c r="AB760" s="126"/>
      <c r="AC760" s="335" t="s">
        <v>3174</v>
      </c>
      <c r="AD760" s="129">
        <f>SUMIF(표4[잉크명],표5[[#This Row],[잉크]],표4[월])</f>
        <v>0</v>
      </c>
      <c r="AE760" s="131">
        <f>SUMIF(표4[잉크명],표5[[#This Row],[잉크]],표4[월-3층])</f>
        <v>0</v>
      </c>
      <c r="AF760" s="131">
        <f>SUMIF(표4[잉크명],표5[[#This Row],[잉크]],표4[월-1층])</f>
        <v>0</v>
      </c>
      <c r="AG760" s="133">
        <f>SUMIF(표4[잉크명],표5[[#This Row],[잉크]],표4[화])</f>
        <v>0</v>
      </c>
      <c r="AH760" s="131">
        <f>SUMIF(표4[잉크명],표5[[#This Row],[잉크]],표4[화-3층])</f>
        <v>0</v>
      </c>
      <c r="AI760" s="131">
        <f>SUMIF(표4[잉크명],표5[[#This Row],[잉크]],표4[화-1층])</f>
        <v>0</v>
      </c>
      <c r="AJ760" s="130">
        <f>SUMIF(표4[잉크명],표5[[#This Row],[잉크]],표4[수])</f>
        <v>0</v>
      </c>
      <c r="AK760" s="131">
        <f>SUMIF(표4[잉크명],표5[[#This Row],[잉크]],표4[수-3층])</f>
        <v>0</v>
      </c>
      <c r="AL760" s="131">
        <f>SUMIF(표4[잉크명],표5[[#This Row],[잉크]],표4[수-1층])</f>
        <v>0</v>
      </c>
      <c r="AM760" s="54">
        <f>SUMIF(표4[잉크명],표5[[#This Row],[잉크]],표4[목])</f>
        <v>0</v>
      </c>
      <c r="AN760" s="131">
        <f>SUMIF(표4[잉크명],표5[[#This Row],[잉크]],표4[목-3층])</f>
        <v>0</v>
      </c>
      <c r="AO760" s="131">
        <f>SUMIF(표4[잉크명],표5[[#This Row],[잉크]],표4[목-1층])</f>
        <v>0</v>
      </c>
      <c r="AP760" s="54">
        <f>SUMIF(표4[잉크명],표5[[#This Row],[잉크]],표4[금])</f>
        <v>0</v>
      </c>
      <c r="AQ760" s="131">
        <f>SUMIF(표4[잉크명],표5[[#This Row],[잉크]],표4[금-3층])</f>
        <v>0</v>
      </c>
      <c r="AR760" s="131">
        <f>SUMIF(표4[잉크명],표5[[#This Row],[잉크]],표4[금-1층])</f>
        <v>0</v>
      </c>
      <c r="AS760" s="54">
        <f>SUMIF(표4[잉크명],표5[[#This Row],[잉크]],표4[토])</f>
        <v>0</v>
      </c>
      <c r="AT760" s="131">
        <f>SUMIF(표4[잉크명],표5[[#This Row],[잉크]],표4[토-3층])</f>
        <v>0</v>
      </c>
      <c r="AU760" s="131">
        <f>SUMIF(표4[잉크명],표5[[#This Row],[잉크]],표4[토-1층])</f>
        <v>0</v>
      </c>
      <c r="AV760" s="54">
        <f>SUMIF(표4[잉크명],표5[[#This Row],[잉크]],표4[일])</f>
        <v>0</v>
      </c>
      <c r="AW760" s="131">
        <f>SUMIF(표4[잉크명],표5[[#This Row],[잉크]],표4[일-3층])</f>
        <v>0</v>
      </c>
      <c r="AX760" s="131">
        <f>SUMIF(표4[잉크명],표5[[#This Row],[잉크]],표4[일-1층])</f>
        <v>0</v>
      </c>
      <c r="AY760" s="54">
        <f>SUMIF(표4[잉크명],표5[[#This Row],[잉크]],표4[차주 월])</f>
        <v>0</v>
      </c>
      <c r="AZ760" s="54">
        <f>SUM(표5[[#This Row],[월]:[차주 월]])</f>
        <v>0</v>
      </c>
    </row>
    <row r="761" spans="2:52" x14ac:dyDescent="0.3">
      <c r="B761" s="179" t="s">
        <v>1877</v>
      </c>
      <c r="C761" s="37"/>
      <c r="D761" s="223" t="s">
        <v>1878</v>
      </c>
      <c r="E761" s="54">
        <f>COUNTIF(사출계획!$E$62:$F$110,표4[[#This Row],[제품명]])</f>
        <v>0</v>
      </c>
      <c r="F761" s="131">
        <f>COUNTIF(사출계획!$E$62:$F$87,표4[[#This Row],[제품명]])</f>
        <v>0</v>
      </c>
      <c r="G761" s="131">
        <f>COUNTIF(사출계획!$E$88:$F$110,표4[[#This Row],[제품명]])</f>
        <v>0</v>
      </c>
      <c r="H761" s="54">
        <f>COUNTIF(사출계획!$G$62:$H$110,표4[[#This Row],[제품명]])</f>
        <v>0</v>
      </c>
      <c r="I761" s="132">
        <f>COUNTIF(사출계획!$G$62:$H$87,표4[[#This Row],[제품명]])</f>
        <v>0</v>
      </c>
      <c r="J761" s="132">
        <f>COUNTIF(사출계획!$G$88:$H$110,표4[[#This Row],[제품명]])</f>
        <v>0</v>
      </c>
      <c r="K761" s="54">
        <f>COUNTIF(사출계획!$I$62:$J$110,표4[[#This Row],[제품명]])</f>
        <v>0</v>
      </c>
      <c r="L761" s="131">
        <f>COUNTIF(사출계획!$I$62:$J$87,표4[[#This Row],[제품명]])</f>
        <v>0</v>
      </c>
      <c r="M761" s="131">
        <f>COUNTIF(사출계획!$I$88:$J$110,표4[[#This Row],[제품명]])</f>
        <v>0</v>
      </c>
      <c r="N761" s="129">
        <f>COUNTIF(사출계획!$K$62:$L$110,표4[[#This Row],[제품명]])</f>
        <v>0</v>
      </c>
      <c r="O761" s="131">
        <f>COUNTIF(사출계획!$K$62:$L$87,표4[[#This Row],[제품명]])</f>
        <v>0</v>
      </c>
      <c r="P761" s="131">
        <f>COUNTIF(사출계획!$K$88:$L$110,표4[[#This Row],[제품명]])</f>
        <v>0</v>
      </c>
      <c r="Q761" s="130">
        <f>COUNTIF(사출계획!$M$62:$N$110,표4[[#This Row],[제품명]])</f>
        <v>0</v>
      </c>
      <c r="R761" s="131">
        <f>COUNTIF(사출계획!$M$62:$N$87,표4[[#This Row],[제품명]])</f>
        <v>0</v>
      </c>
      <c r="S761" s="131">
        <f>COUNTIF(사출계획!$M$88:$N$110,표4[[#This Row],[제품명]])</f>
        <v>0</v>
      </c>
      <c r="T761" s="54">
        <f>COUNTIF(사출계획!$O$62:$P$110,표4[[#This Row],[제품명]])</f>
        <v>0</v>
      </c>
      <c r="U761" s="131">
        <f>COUNTIF(사출계획!$O$62:$P$87,표4[[#This Row],[제품명]])</f>
        <v>0</v>
      </c>
      <c r="V761" s="131">
        <f>COUNTIF(사출계획!$O$88:$P$110,표4[[#This Row],[제품명]])</f>
        <v>0</v>
      </c>
      <c r="W761" s="54">
        <f>COUNTIF(사출계획!$Q$62:$R$110,표4[[#This Row],[제품명]])</f>
        <v>0</v>
      </c>
      <c r="X761" s="131">
        <f>COUNTIF(사출계획!$Q$62:$R$87,표4[[#This Row],[제품명]])</f>
        <v>0</v>
      </c>
      <c r="Y761" s="131">
        <f>COUNTIF(사출계획!$Q$88:$R$110,표4[[#This Row],[제품명]])</f>
        <v>0</v>
      </c>
      <c r="Z761" s="54">
        <f>COUNTIF(사출계획!$S$62:$T$110,표4[[#This Row],[제품명]])</f>
        <v>0</v>
      </c>
      <c r="AA761" s="126"/>
      <c r="AB761" s="126"/>
      <c r="AC761" s="335" t="s">
        <v>3175</v>
      </c>
      <c r="AD761" s="129">
        <f>SUMIF(표4[잉크명],표5[[#This Row],[잉크]],표4[월])</f>
        <v>0</v>
      </c>
      <c r="AE761" s="131">
        <f>SUMIF(표4[잉크명],표5[[#This Row],[잉크]],표4[월-3층])</f>
        <v>0</v>
      </c>
      <c r="AF761" s="131">
        <f>SUMIF(표4[잉크명],표5[[#This Row],[잉크]],표4[월-1층])</f>
        <v>0</v>
      </c>
      <c r="AG761" s="133">
        <f>SUMIF(표4[잉크명],표5[[#This Row],[잉크]],표4[화])</f>
        <v>0</v>
      </c>
      <c r="AH761" s="131">
        <f>SUMIF(표4[잉크명],표5[[#This Row],[잉크]],표4[화-3층])</f>
        <v>0</v>
      </c>
      <c r="AI761" s="131">
        <f>SUMIF(표4[잉크명],표5[[#This Row],[잉크]],표4[화-1층])</f>
        <v>0</v>
      </c>
      <c r="AJ761" s="130">
        <f>SUMIF(표4[잉크명],표5[[#This Row],[잉크]],표4[수])</f>
        <v>0</v>
      </c>
      <c r="AK761" s="131">
        <f>SUMIF(표4[잉크명],표5[[#This Row],[잉크]],표4[수-3층])</f>
        <v>0</v>
      </c>
      <c r="AL761" s="131">
        <f>SUMIF(표4[잉크명],표5[[#This Row],[잉크]],표4[수-1층])</f>
        <v>0</v>
      </c>
      <c r="AM761" s="54">
        <f>SUMIF(표4[잉크명],표5[[#This Row],[잉크]],표4[목])</f>
        <v>0</v>
      </c>
      <c r="AN761" s="131">
        <f>SUMIF(표4[잉크명],표5[[#This Row],[잉크]],표4[목-3층])</f>
        <v>0</v>
      </c>
      <c r="AO761" s="131">
        <f>SUMIF(표4[잉크명],표5[[#This Row],[잉크]],표4[목-1층])</f>
        <v>0</v>
      </c>
      <c r="AP761" s="54">
        <f>SUMIF(표4[잉크명],표5[[#This Row],[잉크]],표4[금])</f>
        <v>0</v>
      </c>
      <c r="AQ761" s="131">
        <f>SUMIF(표4[잉크명],표5[[#This Row],[잉크]],표4[금-3층])</f>
        <v>0</v>
      </c>
      <c r="AR761" s="131">
        <f>SUMIF(표4[잉크명],표5[[#This Row],[잉크]],표4[금-1층])</f>
        <v>0</v>
      </c>
      <c r="AS761" s="54">
        <f>SUMIF(표4[잉크명],표5[[#This Row],[잉크]],표4[토])</f>
        <v>0</v>
      </c>
      <c r="AT761" s="131">
        <f>SUMIF(표4[잉크명],표5[[#This Row],[잉크]],표4[토-3층])</f>
        <v>0</v>
      </c>
      <c r="AU761" s="131">
        <f>SUMIF(표4[잉크명],표5[[#This Row],[잉크]],표4[토-1층])</f>
        <v>0</v>
      </c>
      <c r="AV761" s="54">
        <f>SUMIF(표4[잉크명],표5[[#This Row],[잉크]],표4[일])</f>
        <v>0</v>
      </c>
      <c r="AW761" s="131">
        <f>SUMIF(표4[잉크명],표5[[#This Row],[잉크]],표4[일-3층])</f>
        <v>0</v>
      </c>
      <c r="AX761" s="131">
        <f>SUMIF(표4[잉크명],표5[[#This Row],[잉크]],표4[일-1층])</f>
        <v>0</v>
      </c>
      <c r="AY761" s="54">
        <f>SUMIF(표4[잉크명],표5[[#This Row],[잉크]],표4[차주 월])</f>
        <v>0</v>
      </c>
      <c r="AZ761" s="54">
        <f>SUM(표5[[#This Row],[월]:[차주 월]])</f>
        <v>0</v>
      </c>
    </row>
    <row r="762" spans="2:52" x14ac:dyDescent="0.3">
      <c r="B762" s="179" t="s">
        <v>1877</v>
      </c>
      <c r="C762" s="37"/>
      <c r="D762" s="223" t="s">
        <v>1880</v>
      </c>
      <c r="E762" s="54">
        <f>COUNTIF(사출계획!$E$62:$F$110,표4[[#This Row],[제품명]])</f>
        <v>0</v>
      </c>
      <c r="F762" s="131">
        <f>COUNTIF(사출계획!$E$62:$F$87,표4[[#This Row],[제품명]])</f>
        <v>0</v>
      </c>
      <c r="G762" s="131">
        <f>COUNTIF(사출계획!$E$88:$F$110,표4[[#This Row],[제품명]])</f>
        <v>0</v>
      </c>
      <c r="H762" s="54">
        <f>COUNTIF(사출계획!$G$62:$H$110,표4[[#This Row],[제품명]])</f>
        <v>0</v>
      </c>
      <c r="I762" s="132">
        <f>COUNTIF(사출계획!$G$62:$H$87,표4[[#This Row],[제품명]])</f>
        <v>0</v>
      </c>
      <c r="J762" s="132">
        <f>COUNTIF(사출계획!$G$88:$H$110,표4[[#This Row],[제품명]])</f>
        <v>0</v>
      </c>
      <c r="K762" s="54">
        <f>COUNTIF(사출계획!$I$62:$J$110,표4[[#This Row],[제품명]])</f>
        <v>0</v>
      </c>
      <c r="L762" s="131">
        <f>COUNTIF(사출계획!$I$62:$J$87,표4[[#This Row],[제품명]])</f>
        <v>0</v>
      </c>
      <c r="M762" s="131">
        <f>COUNTIF(사출계획!$I$88:$J$110,표4[[#This Row],[제품명]])</f>
        <v>0</v>
      </c>
      <c r="N762" s="129">
        <f>COUNTIF(사출계획!$K$62:$L$110,표4[[#This Row],[제품명]])</f>
        <v>0</v>
      </c>
      <c r="O762" s="131">
        <f>COUNTIF(사출계획!$K$62:$L$87,표4[[#This Row],[제품명]])</f>
        <v>0</v>
      </c>
      <c r="P762" s="131">
        <f>COUNTIF(사출계획!$K$88:$L$110,표4[[#This Row],[제품명]])</f>
        <v>0</v>
      </c>
      <c r="Q762" s="130">
        <f>COUNTIF(사출계획!$M$62:$N$110,표4[[#This Row],[제품명]])</f>
        <v>0</v>
      </c>
      <c r="R762" s="131">
        <f>COUNTIF(사출계획!$M$62:$N$87,표4[[#This Row],[제품명]])</f>
        <v>0</v>
      </c>
      <c r="S762" s="131">
        <f>COUNTIF(사출계획!$M$88:$N$110,표4[[#This Row],[제품명]])</f>
        <v>0</v>
      </c>
      <c r="T762" s="54">
        <f>COUNTIF(사출계획!$O$62:$P$110,표4[[#This Row],[제품명]])</f>
        <v>0</v>
      </c>
      <c r="U762" s="131">
        <f>COUNTIF(사출계획!$O$62:$P$87,표4[[#This Row],[제품명]])</f>
        <v>0</v>
      </c>
      <c r="V762" s="131">
        <f>COUNTIF(사출계획!$O$88:$P$110,표4[[#This Row],[제품명]])</f>
        <v>0</v>
      </c>
      <c r="W762" s="54">
        <f>COUNTIF(사출계획!$Q$62:$R$110,표4[[#This Row],[제품명]])</f>
        <v>0</v>
      </c>
      <c r="X762" s="131">
        <f>COUNTIF(사출계획!$Q$62:$R$87,표4[[#This Row],[제품명]])</f>
        <v>0</v>
      </c>
      <c r="Y762" s="131">
        <f>COUNTIF(사출계획!$Q$88:$R$110,표4[[#This Row],[제품명]])</f>
        <v>0</v>
      </c>
      <c r="Z762" s="54">
        <f>COUNTIF(사출계획!$S$62:$T$110,표4[[#This Row],[제품명]])</f>
        <v>0</v>
      </c>
      <c r="AA762" s="126"/>
      <c r="AB762" s="126"/>
      <c r="AC762" s="335" t="s">
        <v>3183</v>
      </c>
      <c r="AD762" s="129">
        <f>SUMIF(표4[잉크명],표5[[#This Row],[잉크]],표4[월])</f>
        <v>0</v>
      </c>
      <c r="AE762" s="131">
        <f>SUMIF(표4[잉크명],표5[[#This Row],[잉크]],표4[월-3층])</f>
        <v>0</v>
      </c>
      <c r="AF762" s="131">
        <f>SUMIF(표4[잉크명],표5[[#This Row],[잉크]],표4[월-1층])</f>
        <v>0</v>
      </c>
      <c r="AG762" s="133">
        <f>SUMIF(표4[잉크명],표5[[#This Row],[잉크]],표4[화])</f>
        <v>0</v>
      </c>
      <c r="AH762" s="131">
        <f>SUMIF(표4[잉크명],표5[[#This Row],[잉크]],표4[화-3층])</f>
        <v>0</v>
      </c>
      <c r="AI762" s="131">
        <f>SUMIF(표4[잉크명],표5[[#This Row],[잉크]],표4[화-1층])</f>
        <v>0</v>
      </c>
      <c r="AJ762" s="130">
        <f>SUMIF(표4[잉크명],표5[[#This Row],[잉크]],표4[수])</f>
        <v>0</v>
      </c>
      <c r="AK762" s="131">
        <f>SUMIF(표4[잉크명],표5[[#This Row],[잉크]],표4[수-3층])</f>
        <v>0</v>
      </c>
      <c r="AL762" s="131">
        <f>SUMIF(표4[잉크명],표5[[#This Row],[잉크]],표4[수-1층])</f>
        <v>0</v>
      </c>
      <c r="AM762" s="54">
        <f>SUMIF(표4[잉크명],표5[[#This Row],[잉크]],표4[목])</f>
        <v>0</v>
      </c>
      <c r="AN762" s="131">
        <f>SUMIF(표4[잉크명],표5[[#This Row],[잉크]],표4[목-3층])</f>
        <v>0</v>
      </c>
      <c r="AO762" s="131">
        <f>SUMIF(표4[잉크명],표5[[#This Row],[잉크]],표4[목-1층])</f>
        <v>0</v>
      </c>
      <c r="AP762" s="54">
        <f>SUMIF(표4[잉크명],표5[[#This Row],[잉크]],표4[금])</f>
        <v>0</v>
      </c>
      <c r="AQ762" s="131">
        <f>SUMIF(표4[잉크명],표5[[#This Row],[잉크]],표4[금-3층])</f>
        <v>0</v>
      </c>
      <c r="AR762" s="131">
        <f>SUMIF(표4[잉크명],표5[[#This Row],[잉크]],표4[금-1층])</f>
        <v>0</v>
      </c>
      <c r="AS762" s="54">
        <f>SUMIF(표4[잉크명],표5[[#This Row],[잉크]],표4[토])</f>
        <v>0</v>
      </c>
      <c r="AT762" s="131">
        <f>SUMIF(표4[잉크명],표5[[#This Row],[잉크]],표4[토-3층])</f>
        <v>0</v>
      </c>
      <c r="AU762" s="131">
        <f>SUMIF(표4[잉크명],표5[[#This Row],[잉크]],표4[토-1층])</f>
        <v>0</v>
      </c>
      <c r="AV762" s="54">
        <f>SUMIF(표4[잉크명],표5[[#This Row],[잉크]],표4[일])</f>
        <v>0</v>
      </c>
      <c r="AW762" s="131">
        <f>SUMIF(표4[잉크명],표5[[#This Row],[잉크]],표4[일-3층])</f>
        <v>0</v>
      </c>
      <c r="AX762" s="131">
        <f>SUMIF(표4[잉크명],표5[[#This Row],[잉크]],표4[일-1층])</f>
        <v>0</v>
      </c>
      <c r="AY762" s="54">
        <f>SUMIF(표4[잉크명],표5[[#This Row],[잉크]],표4[차주 월])</f>
        <v>0</v>
      </c>
      <c r="AZ762" s="54">
        <f>SUM(표5[[#This Row],[월]:[차주 월]])</f>
        <v>0</v>
      </c>
    </row>
    <row r="763" spans="2:52" ht="24" x14ac:dyDescent="0.3">
      <c r="B763" s="236" t="s">
        <v>1915</v>
      </c>
      <c r="C763" s="39"/>
      <c r="D763" s="226" t="s">
        <v>1913</v>
      </c>
      <c r="E763" s="54">
        <f>COUNTIF(사출계획!$E$62:$F$110,표4[[#This Row],[제품명]])</f>
        <v>0</v>
      </c>
      <c r="F763" s="131">
        <f>COUNTIF(사출계획!$E$62:$F$87,표4[[#This Row],[제품명]])</f>
        <v>0</v>
      </c>
      <c r="G763" s="131">
        <f>COUNTIF(사출계획!$E$88:$F$110,표4[[#This Row],[제품명]])</f>
        <v>0</v>
      </c>
      <c r="H763" s="54">
        <f>COUNTIF(사출계획!$G$62:$H$110,표4[[#This Row],[제품명]])</f>
        <v>0</v>
      </c>
      <c r="I763" s="132">
        <f>COUNTIF(사출계획!$G$62:$H$87,표4[[#This Row],[제품명]])</f>
        <v>0</v>
      </c>
      <c r="J763" s="132">
        <f>COUNTIF(사출계획!$G$88:$H$110,표4[[#This Row],[제품명]])</f>
        <v>0</v>
      </c>
      <c r="K763" s="54">
        <f>COUNTIF(사출계획!$I$62:$J$110,표4[[#This Row],[제품명]])</f>
        <v>0</v>
      </c>
      <c r="L763" s="131">
        <f>COUNTIF(사출계획!$I$62:$J$87,표4[[#This Row],[제품명]])</f>
        <v>0</v>
      </c>
      <c r="M763" s="131">
        <f>COUNTIF(사출계획!$I$88:$J$110,표4[[#This Row],[제품명]])</f>
        <v>0</v>
      </c>
      <c r="N763" s="129">
        <f>COUNTIF(사출계획!$K$62:$L$110,표4[[#This Row],[제품명]])</f>
        <v>0</v>
      </c>
      <c r="O763" s="131">
        <f>COUNTIF(사출계획!$K$62:$L$87,표4[[#This Row],[제품명]])</f>
        <v>0</v>
      </c>
      <c r="P763" s="131">
        <f>COUNTIF(사출계획!$K$88:$L$110,표4[[#This Row],[제품명]])</f>
        <v>0</v>
      </c>
      <c r="Q763" s="130">
        <f>COUNTIF(사출계획!$M$62:$N$110,표4[[#This Row],[제품명]])</f>
        <v>0</v>
      </c>
      <c r="R763" s="131">
        <f>COUNTIF(사출계획!$M$62:$N$87,표4[[#This Row],[제품명]])</f>
        <v>0</v>
      </c>
      <c r="S763" s="131">
        <f>COUNTIF(사출계획!$M$88:$N$110,표4[[#This Row],[제품명]])</f>
        <v>0</v>
      </c>
      <c r="T763" s="54">
        <f>COUNTIF(사출계획!$O$62:$P$110,표4[[#This Row],[제품명]])</f>
        <v>0</v>
      </c>
      <c r="U763" s="131">
        <f>COUNTIF(사출계획!$O$62:$P$87,표4[[#This Row],[제품명]])</f>
        <v>0</v>
      </c>
      <c r="V763" s="131">
        <f>COUNTIF(사출계획!$O$88:$P$110,표4[[#This Row],[제품명]])</f>
        <v>0</v>
      </c>
      <c r="W763" s="54">
        <f>COUNTIF(사출계획!$Q$62:$R$110,표4[[#This Row],[제품명]])</f>
        <v>0</v>
      </c>
      <c r="X763" s="131">
        <f>COUNTIF(사출계획!$Q$62:$R$87,표4[[#This Row],[제품명]])</f>
        <v>0</v>
      </c>
      <c r="Y763" s="131">
        <f>COUNTIF(사출계획!$Q$88:$R$110,표4[[#This Row],[제품명]])</f>
        <v>0</v>
      </c>
      <c r="Z763" s="54">
        <f>COUNTIF(사출계획!$S$62:$T$110,표4[[#This Row],[제품명]])</f>
        <v>0</v>
      </c>
      <c r="AA763" s="126"/>
      <c r="AB763" s="126"/>
      <c r="AC763" s="337" t="s">
        <v>3204</v>
      </c>
      <c r="AD763" s="129">
        <f>SUMIF(표4[잉크명],표5[[#This Row],[잉크]],표4[월])</f>
        <v>0</v>
      </c>
      <c r="AE763" s="131">
        <f>SUMIF(표4[잉크명],표5[[#This Row],[잉크]],표4[월-3층])</f>
        <v>0</v>
      </c>
      <c r="AF763" s="131">
        <f>SUMIF(표4[잉크명],표5[[#This Row],[잉크]],표4[월-1층])</f>
        <v>0</v>
      </c>
      <c r="AG763" s="133">
        <f>SUMIF(표4[잉크명],표5[[#This Row],[잉크]],표4[화])</f>
        <v>0</v>
      </c>
      <c r="AH763" s="131">
        <f>SUMIF(표4[잉크명],표5[[#This Row],[잉크]],표4[화-3층])</f>
        <v>0</v>
      </c>
      <c r="AI763" s="131">
        <f>SUMIF(표4[잉크명],표5[[#This Row],[잉크]],표4[화-1층])</f>
        <v>0</v>
      </c>
      <c r="AJ763" s="130">
        <f>SUMIF(표4[잉크명],표5[[#This Row],[잉크]],표4[수])</f>
        <v>0</v>
      </c>
      <c r="AK763" s="131">
        <f>SUMIF(표4[잉크명],표5[[#This Row],[잉크]],표4[수-3층])</f>
        <v>0</v>
      </c>
      <c r="AL763" s="131">
        <f>SUMIF(표4[잉크명],표5[[#This Row],[잉크]],표4[수-1층])</f>
        <v>0</v>
      </c>
      <c r="AM763" s="54">
        <f>SUMIF(표4[잉크명],표5[[#This Row],[잉크]],표4[목])</f>
        <v>0</v>
      </c>
      <c r="AN763" s="131">
        <f>SUMIF(표4[잉크명],표5[[#This Row],[잉크]],표4[목-3층])</f>
        <v>0</v>
      </c>
      <c r="AO763" s="131">
        <f>SUMIF(표4[잉크명],표5[[#This Row],[잉크]],표4[목-1층])</f>
        <v>0</v>
      </c>
      <c r="AP763" s="54">
        <f>SUMIF(표4[잉크명],표5[[#This Row],[잉크]],표4[금])</f>
        <v>0</v>
      </c>
      <c r="AQ763" s="131">
        <f>SUMIF(표4[잉크명],표5[[#This Row],[잉크]],표4[금-3층])</f>
        <v>0</v>
      </c>
      <c r="AR763" s="131">
        <f>SUMIF(표4[잉크명],표5[[#This Row],[잉크]],표4[금-1층])</f>
        <v>0</v>
      </c>
      <c r="AS763" s="54">
        <f>SUMIF(표4[잉크명],표5[[#This Row],[잉크]],표4[토])</f>
        <v>0</v>
      </c>
      <c r="AT763" s="131">
        <f>SUMIF(표4[잉크명],표5[[#This Row],[잉크]],표4[토-3층])</f>
        <v>0</v>
      </c>
      <c r="AU763" s="131">
        <f>SUMIF(표4[잉크명],표5[[#This Row],[잉크]],표4[토-1층])</f>
        <v>0</v>
      </c>
      <c r="AV763" s="54">
        <f>SUMIF(표4[잉크명],표5[[#This Row],[잉크]],표4[일])</f>
        <v>0</v>
      </c>
      <c r="AW763" s="131">
        <f>SUMIF(표4[잉크명],표5[[#This Row],[잉크]],표4[일-3층])</f>
        <v>0</v>
      </c>
      <c r="AX763" s="131">
        <f>SUMIF(표4[잉크명],표5[[#This Row],[잉크]],표4[일-1층])</f>
        <v>0</v>
      </c>
      <c r="AY763" s="54">
        <f>SUMIF(표4[잉크명],표5[[#This Row],[잉크]],표4[차주 월])</f>
        <v>0</v>
      </c>
      <c r="AZ763" s="54">
        <f>SUM(표5[[#This Row],[월]:[차주 월]])</f>
        <v>0</v>
      </c>
    </row>
    <row r="764" spans="2:52" ht="24" x14ac:dyDescent="0.3">
      <c r="B764" s="236" t="s">
        <v>1915</v>
      </c>
      <c r="C764" s="39"/>
      <c r="D764" s="226" t="s">
        <v>1914</v>
      </c>
      <c r="E764" s="54">
        <f>COUNTIF(사출계획!$E$62:$F$110,표4[[#This Row],[제품명]])</f>
        <v>0</v>
      </c>
      <c r="F764" s="131">
        <f>COUNTIF(사출계획!$E$62:$F$87,표4[[#This Row],[제품명]])</f>
        <v>0</v>
      </c>
      <c r="G764" s="131">
        <f>COUNTIF(사출계획!$E$88:$F$110,표4[[#This Row],[제품명]])</f>
        <v>0</v>
      </c>
      <c r="H764" s="54">
        <f>COUNTIF(사출계획!$G$62:$H$110,표4[[#This Row],[제품명]])</f>
        <v>0</v>
      </c>
      <c r="I764" s="132">
        <f>COUNTIF(사출계획!$G$62:$H$87,표4[[#This Row],[제품명]])</f>
        <v>0</v>
      </c>
      <c r="J764" s="132">
        <f>COUNTIF(사출계획!$G$88:$H$110,표4[[#This Row],[제품명]])</f>
        <v>0</v>
      </c>
      <c r="K764" s="54">
        <f>COUNTIF(사출계획!$I$62:$J$110,표4[[#This Row],[제품명]])</f>
        <v>0</v>
      </c>
      <c r="L764" s="131">
        <f>COUNTIF(사출계획!$I$62:$J$87,표4[[#This Row],[제품명]])</f>
        <v>0</v>
      </c>
      <c r="M764" s="131">
        <f>COUNTIF(사출계획!$I$88:$J$110,표4[[#This Row],[제품명]])</f>
        <v>0</v>
      </c>
      <c r="N764" s="129">
        <f>COUNTIF(사출계획!$K$62:$L$110,표4[[#This Row],[제품명]])</f>
        <v>0</v>
      </c>
      <c r="O764" s="131">
        <f>COUNTIF(사출계획!$K$62:$L$87,표4[[#This Row],[제품명]])</f>
        <v>0</v>
      </c>
      <c r="P764" s="131">
        <f>COUNTIF(사출계획!$K$88:$L$110,표4[[#This Row],[제품명]])</f>
        <v>0</v>
      </c>
      <c r="Q764" s="130">
        <f>COUNTIF(사출계획!$M$62:$N$110,표4[[#This Row],[제품명]])</f>
        <v>0</v>
      </c>
      <c r="R764" s="131">
        <f>COUNTIF(사출계획!$M$62:$N$87,표4[[#This Row],[제품명]])</f>
        <v>0</v>
      </c>
      <c r="S764" s="131">
        <f>COUNTIF(사출계획!$M$88:$N$110,표4[[#This Row],[제품명]])</f>
        <v>0</v>
      </c>
      <c r="T764" s="54">
        <f>COUNTIF(사출계획!$O$62:$P$110,표4[[#This Row],[제품명]])</f>
        <v>0</v>
      </c>
      <c r="U764" s="131">
        <f>COUNTIF(사출계획!$O$62:$P$87,표4[[#This Row],[제품명]])</f>
        <v>0</v>
      </c>
      <c r="V764" s="131">
        <f>COUNTIF(사출계획!$O$88:$P$110,표4[[#This Row],[제품명]])</f>
        <v>0</v>
      </c>
      <c r="W764" s="54">
        <f>COUNTIF(사출계획!$Q$62:$R$110,표4[[#This Row],[제품명]])</f>
        <v>0</v>
      </c>
      <c r="X764" s="131">
        <f>COUNTIF(사출계획!$Q$62:$R$87,표4[[#This Row],[제품명]])</f>
        <v>0</v>
      </c>
      <c r="Y764" s="131">
        <f>COUNTIF(사출계획!$Q$88:$R$110,표4[[#This Row],[제품명]])</f>
        <v>0</v>
      </c>
      <c r="Z764" s="54">
        <f>COUNTIF(사출계획!$S$62:$T$110,표4[[#This Row],[제품명]])</f>
        <v>0</v>
      </c>
      <c r="AA764" s="126"/>
      <c r="AB764" s="126"/>
      <c r="AC764" s="337" t="s">
        <v>3205</v>
      </c>
      <c r="AD764" s="129">
        <f>SUMIF(표4[잉크명],표5[[#This Row],[잉크]],표4[월])</f>
        <v>0</v>
      </c>
      <c r="AE764" s="131">
        <f>SUMIF(표4[잉크명],표5[[#This Row],[잉크]],표4[월-3층])</f>
        <v>0</v>
      </c>
      <c r="AF764" s="131">
        <f>SUMIF(표4[잉크명],표5[[#This Row],[잉크]],표4[월-1층])</f>
        <v>0</v>
      </c>
      <c r="AG764" s="133">
        <f>SUMIF(표4[잉크명],표5[[#This Row],[잉크]],표4[화])</f>
        <v>0</v>
      </c>
      <c r="AH764" s="131">
        <f>SUMIF(표4[잉크명],표5[[#This Row],[잉크]],표4[화-3층])</f>
        <v>0</v>
      </c>
      <c r="AI764" s="131">
        <f>SUMIF(표4[잉크명],표5[[#This Row],[잉크]],표4[화-1층])</f>
        <v>0</v>
      </c>
      <c r="AJ764" s="130">
        <f>SUMIF(표4[잉크명],표5[[#This Row],[잉크]],표4[수])</f>
        <v>0</v>
      </c>
      <c r="AK764" s="131">
        <f>SUMIF(표4[잉크명],표5[[#This Row],[잉크]],표4[수-3층])</f>
        <v>0</v>
      </c>
      <c r="AL764" s="131">
        <f>SUMIF(표4[잉크명],표5[[#This Row],[잉크]],표4[수-1층])</f>
        <v>0</v>
      </c>
      <c r="AM764" s="54">
        <f>SUMIF(표4[잉크명],표5[[#This Row],[잉크]],표4[목])</f>
        <v>0</v>
      </c>
      <c r="AN764" s="131">
        <f>SUMIF(표4[잉크명],표5[[#This Row],[잉크]],표4[목-3층])</f>
        <v>0</v>
      </c>
      <c r="AO764" s="131">
        <f>SUMIF(표4[잉크명],표5[[#This Row],[잉크]],표4[목-1층])</f>
        <v>0</v>
      </c>
      <c r="AP764" s="54">
        <f>SUMIF(표4[잉크명],표5[[#This Row],[잉크]],표4[금])</f>
        <v>0</v>
      </c>
      <c r="AQ764" s="131">
        <f>SUMIF(표4[잉크명],표5[[#This Row],[잉크]],표4[금-3층])</f>
        <v>0</v>
      </c>
      <c r="AR764" s="131">
        <f>SUMIF(표4[잉크명],표5[[#This Row],[잉크]],표4[금-1층])</f>
        <v>0</v>
      </c>
      <c r="AS764" s="54">
        <f>SUMIF(표4[잉크명],표5[[#This Row],[잉크]],표4[토])</f>
        <v>0</v>
      </c>
      <c r="AT764" s="131">
        <f>SUMIF(표4[잉크명],표5[[#This Row],[잉크]],표4[토-3층])</f>
        <v>0</v>
      </c>
      <c r="AU764" s="131">
        <f>SUMIF(표4[잉크명],표5[[#This Row],[잉크]],표4[토-1층])</f>
        <v>0</v>
      </c>
      <c r="AV764" s="54">
        <f>SUMIF(표4[잉크명],표5[[#This Row],[잉크]],표4[일])</f>
        <v>0</v>
      </c>
      <c r="AW764" s="131">
        <f>SUMIF(표4[잉크명],표5[[#This Row],[잉크]],표4[일-3층])</f>
        <v>0</v>
      </c>
      <c r="AX764" s="131">
        <f>SUMIF(표4[잉크명],표5[[#This Row],[잉크]],표4[일-1층])</f>
        <v>0</v>
      </c>
      <c r="AY764" s="54">
        <f>SUMIF(표4[잉크명],표5[[#This Row],[잉크]],표4[차주 월])</f>
        <v>0</v>
      </c>
      <c r="AZ764" s="54">
        <f>SUM(표5[[#This Row],[월]:[차주 월]])</f>
        <v>0</v>
      </c>
    </row>
    <row r="765" spans="2:52" x14ac:dyDescent="0.3">
      <c r="B765" s="187" t="s">
        <v>2519</v>
      </c>
      <c r="C765" s="286"/>
      <c r="D765" s="226" t="s">
        <v>1921</v>
      </c>
      <c r="E765" s="54">
        <f>COUNTIF(사출계획!$E$62:$F$110,표4[[#This Row],[제품명]])</f>
        <v>0</v>
      </c>
      <c r="F765" s="131">
        <f>COUNTIF(사출계획!$E$62:$F$87,표4[[#This Row],[제품명]])</f>
        <v>0</v>
      </c>
      <c r="G765" s="131">
        <f>COUNTIF(사출계획!$E$88:$F$110,표4[[#This Row],[제품명]])</f>
        <v>0</v>
      </c>
      <c r="H765" s="54">
        <f>COUNTIF(사출계획!$G$62:$H$110,표4[[#This Row],[제품명]])</f>
        <v>0</v>
      </c>
      <c r="I765" s="132">
        <f>COUNTIF(사출계획!$G$62:$H$87,표4[[#This Row],[제품명]])</f>
        <v>0</v>
      </c>
      <c r="J765" s="132">
        <f>COUNTIF(사출계획!$G$88:$H$110,표4[[#This Row],[제품명]])</f>
        <v>0</v>
      </c>
      <c r="K765" s="54">
        <f>COUNTIF(사출계획!$I$62:$J$110,표4[[#This Row],[제품명]])</f>
        <v>0</v>
      </c>
      <c r="L765" s="131">
        <f>COUNTIF(사출계획!$I$62:$J$87,표4[[#This Row],[제품명]])</f>
        <v>0</v>
      </c>
      <c r="M765" s="131">
        <f>COUNTIF(사출계획!$I$88:$J$110,표4[[#This Row],[제품명]])</f>
        <v>0</v>
      </c>
      <c r="N765" s="129">
        <f>COUNTIF(사출계획!$K$62:$L$110,표4[[#This Row],[제품명]])</f>
        <v>0</v>
      </c>
      <c r="O765" s="131">
        <f>COUNTIF(사출계획!$K$62:$L$87,표4[[#This Row],[제품명]])</f>
        <v>0</v>
      </c>
      <c r="P765" s="131">
        <f>COUNTIF(사출계획!$K$88:$L$110,표4[[#This Row],[제품명]])</f>
        <v>0</v>
      </c>
      <c r="Q765" s="130">
        <f>COUNTIF(사출계획!$M$62:$N$110,표4[[#This Row],[제품명]])</f>
        <v>0</v>
      </c>
      <c r="R765" s="131">
        <f>COUNTIF(사출계획!$M$62:$N$87,표4[[#This Row],[제품명]])</f>
        <v>0</v>
      </c>
      <c r="S765" s="131">
        <f>COUNTIF(사출계획!$M$88:$N$110,표4[[#This Row],[제품명]])</f>
        <v>0</v>
      </c>
      <c r="T765" s="54">
        <f>COUNTIF(사출계획!$O$62:$P$110,표4[[#This Row],[제품명]])</f>
        <v>0</v>
      </c>
      <c r="U765" s="131">
        <f>COUNTIF(사출계획!$O$62:$P$87,표4[[#This Row],[제품명]])</f>
        <v>0</v>
      </c>
      <c r="V765" s="131">
        <f>COUNTIF(사출계획!$O$88:$P$110,표4[[#This Row],[제품명]])</f>
        <v>0</v>
      </c>
      <c r="W765" s="54">
        <f>COUNTIF(사출계획!$Q$62:$R$110,표4[[#This Row],[제품명]])</f>
        <v>0</v>
      </c>
      <c r="X765" s="131">
        <f>COUNTIF(사출계획!$Q$62:$R$87,표4[[#This Row],[제품명]])</f>
        <v>0</v>
      </c>
      <c r="Y765" s="131">
        <f>COUNTIF(사출계획!$Q$88:$R$110,표4[[#This Row],[제품명]])</f>
        <v>0</v>
      </c>
      <c r="Z765" s="54">
        <f>COUNTIF(사출계획!$S$62:$T$110,표4[[#This Row],[제품명]])</f>
        <v>0</v>
      </c>
      <c r="AA765" s="126"/>
      <c r="AB765" s="126"/>
      <c r="AC765" s="337" t="s">
        <v>3206</v>
      </c>
      <c r="AD765" s="129">
        <f>SUMIF(표4[잉크명],표5[[#This Row],[잉크]],표4[월])</f>
        <v>0</v>
      </c>
      <c r="AE765" s="131">
        <f>SUMIF(표4[잉크명],표5[[#This Row],[잉크]],표4[월-3층])</f>
        <v>0</v>
      </c>
      <c r="AF765" s="131">
        <f>SUMIF(표4[잉크명],표5[[#This Row],[잉크]],표4[월-1층])</f>
        <v>0</v>
      </c>
      <c r="AG765" s="133">
        <f>SUMIF(표4[잉크명],표5[[#This Row],[잉크]],표4[화])</f>
        <v>0</v>
      </c>
      <c r="AH765" s="131">
        <f>SUMIF(표4[잉크명],표5[[#This Row],[잉크]],표4[화-3층])</f>
        <v>0</v>
      </c>
      <c r="AI765" s="131">
        <f>SUMIF(표4[잉크명],표5[[#This Row],[잉크]],표4[화-1층])</f>
        <v>0</v>
      </c>
      <c r="AJ765" s="130">
        <f>SUMIF(표4[잉크명],표5[[#This Row],[잉크]],표4[수])</f>
        <v>0</v>
      </c>
      <c r="AK765" s="131">
        <f>SUMIF(표4[잉크명],표5[[#This Row],[잉크]],표4[수-3층])</f>
        <v>0</v>
      </c>
      <c r="AL765" s="131">
        <f>SUMIF(표4[잉크명],표5[[#This Row],[잉크]],표4[수-1층])</f>
        <v>0</v>
      </c>
      <c r="AM765" s="54">
        <f>SUMIF(표4[잉크명],표5[[#This Row],[잉크]],표4[목])</f>
        <v>0</v>
      </c>
      <c r="AN765" s="131">
        <f>SUMIF(표4[잉크명],표5[[#This Row],[잉크]],표4[목-3층])</f>
        <v>0</v>
      </c>
      <c r="AO765" s="131">
        <f>SUMIF(표4[잉크명],표5[[#This Row],[잉크]],표4[목-1층])</f>
        <v>0</v>
      </c>
      <c r="AP765" s="54">
        <f>SUMIF(표4[잉크명],표5[[#This Row],[잉크]],표4[금])</f>
        <v>0</v>
      </c>
      <c r="AQ765" s="131">
        <f>SUMIF(표4[잉크명],표5[[#This Row],[잉크]],표4[금-3층])</f>
        <v>0</v>
      </c>
      <c r="AR765" s="131">
        <f>SUMIF(표4[잉크명],표5[[#This Row],[잉크]],표4[금-1층])</f>
        <v>0</v>
      </c>
      <c r="AS765" s="54">
        <f>SUMIF(표4[잉크명],표5[[#This Row],[잉크]],표4[토])</f>
        <v>0</v>
      </c>
      <c r="AT765" s="131">
        <f>SUMIF(표4[잉크명],표5[[#This Row],[잉크]],표4[토-3층])</f>
        <v>0</v>
      </c>
      <c r="AU765" s="131">
        <f>SUMIF(표4[잉크명],표5[[#This Row],[잉크]],표4[토-1층])</f>
        <v>0</v>
      </c>
      <c r="AV765" s="54">
        <f>SUMIF(표4[잉크명],표5[[#This Row],[잉크]],표4[일])</f>
        <v>0</v>
      </c>
      <c r="AW765" s="131">
        <f>SUMIF(표4[잉크명],표5[[#This Row],[잉크]],표4[일-3층])</f>
        <v>0</v>
      </c>
      <c r="AX765" s="131">
        <f>SUMIF(표4[잉크명],표5[[#This Row],[잉크]],표4[일-1층])</f>
        <v>0</v>
      </c>
      <c r="AY765" s="54">
        <f>SUMIF(표4[잉크명],표5[[#This Row],[잉크]],표4[차주 월])</f>
        <v>0</v>
      </c>
      <c r="AZ765" s="54">
        <f>SUM(표5[[#This Row],[월]:[차주 월]])</f>
        <v>0</v>
      </c>
    </row>
    <row r="766" spans="2:52" x14ac:dyDescent="0.3">
      <c r="B766" s="187" t="s">
        <v>1920</v>
      </c>
      <c r="C766" s="286"/>
      <c r="D766" s="226" t="s">
        <v>1922</v>
      </c>
      <c r="E766" s="54">
        <f>COUNTIF(사출계획!$E$62:$F$110,표4[[#This Row],[제품명]])</f>
        <v>0</v>
      </c>
      <c r="F766" s="131">
        <f>COUNTIF(사출계획!$E$62:$F$87,표4[[#This Row],[제품명]])</f>
        <v>0</v>
      </c>
      <c r="G766" s="131">
        <f>COUNTIF(사출계획!$E$88:$F$110,표4[[#This Row],[제품명]])</f>
        <v>0</v>
      </c>
      <c r="H766" s="54">
        <f>COUNTIF(사출계획!$G$62:$H$110,표4[[#This Row],[제품명]])</f>
        <v>0</v>
      </c>
      <c r="I766" s="132">
        <f>COUNTIF(사출계획!$G$62:$H$87,표4[[#This Row],[제품명]])</f>
        <v>0</v>
      </c>
      <c r="J766" s="132">
        <f>COUNTIF(사출계획!$G$88:$H$110,표4[[#This Row],[제품명]])</f>
        <v>0</v>
      </c>
      <c r="K766" s="54">
        <f>COUNTIF(사출계획!$I$62:$J$110,표4[[#This Row],[제품명]])</f>
        <v>0</v>
      </c>
      <c r="L766" s="131">
        <f>COUNTIF(사출계획!$I$62:$J$87,표4[[#This Row],[제품명]])</f>
        <v>0</v>
      </c>
      <c r="M766" s="131">
        <f>COUNTIF(사출계획!$I$88:$J$110,표4[[#This Row],[제품명]])</f>
        <v>0</v>
      </c>
      <c r="N766" s="129">
        <f>COUNTIF(사출계획!$K$62:$L$110,표4[[#This Row],[제품명]])</f>
        <v>0</v>
      </c>
      <c r="O766" s="131">
        <f>COUNTIF(사출계획!$K$62:$L$87,표4[[#This Row],[제품명]])</f>
        <v>0</v>
      </c>
      <c r="P766" s="131">
        <f>COUNTIF(사출계획!$K$88:$L$110,표4[[#This Row],[제품명]])</f>
        <v>0</v>
      </c>
      <c r="Q766" s="130">
        <f>COUNTIF(사출계획!$M$62:$N$110,표4[[#This Row],[제품명]])</f>
        <v>0</v>
      </c>
      <c r="R766" s="131">
        <f>COUNTIF(사출계획!$M$62:$N$87,표4[[#This Row],[제품명]])</f>
        <v>0</v>
      </c>
      <c r="S766" s="131">
        <f>COUNTIF(사출계획!$M$88:$N$110,표4[[#This Row],[제품명]])</f>
        <v>0</v>
      </c>
      <c r="T766" s="54">
        <f>COUNTIF(사출계획!$O$62:$P$110,표4[[#This Row],[제품명]])</f>
        <v>0</v>
      </c>
      <c r="U766" s="131">
        <f>COUNTIF(사출계획!$O$62:$P$87,표4[[#This Row],[제품명]])</f>
        <v>0</v>
      </c>
      <c r="V766" s="131">
        <f>COUNTIF(사출계획!$O$88:$P$110,표4[[#This Row],[제품명]])</f>
        <v>0</v>
      </c>
      <c r="W766" s="54">
        <f>COUNTIF(사출계획!$Q$62:$R$110,표4[[#This Row],[제품명]])</f>
        <v>0</v>
      </c>
      <c r="X766" s="131">
        <f>COUNTIF(사출계획!$Q$62:$R$87,표4[[#This Row],[제품명]])</f>
        <v>0</v>
      </c>
      <c r="Y766" s="131">
        <f>COUNTIF(사출계획!$Q$88:$R$110,표4[[#This Row],[제품명]])</f>
        <v>0</v>
      </c>
      <c r="Z766" s="54">
        <f>COUNTIF(사출계획!$S$62:$T$110,표4[[#This Row],[제품명]])</f>
        <v>0</v>
      </c>
      <c r="AA766" s="126"/>
      <c r="AB766" s="126"/>
      <c r="AC766" s="338" t="s">
        <v>3214</v>
      </c>
      <c r="AD766" s="129">
        <f>SUMIF(표4[잉크명],표5[[#This Row],[잉크]],표4[월])</f>
        <v>0</v>
      </c>
      <c r="AE766" s="131">
        <f>SUMIF(표4[잉크명],표5[[#This Row],[잉크]],표4[월-3층])</f>
        <v>0</v>
      </c>
      <c r="AF766" s="131">
        <f>SUMIF(표4[잉크명],표5[[#This Row],[잉크]],표4[월-1층])</f>
        <v>0</v>
      </c>
      <c r="AG766" s="133">
        <f>SUMIF(표4[잉크명],표5[[#This Row],[잉크]],표4[화])</f>
        <v>0</v>
      </c>
      <c r="AH766" s="131">
        <f>SUMIF(표4[잉크명],표5[[#This Row],[잉크]],표4[화-3층])</f>
        <v>0</v>
      </c>
      <c r="AI766" s="131">
        <f>SUMIF(표4[잉크명],표5[[#This Row],[잉크]],표4[화-1층])</f>
        <v>0</v>
      </c>
      <c r="AJ766" s="130">
        <f>SUMIF(표4[잉크명],표5[[#This Row],[잉크]],표4[수])</f>
        <v>0</v>
      </c>
      <c r="AK766" s="131">
        <f>SUMIF(표4[잉크명],표5[[#This Row],[잉크]],표4[수-3층])</f>
        <v>0</v>
      </c>
      <c r="AL766" s="131">
        <f>SUMIF(표4[잉크명],표5[[#This Row],[잉크]],표4[수-1층])</f>
        <v>0</v>
      </c>
      <c r="AM766" s="54">
        <f>SUMIF(표4[잉크명],표5[[#This Row],[잉크]],표4[목])</f>
        <v>0</v>
      </c>
      <c r="AN766" s="131">
        <f>SUMIF(표4[잉크명],표5[[#This Row],[잉크]],표4[목-3층])</f>
        <v>0</v>
      </c>
      <c r="AO766" s="131">
        <f>SUMIF(표4[잉크명],표5[[#This Row],[잉크]],표4[목-1층])</f>
        <v>0</v>
      </c>
      <c r="AP766" s="54">
        <f>SUMIF(표4[잉크명],표5[[#This Row],[잉크]],표4[금])</f>
        <v>0</v>
      </c>
      <c r="AQ766" s="131">
        <f>SUMIF(표4[잉크명],표5[[#This Row],[잉크]],표4[금-3층])</f>
        <v>0</v>
      </c>
      <c r="AR766" s="131">
        <f>SUMIF(표4[잉크명],표5[[#This Row],[잉크]],표4[금-1층])</f>
        <v>0</v>
      </c>
      <c r="AS766" s="54">
        <f>SUMIF(표4[잉크명],표5[[#This Row],[잉크]],표4[토])</f>
        <v>0</v>
      </c>
      <c r="AT766" s="131">
        <f>SUMIF(표4[잉크명],표5[[#This Row],[잉크]],표4[토-3층])</f>
        <v>0</v>
      </c>
      <c r="AU766" s="131">
        <f>SUMIF(표4[잉크명],표5[[#This Row],[잉크]],표4[토-1층])</f>
        <v>0</v>
      </c>
      <c r="AV766" s="54">
        <f>SUMIF(표4[잉크명],표5[[#This Row],[잉크]],표4[일])</f>
        <v>0</v>
      </c>
      <c r="AW766" s="131">
        <f>SUMIF(표4[잉크명],표5[[#This Row],[잉크]],표4[일-3층])</f>
        <v>0</v>
      </c>
      <c r="AX766" s="131">
        <f>SUMIF(표4[잉크명],표5[[#This Row],[잉크]],표4[일-1층])</f>
        <v>0</v>
      </c>
      <c r="AY766" s="54">
        <f>SUMIF(표4[잉크명],표5[[#This Row],[잉크]],표4[차주 월])</f>
        <v>0</v>
      </c>
      <c r="AZ766" s="54">
        <f>SUM(표5[[#This Row],[월]:[차주 월]])</f>
        <v>0</v>
      </c>
    </row>
    <row r="767" spans="2:52" x14ac:dyDescent="0.3">
      <c r="B767" s="187" t="s">
        <v>1920</v>
      </c>
      <c r="C767" s="286"/>
      <c r="D767" s="226" t="s">
        <v>1923</v>
      </c>
      <c r="E767" s="54">
        <f>COUNTIF(사출계획!$E$62:$F$110,표4[[#This Row],[제품명]])</f>
        <v>0</v>
      </c>
      <c r="F767" s="131">
        <f>COUNTIF(사출계획!$E$62:$F$87,표4[[#This Row],[제품명]])</f>
        <v>0</v>
      </c>
      <c r="G767" s="131">
        <f>COUNTIF(사출계획!$E$88:$F$110,표4[[#This Row],[제품명]])</f>
        <v>0</v>
      </c>
      <c r="H767" s="54">
        <f>COUNTIF(사출계획!$G$62:$H$110,표4[[#This Row],[제품명]])</f>
        <v>0</v>
      </c>
      <c r="I767" s="132">
        <f>COUNTIF(사출계획!$G$62:$H$87,표4[[#This Row],[제품명]])</f>
        <v>0</v>
      </c>
      <c r="J767" s="132">
        <f>COUNTIF(사출계획!$G$88:$H$110,표4[[#This Row],[제품명]])</f>
        <v>0</v>
      </c>
      <c r="K767" s="54">
        <f>COUNTIF(사출계획!$I$62:$J$110,표4[[#This Row],[제품명]])</f>
        <v>0</v>
      </c>
      <c r="L767" s="131">
        <f>COUNTIF(사출계획!$I$62:$J$87,표4[[#This Row],[제품명]])</f>
        <v>0</v>
      </c>
      <c r="M767" s="131">
        <f>COUNTIF(사출계획!$I$88:$J$110,표4[[#This Row],[제품명]])</f>
        <v>0</v>
      </c>
      <c r="N767" s="129">
        <f>COUNTIF(사출계획!$K$62:$L$110,표4[[#This Row],[제품명]])</f>
        <v>0</v>
      </c>
      <c r="O767" s="131">
        <f>COUNTIF(사출계획!$K$62:$L$87,표4[[#This Row],[제품명]])</f>
        <v>0</v>
      </c>
      <c r="P767" s="131">
        <f>COUNTIF(사출계획!$K$88:$L$110,표4[[#This Row],[제품명]])</f>
        <v>0</v>
      </c>
      <c r="Q767" s="130">
        <f>COUNTIF(사출계획!$M$62:$N$110,표4[[#This Row],[제품명]])</f>
        <v>0</v>
      </c>
      <c r="R767" s="131">
        <f>COUNTIF(사출계획!$M$62:$N$87,표4[[#This Row],[제품명]])</f>
        <v>0</v>
      </c>
      <c r="S767" s="131">
        <f>COUNTIF(사출계획!$M$88:$N$110,표4[[#This Row],[제품명]])</f>
        <v>0</v>
      </c>
      <c r="T767" s="54">
        <f>COUNTIF(사출계획!$O$62:$P$110,표4[[#This Row],[제품명]])</f>
        <v>0</v>
      </c>
      <c r="U767" s="131">
        <f>COUNTIF(사출계획!$O$62:$P$87,표4[[#This Row],[제품명]])</f>
        <v>0</v>
      </c>
      <c r="V767" s="131">
        <f>COUNTIF(사출계획!$O$88:$P$110,표4[[#This Row],[제품명]])</f>
        <v>0</v>
      </c>
      <c r="W767" s="54">
        <f>COUNTIF(사출계획!$Q$62:$R$110,표4[[#This Row],[제품명]])</f>
        <v>0</v>
      </c>
      <c r="X767" s="131">
        <f>COUNTIF(사출계획!$Q$62:$R$87,표4[[#This Row],[제품명]])</f>
        <v>0</v>
      </c>
      <c r="Y767" s="131">
        <f>COUNTIF(사출계획!$Q$88:$R$110,표4[[#This Row],[제품명]])</f>
        <v>0</v>
      </c>
      <c r="Z767" s="54">
        <f>COUNTIF(사출계획!$S$62:$T$110,표4[[#This Row],[제품명]])</f>
        <v>0</v>
      </c>
      <c r="AA767" s="126"/>
      <c r="AB767" s="126"/>
      <c r="AC767" s="338" t="s">
        <v>3215</v>
      </c>
      <c r="AD767" s="129">
        <f>SUMIF(표4[잉크명],표5[[#This Row],[잉크]],표4[월])</f>
        <v>0</v>
      </c>
      <c r="AE767" s="131">
        <f>SUMIF(표4[잉크명],표5[[#This Row],[잉크]],표4[월-3층])</f>
        <v>0</v>
      </c>
      <c r="AF767" s="131">
        <f>SUMIF(표4[잉크명],표5[[#This Row],[잉크]],표4[월-1층])</f>
        <v>0</v>
      </c>
      <c r="AG767" s="133">
        <f>SUMIF(표4[잉크명],표5[[#This Row],[잉크]],표4[화])</f>
        <v>0</v>
      </c>
      <c r="AH767" s="131">
        <f>SUMIF(표4[잉크명],표5[[#This Row],[잉크]],표4[화-3층])</f>
        <v>0</v>
      </c>
      <c r="AI767" s="131">
        <f>SUMIF(표4[잉크명],표5[[#This Row],[잉크]],표4[화-1층])</f>
        <v>0</v>
      </c>
      <c r="AJ767" s="130">
        <f>SUMIF(표4[잉크명],표5[[#This Row],[잉크]],표4[수])</f>
        <v>0</v>
      </c>
      <c r="AK767" s="131">
        <f>SUMIF(표4[잉크명],표5[[#This Row],[잉크]],표4[수-3층])</f>
        <v>0</v>
      </c>
      <c r="AL767" s="131">
        <f>SUMIF(표4[잉크명],표5[[#This Row],[잉크]],표4[수-1층])</f>
        <v>0</v>
      </c>
      <c r="AM767" s="54">
        <f>SUMIF(표4[잉크명],표5[[#This Row],[잉크]],표4[목])</f>
        <v>0</v>
      </c>
      <c r="AN767" s="131">
        <f>SUMIF(표4[잉크명],표5[[#This Row],[잉크]],표4[목-3층])</f>
        <v>0</v>
      </c>
      <c r="AO767" s="131">
        <f>SUMIF(표4[잉크명],표5[[#This Row],[잉크]],표4[목-1층])</f>
        <v>0</v>
      </c>
      <c r="AP767" s="54">
        <f>SUMIF(표4[잉크명],표5[[#This Row],[잉크]],표4[금])</f>
        <v>0</v>
      </c>
      <c r="AQ767" s="131">
        <f>SUMIF(표4[잉크명],표5[[#This Row],[잉크]],표4[금-3층])</f>
        <v>0</v>
      </c>
      <c r="AR767" s="131">
        <f>SUMIF(표4[잉크명],표5[[#This Row],[잉크]],표4[금-1층])</f>
        <v>0</v>
      </c>
      <c r="AS767" s="54">
        <f>SUMIF(표4[잉크명],표5[[#This Row],[잉크]],표4[토])</f>
        <v>0</v>
      </c>
      <c r="AT767" s="131">
        <f>SUMIF(표4[잉크명],표5[[#This Row],[잉크]],표4[토-3층])</f>
        <v>0</v>
      </c>
      <c r="AU767" s="131">
        <f>SUMIF(표4[잉크명],표5[[#This Row],[잉크]],표4[토-1층])</f>
        <v>0</v>
      </c>
      <c r="AV767" s="54">
        <f>SUMIF(표4[잉크명],표5[[#This Row],[잉크]],표4[일])</f>
        <v>0</v>
      </c>
      <c r="AW767" s="131">
        <f>SUMIF(표4[잉크명],표5[[#This Row],[잉크]],표4[일-3층])</f>
        <v>0</v>
      </c>
      <c r="AX767" s="131">
        <f>SUMIF(표4[잉크명],표5[[#This Row],[잉크]],표4[일-1층])</f>
        <v>0</v>
      </c>
      <c r="AY767" s="54">
        <f>SUMIF(표4[잉크명],표5[[#This Row],[잉크]],표4[차주 월])</f>
        <v>0</v>
      </c>
      <c r="AZ767" s="54">
        <f>SUM(표5[[#This Row],[월]:[차주 월]])</f>
        <v>0</v>
      </c>
    </row>
    <row r="768" spans="2:52" ht="24" x14ac:dyDescent="0.3">
      <c r="B768" s="247" t="s">
        <v>2422</v>
      </c>
      <c r="C768" s="287"/>
      <c r="D768" s="33" t="s">
        <v>2380</v>
      </c>
      <c r="E768" s="34">
        <f>COUNTIF(사출계획!$E$62:$F$110,표4[[#This Row],[제품명]])</f>
        <v>0</v>
      </c>
      <c r="F768" s="126">
        <f>COUNTIF(사출계획!$E$62:$F$87,표4[[#This Row],[제품명]])</f>
        <v>0</v>
      </c>
      <c r="G768" s="126">
        <f>COUNTIF(사출계획!$E$88:$F$110,표4[[#This Row],[제품명]])</f>
        <v>0</v>
      </c>
      <c r="H768" s="34">
        <f>COUNTIF(사출계획!$G$62:$H$110,표4[[#This Row],[제품명]])</f>
        <v>0</v>
      </c>
      <c r="I768" s="128">
        <f>COUNTIF(사출계획!$G$62:$H$87,표4[[#This Row],[제품명]])</f>
        <v>0</v>
      </c>
      <c r="J768" s="128">
        <f>COUNTIF(사출계획!$G$88:$H$110,표4[[#This Row],[제품명]])</f>
        <v>0</v>
      </c>
      <c r="K768" s="34">
        <f>COUNTIF(사출계획!$I$62:$J$110,표4[[#This Row],[제품명]])</f>
        <v>0</v>
      </c>
      <c r="L768" s="126">
        <f>COUNTIF(사출계획!$I$62:$J$87,표4[[#This Row],[제품명]])</f>
        <v>0</v>
      </c>
      <c r="M768" s="126">
        <f>COUNTIF(사출계획!$I$88:$J$110,표4[[#This Row],[제품명]])</f>
        <v>0</v>
      </c>
      <c r="N768" s="129">
        <f>COUNTIF(사출계획!$K$62:$L$110,표4[[#This Row],[제품명]])</f>
        <v>0</v>
      </c>
      <c r="O768" s="126">
        <f>COUNTIF(사출계획!$K$62:$L$87,표4[[#This Row],[제품명]])</f>
        <v>0</v>
      </c>
      <c r="P768" s="126">
        <f>COUNTIF(사출계획!$K$88:$L$110,표4[[#This Row],[제품명]])</f>
        <v>0</v>
      </c>
      <c r="Q768" s="130">
        <f>COUNTIF(사출계획!$M$62:$N$110,표4[[#This Row],[제품명]])</f>
        <v>0</v>
      </c>
      <c r="R768" s="126">
        <f>COUNTIF(사출계획!$M$62:$N$87,표4[[#This Row],[제품명]])</f>
        <v>0</v>
      </c>
      <c r="S768" s="126">
        <f>COUNTIF(사출계획!$M$88:$N$110,표4[[#This Row],[제품명]])</f>
        <v>0</v>
      </c>
      <c r="T768" s="34">
        <f>COUNTIF(사출계획!$O$62:$P$110,표4[[#This Row],[제품명]])</f>
        <v>0</v>
      </c>
      <c r="U768" s="126">
        <f>COUNTIF(사출계획!$O$62:$P$87,표4[[#This Row],[제품명]])</f>
        <v>0</v>
      </c>
      <c r="V768" s="126">
        <f>COUNTIF(사출계획!$O$88:$P$110,표4[[#This Row],[제품명]])</f>
        <v>0</v>
      </c>
      <c r="W768" s="34">
        <f>COUNTIF(사출계획!$Q$62:$R$110,표4[[#This Row],[제품명]])</f>
        <v>0</v>
      </c>
      <c r="X768" s="126">
        <f>COUNTIF(사출계획!$Q$62:$R$87,표4[[#This Row],[제품명]])</f>
        <v>0</v>
      </c>
      <c r="Y768" s="126">
        <f>COUNTIF(사출계획!$Q$88:$R$110,표4[[#This Row],[제품명]])</f>
        <v>0</v>
      </c>
      <c r="Z768" s="34">
        <f>COUNTIF(사출계획!$S$62:$T$110,표4[[#This Row],[제품명]])</f>
        <v>0</v>
      </c>
      <c r="AA768" s="126"/>
      <c r="AB768" s="126"/>
      <c r="AC768" s="339" t="s">
        <v>3232</v>
      </c>
      <c r="AD768" s="129">
        <f>SUMIF(표4[잉크명],표5[[#This Row],[잉크]],표4[월])</f>
        <v>0</v>
      </c>
      <c r="AE768" s="131">
        <f>SUMIF(표4[잉크명],표5[[#This Row],[잉크]],표4[월-3층])</f>
        <v>0</v>
      </c>
      <c r="AF768" s="131">
        <f>SUMIF(표4[잉크명],표5[[#This Row],[잉크]],표4[월-1층])</f>
        <v>0</v>
      </c>
      <c r="AG768" s="133">
        <f>SUMIF(표4[잉크명],표5[[#This Row],[잉크]],표4[화])</f>
        <v>0</v>
      </c>
      <c r="AH768" s="131">
        <f>SUMIF(표4[잉크명],표5[[#This Row],[잉크]],표4[화-3층])</f>
        <v>0</v>
      </c>
      <c r="AI768" s="131">
        <f>SUMIF(표4[잉크명],표5[[#This Row],[잉크]],표4[화-1층])</f>
        <v>0</v>
      </c>
      <c r="AJ768" s="130">
        <f>SUMIF(표4[잉크명],표5[[#This Row],[잉크]],표4[수])</f>
        <v>0</v>
      </c>
      <c r="AK768" s="131">
        <f>SUMIF(표4[잉크명],표5[[#This Row],[잉크]],표4[수-3층])</f>
        <v>0</v>
      </c>
      <c r="AL768" s="131">
        <f>SUMIF(표4[잉크명],표5[[#This Row],[잉크]],표4[수-1층])</f>
        <v>0</v>
      </c>
      <c r="AM768" s="54">
        <f>SUMIF(표4[잉크명],표5[[#This Row],[잉크]],표4[목])</f>
        <v>0</v>
      </c>
      <c r="AN768" s="131">
        <f>SUMIF(표4[잉크명],표5[[#This Row],[잉크]],표4[목-3층])</f>
        <v>0</v>
      </c>
      <c r="AO768" s="131">
        <f>SUMIF(표4[잉크명],표5[[#This Row],[잉크]],표4[목-1층])</f>
        <v>0</v>
      </c>
      <c r="AP768" s="54">
        <f>SUMIF(표4[잉크명],표5[[#This Row],[잉크]],표4[금])</f>
        <v>0</v>
      </c>
      <c r="AQ768" s="131">
        <f>SUMIF(표4[잉크명],표5[[#This Row],[잉크]],표4[금-3층])</f>
        <v>0</v>
      </c>
      <c r="AR768" s="131">
        <f>SUMIF(표4[잉크명],표5[[#This Row],[잉크]],표4[금-1층])</f>
        <v>0</v>
      </c>
      <c r="AS768" s="54">
        <f>SUMIF(표4[잉크명],표5[[#This Row],[잉크]],표4[토])</f>
        <v>0</v>
      </c>
      <c r="AT768" s="131">
        <f>SUMIF(표4[잉크명],표5[[#This Row],[잉크]],표4[토-3층])</f>
        <v>0</v>
      </c>
      <c r="AU768" s="131">
        <f>SUMIF(표4[잉크명],표5[[#This Row],[잉크]],표4[토-1층])</f>
        <v>0</v>
      </c>
      <c r="AV768" s="54">
        <f>SUMIF(표4[잉크명],표5[[#This Row],[잉크]],표4[일])</f>
        <v>0</v>
      </c>
      <c r="AW768" s="131">
        <f>SUMIF(표4[잉크명],표5[[#This Row],[잉크]],표4[일-3층])</f>
        <v>0</v>
      </c>
      <c r="AX768" s="131">
        <f>SUMIF(표4[잉크명],표5[[#This Row],[잉크]],표4[일-1층])</f>
        <v>0</v>
      </c>
      <c r="AY768" s="54">
        <f>SUMIF(표4[잉크명],표5[[#This Row],[잉크]],표4[차주 월])</f>
        <v>0</v>
      </c>
      <c r="AZ768" s="54">
        <f>SUM(표5[[#This Row],[월]:[차주 월]])</f>
        <v>0</v>
      </c>
    </row>
    <row r="769" spans="2:52" ht="24" x14ac:dyDescent="0.3">
      <c r="B769" s="248" t="s">
        <v>2379</v>
      </c>
      <c r="C769" s="287"/>
      <c r="D769" s="228" t="s">
        <v>2381</v>
      </c>
      <c r="E769" s="54">
        <f>COUNTIF(사출계획!$E$62:$F$110,표4[[#This Row],[제품명]])</f>
        <v>0</v>
      </c>
      <c r="F769" s="131">
        <f>COUNTIF(사출계획!$E$62:$F$87,표4[[#This Row],[제품명]])</f>
        <v>0</v>
      </c>
      <c r="G769" s="131">
        <f>COUNTIF(사출계획!$E$88:$F$110,표4[[#This Row],[제품명]])</f>
        <v>0</v>
      </c>
      <c r="H769" s="54">
        <f>COUNTIF(사출계획!$G$62:$H$110,표4[[#This Row],[제품명]])</f>
        <v>0</v>
      </c>
      <c r="I769" s="132">
        <f>COUNTIF(사출계획!$G$62:$H$87,표4[[#This Row],[제품명]])</f>
        <v>0</v>
      </c>
      <c r="J769" s="132">
        <f>COUNTIF(사출계획!$G$88:$H$110,표4[[#This Row],[제품명]])</f>
        <v>0</v>
      </c>
      <c r="K769" s="54">
        <f>COUNTIF(사출계획!$I$62:$J$110,표4[[#This Row],[제품명]])</f>
        <v>0</v>
      </c>
      <c r="L769" s="131">
        <f>COUNTIF(사출계획!$I$62:$J$87,표4[[#This Row],[제품명]])</f>
        <v>0</v>
      </c>
      <c r="M769" s="131">
        <f>COUNTIF(사출계획!$I$88:$J$110,표4[[#This Row],[제품명]])</f>
        <v>0</v>
      </c>
      <c r="N769" s="129">
        <f>COUNTIF(사출계획!$K$62:$L$110,표4[[#This Row],[제품명]])</f>
        <v>0</v>
      </c>
      <c r="O769" s="131">
        <f>COUNTIF(사출계획!$K$62:$L$87,표4[[#This Row],[제품명]])</f>
        <v>0</v>
      </c>
      <c r="P769" s="131">
        <f>COUNTIF(사출계획!$K$88:$L$110,표4[[#This Row],[제품명]])</f>
        <v>0</v>
      </c>
      <c r="Q769" s="130">
        <f>COUNTIF(사출계획!$M$62:$N$110,표4[[#This Row],[제품명]])</f>
        <v>0</v>
      </c>
      <c r="R769" s="131">
        <f>COUNTIF(사출계획!$M$62:$N$87,표4[[#This Row],[제품명]])</f>
        <v>0</v>
      </c>
      <c r="S769" s="131">
        <f>COUNTIF(사출계획!$M$88:$N$110,표4[[#This Row],[제품명]])</f>
        <v>0</v>
      </c>
      <c r="T769" s="54">
        <f>COUNTIF(사출계획!$O$62:$P$110,표4[[#This Row],[제품명]])</f>
        <v>0</v>
      </c>
      <c r="U769" s="131">
        <f>COUNTIF(사출계획!$O$62:$P$87,표4[[#This Row],[제품명]])</f>
        <v>0</v>
      </c>
      <c r="V769" s="131">
        <f>COUNTIF(사출계획!$O$88:$P$110,표4[[#This Row],[제품명]])</f>
        <v>0</v>
      </c>
      <c r="W769" s="54">
        <f>COUNTIF(사출계획!$Q$62:$R$110,표4[[#This Row],[제품명]])</f>
        <v>0</v>
      </c>
      <c r="X769" s="131">
        <f>COUNTIF(사출계획!$Q$62:$R$87,표4[[#This Row],[제품명]])</f>
        <v>0</v>
      </c>
      <c r="Y769" s="131">
        <f>COUNTIF(사출계획!$Q$88:$R$110,표4[[#This Row],[제품명]])</f>
        <v>0</v>
      </c>
      <c r="Z769" s="54">
        <f>COUNTIF(사출계획!$S$62:$T$110,표4[[#This Row],[제품명]])</f>
        <v>0</v>
      </c>
      <c r="AA769" s="126"/>
      <c r="AB769" s="126"/>
      <c r="AC769" s="339" t="s">
        <v>3231</v>
      </c>
      <c r="AD769" s="129">
        <f>SUMIF(표4[잉크명],표5[[#This Row],[잉크]],표4[월])</f>
        <v>0</v>
      </c>
      <c r="AE769" s="131">
        <f>SUMIF(표4[잉크명],표5[[#This Row],[잉크]],표4[월-3층])</f>
        <v>0</v>
      </c>
      <c r="AF769" s="131">
        <f>SUMIF(표4[잉크명],표5[[#This Row],[잉크]],표4[월-1층])</f>
        <v>0</v>
      </c>
      <c r="AG769" s="133">
        <f>SUMIF(표4[잉크명],표5[[#This Row],[잉크]],표4[화])</f>
        <v>0</v>
      </c>
      <c r="AH769" s="131">
        <f>SUMIF(표4[잉크명],표5[[#This Row],[잉크]],표4[화-3층])</f>
        <v>0</v>
      </c>
      <c r="AI769" s="131">
        <f>SUMIF(표4[잉크명],표5[[#This Row],[잉크]],표4[화-1층])</f>
        <v>0</v>
      </c>
      <c r="AJ769" s="130">
        <f>SUMIF(표4[잉크명],표5[[#This Row],[잉크]],표4[수])</f>
        <v>0</v>
      </c>
      <c r="AK769" s="131">
        <f>SUMIF(표4[잉크명],표5[[#This Row],[잉크]],표4[수-3층])</f>
        <v>0</v>
      </c>
      <c r="AL769" s="131">
        <f>SUMIF(표4[잉크명],표5[[#This Row],[잉크]],표4[수-1층])</f>
        <v>0</v>
      </c>
      <c r="AM769" s="54">
        <f>SUMIF(표4[잉크명],표5[[#This Row],[잉크]],표4[목])</f>
        <v>0</v>
      </c>
      <c r="AN769" s="131">
        <f>SUMIF(표4[잉크명],표5[[#This Row],[잉크]],표4[목-3층])</f>
        <v>0</v>
      </c>
      <c r="AO769" s="131">
        <f>SUMIF(표4[잉크명],표5[[#This Row],[잉크]],표4[목-1층])</f>
        <v>0</v>
      </c>
      <c r="AP769" s="54">
        <f>SUMIF(표4[잉크명],표5[[#This Row],[잉크]],표4[금])</f>
        <v>0</v>
      </c>
      <c r="AQ769" s="131">
        <f>SUMIF(표4[잉크명],표5[[#This Row],[잉크]],표4[금-3층])</f>
        <v>0</v>
      </c>
      <c r="AR769" s="131">
        <f>SUMIF(표4[잉크명],표5[[#This Row],[잉크]],표4[금-1층])</f>
        <v>0</v>
      </c>
      <c r="AS769" s="54">
        <f>SUMIF(표4[잉크명],표5[[#This Row],[잉크]],표4[토])</f>
        <v>0</v>
      </c>
      <c r="AT769" s="131">
        <f>SUMIF(표4[잉크명],표5[[#This Row],[잉크]],표4[토-3층])</f>
        <v>0</v>
      </c>
      <c r="AU769" s="131">
        <f>SUMIF(표4[잉크명],표5[[#This Row],[잉크]],표4[토-1층])</f>
        <v>0</v>
      </c>
      <c r="AV769" s="54">
        <f>SUMIF(표4[잉크명],표5[[#This Row],[잉크]],표4[일])</f>
        <v>0</v>
      </c>
      <c r="AW769" s="131">
        <f>SUMIF(표4[잉크명],표5[[#This Row],[잉크]],표4[일-3층])</f>
        <v>0</v>
      </c>
      <c r="AX769" s="131">
        <f>SUMIF(표4[잉크명],표5[[#This Row],[잉크]],표4[일-1층])</f>
        <v>0</v>
      </c>
      <c r="AY769" s="54">
        <f>SUMIF(표4[잉크명],표5[[#This Row],[잉크]],표4[차주 월])</f>
        <v>0</v>
      </c>
      <c r="AZ769" s="54">
        <f>SUM(표5[[#This Row],[월]:[차주 월]])</f>
        <v>0</v>
      </c>
    </row>
    <row r="770" spans="2:52" x14ac:dyDescent="0.3">
      <c r="B770" s="239" t="s">
        <v>3146</v>
      </c>
      <c r="C770" s="288"/>
      <c r="D770" s="228" t="s">
        <v>2380</v>
      </c>
      <c r="E770" s="54">
        <f>COUNTIF(사출계획!$E$62:$F$110,표4[[#This Row],[제품명]])</f>
        <v>0</v>
      </c>
      <c r="F770" s="131">
        <f>COUNTIF(사출계획!$E$62:$F$87,표4[[#This Row],[제품명]])</f>
        <v>0</v>
      </c>
      <c r="G770" s="131">
        <f>COUNTIF(사출계획!$E$88:$F$110,표4[[#This Row],[제품명]])</f>
        <v>0</v>
      </c>
      <c r="H770" s="54">
        <f>COUNTIF(사출계획!$G$62:$H$110,표4[[#This Row],[제품명]])</f>
        <v>0</v>
      </c>
      <c r="I770" s="132">
        <f>COUNTIF(사출계획!$G$62:$H$87,표4[[#This Row],[제품명]])</f>
        <v>0</v>
      </c>
      <c r="J770" s="132">
        <f>COUNTIF(사출계획!$G$88:$H$110,표4[[#This Row],[제품명]])</f>
        <v>0</v>
      </c>
      <c r="K770" s="54">
        <f>COUNTIF(사출계획!$I$62:$J$110,표4[[#This Row],[제품명]])</f>
        <v>0</v>
      </c>
      <c r="L770" s="131">
        <f>COUNTIF(사출계획!$I$62:$J$87,표4[[#This Row],[제품명]])</f>
        <v>0</v>
      </c>
      <c r="M770" s="131">
        <f>COUNTIF(사출계획!$I$88:$J$110,표4[[#This Row],[제품명]])</f>
        <v>0</v>
      </c>
      <c r="N770" s="129">
        <f>COUNTIF(사출계획!$K$62:$L$110,표4[[#This Row],[제품명]])</f>
        <v>0</v>
      </c>
      <c r="O770" s="131">
        <f>COUNTIF(사출계획!$K$62:$L$87,표4[[#This Row],[제품명]])</f>
        <v>0</v>
      </c>
      <c r="P770" s="131">
        <f>COUNTIF(사출계획!$K$88:$L$110,표4[[#This Row],[제품명]])</f>
        <v>0</v>
      </c>
      <c r="Q770" s="130">
        <f>COUNTIF(사출계획!$M$62:$N$110,표4[[#This Row],[제품명]])</f>
        <v>0</v>
      </c>
      <c r="R770" s="131">
        <f>COUNTIF(사출계획!$M$62:$N$87,표4[[#This Row],[제품명]])</f>
        <v>0</v>
      </c>
      <c r="S770" s="131">
        <f>COUNTIF(사출계획!$M$88:$N$110,표4[[#This Row],[제품명]])</f>
        <v>0</v>
      </c>
      <c r="T770" s="54">
        <f>COUNTIF(사출계획!$O$62:$P$110,표4[[#This Row],[제품명]])</f>
        <v>0</v>
      </c>
      <c r="U770" s="131">
        <f>COUNTIF(사출계획!$O$62:$P$87,표4[[#This Row],[제품명]])</f>
        <v>0</v>
      </c>
      <c r="V770" s="131">
        <f>COUNTIF(사출계획!$O$88:$P$110,표4[[#This Row],[제품명]])</f>
        <v>0</v>
      </c>
      <c r="W770" s="54">
        <f>COUNTIF(사출계획!$Q$62:$R$110,표4[[#This Row],[제품명]])</f>
        <v>0</v>
      </c>
      <c r="X770" s="131">
        <f>COUNTIF(사출계획!$Q$62:$R$87,표4[[#This Row],[제품명]])</f>
        <v>0</v>
      </c>
      <c r="Y770" s="131">
        <f>COUNTIF(사출계획!$Q$88:$R$110,표4[[#This Row],[제품명]])</f>
        <v>0</v>
      </c>
      <c r="Z770" s="54">
        <f>COUNTIF(사출계획!$S$62:$T$110,표4[[#This Row],[제품명]])</f>
        <v>0</v>
      </c>
      <c r="AA770" s="126"/>
      <c r="AB770" s="126"/>
      <c r="AC770" s="340" t="s">
        <v>3243</v>
      </c>
      <c r="AD770" s="129">
        <f>SUMIF(표4[잉크명],표5[[#This Row],[잉크]],표4[월])</f>
        <v>0</v>
      </c>
      <c r="AE770" s="131">
        <f>SUMIF(표4[잉크명],표5[[#This Row],[잉크]],표4[월-3층])</f>
        <v>0</v>
      </c>
      <c r="AF770" s="131">
        <f>SUMIF(표4[잉크명],표5[[#This Row],[잉크]],표4[월-1층])</f>
        <v>0</v>
      </c>
      <c r="AG770" s="133">
        <f>SUMIF(표4[잉크명],표5[[#This Row],[잉크]],표4[화])</f>
        <v>0</v>
      </c>
      <c r="AH770" s="131">
        <f>SUMIF(표4[잉크명],표5[[#This Row],[잉크]],표4[화-3층])</f>
        <v>0</v>
      </c>
      <c r="AI770" s="131">
        <f>SUMIF(표4[잉크명],표5[[#This Row],[잉크]],표4[화-1층])</f>
        <v>0</v>
      </c>
      <c r="AJ770" s="130">
        <f>SUMIF(표4[잉크명],표5[[#This Row],[잉크]],표4[수])</f>
        <v>0</v>
      </c>
      <c r="AK770" s="131">
        <f>SUMIF(표4[잉크명],표5[[#This Row],[잉크]],표4[수-3층])</f>
        <v>0</v>
      </c>
      <c r="AL770" s="131">
        <f>SUMIF(표4[잉크명],표5[[#This Row],[잉크]],표4[수-1층])</f>
        <v>0</v>
      </c>
      <c r="AM770" s="54">
        <f>SUMIF(표4[잉크명],표5[[#This Row],[잉크]],표4[목])</f>
        <v>0</v>
      </c>
      <c r="AN770" s="131">
        <f>SUMIF(표4[잉크명],표5[[#This Row],[잉크]],표4[목-3층])</f>
        <v>0</v>
      </c>
      <c r="AO770" s="131">
        <f>SUMIF(표4[잉크명],표5[[#This Row],[잉크]],표4[목-1층])</f>
        <v>0</v>
      </c>
      <c r="AP770" s="54">
        <f>SUMIF(표4[잉크명],표5[[#This Row],[잉크]],표4[금])</f>
        <v>0</v>
      </c>
      <c r="AQ770" s="131">
        <f>SUMIF(표4[잉크명],표5[[#This Row],[잉크]],표4[금-3층])</f>
        <v>0</v>
      </c>
      <c r="AR770" s="131">
        <f>SUMIF(표4[잉크명],표5[[#This Row],[잉크]],표4[금-1층])</f>
        <v>0</v>
      </c>
      <c r="AS770" s="54">
        <f>SUMIF(표4[잉크명],표5[[#This Row],[잉크]],표4[토])</f>
        <v>0</v>
      </c>
      <c r="AT770" s="131">
        <f>SUMIF(표4[잉크명],표5[[#This Row],[잉크]],표4[토-3층])</f>
        <v>0</v>
      </c>
      <c r="AU770" s="131">
        <f>SUMIF(표4[잉크명],표5[[#This Row],[잉크]],표4[토-1층])</f>
        <v>0</v>
      </c>
      <c r="AV770" s="54">
        <f>SUMIF(표4[잉크명],표5[[#This Row],[잉크]],표4[일])</f>
        <v>0</v>
      </c>
      <c r="AW770" s="131">
        <f>SUMIF(표4[잉크명],표5[[#This Row],[잉크]],표4[일-3층])</f>
        <v>0</v>
      </c>
      <c r="AX770" s="131">
        <f>SUMIF(표4[잉크명],표5[[#This Row],[잉크]],표4[일-1층])</f>
        <v>0</v>
      </c>
      <c r="AY770" s="54">
        <f>SUMIF(표4[잉크명],표5[[#This Row],[잉크]],표4[차주 월])</f>
        <v>0</v>
      </c>
      <c r="AZ770" s="54">
        <f>SUM(표5[[#This Row],[월]:[차주 월]])</f>
        <v>0</v>
      </c>
    </row>
    <row r="771" spans="2:52" x14ac:dyDescent="0.3">
      <c r="B771" s="239" t="s">
        <v>3147</v>
      </c>
      <c r="C771" s="288"/>
      <c r="D771" s="228" t="s">
        <v>4048</v>
      </c>
      <c r="E771" s="54">
        <f>COUNTIF(사출계획!$E$62:$F$110,표4[[#This Row],[제품명]])</f>
        <v>0</v>
      </c>
      <c r="F771" s="131">
        <f>COUNTIF(사출계획!$E$62:$F$87,표4[[#This Row],[제품명]])</f>
        <v>0</v>
      </c>
      <c r="G771" s="131">
        <f>COUNTIF(사출계획!$E$88:$F$110,표4[[#This Row],[제품명]])</f>
        <v>0</v>
      </c>
      <c r="H771" s="54">
        <f>COUNTIF(사출계획!$G$62:$H$110,표4[[#This Row],[제품명]])</f>
        <v>0</v>
      </c>
      <c r="I771" s="132">
        <f>COUNTIF(사출계획!$G$62:$H$87,표4[[#This Row],[제품명]])</f>
        <v>0</v>
      </c>
      <c r="J771" s="132">
        <f>COUNTIF(사출계획!$G$88:$H$110,표4[[#This Row],[제품명]])</f>
        <v>0</v>
      </c>
      <c r="K771" s="54">
        <f>COUNTIF(사출계획!$I$62:$J$110,표4[[#This Row],[제품명]])</f>
        <v>0</v>
      </c>
      <c r="L771" s="131">
        <f>COUNTIF(사출계획!$I$62:$J$87,표4[[#This Row],[제품명]])</f>
        <v>0</v>
      </c>
      <c r="M771" s="131">
        <f>COUNTIF(사출계획!$I$88:$J$110,표4[[#This Row],[제품명]])</f>
        <v>0</v>
      </c>
      <c r="N771" s="129">
        <f>COUNTIF(사출계획!$K$62:$L$110,표4[[#This Row],[제품명]])</f>
        <v>0</v>
      </c>
      <c r="O771" s="131">
        <f>COUNTIF(사출계획!$K$62:$L$87,표4[[#This Row],[제품명]])</f>
        <v>0</v>
      </c>
      <c r="P771" s="131">
        <f>COUNTIF(사출계획!$K$88:$L$110,표4[[#This Row],[제품명]])</f>
        <v>0</v>
      </c>
      <c r="Q771" s="130">
        <f>COUNTIF(사출계획!$M$62:$N$110,표4[[#This Row],[제품명]])</f>
        <v>0</v>
      </c>
      <c r="R771" s="131">
        <f>COUNTIF(사출계획!$M$62:$N$87,표4[[#This Row],[제품명]])</f>
        <v>0</v>
      </c>
      <c r="S771" s="131">
        <f>COUNTIF(사출계획!$M$88:$N$110,표4[[#This Row],[제품명]])</f>
        <v>0</v>
      </c>
      <c r="T771" s="54">
        <f>COUNTIF(사출계획!$O$62:$P$110,표4[[#This Row],[제품명]])</f>
        <v>0</v>
      </c>
      <c r="U771" s="131">
        <f>COUNTIF(사출계획!$O$62:$P$87,표4[[#This Row],[제품명]])</f>
        <v>0</v>
      </c>
      <c r="V771" s="131">
        <f>COUNTIF(사출계획!$O$88:$P$110,표4[[#This Row],[제품명]])</f>
        <v>0</v>
      </c>
      <c r="W771" s="54">
        <f>COUNTIF(사출계획!$Q$62:$R$110,표4[[#This Row],[제품명]])</f>
        <v>0</v>
      </c>
      <c r="X771" s="131">
        <f>COUNTIF(사출계획!$Q$62:$R$87,표4[[#This Row],[제품명]])</f>
        <v>0</v>
      </c>
      <c r="Y771" s="131">
        <f>COUNTIF(사출계획!$Q$88:$R$110,표4[[#This Row],[제품명]])</f>
        <v>0</v>
      </c>
      <c r="Z771" s="54">
        <f>COUNTIF(사출계획!$S$62:$T$110,표4[[#This Row],[제품명]])</f>
        <v>0</v>
      </c>
      <c r="AA771" s="126"/>
      <c r="AB771" s="126"/>
      <c r="AC771" s="341" t="s">
        <v>3250</v>
      </c>
      <c r="AD771" s="129">
        <f>SUMIF(표4[잉크명],표5[[#This Row],[잉크]],표4[월])</f>
        <v>0</v>
      </c>
      <c r="AE771" s="131">
        <f>SUMIF(표4[잉크명],표5[[#This Row],[잉크]],표4[월-3층])</f>
        <v>0</v>
      </c>
      <c r="AF771" s="131">
        <f>SUMIF(표4[잉크명],표5[[#This Row],[잉크]],표4[월-1층])</f>
        <v>0</v>
      </c>
      <c r="AG771" s="133">
        <f>SUMIF(표4[잉크명],표5[[#This Row],[잉크]],표4[화])</f>
        <v>0</v>
      </c>
      <c r="AH771" s="131">
        <f>SUMIF(표4[잉크명],표5[[#This Row],[잉크]],표4[화-3층])</f>
        <v>0</v>
      </c>
      <c r="AI771" s="131">
        <f>SUMIF(표4[잉크명],표5[[#This Row],[잉크]],표4[화-1층])</f>
        <v>0</v>
      </c>
      <c r="AJ771" s="130">
        <f>SUMIF(표4[잉크명],표5[[#This Row],[잉크]],표4[수])</f>
        <v>0</v>
      </c>
      <c r="AK771" s="131">
        <f>SUMIF(표4[잉크명],표5[[#This Row],[잉크]],표4[수-3층])</f>
        <v>0</v>
      </c>
      <c r="AL771" s="131">
        <f>SUMIF(표4[잉크명],표5[[#This Row],[잉크]],표4[수-1층])</f>
        <v>0</v>
      </c>
      <c r="AM771" s="54">
        <f>SUMIF(표4[잉크명],표5[[#This Row],[잉크]],표4[목])</f>
        <v>0</v>
      </c>
      <c r="AN771" s="131">
        <f>SUMIF(표4[잉크명],표5[[#This Row],[잉크]],표4[목-3층])</f>
        <v>0</v>
      </c>
      <c r="AO771" s="131">
        <f>SUMIF(표4[잉크명],표5[[#This Row],[잉크]],표4[목-1층])</f>
        <v>0</v>
      </c>
      <c r="AP771" s="54">
        <f>SUMIF(표4[잉크명],표5[[#This Row],[잉크]],표4[금])</f>
        <v>0</v>
      </c>
      <c r="AQ771" s="131">
        <f>SUMIF(표4[잉크명],표5[[#This Row],[잉크]],표4[금-3층])</f>
        <v>0</v>
      </c>
      <c r="AR771" s="131">
        <f>SUMIF(표4[잉크명],표5[[#This Row],[잉크]],표4[금-1층])</f>
        <v>0</v>
      </c>
      <c r="AS771" s="54">
        <f>SUMIF(표4[잉크명],표5[[#This Row],[잉크]],표4[토])</f>
        <v>0</v>
      </c>
      <c r="AT771" s="131">
        <f>SUMIF(표4[잉크명],표5[[#This Row],[잉크]],표4[토-3층])</f>
        <v>0</v>
      </c>
      <c r="AU771" s="131">
        <f>SUMIF(표4[잉크명],표5[[#This Row],[잉크]],표4[토-1층])</f>
        <v>0</v>
      </c>
      <c r="AV771" s="54">
        <f>SUMIF(표4[잉크명],표5[[#This Row],[잉크]],표4[일])</f>
        <v>0</v>
      </c>
      <c r="AW771" s="131">
        <f>SUMIF(표4[잉크명],표5[[#This Row],[잉크]],표4[일-3층])</f>
        <v>0</v>
      </c>
      <c r="AX771" s="131">
        <f>SUMIF(표4[잉크명],표5[[#This Row],[잉크]],표4[일-1층])</f>
        <v>0</v>
      </c>
      <c r="AY771" s="54">
        <f>SUMIF(표4[잉크명],표5[[#This Row],[잉크]],표4[차주 월])</f>
        <v>0</v>
      </c>
      <c r="AZ771" s="54">
        <f>SUM(표5[[#This Row],[월]:[차주 월]])</f>
        <v>0</v>
      </c>
    </row>
    <row r="772" spans="2:52" x14ac:dyDescent="0.3">
      <c r="B772" s="239" t="s">
        <v>3148</v>
      </c>
      <c r="C772" s="288"/>
      <c r="D772" s="228" t="s">
        <v>3153</v>
      </c>
      <c r="E772" s="54">
        <f>COUNTIF(사출계획!$E$62:$F$110,표4[[#This Row],[제품명]])</f>
        <v>0</v>
      </c>
      <c r="F772" s="131">
        <f>COUNTIF(사출계획!$E$62:$F$87,표4[[#This Row],[제품명]])</f>
        <v>0</v>
      </c>
      <c r="G772" s="131">
        <f>COUNTIF(사출계획!$E$88:$F$110,표4[[#This Row],[제품명]])</f>
        <v>0</v>
      </c>
      <c r="H772" s="54">
        <f>COUNTIF(사출계획!$G$62:$H$110,표4[[#This Row],[제품명]])</f>
        <v>0</v>
      </c>
      <c r="I772" s="132">
        <f>COUNTIF(사출계획!$G$62:$H$87,표4[[#This Row],[제품명]])</f>
        <v>0</v>
      </c>
      <c r="J772" s="132">
        <f>COUNTIF(사출계획!$G$88:$H$110,표4[[#This Row],[제품명]])</f>
        <v>0</v>
      </c>
      <c r="K772" s="54">
        <f>COUNTIF(사출계획!$I$62:$J$110,표4[[#This Row],[제품명]])</f>
        <v>0</v>
      </c>
      <c r="L772" s="131">
        <f>COUNTIF(사출계획!$I$62:$J$87,표4[[#This Row],[제품명]])</f>
        <v>0</v>
      </c>
      <c r="M772" s="131">
        <f>COUNTIF(사출계획!$I$88:$J$110,표4[[#This Row],[제품명]])</f>
        <v>0</v>
      </c>
      <c r="N772" s="129">
        <f>COUNTIF(사출계획!$K$62:$L$110,표4[[#This Row],[제품명]])</f>
        <v>0</v>
      </c>
      <c r="O772" s="131">
        <f>COUNTIF(사출계획!$K$62:$L$87,표4[[#This Row],[제품명]])</f>
        <v>0</v>
      </c>
      <c r="P772" s="131">
        <f>COUNTIF(사출계획!$K$88:$L$110,표4[[#This Row],[제품명]])</f>
        <v>0</v>
      </c>
      <c r="Q772" s="130">
        <f>COUNTIF(사출계획!$M$62:$N$110,표4[[#This Row],[제품명]])</f>
        <v>0</v>
      </c>
      <c r="R772" s="131">
        <f>COUNTIF(사출계획!$M$62:$N$87,표4[[#This Row],[제품명]])</f>
        <v>0</v>
      </c>
      <c r="S772" s="131">
        <f>COUNTIF(사출계획!$M$88:$N$110,표4[[#This Row],[제품명]])</f>
        <v>0</v>
      </c>
      <c r="T772" s="54">
        <f>COUNTIF(사출계획!$O$62:$P$110,표4[[#This Row],[제품명]])</f>
        <v>0</v>
      </c>
      <c r="U772" s="131">
        <f>COUNTIF(사출계획!$O$62:$P$87,표4[[#This Row],[제품명]])</f>
        <v>0</v>
      </c>
      <c r="V772" s="131">
        <f>COUNTIF(사출계획!$O$88:$P$110,표4[[#This Row],[제품명]])</f>
        <v>0</v>
      </c>
      <c r="W772" s="54">
        <f>COUNTIF(사출계획!$Q$62:$R$110,표4[[#This Row],[제품명]])</f>
        <v>0</v>
      </c>
      <c r="X772" s="131">
        <f>COUNTIF(사출계획!$Q$62:$R$87,표4[[#This Row],[제품명]])</f>
        <v>0</v>
      </c>
      <c r="Y772" s="131">
        <f>COUNTIF(사출계획!$Q$88:$R$110,표4[[#This Row],[제품명]])</f>
        <v>0</v>
      </c>
      <c r="Z772" s="54">
        <f>COUNTIF(사출계획!$S$62:$T$110,표4[[#This Row],[제품명]])</f>
        <v>0</v>
      </c>
      <c r="AA772" s="126"/>
      <c r="AB772" s="126"/>
      <c r="AC772" s="341" t="s">
        <v>3251</v>
      </c>
      <c r="AD772" s="129">
        <f>SUMIF(표4[잉크명],표5[[#This Row],[잉크]],표4[월])</f>
        <v>0</v>
      </c>
      <c r="AE772" s="131">
        <f>SUMIF(표4[잉크명],표5[[#This Row],[잉크]],표4[월-3층])</f>
        <v>0</v>
      </c>
      <c r="AF772" s="131">
        <f>SUMIF(표4[잉크명],표5[[#This Row],[잉크]],표4[월-1층])</f>
        <v>0</v>
      </c>
      <c r="AG772" s="133">
        <f>SUMIF(표4[잉크명],표5[[#This Row],[잉크]],표4[화])</f>
        <v>0</v>
      </c>
      <c r="AH772" s="131">
        <f>SUMIF(표4[잉크명],표5[[#This Row],[잉크]],표4[화-3층])</f>
        <v>0</v>
      </c>
      <c r="AI772" s="131">
        <f>SUMIF(표4[잉크명],표5[[#This Row],[잉크]],표4[화-1층])</f>
        <v>0</v>
      </c>
      <c r="AJ772" s="130">
        <f>SUMIF(표4[잉크명],표5[[#This Row],[잉크]],표4[수])</f>
        <v>0</v>
      </c>
      <c r="AK772" s="131">
        <f>SUMIF(표4[잉크명],표5[[#This Row],[잉크]],표4[수-3층])</f>
        <v>0</v>
      </c>
      <c r="AL772" s="131">
        <f>SUMIF(표4[잉크명],표5[[#This Row],[잉크]],표4[수-1층])</f>
        <v>0</v>
      </c>
      <c r="AM772" s="54">
        <f>SUMIF(표4[잉크명],표5[[#This Row],[잉크]],표4[목])</f>
        <v>0</v>
      </c>
      <c r="AN772" s="131">
        <f>SUMIF(표4[잉크명],표5[[#This Row],[잉크]],표4[목-3층])</f>
        <v>0</v>
      </c>
      <c r="AO772" s="131">
        <f>SUMIF(표4[잉크명],표5[[#This Row],[잉크]],표4[목-1층])</f>
        <v>0</v>
      </c>
      <c r="AP772" s="54">
        <f>SUMIF(표4[잉크명],표5[[#This Row],[잉크]],표4[금])</f>
        <v>0</v>
      </c>
      <c r="AQ772" s="131">
        <f>SUMIF(표4[잉크명],표5[[#This Row],[잉크]],표4[금-3층])</f>
        <v>0</v>
      </c>
      <c r="AR772" s="131">
        <f>SUMIF(표4[잉크명],표5[[#This Row],[잉크]],표4[금-1층])</f>
        <v>0</v>
      </c>
      <c r="AS772" s="54">
        <f>SUMIF(표4[잉크명],표5[[#This Row],[잉크]],표4[토])</f>
        <v>0</v>
      </c>
      <c r="AT772" s="131">
        <f>SUMIF(표4[잉크명],표5[[#This Row],[잉크]],표4[토-3층])</f>
        <v>0</v>
      </c>
      <c r="AU772" s="131">
        <f>SUMIF(표4[잉크명],표5[[#This Row],[잉크]],표4[토-1층])</f>
        <v>0</v>
      </c>
      <c r="AV772" s="54">
        <f>SUMIF(표4[잉크명],표5[[#This Row],[잉크]],표4[일])</f>
        <v>0</v>
      </c>
      <c r="AW772" s="131">
        <f>SUMIF(표4[잉크명],표5[[#This Row],[잉크]],표4[일-3층])</f>
        <v>0</v>
      </c>
      <c r="AX772" s="131">
        <f>SUMIF(표4[잉크명],표5[[#This Row],[잉크]],표4[일-1층])</f>
        <v>0</v>
      </c>
      <c r="AY772" s="54">
        <f>SUMIF(표4[잉크명],표5[[#This Row],[잉크]],표4[차주 월])</f>
        <v>0</v>
      </c>
      <c r="AZ772" s="54">
        <f>SUM(표5[[#This Row],[월]:[차주 월]])</f>
        <v>0</v>
      </c>
    </row>
    <row r="773" spans="2:52" x14ac:dyDescent="0.3">
      <c r="B773" s="179" t="s">
        <v>3956</v>
      </c>
      <c r="C773" s="37"/>
      <c r="D773" s="33" t="s">
        <v>2390</v>
      </c>
      <c r="E773" s="34">
        <f>COUNTIF(사출계획!$E$62:$F$110,표4[[#This Row],[제품명]])</f>
        <v>0</v>
      </c>
      <c r="F773" s="126">
        <f>COUNTIF(사출계획!$E$62:$F$87,표4[[#This Row],[제품명]])</f>
        <v>0</v>
      </c>
      <c r="G773" s="126">
        <f>COUNTIF(사출계획!$E$88:$F$110,표4[[#This Row],[제품명]])</f>
        <v>0</v>
      </c>
      <c r="H773" s="34">
        <f>COUNTIF(사출계획!$G$62:$H$110,표4[[#This Row],[제품명]])</f>
        <v>0</v>
      </c>
      <c r="I773" s="128">
        <f>COUNTIF(사출계획!$G$62:$H$87,표4[[#This Row],[제품명]])</f>
        <v>0</v>
      </c>
      <c r="J773" s="128">
        <f>COUNTIF(사출계획!$G$88:$H$110,표4[[#This Row],[제품명]])</f>
        <v>0</v>
      </c>
      <c r="K773" s="34">
        <f>COUNTIF(사출계획!$I$62:$J$110,표4[[#This Row],[제품명]])</f>
        <v>0</v>
      </c>
      <c r="L773" s="126">
        <f>COUNTIF(사출계획!$I$62:$J$87,표4[[#This Row],[제품명]])</f>
        <v>0</v>
      </c>
      <c r="M773" s="126">
        <f>COUNTIF(사출계획!$I$88:$J$110,표4[[#This Row],[제품명]])</f>
        <v>0</v>
      </c>
      <c r="N773" s="129">
        <f>COUNTIF(사출계획!$K$62:$L$110,표4[[#This Row],[제품명]])</f>
        <v>0</v>
      </c>
      <c r="O773" s="126">
        <f>COUNTIF(사출계획!$K$62:$L$87,표4[[#This Row],[제품명]])</f>
        <v>0</v>
      </c>
      <c r="P773" s="126">
        <f>COUNTIF(사출계획!$K$88:$L$110,표4[[#This Row],[제품명]])</f>
        <v>0</v>
      </c>
      <c r="Q773" s="130">
        <f>COUNTIF(사출계획!$M$62:$N$110,표4[[#This Row],[제품명]])</f>
        <v>0</v>
      </c>
      <c r="R773" s="126">
        <f>COUNTIF(사출계획!$M$62:$N$87,표4[[#This Row],[제품명]])</f>
        <v>0</v>
      </c>
      <c r="S773" s="126">
        <f>COUNTIF(사출계획!$M$88:$N$110,표4[[#This Row],[제품명]])</f>
        <v>0</v>
      </c>
      <c r="T773" s="34">
        <f>COUNTIF(사출계획!$O$62:$P$110,표4[[#This Row],[제품명]])</f>
        <v>0</v>
      </c>
      <c r="U773" s="126">
        <f>COUNTIF(사출계획!$O$62:$P$87,표4[[#This Row],[제품명]])</f>
        <v>0</v>
      </c>
      <c r="V773" s="126">
        <f>COUNTIF(사출계획!$O$88:$P$110,표4[[#This Row],[제품명]])</f>
        <v>0</v>
      </c>
      <c r="W773" s="34">
        <f>COUNTIF(사출계획!$Q$62:$R$110,표4[[#This Row],[제품명]])</f>
        <v>0</v>
      </c>
      <c r="X773" s="126">
        <f>COUNTIF(사출계획!$Q$62:$R$87,표4[[#This Row],[제품명]])</f>
        <v>0</v>
      </c>
      <c r="Y773" s="126">
        <f>COUNTIF(사출계획!$Q$88:$R$110,표4[[#This Row],[제품명]])</f>
        <v>0</v>
      </c>
      <c r="Z773" s="34">
        <f>COUNTIF(사출계획!$S$62:$T$110,표4[[#This Row],[제품명]])</f>
        <v>0</v>
      </c>
      <c r="AA773" s="126"/>
      <c r="AB773" s="126"/>
      <c r="AC773" s="341" t="s">
        <v>3252</v>
      </c>
      <c r="AD773" s="129">
        <f>SUMIF(표4[잉크명],표5[[#This Row],[잉크]],표4[월])</f>
        <v>0</v>
      </c>
      <c r="AE773" s="131">
        <f>SUMIF(표4[잉크명],표5[[#This Row],[잉크]],표4[월-3층])</f>
        <v>0</v>
      </c>
      <c r="AF773" s="131">
        <f>SUMIF(표4[잉크명],표5[[#This Row],[잉크]],표4[월-1층])</f>
        <v>0</v>
      </c>
      <c r="AG773" s="133">
        <f>SUMIF(표4[잉크명],표5[[#This Row],[잉크]],표4[화])</f>
        <v>0</v>
      </c>
      <c r="AH773" s="131">
        <f>SUMIF(표4[잉크명],표5[[#This Row],[잉크]],표4[화-3층])</f>
        <v>0</v>
      </c>
      <c r="AI773" s="131">
        <f>SUMIF(표4[잉크명],표5[[#This Row],[잉크]],표4[화-1층])</f>
        <v>0</v>
      </c>
      <c r="AJ773" s="130">
        <f>SUMIF(표4[잉크명],표5[[#This Row],[잉크]],표4[수])</f>
        <v>0</v>
      </c>
      <c r="AK773" s="131">
        <f>SUMIF(표4[잉크명],표5[[#This Row],[잉크]],표4[수-3층])</f>
        <v>0</v>
      </c>
      <c r="AL773" s="131">
        <f>SUMIF(표4[잉크명],표5[[#This Row],[잉크]],표4[수-1층])</f>
        <v>0</v>
      </c>
      <c r="AM773" s="54">
        <f>SUMIF(표4[잉크명],표5[[#This Row],[잉크]],표4[목])</f>
        <v>0</v>
      </c>
      <c r="AN773" s="131">
        <f>SUMIF(표4[잉크명],표5[[#This Row],[잉크]],표4[목-3층])</f>
        <v>0</v>
      </c>
      <c r="AO773" s="131">
        <f>SUMIF(표4[잉크명],표5[[#This Row],[잉크]],표4[목-1층])</f>
        <v>0</v>
      </c>
      <c r="AP773" s="54">
        <f>SUMIF(표4[잉크명],표5[[#This Row],[잉크]],표4[금])</f>
        <v>0</v>
      </c>
      <c r="AQ773" s="131">
        <f>SUMIF(표4[잉크명],표5[[#This Row],[잉크]],표4[금-3층])</f>
        <v>0</v>
      </c>
      <c r="AR773" s="131">
        <f>SUMIF(표4[잉크명],표5[[#This Row],[잉크]],표4[금-1층])</f>
        <v>0</v>
      </c>
      <c r="AS773" s="54">
        <f>SUMIF(표4[잉크명],표5[[#This Row],[잉크]],표4[토])</f>
        <v>0</v>
      </c>
      <c r="AT773" s="131">
        <f>SUMIF(표4[잉크명],표5[[#This Row],[잉크]],표4[토-3층])</f>
        <v>0</v>
      </c>
      <c r="AU773" s="131">
        <f>SUMIF(표4[잉크명],표5[[#This Row],[잉크]],표4[토-1층])</f>
        <v>0</v>
      </c>
      <c r="AV773" s="54">
        <f>SUMIF(표4[잉크명],표5[[#This Row],[잉크]],표4[일])</f>
        <v>0</v>
      </c>
      <c r="AW773" s="131">
        <f>SUMIF(표4[잉크명],표5[[#This Row],[잉크]],표4[일-3층])</f>
        <v>0</v>
      </c>
      <c r="AX773" s="131">
        <f>SUMIF(표4[잉크명],표5[[#This Row],[잉크]],표4[일-1층])</f>
        <v>0</v>
      </c>
      <c r="AY773" s="54">
        <f>SUMIF(표4[잉크명],표5[[#This Row],[잉크]],표4[차주 월])</f>
        <v>0</v>
      </c>
      <c r="AZ773" s="54">
        <f>SUM(표5[[#This Row],[월]:[차주 월]])</f>
        <v>0</v>
      </c>
    </row>
    <row r="774" spans="2:52" x14ac:dyDescent="0.3">
      <c r="B774" s="180" t="s">
        <v>2389</v>
      </c>
      <c r="C774" s="37"/>
      <c r="D774" s="229" t="s">
        <v>2391</v>
      </c>
      <c r="E774" s="54">
        <f>COUNTIF(사출계획!$E$62:$F$110,표4[[#This Row],[제품명]])</f>
        <v>0</v>
      </c>
      <c r="F774" s="131">
        <f>COUNTIF(사출계획!$E$62:$F$87,표4[[#This Row],[제품명]])</f>
        <v>0</v>
      </c>
      <c r="G774" s="131">
        <f>COUNTIF(사출계획!$E$88:$F$110,표4[[#This Row],[제품명]])</f>
        <v>0</v>
      </c>
      <c r="H774" s="54">
        <f>COUNTIF(사출계획!$G$62:$H$110,표4[[#This Row],[제품명]])</f>
        <v>0</v>
      </c>
      <c r="I774" s="132">
        <f>COUNTIF(사출계획!$G$62:$H$87,표4[[#This Row],[제품명]])</f>
        <v>0</v>
      </c>
      <c r="J774" s="132">
        <f>COUNTIF(사출계획!$G$88:$H$110,표4[[#This Row],[제품명]])</f>
        <v>0</v>
      </c>
      <c r="K774" s="54">
        <f>COUNTIF(사출계획!$I$62:$J$110,표4[[#This Row],[제품명]])</f>
        <v>0</v>
      </c>
      <c r="L774" s="131">
        <f>COUNTIF(사출계획!$I$62:$J$87,표4[[#This Row],[제품명]])</f>
        <v>0</v>
      </c>
      <c r="M774" s="131">
        <f>COUNTIF(사출계획!$I$88:$J$110,표4[[#This Row],[제품명]])</f>
        <v>0</v>
      </c>
      <c r="N774" s="129">
        <f>COUNTIF(사출계획!$K$62:$L$110,표4[[#This Row],[제품명]])</f>
        <v>0</v>
      </c>
      <c r="O774" s="131">
        <f>COUNTIF(사출계획!$K$62:$L$87,표4[[#This Row],[제품명]])</f>
        <v>0</v>
      </c>
      <c r="P774" s="131">
        <f>COUNTIF(사출계획!$K$88:$L$110,표4[[#This Row],[제품명]])</f>
        <v>0</v>
      </c>
      <c r="Q774" s="130">
        <f>COUNTIF(사출계획!$M$62:$N$110,표4[[#This Row],[제품명]])</f>
        <v>0</v>
      </c>
      <c r="R774" s="131">
        <f>COUNTIF(사출계획!$M$62:$N$87,표4[[#This Row],[제품명]])</f>
        <v>0</v>
      </c>
      <c r="S774" s="131">
        <f>COUNTIF(사출계획!$M$88:$N$110,표4[[#This Row],[제품명]])</f>
        <v>0</v>
      </c>
      <c r="T774" s="54">
        <f>COUNTIF(사출계획!$O$62:$P$110,표4[[#This Row],[제품명]])</f>
        <v>0</v>
      </c>
      <c r="U774" s="131">
        <f>COUNTIF(사출계획!$O$62:$P$87,표4[[#This Row],[제품명]])</f>
        <v>0</v>
      </c>
      <c r="V774" s="131">
        <f>COUNTIF(사출계획!$O$88:$P$110,표4[[#This Row],[제품명]])</f>
        <v>0</v>
      </c>
      <c r="W774" s="54">
        <f>COUNTIF(사출계획!$Q$62:$R$110,표4[[#This Row],[제품명]])</f>
        <v>0</v>
      </c>
      <c r="X774" s="131">
        <f>COUNTIF(사출계획!$Q$62:$R$87,표4[[#This Row],[제품명]])</f>
        <v>0</v>
      </c>
      <c r="Y774" s="131">
        <f>COUNTIF(사출계획!$Q$88:$R$110,표4[[#This Row],[제품명]])</f>
        <v>0</v>
      </c>
      <c r="Z774" s="54">
        <f>COUNTIF(사출계획!$S$62:$T$110,표4[[#This Row],[제품명]])</f>
        <v>0</v>
      </c>
      <c r="AA774" s="131"/>
      <c r="AB774" s="126"/>
      <c r="AC774" s="342" t="s">
        <v>3263</v>
      </c>
      <c r="AD774" s="129">
        <f>SUMIF(표4[잉크명],표5[[#This Row],[잉크]],표4[월])</f>
        <v>0</v>
      </c>
      <c r="AE774" s="131">
        <f>SUMIF(표4[잉크명],표5[[#This Row],[잉크]],표4[월-3층])</f>
        <v>0</v>
      </c>
      <c r="AF774" s="131">
        <f>SUMIF(표4[잉크명],표5[[#This Row],[잉크]],표4[월-1층])</f>
        <v>0</v>
      </c>
      <c r="AG774" s="133">
        <f>SUMIF(표4[잉크명],표5[[#This Row],[잉크]],표4[화])</f>
        <v>0</v>
      </c>
      <c r="AH774" s="131">
        <f>SUMIF(표4[잉크명],표5[[#This Row],[잉크]],표4[화-3층])</f>
        <v>0</v>
      </c>
      <c r="AI774" s="131">
        <f>SUMIF(표4[잉크명],표5[[#This Row],[잉크]],표4[화-1층])</f>
        <v>0</v>
      </c>
      <c r="AJ774" s="130">
        <f>SUMIF(표4[잉크명],표5[[#This Row],[잉크]],표4[수])</f>
        <v>0</v>
      </c>
      <c r="AK774" s="131">
        <f>SUMIF(표4[잉크명],표5[[#This Row],[잉크]],표4[수-3층])</f>
        <v>0</v>
      </c>
      <c r="AL774" s="131">
        <f>SUMIF(표4[잉크명],표5[[#This Row],[잉크]],표4[수-1층])</f>
        <v>0</v>
      </c>
      <c r="AM774" s="54">
        <f>SUMIF(표4[잉크명],표5[[#This Row],[잉크]],표4[목])</f>
        <v>0</v>
      </c>
      <c r="AN774" s="131">
        <f>SUMIF(표4[잉크명],표5[[#This Row],[잉크]],표4[목-3층])</f>
        <v>0</v>
      </c>
      <c r="AO774" s="131">
        <f>SUMIF(표4[잉크명],표5[[#This Row],[잉크]],표4[목-1층])</f>
        <v>0</v>
      </c>
      <c r="AP774" s="54">
        <f>SUMIF(표4[잉크명],표5[[#This Row],[잉크]],표4[금])</f>
        <v>0</v>
      </c>
      <c r="AQ774" s="131">
        <f>SUMIF(표4[잉크명],표5[[#This Row],[잉크]],표4[금-3층])</f>
        <v>0</v>
      </c>
      <c r="AR774" s="131">
        <f>SUMIF(표4[잉크명],표5[[#This Row],[잉크]],표4[금-1층])</f>
        <v>0</v>
      </c>
      <c r="AS774" s="54">
        <f>SUMIF(표4[잉크명],표5[[#This Row],[잉크]],표4[토])</f>
        <v>0</v>
      </c>
      <c r="AT774" s="131">
        <f>SUMIF(표4[잉크명],표5[[#This Row],[잉크]],표4[토-3층])</f>
        <v>0</v>
      </c>
      <c r="AU774" s="131">
        <f>SUMIF(표4[잉크명],표5[[#This Row],[잉크]],표4[토-1층])</f>
        <v>0</v>
      </c>
      <c r="AV774" s="54">
        <f>SUMIF(표4[잉크명],표5[[#This Row],[잉크]],표4[일])</f>
        <v>0</v>
      </c>
      <c r="AW774" s="131">
        <f>SUMIF(표4[잉크명],표5[[#This Row],[잉크]],표4[일-3층])</f>
        <v>0</v>
      </c>
      <c r="AX774" s="131">
        <f>SUMIF(표4[잉크명],표5[[#This Row],[잉크]],표4[일-1층])</f>
        <v>0</v>
      </c>
      <c r="AY774" s="54">
        <f>SUMIF(표4[잉크명],표5[[#This Row],[잉크]],표4[차주 월])</f>
        <v>0</v>
      </c>
      <c r="AZ774" s="54">
        <f>SUM(표5[[#This Row],[월]:[차주 월]])</f>
        <v>0</v>
      </c>
    </row>
    <row r="775" spans="2:52" x14ac:dyDescent="0.3">
      <c r="B775" s="240" t="s">
        <v>2404</v>
      </c>
      <c r="C775" s="282"/>
      <c r="D775" s="56" t="s">
        <v>2412</v>
      </c>
      <c r="E775" s="54">
        <f>COUNTIF(사출계획!$E$62:$F$110,표4[[#This Row],[제품명]])</f>
        <v>0</v>
      </c>
      <c r="F775" s="131">
        <f>COUNTIF(사출계획!$E$62:$F$87,표4[[#This Row],[제품명]])</f>
        <v>0</v>
      </c>
      <c r="G775" s="131">
        <f>COUNTIF(사출계획!$E$88:$F$110,표4[[#This Row],[제품명]])</f>
        <v>0</v>
      </c>
      <c r="H775" s="54">
        <f>COUNTIF(사출계획!$G$62:$H$110,표4[[#This Row],[제품명]])</f>
        <v>0</v>
      </c>
      <c r="I775" s="132">
        <f>COUNTIF(사출계획!$G$62:$H$87,표4[[#This Row],[제품명]])</f>
        <v>0</v>
      </c>
      <c r="J775" s="132">
        <f>COUNTIF(사출계획!$G$88:$H$110,표4[[#This Row],[제품명]])</f>
        <v>0</v>
      </c>
      <c r="K775" s="54">
        <f>COUNTIF(사출계획!$I$62:$J$110,표4[[#This Row],[제품명]])</f>
        <v>0</v>
      </c>
      <c r="L775" s="131">
        <f>COUNTIF(사출계획!$I$62:$J$87,표4[[#This Row],[제품명]])</f>
        <v>0</v>
      </c>
      <c r="M775" s="131">
        <f>COUNTIF(사출계획!$I$88:$J$110,표4[[#This Row],[제품명]])</f>
        <v>0</v>
      </c>
      <c r="N775" s="129">
        <f>COUNTIF(사출계획!$K$62:$L$110,표4[[#This Row],[제품명]])</f>
        <v>0</v>
      </c>
      <c r="O775" s="131">
        <f>COUNTIF(사출계획!$K$62:$L$87,표4[[#This Row],[제품명]])</f>
        <v>0</v>
      </c>
      <c r="P775" s="131">
        <f>COUNTIF(사출계획!$K$88:$L$110,표4[[#This Row],[제품명]])</f>
        <v>0</v>
      </c>
      <c r="Q775" s="130">
        <f>COUNTIF(사출계획!$M$62:$N$110,표4[[#This Row],[제품명]])</f>
        <v>0</v>
      </c>
      <c r="R775" s="131">
        <f>COUNTIF(사출계획!$M$62:$N$87,표4[[#This Row],[제품명]])</f>
        <v>0</v>
      </c>
      <c r="S775" s="131">
        <f>COUNTIF(사출계획!$M$88:$N$110,표4[[#This Row],[제품명]])</f>
        <v>0</v>
      </c>
      <c r="T775" s="54">
        <f>COUNTIF(사출계획!$O$62:$P$110,표4[[#This Row],[제품명]])</f>
        <v>0</v>
      </c>
      <c r="U775" s="131">
        <f>COUNTIF(사출계획!$O$62:$P$87,표4[[#This Row],[제품명]])</f>
        <v>0</v>
      </c>
      <c r="V775" s="131">
        <f>COUNTIF(사출계획!$O$88:$P$110,표4[[#This Row],[제품명]])</f>
        <v>0</v>
      </c>
      <c r="W775" s="54">
        <f>COUNTIF(사출계획!$Q$62:$R$110,표4[[#This Row],[제품명]])</f>
        <v>0</v>
      </c>
      <c r="X775" s="131">
        <f>COUNTIF(사출계획!$Q$62:$R$87,표4[[#This Row],[제품명]])</f>
        <v>0</v>
      </c>
      <c r="Y775" s="131">
        <f>COUNTIF(사출계획!$Q$88:$R$110,표4[[#This Row],[제품명]])</f>
        <v>0</v>
      </c>
      <c r="Z775" s="54">
        <f>COUNTIF(사출계획!$S$62:$T$110,표4[[#This Row],[제품명]])</f>
        <v>0</v>
      </c>
      <c r="AA775" s="131"/>
      <c r="AB775" s="126"/>
      <c r="AC775" s="342" t="s">
        <v>3264</v>
      </c>
      <c r="AD775" s="129">
        <f>SUMIF(표4[잉크명],표5[[#This Row],[잉크]],표4[월])</f>
        <v>0</v>
      </c>
      <c r="AE775" s="131">
        <f>SUMIF(표4[잉크명],표5[[#This Row],[잉크]],표4[월-3층])</f>
        <v>0</v>
      </c>
      <c r="AF775" s="131">
        <f>SUMIF(표4[잉크명],표5[[#This Row],[잉크]],표4[월-1층])</f>
        <v>0</v>
      </c>
      <c r="AG775" s="133">
        <f>SUMIF(표4[잉크명],표5[[#This Row],[잉크]],표4[화])</f>
        <v>0</v>
      </c>
      <c r="AH775" s="131">
        <f>SUMIF(표4[잉크명],표5[[#This Row],[잉크]],표4[화-3층])</f>
        <v>0</v>
      </c>
      <c r="AI775" s="131">
        <f>SUMIF(표4[잉크명],표5[[#This Row],[잉크]],표4[화-1층])</f>
        <v>0</v>
      </c>
      <c r="AJ775" s="130">
        <f>SUMIF(표4[잉크명],표5[[#This Row],[잉크]],표4[수])</f>
        <v>0</v>
      </c>
      <c r="AK775" s="131">
        <f>SUMIF(표4[잉크명],표5[[#This Row],[잉크]],표4[수-3층])</f>
        <v>0</v>
      </c>
      <c r="AL775" s="131">
        <f>SUMIF(표4[잉크명],표5[[#This Row],[잉크]],표4[수-1층])</f>
        <v>0</v>
      </c>
      <c r="AM775" s="54">
        <f>SUMIF(표4[잉크명],표5[[#This Row],[잉크]],표4[목])</f>
        <v>0</v>
      </c>
      <c r="AN775" s="131">
        <f>SUMIF(표4[잉크명],표5[[#This Row],[잉크]],표4[목-3층])</f>
        <v>0</v>
      </c>
      <c r="AO775" s="131">
        <f>SUMIF(표4[잉크명],표5[[#This Row],[잉크]],표4[목-1층])</f>
        <v>0</v>
      </c>
      <c r="AP775" s="54">
        <f>SUMIF(표4[잉크명],표5[[#This Row],[잉크]],표4[금])</f>
        <v>0</v>
      </c>
      <c r="AQ775" s="131">
        <f>SUMIF(표4[잉크명],표5[[#This Row],[잉크]],표4[금-3층])</f>
        <v>0</v>
      </c>
      <c r="AR775" s="131">
        <f>SUMIF(표4[잉크명],표5[[#This Row],[잉크]],표4[금-1층])</f>
        <v>0</v>
      </c>
      <c r="AS775" s="54">
        <f>SUMIF(표4[잉크명],표5[[#This Row],[잉크]],표4[토])</f>
        <v>0</v>
      </c>
      <c r="AT775" s="131">
        <f>SUMIF(표4[잉크명],표5[[#This Row],[잉크]],표4[토-3층])</f>
        <v>0</v>
      </c>
      <c r="AU775" s="131">
        <f>SUMIF(표4[잉크명],표5[[#This Row],[잉크]],표4[토-1층])</f>
        <v>0</v>
      </c>
      <c r="AV775" s="54">
        <f>SUMIF(표4[잉크명],표5[[#This Row],[잉크]],표4[일])</f>
        <v>0</v>
      </c>
      <c r="AW775" s="131">
        <f>SUMIF(표4[잉크명],표5[[#This Row],[잉크]],표4[일-3층])</f>
        <v>0</v>
      </c>
      <c r="AX775" s="131">
        <f>SUMIF(표4[잉크명],표5[[#This Row],[잉크]],표4[일-1층])</f>
        <v>0</v>
      </c>
      <c r="AY775" s="54">
        <f>SUMIF(표4[잉크명],표5[[#This Row],[잉크]],표4[차주 월])</f>
        <v>0</v>
      </c>
      <c r="AZ775" s="54">
        <f>SUM(표5[[#This Row],[월]:[차주 월]])</f>
        <v>0</v>
      </c>
    </row>
    <row r="776" spans="2:52" x14ac:dyDescent="0.3">
      <c r="B776" s="240" t="s">
        <v>2404</v>
      </c>
      <c r="C776" s="282"/>
      <c r="D776" s="56" t="s">
        <v>2406</v>
      </c>
      <c r="E776" s="54">
        <f>COUNTIF(사출계획!$E$62:$F$110,표4[[#This Row],[제품명]])</f>
        <v>0</v>
      </c>
      <c r="F776" s="131">
        <f>COUNTIF(사출계획!$E$62:$F$87,표4[[#This Row],[제품명]])</f>
        <v>0</v>
      </c>
      <c r="G776" s="131">
        <f>COUNTIF(사출계획!$E$88:$F$110,표4[[#This Row],[제품명]])</f>
        <v>0</v>
      </c>
      <c r="H776" s="54">
        <f>COUNTIF(사출계획!$G$62:$H$110,표4[[#This Row],[제품명]])</f>
        <v>0</v>
      </c>
      <c r="I776" s="132">
        <f>COUNTIF(사출계획!$G$62:$H$87,표4[[#This Row],[제품명]])</f>
        <v>0</v>
      </c>
      <c r="J776" s="132">
        <f>COUNTIF(사출계획!$G$88:$H$110,표4[[#This Row],[제품명]])</f>
        <v>0</v>
      </c>
      <c r="K776" s="54">
        <f>COUNTIF(사출계획!$I$62:$J$110,표4[[#This Row],[제품명]])</f>
        <v>0</v>
      </c>
      <c r="L776" s="131">
        <f>COUNTIF(사출계획!$I$62:$J$87,표4[[#This Row],[제품명]])</f>
        <v>0</v>
      </c>
      <c r="M776" s="131">
        <f>COUNTIF(사출계획!$I$88:$J$110,표4[[#This Row],[제품명]])</f>
        <v>0</v>
      </c>
      <c r="N776" s="129">
        <f>COUNTIF(사출계획!$K$62:$L$110,표4[[#This Row],[제품명]])</f>
        <v>0</v>
      </c>
      <c r="O776" s="131">
        <f>COUNTIF(사출계획!$K$62:$L$87,표4[[#This Row],[제품명]])</f>
        <v>0</v>
      </c>
      <c r="P776" s="131">
        <f>COUNTIF(사출계획!$K$88:$L$110,표4[[#This Row],[제품명]])</f>
        <v>0</v>
      </c>
      <c r="Q776" s="130">
        <f>COUNTIF(사출계획!$M$62:$N$110,표4[[#This Row],[제품명]])</f>
        <v>0</v>
      </c>
      <c r="R776" s="131">
        <f>COUNTIF(사출계획!$M$62:$N$87,표4[[#This Row],[제품명]])</f>
        <v>0</v>
      </c>
      <c r="S776" s="131">
        <f>COUNTIF(사출계획!$M$88:$N$110,표4[[#This Row],[제품명]])</f>
        <v>0</v>
      </c>
      <c r="T776" s="54">
        <f>COUNTIF(사출계획!$O$62:$P$110,표4[[#This Row],[제품명]])</f>
        <v>0</v>
      </c>
      <c r="U776" s="131">
        <f>COUNTIF(사출계획!$O$62:$P$87,표4[[#This Row],[제품명]])</f>
        <v>0</v>
      </c>
      <c r="V776" s="131">
        <f>COUNTIF(사출계획!$O$88:$P$110,표4[[#This Row],[제품명]])</f>
        <v>0</v>
      </c>
      <c r="W776" s="54">
        <f>COUNTIF(사출계획!$Q$62:$R$110,표4[[#This Row],[제품명]])</f>
        <v>0</v>
      </c>
      <c r="X776" s="131">
        <f>COUNTIF(사출계획!$Q$62:$R$87,표4[[#This Row],[제품명]])</f>
        <v>0</v>
      </c>
      <c r="Y776" s="131">
        <f>COUNTIF(사출계획!$Q$88:$R$110,표4[[#This Row],[제품명]])</f>
        <v>0</v>
      </c>
      <c r="Z776" s="54">
        <f>COUNTIF(사출계획!$S$62:$T$110,표4[[#This Row],[제품명]])</f>
        <v>0</v>
      </c>
      <c r="AA776" s="131"/>
      <c r="AB776" s="126"/>
      <c r="AC776" s="343" t="s">
        <v>3274</v>
      </c>
      <c r="AD776" s="129">
        <f>SUMIF(표4[잉크명],표5[[#This Row],[잉크]],표4[월])</f>
        <v>0</v>
      </c>
      <c r="AE776" s="364">
        <f>SUMIF(표4[잉크명],표5[[#This Row],[잉크]],표4[월-3층])</f>
        <v>0</v>
      </c>
      <c r="AF776" s="131">
        <f>SUMIF(표4[잉크명],표5[[#This Row],[잉크]],표4[월-1층])</f>
        <v>0</v>
      </c>
      <c r="AG776" s="133">
        <f>SUMIF(표4[잉크명],표5[[#This Row],[잉크]],표4[화])</f>
        <v>0</v>
      </c>
      <c r="AH776" s="131">
        <f>SUMIF(표4[잉크명],표5[[#This Row],[잉크]],표4[화-3층])</f>
        <v>0</v>
      </c>
      <c r="AI776" s="131">
        <f>SUMIF(표4[잉크명],표5[[#This Row],[잉크]],표4[화-1층])</f>
        <v>0</v>
      </c>
      <c r="AJ776" s="130">
        <f>SUMIF(표4[잉크명],표5[[#This Row],[잉크]],표4[수])</f>
        <v>0</v>
      </c>
      <c r="AK776" s="131">
        <f>SUMIF(표4[잉크명],표5[[#This Row],[잉크]],표4[수-3층])</f>
        <v>0</v>
      </c>
      <c r="AL776" s="131">
        <f>SUMIF(표4[잉크명],표5[[#This Row],[잉크]],표4[수-1층])</f>
        <v>0</v>
      </c>
      <c r="AM776" s="54">
        <f>SUMIF(표4[잉크명],표5[[#This Row],[잉크]],표4[목])</f>
        <v>0</v>
      </c>
      <c r="AN776" s="131">
        <f>SUMIF(표4[잉크명],표5[[#This Row],[잉크]],표4[목-3층])</f>
        <v>0</v>
      </c>
      <c r="AO776" s="131">
        <f>SUMIF(표4[잉크명],표5[[#This Row],[잉크]],표4[목-1층])</f>
        <v>0</v>
      </c>
      <c r="AP776" s="54">
        <f>SUMIF(표4[잉크명],표5[[#This Row],[잉크]],표4[금])</f>
        <v>0</v>
      </c>
      <c r="AQ776" s="131">
        <f>SUMIF(표4[잉크명],표5[[#This Row],[잉크]],표4[금-3층])</f>
        <v>0</v>
      </c>
      <c r="AR776" s="131">
        <f>SUMIF(표4[잉크명],표5[[#This Row],[잉크]],표4[금-1층])</f>
        <v>0</v>
      </c>
      <c r="AS776" s="54">
        <f>SUMIF(표4[잉크명],표5[[#This Row],[잉크]],표4[토])</f>
        <v>0</v>
      </c>
      <c r="AT776" s="131">
        <f>SUMIF(표4[잉크명],표5[[#This Row],[잉크]],표4[토-3층])</f>
        <v>0</v>
      </c>
      <c r="AU776" s="131">
        <f>SUMIF(표4[잉크명],표5[[#This Row],[잉크]],표4[토-1층])</f>
        <v>0</v>
      </c>
      <c r="AV776" s="54">
        <f>SUMIF(표4[잉크명],표5[[#This Row],[잉크]],표4[일])</f>
        <v>0</v>
      </c>
      <c r="AW776" s="131">
        <f>SUMIF(표4[잉크명],표5[[#This Row],[잉크]],표4[일-3층])</f>
        <v>0</v>
      </c>
      <c r="AX776" s="131">
        <f>SUMIF(표4[잉크명],표5[[#This Row],[잉크]],표4[일-1층])</f>
        <v>0</v>
      </c>
      <c r="AY776" s="54">
        <f>SUMIF(표4[잉크명],표5[[#This Row],[잉크]],표4[차주 월])</f>
        <v>0</v>
      </c>
      <c r="AZ776" s="54">
        <f>SUM(표5[[#This Row],[월]:[차주 월]])</f>
        <v>0</v>
      </c>
    </row>
    <row r="777" spans="2:52" x14ac:dyDescent="0.3">
      <c r="B777" s="183" t="s">
        <v>2417</v>
      </c>
      <c r="C777" s="286"/>
      <c r="D777" s="33" t="s">
        <v>2418</v>
      </c>
      <c r="E777" s="34">
        <f>COUNTIF(사출계획!$E$62:$F$110,표4[[#This Row],[제품명]])</f>
        <v>0</v>
      </c>
      <c r="F777" s="126">
        <f>COUNTIF(사출계획!$E$62:$F$87,표4[[#This Row],[제품명]])</f>
        <v>0</v>
      </c>
      <c r="G777" s="126">
        <f>COUNTIF(사출계획!$E$88:$F$110,표4[[#This Row],[제품명]])</f>
        <v>0</v>
      </c>
      <c r="H777" s="34">
        <f>COUNTIF(사출계획!$G$62:$H$110,표4[[#This Row],[제품명]])</f>
        <v>0</v>
      </c>
      <c r="I777" s="128">
        <f>COUNTIF(사출계획!$G$62:$H$87,표4[[#This Row],[제품명]])</f>
        <v>0</v>
      </c>
      <c r="J777" s="128">
        <f>COUNTIF(사출계획!$G$88:$H$110,표4[[#This Row],[제품명]])</f>
        <v>0</v>
      </c>
      <c r="K777" s="34">
        <f>COUNTIF(사출계획!$I$62:$J$110,표4[[#This Row],[제품명]])</f>
        <v>0</v>
      </c>
      <c r="L777" s="126">
        <f>COUNTIF(사출계획!$I$62:$J$87,표4[[#This Row],[제품명]])</f>
        <v>0</v>
      </c>
      <c r="M777" s="126">
        <f>COUNTIF(사출계획!$I$88:$J$110,표4[[#This Row],[제품명]])</f>
        <v>0</v>
      </c>
      <c r="N777" s="129">
        <f>COUNTIF(사출계획!$K$62:$L$110,표4[[#This Row],[제품명]])</f>
        <v>0</v>
      </c>
      <c r="O777" s="126">
        <f>COUNTIF(사출계획!$K$62:$L$87,표4[[#This Row],[제품명]])</f>
        <v>0</v>
      </c>
      <c r="P777" s="126">
        <f>COUNTIF(사출계획!$K$88:$L$110,표4[[#This Row],[제품명]])</f>
        <v>0</v>
      </c>
      <c r="Q777" s="130">
        <f>COUNTIF(사출계획!$M$62:$N$110,표4[[#This Row],[제품명]])</f>
        <v>0</v>
      </c>
      <c r="R777" s="126">
        <f>COUNTIF(사출계획!$M$62:$N$87,표4[[#This Row],[제품명]])</f>
        <v>0</v>
      </c>
      <c r="S777" s="126">
        <f>COUNTIF(사출계획!$M$88:$N$110,표4[[#This Row],[제품명]])</f>
        <v>0</v>
      </c>
      <c r="T777" s="34">
        <f>COUNTIF(사출계획!$O$62:$P$110,표4[[#This Row],[제품명]])</f>
        <v>0</v>
      </c>
      <c r="U777" s="126">
        <f>COUNTIF(사출계획!$O$62:$P$87,표4[[#This Row],[제품명]])</f>
        <v>0</v>
      </c>
      <c r="V777" s="126">
        <f>COUNTIF(사출계획!$O$88:$P$110,표4[[#This Row],[제품명]])</f>
        <v>0</v>
      </c>
      <c r="W777" s="34">
        <f>COUNTIF(사출계획!$Q$62:$R$110,표4[[#This Row],[제품명]])</f>
        <v>0</v>
      </c>
      <c r="X777" s="126">
        <f>COUNTIF(사출계획!$Q$62:$R$87,표4[[#This Row],[제품명]])</f>
        <v>0</v>
      </c>
      <c r="Y777" s="126">
        <f>COUNTIF(사출계획!$Q$88:$R$110,표4[[#This Row],[제품명]])</f>
        <v>0</v>
      </c>
      <c r="Z777" s="34">
        <f>COUNTIF(사출계획!$S$62:$T$110,표4[[#This Row],[제품명]])</f>
        <v>0</v>
      </c>
      <c r="AA777" s="126"/>
      <c r="AB777" s="126"/>
      <c r="AC777" s="343" t="s">
        <v>3276</v>
      </c>
      <c r="AD777" s="129">
        <f>SUMIF(표4[잉크명],표5[[#This Row],[잉크]],표4[월])</f>
        <v>0</v>
      </c>
      <c r="AE777" s="131">
        <f>SUMIF(표4[잉크명],표5[[#This Row],[잉크]],표4[월-3층])</f>
        <v>0</v>
      </c>
      <c r="AF777" s="131">
        <f>SUMIF(표4[잉크명],표5[[#This Row],[잉크]],표4[월-1층])</f>
        <v>0</v>
      </c>
      <c r="AG777" s="133">
        <f>SUMIF(표4[잉크명],표5[[#This Row],[잉크]],표4[화])</f>
        <v>0</v>
      </c>
      <c r="AH777" s="131">
        <f>SUMIF(표4[잉크명],표5[[#This Row],[잉크]],표4[화-3층])</f>
        <v>0</v>
      </c>
      <c r="AI777" s="131">
        <f>SUMIF(표4[잉크명],표5[[#This Row],[잉크]],표4[화-1층])</f>
        <v>0</v>
      </c>
      <c r="AJ777" s="130">
        <f>SUMIF(표4[잉크명],표5[[#This Row],[잉크]],표4[수])</f>
        <v>0</v>
      </c>
      <c r="AK777" s="131">
        <f>SUMIF(표4[잉크명],표5[[#This Row],[잉크]],표4[수-3층])</f>
        <v>0</v>
      </c>
      <c r="AL777" s="131">
        <f>SUMIF(표4[잉크명],표5[[#This Row],[잉크]],표4[수-1층])</f>
        <v>0</v>
      </c>
      <c r="AM777" s="54">
        <f>SUMIF(표4[잉크명],표5[[#This Row],[잉크]],표4[목])</f>
        <v>0</v>
      </c>
      <c r="AN777" s="131">
        <f>SUMIF(표4[잉크명],표5[[#This Row],[잉크]],표4[목-3층])</f>
        <v>0</v>
      </c>
      <c r="AO777" s="131">
        <f>SUMIF(표4[잉크명],표5[[#This Row],[잉크]],표4[목-1층])</f>
        <v>0</v>
      </c>
      <c r="AP777" s="54">
        <f>SUMIF(표4[잉크명],표5[[#This Row],[잉크]],표4[금])</f>
        <v>0</v>
      </c>
      <c r="AQ777" s="131">
        <f>SUMIF(표4[잉크명],표5[[#This Row],[잉크]],표4[금-3층])</f>
        <v>0</v>
      </c>
      <c r="AR777" s="131">
        <f>SUMIF(표4[잉크명],표5[[#This Row],[잉크]],표4[금-1층])</f>
        <v>0</v>
      </c>
      <c r="AS777" s="54">
        <f>SUMIF(표4[잉크명],표5[[#This Row],[잉크]],표4[토])</f>
        <v>0</v>
      </c>
      <c r="AT777" s="131">
        <f>SUMIF(표4[잉크명],표5[[#This Row],[잉크]],표4[토-3층])</f>
        <v>0</v>
      </c>
      <c r="AU777" s="131">
        <f>SUMIF(표4[잉크명],표5[[#This Row],[잉크]],표4[토-1층])</f>
        <v>0</v>
      </c>
      <c r="AV777" s="54">
        <f>SUMIF(표4[잉크명],표5[[#This Row],[잉크]],표4[일])</f>
        <v>0</v>
      </c>
      <c r="AW777" s="131">
        <f>SUMIF(표4[잉크명],표5[[#This Row],[잉크]],표4[일-3층])</f>
        <v>0</v>
      </c>
      <c r="AX777" s="131">
        <f>SUMIF(표4[잉크명],표5[[#This Row],[잉크]],표4[일-1층])</f>
        <v>0</v>
      </c>
      <c r="AY777" s="54">
        <f>SUMIF(표4[잉크명],표5[[#This Row],[잉크]],표4[차주 월])</f>
        <v>0</v>
      </c>
      <c r="AZ777" s="54">
        <f>SUM(표5[[#This Row],[월]:[차주 월]])</f>
        <v>0</v>
      </c>
    </row>
    <row r="778" spans="2:52" x14ac:dyDescent="0.3">
      <c r="B778" s="187" t="s">
        <v>2417</v>
      </c>
      <c r="C778" s="286"/>
      <c r="D778" s="245" t="s">
        <v>2419</v>
      </c>
      <c r="E778" s="54">
        <f>COUNTIF(사출계획!$E$62:$F$110,표4[[#This Row],[제품명]])</f>
        <v>0</v>
      </c>
      <c r="F778" s="131">
        <f>COUNTIF(사출계획!$E$62:$F$87,표4[[#This Row],[제품명]])</f>
        <v>0</v>
      </c>
      <c r="G778" s="131">
        <f>COUNTIF(사출계획!$E$88:$F$110,표4[[#This Row],[제품명]])</f>
        <v>0</v>
      </c>
      <c r="H778" s="54">
        <f>COUNTIF(사출계획!$G$62:$H$110,표4[[#This Row],[제품명]])</f>
        <v>0</v>
      </c>
      <c r="I778" s="132">
        <f>COUNTIF(사출계획!$G$62:$H$87,표4[[#This Row],[제품명]])</f>
        <v>0</v>
      </c>
      <c r="J778" s="132">
        <f>COUNTIF(사출계획!$G$88:$H$110,표4[[#This Row],[제품명]])</f>
        <v>0</v>
      </c>
      <c r="K778" s="54">
        <f>COUNTIF(사출계획!$I$62:$J$110,표4[[#This Row],[제품명]])</f>
        <v>0</v>
      </c>
      <c r="L778" s="131">
        <f>COUNTIF(사출계획!$I$62:$J$87,표4[[#This Row],[제품명]])</f>
        <v>0</v>
      </c>
      <c r="M778" s="131">
        <f>COUNTIF(사출계획!$I$88:$J$110,표4[[#This Row],[제품명]])</f>
        <v>0</v>
      </c>
      <c r="N778" s="129">
        <f>COUNTIF(사출계획!$K$62:$L$110,표4[[#This Row],[제품명]])</f>
        <v>0</v>
      </c>
      <c r="O778" s="131">
        <f>COUNTIF(사출계획!$K$62:$L$87,표4[[#This Row],[제품명]])</f>
        <v>0</v>
      </c>
      <c r="P778" s="131">
        <f>COUNTIF(사출계획!$K$88:$L$110,표4[[#This Row],[제품명]])</f>
        <v>0</v>
      </c>
      <c r="Q778" s="130">
        <f>COUNTIF(사출계획!$M$62:$N$110,표4[[#This Row],[제품명]])</f>
        <v>0</v>
      </c>
      <c r="R778" s="131">
        <f>COUNTIF(사출계획!$M$62:$N$87,표4[[#This Row],[제품명]])</f>
        <v>0</v>
      </c>
      <c r="S778" s="131">
        <f>COUNTIF(사출계획!$M$88:$N$110,표4[[#This Row],[제품명]])</f>
        <v>0</v>
      </c>
      <c r="T778" s="54">
        <f>COUNTIF(사출계획!$O$62:$P$110,표4[[#This Row],[제품명]])</f>
        <v>0</v>
      </c>
      <c r="U778" s="131">
        <f>COUNTIF(사출계획!$O$62:$P$87,표4[[#This Row],[제품명]])</f>
        <v>0</v>
      </c>
      <c r="V778" s="131">
        <f>COUNTIF(사출계획!$O$88:$P$110,표4[[#This Row],[제품명]])</f>
        <v>0</v>
      </c>
      <c r="W778" s="54">
        <f>COUNTIF(사출계획!$Q$62:$R$110,표4[[#This Row],[제품명]])</f>
        <v>0</v>
      </c>
      <c r="X778" s="131">
        <f>COUNTIF(사출계획!$Q$62:$R$87,표4[[#This Row],[제품명]])</f>
        <v>0</v>
      </c>
      <c r="Y778" s="131">
        <f>COUNTIF(사출계획!$Q$88:$R$110,표4[[#This Row],[제품명]])</f>
        <v>0</v>
      </c>
      <c r="Z778" s="54">
        <f>COUNTIF(사출계획!$S$62:$T$110,표4[[#This Row],[제품명]])</f>
        <v>0</v>
      </c>
      <c r="AA778" s="131"/>
      <c r="AB778" s="126"/>
      <c r="AC778" s="343" t="s">
        <v>3284</v>
      </c>
      <c r="AD778" s="129">
        <f>SUMIF(표4[잉크명],표5[[#This Row],[잉크]],표4[월])</f>
        <v>0</v>
      </c>
      <c r="AE778" s="131">
        <f>SUMIF(표4[잉크명],표5[[#This Row],[잉크]],표4[월-3층])</f>
        <v>0</v>
      </c>
      <c r="AF778" s="131">
        <f>SUMIF(표4[잉크명],표5[[#This Row],[잉크]],표4[월-1층])</f>
        <v>0</v>
      </c>
      <c r="AG778" s="133">
        <f>SUMIF(표4[잉크명],표5[[#This Row],[잉크]],표4[화])</f>
        <v>0</v>
      </c>
      <c r="AH778" s="131">
        <f>SUMIF(표4[잉크명],표5[[#This Row],[잉크]],표4[화-3층])</f>
        <v>0</v>
      </c>
      <c r="AI778" s="131">
        <f>SUMIF(표4[잉크명],표5[[#This Row],[잉크]],표4[화-1층])</f>
        <v>0</v>
      </c>
      <c r="AJ778" s="130">
        <f>SUMIF(표4[잉크명],표5[[#This Row],[잉크]],표4[수])</f>
        <v>0</v>
      </c>
      <c r="AK778" s="131">
        <f>SUMIF(표4[잉크명],표5[[#This Row],[잉크]],표4[수-3층])</f>
        <v>0</v>
      </c>
      <c r="AL778" s="131">
        <f>SUMIF(표4[잉크명],표5[[#This Row],[잉크]],표4[수-1층])</f>
        <v>0</v>
      </c>
      <c r="AM778" s="54">
        <f>SUMIF(표4[잉크명],표5[[#This Row],[잉크]],표4[목])</f>
        <v>0</v>
      </c>
      <c r="AN778" s="131">
        <f>SUMIF(표4[잉크명],표5[[#This Row],[잉크]],표4[목-3층])</f>
        <v>0</v>
      </c>
      <c r="AO778" s="131">
        <f>SUMIF(표4[잉크명],표5[[#This Row],[잉크]],표4[목-1층])</f>
        <v>0</v>
      </c>
      <c r="AP778" s="54">
        <f>SUMIF(표4[잉크명],표5[[#This Row],[잉크]],표4[금])</f>
        <v>0</v>
      </c>
      <c r="AQ778" s="131">
        <f>SUMIF(표4[잉크명],표5[[#This Row],[잉크]],표4[금-3층])</f>
        <v>0</v>
      </c>
      <c r="AR778" s="131">
        <f>SUMIF(표4[잉크명],표5[[#This Row],[잉크]],표4[금-1층])</f>
        <v>0</v>
      </c>
      <c r="AS778" s="54">
        <f>SUMIF(표4[잉크명],표5[[#This Row],[잉크]],표4[토])</f>
        <v>0</v>
      </c>
      <c r="AT778" s="131">
        <f>SUMIF(표4[잉크명],표5[[#This Row],[잉크]],표4[토-3층])</f>
        <v>0</v>
      </c>
      <c r="AU778" s="131">
        <f>SUMIF(표4[잉크명],표5[[#This Row],[잉크]],표4[토-1층])</f>
        <v>0</v>
      </c>
      <c r="AV778" s="54">
        <f>SUMIF(표4[잉크명],표5[[#This Row],[잉크]],표4[일])</f>
        <v>0</v>
      </c>
      <c r="AW778" s="131">
        <f>SUMIF(표4[잉크명],표5[[#This Row],[잉크]],표4[일-3층])</f>
        <v>0</v>
      </c>
      <c r="AX778" s="131">
        <f>SUMIF(표4[잉크명],표5[[#This Row],[잉크]],표4[일-1층])</f>
        <v>0</v>
      </c>
      <c r="AY778" s="54">
        <f>SUMIF(표4[잉크명],표5[[#This Row],[잉크]],표4[차주 월])</f>
        <v>0</v>
      </c>
      <c r="AZ778" s="54">
        <f>SUM(표5[[#This Row],[월]:[차주 월]])</f>
        <v>0</v>
      </c>
    </row>
    <row r="779" spans="2:52" x14ac:dyDescent="0.3">
      <c r="B779" s="250" t="s">
        <v>2443</v>
      </c>
      <c r="C779" s="289"/>
      <c r="D779" s="33" t="s">
        <v>2444</v>
      </c>
      <c r="E779" s="34">
        <f>COUNTIF(사출계획!$E$62:$F$110,표4[[#This Row],[제품명]])</f>
        <v>0</v>
      </c>
      <c r="F779" s="126">
        <f>COUNTIF(사출계획!$E$62:$F$87,표4[[#This Row],[제품명]])</f>
        <v>0</v>
      </c>
      <c r="G779" s="126">
        <f>COUNTIF(사출계획!$E$88:$F$110,표4[[#This Row],[제품명]])</f>
        <v>0</v>
      </c>
      <c r="H779" s="34">
        <f>COUNTIF(사출계획!$G$62:$H$110,표4[[#This Row],[제품명]])</f>
        <v>0</v>
      </c>
      <c r="I779" s="128">
        <f>COUNTIF(사출계획!$G$62:$H$87,표4[[#This Row],[제품명]])</f>
        <v>0</v>
      </c>
      <c r="J779" s="128">
        <f>COUNTIF(사출계획!$G$88:$H$110,표4[[#This Row],[제품명]])</f>
        <v>0</v>
      </c>
      <c r="K779" s="34">
        <f>COUNTIF(사출계획!$I$62:$J$110,표4[[#This Row],[제품명]])</f>
        <v>0</v>
      </c>
      <c r="L779" s="126">
        <f>COUNTIF(사출계획!$I$62:$J$87,표4[[#This Row],[제품명]])</f>
        <v>0</v>
      </c>
      <c r="M779" s="126">
        <f>COUNTIF(사출계획!$I$88:$J$110,표4[[#This Row],[제품명]])</f>
        <v>0</v>
      </c>
      <c r="N779" s="129">
        <f>COUNTIF(사출계획!$K$62:$L$110,표4[[#This Row],[제품명]])</f>
        <v>0</v>
      </c>
      <c r="O779" s="126">
        <f>COUNTIF(사출계획!$K$62:$L$87,표4[[#This Row],[제품명]])</f>
        <v>0</v>
      </c>
      <c r="P779" s="126">
        <f>COUNTIF(사출계획!$K$88:$L$110,표4[[#This Row],[제품명]])</f>
        <v>0</v>
      </c>
      <c r="Q779" s="130">
        <f>COUNTIF(사출계획!$M$62:$N$110,표4[[#This Row],[제품명]])</f>
        <v>0</v>
      </c>
      <c r="R779" s="126">
        <f>COUNTIF(사출계획!$M$62:$N$87,표4[[#This Row],[제품명]])</f>
        <v>0</v>
      </c>
      <c r="S779" s="126">
        <f>COUNTIF(사출계획!$M$88:$N$110,표4[[#This Row],[제품명]])</f>
        <v>0</v>
      </c>
      <c r="T779" s="34">
        <f>COUNTIF(사출계획!$O$62:$P$110,표4[[#This Row],[제품명]])</f>
        <v>0</v>
      </c>
      <c r="U779" s="126">
        <f>COUNTIF(사출계획!$O$62:$P$87,표4[[#This Row],[제품명]])</f>
        <v>0</v>
      </c>
      <c r="V779" s="126">
        <f>COUNTIF(사출계획!$O$88:$P$110,표4[[#This Row],[제품명]])</f>
        <v>0</v>
      </c>
      <c r="W779" s="34">
        <f>COUNTIF(사출계획!$Q$62:$R$110,표4[[#This Row],[제품명]])</f>
        <v>0</v>
      </c>
      <c r="X779" s="126">
        <f>COUNTIF(사출계획!$Q$62:$R$87,표4[[#This Row],[제품명]])</f>
        <v>0</v>
      </c>
      <c r="Y779" s="126">
        <f>COUNTIF(사출계획!$Q$88:$R$110,표4[[#This Row],[제품명]])</f>
        <v>0</v>
      </c>
      <c r="Z779" s="34">
        <f>COUNTIF(사출계획!$S$62:$T$110,표4[[#This Row],[제품명]])</f>
        <v>0</v>
      </c>
      <c r="AA779" s="126"/>
      <c r="AB779" s="126"/>
      <c r="AC779" s="343" t="s">
        <v>3285</v>
      </c>
      <c r="AD779" s="129">
        <f>SUMIF(표4[잉크명],표5[[#This Row],[잉크]],표4[월])</f>
        <v>0</v>
      </c>
      <c r="AE779" s="131">
        <f>SUMIF(표4[잉크명],표5[[#This Row],[잉크]],표4[월-3층])</f>
        <v>0</v>
      </c>
      <c r="AF779" s="131">
        <f>SUMIF(표4[잉크명],표5[[#This Row],[잉크]],표4[월-1층])</f>
        <v>0</v>
      </c>
      <c r="AG779" s="133">
        <f>SUMIF(표4[잉크명],표5[[#This Row],[잉크]],표4[화])</f>
        <v>0</v>
      </c>
      <c r="AH779" s="131">
        <f>SUMIF(표4[잉크명],표5[[#This Row],[잉크]],표4[화-3층])</f>
        <v>0</v>
      </c>
      <c r="AI779" s="131">
        <f>SUMIF(표4[잉크명],표5[[#This Row],[잉크]],표4[화-1층])</f>
        <v>0</v>
      </c>
      <c r="AJ779" s="130">
        <f>SUMIF(표4[잉크명],표5[[#This Row],[잉크]],표4[수])</f>
        <v>0</v>
      </c>
      <c r="AK779" s="131">
        <f>SUMIF(표4[잉크명],표5[[#This Row],[잉크]],표4[수-3층])</f>
        <v>0</v>
      </c>
      <c r="AL779" s="131">
        <f>SUMIF(표4[잉크명],표5[[#This Row],[잉크]],표4[수-1층])</f>
        <v>0</v>
      </c>
      <c r="AM779" s="54">
        <f>SUMIF(표4[잉크명],표5[[#This Row],[잉크]],표4[목])</f>
        <v>0</v>
      </c>
      <c r="AN779" s="131">
        <f>SUMIF(표4[잉크명],표5[[#This Row],[잉크]],표4[목-3층])</f>
        <v>0</v>
      </c>
      <c r="AO779" s="131">
        <f>SUMIF(표4[잉크명],표5[[#This Row],[잉크]],표4[목-1층])</f>
        <v>0</v>
      </c>
      <c r="AP779" s="54">
        <f>SUMIF(표4[잉크명],표5[[#This Row],[잉크]],표4[금])</f>
        <v>0</v>
      </c>
      <c r="AQ779" s="131">
        <f>SUMIF(표4[잉크명],표5[[#This Row],[잉크]],표4[금-3층])</f>
        <v>0</v>
      </c>
      <c r="AR779" s="131">
        <f>SUMIF(표4[잉크명],표5[[#This Row],[잉크]],표4[금-1층])</f>
        <v>0</v>
      </c>
      <c r="AS779" s="54">
        <f>SUMIF(표4[잉크명],표5[[#This Row],[잉크]],표4[토])</f>
        <v>0</v>
      </c>
      <c r="AT779" s="131">
        <f>SUMIF(표4[잉크명],표5[[#This Row],[잉크]],표4[토-3층])</f>
        <v>0</v>
      </c>
      <c r="AU779" s="131">
        <f>SUMIF(표4[잉크명],표5[[#This Row],[잉크]],표4[토-1층])</f>
        <v>0</v>
      </c>
      <c r="AV779" s="54">
        <f>SUMIF(표4[잉크명],표5[[#This Row],[잉크]],표4[일])</f>
        <v>0</v>
      </c>
      <c r="AW779" s="131">
        <f>SUMIF(표4[잉크명],표5[[#This Row],[잉크]],표4[일-3층])</f>
        <v>0</v>
      </c>
      <c r="AX779" s="131">
        <f>SUMIF(표4[잉크명],표5[[#This Row],[잉크]],표4[일-1층])</f>
        <v>0</v>
      </c>
      <c r="AY779" s="54">
        <f>SUMIF(표4[잉크명],표5[[#This Row],[잉크]],표4[차주 월])</f>
        <v>0</v>
      </c>
      <c r="AZ779" s="54">
        <f>SUM(표5[[#This Row],[월]:[차주 월]])</f>
        <v>0</v>
      </c>
    </row>
    <row r="780" spans="2:52" x14ac:dyDescent="0.3">
      <c r="B780" s="251" t="s">
        <v>2443</v>
      </c>
      <c r="C780" s="289"/>
      <c r="D780" s="249" t="s">
        <v>2445</v>
      </c>
      <c r="E780" s="54">
        <f>COUNTIF(사출계획!$E$62:$F$110,표4[[#This Row],[제품명]])</f>
        <v>0</v>
      </c>
      <c r="F780" s="131">
        <f>COUNTIF(사출계획!$E$62:$F$87,표4[[#This Row],[제품명]])</f>
        <v>0</v>
      </c>
      <c r="G780" s="131">
        <f>COUNTIF(사출계획!$E$88:$F$110,표4[[#This Row],[제품명]])</f>
        <v>0</v>
      </c>
      <c r="H780" s="54">
        <f>COUNTIF(사출계획!$G$62:$H$110,표4[[#This Row],[제품명]])</f>
        <v>0</v>
      </c>
      <c r="I780" s="132">
        <f>COUNTIF(사출계획!$G$62:$H$87,표4[[#This Row],[제품명]])</f>
        <v>0</v>
      </c>
      <c r="J780" s="132">
        <f>COUNTIF(사출계획!$G$88:$H$110,표4[[#This Row],[제품명]])</f>
        <v>0</v>
      </c>
      <c r="K780" s="54">
        <f>COUNTIF(사출계획!$I$62:$J$110,표4[[#This Row],[제품명]])</f>
        <v>0</v>
      </c>
      <c r="L780" s="131">
        <f>COUNTIF(사출계획!$I$62:$J$87,표4[[#This Row],[제품명]])</f>
        <v>0</v>
      </c>
      <c r="M780" s="131">
        <f>COUNTIF(사출계획!$I$88:$J$110,표4[[#This Row],[제품명]])</f>
        <v>0</v>
      </c>
      <c r="N780" s="129">
        <f>COUNTIF(사출계획!$K$62:$L$110,표4[[#This Row],[제품명]])</f>
        <v>0</v>
      </c>
      <c r="O780" s="131">
        <f>COUNTIF(사출계획!$K$62:$L$87,표4[[#This Row],[제품명]])</f>
        <v>0</v>
      </c>
      <c r="P780" s="131">
        <f>COUNTIF(사출계획!$K$88:$L$110,표4[[#This Row],[제품명]])</f>
        <v>0</v>
      </c>
      <c r="Q780" s="130">
        <f>COUNTIF(사출계획!$M$62:$N$110,표4[[#This Row],[제품명]])</f>
        <v>0</v>
      </c>
      <c r="R780" s="131">
        <f>COUNTIF(사출계획!$M$62:$N$87,표4[[#This Row],[제품명]])</f>
        <v>0</v>
      </c>
      <c r="S780" s="131">
        <f>COUNTIF(사출계획!$M$88:$N$110,표4[[#This Row],[제품명]])</f>
        <v>0</v>
      </c>
      <c r="T780" s="54">
        <f>COUNTIF(사출계획!$O$62:$P$110,표4[[#This Row],[제품명]])</f>
        <v>0</v>
      </c>
      <c r="U780" s="131">
        <f>COUNTIF(사출계획!$O$62:$P$87,표4[[#This Row],[제품명]])</f>
        <v>0</v>
      </c>
      <c r="V780" s="131">
        <f>COUNTIF(사출계획!$O$88:$P$110,표4[[#This Row],[제품명]])</f>
        <v>0</v>
      </c>
      <c r="W780" s="54">
        <f>COUNTIF(사출계획!$Q$62:$R$110,표4[[#This Row],[제품명]])</f>
        <v>0</v>
      </c>
      <c r="X780" s="131">
        <f>COUNTIF(사출계획!$Q$62:$R$87,표4[[#This Row],[제품명]])</f>
        <v>0</v>
      </c>
      <c r="Y780" s="131">
        <f>COUNTIF(사출계획!$Q$88:$R$110,표4[[#This Row],[제품명]])</f>
        <v>0</v>
      </c>
      <c r="Z780" s="54">
        <f>COUNTIF(사출계획!$S$62:$T$110,표4[[#This Row],[제품명]])</f>
        <v>0</v>
      </c>
      <c r="AA780" s="131"/>
      <c r="AB780" s="126"/>
      <c r="AC780" s="343" t="s">
        <v>3288</v>
      </c>
      <c r="AD780" s="129">
        <f>SUMIF(표4[잉크명],표5[[#This Row],[잉크]],표4[월])</f>
        <v>0</v>
      </c>
      <c r="AE780" s="364">
        <f>SUMIF(표4[잉크명],표5[[#This Row],[잉크]],표4[월-3층])</f>
        <v>0</v>
      </c>
      <c r="AF780" s="131">
        <f>SUMIF(표4[잉크명],표5[[#This Row],[잉크]],표4[월-1층])</f>
        <v>0</v>
      </c>
      <c r="AG780" s="133">
        <f>SUMIF(표4[잉크명],표5[[#This Row],[잉크]],표4[화])</f>
        <v>0</v>
      </c>
      <c r="AH780" s="131">
        <f>SUMIF(표4[잉크명],표5[[#This Row],[잉크]],표4[화-3층])</f>
        <v>0</v>
      </c>
      <c r="AI780" s="131">
        <f>SUMIF(표4[잉크명],표5[[#This Row],[잉크]],표4[화-1층])</f>
        <v>0</v>
      </c>
      <c r="AJ780" s="130">
        <f>SUMIF(표4[잉크명],표5[[#This Row],[잉크]],표4[수])</f>
        <v>0</v>
      </c>
      <c r="AK780" s="131">
        <f>SUMIF(표4[잉크명],표5[[#This Row],[잉크]],표4[수-3층])</f>
        <v>0</v>
      </c>
      <c r="AL780" s="131">
        <f>SUMIF(표4[잉크명],표5[[#This Row],[잉크]],표4[수-1층])</f>
        <v>0</v>
      </c>
      <c r="AM780" s="54">
        <f>SUMIF(표4[잉크명],표5[[#This Row],[잉크]],표4[목])</f>
        <v>0</v>
      </c>
      <c r="AN780" s="131">
        <f>SUMIF(표4[잉크명],표5[[#This Row],[잉크]],표4[목-3층])</f>
        <v>0</v>
      </c>
      <c r="AO780" s="131">
        <f>SUMIF(표4[잉크명],표5[[#This Row],[잉크]],표4[목-1층])</f>
        <v>0</v>
      </c>
      <c r="AP780" s="54">
        <f>SUMIF(표4[잉크명],표5[[#This Row],[잉크]],표4[금])</f>
        <v>0</v>
      </c>
      <c r="AQ780" s="131">
        <f>SUMIF(표4[잉크명],표5[[#This Row],[잉크]],표4[금-3층])</f>
        <v>0</v>
      </c>
      <c r="AR780" s="131">
        <f>SUMIF(표4[잉크명],표5[[#This Row],[잉크]],표4[금-1층])</f>
        <v>0</v>
      </c>
      <c r="AS780" s="54">
        <f>SUMIF(표4[잉크명],표5[[#This Row],[잉크]],표4[토])</f>
        <v>0</v>
      </c>
      <c r="AT780" s="131">
        <f>SUMIF(표4[잉크명],표5[[#This Row],[잉크]],표4[토-3층])</f>
        <v>0</v>
      </c>
      <c r="AU780" s="131">
        <f>SUMIF(표4[잉크명],표5[[#This Row],[잉크]],표4[토-1층])</f>
        <v>0</v>
      </c>
      <c r="AV780" s="54">
        <f>SUMIF(표4[잉크명],표5[[#This Row],[잉크]],표4[일])</f>
        <v>0</v>
      </c>
      <c r="AW780" s="131">
        <f>SUMIF(표4[잉크명],표5[[#This Row],[잉크]],표4[일-3층])</f>
        <v>0</v>
      </c>
      <c r="AX780" s="131">
        <f>SUMIF(표4[잉크명],표5[[#This Row],[잉크]],표4[일-1층])</f>
        <v>0</v>
      </c>
      <c r="AY780" s="54">
        <f>SUMIF(표4[잉크명],표5[[#This Row],[잉크]],표4[차주 월])</f>
        <v>0</v>
      </c>
      <c r="AZ780" s="54">
        <f>SUM(표5[[#This Row],[월]:[차주 월]])</f>
        <v>0</v>
      </c>
    </row>
    <row r="781" spans="2:52" x14ac:dyDescent="0.3">
      <c r="B781" s="179" t="s">
        <v>2460</v>
      </c>
      <c r="C781" s="37"/>
      <c r="D781" s="33" t="s">
        <v>2652</v>
      </c>
      <c r="E781" s="34">
        <f>COUNTIF(사출계획!$E$62:$F$110,표4[[#This Row],[제품명]])</f>
        <v>0</v>
      </c>
      <c r="F781" s="126">
        <f>COUNTIF(사출계획!$E$62:$F$87,표4[[#This Row],[제품명]])</f>
        <v>0</v>
      </c>
      <c r="G781" s="126">
        <f>COUNTIF(사출계획!$E$88:$F$110,표4[[#This Row],[제품명]])</f>
        <v>0</v>
      </c>
      <c r="H781" s="34">
        <f>COUNTIF(사출계획!$G$62:$H$110,표4[[#This Row],[제품명]])</f>
        <v>0</v>
      </c>
      <c r="I781" s="128">
        <f>COUNTIF(사출계획!$G$62:$H$87,표4[[#This Row],[제품명]])</f>
        <v>0</v>
      </c>
      <c r="J781" s="128">
        <f>COUNTIF(사출계획!$G$88:$H$110,표4[[#This Row],[제품명]])</f>
        <v>0</v>
      </c>
      <c r="K781" s="34">
        <f>COUNTIF(사출계획!$I$62:$J$110,표4[[#This Row],[제품명]])</f>
        <v>0</v>
      </c>
      <c r="L781" s="126">
        <f>COUNTIF(사출계획!$I$62:$J$87,표4[[#This Row],[제품명]])</f>
        <v>0</v>
      </c>
      <c r="M781" s="126">
        <f>COUNTIF(사출계획!$I$88:$J$110,표4[[#This Row],[제품명]])</f>
        <v>0</v>
      </c>
      <c r="N781" s="129">
        <f>COUNTIF(사출계획!$K$62:$L$110,표4[[#This Row],[제품명]])</f>
        <v>0</v>
      </c>
      <c r="O781" s="126">
        <f>COUNTIF(사출계획!$K$62:$L$87,표4[[#This Row],[제품명]])</f>
        <v>0</v>
      </c>
      <c r="P781" s="126">
        <f>COUNTIF(사출계획!$K$88:$L$110,표4[[#This Row],[제품명]])</f>
        <v>0</v>
      </c>
      <c r="Q781" s="130">
        <f>COUNTIF(사출계획!$M$62:$N$110,표4[[#This Row],[제품명]])</f>
        <v>0</v>
      </c>
      <c r="R781" s="126">
        <f>COUNTIF(사출계획!$M$62:$N$87,표4[[#This Row],[제품명]])</f>
        <v>0</v>
      </c>
      <c r="S781" s="126">
        <f>COUNTIF(사출계획!$M$88:$N$110,표4[[#This Row],[제품명]])</f>
        <v>0</v>
      </c>
      <c r="T781" s="34">
        <f>COUNTIF(사출계획!$O$62:$P$110,표4[[#This Row],[제품명]])</f>
        <v>0</v>
      </c>
      <c r="U781" s="126">
        <f>COUNTIF(사출계획!$O$62:$P$87,표4[[#This Row],[제품명]])</f>
        <v>0</v>
      </c>
      <c r="V781" s="126">
        <f>COUNTIF(사출계획!$O$88:$P$110,표4[[#This Row],[제품명]])</f>
        <v>0</v>
      </c>
      <c r="W781" s="34">
        <f>COUNTIF(사출계획!$Q$62:$R$110,표4[[#This Row],[제품명]])</f>
        <v>0</v>
      </c>
      <c r="X781" s="126">
        <f>COUNTIF(사출계획!$Q$62:$R$87,표4[[#This Row],[제품명]])</f>
        <v>0</v>
      </c>
      <c r="Y781" s="126">
        <f>COUNTIF(사출계획!$Q$88:$R$110,표4[[#This Row],[제품명]])</f>
        <v>0</v>
      </c>
      <c r="Z781" s="34">
        <f>COUNTIF(사출계획!$S$62:$T$110,표4[[#This Row],[제품명]])</f>
        <v>0</v>
      </c>
      <c r="AA781" s="126"/>
      <c r="AB781" s="126"/>
      <c r="AC781" s="343" t="s">
        <v>3294</v>
      </c>
      <c r="AD781" s="129">
        <f>SUMIF(표4[잉크명],표5[[#This Row],[잉크]],표4[월])</f>
        <v>0</v>
      </c>
      <c r="AE781" s="131">
        <f>SUMIF(표4[잉크명],표5[[#This Row],[잉크]],표4[월-3층])</f>
        <v>0</v>
      </c>
      <c r="AF781" s="131">
        <f>SUMIF(표4[잉크명],표5[[#This Row],[잉크]],표4[월-1층])</f>
        <v>0</v>
      </c>
      <c r="AG781" s="133">
        <f>SUMIF(표4[잉크명],표5[[#This Row],[잉크]],표4[화])</f>
        <v>0</v>
      </c>
      <c r="AH781" s="131">
        <f>SUMIF(표4[잉크명],표5[[#This Row],[잉크]],표4[화-3층])</f>
        <v>0</v>
      </c>
      <c r="AI781" s="131">
        <f>SUMIF(표4[잉크명],표5[[#This Row],[잉크]],표4[화-1층])</f>
        <v>0</v>
      </c>
      <c r="AJ781" s="130">
        <f>SUMIF(표4[잉크명],표5[[#This Row],[잉크]],표4[수])</f>
        <v>0</v>
      </c>
      <c r="AK781" s="131">
        <f>SUMIF(표4[잉크명],표5[[#This Row],[잉크]],표4[수-3층])</f>
        <v>0</v>
      </c>
      <c r="AL781" s="131">
        <f>SUMIF(표4[잉크명],표5[[#This Row],[잉크]],표4[수-1층])</f>
        <v>0</v>
      </c>
      <c r="AM781" s="54">
        <f>SUMIF(표4[잉크명],표5[[#This Row],[잉크]],표4[목])</f>
        <v>0</v>
      </c>
      <c r="AN781" s="131">
        <f>SUMIF(표4[잉크명],표5[[#This Row],[잉크]],표4[목-3층])</f>
        <v>0</v>
      </c>
      <c r="AO781" s="131">
        <f>SUMIF(표4[잉크명],표5[[#This Row],[잉크]],표4[목-1층])</f>
        <v>0</v>
      </c>
      <c r="AP781" s="54">
        <f>SUMIF(표4[잉크명],표5[[#This Row],[잉크]],표4[금])</f>
        <v>0</v>
      </c>
      <c r="AQ781" s="131">
        <f>SUMIF(표4[잉크명],표5[[#This Row],[잉크]],표4[금-3층])</f>
        <v>0</v>
      </c>
      <c r="AR781" s="131">
        <f>SUMIF(표4[잉크명],표5[[#This Row],[잉크]],표4[금-1층])</f>
        <v>0</v>
      </c>
      <c r="AS781" s="54">
        <f>SUMIF(표4[잉크명],표5[[#This Row],[잉크]],표4[토])</f>
        <v>0</v>
      </c>
      <c r="AT781" s="131">
        <f>SUMIF(표4[잉크명],표5[[#This Row],[잉크]],표4[토-3층])</f>
        <v>0</v>
      </c>
      <c r="AU781" s="131">
        <f>SUMIF(표4[잉크명],표5[[#This Row],[잉크]],표4[토-1층])</f>
        <v>0</v>
      </c>
      <c r="AV781" s="54">
        <f>SUMIF(표4[잉크명],표5[[#This Row],[잉크]],표4[일])</f>
        <v>0</v>
      </c>
      <c r="AW781" s="131">
        <f>SUMIF(표4[잉크명],표5[[#This Row],[잉크]],표4[일-3층])</f>
        <v>0</v>
      </c>
      <c r="AX781" s="131">
        <f>SUMIF(표4[잉크명],표5[[#This Row],[잉크]],표4[일-1층])</f>
        <v>0</v>
      </c>
      <c r="AY781" s="54">
        <f>SUMIF(표4[잉크명],표5[[#This Row],[잉크]],표4[차주 월])</f>
        <v>0</v>
      </c>
      <c r="AZ781" s="54">
        <f>SUM(표5[[#This Row],[월]:[차주 월]])</f>
        <v>0</v>
      </c>
    </row>
    <row r="782" spans="2:52" x14ac:dyDescent="0.3">
      <c r="B782" s="180" t="s">
        <v>2460</v>
      </c>
      <c r="C782" s="37"/>
      <c r="D782" s="252" t="s">
        <v>4473</v>
      </c>
      <c r="E782" s="54">
        <f>COUNTIF(사출계획!$E$62:$F$110,표4[[#This Row],[제품명]])</f>
        <v>0</v>
      </c>
      <c r="F782" s="131">
        <f>COUNTIF(사출계획!$E$62:$F$87,표4[[#This Row],[제품명]])</f>
        <v>0</v>
      </c>
      <c r="G782" s="131">
        <f>COUNTIF(사출계획!$E$88:$F$110,표4[[#This Row],[제품명]])</f>
        <v>0</v>
      </c>
      <c r="H782" s="54">
        <f>COUNTIF(사출계획!$G$62:$H$110,표4[[#This Row],[제품명]])</f>
        <v>0</v>
      </c>
      <c r="I782" s="132">
        <f>COUNTIF(사출계획!$G$62:$H$87,표4[[#This Row],[제품명]])</f>
        <v>0</v>
      </c>
      <c r="J782" s="132">
        <f>COUNTIF(사출계획!$G$88:$H$110,표4[[#This Row],[제품명]])</f>
        <v>0</v>
      </c>
      <c r="K782" s="54">
        <f>COUNTIF(사출계획!$I$62:$J$110,표4[[#This Row],[제품명]])</f>
        <v>0</v>
      </c>
      <c r="L782" s="131">
        <f>COUNTIF(사출계획!$I$62:$J$87,표4[[#This Row],[제품명]])</f>
        <v>0</v>
      </c>
      <c r="M782" s="131">
        <f>COUNTIF(사출계획!$I$88:$J$110,표4[[#This Row],[제품명]])</f>
        <v>0</v>
      </c>
      <c r="N782" s="129">
        <f>COUNTIF(사출계획!$K$62:$L$110,표4[[#This Row],[제품명]])</f>
        <v>0</v>
      </c>
      <c r="O782" s="131">
        <f>COUNTIF(사출계획!$K$62:$L$87,표4[[#This Row],[제품명]])</f>
        <v>0</v>
      </c>
      <c r="P782" s="131">
        <f>COUNTIF(사출계획!$K$88:$L$110,표4[[#This Row],[제품명]])</f>
        <v>0</v>
      </c>
      <c r="Q782" s="130">
        <f>COUNTIF(사출계획!$M$62:$N$110,표4[[#This Row],[제품명]])</f>
        <v>0</v>
      </c>
      <c r="R782" s="131">
        <f>COUNTIF(사출계획!$M$62:$N$87,표4[[#This Row],[제품명]])</f>
        <v>0</v>
      </c>
      <c r="S782" s="131">
        <f>COUNTIF(사출계획!$M$88:$N$110,표4[[#This Row],[제품명]])</f>
        <v>0</v>
      </c>
      <c r="T782" s="54">
        <f>COUNTIF(사출계획!$O$62:$P$110,표4[[#This Row],[제품명]])</f>
        <v>0</v>
      </c>
      <c r="U782" s="131">
        <f>COUNTIF(사출계획!$O$62:$P$87,표4[[#This Row],[제품명]])</f>
        <v>0</v>
      </c>
      <c r="V782" s="131">
        <f>COUNTIF(사출계획!$O$88:$P$110,표4[[#This Row],[제품명]])</f>
        <v>0</v>
      </c>
      <c r="W782" s="54">
        <f>COUNTIF(사출계획!$Q$62:$R$110,표4[[#This Row],[제품명]])</f>
        <v>0</v>
      </c>
      <c r="X782" s="131">
        <f>COUNTIF(사출계획!$Q$62:$R$87,표4[[#This Row],[제품명]])</f>
        <v>0</v>
      </c>
      <c r="Y782" s="131">
        <f>COUNTIF(사출계획!$Q$88:$R$110,표4[[#This Row],[제품명]])</f>
        <v>0</v>
      </c>
      <c r="Z782" s="54">
        <f>COUNTIF(사출계획!$S$62:$T$110,표4[[#This Row],[제품명]])</f>
        <v>0</v>
      </c>
      <c r="AA782" s="131"/>
      <c r="AB782" s="126"/>
      <c r="AC782" s="343" t="s">
        <v>3300</v>
      </c>
      <c r="AD782" s="129">
        <f>SUMIF(표4[잉크명],표5[[#This Row],[잉크]],표4[월])</f>
        <v>0</v>
      </c>
      <c r="AE782" s="131">
        <f>SUMIF(표4[잉크명],표5[[#This Row],[잉크]],표4[월-3층])</f>
        <v>0</v>
      </c>
      <c r="AF782" s="131">
        <f>SUMIF(표4[잉크명],표5[[#This Row],[잉크]],표4[월-1층])</f>
        <v>0</v>
      </c>
      <c r="AG782" s="133">
        <f>SUMIF(표4[잉크명],표5[[#This Row],[잉크]],표4[화])</f>
        <v>0</v>
      </c>
      <c r="AH782" s="131">
        <f>SUMIF(표4[잉크명],표5[[#This Row],[잉크]],표4[화-3층])</f>
        <v>0</v>
      </c>
      <c r="AI782" s="131">
        <f>SUMIF(표4[잉크명],표5[[#This Row],[잉크]],표4[화-1층])</f>
        <v>0</v>
      </c>
      <c r="AJ782" s="130">
        <f>SUMIF(표4[잉크명],표5[[#This Row],[잉크]],표4[수])</f>
        <v>0</v>
      </c>
      <c r="AK782" s="131">
        <f>SUMIF(표4[잉크명],표5[[#This Row],[잉크]],표4[수-3층])</f>
        <v>0</v>
      </c>
      <c r="AL782" s="131">
        <f>SUMIF(표4[잉크명],표5[[#This Row],[잉크]],표4[수-1층])</f>
        <v>0</v>
      </c>
      <c r="AM782" s="54">
        <f>SUMIF(표4[잉크명],표5[[#This Row],[잉크]],표4[목])</f>
        <v>0</v>
      </c>
      <c r="AN782" s="131">
        <f>SUMIF(표4[잉크명],표5[[#This Row],[잉크]],표4[목-3층])</f>
        <v>0</v>
      </c>
      <c r="AO782" s="131">
        <f>SUMIF(표4[잉크명],표5[[#This Row],[잉크]],표4[목-1층])</f>
        <v>0</v>
      </c>
      <c r="AP782" s="54">
        <f>SUMIF(표4[잉크명],표5[[#This Row],[잉크]],표4[금])</f>
        <v>0</v>
      </c>
      <c r="AQ782" s="131">
        <f>SUMIF(표4[잉크명],표5[[#This Row],[잉크]],표4[금-3층])</f>
        <v>0</v>
      </c>
      <c r="AR782" s="131">
        <f>SUMIF(표4[잉크명],표5[[#This Row],[잉크]],표4[금-1층])</f>
        <v>0</v>
      </c>
      <c r="AS782" s="54">
        <f>SUMIF(표4[잉크명],표5[[#This Row],[잉크]],표4[토])</f>
        <v>0</v>
      </c>
      <c r="AT782" s="131">
        <f>SUMIF(표4[잉크명],표5[[#This Row],[잉크]],표4[토-3층])</f>
        <v>0</v>
      </c>
      <c r="AU782" s="131">
        <f>SUMIF(표4[잉크명],표5[[#This Row],[잉크]],표4[토-1층])</f>
        <v>0</v>
      </c>
      <c r="AV782" s="54">
        <f>SUMIF(표4[잉크명],표5[[#This Row],[잉크]],표4[일])</f>
        <v>0</v>
      </c>
      <c r="AW782" s="131">
        <f>SUMIF(표4[잉크명],표5[[#This Row],[잉크]],표4[일-3층])</f>
        <v>0</v>
      </c>
      <c r="AX782" s="131">
        <f>SUMIF(표4[잉크명],표5[[#This Row],[잉크]],표4[일-1층])</f>
        <v>0</v>
      </c>
      <c r="AY782" s="54">
        <f>SUMIF(표4[잉크명],표5[[#This Row],[잉크]],표4[차주 월])</f>
        <v>0</v>
      </c>
      <c r="AZ782" s="54">
        <f>SUM(표5[[#This Row],[월]:[차주 월]])</f>
        <v>0</v>
      </c>
    </row>
    <row r="783" spans="2:52" x14ac:dyDescent="0.3">
      <c r="B783" s="253" t="s">
        <v>2486</v>
      </c>
      <c r="C783" s="282"/>
      <c r="D783" s="253" t="s">
        <v>2649</v>
      </c>
      <c r="E783" s="54">
        <f>COUNTIF(사출계획!$E$62:$F$110,표4[[#This Row],[제품명]])</f>
        <v>0</v>
      </c>
      <c r="F783" s="131">
        <f>COUNTIF(사출계획!$E$62:$F$87,표4[[#This Row],[제품명]])</f>
        <v>0</v>
      </c>
      <c r="G783" s="131">
        <f>COUNTIF(사출계획!$E$88:$F$110,표4[[#This Row],[제품명]])</f>
        <v>0</v>
      </c>
      <c r="H783" s="54">
        <f>COUNTIF(사출계획!$G$62:$H$110,표4[[#This Row],[제품명]])</f>
        <v>0</v>
      </c>
      <c r="I783" s="132">
        <f>COUNTIF(사출계획!$G$62:$H$87,표4[[#This Row],[제품명]])</f>
        <v>0</v>
      </c>
      <c r="J783" s="132">
        <f>COUNTIF(사출계획!$G$88:$H$110,표4[[#This Row],[제품명]])</f>
        <v>0</v>
      </c>
      <c r="K783" s="54">
        <f>COUNTIF(사출계획!$I$62:$J$110,표4[[#This Row],[제품명]])</f>
        <v>0</v>
      </c>
      <c r="L783" s="131">
        <f>COUNTIF(사출계획!$I$62:$J$87,표4[[#This Row],[제품명]])</f>
        <v>0</v>
      </c>
      <c r="M783" s="131">
        <f>COUNTIF(사출계획!$I$88:$J$110,표4[[#This Row],[제품명]])</f>
        <v>0</v>
      </c>
      <c r="N783" s="129">
        <f>COUNTIF(사출계획!$K$62:$L$110,표4[[#This Row],[제품명]])</f>
        <v>0</v>
      </c>
      <c r="O783" s="131">
        <f>COUNTIF(사출계획!$K$62:$L$87,표4[[#This Row],[제품명]])</f>
        <v>0</v>
      </c>
      <c r="P783" s="131">
        <f>COUNTIF(사출계획!$K$88:$L$110,표4[[#This Row],[제품명]])</f>
        <v>0</v>
      </c>
      <c r="Q783" s="130">
        <f>COUNTIF(사출계획!$M$62:$N$110,표4[[#This Row],[제품명]])</f>
        <v>0</v>
      </c>
      <c r="R783" s="131">
        <f>COUNTIF(사출계획!$M$62:$N$87,표4[[#This Row],[제품명]])</f>
        <v>0</v>
      </c>
      <c r="S783" s="131">
        <f>COUNTIF(사출계획!$M$88:$N$110,표4[[#This Row],[제품명]])</f>
        <v>0</v>
      </c>
      <c r="T783" s="54">
        <f>COUNTIF(사출계획!$O$62:$P$110,표4[[#This Row],[제품명]])</f>
        <v>0</v>
      </c>
      <c r="U783" s="131">
        <f>COUNTIF(사출계획!$O$62:$P$87,표4[[#This Row],[제품명]])</f>
        <v>0</v>
      </c>
      <c r="V783" s="131">
        <f>COUNTIF(사출계획!$O$88:$P$110,표4[[#This Row],[제품명]])</f>
        <v>0</v>
      </c>
      <c r="W783" s="54">
        <f>COUNTIF(사출계획!$Q$62:$R$110,표4[[#This Row],[제품명]])</f>
        <v>0</v>
      </c>
      <c r="X783" s="131">
        <f>COUNTIF(사출계획!$Q$62:$R$87,표4[[#This Row],[제품명]])</f>
        <v>0</v>
      </c>
      <c r="Y783" s="131">
        <f>COUNTIF(사출계획!$Q$88:$R$110,표4[[#This Row],[제품명]])</f>
        <v>0</v>
      </c>
      <c r="Z783" s="54">
        <f>COUNTIF(사출계획!$S$62:$T$110,표4[[#This Row],[제품명]])</f>
        <v>0</v>
      </c>
      <c r="AA783" s="131"/>
      <c r="AB783" s="126"/>
      <c r="AC783" s="344" t="s">
        <v>3301</v>
      </c>
      <c r="AD783" s="129">
        <f>SUMIF(표4[잉크명],표5[[#This Row],[잉크]],표4[월])</f>
        <v>0</v>
      </c>
      <c r="AE783" s="131">
        <f>SUMIF(표4[잉크명],표5[[#This Row],[잉크]],표4[월-3층])</f>
        <v>0</v>
      </c>
      <c r="AF783" s="131">
        <f>SUMIF(표4[잉크명],표5[[#This Row],[잉크]],표4[월-1층])</f>
        <v>0</v>
      </c>
      <c r="AG783" s="133">
        <f>SUMIF(표4[잉크명],표5[[#This Row],[잉크]],표4[화])</f>
        <v>0</v>
      </c>
      <c r="AH783" s="131">
        <f>SUMIF(표4[잉크명],표5[[#This Row],[잉크]],표4[화-3층])</f>
        <v>0</v>
      </c>
      <c r="AI783" s="131">
        <f>SUMIF(표4[잉크명],표5[[#This Row],[잉크]],표4[화-1층])</f>
        <v>0</v>
      </c>
      <c r="AJ783" s="130">
        <f>SUMIF(표4[잉크명],표5[[#This Row],[잉크]],표4[수])</f>
        <v>0</v>
      </c>
      <c r="AK783" s="131">
        <f>SUMIF(표4[잉크명],표5[[#This Row],[잉크]],표4[수-3층])</f>
        <v>0</v>
      </c>
      <c r="AL783" s="131">
        <f>SUMIF(표4[잉크명],표5[[#This Row],[잉크]],표4[수-1층])</f>
        <v>0</v>
      </c>
      <c r="AM783" s="54">
        <f>SUMIF(표4[잉크명],표5[[#This Row],[잉크]],표4[목])</f>
        <v>0</v>
      </c>
      <c r="AN783" s="131">
        <f>SUMIF(표4[잉크명],표5[[#This Row],[잉크]],표4[목-3층])</f>
        <v>0</v>
      </c>
      <c r="AO783" s="131">
        <f>SUMIF(표4[잉크명],표5[[#This Row],[잉크]],표4[목-1층])</f>
        <v>0</v>
      </c>
      <c r="AP783" s="54">
        <f>SUMIF(표4[잉크명],표5[[#This Row],[잉크]],표4[금])</f>
        <v>0</v>
      </c>
      <c r="AQ783" s="131">
        <f>SUMIF(표4[잉크명],표5[[#This Row],[잉크]],표4[금-3층])</f>
        <v>0</v>
      </c>
      <c r="AR783" s="131">
        <f>SUMIF(표4[잉크명],표5[[#This Row],[잉크]],표4[금-1층])</f>
        <v>0</v>
      </c>
      <c r="AS783" s="54">
        <f>SUMIF(표4[잉크명],표5[[#This Row],[잉크]],표4[토])</f>
        <v>0</v>
      </c>
      <c r="AT783" s="131">
        <f>SUMIF(표4[잉크명],표5[[#This Row],[잉크]],표4[토-3층])</f>
        <v>0</v>
      </c>
      <c r="AU783" s="131">
        <f>SUMIF(표4[잉크명],표5[[#This Row],[잉크]],표4[토-1층])</f>
        <v>0</v>
      </c>
      <c r="AV783" s="54">
        <f>SUMIF(표4[잉크명],표5[[#This Row],[잉크]],표4[일])</f>
        <v>0</v>
      </c>
      <c r="AW783" s="131">
        <f>SUMIF(표4[잉크명],표5[[#This Row],[잉크]],표4[일-3층])</f>
        <v>0</v>
      </c>
      <c r="AX783" s="131">
        <f>SUMIF(표4[잉크명],표5[[#This Row],[잉크]],표4[일-1층])</f>
        <v>0</v>
      </c>
      <c r="AY783" s="54">
        <f>SUMIF(표4[잉크명],표5[[#This Row],[잉크]],표4[차주 월])</f>
        <v>0</v>
      </c>
      <c r="AZ783" s="54">
        <f>SUM(표5[[#This Row],[월]:[차주 월]])</f>
        <v>0</v>
      </c>
    </row>
    <row r="784" spans="2:52" x14ac:dyDescent="0.3">
      <c r="B784" s="253" t="s">
        <v>2494</v>
      </c>
      <c r="C784" s="282"/>
      <c r="D784" s="253" t="s">
        <v>2488</v>
      </c>
      <c r="E784" s="54">
        <f>COUNTIF(사출계획!$E$62:$F$110,표4[[#This Row],[제품명]])</f>
        <v>0</v>
      </c>
      <c r="F784" s="131">
        <f>COUNTIF(사출계획!$E$62:$F$87,표4[[#This Row],[제품명]])</f>
        <v>0</v>
      </c>
      <c r="G784" s="131">
        <f>COUNTIF(사출계획!$E$88:$F$110,표4[[#This Row],[제품명]])</f>
        <v>0</v>
      </c>
      <c r="H784" s="54">
        <f>COUNTIF(사출계획!$G$62:$H$110,표4[[#This Row],[제품명]])</f>
        <v>0</v>
      </c>
      <c r="I784" s="132">
        <f>COUNTIF(사출계획!$G$62:$H$87,표4[[#This Row],[제품명]])</f>
        <v>0</v>
      </c>
      <c r="J784" s="132">
        <f>COUNTIF(사출계획!$G$88:$H$110,표4[[#This Row],[제품명]])</f>
        <v>0</v>
      </c>
      <c r="K784" s="54">
        <f>COUNTIF(사출계획!$I$62:$J$110,표4[[#This Row],[제품명]])</f>
        <v>0</v>
      </c>
      <c r="L784" s="131">
        <f>COUNTIF(사출계획!$I$62:$J$87,표4[[#This Row],[제품명]])</f>
        <v>0</v>
      </c>
      <c r="M784" s="131">
        <f>COUNTIF(사출계획!$I$88:$J$110,표4[[#This Row],[제품명]])</f>
        <v>0</v>
      </c>
      <c r="N784" s="129">
        <f>COUNTIF(사출계획!$K$62:$L$110,표4[[#This Row],[제품명]])</f>
        <v>0</v>
      </c>
      <c r="O784" s="131">
        <f>COUNTIF(사출계획!$K$62:$L$87,표4[[#This Row],[제품명]])</f>
        <v>0</v>
      </c>
      <c r="P784" s="131">
        <f>COUNTIF(사출계획!$K$88:$L$110,표4[[#This Row],[제품명]])</f>
        <v>0</v>
      </c>
      <c r="Q784" s="130">
        <f>COUNTIF(사출계획!$M$62:$N$110,표4[[#This Row],[제품명]])</f>
        <v>0</v>
      </c>
      <c r="R784" s="131">
        <f>COUNTIF(사출계획!$M$62:$N$87,표4[[#This Row],[제품명]])</f>
        <v>0</v>
      </c>
      <c r="S784" s="131">
        <f>COUNTIF(사출계획!$M$88:$N$110,표4[[#This Row],[제품명]])</f>
        <v>0</v>
      </c>
      <c r="T784" s="54">
        <f>COUNTIF(사출계획!$O$62:$P$110,표4[[#This Row],[제품명]])</f>
        <v>0</v>
      </c>
      <c r="U784" s="131">
        <f>COUNTIF(사출계획!$O$62:$P$87,표4[[#This Row],[제품명]])</f>
        <v>0</v>
      </c>
      <c r="V784" s="131">
        <f>COUNTIF(사출계획!$O$88:$P$110,표4[[#This Row],[제품명]])</f>
        <v>0</v>
      </c>
      <c r="W784" s="54">
        <f>COUNTIF(사출계획!$Q$62:$R$110,표4[[#This Row],[제품명]])</f>
        <v>0</v>
      </c>
      <c r="X784" s="131">
        <f>COUNTIF(사출계획!$Q$62:$R$87,표4[[#This Row],[제품명]])</f>
        <v>0</v>
      </c>
      <c r="Y784" s="131">
        <f>COUNTIF(사출계획!$Q$88:$R$110,표4[[#This Row],[제품명]])</f>
        <v>0</v>
      </c>
      <c r="Z784" s="54">
        <f>COUNTIF(사출계획!$S$62:$T$110,표4[[#This Row],[제품명]])</f>
        <v>0</v>
      </c>
      <c r="AA784" s="131"/>
      <c r="AB784" s="126"/>
      <c r="AC784" s="344" t="s">
        <v>3302</v>
      </c>
      <c r="AD784" s="129">
        <f>SUMIF(표4[잉크명],표5[[#This Row],[잉크]],표4[월])</f>
        <v>0</v>
      </c>
      <c r="AE784" s="131">
        <f>SUMIF(표4[잉크명],표5[[#This Row],[잉크]],표4[월-3층])</f>
        <v>0</v>
      </c>
      <c r="AF784" s="131">
        <f>SUMIF(표4[잉크명],표5[[#This Row],[잉크]],표4[월-1층])</f>
        <v>0</v>
      </c>
      <c r="AG784" s="363">
        <f>SUMIF(표4[잉크명],표5[[#This Row],[잉크]],표4[화])</f>
        <v>0</v>
      </c>
      <c r="AH784" s="131">
        <f>SUMIF(표4[잉크명],표5[[#This Row],[잉크]],표4[화-3층])</f>
        <v>0</v>
      </c>
      <c r="AI784" s="131">
        <f>SUMIF(표4[잉크명],표5[[#This Row],[잉크]],표4[화-1층])</f>
        <v>0</v>
      </c>
      <c r="AJ784" s="130">
        <f>SUMIF(표4[잉크명],표5[[#This Row],[잉크]],표4[수])</f>
        <v>0</v>
      </c>
      <c r="AK784" s="131">
        <f>SUMIF(표4[잉크명],표5[[#This Row],[잉크]],표4[수-3층])</f>
        <v>0</v>
      </c>
      <c r="AL784" s="131">
        <f>SUMIF(표4[잉크명],표5[[#This Row],[잉크]],표4[수-1층])</f>
        <v>0</v>
      </c>
      <c r="AM784" s="54">
        <f>SUMIF(표4[잉크명],표5[[#This Row],[잉크]],표4[목])</f>
        <v>0</v>
      </c>
      <c r="AN784" s="131">
        <f>SUMIF(표4[잉크명],표5[[#This Row],[잉크]],표4[목-3층])</f>
        <v>0</v>
      </c>
      <c r="AO784" s="131">
        <f>SUMIF(표4[잉크명],표5[[#This Row],[잉크]],표4[목-1층])</f>
        <v>0</v>
      </c>
      <c r="AP784" s="54">
        <f>SUMIF(표4[잉크명],표5[[#This Row],[잉크]],표4[금])</f>
        <v>0</v>
      </c>
      <c r="AQ784" s="131">
        <f>SUMIF(표4[잉크명],표5[[#This Row],[잉크]],표4[금-3층])</f>
        <v>0</v>
      </c>
      <c r="AR784" s="131">
        <f>SUMIF(표4[잉크명],표5[[#This Row],[잉크]],표4[금-1층])</f>
        <v>0</v>
      </c>
      <c r="AS784" s="54">
        <f>SUMIF(표4[잉크명],표5[[#This Row],[잉크]],표4[토])</f>
        <v>0</v>
      </c>
      <c r="AT784" s="131">
        <f>SUMIF(표4[잉크명],표5[[#This Row],[잉크]],표4[토-3층])</f>
        <v>0</v>
      </c>
      <c r="AU784" s="131">
        <f>SUMIF(표4[잉크명],표5[[#This Row],[잉크]],표4[토-1층])</f>
        <v>0</v>
      </c>
      <c r="AV784" s="54">
        <f>SUMIF(표4[잉크명],표5[[#This Row],[잉크]],표4[일])</f>
        <v>0</v>
      </c>
      <c r="AW784" s="131">
        <f>SUMIF(표4[잉크명],표5[[#This Row],[잉크]],표4[일-3층])</f>
        <v>0</v>
      </c>
      <c r="AX784" s="131">
        <f>SUMIF(표4[잉크명],표5[[#This Row],[잉크]],표4[일-1층])</f>
        <v>0</v>
      </c>
      <c r="AY784" s="54">
        <f>SUMIF(표4[잉크명],표5[[#This Row],[잉크]],표4[차주 월])</f>
        <v>0</v>
      </c>
      <c r="AZ784" s="54">
        <f>SUM(표5[[#This Row],[월]:[차주 월]])</f>
        <v>0</v>
      </c>
    </row>
    <row r="785" spans="2:52" x14ac:dyDescent="0.3">
      <c r="B785" s="176" t="s">
        <v>2492</v>
      </c>
      <c r="C785" s="285"/>
      <c r="D785" s="33" t="s">
        <v>2493</v>
      </c>
      <c r="E785" s="34">
        <f>COUNTIF(사출계획!$E$62:$F$110,표4[[#This Row],[제품명]])</f>
        <v>0</v>
      </c>
      <c r="F785" s="126">
        <f>COUNTIF(사출계획!$E$62:$F$87,표4[[#This Row],[제품명]])</f>
        <v>0</v>
      </c>
      <c r="G785" s="126">
        <f>COUNTIF(사출계획!$E$88:$F$110,표4[[#This Row],[제품명]])</f>
        <v>0</v>
      </c>
      <c r="H785" s="34">
        <f>COUNTIF(사출계획!$G$62:$H$110,표4[[#This Row],[제품명]])</f>
        <v>0</v>
      </c>
      <c r="I785" s="128">
        <f>COUNTIF(사출계획!$G$62:$H$87,표4[[#This Row],[제품명]])</f>
        <v>0</v>
      </c>
      <c r="J785" s="128">
        <f>COUNTIF(사출계획!$G$88:$H$110,표4[[#This Row],[제품명]])</f>
        <v>0</v>
      </c>
      <c r="K785" s="34">
        <f>COUNTIF(사출계획!$I$62:$J$110,표4[[#This Row],[제품명]])</f>
        <v>0</v>
      </c>
      <c r="L785" s="126">
        <f>COUNTIF(사출계획!$I$62:$J$87,표4[[#This Row],[제품명]])</f>
        <v>0</v>
      </c>
      <c r="M785" s="126">
        <f>COUNTIF(사출계획!$I$88:$J$110,표4[[#This Row],[제품명]])</f>
        <v>0</v>
      </c>
      <c r="N785" s="129">
        <f>COUNTIF(사출계획!$K$62:$L$110,표4[[#This Row],[제품명]])</f>
        <v>0</v>
      </c>
      <c r="O785" s="126">
        <f>COUNTIF(사출계획!$K$62:$L$87,표4[[#This Row],[제품명]])</f>
        <v>0</v>
      </c>
      <c r="P785" s="126">
        <f>COUNTIF(사출계획!$K$88:$L$110,표4[[#This Row],[제품명]])</f>
        <v>0</v>
      </c>
      <c r="Q785" s="130">
        <f>COUNTIF(사출계획!$M$62:$N$110,표4[[#This Row],[제품명]])</f>
        <v>0</v>
      </c>
      <c r="R785" s="126">
        <f>COUNTIF(사출계획!$M$62:$N$87,표4[[#This Row],[제품명]])</f>
        <v>0</v>
      </c>
      <c r="S785" s="126">
        <f>COUNTIF(사출계획!$M$88:$N$110,표4[[#This Row],[제품명]])</f>
        <v>0</v>
      </c>
      <c r="T785" s="34">
        <f>COUNTIF(사출계획!$O$62:$P$110,표4[[#This Row],[제품명]])</f>
        <v>0</v>
      </c>
      <c r="U785" s="126">
        <f>COUNTIF(사출계획!$O$62:$P$87,표4[[#This Row],[제품명]])</f>
        <v>0</v>
      </c>
      <c r="V785" s="126">
        <f>COUNTIF(사출계획!$O$88:$P$110,표4[[#This Row],[제품명]])</f>
        <v>0</v>
      </c>
      <c r="W785" s="34">
        <f>COUNTIF(사출계획!$Q$62:$R$110,표4[[#This Row],[제품명]])</f>
        <v>0</v>
      </c>
      <c r="X785" s="126">
        <f>COUNTIF(사출계획!$Q$62:$R$87,표4[[#This Row],[제품명]])</f>
        <v>0</v>
      </c>
      <c r="Y785" s="126">
        <f>COUNTIF(사출계획!$Q$88:$R$110,표4[[#This Row],[제품명]])</f>
        <v>0</v>
      </c>
      <c r="Z785" s="34">
        <f>COUNTIF(사출계획!$S$62:$T$110,표4[[#This Row],[제품명]])</f>
        <v>0</v>
      </c>
      <c r="AA785" s="126"/>
      <c r="AB785" s="126"/>
      <c r="AC785" s="345" t="s">
        <v>3313</v>
      </c>
      <c r="AD785" s="129">
        <f>SUMIF(표4[잉크명],표5[[#This Row],[잉크]],표4[월])</f>
        <v>0</v>
      </c>
      <c r="AE785" s="131">
        <f>SUMIF(표4[잉크명],표5[[#This Row],[잉크]],표4[월-3층])</f>
        <v>0</v>
      </c>
      <c r="AF785" s="131">
        <f>SUMIF(표4[잉크명],표5[[#This Row],[잉크]],표4[월-1층])</f>
        <v>0</v>
      </c>
      <c r="AG785" s="133">
        <f>SUMIF(표4[잉크명],표5[[#This Row],[잉크]],표4[화])</f>
        <v>2</v>
      </c>
      <c r="AH785" s="131">
        <f>SUMIF(표4[잉크명],표5[[#This Row],[잉크]],표4[화-3층])</f>
        <v>2</v>
      </c>
      <c r="AI785" s="131">
        <f>SUMIF(표4[잉크명],표5[[#This Row],[잉크]],표4[화-1층])</f>
        <v>0</v>
      </c>
      <c r="AJ785" s="130">
        <f>SUMIF(표4[잉크명],표5[[#This Row],[잉크]],표4[수])</f>
        <v>0</v>
      </c>
      <c r="AK785" s="131">
        <f>SUMIF(표4[잉크명],표5[[#This Row],[잉크]],표4[수-3층])</f>
        <v>0</v>
      </c>
      <c r="AL785" s="131">
        <f>SUMIF(표4[잉크명],표5[[#This Row],[잉크]],표4[수-1층])</f>
        <v>0</v>
      </c>
      <c r="AM785" s="54">
        <f>SUMIF(표4[잉크명],표5[[#This Row],[잉크]],표4[목])</f>
        <v>0</v>
      </c>
      <c r="AN785" s="131">
        <f>SUMIF(표4[잉크명],표5[[#This Row],[잉크]],표4[목-3층])</f>
        <v>0</v>
      </c>
      <c r="AO785" s="131">
        <f>SUMIF(표4[잉크명],표5[[#This Row],[잉크]],표4[목-1층])</f>
        <v>0</v>
      </c>
      <c r="AP785" s="54">
        <f>SUMIF(표4[잉크명],표5[[#This Row],[잉크]],표4[금])</f>
        <v>0</v>
      </c>
      <c r="AQ785" s="131">
        <f>SUMIF(표4[잉크명],표5[[#This Row],[잉크]],표4[금-3층])</f>
        <v>0</v>
      </c>
      <c r="AR785" s="131">
        <f>SUMIF(표4[잉크명],표5[[#This Row],[잉크]],표4[금-1층])</f>
        <v>0</v>
      </c>
      <c r="AS785" s="54">
        <f>SUMIF(표4[잉크명],표5[[#This Row],[잉크]],표4[토])</f>
        <v>0</v>
      </c>
      <c r="AT785" s="131">
        <f>SUMIF(표4[잉크명],표5[[#This Row],[잉크]],표4[토-3층])</f>
        <v>0</v>
      </c>
      <c r="AU785" s="131">
        <f>SUMIF(표4[잉크명],표5[[#This Row],[잉크]],표4[토-1층])</f>
        <v>0</v>
      </c>
      <c r="AV785" s="54">
        <f>SUMIF(표4[잉크명],표5[[#This Row],[잉크]],표4[일])</f>
        <v>0</v>
      </c>
      <c r="AW785" s="131">
        <f>SUMIF(표4[잉크명],표5[[#This Row],[잉크]],표4[일-3층])</f>
        <v>0</v>
      </c>
      <c r="AX785" s="131">
        <f>SUMIF(표4[잉크명],표5[[#This Row],[잉크]],표4[일-1층])</f>
        <v>0</v>
      </c>
      <c r="AY785" s="54">
        <f>SUMIF(표4[잉크명],표5[[#This Row],[잉크]],표4[차주 월])</f>
        <v>0</v>
      </c>
      <c r="AZ785" s="54">
        <f>SUM(표5[[#This Row],[월]:[차주 월]])</f>
        <v>4</v>
      </c>
    </row>
    <row r="786" spans="2:52" x14ac:dyDescent="0.3">
      <c r="B786" s="177" t="s">
        <v>2492</v>
      </c>
      <c r="C786" s="285"/>
      <c r="D786" s="254" t="s">
        <v>5494</v>
      </c>
      <c r="E786" s="54">
        <f>COUNTIF(사출계획!$E$62:$F$110,표4[[#This Row],[제품명]])</f>
        <v>0</v>
      </c>
      <c r="F786" s="131">
        <f>COUNTIF(사출계획!$E$62:$F$87,표4[[#This Row],[제품명]])</f>
        <v>0</v>
      </c>
      <c r="G786" s="131">
        <f>COUNTIF(사출계획!$E$88:$F$110,표4[[#This Row],[제품명]])</f>
        <v>0</v>
      </c>
      <c r="H786" s="54">
        <f>COUNTIF(사출계획!$G$62:$H$110,표4[[#This Row],[제품명]])</f>
        <v>0</v>
      </c>
      <c r="I786" s="132">
        <f>COUNTIF(사출계획!$G$62:$H$87,표4[[#This Row],[제품명]])</f>
        <v>0</v>
      </c>
      <c r="J786" s="132">
        <f>COUNTIF(사출계획!$G$88:$H$110,표4[[#This Row],[제품명]])</f>
        <v>0</v>
      </c>
      <c r="K786" s="54">
        <f>COUNTIF(사출계획!$I$62:$J$110,표4[[#This Row],[제품명]])</f>
        <v>0</v>
      </c>
      <c r="L786" s="131">
        <f>COUNTIF(사출계획!$I$62:$J$87,표4[[#This Row],[제품명]])</f>
        <v>0</v>
      </c>
      <c r="M786" s="131">
        <f>COUNTIF(사출계획!$I$88:$J$110,표4[[#This Row],[제품명]])</f>
        <v>0</v>
      </c>
      <c r="N786" s="129">
        <f>COUNTIF(사출계획!$K$62:$L$110,표4[[#This Row],[제품명]])</f>
        <v>0</v>
      </c>
      <c r="O786" s="131">
        <f>COUNTIF(사출계획!$K$62:$L$87,표4[[#This Row],[제품명]])</f>
        <v>0</v>
      </c>
      <c r="P786" s="131">
        <f>COUNTIF(사출계획!$K$88:$L$110,표4[[#This Row],[제품명]])</f>
        <v>0</v>
      </c>
      <c r="Q786" s="130">
        <f>COUNTIF(사출계획!$M$62:$N$110,표4[[#This Row],[제품명]])</f>
        <v>0</v>
      </c>
      <c r="R786" s="131">
        <f>COUNTIF(사출계획!$M$62:$N$87,표4[[#This Row],[제품명]])</f>
        <v>0</v>
      </c>
      <c r="S786" s="131">
        <f>COUNTIF(사출계획!$M$88:$N$110,표4[[#This Row],[제품명]])</f>
        <v>0</v>
      </c>
      <c r="T786" s="54">
        <f>COUNTIF(사출계획!$O$62:$P$110,표4[[#This Row],[제품명]])</f>
        <v>0</v>
      </c>
      <c r="U786" s="131">
        <f>COUNTIF(사출계획!$O$62:$P$87,표4[[#This Row],[제품명]])</f>
        <v>0</v>
      </c>
      <c r="V786" s="131">
        <f>COUNTIF(사출계획!$O$88:$P$110,표4[[#This Row],[제품명]])</f>
        <v>0</v>
      </c>
      <c r="W786" s="54">
        <f>COUNTIF(사출계획!$Q$62:$R$110,표4[[#This Row],[제품명]])</f>
        <v>0</v>
      </c>
      <c r="X786" s="131">
        <f>COUNTIF(사출계획!$Q$62:$R$87,표4[[#This Row],[제품명]])</f>
        <v>0</v>
      </c>
      <c r="Y786" s="131">
        <f>COUNTIF(사출계획!$Q$88:$R$110,표4[[#This Row],[제품명]])</f>
        <v>0</v>
      </c>
      <c r="Z786" s="54">
        <f>COUNTIF(사출계획!$S$62:$T$110,표4[[#This Row],[제품명]])</f>
        <v>0</v>
      </c>
      <c r="AA786" s="131"/>
      <c r="AB786" s="126"/>
      <c r="AC786" s="345" t="s">
        <v>3312</v>
      </c>
      <c r="AD786" s="129">
        <f>SUMIF(표4[잉크명],표5[[#This Row],[잉크]],표4[월])</f>
        <v>0</v>
      </c>
      <c r="AE786" s="131">
        <f>SUMIF(표4[잉크명],표5[[#This Row],[잉크]],표4[월-3층])</f>
        <v>0</v>
      </c>
      <c r="AF786" s="131">
        <f>SUMIF(표4[잉크명],표5[[#This Row],[잉크]],표4[월-1층])</f>
        <v>0</v>
      </c>
      <c r="AG786" s="133">
        <f>SUMIF(표4[잉크명],표5[[#This Row],[잉크]],표4[화])</f>
        <v>2</v>
      </c>
      <c r="AH786" s="131">
        <f>SUMIF(표4[잉크명],표5[[#This Row],[잉크]],표4[화-3층])</f>
        <v>2</v>
      </c>
      <c r="AI786" s="131">
        <f>SUMIF(표4[잉크명],표5[[#This Row],[잉크]],표4[화-1층])</f>
        <v>0</v>
      </c>
      <c r="AJ786" s="130">
        <f>SUMIF(표4[잉크명],표5[[#This Row],[잉크]],표4[수])</f>
        <v>0</v>
      </c>
      <c r="AK786" s="131">
        <f>SUMIF(표4[잉크명],표5[[#This Row],[잉크]],표4[수-3층])</f>
        <v>0</v>
      </c>
      <c r="AL786" s="131">
        <f>SUMIF(표4[잉크명],표5[[#This Row],[잉크]],표4[수-1층])</f>
        <v>0</v>
      </c>
      <c r="AM786" s="54">
        <f>SUMIF(표4[잉크명],표5[[#This Row],[잉크]],표4[목])</f>
        <v>0</v>
      </c>
      <c r="AN786" s="131">
        <f>SUMIF(표4[잉크명],표5[[#This Row],[잉크]],표4[목-3층])</f>
        <v>0</v>
      </c>
      <c r="AO786" s="131">
        <f>SUMIF(표4[잉크명],표5[[#This Row],[잉크]],표4[목-1층])</f>
        <v>0</v>
      </c>
      <c r="AP786" s="54">
        <f>SUMIF(표4[잉크명],표5[[#This Row],[잉크]],표4[금])</f>
        <v>0</v>
      </c>
      <c r="AQ786" s="131">
        <f>SUMIF(표4[잉크명],표5[[#This Row],[잉크]],표4[금-3층])</f>
        <v>0</v>
      </c>
      <c r="AR786" s="131">
        <f>SUMIF(표4[잉크명],표5[[#This Row],[잉크]],표4[금-1층])</f>
        <v>0</v>
      </c>
      <c r="AS786" s="54">
        <f>SUMIF(표4[잉크명],표5[[#This Row],[잉크]],표4[토])</f>
        <v>0</v>
      </c>
      <c r="AT786" s="131">
        <f>SUMIF(표4[잉크명],표5[[#This Row],[잉크]],표4[토-3층])</f>
        <v>0</v>
      </c>
      <c r="AU786" s="131">
        <f>SUMIF(표4[잉크명],표5[[#This Row],[잉크]],표4[토-1층])</f>
        <v>0</v>
      </c>
      <c r="AV786" s="54">
        <f>SUMIF(표4[잉크명],표5[[#This Row],[잉크]],표4[일])</f>
        <v>0</v>
      </c>
      <c r="AW786" s="131">
        <f>SUMIF(표4[잉크명],표5[[#This Row],[잉크]],표4[일-3층])</f>
        <v>0</v>
      </c>
      <c r="AX786" s="131">
        <f>SUMIF(표4[잉크명],표5[[#This Row],[잉크]],표4[일-1층])</f>
        <v>0</v>
      </c>
      <c r="AY786" s="54">
        <f>SUMIF(표4[잉크명],표5[[#This Row],[잉크]],표4[차주 월])</f>
        <v>0</v>
      </c>
      <c r="AZ786" s="54">
        <f>SUM(표5[[#This Row],[월]:[차주 월]])</f>
        <v>4</v>
      </c>
    </row>
    <row r="787" spans="2:52" x14ac:dyDescent="0.3">
      <c r="B787" s="189" t="s">
        <v>2497</v>
      </c>
      <c r="C787" s="290"/>
      <c r="D787" s="33" t="s">
        <v>2498</v>
      </c>
      <c r="E787" s="34">
        <f>COUNTIF(사출계획!$E$62:$F$110,표4[[#This Row],[제품명]])</f>
        <v>0</v>
      </c>
      <c r="F787" s="126">
        <f>COUNTIF(사출계획!$E$62:$F$87,표4[[#This Row],[제품명]])</f>
        <v>0</v>
      </c>
      <c r="G787" s="126">
        <f>COUNTIF(사출계획!$E$88:$F$110,표4[[#This Row],[제품명]])</f>
        <v>0</v>
      </c>
      <c r="H787" s="34">
        <f>COUNTIF(사출계획!$G$62:$H$110,표4[[#This Row],[제품명]])</f>
        <v>0</v>
      </c>
      <c r="I787" s="128">
        <f>COUNTIF(사출계획!$G$62:$H$87,표4[[#This Row],[제품명]])</f>
        <v>0</v>
      </c>
      <c r="J787" s="128">
        <f>COUNTIF(사출계획!$G$88:$H$110,표4[[#This Row],[제품명]])</f>
        <v>0</v>
      </c>
      <c r="K787" s="34">
        <f>COUNTIF(사출계획!$I$62:$J$110,표4[[#This Row],[제품명]])</f>
        <v>0</v>
      </c>
      <c r="L787" s="126">
        <f>COUNTIF(사출계획!$I$62:$J$87,표4[[#This Row],[제품명]])</f>
        <v>0</v>
      </c>
      <c r="M787" s="126">
        <f>COUNTIF(사출계획!$I$88:$J$110,표4[[#This Row],[제품명]])</f>
        <v>0</v>
      </c>
      <c r="N787" s="129">
        <f>COUNTIF(사출계획!$K$62:$L$110,표4[[#This Row],[제품명]])</f>
        <v>0</v>
      </c>
      <c r="O787" s="126">
        <f>COUNTIF(사출계획!$K$62:$L$87,표4[[#This Row],[제품명]])</f>
        <v>0</v>
      </c>
      <c r="P787" s="126">
        <f>COUNTIF(사출계획!$K$88:$L$110,표4[[#This Row],[제품명]])</f>
        <v>0</v>
      </c>
      <c r="Q787" s="130">
        <f>COUNTIF(사출계획!$M$62:$N$110,표4[[#This Row],[제품명]])</f>
        <v>0</v>
      </c>
      <c r="R787" s="126">
        <f>COUNTIF(사출계획!$M$62:$N$87,표4[[#This Row],[제품명]])</f>
        <v>0</v>
      </c>
      <c r="S787" s="126">
        <f>COUNTIF(사출계획!$M$88:$N$110,표4[[#This Row],[제품명]])</f>
        <v>0</v>
      </c>
      <c r="T787" s="34">
        <f>COUNTIF(사출계획!$O$62:$P$110,표4[[#This Row],[제품명]])</f>
        <v>0</v>
      </c>
      <c r="U787" s="126">
        <f>COUNTIF(사출계획!$O$62:$P$87,표4[[#This Row],[제품명]])</f>
        <v>0</v>
      </c>
      <c r="V787" s="126">
        <f>COUNTIF(사출계획!$O$88:$P$110,표4[[#This Row],[제품명]])</f>
        <v>0</v>
      </c>
      <c r="W787" s="34">
        <f>COUNTIF(사출계획!$Q$62:$R$110,표4[[#This Row],[제품명]])</f>
        <v>0</v>
      </c>
      <c r="X787" s="126">
        <f>COUNTIF(사출계획!$Q$62:$R$87,표4[[#This Row],[제품명]])</f>
        <v>0</v>
      </c>
      <c r="Y787" s="126">
        <f>COUNTIF(사출계획!$Q$88:$R$110,표4[[#This Row],[제품명]])</f>
        <v>0</v>
      </c>
      <c r="Z787" s="34">
        <f>COUNTIF(사출계획!$S$62:$T$110,표4[[#This Row],[제품명]])</f>
        <v>0</v>
      </c>
      <c r="AA787" s="126"/>
      <c r="AB787" s="126"/>
      <c r="AC787" s="346" t="s">
        <v>3322</v>
      </c>
      <c r="AD787" s="129">
        <f>SUMIF(표4[잉크명],표5[[#This Row],[잉크]],표4[월])</f>
        <v>0</v>
      </c>
      <c r="AE787" s="131">
        <f>SUMIF(표4[잉크명],표5[[#This Row],[잉크]],표4[월-3층])</f>
        <v>0</v>
      </c>
      <c r="AF787" s="131">
        <f>SUMIF(표4[잉크명],표5[[#This Row],[잉크]],표4[월-1층])</f>
        <v>0</v>
      </c>
      <c r="AG787" s="133">
        <f>SUMIF(표4[잉크명],표5[[#This Row],[잉크]],표4[화])</f>
        <v>0</v>
      </c>
      <c r="AH787" s="131">
        <f>SUMIF(표4[잉크명],표5[[#This Row],[잉크]],표4[화-3층])</f>
        <v>0</v>
      </c>
      <c r="AI787" s="131">
        <f>SUMIF(표4[잉크명],표5[[#This Row],[잉크]],표4[화-1층])</f>
        <v>0</v>
      </c>
      <c r="AJ787" s="130">
        <f>SUMIF(표4[잉크명],표5[[#This Row],[잉크]],표4[수])</f>
        <v>0</v>
      </c>
      <c r="AK787" s="131">
        <f>SUMIF(표4[잉크명],표5[[#This Row],[잉크]],표4[수-3층])</f>
        <v>0</v>
      </c>
      <c r="AL787" s="131">
        <f>SUMIF(표4[잉크명],표5[[#This Row],[잉크]],표4[수-1층])</f>
        <v>0</v>
      </c>
      <c r="AM787" s="54">
        <f>SUMIF(표4[잉크명],표5[[#This Row],[잉크]],표4[목])</f>
        <v>0</v>
      </c>
      <c r="AN787" s="131">
        <f>SUMIF(표4[잉크명],표5[[#This Row],[잉크]],표4[목-3층])</f>
        <v>0</v>
      </c>
      <c r="AO787" s="131">
        <f>SUMIF(표4[잉크명],표5[[#This Row],[잉크]],표4[목-1층])</f>
        <v>0</v>
      </c>
      <c r="AP787" s="54">
        <f>SUMIF(표4[잉크명],표5[[#This Row],[잉크]],표4[금])</f>
        <v>0</v>
      </c>
      <c r="AQ787" s="131">
        <f>SUMIF(표4[잉크명],표5[[#This Row],[잉크]],표4[금-3층])</f>
        <v>0</v>
      </c>
      <c r="AR787" s="131">
        <f>SUMIF(표4[잉크명],표5[[#This Row],[잉크]],표4[금-1층])</f>
        <v>0</v>
      </c>
      <c r="AS787" s="54">
        <f>SUMIF(표4[잉크명],표5[[#This Row],[잉크]],표4[토])</f>
        <v>0</v>
      </c>
      <c r="AT787" s="131">
        <f>SUMIF(표4[잉크명],표5[[#This Row],[잉크]],표4[토-3층])</f>
        <v>0</v>
      </c>
      <c r="AU787" s="131">
        <f>SUMIF(표4[잉크명],표5[[#This Row],[잉크]],표4[토-1층])</f>
        <v>0</v>
      </c>
      <c r="AV787" s="54">
        <f>SUMIF(표4[잉크명],표5[[#This Row],[잉크]],표4[일])</f>
        <v>0</v>
      </c>
      <c r="AW787" s="131">
        <f>SUMIF(표4[잉크명],표5[[#This Row],[잉크]],표4[일-3층])</f>
        <v>0</v>
      </c>
      <c r="AX787" s="131">
        <f>SUMIF(표4[잉크명],표5[[#This Row],[잉크]],표4[일-1층])</f>
        <v>0</v>
      </c>
      <c r="AY787" s="54">
        <f>SUMIF(표4[잉크명],표5[[#This Row],[잉크]],표4[차주 월])</f>
        <v>0</v>
      </c>
      <c r="AZ787" s="54">
        <f>SUM(표5[[#This Row],[월]:[차주 월]])</f>
        <v>0</v>
      </c>
    </row>
    <row r="788" spans="2:52" x14ac:dyDescent="0.3">
      <c r="B788" s="256" t="s">
        <v>2497</v>
      </c>
      <c r="C788" s="290"/>
      <c r="D788" s="254" t="s">
        <v>2499</v>
      </c>
      <c r="E788" s="54">
        <f>COUNTIF(사출계획!$E$62:$F$110,표4[[#This Row],[제품명]])</f>
        <v>0</v>
      </c>
      <c r="F788" s="131">
        <f>COUNTIF(사출계획!$E$62:$F$87,표4[[#This Row],[제품명]])</f>
        <v>0</v>
      </c>
      <c r="G788" s="131">
        <f>COUNTIF(사출계획!$E$88:$F$110,표4[[#This Row],[제품명]])</f>
        <v>0</v>
      </c>
      <c r="H788" s="54">
        <f>COUNTIF(사출계획!$G$62:$H$110,표4[[#This Row],[제품명]])</f>
        <v>0</v>
      </c>
      <c r="I788" s="132">
        <f>COUNTIF(사출계획!$G$62:$H$87,표4[[#This Row],[제품명]])</f>
        <v>0</v>
      </c>
      <c r="J788" s="132">
        <f>COUNTIF(사출계획!$G$88:$H$110,표4[[#This Row],[제품명]])</f>
        <v>0</v>
      </c>
      <c r="K788" s="54">
        <f>COUNTIF(사출계획!$I$62:$J$110,표4[[#This Row],[제품명]])</f>
        <v>0</v>
      </c>
      <c r="L788" s="131">
        <f>COUNTIF(사출계획!$I$62:$J$87,표4[[#This Row],[제품명]])</f>
        <v>0</v>
      </c>
      <c r="M788" s="131">
        <f>COUNTIF(사출계획!$I$88:$J$110,표4[[#This Row],[제품명]])</f>
        <v>0</v>
      </c>
      <c r="N788" s="129">
        <f>COUNTIF(사출계획!$K$62:$L$110,표4[[#This Row],[제품명]])</f>
        <v>0</v>
      </c>
      <c r="O788" s="131">
        <f>COUNTIF(사출계획!$K$62:$L$87,표4[[#This Row],[제품명]])</f>
        <v>0</v>
      </c>
      <c r="P788" s="131">
        <f>COUNTIF(사출계획!$K$88:$L$110,표4[[#This Row],[제품명]])</f>
        <v>0</v>
      </c>
      <c r="Q788" s="130">
        <f>COUNTIF(사출계획!$M$62:$N$110,표4[[#This Row],[제품명]])</f>
        <v>0</v>
      </c>
      <c r="R788" s="131">
        <f>COUNTIF(사출계획!$M$62:$N$87,표4[[#This Row],[제품명]])</f>
        <v>0</v>
      </c>
      <c r="S788" s="131">
        <f>COUNTIF(사출계획!$M$88:$N$110,표4[[#This Row],[제품명]])</f>
        <v>0</v>
      </c>
      <c r="T788" s="54">
        <f>COUNTIF(사출계획!$O$62:$P$110,표4[[#This Row],[제품명]])</f>
        <v>0</v>
      </c>
      <c r="U788" s="131">
        <f>COUNTIF(사출계획!$O$62:$P$87,표4[[#This Row],[제품명]])</f>
        <v>0</v>
      </c>
      <c r="V788" s="131">
        <f>COUNTIF(사출계획!$O$88:$P$110,표4[[#This Row],[제품명]])</f>
        <v>0</v>
      </c>
      <c r="W788" s="54">
        <f>COUNTIF(사출계획!$Q$62:$R$110,표4[[#This Row],[제품명]])</f>
        <v>0</v>
      </c>
      <c r="X788" s="131">
        <f>COUNTIF(사출계획!$Q$62:$R$87,표4[[#This Row],[제품명]])</f>
        <v>0</v>
      </c>
      <c r="Y788" s="131">
        <f>COUNTIF(사출계획!$Q$88:$R$110,표4[[#This Row],[제품명]])</f>
        <v>0</v>
      </c>
      <c r="Z788" s="54">
        <f>COUNTIF(사출계획!$S$62:$T$110,표4[[#This Row],[제품명]])</f>
        <v>0</v>
      </c>
      <c r="AA788" s="131"/>
      <c r="AB788" s="126"/>
      <c r="AC788" s="346" t="s">
        <v>3323</v>
      </c>
      <c r="AD788" s="129">
        <f>SUMIF(표4[잉크명],표5[[#This Row],[잉크]],표4[월])</f>
        <v>0</v>
      </c>
      <c r="AE788" s="131">
        <f>SUMIF(표4[잉크명],표5[[#This Row],[잉크]],표4[월-3층])</f>
        <v>0</v>
      </c>
      <c r="AF788" s="131">
        <f>SUMIF(표4[잉크명],표5[[#This Row],[잉크]],표4[월-1층])</f>
        <v>0</v>
      </c>
      <c r="AG788" s="133">
        <f>SUMIF(표4[잉크명],표5[[#This Row],[잉크]],표4[화])</f>
        <v>0</v>
      </c>
      <c r="AH788" s="131">
        <f>SUMIF(표4[잉크명],표5[[#This Row],[잉크]],표4[화-3층])</f>
        <v>0</v>
      </c>
      <c r="AI788" s="131">
        <f>SUMIF(표4[잉크명],표5[[#This Row],[잉크]],표4[화-1층])</f>
        <v>0</v>
      </c>
      <c r="AJ788" s="130">
        <f>SUMIF(표4[잉크명],표5[[#This Row],[잉크]],표4[수])</f>
        <v>0</v>
      </c>
      <c r="AK788" s="131">
        <f>SUMIF(표4[잉크명],표5[[#This Row],[잉크]],표4[수-3층])</f>
        <v>0</v>
      </c>
      <c r="AL788" s="131">
        <f>SUMIF(표4[잉크명],표5[[#This Row],[잉크]],표4[수-1층])</f>
        <v>0</v>
      </c>
      <c r="AM788" s="54">
        <f>SUMIF(표4[잉크명],표5[[#This Row],[잉크]],표4[목])</f>
        <v>0</v>
      </c>
      <c r="AN788" s="131">
        <f>SUMIF(표4[잉크명],표5[[#This Row],[잉크]],표4[목-3층])</f>
        <v>0</v>
      </c>
      <c r="AO788" s="131">
        <f>SUMIF(표4[잉크명],표5[[#This Row],[잉크]],표4[목-1층])</f>
        <v>0</v>
      </c>
      <c r="AP788" s="54">
        <f>SUMIF(표4[잉크명],표5[[#This Row],[잉크]],표4[금])</f>
        <v>0</v>
      </c>
      <c r="AQ788" s="131">
        <f>SUMIF(표4[잉크명],표5[[#This Row],[잉크]],표4[금-3층])</f>
        <v>0</v>
      </c>
      <c r="AR788" s="131">
        <f>SUMIF(표4[잉크명],표5[[#This Row],[잉크]],표4[금-1층])</f>
        <v>0</v>
      </c>
      <c r="AS788" s="54">
        <f>SUMIF(표4[잉크명],표5[[#This Row],[잉크]],표4[토])</f>
        <v>0</v>
      </c>
      <c r="AT788" s="131">
        <f>SUMIF(표4[잉크명],표5[[#This Row],[잉크]],표4[토-3층])</f>
        <v>0</v>
      </c>
      <c r="AU788" s="131">
        <f>SUMIF(표4[잉크명],표5[[#This Row],[잉크]],표4[토-1층])</f>
        <v>0</v>
      </c>
      <c r="AV788" s="54">
        <f>SUMIF(표4[잉크명],표5[[#This Row],[잉크]],표4[일])</f>
        <v>0</v>
      </c>
      <c r="AW788" s="131">
        <f>SUMIF(표4[잉크명],표5[[#This Row],[잉크]],표4[일-3층])</f>
        <v>0</v>
      </c>
      <c r="AX788" s="131">
        <f>SUMIF(표4[잉크명],표5[[#This Row],[잉크]],표4[일-1층])</f>
        <v>0</v>
      </c>
      <c r="AY788" s="54">
        <f>SUMIF(표4[잉크명],표5[[#This Row],[잉크]],표4[차주 월])</f>
        <v>0</v>
      </c>
      <c r="AZ788" s="54">
        <f>SUM(표5[[#This Row],[월]:[차주 월]])</f>
        <v>0</v>
      </c>
    </row>
    <row r="789" spans="2:52" x14ac:dyDescent="0.3">
      <c r="B789" s="258" t="s">
        <v>2505</v>
      </c>
      <c r="C789" s="291"/>
      <c r="D789" s="33" t="s">
        <v>2506</v>
      </c>
      <c r="E789" s="34">
        <f>COUNTIF(사출계획!$E$62:$F$110,표4[[#This Row],[제품명]])</f>
        <v>0</v>
      </c>
      <c r="F789" s="126">
        <f>COUNTIF(사출계획!$E$62:$F$87,표4[[#This Row],[제품명]])</f>
        <v>0</v>
      </c>
      <c r="G789" s="126">
        <f>COUNTIF(사출계획!$E$88:$F$110,표4[[#This Row],[제품명]])</f>
        <v>0</v>
      </c>
      <c r="H789" s="34">
        <f>COUNTIF(사출계획!$G$62:$H$110,표4[[#This Row],[제품명]])</f>
        <v>0</v>
      </c>
      <c r="I789" s="128">
        <f>COUNTIF(사출계획!$G$62:$H$87,표4[[#This Row],[제품명]])</f>
        <v>0</v>
      </c>
      <c r="J789" s="128">
        <f>COUNTIF(사출계획!$G$88:$H$110,표4[[#This Row],[제품명]])</f>
        <v>0</v>
      </c>
      <c r="K789" s="34">
        <f>COUNTIF(사출계획!$I$62:$J$110,표4[[#This Row],[제품명]])</f>
        <v>0</v>
      </c>
      <c r="L789" s="126">
        <f>COUNTIF(사출계획!$I$62:$J$87,표4[[#This Row],[제품명]])</f>
        <v>0</v>
      </c>
      <c r="M789" s="126">
        <f>COUNTIF(사출계획!$I$88:$J$110,표4[[#This Row],[제품명]])</f>
        <v>0</v>
      </c>
      <c r="N789" s="129">
        <f>COUNTIF(사출계획!$K$62:$L$110,표4[[#This Row],[제품명]])</f>
        <v>0</v>
      </c>
      <c r="O789" s="126">
        <f>COUNTIF(사출계획!$K$62:$L$87,표4[[#This Row],[제품명]])</f>
        <v>0</v>
      </c>
      <c r="P789" s="126">
        <f>COUNTIF(사출계획!$K$88:$L$110,표4[[#This Row],[제품명]])</f>
        <v>0</v>
      </c>
      <c r="Q789" s="130">
        <f>COUNTIF(사출계획!$M$62:$N$110,표4[[#This Row],[제품명]])</f>
        <v>0</v>
      </c>
      <c r="R789" s="126">
        <f>COUNTIF(사출계획!$M$62:$N$87,표4[[#This Row],[제품명]])</f>
        <v>0</v>
      </c>
      <c r="S789" s="126">
        <f>COUNTIF(사출계획!$M$88:$N$110,표4[[#This Row],[제품명]])</f>
        <v>0</v>
      </c>
      <c r="T789" s="34">
        <f>COUNTIF(사출계획!$O$62:$P$110,표4[[#This Row],[제품명]])</f>
        <v>0</v>
      </c>
      <c r="U789" s="126">
        <f>COUNTIF(사출계획!$O$62:$P$87,표4[[#This Row],[제품명]])</f>
        <v>0</v>
      </c>
      <c r="V789" s="126">
        <f>COUNTIF(사출계획!$O$88:$P$110,표4[[#This Row],[제품명]])</f>
        <v>0</v>
      </c>
      <c r="W789" s="34">
        <f>COUNTIF(사출계획!$Q$62:$R$110,표4[[#This Row],[제품명]])</f>
        <v>0</v>
      </c>
      <c r="X789" s="126">
        <f>COUNTIF(사출계획!$Q$62:$R$87,표4[[#This Row],[제품명]])</f>
        <v>0</v>
      </c>
      <c r="Y789" s="126">
        <f>COUNTIF(사출계획!$Q$88:$R$110,표4[[#This Row],[제품명]])</f>
        <v>0</v>
      </c>
      <c r="Z789" s="34">
        <f>COUNTIF(사출계획!$S$62:$T$110,표4[[#This Row],[제품명]])</f>
        <v>0</v>
      </c>
      <c r="AA789" s="126"/>
      <c r="AB789" s="126"/>
      <c r="AC789" s="347" t="s">
        <v>3337</v>
      </c>
      <c r="AD789" s="129">
        <f>SUMIF(표4[잉크명],표5[[#This Row],[잉크]],표4[월])</f>
        <v>0</v>
      </c>
      <c r="AE789" s="131">
        <f>SUMIF(표4[잉크명],표5[[#This Row],[잉크]],표4[월-3층])</f>
        <v>0</v>
      </c>
      <c r="AF789" s="131">
        <f>SUMIF(표4[잉크명],표5[[#This Row],[잉크]],표4[월-1층])</f>
        <v>0</v>
      </c>
      <c r="AG789" s="133">
        <f>SUMIF(표4[잉크명],표5[[#This Row],[잉크]],표4[화])</f>
        <v>2</v>
      </c>
      <c r="AH789" s="131">
        <f>SUMIF(표4[잉크명],표5[[#This Row],[잉크]],표4[화-3층])</f>
        <v>0</v>
      </c>
      <c r="AI789" s="131">
        <f>SUMIF(표4[잉크명],표5[[#This Row],[잉크]],표4[화-1층])</f>
        <v>2</v>
      </c>
      <c r="AJ789" s="130">
        <f>SUMIF(표4[잉크명],표5[[#This Row],[잉크]],표4[수])</f>
        <v>0</v>
      </c>
      <c r="AK789" s="131">
        <f>SUMIF(표4[잉크명],표5[[#This Row],[잉크]],표4[수-3층])</f>
        <v>0</v>
      </c>
      <c r="AL789" s="131">
        <f>SUMIF(표4[잉크명],표5[[#This Row],[잉크]],표4[수-1층])</f>
        <v>0</v>
      </c>
      <c r="AM789" s="54">
        <f>SUMIF(표4[잉크명],표5[[#This Row],[잉크]],표4[목])</f>
        <v>0</v>
      </c>
      <c r="AN789" s="131">
        <f>SUMIF(표4[잉크명],표5[[#This Row],[잉크]],표4[목-3층])</f>
        <v>0</v>
      </c>
      <c r="AO789" s="131">
        <f>SUMIF(표4[잉크명],표5[[#This Row],[잉크]],표4[목-1층])</f>
        <v>0</v>
      </c>
      <c r="AP789" s="54">
        <f>SUMIF(표4[잉크명],표5[[#This Row],[잉크]],표4[금])</f>
        <v>0</v>
      </c>
      <c r="AQ789" s="131">
        <f>SUMIF(표4[잉크명],표5[[#This Row],[잉크]],표4[금-3층])</f>
        <v>0</v>
      </c>
      <c r="AR789" s="131">
        <f>SUMIF(표4[잉크명],표5[[#This Row],[잉크]],표4[금-1층])</f>
        <v>0</v>
      </c>
      <c r="AS789" s="54">
        <f>SUMIF(표4[잉크명],표5[[#This Row],[잉크]],표4[토])</f>
        <v>0</v>
      </c>
      <c r="AT789" s="131">
        <f>SUMIF(표4[잉크명],표5[[#This Row],[잉크]],표4[토-3층])</f>
        <v>0</v>
      </c>
      <c r="AU789" s="131">
        <f>SUMIF(표4[잉크명],표5[[#This Row],[잉크]],표4[토-1층])</f>
        <v>0</v>
      </c>
      <c r="AV789" s="54">
        <f>SUMIF(표4[잉크명],표5[[#This Row],[잉크]],표4[일])</f>
        <v>0</v>
      </c>
      <c r="AW789" s="131">
        <f>SUMIF(표4[잉크명],표5[[#This Row],[잉크]],표4[일-3층])</f>
        <v>0</v>
      </c>
      <c r="AX789" s="131">
        <f>SUMIF(표4[잉크명],표5[[#This Row],[잉크]],표4[일-1층])</f>
        <v>0</v>
      </c>
      <c r="AY789" s="54">
        <f>SUMIF(표4[잉크명],표5[[#This Row],[잉크]],표4[차주 월])</f>
        <v>0</v>
      </c>
      <c r="AZ789" s="54">
        <f>SUM(표5[[#This Row],[월]:[차주 월]])</f>
        <v>4</v>
      </c>
    </row>
    <row r="790" spans="2:52" x14ac:dyDescent="0.3">
      <c r="B790" s="259" t="s">
        <v>2505</v>
      </c>
      <c r="C790" s="291"/>
      <c r="D790" s="254" t="s">
        <v>4087</v>
      </c>
      <c r="E790" s="54">
        <f>COUNTIF(사출계획!$E$62:$F$110,표4[[#This Row],[제품명]])</f>
        <v>0</v>
      </c>
      <c r="F790" s="131">
        <f>COUNTIF(사출계획!$E$62:$F$87,표4[[#This Row],[제품명]])</f>
        <v>0</v>
      </c>
      <c r="G790" s="131">
        <f>COUNTIF(사출계획!$E$88:$F$110,표4[[#This Row],[제품명]])</f>
        <v>0</v>
      </c>
      <c r="H790" s="54">
        <f>COUNTIF(사출계획!$G$62:$H$110,표4[[#This Row],[제품명]])</f>
        <v>0</v>
      </c>
      <c r="I790" s="132">
        <f>COUNTIF(사출계획!$G$62:$H$87,표4[[#This Row],[제품명]])</f>
        <v>0</v>
      </c>
      <c r="J790" s="132">
        <f>COUNTIF(사출계획!$G$88:$H$110,표4[[#This Row],[제품명]])</f>
        <v>0</v>
      </c>
      <c r="K790" s="54">
        <f>COUNTIF(사출계획!$I$62:$J$110,표4[[#This Row],[제품명]])</f>
        <v>0</v>
      </c>
      <c r="L790" s="131">
        <f>COUNTIF(사출계획!$I$62:$J$87,표4[[#This Row],[제품명]])</f>
        <v>0</v>
      </c>
      <c r="M790" s="131">
        <f>COUNTIF(사출계획!$I$88:$J$110,표4[[#This Row],[제품명]])</f>
        <v>0</v>
      </c>
      <c r="N790" s="129">
        <f>COUNTIF(사출계획!$K$62:$L$110,표4[[#This Row],[제품명]])</f>
        <v>0</v>
      </c>
      <c r="O790" s="131">
        <f>COUNTIF(사출계획!$K$62:$L$87,표4[[#This Row],[제품명]])</f>
        <v>0</v>
      </c>
      <c r="P790" s="131">
        <f>COUNTIF(사출계획!$K$88:$L$110,표4[[#This Row],[제품명]])</f>
        <v>0</v>
      </c>
      <c r="Q790" s="130">
        <f>COUNTIF(사출계획!$M$62:$N$110,표4[[#This Row],[제품명]])</f>
        <v>0</v>
      </c>
      <c r="R790" s="131">
        <f>COUNTIF(사출계획!$M$62:$N$87,표4[[#This Row],[제품명]])</f>
        <v>0</v>
      </c>
      <c r="S790" s="131">
        <f>COUNTIF(사출계획!$M$88:$N$110,표4[[#This Row],[제품명]])</f>
        <v>0</v>
      </c>
      <c r="T790" s="54">
        <f>COUNTIF(사출계획!$O$62:$P$110,표4[[#This Row],[제품명]])</f>
        <v>0</v>
      </c>
      <c r="U790" s="131">
        <f>COUNTIF(사출계획!$O$62:$P$87,표4[[#This Row],[제품명]])</f>
        <v>0</v>
      </c>
      <c r="V790" s="131">
        <f>COUNTIF(사출계획!$O$88:$P$110,표4[[#This Row],[제품명]])</f>
        <v>0</v>
      </c>
      <c r="W790" s="54">
        <f>COUNTIF(사출계획!$Q$62:$R$110,표4[[#This Row],[제품명]])</f>
        <v>0</v>
      </c>
      <c r="X790" s="131">
        <f>COUNTIF(사출계획!$Q$62:$R$87,표4[[#This Row],[제품명]])</f>
        <v>0</v>
      </c>
      <c r="Y790" s="131">
        <f>COUNTIF(사출계획!$Q$88:$R$110,표4[[#This Row],[제품명]])</f>
        <v>0</v>
      </c>
      <c r="Z790" s="54">
        <f>COUNTIF(사출계획!$S$62:$T$110,표4[[#This Row],[제품명]])</f>
        <v>0</v>
      </c>
      <c r="AA790" s="131"/>
      <c r="AB790" s="126"/>
      <c r="AC790" s="347" t="s">
        <v>3338</v>
      </c>
      <c r="AD790" s="129">
        <f>SUMIF(표4[잉크명],표5[[#This Row],[잉크]],표4[월])</f>
        <v>0</v>
      </c>
      <c r="AE790" s="131">
        <f>SUMIF(표4[잉크명],표5[[#This Row],[잉크]],표4[월-3층])</f>
        <v>0</v>
      </c>
      <c r="AF790" s="131">
        <f>SUMIF(표4[잉크명],표5[[#This Row],[잉크]],표4[월-1층])</f>
        <v>0</v>
      </c>
      <c r="AG790" s="133">
        <f>SUMIF(표4[잉크명],표5[[#This Row],[잉크]],표4[화])</f>
        <v>2</v>
      </c>
      <c r="AH790" s="131">
        <f>SUMIF(표4[잉크명],표5[[#This Row],[잉크]],표4[화-3층])</f>
        <v>0</v>
      </c>
      <c r="AI790" s="131">
        <f>SUMIF(표4[잉크명],표5[[#This Row],[잉크]],표4[화-1층])</f>
        <v>2</v>
      </c>
      <c r="AJ790" s="130">
        <f>SUMIF(표4[잉크명],표5[[#This Row],[잉크]],표4[수])</f>
        <v>0</v>
      </c>
      <c r="AK790" s="131">
        <f>SUMIF(표4[잉크명],표5[[#This Row],[잉크]],표4[수-3층])</f>
        <v>0</v>
      </c>
      <c r="AL790" s="131">
        <f>SUMIF(표4[잉크명],표5[[#This Row],[잉크]],표4[수-1층])</f>
        <v>0</v>
      </c>
      <c r="AM790" s="54">
        <f>SUMIF(표4[잉크명],표5[[#This Row],[잉크]],표4[목])</f>
        <v>0</v>
      </c>
      <c r="AN790" s="131">
        <f>SUMIF(표4[잉크명],표5[[#This Row],[잉크]],표4[목-3층])</f>
        <v>0</v>
      </c>
      <c r="AO790" s="131">
        <f>SUMIF(표4[잉크명],표5[[#This Row],[잉크]],표4[목-1층])</f>
        <v>0</v>
      </c>
      <c r="AP790" s="54">
        <f>SUMIF(표4[잉크명],표5[[#This Row],[잉크]],표4[금])</f>
        <v>0</v>
      </c>
      <c r="AQ790" s="131">
        <f>SUMIF(표4[잉크명],표5[[#This Row],[잉크]],표4[금-3층])</f>
        <v>0</v>
      </c>
      <c r="AR790" s="131">
        <f>SUMIF(표4[잉크명],표5[[#This Row],[잉크]],표4[금-1층])</f>
        <v>0</v>
      </c>
      <c r="AS790" s="54">
        <f>SUMIF(표4[잉크명],표5[[#This Row],[잉크]],표4[토])</f>
        <v>0</v>
      </c>
      <c r="AT790" s="131">
        <f>SUMIF(표4[잉크명],표5[[#This Row],[잉크]],표4[토-3층])</f>
        <v>0</v>
      </c>
      <c r="AU790" s="131">
        <f>SUMIF(표4[잉크명],표5[[#This Row],[잉크]],표4[토-1층])</f>
        <v>0</v>
      </c>
      <c r="AV790" s="54">
        <f>SUMIF(표4[잉크명],표5[[#This Row],[잉크]],표4[일])</f>
        <v>0</v>
      </c>
      <c r="AW790" s="131">
        <f>SUMIF(표4[잉크명],표5[[#This Row],[잉크]],표4[일-3층])</f>
        <v>0</v>
      </c>
      <c r="AX790" s="131">
        <f>SUMIF(표4[잉크명],표5[[#This Row],[잉크]],표4[일-1층])</f>
        <v>0</v>
      </c>
      <c r="AY790" s="54">
        <f>SUMIF(표4[잉크명],표5[[#This Row],[잉크]],표4[차주 월])</f>
        <v>0</v>
      </c>
      <c r="AZ790" s="54">
        <f>SUM(표5[[#This Row],[월]:[차주 월]])</f>
        <v>4</v>
      </c>
    </row>
    <row r="791" spans="2:52" x14ac:dyDescent="0.3">
      <c r="B791" s="180" t="s">
        <v>2514</v>
      </c>
      <c r="C791" s="37"/>
      <c r="D791" s="260" t="s">
        <v>4104</v>
      </c>
      <c r="E791" s="54">
        <f>COUNTIF(사출계획!$E$62:$F$110,표4[[#This Row],[제품명]])</f>
        <v>0</v>
      </c>
      <c r="F791" s="131">
        <f>COUNTIF(사출계획!$E$62:$F$87,표4[[#This Row],[제품명]])</f>
        <v>0</v>
      </c>
      <c r="G791" s="131">
        <f>COUNTIF(사출계획!$E$88:$F$110,표4[[#This Row],[제품명]])</f>
        <v>0</v>
      </c>
      <c r="H791" s="54">
        <f>COUNTIF(사출계획!$G$62:$H$110,표4[[#This Row],[제품명]])</f>
        <v>0</v>
      </c>
      <c r="I791" s="132">
        <f>COUNTIF(사출계획!$G$62:$H$87,표4[[#This Row],[제품명]])</f>
        <v>0</v>
      </c>
      <c r="J791" s="132">
        <f>COUNTIF(사출계획!$G$88:$H$110,표4[[#This Row],[제품명]])</f>
        <v>0</v>
      </c>
      <c r="K791" s="54">
        <f>COUNTIF(사출계획!$I$62:$J$110,표4[[#This Row],[제품명]])</f>
        <v>0</v>
      </c>
      <c r="L791" s="131">
        <f>COUNTIF(사출계획!$I$62:$J$87,표4[[#This Row],[제품명]])</f>
        <v>0</v>
      </c>
      <c r="M791" s="131">
        <f>COUNTIF(사출계획!$I$88:$J$110,표4[[#This Row],[제품명]])</f>
        <v>0</v>
      </c>
      <c r="N791" s="129">
        <f>COUNTIF(사출계획!$K$62:$L$110,표4[[#This Row],[제품명]])</f>
        <v>0</v>
      </c>
      <c r="O791" s="131">
        <f>COUNTIF(사출계획!$K$62:$L$87,표4[[#This Row],[제품명]])</f>
        <v>0</v>
      </c>
      <c r="P791" s="131">
        <f>COUNTIF(사출계획!$K$88:$L$110,표4[[#This Row],[제품명]])</f>
        <v>0</v>
      </c>
      <c r="Q791" s="130">
        <f>COUNTIF(사출계획!$M$62:$N$110,표4[[#This Row],[제품명]])</f>
        <v>0</v>
      </c>
      <c r="R791" s="131">
        <f>COUNTIF(사출계획!$M$62:$N$87,표4[[#This Row],[제품명]])</f>
        <v>0</v>
      </c>
      <c r="S791" s="131">
        <f>COUNTIF(사출계획!$M$88:$N$110,표4[[#This Row],[제품명]])</f>
        <v>0</v>
      </c>
      <c r="T791" s="54">
        <f>COUNTIF(사출계획!$O$62:$P$110,표4[[#This Row],[제품명]])</f>
        <v>0</v>
      </c>
      <c r="U791" s="131">
        <f>COUNTIF(사출계획!$O$62:$P$87,표4[[#This Row],[제품명]])</f>
        <v>0</v>
      </c>
      <c r="V791" s="131">
        <f>COUNTIF(사출계획!$O$88:$P$110,표4[[#This Row],[제품명]])</f>
        <v>0</v>
      </c>
      <c r="W791" s="54">
        <f>COUNTIF(사출계획!$Q$62:$R$110,표4[[#This Row],[제품명]])</f>
        <v>0</v>
      </c>
      <c r="X791" s="131">
        <f>COUNTIF(사출계획!$Q$62:$R$87,표4[[#This Row],[제품명]])</f>
        <v>0</v>
      </c>
      <c r="Y791" s="131">
        <f>COUNTIF(사출계획!$Q$88:$R$110,표4[[#This Row],[제품명]])</f>
        <v>0</v>
      </c>
      <c r="Z791" s="54">
        <f>COUNTIF(사출계획!$S$62:$T$110,표4[[#This Row],[제품명]])</f>
        <v>0</v>
      </c>
      <c r="AA791" s="131"/>
      <c r="AB791" s="126"/>
      <c r="AC791" s="347" t="s">
        <v>3339</v>
      </c>
      <c r="AD791" s="129">
        <f>SUMIF(표4[잉크명],표5[[#This Row],[잉크]],표4[월])</f>
        <v>0</v>
      </c>
      <c r="AE791" s="131">
        <f>SUMIF(표4[잉크명],표5[[#This Row],[잉크]],표4[월-3층])</f>
        <v>0</v>
      </c>
      <c r="AF791" s="131">
        <f>SUMIF(표4[잉크명],표5[[#This Row],[잉크]],표4[월-1층])</f>
        <v>0</v>
      </c>
      <c r="AG791" s="133">
        <f>SUMIF(표4[잉크명],표5[[#This Row],[잉크]],표4[화])</f>
        <v>2</v>
      </c>
      <c r="AH791" s="131">
        <f>SUMIF(표4[잉크명],표5[[#This Row],[잉크]],표4[화-3층])</f>
        <v>0</v>
      </c>
      <c r="AI791" s="131">
        <f>SUMIF(표4[잉크명],표5[[#This Row],[잉크]],표4[화-1층])</f>
        <v>2</v>
      </c>
      <c r="AJ791" s="130">
        <f>SUMIF(표4[잉크명],표5[[#This Row],[잉크]],표4[수])</f>
        <v>0</v>
      </c>
      <c r="AK791" s="131">
        <f>SUMIF(표4[잉크명],표5[[#This Row],[잉크]],표4[수-3층])</f>
        <v>0</v>
      </c>
      <c r="AL791" s="131">
        <f>SUMIF(표4[잉크명],표5[[#This Row],[잉크]],표4[수-1층])</f>
        <v>0</v>
      </c>
      <c r="AM791" s="54">
        <f>SUMIF(표4[잉크명],표5[[#This Row],[잉크]],표4[목])</f>
        <v>0</v>
      </c>
      <c r="AN791" s="131">
        <f>SUMIF(표4[잉크명],표5[[#This Row],[잉크]],표4[목-3층])</f>
        <v>0</v>
      </c>
      <c r="AO791" s="131">
        <f>SUMIF(표4[잉크명],표5[[#This Row],[잉크]],표4[목-1층])</f>
        <v>0</v>
      </c>
      <c r="AP791" s="54">
        <f>SUMIF(표4[잉크명],표5[[#This Row],[잉크]],표4[금])</f>
        <v>0</v>
      </c>
      <c r="AQ791" s="131">
        <f>SUMIF(표4[잉크명],표5[[#This Row],[잉크]],표4[금-3층])</f>
        <v>0</v>
      </c>
      <c r="AR791" s="131">
        <f>SUMIF(표4[잉크명],표5[[#This Row],[잉크]],표4[금-1층])</f>
        <v>0</v>
      </c>
      <c r="AS791" s="54">
        <f>SUMIF(표4[잉크명],표5[[#This Row],[잉크]],표4[토])</f>
        <v>0</v>
      </c>
      <c r="AT791" s="131">
        <f>SUMIF(표4[잉크명],표5[[#This Row],[잉크]],표4[토-3층])</f>
        <v>0</v>
      </c>
      <c r="AU791" s="131">
        <f>SUMIF(표4[잉크명],표5[[#This Row],[잉크]],표4[토-1층])</f>
        <v>0</v>
      </c>
      <c r="AV791" s="54">
        <f>SUMIF(표4[잉크명],표5[[#This Row],[잉크]],표4[일])</f>
        <v>0</v>
      </c>
      <c r="AW791" s="131">
        <f>SUMIF(표4[잉크명],표5[[#This Row],[잉크]],표4[일-3층])</f>
        <v>0</v>
      </c>
      <c r="AX791" s="131">
        <f>SUMIF(표4[잉크명],표5[[#This Row],[잉크]],표4[일-1층])</f>
        <v>0</v>
      </c>
      <c r="AY791" s="54">
        <f>SUMIF(표4[잉크명],표5[[#This Row],[잉크]],표4[차주 월])</f>
        <v>0</v>
      </c>
      <c r="AZ791" s="54">
        <f>SUM(표5[[#This Row],[월]:[차주 월]])</f>
        <v>4</v>
      </c>
    </row>
    <row r="792" spans="2:52" x14ac:dyDescent="0.3">
      <c r="B792" s="180" t="s">
        <v>2514</v>
      </c>
      <c r="C792" s="37"/>
      <c r="D792" s="260" t="s">
        <v>2516</v>
      </c>
      <c r="E792" s="54">
        <f>COUNTIF(사출계획!$E$62:$F$110,표4[[#This Row],[제품명]])</f>
        <v>0</v>
      </c>
      <c r="F792" s="131">
        <f>COUNTIF(사출계획!$E$62:$F$87,표4[[#This Row],[제품명]])</f>
        <v>0</v>
      </c>
      <c r="G792" s="131">
        <f>COUNTIF(사출계획!$E$88:$F$110,표4[[#This Row],[제품명]])</f>
        <v>0</v>
      </c>
      <c r="H792" s="54">
        <f>COUNTIF(사출계획!$G$62:$H$110,표4[[#This Row],[제품명]])</f>
        <v>0</v>
      </c>
      <c r="I792" s="132">
        <f>COUNTIF(사출계획!$G$62:$H$87,표4[[#This Row],[제품명]])</f>
        <v>0</v>
      </c>
      <c r="J792" s="132">
        <f>COUNTIF(사출계획!$G$88:$H$110,표4[[#This Row],[제품명]])</f>
        <v>0</v>
      </c>
      <c r="K792" s="54">
        <f>COUNTIF(사출계획!$I$62:$J$110,표4[[#This Row],[제품명]])</f>
        <v>0</v>
      </c>
      <c r="L792" s="131">
        <f>COUNTIF(사출계획!$I$62:$J$87,표4[[#This Row],[제품명]])</f>
        <v>0</v>
      </c>
      <c r="M792" s="131">
        <f>COUNTIF(사출계획!$I$88:$J$110,표4[[#This Row],[제품명]])</f>
        <v>0</v>
      </c>
      <c r="N792" s="129">
        <f>COUNTIF(사출계획!$K$62:$L$110,표4[[#This Row],[제품명]])</f>
        <v>0</v>
      </c>
      <c r="O792" s="131">
        <f>COUNTIF(사출계획!$K$62:$L$87,표4[[#This Row],[제품명]])</f>
        <v>0</v>
      </c>
      <c r="P792" s="131">
        <f>COUNTIF(사출계획!$K$88:$L$110,표4[[#This Row],[제품명]])</f>
        <v>0</v>
      </c>
      <c r="Q792" s="130">
        <f>COUNTIF(사출계획!$M$62:$N$110,표4[[#This Row],[제품명]])</f>
        <v>0</v>
      </c>
      <c r="R792" s="131">
        <f>COUNTIF(사출계획!$M$62:$N$87,표4[[#This Row],[제품명]])</f>
        <v>0</v>
      </c>
      <c r="S792" s="131">
        <f>COUNTIF(사출계획!$M$88:$N$110,표4[[#This Row],[제품명]])</f>
        <v>0</v>
      </c>
      <c r="T792" s="54">
        <f>COUNTIF(사출계획!$O$62:$P$110,표4[[#This Row],[제품명]])</f>
        <v>0</v>
      </c>
      <c r="U792" s="131">
        <f>COUNTIF(사출계획!$O$62:$P$87,표4[[#This Row],[제품명]])</f>
        <v>0</v>
      </c>
      <c r="V792" s="131">
        <f>COUNTIF(사출계획!$O$88:$P$110,표4[[#This Row],[제품명]])</f>
        <v>0</v>
      </c>
      <c r="W792" s="54">
        <f>COUNTIF(사출계획!$Q$62:$R$110,표4[[#This Row],[제품명]])</f>
        <v>0</v>
      </c>
      <c r="X792" s="131">
        <f>COUNTIF(사출계획!$Q$62:$R$87,표4[[#This Row],[제품명]])</f>
        <v>0</v>
      </c>
      <c r="Y792" s="131">
        <f>COUNTIF(사출계획!$Q$88:$R$110,표4[[#This Row],[제품명]])</f>
        <v>0</v>
      </c>
      <c r="Z792" s="54">
        <f>COUNTIF(사출계획!$S$62:$T$110,표4[[#This Row],[제품명]])</f>
        <v>0</v>
      </c>
      <c r="AA792" s="131"/>
      <c r="AB792" s="126"/>
      <c r="AC792" s="348" t="s">
        <v>3352</v>
      </c>
      <c r="AD792" s="129">
        <f>SUMIF(표4[잉크명],표5[[#This Row],[잉크]],표4[월])</f>
        <v>0</v>
      </c>
      <c r="AE792" s="131">
        <f>SUMIF(표4[잉크명],표5[[#This Row],[잉크]],표4[월-3층])</f>
        <v>0</v>
      </c>
      <c r="AF792" s="131">
        <f>SUMIF(표4[잉크명],표5[[#This Row],[잉크]],표4[월-1층])</f>
        <v>0</v>
      </c>
      <c r="AG792" s="133">
        <f>SUMIF(표4[잉크명],표5[[#This Row],[잉크]],표4[화])</f>
        <v>0</v>
      </c>
      <c r="AH792" s="131">
        <f>SUMIF(표4[잉크명],표5[[#This Row],[잉크]],표4[화-3층])</f>
        <v>0</v>
      </c>
      <c r="AI792" s="131">
        <f>SUMIF(표4[잉크명],표5[[#This Row],[잉크]],표4[화-1층])</f>
        <v>0</v>
      </c>
      <c r="AJ792" s="130">
        <f>SUMIF(표4[잉크명],표5[[#This Row],[잉크]],표4[수])</f>
        <v>0</v>
      </c>
      <c r="AK792" s="131">
        <f>SUMIF(표4[잉크명],표5[[#This Row],[잉크]],표4[수-3층])</f>
        <v>0</v>
      </c>
      <c r="AL792" s="131">
        <f>SUMIF(표4[잉크명],표5[[#This Row],[잉크]],표4[수-1층])</f>
        <v>0</v>
      </c>
      <c r="AM792" s="54">
        <f>SUMIF(표4[잉크명],표5[[#This Row],[잉크]],표4[목])</f>
        <v>0</v>
      </c>
      <c r="AN792" s="131">
        <f>SUMIF(표4[잉크명],표5[[#This Row],[잉크]],표4[목-3층])</f>
        <v>0</v>
      </c>
      <c r="AO792" s="131">
        <f>SUMIF(표4[잉크명],표5[[#This Row],[잉크]],표4[목-1층])</f>
        <v>0</v>
      </c>
      <c r="AP792" s="54">
        <f>SUMIF(표4[잉크명],표5[[#This Row],[잉크]],표4[금])</f>
        <v>0</v>
      </c>
      <c r="AQ792" s="131">
        <f>SUMIF(표4[잉크명],표5[[#This Row],[잉크]],표4[금-3층])</f>
        <v>0</v>
      </c>
      <c r="AR792" s="131">
        <f>SUMIF(표4[잉크명],표5[[#This Row],[잉크]],표4[금-1층])</f>
        <v>0</v>
      </c>
      <c r="AS792" s="54">
        <f>SUMIF(표4[잉크명],표5[[#This Row],[잉크]],표4[토])</f>
        <v>0</v>
      </c>
      <c r="AT792" s="131">
        <f>SUMIF(표4[잉크명],표5[[#This Row],[잉크]],표4[토-3층])</f>
        <v>0</v>
      </c>
      <c r="AU792" s="131">
        <f>SUMIF(표4[잉크명],표5[[#This Row],[잉크]],표4[토-1층])</f>
        <v>0</v>
      </c>
      <c r="AV792" s="54">
        <f>SUMIF(표4[잉크명],표5[[#This Row],[잉크]],표4[일])</f>
        <v>0</v>
      </c>
      <c r="AW792" s="131">
        <f>SUMIF(표4[잉크명],표5[[#This Row],[잉크]],표4[일-3층])</f>
        <v>0</v>
      </c>
      <c r="AX792" s="131">
        <f>SUMIF(표4[잉크명],표5[[#This Row],[잉크]],표4[일-1층])</f>
        <v>0</v>
      </c>
      <c r="AY792" s="54">
        <f>SUMIF(표4[잉크명],표5[[#This Row],[잉크]],표4[차주 월])</f>
        <v>0</v>
      </c>
      <c r="AZ792" s="54">
        <f>SUM(표5[[#This Row],[월]:[차주 월]])</f>
        <v>0</v>
      </c>
    </row>
    <row r="793" spans="2:52" x14ac:dyDescent="0.3">
      <c r="B793" s="250" t="s">
        <v>2525</v>
      </c>
      <c r="C793" s="289"/>
      <c r="D793" s="33" t="s">
        <v>2526</v>
      </c>
      <c r="E793" s="34">
        <f>COUNTIF(사출계획!$E$62:$F$110,표4[[#This Row],[제품명]])</f>
        <v>0</v>
      </c>
      <c r="F793" s="126">
        <f>COUNTIF(사출계획!$E$62:$F$87,표4[[#This Row],[제품명]])</f>
        <v>0</v>
      </c>
      <c r="G793" s="126">
        <f>COUNTIF(사출계획!$E$88:$F$110,표4[[#This Row],[제품명]])</f>
        <v>0</v>
      </c>
      <c r="H793" s="34">
        <f>COUNTIF(사출계획!$G$62:$H$110,표4[[#This Row],[제품명]])</f>
        <v>0</v>
      </c>
      <c r="I793" s="128">
        <f>COUNTIF(사출계획!$G$62:$H$87,표4[[#This Row],[제품명]])</f>
        <v>0</v>
      </c>
      <c r="J793" s="128">
        <f>COUNTIF(사출계획!$G$88:$H$110,표4[[#This Row],[제품명]])</f>
        <v>0</v>
      </c>
      <c r="K793" s="34">
        <f>COUNTIF(사출계획!$I$62:$J$110,표4[[#This Row],[제품명]])</f>
        <v>0</v>
      </c>
      <c r="L793" s="126">
        <f>COUNTIF(사출계획!$I$62:$J$87,표4[[#This Row],[제품명]])</f>
        <v>0</v>
      </c>
      <c r="M793" s="126">
        <f>COUNTIF(사출계획!$I$88:$J$110,표4[[#This Row],[제품명]])</f>
        <v>0</v>
      </c>
      <c r="N793" s="129">
        <f>COUNTIF(사출계획!$K$62:$L$110,표4[[#This Row],[제품명]])</f>
        <v>0</v>
      </c>
      <c r="O793" s="126">
        <f>COUNTIF(사출계획!$K$62:$L$87,표4[[#This Row],[제품명]])</f>
        <v>0</v>
      </c>
      <c r="P793" s="126">
        <f>COUNTIF(사출계획!$K$88:$L$110,표4[[#This Row],[제품명]])</f>
        <v>0</v>
      </c>
      <c r="Q793" s="130">
        <f>COUNTIF(사출계획!$M$62:$N$110,표4[[#This Row],[제품명]])</f>
        <v>0</v>
      </c>
      <c r="R793" s="126">
        <f>COUNTIF(사출계획!$M$62:$N$87,표4[[#This Row],[제품명]])</f>
        <v>0</v>
      </c>
      <c r="S793" s="126">
        <f>COUNTIF(사출계획!$M$88:$N$110,표4[[#This Row],[제품명]])</f>
        <v>0</v>
      </c>
      <c r="T793" s="34">
        <f>COUNTIF(사출계획!$O$62:$P$110,표4[[#This Row],[제품명]])</f>
        <v>0</v>
      </c>
      <c r="U793" s="126">
        <f>COUNTIF(사출계획!$O$62:$P$87,표4[[#This Row],[제품명]])</f>
        <v>0</v>
      </c>
      <c r="V793" s="126">
        <f>COUNTIF(사출계획!$O$88:$P$110,표4[[#This Row],[제품명]])</f>
        <v>0</v>
      </c>
      <c r="W793" s="34">
        <f>COUNTIF(사출계획!$Q$62:$R$110,표4[[#This Row],[제품명]])</f>
        <v>0</v>
      </c>
      <c r="X793" s="126">
        <f>COUNTIF(사출계획!$Q$62:$R$87,표4[[#This Row],[제품명]])</f>
        <v>0</v>
      </c>
      <c r="Y793" s="126">
        <f>COUNTIF(사출계획!$Q$88:$R$110,표4[[#This Row],[제품명]])</f>
        <v>0</v>
      </c>
      <c r="Z793" s="34">
        <f>COUNTIF(사출계획!$S$62:$T$110,표4[[#This Row],[제품명]])</f>
        <v>0</v>
      </c>
      <c r="AA793" s="126"/>
      <c r="AB793" s="126"/>
      <c r="AC793" s="348" t="s">
        <v>3353</v>
      </c>
      <c r="AD793" s="129">
        <f>SUMIF(표4[잉크명],표5[[#This Row],[잉크]],표4[월])</f>
        <v>0</v>
      </c>
      <c r="AE793" s="131">
        <f>SUMIF(표4[잉크명],표5[[#This Row],[잉크]],표4[월-3층])</f>
        <v>0</v>
      </c>
      <c r="AF793" s="131">
        <f>SUMIF(표4[잉크명],표5[[#This Row],[잉크]],표4[월-1층])</f>
        <v>0</v>
      </c>
      <c r="AG793" s="133">
        <f>SUMIF(표4[잉크명],표5[[#This Row],[잉크]],표4[화])</f>
        <v>0</v>
      </c>
      <c r="AH793" s="131">
        <f>SUMIF(표4[잉크명],표5[[#This Row],[잉크]],표4[화-3층])</f>
        <v>0</v>
      </c>
      <c r="AI793" s="131">
        <f>SUMIF(표4[잉크명],표5[[#This Row],[잉크]],표4[화-1층])</f>
        <v>0</v>
      </c>
      <c r="AJ793" s="130">
        <f>SUMIF(표4[잉크명],표5[[#This Row],[잉크]],표4[수])</f>
        <v>0</v>
      </c>
      <c r="AK793" s="131">
        <f>SUMIF(표4[잉크명],표5[[#This Row],[잉크]],표4[수-3층])</f>
        <v>0</v>
      </c>
      <c r="AL793" s="131">
        <f>SUMIF(표4[잉크명],표5[[#This Row],[잉크]],표4[수-1층])</f>
        <v>0</v>
      </c>
      <c r="AM793" s="54">
        <f>SUMIF(표4[잉크명],표5[[#This Row],[잉크]],표4[목])</f>
        <v>0</v>
      </c>
      <c r="AN793" s="131">
        <f>SUMIF(표4[잉크명],표5[[#This Row],[잉크]],표4[목-3층])</f>
        <v>0</v>
      </c>
      <c r="AO793" s="131">
        <f>SUMIF(표4[잉크명],표5[[#This Row],[잉크]],표4[목-1층])</f>
        <v>0</v>
      </c>
      <c r="AP793" s="54">
        <f>SUMIF(표4[잉크명],표5[[#This Row],[잉크]],표4[금])</f>
        <v>0</v>
      </c>
      <c r="AQ793" s="131">
        <f>SUMIF(표4[잉크명],표5[[#This Row],[잉크]],표4[금-3층])</f>
        <v>0</v>
      </c>
      <c r="AR793" s="131">
        <f>SUMIF(표4[잉크명],표5[[#This Row],[잉크]],표4[금-1층])</f>
        <v>0</v>
      </c>
      <c r="AS793" s="54">
        <f>SUMIF(표4[잉크명],표5[[#This Row],[잉크]],표4[토])</f>
        <v>0</v>
      </c>
      <c r="AT793" s="131">
        <f>SUMIF(표4[잉크명],표5[[#This Row],[잉크]],표4[토-3층])</f>
        <v>0</v>
      </c>
      <c r="AU793" s="131">
        <f>SUMIF(표4[잉크명],표5[[#This Row],[잉크]],표4[토-1층])</f>
        <v>0</v>
      </c>
      <c r="AV793" s="54">
        <f>SUMIF(표4[잉크명],표5[[#This Row],[잉크]],표4[일])</f>
        <v>0</v>
      </c>
      <c r="AW793" s="131">
        <f>SUMIF(표4[잉크명],표5[[#This Row],[잉크]],표4[일-3층])</f>
        <v>0</v>
      </c>
      <c r="AX793" s="131">
        <f>SUMIF(표4[잉크명],표5[[#This Row],[잉크]],표4[일-1층])</f>
        <v>0</v>
      </c>
      <c r="AY793" s="54">
        <f>SUMIF(표4[잉크명],표5[[#This Row],[잉크]],표4[차주 월])</f>
        <v>0</v>
      </c>
      <c r="AZ793" s="54">
        <f>SUM(표5[[#This Row],[월]:[차주 월]])</f>
        <v>0</v>
      </c>
    </row>
    <row r="794" spans="2:52" x14ac:dyDescent="0.3">
      <c r="B794" s="251" t="s">
        <v>2525</v>
      </c>
      <c r="C794" s="289"/>
      <c r="D794" s="261" t="s">
        <v>2527</v>
      </c>
      <c r="E794" s="54">
        <f>COUNTIF(사출계획!$E$62:$F$110,표4[[#This Row],[제품명]])</f>
        <v>0</v>
      </c>
      <c r="F794" s="131">
        <f>COUNTIF(사출계획!$E$62:$F$87,표4[[#This Row],[제품명]])</f>
        <v>0</v>
      </c>
      <c r="G794" s="131">
        <f>COUNTIF(사출계획!$E$88:$F$110,표4[[#This Row],[제품명]])</f>
        <v>0</v>
      </c>
      <c r="H794" s="54">
        <f>COUNTIF(사출계획!$G$62:$H$110,표4[[#This Row],[제품명]])</f>
        <v>0</v>
      </c>
      <c r="I794" s="132">
        <f>COUNTIF(사출계획!$G$62:$H$87,표4[[#This Row],[제품명]])</f>
        <v>0</v>
      </c>
      <c r="J794" s="132">
        <f>COUNTIF(사출계획!$G$88:$H$110,표4[[#This Row],[제품명]])</f>
        <v>0</v>
      </c>
      <c r="K794" s="54">
        <f>COUNTIF(사출계획!$I$62:$J$110,표4[[#This Row],[제품명]])</f>
        <v>0</v>
      </c>
      <c r="L794" s="131">
        <f>COUNTIF(사출계획!$I$62:$J$87,표4[[#This Row],[제품명]])</f>
        <v>0</v>
      </c>
      <c r="M794" s="131">
        <f>COUNTIF(사출계획!$I$88:$J$110,표4[[#This Row],[제품명]])</f>
        <v>0</v>
      </c>
      <c r="N794" s="129">
        <f>COUNTIF(사출계획!$K$62:$L$110,표4[[#This Row],[제품명]])</f>
        <v>0</v>
      </c>
      <c r="O794" s="131">
        <f>COUNTIF(사출계획!$K$62:$L$87,표4[[#This Row],[제품명]])</f>
        <v>0</v>
      </c>
      <c r="P794" s="131">
        <f>COUNTIF(사출계획!$K$88:$L$110,표4[[#This Row],[제품명]])</f>
        <v>0</v>
      </c>
      <c r="Q794" s="130">
        <f>COUNTIF(사출계획!$M$62:$N$110,표4[[#This Row],[제품명]])</f>
        <v>0</v>
      </c>
      <c r="R794" s="131">
        <f>COUNTIF(사출계획!$M$62:$N$87,표4[[#This Row],[제품명]])</f>
        <v>0</v>
      </c>
      <c r="S794" s="131">
        <f>COUNTIF(사출계획!$M$88:$N$110,표4[[#This Row],[제품명]])</f>
        <v>0</v>
      </c>
      <c r="T794" s="54">
        <f>COUNTIF(사출계획!$O$62:$P$110,표4[[#This Row],[제품명]])</f>
        <v>0</v>
      </c>
      <c r="U794" s="131">
        <f>COUNTIF(사출계획!$O$62:$P$87,표4[[#This Row],[제품명]])</f>
        <v>0</v>
      </c>
      <c r="V794" s="131">
        <f>COUNTIF(사출계획!$O$88:$P$110,표4[[#This Row],[제품명]])</f>
        <v>0</v>
      </c>
      <c r="W794" s="54">
        <f>COUNTIF(사출계획!$Q$62:$R$110,표4[[#This Row],[제품명]])</f>
        <v>0</v>
      </c>
      <c r="X794" s="131">
        <f>COUNTIF(사출계획!$Q$62:$R$87,표4[[#This Row],[제품명]])</f>
        <v>0</v>
      </c>
      <c r="Y794" s="131">
        <f>COUNTIF(사출계획!$Q$88:$R$110,표4[[#This Row],[제품명]])</f>
        <v>0</v>
      </c>
      <c r="Z794" s="54">
        <f>COUNTIF(사출계획!$S$62:$T$110,표4[[#This Row],[제품명]])</f>
        <v>0</v>
      </c>
      <c r="AA794" s="131"/>
      <c r="AB794" s="126"/>
      <c r="AC794" s="348" t="s">
        <v>3351</v>
      </c>
      <c r="AD794" s="129">
        <f>SUMIF(표4[잉크명],표5[[#This Row],[잉크]],표4[월])</f>
        <v>0</v>
      </c>
      <c r="AE794" s="131">
        <f>SUMIF(표4[잉크명],표5[[#This Row],[잉크]],표4[월-3층])</f>
        <v>0</v>
      </c>
      <c r="AF794" s="131">
        <f>SUMIF(표4[잉크명],표5[[#This Row],[잉크]],표4[월-1층])</f>
        <v>0</v>
      </c>
      <c r="AG794" s="133">
        <f>SUMIF(표4[잉크명],표5[[#This Row],[잉크]],표4[화])</f>
        <v>0</v>
      </c>
      <c r="AH794" s="131">
        <f>SUMIF(표4[잉크명],표5[[#This Row],[잉크]],표4[화-3층])</f>
        <v>0</v>
      </c>
      <c r="AI794" s="131">
        <f>SUMIF(표4[잉크명],표5[[#This Row],[잉크]],표4[화-1층])</f>
        <v>0</v>
      </c>
      <c r="AJ794" s="130">
        <f>SUMIF(표4[잉크명],표5[[#This Row],[잉크]],표4[수])</f>
        <v>0</v>
      </c>
      <c r="AK794" s="131">
        <f>SUMIF(표4[잉크명],표5[[#This Row],[잉크]],표4[수-3층])</f>
        <v>0</v>
      </c>
      <c r="AL794" s="131">
        <f>SUMIF(표4[잉크명],표5[[#This Row],[잉크]],표4[수-1층])</f>
        <v>0</v>
      </c>
      <c r="AM794" s="54">
        <f>SUMIF(표4[잉크명],표5[[#This Row],[잉크]],표4[목])</f>
        <v>0</v>
      </c>
      <c r="AN794" s="131">
        <f>SUMIF(표4[잉크명],표5[[#This Row],[잉크]],표4[목-3층])</f>
        <v>0</v>
      </c>
      <c r="AO794" s="131">
        <f>SUMIF(표4[잉크명],표5[[#This Row],[잉크]],표4[목-1층])</f>
        <v>0</v>
      </c>
      <c r="AP794" s="54">
        <f>SUMIF(표4[잉크명],표5[[#This Row],[잉크]],표4[금])</f>
        <v>0</v>
      </c>
      <c r="AQ794" s="131">
        <f>SUMIF(표4[잉크명],표5[[#This Row],[잉크]],표4[금-3층])</f>
        <v>0</v>
      </c>
      <c r="AR794" s="131">
        <f>SUMIF(표4[잉크명],표5[[#This Row],[잉크]],표4[금-1층])</f>
        <v>0</v>
      </c>
      <c r="AS794" s="54">
        <f>SUMIF(표4[잉크명],표5[[#This Row],[잉크]],표4[토])</f>
        <v>0</v>
      </c>
      <c r="AT794" s="131">
        <f>SUMIF(표4[잉크명],표5[[#This Row],[잉크]],표4[토-3층])</f>
        <v>0</v>
      </c>
      <c r="AU794" s="131">
        <f>SUMIF(표4[잉크명],표5[[#This Row],[잉크]],표4[토-1층])</f>
        <v>0</v>
      </c>
      <c r="AV794" s="54">
        <f>SUMIF(표4[잉크명],표5[[#This Row],[잉크]],표4[일])</f>
        <v>0</v>
      </c>
      <c r="AW794" s="131">
        <f>SUMIF(표4[잉크명],표5[[#This Row],[잉크]],표4[일-3층])</f>
        <v>0</v>
      </c>
      <c r="AX794" s="131">
        <f>SUMIF(표4[잉크명],표5[[#This Row],[잉크]],표4[일-1층])</f>
        <v>0</v>
      </c>
      <c r="AY794" s="54">
        <f>SUMIF(표4[잉크명],표5[[#This Row],[잉크]],표4[차주 월])</f>
        <v>0</v>
      </c>
      <c r="AZ794" s="54">
        <f>SUM(표5[[#This Row],[월]:[차주 월]])</f>
        <v>0</v>
      </c>
    </row>
    <row r="795" spans="2:52" x14ac:dyDescent="0.3">
      <c r="B795" s="187" t="s">
        <v>3620</v>
      </c>
      <c r="C795" s="286"/>
      <c r="D795" s="262" t="s">
        <v>2538</v>
      </c>
      <c r="E795" s="54">
        <f>COUNTIF(사출계획!$E$62:$F$110,표4[[#This Row],[제품명]])</f>
        <v>0</v>
      </c>
      <c r="F795" s="131">
        <f>COUNTIF(사출계획!$E$62:$F$87,표4[[#This Row],[제품명]])</f>
        <v>0</v>
      </c>
      <c r="G795" s="131">
        <f>COUNTIF(사출계획!$E$88:$F$110,표4[[#This Row],[제품명]])</f>
        <v>0</v>
      </c>
      <c r="H795" s="54">
        <f>COUNTIF(사출계획!$G$62:$H$110,표4[[#This Row],[제품명]])</f>
        <v>0</v>
      </c>
      <c r="I795" s="132">
        <f>COUNTIF(사출계획!$G$62:$H$87,표4[[#This Row],[제품명]])</f>
        <v>0</v>
      </c>
      <c r="J795" s="132">
        <f>COUNTIF(사출계획!$G$88:$H$110,표4[[#This Row],[제품명]])</f>
        <v>0</v>
      </c>
      <c r="K795" s="54">
        <f>COUNTIF(사출계획!$I$62:$J$110,표4[[#This Row],[제품명]])</f>
        <v>0</v>
      </c>
      <c r="L795" s="131">
        <f>COUNTIF(사출계획!$I$62:$J$87,표4[[#This Row],[제품명]])</f>
        <v>0</v>
      </c>
      <c r="M795" s="131">
        <f>COUNTIF(사출계획!$I$88:$J$110,표4[[#This Row],[제품명]])</f>
        <v>0</v>
      </c>
      <c r="N795" s="129">
        <f>COUNTIF(사출계획!$K$62:$L$110,표4[[#This Row],[제품명]])</f>
        <v>0</v>
      </c>
      <c r="O795" s="131">
        <f>COUNTIF(사출계획!$K$62:$L$87,표4[[#This Row],[제품명]])</f>
        <v>0</v>
      </c>
      <c r="P795" s="131">
        <f>COUNTIF(사출계획!$K$88:$L$110,표4[[#This Row],[제품명]])</f>
        <v>0</v>
      </c>
      <c r="Q795" s="130">
        <f>COUNTIF(사출계획!$M$62:$N$110,표4[[#This Row],[제품명]])</f>
        <v>0</v>
      </c>
      <c r="R795" s="131">
        <f>COUNTIF(사출계획!$M$62:$N$87,표4[[#This Row],[제품명]])</f>
        <v>0</v>
      </c>
      <c r="S795" s="131">
        <f>COUNTIF(사출계획!$M$88:$N$110,표4[[#This Row],[제품명]])</f>
        <v>0</v>
      </c>
      <c r="T795" s="54">
        <f>COUNTIF(사출계획!$O$62:$P$110,표4[[#This Row],[제품명]])</f>
        <v>0</v>
      </c>
      <c r="U795" s="131">
        <f>COUNTIF(사출계획!$O$62:$P$87,표4[[#This Row],[제품명]])</f>
        <v>0</v>
      </c>
      <c r="V795" s="131">
        <f>COUNTIF(사출계획!$O$88:$P$110,표4[[#This Row],[제품명]])</f>
        <v>0</v>
      </c>
      <c r="W795" s="54">
        <f>COUNTIF(사출계획!$Q$62:$R$110,표4[[#This Row],[제품명]])</f>
        <v>0</v>
      </c>
      <c r="X795" s="131">
        <f>COUNTIF(사출계획!$Q$62:$R$87,표4[[#This Row],[제품명]])</f>
        <v>0</v>
      </c>
      <c r="Y795" s="131">
        <f>COUNTIF(사출계획!$Q$88:$R$110,표4[[#This Row],[제품명]])</f>
        <v>0</v>
      </c>
      <c r="Z795" s="54">
        <f>COUNTIF(사출계획!$S$62:$T$110,표4[[#This Row],[제품명]])</f>
        <v>0</v>
      </c>
      <c r="AA795" s="131"/>
      <c r="AB795" s="126"/>
      <c r="AC795" s="348" t="s">
        <v>3363</v>
      </c>
      <c r="AD795" s="129">
        <f>SUMIF(표4[잉크명],표5[[#This Row],[잉크]],표4[월])</f>
        <v>0</v>
      </c>
      <c r="AE795" s="131">
        <f>SUMIF(표4[잉크명],표5[[#This Row],[잉크]],표4[월-3층])</f>
        <v>0</v>
      </c>
      <c r="AF795" s="131">
        <f>SUMIF(표4[잉크명],표5[[#This Row],[잉크]],표4[월-1층])</f>
        <v>0</v>
      </c>
      <c r="AG795" s="133">
        <f>SUMIF(표4[잉크명],표5[[#This Row],[잉크]],표4[화])</f>
        <v>0</v>
      </c>
      <c r="AH795" s="131">
        <f>SUMIF(표4[잉크명],표5[[#This Row],[잉크]],표4[화-3층])</f>
        <v>0</v>
      </c>
      <c r="AI795" s="131">
        <f>SUMIF(표4[잉크명],표5[[#This Row],[잉크]],표4[화-1층])</f>
        <v>0</v>
      </c>
      <c r="AJ795" s="130">
        <f>SUMIF(표4[잉크명],표5[[#This Row],[잉크]],표4[수])</f>
        <v>0</v>
      </c>
      <c r="AK795" s="131">
        <f>SUMIF(표4[잉크명],표5[[#This Row],[잉크]],표4[수-3층])</f>
        <v>0</v>
      </c>
      <c r="AL795" s="131">
        <f>SUMIF(표4[잉크명],표5[[#This Row],[잉크]],표4[수-1층])</f>
        <v>0</v>
      </c>
      <c r="AM795" s="54">
        <f>SUMIF(표4[잉크명],표5[[#This Row],[잉크]],표4[목])</f>
        <v>0</v>
      </c>
      <c r="AN795" s="131">
        <f>SUMIF(표4[잉크명],표5[[#This Row],[잉크]],표4[목-3층])</f>
        <v>0</v>
      </c>
      <c r="AO795" s="131">
        <f>SUMIF(표4[잉크명],표5[[#This Row],[잉크]],표4[목-1층])</f>
        <v>0</v>
      </c>
      <c r="AP795" s="54">
        <f>SUMIF(표4[잉크명],표5[[#This Row],[잉크]],표4[금])</f>
        <v>0</v>
      </c>
      <c r="AQ795" s="131">
        <f>SUMIF(표4[잉크명],표5[[#This Row],[잉크]],표4[금-3층])</f>
        <v>0</v>
      </c>
      <c r="AR795" s="131">
        <f>SUMIF(표4[잉크명],표5[[#This Row],[잉크]],표4[금-1층])</f>
        <v>0</v>
      </c>
      <c r="AS795" s="54">
        <f>SUMIF(표4[잉크명],표5[[#This Row],[잉크]],표4[토])</f>
        <v>0</v>
      </c>
      <c r="AT795" s="131">
        <f>SUMIF(표4[잉크명],표5[[#This Row],[잉크]],표4[토-3층])</f>
        <v>0</v>
      </c>
      <c r="AU795" s="131">
        <f>SUMIF(표4[잉크명],표5[[#This Row],[잉크]],표4[토-1층])</f>
        <v>0</v>
      </c>
      <c r="AV795" s="54">
        <f>SUMIF(표4[잉크명],표5[[#This Row],[잉크]],표4[일])</f>
        <v>0</v>
      </c>
      <c r="AW795" s="131">
        <f>SUMIF(표4[잉크명],표5[[#This Row],[잉크]],표4[일-3층])</f>
        <v>0</v>
      </c>
      <c r="AX795" s="131">
        <f>SUMIF(표4[잉크명],표5[[#This Row],[잉크]],표4[일-1층])</f>
        <v>0</v>
      </c>
      <c r="AY795" s="54">
        <f>SUMIF(표4[잉크명],표5[[#This Row],[잉크]],표4[차주 월])</f>
        <v>0</v>
      </c>
      <c r="AZ795" s="54">
        <f>SUM(표5[[#This Row],[월]:[차주 월]])</f>
        <v>0</v>
      </c>
    </row>
    <row r="796" spans="2:52" x14ac:dyDescent="0.3">
      <c r="B796" s="263" t="s">
        <v>2542</v>
      </c>
      <c r="C796" s="286"/>
      <c r="D796" s="263" t="s">
        <v>3687</v>
      </c>
      <c r="E796" s="54">
        <f>COUNTIF(사출계획!$E$62:$F$110,표4[[#This Row],[제품명]])</f>
        <v>0</v>
      </c>
      <c r="F796" s="131">
        <f>COUNTIF(사출계획!$E$62:$F$87,표4[[#This Row],[제품명]])</f>
        <v>0</v>
      </c>
      <c r="G796" s="131">
        <f>COUNTIF(사출계획!$E$88:$F$110,표4[[#This Row],[제품명]])</f>
        <v>0</v>
      </c>
      <c r="H796" s="54">
        <f>COUNTIF(사출계획!$G$62:$H$110,표4[[#This Row],[제품명]])</f>
        <v>0</v>
      </c>
      <c r="I796" s="132">
        <f>COUNTIF(사출계획!$G$62:$H$87,표4[[#This Row],[제품명]])</f>
        <v>0</v>
      </c>
      <c r="J796" s="132">
        <f>COUNTIF(사출계획!$G$88:$H$110,표4[[#This Row],[제품명]])</f>
        <v>0</v>
      </c>
      <c r="K796" s="54">
        <f>COUNTIF(사출계획!$I$62:$J$110,표4[[#This Row],[제품명]])</f>
        <v>0</v>
      </c>
      <c r="L796" s="131">
        <f>COUNTIF(사출계획!$I$62:$J$87,표4[[#This Row],[제품명]])</f>
        <v>0</v>
      </c>
      <c r="M796" s="131">
        <f>COUNTIF(사출계획!$I$88:$J$110,표4[[#This Row],[제품명]])</f>
        <v>0</v>
      </c>
      <c r="N796" s="129">
        <f>COUNTIF(사출계획!$K$62:$L$110,표4[[#This Row],[제품명]])</f>
        <v>0</v>
      </c>
      <c r="O796" s="131">
        <f>COUNTIF(사출계획!$K$62:$L$87,표4[[#This Row],[제품명]])</f>
        <v>0</v>
      </c>
      <c r="P796" s="131">
        <f>COUNTIF(사출계획!$K$88:$L$110,표4[[#This Row],[제품명]])</f>
        <v>0</v>
      </c>
      <c r="Q796" s="130">
        <f>COUNTIF(사출계획!$M$62:$N$110,표4[[#This Row],[제품명]])</f>
        <v>0</v>
      </c>
      <c r="R796" s="131">
        <f>COUNTIF(사출계획!$M$62:$N$87,표4[[#This Row],[제품명]])</f>
        <v>0</v>
      </c>
      <c r="S796" s="131">
        <f>COUNTIF(사출계획!$M$88:$N$110,표4[[#This Row],[제품명]])</f>
        <v>0</v>
      </c>
      <c r="T796" s="54">
        <f>COUNTIF(사출계획!$O$62:$P$110,표4[[#This Row],[제품명]])</f>
        <v>0</v>
      </c>
      <c r="U796" s="131">
        <f>COUNTIF(사출계획!$O$62:$P$87,표4[[#This Row],[제품명]])</f>
        <v>0</v>
      </c>
      <c r="V796" s="131">
        <f>COUNTIF(사출계획!$O$88:$P$110,표4[[#This Row],[제품명]])</f>
        <v>0</v>
      </c>
      <c r="W796" s="54">
        <f>COUNTIF(사출계획!$Q$62:$R$110,표4[[#This Row],[제품명]])</f>
        <v>0</v>
      </c>
      <c r="X796" s="131">
        <f>COUNTIF(사출계획!$Q$62:$R$87,표4[[#This Row],[제품명]])</f>
        <v>0</v>
      </c>
      <c r="Y796" s="131">
        <f>COUNTIF(사출계획!$Q$88:$R$110,표4[[#This Row],[제품명]])</f>
        <v>0</v>
      </c>
      <c r="Z796" s="54">
        <f>COUNTIF(사출계획!$S$62:$T$110,표4[[#This Row],[제품명]])</f>
        <v>0</v>
      </c>
      <c r="AA796" s="131"/>
      <c r="AB796" s="126"/>
      <c r="AC796" s="348" t="s">
        <v>3361</v>
      </c>
      <c r="AD796" s="129">
        <f>SUMIF(표4[잉크명],표5[[#This Row],[잉크]],표4[월])</f>
        <v>0</v>
      </c>
      <c r="AE796" s="131">
        <f>SUMIF(표4[잉크명],표5[[#This Row],[잉크]],표4[월-3층])</f>
        <v>0</v>
      </c>
      <c r="AF796" s="131">
        <f>SUMIF(표4[잉크명],표5[[#This Row],[잉크]],표4[월-1층])</f>
        <v>0</v>
      </c>
      <c r="AG796" s="133">
        <f>SUMIF(표4[잉크명],표5[[#This Row],[잉크]],표4[화])</f>
        <v>0</v>
      </c>
      <c r="AH796" s="131">
        <f>SUMIF(표4[잉크명],표5[[#This Row],[잉크]],표4[화-3층])</f>
        <v>0</v>
      </c>
      <c r="AI796" s="131">
        <f>SUMIF(표4[잉크명],표5[[#This Row],[잉크]],표4[화-1층])</f>
        <v>0</v>
      </c>
      <c r="AJ796" s="130">
        <f>SUMIF(표4[잉크명],표5[[#This Row],[잉크]],표4[수])</f>
        <v>0</v>
      </c>
      <c r="AK796" s="131">
        <f>SUMIF(표4[잉크명],표5[[#This Row],[잉크]],표4[수-3층])</f>
        <v>0</v>
      </c>
      <c r="AL796" s="131">
        <f>SUMIF(표4[잉크명],표5[[#This Row],[잉크]],표4[수-1층])</f>
        <v>0</v>
      </c>
      <c r="AM796" s="54">
        <f>SUMIF(표4[잉크명],표5[[#This Row],[잉크]],표4[목])</f>
        <v>0</v>
      </c>
      <c r="AN796" s="131">
        <f>SUMIF(표4[잉크명],표5[[#This Row],[잉크]],표4[목-3층])</f>
        <v>0</v>
      </c>
      <c r="AO796" s="131">
        <f>SUMIF(표4[잉크명],표5[[#This Row],[잉크]],표4[목-1층])</f>
        <v>0</v>
      </c>
      <c r="AP796" s="54">
        <f>SUMIF(표4[잉크명],표5[[#This Row],[잉크]],표4[금])</f>
        <v>0</v>
      </c>
      <c r="AQ796" s="131">
        <f>SUMIF(표4[잉크명],표5[[#This Row],[잉크]],표4[금-3층])</f>
        <v>0</v>
      </c>
      <c r="AR796" s="131">
        <f>SUMIF(표4[잉크명],표5[[#This Row],[잉크]],표4[금-1층])</f>
        <v>0</v>
      </c>
      <c r="AS796" s="54">
        <f>SUMIF(표4[잉크명],표5[[#This Row],[잉크]],표4[토])</f>
        <v>0</v>
      </c>
      <c r="AT796" s="131">
        <f>SUMIF(표4[잉크명],표5[[#This Row],[잉크]],표4[토-3층])</f>
        <v>0</v>
      </c>
      <c r="AU796" s="131">
        <f>SUMIF(표4[잉크명],표5[[#This Row],[잉크]],표4[토-1층])</f>
        <v>0</v>
      </c>
      <c r="AV796" s="54">
        <f>SUMIF(표4[잉크명],표5[[#This Row],[잉크]],표4[일])</f>
        <v>0</v>
      </c>
      <c r="AW796" s="131">
        <f>SUMIF(표4[잉크명],표5[[#This Row],[잉크]],표4[일-3층])</f>
        <v>0</v>
      </c>
      <c r="AX796" s="131">
        <f>SUMIF(표4[잉크명],표5[[#This Row],[잉크]],표4[일-1층])</f>
        <v>0</v>
      </c>
      <c r="AY796" s="54">
        <f>SUMIF(표4[잉크명],표5[[#This Row],[잉크]],표4[차주 월])</f>
        <v>0</v>
      </c>
      <c r="AZ796" s="54">
        <f>SUM(표5[[#This Row],[월]:[차주 월]])</f>
        <v>0</v>
      </c>
    </row>
    <row r="797" spans="2:52" x14ac:dyDescent="0.3">
      <c r="B797" s="263" t="s">
        <v>2543</v>
      </c>
      <c r="C797" s="286"/>
      <c r="D797" s="263" t="s">
        <v>3686</v>
      </c>
      <c r="E797" s="54">
        <f>COUNTIF(사출계획!$E$62:$F$110,표4[[#This Row],[제품명]])</f>
        <v>0</v>
      </c>
      <c r="F797" s="131">
        <f>COUNTIF(사출계획!$E$62:$F$87,표4[[#This Row],[제품명]])</f>
        <v>0</v>
      </c>
      <c r="G797" s="131">
        <f>COUNTIF(사출계획!$E$88:$F$110,표4[[#This Row],[제품명]])</f>
        <v>0</v>
      </c>
      <c r="H797" s="54">
        <f>COUNTIF(사출계획!$G$62:$H$110,표4[[#This Row],[제품명]])</f>
        <v>0</v>
      </c>
      <c r="I797" s="132">
        <f>COUNTIF(사출계획!$G$62:$H$87,표4[[#This Row],[제품명]])</f>
        <v>0</v>
      </c>
      <c r="J797" s="132">
        <f>COUNTIF(사출계획!$G$88:$H$110,표4[[#This Row],[제품명]])</f>
        <v>0</v>
      </c>
      <c r="K797" s="54">
        <f>COUNTIF(사출계획!$I$62:$J$110,표4[[#This Row],[제품명]])</f>
        <v>0</v>
      </c>
      <c r="L797" s="131">
        <f>COUNTIF(사출계획!$I$62:$J$87,표4[[#This Row],[제품명]])</f>
        <v>0</v>
      </c>
      <c r="M797" s="131">
        <f>COUNTIF(사출계획!$I$88:$J$110,표4[[#This Row],[제품명]])</f>
        <v>0</v>
      </c>
      <c r="N797" s="129">
        <f>COUNTIF(사출계획!$K$62:$L$110,표4[[#This Row],[제품명]])</f>
        <v>0</v>
      </c>
      <c r="O797" s="131">
        <f>COUNTIF(사출계획!$K$62:$L$87,표4[[#This Row],[제품명]])</f>
        <v>0</v>
      </c>
      <c r="P797" s="131">
        <f>COUNTIF(사출계획!$K$88:$L$110,표4[[#This Row],[제품명]])</f>
        <v>0</v>
      </c>
      <c r="Q797" s="130">
        <f>COUNTIF(사출계획!$M$62:$N$110,표4[[#This Row],[제품명]])</f>
        <v>0</v>
      </c>
      <c r="R797" s="131">
        <f>COUNTIF(사출계획!$M$62:$N$87,표4[[#This Row],[제품명]])</f>
        <v>0</v>
      </c>
      <c r="S797" s="131">
        <f>COUNTIF(사출계획!$M$88:$N$110,표4[[#This Row],[제품명]])</f>
        <v>0</v>
      </c>
      <c r="T797" s="54">
        <f>COUNTIF(사출계획!$O$62:$P$110,표4[[#This Row],[제품명]])</f>
        <v>0</v>
      </c>
      <c r="U797" s="131">
        <f>COUNTIF(사출계획!$O$62:$P$87,표4[[#This Row],[제품명]])</f>
        <v>0</v>
      </c>
      <c r="V797" s="131">
        <f>COUNTIF(사출계획!$O$88:$P$110,표4[[#This Row],[제품명]])</f>
        <v>0</v>
      </c>
      <c r="W797" s="54">
        <f>COUNTIF(사출계획!$Q$62:$R$110,표4[[#This Row],[제품명]])</f>
        <v>0</v>
      </c>
      <c r="X797" s="131">
        <f>COUNTIF(사출계획!$Q$62:$R$87,표4[[#This Row],[제품명]])</f>
        <v>0</v>
      </c>
      <c r="Y797" s="131">
        <f>COUNTIF(사출계획!$Q$88:$R$110,표4[[#This Row],[제품명]])</f>
        <v>0</v>
      </c>
      <c r="Z797" s="54">
        <f>COUNTIF(사출계획!$S$62:$T$110,표4[[#This Row],[제품명]])</f>
        <v>0</v>
      </c>
      <c r="AA797" s="131"/>
      <c r="AB797" s="126"/>
      <c r="AC797" s="348" t="s">
        <v>3362</v>
      </c>
      <c r="AD797" s="129">
        <f>SUMIF(표4[잉크명],표5[[#This Row],[잉크]],표4[월])</f>
        <v>0</v>
      </c>
      <c r="AE797" s="131">
        <f>SUMIF(표4[잉크명],표5[[#This Row],[잉크]],표4[월-3층])</f>
        <v>0</v>
      </c>
      <c r="AF797" s="131">
        <f>SUMIF(표4[잉크명],표5[[#This Row],[잉크]],표4[월-1층])</f>
        <v>0</v>
      </c>
      <c r="AG797" s="133">
        <f>SUMIF(표4[잉크명],표5[[#This Row],[잉크]],표4[화])</f>
        <v>0</v>
      </c>
      <c r="AH797" s="131">
        <f>SUMIF(표4[잉크명],표5[[#This Row],[잉크]],표4[화-3층])</f>
        <v>0</v>
      </c>
      <c r="AI797" s="131">
        <f>SUMIF(표4[잉크명],표5[[#This Row],[잉크]],표4[화-1층])</f>
        <v>0</v>
      </c>
      <c r="AJ797" s="130">
        <f>SUMIF(표4[잉크명],표5[[#This Row],[잉크]],표4[수])</f>
        <v>0</v>
      </c>
      <c r="AK797" s="131">
        <f>SUMIF(표4[잉크명],표5[[#This Row],[잉크]],표4[수-3층])</f>
        <v>0</v>
      </c>
      <c r="AL797" s="131">
        <f>SUMIF(표4[잉크명],표5[[#This Row],[잉크]],표4[수-1층])</f>
        <v>0</v>
      </c>
      <c r="AM797" s="54">
        <f>SUMIF(표4[잉크명],표5[[#This Row],[잉크]],표4[목])</f>
        <v>0</v>
      </c>
      <c r="AN797" s="131">
        <f>SUMIF(표4[잉크명],표5[[#This Row],[잉크]],표4[목-3층])</f>
        <v>0</v>
      </c>
      <c r="AO797" s="131">
        <f>SUMIF(표4[잉크명],표5[[#This Row],[잉크]],표4[목-1층])</f>
        <v>0</v>
      </c>
      <c r="AP797" s="54">
        <f>SUMIF(표4[잉크명],표5[[#This Row],[잉크]],표4[금])</f>
        <v>0</v>
      </c>
      <c r="AQ797" s="131">
        <f>SUMIF(표4[잉크명],표5[[#This Row],[잉크]],표4[금-3층])</f>
        <v>0</v>
      </c>
      <c r="AR797" s="131">
        <f>SUMIF(표4[잉크명],표5[[#This Row],[잉크]],표4[금-1층])</f>
        <v>0</v>
      </c>
      <c r="AS797" s="54">
        <f>SUMIF(표4[잉크명],표5[[#This Row],[잉크]],표4[토])</f>
        <v>0</v>
      </c>
      <c r="AT797" s="131">
        <f>SUMIF(표4[잉크명],표5[[#This Row],[잉크]],표4[토-3층])</f>
        <v>0</v>
      </c>
      <c r="AU797" s="131">
        <f>SUMIF(표4[잉크명],표5[[#This Row],[잉크]],표4[토-1층])</f>
        <v>0</v>
      </c>
      <c r="AV797" s="54">
        <f>SUMIF(표4[잉크명],표5[[#This Row],[잉크]],표4[일])</f>
        <v>0</v>
      </c>
      <c r="AW797" s="131">
        <f>SUMIF(표4[잉크명],표5[[#This Row],[잉크]],표4[일-3층])</f>
        <v>0</v>
      </c>
      <c r="AX797" s="131">
        <f>SUMIF(표4[잉크명],표5[[#This Row],[잉크]],표4[일-1층])</f>
        <v>0</v>
      </c>
      <c r="AY797" s="54">
        <f>SUMIF(표4[잉크명],표5[[#This Row],[잉크]],표4[차주 월])</f>
        <v>0</v>
      </c>
      <c r="AZ797" s="54">
        <f>SUM(표5[[#This Row],[월]:[차주 월]])</f>
        <v>0</v>
      </c>
    </row>
    <row r="798" spans="2:52" x14ac:dyDescent="0.3">
      <c r="B798" s="264" t="s">
        <v>2552</v>
      </c>
      <c r="C798" s="282"/>
      <c r="D798" s="264" t="s">
        <v>5509</v>
      </c>
      <c r="E798" s="54">
        <f>COUNTIF(사출계획!$E$62:$F$110,표4[[#This Row],[제품명]])</f>
        <v>0</v>
      </c>
      <c r="F798" s="131">
        <f>COUNTIF(사출계획!$E$62:$F$87,표4[[#This Row],[제품명]])</f>
        <v>0</v>
      </c>
      <c r="G798" s="131">
        <f>COUNTIF(사출계획!$E$88:$F$110,표4[[#This Row],[제품명]])</f>
        <v>0</v>
      </c>
      <c r="H798" s="54">
        <f>COUNTIF(사출계획!$G$62:$H$110,표4[[#This Row],[제품명]])</f>
        <v>0</v>
      </c>
      <c r="I798" s="132">
        <f>COUNTIF(사출계획!$G$62:$H$87,표4[[#This Row],[제품명]])</f>
        <v>0</v>
      </c>
      <c r="J798" s="132">
        <f>COUNTIF(사출계획!$G$88:$H$110,표4[[#This Row],[제품명]])</f>
        <v>0</v>
      </c>
      <c r="K798" s="54">
        <f>COUNTIF(사출계획!$I$62:$J$110,표4[[#This Row],[제품명]])</f>
        <v>0</v>
      </c>
      <c r="L798" s="131">
        <f>COUNTIF(사출계획!$I$62:$J$87,표4[[#This Row],[제품명]])</f>
        <v>0</v>
      </c>
      <c r="M798" s="131">
        <f>COUNTIF(사출계획!$I$88:$J$110,표4[[#This Row],[제품명]])</f>
        <v>0</v>
      </c>
      <c r="N798" s="129">
        <f>COUNTIF(사출계획!$K$62:$L$110,표4[[#This Row],[제품명]])</f>
        <v>0</v>
      </c>
      <c r="O798" s="131">
        <f>COUNTIF(사출계획!$K$62:$L$87,표4[[#This Row],[제품명]])</f>
        <v>0</v>
      </c>
      <c r="P798" s="131">
        <f>COUNTIF(사출계획!$K$88:$L$110,표4[[#This Row],[제품명]])</f>
        <v>0</v>
      </c>
      <c r="Q798" s="130">
        <f>COUNTIF(사출계획!$M$62:$N$110,표4[[#This Row],[제품명]])</f>
        <v>0</v>
      </c>
      <c r="R798" s="131">
        <f>COUNTIF(사출계획!$M$62:$N$87,표4[[#This Row],[제품명]])</f>
        <v>0</v>
      </c>
      <c r="S798" s="131">
        <f>COUNTIF(사출계획!$M$88:$N$110,표4[[#This Row],[제품명]])</f>
        <v>0</v>
      </c>
      <c r="T798" s="54">
        <f>COUNTIF(사출계획!$O$62:$P$110,표4[[#This Row],[제품명]])</f>
        <v>0</v>
      </c>
      <c r="U798" s="131">
        <f>COUNTIF(사출계획!$O$62:$P$87,표4[[#This Row],[제품명]])</f>
        <v>0</v>
      </c>
      <c r="V798" s="131">
        <f>COUNTIF(사출계획!$O$88:$P$110,표4[[#This Row],[제품명]])</f>
        <v>0</v>
      </c>
      <c r="W798" s="54">
        <f>COUNTIF(사출계획!$Q$62:$R$110,표4[[#This Row],[제품명]])</f>
        <v>0</v>
      </c>
      <c r="X798" s="131">
        <f>COUNTIF(사출계획!$Q$62:$R$87,표4[[#This Row],[제품명]])</f>
        <v>0</v>
      </c>
      <c r="Y798" s="131">
        <f>COUNTIF(사출계획!$Q$88:$R$110,표4[[#This Row],[제품명]])</f>
        <v>0</v>
      </c>
      <c r="Z798" s="54">
        <f>COUNTIF(사출계획!$S$62:$T$110,표4[[#This Row],[제품명]])</f>
        <v>0</v>
      </c>
      <c r="AA798" s="131"/>
      <c r="AB798" s="126"/>
      <c r="AC798" s="348" t="s">
        <v>3369</v>
      </c>
      <c r="AD798" s="129">
        <f>SUMIF(표4[잉크명],표5[[#This Row],[잉크]],표4[월])</f>
        <v>0</v>
      </c>
      <c r="AE798" s="131">
        <f>SUMIF(표4[잉크명],표5[[#This Row],[잉크]],표4[월-3층])</f>
        <v>0</v>
      </c>
      <c r="AF798" s="131">
        <f>SUMIF(표4[잉크명],표5[[#This Row],[잉크]],표4[월-1층])</f>
        <v>0</v>
      </c>
      <c r="AG798" s="133">
        <f>SUMIF(표4[잉크명],표5[[#This Row],[잉크]],표4[화])</f>
        <v>0</v>
      </c>
      <c r="AH798" s="131">
        <f>SUMIF(표4[잉크명],표5[[#This Row],[잉크]],표4[화-3층])</f>
        <v>0</v>
      </c>
      <c r="AI798" s="131">
        <f>SUMIF(표4[잉크명],표5[[#This Row],[잉크]],표4[화-1층])</f>
        <v>0</v>
      </c>
      <c r="AJ798" s="130">
        <f>SUMIF(표4[잉크명],표5[[#This Row],[잉크]],표4[수])</f>
        <v>0</v>
      </c>
      <c r="AK798" s="131">
        <f>SUMIF(표4[잉크명],표5[[#This Row],[잉크]],표4[수-3층])</f>
        <v>0</v>
      </c>
      <c r="AL798" s="131">
        <f>SUMIF(표4[잉크명],표5[[#This Row],[잉크]],표4[수-1층])</f>
        <v>0</v>
      </c>
      <c r="AM798" s="54">
        <f>SUMIF(표4[잉크명],표5[[#This Row],[잉크]],표4[목])</f>
        <v>0</v>
      </c>
      <c r="AN798" s="131">
        <f>SUMIF(표4[잉크명],표5[[#This Row],[잉크]],표4[목-3층])</f>
        <v>0</v>
      </c>
      <c r="AO798" s="131">
        <f>SUMIF(표4[잉크명],표5[[#This Row],[잉크]],표4[목-1층])</f>
        <v>0</v>
      </c>
      <c r="AP798" s="54">
        <f>SUMIF(표4[잉크명],표5[[#This Row],[잉크]],표4[금])</f>
        <v>0</v>
      </c>
      <c r="AQ798" s="131">
        <f>SUMIF(표4[잉크명],표5[[#This Row],[잉크]],표4[금-3층])</f>
        <v>0</v>
      </c>
      <c r="AR798" s="131">
        <f>SUMIF(표4[잉크명],표5[[#This Row],[잉크]],표4[금-1층])</f>
        <v>0</v>
      </c>
      <c r="AS798" s="54">
        <f>SUMIF(표4[잉크명],표5[[#This Row],[잉크]],표4[토])</f>
        <v>0</v>
      </c>
      <c r="AT798" s="131">
        <f>SUMIF(표4[잉크명],표5[[#This Row],[잉크]],표4[토-3층])</f>
        <v>0</v>
      </c>
      <c r="AU798" s="131">
        <f>SUMIF(표4[잉크명],표5[[#This Row],[잉크]],표4[토-1층])</f>
        <v>0</v>
      </c>
      <c r="AV798" s="54">
        <f>SUMIF(표4[잉크명],표5[[#This Row],[잉크]],표4[일])</f>
        <v>0</v>
      </c>
      <c r="AW798" s="131">
        <f>SUMIF(표4[잉크명],표5[[#This Row],[잉크]],표4[일-3층])</f>
        <v>0</v>
      </c>
      <c r="AX798" s="131">
        <f>SUMIF(표4[잉크명],표5[[#This Row],[잉크]],표4[일-1층])</f>
        <v>0</v>
      </c>
      <c r="AY798" s="54">
        <f>SUMIF(표4[잉크명],표5[[#This Row],[잉크]],표4[차주 월])</f>
        <v>0</v>
      </c>
      <c r="AZ798" s="54">
        <f>SUM(표5[[#This Row],[월]:[차주 월]])</f>
        <v>0</v>
      </c>
    </row>
    <row r="799" spans="2:52" x14ac:dyDescent="0.3">
      <c r="B799" s="264" t="s">
        <v>2553</v>
      </c>
      <c r="C799" s="282"/>
      <c r="D799" s="264" t="s">
        <v>5493</v>
      </c>
      <c r="E799" s="54">
        <f>COUNTIF(사출계획!$E$62:$F$110,표4[[#This Row],[제품명]])</f>
        <v>0</v>
      </c>
      <c r="F799" s="131">
        <f>COUNTIF(사출계획!$E$62:$F$87,표4[[#This Row],[제품명]])</f>
        <v>0</v>
      </c>
      <c r="G799" s="131">
        <f>COUNTIF(사출계획!$E$88:$F$110,표4[[#This Row],[제품명]])</f>
        <v>0</v>
      </c>
      <c r="H799" s="54">
        <f>COUNTIF(사출계획!$G$62:$H$110,표4[[#This Row],[제품명]])</f>
        <v>0</v>
      </c>
      <c r="I799" s="132">
        <f>COUNTIF(사출계획!$G$62:$H$87,표4[[#This Row],[제품명]])</f>
        <v>0</v>
      </c>
      <c r="J799" s="132">
        <f>COUNTIF(사출계획!$G$88:$H$110,표4[[#This Row],[제품명]])</f>
        <v>0</v>
      </c>
      <c r="K799" s="54">
        <f>COUNTIF(사출계획!$I$62:$J$110,표4[[#This Row],[제품명]])</f>
        <v>0</v>
      </c>
      <c r="L799" s="131">
        <f>COUNTIF(사출계획!$I$62:$J$87,표4[[#This Row],[제품명]])</f>
        <v>0</v>
      </c>
      <c r="M799" s="131">
        <f>COUNTIF(사출계획!$I$88:$J$110,표4[[#This Row],[제품명]])</f>
        <v>0</v>
      </c>
      <c r="N799" s="129">
        <f>COUNTIF(사출계획!$K$62:$L$110,표4[[#This Row],[제품명]])</f>
        <v>0</v>
      </c>
      <c r="O799" s="131">
        <f>COUNTIF(사출계획!$K$62:$L$87,표4[[#This Row],[제품명]])</f>
        <v>0</v>
      </c>
      <c r="P799" s="131">
        <f>COUNTIF(사출계획!$K$88:$L$110,표4[[#This Row],[제품명]])</f>
        <v>0</v>
      </c>
      <c r="Q799" s="130">
        <f>COUNTIF(사출계획!$M$62:$N$110,표4[[#This Row],[제품명]])</f>
        <v>0</v>
      </c>
      <c r="R799" s="131">
        <f>COUNTIF(사출계획!$M$62:$N$87,표4[[#This Row],[제품명]])</f>
        <v>0</v>
      </c>
      <c r="S799" s="131">
        <f>COUNTIF(사출계획!$M$88:$N$110,표4[[#This Row],[제품명]])</f>
        <v>0</v>
      </c>
      <c r="T799" s="54">
        <f>COUNTIF(사출계획!$O$62:$P$110,표4[[#This Row],[제품명]])</f>
        <v>0</v>
      </c>
      <c r="U799" s="131">
        <f>COUNTIF(사출계획!$O$62:$P$87,표4[[#This Row],[제품명]])</f>
        <v>0</v>
      </c>
      <c r="V799" s="131">
        <f>COUNTIF(사출계획!$O$88:$P$110,표4[[#This Row],[제품명]])</f>
        <v>0</v>
      </c>
      <c r="W799" s="54">
        <f>COUNTIF(사출계획!$Q$62:$R$110,표4[[#This Row],[제품명]])</f>
        <v>0</v>
      </c>
      <c r="X799" s="131">
        <f>COUNTIF(사출계획!$Q$62:$R$87,표4[[#This Row],[제품명]])</f>
        <v>0</v>
      </c>
      <c r="Y799" s="131">
        <f>COUNTIF(사출계획!$Q$88:$R$110,표4[[#This Row],[제품명]])</f>
        <v>0</v>
      </c>
      <c r="Z799" s="54">
        <f>COUNTIF(사출계획!$S$62:$T$110,표4[[#This Row],[제품명]])</f>
        <v>0</v>
      </c>
      <c r="AA799" s="131"/>
      <c r="AB799" s="126"/>
      <c r="AC799" s="348" t="s">
        <v>3370</v>
      </c>
      <c r="AD799" s="129">
        <f>SUMIF(표4[잉크명],표5[[#This Row],[잉크]],표4[월])</f>
        <v>0</v>
      </c>
      <c r="AE799" s="131">
        <f>SUMIF(표4[잉크명],표5[[#This Row],[잉크]],표4[월-3층])</f>
        <v>0</v>
      </c>
      <c r="AF799" s="131">
        <f>SUMIF(표4[잉크명],표5[[#This Row],[잉크]],표4[월-1층])</f>
        <v>0</v>
      </c>
      <c r="AG799" s="133">
        <f>SUMIF(표4[잉크명],표5[[#This Row],[잉크]],표4[화])</f>
        <v>0</v>
      </c>
      <c r="AH799" s="131">
        <f>SUMIF(표4[잉크명],표5[[#This Row],[잉크]],표4[화-3층])</f>
        <v>0</v>
      </c>
      <c r="AI799" s="131">
        <f>SUMIF(표4[잉크명],표5[[#This Row],[잉크]],표4[화-1층])</f>
        <v>0</v>
      </c>
      <c r="AJ799" s="130">
        <f>SUMIF(표4[잉크명],표5[[#This Row],[잉크]],표4[수])</f>
        <v>0</v>
      </c>
      <c r="AK799" s="131">
        <f>SUMIF(표4[잉크명],표5[[#This Row],[잉크]],표4[수-3층])</f>
        <v>0</v>
      </c>
      <c r="AL799" s="131">
        <f>SUMIF(표4[잉크명],표5[[#This Row],[잉크]],표4[수-1층])</f>
        <v>0</v>
      </c>
      <c r="AM799" s="54">
        <f>SUMIF(표4[잉크명],표5[[#This Row],[잉크]],표4[목])</f>
        <v>0</v>
      </c>
      <c r="AN799" s="131">
        <f>SUMIF(표4[잉크명],표5[[#This Row],[잉크]],표4[목-3층])</f>
        <v>0</v>
      </c>
      <c r="AO799" s="131">
        <f>SUMIF(표4[잉크명],표5[[#This Row],[잉크]],표4[목-1층])</f>
        <v>0</v>
      </c>
      <c r="AP799" s="54">
        <f>SUMIF(표4[잉크명],표5[[#This Row],[잉크]],표4[금])</f>
        <v>0</v>
      </c>
      <c r="AQ799" s="131">
        <f>SUMIF(표4[잉크명],표5[[#This Row],[잉크]],표4[금-3층])</f>
        <v>0</v>
      </c>
      <c r="AR799" s="131">
        <f>SUMIF(표4[잉크명],표5[[#This Row],[잉크]],표4[금-1층])</f>
        <v>0</v>
      </c>
      <c r="AS799" s="54">
        <f>SUMIF(표4[잉크명],표5[[#This Row],[잉크]],표4[토])</f>
        <v>0</v>
      </c>
      <c r="AT799" s="131">
        <f>SUMIF(표4[잉크명],표5[[#This Row],[잉크]],표4[토-3층])</f>
        <v>0</v>
      </c>
      <c r="AU799" s="131">
        <f>SUMIF(표4[잉크명],표5[[#This Row],[잉크]],표4[토-1층])</f>
        <v>0</v>
      </c>
      <c r="AV799" s="54">
        <f>SUMIF(표4[잉크명],표5[[#This Row],[잉크]],표4[일])</f>
        <v>0</v>
      </c>
      <c r="AW799" s="131">
        <f>SUMIF(표4[잉크명],표5[[#This Row],[잉크]],표4[일-3층])</f>
        <v>0</v>
      </c>
      <c r="AX799" s="131">
        <f>SUMIF(표4[잉크명],표5[[#This Row],[잉크]],표4[일-1층])</f>
        <v>0</v>
      </c>
      <c r="AY799" s="54">
        <f>SUMIF(표4[잉크명],표5[[#This Row],[잉크]],표4[차주 월])</f>
        <v>0</v>
      </c>
      <c r="AZ799" s="54">
        <f>SUM(표5[[#This Row],[월]:[차주 월]])</f>
        <v>0</v>
      </c>
    </row>
    <row r="800" spans="2:52" x14ac:dyDescent="0.3">
      <c r="B800" s="176" t="s">
        <v>2558</v>
      </c>
      <c r="C800" s="298" t="s">
        <v>2782</v>
      </c>
      <c r="D800" s="33" t="s">
        <v>2559</v>
      </c>
      <c r="E800" s="34">
        <f>COUNTIF(사출계획!$E$62:$F$110,표4[[#This Row],[제품명]])</f>
        <v>0</v>
      </c>
      <c r="F800" s="126">
        <f>COUNTIF(사출계획!$E$62:$F$87,표4[[#This Row],[제품명]])</f>
        <v>0</v>
      </c>
      <c r="G800" s="126">
        <f>COUNTIF(사출계획!$E$88:$F$110,표4[[#This Row],[제품명]])</f>
        <v>0</v>
      </c>
      <c r="H800" s="34">
        <f>COUNTIF(사출계획!$G$62:$H$110,표4[[#This Row],[제품명]])</f>
        <v>0</v>
      </c>
      <c r="I800" s="128">
        <f>COUNTIF(사출계획!$G$62:$H$87,표4[[#This Row],[제품명]])</f>
        <v>0</v>
      </c>
      <c r="J800" s="128">
        <f>COUNTIF(사출계획!$G$88:$H$110,표4[[#This Row],[제품명]])</f>
        <v>0</v>
      </c>
      <c r="K800" s="34">
        <f>COUNTIF(사출계획!$I$62:$J$110,표4[[#This Row],[제품명]])</f>
        <v>0</v>
      </c>
      <c r="L800" s="126">
        <f>COUNTIF(사출계획!$I$62:$J$87,표4[[#This Row],[제품명]])</f>
        <v>0</v>
      </c>
      <c r="M800" s="126">
        <f>COUNTIF(사출계획!$I$88:$J$110,표4[[#This Row],[제품명]])</f>
        <v>0</v>
      </c>
      <c r="N800" s="129">
        <f>COUNTIF(사출계획!$K$62:$L$110,표4[[#This Row],[제품명]])</f>
        <v>0</v>
      </c>
      <c r="O800" s="126">
        <f>COUNTIF(사출계획!$K$62:$L$87,표4[[#This Row],[제품명]])</f>
        <v>0</v>
      </c>
      <c r="P800" s="126">
        <f>COUNTIF(사출계획!$K$88:$L$110,표4[[#This Row],[제품명]])</f>
        <v>0</v>
      </c>
      <c r="Q800" s="130">
        <f>COUNTIF(사출계획!$M$62:$N$110,표4[[#This Row],[제품명]])</f>
        <v>0</v>
      </c>
      <c r="R800" s="126">
        <f>COUNTIF(사출계획!$M$62:$N$87,표4[[#This Row],[제품명]])</f>
        <v>0</v>
      </c>
      <c r="S800" s="126">
        <f>COUNTIF(사출계획!$M$88:$N$110,표4[[#This Row],[제품명]])</f>
        <v>0</v>
      </c>
      <c r="T800" s="34">
        <f>COUNTIF(사출계획!$O$62:$P$110,표4[[#This Row],[제품명]])</f>
        <v>0</v>
      </c>
      <c r="U800" s="126">
        <f>COUNTIF(사출계획!$O$62:$P$87,표4[[#This Row],[제품명]])</f>
        <v>0</v>
      </c>
      <c r="V800" s="126">
        <f>COUNTIF(사출계획!$O$88:$P$110,표4[[#This Row],[제품명]])</f>
        <v>0</v>
      </c>
      <c r="W800" s="34">
        <f>COUNTIF(사출계획!$Q$62:$R$110,표4[[#This Row],[제품명]])</f>
        <v>0</v>
      </c>
      <c r="X800" s="126">
        <f>COUNTIF(사출계획!$Q$62:$R$87,표4[[#This Row],[제품명]])</f>
        <v>0</v>
      </c>
      <c r="Y800" s="126">
        <f>COUNTIF(사출계획!$Q$88:$R$110,표4[[#This Row],[제품명]])</f>
        <v>0</v>
      </c>
      <c r="Z800" s="34">
        <f>COUNTIF(사출계획!$S$62:$T$110,표4[[#This Row],[제품명]])</f>
        <v>0</v>
      </c>
      <c r="AA800" s="126"/>
      <c r="AB800" s="126"/>
      <c r="AC800" s="348" t="s">
        <v>3371</v>
      </c>
      <c r="AD800" s="129">
        <f>SUMIF(표4[잉크명],표5[[#This Row],[잉크]],표4[월])</f>
        <v>0</v>
      </c>
      <c r="AE800" s="131">
        <f>SUMIF(표4[잉크명],표5[[#This Row],[잉크]],표4[월-3층])</f>
        <v>0</v>
      </c>
      <c r="AF800" s="131">
        <f>SUMIF(표4[잉크명],표5[[#This Row],[잉크]],표4[월-1층])</f>
        <v>0</v>
      </c>
      <c r="AG800" s="133">
        <f>SUMIF(표4[잉크명],표5[[#This Row],[잉크]],표4[화])</f>
        <v>0</v>
      </c>
      <c r="AH800" s="131">
        <f>SUMIF(표4[잉크명],표5[[#This Row],[잉크]],표4[화-3층])</f>
        <v>0</v>
      </c>
      <c r="AI800" s="131">
        <f>SUMIF(표4[잉크명],표5[[#This Row],[잉크]],표4[화-1층])</f>
        <v>0</v>
      </c>
      <c r="AJ800" s="130">
        <f>SUMIF(표4[잉크명],표5[[#This Row],[잉크]],표4[수])</f>
        <v>0</v>
      </c>
      <c r="AK800" s="131">
        <f>SUMIF(표4[잉크명],표5[[#This Row],[잉크]],표4[수-3층])</f>
        <v>0</v>
      </c>
      <c r="AL800" s="131">
        <f>SUMIF(표4[잉크명],표5[[#This Row],[잉크]],표4[수-1층])</f>
        <v>0</v>
      </c>
      <c r="AM800" s="54">
        <f>SUMIF(표4[잉크명],표5[[#This Row],[잉크]],표4[목])</f>
        <v>0</v>
      </c>
      <c r="AN800" s="131">
        <f>SUMIF(표4[잉크명],표5[[#This Row],[잉크]],표4[목-3층])</f>
        <v>0</v>
      </c>
      <c r="AO800" s="131">
        <f>SUMIF(표4[잉크명],표5[[#This Row],[잉크]],표4[목-1층])</f>
        <v>0</v>
      </c>
      <c r="AP800" s="54">
        <f>SUMIF(표4[잉크명],표5[[#This Row],[잉크]],표4[금])</f>
        <v>0</v>
      </c>
      <c r="AQ800" s="131">
        <f>SUMIF(표4[잉크명],표5[[#This Row],[잉크]],표4[금-3층])</f>
        <v>0</v>
      </c>
      <c r="AR800" s="131">
        <f>SUMIF(표4[잉크명],표5[[#This Row],[잉크]],표4[금-1층])</f>
        <v>0</v>
      </c>
      <c r="AS800" s="54">
        <f>SUMIF(표4[잉크명],표5[[#This Row],[잉크]],표4[토])</f>
        <v>0</v>
      </c>
      <c r="AT800" s="131">
        <f>SUMIF(표4[잉크명],표5[[#This Row],[잉크]],표4[토-3층])</f>
        <v>0</v>
      </c>
      <c r="AU800" s="131">
        <f>SUMIF(표4[잉크명],표5[[#This Row],[잉크]],표4[토-1층])</f>
        <v>0</v>
      </c>
      <c r="AV800" s="54">
        <f>SUMIF(표4[잉크명],표5[[#This Row],[잉크]],표4[일])</f>
        <v>0</v>
      </c>
      <c r="AW800" s="131">
        <f>SUMIF(표4[잉크명],표5[[#This Row],[잉크]],표4[일-3층])</f>
        <v>0</v>
      </c>
      <c r="AX800" s="131">
        <f>SUMIF(표4[잉크명],표5[[#This Row],[잉크]],표4[일-1층])</f>
        <v>0</v>
      </c>
      <c r="AY800" s="54">
        <f>SUMIF(표4[잉크명],표5[[#This Row],[잉크]],표4[차주 월])</f>
        <v>0</v>
      </c>
      <c r="AZ800" s="54">
        <f>SUM(표5[[#This Row],[월]:[차주 월]])</f>
        <v>0</v>
      </c>
    </row>
    <row r="801" spans="2:52" x14ac:dyDescent="0.3">
      <c r="B801" s="176" t="s">
        <v>2558</v>
      </c>
      <c r="C801" s="299" t="s">
        <v>2782</v>
      </c>
      <c r="D801" s="33" t="s">
        <v>2566</v>
      </c>
      <c r="E801" s="34">
        <f>COUNTIF(사출계획!$E$62:$F$110,표4[[#This Row],[제품명]])</f>
        <v>0</v>
      </c>
      <c r="F801" s="126">
        <f>COUNTIF(사출계획!$E$62:$F$87,표4[[#This Row],[제품명]])</f>
        <v>0</v>
      </c>
      <c r="G801" s="126">
        <f>COUNTIF(사출계획!$E$88:$F$110,표4[[#This Row],[제품명]])</f>
        <v>0</v>
      </c>
      <c r="H801" s="34">
        <f>COUNTIF(사출계획!$G$62:$H$110,표4[[#This Row],[제품명]])</f>
        <v>0</v>
      </c>
      <c r="I801" s="128">
        <f>COUNTIF(사출계획!$G$62:$H$87,표4[[#This Row],[제품명]])</f>
        <v>0</v>
      </c>
      <c r="J801" s="128">
        <f>COUNTIF(사출계획!$G$88:$H$110,표4[[#This Row],[제품명]])</f>
        <v>0</v>
      </c>
      <c r="K801" s="34">
        <f>COUNTIF(사출계획!$I$62:$J$110,표4[[#This Row],[제품명]])</f>
        <v>0</v>
      </c>
      <c r="L801" s="126">
        <f>COUNTIF(사출계획!$I$62:$J$87,표4[[#This Row],[제품명]])</f>
        <v>0</v>
      </c>
      <c r="M801" s="126">
        <f>COUNTIF(사출계획!$I$88:$J$110,표4[[#This Row],[제품명]])</f>
        <v>0</v>
      </c>
      <c r="N801" s="129">
        <f>COUNTIF(사출계획!$K$62:$L$110,표4[[#This Row],[제품명]])</f>
        <v>0</v>
      </c>
      <c r="O801" s="126">
        <f>COUNTIF(사출계획!$K$62:$L$87,표4[[#This Row],[제품명]])</f>
        <v>0</v>
      </c>
      <c r="P801" s="126">
        <f>COUNTIF(사출계획!$K$88:$L$110,표4[[#This Row],[제품명]])</f>
        <v>0</v>
      </c>
      <c r="Q801" s="130">
        <f>COUNTIF(사출계획!$M$62:$N$110,표4[[#This Row],[제품명]])</f>
        <v>0</v>
      </c>
      <c r="R801" s="126">
        <f>COUNTIF(사출계획!$M$62:$N$87,표4[[#This Row],[제품명]])</f>
        <v>0</v>
      </c>
      <c r="S801" s="126">
        <f>COUNTIF(사출계획!$M$88:$N$110,표4[[#This Row],[제품명]])</f>
        <v>0</v>
      </c>
      <c r="T801" s="34">
        <f>COUNTIF(사출계획!$O$62:$P$110,표4[[#This Row],[제품명]])</f>
        <v>0</v>
      </c>
      <c r="U801" s="126">
        <f>COUNTIF(사출계획!$O$62:$P$87,표4[[#This Row],[제품명]])</f>
        <v>0</v>
      </c>
      <c r="V801" s="126">
        <f>COUNTIF(사출계획!$O$88:$P$110,표4[[#This Row],[제품명]])</f>
        <v>0</v>
      </c>
      <c r="W801" s="34">
        <f>COUNTIF(사출계획!$Q$62:$R$110,표4[[#This Row],[제품명]])</f>
        <v>0</v>
      </c>
      <c r="X801" s="126">
        <f>COUNTIF(사출계획!$Q$62:$R$87,표4[[#This Row],[제품명]])</f>
        <v>0</v>
      </c>
      <c r="Y801" s="126">
        <f>COUNTIF(사출계획!$Q$88:$R$110,표4[[#This Row],[제품명]])</f>
        <v>0</v>
      </c>
      <c r="Z801" s="34">
        <f>COUNTIF(사출계획!$S$62:$T$110,표4[[#This Row],[제품명]])</f>
        <v>0</v>
      </c>
      <c r="AA801" s="126"/>
      <c r="AB801" s="126"/>
      <c r="AC801" s="349" t="s">
        <v>3378</v>
      </c>
      <c r="AD801" s="129">
        <f>SUMIF(표4[잉크명],표5[[#This Row],[잉크]],표4[월])</f>
        <v>0</v>
      </c>
      <c r="AE801" s="131">
        <f>SUMIF(표4[잉크명],표5[[#This Row],[잉크]],표4[월-3층])</f>
        <v>0</v>
      </c>
      <c r="AF801" s="131">
        <f>SUMIF(표4[잉크명],표5[[#This Row],[잉크]],표4[월-1층])</f>
        <v>0</v>
      </c>
      <c r="AG801" s="133">
        <f>SUMIF(표4[잉크명],표5[[#This Row],[잉크]],표4[화])</f>
        <v>0</v>
      </c>
      <c r="AH801" s="131">
        <f>SUMIF(표4[잉크명],표5[[#This Row],[잉크]],표4[화-3층])</f>
        <v>0</v>
      </c>
      <c r="AI801" s="131">
        <f>SUMIF(표4[잉크명],표5[[#This Row],[잉크]],표4[화-1층])</f>
        <v>0</v>
      </c>
      <c r="AJ801" s="130">
        <f>SUMIF(표4[잉크명],표5[[#This Row],[잉크]],표4[수])</f>
        <v>0</v>
      </c>
      <c r="AK801" s="131">
        <f>SUMIF(표4[잉크명],표5[[#This Row],[잉크]],표4[수-3층])</f>
        <v>0</v>
      </c>
      <c r="AL801" s="131">
        <f>SUMIF(표4[잉크명],표5[[#This Row],[잉크]],표4[수-1층])</f>
        <v>0</v>
      </c>
      <c r="AM801" s="54">
        <f>SUMIF(표4[잉크명],표5[[#This Row],[잉크]],표4[목])</f>
        <v>0</v>
      </c>
      <c r="AN801" s="131">
        <f>SUMIF(표4[잉크명],표5[[#This Row],[잉크]],표4[목-3층])</f>
        <v>0</v>
      </c>
      <c r="AO801" s="131">
        <f>SUMIF(표4[잉크명],표5[[#This Row],[잉크]],표4[목-1층])</f>
        <v>0</v>
      </c>
      <c r="AP801" s="54">
        <f>SUMIF(표4[잉크명],표5[[#This Row],[잉크]],표4[금])</f>
        <v>0</v>
      </c>
      <c r="AQ801" s="131">
        <f>SUMIF(표4[잉크명],표5[[#This Row],[잉크]],표4[금-3층])</f>
        <v>0</v>
      </c>
      <c r="AR801" s="131">
        <f>SUMIF(표4[잉크명],표5[[#This Row],[잉크]],표4[금-1층])</f>
        <v>0</v>
      </c>
      <c r="AS801" s="54">
        <f>SUMIF(표4[잉크명],표5[[#This Row],[잉크]],표4[토])</f>
        <v>0</v>
      </c>
      <c r="AT801" s="131">
        <f>SUMIF(표4[잉크명],표5[[#This Row],[잉크]],표4[토-3층])</f>
        <v>0</v>
      </c>
      <c r="AU801" s="131">
        <f>SUMIF(표4[잉크명],표5[[#This Row],[잉크]],표4[토-1층])</f>
        <v>0</v>
      </c>
      <c r="AV801" s="54">
        <f>SUMIF(표4[잉크명],표5[[#This Row],[잉크]],표4[일])</f>
        <v>0</v>
      </c>
      <c r="AW801" s="131">
        <f>SUMIF(표4[잉크명],표5[[#This Row],[잉크]],표4[일-3층])</f>
        <v>0</v>
      </c>
      <c r="AX801" s="131">
        <f>SUMIF(표4[잉크명],표5[[#This Row],[잉크]],표4[일-1층])</f>
        <v>0</v>
      </c>
      <c r="AY801" s="54">
        <f>SUMIF(표4[잉크명],표5[[#This Row],[잉크]],표4[차주 월])</f>
        <v>0</v>
      </c>
      <c r="AZ801" s="54">
        <f>SUM(표5[[#This Row],[월]:[차주 월]])</f>
        <v>0</v>
      </c>
    </row>
    <row r="802" spans="2:52" x14ac:dyDescent="0.3">
      <c r="B802" s="177" t="s">
        <v>2558</v>
      </c>
      <c r="C802" s="299" t="s">
        <v>2782</v>
      </c>
      <c r="D802" s="264" t="s">
        <v>2561</v>
      </c>
      <c r="E802" s="54">
        <f>COUNTIF(사출계획!$E$62:$F$110,표4[[#This Row],[제품명]])</f>
        <v>0</v>
      </c>
      <c r="F802" s="131">
        <f>COUNTIF(사출계획!$E$62:$F$87,표4[[#This Row],[제품명]])</f>
        <v>0</v>
      </c>
      <c r="G802" s="131">
        <f>COUNTIF(사출계획!$E$88:$F$110,표4[[#This Row],[제품명]])</f>
        <v>0</v>
      </c>
      <c r="H802" s="54">
        <f>COUNTIF(사출계획!$G$62:$H$110,표4[[#This Row],[제품명]])</f>
        <v>0</v>
      </c>
      <c r="I802" s="132">
        <f>COUNTIF(사출계획!$G$62:$H$87,표4[[#This Row],[제품명]])</f>
        <v>0</v>
      </c>
      <c r="J802" s="132">
        <f>COUNTIF(사출계획!$G$88:$H$110,표4[[#This Row],[제품명]])</f>
        <v>0</v>
      </c>
      <c r="K802" s="54">
        <f>COUNTIF(사출계획!$I$62:$J$110,표4[[#This Row],[제품명]])</f>
        <v>0</v>
      </c>
      <c r="L802" s="131">
        <f>COUNTIF(사출계획!$I$62:$J$87,표4[[#This Row],[제품명]])</f>
        <v>0</v>
      </c>
      <c r="M802" s="131">
        <f>COUNTIF(사출계획!$I$88:$J$110,표4[[#This Row],[제품명]])</f>
        <v>0</v>
      </c>
      <c r="N802" s="129">
        <f>COUNTIF(사출계획!$K$62:$L$110,표4[[#This Row],[제품명]])</f>
        <v>0</v>
      </c>
      <c r="O802" s="131">
        <f>COUNTIF(사출계획!$K$62:$L$87,표4[[#This Row],[제품명]])</f>
        <v>0</v>
      </c>
      <c r="P802" s="131">
        <f>COUNTIF(사출계획!$K$88:$L$110,표4[[#This Row],[제품명]])</f>
        <v>0</v>
      </c>
      <c r="Q802" s="130">
        <f>COUNTIF(사출계획!$M$62:$N$110,표4[[#This Row],[제품명]])</f>
        <v>0</v>
      </c>
      <c r="R802" s="131">
        <f>COUNTIF(사출계획!$M$62:$N$87,표4[[#This Row],[제품명]])</f>
        <v>0</v>
      </c>
      <c r="S802" s="131">
        <f>COUNTIF(사출계획!$M$88:$N$110,표4[[#This Row],[제품명]])</f>
        <v>0</v>
      </c>
      <c r="T802" s="54">
        <f>COUNTIF(사출계획!$O$62:$P$110,표4[[#This Row],[제품명]])</f>
        <v>0</v>
      </c>
      <c r="U802" s="131">
        <f>COUNTIF(사출계획!$O$62:$P$87,표4[[#This Row],[제품명]])</f>
        <v>0</v>
      </c>
      <c r="V802" s="131">
        <f>COUNTIF(사출계획!$O$88:$P$110,표4[[#This Row],[제품명]])</f>
        <v>0</v>
      </c>
      <c r="W802" s="54">
        <f>COUNTIF(사출계획!$Q$62:$R$110,표4[[#This Row],[제품명]])</f>
        <v>0</v>
      </c>
      <c r="X802" s="131">
        <f>COUNTIF(사출계획!$Q$62:$R$87,표4[[#This Row],[제품명]])</f>
        <v>0</v>
      </c>
      <c r="Y802" s="131">
        <f>COUNTIF(사출계획!$Q$88:$R$110,표4[[#This Row],[제품명]])</f>
        <v>0</v>
      </c>
      <c r="Z802" s="54">
        <f>COUNTIF(사출계획!$S$62:$T$110,표4[[#This Row],[제품명]])</f>
        <v>0</v>
      </c>
      <c r="AA802" s="131"/>
      <c r="AB802" s="126"/>
      <c r="AC802" s="349" t="s">
        <v>3379</v>
      </c>
      <c r="AD802" s="129">
        <f>SUMIF(표4[잉크명],표5[[#This Row],[잉크]],표4[월])</f>
        <v>0</v>
      </c>
      <c r="AE802" s="131">
        <f>SUMIF(표4[잉크명],표5[[#This Row],[잉크]],표4[월-3층])</f>
        <v>0</v>
      </c>
      <c r="AF802" s="131">
        <f>SUMIF(표4[잉크명],표5[[#This Row],[잉크]],표4[월-1층])</f>
        <v>0</v>
      </c>
      <c r="AG802" s="133">
        <f>SUMIF(표4[잉크명],표5[[#This Row],[잉크]],표4[화])</f>
        <v>0</v>
      </c>
      <c r="AH802" s="131">
        <f>SUMIF(표4[잉크명],표5[[#This Row],[잉크]],표4[화-3층])</f>
        <v>0</v>
      </c>
      <c r="AI802" s="131">
        <f>SUMIF(표4[잉크명],표5[[#This Row],[잉크]],표4[화-1층])</f>
        <v>0</v>
      </c>
      <c r="AJ802" s="130">
        <f>SUMIF(표4[잉크명],표5[[#This Row],[잉크]],표4[수])</f>
        <v>0</v>
      </c>
      <c r="AK802" s="131">
        <f>SUMIF(표4[잉크명],표5[[#This Row],[잉크]],표4[수-3층])</f>
        <v>0</v>
      </c>
      <c r="AL802" s="131">
        <f>SUMIF(표4[잉크명],표5[[#This Row],[잉크]],표4[수-1층])</f>
        <v>0</v>
      </c>
      <c r="AM802" s="54">
        <f>SUMIF(표4[잉크명],표5[[#This Row],[잉크]],표4[목])</f>
        <v>0</v>
      </c>
      <c r="AN802" s="131">
        <f>SUMIF(표4[잉크명],표5[[#This Row],[잉크]],표4[목-3층])</f>
        <v>0</v>
      </c>
      <c r="AO802" s="131">
        <f>SUMIF(표4[잉크명],표5[[#This Row],[잉크]],표4[목-1층])</f>
        <v>0</v>
      </c>
      <c r="AP802" s="54">
        <f>SUMIF(표4[잉크명],표5[[#This Row],[잉크]],표4[금])</f>
        <v>0</v>
      </c>
      <c r="AQ802" s="131">
        <f>SUMIF(표4[잉크명],표5[[#This Row],[잉크]],표4[금-3층])</f>
        <v>0</v>
      </c>
      <c r="AR802" s="131">
        <f>SUMIF(표4[잉크명],표5[[#This Row],[잉크]],표4[금-1층])</f>
        <v>0</v>
      </c>
      <c r="AS802" s="54">
        <f>SUMIF(표4[잉크명],표5[[#This Row],[잉크]],표4[토])</f>
        <v>0</v>
      </c>
      <c r="AT802" s="131">
        <f>SUMIF(표4[잉크명],표5[[#This Row],[잉크]],표4[토-3층])</f>
        <v>0</v>
      </c>
      <c r="AU802" s="131">
        <f>SUMIF(표4[잉크명],표5[[#This Row],[잉크]],표4[토-1층])</f>
        <v>0</v>
      </c>
      <c r="AV802" s="54">
        <f>SUMIF(표4[잉크명],표5[[#This Row],[잉크]],표4[일])</f>
        <v>0</v>
      </c>
      <c r="AW802" s="131">
        <f>SUMIF(표4[잉크명],표5[[#This Row],[잉크]],표4[일-3층])</f>
        <v>0</v>
      </c>
      <c r="AX802" s="131">
        <f>SUMIF(표4[잉크명],표5[[#This Row],[잉크]],표4[일-1층])</f>
        <v>0</v>
      </c>
      <c r="AY802" s="54">
        <f>SUMIF(표4[잉크명],표5[[#This Row],[잉크]],표4[차주 월])</f>
        <v>0</v>
      </c>
      <c r="AZ802" s="54">
        <f>SUM(표5[[#This Row],[월]:[차주 월]])</f>
        <v>0</v>
      </c>
    </row>
    <row r="803" spans="2:52" x14ac:dyDescent="0.3">
      <c r="B803" s="265" t="s">
        <v>2569</v>
      </c>
      <c r="C803" s="282"/>
      <c r="D803" s="265" t="s">
        <v>2762</v>
      </c>
      <c r="E803" s="54">
        <f>COUNTIF(사출계획!$E$62:$F$110,표4[[#This Row],[제품명]])</f>
        <v>0</v>
      </c>
      <c r="F803" s="131">
        <f>COUNTIF(사출계획!$E$62:$F$87,표4[[#This Row],[제품명]])</f>
        <v>0</v>
      </c>
      <c r="G803" s="131">
        <f>COUNTIF(사출계획!$E$88:$F$110,표4[[#This Row],[제품명]])</f>
        <v>0</v>
      </c>
      <c r="H803" s="54">
        <f>COUNTIF(사출계획!$G$62:$H$110,표4[[#This Row],[제품명]])</f>
        <v>0</v>
      </c>
      <c r="I803" s="132">
        <f>COUNTIF(사출계획!$G$62:$H$87,표4[[#This Row],[제품명]])</f>
        <v>0</v>
      </c>
      <c r="J803" s="132">
        <f>COUNTIF(사출계획!$G$88:$H$110,표4[[#This Row],[제품명]])</f>
        <v>0</v>
      </c>
      <c r="K803" s="54">
        <f>COUNTIF(사출계획!$I$62:$J$110,표4[[#This Row],[제품명]])</f>
        <v>0</v>
      </c>
      <c r="L803" s="131">
        <f>COUNTIF(사출계획!$I$62:$J$87,표4[[#This Row],[제품명]])</f>
        <v>0</v>
      </c>
      <c r="M803" s="131">
        <f>COUNTIF(사출계획!$I$88:$J$110,표4[[#This Row],[제품명]])</f>
        <v>0</v>
      </c>
      <c r="N803" s="129">
        <f>COUNTIF(사출계획!$K$62:$L$110,표4[[#This Row],[제품명]])</f>
        <v>0</v>
      </c>
      <c r="O803" s="131">
        <f>COUNTIF(사출계획!$K$62:$L$87,표4[[#This Row],[제품명]])</f>
        <v>0</v>
      </c>
      <c r="P803" s="131">
        <f>COUNTIF(사출계획!$K$88:$L$110,표4[[#This Row],[제품명]])</f>
        <v>0</v>
      </c>
      <c r="Q803" s="130">
        <f>COUNTIF(사출계획!$M$62:$N$110,표4[[#This Row],[제품명]])</f>
        <v>0</v>
      </c>
      <c r="R803" s="131">
        <f>COUNTIF(사출계획!$M$62:$N$87,표4[[#This Row],[제품명]])</f>
        <v>0</v>
      </c>
      <c r="S803" s="131">
        <f>COUNTIF(사출계획!$M$88:$N$110,표4[[#This Row],[제품명]])</f>
        <v>0</v>
      </c>
      <c r="T803" s="54">
        <f>COUNTIF(사출계획!$O$62:$P$110,표4[[#This Row],[제품명]])</f>
        <v>0</v>
      </c>
      <c r="U803" s="131">
        <f>COUNTIF(사출계획!$O$62:$P$87,표4[[#This Row],[제품명]])</f>
        <v>0</v>
      </c>
      <c r="V803" s="131">
        <f>COUNTIF(사출계획!$O$88:$P$110,표4[[#This Row],[제품명]])</f>
        <v>0</v>
      </c>
      <c r="W803" s="54">
        <f>COUNTIF(사출계획!$Q$62:$R$110,표4[[#This Row],[제품명]])</f>
        <v>0</v>
      </c>
      <c r="X803" s="131">
        <f>COUNTIF(사출계획!$Q$62:$R$87,표4[[#This Row],[제품명]])</f>
        <v>0</v>
      </c>
      <c r="Y803" s="131">
        <f>COUNTIF(사출계획!$Q$88:$R$110,표4[[#This Row],[제품명]])</f>
        <v>0</v>
      </c>
      <c r="Z803" s="54">
        <f>COUNTIF(사출계획!$S$62:$T$110,표4[[#This Row],[제품명]])</f>
        <v>0</v>
      </c>
      <c r="AA803" s="131"/>
      <c r="AB803" s="126"/>
      <c r="AC803" s="350" t="s">
        <v>3411</v>
      </c>
      <c r="AD803" s="129">
        <f>SUMIF(표4[잉크명],표5[[#This Row],[잉크]],표4[월])</f>
        <v>0</v>
      </c>
      <c r="AE803" s="131">
        <f>SUMIF(표4[잉크명],표5[[#This Row],[잉크]],표4[월-3층])</f>
        <v>0</v>
      </c>
      <c r="AF803" s="131">
        <f>SUMIF(표4[잉크명],표5[[#This Row],[잉크]],표4[월-1층])</f>
        <v>0</v>
      </c>
      <c r="AG803" s="133">
        <f>SUMIF(표4[잉크명],표5[[#This Row],[잉크]],표4[화])</f>
        <v>0</v>
      </c>
      <c r="AH803" s="131">
        <f>SUMIF(표4[잉크명],표5[[#This Row],[잉크]],표4[화-3층])</f>
        <v>0</v>
      </c>
      <c r="AI803" s="131">
        <f>SUMIF(표4[잉크명],표5[[#This Row],[잉크]],표4[화-1층])</f>
        <v>0</v>
      </c>
      <c r="AJ803" s="130">
        <f>SUMIF(표4[잉크명],표5[[#This Row],[잉크]],표4[수])</f>
        <v>0</v>
      </c>
      <c r="AK803" s="131">
        <f>SUMIF(표4[잉크명],표5[[#This Row],[잉크]],표4[수-3층])</f>
        <v>0</v>
      </c>
      <c r="AL803" s="131">
        <f>SUMIF(표4[잉크명],표5[[#This Row],[잉크]],표4[수-1층])</f>
        <v>0</v>
      </c>
      <c r="AM803" s="54">
        <f>SUMIF(표4[잉크명],표5[[#This Row],[잉크]],표4[목])</f>
        <v>0</v>
      </c>
      <c r="AN803" s="131">
        <f>SUMIF(표4[잉크명],표5[[#This Row],[잉크]],표4[목-3층])</f>
        <v>0</v>
      </c>
      <c r="AO803" s="131">
        <f>SUMIF(표4[잉크명],표5[[#This Row],[잉크]],표4[목-1층])</f>
        <v>0</v>
      </c>
      <c r="AP803" s="54">
        <f>SUMIF(표4[잉크명],표5[[#This Row],[잉크]],표4[금])</f>
        <v>0</v>
      </c>
      <c r="AQ803" s="131">
        <f>SUMIF(표4[잉크명],표5[[#This Row],[잉크]],표4[금-3층])</f>
        <v>0</v>
      </c>
      <c r="AR803" s="131">
        <f>SUMIF(표4[잉크명],표5[[#This Row],[잉크]],표4[금-1층])</f>
        <v>0</v>
      </c>
      <c r="AS803" s="54">
        <f>SUMIF(표4[잉크명],표5[[#This Row],[잉크]],표4[토])</f>
        <v>0</v>
      </c>
      <c r="AT803" s="131">
        <f>SUMIF(표4[잉크명],표5[[#This Row],[잉크]],표4[토-3층])</f>
        <v>0</v>
      </c>
      <c r="AU803" s="131">
        <f>SUMIF(표4[잉크명],표5[[#This Row],[잉크]],표4[토-1층])</f>
        <v>0</v>
      </c>
      <c r="AV803" s="54">
        <f>SUMIF(표4[잉크명],표5[[#This Row],[잉크]],표4[일])</f>
        <v>0</v>
      </c>
      <c r="AW803" s="131">
        <f>SUMIF(표4[잉크명],표5[[#This Row],[잉크]],표4[일-3층])</f>
        <v>0</v>
      </c>
      <c r="AX803" s="131">
        <f>SUMIF(표4[잉크명],표5[[#This Row],[잉크]],표4[일-1층])</f>
        <v>0</v>
      </c>
      <c r="AY803" s="54">
        <f>SUMIF(표4[잉크명],표5[[#This Row],[잉크]],표4[차주 월])</f>
        <v>0</v>
      </c>
      <c r="AZ803" s="54">
        <f>SUM(표5[[#This Row],[월]:[차주 월]])</f>
        <v>0</v>
      </c>
    </row>
    <row r="804" spans="2:52" x14ac:dyDescent="0.3">
      <c r="B804" s="265" t="s">
        <v>2569</v>
      </c>
      <c r="C804" s="282"/>
      <c r="D804" s="265" t="s">
        <v>2570</v>
      </c>
      <c r="E804" s="54">
        <f>COUNTIF(사출계획!$E$62:$F$110,표4[[#This Row],[제품명]])</f>
        <v>0</v>
      </c>
      <c r="F804" s="131">
        <f>COUNTIF(사출계획!$E$62:$F$87,표4[[#This Row],[제품명]])</f>
        <v>0</v>
      </c>
      <c r="G804" s="131">
        <f>COUNTIF(사출계획!$E$88:$F$110,표4[[#This Row],[제품명]])</f>
        <v>0</v>
      </c>
      <c r="H804" s="54">
        <f>COUNTIF(사출계획!$G$62:$H$110,표4[[#This Row],[제품명]])</f>
        <v>0</v>
      </c>
      <c r="I804" s="132">
        <f>COUNTIF(사출계획!$G$62:$H$87,표4[[#This Row],[제품명]])</f>
        <v>0</v>
      </c>
      <c r="J804" s="132">
        <f>COUNTIF(사출계획!$G$88:$H$110,표4[[#This Row],[제품명]])</f>
        <v>0</v>
      </c>
      <c r="K804" s="54">
        <f>COUNTIF(사출계획!$I$62:$J$110,표4[[#This Row],[제품명]])</f>
        <v>0</v>
      </c>
      <c r="L804" s="131">
        <f>COUNTIF(사출계획!$I$62:$J$87,표4[[#This Row],[제품명]])</f>
        <v>0</v>
      </c>
      <c r="M804" s="131">
        <f>COUNTIF(사출계획!$I$88:$J$110,표4[[#This Row],[제품명]])</f>
        <v>0</v>
      </c>
      <c r="N804" s="129">
        <f>COUNTIF(사출계획!$K$62:$L$110,표4[[#This Row],[제품명]])</f>
        <v>0</v>
      </c>
      <c r="O804" s="131">
        <f>COUNTIF(사출계획!$K$62:$L$87,표4[[#This Row],[제품명]])</f>
        <v>0</v>
      </c>
      <c r="P804" s="131">
        <f>COUNTIF(사출계획!$K$88:$L$110,표4[[#This Row],[제품명]])</f>
        <v>0</v>
      </c>
      <c r="Q804" s="130">
        <f>COUNTIF(사출계획!$M$62:$N$110,표4[[#This Row],[제품명]])</f>
        <v>0</v>
      </c>
      <c r="R804" s="131">
        <f>COUNTIF(사출계획!$M$62:$N$87,표4[[#This Row],[제품명]])</f>
        <v>0</v>
      </c>
      <c r="S804" s="131">
        <f>COUNTIF(사출계획!$M$88:$N$110,표4[[#This Row],[제품명]])</f>
        <v>0</v>
      </c>
      <c r="T804" s="54">
        <f>COUNTIF(사출계획!$O$62:$P$110,표4[[#This Row],[제품명]])</f>
        <v>0</v>
      </c>
      <c r="U804" s="131">
        <f>COUNTIF(사출계획!$O$62:$P$87,표4[[#This Row],[제품명]])</f>
        <v>0</v>
      </c>
      <c r="V804" s="131">
        <f>COUNTIF(사출계획!$O$88:$P$110,표4[[#This Row],[제품명]])</f>
        <v>0</v>
      </c>
      <c r="W804" s="54">
        <f>COUNTIF(사출계획!$Q$62:$R$110,표4[[#This Row],[제품명]])</f>
        <v>0</v>
      </c>
      <c r="X804" s="131">
        <f>COUNTIF(사출계획!$Q$62:$R$87,표4[[#This Row],[제품명]])</f>
        <v>0</v>
      </c>
      <c r="Y804" s="131">
        <f>COUNTIF(사출계획!$Q$88:$R$110,표4[[#This Row],[제품명]])</f>
        <v>0</v>
      </c>
      <c r="Z804" s="54">
        <f>COUNTIF(사출계획!$S$62:$T$110,표4[[#This Row],[제품명]])</f>
        <v>0</v>
      </c>
      <c r="AA804" s="131"/>
      <c r="AB804" s="126"/>
      <c r="AC804" s="350" t="s">
        <v>3410</v>
      </c>
      <c r="AD804" s="129">
        <f>SUMIF(표4[잉크명],표5[[#This Row],[잉크]],표4[월])</f>
        <v>0</v>
      </c>
      <c r="AE804" s="131">
        <f>SUMIF(표4[잉크명],표5[[#This Row],[잉크]],표4[월-3층])</f>
        <v>0</v>
      </c>
      <c r="AF804" s="131">
        <f>SUMIF(표4[잉크명],표5[[#This Row],[잉크]],표4[월-1층])</f>
        <v>0</v>
      </c>
      <c r="AG804" s="133">
        <f>SUMIF(표4[잉크명],표5[[#This Row],[잉크]],표4[화])</f>
        <v>0</v>
      </c>
      <c r="AH804" s="131">
        <f>SUMIF(표4[잉크명],표5[[#This Row],[잉크]],표4[화-3층])</f>
        <v>0</v>
      </c>
      <c r="AI804" s="131">
        <f>SUMIF(표4[잉크명],표5[[#This Row],[잉크]],표4[화-1층])</f>
        <v>0</v>
      </c>
      <c r="AJ804" s="130">
        <f>SUMIF(표4[잉크명],표5[[#This Row],[잉크]],표4[수])</f>
        <v>0</v>
      </c>
      <c r="AK804" s="131">
        <f>SUMIF(표4[잉크명],표5[[#This Row],[잉크]],표4[수-3층])</f>
        <v>0</v>
      </c>
      <c r="AL804" s="131">
        <f>SUMIF(표4[잉크명],표5[[#This Row],[잉크]],표4[수-1층])</f>
        <v>0</v>
      </c>
      <c r="AM804" s="54">
        <f>SUMIF(표4[잉크명],표5[[#This Row],[잉크]],표4[목])</f>
        <v>0</v>
      </c>
      <c r="AN804" s="131">
        <f>SUMIF(표4[잉크명],표5[[#This Row],[잉크]],표4[목-3층])</f>
        <v>0</v>
      </c>
      <c r="AO804" s="131">
        <f>SUMIF(표4[잉크명],표5[[#This Row],[잉크]],표4[목-1층])</f>
        <v>0</v>
      </c>
      <c r="AP804" s="54">
        <f>SUMIF(표4[잉크명],표5[[#This Row],[잉크]],표4[금])</f>
        <v>0</v>
      </c>
      <c r="AQ804" s="131">
        <f>SUMIF(표4[잉크명],표5[[#This Row],[잉크]],표4[금-3층])</f>
        <v>0</v>
      </c>
      <c r="AR804" s="131">
        <f>SUMIF(표4[잉크명],표5[[#This Row],[잉크]],표4[금-1층])</f>
        <v>0</v>
      </c>
      <c r="AS804" s="54">
        <f>SUMIF(표4[잉크명],표5[[#This Row],[잉크]],표4[토])</f>
        <v>0</v>
      </c>
      <c r="AT804" s="131">
        <f>SUMIF(표4[잉크명],표5[[#This Row],[잉크]],표4[토-3층])</f>
        <v>0</v>
      </c>
      <c r="AU804" s="131">
        <f>SUMIF(표4[잉크명],표5[[#This Row],[잉크]],표4[토-1층])</f>
        <v>0</v>
      </c>
      <c r="AV804" s="54">
        <f>SUMIF(표4[잉크명],표5[[#This Row],[잉크]],표4[일])</f>
        <v>0</v>
      </c>
      <c r="AW804" s="131">
        <f>SUMIF(표4[잉크명],표5[[#This Row],[잉크]],표4[일-3층])</f>
        <v>0</v>
      </c>
      <c r="AX804" s="131">
        <f>SUMIF(표4[잉크명],표5[[#This Row],[잉크]],표4[일-1층])</f>
        <v>0</v>
      </c>
      <c r="AY804" s="54">
        <f>SUMIF(표4[잉크명],표5[[#This Row],[잉크]],표4[차주 월])</f>
        <v>0</v>
      </c>
      <c r="AZ804" s="54">
        <f>SUM(표5[[#This Row],[월]:[차주 월]])</f>
        <v>0</v>
      </c>
    </row>
    <row r="805" spans="2:52" x14ac:dyDescent="0.3">
      <c r="B805" s="265" t="s">
        <v>2569</v>
      </c>
      <c r="C805" s="282"/>
      <c r="D805" s="265" t="s">
        <v>2571</v>
      </c>
      <c r="E805" s="54">
        <f>COUNTIF(사출계획!$E$62:$F$110,표4[[#This Row],[제품명]])</f>
        <v>0</v>
      </c>
      <c r="F805" s="131">
        <f>COUNTIF(사출계획!$E$62:$F$87,표4[[#This Row],[제품명]])</f>
        <v>0</v>
      </c>
      <c r="G805" s="131">
        <f>COUNTIF(사출계획!$E$88:$F$110,표4[[#This Row],[제품명]])</f>
        <v>0</v>
      </c>
      <c r="H805" s="54">
        <f>COUNTIF(사출계획!$G$62:$H$110,표4[[#This Row],[제품명]])</f>
        <v>0</v>
      </c>
      <c r="I805" s="132">
        <f>COUNTIF(사출계획!$G$62:$H$87,표4[[#This Row],[제품명]])</f>
        <v>0</v>
      </c>
      <c r="J805" s="132">
        <f>COUNTIF(사출계획!$G$88:$H$110,표4[[#This Row],[제품명]])</f>
        <v>0</v>
      </c>
      <c r="K805" s="54">
        <f>COUNTIF(사출계획!$I$62:$J$110,표4[[#This Row],[제품명]])</f>
        <v>0</v>
      </c>
      <c r="L805" s="131">
        <f>COUNTIF(사출계획!$I$62:$J$87,표4[[#This Row],[제품명]])</f>
        <v>0</v>
      </c>
      <c r="M805" s="131">
        <f>COUNTIF(사출계획!$I$88:$J$110,표4[[#This Row],[제품명]])</f>
        <v>0</v>
      </c>
      <c r="N805" s="129">
        <f>COUNTIF(사출계획!$K$62:$L$110,표4[[#This Row],[제품명]])</f>
        <v>0</v>
      </c>
      <c r="O805" s="131">
        <f>COUNTIF(사출계획!$K$62:$L$87,표4[[#This Row],[제품명]])</f>
        <v>0</v>
      </c>
      <c r="P805" s="131">
        <f>COUNTIF(사출계획!$K$88:$L$110,표4[[#This Row],[제품명]])</f>
        <v>0</v>
      </c>
      <c r="Q805" s="130">
        <f>COUNTIF(사출계획!$M$62:$N$110,표4[[#This Row],[제품명]])</f>
        <v>0</v>
      </c>
      <c r="R805" s="131">
        <f>COUNTIF(사출계획!$M$62:$N$87,표4[[#This Row],[제품명]])</f>
        <v>0</v>
      </c>
      <c r="S805" s="131">
        <f>COUNTIF(사출계획!$M$88:$N$110,표4[[#This Row],[제품명]])</f>
        <v>0</v>
      </c>
      <c r="T805" s="54">
        <f>COUNTIF(사출계획!$O$62:$P$110,표4[[#This Row],[제품명]])</f>
        <v>0</v>
      </c>
      <c r="U805" s="131">
        <f>COUNTIF(사출계획!$O$62:$P$87,표4[[#This Row],[제품명]])</f>
        <v>0</v>
      </c>
      <c r="V805" s="131">
        <f>COUNTIF(사출계획!$O$88:$P$110,표4[[#This Row],[제품명]])</f>
        <v>0</v>
      </c>
      <c r="W805" s="54">
        <f>COUNTIF(사출계획!$Q$62:$R$110,표4[[#This Row],[제품명]])</f>
        <v>0</v>
      </c>
      <c r="X805" s="131">
        <f>COUNTIF(사출계획!$Q$62:$R$87,표4[[#This Row],[제품명]])</f>
        <v>0</v>
      </c>
      <c r="Y805" s="131">
        <f>COUNTIF(사출계획!$Q$88:$R$110,표4[[#This Row],[제품명]])</f>
        <v>0</v>
      </c>
      <c r="Z805" s="54">
        <f>COUNTIF(사출계획!$S$62:$T$110,표4[[#This Row],[제품명]])</f>
        <v>0</v>
      </c>
      <c r="AA805" s="131"/>
      <c r="AB805" s="126"/>
      <c r="AC805" s="350" t="s">
        <v>3412</v>
      </c>
      <c r="AD805" s="129">
        <f>SUMIF(표4[잉크명],표5[[#This Row],[잉크]],표4[월])</f>
        <v>0</v>
      </c>
      <c r="AE805" s="131">
        <f>SUMIF(표4[잉크명],표5[[#This Row],[잉크]],표4[월-3층])</f>
        <v>0</v>
      </c>
      <c r="AF805" s="131">
        <f>SUMIF(표4[잉크명],표5[[#This Row],[잉크]],표4[월-1층])</f>
        <v>0</v>
      </c>
      <c r="AG805" s="133">
        <f>SUMIF(표4[잉크명],표5[[#This Row],[잉크]],표4[화])</f>
        <v>0</v>
      </c>
      <c r="AH805" s="131">
        <f>SUMIF(표4[잉크명],표5[[#This Row],[잉크]],표4[화-3층])</f>
        <v>0</v>
      </c>
      <c r="AI805" s="131">
        <f>SUMIF(표4[잉크명],표5[[#This Row],[잉크]],표4[화-1층])</f>
        <v>0</v>
      </c>
      <c r="AJ805" s="130">
        <f>SUMIF(표4[잉크명],표5[[#This Row],[잉크]],표4[수])</f>
        <v>0</v>
      </c>
      <c r="AK805" s="131">
        <f>SUMIF(표4[잉크명],표5[[#This Row],[잉크]],표4[수-3층])</f>
        <v>0</v>
      </c>
      <c r="AL805" s="131">
        <f>SUMIF(표4[잉크명],표5[[#This Row],[잉크]],표4[수-1층])</f>
        <v>0</v>
      </c>
      <c r="AM805" s="54">
        <f>SUMIF(표4[잉크명],표5[[#This Row],[잉크]],표4[목])</f>
        <v>0</v>
      </c>
      <c r="AN805" s="131">
        <f>SUMIF(표4[잉크명],표5[[#This Row],[잉크]],표4[목-3층])</f>
        <v>0</v>
      </c>
      <c r="AO805" s="131">
        <f>SUMIF(표4[잉크명],표5[[#This Row],[잉크]],표4[목-1층])</f>
        <v>0</v>
      </c>
      <c r="AP805" s="54">
        <f>SUMIF(표4[잉크명],표5[[#This Row],[잉크]],표4[금])</f>
        <v>0</v>
      </c>
      <c r="AQ805" s="131">
        <f>SUMIF(표4[잉크명],표5[[#This Row],[잉크]],표4[금-3층])</f>
        <v>0</v>
      </c>
      <c r="AR805" s="131">
        <f>SUMIF(표4[잉크명],표5[[#This Row],[잉크]],표4[금-1층])</f>
        <v>0</v>
      </c>
      <c r="AS805" s="54">
        <f>SUMIF(표4[잉크명],표5[[#This Row],[잉크]],표4[토])</f>
        <v>0</v>
      </c>
      <c r="AT805" s="131">
        <f>SUMIF(표4[잉크명],표5[[#This Row],[잉크]],표4[토-3층])</f>
        <v>0</v>
      </c>
      <c r="AU805" s="131">
        <f>SUMIF(표4[잉크명],표5[[#This Row],[잉크]],표4[토-1층])</f>
        <v>0</v>
      </c>
      <c r="AV805" s="54">
        <f>SUMIF(표4[잉크명],표5[[#This Row],[잉크]],표4[일])</f>
        <v>0</v>
      </c>
      <c r="AW805" s="131">
        <f>SUMIF(표4[잉크명],표5[[#This Row],[잉크]],표4[일-3층])</f>
        <v>0</v>
      </c>
      <c r="AX805" s="131">
        <f>SUMIF(표4[잉크명],표5[[#This Row],[잉크]],표4[일-1층])</f>
        <v>0</v>
      </c>
      <c r="AY805" s="54">
        <f>SUMIF(표4[잉크명],표5[[#This Row],[잉크]],표4[차주 월])</f>
        <v>0</v>
      </c>
      <c r="AZ805" s="54">
        <f>SUM(표5[[#This Row],[월]:[차주 월]])</f>
        <v>0</v>
      </c>
    </row>
    <row r="806" spans="2:52" x14ac:dyDescent="0.3">
      <c r="B806" s="266" t="s">
        <v>2584</v>
      </c>
      <c r="C806" s="299" t="s">
        <v>2782</v>
      </c>
      <c r="D806" s="266" t="s">
        <v>2578</v>
      </c>
      <c r="E806" s="54">
        <f>COUNTIF(사출계획!$E$62:$F$110,표4[[#This Row],[제품명]])</f>
        <v>0</v>
      </c>
      <c r="F806" s="131">
        <f>COUNTIF(사출계획!$E$62:$F$87,표4[[#This Row],[제품명]])</f>
        <v>0</v>
      </c>
      <c r="G806" s="131">
        <f>COUNTIF(사출계획!$E$88:$F$110,표4[[#This Row],[제품명]])</f>
        <v>0</v>
      </c>
      <c r="H806" s="54">
        <f>COUNTIF(사출계획!$G$62:$H$110,표4[[#This Row],[제품명]])</f>
        <v>0</v>
      </c>
      <c r="I806" s="132">
        <f>COUNTIF(사출계획!$G$62:$H$87,표4[[#This Row],[제품명]])</f>
        <v>0</v>
      </c>
      <c r="J806" s="132">
        <f>COUNTIF(사출계획!$G$88:$H$110,표4[[#This Row],[제품명]])</f>
        <v>0</v>
      </c>
      <c r="K806" s="54">
        <f>COUNTIF(사출계획!$I$62:$J$110,표4[[#This Row],[제품명]])</f>
        <v>0</v>
      </c>
      <c r="L806" s="131">
        <f>COUNTIF(사출계획!$I$62:$J$87,표4[[#This Row],[제품명]])</f>
        <v>0</v>
      </c>
      <c r="M806" s="131">
        <f>COUNTIF(사출계획!$I$88:$J$110,표4[[#This Row],[제품명]])</f>
        <v>0</v>
      </c>
      <c r="N806" s="129">
        <f>COUNTIF(사출계획!$K$62:$L$110,표4[[#This Row],[제품명]])</f>
        <v>0</v>
      </c>
      <c r="O806" s="131">
        <f>COUNTIF(사출계획!$K$62:$L$87,표4[[#This Row],[제품명]])</f>
        <v>0</v>
      </c>
      <c r="P806" s="131">
        <f>COUNTIF(사출계획!$K$88:$L$110,표4[[#This Row],[제품명]])</f>
        <v>0</v>
      </c>
      <c r="Q806" s="130">
        <f>COUNTIF(사출계획!$M$62:$N$110,표4[[#This Row],[제품명]])</f>
        <v>0</v>
      </c>
      <c r="R806" s="131">
        <f>COUNTIF(사출계획!$M$62:$N$87,표4[[#This Row],[제품명]])</f>
        <v>0</v>
      </c>
      <c r="S806" s="131">
        <f>COUNTIF(사출계획!$M$88:$N$110,표4[[#This Row],[제품명]])</f>
        <v>0</v>
      </c>
      <c r="T806" s="54">
        <f>COUNTIF(사출계획!$O$62:$P$110,표4[[#This Row],[제품명]])</f>
        <v>0</v>
      </c>
      <c r="U806" s="131">
        <f>COUNTIF(사출계획!$O$62:$P$87,표4[[#This Row],[제품명]])</f>
        <v>0</v>
      </c>
      <c r="V806" s="131">
        <f>COUNTIF(사출계획!$O$88:$P$110,표4[[#This Row],[제품명]])</f>
        <v>0</v>
      </c>
      <c r="W806" s="54">
        <f>COUNTIF(사출계획!$Q$62:$R$110,표4[[#This Row],[제품명]])</f>
        <v>0</v>
      </c>
      <c r="X806" s="131">
        <f>COUNTIF(사출계획!$Q$62:$R$87,표4[[#This Row],[제품명]])</f>
        <v>0</v>
      </c>
      <c r="Y806" s="131">
        <f>COUNTIF(사출계획!$Q$88:$R$110,표4[[#This Row],[제품명]])</f>
        <v>0</v>
      </c>
      <c r="Z806" s="54">
        <f>COUNTIF(사출계획!$S$62:$T$110,표4[[#This Row],[제품명]])</f>
        <v>0</v>
      </c>
      <c r="AA806" s="131"/>
      <c r="AB806" s="126"/>
      <c r="AC806" s="351" t="s">
        <v>3422</v>
      </c>
      <c r="AD806" s="129">
        <f>SUMIF(표4[잉크명],표5[[#This Row],[잉크]],표4[월])</f>
        <v>0</v>
      </c>
      <c r="AE806" s="131">
        <f>SUMIF(표4[잉크명],표5[[#This Row],[잉크]],표4[월-3층])</f>
        <v>0</v>
      </c>
      <c r="AF806" s="131">
        <f>SUMIF(표4[잉크명],표5[[#This Row],[잉크]],표4[월-1층])</f>
        <v>0</v>
      </c>
      <c r="AG806" s="133">
        <f>SUMIF(표4[잉크명],표5[[#This Row],[잉크]],표4[화])</f>
        <v>0</v>
      </c>
      <c r="AH806" s="131">
        <f>SUMIF(표4[잉크명],표5[[#This Row],[잉크]],표4[화-3층])</f>
        <v>0</v>
      </c>
      <c r="AI806" s="131">
        <f>SUMIF(표4[잉크명],표5[[#This Row],[잉크]],표4[화-1층])</f>
        <v>0</v>
      </c>
      <c r="AJ806" s="130">
        <f>SUMIF(표4[잉크명],표5[[#This Row],[잉크]],표4[수])</f>
        <v>0</v>
      </c>
      <c r="AK806" s="131">
        <f>SUMIF(표4[잉크명],표5[[#This Row],[잉크]],표4[수-3층])</f>
        <v>0</v>
      </c>
      <c r="AL806" s="131">
        <f>SUMIF(표4[잉크명],표5[[#This Row],[잉크]],표4[수-1층])</f>
        <v>0</v>
      </c>
      <c r="AM806" s="54">
        <f>SUMIF(표4[잉크명],표5[[#This Row],[잉크]],표4[목])</f>
        <v>0</v>
      </c>
      <c r="AN806" s="131">
        <f>SUMIF(표4[잉크명],표5[[#This Row],[잉크]],표4[목-3층])</f>
        <v>0</v>
      </c>
      <c r="AO806" s="131">
        <f>SUMIF(표4[잉크명],표5[[#This Row],[잉크]],표4[목-1층])</f>
        <v>0</v>
      </c>
      <c r="AP806" s="54">
        <f>SUMIF(표4[잉크명],표5[[#This Row],[잉크]],표4[금])</f>
        <v>0</v>
      </c>
      <c r="AQ806" s="131">
        <f>SUMIF(표4[잉크명],표5[[#This Row],[잉크]],표4[금-3층])</f>
        <v>0</v>
      </c>
      <c r="AR806" s="131">
        <f>SUMIF(표4[잉크명],표5[[#This Row],[잉크]],표4[금-1층])</f>
        <v>0</v>
      </c>
      <c r="AS806" s="54">
        <f>SUMIF(표4[잉크명],표5[[#This Row],[잉크]],표4[토])</f>
        <v>0</v>
      </c>
      <c r="AT806" s="131">
        <f>SUMIF(표4[잉크명],표5[[#This Row],[잉크]],표4[토-3층])</f>
        <v>0</v>
      </c>
      <c r="AU806" s="131">
        <f>SUMIF(표4[잉크명],표5[[#This Row],[잉크]],표4[토-1층])</f>
        <v>0</v>
      </c>
      <c r="AV806" s="54">
        <f>SUMIF(표4[잉크명],표5[[#This Row],[잉크]],표4[일])</f>
        <v>0</v>
      </c>
      <c r="AW806" s="131">
        <f>SUMIF(표4[잉크명],표5[[#This Row],[잉크]],표4[일-3층])</f>
        <v>0</v>
      </c>
      <c r="AX806" s="131">
        <f>SUMIF(표4[잉크명],표5[[#This Row],[잉크]],표4[일-1층])</f>
        <v>0</v>
      </c>
      <c r="AY806" s="54">
        <f>SUMIF(표4[잉크명],표5[[#This Row],[잉크]],표4[차주 월])</f>
        <v>0</v>
      </c>
      <c r="AZ806" s="54">
        <f>SUM(표5[[#This Row],[월]:[차주 월]])</f>
        <v>0</v>
      </c>
    </row>
    <row r="807" spans="2:52" x14ac:dyDescent="0.3">
      <c r="B807" s="266" t="s">
        <v>2584</v>
      </c>
      <c r="C807" s="299" t="s">
        <v>2782</v>
      </c>
      <c r="D807" s="266" t="s">
        <v>2586</v>
      </c>
      <c r="E807" s="54">
        <f>COUNTIF(사출계획!$E$62:$F$110,표4[[#This Row],[제품명]])</f>
        <v>0</v>
      </c>
      <c r="F807" s="131">
        <f>COUNTIF(사출계획!$E$62:$F$87,표4[[#This Row],[제품명]])</f>
        <v>0</v>
      </c>
      <c r="G807" s="131">
        <f>COUNTIF(사출계획!$E$88:$F$110,표4[[#This Row],[제품명]])</f>
        <v>0</v>
      </c>
      <c r="H807" s="54">
        <f>COUNTIF(사출계획!$G$62:$H$110,표4[[#This Row],[제품명]])</f>
        <v>0</v>
      </c>
      <c r="I807" s="132">
        <f>COUNTIF(사출계획!$G$62:$H$87,표4[[#This Row],[제품명]])</f>
        <v>0</v>
      </c>
      <c r="J807" s="132">
        <f>COUNTIF(사출계획!$G$88:$H$110,표4[[#This Row],[제품명]])</f>
        <v>0</v>
      </c>
      <c r="K807" s="54">
        <f>COUNTIF(사출계획!$I$62:$J$110,표4[[#This Row],[제품명]])</f>
        <v>0</v>
      </c>
      <c r="L807" s="131">
        <f>COUNTIF(사출계획!$I$62:$J$87,표4[[#This Row],[제품명]])</f>
        <v>0</v>
      </c>
      <c r="M807" s="131">
        <f>COUNTIF(사출계획!$I$88:$J$110,표4[[#This Row],[제품명]])</f>
        <v>0</v>
      </c>
      <c r="N807" s="129">
        <f>COUNTIF(사출계획!$K$62:$L$110,표4[[#This Row],[제품명]])</f>
        <v>0</v>
      </c>
      <c r="O807" s="131">
        <f>COUNTIF(사출계획!$K$62:$L$87,표4[[#This Row],[제품명]])</f>
        <v>0</v>
      </c>
      <c r="P807" s="131">
        <f>COUNTIF(사출계획!$K$88:$L$110,표4[[#This Row],[제품명]])</f>
        <v>0</v>
      </c>
      <c r="Q807" s="130">
        <f>COUNTIF(사출계획!$M$62:$N$110,표4[[#This Row],[제품명]])</f>
        <v>0</v>
      </c>
      <c r="R807" s="131">
        <f>COUNTIF(사출계획!$M$62:$N$87,표4[[#This Row],[제품명]])</f>
        <v>0</v>
      </c>
      <c r="S807" s="131">
        <f>COUNTIF(사출계획!$M$88:$N$110,표4[[#This Row],[제품명]])</f>
        <v>0</v>
      </c>
      <c r="T807" s="54">
        <f>COUNTIF(사출계획!$O$62:$P$110,표4[[#This Row],[제품명]])</f>
        <v>0</v>
      </c>
      <c r="U807" s="131">
        <f>COUNTIF(사출계획!$O$62:$P$87,표4[[#This Row],[제품명]])</f>
        <v>0</v>
      </c>
      <c r="V807" s="131">
        <f>COUNTIF(사출계획!$O$88:$P$110,표4[[#This Row],[제품명]])</f>
        <v>0</v>
      </c>
      <c r="W807" s="54">
        <f>COUNTIF(사출계획!$Q$62:$R$110,표4[[#This Row],[제품명]])</f>
        <v>0</v>
      </c>
      <c r="X807" s="131">
        <f>COUNTIF(사출계획!$Q$62:$R$87,표4[[#This Row],[제품명]])</f>
        <v>0</v>
      </c>
      <c r="Y807" s="131">
        <f>COUNTIF(사출계획!$Q$88:$R$110,표4[[#This Row],[제품명]])</f>
        <v>0</v>
      </c>
      <c r="Z807" s="54">
        <f>COUNTIF(사출계획!$S$62:$T$110,표4[[#This Row],[제품명]])</f>
        <v>0</v>
      </c>
      <c r="AA807" s="131"/>
      <c r="AB807" s="126"/>
      <c r="AC807" s="351" t="s">
        <v>3423</v>
      </c>
      <c r="AD807" s="129">
        <f>SUMIF(표4[잉크명],표5[[#This Row],[잉크]],표4[월])</f>
        <v>0</v>
      </c>
      <c r="AE807" s="131">
        <f>SUMIF(표4[잉크명],표5[[#This Row],[잉크]],표4[월-3층])</f>
        <v>0</v>
      </c>
      <c r="AF807" s="131">
        <f>SUMIF(표4[잉크명],표5[[#This Row],[잉크]],표4[월-1층])</f>
        <v>0</v>
      </c>
      <c r="AG807" s="133">
        <f>SUMIF(표4[잉크명],표5[[#This Row],[잉크]],표4[화])</f>
        <v>0</v>
      </c>
      <c r="AH807" s="131">
        <f>SUMIF(표4[잉크명],표5[[#This Row],[잉크]],표4[화-3층])</f>
        <v>0</v>
      </c>
      <c r="AI807" s="131">
        <f>SUMIF(표4[잉크명],표5[[#This Row],[잉크]],표4[화-1층])</f>
        <v>0</v>
      </c>
      <c r="AJ807" s="130">
        <f>SUMIF(표4[잉크명],표5[[#This Row],[잉크]],표4[수])</f>
        <v>0</v>
      </c>
      <c r="AK807" s="131">
        <f>SUMIF(표4[잉크명],표5[[#This Row],[잉크]],표4[수-3층])</f>
        <v>0</v>
      </c>
      <c r="AL807" s="131">
        <f>SUMIF(표4[잉크명],표5[[#This Row],[잉크]],표4[수-1층])</f>
        <v>0</v>
      </c>
      <c r="AM807" s="54">
        <f>SUMIF(표4[잉크명],표5[[#This Row],[잉크]],표4[목])</f>
        <v>0</v>
      </c>
      <c r="AN807" s="131">
        <f>SUMIF(표4[잉크명],표5[[#This Row],[잉크]],표4[목-3층])</f>
        <v>0</v>
      </c>
      <c r="AO807" s="131">
        <f>SUMIF(표4[잉크명],표5[[#This Row],[잉크]],표4[목-1층])</f>
        <v>0</v>
      </c>
      <c r="AP807" s="54">
        <f>SUMIF(표4[잉크명],표5[[#This Row],[잉크]],표4[금])</f>
        <v>0</v>
      </c>
      <c r="AQ807" s="131">
        <f>SUMIF(표4[잉크명],표5[[#This Row],[잉크]],표4[금-3층])</f>
        <v>0</v>
      </c>
      <c r="AR807" s="131">
        <f>SUMIF(표4[잉크명],표5[[#This Row],[잉크]],표4[금-1층])</f>
        <v>0</v>
      </c>
      <c r="AS807" s="54">
        <f>SUMIF(표4[잉크명],표5[[#This Row],[잉크]],표4[토])</f>
        <v>0</v>
      </c>
      <c r="AT807" s="131">
        <f>SUMIF(표4[잉크명],표5[[#This Row],[잉크]],표4[토-3층])</f>
        <v>0</v>
      </c>
      <c r="AU807" s="131">
        <f>SUMIF(표4[잉크명],표5[[#This Row],[잉크]],표4[토-1층])</f>
        <v>0</v>
      </c>
      <c r="AV807" s="54">
        <f>SUMIF(표4[잉크명],표5[[#This Row],[잉크]],표4[일])</f>
        <v>0</v>
      </c>
      <c r="AW807" s="131">
        <f>SUMIF(표4[잉크명],표5[[#This Row],[잉크]],표4[일-3층])</f>
        <v>0</v>
      </c>
      <c r="AX807" s="131">
        <f>SUMIF(표4[잉크명],표5[[#This Row],[잉크]],표4[일-1층])</f>
        <v>0</v>
      </c>
      <c r="AY807" s="54">
        <f>SUMIF(표4[잉크명],표5[[#This Row],[잉크]],표4[차주 월])</f>
        <v>0</v>
      </c>
      <c r="AZ807" s="54">
        <f>SUM(표5[[#This Row],[월]:[차주 월]])</f>
        <v>0</v>
      </c>
    </row>
    <row r="808" spans="2:52" x14ac:dyDescent="0.3">
      <c r="B808" s="266" t="s">
        <v>2584</v>
      </c>
      <c r="C808" s="299" t="s">
        <v>2782</v>
      </c>
      <c r="D808" s="266" t="s">
        <v>2580</v>
      </c>
      <c r="E808" s="54">
        <f>COUNTIF(사출계획!$E$62:$F$110,표4[[#This Row],[제품명]])</f>
        <v>0</v>
      </c>
      <c r="F808" s="131">
        <f>COUNTIF(사출계획!$E$62:$F$87,표4[[#This Row],[제품명]])</f>
        <v>0</v>
      </c>
      <c r="G808" s="131">
        <f>COUNTIF(사출계획!$E$88:$F$110,표4[[#This Row],[제품명]])</f>
        <v>0</v>
      </c>
      <c r="H808" s="54">
        <f>COUNTIF(사출계획!$G$62:$H$110,표4[[#This Row],[제품명]])</f>
        <v>0</v>
      </c>
      <c r="I808" s="132">
        <f>COUNTIF(사출계획!$G$62:$H$87,표4[[#This Row],[제품명]])</f>
        <v>0</v>
      </c>
      <c r="J808" s="132">
        <f>COUNTIF(사출계획!$G$88:$H$110,표4[[#This Row],[제품명]])</f>
        <v>0</v>
      </c>
      <c r="K808" s="54">
        <f>COUNTIF(사출계획!$I$62:$J$110,표4[[#This Row],[제품명]])</f>
        <v>0</v>
      </c>
      <c r="L808" s="131">
        <f>COUNTIF(사출계획!$I$62:$J$87,표4[[#This Row],[제품명]])</f>
        <v>0</v>
      </c>
      <c r="M808" s="131">
        <f>COUNTIF(사출계획!$I$88:$J$110,표4[[#This Row],[제품명]])</f>
        <v>0</v>
      </c>
      <c r="N808" s="129">
        <f>COUNTIF(사출계획!$K$62:$L$110,표4[[#This Row],[제품명]])</f>
        <v>0</v>
      </c>
      <c r="O808" s="131">
        <f>COUNTIF(사출계획!$K$62:$L$87,표4[[#This Row],[제품명]])</f>
        <v>0</v>
      </c>
      <c r="P808" s="131">
        <f>COUNTIF(사출계획!$K$88:$L$110,표4[[#This Row],[제품명]])</f>
        <v>0</v>
      </c>
      <c r="Q808" s="130">
        <f>COUNTIF(사출계획!$M$62:$N$110,표4[[#This Row],[제품명]])</f>
        <v>0</v>
      </c>
      <c r="R808" s="131">
        <f>COUNTIF(사출계획!$M$62:$N$87,표4[[#This Row],[제품명]])</f>
        <v>0</v>
      </c>
      <c r="S808" s="131">
        <f>COUNTIF(사출계획!$M$88:$N$110,표4[[#This Row],[제품명]])</f>
        <v>0</v>
      </c>
      <c r="T808" s="54">
        <f>COUNTIF(사출계획!$O$62:$P$110,표4[[#This Row],[제품명]])</f>
        <v>0</v>
      </c>
      <c r="U808" s="131">
        <f>COUNTIF(사출계획!$O$62:$P$87,표4[[#This Row],[제품명]])</f>
        <v>0</v>
      </c>
      <c r="V808" s="131">
        <f>COUNTIF(사출계획!$O$88:$P$110,표4[[#This Row],[제품명]])</f>
        <v>0</v>
      </c>
      <c r="W808" s="54">
        <f>COUNTIF(사출계획!$Q$62:$R$110,표4[[#This Row],[제품명]])</f>
        <v>0</v>
      </c>
      <c r="X808" s="131">
        <f>COUNTIF(사출계획!$Q$62:$R$87,표4[[#This Row],[제품명]])</f>
        <v>0</v>
      </c>
      <c r="Y808" s="131">
        <f>COUNTIF(사출계획!$Q$88:$R$110,표4[[#This Row],[제품명]])</f>
        <v>0</v>
      </c>
      <c r="Z808" s="54">
        <f>COUNTIF(사출계획!$S$62:$T$110,표4[[#This Row],[제품명]])</f>
        <v>0</v>
      </c>
      <c r="AA808" s="131"/>
      <c r="AB808" s="126"/>
      <c r="AC808" s="351" t="s">
        <v>3425</v>
      </c>
      <c r="AD808" s="129">
        <f>SUMIF(표4[잉크명],표5[[#This Row],[잉크]],표4[월])</f>
        <v>0</v>
      </c>
      <c r="AE808" s="131">
        <f>SUMIF(표4[잉크명],표5[[#This Row],[잉크]],표4[월-3층])</f>
        <v>0</v>
      </c>
      <c r="AF808" s="131">
        <f>SUMIF(표4[잉크명],표5[[#This Row],[잉크]],표4[월-1층])</f>
        <v>0</v>
      </c>
      <c r="AG808" s="133">
        <f>SUMIF(표4[잉크명],표5[[#This Row],[잉크]],표4[화])</f>
        <v>0</v>
      </c>
      <c r="AH808" s="131">
        <f>SUMIF(표4[잉크명],표5[[#This Row],[잉크]],표4[화-3층])</f>
        <v>0</v>
      </c>
      <c r="AI808" s="131">
        <f>SUMIF(표4[잉크명],표5[[#This Row],[잉크]],표4[화-1층])</f>
        <v>0</v>
      </c>
      <c r="AJ808" s="130">
        <f>SUMIF(표4[잉크명],표5[[#This Row],[잉크]],표4[수])</f>
        <v>0</v>
      </c>
      <c r="AK808" s="131">
        <f>SUMIF(표4[잉크명],표5[[#This Row],[잉크]],표4[수-3층])</f>
        <v>0</v>
      </c>
      <c r="AL808" s="131">
        <f>SUMIF(표4[잉크명],표5[[#This Row],[잉크]],표4[수-1층])</f>
        <v>0</v>
      </c>
      <c r="AM808" s="54">
        <f>SUMIF(표4[잉크명],표5[[#This Row],[잉크]],표4[목])</f>
        <v>0</v>
      </c>
      <c r="AN808" s="131">
        <f>SUMIF(표4[잉크명],표5[[#This Row],[잉크]],표4[목-3층])</f>
        <v>0</v>
      </c>
      <c r="AO808" s="131">
        <f>SUMIF(표4[잉크명],표5[[#This Row],[잉크]],표4[목-1층])</f>
        <v>0</v>
      </c>
      <c r="AP808" s="54">
        <f>SUMIF(표4[잉크명],표5[[#This Row],[잉크]],표4[금])</f>
        <v>0</v>
      </c>
      <c r="AQ808" s="131">
        <f>SUMIF(표4[잉크명],표5[[#This Row],[잉크]],표4[금-3층])</f>
        <v>0</v>
      </c>
      <c r="AR808" s="131">
        <f>SUMIF(표4[잉크명],표5[[#This Row],[잉크]],표4[금-1층])</f>
        <v>0</v>
      </c>
      <c r="AS808" s="54">
        <f>SUMIF(표4[잉크명],표5[[#This Row],[잉크]],표4[토])</f>
        <v>0</v>
      </c>
      <c r="AT808" s="131">
        <f>SUMIF(표4[잉크명],표5[[#This Row],[잉크]],표4[토-3층])</f>
        <v>0</v>
      </c>
      <c r="AU808" s="131">
        <f>SUMIF(표4[잉크명],표5[[#This Row],[잉크]],표4[토-1층])</f>
        <v>0</v>
      </c>
      <c r="AV808" s="54">
        <f>SUMIF(표4[잉크명],표5[[#This Row],[잉크]],표4[일])</f>
        <v>0</v>
      </c>
      <c r="AW808" s="131">
        <f>SUMIF(표4[잉크명],표5[[#This Row],[잉크]],표4[일-3층])</f>
        <v>0</v>
      </c>
      <c r="AX808" s="131">
        <f>SUMIF(표4[잉크명],표5[[#This Row],[잉크]],표4[일-1층])</f>
        <v>0</v>
      </c>
      <c r="AY808" s="54">
        <f>SUMIF(표4[잉크명],표5[[#This Row],[잉크]],표4[차주 월])</f>
        <v>0</v>
      </c>
      <c r="AZ808" s="54">
        <f>SUM(표5[[#This Row],[월]:[차주 월]])</f>
        <v>0</v>
      </c>
    </row>
    <row r="809" spans="2:52" x14ac:dyDescent="0.3">
      <c r="B809" s="266" t="s">
        <v>2585</v>
      </c>
      <c r="C809" s="299" t="s">
        <v>2782</v>
      </c>
      <c r="D809" s="266" t="s">
        <v>2587</v>
      </c>
      <c r="E809" s="54">
        <f>COUNTIF(사출계획!$E$62:$F$110,표4[[#This Row],[제품명]])</f>
        <v>0</v>
      </c>
      <c r="F809" s="131">
        <f>COUNTIF(사출계획!$E$62:$F$87,표4[[#This Row],[제품명]])</f>
        <v>0</v>
      </c>
      <c r="G809" s="131">
        <f>COUNTIF(사출계획!$E$88:$F$110,표4[[#This Row],[제품명]])</f>
        <v>0</v>
      </c>
      <c r="H809" s="54">
        <f>COUNTIF(사출계획!$G$62:$H$110,표4[[#This Row],[제품명]])</f>
        <v>0</v>
      </c>
      <c r="I809" s="132">
        <f>COUNTIF(사출계획!$G$62:$H$87,표4[[#This Row],[제품명]])</f>
        <v>0</v>
      </c>
      <c r="J809" s="132">
        <f>COUNTIF(사출계획!$G$88:$H$110,표4[[#This Row],[제품명]])</f>
        <v>0</v>
      </c>
      <c r="K809" s="54">
        <f>COUNTIF(사출계획!$I$62:$J$110,표4[[#This Row],[제품명]])</f>
        <v>0</v>
      </c>
      <c r="L809" s="131">
        <f>COUNTIF(사출계획!$I$62:$J$87,표4[[#This Row],[제품명]])</f>
        <v>0</v>
      </c>
      <c r="M809" s="131">
        <f>COUNTIF(사출계획!$I$88:$J$110,표4[[#This Row],[제품명]])</f>
        <v>0</v>
      </c>
      <c r="N809" s="129">
        <f>COUNTIF(사출계획!$K$62:$L$110,표4[[#This Row],[제품명]])</f>
        <v>0</v>
      </c>
      <c r="O809" s="131">
        <f>COUNTIF(사출계획!$K$62:$L$87,표4[[#This Row],[제품명]])</f>
        <v>0</v>
      </c>
      <c r="P809" s="131">
        <f>COUNTIF(사출계획!$K$88:$L$110,표4[[#This Row],[제품명]])</f>
        <v>0</v>
      </c>
      <c r="Q809" s="130">
        <f>COUNTIF(사출계획!$M$62:$N$110,표4[[#This Row],[제품명]])</f>
        <v>0</v>
      </c>
      <c r="R809" s="131">
        <f>COUNTIF(사출계획!$M$62:$N$87,표4[[#This Row],[제품명]])</f>
        <v>0</v>
      </c>
      <c r="S809" s="131">
        <f>COUNTIF(사출계획!$M$88:$N$110,표4[[#This Row],[제품명]])</f>
        <v>0</v>
      </c>
      <c r="T809" s="54">
        <f>COUNTIF(사출계획!$O$62:$P$110,표4[[#This Row],[제품명]])</f>
        <v>0</v>
      </c>
      <c r="U809" s="131">
        <f>COUNTIF(사출계획!$O$62:$P$87,표4[[#This Row],[제품명]])</f>
        <v>0</v>
      </c>
      <c r="V809" s="131">
        <f>COUNTIF(사출계획!$O$88:$P$110,표4[[#This Row],[제품명]])</f>
        <v>0</v>
      </c>
      <c r="W809" s="54">
        <f>COUNTIF(사출계획!$Q$62:$R$110,표4[[#This Row],[제품명]])</f>
        <v>0</v>
      </c>
      <c r="X809" s="131">
        <f>COUNTIF(사출계획!$Q$62:$R$87,표4[[#This Row],[제품명]])</f>
        <v>0</v>
      </c>
      <c r="Y809" s="131">
        <f>COUNTIF(사출계획!$Q$88:$R$110,표4[[#This Row],[제품명]])</f>
        <v>0</v>
      </c>
      <c r="Z809" s="54">
        <f>COUNTIF(사출계획!$S$62:$T$110,표4[[#This Row],[제품명]])</f>
        <v>0</v>
      </c>
      <c r="AA809" s="131"/>
      <c r="AB809" s="126"/>
      <c r="AC809" s="352" t="s">
        <v>3441</v>
      </c>
      <c r="AD809" s="129">
        <f>SUMIF(표4[잉크명],표5[[#This Row],[잉크]],표4[월])</f>
        <v>0</v>
      </c>
      <c r="AE809" s="131">
        <f>SUMIF(표4[잉크명],표5[[#This Row],[잉크]],표4[월-3층])</f>
        <v>0</v>
      </c>
      <c r="AF809" s="131">
        <f>SUMIF(표4[잉크명],표5[[#This Row],[잉크]],표4[월-1층])</f>
        <v>0</v>
      </c>
      <c r="AG809" s="133">
        <f>SUMIF(표4[잉크명],표5[[#This Row],[잉크]],표4[화])</f>
        <v>0</v>
      </c>
      <c r="AH809" s="131">
        <f>SUMIF(표4[잉크명],표5[[#This Row],[잉크]],표4[화-3층])</f>
        <v>0</v>
      </c>
      <c r="AI809" s="131">
        <f>SUMIF(표4[잉크명],표5[[#This Row],[잉크]],표4[화-1층])</f>
        <v>0</v>
      </c>
      <c r="AJ809" s="130">
        <f>SUMIF(표4[잉크명],표5[[#This Row],[잉크]],표4[수])</f>
        <v>0</v>
      </c>
      <c r="AK809" s="131">
        <f>SUMIF(표4[잉크명],표5[[#This Row],[잉크]],표4[수-3층])</f>
        <v>0</v>
      </c>
      <c r="AL809" s="131">
        <f>SUMIF(표4[잉크명],표5[[#This Row],[잉크]],표4[수-1층])</f>
        <v>0</v>
      </c>
      <c r="AM809" s="54">
        <f>SUMIF(표4[잉크명],표5[[#This Row],[잉크]],표4[목])</f>
        <v>0</v>
      </c>
      <c r="AN809" s="131">
        <f>SUMIF(표4[잉크명],표5[[#This Row],[잉크]],표4[목-3층])</f>
        <v>0</v>
      </c>
      <c r="AO809" s="131">
        <f>SUMIF(표4[잉크명],표5[[#This Row],[잉크]],표4[목-1층])</f>
        <v>0</v>
      </c>
      <c r="AP809" s="54">
        <f>SUMIF(표4[잉크명],표5[[#This Row],[잉크]],표4[금])</f>
        <v>0</v>
      </c>
      <c r="AQ809" s="131">
        <f>SUMIF(표4[잉크명],표5[[#This Row],[잉크]],표4[금-3층])</f>
        <v>0</v>
      </c>
      <c r="AR809" s="131">
        <f>SUMIF(표4[잉크명],표5[[#This Row],[잉크]],표4[금-1층])</f>
        <v>0</v>
      </c>
      <c r="AS809" s="54">
        <f>SUMIF(표4[잉크명],표5[[#This Row],[잉크]],표4[토])</f>
        <v>0</v>
      </c>
      <c r="AT809" s="131">
        <f>SUMIF(표4[잉크명],표5[[#This Row],[잉크]],표4[토-3층])</f>
        <v>0</v>
      </c>
      <c r="AU809" s="131">
        <f>SUMIF(표4[잉크명],표5[[#This Row],[잉크]],표4[토-1층])</f>
        <v>0</v>
      </c>
      <c r="AV809" s="54">
        <f>SUMIF(표4[잉크명],표5[[#This Row],[잉크]],표4[일])</f>
        <v>0</v>
      </c>
      <c r="AW809" s="131">
        <f>SUMIF(표4[잉크명],표5[[#This Row],[잉크]],표4[일-3층])</f>
        <v>0</v>
      </c>
      <c r="AX809" s="131">
        <f>SUMIF(표4[잉크명],표5[[#This Row],[잉크]],표4[일-1층])</f>
        <v>0</v>
      </c>
      <c r="AY809" s="54">
        <f>SUMIF(표4[잉크명],표5[[#This Row],[잉크]],표4[차주 월])</f>
        <v>0</v>
      </c>
      <c r="AZ809" s="54">
        <f>SUM(표5[[#This Row],[월]:[차주 월]])</f>
        <v>0</v>
      </c>
    </row>
    <row r="810" spans="2:52" x14ac:dyDescent="0.3">
      <c r="B810" s="266" t="s">
        <v>2585</v>
      </c>
      <c r="C810" s="299" t="s">
        <v>2782</v>
      </c>
      <c r="D810" s="266" t="s">
        <v>2588</v>
      </c>
      <c r="E810" s="54">
        <f>COUNTIF(사출계획!$E$62:$F$110,표4[[#This Row],[제품명]])</f>
        <v>0</v>
      </c>
      <c r="F810" s="131">
        <f>COUNTIF(사출계획!$E$62:$F$87,표4[[#This Row],[제품명]])</f>
        <v>0</v>
      </c>
      <c r="G810" s="131">
        <f>COUNTIF(사출계획!$E$88:$F$110,표4[[#This Row],[제품명]])</f>
        <v>0</v>
      </c>
      <c r="H810" s="54">
        <f>COUNTIF(사출계획!$G$62:$H$110,표4[[#This Row],[제품명]])</f>
        <v>0</v>
      </c>
      <c r="I810" s="132">
        <f>COUNTIF(사출계획!$G$62:$H$87,표4[[#This Row],[제품명]])</f>
        <v>0</v>
      </c>
      <c r="J810" s="132">
        <f>COUNTIF(사출계획!$G$88:$H$110,표4[[#This Row],[제품명]])</f>
        <v>0</v>
      </c>
      <c r="K810" s="54">
        <f>COUNTIF(사출계획!$I$62:$J$110,표4[[#This Row],[제품명]])</f>
        <v>0</v>
      </c>
      <c r="L810" s="131">
        <f>COUNTIF(사출계획!$I$62:$J$87,표4[[#This Row],[제품명]])</f>
        <v>0</v>
      </c>
      <c r="M810" s="131">
        <f>COUNTIF(사출계획!$I$88:$J$110,표4[[#This Row],[제품명]])</f>
        <v>0</v>
      </c>
      <c r="N810" s="129">
        <f>COUNTIF(사출계획!$K$62:$L$110,표4[[#This Row],[제품명]])</f>
        <v>0</v>
      </c>
      <c r="O810" s="131">
        <f>COUNTIF(사출계획!$K$62:$L$87,표4[[#This Row],[제품명]])</f>
        <v>0</v>
      </c>
      <c r="P810" s="131">
        <f>COUNTIF(사출계획!$K$88:$L$110,표4[[#This Row],[제품명]])</f>
        <v>0</v>
      </c>
      <c r="Q810" s="130">
        <f>COUNTIF(사출계획!$M$62:$N$110,표4[[#This Row],[제품명]])</f>
        <v>0</v>
      </c>
      <c r="R810" s="131">
        <f>COUNTIF(사출계획!$M$62:$N$87,표4[[#This Row],[제품명]])</f>
        <v>0</v>
      </c>
      <c r="S810" s="131">
        <f>COUNTIF(사출계획!$M$88:$N$110,표4[[#This Row],[제품명]])</f>
        <v>0</v>
      </c>
      <c r="T810" s="54">
        <f>COUNTIF(사출계획!$O$62:$P$110,표4[[#This Row],[제품명]])</f>
        <v>0</v>
      </c>
      <c r="U810" s="131">
        <f>COUNTIF(사출계획!$O$62:$P$87,표4[[#This Row],[제품명]])</f>
        <v>0</v>
      </c>
      <c r="V810" s="131">
        <f>COUNTIF(사출계획!$O$88:$P$110,표4[[#This Row],[제품명]])</f>
        <v>0</v>
      </c>
      <c r="W810" s="54">
        <f>COUNTIF(사출계획!$Q$62:$R$110,표4[[#This Row],[제품명]])</f>
        <v>0</v>
      </c>
      <c r="X810" s="131">
        <f>COUNTIF(사출계획!$Q$62:$R$87,표4[[#This Row],[제품명]])</f>
        <v>0</v>
      </c>
      <c r="Y810" s="131">
        <f>COUNTIF(사출계획!$Q$88:$R$110,표4[[#This Row],[제품명]])</f>
        <v>0</v>
      </c>
      <c r="Z810" s="54">
        <f>COUNTIF(사출계획!$S$62:$T$110,표4[[#This Row],[제품명]])</f>
        <v>0</v>
      </c>
      <c r="AA810" s="131"/>
      <c r="AB810" s="126"/>
      <c r="AC810" s="352" t="s">
        <v>3437</v>
      </c>
      <c r="AD810" s="129">
        <f>SUMIF(표4[잉크명],표5[[#This Row],[잉크]],표4[월])</f>
        <v>0</v>
      </c>
      <c r="AE810" s="131">
        <f>SUMIF(표4[잉크명],표5[[#This Row],[잉크]],표4[월-3층])</f>
        <v>0</v>
      </c>
      <c r="AF810" s="131">
        <f>SUMIF(표4[잉크명],표5[[#This Row],[잉크]],표4[월-1층])</f>
        <v>0</v>
      </c>
      <c r="AG810" s="133">
        <f>SUMIF(표4[잉크명],표5[[#This Row],[잉크]],표4[화])</f>
        <v>0</v>
      </c>
      <c r="AH810" s="131">
        <f>SUMIF(표4[잉크명],표5[[#This Row],[잉크]],표4[화-3층])</f>
        <v>0</v>
      </c>
      <c r="AI810" s="131">
        <f>SUMIF(표4[잉크명],표5[[#This Row],[잉크]],표4[화-1층])</f>
        <v>0</v>
      </c>
      <c r="AJ810" s="130">
        <f>SUMIF(표4[잉크명],표5[[#This Row],[잉크]],표4[수])</f>
        <v>0</v>
      </c>
      <c r="AK810" s="131">
        <f>SUMIF(표4[잉크명],표5[[#This Row],[잉크]],표4[수-3층])</f>
        <v>0</v>
      </c>
      <c r="AL810" s="131">
        <f>SUMIF(표4[잉크명],표5[[#This Row],[잉크]],표4[수-1층])</f>
        <v>0</v>
      </c>
      <c r="AM810" s="54">
        <f>SUMIF(표4[잉크명],표5[[#This Row],[잉크]],표4[목])</f>
        <v>0</v>
      </c>
      <c r="AN810" s="131">
        <f>SUMIF(표4[잉크명],표5[[#This Row],[잉크]],표4[목-3층])</f>
        <v>0</v>
      </c>
      <c r="AO810" s="131">
        <f>SUMIF(표4[잉크명],표5[[#This Row],[잉크]],표4[목-1층])</f>
        <v>0</v>
      </c>
      <c r="AP810" s="54">
        <f>SUMIF(표4[잉크명],표5[[#This Row],[잉크]],표4[금])</f>
        <v>0</v>
      </c>
      <c r="AQ810" s="131">
        <f>SUMIF(표4[잉크명],표5[[#This Row],[잉크]],표4[금-3층])</f>
        <v>0</v>
      </c>
      <c r="AR810" s="131">
        <f>SUMIF(표4[잉크명],표5[[#This Row],[잉크]],표4[금-1층])</f>
        <v>0</v>
      </c>
      <c r="AS810" s="54">
        <f>SUMIF(표4[잉크명],표5[[#This Row],[잉크]],표4[토])</f>
        <v>0</v>
      </c>
      <c r="AT810" s="131">
        <f>SUMIF(표4[잉크명],표5[[#This Row],[잉크]],표4[토-3층])</f>
        <v>0</v>
      </c>
      <c r="AU810" s="131">
        <f>SUMIF(표4[잉크명],표5[[#This Row],[잉크]],표4[토-1층])</f>
        <v>0</v>
      </c>
      <c r="AV810" s="54">
        <f>SUMIF(표4[잉크명],표5[[#This Row],[잉크]],표4[일])</f>
        <v>0</v>
      </c>
      <c r="AW810" s="131">
        <f>SUMIF(표4[잉크명],표5[[#This Row],[잉크]],표4[일-3층])</f>
        <v>0</v>
      </c>
      <c r="AX810" s="131">
        <f>SUMIF(표4[잉크명],표5[[#This Row],[잉크]],표4[일-1층])</f>
        <v>0</v>
      </c>
      <c r="AY810" s="54">
        <f>SUMIF(표4[잉크명],표5[[#This Row],[잉크]],표4[차주 월])</f>
        <v>0</v>
      </c>
      <c r="AZ810" s="54">
        <f>SUM(표5[[#This Row],[월]:[차주 월]])</f>
        <v>0</v>
      </c>
    </row>
    <row r="811" spans="2:52" x14ac:dyDescent="0.3">
      <c r="B811" s="266" t="s">
        <v>5109</v>
      </c>
      <c r="C811" s="299" t="s">
        <v>2782</v>
      </c>
      <c r="D811" s="266" t="s">
        <v>2583</v>
      </c>
      <c r="E811" s="54">
        <f>COUNTIF(사출계획!$E$62:$F$110,표4[[#This Row],[제품명]])</f>
        <v>0</v>
      </c>
      <c r="F811" s="131">
        <f>COUNTIF(사출계획!$E$62:$F$87,표4[[#This Row],[제품명]])</f>
        <v>0</v>
      </c>
      <c r="G811" s="131">
        <f>COUNTIF(사출계획!$E$88:$F$110,표4[[#This Row],[제품명]])</f>
        <v>0</v>
      </c>
      <c r="H811" s="54">
        <f>COUNTIF(사출계획!$G$62:$H$110,표4[[#This Row],[제품명]])</f>
        <v>0</v>
      </c>
      <c r="I811" s="132">
        <f>COUNTIF(사출계획!$G$62:$H$87,표4[[#This Row],[제품명]])</f>
        <v>0</v>
      </c>
      <c r="J811" s="132">
        <f>COUNTIF(사출계획!$G$88:$H$110,표4[[#This Row],[제품명]])</f>
        <v>0</v>
      </c>
      <c r="K811" s="54">
        <f>COUNTIF(사출계획!$I$62:$J$110,표4[[#This Row],[제품명]])</f>
        <v>0</v>
      </c>
      <c r="L811" s="131">
        <f>COUNTIF(사출계획!$I$62:$J$87,표4[[#This Row],[제품명]])</f>
        <v>0</v>
      </c>
      <c r="M811" s="131">
        <f>COUNTIF(사출계획!$I$88:$J$110,표4[[#This Row],[제품명]])</f>
        <v>0</v>
      </c>
      <c r="N811" s="129">
        <f>COUNTIF(사출계획!$K$62:$L$110,표4[[#This Row],[제품명]])</f>
        <v>0</v>
      </c>
      <c r="O811" s="131">
        <f>COUNTIF(사출계획!$K$62:$L$87,표4[[#This Row],[제품명]])</f>
        <v>0</v>
      </c>
      <c r="P811" s="131">
        <f>COUNTIF(사출계획!$K$88:$L$110,표4[[#This Row],[제품명]])</f>
        <v>0</v>
      </c>
      <c r="Q811" s="130">
        <f>COUNTIF(사출계획!$M$62:$N$110,표4[[#This Row],[제품명]])</f>
        <v>0</v>
      </c>
      <c r="R811" s="131">
        <f>COUNTIF(사출계획!$M$62:$N$87,표4[[#This Row],[제품명]])</f>
        <v>0</v>
      </c>
      <c r="S811" s="131">
        <f>COUNTIF(사출계획!$M$88:$N$110,표4[[#This Row],[제품명]])</f>
        <v>0</v>
      </c>
      <c r="T811" s="54">
        <f>COUNTIF(사출계획!$O$62:$P$110,표4[[#This Row],[제품명]])</f>
        <v>0</v>
      </c>
      <c r="U811" s="131">
        <f>COUNTIF(사출계획!$O$62:$P$87,표4[[#This Row],[제품명]])</f>
        <v>0</v>
      </c>
      <c r="V811" s="131">
        <f>COUNTIF(사출계획!$O$88:$P$110,표4[[#This Row],[제품명]])</f>
        <v>0</v>
      </c>
      <c r="W811" s="54">
        <f>COUNTIF(사출계획!$Q$62:$R$110,표4[[#This Row],[제품명]])</f>
        <v>0</v>
      </c>
      <c r="X811" s="131">
        <f>COUNTIF(사출계획!$Q$62:$R$87,표4[[#This Row],[제품명]])</f>
        <v>0</v>
      </c>
      <c r="Y811" s="131">
        <f>COUNTIF(사출계획!$Q$88:$R$110,표4[[#This Row],[제품명]])</f>
        <v>0</v>
      </c>
      <c r="Z811" s="54">
        <f>COUNTIF(사출계획!$S$62:$T$110,표4[[#This Row],[제품명]])</f>
        <v>0</v>
      </c>
      <c r="AA811" s="131"/>
      <c r="AB811" s="126"/>
      <c r="AC811" s="353" t="s">
        <v>3449</v>
      </c>
      <c r="AD811" s="129">
        <f>SUMIF(표4[잉크명],표5[[#This Row],[잉크]],표4[월])</f>
        <v>0</v>
      </c>
      <c r="AE811" s="131">
        <f>SUMIF(표4[잉크명],표5[[#This Row],[잉크]],표4[월-3층])</f>
        <v>0</v>
      </c>
      <c r="AF811" s="131">
        <f>SUMIF(표4[잉크명],표5[[#This Row],[잉크]],표4[월-1층])</f>
        <v>0</v>
      </c>
      <c r="AG811" s="133">
        <f>SUMIF(표4[잉크명],표5[[#This Row],[잉크]],표4[화])</f>
        <v>0</v>
      </c>
      <c r="AH811" s="131">
        <f>SUMIF(표4[잉크명],표5[[#This Row],[잉크]],표4[화-3층])</f>
        <v>0</v>
      </c>
      <c r="AI811" s="131">
        <f>SUMIF(표4[잉크명],표5[[#This Row],[잉크]],표4[화-1층])</f>
        <v>0</v>
      </c>
      <c r="AJ811" s="130">
        <f>SUMIF(표4[잉크명],표5[[#This Row],[잉크]],표4[수])</f>
        <v>0</v>
      </c>
      <c r="AK811" s="131">
        <f>SUMIF(표4[잉크명],표5[[#This Row],[잉크]],표4[수-3층])</f>
        <v>0</v>
      </c>
      <c r="AL811" s="131">
        <f>SUMIF(표4[잉크명],표5[[#This Row],[잉크]],표4[수-1층])</f>
        <v>0</v>
      </c>
      <c r="AM811" s="54">
        <f>SUMIF(표4[잉크명],표5[[#This Row],[잉크]],표4[목])</f>
        <v>0</v>
      </c>
      <c r="AN811" s="131">
        <f>SUMIF(표4[잉크명],표5[[#This Row],[잉크]],표4[목-3층])</f>
        <v>0</v>
      </c>
      <c r="AO811" s="131">
        <f>SUMIF(표4[잉크명],표5[[#This Row],[잉크]],표4[목-1층])</f>
        <v>0</v>
      </c>
      <c r="AP811" s="54">
        <f>SUMIF(표4[잉크명],표5[[#This Row],[잉크]],표4[금])</f>
        <v>0</v>
      </c>
      <c r="AQ811" s="131">
        <f>SUMIF(표4[잉크명],표5[[#This Row],[잉크]],표4[금-3층])</f>
        <v>0</v>
      </c>
      <c r="AR811" s="131">
        <f>SUMIF(표4[잉크명],표5[[#This Row],[잉크]],표4[금-1층])</f>
        <v>0</v>
      </c>
      <c r="AS811" s="54">
        <f>SUMIF(표4[잉크명],표5[[#This Row],[잉크]],표4[토])</f>
        <v>0</v>
      </c>
      <c r="AT811" s="131">
        <f>SUMIF(표4[잉크명],표5[[#This Row],[잉크]],표4[토-3층])</f>
        <v>0</v>
      </c>
      <c r="AU811" s="131">
        <f>SUMIF(표4[잉크명],표5[[#This Row],[잉크]],표4[토-1층])</f>
        <v>0</v>
      </c>
      <c r="AV811" s="54">
        <f>SUMIF(표4[잉크명],표5[[#This Row],[잉크]],표4[일])</f>
        <v>0</v>
      </c>
      <c r="AW811" s="131">
        <f>SUMIF(표4[잉크명],표5[[#This Row],[잉크]],표4[일-3층])</f>
        <v>0</v>
      </c>
      <c r="AX811" s="131">
        <f>SUMIF(표4[잉크명],표5[[#This Row],[잉크]],표4[일-1층])</f>
        <v>0</v>
      </c>
      <c r="AY811" s="54">
        <f>SUMIF(표4[잉크명],표5[[#This Row],[잉크]],표4[차주 월])</f>
        <v>0</v>
      </c>
      <c r="AZ811" s="54">
        <f>SUM(표5[[#This Row],[월]:[차주 월]])</f>
        <v>0</v>
      </c>
    </row>
    <row r="812" spans="2:52" x14ac:dyDescent="0.3">
      <c r="B812" s="267" t="s">
        <v>5108</v>
      </c>
      <c r="C812" s="282"/>
      <c r="D812" s="267" t="s">
        <v>4106</v>
      </c>
      <c r="E812" s="54">
        <f>COUNTIF(사출계획!$E$62:$F$110,표4[[#This Row],[제품명]])</f>
        <v>0</v>
      </c>
      <c r="F812" s="131">
        <f>COUNTIF(사출계획!$E$62:$F$87,표4[[#This Row],[제품명]])</f>
        <v>0</v>
      </c>
      <c r="G812" s="131">
        <f>COUNTIF(사출계획!$E$88:$F$110,표4[[#This Row],[제품명]])</f>
        <v>0</v>
      </c>
      <c r="H812" s="54">
        <f>COUNTIF(사출계획!$G$62:$H$110,표4[[#This Row],[제품명]])</f>
        <v>0</v>
      </c>
      <c r="I812" s="132">
        <f>COUNTIF(사출계획!$G$62:$H$87,표4[[#This Row],[제품명]])</f>
        <v>0</v>
      </c>
      <c r="J812" s="132">
        <f>COUNTIF(사출계획!$G$88:$H$110,표4[[#This Row],[제품명]])</f>
        <v>0</v>
      </c>
      <c r="K812" s="54">
        <f>COUNTIF(사출계획!$I$62:$J$110,표4[[#This Row],[제품명]])</f>
        <v>0</v>
      </c>
      <c r="L812" s="131">
        <f>COUNTIF(사출계획!$I$62:$J$87,표4[[#This Row],[제품명]])</f>
        <v>0</v>
      </c>
      <c r="M812" s="131">
        <f>COUNTIF(사출계획!$I$88:$J$110,표4[[#This Row],[제품명]])</f>
        <v>0</v>
      </c>
      <c r="N812" s="129">
        <f>COUNTIF(사출계획!$K$62:$L$110,표4[[#This Row],[제품명]])</f>
        <v>0</v>
      </c>
      <c r="O812" s="131">
        <f>COUNTIF(사출계획!$K$62:$L$87,표4[[#This Row],[제품명]])</f>
        <v>0</v>
      </c>
      <c r="P812" s="131">
        <f>COUNTIF(사출계획!$K$88:$L$110,표4[[#This Row],[제품명]])</f>
        <v>0</v>
      </c>
      <c r="Q812" s="130">
        <f>COUNTIF(사출계획!$M$62:$N$110,표4[[#This Row],[제품명]])</f>
        <v>0</v>
      </c>
      <c r="R812" s="131">
        <f>COUNTIF(사출계획!$M$62:$N$87,표4[[#This Row],[제품명]])</f>
        <v>0</v>
      </c>
      <c r="S812" s="131">
        <f>COUNTIF(사출계획!$M$88:$N$110,표4[[#This Row],[제품명]])</f>
        <v>0</v>
      </c>
      <c r="T812" s="54">
        <f>COUNTIF(사출계획!$O$62:$P$110,표4[[#This Row],[제품명]])</f>
        <v>0</v>
      </c>
      <c r="U812" s="131">
        <f>COUNTIF(사출계획!$O$62:$P$87,표4[[#This Row],[제품명]])</f>
        <v>0</v>
      </c>
      <c r="V812" s="131">
        <f>COUNTIF(사출계획!$O$88:$P$110,표4[[#This Row],[제품명]])</f>
        <v>0</v>
      </c>
      <c r="W812" s="54">
        <f>COUNTIF(사출계획!$Q$62:$R$110,표4[[#This Row],[제품명]])</f>
        <v>0</v>
      </c>
      <c r="X812" s="131">
        <f>COUNTIF(사출계획!$Q$62:$R$87,표4[[#This Row],[제품명]])</f>
        <v>0</v>
      </c>
      <c r="Y812" s="131">
        <f>COUNTIF(사출계획!$Q$88:$R$110,표4[[#This Row],[제품명]])</f>
        <v>0</v>
      </c>
      <c r="Z812" s="54">
        <f>COUNTIF(사출계획!$S$62:$T$110,표4[[#This Row],[제품명]])</f>
        <v>0</v>
      </c>
      <c r="AA812" s="131"/>
      <c r="AB812" s="126"/>
      <c r="AC812" s="353" t="s">
        <v>3450</v>
      </c>
      <c r="AD812" s="129">
        <f>SUMIF(표4[잉크명],표5[[#This Row],[잉크]],표4[월])</f>
        <v>0</v>
      </c>
      <c r="AE812" s="131">
        <f>SUMIF(표4[잉크명],표5[[#This Row],[잉크]],표4[월-3층])</f>
        <v>0</v>
      </c>
      <c r="AF812" s="131">
        <f>SUMIF(표4[잉크명],표5[[#This Row],[잉크]],표4[월-1층])</f>
        <v>0</v>
      </c>
      <c r="AG812" s="133">
        <f>SUMIF(표4[잉크명],표5[[#This Row],[잉크]],표4[화])</f>
        <v>0</v>
      </c>
      <c r="AH812" s="131">
        <f>SUMIF(표4[잉크명],표5[[#This Row],[잉크]],표4[화-3층])</f>
        <v>0</v>
      </c>
      <c r="AI812" s="131">
        <f>SUMIF(표4[잉크명],표5[[#This Row],[잉크]],표4[화-1층])</f>
        <v>0</v>
      </c>
      <c r="AJ812" s="130">
        <f>SUMIF(표4[잉크명],표5[[#This Row],[잉크]],표4[수])</f>
        <v>0</v>
      </c>
      <c r="AK812" s="131">
        <f>SUMIF(표4[잉크명],표5[[#This Row],[잉크]],표4[수-3층])</f>
        <v>0</v>
      </c>
      <c r="AL812" s="131">
        <f>SUMIF(표4[잉크명],표5[[#This Row],[잉크]],표4[수-1층])</f>
        <v>0</v>
      </c>
      <c r="AM812" s="54">
        <f>SUMIF(표4[잉크명],표5[[#This Row],[잉크]],표4[목])</f>
        <v>0</v>
      </c>
      <c r="AN812" s="131">
        <f>SUMIF(표4[잉크명],표5[[#This Row],[잉크]],표4[목-3층])</f>
        <v>0</v>
      </c>
      <c r="AO812" s="131">
        <f>SUMIF(표4[잉크명],표5[[#This Row],[잉크]],표4[목-1층])</f>
        <v>0</v>
      </c>
      <c r="AP812" s="54">
        <f>SUMIF(표4[잉크명],표5[[#This Row],[잉크]],표4[금])</f>
        <v>0</v>
      </c>
      <c r="AQ812" s="131">
        <f>SUMIF(표4[잉크명],표5[[#This Row],[잉크]],표4[금-3층])</f>
        <v>0</v>
      </c>
      <c r="AR812" s="131">
        <f>SUMIF(표4[잉크명],표5[[#This Row],[잉크]],표4[금-1층])</f>
        <v>0</v>
      </c>
      <c r="AS812" s="54">
        <f>SUMIF(표4[잉크명],표5[[#This Row],[잉크]],표4[토])</f>
        <v>0</v>
      </c>
      <c r="AT812" s="131">
        <f>SUMIF(표4[잉크명],표5[[#This Row],[잉크]],표4[토-3층])</f>
        <v>0</v>
      </c>
      <c r="AU812" s="131">
        <f>SUMIF(표4[잉크명],표5[[#This Row],[잉크]],표4[토-1층])</f>
        <v>0</v>
      </c>
      <c r="AV812" s="54">
        <f>SUMIF(표4[잉크명],표5[[#This Row],[잉크]],표4[일])</f>
        <v>0</v>
      </c>
      <c r="AW812" s="131">
        <f>SUMIF(표4[잉크명],표5[[#This Row],[잉크]],표4[일-3층])</f>
        <v>0</v>
      </c>
      <c r="AX812" s="131">
        <f>SUMIF(표4[잉크명],표5[[#This Row],[잉크]],표4[일-1층])</f>
        <v>0</v>
      </c>
      <c r="AY812" s="54">
        <f>SUMIF(표4[잉크명],표5[[#This Row],[잉크]],표4[차주 월])</f>
        <v>0</v>
      </c>
      <c r="AZ812" s="54">
        <f>SUM(표5[[#This Row],[월]:[차주 월]])</f>
        <v>0</v>
      </c>
    </row>
    <row r="813" spans="2:52" x14ac:dyDescent="0.3">
      <c r="B813" s="535" t="s">
        <v>5108</v>
      </c>
      <c r="C813" s="282"/>
      <c r="D813" s="267" t="s">
        <v>4094</v>
      </c>
      <c r="E813" s="54">
        <f>COUNTIF(사출계획!$E$62:$F$110,표4[[#This Row],[제품명]])</f>
        <v>0</v>
      </c>
      <c r="F813" s="131">
        <f>COUNTIF(사출계획!$E$62:$F$87,표4[[#This Row],[제품명]])</f>
        <v>0</v>
      </c>
      <c r="G813" s="131">
        <f>COUNTIF(사출계획!$E$88:$F$110,표4[[#This Row],[제품명]])</f>
        <v>0</v>
      </c>
      <c r="H813" s="54">
        <f>COUNTIF(사출계획!$G$62:$H$110,표4[[#This Row],[제품명]])</f>
        <v>0</v>
      </c>
      <c r="I813" s="132">
        <f>COUNTIF(사출계획!$G$62:$H$87,표4[[#This Row],[제품명]])</f>
        <v>0</v>
      </c>
      <c r="J813" s="132">
        <f>COUNTIF(사출계획!$G$88:$H$110,표4[[#This Row],[제품명]])</f>
        <v>0</v>
      </c>
      <c r="K813" s="54">
        <f>COUNTIF(사출계획!$I$62:$J$110,표4[[#This Row],[제품명]])</f>
        <v>0</v>
      </c>
      <c r="L813" s="131">
        <f>COUNTIF(사출계획!$I$62:$J$87,표4[[#This Row],[제품명]])</f>
        <v>0</v>
      </c>
      <c r="M813" s="131">
        <f>COUNTIF(사출계획!$I$88:$J$110,표4[[#This Row],[제품명]])</f>
        <v>0</v>
      </c>
      <c r="N813" s="129">
        <f>COUNTIF(사출계획!$K$62:$L$110,표4[[#This Row],[제품명]])</f>
        <v>0</v>
      </c>
      <c r="O813" s="131">
        <f>COUNTIF(사출계획!$K$62:$L$87,표4[[#This Row],[제품명]])</f>
        <v>0</v>
      </c>
      <c r="P813" s="131">
        <f>COUNTIF(사출계획!$K$88:$L$110,표4[[#This Row],[제품명]])</f>
        <v>0</v>
      </c>
      <c r="Q813" s="130">
        <f>COUNTIF(사출계획!$M$62:$N$110,표4[[#This Row],[제품명]])</f>
        <v>0</v>
      </c>
      <c r="R813" s="131">
        <f>COUNTIF(사출계획!$M$62:$N$87,표4[[#This Row],[제품명]])</f>
        <v>0</v>
      </c>
      <c r="S813" s="131">
        <f>COUNTIF(사출계획!$M$88:$N$110,표4[[#This Row],[제품명]])</f>
        <v>0</v>
      </c>
      <c r="T813" s="54">
        <f>COUNTIF(사출계획!$O$62:$P$110,표4[[#This Row],[제품명]])</f>
        <v>0</v>
      </c>
      <c r="U813" s="131">
        <f>COUNTIF(사출계획!$O$62:$P$87,표4[[#This Row],[제품명]])</f>
        <v>0</v>
      </c>
      <c r="V813" s="131">
        <f>COUNTIF(사출계획!$O$88:$P$110,표4[[#This Row],[제품명]])</f>
        <v>0</v>
      </c>
      <c r="W813" s="54">
        <f>COUNTIF(사출계획!$Q$62:$R$110,표4[[#This Row],[제품명]])</f>
        <v>0</v>
      </c>
      <c r="X813" s="131">
        <f>COUNTIF(사출계획!$Q$62:$R$87,표4[[#This Row],[제품명]])</f>
        <v>0</v>
      </c>
      <c r="Y813" s="131">
        <f>COUNTIF(사출계획!$Q$88:$R$110,표4[[#This Row],[제품명]])</f>
        <v>0</v>
      </c>
      <c r="Z813" s="54">
        <f>COUNTIF(사출계획!$S$62:$T$110,표4[[#This Row],[제품명]])</f>
        <v>0</v>
      </c>
      <c r="AA813" s="131"/>
      <c r="AB813" s="126"/>
      <c r="AC813" s="354" t="s">
        <v>3457</v>
      </c>
      <c r="AD813" s="129">
        <f>SUMIF(표4[잉크명],표5[[#This Row],[잉크]],표4[월])</f>
        <v>0</v>
      </c>
      <c r="AE813" s="131">
        <f>SUMIF(표4[잉크명],표5[[#This Row],[잉크]],표4[월-3층])</f>
        <v>0</v>
      </c>
      <c r="AF813" s="131">
        <f>SUMIF(표4[잉크명],표5[[#This Row],[잉크]],표4[월-1층])</f>
        <v>0</v>
      </c>
      <c r="AG813" s="133">
        <f>SUMIF(표4[잉크명],표5[[#This Row],[잉크]],표4[화])</f>
        <v>0</v>
      </c>
      <c r="AH813" s="131">
        <f>SUMIF(표4[잉크명],표5[[#This Row],[잉크]],표4[화-3층])</f>
        <v>0</v>
      </c>
      <c r="AI813" s="131">
        <f>SUMIF(표4[잉크명],표5[[#This Row],[잉크]],표4[화-1층])</f>
        <v>0</v>
      </c>
      <c r="AJ813" s="130">
        <f>SUMIF(표4[잉크명],표5[[#This Row],[잉크]],표4[수])</f>
        <v>0</v>
      </c>
      <c r="AK813" s="131">
        <f>SUMIF(표4[잉크명],표5[[#This Row],[잉크]],표4[수-3층])</f>
        <v>0</v>
      </c>
      <c r="AL813" s="131">
        <f>SUMIF(표4[잉크명],표5[[#This Row],[잉크]],표4[수-1층])</f>
        <v>0</v>
      </c>
      <c r="AM813" s="54">
        <f>SUMIF(표4[잉크명],표5[[#This Row],[잉크]],표4[목])</f>
        <v>0</v>
      </c>
      <c r="AN813" s="131">
        <f>SUMIF(표4[잉크명],표5[[#This Row],[잉크]],표4[목-3층])</f>
        <v>0</v>
      </c>
      <c r="AO813" s="131">
        <f>SUMIF(표4[잉크명],표5[[#This Row],[잉크]],표4[목-1층])</f>
        <v>0</v>
      </c>
      <c r="AP813" s="54">
        <f>SUMIF(표4[잉크명],표5[[#This Row],[잉크]],표4[금])</f>
        <v>0</v>
      </c>
      <c r="AQ813" s="131">
        <f>SUMIF(표4[잉크명],표5[[#This Row],[잉크]],표4[금-3층])</f>
        <v>0</v>
      </c>
      <c r="AR813" s="131">
        <f>SUMIF(표4[잉크명],표5[[#This Row],[잉크]],표4[금-1층])</f>
        <v>0</v>
      </c>
      <c r="AS813" s="54">
        <f>SUMIF(표4[잉크명],표5[[#This Row],[잉크]],표4[토])</f>
        <v>0</v>
      </c>
      <c r="AT813" s="131">
        <f>SUMIF(표4[잉크명],표5[[#This Row],[잉크]],표4[토-3층])</f>
        <v>0</v>
      </c>
      <c r="AU813" s="131">
        <f>SUMIF(표4[잉크명],표5[[#This Row],[잉크]],표4[토-1층])</f>
        <v>0</v>
      </c>
      <c r="AV813" s="54">
        <f>SUMIF(표4[잉크명],표5[[#This Row],[잉크]],표4[일])</f>
        <v>0</v>
      </c>
      <c r="AW813" s="131">
        <f>SUMIF(표4[잉크명],표5[[#This Row],[잉크]],표4[일-3층])</f>
        <v>0</v>
      </c>
      <c r="AX813" s="131">
        <f>SUMIF(표4[잉크명],표5[[#This Row],[잉크]],표4[일-1층])</f>
        <v>0</v>
      </c>
      <c r="AY813" s="54">
        <f>SUMIF(표4[잉크명],표5[[#This Row],[잉크]],표4[차주 월])</f>
        <v>0</v>
      </c>
      <c r="AZ813" s="54">
        <f>SUM(표5[[#This Row],[월]:[차주 월]])</f>
        <v>0</v>
      </c>
    </row>
    <row r="814" spans="2:52" x14ac:dyDescent="0.3">
      <c r="B814" s="511" t="s">
        <v>5108</v>
      </c>
      <c r="C814" s="282"/>
      <c r="D814" s="267" t="s">
        <v>4095</v>
      </c>
      <c r="E814" s="54">
        <f>COUNTIF(사출계획!$E$62:$F$110,표4[[#This Row],[제품명]])</f>
        <v>0</v>
      </c>
      <c r="F814" s="131">
        <f>COUNTIF(사출계획!$E$62:$F$87,표4[[#This Row],[제품명]])</f>
        <v>0</v>
      </c>
      <c r="G814" s="131">
        <f>COUNTIF(사출계획!$E$88:$F$110,표4[[#This Row],[제품명]])</f>
        <v>0</v>
      </c>
      <c r="H814" s="54">
        <f>COUNTIF(사출계획!$G$62:$H$110,표4[[#This Row],[제품명]])</f>
        <v>0</v>
      </c>
      <c r="I814" s="132">
        <f>COUNTIF(사출계획!$G$62:$H$87,표4[[#This Row],[제품명]])</f>
        <v>0</v>
      </c>
      <c r="J814" s="132">
        <f>COUNTIF(사출계획!$G$88:$H$110,표4[[#This Row],[제품명]])</f>
        <v>0</v>
      </c>
      <c r="K814" s="54">
        <f>COUNTIF(사출계획!$I$62:$J$110,표4[[#This Row],[제품명]])</f>
        <v>0</v>
      </c>
      <c r="L814" s="131">
        <f>COUNTIF(사출계획!$I$62:$J$87,표4[[#This Row],[제품명]])</f>
        <v>0</v>
      </c>
      <c r="M814" s="131">
        <f>COUNTIF(사출계획!$I$88:$J$110,표4[[#This Row],[제품명]])</f>
        <v>0</v>
      </c>
      <c r="N814" s="129">
        <f>COUNTIF(사출계획!$K$62:$L$110,표4[[#This Row],[제품명]])</f>
        <v>0</v>
      </c>
      <c r="O814" s="131">
        <f>COUNTIF(사출계획!$K$62:$L$87,표4[[#This Row],[제품명]])</f>
        <v>0</v>
      </c>
      <c r="P814" s="131">
        <f>COUNTIF(사출계획!$K$88:$L$110,표4[[#This Row],[제품명]])</f>
        <v>0</v>
      </c>
      <c r="Q814" s="130">
        <f>COUNTIF(사출계획!$M$62:$N$110,표4[[#This Row],[제품명]])</f>
        <v>0</v>
      </c>
      <c r="R814" s="131">
        <f>COUNTIF(사출계획!$M$62:$N$87,표4[[#This Row],[제품명]])</f>
        <v>0</v>
      </c>
      <c r="S814" s="131">
        <f>COUNTIF(사출계획!$M$88:$N$110,표4[[#This Row],[제품명]])</f>
        <v>0</v>
      </c>
      <c r="T814" s="54">
        <f>COUNTIF(사출계획!$O$62:$P$110,표4[[#This Row],[제품명]])</f>
        <v>0</v>
      </c>
      <c r="U814" s="131">
        <f>COUNTIF(사출계획!$O$62:$P$87,표4[[#This Row],[제품명]])</f>
        <v>0</v>
      </c>
      <c r="V814" s="131">
        <f>COUNTIF(사출계획!$O$88:$P$110,표4[[#This Row],[제품명]])</f>
        <v>0</v>
      </c>
      <c r="W814" s="54">
        <f>COUNTIF(사출계획!$Q$62:$R$110,표4[[#This Row],[제품명]])</f>
        <v>0</v>
      </c>
      <c r="X814" s="131">
        <f>COUNTIF(사출계획!$Q$62:$R$87,표4[[#This Row],[제품명]])</f>
        <v>0</v>
      </c>
      <c r="Y814" s="131">
        <f>COUNTIF(사출계획!$Q$88:$R$110,표4[[#This Row],[제품명]])</f>
        <v>0</v>
      </c>
      <c r="Z814" s="54">
        <f>COUNTIF(사출계획!$S$62:$T$110,표4[[#This Row],[제품명]])</f>
        <v>0</v>
      </c>
      <c r="AA814" s="131"/>
      <c r="AB814" s="126"/>
      <c r="AC814" s="354" t="s">
        <v>3458</v>
      </c>
      <c r="AD814" s="129">
        <f>SUMIF(표4[잉크명],표5[[#This Row],[잉크]],표4[월])</f>
        <v>0</v>
      </c>
      <c r="AE814" s="131">
        <f>SUMIF(표4[잉크명],표5[[#This Row],[잉크]],표4[월-3층])</f>
        <v>0</v>
      </c>
      <c r="AF814" s="131">
        <f>SUMIF(표4[잉크명],표5[[#This Row],[잉크]],표4[월-1층])</f>
        <v>0</v>
      </c>
      <c r="AG814" s="133">
        <f>SUMIF(표4[잉크명],표5[[#This Row],[잉크]],표4[화])</f>
        <v>0</v>
      </c>
      <c r="AH814" s="131">
        <f>SUMIF(표4[잉크명],표5[[#This Row],[잉크]],표4[화-3층])</f>
        <v>0</v>
      </c>
      <c r="AI814" s="131">
        <f>SUMIF(표4[잉크명],표5[[#This Row],[잉크]],표4[화-1층])</f>
        <v>0</v>
      </c>
      <c r="AJ814" s="130">
        <f>SUMIF(표4[잉크명],표5[[#This Row],[잉크]],표4[수])</f>
        <v>0</v>
      </c>
      <c r="AK814" s="131">
        <f>SUMIF(표4[잉크명],표5[[#This Row],[잉크]],표4[수-3층])</f>
        <v>0</v>
      </c>
      <c r="AL814" s="131">
        <f>SUMIF(표4[잉크명],표5[[#This Row],[잉크]],표4[수-1층])</f>
        <v>0</v>
      </c>
      <c r="AM814" s="54">
        <f>SUMIF(표4[잉크명],표5[[#This Row],[잉크]],표4[목])</f>
        <v>0</v>
      </c>
      <c r="AN814" s="131">
        <f>SUMIF(표4[잉크명],표5[[#This Row],[잉크]],표4[목-3층])</f>
        <v>0</v>
      </c>
      <c r="AO814" s="131">
        <f>SUMIF(표4[잉크명],표5[[#This Row],[잉크]],표4[목-1층])</f>
        <v>0</v>
      </c>
      <c r="AP814" s="54">
        <f>SUMIF(표4[잉크명],표5[[#This Row],[잉크]],표4[금])</f>
        <v>0</v>
      </c>
      <c r="AQ814" s="131">
        <f>SUMIF(표4[잉크명],표5[[#This Row],[잉크]],표4[금-3층])</f>
        <v>0</v>
      </c>
      <c r="AR814" s="131">
        <f>SUMIF(표4[잉크명],표5[[#This Row],[잉크]],표4[금-1층])</f>
        <v>0</v>
      </c>
      <c r="AS814" s="54">
        <f>SUMIF(표4[잉크명],표5[[#This Row],[잉크]],표4[토])</f>
        <v>0</v>
      </c>
      <c r="AT814" s="131">
        <f>SUMIF(표4[잉크명],표5[[#This Row],[잉크]],표4[토-3층])</f>
        <v>0</v>
      </c>
      <c r="AU814" s="131">
        <f>SUMIF(표4[잉크명],표5[[#This Row],[잉크]],표4[토-1층])</f>
        <v>0</v>
      </c>
      <c r="AV814" s="54">
        <f>SUMIF(표4[잉크명],표5[[#This Row],[잉크]],표4[일])</f>
        <v>0</v>
      </c>
      <c r="AW814" s="131">
        <f>SUMIF(표4[잉크명],표5[[#This Row],[잉크]],표4[일-3층])</f>
        <v>0</v>
      </c>
      <c r="AX814" s="131">
        <f>SUMIF(표4[잉크명],표5[[#This Row],[잉크]],표4[일-1층])</f>
        <v>0</v>
      </c>
      <c r="AY814" s="54">
        <f>SUMIF(표4[잉크명],표5[[#This Row],[잉크]],표4[차주 월])</f>
        <v>0</v>
      </c>
      <c r="AZ814" s="54">
        <f>SUM(표5[[#This Row],[월]:[차주 월]])</f>
        <v>0</v>
      </c>
    </row>
    <row r="815" spans="2:52" x14ac:dyDescent="0.3">
      <c r="B815" s="268" t="s">
        <v>2621</v>
      </c>
      <c r="C815" s="293" t="s">
        <v>2718</v>
      </c>
      <c r="D815" s="268" t="s">
        <v>2620</v>
      </c>
      <c r="E815" s="54">
        <f>COUNTIF(사출계획!$E$62:$F$110,표4[[#This Row],[제품명]])</f>
        <v>0</v>
      </c>
      <c r="F815" s="131">
        <f>COUNTIF(사출계획!$E$62:$F$87,표4[[#This Row],[제품명]])</f>
        <v>0</v>
      </c>
      <c r="G815" s="131">
        <f>COUNTIF(사출계획!$E$88:$F$110,표4[[#This Row],[제품명]])</f>
        <v>0</v>
      </c>
      <c r="H815" s="54">
        <f>COUNTIF(사출계획!$G$62:$H$110,표4[[#This Row],[제품명]])</f>
        <v>0</v>
      </c>
      <c r="I815" s="132">
        <f>COUNTIF(사출계획!$G$62:$H$87,표4[[#This Row],[제품명]])</f>
        <v>0</v>
      </c>
      <c r="J815" s="132">
        <f>COUNTIF(사출계획!$G$88:$H$110,표4[[#This Row],[제품명]])</f>
        <v>0</v>
      </c>
      <c r="K815" s="54">
        <f>COUNTIF(사출계획!$I$62:$J$110,표4[[#This Row],[제품명]])</f>
        <v>0</v>
      </c>
      <c r="L815" s="131">
        <f>COUNTIF(사출계획!$I$62:$J$87,표4[[#This Row],[제품명]])</f>
        <v>0</v>
      </c>
      <c r="M815" s="131">
        <f>COUNTIF(사출계획!$I$88:$J$110,표4[[#This Row],[제품명]])</f>
        <v>0</v>
      </c>
      <c r="N815" s="129">
        <f>COUNTIF(사출계획!$K$62:$L$110,표4[[#This Row],[제품명]])</f>
        <v>0</v>
      </c>
      <c r="O815" s="131">
        <f>COUNTIF(사출계획!$K$62:$L$87,표4[[#This Row],[제품명]])</f>
        <v>0</v>
      </c>
      <c r="P815" s="131">
        <f>COUNTIF(사출계획!$K$88:$L$110,표4[[#This Row],[제품명]])</f>
        <v>0</v>
      </c>
      <c r="Q815" s="130">
        <f>COUNTIF(사출계획!$M$62:$N$110,표4[[#This Row],[제품명]])</f>
        <v>0</v>
      </c>
      <c r="R815" s="131">
        <f>COUNTIF(사출계획!$M$62:$N$87,표4[[#This Row],[제품명]])</f>
        <v>0</v>
      </c>
      <c r="S815" s="131">
        <f>COUNTIF(사출계획!$M$88:$N$110,표4[[#This Row],[제품명]])</f>
        <v>0</v>
      </c>
      <c r="T815" s="54">
        <f>COUNTIF(사출계획!$O$62:$P$110,표4[[#This Row],[제품명]])</f>
        <v>0</v>
      </c>
      <c r="U815" s="131">
        <f>COUNTIF(사출계획!$O$62:$P$87,표4[[#This Row],[제품명]])</f>
        <v>0</v>
      </c>
      <c r="V815" s="131">
        <f>COUNTIF(사출계획!$O$88:$P$110,표4[[#This Row],[제품명]])</f>
        <v>0</v>
      </c>
      <c r="W815" s="54">
        <f>COUNTIF(사출계획!$Q$62:$R$110,표4[[#This Row],[제품명]])</f>
        <v>0</v>
      </c>
      <c r="X815" s="131">
        <f>COUNTIF(사출계획!$Q$62:$R$87,표4[[#This Row],[제품명]])</f>
        <v>0</v>
      </c>
      <c r="Y815" s="131">
        <f>COUNTIF(사출계획!$Q$88:$R$110,표4[[#This Row],[제품명]])</f>
        <v>0</v>
      </c>
      <c r="Z815" s="54">
        <f>COUNTIF(사출계획!$S$62:$T$110,표4[[#This Row],[제품명]])</f>
        <v>0</v>
      </c>
      <c r="AA815" s="131"/>
      <c r="AB815" s="126"/>
      <c r="AC815" s="355" t="s">
        <v>3469</v>
      </c>
      <c r="AD815" s="129">
        <f>SUMIF(표4[잉크명],표5[[#This Row],[잉크]],표4[월])</f>
        <v>0</v>
      </c>
      <c r="AE815" s="131">
        <f>SUMIF(표4[잉크명],표5[[#This Row],[잉크]],표4[월-3층])</f>
        <v>0</v>
      </c>
      <c r="AF815" s="131">
        <f>SUMIF(표4[잉크명],표5[[#This Row],[잉크]],표4[월-1층])</f>
        <v>0</v>
      </c>
      <c r="AG815" s="133">
        <f>SUMIF(표4[잉크명],표5[[#This Row],[잉크]],표4[화])</f>
        <v>0</v>
      </c>
      <c r="AH815" s="131">
        <f>SUMIF(표4[잉크명],표5[[#This Row],[잉크]],표4[화-3층])</f>
        <v>0</v>
      </c>
      <c r="AI815" s="131">
        <f>SUMIF(표4[잉크명],표5[[#This Row],[잉크]],표4[화-1층])</f>
        <v>0</v>
      </c>
      <c r="AJ815" s="130">
        <f>SUMIF(표4[잉크명],표5[[#This Row],[잉크]],표4[수])</f>
        <v>0</v>
      </c>
      <c r="AK815" s="131">
        <f>SUMIF(표4[잉크명],표5[[#This Row],[잉크]],표4[수-3층])</f>
        <v>0</v>
      </c>
      <c r="AL815" s="131">
        <f>SUMIF(표4[잉크명],표5[[#This Row],[잉크]],표4[수-1층])</f>
        <v>0</v>
      </c>
      <c r="AM815" s="54">
        <f>SUMIF(표4[잉크명],표5[[#This Row],[잉크]],표4[목])</f>
        <v>0</v>
      </c>
      <c r="AN815" s="131">
        <f>SUMIF(표4[잉크명],표5[[#This Row],[잉크]],표4[목-3층])</f>
        <v>0</v>
      </c>
      <c r="AO815" s="131">
        <f>SUMIF(표4[잉크명],표5[[#This Row],[잉크]],표4[목-1층])</f>
        <v>0</v>
      </c>
      <c r="AP815" s="54">
        <f>SUMIF(표4[잉크명],표5[[#This Row],[잉크]],표4[금])</f>
        <v>0</v>
      </c>
      <c r="AQ815" s="131">
        <f>SUMIF(표4[잉크명],표5[[#This Row],[잉크]],표4[금-3층])</f>
        <v>0</v>
      </c>
      <c r="AR815" s="131">
        <f>SUMIF(표4[잉크명],표5[[#This Row],[잉크]],표4[금-1층])</f>
        <v>0</v>
      </c>
      <c r="AS815" s="54">
        <f>SUMIF(표4[잉크명],표5[[#This Row],[잉크]],표4[토])</f>
        <v>0</v>
      </c>
      <c r="AT815" s="131">
        <f>SUMIF(표4[잉크명],표5[[#This Row],[잉크]],표4[토-3층])</f>
        <v>0</v>
      </c>
      <c r="AU815" s="131">
        <f>SUMIF(표4[잉크명],표5[[#This Row],[잉크]],표4[토-1층])</f>
        <v>0</v>
      </c>
      <c r="AV815" s="54">
        <f>SUMIF(표4[잉크명],표5[[#This Row],[잉크]],표4[일])</f>
        <v>0</v>
      </c>
      <c r="AW815" s="131">
        <f>SUMIF(표4[잉크명],표5[[#This Row],[잉크]],표4[일-3층])</f>
        <v>0</v>
      </c>
      <c r="AX815" s="131">
        <f>SUMIF(표4[잉크명],표5[[#This Row],[잉크]],표4[일-1층])</f>
        <v>0</v>
      </c>
      <c r="AY815" s="54">
        <f>SUMIF(표4[잉크명],표5[[#This Row],[잉크]],표4[차주 월])</f>
        <v>0</v>
      </c>
      <c r="AZ815" s="54">
        <f>SUM(표5[[#This Row],[월]:[차주 월]])</f>
        <v>0</v>
      </c>
    </row>
    <row r="816" spans="2:52" x14ac:dyDescent="0.3">
      <c r="B816" s="268" t="s">
        <v>2611</v>
      </c>
      <c r="C816" s="293" t="s">
        <v>2718</v>
      </c>
      <c r="D816" s="268" t="s">
        <v>2612</v>
      </c>
      <c r="E816" s="54">
        <f>COUNTIF(사출계획!$E$62:$F$110,표4[[#This Row],[제품명]])</f>
        <v>0</v>
      </c>
      <c r="F816" s="131">
        <f>COUNTIF(사출계획!$E$62:$F$87,표4[[#This Row],[제품명]])</f>
        <v>0</v>
      </c>
      <c r="G816" s="131">
        <f>COUNTIF(사출계획!$E$88:$F$110,표4[[#This Row],[제품명]])</f>
        <v>0</v>
      </c>
      <c r="H816" s="54">
        <f>COUNTIF(사출계획!$G$62:$H$110,표4[[#This Row],[제품명]])</f>
        <v>0</v>
      </c>
      <c r="I816" s="132">
        <f>COUNTIF(사출계획!$G$62:$H$87,표4[[#This Row],[제품명]])</f>
        <v>0</v>
      </c>
      <c r="J816" s="132">
        <f>COUNTIF(사출계획!$G$88:$H$110,표4[[#This Row],[제품명]])</f>
        <v>0</v>
      </c>
      <c r="K816" s="54">
        <f>COUNTIF(사출계획!$I$62:$J$110,표4[[#This Row],[제품명]])</f>
        <v>0</v>
      </c>
      <c r="L816" s="131">
        <f>COUNTIF(사출계획!$I$62:$J$87,표4[[#This Row],[제품명]])</f>
        <v>0</v>
      </c>
      <c r="M816" s="131">
        <f>COUNTIF(사출계획!$I$88:$J$110,표4[[#This Row],[제품명]])</f>
        <v>0</v>
      </c>
      <c r="N816" s="129">
        <f>COUNTIF(사출계획!$K$62:$L$110,표4[[#This Row],[제품명]])</f>
        <v>0</v>
      </c>
      <c r="O816" s="131">
        <f>COUNTIF(사출계획!$K$62:$L$87,표4[[#This Row],[제품명]])</f>
        <v>0</v>
      </c>
      <c r="P816" s="131">
        <f>COUNTIF(사출계획!$K$88:$L$110,표4[[#This Row],[제품명]])</f>
        <v>0</v>
      </c>
      <c r="Q816" s="130">
        <f>COUNTIF(사출계획!$M$62:$N$110,표4[[#This Row],[제품명]])</f>
        <v>0</v>
      </c>
      <c r="R816" s="131">
        <f>COUNTIF(사출계획!$M$62:$N$87,표4[[#This Row],[제품명]])</f>
        <v>0</v>
      </c>
      <c r="S816" s="131">
        <f>COUNTIF(사출계획!$M$88:$N$110,표4[[#This Row],[제품명]])</f>
        <v>0</v>
      </c>
      <c r="T816" s="54">
        <f>COUNTIF(사출계획!$O$62:$P$110,표4[[#This Row],[제품명]])</f>
        <v>0</v>
      </c>
      <c r="U816" s="131">
        <f>COUNTIF(사출계획!$O$62:$P$87,표4[[#This Row],[제품명]])</f>
        <v>0</v>
      </c>
      <c r="V816" s="131">
        <f>COUNTIF(사출계획!$O$88:$P$110,표4[[#This Row],[제품명]])</f>
        <v>0</v>
      </c>
      <c r="W816" s="54">
        <f>COUNTIF(사출계획!$Q$62:$R$110,표4[[#This Row],[제품명]])</f>
        <v>0</v>
      </c>
      <c r="X816" s="131">
        <f>COUNTIF(사출계획!$Q$62:$R$87,표4[[#This Row],[제품명]])</f>
        <v>0</v>
      </c>
      <c r="Y816" s="131">
        <f>COUNTIF(사출계획!$Q$88:$R$110,표4[[#This Row],[제품명]])</f>
        <v>0</v>
      </c>
      <c r="Z816" s="54">
        <f>COUNTIF(사출계획!$S$62:$T$110,표4[[#This Row],[제품명]])</f>
        <v>0</v>
      </c>
      <c r="AA816" s="131"/>
      <c r="AB816" s="126"/>
      <c r="AC816" s="355" t="s">
        <v>3470</v>
      </c>
      <c r="AD816" s="129">
        <f>SUMIF(표4[잉크명],표5[[#This Row],[잉크]],표4[월])</f>
        <v>0</v>
      </c>
      <c r="AE816" s="131">
        <f>SUMIF(표4[잉크명],표5[[#This Row],[잉크]],표4[월-3층])</f>
        <v>0</v>
      </c>
      <c r="AF816" s="131">
        <f>SUMIF(표4[잉크명],표5[[#This Row],[잉크]],표4[월-1층])</f>
        <v>0</v>
      </c>
      <c r="AG816" s="133">
        <f>SUMIF(표4[잉크명],표5[[#This Row],[잉크]],표4[화])</f>
        <v>0</v>
      </c>
      <c r="AH816" s="131">
        <f>SUMIF(표4[잉크명],표5[[#This Row],[잉크]],표4[화-3층])</f>
        <v>0</v>
      </c>
      <c r="AI816" s="131">
        <f>SUMIF(표4[잉크명],표5[[#This Row],[잉크]],표4[화-1층])</f>
        <v>0</v>
      </c>
      <c r="AJ816" s="130">
        <f>SUMIF(표4[잉크명],표5[[#This Row],[잉크]],표4[수])</f>
        <v>0</v>
      </c>
      <c r="AK816" s="131">
        <f>SUMIF(표4[잉크명],표5[[#This Row],[잉크]],표4[수-3층])</f>
        <v>0</v>
      </c>
      <c r="AL816" s="131">
        <f>SUMIF(표4[잉크명],표5[[#This Row],[잉크]],표4[수-1층])</f>
        <v>0</v>
      </c>
      <c r="AM816" s="54">
        <f>SUMIF(표4[잉크명],표5[[#This Row],[잉크]],표4[목])</f>
        <v>0</v>
      </c>
      <c r="AN816" s="131">
        <f>SUMIF(표4[잉크명],표5[[#This Row],[잉크]],표4[목-3층])</f>
        <v>0</v>
      </c>
      <c r="AO816" s="131">
        <f>SUMIF(표4[잉크명],표5[[#This Row],[잉크]],표4[목-1층])</f>
        <v>0</v>
      </c>
      <c r="AP816" s="54">
        <f>SUMIF(표4[잉크명],표5[[#This Row],[잉크]],표4[금])</f>
        <v>0</v>
      </c>
      <c r="AQ816" s="131">
        <f>SUMIF(표4[잉크명],표5[[#This Row],[잉크]],표4[금-3층])</f>
        <v>0</v>
      </c>
      <c r="AR816" s="131">
        <f>SUMIF(표4[잉크명],표5[[#This Row],[잉크]],표4[금-1층])</f>
        <v>0</v>
      </c>
      <c r="AS816" s="54">
        <f>SUMIF(표4[잉크명],표5[[#This Row],[잉크]],표4[토])</f>
        <v>0</v>
      </c>
      <c r="AT816" s="131">
        <f>SUMIF(표4[잉크명],표5[[#This Row],[잉크]],표4[토-3층])</f>
        <v>0</v>
      </c>
      <c r="AU816" s="131">
        <f>SUMIF(표4[잉크명],표5[[#This Row],[잉크]],표4[토-1층])</f>
        <v>0</v>
      </c>
      <c r="AV816" s="54">
        <f>SUMIF(표4[잉크명],표5[[#This Row],[잉크]],표4[일])</f>
        <v>0</v>
      </c>
      <c r="AW816" s="131">
        <f>SUMIF(표4[잉크명],표5[[#This Row],[잉크]],표4[일-3층])</f>
        <v>0</v>
      </c>
      <c r="AX816" s="131">
        <f>SUMIF(표4[잉크명],표5[[#This Row],[잉크]],표4[일-1층])</f>
        <v>0</v>
      </c>
      <c r="AY816" s="54">
        <f>SUMIF(표4[잉크명],표5[[#This Row],[잉크]],표4[차주 월])</f>
        <v>0</v>
      </c>
      <c r="AZ816" s="54">
        <f>SUM(표5[[#This Row],[월]:[차주 월]])</f>
        <v>0</v>
      </c>
    </row>
    <row r="817" spans="2:52" x14ac:dyDescent="0.3">
      <c r="B817" s="268" t="s">
        <v>2610</v>
      </c>
      <c r="C817" s="293" t="s">
        <v>2718</v>
      </c>
      <c r="D817" s="268" t="s">
        <v>2613</v>
      </c>
      <c r="E817" s="54">
        <f>COUNTIF(사출계획!$E$62:$F$110,표4[[#This Row],[제품명]])</f>
        <v>0</v>
      </c>
      <c r="F817" s="131">
        <f>COUNTIF(사출계획!$E$62:$F$87,표4[[#This Row],[제품명]])</f>
        <v>0</v>
      </c>
      <c r="G817" s="131">
        <f>COUNTIF(사출계획!$E$88:$F$110,표4[[#This Row],[제품명]])</f>
        <v>0</v>
      </c>
      <c r="H817" s="54">
        <f>COUNTIF(사출계획!$G$62:$H$110,표4[[#This Row],[제품명]])</f>
        <v>0</v>
      </c>
      <c r="I817" s="132">
        <f>COUNTIF(사출계획!$G$62:$H$87,표4[[#This Row],[제품명]])</f>
        <v>0</v>
      </c>
      <c r="J817" s="132">
        <f>COUNTIF(사출계획!$G$88:$H$110,표4[[#This Row],[제품명]])</f>
        <v>0</v>
      </c>
      <c r="K817" s="54">
        <f>COUNTIF(사출계획!$I$62:$J$110,표4[[#This Row],[제품명]])</f>
        <v>0</v>
      </c>
      <c r="L817" s="131">
        <f>COUNTIF(사출계획!$I$62:$J$87,표4[[#This Row],[제품명]])</f>
        <v>0</v>
      </c>
      <c r="M817" s="131">
        <f>COUNTIF(사출계획!$I$88:$J$110,표4[[#This Row],[제품명]])</f>
        <v>0</v>
      </c>
      <c r="N817" s="129">
        <f>COUNTIF(사출계획!$K$62:$L$110,표4[[#This Row],[제품명]])</f>
        <v>0</v>
      </c>
      <c r="O817" s="131">
        <f>COUNTIF(사출계획!$K$62:$L$87,표4[[#This Row],[제품명]])</f>
        <v>0</v>
      </c>
      <c r="P817" s="131">
        <f>COUNTIF(사출계획!$K$88:$L$110,표4[[#This Row],[제품명]])</f>
        <v>0</v>
      </c>
      <c r="Q817" s="130">
        <f>COUNTIF(사출계획!$M$62:$N$110,표4[[#This Row],[제품명]])</f>
        <v>0</v>
      </c>
      <c r="R817" s="131">
        <f>COUNTIF(사출계획!$M$62:$N$87,표4[[#This Row],[제품명]])</f>
        <v>0</v>
      </c>
      <c r="S817" s="131">
        <f>COUNTIF(사출계획!$M$88:$N$110,표4[[#This Row],[제품명]])</f>
        <v>0</v>
      </c>
      <c r="T817" s="54">
        <f>COUNTIF(사출계획!$O$62:$P$110,표4[[#This Row],[제품명]])</f>
        <v>0</v>
      </c>
      <c r="U817" s="131">
        <f>COUNTIF(사출계획!$O$62:$P$87,표4[[#This Row],[제품명]])</f>
        <v>0</v>
      </c>
      <c r="V817" s="131">
        <f>COUNTIF(사출계획!$O$88:$P$110,표4[[#This Row],[제품명]])</f>
        <v>0</v>
      </c>
      <c r="W817" s="54">
        <f>COUNTIF(사출계획!$Q$62:$R$110,표4[[#This Row],[제품명]])</f>
        <v>0</v>
      </c>
      <c r="X817" s="131">
        <f>COUNTIF(사출계획!$Q$62:$R$87,표4[[#This Row],[제품명]])</f>
        <v>0</v>
      </c>
      <c r="Y817" s="131">
        <f>COUNTIF(사출계획!$Q$88:$R$110,표4[[#This Row],[제품명]])</f>
        <v>0</v>
      </c>
      <c r="Z817" s="54">
        <f>COUNTIF(사출계획!$S$62:$T$110,표4[[#This Row],[제품명]])</f>
        <v>0</v>
      </c>
      <c r="AA817" s="131"/>
      <c r="AB817" s="126"/>
      <c r="AC817" s="355" t="s">
        <v>3471</v>
      </c>
      <c r="AD817" s="129">
        <f>SUMIF(표4[잉크명],표5[[#This Row],[잉크]],표4[월])</f>
        <v>0</v>
      </c>
      <c r="AE817" s="131">
        <f>SUMIF(표4[잉크명],표5[[#This Row],[잉크]],표4[월-3층])</f>
        <v>0</v>
      </c>
      <c r="AF817" s="131">
        <f>SUMIF(표4[잉크명],표5[[#This Row],[잉크]],표4[월-1층])</f>
        <v>0</v>
      </c>
      <c r="AG817" s="133">
        <f>SUMIF(표4[잉크명],표5[[#This Row],[잉크]],표4[화])</f>
        <v>0</v>
      </c>
      <c r="AH817" s="131">
        <f>SUMIF(표4[잉크명],표5[[#This Row],[잉크]],표4[화-3층])</f>
        <v>0</v>
      </c>
      <c r="AI817" s="131">
        <f>SUMIF(표4[잉크명],표5[[#This Row],[잉크]],표4[화-1층])</f>
        <v>0</v>
      </c>
      <c r="AJ817" s="130">
        <f>SUMIF(표4[잉크명],표5[[#This Row],[잉크]],표4[수])</f>
        <v>0</v>
      </c>
      <c r="AK817" s="131">
        <f>SUMIF(표4[잉크명],표5[[#This Row],[잉크]],표4[수-3층])</f>
        <v>0</v>
      </c>
      <c r="AL817" s="131">
        <f>SUMIF(표4[잉크명],표5[[#This Row],[잉크]],표4[수-1층])</f>
        <v>0</v>
      </c>
      <c r="AM817" s="54">
        <f>SUMIF(표4[잉크명],표5[[#This Row],[잉크]],표4[목])</f>
        <v>0</v>
      </c>
      <c r="AN817" s="131">
        <f>SUMIF(표4[잉크명],표5[[#This Row],[잉크]],표4[목-3층])</f>
        <v>0</v>
      </c>
      <c r="AO817" s="131">
        <f>SUMIF(표4[잉크명],표5[[#This Row],[잉크]],표4[목-1층])</f>
        <v>0</v>
      </c>
      <c r="AP817" s="54">
        <f>SUMIF(표4[잉크명],표5[[#This Row],[잉크]],표4[금])</f>
        <v>0</v>
      </c>
      <c r="AQ817" s="131">
        <f>SUMIF(표4[잉크명],표5[[#This Row],[잉크]],표4[금-3층])</f>
        <v>0</v>
      </c>
      <c r="AR817" s="131">
        <f>SUMIF(표4[잉크명],표5[[#This Row],[잉크]],표4[금-1층])</f>
        <v>0</v>
      </c>
      <c r="AS817" s="54">
        <f>SUMIF(표4[잉크명],표5[[#This Row],[잉크]],표4[토])</f>
        <v>0</v>
      </c>
      <c r="AT817" s="131">
        <f>SUMIF(표4[잉크명],표5[[#This Row],[잉크]],표4[토-3층])</f>
        <v>0</v>
      </c>
      <c r="AU817" s="131">
        <f>SUMIF(표4[잉크명],표5[[#This Row],[잉크]],표4[토-1층])</f>
        <v>0</v>
      </c>
      <c r="AV817" s="54">
        <f>SUMIF(표4[잉크명],표5[[#This Row],[잉크]],표4[일])</f>
        <v>0</v>
      </c>
      <c r="AW817" s="131">
        <f>SUMIF(표4[잉크명],표5[[#This Row],[잉크]],표4[일-3층])</f>
        <v>0</v>
      </c>
      <c r="AX817" s="131">
        <f>SUMIF(표4[잉크명],표5[[#This Row],[잉크]],표4[일-1층])</f>
        <v>0</v>
      </c>
      <c r="AY817" s="54">
        <f>SUMIF(표4[잉크명],표5[[#This Row],[잉크]],표4[차주 월])</f>
        <v>0</v>
      </c>
      <c r="AZ817" s="54">
        <f>SUM(표5[[#This Row],[월]:[차주 월]])</f>
        <v>0</v>
      </c>
    </row>
    <row r="818" spans="2:52" x14ac:dyDescent="0.3">
      <c r="B818" s="269" t="s">
        <v>2622</v>
      </c>
      <c r="C818" s="293" t="s">
        <v>2718</v>
      </c>
      <c r="D818" s="269" t="s">
        <v>2623</v>
      </c>
      <c r="E818" s="54">
        <f>COUNTIF(사출계획!$E$62:$F$110,표4[[#This Row],[제품명]])</f>
        <v>0</v>
      </c>
      <c r="F818" s="131">
        <f>COUNTIF(사출계획!$E$62:$F$87,표4[[#This Row],[제품명]])</f>
        <v>0</v>
      </c>
      <c r="G818" s="131">
        <f>COUNTIF(사출계획!$E$88:$F$110,표4[[#This Row],[제품명]])</f>
        <v>0</v>
      </c>
      <c r="H818" s="54">
        <f>COUNTIF(사출계획!$G$62:$H$110,표4[[#This Row],[제품명]])</f>
        <v>0</v>
      </c>
      <c r="I818" s="132">
        <f>COUNTIF(사출계획!$G$62:$H$87,표4[[#This Row],[제품명]])</f>
        <v>0</v>
      </c>
      <c r="J818" s="132">
        <f>COUNTIF(사출계획!$G$88:$H$110,표4[[#This Row],[제품명]])</f>
        <v>0</v>
      </c>
      <c r="K818" s="54">
        <f>COUNTIF(사출계획!$I$62:$J$110,표4[[#This Row],[제품명]])</f>
        <v>0</v>
      </c>
      <c r="L818" s="131">
        <f>COUNTIF(사출계획!$I$62:$J$87,표4[[#This Row],[제품명]])</f>
        <v>0</v>
      </c>
      <c r="M818" s="131">
        <f>COUNTIF(사출계획!$I$88:$J$110,표4[[#This Row],[제품명]])</f>
        <v>0</v>
      </c>
      <c r="N818" s="129">
        <f>COUNTIF(사출계획!$K$62:$L$110,표4[[#This Row],[제품명]])</f>
        <v>0</v>
      </c>
      <c r="O818" s="131">
        <f>COUNTIF(사출계획!$K$62:$L$87,표4[[#This Row],[제품명]])</f>
        <v>0</v>
      </c>
      <c r="P818" s="131">
        <f>COUNTIF(사출계획!$K$88:$L$110,표4[[#This Row],[제품명]])</f>
        <v>0</v>
      </c>
      <c r="Q818" s="130">
        <f>COUNTIF(사출계획!$M$62:$N$110,표4[[#This Row],[제품명]])</f>
        <v>0</v>
      </c>
      <c r="R818" s="131">
        <f>COUNTIF(사출계획!$M$62:$N$87,표4[[#This Row],[제품명]])</f>
        <v>0</v>
      </c>
      <c r="S818" s="131">
        <f>COUNTIF(사출계획!$M$88:$N$110,표4[[#This Row],[제품명]])</f>
        <v>0</v>
      </c>
      <c r="T818" s="54">
        <f>COUNTIF(사출계획!$O$62:$P$110,표4[[#This Row],[제품명]])</f>
        <v>0</v>
      </c>
      <c r="U818" s="131">
        <f>COUNTIF(사출계획!$O$62:$P$87,표4[[#This Row],[제품명]])</f>
        <v>0</v>
      </c>
      <c r="V818" s="131">
        <f>COUNTIF(사출계획!$O$88:$P$110,표4[[#This Row],[제품명]])</f>
        <v>0</v>
      </c>
      <c r="W818" s="54">
        <f>COUNTIF(사출계획!$Q$62:$R$110,표4[[#This Row],[제품명]])</f>
        <v>0</v>
      </c>
      <c r="X818" s="131">
        <f>COUNTIF(사출계획!$Q$62:$R$87,표4[[#This Row],[제품명]])</f>
        <v>0</v>
      </c>
      <c r="Y818" s="131">
        <f>COUNTIF(사출계획!$Q$88:$R$110,표4[[#This Row],[제품명]])</f>
        <v>0</v>
      </c>
      <c r="Z818" s="54">
        <f>COUNTIF(사출계획!$S$62:$T$110,표4[[#This Row],[제품명]])</f>
        <v>0</v>
      </c>
      <c r="AA818" s="131"/>
      <c r="AB818" s="126"/>
      <c r="AC818" s="355" t="s">
        <v>3495</v>
      </c>
      <c r="AD818" s="129">
        <f>SUMIF(표4[잉크명],표5[[#This Row],[잉크]],표4[월])</f>
        <v>1</v>
      </c>
      <c r="AE818" s="131">
        <f>SUMIF(표4[잉크명],표5[[#This Row],[잉크]],표4[월-3층])</f>
        <v>0</v>
      </c>
      <c r="AF818" s="131">
        <f>SUMIF(표4[잉크명],표5[[#This Row],[잉크]],표4[월-1층])</f>
        <v>1</v>
      </c>
      <c r="AG818" s="133">
        <f>SUMIF(표4[잉크명],표5[[#This Row],[잉크]],표4[화])</f>
        <v>1</v>
      </c>
      <c r="AH818" s="131">
        <f>SUMIF(표4[잉크명],표5[[#This Row],[잉크]],표4[화-3층])</f>
        <v>0</v>
      </c>
      <c r="AI818" s="131">
        <f>SUMIF(표4[잉크명],표5[[#This Row],[잉크]],표4[화-1층])</f>
        <v>1</v>
      </c>
      <c r="AJ818" s="130">
        <f>SUMIF(표4[잉크명],표5[[#This Row],[잉크]],표4[수])</f>
        <v>0</v>
      </c>
      <c r="AK818" s="131">
        <f>SUMIF(표4[잉크명],표5[[#This Row],[잉크]],표4[수-3층])</f>
        <v>0</v>
      </c>
      <c r="AL818" s="131">
        <f>SUMIF(표4[잉크명],표5[[#This Row],[잉크]],표4[수-1층])</f>
        <v>0</v>
      </c>
      <c r="AM818" s="54">
        <f>SUMIF(표4[잉크명],표5[[#This Row],[잉크]],표4[목])</f>
        <v>0</v>
      </c>
      <c r="AN818" s="131">
        <f>SUMIF(표4[잉크명],표5[[#This Row],[잉크]],표4[목-3층])</f>
        <v>0</v>
      </c>
      <c r="AO818" s="131">
        <f>SUMIF(표4[잉크명],표5[[#This Row],[잉크]],표4[목-1층])</f>
        <v>0</v>
      </c>
      <c r="AP818" s="54">
        <f>SUMIF(표4[잉크명],표5[[#This Row],[잉크]],표4[금])</f>
        <v>0</v>
      </c>
      <c r="AQ818" s="131">
        <f>SUMIF(표4[잉크명],표5[[#This Row],[잉크]],표4[금-3층])</f>
        <v>0</v>
      </c>
      <c r="AR818" s="131">
        <f>SUMIF(표4[잉크명],표5[[#This Row],[잉크]],표4[금-1층])</f>
        <v>0</v>
      </c>
      <c r="AS818" s="54">
        <f>SUMIF(표4[잉크명],표5[[#This Row],[잉크]],표4[토])</f>
        <v>0</v>
      </c>
      <c r="AT818" s="131">
        <f>SUMIF(표4[잉크명],표5[[#This Row],[잉크]],표4[토-3층])</f>
        <v>0</v>
      </c>
      <c r="AU818" s="131">
        <f>SUMIF(표4[잉크명],표5[[#This Row],[잉크]],표4[토-1층])</f>
        <v>0</v>
      </c>
      <c r="AV818" s="54">
        <f>SUMIF(표4[잉크명],표5[[#This Row],[잉크]],표4[일])</f>
        <v>0</v>
      </c>
      <c r="AW818" s="131">
        <f>SUMIF(표4[잉크명],표5[[#This Row],[잉크]],표4[일-3층])</f>
        <v>0</v>
      </c>
      <c r="AX818" s="131">
        <f>SUMIF(표4[잉크명],표5[[#This Row],[잉크]],표4[일-1층])</f>
        <v>0</v>
      </c>
      <c r="AY818" s="54">
        <f>SUMIF(표4[잉크명],표5[[#This Row],[잉크]],표4[차주 월])</f>
        <v>0</v>
      </c>
      <c r="AZ818" s="54">
        <f>SUM(표5[[#This Row],[월]:[차주 월]])</f>
        <v>4</v>
      </c>
    </row>
    <row r="819" spans="2:52" x14ac:dyDescent="0.3">
      <c r="B819" s="269" t="s">
        <v>2622</v>
      </c>
      <c r="C819" s="293" t="s">
        <v>2718</v>
      </c>
      <c r="D819" s="269" t="s">
        <v>2624</v>
      </c>
      <c r="E819" s="54">
        <f>COUNTIF(사출계획!$E$62:$F$110,표4[[#This Row],[제품명]])</f>
        <v>0</v>
      </c>
      <c r="F819" s="131">
        <f>COUNTIF(사출계획!$E$62:$F$87,표4[[#This Row],[제품명]])</f>
        <v>0</v>
      </c>
      <c r="G819" s="131">
        <f>COUNTIF(사출계획!$E$88:$F$110,표4[[#This Row],[제품명]])</f>
        <v>0</v>
      </c>
      <c r="H819" s="54">
        <f>COUNTIF(사출계획!$G$62:$H$110,표4[[#This Row],[제품명]])</f>
        <v>0</v>
      </c>
      <c r="I819" s="132">
        <f>COUNTIF(사출계획!$G$62:$H$87,표4[[#This Row],[제품명]])</f>
        <v>0</v>
      </c>
      <c r="J819" s="132">
        <f>COUNTIF(사출계획!$G$88:$H$110,표4[[#This Row],[제품명]])</f>
        <v>0</v>
      </c>
      <c r="K819" s="54">
        <f>COUNTIF(사출계획!$I$62:$J$110,표4[[#This Row],[제품명]])</f>
        <v>0</v>
      </c>
      <c r="L819" s="131">
        <f>COUNTIF(사출계획!$I$62:$J$87,표4[[#This Row],[제품명]])</f>
        <v>0</v>
      </c>
      <c r="M819" s="131">
        <f>COUNTIF(사출계획!$I$88:$J$110,표4[[#This Row],[제품명]])</f>
        <v>0</v>
      </c>
      <c r="N819" s="129">
        <f>COUNTIF(사출계획!$K$62:$L$110,표4[[#This Row],[제품명]])</f>
        <v>0</v>
      </c>
      <c r="O819" s="131">
        <f>COUNTIF(사출계획!$K$62:$L$87,표4[[#This Row],[제품명]])</f>
        <v>0</v>
      </c>
      <c r="P819" s="131">
        <f>COUNTIF(사출계획!$K$88:$L$110,표4[[#This Row],[제품명]])</f>
        <v>0</v>
      </c>
      <c r="Q819" s="130">
        <f>COUNTIF(사출계획!$M$62:$N$110,표4[[#This Row],[제품명]])</f>
        <v>0</v>
      </c>
      <c r="R819" s="131">
        <f>COUNTIF(사출계획!$M$62:$N$87,표4[[#This Row],[제품명]])</f>
        <v>0</v>
      </c>
      <c r="S819" s="131">
        <f>COUNTIF(사출계획!$M$88:$N$110,표4[[#This Row],[제품명]])</f>
        <v>0</v>
      </c>
      <c r="T819" s="54">
        <f>COUNTIF(사출계획!$O$62:$P$110,표4[[#This Row],[제품명]])</f>
        <v>0</v>
      </c>
      <c r="U819" s="131">
        <f>COUNTIF(사출계획!$O$62:$P$87,표4[[#This Row],[제품명]])</f>
        <v>0</v>
      </c>
      <c r="V819" s="131">
        <f>COUNTIF(사출계획!$O$88:$P$110,표4[[#This Row],[제품명]])</f>
        <v>0</v>
      </c>
      <c r="W819" s="54">
        <f>COUNTIF(사출계획!$Q$62:$R$110,표4[[#This Row],[제품명]])</f>
        <v>0</v>
      </c>
      <c r="X819" s="131">
        <f>COUNTIF(사출계획!$Q$62:$R$87,표4[[#This Row],[제품명]])</f>
        <v>0</v>
      </c>
      <c r="Y819" s="131">
        <f>COUNTIF(사출계획!$Q$88:$R$110,표4[[#This Row],[제품명]])</f>
        <v>0</v>
      </c>
      <c r="Z819" s="54">
        <f>COUNTIF(사출계획!$S$62:$T$110,표4[[#This Row],[제품명]])</f>
        <v>0</v>
      </c>
      <c r="AA819" s="131"/>
      <c r="AB819" s="126"/>
      <c r="AC819" s="355" t="s">
        <v>3490</v>
      </c>
      <c r="AD819" s="129">
        <f>SUMIF(표4[잉크명],표5[[#This Row],[잉크]],표4[월])</f>
        <v>1</v>
      </c>
      <c r="AE819" s="131">
        <f>SUMIF(표4[잉크명],표5[[#This Row],[잉크]],표4[월-3층])</f>
        <v>0</v>
      </c>
      <c r="AF819" s="131">
        <f>SUMIF(표4[잉크명],표5[[#This Row],[잉크]],표4[월-1층])</f>
        <v>1</v>
      </c>
      <c r="AG819" s="133">
        <f>SUMIF(표4[잉크명],표5[[#This Row],[잉크]],표4[화])</f>
        <v>1</v>
      </c>
      <c r="AH819" s="131">
        <f>SUMIF(표4[잉크명],표5[[#This Row],[잉크]],표4[화-3층])</f>
        <v>0</v>
      </c>
      <c r="AI819" s="131">
        <f>SUMIF(표4[잉크명],표5[[#This Row],[잉크]],표4[화-1층])</f>
        <v>1</v>
      </c>
      <c r="AJ819" s="130">
        <f>SUMIF(표4[잉크명],표5[[#This Row],[잉크]],표4[수])</f>
        <v>0</v>
      </c>
      <c r="AK819" s="131">
        <f>SUMIF(표4[잉크명],표5[[#This Row],[잉크]],표4[수-3층])</f>
        <v>0</v>
      </c>
      <c r="AL819" s="131">
        <f>SUMIF(표4[잉크명],표5[[#This Row],[잉크]],표4[수-1층])</f>
        <v>0</v>
      </c>
      <c r="AM819" s="54">
        <f>SUMIF(표4[잉크명],표5[[#This Row],[잉크]],표4[목])</f>
        <v>0</v>
      </c>
      <c r="AN819" s="131">
        <f>SUMIF(표4[잉크명],표5[[#This Row],[잉크]],표4[목-3층])</f>
        <v>0</v>
      </c>
      <c r="AO819" s="131">
        <f>SUMIF(표4[잉크명],표5[[#This Row],[잉크]],표4[목-1층])</f>
        <v>0</v>
      </c>
      <c r="AP819" s="54">
        <f>SUMIF(표4[잉크명],표5[[#This Row],[잉크]],표4[금])</f>
        <v>0</v>
      </c>
      <c r="AQ819" s="131">
        <f>SUMIF(표4[잉크명],표5[[#This Row],[잉크]],표4[금-3층])</f>
        <v>0</v>
      </c>
      <c r="AR819" s="131">
        <f>SUMIF(표4[잉크명],표5[[#This Row],[잉크]],표4[금-1층])</f>
        <v>0</v>
      </c>
      <c r="AS819" s="54">
        <f>SUMIF(표4[잉크명],표5[[#This Row],[잉크]],표4[토])</f>
        <v>0</v>
      </c>
      <c r="AT819" s="131">
        <f>SUMIF(표4[잉크명],표5[[#This Row],[잉크]],표4[토-3층])</f>
        <v>0</v>
      </c>
      <c r="AU819" s="131">
        <f>SUMIF(표4[잉크명],표5[[#This Row],[잉크]],표4[토-1층])</f>
        <v>0</v>
      </c>
      <c r="AV819" s="54">
        <f>SUMIF(표4[잉크명],표5[[#This Row],[잉크]],표4[일])</f>
        <v>0</v>
      </c>
      <c r="AW819" s="131">
        <f>SUMIF(표4[잉크명],표5[[#This Row],[잉크]],표4[일-3층])</f>
        <v>0</v>
      </c>
      <c r="AX819" s="131">
        <f>SUMIF(표4[잉크명],표5[[#This Row],[잉크]],표4[일-1층])</f>
        <v>0</v>
      </c>
      <c r="AY819" s="54">
        <f>SUMIF(표4[잉크명],표5[[#This Row],[잉크]],표4[차주 월])</f>
        <v>0</v>
      </c>
      <c r="AZ819" s="54">
        <f>SUM(표5[[#This Row],[월]:[차주 월]])</f>
        <v>4</v>
      </c>
    </row>
    <row r="820" spans="2:52" ht="18" customHeight="1" x14ac:dyDescent="0.3">
      <c r="B820" s="270" t="s">
        <v>2632</v>
      </c>
      <c r="C820" s="282"/>
      <c r="D820" s="270" t="s">
        <v>2631</v>
      </c>
      <c r="E820" s="54">
        <f>COUNTIF(사출계획!$E$62:$F$110,표4[[#This Row],[제품명]])</f>
        <v>0</v>
      </c>
      <c r="F820" s="131">
        <f>COUNTIF(사출계획!$E$62:$F$87,표4[[#This Row],[제품명]])</f>
        <v>0</v>
      </c>
      <c r="G820" s="131">
        <f>COUNTIF(사출계획!$E$88:$F$110,표4[[#This Row],[제품명]])</f>
        <v>0</v>
      </c>
      <c r="H820" s="54">
        <f>COUNTIF(사출계획!$G$62:$H$110,표4[[#This Row],[제품명]])</f>
        <v>0</v>
      </c>
      <c r="I820" s="132">
        <f>COUNTIF(사출계획!$G$62:$H$87,표4[[#This Row],[제품명]])</f>
        <v>0</v>
      </c>
      <c r="J820" s="132">
        <f>COUNTIF(사출계획!$G$88:$H$110,표4[[#This Row],[제품명]])</f>
        <v>0</v>
      </c>
      <c r="K820" s="54">
        <f>COUNTIF(사출계획!$I$62:$J$110,표4[[#This Row],[제품명]])</f>
        <v>0</v>
      </c>
      <c r="L820" s="131">
        <f>COUNTIF(사출계획!$I$62:$J$87,표4[[#This Row],[제품명]])</f>
        <v>0</v>
      </c>
      <c r="M820" s="131">
        <f>COUNTIF(사출계획!$I$88:$J$110,표4[[#This Row],[제품명]])</f>
        <v>0</v>
      </c>
      <c r="N820" s="129">
        <f>COUNTIF(사출계획!$K$62:$L$110,표4[[#This Row],[제품명]])</f>
        <v>0</v>
      </c>
      <c r="O820" s="131">
        <f>COUNTIF(사출계획!$K$62:$L$87,표4[[#This Row],[제품명]])</f>
        <v>0</v>
      </c>
      <c r="P820" s="131">
        <f>COUNTIF(사출계획!$K$88:$L$110,표4[[#This Row],[제품명]])</f>
        <v>0</v>
      </c>
      <c r="Q820" s="130">
        <f>COUNTIF(사출계획!$M$62:$N$110,표4[[#This Row],[제품명]])</f>
        <v>0</v>
      </c>
      <c r="R820" s="131">
        <f>COUNTIF(사출계획!$M$62:$N$87,표4[[#This Row],[제품명]])</f>
        <v>0</v>
      </c>
      <c r="S820" s="131">
        <f>COUNTIF(사출계획!$M$88:$N$110,표4[[#This Row],[제품명]])</f>
        <v>0</v>
      </c>
      <c r="T820" s="54">
        <f>COUNTIF(사출계획!$O$62:$P$110,표4[[#This Row],[제품명]])</f>
        <v>0</v>
      </c>
      <c r="U820" s="131">
        <f>COUNTIF(사출계획!$O$62:$P$87,표4[[#This Row],[제품명]])</f>
        <v>0</v>
      </c>
      <c r="V820" s="131">
        <f>COUNTIF(사출계획!$O$88:$P$110,표4[[#This Row],[제품명]])</f>
        <v>0</v>
      </c>
      <c r="W820" s="54">
        <f>COUNTIF(사출계획!$Q$62:$R$110,표4[[#This Row],[제품명]])</f>
        <v>0</v>
      </c>
      <c r="X820" s="131">
        <f>COUNTIF(사출계획!$Q$62:$R$87,표4[[#This Row],[제품명]])</f>
        <v>0</v>
      </c>
      <c r="Y820" s="131">
        <f>COUNTIF(사출계획!$Q$88:$R$110,표4[[#This Row],[제품명]])</f>
        <v>0</v>
      </c>
      <c r="Z820" s="54">
        <f>COUNTIF(사출계획!$S$62:$T$110,표4[[#This Row],[제품명]])</f>
        <v>0</v>
      </c>
      <c r="AA820" s="131"/>
      <c r="AB820" s="126"/>
      <c r="AC820" s="355" t="s">
        <v>3491</v>
      </c>
      <c r="AD820" s="129">
        <f>SUMIF(표4[잉크명],표5[[#This Row],[잉크]],표4[월])</f>
        <v>1</v>
      </c>
      <c r="AE820" s="131">
        <f>SUMIF(표4[잉크명],표5[[#This Row],[잉크]],표4[월-3층])</f>
        <v>0</v>
      </c>
      <c r="AF820" s="131">
        <f>SUMIF(표4[잉크명],표5[[#This Row],[잉크]],표4[월-1층])</f>
        <v>1</v>
      </c>
      <c r="AG820" s="133">
        <f>SUMIF(표4[잉크명],표5[[#This Row],[잉크]],표4[화])</f>
        <v>1</v>
      </c>
      <c r="AH820" s="131">
        <f>SUMIF(표4[잉크명],표5[[#This Row],[잉크]],표4[화-3층])</f>
        <v>0</v>
      </c>
      <c r="AI820" s="131">
        <f>SUMIF(표4[잉크명],표5[[#This Row],[잉크]],표4[화-1층])</f>
        <v>1</v>
      </c>
      <c r="AJ820" s="130">
        <f>SUMIF(표4[잉크명],표5[[#This Row],[잉크]],표4[수])</f>
        <v>0</v>
      </c>
      <c r="AK820" s="131">
        <f>SUMIF(표4[잉크명],표5[[#This Row],[잉크]],표4[수-3층])</f>
        <v>0</v>
      </c>
      <c r="AL820" s="131">
        <f>SUMIF(표4[잉크명],표5[[#This Row],[잉크]],표4[수-1층])</f>
        <v>0</v>
      </c>
      <c r="AM820" s="54">
        <f>SUMIF(표4[잉크명],표5[[#This Row],[잉크]],표4[목])</f>
        <v>0</v>
      </c>
      <c r="AN820" s="131">
        <f>SUMIF(표4[잉크명],표5[[#This Row],[잉크]],표4[목-3층])</f>
        <v>0</v>
      </c>
      <c r="AO820" s="131">
        <f>SUMIF(표4[잉크명],표5[[#This Row],[잉크]],표4[목-1층])</f>
        <v>0</v>
      </c>
      <c r="AP820" s="54">
        <f>SUMIF(표4[잉크명],표5[[#This Row],[잉크]],표4[금])</f>
        <v>0</v>
      </c>
      <c r="AQ820" s="131">
        <f>SUMIF(표4[잉크명],표5[[#This Row],[잉크]],표4[금-3층])</f>
        <v>0</v>
      </c>
      <c r="AR820" s="131">
        <f>SUMIF(표4[잉크명],표5[[#This Row],[잉크]],표4[금-1층])</f>
        <v>0</v>
      </c>
      <c r="AS820" s="54">
        <f>SUMIF(표4[잉크명],표5[[#This Row],[잉크]],표4[토])</f>
        <v>0</v>
      </c>
      <c r="AT820" s="131">
        <f>SUMIF(표4[잉크명],표5[[#This Row],[잉크]],표4[토-3층])</f>
        <v>0</v>
      </c>
      <c r="AU820" s="131">
        <f>SUMIF(표4[잉크명],표5[[#This Row],[잉크]],표4[토-1층])</f>
        <v>0</v>
      </c>
      <c r="AV820" s="54">
        <f>SUMIF(표4[잉크명],표5[[#This Row],[잉크]],표4[일])</f>
        <v>0</v>
      </c>
      <c r="AW820" s="131">
        <f>SUMIF(표4[잉크명],표5[[#This Row],[잉크]],표4[일-3층])</f>
        <v>0</v>
      </c>
      <c r="AX820" s="131">
        <f>SUMIF(표4[잉크명],표5[[#This Row],[잉크]],표4[일-1층])</f>
        <v>0</v>
      </c>
      <c r="AY820" s="54">
        <f>SUMIF(표4[잉크명],표5[[#This Row],[잉크]],표4[차주 월])</f>
        <v>0</v>
      </c>
      <c r="AZ820" s="54">
        <f>SUM(표5[[#This Row],[월]:[차주 월]])</f>
        <v>4</v>
      </c>
    </row>
    <row r="821" spans="2:52" x14ac:dyDescent="0.3">
      <c r="B821" s="270" t="s">
        <v>2632</v>
      </c>
      <c r="C821" s="302"/>
      <c r="D821" s="270" t="s">
        <v>4847</v>
      </c>
      <c r="E821" s="54">
        <f>COUNTIF(사출계획!$E$62:$F$110,표4[[#This Row],[제품명]])</f>
        <v>0</v>
      </c>
      <c r="F821" s="131">
        <f>COUNTIF(사출계획!$E$62:$F$87,표4[[#This Row],[제품명]])</f>
        <v>0</v>
      </c>
      <c r="G821" s="131">
        <f>COUNTIF(사출계획!$E$88:$F$110,표4[[#This Row],[제품명]])</f>
        <v>0</v>
      </c>
      <c r="H821" s="54">
        <f>COUNTIF(사출계획!$G$62:$H$110,표4[[#This Row],[제품명]])</f>
        <v>0</v>
      </c>
      <c r="I821" s="132">
        <f>COUNTIF(사출계획!$G$62:$H$87,표4[[#This Row],[제품명]])</f>
        <v>0</v>
      </c>
      <c r="J821" s="132">
        <f>COUNTIF(사출계획!$G$88:$H$110,표4[[#This Row],[제품명]])</f>
        <v>0</v>
      </c>
      <c r="K821" s="54">
        <f>COUNTIF(사출계획!$I$62:$J$110,표4[[#This Row],[제품명]])</f>
        <v>0</v>
      </c>
      <c r="L821" s="131">
        <f>COUNTIF(사출계획!$I$62:$J$87,표4[[#This Row],[제품명]])</f>
        <v>0</v>
      </c>
      <c r="M821" s="131">
        <f>COUNTIF(사출계획!$I$88:$J$110,표4[[#This Row],[제품명]])</f>
        <v>0</v>
      </c>
      <c r="N821" s="129">
        <f>COUNTIF(사출계획!$K$62:$L$110,표4[[#This Row],[제품명]])</f>
        <v>0</v>
      </c>
      <c r="O821" s="131">
        <f>COUNTIF(사출계획!$K$62:$L$87,표4[[#This Row],[제품명]])</f>
        <v>0</v>
      </c>
      <c r="P821" s="131">
        <f>COUNTIF(사출계획!$K$88:$L$110,표4[[#This Row],[제품명]])</f>
        <v>0</v>
      </c>
      <c r="Q821" s="130">
        <f>COUNTIF(사출계획!$M$62:$N$110,표4[[#This Row],[제품명]])</f>
        <v>0</v>
      </c>
      <c r="R821" s="131">
        <f>COUNTIF(사출계획!$M$62:$N$87,표4[[#This Row],[제품명]])</f>
        <v>0</v>
      </c>
      <c r="S821" s="131">
        <f>COUNTIF(사출계획!$M$88:$N$110,표4[[#This Row],[제품명]])</f>
        <v>0</v>
      </c>
      <c r="T821" s="54">
        <f>COUNTIF(사출계획!$O$62:$P$110,표4[[#This Row],[제품명]])</f>
        <v>0</v>
      </c>
      <c r="U821" s="131">
        <f>COUNTIF(사출계획!$O$62:$P$87,표4[[#This Row],[제품명]])</f>
        <v>0</v>
      </c>
      <c r="V821" s="131">
        <f>COUNTIF(사출계획!$O$88:$P$110,표4[[#This Row],[제품명]])</f>
        <v>0</v>
      </c>
      <c r="W821" s="54">
        <f>COUNTIF(사출계획!$Q$62:$R$110,표4[[#This Row],[제품명]])</f>
        <v>0</v>
      </c>
      <c r="X821" s="131">
        <f>COUNTIF(사출계획!$Q$62:$R$87,표4[[#This Row],[제품명]])</f>
        <v>0</v>
      </c>
      <c r="Y821" s="131">
        <f>COUNTIF(사출계획!$Q$88:$R$110,표4[[#This Row],[제품명]])</f>
        <v>0</v>
      </c>
      <c r="Z821" s="54">
        <f>COUNTIF(사출계획!$S$62:$T$110,표4[[#This Row],[제품명]])</f>
        <v>0</v>
      </c>
      <c r="AA821" s="131"/>
      <c r="AB821" s="126"/>
      <c r="AC821" s="356" t="s">
        <v>3513</v>
      </c>
      <c r="AD821" s="129">
        <f>SUMIF(표4[잉크명],표5[[#This Row],[잉크]],표4[월])</f>
        <v>0</v>
      </c>
      <c r="AE821" s="131">
        <f>SUMIF(표4[잉크명],표5[[#This Row],[잉크]],표4[월-3층])</f>
        <v>0</v>
      </c>
      <c r="AF821" s="131">
        <f>SUMIF(표4[잉크명],표5[[#This Row],[잉크]],표4[월-1층])</f>
        <v>0</v>
      </c>
      <c r="AG821" s="133">
        <f>SUMIF(표4[잉크명],표5[[#This Row],[잉크]],표4[화])</f>
        <v>0</v>
      </c>
      <c r="AH821" s="131">
        <f>SUMIF(표4[잉크명],표5[[#This Row],[잉크]],표4[화-3층])</f>
        <v>0</v>
      </c>
      <c r="AI821" s="131">
        <f>SUMIF(표4[잉크명],표5[[#This Row],[잉크]],표4[화-1층])</f>
        <v>0</v>
      </c>
      <c r="AJ821" s="130">
        <f>SUMIF(표4[잉크명],표5[[#This Row],[잉크]],표4[수])</f>
        <v>0</v>
      </c>
      <c r="AK821" s="131">
        <f>SUMIF(표4[잉크명],표5[[#This Row],[잉크]],표4[수-3층])</f>
        <v>0</v>
      </c>
      <c r="AL821" s="131">
        <f>SUMIF(표4[잉크명],표5[[#This Row],[잉크]],표4[수-1층])</f>
        <v>0</v>
      </c>
      <c r="AM821" s="54">
        <f>SUMIF(표4[잉크명],표5[[#This Row],[잉크]],표4[목])</f>
        <v>0</v>
      </c>
      <c r="AN821" s="131">
        <f>SUMIF(표4[잉크명],표5[[#This Row],[잉크]],표4[목-3층])</f>
        <v>0</v>
      </c>
      <c r="AO821" s="131">
        <f>SUMIF(표4[잉크명],표5[[#This Row],[잉크]],표4[목-1층])</f>
        <v>0</v>
      </c>
      <c r="AP821" s="54">
        <f>SUMIF(표4[잉크명],표5[[#This Row],[잉크]],표4[금])</f>
        <v>0</v>
      </c>
      <c r="AQ821" s="131">
        <f>SUMIF(표4[잉크명],표5[[#This Row],[잉크]],표4[금-3층])</f>
        <v>0</v>
      </c>
      <c r="AR821" s="131">
        <f>SUMIF(표4[잉크명],표5[[#This Row],[잉크]],표4[금-1층])</f>
        <v>0</v>
      </c>
      <c r="AS821" s="54">
        <f>SUMIF(표4[잉크명],표5[[#This Row],[잉크]],표4[토])</f>
        <v>0</v>
      </c>
      <c r="AT821" s="131">
        <f>SUMIF(표4[잉크명],표5[[#This Row],[잉크]],표4[토-3층])</f>
        <v>0</v>
      </c>
      <c r="AU821" s="131">
        <f>SUMIF(표4[잉크명],표5[[#This Row],[잉크]],표4[토-1층])</f>
        <v>0</v>
      </c>
      <c r="AV821" s="54">
        <f>SUMIF(표4[잉크명],표5[[#This Row],[잉크]],표4[일])</f>
        <v>0</v>
      </c>
      <c r="AW821" s="131">
        <f>SUMIF(표4[잉크명],표5[[#This Row],[잉크]],표4[일-3층])</f>
        <v>0</v>
      </c>
      <c r="AX821" s="131">
        <f>SUMIF(표4[잉크명],표5[[#This Row],[잉크]],표4[일-1층])</f>
        <v>0</v>
      </c>
      <c r="AY821" s="54">
        <f>SUMIF(표4[잉크명],표5[[#This Row],[잉크]],표4[차주 월])</f>
        <v>0</v>
      </c>
      <c r="AZ821" s="54">
        <f>SUM(표5[[#This Row],[월]:[차주 월]])</f>
        <v>0</v>
      </c>
    </row>
    <row r="822" spans="2:52" x14ac:dyDescent="0.3">
      <c r="B822" s="274" t="s">
        <v>2656</v>
      </c>
      <c r="C822" s="282"/>
      <c r="D822" s="274" t="s">
        <v>4595</v>
      </c>
      <c r="E822" s="54">
        <f>COUNTIF(사출계획!$E$62:$F$110,표4[[#This Row],[제품명]])</f>
        <v>2</v>
      </c>
      <c r="F822" s="131">
        <f>COUNTIF(사출계획!$E$62:$F$87,표4[[#This Row],[제품명]])</f>
        <v>0</v>
      </c>
      <c r="G822" s="131">
        <f>COUNTIF(사출계획!$E$88:$F$110,표4[[#This Row],[제품명]])</f>
        <v>2</v>
      </c>
      <c r="H822" s="54">
        <f>COUNTIF(사출계획!$G$62:$H$110,표4[[#This Row],[제품명]])</f>
        <v>2</v>
      </c>
      <c r="I822" s="132">
        <f>COUNTIF(사출계획!$G$62:$H$87,표4[[#This Row],[제품명]])</f>
        <v>0</v>
      </c>
      <c r="J822" s="132">
        <f>COUNTIF(사출계획!$G$88:$H$110,표4[[#This Row],[제품명]])</f>
        <v>2</v>
      </c>
      <c r="K822" s="54">
        <f>COUNTIF(사출계획!$I$62:$J$110,표4[[#This Row],[제품명]])</f>
        <v>0</v>
      </c>
      <c r="L822" s="131">
        <f>COUNTIF(사출계획!$I$62:$J$87,표4[[#This Row],[제품명]])</f>
        <v>0</v>
      </c>
      <c r="M822" s="131">
        <f>COUNTIF(사출계획!$I$88:$J$110,표4[[#This Row],[제품명]])</f>
        <v>0</v>
      </c>
      <c r="N822" s="129">
        <f>COUNTIF(사출계획!$K$62:$L$110,표4[[#This Row],[제품명]])</f>
        <v>0</v>
      </c>
      <c r="O822" s="131">
        <f>COUNTIF(사출계획!$K$62:$L$87,표4[[#This Row],[제품명]])</f>
        <v>0</v>
      </c>
      <c r="P822" s="131">
        <f>COUNTIF(사출계획!$K$88:$L$110,표4[[#This Row],[제품명]])</f>
        <v>0</v>
      </c>
      <c r="Q822" s="130">
        <f>COUNTIF(사출계획!$M$62:$N$110,표4[[#This Row],[제품명]])</f>
        <v>0</v>
      </c>
      <c r="R822" s="131">
        <f>COUNTIF(사출계획!$M$62:$N$87,표4[[#This Row],[제품명]])</f>
        <v>0</v>
      </c>
      <c r="S822" s="131">
        <f>COUNTIF(사출계획!$M$88:$N$110,표4[[#This Row],[제품명]])</f>
        <v>0</v>
      </c>
      <c r="T822" s="54">
        <f>COUNTIF(사출계획!$O$62:$P$110,표4[[#This Row],[제품명]])</f>
        <v>0</v>
      </c>
      <c r="U822" s="131">
        <f>COUNTIF(사출계획!$O$62:$P$87,표4[[#This Row],[제품명]])</f>
        <v>0</v>
      </c>
      <c r="V822" s="131">
        <f>COUNTIF(사출계획!$O$88:$P$110,표4[[#This Row],[제품명]])</f>
        <v>0</v>
      </c>
      <c r="W822" s="54">
        <f>COUNTIF(사출계획!$Q$62:$R$110,표4[[#This Row],[제품명]])</f>
        <v>0</v>
      </c>
      <c r="X822" s="131">
        <f>COUNTIF(사출계획!$Q$62:$R$87,표4[[#This Row],[제품명]])</f>
        <v>0</v>
      </c>
      <c r="Y822" s="131">
        <f>COUNTIF(사출계획!$Q$88:$R$110,표4[[#This Row],[제품명]])</f>
        <v>0</v>
      </c>
      <c r="Z822" s="54">
        <f>COUNTIF(사출계획!$S$62:$T$110,표4[[#This Row],[제품명]])</f>
        <v>0</v>
      </c>
      <c r="AA822" s="131"/>
      <c r="AB822" s="126"/>
      <c r="AC822" s="356" t="s">
        <v>3514</v>
      </c>
      <c r="AD822" s="129">
        <f>SUMIF(표4[잉크명],표5[[#This Row],[잉크]],표4[월])</f>
        <v>0</v>
      </c>
      <c r="AE822" s="131">
        <f>SUMIF(표4[잉크명],표5[[#This Row],[잉크]],표4[월-3층])</f>
        <v>0</v>
      </c>
      <c r="AF822" s="131">
        <f>SUMIF(표4[잉크명],표5[[#This Row],[잉크]],표4[월-1층])</f>
        <v>0</v>
      </c>
      <c r="AG822" s="133">
        <f>SUMIF(표4[잉크명],표5[[#This Row],[잉크]],표4[화])</f>
        <v>0</v>
      </c>
      <c r="AH822" s="131">
        <f>SUMIF(표4[잉크명],표5[[#This Row],[잉크]],표4[화-3층])</f>
        <v>0</v>
      </c>
      <c r="AI822" s="131">
        <f>SUMIF(표4[잉크명],표5[[#This Row],[잉크]],표4[화-1층])</f>
        <v>0</v>
      </c>
      <c r="AJ822" s="130">
        <f>SUMIF(표4[잉크명],표5[[#This Row],[잉크]],표4[수])</f>
        <v>0</v>
      </c>
      <c r="AK822" s="131">
        <f>SUMIF(표4[잉크명],표5[[#This Row],[잉크]],표4[수-3층])</f>
        <v>0</v>
      </c>
      <c r="AL822" s="131">
        <f>SUMIF(표4[잉크명],표5[[#This Row],[잉크]],표4[수-1층])</f>
        <v>0</v>
      </c>
      <c r="AM822" s="54">
        <f>SUMIF(표4[잉크명],표5[[#This Row],[잉크]],표4[목])</f>
        <v>0</v>
      </c>
      <c r="AN822" s="131">
        <f>SUMIF(표4[잉크명],표5[[#This Row],[잉크]],표4[목-3층])</f>
        <v>0</v>
      </c>
      <c r="AO822" s="131">
        <f>SUMIF(표4[잉크명],표5[[#This Row],[잉크]],표4[목-1층])</f>
        <v>0</v>
      </c>
      <c r="AP822" s="54">
        <f>SUMIF(표4[잉크명],표5[[#This Row],[잉크]],표4[금])</f>
        <v>0</v>
      </c>
      <c r="AQ822" s="131">
        <f>SUMIF(표4[잉크명],표5[[#This Row],[잉크]],표4[금-3층])</f>
        <v>0</v>
      </c>
      <c r="AR822" s="131">
        <f>SUMIF(표4[잉크명],표5[[#This Row],[잉크]],표4[금-1층])</f>
        <v>0</v>
      </c>
      <c r="AS822" s="54">
        <f>SUMIF(표4[잉크명],표5[[#This Row],[잉크]],표4[토])</f>
        <v>0</v>
      </c>
      <c r="AT822" s="131">
        <f>SUMIF(표4[잉크명],표5[[#This Row],[잉크]],표4[토-3층])</f>
        <v>0</v>
      </c>
      <c r="AU822" s="131">
        <f>SUMIF(표4[잉크명],표5[[#This Row],[잉크]],표4[토-1층])</f>
        <v>0</v>
      </c>
      <c r="AV822" s="54">
        <f>SUMIF(표4[잉크명],표5[[#This Row],[잉크]],표4[일])</f>
        <v>0</v>
      </c>
      <c r="AW822" s="131">
        <f>SUMIF(표4[잉크명],표5[[#This Row],[잉크]],표4[일-3층])</f>
        <v>0</v>
      </c>
      <c r="AX822" s="131">
        <f>SUMIF(표4[잉크명],표5[[#This Row],[잉크]],표4[일-1층])</f>
        <v>0</v>
      </c>
      <c r="AY822" s="54">
        <f>SUMIF(표4[잉크명],표5[[#This Row],[잉크]],표4[차주 월])</f>
        <v>0</v>
      </c>
      <c r="AZ822" s="54">
        <f>SUM(표5[[#This Row],[월]:[차주 월]])</f>
        <v>0</v>
      </c>
    </row>
    <row r="823" spans="2:52" x14ac:dyDescent="0.3">
      <c r="B823" s="274" t="s">
        <v>2656</v>
      </c>
      <c r="C823" s="282"/>
      <c r="D823" s="274" t="s">
        <v>2657</v>
      </c>
      <c r="E823" s="54">
        <f>COUNTIF(사출계획!$E$62:$F$110,표4[[#This Row],[제품명]])</f>
        <v>2</v>
      </c>
      <c r="F823" s="131">
        <f>COUNTIF(사출계획!$E$62:$F$87,표4[[#This Row],[제품명]])</f>
        <v>0</v>
      </c>
      <c r="G823" s="131">
        <f>COUNTIF(사출계획!$E$88:$F$110,표4[[#This Row],[제품명]])</f>
        <v>2</v>
      </c>
      <c r="H823" s="54">
        <f>COUNTIF(사출계획!$G$62:$H$110,표4[[#This Row],[제품명]])</f>
        <v>2</v>
      </c>
      <c r="I823" s="132">
        <f>COUNTIF(사출계획!$G$62:$H$87,표4[[#This Row],[제품명]])</f>
        <v>0</v>
      </c>
      <c r="J823" s="132">
        <f>COUNTIF(사출계획!$G$88:$H$110,표4[[#This Row],[제품명]])</f>
        <v>2</v>
      </c>
      <c r="K823" s="54">
        <f>COUNTIF(사출계획!$I$62:$J$110,표4[[#This Row],[제품명]])</f>
        <v>0</v>
      </c>
      <c r="L823" s="131">
        <f>COUNTIF(사출계획!$I$62:$J$87,표4[[#This Row],[제품명]])</f>
        <v>0</v>
      </c>
      <c r="M823" s="131">
        <f>COUNTIF(사출계획!$I$88:$J$110,표4[[#This Row],[제품명]])</f>
        <v>0</v>
      </c>
      <c r="N823" s="129">
        <f>COUNTIF(사출계획!$K$62:$L$110,표4[[#This Row],[제품명]])</f>
        <v>0</v>
      </c>
      <c r="O823" s="131">
        <f>COUNTIF(사출계획!$K$62:$L$87,표4[[#This Row],[제품명]])</f>
        <v>0</v>
      </c>
      <c r="P823" s="131">
        <f>COUNTIF(사출계획!$K$88:$L$110,표4[[#This Row],[제품명]])</f>
        <v>0</v>
      </c>
      <c r="Q823" s="130">
        <f>COUNTIF(사출계획!$M$62:$N$110,표4[[#This Row],[제품명]])</f>
        <v>0</v>
      </c>
      <c r="R823" s="131">
        <f>COUNTIF(사출계획!$M$62:$N$87,표4[[#This Row],[제품명]])</f>
        <v>0</v>
      </c>
      <c r="S823" s="131">
        <f>COUNTIF(사출계획!$M$88:$N$110,표4[[#This Row],[제품명]])</f>
        <v>0</v>
      </c>
      <c r="T823" s="54">
        <f>COUNTIF(사출계획!$O$62:$P$110,표4[[#This Row],[제품명]])</f>
        <v>0</v>
      </c>
      <c r="U823" s="131">
        <f>COUNTIF(사출계획!$O$62:$P$87,표4[[#This Row],[제품명]])</f>
        <v>0</v>
      </c>
      <c r="V823" s="131">
        <f>COUNTIF(사출계획!$O$88:$P$110,표4[[#This Row],[제품명]])</f>
        <v>0</v>
      </c>
      <c r="W823" s="54">
        <f>COUNTIF(사출계획!$Q$62:$R$110,표4[[#This Row],[제품명]])</f>
        <v>0</v>
      </c>
      <c r="X823" s="131">
        <f>COUNTIF(사출계획!$Q$62:$R$87,표4[[#This Row],[제품명]])</f>
        <v>0</v>
      </c>
      <c r="Y823" s="131">
        <f>COUNTIF(사출계획!$Q$88:$R$110,표4[[#This Row],[제품명]])</f>
        <v>0</v>
      </c>
      <c r="Z823" s="54">
        <f>COUNTIF(사출계획!$S$62:$T$110,표4[[#This Row],[제품명]])</f>
        <v>0</v>
      </c>
      <c r="AA823" s="131"/>
      <c r="AB823" s="126"/>
      <c r="AC823" s="358" t="s">
        <v>3528</v>
      </c>
      <c r="AD823" s="129">
        <f>SUMIF(표4[잉크명],표5[[#This Row],[잉크]],표4[월])</f>
        <v>0</v>
      </c>
      <c r="AE823" s="131">
        <f>SUMIF(표4[잉크명],표5[[#This Row],[잉크]],표4[월-3층])</f>
        <v>0</v>
      </c>
      <c r="AF823" s="131">
        <f>SUMIF(표4[잉크명],표5[[#This Row],[잉크]],표4[월-1층])</f>
        <v>0</v>
      </c>
      <c r="AG823" s="133">
        <f>SUMIF(표4[잉크명],표5[[#This Row],[잉크]],표4[화])</f>
        <v>0</v>
      </c>
      <c r="AH823" s="131">
        <f>SUMIF(표4[잉크명],표5[[#This Row],[잉크]],표4[화-3층])</f>
        <v>0</v>
      </c>
      <c r="AI823" s="131">
        <f>SUMIF(표4[잉크명],표5[[#This Row],[잉크]],표4[화-1층])</f>
        <v>0</v>
      </c>
      <c r="AJ823" s="130">
        <f>SUMIF(표4[잉크명],표5[[#This Row],[잉크]],표4[수])</f>
        <v>0</v>
      </c>
      <c r="AK823" s="131">
        <f>SUMIF(표4[잉크명],표5[[#This Row],[잉크]],표4[수-3층])</f>
        <v>0</v>
      </c>
      <c r="AL823" s="131">
        <f>SUMIF(표4[잉크명],표5[[#This Row],[잉크]],표4[수-1층])</f>
        <v>0</v>
      </c>
      <c r="AM823" s="54">
        <f>SUMIF(표4[잉크명],표5[[#This Row],[잉크]],표4[목])</f>
        <v>0</v>
      </c>
      <c r="AN823" s="131">
        <f>SUMIF(표4[잉크명],표5[[#This Row],[잉크]],표4[목-3층])</f>
        <v>0</v>
      </c>
      <c r="AO823" s="131">
        <f>SUMIF(표4[잉크명],표5[[#This Row],[잉크]],표4[목-1층])</f>
        <v>0</v>
      </c>
      <c r="AP823" s="54">
        <f>SUMIF(표4[잉크명],표5[[#This Row],[잉크]],표4[금])</f>
        <v>0</v>
      </c>
      <c r="AQ823" s="131">
        <f>SUMIF(표4[잉크명],표5[[#This Row],[잉크]],표4[금-3층])</f>
        <v>0</v>
      </c>
      <c r="AR823" s="131">
        <f>SUMIF(표4[잉크명],표5[[#This Row],[잉크]],표4[금-1층])</f>
        <v>0</v>
      </c>
      <c r="AS823" s="54">
        <f>SUMIF(표4[잉크명],표5[[#This Row],[잉크]],표4[토])</f>
        <v>0</v>
      </c>
      <c r="AT823" s="131">
        <f>SUMIF(표4[잉크명],표5[[#This Row],[잉크]],표4[토-3층])</f>
        <v>0</v>
      </c>
      <c r="AU823" s="131">
        <f>SUMIF(표4[잉크명],표5[[#This Row],[잉크]],표4[토-1층])</f>
        <v>0</v>
      </c>
      <c r="AV823" s="54">
        <f>SUMIF(표4[잉크명],표5[[#This Row],[잉크]],표4[일])</f>
        <v>0</v>
      </c>
      <c r="AW823" s="131">
        <f>SUMIF(표4[잉크명],표5[[#This Row],[잉크]],표4[일-3층])</f>
        <v>0</v>
      </c>
      <c r="AX823" s="131">
        <f>SUMIF(표4[잉크명],표5[[#This Row],[잉크]],표4[일-1층])</f>
        <v>0</v>
      </c>
      <c r="AY823" s="54">
        <f>SUMIF(표4[잉크명],표5[[#This Row],[잉크]],표4[차주 월])</f>
        <v>0</v>
      </c>
      <c r="AZ823" s="54">
        <f>SUM(표5[[#This Row],[월]:[차주 월]])</f>
        <v>0</v>
      </c>
    </row>
    <row r="824" spans="2:52" x14ac:dyDescent="0.3">
      <c r="B824" s="275" t="s">
        <v>2660</v>
      </c>
      <c r="C824" s="282" t="s">
        <v>5276</v>
      </c>
      <c r="D824" s="275" t="s">
        <v>2662</v>
      </c>
      <c r="E824" s="54">
        <f>COUNTIF(사출계획!$E$62:$F$110,표4[[#This Row],[제품명]])</f>
        <v>2</v>
      </c>
      <c r="F824" s="131">
        <f>COUNTIF(사출계획!$E$62:$F$87,표4[[#This Row],[제품명]])</f>
        <v>2</v>
      </c>
      <c r="G824" s="131">
        <f>COUNTIF(사출계획!$E$88:$F$110,표4[[#This Row],[제품명]])</f>
        <v>0</v>
      </c>
      <c r="H824" s="54">
        <f>COUNTIF(사출계획!$G$62:$H$110,표4[[#This Row],[제품명]])</f>
        <v>2</v>
      </c>
      <c r="I824" s="132">
        <f>COUNTIF(사출계획!$G$62:$H$87,표4[[#This Row],[제품명]])</f>
        <v>2</v>
      </c>
      <c r="J824" s="132">
        <f>COUNTIF(사출계획!$G$88:$H$110,표4[[#This Row],[제품명]])</f>
        <v>0</v>
      </c>
      <c r="K824" s="54">
        <f>COUNTIF(사출계획!$I$62:$J$110,표4[[#This Row],[제품명]])</f>
        <v>0</v>
      </c>
      <c r="L824" s="131">
        <f>COUNTIF(사출계획!$I$62:$J$87,표4[[#This Row],[제품명]])</f>
        <v>0</v>
      </c>
      <c r="M824" s="131">
        <f>COUNTIF(사출계획!$I$88:$J$110,표4[[#This Row],[제품명]])</f>
        <v>0</v>
      </c>
      <c r="N824" s="129">
        <f>COUNTIF(사출계획!$K$62:$L$110,표4[[#This Row],[제품명]])</f>
        <v>0</v>
      </c>
      <c r="O824" s="131">
        <f>COUNTIF(사출계획!$K$62:$L$87,표4[[#This Row],[제품명]])</f>
        <v>0</v>
      </c>
      <c r="P824" s="131">
        <f>COUNTIF(사출계획!$K$88:$L$110,표4[[#This Row],[제품명]])</f>
        <v>0</v>
      </c>
      <c r="Q824" s="130">
        <f>COUNTIF(사출계획!$M$62:$N$110,표4[[#This Row],[제품명]])</f>
        <v>0</v>
      </c>
      <c r="R824" s="131">
        <f>COUNTIF(사출계획!$M$62:$N$87,표4[[#This Row],[제품명]])</f>
        <v>0</v>
      </c>
      <c r="S824" s="131">
        <f>COUNTIF(사출계획!$M$88:$N$110,표4[[#This Row],[제품명]])</f>
        <v>0</v>
      </c>
      <c r="T824" s="54">
        <f>COUNTIF(사출계획!$O$62:$P$110,표4[[#This Row],[제품명]])</f>
        <v>0</v>
      </c>
      <c r="U824" s="131">
        <f>COUNTIF(사출계획!$O$62:$P$87,표4[[#This Row],[제품명]])</f>
        <v>0</v>
      </c>
      <c r="V824" s="131">
        <f>COUNTIF(사출계획!$O$88:$P$110,표4[[#This Row],[제품명]])</f>
        <v>0</v>
      </c>
      <c r="W824" s="54">
        <f>COUNTIF(사출계획!$Q$62:$R$110,표4[[#This Row],[제품명]])</f>
        <v>0</v>
      </c>
      <c r="X824" s="131">
        <f>COUNTIF(사출계획!$Q$62:$R$87,표4[[#This Row],[제품명]])</f>
        <v>0</v>
      </c>
      <c r="Y824" s="131">
        <f>COUNTIF(사출계획!$Q$88:$R$110,표4[[#This Row],[제품명]])</f>
        <v>0</v>
      </c>
      <c r="Z824" s="54">
        <f>COUNTIF(사출계획!$S$62:$T$110,표4[[#This Row],[제품명]])</f>
        <v>0</v>
      </c>
      <c r="AA824" s="131"/>
      <c r="AB824" s="126"/>
      <c r="AC824" s="358" t="s">
        <v>3529</v>
      </c>
      <c r="AD824" s="129">
        <f>SUMIF(표4[잉크명],표5[[#This Row],[잉크]],표4[월])</f>
        <v>0</v>
      </c>
      <c r="AE824" s="131">
        <f>SUMIF(표4[잉크명],표5[[#This Row],[잉크]],표4[월-3층])</f>
        <v>0</v>
      </c>
      <c r="AF824" s="131">
        <f>SUMIF(표4[잉크명],표5[[#This Row],[잉크]],표4[월-1층])</f>
        <v>0</v>
      </c>
      <c r="AG824" s="133">
        <f>SUMIF(표4[잉크명],표5[[#This Row],[잉크]],표4[화])</f>
        <v>0</v>
      </c>
      <c r="AH824" s="131">
        <f>SUMIF(표4[잉크명],표5[[#This Row],[잉크]],표4[화-3층])</f>
        <v>0</v>
      </c>
      <c r="AI824" s="131">
        <f>SUMIF(표4[잉크명],표5[[#This Row],[잉크]],표4[화-1층])</f>
        <v>0</v>
      </c>
      <c r="AJ824" s="130">
        <f>SUMIF(표4[잉크명],표5[[#This Row],[잉크]],표4[수])</f>
        <v>0</v>
      </c>
      <c r="AK824" s="131">
        <f>SUMIF(표4[잉크명],표5[[#This Row],[잉크]],표4[수-3층])</f>
        <v>0</v>
      </c>
      <c r="AL824" s="131">
        <f>SUMIF(표4[잉크명],표5[[#This Row],[잉크]],표4[수-1층])</f>
        <v>0</v>
      </c>
      <c r="AM824" s="54">
        <f>SUMIF(표4[잉크명],표5[[#This Row],[잉크]],표4[목])</f>
        <v>0</v>
      </c>
      <c r="AN824" s="131">
        <f>SUMIF(표4[잉크명],표5[[#This Row],[잉크]],표4[목-3층])</f>
        <v>0</v>
      </c>
      <c r="AO824" s="131">
        <f>SUMIF(표4[잉크명],표5[[#This Row],[잉크]],표4[목-1층])</f>
        <v>0</v>
      </c>
      <c r="AP824" s="54">
        <f>SUMIF(표4[잉크명],표5[[#This Row],[잉크]],표4[금])</f>
        <v>0</v>
      </c>
      <c r="AQ824" s="131">
        <f>SUMIF(표4[잉크명],표5[[#This Row],[잉크]],표4[금-3층])</f>
        <v>0</v>
      </c>
      <c r="AR824" s="131">
        <f>SUMIF(표4[잉크명],표5[[#This Row],[잉크]],표4[금-1층])</f>
        <v>0</v>
      </c>
      <c r="AS824" s="54">
        <f>SUMIF(표4[잉크명],표5[[#This Row],[잉크]],표4[토])</f>
        <v>0</v>
      </c>
      <c r="AT824" s="131">
        <f>SUMIF(표4[잉크명],표5[[#This Row],[잉크]],표4[토-3층])</f>
        <v>0</v>
      </c>
      <c r="AU824" s="131">
        <f>SUMIF(표4[잉크명],표5[[#This Row],[잉크]],표4[토-1층])</f>
        <v>0</v>
      </c>
      <c r="AV824" s="54">
        <f>SUMIF(표4[잉크명],표5[[#This Row],[잉크]],표4[일])</f>
        <v>0</v>
      </c>
      <c r="AW824" s="131">
        <f>SUMIF(표4[잉크명],표5[[#This Row],[잉크]],표4[일-3층])</f>
        <v>0</v>
      </c>
      <c r="AX824" s="131">
        <f>SUMIF(표4[잉크명],표5[[#This Row],[잉크]],표4[일-1층])</f>
        <v>0</v>
      </c>
      <c r="AY824" s="54">
        <f>SUMIF(표4[잉크명],표5[[#This Row],[잉크]],표4[차주 월])</f>
        <v>0</v>
      </c>
      <c r="AZ824" s="54">
        <f>SUM(표5[[#This Row],[월]:[차주 월]])</f>
        <v>0</v>
      </c>
    </row>
    <row r="825" spans="2:52" x14ac:dyDescent="0.3">
      <c r="B825" s="275" t="s">
        <v>2661</v>
      </c>
      <c r="C825" s="282"/>
      <c r="D825" s="275" t="s">
        <v>4168</v>
      </c>
      <c r="E825" s="54">
        <f>COUNTIF(사출계획!$E$62:$F$110,표4[[#This Row],[제품명]])</f>
        <v>2</v>
      </c>
      <c r="F825" s="131">
        <f>COUNTIF(사출계획!$E$62:$F$87,표4[[#This Row],[제품명]])</f>
        <v>2</v>
      </c>
      <c r="G825" s="131">
        <f>COUNTIF(사출계획!$E$88:$F$110,표4[[#This Row],[제품명]])</f>
        <v>0</v>
      </c>
      <c r="H825" s="54">
        <f>COUNTIF(사출계획!$G$62:$H$110,표4[[#This Row],[제품명]])</f>
        <v>2</v>
      </c>
      <c r="I825" s="132">
        <f>COUNTIF(사출계획!$G$62:$H$87,표4[[#This Row],[제품명]])</f>
        <v>2</v>
      </c>
      <c r="J825" s="132">
        <f>COUNTIF(사출계획!$G$88:$H$110,표4[[#This Row],[제품명]])</f>
        <v>0</v>
      </c>
      <c r="K825" s="54">
        <f>COUNTIF(사출계획!$I$62:$J$110,표4[[#This Row],[제품명]])</f>
        <v>0</v>
      </c>
      <c r="L825" s="131">
        <f>COUNTIF(사출계획!$I$62:$J$87,표4[[#This Row],[제품명]])</f>
        <v>0</v>
      </c>
      <c r="M825" s="131">
        <f>COUNTIF(사출계획!$I$88:$J$110,표4[[#This Row],[제품명]])</f>
        <v>0</v>
      </c>
      <c r="N825" s="129">
        <f>COUNTIF(사출계획!$K$62:$L$110,표4[[#This Row],[제품명]])</f>
        <v>0</v>
      </c>
      <c r="O825" s="131">
        <f>COUNTIF(사출계획!$K$62:$L$87,표4[[#This Row],[제품명]])</f>
        <v>0</v>
      </c>
      <c r="P825" s="131">
        <f>COUNTIF(사출계획!$K$88:$L$110,표4[[#This Row],[제품명]])</f>
        <v>0</v>
      </c>
      <c r="Q825" s="130">
        <f>COUNTIF(사출계획!$M$62:$N$110,표4[[#This Row],[제품명]])</f>
        <v>0</v>
      </c>
      <c r="R825" s="131">
        <f>COUNTIF(사출계획!$M$62:$N$87,표4[[#This Row],[제품명]])</f>
        <v>0</v>
      </c>
      <c r="S825" s="131">
        <f>COUNTIF(사출계획!$M$88:$N$110,표4[[#This Row],[제품명]])</f>
        <v>0</v>
      </c>
      <c r="T825" s="54">
        <f>COUNTIF(사출계획!$O$62:$P$110,표4[[#This Row],[제품명]])</f>
        <v>0</v>
      </c>
      <c r="U825" s="131">
        <f>COUNTIF(사출계획!$O$62:$P$87,표4[[#This Row],[제품명]])</f>
        <v>0</v>
      </c>
      <c r="V825" s="131">
        <f>COUNTIF(사출계획!$O$88:$P$110,표4[[#This Row],[제품명]])</f>
        <v>0</v>
      </c>
      <c r="W825" s="54">
        <f>COUNTIF(사출계획!$Q$62:$R$110,표4[[#This Row],[제품명]])</f>
        <v>0</v>
      </c>
      <c r="X825" s="131">
        <f>COUNTIF(사출계획!$Q$62:$R$87,표4[[#This Row],[제품명]])</f>
        <v>0</v>
      </c>
      <c r="Y825" s="131">
        <f>COUNTIF(사출계획!$Q$88:$R$110,표4[[#This Row],[제품명]])</f>
        <v>0</v>
      </c>
      <c r="Z825" s="54">
        <f>COUNTIF(사출계획!$S$62:$T$110,표4[[#This Row],[제품명]])</f>
        <v>0</v>
      </c>
      <c r="AA825" s="131"/>
      <c r="AB825" s="126"/>
      <c r="AC825" s="358" t="s">
        <v>3530</v>
      </c>
      <c r="AD825" s="129">
        <f>SUMIF(표4[잉크명],표5[[#This Row],[잉크]],표4[월])</f>
        <v>0</v>
      </c>
      <c r="AE825" s="131">
        <f>SUMIF(표4[잉크명],표5[[#This Row],[잉크]],표4[월-3층])</f>
        <v>0</v>
      </c>
      <c r="AF825" s="131">
        <f>SUMIF(표4[잉크명],표5[[#This Row],[잉크]],표4[월-1층])</f>
        <v>0</v>
      </c>
      <c r="AG825" s="133">
        <f>SUMIF(표4[잉크명],표5[[#This Row],[잉크]],표4[화])</f>
        <v>0</v>
      </c>
      <c r="AH825" s="131">
        <f>SUMIF(표4[잉크명],표5[[#This Row],[잉크]],표4[화-3층])</f>
        <v>0</v>
      </c>
      <c r="AI825" s="131">
        <f>SUMIF(표4[잉크명],표5[[#This Row],[잉크]],표4[화-1층])</f>
        <v>0</v>
      </c>
      <c r="AJ825" s="130">
        <f>SUMIF(표4[잉크명],표5[[#This Row],[잉크]],표4[수])</f>
        <v>0</v>
      </c>
      <c r="AK825" s="131">
        <f>SUMIF(표4[잉크명],표5[[#This Row],[잉크]],표4[수-3층])</f>
        <v>0</v>
      </c>
      <c r="AL825" s="131">
        <f>SUMIF(표4[잉크명],표5[[#This Row],[잉크]],표4[수-1층])</f>
        <v>0</v>
      </c>
      <c r="AM825" s="54">
        <f>SUMIF(표4[잉크명],표5[[#This Row],[잉크]],표4[목])</f>
        <v>0</v>
      </c>
      <c r="AN825" s="131">
        <f>SUMIF(표4[잉크명],표5[[#This Row],[잉크]],표4[목-3층])</f>
        <v>0</v>
      </c>
      <c r="AO825" s="131">
        <f>SUMIF(표4[잉크명],표5[[#This Row],[잉크]],표4[목-1층])</f>
        <v>0</v>
      </c>
      <c r="AP825" s="54">
        <f>SUMIF(표4[잉크명],표5[[#This Row],[잉크]],표4[금])</f>
        <v>0</v>
      </c>
      <c r="AQ825" s="131">
        <f>SUMIF(표4[잉크명],표5[[#This Row],[잉크]],표4[금-3층])</f>
        <v>0</v>
      </c>
      <c r="AR825" s="131">
        <f>SUMIF(표4[잉크명],표5[[#This Row],[잉크]],표4[금-1층])</f>
        <v>0</v>
      </c>
      <c r="AS825" s="54">
        <f>SUMIF(표4[잉크명],표5[[#This Row],[잉크]],표4[토])</f>
        <v>0</v>
      </c>
      <c r="AT825" s="131">
        <f>SUMIF(표4[잉크명],표5[[#This Row],[잉크]],표4[토-3층])</f>
        <v>0</v>
      </c>
      <c r="AU825" s="131">
        <f>SUMIF(표4[잉크명],표5[[#This Row],[잉크]],표4[토-1층])</f>
        <v>0</v>
      </c>
      <c r="AV825" s="54">
        <f>SUMIF(표4[잉크명],표5[[#This Row],[잉크]],표4[일])</f>
        <v>0</v>
      </c>
      <c r="AW825" s="131">
        <f>SUMIF(표4[잉크명],표5[[#This Row],[잉크]],표4[일-3층])</f>
        <v>0</v>
      </c>
      <c r="AX825" s="131">
        <f>SUMIF(표4[잉크명],표5[[#This Row],[잉크]],표4[일-1층])</f>
        <v>0</v>
      </c>
      <c r="AY825" s="54">
        <f>SUMIF(표4[잉크명],표5[[#This Row],[잉크]],표4[차주 월])</f>
        <v>0</v>
      </c>
      <c r="AZ825" s="54">
        <f>SUM(표5[[#This Row],[월]:[차주 월]])</f>
        <v>0</v>
      </c>
    </row>
    <row r="826" spans="2:52" x14ac:dyDescent="0.3">
      <c r="B826" s="176" t="s">
        <v>2670</v>
      </c>
      <c r="C826" s="285"/>
      <c r="D826" s="33" t="s">
        <v>2671</v>
      </c>
      <c r="E826" s="34">
        <f>COUNTIF(사출계획!$E$62:$F$110,표4[[#This Row],[제품명]])</f>
        <v>0</v>
      </c>
      <c r="F826" s="126">
        <f>COUNTIF(사출계획!$E$62:$F$87,표4[[#This Row],[제품명]])</f>
        <v>0</v>
      </c>
      <c r="G826" s="126">
        <f>COUNTIF(사출계획!$E$88:$F$110,표4[[#This Row],[제품명]])</f>
        <v>0</v>
      </c>
      <c r="H826" s="34">
        <f>COUNTIF(사출계획!$G$62:$H$110,표4[[#This Row],[제품명]])</f>
        <v>0</v>
      </c>
      <c r="I826" s="128">
        <f>COUNTIF(사출계획!$G$62:$H$87,표4[[#This Row],[제품명]])</f>
        <v>0</v>
      </c>
      <c r="J826" s="128">
        <f>COUNTIF(사출계획!$G$88:$H$110,표4[[#This Row],[제품명]])</f>
        <v>0</v>
      </c>
      <c r="K826" s="34">
        <f>COUNTIF(사출계획!$I$62:$J$110,표4[[#This Row],[제품명]])</f>
        <v>0</v>
      </c>
      <c r="L826" s="126">
        <f>COUNTIF(사출계획!$I$62:$J$87,표4[[#This Row],[제품명]])</f>
        <v>0</v>
      </c>
      <c r="M826" s="126">
        <f>COUNTIF(사출계획!$I$88:$J$110,표4[[#This Row],[제품명]])</f>
        <v>0</v>
      </c>
      <c r="N826" s="129">
        <f>COUNTIF(사출계획!$K$62:$L$110,표4[[#This Row],[제품명]])</f>
        <v>0</v>
      </c>
      <c r="O826" s="126">
        <f>COUNTIF(사출계획!$K$62:$L$87,표4[[#This Row],[제품명]])</f>
        <v>0</v>
      </c>
      <c r="P826" s="126">
        <f>COUNTIF(사출계획!$K$88:$L$110,표4[[#This Row],[제품명]])</f>
        <v>0</v>
      </c>
      <c r="Q826" s="130">
        <f>COUNTIF(사출계획!$M$62:$N$110,표4[[#This Row],[제품명]])</f>
        <v>0</v>
      </c>
      <c r="R826" s="126">
        <f>COUNTIF(사출계획!$M$62:$N$87,표4[[#This Row],[제품명]])</f>
        <v>0</v>
      </c>
      <c r="S826" s="126">
        <f>COUNTIF(사출계획!$M$88:$N$110,표4[[#This Row],[제품명]])</f>
        <v>0</v>
      </c>
      <c r="T826" s="34">
        <f>COUNTIF(사출계획!$O$62:$P$110,표4[[#This Row],[제품명]])</f>
        <v>0</v>
      </c>
      <c r="U826" s="126">
        <f>COUNTIF(사출계획!$O$62:$P$87,표4[[#This Row],[제품명]])</f>
        <v>0</v>
      </c>
      <c r="V826" s="126">
        <f>COUNTIF(사출계획!$O$88:$P$110,표4[[#This Row],[제품명]])</f>
        <v>0</v>
      </c>
      <c r="W826" s="34">
        <f>COUNTIF(사출계획!$Q$62:$R$110,표4[[#This Row],[제품명]])</f>
        <v>0</v>
      </c>
      <c r="X826" s="126">
        <f>COUNTIF(사출계획!$Q$62:$R$87,표4[[#This Row],[제품명]])</f>
        <v>0</v>
      </c>
      <c r="Y826" s="126">
        <f>COUNTIF(사출계획!$Q$88:$R$110,표4[[#This Row],[제품명]])</f>
        <v>0</v>
      </c>
      <c r="Z826" s="34">
        <f>COUNTIF(사출계획!$S$62:$T$110,표4[[#This Row],[제품명]])</f>
        <v>0</v>
      </c>
      <c r="AA826" s="126"/>
      <c r="AB826" s="126"/>
      <c r="AC826" s="359" t="s">
        <v>3543</v>
      </c>
      <c r="AD826" s="129">
        <f>SUMIF(표4[잉크명],표5[[#This Row],[잉크]],표4[월])</f>
        <v>0</v>
      </c>
      <c r="AE826" s="131">
        <f>SUMIF(표4[잉크명],표5[[#This Row],[잉크]],표4[월-3층])</f>
        <v>0</v>
      </c>
      <c r="AF826" s="131">
        <f>SUMIF(표4[잉크명],표5[[#This Row],[잉크]],표4[월-1층])</f>
        <v>0</v>
      </c>
      <c r="AG826" s="133">
        <f>SUMIF(표4[잉크명],표5[[#This Row],[잉크]],표4[화])</f>
        <v>0</v>
      </c>
      <c r="AH826" s="131">
        <f>SUMIF(표4[잉크명],표5[[#This Row],[잉크]],표4[화-3층])</f>
        <v>0</v>
      </c>
      <c r="AI826" s="131">
        <f>SUMIF(표4[잉크명],표5[[#This Row],[잉크]],표4[화-1층])</f>
        <v>0</v>
      </c>
      <c r="AJ826" s="130">
        <f>SUMIF(표4[잉크명],표5[[#This Row],[잉크]],표4[수])</f>
        <v>0</v>
      </c>
      <c r="AK826" s="131">
        <f>SUMIF(표4[잉크명],표5[[#This Row],[잉크]],표4[수-3층])</f>
        <v>0</v>
      </c>
      <c r="AL826" s="131">
        <f>SUMIF(표4[잉크명],표5[[#This Row],[잉크]],표4[수-1층])</f>
        <v>0</v>
      </c>
      <c r="AM826" s="54">
        <f>SUMIF(표4[잉크명],표5[[#This Row],[잉크]],표4[목])</f>
        <v>0</v>
      </c>
      <c r="AN826" s="131">
        <f>SUMIF(표4[잉크명],표5[[#This Row],[잉크]],표4[목-3층])</f>
        <v>0</v>
      </c>
      <c r="AO826" s="131">
        <f>SUMIF(표4[잉크명],표5[[#This Row],[잉크]],표4[목-1층])</f>
        <v>0</v>
      </c>
      <c r="AP826" s="54">
        <f>SUMIF(표4[잉크명],표5[[#This Row],[잉크]],표4[금])</f>
        <v>0</v>
      </c>
      <c r="AQ826" s="131">
        <f>SUMIF(표4[잉크명],표5[[#This Row],[잉크]],표4[금-3층])</f>
        <v>0</v>
      </c>
      <c r="AR826" s="131">
        <f>SUMIF(표4[잉크명],표5[[#This Row],[잉크]],표4[금-1층])</f>
        <v>0</v>
      </c>
      <c r="AS826" s="54">
        <f>SUMIF(표4[잉크명],표5[[#This Row],[잉크]],표4[토])</f>
        <v>0</v>
      </c>
      <c r="AT826" s="131">
        <f>SUMIF(표4[잉크명],표5[[#This Row],[잉크]],표4[토-3층])</f>
        <v>0</v>
      </c>
      <c r="AU826" s="131">
        <f>SUMIF(표4[잉크명],표5[[#This Row],[잉크]],표4[토-1층])</f>
        <v>0</v>
      </c>
      <c r="AV826" s="54">
        <f>SUMIF(표4[잉크명],표5[[#This Row],[잉크]],표4[일])</f>
        <v>0</v>
      </c>
      <c r="AW826" s="131">
        <f>SUMIF(표4[잉크명],표5[[#This Row],[잉크]],표4[일-3층])</f>
        <v>0</v>
      </c>
      <c r="AX826" s="131">
        <f>SUMIF(표4[잉크명],표5[[#This Row],[잉크]],표4[일-1층])</f>
        <v>0</v>
      </c>
      <c r="AY826" s="54">
        <f>SUMIF(표4[잉크명],표5[[#This Row],[잉크]],표4[차주 월])</f>
        <v>0</v>
      </c>
      <c r="AZ826" s="54">
        <f>SUM(표5[[#This Row],[월]:[차주 월]])</f>
        <v>0</v>
      </c>
    </row>
    <row r="827" spans="2:52" x14ac:dyDescent="0.3">
      <c r="B827" s="176" t="s">
        <v>2670</v>
      </c>
      <c r="C827" s="285"/>
      <c r="D827" s="33" t="s">
        <v>4455</v>
      </c>
      <c r="E827" s="34">
        <f>COUNTIF(사출계획!$E$62:$F$110,표4[[#This Row],[제품명]])</f>
        <v>0</v>
      </c>
      <c r="F827" s="126">
        <f>COUNTIF(사출계획!$E$62:$F$87,표4[[#This Row],[제품명]])</f>
        <v>0</v>
      </c>
      <c r="G827" s="126">
        <f>COUNTIF(사출계획!$E$88:$F$110,표4[[#This Row],[제품명]])</f>
        <v>0</v>
      </c>
      <c r="H827" s="34">
        <f>COUNTIF(사출계획!$G$62:$H$110,표4[[#This Row],[제품명]])</f>
        <v>0</v>
      </c>
      <c r="I827" s="128">
        <f>COUNTIF(사출계획!$G$62:$H$87,표4[[#This Row],[제품명]])</f>
        <v>0</v>
      </c>
      <c r="J827" s="128">
        <f>COUNTIF(사출계획!$G$88:$H$110,표4[[#This Row],[제품명]])</f>
        <v>0</v>
      </c>
      <c r="K827" s="34">
        <f>COUNTIF(사출계획!$I$62:$J$110,표4[[#This Row],[제품명]])</f>
        <v>0</v>
      </c>
      <c r="L827" s="126">
        <f>COUNTIF(사출계획!$I$62:$J$87,표4[[#This Row],[제품명]])</f>
        <v>0</v>
      </c>
      <c r="M827" s="126">
        <f>COUNTIF(사출계획!$I$88:$J$110,표4[[#This Row],[제품명]])</f>
        <v>0</v>
      </c>
      <c r="N827" s="129">
        <f>COUNTIF(사출계획!$K$62:$L$110,표4[[#This Row],[제품명]])</f>
        <v>0</v>
      </c>
      <c r="O827" s="126">
        <f>COUNTIF(사출계획!$K$62:$L$87,표4[[#This Row],[제품명]])</f>
        <v>0</v>
      </c>
      <c r="P827" s="126">
        <f>COUNTIF(사출계획!$K$88:$L$110,표4[[#This Row],[제품명]])</f>
        <v>0</v>
      </c>
      <c r="Q827" s="130">
        <f>COUNTIF(사출계획!$M$62:$N$110,표4[[#This Row],[제품명]])</f>
        <v>0</v>
      </c>
      <c r="R827" s="126">
        <f>COUNTIF(사출계획!$M$62:$N$87,표4[[#This Row],[제품명]])</f>
        <v>0</v>
      </c>
      <c r="S827" s="126">
        <f>COUNTIF(사출계획!$M$88:$N$110,표4[[#This Row],[제품명]])</f>
        <v>0</v>
      </c>
      <c r="T827" s="34">
        <f>COUNTIF(사출계획!$O$62:$P$110,표4[[#This Row],[제품명]])</f>
        <v>0</v>
      </c>
      <c r="U827" s="126">
        <f>COUNTIF(사출계획!$O$62:$P$87,표4[[#This Row],[제품명]])</f>
        <v>0</v>
      </c>
      <c r="V827" s="126">
        <f>COUNTIF(사출계획!$O$88:$P$110,표4[[#This Row],[제품명]])</f>
        <v>0</v>
      </c>
      <c r="W827" s="34">
        <f>COUNTIF(사출계획!$Q$62:$R$110,표4[[#This Row],[제품명]])</f>
        <v>0</v>
      </c>
      <c r="X827" s="126">
        <f>COUNTIF(사출계획!$Q$62:$R$87,표4[[#This Row],[제품명]])</f>
        <v>0</v>
      </c>
      <c r="Y827" s="126">
        <f>COUNTIF(사출계획!$Q$88:$R$110,표4[[#This Row],[제품명]])</f>
        <v>0</v>
      </c>
      <c r="Z827" s="34">
        <f>COUNTIF(사출계획!$S$62:$T$110,표4[[#This Row],[제품명]])</f>
        <v>0</v>
      </c>
      <c r="AA827" s="126"/>
      <c r="AB827" s="126"/>
      <c r="AC827" s="359" t="s">
        <v>3544</v>
      </c>
      <c r="AD827" s="129">
        <f>SUMIF(표4[잉크명],표5[[#This Row],[잉크]],표4[월])</f>
        <v>0</v>
      </c>
      <c r="AE827" s="131">
        <f>SUMIF(표4[잉크명],표5[[#This Row],[잉크]],표4[월-3층])</f>
        <v>0</v>
      </c>
      <c r="AF827" s="131">
        <f>SUMIF(표4[잉크명],표5[[#This Row],[잉크]],표4[월-1층])</f>
        <v>0</v>
      </c>
      <c r="AG827" s="133">
        <f>SUMIF(표4[잉크명],표5[[#This Row],[잉크]],표4[화])</f>
        <v>0</v>
      </c>
      <c r="AH827" s="131">
        <f>SUMIF(표4[잉크명],표5[[#This Row],[잉크]],표4[화-3층])</f>
        <v>0</v>
      </c>
      <c r="AI827" s="131">
        <f>SUMIF(표4[잉크명],표5[[#This Row],[잉크]],표4[화-1층])</f>
        <v>0</v>
      </c>
      <c r="AJ827" s="130">
        <f>SUMIF(표4[잉크명],표5[[#This Row],[잉크]],표4[수])</f>
        <v>0</v>
      </c>
      <c r="AK827" s="131">
        <f>SUMIF(표4[잉크명],표5[[#This Row],[잉크]],표4[수-3층])</f>
        <v>0</v>
      </c>
      <c r="AL827" s="131">
        <f>SUMIF(표4[잉크명],표5[[#This Row],[잉크]],표4[수-1층])</f>
        <v>0</v>
      </c>
      <c r="AM827" s="54">
        <f>SUMIF(표4[잉크명],표5[[#This Row],[잉크]],표4[목])</f>
        <v>0</v>
      </c>
      <c r="AN827" s="131">
        <f>SUMIF(표4[잉크명],표5[[#This Row],[잉크]],표4[목-3층])</f>
        <v>0</v>
      </c>
      <c r="AO827" s="131">
        <f>SUMIF(표4[잉크명],표5[[#This Row],[잉크]],표4[목-1층])</f>
        <v>0</v>
      </c>
      <c r="AP827" s="54">
        <f>SUMIF(표4[잉크명],표5[[#This Row],[잉크]],표4[금])</f>
        <v>0</v>
      </c>
      <c r="AQ827" s="131">
        <f>SUMIF(표4[잉크명],표5[[#This Row],[잉크]],표4[금-3층])</f>
        <v>0</v>
      </c>
      <c r="AR827" s="131">
        <f>SUMIF(표4[잉크명],표5[[#This Row],[잉크]],표4[금-1층])</f>
        <v>0</v>
      </c>
      <c r="AS827" s="54">
        <f>SUMIF(표4[잉크명],표5[[#This Row],[잉크]],표4[토])</f>
        <v>0</v>
      </c>
      <c r="AT827" s="131">
        <f>SUMIF(표4[잉크명],표5[[#This Row],[잉크]],표4[토-3층])</f>
        <v>0</v>
      </c>
      <c r="AU827" s="131">
        <f>SUMIF(표4[잉크명],표5[[#This Row],[잉크]],표4[토-1층])</f>
        <v>0</v>
      </c>
      <c r="AV827" s="54">
        <f>SUMIF(표4[잉크명],표5[[#This Row],[잉크]],표4[일])</f>
        <v>0</v>
      </c>
      <c r="AW827" s="131">
        <f>SUMIF(표4[잉크명],표5[[#This Row],[잉크]],표4[일-3층])</f>
        <v>0</v>
      </c>
      <c r="AX827" s="131">
        <f>SUMIF(표4[잉크명],표5[[#This Row],[잉크]],표4[일-1층])</f>
        <v>0</v>
      </c>
      <c r="AY827" s="54">
        <f>SUMIF(표4[잉크명],표5[[#This Row],[잉크]],표4[차주 월])</f>
        <v>0</v>
      </c>
      <c r="AZ827" s="54">
        <f>SUM(표5[[#This Row],[월]:[차주 월]])</f>
        <v>0</v>
      </c>
    </row>
    <row r="828" spans="2:52" x14ac:dyDescent="0.3">
      <c r="B828" s="177" t="s">
        <v>2670</v>
      </c>
      <c r="C828" s="285"/>
      <c r="D828" s="276" t="s">
        <v>2673</v>
      </c>
      <c r="E828" s="54">
        <f>COUNTIF(사출계획!$E$62:$F$110,표4[[#This Row],[제품명]])</f>
        <v>0</v>
      </c>
      <c r="F828" s="131">
        <f>COUNTIF(사출계획!$E$62:$F$87,표4[[#This Row],[제품명]])</f>
        <v>0</v>
      </c>
      <c r="G828" s="131">
        <f>COUNTIF(사출계획!$E$88:$F$110,표4[[#This Row],[제품명]])</f>
        <v>0</v>
      </c>
      <c r="H828" s="54">
        <f>COUNTIF(사출계획!$G$62:$H$110,표4[[#This Row],[제품명]])</f>
        <v>0</v>
      </c>
      <c r="I828" s="132">
        <f>COUNTIF(사출계획!$G$62:$H$87,표4[[#This Row],[제품명]])</f>
        <v>0</v>
      </c>
      <c r="J828" s="132">
        <f>COUNTIF(사출계획!$G$88:$H$110,표4[[#This Row],[제품명]])</f>
        <v>0</v>
      </c>
      <c r="K828" s="54">
        <f>COUNTIF(사출계획!$I$62:$J$110,표4[[#This Row],[제품명]])</f>
        <v>0</v>
      </c>
      <c r="L828" s="131">
        <f>COUNTIF(사출계획!$I$62:$J$87,표4[[#This Row],[제품명]])</f>
        <v>0</v>
      </c>
      <c r="M828" s="131">
        <f>COUNTIF(사출계획!$I$88:$J$110,표4[[#This Row],[제품명]])</f>
        <v>0</v>
      </c>
      <c r="N828" s="129">
        <f>COUNTIF(사출계획!$K$62:$L$110,표4[[#This Row],[제품명]])</f>
        <v>0</v>
      </c>
      <c r="O828" s="131">
        <f>COUNTIF(사출계획!$K$62:$L$87,표4[[#This Row],[제품명]])</f>
        <v>0</v>
      </c>
      <c r="P828" s="131">
        <f>COUNTIF(사출계획!$K$88:$L$110,표4[[#This Row],[제품명]])</f>
        <v>0</v>
      </c>
      <c r="Q828" s="130">
        <f>COUNTIF(사출계획!$M$62:$N$110,표4[[#This Row],[제품명]])</f>
        <v>0</v>
      </c>
      <c r="R828" s="131">
        <f>COUNTIF(사출계획!$M$62:$N$87,표4[[#This Row],[제품명]])</f>
        <v>0</v>
      </c>
      <c r="S828" s="131">
        <f>COUNTIF(사출계획!$M$88:$N$110,표4[[#This Row],[제품명]])</f>
        <v>0</v>
      </c>
      <c r="T828" s="54">
        <f>COUNTIF(사출계획!$O$62:$P$110,표4[[#This Row],[제품명]])</f>
        <v>0</v>
      </c>
      <c r="U828" s="131">
        <f>COUNTIF(사출계획!$O$62:$P$87,표4[[#This Row],[제품명]])</f>
        <v>0</v>
      </c>
      <c r="V828" s="131">
        <f>COUNTIF(사출계획!$O$88:$P$110,표4[[#This Row],[제품명]])</f>
        <v>0</v>
      </c>
      <c r="W828" s="54">
        <f>COUNTIF(사출계획!$Q$62:$R$110,표4[[#This Row],[제품명]])</f>
        <v>0</v>
      </c>
      <c r="X828" s="131">
        <f>COUNTIF(사출계획!$Q$62:$R$87,표4[[#This Row],[제품명]])</f>
        <v>0</v>
      </c>
      <c r="Y828" s="131">
        <f>COUNTIF(사출계획!$Q$88:$R$110,표4[[#This Row],[제품명]])</f>
        <v>0</v>
      </c>
      <c r="Z828" s="54">
        <f>COUNTIF(사출계획!$S$62:$T$110,표4[[#This Row],[제품명]])</f>
        <v>0</v>
      </c>
      <c r="AA828" s="131"/>
      <c r="AB828" s="126"/>
      <c r="AC828" s="359" t="s">
        <v>3546</v>
      </c>
      <c r="AD828" s="129">
        <f>SUMIF(표4[잉크명],표5[[#This Row],[잉크]],표4[월])</f>
        <v>0</v>
      </c>
      <c r="AE828" s="131">
        <f>SUMIF(표4[잉크명],표5[[#This Row],[잉크]],표4[월-3층])</f>
        <v>0</v>
      </c>
      <c r="AF828" s="131">
        <f>SUMIF(표4[잉크명],표5[[#This Row],[잉크]],표4[월-1층])</f>
        <v>0</v>
      </c>
      <c r="AG828" s="133">
        <f>SUMIF(표4[잉크명],표5[[#This Row],[잉크]],표4[화])</f>
        <v>0</v>
      </c>
      <c r="AH828" s="131">
        <f>SUMIF(표4[잉크명],표5[[#This Row],[잉크]],표4[화-3층])</f>
        <v>0</v>
      </c>
      <c r="AI828" s="131">
        <f>SUMIF(표4[잉크명],표5[[#This Row],[잉크]],표4[화-1층])</f>
        <v>0</v>
      </c>
      <c r="AJ828" s="130">
        <f>SUMIF(표4[잉크명],표5[[#This Row],[잉크]],표4[수])</f>
        <v>0</v>
      </c>
      <c r="AK828" s="131">
        <f>SUMIF(표4[잉크명],표5[[#This Row],[잉크]],표4[수-3층])</f>
        <v>0</v>
      </c>
      <c r="AL828" s="131">
        <f>SUMIF(표4[잉크명],표5[[#This Row],[잉크]],표4[수-1층])</f>
        <v>0</v>
      </c>
      <c r="AM828" s="54">
        <f>SUMIF(표4[잉크명],표5[[#This Row],[잉크]],표4[목])</f>
        <v>0</v>
      </c>
      <c r="AN828" s="131">
        <f>SUMIF(표4[잉크명],표5[[#This Row],[잉크]],표4[목-3층])</f>
        <v>0</v>
      </c>
      <c r="AO828" s="131">
        <f>SUMIF(표4[잉크명],표5[[#This Row],[잉크]],표4[목-1층])</f>
        <v>0</v>
      </c>
      <c r="AP828" s="54">
        <f>SUMIF(표4[잉크명],표5[[#This Row],[잉크]],표4[금])</f>
        <v>0</v>
      </c>
      <c r="AQ828" s="131">
        <f>SUMIF(표4[잉크명],표5[[#This Row],[잉크]],표4[금-3층])</f>
        <v>0</v>
      </c>
      <c r="AR828" s="131">
        <f>SUMIF(표4[잉크명],표5[[#This Row],[잉크]],표4[금-1층])</f>
        <v>0</v>
      </c>
      <c r="AS828" s="54">
        <f>SUMIF(표4[잉크명],표5[[#This Row],[잉크]],표4[토])</f>
        <v>0</v>
      </c>
      <c r="AT828" s="131">
        <f>SUMIF(표4[잉크명],표5[[#This Row],[잉크]],표4[토-3층])</f>
        <v>0</v>
      </c>
      <c r="AU828" s="131">
        <f>SUMIF(표4[잉크명],표5[[#This Row],[잉크]],표4[토-1층])</f>
        <v>0</v>
      </c>
      <c r="AV828" s="54">
        <f>SUMIF(표4[잉크명],표5[[#This Row],[잉크]],표4[일])</f>
        <v>0</v>
      </c>
      <c r="AW828" s="131">
        <f>SUMIF(표4[잉크명],표5[[#This Row],[잉크]],표4[일-3층])</f>
        <v>0</v>
      </c>
      <c r="AX828" s="131">
        <f>SUMIF(표4[잉크명],표5[[#This Row],[잉크]],표4[일-1층])</f>
        <v>0</v>
      </c>
      <c r="AY828" s="54">
        <f>SUMIF(표4[잉크명],표5[[#This Row],[잉크]],표4[차주 월])</f>
        <v>0</v>
      </c>
      <c r="AZ828" s="54">
        <f>SUM(표5[[#This Row],[월]:[차주 월]])</f>
        <v>0</v>
      </c>
    </row>
    <row r="829" spans="2:52" x14ac:dyDescent="0.3">
      <c r="B829" s="278" t="s">
        <v>2683</v>
      </c>
      <c r="C829" s="282"/>
      <c r="D829" s="278" t="s">
        <v>4767</v>
      </c>
      <c r="E829" s="54">
        <f>COUNTIF(사출계획!$E$62:$F$110,표4[[#This Row],[제품명]])</f>
        <v>0</v>
      </c>
      <c r="F829" s="131">
        <f>COUNTIF(사출계획!$E$62:$F$87,표4[[#This Row],[제품명]])</f>
        <v>0</v>
      </c>
      <c r="G829" s="131">
        <f>COUNTIF(사출계획!$E$88:$F$110,표4[[#This Row],[제품명]])</f>
        <v>0</v>
      </c>
      <c r="H829" s="54">
        <f>COUNTIF(사출계획!$G$62:$H$110,표4[[#This Row],[제품명]])</f>
        <v>0</v>
      </c>
      <c r="I829" s="132">
        <f>COUNTIF(사출계획!$G$62:$H$87,표4[[#This Row],[제품명]])</f>
        <v>0</v>
      </c>
      <c r="J829" s="132">
        <f>COUNTIF(사출계획!$G$88:$H$110,표4[[#This Row],[제품명]])</f>
        <v>0</v>
      </c>
      <c r="K829" s="54">
        <f>COUNTIF(사출계획!$I$62:$J$110,표4[[#This Row],[제품명]])</f>
        <v>0</v>
      </c>
      <c r="L829" s="131">
        <f>COUNTIF(사출계획!$I$62:$J$87,표4[[#This Row],[제품명]])</f>
        <v>0</v>
      </c>
      <c r="M829" s="131">
        <f>COUNTIF(사출계획!$I$88:$J$110,표4[[#This Row],[제품명]])</f>
        <v>0</v>
      </c>
      <c r="N829" s="129">
        <f>COUNTIF(사출계획!$K$62:$L$110,표4[[#This Row],[제품명]])</f>
        <v>0</v>
      </c>
      <c r="O829" s="131">
        <f>COUNTIF(사출계획!$K$62:$L$87,표4[[#This Row],[제품명]])</f>
        <v>0</v>
      </c>
      <c r="P829" s="131">
        <f>COUNTIF(사출계획!$K$88:$L$110,표4[[#This Row],[제품명]])</f>
        <v>0</v>
      </c>
      <c r="Q829" s="130">
        <f>COUNTIF(사출계획!$M$62:$N$110,표4[[#This Row],[제품명]])</f>
        <v>0</v>
      </c>
      <c r="R829" s="131">
        <f>COUNTIF(사출계획!$M$62:$N$87,표4[[#This Row],[제품명]])</f>
        <v>0</v>
      </c>
      <c r="S829" s="131">
        <f>COUNTIF(사출계획!$M$88:$N$110,표4[[#This Row],[제품명]])</f>
        <v>0</v>
      </c>
      <c r="T829" s="54">
        <f>COUNTIF(사출계획!$O$62:$P$110,표4[[#This Row],[제품명]])</f>
        <v>0</v>
      </c>
      <c r="U829" s="131">
        <f>COUNTIF(사출계획!$O$62:$P$87,표4[[#This Row],[제품명]])</f>
        <v>0</v>
      </c>
      <c r="V829" s="131">
        <f>COUNTIF(사출계획!$O$88:$P$110,표4[[#This Row],[제품명]])</f>
        <v>0</v>
      </c>
      <c r="W829" s="54">
        <f>COUNTIF(사출계획!$Q$62:$R$110,표4[[#This Row],[제품명]])</f>
        <v>0</v>
      </c>
      <c r="X829" s="131">
        <f>COUNTIF(사출계획!$Q$62:$R$87,표4[[#This Row],[제품명]])</f>
        <v>0</v>
      </c>
      <c r="Y829" s="131">
        <f>COUNTIF(사출계획!$Q$88:$R$110,표4[[#This Row],[제품명]])</f>
        <v>0</v>
      </c>
      <c r="Z829" s="54">
        <f>COUNTIF(사출계획!$S$62:$T$110,표4[[#This Row],[제품명]])</f>
        <v>0</v>
      </c>
      <c r="AA829" s="131"/>
      <c r="AB829" s="126"/>
      <c r="AC829" s="360" t="s">
        <v>3554</v>
      </c>
      <c r="AD829" s="129">
        <f>SUMIF(표4[잉크명],표5[[#This Row],[잉크]],표4[월])</f>
        <v>2</v>
      </c>
      <c r="AE829" s="131">
        <f>SUMIF(표4[잉크명],표5[[#This Row],[잉크]],표4[월-3층])</f>
        <v>0</v>
      </c>
      <c r="AF829" s="131">
        <f>SUMIF(표4[잉크명],표5[[#This Row],[잉크]],표4[월-1층])</f>
        <v>2</v>
      </c>
      <c r="AG829" s="133">
        <f>SUMIF(표4[잉크명],표5[[#This Row],[잉크]],표4[화])</f>
        <v>2</v>
      </c>
      <c r="AH829" s="131">
        <f>SUMIF(표4[잉크명],표5[[#This Row],[잉크]],표4[화-3층])</f>
        <v>0</v>
      </c>
      <c r="AI829" s="131">
        <f>SUMIF(표4[잉크명],표5[[#This Row],[잉크]],표4[화-1층])</f>
        <v>2</v>
      </c>
      <c r="AJ829" s="130">
        <f>SUMIF(표4[잉크명],표5[[#This Row],[잉크]],표4[수])</f>
        <v>0</v>
      </c>
      <c r="AK829" s="131">
        <f>SUMIF(표4[잉크명],표5[[#This Row],[잉크]],표4[수-3층])</f>
        <v>0</v>
      </c>
      <c r="AL829" s="131">
        <f>SUMIF(표4[잉크명],표5[[#This Row],[잉크]],표4[수-1층])</f>
        <v>0</v>
      </c>
      <c r="AM829" s="54">
        <f>SUMIF(표4[잉크명],표5[[#This Row],[잉크]],표4[목])</f>
        <v>0</v>
      </c>
      <c r="AN829" s="131">
        <f>SUMIF(표4[잉크명],표5[[#This Row],[잉크]],표4[목-3층])</f>
        <v>0</v>
      </c>
      <c r="AO829" s="131">
        <f>SUMIF(표4[잉크명],표5[[#This Row],[잉크]],표4[목-1층])</f>
        <v>0</v>
      </c>
      <c r="AP829" s="54">
        <f>SUMIF(표4[잉크명],표5[[#This Row],[잉크]],표4[금])</f>
        <v>0</v>
      </c>
      <c r="AQ829" s="131">
        <f>SUMIF(표4[잉크명],표5[[#This Row],[잉크]],표4[금-3층])</f>
        <v>0</v>
      </c>
      <c r="AR829" s="131">
        <f>SUMIF(표4[잉크명],표5[[#This Row],[잉크]],표4[금-1층])</f>
        <v>0</v>
      </c>
      <c r="AS829" s="54">
        <f>SUMIF(표4[잉크명],표5[[#This Row],[잉크]],표4[토])</f>
        <v>0</v>
      </c>
      <c r="AT829" s="131">
        <f>SUMIF(표4[잉크명],표5[[#This Row],[잉크]],표4[토-3층])</f>
        <v>0</v>
      </c>
      <c r="AU829" s="131">
        <f>SUMIF(표4[잉크명],표5[[#This Row],[잉크]],표4[토-1층])</f>
        <v>0</v>
      </c>
      <c r="AV829" s="54">
        <f>SUMIF(표4[잉크명],표5[[#This Row],[잉크]],표4[일])</f>
        <v>0</v>
      </c>
      <c r="AW829" s="131">
        <f>SUMIF(표4[잉크명],표5[[#This Row],[잉크]],표4[일-3층])</f>
        <v>0</v>
      </c>
      <c r="AX829" s="131">
        <f>SUMIF(표4[잉크명],표5[[#This Row],[잉크]],표4[일-1층])</f>
        <v>0</v>
      </c>
      <c r="AY829" s="54">
        <f>SUMIF(표4[잉크명],표5[[#This Row],[잉크]],표4[차주 월])</f>
        <v>0</v>
      </c>
      <c r="AZ829" s="54">
        <f>SUM(표5[[#This Row],[월]:[차주 월]])</f>
        <v>8</v>
      </c>
    </row>
    <row r="830" spans="2:52" x14ac:dyDescent="0.3">
      <c r="B830" s="278" t="s">
        <v>2683</v>
      </c>
      <c r="C830" s="282"/>
      <c r="D830" s="278" t="s">
        <v>2684</v>
      </c>
      <c r="E830" s="54">
        <f>COUNTIF(사출계획!$E$62:$F$110,표4[[#This Row],[제품명]])</f>
        <v>0</v>
      </c>
      <c r="F830" s="131">
        <f>COUNTIF(사출계획!$E$62:$F$87,표4[[#This Row],[제품명]])</f>
        <v>0</v>
      </c>
      <c r="G830" s="131">
        <f>COUNTIF(사출계획!$E$88:$F$110,표4[[#This Row],[제품명]])</f>
        <v>0</v>
      </c>
      <c r="H830" s="54">
        <f>COUNTIF(사출계획!$G$62:$H$110,표4[[#This Row],[제품명]])</f>
        <v>0</v>
      </c>
      <c r="I830" s="132">
        <f>COUNTIF(사출계획!$G$62:$H$87,표4[[#This Row],[제품명]])</f>
        <v>0</v>
      </c>
      <c r="J830" s="132">
        <f>COUNTIF(사출계획!$G$88:$H$110,표4[[#This Row],[제품명]])</f>
        <v>0</v>
      </c>
      <c r="K830" s="54">
        <f>COUNTIF(사출계획!$I$62:$J$110,표4[[#This Row],[제품명]])</f>
        <v>0</v>
      </c>
      <c r="L830" s="131">
        <f>COUNTIF(사출계획!$I$62:$J$87,표4[[#This Row],[제품명]])</f>
        <v>0</v>
      </c>
      <c r="M830" s="131">
        <f>COUNTIF(사출계획!$I$88:$J$110,표4[[#This Row],[제품명]])</f>
        <v>0</v>
      </c>
      <c r="N830" s="129">
        <f>COUNTIF(사출계획!$K$62:$L$110,표4[[#This Row],[제품명]])</f>
        <v>0</v>
      </c>
      <c r="O830" s="131">
        <f>COUNTIF(사출계획!$K$62:$L$87,표4[[#This Row],[제품명]])</f>
        <v>0</v>
      </c>
      <c r="P830" s="131">
        <f>COUNTIF(사출계획!$K$88:$L$110,표4[[#This Row],[제품명]])</f>
        <v>0</v>
      </c>
      <c r="Q830" s="130">
        <f>COUNTIF(사출계획!$M$62:$N$110,표4[[#This Row],[제품명]])</f>
        <v>0</v>
      </c>
      <c r="R830" s="131">
        <f>COUNTIF(사출계획!$M$62:$N$87,표4[[#This Row],[제품명]])</f>
        <v>0</v>
      </c>
      <c r="S830" s="131">
        <f>COUNTIF(사출계획!$M$88:$N$110,표4[[#This Row],[제품명]])</f>
        <v>0</v>
      </c>
      <c r="T830" s="54">
        <f>COUNTIF(사출계획!$O$62:$P$110,표4[[#This Row],[제품명]])</f>
        <v>0</v>
      </c>
      <c r="U830" s="131">
        <f>COUNTIF(사출계획!$O$62:$P$87,표4[[#This Row],[제품명]])</f>
        <v>0</v>
      </c>
      <c r="V830" s="131">
        <f>COUNTIF(사출계획!$O$88:$P$110,표4[[#This Row],[제품명]])</f>
        <v>0</v>
      </c>
      <c r="W830" s="54">
        <f>COUNTIF(사출계획!$Q$62:$R$110,표4[[#This Row],[제품명]])</f>
        <v>0</v>
      </c>
      <c r="X830" s="131">
        <f>COUNTIF(사출계획!$Q$62:$R$87,표4[[#This Row],[제품명]])</f>
        <v>0</v>
      </c>
      <c r="Y830" s="131">
        <f>COUNTIF(사출계획!$Q$88:$R$110,표4[[#This Row],[제품명]])</f>
        <v>0</v>
      </c>
      <c r="Z830" s="54">
        <f>COUNTIF(사출계획!$S$62:$T$110,표4[[#This Row],[제품명]])</f>
        <v>0</v>
      </c>
      <c r="AA830" s="131"/>
      <c r="AB830" s="126"/>
      <c r="AC830" s="360" t="s">
        <v>3553</v>
      </c>
      <c r="AD830" s="129">
        <f>SUMIF(표4[잉크명],표5[[#This Row],[잉크]],표4[월])</f>
        <v>2</v>
      </c>
      <c r="AE830" s="131">
        <f>SUMIF(표4[잉크명],표5[[#This Row],[잉크]],표4[월-3층])</f>
        <v>0</v>
      </c>
      <c r="AF830" s="131">
        <f>SUMIF(표4[잉크명],표5[[#This Row],[잉크]],표4[월-1층])</f>
        <v>2</v>
      </c>
      <c r="AG830" s="133">
        <f>SUMIF(표4[잉크명],표5[[#This Row],[잉크]],표4[화])</f>
        <v>2</v>
      </c>
      <c r="AH830" s="131">
        <f>SUMIF(표4[잉크명],표5[[#This Row],[잉크]],표4[화-3층])</f>
        <v>0</v>
      </c>
      <c r="AI830" s="131">
        <f>SUMIF(표4[잉크명],표5[[#This Row],[잉크]],표4[화-1층])</f>
        <v>2</v>
      </c>
      <c r="AJ830" s="130">
        <f>SUMIF(표4[잉크명],표5[[#This Row],[잉크]],표4[수])</f>
        <v>0</v>
      </c>
      <c r="AK830" s="131">
        <f>SUMIF(표4[잉크명],표5[[#This Row],[잉크]],표4[수-3층])</f>
        <v>0</v>
      </c>
      <c r="AL830" s="131">
        <f>SUMIF(표4[잉크명],표5[[#This Row],[잉크]],표4[수-1층])</f>
        <v>0</v>
      </c>
      <c r="AM830" s="54">
        <f>SUMIF(표4[잉크명],표5[[#This Row],[잉크]],표4[목])</f>
        <v>0</v>
      </c>
      <c r="AN830" s="131">
        <f>SUMIF(표4[잉크명],표5[[#This Row],[잉크]],표4[목-3층])</f>
        <v>0</v>
      </c>
      <c r="AO830" s="131">
        <f>SUMIF(표4[잉크명],표5[[#This Row],[잉크]],표4[목-1층])</f>
        <v>0</v>
      </c>
      <c r="AP830" s="54">
        <f>SUMIF(표4[잉크명],표5[[#This Row],[잉크]],표4[금])</f>
        <v>0</v>
      </c>
      <c r="AQ830" s="131">
        <f>SUMIF(표4[잉크명],표5[[#This Row],[잉크]],표4[금-3층])</f>
        <v>0</v>
      </c>
      <c r="AR830" s="131">
        <f>SUMIF(표4[잉크명],표5[[#This Row],[잉크]],표4[금-1층])</f>
        <v>0</v>
      </c>
      <c r="AS830" s="54">
        <f>SUMIF(표4[잉크명],표5[[#This Row],[잉크]],표4[토])</f>
        <v>0</v>
      </c>
      <c r="AT830" s="131">
        <f>SUMIF(표4[잉크명],표5[[#This Row],[잉크]],표4[토-3층])</f>
        <v>0</v>
      </c>
      <c r="AU830" s="131">
        <f>SUMIF(표4[잉크명],표5[[#This Row],[잉크]],표4[토-1층])</f>
        <v>0</v>
      </c>
      <c r="AV830" s="54">
        <f>SUMIF(표4[잉크명],표5[[#This Row],[잉크]],표4[일])</f>
        <v>0</v>
      </c>
      <c r="AW830" s="131">
        <f>SUMIF(표4[잉크명],표5[[#This Row],[잉크]],표4[일-3층])</f>
        <v>0</v>
      </c>
      <c r="AX830" s="131">
        <f>SUMIF(표4[잉크명],표5[[#This Row],[잉크]],표4[일-1층])</f>
        <v>0</v>
      </c>
      <c r="AY830" s="54">
        <f>SUMIF(표4[잉크명],표5[[#This Row],[잉크]],표4[차주 월])</f>
        <v>0</v>
      </c>
      <c r="AZ830" s="54">
        <f>SUM(표5[[#This Row],[월]:[차주 월]])</f>
        <v>8</v>
      </c>
    </row>
    <row r="831" spans="2:52" x14ac:dyDescent="0.3">
      <c r="B831" s="278" t="s">
        <v>2683</v>
      </c>
      <c r="C831" s="282"/>
      <c r="D831" s="278" t="s">
        <v>4035</v>
      </c>
      <c r="E831" s="54">
        <f>COUNTIF(사출계획!$E$62:$F$110,표4[[#This Row],[제품명]])</f>
        <v>0</v>
      </c>
      <c r="F831" s="131">
        <f>COUNTIF(사출계획!$E$62:$F$87,표4[[#This Row],[제품명]])</f>
        <v>0</v>
      </c>
      <c r="G831" s="131">
        <f>COUNTIF(사출계획!$E$88:$F$110,표4[[#This Row],[제품명]])</f>
        <v>0</v>
      </c>
      <c r="H831" s="54">
        <f>COUNTIF(사출계획!$G$62:$H$110,표4[[#This Row],[제품명]])</f>
        <v>0</v>
      </c>
      <c r="I831" s="132">
        <f>COUNTIF(사출계획!$G$62:$H$87,표4[[#This Row],[제품명]])</f>
        <v>0</v>
      </c>
      <c r="J831" s="132">
        <f>COUNTIF(사출계획!$G$88:$H$110,표4[[#This Row],[제품명]])</f>
        <v>0</v>
      </c>
      <c r="K831" s="54">
        <f>COUNTIF(사출계획!$I$62:$J$110,표4[[#This Row],[제품명]])</f>
        <v>0</v>
      </c>
      <c r="L831" s="131">
        <f>COUNTIF(사출계획!$I$62:$J$87,표4[[#This Row],[제품명]])</f>
        <v>0</v>
      </c>
      <c r="M831" s="131">
        <f>COUNTIF(사출계획!$I$88:$J$110,표4[[#This Row],[제품명]])</f>
        <v>0</v>
      </c>
      <c r="N831" s="129">
        <f>COUNTIF(사출계획!$K$62:$L$110,표4[[#This Row],[제품명]])</f>
        <v>0</v>
      </c>
      <c r="O831" s="131">
        <f>COUNTIF(사출계획!$K$62:$L$87,표4[[#This Row],[제품명]])</f>
        <v>0</v>
      </c>
      <c r="P831" s="131">
        <f>COUNTIF(사출계획!$K$88:$L$110,표4[[#This Row],[제품명]])</f>
        <v>0</v>
      </c>
      <c r="Q831" s="130">
        <f>COUNTIF(사출계획!$M$62:$N$110,표4[[#This Row],[제품명]])</f>
        <v>0</v>
      </c>
      <c r="R831" s="131">
        <f>COUNTIF(사출계획!$M$62:$N$87,표4[[#This Row],[제품명]])</f>
        <v>0</v>
      </c>
      <c r="S831" s="131">
        <f>COUNTIF(사출계획!$M$88:$N$110,표4[[#This Row],[제품명]])</f>
        <v>0</v>
      </c>
      <c r="T831" s="54">
        <f>COUNTIF(사출계획!$O$62:$P$110,표4[[#This Row],[제품명]])</f>
        <v>0</v>
      </c>
      <c r="U831" s="131">
        <f>COUNTIF(사출계획!$O$62:$P$87,표4[[#This Row],[제품명]])</f>
        <v>0</v>
      </c>
      <c r="V831" s="131">
        <f>COUNTIF(사출계획!$O$88:$P$110,표4[[#This Row],[제품명]])</f>
        <v>0</v>
      </c>
      <c r="W831" s="54">
        <f>COUNTIF(사출계획!$Q$62:$R$110,표4[[#This Row],[제품명]])</f>
        <v>0</v>
      </c>
      <c r="X831" s="131">
        <f>COUNTIF(사출계획!$Q$62:$R$87,표4[[#This Row],[제품명]])</f>
        <v>0</v>
      </c>
      <c r="Y831" s="131">
        <f>COUNTIF(사출계획!$Q$88:$R$110,표4[[#This Row],[제품명]])</f>
        <v>0</v>
      </c>
      <c r="Z831" s="54">
        <f>COUNTIF(사출계획!$S$62:$T$110,표4[[#This Row],[제품명]])</f>
        <v>0</v>
      </c>
      <c r="AA831" s="131"/>
      <c r="AB831" s="126"/>
      <c r="AC831" s="361" t="s">
        <v>3563</v>
      </c>
      <c r="AD831" s="129">
        <f>SUMIF(표4[잉크명],표5[[#This Row],[잉크]],표4[월])</f>
        <v>0</v>
      </c>
      <c r="AE831" s="131">
        <f>SUMIF(표4[잉크명],표5[[#This Row],[잉크]],표4[월-3층])</f>
        <v>0</v>
      </c>
      <c r="AF831" s="131">
        <f>SUMIF(표4[잉크명],표5[[#This Row],[잉크]],표4[월-1층])</f>
        <v>0</v>
      </c>
      <c r="AG831" s="133">
        <f>SUMIF(표4[잉크명],표5[[#This Row],[잉크]],표4[화])</f>
        <v>0</v>
      </c>
      <c r="AH831" s="131">
        <f>SUMIF(표4[잉크명],표5[[#This Row],[잉크]],표4[화-3층])</f>
        <v>0</v>
      </c>
      <c r="AI831" s="131">
        <f>SUMIF(표4[잉크명],표5[[#This Row],[잉크]],표4[화-1층])</f>
        <v>0</v>
      </c>
      <c r="AJ831" s="130">
        <f>SUMIF(표4[잉크명],표5[[#This Row],[잉크]],표4[수])</f>
        <v>0</v>
      </c>
      <c r="AK831" s="131">
        <f>SUMIF(표4[잉크명],표5[[#This Row],[잉크]],표4[수-3층])</f>
        <v>0</v>
      </c>
      <c r="AL831" s="131">
        <f>SUMIF(표4[잉크명],표5[[#This Row],[잉크]],표4[수-1층])</f>
        <v>0</v>
      </c>
      <c r="AM831" s="54">
        <f>SUMIF(표4[잉크명],표5[[#This Row],[잉크]],표4[목])</f>
        <v>0</v>
      </c>
      <c r="AN831" s="131">
        <f>SUMIF(표4[잉크명],표5[[#This Row],[잉크]],표4[목-3층])</f>
        <v>0</v>
      </c>
      <c r="AO831" s="131">
        <f>SUMIF(표4[잉크명],표5[[#This Row],[잉크]],표4[목-1층])</f>
        <v>0</v>
      </c>
      <c r="AP831" s="54">
        <f>SUMIF(표4[잉크명],표5[[#This Row],[잉크]],표4[금])</f>
        <v>0</v>
      </c>
      <c r="AQ831" s="131">
        <f>SUMIF(표4[잉크명],표5[[#This Row],[잉크]],표4[금-3층])</f>
        <v>0</v>
      </c>
      <c r="AR831" s="131">
        <f>SUMIF(표4[잉크명],표5[[#This Row],[잉크]],표4[금-1층])</f>
        <v>0</v>
      </c>
      <c r="AS831" s="54">
        <f>SUMIF(표4[잉크명],표5[[#This Row],[잉크]],표4[토])</f>
        <v>0</v>
      </c>
      <c r="AT831" s="131">
        <f>SUMIF(표4[잉크명],표5[[#This Row],[잉크]],표4[토-3층])</f>
        <v>0</v>
      </c>
      <c r="AU831" s="131">
        <f>SUMIF(표4[잉크명],표5[[#This Row],[잉크]],표4[토-1층])</f>
        <v>0</v>
      </c>
      <c r="AV831" s="54">
        <f>SUMIF(표4[잉크명],표5[[#This Row],[잉크]],표4[일])</f>
        <v>0</v>
      </c>
      <c r="AW831" s="131">
        <f>SUMIF(표4[잉크명],표5[[#This Row],[잉크]],표4[일-3층])</f>
        <v>0</v>
      </c>
      <c r="AX831" s="131">
        <f>SUMIF(표4[잉크명],표5[[#This Row],[잉크]],표4[일-1층])</f>
        <v>0</v>
      </c>
      <c r="AY831" s="54">
        <f>SUMIF(표4[잉크명],표5[[#This Row],[잉크]],표4[차주 월])</f>
        <v>0</v>
      </c>
      <c r="AZ831" s="54">
        <f>SUM(표5[[#This Row],[월]:[차주 월]])</f>
        <v>0</v>
      </c>
    </row>
    <row r="832" spans="2:52" x14ac:dyDescent="0.3">
      <c r="B832" s="279" t="s">
        <v>2688</v>
      </c>
      <c r="C832" s="293" t="s">
        <v>2718</v>
      </c>
      <c r="D832" s="279" t="s">
        <v>2689</v>
      </c>
      <c r="E832" s="54">
        <f>COUNTIF(사출계획!$E$62:$F$110,표4[[#This Row],[제품명]])</f>
        <v>0</v>
      </c>
      <c r="F832" s="131">
        <f>COUNTIF(사출계획!$E$62:$F$87,표4[[#This Row],[제품명]])</f>
        <v>0</v>
      </c>
      <c r="G832" s="131">
        <f>COUNTIF(사출계획!$E$88:$F$110,표4[[#This Row],[제품명]])</f>
        <v>0</v>
      </c>
      <c r="H832" s="54">
        <f>COUNTIF(사출계획!$G$62:$H$110,표4[[#This Row],[제품명]])</f>
        <v>0</v>
      </c>
      <c r="I832" s="132">
        <f>COUNTIF(사출계획!$G$62:$H$87,표4[[#This Row],[제품명]])</f>
        <v>0</v>
      </c>
      <c r="J832" s="132">
        <f>COUNTIF(사출계획!$G$88:$H$110,표4[[#This Row],[제품명]])</f>
        <v>0</v>
      </c>
      <c r="K832" s="54">
        <f>COUNTIF(사출계획!$I$62:$J$110,표4[[#This Row],[제품명]])</f>
        <v>0</v>
      </c>
      <c r="L832" s="131">
        <f>COUNTIF(사출계획!$I$62:$J$87,표4[[#This Row],[제품명]])</f>
        <v>0</v>
      </c>
      <c r="M832" s="131">
        <f>COUNTIF(사출계획!$I$88:$J$110,표4[[#This Row],[제품명]])</f>
        <v>0</v>
      </c>
      <c r="N832" s="129">
        <f>COUNTIF(사출계획!$K$62:$L$110,표4[[#This Row],[제품명]])</f>
        <v>0</v>
      </c>
      <c r="O832" s="131">
        <f>COUNTIF(사출계획!$K$62:$L$87,표4[[#This Row],[제품명]])</f>
        <v>0</v>
      </c>
      <c r="P832" s="131">
        <f>COUNTIF(사출계획!$K$88:$L$110,표4[[#This Row],[제품명]])</f>
        <v>0</v>
      </c>
      <c r="Q832" s="130">
        <f>COUNTIF(사출계획!$M$62:$N$110,표4[[#This Row],[제품명]])</f>
        <v>0</v>
      </c>
      <c r="R832" s="131">
        <f>COUNTIF(사출계획!$M$62:$N$87,표4[[#This Row],[제품명]])</f>
        <v>0</v>
      </c>
      <c r="S832" s="131">
        <f>COUNTIF(사출계획!$M$88:$N$110,표4[[#This Row],[제품명]])</f>
        <v>0</v>
      </c>
      <c r="T832" s="54">
        <f>COUNTIF(사출계획!$O$62:$P$110,표4[[#This Row],[제품명]])</f>
        <v>0</v>
      </c>
      <c r="U832" s="131">
        <f>COUNTIF(사출계획!$O$62:$P$87,표4[[#This Row],[제품명]])</f>
        <v>0</v>
      </c>
      <c r="V832" s="131">
        <f>COUNTIF(사출계획!$O$88:$P$110,표4[[#This Row],[제품명]])</f>
        <v>0</v>
      </c>
      <c r="W832" s="54">
        <f>COUNTIF(사출계획!$Q$62:$R$110,표4[[#This Row],[제품명]])</f>
        <v>0</v>
      </c>
      <c r="X832" s="131">
        <f>COUNTIF(사출계획!$Q$62:$R$87,표4[[#This Row],[제품명]])</f>
        <v>0</v>
      </c>
      <c r="Y832" s="131">
        <f>COUNTIF(사출계획!$Q$88:$R$110,표4[[#This Row],[제품명]])</f>
        <v>0</v>
      </c>
      <c r="Z832" s="54">
        <f>COUNTIF(사출계획!$S$62:$T$110,표4[[#This Row],[제품명]])</f>
        <v>0</v>
      </c>
      <c r="AA832" s="131"/>
      <c r="AB832" s="126"/>
      <c r="AC832" s="361" t="s">
        <v>3564</v>
      </c>
      <c r="AD832" s="129">
        <f>SUMIF(표4[잉크명],표5[[#This Row],[잉크]],표4[월])</f>
        <v>0</v>
      </c>
      <c r="AE832" s="131">
        <f>SUMIF(표4[잉크명],표5[[#This Row],[잉크]],표4[월-3층])</f>
        <v>0</v>
      </c>
      <c r="AF832" s="131">
        <f>SUMIF(표4[잉크명],표5[[#This Row],[잉크]],표4[월-1층])</f>
        <v>0</v>
      </c>
      <c r="AG832" s="133">
        <f>SUMIF(표4[잉크명],표5[[#This Row],[잉크]],표4[화])</f>
        <v>0</v>
      </c>
      <c r="AH832" s="131">
        <f>SUMIF(표4[잉크명],표5[[#This Row],[잉크]],표4[화-3층])</f>
        <v>0</v>
      </c>
      <c r="AI832" s="131">
        <f>SUMIF(표4[잉크명],표5[[#This Row],[잉크]],표4[화-1층])</f>
        <v>0</v>
      </c>
      <c r="AJ832" s="130">
        <f>SUMIF(표4[잉크명],표5[[#This Row],[잉크]],표4[수])</f>
        <v>0</v>
      </c>
      <c r="AK832" s="131">
        <f>SUMIF(표4[잉크명],표5[[#This Row],[잉크]],표4[수-3층])</f>
        <v>0</v>
      </c>
      <c r="AL832" s="131">
        <f>SUMIF(표4[잉크명],표5[[#This Row],[잉크]],표4[수-1층])</f>
        <v>0</v>
      </c>
      <c r="AM832" s="54">
        <f>SUMIF(표4[잉크명],표5[[#This Row],[잉크]],표4[목])</f>
        <v>0</v>
      </c>
      <c r="AN832" s="131">
        <f>SUMIF(표4[잉크명],표5[[#This Row],[잉크]],표4[목-3층])</f>
        <v>0</v>
      </c>
      <c r="AO832" s="131">
        <f>SUMIF(표4[잉크명],표5[[#This Row],[잉크]],표4[목-1층])</f>
        <v>0</v>
      </c>
      <c r="AP832" s="54">
        <f>SUMIF(표4[잉크명],표5[[#This Row],[잉크]],표4[금])</f>
        <v>0</v>
      </c>
      <c r="AQ832" s="131">
        <f>SUMIF(표4[잉크명],표5[[#This Row],[잉크]],표4[금-3층])</f>
        <v>0</v>
      </c>
      <c r="AR832" s="131">
        <f>SUMIF(표4[잉크명],표5[[#This Row],[잉크]],표4[금-1층])</f>
        <v>0</v>
      </c>
      <c r="AS832" s="54">
        <f>SUMIF(표4[잉크명],표5[[#This Row],[잉크]],표4[토])</f>
        <v>0</v>
      </c>
      <c r="AT832" s="131">
        <f>SUMIF(표4[잉크명],표5[[#This Row],[잉크]],표4[토-3층])</f>
        <v>0</v>
      </c>
      <c r="AU832" s="131">
        <f>SUMIF(표4[잉크명],표5[[#This Row],[잉크]],표4[토-1층])</f>
        <v>0</v>
      </c>
      <c r="AV832" s="54">
        <f>SUMIF(표4[잉크명],표5[[#This Row],[잉크]],표4[일])</f>
        <v>0</v>
      </c>
      <c r="AW832" s="131">
        <f>SUMIF(표4[잉크명],표5[[#This Row],[잉크]],표4[일-3층])</f>
        <v>0</v>
      </c>
      <c r="AX832" s="131">
        <f>SUMIF(표4[잉크명],표5[[#This Row],[잉크]],표4[일-1층])</f>
        <v>0</v>
      </c>
      <c r="AY832" s="54">
        <f>SUMIF(표4[잉크명],표5[[#This Row],[잉크]],표4[차주 월])</f>
        <v>0</v>
      </c>
      <c r="AZ832" s="54">
        <f>SUM(표5[[#This Row],[월]:[차주 월]])</f>
        <v>0</v>
      </c>
    </row>
    <row r="833" spans="2:52" x14ac:dyDescent="0.3">
      <c r="B833" s="279" t="s">
        <v>2688</v>
      </c>
      <c r="C833" s="293" t="s">
        <v>2719</v>
      </c>
      <c r="D833" s="279" t="s">
        <v>2690</v>
      </c>
      <c r="E833" s="54">
        <f>COUNTIF(사출계획!$E$62:$F$110,표4[[#This Row],[제품명]])</f>
        <v>0</v>
      </c>
      <c r="F833" s="131">
        <f>COUNTIF(사출계획!$E$62:$F$87,표4[[#This Row],[제품명]])</f>
        <v>0</v>
      </c>
      <c r="G833" s="131">
        <f>COUNTIF(사출계획!$E$88:$F$110,표4[[#This Row],[제품명]])</f>
        <v>0</v>
      </c>
      <c r="H833" s="54">
        <f>COUNTIF(사출계획!$G$62:$H$110,표4[[#This Row],[제품명]])</f>
        <v>0</v>
      </c>
      <c r="I833" s="132">
        <f>COUNTIF(사출계획!$G$62:$H$87,표4[[#This Row],[제품명]])</f>
        <v>0</v>
      </c>
      <c r="J833" s="132">
        <f>COUNTIF(사출계획!$G$88:$H$110,표4[[#This Row],[제품명]])</f>
        <v>0</v>
      </c>
      <c r="K833" s="54">
        <f>COUNTIF(사출계획!$I$62:$J$110,표4[[#This Row],[제품명]])</f>
        <v>0</v>
      </c>
      <c r="L833" s="131">
        <f>COUNTIF(사출계획!$I$62:$J$87,표4[[#This Row],[제품명]])</f>
        <v>0</v>
      </c>
      <c r="M833" s="131">
        <f>COUNTIF(사출계획!$I$88:$J$110,표4[[#This Row],[제품명]])</f>
        <v>0</v>
      </c>
      <c r="N833" s="129">
        <f>COUNTIF(사출계획!$K$62:$L$110,표4[[#This Row],[제품명]])</f>
        <v>0</v>
      </c>
      <c r="O833" s="131">
        <f>COUNTIF(사출계획!$K$62:$L$87,표4[[#This Row],[제품명]])</f>
        <v>0</v>
      </c>
      <c r="P833" s="131">
        <f>COUNTIF(사출계획!$K$88:$L$110,표4[[#This Row],[제품명]])</f>
        <v>0</v>
      </c>
      <c r="Q833" s="130">
        <f>COUNTIF(사출계획!$M$62:$N$110,표4[[#This Row],[제품명]])</f>
        <v>0</v>
      </c>
      <c r="R833" s="131">
        <f>COUNTIF(사출계획!$M$62:$N$87,표4[[#This Row],[제품명]])</f>
        <v>0</v>
      </c>
      <c r="S833" s="131">
        <f>COUNTIF(사출계획!$M$88:$N$110,표4[[#This Row],[제품명]])</f>
        <v>0</v>
      </c>
      <c r="T833" s="54">
        <f>COUNTIF(사출계획!$O$62:$P$110,표4[[#This Row],[제품명]])</f>
        <v>0</v>
      </c>
      <c r="U833" s="131">
        <f>COUNTIF(사출계획!$O$62:$P$87,표4[[#This Row],[제품명]])</f>
        <v>0</v>
      </c>
      <c r="V833" s="131">
        <f>COUNTIF(사출계획!$O$88:$P$110,표4[[#This Row],[제품명]])</f>
        <v>0</v>
      </c>
      <c r="W833" s="54">
        <f>COUNTIF(사출계획!$Q$62:$R$110,표4[[#This Row],[제품명]])</f>
        <v>0</v>
      </c>
      <c r="X833" s="131">
        <f>COUNTIF(사출계획!$Q$62:$R$87,표4[[#This Row],[제품명]])</f>
        <v>0</v>
      </c>
      <c r="Y833" s="131">
        <f>COUNTIF(사출계획!$Q$88:$R$110,표4[[#This Row],[제품명]])</f>
        <v>0</v>
      </c>
      <c r="Z833" s="54">
        <f>COUNTIF(사출계획!$S$62:$T$110,표4[[#This Row],[제품명]])</f>
        <v>0</v>
      </c>
      <c r="AA833" s="131"/>
      <c r="AB833" s="126"/>
      <c r="AC833" s="361" t="s">
        <v>3573</v>
      </c>
      <c r="AD833" s="129">
        <f>SUMIF(표4[잉크명],표5[[#This Row],[잉크]],표4[월])</f>
        <v>0</v>
      </c>
      <c r="AE833" s="131">
        <f>SUMIF(표4[잉크명],표5[[#This Row],[잉크]],표4[월-3층])</f>
        <v>0</v>
      </c>
      <c r="AF833" s="131">
        <f>SUMIF(표4[잉크명],표5[[#This Row],[잉크]],표4[월-1층])</f>
        <v>0</v>
      </c>
      <c r="AG833" s="133">
        <f>SUMIF(표4[잉크명],표5[[#This Row],[잉크]],표4[화])</f>
        <v>0</v>
      </c>
      <c r="AH833" s="131">
        <f>SUMIF(표4[잉크명],표5[[#This Row],[잉크]],표4[화-3층])</f>
        <v>0</v>
      </c>
      <c r="AI833" s="131">
        <f>SUMIF(표4[잉크명],표5[[#This Row],[잉크]],표4[화-1층])</f>
        <v>0</v>
      </c>
      <c r="AJ833" s="130">
        <f>SUMIF(표4[잉크명],표5[[#This Row],[잉크]],표4[수])</f>
        <v>0</v>
      </c>
      <c r="AK833" s="131">
        <f>SUMIF(표4[잉크명],표5[[#This Row],[잉크]],표4[수-3층])</f>
        <v>0</v>
      </c>
      <c r="AL833" s="131">
        <f>SUMIF(표4[잉크명],표5[[#This Row],[잉크]],표4[수-1층])</f>
        <v>0</v>
      </c>
      <c r="AM833" s="54">
        <f>SUMIF(표4[잉크명],표5[[#This Row],[잉크]],표4[목])</f>
        <v>0</v>
      </c>
      <c r="AN833" s="131">
        <f>SUMIF(표4[잉크명],표5[[#This Row],[잉크]],표4[목-3층])</f>
        <v>0</v>
      </c>
      <c r="AO833" s="131">
        <f>SUMIF(표4[잉크명],표5[[#This Row],[잉크]],표4[목-1층])</f>
        <v>0</v>
      </c>
      <c r="AP833" s="54">
        <f>SUMIF(표4[잉크명],표5[[#This Row],[잉크]],표4[금])</f>
        <v>0</v>
      </c>
      <c r="AQ833" s="131">
        <f>SUMIF(표4[잉크명],표5[[#This Row],[잉크]],표4[금-3층])</f>
        <v>0</v>
      </c>
      <c r="AR833" s="131">
        <f>SUMIF(표4[잉크명],표5[[#This Row],[잉크]],표4[금-1층])</f>
        <v>0</v>
      </c>
      <c r="AS833" s="54">
        <f>SUMIF(표4[잉크명],표5[[#This Row],[잉크]],표4[토])</f>
        <v>0</v>
      </c>
      <c r="AT833" s="131">
        <f>SUMIF(표4[잉크명],표5[[#This Row],[잉크]],표4[토-3층])</f>
        <v>0</v>
      </c>
      <c r="AU833" s="131">
        <f>SUMIF(표4[잉크명],표5[[#This Row],[잉크]],표4[토-1층])</f>
        <v>0</v>
      </c>
      <c r="AV833" s="54">
        <f>SUMIF(표4[잉크명],표5[[#This Row],[잉크]],표4[일])</f>
        <v>0</v>
      </c>
      <c r="AW833" s="131">
        <f>SUMIF(표4[잉크명],표5[[#This Row],[잉크]],표4[일-3층])</f>
        <v>0</v>
      </c>
      <c r="AX833" s="131">
        <f>SUMIF(표4[잉크명],표5[[#This Row],[잉크]],표4[일-1층])</f>
        <v>0</v>
      </c>
      <c r="AY833" s="54">
        <f>SUMIF(표4[잉크명],표5[[#This Row],[잉크]],표4[차주 월])</f>
        <v>0</v>
      </c>
      <c r="AZ833" s="54">
        <f>SUM(표5[[#This Row],[월]:[차주 월]])</f>
        <v>0</v>
      </c>
    </row>
    <row r="834" spans="2:52" x14ac:dyDescent="0.3">
      <c r="B834" s="280" t="s">
        <v>2697</v>
      </c>
      <c r="C834" s="282"/>
      <c r="D834" s="280" t="s">
        <v>2699</v>
      </c>
      <c r="E834" s="54">
        <f>COUNTIF(사출계획!$E$62:$F$110,표4[[#This Row],[제품명]])</f>
        <v>0</v>
      </c>
      <c r="F834" s="131">
        <f>COUNTIF(사출계획!$E$62:$F$87,표4[[#This Row],[제품명]])</f>
        <v>0</v>
      </c>
      <c r="G834" s="131">
        <f>COUNTIF(사출계획!$E$88:$F$110,표4[[#This Row],[제품명]])</f>
        <v>0</v>
      </c>
      <c r="H834" s="54">
        <f>COUNTIF(사출계획!$G$62:$H$110,표4[[#This Row],[제품명]])</f>
        <v>0</v>
      </c>
      <c r="I834" s="132">
        <f>COUNTIF(사출계획!$G$62:$H$87,표4[[#This Row],[제품명]])</f>
        <v>0</v>
      </c>
      <c r="J834" s="132">
        <f>COUNTIF(사출계획!$G$88:$H$110,표4[[#This Row],[제품명]])</f>
        <v>0</v>
      </c>
      <c r="K834" s="54">
        <f>COUNTIF(사출계획!$I$62:$J$110,표4[[#This Row],[제품명]])</f>
        <v>0</v>
      </c>
      <c r="L834" s="131">
        <f>COUNTIF(사출계획!$I$62:$J$87,표4[[#This Row],[제품명]])</f>
        <v>0</v>
      </c>
      <c r="M834" s="131">
        <f>COUNTIF(사출계획!$I$88:$J$110,표4[[#This Row],[제품명]])</f>
        <v>0</v>
      </c>
      <c r="N834" s="129">
        <f>COUNTIF(사출계획!$K$62:$L$110,표4[[#This Row],[제품명]])</f>
        <v>0</v>
      </c>
      <c r="O834" s="131">
        <f>COUNTIF(사출계획!$K$62:$L$87,표4[[#This Row],[제품명]])</f>
        <v>0</v>
      </c>
      <c r="P834" s="131">
        <f>COUNTIF(사출계획!$K$88:$L$110,표4[[#This Row],[제품명]])</f>
        <v>0</v>
      </c>
      <c r="Q834" s="130">
        <f>COUNTIF(사출계획!$M$62:$N$110,표4[[#This Row],[제품명]])</f>
        <v>0</v>
      </c>
      <c r="R834" s="131">
        <f>COUNTIF(사출계획!$M$62:$N$87,표4[[#This Row],[제품명]])</f>
        <v>0</v>
      </c>
      <c r="S834" s="131">
        <f>COUNTIF(사출계획!$M$88:$N$110,표4[[#This Row],[제품명]])</f>
        <v>0</v>
      </c>
      <c r="T834" s="54">
        <f>COUNTIF(사출계획!$O$62:$P$110,표4[[#This Row],[제품명]])</f>
        <v>0</v>
      </c>
      <c r="U834" s="131">
        <f>COUNTIF(사출계획!$O$62:$P$87,표4[[#This Row],[제품명]])</f>
        <v>0</v>
      </c>
      <c r="V834" s="131">
        <f>COUNTIF(사출계획!$O$88:$P$110,표4[[#This Row],[제품명]])</f>
        <v>0</v>
      </c>
      <c r="W834" s="54">
        <f>COUNTIF(사출계획!$Q$62:$R$110,표4[[#This Row],[제품명]])</f>
        <v>0</v>
      </c>
      <c r="X834" s="131">
        <f>COUNTIF(사출계획!$Q$62:$R$87,표4[[#This Row],[제품명]])</f>
        <v>0</v>
      </c>
      <c r="Y834" s="131">
        <f>COUNTIF(사출계획!$Q$88:$R$110,표4[[#This Row],[제품명]])</f>
        <v>0</v>
      </c>
      <c r="Z834" s="54">
        <f>COUNTIF(사출계획!$S$62:$T$110,표4[[#This Row],[제품명]])</f>
        <v>0</v>
      </c>
      <c r="AA834" s="131"/>
      <c r="AB834" s="126"/>
      <c r="AC834" s="361" t="s">
        <v>3574</v>
      </c>
      <c r="AD834" s="129">
        <f>SUMIF(표4[잉크명],표5[[#This Row],[잉크]],표4[월])</f>
        <v>0</v>
      </c>
      <c r="AE834" s="131">
        <f>SUMIF(표4[잉크명],표5[[#This Row],[잉크]],표4[월-3층])</f>
        <v>0</v>
      </c>
      <c r="AF834" s="131">
        <f>SUMIF(표4[잉크명],표5[[#This Row],[잉크]],표4[월-1층])</f>
        <v>0</v>
      </c>
      <c r="AG834" s="133">
        <f>SUMIF(표4[잉크명],표5[[#This Row],[잉크]],표4[화])</f>
        <v>0</v>
      </c>
      <c r="AH834" s="131">
        <f>SUMIF(표4[잉크명],표5[[#This Row],[잉크]],표4[화-3층])</f>
        <v>0</v>
      </c>
      <c r="AI834" s="131">
        <f>SUMIF(표4[잉크명],표5[[#This Row],[잉크]],표4[화-1층])</f>
        <v>0</v>
      </c>
      <c r="AJ834" s="130">
        <f>SUMIF(표4[잉크명],표5[[#This Row],[잉크]],표4[수])</f>
        <v>0</v>
      </c>
      <c r="AK834" s="131">
        <f>SUMIF(표4[잉크명],표5[[#This Row],[잉크]],표4[수-3층])</f>
        <v>0</v>
      </c>
      <c r="AL834" s="131">
        <f>SUMIF(표4[잉크명],표5[[#This Row],[잉크]],표4[수-1층])</f>
        <v>0</v>
      </c>
      <c r="AM834" s="54">
        <f>SUMIF(표4[잉크명],표5[[#This Row],[잉크]],표4[목])</f>
        <v>0</v>
      </c>
      <c r="AN834" s="131">
        <f>SUMIF(표4[잉크명],표5[[#This Row],[잉크]],표4[목-3층])</f>
        <v>0</v>
      </c>
      <c r="AO834" s="131">
        <f>SUMIF(표4[잉크명],표5[[#This Row],[잉크]],표4[목-1층])</f>
        <v>0</v>
      </c>
      <c r="AP834" s="54">
        <f>SUMIF(표4[잉크명],표5[[#This Row],[잉크]],표4[금])</f>
        <v>0</v>
      </c>
      <c r="AQ834" s="131">
        <f>SUMIF(표4[잉크명],표5[[#This Row],[잉크]],표4[금-3층])</f>
        <v>0</v>
      </c>
      <c r="AR834" s="131">
        <f>SUMIF(표4[잉크명],표5[[#This Row],[잉크]],표4[금-1층])</f>
        <v>0</v>
      </c>
      <c r="AS834" s="54">
        <f>SUMIF(표4[잉크명],표5[[#This Row],[잉크]],표4[토])</f>
        <v>0</v>
      </c>
      <c r="AT834" s="131">
        <f>SUMIF(표4[잉크명],표5[[#This Row],[잉크]],표4[토-3층])</f>
        <v>0</v>
      </c>
      <c r="AU834" s="131">
        <f>SUMIF(표4[잉크명],표5[[#This Row],[잉크]],표4[토-1층])</f>
        <v>0</v>
      </c>
      <c r="AV834" s="54">
        <f>SUMIF(표4[잉크명],표5[[#This Row],[잉크]],표4[일])</f>
        <v>0</v>
      </c>
      <c r="AW834" s="131">
        <f>SUMIF(표4[잉크명],표5[[#This Row],[잉크]],표4[일-3층])</f>
        <v>0</v>
      </c>
      <c r="AX834" s="131">
        <f>SUMIF(표4[잉크명],표5[[#This Row],[잉크]],표4[일-1층])</f>
        <v>0</v>
      </c>
      <c r="AY834" s="54">
        <f>SUMIF(표4[잉크명],표5[[#This Row],[잉크]],표4[차주 월])</f>
        <v>0</v>
      </c>
      <c r="AZ834" s="54">
        <f>SUM(표5[[#This Row],[월]:[차주 월]])</f>
        <v>0</v>
      </c>
    </row>
    <row r="835" spans="2:52" x14ac:dyDescent="0.3">
      <c r="B835" s="280" t="s">
        <v>2698</v>
      </c>
      <c r="C835" s="282"/>
      <c r="D835" s="280" t="s">
        <v>2700</v>
      </c>
      <c r="E835" s="54">
        <f>COUNTIF(사출계획!$E$62:$F$110,표4[[#This Row],[제품명]])</f>
        <v>0</v>
      </c>
      <c r="F835" s="131">
        <f>COUNTIF(사출계획!$E$62:$F$87,표4[[#This Row],[제품명]])</f>
        <v>0</v>
      </c>
      <c r="G835" s="131">
        <f>COUNTIF(사출계획!$E$88:$F$110,표4[[#This Row],[제품명]])</f>
        <v>0</v>
      </c>
      <c r="H835" s="54">
        <f>COUNTIF(사출계획!$G$62:$H$110,표4[[#This Row],[제품명]])</f>
        <v>0</v>
      </c>
      <c r="I835" s="132">
        <f>COUNTIF(사출계획!$G$62:$H$87,표4[[#This Row],[제품명]])</f>
        <v>0</v>
      </c>
      <c r="J835" s="132">
        <f>COUNTIF(사출계획!$G$88:$H$110,표4[[#This Row],[제품명]])</f>
        <v>0</v>
      </c>
      <c r="K835" s="54">
        <f>COUNTIF(사출계획!$I$62:$J$110,표4[[#This Row],[제품명]])</f>
        <v>0</v>
      </c>
      <c r="L835" s="131">
        <f>COUNTIF(사출계획!$I$62:$J$87,표4[[#This Row],[제품명]])</f>
        <v>0</v>
      </c>
      <c r="M835" s="131">
        <f>COUNTIF(사출계획!$I$88:$J$110,표4[[#This Row],[제품명]])</f>
        <v>0</v>
      </c>
      <c r="N835" s="129">
        <f>COUNTIF(사출계획!$K$62:$L$110,표4[[#This Row],[제품명]])</f>
        <v>0</v>
      </c>
      <c r="O835" s="131">
        <f>COUNTIF(사출계획!$K$62:$L$87,표4[[#This Row],[제품명]])</f>
        <v>0</v>
      </c>
      <c r="P835" s="131">
        <f>COUNTIF(사출계획!$K$88:$L$110,표4[[#This Row],[제품명]])</f>
        <v>0</v>
      </c>
      <c r="Q835" s="130">
        <f>COUNTIF(사출계획!$M$62:$N$110,표4[[#This Row],[제품명]])</f>
        <v>0</v>
      </c>
      <c r="R835" s="131">
        <f>COUNTIF(사출계획!$M$62:$N$87,표4[[#This Row],[제품명]])</f>
        <v>0</v>
      </c>
      <c r="S835" s="131">
        <f>COUNTIF(사출계획!$M$88:$N$110,표4[[#This Row],[제품명]])</f>
        <v>0</v>
      </c>
      <c r="T835" s="54">
        <f>COUNTIF(사출계획!$O$62:$P$110,표4[[#This Row],[제품명]])</f>
        <v>0</v>
      </c>
      <c r="U835" s="131">
        <f>COUNTIF(사출계획!$O$62:$P$87,표4[[#This Row],[제품명]])</f>
        <v>0</v>
      </c>
      <c r="V835" s="131">
        <f>COUNTIF(사출계획!$O$88:$P$110,표4[[#This Row],[제품명]])</f>
        <v>0</v>
      </c>
      <c r="W835" s="54">
        <f>COUNTIF(사출계획!$Q$62:$R$110,표4[[#This Row],[제품명]])</f>
        <v>0</v>
      </c>
      <c r="X835" s="131">
        <f>COUNTIF(사출계획!$Q$62:$R$87,표4[[#This Row],[제품명]])</f>
        <v>0</v>
      </c>
      <c r="Y835" s="131">
        <f>COUNTIF(사출계획!$Q$88:$R$110,표4[[#This Row],[제품명]])</f>
        <v>0</v>
      </c>
      <c r="Z835" s="54">
        <f>COUNTIF(사출계획!$S$62:$T$110,표4[[#This Row],[제품명]])</f>
        <v>0</v>
      </c>
      <c r="AA835" s="131"/>
      <c r="AB835" s="126"/>
      <c r="AC835" s="361" t="s">
        <v>3575</v>
      </c>
      <c r="AD835" s="129">
        <f>SUMIF(표4[잉크명],표5[[#This Row],[잉크]],표4[월])</f>
        <v>0</v>
      </c>
      <c r="AE835" s="131">
        <f>SUMIF(표4[잉크명],표5[[#This Row],[잉크]],표4[월-3층])</f>
        <v>0</v>
      </c>
      <c r="AF835" s="131">
        <f>SUMIF(표4[잉크명],표5[[#This Row],[잉크]],표4[월-1층])</f>
        <v>0</v>
      </c>
      <c r="AG835" s="133">
        <f>SUMIF(표4[잉크명],표5[[#This Row],[잉크]],표4[화])</f>
        <v>0</v>
      </c>
      <c r="AH835" s="131">
        <f>SUMIF(표4[잉크명],표5[[#This Row],[잉크]],표4[화-3층])</f>
        <v>0</v>
      </c>
      <c r="AI835" s="131">
        <f>SUMIF(표4[잉크명],표5[[#This Row],[잉크]],표4[화-1층])</f>
        <v>0</v>
      </c>
      <c r="AJ835" s="130">
        <f>SUMIF(표4[잉크명],표5[[#This Row],[잉크]],표4[수])</f>
        <v>0</v>
      </c>
      <c r="AK835" s="131">
        <f>SUMIF(표4[잉크명],표5[[#This Row],[잉크]],표4[수-3층])</f>
        <v>0</v>
      </c>
      <c r="AL835" s="131">
        <f>SUMIF(표4[잉크명],표5[[#This Row],[잉크]],표4[수-1층])</f>
        <v>0</v>
      </c>
      <c r="AM835" s="54">
        <f>SUMIF(표4[잉크명],표5[[#This Row],[잉크]],표4[목])</f>
        <v>0</v>
      </c>
      <c r="AN835" s="131">
        <f>SUMIF(표4[잉크명],표5[[#This Row],[잉크]],표4[목-3층])</f>
        <v>0</v>
      </c>
      <c r="AO835" s="131">
        <f>SUMIF(표4[잉크명],표5[[#This Row],[잉크]],표4[목-1층])</f>
        <v>0</v>
      </c>
      <c r="AP835" s="54">
        <f>SUMIF(표4[잉크명],표5[[#This Row],[잉크]],표4[금])</f>
        <v>0</v>
      </c>
      <c r="AQ835" s="131">
        <f>SUMIF(표4[잉크명],표5[[#This Row],[잉크]],표4[금-3층])</f>
        <v>0</v>
      </c>
      <c r="AR835" s="131">
        <f>SUMIF(표4[잉크명],표5[[#This Row],[잉크]],표4[금-1층])</f>
        <v>0</v>
      </c>
      <c r="AS835" s="54">
        <f>SUMIF(표4[잉크명],표5[[#This Row],[잉크]],표4[토])</f>
        <v>0</v>
      </c>
      <c r="AT835" s="131">
        <f>SUMIF(표4[잉크명],표5[[#This Row],[잉크]],표4[토-3층])</f>
        <v>0</v>
      </c>
      <c r="AU835" s="131">
        <f>SUMIF(표4[잉크명],표5[[#This Row],[잉크]],표4[토-1층])</f>
        <v>0</v>
      </c>
      <c r="AV835" s="54">
        <f>SUMIF(표4[잉크명],표5[[#This Row],[잉크]],표4[일])</f>
        <v>0</v>
      </c>
      <c r="AW835" s="131">
        <f>SUMIF(표4[잉크명],표5[[#This Row],[잉크]],표4[일-3층])</f>
        <v>0</v>
      </c>
      <c r="AX835" s="131">
        <f>SUMIF(표4[잉크명],표5[[#This Row],[잉크]],표4[일-1층])</f>
        <v>0</v>
      </c>
      <c r="AY835" s="54">
        <f>SUMIF(표4[잉크명],표5[[#This Row],[잉크]],표4[차주 월])</f>
        <v>0</v>
      </c>
      <c r="AZ835" s="54">
        <f>SUM(표5[[#This Row],[월]:[차주 월]])</f>
        <v>0</v>
      </c>
    </row>
    <row r="836" spans="2:52" x14ac:dyDescent="0.3">
      <c r="B836" s="280" t="s">
        <v>2697</v>
      </c>
      <c r="C836" s="453"/>
      <c r="D836" s="280" t="s">
        <v>2701</v>
      </c>
      <c r="E836" s="54">
        <f>COUNTIF(사출계획!$E$62:$F$110,표4[[#This Row],[제품명]])</f>
        <v>0</v>
      </c>
      <c r="F836" s="131">
        <f>COUNTIF(사출계획!$E$62:$F$87,표4[[#This Row],[제품명]])</f>
        <v>0</v>
      </c>
      <c r="G836" s="131">
        <f>COUNTIF(사출계획!$E$88:$F$110,표4[[#This Row],[제품명]])</f>
        <v>0</v>
      </c>
      <c r="H836" s="54">
        <f>COUNTIF(사출계획!$G$62:$H$110,표4[[#This Row],[제품명]])</f>
        <v>0</v>
      </c>
      <c r="I836" s="132">
        <f>COUNTIF(사출계획!$G$62:$H$87,표4[[#This Row],[제품명]])</f>
        <v>0</v>
      </c>
      <c r="J836" s="132">
        <f>COUNTIF(사출계획!$G$88:$H$110,표4[[#This Row],[제품명]])</f>
        <v>0</v>
      </c>
      <c r="K836" s="54">
        <f>COUNTIF(사출계획!$I$62:$J$110,표4[[#This Row],[제품명]])</f>
        <v>0</v>
      </c>
      <c r="L836" s="131">
        <f>COUNTIF(사출계획!$I$62:$J$87,표4[[#This Row],[제품명]])</f>
        <v>0</v>
      </c>
      <c r="M836" s="131">
        <f>COUNTIF(사출계획!$I$88:$J$110,표4[[#This Row],[제품명]])</f>
        <v>0</v>
      </c>
      <c r="N836" s="129">
        <f>COUNTIF(사출계획!$K$62:$L$110,표4[[#This Row],[제품명]])</f>
        <v>0</v>
      </c>
      <c r="O836" s="131">
        <f>COUNTIF(사출계획!$K$62:$L$87,표4[[#This Row],[제품명]])</f>
        <v>0</v>
      </c>
      <c r="P836" s="131">
        <f>COUNTIF(사출계획!$K$88:$L$110,표4[[#This Row],[제품명]])</f>
        <v>0</v>
      </c>
      <c r="Q836" s="130">
        <f>COUNTIF(사출계획!$M$62:$N$110,표4[[#This Row],[제품명]])</f>
        <v>0</v>
      </c>
      <c r="R836" s="131">
        <f>COUNTIF(사출계획!$M$62:$N$87,표4[[#This Row],[제품명]])</f>
        <v>0</v>
      </c>
      <c r="S836" s="131">
        <f>COUNTIF(사출계획!$M$88:$N$110,표4[[#This Row],[제품명]])</f>
        <v>0</v>
      </c>
      <c r="T836" s="54">
        <f>COUNTIF(사출계획!$O$62:$P$110,표4[[#This Row],[제품명]])</f>
        <v>0</v>
      </c>
      <c r="U836" s="131">
        <f>COUNTIF(사출계획!$O$62:$P$87,표4[[#This Row],[제품명]])</f>
        <v>0</v>
      </c>
      <c r="V836" s="131">
        <f>COUNTIF(사출계획!$O$88:$P$110,표4[[#This Row],[제품명]])</f>
        <v>0</v>
      </c>
      <c r="W836" s="54">
        <f>COUNTIF(사출계획!$Q$62:$R$110,표4[[#This Row],[제품명]])</f>
        <v>0</v>
      </c>
      <c r="X836" s="131">
        <f>COUNTIF(사출계획!$Q$62:$R$87,표4[[#This Row],[제품명]])</f>
        <v>0</v>
      </c>
      <c r="Y836" s="131">
        <f>COUNTIF(사출계획!$Q$88:$R$110,표4[[#This Row],[제품명]])</f>
        <v>0</v>
      </c>
      <c r="Z836" s="54">
        <f>COUNTIF(사출계획!$S$62:$T$110,표4[[#This Row],[제품명]])</f>
        <v>0</v>
      </c>
      <c r="AA836" s="131"/>
      <c r="AB836" s="126"/>
      <c r="AC836" s="362" t="s">
        <v>3586</v>
      </c>
      <c r="AD836" s="129">
        <f>SUMIF(표4[잉크명],표5[[#This Row],[잉크]],표4[월])</f>
        <v>0</v>
      </c>
      <c r="AE836" s="131">
        <f>SUMIF(표4[잉크명],표5[[#This Row],[잉크]],표4[월-3층])</f>
        <v>0</v>
      </c>
      <c r="AF836" s="131">
        <f>SUMIF(표4[잉크명],표5[[#This Row],[잉크]],표4[월-1층])</f>
        <v>0</v>
      </c>
      <c r="AG836" s="133">
        <f>SUMIF(표4[잉크명],표5[[#This Row],[잉크]],표4[화])</f>
        <v>0</v>
      </c>
      <c r="AH836" s="131">
        <f>SUMIF(표4[잉크명],표5[[#This Row],[잉크]],표4[화-3층])</f>
        <v>0</v>
      </c>
      <c r="AI836" s="131">
        <f>SUMIF(표4[잉크명],표5[[#This Row],[잉크]],표4[화-1층])</f>
        <v>0</v>
      </c>
      <c r="AJ836" s="130">
        <f>SUMIF(표4[잉크명],표5[[#This Row],[잉크]],표4[수])</f>
        <v>0</v>
      </c>
      <c r="AK836" s="131">
        <f>SUMIF(표4[잉크명],표5[[#This Row],[잉크]],표4[수-3층])</f>
        <v>0</v>
      </c>
      <c r="AL836" s="131">
        <f>SUMIF(표4[잉크명],표5[[#This Row],[잉크]],표4[수-1층])</f>
        <v>0</v>
      </c>
      <c r="AM836" s="54">
        <f>SUMIF(표4[잉크명],표5[[#This Row],[잉크]],표4[목])</f>
        <v>0</v>
      </c>
      <c r="AN836" s="131">
        <f>SUMIF(표4[잉크명],표5[[#This Row],[잉크]],표4[목-3층])</f>
        <v>0</v>
      </c>
      <c r="AO836" s="131">
        <f>SUMIF(표4[잉크명],표5[[#This Row],[잉크]],표4[목-1층])</f>
        <v>0</v>
      </c>
      <c r="AP836" s="54">
        <f>SUMIF(표4[잉크명],표5[[#This Row],[잉크]],표4[금])</f>
        <v>0</v>
      </c>
      <c r="AQ836" s="131">
        <f>SUMIF(표4[잉크명],표5[[#This Row],[잉크]],표4[금-3층])</f>
        <v>0</v>
      </c>
      <c r="AR836" s="131">
        <f>SUMIF(표4[잉크명],표5[[#This Row],[잉크]],표4[금-1층])</f>
        <v>0</v>
      </c>
      <c r="AS836" s="54">
        <f>SUMIF(표4[잉크명],표5[[#This Row],[잉크]],표4[토])</f>
        <v>0</v>
      </c>
      <c r="AT836" s="131">
        <f>SUMIF(표4[잉크명],표5[[#This Row],[잉크]],표4[토-3층])</f>
        <v>0</v>
      </c>
      <c r="AU836" s="131">
        <f>SUMIF(표4[잉크명],표5[[#This Row],[잉크]],표4[토-1층])</f>
        <v>0</v>
      </c>
      <c r="AV836" s="54">
        <f>SUMIF(표4[잉크명],표5[[#This Row],[잉크]],표4[일])</f>
        <v>0</v>
      </c>
      <c r="AW836" s="131">
        <f>SUMIF(표4[잉크명],표5[[#This Row],[잉크]],표4[일-3층])</f>
        <v>0</v>
      </c>
      <c r="AX836" s="131">
        <f>SUMIF(표4[잉크명],표5[[#This Row],[잉크]],표4[일-1층])</f>
        <v>0</v>
      </c>
      <c r="AY836" s="54">
        <f>SUMIF(표4[잉크명],표5[[#This Row],[잉크]],표4[차주 월])</f>
        <v>0</v>
      </c>
      <c r="AZ836" s="54">
        <f>SUM(표5[[#This Row],[월]:[차주 월]])</f>
        <v>0</v>
      </c>
    </row>
    <row r="837" spans="2:52" x14ac:dyDescent="0.3">
      <c r="B837" s="176" t="s">
        <v>2709</v>
      </c>
      <c r="C837" s="292" t="s">
        <v>2722</v>
      </c>
      <c r="D837" s="33" t="s">
        <v>2671</v>
      </c>
      <c r="E837" s="54">
        <f>COUNTIF(사출계획!$E$62:$F$110,표4[[#This Row],[제품명]])</f>
        <v>0</v>
      </c>
      <c r="F837" s="131">
        <f>COUNTIF(사출계획!$E$62:$F$87,표4[[#This Row],[제품명]])</f>
        <v>0</v>
      </c>
      <c r="G837" s="131">
        <f>COUNTIF(사출계획!$E$88:$F$110,표4[[#This Row],[제품명]])</f>
        <v>0</v>
      </c>
      <c r="H837" s="54">
        <f>COUNTIF(사출계획!$G$62:$H$110,표4[[#This Row],[제품명]])</f>
        <v>0</v>
      </c>
      <c r="I837" s="132">
        <f>COUNTIF(사출계획!$G$62:$H$87,표4[[#This Row],[제품명]])</f>
        <v>0</v>
      </c>
      <c r="J837" s="132">
        <f>COUNTIF(사출계획!$G$88:$H$110,표4[[#This Row],[제품명]])</f>
        <v>0</v>
      </c>
      <c r="K837" s="54">
        <f>COUNTIF(사출계획!$I$62:$J$110,표4[[#This Row],[제품명]])</f>
        <v>0</v>
      </c>
      <c r="L837" s="131">
        <f>COUNTIF(사출계획!$I$62:$J$87,표4[[#This Row],[제품명]])</f>
        <v>0</v>
      </c>
      <c r="M837" s="131">
        <f>COUNTIF(사출계획!$I$88:$J$110,표4[[#This Row],[제품명]])</f>
        <v>0</v>
      </c>
      <c r="N837" s="129">
        <f>COUNTIF(사출계획!$K$62:$L$110,표4[[#This Row],[제품명]])</f>
        <v>0</v>
      </c>
      <c r="O837" s="131">
        <f>COUNTIF(사출계획!$K$62:$L$87,표4[[#This Row],[제품명]])</f>
        <v>0</v>
      </c>
      <c r="P837" s="131">
        <f>COUNTIF(사출계획!$K$88:$L$110,표4[[#This Row],[제품명]])</f>
        <v>0</v>
      </c>
      <c r="Q837" s="130">
        <f>COUNTIF(사출계획!$M$62:$N$110,표4[[#This Row],[제품명]])</f>
        <v>0</v>
      </c>
      <c r="R837" s="131">
        <f>COUNTIF(사출계획!$M$62:$N$87,표4[[#This Row],[제품명]])</f>
        <v>0</v>
      </c>
      <c r="S837" s="131">
        <f>COUNTIF(사출계획!$M$88:$N$110,표4[[#This Row],[제품명]])</f>
        <v>0</v>
      </c>
      <c r="T837" s="54">
        <f>COUNTIF(사출계획!$O$62:$P$110,표4[[#This Row],[제품명]])</f>
        <v>0</v>
      </c>
      <c r="U837" s="131">
        <f>COUNTIF(사출계획!$O$62:$P$87,표4[[#This Row],[제품명]])</f>
        <v>0</v>
      </c>
      <c r="V837" s="131">
        <f>COUNTIF(사출계획!$O$88:$P$110,표4[[#This Row],[제품명]])</f>
        <v>0</v>
      </c>
      <c r="W837" s="54">
        <f>COUNTIF(사출계획!$Q$62:$R$110,표4[[#This Row],[제품명]])</f>
        <v>0</v>
      </c>
      <c r="X837" s="131">
        <f>COUNTIF(사출계획!$Q$62:$R$87,표4[[#This Row],[제품명]])</f>
        <v>0</v>
      </c>
      <c r="Y837" s="131">
        <f>COUNTIF(사출계획!$Q$88:$R$110,표4[[#This Row],[제품명]])</f>
        <v>0</v>
      </c>
      <c r="Z837" s="54">
        <f>COUNTIF(사출계획!$S$62:$T$110,표4[[#This Row],[제품명]])</f>
        <v>0</v>
      </c>
      <c r="AA837" s="131"/>
      <c r="AB837" s="126"/>
      <c r="AC837" s="362" t="s">
        <v>3587</v>
      </c>
      <c r="AD837" s="129">
        <f>SUMIF(표4[잉크명],표5[[#This Row],[잉크]],표4[월])</f>
        <v>0</v>
      </c>
      <c r="AE837" s="131">
        <f>SUMIF(표4[잉크명],표5[[#This Row],[잉크]],표4[월-3층])</f>
        <v>0</v>
      </c>
      <c r="AF837" s="131">
        <f>SUMIF(표4[잉크명],표5[[#This Row],[잉크]],표4[월-1층])</f>
        <v>0</v>
      </c>
      <c r="AG837" s="133">
        <f>SUMIF(표4[잉크명],표5[[#This Row],[잉크]],표4[화])</f>
        <v>0</v>
      </c>
      <c r="AH837" s="131">
        <f>SUMIF(표4[잉크명],표5[[#This Row],[잉크]],표4[화-3층])</f>
        <v>0</v>
      </c>
      <c r="AI837" s="131">
        <f>SUMIF(표4[잉크명],표5[[#This Row],[잉크]],표4[화-1층])</f>
        <v>0</v>
      </c>
      <c r="AJ837" s="130">
        <f>SUMIF(표4[잉크명],표5[[#This Row],[잉크]],표4[수])</f>
        <v>0</v>
      </c>
      <c r="AK837" s="131">
        <f>SUMIF(표4[잉크명],표5[[#This Row],[잉크]],표4[수-3층])</f>
        <v>0</v>
      </c>
      <c r="AL837" s="131">
        <f>SUMIF(표4[잉크명],표5[[#This Row],[잉크]],표4[수-1층])</f>
        <v>0</v>
      </c>
      <c r="AM837" s="54">
        <f>SUMIF(표4[잉크명],표5[[#This Row],[잉크]],표4[목])</f>
        <v>0</v>
      </c>
      <c r="AN837" s="131">
        <f>SUMIF(표4[잉크명],표5[[#This Row],[잉크]],표4[목-3층])</f>
        <v>0</v>
      </c>
      <c r="AO837" s="131">
        <f>SUMIF(표4[잉크명],표5[[#This Row],[잉크]],표4[목-1층])</f>
        <v>0</v>
      </c>
      <c r="AP837" s="54">
        <f>SUMIF(표4[잉크명],표5[[#This Row],[잉크]],표4[금])</f>
        <v>0</v>
      </c>
      <c r="AQ837" s="131">
        <f>SUMIF(표4[잉크명],표5[[#This Row],[잉크]],표4[금-3층])</f>
        <v>0</v>
      </c>
      <c r="AR837" s="131">
        <f>SUMIF(표4[잉크명],표5[[#This Row],[잉크]],표4[금-1층])</f>
        <v>0</v>
      </c>
      <c r="AS837" s="54">
        <f>SUMIF(표4[잉크명],표5[[#This Row],[잉크]],표4[토])</f>
        <v>0</v>
      </c>
      <c r="AT837" s="131">
        <f>SUMIF(표4[잉크명],표5[[#This Row],[잉크]],표4[토-3층])</f>
        <v>0</v>
      </c>
      <c r="AU837" s="131">
        <f>SUMIF(표4[잉크명],표5[[#This Row],[잉크]],표4[토-1층])</f>
        <v>0</v>
      </c>
      <c r="AV837" s="54">
        <f>SUMIF(표4[잉크명],표5[[#This Row],[잉크]],표4[일])</f>
        <v>0</v>
      </c>
      <c r="AW837" s="131">
        <f>SUMIF(표4[잉크명],표5[[#This Row],[잉크]],표4[일-3층])</f>
        <v>0</v>
      </c>
      <c r="AX837" s="131">
        <f>SUMIF(표4[잉크명],표5[[#This Row],[잉크]],표4[일-1층])</f>
        <v>0</v>
      </c>
      <c r="AY837" s="54">
        <f>SUMIF(표4[잉크명],표5[[#This Row],[잉크]],표4[차주 월])</f>
        <v>0</v>
      </c>
      <c r="AZ837" s="54">
        <f>SUM(표5[[#This Row],[월]:[차주 월]])</f>
        <v>0</v>
      </c>
    </row>
    <row r="838" spans="2:52" x14ac:dyDescent="0.3">
      <c r="B838" s="176" t="s">
        <v>2709</v>
      </c>
      <c r="C838" s="292" t="s">
        <v>2722</v>
      </c>
      <c r="D838" s="33" t="s">
        <v>2672</v>
      </c>
      <c r="E838" s="54">
        <f>COUNTIF(사출계획!$E$62:$F$110,표4[[#This Row],[제품명]])</f>
        <v>0</v>
      </c>
      <c r="F838" s="131">
        <f>COUNTIF(사출계획!$E$62:$F$87,표4[[#This Row],[제품명]])</f>
        <v>0</v>
      </c>
      <c r="G838" s="131">
        <f>COUNTIF(사출계획!$E$88:$F$110,표4[[#This Row],[제품명]])</f>
        <v>0</v>
      </c>
      <c r="H838" s="54">
        <f>COUNTIF(사출계획!$G$62:$H$110,표4[[#This Row],[제품명]])</f>
        <v>0</v>
      </c>
      <c r="I838" s="132">
        <f>COUNTIF(사출계획!$G$62:$H$87,표4[[#This Row],[제품명]])</f>
        <v>0</v>
      </c>
      <c r="J838" s="132">
        <f>COUNTIF(사출계획!$G$88:$H$110,표4[[#This Row],[제품명]])</f>
        <v>0</v>
      </c>
      <c r="K838" s="54">
        <f>COUNTIF(사출계획!$I$62:$J$110,표4[[#This Row],[제품명]])</f>
        <v>0</v>
      </c>
      <c r="L838" s="131">
        <f>COUNTIF(사출계획!$I$62:$J$87,표4[[#This Row],[제품명]])</f>
        <v>0</v>
      </c>
      <c r="M838" s="131">
        <f>COUNTIF(사출계획!$I$88:$J$110,표4[[#This Row],[제품명]])</f>
        <v>0</v>
      </c>
      <c r="N838" s="129">
        <f>COUNTIF(사출계획!$K$62:$L$110,표4[[#This Row],[제품명]])</f>
        <v>0</v>
      </c>
      <c r="O838" s="131">
        <f>COUNTIF(사출계획!$K$62:$L$87,표4[[#This Row],[제품명]])</f>
        <v>0</v>
      </c>
      <c r="P838" s="131">
        <f>COUNTIF(사출계획!$K$88:$L$110,표4[[#This Row],[제품명]])</f>
        <v>0</v>
      </c>
      <c r="Q838" s="130">
        <f>COUNTIF(사출계획!$M$62:$N$110,표4[[#This Row],[제품명]])</f>
        <v>0</v>
      </c>
      <c r="R838" s="131">
        <f>COUNTIF(사출계획!$M$62:$N$87,표4[[#This Row],[제품명]])</f>
        <v>0</v>
      </c>
      <c r="S838" s="131">
        <f>COUNTIF(사출계획!$M$88:$N$110,표4[[#This Row],[제품명]])</f>
        <v>0</v>
      </c>
      <c r="T838" s="54">
        <f>COUNTIF(사출계획!$O$62:$P$110,표4[[#This Row],[제품명]])</f>
        <v>0</v>
      </c>
      <c r="U838" s="131">
        <f>COUNTIF(사출계획!$O$62:$P$87,표4[[#This Row],[제품명]])</f>
        <v>0</v>
      </c>
      <c r="V838" s="131">
        <f>COUNTIF(사출계획!$O$88:$P$110,표4[[#This Row],[제품명]])</f>
        <v>0</v>
      </c>
      <c r="W838" s="54">
        <f>COUNTIF(사출계획!$Q$62:$R$110,표4[[#This Row],[제품명]])</f>
        <v>0</v>
      </c>
      <c r="X838" s="131">
        <f>COUNTIF(사출계획!$Q$62:$R$87,표4[[#This Row],[제품명]])</f>
        <v>0</v>
      </c>
      <c r="Y838" s="131">
        <f>COUNTIF(사출계획!$Q$88:$R$110,표4[[#This Row],[제품명]])</f>
        <v>0</v>
      </c>
      <c r="Z838" s="54">
        <f>COUNTIF(사출계획!$S$62:$T$110,표4[[#This Row],[제품명]])</f>
        <v>0</v>
      </c>
      <c r="AA838" s="131"/>
      <c r="AB838" s="126"/>
      <c r="AC838" s="365" t="s">
        <v>3602</v>
      </c>
      <c r="AD838" s="129">
        <f>SUMIF(표4[잉크명],표5[[#This Row],[잉크]],표4[월])</f>
        <v>0</v>
      </c>
      <c r="AE838" s="131">
        <f>SUMIF(표4[잉크명],표5[[#This Row],[잉크]],표4[월-3층])</f>
        <v>0</v>
      </c>
      <c r="AF838" s="131">
        <f>SUMIF(표4[잉크명],표5[[#This Row],[잉크]],표4[월-1층])</f>
        <v>0</v>
      </c>
      <c r="AG838" s="133">
        <f>SUMIF(표4[잉크명],표5[[#This Row],[잉크]],표4[화])</f>
        <v>0</v>
      </c>
      <c r="AH838" s="131">
        <f>SUMIF(표4[잉크명],표5[[#This Row],[잉크]],표4[화-3층])</f>
        <v>0</v>
      </c>
      <c r="AI838" s="131">
        <f>SUMIF(표4[잉크명],표5[[#This Row],[잉크]],표4[화-1층])</f>
        <v>0</v>
      </c>
      <c r="AJ838" s="130">
        <f>SUMIF(표4[잉크명],표5[[#This Row],[잉크]],표4[수])</f>
        <v>0</v>
      </c>
      <c r="AK838" s="131">
        <f>SUMIF(표4[잉크명],표5[[#This Row],[잉크]],표4[수-3층])</f>
        <v>0</v>
      </c>
      <c r="AL838" s="131">
        <f>SUMIF(표4[잉크명],표5[[#This Row],[잉크]],표4[수-1층])</f>
        <v>0</v>
      </c>
      <c r="AM838" s="54">
        <f>SUMIF(표4[잉크명],표5[[#This Row],[잉크]],표4[목])</f>
        <v>0</v>
      </c>
      <c r="AN838" s="131">
        <f>SUMIF(표4[잉크명],표5[[#This Row],[잉크]],표4[목-3층])</f>
        <v>0</v>
      </c>
      <c r="AO838" s="131">
        <f>SUMIF(표4[잉크명],표5[[#This Row],[잉크]],표4[목-1층])</f>
        <v>0</v>
      </c>
      <c r="AP838" s="54">
        <f>SUMIF(표4[잉크명],표5[[#This Row],[잉크]],표4[금])</f>
        <v>0</v>
      </c>
      <c r="AQ838" s="131">
        <f>SUMIF(표4[잉크명],표5[[#This Row],[잉크]],표4[금-3층])</f>
        <v>0</v>
      </c>
      <c r="AR838" s="131">
        <f>SUMIF(표4[잉크명],표5[[#This Row],[잉크]],표4[금-1층])</f>
        <v>0</v>
      </c>
      <c r="AS838" s="54">
        <f>SUMIF(표4[잉크명],표5[[#This Row],[잉크]],표4[토])</f>
        <v>0</v>
      </c>
      <c r="AT838" s="131">
        <f>SUMIF(표4[잉크명],표5[[#This Row],[잉크]],표4[토-3층])</f>
        <v>0</v>
      </c>
      <c r="AU838" s="131">
        <f>SUMIF(표4[잉크명],표5[[#This Row],[잉크]],표4[토-1층])</f>
        <v>0</v>
      </c>
      <c r="AV838" s="54">
        <f>SUMIF(표4[잉크명],표5[[#This Row],[잉크]],표4[일])</f>
        <v>0</v>
      </c>
      <c r="AW838" s="131">
        <f>SUMIF(표4[잉크명],표5[[#This Row],[잉크]],표4[일-3층])</f>
        <v>0</v>
      </c>
      <c r="AX838" s="131">
        <f>SUMIF(표4[잉크명],표5[[#This Row],[잉크]],표4[일-1층])</f>
        <v>0</v>
      </c>
      <c r="AY838" s="54">
        <f>SUMIF(표4[잉크명],표5[[#This Row],[잉크]],표4[차주 월])</f>
        <v>0</v>
      </c>
      <c r="AZ838" s="54">
        <f>SUM(표5[[#This Row],[월]:[차주 월]])</f>
        <v>0</v>
      </c>
    </row>
    <row r="839" spans="2:52" x14ac:dyDescent="0.3">
      <c r="B839" s="177" t="s">
        <v>2709</v>
      </c>
      <c r="C839" s="292" t="s">
        <v>2722</v>
      </c>
      <c r="D839" s="280" t="s">
        <v>2673</v>
      </c>
      <c r="E839" s="54">
        <f>COUNTIF(사출계획!$E$62:$F$110,표4[[#This Row],[제품명]])</f>
        <v>0</v>
      </c>
      <c r="F839" s="131">
        <f>COUNTIF(사출계획!$E$62:$F$87,표4[[#This Row],[제품명]])</f>
        <v>0</v>
      </c>
      <c r="G839" s="131">
        <f>COUNTIF(사출계획!$E$88:$F$110,표4[[#This Row],[제품명]])</f>
        <v>0</v>
      </c>
      <c r="H839" s="54">
        <f>COUNTIF(사출계획!$G$62:$H$110,표4[[#This Row],[제품명]])</f>
        <v>0</v>
      </c>
      <c r="I839" s="132">
        <f>COUNTIF(사출계획!$G$62:$H$87,표4[[#This Row],[제품명]])</f>
        <v>0</v>
      </c>
      <c r="J839" s="132">
        <f>COUNTIF(사출계획!$G$88:$H$110,표4[[#This Row],[제품명]])</f>
        <v>0</v>
      </c>
      <c r="K839" s="54">
        <f>COUNTIF(사출계획!$I$62:$J$110,표4[[#This Row],[제품명]])</f>
        <v>0</v>
      </c>
      <c r="L839" s="131">
        <f>COUNTIF(사출계획!$I$62:$J$87,표4[[#This Row],[제품명]])</f>
        <v>0</v>
      </c>
      <c r="M839" s="131">
        <f>COUNTIF(사출계획!$I$88:$J$110,표4[[#This Row],[제품명]])</f>
        <v>0</v>
      </c>
      <c r="N839" s="129">
        <f>COUNTIF(사출계획!$K$62:$L$110,표4[[#This Row],[제품명]])</f>
        <v>0</v>
      </c>
      <c r="O839" s="131">
        <f>COUNTIF(사출계획!$K$62:$L$87,표4[[#This Row],[제품명]])</f>
        <v>0</v>
      </c>
      <c r="P839" s="131">
        <f>COUNTIF(사출계획!$K$88:$L$110,표4[[#This Row],[제품명]])</f>
        <v>0</v>
      </c>
      <c r="Q839" s="130">
        <f>COUNTIF(사출계획!$M$62:$N$110,표4[[#This Row],[제품명]])</f>
        <v>0</v>
      </c>
      <c r="R839" s="131">
        <f>COUNTIF(사출계획!$M$62:$N$87,표4[[#This Row],[제품명]])</f>
        <v>0</v>
      </c>
      <c r="S839" s="131">
        <f>COUNTIF(사출계획!$M$88:$N$110,표4[[#This Row],[제품명]])</f>
        <v>0</v>
      </c>
      <c r="T839" s="54">
        <f>COUNTIF(사출계획!$O$62:$P$110,표4[[#This Row],[제품명]])</f>
        <v>0</v>
      </c>
      <c r="U839" s="131">
        <f>COUNTIF(사출계획!$O$62:$P$87,표4[[#This Row],[제품명]])</f>
        <v>0</v>
      </c>
      <c r="V839" s="131">
        <f>COUNTIF(사출계획!$O$88:$P$110,표4[[#This Row],[제품명]])</f>
        <v>0</v>
      </c>
      <c r="W839" s="54">
        <f>COUNTIF(사출계획!$Q$62:$R$110,표4[[#This Row],[제품명]])</f>
        <v>0</v>
      </c>
      <c r="X839" s="131">
        <f>COUNTIF(사출계획!$Q$62:$R$87,표4[[#This Row],[제품명]])</f>
        <v>0</v>
      </c>
      <c r="Y839" s="131">
        <f>COUNTIF(사출계획!$Q$88:$R$110,표4[[#This Row],[제품명]])</f>
        <v>0</v>
      </c>
      <c r="Z839" s="54">
        <f>COUNTIF(사출계획!$S$62:$T$110,표4[[#This Row],[제품명]])</f>
        <v>0</v>
      </c>
      <c r="AA839" s="131"/>
      <c r="AB839" s="126"/>
      <c r="AC839" s="365" t="s">
        <v>3603</v>
      </c>
      <c r="AD839" s="129">
        <f>SUMIF(표4[잉크명],표5[[#This Row],[잉크]],표4[월])</f>
        <v>0</v>
      </c>
      <c r="AE839" s="131">
        <f>SUMIF(표4[잉크명],표5[[#This Row],[잉크]],표4[월-3층])</f>
        <v>0</v>
      </c>
      <c r="AF839" s="131">
        <f>SUMIF(표4[잉크명],표5[[#This Row],[잉크]],표4[월-1층])</f>
        <v>0</v>
      </c>
      <c r="AG839" s="133">
        <f>SUMIF(표4[잉크명],표5[[#This Row],[잉크]],표4[화])</f>
        <v>0</v>
      </c>
      <c r="AH839" s="131">
        <f>SUMIF(표4[잉크명],표5[[#This Row],[잉크]],표4[화-3층])</f>
        <v>0</v>
      </c>
      <c r="AI839" s="131">
        <f>SUMIF(표4[잉크명],표5[[#This Row],[잉크]],표4[화-1층])</f>
        <v>0</v>
      </c>
      <c r="AJ839" s="130">
        <f>SUMIF(표4[잉크명],표5[[#This Row],[잉크]],표4[수])</f>
        <v>0</v>
      </c>
      <c r="AK839" s="131">
        <f>SUMIF(표4[잉크명],표5[[#This Row],[잉크]],표4[수-3층])</f>
        <v>0</v>
      </c>
      <c r="AL839" s="131">
        <f>SUMIF(표4[잉크명],표5[[#This Row],[잉크]],표4[수-1층])</f>
        <v>0</v>
      </c>
      <c r="AM839" s="54">
        <f>SUMIF(표4[잉크명],표5[[#This Row],[잉크]],표4[목])</f>
        <v>0</v>
      </c>
      <c r="AN839" s="131">
        <f>SUMIF(표4[잉크명],표5[[#This Row],[잉크]],표4[목-3층])</f>
        <v>0</v>
      </c>
      <c r="AO839" s="131">
        <f>SUMIF(표4[잉크명],표5[[#This Row],[잉크]],표4[목-1층])</f>
        <v>0</v>
      </c>
      <c r="AP839" s="54">
        <f>SUMIF(표4[잉크명],표5[[#This Row],[잉크]],표4[금])</f>
        <v>0</v>
      </c>
      <c r="AQ839" s="131">
        <f>SUMIF(표4[잉크명],표5[[#This Row],[잉크]],표4[금-3층])</f>
        <v>0</v>
      </c>
      <c r="AR839" s="131">
        <f>SUMIF(표4[잉크명],표5[[#This Row],[잉크]],표4[금-1층])</f>
        <v>0</v>
      </c>
      <c r="AS839" s="54">
        <f>SUMIF(표4[잉크명],표5[[#This Row],[잉크]],표4[토])</f>
        <v>0</v>
      </c>
      <c r="AT839" s="131">
        <f>SUMIF(표4[잉크명],표5[[#This Row],[잉크]],표4[토-3층])</f>
        <v>0</v>
      </c>
      <c r="AU839" s="131">
        <f>SUMIF(표4[잉크명],표5[[#This Row],[잉크]],표4[토-1층])</f>
        <v>0</v>
      </c>
      <c r="AV839" s="54">
        <f>SUMIF(표4[잉크명],표5[[#This Row],[잉크]],표4[일])</f>
        <v>0</v>
      </c>
      <c r="AW839" s="131">
        <f>SUMIF(표4[잉크명],표5[[#This Row],[잉크]],표4[일-3층])</f>
        <v>0</v>
      </c>
      <c r="AX839" s="131">
        <f>SUMIF(표4[잉크명],표5[[#This Row],[잉크]],표4[일-1층])</f>
        <v>0</v>
      </c>
      <c r="AY839" s="54">
        <f>SUMIF(표4[잉크명],표5[[#This Row],[잉크]],표4[차주 월])</f>
        <v>0</v>
      </c>
      <c r="AZ839" s="54">
        <f>SUM(표5[[#This Row],[월]:[차주 월]])</f>
        <v>0</v>
      </c>
    </row>
    <row r="840" spans="2:52" x14ac:dyDescent="0.3">
      <c r="B840" s="176" t="s">
        <v>2710</v>
      </c>
      <c r="C840" s="292" t="s">
        <v>2722</v>
      </c>
      <c r="D840" s="281" t="s">
        <v>2679</v>
      </c>
      <c r="E840" s="34">
        <f>COUNTIF(사출계획!$E$62:$F$110,표4[[#This Row],[제품명]])</f>
        <v>0</v>
      </c>
      <c r="F840" s="126">
        <f>COUNTIF(사출계획!$E$62:$F$87,표4[[#This Row],[제품명]])</f>
        <v>0</v>
      </c>
      <c r="G840" s="126">
        <f>COUNTIF(사출계획!$E$88:$F$110,표4[[#This Row],[제품명]])</f>
        <v>0</v>
      </c>
      <c r="H840" s="34">
        <f>COUNTIF(사출계획!$G$62:$H$110,표4[[#This Row],[제품명]])</f>
        <v>0</v>
      </c>
      <c r="I840" s="128">
        <f>COUNTIF(사출계획!$G$62:$H$87,표4[[#This Row],[제품명]])</f>
        <v>0</v>
      </c>
      <c r="J840" s="128">
        <f>COUNTIF(사출계획!$G$88:$H$110,표4[[#This Row],[제품명]])</f>
        <v>0</v>
      </c>
      <c r="K840" s="34">
        <f>COUNTIF(사출계획!$I$62:$J$110,표4[[#This Row],[제품명]])</f>
        <v>0</v>
      </c>
      <c r="L840" s="126">
        <f>COUNTIF(사출계획!$I$62:$J$87,표4[[#This Row],[제품명]])</f>
        <v>0</v>
      </c>
      <c r="M840" s="126">
        <f>COUNTIF(사출계획!$I$88:$J$110,표4[[#This Row],[제품명]])</f>
        <v>0</v>
      </c>
      <c r="N840" s="129">
        <f>COUNTIF(사출계획!$K$62:$L$110,표4[[#This Row],[제품명]])</f>
        <v>0</v>
      </c>
      <c r="O840" s="126">
        <f>COUNTIF(사출계획!$K$62:$L$87,표4[[#This Row],[제품명]])</f>
        <v>0</v>
      </c>
      <c r="P840" s="126">
        <f>COUNTIF(사출계획!$K$88:$L$110,표4[[#This Row],[제품명]])</f>
        <v>0</v>
      </c>
      <c r="Q840" s="130">
        <f>COUNTIF(사출계획!$M$62:$N$110,표4[[#This Row],[제품명]])</f>
        <v>0</v>
      </c>
      <c r="R840" s="126">
        <f>COUNTIF(사출계획!$M$62:$N$87,표4[[#This Row],[제품명]])</f>
        <v>0</v>
      </c>
      <c r="S840" s="126">
        <f>COUNTIF(사출계획!$M$88:$N$110,표4[[#This Row],[제품명]])</f>
        <v>0</v>
      </c>
      <c r="T840" s="34">
        <f>COUNTIF(사출계획!$O$62:$P$110,표4[[#This Row],[제품명]])</f>
        <v>0</v>
      </c>
      <c r="U840" s="126">
        <f>COUNTIF(사출계획!$O$62:$P$87,표4[[#This Row],[제품명]])</f>
        <v>0</v>
      </c>
      <c r="V840" s="126">
        <f>COUNTIF(사출계획!$O$88:$P$110,표4[[#This Row],[제품명]])</f>
        <v>0</v>
      </c>
      <c r="W840" s="34">
        <f>COUNTIF(사출계획!$Q$62:$R$110,표4[[#This Row],[제품명]])</f>
        <v>0</v>
      </c>
      <c r="X840" s="126">
        <f>COUNTIF(사출계획!$Q$62:$R$87,표4[[#This Row],[제품명]])</f>
        <v>0</v>
      </c>
      <c r="Y840" s="126">
        <f>COUNTIF(사출계획!$Q$88:$R$110,표4[[#This Row],[제품명]])</f>
        <v>0</v>
      </c>
      <c r="Z840" s="34">
        <f>COUNTIF(사출계획!$S$62:$T$110,표4[[#This Row],[제품명]])</f>
        <v>0</v>
      </c>
      <c r="AA840" s="126"/>
      <c r="AB840" s="126"/>
      <c r="AC840" s="365" t="s">
        <v>3604</v>
      </c>
      <c r="AD840" s="129">
        <f>SUMIF(표4[잉크명],표5[[#This Row],[잉크]],표4[월])</f>
        <v>0</v>
      </c>
      <c r="AE840" s="131">
        <f>SUMIF(표4[잉크명],표5[[#This Row],[잉크]],표4[월-3층])</f>
        <v>0</v>
      </c>
      <c r="AF840" s="131">
        <f>SUMIF(표4[잉크명],표5[[#This Row],[잉크]],표4[월-1층])</f>
        <v>0</v>
      </c>
      <c r="AG840" s="133">
        <f>SUMIF(표4[잉크명],표5[[#This Row],[잉크]],표4[화])</f>
        <v>0</v>
      </c>
      <c r="AH840" s="131">
        <f>SUMIF(표4[잉크명],표5[[#This Row],[잉크]],표4[화-3층])</f>
        <v>0</v>
      </c>
      <c r="AI840" s="131">
        <f>SUMIF(표4[잉크명],표5[[#This Row],[잉크]],표4[화-1층])</f>
        <v>0</v>
      </c>
      <c r="AJ840" s="130">
        <f>SUMIF(표4[잉크명],표5[[#This Row],[잉크]],표4[수])</f>
        <v>0</v>
      </c>
      <c r="AK840" s="131">
        <f>SUMIF(표4[잉크명],표5[[#This Row],[잉크]],표4[수-3층])</f>
        <v>0</v>
      </c>
      <c r="AL840" s="131">
        <f>SUMIF(표4[잉크명],표5[[#This Row],[잉크]],표4[수-1층])</f>
        <v>0</v>
      </c>
      <c r="AM840" s="54">
        <f>SUMIF(표4[잉크명],표5[[#This Row],[잉크]],표4[목])</f>
        <v>0</v>
      </c>
      <c r="AN840" s="131">
        <f>SUMIF(표4[잉크명],표5[[#This Row],[잉크]],표4[목-3층])</f>
        <v>0</v>
      </c>
      <c r="AO840" s="131">
        <f>SUMIF(표4[잉크명],표5[[#This Row],[잉크]],표4[목-1층])</f>
        <v>0</v>
      </c>
      <c r="AP840" s="54">
        <f>SUMIF(표4[잉크명],표5[[#This Row],[잉크]],표4[금])</f>
        <v>0</v>
      </c>
      <c r="AQ840" s="131">
        <f>SUMIF(표4[잉크명],표5[[#This Row],[잉크]],표4[금-3층])</f>
        <v>0</v>
      </c>
      <c r="AR840" s="131">
        <f>SUMIF(표4[잉크명],표5[[#This Row],[잉크]],표4[금-1층])</f>
        <v>0</v>
      </c>
      <c r="AS840" s="54">
        <f>SUMIF(표4[잉크명],표5[[#This Row],[잉크]],표4[토])</f>
        <v>0</v>
      </c>
      <c r="AT840" s="131">
        <f>SUMIF(표4[잉크명],표5[[#This Row],[잉크]],표4[토-3층])</f>
        <v>0</v>
      </c>
      <c r="AU840" s="131">
        <f>SUMIF(표4[잉크명],표5[[#This Row],[잉크]],표4[토-1층])</f>
        <v>0</v>
      </c>
      <c r="AV840" s="54">
        <f>SUMIF(표4[잉크명],표5[[#This Row],[잉크]],표4[일])</f>
        <v>0</v>
      </c>
      <c r="AW840" s="131">
        <f>SUMIF(표4[잉크명],표5[[#This Row],[잉크]],표4[일-3층])</f>
        <v>0</v>
      </c>
      <c r="AX840" s="131">
        <f>SUMIF(표4[잉크명],표5[[#This Row],[잉크]],표4[일-1층])</f>
        <v>0</v>
      </c>
      <c r="AY840" s="54">
        <f>SUMIF(표4[잉크명],표5[[#This Row],[잉크]],표4[차주 월])</f>
        <v>0</v>
      </c>
      <c r="AZ840" s="54">
        <f>SUM(표5[[#This Row],[월]:[차주 월]])</f>
        <v>0</v>
      </c>
    </row>
    <row r="841" spans="2:52" x14ac:dyDescent="0.3">
      <c r="B841" s="176" t="s">
        <v>2711</v>
      </c>
      <c r="C841" s="292" t="s">
        <v>2722</v>
      </c>
      <c r="D841" s="33" t="s">
        <v>3766</v>
      </c>
      <c r="E841" s="34">
        <f>COUNTIF(사출계획!$E$62:$F$110,표4[[#This Row],[제품명]])</f>
        <v>0</v>
      </c>
      <c r="F841" s="126">
        <f>COUNTIF(사출계획!$E$62:$F$87,표4[[#This Row],[제품명]])</f>
        <v>0</v>
      </c>
      <c r="G841" s="126">
        <f>COUNTIF(사출계획!$E$88:$F$110,표4[[#This Row],[제품명]])</f>
        <v>0</v>
      </c>
      <c r="H841" s="34">
        <f>COUNTIF(사출계획!$G$62:$H$110,표4[[#This Row],[제품명]])</f>
        <v>0</v>
      </c>
      <c r="I841" s="128">
        <f>COUNTIF(사출계획!$G$62:$H$87,표4[[#This Row],[제품명]])</f>
        <v>0</v>
      </c>
      <c r="J841" s="128">
        <f>COUNTIF(사출계획!$G$88:$H$110,표4[[#This Row],[제품명]])</f>
        <v>0</v>
      </c>
      <c r="K841" s="34">
        <f>COUNTIF(사출계획!$I$62:$J$110,표4[[#This Row],[제품명]])</f>
        <v>0</v>
      </c>
      <c r="L841" s="126">
        <f>COUNTIF(사출계획!$I$62:$J$87,표4[[#This Row],[제품명]])</f>
        <v>0</v>
      </c>
      <c r="M841" s="126">
        <f>COUNTIF(사출계획!$I$88:$J$110,표4[[#This Row],[제품명]])</f>
        <v>0</v>
      </c>
      <c r="N841" s="129">
        <f>COUNTIF(사출계획!$K$62:$L$110,표4[[#This Row],[제품명]])</f>
        <v>0</v>
      </c>
      <c r="O841" s="126">
        <f>COUNTIF(사출계획!$K$62:$L$87,표4[[#This Row],[제품명]])</f>
        <v>0</v>
      </c>
      <c r="P841" s="126">
        <f>COUNTIF(사출계획!$K$88:$L$110,표4[[#This Row],[제품명]])</f>
        <v>0</v>
      </c>
      <c r="Q841" s="130">
        <f>COUNTIF(사출계획!$M$62:$N$110,표4[[#This Row],[제품명]])</f>
        <v>0</v>
      </c>
      <c r="R841" s="126">
        <f>COUNTIF(사출계획!$M$62:$N$87,표4[[#This Row],[제품명]])</f>
        <v>0</v>
      </c>
      <c r="S841" s="126">
        <f>COUNTIF(사출계획!$M$88:$N$110,표4[[#This Row],[제품명]])</f>
        <v>0</v>
      </c>
      <c r="T841" s="34">
        <f>COUNTIF(사출계획!$O$62:$P$110,표4[[#This Row],[제품명]])</f>
        <v>0</v>
      </c>
      <c r="U841" s="126">
        <f>COUNTIF(사출계획!$O$62:$P$87,표4[[#This Row],[제품명]])</f>
        <v>0</v>
      </c>
      <c r="V841" s="126">
        <f>COUNTIF(사출계획!$O$88:$P$110,표4[[#This Row],[제품명]])</f>
        <v>0</v>
      </c>
      <c r="W841" s="34">
        <f>COUNTIF(사출계획!$Q$62:$R$110,표4[[#This Row],[제품명]])</f>
        <v>0</v>
      </c>
      <c r="X841" s="126">
        <f>COUNTIF(사출계획!$Q$62:$R$87,표4[[#This Row],[제품명]])</f>
        <v>0</v>
      </c>
      <c r="Y841" s="126">
        <f>COUNTIF(사출계획!$Q$88:$R$110,표4[[#This Row],[제품명]])</f>
        <v>0</v>
      </c>
      <c r="Z841" s="34">
        <f>COUNTIF(사출계획!$S$62:$T$110,표4[[#This Row],[제품명]])</f>
        <v>0</v>
      </c>
      <c r="AA841" s="126"/>
      <c r="AB841" s="126"/>
      <c r="AC841" s="365" t="s">
        <v>3611</v>
      </c>
      <c r="AD841" s="129">
        <f>SUMIF(표4[잉크명],표5[[#This Row],[잉크]],표4[월])</f>
        <v>1</v>
      </c>
      <c r="AE841" s="131">
        <f>SUMIF(표4[잉크명],표5[[#This Row],[잉크]],표4[월-3층])</f>
        <v>0</v>
      </c>
      <c r="AF841" s="131">
        <f>SUMIF(표4[잉크명],표5[[#This Row],[잉크]],표4[월-1층])</f>
        <v>1</v>
      </c>
      <c r="AG841" s="133">
        <f>SUMIF(표4[잉크명],표5[[#This Row],[잉크]],표4[화])</f>
        <v>1</v>
      </c>
      <c r="AH841" s="131">
        <f>SUMIF(표4[잉크명],표5[[#This Row],[잉크]],표4[화-3층])</f>
        <v>0</v>
      </c>
      <c r="AI841" s="131">
        <f>SUMIF(표4[잉크명],표5[[#This Row],[잉크]],표4[화-1층])</f>
        <v>1</v>
      </c>
      <c r="AJ841" s="130">
        <f>SUMIF(표4[잉크명],표5[[#This Row],[잉크]],표4[수])</f>
        <v>0</v>
      </c>
      <c r="AK841" s="131">
        <f>SUMIF(표4[잉크명],표5[[#This Row],[잉크]],표4[수-3층])</f>
        <v>0</v>
      </c>
      <c r="AL841" s="131">
        <f>SUMIF(표4[잉크명],표5[[#This Row],[잉크]],표4[수-1층])</f>
        <v>0</v>
      </c>
      <c r="AM841" s="54">
        <f>SUMIF(표4[잉크명],표5[[#This Row],[잉크]],표4[목])</f>
        <v>0</v>
      </c>
      <c r="AN841" s="131">
        <f>SUMIF(표4[잉크명],표5[[#This Row],[잉크]],표4[목-3층])</f>
        <v>0</v>
      </c>
      <c r="AO841" s="131">
        <f>SUMIF(표4[잉크명],표5[[#This Row],[잉크]],표4[목-1층])</f>
        <v>0</v>
      </c>
      <c r="AP841" s="54">
        <f>SUMIF(표4[잉크명],표5[[#This Row],[잉크]],표4[금])</f>
        <v>0</v>
      </c>
      <c r="AQ841" s="131">
        <f>SUMIF(표4[잉크명],표5[[#This Row],[잉크]],표4[금-3층])</f>
        <v>0</v>
      </c>
      <c r="AR841" s="131">
        <f>SUMIF(표4[잉크명],표5[[#This Row],[잉크]],표4[금-1층])</f>
        <v>0</v>
      </c>
      <c r="AS841" s="54">
        <f>SUMIF(표4[잉크명],표5[[#This Row],[잉크]],표4[토])</f>
        <v>0</v>
      </c>
      <c r="AT841" s="131">
        <f>SUMIF(표4[잉크명],표5[[#This Row],[잉크]],표4[토-3층])</f>
        <v>0</v>
      </c>
      <c r="AU841" s="131">
        <f>SUMIF(표4[잉크명],표5[[#This Row],[잉크]],표4[토-1층])</f>
        <v>0</v>
      </c>
      <c r="AV841" s="54">
        <f>SUMIF(표4[잉크명],표5[[#This Row],[잉크]],표4[일])</f>
        <v>0</v>
      </c>
      <c r="AW841" s="131">
        <f>SUMIF(표4[잉크명],표5[[#This Row],[잉크]],표4[일-3층])</f>
        <v>0</v>
      </c>
      <c r="AX841" s="131">
        <f>SUMIF(표4[잉크명],표5[[#This Row],[잉크]],표4[일-1층])</f>
        <v>0</v>
      </c>
      <c r="AY841" s="54">
        <f>SUMIF(표4[잉크명],표5[[#This Row],[잉크]],표4[차주 월])</f>
        <v>0</v>
      </c>
      <c r="AZ841" s="54">
        <f>SUM(표5[[#This Row],[월]:[차주 월]])</f>
        <v>4</v>
      </c>
    </row>
    <row r="842" spans="2:52" x14ac:dyDescent="0.3">
      <c r="B842" s="177" t="s">
        <v>2710</v>
      </c>
      <c r="C842" s="292" t="s">
        <v>2722</v>
      </c>
      <c r="D842" s="281" t="s">
        <v>3767</v>
      </c>
      <c r="E842" s="54">
        <f>COUNTIF(사출계획!$E$62:$F$110,표4[[#This Row],[제품명]])</f>
        <v>0</v>
      </c>
      <c r="F842" s="131">
        <f>COUNTIF(사출계획!$E$62:$F$87,표4[[#This Row],[제품명]])</f>
        <v>0</v>
      </c>
      <c r="G842" s="131">
        <f>COUNTIF(사출계획!$E$88:$F$110,표4[[#This Row],[제품명]])</f>
        <v>0</v>
      </c>
      <c r="H842" s="54">
        <f>COUNTIF(사출계획!$G$62:$H$110,표4[[#This Row],[제품명]])</f>
        <v>0</v>
      </c>
      <c r="I842" s="132">
        <f>COUNTIF(사출계획!$G$62:$H$87,표4[[#This Row],[제품명]])</f>
        <v>0</v>
      </c>
      <c r="J842" s="132">
        <f>COUNTIF(사출계획!$G$88:$H$110,표4[[#This Row],[제품명]])</f>
        <v>0</v>
      </c>
      <c r="K842" s="54">
        <f>COUNTIF(사출계획!$I$62:$J$110,표4[[#This Row],[제품명]])</f>
        <v>0</v>
      </c>
      <c r="L842" s="131">
        <f>COUNTIF(사출계획!$I$62:$J$87,표4[[#This Row],[제품명]])</f>
        <v>0</v>
      </c>
      <c r="M842" s="131">
        <f>COUNTIF(사출계획!$I$88:$J$110,표4[[#This Row],[제품명]])</f>
        <v>0</v>
      </c>
      <c r="N842" s="129">
        <f>COUNTIF(사출계획!$K$62:$L$110,표4[[#This Row],[제품명]])</f>
        <v>0</v>
      </c>
      <c r="O842" s="131">
        <f>COUNTIF(사출계획!$K$62:$L$87,표4[[#This Row],[제품명]])</f>
        <v>0</v>
      </c>
      <c r="P842" s="131">
        <f>COUNTIF(사출계획!$K$88:$L$110,표4[[#This Row],[제품명]])</f>
        <v>0</v>
      </c>
      <c r="Q842" s="130">
        <f>COUNTIF(사출계획!$M$62:$N$110,표4[[#This Row],[제품명]])</f>
        <v>0</v>
      </c>
      <c r="R842" s="131">
        <f>COUNTIF(사출계획!$M$62:$N$87,표4[[#This Row],[제품명]])</f>
        <v>0</v>
      </c>
      <c r="S842" s="131">
        <f>COUNTIF(사출계획!$M$88:$N$110,표4[[#This Row],[제품명]])</f>
        <v>0</v>
      </c>
      <c r="T842" s="54">
        <f>COUNTIF(사출계획!$O$62:$P$110,표4[[#This Row],[제품명]])</f>
        <v>0</v>
      </c>
      <c r="U842" s="131">
        <f>COUNTIF(사출계획!$O$62:$P$87,표4[[#This Row],[제품명]])</f>
        <v>0</v>
      </c>
      <c r="V842" s="131">
        <f>COUNTIF(사출계획!$O$88:$P$110,표4[[#This Row],[제품명]])</f>
        <v>0</v>
      </c>
      <c r="W842" s="54">
        <f>COUNTIF(사출계획!$Q$62:$R$110,표4[[#This Row],[제품명]])</f>
        <v>0</v>
      </c>
      <c r="X842" s="131">
        <f>COUNTIF(사출계획!$Q$62:$R$87,표4[[#This Row],[제품명]])</f>
        <v>0</v>
      </c>
      <c r="Y842" s="131">
        <f>COUNTIF(사출계획!$Q$88:$R$110,표4[[#This Row],[제품명]])</f>
        <v>0</v>
      </c>
      <c r="Z842" s="54">
        <f>COUNTIF(사출계획!$S$62:$T$110,표4[[#This Row],[제품명]])</f>
        <v>0</v>
      </c>
      <c r="AA842" s="131"/>
      <c r="AB842" s="126"/>
      <c r="AC842" s="366" t="s">
        <v>3627</v>
      </c>
      <c r="AD842" s="129">
        <f>SUMIF(표4[잉크명],표5[[#This Row],[잉크]],표4[월])</f>
        <v>0</v>
      </c>
      <c r="AE842" s="131">
        <f>SUMIF(표4[잉크명],표5[[#This Row],[잉크]],표4[월-3층])</f>
        <v>0</v>
      </c>
      <c r="AF842" s="131">
        <f>SUMIF(표4[잉크명],표5[[#This Row],[잉크]],표4[월-1층])</f>
        <v>0</v>
      </c>
      <c r="AG842" s="133">
        <f>SUMIF(표4[잉크명],표5[[#This Row],[잉크]],표4[화])</f>
        <v>0</v>
      </c>
      <c r="AH842" s="131">
        <f>SUMIF(표4[잉크명],표5[[#This Row],[잉크]],표4[화-3층])</f>
        <v>0</v>
      </c>
      <c r="AI842" s="131">
        <f>SUMIF(표4[잉크명],표5[[#This Row],[잉크]],표4[화-1층])</f>
        <v>0</v>
      </c>
      <c r="AJ842" s="130">
        <f>SUMIF(표4[잉크명],표5[[#This Row],[잉크]],표4[수])</f>
        <v>0</v>
      </c>
      <c r="AK842" s="131">
        <f>SUMIF(표4[잉크명],표5[[#This Row],[잉크]],표4[수-3층])</f>
        <v>0</v>
      </c>
      <c r="AL842" s="131">
        <f>SUMIF(표4[잉크명],표5[[#This Row],[잉크]],표4[수-1층])</f>
        <v>0</v>
      </c>
      <c r="AM842" s="54">
        <f>SUMIF(표4[잉크명],표5[[#This Row],[잉크]],표4[목])</f>
        <v>0</v>
      </c>
      <c r="AN842" s="131">
        <f>SUMIF(표4[잉크명],표5[[#This Row],[잉크]],표4[목-3층])</f>
        <v>0</v>
      </c>
      <c r="AO842" s="131">
        <f>SUMIF(표4[잉크명],표5[[#This Row],[잉크]],표4[목-1층])</f>
        <v>0</v>
      </c>
      <c r="AP842" s="54">
        <f>SUMIF(표4[잉크명],표5[[#This Row],[잉크]],표4[금])</f>
        <v>0</v>
      </c>
      <c r="AQ842" s="131">
        <f>SUMIF(표4[잉크명],표5[[#This Row],[잉크]],표4[금-3층])</f>
        <v>0</v>
      </c>
      <c r="AR842" s="131">
        <f>SUMIF(표4[잉크명],표5[[#This Row],[잉크]],표4[금-1층])</f>
        <v>0</v>
      </c>
      <c r="AS842" s="54">
        <f>SUMIF(표4[잉크명],표5[[#This Row],[잉크]],표4[토])</f>
        <v>0</v>
      </c>
      <c r="AT842" s="131">
        <f>SUMIF(표4[잉크명],표5[[#This Row],[잉크]],표4[토-3층])</f>
        <v>0</v>
      </c>
      <c r="AU842" s="131">
        <f>SUMIF(표4[잉크명],표5[[#This Row],[잉크]],표4[토-1층])</f>
        <v>0</v>
      </c>
      <c r="AV842" s="54">
        <f>SUMIF(표4[잉크명],표5[[#This Row],[잉크]],표4[일])</f>
        <v>0</v>
      </c>
      <c r="AW842" s="131">
        <f>SUMIF(표4[잉크명],표5[[#This Row],[잉크]],표4[일-3층])</f>
        <v>0</v>
      </c>
      <c r="AX842" s="131">
        <f>SUMIF(표4[잉크명],표5[[#This Row],[잉크]],표4[일-1층])</f>
        <v>0</v>
      </c>
      <c r="AY842" s="54">
        <f>SUMIF(표4[잉크명],표5[[#This Row],[잉크]],표4[차주 월])</f>
        <v>0</v>
      </c>
      <c r="AZ842" s="54">
        <f>SUM(표5[[#This Row],[월]:[차주 월]])</f>
        <v>0</v>
      </c>
    </row>
    <row r="843" spans="2:52" x14ac:dyDescent="0.3">
      <c r="B843" s="282" t="s">
        <v>2723</v>
      </c>
      <c r="C843" s="285"/>
      <c r="D843" s="282" t="s">
        <v>4093</v>
      </c>
      <c r="E843" s="54">
        <f>COUNTIF(사출계획!$E$62:$F$110,표4[[#This Row],[제품명]])</f>
        <v>0</v>
      </c>
      <c r="F843" s="131">
        <f>COUNTIF(사출계획!$E$62:$F$87,표4[[#This Row],[제품명]])</f>
        <v>0</v>
      </c>
      <c r="G843" s="131">
        <f>COUNTIF(사출계획!$E$88:$F$110,표4[[#This Row],[제품명]])</f>
        <v>0</v>
      </c>
      <c r="H843" s="54">
        <f>COUNTIF(사출계획!$G$62:$H$110,표4[[#This Row],[제품명]])</f>
        <v>0</v>
      </c>
      <c r="I843" s="132">
        <f>COUNTIF(사출계획!$G$62:$H$87,표4[[#This Row],[제품명]])</f>
        <v>0</v>
      </c>
      <c r="J843" s="132">
        <f>COUNTIF(사출계획!$G$88:$H$110,표4[[#This Row],[제품명]])</f>
        <v>0</v>
      </c>
      <c r="K843" s="54">
        <f>COUNTIF(사출계획!$I$62:$J$110,표4[[#This Row],[제품명]])</f>
        <v>0</v>
      </c>
      <c r="L843" s="131">
        <f>COUNTIF(사출계획!$I$62:$J$87,표4[[#This Row],[제품명]])</f>
        <v>0</v>
      </c>
      <c r="M843" s="131">
        <f>COUNTIF(사출계획!$I$88:$J$110,표4[[#This Row],[제품명]])</f>
        <v>0</v>
      </c>
      <c r="N843" s="129">
        <f>COUNTIF(사출계획!$K$62:$L$110,표4[[#This Row],[제품명]])</f>
        <v>0</v>
      </c>
      <c r="O843" s="131">
        <f>COUNTIF(사출계획!$K$62:$L$87,표4[[#This Row],[제품명]])</f>
        <v>0</v>
      </c>
      <c r="P843" s="131">
        <f>COUNTIF(사출계획!$K$88:$L$110,표4[[#This Row],[제품명]])</f>
        <v>0</v>
      </c>
      <c r="Q843" s="130">
        <f>COUNTIF(사출계획!$M$62:$N$110,표4[[#This Row],[제품명]])</f>
        <v>0</v>
      </c>
      <c r="R843" s="131">
        <f>COUNTIF(사출계획!$M$62:$N$87,표4[[#This Row],[제품명]])</f>
        <v>0</v>
      </c>
      <c r="S843" s="131">
        <f>COUNTIF(사출계획!$M$88:$N$110,표4[[#This Row],[제품명]])</f>
        <v>0</v>
      </c>
      <c r="T843" s="54">
        <f>COUNTIF(사출계획!$O$62:$P$110,표4[[#This Row],[제품명]])</f>
        <v>0</v>
      </c>
      <c r="U843" s="131">
        <f>COUNTIF(사출계획!$O$62:$P$87,표4[[#This Row],[제품명]])</f>
        <v>0</v>
      </c>
      <c r="V843" s="131">
        <f>COUNTIF(사출계획!$O$88:$P$110,표4[[#This Row],[제품명]])</f>
        <v>0</v>
      </c>
      <c r="W843" s="54">
        <f>COUNTIF(사출계획!$Q$62:$R$110,표4[[#This Row],[제품명]])</f>
        <v>0</v>
      </c>
      <c r="X843" s="131">
        <f>COUNTIF(사출계획!$Q$62:$R$87,표4[[#This Row],[제품명]])</f>
        <v>0</v>
      </c>
      <c r="Y843" s="131">
        <f>COUNTIF(사출계획!$Q$88:$R$110,표4[[#This Row],[제품명]])</f>
        <v>0</v>
      </c>
      <c r="Z843" s="54">
        <f>COUNTIF(사출계획!$S$62:$T$110,표4[[#This Row],[제품명]])</f>
        <v>0</v>
      </c>
      <c r="AA843" s="131"/>
      <c r="AB843" s="126"/>
      <c r="AC843" s="368" t="s">
        <v>3626</v>
      </c>
      <c r="AD843" s="129">
        <f>SUMIF(표4[잉크명],표5[[#This Row],[잉크]],표4[월])</f>
        <v>0</v>
      </c>
      <c r="AE843" s="131">
        <f>SUMIF(표4[잉크명],표5[[#This Row],[잉크]],표4[월-3층])</f>
        <v>0</v>
      </c>
      <c r="AF843" s="131">
        <f>SUMIF(표4[잉크명],표5[[#This Row],[잉크]],표4[월-1층])</f>
        <v>0</v>
      </c>
      <c r="AG843" s="133">
        <f>SUMIF(표4[잉크명],표5[[#This Row],[잉크]],표4[화])</f>
        <v>0</v>
      </c>
      <c r="AH843" s="131">
        <f>SUMIF(표4[잉크명],표5[[#This Row],[잉크]],표4[화-3층])</f>
        <v>0</v>
      </c>
      <c r="AI843" s="131">
        <f>SUMIF(표4[잉크명],표5[[#This Row],[잉크]],표4[화-1층])</f>
        <v>0</v>
      </c>
      <c r="AJ843" s="130">
        <f>SUMIF(표4[잉크명],표5[[#This Row],[잉크]],표4[수])</f>
        <v>0</v>
      </c>
      <c r="AK843" s="131">
        <f>SUMIF(표4[잉크명],표5[[#This Row],[잉크]],표4[수-3층])</f>
        <v>0</v>
      </c>
      <c r="AL843" s="131">
        <f>SUMIF(표4[잉크명],표5[[#This Row],[잉크]],표4[수-1층])</f>
        <v>0</v>
      </c>
      <c r="AM843" s="54">
        <f>SUMIF(표4[잉크명],표5[[#This Row],[잉크]],표4[목])</f>
        <v>0</v>
      </c>
      <c r="AN843" s="131">
        <f>SUMIF(표4[잉크명],표5[[#This Row],[잉크]],표4[목-3층])</f>
        <v>0</v>
      </c>
      <c r="AO843" s="131">
        <f>SUMIF(표4[잉크명],표5[[#This Row],[잉크]],표4[목-1층])</f>
        <v>0</v>
      </c>
      <c r="AP843" s="54">
        <f>SUMIF(표4[잉크명],표5[[#This Row],[잉크]],표4[금])</f>
        <v>0</v>
      </c>
      <c r="AQ843" s="131">
        <f>SUMIF(표4[잉크명],표5[[#This Row],[잉크]],표4[금-3층])</f>
        <v>0</v>
      </c>
      <c r="AR843" s="131">
        <f>SUMIF(표4[잉크명],표5[[#This Row],[잉크]],표4[금-1층])</f>
        <v>0</v>
      </c>
      <c r="AS843" s="54">
        <f>SUMIF(표4[잉크명],표5[[#This Row],[잉크]],표4[토])</f>
        <v>0</v>
      </c>
      <c r="AT843" s="131">
        <f>SUMIF(표4[잉크명],표5[[#This Row],[잉크]],표4[토-3층])</f>
        <v>0</v>
      </c>
      <c r="AU843" s="131">
        <f>SUMIF(표4[잉크명],표5[[#This Row],[잉크]],표4[토-1층])</f>
        <v>0</v>
      </c>
      <c r="AV843" s="54">
        <f>SUMIF(표4[잉크명],표5[[#This Row],[잉크]],표4[일])</f>
        <v>0</v>
      </c>
      <c r="AW843" s="131">
        <f>SUMIF(표4[잉크명],표5[[#This Row],[잉크]],표4[일-3층])</f>
        <v>0</v>
      </c>
      <c r="AX843" s="131">
        <f>SUMIF(표4[잉크명],표5[[#This Row],[잉크]],표4[일-1층])</f>
        <v>0</v>
      </c>
      <c r="AY843" s="54">
        <f>SUMIF(표4[잉크명],표5[[#This Row],[잉크]],표4[차주 월])</f>
        <v>0</v>
      </c>
      <c r="AZ843" s="54">
        <f>SUM(표5[[#This Row],[월]:[차주 월]])</f>
        <v>0</v>
      </c>
    </row>
    <row r="844" spans="2:52" x14ac:dyDescent="0.3">
      <c r="B844" s="282" t="s">
        <v>2723</v>
      </c>
      <c r="C844" s="285"/>
      <c r="D844" s="282" t="s">
        <v>2725</v>
      </c>
      <c r="E844" s="54">
        <f>COUNTIF(사출계획!$E$62:$F$110,표4[[#This Row],[제품명]])</f>
        <v>0</v>
      </c>
      <c r="F844" s="131">
        <f>COUNTIF(사출계획!$E$62:$F$87,표4[[#This Row],[제품명]])</f>
        <v>0</v>
      </c>
      <c r="G844" s="131">
        <f>COUNTIF(사출계획!$E$88:$F$110,표4[[#This Row],[제품명]])</f>
        <v>0</v>
      </c>
      <c r="H844" s="54">
        <f>COUNTIF(사출계획!$G$62:$H$110,표4[[#This Row],[제품명]])</f>
        <v>0</v>
      </c>
      <c r="I844" s="132">
        <f>COUNTIF(사출계획!$G$62:$H$87,표4[[#This Row],[제품명]])</f>
        <v>0</v>
      </c>
      <c r="J844" s="132">
        <f>COUNTIF(사출계획!$G$88:$H$110,표4[[#This Row],[제품명]])</f>
        <v>0</v>
      </c>
      <c r="K844" s="54">
        <f>COUNTIF(사출계획!$I$62:$J$110,표4[[#This Row],[제품명]])</f>
        <v>0</v>
      </c>
      <c r="L844" s="131">
        <f>COUNTIF(사출계획!$I$62:$J$87,표4[[#This Row],[제품명]])</f>
        <v>0</v>
      </c>
      <c r="M844" s="131">
        <f>COUNTIF(사출계획!$I$88:$J$110,표4[[#This Row],[제품명]])</f>
        <v>0</v>
      </c>
      <c r="N844" s="129">
        <f>COUNTIF(사출계획!$K$62:$L$110,표4[[#This Row],[제품명]])</f>
        <v>0</v>
      </c>
      <c r="O844" s="131">
        <f>COUNTIF(사출계획!$K$62:$L$87,표4[[#This Row],[제품명]])</f>
        <v>0</v>
      </c>
      <c r="P844" s="131">
        <f>COUNTIF(사출계획!$K$88:$L$110,표4[[#This Row],[제품명]])</f>
        <v>0</v>
      </c>
      <c r="Q844" s="130">
        <f>COUNTIF(사출계획!$M$62:$N$110,표4[[#This Row],[제품명]])</f>
        <v>0</v>
      </c>
      <c r="R844" s="131">
        <f>COUNTIF(사출계획!$M$62:$N$87,표4[[#This Row],[제품명]])</f>
        <v>0</v>
      </c>
      <c r="S844" s="131">
        <f>COUNTIF(사출계획!$M$88:$N$110,표4[[#This Row],[제품명]])</f>
        <v>0</v>
      </c>
      <c r="T844" s="54">
        <f>COUNTIF(사출계획!$O$62:$P$110,표4[[#This Row],[제품명]])</f>
        <v>0</v>
      </c>
      <c r="U844" s="131">
        <f>COUNTIF(사출계획!$O$62:$P$87,표4[[#This Row],[제품명]])</f>
        <v>0</v>
      </c>
      <c r="V844" s="131">
        <f>COUNTIF(사출계획!$O$88:$P$110,표4[[#This Row],[제품명]])</f>
        <v>0</v>
      </c>
      <c r="W844" s="54">
        <f>COUNTIF(사출계획!$Q$62:$R$110,표4[[#This Row],[제품명]])</f>
        <v>0</v>
      </c>
      <c r="X844" s="131">
        <f>COUNTIF(사출계획!$Q$62:$R$87,표4[[#This Row],[제품명]])</f>
        <v>0</v>
      </c>
      <c r="Y844" s="131">
        <f>COUNTIF(사출계획!$Q$88:$R$110,표4[[#This Row],[제품명]])</f>
        <v>0</v>
      </c>
      <c r="Z844" s="54">
        <f>COUNTIF(사출계획!$S$62:$T$110,표4[[#This Row],[제품명]])</f>
        <v>0</v>
      </c>
      <c r="AA844" s="131"/>
      <c r="AB844" s="126"/>
      <c r="AC844" s="369" t="s">
        <v>3631</v>
      </c>
      <c r="AD844" s="129">
        <f>SUMIF(표4[잉크명],표5[[#This Row],[잉크]],표4[월])</f>
        <v>0</v>
      </c>
      <c r="AE844" s="131">
        <f>SUMIF(표4[잉크명],표5[[#This Row],[잉크]],표4[월-3층])</f>
        <v>0</v>
      </c>
      <c r="AF844" s="131">
        <f>SUMIF(표4[잉크명],표5[[#This Row],[잉크]],표4[월-1층])</f>
        <v>0</v>
      </c>
      <c r="AG844" s="133">
        <f>SUMIF(표4[잉크명],표5[[#This Row],[잉크]],표4[화])</f>
        <v>0</v>
      </c>
      <c r="AH844" s="131">
        <f>SUMIF(표4[잉크명],표5[[#This Row],[잉크]],표4[화-3층])</f>
        <v>0</v>
      </c>
      <c r="AI844" s="131">
        <f>SUMIF(표4[잉크명],표5[[#This Row],[잉크]],표4[화-1층])</f>
        <v>0</v>
      </c>
      <c r="AJ844" s="130">
        <f>SUMIF(표4[잉크명],표5[[#This Row],[잉크]],표4[수])</f>
        <v>0</v>
      </c>
      <c r="AK844" s="131">
        <f>SUMIF(표4[잉크명],표5[[#This Row],[잉크]],표4[수-3층])</f>
        <v>0</v>
      </c>
      <c r="AL844" s="131">
        <f>SUMIF(표4[잉크명],표5[[#This Row],[잉크]],표4[수-1층])</f>
        <v>0</v>
      </c>
      <c r="AM844" s="54">
        <f>SUMIF(표4[잉크명],표5[[#This Row],[잉크]],표4[목])</f>
        <v>0</v>
      </c>
      <c r="AN844" s="131">
        <f>SUMIF(표4[잉크명],표5[[#This Row],[잉크]],표4[목-3층])</f>
        <v>0</v>
      </c>
      <c r="AO844" s="131">
        <f>SUMIF(표4[잉크명],표5[[#This Row],[잉크]],표4[목-1층])</f>
        <v>0</v>
      </c>
      <c r="AP844" s="54">
        <f>SUMIF(표4[잉크명],표5[[#This Row],[잉크]],표4[금])</f>
        <v>0</v>
      </c>
      <c r="AQ844" s="131">
        <f>SUMIF(표4[잉크명],표5[[#This Row],[잉크]],표4[금-3층])</f>
        <v>0</v>
      </c>
      <c r="AR844" s="131">
        <f>SUMIF(표4[잉크명],표5[[#This Row],[잉크]],표4[금-1층])</f>
        <v>0</v>
      </c>
      <c r="AS844" s="54">
        <f>SUMIF(표4[잉크명],표5[[#This Row],[잉크]],표4[토])</f>
        <v>0</v>
      </c>
      <c r="AT844" s="131">
        <f>SUMIF(표4[잉크명],표5[[#This Row],[잉크]],표4[토-3층])</f>
        <v>0</v>
      </c>
      <c r="AU844" s="131">
        <f>SUMIF(표4[잉크명],표5[[#This Row],[잉크]],표4[토-1층])</f>
        <v>0</v>
      </c>
      <c r="AV844" s="54">
        <f>SUMIF(표4[잉크명],표5[[#This Row],[잉크]],표4[일])</f>
        <v>0</v>
      </c>
      <c r="AW844" s="131">
        <f>SUMIF(표4[잉크명],표5[[#This Row],[잉크]],표4[일-3층])</f>
        <v>0</v>
      </c>
      <c r="AX844" s="131">
        <f>SUMIF(표4[잉크명],표5[[#This Row],[잉크]],표4[일-1층])</f>
        <v>0</v>
      </c>
      <c r="AY844" s="54">
        <f>SUMIF(표4[잉크명],표5[[#This Row],[잉크]],표4[차주 월])</f>
        <v>0</v>
      </c>
      <c r="AZ844" s="54">
        <f>SUM(표5[[#This Row],[월]:[차주 월]])</f>
        <v>0</v>
      </c>
    </row>
    <row r="845" spans="2:52" x14ac:dyDescent="0.3">
      <c r="B845" s="294" t="s">
        <v>4545</v>
      </c>
      <c r="C845" s="292" t="s">
        <v>2722</v>
      </c>
      <c r="D845" s="294" t="s">
        <v>2747</v>
      </c>
      <c r="E845" s="54">
        <f>COUNTIF(사출계획!$E$62:$F$110,표4[[#This Row],[제품명]])</f>
        <v>0</v>
      </c>
      <c r="F845" s="131">
        <f>COUNTIF(사출계획!$E$62:$F$87,표4[[#This Row],[제품명]])</f>
        <v>0</v>
      </c>
      <c r="G845" s="131">
        <f>COUNTIF(사출계획!$E$88:$F$110,표4[[#This Row],[제품명]])</f>
        <v>0</v>
      </c>
      <c r="H845" s="54">
        <f>COUNTIF(사출계획!$G$62:$H$110,표4[[#This Row],[제품명]])</f>
        <v>0</v>
      </c>
      <c r="I845" s="132">
        <f>COUNTIF(사출계획!$G$62:$H$87,표4[[#This Row],[제품명]])</f>
        <v>0</v>
      </c>
      <c r="J845" s="132">
        <f>COUNTIF(사출계획!$G$88:$H$110,표4[[#This Row],[제품명]])</f>
        <v>0</v>
      </c>
      <c r="K845" s="54">
        <f>COUNTIF(사출계획!$I$62:$J$110,표4[[#This Row],[제품명]])</f>
        <v>0</v>
      </c>
      <c r="L845" s="131">
        <f>COUNTIF(사출계획!$I$62:$J$87,표4[[#This Row],[제품명]])</f>
        <v>0</v>
      </c>
      <c r="M845" s="131">
        <f>COUNTIF(사출계획!$I$88:$J$110,표4[[#This Row],[제품명]])</f>
        <v>0</v>
      </c>
      <c r="N845" s="129">
        <f>COUNTIF(사출계획!$K$62:$L$110,표4[[#This Row],[제품명]])</f>
        <v>0</v>
      </c>
      <c r="O845" s="131">
        <f>COUNTIF(사출계획!$K$62:$L$87,표4[[#This Row],[제품명]])</f>
        <v>0</v>
      </c>
      <c r="P845" s="131">
        <f>COUNTIF(사출계획!$K$88:$L$110,표4[[#This Row],[제품명]])</f>
        <v>0</v>
      </c>
      <c r="Q845" s="130">
        <f>COUNTIF(사출계획!$M$62:$N$110,표4[[#This Row],[제품명]])</f>
        <v>0</v>
      </c>
      <c r="R845" s="131">
        <f>COUNTIF(사출계획!$M$62:$N$87,표4[[#This Row],[제품명]])</f>
        <v>0</v>
      </c>
      <c r="S845" s="131">
        <f>COUNTIF(사출계획!$M$88:$N$110,표4[[#This Row],[제품명]])</f>
        <v>0</v>
      </c>
      <c r="T845" s="54">
        <f>COUNTIF(사출계획!$O$62:$P$110,표4[[#This Row],[제품명]])</f>
        <v>0</v>
      </c>
      <c r="U845" s="131">
        <f>COUNTIF(사출계획!$O$62:$P$87,표4[[#This Row],[제품명]])</f>
        <v>0</v>
      </c>
      <c r="V845" s="131">
        <f>COUNTIF(사출계획!$O$88:$P$110,표4[[#This Row],[제품명]])</f>
        <v>0</v>
      </c>
      <c r="W845" s="54">
        <f>COUNTIF(사출계획!$Q$62:$R$110,표4[[#This Row],[제품명]])</f>
        <v>0</v>
      </c>
      <c r="X845" s="131">
        <f>COUNTIF(사출계획!$Q$62:$R$87,표4[[#This Row],[제품명]])</f>
        <v>0</v>
      </c>
      <c r="Y845" s="131">
        <f>COUNTIF(사출계획!$Q$88:$R$110,표4[[#This Row],[제품명]])</f>
        <v>0</v>
      </c>
      <c r="Z845" s="54">
        <f>COUNTIF(사출계획!$S$62:$T$110,표4[[#This Row],[제품명]])</f>
        <v>0</v>
      </c>
      <c r="AA845" s="131"/>
      <c r="AB845" s="126"/>
      <c r="AC845" s="371" t="s">
        <v>3649</v>
      </c>
      <c r="AD845" s="129">
        <f>SUMIF(표4[잉크명],표5[[#This Row],[잉크]],표4[월])</f>
        <v>0</v>
      </c>
      <c r="AE845" s="131">
        <f>SUMIF(표4[잉크명],표5[[#This Row],[잉크]],표4[월-3층])</f>
        <v>0</v>
      </c>
      <c r="AF845" s="131">
        <f>SUMIF(표4[잉크명],표5[[#This Row],[잉크]],표4[월-1층])</f>
        <v>0</v>
      </c>
      <c r="AG845" s="133">
        <f>SUMIF(표4[잉크명],표5[[#This Row],[잉크]],표4[화])</f>
        <v>0</v>
      </c>
      <c r="AH845" s="131">
        <f>SUMIF(표4[잉크명],표5[[#This Row],[잉크]],표4[화-3층])</f>
        <v>0</v>
      </c>
      <c r="AI845" s="131">
        <f>SUMIF(표4[잉크명],표5[[#This Row],[잉크]],표4[화-1층])</f>
        <v>0</v>
      </c>
      <c r="AJ845" s="130">
        <f>SUMIF(표4[잉크명],표5[[#This Row],[잉크]],표4[수])</f>
        <v>0</v>
      </c>
      <c r="AK845" s="131">
        <f>SUMIF(표4[잉크명],표5[[#This Row],[잉크]],표4[수-3층])</f>
        <v>0</v>
      </c>
      <c r="AL845" s="131">
        <f>SUMIF(표4[잉크명],표5[[#This Row],[잉크]],표4[수-1층])</f>
        <v>0</v>
      </c>
      <c r="AM845" s="54">
        <f>SUMIF(표4[잉크명],표5[[#This Row],[잉크]],표4[목])</f>
        <v>0</v>
      </c>
      <c r="AN845" s="131">
        <f>SUMIF(표4[잉크명],표5[[#This Row],[잉크]],표4[목-3층])</f>
        <v>0</v>
      </c>
      <c r="AO845" s="131">
        <f>SUMIF(표4[잉크명],표5[[#This Row],[잉크]],표4[목-1층])</f>
        <v>0</v>
      </c>
      <c r="AP845" s="54">
        <f>SUMIF(표4[잉크명],표5[[#This Row],[잉크]],표4[금])</f>
        <v>0</v>
      </c>
      <c r="AQ845" s="131">
        <f>SUMIF(표4[잉크명],표5[[#This Row],[잉크]],표4[금-3층])</f>
        <v>0</v>
      </c>
      <c r="AR845" s="131">
        <f>SUMIF(표4[잉크명],표5[[#This Row],[잉크]],표4[금-1층])</f>
        <v>0</v>
      </c>
      <c r="AS845" s="54">
        <f>SUMIF(표4[잉크명],표5[[#This Row],[잉크]],표4[토])</f>
        <v>0</v>
      </c>
      <c r="AT845" s="131">
        <f>SUMIF(표4[잉크명],표5[[#This Row],[잉크]],표4[토-3층])</f>
        <v>0</v>
      </c>
      <c r="AU845" s="131">
        <f>SUMIF(표4[잉크명],표5[[#This Row],[잉크]],표4[토-1층])</f>
        <v>0</v>
      </c>
      <c r="AV845" s="54">
        <f>SUMIF(표4[잉크명],표5[[#This Row],[잉크]],표4[일])</f>
        <v>0</v>
      </c>
      <c r="AW845" s="131">
        <f>SUMIF(표4[잉크명],표5[[#This Row],[잉크]],표4[일-3층])</f>
        <v>0</v>
      </c>
      <c r="AX845" s="131">
        <f>SUMIF(표4[잉크명],표5[[#This Row],[잉크]],표4[일-1층])</f>
        <v>0</v>
      </c>
      <c r="AY845" s="54">
        <f>SUMIF(표4[잉크명],표5[[#This Row],[잉크]],표4[차주 월])</f>
        <v>0</v>
      </c>
      <c r="AZ845" s="54">
        <f>SUM(표5[[#This Row],[월]:[차주 월]])</f>
        <v>0</v>
      </c>
    </row>
    <row r="846" spans="2:52" x14ac:dyDescent="0.3">
      <c r="B846" s="294" t="s">
        <v>4546</v>
      </c>
      <c r="C846" s="292" t="s">
        <v>2722</v>
      </c>
      <c r="D846" s="294" t="s">
        <v>2748</v>
      </c>
      <c r="E846" s="54">
        <f>COUNTIF(사출계획!$E$62:$F$110,표4[[#This Row],[제품명]])</f>
        <v>0</v>
      </c>
      <c r="F846" s="131">
        <f>COUNTIF(사출계획!$E$62:$F$87,표4[[#This Row],[제품명]])</f>
        <v>0</v>
      </c>
      <c r="G846" s="131">
        <f>COUNTIF(사출계획!$E$88:$F$110,표4[[#This Row],[제품명]])</f>
        <v>0</v>
      </c>
      <c r="H846" s="54">
        <f>COUNTIF(사출계획!$G$62:$H$110,표4[[#This Row],[제품명]])</f>
        <v>0</v>
      </c>
      <c r="I846" s="132">
        <f>COUNTIF(사출계획!$G$62:$H$87,표4[[#This Row],[제품명]])</f>
        <v>0</v>
      </c>
      <c r="J846" s="132">
        <f>COUNTIF(사출계획!$G$88:$H$110,표4[[#This Row],[제품명]])</f>
        <v>0</v>
      </c>
      <c r="K846" s="54">
        <f>COUNTIF(사출계획!$I$62:$J$110,표4[[#This Row],[제품명]])</f>
        <v>0</v>
      </c>
      <c r="L846" s="131">
        <f>COUNTIF(사출계획!$I$62:$J$87,표4[[#This Row],[제품명]])</f>
        <v>0</v>
      </c>
      <c r="M846" s="131">
        <f>COUNTIF(사출계획!$I$88:$J$110,표4[[#This Row],[제품명]])</f>
        <v>0</v>
      </c>
      <c r="N846" s="129">
        <f>COUNTIF(사출계획!$K$62:$L$110,표4[[#This Row],[제품명]])</f>
        <v>0</v>
      </c>
      <c r="O846" s="131">
        <f>COUNTIF(사출계획!$K$62:$L$87,표4[[#This Row],[제품명]])</f>
        <v>0</v>
      </c>
      <c r="P846" s="131">
        <f>COUNTIF(사출계획!$K$88:$L$110,표4[[#This Row],[제품명]])</f>
        <v>0</v>
      </c>
      <c r="Q846" s="130">
        <f>COUNTIF(사출계획!$M$62:$N$110,표4[[#This Row],[제품명]])</f>
        <v>0</v>
      </c>
      <c r="R846" s="131">
        <f>COUNTIF(사출계획!$M$62:$N$87,표4[[#This Row],[제품명]])</f>
        <v>0</v>
      </c>
      <c r="S846" s="131">
        <f>COUNTIF(사출계획!$M$88:$N$110,표4[[#This Row],[제품명]])</f>
        <v>0</v>
      </c>
      <c r="T846" s="54">
        <f>COUNTIF(사출계획!$O$62:$P$110,표4[[#This Row],[제품명]])</f>
        <v>0</v>
      </c>
      <c r="U846" s="131">
        <f>COUNTIF(사출계획!$O$62:$P$87,표4[[#This Row],[제품명]])</f>
        <v>0</v>
      </c>
      <c r="V846" s="131">
        <f>COUNTIF(사출계획!$O$88:$P$110,표4[[#This Row],[제품명]])</f>
        <v>0</v>
      </c>
      <c r="W846" s="54">
        <f>COUNTIF(사출계획!$Q$62:$R$110,표4[[#This Row],[제품명]])</f>
        <v>0</v>
      </c>
      <c r="X846" s="131">
        <f>COUNTIF(사출계획!$Q$62:$R$87,표4[[#This Row],[제품명]])</f>
        <v>0</v>
      </c>
      <c r="Y846" s="131">
        <f>COUNTIF(사출계획!$Q$88:$R$110,표4[[#This Row],[제품명]])</f>
        <v>0</v>
      </c>
      <c r="Z846" s="54">
        <f>COUNTIF(사출계획!$S$62:$T$110,표4[[#This Row],[제품명]])</f>
        <v>0</v>
      </c>
      <c r="AA846" s="131"/>
      <c r="AB846" s="126"/>
      <c r="AC846" s="371" t="s">
        <v>3652</v>
      </c>
      <c r="AD846" s="129">
        <f>SUMIF(표4[잉크명],표5[[#This Row],[잉크]],표4[월])</f>
        <v>0</v>
      </c>
      <c r="AE846" s="131">
        <f>SUMIF(표4[잉크명],표5[[#This Row],[잉크]],표4[월-3층])</f>
        <v>0</v>
      </c>
      <c r="AF846" s="131">
        <f>SUMIF(표4[잉크명],표5[[#This Row],[잉크]],표4[월-1층])</f>
        <v>0</v>
      </c>
      <c r="AG846" s="133">
        <f>SUMIF(표4[잉크명],표5[[#This Row],[잉크]],표4[화])</f>
        <v>0</v>
      </c>
      <c r="AH846" s="131">
        <f>SUMIF(표4[잉크명],표5[[#This Row],[잉크]],표4[화-3층])</f>
        <v>0</v>
      </c>
      <c r="AI846" s="131">
        <f>SUMIF(표4[잉크명],표5[[#This Row],[잉크]],표4[화-1층])</f>
        <v>0</v>
      </c>
      <c r="AJ846" s="130">
        <f>SUMIF(표4[잉크명],표5[[#This Row],[잉크]],표4[수])</f>
        <v>0</v>
      </c>
      <c r="AK846" s="131">
        <f>SUMIF(표4[잉크명],표5[[#This Row],[잉크]],표4[수-3층])</f>
        <v>0</v>
      </c>
      <c r="AL846" s="131">
        <f>SUMIF(표4[잉크명],표5[[#This Row],[잉크]],표4[수-1층])</f>
        <v>0</v>
      </c>
      <c r="AM846" s="54">
        <f>SUMIF(표4[잉크명],표5[[#This Row],[잉크]],표4[목])</f>
        <v>0</v>
      </c>
      <c r="AN846" s="131">
        <f>SUMIF(표4[잉크명],표5[[#This Row],[잉크]],표4[목-3층])</f>
        <v>0</v>
      </c>
      <c r="AO846" s="131">
        <f>SUMIF(표4[잉크명],표5[[#This Row],[잉크]],표4[목-1층])</f>
        <v>0</v>
      </c>
      <c r="AP846" s="54">
        <f>SUMIF(표4[잉크명],표5[[#This Row],[잉크]],표4[금])</f>
        <v>0</v>
      </c>
      <c r="AQ846" s="131">
        <f>SUMIF(표4[잉크명],표5[[#This Row],[잉크]],표4[금-3층])</f>
        <v>0</v>
      </c>
      <c r="AR846" s="131">
        <f>SUMIF(표4[잉크명],표5[[#This Row],[잉크]],표4[금-1층])</f>
        <v>0</v>
      </c>
      <c r="AS846" s="54">
        <f>SUMIF(표4[잉크명],표5[[#This Row],[잉크]],표4[토])</f>
        <v>0</v>
      </c>
      <c r="AT846" s="131">
        <f>SUMIF(표4[잉크명],표5[[#This Row],[잉크]],표4[토-3층])</f>
        <v>0</v>
      </c>
      <c r="AU846" s="131">
        <f>SUMIF(표4[잉크명],표5[[#This Row],[잉크]],표4[토-1층])</f>
        <v>0</v>
      </c>
      <c r="AV846" s="54">
        <f>SUMIF(표4[잉크명],표5[[#This Row],[잉크]],표4[일])</f>
        <v>0</v>
      </c>
      <c r="AW846" s="131">
        <f>SUMIF(표4[잉크명],표5[[#This Row],[잉크]],표4[일-3층])</f>
        <v>0</v>
      </c>
      <c r="AX846" s="131">
        <f>SUMIF(표4[잉크명],표5[[#This Row],[잉크]],표4[일-1층])</f>
        <v>0</v>
      </c>
      <c r="AY846" s="54">
        <f>SUMIF(표4[잉크명],표5[[#This Row],[잉크]],표4[차주 월])</f>
        <v>0</v>
      </c>
      <c r="AZ846" s="54">
        <f>SUM(표5[[#This Row],[월]:[차주 월]])</f>
        <v>0</v>
      </c>
    </row>
    <row r="847" spans="2:52" x14ac:dyDescent="0.3">
      <c r="B847" s="295" t="s">
        <v>2753</v>
      </c>
      <c r="C847" s="285"/>
      <c r="D847" s="295" t="s">
        <v>4050</v>
      </c>
      <c r="E847" s="54">
        <f>COUNTIF(사출계획!$E$62:$F$110,표4[[#This Row],[제품명]])</f>
        <v>0</v>
      </c>
      <c r="F847" s="131">
        <f>COUNTIF(사출계획!$E$62:$F$87,표4[[#This Row],[제품명]])</f>
        <v>0</v>
      </c>
      <c r="G847" s="131">
        <f>COUNTIF(사출계획!$E$88:$F$110,표4[[#This Row],[제품명]])</f>
        <v>0</v>
      </c>
      <c r="H847" s="54">
        <f>COUNTIF(사출계획!$G$62:$H$110,표4[[#This Row],[제품명]])</f>
        <v>0</v>
      </c>
      <c r="I847" s="132">
        <f>COUNTIF(사출계획!$G$62:$H$87,표4[[#This Row],[제품명]])</f>
        <v>0</v>
      </c>
      <c r="J847" s="132">
        <f>COUNTIF(사출계획!$G$88:$H$110,표4[[#This Row],[제품명]])</f>
        <v>0</v>
      </c>
      <c r="K847" s="54">
        <f>COUNTIF(사출계획!$I$62:$J$110,표4[[#This Row],[제품명]])</f>
        <v>0</v>
      </c>
      <c r="L847" s="131">
        <f>COUNTIF(사출계획!$I$62:$J$87,표4[[#This Row],[제품명]])</f>
        <v>0</v>
      </c>
      <c r="M847" s="131">
        <f>COUNTIF(사출계획!$I$88:$J$110,표4[[#This Row],[제품명]])</f>
        <v>0</v>
      </c>
      <c r="N847" s="129">
        <f>COUNTIF(사출계획!$K$62:$L$110,표4[[#This Row],[제품명]])</f>
        <v>0</v>
      </c>
      <c r="O847" s="131">
        <f>COUNTIF(사출계획!$K$62:$L$87,표4[[#This Row],[제품명]])</f>
        <v>0</v>
      </c>
      <c r="P847" s="131">
        <f>COUNTIF(사출계획!$K$88:$L$110,표4[[#This Row],[제품명]])</f>
        <v>0</v>
      </c>
      <c r="Q847" s="130">
        <f>COUNTIF(사출계획!$M$62:$N$110,표4[[#This Row],[제품명]])</f>
        <v>0</v>
      </c>
      <c r="R847" s="131">
        <f>COUNTIF(사출계획!$M$62:$N$87,표4[[#This Row],[제품명]])</f>
        <v>0</v>
      </c>
      <c r="S847" s="131">
        <f>COUNTIF(사출계획!$M$88:$N$110,표4[[#This Row],[제품명]])</f>
        <v>0</v>
      </c>
      <c r="T847" s="54">
        <f>COUNTIF(사출계획!$O$62:$P$110,표4[[#This Row],[제품명]])</f>
        <v>0</v>
      </c>
      <c r="U847" s="131">
        <f>COUNTIF(사출계획!$O$62:$P$87,표4[[#This Row],[제품명]])</f>
        <v>0</v>
      </c>
      <c r="V847" s="131">
        <f>COUNTIF(사출계획!$O$88:$P$110,표4[[#This Row],[제품명]])</f>
        <v>0</v>
      </c>
      <c r="W847" s="54">
        <f>COUNTIF(사출계획!$Q$62:$R$110,표4[[#This Row],[제품명]])</f>
        <v>0</v>
      </c>
      <c r="X847" s="131">
        <f>COUNTIF(사출계획!$Q$62:$R$87,표4[[#This Row],[제품명]])</f>
        <v>0</v>
      </c>
      <c r="Y847" s="131">
        <f>COUNTIF(사출계획!$Q$88:$R$110,표4[[#This Row],[제품명]])</f>
        <v>0</v>
      </c>
      <c r="Z847" s="54">
        <f>COUNTIF(사출계획!$S$62:$T$110,표4[[#This Row],[제품명]])</f>
        <v>0</v>
      </c>
      <c r="AA847" s="131"/>
      <c r="AB847" s="126"/>
      <c r="AC847" s="372" t="s">
        <v>3659</v>
      </c>
      <c r="AD847" s="129">
        <f>SUMIF(표4[잉크명],표5[[#This Row],[잉크]],표4[월])</f>
        <v>0</v>
      </c>
      <c r="AE847" s="131">
        <f>SUMIF(표4[잉크명],표5[[#This Row],[잉크]],표4[월-3층])</f>
        <v>0</v>
      </c>
      <c r="AF847" s="131">
        <f>SUMIF(표4[잉크명],표5[[#This Row],[잉크]],표4[월-1층])</f>
        <v>0</v>
      </c>
      <c r="AG847" s="133">
        <f>SUMIF(표4[잉크명],표5[[#This Row],[잉크]],표4[화])</f>
        <v>0</v>
      </c>
      <c r="AH847" s="131">
        <f>SUMIF(표4[잉크명],표5[[#This Row],[잉크]],표4[화-3층])</f>
        <v>0</v>
      </c>
      <c r="AI847" s="131">
        <f>SUMIF(표4[잉크명],표5[[#This Row],[잉크]],표4[화-1층])</f>
        <v>0</v>
      </c>
      <c r="AJ847" s="130">
        <f>SUMIF(표4[잉크명],표5[[#This Row],[잉크]],표4[수])</f>
        <v>0</v>
      </c>
      <c r="AK847" s="131">
        <f>SUMIF(표4[잉크명],표5[[#This Row],[잉크]],표4[수-3층])</f>
        <v>0</v>
      </c>
      <c r="AL847" s="131">
        <f>SUMIF(표4[잉크명],표5[[#This Row],[잉크]],표4[수-1층])</f>
        <v>0</v>
      </c>
      <c r="AM847" s="54">
        <f>SUMIF(표4[잉크명],표5[[#This Row],[잉크]],표4[목])</f>
        <v>0</v>
      </c>
      <c r="AN847" s="131">
        <f>SUMIF(표4[잉크명],표5[[#This Row],[잉크]],표4[목-3층])</f>
        <v>0</v>
      </c>
      <c r="AO847" s="131">
        <f>SUMIF(표4[잉크명],표5[[#This Row],[잉크]],표4[목-1층])</f>
        <v>0</v>
      </c>
      <c r="AP847" s="54">
        <f>SUMIF(표4[잉크명],표5[[#This Row],[잉크]],표4[금])</f>
        <v>0</v>
      </c>
      <c r="AQ847" s="131">
        <f>SUMIF(표4[잉크명],표5[[#This Row],[잉크]],표4[금-3층])</f>
        <v>0</v>
      </c>
      <c r="AR847" s="131">
        <f>SUMIF(표4[잉크명],표5[[#This Row],[잉크]],표4[금-1층])</f>
        <v>0</v>
      </c>
      <c r="AS847" s="54">
        <f>SUMIF(표4[잉크명],표5[[#This Row],[잉크]],표4[토])</f>
        <v>0</v>
      </c>
      <c r="AT847" s="131">
        <f>SUMIF(표4[잉크명],표5[[#This Row],[잉크]],표4[토-3층])</f>
        <v>0</v>
      </c>
      <c r="AU847" s="131">
        <f>SUMIF(표4[잉크명],표5[[#This Row],[잉크]],표4[토-1층])</f>
        <v>0</v>
      </c>
      <c r="AV847" s="54">
        <f>SUMIF(표4[잉크명],표5[[#This Row],[잉크]],표4[일])</f>
        <v>0</v>
      </c>
      <c r="AW847" s="131">
        <f>SUMIF(표4[잉크명],표5[[#This Row],[잉크]],표4[일-3층])</f>
        <v>0</v>
      </c>
      <c r="AX847" s="131">
        <f>SUMIF(표4[잉크명],표5[[#This Row],[잉크]],표4[일-1층])</f>
        <v>0</v>
      </c>
      <c r="AY847" s="54">
        <f>SUMIF(표4[잉크명],표5[[#This Row],[잉크]],표4[차주 월])</f>
        <v>0</v>
      </c>
      <c r="AZ847" s="54">
        <f>SUM(표5[[#This Row],[월]:[차주 월]])</f>
        <v>0</v>
      </c>
    </row>
    <row r="848" spans="2:52" x14ac:dyDescent="0.3">
      <c r="B848" s="295" t="s">
        <v>2753</v>
      </c>
      <c r="C848" s="285"/>
      <c r="D848" s="295" t="s">
        <v>2754</v>
      </c>
      <c r="E848" s="54">
        <f>COUNTIF(사출계획!$E$62:$F$110,표4[[#This Row],[제품명]])</f>
        <v>0</v>
      </c>
      <c r="F848" s="131">
        <f>COUNTIF(사출계획!$E$62:$F$87,표4[[#This Row],[제품명]])</f>
        <v>0</v>
      </c>
      <c r="G848" s="131">
        <f>COUNTIF(사출계획!$E$88:$F$110,표4[[#This Row],[제품명]])</f>
        <v>0</v>
      </c>
      <c r="H848" s="54">
        <f>COUNTIF(사출계획!$G$62:$H$110,표4[[#This Row],[제품명]])</f>
        <v>0</v>
      </c>
      <c r="I848" s="132">
        <f>COUNTIF(사출계획!$G$62:$H$87,표4[[#This Row],[제품명]])</f>
        <v>0</v>
      </c>
      <c r="J848" s="132">
        <f>COUNTIF(사출계획!$G$88:$H$110,표4[[#This Row],[제품명]])</f>
        <v>0</v>
      </c>
      <c r="K848" s="54">
        <f>COUNTIF(사출계획!$I$62:$J$110,표4[[#This Row],[제품명]])</f>
        <v>0</v>
      </c>
      <c r="L848" s="131">
        <f>COUNTIF(사출계획!$I$62:$J$87,표4[[#This Row],[제품명]])</f>
        <v>0</v>
      </c>
      <c r="M848" s="131">
        <f>COUNTIF(사출계획!$I$88:$J$110,표4[[#This Row],[제품명]])</f>
        <v>0</v>
      </c>
      <c r="N848" s="129">
        <f>COUNTIF(사출계획!$K$62:$L$110,표4[[#This Row],[제품명]])</f>
        <v>0</v>
      </c>
      <c r="O848" s="131">
        <f>COUNTIF(사출계획!$K$62:$L$87,표4[[#This Row],[제품명]])</f>
        <v>0</v>
      </c>
      <c r="P848" s="131">
        <f>COUNTIF(사출계획!$K$88:$L$110,표4[[#This Row],[제품명]])</f>
        <v>0</v>
      </c>
      <c r="Q848" s="130">
        <f>COUNTIF(사출계획!$M$62:$N$110,표4[[#This Row],[제품명]])</f>
        <v>0</v>
      </c>
      <c r="R848" s="131">
        <f>COUNTIF(사출계획!$M$62:$N$87,표4[[#This Row],[제품명]])</f>
        <v>0</v>
      </c>
      <c r="S848" s="131">
        <f>COUNTIF(사출계획!$M$88:$N$110,표4[[#This Row],[제품명]])</f>
        <v>0</v>
      </c>
      <c r="T848" s="54">
        <f>COUNTIF(사출계획!$O$62:$P$110,표4[[#This Row],[제품명]])</f>
        <v>0</v>
      </c>
      <c r="U848" s="131">
        <f>COUNTIF(사출계획!$O$62:$P$87,표4[[#This Row],[제품명]])</f>
        <v>0</v>
      </c>
      <c r="V848" s="131">
        <f>COUNTIF(사출계획!$O$88:$P$110,표4[[#This Row],[제품명]])</f>
        <v>0</v>
      </c>
      <c r="W848" s="54">
        <f>COUNTIF(사출계획!$Q$62:$R$110,표4[[#This Row],[제품명]])</f>
        <v>0</v>
      </c>
      <c r="X848" s="131">
        <f>COUNTIF(사출계획!$Q$62:$R$87,표4[[#This Row],[제품명]])</f>
        <v>0</v>
      </c>
      <c r="Y848" s="131">
        <f>COUNTIF(사출계획!$Q$88:$R$110,표4[[#This Row],[제품명]])</f>
        <v>0</v>
      </c>
      <c r="Z848" s="54">
        <f>COUNTIF(사출계획!$S$62:$T$110,표4[[#This Row],[제품명]])</f>
        <v>0</v>
      </c>
      <c r="AA848" s="131"/>
      <c r="AB848" s="126"/>
      <c r="AC848" s="372" t="s">
        <v>3660</v>
      </c>
      <c r="AD848" s="129">
        <f>SUMIF(표4[잉크명],표5[[#This Row],[잉크]],표4[월])</f>
        <v>0</v>
      </c>
      <c r="AE848" s="131">
        <f>SUMIF(표4[잉크명],표5[[#This Row],[잉크]],표4[월-3층])</f>
        <v>0</v>
      </c>
      <c r="AF848" s="131">
        <f>SUMIF(표4[잉크명],표5[[#This Row],[잉크]],표4[월-1층])</f>
        <v>0</v>
      </c>
      <c r="AG848" s="133">
        <f>SUMIF(표4[잉크명],표5[[#This Row],[잉크]],표4[화])</f>
        <v>0</v>
      </c>
      <c r="AH848" s="131">
        <f>SUMIF(표4[잉크명],표5[[#This Row],[잉크]],표4[화-3층])</f>
        <v>0</v>
      </c>
      <c r="AI848" s="131">
        <f>SUMIF(표4[잉크명],표5[[#This Row],[잉크]],표4[화-1층])</f>
        <v>0</v>
      </c>
      <c r="AJ848" s="130">
        <f>SUMIF(표4[잉크명],표5[[#This Row],[잉크]],표4[수])</f>
        <v>0</v>
      </c>
      <c r="AK848" s="131">
        <f>SUMIF(표4[잉크명],표5[[#This Row],[잉크]],표4[수-3층])</f>
        <v>0</v>
      </c>
      <c r="AL848" s="131">
        <f>SUMIF(표4[잉크명],표5[[#This Row],[잉크]],표4[수-1층])</f>
        <v>0</v>
      </c>
      <c r="AM848" s="54">
        <f>SUMIF(표4[잉크명],표5[[#This Row],[잉크]],표4[목])</f>
        <v>0</v>
      </c>
      <c r="AN848" s="131">
        <f>SUMIF(표4[잉크명],표5[[#This Row],[잉크]],표4[목-3층])</f>
        <v>0</v>
      </c>
      <c r="AO848" s="131">
        <f>SUMIF(표4[잉크명],표5[[#This Row],[잉크]],표4[목-1층])</f>
        <v>0</v>
      </c>
      <c r="AP848" s="54">
        <f>SUMIF(표4[잉크명],표5[[#This Row],[잉크]],표4[금])</f>
        <v>0</v>
      </c>
      <c r="AQ848" s="131">
        <f>SUMIF(표4[잉크명],표5[[#This Row],[잉크]],표4[금-3층])</f>
        <v>0</v>
      </c>
      <c r="AR848" s="131">
        <f>SUMIF(표4[잉크명],표5[[#This Row],[잉크]],표4[금-1층])</f>
        <v>0</v>
      </c>
      <c r="AS848" s="54">
        <f>SUMIF(표4[잉크명],표5[[#This Row],[잉크]],표4[토])</f>
        <v>0</v>
      </c>
      <c r="AT848" s="131">
        <f>SUMIF(표4[잉크명],표5[[#This Row],[잉크]],표4[토-3층])</f>
        <v>0</v>
      </c>
      <c r="AU848" s="131">
        <f>SUMIF(표4[잉크명],표5[[#This Row],[잉크]],표4[토-1층])</f>
        <v>0</v>
      </c>
      <c r="AV848" s="54">
        <f>SUMIF(표4[잉크명],표5[[#This Row],[잉크]],표4[일])</f>
        <v>0</v>
      </c>
      <c r="AW848" s="131">
        <f>SUMIF(표4[잉크명],표5[[#This Row],[잉크]],표4[일-3층])</f>
        <v>0</v>
      </c>
      <c r="AX848" s="131">
        <f>SUMIF(표4[잉크명],표5[[#This Row],[잉크]],표4[일-1층])</f>
        <v>0</v>
      </c>
      <c r="AY848" s="54">
        <f>SUMIF(표4[잉크명],표5[[#This Row],[잉크]],표4[차주 월])</f>
        <v>0</v>
      </c>
      <c r="AZ848" s="54">
        <f>SUM(표5[[#This Row],[월]:[차주 월]])</f>
        <v>0</v>
      </c>
    </row>
    <row r="849" spans="2:52" x14ac:dyDescent="0.3">
      <c r="B849" s="176" t="s">
        <v>2774</v>
      </c>
      <c r="C849" s="297"/>
      <c r="D849" s="33" t="s">
        <v>2775</v>
      </c>
      <c r="E849" s="34">
        <f>COUNTIF(사출계획!$E$62:$F$110,표4[[#This Row],[제품명]])</f>
        <v>1</v>
      </c>
      <c r="F849" s="126">
        <f>COUNTIF(사출계획!$E$62:$F$87,표4[[#This Row],[제품명]])</f>
        <v>0</v>
      </c>
      <c r="G849" s="126">
        <f>COUNTIF(사출계획!$E$88:$F$110,표4[[#This Row],[제품명]])</f>
        <v>1</v>
      </c>
      <c r="H849" s="34">
        <f>COUNTIF(사출계획!$G$62:$H$110,표4[[#This Row],[제품명]])</f>
        <v>2</v>
      </c>
      <c r="I849" s="128">
        <f>COUNTIF(사출계획!$G$62:$H$87,표4[[#This Row],[제품명]])</f>
        <v>0</v>
      </c>
      <c r="J849" s="128">
        <f>COUNTIF(사출계획!$G$88:$H$110,표4[[#This Row],[제품명]])</f>
        <v>2</v>
      </c>
      <c r="K849" s="34">
        <f>COUNTIF(사출계획!$I$62:$J$110,표4[[#This Row],[제품명]])</f>
        <v>0</v>
      </c>
      <c r="L849" s="126">
        <f>COUNTIF(사출계획!$I$62:$J$87,표4[[#This Row],[제품명]])</f>
        <v>0</v>
      </c>
      <c r="M849" s="126">
        <f>COUNTIF(사출계획!$I$88:$J$110,표4[[#This Row],[제품명]])</f>
        <v>0</v>
      </c>
      <c r="N849" s="129">
        <f>COUNTIF(사출계획!$K$62:$L$110,표4[[#This Row],[제품명]])</f>
        <v>0</v>
      </c>
      <c r="O849" s="126">
        <f>COUNTIF(사출계획!$K$62:$L$87,표4[[#This Row],[제품명]])</f>
        <v>0</v>
      </c>
      <c r="P849" s="126">
        <f>COUNTIF(사출계획!$K$88:$L$110,표4[[#This Row],[제품명]])</f>
        <v>0</v>
      </c>
      <c r="Q849" s="130">
        <f>COUNTIF(사출계획!$M$62:$N$110,표4[[#This Row],[제품명]])</f>
        <v>0</v>
      </c>
      <c r="R849" s="126">
        <f>COUNTIF(사출계획!$M$62:$N$87,표4[[#This Row],[제품명]])</f>
        <v>0</v>
      </c>
      <c r="S849" s="126">
        <f>COUNTIF(사출계획!$M$88:$N$110,표4[[#This Row],[제품명]])</f>
        <v>0</v>
      </c>
      <c r="T849" s="34">
        <f>COUNTIF(사출계획!$O$62:$P$110,표4[[#This Row],[제품명]])</f>
        <v>0</v>
      </c>
      <c r="U849" s="126">
        <f>COUNTIF(사출계획!$O$62:$P$87,표4[[#This Row],[제품명]])</f>
        <v>0</v>
      </c>
      <c r="V849" s="126">
        <f>COUNTIF(사출계획!$O$88:$P$110,표4[[#This Row],[제품명]])</f>
        <v>0</v>
      </c>
      <c r="W849" s="34">
        <f>COUNTIF(사출계획!$Q$62:$R$110,표4[[#This Row],[제품명]])</f>
        <v>0</v>
      </c>
      <c r="X849" s="126">
        <f>COUNTIF(사출계획!$Q$62:$R$87,표4[[#This Row],[제품명]])</f>
        <v>0</v>
      </c>
      <c r="Y849" s="126">
        <f>COUNTIF(사출계획!$Q$88:$R$110,표4[[#This Row],[제품명]])</f>
        <v>0</v>
      </c>
      <c r="Z849" s="34">
        <f>COUNTIF(사출계획!$S$62:$T$110,표4[[#This Row],[제품명]])</f>
        <v>0</v>
      </c>
      <c r="AA849" s="126"/>
      <c r="AB849" s="126"/>
      <c r="AC849" s="372" t="s">
        <v>3666</v>
      </c>
      <c r="AD849" s="129">
        <f>SUMIF(표4[잉크명],표5[[#This Row],[잉크]],표4[월])</f>
        <v>0</v>
      </c>
      <c r="AE849" s="131">
        <f>SUMIF(표4[잉크명],표5[[#This Row],[잉크]],표4[월-3층])</f>
        <v>0</v>
      </c>
      <c r="AF849" s="131">
        <f>SUMIF(표4[잉크명],표5[[#This Row],[잉크]],표4[월-1층])</f>
        <v>0</v>
      </c>
      <c r="AG849" s="133">
        <f>SUMIF(표4[잉크명],표5[[#This Row],[잉크]],표4[화])</f>
        <v>0</v>
      </c>
      <c r="AH849" s="131">
        <f>SUMIF(표4[잉크명],표5[[#This Row],[잉크]],표4[화-3층])</f>
        <v>0</v>
      </c>
      <c r="AI849" s="131">
        <f>SUMIF(표4[잉크명],표5[[#This Row],[잉크]],표4[화-1층])</f>
        <v>0</v>
      </c>
      <c r="AJ849" s="130">
        <f>SUMIF(표4[잉크명],표5[[#This Row],[잉크]],표4[수])</f>
        <v>0</v>
      </c>
      <c r="AK849" s="131">
        <f>SUMIF(표4[잉크명],표5[[#This Row],[잉크]],표4[수-3층])</f>
        <v>0</v>
      </c>
      <c r="AL849" s="131">
        <f>SUMIF(표4[잉크명],표5[[#This Row],[잉크]],표4[수-1층])</f>
        <v>0</v>
      </c>
      <c r="AM849" s="54">
        <f>SUMIF(표4[잉크명],표5[[#This Row],[잉크]],표4[목])</f>
        <v>0</v>
      </c>
      <c r="AN849" s="131">
        <f>SUMIF(표4[잉크명],표5[[#This Row],[잉크]],표4[목-3층])</f>
        <v>0</v>
      </c>
      <c r="AO849" s="131">
        <f>SUMIF(표4[잉크명],표5[[#This Row],[잉크]],표4[목-1층])</f>
        <v>0</v>
      </c>
      <c r="AP849" s="54">
        <f>SUMIF(표4[잉크명],표5[[#This Row],[잉크]],표4[금])</f>
        <v>0</v>
      </c>
      <c r="AQ849" s="131">
        <f>SUMIF(표4[잉크명],표5[[#This Row],[잉크]],표4[금-3층])</f>
        <v>0</v>
      </c>
      <c r="AR849" s="131">
        <f>SUMIF(표4[잉크명],표5[[#This Row],[잉크]],표4[금-1층])</f>
        <v>0</v>
      </c>
      <c r="AS849" s="54">
        <f>SUMIF(표4[잉크명],표5[[#This Row],[잉크]],표4[토])</f>
        <v>0</v>
      </c>
      <c r="AT849" s="131">
        <f>SUMIF(표4[잉크명],표5[[#This Row],[잉크]],표4[토-3층])</f>
        <v>0</v>
      </c>
      <c r="AU849" s="131">
        <f>SUMIF(표4[잉크명],표5[[#This Row],[잉크]],표4[토-1층])</f>
        <v>0</v>
      </c>
      <c r="AV849" s="54">
        <f>SUMIF(표4[잉크명],표5[[#This Row],[잉크]],표4[일])</f>
        <v>0</v>
      </c>
      <c r="AW849" s="131">
        <f>SUMIF(표4[잉크명],표5[[#This Row],[잉크]],표4[일-3층])</f>
        <v>0</v>
      </c>
      <c r="AX849" s="131">
        <f>SUMIF(표4[잉크명],표5[[#This Row],[잉크]],표4[일-1층])</f>
        <v>0</v>
      </c>
      <c r="AY849" s="54">
        <f>SUMIF(표4[잉크명],표5[[#This Row],[잉크]],표4[차주 월])</f>
        <v>0</v>
      </c>
      <c r="AZ849" s="54">
        <f>SUM(표5[[#This Row],[월]:[차주 월]])</f>
        <v>0</v>
      </c>
    </row>
    <row r="850" spans="2:52" x14ac:dyDescent="0.3">
      <c r="B850" s="176" t="s">
        <v>2774</v>
      </c>
      <c r="C850" s="297"/>
      <c r="D850" s="33" t="s">
        <v>2776</v>
      </c>
      <c r="E850" s="34">
        <f>COUNTIF(사출계획!$E$62:$F$110,표4[[#This Row],[제품명]])</f>
        <v>1</v>
      </c>
      <c r="F850" s="126">
        <f>COUNTIF(사출계획!$E$62:$F$87,표4[[#This Row],[제품명]])</f>
        <v>0</v>
      </c>
      <c r="G850" s="126">
        <f>COUNTIF(사출계획!$E$88:$F$110,표4[[#This Row],[제품명]])</f>
        <v>1</v>
      </c>
      <c r="H850" s="34">
        <f>COUNTIF(사출계획!$G$62:$H$110,표4[[#This Row],[제품명]])</f>
        <v>2</v>
      </c>
      <c r="I850" s="128">
        <f>COUNTIF(사출계획!$G$62:$H$87,표4[[#This Row],[제품명]])</f>
        <v>0</v>
      </c>
      <c r="J850" s="128">
        <f>COUNTIF(사출계획!$G$88:$H$110,표4[[#This Row],[제품명]])</f>
        <v>2</v>
      </c>
      <c r="K850" s="34">
        <f>COUNTIF(사출계획!$I$62:$J$110,표4[[#This Row],[제품명]])</f>
        <v>0</v>
      </c>
      <c r="L850" s="126">
        <f>COUNTIF(사출계획!$I$62:$J$87,표4[[#This Row],[제품명]])</f>
        <v>0</v>
      </c>
      <c r="M850" s="126">
        <f>COUNTIF(사출계획!$I$88:$J$110,표4[[#This Row],[제품명]])</f>
        <v>0</v>
      </c>
      <c r="N850" s="129">
        <f>COUNTIF(사출계획!$K$62:$L$110,표4[[#This Row],[제품명]])</f>
        <v>0</v>
      </c>
      <c r="O850" s="126">
        <f>COUNTIF(사출계획!$K$62:$L$87,표4[[#This Row],[제품명]])</f>
        <v>0</v>
      </c>
      <c r="P850" s="126">
        <f>COUNTIF(사출계획!$K$88:$L$110,표4[[#This Row],[제품명]])</f>
        <v>0</v>
      </c>
      <c r="Q850" s="130">
        <f>COUNTIF(사출계획!$M$62:$N$110,표4[[#This Row],[제품명]])</f>
        <v>0</v>
      </c>
      <c r="R850" s="126">
        <f>COUNTIF(사출계획!$M$62:$N$87,표4[[#This Row],[제품명]])</f>
        <v>0</v>
      </c>
      <c r="S850" s="126">
        <f>COUNTIF(사출계획!$M$88:$N$110,표4[[#This Row],[제품명]])</f>
        <v>0</v>
      </c>
      <c r="T850" s="34">
        <f>COUNTIF(사출계획!$O$62:$P$110,표4[[#This Row],[제품명]])</f>
        <v>0</v>
      </c>
      <c r="U850" s="126">
        <f>COUNTIF(사출계획!$O$62:$P$87,표4[[#This Row],[제품명]])</f>
        <v>0</v>
      </c>
      <c r="V850" s="126">
        <f>COUNTIF(사출계획!$O$88:$P$110,표4[[#This Row],[제품명]])</f>
        <v>0</v>
      </c>
      <c r="W850" s="34">
        <f>COUNTIF(사출계획!$Q$62:$R$110,표4[[#This Row],[제품명]])</f>
        <v>0</v>
      </c>
      <c r="X850" s="126">
        <f>COUNTIF(사출계획!$Q$62:$R$87,표4[[#This Row],[제품명]])</f>
        <v>0</v>
      </c>
      <c r="Y850" s="126">
        <f>COUNTIF(사출계획!$Q$88:$R$110,표4[[#This Row],[제품명]])</f>
        <v>0</v>
      </c>
      <c r="Z850" s="34">
        <f>COUNTIF(사출계획!$S$62:$T$110,표4[[#This Row],[제품명]])</f>
        <v>0</v>
      </c>
      <c r="AA850" s="126"/>
      <c r="AB850" s="126"/>
      <c r="AC850" s="372" t="s">
        <v>3667</v>
      </c>
      <c r="AD850" s="129">
        <f>SUMIF(표4[잉크명],표5[[#This Row],[잉크]],표4[월])</f>
        <v>0</v>
      </c>
      <c r="AE850" s="131">
        <f>SUMIF(표4[잉크명],표5[[#This Row],[잉크]],표4[월-3층])</f>
        <v>0</v>
      </c>
      <c r="AF850" s="131">
        <f>SUMIF(표4[잉크명],표5[[#This Row],[잉크]],표4[월-1층])</f>
        <v>0</v>
      </c>
      <c r="AG850" s="133">
        <f>SUMIF(표4[잉크명],표5[[#This Row],[잉크]],표4[화])</f>
        <v>0</v>
      </c>
      <c r="AH850" s="131">
        <f>SUMIF(표4[잉크명],표5[[#This Row],[잉크]],표4[화-3층])</f>
        <v>0</v>
      </c>
      <c r="AI850" s="131">
        <f>SUMIF(표4[잉크명],표5[[#This Row],[잉크]],표4[화-1층])</f>
        <v>0</v>
      </c>
      <c r="AJ850" s="130">
        <f>SUMIF(표4[잉크명],표5[[#This Row],[잉크]],표4[수])</f>
        <v>0</v>
      </c>
      <c r="AK850" s="131">
        <f>SUMIF(표4[잉크명],표5[[#This Row],[잉크]],표4[수-3층])</f>
        <v>0</v>
      </c>
      <c r="AL850" s="131">
        <f>SUMIF(표4[잉크명],표5[[#This Row],[잉크]],표4[수-1층])</f>
        <v>0</v>
      </c>
      <c r="AM850" s="54">
        <f>SUMIF(표4[잉크명],표5[[#This Row],[잉크]],표4[목])</f>
        <v>0</v>
      </c>
      <c r="AN850" s="131">
        <f>SUMIF(표4[잉크명],표5[[#This Row],[잉크]],표4[목-3층])</f>
        <v>0</v>
      </c>
      <c r="AO850" s="131">
        <f>SUMIF(표4[잉크명],표5[[#This Row],[잉크]],표4[목-1층])</f>
        <v>0</v>
      </c>
      <c r="AP850" s="54">
        <f>SUMIF(표4[잉크명],표5[[#This Row],[잉크]],표4[금])</f>
        <v>0</v>
      </c>
      <c r="AQ850" s="131">
        <f>SUMIF(표4[잉크명],표5[[#This Row],[잉크]],표4[금-3층])</f>
        <v>0</v>
      </c>
      <c r="AR850" s="131">
        <f>SUMIF(표4[잉크명],표5[[#This Row],[잉크]],표4[금-1층])</f>
        <v>0</v>
      </c>
      <c r="AS850" s="54">
        <f>SUMIF(표4[잉크명],표5[[#This Row],[잉크]],표4[토])</f>
        <v>0</v>
      </c>
      <c r="AT850" s="131">
        <f>SUMIF(표4[잉크명],표5[[#This Row],[잉크]],표4[토-3층])</f>
        <v>0</v>
      </c>
      <c r="AU850" s="131">
        <f>SUMIF(표4[잉크명],표5[[#This Row],[잉크]],표4[토-1층])</f>
        <v>0</v>
      </c>
      <c r="AV850" s="54">
        <f>SUMIF(표4[잉크명],표5[[#This Row],[잉크]],표4[일])</f>
        <v>0</v>
      </c>
      <c r="AW850" s="131">
        <f>SUMIF(표4[잉크명],표5[[#This Row],[잉크]],표4[일-3층])</f>
        <v>0</v>
      </c>
      <c r="AX850" s="131">
        <f>SUMIF(표4[잉크명],표5[[#This Row],[잉크]],표4[일-1층])</f>
        <v>0</v>
      </c>
      <c r="AY850" s="54">
        <f>SUMIF(표4[잉크명],표5[[#This Row],[잉크]],표4[차주 월])</f>
        <v>0</v>
      </c>
      <c r="AZ850" s="54">
        <f>SUM(표5[[#This Row],[월]:[차주 월]])</f>
        <v>0</v>
      </c>
    </row>
    <row r="851" spans="2:52" x14ac:dyDescent="0.3">
      <c r="B851" s="177" t="s">
        <v>2774</v>
      </c>
      <c r="C851" s="297"/>
      <c r="D851" s="296" t="s">
        <v>2777</v>
      </c>
      <c r="E851" s="54">
        <f>COUNTIF(사출계획!$E$62:$F$110,표4[[#This Row],[제품명]])</f>
        <v>1</v>
      </c>
      <c r="F851" s="131">
        <f>COUNTIF(사출계획!$E$62:$F$87,표4[[#This Row],[제품명]])</f>
        <v>0</v>
      </c>
      <c r="G851" s="131">
        <f>COUNTIF(사출계획!$E$88:$F$110,표4[[#This Row],[제품명]])</f>
        <v>1</v>
      </c>
      <c r="H851" s="54">
        <f>COUNTIF(사출계획!$G$62:$H$110,표4[[#This Row],[제품명]])</f>
        <v>2</v>
      </c>
      <c r="I851" s="132">
        <f>COUNTIF(사출계획!$G$62:$H$87,표4[[#This Row],[제품명]])</f>
        <v>0</v>
      </c>
      <c r="J851" s="132">
        <f>COUNTIF(사출계획!$G$88:$H$110,표4[[#This Row],[제품명]])</f>
        <v>2</v>
      </c>
      <c r="K851" s="54">
        <f>COUNTIF(사출계획!$I$62:$J$110,표4[[#This Row],[제품명]])</f>
        <v>0</v>
      </c>
      <c r="L851" s="131">
        <f>COUNTIF(사출계획!$I$62:$J$87,표4[[#This Row],[제품명]])</f>
        <v>0</v>
      </c>
      <c r="M851" s="131">
        <f>COUNTIF(사출계획!$I$88:$J$110,표4[[#This Row],[제품명]])</f>
        <v>0</v>
      </c>
      <c r="N851" s="129">
        <f>COUNTIF(사출계획!$K$62:$L$110,표4[[#This Row],[제품명]])</f>
        <v>0</v>
      </c>
      <c r="O851" s="131">
        <f>COUNTIF(사출계획!$K$62:$L$87,표4[[#This Row],[제품명]])</f>
        <v>0</v>
      </c>
      <c r="P851" s="131">
        <f>COUNTIF(사출계획!$K$88:$L$110,표4[[#This Row],[제품명]])</f>
        <v>0</v>
      </c>
      <c r="Q851" s="130">
        <f>COUNTIF(사출계획!$M$62:$N$110,표4[[#This Row],[제품명]])</f>
        <v>0</v>
      </c>
      <c r="R851" s="131">
        <f>COUNTIF(사출계획!$M$62:$N$87,표4[[#This Row],[제품명]])</f>
        <v>0</v>
      </c>
      <c r="S851" s="131">
        <f>COUNTIF(사출계획!$M$88:$N$110,표4[[#This Row],[제품명]])</f>
        <v>0</v>
      </c>
      <c r="T851" s="54">
        <f>COUNTIF(사출계획!$O$62:$P$110,표4[[#This Row],[제품명]])</f>
        <v>0</v>
      </c>
      <c r="U851" s="131">
        <f>COUNTIF(사출계획!$O$62:$P$87,표4[[#This Row],[제품명]])</f>
        <v>0</v>
      </c>
      <c r="V851" s="131">
        <f>COUNTIF(사출계획!$O$88:$P$110,표4[[#This Row],[제품명]])</f>
        <v>0</v>
      </c>
      <c r="W851" s="54">
        <f>COUNTIF(사출계획!$Q$62:$R$110,표4[[#This Row],[제품명]])</f>
        <v>0</v>
      </c>
      <c r="X851" s="131">
        <f>COUNTIF(사출계획!$Q$62:$R$87,표4[[#This Row],[제품명]])</f>
        <v>0</v>
      </c>
      <c r="Y851" s="131">
        <f>COUNTIF(사출계획!$Q$88:$R$110,표4[[#This Row],[제품명]])</f>
        <v>0</v>
      </c>
      <c r="Z851" s="54">
        <f>COUNTIF(사출계획!$S$62:$T$110,표4[[#This Row],[제품명]])</f>
        <v>0</v>
      </c>
      <c r="AA851" s="131"/>
      <c r="AB851" s="126"/>
      <c r="AC851" s="373" t="s">
        <v>3676</v>
      </c>
      <c r="AD851" s="129">
        <f>SUMIF(표4[잉크명],표5[[#This Row],[잉크]],표4[월])</f>
        <v>0</v>
      </c>
      <c r="AE851" s="131">
        <f>SUMIF(표4[잉크명],표5[[#This Row],[잉크]],표4[월-3층])</f>
        <v>0</v>
      </c>
      <c r="AF851" s="131">
        <f>SUMIF(표4[잉크명],표5[[#This Row],[잉크]],표4[월-1층])</f>
        <v>0</v>
      </c>
      <c r="AG851" s="133">
        <f>SUMIF(표4[잉크명],표5[[#This Row],[잉크]],표4[화])</f>
        <v>0</v>
      </c>
      <c r="AH851" s="131">
        <f>SUMIF(표4[잉크명],표5[[#This Row],[잉크]],표4[화-3층])</f>
        <v>0</v>
      </c>
      <c r="AI851" s="131">
        <f>SUMIF(표4[잉크명],표5[[#This Row],[잉크]],표4[화-1층])</f>
        <v>0</v>
      </c>
      <c r="AJ851" s="130">
        <f>SUMIF(표4[잉크명],표5[[#This Row],[잉크]],표4[수])</f>
        <v>0</v>
      </c>
      <c r="AK851" s="131">
        <f>SUMIF(표4[잉크명],표5[[#This Row],[잉크]],표4[수-3층])</f>
        <v>0</v>
      </c>
      <c r="AL851" s="131">
        <f>SUMIF(표4[잉크명],표5[[#This Row],[잉크]],표4[수-1층])</f>
        <v>0</v>
      </c>
      <c r="AM851" s="54">
        <f>SUMIF(표4[잉크명],표5[[#This Row],[잉크]],표4[목])</f>
        <v>0</v>
      </c>
      <c r="AN851" s="131">
        <f>SUMIF(표4[잉크명],표5[[#This Row],[잉크]],표4[목-3층])</f>
        <v>0</v>
      </c>
      <c r="AO851" s="131">
        <f>SUMIF(표4[잉크명],표5[[#This Row],[잉크]],표4[목-1층])</f>
        <v>0</v>
      </c>
      <c r="AP851" s="54">
        <f>SUMIF(표4[잉크명],표5[[#This Row],[잉크]],표4[금])</f>
        <v>0</v>
      </c>
      <c r="AQ851" s="131">
        <f>SUMIF(표4[잉크명],표5[[#This Row],[잉크]],표4[금-3층])</f>
        <v>0</v>
      </c>
      <c r="AR851" s="131">
        <f>SUMIF(표4[잉크명],표5[[#This Row],[잉크]],표4[금-1층])</f>
        <v>0</v>
      </c>
      <c r="AS851" s="54">
        <f>SUMIF(표4[잉크명],표5[[#This Row],[잉크]],표4[토])</f>
        <v>0</v>
      </c>
      <c r="AT851" s="131">
        <f>SUMIF(표4[잉크명],표5[[#This Row],[잉크]],표4[토-3층])</f>
        <v>0</v>
      </c>
      <c r="AU851" s="131">
        <f>SUMIF(표4[잉크명],표5[[#This Row],[잉크]],표4[토-1층])</f>
        <v>0</v>
      </c>
      <c r="AV851" s="54">
        <f>SUMIF(표4[잉크명],표5[[#This Row],[잉크]],표4[일])</f>
        <v>0</v>
      </c>
      <c r="AW851" s="131">
        <f>SUMIF(표4[잉크명],표5[[#This Row],[잉크]],표4[일-3층])</f>
        <v>0</v>
      </c>
      <c r="AX851" s="131">
        <f>SUMIF(표4[잉크명],표5[[#This Row],[잉크]],표4[일-1층])</f>
        <v>0</v>
      </c>
      <c r="AY851" s="54">
        <f>SUMIF(표4[잉크명],표5[[#This Row],[잉크]],표4[차주 월])</f>
        <v>0</v>
      </c>
      <c r="AZ851" s="54">
        <f>SUM(표5[[#This Row],[월]:[차주 월]])</f>
        <v>0</v>
      </c>
    </row>
    <row r="852" spans="2:52" x14ac:dyDescent="0.3">
      <c r="B852" s="189" t="s">
        <v>2990</v>
      </c>
      <c r="C852" s="302"/>
      <c r="D852" s="33" t="s">
        <v>2796</v>
      </c>
      <c r="E852" s="34">
        <f>COUNTIF(사출계획!$E$62:$F$110,표4[[#This Row],[제품명]])</f>
        <v>0</v>
      </c>
      <c r="F852" s="126">
        <f>COUNTIF(사출계획!$E$62:$F$87,표4[[#This Row],[제품명]])</f>
        <v>0</v>
      </c>
      <c r="G852" s="126">
        <f>COUNTIF(사출계획!$E$88:$F$110,표4[[#This Row],[제품명]])</f>
        <v>0</v>
      </c>
      <c r="H852" s="34">
        <f>COUNTIF(사출계획!$G$62:$H$110,표4[[#This Row],[제품명]])</f>
        <v>0</v>
      </c>
      <c r="I852" s="128">
        <f>COUNTIF(사출계획!$G$62:$H$87,표4[[#This Row],[제품명]])</f>
        <v>0</v>
      </c>
      <c r="J852" s="128">
        <f>COUNTIF(사출계획!$G$88:$H$110,표4[[#This Row],[제품명]])</f>
        <v>0</v>
      </c>
      <c r="K852" s="34">
        <f>COUNTIF(사출계획!$I$62:$J$110,표4[[#This Row],[제품명]])</f>
        <v>0</v>
      </c>
      <c r="L852" s="126">
        <f>COUNTIF(사출계획!$I$62:$J$87,표4[[#This Row],[제품명]])</f>
        <v>0</v>
      </c>
      <c r="M852" s="126">
        <f>COUNTIF(사출계획!$I$88:$J$110,표4[[#This Row],[제품명]])</f>
        <v>0</v>
      </c>
      <c r="N852" s="129">
        <f>COUNTIF(사출계획!$K$62:$L$110,표4[[#This Row],[제품명]])</f>
        <v>0</v>
      </c>
      <c r="O852" s="126">
        <f>COUNTIF(사출계획!$K$62:$L$87,표4[[#This Row],[제품명]])</f>
        <v>0</v>
      </c>
      <c r="P852" s="126">
        <f>COUNTIF(사출계획!$K$88:$L$110,표4[[#This Row],[제품명]])</f>
        <v>0</v>
      </c>
      <c r="Q852" s="130">
        <f>COUNTIF(사출계획!$M$62:$N$110,표4[[#This Row],[제품명]])</f>
        <v>0</v>
      </c>
      <c r="R852" s="126">
        <f>COUNTIF(사출계획!$M$62:$N$87,표4[[#This Row],[제품명]])</f>
        <v>0</v>
      </c>
      <c r="S852" s="126">
        <f>COUNTIF(사출계획!$M$88:$N$110,표4[[#This Row],[제품명]])</f>
        <v>0</v>
      </c>
      <c r="T852" s="34">
        <f>COUNTIF(사출계획!$O$62:$P$110,표4[[#This Row],[제품명]])</f>
        <v>0</v>
      </c>
      <c r="U852" s="126">
        <f>COUNTIF(사출계획!$O$62:$P$87,표4[[#This Row],[제품명]])</f>
        <v>0</v>
      </c>
      <c r="V852" s="126">
        <f>COUNTIF(사출계획!$O$88:$P$110,표4[[#This Row],[제품명]])</f>
        <v>0</v>
      </c>
      <c r="W852" s="34">
        <f>COUNTIF(사출계획!$Q$62:$R$110,표4[[#This Row],[제품명]])</f>
        <v>0</v>
      </c>
      <c r="X852" s="126">
        <f>COUNTIF(사출계획!$Q$62:$R$87,표4[[#This Row],[제품명]])</f>
        <v>0</v>
      </c>
      <c r="Y852" s="126">
        <f>COUNTIF(사출계획!$Q$88:$R$110,표4[[#This Row],[제품명]])</f>
        <v>0</v>
      </c>
      <c r="Z852" s="34">
        <f>COUNTIF(사출계획!$S$62:$T$110,표4[[#This Row],[제품명]])</f>
        <v>0</v>
      </c>
      <c r="AA852" s="126"/>
      <c r="AB852" s="126"/>
      <c r="AC852" s="373" t="s">
        <v>3675</v>
      </c>
      <c r="AD852" s="129">
        <f>SUMIF(표4[잉크명],표5[[#This Row],[잉크]],표4[월])</f>
        <v>0</v>
      </c>
      <c r="AE852" s="131">
        <f>SUMIF(표4[잉크명],표5[[#This Row],[잉크]],표4[월-3층])</f>
        <v>0</v>
      </c>
      <c r="AF852" s="131">
        <f>SUMIF(표4[잉크명],표5[[#This Row],[잉크]],표4[월-1층])</f>
        <v>0</v>
      </c>
      <c r="AG852" s="133">
        <f>SUMIF(표4[잉크명],표5[[#This Row],[잉크]],표4[화])</f>
        <v>0</v>
      </c>
      <c r="AH852" s="131">
        <f>SUMIF(표4[잉크명],표5[[#This Row],[잉크]],표4[화-3층])</f>
        <v>0</v>
      </c>
      <c r="AI852" s="131">
        <f>SUMIF(표4[잉크명],표5[[#This Row],[잉크]],표4[화-1층])</f>
        <v>0</v>
      </c>
      <c r="AJ852" s="130">
        <f>SUMIF(표4[잉크명],표5[[#This Row],[잉크]],표4[수])</f>
        <v>0</v>
      </c>
      <c r="AK852" s="131">
        <f>SUMIF(표4[잉크명],표5[[#This Row],[잉크]],표4[수-3층])</f>
        <v>0</v>
      </c>
      <c r="AL852" s="131">
        <f>SUMIF(표4[잉크명],표5[[#This Row],[잉크]],표4[수-1층])</f>
        <v>0</v>
      </c>
      <c r="AM852" s="54">
        <f>SUMIF(표4[잉크명],표5[[#This Row],[잉크]],표4[목])</f>
        <v>0</v>
      </c>
      <c r="AN852" s="131">
        <f>SUMIF(표4[잉크명],표5[[#This Row],[잉크]],표4[목-3층])</f>
        <v>0</v>
      </c>
      <c r="AO852" s="131">
        <f>SUMIF(표4[잉크명],표5[[#This Row],[잉크]],표4[목-1층])</f>
        <v>0</v>
      </c>
      <c r="AP852" s="54">
        <f>SUMIF(표4[잉크명],표5[[#This Row],[잉크]],표4[금])</f>
        <v>0</v>
      </c>
      <c r="AQ852" s="131">
        <f>SUMIF(표4[잉크명],표5[[#This Row],[잉크]],표4[금-3층])</f>
        <v>0</v>
      </c>
      <c r="AR852" s="131">
        <f>SUMIF(표4[잉크명],표5[[#This Row],[잉크]],표4[금-1층])</f>
        <v>0</v>
      </c>
      <c r="AS852" s="54">
        <f>SUMIF(표4[잉크명],표5[[#This Row],[잉크]],표4[토])</f>
        <v>0</v>
      </c>
      <c r="AT852" s="131">
        <f>SUMIF(표4[잉크명],표5[[#This Row],[잉크]],표4[토-3층])</f>
        <v>0</v>
      </c>
      <c r="AU852" s="131">
        <f>SUMIF(표4[잉크명],표5[[#This Row],[잉크]],표4[토-1층])</f>
        <v>0</v>
      </c>
      <c r="AV852" s="54">
        <f>SUMIF(표4[잉크명],표5[[#This Row],[잉크]],표4[일])</f>
        <v>0</v>
      </c>
      <c r="AW852" s="131">
        <f>SUMIF(표4[잉크명],표5[[#This Row],[잉크]],표4[일-3층])</f>
        <v>0</v>
      </c>
      <c r="AX852" s="131">
        <f>SUMIF(표4[잉크명],표5[[#This Row],[잉크]],표4[일-1층])</f>
        <v>0</v>
      </c>
      <c r="AY852" s="54">
        <f>SUMIF(표4[잉크명],표5[[#This Row],[잉크]],표4[차주 월])</f>
        <v>0</v>
      </c>
      <c r="AZ852" s="54">
        <f>SUM(표5[[#This Row],[월]:[차주 월]])</f>
        <v>0</v>
      </c>
    </row>
    <row r="853" spans="2:52" x14ac:dyDescent="0.3">
      <c r="B853" s="256" t="s">
        <v>2990</v>
      </c>
      <c r="C853" s="285"/>
      <c r="D853" s="301" t="s">
        <v>5019</v>
      </c>
      <c r="E853" s="54">
        <f>COUNTIF(사출계획!$E$62:$F$110,표4[[#This Row],[제품명]])</f>
        <v>0</v>
      </c>
      <c r="F853" s="131">
        <f>COUNTIF(사출계획!$E$62:$F$87,표4[[#This Row],[제품명]])</f>
        <v>0</v>
      </c>
      <c r="G853" s="131">
        <f>COUNTIF(사출계획!$E$88:$F$110,표4[[#This Row],[제품명]])</f>
        <v>0</v>
      </c>
      <c r="H853" s="54">
        <f>COUNTIF(사출계획!$G$62:$H$110,표4[[#This Row],[제품명]])</f>
        <v>0</v>
      </c>
      <c r="I853" s="132">
        <f>COUNTIF(사출계획!$G$62:$H$87,표4[[#This Row],[제품명]])</f>
        <v>0</v>
      </c>
      <c r="J853" s="132">
        <f>COUNTIF(사출계획!$G$88:$H$110,표4[[#This Row],[제품명]])</f>
        <v>0</v>
      </c>
      <c r="K853" s="54">
        <f>COUNTIF(사출계획!$I$62:$J$110,표4[[#This Row],[제품명]])</f>
        <v>0</v>
      </c>
      <c r="L853" s="131">
        <f>COUNTIF(사출계획!$I$62:$J$87,표4[[#This Row],[제품명]])</f>
        <v>0</v>
      </c>
      <c r="M853" s="131">
        <f>COUNTIF(사출계획!$I$88:$J$110,표4[[#This Row],[제품명]])</f>
        <v>0</v>
      </c>
      <c r="N853" s="129">
        <f>COUNTIF(사출계획!$K$62:$L$110,표4[[#This Row],[제품명]])</f>
        <v>0</v>
      </c>
      <c r="O853" s="131">
        <f>COUNTIF(사출계획!$K$62:$L$87,표4[[#This Row],[제품명]])</f>
        <v>0</v>
      </c>
      <c r="P853" s="131">
        <f>COUNTIF(사출계획!$K$88:$L$110,표4[[#This Row],[제품명]])</f>
        <v>0</v>
      </c>
      <c r="Q853" s="130">
        <f>COUNTIF(사출계획!$M$62:$N$110,표4[[#This Row],[제품명]])</f>
        <v>0</v>
      </c>
      <c r="R853" s="131">
        <f>COUNTIF(사출계획!$M$62:$N$87,표4[[#This Row],[제품명]])</f>
        <v>0</v>
      </c>
      <c r="S853" s="131">
        <f>COUNTIF(사출계획!$M$88:$N$110,표4[[#This Row],[제품명]])</f>
        <v>0</v>
      </c>
      <c r="T853" s="54">
        <f>COUNTIF(사출계획!$O$62:$P$110,표4[[#This Row],[제품명]])</f>
        <v>0</v>
      </c>
      <c r="U853" s="131">
        <f>COUNTIF(사출계획!$O$62:$P$87,표4[[#This Row],[제품명]])</f>
        <v>0</v>
      </c>
      <c r="V853" s="131">
        <f>COUNTIF(사출계획!$O$88:$P$110,표4[[#This Row],[제품명]])</f>
        <v>0</v>
      </c>
      <c r="W853" s="54">
        <f>COUNTIF(사출계획!$Q$62:$R$110,표4[[#This Row],[제품명]])</f>
        <v>0</v>
      </c>
      <c r="X853" s="131">
        <f>COUNTIF(사출계획!$Q$62:$R$87,표4[[#This Row],[제품명]])</f>
        <v>0</v>
      </c>
      <c r="Y853" s="131">
        <f>COUNTIF(사출계획!$Q$88:$R$110,표4[[#This Row],[제품명]])</f>
        <v>0</v>
      </c>
      <c r="Z853" s="54">
        <f>COUNTIF(사출계획!$S$62:$T$110,표4[[#This Row],[제품명]])</f>
        <v>0</v>
      </c>
      <c r="AA853" s="131"/>
      <c r="AB853" s="126"/>
      <c r="AC853" s="378" t="s">
        <v>3689</v>
      </c>
      <c r="AD853" s="129">
        <f>SUMIF(표4[잉크명],표5[[#This Row],[잉크]],표4[월])</f>
        <v>0</v>
      </c>
      <c r="AE853" s="131">
        <f>SUMIF(표4[잉크명],표5[[#This Row],[잉크]],표4[월-3층])</f>
        <v>0</v>
      </c>
      <c r="AF853" s="131">
        <f>SUMIF(표4[잉크명],표5[[#This Row],[잉크]],표4[월-1층])</f>
        <v>0</v>
      </c>
      <c r="AG853" s="133">
        <f>SUMIF(표4[잉크명],표5[[#This Row],[잉크]],표4[화])</f>
        <v>0</v>
      </c>
      <c r="AH853" s="131">
        <f>SUMIF(표4[잉크명],표5[[#This Row],[잉크]],표4[화-3층])</f>
        <v>0</v>
      </c>
      <c r="AI853" s="131">
        <f>SUMIF(표4[잉크명],표5[[#This Row],[잉크]],표4[화-1층])</f>
        <v>0</v>
      </c>
      <c r="AJ853" s="130">
        <f>SUMIF(표4[잉크명],표5[[#This Row],[잉크]],표4[수])</f>
        <v>0</v>
      </c>
      <c r="AK853" s="131">
        <f>SUMIF(표4[잉크명],표5[[#This Row],[잉크]],표4[수-3층])</f>
        <v>0</v>
      </c>
      <c r="AL853" s="131">
        <f>SUMIF(표4[잉크명],표5[[#This Row],[잉크]],표4[수-1층])</f>
        <v>0</v>
      </c>
      <c r="AM853" s="54">
        <f>SUMIF(표4[잉크명],표5[[#This Row],[잉크]],표4[목])</f>
        <v>0</v>
      </c>
      <c r="AN853" s="131">
        <f>SUMIF(표4[잉크명],표5[[#This Row],[잉크]],표4[목-3층])</f>
        <v>0</v>
      </c>
      <c r="AO853" s="131">
        <f>SUMIF(표4[잉크명],표5[[#This Row],[잉크]],표4[목-1층])</f>
        <v>0</v>
      </c>
      <c r="AP853" s="54">
        <f>SUMIF(표4[잉크명],표5[[#This Row],[잉크]],표4[금])</f>
        <v>0</v>
      </c>
      <c r="AQ853" s="131">
        <f>SUMIF(표4[잉크명],표5[[#This Row],[잉크]],표4[금-3층])</f>
        <v>0</v>
      </c>
      <c r="AR853" s="131">
        <f>SUMIF(표4[잉크명],표5[[#This Row],[잉크]],표4[금-1층])</f>
        <v>0</v>
      </c>
      <c r="AS853" s="54">
        <f>SUMIF(표4[잉크명],표5[[#This Row],[잉크]],표4[토])</f>
        <v>0</v>
      </c>
      <c r="AT853" s="131">
        <f>SUMIF(표4[잉크명],표5[[#This Row],[잉크]],표4[토-3층])</f>
        <v>0</v>
      </c>
      <c r="AU853" s="131">
        <f>SUMIF(표4[잉크명],표5[[#This Row],[잉크]],표4[토-1층])</f>
        <v>0</v>
      </c>
      <c r="AV853" s="54">
        <f>SUMIF(표4[잉크명],표5[[#This Row],[잉크]],표4[일])</f>
        <v>0</v>
      </c>
      <c r="AW853" s="131">
        <f>SUMIF(표4[잉크명],표5[[#This Row],[잉크]],표4[일-3층])</f>
        <v>0</v>
      </c>
      <c r="AX853" s="131">
        <f>SUMIF(표4[잉크명],표5[[#This Row],[잉크]],표4[일-1층])</f>
        <v>0</v>
      </c>
      <c r="AY853" s="54">
        <f>SUMIF(표4[잉크명],표5[[#This Row],[잉크]],표4[차주 월])</f>
        <v>0</v>
      </c>
      <c r="AZ853" s="54">
        <f>SUM(표5[[#This Row],[월]:[차주 월]])</f>
        <v>0</v>
      </c>
    </row>
    <row r="854" spans="2:52" x14ac:dyDescent="0.3">
      <c r="B854" s="303" t="s">
        <v>5381</v>
      </c>
      <c r="C854" s="285"/>
      <c r="D854" s="303" t="s">
        <v>2804</v>
      </c>
      <c r="E854" s="54">
        <f>COUNTIF(사출계획!$E$62:$F$110,표4[[#This Row],[제품명]])</f>
        <v>0</v>
      </c>
      <c r="F854" s="131">
        <f>COUNTIF(사출계획!$E$62:$F$87,표4[[#This Row],[제품명]])</f>
        <v>0</v>
      </c>
      <c r="G854" s="131">
        <f>COUNTIF(사출계획!$E$88:$F$110,표4[[#This Row],[제품명]])</f>
        <v>0</v>
      </c>
      <c r="H854" s="54">
        <f>COUNTIF(사출계획!$G$62:$H$110,표4[[#This Row],[제품명]])</f>
        <v>0</v>
      </c>
      <c r="I854" s="132">
        <f>COUNTIF(사출계획!$G$62:$H$87,표4[[#This Row],[제품명]])</f>
        <v>0</v>
      </c>
      <c r="J854" s="132">
        <f>COUNTIF(사출계획!$G$88:$H$110,표4[[#This Row],[제품명]])</f>
        <v>0</v>
      </c>
      <c r="K854" s="54">
        <f>COUNTIF(사출계획!$I$62:$J$110,표4[[#This Row],[제품명]])</f>
        <v>0</v>
      </c>
      <c r="L854" s="131">
        <f>COUNTIF(사출계획!$I$62:$J$87,표4[[#This Row],[제품명]])</f>
        <v>0</v>
      </c>
      <c r="M854" s="131">
        <f>COUNTIF(사출계획!$I$88:$J$110,표4[[#This Row],[제품명]])</f>
        <v>0</v>
      </c>
      <c r="N854" s="129">
        <f>COUNTIF(사출계획!$K$62:$L$110,표4[[#This Row],[제품명]])</f>
        <v>0</v>
      </c>
      <c r="O854" s="131">
        <f>COUNTIF(사출계획!$K$62:$L$87,표4[[#This Row],[제품명]])</f>
        <v>0</v>
      </c>
      <c r="P854" s="131">
        <f>COUNTIF(사출계획!$K$88:$L$110,표4[[#This Row],[제품명]])</f>
        <v>0</v>
      </c>
      <c r="Q854" s="130">
        <f>COUNTIF(사출계획!$M$62:$N$110,표4[[#This Row],[제품명]])</f>
        <v>0</v>
      </c>
      <c r="R854" s="131">
        <f>COUNTIF(사출계획!$M$62:$N$87,표4[[#This Row],[제품명]])</f>
        <v>0</v>
      </c>
      <c r="S854" s="131">
        <f>COUNTIF(사출계획!$M$88:$N$110,표4[[#This Row],[제품명]])</f>
        <v>0</v>
      </c>
      <c r="T854" s="54">
        <f>COUNTIF(사출계획!$O$62:$P$110,표4[[#This Row],[제품명]])</f>
        <v>0</v>
      </c>
      <c r="U854" s="131">
        <f>COUNTIF(사출계획!$O$62:$P$87,표4[[#This Row],[제품명]])</f>
        <v>0</v>
      </c>
      <c r="V854" s="131">
        <f>COUNTIF(사출계획!$O$88:$P$110,표4[[#This Row],[제품명]])</f>
        <v>0</v>
      </c>
      <c r="W854" s="54">
        <f>COUNTIF(사출계획!$Q$62:$R$110,표4[[#This Row],[제품명]])</f>
        <v>0</v>
      </c>
      <c r="X854" s="131">
        <f>COUNTIF(사출계획!$Q$62:$R$87,표4[[#This Row],[제품명]])</f>
        <v>0</v>
      </c>
      <c r="Y854" s="131">
        <f>COUNTIF(사출계획!$Q$88:$R$110,표4[[#This Row],[제품명]])</f>
        <v>0</v>
      </c>
      <c r="Z854" s="54">
        <f>COUNTIF(사출계획!$S$62:$T$110,표4[[#This Row],[제품명]])</f>
        <v>0</v>
      </c>
      <c r="AA854" s="131"/>
      <c r="AB854" s="126"/>
      <c r="AC854" s="378" t="s">
        <v>3693</v>
      </c>
      <c r="AD854" s="129">
        <f>SUMIF(표4[잉크명],표5[[#This Row],[잉크]],표4[월])</f>
        <v>0</v>
      </c>
      <c r="AE854" s="131">
        <f>SUMIF(표4[잉크명],표5[[#This Row],[잉크]],표4[월-3층])</f>
        <v>0</v>
      </c>
      <c r="AF854" s="131">
        <f>SUMIF(표4[잉크명],표5[[#This Row],[잉크]],표4[월-1층])</f>
        <v>0</v>
      </c>
      <c r="AG854" s="133">
        <f>SUMIF(표4[잉크명],표5[[#This Row],[잉크]],표4[화])</f>
        <v>0</v>
      </c>
      <c r="AH854" s="131">
        <f>SUMIF(표4[잉크명],표5[[#This Row],[잉크]],표4[화-3층])</f>
        <v>0</v>
      </c>
      <c r="AI854" s="131">
        <f>SUMIF(표4[잉크명],표5[[#This Row],[잉크]],표4[화-1층])</f>
        <v>0</v>
      </c>
      <c r="AJ854" s="130">
        <f>SUMIF(표4[잉크명],표5[[#This Row],[잉크]],표4[수])</f>
        <v>0</v>
      </c>
      <c r="AK854" s="131">
        <f>SUMIF(표4[잉크명],표5[[#This Row],[잉크]],표4[수-3층])</f>
        <v>0</v>
      </c>
      <c r="AL854" s="131">
        <f>SUMIF(표4[잉크명],표5[[#This Row],[잉크]],표4[수-1층])</f>
        <v>0</v>
      </c>
      <c r="AM854" s="54">
        <f>SUMIF(표4[잉크명],표5[[#This Row],[잉크]],표4[목])</f>
        <v>0</v>
      </c>
      <c r="AN854" s="131">
        <f>SUMIF(표4[잉크명],표5[[#This Row],[잉크]],표4[목-3층])</f>
        <v>0</v>
      </c>
      <c r="AO854" s="131">
        <f>SUMIF(표4[잉크명],표5[[#This Row],[잉크]],표4[목-1층])</f>
        <v>0</v>
      </c>
      <c r="AP854" s="54">
        <f>SUMIF(표4[잉크명],표5[[#This Row],[잉크]],표4[금])</f>
        <v>0</v>
      </c>
      <c r="AQ854" s="131">
        <f>SUMIF(표4[잉크명],표5[[#This Row],[잉크]],표4[금-3층])</f>
        <v>0</v>
      </c>
      <c r="AR854" s="131">
        <f>SUMIF(표4[잉크명],표5[[#This Row],[잉크]],표4[금-1층])</f>
        <v>0</v>
      </c>
      <c r="AS854" s="54">
        <f>SUMIF(표4[잉크명],표5[[#This Row],[잉크]],표4[토])</f>
        <v>0</v>
      </c>
      <c r="AT854" s="131">
        <f>SUMIF(표4[잉크명],표5[[#This Row],[잉크]],표4[토-3층])</f>
        <v>0</v>
      </c>
      <c r="AU854" s="131">
        <f>SUMIF(표4[잉크명],표5[[#This Row],[잉크]],표4[토-1층])</f>
        <v>0</v>
      </c>
      <c r="AV854" s="54">
        <f>SUMIF(표4[잉크명],표5[[#This Row],[잉크]],표4[일])</f>
        <v>0</v>
      </c>
      <c r="AW854" s="131">
        <f>SUMIF(표4[잉크명],표5[[#This Row],[잉크]],표4[일-3층])</f>
        <v>0</v>
      </c>
      <c r="AX854" s="131">
        <f>SUMIF(표4[잉크명],표5[[#This Row],[잉크]],표4[일-1층])</f>
        <v>0</v>
      </c>
      <c r="AY854" s="54">
        <f>SUMIF(표4[잉크명],표5[[#This Row],[잉크]],표4[차주 월])</f>
        <v>0</v>
      </c>
      <c r="AZ854" s="54">
        <f>SUM(표5[[#This Row],[월]:[차주 월]])</f>
        <v>0</v>
      </c>
    </row>
    <row r="855" spans="2:52" x14ac:dyDescent="0.3">
      <c r="B855" s="303" t="s">
        <v>2803</v>
      </c>
      <c r="C855" s="285"/>
      <c r="D855" s="303" t="s">
        <v>2805</v>
      </c>
      <c r="E855" s="54">
        <f>COUNTIF(사출계획!$E$62:$F$110,표4[[#This Row],[제품명]])</f>
        <v>0</v>
      </c>
      <c r="F855" s="131">
        <f>COUNTIF(사출계획!$E$62:$F$87,표4[[#This Row],[제품명]])</f>
        <v>0</v>
      </c>
      <c r="G855" s="131">
        <f>COUNTIF(사출계획!$E$88:$F$110,표4[[#This Row],[제품명]])</f>
        <v>0</v>
      </c>
      <c r="H855" s="54">
        <f>COUNTIF(사출계획!$G$62:$H$110,표4[[#This Row],[제품명]])</f>
        <v>0</v>
      </c>
      <c r="I855" s="132">
        <f>COUNTIF(사출계획!$G$62:$H$87,표4[[#This Row],[제품명]])</f>
        <v>0</v>
      </c>
      <c r="J855" s="132">
        <f>COUNTIF(사출계획!$G$88:$H$110,표4[[#This Row],[제품명]])</f>
        <v>0</v>
      </c>
      <c r="K855" s="54">
        <f>COUNTIF(사출계획!$I$62:$J$110,표4[[#This Row],[제품명]])</f>
        <v>0</v>
      </c>
      <c r="L855" s="131">
        <f>COUNTIF(사출계획!$I$62:$J$87,표4[[#This Row],[제품명]])</f>
        <v>0</v>
      </c>
      <c r="M855" s="131">
        <f>COUNTIF(사출계획!$I$88:$J$110,표4[[#This Row],[제품명]])</f>
        <v>0</v>
      </c>
      <c r="N855" s="129">
        <f>COUNTIF(사출계획!$K$62:$L$110,표4[[#This Row],[제품명]])</f>
        <v>0</v>
      </c>
      <c r="O855" s="131">
        <f>COUNTIF(사출계획!$K$62:$L$87,표4[[#This Row],[제품명]])</f>
        <v>0</v>
      </c>
      <c r="P855" s="131">
        <f>COUNTIF(사출계획!$K$88:$L$110,표4[[#This Row],[제품명]])</f>
        <v>0</v>
      </c>
      <c r="Q855" s="130">
        <f>COUNTIF(사출계획!$M$62:$N$110,표4[[#This Row],[제품명]])</f>
        <v>0</v>
      </c>
      <c r="R855" s="131">
        <f>COUNTIF(사출계획!$M$62:$N$87,표4[[#This Row],[제품명]])</f>
        <v>0</v>
      </c>
      <c r="S855" s="131">
        <f>COUNTIF(사출계획!$M$88:$N$110,표4[[#This Row],[제품명]])</f>
        <v>0</v>
      </c>
      <c r="T855" s="54">
        <f>COUNTIF(사출계획!$O$62:$P$110,표4[[#This Row],[제품명]])</f>
        <v>0</v>
      </c>
      <c r="U855" s="131">
        <f>COUNTIF(사출계획!$O$62:$P$87,표4[[#This Row],[제품명]])</f>
        <v>0</v>
      </c>
      <c r="V855" s="131">
        <f>COUNTIF(사출계획!$O$88:$P$110,표4[[#This Row],[제품명]])</f>
        <v>0</v>
      </c>
      <c r="W855" s="54">
        <f>COUNTIF(사출계획!$Q$62:$R$110,표4[[#This Row],[제품명]])</f>
        <v>0</v>
      </c>
      <c r="X855" s="131">
        <f>COUNTIF(사출계획!$Q$62:$R$87,표4[[#This Row],[제품명]])</f>
        <v>0</v>
      </c>
      <c r="Y855" s="131">
        <f>COUNTIF(사출계획!$Q$88:$R$110,표4[[#This Row],[제품명]])</f>
        <v>0</v>
      </c>
      <c r="Z855" s="54">
        <f>COUNTIF(사출계획!$S$62:$T$110,표4[[#This Row],[제품명]])</f>
        <v>0</v>
      </c>
      <c r="AA855" s="131"/>
      <c r="AB855" s="126"/>
      <c r="AC855" s="378" t="s">
        <v>3694</v>
      </c>
      <c r="AD855" s="129">
        <f>SUMIF(표4[잉크명],표5[[#This Row],[잉크]],표4[월])</f>
        <v>0</v>
      </c>
      <c r="AE855" s="131">
        <f>SUMIF(표4[잉크명],표5[[#This Row],[잉크]],표4[월-3층])</f>
        <v>0</v>
      </c>
      <c r="AF855" s="131">
        <f>SUMIF(표4[잉크명],표5[[#This Row],[잉크]],표4[월-1층])</f>
        <v>0</v>
      </c>
      <c r="AG855" s="133">
        <f>SUMIF(표4[잉크명],표5[[#This Row],[잉크]],표4[화])</f>
        <v>0</v>
      </c>
      <c r="AH855" s="131">
        <f>SUMIF(표4[잉크명],표5[[#This Row],[잉크]],표4[화-3층])</f>
        <v>0</v>
      </c>
      <c r="AI855" s="131">
        <f>SUMIF(표4[잉크명],표5[[#This Row],[잉크]],표4[화-1층])</f>
        <v>0</v>
      </c>
      <c r="AJ855" s="130">
        <f>SUMIF(표4[잉크명],표5[[#This Row],[잉크]],표4[수])</f>
        <v>0</v>
      </c>
      <c r="AK855" s="131">
        <f>SUMIF(표4[잉크명],표5[[#This Row],[잉크]],표4[수-3층])</f>
        <v>0</v>
      </c>
      <c r="AL855" s="131">
        <f>SUMIF(표4[잉크명],표5[[#This Row],[잉크]],표4[수-1층])</f>
        <v>0</v>
      </c>
      <c r="AM855" s="54">
        <f>SUMIF(표4[잉크명],표5[[#This Row],[잉크]],표4[목])</f>
        <v>0</v>
      </c>
      <c r="AN855" s="131">
        <f>SUMIF(표4[잉크명],표5[[#This Row],[잉크]],표4[목-3층])</f>
        <v>0</v>
      </c>
      <c r="AO855" s="131">
        <f>SUMIF(표4[잉크명],표5[[#This Row],[잉크]],표4[목-1층])</f>
        <v>0</v>
      </c>
      <c r="AP855" s="54">
        <f>SUMIF(표4[잉크명],표5[[#This Row],[잉크]],표4[금])</f>
        <v>0</v>
      </c>
      <c r="AQ855" s="131">
        <f>SUMIF(표4[잉크명],표5[[#This Row],[잉크]],표4[금-3층])</f>
        <v>0</v>
      </c>
      <c r="AR855" s="131">
        <f>SUMIF(표4[잉크명],표5[[#This Row],[잉크]],표4[금-1층])</f>
        <v>0</v>
      </c>
      <c r="AS855" s="54">
        <f>SUMIF(표4[잉크명],표5[[#This Row],[잉크]],표4[토])</f>
        <v>0</v>
      </c>
      <c r="AT855" s="131">
        <f>SUMIF(표4[잉크명],표5[[#This Row],[잉크]],표4[토-3층])</f>
        <v>0</v>
      </c>
      <c r="AU855" s="131">
        <f>SUMIF(표4[잉크명],표5[[#This Row],[잉크]],표4[토-1층])</f>
        <v>0</v>
      </c>
      <c r="AV855" s="54">
        <f>SUMIF(표4[잉크명],표5[[#This Row],[잉크]],표4[일])</f>
        <v>0</v>
      </c>
      <c r="AW855" s="131">
        <f>SUMIF(표4[잉크명],표5[[#This Row],[잉크]],표4[일-3층])</f>
        <v>0</v>
      </c>
      <c r="AX855" s="131">
        <f>SUMIF(표4[잉크명],표5[[#This Row],[잉크]],표4[일-1층])</f>
        <v>0</v>
      </c>
      <c r="AY855" s="54">
        <f>SUMIF(표4[잉크명],표5[[#This Row],[잉크]],표4[차주 월])</f>
        <v>0</v>
      </c>
      <c r="AZ855" s="54">
        <f>SUM(표5[[#This Row],[월]:[차주 월]])</f>
        <v>0</v>
      </c>
    </row>
    <row r="856" spans="2:52" x14ac:dyDescent="0.3">
      <c r="B856" s="303" t="s">
        <v>2803</v>
      </c>
      <c r="C856" s="285"/>
      <c r="D856" s="303" t="s">
        <v>2806</v>
      </c>
      <c r="E856" s="54">
        <f>COUNTIF(사출계획!$E$62:$F$110,표4[[#This Row],[제품명]])</f>
        <v>0</v>
      </c>
      <c r="F856" s="131">
        <f>COUNTIF(사출계획!$E$62:$F$87,표4[[#This Row],[제품명]])</f>
        <v>0</v>
      </c>
      <c r="G856" s="131">
        <f>COUNTIF(사출계획!$E$88:$F$110,표4[[#This Row],[제품명]])</f>
        <v>0</v>
      </c>
      <c r="H856" s="54">
        <f>COUNTIF(사출계획!$G$62:$H$110,표4[[#This Row],[제품명]])</f>
        <v>0</v>
      </c>
      <c r="I856" s="132">
        <f>COUNTIF(사출계획!$G$62:$H$87,표4[[#This Row],[제품명]])</f>
        <v>0</v>
      </c>
      <c r="J856" s="132">
        <f>COUNTIF(사출계획!$G$88:$H$110,표4[[#This Row],[제품명]])</f>
        <v>0</v>
      </c>
      <c r="K856" s="54">
        <f>COUNTIF(사출계획!$I$62:$J$110,표4[[#This Row],[제품명]])</f>
        <v>0</v>
      </c>
      <c r="L856" s="131">
        <f>COUNTIF(사출계획!$I$62:$J$87,표4[[#This Row],[제품명]])</f>
        <v>0</v>
      </c>
      <c r="M856" s="131">
        <f>COUNTIF(사출계획!$I$88:$J$110,표4[[#This Row],[제품명]])</f>
        <v>0</v>
      </c>
      <c r="N856" s="129">
        <f>COUNTIF(사출계획!$K$62:$L$110,표4[[#This Row],[제품명]])</f>
        <v>0</v>
      </c>
      <c r="O856" s="131">
        <f>COUNTIF(사출계획!$K$62:$L$87,표4[[#This Row],[제품명]])</f>
        <v>0</v>
      </c>
      <c r="P856" s="131">
        <f>COUNTIF(사출계획!$K$88:$L$110,표4[[#This Row],[제품명]])</f>
        <v>0</v>
      </c>
      <c r="Q856" s="130">
        <f>COUNTIF(사출계획!$M$62:$N$110,표4[[#This Row],[제품명]])</f>
        <v>0</v>
      </c>
      <c r="R856" s="131">
        <f>COUNTIF(사출계획!$M$62:$N$87,표4[[#This Row],[제품명]])</f>
        <v>0</v>
      </c>
      <c r="S856" s="131">
        <f>COUNTIF(사출계획!$M$88:$N$110,표4[[#This Row],[제품명]])</f>
        <v>0</v>
      </c>
      <c r="T856" s="54">
        <f>COUNTIF(사출계획!$O$62:$P$110,표4[[#This Row],[제품명]])</f>
        <v>0</v>
      </c>
      <c r="U856" s="131">
        <f>COUNTIF(사출계획!$O$62:$P$87,표4[[#This Row],[제품명]])</f>
        <v>0</v>
      </c>
      <c r="V856" s="131">
        <f>COUNTIF(사출계획!$O$88:$P$110,표4[[#This Row],[제품명]])</f>
        <v>0</v>
      </c>
      <c r="W856" s="54">
        <f>COUNTIF(사출계획!$Q$62:$R$110,표4[[#This Row],[제품명]])</f>
        <v>0</v>
      </c>
      <c r="X856" s="131">
        <f>COUNTIF(사출계획!$Q$62:$R$87,표4[[#This Row],[제품명]])</f>
        <v>0</v>
      </c>
      <c r="Y856" s="131">
        <f>COUNTIF(사출계획!$Q$88:$R$110,표4[[#This Row],[제품명]])</f>
        <v>0</v>
      </c>
      <c r="Z856" s="54">
        <f>COUNTIF(사출계획!$S$62:$T$110,표4[[#This Row],[제품명]])</f>
        <v>0</v>
      </c>
      <c r="AA856" s="131"/>
      <c r="AB856" s="126"/>
      <c r="AC856" s="378" t="s">
        <v>3702</v>
      </c>
      <c r="AD856" s="129">
        <f>SUMIF(표4[잉크명],표5[[#This Row],[잉크]],표4[월])</f>
        <v>0</v>
      </c>
      <c r="AE856" s="131">
        <f>SUMIF(표4[잉크명],표5[[#This Row],[잉크]],표4[월-3층])</f>
        <v>0</v>
      </c>
      <c r="AF856" s="131">
        <f>SUMIF(표4[잉크명],표5[[#This Row],[잉크]],표4[월-1층])</f>
        <v>0</v>
      </c>
      <c r="AG856" s="133">
        <f>SUMIF(표4[잉크명],표5[[#This Row],[잉크]],표4[화])</f>
        <v>0</v>
      </c>
      <c r="AH856" s="131">
        <f>SUMIF(표4[잉크명],표5[[#This Row],[잉크]],표4[화-3층])</f>
        <v>0</v>
      </c>
      <c r="AI856" s="131">
        <f>SUMIF(표4[잉크명],표5[[#This Row],[잉크]],표4[화-1층])</f>
        <v>0</v>
      </c>
      <c r="AJ856" s="130">
        <f>SUMIF(표4[잉크명],표5[[#This Row],[잉크]],표4[수])</f>
        <v>0</v>
      </c>
      <c r="AK856" s="131">
        <f>SUMIF(표4[잉크명],표5[[#This Row],[잉크]],표4[수-3층])</f>
        <v>0</v>
      </c>
      <c r="AL856" s="131">
        <f>SUMIF(표4[잉크명],표5[[#This Row],[잉크]],표4[수-1층])</f>
        <v>0</v>
      </c>
      <c r="AM856" s="54">
        <f>SUMIF(표4[잉크명],표5[[#This Row],[잉크]],표4[목])</f>
        <v>0</v>
      </c>
      <c r="AN856" s="131">
        <f>SUMIF(표4[잉크명],표5[[#This Row],[잉크]],표4[목-3층])</f>
        <v>0</v>
      </c>
      <c r="AO856" s="131">
        <f>SUMIF(표4[잉크명],표5[[#This Row],[잉크]],표4[목-1층])</f>
        <v>0</v>
      </c>
      <c r="AP856" s="54">
        <f>SUMIF(표4[잉크명],표5[[#This Row],[잉크]],표4[금])</f>
        <v>0</v>
      </c>
      <c r="AQ856" s="131">
        <f>SUMIF(표4[잉크명],표5[[#This Row],[잉크]],표4[금-3층])</f>
        <v>0</v>
      </c>
      <c r="AR856" s="131">
        <f>SUMIF(표4[잉크명],표5[[#This Row],[잉크]],표4[금-1층])</f>
        <v>0</v>
      </c>
      <c r="AS856" s="54">
        <f>SUMIF(표4[잉크명],표5[[#This Row],[잉크]],표4[토])</f>
        <v>0</v>
      </c>
      <c r="AT856" s="131">
        <f>SUMIF(표4[잉크명],표5[[#This Row],[잉크]],표4[토-3층])</f>
        <v>0</v>
      </c>
      <c r="AU856" s="131">
        <f>SUMIF(표4[잉크명],표5[[#This Row],[잉크]],표4[토-1층])</f>
        <v>0</v>
      </c>
      <c r="AV856" s="54">
        <f>SUMIF(표4[잉크명],표5[[#This Row],[잉크]],표4[일])</f>
        <v>0</v>
      </c>
      <c r="AW856" s="131">
        <f>SUMIF(표4[잉크명],표5[[#This Row],[잉크]],표4[일-3층])</f>
        <v>0</v>
      </c>
      <c r="AX856" s="131">
        <f>SUMIF(표4[잉크명],표5[[#This Row],[잉크]],표4[일-1층])</f>
        <v>0</v>
      </c>
      <c r="AY856" s="54">
        <f>SUMIF(표4[잉크명],표5[[#This Row],[잉크]],표4[차주 월])</f>
        <v>0</v>
      </c>
      <c r="AZ856" s="54">
        <f>SUM(표5[[#This Row],[월]:[차주 월]])</f>
        <v>0</v>
      </c>
    </row>
    <row r="857" spans="2:52" x14ac:dyDescent="0.3">
      <c r="B857" s="304" t="s">
        <v>2810</v>
      </c>
      <c r="C857" s="285"/>
      <c r="D857" s="304" t="s">
        <v>2813</v>
      </c>
      <c r="E857" s="54">
        <f>COUNTIF(사출계획!$E$62:$F$110,표4[[#This Row],[제품명]])</f>
        <v>0</v>
      </c>
      <c r="F857" s="131">
        <f>COUNTIF(사출계획!$E$62:$F$87,표4[[#This Row],[제품명]])</f>
        <v>0</v>
      </c>
      <c r="G857" s="131">
        <f>COUNTIF(사출계획!$E$88:$F$110,표4[[#This Row],[제품명]])</f>
        <v>0</v>
      </c>
      <c r="H857" s="54">
        <f>COUNTIF(사출계획!$G$62:$H$110,표4[[#This Row],[제품명]])</f>
        <v>0</v>
      </c>
      <c r="I857" s="132">
        <f>COUNTIF(사출계획!$G$62:$H$87,표4[[#This Row],[제품명]])</f>
        <v>0</v>
      </c>
      <c r="J857" s="132">
        <f>COUNTIF(사출계획!$G$88:$H$110,표4[[#This Row],[제품명]])</f>
        <v>0</v>
      </c>
      <c r="K857" s="54">
        <f>COUNTIF(사출계획!$I$62:$J$110,표4[[#This Row],[제품명]])</f>
        <v>0</v>
      </c>
      <c r="L857" s="131">
        <f>COUNTIF(사출계획!$I$62:$J$87,표4[[#This Row],[제품명]])</f>
        <v>0</v>
      </c>
      <c r="M857" s="131">
        <f>COUNTIF(사출계획!$I$88:$J$110,표4[[#This Row],[제품명]])</f>
        <v>0</v>
      </c>
      <c r="N857" s="129">
        <f>COUNTIF(사출계획!$K$62:$L$110,표4[[#This Row],[제품명]])</f>
        <v>0</v>
      </c>
      <c r="O857" s="131">
        <f>COUNTIF(사출계획!$K$62:$L$87,표4[[#This Row],[제품명]])</f>
        <v>0</v>
      </c>
      <c r="P857" s="131">
        <f>COUNTIF(사출계획!$K$88:$L$110,표4[[#This Row],[제품명]])</f>
        <v>0</v>
      </c>
      <c r="Q857" s="130">
        <f>COUNTIF(사출계획!$M$62:$N$110,표4[[#This Row],[제품명]])</f>
        <v>0</v>
      </c>
      <c r="R857" s="131">
        <f>COUNTIF(사출계획!$M$62:$N$87,표4[[#This Row],[제품명]])</f>
        <v>0</v>
      </c>
      <c r="S857" s="131">
        <f>COUNTIF(사출계획!$M$88:$N$110,표4[[#This Row],[제품명]])</f>
        <v>0</v>
      </c>
      <c r="T857" s="54">
        <f>COUNTIF(사출계획!$O$62:$P$110,표4[[#This Row],[제품명]])</f>
        <v>0</v>
      </c>
      <c r="U857" s="131">
        <f>COUNTIF(사출계획!$O$62:$P$87,표4[[#This Row],[제품명]])</f>
        <v>0</v>
      </c>
      <c r="V857" s="131">
        <f>COUNTIF(사출계획!$O$88:$P$110,표4[[#This Row],[제품명]])</f>
        <v>0</v>
      </c>
      <c r="W857" s="54">
        <f>COUNTIF(사출계획!$Q$62:$R$110,표4[[#This Row],[제품명]])</f>
        <v>0</v>
      </c>
      <c r="X857" s="131">
        <f>COUNTIF(사출계획!$Q$62:$R$87,표4[[#This Row],[제품명]])</f>
        <v>0</v>
      </c>
      <c r="Y857" s="131">
        <f>COUNTIF(사출계획!$Q$88:$R$110,표4[[#This Row],[제품명]])</f>
        <v>0</v>
      </c>
      <c r="Z857" s="54">
        <f>COUNTIF(사출계획!$S$62:$T$110,표4[[#This Row],[제품명]])</f>
        <v>0</v>
      </c>
      <c r="AA857" s="131"/>
      <c r="AB857" s="126"/>
      <c r="AC857" s="379" t="s">
        <v>3714</v>
      </c>
      <c r="AD857" s="129">
        <f>SUMIF(표4[잉크명],표5[[#This Row],[잉크]],표4[월])</f>
        <v>0</v>
      </c>
      <c r="AE857" s="131">
        <f>SUMIF(표4[잉크명],표5[[#This Row],[잉크]],표4[월-3층])</f>
        <v>0</v>
      </c>
      <c r="AF857" s="131">
        <f>SUMIF(표4[잉크명],표5[[#This Row],[잉크]],표4[월-1층])</f>
        <v>0</v>
      </c>
      <c r="AG857" s="133">
        <f>SUMIF(표4[잉크명],표5[[#This Row],[잉크]],표4[화])</f>
        <v>0</v>
      </c>
      <c r="AH857" s="131">
        <f>SUMIF(표4[잉크명],표5[[#This Row],[잉크]],표4[화-3층])</f>
        <v>0</v>
      </c>
      <c r="AI857" s="131">
        <f>SUMIF(표4[잉크명],표5[[#This Row],[잉크]],표4[화-1층])</f>
        <v>0</v>
      </c>
      <c r="AJ857" s="130">
        <f>SUMIF(표4[잉크명],표5[[#This Row],[잉크]],표4[수])</f>
        <v>0</v>
      </c>
      <c r="AK857" s="131">
        <f>SUMIF(표4[잉크명],표5[[#This Row],[잉크]],표4[수-3층])</f>
        <v>0</v>
      </c>
      <c r="AL857" s="131">
        <f>SUMIF(표4[잉크명],표5[[#This Row],[잉크]],표4[수-1층])</f>
        <v>0</v>
      </c>
      <c r="AM857" s="54">
        <f>SUMIF(표4[잉크명],표5[[#This Row],[잉크]],표4[목])</f>
        <v>0</v>
      </c>
      <c r="AN857" s="131">
        <f>SUMIF(표4[잉크명],표5[[#This Row],[잉크]],표4[목-3층])</f>
        <v>0</v>
      </c>
      <c r="AO857" s="131">
        <f>SUMIF(표4[잉크명],표5[[#This Row],[잉크]],표4[목-1층])</f>
        <v>0</v>
      </c>
      <c r="AP857" s="54">
        <f>SUMIF(표4[잉크명],표5[[#This Row],[잉크]],표4[금])</f>
        <v>0</v>
      </c>
      <c r="AQ857" s="131">
        <f>SUMIF(표4[잉크명],표5[[#This Row],[잉크]],표4[금-3층])</f>
        <v>0</v>
      </c>
      <c r="AR857" s="131">
        <f>SUMIF(표4[잉크명],표5[[#This Row],[잉크]],표4[금-1층])</f>
        <v>0</v>
      </c>
      <c r="AS857" s="54">
        <f>SUMIF(표4[잉크명],표5[[#This Row],[잉크]],표4[토])</f>
        <v>0</v>
      </c>
      <c r="AT857" s="131">
        <f>SUMIF(표4[잉크명],표5[[#This Row],[잉크]],표4[토-3층])</f>
        <v>0</v>
      </c>
      <c r="AU857" s="131">
        <f>SUMIF(표4[잉크명],표5[[#This Row],[잉크]],표4[토-1층])</f>
        <v>0</v>
      </c>
      <c r="AV857" s="54">
        <f>SUMIF(표4[잉크명],표5[[#This Row],[잉크]],표4[일])</f>
        <v>0</v>
      </c>
      <c r="AW857" s="131">
        <f>SUMIF(표4[잉크명],표5[[#This Row],[잉크]],표4[일-3층])</f>
        <v>0</v>
      </c>
      <c r="AX857" s="131">
        <f>SUMIF(표4[잉크명],표5[[#This Row],[잉크]],표4[일-1층])</f>
        <v>0</v>
      </c>
      <c r="AY857" s="54">
        <f>SUMIF(표4[잉크명],표5[[#This Row],[잉크]],표4[차주 월])</f>
        <v>0</v>
      </c>
      <c r="AZ857" s="54">
        <f>SUM(표5[[#This Row],[월]:[차주 월]])</f>
        <v>0</v>
      </c>
    </row>
    <row r="858" spans="2:52" x14ac:dyDescent="0.3">
      <c r="B858" s="304" t="s">
        <v>2811</v>
      </c>
      <c r="C858" s="285"/>
      <c r="D858" s="304" t="s">
        <v>2814</v>
      </c>
      <c r="E858" s="54">
        <f>COUNTIF(사출계획!$E$62:$F$110,표4[[#This Row],[제품명]])</f>
        <v>0</v>
      </c>
      <c r="F858" s="131">
        <f>COUNTIF(사출계획!$E$62:$F$87,표4[[#This Row],[제품명]])</f>
        <v>0</v>
      </c>
      <c r="G858" s="131">
        <f>COUNTIF(사출계획!$E$88:$F$110,표4[[#This Row],[제품명]])</f>
        <v>0</v>
      </c>
      <c r="H858" s="54">
        <f>COUNTIF(사출계획!$G$62:$H$110,표4[[#This Row],[제품명]])</f>
        <v>0</v>
      </c>
      <c r="I858" s="132">
        <f>COUNTIF(사출계획!$G$62:$H$87,표4[[#This Row],[제품명]])</f>
        <v>0</v>
      </c>
      <c r="J858" s="132">
        <f>COUNTIF(사출계획!$G$88:$H$110,표4[[#This Row],[제품명]])</f>
        <v>0</v>
      </c>
      <c r="K858" s="54">
        <f>COUNTIF(사출계획!$I$62:$J$110,표4[[#This Row],[제품명]])</f>
        <v>0</v>
      </c>
      <c r="L858" s="131">
        <f>COUNTIF(사출계획!$I$62:$J$87,표4[[#This Row],[제품명]])</f>
        <v>0</v>
      </c>
      <c r="M858" s="131">
        <f>COUNTIF(사출계획!$I$88:$J$110,표4[[#This Row],[제품명]])</f>
        <v>0</v>
      </c>
      <c r="N858" s="129">
        <f>COUNTIF(사출계획!$K$62:$L$110,표4[[#This Row],[제품명]])</f>
        <v>0</v>
      </c>
      <c r="O858" s="131">
        <f>COUNTIF(사출계획!$K$62:$L$87,표4[[#This Row],[제품명]])</f>
        <v>0</v>
      </c>
      <c r="P858" s="131">
        <f>COUNTIF(사출계획!$K$88:$L$110,표4[[#This Row],[제품명]])</f>
        <v>0</v>
      </c>
      <c r="Q858" s="130">
        <f>COUNTIF(사출계획!$M$62:$N$110,표4[[#This Row],[제품명]])</f>
        <v>0</v>
      </c>
      <c r="R858" s="131">
        <f>COUNTIF(사출계획!$M$62:$N$87,표4[[#This Row],[제품명]])</f>
        <v>0</v>
      </c>
      <c r="S858" s="131">
        <f>COUNTIF(사출계획!$M$88:$N$110,표4[[#This Row],[제품명]])</f>
        <v>0</v>
      </c>
      <c r="T858" s="54">
        <f>COUNTIF(사출계획!$O$62:$P$110,표4[[#This Row],[제품명]])</f>
        <v>0</v>
      </c>
      <c r="U858" s="131">
        <f>COUNTIF(사출계획!$O$62:$P$87,표4[[#This Row],[제품명]])</f>
        <v>0</v>
      </c>
      <c r="V858" s="131">
        <f>COUNTIF(사출계획!$O$88:$P$110,표4[[#This Row],[제품명]])</f>
        <v>0</v>
      </c>
      <c r="W858" s="54">
        <f>COUNTIF(사출계획!$Q$62:$R$110,표4[[#This Row],[제품명]])</f>
        <v>0</v>
      </c>
      <c r="X858" s="131">
        <f>COUNTIF(사출계획!$Q$62:$R$87,표4[[#This Row],[제품명]])</f>
        <v>0</v>
      </c>
      <c r="Y858" s="131">
        <f>COUNTIF(사출계획!$Q$88:$R$110,표4[[#This Row],[제품명]])</f>
        <v>0</v>
      </c>
      <c r="Z858" s="54">
        <f>COUNTIF(사출계획!$S$62:$T$110,표4[[#This Row],[제품명]])</f>
        <v>0</v>
      </c>
      <c r="AA858" s="131"/>
      <c r="AB858" s="126"/>
      <c r="AC858" s="379" t="s">
        <v>3715</v>
      </c>
      <c r="AD858" s="129">
        <f>SUMIF(표4[잉크명],표5[[#This Row],[잉크]],표4[월])</f>
        <v>0</v>
      </c>
      <c r="AE858" s="131">
        <f>SUMIF(표4[잉크명],표5[[#This Row],[잉크]],표4[월-3층])</f>
        <v>0</v>
      </c>
      <c r="AF858" s="131">
        <f>SUMIF(표4[잉크명],표5[[#This Row],[잉크]],표4[월-1층])</f>
        <v>0</v>
      </c>
      <c r="AG858" s="133">
        <f>SUMIF(표4[잉크명],표5[[#This Row],[잉크]],표4[화])</f>
        <v>0</v>
      </c>
      <c r="AH858" s="131">
        <f>SUMIF(표4[잉크명],표5[[#This Row],[잉크]],표4[화-3층])</f>
        <v>0</v>
      </c>
      <c r="AI858" s="131">
        <f>SUMIF(표4[잉크명],표5[[#This Row],[잉크]],표4[화-1층])</f>
        <v>0</v>
      </c>
      <c r="AJ858" s="130">
        <f>SUMIF(표4[잉크명],표5[[#This Row],[잉크]],표4[수])</f>
        <v>0</v>
      </c>
      <c r="AK858" s="131">
        <f>SUMIF(표4[잉크명],표5[[#This Row],[잉크]],표4[수-3층])</f>
        <v>0</v>
      </c>
      <c r="AL858" s="131">
        <f>SUMIF(표4[잉크명],표5[[#This Row],[잉크]],표4[수-1층])</f>
        <v>0</v>
      </c>
      <c r="AM858" s="54">
        <f>SUMIF(표4[잉크명],표5[[#This Row],[잉크]],표4[목])</f>
        <v>0</v>
      </c>
      <c r="AN858" s="131">
        <f>SUMIF(표4[잉크명],표5[[#This Row],[잉크]],표4[목-3층])</f>
        <v>0</v>
      </c>
      <c r="AO858" s="131">
        <f>SUMIF(표4[잉크명],표5[[#This Row],[잉크]],표4[목-1층])</f>
        <v>0</v>
      </c>
      <c r="AP858" s="54">
        <f>SUMIF(표4[잉크명],표5[[#This Row],[잉크]],표4[금])</f>
        <v>0</v>
      </c>
      <c r="AQ858" s="131">
        <f>SUMIF(표4[잉크명],표5[[#This Row],[잉크]],표4[금-3층])</f>
        <v>0</v>
      </c>
      <c r="AR858" s="131">
        <f>SUMIF(표4[잉크명],표5[[#This Row],[잉크]],표4[금-1층])</f>
        <v>0</v>
      </c>
      <c r="AS858" s="54">
        <f>SUMIF(표4[잉크명],표5[[#This Row],[잉크]],표4[토])</f>
        <v>0</v>
      </c>
      <c r="AT858" s="131">
        <f>SUMIF(표4[잉크명],표5[[#This Row],[잉크]],표4[토-3층])</f>
        <v>0</v>
      </c>
      <c r="AU858" s="131">
        <f>SUMIF(표4[잉크명],표5[[#This Row],[잉크]],표4[토-1층])</f>
        <v>0</v>
      </c>
      <c r="AV858" s="54">
        <f>SUMIF(표4[잉크명],표5[[#This Row],[잉크]],표4[일])</f>
        <v>0</v>
      </c>
      <c r="AW858" s="131">
        <f>SUMIF(표4[잉크명],표5[[#This Row],[잉크]],표4[일-3층])</f>
        <v>0</v>
      </c>
      <c r="AX858" s="131">
        <f>SUMIF(표4[잉크명],표5[[#This Row],[잉크]],표4[일-1층])</f>
        <v>0</v>
      </c>
      <c r="AY858" s="54">
        <f>SUMIF(표4[잉크명],표5[[#This Row],[잉크]],표4[차주 월])</f>
        <v>0</v>
      </c>
      <c r="AZ858" s="54">
        <f>SUM(표5[[#This Row],[월]:[차주 월]])</f>
        <v>0</v>
      </c>
    </row>
    <row r="859" spans="2:52" x14ac:dyDescent="0.3">
      <c r="B859" s="304" t="s">
        <v>2812</v>
      </c>
      <c r="C859" s="285"/>
      <c r="D859" s="304" t="s">
        <v>2827</v>
      </c>
      <c r="E859" s="54">
        <f>COUNTIF(사출계획!$E$62:$F$110,표4[[#This Row],[제품명]])</f>
        <v>0</v>
      </c>
      <c r="F859" s="131">
        <f>COUNTIF(사출계획!$E$62:$F$87,표4[[#This Row],[제품명]])</f>
        <v>0</v>
      </c>
      <c r="G859" s="131">
        <f>COUNTIF(사출계획!$E$88:$F$110,표4[[#This Row],[제품명]])</f>
        <v>0</v>
      </c>
      <c r="H859" s="54">
        <f>COUNTIF(사출계획!$G$62:$H$110,표4[[#This Row],[제품명]])</f>
        <v>0</v>
      </c>
      <c r="I859" s="132">
        <f>COUNTIF(사출계획!$G$62:$H$87,표4[[#This Row],[제품명]])</f>
        <v>0</v>
      </c>
      <c r="J859" s="132">
        <f>COUNTIF(사출계획!$G$88:$H$110,표4[[#This Row],[제품명]])</f>
        <v>0</v>
      </c>
      <c r="K859" s="54">
        <f>COUNTIF(사출계획!$I$62:$J$110,표4[[#This Row],[제품명]])</f>
        <v>0</v>
      </c>
      <c r="L859" s="131">
        <f>COUNTIF(사출계획!$I$62:$J$87,표4[[#This Row],[제품명]])</f>
        <v>0</v>
      </c>
      <c r="M859" s="131">
        <f>COUNTIF(사출계획!$I$88:$J$110,표4[[#This Row],[제품명]])</f>
        <v>0</v>
      </c>
      <c r="N859" s="129">
        <f>COUNTIF(사출계획!$K$62:$L$110,표4[[#This Row],[제품명]])</f>
        <v>0</v>
      </c>
      <c r="O859" s="131">
        <f>COUNTIF(사출계획!$K$62:$L$87,표4[[#This Row],[제품명]])</f>
        <v>0</v>
      </c>
      <c r="P859" s="131">
        <f>COUNTIF(사출계획!$K$88:$L$110,표4[[#This Row],[제품명]])</f>
        <v>0</v>
      </c>
      <c r="Q859" s="130">
        <f>COUNTIF(사출계획!$M$62:$N$110,표4[[#This Row],[제품명]])</f>
        <v>0</v>
      </c>
      <c r="R859" s="131">
        <f>COUNTIF(사출계획!$M$62:$N$87,표4[[#This Row],[제품명]])</f>
        <v>0</v>
      </c>
      <c r="S859" s="131">
        <f>COUNTIF(사출계획!$M$88:$N$110,표4[[#This Row],[제품명]])</f>
        <v>0</v>
      </c>
      <c r="T859" s="54">
        <f>COUNTIF(사출계획!$O$62:$P$110,표4[[#This Row],[제품명]])</f>
        <v>0</v>
      </c>
      <c r="U859" s="131">
        <f>COUNTIF(사출계획!$O$62:$P$87,표4[[#This Row],[제품명]])</f>
        <v>0</v>
      </c>
      <c r="V859" s="131">
        <f>COUNTIF(사출계획!$O$88:$P$110,표4[[#This Row],[제품명]])</f>
        <v>0</v>
      </c>
      <c r="W859" s="54">
        <f>COUNTIF(사출계획!$Q$62:$R$110,표4[[#This Row],[제품명]])</f>
        <v>0</v>
      </c>
      <c r="X859" s="131">
        <f>COUNTIF(사출계획!$Q$62:$R$87,표4[[#This Row],[제품명]])</f>
        <v>0</v>
      </c>
      <c r="Y859" s="131">
        <f>COUNTIF(사출계획!$Q$88:$R$110,표4[[#This Row],[제품명]])</f>
        <v>0</v>
      </c>
      <c r="Z859" s="54">
        <f>COUNTIF(사출계획!$S$62:$T$110,표4[[#This Row],[제품명]])</f>
        <v>0</v>
      </c>
      <c r="AA859" s="131"/>
      <c r="AB859" s="126"/>
      <c r="AC859" s="380" t="s">
        <v>3727</v>
      </c>
      <c r="AD859" s="129">
        <f>SUMIF(표4[잉크명],표5[[#This Row],[잉크]],표4[월])</f>
        <v>0</v>
      </c>
      <c r="AE859" s="131">
        <f>SUMIF(표4[잉크명],표5[[#This Row],[잉크]],표4[월-3층])</f>
        <v>0</v>
      </c>
      <c r="AF859" s="131">
        <f>SUMIF(표4[잉크명],표5[[#This Row],[잉크]],표4[월-1층])</f>
        <v>0</v>
      </c>
      <c r="AG859" s="133">
        <f>SUMIF(표4[잉크명],표5[[#This Row],[잉크]],표4[화])</f>
        <v>0</v>
      </c>
      <c r="AH859" s="131">
        <f>SUMIF(표4[잉크명],표5[[#This Row],[잉크]],표4[화-3층])</f>
        <v>0</v>
      </c>
      <c r="AI859" s="131">
        <f>SUMIF(표4[잉크명],표5[[#This Row],[잉크]],표4[화-1층])</f>
        <v>0</v>
      </c>
      <c r="AJ859" s="130">
        <f>SUMIF(표4[잉크명],표5[[#This Row],[잉크]],표4[수])</f>
        <v>0</v>
      </c>
      <c r="AK859" s="131">
        <f>SUMIF(표4[잉크명],표5[[#This Row],[잉크]],표4[수-3층])</f>
        <v>0</v>
      </c>
      <c r="AL859" s="131">
        <f>SUMIF(표4[잉크명],표5[[#This Row],[잉크]],표4[수-1층])</f>
        <v>0</v>
      </c>
      <c r="AM859" s="54">
        <f>SUMIF(표4[잉크명],표5[[#This Row],[잉크]],표4[목])</f>
        <v>0</v>
      </c>
      <c r="AN859" s="131">
        <f>SUMIF(표4[잉크명],표5[[#This Row],[잉크]],표4[목-3층])</f>
        <v>0</v>
      </c>
      <c r="AO859" s="131">
        <f>SUMIF(표4[잉크명],표5[[#This Row],[잉크]],표4[목-1층])</f>
        <v>0</v>
      </c>
      <c r="AP859" s="54">
        <f>SUMIF(표4[잉크명],표5[[#This Row],[잉크]],표4[금])</f>
        <v>0</v>
      </c>
      <c r="AQ859" s="131">
        <f>SUMIF(표4[잉크명],표5[[#This Row],[잉크]],표4[금-3층])</f>
        <v>0</v>
      </c>
      <c r="AR859" s="131">
        <f>SUMIF(표4[잉크명],표5[[#This Row],[잉크]],표4[금-1층])</f>
        <v>0</v>
      </c>
      <c r="AS859" s="54">
        <f>SUMIF(표4[잉크명],표5[[#This Row],[잉크]],표4[토])</f>
        <v>0</v>
      </c>
      <c r="AT859" s="131">
        <f>SUMIF(표4[잉크명],표5[[#This Row],[잉크]],표4[토-3층])</f>
        <v>0</v>
      </c>
      <c r="AU859" s="131">
        <f>SUMIF(표4[잉크명],표5[[#This Row],[잉크]],표4[토-1층])</f>
        <v>0</v>
      </c>
      <c r="AV859" s="54">
        <f>SUMIF(표4[잉크명],표5[[#This Row],[잉크]],표4[일])</f>
        <v>0</v>
      </c>
      <c r="AW859" s="131">
        <f>SUMIF(표4[잉크명],표5[[#This Row],[잉크]],표4[일-3층])</f>
        <v>0</v>
      </c>
      <c r="AX859" s="131">
        <f>SUMIF(표4[잉크명],표5[[#This Row],[잉크]],표4[일-1층])</f>
        <v>0</v>
      </c>
      <c r="AY859" s="54">
        <f>SUMIF(표4[잉크명],표5[[#This Row],[잉크]],표4[차주 월])</f>
        <v>0</v>
      </c>
      <c r="AZ859" s="54">
        <f>SUM(표5[[#This Row],[월]:[차주 월]])</f>
        <v>0</v>
      </c>
    </row>
    <row r="860" spans="2:52" x14ac:dyDescent="0.3">
      <c r="B860" s="304" t="s">
        <v>2818</v>
      </c>
      <c r="C860" s="285"/>
      <c r="D860" s="304" t="s">
        <v>2819</v>
      </c>
      <c r="E860" s="54">
        <f>COUNTIF(사출계획!$E$62:$F$110,표4[[#This Row],[제품명]])</f>
        <v>0</v>
      </c>
      <c r="F860" s="131">
        <f>COUNTIF(사출계획!$E$62:$F$87,표4[[#This Row],[제품명]])</f>
        <v>0</v>
      </c>
      <c r="G860" s="131">
        <f>COUNTIF(사출계획!$E$88:$F$110,표4[[#This Row],[제품명]])</f>
        <v>0</v>
      </c>
      <c r="H860" s="54">
        <f>COUNTIF(사출계획!$G$62:$H$110,표4[[#This Row],[제품명]])</f>
        <v>0</v>
      </c>
      <c r="I860" s="132">
        <f>COUNTIF(사출계획!$G$62:$H$87,표4[[#This Row],[제품명]])</f>
        <v>0</v>
      </c>
      <c r="J860" s="132">
        <f>COUNTIF(사출계획!$G$88:$H$110,표4[[#This Row],[제품명]])</f>
        <v>0</v>
      </c>
      <c r="K860" s="54">
        <f>COUNTIF(사출계획!$I$62:$J$110,표4[[#This Row],[제품명]])</f>
        <v>0</v>
      </c>
      <c r="L860" s="131">
        <f>COUNTIF(사출계획!$I$62:$J$87,표4[[#This Row],[제품명]])</f>
        <v>0</v>
      </c>
      <c r="M860" s="131">
        <f>COUNTIF(사출계획!$I$88:$J$110,표4[[#This Row],[제품명]])</f>
        <v>0</v>
      </c>
      <c r="N860" s="129">
        <f>COUNTIF(사출계획!$K$62:$L$110,표4[[#This Row],[제품명]])</f>
        <v>0</v>
      </c>
      <c r="O860" s="131">
        <f>COUNTIF(사출계획!$K$62:$L$87,표4[[#This Row],[제품명]])</f>
        <v>0</v>
      </c>
      <c r="P860" s="131">
        <f>COUNTIF(사출계획!$K$88:$L$110,표4[[#This Row],[제품명]])</f>
        <v>0</v>
      </c>
      <c r="Q860" s="130">
        <f>COUNTIF(사출계획!$M$62:$N$110,표4[[#This Row],[제품명]])</f>
        <v>0</v>
      </c>
      <c r="R860" s="131">
        <f>COUNTIF(사출계획!$M$62:$N$87,표4[[#This Row],[제품명]])</f>
        <v>0</v>
      </c>
      <c r="S860" s="131">
        <f>COUNTIF(사출계획!$M$88:$N$110,표4[[#This Row],[제품명]])</f>
        <v>0</v>
      </c>
      <c r="T860" s="54">
        <f>COUNTIF(사출계획!$O$62:$P$110,표4[[#This Row],[제품명]])</f>
        <v>0</v>
      </c>
      <c r="U860" s="131">
        <f>COUNTIF(사출계획!$O$62:$P$87,표4[[#This Row],[제품명]])</f>
        <v>0</v>
      </c>
      <c r="V860" s="131">
        <f>COUNTIF(사출계획!$O$88:$P$110,표4[[#This Row],[제품명]])</f>
        <v>0</v>
      </c>
      <c r="W860" s="54">
        <f>COUNTIF(사출계획!$Q$62:$R$110,표4[[#This Row],[제품명]])</f>
        <v>0</v>
      </c>
      <c r="X860" s="131">
        <f>COUNTIF(사출계획!$Q$62:$R$87,표4[[#This Row],[제품명]])</f>
        <v>0</v>
      </c>
      <c r="Y860" s="131">
        <f>COUNTIF(사출계획!$Q$88:$R$110,표4[[#This Row],[제품명]])</f>
        <v>0</v>
      </c>
      <c r="Z860" s="54">
        <f>COUNTIF(사출계획!$S$62:$T$110,표4[[#This Row],[제품명]])</f>
        <v>0</v>
      </c>
      <c r="AA860" s="131"/>
      <c r="AB860" s="126"/>
      <c r="AC860" s="380" t="s">
        <v>3728</v>
      </c>
      <c r="AD860" s="129">
        <f>SUMIF(표4[잉크명],표5[[#This Row],[잉크]],표4[월])</f>
        <v>0</v>
      </c>
      <c r="AE860" s="131">
        <f>SUMIF(표4[잉크명],표5[[#This Row],[잉크]],표4[월-3층])</f>
        <v>0</v>
      </c>
      <c r="AF860" s="131">
        <f>SUMIF(표4[잉크명],표5[[#This Row],[잉크]],표4[월-1층])</f>
        <v>0</v>
      </c>
      <c r="AG860" s="133">
        <f>SUMIF(표4[잉크명],표5[[#This Row],[잉크]],표4[화])</f>
        <v>0</v>
      </c>
      <c r="AH860" s="131">
        <f>SUMIF(표4[잉크명],표5[[#This Row],[잉크]],표4[화-3층])</f>
        <v>0</v>
      </c>
      <c r="AI860" s="131">
        <f>SUMIF(표4[잉크명],표5[[#This Row],[잉크]],표4[화-1층])</f>
        <v>0</v>
      </c>
      <c r="AJ860" s="130">
        <f>SUMIF(표4[잉크명],표5[[#This Row],[잉크]],표4[수])</f>
        <v>0</v>
      </c>
      <c r="AK860" s="131">
        <f>SUMIF(표4[잉크명],표5[[#This Row],[잉크]],표4[수-3층])</f>
        <v>0</v>
      </c>
      <c r="AL860" s="131">
        <f>SUMIF(표4[잉크명],표5[[#This Row],[잉크]],표4[수-1층])</f>
        <v>0</v>
      </c>
      <c r="AM860" s="54">
        <f>SUMIF(표4[잉크명],표5[[#This Row],[잉크]],표4[목])</f>
        <v>0</v>
      </c>
      <c r="AN860" s="131">
        <f>SUMIF(표4[잉크명],표5[[#This Row],[잉크]],표4[목-3층])</f>
        <v>0</v>
      </c>
      <c r="AO860" s="131">
        <f>SUMIF(표4[잉크명],표5[[#This Row],[잉크]],표4[목-1층])</f>
        <v>0</v>
      </c>
      <c r="AP860" s="54">
        <f>SUMIF(표4[잉크명],표5[[#This Row],[잉크]],표4[금])</f>
        <v>0</v>
      </c>
      <c r="AQ860" s="131">
        <f>SUMIF(표4[잉크명],표5[[#This Row],[잉크]],표4[금-3층])</f>
        <v>0</v>
      </c>
      <c r="AR860" s="131">
        <f>SUMIF(표4[잉크명],표5[[#This Row],[잉크]],표4[금-1층])</f>
        <v>0</v>
      </c>
      <c r="AS860" s="54">
        <f>SUMIF(표4[잉크명],표5[[#This Row],[잉크]],표4[토])</f>
        <v>0</v>
      </c>
      <c r="AT860" s="131">
        <f>SUMIF(표4[잉크명],표5[[#This Row],[잉크]],표4[토-3층])</f>
        <v>0</v>
      </c>
      <c r="AU860" s="131">
        <f>SUMIF(표4[잉크명],표5[[#This Row],[잉크]],표4[토-1층])</f>
        <v>0</v>
      </c>
      <c r="AV860" s="54">
        <f>SUMIF(표4[잉크명],표5[[#This Row],[잉크]],표4[일])</f>
        <v>0</v>
      </c>
      <c r="AW860" s="131">
        <f>SUMIF(표4[잉크명],표5[[#This Row],[잉크]],표4[일-3층])</f>
        <v>0</v>
      </c>
      <c r="AX860" s="131">
        <f>SUMIF(표4[잉크명],표5[[#This Row],[잉크]],표4[일-1층])</f>
        <v>0</v>
      </c>
      <c r="AY860" s="54">
        <f>SUMIF(표4[잉크명],표5[[#This Row],[잉크]],표4[차주 월])</f>
        <v>0</v>
      </c>
      <c r="AZ860" s="54">
        <f>SUM(표5[[#This Row],[월]:[차주 월]])</f>
        <v>0</v>
      </c>
    </row>
    <row r="861" spans="2:52" x14ac:dyDescent="0.3">
      <c r="B861" s="304" t="s">
        <v>2818</v>
      </c>
      <c r="C861" s="285"/>
      <c r="D861" s="304" t="s">
        <v>2820</v>
      </c>
      <c r="E861" s="54">
        <f>COUNTIF(사출계획!$E$62:$F$110,표4[[#This Row],[제품명]])</f>
        <v>0</v>
      </c>
      <c r="F861" s="131">
        <f>COUNTIF(사출계획!$E$62:$F$87,표4[[#This Row],[제품명]])</f>
        <v>0</v>
      </c>
      <c r="G861" s="131">
        <f>COUNTIF(사출계획!$E$88:$F$110,표4[[#This Row],[제품명]])</f>
        <v>0</v>
      </c>
      <c r="H861" s="54">
        <f>COUNTIF(사출계획!$G$62:$H$110,표4[[#This Row],[제품명]])</f>
        <v>0</v>
      </c>
      <c r="I861" s="132">
        <f>COUNTIF(사출계획!$G$62:$H$87,표4[[#This Row],[제품명]])</f>
        <v>0</v>
      </c>
      <c r="J861" s="132">
        <f>COUNTIF(사출계획!$G$88:$H$110,표4[[#This Row],[제품명]])</f>
        <v>0</v>
      </c>
      <c r="K861" s="54">
        <f>COUNTIF(사출계획!$I$62:$J$110,표4[[#This Row],[제품명]])</f>
        <v>0</v>
      </c>
      <c r="L861" s="131">
        <f>COUNTIF(사출계획!$I$62:$J$87,표4[[#This Row],[제품명]])</f>
        <v>0</v>
      </c>
      <c r="M861" s="131">
        <f>COUNTIF(사출계획!$I$88:$J$110,표4[[#This Row],[제품명]])</f>
        <v>0</v>
      </c>
      <c r="N861" s="129">
        <f>COUNTIF(사출계획!$K$62:$L$110,표4[[#This Row],[제품명]])</f>
        <v>0</v>
      </c>
      <c r="O861" s="131">
        <f>COUNTIF(사출계획!$K$62:$L$87,표4[[#This Row],[제품명]])</f>
        <v>0</v>
      </c>
      <c r="P861" s="131">
        <f>COUNTIF(사출계획!$K$88:$L$110,표4[[#This Row],[제품명]])</f>
        <v>0</v>
      </c>
      <c r="Q861" s="130">
        <f>COUNTIF(사출계획!$M$62:$N$110,표4[[#This Row],[제품명]])</f>
        <v>0</v>
      </c>
      <c r="R861" s="131">
        <f>COUNTIF(사출계획!$M$62:$N$87,표4[[#This Row],[제품명]])</f>
        <v>0</v>
      </c>
      <c r="S861" s="131">
        <f>COUNTIF(사출계획!$M$88:$N$110,표4[[#This Row],[제품명]])</f>
        <v>0</v>
      </c>
      <c r="T861" s="54">
        <f>COUNTIF(사출계획!$O$62:$P$110,표4[[#This Row],[제품명]])</f>
        <v>0</v>
      </c>
      <c r="U861" s="131">
        <f>COUNTIF(사출계획!$O$62:$P$87,표4[[#This Row],[제품명]])</f>
        <v>0</v>
      </c>
      <c r="V861" s="131">
        <f>COUNTIF(사출계획!$O$88:$P$110,표4[[#This Row],[제품명]])</f>
        <v>0</v>
      </c>
      <c r="W861" s="54">
        <f>COUNTIF(사출계획!$Q$62:$R$110,표4[[#This Row],[제품명]])</f>
        <v>0</v>
      </c>
      <c r="X861" s="131">
        <f>COUNTIF(사출계획!$Q$62:$R$87,표4[[#This Row],[제품명]])</f>
        <v>0</v>
      </c>
      <c r="Y861" s="131">
        <f>COUNTIF(사출계획!$Q$88:$R$110,표4[[#This Row],[제품명]])</f>
        <v>0</v>
      </c>
      <c r="Z861" s="54">
        <f>COUNTIF(사출계획!$S$62:$T$110,표4[[#This Row],[제품명]])</f>
        <v>0</v>
      </c>
      <c r="AA861" s="131"/>
      <c r="AB861" s="126"/>
      <c r="AC861" s="380" t="s">
        <v>3729</v>
      </c>
      <c r="AD861" s="129">
        <f>SUMIF(표4[잉크명],표5[[#This Row],[잉크]],표4[월])</f>
        <v>0</v>
      </c>
      <c r="AE861" s="131">
        <f>SUMIF(표4[잉크명],표5[[#This Row],[잉크]],표4[월-3층])</f>
        <v>0</v>
      </c>
      <c r="AF861" s="131">
        <f>SUMIF(표4[잉크명],표5[[#This Row],[잉크]],표4[월-1층])</f>
        <v>0</v>
      </c>
      <c r="AG861" s="133">
        <f>SUMIF(표4[잉크명],표5[[#This Row],[잉크]],표4[화])</f>
        <v>0</v>
      </c>
      <c r="AH861" s="131">
        <f>SUMIF(표4[잉크명],표5[[#This Row],[잉크]],표4[화-3층])</f>
        <v>0</v>
      </c>
      <c r="AI861" s="131">
        <f>SUMIF(표4[잉크명],표5[[#This Row],[잉크]],표4[화-1층])</f>
        <v>0</v>
      </c>
      <c r="AJ861" s="130">
        <f>SUMIF(표4[잉크명],표5[[#This Row],[잉크]],표4[수])</f>
        <v>0</v>
      </c>
      <c r="AK861" s="131">
        <f>SUMIF(표4[잉크명],표5[[#This Row],[잉크]],표4[수-3층])</f>
        <v>0</v>
      </c>
      <c r="AL861" s="131">
        <f>SUMIF(표4[잉크명],표5[[#This Row],[잉크]],표4[수-1층])</f>
        <v>0</v>
      </c>
      <c r="AM861" s="54">
        <f>SUMIF(표4[잉크명],표5[[#This Row],[잉크]],표4[목])</f>
        <v>0</v>
      </c>
      <c r="AN861" s="131">
        <f>SUMIF(표4[잉크명],표5[[#This Row],[잉크]],표4[목-3층])</f>
        <v>0</v>
      </c>
      <c r="AO861" s="131">
        <f>SUMIF(표4[잉크명],표5[[#This Row],[잉크]],표4[목-1층])</f>
        <v>0</v>
      </c>
      <c r="AP861" s="54">
        <f>SUMIF(표4[잉크명],표5[[#This Row],[잉크]],표4[금])</f>
        <v>0</v>
      </c>
      <c r="AQ861" s="131">
        <f>SUMIF(표4[잉크명],표5[[#This Row],[잉크]],표4[금-3층])</f>
        <v>0</v>
      </c>
      <c r="AR861" s="131">
        <f>SUMIF(표4[잉크명],표5[[#This Row],[잉크]],표4[금-1층])</f>
        <v>0</v>
      </c>
      <c r="AS861" s="54">
        <f>SUMIF(표4[잉크명],표5[[#This Row],[잉크]],표4[토])</f>
        <v>0</v>
      </c>
      <c r="AT861" s="131">
        <f>SUMIF(표4[잉크명],표5[[#This Row],[잉크]],표4[토-3층])</f>
        <v>0</v>
      </c>
      <c r="AU861" s="131">
        <f>SUMIF(표4[잉크명],표5[[#This Row],[잉크]],표4[토-1층])</f>
        <v>0</v>
      </c>
      <c r="AV861" s="54">
        <f>SUMIF(표4[잉크명],표5[[#This Row],[잉크]],표4[일])</f>
        <v>0</v>
      </c>
      <c r="AW861" s="131">
        <f>SUMIF(표4[잉크명],표5[[#This Row],[잉크]],표4[일-3층])</f>
        <v>0</v>
      </c>
      <c r="AX861" s="131">
        <f>SUMIF(표4[잉크명],표5[[#This Row],[잉크]],표4[일-1층])</f>
        <v>0</v>
      </c>
      <c r="AY861" s="54">
        <f>SUMIF(표4[잉크명],표5[[#This Row],[잉크]],표4[차주 월])</f>
        <v>0</v>
      </c>
      <c r="AZ861" s="54">
        <f>SUM(표5[[#This Row],[월]:[차주 월]])</f>
        <v>0</v>
      </c>
    </row>
    <row r="862" spans="2:52" x14ac:dyDescent="0.3">
      <c r="B862" s="304" t="s">
        <v>2818</v>
      </c>
      <c r="C862" s="285"/>
      <c r="D862" s="304" t="s">
        <v>2821</v>
      </c>
      <c r="E862" s="54">
        <f>COUNTIF(사출계획!$E$62:$F$110,표4[[#This Row],[제품명]])</f>
        <v>0</v>
      </c>
      <c r="F862" s="131">
        <f>COUNTIF(사출계획!$E$62:$F$87,표4[[#This Row],[제품명]])</f>
        <v>0</v>
      </c>
      <c r="G862" s="131">
        <f>COUNTIF(사출계획!$E$88:$F$110,표4[[#This Row],[제품명]])</f>
        <v>0</v>
      </c>
      <c r="H862" s="54">
        <f>COUNTIF(사출계획!$G$62:$H$110,표4[[#This Row],[제품명]])</f>
        <v>0</v>
      </c>
      <c r="I862" s="132">
        <f>COUNTIF(사출계획!$G$62:$H$87,표4[[#This Row],[제품명]])</f>
        <v>0</v>
      </c>
      <c r="J862" s="132">
        <f>COUNTIF(사출계획!$G$88:$H$110,표4[[#This Row],[제품명]])</f>
        <v>0</v>
      </c>
      <c r="K862" s="54">
        <f>COUNTIF(사출계획!$I$62:$J$110,표4[[#This Row],[제품명]])</f>
        <v>0</v>
      </c>
      <c r="L862" s="131">
        <f>COUNTIF(사출계획!$I$62:$J$87,표4[[#This Row],[제품명]])</f>
        <v>0</v>
      </c>
      <c r="M862" s="131">
        <f>COUNTIF(사출계획!$I$88:$J$110,표4[[#This Row],[제품명]])</f>
        <v>0</v>
      </c>
      <c r="N862" s="129">
        <f>COUNTIF(사출계획!$K$62:$L$110,표4[[#This Row],[제품명]])</f>
        <v>0</v>
      </c>
      <c r="O862" s="131">
        <f>COUNTIF(사출계획!$K$62:$L$87,표4[[#This Row],[제품명]])</f>
        <v>0</v>
      </c>
      <c r="P862" s="131">
        <f>COUNTIF(사출계획!$K$88:$L$110,표4[[#This Row],[제품명]])</f>
        <v>0</v>
      </c>
      <c r="Q862" s="130">
        <f>COUNTIF(사출계획!$M$62:$N$110,표4[[#This Row],[제품명]])</f>
        <v>0</v>
      </c>
      <c r="R862" s="131">
        <f>COUNTIF(사출계획!$M$62:$N$87,표4[[#This Row],[제품명]])</f>
        <v>0</v>
      </c>
      <c r="S862" s="131">
        <f>COUNTIF(사출계획!$M$88:$N$110,표4[[#This Row],[제품명]])</f>
        <v>0</v>
      </c>
      <c r="T862" s="54">
        <f>COUNTIF(사출계획!$O$62:$P$110,표4[[#This Row],[제품명]])</f>
        <v>0</v>
      </c>
      <c r="U862" s="131">
        <f>COUNTIF(사출계획!$O$62:$P$87,표4[[#This Row],[제품명]])</f>
        <v>0</v>
      </c>
      <c r="V862" s="131">
        <f>COUNTIF(사출계획!$O$88:$P$110,표4[[#This Row],[제품명]])</f>
        <v>0</v>
      </c>
      <c r="W862" s="54">
        <f>COUNTIF(사출계획!$Q$62:$R$110,표4[[#This Row],[제품명]])</f>
        <v>0</v>
      </c>
      <c r="X862" s="131">
        <f>COUNTIF(사출계획!$Q$62:$R$87,표4[[#This Row],[제품명]])</f>
        <v>0</v>
      </c>
      <c r="Y862" s="131">
        <f>COUNTIF(사출계획!$Q$88:$R$110,표4[[#This Row],[제품명]])</f>
        <v>0</v>
      </c>
      <c r="Z862" s="54">
        <f>COUNTIF(사출계획!$S$62:$T$110,표4[[#This Row],[제품명]])</f>
        <v>0</v>
      </c>
      <c r="AA862" s="131"/>
      <c r="AB862" s="126"/>
      <c r="AC862" s="380" t="s">
        <v>3725</v>
      </c>
      <c r="AD862" s="129">
        <f>SUMIF(표4[잉크명],표5[[#This Row],[잉크]],표4[월])</f>
        <v>0</v>
      </c>
      <c r="AE862" s="131">
        <f>SUMIF(표4[잉크명],표5[[#This Row],[잉크]],표4[월-3층])</f>
        <v>0</v>
      </c>
      <c r="AF862" s="131">
        <f>SUMIF(표4[잉크명],표5[[#This Row],[잉크]],표4[월-1층])</f>
        <v>0</v>
      </c>
      <c r="AG862" s="133">
        <f>SUMIF(표4[잉크명],표5[[#This Row],[잉크]],표4[화])</f>
        <v>0</v>
      </c>
      <c r="AH862" s="131">
        <f>SUMIF(표4[잉크명],표5[[#This Row],[잉크]],표4[화-3층])</f>
        <v>0</v>
      </c>
      <c r="AI862" s="131">
        <f>SUMIF(표4[잉크명],표5[[#This Row],[잉크]],표4[화-1층])</f>
        <v>0</v>
      </c>
      <c r="AJ862" s="130">
        <f>SUMIF(표4[잉크명],표5[[#This Row],[잉크]],표4[수])</f>
        <v>0</v>
      </c>
      <c r="AK862" s="131">
        <f>SUMIF(표4[잉크명],표5[[#This Row],[잉크]],표4[수-3층])</f>
        <v>0</v>
      </c>
      <c r="AL862" s="131">
        <f>SUMIF(표4[잉크명],표5[[#This Row],[잉크]],표4[수-1층])</f>
        <v>0</v>
      </c>
      <c r="AM862" s="54">
        <f>SUMIF(표4[잉크명],표5[[#This Row],[잉크]],표4[목])</f>
        <v>0</v>
      </c>
      <c r="AN862" s="131">
        <f>SUMIF(표4[잉크명],표5[[#This Row],[잉크]],표4[목-3층])</f>
        <v>0</v>
      </c>
      <c r="AO862" s="131">
        <f>SUMIF(표4[잉크명],표5[[#This Row],[잉크]],표4[목-1층])</f>
        <v>0</v>
      </c>
      <c r="AP862" s="54">
        <f>SUMIF(표4[잉크명],표5[[#This Row],[잉크]],표4[금])</f>
        <v>0</v>
      </c>
      <c r="AQ862" s="131">
        <f>SUMIF(표4[잉크명],표5[[#This Row],[잉크]],표4[금-3층])</f>
        <v>0</v>
      </c>
      <c r="AR862" s="131">
        <f>SUMIF(표4[잉크명],표5[[#This Row],[잉크]],표4[금-1층])</f>
        <v>0</v>
      </c>
      <c r="AS862" s="54">
        <f>SUMIF(표4[잉크명],표5[[#This Row],[잉크]],표4[토])</f>
        <v>0</v>
      </c>
      <c r="AT862" s="131">
        <f>SUMIF(표4[잉크명],표5[[#This Row],[잉크]],표4[토-3층])</f>
        <v>0</v>
      </c>
      <c r="AU862" s="131">
        <f>SUMIF(표4[잉크명],표5[[#This Row],[잉크]],표4[토-1층])</f>
        <v>0</v>
      </c>
      <c r="AV862" s="54">
        <f>SUMIF(표4[잉크명],표5[[#This Row],[잉크]],표4[일])</f>
        <v>0</v>
      </c>
      <c r="AW862" s="131">
        <f>SUMIF(표4[잉크명],표5[[#This Row],[잉크]],표4[일-3층])</f>
        <v>0</v>
      </c>
      <c r="AX862" s="131">
        <f>SUMIF(표4[잉크명],표5[[#This Row],[잉크]],표4[일-1층])</f>
        <v>0</v>
      </c>
      <c r="AY862" s="54">
        <f>SUMIF(표4[잉크명],표5[[#This Row],[잉크]],표4[차주 월])</f>
        <v>0</v>
      </c>
      <c r="AZ862" s="54">
        <f>SUM(표5[[#This Row],[월]:[차주 월]])</f>
        <v>0</v>
      </c>
    </row>
    <row r="863" spans="2:52" x14ac:dyDescent="0.3">
      <c r="B863" s="305" t="s">
        <v>2831</v>
      </c>
      <c r="C863" s="285"/>
      <c r="D863" s="305" t="s">
        <v>2832</v>
      </c>
      <c r="E863" s="54">
        <f>COUNTIF(사출계획!$E$62:$F$110,표4[[#This Row],[제품명]])</f>
        <v>0</v>
      </c>
      <c r="F863" s="131">
        <f>COUNTIF(사출계획!$E$62:$F$87,표4[[#This Row],[제품명]])</f>
        <v>0</v>
      </c>
      <c r="G863" s="131">
        <f>COUNTIF(사출계획!$E$88:$F$110,표4[[#This Row],[제품명]])</f>
        <v>0</v>
      </c>
      <c r="H863" s="54">
        <f>COUNTIF(사출계획!$G$62:$H$110,표4[[#This Row],[제품명]])</f>
        <v>0</v>
      </c>
      <c r="I863" s="132">
        <f>COUNTIF(사출계획!$G$62:$H$87,표4[[#This Row],[제품명]])</f>
        <v>0</v>
      </c>
      <c r="J863" s="132">
        <f>COUNTIF(사출계획!$G$88:$H$110,표4[[#This Row],[제품명]])</f>
        <v>0</v>
      </c>
      <c r="K863" s="54">
        <f>COUNTIF(사출계획!$I$62:$J$110,표4[[#This Row],[제품명]])</f>
        <v>0</v>
      </c>
      <c r="L863" s="131">
        <f>COUNTIF(사출계획!$I$62:$J$87,표4[[#This Row],[제품명]])</f>
        <v>0</v>
      </c>
      <c r="M863" s="131">
        <f>COUNTIF(사출계획!$I$88:$J$110,표4[[#This Row],[제품명]])</f>
        <v>0</v>
      </c>
      <c r="N863" s="129">
        <f>COUNTIF(사출계획!$K$62:$L$110,표4[[#This Row],[제품명]])</f>
        <v>0</v>
      </c>
      <c r="O863" s="131">
        <f>COUNTIF(사출계획!$K$62:$L$87,표4[[#This Row],[제품명]])</f>
        <v>0</v>
      </c>
      <c r="P863" s="131">
        <f>COUNTIF(사출계획!$K$88:$L$110,표4[[#This Row],[제품명]])</f>
        <v>0</v>
      </c>
      <c r="Q863" s="130">
        <f>COUNTIF(사출계획!$M$62:$N$110,표4[[#This Row],[제품명]])</f>
        <v>0</v>
      </c>
      <c r="R863" s="131">
        <f>COUNTIF(사출계획!$M$62:$N$87,표4[[#This Row],[제품명]])</f>
        <v>0</v>
      </c>
      <c r="S863" s="131">
        <f>COUNTIF(사출계획!$M$88:$N$110,표4[[#This Row],[제품명]])</f>
        <v>0</v>
      </c>
      <c r="T863" s="54">
        <f>COUNTIF(사출계획!$O$62:$P$110,표4[[#This Row],[제품명]])</f>
        <v>0</v>
      </c>
      <c r="U863" s="131">
        <f>COUNTIF(사출계획!$O$62:$P$87,표4[[#This Row],[제품명]])</f>
        <v>0</v>
      </c>
      <c r="V863" s="131">
        <f>COUNTIF(사출계획!$O$88:$P$110,표4[[#This Row],[제품명]])</f>
        <v>0</v>
      </c>
      <c r="W863" s="54">
        <f>COUNTIF(사출계획!$Q$62:$R$110,표4[[#This Row],[제품명]])</f>
        <v>0</v>
      </c>
      <c r="X863" s="131">
        <f>COUNTIF(사출계획!$Q$62:$R$87,표4[[#This Row],[제품명]])</f>
        <v>0</v>
      </c>
      <c r="Y863" s="131">
        <f>COUNTIF(사출계획!$Q$88:$R$110,표4[[#This Row],[제품명]])</f>
        <v>0</v>
      </c>
      <c r="Z863" s="54">
        <f>COUNTIF(사출계획!$S$62:$T$110,표4[[#This Row],[제품명]])</f>
        <v>0</v>
      </c>
      <c r="AA863" s="131"/>
      <c r="AB863" s="126"/>
      <c r="AC863" s="380" t="s">
        <v>3726</v>
      </c>
      <c r="AD863" s="129">
        <f>SUMIF(표4[잉크명],표5[[#This Row],[잉크]],표4[월])</f>
        <v>0</v>
      </c>
      <c r="AE863" s="131">
        <f>SUMIF(표4[잉크명],표5[[#This Row],[잉크]],표4[월-3층])</f>
        <v>0</v>
      </c>
      <c r="AF863" s="131">
        <f>SUMIF(표4[잉크명],표5[[#This Row],[잉크]],표4[월-1층])</f>
        <v>0</v>
      </c>
      <c r="AG863" s="133">
        <f>SUMIF(표4[잉크명],표5[[#This Row],[잉크]],표4[화])</f>
        <v>0</v>
      </c>
      <c r="AH863" s="131">
        <f>SUMIF(표4[잉크명],표5[[#This Row],[잉크]],표4[화-3층])</f>
        <v>0</v>
      </c>
      <c r="AI863" s="131">
        <f>SUMIF(표4[잉크명],표5[[#This Row],[잉크]],표4[화-1층])</f>
        <v>0</v>
      </c>
      <c r="AJ863" s="130">
        <f>SUMIF(표4[잉크명],표5[[#This Row],[잉크]],표4[수])</f>
        <v>0</v>
      </c>
      <c r="AK863" s="131">
        <f>SUMIF(표4[잉크명],표5[[#This Row],[잉크]],표4[수-3층])</f>
        <v>0</v>
      </c>
      <c r="AL863" s="131">
        <f>SUMIF(표4[잉크명],표5[[#This Row],[잉크]],표4[수-1층])</f>
        <v>0</v>
      </c>
      <c r="AM863" s="54">
        <f>SUMIF(표4[잉크명],표5[[#This Row],[잉크]],표4[목])</f>
        <v>0</v>
      </c>
      <c r="AN863" s="131">
        <f>SUMIF(표4[잉크명],표5[[#This Row],[잉크]],표4[목-3층])</f>
        <v>0</v>
      </c>
      <c r="AO863" s="131">
        <f>SUMIF(표4[잉크명],표5[[#This Row],[잉크]],표4[목-1층])</f>
        <v>0</v>
      </c>
      <c r="AP863" s="54">
        <f>SUMIF(표4[잉크명],표5[[#This Row],[잉크]],표4[금])</f>
        <v>0</v>
      </c>
      <c r="AQ863" s="131">
        <f>SUMIF(표4[잉크명],표5[[#This Row],[잉크]],표4[금-3층])</f>
        <v>0</v>
      </c>
      <c r="AR863" s="131">
        <f>SUMIF(표4[잉크명],표5[[#This Row],[잉크]],표4[금-1층])</f>
        <v>0</v>
      </c>
      <c r="AS863" s="54">
        <f>SUMIF(표4[잉크명],표5[[#This Row],[잉크]],표4[토])</f>
        <v>0</v>
      </c>
      <c r="AT863" s="131">
        <f>SUMIF(표4[잉크명],표5[[#This Row],[잉크]],표4[토-3층])</f>
        <v>0</v>
      </c>
      <c r="AU863" s="131">
        <f>SUMIF(표4[잉크명],표5[[#This Row],[잉크]],표4[토-1층])</f>
        <v>0</v>
      </c>
      <c r="AV863" s="54">
        <f>SUMIF(표4[잉크명],표5[[#This Row],[잉크]],표4[일])</f>
        <v>0</v>
      </c>
      <c r="AW863" s="131">
        <f>SUMIF(표4[잉크명],표5[[#This Row],[잉크]],표4[일-3층])</f>
        <v>0</v>
      </c>
      <c r="AX863" s="131">
        <f>SUMIF(표4[잉크명],표5[[#This Row],[잉크]],표4[일-1층])</f>
        <v>0</v>
      </c>
      <c r="AY863" s="54">
        <f>SUMIF(표4[잉크명],표5[[#This Row],[잉크]],표4[차주 월])</f>
        <v>0</v>
      </c>
      <c r="AZ863" s="54">
        <f>SUM(표5[[#This Row],[월]:[차주 월]])</f>
        <v>0</v>
      </c>
    </row>
    <row r="864" spans="2:52" x14ac:dyDescent="0.3">
      <c r="B864" s="305" t="s">
        <v>2831</v>
      </c>
      <c r="C864" s="285"/>
      <c r="D864" s="305" t="s">
        <v>2833</v>
      </c>
      <c r="E864" s="54">
        <f>COUNTIF(사출계획!$E$62:$F$110,표4[[#This Row],[제품명]])</f>
        <v>0</v>
      </c>
      <c r="F864" s="131">
        <f>COUNTIF(사출계획!$E$62:$F$87,표4[[#This Row],[제품명]])</f>
        <v>0</v>
      </c>
      <c r="G864" s="131">
        <f>COUNTIF(사출계획!$E$88:$F$110,표4[[#This Row],[제품명]])</f>
        <v>0</v>
      </c>
      <c r="H864" s="54">
        <f>COUNTIF(사출계획!$G$62:$H$110,표4[[#This Row],[제품명]])</f>
        <v>0</v>
      </c>
      <c r="I864" s="132">
        <f>COUNTIF(사출계획!$G$62:$H$87,표4[[#This Row],[제품명]])</f>
        <v>0</v>
      </c>
      <c r="J864" s="132">
        <f>COUNTIF(사출계획!$G$88:$H$110,표4[[#This Row],[제품명]])</f>
        <v>0</v>
      </c>
      <c r="K864" s="54">
        <f>COUNTIF(사출계획!$I$62:$J$110,표4[[#This Row],[제품명]])</f>
        <v>0</v>
      </c>
      <c r="L864" s="131">
        <f>COUNTIF(사출계획!$I$62:$J$87,표4[[#This Row],[제품명]])</f>
        <v>0</v>
      </c>
      <c r="M864" s="131">
        <f>COUNTIF(사출계획!$I$88:$J$110,표4[[#This Row],[제품명]])</f>
        <v>0</v>
      </c>
      <c r="N864" s="129">
        <f>COUNTIF(사출계획!$K$62:$L$110,표4[[#This Row],[제품명]])</f>
        <v>0</v>
      </c>
      <c r="O864" s="131">
        <f>COUNTIF(사출계획!$K$62:$L$87,표4[[#This Row],[제품명]])</f>
        <v>0</v>
      </c>
      <c r="P864" s="131">
        <f>COUNTIF(사출계획!$K$88:$L$110,표4[[#This Row],[제품명]])</f>
        <v>0</v>
      </c>
      <c r="Q864" s="130">
        <f>COUNTIF(사출계획!$M$62:$N$110,표4[[#This Row],[제품명]])</f>
        <v>0</v>
      </c>
      <c r="R864" s="131">
        <f>COUNTIF(사출계획!$M$62:$N$87,표4[[#This Row],[제품명]])</f>
        <v>0</v>
      </c>
      <c r="S864" s="131">
        <f>COUNTIF(사출계획!$M$88:$N$110,표4[[#This Row],[제품명]])</f>
        <v>0</v>
      </c>
      <c r="T864" s="54">
        <f>COUNTIF(사출계획!$O$62:$P$110,표4[[#This Row],[제품명]])</f>
        <v>0</v>
      </c>
      <c r="U864" s="131">
        <f>COUNTIF(사출계획!$O$62:$P$87,표4[[#This Row],[제품명]])</f>
        <v>0</v>
      </c>
      <c r="V864" s="131">
        <f>COUNTIF(사출계획!$O$88:$P$110,표4[[#This Row],[제품명]])</f>
        <v>0</v>
      </c>
      <c r="W864" s="54">
        <f>COUNTIF(사출계획!$Q$62:$R$110,표4[[#This Row],[제품명]])</f>
        <v>0</v>
      </c>
      <c r="X864" s="131">
        <f>COUNTIF(사출계획!$Q$62:$R$87,표4[[#This Row],[제품명]])</f>
        <v>0</v>
      </c>
      <c r="Y864" s="131">
        <f>COUNTIF(사출계획!$Q$88:$R$110,표4[[#This Row],[제품명]])</f>
        <v>0</v>
      </c>
      <c r="Z864" s="54">
        <f>COUNTIF(사출계획!$S$62:$T$110,표4[[#This Row],[제품명]])</f>
        <v>0</v>
      </c>
      <c r="AA864" s="131"/>
      <c r="AB864" s="126"/>
      <c r="AC864" s="380" t="s">
        <v>3750</v>
      </c>
      <c r="AD864" s="129">
        <f>SUMIF(표4[잉크명],표5[[#This Row],[잉크]],표4[월])</f>
        <v>0</v>
      </c>
      <c r="AE864" s="131">
        <f>SUMIF(표4[잉크명],표5[[#This Row],[잉크]],표4[월-3층])</f>
        <v>0</v>
      </c>
      <c r="AF864" s="131">
        <f>SUMIF(표4[잉크명],표5[[#This Row],[잉크]],표4[월-1층])</f>
        <v>0</v>
      </c>
      <c r="AG864" s="133">
        <f>SUMIF(표4[잉크명],표5[[#This Row],[잉크]],표4[화])</f>
        <v>0</v>
      </c>
      <c r="AH864" s="131">
        <f>SUMIF(표4[잉크명],표5[[#This Row],[잉크]],표4[화-3층])</f>
        <v>0</v>
      </c>
      <c r="AI864" s="131">
        <f>SUMIF(표4[잉크명],표5[[#This Row],[잉크]],표4[화-1층])</f>
        <v>0</v>
      </c>
      <c r="AJ864" s="130">
        <f>SUMIF(표4[잉크명],표5[[#This Row],[잉크]],표4[수])</f>
        <v>0</v>
      </c>
      <c r="AK864" s="131">
        <f>SUMIF(표4[잉크명],표5[[#This Row],[잉크]],표4[수-3층])</f>
        <v>0</v>
      </c>
      <c r="AL864" s="131">
        <f>SUMIF(표4[잉크명],표5[[#This Row],[잉크]],표4[수-1층])</f>
        <v>0</v>
      </c>
      <c r="AM864" s="54">
        <f>SUMIF(표4[잉크명],표5[[#This Row],[잉크]],표4[목])</f>
        <v>0</v>
      </c>
      <c r="AN864" s="131">
        <f>SUMIF(표4[잉크명],표5[[#This Row],[잉크]],표4[목-3층])</f>
        <v>0</v>
      </c>
      <c r="AO864" s="131">
        <f>SUMIF(표4[잉크명],표5[[#This Row],[잉크]],표4[목-1층])</f>
        <v>0</v>
      </c>
      <c r="AP864" s="54">
        <f>SUMIF(표4[잉크명],표5[[#This Row],[잉크]],표4[금])</f>
        <v>0</v>
      </c>
      <c r="AQ864" s="131">
        <f>SUMIF(표4[잉크명],표5[[#This Row],[잉크]],표4[금-3층])</f>
        <v>0</v>
      </c>
      <c r="AR864" s="131">
        <f>SUMIF(표4[잉크명],표5[[#This Row],[잉크]],표4[금-1층])</f>
        <v>0</v>
      </c>
      <c r="AS864" s="54">
        <f>SUMIF(표4[잉크명],표5[[#This Row],[잉크]],표4[토])</f>
        <v>0</v>
      </c>
      <c r="AT864" s="131">
        <f>SUMIF(표4[잉크명],표5[[#This Row],[잉크]],표4[토-3층])</f>
        <v>0</v>
      </c>
      <c r="AU864" s="131">
        <f>SUMIF(표4[잉크명],표5[[#This Row],[잉크]],표4[토-1층])</f>
        <v>0</v>
      </c>
      <c r="AV864" s="54">
        <f>SUMIF(표4[잉크명],표5[[#This Row],[잉크]],표4[일])</f>
        <v>0</v>
      </c>
      <c r="AW864" s="131">
        <f>SUMIF(표4[잉크명],표5[[#This Row],[잉크]],표4[일-3층])</f>
        <v>0</v>
      </c>
      <c r="AX864" s="131">
        <f>SUMIF(표4[잉크명],표5[[#This Row],[잉크]],표4[일-1층])</f>
        <v>0</v>
      </c>
      <c r="AY864" s="54">
        <f>SUMIF(표4[잉크명],표5[[#This Row],[잉크]],표4[차주 월])</f>
        <v>0</v>
      </c>
      <c r="AZ864" s="54">
        <f>SUM(표5[[#This Row],[월]:[차주 월]])</f>
        <v>0</v>
      </c>
    </row>
    <row r="865" spans="2:52" x14ac:dyDescent="0.3">
      <c r="B865" s="305" t="s">
        <v>2831</v>
      </c>
      <c r="C865" s="285"/>
      <c r="D865" s="305" t="s">
        <v>2834</v>
      </c>
      <c r="E865" s="54">
        <f>COUNTIF(사출계획!$E$62:$F$110,표4[[#This Row],[제품명]])</f>
        <v>0</v>
      </c>
      <c r="F865" s="131">
        <f>COUNTIF(사출계획!$E$62:$F$87,표4[[#This Row],[제품명]])</f>
        <v>0</v>
      </c>
      <c r="G865" s="131">
        <f>COUNTIF(사출계획!$E$88:$F$110,표4[[#This Row],[제품명]])</f>
        <v>0</v>
      </c>
      <c r="H865" s="54">
        <f>COUNTIF(사출계획!$G$62:$H$110,표4[[#This Row],[제품명]])</f>
        <v>0</v>
      </c>
      <c r="I865" s="132">
        <f>COUNTIF(사출계획!$G$62:$H$87,표4[[#This Row],[제품명]])</f>
        <v>0</v>
      </c>
      <c r="J865" s="132">
        <f>COUNTIF(사출계획!$G$88:$H$110,표4[[#This Row],[제품명]])</f>
        <v>0</v>
      </c>
      <c r="K865" s="54">
        <f>COUNTIF(사출계획!$I$62:$J$110,표4[[#This Row],[제품명]])</f>
        <v>0</v>
      </c>
      <c r="L865" s="131">
        <f>COUNTIF(사출계획!$I$62:$J$87,표4[[#This Row],[제품명]])</f>
        <v>0</v>
      </c>
      <c r="M865" s="131">
        <f>COUNTIF(사출계획!$I$88:$J$110,표4[[#This Row],[제품명]])</f>
        <v>0</v>
      </c>
      <c r="N865" s="129">
        <f>COUNTIF(사출계획!$K$62:$L$110,표4[[#This Row],[제품명]])</f>
        <v>0</v>
      </c>
      <c r="O865" s="131">
        <f>COUNTIF(사출계획!$K$62:$L$87,표4[[#This Row],[제품명]])</f>
        <v>0</v>
      </c>
      <c r="P865" s="131">
        <f>COUNTIF(사출계획!$K$88:$L$110,표4[[#This Row],[제품명]])</f>
        <v>0</v>
      </c>
      <c r="Q865" s="130">
        <f>COUNTIF(사출계획!$M$62:$N$110,표4[[#This Row],[제품명]])</f>
        <v>0</v>
      </c>
      <c r="R865" s="131">
        <f>COUNTIF(사출계획!$M$62:$N$87,표4[[#This Row],[제품명]])</f>
        <v>0</v>
      </c>
      <c r="S865" s="131">
        <f>COUNTIF(사출계획!$M$88:$N$110,표4[[#This Row],[제품명]])</f>
        <v>0</v>
      </c>
      <c r="T865" s="54">
        <f>COUNTIF(사출계획!$O$62:$P$110,표4[[#This Row],[제품명]])</f>
        <v>0</v>
      </c>
      <c r="U865" s="131">
        <f>COUNTIF(사출계획!$O$62:$P$87,표4[[#This Row],[제품명]])</f>
        <v>0</v>
      </c>
      <c r="V865" s="131">
        <f>COUNTIF(사출계획!$O$88:$P$110,표4[[#This Row],[제품명]])</f>
        <v>0</v>
      </c>
      <c r="W865" s="54">
        <f>COUNTIF(사출계획!$Q$62:$R$110,표4[[#This Row],[제품명]])</f>
        <v>0</v>
      </c>
      <c r="X865" s="131">
        <f>COUNTIF(사출계획!$Q$62:$R$87,표4[[#This Row],[제품명]])</f>
        <v>0</v>
      </c>
      <c r="Y865" s="131">
        <f>COUNTIF(사출계획!$Q$88:$R$110,표4[[#This Row],[제품명]])</f>
        <v>0</v>
      </c>
      <c r="Z865" s="54">
        <f>COUNTIF(사출계획!$S$62:$T$110,표4[[#This Row],[제품명]])</f>
        <v>0</v>
      </c>
      <c r="AA865" s="131"/>
      <c r="AB865" s="126"/>
      <c r="AC865" s="380" t="s">
        <v>3751</v>
      </c>
      <c r="AD865" s="129">
        <f>SUMIF(표4[잉크명],표5[[#This Row],[잉크]],표4[월])</f>
        <v>0</v>
      </c>
      <c r="AE865" s="131">
        <f>SUMIF(표4[잉크명],표5[[#This Row],[잉크]],표4[월-3층])</f>
        <v>0</v>
      </c>
      <c r="AF865" s="131">
        <f>SUMIF(표4[잉크명],표5[[#This Row],[잉크]],표4[월-1층])</f>
        <v>0</v>
      </c>
      <c r="AG865" s="133">
        <f>SUMIF(표4[잉크명],표5[[#This Row],[잉크]],표4[화])</f>
        <v>0</v>
      </c>
      <c r="AH865" s="131">
        <f>SUMIF(표4[잉크명],표5[[#This Row],[잉크]],표4[화-3층])</f>
        <v>0</v>
      </c>
      <c r="AI865" s="131">
        <f>SUMIF(표4[잉크명],표5[[#This Row],[잉크]],표4[화-1층])</f>
        <v>0</v>
      </c>
      <c r="AJ865" s="130">
        <f>SUMIF(표4[잉크명],표5[[#This Row],[잉크]],표4[수])</f>
        <v>0</v>
      </c>
      <c r="AK865" s="131">
        <f>SUMIF(표4[잉크명],표5[[#This Row],[잉크]],표4[수-3층])</f>
        <v>0</v>
      </c>
      <c r="AL865" s="131">
        <f>SUMIF(표4[잉크명],표5[[#This Row],[잉크]],표4[수-1층])</f>
        <v>0</v>
      </c>
      <c r="AM865" s="54">
        <f>SUMIF(표4[잉크명],표5[[#This Row],[잉크]],표4[목])</f>
        <v>0</v>
      </c>
      <c r="AN865" s="131">
        <f>SUMIF(표4[잉크명],표5[[#This Row],[잉크]],표4[목-3층])</f>
        <v>0</v>
      </c>
      <c r="AO865" s="131">
        <f>SUMIF(표4[잉크명],표5[[#This Row],[잉크]],표4[목-1층])</f>
        <v>0</v>
      </c>
      <c r="AP865" s="54">
        <f>SUMIF(표4[잉크명],표5[[#This Row],[잉크]],표4[금])</f>
        <v>0</v>
      </c>
      <c r="AQ865" s="131">
        <f>SUMIF(표4[잉크명],표5[[#This Row],[잉크]],표4[금-3층])</f>
        <v>0</v>
      </c>
      <c r="AR865" s="131">
        <f>SUMIF(표4[잉크명],표5[[#This Row],[잉크]],표4[금-1층])</f>
        <v>0</v>
      </c>
      <c r="AS865" s="54">
        <f>SUMIF(표4[잉크명],표5[[#This Row],[잉크]],표4[토])</f>
        <v>0</v>
      </c>
      <c r="AT865" s="131">
        <f>SUMIF(표4[잉크명],표5[[#This Row],[잉크]],표4[토-3층])</f>
        <v>0</v>
      </c>
      <c r="AU865" s="131">
        <f>SUMIF(표4[잉크명],표5[[#This Row],[잉크]],표4[토-1층])</f>
        <v>0</v>
      </c>
      <c r="AV865" s="54">
        <f>SUMIF(표4[잉크명],표5[[#This Row],[잉크]],표4[일])</f>
        <v>0</v>
      </c>
      <c r="AW865" s="131">
        <f>SUMIF(표4[잉크명],표5[[#This Row],[잉크]],표4[일-3층])</f>
        <v>0</v>
      </c>
      <c r="AX865" s="131">
        <f>SUMIF(표4[잉크명],표5[[#This Row],[잉크]],표4[일-1층])</f>
        <v>0</v>
      </c>
      <c r="AY865" s="54">
        <f>SUMIF(표4[잉크명],표5[[#This Row],[잉크]],표4[차주 월])</f>
        <v>0</v>
      </c>
      <c r="AZ865" s="54">
        <f>SUM(표5[[#This Row],[월]:[차주 월]])</f>
        <v>0</v>
      </c>
    </row>
    <row r="866" spans="2:52" x14ac:dyDescent="0.3">
      <c r="B866" s="306" t="s">
        <v>2843</v>
      </c>
      <c r="C866" s="285"/>
      <c r="D866" s="306" t="s">
        <v>2846</v>
      </c>
      <c r="E866" s="54">
        <f>COUNTIF(사출계획!$E$62:$F$110,표4[[#This Row],[제품명]])</f>
        <v>0</v>
      </c>
      <c r="F866" s="131">
        <f>COUNTIF(사출계획!$E$62:$F$87,표4[[#This Row],[제품명]])</f>
        <v>0</v>
      </c>
      <c r="G866" s="131">
        <f>COUNTIF(사출계획!$E$88:$F$110,표4[[#This Row],[제품명]])</f>
        <v>0</v>
      </c>
      <c r="H866" s="54">
        <f>COUNTIF(사출계획!$G$62:$H$110,표4[[#This Row],[제품명]])</f>
        <v>0</v>
      </c>
      <c r="I866" s="132">
        <f>COUNTIF(사출계획!$G$62:$H$87,표4[[#This Row],[제품명]])</f>
        <v>0</v>
      </c>
      <c r="J866" s="132">
        <f>COUNTIF(사출계획!$G$88:$H$110,표4[[#This Row],[제품명]])</f>
        <v>0</v>
      </c>
      <c r="K866" s="54">
        <f>COUNTIF(사출계획!$I$62:$J$110,표4[[#This Row],[제품명]])</f>
        <v>0</v>
      </c>
      <c r="L866" s="131">
        <f>COUNTIF(사출계획!$I$62:$J$87,표4[[#This Row],[제품명]])</f>
        <v>0</v>
      </c>
      <c r="M866" s="131">
        <f>COUNTIF(사출계획!$I$88:$J$110,표4[[#This Row],[제품명]])</f>
        <v>0</v>
      </c>
      <c r="N866" s="129">
        <f>COUNTIF(사출계획!$K$62:$L$110,표4[[#This Row],[제품명]])</f>
        <v>0</v>
      </c>
      <c r="O866" s="131">
        <f>COUNTIF(사출계획!$K$62:$L$87,표4[[#This Row],[제품명]])</f>
        <v>0</v>
      </c>
      <c r="P866" s="131">
        <f>COUNTIF(사출계획!$K$88:$L$110,표4[[#This Row],[제품명]])</f>
        <v>0</v>
      </c>
      <c r="Q866" s="130">
        <f>COUNTIF(사출계획!$M$62:$N$110,표4[[#This Row],[제품명]])</f>
        <v>0</v>
      </c>
      <c r="R866" s="131">
        <f>COUNTIF(사출계획!$M$62:$N$87,표4[[#This Row],[제품명]])</f>
        <v>0</v>
      </c>
      <c r="S866" s="131">
        <f>COUNTIF(사출계획!$M$88:$N$110,표4[[#This Row],[제품명]])</f>
        <v>0</v>
      </c>
      <c r="T866" s="54">
        <f>COUNTIF(사출계획!$O$62:$P$110,표4[[#This Row],[제품명]])</f>
        <v>0</v>
      </c>
      <c r="U866" s="131">
        <f>COUNTIF(사출계획!$O$62:$P$87,표4[[#This Row],[제품명]])</f>
        <v>0</v>
      </c>
      <c r="V866" s="131">
        <f>COUNTIF(사출계획!$O$88:$P$110,표4[[#This Row],[제품명]])</f>
        <v>0</v>
      </c>
      <c r="W866" s="54">
        <f>COUNTIF(사출계획!$Q$62:$R$110,표4[[#This Row],[제품명]])</f>
        <v>0</v>
      </c>
      <c r="X866" s="131">
        <f>COUNTIF(사출계획!$Q$62:$R$87,표4[[#This Row],[제품명]])</f>
        <v>0</v>
      </c>
      <c r="Y866" s="131">
        <f>COUNTIF(사출계획!$Q$88:$R$110,표4[[#This Row],[제품명]])</f>
        <v>0</v>
      </c>
      <c r="Z866" s="54">
        <f>COUNTIF(사출계획!$S$62:$T$110,표4[[#This Row],[제품명]])</f>
        <v>0</v>
      </c>
      <c r="AA866" s="131"/>
      <c r="AB866" s="126"/>
      <c r="AC866" s="381" t="s">
        <v>3762</v>
      </c>
      <c r="AD866" s="129">
        <f>SUMIF(표4[잉크명],표5[[#This Row],[잉크]],표4[월])</f>
        <v>0</v>
      </c>
      <c r="AE866" s="131">
        <f>SUMIF(표4[잉크명],표5[[#This Row],[잉크]],표4[월-3층])</f>
        <v>0</v>
      </c>
      <c r="AF866" s="131">
        <f>SUMIF(표4[잉크명],표5[[#This Row],[잉크]],표4[월-1층])</f>
        <v>0</v>
      </c>
      <c r="AG866" s="133">
        <f>SUMIF(표4[잉크명],표5[[#This Row],[잉크]],표4[화])</f>
        <v>0</v>
      </c>
      <c r="AH866" s="131">
        <f>SUMIF(표4[잉크명],표5[[#This Row],[잉크]],표4[화-3층])</f>
        <v>0</v>
      </c>
      <c r="AI866" s="131">
        <f>SUMIF(표4[잉크명],표5[[#This Row],[잉크]],표4[화-1층])</f>
        <v>0</v>
      </c>
      <c r="AJ866" s="130">
        <f>SUMIF(표4[잉크명],표5[[#This Row],[잉크]],표4[수])</f>
        <v>0</v>
      </c>
      <c r="AK866" s="131">
        <f>SUMIF(표4[잉크명],표5[[#This Row],[잉크]],표4[수-3층])</f>
        <v>0</v>
      </c>
      <c r="AL866" s="131">
        <f>SUMIF(표4[잉크명],표5[[#This Row],[잉크]],표4[수-1층])</f>
        <v>0</v>
      </c>
      <c r="AM866" s="54">
        <f>SUMIF(표4[잉크명],표5[[#This Row],[잉크]],표4[목])</f>
        <v>0</v>
      </c>
      <c r="AN866" s="131">
        <f>SUMIF(표4[잉크명],표5[[#This Row],[잉크]],표4[목-3층])</f>
        <v>0</v>
      </c>
      <c r="AO866" s="131">
        <f>SUMIF(표4[잉크명],표5[[#This Row],[잉크]],표4[목-1층])</f>
        <v>0</v>
      </c>
      <c r="AP866" s="54">
        <f>SUMIF(표4[잉크명],표5[[#This Row],[잉크]],표4[금])</f>
        <v>0</v>
      </c>
      <c r="AQ866" s="131">
        <f>SUMIF(표4[잉크명],표5[[#This Row],[잉크]],표4[금-3층])</f>
        <v>0</v>
      </c>
      <c r="AR866" s="131">
        <f>SUMIF(표4[잉크명],표5[[#This Row],[잉크]],표4[금-1층])</f>
        <v>0</v>
      </c>
      <c r="AS866" s="54">
        <f>SUMIF(표4[잉크명],표5[[#This Row],[잉크]],표4[토])</f>
        <v>0</v>
      </c>
      <c r="AT866" s="131">
        <f>SUMIF(표4[잉크명],표5[[#This Row],[잉크]],표4[토-3층])</f>
        <v>0</v>
      </c>
      <c r="AU866" s="131">
        <f>SUMIF(표4[잉크명],표5[[#This Row],[잉크]],표4[토-1층])</f>
        <v>0</v>
      </c>
      <c r="AV866" s="54">
        <f>SUMIF(표4[잉크명],표5[[#This Row],[잉크]],표4[일])</f>
        <v>0</v>
      </c>
      <c r="AW866" s="131">
        <f>SUMIF(표4[잉크명],표5[[#This Row],[잉크]],표4[일-3층])</f>
        <v>0</v>
      </c>
      <c r="AX866" s="131">
        <f>SUMIF(표4[잉크명],표5[[#This Row],[잉크]],표4[일-1층])</f>
        <v>0</v>
      </c>
      <c r="AY866" s="54">
        <f>SUMIF(표4[잉크명],표5[[#This Row],[잉크]],표4[차주 월])</f>
        <v>0</v>
      </c>
      <c r="AZ866" s="54">
        <f>SUM(표5[[#This Row],[월]:[차주 월]])</f>
        <v>0</v>
      </c>
    </row>
    <row r="867" spans="2:52" x14ac:dyDescent="0.3">
      <c r="B867" s="306" t="s">
        <v>2844</v>
      </c>
      <c r="C867" s="285"/>
      <c r="D867" s="306" t="s">
        <v>2847</v>
      </c>
      <c r="E867" s="54">
        <f>COUNTIF(사출계획!$E$62:$F$110,표4[[#This Row],[제품명]])</f>
        <v>0</v>
      </c>
      <c r="F867" s="131">
        <f>COUNTIF(사출계획!$E$62:$F$87,표4[[#This Row],[제품명]])</f>
        <v>0</v>
      </c>
      <c r="G867" s="131">
        <f>COUNTIF(사출계획!$E$88:$F$110,표4[[#This Row],[제품명]])</f>
        <v>0</v>
      </c>
      <c r="H867" s="54">
        <f>COUNTIF(사출계획!$G$62:$H$110,표4[[#This Row],[제품명]])</f>
        <v>0</v>
      </c>
      <c r="I867" s="132">
        <f>COUNTIF(사출계획!$G$62:$H$87,표4[[#This Row],[제품명]])</f>
        <v>0</v>
      </c>
      <c r="J867" s="132">
        <f>COUNTIF(사출계획!$G$88:$H$110,표4[[#This Row],[제품명]])</f>
        <v>0</v>
      </c>
      <c r="K867" s="54">
        <f>COUNTIF(사출계획!$I$62:$J$110,표4[[#This Row],[제품명]])</f>
        <v>0</v>
      </c>
      <c r="L867" s="131">
        <f>COUNTIF(사출계획!$I$62:$J$87,표4[[#This Row],[제품명]])</f>
        <v>0</v>
      </c>
      <c r="M867" s="131">
        <f>COUNTIF(사출계획!$I$88:$J$110,표4[[#This Row],[제품명]])</f>
        <v>0</v>
      </c>
      <c r="N867" s="129">
        <f>COUNTIF(사출계획!$K$62:$L$110,표4[[#This Row],[제품명]])</f>
        <v>0</v>
      </c>
      <c r="O867" s="131">
        <f>COUNTIF(사출계획!$K$62:$L$87,표4[[#This Row],[제품명]])</f>
        <v>0</v>
      </c>
      <c r="P867" s="131">
        <f>COUNTIF(사출계획!$K$88:$L$110,표4[[#This Row],[제품명]])</f>
        <v>0</v>
      </c>
      <c r="Q867" s="130">
        <f>COUNTIF(사출계획!$M$62:$N$110,표4[[#This Row],[제품명]])</f>
        <v>0</v>
      </c>
      <c r="R867" s="131">
        <f>COUNTIF(사출계획!$M$62:$N$87,표4[[#This Row],[제품명]])</f>
        <v>0</v>
      </c>
      <c r="S867" s="131">
        <f>COUNTIF(사출계획!$M$88:$N$110,표4[[#This Row],[제품명]])</f>
        <v>0</v>
      </c>
      <c r="T867" s="54">
        <f>COUNTIF(사출계획!$O$62:$P$110,표4[[#This Row],[제품명]])</f>
        <v>0</v>
      </c>
      <c r="U867" s="131">
        <f>COUNTIF(사출계획!$O$62:$P$87,표4[[#This Row],[제품명]])</f>
        <v>0</v>
      </c>
      <c r="V867" s="131">
        <f>COUNTIF(사출계획!$O$88:$P$110,표4[[#This Row],[제품명]])</f>
        <v>0</v>
      </c>
      <c r="W867" s="54">
        <f>COUNTIF(사출계획!$Q$62:$R$110,표4[[#This Row],[제품명]])</f>
        <v>0</v>
      </c>
      <c r="X867" s="131">
        <f>COUNTIF(사출계획!$Q$62:$R$87,표4[[#This Row],[제품명]])</f>
        <v>0</v>
      </c>
      <c r="Y867" s="131">
        <f>COUNTIF(사출계획!$Q$88:$R$110,표4[[#This Row],[제품명]])</f>
        <v>0</v>
      </c>
      <c r="Z867" s="54">
        <f>COUNTIF(사출계획!$S$62:$T$110,표4[[#This Row],[제품명]])</f>
        <v>0</v>
      </c>
      <c r="AA867" s="131"/>
      <c r="AB867" s="126"/>
      <c r="AC867" s="381" t="s">
        <v>3760</v>
      </c>
      <c r="AD867" s="129">
        <f>SUMIF(표4[잉크명],표5[[#This Row],[잉크]],표4[월])</f>
        <v>0</v>
      </c>
      <c r="AE867" s="131">
        <f>SUMIF(표4[잉크명],표5[[#This Row],[잉크]],표4[월-3층])</f>
        <v>0</v>
      </c>
      <c r="AF867" s="131">
        <f>SUMIF(표4[잉크명],표5[[#This Row],[잉크]],표4[월-1층])</f>
        <v>0</v>
      </c>
      <c r="AG867" s="133">
        <f>SUMIF(표4[잉크명],표5[[#This Row],[잉크]],표4[화])</f>
        <v>0</v>
      </c>
      <c r="AH867" s="131">
        <f>SUMIF(표4[잉크명],표5[[#This Row],[잉크]],표4[화-3층])</f>
        <v>0</v>
      </c>
      <c r="AI867" s="131">
        <f>SUMIF(표4[잉크명],표5[[#This Row],[잉크]],표4[화-1층])</f>
        <v>0</v>
      </c>
      <c r="AJ867" s="130">
        <f>SUMIF(표4[잉크명],표5[[#This Row],[잉크]],표4[수])</f>
        <v>0</v>
      </c>
      <c r="AK867" s="131">
        <f>SUMIF(표4[잉크명],표5[[#This Row],[잉크]],표4[수-3층])</f>
        <v>0</v>
      </c>
      <c r="AL867" s="131">
        <f>SUMIF(표4[잉크명],표5[[#This Row],[잉크]],표4[수-1층])</f>
        <v>0</v>
      </c>
      <c r="AM867" s="54">
        <f>SUMIF(표4[잉크명],표5[[#This Row],[잉크]],표4[목])</f>
        <v>0</v>
      </c>
      <c r="AN867" s="131">
        <f>SUMIF(표4[잉크명],표5[[#This Row],[잉크]],표4[목-3층])</f>
        <v>0</v>
      </c>
      <c r="AO867" s="131">
        <f>SUMIF(표4[잉크명],표5[[#This Row],[잉크]],표4[목-1층])</f>
        <v>0</v>
      </c>
      <c r="AP867" s="54">
        <f>SUMIF(표4[잉크명],표5[[#This Row],[잉크]],표4[금])</f>
        <v>0</v>
      </c>
      <c r="AQ867" s="131">
        <f>SUMIF(표4[잉크명],표5[[#This Row],[잉크]],표4[금-3층])</f>
        <v>0</v>
      </c>
      <c r="AR867" s="131">
        <f>SUMIF(표4[잉크명],표5[[#This Row],[잉크]],표4[금-1층])</f>
        <v>0</v>
      </c>
      <c r="AS867" s="54">
        <f>SUMIF(표4[잉크명],표5[[#This Row],[잉크]],표4[토])</f>
        <v>0</v>
      </c>
      <c r="AT867" s="131">
        <f>SUMIF(표4[잉크명],표5[[#This Row],[잉크]],표4[토-3층])</f>
        <v>0</v>
      </c>
      <c r="AU867" s="131">
        <f>SUMIF(표4[잉크명],표5[[#This Row],[잉크]],표4[토-1층])</f>
        <v>0</v>
      </c>
      <c r="AV867" s="54">
        <f>SUMIF(표4[잉크명],표5[[#This Row],[잉크]],표4[일])</f>
        <v>0</v>
      </c>
      <c r="AW867" s="131">
        <f>SUMIF(표4[잉크명],표5[[#This Row],[잉크]],표4[일-3층])</f>
        <v>0</v>
      </c>
      <c r="AX867" s="131">
        <f>SUMIF(표4[잉크명],표5[[#This Row],[잉크]],표4[일-1층])</f>
        <v>0</v>
      </c>
      <c r="AY867" s="54">
        <f>SUMIF(표4[잉크명],표5[[#This Row],[잉크]],표4[차주 월])</f>
        <v>0</v>
      </c>
      <c r="AZ867" s="54">
        <f>SUM(표5[[#This Row],[월]:[차주 월]])</f>
        <v>0</v>
      </c>
    </row>
    <row r="868" spans="2:52" x14ac:dyDescent="0.3">
      <c r="B868" s="306" t="s">
        <v>2845</v>
      </c>
      <c r="C868" s="285"/>
      <c r="D868" s="306" t="s">
        <v>2848</v>
      </c>
      <c r="E868" s="54">
        <f>COUNTIF(사출계획!$E$62:$F$110,표4[[#This Row],[제품명]])</f>
        <v>0</v>
      </c>
      <c r="F868" s="131">
        <f>COUNTIF(사출계획!$E$62:$F$87,표4[[#This Row],[제품명]])</f>
        <v>0</v>
      </c>
      <c r="G868" s="131">
        <f>COUNTIF(사출계획!$E$88:$F$110,표4[[#This Row],[제품명]])</f>
        <v>0</v>
      </c>
      <c r="H868" s="54">
        <f>COUNTIF(사출계획!$G$62:$H$110,표4[[#This Row],[제품명]])</f>
        <v>0</v>
      </c>
      <c r="I868" s="132">
        <f>COUNTIF(사출계획!$G$62:$H$87,표4[[#This Row],[제품명]])</f>
        <v>0</v>
      </c>
      <c r="J868" s="132">
        <f>COUNTIF(사출계획!$G$88:$H$110,표4[[#This Row],[제품명]])</f>
        <v>0</v>
      </c>
      <c r="K868" s="54">
        <f>COUNTIF(사출계획!$I$62:$J$110,표4[[#This Row],[제품명]])</f>
        <v>0</v>
      </c>
      <c r="L868" s="131">
        <f>COUNTIF(사출계획!$I$62:$J$87,표4[[#This Row],[제품명]])</f>
        <v>0</v>
      </c>
      <c r="M868" s="131">
        <f>COUNTIF(사출계획!$I$88:$J$110,표4[[#This Row],[제품명]])</f>
        <v>0</v>
      </c>
      <c r="N868" s="129">
        <f>COUNTIF(사출계획!$K$62:$L$110,표4[[#This Row],[제품명]])</f>
        <v>0</v>
      </c>
      <c r="O868" s="131">
        <f>COUNTIF(사출계획!$K$62:$L$87,표4[[#This Row],[제품명]])</f>
        <v>0</v>
      </c>
      <c r="P868" s="131">
        <f>COUNTIF(사출계획!$K$88:$L$110,표4[[#This Row],[제품명]])</f>
        <v>0</v>
      </c>
      <c r="Q868" s="130">
        <f>COUNTIF(사출계획!$M$62:$N$110,표4[[#This Row],[제품명]])</f>
        <v>0</v>
      </c>
      <c r="R868" s="131">
        <f>COUNTIF(사출계획!$M$62:$N$87,표4[[#This Row],[제품명]])</f>
        <v>0</v>
      </c>
      <c r="S868" s="131">
        <f>COUNTIF(사출계획!$M$88:$N$110,표4[[#This Row],[제품명]])</f>
        <v>0</v>
      </c>
      <c r="T868" s="54">
        <f>COUNTIF(사출계획!$O$62:$P$110,표4[[#This Row],[제품명]])</f>
        <v>0</v>
      </c>
      <c r="U868" s="131">
        <f>COUNTIF(사출계획!$O$62:$P$87,표4[[#This Row],[제품명]])</f>
        <v>0</v>
      </c>
      <c r="V868" s="131">
        <f>COUNTIF(사출계획!$O$88:$P$110,표4[[#This Row],[제품명]])</f>
        <v>0</v>
      </c>
      <c r="W868" s="54">
        <f>COUNTIF(사출계획!$Q$62:$R$110,표4[[#This Row],[제품명]])</f>
        <v>0</v>
      </c>
      <c r="X868" s="131">
        <f>COUNTIF(사출계획!$Q$62:$R$87,표4[[#This Row],[제품명]])</f>
        <v>0</v>
      </c>
      <c r="Y868" s="131">
        <f>COUNTIF(사출계획!$Q$88:$R$110,표4[[#This Row],[제품명]])</f>
        <v>0</v>
      </c>
      <c r="Z868" s="54">
        <f>COUNTIF(사출계획!$S$62:$T$110,표4[[#This Row],[제품명]])</f>
        <v>0</v>
      </c>
      <c r="AA868" s="131"/>
      <c r="AB868" s="126"/>
      <c r="AC868" s="381" t="s">
        <v>3763</v>
      </c>
      <c r="AD868" s="129">
        <f>SUMIF(표4[잉크명],표5[[#This Row],[잉크]],표4[월])</f>
        <v>0</v>
      </c>
      <c r="AE868" s="131">
        <f>SUMIF(표4[잉크명],표5[[#This Row],[잉크]],표4[월-3층])</f>
        <v>0</v>
      </c>
      <c r="AF868" s="131">
        <f>SUMIF(표4[잉크명],표5[[#This Row],[잉크]],표4[월-1층])</f>
        <v>0</v>
      </c>
      <c r="AG868" s="133">
        <f>SUMIF(표4[잉크명],표5[[#This Row],[잉크]],표4[화])</f>
        <v>0</v>
      </c>
      <c r="AH868" s="131">
        <f>SUMIF(표4[잉크명],표5[[#This Row],[잉크]],표4[화-3층])</f>
        <v>0</v>
      </c>
      <c r="AI868" s="131">
        <f>SUMIF(표4[잉크명],표5[[#This Row],[잉크]],표4[화-1층])</f>
        <v>0</v>
      </c>
      <c r="AJ868" s="130">
        <f>SUMIF(표4[잉크명],표5[[#This Row],[잉크]],표4[수])</f>
        <v>0</v>
      </c>
      <c r="AK868" s="131">
        <f>SUMIF(표4[잉크명],표5[[#This Row],[잉크]],표4[수-3층])</f>
        <v>0</v>
      </c>
      <c r="AL868" s="131">
        <f>SUMIF(표4[잉크명],표5[[#This Row],[잉크]],표4[수-1층])</f>
        <v>0</v>
      </c>
      <c r="AM868" s="54">
        <f>SUMIF(표4[잉크명],표5[[#This Row],[잉크]],표4[목])</f>
        <v>0</v>
      </c>
      <c r="AN868" s="131">
        <f>SUMIF(표4[잉크명],표5[[#This Row],[잉크]],표4[목-3층])</f>
        <v>0</v>
      </c>
      <c r="AO868" s="131">
        <f>SUMIF(표4[잉크명],표5[[#This Row],[잉크]],표4[목-1층])</f>
        <v>0</v>
      </c>
      <c r="AP868" s="54">
        <f>SUMIF(표4[잉크명],표5[[#This Row],[잉크]],표4[금])</f>
        <v>0</v>
      </c>
      <c r="AQ868" s="131">
        <f>SUMIF(표4[잉크명],표5[[#This Row],[잉크]],표4[금-3층])</f>
        <v>0</v>
      </c>
      <c r="AR868" s="131">
        <f>SUMIF(표4[잉크명],표5[[#This Row],[잉크]],표4[금-1층])</f>
        <v>0</v>
      </c>
      <c r="AS868" s="54">
        <f>SUMIF(표4[잉크명],표5[[#This Row],[잉크]],표4[토])</f>
        <v>0</v>
      </c>
      <c r="AT868" s="131">
        <f>SUMIF(표4[잉크명],표5[[#This Row],[잉크]],표4[토-3층])</f>
        <v>0</v>
      </c>
      <c r="AU868" s="131">
        <f>SUMIF(표4[잉크명],표5[[#This Row],[잉크]],표4[토-1층])</f>
        <v>0</v>
      </c>
      <c r="AV868" s="54">
        <f>SUMIF(표4[잉크명],표5[[#This Row],[잉크]],표4[일])</f>
        <v>0</v>
      </c>
      <c r="AW868" s="131">
        <f>SUMIF(표4[잉크명],표5[[#This Row],[잉크]],표4[일-3층])</f>
        <v>0</v>
      </c>
      <c r="AX868" s="131">
        <f>SUMIF(표4[잉크명],표5[[#This Row],[잉크]],표4[일-1층])</f>
        <v>0</v>
      </c>
      <c r="AY868" s="54">
        <f>SUMIF(표4[잉크명],표5[[#This Row],[잉크]],표4[차주 월])</f>
        <v>0</v>
      </c>
      <c r="AZ868" s="54">
        <f>SUM(표5[[#This Row],[월]:[차주 월]])</f>
        <v>0</v>
      </c>
    </row>
    <row r="869" spans="2:52" x14ac:dyDescent="0.3">
      <c r="B869" s="307" t="s">
        <v>2858</v>
      </c>
      <c r="C869" s="285"/>
      <c r="D869" s="307" t="s">
        <v>2860</v>
      </c>
      <c r="E869" s="54">
        <f>COUNTIF(사출계획!$E$62:$F$110,표4[[#This Row],[제품명]])</f>
        <v>0</v>
      </c>
      <c r="F869" s="131">
        <f>COUNTIF(사출계획!$E$62:$F$87,표4[[#This Row],[제품명]])</f>
        <v>0</v>
      </c>
      <c r="G869" s="131">
        <f>COUNTIF(사출계획!$E$88:$F$110,표4[[#This Row],[제품명]])</f>
        <v>0</v>
      </c>
      <c r="H869" s="54">
        <f>COUNTIF(사출계획!$G$62:$H$110,표4[[#This Row],[제품명]])</f>
        <v>0</v>
      </c>
      <c r="I869" s="132">
        <f>COUNTIF(사출계획!$G$62:$H$87,표4[[#This Row],[제품명]])</f>
        <v>0</v>
      </c>
      <c r="J869" s="132">
        <f>COUNTIF(사출계획!$G$88:$H$110,표4[[#This Row],[제품명]])</f>
        <v>0</v>
      </c>
      <c r="K869" s="54">
        <f>COUNTIF(사출계획!$I$62:$J$110,표4[[#This Row],[제품명]])</f>
        <v>0</v>
      </c>
      <c r="L869" s="131">
        <f>COUNTIF(사출계획!$I$62:$J$87,표4[[#This Row],[제품명]])</f>
        <v>0</v>
      </c>
      <c r="M869" s="131">
        <f>COUNTIF(사출계획!$I$88:$J$110,표4[[#This Row],[제품명]])</f>
        <v>0</v>
      </c>
      <c r="N869" s="129">
        <f>COUNTIF(사출계획!$K$62:$L$110,표4[[#This Row],[제품명]])</f>
        <v>0</v>
      </c>
      <c r="O869" s="131">
        <f>COUNTIF(사출계획!$K$62:$L$87,표4[[#This Row],[제품명]])</f>
        <v>0</v>
      </c>
      <c r="P869" s="131">
        <f>COUNTIF(사출계획!$K$88:$L$110,표4[[#This Row],[제품명]])</f>
        <v>0</v>
      </c>
      <c r="Q869" s="130">
        <f>COUNTIF(사출계획!$M$62:$N$110,표4[[#This Row],[제품명]])</f>
        <v>0</v>
      </c>
      <c r="R869" s="131">
        <f>COUNTIF(사출계획!$M$62:$N$87,표4[[#This Row],[제품명]])</f>
        <v>0</v>
      </c>
      <c r="S869" s="131">
        <f>COUNTIF(사출계획!$M$88:$N$110,표4[[#This Row],[제품명]])</f>
        <v>0</v>
      </c>
      <c r="T869" s="54">
        <f>COUNTIF(사출계획!$O$62:$P$110,표4[[#This Row],[제품명]])</f>
        <v>0</v>
      </c>
      <c r="U869" s="131">
        <f>COUNTIF(사출계획!$O$62:$P$87,표4[[#This Row],[제품명]])</f>
        <v>0</v>
      </c>
      <c r="V869" s="131">
        <f>COUNTIF(사출계획!$O$88:$P$110,표4[[#This Row],[제품명]])</f>
        <v>0</v>
      </c>
      <c r="W869" s="54">
        <f>COUNTIF(사출계획!$Q$62:$R$110,표4[[#This Row],[제품명]])</f>
        <v>0</v>
      </c>
      <c r="X869" s="131">
        <f>COUNTIF(사출계획!$Q$62:$R$87,표4[[#This Row],[제품명]])</f>
        <v>0</v>
      </c>
      <c r="Y869" s="131">
        <f>COUNTIF(사출계획!$Q$88:$R$110,표4[[#This Row],[제품명]])</f>
        <v>0</v>
      </c>
      <c r="Z869" s="54">
        <f>COUNTIF(사출계획!$S$62:$T$110,표4[[#This Row],[제품명]])</f>
        <v>0</v>
      </c>
      <c r="AA869" s="131"/>
      <c r="AB869" s="126"/>
      <c r="AC869" s="382" t="s">
        <v>3773</v>
      </c>
      <c r="AD869" s="129">
        <f>SUMIF(표4[잉크명],표5[[#This Row],[잉크]],표4[월])</f>
        <v>0</v>
      </c>
      <c r="AE869" s="131">
        <f>SUMIF(표4[잉크명],표5[[#This Row],[잉크]],표4[월-3층])</f>
        <v>0</v>
      </c>
      <c r="AF869" s="131">
        <f>SUMIF(표4[잉크명],표5[[#This Row],[잉크]],표4[월-1층])</f>
        <v>0</v>
      </c>
      <c r="AG869" s="133">
        <f>SUMIF(표4[잉크명],표5[[#This Row],[잉크]],표4[화])</f>
        <v>0</v>
      </c>
      <c r="AH869" s="131">
        <f>SUMIF(표4[잉크명],표5[[#This Row],[잉크]],표4[화-3층])</f>
        <v>0</v>
      </c>
      <c r="AI869" s="131">
        <f>SUMIF(표4[잉크명],표5[[#This Row],[잉크]],표4[화-1층])</f>
        <v>0</v>
      </c>
      <c r="AJ869" s="130">
        <f>SUMIF(표4[잉크명],표5[[#This Row],[잉크]],표4[수])</f>
        <v>0</v>
      </c>
      <c r="AK869" s="131">
        <f>SUMIF(표4[잉크명],표5[[#This Row],[잉크]],표4[수-3층])</f>
        <v>0</v>
      </c>
      <c r="AL869" s="131">
        <f>SUMIF(표4[잉크명],표5[[#This Row],[잉크]],표4[수-1층])</f>
        <v>0</v>
      </c>
      <c r="AM869" s="54">
        <f>SUMIF(표4[잉크명],표5[[#This Row],[잉크]],표4[목])</f>
        <v>0</v>
      </c>
      <c r="AN869" s="131">
        <f>SUMIF(표4[잉크명],표5[[#This Row],[잉크]],표4[목-3층])</f>
        <v>0</v>
      </c>
      <c r="AO869" s="131">
        <f>SUMIF(표4[잉크명],표5[[#This Row],[잉크]],표4[목-1층])</f>
        <v>0</v>
      </c>
      <c r="AP869" s="54">
        <f>SUMIF(표4[잉크명],표5[[#This Row],[잉크]],표4[금])</f>
        <v>0</v>
      </c>
      <c r="AQ869" s="131">
        <f>SUMIF(표4[잉크명],표5[[#This Row],[잉크]],표4[금-3층])</f>
        <v>0</v>
      </c>
      <c r="AR869" s="131">
        <f>SUMIF(표4[잉크명],표5[[#This Row],[잉크]],표4[금-1층])</f>
        <v>0</v>
      </c>
      <c r="AS869" s="54">
        <f>SUMIF(표4[잉크명],표5[[#This Row],[잉크]],표4[토])</f>
        <v>0</v>
      </c>
      <c r="AT869" s="131">
        <f>SUMIF(표4[잉크명],표5[[#This Row],[잉크]],표4[토-3층])</f>
        <v>0</v>
      </c>
      <c r="AU869" s="131">
        <f>SUMIF(표4[잉크명],표5[[#This Row],[잉크]],표4[토-1층])</f>
        <v>0</v>
      </c>
      <c r="AV869" s="54">
        <f>SUMIF(표4[잉크명],표5[[#This Row],[잉크]],표4[일])</f>
        <v>0</v>
      </c>
      <c r="AW869" s="131">
        <f>SUMIF(표4[잉크명],표5[[#This Row],[잉크]],표4[일-3층])</f>
        <v>0</v>
      </c>
      <c r="AX869" s="131">
        <f>SUMIF(표4[잉크명],표5[[#This Row],[잉크]],표4[일-1층])</f>
        <v>0</v>
      </c>
      <c r="AY869" s="54">
        <f>SUMIF(표4[잉크명],표5[[#This Row],[잉크]],표4[차주 월])</f>
        <v>0</v>
      </c>
      <c r="AZ869" s="54">
        <f>SUM(표5[[#This Row],[월]:[차주 월]])</f>
        <v>0</v>
      </c>
    </row>
    <row r="870" spans="2:52" x14ac:dyDescent="0.3">
      <c r="B870" s="307" t="s">
        <v>2859</v>
      </c>
      <c r="C870" s="285"/>
      <c r="D870" s="307" t="s">
        <v>2861</v>
      </c>
      <c r="E870" s="54">
        <f>COUNTIF(사출계획!$E$62:$F$110,표4[[#This Row],[제품명]])</f>
        <v>0</v>
      </c>
      <c r="F870" s="131">
        <f>COUNTIF(사출계획!$E$62:$F$87,표4[[#This Row],[제품명]])</f>
        <v>0</v>
      </c>
      <c r="G870" s="131">
        <f>COUNTIF(사출계획!$E$88:$F$110,표4[[#This Row],[제품명]])</f>
        <v>0</v>
      </c>
      <c r="H870" s="54">
        <f>COUNTIF(사출계획!$G$62:$H$110,표4[[#This Row],[제품명]])</f>
        <v>0</v>
      </c>
      <c r="I870" s="132">
        <f>COUNTIF(사출계획!$G$62:$H$87,표4[[#This Row],[제품명]])</f>
        <v>0</v>
      </c>
      <c r="J870" s="132">
        <f>COUNTIF(사출계획!$G$88:$H$110,표4[[#This Row],[제품명]])</f>
        <v>0</v>
      </c>
      <c r="K870" s="54">
        <f>COUNTIF(사출계획!$I$62:$J$110,표4[[#This Row],[제품명]])</f>
        <v>0</v>
      </c>
      <c r="L870" s="131">
        <f>COUNTIF(사출계획!$I$62:$J$87,표4[[#This Row],[제품명]])</f>
        <v>0</v>
      </c>
      <c r="M870" s="131">
        <f>COUNTIF(사출계획!$I$88:$J$110,표4[[#This Row],[제품명]])</f>
        <v>0</v>
      </c>
      <c r="N870" s="129">
        <f>COUNTIF(사출계획!$K$62:$L$110,표4[[#This Row],[제품명]])</f>
        <v>0</v>
      </c>
      <c r="O870" s="131">
        <f>COUNTIF(사출계획!$K$62:$L$87,표4[[#This Row],[제품명]])</f>
        <v>0</v>
      </c>
      <c r="P870" s="131">
        <f>COUNTIF(사출계획!$K$88:$L$110,표4[[#This Row],[제품명]])</f>
        <v>0</v>
      </c>
      <c r="Q870" s="130">
        <f>COUNTIF(사출계획!$M$62:$N$110,표4[[#This Row],[제품명]])</f>
        <v>0</v>
      </c>
      <c r="R870" s="131">
        <f>COUNTIF(사출계획!$M$62:$N$87,표4[[#This Row],[제품명]])</f>
        <v>0</v>
      </c>
      <c r="S870" s="131">
        <f>COUNTIF(사출계획!$M$88:$N$110,표4[[#This Row],[제품명]])</f>
        <v>0</v>
      </c>
      <c r="T870" s="54">
        <f>COUNTIF(사출계획!$O$62:$P$110,표4[[#This Row],[제품명]])</f>
        <v>0</v>
      </c>
      <c r="U870" s="131">
        <f>COUNTIF(사출계획!$O$62:$P$87,표4[[#This Row],[제품명]])</f>
        <v>0</v>
      </c>
      <c r="V870" s="131">
        <f>COUNTIF(사출계획!$O$88:$P$110,표4[[#This Row],[제품명]])</f>
        <v>0</v>
      </c>
      <c r="W870" s="54">
        <f>COUNTIF(사출계획!$Q$62:$R$110,표4[[#This Row],[제품명]])</f>
        <v>0</v>
      </c>
      <c r="X870" s="131">
        <f>COUNTIF(사출계획!$Q$62:$R$87,표4[[#This Row],[제품명]])</f>
        <v>0</v>
      </c>
      <c r="Y870" s="131">
        <f>COUNTIF(사출계획!$Q$88:$R$110,표4[[#This Row],[제품명]])</f>
        <v>0</v>
      </c>
      <c r="Z870" s="54">
        <f>COUNTIF(사출계획!$S$62:$T$110,표4[[#This Row],[제품명]])</f>
        <v>0</v>
      </c>
      <c r="AA870" s="131"/>
      <c r="AB870" s="126"/>
      <c r="AC870" s="384" t="s">
        <v>3785</v>
      </c>
      <c r="AD870" s="129">
        <f>SUMIF(표4[잉크명],표5[[#This Row],[잉크]],표4[월])</f>
        <v>1</v>
      </c>
      <c r="AE870" s="131">
        <f>SUMIF(표4[잉크명],표5[[#This Row],[잉크]],표4[월-3층])</f>
        <v>0</v>
      </c>
      <c r="AF870" s="131">
        <f>SUMIF(표4[잉크명],표5[[#This Row],[잉크]],표4[월-1층])</f>
        <v>1</v>
      </c>
      <c r="AG870" s="133">
        <f>SUMIF(표4[잉크명],표5[[#This Row],[잉크]],표4[화])</f>
        <v>2</v>
      </c>
      <c r="AH870" s="131">
        <f>SUMIF(표4[잉크명],표5[[#This Row],[잉크]],표4[화-3층])</f>
        <v>0</v>
      </c>
      <c r="AI870" s="131">
        <f>SUMIF(표4[잉크명],표5[[#This Row],[잉크]],표4[화-1층])</f>
        <v>2</v>
      </c>
      <c r="AJ870" s="130">
        <f>SUMIF(표4[잉크명],표5[[#This Row],[잉크]],표4[수])</f>
        <v>0</v>
      </c>
      <c r="AK870" s="131">
        <f>SUMIF(표4[잉크명],표5[[#This Row],[잉크]],표4[수-3층])</f>
        <v>0</v>
      </c>
      <c r="AL870" s="131">
        <f>SUMIF(표4[잉크명],표5[[#This Row],[잉크]],표4[수-1층])</f>
        <v>0</v>
      </c>
      <c r="AM870" s="54">
        <f>SUMIF(표4[잉크명],표5[[#This Row],[잉크]],표4[목])</f>
        <v>0</v>
      </c>
      <c r="AN870" s="131">
        <f>SUMIF(표4[잉크명],표5[[#This Row],[잉크]],표4[목-3층])</f>
        <v>0</v>
      </c>
      <c r="AO870" s="131">
        <f>SUMIF(표4[잉크명],표5[[#This Row],[잉크]],표4[목-1층])</f>
        <v>0</v>
      </c>
      <c r="AP870" s="54">
        <f>SUMIF(표4[잉크명],표5[[#This Row],[잉크]],표4[금])</f>
        <v>0</v>
      </c>
      <c r="AQ870" s="131">
        <f>SUMIF(표4[잉크명],표5[[#This Row],[잉크]],표4[금-3층])</f>
        <v>0</v>
      </c>
      <c r="AR870" s="131">
        <f>SUMIF(표4[잉크명],표5[[#This Row],[잉크]],표4[금-1층])</f>
        <v>0</v>
      </c>
      <c r="AS870" s="54">
        <f>SUMIF(표4[잉크명],표5[[#This Row],[잉크]],표4[토])</f>
        <v>0</v>
      </c>
      <c r="AT870" s="131">
        <f>SUMIF(표4[잉크명],표5[[#This Row],[잉크]],표4[토-3층])</f>
        <v>0</v>
      </c>
      <c r="AU870" s="131">
        <f>SUMIF(표4[잉크명],표5[[#This Row],[잉크]],표4[토-1층])</f>
        <v>0</v>
      </c>
      <c r="AV870" s="54">
        <f>SUMIF(표4[잉크명],표5[[#This Row],[잉크]],표4[일])</f>
        <v>0</v>
      </c>
      <c r="AW870" s="131">
        <f>SUMIF(표4[잉크명],표5[[#This Row],[잉크]],표4[일-3층])</f>
        <v>0</v>
      </c>
      <c r="AX870" s="131">
        <f>SUMIF(표4[잉크명],표5[[#This Row],[잉크]],표4[일-1층])</f>
        <v>0</v>
      </c>
      <c r="AY870" s="54">
        <f>SUMIF(표4[잉크명],표5[[#This Row],[잉크]],표4[차주 월])</f>
        <v>0</v>
      </c>
      <c r="AZ870" s="54">
        <f>SUM(표5[[#This Row],[월]:[차주 월]])</f>
        <v>6</v>
      </c>
    </row>
    <row r="871" spans="2:52" x14ac:dyDescent="0.3">
      <c r="B871" s="307" t="s">
        <v>2859</v>
      </c>
      <c r="C871" s="285"/>
      <c r="D871" s="307" t="s">
        <v>2862</v>
      </c>
      <c r="E871" s="54">
        <f>COUNTIF(사출계획!$E$62:$F$110,표4[[#This Row],[제품명]])</f>
        <v>0</v>
      </c>
      <c r="F871" s="131">
        <f>COUNTIF(사출계획!$E$62:$F$87,표4[[#This Row],[제품명]])</f>
        <v>0</v>
      </c>
      <c r="G871" s="131">
        <f>COUNTIF(사출계획!$E$88:$F$110,표4[[#This Row],[제품명]])</f>
        <v>0</v>
      </c>
      <c r="H871" s="54">
        <f>COUNTIF(사출계획!$G$62:$H$110,표4[[#This Row],[제품명]])</f>
        <v>0</v>
      </c>
      <c r="I871" s="132">
        <f>COUNTIF(사출계획!$G$62:$H$87,표4[[#This Row],[제품명]])</f>
        <v>0</v>
      </c>
      <c r="J871" s="132">
        <f>COUNTIF(사출계획!$G$88:$H$110,표4[[#This Row],[제품명]])</f>
        <v>0</v>
      </c>
      <c r="K871" s="54">
        <f>COUNTIF(사출계획!$I$62:$J$110,표4[[#This Row],[제품명]])</f>
        <v>0</v>
      </c>
      <c r="L871" s="131">
        <f>COUNTIF(사출계획!$I$62:$J$87,표4[[#This Row],[제품명]])</f>
        <v>0</v>
      </c>
      <c r="M871" s="131">
        <f>COUNTIF(사출계획!$I$88:$J$110,표4[[#This Row],[제품명]])</f>
        <v>0</v>
      </c>
      <c r="N871" s="129">
        <f>COUNTIF(사출계획!$K$62:$L$110,표4[[#This Row],[제품명]])</f>
        <v>0</v>
      </c>
      <c r="O871" s="131">
        <f>COUNTIF(사출계획!$K$62:$L$87,표4[[#This Row],[제품명]])</f>
        <v>0</v>
      </c>
      <c r="P871" s="131">
        <f>COUNTIF(사출계획!$K$88:$L$110,표4[[#This Row],[제품명]])</f>
        <v>0</v>
      </c>
      <c r="Q871" s="130">
        <f>COUNTIF(사출계획!$M$62:$N$110,표4[[#This Row],[제품명]])</f>
        <v>0</v>
      </c>
      <c r="R871" s="131">
        <f>COUNTIF(사출계획!$M$62:$N$87,표4[[#This Row],[제품명]])</f>
        <v>0</v>
      </c>
      <c r="S871" s="131">
        <f>COUNTIF(사출계획!$M$88:$N$110,표4[[#This Row],[제품명]])</f>
        <v>0</v>
      </c>
      <c r="T871" s="54">
        <f>COUNTIF(사출계획!$O$62:$P$110,표4[[#This Row],[제품명]])</f>
        <v>0</v>
      </c>
      <c r="U871" s="131">
        <f>COUNTIF(사출계획!$O$62:$P$87,표4[[#This Row],[제품명]])</f>
        <v>0</v>
      </c>
      <c r="V871" s="131">
        <f>COUNTIF(사출계획!$O$88:$P$110,표4[[#This Row],[제품명]])</f>
        <v>0</v>
      </c>
      <c r="W871" s="54">
        <f>COUNTIF(사출계획!$Q$62:$R$110,표4[[#This Row],[제품명]])</f>
        <v>0</v>
      </c>
      <c r="X871" s="131">
        <f>COUNTIF(사출계획!$Q$62:$R$87,표4[[#This Row],[제품명]])</f>
        <v>0</v>
      </c>
      <c r="Y871" s="131">
        <f>COUNTIF(사출계획!$Q$88:$R$110,표4[[#This Row],[제품명]])</f>
        <v>0</v>
      </c>
      <c r="Z871" s="54">
        <f>COUNTIF(사출계획!$S$62:$T$110,표4[[#This Row],[제품명]])</f>
        <v>0</v>
      </c>
      <c r="AA871" s="131"/>
      <c r="AB871" s="126"/>
      <c r="AC871" s="386" t="s">
        <v>3798</v>
      </c>
      <c r="AD871" s="129">
        <f>SUMIF(표4[잉크명],표5[[#This Row],[잉크]],표4[월])</f>
        <v>0</v>
      </c>
      <c r="AE871" s="131">
        <f>SUMIF(표4[잉크명],표5[[#This Row],[잉크]],표4[월-3층])</f>
        <v>0</v>
      </c>
      <c r="AF871" s="131">
        <f>SUMIF(표4[잉크명],표5[[#This Row],[잉크]],표4[월-1층])</f>
        <v>0</v>
      </c>
      <c r="AG871" s="133">
        <f>SUMIF(표4[잉크명],표5[[#This Row],[잉크]],표4[화])</f>
        <v>0</v>
      </c>
      <c r="AH871" s="131">
        <f>SUMIF(표4[잉크명],표5[[#This Row],[잉크]],표4[화-3층])</f>
        <v>0</v>
      </c>
      <c r="AI871" s="131">
        <f>SUMIF(표4[잉크명],표5[[#This Row],[잉크]],표4[화-1층])</f>
        <v>0</v>
      </c>
      <c r="AJ871" s="130">
        <f>SUMIF(표4[잉크명],표5[[#This Row],[잉크]],표4[수])</f>
        <v>0</v>
      </c>
      <c r="AK871" s="131">
        <f>SUMIF(표4[잉크명],표5[[#This Row],[잉크]],표4[수-3층])</f>
        <v>0</v>
      </c>
      <c r="AL871" s="131">
        <f>SUMIF(표4[잉크명],표5[[#This Row],[잉크]],표4[수-1층])</f>
        <v>0</v>
      </c>
      <c r="AM871" s="54">
        <f>SUMIF(표4[잉크명],표5[[#This Row],[잉크]],표4[목])</f>
        <v>0</v>
      </c>
      <c r="AN871" s="131">
        <f>SUMIF(표4[잉크명],표5[[#This Row],[잉크]],표4[목-3층])</f>
        <v>0</v>
      </c>
      <c r="AO871" s="131">
        <f>SUMIF(표4[잉크명],표5[[#This Row],[잉크]],표4[목-1층])</f>
        <v>0</v>
      </c>
      <c r="AP871" s="54">
        <f>SUMIF(표4[잉크명],표5[[#This Row],[잉크]],표4[금])</f>
        <v>0</v>
      </c>
      <c r="AQ871" s="131">
        <f>SUMIF(표4[잉크명],표5[[#This Row],[잉크]],표4[금-3층])</f>
        <v>0</v>
      </c>
      <c r="AR871" s="131">
        <f>SUMIF(표4[잉크명],표5[[#This Row],[잉크]],표4[금-1층])</f>
        <v>0</v>
      </c>
      <c r="AS871" s="54">
        <f>SUMIF(표4[잉크명],표5[[#This Row],[잉크]],표4[토])</f>
        <v>0</v>
      </c>
      <c r="AT871" s="131">
        <f>SUMIF(표4[잉크명],표5[[#This Row],[잉크]],표4[토-3층])</f>
        <v>0</v>
      </c>
      <c r="AU871" s="131">
        <f>SUMIF(표4[잉크명],표5[[#This Row],[잉크]],표4[토-1층])</f>
        <v>0</v>
      </c>
      <c r="AV871" s="54">
        <f>SUMIF(표4[잉크명],표5[[#This Row],[잉크]],표4[일])</f>
        <v>0</v>
      </c>
      <c r="AW871" s="131">
        <f>SUMIF(표4[잉크명],표5[[#This Row],[잉크]],표4[일-3층])</f>
        <v>0</v>
      </c>
      <c r="AX871" s="131">
        <f>SUMIF(표4[잉크명],표5[[#This Row],[잉크]],표4[일-1층])</f>
        <v>0</v>
      </c>
      <c r="AY871" s="54">
        <f>SUMIF(표4[잉크명],표5[[#This Row],[잉크]],표4[차주 월])</f>
        <v>0</v>
      </c>
      <c r="AZ871" s="54">
        <f>SUM(표5[[#This Row],[월]:[차주 월]])</f>
        <v>0</v>
      </c>
    </row>
    <row r="872" spans="2:52" x14ac:dyDescent="0.3">
      <c r="B872" s="258" t="s">
        <v>2865</v>
      </c>
      <c r="C872" s="302"/>
      <c r="D872" s="33" t="s">
        <v>2866</v>
      </c>
      <c r="E872" s="34">
        <f>COUNTIF(사출계획!$E$62:$F$110,표4[[#This Row],[제품명]])</f>
        <v>0</v>
      </c>
      <c r="F872" s="126">
        <f>COUNTIF(사출계획!$E$62:$F$87,표4[[#This Row],[제품명]])</f>
        <v>0</v>
      </c>
      <c r="G872" s="126">
        <f>COUNTIF(사출계획!$E$88:$F$110,표4[[#This Row],[제품명]])</f>
        <v>0</v>
      </c>
      <c r="H872" s="34">
        <f>COUNTIF(사출계획!$G$62:$H$110,표4[[#This Row],[제품명]])</f>
        <v>0</v>
      </c>
      <c r="I872" s="128">
        <f>COUNTIF(사출계획!$G$62:$H$87,표4[[#This Row],[제품명]])</f>
        <v>0</v>
      </c>
      <c r="J872" s="128">
        <f>COUNTIF(사출계획!$G$88:$H$110,표4[[#This Row],[제품명]])</f>
        <v>0</v>
      </c>
      <c r="K872" s="34">
        <f>COUNTIF(사출계획!$I$62:$J$110,표4[[#This Row],[제품명]])</f>
        <v>0</v>
      </c>
      <c r="L872" s="126">
        <f>COUNTIF(사출계획!$I$62:$J$87,표4[[#This Row],[제품명]])</f>
        <v>0</v>
      </c>
      <c r="M872" s="126">
        <f>COUNTIF(사출계획!$I$88:$J$110,표4[[#This Row],[제품명]])</f>
        <v>0</v>
      </c>
      <c r="N872" s="129">
        <f>COUNTIF(사출계획!$K$62:$L$110,표4[[#This Row],[제품명]])</f>
        <v>0</v>
      </c>
      <c r="O872" s="126">
        <f>COUNTIF(사출계획!$K$62:$L$87,표4[[#This Row],[제품명]])</f>
        <v>0</v>
      </c>
      <c r="P872" s="126">
        <f>COUNTIF(사출계획!$K$88:$L$110,표4[[#This Row],[제품명]])</f>
        <v>0</v>
      </c>
      <c r="Q872" s="130">
        <f>COUNTIF(사출계획!$M$62:$N$110,표4[[#This Row],[제품명]])</f>
        <v>0</v>
      </c>
      <c r="R872" s="126">
        <f>COUNTIF(사출계획!$M$62:$N$87,표4[[#This Row],[제품명]])</f>
        <v>0</v>
      </c>
      <c r="S872" s="126">
        <f>COUNTIF(사출계획!$M$88:$N$110,표4[[#This Row],[제품명]])</f>
        <v>0</v>
      </c>
      <c r="T872" s="34">
        <f>COUNTIF(사출계획!$O$62:$P$110,표4[[#This Row],[제품명]])</f>
        <v>0</v>
      </c>
      <c r="U872" s="126">
        <f>COUNTIF(사출계획!$O$62:$P$87,표4[[#This Row],[제품명]])</f>
        <v>0</v>
      </c>
      <c r="V872" s="126">
        <f>COUNTIF(사출계획!$O$88:$P$110,표4[[#This Row],[제품명]])</f>
        <v>0</v>
      </c>
      <c r="W872" s="34">
        <f>COUNTIF(사출계획!$Q$62:$R$110,표4[[#This Row],[제품명]])</f>
        <v>0</v>
      </c>
      <c r="X872" s="126">
        <f>COUNTIF(사출계획!$Q$62:$R$87,표4[[#This Row],[제품명]])</f>
        <v>0</v>
      </c>
      <c r="Y872" s="126">
        <f>COUNTIF(사출계획!$Q$88:$R$110,표4[[#This Row],[제품명]])</f>
        <v>0</v>
      </c>
      <c r="Z872" s="34">
        <f>COUNTIF(사출계획!$S$62:$T$110,표4[[#This Row],[제품명]])</f>
        <v>0</v>
      </c>
      <c r="AA872" s="126"/>
      <c r="AB872" s="126"/>
      <c r="AC872" s="386" t="s">
        <v>3801</v>
      </c>
      <c r="AD872" s="129">
        <f>SUMIF(표4[잉크명],표5[[#This Row],[잉크]],표4[월])</f>
        <v>0</v>
      </c>
      <c r="AE872" s="131">
        <f>SUMIF(표4[잉크명],표5[[#This Row],[잉크]],표4[월-3층])</f>
        <v>0</v>
      </c>
      <c r="AF872" s="131">
        <f>SUMIF(표4[잉크명],표5[[#This Row],[잉크]],표4[월-1층])</f>
        <v>0</v>
      </c>
      <c r="AG872" s="133">
        <f>SUMIF(표4[잉크명],표5[[#This Row],[잉크]],표4[화])</f>
        <v>0</v>
      </c>
      <c r="AH872" s="131">
        <f>SUMIF(표4[잉크명],표5[[#This Row],[잉크]],표4[화-3층])</f>
        <v>0</v>
      </c>
      <c r="AI872" s="131">
        <f>SUMIF(표4[잉크명],표5[[#This Row],[잉크]],표4[화-1층])</f>
        <v>0</v>
      </c>
      <c r="AJ872" s="130">
        <f>SUMIF(표4[잉크명],표5[[#This Row],[잉크]],표4[수])</f>
        <v>0</v>
      </c>
      <c r="AK872" s="131">
        <f>SUMIF(표4[잉크명],표5[[#This Row],[잉크]],표4[수-3층])</f>
        <v>0</v>
      </c>
      <c r="AL872" s="131">
        <f>SUMIF(표4[잉크명],표5[[#This Row],[잉크]],표4[수-1층])</f>
        <v>0</v>
      </c>
      <c r="AM872" s="54">
        <f>SUMIF(표4[잉크명],표5[[#This Row],[잉크]],표4[목])</f>
        <v>0</v>
      </c>
      <c r="AN872" s="131">
        <f>SUMIF(표4[잉크명],표5[[#This Row],[잉크]],표4[목-3층])</f>
        <v>0</v>
      </c>
      <c r="AO872" s="131">
        <f>SUMIF(표4[잉크명],표5[[#This Row],[잉크]],표4[목-1층])</f>
        <v>0</v>
      </c>
      <c r="AP872" s="54">
        <f>SUMIF(표4[잉크명],표5[[#This Row],[잉크]],표4[금])</f>
        <v>0</v>
      </c>
      <c r="AQ872" s="131">
        <f>SUMIF(표4[잉크명],표5[[#This Row],[잉크]],표4[금-3층])</f>
        <v>0</v>
      </c>
      <c r="AR872" s="131">
        <f>SUMIF(표4[잉크명],표5[[#This Row],[잉크]],표4[금-1층])</f>
        <v>0</v>
      </c>
      <c r="AS872" s="54">
        <f>SUMIF(표4[잉크명],표5[[#This Row],[잉크]],표4[토])</f>
        <v>0</v>
      </c>
      <c r="AT872" s="131">
        <f>SUMIF(표4[잉크명],표5[[#This Row],[잉크]],표4[토-3층])</f>
        <v>0</v>
      </c>
      <c r="AU872" s="131">
        <f>SUMIF(표4[잉크명],표5[[#This Row],[잉크]],표4[토-1층])</f>
        <v>0</v>
      </c>
      <c r="AV872" s="54">
        <f>SUMIF(표4[잉크명],표5[[#This Row],[잉크]],표4[일])</f>
        <v>0</v>
      </c>
      <c r="AW872" s="131">
        <f>SUMIF(표4[잉크명],표5[[#This Row],[잉크]],표4[일-3층])</f>
        <v>0</v>
      </c>
      <c r="AX872" s="131">
        <f>SUMIF(표4[잉크명],표5[[#This Row],[잉크]],표4[일-1층])</f>
        <v>0</v>
      </c>
      <c r="AY872" s="54">
        <f>SUMIF(표4[잉크명],표5[[#This Row],[잉크]],표4[차주 월])</f>
        <v>0</v>
      </c>
      <c r="AZ872" s="54">
        <f>SUM(표5[[#This Row],[월]:[차주 월]])</f>
        <v>0</v>
      </c>
    </row>
    <row r="873" spans="2:52" x14ac:dyDescent="0.3">
      <c r="B873" s="258" t="s">
        <v>2865</v>
      </c>
      <c r="C873" s="302"/>
      <c r="D873" s="33" t="s">
        <v>2867</v>
      </c>
      <c r="E873" s="34">
        <f>COUNTIF(사출계획!$E$62:$F$110,표4[[#This Row],[제품명]])</f>
        <v>0</v>
      </c>
      <c r="F873" s="126">
        <f>COUNTIF(사출계획!$E$62:$F$87,표4[[#This Row],[제품명]])</f>
        <v>0</v>
      </c>
      <c r="G873" s="126">
        <f>COUNTIF(사출계획!$E$88:$F$110,표4[[#This Row],[제품명]])</f>
        <v>0</v>
      </c>
      <c r="H873" s="34">
        <f>COUNTIF(사출계획!$G$62:$H$110,표4[[#This Row],[제품명]])</f>
        <v>0</v>
      </c>
      <c r="I873" s="128">
        <f>COUNTIF(사출계획!$G$62:$H$87,표4[[#This Row],[제품명]])</f>
        <v>0</v>
      </c>
      <c r="J873" s="128">
        <f>COUNTIF(사출계획!$G$88:$H$110,표4[[#This Row],[제품명]])</f>
        <v>0</v>
      </c>
      <c r="K873" s="34">
        <f>COUNTIF(사출계획!$I$62:$J$110,표4[[#This Row],[제품명]])</f>
        <v>0</v>
      </c>
      <c r="L873" s="126">
        <f>COUNTIF(사출계획!$I$62:$J$87,표4[[#This Row],[제품명]])</f>
        <v>0</v>
      </c>
      <c r="M873" s="126">
        <f>COUNTIF(사출계획!$I$88:$J$110,표4[[#This Row],[제품명]])</f>
        <v>0</v>
      </c>
      <c r="N873" s="129">
        <f>COUNTIF(사출계획!$K$62:$L$110,표4[[#This Row],[제품명]])</f>
        <v>0</v>
      </c>
      <c r="O873" s="126">
        <f>COUNTIF(사출계획!$K$62:$L$87,표4[[#This Row],[제품명]])</f>
        <v>0</v>
      </c>
      <c r="P873" s="126">
        <f>COUNTIF(사출계획!$K$88:$L$110,표4[[#This Row],[제품명]])</f>
        <v>0</v>
      </c>
      <c r="Q873" s="130">
        <f>COUNTIF(사출계획!$M$62:$N$110,표4[[#This Row],[제품명]])</f>
        <v>0</v>
      </c>
      <c r="R873" s="126">
        <f>COUNTIF(사출계획!$M$62:$N$87,표4[[#This Row],[제품명]])</f>
        <v>0</v>
      </c>
      <c r="S873" s="126">
        <f>COUNTIF(사출계획!$M$88:$N$110,표4[[#This Row],[제품명]])</f>
        <v>0</v>
      </c>
      <c r="T873" s="34">
        <f>COUNTIF(사출계획!$O$62:$P$110,표4[[#This Row],[제품명]])</f>
        <v>0</v>
      </c>
      <c r="U873" s="126">
        <f>COUNTIF(사출계획!$O$62:$P$87,표4[[#This Row],[제품명]])</f>
        <v>0</v>
      </c>
      <c r="V873" s="126">
        <f>COUNTIF(사출계획!$O$88:$P$110,표4[[#This Row],[제품명]])</f>
        <v>0</v>
      </c>
      <c r="W873" s="34">
        <f>COUNTIF(사출계획!$Q$62:$R$110,표4[[#This Row],[제품명]])</f>
        <v>0</v>
      </c>
      <c r="X873" s="126">
        <f>COUNTIF(사출계획!$Q$62:$R$87,표4[[#This Row],[제품명]])</f>
        <v>0</v>
      </c>
      <c r="Y873" s="126">
        <f>COUNTIF(사출계획!$Q$88:$R$110,표4[[#This Row],[제품명]])</f>
        <v>0</v>
      </c>
      <c r="Z873" s="34">
        <f>COUNTIF(사출계획!$S$62:$T$110,표4[[#This Row],[제품명]])</f>
        <v>0</v>
      </c>
      <c r="AA873" s="126"/>
      <c r="AB873" s="126"/>
      <c r="AC873" s="387" t="s">
        <v>3812</v>
      </c>
      <c r="AD873" s="129">
        <f>SUMIF(표4[잉크명],표5[[#This Row],[잉크]],표4[월])</f>
        <v>0</v>
      </c>
      <c r="AE873" s="131">
        <f>SUMIF(표4[잉크명],표5[[#This Row],[잉크]],표4[월-3층])</f>
        <v>0</v>
      </c>
      <c r="AF873" s="131">
        <f>SUMIF(표4[잉크명],표5[[#This Row],[잉크]],표4[월-1층])</f>
        <v>0</v>
      </c>
      <c r="AG873" s="133">
        <f>SUMIF(표4[잉크명],표5[[#This Row],[잉크]],표4[화])</f>
        <v>0</v>
      </c>
      <c r="AH873" s="131">
        <f>SUMIF(표4[잉크명],표5[[#This Row],[잉크]],표4[화-3층])</f>
        <v>0</v>
      </c>
      <c r="AI873" s="131">
        <f>SUMIF(표4[잉크명],표5[[#This Row],[잉크]],표4[화-1층])</f>
        <v>0</v>
      </c>
      <c r="AJ873" s="130">
        <f>SUMIF(표4[잉크명],표5[[#This Row],[잉크]],표4[수])</f>
        <v>0</v>
      </c>
      <c r="AK873" s="131">
        <f>SUMIF(표4[잉크명],표5[[#This Row],[잉크]],표4[수-3층])</f>
        <v>0</v>
      </c>
      <c r="AL873" s="131">
        <f>SUMIF(표4[잉크명],표5[[#This Row],[잉크]],표4[수-1층])</f>
        <v>0</v>
      </c>
      <c r="AM873" s="54">
        <f>SUMIF(표4[잉크명],표5[[#This Row],[잉크]],표4[목])</f>
        <v>0</v>
      </c>
      <c r="AN873" s="131">
        <f>SUMIF(표4[잉크명],표5[[#This Row],[잉크]],표4[목-3층])</f>
        <v>0</v>
      </c>
      <c r="AO873" s="131">
        <f>SUMIF(표4[잉크명],표5[[#This Row],[잉크]],표4[목-1층])</f>
        <v>0</v>
      </c>
      <c r="AP873" s="54">
        <f>SUMIF(표4[잉크명],표5[[#This Row],[잉크]],표4[금])</f>
        <v>0</v>
      </c>
      <c r="AQ873" s="131">
        <f>SUMIF(표4[잉크명],표5[[#This Row],[잉크]],표4[금-3층])</f>
        <v>0</v>
      </c>
      <c r="AR873" s="131">
        <f>SUMIF(표4[잉크명],표5[[#This Row],[잉크]],표4[금-1층])</f>
        <v>0</v>
      </c>
      <c r="AS873" s="54">
        <f>SUMIF(표4[잉크명],표5[[#This Row],[잉크]],표4[토])</f>
        <v>0</v>
      </c>
      <c r="AT873" s="131">
        <f>SUMIF(표4[잉크명],표5[[#This Row],[잉크]],표4[토-3층])</f>
        <v>0</v>
      </c>
      <c r="AU873" s="131">
        <f>SUMIF(표4[잉크명],표5[[#This Row],[잉크]],표4[토-1층])</f>
        <v>0</v>
      </c>
      <c r="AV873" s="54">
        <f>SUMIF(표4[잉크명],표5[[#This Row],[잉크]],표4[일])</f>
        <v>0</v>
      </c>
      <c r="AW873" s="131">
        <f>SUMIF(표4[잉크명],표5[[#This Row],[잉크]],표4[일-3층])</f>
        <v>0</v>
      </c>
      <c r="AX873" s="131">
        <f>SUMIF(표4[잉크명],표5[[#This Row],[잉크]],표4[일-1층])</f>
        <v>0</v>
      </c>
      <c r="AY873" s="54">
        <f>SUMIF(표4[잉크명],표5[[#This Row],[잉크]],표4[차주 월])</f>
        <v>0</v>
      </c>
      <c r="AZ873" s="54">
        <f>SUM(표5[[#This Row],[월]:[차주 월]])</f>
        <v>0</v>
      </c>
    </row>
    <row r="874" spans="2:52" x14ac:dyDescent="0.3">
      <c r="B874" s="259" t="s">
        <v>2865</v>
      </c>
      <c r="C874" s="285"/>
      <c r="D874" s="308" t="s">
        <v>2868</v>
      </c>
      <c r="E874" s="54">
        <f>COUNTIF(사출계획!$E$62:$F$110,표4[[#This Row],[제품명]])</f>
        <v>0</v>
      </c>
      <c r="F874" s="131">
        <f>COUNTIF(사출계획!$E$62:$F$87,표4[[#This Row],[제품명]])</f>
        <v>0</v>
      </c>
      <c r="G874" s="131">
        <f>COUNTIF(사출계획!$E$88:$F$110,표4[[#This Row],[제품명]])</f>
        <v>0</v>
      </c>
      <c r="H874" s="54">
        <f>COUNTIF(사출계획!$G$62:$H$110,표4[[#This Row],[제품명]])</f>
        <v>0</v>
      </c>
      <c r="I874" s="132">
        <f>COUNTIF(사출계획!$G$62:$H$87,표4[[#This Row],[제품명]])</f>
        <v>0</v>
      </c>
      <c r="J874" s="132">
        <f>COUNTIF(사출계획!$G$88:$H$110,표4[[#This Row],[제품명]])</f>
        <v>0</v>
      </c>
      <c r="K874" s="54">
        <f>COUNTIF(사출계획!$I$62:$J$110,표4[[#This Row],[제품명]])</f>
        <v>0</v>
      </c>
      <c r="L874" s="131">
        <f>COUNTIF(사출계획!$I$62:$J$87,표4[[#This Row],[제품명]])</f>
        <v>0</v>
      </c>
      <c r="M874" s="131">
        <f>COUNTIF(사출계획!$I$88:$J$110,표4[[#This Row],[제품명]])</f>
        <v>0</v>
      </c>
      <c r="N874" s="129">
        <f>COUNTIF(사출계획!$K$62:$L$110,표4[[#This Row],[제품명]])</f>
        <v>0</v>
      </c>
      <c r="O874" s="131">
        <f>COUNTIF(사출계획!$K$62:$L$87,표4[[#This Row],[제품명]])</f>
        <v>0</v>
      </c>
      <c r="P874" s="131">
        <f>COUNTIF(사출계획!$K$88:$L$110,표4[[#This Row],[제품명]])</f>
        <v>0</v>
      </c>
      <c r="Q874" s="130">
        <f>COUNTIF(사출계획!$M$62:$N$110,표4[[#This Row],[제품명]])</f>
        <v>0</v>
      </c>
      <c r="R874" s="131">
        <f>COUNTIF(사출계획!$M$62:$N$87,표4[[#This Row],[제품명]])</f>
        <v>0</v>
      </c>
      <c r="S874" s="131">
        <f>COUNTIF(사출계획!$M$88:$N$110,표4[[#This Row],[제품명]])</f>
        <v>0</v>
      </c>
      <c r="T874" s="54">
        <f>COUNTIF(사출계획!$O$62:$P$110,표4[[#This Row],[제품명]])</f>
        <v>0</v>
      </c>
      <c r="U874" s="131">
        <f>COUNTIF(사출계획!$O$62:$P$87,표4[[#This Row],[제품명]])</f>
        <v>0</v>
      </c>
      <c r="V874" s="131">
        <f>COUNTIF(사출계획!$O$88:$P$110,표4[[#This Row],[제품명]])</f>
        <v>0</v>
      </c>
      <c r="W874" s="54">
        <f>COUNTIF(사출계획!$Q$62:$R$110,표4[[#This Row],[제품명]])</f>
        <v>0</v>
      </c>
      <c r="X874" s="131">
        <f>COUNTIF(사출계획!$Q$62:$R$87,표4[[#This Row],[제품명]])</f>
        <v>0</v>
      </c>
      <c r="Y874" s="131">
        <f>COUNTIF(사출계획!$Q$88:$R$110,표4[[#This Row],[제품명]])</f>
        <v>0</v>
      </c>
      <c r="Z874" s="54">
        <f>COUNTIF(사출계획!$S$62:$T$110,표4[[#This Row],[제품명]])</f>
        <v>0</v>
      </c>
      <c r="AA874" s="131"/>
      <c r="AB874" s="126"/>
      <c r="AC874" s="387" t="s">
        <v>3807</v>
      </c>
      <c r="AD874" s="129">
        <f>SUMIF(표4[잉크명],표5[[#This Row],[잉크]],표4[월])</f>
        <v>0</v>
      </c>
      <c r="AE874" s="131">
        <f>SUMIF(표4[잉크명],표5[[#This Row],[잉크]],표4[월-3층])</f>
        <v>0</v>
      </c>
      <c r="AF874" s="131">
        <f>SUMIF(표4[잉크명],표5[[#This Row],[잉크]],표4[월-1층])</f>
        <v>0</v>
      </c>
      <c r="AG874" s="133">
        <f>SUMIF(표4[잉크명],표5[[#This Row],[잉크]],표4[화])</f>
        <v>0</v>
      </c>
      <c r="AH874" s="131">
        <f>SUMIF(표4[잉크명],표5[[#This Row],[잉크]],표4[화-3층])</f>
        <v>0</v>
      </c>
      <c r="AI874" s="131">
        <f>SUMIF(표4[잉크명],표5[[#This Row],[잉크]],표4[화-1층])</f>
        <v>0</v>
      </c>
      <c r="AJ874" s="130">
        <f>SUMIF(표4[잉크명],표5[[#This Row],[잉크]],표4[수])</f>
        <v>0</v>
      </c>
      <c r="AK874" s="131">
        <f>SUMIF(표4[잉크명],표5[[#This Row],[잉크]],표4[수-3층])</f>
        <v>0</v>
      </c>
      <c r="AL874" s="131">
        <f>SUMIF(표4[잉크명],표5[[#This Row],[잉크]],표4[수-1층])</f>
        <v>0</v>
      </c>
      <c r="AM874" s="54">
        <f>SUMIF(표4[잉크명],표5[[#This Row],[잉크]],표4[목])</f>
        <v>0</v>
      </c>
      <c r="AN874" s="131">
        <f>SUMIF(표4[잉크명],표5[[#This Row],[잉크]],표4[목-3층])</f>
        <v>0</v>
      </c>
      <c r="AO874" s="131">
        <f>SUMIF(표4[잉크명],표5[[#This Row],[잉크]],표4[목-1층])</f>
        <v>0</v>
      </c>
      <c r="AP874" s="54">
        <f>SUMIF(표4[잉크명],표5[[#This Row],[잉크]],표4[금])</f>
        <v>0</v>
      </c>
      <c r="AQ874" s="131">
        <f>SUMIF(표4[잉크명],표5[[#This Row],[잉크]],표4[금-3층])</f>
        <v>0</v>
      </c>
      <c r="AR874" s="131">
        <f>SUMIF(표4[잉크명],표5[[#This Row],[잉크]],표4[금-1층])</f>
        <v>0</v>
      </c>
      <c r="AS874" s="54">
        <f>SUMIF(표4[잉크명],표5[[#This Row],[잉크]],표4[토])</f>
        <v>0</v>
      </c>
      <c r="AT874" s="131">
        <f>SUMIF(표4[잉크명],표5[[#This Row],[잉크]],표4[토-3층])</f>
        <v>0</v>
      </c>
      <c r="AU874" s="131">
        <f>SUMIF(표4[잉크명],표5[[#This Row],[잉크]],표4[토-1층])</f>
        <v>0</v>
      </c>
      <c r="AV874" s="54">
        <f>SUMIF(표4[잉크명],표5[[#This Row],[잉크]],표4[일])</f>
        <v>0</v>
      </c>
      <c r="AW874" s="131">
        <f>SUMIF(표4[잉크명],표5[[#This Row],[잉크]],표4[일-3층])</f>
        <v>0</v>
      </c>
      <c r="AX874" s="131">
        <f>SUMIF(표4[잉크명],표5[[#This Row],[잉크]],표4[일-1층])</f>
        <v>0</v>
      </c>
      <c r="AY874" s="54">
        <f>SUMIF(표4[잉크명],표5[[#This Row],[잉크]],표4[차주 월])</f>
        <v>0</v>
      </c>
      <c r="AZ874" s="54">
        <f>SUM(표5[[#This Row],[월]:[차주 월]])</f>
        <v>0</v>
      </c>
    </row>
    <row r="875" spans="2:52" x14ac:dyDescent="0.3">
      <c r="B875" s="309" t="s">
        <v>2871</v>
      </c>
      <c r="C875" s="285"/>
      <c r="D875" s="309" t="s">
        <v>2872</v>
      </c>
      <c r="E875" s="34">
        <f>COUNTIF(사출계획!$E$62:$F$110,표4[[#This Row],[제품명]])</f>
        <v>2</v>
      </c>
      <c r="F875" s="126">
        <f>COUNTIF(사출계획!$E$62:$F$87,표4[[#This Row],[제품명]])</f>
        <v>2</v>
      </c>
      <c r="G875" s="126">
        <f>COUNTIF(사출계획!$E$88:$F$110,표4[[#This Row],[제품명]])</f>
        <v>0</v>
      </c>
      <c r="H875" s="34">
        <f>COUNTIF(사출계획!$G$62:$H$110,표4[[#This Row],[제품명]])</f>
        <v>1</v>
      </c>
      <c r="I875" s="128">
        <f>COUNTIF(사출계획!$G$62:$H$87,표4[[#This Row],[제품명]])</f>
        <v>1</v>
      </c>
      <c r="J875" s="128">
        <f>COUNTIF(사출계획!$G$88:$H$110,표4[[#This Row],[제품명]])</f>
        <v>0</v>
      </c>
      <c r="K875" s="34">
        <f>COUNTIF(사출계획!$I$62:$J$110,표4[[#This Row],[제품명]])</f>
        <v>0</v>
      </c>
      <c r="L875" s="126">
        <f>COUNTIF(사출계획!$I$62:$J$87,표4[[#This Row],[제품명]])</f>
        <v>0</v>
      </c>
      <c r="M875" s="126">
        <f>COUNTIF(사출계획!$I$88:$J$110,표4[[#This Row],[제품명]])</f>
        <v>0</v>
      </c>
      <c r="N875" s="129">
        <f>COUNTIF(사출계획!$K$62:$L$110,표4[[#This Row],[제품명]])</f>
        <v>0</v>
      </c>
      <c r="O875" s="126">
        <f>COUNTIF(사출계획!$K$62:$L$87,표4[[#This Row],[제품명]])</f>
        <v>0</v>
      </c>
      <c r="P875" s="126">
        <f>COUNTIF(사출계획!$K$88:$L$110,표4[[#This Row],[제품명]])</f>
        <v>0</v>
      </c>
      <c r="Q875" s="130">
        <f>COUNTIF(사출계획!$M$62:$N$110,표4[[#This Row],[제품명]])</f>
        <v>0</v>
      </c>
      <c r="R875" s="126">
        <f>COUNTIF(사출계획!$M$62:$N$87,표4[[#This Row],[제품명]])</f>
        <v>0</v>
      </c>
      <c r="S875" s="126">
        <f>COUNTIF(사출계획!$M$88:$N$110,표4[[#This Row],[제품명]])</f>
        <v>0</v>
      </c>
      <c r="T875" s="34">
        <f>COUNTIF(사출계획!$O$62:$P$110,표4[[#This Row],[제품명]])</f>
        <v>0</v>
      </c>
      <c r="U875" s="126">
        <f>COUNTIF(사출계획!$O$62:$P$87,표4[[#This Row],[제품명]])</f>
        <v>0</v>
      </c>
      <c r="V875" s="126">
        <f>COUNTIF(사출계획!$O$88:$P$110,표4[[#This Row],[제품명]])</f>
        <v>0</v>
      </c>
      <c r="W875" s="34">
        <f>COUNTIF(사출계획!$Q$62:$R$110,표4[[#This Row],[제품명]])</f>
        <v>0</v>
      </c>
      <c r="X875" s="126">
        <f>COUNTIF(사출계획!$Q$62:$R$87,표4[[#This Row],[제품명]])</f>
        <v>0</v>
      </c>
      <c r="Y875" s="126">
        <f>COUNTIF(사출계획!$Q$88:$R$110,표4[[#This Row],[제품명]])</f>
        <v>0</v>
      </c>
      <c r="Z875" s="34">
        <f>COUNTIF(사출계획!$S$62:$T$110,표4[[#This Row],[제품명]])</f>
        <v>0</v>
      </c>
      <c r="AA875" s="126"/>
      <c r="AB875" s="126"/>
      <c r="AC875" s="387" t="s">
        <v>3813</v>
      </c>
      <c r="AD875" s="129">
        <f>SUMIF(표4[잉크명],표5[[#This Row],[잉크]],표4[월])</f>
        <v>0</v>
      </c>
      <c r="AE875" s="131">
        <f>SUMIF(표4[잉크명],표5[[#This Row],[잉크]],표4[월-3층])</f>
        <v>0</v>
      </c>
      <c r="AF875" s="131">
        <f>SUMIF(표4[잉크명],표5[[#This Row],[잉크]],표4[월-1층])</f>
        <v>0</v>
      </c>
      <c r="AG875" s="133">
        <f>SUMIF(표4[잉크명],표5[[#This Row],[잉크]],표4[화])</f>
        <v>0</v>
      </c>
      <c r="AH875" s="131">
        <f>SUMIF(표4[잉크명],표5[[#This Row],[잉크]],표4[화-3층])</f>
        <v>0</v>
      </c>
      <c r="AI875" s="131">
        <f>SUMIF(표4[잉크명],표5[[#This Row],[잉크]],표4[화-1층])</f>
        <v>0</v>
      </c>
      <c r="AJ875" s="130">
        <f>SUMIF(표4[잉크명],표5[[#This Row],[잉크]],표4[수])</f>
        <v>0</v>
      </c>
      <c r="AK875" s="131">
        <f>SUMIF(표4[잉크명],표5[[#This Row],[잉크]],표4[수-3층])</f>
        <v>0</v>
      </c>
      <c r="AL875" s="131">
        <f>SUMIF(표4[잉크명],표5[[#This Row],[잉크]],표4[수-1층])</f>
        <v>0</v>
      </c>
      <c r="AM875" s="54">
        <f>SUMIF(표4[잉크명],표5[[#This Row],[잉크]],표4[목])</f>
        <v>0</v>
      </c>
      <c r="AN875" s="131">
        <f>SUMIF(표4[잉크명],표5[[#This Row],[잉크]],표4[목-3층])</f>
        <v>0</v>
      </c>
      <c r="AO875" s="131">
        <f>SUMIF(표4[잉크명],표5[[#This Row],[잉크]],표4[목-1층])</f>
        <v>0</v>
      </c>
      <c r="AP875" s="54">
        <f>SUMIF(표4[잉크명],표5[[#This Row],[잉크]],표4[금])</f>
        <v>0</v>
      </c>
      <c r="AQ875" s="131">
        <f>SUMIF(표4[잉크명],표5[[#This Row],[잉크]],표4[금-3층])</f>
        <v>0</v>
      </c>
      <c r="AR875" s="131">
        <f>SUMIF(표4[잉크명],표5[[#This Row],[잉크]],표4[금-1층])</f>
        <v>0</v>
      </c>
      <c r="AS875" s="54">
        <f>SUMIF(표4[잉크명],표5[[#This Row],[잉크]],표4[토])</f>
        <v>0</v>
      </c>
      <c r="AT875" s="131">
        <f>SUMIF(표4[잉크명],표5[[#This Row],[잉크]],표4[토-3층])</f>
        <v>0</v>
      </c>
      <c r="AU875" s="131">
        <f>SUMIF(표4[잉크명],표5[[#This Row],[잉크]],표4[토-1층])</f>
        <v>0</v>
      </c>
      <c r="AV875" s="54">
        <f>SUMIF(표4[잉크명],표5[[#This Row],[잉크]],표4[일])</f>
        <v>0</v>
      </c>
      <c r="AW875" s="131">
        <f>SUMIF(표4[잉크명],표5[[#This Row],[잉크]],표4[일-3층])</f>
        <v>0</v>
      </c>
      <c r="AX875" s="131">
        <f>SUMIF(표4[잉크명],표5[[#This Row],[잉크]],표4[일-1층])</f>
        <v>0</v>
      </c>
      <c r="AY875" s="54">
        <f>SUMIF(표4[잉크명],표5[[#This Row],[잉크]],표4[차주 월])</f>
        <v>0</v>
      </c>
      <c r="AZ875" s="54">
        <f>SUM(표5[[#This Row],[월]:[차주 월]])</f>
        <v>0</v>
      </c>
    </row>
    <row r="876" spans="2:52" x14ac:dyDescent="0.3">
      <c r="B876" s="309" t="s">
        <v>2871</v>
      </c>
      <c r="C876" s="285"/>
      <c r="D876" s="33" t="s">
        <v>3937</v>
      </c>
      <c r="E876" s="34">
        <f>COUNTIF(사출계획!$E$62:$F$110,표4[[#This Row],[제품명]])</f>
        <v>2</v>
      </c>
      <c r="F876" s="126">
        <f>COUNTIF(사출계획!$E$62:$F$87,표4[[#This Row],[제품명]])</f>
        <v>2</v>
      </c>
      <c r="G876" s="126">
        <f>COUNTIF(사출계획!$E$88:$F$110,표4[[#This Row],[제품명]])</f>
        <v>0</v>
      </c>
      <c r="H876" s="34">
        <f>COUNTIF(사출계획!$G$62:$H$110,표4[[#This Row],[제품명]])</f>
        <v>1</v>
      </c>
      <c r="I876" s="128">
        <f>COUNTIF(사출계획!$G$62:$H$87,표4[[#This Row],[제품명]])</f>
        <v>1</v>
      </c>
      <c r="J876" s="128">
        <f>COUNTIF(사출계획!$G$88:$H$110,표4[[#This Row],[제품명]])</f>
        <v>0</v>
      </c>
      <c r="K876" s="34">
        <f>COUNTIF(사출계획!$I$62:$J$110,표4[[#This Row],[제품명]])</f>
        <v>0</v>
      </c>
      <c r="L876" s="126">
        <f>COUNTIF(사출계획!$I$62:$J$87,표4[[#This Row],[제품명]])</f>
        <v>0</v>
      </c>
      <c r="M876" s="126">
        <f>COUNTIF(사출계획!$I$88:$J$110,표4[[#This Row],[제품명]])</f>
        <v>0</v>
      </c>
      <c r="N876" s="129">
        <f>COUNTIF(사출계획!$K$62:$L$110,표4[[#This Row],[제품명]])</f>
        <v>0</v>
      </c>
      <c r="O876" s="126">
        <f>COUNTIF(사출계획!$K$62:$L$87,표4[[#This Row],[제품명]])</f>
        <v>0</v>
      </c>
      <c r="P876" s="126">
        <f>COUNTIF(사출계획!$K$88:$L$110,표4[[#This Row],[제품명]])</f>
        <v>0</v>
      </c>
      <c r="Q876" s="130">
        <f>COUNTIF(사출계획!$M$62:$N$110,표4[[#This Row],[제품명]])</f>
        <v>0</v>
      </c>
      <c r="R876" s="126">
        <f>COUNTIF(사출계획!$M$62:$N$87,표4[[#This Row],[제품명]])</f>
        <v>0</v>
      </c>
      <c r="S876" s="126">
        <f>COUNTIF(사출계획!$M$88:$N$110,표4[[#This Row],[제품명]])</f>
        <v>0</v>
      </c>
      <c r="T876" s="34">
        <f>COUNTIF(사출계획!$O$62:$P$110,표4[[#This Row],[제품명]])</f>
        <v>0</v>
      </c>
      <c r="U876" s="126">
        <f>COUNTIF(사출계획!$O$62:$P$87,표4[[#This Row],[제품명]])</f>
        <v>0</v>
      </c>
      <c r="V876" s="126">
        <f>COUNTIF(사출계획!$O$88:$P$110,표4[[#This Row],[제품명]])</f>
        <v>0</v>
      </c>
      <c r="W876" s="34">
        <f>COUNTIF(사출계획!$Q$62:$R$110,표4[[#This Row],[제품명]])</f>
        <v>0</v>
      </c>
      <c r="X876" s="126">
        <f>COUNTIF(사출계획!$Q$62:$R$87,표4[[#This Row],[제품명]])</f>
        <v>0</v>
      </c>
      <c r="Y876" s="126">
        <f>COUNTIF(사출계획!$Q$88:$R$110,표4[[#This Row],[제품명]])</f>
        <v>0</v>
      </c>
      <c r="Z876" s="34">
        <f>COUNTIF(사출계획!$S$62:$T$110,표4[[#This Row],[제품명]])</f>
        <v>0</v>
      </c>
      <c r="AA876" s="126"/>
      <c r="AB876" s="126"/>
      <c r="AC876" s="389" t="s">
        <v>3822</v>
      </c>
      <c r="AD876" s="129">
        <f>SUMIF(표4[잉크명],표5[[#This Row],[잉크]],표4[월])</f>
        <v>0</v>
      </c>
      <c r="AE876" s="131">
        <f>SUMIF(표4[잉크명],표5[[#This Row],[잉크]],표4[월-3층])</f>
        <v>0</v>
      </c>
      <c r="AF876" s="131">
        <f>SUMIF(표4[잉크명],표5[[#This Row],[잉크]],표4[월-1층])</f>
        <v>0</v>
      </c>
      <c r="AG876" s="133">
        <f>SUMIF(표4[잉크명],표5[[#This Row],[잉크]],표4[화])</f>
        <v>0</v>
      </c>
      <c r="AH876" s="131">
        <f>SUMIF(표4[잉크명],표5[[#This Row],[잉크]],표4[화-3층])</f>
        <v>0</v>
      </c>
      <c r="AI876" s="131">
        <f>SUMIF(표4[잉크명],표5[[#This Row],[잉크]],표4[화-1층])</f>
        <v>0</v>
      </c>
      <c r="AJ876" s="130">
        <f>SUMIF(표4[잉크명],표5[[#This Row],[잉크]],표4[수])</f>
        <v>0</v>
      </c>
      <c r="AK876" s="131">
        <f>SUMIF(표4[잉크명],표5[[#This Row],[잉크]],표4[수-3층])</f>
        <v>0</v>
      </c>
      <c r="AL876" s="131">
        <f>SUMIF(표4[잉크명],표5[[#This Row],[잉크]],표4[수-1층])</f>
        <v>0</v>
      </c>
      <c r="AM876" s="54">
        <f>SUMIF(표4[잉크명],표5[[#This Row],[잉크]],표4[목])</f>
        <v>0</v>
      </c>
      <c r="AN876" s="131">
        <f>SUMIF(표4[잉크명],표5[[#This Row],[잉크]],표4[목-3층])</f>
        <v>0</v>
      </c>
      <c r="AO876" s="131">
        <f>SUMIF(표4[잉크명],표5[[#This Row],[잉크]],표4[목-1층])</f>
        <v>0</v>
      </c>
      <c r="AP876" s="54">
        <f>SUMIF(표4[잉크명],표5[[#This Row],[잉크]],표4[금])</f>
        <v>0</v>
      </c>
      <c r="AQ876" s="131">
        <f>SUMIF(표4[잉크명],표5[[#This Row],[잉크]],표4[금-3층])</f>
        <v>0</v>
      </c>
      <c r="AR876" s="131">
        <f>SUMIF(표4[잉크명],표5[[#This Row],[잉크]],표4[금-1층])</f>
        <v>0</v>
      </c>
      <c r="AS876" s="54">
        <f>SUMIF(표4[잉크명],표5[[#This Row],[잉크]],표4[토])</f>
        <v>0</v>
      </c>
      <c r="AT876" s="131">
        <f>SUMIF(표4[잉크명],표5[[#This Row],[잉크]],표4[토-3층])</f>
        <v>0</v>
      </c>
      <c r="AU876" s="131">
        <f>SUMIF(표4[잉크명],표5[[#This Row],[잉크]],표4[토-1층])</f>
        <v>0</v>
      </c>
      <c r="AV876" s="54">
        <f>SUMIF(표4[잉크명],표5[[#This Row],[잉크]],표4[일])</f>
        <v>0</v>
      </c>
      <c r="AW876" s="131">
        <f>SUMIF(표4[잉크명],표5[[#This Row],[잉크]],표4[일-3층])</f>
        <v>0</v>
      </c>
      <c r="AX876" s="131">
        <f>SUMIF(표4[잉크명],표5[[#This Row],[잉크]],표4[일-1층])</f>
        <v>0</v>
      </c>
      <c r="AY876" s="54">
        <f>SUMIF(표4[잉크명],표5[[#This Row],[잉크]],표4[차주 월])</f>
        <v>0</v>
      </c>
      <c r="AZ876" s="54">
        <f>SUM(표5[[#This Row],[월]:[차주 월]])</f>
        <v>0</v>
      </c>
    </row>
    <row r="877" spans="2:52" x14ac:dyDescent="0.3">
      <c r="B877" s="309" t="s">
        <v>2873</v>
      </c>
      <c r="C877" s="285"/>
      <c r="D877" s="312" t="s">
        <v>4143</v>
      </c>
      <c r="E877" s="34">
        <f>COUNTIF(사출계획!$E$62:$F$110,표4[[#This Row],[제품명]])</f>
        <v>2</v>
      </c>
      <c r="F877" s="126">
        <f>COUNTIF(사출계획!$E$62:$F$87,표4[[#This Row],[제품명]])</f>
        <v>2</v>
      </c>
      <c r="G877" s="126">
        <f>COUNTIF(사출계획!$E$88:$F$110,표4[[#This Row],[제품명]])</f>
        <v>0</v>
      </c>
      <c r="H877" s="34">
        <f>COUNTIF(사출계획!$G$62:$H$110,표4[[#This Row],[제품명]])</f>
        <v>1</v>
      </c>
      <c r="I877" s="128">
        <f>COUNTIF(사출계획!$G$62:$H$87,표4[[#This Row],[제품명]])</f>
        <v>1</v>
      </c>
      <c r="J877" s="128">
        <f>COUNTIF(사출계획!$G$88:$H$110,표4[[#This Row],[제품명]])</f>
        <v>0</v>
      </c>
      <c r="K877" s="34">
        <f>COUNTIF(사출계획!$I$62:$J$110,표4[[#This Row],[제품명]])</f>
        <v>0</v>
      </c>
      <c r="L877" s="126">
        <f>COUNTIF(사출계획!$I$62:$J$87,표4[[#This Row],[제품명]])</f>
        <v>0</v>
      </c>
      <c r="M877" s="126">
        <f>COUNTIF(사출계획!$I$88:$J$110,표4[[#This Row],[제품명]])</f>
        <v>0</v>
      </c>
      <c r="N877" s="129">
        <f>COUNTIF(사출계획!$K$62:$L$110,표4[[#This Row],[제품명]])</f>
        <v>0</v>
      </c>
      <c r="O877" s="126">
        <f>COUNTIF(사출계획!$K$62:$L$87,표4[[#This Row],[제품명]])</f>
        <v>0</v>
      </c>
      <c r="P877" s="126">
        <f>COUNTIF(사출계획!$K$88:$L$110,표4[[#This Row],[제품명]])</f>
        <v>0</v>
      </c>
      <c r="Q877" s="130">
        <f>COUNTIF(사출계획!$M$62:$N$110,표4[[#This Row],[제품명]])</f>
        <v>0</v>
      </c>
      <c r="R877" s="126">
        <f>COUNTIF(사출계획!$M$62:$N$87,표4[[#This Row],[제품명]])</f>
        <v>0</v>
      </c>
      <c r="S877" s="126">
        <f>COUNTIF(사출계획!$M$88:$N$110,표4[[#This Row],[제품명]])</f>
        <v>0</v>
      </c>
      <c r="T877" s="34">
        <f>COUNTIF(사출계획!$O$62:$P$110,표4[[#This Row],[제품명]])</f>
        <v>0</v>
      </c>
      <c r="U877" s="126">
        <f>COUNTIF(사출계획!$O$62:$P$87,표4[[#This Row],[제품명]])</f>
        <v>0</v>
      </c>
      <c r="V877" s="126">
        <f>COUNTIF(사출계획!$O$88:$P$110,표4[[#This Row],[제품명]])</f>
        <v>0</v>
      </c>
      <c r="W877" s="34">
        <f>COUNTIF(사출계획!$Q$62:$R$110,표4[[#This Row],[제품명]])</f>
        <v>0</v>
      </c>
      <c r="X877" s="126">
        <f>COUNTIF(사출계획!$Q$62:$R$87,표4[[#This Row],[제품명]])</f>
        <v>0</v>
      </c>
      <c r="Y877" s="126">
        <f>COUNTIF(사출계획!$Q$88:$R$110,표4[[#This Row],[제품명]])</f>
        <v>0</v>
      </c>
      <c r="Z877" s="34">
        <f>COUNTIF(사출계획!$S$62:$T$110,표4[[#This Row],[제품명]])</f>
        <v>0</v>
      </c>
      <c r="AA877" s="126"/>
      <c r="AB877" s="126"/>
      <c r="AC877" s="389" t="s">
        <v>3823</v>
      </c>
      <c r="AD877" s="129">
        <f>SUMIF(표4[잉크명],표5[[#This Row],[잉크]],표4[월])</f>
        <v>0</v>
      </c>
      <c r="AE877" s="131">
        <f>SUMIF(표4[잉크명],표5[[#This Row],[잉크]],표4[월-3층])</f>
        <v>0</v>
      </c>
      <c r="AF877" s="131">
        <f>SUMIF(표4[잉크명],표5[[#This Row],[잉크]],표4[월-1층])</f>
        <v>0</v>
      </c>
      <c r="AG877" s="133">
        <f>SUMIF(표4[잉크명],표5[[#This Row],[잉크]],표4[화])</f>
        <v>0</v>
      </c>
      <c r="AH877" s="131">
        <f>SUMIF(표4[잉크명],표5[[#This Row],[잉크]],표4[화-3층])</f>
        <v>0</v>
      </c>
      <c r="AI877" s="131">
        <f>SUMIF(표4[잉크명],표5[[#This Row],[잉크]],표4[화-1층])</f>
        <v>0</v>
      </c>
      <c r="AJ877" s="130">
        <f>SUMIF(표4[잉크명],표5[[#This Row],[잉크]],표4[수])</f>
        <v>0</v>
      </c>
      <c r="AK877" s="131">
        <f>SUMIF(표4[잉크명],표5[[#This Row],[잉크]],표4[수-3층])</f>
        <v>0</v>
      </c>
      <c r="AL877" s="131">
        <f>SUMIF(표4[잉크명],표5[[#This Row],[잉크]],표4[수-1층])</f>
        <v>0</v>
      </c>
      <c r="AM877" s="54">
        <f>SUMIF(표4[잉크명],표5[[#This Row],[잉크]],표4[목])</f>
        <v>0</v>
      </c>
      <c r="AN877" s="131">
        <f>SUMIF(표4[잉크명],표5[[#This Row],[잉크]],표4[목-3층])</f>
        <v>0</v>
      </c>
      <c r="AO877" s="131">
        <f>SUMIF(표4[잉크명],표5[[#This Row],[잉크]],표4[목-1층])</f>
        <v>0</v>
      </c>
      <c r="AP877" s="54">
        <f>SUMIF(표4[잉크명],표5[[#This Row],[잉크]],표4[금])</f>
        <v>0</v>
      </c>
      <c r="AQ877" s="131">
        <f>SUMIF(표4[잉크명],표5[[#This Row],[잉크]],표4[금-3층])</f>
        <v>0</v>
      </c>
      <c r="AR877" s="131">
        <f>SUMIF(표4[잉크명],표5[[#This Row],[잉크]],표4[금-1층])</f>
        <v>0</v>
      </c>
      <c r="AS877" s="54">
        <f>SUMIF(표4[잉크명],표5[[#This Row],[잉크]],표4[토])</f>
        <v>0</v>
      </c>
      <c r="AT877" s="131">
        <f>SUMIF(표4[잉크명],표5[[#This Row],[잉크]],표4[토-3층])</f>
        <v>0</v>
      </c>
      <c r="AU877" s="131">
        <f>SUMIF(표4[잉크명],표5[[#This Row],[잉크]],표4[토-1층])</f>
        <v>0</v>
      </c>
      <c r="AV877" s="54">
        <f>SUMIF(표4[잉크명],표5[[#This Row],[잉크]],표4[일])</f>
        <v>0</v>
      </c>
      <c r="AW877" s="131">
        <f>SUMIF(표4[잉크명],표5[[#This Row],[잉크]],표4[일-3층])</f>
        <v>0</v>
      </c>
      <c r="AX877" s="131">
        <f>SUMIF(표4[잉크명],표5[[#This Row],[잉크]],표4[일-1층])</f>
        <v>0</v>
      </c>
      <c r="AY877" s="54">
        <f>SUMIF(표4[잉크명],표5[[#This Row],[잉크]],표4[차주 월])</f>
        <v>0</v>
      </c>
      <c r="AZ877" s="54">
        <f>SUM(표5[[#This Row],[월]:[차주 월]])</f>
        <v>0</v>
      </c>
    </row>
    <row r="878" spans="2:52" x14ac:dyDescent="0.3">
      <c r="B878" s="309" t="s">
        <v>4046</v>
      </c>
      <c r="C878" s="285"/>
      <c r="D878" s="309" t="s">
        <v>4190</v>
      </c>
      <c r="E878" s="34">
        <f>COUNTIF(사출계획!$E$62:$F$110,표4[[#This Row],[제품명]])</f>
        <v>1</v>
      </c>
      <c r="F878" s="126">
        <f>COUNTIF(사출계획!$E$62:$F$87,표4[[#This Row],[제품명]])</f>
        <v>1</v>
      </c>
      <c r="G878" s="126">
        <f>COUNTIF(사출계획!$E$88:$F$110,표4[[#This Row],[제품명]])</f>
        <v>0</v>
      </c>
      <c r="H878" s="34">
        <f>COUNTIF(사출계획!$G$62:$H$110,표4[[#This Row],[제품명]])</f>
        <v>2</v>
      </c>
      <c r="I878" s="128">
        <f>COUNTIF(사출계획!$G$62:$H$87,표4[[#This Row],[제품명]])</f>
        <v>2</v>
      </c>
      <c r="J878" s="128">
        <f>COUNTIF(사출계획!$G$88:$H$110,표4[[#This Row],[제품명]])</f>
        <v>0</v>
      </c>
      <c r="K878" s="34">
        <f>COUNTIF(사출계획!$I$62:$J$110,표4[[#This Row],[제품명]])</f>
        <v>0</v>
      </c>
      <c r="L878" s="126">
        <f>COUNTIF(사출계획!$I$62:$J$87,표4[[#This Row],[제품명]])</f>
        <v>0</v>
      </c>
      <c r="M878" s="126">
        <f>COUNTIF(사출계획!$I$88:$J$110,표4[[#This Row],[제품명]])</f>
        <v>0</v>
      </c>
      <c r="N878" s="129">
        <f>COUNTIF(사출계획!$K$62:$L$110,표4[[#This Row],[제품명]])</f>
        <v>0</v>
      </c>
      <c r="O878" s="126">
        <f>COUNTIF(사출계획!$K$62:$L$87,표4[[#This Row],[제품명]])</f>
        <v>0</v>
      </c>
      <c r="P878" s="126">
        <f>COUNTIF(사출계획!$K$88:$L$110,표4[[#This Row],[제품명]])</f>
        <v>0</v>
      </c>
      <c r="Q878" s="130">
        <f>COUNTIF(사출계획!$M$62:$N$110,표4[[#This Row],[제품명]])</f>
        <v>0</v>
      </c>
      <c r="R878" s="126">
        <f>COUNTIF(사출계획!$M$62:$N$87,표4[[#This Row],[제품명]])</f>
        <v>0</v>
      </c>
      <c r="S878" s="126">
        <f>COUNTIF(사출계획!$M$88:$N$110,표4[[#This Row],[제품명]])</f>
        <v>0</v>
      </c>
      <c r="T878" s="34">
        <f>COUNTIF(사출계획!$O$62:$P$110,표4[[#This Row],[제품명]])</f>
        <v>0</v>
      </c>
      <c r="U878" s="126">
        <f>COUNTIF(사출계획!$O$62:$P$87,표4[[#This Row],[제품명]])</f>
        <v>0</v>
      </c>
      <c r="V878" s="126">
        <f>COUNTIF(사출계획!$O$88:$P$110,표4[[#This Row],[제품명]])</f>
        <v>0</v>
      </c>
      <c r="W878" s="34">
        <f>COUNTIF(사출계획!$Q$62:$R$110,표4[[#This Row],[제품명]])</f>
        <v>0</v>
      </c>
      <c r="X878" s="126">
        <f>COUNTIF(사출계획!$Q$62:$R$87,표4[[#This Row],[제품명]])</f>
        <v>0</v>
      </c>
      <c r="Y878" s="126">
        <f>COUNTIF(사출계획!$Q$88:$R$110,표4[[#This Row],[제품명]])</f>
        <v>0</v>
      </c>
      <c r="Z878" s="34">
        <f>COUNTIF(사출계획!$S$62:$T$110,표4[[#This Row],[제품명]])</f>
        <v>0</v>
      </c>
      <c r="AA878" s="126"/>
      <c r="AB878" s="126"/>
      <c r="AC878" s="389" t="s">
        <v>3824</v>
      </c>
      <c r="AD878" s="129">
        <f>SUMIF(표4[잉크명],표5[[#This Row],[잉크]],표4[월])</f>
        <v>0</v>
      </c>
      <c r="AE878" s="131">
        <f>SUMIF(표4[잉크명],표5[[#This Row],[잉크]],표4[월-3층])</f>
        <v>0</v>
      </c>
      <c r="AF878" s="131">
        <f>SUMIF(표4[잉크명],표5[[#This Row],[잉크]],표4[월-1층])</f>
        <v>0</v>
      </c>
      <c r="AG878" s="133">
        <f>SUMIF(표4[잉크명],표5[[#This Row],[잉크]],표4[화])</f>
        <v>0</v>
      </c>
      <c r="AH878" s="131">
        <f>SUMIF(표4[잉크명],표5[[#This Row],[잉크]],표4[화-3층])</f>
        <v>0</v>
      </c>
      <c r="AI878" s="131">
        <f>SUMIF(표4[잉크명],표5[[#This Row],[잉크]],표4[화-1층])</f>
        <v>0</v>
      </c>
      <c r="AJ878" s="130">
        <f>SUMIF(표4[잉크명],표5[[#This Row],[잉크]],표4[수])</f>
        <v>0</v>
      </c>
      <c r="AK878" s="131">
        <f>SUMIF(표4[잉크명],표5[[#This Row],[잉크]],표4[수-3층])</f>
        <v>0</v>
      </c>
      <c r="AL878" s="131">
        <f>SUMIF(표4[잉크명],표5[[#This Row],[잉크]],표4[수-1층])</f>
        <v>0</v>
      </c>
      <c r="AM878" s="54">
        <f>SUMIF(표4[잉크명],표5[[#This Row],[잉크]],표4[목])</f>
        <v>0</v>
      </c>
      <c r="AN878" s="131">
        <f>SUMIF(표4[잉크명],표5[[#This Row],[잉크]],표4[목-3층])</f>
        <v>0</v>
      </c>
      <c r="AO878" s="131">
        <f>SUMIF(표4[잉크명],표5[[#This Row],[잉크]],표4[목-1층])</f>
        <v>0</v>
      </c>
      <c r="AP878" s="54">
        <f>SUMIF(표4[잉크명],표5[[#This Row],[잉크]],표4[금])</f>
        <v>0</v>
      </c>
      <c r="AQ878" s="131">
        <f>SUMIF(표4[잉크명],표5[[#This Row],[잉크]],표4[금-3층])</f>
        <v>0</v>
      </c>
      <c r="AR878" s="131">
        <f>SUMIF(표4[잉크명],표5[[#This Row],[잉크]],표4[금-1층])</f>
        <v>0</v>
      </c>
      <c r="AS878" s="54">
        <f>SUMIF(표4[잉크명],표5[[#This Row],[잉크]],표4[토])</f>
        <v>0</v>
      </c>
      <c r="AT878" s="131">
        <f>SUMIF(표4[잉크명],표5[[#This Row],[잉크]],표4[토-3층])</f>
        <v>0</v>
      </c>
      <c r="AU878" s="131">
        <f>SUMIF(표4[잉크명],표5[[#This Row],[잉크]],표4[토-1층])</f>
        <v>0</v>
      </c>
      <c r="AV878" s="54">
        <f>SUMIF(표4[잉크명],표5[[#This Row],[잉크]],표4[일])</f>
        <v>0</v>
      </c>
      <c r="AW878" s="131">
        <f>SUMIF(표4[잉크명],표5[[#This Row],[잉크]],표4[일-3층])</f>
        <v>0</v>
      </c>
      <c r="AX878" s="131">
        <f>SUMIF(표4[잉크명],표5[[#This Row],[잉크]],표4[일-1층])</f>
        <v>0</v>
      </c>
      <c r="AY878" s="54">
        <f>SUMIF(표4[잉크명],표5[[#This Row],[잉크]],표4[차주 월])</f>
        <v>0</v>
      </c>
      <c r="AZ878" s="54">
        <f>SUM(표5[[#This Row],[월]:[차주 월]])</f>
        <v>0</v>
      </c>
    </row>
    <row r="879" spans="2:52" x14ac:dyDescent="0.3">
      <c r="B879" s="309" t="s">
        <v>2875</v>
      </c>
      <c r="C879" s="285"/>
      <c r="D879" s="309" t="s">
        <v>4191</v>
      </c>
      <c r="E879" s="34">
        <f>COUNTIF(사출계획!$E$62:$F$110,표4[[#This Row],[제품명]])</f>
        <v>1</v>
      </c>
      <c r="F879" s="126">
        <f>COUNTIF(사출계획!$E$62:$F$87,표4[[#This Row],[제품명]])</f>
        <v>1</v>
      </c>
      <c r="G879" s="126">
        <f>COUNTIF(사출계획!$E$88:$F$110,표4[[#This Row],[제품명]])</f>
        <v>0</v>
      </c>
      <c r="H879" s="34">
        <f>COUNTIF(사출계획!$G$62:$H$110,표4[[#This Row],[제품명]])</f>
        <v>2</v>
      </c>
      <c r="I879" s="128">
        <f>COUNTIF(사출계획!$G$62:$H$87,표4[[#This Row],[제품명]])</f>
        <v>2</v>
      </c>
      <c r="J879" s="128">
        <f>COUNTIF(사출계획!$G$88:$H$110,표4[[#This Row],[제품명]])</f>
        <v>0</v>
      </c>
      <c r="K879" s="34">
        <f>COUNTIF(사출계획!$I$62:$J$110,표4[[#This Row],[제품명]])</f>
        <v>0</v>
      </c>
      <c r="L879" s="126">
        <f>COUNTIF(사출계획!$I$62:$J$87,표4[[#This Row],[제품명]])</f>
        <v>0</v>
      </c>
      <c r="M879" s="126">
        <f>COUNTIF(사출계획!$I$88:$J$110,표4[[#This Row],[제품명]])</f>
        <v>0</v>
      </c>
      <c r="N879" s="129">
        <f>COUNTIF(사출계획!$K$62:$L$110,표4[[#This Row],[제품명]])</f>
        <v>0</v>
      </c>
      <c r="O879" s="126">
        <f>COUNTIF(사출계획!$K$62:$L$87,표4[[#This Row],[제품명]])</f>
        <v>0</v>
      </c>
      <c r="P879" s="126">
        <f>COUNTIF(사출계획!$K$88:$L$110,표4[[#This Row],[제품명]])</f>
        <v>0</v>
      </c>
      <c r="Q879" s="130">
        <f>COUNTIF(사출계획!$M$62:$N$110,표4[[#This Row],[제품명]])</f>
        <v>0</v>
      </c>
      <c r="R879" s="126">
        <f>COUNTIF(사출계획!$M$62:$N$87,표4[[#This Row],[제품명]])</f>
        <v>0</v>
      </c>
      <c r="S879" s="126">
        <f>COUNTIF(사출계획!$M$88:$N$110,표4[[#This Row],[제품명]])</f>
        <v>0</v>
      </c>
      <c r="T879" s="34">
        <f>COUNTIF(사출계획!$O$62:$P$110,표4[[#This Row],[제품명]])</f>
        <v>0</v>
      </c>
      <c r="U879" s="126">
        <f>COUNTIF(사출계획!$O$62:$P$87,표4[[#This Row],[제품명]])</f>
        <v>0</v>
      </c>
      <c r="V879" s="126">
        <f>COUNTIF(사출계획!$O$88:$P$110,표4[[#This Row],[제품명]])</f>
        <v>0</v>
      </c>
      <c r="W879" s="34">
        <f>COUNTIF(사출계획!$Q$62:$R$110,표4[[#This Row],[제품명]])</f>
        <v>0</v>
      </c>
      <c r="X879" s="126">
        <f>COUNTIF(사출계획!$Q$62:$R$87,표4[[#This Row],[제품명]])</f>
        <v>0</v>
      </c>
      <c r="Y879" s="126">
        <f>COUNTIF(사출계획!$Q$88:$R$110,표4[[#This Row],[제품명]])</f>
        <v>0</v>
      </c>
      <c r="Z879" s="34">
        <f>COUNTIF(사출계획!$S$62:$T$110,표4[[#This Row],[제품명]])</f>
        <v>0</v>
      </c>
      <c r="AA879" s="126"/>
      <c r="AB879" s="126"/>
      <c r="AC879" s="390" t="s">
        <v>3829</v>
      </c>
      <c r="AD879" s="129">
        <f>SUMIF(표4[잉크명],표5[[#This Row],[잉크]],표4[월])</f>
        <v>0</v>
      </c>
      <c r="AE879" s="126">
        <f>SUMIF(표4[잉크명],표5[[#This Row],[잉크]],표4[월-3층])</f>
        <v>0</v>
      </c>
      <c r="AF879" s="126">
        <f>SUMIF(표4[잉크명],표5[[#This Row],[잉크]],표4[월-1층])</f>
        <v>0</v>
      </c>
      <c r="AG879" s="133">
        <f>SUMIF(표4[잉크명],표5[[#This Row],[잉크]],표4[화])</f>
        <v>0</v>
      </c>
      <c r="AH879" s="126">
        <f>SUMIF(표4[잉크명],표5[[#This Row],[잉크]],표4[화-3층])</f>
        <v>0</v>
      </c>
      <c r="AI879" s="126">
        <f>SUMIF(표4[잉크명],표5[[#This Row],[잉크]],표4[화-1층])</f>
        <v>0</v>
      </c>
      <c r="AJ879" s="130">
        <f>SUMIF(표4[잉크명],표5[[#This Row],[잉크]],표4[수])</f>
        <v>0</v>
      </c>
      <c r="AK879" s="126">
        <f>SUMIF(표4[잉크명],표5[[#This Row],[잉크]],표4[수-3층])</f>
        <v>0</v>
      </c>
      <c r="AL879" s="126">
        <f>SUMIF(표4[잉크명],표5[[#This Row],[잉크]],표4[수-1층])</f>
        <v>0</v>
      </c>
      <c r="AM879" s="34">
        <f>SUMIF(표4[잉크명],표5[[#This Row],[잉크]],표4[목])</f>
        <v>0</v>
      </c>
      <c r="AN879" s="126">
        <f>SUMIF(표4[잉크명],표5[[#This Row],[잉크]],표4[목-3층])</f>
        <v>0</v>
      </c>
      <c r="AO879" s="126">
        <f>SUMIF(표4[잉크명],표5[[#This Row],[잉크]],표4[목-1층])</f>
        <v>0</v>
      </c>
      <c r="AP879" s="34">
        <f>SUMIF(표4[잉크명],표5[[#This Row],[잉크]],표4[금])</f>
        <v>0</v>
      </c>
      <c r="AQ879" s="126">
        <f>SUMIF(표4[잉크명],표5[[#This Row],[잉크]],표4[금-3층])</f>
        <v>0</v>
      </c>
      <c r="AR879" s="126">
        <f>SUMIF(표4[잉크명],표5[[#This Row],[잉크]],표4[금-1층])</f>
        <v>0</v>
      </c>
      <c r="AS879" s="34">
        <f>SUMIF(표4[잉크명],표5[[#This Row],[잉크]],표4[토])</f>
        <v>0</v>
      </c>
      <c r="AT879" s="126">
        <f>SUMIF(표4[잉크명],표5[[#This Row],[잉크]],표4[토-3층])</f>
        <v>0</v>
      </c>
      <c r="AU879" s="126">
        <f>SUMIF(표4[잉크명],표5[[#This Row],[잉크]],표4[토-1층])</f>
        <v>0</v>
      </c>
      <c r="AV879" s="34">
        <f>SUMIF(표4[잉크명],표5[[#This Row],[잉크]],표4[일])</f>
        <v>0</v>
      </c>
      <c r="AW879" s="126">
        <f>SUMIF(표4[잉크명],표5[[#This Row],[잉크]],표4[일-3층])</f>
        <v>0</v>
      </c>
      <c r="AX879" s="126">
        <f>SUMIF(표4[잉크명],표5[[#This Row],[잉크]],표4[일-1층])</f>
        <v>0</v>
      </c>
      <c r="AY879" s="34">
        <f>SUMIF(표4[잉크명],표5[[#This Row],[잉크]],표4[차주 월])</f>
        <v>0</v>
      </c>
      <c r="AZ879" s="34">
        <f>SUM(표5[[#This Row],[월]:[차주 월]])</f>
        <v>0</v>
      </c>
    </row>
    <row r="880" spans="2:52" x14ac:dyDescent="0.3">
      <c r="B880" s="183" t="s">
        <v>2961</v>
      </c>
      <c r="C880" s="302"/>
      <c r="D880" s="33" t="s">
        <v>2877</v>
      </c>
      <c r="E880" s="34">
        <f>COUNTIF(사출계획!$E$62:$F$110,표4[[#This Row],[제품명]])</f>
        <v>0</v>
      </c>
      <c r="F880" s="126">
        <f>COUNTIF(사출계획!$E$62:$F$87,표4[[#This Row],[제품명]])</f>
        <v>0</v>
      </c>
      <c r="G880" s="126">
        <f>COUNTIF(사출계획!$E$88:$F$110,표4[[#This Row],[제품명]])</f>
        <v>0</v>
      </c>
      <c r="H880" s="34">
        <f>COUNTIF(사출계획!$G$62:$H$110,표4[[#This Row],[제품명]])</f>
        <v>0</v>
      </c>
      <c r="I880" s="128">
        <f>COUNTIF(사출계획!$G$62:$H$87,표4[[#This Row],[제품명]])</f>
        <v>0</v>
      </c>
      <c r="J880" s="128">
        <f>COUNTIF(사출계획!$G$88:$H$110,표4[[#This Row],[제품명]])</f>
        <v>0</v>
      </c>
      <c r="K880" s="34">
        <f>COUNTIF(사출계획!$I$62:$J$110,표4[[#This Row],[제품명]])</f>
        <v>0</v>
      </c>
      <c r="L880" s="126">
        <f>COUNTIF(사출계획!$I$62:$J$87,표4[[#This Row],[제품명]])</f>
        <v>0</v>
      </c>
      <c r="M880" s="126">
        <f>COUNTIF(사출계획!$I$88:$J$110,표4[[#This Row],[제품명]])</f>
        <v>0</v>
      </c>
      <c r="N880" s="129">
        <f>COUNTIF(사출계획!$K$62:$L$110,표4[[#This Row],[제품명]])</f>
        <v>0</v>
      </c>
      <c r="O880" s="126">
        <f>COUNTIF(사출계획!$K$62:$L$87,표4[[#This Row],[제품명]])</f>
        <v>0</v>
      </c>
      <c r="P880" s="126">
        <f>COUNTIF(사출계획!$K$88:$L$110,표4[[#This Row],[제품명]])</f>
        <v>0</v>
      </c>
      <c r="Q880" s="130">
        <f>COUNTIF(사출계획!$M$62:$N$110,표4[[#This Row],[제품명]])</f>
        <v>0</v>
      </c>
      <c r="R880" s="126">
        <f>COUNTIF(사출계획!$M$62:$N$87,표4[[#This Row],[제품명]])</f>
        <v>0</v>
      </c>
      <c r="S880" s="126">
        <f>COUNTIF(사출계획!$M$88:$N$110,표4[[#This Row],[제품명]])</f>
        <v>0</v>
      </c>
      <c r="T880" s="34">
        <f>COUNTIF(사출계획!$O$62:$P$110,표4[[#This Row],[제품명]])</f>
        <v>0</v>
      </c>
      <c r="U880" s="126">
        <f>COUNTIF(사출계획!$O$62:$P$87,표4[[#This Row],[제품명]])</f>
        <v>0</v>
      </c>
      <c r="V880" s="126">
        <f>COUNTIF(사출계획!$O$88:$P$110,표4[[#This Row],[제품명]])</f>
        <v>0</v>
      </c>
      <c r="W880" s="34">
        <f>COUNTIF(사출계획!$Q$62:$R$110,표4[[#This Row],[제품명]])</f>
        <v>0</v>
      </c>
      <c r="X880" s="126">
        <f>COUNTIF(사출계획!$Q$62:$R$87,표4[[#This Row],[제품명]])</f>
        <v>0</v>
      </c>
      <c r="Y880" s="126">
        <f>COUNTIF(사출계획!$Q$88:$R$110,표4[[#This Row],[제품명]])</f>
        <v>0</v>
      </c>
      <c r="Z880" s="34">
        <f>COUNTIF(사출계획!$S$62:$T$110,표4[[#This Row],[제품명]])</f>
        <v>0</v>
      </c>
      <c r="AA880" s="126"/>
      <c r="AB880" s="126"/>
      <c r="AC880" s="33" t="s">
        <v>3830</v>
      </c>
      <c r="AD880" s="129">
        <f>SUMIF(표4[잉크명],표5[[#This Row],[잉크]],표4[월])</f>
        <v>0</v>
      </c>
      <c r="AE880" s="126">
        <f>SUMIF(표4[잉크명],표5[[#This Row],[잉크]],표4[월-3층])</f>
        <v>0</v>
      </c>
      <c r="AF880" s="126">
        <f>SUMIF(표4[잉크명],표5[[#This Row],[잉크]],표4[월-1층])</f>
        <v>0</v>
      </c>
      <c r="AG880" s="133">
        <f>SUMIF(표4[잉크명],표5[[#This Row],[잉크]],표4[화])</f>
        <v>0</v>
      </c>
      <c r="AH880" s="126">
        <f>SUMIF(표4[잉크명],표5[[#This Row],[잉크]],표4[화-3층])</f>
        <v>0</v>
      </c>
      <c r="AI880" s="126">
        <f>SUMIF(표4[잉크명],표5[[#This Row],[잉크]],표4[화-1층])</f>
        <v>0</v>
      </c>
      <c r="AJ880" s="130">
        <f>SUMIF(표4[잉크명],표5[[#This Row],[잉크]],표4[수])</f>
        <v>0</v>
      </c>
      <c r="AK880" s="126">
        <f>SUMIF(표4[잉크명],표5[[#This Row],[잉크]],표4[수-3층])</f>
        <v>0</v>
      </c>
      <c r="AL880" s="126">
        <f>SUMIF(표4[잉크명],표5[[#This Row],[잉크]],표4[수-1층])</f>
        <v>0</v>
      </c>
      <c r="AM880" s="34">
        <f>SUMIF(표4[잉크명],표5[[#This Row],[잉크]],표4[목])</f>
        <v>0</v>
      </c>
      <c r="AN880" s="126">
        <f>SUMIF(표4[잉크명],표5[[#This Row],[잉크]],표4[목-3층])</f>
        <v>0</v>
      </c>
      <c r="AO880" s="126">
        <f>SUMIF(표4[잉크명],표5[[#This Row],[잉크]],표4[목-1층])</f>
        <v>0</v>
      </c>
      <c r="AP880" s="34">
        <f>SUMIF(표4[잉크명],표5[[#This Row],[잉크]],표4[금])</f>
        <v>0</v>
      </c>
      <c r="AQ880" s="126">
        <f>SUMIF(표4[잉크명],표5[[#This Row],[잉크]],표4[금-3층])</f>
        <v>0</v>
      </c>
      <c r="AR880" s="126">
        <f>SUMIF(표4[잉크명],표5[[#This Row],[잉크]],표4[금-1층])</f>
        <v>0</v>
      </c>
      <c r="AS880" s="34">
        <f>SUMIF(표4[잉크명],표5[[#This Row],[잉크]],표4[토])</f>
        <v>0</v>
      </c>
      <c r="AT880" s="126">
        <f>SUMIF(표4[잉크명],표5[[#This Row],[잉크]],표4[토-3층])</f>
        <v>0</v>
      </c>
      <c r="AU880" s="126">
        <f>SUMIF(표4[잉크명],표5[[#This Row],[잉크]],표4[토-1층])</f>
        <v>0</v>
      </c>
      <c r="AV880" s="34">
        <f>SUMIF(표4[잉크명],표5[[#This Row],[잉크]],표4[일])</f>
        <v>0</v>
      </c>
      <c r="AW880" s="126">
        <f>SUMIF(표4[잉크명],표5[[#This Row],[잉크]],표4[일-3층])</f>
        <v>0</v>
      </c>
      <c r="AX880" s="126">
        <f>SUMIF(표4[잉크명],표5[[#This Row],[잉크]],표4[일-1층])</f>
        <v>0</v>
      </c>
      <c r="AY880" s="34">
        <f>SUMIF(표4[잉크명],표5[[#This Row],[잉크]],표4[차주 월])</f>
        <v>0</v>
      </c>
      <c r="AZ880" s="34">
        <f>SUM(표5[[#This Row],[월]:[차주 월]])</f>
        <v>0</v>
      </c>
    </row>
    <row r="881" spans="2:52" x14ac:dyDescent="0.3">
      <c r="B881" s="183" t="s">
        <v>2964</v>
      </c>
      <c r="C881" s="302"/>
      <c r="D881" s="33" t="s">
        <v>2878</v>
      </c>
      <c r="E881" s="34">
        <f>COUNTIF(사출계획!$E$62:$F$110,표4[[#This Row],[제품명]])</f>
        <v>0</v>
      </c>
      <c r="F881" s="126">
        <f>COUNTIF(사출계획!$E$62:$F$87,표4[[#This Row],[제품명]])</f>
        <v>0</v>
      </c>
      <c r="G881" s="126">
        <f>COUNTIF(사출계획!$E$88:$F$110,표4[[#This Row],[제품명]])</f>
        <v>0</v>
      </c>
      <c r="H881" s="34">
        <f>COUNTIF(사출계획!$G$62:$H$110,표4[[#This Row],[제품명]])</f>
        <v>0</v>
      </c>
      <c r="I881" s="128">
        <f>COUNTIF(사출계획!$G$62:$H$87,표4[[#This Row],[제품명]])</f>
        <v>0</v>
      </c>
      <c r="J881" s="128">
        <f>COUNTIF(사출계획!$G$88:$H$110,표4[[#This Row],[제품명]])</f>
        <v>0</v>
      </c>
      <c r="K881" s="34">
        <f>COUNTIF(사출계획!$I$62:$J$110,표4[[#This Row],[제품명]])</f>
        <v>0</v>
      </c>
      <c r="L881" s="126">
        <f>COUNTIF(사출계획!$I$62:$J$87,표4[[#This Row],[제품명]])</f>
        <v>0</v>
      </c>
      <c r="M881" s="126">
        <f>COUNTIF(사출계획!$I$88:$J$110,표4[[#This Row],[제품명]])</f>
        <v>0</v>
      </c>
      <c r="N881" s="129">
        <f>COUNTIF(사출계획!$K$62:$L$110,표4[[#This Row],[제품명]])</f>
        <v>0</v>
      </c>
      <c r="O881" s="126">
        <f>COUNTIF(사출계획!$K$62:$L$87,표4[[#This Row],[제품명]])</f>
        <v>0</v>
      </c>
      <c r="P881" s="126">
        <f>COUNTIF(사출계획!$K$88:$L$110,표4[[#This Row],[제품명]])</f>
        <v>0</v>
      </c>
      <c r="Q881" s="130">
        <f>COUNTIF(사출계획!$M$62:$N$110,표4[[#This Row],[제품명]])</f>
        <v>0</v>
      </c>
      <c r="R881" s="126">
        <f>COUNTIF(사출계획!$M$62:$N$87,표4[[#This Row],[제품명]])</f>
        <v>0</v>
      </c>
      <c r="S881" s="126">
        <f>COUNTIF(사출계획!$M$88:$N$110,표4[[#This Row],[제품명]])</f>
        <v>0</v>
      </c>
      <c r="T881" s="34">
        <f>COUNTIF(사출계획!$O$62:$P$110,표4[[#This Row],[제품명]])</f>
        <v>0</v>
      </c>
      <c r="U881" s="126">
        <f>COUNTIF(사출계획!$O$62:$P$87,표4[[#This Row],[제품명]])</f>
        <v>0</v>
      </c>
      <c r="V881" s="126">
        <f>COUNTIF(사출계획!$O$88:$P$110,표4[[#This Row],[제품명]])</f>
        <v>0</v>
      </c>
      <c r="W881" s="34">
        <f>COUNTIF(사출계획!$Q$62:$R$110,표4[[#This Row],[제품명]])</f>
        <v>0</v>
      </c>
      <c r="X881" s="126">
        <f>COUNTIF(사출계획!$Q$62:$R$87,표4[[#This Row],[제품명]])</f>
        <v>0</v>
      </c>
      <c r="Y881" s="126">
        <f>COUNTIF(사출계획!$Q$88:$R$110,표4[[#This Row],[제품명]])</f>
        <v>0</v>
      </c>
      <c r="Z881" s="34">
        <f>COUNTIF(사출계획!$S$62:$T$110,표4[[#This Row],[제품명]])</f>
        <v>0</v>
      </c>
      <c r="AA881" s="126"/>
      <c r="AB881" s="126"/>
      <c r="AC881" s="390" t="s">
        <v>3831</v>
      </c>
      <c r="AD881" s="129">
        <f>SUMIF(표4[잉크명],표5[[#This Row],[잉크]],표4[월])</f>
        <v>0</v>
      </c>
      <c r="AE881" s="131">
        <f>SUMIF(표4[잉크명],표5[[#This Row],[잉크]],표4[월-3층])</f>
        <v>0</v>
      </c>
      <c r="AF881" s="131">
        <f>SUMIF(표4[잉크명],표5[[#This Row],[잉크]],표4[월-1층])</f>
        <v>0</v>
      </c>
      <c r="AG881" s="133">
        <f>SUMIF(표4[잉크명],표5[[#This Row],[잉크]],표4[화])</f>
        <v>0</v>
      </c>
      <c r="AH881" s="131">
        <f>SUMIF(표4[잉크명],표5[[#This Row],[잉크]],표4[화-3층])</f>
        <v>0</v>
      </c>
      <c r="AI881" s="131">
        <f>SUMIF(표4[잉크명],표5[[#This Row],[잉크]],표4[화-1층])</f>
        <v>0</v>
      </c>
      <c r="AJ881" s="130">
        <f>SUMIF(표4[잉크명],표5[[#This Row],[잉크]],표4[수])</f>
        <v>0</v>
      </c>
      <c r="AK881" s="131">
        <f>SUMIF(표4[잉크명],표5[[#This Row],[잉크]],표4[수-3층])</f>
        <v>0</v>
      </c>
      <c r="AL881" s="131">
        <f>SUMIF(표4[잉크명],표5[[#This Row],[잉크]],표4[수-1층])</f>
        <v>0</v>
      </c>
      <c r="AM881" s="54">
        <f>SUMIF(표4[잉크명],표5[[#This Row],[잉크]],표4[목])</f>
        <v>0</v>
      </c>
      <c r="AN881" s="131">
        <f>SUMIF(표4[잉크명],표5[[#This Row],[잉크]],표4[목-3층])</f>
        <v>0</v>
      </c>
      <c r="AO881" s="131">
        <f>SUMIF(표4[잉크명],표5[[#This Row],[잉크]],표4[목-1층])</f>
        <v>0</v>
      </c>
      <c r="AP881" s="54">
        <f>SUMIF(표4[잉크명],표5[[#This Row],[잉크]],표4[금])</f>
        <v>0</v>
      </c>
      <c r="AQ881" s="131">
        <f>SUMIF(표4[잉크명],표5[[#This Row],[잉크]],표4[금-3층])</f>
        <v>0</v>
      </c>
      <c r="AR881" s="131">
        <f>SUMIF(표4[잉크명],표5[[#This Row],[잉크]],표4[금-1층])</f>
        <v>0</v>
      </c>
      <c r="AS881" s="54">
        <f>SUMIF(표4[잉크명],표5[[#This Row],[잉크]],표4[토])</f>
        <v>0</v>
      </c>
      <c r="AT881" s="131">
        <f>SUMIF(표4[잉크명],표5[[#This Row],[잉크]],표4[토-3층])</f>
        <v>0</v>
      </c>
      <c r="AU881" s="131">
        <f>SUMIF(표4[잉크명],표5[[#This Row],[잉크]],표4[토-1층])</f>
        <v>0</v>
      </c>
      <c r="AV881" s="54">
        <f>SUMIF(표4[잉크명],표5[[#This Row],[잉크]],표4[일])</f>
        <v>0</v>
      </c>
      <c r="AW881" s="131">
        <f>SUMIF(표4[잉크명],표5[[#This Row],[잉크]],표4[일-3층])</f>
        <v>0</v>
      </c>
      <c r="AX881" s="131">
        <f>SUMIF(표4[잉크명],표5[[#This Row],[잉크]],표4[일-1층])</f>
        <v>0</v>
      </c>
      <c r="AY881" s="54">
        <f>SUMIF(표4[잉크명],표5[[#This Row],[잉크]],표4[차주 월])</f>
        <v>0</v>
      </c>
      <c r="AZ881" s="54">
        <f>SUM(표5[[#This Row],[월]:[차주 월]])</f>
        <v>0</v>
      </c>
    </row>
    <row r="882" spans="2:52" x14ac:dyDescent="0.3">
      <c r="B882" s="183" t="s">
        <v>2964</v>
      </c>
      <c r="C882" s="285"/>
      <c r="D882" s="309" t="s">
        <v>2879</v>
      </c>
      <c r="E882" s="54">
        <f>COUNTIF(사출계획!$E$62:$F$110,표4[[#This Row],[제품명]])</f>
        <v>0</v>
      </c>
      <c r="F882" s="131">
        <f>COUNTIF(사출계획!$E$62:$F$87,표4[[#This Row],[제품명]])</f>
        <v>0</v>
      </c>
      <c r="G882" s="131">
        <f>COUNTIF(사출계획!$E$88:$F$110,표4[[#This Row],[제품명]])</f>
        <v>0</v>
      </c>
      <c r="H882" s="54">
        <f>COUNTIF(사출계획!$G$62:$H$110,표4[[#This Row],[제품명]])</f>
        <v>0</v>
      </c>
      <c r="I882" s="132">
        <f>COUNTIF(사출계획!$G$62:$H$87,표4[[#This Row],[제품명]])</f>
        <v>0</v>
      </c>
      <c r="J882" s="132">
        <f>COUNTIF(사출계획!$G$88:$H$110,표4[[#This Row],[제품명]])</f>
        <v>0</v>
      </c>
      <c r="K882" s="54">
        <f>COUNTIF(사출계획!$I$62:$J$110,표4[[#This Row],[제품명]])</f>
        <v>0</v>
      </c>
      <c r="L882" s="131">
        <f>COUNTIF(사출계획!$I$62:$J$87,표4[[#This Row],[제품명]])</f>
        <v>0</v>
      </c>
      <c r="M882" s="131">
        <f>COUNTIF(사출계획!$I$88:$J$110,표4[[#This Row],[제품명]])</f>
        <v>0</v>
      </c>
      <c r="N882" s="129">
        <f>COUNTIF(사출계획!$K$62:$L$110,표4[[#This Row],[제품명]])</f>
        <v>0</v>
      </c>
      <c r="O882" s="131">
        <f>COUNTIF(사출계획!$K$62:$L$87,표4[[#This Row],[제품명]])</f>
        <v>0</v>
      </c>
      <c r="P882" s="131">
        <f>COUNTIF(사출계획!$K$88:$L$110,표4[[#This Row],[제품명]])</f>
        <v>0</v>
      </c>
      <c r="Q882" s="130">
        <f>COUNTIF(사출계획!$M$62:$N$110,표4[[#This Row],[제품명]])</f>
        <v>0</v>
      </c>
      <c r="R882" s="131">
        <f>COUNTIF(사출계획!$M$62:$N$87,표4[[#This Row],[제품명]])</f>
        <v>0</v>
      </c>
      <c r="S882" s="131">
        <f>COUNTIF(사출계획!$M$88:$N$110,표4[[#This Row],[제품명]])</f>
        <v>0</v>
      </c>
      <c r="T882" s="54">
        <f>COUNTIF(사출계획!$O$62:$P$110,표4[[#This Row],[제품명]])</f>
        <v>0</v>
      </c>
      <c r="U882" s="131">
        <f>COUNTIF(사출계획!$O$62:$P$87,표4[[#This Row],[제품명]])</f>
        <v>0</v>
      </c>
      <c r="V882" s="131">
        <f>COUNTIF(사출계획!$O$88:$P$110,표4[[#This Row],[제품명]])</f>
        <v>0</v>
      </c>
      <c r="W882" s="54">
        <f>COUNTIF(사출계획!$Q$62:$R$110,표4[[#This Row],[제품명]])</f>
        <v>0</v>
      </c>
      <c r="X882" s="131">
        <f>COUNTIF(사출계획!$Q$62:$R$87,표4[[#This Row],[제품명]])</f>
        <v>0</v>
      </c>
      <c r="Y882" s="131">
        <f>COUNTIF(사출계획!$Q$88:$R$110,표4[[#This Row],[제품명]])</f>
        <v>0</v>
      </c>
      <c r="Z882" s="54">
        <f>COUNTIF(사출계획!$S$62:$T$110,표4[[#This Row],[제품명]])</f>
        <v>0</v>
      </c>
      <c r="AA882" s="131"/>
      <c r="AB882" s="126"/>
      <c r="AC882" s="392" t="s">
        <v>3847</v>
      </c>
      <c r="AD882" s="129">
        <f>SUMIF(표4[잉크명],표5[[#This Row],[잉크]],표4[월])</f>
        <v>0</v>
      </c>
      <c r="AE882" s="131">
        <f>SUMIF(표4[잉크명],표5[[#This Row],[잉크]],표4[월-3층])</f>
        <v>0</v>
      </c>
      <c r="AF882" s="131">
        <f>SUMIF(표4[잉크명],표5[[#This Row],[잉크]],표4[월-1층])</f>
        <v>0</v>
      </c>
      <c r="AG882" s="133">
        <f>SUMIF(표4[잉크명],표5[[#This Row],[잉크]],표4[화])</f>
        <v>0</v>
      </c>
      <c r="AH882" s="131">
        <f>SUMIF(표4[잉크명],표5[[#This Row],[잉크]],표4[화-3층])</f>
        <v>0</v>
      </c>
      <c r="AI882" s="131">
        <f>SUMIF(표4[잉크명],표5[[#This Row],[잉크]],표4[화-1층])</f>
        <v>0</v>
      </c>
      <c r="AJ882" s="130">
        <f>SUMIF(표4[잉크명],표5[[#This Row],[잉크]],표4[수])</f>
        <v>0</v>
      </c>
      <c r="AK882" s="131">
        <f>SUMIF(표4[잉크명],표5[[#This Row],[잉크]],표4[수-3층])</f>
        <v>0</v>
      </c>
      <c r="AL882" s="131">
        <f>SUMIF(표4[잉크명],표5[[#This Row],[잉크]],표4[수-1층])</f>
        <v>0</v>
      </c>
      <c r="AM882" s="54">
        <f>SUMIF(표4[잉크명],표5[[#This Row],[잉크]],표4[목])</f>
        <v>0</v>
      </c>
      <c r="AN882" s="131">
        <f>SUMIF(표4[잉크명],표5[[#This Row],[잉크]],표4[목-3층])</f>
        <v>0</v>
      </c>
      <c r="AO882" s="131">
        <f>SUMIF(표4[잉크명],표5[[#This Row],[잉크]],표4[목-1층])</f>
        <v>0</v>
      </c>
      <c r="AP882" s="54">
        <f>SUMIF(표4[잉크명],표5[[#This Row],[잉크]],표4[금])</f>
        <v>0</v>
      </c>
      <c r="AQ882" s="131">
        <f>SUMIF(표4[잉크명],표5[[#This Row],[잉크]],표4[금-3층])</f>
        <v>0</v>
      </c>
      <c r="AR882" s="131">
        <f>SUMIF(표4[잉크명],표5[[#This Row],[잉크]],표4[금-1층])</f>
        <v>0</v>
      </c>
      <c r="AS882" s="54">
        <f>SUMIF(표4[잉크명],표5[[#This Row],[잉크]],표4[토])</f>
        <v>0</v>
      </c>
      <c r="AT882" s="131">
        <f>SUMIF(표4[잉크명],표5[[#This Row],[잉크]],표4[토-3층])</f>
        <v>0</v>
      </c>
      <c r="AU882" s="131">
        <f>SUMIF(표4[잉크명],표5[[#This Row],[잉크]],표4[토-1층])</f>
        <v>0</v>
      </c>
      <c r="AV882" s="54">
        <f>SUMIF(표4[잉크명],표5[[#This Row],[잉크]],표4[일])</f>
        <v>0</v>
      </c>
      <c r="AW882" s="131">
        <f>SUMIF(표4[잉크명],표5[[#This Row],[잉크]],표4[일-3층])</f>
        <v>0</v>
      </c>
      <c r="AX882" s="131">
        <f>SUMIF(표4[잉크명],표5[[#This Row],[잉크]],표4[일-1층])</f>
        <v>0</v>
      </c>
      <c r="AY882" s="54">
        <f>SUMIF(표4[잉크명],표5[[#This Row],[잉크]],표4[차주 월])</f>
        <v>0</v>
      </c>
      <c r="AZ882" s="54">
        <f>SUM(표5[[#This Row],[월]:[차주 월]])</f>
        <v>0</v>
      </c>
    </row>
    <row r="883" spans="2:52" x14ac:dyDescent="0.3">
      <c r="B883" s="310" t="s">
        <v>2895</v>
      </c>
      <c r="C883" s="285"/>
      <c r="D883" s="310" t="s">
        <v>2897</v>
      </c>
      <c r="E883" s="54">
        <f>COUNTIF(사출계획!$E$62:$F$110,표4[[#This Row],[제품명]])</f>
        <v>0</v>
      </c>
      <c r="F883" s="131">
        <f>COUNTIF(사출계획!$E$62:$F$87,표4[[#This Row],[제품명]])</f>
        <v>0</v>
      </c>
      <c r="G883" s="131">
        <f>COUNTIF(사출계획!$E$88:$F$110,표4[[#This Row],[제품명]])</f>
        <v>0</v>
      </c>
      <c r="H883" s="54">
        <f>COUNTIF(사출계획!$G$62:$H$110,표4[[#This Row],[제품명]])</f>
        <v>0</v>
      </c>
      <c r="I883" s="132">
        <f>COUNTIF(사출계획!$G$62:$H$87,표4[[#This Row],[제품명]])</f>
        <v>0</v>
      </c>
      <c r="J883" s="132">
        <f>COUNTIF(사출계획!$G$88:$H$110,표4[[#This Row],[제품명]])</f>
        <v>0</v>
      </c>
      <c r="K883" s="54">
        <f>COUNTIF(사출계획!$I$62:$J$110,표4[[#This Row],[제품명]])</f>
        <v>0</v>
      </c>
      <c r="L883" s="131">
        <f>COUNTIF(사출계획!$I$62:$J$87,표4[[#This Row],[제품명]])</f>
        <v>0</v>
      </c>
      <c r="M883" s="131">
        <f>COUNTIF(사출계획!$I$88:$J$110,표4[[#This Row],[제품명]])</f>
        <v>0</v>
      </c>
      <c r="N883" s="129">
        <f>COUNTIF(사출계획!$K$62:$L$110,표4[[#This Row],[제품명]])</f>
        <v>0</v>
      </c>
      <c r="O883" s="131">
        <f>COUNTIF(사출계획!$K$62:$L$87,표4[[#This Row],[제품명]])</f>
        <v>0</v>
      </c>
      <c r="P883" s="131">
        <f>COUNTIF(사출계획!$K$88:$L$110,표4[[#This Row],[제품명]])</f>
        <v>0</v>
      </c>
      <c r="Q883" s="130">
        <f>COUNTIF(사출계획!$M$62:$N$110,표4[[#This Row],[제품명]])</f>
        <v>0</v>
      </c>
      <c r="R883" s="131">
        <f>COUNTIF(사출계획!$M$62:$N$87,표4[[#This Row],[제품명]])</f>
        <v>0</v>
      </c>
      <c r="S883" s="131">
        <f>COUNTIF(사출계획!$M$88:$N$110,표4[[#This Row],[제품명]])</f>
        <v>0</v>
      </c>
      <c r="T883" s="54">
        <f>COUNTIF(사출계획!$O$62:$P$110,표4[[#This Row],[제품명]])</f>
        <v>0</v>
      </c>
      <c r="U883" s="131">
        <f>COUNTIF(사출계획!$O$62:$P$87,표4[[#This Row],[제품명]])</f>
        <v>0</v>
      </c>
      <c r="V883" s="131">
        <f>COUNTIF(사출계획!$O$88:$P$110,표4[[#This Row],[제품명]])</f>
        <v>0</v>
      </c>
      <c r="W883" s="54">
        <f>COUNTIF(사출계획!$Q$62:$R$110,표4[[#This Row],[제품명]])</f>
        <v>0</v>
      </c>
      <c r="X883" s="131">
        <f>COUNTIF(사출계획!$Q$62:$R$87,표4[[#This Row],[제품명]])</f>
        <v>0</v>
      </c>
      <c r="Y883" s="131">
        <f>COUNTIF(사출계획!$Q$88:$R$110,표4[[#This Row],[제품명]])</f>
        <v>0</v>
      </c>
      <c r="Z883" s="54">
        <f>COUNTIF(사출계획!$S$62:$T$110,표4[[#This Row],[제품명]])</f>
        <v>0</v>
      </c>
      <c r="AA883" s="131"/>
      <c r="AB883" s="126"/>
      <c r="AC883" s="392" t="s">
        <v>3849</v>
      </c>
      <c r="AD883" s="129">
        <f>SUMIF(표4[잉크명],표5[[#This Row],[잉크]],표4[월])</f>
        <v>0</v>
      </c>
      <c r="AE883" s="131">
        <f>SUMIF(표4[잉크명],표5[[#This Row],[잉크]],표4[월-3층])</f>
        <v>0</v>
      </c>
      <c r="AF883" s="131">
        <f>SUMIF(표4[잉크명],표5[[#This Row],[잉크]],표4[월-1층])</f>
        <v>0</v>
      </c>
      <c r="AG883" s="133">
        <f>SUMIF(표4[잉크명],표5[[#This Row],[잉크]],표4[화])</f>
        <v>0</v>
      </c>
      <c r="AH883" s="131">
        <f>SUMIF(표4[잉크명],표5[[#This Row],[잉크]],표4[화-3층])</f>
        <v>0</v>
      </c>
      <c r="AI883" s="131">
        <f>SUMIF(표4[잉크명],표5[[#This Row],[잉크]],표4[화-1층])</f>
        <v>0</v>
      </c>
      <c r="AJ883" s="130">
        <f>SUMIF(표4[잉크명],표5[[#This Row],[잉크]],표4[수])</f>
        <v>0</v>
      </c>
      <c r="AK883" s="131">
        <f>SUMIF(표4[잉크명],표5[[#This Row],[잉크]],표4[수-3층])</f>
        <v>0</v>
      </c>
      <c r="AL883" s="131">
        <f>SUMIF(표4[잉크명],표5[[#This Row],[잉크]],표4[수-1층])</f>
        <v>0</v>
      </c>
      <c r="AM883" s="54">
        <f>SUMIF(표4[잉크명],표5[[#This Row],[잉크]],표4[목])</f>
        <v>0</v>
      </c>
      <c r="AN883" s="131">
        <f>SUMIF(표4[잉크명],표5[[#This Row],[잉크]],표4[목-3층])</f>
        <v>0</v>
      </c>
      <c r="AO883" s="131">
        <f>SUMIF(표4[잉크명],표5[[#This Row],[잉크]],표4[목-1층])</f>
        <v>0</v>
      </c>
      <c r="AP883" s="54">
        <f>SUMIF(표4[잉크명],표5[[#This Row],[잉크]],표4[금])</f>
        <v>0</v>
      </c>
      <c r="AQ883" s="131">
        <f>SUMIF(표4[잉크명],표5[[#This Row],[잉크]],표4[금-3층])</f>
        <v>0</v>
      </c>
      <c r="AR883" s="131">
        <f>SUMIF(표4[잉크명],표5[[#This Row],[잉크]],표4[금-1층])</f>
        <v>0</v>
      </c>
      <c r="AS883" s="54">
        <f>SUMIF(표4[잉크명],표5[[#This Row],[잉크]],표4[토])</f>
        <v>0</v>
      </c>
      <c r="AT883" s="131">
        <f>SUMIF(표4[잉크명],표5[[#This Row],[잉크]],표4[토-3층])</f>
        <v>0</v>
      </c>
      <c r="AU883" s="131">
        <f>SUMIF(표4[잉크명],표5[[#This Row],[잉크]],표4[토-1층])</f>
        <v>0</v>
      </c>
      <c r="AV883" s="54">
        <f>SUMIF(표4[잉크명],표5[[#This Row],[잉크]],표4[일])</f>
        <v>0</v>
      </c>
      <c r="AW883" s="131">
        <f>SUMIF(표4[잉크명],표5[[#This Row],[잉크]],표4[일-3층])</f>
        <v>0</v>
      </c>
      <c r="AX883" s="131">
        <f>SUMIF(표4[잉크명],표5[[#This Row],[잉크]],표4[일-1층])</f>
        <v>0</v>
      </c>
      <c r="AY883" s="54">
        <f>SUMIF(표4[잉크명],표5[[#This Row],[잉크]],표4[차주 월])</f>
        <v>0</v>
      </c>
      <c r="AZ883" s="54">
        <f>SUM(표5[[#This Row],[월]:[차주 월]])</f>
        <v>0</v>
      </c>
    </row>
    <row r="884" spans="2:52" x14ac:dyDescent="0.3">
      <c r="B884" s="310" t="s">
        <v>2896</v>
      </c>
      <c r="C884" s="285"/>
      <c r="D884" s="310" t="s">
        <v>2898</v>
      </c>
      <c r="E884" s="54">
        <f>COUNTIF(사출계획!$E$62:$F$110,표4[[#This Row],[제품명]])</f>
        <v>0</v>
      </c>
      <c r="F884" s="131">
        <f>COUNTIF(사출계획!$E$62:$F$87,표4[[#This Row],[제품명]])</f>
        <v>0</v>
      </c>
      <c r="G884" s="131">
        <f>COUNTIF(사출계획!$E$88:$F$110,표4[[#This Row],[제품명]])</f>
        <v>0</v>
      </c>
      <c r="H884" s="54">
        <f>COUNTIF(사출계획!$G$62:$H$110,표4[[#This Row],[제품명]])</f>
        <v>0</v>
      </c>
      <c r="I884" s="132">
        <f>COUNTIF(사출계획!$G$62:$H$87,표4[[#This Row],[제품명]])</f>
        <v>0</v>
      </c>
      <c r="J884" s="132">
        <f>COUNTIF(사출계획!$G$88:$H$110,표4[[#This Row],[제품명]])</f>
        <v>0</v>
      </c>
      <c r="K884" s="54">
        <f>COUNTIF(사출계획!$I$62:$J$110,표4[[#This Row],[제품명]])</f>
        <v>0</v>
      </c>
      <c r="L884" s="131">
        <f>COUNTIF(사출계획!$I$62:$J$87,표4[[#This Row],[제품명]])</f>
        <v>0</v>
      </c>
      <c r="M884" s="131">
        <f>COUNTIF(사출계획!$I$88:$J$110,표4[[#This Row],[제품명]])</f>
        <v>0</v>
      </c>
      <c r="N884" s="129">
        <f>COUNTIF(사출계획!$K$62:$L$110,표4[[#This Row],[제품명]])</f>
        <v>0</v>
      </c>
      <c r="O884" s="131">
        <f>COUNTIF(사출계획!$K$62:$L$87,표4[[#This Row],[제품명]])</f>
        <v>0</v>
      </c>
      <c r="P884" s="131">
        <f>COUNTIF(사출계획!$K$88:$L$110,표4[[#This Row],[제품명]])</f>
        <v>0</v>
      </c>
      <c r="Q884" s="130">
        <f>COUNTIF(사출계획!$M$62:$N$110,표4[[#This Row],[제품명]])</f>
        <v>0</v>
      </c>
      <c r="R884" s="131">
        <f>COUNTIF(사출계획!$M$62:$N$87,표4[[#This Row],[제품명]])</f>
        <v>0</v>
      </c>
      <c r="S884" s="131">
        <f>COUNTIF(사출계획!$M$88:$N$110,표4[[#This Row],[제품명]])</f>
        <v>0</v>
      </c>
      <c r="T884" s="54">
        <f>COUNTIF(사출계획!$O$62:$P$110,표4[[#This Row],[제품명]])</f>
        <v>0</v>
      </c>
      <c r="U884" s="131">
        <f>COUNTIF(사출계획!$O$62:$P$87,표4[[#This Row],[제품명]])</f>
        <v>0</v>
      </c>
      <c r="V884" s="131">
        <f>COUNTIF(사출계획!$O$88:$P$110,표4[[#This Row],[제품명]])</f>
        <v>0</v>
      </c>
      <c r="W884" s="54">
        <f>COUNTIF(사출계획!$Q$62:$R$110,표4[[#This Row],[제품명]])</f>
        <v>0</v>
      </c>
      <c r="X884" s="131">
        <f>COUNTIF(사출계획!$Q$62:$R$87,표4[[#This Row],[제품명]])</f>
        <v>0</v>
      </c>
      <c r="Y884" s="131">
        <f>COUNTIF(사출계획!$Q$88:$R$110,표4[[#This Row],[제품명]])</f>
        <v>0</v>
      </c>
      <c r="Z884" s="54">
        <f>COUNTIF(사출계획!$S$62:$T$110,표4[[#This Row],[제품명]])</f>
        <v>0</v>
      </c>
      <c r="AA884" s="131"/>
      <c r="AB884" s="126"/>
      <c r="AC884" s="393" t="s">
        <v>3856</v>
      </c>
      <c r="AD884" s="129">
        <f>SUMIF(표4[잉크명],표5[[#This Row],[잉크]],표4[월])</f>
        <v>0</v>
      </c>
      <c r="AE884" s="131">
        <f>SUMIF(표4[잉크명],표5[[#This Row],[잉크]],표4[월-3층])</f>
        <v>0</v>
      </c>
      <c r="AF884" s="131">
        <f>SUMIF(표4[잉크명],표5[[#This Row],[잉크]],표4[월-1층])</f>
        <v>0</v>
      </c>
      <c r="AG884" s="133">
        <f>SUMIF(표4[잉크명],표5[[#This Row],[잉크]],표4[화])</f>
        <v>0</v>
      </c>
      <c r="AH884" s="131">
        <f>SUMIF(표4[잉크명],표5[[#This Row],[잉크]],표4[화-3층])</f>
        <v>0</v>
      </c>
      <c r="AI884" s="131">
        <f>SUMIF(표4[잉크명],표5[[#This Row],[잉크]],표4[화-1층])</f>
        <v>0</v>
      </c>
      <c r="AJ884" s="130">
        <f>SUMIF(표4[잉크명],표5[[#This Row],[잉크]],표4[수])</f>
        <v>0</v>
      </c>
      <c r="AK884" s="131">
        <f>SUMIF(표4[잉크명],표5[[#This Row],[잉크]],표4[수-3층])</f>
        <v>0</v>
      </c>
      <c r="AL884" s="131">
        <f>SUMIF(표4[잉크명],표5[[#This Row],[잉크]],표4[수-1층])</f>
        <v>0</v>
      </c>
      <c r="AM884" s="54">
        <f>SUMIF(표4[잉크명],표5[[#This Row],[잉크]],표4[목])</f>
        <v>0</v>
      </c>
      <c r="AN884" s="131">
        <f>SUMIF(표4[잉크명],표5[[#This Row],[잉크]],표4[목-3층])</f>
        <v>0</v>
      </c>
      <c r="AO884" s="131">
        <f>SUMIF(표4[잉크명],표5[[#This Row],[잉크]],표4[목-1층])</f>
        <v>0</v>
      </c>
      <c r="AP884" s="54">
        <f>SUMIF(표4[잉크명],표5[[#This Row],[잉크]],표4[금])</f>
        <v>0</v>
      </c>
      <c r="AQ884" s="131">
        <f>SUMIF(표4[잉크명],표5[[#This Row],[잉크]],표4[금-3층])</f>
        <v>0</v>
      </c>
      <c r="AR884" s="131">
        <f>SUMIF(표4[잉크명],표5[[#This Row],[잉크]],표4[금-1층])</f>
        <v>0</v>
      </c>
      <c r="AS884" s="54">
        <f>SUMIF(표4[잉크명],표5[[#This Row],[잉크]],표4[토])</f>
        <v>0</v>
      </c>
      <c r="AT884" s="131">
        <f>SUMIF(표4[잉크명],표5[[#This Row],[잉크]],표4[토-3층])</f>
        <v>0</v>
      </c>
      <c r="AU884" s="131">
        <f>SUMIF(표4[잉크명],표5[[#This Row],[잉크]],표4[토-1층])</f>
        <v>0</v>
      </c>
      <c r="AV884" s="54">
        <f>SUMIF(표4[잉크명],표5[[#This Row],[잉크]],표4[일])</f>
        <v>0</v>
      </c>
      <c r="AW884" s="131">
        <f>SUMIF(표4[잉크명],표5[[#This Row],[잉크]],표4[일-3층])</f>
        <v>0</v>
      </c>
      <c r="AX884" s="131">
        <f>SUMIF(표4[잉크명],표5[[#This Row],[잉크]],표4[일-1층])</f>
        <v>0</v>
      </c>
      <c r="AY884" s="54">
        <f>SUMIF(표4[잉크명],표5[[#This Row],[잉크]],표4[차주 월])</f>
        <v>0</v>
      </c>
      <c r="AZ884" s="54">
        <f>SUM(표5[[#This Row],[월]:[차주 월]])</f>
        <v>0</v>
      </c>
    </row>
    <row r="885" spans="2:52" x14ac:dyDescent="0.3">
      <c r="B885" s="176" t="s">
        <v>2902</v>
      </c>
      <c r="C885" s="176"/>
      <c r="D885" s="33" t="s">
        <v>2903</v>
      </c>
      <c r="E885" s="34">
        <f>COUNTIF(사출계획!$E$62:$F$110,표4[[#This Row],[제품명]])</f>
        <v>0</v>
      </c>
      <c r="F885" s="126">
        <f>COUNTIF(사출계획!$E$62:$F$87,표4[[#This Row],[제품명]])</f>
        <v>0</v>
      </c>
      <c r="G885" s="126">
        <f>COUNTIF(사출계획!$E$88:$F$110,표4[[#This Row],[제품명]])</f>
        <v>0</v>
      </c>
      <c r="H885" s="34">
        <f>COUNTIF(사출계획!$G$62:$H$110,표4[[#This Row],[제품명]])</f>
        <v>0</v>
      </c>
      <c r="I885" s="128">
        <f>COUNTIF(사출계획!$G$62:$H$87,표4[[#This Row],[제품명]])</f>
        <v>0</v>
      </c>
      <c r="J885" s="128">
        <f>COUNTIF(사출계획!$G$88:$H$110,표4[[#This Row],[제품명]])</f>
        <v>0</v>
      </c>
      <c r="K885" s="34">
        <f>COUNTIF(사출계획!$I$62:$J$110,표4[[#This Row],[제품명]])</f>
        <v>0</v>
      </c>
      <c r="L885" s="126">
        <f>COUNTIF(사출계획!$I$62:$J$87,표4[[#This Row],[제품명]])</f>
        <v>0</v>
      </c>
      <c r="M885" s="126">
        <f>COUNTIF(사출계획!$I$88:$J$110,표4[[#This Row],[제품명]])</f>
        <v>0</v>
      </c>
      <c r="N885" s="129">
        <f>COUNTIF(사출계획!$K$62:$L$110,표4[[#This Row],[제품명]])</f>
        <v>0</v>
      </c>
      <c r="O885" s="126">
        <f>COUNTIF(사출계획!$K$62:$L$87,표4[[#This Row],[제품명]])</f>
        <v>0</v>
      </c>
      <c r="P885" s="126">
        <f>COUNTIF(사출계획!$K$88:$L$110,표4[[#This Row],[제품명]])</f>
        <v>0</v>
      </c>
      <c r="Q885" s="130">
        <f>COUNTIF(사출계획!$M$62:$N$110,표4[[#This Row],[제품명]])</f>
        <v>0</v>
      </c>
      <c r="R885" s="126">
        <f>COUNTIF(사출계획!$M$62:$N$87,표4[[#This Row],[제품명]])</f>
        <v>0</v>
      </c>
      <c r="S885" s="126">
        <f>COUNTIF(사출계획!$M$88:$N$110,표4[[#This Row],[제품명]])</f>
        <v>0</v>
      </c>
      <c r="T885" s="34">
        <f>COUNTIF(사출계획!$O$62:$P$110,표4[[#This Row],[제품명]])</f>
        <v>0</v>
      </c>
      <c r="U885" s="126">
        <f>COUNTIF(사출계획!$O$62:$P$87,표4[[#This Row],[제품명]])</f>
        <v>0</v>
      </c>
      <c r="V885" s="126">
        <f>COUNTIF(사출계획!$O$88:$P$110,표4[[#This Row],[제품명]])</f>
        <v>0</v>
      </c>
      <c r="W885" s="34">
        <f>COUNTIF(사출계획!$Q$62:$R$110,표4[[#This Row],[제품명]])</f>
        <v>0</v>
      </c>
      <c r="X885" s="126">
        <f>COUNTIF(사출계획!$Q$62:$R$87,표4[[#This Row],[제품명]])</f>
        <v>0</v>
      </c>
      <c r="Y885" s="126">
        <f>COUNTIF(사출계획!$Q$88:$R$110,표4[[#This Row],[제품명]])</f>
        <v>0</v>
      </c>
      <c r="Z885" s="34">
        <f>COUNTIF(사출계획!$S$62:$T$110,표4[[#This Row],[제품명]])</f>
        <v>0</v>
      </c>
      <c r="AA885" s="126"/>
      <c r="AB885" s="126"/>
      <c r="AC885" s="393" t="s">
        <v>3855</v>
      </c>
      <c r="AD885" s="129">
        <f>SUMIF(표4[잉크명],표5[[#This Row],[잉크]],표4[월])</f>
        <v>0</v>
      </c>
      <c r="AE885" s="131">
        <f>SUMIF(표4[잉크명],표5[[#This Row],[잉크]],표4[월-3층])</f>
        <v>0</v>
      </c>
      <c r="AF885" s="131">
        <f>SUMIF(표4[잉크명],표5[[#This Row],[잉크]],표4[월-1층])</f>
        <v>0</v>
      </c>
      <c r="AG885" s="133">
        <f>SUMIF(표4[잉크명],표5[[#This Row],[잉크]],표4[화])</f>
        <v>0</v>
      </c>
      <c r="AH885" s="131">
        <f>SUMIF(표4[잉크명],표5[[#This Row],[잉크]],표4[화-3층])</f>
        <v>0</v>
      </c>
      <c r="AI885" s="131">
        <f>SUMIF(표4[잉크명],표5[[#This Row],[잉크]],표4[화-1층])</f>
        <v>0</v>
      </c>
      <c r="AJ885" s="130">
        <f>SUMIF(표4[잉크명],표5[[#This Row],[잉크]],표4[수])</f>
        <v>0</v>
      </c>
      <c r="AK885" s="131">
        <f>SUMIF(표4[잉크명],표5[[#This Row],[잉크]],표4[수-3층])</f>
        <v>0</v>
      </c>
      <c r="AL885" s="131">
        <f>SUMIF(표4[잉크명],표5[[#This Row],[잉크]],표4[수-1층])</f>
        <v>0</v>
      </c>
      <c r="AM885" s="54">
        <f>SUMIF(표4[잉크명],표5[[#This Row],[잉크]],표4[목])</f>
        <v>0</v>
      </c>
      <c r="AN885" s="131">
        <f>SUMIF(표4[잉크명],표5[[#This Row],[잉크]],표4[목-3층])</f>
        <v>0</v>
      </c>
      <c r="AO885" s="131">
        <f>SUMIF(표4[잉크명],표5[[#This Row],[잉크]],표4[목-1층])</f>
        <v>0</v>
      </c>
      <c r="AP885" s="54">
        <f>SUMIF(표4[잉크명],표5[[#This Row],[잉크]],표4[금])</f>
        <v>0</v>
      </c>
      <c r="AQ885" s="131">
        <f>SUMIF(표4[잉크명],표5[[#This Row],[잉크]],표4[금-3층])</f>
        <v>0</v>
      </c>
      <c r="AR885" s="131">
        <f>SUMIF(표4[잉크명],표5[[#This Row],[잉크]],표4[금-1층])</f>
        <v>0</v>
      </c>
      <c r="AS885" s="54">
        <f>SUMIF(표4[잉크명],표5[[#This Row],[잉크]],표4[토])</f>
        <v>0</v>
      </c>
      <c r="AT885" s="131">
        <f>SUMIF(표4[잉크명],표5[[#This Row],[잉크]],표4[토-3층])</f>
        <v>0</v>
      </c>
      <c r="AU885" s="131">
        <f>SUMIF(표4[잉크명],표5[[#This Row],[잉크]],표4[토-1층])</f>
        <v>0</v>
      </c>
      <c r="AV885" s="54">
        <f>SUMIF(표4[잉크명],표5[[#This Row],[잉크]],표4[일])</f>
        <v>0</v>
      </c>
      <c r="AW885" s="131">
        <f>SUMIF(표4[잉크명],표5[[#This Row],[잉크]],표4[일-3층])</f>
        <v>0</v>
      </c>
      <c r="AX885" s="131">
        <f>SUMIF(표4[잉크명],표5[[#This Row],[잉크]],표4[일-1층])</f>
        <v>0</v>
      </c>
      <c r="AY885" s="54">
        <f>SUMIF(표4[잉크명],표5[[#This Row],[잉크]],표4[차주 월])</f>
        <v>0</v>
      </c>
      <c r="AZ885" s="54">
        <f>SUM(표5[[#This Row],[월]:[차주 월]])</f>
        <v>0</v>
      </c>
    </row>
    <row r="886" spans="2:52" x14ac:dyDescent="0.3">
      <c r="B886" s="176" t="s">
        <v>2902</v>
      </c>
      <c r="C886" s="176"/>
      <c r="D886" s="33" t="s">
        <v>5022</v>
      </c>
      <c r="E886" s="34">
        <f>COUNTIF(사출계획!$E$62:$F$110,표4[[#This Row],[제품명]])</f>
        <v>0</v>
      </c>
      <c r="F886" s="126">
        <f>COUNTIF(사출계획!$E$62:$F$87,표4[[#This Row],[제품명]])</f>
        <v>0</v>
      </c>
      <c r="G886" s="126">
        <f>COUNTIF(사출계획!$E$88:$F$110,표4[[#This Row],[제품명]])</f>
        <v>0</v>
      </c>
      <c r="H886" s="34">
        <f>COUNTIF(사출계획!$G$62:$H$110,표4[[#This Row],[제품명]])</f>
        <v>0</v>
      </c>
      <c r="I886" s="128">
        <f>COUNTIF(사출계획!$G$62:$H$87,표4[[#This Row],[제품명]])</f>
        <v>0</v>
      </c>
      <c r="J886" s="128">
        <f>COUNTIF(사출계획!$G$88:$H$110,표4[[#This Row],[제품명]])</f>
        <v>0</v>
      </c>
      <c r="K886" s="34">
        <f>COUNTIF(사출계획!$I$62:$J$110,표4[[#This Row],[제품명]])</f>
        <v>0</v>
      </c>
      <c r="L886" s="126">
        <f>COUNTIF(사출계획!$I$62:$J$87,표4[[#This Row],[제품명]])</f>
        <v>0</v>
      </c>
      <c r="M886" s="126">
        <f>COUNTIF(사출계획!$I$88:$J$110,표4[[#This Row],[제품명]])</f>
        <v>0</v>
      </c>
      <c r="N886" s="129">
        <f>COUNTIF(사출계획!$K$62:$L$110,표4[[#This Row],[제품명]])</f>
        <v>0</v>
      </c>
      <c r="O886" s="126">
        <f>COUNTIF(사출계획!$K$62:$L$87,표4[[#This Row],[제품명]])</f>
        <v>0</v>
      </c>
      <c r="P886" s="126">
        <f>COUNTIF(사출계획!$K$88:$L$110,표4[[#This Row],[제품명]])</f>
        <v>0</v>
      </c>
      <c r="Q886" s="130">
        <f>COUNTIF(사출계획!$M$62:$N$110,표4[[#This Row],[제품명]])</f>
        <v>0</v>
      </c>
      <c r="R886" s="126">
        <f>COUNTIF(사출계획!$M$62:$N$87,표4[[#This Row],[제품명]])</f>
        <v>0</v>
      </c>
      <c r="S886" s="126">
        <f>COUNTIF(사출계획!$M$88:$N$110,표4[[#This Row],[제품명]])</f>
        <v>0</v>
      </c>
      <c r="T886" s="34">
        <f>COUNTIF(사출계획!$O$62:$P$110,표4[[#This Row],[제품명]])</f>
        <v>0</v>
      </c>
      <c r="U886" s="126">
        <f>COUNTIF(사출계획!$O$62:$P$87,표4[[#This Row],[제품명]])</f>
        <v>0</v>
      </c>
      <c r="V886" s="126">
        <f>COUNTIF(사출계획!$O$88:$P$110,표4[[#This Row],[제품명]])</f>
        <v>0</v>
      </c>
      <c r="W886" s="34">
        <f>COUNTIF(사출계획!$Q$62:$R$110,표4[[#This Row],[제품명]])</f>
        <v>0</v>
      </c>
      <c r="X886" s="126">
        <f>COUNTIF(사출계획!$Q$62:$R$87,표4[[#This Row],[제품명]])</f>
        <v>0</v>
      </c>
      <c r="Y886" s="126">
        <f>COUNTIF(사출계획!$Q$88:$R$110,표4[[#This Row],[제품명]])</f>
        <v>0</v>
      </c>
      <c r="Z886" s="34">
        <f>COUNTIF(사출계획!$S$62:$T$110,표4[[#This Row],[제품명]])</f>
        <v>0</v>
      </c>
      <c r="AA886" s="126"/>
      <c r="AB886" s="126"/>
      <c r="AC886" s="393" t="s">
        <v>3864</v>
      </c>
      <c r="AD886" s="129">
        <f>SUMIF(표4[잉크명],표5[[#This Row],[잉크]],표4[월])</f>
        <v>0</v>
      </c>
      <c r="AE886" s="131">
        <f>SUMIF(표4[잉크명],표5[[#This Row],[잉크]],표4[월-3층])</f>
        <v>0</v>
      </c>
      <c r="AF886" s="131">
        <f>SUMIF(표4[잉크명],표5[[#This Row],[잉크]],표4[월-1층])</f>
        <v>0</v>
      </c>
      <c r="AG886" s="133">
        <f>SUMIF(표4[잉크명],표5[[#This Row],[잉크]],표4[화])</f>
        <v>0</v>
      </c>
      <c r="AH886" s="131">
        <f>SUMIF(표4[잉크명],표5[[#This Row],[잉크]],표4[화-3층])</f>
        <v>0</v>
      </c>
      <c r="AI886" s="131">
        <f>SUMIF(표4[잉크명],표5[[#This Row],[잉크]],표4[화-1층])</f>
        <v>0</v>
      </c>
      <c r="AJ886" s="130">
        <f>SUMIF(표4[잉크명],표5[[#This Row],[잉크]],표4[수])</f>
        <v>0</v>
      </c>
      <c r="AK886" s="131">
        <f>SUMIF(표4[잉크명],표5[[#This Row],[잉크]],표4[수-3층])</f>
        <v>0</v>
      </c>
      <c r="AL886" s="131">
        <f>SUMIF(표4[잉크명],표5[[#This Row],[잉크]],표4[수-1층])</f>
        <v>0</v>
      </c>
      <c r="AM886" s="54">
        <f>SUMIF(표4[잉크명],표5[[#This Row],[잉크]],표4[목])</f>
        <v>0</v>
      </c>
      <c r="AN886" s="131">
        <f>SUMIF(표4[잉크명],표5[[#This Row],[잉크]],표4[목-3층])</f>
        <v>0</v>
      </c>
      <c r="AO886" s="131">
        <f>SUMIF(표4[잉크명],표5[[#This Row],[잉크]],표4[목-1층])</f>
        <v>0</v>
      </c>
      <c r="AP886" s="54">
        <f>SUMIF(표4[잉크명],표5[[#This Row],[잉크]],표4[금])</f>
        <v>0</v>
      </c>
      <c r="AQ886" s="131">
        <f>SUMIF(표4[잉크명],표5[[#This Row],[잉크]],표4[금-3층])</f>
        <v>0</v>
      </c>
      <c r="AR886" s="131">
        <f>SUMIF(표4[잉크명],표5[[#This Row],[잉크]],표4[금-1층])</f>
        <v>0</v>
      </c>
      <c r="AS886" s="54">
        <f>SUMIF(표4[잉크명],표5[[#This Row],[잉크]],표4[토])</f>
        <v>0</v>
      </c>
      <c r="AT886" s="131">
        <f>SUMIF(표4[잉크명],표5[[#This Row],[잉크]],표4[토-3층])</f>
        <v>0</v>
      </c>
      <c r="AU886" s="131">
        <f>SUMIF(표4[잉크명],표5[[#This Row],[잉크]],표4[토-1층])</f>
        <v>0</v>
      </c>
      <c r="AV886" s="54">
        <f>SUMIF(표4[잉크명],표5[[#This Row],[잉크]],표4[일])</f>
        <v>0</v>
      </c>
      <c r="AW886" s="131">
        <f>SUMIF(표4[잉크명],표5[[#This Row],[잉크]],표4[일-3층])</f>
        <v>0</v>
      </c>
      <c r="AX886" s="131">
        <f>SUMIF(표4[잉크명],표5[[#This Row],[잉크]],표4[일-1층])</f>
        <v>0</v>
      </c>
      <c r="AY886" s="54">
        <f>SUMIF(표4[잉크명],표5[[#This Row],[잉크]],표4[차주 월])</f>
        <v>0</v>
      </c>
      <c r="AZ886" s="54">
        <f>SUM(표5[[#This Row],[월]:[차주 월]])</f>
        <v>0</v>
      </c>
    </row>
    <row r="887" spans="2:52" x14ac:dyDescent="0.3">
      <c r="B887" s="177" t="s">
        <v>2902</v>
      </c>
      <c r="C887" s="177"/>
      <c r="D887" s="311" t="s">
        <v>2905</v>
      </c>
      <c r="E887" s="54">
        <f>COUNTIF(사출계획!$E$62:$F$110,표4[[#This Row],[제품명]])</f>
        <v>0</v>
      </c>
      <c r="F887" s="131">
        <f>COUNTIF(사출계획!$E$62:$F$87,표4[[#This Row],[제품명]])</f>
        <v>0</v>
      </c>
      <c r="G887" s="131">
        <f>COUNTIF(사출계획!$E$88:$F$110,표4[[#This Row],[제품명]])</f>
        <v>0</v>
      </c>
      <c r="H887" s="54">
        <f>COUNTIF(사출계획!$G$62:$H$110,표4[[#This Row],[제품명]])</f>
        <v>0</v>
      </c>
      <c r="I887" s="132">
        <f>COUNTIF(사출계획!$G$62:$H$87,표4[[#This Row],[제품명]])</f>
        <v>0</v>
      </c>
      <c r="J887" s="132">
        <f>COUNTIF(사출계획!$G$88:$H$110,표4[[#This Row],[제품명]])</f>
        <v>0</v>
      </c>
      <c r="K887" s="54">
        <f>COUNTIF(사출계획!$I$62:$J$110,표4[[#This Row],[제품명]])</f>
        <v>0</v>
      </c>
      <c r="L887" s="131">
        <f>COUNTIF(사출계획!$I$62:$J$87,표4[[#This Row],[제품명]])</f>
        <v>0</v>
      </c>
      <c r="M887" s="131">
        <f>COUNTIF(사출계획!$I$88:$J$110,표4[[#This Row],[제품명]])</f>
        <v>0</v>
      </c>
      <c r="N887" s="129">
        <f>COUNTIF(사출계획!$K$62:$L$110,표4[[#This Row],[제품명]])</f>
        <v>0</v>
      </c>
      <c r="O887" s="131">
        <f>COUNTIF(사출계획!$K$62:$L$87,표4[[#This Row],[제품명]])</f>
        <v>0</v>
      </c>
      <c r="P887" s="131">
        <f>COUNTIF(사출계획!$K$88:$L$110,표4[[#This Row],[제품명]])</f>
        <v>0</v>
      </c>
      <c r="Q887" s="130">
        <f>COUNTIF(사출계획!$M$62:$N$110,표4[[#This Row],[제품명]])</f>
        <v>0</v>
      </c>
      <c r="R887" s="131">
        <f>COUNTIF(사출계획!$M$62:$N$87,표4[[#This Row],[제품명]])</f>
        <v>0</v>
      </c>
      <c r="S887" s="131">
        <f>COUNTIF(사출계획!$M$88:$N$110,표4[[#This Row],[제품명]])</f>
        <v>0</v>
      </c>
      <c r="T887" s="54">
        <f>COUNTIF(사출계획!$O$62:$P$110,표4[[#This Row],[제품명]])</f>
        <v>0</v>
      </c>
      <c r="U887" s="131">
        <f>COUNTIF(사출계획!$O$62:$P$87,표4[[#This Row],[제품명]])</f>
        <v>0</v>
      </c>
      <c r="V887" s="131">
        <f>COUNTIF(사출계획!$O$88:$P$110,표4[[#This Row],[제품명]])</f>
        <v>0</v>
      </c>
      <c r="W887" s="54">
        <f>COUNTIF(사출계획!$Q$62:$R$110,표4[[#This Row],[제품명]])</f>
        <v>0</v>
      </c>
      <c r="X887" s="131">
        <f>COUNTIF(사출계획!$Q$62:$R$87,표4[[#This Row],[제품명]])</f>
        <v>0</v>
      </c>
      <c r="Y887" s="131">
        <f>COUNTIF(사출계획!$Q$88:$R$110,표4[[#This Row],[제품명]])</f>
        <v>0</v>
      </c>
      <c r="Z887" s="54">
        <f>COUNTIF(사출계획!$S$62:$T$110,표4[[#This Row],[제품명]])</f>
        <v>0</v>
      </c>
      <c r="AA887" s="131"/>
      <c r="AB887" s="126"/>
      <c r="AC887" s="393" t="s">
        <v>3865</v>
      </c>
      <c r="AD887" s="129">
        <f>SUMIF(표4[잉크명],표5[[#This Row],[잉크]],표4[월])</f>
        <v>0</v>
      </c>
      <c r="AE887" s="131">
        <f>SUMIF(표4[잉크명],표5[[#This Row],[잉크]],표4[월-3층])</f>
        <v>0</v>
      </c>
      <c r="AF887" s="131">
        <f>SUMIF(표4[잉크명],표5[[#This Row],[잉크]],표4[월-1층])</f>
        <v>0</v>
      </c>
      <c r="AG887" s="133">
        <f>SUMIF(표4[잉크명],표5[[#This Row],[잉크]],표4[화])</f>
        <v>0</v>
      </c>
      <c r="AH887" s="131">
        <f>SUMIF(표4[잉크명],표5[[#This Row],[잉크]],표4[화-3층])</f>
        <v>0</v>
      </c>
      <c r="AI887" s="131">
        <f>SUMIF(표4[잉크명],표5[[#This Row],[잉크]],표4[화-1층])</f>
        <v>0</v>
      </c>
      <c r="AJ887" s="130">
        <f>SUMIF(표4[잉크명],표5[[#This Row],[잉크]],표4[수])</f>
        <v>0</v>
      </c>
      <c r="AK887" s="131">
        <f>SUMIF(표4[잉크명],표5[[#This Row],[잉크]],표4[수-3층])</f>
        <v>0</v>
      </c>
      <c r="AL887" s="131">
        <f>SUMIF(표4[잉크명],표5[[#This Row],[잉크]],표4[수-1층])</f>
        <v>0</v>
      </c>
      <c r="AM887" s="54">
        <f>SUMIF(표4[잉크명],표5[[#This Row],[잉크]],표4[목])</f>
        <v>0</v>
      </c>
      <c r="AN887" s="131">
        <f>SUMIF(표4[잉크명],표5[[#This Row],[잉크]],표4[목-3층])</f>
        <v>0</v>
      </c>
      <c r="AO887" s="131">
        <f>SUMIF(표4[잉크명],표5[[#This Row],[잉크]],표4[목-1층])</f>
        <v>0</v>
      </c>
      <c r="AP887" s="54">
        <f>SUMIF(표4[잉크명],표5[[#This Row],[잉크]],표4[금])</f>
        <v>0</v>
      </c>
      <c r="AQ887" s="131">
        <f>SUMIF(표4[잉크명],표5[[#This Row],[잉크]],표4[금-3층])</f>
        <v>0</v>
      </c>
      <c r="AR887" s="131">
        <f>SUMIF(표4[잉크명],표5[[#This Row],[잉크]],표4[금-1층])</f>
        <v>0</v>
      </c>
      <c r="AS887" s="54">
        <f>SUMIF(표4[잉크명],표5[[#This Row],[잉크]],표4[토])</f>
        <v>0</v>
      </c>
      <c r="AT887" s="131">
        <f>SUMIF(표4[잉크명],표5[[#This Row],[잉크]],표4[토-3층])</f>
        <v>0</v>
      </c>
      <c r="AU887" s="131">
        <f>SUMIF(표4[잉크명],표5[[#This Row],[잉크]],표4[토-1층])</f>
        <v>0</v>
      </c>
      <c r="AV887" s="54">
        <f>SUMIF(표4[잉크명],표5[[#This Row],[잉크]],표4[일])</f>
        <v>0</v>
      </c>
      <c r="AW887" s="131">
        <f>SUMIF(표4[잉크명],표5[[#This Row],[잉크]],표4[일-3층])</f>
        <v>0</v>
      </c>
      <c r="AX887" s="131">
        <f>SUMIF(표4[잉크명],표5[[#This Row],[잉크]],표4[일-1층])</f>
        <v>0</v>
      </c>
      <c r="AY887" s="54">
        <f>SUMIF(표4[잉크명],표5[[#This Row],[잉크]],표4[차주 월])</f>
        <v>0</v>
      </c>
      <c r="AZ887" s="54">
        <f>SUM(표5[[#This Row],[월]:[차주 월]])</f>
        <v>0</v>
      </c>
    </row>
    <row r="888" spans="2:52" x14ac:dyDescent="0.3">
      <c r="B888" s="312" t="s">
        <v>2911</v>
      </c>
      <c r="C888" s="302"/>
      <c r="D888" s="312" t="s">
        <v>2923</v>
      </c>
      <c r="E888" s="34">
        <f>COUNTIF(사출계획!$E$62:$F$110,표4[[#This Row],[제품명]])</f>
        <v>0</v>
      </c>
      <c r="F888" s="126">
        <f>COUNTIF(사출계획!$E$62:$F$87,표4[[#This Row],[제품명]])</f>
        <v>0</v>
      </c>
      <c r="G888" s="126">
        <f>COUNTIF(사출계획!$E$88:$F$110,표4[[#This Row],[제품명]])</f>
        <v>0</v>
      </c>
      <c r="H888" s="34">
        <f>COUNTIF(사출계획!$G$62:$H$110,표4[[#This Row],[제품명]])</f>
        <v>0</v>
      </c>
      <c r="I888" s="128">
        <f>COUNTIF(사출계획!$G$62:$H$87,표4[[#This Row],[제품명]])</f>
        <v>0</v>
      </c>
      <c r="J888" s="128">
        <f>COUNTIF(사출계획!$G$88:$H$110,표4[[#This Row],[제품명]])</f>
        <v>0</v>
      </c>
      <c r="K888" s="34">
        <f>COUNTIF(사출계획!$I$62:$J$110,표4[[#This Row],[제품명]])</f>
        <v>0</v>
      </c>
      <c r="L888" s="126">
        <f>COUNTIF(사출계획!$I$62:$J$87,표4[[#This Row],[제품명]])</f>
        <v>0</v>
      </c>
      <c r="M888" s="126">
        <f>COUNTIF(사출계획!$I$88:$J$110,표4[[#This Row],[제품명]])</f>
        <v>0</v>
      </c>
      <c r="N888" s="129">
        <f>COUNTIF(사출계획!$K$62:$L$110,표4[[#This Row],[제품명]])</f>
        <v>0</v>
      </c>
      <c r="O888" s="126">
        <f>COUNTIF(사출계획!$K$62:$L$87,표4[[#This Row],[제품명]])</f>
        <v>0</v>
      </c>
      <c r="P888" s="126">
        <f>COUNTIF(사출계획!$K$88:$L$110,표4[[#This Row],[제품명]])</f>
        <v>0</v>
      </c>
      <c r="Q888" s="130">
        <f>COUNTIF(사출계획!$M$62:$N$110,표4[[#This Row],[제품명]])</f>
        <v>0</v>
      </c>
      <c r="R888" s="126">
        <f>COUNTIF(사출계획!$M$62:$N$87,표4[[#This Row],[제품명]])</f>
        <v>0</v>
      </c>
      <c r="S888" s="126">
        <f>COUNTIF(사출계획!$M$88:$N$110,표4[[#This Row],[제품명]])</f>
        <v>0</v>
      </c>
      <c r="T888" s="34">
        <f>COUNTIF(사출계획!$O$62:$P$110,표4[[#This Row],[제품명]])</f>
        <v>0</v>
      </c>
      <c r="U888" s="126">
        <f>COUNTIF(사출계획!$O$62:$P$87,표4[[#This Row],[제품명]])</f>
        <v>0</v>
      </c>
      <c r="V888" s="126">
        <f>COUNTIF(사출계획!$O$88:$P$110,표4[[#This Row],[제품명]])</f>
        <v>0</v>
      </c>
      <c r="W888" s="34">
        <f>COUNTIF(사출계획!$Q$62:$R$110,표4[[#This Row],[제품명]])</f>
        <v>0</v>
      </c>
      <c r="X888" s="126">
        <f>COUNTIF(사출계획!$Q$62:$R$87,표4[[#This Row],[제품명]])</f>
        <v>0</v>
      </c>
      <c r="Y888" s="126">
        <f>COUNTIF(사출계획!$Q$88:$R$110,표4[[#This Row],[제품명]])</f>
        <v>0</v>
      </c>
      <c r="Z888" s="34">
        <f>COUNTIF(사출계획!$S$62:$T$110,표4[[#This Row],[제품명]])</f>
        <v>0</v>
      </c>
      <c r="AA888" s="126"/>
      <c r="AB888" s="126"/>
      <c r="AC888" s="394" t="s">
        <v>3875</v>
      </c>
      <c r="AD888" s="129">
        <f>SUMIF(표4[잉크명],표5[[#This Row],[잉크]],표4[월])</f>
        <v>0</v>
      </c>
      <c r="AE888" s="131">
        <f>SUMIF(표4[잉크명],표5[[#This Row],[잉크]],표4[월-3층])</f>
        <v>0</v>
      </c>
      <c r="AF888" s="131">
        <f>SUMIF(표4[잉크명],표5[[#This Row],[잉크]],표4[월-1층])</f>
        <v>0</v>
      </c>
      <c r="AG888" s="133">
        <f>SUMIF(표4[잉크명],표5[[#This Row],[잉크]],표4[화])</f>
        <v>0</v>
      </c>
      <c r="AH888" s="131">
        <f>SUMIF(표4[잉크명],표5[[#This Row],[잉크]],표4[화-3층])</f>
        <v>0</v>
      </c>
      <c r="AI888" s="131">
        <f>SUMIF(표4[잉크명],표5[[#This Row],[잉크]],표4[화-1층])</f>
        <v>0</v>
      </c>
      <c r="AJ888" s="130">
        <f>SUMIF(표4[잉크명],표5[[#This Row],[잉크]],표4[수])</f>
        <v>0</v>
      </c>
      <c r="AK888" s="131">
        <f>SUMIF(표4[잉크명],표5[[#This Row],[잉크]],표4[수-3층])</f>
        <v>0</v>
      </c>
      <c r="AL888" s="131">
        <f>SUMIF(표4[잉크명],표5[[#This Row],[잉크]],표4[수-1층])</f>
        <v>0</v>
      </c>
      <c r="AM888" s="54">
        <f>SUMIF(표4[잉크명],표5[[#This Row],[잉크]],표4[목])</f>
        <v>0</v>
      </c>
      <c r="AN888" s="131">
        <f>SUMIF(표4[잉크명],표5[[#This Row],[잉크]],표4[목-3층])</f>
        <v>0</v>
      </c>
      <c r="AO888" s="131">
        <f>SUMIF(표4[잉크명],표5[[#This Row],[잉크]],표4[목-1층])</f>
        <v>0</v>
      </c>
      <c r="AP888" s="54">
        <f>SUMIF(표4[잉크명],표5[[#This Row],[잉크]],표4[금])</f>
        <v>0</v>
      </c>
      <c r="AQ888" s="131">
        <f>SUMIF(표4[잉크명],표5[[#This Row],[잉크]],표4[금-3층])</f>
        <v>0</v>
      </c>
      <c r="AR888" s="131">
        <f>SUMIF(표4[잉크명],표5[[#This Row],[잉크]],표4[금-1층])</f>
        <v>0</v>
      </c>
      <c r="AS888" s="54">
        <f>SUMIF(표4[잉크명],표5[[#This Row],[잉크]],표4[토])</f>
        <v>0</v>
      </c>
      <c r="AT888" s="131">
        <f>SUMIF(표4[잉크명],표5[[#This Row],[잉크]],표4[토-3층])</f>
        <v>0</v>
      </c>
      <c r="AU888" s="131">
        <f>SUMIF(표4[잉크명],표5[[#This Row],[잉크]],표4[토-1층])</f>
        <v>0</v>
      </c>
      <c r="AV888" s="54">
        <f>SUMIF(표4[잉크명],표5[[#This Row],[잉크]],표4[일])</f>
        <v>0</v>
      </c>
      <c r="AW888" s="131">
        <f>SUMIF(표4[잉크명],표5[[#This Row],[잉크]],표4[일-3층])</f>
        <v>0</v>
      </c>
      <c r="AX888" s="131">
        <f>SUMIF(표4[잉크명],표5[[#This Row],[잉크]],표4[일-1층])</f>
        <v>0</v>
      </c>
      <c r="AY888" s="54">
        <f>SUMIF(표4[잉크명],표5[[#This Row],[잉크]],표4[차주 월])</f>
        <v>0</v>
      </c>
      <c r="AZ888" s="54">
        <f>SUM(표5[[#This Row],[월]:[차주 월]])</f>
        <v>0</v>
      </c>
    </row>
    <row r="889" spans="2:52" x14ac:dyDescent="0.3">
      <c r="B889" s="312" t="s">
        <v>2912</v>
      </c>
      <c r="C889" s="302"/>
      <c r="D889" s="312" t="s">
        <v>2924</v>
      </c>
      <c r="E889" s="34">
        <f>COUNTIF(사출계획!$E$62:$F$110,표4[[#This Row],[제품명]])</f>
        <v>0</v>
      </c>
      <c r="F889" s="126">
        <f>COUNTIF(사출계획!$E$62:$F$87,표4[[#This Row],[제품명]])</f>
        <v>0</v>
      </c>
      <c r="G889" s="126">
        <f>COUNTIF(사출계획!$E$88:$F$110,표4[[#This Row],[제품명]])</f>
        <v>0</v>
      </c>
      <c r="H889" s="34">
        <f>COUNTIF(사출계획!$G$62:$H$110,표4[[#This Row],[제품명]])</f>
        <v>0</v>
      </c>
      <c r="I889" s="128">
        <f>COUNTIF(사출계획!$G$62:$H$87,표4[[#This Row],[제품명]])</f>
        <v>0</v>
      </c>
      <c r="J889" s="128">
        <f>COUNTIF(사출계획!$G$88:$H$110,표4[[#This Row],[제품명]])</f>
        <v>0</v>
      </c>
      <c r="K889" s="34">
        <f>COUNTIF(사출계획!$I$62:$J$110,표4[[#This Row],[제품명]])</f>
        <v>0</v>
      </c>
      <c r="L889" s="126">
        <f>COUNTIF(사출계획!$I$62:$J$87,표4[[#This Row],[제품명]])</f>
        <v>0</v>
      </c>
      <c r="M889" s="126">
        <f>COUNTIF(사출계획!$I$88:$J$110,표4[[#This Row],[제품명]])</f>
        <v>0</v>
      </c>
      <c r="N889" s="129">
        <f>COUNTIF(사출계획!$K$62:$L$110,표4[[#This Row],[제품명]])</f>
        <v>0</v>
      </c>
      <c r="O889" s="126">
        <f>COUNTIF(사출계획!$K$62:$L$87,표4[[#This Row],[제품명]])</f>
        <v>0</v>
      </c>
      <c r="P889" s="126">
        <f>COUNTIF(사출계획!$K$88:$L$110,표4[[#This Row],[제품명]])</f>
        <v>0</v>
      </c>
      <c r="Q889" s="130">
        <f>COUNTIF(사출계획!$M$62:$N$110,표4[[#This Row],[제품명]])</f>
        <v>0</v>
      </c>
      <c r="R889" s="126">
        <f>COUNTIF(사출계획!$M$62:$N$87,표4[[#This Row],[제품명]])</f>
        <v>0</v>
      </c>
      <c r="S889" s="126">
        <f>COUNTIF(사출계획!$M$88:$N$110,표4[[#This Row],[제품명]])</f>
        <v>0</v>
      </c>
      <c r="T889" s="34">
        <f>COUNTIF(사출계획!$O$62:$P$110,표4[[#This Row],[제품명]])</f>
        <v>0</v>
      </c>
      <c r="U889" s="126">
        <f>COUNTIF(사출계획!$O$62:$P$87,표4[[#This Row],[제품명]])</f>
        <v>0</v>
      </c>
      <c r="V889" s="126">
        <f>COUNTIF(사출계획!$O$88:$P$110,표4[[#This Row],[제품명]])</f>
        <v>0</v>
      </c>
      <c r="W889" s="34">
        <f>COUNTIF(사출계획!$Q$62:$R$110,표4[[#This Row],[제품명]])</f>
        <v>0</v>
      </c>
      <c r="X889" s="126">
        <f>COUNTIF(사출계획!$Q$62:$R$87,표4[[#This Row],[제품명]])</f>
        <v>0</v>
      </c>
      <c r="Y889" s="126">
        <f>COUNTIF(사출계획!$Q$88:$R$110,표4[[#This Row],[제품명]])</f>
        <v>0</v>
      </c>
      <c r="Z889" s="34">
        <f>COUNTIF(사출계획!$S$62:$T$110,표4[[#This Row],[제품명]])</f>
        <v>0</v>
      </c>
      <c r="AA889" s="126"/>
      <c r="AB889" s="126"/>
      <c r="AC889" s="394" t="s">
        <v>3876</v>
      </c>
      <c r="AD889" s="129">
        <f>SUMIF(표4[잉크명],표5[[#This Row],[잉크]],표4[월])</f>
        <v>0</v>
      </c>
      <c r="AE889" s="131">
        <f>SUMIF(표4[잉크명],표5[[#This Row],[잉크]],표4[월-3층])</f>
        <v>0</v>
      </c>
      <c r="AF889" s="131">
        <f>SUMIF(표4[잉크명],표5[[#This Row],[잉크]],표4[월-1층])</f>
        <v>0</v>
      </c>
      <c r="AG889" s="133">
        <f>SUMIF(표4[잉크명],표5[[#This Row],[잉크]],표4[화])</f>
        <v>0</v>
      </c>
      <c r="AH889" s="131">
        <f>SUMIF(표4[잉크명],표5[[#This Row],[잉크]],표4[화-3층])</f>
        <v>0</v>
      </c>
      <c r="AI889" s="131">
        <f>SUMIF(표4[잉크명],표5[[#This Row],[잉크]],표4[화-1층])</f>
        <v>0</v>
      </c>
      <c r="AJ889" s="130">
        <f>SUMIF(표4[잉크명],표5[[#This Row],[잉크]],표4[수])</f>
        <v>0</v>
      </c>
      <c r="AK889" s="131">
        <f>SUMIF(표4[잉크명],표5[[#This Row],[잉크]],표4[수-3층])</f>
        <v>0</v>
      </c>
      <c r="AL889" s="131">
        <f>SUMIF(표4[잉크명],표5[[#This Row],[잉크]],표4[수-1층])</f>
        <v>0</v>
      </c>
      <c r="AM889" s="54">
        <f>SUMIF(표4[잉크명],표5[[#This Row],[잉크]],표4[목])</f>
        <v>0</v>
      </c>
      <c r="AN889" s="131">
        <f>SUMIF(표4[잉크명],표5[[#This Row],[잉크]],표4[목-3층])</f>
        <v>0</v>
      </c>
      <c r="AO889" s="131">
        <f>SUMIF(표4[잉크명],표5[[#This Row],[잉크]],표4[목-1층])</f>
        <v>0</v>
      </c>
      <c r="AP889" s="54">
        <f>SUMIF(표4[잉크명],표5[[#This Row],[잉크]],표4[금])</f>
        <v>0</v>
      </c>
      <c r="AQ889" s="131">
        <f>SUMIF(표4[잉크명],표5[[#This Row],[잉크]],표4[금-3층])</f>
        <v>0</v>
      </c>
      <c r="AR889" s="131">
        <f>SUMIF(표4[잉크명],표5[[#This Row],[잉크]],표4[금-1층])</f>
        <v>0</v>
      </c>
      <c r="AS889" s="54">
        <f>SUMIF(표4[잉크명],표5[[#This Row],[잉크]],표4[토])</f>
        <v>0</v>
      </c>
      <c r="AT889" s="131">
        <f>SUMIF(표4[잉크명],표5[[#This Row],[잉크]],표4[토-3층])</f>
        <v>0</v>
      </c>
      <c r="AU889" s="131">
        <f>SUMIF(표4[잉크명],표5[[#This Row],[잉크]],표4[토-1층])</f>
        <v>0</v>
      </c>
      <c r="AV889" s="54">
        <f>SUMIF(표4[잉크명],표5[[#This Row],[잉크]],표4[일])</f>
        <v>0</v>
      </c>
      <c r="AW889" s="131">
        <f>SUMIF(표4[잉크명],표5[[#This Row],[잉크]],표4[일-3층])</f>
        <v>0</v>
      </c>
      <c r="AX889" s="131">
        <f>SUMIF(표4[잉크명],표5[[#This Row],[잉크]],표4[일-1층])</f>
        <v>0</v>
      </c>
      <c r="AY889" s="54">
        <f>SUMIF(표4[잉크명],표5[[#This Row],[잉크]],표4[차주 월])</f>
        <v>0</v>
      </c>
      <c r="AZ889" s="54">
        <f>SUM(표5[[#This Row],[월]:[차주 월]])</f>
        <v>0</v>
      </c>
    </row>
    <row r="890" spans="2:52" x14ac:dyDescent="0.3">
      <c r="B890" s="312" t="s">
        <v>2913</v>
      </c>
      <c r="C890" s="302"/>
      <c r="D890" s="312" t="s">
        <v>2925</v>
      </c>
      <c r="E890" s="34">
        <f>COUNTIF(사출계획!$E$62:$F$110,표4[[#This Row],[제품명]])</f>
        <v>0</v>
      </c>
      <c r="F890" s="126">
        <f>COUNTIF(사출계획!$E$62:$F$87,표4[[#This Row],[제품명]])</f>
        <v>0</v>
      </c>
      <c r="G890" s="126">
        <f>COUNTIF(사출계획!$E$88:$F$110,표4[[#This Row],[제품명]])</f>
        <v>0</v>
      </c>
      <c r="H890" s="34">
        <f>COUNTIF(사출계획!$G$62:$H$110,표4[[#This Row],[제품명]])</f>
        <v>0</v>
      </c>
      <c r="I890" s="128">
        <f>COUNTIF(사출계획!$G$62:$H$87,표4[[#This Row],[제품명]])</f>
        <v>0</v>
      </c>
      <c r="J890" s="128">
        <f>COUNTIF(사출계획!$G$88:$H$110,표4[[#This Row],[제품명]])</f>
        <v>0</v>
      </c>
      <c r="K890" s="34">
        <f>COUNTIF(사출계획!$I$62:$J$110,표4[[#This Row],[제품명]])</f>
        <v>0</v>
      </c>
      <c r="L890" s="126">
        <f>COUNTIF(사출계획!$I$62:$J$87,표4[[#This Row],[제품명]])</f>
        <v>0</v>
      </c>
      <c r="M890" s="126">
        <f>COUNTIF(사출계획!$I$88:$J$110,표4[[#This Row],[제품명]])</f>
        <v>0</v>
      </c>
      <c r="N890" s="129">
        <f>COUNTIF(사출계획!$K$62:$L$110,표4[[#This Row],[제품명]])</f>
        <v>0</v>
      </c>
      <c r="O890" s="126">
        <f>COUNTIF(사출계획!$K$62:$L$87,표4[[#This Row],[제품명]])</f>
        <v>0</v>
      </c>
      <c r="P890" s="126">
        <f>COUNTIF(사출계획!$K$88:$L$110,표4[[#This Row],[제품명]])</f>
        <v>0</v>
      </c>
      <c r="Q890" s="130">
        <f>COUNTIF(사출계획!$M$62:$N$110,표4[[#This Row],[제품명]])</f>
        <v>0</v>
      </c>
      <c r="R890" s="126">
        <f>COUNTIF(사출계획!$M$62:$N$87,표4[[#This Row],[제품명]])</f>
        <v>0</v>
      </c>
      <c r="S890" s="126">
        <f>COUNTIF(사출계획!$M$88:$N$110,표4[[#This Row],[제품명]])</f>
        <v>0</v>
      </c>
      <c r="T890" s="34">
        <f>COUNTIF(사출계획!$O$62:$P$110,표4[[#This Row],[제품명]])</f>
        <v>0</v>
      </c>
      <c r="U890" s="126">
        <f>COUNTIF(사출계획!$O$62:$P$87,표4[[#This Row],[제품명]])</f>
        <v>0</v>
      </c>
      <c r="V890" s="126">
        <f>COUNTIF(사출계획!$O$88:$P$110,표4[[#This Row],[제품명]])</f>
        <v>0</v>
      </c>
      <c r="W890" s="34">
        <f>COUNTIF(사출계획!$Q$62:$R$110,표4[[#This Row],[제품명]])</f>
        <v>0</v>
      </c>
      <c r="X890" s="126">
        <f>COUNTIF(사출계획!$Q$62:$R$87,표4[[#This Row],[제품명]])</f>
        <v>0</v>
      </c>
      <c r="Y890" s="126">
        <f>COUNTIF(사출계획!$Q$88:$R$110,표4[[#This Row],[제품명]])</f>
        <v>0</v>
      </c>
      <c r="Z890" s="34">
        <f>COUNTIF(사출계획!$S$62:$T$110,표4[[#This Row],[제품명]])</f>
        <v>0</v>
      </c>
      <c r="AA890" s="126"/>
      <c r="AB890" s="126"/>
      <c r="AC890" s="394" t="s">
        <v>3877</v>
      </c>
      <c r="AD890" s="129">
        <f>SUMIF(표4[잉크명],표5[[#This Row],[잉크]],표4[월])</f>
        <v>0</v>
      </c>
      <c r="AE890" s="131">
        <f>SUMIF(표4[잉크명],표5[[#This Row],[잉크]],표4[월-3층])</f>
        <v>0</v>
      </c>
      <c r="AF890" s="131">
        <f>SUMIF(표4[잉크명],표5[[#This Row],[잉크]],표4[월-1층])</f>
        <v>0</v>
      </c>
      <c r="AG890" s="133">
        <f>SUMIF(표4[잉크명],표5[[#This Row],[잉크]],표4[화])</f>
        <v>0</v>
      </c>
      <c r="AH890" s="131">
        <f>SUMIF(표4[잉크명],표5[[#This Row],[잉크]],표4[화-3층])</f>
        <v>0</v>
      </c>
      <c r="AI890" s="131">
        <f>SUMIF(표4[잉크명],표5[[#This Row],[잉크]],표4[화-1층])</f>
        <v>0</v>
      </c>
      <c r="AJ890" s="130">
        <f>SUMIF(표4[잉크명],표5[[#This Row],[잉크]],표4[수])</f>
        <v>0</v>
      </c>
      <c r="AK890" s="131">
        <f>SUMIF(표4[잉크명],표5[[#This Row],[잉크]],표4[수-3층])</f>
        <v>0</v>
      </c>
      <c r="AL890" s="131">
        <f>SUMIF(표4[잉크명],표5[[#This Row],[잉크]],표4[수-1층])</f>
        <v>0</v>
      </c>
      <c r="AM890" s="54">
        <f>SUMIF(표4[잉크명],표5[[#This Row],[잉크]],표4[목])</f>
        <v>0</v>
      </c>
      <c r="AN890" s="131">
        <f>SUMIF(표4[잉크명],표5[[#This Row],[잉크]],표4[목-3층])</f>
        <v>0</v>
      </c>
      <c r="AO890" s="131">
        <f>SUMIF(표4[잉크명],표5[[#This Row],[잉크]],표4[목-1층])</f>
        <v>0</v>
      </c>
      <c r="AP890" s="54">
        <f>SUMIF(표4[잉크명],표5[[#This Row],[잉크]],표4[금])</f>
        <v>0</v>
      </c>
      <c r="AQ890" s="131">
        <f>SUMIF(표4[잉크명],표5[[#This Row],[잉크]],표4[금-3층])</f>
        <v>0</v>
      </c>
      <c r="AR890" s="131">
        <f>SUMIF(표4[잉크명],표5[[#This Row],[잉크]],표4[금-1층])</f>
        <v>0</v>
      </c>
      <c r="AS890" s="54">
        <f>SUMIF(표4[잉크명],표5[[#This Row],[잉크]],표4[토])</f>
        <v>0</v>
      </c>
      <c r="AT890" s="131">
        <f>SUMIF(표4[잉크명],표5[[#This Row],[잉크]],표4[토-3층])</f>
        <v>0</v>
      </c>
      <c r="AU890" s="131">
        <f>SUMIF(표4[잉크명],표5[[#This Row],[잉크]],표4[토-1층])</f>
        <v>0</v>
      </c>
      <c r="AV890" s="54">
        <f>SUMIF(표4[잉크명],표5[[#This Row],[잉크]],표4[일])</f>
        <v>0</v>
      </c>
      <c r="AW890" s="131">
        <f>SUMIF(표4[잉크명],표5[[#This Row],[잉크]],표4[일-3층])</f>
        <v>0</v>
      </c>
      <c r="AX890" s="131">
        <f>SUMIF(표4[잉크명],표5[[#This Row],[잉크]],표4[일-1층])</f>
        <v>0</v>
      </c>
      <c r="AY890" s="54">
        <f>SUMIF(표4[잉크명],표5[[#This Row],[잉크]],표4[차주 월])</f>
        <v>0</v>
      </c>
      <c r="AZ890" s="54">
        <f>SUM(표5[[#This Row],[월]:[차주 월]])</f>
        <v>0</v>
      </c>
    </row>
    <row r="891" spans="2:52" x14ac:dyDescent="0.3">
      <c r="B891" s="312" t="s">
        <v>2914</v>
      </c>
      <c r="C891" s="302"/>
      <c r="D891" s="312" t="s">
        <v>2926</v>
      </c>
      <c r="E891" s="34">
        <f>COUNTIF(사출계획!$E$62:$F$110,표4[[#This Row],[제품명]])</f>
        <v>0</v>
      </c>
      <c r="F891" s="126">
        <f>COUNTIF(사출계획!$E$62:$F$87,표4[[#This Row],[제품명]])</f>
        <v>0</v>
      </c>
      <c r="G891" s="126">
        <f>COUNTIF(사출계획!$E$88:$F$110,표4[[#This Row],[제품명]])</f>
        <v>0</v>
      </c>
      <c r="H891" s="34">
        <f>COUNTIF(사출계획!$G$62:$H$110,표4[[#This Row],[제품명]])</f>
        <v>0</v>
      </c>
      <c r="I891" s="128">
        <f>COUNTIF(사출계획!$G$62:$H$87,표4[[#This Row],[제품명]])</f>
        <v>0</v>
      </c>
      <c r="J891" s="128">
        <f>COUNTIF(사출계획!$G$88:$H$110,표4[[#This Row],[제품명]])</f>
        <v>0</v>
      </c>
      <c r="K891" s="34">
        <f>COUNTIF(사출계획!$I$62:$J$110,표4[[#This Row],[제품명]])</f>
        <v>0</v>
      </c>
      <c r="L891" s="126">
        <f>COUNTIF(사출계획!$I$62:$J$87,표4[[#This Row],[제품명]])</f>
        <v>0</v>
      </c>
      <c r="M891" s="126">
        <f>COUNTIF(사출계획!$I$88:$J$110,표4[[#This Row],[제품명]])</f>
        <v>0</v>
      </c>
      <c r="N891" s="129">
        <f>COUNTIF(사출계획!$K$62:$L$110,표4[[#This Row],[제품명]])</f>
        <v>0</v>
      </c>
      <c r="O891" s="126">
        <f>COUNTIF(사출계획!$K$62:$L$87,표4[[#This Row],[제품명]])</f>
        <v>0</v>
      </c>
      <c r="P891" s="126">
        <f>COUNTIF(사출계획!$K$88:$L$110,표4[[#This Row],[제품명]])</f>
        <v>0</v>
      </c>
      <c r="Q891" s="130">
        <f>COUNTIF(사출계획!$M$62:$N$110,표4[[#This Row],[제품명]])</f>
        <v>0</v>
      </c>
      <c r="R891" s="126">
        <f>COUNTIF(사출계획!$M$62:$N$87,표4[[#This Row],[제품명]])</f>
        <v>0</v>
      </c>
      <c r="S891" s="126">
        <f>COUNTIF(사출계획!$M$88:$N$110,표4[[#This Row],[제품명]])</f>
        <v>0</v>
      </c>
      <c r="T891" s="34">
        <f>COUNTIF(사출계획!$O$62:$P$110,표4[[#This Row],[제품명]])</f>
        <v>0</v>
      </c>
      <c r="U891" s="126">
        <f>COUNTIF(사출계획!$O$62:$P$87,표4[[#This Row],[제품명]])</f>
        <v>0</v>
      </c>
      <c r="V891" s="126">
        <f>COUNTIF(사출계획!$O$88:$P$110,표4[[#This Row],[제품명]])</f>
        <v>0</v>
      </c>
      <c r="W891" s="34">
        <f>COUNTIF(사출계획!$Q$62:$R$110,표4[[#This Row],[제품명]])</f>
        <v>0</v>
      </c>
      <c r="X891" s="126">
        <f>COUNTIF(사출계획!$Q$62:$R$87,표4[[#This Row],[제품명]])</f>
        <v>0</v>
      </c>
      <c r="Y891" s="126">
        <f>COUNTIF(사출계획!$Q$88:$R$110,표4[[#This Row],[제품명]])</f>
        <v>0</v>
      </c>
      <c r="Z891" s="34">
        <f>COUNTIF(사출계획!$S$62:$T$110,표4[[#This Row],[제품명]])</f>
        <v>0</v>
      </c>
      <c r="AA891" s="126"/>
      <c r="AB891" s="126"/>
      <c r="AC891" s="399" t="s">
        <v>3894</v>
      </c>
      <c r="AD891" s="129">
        <f>SUMIF(표4[잉크명],표5[[#This Row],[잉크]],표4[월])</f>
        <v>0</v>
      </c>
      <c r="AE891" s="126">
        <f>SUMIF(표4[잉크명],표5[[#This Row],[잉크]],표4[월-3층])</f>
        <v>0</v>
      </c>
      <c r="AF891" s="126">
        <f>SUMIF(표4[잉크명],표5[[#This Row],[잉크]],표4[월-1층])</f>
        <v>0</v>
      </c>
      <c r="AG891" s="133">
        <f>SUMIF(표4[잉크명],표5[[#This Row],[잉크]],표4[화])</f>
        <v>0</v>
      </c>
      <c r="AH891" s="126">
        <f>SUMIF(표4[잉크명],표5[[#This Row],[잉크]],표4[화-3층])</f>
        <v>0</v>
      </c>
      <c r="AI891" s="126">
        <f>SUMIF(표4[잉크명],표5[[#This Row],[잉크]],표4[화-1층])</f>
        <v>0</v>
      </c>
      <c r="AJ891" s="130">
        <f>SUMIF(표4[잉크명],표5[[#This Row],[잉크]],표4[수])</f>
        <v>0</v>
      </c>
      <c r="AK891" s="126">
        <f>SUMIF(표4[잉크명],표5[[#This Row],[잉크]],표4[수-3층])</f>
        <v>0</v>
      </c>
      <c r="AL891" s="126">
        <f>SUMIF(표4[잉크명],표5[[#This Row],[잉크]],표4[수-1층])</f>
        <v>0</v>
      </c>
      <c r="AM891" s="34">
        <f>SUMIF(표4[잉크명],표5[[#This Row],[잉크]],표4[목])</f>
        <v>0</v>
      </c>
      <c r="AN891" s="126">
        <f>SUMIF(표4[잉크명],표5[[#This Row],[잉크]],표4[목-3층])</f>
        <v>0</v>
      </c>
      <c r="AO891" s="126">
        <f>SUMIF(표4[잉크명],표5[[#This Row],[잉크]],표4[목-1층])</f>
        <v>0</v>
      </c>
      <c r="AP891" s="34">
        <f>SUMIF(표4[잉크명],표5[[#This Row],[잉크]],표4[금])</f>
        <v>0</v>
      </c>
      <c r="AQ891" s="126">
        <f>SUMIF(표4[잉크명],표5[[#This Row],[잉크]],표4[금-3층])</f>
        <v>0</v>
      </c>
      <c r="AR891" s="126">
        <f>SUMIF(표4[잉크명],표5[[#This Row],[잉크]],표4[금-1층])</f>
        <v>0</v>
      </c>
      <c r="AS891" s="34">
        <f>SUMIF(표4[잉크명],표5[[#This Row],[잉크]],표4[토])</f>
        <v>0</v>
      </c>
      <c r="AT891" s="126">
        <f>SUMIF(표4[잉크명],표5[[#This Row],[잉크]],표4[토-3층])</f>
        <v>0</v>
      </c>
      <c r="AU891" s="126">
        <f>SUMIF(표4[잉크명],표5[[#This Row],[잉크]],표4[토-1층])</f>
        <v>0</v>
      </c>
      <c r="AV891" s="34">
        <f>SUMIF(표4[잉크명],표5[[#This Row],[잉크]],표4[일])</f>
        <v>0</v>
      </c>
      <c r="AW891" s="126">
        <f>SUMIF(표4[잉크명],표5[[#This Row],[잉크]],표4[일-3층])</f>
        <v>0</v>
      </c>
      <c r="AX891" s="126">
        <f>SUMIF(표4[잉크명],표5[[#This Row],[잉크]],표4[일-1층])</f>
        <v>0</v>
      </c>
      <c r="AY891" s="34">
        <f>SUMIF(표4[잉크명],표5[[#This Row],[잉크]],표4[차주 월])</f>
        <v>0</v>
      </c>
      <c r="AZ891" s="34">
        <f>SUM(표5[[#This Row],[월]:[차주 월]])</f>
        <v>0</v>
      </c>
    </row>
    <row r="892" spans="2:52" x14ac:dyDescent="0.3">
      <c r="B892" s="312" t="s">
        <v>2914</v>
      </c>
      <c r="C892" s="302"/>
      <c r="D892" s="312" t="s">
        <v>2927</v>
      </c>
      <c r="E892" s="34">
        <f>COUNTIF(사출계획!$E$62:$F$110,표4[[#This Row],[제품명]])</f>
        <v>0</v>
      </c>
      <c r="F892" s="126">
        <f>COUNTIF(사출계획!$E$62:$F$87,표4[[#This Row],[제품명]])</f>
        <v>0</v>
      </c>
      <c r="G892" s="126">
        <f>COUNTIF(사출계획!$E$88:$F$110,표4[[#This Row],[제품명]])</f>
        <v>0</v>
      </c>
      <c r="H892" s="34">
        <f>COUNTIF(사출계획!$G$62:$H$110,표4[[#This Row],[제품명]])</f>
        <v>0</v>
      </c>
      <c r="I892" s="128">
        <f>COUNTIF(사출계획!$G$62:$H$87,표4[[#This Row],[제품명]])</f>
        <v>0</v>
      </c>
      <c r="J892" s="128">
        <f>COUNTIF(사출계획!$G$88:$H$110,표4[[#This Row],[제품명]])</f>
        <v>0</v>
      </c>
      <c r="K892" s="34">
        <f>COUNTIF(사출계획!$I$62:$J$110,표4[[#This Row],[제품명]])</f>
        <v>0</v>
      </c>
      <c r="L892" s="126">
        <f>COUNTIF(사출계획!$I$62:$J$87,표4[[#This Row],[제품명]])</f>
        <v>0</v>
      </c>
      <c r="M892" s="126">
        <f>COUNTIF(사출계획!$I$88:$J$110,표4[[#This Row],[제품명]])</f>
        <v>0</v>
      </c>
      <c r="N892" s="129">
        <f>COUNTIF(사출계획!$K$62:$L$110,표4[[#This Row],[제품명]])</f>
        <v>0</v>
      </c>
      <c r="O892" s="126">
        <f>COUNTIF(사출계획!$K$62:$L$87,표4[[#This Row],[제품명]])</f>
        <v>0</v>
      </c>
      <c r="P892" s="126">
        <f>COUNTIF(사출계획!$K$88:$L$110,표4[[#This Row],[제품명]])</f>
        <v>0</v>
      </c>
      <c r="Q892" s="130">
        <f>COUNTIF(사출계획!$M$62:$N$110,표4[[#This Row],[제품명]])</f>
        <v>0</v>
      </c>
      <c r="R892" s="126">
        <f>COUNTIF(사출계획!$M$62:$N$87,표4[[#This Row],[제품명]])</f>
        <v>0</v>
      </c>
      <c r="S892" s="126">
        <f>COUNTIF(사출계획!$M$88:$N$110,표4[[#This Row],[제품명]])</f>
        <v>0</v>
      </c>
      <c r="T892" s="34">
        <f>COUNTIF(사출계획!$O$62:$P$110,표4[[#This Row],[제품명]])</f>
        <v>0</v>
      </c>
      <c r="U892" s="126">
        <f>COUNTIF(사출계획!$O$62:$P$87,표4[[#This Row],[제품명]])</f>
        <v>0</v>
      </c>
      <c r="V892" s="126">
        <f>COUNTIF(사출계획!$O$88:$P$110,표4[[#This Row],[제품명]])</f>
        <v>0</v>
      </c>
      <c r="W892" s="34">
        <f>COUNTIF(사출계획!$Q$62:$R$110,표4[[#This Row],[제품명]])</f>
        <v>0</v>
      </c>
      <c r="X892" s="126">
        <f>COUNTIF(사출계획!$Q$62:$R$87,표4[[#This Row],[제품명]])</f>
        <v>0</v>
      </c>
      <c r="Y892" s="126">
        <f>COUNTIF(사출계획!$Q$88:$R$110,표4[[#This Row],[제품명]])</f>
        <v>0</v>
      </c>
      <c r="Z892" s="34">
        <f>COUNTIF(사출계획!$S$62:$T$110,표4[[#This Row],[제품명]])</f>
        <v>0</v>
      </c>
      <c r="AA892" s="126"/>
      <c r="AB892" s="126"/>
      <c r="AC892" s="399" t="s">
        <v>3895</v>
      </c>
      <c r="AD892" s="129">
        <f>SUMIF(표4[잉크명],표5[[#This Row],[잉크]],표4[월])</f>
        <v>0</v>
      </c>
      <c r="AE892" s="126">
        <f>SUMIF(표4[잉크명],표5[[#This Row],[잉크]],표4[월-3층])</f>
        <v>0</v>
      </c>
      <c r="AF892" s="126">
        <f>SUMIF(표4[잉크명],표5[[#This Row],[잉크]],표4[월-1층])</f>
        <v>0</v>
      </c>
      <c r="AG892" s="133">
        <f>SUMIF(표4[잉크명],표5[[#This Row],[잉크]],표4[화])</f>
        <v>0</v>
      </c>
      <c r="AH892" s="126">
        <f>SUMIF(표4[잉크명],표5[[#This Row],[잉크]],표4[화-3층])</f>
        <v>0</v>
      </c>
      <c r="AI892" s="126">
        <f>SUMIF(표4[잉크명],표5[[#This Row],[잉크]],표4[화-1층])</f>
        <v>0</v>
      </c>
      <c r="AJ892" s="130">
        <f>SUMIF(표4[잉크명],표5[[#This Row],[잉크]],표4[수])</f>
        <v>0</v>
      </c>
      <c r="AK892" s="126">
        <f>SUMIF(표4[잉크명],표5[[#This Row],[잉크]],표4[수-3층])</f>
        <v>0</v>
      </c>
      <c r="AL892" s="126">
        <f>SUMIF(표4[잉크명],표5[[#This Row],[잉크]],표4[수-1층])</f>
        <v>0</v>
      </c>
      <c r="AM892" s="34">
        <f>SUMIF(표4[잉크명],표5[[#This Row],[잉크]],표4[목])</f>
        <v>0</v>
      </c>
      <c r="AN892" s="126">
        <f>SUMIF(표4[잉크명],표5[[#This Row],[잉크]],표4[목-3층])</f>
        <v>0</v>
      </c>
      <c r="AO892" s="126">
        <f>SUMIF(표4[잉크명],표5[[#This Row],[잉크]],표4[목-1층])</f>
        <v>0</v>
      </c>
      <c r="AP892" s="34">
        <f>SUMIF(표4[잉크명],표5[[#This Row],[잉크]],표4[금])</f>
        <v>0</v>
      </c>
      <c r="AQ892" s="126">
        <f>SUMIF(표4[잉크명],표5[[#This Row],[잉크]],표4[금-3층])</f>
        <v>0</v>
      </c>
      <c r="AR892" s="126">
        <f>SUMIF(표4[잉크명],표5[[#This Row],[잉크]],표4[금-1층])</f>
        <v>0</v>
      </c>
      <c r="AS892" s="34">
        <f>SUMIF(표4[잉크명],표5[[#This Row],[잉크]],표4[토])</f>
        <v>0</v>
      </c>
      <c r="AT892" s="126">
        <f>SUMIF(표4[잉크명],표5[[#This Row],[잉크]],표4[토-3층])</f>
        <v>0</v>
      </c>
      <c r="AU892" s="126">
        <f>SUMIF(표4[잉크명],표5[[#This Row],[잉크]],표4[토-1층])</f>
        <v>0</v>
      </c>
      <c r="AV892" s="34">
        <f>SUMIF(표4[잉크명],표5[[#This Row],[잉크]],표4[일])</f>
        <v>0</v>
      </c>
      <c r="AW892" s="126">
        <f>SUMIF(표4[잉크명],표5[[#This Row],[잉크]],표4[일-3층])</f>
        <v>0</v>
      </c>
      <c r="AX892" s="126">
        <f>SUMIF(표4[잉크명],표5[[#This Row],[잉크]],표4[일-1층])</f>
        <v>0</v>
      </c>
      <c r="AY892" s="34">
        <f>SUMIF(표4[잉크명],표5[[#This Row],[잉크]],표4[차주 월])</f>
        <v>0</v>
      </c>
      <c r="AZ892" s="34">
        <f>SUM(표5[[#This Row],[월]:[차주 월]])</f>
        <v>0</v>
      </c>
    </row>
    <row r="893" spans="2:52" x14ac:dyDescent="0.3">
      <c r="B893" s="312" t="s">
        <v>2915</v>
      </c>
      <c r="C893" s="302"/>
      <c r="D893" s="312" t="s">
        <v>2928</v>
      </c>
      <c r="E893" s="34">
        <f>COUNTIF(사출계획!$E$62:$F$110,표4[[#This Row],[제품명]])</f>
        <v>0</v>
      </c>
      <c r="F893" s="126">
        <f>COUNTIF(사출계획!$E$62:$F$87,표4[[#This Row],[제품명]])</f>
        <v>0</v>
      </c>
      <c r="G893" s="126">
        <f>COUNTIF(사출계획!$E$88:$F$110,표4[[#This Row],[제품명]])</f>
        <v>0</v>
      </c>
      <c r="H893" s="34">
        <f>COUNTIF(사출계획!$G$62:$H$110,표4[[#This Row],[제품명]])</f>
        <v>0</v>
      </c>
      <c r="I893" s="128">
        <f>COUNTIF(사출계획!$G$62:$H$87,표4[[#This Row],[제품명]])</f>
        <v>0</v>
      </c>
      <c r="J893" s="128">
        <f>COUNTIF(사출계획!$G$88:$H$110,표4[[#This Row],[제품명]])</f>
        <v>0</v>
      </c>
      <c r="K893" s="34">
        <f>COUNTIF(사출계획!$I$62:$J$110,표4[[#This Row],[제품명]])</f>
        <v>0</v>
      </c>
      <c r="L893" s="126">
        <f>COUNTIF(사출계획!$I$62:$J$87,표4[[#This Row],[제품명]])</f>
        <v>0</v>
      </c>
      <c r="M893" s="126">
        <f>COUNTIF(사출계획!$I$88:$J$110,표4[[#This Row],[제품명]])</f>
        <v>0</v>
      </c>
      <c r="N893" s="129">
        <f>COUNTIF(사출계획!$K$62:$L$110,표4[[#This Row],[제품명]])</f>
        <v>0</v>
      </c>
      <c r="O893" s="126">
        <f>COUNTIF(사출계획!$K$62:$L$87,표4[[#This Row],[제품명]])</f>
        <v>0</v>
      </c>
      <c r="P893" s="126">
        <f>COUNTIF(사출계획!$K$88:$L$110,표4[[#This Row],[제품명]])</f>
        <v>0</v>
      </c>
      <c r="Q893" s="130">
        <f>COUNTIF(사출계획!$M$62:$N$110,표4[[#This Row],[제품명]])</f>
        <v>0</v>
      </c>
      <c r="R893" s="126">
        <f>COUNTIF(사출계획!$M$62:$N$87,표4[[#This Row],[제품명]])</f>
        <v>0</v>
      </c>
      <c r="S893" s="126">
        <f>COUNTIF(사출계획!$M$88:$N$110,표4[[#This Row],[제품명]])</f>
        <v>0</v>
      </c>
      <c r="T893" s="34">
        <f>COUNTIF(사출계획!$O$62:$P$110,표4[[#This Row],[제품명]])</f>
        <v>0</v>
      </c>
      <c r="U893" s="126">
        <f>COUNTIF(사출계획!$O$62:$P$87,표4[[#This Row],[제품명]])</f>
        <v>0</v>
      </c>
      <c r="V893" s="126">
        <f>COUNTIF(사출계획!$O$88:$P$110,표4[[#This Row],[제품명]])</f>
        <v>0</v>
      </c>
      <c r="W893" s="34">
        <f>COUNTIF(사출계획!$Q$62:$R$110,표4[[#This Row],[제품명]])</f>
        <v>0</v>
      </c>
      <c r="X893" s="126">
        <f>COUNTIF(사출계획!$Q$62:$R$87,표4[[#This Row],[제품명]])</f>
        <v>0</v>
      </c>
      <c r="Y893" s="126">
        <f>COUNTIF(사출계획!$Q$88:$R$110,표4[[#This Row],[제품명]])</f>
        <v>0</v>
      </c>
      <c r="Z893" s="34">
        <f>COUNTIF(사출계획!$S$62:$T$110,표4[[#This Row],[제품명]])</f>
        <v>0</v>
      </c>
      <c r="AA893" s="126"/>
      <c r="AB893" s="126"/>
      <c r="AC893" s="399" t="s">
        <v>3896</v>
      </c>
      <c r="AD893" s="129">
        <f>SUMIF(표4[잉크명],표5[[#This Row],[잉크]],표4[월])</f>
        <v>0</v>
      </c>
      <c r="AE893" s="126">
        <f>SUMIF(표4[잉크명],표5[[#This Row],[잉크]],표4[월-3층])</f>
        <v>0</v>
      </c>
      <c r="AF893" s="126">
        <f>SUMIF(표4[잉크명],표5[[#This Row],[잉크]],표4[월-1층])</f>
        <v>0</v>
      </c>
      <c r="AG893" s="133">
        <f>SUMIF(표4[잉크명],표5[[#This Row],[잉크]],표4[화])</f>
        <v>0</v>
      </c>
      <c r="AH893" s="126">
        <f>SUMIF(표4[잉크명],표5[[#This Row],[잉크]],표4[화-3층])</f>
        <v>0</v>
      </c>
      <c r="AI893" s="126">
        <f>SUMIF(표4[잉크명],표5[[#This Row],[잉크]],표4[화-1층])</f>
        <v>0</v>
      </c>
      <c r="AJ893" s="130">
        <f>SUMIF(표4[잉크명],표5[[#This Row],[잉크]],표4[수])</f>
        <v>0</v>
      </c>
      <c r="AK893" s="126">
        <f>SUMIF(표4[잉크명],표5[[#This Row],[잉크]],표4[수-3층])</f>
        <v>0</v>
      </c>
      <c r="AL893" s="126">
        <f>SUMIF(표4[잉크명],표5[[#This Row],[잉크]],표4[수-1층])</f>
        <v>0</v>
      </c>
      <c r="AM893" s="34">
        <f>SUMIF(표4[잉크명],표5[[#This Row],[잉크]],표4[목])</f>
        <v>0</v>
      </c>
      <c r="AN893" s="126">
        <f>SUMIF(표4[잉크명],표5[[#This Row],[잉크]],표4[목-3층])</f>
        <v>0</v>
      </c>
      <c r="AO893" s="126">
        <f>SUMIF(표4[잉크명],표5[[#This Row],[잉크]],표4[목-1층])</f>
        <v>0</v>
      </c>
      <c r="AP893" s="34">
        <f>SUMIF(표4[잉크명],표5[[#This Row],[잉크]],표4[금])</f>
        <v>0</v>
      </c>
      <c r="AQ893" s="126">
        <f>SUMIF(표4[잉크명],표5[[#This Row],[잉크]],표4[금-3층])</f>
        <v>0</v>
      </c>
      <c r="AR893" s="126">
        <f>SUMIF(표4[잉크명],표5[[#This Row],[잉크]],표4[금-1층])</f>
        <v>0</v>
      </c>
      <c r="AS893" s="34">
        <f>SUMIF(표4[잉크명],표5[[#This Row],[잉크]],표4[토])</f>
        <v>0</v>
      </c>
      <c r="AT893" s="126">
        <f>SUMIF(표4[잉크명],표5[[#This Row],[잉크]],표4[토-3층])</f>
        <v>0</v>
      </c>
      <c r="AU893" s="126">
        <f>SUMIF(표4[잉크명],표5[[#This Row],[잉크]],표4[토-1층])</f>
        <v>0</v>
      </c>
      <c r="AV893" s="34">
        <f>SUMIF(표4[잉크명],표5[[#This Row],[잉크]],표4[일])</f>
        <v>0</v>
      </c>
      <c r="AW893" s="126">
        <f>SUMIF(표4[잉크명],표5[[#This Row],[잉크]],표4[일-3층])</f>
        <v>0</v>
      </c>
      <c r="AX893" s="126">
        <f>SUMIF(표4[잉크명],표5[[#This Row],[잉크]],표4[일-1층])</f>
        <v>0</v>
      </c>
      <c r="AY893" s="34">
        <f>SUMIF(표4[잉크명],표5[[#This Row],[잉크]],표4[차주 월])</f>
        <v>0</v>
      </c>
      <c r="AZ893" s="34">
        <f>SUM(표5[[#This Row],[월]:[차주 월]])</f>
        <v>0</v>
      </c>
    </row>
    <row r="894" spans="2:52" x14ac:dyDescent="0.3">
      <c r="B894" s="312" t="s">
        <v>2916</v>
      </c>
      <c r="C894" s="302"/>
      <c r="D894" s="312" t="s">
        <v>2929</v>
      </c>
      <c r="E894" s="34">
        <f>COUNTIF(사출계획!$E$62:$F$110,표4[[#This Row],[제품명]])</f>
        <v>0</v>
      </c>
      <c r="F894" s="126">
        <f>COUNTIF(사출계획!$E$62:$F$87,표4[[#This Row],[제품명]])</f>
        <v>0</v>
      </c>
      <c r="G894" s="126">
        <f>COUNTIF(사출계획!$E$88:$F$110,표4[[#This Row],[제품명]])</f>
        <v>0</v>
      </c>
      <c r="H894" s="34">
        <f>COUNTIF(사출계획!$G$62:$H$110,표4[[#This Row],[제품명]])</f>
        <v>0</v>
      </c>
      <c r="I894" s="128">
        <f>COUNTIF(사출계획!$G$62:$H$87,표4[[#This Row],[제품명]])</f>
        <v>0</v>
      </c>
      <c r="J894" s="128">
        <f>COUNTIF(사출계획!$G$88:$H$110,표4[[#This Row],[제품명]])</f>
        <v>0</v>
      </c>
      <c r="K894" s="34">
        <f>COUNTIF(사출계획!$I$62:$J$110,표4[[#This Row],[제품명]])</f>
        <v>0</v>
      </c>
      <c r="L894" s="126">
        <f>COUNTIF(사출계획!$I$62:$J$87,표4[[#This Row],[제품명]])</f>
        <v>0</v>
      </c>
      <c r="M894" s="126">
        <f>COUNTIF(사출계획!$I$88:$J$110,표4[[#This Row],[제품명]])</f>
        <v>0</v>
      </c>
      <c r="N894" s="129">
        <f>COUNTIF(사출계획!$K$62:$L$110,표4[[#This Row],[제품명]])</f>
        <v>0</v>
      </c>
      <c r="O894" s="126">
        <f>COUNTIF(사출계획!$K$62:$L$87,표4[[#This Row],[제품명]])</f>
        <v>0</v>
      </c>
      <c r="P894" s="126">
        <f>COUNTIF(사출계획!$K$88:$L$110,표4[[#This Row],[제품명]])</f>
        <v>0</v>
      </c>
      <c r="Q894" s="130">
        <f>COUNTIF(사출계획!$M$62:$N$110,표4[[#This Row],[제품명]])</f>
        <v>0</v>
      </c>
      <c r="R894" s="126">
        <f>COUNTIF(사출계획!$M$62:$N$87,표4[[#This Row],[제품명]])</f>
        <v>0</v>
      </c>
      <c r="S894" s="126">
        <f>COUNTIF(사출계획!$M$88:$N$110,표4[[#This Row],[제품명]])</f>
        <v>0</v>
      </c>
      <c r="T894" s="34">
        <f>COUNTIF(사출계획!$O$62:$P$110,표4[[#This Row],[제품명]])</f>
        <v>0</v>
      </c>
      <c r="U894" s="126">
        <f>COUNTIF(사출계획!$O$62:$P$87,표4[[#This Row],[제품명]])</f>
        <v>0</v>
      </c>
      <c r="V894" s="126">
        <f>COUNTIF(사출계획!$O$88:$P$110,표4[[#This Row],[제품명]])</f>
        <v>0</v>
      </c>
      <c r="W894" s="34">
        <f>COUNTIF(사출계획!$Q$62:$R$110,표4[[#This Row],[제품명]])</f>
        <v>0</v>
      </c>
      <c r="X894" s="126">
        <f>COUNTIF(사출계획!$Q$62:$R$87,표4[[#This Row],[제품명]])</f>
        <v>0</v>
      </c>
      <c r="Y894" s="126">
        <f>COUNTIF(사출계획!$Q$88:$R$110,표4[[#This Row],[제품명]])</f>
        <v>0</v>
      </c>
      <c r="Z894" s="34">
        <f>COUNTIF(사출계획!$S$62:$T$110,표4[[#This Row],[제품명]])</f>
        <v>0</v>
      </c>
      <c r="AA894" s="126"/>
      <c r="AB894" s="126"/>
      <c r="AC894" s="399" t="s">
        <v>3897</v>
      </c>
      <c r="AD894" s="129">
        <f>SUMIF(표4[잉크명],표5[[#This Row],[잉크]],표4[월])</f>
        <v>0</v>
      </c>
      <c r="AE894" s="131">
        <f>SUMIF(표4[잉크명],표5[[#This Row],[잉크]],표4[월-3층])</f>
        <v>0</v>
      </c>
      <c r="AF894" s="131">
        <f>SUMIF(표4[잉크명],표5[[#This Row],[잉크]],표4[월-1층])</f>
        <v>0</v>
      </c>
      <c r="AG894" s="133">
        <f>SUMIF(표4[잉크명],표5[[#This Row],[잉크]],표4[화])</f>
        <v>0</v>
      </c>
      <c r="AH894" s="131">
        <f>SUMIF(표4[잉크명],표5[[#This Row],[잉크]],표4[화-3층])</f>
        <v>0</v>
      </c>
      <c r="AI894" s="131">
        <f>SUMIF(표4[잉크명],표5[[#This Row],[잉크]],표4[화-1층])</f>
        <v>0</v>
      </c>
      <c r="AJ894" s="130">
        <f>SUMIF(표4[잉크명],표5[[#This Row],[잉크]],표4[수])</f>
        <v>0</v>
      </c>
      <c r="AK894" s="131">
        <f>SUMIF(표4[잉크명],표5[[#This Row],[잉크]],표4[수-3층])</f>
        <v>0</v>
      </c>
      <c r="AL894" s="131">
        <f>SUMIF(표4[잉크명],표5[[#This Row],[잉크]],표4[수-1층])</f>
        <v>0</v>
      </c>
      <c r="AM894" s="54">
        <f>SUMIF(표4[잉크명],표5[[#This Row],[잉크]],표4[목])</f>
        <v>0</v>
      </c>
      <c r="AN894" s="131">
        <f>SUMIF(표4[잉크명],표5[[#This Row],[잉크]],표4[목-3층])</f>
        <v>0</v>
      </c>
      <c r="AO894" s="131">
        <f>SUMIF(표4[잉크명],표5[[#This Row],[잉크]],표4[목-1층])</f>
        <v>0</v>
      </c>
      <c r="AP894" s="54">
        <f>SUMIF(표4[잉크명],표5[[#This Row],[잉크]],표4[금])</f>
        <v>0</v>
      </c>
      <c r="AQ894" s="131">
        <f>SUMIF(표4[잉크명],표5[[#This Row],[잉크]],표4[금-3층])</f>
        <v>0</v>
      </c>
      <c r="AR894" s="131">
        <f>SUMIF(표4[잉크명],표5[[#This Row],[잉크]],표4[금-1층])</f>
        <v>0</v>
      </c>
      <c r="AS894" s="54">
        <f>SUMIF(표4[잉크명],표5[[#This Row],[잉크]],표4[토])</f>
        <v>0</v>
      </c>
      <c r="AT894" s="131">
        <f>SUMIF(표4[잉크명],표5[[#This Row],[잉크]],표4[토-3층])</f>
        <v>0</v>
      </c>
      <c r="AU894" s="131">
        <f>SUMIF(표4[잉크명],표5[[#This Row],[잉크]],표4[토-1층])</f>
        <v>0</v>
      </c>
      <c r="AV894" s="54">
        <f>SUMIF(표4[잉크명],표5[[#This Row],[잉크]],표4[일])</f>
        <v>0</v>
      </c>
      <c r="AW894" s="131">
        <f>SUMIF(표4[잉크명],표5[[#This Row],[잉크]],표4[일-3층])</f>
        <v>0</v>
      </c>
      <c r="AX894" s="131">
        <f>SUMIF(표4[잉크명],표5[[#This Row],[잉크]],표4[일-1층])</f>
        <v>0</v>
      </c>
      <c r="AY894" s="54">
        <f>SUMIF(표4[잉크명],표5[[#This Row],[잉크]],표4[차주 월])</f>
        <v>0</v>
      </c>
      <c r="AZ894" s="54">
        <f>SUM(표5[[#This Row],[월]:[차주 월]])</f>
        <v>0</v>
      </c>
    </row>
    <row r="895" spans="2:52" x14ac:dyDescent="0.3">
      <c r="B895" s="312" t="s">
        <v>2917</v>
      </c>
      <c r="C895" s="302"/>
      <c r="D895" s="312" t="s">
        <v>2997</v>
      </c>
      <c r="E895" s="34">
        <f>COUNTIF(사출계획!$E$62:$F$110,표4[[#This Row],[제품명]])</f>
        <v>0</v>
      </c>
      <c r="F895" s="126">
        <f>COUNTIF(사출계획!$E$62:$F$87,표4[[#This Row],[제품명]])</f>
        <v>0</v>
      </c>
      <c r="G895" s="126">
        <f>COUNTIF(사출계획!$E$88:$F$110,표4[[#This Row],[제품명]])</f>
        <v>0</v>
      </c>
      <c r="H895" s="34">
        <f>COUNTIF(사출계획!$G$62:$H$110,표4[[#This Row],[제품명]])</f>
        <v>0</v>
      </c>
      <c r="I895" s="128">
        <f>COUNTIF(사출계획!$G$62:$H$87,표4[[#This Row],[제품명]])</f>
        <v>0</v>
      </c>
      <c r="J895" s="128">
        <f>COUNTIF(사출계획!$G$88:$H$110,표4[[#This Row],[제품명]])</f>
        <v>0</v>
      </c>
      <c r="K895" s="34">
        <f>COUNTIF(사출계획!$I$62:$J$110,표4[[#This Row],[제품명]])</f>
        <v>0</v>
      </c>
      <c r="L895" s="126">
        <f>COUNTIF(사출계획!$I$62:$J$87,표4[[#This Row],[제품명]])</f>
        <v>0</v>
      </c>
      <c r="M895" s="126">
        <f>COUNTIF(사출계획!$I$88:$J$110,표4[[#This Row],[제품명]])</f>
        <v>0</v>
      </c>
      <c r="N895" s="129">
        <f>COUNTIF(사출계획!$K$62:$L$110,표4[[#This Row],[제품명]])</f>
        <v>0</v>
      </c>
      <c r="O895" s="126">
        <f>COUNTIF(사출계획!$K$62:$L$87,표4[[#This Row],[제품명]])</f>
        <v>0</v>
      </c>
      <c r="P895" s="126">
        <f>COUNTIF(사출계획!$K$88:$L$110,표4[[#This Row],[제품명]])</f>
        <v>0</v>
      </c>
      <c r="Q895" s="130">
        <f>COUNTIF(사출계획!$M$62:$N$110,표4[[#This Row],[제품명]])</f>
        <v>0</v>
      </c>
      <c r="R895" s="126">
        <f>COUNTIF(사출계획!$M$62:$N$87,표4[[#This Row],[제품명]])</f>
        <v>0</v>
      </c>
      <c r="S895" s="126">
        <f>COUNTIF(사출계획!$M$88:$N$110,표4[[#This Row],[제품명]])</f>
        <v>0</v>
      </c>
      <c r="T895" s="34">
        <f>COUNTIF(사출계획!$O$62:$P$110,표4[[#This Row],[제품명]])</f>
        <v>0</v>
      </c>
      <c r="U895" s="126">
        <f>COUNTIF(사출계획!$O$62:$P$87,표4[[#This Row],[제품명]])</f>
        <v>0</v>
      </c>
      <c r="V895" s="126">
        <f>COUNTIF(사출계획!$O$88:$P$110,표4[[#This Row],[제품명]])</f>
        <v>0</v>
      </c>
      <c r="W895" s="34">
        <f>COUNTIF(사출계획!$Q$62:$R$110,표4[[#This Row],[제품명]])</f>
        <v>0</v>
      </c>
      <c r="X895" s="126">
        <f>COUNTIF(사출계획!$Q$62:$R$87,표4[[#This Row],[제품명]])</f>
        <v>0</v>
      </c>
      <c r="Y895" s="126">
        <f>COUNTIF(사출계획!$Q$88:$R$110,표4[[#This Row],[제품명]])</f>
        <v>0</v>
      </c>
      <c r="Z895" s="34">
        <f>COUNTIF(사출계획!$S$62:$T$110,표4[[#This Row],[제품명]])</f>
        <v>0</v>
      </c>
      <c r="AA895" s="126"/>
      <c r="AB895" s="126"/>
      <c r="AC895" s="401" t="s">
        <v>3906</v>
      </c>
      <c r="AD895" s="129">
        <f>SUMIF(표4[잉크명],표5[[#This Row],[잉크]],표4[월])</f>
        <v>0</v>
      </c>
      <c r="AE895" s="131">
        <f>SUMIF(표4[잉크명],표5[[#This Row],[잉크]],표4[월-3층])</f>
        <v>0</v>
      </c>
      <c r="AF895" s="131">
        <f>SUMIF(표4[잉크명],표5[[#This Row],[잉크]],표4[월-1층])</f>
        <v>0</v>
      </c>
      <c r="AG895" s="133">
        <f>SUMIF(표4[잉크명],표5[[#This Row],[잉크]],표4[화])</f>
        <v>0</v>
      </c>
      <c r="AH895" s="131">
        <f>SUMIF(표4[잉크명],표5[[#This Row],[잉크]],표4[화-3층])</f>
        <v>0</v>
      </c>
      <c r="AI895" s="131">
        <f>SUMIF(표4[잉크명],표5[[#This Row],[잉크]],표4[화-1층])</f>
        <v>0</v>
      </c>
      <c r="AJ895" s="130">
        <f>SUMIF(표4[잉크명],표5[[#This Row],[잉크]],표4[수])</f>
        <v>0</v>
      </c>
      <c r="AK895" s="131">
        <f>SUMIF(표4[잉크명],표5[[#This Row],[잉크]],표4[수-3층])</f>
        <v>0</v>
      </c>
      <c r="AL895" s="131">
        <f>SUMIF(표4[잉크명],표5[[#This Row],[잉크]],표4[수-1층])</f>
        <v>0</v>
      </c>
      <c r="AM895" s="54">
        <f>SUMIF(표4[잉크명],표5[[#This Row],[잉크]],표4[목])</f>
        <v>0</v>
      </c>
      <c r="AN895" s="131">
        <f>SUMIF(표4[잉크명],표5[[#This Row],[잉크]],표4[목-3층])</f>
        <v>0</v>
      </c>
      <c r="AO895" s="131">
        <f>SUMIF(표4[잉크명],표5[[#This Row],[잉크]],표4[목-1층])</f>
        <v>0</v>
      </c>
      <c r="AP895" s="54">
        <f>SUMIF(표4[잉크명],표5[[#This Row],[잉크]],표4[금])</f>
        <v>0</v>
      </c>
      <c r="AQ895" s="131">
        <f>SUMIF(표4[잉크명],표5[[#This Row],[잉크]],표4[금-3층])</f>
        <v>0</v>
      </c>
      <c r="AR895" s="131">
        <f>SUMIF(표4[잉크명],표5[[#This Row],[잉크]],표4[금-1층])</f>
        <v>0</v>
      </c>
      <c r="AS895" s="54">
        <f>SUMIF(표4[잉크명],표5[[#This Row],[잉크]],표4[토])</f>
        <v>0</v>
      </c>
      <c r="AT895" s="131">
        <f>SUMIF(표4[잉크명],표5[[#This Row],[잉크]],표4[토-3층])</f>
        <v>0</v>
      </c>
      <c r="AU895" s="131">
        <f>SUMIF(표4[잉크명],표5[[#This Row],[잉크]],표4[토-1층])</f>
        <v>0</v>
      </c>
      <c r="AV895" s="54">
        <f>SUMIF(표4[잉크명],표5[[#This Row],[잉크]],표4[일])</f>
        <v>0</v>
      </c>
      <c r="AW895" s="131">
        <f>SUMIF(표4[잉크명],표5[[#This Row],[잉크]],표4[일-3층])</f>
        <v>0</v>
      </c>
      <c r="AX895" s="131">
        <f>SUMIF(표4[잉크명],표5[[#This Row],[잉크]],표4[일-1층])</f>
        <v>0</v>
      </c>
      <c r="AY895" s="54">
        <f>SUMIF(표4[잉크명],표5[[#This Row],[잉크]],표4[차주 월])</f>
        <v>0</v>
      </c>
      <c r="AZ895" s="54">
        <f>SUM(표5[[#This Row],[월]:[차주 월]])</f>
        <v>0</v>
      </c>
    </row>
    <row r="896" spans="2:52" x14ac:dyDescent="0.3">
      <c r="B896" s="312" t="s">
        <v>2918</v>
      </c>
      <c r="C896" s="302"/>
      <c r="D896" s="312" t="s">
        <v>2931</v>
      </c>
      <c r="E896" s="34">
        <f>COUNTIF(사출계획!$E$62:$F$110,표4[[#This Row],[제품명]])</f>
        <v>0</v>
      </c>
      <c r="F896" s="126">
        <f>COUNTIF(사출계획!$E$62:$F$87,표4[[#This Row],[제품명]])</f>
        <v>0</v>
      </c>
      <c r="G896" s="126">
        <f>COUNTIF(사출계획!$E$88:$F$110,표4[[#This Row],[제품명]])</f>
        <v>0</v>
      </c>
      <c r="H896" s="34">
        <f>COUNTIF(사출계획!$G$62:$H$110,표4[[#This Row],[제품명]])</f>
        <v>0</v>
      </c>
      <c r="I896" s="128">
        <f>COUNTIF(사출계획!$G$62:$H$87,표4[[#This Row],[제품명]])</f>
        <v>0</v>
      </c>
      <c r="J896" s="128">
        <f>COUNTIF(사출계획!$G$88:$H$110,표4[[#This Row],[제품명]])</f>
        <v>0</v>
      </c>
      <c r="K896" s="34">
        <f>COUNTIF(사출계획!$I$62:$J$110,표4[[#This Row],[제품명]])</f>
        <v>0</v>
      </c>
      <c r="L896" s="126">
        <f>COUNTIF(사출계획!$I$62:$J$87,표4[[#This Row],[제품명]])</f>
        <v>0</v>
      </c>
      <c r="M896" s="126">
        <f>COUNTIF(사출계획!$I$88:$J$110,표4[[#This Row],[제품명]])</f>
        <v>0</v>
      </c>
      <c r="N896" s="129">
        <f>COUNTIF(사출계획!$K$62:$L$110,표4[[#This Row],[제품명]])</f>
        <v>0</v>
      </c>
      <c r="O896" s="126">
        <f>COUNTIF(사출계획!$K$62:$L$87,표4[[#This Row],[제품명]])</f>
        <v>0</v>
      </c>
      <c r="P896" s="126">
        <f>COUNTIF(사출계획!$K$88:$L$110,표4[[#This Row],[제품명]])</f>
        <v>0</v>
      </c>
      <c r="Q896" s="130">
        <f>COUNTIF(사출계획!$M$62:$N$110,표4[[#This Row],[제품명]])</f>
        <v>0</v>
      </c>
      <c r="R896" s="126">
        <f>COUNTIF(사출계획!$M$62:$N$87,표4[[#This Row],[제품명]])</f>
        <v>0</v>
      </c>
      <c r="S896" s="126">
        <f>COUNTIF(사출계획!$M$88:$N$110,표4[[#This Row],[제품명]])</f>
        <v>0</v>
      </c>
      <c r="T896" s="34">
        <f>COUNTIF(사출계획!$O$62:$P$110,표4[[#This Row],[제품명]])</f>
        <v>0</v>
      </c>
      <c r="U896" s="126">
        <f>COUNTIF(사출계획!$O$62:$P$87,표4[[#This Row],[제품명]])</f>
        <v>0</v>
      </c>
      <c r="V896" s="126">
        <f>COUNTIF(사출계획!$O$88:$P$110,표4[[#This Row],[제품명]])</f>
        <v>0</v>
      </c>
      <c r="W896" s="34">
        <f>COUNTIF(사출계획!$Q$62:$R$110,표4[[#This Row],[제품명]])</f>
        <v>0</v>
      </c>
      <c r="X896" s="126">
        <f>COUNTIF(사출계획!$Q$62:$R$87,표4[[#This Row],[제품명]])</f>
        <v>0</v>
      </c>
      <c r="Y896" s="126">
        <f>COUNTIF(사출계획!$Q$88:$R$110,표4[[#This Row],[제품명]])</f>
        <v>0</v>
      </c>
      <c r="Z896" s="34">
        <f>COUNTIF(사출계획!$S$62:$T$110,표4[[#This Row],[제품명]])</f>
        <v>0</v>
      </c>
      <c r="AA896" s="126"/>
      <c r="AB896" s="126"/>
      <c r="AC896" s="401" t="s">
        <v>3907</v>
      </c>
      <c r="AD896" s="129">
        <f>SUMIF(표4[잉크명],표5[[#This Row],[잉크]],표4[월])</f>
        <v>0</v>
      </c>
      <c r="AE896" s="131">
        <f>SUMIF(표4[잉크명],표5[[#This Row],[잉크]],표4[월-3층])</f>
        <v>0</v>
      </c>
      <c r="AF896" s="131">
        <f>SUMIF(표4[잉크명],표5[[#This Row],[잉크]],표4[월-1층])</f>
        <v>0</v>
      </c>
      <c r="AG896" s="133">
        <f>SUMIF(표4[잉크명],표5[[#This Row],[잉크]],표4[화])</f>
        <v>0</v>
      </c>
      <c r="AH896" s="131">
        <f>SUMIF(표4[잉크명],표5[[#This Row],[잉크]],표4[화-3층])</f>
        <v>0</v>
      </c>
      <c r="AI896" s="131">
        <f>SUMIF(표4[잉크명],표5[[#This Row],[잉크]],표4[화-1층])</f>
        <v>0</v>
      </c>
      <c r="AJ896" s="130">
        <f>SUMIF(표4[잉크명],표5[[#This Row],[잉크]],표4[수])</f>
        <v>0</v>
      </c>
      <c r="AK896" s="131">
        <f>SUMIF(표4[잉크명],표5[[#This Row],[잉크]],표4[수-3층])</f>
        <v>0</v>
      </c>
      <c r="AL896" s="131">
        <f>SUMIF(표4[잉크명],표5[[#This Row],[잉크]],표4[수-1층])</f>
        <v>0</v>
      </c>
      <c r="AM896" s="54">
        <f>SUMIF(표4[잉크명],표5[[#This Row],[잉크]],표4[목])</f>
        <v>0</v>
      </c>
      <c r="AN896" s="131">
        <f>SUMIF(표4[잉크명],표5[[#This Row],[잉크]],표4[목-3층])</f>
        <v>0</v>
      </c>
      <c r="AO896" s="131">
        <f>SUMIF(표4[잉크명],표5[[#This Row],[잉크]],표4[목-1층])</f>
        <v>0</v>
      </c>
      <c r="AP896" s="54">
        <f>SUMIF(표4[잉크명],표5[[#This Row],[잉크]],표4[금])</f>
        <v>0</v>
      </c>
      <c r="AQ896" s="131">
        <f>SUMIF(표4[잉크명],표5[[#This Row],[잉크]],표4[금-3층])</f>
        <v>0</v>
      </c>
      <c r="AR896" s="131">
        <f>SUMIF(표4[잉크명],표5[[#This Row],[잉크]],표4[금-1층])</f>
        <v>0</v>
      </c>
      <c r="AS896" s="54">
        <f>SUMIF(표4[잉크명],표5[[#This Row],[잉크]],표4[토])</f>
        <v>0</v>
      </c>
      <c r="AT896" s="131">
        <f>SUMIF(표4[잉크명],표5[[#This Row],[잉크]],표4[토-3층])</f>
        <v>0</v>
      </c>
      <c r="AU896" s="131">
        <f>SUMIF(표4[잉크명],표5[[#This Row],[잉크]],표4[토-1층])</f>
        <v>0</v>
      </c>
      <c r="AV896" s="54">
        <f>SUMIF(표4[잉크명],표5[[#This Row],[잉크]],표4[일])</f>
        <v>0</v>
      </c>
      <c r="AW896" s="131">
        <f>SUMIF(표4[잉크명],표5[[#This Row],[잉크]],표4[일-3층])</f>
        <v>0</v>
      </c>
      <c r="AX896" s="131">
        <f>SUMIF(표4[잉크명],표5[[#This Row],[잉크]],표4[일-1층])</f>
        <v>0</v>
      </c>
      <c r="AY896" s="54">
        <f>SUMIF(표4[잉크명],표5[[#This Row],[잉크]],표4[차주 월])</f>
        <v>0</v>
      </c>
      <c r="AZ896" s="54">
        <f>SUM(표5[[#This Row],[월]:[차주 월]])</f>
        <v>0</v>
      </c>
    </row>
    <row r="897" spans="2:52" ht="15" customHeight="1" x14ac:dyDescent="0.3">
      <c r="B897" s="312" t="s">
        <v>2919</v>
      </c>
      <c r="C897" s="302"/>
      <c r="D897" s="312" t="s">
        <v>3590</v>
      </c>
      <c r="E897" s="34">
        <f>COUNTIF(사출계획!$E$62:$F$110,표4[[#This Row],[제품명]])</f>
        <v>0</v>
      </c>
      <c r="F897" s="126">
        <f>COUNTIF(사출계획!$E$62:$F$87,표4[[#This Row],[제품명]])</f>
        <v>0</v>
      </c>
      <c r="G897" s="126">
        <f>COUNTIF(사출계획!$E$88:$F$110,표4[[#This Row],[제품명]])</f>
        <v>0</v>
      </c>
      <c r="H897" s="34">
        <f>COUNTIF(사출계획!$G$62:$H$110,표4[[#This Row],[제품명]])</f>
        <v>0</v>
      </c>
      <c r="I897" s="128">
        <f>COUNTIF(사출계획!$G$62:$H$87,표4[[#This Row],[제품명]])</f>
        <v>0</v>
      </c>
      <c r="J897" s="128">
        <f>COUNTIF(사출계획!$G$88:$H$110,표4[[#This Row],[제품명]])</f>
        <v>0</v>
      </c>
      <c r="K897" s="34">
        <f>COUNTIF(사출계획!$I$62:$J$110,표4[[#This Row],[제품명]])</f>
        <v>0</v>
      </c>
      <c r="L897" s="126">
        <f>COUNTIF(사출계획!$I$62:$J$87,표4[[#This Row],[제품명]])</f>
        <v>0</v>
      </c>
      <c r="M897" s="126">
        <f>COUNTIF(사출계획!$I$88:$J$110,표4[[#This Row],[제품명]])</f>
        <v>0</v>
      </c>
      <c r="N897" s="129">
        <f>COUNTIF(사출계획!$K$62:$L$110,표4[[#This Row],[제품명]])</f>
        <v>0</v>
      </c>
      <c r="O897" s="126">
        <f>COUNTIF(사출계획!$K$62:$L$87,표4[[#This Row],[제품명]])</f>
        <v>0</v>
      </c>
      <c r="P897" s="126">
        <f>COUNTIF(사출계획!$K$88:$L$110,표4[[#This Row],[제품명]])</f>
        <v>0</v>
      </c>
      <c r="Q897" s="130">
        <f>COUNTIF(사출계획!$M$62:$N$110,표4[[#This Row],[제품명]])</f>
        <v>0</v>
      </c>
      <c r="R897" s="126">
        <f>COUNTIF(사출계획!$M$62:$N$87,표4[[#This Row],[제품명]])</f>
        <v>0</v>
      </c>
      <c r="S897" s="126">
        <f>COUNTIF(사출계획!$M$88:$N$110,표4[[#This Row],[제품명]])</f>
        <v>0</v>
      </c>
      <c r="T897" s="34">
        <f>COUNTIF(사출계획!$O$62:$P$110,표4[[#This Row],[제품명]])</f>
        <v>0</v>
      </c>
      <c r="U897" s="126">
        <f>COUNTIF(사출계획!$O$62:$P$87,표4[[#This Row],[제품명]])</f>
        <v>0</v>
      </c>
      <c r="V897" s="126">
        <f>COUNTIF(사출계획!$O$88:$P$110,표4[[#This Row],[제품명]])</f>
        <v>0</v>
      </c>
      <c r="W897" s="34">
        <f>COUNTIF(사출계획!$Q$62:$R$110,표4[[#This Row],[제품명]])</f>
        <v>0</v>
      </c>
      <c r="X897" s="126">
        <f>COUNTIF(사출계획!$Q$62:$R$87,표4[[#This Row],[제품명]])</f>
        <v>0</v>
      </c>
      <c r="Y897" s="126">
        <f>COUNTIF(사출계획!$Q$88:$R$110,표4[[#This Row],[제품명]])</f>
        <v>0</v>
      </c>
      <c r="Z897" s="34">
        <f>COUNTIF(사출계획!$S$62:$T$110,표4[[#This Row],[제품명]])</f>
        <v>0</v>
      </c>
      <c r="AA897" s="126"/>
      <c r="AB897" s="126"/>
      <c r="AC897" s="401" t="s">
        <v>3913</v>
      </c>
      <c r="AD897" s="129">
        <f>SUMIF(표4[잉크명],표5[[#This Row],[잉크]],표4[월])</f>
        <v>0</v>
      </c>
      <c r="AE897" s="131">
        <f>SUMIF(표4[잉크명],표5[[#This Row],[잉크]],표4[월-3층])</f>
        <v>0</v>
      </c>
      <c r="AF897" s="131">
        <f>SUMIF(표4[잉크명],표5[[#This Row],[잉크]],표4[월-1층])</f>
        <v>0</v>
      </c>
      <c r="AG897" s="133">
        <f>SUMIF(표4[잉크명],표5[[#This Row],[잉크]],표4[화])</f>
        <v>0</v>
      </c>
      <c r="AH897" s="131">
        <f>SUMIF(표4[잉크명],표5[[#This Row],[잉크]],표4[화-3층])</f>
        <v>0</v>
      </c>
      <c r="AI897" s="131">
        <f>SUMIF(표4[잉크명],표5[[#This Row],[잉크]],표4[화-1층])</f>
        <v>0</v>
      </c>
      <c r="AJ897" s="130">
        <f>SUMIF(표4[잉크명],표5[[#This Row],[잉크]],표4[수])</f>
        <v>0</v>
      </c>
      <c r="AK897" s="131">
        <f>SUMIF(표4[잉크명],표5[[#This Row],[잉크]],표4[수-3층])</f>
        <v>0</v>
      </c>
      <c r="AL897" s="131">
        <f>SUMIF(표4[잉크명],표5[[#This Row],[잉크]],표4[수-1층])</f>
        <v>0</v>
      </c>
      <c r="AM897" s="54">
        <f>SUMIF(표4[잉크명],표5[[#This Row],[잉크]],표4[목])</f>
        <v>0</v>
      </c>
      <c r="AN897" s="131">
        <f>SUMIF(표4[잉크명],표5[[#This Row],[잉크]],표4[목-3층])</f>
        <v>0</v>
      </c>
      <c r="AO897" s="131">
        <f>SUMIF(표4[잉크명],표5[[#This Row],[잉크]],표4[목-1층])</f>
        <v>0</v>
      </c>
      <c r="AP897" s="54">
        <f>SUMIF(표4[잉크명],표5[[#This Row],[잉크]],표4[금])</f>
        <v>0</v>
      </c>
      <c r="AQ897" s="131">
        <f>SUMIF(표4[잉크명],표5[[#This Row],[잉크]],표4[금-3층])</f>
        <v>0</v>
      </c>
      <c r="AR897" s="131">
        <f>SUMIF(표4[잉크명],표5[[#This Row],[잉크]],표4[금-1층])</f>
        <v>0</v>
      </c>
      <c r="AS897" s="54">
        <f>SUMIF(표4[잉크명],표5[[#This Row],[잉크]],표4[토])</f>
        <v>0</v>
      </c>
      <c r="AT897" s="131">
        <f>SUMIF(표4[잉크명],표5[[#This Row],[잉크]],표4[토-3층])</f>
        <v>0</v>
      </c>
      <c r="AU897" s="131">
        <f>SUMIF(표4[잉크명],표5[[#This Row],[잉크]],표4[토-1층])</f>
        <v>0</v>
      </c>
      <c r="AV897" s="54">
        <f>SUMIF(표4[잉크명],표5[[#This Row],[잉크]],표4[일])</f>
        <v>0</v>
      </c>
      <c r="AW897" s="131">
        <f>SUMIF(표4[잉크명],표5[[#This Row],[잉크]],표4[일-3층])</f>
        <v>0</v>
      </c>
      <c r="AX897" s="131">
        <f>SUMIF(표4[잉크명],표5[[#This Row],[잉크]],표4[일-1층])</f>
        <v>0</v>
      </c>
      <c r="AY897" s="54">
        <f>SUMIF(표4[잉크명],표5[[#This Row],[잉크]],표4[차주 월])</f>
        <v>0</v>
      </c>
      <c r="AZ897" s="54">
        <f>SUM(표5[[#This Row],[월]:[차주 월]])</f>
        <v>0</v>
      </c>
    </row>
    <row r="898" spans="2:52" x14ac:dyDescent="0.3">
      <c r="B898" s="312" t="s">
        <v>2919</v>
      </c>
      <c r="C898" s="302"/>
      <c r="D898" s="312" t="s">
        <v>2932</v>
      </c>
      <c r="E898" s="34">
        <f>COUNTIF(사출계획!$E$62:$F$110,표4[[#This Row],[제품명]])</f>
        <v>0</v>
      </c>
      <c r="F898" s="126">
        <f>COUNTIF(사출계획!$E$62:$F$87,표4[[#This Row],[제품명]])</f>
        <v>0</v>
      </c>
      <c r="G898" s="126">
        <f>COUNTIF(사출계획!$E$88:$F$110,표4[[#This Row],[제품명]])</f>
        <v>0</v>
      </c>
      <c r="H898" s="34">
        <f>COUNTIF(사출계획!$G$62:$H$110,표4[[#This Row],[제품명]])</f>
        <v>0</v>
      </c>
      <c r="I898" s="128">
        <f>COUNTIF(사출계획!$G$62:$H$87,표4[[#This Row],[제품명]])</f>
        <v>0</v>
      </c>
      <c r="J898" s="128">
        <f>COUNTIF(사출계획!$G$88:$H$110,표4[[#This Row],[제품명]])</f>
        <v>0</v>
      </c>
      <c r="K898" s="34">
        <f>COUNTIF(사출계획!$I$62:$J$110,표4[[#This Row],[제품명]])</f>
        <v>0</v>
      </c>
      <c r="L898" s="126">
        <f>COUNTIF(사출계획!$I$62:$J$87,표4[[#This Row],[제품명]])</f>
        <v>0</v>
      </c>
      <c r="M898" s="126">
        <f>COUNTIF(사출계획!$I$88:$J$110,표4[[#This Row],[제품명]])</f>
        <v>0</v>
      </c>
      <c r="N898" s="129">
        <f>COUNTIF(사출계획!$K$62:$L$110,표4[[#This Row],[제품명]])</f>
        <v>0</v>
      </c>
      <c r="O898" s="126">
        <f>COUNTIF(사출계획!$K$62:$L$87,표4[[#This Row],[제품명]])</f>
        <v>0</v>
      </c>
      <c r="P898" s="126">
        <f>COUNTIF(사출계획!$K$88:$L$110,표4[[#This Row],[제품명]])</f>
        <v>0</v>
      </c>
      <c r="Q898" s="130">
        <f>COUNTIF(사출계획!$M$62:$N$110,표4[[#This Row],[제품명]])</f>
        <v>0</v>
      </c>
      <c r="R898" s="126">
        <f>COUNTIF(사출계획!$M$62:$N$87,표4[[#This Row],[제품명]])</f>
        <v>0</v>
      </c>
      <c r="S898" s="126">
        <f>COUNTIF(사출계획!$M$88:$N$110,표4[[#This Row],[제품명]])</f>
        <v>0</v>
      </c>
      <c r="T898" s="34">
        <f>COUNTIF(사출계획!$O$62:$P$110,표4[[#This Row],[제품명]])</f>
        <v>0</v>
      </c>
      <c r="U898" s="126">
        <f>COUNTIF(사출계획!$O$62:$P$87,표4[[#This Row],[제품명]])</f>
        <v>0</v>
      </c>
      <c r="V898" s="126">
        <f>COUNTIF(사출계획!$O$88:$P$110,표4[[#This Row],[제품명]])</f>
        <v>0</v>
      </c>
      <c r="W898" s="34">
        <f>COUNTIF(사출계획!$Q$62:$R$110,표4[[#This Row],[제품명]])</f>
        <v>0</v>
      </c>
      <c r="X898" s="126">
        <f>COUNTIF(사출계획!$Q$62:$R$87,표4[[#This Row],[제품명]])</f>
        <v>0</v>
      </c>
      <c r="Y898" s="126">
        <f>COUNTIF(사출계획!$Q$88:$R$110,표4[[#This Row],[제품명]])</f>
        <v>0</v>
      </c>
      <c r="Z898" s="34">
        <f>COUNTIF(사출계획!$S$62:$T$110,표4[[#This Row],[제품명]])</f>
        <v>0</v>
      </c>
      <c r="AA898" s="126"/>
      <c r="AB898" s="126"/>
      <c r="AC898" s="401" t="s">
        <v>3916</v>
      </c>
      <c r="AD898" s="129">
        <f>SUMIF(표4[잉크명],표5[[#This Row],[잉크]],표4[월])</f>
        <v>0</v>
      </c>
      <c r="AE898" s="131">
        <f>SUMIF(표4[잉크명],표5[[#This Row],[잉크]],표4[월-3층])</f>
        <v>0</v>
      </c>
      <c r="AF898" s="131">
        <f>SUMIF(표4[잉크명],표5[[#This Row],[잉크]],표4[월-1층])</f>
        <v>0</v>
      </c>
      <c r="AG898" s="133">
        <f>SUMIF(표4[잉크명],표5[[#This Row],[잉크]],표4[화])</f>
        <v>0</v>
      </c>
      <c r="AH898" s="131">
        <f>SUMIF(표4[잉크명],표5[[#This Row],[잉크]],표4[화-3층])</f>
        <v>0</v>
      </c>
      <c r="AI898" s="131">
        <f>SUMIF(표4[잉크명],표5[[#This Row],[잉크]],표4[화-1층])</f>
        <v>0</v>
      </c>
      <c r="AJ898" s="130">
        <f>SUMIF(표4[잉크명],표5[[#This Row],[잉크]],표4[수])</f>
        <v>0</v>
      </c>
      <c r="AK898" s="131">
        <f>SUMIF(표4[잉크명],표5[[#This Row],[잉크]],표4[수-3층])</f>
        <v>0</v>
      </c>
      <c r="AL898" s="131">
        <f>SUMIF(표4[잉크명],표5[[#This Row],[잉크]],표4[수-1층])</f>
        <v>0</v>
      </c>
      <c r="AM898" s="54">
        <f>SUMIF(표4[잉크명],표5[[#This Row],[잉크]],표4[목])</f>
        <v>0</v>
      </c>
      <c r="AN898" s="131">
        <f>SUMIF(표4[잉크명],표5[[#This Row],[잉크]],표4[목-3층])</f>
        <v>0</v>
      </c>
      <c r="AO898" s="131">
        <f>SUMIF(표4[잉크명],표5[[#This Row],[잉크]],표4[목-1층])</f>
        <v>0</v>
      </c>
      <c r="AP898" s="54">
        <f>SUMIF(표4[잉크명],표5[[#This Row],[잉크]],표4[금])</f>
        <v>0</v>
      </c>
      <c r="AQ898" s="131">
        <f>SUMIF(표4[잉크명],표5[[#This Row],[잉크]],표4[금-3층])</f>
        <v>0</v>
      </c>
      <c r="AR898" s="131">
        <f>SUMIF(표4[잉크명],표5[[#This Row],[잉크]],표4[금-1층])</f>
        <v>0</v>
      </c>
      <c r="AS898" s="54">
        <f>SUMIF(표4[잉크명],표5[[#This Row],[잉크]],표4[토])</f>
        <v>0</v>
      </c>
      <c r="AT898" s="131">
        <f>SUMIF(표4[잉크명],표5[[#This Row],[잉크]],표4[토-3층])</f>
        <v>0</v>
      </c>
      <c r="AU898" s="131">
        <f>SUMIF(표4[잉크명],표5[[#This Row],[잉크]],표4[토-1층])</f>
        <v>0</v>
      </c>
      <c r="AV898" s="54">
        <f>SUMIF(표4[잉크명],표5[[#This Row],[잉크]],표4[일])</f>
        <v>0</v>
      </c>
      <c r="AW898" s="131">
        <f>SUMIF(표4[잉크명],표5[[#This Row],[잉크]],표4[일-3층])</f>
        <v>0</v>
      </c>
      <c r="AX898" s="131">
        <f>SUMIF(표4[잉크명],표5[[#This Row],[잉크]],표4[일-1층])</f>
        <v>0</v>
      </c>
      <c r="AY898" s="54">
        <f>SUMIF(표4[잉크명],표5[[#This Row],[잉크]],표4[차주 월])</f>
        <v>0</v>
      </c>
      <c r="AZ898" s="54">
        <f>SUM(표5[[#This Row],[월]:[차주 월]])</f>
        <v>0</v>
      </c>
    </row>
    <row r="899" spans="2:52" x14ac:dyDescent="0.3">
      <c r="B899" s="312" t="s">
        <v>2920</v>
      </c>
      <c r="C899" s="302"/>
      <c r="D899" s="312" t="s">
        <v>2934</v>
      </c>
      <c r="E899" s="34">
        <f>COUNTIF(사출계획!$E$62:$F$110,표4[[#This Row],[제품명]])</f>
        <v>0</v>
      </c>
      <c r="F899" s="126">
        <f>COUNTIF(사출계획!$E$62:$F$87,표4[[#This Row],[제품명]])</f>
        <v>0</v>
      </c>
      <c r="G899" s="126">
        <f>COUNTIF(사출계획!$E$88:$F$110,표4[[#This Row],[제품명]])</f>
        <v>0</v>
      </c>
      <c r="H899" s="34">
        <f>COUNTIF(사출계획!$G$62:$H$110,표4[[#This Row],[제품명]])</f>
        <v>0</v>
      </c>
      <c r="I899" s="128">
        <f>COUNTIF(사출계획!$G$62:$H$87,표4[[#This Row],[제품명]])</f>
        <v>0</v>
      </c>
      <c r="J899" s="128">
        <f>COUNTIF(사출계획!$G$88:$H$110,표4[[#This Row],[제품명]])</f>
        <v>0</v>
      </c>
      <c r="K899" s="34">
        <f>COUNTIF(사출계획!$I$62:$J$110,표4[[#This Row],[제품명]])</f>
        <v>0</v>
      </c>
      <c r="L899" s="126">
        <f>COUNTIF(사출계획!$I$62:$J$87,표4[[#This Row],[제품명]])</f>
        <v>0</v>
      </c>
      <c r="M899" s="126">
        <f>COUNTIF(사출계획!$I$88:$J$110,표4[[#This Row],[제품명]])</f>
        <v>0</v>
      </c>
      <c r="N899" s="129">
        <f>COUNTIF(사출계획!$K$62:$L$110,표4[[#This Row],[제품명]])</f>
        <v>0</v>
      </c>
      <c r="O899" s="126">
        <f>COUNTIF(사출계획!$K$62:$L$87,표4[[#This Row],[제품명]])</f>
        <v>0</v>
      </c>
      <c r="P899" s="126">
        <f>COUNTIF(사출계획!$K$88:$L$110,표4[[#This Row],[제품명]])</f>
        <v>0</v>
      </c>
      <c r="Q899" s="130">
        <f>COUNTIF(사출계획!$M$62:$N$110,표4[[#This Row],[제품명]])</f>
        <v>0</v>
      </c>
      <c r="R899" s="126">
        <f>COUNTIF(사출계획!$M$62:$N$87,표4[[#This Row],[제품명]])</f>
        <v>0</v>
      </c>
      <c r="S899" s="126">
        <f>COUNTIF(사출계획!$M$88:$N$110,표4[[#This Row],[제품명]])</f>
        <v>0</v>
      </c>
      <c r="T899" s="34">
        <f>COUNTIF(사출계획!$O$62:$P$110,표4[[#This Row],[제품명]])</f>
        <v>0</v>
      </c>
      <c r="U899" s="126">
        <f>COUNTIF(사출계획!$O$62:$P$87,표4[[#This Row],[제품명]])</f>
        <v>0</v>
      </c>
      <c r="V899" s="126">
        <f>COUNTIF(사출계획!$O$88:$P$110,표4[[#This Row],[제품명]])</f>
        <v>0</v>
      </c>
      <c r="W899" s="34">
        <f>COUNTIF(사출계획!$Q$62:$R$110,표4[[#This Row],[제품명]])</f>
        <v>0</v>
      </c>
      <c r="X899" s="126">
        <f>COUNTIF(사출계획!$Q$62:$R$87,표4[[#This Row],[제품명]])</f>
        <v>0</v>
      </c>
      <c r="Y899" s="126">
        <f>COUNTIF(사출계획!$Q$88:$R$110,표4[[#This Row],[제품명]])</f>
        <v>0</v>
      </c>
      <c r="Z899" s="34">
        <f>COUNTIF(사출계획!$S$62:$T$110,표4[[#This Row],[제품명]])</f>
        <v>0</v>
      </c>
      <c r="AA899" s="126"/>
      <c r="AB899" s="126"/>
      <c r="AC899" s="401" t="s">
        <v>3917</v>
      </c>
      <c r="AD899" s="129">
        <f>SUMIF(표4[잉크명],표5[[#This Row],[잉크]],표4[월])</f>
        <v>0</v>
      </c>
      <c r="AE899" s="131">
        <f>SUMIF(표4[잉크명],표5[[#This Row],[잉크]],표4[월-3층])</f>
        <v>0</v>
      </c>
      <c r="AF899" s="131">
        <f>SUMIF(표4[잉크명],표5[[#This Row],[잉크]],표4[월-1층])</f>
        <v>0</v>
      </c>
      <c r="AG899" s="133">
        <f>SUMIF(표4[잉크명],표5[[#This Row],[잉크]],표4[화])</f>
        <v>0</v>
      </c>
      <c r="AH899" s="131">
        <f>SUMIF(표4[잉크명],표5[[#This Row],[잉크]],표4[화-3층])</f>
        <v>0</v>
      </c>
      <c r="AI899" s="131">
        <f>SUMIF(표4[잉크명],표5[[#This Row],[잉크]],표4[화-1층])</f>
        <v>0</v>
      </c>
      <c r="AJ899" s="130">
        <f>SUMIF(표4[잉크명],표5[[#This Row],[잉크]],표4[수])</f>
        <v>0</v>
      </c>
      <c r="AK899" s="131">
        <f>SUMIF(표4[잉크명],표5[[#This Row],[잉크]],표4[수-3층])</f>
        <v>0</v>
      </c>
      <c r="AL899" s="131">
        <f>SUMIF(표4[잉크명],표5[[#This Row],[잉크]],표4[수-1층])</f>
        <v>0</v>
      </c>
      <c r="AM899" s="54">
        <f>SUMIF(표4[잉크명],표5[[#This Row],[잉크]],표4[목])</f>
        <v>0</v>
      </c>
      <c r="AN899" s="131">
        <f>SUMIF(표4[잉크명],표5[[#This Row],[잉크]],표4[목-3층])</f>
        <v>0</v>
      </c>
      <c r="AO899" s="131">
        <f>SUMIF(표4[잉크명],표5[[#This Row],[잉크]],표4[목-1층])</f>
        <v>0</v>
      </c>
      <c r="AP899" s="54">
        <f>SUMIF(표4[잉크명],표5[[#This Row],[잉크]],표4[금])</f>
        <v>0</v>
      </c>
      <c r="AQ899" s="131">
        <f>SUMIF(표4[잉크명],표5[[#This Row],[잉크]],표4[금-3층])</f>
        <v>0</v>
      </c>
      <c r="AR899" s="131">
        <f>SUMIF(표4[잉크명],표5[[#This Row],[잉크]],표4[금-1층])</f>
        <v>0</v>
      </c>
      <c r="AS899" s="54">
        <f>SUMIF(표4[잉크명],표5[[#This Row],[잉크]],표4[토])</f>
        <v>0</v>
      </c>
      <c r="AT899" s="131">
        <f>SUMIF(표4[잉크명],표5[[#This Row],[잉크]],표4[토-3층])</f>
        <v>0</v>
      </c>
      <c r="AU899" s="131">
        <f>SUMIF(표4[잉크명],표5[[#This Row],[잉크]],표4[토-1층])</f>
        <v>0</v>
      </c>
      <c r="AV899" s="54">
        <f>SUMIF(표4[잉크명],표5[[#This Row],[잉크]],표4[일])</f>
        <v>0</v>
      </c>
      <c r="AW899" s="131">
        <f>SUMIF(표4[잉크명],표5[[#This Row],[잉크]],표4[일-3층])</f>
        <v>0</v>
      </c>
      <c r="AX899" s="131">
        <f>SUMIF(표4[잉크명],표5[[#This Row],[잉크]],표4[일-1층])</f>
        <v>0</v>
      </c>
      <c r="AY899" s="54">
        <f>SUMIF(표4[잉크명],표5[[#This Row],[잉크]],표4[차주 월])</f>
        <v>0</v>
      </c>
      <c r="AZ899" s="54">
        <f>SUM(표5[[#This Row],[월]:[차주 월]])</f>
        <v>0</v>
      </c>
    </row>
    <row r="900" spans="2:52" x14ac:dyDescent="0.3">
      <c r="B900" s="312" t="s">
        <v>2921</v>
      </c>
      <c r="C900" s="302"/>
      <c r="D900" s="312" t="s">
        <v>2935</v>
      </c>
      <c r="E900" s="34">
        <f>COUNTIF(사출계획!$E$62:$F$110,표4[[#This Row],[제품명]])</f>
        <v>0</v>
      </c>
      <c r="F900" s="126">
        <f>COUNTIF(사출계획!$E$62:$F$87,표4[[#This Row],[제품명]])</f>
        <v>0</v>
      </c>
      <c r="G900" s="126">
        <f>COUNTIF(사출계획!$E$88:$F$110,표4[[#This Row],[제품명]])</f>
        <v>0</v>
      </c>
      <c r="H900" s="34">
        <f>COUNTIF(사출계획!$G$62:$H$110,표4[[#This Row],[제품명]])</f>
        <v>0</v>
      </c>
      <c r="I900" s="128">
        <f>COUNTIF(사출계획!$G$62:$H$87,표4[[#This Row],[제품명]])</f>
        <v>0</v>
      </c>
      <c r="J900" s="128">
        <f>COUNTIF(사출계획!$G$88:$H$110,표4[[#This Row],[제품명]])</f>
        <v>0</v>
      </c>
      <c r="K900" s="34">
        <f>COUNTIF(사출계획!$I$62:$J$110,표4[[#This Row],[제품명]])</f>
        <v>0</v>
      </c>
      <c r="L900" s="126">
        <f>COUNTIF(사출계획!$I$62:$J$87,표4[[#This Row],[제품명]])</f>
        <v>0</v>
      </c>
      <c r="M900" s="126">
        <f>COUNTIF(사출계획!$I$88:$J$110,표4[[#This Row],[제품명]])</f>
        <v>0</v>
      </c>
      <c r="N900" s="129">
        <f>COUNTIF(사출계획!$K$62:$L$110,표4[[#This Row],[제품명]])</f>
        <v>0</v>
      </c>
      <c r="O900" s="126">
        <f>COUNTIF(사출계획!$K$62:$L$87,표4[[#This Row],[제품명]])</f>
        <v>0</v>
      </c>
      <c r="P900" s="126">
        <f>COUNTIF(사출계획!$K$88:$L$110,표4[[#This Row],[제품명]])</f>
        <v>0</v>
      </c>
      <c r="Q900" s="130">
        <f>COUNTIF(사출계획!$M$62:$N$110,표4[[#This Row],[제품명]])</f>
        <v>0</v>
      </c>
      <c r="R900" s="126">
        <f>COUNTIF(사출계획!$M$62:$N$87,표4[[#This Row],[제품명]])</f>
        <v>0</v>
      </c>
      <c r="S900" s="126">
        <f>COUNTIF(사출계획!$M$88:$N$110,표4[[#This Row],[제품명]])</f>
        <v>0</v>
      </c>
      <c r="T900" s="34">
        <f>COUNTIF(사출계획!$O$62:$P$110,표4[[#This Row],[제품명]])</f>
        <v>0</v>
      </c>
      <c r="U900" s="126">
        <f>COUNTIF(사출계획!$O$62:$P$87,표4[[#This Row],[제품명]])</f>
        <v>0</v>
      </c>
      <c r="V900" s="126">
        <f>COUNTIF(사출계획!$O$88:$P$110,표4[[#This Row],[제품명]])</f>
        <v>0</v>
      </c>
      <c r="W900" s="34">
        <f>COUNTIF(사출계획!$Q$62:$R$110,표4[[#This Row],[제품명]])</f>
        <v>0</v>
      </c>
      <c r="X900" s="126">
        <f>COUNTIF(사출계획!$Q$62:$R$87,표4[[#This Row],[제품명]])</f>
        <v>0</v>
      </c>
      <c r="Y900" s="126">
        <f>COUNTIF(사출계획!$Q$88:$R$110,표4[[#This Row],[제품명]])</f>
        <v>0</v>
      </c>
      <c r="Z900" s="34">
        <f>COUNTIF(사출계획!$S$62:$T$110,표4[[#This Row],[제품명]])</f>
        <v>0</v>
      </c>
      <c r="AA900" s="126"/>
      <c r="AB900" s="126"/>
      <c r="AC900" s="402" t="s">
        <v>3941</v>
      </c>
      <c r="AD900" s="129">
        <f>SUMIF(표4[잉크명],표5[[#This Row],[잉크]],표4[월])</f>
        <v>0</v>
      </c>
      <c r="AE900" s="131">
        <f>SUMIF(표4[잉크명],표5[[#This Row],[잉크]],표4[월-3층])</f>
        <v>0</v>
      </c>
      <c r="AF900" s="131">
        <f>SUMIF(표4[잉크명],표5[[#This Row],[잉크]],표4[월-1층])</f>
        <v>0</v>
      </c>
      <c r="AG900" s="133">
        <f>SUMIF(표4[잉크명],표5[[#This Row],[잉크]],표4[화])</f>
        <v>0</v>
      </c>
      <c r="AH900" s="131">
        <f>SUMIF(표4[잉크명],표5[[#This Row],[잉크]],표4[화-3층])</f>
        <v>0</v>
      </c>
      <c r="AI900" s="131">
        <f>SUMIF(표4[잉크명],표5[[#This Row],[잉크]],표4[화-1층])</f>
        <v>0</v>
      </c>
      <c r="AJ900" s="130">
        <f>SUMIF(표4[잉크명],표5[[#This Row],[잉크]],표4[수])</f>
        <v>0</v>
      </c>
      <c r="AK900" s="131">
        <f>SUMIF(표4[잉크명],표5[[#This Row],[잉크]],표4[수-3층])</f>
        <v>0</v>
      </c>
      <c r="AL900" s="131">
        <f>SUMIF(표4[잉크명],표5[[#This Row],[잉크]],표4[수-1층])</f>
        <v>0</v>
      </c>
      <c r="AM900" s="54">
        <f>SUMIF(표4[잉크명],표5[[#This Row],[잉크]],표4[목])</f>
        <v>0</v>
      </c>
      <c r="AN900" s="131">
        <f>SUMIF(표4[잉크명],표5[[#This Row],[잉크]],표4[목-3층])</f>
        <v>0</v>
      </c>
      <c r="AO900" s="131">
        <f>SUMIF(표4[잉크명],표5[[#This Row],[잉크]],표4[목-1층])</f>
        <v>0</v>
      </c>
      <c r="AP900" s="54">
        <f>SUMIF(표4[잉크명],표5[[#This Row],[잉크]],표4[금])</f>
        <v>0</v>
      </c>
      <c r="AQ900" s="131">
        <f>SUMIF(표4[잉크명],표5[[#This Row],[잉크]],표4[금-3층])</f>
        <v>0</v>
      </c>
      <c r="AR900" s="131">
        <f>SUMIF(표4[잉크명],표5[[#This Row],[잉크]],표4[금-1층])</f>
        <v>0</v>
      </c>
      <c r="AS900" s="54">
        <f>SUMIF(표4[잉크명],표5[[#This Row],[잉크]],표4[토])</f>
        <v>0</v>
      </c>
      <c r="AT900" s="131">
        <f>SUMIF(표4[잉크명],표5[[#This Row],[잉크]],표4[토-3층])</f>
        <v>0</v>
      </c>
      <c r="AU900" s="131">
        <f>SUMIF(표4[잉크명],표5[[#This Row],[잉크]],표4[토-1층])</f>
        <v>0</v>
      </c>
      <c r="AV900" s="54">
        <f>SUMIF(표4[잉크명],표5[[#This Row],[잉크]],표4[일])</f>
        <v>0</v>
      </c>
      <c r="AW900" s="131">
        <f>SUMIF(표4[잉크명],표5[[#This Row],[잉크]],표4[일-3층])</f>
        <v>0</v>
      </c>
      <c r="AX900" s="131">
        <f>SUMIF(표4[잉크명],표5[[#This Row],[잉크]],표4[일-1층])</f>
        <v>0</v>
      </c>
      <c r="AY900" s="54">
        <f>SUMIF(표4[잉크명],표5[[#This Row],[잉크]],표4[차주 월])</f>
        <v>0</v>
      </c>
      <c r="AZ900" s="54">
        <f>SUM(표5[[#This Row],[월]:[차주 월]])</f>
        <v>0</v>
      </c>
    </row>
    <row r="901" spans="2:52" x14ac:dyDescent="0.3">
      <c r="B901" s="312" t="s">
        <v>2921</v>
      </c>
      <c r="C901" s="302"/>
      <c r="D901" s="312" t="s">
        <v>2937</v>
      </c>
      <c r="E901" s="34">
        <f>COUNTIF(사출계획!$E$62:$F$110,표4[[#This Row],[제품명]])</f>
        <v>0</v>
      </c>
      <c r="F901" s="126">
        <f>COUNTIF(사출계획!$E$62:$F$87,표4[[#This Row],[제품명]])</f>
        <v>0</v>
      </c>
      <c r="G901" s="126">
        <f>COUNTIF(사출계획!$E$88:$F$110,표4[[#This Row],[제품명]])</f>
        <v>0</v>
      </c>
      <c r="H901" s="34">
        <f>COUNTIF(사출계획!$G$62:$H$110,표4[[#This Row],[제품명]])</f>
        <v>0</v>
      </c>
      <c r="I901" s="128">
        <f>COUNTIF(사출계획!$G$62:$H$87,표4[[#This Row],[제품명]])</f>
        <v>0</v>
      </c>
      <c r="J901" s="128">
        <f>COUNTIF(사출계획!$G$88:$H$110,표4[[#This Row],[제품명]])</f>
        <v>0</v>
      </c>
      <c r="K901" s="34">
        <f>COUNTIF(사출계획!$I$62:$J$110,표4[[#This Row],[제품명]])</f>
        <v>0</v>
      </c>
      <c r="L901" s="126">
        <f>COUNTIF(사출계획!$I$62:$J$87,표4[[#This Row],[제품명]])</f>
        <v>0</v>
      </c>
      <c r="M901" s="126">
        <f>COUNTIF(사출계획!$I$88:$J$110,표4[[#This Row],[제품명]])</f>
        <v>0</v>
      </c>
      <c r="N901" s="129">
        <f>COUNTIF(사출계획!$K$62:$L$110,표4[[#This Row],[제품명]])</f>
        <v>0</v>
      </c>
      <c r="O901" s="126">
        <f>COUNTIF(사출계획!$K$62:$L$87,표4[[#This Row],[제품명]])</f>
        <v>0</v>
      </c>
      <c r="P901" s="126">
        <f>COUNTIF(사출계획!$K$88:$L$110,표4[[#This Row],[제품명]])</f>
        <v>0</v>
      </c>
      <c r="Q901" s="130">
        <f>COUNTIF(사출계획!$M$62:$N$110,표4[[#This Row],[제품명]])</f>
        <v>0</v>
      </c>
      <c r="R901" s="126">
        <f>COUNTIF(사출계획!$M$62:$N$87,표4[[#This Row],[제품명]])</f>
        <v>0</v>
      </c>
      <c r="S901" s="126">
        <f>COUNTIF(사출계획!$M$88:$N$110,표4[[#This Row],[제품명]])</f>
        <v>0</v>
      </c>
      <c r="T901" s="34">
        <f>COUNTIF(사출계획!$O$62:$P$110,표4[[#This Row],[제품명]])</f>
        <v>0</v>
      </c>
      <c r="U901" s="126">
        <f>COUNTIF(사출계획!$O$62:$P$87,표4[[#This Row],[제품명]])</f>
        <v>0</v>
      </c>
      <c r="V901" s="126">
        <f>COUNTIF(사출계획!$O$88:$P$110,표4[[#This Row],[제품명]])</f>
        <v>0</v>
      </c>
      <c r="W901" s="34">
        <f>COUNTIF(사출계획!$Q$62:$R$110,표4[[#This Row],[제품명]])</f>
        <v>0</v>
      </c>
      <c r="X901" s="126">
        <f>COUNTIF(사출계획!$Q$62:$R$87,표4[[#This Row],[제품명]])</f>
        <v>0</v>
      </c>
      <c r="Y901" s="126">
        <f>COUNTIF(사출계획!$Q$88:$R$110,표4[[#This Row],[제품명]])</f>
        <v>0</v>
      </c>
      <c r="Z901" s="34">
        <f>COUNTIF(사출계획!$S$62:$T$110,표4[[#This Row],[제품명]])</f>
        <v>0</v>
      </c>
      <c r="AA901" s="126"/>
      <c r="AB901" s="126"/>
      <c r="AC901" s="403" t="s">
        <v>3944</v>
      </c>
      <c r="AD901" s="129">
        <f>SUMIF(표4[잉크명],표5[[#This Row],[잉크]],표4[월])</f>
        <v>0</v>
      </c>
      <c r="AE901" s="126">
        <f>SUMIF(표4[잉크명],표5[[#This Row],[잉크]],표4[월-3층])</f>
        <v>0</v>
      </c>
      <c r="AF901" s="126">
        <f>SUMIF(표4[잉크명],표5[[#This Row],[잉크]],표4[월-1층])</f>
        <v>0</v>
      </c>
      <c r="AG901" s="133">
        <f>SUMIF(표4[잉크명],표5[[#This Row],[잉크]],표4[화])</f>
        <v>0</v>
      </c>
      <c r="AH901" s="126">
        <f>SUMIF(표4[잉크명],표5[[#This Row],[잉크]],표4[화-3층])</f>
        <v>0</v>
      </c>
      <c r="AI901" s="126">
        <f>SUMIF(표4[잉크명],표5[[#This Row],[잉크]],표4[화-1층])</f>
        <v>0</v>
      </c>
      <c r="AJ901" s="130">
        <f>SUMIF(표4[잉크명],표5[[#This Row],[잉크]],표4[수])</f>
        <v>0</v>
      </c>
      <c r="AK901" s="126">
        <f>SUMIF(표4[잉크명],표5[[#This Row],[잉크]],표4[수-3층])</f>
        <v>0</v>
      </c>
      <c r="AL901" s="126">
        <f>SUMIF(표4[잉크명],표5[[#This Row],[잉크]],표4[수-1층])</f>
        <v>0</v>
      </c>
      <c r="AM901" s="34">
        <f>SUMIF(표4[잉크명],표5[[#This Row],[잉크]],표4[목])</f>
        <v>0</v>
      </c>
      <c r="AN901" s="126">
        <f>SUMIF(표4[잉크명],표5[[#This Row],[잉크]],표4[목-3층])</f>
        <v>0</v>
      </c>
      <c r="AO901" s="126">
        <f>SUMIF(표4[잉크명],표5[[#This Row],[잉크]],표4[목-1층])</f>
        <v>0</v>
      </c>
      <c r="AP901" s="34">
        <f>SUMIF(표4[잉크명],표5[[#This Row],[잉크]],표4[금])</f>
        <v>0</v>
      </c>
      <c r="AQ901" s="126">
        <f>SUMIF(표4[잉크명],표5[[#This Row],[잉크]],표4[금-3층])</f>
        <v>0</v>
      </c>
      <c r="AR901" s="126">
        <f>SUMIF(표4[잉크명],표5[[#This Row],[잉크]],표4[금-1층])</f>
        <v>0</v>
      </c>
      <c r="AS901" s="34">
        <f>SUMIF(표4[잉크명],표5[[#This Row],[잉크]],표4[토])</f>
        <v>0</v>
      </c>
      <c r="AT901" s="126">
        <f>SUMIF(표4[잉크명],표5[[#This Row],[잉크]],표4[토-3층])</f>
        <v>0</v>
      </c>
      <c r="AU901" s="126">
        <f>SUMIF(표4[잉크명],표5[[#This Row],[잉크]],표4[토-1층])</f>
        <v>0</v>
      </c>
      <c r="AV901" s="34">
        <f>SUMIF(표4[잉크명],표5[[#This Row],[잉크]],표4[일])</f>
        <v>0</v>
      </c>
      <c r="AW901" s="126">
        <f>SUMIF(표4[잉크명],표5[[#This Row],[잉크]],표4[일-3층])</f>
        <v>0</v>
      </c>
      <c r="AX901" s="126">
        <f>SUMIF(표4[잉크명],표5[[#This Row],[잉크]],표4[일-1층])</f>
        <v>0</v>
      </c>
      <c r="AY901" s="34">
        <f>SUMIF(표4[잉크명],표5[[#This Row],[잉크]],표4[차주 월])</f>
        <v>0</v>
      </c>
      <c r="AZ901" s="34">
        <f>SUM(표5[[#This Row],[월]:[차주 월]])</f>
        <v>0</v>
      </c>
    </row>
    <row r="902" spans="2:52" x14ac:dyDescent="0.3">
      <c r="B902" s="312" t="s">
        <v>2922</v>
      </c>
      <c r="C902" s="285"/>
      <c r="D902" s="312" t="s">
        <v>2938</v>
      </c>
      <c r="E902" s="54">
        <f>COUNTIF(사출계획!$E$62:$F$110,표4[[#This Row],[제품명]])</f>
        <v>0</v>
      </c>
      <c r="F902" s="131">
        <f>COUNTIF(사출계획!$E$62:$F$87,표4[[#This Row],[제품명]])</f>
        <v>0</v>
      </c>
      <c r="G902" s="131">
        <f>COUNTIF(사출계획!$E$88:$F$110,표4[[#This Row],[제품명]])</f>
        <v>0</v>
      </c>
      <c r="H902" s="54">
        <f>COUNTIF(사출계획!$G$62:$H$110,표4[[#This Row],[제품명]])</f>
        <v>0</v>
      </c>
      <c r="I902" s="132">
        <f>COUNTIF(사출계획!$G$62:$H$87,표4[[#This Row],[제품명]])</f>
        <v>0</v>
      </c>
      <c r="J902" s="132">
        <f>COUNTIF(사출계획!$G$88:$H$110,표4[[#This Row],[제품명]])</f>
        <v>0</v>
      </c>
      <c r="K902" s="54">
        <f>COUNTIF(사출계획!$I$62:$J$110,표4[[#This Row],[제품명]])</f>
        <v>0</v>
      </c>
      <c r="L902" s="131">
        <f>COUNTIF(사출계획!$I$62:$J$87,표4[[#This Row],[제품명]])</f>
        <v>0</v>
      </c>
      <c r="M902" s="131">
        <f>COUNTIF(사출계획!$I$88:$J$110,표4[[#This Row],[제품명]])</f>
        <v>0</v>
      </c>
      <c r="N902" s="129">
        <f>COUNTIF(사출계획!$K$62:$L$110,표4[[#This Row],[제품명]])</f>
        <v>0</v>
      </c>
      <c r="O902" s="131">
        <f>COUNTIF(사출계획!$K$62:$L$87,표4[[#This Row],[제품명]])</f>
        <v>0</v>
      </c>
      <c r="P902" s="131">
        <f>COUNTIF(사출계획!$K$88:$L$110,표4[[#This Row],[제품명]])</f>
        <v>0</v>
      </c>
      <c r="Q902" s="130">
        <f>COUNTIF(사출계획!$M$62:$N$110,표4[[#This Row],[제품명]])</f>
        <v>0</v>
      </c>
      <c r="R902" s="131">
        <f>COUNTIF(사출계획!$M$62:$N$87,표4[[#This Row],[제품명]])</f>
        <v>0</v>
      </c>
      <c r="S902" s="131">
        <f>COUNTIF(사출계획!$M$88:$N$110,표4[[#This Row],[제품명]])</f>
        <v>0</v>
      </c>
      <c r="T902" s="54">
        <f>COUNTIF(사출계획!$O$62:$P$110,표4[[#This Row],[제품명]])</f>
        <v>0</v>
      </c>
      <c r="U902" s="131">
        <f>COUNTIF(사출계획!$O$62:$P$87,표4[[#This Row],[제품명]])</f>
        <v>0</v>
      </c>
      <c r="V902" s="131">
        <f>COUNTIF(사출계획!$O$88:$P$110,표4[[#This Row],[제품명]])</f>
        <v>0</v>
      </c>
      <c r="W902" s="54">
        <f>COUNTIF(사출계획!$Q$62:$R$110,표4[[#This Row],[제품명]])</f>
        <v>0</v>
      </c>
      <c r="X902" s="131">
        <f>COUNTIF(사출계획!$Q$62:$R$87,표4[[#This Row],[제품명]])</f>
        <v>0</v>
      </c>
      <c r="Y902" s="131">
        <f>COUNTIF(사출계획!$Q$88:$R$110,표4[[#This Row],[제품명]])</f>
        <v>0</v>
      </c>
      <c r="Z902" s="54">
        <f>COUNTIF(사출계획!$S$62:$T$110,표4[[#This Row],[제품명]])</f>
        <v>0</v>
      </c>
      <c r="AA902" s="131"/>
      <c r="AB902" s="126"/>
      <c r="AC902" s="33" t="s">
        <v>3942</v>
      </c>
      <c r="AD902" s="129">
        <f>SUMIF(표4[잉크명],표5[[#This Row],[잉크]],표4[월])</f>
        <v>0</v>
      </c>
      <c r="AE902" s="126">
        <f>SUMIF(표4[잉크명],표5[[#This Row],[잉크]],표4[월-3층])</f>
        <v>0</v>
      </c>
      <c r="AF902" s="126">
        <f>SUMIF(표4[잉크명],표5[[#This Row],[잉크]],표4[월-1층])</f>
        <v>0</v>
      </c>
      <c r="AG902" s="133">
        <f>SUMIF(표4[잉크명],표5[[#This Row],[잉크]],표4[화])</f>
        <v>0</v>
      </c>
      <c r="AH902" s="126">
        <f>SUMIF(표4[잉크명],표5[[#This Row],[잉크]],표4[화-3층])</f>
        <v>0</v>
      </c>
      <c r="AI902" s="126">
        <f>SUMIF(표4[잉크명],표5[[#This Row],[잉크]],표4[화-1층])</f>
        <v>0</v>
      </c>
      <c r="AJ902" s="130">
        <f>SUMIF(표4[잉크명],표5[[#This Row],[잉크]],표4[수])</f>
        <v>0</v>
      </c>
      <c r="AK902" s="126">
        <f>SUMIF(표4[잉크명],표5[[#This Row],[잉크]],표4[수-3층])</f>
        <v>0</v>
      </c>
      <c r="AL902" s="126">
        <f>SUMIF(표4[잉크명],표5[[#This Row],[잉크]],표4[수-1층])</f>
        <v>0</v>
      </c>
      <c r="AM902" s="34">
        <f>SUMIF(표4[잉크명],표5[[#This Row],[잉크]],표4[목])</f>
        <v>0</v>
      </c>
      <c r="AN902" s="126">
        <f>SUMIF(표4[잉크명],표5[[#This Row],[잉크]],표4[목-3층])</f>
        <v>0</v>
      </c>
      <c r="AO902" s="126">
        <f>SUMIF(표4[잉크명],표5[[#This Row],[잉크]],표4[목-1층])</f>
        <v>0</v>
      </c>
      <c r="AP902" s="34">
        <f>SUMIF(표4[잉크명],표5[[#This Row],[잉크]],표4[금])</f>
        <v>0</v>
      </c>
      <c r="AQ902" s="126">
        <f>SUMIF(표4[잉크명],표5[[#This Row],[잉크]],표4[금-3층])</f>
        <v>0</v>
      </c>
      <c r="AR902" s="126">
        <f>SUMIF(표4[잉크명],표5[[#This Row],[잉크]],표4[금-1층])</f>
        <v>0</v>
      </c>
      <c r="AS902" s="34">
        <f>SUMIF(표4[잉크명],표5[[#This Row],[잉크]],표4[토])</f>
        <v>0</v>
      </c>
      <c r="AT902" s="126">
        <f>SUMIF(표4[잉크명],표5[[#This Row],[잉크]],표4[토-3층])</f>
        <v>0</v>
      </c>
      <c r="AU902" s="126">
        <f>SUMIF(표4[잉크명],표5[[#This Row],[잉크]],표4[토-1층])</f>
        <v>0</v>
      </c>
      <c r="AV902" s="34">
        <f>SUMIF(표4[잉크명],표5[[#This Row],[잉크]],표4[일])</f>
        <v>0</v>
      </c>
      <c r="AW902" s="126">
        <f>SUMIF(표4[잉크명],표5[[#This Row],[잉크]],표4[일-3층])</f>
        <v>0</v>
      </c>
      <c r="AX902" s="126">
        <f>SUMIF(표4[잉크명],표5[[#This Row],[잉크]],표4[일-1층])</f>
        <v>0</v>
      </c>
      <c r="AY902" s="34">
        <f>SUMIF(표4[잉크명],표5[[#This Row],[잉크]],표4[차주 월])</f>
        <v>0</v>
      </c>
      <c r="AZ902" s="34">
        <f>SUM(표5[[#This Row],[월]:[차주 월]])</f>
        <v>0</v>
      </c>
    </row>
    <row r="903" spans="2:52" x14ac:dyDescent="0.3">
      <c r="B903" s="312" t="s">
        <v>2965</v>
      </c>
      <c r="C903" s="285"/>
      <c r="D903" s="312" t="s">
        <v>2966</v>
      </c>
      <c r="E903" s="54">
        <f>COUNTIF(사출계획!$E$62:$F$110,표4[[#This Row],[제품명]])</f>
        <v>0</v>
      </c>
      <c r="F903" s="131">
        <f>COUNTIF(사출계획!$E$62:$F$87,표4[[#This Row],[제품명]])</f>
        <v>0</v>
      </c>
      <c r="G903" s="131">
        <f>COUNTIF(사출계획!$E$88:$F$110,표4[[#This Row],[제품명]])</f>
        <v>0</v>
      </c>
      <c r="H903" s="54">
        <f>COUNTIF(사출계획!$G$62:$H$110,표4[[#This Row],[제품명]])</f>
        <v>0</v>
      </c>
      <c r="I903" s="132">
        <f>COUNTIF(사출계획!$G$62:$H$87,표4[[#This Row],[제품명]])</f>
        <v>0</v>
      </c>
      <c r="J903" s="132">
        <f>COUNTIF(사출계획!$G$88:$H$110,표4[[#This Row],[제품명]])</f>
        <v>0</v>
      </c>
      <c r="K903" s="54">
        <f>COUNTIF(사출계획!$I$62:$J$110,표4[[#This Row],[제품명]])</f>
        <v>0</v>
      </c>
      <c r="L903" s="131">
        <f>COUNTIF(사출계획!$I$62:$J$87,표4[[#This Row],[제품명]])</f>
        <v>0</v>
      </c>
      <c r="M903" s="131">
        <f>COUNTIF(사출계획!$I$88:$J$110,표4[[#This Row],[제품명]])</f>
        <v>0</v>
      </c>
      <c r="N903" s="129">
        <f>COUNTIF(사출계획!$K$62:$L$110,표4[[#This Row],[제품명]])</f>
        <v>0</v>
      </c>
      <c r="O903" s="131">
        <f>COUNTIF(사출계획!$K$62:$L$87,표4[[#This Row],[제품명]])</f>
        <v>0</v>
      </c>
      <c r="P903" s="131">
        <f>COUNTIF(사출계획!$K$88:$L$110,표4[[#This Row],[제품명]])</f>
        <v>0</v>
      </c>
      <c r="Q903" s="130">
        <f>COUNTIF(사출계획!$M$62:$N$110,표4[[#This Row],[제품명]])</f>
        <v>0</v>
      </c>
      <c r="R903" s="131">
        <f>COUNTIF(사출계획!$M$62:$N$87,표4[[#This Row],[제품명]])</f>
        <v>0</v>
      </c>
      <c r="S903" s="131">
        <f>COUNTIF(사출계획!$M$88:$N$110,표4[[#This Row],[제품명]])</f>
        <v>0</v>
      </c>
      <c r="T903" s="54">
        <f>COUNTIF(사출계획!$O$62:$P$110,표4[[#This Row],[제품명]])</f>
        <v>0</v>
      </c>
      <c r="U903" s="131">
        <f>COUNTIF(사출계획!$O$62:$P$87,표4[[#This Row],[제품명]])</f>
        <v>0</v>
      </c>
      <c r="V903" s="131">
        <f>COUNTIF(사출계획!$O$88:$P$110,표4[[#This Row],[제품명]])</f>
        <v>0</v>
      </c>
      <c r="W903" s="54">
        <f>COUNTIF(사출계획!$Q$62:$R$110,표4[[#This Row],[제품명]])</f>
        <v>0</v>
      </c>
      <c r="X903" s="131">
        <f>COUNTIF(사출계획!$Q$62:$R$87,표4[[#This Row],[제품명]])</f>
        <v>0</v>
      </c>
      <c r="Y903" s="131">
        <f>COUNTIF(사출계획!$Q$88:$R$110,표4[[#This Row],[제품명]])</f>
        <v>0</v>
      </c>
      <c r="Z903" s="54">
        <f>COUNTIF(사출계획!$S$62:$T$110,표4[[#This Row],[제품명]])</f>
        <v>0</v>
      </c>
      <c r="AA903" s="131"/>
      <c r="AB903" s="126"/>
      <c r="AC903" s="403" t="s">
        <v>3945</v>
      </c>
      <c r="AD903" s="129">
        <f>SUMIF(표4[잉크명],표5[[#This Row],[잉크]],표4[월])</f>
        <v>0</v>
      </c>
      <c r="AE903" s="131">
        <f>SUMIF(표4[잉크명],표5[[#This Row],[잉크]],표4[월-3층])</f>
        <v>0</v>
      </c>
      <c r="AF903" s="131">
        <f>SUMIF(표4[잉크명],표5[[#This Row],[잉크]],표4[월-1층])</f>
        <v>0</v>
      </c>
      <c r="AG903" s="133">
        <f>SUMIF(표4[잉크명],표5[[#This Row],[잉크]],표4[화])</f>
        <v>0</v>
      </c>
      <c r="AH903" s="131">
        <f>SUMIF(표4[잉크명],표5[[#This Row],[잉크]],표4[화-3층])</f>
        <v>0</v>
      </c>
      <c r="AI903" s="131">
        <f>SUMIF(표4[잉크명],표5[[#This Row],[잉크]],표4[화-1층])</f>
        <v>0</v>
      </c>
      <c r="AJ903" s="130">
        <f>SUMIF(표4[잉크명],표5[[#This Row],[잉크]],표4[수])</f>
        <v>0</v>
      </c>
      <c r="AK903" s="131">
        <f>SUMIF(표4[잉크명],표5[[#This Row],[잉크]],표4[수-3층])</f>
        <v>0</v>
      </c>
      <c r="AL903" s="131">
        <f>SUMIF(표4[잉크명],표5[[#This Row],[잉크]],표4[수-1층])</f>
        <v>0</v>
      </c>
      <c r="AM903" s="54">
        <f>SUMIF(표4[잉크명],표5[[#This Row],[잉크]],표4[목])</f>
        <v>0</v>
      </c>
      <c r="AN903" s="131">
        <f>SUMIF(표4[잉크명],표5[[#This Row],[잉크]],표4[목-3층])</f>
        <v>0</v>
      </c>
      <c r="AO903" s="131">
        <f>SUMIF(표4[잉크명],표5[[#This Row],[잉크]],표4[목-1층])</f>
        <v>0</v>
      </c>
      <c r="AP903" s="54">
        <f>SUMIF(표4[잉크명],표5[[#This Row],[잉크]],표4[금])</f>
        <v>0</v>
      </c>
      <c r="AQ903" s="131">
        <f>SUMIF(표4[잉크명],표5[[#This Row],[잉크]],표4[금-3층])</f>
        <v>0</v>
      </c>
      <c r="AR903" s="131">
        <f>SUMIF(표4[잉크명],표5[[#This Row],[잉크]],표4[금-1층])</f>
        <v>0</v>
      </c>
      <c r="AS903" s="54">
        <f>SUMIF(표4[잉크명],표5[[#This Row],[잉크]],표4[토])</f>
        <v>0</v>
      </c>
      <c r="AT903" s="131">
        <f>SUMIF(표4[잉크명],표5[[#This Row],[잉크]],표4[토-3층])</f>
        <v>0</v>
      </c>
      <c r="AU903" s="131">
        <f>SUMIF(표4[잉크명],표5[[#This Row],[잉크]],표4[토-1층])</f>
        <v>0</v>
      </c>
      <c r="AV903" s="54">
        <f>SUMIF(표4[잉크명],표5[[#This Row],[잉크]],표4[일])</f>
        <v>0</v>
      </c>
      <c r="AW903" s="131">
        <f>SUMIF(표4[잉크명],표5[[#This Row],[잉크]],표4[일-3층])</f>
        <v>0</v>
      </c>
      <c r="AX903" s="131">
        <f>SUMIF(표4[잉크명],표5[[#This Row],[잉크]],표4[일-1층])</f>
        <v>0</v>
      </c>
      <c r="AY903" s="54">
        <f>SUMIF(표4[잉크명],표5[[#This Row],[잉크]],표4[차주 월])</f>
        <v>0</v>
      </c>
      <c r="AZ903" s="54">
        <f>SUM(표5[[#This Row],[월]:[차주 월]])</f>
        <v>0</v>
      </c>
    </row>
    <row r="904" spans="2:52" x14ac:dyDescent="0.3">
      <c r="B904" s="312" t="s">
        <v>2965</v>
      </c>
      <c r="C904" s="285"/>
      <c r="D904" s="312" t="s">
        <v>2998</v>
      </c>
      <c r="E904" s="54">
        <f>COUNTIF(사출계획!$E$62:$F$110,표4[[#This Row],[제품명]])</f>
        <v>0</v>
      </c>
      <c r="F904" s="131">
        <f>COUNTIF(사출계획!$E$62:$F$87,표4[[#This Row],[제품명]])</f>
        <v>0</v>
      </c>
      <c r="G904" s="131">
        <f>COUNTIF(사출계획!$E$88:$F$110,표4[[#This Row],[제품명]])</f>
        <v>0</v>
      </c>
      <c r="H904" s="54">
        <f>COUNTIF(사출계획!$G$62:$H$110,표4[[#This Row],[제품명]])</f>
        <v>0</v>
      </c>
      <c r="I904" s="132">
        <f>COUNTIF(사출계획!$G$62:$H$87,표4[[#This Row],[제품명]])</f>
        <v>0</v>
      </c>
      <c r="J904" s="132">
        <f>COUNTIF(사출계획!$G$88:$H$110,표4[[#This Row],[제품명]])</f>
        <v>0</v>
      </c>
      <c r="K904" s="54">
        <f>COUNTIF(사출계획!$I$62:$J$110,표4[[#This Row],[제품명]])</f>
        <v>0</v>
      </c>
      <c r="L904" s="131">
        <f>COUNTIF(사출계획!$I$62:$J$87,표4[[#This Row],[제품명]])</f>
        <v>0</v>
      </c>
      <c r="M904" s="131">
        <f>COUNTIF(사출계획!$I$88:$J$110,표4[[#This Row],[제품명]])</f>
        <v>0</v>
      </c>
      <c r="N904" s="129">
        <f>COUNTIF(사출계획!$K$62:$L$110,표4[[#This Row],[제품명]])</f>
        <v>0</v>
      </c>
      <c r="O904" s="131">
        <f>COUNTIF(사출계획!$K$62:$L$87,표4[[#This Row],[제품명]])</f>
        <v>0</v>
      </c>
      <c r="P904" s="131">
        <f>COUNTIF(사출계획!$K$88:$L$110,표4[[#This Row],[제품명]])</f>
        <v>0</v>
      </c>
      <c r="Q904" s="130">
        <f>COUNTIF(사출계획!$M$62:$N$110,표4[[#This Row],[제품명]])</f>
        <v>0</v>
      </c>
      <c r="R904" s="131">
        <f>COUNTIF(사출계획!$M$62:$N$87,표4[[#This Row],[제품명]])</f>
        <v>0</v>
      </c>
      <c r="S904" s="131">
        <f>COUNTIF(사출계획!$M$88:$N$110,표4[[#This Row],[제품명]])</f>
        <v>0</v>
      </c>
      <c r="T904" s="54">
        <f>COUNTIF(사출계획!$O$62:$P$110,표4[[#This Row],[제품명]])</f>
        <v>0</v>
      </c>
      <c r="U904" s="131">
        <f>COUNTIF(사출계획!$O$62:$P$87,표4[[#This Row],[제품명]])</f>
        <v>0</v>
      </c>
      <c r="V904" s="131">
        <f>COUNTIF(사출계획!$O$88:$P$110,표4[[#This Row],[제품명]])</f>
        <v>0</v>
      </c>
      <c r="W904" s="54">
        <f>COUNTIF(사출계획!$Q$62:$R$110,표4[[#This Row],[제품명]])</f>
        <v>0</v>
      </c>
      <c r="X904" s="131">
        <f>COUNTIF(사출계획!$Q$62:$R$87,표4[[#This Row],[제품명]])</f>
        <v>0</v>
      </c>
      <c r="Y904" s="131">
        <f>COUNTIF(사출계획!$Q$88:$R$110,표4[[#This Row],[제품명]])</f>
        <v>0</v>
      </c>
      <c r="Z904" s="54">
        <f>COUNTIF(사출계획!$S$62:$T$110,표4[[#This Row],[제품명]])</f>
        <v>0</v>
      </c>
      <c r="AA904" s="131"/>
      <c r="AB904" s="126"/>
      <c r="AC904" s="403" t="s">
        <v>3955</v>
      </c>
      <c r="AD904" s="129">
        <f>SUMIF(표4[잉크명],표5[[#This Row],[잉크]],표4[월])</f>
        <v>0</v>
      </c>
      <c r="AE904" s="131">
        <f>SUMIF(표4[잉크명],표5[[#This Row],[잉크]],표4[월-3층])</f>
        <v>0</v>
      </c>
      <c r="AF904" s="131">
        <f>SUMIF(표4[잉크명],표5[[#This Row],[잉크]],표4[월-1층])</f>
        <v>0</v>
      </c>
      <c r="AG904" s="133">
        <f>SUMIF(표4[잉크명],표5[[#This Row],[잉크]],표4[화])</f>
        <v>0</v>
      </c>
      <c r="AH904" s="131">
        <f>SUMIF(표4[잉크명],표5[[#This Row],[잉크]],표4[화-3층])</f>
        <v>0</v>
      </c>
      <c r="AI904" s="131">
        <f>SUMIF(표4[잉크명],표5[[#This Row],[잉크]],표4[화-1층])</f>
        <v>0</v>
      </c>
      <c r="AJ904" s="130">
        <f>SUMIF(표4[잉크명],표5[[#This Row],[잉크]],표4[수])</f>
        <v>0</v>
      </c>
      <c r="AK904" s="131">
        <f>SUMIF(표4[잉크명],표5[[#This Row],[잉크]],표4[수-3층])</f>
        <v>0</v>
      </c>
      <c r="AL904" s="131">
        <f>SUMIF(표4[잉크명],표5[[#This Row],[잉크]],표4[수-1층])</f>
        <v>0</v>
      </c>
      <c r="AM904" s="54">
        <f>SUMIF(표4[잉크명],표5[[#This Row],[잉크]],표4[목])</f>
        <v>0</v>
      </c>
      <c r="AN904" s="131">
        <f>SUMIF(표4[잉크명],표5[[#This Row],[잉크]],표4[목-3층])</f>
        <v>0</v>
      </c>
      <c r="AO904" s="131">
        <f>SUMIF(표4[잉크명],표5[[#This Row],[잉크]],표4[목-1층])</f>
        <v>0</v>
      </c>
      <c r="AP904" s="54">
        <f>SUMIF(표4[잉크명],표5[[#This Row],[잉크]],표4[금])</f>
        <v>0</v>
      </c>
      <c r="AQ904" s="131">
        <f>SUMIF(표4[잉크명],표5[[#This Row],[잉크]],표4[금-3층])</f>
        <v>0</v>
      </c>
      <c r="AR904" s="131">
        <f>SUMIF(표4[잉크명],표5[[#This Row],[잉크]],표4[금-1층])</f>
        <v>0</v>
      </c>
      <c r="AS904" s="54">
        <f>SUMIF(표4[잉크명],표5[[#This Row],[잉크]],표4[토])</f>
        <v>0</v>
      </c>
      <c r="AT904" s="131">
        <f>SUMIF(표4[잉크명],표5[[#This Row],[잉크]],표4[토-3층])</f>
        <v>0</v>
      </c>
      <c r="AU904" s="131">
        <f>SUMIF(표4[잉크명],표5[[#This Row],[잉크]],표4[토-1층])</f>
        <v>0</v>
      </c>
      <c r="AV904" s="54">
        <f>SUMIF(표4[잉크명],표5[[#This Row],[잉크]],표4[일])</f>
        <v>0</v>
      </c>
      <c r="AW904" s="131">
        <f>SUMIF(표4[잉크명],표5[[#This Row],[잉크]],표4[일-3층])</f>
        <v>0</v>
      </c>
      <c r="AX904" s="131">
        <f>SUMIF(표4[잉크명],표5[[#This Row],[잉크]],표4[일-1층])</f>
        <v>0</v>
      </c>
      <c r="AY904" s="54">
        <f>SUMIF(표4[잉크명],표5[[#This Row],[잉크]],표4[차주 월])</f>
        <v>0</v>
      </c>
      <c r="AZ904" s="54">
        <f>SUM(표5[[#This Row],[월]:[차주 월]])</f>
        <v>0</v>
      </c>
    </row>
    <row r="905" spans="2:52" x14ac:dyDescent="0.3">
      <c r="B905" s="312" t="s">
        <v>2965</v>
      </c>
      <c r="C905" s="285"/>
      <c r="D905" s="312" t="s">
        <v>2967</v>
      </c>
      <c r="E905" s="54">
        <f>COUNTIF(사출계획!$E$62:$F$110,표4[[#This Row],[제품명]])</f>
        <v>0</v>
      </c>
      <c r="F905" s="131">
        <f>COUNTIF(사출계획!$E$62:$F$87,표4[[#This Row],[제품명]])</f>
        <v>0</v>
      </c>
      <c r="G905" s="131">
        <f>COUNTIF(사출계획!$E$88:$F$110,표4[[#This Row],[제품명]])</f>
        <v>0</v>
      </c>
      <c r="H905" s="54">
        <f>COUNTIF(사출계획!$G$62:$H$110,표4[[#This Row],[제품명]])</f>
        <v>0</v>
      </c>
      <c r="I905" s="132">
        <f>COUNTIF(사출계획!$G$62:$H$87,표4[[#This Row],[제품명]])</f>
        <v>0</v>
      </c>
      <c r="J905" s="132">
        <f>COUNTIF(사출계획!$G$88:$H$110,표4[[#This Row],[제품명]])</f>
        <v>0</v>
      </c>
      <c r="K905" s="54">
        <f>COUNTIF(사출계획!$I$62:$J$110,표4[[#This Row],[제품명]])</f>
        <v>0</v>
      </c>
      <c r="L905" s="131">
        <f>COUNTIF(사출계획!$I$62:$J$87,표4[[#This Row],[제품명]])</f>
        <v>0</v>
      </c>
      <c r="M905" s="131">
        <f>COUNTIF(사출계획!$I$88:$J$110,표4[[#This Row],[제품명]])</f>
        <v>0</v>
      </c>
      <c r="N905" s="129">
        <f>COUNTIF(사출계획!$K$62:$L$110,표4[[#This Row],[제품명]])</f>
        <v>0</v>
      </c>
      <c r="O905" s="131">
        <f>COUNTIF(사출계획!$K$62:$L$87,표4[[#This Row],[제품명]])</f>
        <v>0</v>
      </c>
      <c r="P905" s="131">
        <f>COUNTIF(사출계획!$K$88:$L$110,표4[[#This Row],[제품명]])</f>
        <v>0</v>
      </c>
      <c r="Q905" s="130">
        <f>COUNTIF(사출계획!$M$62:$N$110,표4[[#This Row],[제품명]])</f>
        <v>0</v>
      </c>
      <c r="R905" s="131">
        <f>COUNTIF(사출계획!$M$62:$N$87,표4[[#This Row],[제품명]])</f>
        <v>0</v>
      </c>
      <c r="S905" s="131">
        <f>COUNTIF(사출계획!$M$88:$N$110,표4[[#This Row],[제품명]])</f>
        <v>0</v>
      </c>
      <c r="T905" s="54">
        <f>COUNTIF(사출계획!$O$62:$P$110,표4[[#This Row],[제품명]])</f>
        <v>0</v>
      </c>
      <c r="U905" s="131">
        <f>COUNTIF(사출계획!$O$62:$P$87,표4[[#This Row],[제품명]])</f>
        <v>0</v>
      </c>
      <c r="V905" s="131">
        <f>COUNTIF(사출계획!$O$88:$P$110,표4[[#This Row],[제품명]])</f>
        <v>0</v>
      </c>
      <c r="W905" s="54">
        <f>COUNTIF(사출계획!$Q$62:$R$110,표4[[#This Row],[제품명]])</f>
        <v>0</v>
      </c>
      <c r="X905" s="131">
        <f>COUNTIF(사출계획!$Q$62:$R$87,표4[[#This Row],[제품명]])</f>
        <v>0</v>
      </c>
      <c r="Y905" s="131">
        <f>COUNTIF(사출계획!$Q$88:$R$110,표4[[#This Row],[제품명]])</f>
        <v>0</v>
      </c>
      <c r="Z905" s="54">
        <f>COUNTIF(사출계획!$S$62:$T$110,표4[[#This Row],[제품명]])</f>
        <v>0</v>
      </c>
      <c r="AA905" s="131"/>
      <c r="AB905" s="126"/>
      <c r="AC905" s="403" t="s">
        <v>3952</v>
      </c>
      <c r="AD905" s="129">
        <f>SUMIF(표4[잉크명],표5[[#This Row],[잉크]],표4[월])</f>
        <v>0</v>
      </c>
      <c r="AE905" s="131">
        <f>SUMIF(표4[잉크명],표5[[#This Row],[잉크]],표4[월-3층])</f>
        <v>0</v>
      </c>
      <c r="AF905" s="131">
        <f>SUMIF(표4[잉크명],표5[[#This Row],[잉크]],표4[월-1층])</f>
        <v>0</v>
      </c>
      <c r="AG905" s="133">
        <f>SUMIF(표4[잉크명],표5[[#This Row],[잉크]],표4[화])</f>
        <v>0</v>
      </c>
      <c r="AH905" s="131">
        <f>SUMIF(표4[잉크명],표5[[#This Row],[잉크]],표4[화-3층])</f>
        <v>0</v>
      </c>
      <c r="AI905" s="131">
        <f>SUMIF(표4[잉크명],표5[[#This Row],[잉크]],표4[화-1층])</f>
        <v>0</v>
      </c>
      <c r="AJ905" s="130">
        <f>SUMIF(표4[잉크명],표5[[#This Row],[잉크]],표4[수])</f>
        <v>0</v>
      </c>
      <c r="AK905" s="131">
        <f>SUMIF(표4[잉크명],표5[[#This Row],[잉크]],표4[수-3층])</f>
        <v>0</v>
      </c>
      <c r="AL905" s="131">
        <f>SUMIF(표4[잉크명],표5[[#This Row],[잉크]],표4[수-1층])</f>
        <v>0</v>
      </c>
      <c r="AM905" s="54">
        <f>SUMIF(표4[잉크명],표5[[#This Row],[잉크]],표4[목])</f>
        <v>0</v>
      </c>
      <c r="AN905" s="131">
        <f>SUMIF(표4[잉크명],표5[[#This Row],[잉크]],표4[목-3층])</f>
        <v>0</v>
      </c>
      <c r="AO905" s="131">
        <f>SUMIF(표4[잉크명],표5[[#This Row],[잉크]],표4[목-1층])</f>
        <v>0</v>
      </c>
      <c r="AP905" s="54">
        <f>SUMIF(표4[잉크명],표5[[#This Row],[잉크]],표4[금])</f>
        <v>0</v>
      </c>
      <c r="AQ905" s="131">
        <f>SUMIF(표4[잉크명],표5[[#This Row],[잉크]],표4[금-3층])</f>
        <v>0</v>
      </c>
      <c r="AR905" s="131">
        <f>SUMIF(표4[잉크명],표5[[#This Row],[잉크]],표4[금-1층])</f>
        <v>0</v>
      </c>
      <c r="AS905" s="54">
        <f>SUMIF(표4[잉크명],표5[[#This Row],[잉크]],표4[토])</f>
        <v>0</v>
      </c>
      <c r="AT905" s="131">
        <f>SUMIF(표4[잉크명],표5[[#This Row],[잉크]],표4[토-3층])</f>
        <v>0</v>
      </c>
      <c r="AU905" s="131">
        <f>SUMIF(표4[잉크명],표5[[#This Row],[잉크]],표4[토-1층])</f>
        <v>0</v>
      </c>
      <c r="AV905" s="54">
        <f>SUMIF(표4[잉크명],표5[[#This Row],[잉크]],표4[일])</f>
        <v>0</v>
      </c>
      <c r="AW905" s="131">
        <f>SUMIF(표4[잉크명],표5[[#This Row],[잉크]],표4[일-3층])</f>
        <v>0</v>
      </c>
      <c r="AX905" s="131">
        <f>SUMIF(표4[잉크명],표5[[#This Row],[잉크]],표4[일-1층])</f>
        <v>0</v>
      </c>
      <c r="AY905" s="54">
        <f>SUMIF(표4[잉크명],표5[[#This Row],[잉크]],표4[차주 월])</f>
        <v>0</v>
      </c>
      <c r="AZ905" s="54">
        <f>SUM(표5[[#This Row],[월]:[차주 월]])</f>
        <v>0</v>
      </c>
    </row>
    <row r="906" spans="2:52" x14ac:dyDescent="0.3">
      <c r="B906" s="179" t="s">
        <v>2972</v>
      </c>
      <c r="C906" s="302"/>
      <c r="D906" s="33" t="s">
        <v>2975</v>
      </c>
      <c r="E906" s="34">
        <f>COUNTIF(사출계획!$E$62:$F$110,표4[[#This Row],[제품명]])</f>
        <v>0</v>
      </c>
      <c r="F906" s="126">
        <f>COUNTIF(사출계획!$E$62:$F$87,표4[[#This Row],[제품명]])</f>
        <v>0</v>
      </c>
      <c r="G906" s="126">
        <f>COUNTIF(사출계획!$E$88:$F$110,표4[[#This Row],[제품명]])</f>
        <v>0</v>
      </c>
      <c r="H906" s="34">
        <f>COUNTIF(사출계획!$G$62:$H$110,표4[[#This Row],[제품명]])</f>
        <v>0</v>
      </c>
      <c r="I906" s="128">
        <f>COUNTIF(사출계획!$G$62:$H$87,표4[[#This Row],[제품명]])</f>
        <v>0</v>
      </c>
      <c r="J906" s="128">
        <f>COUNTIF(사출계획!$G$88:$H$110,표4[[#This Row],[제품명]])</f>
        <v>0</v>
      </c>
      <c r="K906" s="34">
        <f>COUNTIF(사출계획!$I$62:$J$110,표4[[#This Row],[제품명]])</f>
        <v>0</v>
      </c>
      <c r="L906" s="126">
        <f>COUNTIF(사출계획!$I$62:$J$87,표4[[#This Row],[제품명]])</f>
        <v>0</v>
      </c>
      <c r="M906" s="126">
        <f>COUNTIF(사출계획!$I$88:$J$110,표4[[#This Row],[제품명]])</f>
        <v>0</v>
      </c>
      <c r="N906" s="129">
        <f>COUNTIF(사출계획!$K$62:$L$110,표4[[#This Row],[제품명]])</f>
        <v>0</v>
      </c>
      <c r="O906" s="126">
        <f>COUNTIF(사출계획!$K$62:$L$87,표4[[#This Row],[제품명]])</f>
        <v>0</v>
      </c>
      <c r="P906" s="126">
        <f>COUNTIF(사출계획!$K$88:$L$110,표4[[#This Row],[제품명]])</f>
        <v>0</v>
      </c>
      <c r="Q906" s="130">
        <f>COUNTIF(사출계획!$M$62:$N$110,표4[[#This Row],[제품명]])</f>
        <v>0</v>
      </c>
      <c r="R906" s="126">
        <f>COUNTIF(사출계획!$M$62:$N$87,표4[[#This Row],[제품명]])</f>
        <v>0</v>
      </c>
      <c r="S906" s="126">
        <f>COUNTIF(사출계획!$M$88:$N$110,표4[[#This Row],[제품명]])</f>
        <v>0</v>
      </c>
      <c r="T906" s="34">
        <f>COUNTIF(사출계획!$O$62:$P$110,표4[[#This Row],[제품명]])</f>
        <v>0</v>
      </c>
      <c r="U906" s="126">
        <f>COUNTIF(사출계획!$O$62:$P$87,표4[[#This Row],[제품명]])</f>
        <v>0</v>
      </c>
      <c r="V906" s="126">
        <f>COUNTIF(사출계획!$O$88:$P$110,표4[[#This Row],[제품명]])</f>
        <v>0</v>
      </c>
      <c r="W906" s="34">
        <f>COUNTIF(사출계획!$Q$62:$R$110,표4[[#This Row],[제품명]])</f>
        <v>0</v>
      </c>
      <c r="X906" s="126">
        <f>COUNTIF(사출계획!$Q$62:$R$87,표4[[#This Row],[제품명]])</f>
        <v>0</v>
      </c>
      <c r="Y906" s="126">
        <f>COUNTIF(사출계획!$Q$88:$R$110,표4[[#This Row],[제품명]])</f>
        <v>0</v>
      </c>
      <c r="Z906" s="34">
        <f>COUNTIF(사출계획!$S$62:$T$110,표4[[#This Row],[제품명]])</f>
        <v>0</v>
      </c>
      <c r="AA906" s="126"/>
      <c r="AB906" s="126"/>
      <c r="AC906" s="404" t="s">
        <v>3980</v>
      </c>
      <c r="AD906" s="129">
        <f>SUMIF(표4[잉크명],표5[[#This Row],[잉크]],표4[월])</f>
        <v>0</v>
      </c>
      <c r="AE906" s="131">
        <f>SUMIF(표4[잉크명],표5[[#This Row],[잉크]],표4[월-3층])</f>
        <v>0</v>
      </c>
      <c r="AF906" s="131">
        <f>SUMIF(표4[잉크명],표5[[#This Row],[잉크]],표4[월-1층])</f>
        <v>0</v>
      </c>
      <c r="AG906" s="133">
        <f>SUMIF(표4[잉크명],표5[[#This Row],[잉크]],표4[화])</f>
        <v>0</v>
      </c>
      <c r="AH906" s="131">
        <f>SUMIF(표4[잉크명],표5[[#This Row],[잉크]],표4[화-3층])</f>
        <v>0</v>
      </c>
      <c r="AI906" s="131">
        <f>SUMIF(표4[잉크명],표5[[#This Row],[잉크]],표4[화-1층])</f>
        <v>0</v>
      </c>
      <c r="AJ906" s="130">
        <f>SUMIF(표4[잉크명],표5[[#This Row],[잉크]],표4[수])</f>
        <v>0</v>
      </c>
      <c r="AK906" s="131">
        <f>SUMIF(표4[잉크명],표5[[#This Row],[잉크]],표4[수-3층])</f>
        <v>0</v>
      </c>
      <c r="AL906" s="131">
        <f>SUMIF(표4[잉크명],표5[[#This Row],[잉크]],표4[수-1층])</f>
        <v>0</v>
      </c>
      <c r="AM906" s="54">
        <f>SUMIF(표4[잉크명],표5[[#This Row],[잉크]],표4[목])</f>
        <v>0</v>
      </c>
      <c r="AN906" s="131">
        <f>SUMIF(표4[잉크명],표5[[#This Row],[잉크]],표4[목-3층])</f>
        <v>0</v>
      </c>
      <c r="AO906" s="131">
        <f>SUMIF(표4[잉크명],표5[[#This Row],[잉크]],표4[목-1층])</f>
        <v>0</v>
      </c>
      <c r="AP906" s="54">
        <f>SUMIF(표4[잉크명],표5[[#This Row],[잉크]],표4[금])</f>
        <v>0</v>
      </c>
      <c r="AQ906" s="131">
        <f>SUMIF(표4[잉크명],표5[[#This Row],[잉크]],표4[금-3층])</f>
        <v>0</v>
      </c>
      <c r="AR906" s="131">
        <f>SUMIF(표4[잉크명],표5[[#This Row],[잉크]],표4[금-1층])</f>
        <v>0</v>
      </c>
      <c r="AS906" s="54">
        <f>SUMIF(표4[잉크명],표5[[#This Row],[잉크]],표4[토])</f>
        <v>0</v>
      </c>
      <c r="AT906" s="131">
        <f>SUMIF(표4[잉크명],표5[[#This Row],[잉크]],표4[토-3층])</f>
        <v>0</v>
      </c>
      <c r="AU906" s="131">
        <f>SUMIF(표4[잉크명],표5[[#This Row],[잉크]],표4[토-1층])</f>
        <v>0</v>
      </c>
      <c r="AV906" s="54">
        <f>SUMIF(표4[잉크명],표5[[#This Row],[잉크]],표4[일])</f>
        <v>0</v>
      </c>
      <c r="AW906" s="131">
        <f>SUMIF(표4[잉크명],표5[[#This Row],[잉크]],표4[일-3층])</f>
        <v>0</v>
      </c>
      <c r="AX906" s="131">
        <f>SUMIF(표4[잉크명],표5[[#This Row],[잉크]],표4[일-1층])</f>
        <v>0</v>
      </c>
      <c r="AY906" s="54">
        <f>SUMIF(표4[잉크명],표5[[#This Row],[잉크]],표4[차주 월])</f>
        <v>0</v>
      </c>
      <c r="AZ906" s="54">
        <f>SUM(표5[[#This Row],[월]:[차주 월]])</f>
        <v>0</v>
      </c>
    </row>
    <row r="907" spans="2:52" x14ac:dyDescent="0.3">
      <c r="B907" s="179" t="s">
        <v>2972</v>
      </c>
      <c r="C907" s="302"/>
      <c r="D907" s="33" t="s">
        <v>2976</v>
      </c>
      <c r="E907" s="34">
        <f>COUNTIF(사출계획!$E$62:$F$110,표4[[#This Row],[제품명]])</f>
        <v>0</v>
      </c>
      <c r="F907" s="126">
        <f>COUNTIF(사출계획!$E$62:$F$87,표4[[#This Row],[제품명]])</f>
        <v>0</v>
      </c>
      <c r="G907" s="126">
        <f>COUNTIF(사출계획!$E$88:$F$110,표4[[#This Row],[제품명]])</f>
        <v>0</v>
      </c>
      <c r="H907" s="34">
        <f>COUNTIF(사출계획!$G$62:$H$110,표4[[#This Row],[제품명]])</f>
        <v>0</v>
      </c>
      <c r="I907" s="128">
        <f>COUNTIF(사출계획!$G$62:$H$87,표4[[#This Row],[제품명]])</f>
        <v>0</v>
      </c>
      <c r="J907" s="128">
        <f>COUNTIF(사출계획!$G$88:$H$110,표4[[#This Row],[제품명]])</f>
        <v>0</v>
      </c>
      <c r="K907" s="34">
        <f>COUNTIF(사출계획!$I$62:$J$110,표4[[#This Row],[제품명]])</f>
        <v>0</v>
      </c>
      <c r="L907" s="126">
        <f>COUNTIF(사출계획!$I$62:$J$87,표4[[#This Row],[제품명]])</f>
        <v>0</v>
      </c>
      <c r="M907" s="126">
        <f>COUNTIF(사출계획!$I$88:$J$110,표4[[#This Row],[제품명]])</f>
        <v>0</v>
      </c>
      <c r="N907" s="129">
        <f>COUNTIF(사출계획!$K$62:$L$110,표4[[#This Row],[제품명]])</f>
        <v>0</v>
      </c>
      <c r="O907" s="126">
        <f>COUNTIF(사출계획!$K$62:$L$87,표4[[#This Row],[제품명]])</f>
        <v>0</v>
      </c>
      <c r="P907" s="126">
        <f>COUNTIF(사출계획!$K$88:$L$110,표4[[#This Row],[제품명]])</f>
        <v>0</v>
      </c>
      <c r="Q907" s="130">
        <f>COUNTIF(사출계획!$M$62:$N$110,표4[[#This Row],[제품명]])</f>
        <v>0</v>
      </c>
      <c r="R907" s="126">
        <f>COUNTIF(사출계획!$M$62:$N$87,표4[[#This Row],[제품명]])</f>
        <v>0</v>
      </c>
      <c r="S907" s="126">
        <f>COUNTIF(사출계획!$M$88:$N$110,표4[[#This Row],[제품명]])</f>
        <v>0</v>
      </c>
      <c r="T907" s="34">
        <f>COUNTIF(사출계획!$O$62:$P$110,표4[[#This Row],[제품명]])</f>
        <v>0</v>
      </c>
      <c r="U907" s="126">
        <f>COUNTIF(사출계획!$O$62:$P$87,표4[[#This Row],[제품명]])</f>
        <v>0</v>
      </c>
      <c r="V907" s="126">
        <f>COUNTIF(사출계획!$O$88:$P$110,표4[[#This Row],[제품명]])</f>
        <v>0</v>
      </c>
      <c r="W907" s="34">
        <f>COUNTIF(사출계획!$Q$62:$R$110,표4[[#This Row],[제품명]])</f>
        <v>0</v>
      </c>
      <c r="X907" s="126">
        <f>COUNTIF(사출계획!$Q$62:$R$87,표4[[#This Row],[제품명]])</f>
        <v>0</v>
      </c>
      <c r="Y907" s="126">
        <f>COUNTIF(사출계획!$Q$88:$R$110,표4[[#This Row],[제품명]])</f>
        <v>0</v>
      </c>
      <c r="Z907" s="34">
        <f>COUNTIF(사출계획!$S$62:$T$110,표4[[#This Row],[제품명]])</f>
        <v>0</v>
      </c>
      <c r="AA907" s="126"/>
      <c r="AB907" s="126"/>
      <c r="AC907" s="404" t="s">
        <v>3981</v>
      </c>
      <c r="AD907" s="129">
        <f>SUMIF(표4[잉크명],표5[[#This Row],[잉크]],표4[월])</f>
        <v>0</v>
      </c>
      <c r="AE907" s="131">
        <f>SUMIF(표4[잉크명],표5[[#This Row],[잉크]],표4[월-3층])</f>
        <v>0</v>
      </c>
      <c r="AF907" s="131">
        <f>SUMIF(표4[잉크명],표5[[#This Row],[잉크]],표4[월-1층])</f>
        <v>0</v>
      </c>
      <c r="AG907" s="133">
        <f>SUMIF(표4[잉크명],표5[[#This Row],[잉크]],표4[화])</f>
        <v>0</v>
      </c>
      <c r="AH907" s="131">
        <f>SUMIF(표4[잉크명],표5[[#This Row],[잉크]],표4[화-3층])</f>
        <v>0</v>
      </c>
      <c r="AI907" s="131">
        <f>SUMIF(표4[잉크명],표5[[#This Row],[잉크]],표4[화-1층])</f>
        <v>0</v>
      </c>
      <c r="AJ907" s="130">
        <f>SUMIF(표4[잉크명],표5[[#This Row],[잉크]],표4[수])</f>
        <v>0</v>
      </c>
      <c r="AK907" s="131">
        <f>SUMIF(표4[잉크명],표5[[#This Row],[잉크]],표4[수-3층])</f>
        <v>0</v>
      </c>
      <c r="AL907" s="131">
        <f>SUMIF(표4[잉크명],표5[[#This Row],[잉크]],표4[수-1층])</f>
        <v>0</v>
      </c>
      <c r="AM907" s="54">
        <f>SUMIF(표4[잉크명],표5[[#This Row],[잉크]],표4[목])</f>
        <v>0</v>
      </c>
      <c r="AN907" s="131">
        <f>SUMIF(표4[잉크명],표5[[#This Row],[잉크]],표4[목-3층])</f>
        <v>0</v>
      </c>
      <c r="AO907" s="131">
        <f>SUMIF(표4[잉크명],표5[[#This Row],[잉크]],표4[목-1층])</f>
        <v>0</v>
      </c>
      <c r="AP907" s="54">
        <f>SUMIF(표4[잉크명],표5[[#This Row],[잉크]],표4[금])</f>
        <v>0</v>
      </c>
      <c r="AQ907" s="131">
        <f>SUMIF(표4[잉크명],표5[[#This Row],[잉크]],표4[금-3층])</f>
        <v>0</v>
      </c>
      <c r="AR907" s="131">
        <f>SUMIF(표4[잉크명],표5[[#This Row],[잉크]],표4[금-1층])</f>
        <v>0</v>
      </c>
      <c r="AS907" s="54">
        <f>SUMIF(표4[잉크명],표5[[#This Row],[잉크]],표4[토])</f>
        <v>0</v>
      </c>
      <c r="AT907" s="131">
        <f>SUMIF(표4[잉크명],표5[[#This Row],[잉크]],표4[토-3층])</f>
        <v>0</v>
      </c>
      <c r="AU907" s="131">
        <f>SUMIF(표4[잉크명],표5[[#This Row],[잉크]],표4[토-1층])</f>
        <v>0</v>
      </c>
      <c r="AV907" s="54">
        <f>SUMIF(표4[잉크명],표5[[#This Row],[잉크]],표4[일])</f>
        <v>0</v>
      </c>
      <c r="AW907" s="131">
        <f>SUMIF(표4[잉크명],표5[[#This Row],[잉크]],표4[일-3층])</f>
        <v>0</v>
      </c>
      <c r="AX907" s="131">
        <f>SUMIF(표4[잉크명],표5[[#This Row],[잉크]],표4[일-1층])</f>
        <v>0</v>
      </c>
      <c r="AY907" s="54">
        <f>SUMIF(표4[잉크명],표5[[#This Row],[잉크]],표4[차주 월])</f>
        <v>0</v>
      </c>
      <c r="AZ907" s="54">
        <f>SUM(표5[[#This Row],[월]:[차주 월]])</f>
        <v>0</v>
      </c>
    </row>
    <row r="908" spans="2:52" x14ac:dyDescent="0.3">
      <c r="B908" s="180" t="s">
        <v>2972</v>
      </c>
      <c r="C908" s="285"/>
      <c r="D908" s="313" t="s">
        <v>2977</v>
      </c>
      <c r="E908" s="54">
        <f>COUNTIF(사출계획!$E$62:$F$110,표4[[#This Row],[제품명]])</f>
        <v>0</v>
      </c>
      <c r="F908" s="131">
        <f>COUNTIF(사출계획!$E$62:$F$87,표4[[#This Row],[제품명]])</f>
        <v>0</v>
      </c>
      <c r="G908" s="131">
        <f>COUNTIF(사출계획!$E$88:$F$110,표4[[#This Row],[제품명]])</f>
        <v>0</v>
      </c>
      <c r="H908" s="54">
        <f>COUNTIF(사출계획!$G$62:$H$110,표4[[#This Row],[제품명]])</f>
        <v>0</v>
      </c>
      <c r="I908" s="132">
        <f>COUNTIF(사출계획!$G$62:$H$87,표4[[#This Row],[제품명]])</f>
        <v>0</v>
      </c>
      <c r="J908" s="132">
        <f>COUNTIF(사출계획!$G$88:$H$110,표4[[#This Row],[제품명]])</f>
        <v>0</v>
      </c>
      <c r="K908" s="54">
        <f>COUNTIF(사출계획!$I$62:$J$110,표4[[#This Row],[제품명]])</f>
        <v>0</v>
      </c>
      <c r="L908" s="131">
        <f>COUNTIF(사출계획!$I$62:$J$87,표4[[#This Row],[제품명]])</f>
        <v>0</v>
      </c>
      <c r="M908" s="131">
        <f>COUNTIF(사출계획!$I$88:$J$110,표4[[#This Row],[제품명]])</f>
        <v>0</v>
      </c>
      <c r="N908" s="129">
        <f>COUNTIF(사출계획!$K$62:$L$110,표4[[#This Row],[제품명]])</f>
        <v>0</v>
      </c>
      <c r="O908" s="131">
        <f>COUNTIF(사출계획!$K$62:$L$87,표4[[#This Row],[제품명]])</f>
        <v>0</v>
      </c>
      <c r="P908" s="131">
        <f>COUNTIF(사출계획!$K$88:$L$110,표4[[#This Row],[제품명]])</f>
        <v>0</v>
      </c>
      <c r="Q908" s="130">
        <f>COUNTIF(사출계획!$M$62:$N$110,표4[[#This Row],[제품명]])</f>
        <v>0</v>
      </c>
      <c r="R908" s="131">
        <f>COUNTIF(사출계획!$M$62:$N$87,표4[[#This Row],[제품명]])</f>
        <v>0</v>
      </c>
      <c r="S908" s="131">
        <f>COUNTIF(사출계획!$M$88:$N$110,표4[[#This Row],[제품명]])</f>
        <v>0</v>
      </c>
      <c r="T908" s="54">
        <f>COUNTIF(사출계획!$O$62:$P$110,표4[[#This Row],[제품명]])</f>
        <v>0</v>
      </c>
      <c r="U908" s="131">
        <f>COUNTIF(사출계획!$O$62:$P$87,표4[[#This Row],[제품명]])</f>
        <v>0</v>
      </c>
      <c r="V908" s="131">
        <f>COUNTIF(사출계획!$O$88:$P$110,표4[[#This Row],[제품명]])</f>
        <v>0</v>
      </c>
      <c r="W908" s="54">
        <f>COUNTIF(사출계획!$Q$62:$R$110,표4[[#This Row],[제품명]])</f>
        <v>0</v>
      </c>
      <c r="X908" s="131">
        <f>COUNTIF(사출계획!$Q$62:$R$87,표4[[#This Row],[제품명]])</f>
        <v>0</v>
      </c>
      <c r="Y908" s="131">
        <f>COUNTIF(사출계획!$Q$88:$R$110,표4[[#This Row],[제품명]])</f>
        <v>0</v>
      </c>
      <c r="Z908" s="54">
        <f>COUNTIF(사출계획!$S$62:$T$110,표4[[#This Row],[제품명]])</f>
        <v>0</v>
      </c>
      <c r="AA908" s="131"/>
      <c r="AB908" s="126"/>
      <c r="AC908" s="404" t="s">
        <v>3992</v>
      </c>
      <c r="AD908" s="129">
        <f>SUMIF(표4[잉크명],표5[[#This Row],[잉크]],표4[월])</f>
        <v>0</v>
      </c>
      <c r="AE908" s="131">
        <f>SUMIF(표4[잉크명],표5[[#This Row],[잉크]],표4[월-3층])</f>
        <v>0</v>
      </c>
      <c r="AF908" s="131">
        <f>SUMIF(표4[잉크명],표5[[#This Row],[잉크]],표4[월-1층])</f>
        <v>0</v>
      </c>
      <c r="AG908" s="133">
        <f>SUMIF(표4[잉크명],표5[[#This Row],[잉크]],표4[화])</f>
        <v>0</v>
      </c>
      <c r="AH908" s="131">
        <f>SUMIF(표4[잉크명],표5[[#This Row],[잉크]],표4[화-3층])</f>
        <v>0</v>
      </c>
      <c r="AI908" s="131">
        <f>SUMIF(표4[잉크명],표5[[#This Row],[잉크]],표4[화-1층])</f>
        <v>0</v>
      </c>
      <c r="AJ908" s="130">
        <f>SUMIF(표4[잉크명],표5[[#This Row],[잉크]],표4[수])</f>
        <v>0</v>
      </c>
      <c r="AK908" s="131">
        <f>SUMIF(표4[잉크명],표5[[#This Row],[잉크]],표4[수-3층])</f>
        <v>0</v>
      </c>
      <c r="AL908" s="131">
        <f>SUMIF(표4[잉크명],표5[[#This Row],[잉크]],표4[수-1층])</f>
        <v>0</v>
      </c>
      <c r="AM908" s="54">
        <f>SUMIF(표4[잉크명],표5[[#This Row],[잉크]],표4[목])</f>
        <v>0</v>
      </c>
      <c r="AN908" s="131">
        <f>SUMIF(표4[잉크명],표5[[#This Row],[잉크]],표4[목-3층])</f>
        <v>0</v>
      </c>
      <c r="AO908" s="131">
        <f>SUMIF(표4[잉크명],표5[[#This Row],[잉크]],표4[목-1층])</f>
        <v>0</v>
      </c>
      <c r="AP908" s="54">
        <f>SUMIF(표4[잉크명],표5[[#This Row],[잉크]],표4[금])</f>
        <v>0</v>
      </c>
      <c r="AQ908" s="131">
        <f>SUMIF(표4[잉크명],표5[[#This Row],[잉크]],표4[금-3층])</f>
        <v>0</v>
      </c>
      <c r="AR908" s="131">
        <f>SUMIF(표4[잉크명],표5[[#This Row],[잉크]],표4[금-1층])</f>
        <v>0</v>
      </c>
      <c r="AS908" s="54">
        <f>SUMIF(표4[잉크명],표5[[#This Row],[잉크]],표4[토])</f>
        <v>0</v>
      </c>
      <c r="AT908" s="131">
        <f>SUMIF(표4[잉크명],표5[[#This Row],[잉크]],표4[토-3층])</f>
        <v>0</v>
      </c>
      <c r="AU908" s="131">
        <f>SUMIF(표4[잉크명],표5[[#This Row],[잉크]],표4[토-1층])</f>
        <v>0</v>
      </c>
      <c r="AV908" s="54">
        <f>SUMIF(표4[잉크명],표5[[#This Row],[잉크]],표4[일])</f>
        <v>0</v>
      </c>
      <c r="AW908" s="131">
        <f>SUMIF(표4[잉크명],표5[[#This Row],[잉크]],표4[일-3층])</f>
        <v>0</v>
      </c>
      <c r="AX908" s="131">
        <f>SUMIF(표4[잉크명],표5[[#This Row],[잉크]],표4[일-1층])</f>
        <v>0</v>
      </c>
      <c r="AY908" s="54">
        <f>SUMIF(표4[잉크명],표5[[#This Row],[잉크]],표4[차주 월])</f>
        <v>0</v>
      </c>
      <c r="AZ908" s="54">
        <f>SUM(표5[[#This Row],[월]:[차주 월]])</f>
        <v>0</v>
      </c>
    </row>
    <row r="909" spans="2:52" x14ac:dyDescent="0.3">
      <c r="B909" s="314" t="s">
        <v>2980</v>
      </c>
      <c r="C909" s="285"/>
      <c r="D909" s="314" t="s">
        <v>2981</v>
      </c>
      <c r="E909" s="54">
        <f>COUNTIF(사출계획!$E$62:$F$110,표4[[#This Row],[제품명]])</f>
        <v>0</v>
      </c>
      <c r="F909" s="131">
        <f>COUNTIF(사출계획!$E$62:$F$87,표4[[#This Row],[제품명]])</f>
        <v>0</v>
      </c>
      <c r="G909" s="131">
        <f>COUNTIF(사출계획!$E$88:$F$110,표4[[#This Row],[제품명]])</f>
        <v>0</v>
      </c>
      <c r="H909" s="54">
        <f>COUNTIF(사출계획!$G$62:$H$110,표4[[#This Row],[제품명]])</f>
        <v>0</v>
      </c>
      <c r="I909" s="132">
        <f>COUNTIF(사출계획!$G$62:$H$87,표4[[#This Row],[제품명]])</f>
        <v>0</v>
      </c>
      <c r="J909" s="132">
        <f>COUNTIF(사출계획!$G$88:$H$110,표4[[#This Row],[제품명]])</f>
        <v>0</v>
      </c>
      <c r="K909" s="54">
        <f>COUNTIF(사출계획!$I$62:$J$110,표4[[#This Row],[제품명]])</f>
        <v>0</v>
      </c>
      <c r="L909" s="131">
        <f>COUNTIF(사출계획!$I$62:$J$87,표4[[#This Row],[제품명]])</f>
        <v>0</v>
      </c>
      <c r="M909" s="131">
        <f>COUNTIF(사출계획!$I$88:$J$110,표4[[#This Row],[제품명]])</f>
        <v>0</v>
      </c>
      <c r="N909" s="129">
        <f>COUNTIF(사출계획!$K$62:$L$110,표4[[#This Row],[제품명]])</f>
        <v>0</v>
      </c>
      <c r="O909" s="131">
        <f>COUNTIF(사출계획!$K$62:$L$87,표4[[#This Row],[제품명]])</f>
        <v>0</v>
      </c>
      <c r="P909" s="131">
        <f>COUNTIF(사출계획!$K$88:$L$110,표4[[#This Row],[제품명]])</f>
        <v>0</v>
      </c>
      <c r="Q909" s="130">
        <f>COUNTIF(사출계획!$M$62:$N$110,표4[[#This Row],[제품명]])</f>
        <v>0</v>
      </c>
      <c r="R909" s="131">
        <f>COUNTIF(사출계획!$M$62:$N$87,표4[[#This Row],[제품명]])</f>
        <v>0</v>
      </c>
      <c r="S909" s="131">
        <f>COUNTIF(사출계획!$M$88:$N$110,표4[[#This Row],[제품명]])</f>
        <v>0</v>
      </c>
      <c r="T909" s="54">
        <f>COUNTIF(사출계획!$O$62:$P$110,표4[[#This Row],[제품명]])</f>
        <v>0</v>
      </c>
      <c r="U909" s="131">
        <f>COUNTIF(사출계획!$O$62:$P$87,표4[[#This Row],[제품명]])</f>
        <v>0</v>
      </c>
      <c r="V909" s="131">
        <f>COUNTIF(사출계획!$O$88:$P$110,표4[[#This Row],[제품명]])</f>
        <v>0</v>
      </c>
      <c r="W909" s="54">
        <f>COUNTIF(사출계획!$Q$62:$R$110,표4[[#This Row],[제품명]])</f>
        <v>0</v>
      </c>
      <c r="X909" s="131">
        <f>COUNTIF(사출계획!$Q$62:$R$87,표4[[#This Row],[제품명]])</f>
        <v>0</v>
      </c>
      <c r="Y909" s="131">
        <f>COUNTIF(사출계획!$Q$88:$R$110,표4[[#This Row],[제품명]])</f>
        <v>0</v>
      </c>
      <c r="Z909" s="54">
        <f>COUNTIF(사출계획!$S$62:$T$110,표4[[#This Row],[제품명]])</f>
        <v>0</v>
      </c>
      <c r="AA909" s="131"/>
      <c r="AB909" s="126"/>
      <c r="AC909" s="404" t="s">
        <v>3993</v>
      </c>
      <c r="AD909" s="129">
        <f>SUMIF(표4[잉크명],표5[[#This Row],[잉크]],표4[월])</f>
        <v>0</v>
      </c>
      <c r="AE909" s="131">
        <f>SUMIF(표4[잉크명],표5[[#This Row],[잉크]],표4[월-3층])</f>
        <v>0</v>
      </c>
      <c r="AF909" s="131">
        <f>SUMIF(표4[잉크명],표5[[#This Row],[잉크]],표4[월-1층])</f>
        <v>0</v>
      </c>
      <c r="AG909" s="133">
        <f>SUMIF(표4[잉크명],표5[[#This Row],[잉크]],표4[화])</f>
        <v>0</v>
      </c>
      <c r="AH909" s="131">
        <f>SUMIF(표4[잉크명],표5[[#This Row],[잉크]],표4[화-3층])</f>
        <v>0</v>
      </c>
      <c r="AI909" s="131">
        <f>SUMIF(표4[잉크명],표5[[#This Row],[잉크]],표4[화-1층])</f>
        <v>0</v>
      </c>
      <c r="AJ909" s="130">
        <f>SUMIF(표4[잉크명],표5[[#This Row],[잉크]],표4[수])</f>
        <v>0</v>
      </c>
      <c r="AK909" s="131">
        <f>SUMIF(표4[잉크명],표5[[#This Row],[잉크]],표4[수-3층])</f>
        <v>0</v>
      </c>
      <c r="AL909" s="131">
        <f>SUMIF(표4[잉크명],표5[[#This Row],[잉크]],표4[수-1층])</f>
        <v>0</v>
      </c>
      <c r="AM909" s="54">
        <f>SUMIF(표4[잉크명],표5[[#This Row],[잉크]],표4[목])</f>
        <v>0</v>
      </c>
      <c r="AN909" s="131">
        <f>SUMIF(표4[잉크명],표5[[#This Row],[잉크]],표4[목-3층])</f>
        <v>0</v>
      </c>
      <c r="AO909" s="131">
        <f>SUMIF(표4[잉크명],표5[[#This Row],[잉크]],표4[목-1층])</f>
        <v>0</v>
      </c>
      <c r="AP909" s="54">
        <f>SUMIF(표4[잉크명],표5[[#This Row],[잉크]],표4[금])</f>
        <v>0</v>
      </c>
      <c r="AQ909" s="131">
        <f>SUMIF(표4[잉크명],표5[[#This Row],[잉크]],표4[금-3층])</f>
        <v>0</v>
      </c>
      <c r="AR909" s="131">
        <f>SUMIF(표4[잉크명],표5[[#This Row],[잉크]],표4[금-1층])</f>
        <v>0</v>
      </c>
      <c r="AS909" s="54">
        <f>SUMIF(표4[잉크명],표5[[#This Row],[잉크]],표4[토])</f>
        <v>0</v>
      </c>
      <c r="AT909" s="131">
        <f>SUMIF(표4[잉크명],표5[[#This Row],[잉크]],표4[토-3층])</f>
        <v>0</v>
      </c>
      <c r="AU909" s="131">
        <f>SUMIF(표4[잉크명],표5[[#This Row],[잉크]],표4[토-1층])</f>
        <v>0</v>
      </c>
      <c r="AV909" s="54">
        <f>SUMIF(표4[잉크명],표5[[#This Row],[잉크]],표4[일])</f>
        <v>0</v>
      </c>
      <c r="AW909" s="131">
        <f>SUMIF(표4[잉크명],표5[[#This Row],[잉크]],표4[일-3층])</f>
        <v>0</v>
      </c>
      <c r="AX909" s="131">
        <f>SUMIF(표4[잉크명],표5[[#This Row],[잉크]],표4[일-1층])</f>
        <v>0</v>
      </c>
      <c r="AY909" s="54">
        <f>SUMIF(표4[잉크명],표5[[#This Row],[잉크]],표4[차주 월])</f>
        <v>0</v>
      </c>
      <c r="AZ909" s="54">
        <f>SUM(표5[[#This Row],[월]:[차주 월]])</f>
        <v>0</v>
      </c>
    </row>
    <row r="910" spans="2:52" x14ac:dyDescent="0.3">
      <c r="B910" s="314" t="s">
        <v>2980</v>
      </c>
      <c r="C910" s="302"/>
      <c r="D910" s="33" t="s">
        <v>2982</v>
      </c>
      <c r="E910" s="34">
        <f>COUNTIF(사출계획!$E$62:$F$110,표4[[#This Row],[제품명]])</f>
        <v>0</v>
      </c>
      <c r="F910" s="126">
        <f>COUNTIF(사출계획!$E$62:$F$87,표4[[#This Row],[제품명]])</f>
        <v>0</v>
      </c>
      <c r="G910" s="126">
        <f>COUNTIF(사출계획!$E$88:$F$110,표4[[#This Row],[제품명]])</f>
        <v>0</v>
      </c>
      <c r="H910" s="34">
        <f>COUNTIF(사출계획!$G$62:$H$110,표4[[#This Row],[제품명]])</f>
        <v>0</v>
      </c>
      <c r="I910" s="128">
        <f>COUNTIF(사출계획!$G$62:$H$87,표4[[#This Row],[제품명]])</f>
        <v>0</v>
      </c>
      <c r="J910" s="128">
        <f>COUNTIF(사출계획!$G$88:$H$110,표4[[#This Row],[제품명]])</f>
        <v>0</v>
      </c>
      <c r="K910" s="34">
        <f>COUNTIF(사출계획!$I$62:$J$110,표4[[#This Row],[제품명]])</f>
        <v>0</v>
      </c>
      <c r="L910" s="126">
        <f>COUNTIF(사출계획!$I$62:$J$87,표4[[#This Row],[제품명]])</f>
        <v>0</v>
      </c>
      <c r="M910" s="126">
        <f>COUNTIF(사출계획!$I$88:$J$110,표4[[#This Row],[제품명]])</f>
        <v>0</v>
      </c>
      <c r="N910" s="129">
        <f>COUNTIF(사출계획!$K$62:$L$110,표4[[#This Row],[제품명]])</f>
        <v>0</v>
      </c>
      <c r="O910" s="126">
        <f>COUNTIF(사출계획!$K$62:$L$87,표4[[#This Row],[제품명]])</f>
        <v>0</v>
      </c>
      <c r="P910" s="126">
        <f>COUNTIF(사출계획!$K$88:$L$110,표4[[#This Row],[제품명]])</f>
        <v>0</v>
      </c>
      <c r="Q910" s="130">
        <f>COUNTIF(사출계획!$M$62:$N$110,표4[[#This Row],[제품명]])</f>
        <v>0</v>
      </c>
      <c r="R910" s="126">
        <f>COUNTIF(사출계획!$M$62:$N$87,표4[[#This Row],[제품명]])</f>
        <v>0</v>
      </c>
      <c r="S910" s="126">
        <f>COUNTIF(사출계획!$M$88:$N$110,표4[[#This Row],[제품명]])</f>
        <v>0</v>
      </c>
      <c r="T910" s="34">
        <f>COUNTIF(사출계획!$O$62:$P$110,표4[[#This Row],[제품명]])</f>
        <v>0</v>
      </c>
      <c r="U910" s="126">
        <f>COUNTIF(사출계획!$O$62:$P$87,표4[[#This Row],[제품명]])</f>
        <v>0</v>
      </c>
      <c r="V910" s="126">
        <f>COUNTIF(사출계획!$O$88:$P$110,표4[[#This Row],[제품명]])</f>
        <v>0</v>
      </c>
      <c r="W910" s="34">
        <f>COUNTIF(사출계획!$Q$62:$R$110,표4[[#This Row],[제품명]])</f>
        <v>0</v>
      </c>
      <c r="X910" s="126">
        <f>COUNTIF(사출계획!$Q$62:$R$87,표4[[#This Row],[제품명]])</f>
        <v>0</v>
      </c>
      <c r="Y910" s="126">
        <f>COUNTIF(사출계획!$Q$88:$R$110,표4[[#This Row],[제품명]])</f>
        <v>0</v>
      </c>
      <c r="Z910" s="34">
        <f>COUNTIF(사출계획!$S$62:$T$110,표4[[#This Row],[제품명]])</f>
        <v>0</v>
      </c>
      <c r="AA910" s="126"/>
      <c r="AB910" s="126"/>
      <c r="AC910" s="405" t="s">
        <v>4004</v>
      </c>
      <c r="AD910" s="129">
        <f>SUMIF(표4[잉크명],표5[[#This Row],[잉크]],표4[월])</f>
        <v>0</v>
      </c>
      <c r="AE910" s="131">
        <f>SUMIF(표4[잉크명],표5[[#This Row],[잉크]],표4[월-3층])</f>
        <v>0</v>
      </c>
      <c r="AF910" s="131">
        <f>SUMIF(표4[잉크명],표5[[#This Row],[잉크]],표4[월-1층])</f>
        <v>0</v>
      </c>
      <c r="AG910" s="133">
        <f>SUMIF(표4[잉크명],표5[[#This Row],[잉크]],표4[화])</f>
        <v>0</v>
      </c>
      <c r="AH910" s="131">
        <f>SUMIF(표4[잉크명],표5[[#This Row],[잉크]],표4[화-3층])</f>
        <v>0</v>
      </c>
      <c r="AI910" s="131">
        <f>SUMIF(표4[잉크명],표5[[#This Row],[잉크]],표4[화-1층])</f>
        <v>0</v>
      </c>
      <c r="AJ910" s="130">
        <f>SUMIF(표4[잉크명],표5[[#This Row],[잉크]],표4[수])</f>
        <v>0</v>
      </c>
      <c r="AK910" s="131">
        <f>SUMIF(표4[잉크명],표5[[#This Row],[잉크]],표4[수-3층])</f>
        <v>0</v>
      </c>
      <c r="AL910" s="131">
        <f>SUMIF(표4[잉크명],표5[[#This Row],[잉크]],표4[수-1층])</f>
        <v>0</v>
      </c>
      <c r="AM910" s="54">
        <f>SUMIF(표4[잉크명],표5[[#This Row],[잉크]],표4[목])</f>
        <v>0</v>
      </c>
      <c r="AN910" s="131">
        <f>SUMIF(표4[잉크명],표5[[#This Row],[잉크]],표4[목-3층])</f>
        <v>0</v>
      </c>
      <c r="AO910" s="131">
        <f>SUMIF(표4[잉크명],표5[[#This Row],[잉크]],표4[목-1층])</f>
        <v>0</v>
      </c>
      <c r="AP910" s="54">
        <f>SUMIF(표4[잉크명],표5[[#This Row],[잉크]],표4[금])</f>
        <v>0</v>
      </c>
      <c r="AQ910" s="131">
        <f>SUMIF(표4[잉크명],표5[[#This Row],[잉크]],표4[금-3층])</f>
        <v>0</v>
      </c>
      <c r="AR910" s="131">
        <f>SUMIF(표4[잉크명],표5[[#This Row],[잉크]],표4[금-1층])</f>
        <v>0</v>
      </c>
      <c r="AS910" s="54">
        <f>SUMIF(표4[잉크명],표5[[#This Row],[잉크]],표4[토])</f>
        <v>0</v>
      </c>
      <c r="AT910" s="131">
        <f>SUMIF(표4[잉크명],표5[[#This Row],[잉크]],표4[토-3층])</f>
        <v>0</v>
      </c>
      <c r="AU910" s="131">
        <f>SUMIF(표4[잉크명],표5[[#This Row],[잉크]],표4[토-1층])</f>
        <v>0</v>
      </c>
      <c r="AV910" s="54">
        <f>SUMIF(표4[잉크명],표5[[#This Row],[잉크]],표4[일])</f>
        <v>0</v>
      </c>
      <c r="AW910" s="131">
        <f>SUMIF(표4[잉크명],표5[[#This Row],[잉크]],표4[일-3층])</f>
        <v>0</v>
      </c>
      <c r="AX910" s="131">
        <f>SUMIF(표4[잉크명],표5[[#This Row],[잉크]],표4[일-1층])</f>
        <v>0</v>
      </c>
      <c r="AY910" s="54">
        <f>SUMIF(표4[잉크명],표5[[#This Row],[잉크]],표4[차주 월])</f>
        <v>0</v>
      </c>
      <c r="AZ910" s="54">
        <f>SUM(표5[[#This Row],[월]:[차주 월]])</f>
        <v>0</v>
      </c>
    </row>
    <row r="911" spans="2:52" x14ac:dyDescent="0.3">
      <c r="B911" s="314" t="s">
        <v>2980</v>
      </c>
      <c r="C911" s="302"/>
      <c r="D911" s="33" t="s">
        <v>4060</v>
      </c>
      <c r="E911" s="34">
        <f>COUNTIF(사출계획!$E$62:$F$110,표4[[#This Row],[제품명]])</f>
        <v>0</v>
      </c>
      <c r="F911" s="126">
        <f>COUNTIF(사출계획!$E$62:$F$87,표4[[#This Row],[제품명]])</f>
        <v>0</v>
      </c>
      <c r="G911" s="126">
        <f>COUNTIF(사출계획!$E$88:$F$110,표4[[#This Row],[제품명]])</f>
        <v>0</v>
      </c>
      <c r="H911" s="34">
        <f>COUNTIF(사출계획!$G$62:$H$110,표4[[#This Row],[제품명]])</f>
        <v>0</v>
      </c>
      <c r="I911" s="128">
        <f>COUNTIF(사출계획!$G$62:$H$87,표4[[#This Row],[제품명]])</f>
        <v>0</v>
      </c>
      <c r="J911" s="128">
        <f>COUNTIF(사출계획!$G$88:$H$110,표4[[#This Row],[제품명]])</f>
        <v>0</v>
      </c>
      <c r="K911" s="34">
        <f>COUNTIF(사출계획!$I$62:$J$110,표4[[#This Row],[제품명]])</f>
        <v>0</v>
      </c>
      <c r="L911" s="126">
        <f>COUNTIF(사출계획!$I$62:$J$87,표4[[#This Row],[제품명]])</f>
        <v>0</v>
      </c>
      <c r="M911" s="126">
        <f>COUNTIF(사출계획!$I$88:$J$110,표4[[#This Row],[제품명]])</f>
        <v>0</v>
      </c>
      <c r="N911" s="129">
        <f>COUNTIF(사출계획!$K$62:$L$110,표4[[#This Row],[제품명]])</f>
        <v>0</v>
      </c>
      <c r="O911" s="126">
        <f>COUNTIF(사출계획!$K$62:$L$87,표4[[#This Row],[제품명]])</f>
        <v>0</v>
      </c>
      <c r="P911" s="126">
        <f>COUNTIF(사출계획!$K$88:$L$110,표4[[#This Row],[제품명]])</f>
        <v>0</v>
      </c>
      <c r="Q911" s="130">
        <f>COUNTIF(사출계획!$M$62:$N$110,표4[[#This Row],[제품명]])</f>
        <v>0</v>
      </c>
      <c r="R911" s="126">
        <f>COUNTIF(사출계획!$M$62:$N$87,표4[[#This Row],[제품명]])</f>
        <v>0</v>
      </c>
      <c r="S911" s="126">
        <f>COUNTIF(사출계획!$M$88:$N$110,표4[[#This Row],[제품명]])</f>
        <v>0</v>
      </c>
      <c r="T911" s="34">
        <f>COUNTIF(사출계획!$O$62:$P$110,표4[[#This Row],[제품명]])</f>
        <v>0</v>
      </c>
      <c r="U911" s="126">
        <f>COUNTIF(사출계획!$O$62:$P$87,표4[[#This Row],[제품명]])</f>
        <v>0</v>
      </c>
      <c r="V911" s="126">
        <f>COUNTIF(사출계획!$O$88:$P$110,표4[[#This Row],[제품명]])</f>
        <v>0</v>
      </c>
      <c r="W911" s="34">
        <f>COUNTIF(사출계획!$Q$62:$R$110,표4[[#This Row],[제품명]])</f>
        <v>0</v>
      </c>
      <c r="X911" s="126">
        <f>COUNTIF(사출계획!$Q$62:$R$87,표4[[#This Row],[제품명]])</f>
        <v>0</v>
      </c>
      <c r="Y911" s="126">
        <f>COUNTIF(사출계획!$Q$88:$R$110,표4[[#This Row],[제품명]])</f>
        <v>0</v>
      </c>
      <c r="Z911" s="34">
        <f>COUNTIF(사출계획!$S$62:$T$110,표4[[#This Row],[제품명]])</f>
        <v>0</v>
      </c>
      <c r="AA911" s="126"/>
      <c r="AB911" s="126"/>
      <c r="AC911" s="405" t="s">
        <v>4003</v>
      </c>
      <c r="AD911" s="129">
        <f>SUMIF(표4[잉크명],표5[[#This Row],[잉크]],표4[월])</f>
        <v>0</v>
      </c>
      <c r="AE911" s="131">
        <f>SUMIF(표4[잉크명],표5[[#This Row],[잉크]],표4[월-3층])</f>
        <v>0</v>
      </c>
      <c r="AF911" s="131">
        <f>SUMIF(표4[잉크명],표5[[#This Row],[잉크]],표4[월-1층])</f>
        <v>0</v>
      </c>
      <c r="AG911" s="133">
        <f>SUMIF(표4[잉크명],표5[[#This Row],[잉크]],표4[화])</f>
        <v>0</v>
      </c>
      <c r="AH911" s="131">
        <f>SUMIF(표4[잉크명],표5[[#This Row],[잉크]],표4[화-3층])</f>
        <v>0</v>
      </c>
      <c r="AI911" s="131">
        <f>SUMIF(표4[잉크명],표5[[#This Row],[잉크]],표4[화-1층])</f>
        <v>0</v>
      </c>
      <c r="AJ911" s="130">
        <f>SUMIF(표4[잉크명],표5[[#This Row],[잉크]],표4[수])</f>
        <v>0</v>
      </c>
      <c r="AK911" s="131">
        <f>SUMIF(표4[잉크명],표5[[#This Row],[잉크]],표4[수-3층])</f>
        <v>0</v>
      </c>
      <c r="AL911" s="131">
        <f>SUMIF(표4[잉크명],표5[[#This Row],[잉크]],표4[수-1층])</f>
        <v>0</v>
      </c>
      <c r="AM911" s="54">
        <f>SUMIF(표4[잉크명],표5[[#This Row],[잉크]],표4[목])</f>
        <v>0</v>
      </c>
      <c r="AN911" s="131">
        <f>SUMIF(표4[잉크명],표5[[#This Row],[잉크]],표4[목-3층])</f>
        <v>0</v>
      </c>
      <c r="AO911" s="131">
        <f>SUMIF(표4[잉크명],표5[[#This Row],[잉크]],표4[목-1층])</f>
        <v>0</v>
      </c>
      <c r="AP911" s="54">
        <f>SUMIF(표4[잉크명],표5[[#This Row],[잉크]],표4[금])</f>
        <v>0</v>
      </c>
      <c r="AQ911" s="131">
        <f>SUMIF(표4[잉크명],표5[[#This Row],[잉크]],표4[금-3층])</f>
        <v>0</v>
      </c>
      <c r="AR911" s="131">
        <f>SUMIF(표4[잉크명],표5[[#This Row],[잉크]],표4[금-1층])</f>
        <v>0</v>
      </c>
      <c r="AS911" s="54">
        <f>SUMIF(표4[잉크명],표5[[#This Row],[잉크]],표4[토])</f>
        <v>0</v>
      </c>
      <c r="AT911" s="131">
        <f>SUMIF(표4[잉크명],표5[[#This Row],[잉크]],표4[토-3층])</f>
        <v>0</v>
      </c>
      <c r="AU911" s="131">
        <f>SUMIF(표4[잉크명],표5[[#This Row],[잉크]],표4[토-1층])</f>
        <v>0</v>
      </c>
      <c r="AV911" s="54">
        <f>SUMIF(표4[잉크명],표5[[#This Row],[잉크]],표4[일])</f>
        <v>0</v>
      </c>
      <c r="AW911" s="131">
        <f>SUMIF(표4[잉크명],표5[[#This Row],[잉크]],표4[일-3층])</f>
        <v>0</v>
      </c>
      <c r="AX911" s="131">
        <f>SUMIF(표4[잉크명],표5[[#This Row],[잉크]],표4[일-1층])</f>
        <v>0</v>
      </c>
      <c r="AY911" s="54">
        <f>SUMIF(표4[잉크명],표5[[#This Row],[잉크]],표4[차주 월])</f>
        <v>0</v>
      </c>
      <c r="AZ911" s="54">
        <f>SUM(표5[[#This Row],[월]:[차주 월]])</f>
        <v>0</v>
      </c>
    </row>
    <row r="912" spans="2:52" x14ac:dyDescent="0.3">
      <c r="B912" s="315" t="s">
        <v>3000</v>
      </c>
      <c r="C912" s="285"/>
      <c r="D912" s="315" t="s">
        <v>3001</v>
      </c>
      <c r="E912" s="54">
        <f>COUNTIF(사출계획!$E$62:$F$110,표4[[#This Row],[제품명]])</f>
        <v>0</v>
      </c>
      <c r="F912" s="131">
        <f>COUNTIF(사출계획!$E$62:$F$87,표4[[#This Row],[제품명]])</f>
        <v>0</v>
      </c>
      <c r="G912" s="131">
        <f>COUNTIF(사출계획!$E$88:$F$110,표4[[#This Row],[제품명]])</f>
        <v>0</v>
      </c>
      <c r="H912" s="54">
        <f>COUNTIF(사출계획!$G$62:$H$110,표4[[#This Row],[제품명]])</f>
        <v>0</v>
      </c>
      <c r="I912" s="132">
        <f>COUNTIF(사출계획!$G$62:$H$87,표4[[#This Row],[제품명]])</f>
        <v>0</v>
      </c>
      <c r="J912" s="132">
        <f>COUNTIF(사출계획!$G$88:$H$110,표4[[#This Row],[제품명]])</f>
        <v>0</v>
      </c>
      <c r="K912" s="54">
        <f>COUNTIF(사출계획!$I$62:$J$110,표4[[#This Row],[제품명]])</f>
        <v>0</v>
      </c>
      <c r="L912" s="131">
        <f>COUNTIF(사출계획!$I$62:$J$87,표4[[#This Row],[제품명]])</f>
        <v>0</v>
      </c>
      <c r="M912" s="131">
        <f>COUNTIF(사출계획!$I$88:$J$110,표4[[#This Row],[제품명]])</f>
        <v>0</v>
      </c>
      <c r="N912" s="129">
        <f>COUNTIF(사출계획!$K$62:$L$110,표4[[#This Row],[제품명]])</f>
        <v>0</v>
      </c>
      <c r="O912" s="131">
        <f>COUNTIF(사출계획!$K$62:$L$87,표4[[#This Row],[제품명]])</f>
        <v>0</v>
      </c>
      <c r="P912" s="131">
        <f>COUNTIF(사출계획!$K$88:$L$110,표4[[#This Row],[제품명]])</f>
        <v>0</v>
      </c>
      <c r="Q912" s="130">
        <f>COUNTIF(사출계획!$M$62:$N$110,표4[[#This Row],[제품명]])</f>
        <v>0</v>
      </c>
      <c r="R912" s="131">
        <f>COUNTIF(사출계획!$M$62:$N$87,표4[[#This Row],[제품명]])</f>
        <v>0</v>
      </c>
      <c r="S912" s="131">
        <f>COUNTIF(사출계획!$M$88:$N$110,표4[[#This Row],[제품명]])</f>
        <v>0</v>
      </c>
      <c r="T912" s="54">
        <f>COUNTIF(사출계획!$O$62:$P$110,표4[[#This Row],[제품명]])</f>
        <v>0</v>
      </c>
      <c r="U912" s="131">
        <f>COUNTIF(사출계획!$O$62:$P$87,표4[[#This Row],[제품명]])</f>
        <v>0</v>
      </c>
      <c r="V912" s="131">
        <f>COUNTIF(사출계획!$O$88:$P$110,표4[[#This Row],[제품명]])</f>
        <v>0</v>
      </c>
      <c r="W912" s="54">
        <f>COUNTIF(사출계획!$Q$62:$R$110,표4[[#This Row],[제품명]])</f>
        <v>0</v>
      </c>
      <c r="X912" s="131">
        <f>COUNTIF(사출계획!$Q$62:$R$87,표4[[#This Row],[제품명]])</f>
        <v>0</v>
      </c>
      <c r="Y912" s="131">
        <f>COUNTIF(사출계획!$Q$88:$R$110,표4[[#This Row],[제품명]])</f>
        <v>0</v>
      </c>
      <c r="Z912" s="54">
        <f>COUNTIF(사출계획!$S$62:$T$110,표4[[#This Row],[제품명]])</f>
        <v>0</v>
      </c>
      <c r="AA912" s="131"/>
      <c r="AB912" s="126"/>
      <c r="AC912" s="406" t="s">
        <v>4018</v>
      </c>
      <c r="AD912" s="129">
        <f>SUMIF(표4[잉크명],표5[[#This Row],[잉크]],표4[월])</f>
        <v>0</v>
      </c>
      <c r="AE912" s="131">
        <f>SUMIF(표4[잉크명],표5[[#This Row],[잉크]],표4[월-3층])</f>
        <v>0</v>
      </c>
      <c r="AF912" s="131">
        <f>SUMIF(표4[잉크명],표5[[#This Row],[잉크]],표4[월-1층])</f>
        <v>0</v>
      </c>
      <c r="AG912" s="133">
        <f>SUMIF(표4[잉크명],표5[[#This Row],[잉크]],표4[화])</f>
        <v>0</v>
      </c>
      <c r="AH912" s="131">
        <f>SUMIF(표4[잉크명],표5[[#This Row],[잉크]],표4[화-3층])</f>
        <v>0</v>
      </c>
      <c r="AI912" s="131">
        <f>SUMIF(표4[잉크명],표5[[#This Row],[잉크]],표4[화-1층])</f>
        <v>0</v>
      </c>
      <c r="AJ912" s="130">
        <f>SUMIF(표4[잉크명],표5[[#This Row],[잉크]],표4[수])</f>
        <v>0</v>
      </c>
      <c r="AK912" s="131">
        <f>SUMIF(표4[잉크명],표5[[#This Row],[잉크]],표4[수-3층])</f>
        <v>0</v>
      </c>
      <c r="AL912" s="131">
        <f>SUMIF(표4[잉크명],표5[[#This Row],[잉크]],표4[수-1층])</f>
        <v>0</v>
      </c>
      <c r="AM912" s="54">
        <f>SUMIF(표4[잉크명],표5[[#This Row],[잉크]],표4[목])</f>
        <v>0</v>
      </c>
      <c r="AN912" s="131">
        <f>SUMIF(표4[잉크명],표5[[#This Row],[잉크]],표4[목-3층])</f>
        <v>0</v>
      </c>
      <c r="AO912" s="131">
        <f>SUMIF(표4[잉크명],표5[[#This Row],[잉크]],표4[목-1층])</f>
        <v>0</v>
      </c>
      <c r="AP912" s="54">
        <f>SUMIF(표4[잉크명],표5[[#This Row],[잉크]],표4[금])</f>
        <v>0</v>
      </c>
      <c r="AQ912" s="131">
        <f>SUMIF(표4[잉크명],표5[[#This Row],[잉크]],표4[금-3층])</f>
        <v>0</v>
      </c>
      <c r="AR912" s="131">
        <f>SUMIF(표4[잉크명],표5[[#This Row],[잉크]],표4[금-1층])</f>
        <v>0</v>
      </c>
      <c r="AS912" s="54">
        <f>SUMIF(표4[잉크명],표5[[#This Row],[잉크]],표4[토])</f>
        <v>0</v>
      </c>
      <c r="AT912" s="131">
        <f>SUMIF(표4[잉크명],표5[[#This Row],[잉크]],표4[토-3층])</f>
        <v>0</v>
      </c>
      <c r="AU912" s="131">
        <f>SUMIF(표4[잉크명],표5[[#This Row],[잉크]],표4[토-1층])</f>
        <v>0</v>
      </c>
      <c r="AV912" s="54">
        <f>SUMIF(표4[잉크명],표5[[#This Row],[잉크]],표4[일])</f>
        <v>0</v>
      </c>
      <c r="AW912" s="131">
        <f>SUMIF(표4[잉크명],표5[[#This Row],[잉크]],표4[일-3층])</f>
        <v>0</v>
      </c>
      <c r="AX912" s="131">
        <f>SUMIF(표4[잉크명],표5[[#This Row],[잉크]],표4[일-1층])</f>
        <v>0</v>
      </c>
      <c r="AY912" s="54">
        <f>SUMIF(표4[잉크명],표5[[#This Row],[잉크]],표4[차주 월])</f>
        <v>0</v>
      </c>
      <c r="AZ912" s="54">
        <f>SUM(표5[[#This Row],[월]:[차주 월]])</f>
        <v>0</v>
      </c>
    </row>
    <row r="913" spans="2:52" x14ac:dyDescent="0.3">
      <c r="B913" s="315" t="s">
        <v>3000</v>
      </c>
      <c r="C913" s="302"/>
      <c r="D913" s="33" t="s">
        <v>3002</v>
      </c>
      <c r="E913" s="34">
        <f>COUNTIF(사출계획!$E$62:$F$110,표4[[#This Row],[제품명]])</f>
        <v>0</v>
      </c>
      <c r="F913" s="126">
        <f>COUNTIF(사출계획!$E$62:$F$87,표4[[#This Row],[제품명]])</f>
        <v>0</v>
      </c>
      <c r="G913" s="126">
        <f>COUNTIF(사출계획!$E$88:$F$110,표4[[#This Row],[제품명]])</f>
        <v>0</v>
      </c>
      <c r="H913" s="34">
        <f>COUNTIF(사출계획!$G$62:$H$110,표4[[#This Row],[제품명]])</f>
        <v>0</v>
      </c>
      <c r="I913" s="128">
        <f>COUNTIF(사출계획!$G$62:$H$87,표4[[#This Row],[제품명]])</f>
        <v>0</v>
      </c>
      <c r="J913" s="128">
        <f>COUNTIF(사출계획!$G$88:$H$110,표4[[#This Row],[제품명]])</f>
        <v>0</v>
      </c>
      <c r="K913" s="34">
        <f>COUNTIF(사출계획!$I$62:$J$110,표4[[#This Row],[제품명]])</f>
        <v>0</v>
      </c>
      <c r="L913" s="126">
        <f>COUNTIF(사출계획!$I$62:$J$87,표4[[#This Row],[제품명]])</f>
        <v>0</v>
      </c>
      <c r="M913" s="126">
        <f>COUNTIF(사출계획!$I$88:$J$110,표4[[#This Row],[제품명]])</f>
        <v>0</v>
      </c>
      <c r="N913" s="129">
        <f>COUNTIF(사출계획!$K$62:$L$110,표4[[#This Row],[제품명]])</f>
        <v>0</v>
      </c>
      <c r="O913" s="126">
        <f>COUNTIF(사출계획!$K$62:$L$87,표4[[#This Row],[제품명]])</f>
        <v>0</v>
      </c>
      <c r="P913" s="126">
        <f>COUNTIF(사출계획!$K$88:$L$110,표4[[#This Row],[제품명]])</f>
        <v>0</v>
      </c>
      <c r="Q913" s="130">
        <f>COUNTIF(사출계획!$M$62:$N$110,표4[[#This Row],[제품명]])</f>
        <v>0</v>
      </c>
      <c r="R913" s="126">
        <f>COUNTIF(사출계획!$M$62:$N$87,표4[[#This Row],[제품명]])</f>
        <v>0</v>
      </c>
      <c r="S913" s="126">
        <f>COUNTIF(사출계획!$M$88:$N$110,표4[[#This Row],[제품명]])</f>
        <v>0</v>
      </c>
      <c r="T913" s="34">
        <f>COUNTIF(사출계획!$O$62:$P$110,표4[[#This Row],[제품명]])</f>
        <v>0</v>
      </c>
      <c r="U913" s="126">
        <f>COUNTIF(사출계획!$O$62:$P$87,표4[[#This Row],[제품명]])</f>
        <v>0</v>
      </c>
      <c r="V913" s="126">
        <f>COUNTIF(사출계획!$O$88:$P$110,표4[[#This Row],[제품명]])</f>
        <v>0</v>
      </c>
      <c r="W913" s="34">
        <f>COUNTIF(사출계획!$Q$62:$R$110,표4[[#This Row],[제품명]])</f>
        <v>0</v>
      </c>
      <c r="X913" s="126">
        <f>COUNTIF(사출계획!$Q$62:$R$87,표4[[#This Row],[제품명]])</f>
        <v>0</v>
      </c>
      <c r="Y913" s="126">
        <f>COUNTIF(사출계획!$Q$88:$R$110,표4[[#This Row],[제품명]])</f>
        <v>0</v>
      </c>
      <c r="Z913" s="34">
        <f>COUNTIF(사출계획!$S$62:$T$110,표4[[#This Row],[제품명]])</f>
        <v>0</v>
      </c>
      <c r="AA913" s="126"/>
      <c r="AB913" s="126"/>
      <c r="AC913" s="406" t="s">
        <v>4019</v>
      </c>
      <c r="AD913" s="129">
        <f>SUMIF(표4[잉크명],표5[[#This Row],[잉크]],표4[월])</f>
        <v>0</v>
      </c>
      <c r="AE913" s="131">
        <f>SUMIF(표4[잉크명],표5[[#This Row],[잉크]],표4[월-3층])</f>
        <v>0</v>
      </c>
      <c r="AF913" s="131">
        <f>SUMIF(표4[잉크명],표5[[#This Row],[잉크]],표4[월-1층])</f>
        <v>0</v>
      </c>
      <c r="AG913" s="133">
        <f>SUMIF(표4[잉크명],표5[[#This Row],[잉크]],표4[화])</f>
        <v>0</v>
      </c>
      <c r="AH913" s="131">
        <f>SUMIF(표4[잉크명],표5[[#This Row],[잉크]],표4[화-3층])</f>
        <v>0</v>
      </c>
      <c r="AI913" s="131">
        <f>SUMIF(표4[잉크명],표5[[#This Row],[잉크]],표4[화-1층])</f>
        <v>0</v>
      </c>
      <c r="AJ913" s="130">
        <f>SUMIF(표4[잉크명],표5[[#This Row],[잉크]],표4[수])</f>
        <v>0</v>
      </c>
      <c r="AK913" s="131">
        <f>SUMIF(표4[잉크명],표5[[#This Row],[잉크]],표4[수-3층])</f>
        <v>0</v>
      </c>
      <c r="AL913" s="131">
        <f>SUMIF(표4[잉크명],표5[[#This Row],[잉크]],표4[수-1층])</f>
        <v>0</v>
      </c>
      <c r="AM913" s="54">
        <f>SUMIF(표4[잉크명],표5[[#This Row],[잉크]],표4[목])</f>
        <v>0</v>
      </c>
      <c r="AN913" s="131">
        <f>SUMIF(표4[잉크명],표5[[#This Row],[잉크]],표4[목-3층])</f>
        <v>0</v>
      </c>
      <c r="AO913" s="131">
        <f>SUMIF(표4[잉크명],표5[[#This Row],[잉크]],표4[목-1층])</f>
        <v>0</v>
      </c>
      <c r="AP913" s="54">
        <f>SUMIF(표4[잉크명],표5[[#This Row],[잉크]],표4[금])</f>
        <v>0</v>
      </c>
      <c r="AQ913" s="131">
        <f>SUMIF(표4[잉크명],표5[[#This Row],[잉크]],표4[금-3층])</f>
        <v>0</v>
      </c>
      <c r="AR913" s="131">
        <f>SUMIF(표4[잉크명],표5[[#This Row],[잉크]],표4[금-1층])</f>
        <v>0</v>
      </c>
      <c r="AS913" s="54">
        <f>SUMIF(표4[잉크명],표5[[#This Row],[잉크]],표4[토])</f>
        <v>0</v>
      </c>
      <c r="AT913" s="131">
        <f>SUMIF(표4[잉크명],표5[[#This Row],[잉크]],표4[토-3층])</f>
        <v>0</v>
      </c>
      <c r="AU913" s="131">
        <f>SUMIF(표4[잉크명],표5[[#This Row],[잉크]],표4[토-1층])</f>
        <v>0</v>
      </c>
      <c r="AV913" s="54">
        <f>SUMIF(표4[잉크명],표5[[#This Row],[잉크]],표4[일])</f>
        <v>0</v>
      </c>
      <c r="AW913" s="131">
        <f>SUMIF(표4[잉크명],표5[[#This Row],[잉크]],표4[일-3층])</f>
        <v>0</v>
      </c>
      <c r="AX913" s="131">
        <f>SUMIF(표4[잉크명],표5[[#This Row],[잉크]],표4[일-1층])</f>
        <v>0</v>
      </c>
      <c r="AY913" s="54">
        <f>SUMIF(표4[잉크명],표5[[#This Row],[잉크]],표4[차주 월])</f>
        <v>0</v>
      </c>
      <c r="AZ913" s="54">
        <f>SUM(표5[[#This Row],[월]:[차주 월]])</f>
        <v>0</v>
      </c>
    </row>
    <row r="914" spans="2:52" x14ac:dyDescent="0.3">
      <c r="B914" s="315" t="s">
        <v>3000</v>
      </c>
      <c r="C914" s="302"/>
      <c r="D914" s="33" t="s">
        <v>3003</v>
      </c>
      <c r="E914" s="34">
        <f>COUNTIF(사출계획!$E$62:$F$110,표4[[#This Row],[제품명]])</f>
        <v>0</v>
      </c>
      <c r="F914" s="126">
        <f>COUNTIF(사출계획!$E$62:$F$87,표4[[#This Row],[제품명]])</f>
        <v>0</v>
      </c>
      <c r="G914" s="126">
        <f>COUNTIF(사출계획!$E$88:$F$110,표4[[#This Row],[제품명]])</f>
        <v>0</v>
      </c>
      <c r="H914" s="34">
        <f>COUNTIF(사출계획!$G$62:$H$110,표4[[#This Row],[제품명]])</f>
        <v>0</v>
      </c>
      <c r="I914" s="128">
        <f>COUNTIF(사출계획!$G$62:$H$87,표4[[#This Row],[제품명]])</f>
        <v>0</v>
      </c>
      <c r="J914" s="128">
        <f>COUNTIF(사출계획!$G$88:$H$110,표4[[#This Row],[제품명]])</f>
        <v>0</v>
      </c>
      <c r="K914" s="34">
        <f>COUNTIF(사출계획!$I$62:$J$110,표4[[#This Row],[제품명]])</f>
        <v>0</v>
      </c>
      <c r="L914" s="126">
        <f>COUNTIF(사출계획!$I$62:$J$87,표4[[#This Row],[제품명]])</f>
        <v>0</v>
      </c>
      <c r="M914" s="126">
        <f>COUNTIF(사출계획!$I$88:$J$110,표4[[#This Row],[제품명]])</f>
        <v>0</v>
      </c>
      <c r="N914" s="129">
        <f>COUNTIF(사출계획!$K$62:$L$110,표4[[#This Row],[제품명]])</f>
        <v>0</v>
      </c>
      <c r="O914" s="126">
        <f>COUNTIF(사출계획!$K$62:$L$87,표4[[#This Row],[제품명]])</f>
        <v>0</v>
      </c>
      <c r="P914" s="126">
        <f>COUNTIF(사출계획!$K$88:$L$110,표4[[#This Row],[제품명]])</f>
        <v>0</v>
      </c>
      <c r="Q914" s="130">
        <f>COUNTIF(사출계획!$M$62:$N$110,표4[[#This Row],[제품명]])</f>
        <v>0</v>
      </c>
      <c r="R914" s="126">
        <f>COUNTIF(사출계획!$M$62:$N$87,표4[[#This Row],[제품명]])</f>
        <v>0</v>
      </c>
      <c r="S914" s="126">
        <f>COUNTIF(사출계획!$M$88:$N$110,표4[[#This Row],[제품명]])</f>
        <v>0</v>
      </c>
      <c r="T914" s="34">
        <f>COUNTIF(사출계획!$O$62:$P$110,표4[[#This Row],[제품명]])</f>
        <v>0</v>
      </c>
      <c r="U914" s="126">
        <f>COUNTIF(사출계획!$O$62:$P$87,표4[[#This Row],[제품명]])</f>
        <v>0</v>
      </c>
      <c r="V914" s="126">
        <f>COUNTIF(사출계획!$O$88:$P$110,표4[[#This Row],[제품명]])</f>
        <v>0</v>
      </c>
      <c r="W914" s="34">
        <f>COUNTIF(사출계획!$Q$62:$R$110,표4[[#This Row],[제품명]])</f>
        <v>0</v>
      </c>
      <c r="X914" s="126">
        <f>COUNTIF(사출계획!$Q$62:$R$87,표4[[#This Row],[제품명]])</f>
        <v>0</v>
      </c>
      <c r="Y914" s="126">
        <f>COUNTIF(사출계획!$Q$88:$R$110,표4[[#This Row],[제품명]])</f>
        <v>0</v>
      </c>
      <c r="Z914" s="34">
        <f>COUNTIF(사출계획!$S$62:$T$110,표4[[#This Row],[제품명]])</f>
        <v>0</v>
      </c>
      <c r="AA914" s="126"/>
      <c r="AB914" s="126"/>
      <c r="AC914" s="407" t="s">
        <v>4058</v>
      </c>
      <c r="AD914" s="129">
        <f>SUMIF(표4[잉크명],표5[[#This Row],[잉크]],표4[월])</f>
        <v>0</v>
      </c>
      <c r="AE914" s="131">
        <f>SUMIF(표4[잉크명],표5[[#This Row],[잉크]],표4[월-3층])</f>
        <v>0</v>
      </c>
      <c r="AF914" s="131">
        <f>SUMIF(표4[잉크명],표5[[#This Row],[잉크]],표4[월-1층])</f>
        <v>0</v>
      </c>
      <c r="AG914" s="133">
        <f>SUMIF(표4[잉크명],표5[[#This Row],[잉크]],표4[화])</f>
        <v>0</v>
      </c>
      <c r="AH914" s="131">
        <f>SUMIF(표4[잉크명],표5[[#This Row],[잉크]],표4[화-3층])</f>
        <v>0</v>
      </c>
      <c r="AI914" s="131">
        <f>SUMIF(표4[잉크명],표5[[#This Row],[잉크]],표4[화-1층])</f>
        <v>0</v>
      </c>
      <c r="AJ914" s="130">
        <f>SUMIF(표4[잉크명],표5[[#This Row],[잉크]],표4[수])</f>
        <v>0</v>
      </c>
      <c r="AK914" s="131">
        <f>SUMIF(표4[잉크명],표5[[#This Row],[잉크]],표4[수-3층])</f>
        <v>0</v>
      </c>
      <c r="AL914" s="131">
        <f>SUMIF(표4[잉크명],표5[[#This Row],[잉크]],표4[수-1층])</f>
        <v>0</v>
      </c>
      <c r="AM914" s="54">
        <f>SUMIF(표4[잉크명],표5[[#This Row],[잉크]],표4[목])</f>
        <v>0</v>
      </c>
      <c r="AN914" s="131">
        <f>SUMIF(표4[잉크명],표5[[#This Row],[잉크]],표4[목-3층])</f>
        <v>0</v>
      </c>
      <c r="AO914" s="131">
        <f>SUMIF(표4[잉크명],표5[[#This Row],[잉크]],표4[목-1층])</f>
        <v>0</v>
      </c>
      <c r="AP914" s="54">
        <f>SUMIF(표4[잉크명],표5[[#This Row],[잉크]],표4[금])</f>
        <v>0</v>
      </c>
      <c r="AQ914" s="131">
        <f>SUMIF(표4[잉크명],표5[[#This Row],[잉크]],표4[금-3층])</f>
        <v>0</v>
      </c>
      <c r="AR914" s="131">
        <f>SUMIF(표4[잉크명],표5[[#This Row],[잉크]],표4[금-1층])</f>
        <v>0</v>
      </c>
      <c r="AS914" s="54">
        <f>SUMIF(표4[잉크명],표5[[#This Row],[잉크]],표4[토])</f>
        <v>0</v>
      </c>
      <c r="AT914" s="131">
        <f>SUMIF(표4[잉크명],표5[[#This Row],[잉크]],표4[토-3층])</f>
        <v>0</v>
      </c>
      <c r="AU914" s="131">
        <f>SUMIF(표4[잉크명],표5[[#This Row],[잉크]],표4[토-1층])</f>
        <v>0</v>
      </c>
      <c r="AV914" s="54">
        <f>SUMIF(표4[잉크명],표5[[#This Row],[잉크]],표4[일])</f>
        <v>0</v>
      </c>
      <c r="AW914" s="131">
        <f>SUMIF(표4[잉크명],표5[[#This Row],[잉크]],표4[일-3층])</f>
        <v>0</v>
      </c>
      <c r="AX914" s="131">
        <f>SUMIF(표4[잉크명],표5[[#This Row],[잉크]],표4[일-1층])</f>
        <v>0</v>
      </c>
      <c r="AY914" s="54">
        <f>SUMIF(표4[잉크명],표5[[#This Row],[잉크]],표4[차주 월])</f>
        <v>0</v>
      </c>
      <c r="AZ914" s="54">
        <f>SUM(표5[[#This Row],[월]:[차주 월]])</f>
        <v>0</v>
      </c>
    </row>
    <row r="915" spans="2:52" x14ac:dyDescent="0.3">
      <c r="B915" s="319" t="s">
        <v>3030</v>
      </c>
      <c r="C915" s="285"/>
      <c r="D915" s="319" t="s">
        <v>3031</v>
      </c>
      <c r="E915" s="54">
        <f>COUNTIF(사출계획!$E$62:$F$110,표4[[#This Row],[제품명]])</f>
        <v>0</v>
      </c>
      <c r="F915" s="131">
        <f>COUNTIF(사출계획!$E$62:$F$87,표4[[#This Row],[제품명]])</f>
        <v>0</v>
      </c>
      <c r="G915" s="131">
        <f>COUNTIF(사출계획!$E$88:$F$110,표4[[#This Row],[제품명]])</f>
        <v>0</v>
      </c>
      <c r="H915" s="54">
        <f>COUNTIF(사출계획!$G$62:$H$110,표4[[#This Row],[제품명]])</f>
        <v>0</v>
      </c>
      <c r="I915" s="132">
        <f>COUNTIF(사출계획!$G$62:$H$87,표4[[#This Row],[제품명]])</f>
        <v>0</v>
      </c>
      <c r="J915" s="132">
        <f>COUNTIF(사출계획!$G$88:$H$110,표4[[#This Row],[제품명]])</f>
        <v>0</v>
      </c>
      <c r="K915" s="54">
        <f>COUNTIF(사출계획!$I$62:$J$110,표4[[#This Row],[제품명]])</f>
        <v>0</v>
      </c>
      <c r="L915" s="131">
        <f>COUNTIF(사출계획!$I$62:$J$87,표4[[#This Row],[제품명]])</f>
        <v>0</v>
      </c>
      <c r="M915" s="131">
        <f>COUNTIF(사출계획!$I$88:$J$110,표4[[#This Row],[제품명]])</f>
        <v>0</v>
      </c>
      <c r="N915" s="129">
        <f>COUNTIF(사출계획!$K$62:$L$110,표4[[#This Row],[제품명]])</f>
        <v>0</v>
      </c>
      <c r="O915" s="131">
        <f>COUNTIF(사출계획!$K$62:$L$87,표4[[#This Row],[제품명]])</f>
        <v>0</v>
      </c>
      <c r="P915" s="131">
        <f>COUNTIF(사출계획!$K$88:$L$110,표4[[#This Row],[제품명]])</f>
        <v>0</v>
      </c>
      <c r="Q915" s="130">
        <f>COUNTIF(사출계획!$M$62:$N$110,표4[[#This Row],[제품명]])</f>
        <v>0</v>
      </c>
      <c r="R915" s="131">
        <f>COUNTIF(사출계획!$M$62:$N$87,표4[[#This Row],[제품명]])</f>
        <v>0</v>
      </c>
      <c r="S915" s="131">
        <f>COUNTIF(사출계획!$M$88:$N$110,표4[[#This Row],[제품명]])</f>
        <v>0</v>
      </c>
      <c r="T915" s="54">
        <f>COUNTIF(사출계획!$O$62:$P$110,표4[[#This Row],[제품명]])</f>
        <v>0</v>
      </c>
      <c r="U915" s="131">
        <f>COUNTIF(사출계획!$O$62:$P$87,표4[[#This Row],[제품명]])</f>
        <v>0</v>
      </c>
      <c r="V915" s="131">
        <f>COUNTIF(사출계획!$O$88:$P$110,표4[[#This Row],[제품명]])</f>
        <v>0</v>
      </c>
      <c r="W915" s="54">
        <f>COUNTIF(사출계획!$Q$62:$R$110,표4[[#This Row],[제품명]])</f>
        <v>0</v>
      </c>
      <c r="X915" s="131">
        <f>COUNTIF(사출계획!$Q$62:$R$87,표4[[#This Row],[제품명]])</f>
        <v>0</v>
      </c>
      <c r="Y915" s="131">
        <f>COUNTIF(사출계획!$Q$88:$R$110,표4[[#This Row],[제품명]])</f>
        <v>0</v>
      </c>
      <c r="Z915" s="54">
        <f>COUNTIF(사출계획!$S$62:$T$110,표4[[#This Row],[제품명]])</f>
        <v>0</v>
      </c>
      <c r="AA915" s="131"/>
      <c r="AB915" s="126"/>
      <c r="AC915" s="407" t="s">
        <v>4059</v>
      </c>
      <c r="AD915" s="129">
        <f>SUMIF(표4[잉크명],표5[[#This Row],[잉크]],표4[월])</f>
        <v>0</v>
      </c>
      <c r="AE915" s="131">
        <f>SUMIF(표4[잉크명],표5[[#This Row],[잉크]],표4[월-3층])</f>
        <v>0</v>
      </c>
      <c r="AF915" s="131">
        <f>SUMIF(표4[잉크명],표5[[#This Row],[잉크]],표4[월-1층])</f>
        <v>0</v>
      </c>
      <c r="AG915" s="133">
        <f>SUMIF(표4[잉크명],표5[[#This Row],[잉크]],표4[화])</f>
        <v>0</v>
      </c>
      <c r="AH915" s="131">
        <f>SUMIF(표4[잉크명],표5[[#This Row],[잉크]],표4[화-3층])</f>
        <v>0</v>
      </c>
      <c r="AI915" s="131">
        <f>SUMIF(표4[잉크명],표5[[#This Row],[잉크]],표4[화-1층])</f>
        <v>0</v>
      </c>
      <c r="AJ915" s="130">
        <f>SUMIF(표4[잉크명],표5[[#This Row],[잉크]],표4[수])</f>
        <v>0</v>
      </c>
      <c r="AK915" s="131">
        <f>SUMIF(표4[잉크명],표5[[#This Row],[잉크]],표4[수-3층])</f>
        <v>0</v>
      </c>
      <c r="AL915" s="131">
        <f>SUMIF(표4[잉크명],표5[[#This Row],[잉크]],표4[수-1층])</f>
        <v>0</v>
      </c>
      <c r="AM915" s="54">
        <f>SUMIF(표4[잉크명],표5[[#This Row],[잉크]],표4[목])</f>
        <v>0</v>
      </c>
      <c r="AN915" s="131">
        <f>SUMIF(표4[잉크명],표5[[#This Row],[잉크]],표4[목-3층])</f>
        <v>0</v>
      </c>
      <c r="AO915" s="131">
        <f>SUMIF(표4[잉크명],표5[[#This Row],[잉크]],표4[목-1층])</f>
        <v>0</v>
      </c>
      <c r="AP915" s="54">
        <f>SUMIF(표4[잉크명],표5[[#This Row],[잉크]],표4[금])</f>
        <v>0</v>
      </c>
      <c r="AQ915" s="131">
        <f>SUMIF(표4[잉크명],표5[[#This Row],[잉크]],표4[금-3층])</f>
        <v>0</v>
      </c>
      <c r="AR915" s="131">
        <f>SUMIF(표4[잉크명],표5[[#This Row],[잉크]],표4[금-1층])</f>
        <v>0</v>
      </c>
      <c r="AS915" s="54">
        <f>SUMIF(표4[잉크명],표5[[#This Row],[잉크]],표4[토])</f>
        <v>0</v>
      </c>
      <c r="AT915" s="131">
        <f>SUMIF(표4[잉크명],표5[[#This Row],[잉크]],표4[토-3층])</f>
        <v>0</v>
      </c>
      <c r="AU915" s="131">
        <f>SUMIF(표4[잉크명],표5[[#This Row],[잉크]],표4[토-1층])</f>
        <v>0</v>
      </c>
      <c r="AV915" s="54">
        <f>SUMIF(표4[잉크명],표5[[#This Row],[잉크]],표4[일])</f>
        <v>0</v>
      </c>
      <c r="AW915" s="131">
        <f>SUMIF(표4[잉크명],표5[[#This Row],[잉크]],표4[일-3층])</f>
        <v>0</v>
      </c>
      <c r="AX915" s="131">
        <f>SUMIF(표4[잉크명],표5[[#This Row],[잉크]],표4[일-1층])</f>
        <v>0</v>
      </c>
      <c r="AY915" s="54">
        <f>SUMIF(표4[잉크명],표5[[#This Row],[잉크]],표4[차주 월])</f>
        <v>0</v>
      </c>
      <c r="AZ915" s="54">
        <f>SUM(표5[[#This Row],[월]:[차주 월]])</f>
        <v>0</v>
      </c>
    </row>
    <row r="916" spans="2:52" x14ac:dyDescent="0.3">
      <c r="B916" s="319" t="s">
        <v>3030</v>
      </c>
      <c r="C916" s="285"/>
      <c r="D916" s="319" t="s">
        <v>3558</v>
      </c>
      <c r="E916" s="54">
        <f>COUNTIF(사출계획!$E$62:$F$110,표4[[#This Row],[제품명]])</f>
        <v>0</v>
      </c>
      <c r="F916" s="131">
        <f>COUNTIF(사출계획!$E$62:$F$87,표4[[#This Row],[제품명]])</f>
        <v>0</v>
      </c>
      <c r="G916" s="131">
        <f>COUNTIF(사출계획!$E$88:$F$110,표4[[#This Row],[제품명]])</f>
        <v>0</v>
      </c>
      <c r="H916" s="54">
        <f>COUNTIF(사출계획!$G$62:$H$110,표4[[#This Row],[제품명]])</f>
        <v>0</v>
      </c>
      <c r="I916" s="132">
        <f>COUNTIF(사출계획!$G$62:$H$87,표4[[#This Row],[제품명]])</f>
        <v>0</v>
      </c>
      <c r="J916" s="132">
        <f>COUNTIF(사출계획!$G$88:$H$110,표4[[#This Row],[제품명]])</f>
        <v>0</v>
      </c>
      <c r="K916" s="54">
        <f>COUNTIF(사출계획!$I$62:$J$110,표4[[#This Row],[제품명]])</f>
        <v>0</v>
      </c>
      <c r="L916" s="131">
        <f>COUNTIF(사출계획!$I$62:$J$87,표4[[#This Row],[제품명]])</f>
        <v>0</v>
      </c>
      <c r="M916" s="131">
        <f>COUNTIF(사출계획!$I$88:$J$110,표4[[#This Row],[제품명]])</f>
        <v>0</v>
      </c>
      <c r="N916" s="129">
        <f>COUNTIF(사출계획!$K$62:$L$110,표4[[#This Row],[제품명]])</f>
        <v>0</v>
      </c>
      <c r="O916" s="131">
        <f>COUNTIF(사출계획!$K$62:$L$87,표4[[#This Row],[제품명]])</f>
        <v>0</v>
      </c>
      <c r="P916" s="131">
        <f>COUNTIF(사출계획!$K$88:$L$110,표4[[#This Row],[제품명]])</f>
        <v>0</v>
      </c>
      <c r="Q916" s="130">
        <f>COUNTIF(사출계획!$M$62:$N$110,표4[[#This Row],[제품명]])</f>
        <v>0</v>
      </c>
      <c r="R916" s="131">
        <f>COUNTIF(사출계획!$M$62:$N$87,표4[[#This Row],[제품명]])</f>
        <v>0</v>
      </c>
      <c r="S916" s="131">
        <f>COUNTIF(사출계획!$M$88:$N$110,표4[[#This Row],[제품명]])</f>
        <v>0</v>
      </c>
      <c r="T916" s="54">
        <f>COUNTIF(사출계획!$O$62:$P$110,표4[[#This Row],[제품명]])</f>
        <v>0</v>
      </c>
      <c r="U916" s="131">
        <f>COUNTIF(사출계획!$O$62:$P$87,표4[[#This Row],[제품명]])</f>
        <v>0</v>
      </c>
      <c r="V916" s="131">
        <f>COUNTIF(사출계획!$O$88:$P$110,표4[[#This Row],[제품명]])</f>
        <v>0</v>
      </c>
      <c r="W916" s="54">
        <f>COUNTIF(사출계획!$Q$62:$R$110,표4[[#This Row],[제품명]])</f>
        <v>0</v>
      </c>
      <c r="X916" s="131">
        <f>COUNTIF(사출계획!$Q$62:$R$87,표4[[#This Row],[제품명]])</f>
        <v>0</v>
      </c>
      <c r="Y916" s="131">
        <f>COUNTIF(사출계획!$Q$88:$R$110,표4[[#This Row],[제품명]])</f>
        <v>0</v>
      </c>
      <c r="Z916" s="54">
        <f>COUNTIF(사출계획!$S$62:$T$110,표4[[#This Row],[제품명]])</f>
        <v>0</v>
      </c>
      <c r="AA916" s="131"/>
      <c r="AB916" s="126"/>
      <c r="AC916" s="408" t="s">
        <v>4065</v>
      </c>
      <c r="AD916" s="129">
        <f>SUMIF(표4[잉크명],표5[[#This Row],[잉크]],표4[월])</f>
        <v>0</v>
      </c>
      <c r="AE916" s="126">
        <f>SUMIF(표4[잉크명],표5[[#This Row],[잉크]],표4[월-3층])</f>
        <v>0</v>
      </c>
      <c r="AF916" s="126">
        <f>SUMIF(표4[잉크명],표5[[#This Row],[잉크]],표4[월-1층])</f>
        <v>0</v>
      </c>
      <c r="AG916" s="133">
        <f>SUMIF(표4[잉크명],표5[[#This Row],[잉크]],표4[화])</f>
        <v>0</v>
      </c>
      <c r="AH916" s="126">
        <f>SUMIF(표4[잉크명],표5[[#This Row],[잉크]],표4[화-3층])</f>
        <v>0</v>
      </c>
      <c r="AI916" s="126">
        <f>SUMIF(표4[잉크명],표5[[#This Row],[잉크]],표4[화-1층])</f>
        <v>0</v>
      </c>
      <c r="AJ916" s="130">
        <f>SUMIF(표4[잉크명],표5[[#This Row],[잉크]],표4[수])</f>
        <v>0</v>
      </c>
      <c r="AK916" s="126">
        <f>SUMIF(표4[잉크명],표5[[#This Row],[잉크]],표4[수-3층])</f>
        <v>0</v>
      </c>
      <c r="AL916" s="126">
        <f>SUMIF(표4[잉크명],표5[[#This Row],[잉크]],표4[수-1층])</f>
        <v>0</v>
      </c>
      <c r="AM916" s="34">
        <f>SUMIF(표4[잉크명],표5[[#This Row],[잉크]],표4[목])</f>
        <v>0</v>
      </c>
      <c r="AN916" s="126">
        <f>SUMIF(표4[잉크명],표5[[#This Row],[잉크]],표4[목-3층])</f>
        <v>0</v>
      </c>
      <c r="AO916" s="126">
        <f>SUMIF(표4[잉크명],표5[[#This Row],[잉크]],표4[목-1층])</f>
        <v>0</v>
      </c>
      <c r="AP916" s="34">
        <f>SUMIF(표4[잉크명],표5[[#This Row],[잉크]],표4[금])</f>
        <v>0</v>
      </c>
      <c r="AQ916" s="126">
        <f>SUMIF(표4[잉크명],표5[[#This Row],[잉크]],표4[금-3층])</f>
        <v>0</v>
      </c>
      <c r="AR916" s="126">
        <f>SUMIF(표4[잉크명],표5[[#This Row],[잉크]],표4[금-1층])</f>
        <v>0</v>
      </c>
      <c r="AS916" s="34">
        <f>SUMIF(표4[잉크명],표5[[#This Row],[잉크]],표4[토])</f>
        <v>0</v>
      </c>
      <c r="AT916" s="126">
        <f>SUMIF(표4[잉크명],표5[[#This Row],[잉크]],표4[토-3층])</f>
        <v>0</v>
      </c>
      <c r="AU916" s="126">
        <f>SUMIF(표4[잉크명],표5[[#This Row],[잉크]],표4[토-1층])</f>
        <v>0</v>
      </c>
      <c r="AV916" s="34">
        <f>SUMIF(표4[잉크명],표5[[#This Row],[잉크]],표4[일])</f>
        <v>0</v>
      </c>
      <c r="AW916" s="126">
        <f>SUMIF(표4[잉크명],표5[[#This Row],[잉크]],표4[일-3층])</f>
        <v>0</v>
      </c>
      <c r="AX916" s="126">
        <f>SUMIF(표4[잉크명],표5[[#This Row],[잉크]],표4[일-1층])</f>
        <v>0</v>
      </c>
      <c r="AY916" s="34">
        <f>SUMIF(표4[잉크명],표5[[#This Row],[잉크]],표4[차주 월])</f>
        <v>0</v>
      </c>
      <c r="AZ916" s="34">
        <f>SUM(표5[[#This Row],[월]:[차주 월]])</f>
        <v>0</v>
      </c>
    </row>
    <row r="917" spans="2:52" x14ac:dyDescent="0.3">
      <c r="B917" s="319" t="s">
        <v>3030</v>
      </c>
      <c r="C917" s="285"/>
      <c r="D917" s="319" t="s">
        <v>3033</v>
      </c>
      <c r="E917" s="54">
        <f>COUNTIF(사출계획!$E$62:$F$110,표4[[#This Row],[제품명]])</f>
        <v>0</v>
      </c>
      <c r="F917" s="131">
        <f>COUNTIF(사출계획!$E$62:$F$87,표4[[#This Row],[제품명]])</f>
        <v>0</v>
      </c>
      <c r="G917" s="131">
        <f>COUNTIF(사출계획!$E$88:$F$110,표4[[#This Row],[제품명]])</f>
        <v>0</v>
      </c>
      <c r="H917" s="54">
        <f>COUNTIF(사출계획!$G$62:$H$110,표4[[#This Row],[제품명]])</f>
        <v>0</v>
      </c>
      <c r="I917" s="132">
        <f>COUNTIF(사출계획!$G$62:$H$87,표4[[#This Row],[제품명]])</f>
        <v>0</v>
      </c>
      <c r="J917" s="132">
        <f>COUNTIF(사출계획!$G$88:$H$110,표4[[#This Row],[제품명]])</f>
        <v>0</v>
      </c>
      <c r="K917" s="54">
        <f>COUNTIF(사출계획!$I$62:$J$110,표4[[#This Row],[제품명]])</f>
        <v>0</v>
      </c>
      <c r="L917" s="131">
        <f>COUNTIF(사출계획!$I$62:$J$87,표4[[#This Row],[제품명]])</f>
        <v>0</v>
      </c>
      <c r="M917" s="131">
        <f>COUNTIF(사출계획!$I$88:$J$110,표4[[#This Row],[제품명]])</f>
        <v>0</v>
      </c>
      <c r="N917" s="129">
        <f>COUNTIF(사출계획!$K$62:$L$110,표4[[#This Row],[제품명]])</f>
        <v>0</v>
      </c>
      <c r="O917" s="131">
        <f>COUNTIF(사출계획!$K$62:$L$87,표4[[#This Row],[제품명]])</f>
        <v>0</v>
      </c>
      <c r="P917" s="131">
        <f>COUNTIF(사출계획!$K$88:$L$110,표4[[#This Row],[제품명]])</f>
        <v>0</v>
      </c>
      <c r="Q917" s="130">
        <f>COUNTIF(사출계획!$M$62:$N$110,표4[[#This Row],[제품명]])</f>
        <v>0</v>
      </c>
      <c r="R917" s="131">
        <f>COUNTIF(사출계획!$M$62:$N$87,표4[[#This Row],[제품명]])</f>
        <v>0</v>
      </c>
      <c r="S917" s="131">
        <f>COUNTIF(사출계획!$M$88:$N$110,표4[[#This Row],[제품명]])</f>
        <v>0</v>
      </c>
      <c r="T917" s="54">
        <f>COUNTIF(사출계획!$O$62:$P$110,표4[[#This Row],[제품명]])</f>
        <v>0</v>
      </c>
      <c r="U917" s="131">
        <f>COUNTIF(사출계획!$O$62:$P$87,표4[[#This Row],[제품명]])</f>
        <v>0</v>
      </c>
      <c r="V917" s="131">
        <f>COUNTIF(사출계획!$O$88:$P$110,표4[[#This Row],[제품명]])</f>
        <v>0</v>
      </c>
      <c r="W917" s="54">
        <f>COUNTIF(사출계획!$Q$62:$R$110,표4[[#This Row],[제품명]])</f>
        <v>0</v>
      </c>
      <c r="X917" s="131">
        <f>COUNTIF(사출계획!$Q$62:$R$87,표4[[#This Row],[제품명]])</f>
        <v>0</v>
      </c>
      <c r="Y917" s="131">
        <f>COUNTIF(사출계획!$Q$88:$R$110,표4[[#This Row],[제품명]])</f>
        <v>0</v>
      </c>
      <c r="Z917" s="54">
        <f>COUNTIF(사출계획!$S$62:$T$110,표4[[#This Row],[제품명]])</f>
        <v>0</v>
      </c>
      <c r="AA917" s="131"/>
      <c r="AB917" s="126"/>
      <c r="AC917" s="408" t="s">
        <v>4062</v>
      </c>
      <c r="AD917" s="129">
        <f>SUMIF(표4[잉크명],표5[[#This Row],[잉크]],표4[월])</f>
        <v>0</v>
      </c>
      <c r="AE917" s="131">
        <f>SUMIF(표4[잉크명],표5[[#This Row],[잉크]],표4[월-3층])</f>
        <v>0</v>
      </c>
      <c r="AF917" s="131">
        <f>SUMIF(표4[잉크명],표5[[#This Row],[잉크]],표4[월-1층])</f>
        <v>0</v>
      </c>
      <c r="AG917" s="133">
        <f>SUMIF(표4[잉크명],표5[[#This Row],[잉크]],표4[화])</f>
        <v>0</v>
      </c>
      <c r="AH917" s="131">
        <f>SUMIF(표4[잉크명],표5[[#This Row],[잉크]],표4[화-3층])</f>
        <v>0</v>
      </c>
      <c r="AI917" s="131">
        <f>SUMIF(표4[잉크명],표5[[#This Row],[잉크]],표4[화-1층])</f>
        <v>0</v>
      </c>
      <c r="AJ917" s="130">
        <f>SUMIF(표4[잉크명],표5[[#This Row],[잉크]],표4[수])</f>
        <v>0</v>
      </c>
      <c r="AK917" s="131">
        <f>SUMIF(표4[잉크명],표5[[#This Row],[잉크]],표4[수-3층])</f>
        <v>0</v>
      </c>
      <c r="AL917" s="131">
        <f>SUMIF(표4[잉크명],표5[[#This Row],[잉크]],표4[수-1층])</f>
        <v>0</v>
      </c>
      <c r="AM917" s="54">
        <f>SUMIF(표4[잉크명],표5[[#This Row],[잉크]],표4[목])</f>
        <v>0</v>
      </c>
      <c r="AN917" s="131">
        <f>SUMIF(표4[잉크명],표5[[#This Row],[잉크]],표4[목-3층])</f>
        <v>0</v>
      </c>
      <c r="AO917" s="131">
        <f>SUMIF(표4[잉크명],표5[[#This Row],[잉크]],표4[목-1층])</f>
        <v>0</v>
      </c>
      <c r="AP917" s="54">
        <f>SUMIF(표4[잉크명],표5[[#This Row],[잉크]],표4[금])</f>
        <v>0</v>
      </c>
      <c r="AQ917" s="131">
        <f>SUMIF(표4[잉크명],표5[[#This Row],[잉크]],표4[금-3층])</f>
        <v>0</v>
      </c>
      <c r="AR917" s="131">
        <f>SUMIF(표4[잉크명],표5[[#This Row],[잉크]],표4[금-1층])</f>
        <v>0</v>
      </c>
      <c r="AS917" s="54">
        <f>SUMIF(표4[잉크명],표5[[#This Row],[잉크]],표4[토])</f>
        <v>0</v>
      </c>
      <c r="AT917" s="131">
        <f>SUMIF(표4[잉크명],표5[[#This Row],[잉크]],표4[토-3층])</f>
        <v>0</v>
      </c>
      <c r="AU917" s="131">
        <f>SUMIF(표4[잉크명],표5[[#This Row],[잉크]],표4[토-1층])</f>
        <v>0</v>
      </c>
      <c r="AV917" s="54">
        <f>SUMIF(표4[잉크명],표5[[#This Row],[잉크]],표4[일])</f>
        <v>0</v>
      </c>
      <c r="AW917" s="131">
        <f>SUMIF(표4[잉크명],표5[[#This Row],[잉크]],표4[일-3층])</f>
        <v>0</v>
      </c>
      <c r="AX917" s="131">
        <f>SUMIF(표4[잉크명],표5[[#This Row],[잉크]],표4[일-1층])</f>
        <v>0</v>
      </c>
      <c r="AY917" s="54">
        <f>SUMIF(표4[잉크명],표5[[#This Row],[잉크]],표4[차주 월])</f>
        <v>0</v>
      </c>
      <c r="AZ917" s="54">
        <f>SUM(표5[[#This Row],[월]:[차주 월]])</f>
        <v>0</v>
      </c>
    </row>
    <row r="918" spans="2:52" x14ac:dyDescent="0.3">
      <c r="B918" s="321" t="s">
        <v>3050</v>
      </c>
      <c r="C918" s="285"/>
      <c r="D918" s="321" t="s">
        <v>3043</v>
      </c>
      <c r="E918" s="54">
        <f>COUNTIF(사출계획!$E$62:$F$110,표4[[#This Row],[제품명]])</f>
        <v>0</v>
      </c>
      <c r="F918" s="131">
        <f>COUNTIF(사출계획!$E$62:$F$87,표4[[#This Row],[제품명]])</f>
        <v>0</v>
      </c>
      <c r="G918" s="131">
        <f>COUNTIF(사출계획!$E$88:$F$110,표4[[#This Row],[제품명]])</f>
        <v>0</v>
      </c>
      <c r="H918" s="54">
        <f>COUNTIF(사출계획!$G$62:$H$110,표4[[#This Row],[제품명]])</f>
        <v>0</v>
      </c>
      <c r="I918" s="132">
        <f>COUNTIF(사출계획!$G$62:$H$87,표4[[#This Row],[제품명]])</f>
        <v>0</v>
      </c>
      <c r="J918" s="132">
        <f>COUNTIF(사출계획!$G$88:$H$110,표4[[#This Row],[제품명]])</f>
        <v>0</v>
      </c>
      <c r="K918" s="54">
        <f>COUNTIF(사출계획!$I$62:$J$110,표4[[#This Row],[제품명]])</f>
        <v>0</v>
      </c>
      <c r="L918" s="131">
        <f>COUNTIF(사출계획!$I$62:$J$87,표4[[#This Row],[제품명]])</f>
        <v>0</v>
      </c>
      <c r="M918" s="131">
        <f>COUNTIF(사출계획!$I$88:$J$110,표4[[#This Row],[제품명]])</f>
        <v>0</v>
      </c>
      <c r="N918" s="129">
        <f>COUNTIF(사출계획!$K$62:$L$110,표4[[#This Row],[제품명]])</f>
        <v>0</v>
      </c>
      <c r="O918" s="131">
        <f>COUNTIF(사출계획!$K$62:$L$87,표4[[#This Row],[제품명]])</f>
        <v>0</v>
      </c>
      <c r="P918" s="131">
        <f>COUNTIF(사출계획!$K$88:$L$110,표4[[#This Row],[제품명]])</f>
        <v>0</v>
      </c>
      <c r="Q918" s="130">
        <f>COUNTIF(사출계획!$M$62:$N$110,표4[[#This Row],[제품명]])</f>
        <v>0</v>
      </c>
      <c r="R918" s="131">
        <f>COUNTIF(사출계획!$M$62:$N$87,표4[[#This Row],[제품명]])</f>
        <v>0</v>
      </c>
      <c r="S918" s="131">
        <f>COUNTIF(사출계획!$M$88:$N$110,표4[[#This Row],[제품명]])</f>
        <v>0</v>
      </c>
      <c r="T918" s="54">
        <f>COUNTIF(사출계획!$O$62:$P$110,표4[[#This Row],[제품명]])</f>
        <v>0</v>
      </c>
      <c r="U918" s="131">
        <f>COUNTIF(사출계획!$O$62:$P$87,표4[[#This Row],[제품명]])</f>
        <v>0</v>
      </c>
      <c r="V918" s="131">
        <f>COUNTIF(사출계획!$O$88:$P$110,표4[[#This Row],[제품명]])</f>
        <v>0</v>
      </c>
      <c r="W918" s="54">
        <f>COUNTIF(사출계획!$Q$62:$R$110,표4[[#This Row],[제품명]])</f>
        <v>0</v>
      </c>
      <c r="X918" s="131">
        <f>COUNTIF(사출계획!$Q$62:$R$87,표4[[#This Row],[제품명]])</f>
        <v>0</v>
      </c>
      <c r="Y918" s="131">
        <f>COUNTIF(사출계획!$Q$88:$R$110,표4[[#This Row],[제품명]])</f>
        <v>0</v>
      </c>
      <c r="Z918" s="54">
        <f>COUNTIF(사출계획!$S$62:$T$110,표4[[#This Row],[제품명]])</f>
        <v>0</v>
      </c>
      <c r="AA918" s="131"/>
      <c r="AB918" s="126"/>
      <c r="AC918" s="409" t="s">
        <v>4074</v>
      </c>
      <c r="AD918" s="129">
        <f>SUMIF(표4[잉크명],표5[[#This Row],[잉크]],표4[월])</f>
        <v>0</v>
      </c>
      <c r="AE918" s="131">
        <f>SUMIF(표4[잉크명],표5[[#This Row],[잉크]],표4[월-3층])</f>
        <v>0</v>
      </c>
      <c r="AF918" s="131">
        <f>SUMIF(표4[잉크명],표5[[#This Row],[잉크]],표4[월-1층])</f>
        <v>0</v>
      </c>
      <c r="AG918" s="133">
        <f>SUMIF(표4[잉크명],표5[[#This Row],[잉크]],표4[화])</f>
        <v>0</v>
      </c>
      <c r="AH918" s="131">
        <f>SUMIF(표4[잉크명],표5[[#This Row],[잉크]],표4[화-3층])</f>
        <v>0</v>
      </c>
      <c r="AI918" s="131">
        <f>SUMIF(표4[잉크명],표5[[#This Row],[잉크]],표4[화-1층])</f>
        <v>0</v>
      </c>
      <c r="AJ918" s="130">
        <f>SUMIF(표4[잉크명],표5[[#This Row],[잉크]],표4[수])</f>
        <v>0</v>
      </c>
      <c r="AK918" s="131">
        <f>SUMIF(표4[잉크명],표5[[#This Row],[잉크]],표4[수-3층])</f>
        <v>0</v>
      </c>
      <c r="AL918" s="131">
        <f>SUMIF(표4[잉크명],표5[[#This Row],[잉크]],표4[수-1층])</f>
        <v>0</v>
      </c>
      <c r="AM918" s="54">
        <f>SUMIF(표4[잉크명],표5[[#This Row],[잉크]],표4[목])</f>
        <v>0</v>
      </c>
      <c r="AN918" s="131">
        <f>SUMIF(표4[잉크명],표5[[#This Row],[잉크]],표4[목-3층])</f>
        <v>0</v>
      </c>
      <c r="AO918" s="131">
        <f>SUMIF(표4[잉크명],표5[[#This Row],[잉크]],표4[목-1층])</f>
        <v>0</v>
      </c>
      <c r="AP918" s="54">
        <f>SUMIF(표4[잉크명],표5[[#This Row],[잉크]],표4[금])</f>
        <v>0</v>
      </c>
      <c r="AQ918" s="131">
        <f>SUMIF(표4[잉크명],표5[[#This Row],[잉크]],표4[금-3층])</f>
        <v>0</v>
      </c>
      <c r="AR918" s="131">
        <f>SUMIF(표4[잉크명],표5[[#This Row],[잉크]],표4[금-1층])</f>
        <v>0</v>
      </c>
      <c r="AS918" s="54">
        <f>SUMIF(표4[잉크명],표5[[#This Row],[잉크]],표4[토])</f>
        <v>0</v>
      </c>
      <c r="AT918" s="131">
        <f>SUMIF(표4[잉크명],표5[[#This Row],[잉크]],표4[토-3층])</f>
        <v>0</v>
      </c>
      <c r="AU918" s="131">
        <f>SUMIF(표4[잉크명],표5[[#This Row],[잉크]],표4[토-1층])</f>
        <v>0</v>
      </c>
      <c r="AV918" s="54">
        <f>SUMIF(표4[잉크명],표5[[#This Row],[잉크]],표4[일])</f>
        <v>0</v>
      </c>
      <c r="AW918" s="131">
        <f>SUMIF(표4[잉크명],표5[[#This Row],[잉크]],표4[일-3층])</f>
        <v>0</v>
      </c>
      <c r="AX918" s="131">
        <f>SUMIF(표4[잉크명],표5[[#This Row],[잉크]],표4[일-1층])</f>
        <v>0</v>
      </c>
      <c r="AY918" s="54">
        <f>SUMIF(표4[잉크명],표5[[#This Row],[잉크]],표4[차주 월])</f>
        <v>0</v>
      </c>
      <c r="AZ918" s="54">
        <f>SUM(표5[[#This Row],[월]:[차주 월]])</f>
        <v>0</v>
      </c>
    </row>
    <row r="919" spans="2:52" x14ac:dyDescent="0.3">
      <c r="B919" s="321" t="s">
        <v>4784</v>
      </c>
      <c r="C919" s="285"/>
      <c r="D919" s="321" t="s">
        <v>3045</v>
      </c>
      <c r="E919" s="54">
        <f>COUNTIF(사출계획!$E$62:$F$110,표4[[#This Row],[제품명]])</f>
        <v>0</v>
      </c>
      <c r="F919" s="131">
        <f>COUNTIF(사출계획!$E$62:$F$87,표4[[#This Row],[제품명]])</f>
        <v>0</v>
      </c>
      <c r="G919" s="131">
        <f>COUNTIF(사출계획!$E$88:$F$110,표4[[#This Row],[제품명]])</f>
        <v>0</v>
      </c>
      <c r="H919" s="54">
        <f>COUNTIF(사출계획!$G$62:$H$110,표4[[#This Row],[제품명]])</f>
        <v>0</v>
      </c>
      <c r="I919" s="132">
        <f>COUNTIF(사출계획!$G$62:$H$87,표4[[#This Row],[제품명]])</f>
        <v>0</v>
      </c>
      <c r="J919" s="132">
        <f>COUNTIF(사출계획!$G$88:$H$110,표4[[#This Row],[제품명]])</f>
        <v>0</v>
      </c>
      <c r="K919" s="54">
        <f>COUNTIF(사출계획!$I$62:$J$110,표4[[#This Row],[제품명]])</f>
        <v>0</v>
      </c>
      <c r="L919" s="131">
        <f>COUNTIF(사출계획!$I$62:$J$87,표4[[#This Row],[제품명]])</f>
        <v>0</v>
      </c>
      <c r="M919" s="131">
        <f>COUNTIF(사출계획!$I$88:$J$110,표4[[#This Row],[제품명]])</f>
        <v>0</v>
      </c>
      <c r="N919" s="129">
        <f>COUNTIF(사출계획!$K$62:$L$110,표4[[#This Row],[제품명]])</f>
        <v>0</v>
      </c>
      <c r="O919" s="131">
        <f>COUNTIF(사출계획!$K$62:$L$87,표4[[#This Row],[제품명]])</f>
        <v>0</v>
      </c>
      <c r="P919" s="131">
        <f>COUNTIF(사출계획!$K$88:$L$110,표4[[#This Row],[제품명]])</f>
        <v>0</v>
      </c>
      <c r="Q919" s="130">
        <f>COUNTIF(사출계획!$M$62:$N$110,표4[[#This Row],[제품명]])</f>
        <v>0</v>
      </c>
      <c r="R919" s="131">
        <f>COUNTIF(사출계획!$M$62:$N$87,표4[[#This Row],[제품명]])</f>
        <v>0</v>
      </c>
      <c r="S919" s="131">
        <f>COUNTIF(사출계획!$M$88:$N$110,표4[[#This Row],[제품명]])</f>
        <v>0</v>
      </c>
      <c r="T919" s="54">
        <f>COUNTIF(사출계획!$O$62:$P$110,표4[[#This Row],[제품명]])</f>
        <v>0</v>
      </c>
      <c r="U919" s="131">
        <f>COUNTIF(사출계획!$O$62:$P$87,표4[[#This Row],[제품명]])</f>
        <v>0</v>
      </c>
      <c r="V919" s="131">
        <f>COUNTIF(사출계획!$O$88:$P$110,표4[[#This Row],[제품명]])</f>
        <v>0</v>
      </c>
      <c r="W919" s="54">
        <f>COUNTIF(사출계획!$Q$62:$R$110,표4[[#This Row],[제품명]])</f>
        <v>0</v>
      </c>
      <c r="X919" s="131">
        <f>COUNTIF(사출계획!$Q$62:$R$87,표4[[#This Row],[제품명]])</f>
        <v>0</v>
      </c>
      <c r="Y919" s="131">
        <f>COUNTIF(사출계획!$Q$88:$R$110,표4[[#This Row],[제품명]])</f>
        <v>0</v>
      </c>
      <c r="Z919" s="54">
        <f>COUNTIF(사출계획!$S$62:$T$110,표4[[#This Row],[제품명]])</f>
        <v>0</v>
      </c>
      <c r="AA919" s="131"/>
      <c r="AB919" s="126"/>
      <c r="AC919" s="409" t="s">
        <v>4075</v>
      </c>
      <c r="AD919" s="129">
        <f>SUMIF(표4[잉크명],표5[[#This Row],[잉크]],표4[월])</f>
        <v>0</v>
      </c>
      <c r="AE919" s="131">
        <f>SUMIF(표4[잉크명],표5[[#This Row],[잉크]],표4[월-3층])</f>
        <v>0</v>
      </c>
      <c r="AF919" s="131">
        <f>SUMIF(표4[잉크명],표5[[#This Row],[잉크]],표4[월-1층])</f>
        <v>0</v>
      </c>
      <c r="AG919" s="133">
        <f>SUMIF(표4[잉크명],표5[[#This Row],[잉크]],표4[화])</f>
        <v>0</v>
      </c>
      <c r="AH919" s="131">
        <f>SUMIF(표4[잉크명],표5[[#This Row],[잉크]],표4[화-3층])</f>
        <v>0</v>
      </c>
      <c r="AI919" s="131">
        <f>SUMIF(표4[잉크명],표5[[#This Row],[잉크]],표4[화-1층])</f>
        <v>0</v>
      </c>
      <c r="AJ919" s="130">
        <f>SUMIF(표4[잉크명],표5[[#This Row],[잉크]],표4[수])</f>
        <v>0</v>
      </c>
      <c r="AK919" s="131">
        <f>SUMIF(표4[잉크명],표5[[#This Row],[잉크]],표4[수-3층])</f>
        <v>0</v>
      </c>
      <c r="AL919" s="131">
        <f>SUMIF(표4[잉크명],표5[[#This Row],[잉크]],표4[수-1층])</f>
        <v>0</v>
      </c>
      <c r="AM919" s="54">
        <f>SUMIF(표4[잉크명],표5[[#This Row],[잉크]],표4[목])</f>
        <v>0</v>
      </c>
      <c r="AN919" s="131">
        <f>SUMIF(표4[잉크명],표5[[#This Row],[잉크]],표4[목-3층])</f>
        <v>0</v>
      </c>
      <c r="AO919" s="131">
        <f>SUMIF(표4[잉크명],표5[[#This Row],[잉크]],표4[목-1층])</f>
        <v>0</v>
      </c>
      <c r="AP919" s="54">
        <f>SUMIF(표4[잉크명],표5[[#This Row],[잉크]],표4[금])</f>
        <v>0</v>
      </c>
      <c r="AQ919" s="131">
        <f>SUMIF(표4[잉크명],표5[[#This Row],[잉크]],표4[금-3층])</f>
        <v>0</v>
      </c>
      <c r="AR919" s="131">
        <f>SUMIF(표4[잉크명],표5[[#This Row],[잉크]],표4[금-1층])</f>
        <v>0</v>
      </c>
      <c r="AS919" s="54">
        <f>SUMIF(표4[잉크명],표5[[#This Row],[잉크]],표4[토])</f>
        <v>0</v>
      </c>
      <c r="AT919" s="131">
        <f>SUMIF(표4[잉크명],표5[[#This Row],[잉크]],표4[토-3층])</f>
        <v>0</v>
      </c>
      <c r="AU919" s="131">
        <f>SUMIF(표4[잉크명],표5[[#This Row],[잉크]],표4[토-1층])</f>
        <v>0</v>
      </c>
      <c r="AV919" s="54">
        <f>SUMIF(표4[잉크명],표5[[#This Row],[잉크]],표4[일])</f>
        <v>0</v>
      </c>
      <c r="AW919" s="131">
        <f>SUMIF(표4[잉크명],표5[[#This Row],[잉크]],표4[일-3층])</f>
        <v>0</v>
      </c>
      <c r="AX919" s="131">
        <f>SUMIF(표4[잉크명],표5[[#This Row],[잉크]],표4[일-1층])</f>
        <v>0</v>
      </c>
      <c r="AY919" s="54">
        <f>SUMIF(표4[잉크명],표5[[#This Row],[잉크]],표4[차주 월])</f>
        <v>0</v>
      </c>
      <c r="AZ919" s="54">
        <f>SUM(표5[[#This Row],[월]:[차주 월]])</f>
        <v>0</v>
      </c>
    </row>
    <row r="920" spans="2:52" x14ac:dyDescent="0.3">
      <c r="B920" s="323" t="s">
        <v>3060</v>
      </c>
      <c r="C920" s="285" t="s">
        <v>3052</v>
      </c>
      <c r="D920" s="323" t="s">
        <v>4105</v>
      </c>
      <c r="E920" s="54">
        <f>COUNTIF(사출계획!$E$62:$F$110,표4[[#This Row],[제품명]])</f>
        <v>0</v>
      </c>
      <c r="F920" s="131">
        <f>COUNTIF(사출계획!$E$62:$F$87,표4[[#This Row],[제품명]])</f>
        <v>0</v>
      </c>
      <c r="G920" s="131">
        <f>COUNTIF(사출계획!$E$88:$F$110,표4[[#This Row],[제품명]])</f>
        <v>0</v>
      </c>
      <c r="H920" s="54">
        <f>COUNTIF(사출계획!$G$62:$H$110,표4[[#This Row],[제품명]])</f>
        <v>0</v>
      </c>
      <c r="I920" s="132">
        <f>COUNTIF(사출계획!$G$62:$H$87,표4[[#This Row],[제품명]])</f>
        <v>0</v>
      </c>
      <c r="J920" s="132">
        <f>COUNTIF(사출계획!$G$88:$H$110,표4[[#This Row],[제품명]])</f>
        <v>0</v>
      </c>
      <c r="K920" s="54">
        <f>COUNTIF(사출계획!$I$62:$J$110,표4[[#This Row],[제품명]])</f>
        <v>0</v>
      </c>
      <c r="L920" s="131">
        <f>COUNTIF(사출계획!$I$62:$J$87,표4[[#This Row],[제품명]])</f>
        <v>0</v>
      </c>
      <c r="M920" s="131">
        <f>COUNTIF(사출계획!$I$88:$J$110,표4[[#This Row],[제품명]])</f>
        <v>0</v>
      </c>
      <c r="N920" s="129">
        <f>COUNTIF(사출계획!$K$62:$L$110,표4[[#This Row],[제품명]])</f>
        <v>0</v>
      </c>
      <c r="O920" s="131">
        <f>COUNTIF(사출계획!$K$62:$L$87,표4[[#This Row],[제품명]])</f>
        <v>0</v>
      </c>
      <c r="P920" s="131">
        <f>COUNTIF(사출계획!$K$88:$L$110,표4[[#This Row],[제품명]])</f>
        <v>0</v>
      </c>
      <c r="Q920" s="130">
        <f>COUNTIF(사출계획!$M$62:$N$110,표4[[#This Row],[제품명]])</f>
        <v>0</v>
      </c>
      <c r="R920" s="131">
        <f>COUNTIF(사출계획!$M$62:$N$87,표4[[#This Row],[제품명]])</f>
        <v>0</v>
      </c>
      <c r="S920" s="131">
        <f>COUNTIF(사출계획!$M$88:$N$110,표4[[#This Row],[제품명]])</f>
        <v>0</v>
      </c>
      <c r="T920" s="54">
        <f>COUNTIF(사출계획!$O$62:$P$110,표4[[#This Row],[제품명]])</f>
        <v>0</v>
      </c>
      <c r="U920" s="131">
        <f>COUNTIF(사출계획!$O$62:$P$87,표4[[#This Row],[제품명]])</f>
        <v>0</v>
      </c>
      <c r="V920" s="131">
        <f>COUNTIF(사출계획!$O$88:$P$110,표4[[#This Row],[제품명]])</f>
        <v>0</v>
      </c>
      <c r="W920" s="54">
        <f>COUNTIF(사출계획!$Q$62:$R$110,표4[[#This Row],[제품명]])</f>
        <v>0</v>
      </c>
      <c r="X920" s="131">
        <f>COUNTIF(사출계획!$Q$62:$R$87,표4[[#This Row],[제품명]])</f>
        <v>0</v>
      </c>
      <c r="Y920" s="131">
        <f>COUNTIF(사출계획!$Q$88:$R$110,표4[[#This Row],[제품명]])</f>
        <v>0</v>
      </c>
      <c r="Z920" s="54">
        <f>COUNTIF(사출계획!$S$62:$T$110,표4[[#This Row],[제품명]])</f>
        <v>0</v>
      </c>
      <c r="AA920" s="131"/>
      <c r="AB920" s="126"/>
      <c r="AC920" s="412" t="s">
        <v>4100</v>
      </c>
      <c r="AD920" s="129">
        <f>SUMIF(표4[잉크명],표5[[#This Row],[잉크]],표4[월])</f>
        <v>0</v>
      </c>
      <c r="AE920" s="131">
        <f>SUMIF(표4[잉크명],표5[[#This Row],[잉크]],표4[월-3층])</f>
        <v>0</v>
      </c>
      <c r="AF920" s="131">
        <f>SUMIF(표4[잉크명],표5[[#This Row],[잉크]],표4[월-1층])</f>
        <v>0</v>
      </c>
      <c r="AG920" s="133">
        <f>SUMIF(표4[잉크명],표5[[#This Row],[잉크]],표4[화])</f>
        <v>0</v>
      </c>
      <c r="AH920" s="131">
        <f>SUMIF(표4[잉크명],표5[[#This Row],[잉크]],표4[화-3층])</f>
        <v>0</v>
      </c>
      <c r="AI920" s="131">
        <f>SUMIF(표4[잉크명],표5[[#This Row],[잉크]],표4[화-1층])</f>
        <v>0</v>
      </c>
      <c r="AJ920" s="130">
        <f>SUMIF(표4[잉크명],표5[[#This Row],[잉크]],표4[수])</f>
        <v>0</v>
      </c>
      <c r="AK920" s="131">
        <f>SUMIF(표4[잉크명],표5[[#This Row],[잉크]],표4[수-3층])</f>
        <v>0</v>
      </c>
      <c r="AL920" s="131">
        <f>SUMIF(표4[잉크명],표5[[#This Row],[잉크]],표4[수-1층])</f>
        <v>0</v>
      </c>
      <c r="AM920" s="54">
        <f>SUMIF(표4[잉크명],표5[[#This Row],[잉크]],표4[목])</f>
        <v>0</v>
      </c>
      <c r="AN920" s="131">
        <f>SUMIF(표4[잉크명],표5[[#This Row],[잉크]],표4[목-3층])</f>
        <v>0</v>
      </c>
      <c r="AO920" s="131">
        <f>SUMIF(표4[잉크명],표5[[#This Row],[잉크]],표4[목-1층])</f>
        <v>0</v>
      </c>
      <c r="AP920" s="54">
        <f>SUMIF(표4[잉크명],표5[[#This Row],[잉크]],표4[금])</f>
        <v>0</v>
      </c>
      <c r="AQ920" s="131">
        <f>SUMIF(표4[잉크명],표5[[#This Row],[잉크]],표4[금-3층])</f>
        <v>0</v>
      </c>
      <c r="AR920" s="131">
        <f>SUMIF(표4[잉크명],표5[[#This Row],[잉크]],표4[금-1층])</f>
        <v>0</v>
      </c>
      <c r="AS920" s="54">
        <f>SUMIF(표4[잉크명],표5[[#This Row],[잉크]],표4[토])</f>
        <v>0</v>
      </c>
      <c r="AT920" s="131">
        <f>SUMIF(표4[잉크명],표5[[#This Row],[잉크]],표4[토-3층])</f>
        <v>0</v>
      </c>
      <c r="AU920" s="131">
        <f>SUMIF(표4[잉크명],표5[[#This Row],[잉크]],표4[토-1층])</f>
        <v>0</v>
      </c>
      <c r="AV920" s="54">
        <f>SUMIF(표4[잉크명],표5[[#This Row],[잉크]],표4[일])</f>
        <v>0</v>
      </c>
      <c r="AW920" s="131">
        <f>SUMIF(표4[잉크명],표5[[#This Row],[잉크]],표4[일-3층])</f>
        <v>0</v>
      </c>
      <c r="AX920" s="131">
        <f>SUMIF(표4[잉크명],표5[[#This Row],[잉크]],표4[일-1층])</f>
        <v>0</v>
      </c>
      <c r="AY920" s="54">
        <f>SUMIF(표4[잉크명],표5[[#This Row],[잉크]],표4[차주 월])</f>
        <v>0</v>
      </c>
      <c r="AZ920" s="54">
        <f>SUM(표5[[#This Row],[월]:[차주 월]])</f>
        <v>0</v>
      </c>
    </row>
    <row r="921" spans="2:52" x14ac:dyDescent="0.3">
      <c r="B921" s="323" t="s">
        <v>3060</v>
      </c>
      <c r="C921" s="285" t="s">
        <v>3053</v>
      </c>
      <c r="D921" s="323" t="s">
        <v>3054</v>
      </c>
      <c r="E921" s="54">
        <f>COUNTIF(사출계획!$E$62:$F$110,표4[[#This Row],[제품명]])</f>
        <v>0</v>
      </c>
      <c r="F921" s="131">
        <f>COUNTIF(사출계획!$E$62:$F$87,표4[[#This Row],[제품명]])</f>
        <v>0</v>
      </c>
      <c r="G921" s="131">
        <f>COUNTIF(사출계획!$E$88:$F$110,표4[[#This Row],[제품명]])</f>
        <v>0</v>
      </c>
      <c r="H921" s="54">
        <f>COUNTIF(사출계획!$G$62:$H$110,표4[[#This Row],[제품명]])</f>
        <v>0</v>
      </c>
      <c r="I921" s="132">
        <f>COUNTIF(사출계획!$G$62:$H$87,표4[[#This Row],[제품명]])</f>
        <v>0</v>
      </c>
      <c r="J921" s="132">
        <f>COUNTIF(사출계획!$G$88:$H$110,표4[[#This Row],[제품명]])</f>
        <v>0</v>
      </c>
      <c r="K921" s="54">
        <f>COUNTIF(사출계획!$I$62:$J$110,표4[[#This Row],[제품명]])</f>
        <v>0</v>
      </c>
      <c r="L921" s="131">
        <f>COUNTIF(사출계획!$I$62:$J$87,표4[[#This Row],[제품명]])</f>
        <v>0</v>
      </c>
      <c r="M921" s="131">
        <f>COUNTIF(사출계획!$I$88:$J$110,표4[[#This Row],[제품명]])</f>
        <v>0</v>
      </c>
      <c r="N921" s="129">
        <f>COUNTIF(사출계획!$K$62:$L$110,표4[[#This Row],[제품명]])</f>
        <v>0</v>
      </c>
      <c r="O921" s="131">
        <f>COUNTIF(사출계획!$K$62:$L$87,표4[[#This Row],[제품명]])</f>
        <v>0</v>
      </c>
      <c r="P921" s="131">
        <f>COUNTIF(사출계획!$K$88:$L$110,표4[[#This Row],[제품명]])</f>
        <v>0</v>
      </c>
      <c r="Q921" s="130">
        <f>COUNTIF(사출계획!$M$62:$N$110,표4[[#This Row],[제품명]])</f>
        <v>0</v>
      </c>
      <c r="R921" s="131">
        <f>COUNTIF(사출계획!$M$62:$N$87,표4[[#This Row],[제품명]])</f>
        <v>0</v>
      </c>
      <c r="S921" s="131">
        <f>COUNTIF(사출계획!$M$88:$N$110,표4[[#This Row],[제품명]])</f>
        <v>0</v>
      </c>
      <c r="T921" s="54">
        <f>COUNTIF(사출계획!$O$62:$P$110,표4[[#This Row],[제품명]])</f>
        <v>0</v>
      </c>
      <c r="U921" s="131">
        <f>COUNTIF(사출계획!$O$62:$P$87,표4[[#This Row],[제품명]])</f>
        <v>0</v>
      </c>
      <c r="V921" s="131">
        <f>COUNTIF(사출계획!$O$88:$P$110,표4[[#This Row],[제품명]])</f>
        <v>0</v>
      </c>
      <c r="W921" s="54">
        <f>COUNTIF(사출계획!$Q$62:$R$110,표4[[#This Row],[제품명]])</f>
        <v>0</v>
      </c>
      <c r="X921" s="131">
        <f>COUNTIF(사출계획!$Q$62:$R$87,표4[[#This Row],[제품명]])</f>
        <v>0</v>
      </c>
      <c r="Y921" s="131">
        <f>COUNTIF(사출계획!$Q$88:$R$110,표4[[#This Row],[제품명]])</f>
        <v>0</v>
      </c>
      <c r="Z921" s="54">
        <f>COUNTIF(사출계획!$S$62:$T$110,표4[[#This Row],[제품명]])</f>
        <v>0</v>
      </c>
      <c r="AA921" s="131"/>
      <c r="AB921" s="126"/>
      <c r="AC921" s="413" t="s">
        <v>4107</v>
      </c>
      <c r="AD921" s="129">
        <f>SUMIF(표4[잉크명],표5[[#This Row],[잉크]],표4[월])</f>
        <v>0</v>
      </c>
      <c r="AE921" s="131">
        <f>SUMIF(표4[잉크명],표5[[#This Row],[잉크]],표4[월-3층])</f>
        <v>0</v>
      </c>
      <c r="AF921" s="131">
        <f>SUMIF(표4[잉크명],표5[[#This Row],[잉크]],표4[월-1층])</f>
        <v>0</v>
      </c>
      <c r="AG921" s="133">
        <f>SUMIF(표4[잉크명],표5[[#This Row],[잉크]],표4[화])</f>
        <v>0</v>
      </c>
      <c r="AH921" s="131">
        <f>SUMIF(표4[잉크명],표5[[#This Row],[잉크]],표4[화-3층])</f>
        <v>0</v>
      </c>
      <c r="AI921" s="131">
        <f>SUMIF(표4[잉크명],표5[[#This Row],[잉크]],표4[화-1층])</f>
        <v>0</v>
      </c>
      <c r="AJ921" s="130">
        <f>SUMIF(표4[잉크명],표5[[#This Row],[잉크]],표4[수])</f>
        <v>0</v>
      </c>
      <c r="AK921" s="131">
        <f>SUMIF(표4[잉크명],표5[[#This Row],[잉크]],표4[수-3층])</f>
        <v>0</v>
      </c>
      <c r="AL921" s="131">
        <f>SUMIF(표4[잉크명],표5[[#This Row],[잉크]],표4[수-1층])</f>
        <v>0</v>
      </c>
      <c r="AM921" s="54">
        <f>SUMIF(표4[잉크명],표5[[#This Row],[잉크]],표4[목])</f>
        <v>0</v>
      </c>
      <c r="AN921" s="131">
        <f>SUMIF(표4[잉크명],표5[[#This Row],[잉크]],표4[목-3층])</f>
        <v>0</v>
      </c>
      <c r="AO921" s="131">
        <f>SUMIF(표4[잉크명],표5[[#This Row],[잉크]],표4[목-1층])</f>
        <v>0</v>
      </c>
      <c r="AP921" s="54">
        <f>SUMIF(표4[잉크명],표5[[#This Row],[잉크]],표4[금])</f>
        <v>0</v>
      </c>
      <c r="AQ921" s="131">
        <f>SUMIF(표4[잉크명],표5[[#This Row],[잉크]],표4[금-3층])</f>
        <v>0</v>
      </c>
      <c r="AR921" s="131">
        <f>SUMIF(표4[잉크명],표5[[#This Row],[잉크]],표4[금-1층])</f>
        <v>0</v>
      </c>
      <c r="AS921" s="54">
        <f>SUMIF(표4[잉크명],표5[[#This Row],[잉크]],표4[토])</f>
        <v>0</v>
      </c>
      <c r="AT921" s="131">
        <f>SUMIF(표4[잉크명],표5[[#This Row],[잉크]],표4[토-3층])</f>
        <v>0</v>
      </c>
      <c r="AU921" s="131">
        <f>SUMIF(표4[잉크명],표5[[#This Row],[잉크]],표4[토-1층])</f>
        <v>0</v>
      </c>
      <c r="AV921" s="54">
        <f>SUMIF(표4[잉크명],표5[[#This Row],[잉크]],표4[일])</f>
        <v>0</v>
      </c>
      <c r="AW921" s="131">
        <f>SUMIF(표4[잉크명],표5[[#This Row],[잉크]],표4[일-3층])</f>
        <v>0</v>
      </c>
      <c r="AX921" s="131">
        <f>SUMIF(표4[잉크명],표5[[#This Row],[잉크]],표4[일-1층])</f>
        <v>0</v>
      </c>
      <c r="AY921" s="54">
        <f>SUMIF(표4[잉크명],표5[[#This Row],[잉크]],표4[차주 월])</f>
        <v>0</v>
      </c>
      <c r="AZ921" s="54">
        <f>SUM(표5[[#This Row],[월]:[차주 월]])</f>
        <v>0</v>
      </c>
    </row>
    <row r="922" spans="2:52" x14ac:dyDescent="0.3">
      <c r="B922" s="323" t="s">
        <v>3060</v>
      </c>
      <c r="C922" s="285" t="s">
        <v>3053</v>
      </c>
      <c r="D922" s="323" t="s">
        <v>3055</v>
      </c>
      <c r="E922" s="54">
        <f>COUNTIF(사출계획!$E$62:$F$110,표4[[#This Row],[제품명]])</f>
        <v>0</v>
      </c>
      <c r="F922" s="131">
        <f>COUNTIF(사출계획!$E$62:$F$87,표4[[#This Row],[제품명]])</f>
        <v>0</v>
      </c>
      <c r="G922" s="131">
        <f>COUNTIF(사출계획!$E$88:$F$110,표4[[#This Row],[제품명]])</f>
        <v>0</v>
      </c>
      <c r="H922" s="54">
        <f>COUNTIF(사출계획!$G$62:$H$110,표4[[#This Row],[제품명]])</f>
        <v>0</v>
      </c>
      <c r="I922" s="132">
        <f>COUNTIF(사출계획!$G$62:$H$87,표4[[#This Row],[제품명]])</f>
        <v>0</v>
      </c>
      <c r="J922" s="132">
        <f>COUNTIF(사출계획!$G$88:$H$110,표4[[#This Row],[제품명]])</f>
        <v>0</v>
      </c>
      <c r="K922" s="54">
        <f>COUNTIF(사출계획!$I$62:$J$110,표4[[#This Row],[제품명]])</f>
        <v>0</v>
      </c>
      <c r="L922" s="131">
        <f>COUNTIF(사출계획!$I$62:$J$87,표4[[#This Row],[제품명]])</f>
        <v>0</v>
      </c>
      <c r="M922" s="131">
        <f>COUNTIF(사출계획!$I$88:$J$110,표4[[#This Row],[제품명]])</f>
        <v>0</v>
      </c>
      <c r="N922" s="129">
        <f>COUNTIF(사출계획!$K$62:$L$110,표4[[#This Row],[제품명]])</f>
        <v>0</v>
      </c>
      <c r="O922" s="131">
        <f>COUNTIF(사출계획!$K$62:$L$87,표4[[#This Row],[제품명]])</f>
        <v>0</v>
      </c>
      <c r="P922" s="131">
        <f>COUNTIF(사출계획!$K$88:$L$110,표4[[#This Row],[제품명]])</f>
        <v>0</v>
      </c>
      <c r="Q922" s="130">
        <f>COUNTIF(사출계획!$M$62:$N$110,표4[[#This Row],[제품명]])</f>
        <v>0</v>
      </c>
      <c r="R922" s="131">
        <f>COUNTIF(사출계획!$M$62:$N$87,표4[[#This Row],[제품명]])</f>
        <v>0</v>
      </c>
      <c r="S922" s="131">
        <f>COUNTIF(사출계획!$M$88:$N$110,표4[[#This Row],[제품명]])</f>
        <v>0</v>
      </c>
      <c r="T922" s="54">
        <f>COUNTIF(사출계획!$O$62:$P$110,표4[[#This Row],[제품명]])</f>
        <v>0</v>
      </c>
      <c r="U922" s="131">
        <f>COUNTIF(사출계획!$O$62:$P$87,표4[[#This Row],[제품명]])</f>
        <v>0</v>
      </c>
      <c r="V922" s="131">
        <f>COUNTIF(사출계획!$O$88:$P$110,표4[[#This Row],[제품명]])</f>
        <v>0</v>
      </c>
      <c r="W922" s="54">
        <f>COUNTIF(사출계획!$Q$62:$R$110,표4[[#This Row],[제품명]])</f>
        <v>0</v>
      </c>
      <c r="X922" s="131">
        <f>COUNTIF(사출계획!$Q$62:$R$87,표4[[#This Row],[제품명]])</f>
        <v>0</v>
      </c>
      <c r="Y922" s="131">
        <f>COUNTIF(사출계획!$Q$88:$R$110,표4[[#This Row],[제품명]])</f>
        <v>0</v>
      </c>
      <c r="Z922" s="54">
        <f>COUNTIF(사출계획!$S$62:$T$110,표4[[#This Row],[제품명]])</f>
        <v>0</v>
      </c>
      <c r="AA922" s="131"/>
      <c r="AB922" s="126"/>
      <c r="AC922" s="414" t="s">
        <v>4115</v>
      </c>
      <c r="AD922" s="129">
        <f>SUMIF(표4[잉크명],표5[[#This Row],[잉크]],표4[월])</f>
        <v>0</v>
      </c>
      <c r="AE922" s="131">
        <f>SUMIF(표4[잉크명],표5[[#This Row],[잉크]],표4[월-3층])</f>
        <v>0</v>
      </c>
      <c r="AF922" s="131">
        <f>SUMIF(표4[잉크명],표5[[#This Row],[잉크]],표4[월-1층])</f>
        <v>0</v>
      </c>
      <c r="AG922" s="133">
        <f>SUMIF(표4[잉크명],표5[[#This Row],[잉크]],표4[화])</f>
        <v>0</v>
      </c>
      <c r="AH922" s="131">
        <f>SUMIF(표4[잉크명],표5[[#This Row],[잉크]],표4[화-3층])</f>
        <v>0</v>
      </c>
      <c r="AI922" s="131">
        <f>SUMIF(표4[잉크명],표5[[#This Row],[잉크]],표4[화-1층])</f>
        <v>0</v>
      </c>
      <c r="AJ922" s="130">
        <f>SUMIF(표4[잉크명],표5[[#This Row],[잉크]],표4[수])</f>
        <v>0</v>
      </c>
      <c r="AK922" s="131">
        <f>SUMIF(표4[잉크명],표5[[#This Row],[잉크]],표4[수-3층])</f>
        <v>0</v>
      </c>
      <c r="AL922" s="131">
        <f>SUMIF(표4[잉크명],표5[[#This Row],[잉크]],표4[수-1층])</f>
        <v>0</v>
      </c>
      <c r="AM922" s="54">
        <f>SUMIF(표4[잉크명],표5[[#This Row],[잉크]],표4[목])</f>
        <v>0</v>
      </c>
      <c r="AN922" s="131">
        <f>SUMIF(표4[잉크명],표5[[#This Row],[잉크]],표4[목-3층])</f>
        <v>0</v>
      </c>
      <c r="AO922" s="131">
        <f>SUMIF(표4[잉크명],표5[[#This Row],[잉크]],표4[목-1층])</f>
        <v>0</v>
      </c>
      <c r="AP922" s="54">
        <f>SUMIF(표4[잉크명],표5[[#This Row],[잉크]],표4[금])</f>
        <v>0</v>
      </c>
      <c r="AQ922" s="131">
        <f>SUMIF(표4[잉크명],표5[[#This Row],[잉크]],표4[금-3층])</f>
        <v>0</v>
      </c>
      <c r="AR922" s="131">
        <f>SUMIF(표4[잉크명],표5[[#This Row],[잉크]],표4[금-1층])</f>
        <v>0</v>
      </c>
      <c r="AS922" s="54">
        <f>SUMIF(표4[잉크명],표5[[#This Row],[잉크]],표4[토])</f>
        <v>0</v>
      </c>
      <c r="AT922" s="131">
        <f>SUMIF(표4[잉크명],표5[[#This Row],[잉크]],표4[토-3층])</f>
        <v>0</v>
      </c>
      <c r="AU922" s="131">
        <f>SUMIF(표4[잉크명],표5[[#This Row],[잉크]],표4[토-1층])</f>
        <v>0</v>
      </c>
      <c r="AV922" s="54">
        <f>SUMIF(표4[잉크명],표5[[#This Row],[잉크]],표4[일])</f>
        <v>0</v>
      </c>
      <c r="AW922" s="131">
        <f>SUMIF(표4[잉크명],표5[[#This Row],[잉크]],표4[일-3층])</f>
        <v>0</v>
      </c>
      <c r="AX922" s="131">
        <f>SUMIF(표4[잉크명],표5[[#This Row],[잉크]],표4[일-1층])</f>
        <v>0</v>
      </c>
      <c r="AY922" s="54">
        <f>SUMIF(표4[잉크명],표5[[#This Row],[잉크]],표4[차주 월])</f>
        <v>0</v>
      </c>
      <c r="AZ922" s="54">
        <f>SUM(표5[[#This Row],[월]:[차주 월]])</f>
        <v>0</v>
      </c>
    </row>
    <row r="923" spans="2:52" x14ac:dyDescent="0.3">
      <c r="B923" s="324" t="s">
        <v>3534</v>
      </c>
      <c r="C923" s="285"/>
      <c r="D923" s="324" t="s">
        <v>5180</v>
      </c>
      <c r="E923" s="54">
        <f>COUNTIF(사출계획!$E$62:$F$110,표4[[#This Row],[제품명]])</f>
        <v>0</v>
      </c>
      <c r="F923" s="131">
        <f>COUNTIF(사출계획!$E$62:$F$87,표4[[#This Row],[제품명]])</f>
        <v>0</v>
      </c>
      <c r="G923" s="131">
        <f>COUNTIF(사출계획!$E$88:$F$110,표4[[#This Row],[제품명]])</f>
        <v>0</v>
      </c>
      <c r="H923" s="54">
        <f>COUNTIF(사출계획!$G$62:$H$110,표4[[#This Row],[제품명]])</f>
        <v>0</v>
      </c>
      <c r="I923" s="132">
        <f>COUNTIF(사출계획!$G$62:$H$87,표4[[#This Row],[제품명]])</f>
        <v>0</v>
      </c>
      <c r="J923" s="132">
        <f>COUNTIF(사출계획!$G$88:$H$110,표4[[#This Row],[제품명]])</f>
        <v>0</v>
      </c>
      <c r="K923" s="54">
        <f>COUNTIF(사출계획!$I$62:$J$110,표4[[#This Row],[제품명]])</f>
        <v>0</v>
      </c>
      <c r="L923" s="131">
        <f>COUNTIF(사출계획!$I$62:$J$87,표4[[#This Row],[제품명]])</f>
        <v>0</v>
      </c>
      <c r="M923" s="131">
        <f>COUNTIF(사출계획!$I$88:$J$110,표4[[#This Row],[제품명]])</f>
        <v>0</v>
      </c>
      <c r="N923" s="129">
        <f>COUNTIF(사출계획!$K$62:$L$110,표4[[#This Row],[제품명]])</f>
        <v>0</v>
      </c>
      <c r="O923" s="131">
        <f>COUNTIF(사출계획!$K$62:$L$87,표4[[#This Row],[제품명]])</f>
        <v>0</v>
      </c>
      <c r="P923" s="131">
        <f>COUNTIF(사출계획!$K$88:$L$110,표4[[#This Row],[제품명]])</f>
        <v>0</v>
      </c>
      <c r="Q923" s="130">
        <f>COUNTIF(사출계획!$M$62:$N$110,표4[[#This Row],[제품명]])</f>
        <v>0</v>
      </c>
      <c r="R923" s="131">
        <f>COUNTIF(사출계획!$M$62:$N$87,표4[[#This Row],[제품명]])</f>
        <v>0</v>
      </c>
      <c r="S923" s="131">
        <f>COUNTIF(사출계획!$M$88:$N$110,표4[[#This Row],[제품명]])</f>
        <v>0</v>
      </c>
      <c r="T923" s="54">
        <f>COUNTIF(사출계획!$O$62:$P$110,표4[[#This Row],[제품명]])</f>
        <v>0</v>
      </c>
      <c r="U923" s="131">
        <f>COUNTIF(사출계획!$O$62:$P$87,표4[[#This Row],[제품명]])</f>
        <v>0</v>
      </c>
      <c r="V923" s="131">
        <f>COUNTIF(사출계획!$O$88:$P$110,표4[[#This Row],[제품명]])</f>
        <v>0</v>
      </c>
      <c r="W923" s="54">
        <f>COUNTIF(사출계획!$Q$62:$R$110,표4[[#This Row],[제품명]])</f>
        <v>0</v>
      </c>
      <c r="X923" s="131">
        <f>COUNTIF(사출계획!$Q$62:$R$87,표4[[#This Row],[제품명]])</f>
        <v>0</v>
      </c>
      <c r="Y923" s="131">
        <f>COUNTIF(사출계획!$Q$88:$R$110,표4[[#This Row],[제품명]])</f>
        <v>0</v>
      </c>
      <c r="Z923" s="54">
        <f>COUNTIF(사출계획!$S$62:$T$110,표4[[#This Row],[제품명]])</f>
        <v>0</v>
      </c>
      <c r="AA923" s="131"/>
      <c r="AB923" s="126"/>
      <c r="AC923" s="414" t="s">
        <v>4116</v>
      </c>
      <c r="AD923" s="129">
        <f>SUMIF(표4[잉크명],표5[[#This Row],[잉크]],표4[월])</f>
        <v>0</v>
      </c>
      <c r="AE923" s="131">
        <f>SUMIF(표4[잉크명],표5[[#This Row],[잉크]],표4[월-3층])</f>
        <v>0</v>
      </c>
      <c r="AF923" s="131">
        <f>SUMIF(표4[잉크명],표5[[#This Row],[잉크]],표4[월-1층])</f>
        <v>0</v>
      </c>
      <c r="AG923" s="133">
        <f>SUMIF(표4[잉크명],표5[[#This Row],[잉크]],표4[화])</f>
        <v>0</v>
      </c>
      <c r="AH923" s="131">
        <f>SUMIF(표4[잉크명],표5[[#This Row],[잉크]],표4[화-3층])</f>
        <v>0</v>
      </c>
      <c r="AI923" s="131">
        <f>SUMIF(표4[잉크명],표5[[#This Row],[잉크]],표4[화-1층])</f>
        <v>0</v>
      </c>
      <c r="AJ923" s="130">
        <f>SUMIF(표4[잉크명],표5[[#This Row],[잉크]],표4[수])</f>
        <v>0</v>
      </c>
      <c r="AK923" s="131">
        <f>SUMIF(표4[잉크명],표5[[#This Row],[잉크]],표4[수-3층])</f>
        <v>0</v>
      </c>
      <c r="AL923" s="131">
        <f>SUMIF(표4[잉크명],표5[[#This Row],[잉크]],표4[수-1층])</f>
        <v>0</v>
      </c>
      <c r="AM923" s="54">
        <f>SUMIF(표4[잉크명],표5[[#This Row],[잉크]],표4[목])</f>
        <v>0</v>
      </c>
      <c r="AN923" s="131">
        <f>SUMIF(표4[잉크명],표5[[#This Row],[잉크]],표4[목-3층])</f>
        <v>0</v>
      </c>
      <c r="AO923" s="131">
        <f>SUMIF(표4[잉크명],표5[[#This Row],[잉크]],표4[목-1층])</f>
        <v>0</v>
      </c>
      <c r="AP923" s="54">
        <f>SUMIF(표4[잉크명],표5[[#This Row],[잉크]],표4[금])</f>
        <v>0</v>
      </c>
      <c r="AQ923" s="131">
        <f>SUMIF(표4[잉크명],표5[[#This Row],[잉크]],표4[금-3층])</f>
        <v>0</v>
      </c>
      <c r="AR923" s="131">
        <f>SUMIF(표4[잉크명],표5[[#This Row],[잉크]],표4[금-1층])</f>
        <v>0</v>
      </c>
      <c r="AS923" s="54">
        <f>SUMIF(표4[잉크명],표5[[#This Row],[잉크]],표4[토])</f>
        <v>0</v>
      </c>
      <c r="AT923" s="131">
        <f>SUMIF(표4[잉크명],표5[[#This Row],[잉크]],표4[토-3층])</f>
        <v>0</v>
      </c>
      <c r="AU923" s="131">
        <f>SUMIF(표4[잉크명],표5[[#This Row],[잉크]],표4[토-1층])</f>
        <v>0</v>
      </c>
      <c r="AV923" s="54">
        <f>SUMIF(표4[잉크명],표5[[#This Row],[잉크]],표4[일])</f>
        <v>0</v>
      </c>
      <c r="AW923" s="131">
        <f>SUMIF(표4[잉크명],표5[[#This Row],[잉크]],표4[일-3층])</f>
        <v>0</v>
      </c>
      <c r="AX923" s="131">
        <f>SUMIF(표4[잉크명],표5[[#This Row],[잉크]],표4[일-1층])</f>
        <v>0</v>
      </c>
      <c r="AY923" s="54">
        <f>SUMIF(표4[잉크명],표5[[#This Row],[잉크]],표4[차주 월])</f>
        <v>0</v>
      </c>
      <c r="AZ923" s="54">
        <f>SUM(표5[[#This Row],[월]:[차주 월]])</f>
        <v>0</v>
      </c>
    </row>
    <row r="924" spans="2:52" x14ac:dyDescent="0.3">
      <c r="B924" s="324" t="s">
        <v>3535</v>
      </c>
      <c r="C924" s="285"/>
      <c r="D924" s="324" t="s">
        <v>5177</v>
      </c>
      <c r="E924" s="54">
        <f>COUNTIF(사출계획!$E$62:$F$110,표4[[#This Row],[제품명]])</f>
        <v>0</v>
      </c>
      <c r="F924" s="131">
        <f>COUNTIF(사출계획!$E$62:$F$87,표4[[#This Row],[제품명]])</f>
        <v>0</v>
      </c>
      <c r="G924" s="131">
        <f>COUNTIF(사출계획!$E$88:$F$110,표4[[#This Row],[제품명]])</f>
        <v>0</v>
      </c>
      <c r="H924" s="54">
        <f>COUNTIF(사출계획!$G$62:$H$110,표4[[#This Row],[제품명]])</f>
        <v>0</v>
      </c>
      <c r="I924" s="132">
        <f>COUNTIF(사출계획!$G$62:$H$87,표4[[#This Row],[제품명]])</f>
        <v>0</v>
      </c>
      <c r="J924" s="132">
        <f>COUNTIF(사출계획!$G$88:$H$110,표4[[#This Row],[제품명]])</f>
        <v>0</v>
      </c>
      <c r="K924" s="54">
        <f>COUNTIF(사출계획!$I$62:$J$110,표4[[#This Row],[제품명]])</f>
        <v>0</v>
      </c>
      <c r="L924" s="131">
        <f>COUNTIF(사출계획!$I$62:$J$87,표4[[#This Row],[제품명]])</f>
        <v>0</v>
      </c>
      <c r="M924" s="131">
        <f>COUNTIF(사출계획!$I$88:$J$110,표4[[#This Row],[제품명]])</f>
        <v>0</v>
      </c>
      <c r="N924" s="129">
        <f>COUNTIF(사출계획!$K$62:$L$110,표4[[#This Row],[제품명]])</f>
        <v>0</v>
      </c>
      <c r="O924" s="131">
        <f>COUNTIF(사출계획!$K$62:$L$87,표4[[#This Row],[제품명]])</f>
        <v>0</v>
      </c>
      <c r="P924" s="131">
        <f>COUNTIF(사출계획!$K$88:$L$110,표4[[#This Row],[제품명]])</f>
        <v>0</v>
      </c>
      <c r="Q924" s="130">
        <f>COUNTIF(사출계획!$M$62:$N$110,표4[[#This Row],[제품명]])</f>
        <v>0</v>
      </c>
      <c r="R924" s="131">
        <f>COUNTIF(사출계획!$M$62:$N$87,표4[[#This Row],[제품명]])</f>
        <v>0</v>
      </c>
      <c r="S924" s="131">
        <f>COUNTIF(사출계획!$M$88:$N$110,표4[[#This Row],[제품명]])</f>
        <v>0</v>
      </c>
      <c r="T924" s="54">
        <f>COUNTIF(사출계획!$O$62:$P$110,표4[[#This Row],[제품명]])</f>
        <v>0</v>
      </c>
      <c r="U924" s="131">
        <f>COUNTIF(사출계획!$O$62:$P$87,표4[[#This Row],[제품명]])</f>
        <v>0</v>
      </c>
      <c r="V924" s="131">
        <f>COUNTIF(사출계획!$O$88:$P$110,표4[[#This Row],[제품명]])</f>
        <v>0</v>
      </c>
      <c r="W924" s="54">
        <f>COUNTIF(사출계획!$Q$62:$R$110,표4[[#This Row],[제품명]])</f>
        <v>0</v>
      </c>
      <c r="X924" s="131">
        <f>COUNTIF(사출계획!$Q$62:$R$87,표4[[#This Row],[제품명]])</f>
        <v>0</v>
      </c>
      <c r="Y924" s="131">
        <f>COUNTIF(사출계획!$Q$88:$R$110,표4[[#This Row],[제품명]])</f>
        <v>0</v>
      </c>
      <c r="Z924" s="54">
        <f>COUNTIF(사출계획!$S$62:$T$110,표4[[#This Row],[제품명]])</f>
        <v>0</v>
      </c>
      <c r="AA924" s="131"/>
      <c r="AB924" s="126"/>
      <c r="AC924" s="415" t="s">
        <v>4125</v>
      </c>
      <c r="AD924" s="129">
        <f>SUMIF(표4[잉크명],표5[[#This Row],[잉크]],표4[월])</f>
        <v>0</v>
      </c>
      <c r="AE924" s="131">
        <f>SUMIF(표4[잉크명],표5[[#This Row],[잉크]],표4[월-3층])</f>
        <v>0</v>
      </c>
      <c r="AF924" s="131">
        <f>SUMIF(표4[잉크명],표5[[#This Row],[잉크]],표4[월-1층])</f>
        <v>0</v>
      </c>
      <c r="AG924" s="133">
        <f>SUMIF(표4[잉크명],표5[[#This Row],[잉크]],표4[화])</f>
        <v>0</v>
      </c>
      <c r="AH924" s="131">
        <f>SUMIF(표4[잉크명],표5[[#This Row],[잉크]],표4[화-3층])</f>
        <v>0</v>
      </c>
      <c r="AI924" s="131">
        <f>SUMIF(표4[잉크명],표5[[#This Row],[잉크]],표4[화-1층])</f>
        <v>0</v>
      </c>
      <c r="AJ924" s="130">
        <f>SUMIF(표4[잉크명],표5[[#This Row],[잉크]],표4[수])</f>
        <v>0</v>
      </c>
      <c r="AK924" s="131">
        <f>SUMIF(표4[잉크명],표5[[#This Row],[잉크]],표4[수-3층])</f>
        <v>0</v>
      </c>
      <c r="AL924" s="131">
        <f>SUMIF(표4[잉크명],표5[[#This Row],[잉크]],표4[수-1층])</f>
        <v>0</v>
      </c>
      <c r="AM924" s="54">
        <f>SUMIF(표4[잉크명],표5[[#This Row],[잉크]],표4[목])</f>
        <v>0</v>
      </c>
      <c r="AN924" s="131">
        <f>SUMIF(표4[잉크명],표5[[#This Row],[잉크]],표4[목-3층])</f>
        <v>0</v>
      </c>
      <c r="AO924" s="131">
        <f>SUMIF(표4[잉크명],표5[[#This Row],[잉크]],표4[목-1층])</f>
        <v>0</v>
      </c>
      <c r="AP924" s="54">
        <f>SUMIF(표4[잉크명],표5[[#This Row],[잉크]],표4[금])</f>
        <v>0</v>
      </c>
      <c r="AQ924" s="131">
        <f>SUMIF(표4[잉크명],표5[[#This Row],[잉크]],표4[금-3층])</f>
        <v>0</v>
      </c>
      <c r="AR924" s="131">
        <f>SUMIF(표4[잉크명],표5[[#This Row],[잉크]],표4[금-1층])</f>
        <v>0</v>
      </c>
      <c r="AS924" s="54">
        <f>SUMIF(표4[잉크명],표5[[#This Row],[잉크]],표4[토])</f>
        <v>0</v>
      </c>
      <c r="AT924" s="131">
        <f>SUMIF(표4[잉크명],표5[[#This Row],[잉크]],표4[토-3층])</f>
        <v>0</v>
      </c>
      <c r="AU924" s="131">
        <f>SUMIF(표4[잉크명],표5[[#This Row],[잉크]],표4[토-1층])</f>
        <v>0</v>
      </c>
      <c r="AV924" s="54">
        <f>SUMIF(표4[잉크명],표5[[#This Row],[잉크]],표4[일])</f>
        <v>0</v>
      </c>
      <c r="AW924" s="131">
        <f>SUMIF(표4[잉크명],표5[[#This Row],[잉크]],표4[일-3층])</f>
        <v>0</v>
      </c>
      <c r="AX924" s="131">
        <f>SUMIF(표4[잉크명],표5[[#This Row],[잉크]],표4[일-1층])</f>
        <v>0</v>
      </c>
      <c r="AY924" s="54">
        <f>SUMIF(표4[잉크명],표5[[#This Row],[잉크]],표4[차주 월])</f>
        <v>0</v>
      </c>
      <c r="AZ924" s="54">
        <f>SUM(표5[[#This Row],[월]:[차주 월]])</f>
        <v>0</v>
      </c>
    </row>
    <row r="925" spans="2:52" x14ac:dyDescent="0.3">
      <c r="B925" s="325" t="s">
        <v>3071</v>
      </c>
      <c r="C925" s="285"/>
      <c r="D925" s="325" t="s">
        <v>4782</v>
      </c>
      <c r="E925" s="54">
        <f>COUNTIF(사출계획!$E$62:$F$110,표4[[#This Row],[제품명]])</f>
        <v>0</v>
      </c>
      <c r="F925" s="131">
        <f>COUNTIF(사출계획!$E$62:$F$87,표4[[#This Row],[제품명]])</f>
        <v>0</v>
      </c>
      <c r="G925" s="131">
        <f>COUNTIF(사출계획!$E$88:$F$110,표4[[#This Row],[제품명]])</f>
        <v>0</v>
      </c>
      <c r="H925" s="54">
        <f>COUNTIF(사출계획!$G$62:$H$110,표4[[#This Row],[제품명]])</f>
        <v>0</v>
      </c>
      <c r="I925" s="132">
        <f>COUNTIF(사출계획!$G$62:$H$87,표4[[#This Row],[제품명]])</f>
        <v>0</v>
      </c>
      <c r="J925" s="132">
        <f>COUNTIF(사출계획!$G$88:$H$110,표4[[#This Row],[제품명]])</f>
        <v>0</v>
      </c>
      <c r="K925" s="54">
        <f>COUNTIF(사출계획!$I$62:$J$110,표4[[#This Row],[제품명]])</f>
        <v>0</v>
      </c>
      <c r="L925" s="131">
        <f>COUNTIF(사출계획!$I$62:$J$87,표4[[#This Row],[제품명]])</f>
        <v>0</v>
      </c>
      <c r="M925" s="131">
        <f>COUNTIF(사출계획!$I$88:$J$110,표4[[#This Row],[제품명]])</f>
        <v>0</v>
      </c>
      <c r="N925" s="129">
        <f>COUNTIF(사출계획!$K$62:$L$110,표4[[#This Row],[제품명]])</f>
        <v>0</v>
      </c>
      <c r="O925" s="131">
        <f>COUNTIF(사출계획!$K$62:$L$87,표4[[#This Row],[제품명]])</f>
        <v>0</v>
      </c>
      <c r="P925" s="131">
        <f>COUNTIF(사출계획!$K$88:$L$110,표4[[#This Row],[제품명]])</f>
        <v>0</v>
      </c>
      <c r="Q925" s="130">
        <f>COUNTIF(사출계획!$M$62:$N$110,표4[[#This Row],[제품명]])</f>
        <v>0</v>
      </c>
      <c r="R925" s="131">
        <f>COUNTIF(사출계획!$M$62:$N$87,표4[[#This Row],[제품명]])</f>
        <v>0</v>
      </c>
      <c r="S925" s="131">
        <f>COUNTIF(사출계획!$M$88:$N$110,표4[[#This Row],[제품명]])</f>
        <v>0</v>
      </c>
      <c r="T925" s="54">
        <f>COUNTIF(사출계획!$O$62:$P$110,표4[[#This Row],[제품명]])</f>
        <v>0</v>
      </c>
      <c r="U925" s="131">
        <f>COUNTIF(사출계획!$O$62:$P$87,표4[[#This Row],[제품명]])</f>
        <v>0</v>
      </c>
      <c r="V925" s="131">
        <f>COUNTIF(사출계획!$O$88:$P$110,표4[[#This Row],[제품명]])</f>
        <v>0</v>
      </c>
      <c r="W925" s="54">
        <f>COUNTIF(사출계획!$Q$62:$R$110,표4[[#This Row],[제품명]])</f>
        <v>0</v>
      </c>
      <c r="X925" s="131">
        <f>COUNTIF(사출계획!$Q$62:$R$87,표4[[#This Row],[제품명]])</f>
        <v>0</v>
      </c>
      <c r="Y925" s="131">
        <f>COUNTIF(사출계획!$Q$88:$R$110,표4[[#This Row],[제품명]])</f>
        <v>0</v>
      </c>
      <c r="Z925" s="54">
        <f>COUNTIF(사출계획!$S$62:$T$110,표4[[#This Row],[제품명]])</f>
        <v>0</v>
      </c>
      <c r="AA925" s="131"/>
      <c r="AB925" s="126"/>
      <c r="AC925" s="415" t="s">
        <v>4126</v>
      </c>
      <c r="AD925" s="129">
        <f>SUMIF(표4[잉크명],표5[[#This Row],[잉크]],표4[월])</f>
        <v>0</v>
      </c>
      <c r="AE925" s="131">
        <f>SUMIF(표4[잉크명],표5[[#This Row],[잉크]],표4[월-3층])</f>
        <v>0</v>
      </c>
      <c r="AF925" s="131">
        <f>SUMIF(표4[잉크명],표5[[#This Row],[잉크]],표4[월-1층])</f>
        <v>0</v>
      </c>
      <c r="AG925" s="133">
        <f>SUMIF(표4[잉크명],표5[[#This Row],[잉크]],표4[화])</f>
        <v>0</v>
      </c>
      <c r="AH925" s="131">
        <f>SUMIF(표4[잉크명],표5[[#This Row],[잉크]],표4[화-3층])</f>
        <v>0</v>
      </c>
      <c r="AI925" s="131">
        <f>SUMIF(표4[잉크명],표5[[#This Row],[잉크]],표4[화-1층])</f>
        <v>0</v>
      </c>
      <c r="AJ925" s="130">
        <f>SUMIF(표4[잉크명],표5[[#This Row],[잉크]],표4[수])</f>
        <v>0</v>
      </c>
      <c r="AK925" s="131">
        <f>SUMIF(표4[잉크명],표5[[#This Row],[잉크]],표4[수-3층])</f>
        <v>0</v>
      </c>
      <c r="AL925" s="131">
        <f>SUMIF(표4[잉크명],표5[[#This Row],[잉크]],표4[수-1층])</f>
        <v>0</v>
      </c>
      <c r="AM925" s="54">
        <f>SUMIF(표4[잉크명],표5[[#This Row],[잉크]],표4[목])</f>
        <v>0</v>
      </c>
      <c r="AN925" s="131">
        <f>SUMIF(표4[잉크명],표5[[#This Row],[잉크]],표4[목-3층])</f>
        <v>0</v>
      </c>
      <c r="AO925" s="131">
        <f>SUMIF(표4[잉크명],표5[[#This Row],[잉크]],표4[목-1층])</f>
        <v>0</v>
      </c>
      <c r="AP925" s="54">
        <f>SUMIF(표4[잉크명],표5[[#This Row],[잉크]],표4[금])</f>
        <v>0</v>
      </c>
      <c r="AQ925" s="131">
        <f>SUMIF(표4[잉크명],표5[[#This Row],[잉크]],표4[금-3층])</f>
        <v>0</v>
      </c>
      <c r="AR925" s="131">
        <f>SUMIF(표4[잉크명],표5[[#This Row],[잉크]],표4[금-1층])</f>
        <v>0</v>
      </c>
      <c r="AS925" s="54">
        <f>SUMIF(표4[잉크명],표5[[#This Row],[잉크]],표4[토])</f>
        <v>0</v>
      </c>
      <c r="AT925" s="131">
        <f>SUMIF(표4[잉크명],표5[[#This Row],[잉크]],표4[토-3층])</f>
        <v>0</v>
      </c>
      <c r="AU925" s="131">
        <f>SUMIF(표4[잉크명],표5[[#This Row],[잉크]],표4[토-1층])</f>
        <v>0</v>
      </c>
      <c r="AV925" s="54">
        <f>SUMIF(표4[잉크명],표5[[#This Row],[잉크]],표4[일])</f>
        <v>0</v>
      </c>
      <c r="AW925" s="131">
        <f>SUMIF(표4[잉크명],표5[[#This Row],[잉크]],표4[일-3층])</f>
        <v>0</v>
      </c>
      <c r="AX925" s="131">
        <f>SUMIF(표4[잉크명],표5[[#This Row],[잉크]],표4[일-1층])</f>
        <v>0</v>
      </c>
      <c r="AY925" s="54">
        <f>SUMIF(표4[잉크명],표5[[#This Row],[잉크]],표4[차주 월])</f>
        <v>0</v>
      </c>
      <c r="AZ925" s="54">
        <f>SUM(표5[[#This Row],[월]:[차주 월]])</f>
        <v>0</v>
      </c>
    </row>
    <row r="926" spans="2:52" x14ac:dyDescent="0.3">
      <c r="B926" s="325" t="s">
        <v>3072</v>
      </c>
      <c r="C926" s="285"/>
      <c r="D926" s="325" t="s">
        <v>3070</v>
      </c>
      <c r="E926" s="54">
        <f>COUNTIF(사출계획!$E$62:$F$110,표4[[#This Row],[제품명]])</f>
        <v>0</v>
      </c>
      <c r="F926" s="131">
        <f>COUNTIF(사출계획!$E$62:$F$87,표4[[#This Row],[제품명]])</f>
        <v>0</v>
      </c>
      <c r="G926" s="131">
        <f>COUNTIF(사출계획!$E$88:$F$110,표4[[#This Row],[제품명]])</f>
        <v>0</v>
      </c>
      <c r="H926" s="54">
        <f>COUNTIF(사출계획!$G$62:$H$110,표4[[#This Row],[제품명]])</f>
        <v>0</v>
      </c>
      <c r="I926" s="132">
        <f>COUNTIF(사출계획!$G$62:$H$87,표4[[#This Row],[제품명]])</f>
        <v>0</v>
      </c>
      <c r="J926" s="132">
        <f>COUNTIF(사출계획!$G$88:$H$110,표4[[#This Row],[제품명]])</f>
        <v>0</v>
      </c>
      <c r="K926" s="54">
        <f>COUNTIF(사출계획!$I$62:$J$110,표4[[#This Row],[제품명]])</f>
        <v>0</v>
      </c>
      <c r="L926" s="131">
        <f>COUNTIF(사출계획!$I$62:$J$87,표4[[#This Row],[제품명]])</f>
        <v>0</v>
      </c>
      <c r="M926" s="131">
        <f>COUNTIF(사출계획!$I$88:$J$110,표4[[#This Row],[제품명]])</f>
        <v>0</v>
      </c>
      <c r="N926" s="129">
        <f>COUNTIF(사출계획!$K$62:$L$110,표4[[#This Row],[제품명]])</f>
        <v>0</v>
      </c>
      <c r="O926" s="131">
        <f>COUNTIF(사출계획!$K$62:$L$87,표4[[#This Row],[제품명]])</f>
        <v>0</v>
      </c>
      <c r="P926" s="131">
        <f>COUNTIF(사출계획!$K$88:$L$110,표4[[#This Row],[제품명]])</f>
        <v>0</v>
      </c>
      <c r="Q926" s="130">
        <f>COUNTIF(사출계획!$M$62:$N$110,표4[[#This Row],[제품명]])</f>
        <v>0</v>
      </c>
      <c r="R926" s="131">
        <f>COUNTIF(사출계획!$M$62:$N$87,표4[[#This Row],[제품명]])</f>
        <v>0</v>
      </c>
      <c r="S926" s="131">
        <f>COUNTIF(사출계획!$M$88:$N$110,표4[[#This Row],[제품명]])</f>
        <v>0</v>
      </c>
      <c r="T926" s="54">
        <f>COUNTIF(사출계획!$O$62:$P$110,표4[[#This Row],[제품명]])</f>
        <v>0</v>
      </c>
      <c r="U926" s="131">
        <f>COUNTIF(사출계획!$O$62:$P$87,표4[[#This Row],[제품명]])</f>
        <v>0</v>
      </c>
      <c r="V926" s="131">
        <f>COUNTIF(사출계획!$O$88:$P$110,표4[[#This Row],[제품명]])</f>
        <v>0</v>
      </c>
      <c r="W926" s="54">
        <f>COUNTIF(사출계획!$Q$62:$R$110,표4[[#This Row],[제품명]])</f>
        <v>0</v>
      </c>
      <c r="X926" s="131">
        <f>COUNTIF(사출계획!$Q$62:$R$87,표4[[#This Row],[제품명]])</f>
        <v>0</v>
      </c>
      <c r="Y926" s="131">
        <f>COUNTIF(사출계획!$Q$88:$R$110,표4[[#This Row],[제품명]])</f>
        <v>0</v>
      </c>
      <c r="Z926" s="54">
        <f>COUNTIF(사출계획!$S$62:$T$110,표4[[#This Row],[제품명]])</f>
        <v>0</v>
      </c>
      <c r="AA926" s="131"/>
      <c r="AB926" s="126"/>
      <c r="AC926" s="415" t="s">
        <v>4129</v>
      </c>
      <c r="AD926" s="129">
        <f>SUMIF(표4[잉크명],표5[[#This Row],[잉크]],표4[월])</f>
        <v>0</v>
      </c>
      <c r="AE926" s="131">
        <f>SUMIF(표4[잉크명],표5[[#This Row],[잉크]],표4[월-3층])</f>
        <v>0</v>
      </c>
      <c r="AF926" s="131">
        <f>SUMIF(표4[잉크명],표5[[#This Row],[잉크]],표4[월-1층])</f>
        <v>0</v>
      </c>
      <c r="AG926" s="133">
        <f>SUMIF(표4[잉크명],표5[[#This Row],[잉크]],표4[화])</f>
        <v>0</v>
      </c>
      <c r="AH926" s="131">
        <f>SUMIF(표4[잉크명],표5[[#This Row],[잉크]],표4[화-3층])</f>
        <v>0</v>
      </c>
      <c r="AI926" s="131">
        <f>SUMIF(표4[잉크명],표5[[#This Row],[잉크]],표4[화-1층])</f>
        <v>0</v>
      </c>
      <c r="AJ926" s="130">
        <f>SUMIF(표4[잉크명],표5[[#This Row],[잉크]],표4[수])</f>
        <v>0</v>
      </c>
      <c r="AK926" s="131">
        <f>SUMIF(표4[잉크명],표5[[#This Row],[잉크]],표4[수-3층])</f>
        <v>0</v>
      </c>
      <c r="AL926" s="131">
        <f>SUMIF(표4[잉크명],표5[[#This Row],[잉크]],표4[수-1층])</f>
        <v>0</v>
      </c>
      <c r="AM926" s="54">
        <f>SUMIF(표4[잉크명],표5[[#This Row],[잉크]],표4[목])</f>
        <v>0</v>
      </c>
      <c r="AN926" s="131">
        <f>SUMIF(표4[잉크명],표5[[#This Row],[잉크]],표4[목-3층])</f>
        <v>0</v>
      </c>
      <c r="AO926" s="131">
        <f>SUMIF(표4[잉크명],표5[[#This Row],[잉크]],표4[목-1층])</f>
        <v>0</v>
      </c>
      <c r="AP926" s="54">
        <f>SUMIF(표4[잉크명],표5[[#This Row],[잉크]],표4[금])</f>
        <v>0</v>
      </c>
      <c r="AQ926" s="131">
        <f>SUMIF(표4[잉크명],표5[[#This Row],[잉크]],표4[금-3층])</f>
        <v>0</v>
      </c>
      <c r="AR926" s="131">
        <f>SUMIF(표4[잉크명],표5[[#This Row],[잉크]],표4[금-1층])</f>
        <v>0</v>
      </c>
      <c r="AS926" s="54">
        <f>SUMIF(표4[잉크명],표5[[#This Row],[잉크]],표4[토])</f>
        <v>0</v>
      </c>
      <c r="AT926" s="131">
        <f>SUMIF(표4[잉크명],표5[[#This Row],[잉크]],표4[토-3층])</f>
        <v>0</v>
      </c>
      <c r="AU926" s="131">
        <f>SUMIF(표4[잉크명],표5[[#This Row],[잉크]],표4[토-1층])</f>
        <v>0</v>
      </c>
      <c r="AV926" s="54">
        <f>SUMIF(표4[잉크명],표5[[#This Row],[잉크]],표4[일])</f>
        <v>0</v>
      </c>
      <c r="AW926" s="131">
        <f>SUMIF(표4[잉크명],표5[[#This Row],[잉크]],표4[일-3층])</f>
        <v>0</v>
      </c>
      <c r="AX926" s="131">
        <f>SUMIF(표4[잉크명],표5[[#This Row],[잉크]],표4[일-1층])</f>
        <v>0</v>
      </c>
      <c r="AY926" s="54">
        <f>SUMIF(표4[잉크명],표5[[#This Row],[잉크]],표4[차주 월])</f>
        <v>0</v>
      </c>
      <c r="AZ926" s="54">
        <f>SUM(표5[[#This Row],[월]:[차주 월]])</f>
        <v>0</v>
      </c>
    </row>
    <row r="927" spans="2:52" x14ac:dyDescent="0.3">
      <c r="B927" s="326" t="s">
        <v>3079</v>
      </c>
      <c r="C927" s="285"/>
      <c r="D927" s="326" t="s">
        <v>3080</v>
      </c>
      <c r="E927" s="54">
        <f>COUNTIF(사출계획!$E$62:$F$110,표4[[#This Row],[제품명]])</f>
        <v>0</v>
      </c>
      <c r="F927" s="131">
        <f>COUNTIF(사출계획!$E$62:$F$87,표4[[#This Row],[제품명]])</f>
        <v>0</v>
      </c>
      <c r="G927" s="131">
        <f>COUNTIF(사출계획!$E$88:$F$110,표4[[#This Row],[제품명]])</f>
        <v>0</v>
      </c>
      <c r="H927" s="54">
        <f>COUNTIF(사출계획!$G$62:$H$110,표4[[#This Row],[제품명]])</f>
        <v>0</v>
      </c>
      <c r="I927" s="132">
        <f>COUNTIF(사출계획!$G$62:$H$87,표4[[#This Row],[제품명]])</f>
        <v>0</v>
      </c>
      <c r="J927" s="132">
        <f>COUNTIF(사출계획!$G$88:$H$110,표4[[#This Row],[제품명]])</f>
        <v>0</v>
      </c>
      <c r="K927" s="54">
        <f>COUNTIF(사출계획!$I$62:$J$110,표4[[#This Row],[제품명]])</f>
        <v>0</v>
      </c>
      <c r="L927" s="131">
        <f>COUNTIF(사출계획!$I$62:$J$87,표4[[#This Row],[제품명]])</f>
        <v>0</v>
      </c>
      <c r="M927" s="131">
        <f>COUNTIF(사출계획!$I$88:$J$110,표4[[#This Row],[제품명]])</f>
        <v>0</v>
      </c>
      <c r="N927" s="129">
        <f>COUNTIF(사출계획!$K$62:$L$110,표4[[#This Row],[제품명]])</f>
        <v>0</v>
      </c>
      <c r="O927" s="131">
        <f>COUNTIF(사출계획!$K$62:$L$87,표4[[#This Row],[제품명]])</f>
        <v>0</v>
      </c>
      <c r="P927" s="131">
        <f>COUNTIF(사출계획!$K$88:$L$110,표4[[#This Row],[제품명]])</f>
        <v>0</v>
      </c>
      <c r="Q927" s="130">
        <f>COUNTIF(사출계획!$M$62:$N$110,표4[[#This Row],[제품명]])</f>
        <v>0</v>
      </c>
      <c r="R927" s="131">
        <f>COUNTIF(사출계획!$M$62:$N$87,표4[[#This Row],[제품명]])</f>
        <v>0</v>
      </c>
      <c r="S927" s="131">
        <f>COUNTIF(사출계획!$M$88:$N$110,표4[[#This Row],[제품명]])</f>
        <v>0</v>
      </c>
      <c r="T927" s="54">
        <f>COUNTIF(사출계획!$O$62:$P$110,표4[[#This Row],[제품명]])</f>
        <v>0</v>
      </c>
      <c r="U927" s="131">
        <f>COUNTIF(사출계획!$O$62:$P$87,표4[[#This Row],[제품명]])</f>
        <v>0</v>
      </c>
      <c r="V927" s="131">
        <f>COUNTIF(사출계획!$O$88:$P$110,표4[[#This Row],[제품명]])</f>
        <v>0</v>
      </c>
      <c r="W927" s="54">
        <f>COUNTIF(사출계획!$Q$62:$R$110,표4[[#This Row],[제품명]])</f>
        <v>0</v>
      </c>
      <c r="X927" s="131">
        <f>COUNTIF(사출계획!$Q$62:$R$87,표4[[#This Row],[제품명]])</f>
        <v>0</v>
      </c>
      <c r="Y927" s="131">
        <f>COUNTIF(사출계획!$Q$88:$R$110,표4[[#This Row],[제품명]])</f>
        <v>0</v>
      </c>
      <c r="Z927" s="54">
        <f>COUNTIF(사출계획!$S$62:$T$110,표4[[#This Row],[제품명]])</f>
        <v>0</v>
      </c>
      <c r="AA927" s="131"/>
      <c r="AB927" s="126"/>
      <c r="AC927" s="416" t="s">
        <v>4132</v>
      </c>
      <c r="AD927" s="129">
        <f>SUMIF(표4[잉크명],표5[[#This Row],[잉크]],표4[월])</f>
        <v>0</v>
      </c>
      <c r="AE927" s="131">
        <f>SUMIF(표4[잉크명],표5[[#This Row],[잉크]],표4[월-3층])</f>
        <v>0</v>
      </c>
      <c r="AF927" s="131">
        <f>SUMIF(표4[잉크명],표5[[#This Row],[잉크]],표4[월-1층])</f>
        <v>0</v>
      </c>
      <c r="AG927" s="133">
        <f>SUMIF(표4[잉크명],표5[[#This Row],[잉크]],표4[화])</f>
        <v>0</v>
      </c>
      <c r="AH927" s="131">
        <f>SUMIF(표4[잉크명],표5[[#This Row],[잉크]],표4[화-3층])</f>
        <v>0</v>
      </c>
      <c r="AI927" s="131">
        <f>SUMIF(표4[잉크명],표5[[#This Row],[잉크]],표4[화-1층])</f>
        <v>0</v>
      </c>
      <c r="AJ927" s="130">
        <f>SUMIF(표4[잉크명],표5[[#This Row],[잉크]],표4[수])</f>
        <v>0</v>
      </c>
      <c r="AK927" s="131">
        <f>SUMIF(표4[잉크명],표5[[#This Row],[잉크]],표4[수-3층])</f>
        <v>0</v>
      </c>
      <c r="AL927" s="131">
        <f>SUMIF(표4[잉크명],표5[[#This Row],[잉크]],표4[수-1층])</f>
        <v>0</v>
      </c>
      <c r="AM927" s="54">
        <f>SUMIF(표4[잉크명],표5[[#This Row],[잉크]],표4[목])</f>
        <v>0</v>
      </c>
      <c r="AN927" s="131">
        <f>SUMIF(표4[잉크명],표5[[#This Row],[잉크]],표4[목-3층])</f>
        <v>0</v>
      </c>
      <c r="AO927" s="131">
        <f>SUMIF(표4[잉크명],표5[[#This Row],[잉크]],표4[목-1층])</f>
        <v>0</v>
      </c>
      <c r="AP927" s="54">
        <f>SUMIF(표4[잉크명],표5[[#This Row],[잉크]],표4[금])</f>
        <v>0</v>
      </c>
      <c r="AQ927" s="131">
        <f>SUMIF(표4[잉크명],표5[[#This Row],[잉크]],표4[금-3층])</f>
        <v>0</v>
      </c>
      <c r="AR927" s="131">
        <f>SUMIF(표4[잉크명],표5[[#This Row],[잉크]],표4[금-1층])</f>
        <v>0</v>
      </c>
      <c r="AS927" s="54">
        <f>SUMIF(표4[잉크명],표5[[#This Row],[잉크]],표4[토])</f>
        <v>0</v>
      </c>
      <c r="AT927" s="131">
        <f>SUMIF(표4[잉크명],표5[[#This Row],[잉크]],표4[토-3층])</f>
        <v>0</v>
      </c>
      <c r="AU927" s="131">
        <f>SUMIF(표4[잉크명],표5[[#This Row],[잉크]],표4[토-1층])</f>
        <v>0</v>
      </c>
      <c r="AV927" s="54">
        <f>SUMIF(표4[잉크명],표5[[#This Row],[잉크]],표4[일])</f>
        <v>0</v>
      </c>
      <c r="AW927" s="131">
        <f>SUMIF(표4[잉크명],표5[[#This Row],[잉크]],표4[일-3층])</f>
        <v>0</v>
      </c>
      <c r="AX927" s="131">
        <f>SUMIF(표4[잉크명],표5[[#This Row],[잉크]],표4[일-1층])</f>
        <v>0</v>
      </c>
      <c r="AY927" s="54">
        <f>SUMIF(표4[잉크명],표5[[#This Row],[잉크]],표4[차주 월])</f>
        <v>0</v>
      </c>
      <c r="AZ927" s="54">
        <f>SUM(표5[[#This Row],[월]:[차주 월]])</f>
        <v>0</v>
      </c>
    </row>
    <row r="928" spans="2:52" x14ac:dyDescent="0.3">
      <c r="B928" s="326" t="s">
        <v>3079</v>
      </c>
      <c r="C928" s="285"/>
      <c r="D928" s="326" t="s">
        <v>3078</v>
      </c>
      <c r="E928" s="54">
        <f>COUNTIF(사출계획!$E$62:$F$110,표4[[#This Row],[제품명]])</f>
        <v>0</v>
      </c>
      <c r="F928" s="131">
        <f>COUNTIF(사출계획!$E$62:$F$87,표4[[#This Row],[제품명]])</f>
        <v>0</v>
      </c>
      <c r="G928" s="131">
        <f>COUNTIF(사출계획!$E$88:$F$110,표4[[#This Row],[제품명]])</f>
        <v>0</v>
      </c>
      <c r="H928" s="54">
        <f>COUNTIF(사출계획!$G$62:$H$110,표4[[#This Row],[제품명]])</f>
        <v>0</v>
      </c>
      <c r="I928" s="132">
        <f>COUNTIF(사출계획!$G$62:$H$87,표4[[#This Row],[제품명]])</f>
        <v>0</v>
      </c>
      <c r="J928" s="132">
        <f>COUNTIF(사출계획!$G$88:$H$110,표4[[#This Row],[제품명]])</f>
        <v>0</v>
      </c>
      <c r="K928" s="54">
        <f>COUNTIF(사출계획!$I$62:$J$110,표4[[#This Row],[제품명]])</f>
        <v>0</v>
      </c>
      <c r="L928" s="131">
        <f>COUNTIF(사출계획!$I$62:$J$87,표4[[#This Row],[제품명]])</f>
        <v>0</v>
      </c>
      <c r="M928" s="131">
        <f>COUNTIF(사출계획!$I$88:$J$110,표4[[#This Row],[제품명]])</f>
        <v>0</v>
      </c>
      <c r="N928" s="129">
        <f>COUNTIF(사출계획!$K$62:$L$110,표4[[#This Row],[제품명]])</f>
        <v>0</v>
      </c>
      <c r="O928" s="131">
        <f>COUNTIF(사출계획!$K$62:$L$87,표4[[#This Row],[제품명]])</f>
        <v>0</v>
      </c>
      <c r="P928" s="131">
        <f>COUNTIF(사출계획!$K$88:$L$110,표4[[#This Row],[제품명]])</f>
        <v>0</v>
      </c>
      <c r="Q928" s="130">
        <f>COUNTIF(사출계획!$M$62:$N$110,표4[[#This Row],[제품명]])</f>
        <v>0</v>
      </c>
      <c r="R928" s="131">
        <f>COUNTIF(사출계획!$M$62:$N$87,표4[[#This Row],[제품명]])</f>
        <v>0</v>
      </c>
      <c r="S928" s="131">
        <f>COUNTIF(사출계획!$M$88:$N$110,표4[[#This Row],[제품명]])</f>
        <v>0</v>
      </c>
      <c r="T928" s="54">
        <f>COUNTIF(사출계획!$O$62:$P$110,표4[[#This Row],[제품명]])</f>
        <v>0</v>
      </c>
      <c r="U928" s="131">
        <f>COUNTIF(사출계획!$O$62:$P$87,표4[[#This Row],[제품명]])</f>
        <v>0</v>
      </c>
      <c r="V928" s="131">
        <f>COUNTIF(사출계획!$O$88:$P$110,표4[[#This Row],[제품명]])</f>
        <v>0</v>
      </c>
      <c r="W928" s="54">
        <f>COUNTIF(사출계획!$Q$62:$R$110,표4[[#This Row],[제품명]])</f>
        <v>0</v>
      </c>
      <c r="X928" s="131">
        <f>COUNTIF(사출계획!$Q$62:$R$87,표4[[#This Row],[제품명]])</f>
        <v>0</v>
      </c>
      <c r="Y928" s="131">
        <f>COUNTIF(사출계획!$Q$88:$R$110,표4[[#This Row],[제품명]])</f>
        <v>0</v>
      </c>
      <c r="Z928" s="54">
        <f>COUNTIF(사출계획!$S$62:$T$110,표4[[#This Row],[제품명]])</f>
        <v>0</v>
      </c>
      <c r="AA928" s="131"/>
      <c r="AB928" s="126"/>
      <c r="AC928" s="416" t="s">
        <v>4133</v>
      </c>
      <c r="AD928" s="129">
        <f>SUMIF(표4[잉크명],표5[[#This Row],[잉크]],표4[월])</f>
        <v>0</v>
      </c>
      <c r="AE928" s="131">
        <f>SUMIF(표4[잉크명],표5[[#This Row],[잉크]],표4[월-3층])</f>
        <v>0</v>
      </c>
      <c r="AF928" s="131">
        <f>SUMIF(표4[잉크명],표5[[#This Row],[잉크]],표4[월-1층])</f>
        <v>0</v>
      </c>
      <c r="AG928" s="133">
        <f>SUMIF(표4[잉크명],표5[[#This Row],[잉크]],표4[화])</f>
        <v>0</v>
      </c>
      <c r="AH928" s="131">
        <f>SUMIF(표4[잉크명],표5[[#This Row],[잉크]],표4[화-3층])</f>
        <v>0</v>
      </c>
      <c r="AI928" s="131">
        <f>SUMIF(표4[잉크명],표5[[#This Row],[잉크]],표4[화-1층])</f>
        <v>0</v>
      </c>
      <c r="AJ928" s="130">
        <f>SUMIF(표4[잉크명],표5[[#This Row],[잉크]],표4[수])</f>
        <v>0</v>
      </c>
      <c r="AK928" s="131">
        <f>SUMIF(표4[잉크명],표5[[#This Row],[잉크]],표4[수-3층])</f>
        <v>0</v>
      </c>
      <c r="AL928" s="131">
        <f>SUMIF(표4[잉크명],표5[[#This Row],[잉크]],표4[수-1층])</f>
        <v>0</v>
      </c>
      <c r="AM928" s="54">
        <f>SUMIF(표4[잉크명],표5[[#This Row],[잉크]],표4[목])</f>
        <v>0</v>
      </c>
      <c r="AN928" s="131">
        <f>SUMIF(표4[잉크명],표5[[#This Row],[잉크]],표4[목-3층])</f>
        <v>0</v>
      </c>
      <c r="AO928" s="131">
        <f>SUMIF(표4[잉크명],표5[[#This Row],[잉크]],표4[목-1층])</f>
        <v>0</v>
      </c>
      <c r="AP928" s="54">
        <f>SUMIF(표4[잉크명],표5[[#This Row],[잉크]],표4[금])</f>
        <v>0</v>
      </c>
      <c r="AQ928" s="131">
        <f>SUMIF(표4[잉크명],표5[[#This Row],[잉크]],표4[금-3층])</f>
        <v>0</v>
      </c>
      <c r="AR928" s="131">
        <f>SUMIF(표4[잉크명],표5[[#This Row],[잉크]],표4[금-1층])</f>
        <v>0</v>
      </c>
      <c r="AS928" s="54">
        <f>SUMIF(표4[잉크명],표5[[#This Row],[잉크]],표4[토])</f>
        <v>0</v>
      </c>
      <c r="AT928" s="131">
        <f>SUMIF(표4[잉크명],표5[[#This Row],[잉크]],표4[토-3층])</f>
        <v>0</v>
      </c>
      <c r="AU928" s="131">
        <f>SUMIF(표4[잉크명],표5[[#This Row],[잉크]],표4[토-1층])</f>
        <v>0</v>
      </c>
      <c r="AV928" s="54">
        <f>SUMIF(표4[잉크명],표5[[#This Row],[잉크]],표4[일])</f>
        <v>0</v>
      </c>
      <c r="AW928" s="131">
        <f>SUMIF(표4[잉크명],표5[[#This Row],[잉크]],표4[일-3층])</f>
        <v>0</v>
      </c>
      <c r="AX928" s="131">
        <f>SUMIF(표4[잉크명],표5[[#This Row],[잉크]],표4[일-1층])</f>
        <v>0</v>
      </c>
      <c r="AY928" s="54">
        <f>SUMIF(표4[잉크명],표5[[#This Row],[잉크]],표4[차주 월])</f>
        <v>0</v>
      </c>
      <c r="AZ928" s="54">
        <f>SUM(표5[[#This Row],[월]:[차주 월]])</f>
        <v>0</v>
      </c>
    </row>
    <row r="929" spans="2:52" x14ac:dyDescent="0.3">
      <c r="B929" s="327" t="s">
        <v>3087</v>
      </c>
      <c r="C929" s="285"/>
      <c r="D929" s="327" t="s">
        <v>4783</v>
      </c>
      <c r="E929" s="54">
        <f>COUNTIF(사출계획!$E$62:$F$110,표4[[#This Row],[제품명]])</f>
        <v>0</v>
      </c>
      <c r="F929" s="131">
        <f>COUNTIF(사출계획!$E$62:$F$87,표4[[#This Row],[제품명]])</f>
        <v>0</v>
      </c>
      <c r="G929" s="131">
        <f>COUNTIF(사출계획!$E$88:$F$110,표4[[#This Row],[제품명]])</f>
        <v>0</v>
      </c>
      <c r="H929" s="54">
        <f>COUNTIF(사출계획!$G$62:$H$110,표4[[#This Row],[제품명]])</f>
        <v>0</v>
      </c>
      <c r="I929" s="132">
        <f>COUNTIF(사출계획!$G$62:$H$87,표4[[#This Row],[제품명]])</f>
        <v>0</v>
      </c>
      <c r="J929" s="132">
        <f>COUNTIF(사출계획!$G$88:$H$110,표4[[#This Row],[제품명]])</f>
        <v>0</v>
      </c>
      <c r="K929" s="54">
        <f>COUNTIF(사출계획!$I$62:$J$110,표4[[#This Row],[제품명]])</f>
        <v>0</v>
      </c>
      <c r="L929" s="131">
        <f>COUNTIF(사출계획!$I$62:$J$87,표4[[#This Row],[제품명]])</f>
        <v>0</v>
      </c>
      <c r="M929" s="131">
        <f>COUNTIF(사출계획!$I$88:$J$110,표4[[#This Row],[제품명]])</f>
        <v>0</v>
      </c>
      <c r="N929" s="129">
        <f>COUNTIF(사출계획!$K$62:$L$110,표4[[#This Row],[제품명]])</f>
        <v>0</v>
      </c>
      <c r="O929" s="131">
        <f>COUNTIF(사출계획!$K$62:$L$87,표4[[#This Row],[제품명]])</f>
        <v>0</v>
      </c>
      <c r="P929" s="131">
        <f>COUNTIF(사출계획!$K$88:$L$110,표4[[#This Row],[제품명]])</f>
        <v>0</v>
      </c>
      <c r="Q929" s="130">
        <f>COUNTIF(사출계획!$M$62:$N$110,표4[[#This Row],[제품명]])</f>
        <v>0</v>
      </c>
      <c r="R929" s="131">
        <f>COUNTIF(사출계획!$M$62:$N$87,표4[[#This Row],[제품명]])</f>
        <v>0</v>
      </c>
      <c r="S929" s="131">
        <f>COUNTIF(사출계획!$M$88:$N$110,표4[[#This Row],[제품명]])</f>
        <v>0</v>
      </c>
      <c r="T929" s="54">
        <f>COUNTIF(사출계획!$O$62:$P$110,표4[[#This Row],[제품명]])</f>
        <v>0</v>
      </c>
      <c r="U929" s="131">
        <f>COUNTIF(사출계획!$O$62:$P$87,표4[[#This Row],[제품명]])</f>
        <v>0</v>
      </c>
      <c r="V929" s="131">
        <f>COUNTIF(사출계획!$O$88:$P$110,표4[[#This Row],[제품명]])</f>
        <v>0</v>
      </c>
      <c r="W929" s="54">
        <f>COUNTIF(사출계획!$Q$62:$R$110,표4[[#This Row],[제품명]])</f>
        <v>0</v>
      </c>
      <c r="X929" s="131">
        <f>COUNTIF(사출계획!$Q$62:$R$87,표4[[#This Row],[제품명]])</f>
        <v>0</v>
      </c>
      <c r="Y929" s="131">
        <f>COUNTIF(사출계획!$Q$88:$R$110,표4[[#This Row],[제품명]])</f>
        <v>0</v>
      </c>
      <c r="Z929" s="54">
        <f>COUNTIF(사출계획!$S$62:$T$110,표4[[#This Row],[제품명]])</f>
        <v>0</v>
      </c>
      <c r="AA929" s="131"/>
      <c r="AB929" s="126"/>
      <c r="AC929" s="417" t="s">
        <v>4146</v>
      </c>
      <c r="AD929" s="129">
        <f>SUMIF(표4[잉크명],표5[[#This Row],[잉크]],표4[월])</f>
        <v>0</v>
      </c>
      <c r="AE929" s="131">
        <f>SUMIF(표4[잉크명],표5[[#This Row],[잉크]],표4[월-3층])</f>
        <v>0</v>
      </c>
      <c r="AF929" s="131">
        <f>SUMIF(표4[잉크명],표5[[#This Row],[잉크]],표4[월-1층])</f>
        <v>0</v>
      </c>
      <c r="AG929" s="133">
        <f>SUMIF(표4[잉크명],표5[[#This Row],[잉크]],표4[화])</f>
        <v>0</v>
      </c>
      <c r="AH929" s="131">
        <f>SUMIF(표4[잉크명],표5[[#This Row],[잉크]],표4[화-3층])</f>
        <v>0</v>
      </c>
      <c r="AI929" s="131">
        <f>SUMIF(표4[잉크명],표5[[#This Row],[잉크]],표4[화-1층])</f>
        <v>0</v>
      </c>
      <c r="AJ929" s="130">
        <f>SUMIF(표4[잉크명],표5[[#This Row],[잉크]],표4[수])</f>
        <v>0</v>
      </c>
      <c r="AK929" s="131">
        <f>SUMIF(표4[잉크명],표5[[#This Row],[잉크]],표4[수-3층])</f>
        <v>0</v>
      </c>
      <c r="AL929" s="131">
        <f>SUMIF(표4[잉크명],표5[[#This Row],[잉크]],표4[수-1층])</f>
        <v>0</v>
      </c>
      <c r="AM929" s="54">
        <f>SUMIF(표4[잉크명],표5[[#This Row],[잉크]],표4[목])</f>
        <v>0</v>
      </c>
      <c r="AN929" s="131">
        <f>SUMIF(표4[잉크명],표5[[#This Row],[잉크]],표4[목-3층])</f>
        <v>0</v>
      </c>
      <c r="AO929" s="131">
        <f>SUMIF(표4[잉크명],표5[[#This Row],[잉크]],표4[목-1층])</f>
        <v>0</v>
      </c>
      <c r="AP929" s="54">
        <f>SUMIF(표4[잉크명],표5[[#This Row],[잉크]],표4[금])</f>
        <v>0</v>
      </c>
      <c r="AQ929" s="131">
        <f>SUMIF(표4[잉크명],표5[[#This Row],[잉크]],표4[금-3층])</f>
        <v>0</v>
      </c>
      <c r="AR929" s="131">
        <f>SUMIF(표4[잉크명],표5[[#This Row],[잉크]],표4[금-1층])</f>
        <v>0</v>
      </c>
      <c r="AS929" s="54">
        <f>SUMIF(표4[잉크명],표5[[#This Row],[잉크]],표4[토])</f>
        <v>0</v>
      </c>
      <c r="AT929" s="131">
        <f>SUMIF(표4[잉크명],표5[[#This Row],[잉크]],표4[토-3층])</f>
        <v>0</v>
      </c>
      <c r="AU929" s="131">
        <f>SUMIF(표4[잉크명],표5[[#This Row],[잉크]],표4[토-1층])</f>
        <v>0</v>
      </c>
      <c r="AV929" s="54">
        <f>SUMIF(표4[잉크명],표5[[#This Row],[잉크]],표4[일])</f>
        <v>0</v>
      </c>
      <c r="AW929" s="131">
        <f>SUMIF(표4[잉크명],표5[[#This Row],[잉크]],표4[일-3층])</f>
        <v>0</v>
      </c>
      <c r="AX929" s="131">
        <f>SUMIF(표4[잉크명],표5[[#This Row],[잉크]],표4[일-1층])</f>
        <v>0</v>
      </c>
      <c r="AY929" s="54">
        <f>SUMIF(표4[잉크명],표5[[#This Row],[잉크]],표4[차주 월])</f>
        <v>0</v>
      </c>
      <c r="AZ929" s="54">
        <f>SUM(표5[[#This Row],[월]:[차주 월]])</f>
        <v>0</v>
      </c>
    </row>
    <row r="930" spans="2:52" x14ac:dyDescent="0.3">
      <c r="B930" s="327" t="s">
        <v>3088</v>
      </c>
      <c r="C930" s="285"/>
      <c r="D930" s="327" t="s">
        <v>3089</v>
      </c>
      <c r="E930" s="54">
        <f>COUNTIF(사출계획!$E$62:$F$110,표4[[#This Row],[제품명]])</f>
        <v>0</v>
      </c>
      <c r="F930" s="131">
        <f>COUNTIF(사출계획!$E$62:$F$87,표4[[#This Row],[제품명]])</f>
        <v>0</v>
      </c>
      <c r="G930" s="131">
        <f>COUNTIF(사출계획!$E$88:$F$110,표4[[#This Row],[제품명]])</f>
        <v>0</v>
      </c>
      <c r="H930" s="54">
        <f>COUNTIF(사출계획!$G$62:$H$110,표4[[#This Row],[제품명]])</f>
        <v>0</v>
      </c>
      <c r="I930" s="132">
        <f>COUNTIF(사출계획!$G$62:$H$87,표4[[#This Row],[제품명]])</f>
        <v>0</v>
      </c>
      <c r="J930" s="132">
        <f>COUNTIF(사출계획!$G$88:$H$110,표4[[#This Row],[제품명]])</f>
        <v>0</v>
      </c>
      <c r="K930" s="54">
        <f>COUNTIF(사출계획!$I$62:$J$110,표4[[#This Row],[제품명]])</f>
        <v>0</v>
      </c>
      <c r="L930" s="131">
        <f>COUNTIF(사출계획!$I$62:$J$87,표4[[#This Row],[제품명]])</f>
        <v>0</v>
      </c>
      <c r="M930" s="131">
        <f>COUNTIF(사출계획!$I$88:$J$110,표4[[#This Row],[제품명]])</f>
        <v>0</v>
      </c>
      <c r="N930" s="129">
        <f>COUNTIF(사출계획!$K$62:$L$110,표4[[#This Row],[제품명]])</f>
        <v>0</v>
      </c>
      <c r="O930" s="131">
        <f>COUNTIF(사출계획!$K$62:$L$87,표4[[#This Row],[제품명]])</f>
        <v>0</v>
      </c>
      <c r="P930" s="131">
        <f>COUNTIF(사출계획!$K$88:$L$110,표4[[#This Row],[제품명]])</f>
        <v>0</v>
      </c>
      <c r="Q930" s="130">
        <f>COUNTIF(사출계획!$M$62:$N$110,표4[[#This Row],[제품명]])</f>
        <v>0</v>
      </c>
      <c r="R930" s="131">
        <f>COUNTIF(사출계획!$M$62:$N$87,표4[[#This Row],[제품명]])</f>
        <v>0</v>
      </c>
      <c r="S930" s="131">
        <f>COUNTIF(사출계획!$M$88:$N$110,표4[[#This Row],[제품명]])</f>
        <v>0</v>
      </c>
      <c r="T930" s="54">
        <f>COUNTIF(사출계획!$O$62:$P$110,표4[[#This Row],[제품명]])</f>
        <v>0</v>
      </c>
      <c r="U930" s="131">
        <f>COUNTIF(사출계획!$O$62:$P$87,표4[[#This Row],[제품명]])</f>
        <v>0</v>
      </c>
      <c r="V930" s="131">
        <f>COUNTIF(사출계획!$O$88:$P$110,표4[[#This Row],[제품명]])</f>
        <v>0</v>
      </c>
      <c r="W930" s="54">
        <f>COUNTIF(사출계획!$Q$62:$R$110,표4[[#This Row],[제품명]])</f>
        <v>0</v>
      </c>
      <c r="X930" s="131">
        <f>COUNTIF(사출계획!$Q$62:$R$87,표4[[#This Row],[제품명]])</f>
        <v>0</v>
      </c>
      <c r="Y930" s="131">
        <f>COUNTIF(사출계획!$Q$88:$R$110,표4[[#This Row],[제품명]])</f>
        <v>0</v>
      </c>
      <c r="Z930" s="54">
        <f>COUNTIF(사출계획!$S$62:$T$110,표4[[#This Row],[제품명]])</f>
        <v>0</v>
      </c>
      <c r="AA930" s="131"/>
      <c r="AB930" s="126"/>
      <c r="AC930" s="418" t="s">
        <v>4151</v>
      </c>
      <c r="AD930" s="129">
        <f>SUMIF(표4[잉크명],표5[[#This Row],[잉크]],표4[월])</f>
        <v>0</v>
      </c>
      <c r="AE930" s="131">
        <f>SUMIF(표4[잉크명],표5[[#This Row],[잉크]],표4[월-3층])</f>
        <v>0</v>
      </c>
      <c r="AF930" s="131">
        <f>SUMIF(표4[잉크명],표5[[#This Row],[잉크]],표4[월-1층])</f>
        <v>0</v>
      </c>
      <c r="AG930" s="133">
        <f>SUMIF(표4[잉크명],표5[[#This Row],[잉크]],표4[화])</f>
        <v>0</v>
      </c>
      <c r="AH930" s="131">
        <f>SUMIF(표4[잉크명],표5[[#This Row],[잉크]],표4[화-3층])</f>
        <v>0</v>
      </c>
      <c r="AI930" s="131">
        <f>SUMIF(표4[잉크명],표5[[#This Row],[잉크]],표4[화-1층])</f>
        <v>0</v>
      </c>
      <c r="AJ930" s="130">
        <f>SUMIF(표4[잉크명],표5[[#This Row],[잉크]],표4[수])</f>
        <v>0</v>
      </c>
      <c r="AK930" s="131">
        <f>SUMIF(표4[잉크명],표5[[#This Row],[잉크]],표4[수-3층])</f>
        <v>0</v>
      </c>
      <c r="AL930" s="131">
        <f>SUMIF(표4[잉크명],표5[[#This Row],[잉크]],표4[수-1층])</f>
        <v>0</v>
      </c>
      <c r="AM930" s="54">
        <f>SUMIF(표4[잉크명],표5[[#This Row],[잉크]],표4[목])</f>
        <v>0</v>
      </c>
      <c r="AN930" s="131">
        <f>SUMIF(표4[잉크명],표5[[#This Row],[잉크]],표4[목-3층])</f>
        <v>0</v>
      </c>
      <c r="AO930" s="131">
        <f>SUMIF(표4[잉크명],표5[[#This Row],[잉크]],표4[목-1층])</f>
        <v>0</v>
      </c>
      <c r="AP930" s="54">
        <f>SUMIF(표4[잉크명],표5[[#This Row],[잉크]],표4[금])</f>
        <v>0</v>
      </c>
      <c r="AQ930" s="131">
        <f>SUMIF(표4[잉크명],표5[[#This Row],[잉크]],표4[금-3층])</f>
        <v>0</v>
      </c>
      <c r="AR930" s="131">
        <f>SUMIF(표4[잉크명],표5[[#This Row],[잉크]],표4[금-1층])</f>
        <v>0</v>
      </c>
      <c r="AS930" s="54">
        <f>SUMIF(표4[잉크명],표5[[#This Row],[잉크]],표4[토])</f>
        <v>0</v>
      </c>
      <c r="AT930" s="131">
        <f>SUMIF(표4[잉크명],표5[[#This Row],[잉크]],표4[토-3층])</f>
        <v>0</v>
      </c>
      <c r="AU930" s="131">
        <f>SUMIF(표4[잉크명],표5[[#This Row],[잉크]],표4[토-1층])</f>
        <v>0</v>
      </c>
      <c r="AV930" s="54">
        <f>SUMIF(표4[잉크명],표5[[#This Row],[잉크]],표4[일])</f>
        <v>0</v>
      </c>
      <c r="AW930" s="131">
        <f>SUMIF(표4[잉크명],표5[[#This Row],[잉크]],표4[일-3층])</f>
        <v>0</v>
      </c>
      <c r="AX930" s="131">
        <f>SUMIF(표4[잉크명],표5[[#This Row],[잉크]],표4[일-1층])</f>
        <v>0</v>
      </c>
      <c r="AY930" s="54">
        <f>SUMIF(표4[잉크명],표5[[#This Row],[잉크]],표4[차주 월])</f>
        <v>0</v>
      </c>
      <c r="AZ930" s="54">
        <f>SUM(표5[[#This Row],[월]:[차주 월]])</f>
        <v>0</v>
      </c>
    </row>
    <row r="931" spans="2:52" x14ac:dyDescent="0.3">
      <c r="B931" s="328" t="s">
        <v>3090</v>
      </c>
      <c r="C931" s="285"/>
      <c r="D931" s="328" t="s">
        <v>3092</v>
      </c>
      <c r="E931" s="54">
        <f>COUNTIF(사출계획!$E$62:$F$110,표4[[#This Row],[제품명]])</f>
        <v>0</v>
      </c>
      <c r="F931" s="131">
        <f>COUNTIF(사출계획!$E$62:$F$87,표4[[#This Row],[제품명]])</f>
        <v>0</v>
      </c>
      <c r="G931" s="131">
        <f>COUNTIF(사출계획!$E$88:$F$110,표4[[#This Row],[제품명]])</f>
        <v>0</v>
      </c>
      <c r="H931" s="54">
        <f>COUNTIF(사출계획!$G$62:$H$110,표4[[#This Row],[제품명]])</f>
        <v>0</v>
      </c>
      <c r="I931" s="132">
        <f>COUNTIF(사출계획!$G$62:$H$87,표4[[#This Row],[제품명]])</f>
        <v>0</v>
      </c>
      <c r="J931" s="132">
        <f>COUNTIF(사출계획!$G$88:$H$110,표4[[#This Row],[제품명]])</f>
        <v>0</v>
      </c>
      <c r="K931" s="54">
        <f>COUNTIF(사출계획!$I$62:$J$110,표4[[#This Row],[제품명]])</f>
        <v>0</v>
      </c>
      <c r="L931" s="131">
        <f>COUNTIF(사출계획!$I$62:$J$87,표4[[#This Row],[제품명]])</f>
        <v>0</v>
      </c>
      <c r="M931" s="131">
        <f>COUNTIF(사출계획!$I$88:$J$110,표4[[#This Row],[제품명]])</f>
        <v>0</v>
      </c>
      <c r="N931" s="129">
        <f>COUNTIF(사출계획!$K$62:$L$110,표4[[#This Row],[제품명]])</f>
        <v>0</v>
      </c>
      <c r="O931" s="131">
        <f>COUNTIF(사출계획!$K$62:$L$87,표4[[#This Row],[제품명]])</f>
        <v>0</v>
      </c>
      <c r="P931" s="131">
        <f>COUNTIF(사출계획!$K$88:$L$110,표4[[#This Row],[제품명]])</f>
        <v>0</v>
      </c>
      <c r="Q931" s="130">
        <f>COUNTIF(사출계획!$M$62:$N$110,표4[[#This Row],[제품명]])</f>
        <v>0</v>
      </c>
      <c r="R931" s="131">
        <f>COUNTIF(사출계획!$M$62:$N$87,표4[[#This Row],[제품명]])</f>
        <v>0</v>
      </c>
      <c r="S931" s="131">
        <f>COUNTIF(사출계획!$M$88:$N$110,표4[[#This Row],[제품명]])</f>
        <v>0</v>
      </c>
      <c r="T931" s="54">
        <f>COUNTIF(사출계획!$O$62:$P$110,표4[[#This Row],[제품명]])</f>
        <v>0</v>
      </c>
      <c r="U931" s="131">
        <f>COUNTIF(사출계획!$O$62:$P$87,표4[[#This Row],[제품명]])</f>
        <v>0</v>
      </c>
      <c r="V931" s="131">
        <f>COUNTIF(사출계획!$O$88:$P$110,표4[[#This Row],[제품명]])</f>
        <v>0</v>
      </c>
      <c r="W931" s="54">
        <f>COUNTIF(사출계획!$Q$62:$R$110,표4[[#This Row],[제품명]])</f>
        <v>0</v>
      </c>
      <c r="X931" s="131">
        <f>COUNTIF(사출계획!$Q$62:$R$87,표4[[#This Row],[제품명]])</f>
        <v>0</v>
      </c>
      <c r="Y931" s="131">
        <f>COUNTIF(사출계획!$Q$88:$R$110,표4[[#This Row],[제품명]])</f>
        <v>0</v>
      </c>
      <c r="Z931" s="54">
        <f>COUNTIF(사출계획!$S$62:$T$110,표4[[#This Row],[제품명]])</f>
        <v>0</v>
      </c>
      <c r="AA931" s="131"/>
      <c r="AB931" s="126"/>
      <c r="AC931" s="418" t="s">
        <v>4152</v>
      </c>
      <c r="AD931" s="129">
        <f>SUMIF(표4[잉크명],표5[[#This Row],[잉크]],표4[월])</f>
        <v>0</v>
      </c>
      <c r="AE931" s="131">
        <f>SUMIF(표4[잉크명],표5[[#This Row],[잉크]],표4[월-3층])</f>
        <v>0</v>
      </c>
      <c r="AF931" s="131">
        <f>SUMIF(표4[잉크명],표5[[#This Row],[잉크]],표4[월-1층])</f>
        <v>0</v>
      </c>
      <c r="AG931" s="133">
        <f>SUMIF(표4[잉크명],표5[[#This Row],[잉크]],표4[화])</f>
        <v>0</v>
      </c>
      <c r="AH931" s="131">
        <f>SUMIF(표4[잉크명],표5[[#This Row],[잉크]],표4[화-3층])</f>
        <v>0</v>
      </c>
      <c r="AI931" s="131">
        <f>SUMIF(표4[잉크명],표5[[#This Row],[잉크]],표4[화-1층])</f>
        <v>0</v>
      </c>
      <c r="AJ931" s="130">
        <f>SUMIF(표4[잉크명],표5[[#This Row],[잉크]],표4[수])</f>
        <v>0</v>
      </c>
      <c r="AK931" s="131">
        <f>SUMIF(표4[잉크명],표5[[#This Row],[잉크]],표4[수-3층])</f>
        <v>0</v>
      </c>
      <c r="AL931" s="131">
        <f>SUMIF(표4[잉크명],표5[[#This Row],[잉크]],표4[수-1층])</f>
        <v>0</v>
      </c>
      <c r="AM931" s="54">
        <f>SUMIF(표4[잉크명],표5[[#This Row],[잉크]],표4[목])</f>
        <v>0</v>
      </c>
      <c r="AN931" s="131">
        <f>SUMIF(표4[잉크명],표5[[#This Row],[잉크]],표4[목-3층])</f>
        <v>0</v>
      </c>
      <c r="AO931" s="131">
        <f>SUMIF(표4[잉크명],표5[[#This Row],[잉크]],표4[목-1층])</f>
        <v>0</v>
      </c>
      <c r="AP931" s="54">
        <f>SUMIF(표4[잉크명],표5[[#This Row],[잉크]],표4[금])</f>
        <v>0</v>
      </c>
      <c r="AQ931" s="131">
        <f>SUMIF(표4[잉크명],표5[[#This Row],[잉크]],표4[금-3층])</f>
        <v>0</v>
      </c>
      <c r="AR931" s="131">
        <f>SUMIF(표4[잉크명],표5[[#This Row],[잉크]],표4[금-1층])</f>
        <v>0</v>
      </c>
      <c r="AS931" s="54">
        <f>SUMIF(표4[잉크명],표5[[#This Row],[잉크]],표4[토])</f>
        <v>0</v>
      </c>
      <c r="AT931" s="131">
        <f>SUMIF(표4[잉크명],표5[[#This Row],[잉크]],표4[토-3층])</f>
        <v>0</v>
      </c>
      <c r="AU931" s="131">
        <f>SUMIF(표4[잉크명],표5[[#This Row],[잉크]],표4[토-1층])</f>
        <v>0</v>
      </c>
      <c r="AV931" s="54">
        <f>SUMIF(표4[잉크명],표5[[#This Row],[잉크]],표4[일])</f>
        <v>0</v>
      </c>
      <c r="AW931" s="131">
        <f>SUMIF(표4[잉크명],표5[[#This Row],[잉크]],표4[일-3층])</f>
        <v>0</v>
      </c>
      <c r="AX931" s="131">
        <f>SUMIF(표4[잉크명],표5[[#This Row],[잉크]],표4[일-1층])</f>
        <v>0</v>
      </c>
      <c r="AY931" s="54">
        <f>SUMIF(표4[잉크명],표5[[#This Row],[잉크]],표4[차주 월])</f>
        <v>0</v>
      </c>
      <c r="AZ931" s="54">
        <f>SUM(표5[[#This Row],[월]:[차주 월]])</f>
        <v>0</v>
      </c>
    </row>
    <row r="932" spans="2:52" x14ac:dyDescent="0.3">
      <c r="B932" s="328" t="s">
        <v>3091</v>
      </c>
      <c r="C932" s="285"/>
      <c r="D932" s="328" t="s">
        <v>3093</v>
      </c>
      <c r="E932" s="54">
        <f>COUNTIF(사출계획!$E$62:$F$110,표4[[#This Row],[제품명]])</f>
        <v>0</v>
      </c>
      <c r="F932" s="131">
        <f>COUNTIF(사출계획!$E$62:$F$87,표4[[#This Row],[제품명]])</f>
        <v>0</v>
      </c>
      <c r="G932" s="131">
        <f>COUNTIF(사출계획!$E$88:$F$110,표4[[#This Row],[제품명]])</f>
        <v>0</v>
      </c>
      <c r="H932" s="54">
        <f>COUNTIF(사출계획!$G$62:$H$110,표4[[#This Row],[제품명]])</f>
        <v>0</v>
      </c>
      <c r="I932" s="132">
        <f>COUNTIF(사출계획!$G$62:$H$87,표4[[#This Row],[제품명]])</f>
        <v>0</v>
      </c>
      <c r="J932" s="132">
        <f>COUNTIF(사출계획!$G$88:$H$110,표4[[#This Row],[제품명]])</f>
        <v>0</v>
      </c>
      <c r="K932" s="54">
        <f>COUNTIF(사출계획!$I$62:$J$110,표4[[#This Row],[제품명]])</f>
        <v>0</v>
      </c>
      <c r="L932" s="131">
        <f>COUNTIF(사출계획!$I$62:$J$87,표4[[#This Row],[제품명]])</f>
        <v>0</v>
      </c>
      <c r="M932" s="131">
        <f>COUNTIF(사출계획!$I$88:$J$110,표4[[#This Row],[제품명]])</f>
        <v>0</v>
      </c>
      <c r="N932" s="129">
        <f>COUNTIF(사출계획!$K$62:$L$110,표4[[#This Row],[제품명]])</f>
        <v>0</v>
      </c>
      <c r="O932" s="131">
        <f>COUNTIF(사출계획!$K$62:$L$87,표4[[#This Row],[제품명]])</f>
        <v>0</v>
      </c>
      <c r="P932" s="131">
        <f>COUNTIF(사출계획!$K$88:$L$110,표4[[#This Row],[제품명]])</f>
        <v>0</v>
      </c>
      <c r="Q932" s="130">
        <f>COUNTIF(사출계획!$M$62:$N$110,표4[[#This Row],[제품명]])</f>
        <v>0</v>
      </c>
      <c r="R932" s="131">
        <f>COUNTIF(사출계획!$M$62:$N$87,표4[[#This Row],[제품명]])</f>
        <v>0</v>
      </c>
      <c r="S932" s="131">
        <f>COUNTIF(사출계획!$M$88:$N$110,표4[[#This Row],[제품명]])</f>
        <v>0</v>
      </c>
      <c r="T932" s="54">
        <f>COUNTIF(사출계획!$O$62:$P$110,표4[[#This Row],[제품명]])</f>
        <v>0</v>
      </c>
      <c r="U932" s="131">
        <f>COUNTIF(사출계획!$O$62:$P$87,표4[[#This Row],[제품명]])</f>
        <v>0</v>
      </c>
      <c r="V932" s="131">
        <f>COUNTIF(사출계획!$O$88:$P$110,표4[[#This Row],[제품명]])</f>
        <v>0</v>
      </c>
      <c r="W932" s="54">
        <f>COUNTIF(사출계획!$Q$62:$R$110,표4[[#This Row],[제품명]])</f>
        <v>0</v>
      </c>
      <c r="X932" s="131">
        <f>COUNTIF(사출계획!$Q$62:$R$87,표4[[#This Row],[제품명]])</f>
        <v>0</v>
      </c>
      <c r="Y932" s="131">
        <f>COUNTIF(사출계획!$Q$88:$R$110,표4[[#This Row],[제품명]])</f>
        <v>0</v>
      </c>
      <c r="Z932" s="54">
        <f>COUNTIF(사출계획!$S$62:$T$110,표4[[#This Row],[제품명]])</f>
        <v>0</v>
      </c>
      <c r="AA932" s="131"/>
      <c r="AB932" s="126"/>
      <c r="AC932" s="419" t="s">
        <v>4156</v>
      </c>
      <c r="AD932" s="129">
        <f>SUMIF(표4[잉크명],표5[[#This Row],[잉크]],표4[월])</f>
        <v>2</v>
      </c>
      <c r="AE932" s="131">
        <f>SUMIF(표4[잉크명],표5[[#This Row],[잉크]],표4[월-3층])</f>
        <v>0</v>
      </c>
      <c r="AF932" s="131">
        <f>SUMIF(표4[잉크명],표5[[#This Row],[잉크]],표4[월-1층])</f>
        <v>2</v>
      </c>
      <c r="AG932" s="133">
        <f>SUMIF(표4[잉크명],표5[[#This Row],[잉크]],표4[화])</f>
        <v>2</v>
      </c>
      <c r="AH932" s="131">
        <f>SUMIF(표4[잉크명],표5[[#This Row],[잉크]],표4[화-3층])</f>
        <v>0</v>
      </c>
      <c r="AI932" s="131">
        <f>SUMIF(표4[잉크명],표5[[#This Row],[잉크]],표4[화-1층])</f>
        <v>2</v>
      </c>
      <c r="AJ932" s="130">
        <f>SUMIF(표4[잉크명],표5[[#This Row],[잉크]],표4[수])</f>
        <v>0</v>
      </c>
      <c r="AK932" s="131">
        <f>SUMIF(표4[잉크명],표5[[#This Row],[잉크]],표4[수-3층])</f>
        <v>0</v>
      </c>
      <c r="AL932" s="131">
        <f>SUMIF(표4[잉크명],표5[[#This Row],[잉크]],표4[수-1층])</f>
        <v>0</v>
      </c>
      <c r="AM932" s="54">
        <f>SUMIF(표4[잉크명],표5[[#This Row],[잉크]],표4[목])</f>
        <v>0</v>
      </c>
      <c r="AN932" s="131">
        <f>SUMIF(표4[잉크명],표5[[#This Row],[잉크]],표4[목-3층])</f>
        <v>0</v>
      </c>
      <c r="AO932" s="131">
        <f>SUMIF(표4[잉크명],표5[[#This Row],[잉크]],표4[목-1층])</f>
        <v>0</v>
      </c>
      <c r="AP932" s="54">
        <f>SUMIF(표4[잉크명],표5[[#This Row],[잉크]],표4[금])</f>
        <v>0</v>
      </c>
      <c r="AQ932" s="131">
        <f>SUMIF(표4[잉크명],표5[[#This Row],[잉크]],표4[금-3층])</f>
        <v>0</v>
      </c>
      <c r="AR932" s="131">
        <f>SUMIF(표4[잉크명],표5[[#This Row],[잉크]],표4[금-1층])</f>
        <v>0</v>
      </c>
      <c r="AS932" s="54">
        <f>SUMIF(표4[잉크명],표5[[#This Row],[잉크]],표4[토])</f>
        <v>0</v>
      </c>
      <c r="AT932" s="131">
        <f>SUMIF(표4[잉크명],표5[[#This Row],[잉크]],표4[토-3층])</f>
        <v>0</v>
      </c>
      <c r="AU932" s="131">
        <f>SUMIF(표4[잉크명],표5[[#This Row],[잉크]],표4[토-1층])</f>
        <v>0</v>
      </c>
      <c r="AV932" s="54">
        <f>SUMIF(표4[잉크명],표5[[#This Row],[잉크]],표4[일])</f>
        <v>0</v>
      </c>
      <c r="AW932" s="131">
        <f>SUMIF(표4[잉크명],표5[[#This Row],[잉크]],표4[일-3층])</f>
        <v>0</v>
      </c>
      <c r="AX932" s="131">
        <f>SUMIF(표4[잉크명],표5[[#This Row],[잉크]],표4[일-1층])</f>
        <v>0</v>
      </c>
      <c r="AY932" s="54">
        <f>SUMIF(표4[잉크명],표5[[#This Row],[잉크]],표4[차주 월])</f>
        <v>0</v>
      </c>
      <c r="AZ932" s="54">
        <f>SUM(표5[[#This Row],[월]:[차주 월]])</f>
        <v>8</v>
      </c>
    </row>
    <row r="933" spans="2:52" x14ac:dyDescent="0.3">
      <c r="B933" s="328" t="s">
        <v>3091</v>
      </c>
      <c r="C933" s="285"/>
      <c r="D933" s="328" t="s">
        <v>3094</v>
      </c>
      <c r="E933" s="54">
        <f>COUNTIF(사출계획!$E$62:$F$110,표4[[#This Row],[제품명]])</f>
        <v>0</v>
      </c>
      <c r="F933" s="131">
        <f>COUNTIF(사출계획!$E$62:$F$87,표4[[#This Row],[제품명]])</f>
        <v>0</v>
      </c>
      <c r="G933" s="131">
        <f>COUNTIF(사출계획!$E$88:$F$110,표4[[#This Row],[제품명]])</f>
        <v>0</v>
      </c>
      <c r="H933" s="54">
        <f>COUNTIF(사출계획!$G$62:$H$110,표4[[#This Row],[제품명]])</f>
        <v>0</v>
      </c>
      <c r="I933" s="132">
        <f>COUNTIF(사출계획!$G$62:$H$87,표4[[#This Row],[제품명]])</f>
        <v>0</v>
      </c>
      <c r="J933" s="132">
        <f>COUNTIF(사출계획!$G$88:$H$110,표4[[#This Row],[제품명]])</f>
        <v>0</v>
      </c>
      <c r="K933" s="54">
        <f>COUNTIF(사출계획!$I$62:$J$110,표4[[#This Row],[제품명]])</f>
        <v>0</v>
      </c>
      <c r="L933" s="131">
        <f>COUNTIF(사출계획!$I$62:$J$87,표4[[#This Row],[제품명]])</f>
        <v>0</v>
      </c>
      <c r="M933" s="131">
        <f>COUNTIF(사출계획!$I$88:$J$110,표4[[#This Row],[제품명]])</f>
        <v>0</v>
      </c>
      <c r="N933" s="129">
        <f>COUNTIF(사출계획!$K$62:$L$110,표4[[#This Row],[제품명]])</f>
        <v>0</v>
      </c>
      <c r="O933" s="131">
        <f>COUNTIF(사출계획!$K$62:$L$87,표4[[#This Row],[제품명]])</f>
        <v>0</v>
      </c>
      <c r="P933" s="131">
        <f>COUNTIF(사출계획!$K$88:$L$110,표4[[#This Row],[제품명]])</f>
        <v>0</v>
      </c>
      <c r="Q933" s="130">
        <f>COUNTIF(사출계획!$M$62:$N$110,표4[[#This Row],[제품명]])</f>
        <v>0</v>
      </c>
      <c r="R933" s="131">
        <f>COUNTIF(사출계획!$M$62:$N$87,표4[[#This Row],[제품명]])</f>
        <v>0</v>
      </c>
      <c r="S933" s="131">
        <f>COUNTIF(사출계획!$M$88:$N$110,표4[[#This Row],[제품명]])</f>
        <v>0</v>
      </c>
      <c r="T933" s="54">
        <f>COUNTIF(사출계획!$O$62:$P$110,표4[[#This Row],[제품명]])</f>
        <v>0</v>
      </c>
      <c r="U933" s="131">
        <f>COUNTIF(사출계획!$O$62:$P$87,표4[[#This Row],[제품명]])</f>
        <v>0</v>
      </c>
      <c r="V933" s="131">
        <f>COUNTIF(사출계획!$O$88:$P$110,표4[[#This Row],[제품명]])</f>
        <v>0</v>
      </c>
      <c r="W933" s="54">
        <f>COUNTIF(사출계획!$Q$62:$R$110,표4[[#This Row],[제품명]])</f>
        <v>0</v>
      </c>
      <c r="X933" s="131">
        <f>COUNTIF(사출계획!$Q$62:$R$87,표4[[#This Row],[제품명]])</f>
        <v>0</v>
      </c>
      <c r="Y933" s="131">
        <f>COUNTIF(사출계획!$Q$88:$R$110,표4[[#This Row],[제품명]])</f>
        <v>0</v>
      </c>
      <c r="Z933" s="54">
        <f>COUNTIF(사출계획!$S$62:$T$110,표4[[#This Row],[제품명]])</f>
        <v>0</v>
      </c>
      <c r="AA933" s="131"/>
      <c r="AB933" s="126"/>
      <c r="AC933" s="420" t="s">
        <v>4164</v>
      </c>
      <c r="AD933" s="129">
        <f>SUMIF(표4[잉크명],표5[[#This Row],[잉크]],표4[월])</f>
        <v>1</v>
      </c>
      <c r="AE933" s="131">
        <f>SUMIF(표4[잉크명],표5[[#This Row],[잉크]],표4[월-3층])</f>
        <v>1</v>
      </c>
      <c r="AF933" s="131">
        <f>SUMIF(표4[잉크명],표5[[#This Row],[잉크]],표4[월-1층])</f>
        <v>0</v>
      </c>
      <c r="AG933" s="133">
        <f>SUMIF(표4[잉크명],표5[[#This Row],[잉크]],표4[화])</f>
        <v>1</v>
      </c>
      <c r="AH933" s="131">
        <f>SUMIF(표4[잉크명],표5[[#This Row],[잉크]],표4[화-3층])</f>
        <v>1</v>
      </c>
      <c r="AI933" s="131">
        <f>SUMIF(표4[잉크명],표5[[#This Row],[잉크]],표4[화-1층])</f>
        <v>0</v>
      </c>
      <c r="AJ933" s="130">
        <f>SUMIF(표4[잉크명],표5[[#This Row],[잉크]],표4[수])</f>
        <v>0</v>
      </c>
      <c r="AK933" s="131">
        <f>SUMIF(표4[잉크명],표5[[#This Row],[잉크]],표4[수-3층])</f>
        <v>0</v>
      </c>
      <c r="AL933" s="131">
        <f>SUMIF(표4[잉크명],표5[[#This Row],[잉크]],표4[수-1층])</f>
        <v>0</v>
      </c>
      <c r="AM933" s="54">
        <f>SUMIF(표4[잉크명],표5[[#This Row],[잉크]],표4[목])</f>
        <v>0</v>
      </c>
      <c r="AN933" s="131">
        <f>SUMIF(표4[잉크명],표5[[#This Row],[잉크]],표4[목-3층])</f>
        <v>0</v>
      </c>
      <c r="AO933" s="131">
        <f>SUMIF(표4[잉크명],표5[[#This Row],[잉크]],표4[목-1층])</f>
        <v>0</v>
      </c>
      <c r="AP933" s="54">
        <f>SUMIF(표4[잉크명],표5[[#This Row],[잉크]],표4[금])</f>
        <v>0</v>
      </c>
      <c r="AQ933" s="131">
        <f>SUMIF(표4[잉크명],표5[[#This Row],[잉크]],표4[금-3층])</f>
        <v>0</v>
      </c>
      <c r="AR933" s="131">
        <f>SUMIF(표4[잉크명],표5[[#This Row],[잉크]],표4[금-1층])</f>
        <v>0</v>
      </c>
      <c r="AS933" s="54">
        <f>SUMIF(표4[잉크명],표5[[#This Row],[잉크]],표4[토])</f>
        <v>0</v>
      </c>
      <c r="AT933" s="131">
        <f>SUMIF(표4[잉크명],표5[[#This Row],[잉크]],표4[토-3층])</f>
        <v>0</v>
      </c>
      <c r="AU933" s="131">
        <f>SUMIF(표4[잉크명],표5[[#This Row],[잉크]],표4[토-1층])</f>
        <v>0</v>
      </c>
      <c r="AV933" s="54">
        <f>SUMIF(표4[잉크명],표5[[#This Row],[잉크]],표4[일])</f>
        <v>0</v>
      </c>
      <c r="AW933" s="131">
        <f>SUMIF(표4[잉크명],표5[[#This Row],[잉크]],표4[일-3층])</f>
        <v>0</v>
      </c>
      <c r="AX933" s="131">
        <f>SUMIF(표4[잉크명],표5[[#This Row],[잉크]],표4[일-1층])</f>
        <v>0</v>
      </c>
      <c r="AY933" s="54">
        <f>SUMIF(표4[잉크명],표5[[#This Row],[잉크]],표4[차주 월])</f>
        <v>0</v>
      </c>
      <c r="AZ933" s="54">
        <f>SUM(표5[[#This Row],[월]:[차주 월]])</f>
        <v>4</v>
      </c>
    </row>
    <row r="934" spans="2:52" x14ac:dyDescent="0.3">
      <c r="B934" s="329" t="s">
        <v>3102</v>
      </c>
      <c r="C934" s="285"/>
      <c r="D934" s="329" t="s">
        <v>3103</v>
      </c>
      <c r="E934" s="54">
        <f>COUNTIF(사출계획!$E$62:$F$110,표4[[#This Row],[제품명]])</f>
        <v>0</v>
      </c>
      <c r="F934" s="131">
        <f>COUNTIF(사출계획!$E$62:$F$87,표4[[#This Row],[제품명]])</f>
        <v>0</v>
      </c>
      <c r="G934" s="131">
        <f>COUNTIF(사출계획!$E$88:$F$110,표4[[#This Row],[제품명]])</f>
        <v>0</v>
      </c>
      <c r="H934" s="54">
        <f>COUNTIF(사출계획!$G$62:$H$110,표4[[#This Row],[제품명]])</f>
        <v>0</v>
      </c>
      <c r="I934" s="132">
        <f>COUNTIF(사출계획!$G$62:$H$87,표4[[#This Row],[제품명]])</f>
        <v>0</v>
      </c>
      <c r="J934" s="132">
        <f>COUNTIF(사출계획!$G$88:$H$110,표4[[#This Row],[제품명]])</f>
        <v>0</v>
      </c>
      <c r="K934" s="54">
        <f>COUNTIF(사출계획!$I$62:$J$110,표4[[#This Row],[제품명]])</f>
        <v>0</v>
      </c>
      <c r="L934" s="131">
        <f>COUNTIF(사출계획!$I$62:$J$87,표4[[#This Row],[제품명]])</f>
        <v>0</v>
      </c>
      <c r="M934" s="131">
        <f>COUNTIF(사출계획!$I$88:$J$110,표4[[#This Row],[제품명]])</f>
        <v>0</v>
      </c>
      <c r="N934" s="129">
        <f>COUNTIF(사출계획!$K$62:$L$110,표4[[#This Row],[제품명]])</f>
        <v>0</v>
      </c>
      <c r="O934" s="131">
        <f>COUNTIF(사출계획!$K$62:$L$87,표4[[#This Row],[제품명]])</f>
        <v>0</v>
      </c>
      <c r="P934" s="131">
        <f>COUNTIF(사출계획!$K$88:$L$110,표4[[#This Row],[제품명]])</f>
        <v>0</v>
      </c>
      <c r="Q934" s="130">
        <f>COUNTIF(사출계획!$M$62:$N$110,표4[[#This Row],[제품명]])</f>
        <v>0</v>
      </c>
      <c r="R934" s="131">
        <f>COUNTIF(사출계획!$M$62:$N$87,표4[[#This Row],[제품명]])</f>
        <v>0</v>
      </c>
      <c r="S934" s="131">
        <f>COUNTIF(사출계획!$M$88:$N$110,표4[[#This Row],[제품명]])</f>
        <v>0</v>
      </c>
      <c r="T934" s="54">
        <f>COUNTIF(사출계획!$O$62:$P$110,표4[[#This Row],[제품명]])</f>
        <v>0</v>
      </c>
      <c r="U934" s="131">
        <f>COUNTIF(사출계획!$O$62:$P$87,표4[[#This Row],[제품명]])</f>
        <v>0</v>
      </c>
      <c r="V934" s="131">
        <f>COUNTIF(사출계획!$O$88:$P$110,표4[[#This Row],[제품명]])</f>
        <v>0</v>
      </c>
      <c r="W934" s="54">
        <f>COUNTIF(사출계획!$Q$62:$R$110,표4[[#This Row],[제품명]])</f>
        <v>0</v>
      </c>
      <c r="X934" s="131">
        <f>COUNTIF(사출계획!$Q$62:$R$87,표4[[#This Row],[제품명]])</f>
        <v>0</v>
      </c>
      <c r="Y934" s="131">
        <f>COUNTIF(사출계획!$Q$88:$R$110,표4[[#This Row],[제품명]])</f>
        <v>0</v>
      </c>
      <c r="Z934" s="54">
        <f>COUNTIF(사출계획!$S$62:$T$110,표4[[#This Row],[제품명]])</f>
        <v>0</v>
      </c>
      <c r="AA934" s="131"/>
      <c r="AB934" s="126"/>
      <c r="AC934" s="421" t="s">
        <v>4178</v>
      </c>
      <c r="AD934" s="129">
        <f>SUMIF(표4[잉크명],표5[[#This Row],[잉크]],표4[월])</f>
        <v>0</v>
      </c>
      <c r="AE934" s="131">
        <f>SUMIF(표4[잉크명],표5[[#This Row],[잉크]],표4[월-3층])</f>
        <v>0</v>
      </c>
      <c r="AF934" s="131">
        <f>SUMIF(표4[잉크명],표5[[#This Row],[잉크]],표4[월-1층])</f>
        <v>0</v>
      </c>
      <c r="AG934" s="133">
        <f>SUMIF(표4[잉크명],표5[[#This Row],[잉크]],표4[화])</f>
        <v>0</v>
      </c>
      <c r="AH934" s="131">
        <f>SUMIF(표4[잉크명],표5[[#This Row],[잉크]],표4[화-3층])</f>
        <v>0</v>
      </c>
      <c r="AI934" s="131">
        <f>SUMIF(표4[잉크명],표5[[#This Row],[잉크]],표4[화-1층])</f>
        <v>0</v>
      </c>
      <c r="AJ934" s="130">
        <f>SUMIF(표4[잉크명],표5[[#This Row],[잉크]],표4[수])</f>
        <v>0</v>
      </c>
      <c r="AK934" s="131">
        <f>SUMIF(표4[잉크명],표5[[#This Row],[잉크]],표4[수-3층])</f>
        <v>0</v>
      </c>
      <c r="AL934" s="131">
        <f>SUMIF(표4[잉크명],표5[[#This Row],[잉크]],표4[수-1층])</f>
        <v>0</v>
      </c>
      <c r="AM934" s="54">
        <f>SUMIF(표4[잉크명],표5[[#This Row],[잉크]],표4[목])</f>
        <v>0</v>
      </c>
      <c r="AN934" s="131">
        <f>SUMIF(표4[잉크명],표5[[#This Row],[잉크]],표4[목-3층])</f>
        <v>0</v>
      </c>
      <c r="AO934" s="131">
        <f>SUMIF(표4[잉크명],표5[[#This Row],[잉크]],표4[목-1층])</f>
        <v>0</v>
      </c>
      <c r="AP934" s="54">
        <f>SUMIF(표4[잉크명],표5[[#This Row],[잉크]],표4[금])</f>
        <v>0</v>
      </c>
      <c r="AQ934" s="131">
        <f>SUMIF(표4[잉크명],표5[[#This Row],[잉크]],표4[금-3층])</f>
        <v>0</v>
      </c>
      <c r="AR934" s="131">
        <f>SUMIF(표4[잉크명],표5[[#This Row],[잉크]],표4[금-1층])</f>
        <v>0</v>
      </c>
      <c r="AS934" s="54">
        <f>SUMIF(표4[잉크명],표5[[#This Row],[잉크]],표4[토])</f>
        <v>0</v>
      </c>
      <c r="AT934" s="131">
        <f>SUMIF(표4[잉크명],표5[[#This Row],[잉크]],표4[토-3층])</f>
        <v>0</v>
      </c>
      <c r="AU934" s="131">
        <f>SUMIF(표4[잉크명],표5[[#This Row],[잉크]],표4[토-1층])</f>
        <v>0</v>
      </c>
      <c r="AV934" s="54">
        <f>SUMIF(표4[잉크명],표5[[#This Row],[잉크]],표4[일])</f>
        <v>0</v>
      </c>
      <c r="AW934" s="131">
        <f>SUMIF(표4[잉크명],표5[[#This Row],[잉크]],표4[일-3층])</f>
        <v>0</v>
      </c>
      <c r="AX934" s="131">
        <f>SUMIF(표4[잉크명],표5[[#This Row],[잉크]],표4[일-1층])</f>
        <v>0</v>
      </c>
      <c r="AY934" s="54">
        <f>SUMIF(표4[잉크명],표5[[#This Row],[잉크]],표4[차주 월])</f>
        <v>0</v>
      </c>
      <c r="AZ934" s="54">
        <f>SUM(표5[[#This Row],[월]:[차주 월]])</f>
        <v>0</v>
      </c>
    </row>
    <row r="935" spans="2:52" x14ac:dyDescent="0.3">
      <c r="B935" s="329" t="s">
        <v>3102</v>
      </c>
      <c r="C935" s="285"/>
      <c r="D935" s="329" t="s">
        <v>3104</v>
      </c>
      <c r="E935" s="54">
        <f>COUNTIF(사출계획!$E$62:$F$110,표4[[#This Row],[제품명]])</f>
        <v>0</v>
      </c>
      <c r="F935" s="131">
        <f>COUNTIF(사출계획!$E$62:$F$87,표4[[#This Row],[제품명]])</f>
        <v>0</v>
      </c>
      <c r="G935" s="131">
        <f>COUNTIF(사출계획!$E$88:$F$110,표4[[#This Row],[제품명]])</f>
        <v>0</v>
      </c>
      <c r="H935" s="54">
        <f>COUNTIF(사출계획!$G$62:$H$110,표4[[#This Row],[제품명]])</f>
        <v>0</v>
      </c>
      <c r="I935" s="132">
        <f>COUNTIF(사출계획!$G$62:$H$87,표4[[#This Row],[제품명]])</f>
        <v>0</v>
      </c>
      <c r="J935" s="132">
        <f>COUNTIF(사출계획!$G$88:$H$110,표4[[#This Row],[제품명]])</f>
        <v>0</v>
      </c>
      <c r="K935" s="54">
        <f>COUNTIF(사출계획!$I$62:$J$110,표4[[#This Row],[제품명]])</f>
        <v>0</v>
      </c>
      <c r="L935" s="131">
        <f>COUNTIF(사출계획!$I$62:$J$87,표4[[#This Row],[제품명]])</f>
        <v>0</v>
      </c>
      <c r="M935" s="131">
        <f>COUNTIF(사출계획!$I$88:$J$110,표4[[#This Row],[제품명]])</f>
        <v>0</v>
      </c>
      <c r="N935" s="129">
        <f>COUNTIF(사출계획!$K$62:$L$110,표4[[#This Row],[제품명]])</f>
        <v>0</v>
      </c>
      <c r="O935" s="131">
        <f>COUNTIF(사출계획!$K$62:$L$87,표4[[#This Row],[제품명]])</f>
        <v>0</v>
      </c>
      <c r="P935" s="131">
        <f>COUNTIF(사출계획!$K$88:$L$110,표4[[#This Row],[제품명]])</f>
        <v>0</v>
      </c>
      <c r="Q935" s="130">
        <f>COUNTIF(사출계획!$M$62:$N$110,표4[[#This Row],[제품명]])</f>
        <v>0</v>
      </c>
      <c r="R935" s="131">
        <f>COUNTIF(사출계획!$M$62:$N$87,표4[[#This Row],[제품명]])</f>
        <v>0</v>
      </c>
      <c r="S935" s="131">
        <f>COUNTIF(사출계획!$M$88:$N$110,표4[[#This Row],[제품명]])</f>
        <v>0</v>
      </c>
      <c r="T935" s="54">
        <f>COUNTIF(사출계획!$O$62:$P$110,표4[[#This Row],[제품명]])</f>
        <v>0</v>
      </c>
      <c r="U935" s="131">
        <f>COUNTIF(사출계획!$O$62:$P$87,표4[[#This Row],[제품명]])</f>
        <v>0</v>
      </c>
      <c r="V935" s="131">
        <f>COUNTIF(사출계획!$O$88:$P$110,표4[[#This Row],[제품명]])</f>
        <v>0</v>
      </c>
      <c r="W935" s="54">
        <f>COUNTIF(사출계획!$Q$62:$R$110,표4[[#This Row],[제품명]])</f>
        <v>0</v>
      </c>
      <c r="X935" s="131">
        <f>COUNTIF(사출계획!$Q$62:$R$87,표4[[#This Row],[제품명]])</f>
        <v>0</v>
      </c>
      <c r="Y935" s="131">
        <f>COUNTIF(사출계획!$Q$88:$R$110,표4[[#This Row],[제품명]])</f>
        <v>0</v>
      </c>
      <c r="Z935" s="54">
        <f>COUNTIF(사출계획!$S$62:$T$110,표4[[#This Row],[제품명]])</f>
        <v>0</v>
      </c>
      <c r="AA935" s="131"/>
      <c r="AB935" s="126"/>
      <c r="AC935" s="421" t="s">
        <v>4179</v>
      </c>
      <c r="AD935" s="129">
        <f>SUMIF(표4[잉크명],표5[[#This Row],[잉크]],표4[월])</f>
        <v>0</v>
      </c>
      <c r="AE935" s="131">
        <f>SUMIF(표4[잉크명],표5[[#This Row],[잉크]],표4[월-3층])</f>
        <v>0</v>
      </c>
      <c r="AF935" s="131">
        <f>SUMIF(표4[잉크명],표5[[#This Row],[잉크]],표4[월-1층])</f>
        <v>0</v>
      </c>
      <c r="AG935" s="133">
        <f>SUMIF(표4[잉크명],표5[[#This Row],[잉크]],표4[화])</f>
        <v>0</v>
      </c>
      <c r="AH935" s="131">
        <f>SUMIF(표4[잉크명],표5[[#This Row],[잉크]],표4[화-3층])</f>
        <v>0</v>
      </c>
      <c r="AI935" s="131">
        <f>SUMIF(표4[잉크명],표5[[#This Row],[잉크]],표4[화-1층])</f>
        <v>0</v>
      </c>
      <c r="AJ935" s="130">
        <f>SUMIF(표4[잉크명],표5[[#This Row],[잉크]],표4[수])</f>
        <v>0</v>
      </c>
      <c r="AK935" s="131">
        <f>SUMIF(표4[잉크명],표5[[#This Row],[잉크]],표4[수-3층])</f>
        <v>0</v>
      </c>
      <c r="AL935" s="131">
        <f>SUMIF(표4[잉크명],표5[[#This Row],[잉크]],표4[수-1층])</f>
        <v>0</v>
      </c>
      <c r="AM935" s="54">
        <f>SUMIF(표4[잉크명],표5[[#This Row],[잉크]],표4[목])</f>
        <v>0</v>
      </c>
      <c r="AN935" s="131">
        <f>SUMIF(표4[잉크명],표5[[#This Row],[잉크]],표4[목-3층])</f>
        <v>0</v>
      </c>
      <c r="AO935" s="131">
        <f>SUMIF(표4[잉크명],표5[[#This Row],[잉크]],표4[목-1층])</f>
        <v>0</v>
      </c>
      <c r="AP935" s="54">
        <f>SUMIF(표4[잉크명],표5[[#This Row],[잉크]],표4[금])</f>
        <v>0</v>
      </c>
      <c r="AQ935" s="131">
        <f>SUMIF(표4[잉크명],표5[[#This Row],[잉크]],표4[금-3층])</f>
        <v>0</v>
      </c>
      <c r="AR935" s="131">
        <f>SUMIF(표4[잉크명],표5[[#This Row],[잉크]],표4[금-1층])</f>
        <v>0</v>
      </c>
      <c r="AS935" s="54">
        <f>SUMIF(표4[잉크명],표5[[#This Row],[잉크]],표4[토])</f>
        <v>0</v>
      </c>
      <c r="AT935" s="131">
        <f>SUMIF(표4[잉크명],표5[[#This Row],[잉크]],표4[토-3층])</f>
        <v>0</v>
      </c>
      <c r="AU935" s="131">
        <f>SUMIF(표4[잉크명],표5[[#This Row],[잉크]],표4[토-1층])</f>
        <v>0</v>
      </c>
      <c r="AV935" s="54">
        <f>SUMIF(표4[잉크명],표5[[#This Row],[잉크]],표4[일])</f>
        <v>0</v>
      </c>
      <c r="AW935" s="131">
        <f>SUMIF(표4[잉크명],표5[[#This Row],[잉크]],표4[일-3층])</f>
        <v>0</v>
      </c>
      <c r="AX935" s="131">
        <f>SUMIF(표4[잉크명],표5[[#This Row],[잉크]],표4[일-1층])</f>
        <v>0</v>
      </c>
      <c r="AY935" s="54">
        <f>SUMIF(표4[잉크명],표5[[#This Row],[잉크]],표4[차주 월])</f>
        <v>0</v>
      </c>
      <c r="AZ935" s="54">
        <f>SUM(표5[[#This Row],[월]:[차주 월]])</f>
        <v>0</v>
      </c>
    </row>
    <row r="936" spans="2:52" x14ac:dyDescent="0.3">
      <c r="B936" s="329" t="s">
        <v>3102</v>
      </c>
      <c r="C936" s="285"/>
      <c r="D936" s="329" t="s">
        <v>3105</v>
      </c>
      <c r="E936" s="54">
        <f>COUNTIF(사출계획!$E$62:$F$110,표4[[#This Row],[제품명]])</f>
        <v>0</v>
      </c>
      <c r="F936" s="131">
        <f>COUNTIF(사출계획!$E$62:$F$87,표4[[#This Row],[제품명]])</f>
        <v>0</v>
      </c>
      <c r="G936" s="131">
        <f>COUNTIF(사출계획!$E$88:$F$110,표4[[#This Row],[제품명]])</f>
        <v>0</v>
      </c>
      <c r="H936" s="54">
        <f>COUNTIF(사출계획!$G$62:$H$110,표4[[#This Row],[제품명]])</f>
        <v>0</v>
      </c>
      <c r="I936" s="132">
        <f>COUNTIF(사출계획!$G$62:$H$87,표4[[#This Row],[제품명]])</f>
        <v>0</v>
      </c>
      <c r="J936" s="132">
        <f>COUNTIF(사출계획!$G$88:$H$110,표4[[#This Row],[제품명]])</f>
        <v>0</v>
      </c>
      <c r="K936" s="54">
        <f>COUNTIF(사출계획!$I$62:$J$110,표4[[#This Row],[제품명]])</f>
        <v>0</v>
      </c>
      <c r="L936" s="131">
        <f>COUNTIF(사출계획!$I$62:$J$87,표4[[#This Row],[제품명]])</f>
        <v>0</v>
      </c>
      <c r="M936" s="131">
        <f>COUNTIF(사출계획!$I$88:$J$110,표4[[#This Row],[제품명]])</f>
        <v>0</v>
      </c>
      <c r="N936" s="129">
        <f>COUNTIF(사출계획!$K$62:$L$110,표4[[#This Row],[제품명]])</f>
        <v>0</v>
      </c>
      <c r="O936" s="131">
        <f>COUNTIF(사출계획!$K$62:$L$87,표4[[#This Row],[제품명]])</f>
        <v>0</v>
      </c>
      <c r="P936" s="131">
        <f>COUNTIF(사출계획!$K$88:$L$110,표4[[#This Row],[제품명]])</f>
        <v>0</v>
      </c>
      <c r="Q936" s="130">
        <f>COUNTIF(사출계획!$M$62:$N$110,표4[[#This Row],[제품명]])</f>
        <v>0</v>
      </c>
      <c r="R936" s="131">
        <f>COUNTIF(사출계획!$M$62:$N$87,표4[[#This Row],[제품명]])</f>
        <v>0</v>
      </c>
      <c r="S936" s="131">
        <f>COUNTIF(사출계획!$M$88:$N$110,표4[[#This Row],[제품명]])</f>
        <v>0</v>
      </c>
      <c r="T936" s="54">
        <f>COUNTIF(사출계획!$O$62:$P$110,표4[[#This Row],[제품명]])</f>
        <v>0</v>
      </c>
      <c r="U936" s="131">
        <f>COUNTIF(사출계획!$O$62:$P$87,표4[[#This Row],[제품명]])</f>
        <v>0</v>
      </c>
      <c r="V936" s="131">
        <f>COUNTIF(사출계획!$O$88:$P$110,표4[[#This Row],[제품명]])</f>
        <v>0</v>
      </c>
      <c r="W936" s="54">
        <f>COUNTIF(사출계획!$Q$62:$R$110,표4[[#This Row],[제품명]])</f>
        <v>0</v>
      </c>
      <c r="X936" s="131">
        <f>COUNTIF(사출계획!$Q$62:$R$87,표4[[#This Row],[제품명]])</f>
        <v>0</v>
      </c>
      <c r="Y936" s="131">
        <f>COUNTIF(사출계획!$Q$88:$R$110,표4[[#This Row],[제품명]])</f>
        <v>0</v>
      </c>
      <c r="Z936" s="54">
        <f>COUNTIF(사출계획!$S$62:$T$110,표4[[#This Row],[제품명]])</f>
        <v>0</v>
      </c>
      <c r="AA936" s="131"/>
      <c r="AB936" s="126"/>
      <c r="AC936" s="421" t="s">
        <v>4180</v>
      </c>
      <c r="AD936" s="129">
        <f>SUMIF(표4[잉크명],표5[[#This Row],[잉크]],표4[월])</f>
        <v>0</v>
      </c>
      <c r="AE936" s="131">
        <f>SUMIF(표4[잉크명],표5[[#This Row],[잉크]],표4[월-3층])</f>
        <v>0</v>
      </c>
      <c r="AF936" s="131">
        <f>SUMIF(표4[잉크명],표5[[#This Row],[잉크]],표4[월-1층])</f>
        <v>0</v>
      </c>
      <c r="AG936" s="133">
        <f>SUMIF(표4[잉크명],표5[[#This Row],[잉크]],표4[화])</f>
        <v>0</v>
      </c>
      <c r="AH936" s="131">
        <f>SUMIF(표4[잉크명],표5[[#This Row],[잉크]],표4[화-3층])</f>
        <v>0</v>
      </c>
      <c r="AI936" s="131">
        <f>SUMIF(표4[잉크명],표5[[#This Row],[잉크]],표4[화-1층])</f>
        <v>0</v>
      </c>
      <c r="AJ936" s="130">
        <f>SUMIF(표4[잉크명],표5[[#This Row],[잉크]],표4[수])</f>
        <v>0</v>
      </c>
      <c r="AK936" s="131">
        <f>SUMIF(표4[잉크명],표5[[#This Row],[잉크]],표4[수-3층])</f>
        <v>0</v>
      </c>
      <c r="AL936" s="131">
        <f>SUMIF(표4[잉크명],표5[[#This Row],[잉크]],표4[수-1층])</f>
        <v>0</v>
      </c>
      <c r="AM936" s="54">
        <f>SUMIF(표4[잉크명],표5[[#This Row],[잉크]],표4[목])</f>
        <v>0</v>
      </c>
      <c r="AN936" s="131">
        <f>SUMIF(표4[잉크명],표5[[#This Row],[잉크]],표4[목-3층])</f>
        <v>0</v>
      </c>
      <c r="AO936" s="131">
        <f>SUMIF(표4[잉크명],표5[[#This Row],[잉크]],표4[목-1층])</f>
        <v>0</v>
      </c>
      <c r="AP936" s="54">
        <f>SUMIF(표4[잉크명],표5[[#This Row],[잉크]],표4[금])</f>
        <v>0</v>
      </c>
      <c r="AQ936" s="131">
        <f>SUMIF(표4[잉크명],표5[[#This Row],[잉크]],표4[금-3층])</f>
        <v>0</v>
      </c>
      <c r="AR936" s="131">
        <f>SUMIF(표4[잉크명],표5[[#This Row],[잉크]],표4[금-1층])</f>
        <v>0</v>
      </c>
      <c r="AS936" s="54">
        <f>SUMIF(표4[잉크명],표5[[#This Row],[잉크]],표4[토])</f>
        <v>0</v>
      </c>
      <c r="AT936" s="131">
        <f>SUMIF(표4[잉크명],표5[[#This Row],[잉크]],표4[토-3층])</f>
        <v>0</v>
      </c>
      <c r="AU936" s="131">
        <f>SUMIF(표4[잉크명],표5[[#This Row],[잉크]],표4[토-1층])</f>
        <v>0</v>
      </c>
      <c r="AV936" s="54">
        <f>SUMIF(표4[잉크명],표5[[#This Row],[잉크]],표4[일])</f>
        <v>0</v>
      </c>
      <c r="AW936" s="131">
        <f>SUMIF(표4[잉크명],표5[[#This Row],[잉크]],표4[일-3층])</f>
        <v>0</v>
      </c>
      <c r="AX936" s="131">
        <f>SUMIF(표4[잉크명],표5[[#This Row],[잉크]],표4[일-1층])</f>
        <v>0</v>
      </c>
      <c r="AY936" s="54">
        <f>SUMIF(표4[잉크명],표5[[#This Row],[잉크]],표4[차주 월])</f>
        <v>0</v>
      </c>
      <c r="AZ936" s="54">
        <f>SUM(표5[[#This Row],[월]:[차주 월]])</f>
        <v>0</v>
      </c>
    </row>
    <row r="937" spans="2:52" x14ac:dyDescent="0.3">
      <c r="B937" s="330" t="s">
        <v>3111</v>
      </c>
      <c r="C937" s="285"/>
      <c r="D937" s="330" t="s">
        <v>3239</v>
      </c>
      <c r="E937" s="54">
        <f>COUNTIF(사출계획!$E$62:$F$110,표4[[#This Row],[제품명]])</f>
        <v>0</v>
      </c>
      <c r="F937" s="131">
        <f>COUNTIF(사출계획!$E$62:$F$87,표4[[#This Row],[제품명]])</f>
        <v>0</v>
      </c>
      <c r="G937" s="131">
        <f>COUNTIF(사출계획!$E$88:$F$110,표4[[#This Row],[제품명]])</f>
        <v>0</v>
      </c>
      <c r="H937" s="54">
        <f>COUNTIF(사출계획!$G$62:$H$110,표4[[#This Row],[제품명]])</f>
        <v>0</v>
      </c>
      <c r="I937" s="132">
        <f>COUNTIF(사출계획!$G$62:$H$87,표4[[#This Row],[제품명]])</f>
        <v>0</v>
      </c>
      <c r="J937" s="132">
        <f>COUNTIF(사출계획!$G$88:$H$110,표4[[#This Row],[제품명]])</f>
        <v>0</v>
      </c>
      <c r="K937" s="54">
        <f>COUNTIF(사출계획!$I$62:$J$110,표4[[#This Row],[제품명]])</f>
        <v>0</v>
      </c>
      <c r="L937" s="131">
        <f>COUNTIF(사출계획!$I$62:$J$87,표4[[#This Row],[제품명]])</f>
        <v>0</v>
      </c>
      <c r="M937" s="131">
        <f>COUNTIF(사출계획!$I$88:$J$110,표4[[#This Row],[제품명]])</f>
        <v>0</v>
      </c>
      <c r="N937" s="129">
        <f>COUNTIF(사출계획!$K$62:$L$110,표4[[#This Row],[제품명]])</f>
        <v>0</v>
      </c>
      <c r="O937" s="131">
        <f>COUNTIF(사출계획!$K$62:$L$87,표4[[#This Row],[제품명]])</f>
        <v>0</v>
      </c>
      <c r="P937" s="131">
        <f>COUNTIF(사출계획!$K$88:$L$110,표4[[#This Row],[제품명]])</f>
        <v>0</v>
      </c>
      <c r="Q937" s="130">
        <f>COUNTIF(사출계획!$M$62:$N$110,표4[[#This Row],[제품명]])</f>
        <v>0</v>
      </c>
      <c r="R937" s="131">
        <f>COUNTIF(사출계획!$M$62:$N$87,표4[[#This Row],[제품명]])</f>
        <v>0</v>
      </c>
      <c r="S937" s="131">
        <f>COUNTIF(사출계획!$M$88:$N$110,표4[[#This Row],[제품명]])</f>
        <v>0</v>
      </c>
      <c r="T937" s="54">
        <f>COUNTIF(사출계획!$O$62:$P$110,표4[[#This Row],[제품명]])</f>
        <v>0</v>
      </c>
      <c r="U937" s="131">
        <f>COUNTIF(사출계획!$O$62:$P$87,표4[[#This Row],[제품명]])</f>
        <v>0</v>
      </c>
      <c r="V937" s="131">
        <f>COUNTIF(사출계획!$O$88:$P$110,표4[[#This Row],[제품명]])</f>
        <v>0</v>
      </c>
      <c r="W937" s="54">
        <f>COUNTIF(사출계획!$Q$62:$R$110,표4[[#This Row],[제품명]])</f>
        <v>0</v>
      </c>
      <c r="X937" s="131">
        <f>COUNTIF(사출계획!$Q$62:$R$87,표4[[#This Row],[제품명]])</f>
        <v>0</v>
      </c>
      <c r="Y937" s="131">
        <f>COUNTIF(사출계획!$Q$88:$R$110,표4[[#This Row],[제품명]])</f>
        <v>0</v>
      </c>
      <c r="Z937" s="54">
        <f>COUNTIF(사출계획!$S$62:$T$110,표4[[#This Row],[제품명]])</f>
        <v>0</v>
      </c>
      <c r="AA937" s="131"/>
      <c r="AB937" s="126"/>
      <c r="AC937" s="422" t="s">
        <v>4192</v>
      </c>
      <c r="AD937" s="129">
        <f>SUMIF(표4[잉크명],표5[[#This Row],[잉크]],표4[월])</f>
        <v>1</v>
      </c>
      <c r="AE937" s="131">
        <f>SUMIF(표4[잉크명],표5[[#This Row],[잉크]],표4[월-3층])</f>
        <v>1</v>
      </c>
      <c r="AF937" s="131">
        <f>SUMIF(표4[잉크명],표5[[#This Row],[잉크]],표4[월-1층])</f>
        <v>0</v>
      </c>
      <c r="AG937" s="133">
        <f>SUMIF(표4[잉크명],표5[[#This Row],[잉크]],표4[화])</f>
        <v>2</v>
      </c>
      <c r="AH937" s="131">
        <f>SUMIF(표4[잉크명],표5[[#This Row],[잉크]],표4[화-3층])</f>
        <v>2</v>
      </c>
      <c r="AI937" s="131">
        <f>SUMIF(표4[잉크명],표5[[#This Row],[잉크]],표4[화-1층])</f>
        <v>0</v>
      </c>
      <c r="AJ937" s="130">
        <f>SUMIF(표4[잉크명],표5[[#This Row],[잉크]],표4[수])</f>
        <v>0</v>
      </c>
      <c r="AK937" s="131">
        <f>SUMIF(표4[잉크명],표5[[#This Row],[잉크]],표4[수-3층])</f>
        <v>0</v>
      </c>
      <c r="AL937" s="131">
        <f>SUMIF(표4[잉크명],표5[[#This Row],[잉크]],표4[수-1층])</f>
        <v>0</v>
      </c>
      <c r="AM937" s="54">
        <f>SUMIF(표4[잉크명],표5[[#This Row],[잉크]],표4[목])</f>
        <v>0</v>
      </c>
      <c r="AN937" s="131">
        <f>SUMIF(표4[잉크명],표5[[#This Row],[잉크]],표4[목-3층])</f>
        <v>0</v>
      </c>
      <c r="AO937" s="131">
        <f>SUMIF(표4[잉크명],표5[[#This Row],[잉크]],표4[목-1층])</f>
        <v>0</v>
      </c>
      <c r="AP937" s="54">
        <f>SUMIF(표4[잉크명],표5[[#This Row],[잉크]],표4[금])</f>
        <v>0</v>
      </c>
      <c r="AQ937" s="131">
        <f>SUMIF(표4[잉크명],표5[[#This Row],[잉크]],표4[금-3층])</f>
        <v>0</v>
      </c>
      <c r="AR937" s="131">
        <f>SUMIF(표4[잉크명],표5[[#This Row],[잉크]],표4[금-1층])</f>
        <v>0</v>
      </c>
      <c r="AS937" s="54">
        <f>SUMIF(표4[잉크명],표5[[#This Row],[잉크]],표4[토])</f>
        <v>0</v>
      </c>
      <c r="AT937" s="131">
        <f>SUMIF(표4[잉크명],표5[[#This Row],[잉크]],표4[토-3층])</f>
        <v>0</v>
      </c>
      <c r="AU937" s="131">
        <f>SUMIF(표4[잉크명],표5[[#This Row],[잉크]],표4[토-1층])</f>
        <v>0</v>
      </c>
      <c r="AV937" s="54">
        <f>SUMIF(표4[잉크명],표5[[#This Row],[잉크]],표4[일])</f>
        <v>0</v>
      </c>
      <c r="AW937" s="131">
        <f>SUMIF(표4[잉크명],표5[[#This Row],[잉크]],표4[일-3층])</f>
        <v>0</v>
      </c>
      <c r="AX937" s="131">
        <f>SUMIF(표4[잉크명],표5[[#This Row],[잉크]],표4[일-1층])</f>
        <v>0</v>
      </c>
      <c r="AY937" s="54">
        <f>SUMIF(표4[잉크명],표5[[#This Row],[잉크]],표4[차주 월])</f>
        <v>0</v>
      </c>
      <c r="AZ937" s="54">
        <f>SUM(표5[[#This Row],[월]:[차주 월]])</f>
        <v>6</v>
      </c>
    </row>
    <row r="938" spans="2:52" x14ac:dyDescent="0.3">
      <c r="B938" s="330" t="s">
        <v>3112</v>
      </c>
      <c r="C938" s="285"/>
      <c r="D938" s="330" t="s">
        <v>3113</v>
      </c>
      <c r="E938" s="54">
        <f>COUNTIF(사출계획!$E$62:$F$110,표4[[#This Row],[제품명]])</f>
        <v>0</v>
      </c>
      <c r="F938" s="131">
        <f>COUNTIF(사출계획!$E$62:$F$87,표4[[#This Row],[제품명]])</f>
        <v>0</v>
      </c>
      <c r="G938" s="131">
        <f>COUNTIF(사출계획!$E$88:$F$110,표4[[#This Row],[제품명]])</f>
        <v>0</v>
      </c>
      <c r="H938" s="54">
        <f>COUNTIF(사출계획!$G$62:$H$110,표4[[#This Row],[제품명]])</f>
        <v>0</v>
      </c>
      <c r="I938" s="132">
        <f>COUNTIF(사출계획!$G$62:$H$87,표4[[#This Row],[제품명]])</f>
        <v>0</v>
      </c>
      <c r="J938" s="132">
        <f>COUNTIF(사출계획!$G$88:$H$110,표4[[#This Row],[제품명]])</f>
        <v>0</v>
      </c>
      <c r="K938" s="54">
        <f>COUNTIF(사출계획!$I$62:$J$110,표4[[#This Row],[제품명]])</f>
        <v>0</v>
      </c>
      <c r="L938" s="131">
        <f>COUNTIF(사출계획!$I$62:$J$87,표4[[#This Row],[제품명]])</f>
        <v>0</v>
      </c>
      <c r="M938" s="131">
        <f>COUNTIF(사출계획!$I$88:$J$110,표4[[#This Row],[제품명]])</f>
        <v>0</v>
      </c>
      <c r="N938" s="129">
        <f>COUNTIF(사출계획!$K$62:$L$110,표4[[#This Row],[제품명]])</f>
        <v>0</v>
      </c>
      <c r="O938" s="131">
        <f>COUNTIF(사출계획!$K$62:$L$87,표4[[#This Row],[제품명]])</f>
        <v>0</v>
      </c>
      <c r="P938" s="131">
        <f>COUNTIF(사출계획!$K$88:$L$110,표4[[#This Row],[제품명]])</f>
        <v>0</v>
      </c>
      <c r="Q938" s="130">
        <f>COUNTIF(사출계획!$M$62:$N$110,표4[[#This Row],[제품명]])</f>
        <v>0</v>
      </c>
      <c r="R938" s="131">
        <f>COUNTIF(사출계획!$M$62:$N$87,표4[[#This Row],[제품명]])</f>
        <v>0</v>
      </c>
      <c r="S938" s="131">
        <f>COUNTIF(사출계획!$M$88:$N$110,표4[[#This Row],[제품명]])</f>
        <v>0</v>
      </c>
      <c r="T938" s="54">
        <f>COUNTIF(사출계획!$O$62:$P$110,표4[[#This Row],[제품명]])</f>
        <v>0</v>
      </c>
      <c r="U938" s="131">
        <f>COUNTIF(사출계획!$O$62:$P$87,표4[[#This Row],[제품명]])</f>
        <v>0</v>
      </c>
      <c r="V938" s="131">
        <f>COUNTIF(사출계획!$O$88:$P$110,표4[[#This Row],[제품명]])</f>
        <v>0</v>
      </c>
      <c r="W938" s="54">
        <f>COUNTIF(사출계획!$Q$62:$R$110,표4[[#This Row],[제품명]])</f>
        <v>0</v>
      </c>
      <c r="X938" s="131">
        <f>COUNTIF(사출계획!$Q$62:$R$87,표4[[#This Row],[제품명]])</f>
        <v>0</v>
      </c>
      <c r="Y938" s="131">
        <f>COUNTIF(사출계획!$Q$88:$R$110,표4[[#This Row],[제품명]])</f>
        <v>0</v>
      </c>
      <c r="Z938" s="54">
        <f>COUNTIF(사출계획!$S$62:$T$110,표4[[#This Row],[제품명]])</f>
        <v>0</v>
      </c>
      <c r="AA938" s="131"/>
      <c r="AB938" s="126"/>
      <c r="AC938" s="422" t="s">
        <v>4193</v>
      </c>
      <c r="AD938" s="129">
        <f>SUMIF(표4[잉크명],표5[[#This Row],[잉크]],표4[월])</f>
        <v>1</v>
      </c>
      <c r="AE938" s="131">
        <f>SUMIF(표4[잉크명],표5[[#This Row],[잉크]],표4[월-3층])</f>
        <v>1</v>
      </c>
      <c r="AF938" s="131">
        <f>SUMIF(표4[잉크명],표5[[#This Row],[잉크]],표4[월-1층])</f>
        <v>0</v>
      </c>
      <c r="AG938" s="133">
        <f>SUMIF(표4[잉크명],표5[[#This Row],[잉크]],표4[화])</f>
        <v>2</v>
      </c>
      <c r="AH938" s="131">
        <f>SUMIF(표4[잉크명],표5[[#This Row],[잉크]],표4[화-3층])</f>
        <v>2</v>
      </c>
      <c r="AI938" s="131">
        <f>SUMIF(표4[잉크명],표5[[#This Row],[잉크]],표4[화-1층])</f>
        <v>0</v>
      </c>
      <c r="AJ938" s="130">
        <f>SUMIF(표4[잉크명],표5[[#This Row],[잉크]],표4[수])</f>
        <v>0</v>
      </c>
      <c r="AK938" s="131">
        <f>SUMIF(표4[잉크명],표5[[#This Row],[잉크]],표4[수-3층])</f>
        <v>0</v>
      </c>
      <c r="AL938" s="131">
        <f>SUMIF(표4[잉크명],표5[[#This Row],[잉크]],표4[수-1층])</f>
        <v>0</v>
      </c>
      <c r="AM938" s="54">
        <f>SUMIF(표4[잉크명],표5[[#This Row],[잉크]],표4[목])</f>
        <v>0</v>
      </c>
      <c r="AN938" s="131">
        <f>SUMIF(표4[잉크명],표5[[#This Row],[잉크]],표4[목-3층])</f>
        <v>0</v>
      </c>
      <c r="AO938" s="131">
        <f>SUMIF(표4[잉크명],표5[[#This Row],[잉크]],표4[목-1층])</f>
        <v>0</v>
      </c>
      <c r="AP938" s="54">
        <f>SUMIF(표4[잉크명],표5[[#This Row],[잉크]],표4[금])</f>
        <v>0</v>
      </c>
      <c r="AQ938" s="131">
        <f>SUMIF(표4[잉크명],표5[[#This Row],[잉크]],표4[금-3층])</f>
        <v>0</v>
      </c>
      <c r="AR938" s="131">
        <f>SUMIF(표4[잉크명],표5[[#This Row],[잉크]],표4[금-1층])</f>
        <v>0</v>
      </c>
      <c r="AS938" s="54">
        <f>SUMIF(표4[잉크명],표5[[#This Row],[잉크]],표4[토])</f>
        <v>0</v>
      </c>
      <c r="AT938" s="131">
        <f>SUMIF(표4[잉크명],표5[[#This Row],[잉크]],표4[토-3층])</f>
        <v>0</v>
      </c>
      <c r="AU938" s="131">
        <f>SUMIF(표4[잉크명],표5[[#This Row],[잉크]],표4[토-1층])</f>
        <v>0</v>
      </c>
      <c r="AV938" s="54">
        <f>SUMIF(표4[잉크명],표5[[#This Row],[잉크]],표4[일])</f>
        <v>0</v>
      </c>
      <c r="AW938" s="131">
        <f>SUMIF(표4[잉크명],표5[[#This Row],[잉크]],표4[일-3층])</f>
        <v>0</v>
      </c>
      <c r="AX938" s="131">
        <f>SUMIF(표4[잉크명],표5[[#This Row],[잉크]],표4[일-1층])</f>
        <v>0</v>
      </c>
      <c r="AY938" s="54">
        <f>SUMIF(표4[잉크명],표5[[#This Row],[잉크]],표4[차주 월])</f>
        <v>0</v>
      </c>
      <c r="AZ938" s="54">
        <f>SUM(표5[[#This Row],[월]:[차주 월]])</f>
        <v>6</v>
      </c>
    </row>
    <row r="939" spans="2:52" x14ac:dyDescent="0.3">
      <c r="B939" s="331" t="s">
        <v>3122</v>
      </c>
      <c r="C939" s="285"/>
      <c r="D939" s="331" t="s">
        <v>4868</v>
      </c>
      <c r="E939" s="54">
        <f>COUNTIF(사출계획!$E$62:$F$110,표4[[#This Row],[제품명]])</f>
        <v>0</v>
      </c>
      <c r="F939" s="131">
        <f>COUNTIF(사출계획!$E$62:$F$87,표4[[#This Row],[제품명]])</f>
        <v>0</v>
      </c>
      <c r="G939" s="131">
        <f>COUNTIF(사출계획!$E$88:$F$110,표4[[#This Row],[제품명]])</f>
        <v>0</v>
      </c>
      <c r="H939" s="54">
        <f>COUNTIF(사출계획!$G$62:$H$110,표4[[#This Row],[제품명]])</f>
        <v>0</v>
      </c>
      <c r="I939" s="132">
        <f>COUNTIF(사출계획!$G$62:$H$87,표4[[#This Row],[제품명]])</f>
        <v>0</v>
      </c>
      <c r="J939" s="132">
        <f>COUNTIF(사출계획!$G$88:$H$110,표4[[#This Row],[제품명]])</f>
        <v>0</v>
      </c>
      <c r="K939" s="54">
        <f>COUNTIF(사출계획!$I$62:$J$110,표4[[#This Row],[제품명]])</f>
        <v>0</v>
      </c>
      <c r="L939" s="131">
        <f>COUNTIF(사출계획!$I$62:$J$87,표4[[#This Row],[제품명]])</f>
        <v>0</v>
      </c>
      <c r="M939" s="131">
        <f>COUNTIF(사출계획!$I$88:$J$110,표4[[#This Row],[제품명]])</f>
        <v>0</v>
      </c>
      <c r="N939" s="129">
        <f>COUNTIF(사출계획!$K$62:$L$110,표4[[#This Row],[제품명]])</f>
        <v>0</v>
      </c>
      <c r="O939" s="131">
        <f>COUNTIF(사출계획!$K$62:$L$87,표4[[#This Row],[제품명]])</f>
        <v>0</v>
      </c>
      <c r="P939" s="131">
        <f>COUNTIF(사출계획!$K$88:$L$110,표4[[#This Row],[제품명]])</f>
        <v>0</v>
      </c>
      <c r="Q939" s="130">
        <f>COUNTIF(사출계획!$M$62:$N$110,표4[[#This Row],[제품명]])</f>
        <v>0</v>
      </c>
      <c r="R939" s="131">
        <f>COUNTIF(사출계획!$M$62:$N$87,표4[[#This Row],[제품명]])</f>
        <v>0</v>
      </c>
      <c r="S939" s="131">
        <f>COUNTIF(사출계획!$M$88:$N$110,표4[[#This Row],[제품명]])</f>
        <v>0</v>
      </c>
      <c r="T939" s="54">
        <f>COUNTIF(사출계획!$O$62:$P$110,표4[[#This Row],[제품명]])</f>
        <v>0</v>
      </c>
      <c r="U939" s="131">
        <f>COUNTIF(사출계획!$O$62:$P$87,표4[[#This Row],[제품명]])</f>
        <v>0</v>
      </c>
      <c r="V939" s="131">
        <f>COUNTIF(사출계획!$O$88:$P$110,표4[[#This Row],[제품명]])</f>
        <v>0</v>
      </c>
      <c r="W939" s="54">
        <f>COUNTIF(사출계획!$Q$62:$R$110,표4[[#This Row],[제품명]])</f>
        <v>0</v>
      </c>
      <c r="X939" s="131">
        <f>COUNTIF(사출계획!$Q$62:$R$87,표4[[#This Row],[제품명]])</f>
        <v>0</v>
      </c>
      <c r="Y939" s="131">
        <f>COUNTIF(사출계획!$Q$88:$R$110,표4[[#This Row],[제품명]])</f>
        <v>0</v>
      </c>
      <c r="Z939" s="54">
        <f>COUNTIF(사출계획!$S$62:$T$110,표4[[#This Row],[제품명]])</f>
        <v>0</v>
      </c>
      <c r="AA939" s="131"/>
      <c r="AB939" s="126"/>
      <c r="AC939" s="422" t="s">
        <v>4199</v>
      </c>
      <c r="AD939" s="129">
        <f>SUMIF(표4[잉크명],표5[[#This Row],[잉크]],표4[월])</f>
        <v>0</v>
      </c>
      <c r="AE939" s="131">
        <f>SUMIF(표4[잉크명],표5[[#This Row],[잉크]],표4[월-3층])</f>
        <v>0</v>
      </c>
      <c r="AF939" s="131">
        <f>SUMIF(표4[잉크명],표5[[#This Row],[잉크]],표4[월-1층])</f>
        <v>0</v>
      </c>
      <c r="AG939" s="133">
        <f>SUMIF(표4[잉크명],표5[[#This Row],[잉크]],표4[화])</f>
        <v>0</v>
      </c>
      <c r="AH939" s="131">
        <f>SUMIF(표4[잉크명],표5[[#This Row],[잉크]],표4[화-3층])</f>
        <v>0</v>
      </c>
      <c r="AI939" s="131">
        <f>SUMIF(표4[잉크명],표5[[#This Row],[잉크]],표4[화-1층])</f>
        <v>0</v>
      </c>
      <c r="AJ939" s="130">
        <f>SUMIF(표4[잉크명],표5[[#This Row],[잉크]],표4[수])</f>
        <v>0</v>
      </c>
      <c r="AK939" s="131">
        <f>SUMIF(표4[잉크명],표5[[#This Row],[잉크]],표4[수-3층])</f>
        <v>0</v>
      </c>
      <c r="AL939" s="131">
        <f>SUMIF(표4[잉크명],표5[[#This Row],[잉크]],표4[수-1층])</f>
        <v>0</v>
      </c>
      <c r="AM939" s="54">
        <f>SUMIF(표4[잉크명],표5[[#This Row],[잉크]],표4[목])</f>
        <v>0</v>
      </c>
      <c r="AN939" s="131">
        <f>SUMIF(표4[잉크명],표5[[#This Row],[잉크]],표4[목-3층])</f>
        <v>0</v>
      </c>
      <c r="AO939" s="131">
        <f>SUMIF(표4[잉크명],표5[[#This Row],[잉크]],표4[목-1층])</f>
        <v>0</v>
      </c>
      <c r="AP939" s="54">
        <f>SUMIF(표4[잉크명],표5[[#This Row],[잉크]],표4[금])</f>
        <v>0</v>
      </c>
      <c r="AQ939" s="131">
        <f>SUMIF(표4[잉크명],표5[[#This Row],[잉크]],표4[금-3층])</f>
        <v>0</v>
      </c>
      <c r="AR939" s="131">
        <f>SUMIF(표4[잉크명],표5[[#This Row],[잉크]],표4[금-1층])</f>
        <v>0</v>
      </c>
      <c r="AS939" s="54">
        <f>SUMIF(표4[잉크명],표5[[#This Row],[잉크]],표4[토])</f>
        <v>0</v>
      </c>
      <c r="AT939" s="131">
        <f>SUMIF(표4[잉크명],표5[[#This Row],[잉크]],표4[토-3층])</f>
        <v>0</v>
      </c>
      <c r="AU939" s="131">
        <f>SUMIF(표4[잉크명],표5[[#This Row],[잉크]],표4[토-1층])</f>
        <v>0</v>
      </c>
      <c r="AV939" s="54">
        <f>SUMIF(표4[잉크명],표5[[#This Row],[잉크]],표4[일])</f>
        <v>0</v>
      </c>
      <c r="AW939" s="131">
        <f>SUMIF(표4[잉크명],표5[[#This Row],[잉크]],표4[일-3층])</f>
        <v>0</v>
      </c>
      <c r="AX939" s="131">
        <f>SUMIF(표4[잉크명],표5[[#This Row],[잉크]],표4[일-1층])</f>
        <v>0</v>
      </c>
      <c r="AY939" s="54">
        <f>SUMIF(표4[잉크명],표5[[#This Row],[잉크]],표4[차주 월])</f>
        <v>0</v>
      </c>
      <c r="AZ939" s="54">
        <f>SUM(표5[[#This Row],[월]:[차주 월]])</f>
        <v>0</v>
      </c>
    </row>
    <row r="940" spans="2:52" x14ac:dyDescent="0.3">
      <c r="B940" s="331" t="s">
        <v>3122</v>
      </c>
      <c r="C940" s="285"/>
      <c r="D940" s="331" t="s">
        <v>3123</v>
      </c>
      <c r="E940" s="54">
        <f>COUNTIF(사출계획!$E$62:$F$110,표4[[#This Row],[제품명]])</f>
        <v>0</v>
      </c>
      <c r="F940" s="131">
        <f>COUNTIF(사출계획!$E$62:$F$87,표4[[#This Row],[제품명]])</f>
        <v>0</v>
      </c>
      <c r="G940" s="131">
        <f>COUNTIF(사출계획!$E$88:$F$110,표4[[#This Row],[제품명]])</f>
        <v>0</v>
      </c>
      <c r="H940" s="54">
        <f>COUNTIF(사출계획!$G$62:$H$110,표4[[#This Row],[제품명]])</f>
        <v>0</v>
      </c>
      <c r="I940" s="132">
        <f>COUNTIF(사출계획!$G$62:$H$87,표4[[#This Row],[제품명]])</f>
        <v>0</v>
      </c>
      <c r="J940" s="132">
        <f>COUNTIF(사출계획!$G$88:$H$110,표4[[#This Row],[제품명]])</f>
        <v>0</v>
      </c>
      <c r="K940" s="54">
        <f>COUNTIF(사출계획!$I$62:$J$110,표4[[#This Row],[제품명]])</f>
        <v>0</v>
      </c>
      <c r="L940" s="131">
        <f>COUNTIF(사출계획!$I$62:$J$87,표4[[#This Row],[제품명]])</f>
        <v>0</v>
      </c>
      <c r="M940" s="131">
        <f>COUNTIF(사출계획!$I$88:$J$110,표4[[#This Row],[제품명]])</f>
        <v>0</v>
      </c>
      <c r="N940" s="129">
        <f>COUNTIF(사출계획!$K$62:$L$110,표4[[#This Row],[제품명]])</f>
        <v>0</v>
      </c>
      <c r="O940" s="131">
        <f>COUNTIF(사출계획!$K$62:$L$87,표4[[#This Row],[제품명]])</f>
        <v>0</v>
      </c>
      <c r="P940" s="131">
        <f>COUNTIF(사출계획!$K$88:$L$110,표4[[#This Row],[제품명]])</f>
        <v>0</v>
      </c>
      <c r="Q940" s="130">
        <f>COUNTIF(사출계획!$M$62:$N$110,표4[[#This Row],[제품명]])</f>
        <v>0</v>
      </c>
      <c r="R940" s="131">
        <f>COUNTIF(사출계획!$M$62:$N$87,표4[[#This Row],[제품명]])</f>
        <v>0</v>
      </c>
      <c r="S940" s="131">
        <f>COUNTIF(사출계획!$M$88:$N$110,표4[[#This Row],[제품명]])</f>
        <v>0</v>
      </c>
      <c r="T940" s="54">
        <f>COUNTIF(사출계획!$O$62:$P$110,표4[[#This Row],[제품명]])</f>
        <v>0</v>
      </c>
      <c r="U940" s="131">
        <f>COUNTIF(사출계획!$O$62:$P$87,표4[[#This Row],[제품명]])</f>
        <v>0</v>
      </c>
      <c r="V940" s="131">
        <f>COUNTIF(사출계획!$O$88:$P$110,표4[[#This Row],[제품명]])</f>
        <v>0</v>
      </c>
      <c r="W940" s="54">
        <f>COUNTIF(사출계획!$Q$62:$R$110,표4[[#This Row],[제품명]])</f>
        <v>0</v>
      </c>
      <c r="X940" s="131">
        <f>COUNTIF(사출계획!$Q$62:$R$87,표4[[#This Row],[제품명]])</f>
        <v>0</v>
      </c>
      <c r="Y940" s="131">
        <f>COUNTIF(사출계획!$Q$88:$R$110,표4[[#This Row],[제품명]])</f>
        <v>0</v>
      </c>
      <c r="Z940" s="54">
        <f>COUNTIF(사출계획!$S$62:$T$110,표4[[#This Row],[제품명]])</f>
        <v>0</v>
      </c>
      <c r="AA940" s="131"/>
      <c r="AB940" s="126"/>
      <c r="AC940" s="422" t="s">
        <v>4198</v>
      </c>
      <c r="AD940" s="129">
        <f>SUMIF(표4[잉크명],표5[[#This Row],[잉크]],표4[월])</f>
        <v>0</v>
      </c>
      <c r="AE940" s="131">
        <f>SUMIF(표4[잉크명],표5[[#This Row],[잉크]],표4[월-3층])</f>
        <v>0</v>
      </c>
      <c r="AF940" s="131">
        <f>SUMIF(표4[잉크명],표5[[#This Row],[잉크]],표4[월-1층])</f>
        <v>0</v>
      </c>
      <c r="AG940" s="133">
        <f>SUMIF(표4[잉크명],표5[[#This Row],[잉크]],표4[화])</f>
        <v>0</v>
      </c>
      <c r="AH940" s="131">
        <f>SUMIF(표4[잉크명],표5[[#This Row],[잉크]],표4[화-3층])</f>
        <v>0</v>
      </c>
      <c r="AI940" s="131">
        <f>SUMIF(표4[잉크명],표5[[#This Row],[잉크]],표4[화-1층])</f>
        <v>0</v>
      </c>
      <c r="AJ940" s="130">
        <f>SUMIF(표4[잉크명],표5[[#This Row],[잉크]],표4[수])</f>
        <v>0</v>
      </c>
      <c r="AK940" s="131">
        <f>SUMIF(표4[잉크명],표5[[#This Row],[잉크]],표4[수-3층])</f>
        <v>0</v>
      </c>
      <c r="AL940" s="131">
        <f>SUMIF(표4[잉크명],표5[[#This Row],[잉크]],표4[수-1층])</f>
        <v>0</v>
      </c>
      <c r="AM940" s="54">
        <f>SUMIF(표4[잉크명],표5[[#This Row],[잉크]],표4[목])</f>
        <v>0</v>
      </c>
      <c r="AN940" s="131">
        <f>SUMIF(표4[잉크명],표5[[#This Row],[잉크]],표4[목-3층])</f>
        <v>0</v>
      </c>
      <c r="AO940" s="131">
        <f>SUMIF(표4[잉크명],표5[[#This Row],[잉크]],표4[목-1층])</f>
        <v>0</v>
      </c>
      <c r="AP940" s="54">
        <f>SUMIF(표4[잉크명],표5[[#This Row],[잉크]],표4[금])</f>
        <v>0</v>
      </c>
      <c r="AQ940" s="131">
        <f>SUMIF(표4[잉크명],표5[[#This Row],[잉크]],표4[금-3층])</f>
        <v>0</v>
      </c>
      <c r="AR940" s="131">
        <f>SUMIF(표4[잉크명],표5[[#This Row],[잉크]],표4[금-1층])</f>
        <v>0</v>
      </c>
      <c r="AS940" s="54">
        <f>SUMIF(표4[잉크명],표5[[#This Row],[잉크]],표4[토])</f>
        <v>0</v>
      </c>
      <c r="AT940" s="131">
        <f>SUMIF(표4[잉크명],표5[[#This Row],[잉크]],표4[토-3층])</f>
        <v>0</v>
      </c>
      <c r="AU940" s="131">
        <f>SUMIF(표4[잉크명],표5[[#This Row],[잉크]],표4[토-1층])</f>
        <v>0</v>
      </c>
      <c r="AV940" s="54">
        <f>SUMIF(표4[잉크명],표5[[#This Row],[잉크]],표4[일])</f>
        <v>0</v>
      </c>
      <c r="AW940" s="131">
        <f>SUMIF(표4[잉크명],표5[[#This Row],[잉크]],표4[일-3층])</f>
        <v>0</v>
      </c>
      <c r="AX940" s="131">
        <f>SUMIF(표4[잉크명],표5[[#This Row],[잉크]],표4[일-1층])</f>
        <v>0</v>
      </c>
      <c r="AY940" s="54">
        <f>SUMIF(표4[잉크명],표5[[#This Row],[잉크]],표4[차주 월])</f>
        <v>0</v>
      </c>
      <c r="AZ940" s="54">
        <f>SUM(표5[[#This Row],[월]:[차주 월]])</f>
        <v>0</v>
      </c>
    </row>
    <row r="941" spans="2:52" x14ac:dyDescent="0.3">
      <c r="B941" s="331" t="s">
        <v>3127</v>
      </c>
      <c r="C941" s="285"/>
      <c r="D941" s="331" t="s">
        <v>3182</v>
      </c>
      <c r="E941" s="54">
        <f>COUNTIF(사출계획!$E$62:$F$110,표4[[#This Row],[제품명]])</f>
        <v>0</v>
      </c>
      <c r="F941" s="131">
        <f>COUNTIF(사출계획!$E$62:$F$87,표4[[#This Row],[제품명]])</f>
        <v>0</v>
      </c>
      <c r="G941" s="131">
        <f>COUNTIF(사출계획!$E$88:$F$110,표4[[#This Row],[제품명]])</f>
        <v>0</v>
      </c>
      <c r="H941" s="54">
        <f>COUNTIF(사출계획!$G$62:$H$110,표4[[#This Row],[제품명]])</f>
        <v>0</v>
      </c>
      <c r="I941" s="132">
        <f>COUNTIF(사출계획!$G$62:$H$87,표4[[#This Row],[제품명]])</f>
        <v>0</v>
      </c>
      <c r="J941" s="132">
        <f>COUNTIF(사출계획!$G$88:$H$110,표4[[#This Row],[제품명]])</f>
        <v>0</v>
      </c>
      <c r="K941" s="54">
        <f>COUNTIF(사출계획!$I$62:$J$110,표4[[#This Row],[제품명]])</f>
        <v>0</v>
      </c>
      <c r="L941" s="131">
        <f>COUNTIF(사출계획!$I$62:$J$87,표4[[#This Row],[제품명]])</f>
        <v>0</v>
      </c>
      <c r="M941" s="131">
        <f>COUNTIF(사출계획!$I$88:$J$110,표4[[#This Row],[제품명]])</f>
        <v>0</v>
      </c>
      <c r="N941" s="129">
        <f>COUNTIF(사출계획!$K$62:$L$110,표4[[#This Row],[제품명]])</f>
        <v>0</v>
      </c>
      <c r="O941" s="131">
        <f>COUNTIF(사출계획!$K$62:$L$87,표4[[#This Row],[제품명]])</f>
        <v>0</v>
      </c>
      <c r="P941" s="131">
        <f>COUNTIF(사출계획!$K$88:$L$110,표4[[#This Row],[제품명]])</f>
        <v>0</v>
      </c>
      <c r="Q941" s="130">
        <f>COUNTIF(사출계획!$M$62:$N$110,표4[[#This Row],[제품명]])</f>
        <v>0</v>
      </c>
      <c r="R941" s="131">
        <f>COUNTIF(사출계획!$M$62:$N$87,표4[[#This Row],[제품명]])</f>
        <v>0</v>
      </c>
      <c r="S941" s="131">
        <f>COUNTIF(사출계획!$M$88:$N$110,표4[[#This Row],[제품명]])</f>
        <v>0</v>
      </c>
      <c r="T941" s="54">
        <f>COUNTIF(사출계획!$O$62:$P$110,표4[[#This Row],[제품명]])</f>
        <v>0</v>
      </c>
      <c r="U941" s="131">
        <f>COUNTIF(사출계획!$O$62:$P$87,표4[[#This Row],[제품명]])</f>
        <v>0</v>
      </c>
      <c r="V941" s="131">
        <f>COUNTIF(사출계획!$O$88:$P$110,표4[[#This Row],[제품명]])</f>
        <v>0</v>
      </c>
      <c r="W941" s="54">
        <f>COUNTIF(사출계획!$Q$62:$R$110,표4[[#This Row],[제품명]])</f>
        <v>0</v>
      </c>
      <c r="X941" s="131">
        <f>COUNTIF(사출계획!$Q$62:$R$87,표4[[#This Row],[제품명]])</f>
        <v>0</v>
      </c>
      <c r="Y941" s="131">
        <f>COUNTIF(사출계획!$Q$88:$R$110,표4[[#This Row],[제품명]])</f>
        <v>0</v>
      </c>
      <c r="Z941" s="54">
        <f>COUNTIF(사출계획!$S$62:$T$110,표4[[#This Row],[제품명]])</f>
        <v>0</v>
      </c>
      <c r="AA941" s="131"/>
      <c r="AB941" s="126"/>
      <c r="AC941" s="423" t="s">
        <v>4208</v>
      </c>
      <c r="AD941" s="129">
        <f>SUMIF(표4[잉크명],표5[[#This Row],[잉크]],표4[월])</f>
        <v>0</v>
      </c>
      <c r="AE941" s="131">
        <f>SUMIF(표4[잉크명],표5[[#This Row],[잉크]],표4[월-3층])</f>
        <v>0</v>
      </c>
      <c r="AF941" s="131">
        <f>SUMIF(표4[잉크명],표5[[#This Row],[잉크]],표4[월-1층])</f>
        <v>0</v>
      </c>
      <c r="AG941" s="133">
        <f>SUMIF(표4[잉크명],표5[[#This Row],[잉크]],표4[화])</f>
        <v>0</v>
      </c>
      <c r="AH941" s="131">
        <f>SUMIF(표4[잉크명],표5[[#This Row],[잉크]],표4[화-3층])</f>
        <v>0</v>
      </c>
      <c r="AI941" s="131">
        <f>SUMIF(표4[잉크명],표5[[#This Row],[잉크]],표4[화-1층])</f>
        <v>0</v>
      </c>
      <c r="AJ941" s="130">
        <f>SUMIF(표4[잉크명],표5[[#This Row],[잉크]],표4[수])</f>
        <v>0</v>
      </c>
      <c r="AK941" s="131">
        <f>SUMIF(표4[잉크명],표5[[#This Row],[잉크]],표4[수-3층])</f>
        <v>0</v>
      </c>
      <c r="AL941" s="131">
        <f>SUMIF(표4[잉크명],표5[[#This Row],[잉크]],표4[수-1층])</f>
        <v>0</v>
      </c>
      <c r="AM941" s="54">
        <f>SUMIF(표4[잉크명],표5[[#This Row],[잉크]],표4[목])</f>
        <v>0</v>
      </c>
      <c r="AN941" s="131">
        <f>SUMIF(표4[잉크명],표5[[#This Row],[잉크]],표4[목-3층])</f>
        <v>0</v>
      </c>
      <c r="AO941" s="131">
        <f>SUMIF(표4[잉크명],표5[[#This Row],[잉크]],표4[목-1층])</f>
        <v>0</v>
      </c>
      <c r="AP941" s="54">
        <f>SUMIF(표4[잉크명],표5[[#This Row],[잉크]],표4[금])</f>
        <v>0</v>
      </c>
      <c r="AQ941" s="131">
        <f>SUMIF(표4[잉크명],표5[[#This Row],[잉크]],표4[금-3층])</f>
        <v>0</v>
      </c>
      <c r="AR941" s="131">
        <f>SUMIF(표4[잉크명],표5[[#This Row],[잉크]],표4[금-1층])</f>
        <v>0</v>
      </c>
      <c r="AS941" s="54">
        <f>SUMIF(표4[잉크명],표5[[#This Row],[잉크]],표4[토])</f>
        <v>0</v>
      </c>
      <c r="AT941" s="131">
        <f>SUMIF(표4[잉크명],표5[[#This Row],[잉크]],표4[토-3층])</f>
        <v>0</v>
      </c>
      <c r="AU941" s="131">
        <f>SUMIF(표4[잉크명],표5[[#This Row],[잉크]],표4[토-1층])</f>
        <v>0</v>
      </c>
      <c r="AV941" s="54">
        <f>SUMIF(표4[잉크명],표5[[#This Row],[잉크]],표4[일])</f>
        <v>0</v>
      </c>
      <c r="AW941" s="131">
        <f>SUMIF(표4[잉크명],표5[[#This Row],[잉크]],표4[일-3층])</f>
        <v>0</v>
      </c>
      <c r="AX941" s="131">
        <f>SUMIF(표4[잉크명],표5[[#This Row],[잉크]],표4[일-1층])</f>
        <v>0</v>
      </c>
      <c r="AY941" s="54">
        <f>SUMIF(표4[잉크명],표5[[#This Row],[잉크]],표4[차주 월])</f>
        <v>0</v>
      </c>
      <c r="AZ941" s="54">
        <f>SUM(표5[[#This Row],[월]:[차주 월]])</f>
        <v>0</v>
      </c>
    </row>
    <row r="942" spans="2:52" x14ac:dyDescent="0.3">
      <c r="B942" s="331" t="s">
        <v>3128</v>
      </c>
      <c r="C942" s="285"/>
      <c r="D942" s="331" t="s">
        <v>3129</v>
      </c>
      <c r="E942" s="54">
        <f>COUNTIF(사출계획!$E$62:$F$110,표4[[#This Row],[제품명]])</f>
        <v>0</v>
      </c>
      <c r="F942" s="131">
        <f>COUNTIF(사출계획!$E$62:$F$87,표4[[#This Row],[제품명]])</f>
        <v>0</v>
      </c>
      <c r="G942" s="131">
        <f>COUNTIF(사출계획!$E$88:$F$110,표4[[#This Row],[제품명]])</f>
        <v>0</v>
      </c>
      <c r="H942" s="54">
        <f>COUNTIF(사출계획!$G$62:$H$110,표4[[#This Row],[제품명]])</f>
        <v>0</v>
      </c>
      <c r="I942" s="132">
        <f>COUNTIF(사출계획!$G$62:$H$87,표4[[#This Row],[제품명]])</f>
        <v>0</v>
      </c>
      <c r="J942" s="132">
        <f>COUNTIF(사출계획!$G$88:$H$110,표4[[#This Row],[제품명]])</f>
        <v>0</v>
      </c>
      <c r="K942" s="54">
        <f>COUNTIF(사출계획!$I$62:$J$110,표4[[#This Row],[제품명]])</f>
        <v>0</v>
      </c>
      <c r="L942" s="131">
        <f>COUNTIF(사출계획!$I$62:$J$87,표4[[#This Row],[제품명]])</f>
        <v>0</v>
      </c>
      <c r="M942" s="131">
        <f>COUNTIF(사출계획!$I$88:$J$110,표4[[#This Row],[제품명]])</f>
        <v>0</v>
      </c>
      <c r="N942" s="129">
        <f>COUNTIF(사출계획!$K$62:$L$110,표4[[#This Row],[제품명]])</f>
        <v>0</v>
      </c>
      <c r="O942" s="131">
        <f>COUNTIF(사출계획!$K$62:$L$87,표4[[#This Row],[제품명]])</f>
        <v>0</v>
      </c>
      <c r="P942" s="131">
        <f>COUNTIF(사출계획!$K$88:$L$110,표4[[#This Row],[제품명]])</f>
        <v>0</v>
      </c>
      <c r="Q942" s="130">
        <f>COUNTIF(사출계획!$M$62:$N$110,표4[[#This Row],[제품명]])</f>
        <v>0</v>
      </c>
      <c r="R942" s="131">
        <f>COUNTIF(사출계획!$M$62:$N$87,표4[[#This Row],[제품명]])</f>
        <v>0</v>
      </c>
      <c r="S942" s="131">
        <f>COUNTIF(사출계획!$M$88:$N$110,표4[[#This Row],[제품명]])</f>
        <v>0</v>
      </c>
      <c r="T942" s="54">
        <f>COUNTIF(사출계획!$O$62:$P$110,표4[[#This Row],[제품명]])</f>
        <v>0</v>
      </c>
      <c r="U942" s="131">
        <f>COUNTIF(사출계획!$O$62:$P$87,표4[[#This Row],[제품명]])</f>
        <v>0</v>
      </c>
      <c r="V942" s="131">
        <f>COUNTIF(사출계획!$O$88:$P$110,표4[[#This Row],[제품명]])</f>
        <v>0</v>
      </c>
      <c r="W942" s="54">
        <f>COUNTIF(사출계획!$Q$62:$R$110,표4[[#This Row],[제품명]])</f>
        <v>0</v>
      </c>
      <c r="X942" s="131">
        <f>COUNTIF(사출계획!$Q$62:$R$87,표4[[#This Row],[제품명]])</f>
        <v>0</v>
      </c>
      <c r="Y942" s="131">
        <f>COUNTIF(사출계획!$Q$88:$R$110,표4[[#This Row],[제품명]])</f>
        <v>0</v>
      </c>
      <c r="Z942" s="54">
        <f>COUNTIF(사출계획!$S$62:$T$110,표4[[#This Row],[제품명]])</f>
        <v>0</v>
      </c>
      <c r="AA942" s="131"/>
      <c r="AB942" s="126"/>
      <c r="AC942" s="423" t="s">
        <v>4211</v>
      </c>
      <c r="AD942" s="129">
        <f>SUMIF(표4[잉크명],표5[[#This Row],[잉크]],표4[월])</f>
        <v>0</v>
      </c>
      <c r="AE942" s="131">
        <f>SUMIF(표4[잉크명],표5[[#This Row],[잉크]],표4[월-3층])</f>
        <v>0</v>
      </c>
      <c r="AF942" s="131">
        <f>SUMIF(표4[잉크명],표5[[#This Row],[잉크]],표4[월-1층])</f>
        <v>0</v>
      </c>
      <c r="AG942" s="133">
        <f>SUMIF(표4[잉크명],표5[[#This Row],[잉크]],표4[화])</f>
        <v>1</v>
      </c>
      <c r="AH942" s="131">
        <f>SUMIF(표4[잉크명],표5[[#This Row],[잉크]],표4[화-3층])</f>
        <v>0</v>
      </c>
      <c r="AI942" s="131">
        <f>SUMIF(표4[잉크명],표5[[#This Row],[잉크]],표4[화-1층])</f>
        <v>1</v>
      </c>
      <c r="AJ942" s="130">
        <f>SUMIF(표4[잉크명],표5[[#This Row],[잉크]],표4[수])</f>
        <v>0</v>
      </c>
      <c r="AK942" s="131">
        <f>SUMIF(표4[잉크명],표5[[#This Row],[잉크]],표4[수-3층])</f>
        <v>0</v>
      </c>
      <c r="AL942" s="131">
        <f>SUMIF(표4[잉크명],표5[[#This Row],[잉크]],표4[수-1층])</f>
        <v>0</v>
      </c>
      <c r="AM942" s="54">
        <f>SUMIF(표4[잉크명],표5[[#This Row],[잉크]],표4[목])</f>
        <v>0</v>
      </c>
      <c r="AN942" s="131">
        <f>SUMIF(표4[잉크명],표5[[#This Row],[잉크]],표4[목-3층])</f>
        <v>0</v>
      </c>
      <c r="AO942" s="131">
        <f>SUMIF(표4[잉크명],표5[[#This Row],[잉크]],표4[목-1층])</f>
        <v>0</v>
      </c>
      <c r="AP942" s="54">
        <f>SUMIF(표4[잉크명],표5[[#This Row],[잉크]],표4[금])</f>
        <v>0</v>
      </c>
      <c r="AQ942" s="131">
        <f>SUMIF(표4[잉크명],표5[[#This Row],[잉크]],표4[금-3층])</f>
        <v>0</v>
      </c>
      <c r="AR942" s="131">
        <f>SUMIF(표4[잉크명],표5[[#This Row],[잉크]],표4[금-1층])</f>
        <v>0</v>
      </c>
      <c r="AS942" s="54">
        <f>SUMIF(표4[잉크명],표5[[#This Row],[잉크]],표4[토])</f>
        <v>0</v>
      </c>
      <c r="AT942" s="131">
        <f>SUMIF(표4[잉크명],표5[[#This Row],[잉크]],표4[토-3층])</f>
        <v>0</v>
      </c>
      <c r="AU942" s="131">
        <f>SUMIF(표4[잉크명],표5[[#This Row],[잉크]],표4[토-1층])</f>
        <v>0</v>
      </c>
      <c r="AV942" s="54">
        <f>SUMIF(표4[잉크명],표5[[#This Row],[잉크]],표4[일])</f>
        <v>0</v>
      </c>
      <c r="AW942" s="131">
        <f>SUMIF(표4[잉크명],표5[[#This Row],[잉크]],표4[일-3층])</f>
        <v>0</v>
      </c>
      <c r="AX942" s="131">
        <f>SUMIF(표4[잉크명],표5[[#This Row],[잉크]],표4[일-1층])</f>
        <v>0</v>
      </c>
      <c r="AY942" s="54">
        <f>SUMIF(표4[잉크명],표5[[#This Row],[잉크]],표4[차주 월])</f>
        <v>0</v>
      </c>
      <c r="AZ942" s="54">
        <f>SUM(표5[[#This Row],[월]:[차주 월]])</f>
        <v>2</v>
      </c>
    </row>
    <row r="943" spans="2:52" x14ac:dyDescent="0.3">
      <c r="B943" s="333" t="s">
        <v>3142</v>
      </c>
      <c r="C943" s="285"/>
      <c r="D943" s="333" t="s">
        <v>3139</v>
      </c>
      <c r="E943" s="54">
        <f>COUNTIF(사출계획!$E$62:$F$110,표4[[#This Row],[제품명]])</f>
        <v>0</v>
      </c>
      <c r="F943" s="131">
        <f>COUNTIF(사출계획!$E$62:$F$87,표4[[#This Row],[제품명]])</f>
        <v>0</v>
      </c>
      <c r="G943" s="131">
        <f>COUNTIF(사출계획!$E$88:$F$110,표4[[#This Row],[제품명]])</f>
        <v>0</v>
      </c>
      <c r="H943" s="54">
        <f>COUNTIF(사출계획!$G$62:$H$110,표4[[#This Row],[제품명]])</f>
        <v>0</v>
      </c>
      <c r="I943" s="132">
        <f>COUNTIF(사출계획!$G$62:$H$87,표4[[#This Row],[제품명]])</f>
        <v>0</v>
      </c>
      <c r="J943" s="132">
        <f>COUNTIF(사출계획!$G$88:$H$110,표4[[#This Row],[제품명]])</f>
        <v>0</v>
      </c>
      <c r="K943" s="54">
        <f>COUNTIF(사출계획!$I$62:$J$110,표4[[#This Row],[제품명]])</f>
        <v>0</v>
      </c>
      <c r="L943" s="131">
        <f>COUNTIF(사출계획!$I$62:$J$87,표4[[#This Row],[제품명]])</f>
        <v>0</v>
      </c>
      <c r="M943" s="131">
        <f>COUNTIF(사출계획!$I$88:$J$110,표4[[#This Row],[제품명]])</f>
        <v>0</v>
      </c>
      <c r="N943" s="129">
        <f>COUNTIF(사출계획!$K$62:$L$110,표4[[#This Row],[제품명]])</f>
        <v>0</v>
      </c>
      <c r="O943" s="131">
        <f>COUNTIF(사출계획!$K$62:$L$87,표4[[#This Row],[제품명]])</f>
        <v>0</v>
      </c>
      <c r="P943" s="131">
        <f>COUNTIF(사출계획!$K$88:$L$110,표4[[#This Row],[제품명]])</f>
        <v>0</v>
      </c>
      <c r="Q943" s="130">
        <f>COUNTIF(사출계획!$M$62:$N$110,표4[[#This Row],[제품명]])</f>
        <v>0</v>
      </c>
      <c r="R943" s="131">
        <f>COUNTIF(사출계획!$M$62:$N$87,표4[[#This Row],[제품명]])</f>
        <v>0</v>
      </c>
      <c r="S943" s="131">
        <f>COUNTIF(사출계획!$M$88:$N$110,표4[[#This Row],[제품명]])</f>
        <v>0</v>
      </c>
      <c r="T943" s="54">
        <f>COUNTIF(사출계획!$O$62:$P$110,표4[[#This Row],[제품명]])</f>
        <v>0</v>
      </c>
      <c r="U943" s="131">
        <f>COUNTIF(사출계획!$O$62:$P$87,표4[[#This Row],[제품명]])</f>
        <v>0</v>
      </c>
      <c r="V943" s="131">
        <f>COUNTIF(사출계획!$O$88:$P$110,표4[[#This Row],[제품명]])</f>
        <v>0</v>
      </c>
      <c r="W943" s="54">
        <f>COUNTIF(사출계획!$Q$62:$R$110,표4[[#This Row],[제품명]])</f>
        <v>0</v>
      </c>
      <c r="X943" s="131">
        <f>COUNTIF(사출계획!$Q$62:$R$87,표4[[#This Row],[제품명]])</f>
        <v>0</v>
      </c>
      <c r="Y943" s="131">
        <f>COUNTIF(사출계획!$Q$88:$R$110,표4[[#This Row],[제품명]])</f>
        <v>0</v>
      </c>
      <c r="Z943" s="54">
        <f>COUNTIF(사출계획!$S$62:$T$110,표4[[#This Row],[제품명]])</f>
        <v>0</v>
      </c>
      <c r="AA943" s="131"/>
      <c r="AB943" s="126"/>
      <c r="AC943" s="423" t="s">
        <v>4212</v>
      </c>
      <c r="AD943" s="129">
        <f>SUMIF(표4[잉크명],표5[[#This Row],[잉크]],표4[월])</f>
        <v>0</v>
      </c>
      <c r="AE943" s="131">
        <f>SUMIF(표4[잉크명],표5[[#This Row],[잉크]],표4[월-3층])</f>
        <v>0</v>
      </c>
      <c r="AF943" s="131">
        <f>SUMIF(표4[잉크명],표5[[#This Row],[잉크]],표4[월-1층])</f>
        <v>0</v>
      </c>
      <c r="AG943" s="133">
        <f>SUMIF(표4[잉크명],표5[[#This Row],[잉크]],표4[화])</f>
        <v>1</v>
      </c>
      <c r="AH943" s="131">
        <f>SUMIF(표4[잉크명],표5[[#This Row],[잉크]],표4[화-3층])</f>
        <v>0</v>
      </c>
      <c r="AI943" s="131">
        <f>SUMIF(표4[잉크명],표5[[#This Row],[잉크]],표4[화-1층])</f>
        <v>1</v>
      </c>
      <c r="AJ943" s="130">
        <f>SUMIF(표4[잉크명],표5[[#This Row],[잉크]],표4[수])</f>
        <v>0</v>
      </c>
      <c r="AK943" s="131">
        <f>SUMIF(표4[잉크명],표5[[#This Row],[잉크]],표4[수-3층])</f>
        <v>0</v>
      </c>
      <c r="AL943" s="131">
        <f>SUMIF(표4[잉크명],표5[[#This Row],[잉크]],표4[수-1층])</f>
        <v>0</v>
      </c>
      <c r="AM943" s="54">
        <f>SUMIF(표4[잉크명],표5[[#This Row],[잉크]],표4[목])</f>
        <v>0</v>
      </c>
      <c r="AN943" s="131">
        <f>SUMIF(표4[잉크명],표5[[#This Row],[잉크]],표4[목-3층])</f>
        <v>0</v>
      </c>
      <c r="AO943" s="131">
        <f>SUMIF(표4[잉크명],표5[[#This Row],[잉크]],표4[목-1층])</f>
        <v>0</v>
      </c>
      <c r="AP943" s="54">
        <f>SUMIF(표4[잉크명],표5[[#This Row],[잉크]],표4[금])</f>
        <v>0</v>
      </c>
      <c r="AQ943" s="131">
        <f>SUMIF(표4[잉크명],표5[[#This Row],[잉크]],표4[금-3층])</f>
        <v>0</v>
      </c>
      <c r="AR943" s="131">
        <f>SUMIF(표4[잉크명],표5[[#This Row],[잉크]],표4[금-1층])</f>
        <v>0</v>
      </c>
      <c r="AS943" s="54">
        <f>SUMIF(표4[잉크명],표5[[#This Row],[잉크]],표4[토])</f>
        <v>0</v>
      </c>
      <c r="AT943" s="131">
        <f>SUMIF(표4[잉크명],표5[[#This Row],[잉크]],표4[토-3층])</f>
        <v>0</v>
      </c>
      <c r="AU943" s="131">
        <f>SUMIF(표4[잉크명],표5[[#This Row],[잉크]],표4[토-1층])</f>
        <v>0</v>
      </c>
      <c r="AV943" s="54">
        <f>SUMIF(표4[잉크명],표5[[#This Row],[잉크]],표4[일])</f>
        <v>0</v>
      </c>
      <c r="AW943" s="131">
        <f>SUMIF(표4[잉크명],표5[[#This Row],[잉크]],표4[일-3층])</f>
        <v>0</v>
      </c>
      <c r="AX943" s="131">
        <f>SUMIF(표4[잉크명],표5[[#This Row],[잉크]],표4[일-1층])</f>
        <v>0</v>
      </c>
      <c r="AY943" s="54">
        <f>SUMIF(표4[잉크명],표5[[#This Row],[잉크]],표4[차주 월])</f>
        <v>0</v>
      </c>
      <c r="AZ943" s="54">
        <f>SUM(표5[[#This Row],[월]:[차주 월]])</f>
        <v>2</v>
      </c>
    </row>
    <row r="944" spans="2:52" x14ac:dyDescent="0.3">
      <c r="B944" s="333" t="s">
        <v>3143</v>
      </c>
      <c r="C944" s="285"/>
      <c r="D944" s="333" t="s">
        <v>4029</v>
      </c>
      <c r="E944" s="54">
        <f>COUNTIF(사출계획!$E$62:$F$110,표4[[#This Row],[제품명]])</f>
        <v>0</v>
      </c>
      <c r="F944" s="131">
        <f>COUNTIF(사출계획!$E$62:$F$87,표4[[#This Row],[제품명]])</f>
        <v>0</v>
      </c>
      <c r="G944" s="131">
        <f>COUNTIF(사출계획!$E$88:$F$110,표4[[#This Row],[제품명]])</f>
        <v>0</v>
      </c>
      <c r="H944" s="54">
        <f>COUNTIF(사출계획!$G$62:$H$110,표4[[#This Row],[제품명]])</f>
        <v>0</v>
      </c>
      <c r="I944" s="132">
        <f>COUNTIF(사출계획!$G$62:$H$87,표4[[#This Row],[제품명]])</f>
        <v>0</v>
      </c>
      <c r="J944" s="132">
        <f>COUNTIF(사출계획!$G$88:$H$110,표4[[#This Row],[제품명]])</f>
        <v>0</v>
      </c>
      <c r="K944" s="54">
        <f>COUNTIF(사출계획!$I$62:$J$110,표4[[#This Row],[제품명]])</f>
        <v>0</v>
      </c>
      <c r="L944" s="131">
        <f>COUNTIF(사출계획!$I$62:$J$87,표4[[#This Row],[제품명]])</f>
        <v>0</v>
      </c>
      <c r="M944" s="131">
        <f>COUNTIF(사출계획!$I$88:$J$110,표4[[#This Row],[제품명]])</f>
        <v>0</v>
      </c>
      <c r="N944" s="129">
        <f>COUNTIF(사출계획!$K$62:$L$110,표4[[#This Row],[제품명]])</f>
        <v>0</v>
      </c>
      <c r="O944" s="131">
        <f>COUNTIF(사출계획!$K$62:$L$87,표4[[#This Row],[제품명]])</f>
        <v>0</v>
      </c>
      <c r="P944" s="131">
        <f>COUNTIF(사출계획!$K$88:$L$110,표4[[#This Row],[제품명]])</f>
        <v>0</v>
      </c>
      <c r="Q944" s="130">
        <f>COUNTIF(사출계획!$M$62:$N$110,표4[[#This Row],[제품명]])</f>
        <v>0</v>
      </c>
      <c r="R944" s="131">
        <f>COUNTIF(사출계획!$M$62:$N$87,표4[[#This Row],[제품명]])</f>
        <v>0</v>
      </c>
      <c r="S944" s="131">
        <f>COUNTIF(사출계획!$M$88:$N$110,표4[[#This Row],[제품명]])</f>
        <v>0</v>
      </c>
      <c r="T944" s="54">
        <f>COUNTIF(사출계획!$O$62:$P$110,표4[[#This Row],[제품명]])</f>
        <v>0</v>
      </c>
      <c r="U944" s="131">
        <f>COUNTIF(사출계획!$O$62:$P$87,표4[[#This Row],[제품명]])</f>
        <v>0</v>
      </c>
      <c r="V944" s="131">
        <f>COUNTIF(사출계획!$O$88:$P$110,표4[[#This Row],[제품명]])</f>
        <v>0</v>
      </c>
      <c r="W944" s="54">
        <f>COUNTIF(사출계획!$Q$62:$R$110,표4[[#This Row],[제품명]])</f>
        <v>0</v>
      </c>
      <c r="X944" s="131">
        <f>COUNTIF(사출계획!$Q$62:$R$87,표4[[#This Row],[제품명]])</f>
        <v>0</v>
      </c>
      <c r="Y944" s="131">
        <f>COUNTIF(사출계획!$Q$88:$R$110,표4[[#This Row],[제품명]])</f>
        <v>0</v>
      </c>
      <c r="Z944" s="54">
        <f>COUNTIF(사출계획!$S$62:$T$110,표4[[#This Row],[제품명]])</f>
        <v>0</v>
      </c>
      <c r="AA944" s="131"/>
      <c r="AB944" s="126"/>
      <c r="AC944" s="423" t="s">
        <v>4213</v>
      </c>
      <c r="AD944" s="129">
        <f>SUMIF(표4[잉크명],표5[[#This Row],[잉크]],표4[월])</f>
        <v>0</v>
      </c>
      <c r="AE944" s="131">
        <f>SUMIF(표4[잉크명],표5[[#This Row],[잉크]],표4[월-3층])</f>
        <v>0</v>
      </c>
      <c r="AF944" s="131">
        <f>SUMIF(표4[잉크명],표5[[#This Row],[잉크]],표4[월-1층])</f>
        <v>0</v>
      </c>
      <c r="AG944" s="133">
        <f>SUMIF(표4[잉크명],표5[[#This Row],[잉크]],표4[화])</f>
        <v>1</v>
      </c>
      <c r="AH944" s="131">
        <f>SUMIF(표4[잉크명],표5[[#This Row],[잉크]],표4[화-3층])</f>
        <v>0</v>
      </c>
      <c r="AI944" s="131">
        <f>SUMIF(표4[잉크명],표5[[#This Row],[잉크]],표4[화-1층])</f>
        <v>1</v>
      </c>
      <c r="AJ944" s="130">
        <f>SUMIF(표4[잉크명],표5[[#This Row],[잉크]],표4[수])</f>
        <v>0</v>
      </c>
      <c r="AK944" s="131">
        <f>SUMIF(표4[잉크명],표5[[#This Row],[잉크]],표4[수-3층])</f>
        <v>0</v>
      </c>
      <c r="AL944" s="131">
        <f>SUMIF(표4[잉크명],표5[[#This Row],[잉크]],표4[수-1층])</f>
        <v>0</v>
      </c>
      <c r="AM944" s="54">
        <f>SUMIF(표4[잉크명],표5[[#This Row],[잉크]],표4[목])</f>
        <v>0</v>
      </c>
      <c r="AN944" s="131">
        <f>SUMIF(표4[잉크명],표5[[#This Row],[잉크]],표4[목-3층])</f>
        <v>0</v>
      </c>
      <c r="AO944" s="131">
        <f>SUMIF(표4[잉크명],표5[[#This Row],[잉크]],표4[목-1층])</f>
        <v>0</v>
      </c>
      <c r="AP944" s="54">
        <f>SUMIF(표4[잉크명],표5[[#This Row],[잉크]],표4[금])</f>
        <v>0</v>
      </c>
      <c r="AQ944" s="131">
        <f>SUMIF(표4[잉크명],표5[[#This Row],[잉크]],표4[금-3층])</f>
        <v>0</v>
      </c>
      <c r="AR944" s="131">
        <f>SUMIF(표4[잉크명],표5[[#This Row],[잉크]],표4[금-1층])</f>
        <v>0</v>
      </c>
      <c r="AS944" s="54">
        <f>SUMIF(표4[잉크명],표5[[#This Row],[잉크]],표4[토])</f>
        <v>0</v>
      </c>
      <c r="AT944" s="131">
        <f>SUMIF(표4[잉크명],표5[[#This Row],[잉크]],표4[토-3층])</f>
        <v>0</v>
      </c>
      <c r="AU944" s="131">
        <f>SUMIF(표4[잉크명],표5[[#This Row],[잉크]],표4[토-1층])</f>
        <v>0</v>
      </c>
      <c r="AV944" s="54">
        <f>SUMIF(표4[잉크명],표5[[#This Row],[잉크]],표4[일])</f>
        <v>0</v>
      </c>
      <c r="AW944" s="131">
        <f>SUMIF(표4[잉크명],표5[[#This Row],[잉크]],표4[일-3층])</f>
        <v>0</v>
      </c>
      <c r="AX944" s="131">
        <f>SUMIF(표4[잉크명],표5[[#This Row],[잉크]],표4[일-1층])</f>
        <v>0</v>
      </c>
      <c r="AY944" s="54">
        <f>SUMIF(표4[잉크명],표5[[#This Row],[잉크]],표4[차주 월])</f>
        <v>0</v>
      </c>
      <c r="AZ944" s="54">
        <f>SUM(표5[[#This Row],[월]:[차주 월]])</f>
        <v>2</v>
      </c>
    </row>
    <row r="945" spans="2:52" x14ac:dyDescent="0.3">
      <c r="B945" s="333" t="s">
        <v>3143</v>
      </c>
      <c r="C945" s="285"/>
      <c r="D945" s="333" t="s">
        <v>3144</v>
      </c>
      <c r="E945" s="54">
        <f>COUNTIF(사출계획!$E$62:$F$110,표4[[#This Row],[제품명]])</f>
        <v>0</v>
      </c>
      <c r="F945" s="131">
        <f>COUNTIF(사출계획!$E$62:$F$87,표4[[#This Row],[제품명]])</f>
        <v>0</v>
      </c>
      <c r="G945" s="131">
        <f>COUNTIF(사출계획!$E$88:$F$110,표4[[#This Row],[제품명]])</f>
        <v>0</v>
      </c>
      <c r="H945" s="54">
        <f>COUNTIF(사출계획!$G$62:$H$110,표4[[#This Row],[제품명]])</f>
        <v>0</v>
      </c>
      <c r="I945" s="132">
        <f>COUNTIF(사출계획!$G$62:$H$87,표4[[#This Row],[제품명]])</f>
        <v>0</v>
      </c>
      <c r="J945" s="132">
        <f>COUNTIF(사출계획!$G$88:$H$110,표4[[#This Row],[제품명]])</f>
        <v>0</v>
      </c>
      <c r="K945" s="54">
        <f>COUNTIF(사출계획!$I$62:$J$110,표4[[#This Row],[제품명]])</f>
        <v>0</v>
      </c>
      <c r="L945" s="131">
        <f>COUNTIF(사출계획!$I$62:$J$87,표4[[#This Row],[제품명]])</f>
        <v>0</v>
      </c>
      <c r="M945" s="131">
        <f>COUNTIF(사출계획!$I$88:$J$110,표4[[#This Row],[제품명]])</f>
        <v>0</v>
      </c>
      <c r="N945" s="129">
        <f>COUNTIF(사출계획!$K$62:$L$110,표4[[#This Row],[제품명]])</f>
        <v>0</v>
      </c>
      <c r="O945" s="131">
        <f>COUNTIF(사출계획!$K$62:$L$87,표4[[#This Row],[제품명]])</f>
        <v>0</v>
      </c>
      <c r="P945" s="131">
        <f>COUNTIF(사출계획!$K$88:$L$110,표4[[#This Row],[제품명]])</f>
        <v>0</v>
      </c>
      <c r="Q945" s="130">
        <f>COUNTIF(사출계획!$M$62:$N$110,표4[[#This Row],[제품명]])</f>
        <v>0</v>
      </c>
      <c r="R945" s="131">
        <f>COUNTIF(사출계획!$M$62:$N$87,표4[[#This Row],[제품명]])</f>
        <v>0</v>
      </c>
      <c r="S945" s="131">
        <f>COUNTIF(사출계획!$M$88:$N$110,표4[[#This Row],[제품명]])</f>
        <v>0</v>
      </c>
      <c r="T945" s="54">
        <f>COUNTIF(사출계획!$O$62:$P$110,표4[[#This Row],[제품명]])</f>
        <v>0</v>
      </c>
      <c r="U945" s="131">
        <f>COUNTIF(사출계획!$O$62:$P$87,표4[[#This Row],[제품명]])</f>
        <v>0</v>
      </c>
      <c r="V945" s="131">
        <f>COUNTIF(사출계획!$O$88:$P$110,표4[[#This Row],[제품명]])</f>
        <v>0</v>
      </c>
      <c r="W945" s="54">
        <f>COUNTIF(사출계획!$Q$62:$R$110,표4[[#This Row],[제품명]])</f>
        <v>0</v>
      </c>
      <c r="X945" s="131">
        <f>COUNTIF(사출계획!$Q$62:$R$87,표4[[#This Row],[제품명]])</f>
        <v>0</v>
      </c>
      <c r="Y945" s="131">
        <f>COUNTIF(사출계획!$Q$88:$R$110,표4[[#This Row],[제품명]])</f>
        <v>0</v>
      </c>
      <c r="Z945" s="54">
        <f>COUNTIF(사출계획!$S$62:$T$110,표4[[#This Row],[제품명]])</f>
        <v>0</v>
      </c>
      <c r="AA945" s="131"/>
      <c r="AB945" s="126"/>
      <c r="AC945" s="424" t="s">
        <v>4221</v>
      </c>
      <c r="AD945" s="129">
        <f>SUMIF(표4[잉크명],표5[[#This Row],[잉크]],표4[월])</f>
        <v>0</v>
      </c>
      <c r="AE945" s="131">
        <f>SUMIF(표4[잉크명],표5[[#This Row],[잉크]],표4[월-3층])</f>
        <v>0</v>
      </c>
      <c r="AF945" s="131">
        <f>SUMIF(표4[잉크명],표5[[#This Row],[잉크]],표4[월-1층])</f>
        <v>0</v>
      </c>
      <c r="AG945" s="133">
        <f>SUMIF(표4[잉크명],표5[[#This Row],[잉크]],표4[화])</f>
        <v>0</v>
      </c>
      <c r="AH945" s="131">
        <f>SUMIF(표4[잉크명],표5[[#This Row],[잉크]],표4[화-3층])</f>
        <v>0</v>
      </c>
      <c r="AI945" s="131">
        <f>SUMIF(표4[잉크명],표5[[#This Row],[잉크]],표4[화-1층])</f>
        <v>0</v>
      </c>
      <c r="AJ945" s="130">
        <f>SUMIF(표4[잉크명],표5[[#This Row],[잉크]],표4[수])</f>
        <v>0</v>
      </c>
      <c r="AK945" s="131">
        <f>SUMIF(표4[잉크명],표5[[#This Row],[잉크]],표4[수-3층])</f>
        <v>0</v>
      </c>
      <c r="AL945" s="131">
        <f>SUMIF(표4[잉크명],표5[[#This Row],[잉크]],표4[수-1층])</f>
        <v>0</v>
      </c>
      <c r="AM945" s="54">
        <f>SUMIF(표4[잉크명],표5[[#This Row],[잉크]],표4[목])</f>
        <v>0</v>
      </c>
      <c r="AN945" s="131">
        <f>SUMIF(표4[잉크명],표5[[#This Row],[잉크]],표4[목-3층])</f>
        <v>0</v>
      </c>
      <c r="AO945" s="131">
        <f>SUMIF(표4[잉크명],표5[[#This Row],[잉크]],표4[목-1층])</f>
        <v>0</v>
      </c>
      <c r="AP945" s="54">
        <f>SUMIF(표4[잉크명],표5[[#This Row],[잉크]],표4[금])</f>
        <v>0</v>
      </c>
      <c r="AQ945" s="131">
        <f>SUMIF(표4[잉크명],표5[[#This Row],[잉크]],표4[금-3층])</f>
        <v>0</v>
      </c>
      <c r="AR945" s="131">
        <f>SUMIF(표4[잉크명],표5[[#This Row],[잉크]],표4[금-1층])</f>
        <v>0</v>
      </c>
      <c r="AS945" s="54">
        <f>SUMIF(표4[잉크명],표5[[#This Row],[잉크]],표4[토])</f>
        <v>0</v>
      </c>
      <c r="AT945" s="131">
        <f>SUMIF(표4[잉크명],표5[[#This Row],[잉크]],표4[토-3층])</f>
        <v>0</v>
      </c>
      <c r="AU945" s="131">
        <f>SUMIF(표4[잉크명],표5[[#This Row],[잉크]],표4[토-1층])</f>
        <v>0</v>
      </c>
      <c r="AV945" s="54">
        <f>SUMIF(표4[잉크명],표5[[#This Row],[잉크]],표4[일])</f>
        <v>0</v>
      </c>
      <c r="AW945" s="131">
        <f>SUMIF(표4[잉크명],표5[[#This Row],[잉크]],표4[일-3층])</f>
        <v>0</v>
      </c>
      <c r="AX945" s="131">
        <f>SUMIF(표4[잉크명],표5[[#This Row],[잉크]],표4[일-1층])</f>
        <v>0</v>
      </c>
      <c r="AY945" s="54">
        <f>SUMIF(표4[잉크명],표5[[#This Row],[잉크]],표4[차주 월])</f>
        <v>0</v>
      </c>
      <c r="AZ945" s="54">
        <f>SUM(표5[[#This Row],[월]:[차주 월]])</f>
        <v>0</v>
      </c>
    </row>
    <row r="946" spans="2:52" x14ac:dyDescent="0.3">
      <c r="B946" s="334" t="s">
        <v>3156</v>
      </c>
      <c r="C946" s="285"/>
      <c r="D946" s="334" t="s">
        <v>3157</v>
      </c>
      <c r="E946" s="54">
        <f>COUNTIF(사출계획!$E$62:$F$110,표4[[#This Row],[제품명]])</f>
        <v>0</v>
      </c>
      <c r="F946" s="131">
        <f>COUNTIF(사출계획!$E$62:$F$87,표4[[#This Row],[제품명]])</f>
        <v>0</v>
      </c>
      <c r="G946" s="131">
        <f>COUNTIF(사출계획!$E$88:$F$110,표4[[#This Row],[제품명]])</f>
        <v>0</v>
      </c>
      <c r="H946" s="54">
        <f>COUNTIF(사출계획!$G$62:$H$110,표4[[#This Row],[제품명]])</f>
        <v>0</v>
      </c>
      <c r="I946" s="132">
        <f>COUNTIF(사출계획!$G$62:$H$87,표4[[#This Row],[제품명]])</f>
        <v>0</v>
      </c>
      <c r="J946" s="132">
        <f>COUNTIF(사출계획!$G$88:$H$110,표4[[#This Row],[제품명]])</f>
        <v>0</v>
      </c>
      <c r="K946" s="54">
        <f>COUNTIF(사출계획!$I$62:$J$110,표4[[#This Row],[제품명]])</f>
        <v>0</v>
      </c>
      <c r="L946" s="131">
        <f>COUNTIF(사출계획!$I$62:$J$87,표4[[#This Row],[제품명]])</f>
        <v>0</v>
      </c>
      <c r="M946" s="131">
        <f>COUNTIF(사출계획!$I$88:$J$110,표4[[#This Row],[제품명]])</f>
        <v>0</v>
      </c>
      <c r="N946" s="129">
        <f>COUNTIF(사출계획!$K$62:$L$110,표4[[#This Row],[제품명]])</f>
        <v>0</v>
      </c>
      <c r="O946" s="131">
        <f>COUNTIF(사출계획!$K$62:$L$87,표4[[#This Row],[제품명]])</f>
        <v>0</v>
      </c>
      <c r="P946" s="131">
        <f>COUNTIF(사출계획!$K$88:$L$110,표4[[#This Row],[제품명]])</f>
        <v>0</v>
      </c>
      <c r="Q946" s="130">
        <f>COUNTIF(사출계획!$M$62:$N$110,표4[[#This Row],[제품명]])</f>
        <v>0</v>
      </c>
      <c r="R946" s="131">
        <f>COUNTIF(사출계획!$M$62:$N$87,표4[[#This Row],[제품명]])</f>
        <v>0</v>
      </c>
      <c r="S946" s="131">
        <f>COUNTIF(사출계획!$M$88:$N$110,표4[[#This Row],[제품명]])</f>
        <v>0</v>
      </c>
      <c r="T946" s="54">
        <f>COUNTIF(사출계획!$O$62:$P$110,표4[[#This Row],[제품명]])</f>
        <v>0</v>
      </c>
      <c r="U946" s="131">
        <f>COUNTIF(사출계획!$O$62:$P$87,표4[[#This Row],[제품명]])</f>
        <v>0</v>
      </c>
      <c r="V946" s="131">
        <f>COUNTIF(사출계획!$O$88:$P$110,표4[[#This Row],[제품명]])</f>
        <v>0</v>
      </c>
      <c r="W946" s="54">
        <f>COUNTIF(사출계획!$Q$62:$R$110,표4[[#This Row],[제품명]])</f>
        <v>0</v>
      </c>
      <c r="X946" s="131">
        <f>COUNTIF(사출계획!$Q$62:$R$87,표4[[#This Row],[제품명]])</f>
        <v>0</v>
      </c>
      <c r="Y946" s="131">
        <f>COUNTIF(사출계획!$Q$88:$R$110,표4[[#This Row],[제품명]])</f>
        <v>0</v>
      </c>
      <c r="Z946" s="54">
        <f>COUNTIF(사출계획!$S$62:$T$110,표4[[#This Row],[제품명]])</f>
        <v>0</v>
      </c>
      <c r="AA946" s="131"/>
      <c r="AB946" s="126"/>
      <c r="AC946" s="424" t="s">
        <v>4222</v>
      </c>
      <c r="AD946" s="129">
        <f>SUMIF(표4[잉크명],표5[[#This Row],[잉크]],표4[월])</f>
        <v>0</v>
      </c>
      <c r="AE946" s="131">
        <f>SUMIF(표4[잉크명],표5[[#This Row],[잉크]],표4[월-3층])</f>
        <v>0</v>
      </c>
      <c r="AF946" s="131">
        <f>SUMIF(표4[잉크명],표5[[#This Row],[잉크]],표4[월-1층])</f>
        <v>0</v>
      </c>
      <c r="AG946" s="133">
        <f>SUMIF(표4[잉크명],표5[[#This Row],[잉크]],표4[화])</f>
        <v>0</v>
      </c>
      <c r="AH946" s="131">
        <f>SUMIF(표4[잉크명],표5[[#This Row],[잉크]],표4[화-3층])</f>
        <v>0</v>
      </c>
      <c r="AI946" s="131">
        <f>SUMIF(표4[잉크명],표5[[#This Row],[잉크]],표4[화-1층])</f>
        <v>0</v>
      </c>
      <c r="AJ946" s="130">
        <f>SUMIF(표4[잉크명],표5[[#This Row],[잉크]],표4[수])</f>
        <v>0</v>
      </c>
      <c r="AK946" s="131">
        <f>SUMIF(표4[잉크명],표5[[#This Row],[잉크]],표4[수-3층])</f>
        <v>0</v>
      </c>
      <c r="AL946" s="131">
        <f>SUMIF(표4[잉크명],표5[[#This Row],[잉크]],표4[수-1층])</f>
        <v>0</v>
      </c>
      <c r="AM946" s="54">
        <f>SUMIF(표4[잉크명],표5[[#This Row],[잉크]],표4[목])</f>
        <v>0</v>
      </c>
      <c r="AN946" s="131">
        <f>SUMIF(표4[잉크명],표5[[#This Row],[잉크]],표4[목-3층])</f>
        <v>0</v>
      </c>
      <c r="AO946" s="131">
        <f>SUMIF(표4[잉크명],표5[[#This Row],[잉크]],표4[목-1층])</f>
        <v>0</v>
      </c>
      <c r="AP946" s="54">
        <f>SUMIF(표4[잉크명],표5[[#This Row],[잉크]],표4[금])</f>
        <v>0</v>
      </c>
      <c r="AQ946" s="131">
        <f>SUMIF(표4[잉크명],표5[[#This Row],[잉크]],표4[금-3층])</f>
        <v>0</v>
      </c>
      <c r="AR946" s="131">
        <f>SUMIF(표4[잉크명],표5[[#This Row],[잉크]],표4[금-1층])</f>
        <v>0</v>
      </c>
      <c r="AS946" s="54">
        <f>SUMIF(표4[잉크명],표5[[#This Row],[잉크]],표4[토])</f>
        <v>0</v>
      </c>
      <c r="AT946" s="131">
        <f>SUMIF(표4[잉크명],표5[[#This Row],[잉크]],표4[토-3층])</f>
        <v>0</v>
      </c>
      <c r="AU946" s="131">
        <f>SUMIF(표4[잉크명],표5[[#This Row],[잉크]],표4[토-1층])</f>
        <v>0</v>
      </c>
      <c r="AV946" s="54">
        <f>SUMIF(표4[잉크명],표5[[#This Row],[잉크]],표4[일])</f>
        <v>0</v>
      </c>
      <c r="AW946" s="131">
        <f>SUMIF(표4[잉크명],표5[[#This Row],[잉크]],표4[일-3층])</f>
        <v>0</v>
      </c>
      <c r="AX946" s="131">
        <f>SUMIF(표4[잉크명],표5[[#This Row],[잉크]],표4[일-1층])</f>
        <v>0</v>
      </c>
      <c r="AY946" s="54">
        <f>SUMIF(표4[잉크명],표5[[#This Row],[잉크]],표4[차주 월])</f>
        <v>0</v>
      </c>
      <c r="AZ946" s="54">
        <f>SUM(표5[[#This Row],[월]:[차주 월]])</f>
        <v>0</v>
      </c>
    </row>
    <row r="947" spans="2:52" x14ac:dyDescent="0.3">
      <c r="B947" s="334" t="s">
        <v>3156</v>
      </c>
      <c r="C947" s="285"/>
      <c r="D947" s="334" t="s">
        <v>3158</v>
      </c>
      <c r="E947" s="54">
        <f>COUNTIF(사출계획!$E$62:$F$110,표4[[#This Row],[제품명]])</f>
        <v>0</v>
      </c>
      <c r="F947" s="131">
        <f>COUNTIF(사출계획!$E$62:$F$87,표4[[#This Row],[제품명]])</f>
        <v>0</v>
      </c>
      <c r="G947" s="131">
        <f>COUNTIF(사출계획!$E$88:$F$110,표4[[#This Row],[제품명]])</f>
        <v>0</v>
      </c>
      <c r="H947" s="54">
        <f>COUNTIF(사출계획!$G$62:$H$110,표4[[#This Row],[제품명]])</f>
        <v>0</v>
      </c>
      <c r="I947" s="132">
        <f>COUNTIF(사출계획!$G$62:$H$87,표4[[#This Row],[제품명]])</f>
        <v>0</v>
      </c>
      <c r="J947" s="132">
        <f>COUNTIF(사출계획!$G$88:$H$110,표4[[#This Row],[제품명]])</f>
        <v>0</v>
      </c>
      <c r="K947" s="54">
        <f>COUNTIF(사출계획!$I$62:$J$110,표4[[#This Row],[제품명]])</f>
        <v>0</v>
      </c>
      <c r="L947" s="131">
        <f>COUNTIF(사출계획!$I$62:$J$87,표4[[#This Row],[제품명]])</f>
        <v>0</v>
      </c>
      <c r="M947" s="131">
        <f>COUNTIF(사출계획!$I$88:$J$110,표4[[#This Row],[제품명]])</f>
        <v>0</v>
      </c>
      <c r="N947" s="129">
        <f>COUNTIF(사출계획!$K$62:$L$110,표4[[#This Row],[제품명]])</f>
        <v>0</v>
      </c>
      <c r="O947" s="131">
        <f>COUNTIF(사출계획!$K$62:$L$87,표4[[#This Row],[제품명]])</f>
        <v>0</v>
      </c>
      <c r="P947" s="131">
        <f>COUNTIF(사출계획!$K$88:$L$110,표4[[#This Row],[제품명]])</f>
        <v>0</v>
      </c>
      <c r="Q947" s="130">
        <f>COUNTIF(사출계획!$M$62:$N$110,표4[[#This Row],[제품명]])</f>
        <v>0</v>
      </c>
      <c r="R947" s="131">
        <f>COUNTIF(사출계획!$M$62:$N$87,표4[[#This Row],[제품명]])</f>
        <v>0</v>
      </c>
      <c r="S947" s="131">
        <f>COUNTIF(사출계획!$M$88:$N$110,표4[[#This Row],[제품명]])</f>
        <v>0</v>
      </c>
      <c r="T947" s="54">
        <f>COUNTIF(사출계획!$O$62:$P$110,표4[[#This Row],[제품명]])</f>
        <v>0</v>
      </c>
      <c r="U947" s="131">
        <f>COUNTIF(사출계획!$O$62:$P$87,표4[[#This Row],[제품명]])</f>
        <v>0</v>
      </c>
      <c r="V947" s="131">
        <f>COUNTIF(사출계획!$O$88:$P$110,표4[[#This Row],[제품명]])</f>
        <v>0</v>
      </c>
      <c r="W947" s="54">
        <f>COUNTIF(사출계획!$Q$62:$R$110,표4[[#This Row],[제품명]])</f>
        <v>0</v>
      </c>
      <c r="X947" s="131">
        <f>COUNTIF(사출계획!$Q$62:$R$87,표4[[#This Row],[제품명]])</f>
        <v>0</v>
      </c>
      <c r="Y947" s="131">
        <f>COUNTIF(사출계획!$Q$88:$R$110,표4[[#This Row],[제품명]])</f>
        <v>0</v>
      </c>
      <c r="Z947" s="54">
        <f>COUNTIF(사출계획!$S$62:$T$110,표4[[#This Row],[제품명]])</f>
        <v>0</v>
      </c>
      <c r="AA947" s="131"/>
      <c r="AB947" s="126"/>
      <c r="AC947" s="424" t="s">
        <v>4223</v>
      </c>
      <c r="AD947" s="129">
        <f>SUMIF(표4[잉크명],표5[[#This Row],[잉크]],표4[월])</f>
        <v>0</v>
      </c>
      <c r="AE947" s="131">
        <f>SUMIF(표4[잉크명],표5[[#This Row],[잉크]],표4[월-3층])</f>
        <v>0</v>
      </c>
      <c r="AF947" s="131">
        <f>SUMIF(표4[잉크명],표5[[#This Row],[잉크]],표4[월-1층])</f>
        <v>0</v>
      </c>
      <c r="AG947" s="133">
        <f>SUMIF(표4[잉크명],표5[[#This Row],[잉크]],표4[화])</f>
        <v>0</v>
      </c>
      <c r="AH947" s="131">
        <f>SUMIF(표4[잉크명],표5[[#This Row],[잉크]],표4[화-3층])</f>
        <v>0</v>
      </c>
      <c r="AI947" s="131">
        <f>SUMIF(표4[잉크명],표5[[#This Row],[잉크]],표4[화-1층])</f>
        <v>0</v>
      </c>
      <c r="AJ947" s="130">
        <f>SUMIF(표4[잉크명],표5[[#This Row],[잉크]],표4[수])</f>
        <v>0</v>
      </c>
      <c r="AK947" s="131">
        <f>SUMIF(표4[잉크명],표5[[#This Row],[잉크]],표4[수-3층])</f>
        <v>0</v>
      </c>
      <c r="AL947" s="131">
        <f>SUMIF(표4[잉크명],표5[[#This Row],[잉크]],표4[수-1층])</f>
        <v>0</v>
      </c>
      <c r="AM947" s="54">
        <f>SUMIF(표4[잉크명],표5[[#This Row],[잉크]],표4[목])</f>
        <v>0</v>
      </c>
      <c r="AN947" s="131">
        <f>SUMIF(표4[잉크명],표5[[#This Row],[잉크]],표4[목-3층])</f>
        <v>0</v>
      </c>
      <c r="AO947" s="131">
        <f>SUMIF(표4[잉크명],표5[[#This Row],[잉크]],표4[목-1층])</f>
        <v>0</v>
      </c>
      <c r="AP947" s="54">
        <f>SUMIF(표4[잉크명],표5[[#This Row],[잉크]],표4[금])</f>
        <v>0</v>
      </c>
      <c r="AQ947" s="131">
        <f>SUMIF(표4[잉크명],표5[[#This Row],[잉크]],표4[금-3층])</f>
        <v>0</v>
      </c>
      <c r="AR947" s="131">
        <f>SUMIF(표4[잉크명],표5[[#This Row],[잉크]],표4[금-1층])</f>
        <v>0</v>
      </c>
      <c r="AS947" s="54">
        <f>SUMIF(표4[잉크명],표5[[#This Row],[잉크]],표4[토])</f>
        <v>0</v>
      </c>
      <c r="AT947" s="131">
        <f>SUMIF(표4[잉크명],표5[[#This Row],[잉크]],표4[토-3층])</f>
        <v>0</v>
      </c>
      <c r="AU947" s="131">
        <f>SUMIF(표4[잉크명],표5[[#This Row],[잉크]],표4[토-1층])</f>
        <v>0</v>
      </c>
      <c r="AV947" s="54">
        <f>SUMIF(표4[잉크명],표5[[#This Row],[잉크]],표4[일])</f>
        <v>0</v>
      </c>
      <c r="AW947" s="131">
        <f>SUMIF(표4[잉크명],표5[[#This Row],[잉크]],표4[일-3층])</f>
        <v>0</v>
      </c>
      <c r="AX947" s="131">
        <f>SUMIF(표4[잉크명],표5[[#This Row],[잉크]],표4[일-1층])</f>
        <v>0</v>
      </c>
      <c r="AY947" s="54">
        <f>SUMIF(표4[잉크명],표5[[#This Row],[잉크]],표4[차주 월])</f>
        <v>0</v>
      </c>
      <c r="AZ947" s="54">
        <f>SUM(표5[[#This Row],[월]:[차주 월]])</f>
        <v>0</v>
      </c>
    </row>
    <row r="948" spans="2:52" x14ac:dyDescent="0.3">
      <c r="B948" s="334" t="s">
        <v>3159</v>
      </c>
      <c r="C948" s="285"/>
      <c r="D948" s="334" t="s">
        <v>3160</v>
      </c>
      <c r="E948" s="54">
        <f>COUNTIF(사출계획!$E$62:$F$110,표4[[#This Row],[제품명]])</f>
        <v>0</v>
      </c>
      <c r="F948" s="131">
        <f>COUNTIF(사출계획!$E$62:$F$87,표4[[#This Row],[제품명]])</f>
        <v>0</v>
      </c>
      <c r="G948" s="131">
        <f>COUNTIF(사출계획!$E$88:$F$110,표4[[#This Row],[제품명]])</f>
        <v>0</v>
      </c>
      <c r="H948" s="54">
        <f>COUNTIF(사출계획!$G$62:$H$110,표4[[#This Row],[제품명]])</f>
        <v>0</v>
      </c>
      <c r="I948" s="132">
        <f>COUNTIF(사출계획!$G$62:$H$87,표4[[#This Row],[제품명]])</f>
        <v>0</v>
      </c>
      <c r="J948" s="132">
        <f>COUNTIF(사출계획!$G$88:$H$110,표4[[#This Row],[제품명]])</f>
        <v>0</v>
      </c>
      <c r="K948" s="54">
        <f>COUNTIF(사출계획!$I$62:$J$110,표4[[#This Row],[제품명]])</f>
        <v>0</v>
      </c>
      <c r="L948" s="131">
        <f>COUNTIF(사출계획!$I$62:$J$87,표4[[#This Row],[제품명]])</f>
        <v>0</v>
      </c>
      <c r="M948" s="131">
        <f>COUNTIF(사출계획!$I$88:$J$110,표4[[#This Row],[제품명]])</f>
        <v>0</v>
      </c>
      <c r="N948" s="129">
        <f>COUNTIF(사출계획!$K$62:$L$110,표4[[#This Row],[제품명]])</f>
        <v>0</v>
      </c>
      <c r="O948" s="131">
        <f>COUNTIF(사출계획!$K$62:$L$87,표4[[#This Row],[제품명]])</f>
        <v>0</v>
      </c>
      <c r="P948" s="131">
        <f>COUNTIF(사출계획!$K$88:$L$110,표4[[#This Row],[제품명]])</f>
        <v>0</v>
      </c>
      <c r="Q948" s="130">
        <f>COUNTIF(사출계획!$M$62:$N$110,표4[[#This Row],[제품명]])</f>
        <v>0</v>
      </c>
      <c r="R948" s="131">
        <f>COUNTIF(사출계획!$M$62:$N$87,표4[[#This Row],[제품명]])</f>
        <v>0</v>
      </c>
      <c r="S948" s="131">
        <f>COUNTIF(사출계획!$M$88:$N$110,표4[[#This Row],[제품명]])</f>
        <v>0</v>
      </c>
      <c r="T948" s="54">
        <f>COUNTIF(사출계획!$O$62:$P$110,표4[[#This Row],[제품명]])</f>
        <v>0</v>
      </c>
      <c r="U948" s="131">
        <f>COUNTIF(사출계획!$O$62:$P$87,표4[[#This Row],[제품명]])</f>
        <v>0</v>
      </c>
      <c r="V948" s="131">
        <f>COUNTIF(사출계획!$O$88:$P$110,표4[[#This Row],[제품명]])</f>
        <v>0</v>
      </c>
      <c r="W948" s="54">
        <f>COUNTIF(사출계획!$Q$62:$R$110,표4[[#This Row],[제품명]])</f>
        <v>0</v>
      </c>
      <c r="X948" s="131">
        <f>COUNTIF(사출계획!$Q$62:$R$87,표4[[#This Row],[제품명]])</f>
        <v>0</v>
      </c>
      <c r="Y948" s="131">
        <f>COUNTIF(사출계획!$Q$88:$R$110,표4[[#This Row],[제품명]])</f>
        <v>0</v>
      </c>
      <c r="Z948" s="54">
        <f>COUNTIF(사출계획!$S$62:$T$110,표4[[#This Row],[제품명]])</f>
        <v>0</v>
      </c>
      <c r="AA948" s="131"/>
      <c r="AB948" s="126"/>
      <c r="AC948" s="425" t="s">
        <v>4234</v>
      </c>
      <c r="AD948" s="129">
        <f>SUMIF(표4[잉크명],표5[[#This Row],[잉크]],표4[월])</f>
        <v>0</v>
      </c>
      <c r="AE948" s="126">
        <f>SUMIF(표4[잉크명],표5[[#This Row],[잉크]],표4[월-3층])</f>
        <v>0</v>
      </c>
      <c r="AF948" s="126">
        <f>SUMIF(표4[잉크명],표5[[#This Row],[잉크]],표4[월-1층])</f>
        <v>0</v>
      </c>
      <c r="AG948" s="133">
        <f>SUMIF(표4[잉크명],표5[[#This Row],[잉크]],표4[화])</f>
        <v>0</v>
      </c>
      <c r="AH948" s="126">
        <f>SUMIF(표4[잉크명],표5[[#This Row],[잉크]],표4[화-3층])</f>
        <v>0</v>
      </c>
      <c r="AI948" s="126">
        <f>SUMIF(표4[잉크명],표5[[#This Row],[잉크]],표4[화-1층])</f>
        <v>0</v>
      </c>
      <c r="AJ948" s="130">
        <f>SUMIF(표4[잉크명],표5[[#This Row],[잉크]],표4[수])</f>
        <v>0</v>
      </c>
      <c r="AK948" s="126">
        <f>SUMIF(표4[잉크명],표5[[#This Row],[잉크]],표4[수-3층])</f>
        <v>0</v>
      </c>
      <c r="AL948" s="126">
        <f>SUMIF(표4[잉크명],표5[[#This Row],[잉크]],표4[수-1층])</f>
        <v>0</v>
      </c>
      <c r="AM948" s="34">
        <f>SUMIF(표4[잉크명],표5[[#This Row],[잉크]],표4[목])</f>
        <v>0</v>
      </c>
      <c r="AN948" s="126">
        <f>SUMIF(표4[잉크명],표5[[#This Row],[잉크]],표4[목-3층])</f>
        <v>0</v>
      </c>
      <c r="AO948" s="126">
        <f>SUMIF(표4[잉크명],표5[[#This Row],[잉크]],표4[목-1층])</f>
        <v>0</v>
      </c>
      <c r="AP948" s="34">
        <f>SUMIF(표4[잉크명],표5[[#This Row],[잉크]],표4[금])</f>
        <v>0</v>
      </c>
      <c r="AQ948" s="126">
        <f>SUMIF(표4[잉크명],표5[[#This Row],[잉크]],표4[금-3층])</f>
        <v>0</v>
      </c>
      <c r="AR948" s="126">
        <f>SUMIF(표4[잉크명],표5[[#This Row],[잉크]],표4[금-1층])</f>
        <v>0</v>
      </c>
      <c r="AS948" s="34">
        <f>SUMIF(표4[잉크명],표5[[#This Row],[잉크]],표4[토])</f>
        <v>0</v>
      </c>
      <c r="AT948" s="126">
        <f>SUMIF(표4[잉크명],표5[[#This Row],[잉크]],표4[토-3층])</f>
        <v>0</v>
      </c>
      <c r="AU948" s="126">
        <f>SUMIF(표4[잉크명],표5[[#This Row],[잉크]],표4[토-1층])</f>
        <v>0</v>
      </c>
      <c r="AV948" s="34">
        <f>SUMIF(표4[잉크명],표5[[#This Row],[잉크]],표4[일])</f>
        <v>0</v>
      </c>
      <c r="AW948" s="126">
        <f>SUMIF(표4[잉크명],표5[[#This Row],[잉크]],표4[일-3층])</f>
        <v>0</v>
      </c>
      <c r="AX948" s="126">
        <f>SUMIF(표4[잉크명],표5[[#This Row],[잉크]],표4[일-1층])</f>
        <v>0</v>
      </c>
      <c r="AY948" s="34">
        <f>SUMIF(표4[잉크명],표5[[#This Row],[잉크]],표4[차주 월])</f>
        <v>0</v>
      </c>
      <c r="AZ948" s="34">
        <f>SUM(표5[[#This Row],[월]:[차주 월]])</f>
        <v>0</v>
      </c>
    </row>
    <row r="949" spans="2:52" x14ac:dyDescent="0.3">
      <c r="B949" s="335" t="s">
        <v>3170</v>
      </c>
      <c r="C949" s="285"/>
      <c r="D949" s="335" t="s">
        <v>3171</v>
      </c>
      <c r="E949" s="54">
        <f>COUNTIF(사출계획!$E$62:$F$110,표4[[#This Row],[제품명]])</f>
        <v>0</v>
      </c>
      <c r="F949" s="131">
        <f>COUNTIF(사출계획!$E$62:$F$87,표4[[#This Row],[제품명]])</f>
        <v>0</v>
      </c>
      <c r="G949" s="131">
        <f>COUNTIF(사출계획!$E$88:$F$110,표4[[#This Row],[제품명]])</f>
        <v>0</v>
      </c>
      <c r="H949" s="54">
        <f>COUNTIF(사출계획!$G$62:$H$110,표4[[#This Row],[제품명]])</f>
        <v>0</v>
      </c>
      <c r="I949" s="132">
        <f>COUNTIF(사출계획!$G$62:$H$87,표4[[#This Row],[제품명]])</f>
        <v>0</v>
      </c>
      <c r="J949" s="132">
        <f>COUNTIF(사출계획!$G$88:$H$110,표4[[#This Row],[제품명]])</f>
        <v>0</v>
      </c>
      <c r="K949" s="54">
        <f>COUNTIF(사출계획!$I$62:$J$110,표4[[#This Row],[제품명]])</f>
        <v>0</v>
      </c>
      <c r="L949" s="131">
        <f>COUNTIF(사출계획!$I$62:$J$87,표4[[#This Row],[제품명]])</f>
        <v>0</v>
      </c>
      <c r="M949" s="131">
        <f>COUNTIF(사출계획!$I$88:$J$110,표4[[#This Row],[제품명]])</f>
        <v>0</v>
      </c>
      <c r="N949" s="129">
        <f>COUNTIF(사출계획!$K$62:$L$110,표4[[#This Row],[제품명]])</f>
        <v>0</v>
      </c>
      <c r="O949" s="131">
        <f>COUNTIF(사출계획!$K$62:$L$87,표4[[#This Row],[제품명]])</f>
        <v>0</v>
      </c>
      <c r="P949" s="131">
        <f>COUNTIF(사출계획!$K$88:$L$110,표4[[#This Row],[제품명]])</f>
        <v>0</v>
      </c>
      <c r="Q949" s="130">
        <f>COUNTIF(사출계획!$M$62:$N$110,표4[[#This Row],[제품명]])</f>
        <v>0</v>
      </c>
      <c r="R949" s="131">
        <f>COUNTIF(사출계획!$M$62:$N$87,표4[[#This Row],[제품명]])</f>
        <v>0</v>
      </c>
      <c r="S949" s="131">
        <f>COUNTIF(사출계획!$M$88:$N$110,표4[[#This Row],[제품명]])</f>
        <v>0</v>
      </c>
      <c r="T949" s="54">
        <f>COUNTIF(사출계획!$O$62:$P$110,표4[[#This Row],[제품명]])</f>
        <v>0</v>
      </c>
      <c r="U949" s="131">
        <f>COUNTIF(사출계획!$O$62:$P$87,표4[[#This Row],[제품명]])</f>
        <v>0</v>
      </c>
      <c r="V949" s="131">
        <f>COUNTIF(사출계획!$O$88:$P$110,표4[[#This Row],[제품명]])</f>
        <v>0</v>
      </c>
      <c r="W949" s="54">
        <f>COUNTIF(사출계획!$Q$62:$R$110,표4[[#This Row],[제품명]])</f>
        <v>0</v>
      </c>
      <c r="X949" s="131">
        <f>COUNTIF(사출계획!$Q$62:$R$87,표4[[#This Row],[제품명]])</f>
        <v>0</v>
      </c>
      <c r="Y949" s="131">
        <f>COUNTIF(사출계획!$Q$88:$R$110,표4[[#This Row],[제품명]])</f>
        <v>0</v>
      </c>
      <c r="Z949" s="54">
        <f>COUNTIF(사출계획!$S$62:$T$110,표4[[#This Row],[제품명]])</f>
        <v>0</v>
      </c>
      <c r="AA949" s="131"/>
      <c r="AB949" s="126"/>
      <c r="AC949" s="425" t="s">
        <v>4236</v>
      </c>
      <c r="AD949" s="129">
        <f>SUMIF(표4[잉크명],표5[[#This Row],[잉크]],표4[월])</f>
        <v>0</v>
      </c>
      <c r="AE949" s="131">
        <f>SUMIF(표4[잉크명],표5[[#This Row],[잉크]],표4[월-3층])</f>
        <v>0</v>
      </c>
      <c r="AF949" s="131">
        <f>SUMIF(표4[잉크명],표5[[#This Row],[잉크]],표4[월-1층])</f>
        <v>0</v>
      </c>
      <c r="AG949" s="133">
        <f>SUMIF(표4[잉크명],표5[[#This Row],[잉크]],표4[화])</f>
        <v>0</v>
      </c>
      <c r="AH949" s="131">
        <f>SUMIF(표4[잉크명],표5[[#This Row],[잉크]],표4[화-3층])</f>
        <v>0</v>
      </c>
      <c r="AI949" s="131">
        <f>SUMIF(표4[잉크명],표5[[#This Row],[잉크]],표4[화-1층])</f>
        <v>0</v>
      </c>
      <c r="AJ949" s="130">
        <f>SUMIF(표4[잉크명],표5[[#This Row],[잉크]],표4[수])</f>
        <v>0</v>
      </c>
      <c r="AK949" s="131">
        <f>SUMIF(표4[잉크명],표5[[#This Row],[잉크]],표4[수-3층])</f>
        <v>0</v>
      </c>
      <c r="AL949" s="131">
        <f>SUMIF(표4[잉크명],표5[[#This Row],[잉크]],표4[수-1층])</f>
        <v>0</v>
      </c>
      <c r="AM949" s="54">
        <f>SUMIF(표4[잉크명],표5[[#This Row],[잉크]],표4[목])</f>
        <v>0</v>
      </c>
      <c r="AN949" s="131">
        <f>SUMIF(표4[잉크명],표5[[#This Row],[잉크]],표4[목-3층])</f>
        <v>0</v>
      </c>
      <c r="AO949" s="131">
        <f>SUMIF(표4[잉크명],표5[[#This Row],[잉크]],표4[목-1층])</f>
        <v>0</v>
      </c>
      <c r="AP949" s="54">
        <f>SUMIF(표4[잉크명],표5[[#This Row],[잉크]],표4[금])</f>
        <v>0</v>
      </c>
      <c r="AQ949" s="131">
        <f>SUMIF(표4[잉크명],표5[[#This Row],[잉크]],표4[금-3층])</f>
        <v>0</v>
      </c>
      <c r="AR949" s="131">
        <f>SUMIF(표4[잉크명],표5[[#This Row],[잉크]],표4[금-1층])</f>
        <v>0</v>
      </c>
      <c r="AS949" s="54">
        <f>SUMIF(표4[잉크명],표5[[#This Row],[잉크]],표4[토])</f>
        <v>0</v>
      </c>
      <c r="AT949" s="131">
        <f>SUMIF(표4[잉크명],표5[[#This Row],[잉크]],표4[토-3층])</f>
        <v>0</v>
      </c>
      <c r="AU949" s="131">
        <f>SUMIF(표4[잉크명],표5[[#This Row],[잉크]],표4[토-1층])</f>
        <v>0</v>
      </c>
      <c r="AV949" s="54">
        <f>SUMIF(표4[잉크명],표5[[#This Row],[잉크]],표4[일])</f>
        <v>0</v>
      </c>
      <c r="AW949" s="131">
        <f>SUMIF(표4[잉크명],표5[[#This Row],[잉크]],표4[일-3층])</f>
        <v>0</v>
      </c>
      <c r="AX949" s="131">
        <f>SUMIF(표4[잉크명],표5[[#This Row],[잉크]],표4[일-1층])</f>
        <v>0</v>
      </c>
      <c r="AY949" s="54">
        <f>SUMIF(표4[잉크명],표5[[#This Row],[잉크]],표4[차주 월])</f>
        <v>0</v>
      </c>
      <c r="AZ949" s="54">
        <f>SUM(표5[[#This Row],[월]:[차주 월]])</f>
        <v>0</v>
      </c>
    </row>
    <row r="950" spans="2:52" x14ac:dyDescent="0.3">
      <c r="B950" s="335" t="s">
        <v>3172</v>
      </c>
      <c r="C950" s="285"/>
      <c r="D950" s="335" t="s">
        <v>4080</v>
      </c>
      <c r="E950" s="54">
        <f>COUNTIF(사출계획!$E$62:$F$110,표4[[#This Row],[제품명]])</f>
        <v>0</v>
      </c>
      <c r="F950" s="131">
        <f>COUNTIF(사출계획!$E$62:$F$87,표4[[#This Row],[제품명]])</f>
        <v>0</v>
      </c>
      <c r="G950" s="131">
        <f>COUNTIF(사출계획!$E$88:$F$110,표4[[#This Row],[제품명]])</f>
        <v>0</v>
      </c>
      <c r="H950" s="54">
        <f>COUNTIF(사출계획!$G$62:$H$110,표4[[#This Row],[제품명]])</f>
        <v>0</v>
      </c>
      <c r="I950" s="132">
        <f>COUNTIF(사출계획!$G$62:$H$87,표4[[#This Row],[제품명]])</f>
        <v>0</v>
      </c>
      <c r="J950" s="132">
        <f>COUNTIF(사출계획!$G$88:$H$110,표4[[#This Row],[제품명]])</f>
        <v>0</v>
      </c>
      <c r="K950" s="54">
        <f>COUNTIF(사출계획!$I$62:$J$110,표4[[#This Row],[제품명]])</f>
        <v>0</v>
      </c>
      <c r="L950" s="131">
        <f>COUNTIF(사출계획!$I$62:$J$87,표4[[#This Row],[제품명]])</f>
        <v>0</v>
      </c>
      <c r="M950" s="131">
        <f>COUNTIF(사출계획!$I$88:$J$110,표4[[#This Row],[제품명]])</f>
        <v>0</v>
      </c>
      <c r="N950" s="129">
        <f>COUNTIF(사출계획!$K$62:$L$110,표4[[#This Row],[제품명]])</f>
        <v>0</v>
      </c>
      <c r="O950" s="131">
        <f>COUNTIF(사출계획!$K$62:$L$87,표4[[#This Row],[제품명]])</f>
        <v>0</v>
      </c>
      <c r="P950" s="131">
        <f>COUNTIF(사출계획!$K$88:$L$110,표4[[#This Row],[제품명]])</f>
        <v>0</v>
      </c>
      <c r="Q950" s="130">
        <f>COUNTIF(사출계획!$M$62:$N$110,표4[[#This Row],[제품명]])</f>
        <v>0</v>
      </c>
      <c r="R950" s="131">
        <f>COUNTIF(사출계획!$M$62:$N$87,표4[[#This Row],[제품명]])</f>
        <v>0</v>
      </c>
      <c r="S950" s="131">
        <f>COUNTIF(사출계획!$M$88:$N$110,표4[[#This Row],[제품명]])</f>
        <v>0</v>
      </c>
      <c r="T950" s="54">
        <f>COUNTIF(사출계획!$O$62:$P$110,표4[[#This Row],[제품명]])</f>
        <v>0</v>
      </c>
      <c r="U950" s="131">
        <f>COUNTIF(사출계획!$O$62:$P$87,표4[[#This Row],[제품명]])</f>
        <v>0</v>
      </c>
      <c r="V950" s="131">
        <f>COUNTIF(사출계획!$O$88:$P$110,표4[[#This Row],[제품명]])</f>
        <v>0</v>
      </c>
      <c r="W950" s="54">
        <f>COUNTIF(사출계획!$Q$62:$R$110,표4[[#This Row],[제품명]])</f>
        <v>0</v>
      </c>
      <c r="X950" s="131">
        <f>COUNTIF(사출계획!$Q$62:$R$87,표4[[#This Row],[제품명]])</f>
        <v>0</v>
      </c>
      <c r="Y950" s="131">
        <f>COUNTIF(사출계획!$Q$88:$R$110,표4[[#This Row],[제품명]])</f>
        <v>0</v>
      </c>
      <c r="Z950" s="54">
        <f>COUNTIF(사출계획!$S$62:$T$110,표4[[#This Row],[제품명]])</f>
        <v>0</v>
      </c>
      <c r="AA950" s="131"/>
      <c r="AB950" s="126"/>
      <c r="AC950" s="426" t="s">
        <v>4240</v>
      </c>
      <c r="AD950" s="129">
        <f>SUMIF(표4[잉크명],표5[[#This Row],[잉크]],표4[월])</f>
        <v>0</v>
      </c>
      <c r="AE950" s="131">
        <f>SUMIF(표4[잉크명],표5[[#This Row],[잉크]],표4[월-3층])</f>
        <v>0</v>
      </c>
      <c r="AF950" s="131">
        <f>SUMIF(표4[잉크명],표5[[#This Row],[잉크]],표4[월-1층])</f>
        <v>0</v>
      </c>
      <c r="AG950" s="133">
        <f>SUMIF(표4[잉크명],표5[[#This Row],[잉크]],표4[화])</f>
        <v>0</v>
      </c>
      <c r="AH950" s="131">
        <f>SUMIF(표4[잉크명],표5[[#This Row],[잉크]],표4[화-3층])</f>
        <v>0</v>
      </c>
      <c r="AI950" s="131">
        <f>SUMIF(표4[잉크명],표5[[#This Row],[잉크]],표4[화-1층])</f>
        <v>0</v>
      </c>
      <c r="AJ950" s="130">
        <f>SUMIF(표4[잉크명],표5[[#This Row],[잉크]],표4[수])</f>
        <v>0</v>
      </c>
      <c r="AK950" s="131">
        <f>SUMIF(표4[잉크명],표5[[#This Row],[잉크]],표4[수-3층])</f>
        <v>0</v>
      </c>
      <c r="AL950" s="131">
        <f>SUMIF(표4[잉크명],표5[[#This Row],[잉크]],표4[수-1층])</f>
        <v>0</v>
      </c>
      <c r="AM950" s="54">
        <f>SUMIF(표4[잉크명],표5[[#This Row],[잉크]],표4[목])</f>
        <v>0</v>
      </c>
      <c r="AN950" s="131">
        <f>SUMIF(표4[잉크명],표5[[#This Row],[잉크]],표4[목-3층])</f>
        <v>0</v>
      </c>
      <c r="AO950" s="131">
        <f>SUMIF(표4[잉크명],표5[[#This Row],[잉크]],표4[목-1층])</f>
        <v>0</v>
      </c>
      <c r="AP950" s="54">
        <f>SUMIF(표4[잉크명],표5[[#This Row],[잉크]],표4[금])</f>
        <v>0</v>
      </c>
      <c r="AQ950" s="131">
        <f>SUMIF(표4[잉크명],표5[[#This Row],[잉크]],표4[금-3층])</f>
        <v>0</v>
      </c>
      <c r="AR950" s="131">
        <f>SUMIF(표4[잉크명],표5[[#This Row],[잉크]],표4[금-1층])</f>
        <v>0</v>
      </c>
      <c r="AS950" s="54">
        <f>SUMIF(표4[잉크명],표5[[#This Row],[잉크]],표4[토])</f>
        <v>0</v>
      </c>
      <c r="AT950" s="131">
        <f>SUMIF(표4[잉크명],표5[[#This Row],[잉크]],표4[토-3층])</f>
        <v>0</v>
      </c>
      <c r="AU950" s="131">
        <f>SUMIF(표4[잉크명],표5[[#This Row],[잉크]],표4[토-1층])</f>
        <v>0</v>
      </c>
      <c r="AV950" s="54">
        <f>SUMIF(표4[잉크명],표5[[#This Row],[잉크]],표4[일])</f>
        <v>0</v>
      </c>
      <c r="AW950" s="131">
        <f>SUMIF(표4[잉크명],표5[[#This Row],[잉크]],표4[일-3층])</f>
        <v>0</v>
      </c>
      <c r="AX950" s="131">
        <f>SUMIF(표4[잉크명],표5[[#This Row],[잉크]],표4[일-1층])</f>
        <v>0</v>
      </c>
      <c r="AY950" s="54">
        <f>SUMIF(표4[잉크명],표5[[#This Row],[잉크]],표4[차주 월])</f>
        <v>0</v>
      </c>
      <c r="AZ950" s="54">
        <f>SUM(표5[[#This Row],[월]:[차주 월]])</f>
        <v>0</v>
      </c>
    </row>
    <row r="951" spans="2:52" x14ac:dyDescent="0.3">
      <c r="B951" s="335" t="s">
        <v>3170</v>
      </c>
      <c r="C951" s="285"/>
      <c r="D951" s="335" t="s">
        <v>3173</v>
      </c>
      <c r="E951" s="54">
        <f>COUNTIF(사출계획!$E$62:$F$110,표4[[#This Row],[제품명]])</f>
        <v>0</v>
      </c>
      <c r="F951" s="131">
        <f>COUNTIF(사출계획!$E$62:$F$87,표4[[#This Row],[제품명]])</f>
        <v>0</v>
      </c>
      <c r="G951" s="131">
        <f>COUNTIF(사출계획!$E$88:$F$110,표4[[#This Row],[제품명]])</f>
        <v>0</v>
      </c>
      <c r="H951" s="54">
        <f>COUNTIF(사출계획!$G$62:$H$110,표4[[#This Row],[제품명]])</f>
        <v>0</v>
      </c>
      <c r="I951" s="132">
        <f>COUNTIF(사출계획!$G$62:$H$87,표4[[#This Row],[제품명]])</f>
        <v>0</v>
      </c>
      <c r="J951" s="132">
        <f>COUNTIF(사출계획!$G$88:$H$110,표4[[#This Row],[제품명]])</f>
        <v>0</v>
      </c>
      <c r="K951" s="54">
        <f>COUNTIF(사출계획!$I$62:$J$110,표4[[#This Row],[제품명]])</f>
        <v>0</v>
      </c>
      <c r="L951" s="131">
        <f>COUNTIF(사출계획!$I$62:$J$87,표4[[#This Row],[제품명]])</f>
        <v>0</v>
      </c>
      <c r="M951" s="131">
        <f>COUNTIF(사출계획!$I$88:$J$110,표4[[#This Row],[제품명]])</f>
        <v>0</v>
      </c>
      <c r="N951" s="129">
        <f>COUNTIF(사출계획!$K$62:$L$110,표4[[#This Row],[제품명]])</f>
        <v>0</v>
      </c>
      <c r="O951" s="131">
        <f>COUNTIF(사출계획!$K$62:$L$87,표4[[#This Row],[제품명]])</f>
        <v>0</v>
      </c>
      <c r="P951" s="131">
        <f>COUNTIF(사출계획!$K$88:$L$110,표4[[#This Row],[제품명]])</f>
        <v>0</v>
      </c>
      <c r="Q951" s="130">
        <f>COUNTIF(사출계획!$M$62:$N$110,표4[[#This Row],[제품명]])</f>
        <v>0</v>
      </c>
      <c r="R951" s="131">
        <f>COUNTIF(사출계획!$M$62:$N$87,표4[[#This Row],[제품명]])</f>
        <v>0</v>
      </c>
      <c r="S951" s="131">
        <f>COUNTIF(사출계획!$M$88:$N$110,표4[[#This Row],[제품명]])</f>
        <v>0</v>
      </c>
      <c r="T951" s="54">
        <f>COUNTIF(사출계획!$O$62:$P$110,표4[[#This Row],[제품명]])</f>
        <v>0</v>
      </c>
      <c r="U951" s="131">
        <f>COUNTIF(사출계획!$O$62:$P$87,표4[[#This Row],[제품명]])</f>
        <v>0</v>
      </c>
      <c r="V951" s="131">
        <f>COUNTIF(사출계획!$O$88:$P$110,표4[[#This Row],[제품명]])</f>
        <v>0</v>
      </c>
      <c r="W951" s="54">
        <f>COUNTIF(사출계획!$Q$62:$R$110,표4[[#This Row],[제품명]])</f>
        <v>0</v>
      </c>
      <c r="X951" s="131">
        <f>COUNTIF(사출계획!$Q$62:$R$87,표4[[#This Row],[제품명]])</f>
        <v>0</v>
      </c>
      <c r="Y951" s="131">
        <f>COUNTIF(사출계획!$Q$88:$R$110,표4[[#This Row],[제품명]])</f>
        <v>0</v>
      </c>
      <c r="Z951" s="54">
        <f>COUNTIF(사출계획!$S$62:$T$110,표4[[#This Row],[제품명]])</f>
        <v>0</v>
      </c>
      <c r="AA951" s="131"/>
      <c r="AB951" s="126"/>
      <c r="AC951" s="427" t="s">
        <v>4249</v>
      </c>
      <c r="AD951" s="129">
        <f>SUMIF(표4[잉크명],표5[[#This Row],[잉크]],표4[월])</f>
        <v>0</v>
      </c>
      <c r="AE951" s="131">
        <f>SUMIF(표4[잉크명],표5[[#This Row],[잉크]],표4[월-3층])</f>
        <v>0</v>
      </c>
      <c r="AF951" s="131">
        <f>SUMIF(표4[잉크명],표5[[#This Row],[잉크]],표4[월-1층])</f>
        <v>0</v>
      </c>
      <c r="AG951" s="133">
        <f>SUMIF(표4[잉크명],표5[[#This Row],[잉크]],표4[화])</f>
        <v>0</v>
      </c>
      <c r="AH951" s="131">
        <f>SUMIF(표4[잉크명],표5[[#This Row],[잉크]],표4[화-3층])</f>
        <v>0</v>
      </c>
      <c r="AI951" s="131">
        <f>SUMIF(표4[잉크명],표5[[#This Row],[잉크]],표4[화-1층])</f>
        <v>0</v>
      </c>
      <c r="AJ951" s="130">
        <f>SUMIF(표4[잉크명],표5[[#This Row],[잉크]],표4[수])</f>
        <v>0</v>
      </c>
      <c r="AK951" s="131">
        <f>SUMIF(표4[잉크명],표5[[#This Row],[잉크]],표4[수-3층])</f>
        <v>0</v>
      </c>
      <c r="AL951" s="131">
        <f>SUMIF(표4[잉크명],표5[[#This Row],[잉크]],표4[수-1층])</f>
        <v>0</v>
      </c>
      <c r="AM951" s="54">
        <f>SUMIF(표4[잉크명],표5[[#This Row],[잉크]],표4[목])</f>
        <v>0</v>
      </c>
      <c r="AN951" s="131">
        <f>SUMIF(표4[잉크명],표5[[#This Row],[잉크]],표4[목-3층])</f>
        <v>0</v>
      </c>
      <c r="AO951" s="131">
        <f>SUMIF(표4[잉크명],표5[[#This Row],[잉크]],표4[목-1층])</f>
        <v>0</v>
      </c>
      <c r="AP951" s="54">
        <f>SUMIF(표4[잉크명],표5[[#This Row],[잉크]],표4[금])</f>
        <v>0</v>
      </c>
      <c r="AQ951" s="131">
        <f>SUMIF(표4[잉크명],표5[[#This Row],[잉크]],표4[금-3층])</f>
        <v>0</v>
      </c>
      <c r="AR951" s="131">
        <f>SUMIF(표4[잉크명],표5[[#This Row],[잉크]],표4[금-1층])</f>
        <v>0</v>
      </c>
      <c r="AS951" s="54">
        <f>SUMIF(표4[잉크명],표5[[#This Row],[잉크]],표4[토])</f>
        <v>0</v>
      </c>
      <c r="AT951" s="131">
        <f>SUMIF(표4[잉크명],표5[[#This Row],[잉크]],표4[토-3층])</f>
        <v>0</v>
      </c>
      <c r="AU951" s="131">
        <f>SUMIF(표4[잉크명],표5[[#This Row],[잉크]],표4[토-1층])</f>
        <v>0</v>
      </c>
      <c r="AV951" s="54">
        <f>SUMIF(표4[잉크명],표5[[#This Row],[잉크]],표4[일])</f>
        <v>0</v>
      </c>
      <c r="AW951" s="131">
        <f>SUMIF(표4[잉크명],표5[[#This Row],[잉크]],표4[일-3층])</f>
        <v>0</v>
      </c>
      <c r="AX951" s="131">
        <f>SUMIF(표4[잉크명],표5[[#This Row],[잉크]],표4[일-1층])</f>
        <v>0</v>
      </c>
      <c r="AY951" s="54">
        <f>SUMIF(표4[잉크명],표5[[#This Row],[잉크]],표4[차주 월])</f>
        <v>0</v>
      </c>
      <c r="AZ951" s="54">
        <f>SUM(표5[[#This Row],[월]:[차주 월]])</f>
        <v>0</v>
      </c>
    </row>
    <row r="952" spans="2:52" x14ac:dyDescent="0.3">
      <c r="B952" s="336" t="s">
        <v>3197</v>
      </c>
      <c r="C952" s="285"/>
      <c r="D952" s="336" t="s">
        <v>3200</v>
      </c>
      <c r="E952" s="54">
        <f>COUNTIF(사출계획!$E$62:$F$110,표4[[#This Row],[제품명]])</f>
        <v>0</v>
      </c>
      <c r="F952" s="131">
        <f>COUNTIF(사출계획!$E$62:$F$87,표4[[#This Row],[제품명]])</f>
        <v>0</v>
      </c>
      <c r="G952" s="131">
        <f>COUNTIF(사출계획!$E$88:$F$110,표4[[#This Row],[제품명]])</f>
        <v>0</v>
      </c>
      <c r="H952" s="54">
        <f>COUNTIF(사출계획!$G$62:$H$110,표4[[#This Row],[제품명]])</f>
        <v>0</v>
      </c>
      <c r="I952" s="132">
        <f>COUNTIF(사출계획!$G$62:$H$87,표4[[#This Row],[제품명]])</f>
        <v>0</v>
      </c>
      <c r="J952" s="132">
        <f>COUNTIF(사출계획!$G$88:$H$110,표4[[#This Row],[제품명]])</f>
        <v>0</v>
      </c>
      <c r="K952" s="54">
        <f>COUNTIF(사출계획!$I$62:$J$110,표4[[#This Row],[제품명]])</f>
        <v>0</v>
      </c>
      <c r="L952" s="131">
        <f>COUNTIF(사출계획!$I$62:$J$87,표4[[#This Row],[제품명]])</f>
        <v>0</v>
      </c>
      <c r="M952" s="131">
        <f>COUNTIF(사출계획!$I$88:$J$110,표4[[#This Row],[제품명]])</f>
        <v>0</v>
      </c>
      <c r="N952" s="129">
        <f>COUNTIF(사출계획!$K$62:$L$110,표4[[#This Row],[제품명]])</f>
        <v>0</v>
      </c>
      <c r="O952" s="131">
        <f>COUNTIF(사출계획!$K$62:$L$87,표4[[#This Row],[제품명]])</f>
        <v>0</v>
      </c>
      <c r="P952" s="131">
        <f>COUNTIF(사출계획!$K$88:$L$110,표4[[#This Row],[제품명]])</f>
        <v>0</v>
      </c>
      <c r="Q952" s="130">
        <f>COUNTIF(사출계획!$M$62:$N$110,표4[[#This Row],[제품명]])</f>
        <v>0</v>
      </c>
      <c r="R952" s="131">
        <f>COUNTIF(사출계획!$M$62:$N$87,표4[[#This Row],[제품명]])</f>
        <v>0</v>
      </c>
      <c r="S952" s="131">
        <f>COUNTIF(사출계획!$M$88:$N$110,표4[[#This Row],[제품명]])</f>
        <v>0</v>
      </c>
      <c r="T952" s="54">
        <f>COUNTIF(사출계획!$O$62:$P$110,표4[[#This Row],[제품명]])</f>
        <v>0</v>
      </c>
      <c r="U952" s="131">
        <f>COUNTIF(사출계획!$O$62:$P$87,표4[[#This Row],[제품명]])</f>
        <v>0</v>
      </c>
      <c r="V952" s="131">
        <f>COUNTIF(사출계획!$O$88:$P$110,표4[[#This Row],[제품명]])</f>
        <v>0</v>
      </c>
      <c r="W952" s="54">
        <f>COUNTIF(사출계획!$Q$62:$R$110,표4[[#This Row],[제품명]])</f>
        <v>0</v>
      </c>
      <c r="X952" s="131">
        <f>COUNTIF(사출계획!$Q$62:$R$87,표4[[#This Row],[제품명]])</f>
        <v>0</v>
      </c>
      <c r="Y952" s="131">
        <f>COUNTIF(사출계획!$Q$88:$R$110,표4[[#This Row],[제품명]])</f>
        <v>0</v>
      </c>
      <c r="Z952" s="54">
        <f>COUNTIF(사출계획!$S$62:$T$110,표4[[#This Row],[제품명]])</f>
        <v>0</v>
      </c>
      <c r="AA952" s="131"/>
      <c r="AB952" s="126"/>
      <c r="AC952" s="427" t="s">
        <v>4244</v>
      </c>
      <c r="AD952" s="129">
        <f>SUMIF(표4[잉크명],표5[[#This Row],[잉크]],표4[월])</f>
        <v>0</v>
      </c>
      <c r="AE952" s="131">
        <f>SUMIF(표4[잉크명],표5[[#This Row],[잉크]],표4[월-3층])</f>
        <v>0</v>
      </c>
      <c r="AF952" s="131">
        <f>SUMIF(표4[잉크명],표5[[#This Row],[잉크]],표4[월-1층])</f>
        <v>0</v>
      </c>
      <c r="AG952" s="133">
        <f>SUMIF(표4[잉크명],표5[[#This Row],[잉크]],표4[화])</f>
        <v>0</v>
      </c>
      <c r="AH952" s="131">
        <f>SUMIF(표4[잉크명],표5[[#This Row],[잉크]],표4[화-3층])</f>
        <v>0</v>
      </c>
      <c r="AI952" s="131">
        <f>SUMIF(표4[잉크명],표5[[#This Row],[잉크]],표4[화-1층])</f>
        <v>0</v>
      </c>
      <c r="AJ952" s="130">
        <f>SUMIF(표4[잉크명],표5[[#This Row],[잉크]],표4[수])</f>
        <v>0</v>
      </c>
      <c r="AK952" s="131">
        <f>SUMIF(표4[잉크명],표5[[#This Row],[잉크]],표4[수-3층])</f>
        <v>0</v>
      </c>
      <c r="AL952" s="131">
        <f>SUMIF(표4[잉크명],표5[[#This Row],[잉크]],표4[수-1층])</f>
        <v>0</v>
      </c>
      <c r="AM952" s="54">
        <f>SUMIF(표4[잉크명],표5[[#This Row],[잉크]],표4[목])</f>
        <v>0</v>
      </c>
      <c r="AN952" s="131">
        <f>SUMIF(표4[잉크명],표5[[#This Row],[잉크]],표4[목-3층])</f>
        <v>0</v>
      </c>
      <c r="AO952" s="131">
        <f>SUMIF(표4[잉크명],표5[[#This Row],[잉크]],표4[목-1층])</f>
        <v>0</v>
      </c>
      <c r="AP952" s="54">
        <f>SUMIF(표4[잉크명],표5[[#This Row],[잉크]],표4[금])</f>
        <v>0</v>
      </c>
      <c r="AQ952" s="131">
        <f>SUMIF(표4[잉크명],표5[[#This Row],[잉크]],표4[금-3층])</f>
        <v>0</v>
      </c>
      <c r="AR952" s="131">
        <f>SUMIF(표4[잉크명],표5[[#This Row],[잉크]],표4[금-1층])</f>
        <v>0</v>
      </c>
      <c r="AS952" s="54">
        <f>SUMIF(표4[잉크명],표5[[#This Row],[잉크]],표4[토])</f>
        <v>0</v>
      </c>
      <c r="AT952" s="131">
        <f>SUMIF(표4[잉크명],표5[[#This Row],[잉크]],표4[토-3층])</f>
        <v>0</v>
      </c>
      <c r="AU952" s="131">
        <f>SUMIF(표4[잉크명],표5[[#This Row],[잉크]],표4[토-1층])</f>
        <v>0</v>
      </c>
      <c r="AV952" s="54">
        <f>SUMIF(표4[잉크명],표5[[#This Row],[잉크]],표4[일])</f>
        <v>0</v>
      </c>
      <c r="AW952" s="131">
        <f>SUMIF(표4[잉크명],표5[[#This Row],[잉크]],표4[일-3층])</f>
        <v>0</v>
      </c>
      <c r="AX952" s="131">
        <f>SUMIF(표4[잉크명],표5[[#This Row],[잉크]],표4[일-1층])</f>
        <v>0</v>
      </c>
      <c r="AY952" s="54">
        <f>SUMIF(표4[잉크명],표5[[#This Row],[잉크]],표4[차주 월])</f>
        <v>0</v>
      </c>
      <c r="AZ952" s="54">
        <f>SUM(표5[[#This Row],[월]:[차주 월]])</f>
        <v>0</v>
      </c>
    </row>
    <row r="953" spans="2:52" x14ac:dyDescent="0.3">
      <c r="B953" s="336" t="s">
        <v>3198</v>
      </c>
      <c r="C953" s="285"/>
      <c r="D953" s="538" t="s">
        <v>5463</v>
      </c>
      <c r="E953" s="54">
        <f>COUNTIF(사출계획!$E$62:$F$110,표4[[#This Row],[제품명]])</f>
        <v>0</v>
      </c>
      <c r="F953" s="131">
        <f>COUNTIF(사출계획!$E$62:$F$87,표4[[#This Row],[제품명]])</f>
        <v>0</v>
      </c>
      <c r="G953" s="131">
        <f>COUNTIF(사출계획!$E$88:$F$110,표4[[#This Row],[제품명]])</f>
        <v>0</v>
      </c>
      <c r="H953" s="54">
        <f>COUNTIF(사출계획!$G$62:$H$110,표4[[#This Row],[제품명]])</f>
        <v>0</v>
      </c>
      <c r="I953" s="132">
        <f>COUNTIF(사출계획!$G$62:$H$87,표4[[#This Row],[제품명]])</f>
        <v>0</v>
      </c>
      <c r="J953" s="132">
        <f>COUNTIF(사출계획!$G$88:$H$110,표4[[#This Row],[제품명]])</f>
        <v>0</v>
      </c>
      <c r="K953" s="54">
        <f>COUNTIF(사출계획!$I$62:$J$110,표4[[#This Row],[제품명]])</f>
        <v>0</v>
      </c>
      <c r="L953" s="131">
        <f>COUNTIF(사출계획!$I$62:$J$87,표4[[#This Row],[제품명]])</f>
        <v>0</v>
      </c>
      <c r="M953" s="131">
        <f>COUNTIF(사출계획!$I$88:$J$110,표4[[#This Row],[제품명]])</f>
        <v>0</v>
      </c>
      <c r="N953" s="129">
        <f>COUNTIF(사출계획!$K$62:$L$110,표4[[#This Row],[제품명]])</f>
        <v>0</v>
      </c>
      <c r="O953" s="131">
        <f>COUNTIF(사출계획!$K$62:$L$87,표4[[#This Row],[제품명]])</f>
        <v>0</v>
      </c>
      <c r="P953" s="131">
        <f>COUNTIF(사출계획!$K$88:$L$110,표4[[#This Row],[제품명]])</f>
        <v>0</v>
      </c>
      <c r="Q953" s="130">
        <f>COUNTIF(사출계획!$M$62:$N$110,표4[[#This Row],[제품명]])</f>
        <v>0</v>
      </c>
      <c r="R953" s="131">
        <f>COUNTIF(사출계획!$M$62:$N$87,표4[[#This Row],[제품명]])</f>
        <v>0</v>
      </c>
      <c r="S953" s="131">
        <f>COUNTIF(사출계획!$M$88:$N$110,표4[[#This Row],[제품명]])</f>
        <v>0</v>
      </c>
      <c r="T953" s="54">
        <f>COUNTIF(사출계획!$O$62:$P$110,표4[[#This Row],[제품명]])</f>
        <v>0</v>
      </c>
      <c r="U953" s="131">
        <f>COUNTIF(사출계획!$O$62:$P$87,표4[[#This Row],[제품명]])</f>
        <v>0</v>
      </c>
      <c r="V953" s="131">
        <f>COUNTIF(사출계획!$O$88:$P$110,표4[[#This Row],[제품명]])</f>
        <v>0</v>
      </c>
      <c r="W953" s="54">
        <f>COUNTIF(사출계획!$Q$62:$R$110,표4[[#This Row],[제품명]])</f>
        <v>0</v>
      </c>
      <c r="X953" s="131">
        <f>COUNTIF(사출계획!$Q$62:$R$87,표4[[#This Row],[제품명]])</f>
        <v>0</v>
      </c>
      <c r="Y953" s="131">
        <f>COUNTIF(사출계획!$Q$88:$R$110,표4[[#This Row],[제품명]])</f>
        <v>0</v>
      </c>
      <c r="Z953" s="54">
        <f>COUNTIF(사출계획!$S$62:$T$110,표4[[#This Row],[제품명]])</f>
        <v>0</v>
      </c>
      <c r="AA953" s="131"/>
      <c r="AB953" s="126"/>
      <c r="AC953" s="427" t="s">
        <v>4250</v>
      </c>
      <c r="AD953" s="129">
        <f>SUMIF(표4[잉크명],표5[[#This Row],[잉크]],표4[월])</f>
        <v>0</v>
      </c>
      <c r="AE953" s="131">
        <f>SUMIF(표4[잉크명],표5[[#This Row],[잉크]],표4[월-3층])</f>
        <v>0</v>
      </c>
      <c r="AF953" s="131">
        <f>SUMIF(표4[잉크명],표5[[#This Row],[잉크]],표4[월-1층])</f>
        <v>0</v>
      </c>
      <c r="AG953" s="133">
        <f>SUMIF(표4[잉크명],표5[[#This Row],[잉크]],표4[화])</f>
        <v>0</v>
      </c>
      <c r="AH953" s="131">
        <f>SUMIF(표4[잉크명],표5[[#This Row],[잉크]],표4[화-3층])</f>
        <v>0</v>
      </c>
      <c r="AI953" s="131">
        <f>SUMIF(표4[잉크명],표5[[#This Row],[잉크]],표4[화-1층])</f>
        <v>0</v>
      </c>
      <c r="AJ953" s="130">
        <f>SUMIF(표4[잉크명],표5[[#This Row],[잉크]],표4[수])</f>
        <v>0</v>
      </c>
      <c r="AK953" s="131">
        <f>SUMIF(표4[잉크명],표5[[#This Row],[잉크]],표4[수-3층])</f>
        <v>0</v>
      </c>
      <c r="AL953" s="131">
        <f>SUMIF(표4[잉크명],표5[[#This Row],[잉크]],표4[수-1층])</f>
        <v>0</v>
      </c>
      <c r="AM953" s="54">
        <f>SUMIF(표4[잉크명],표5[[#This Row],[잉크]],표4[목])</f>
        <v>0</v>
      </c>
      <c r="AN953" s="131">
        <f>SUMIF(표4[잉크명],표5[[#This Row],[잉크]],표4[목-3층])</f>
        <v>0</v>
      </c>
      <c r="AO953" s="131">
        <f>SUMIF(표4[잉크명],표5[[#This Row],[잉크]],표4[목-1층])</f>
        <v>0</v>
      </c>
      <c r="AP953" s="54">
        <f>SUMIF(표4[잉크명],표5[[#This Row],[잉크]],표4[금])</f>
        <v>0</v>
      </c>
      <c r="AQ953" s="131">
        <f>SUMIF(표4[잉크명],표5[[#This Row],[잉크]],표4[금-3층])</f>
        <v>0</v>
      </c>
      <c r="AR953" s="131">
        <f>SUMIF(표4[잉크명],표5[[#This Row],[잉크]],표4[금-1층])</f>
        <v>0</v>
      </c>
      <c r="AS953" s="54">
        <f>SUMIF(표4[잉크명],표5[[#This Row],[잉크]],표4[토])</f>
        <v>0</v>
      </c>
      <c r="AT953" s="131">
        <f>SUMIF(표4[잉크명],표5[[#This Row],[잉크]],표4[토-3층])</f>
        <v>0</v>
      </c>
      <c r="AU953" s="131">
        <f>SUMIF(표4[잉크명],표5[[#This Row],[잉크]],표4[토-1층])</f>
        <v>0</v>
      </c>
      <c r="AV953" s="54">
        <f>SUMIF(표4[잉크명],표5[[#This Row],[잉크]],표4[일])</f>
        <v>0</v>
      </c>
      <c r="AW953" s="131">
        <f>SUMIF(표4[잉크명],표5[[#This Row],[잉크]],표4[일-3층])</f>
        <v>0</v>
      </c>
      <c r="AX953" s="131">
        <f>SUMIF(표4[잉크명],표5[[#This Row],[잉크]],표4[일-1층])</f>
        <v>0</v>
      </c>
      <c r="AY953" s="54">
        <f>SUMIF(표4[잉크명],표5[[#This Row],[잉크]],표4[차주 월])</f>
        <v>0</v>
      </c>
      <c r="AZ953" s="54">
        <f>SUM(표5[[#This Row],[월]:[차주 월]])</f>
        <v>0</v>
      </c>
    </row>
    <row r="954" spans="2:52" x14ac:dyDescent="0.3">
      <c r="B954" s="336" t="s">
        <v>3199</v>
      </c>
      <c r="C954" s="285"/>
      <c r="D954" s="336" t="s">
        <v>3201</v>
      </c>
      <c r="E954" s="54">
        <f>COUNTIF(사출계획!$E$62:$F$110,표4[[#This Row],[제품명]])</f>
        <v>0</v>
      </c>
      <c r="F954" s="131">
        <f>COUNTIF(사출계획!$E$62:$F$87,표4[[#This Row],[제품명]])</f>
        <v>0</v>
      </c>
      <c r="G954" s="131">
        <f>COUNTIF(사출계획!$E$88:$F$110,표4[[#This Row],[제품명]])</f>
        <v>0</v>
      </c>
      <c r="H954" s="54">
        <f>COUNTIF(사출계획!$G$62:$H$110,표4[[#This Row],[제품명]])</f>
        <v>0</v>
      </c>
      <c r="I954" s="132">
        <f>COUNTIF(사출계획!$G$62:$H$87,표4[[#This Row],[제품명]])</f>
        <v>0</v>
      </c>
      <c r="J954" s="132">
        <f>COUNTIF(사출계획!$G$88:$H$110,표4[[#This Row],[제품명]])</f>
        <v>0</v>
      </c>
      <c r="K954" s="54">
        <f>COUNTIF(사출계획!$I$62:$J$110,표4[[#This Row],[제품명]])</f>
        <v>0</v>
      </c>
      <c r="L954" s="131">
        <f>COUNTIF(사출계획!$I$62:$J$87,표4[[#This Row],[제품명]])</f>
        <v>0</v>
      </c>
      <c r="M954" s="131">
        <f>COUNTIF(사출계획!$I$88:$J$110,표4[[#This Row],[제품명]])</f>
        <v>0</v>
      </c>
      <c r="N954" s="129">
        <f>COUNTIF(사출계획!$K$62:$L$110,표4[[#This Row],[제품명]])</f>
        <v>0</v>
      </c>
      <c r="O954" s="131">
        <f>COUNTIF(사출계획!$K$62:$L$87,표4[[#This Row],[제품명]])</f>
        <v>0</v>
      </c>
      <c r="P954" s="131">
        <f>COUNTIF(사출계획!$K$88:$L$110,표4[[#This Row],[제품명]])</f>
        <v>0</v>
      </c>
      <c r="Q954" s="130">
        <f>COUNTIF(사출계획!$M$62:$N$110,표4[[#This Row],[제품명]])</f>
        <v>0</v>
      </c>
      <c r="R954" s="131">
        <f>COUNTIF(사출계획!$M$62:$N$87,표4[[#This Row],[제품명]])</f>
        <v>0</v>
      </c>
      <c r="S954" s="131">
        <f>COUNTIF(사출계획!$M$88:$N$110,표4[[#This Row],[제품명]])</f>
        <v>0</v>
      </c>
      <c r="T954" s="54">
        <f>COUNTIF(사출계획!$O$62:$P$110,표4[[#This Row],[제품명]])</f>
        <v>0</v>
      </c>
      <c r="U954" s="131">
        <f>COUNTIF(사출계획!$O$62:$P$87,표4[[#This Row],[제품명]])</f>
        <v>0</v>
      </c>
      <c r="V954" s="131">
        <f>COUNTIF(사출계획!$O$88:$P$110,표4[[#This Row],[제품명]])</f>
        <v>0</v>
      </c>
      <c r="W954" s="54">
        <f>COUNTIF(사출계획!$Q$62:$R$110,표4[[#This Row],[제품명]])</f>
        <v>0</v>
      </c>
      <c r="X954" s="131">
        <f>COUNTIF(사출계획!$Q$62:$R$87,표4[[#This Row],[제품명]])</f>
        <v>0</v>
      </c>
      <c r="Y954" s="131">
        <f>COUNTIF(사출계획!$Q$88:$R$110,표4[[#This Row],[제품명]])</f>
        <v>0</v>
      </c>
      <c r="Z954" s="54">
        <f>COUNTIF(사출계획!$S$62:$T$110,표4[[#This Row],[제품명]])</f>
        <v>0</v>
      </c>
      <c r="AA954" s="131"/>
      <c r="AB954" s="126"/>
      <c r="AC954" s="428" t="s">
        <v>4256</v>
      </c>
      <c r="AD954" s="129">
        <f>SUMIF(표4[잉크명],표5[[#This Row],[잉크]],표4[월])</f>
        <v>0</v>
      </c>
      <c r="AE954" s="131">
        <f>SUMIF(표4[잉크명],표5[[#This Row],[잉크]],표4[월-3층])</f>
        <v>0</v>
      </c>
      <c r="AF954" s="131">
        <f>SUMIF(표4[잉크명],표5[[#This Row],[잉크]],표4[월-1층])</f>
        <v>0</v>
      </c>
      <c r="AG954" s="133">
        <f>SUMIF(표4[잉크명],표5[[#This Row],[잉크]],표4[화])</f>
        <v>0</v>
      </c>
      <c r="AH954" s="131">
        <f>SUMIF(표4[잉크명],표5[[#This Row],[잉크]],표4[화-3층])</f>
        <v>0</v>
      </c>
      <c r="AI954" s="131">
        <f>SUMIF(표4[잉크명],표5[[#This Row],[잉크]],표4[화-1층])</f>
        <v>0</v>
      </c>
      <c r="AJ954" s="130">
        <f>SUMIF(표4[잉크명],표5[[#This Row],[잉크]],표4[수])</f>
        <v>0</v>
      </c>
      <c r="AK954" s="131">
        <f>SUMIF(표4[잉크명],표5[[#This Row],[잉크]],표4[수-3층])</f>
        <v>0</v>
      </c>
      <c r="AL954" s="131">
        <f>SUMIF(표4[잉크명],표5[[#This Row],[잉크]],표4[수-1층])</f>
        <v>0</v>
      </c>
      <c r="AM954" s="54">
        <f>SUMIF(표4[잉크명],표5[[#This Row],[잉크]],표4[목])</f>
        <v>0</v>
      </c>
      <c r="AN954" s="131">
        <f>SUMIF(표4[잉크명],표5[[#This Row],[잉크]],표4[목-3층])</f>
        <v>0</v>
      </c>
      <c r="AO954" s="131">
        <f>SUMIF(표4[잉크명],표5[[#This Row],[잉크]],표4[목-1층])</f>
        <v>0</v>
      </c>
      <c r="AP954" s="54">
        <f>SUMIF(표4[잉크명],표5[[#This Row],[잉크]],표4[금])</f>
        <v>0</v>
      </c>
      <c r="AQ954" s="131">
        <f>SUMIF(표4[잉크명],표5[[#This Row],[잉크]],표4[금-3층])</f>
        <v>0</v>
      </c>
      <c r="AR954" s="131">
        <f>SUMIF(표4[잉크명],표5[[#This Row],[잉크]],표4[금-1층])</f>
        <v>0</v>
      </c>
      <c r="AS954" s="54">
        <f>SUMIF(표4[잉크명],표5[[#This Row],[잉크]],표4[토])</f>
        <v>0</v>
      </c>
      <c r="AT954" s="131">
        <f>SUMIF(표4[잉크명],표5[[#This Row],[잉크]],표4[토-3층])</f>
        <v>0</v>
      </c>
      <c r="AU954" s="131">
        <f>SUMIF(표4[잉크명],표5[[#This Row],[잉크]],표4[토-1층])</f>
        <v>0</v>
      </c>
      <c r="AV954" s="54">
        <f>SUMIF(표4[잉크명],표5[[#This Row],[잉크]],표4[일])</f>
        <v>0</v>
      </c>
      <c r="AW954" s="131">
        <f>SUMIF(표4[잉크명],표5[[#This Row],[잉크]],표4[일-3층])</f>
        <v>0</v>
      </c>
      <c r="AX954" s="131">
        <f>SUMIF(표4[잉크명],표5[[#This Row],[잉크]],표4[일-1층])</f>
        <v>0</v>
      </c>
      <c r="AY954" s="54">
        <f>SUMIF(표4[잉크명],표5[[#This Row],[잉크]],표4[차주 월])</f>
        <v>0</v>
      </c>
      <c r="AZ954" s="54">
        <f>SUM(표5[[#This Row],[월]:[차주 월]])</f>
        <v>0</v>
      </c>
    </row>
    <row r="955" spans="2:52" x14ac:dyDescent="0.3">
      <c r="B955" s="338" t="s">
        <v>3216</v>
      </c>
      <c r="C955" s="285"/>
      <c r="D955" s="338" t="s">
        <v>3214</v>
      </c>
      <c r="E955" s="54">
        <f>COUNTIF(사출계획!$E$62:$F$110,표4[[#This Row],[제품명]])</f>
        <v>0</v>
      </c>
      <c r="F955" s="131">
        <f>COUNTIF(사출계획!$E$62:$F$87,표4[[#This Row],[제품명]])</f>
        <v>0</v>
      </c>
      <c r="G955" s="131">
        <f>COUNTIF(사출계획!$E$88:$F$110,표4[[#This Row],[제품명]])</f>
        <v>0</v>
      </c>
      <c r="H955" s="54">
        <f>COUNTIF(사출계획!$G$62:$H$110,표4[[#This Row],[제품명]])</f>
        <v>0</v>
      </c>
      <c r="I955" s="132">
        <f>COUNTIF(사출계획!$G$62:$H$87,표4[[#This Row],[제품명]])</f>
        <v>0</v>
      </c>
      <c r="J955" s="132">
        <f>COUNTIF(사출계획!$G$88:$H$110,표4[[#This Row],[제품명]])</f>
        <v>0</v>
      </c>
      <c r="K955" s="54">
        <f>COUNTIF(사출계획!$I$62:$J$110,표4[[#This Row],[제품명]])</f>
        <v>0</v>
      </c>
      <c r="L955" s="131">
        <f>COUNTIF(사출계획!$I$62:$J$87,표4[[#This Row],[제품명]])</f>
        <v>0</v>
      </c>
      <c r="M955" s="131">
        <f>COUNTIF(사출계획!$I$88:$J$110,표4[[#This Row],[제품명]])</f>
        <v>0</v>
      </c>
      <c r="N955" s="129">
        <f>COUNTIF(사출계획!$K$62:$L$110,표4[[#This Row],[제품명]])</f>
        <v>0</v>
      </c>
      <c r="O955" s="131">
        <f>COUNTIF(사출계획!$K$62:$L$87,표4[[#This Row],[제품명]])</f>
        <v>0</v>
      </c>
      <c r="P955" s="131">
        <f>COUNTIF(사출계획!$K$88:$L$110,표4[[#This Row],[제품명]])</f>
        <v>0</v>
      </c>
      <c r="Q955" s="130">
        <f>COUNTIF(사출계획!$M$62:$N$110,표4[[#This Row],[제품명]])</f>
        <v>0</v>
      </c>
      <c r="R955" s="131">
        <f>COUNTIF(사출계획!$M$62:$N$87,표4[[#This Row],[제품명]])</f>
        <v>0</v>
      </c>
      <c r="S955" s="131">
        <f>COUNTIF(사출계획!$M$88:$N$110,표4[[#This Row],[제품명]])</f>
        <v>0</v>
      </c>
      <c r="T955" s="54">
        <f>COUNTIF(사출계획!$O$62:$P$110,표4[[#This Row],[제품명]])</f>
        <v>0</v>
      </c>
      <c r="U955" s="131">
        <f>COUNTIF(사출계획!$O$62:$P$87,표4[[#This Row],[제품명]])</f>
        <v>0</v>
      </c>
      <c r="V955" s="131">
        <f>COUNTIF(사출계획!$O$88:$P$110,표4[[#This Row],[제품명]])</f>
        <v>0</v>
      </c>
      <c r="W955" s="54">
        <f>COUNTIF(사출계획!$Q$62:$R$110,표4[[#This Row],[제품명]])</f>
        <v>0</v>
      </c>
      <c r="X955" s="131">
        <f>COUNTIF(사출계획!$Q$62:$R$87,표4[[#This Row],[제품명]])</f>
        <v>0</v>
      </c>
      <c r="Y955" s="131">
        <f>COUNTIF(사출계획!$Q$88:$R$110,표4[[#This Row],[제품명]])</f>
        <v>0</v>
      </c>
      <c r="Z955" s="54">
        <f>COUNTIF(사출계획!$S$62:$T$110,표4[[#This Row],[제품명]])</f>
        <v>0</v>
      </c>
      <c r="AA955" s="131"/>
      <c r="AB955" s="126"/>
      <c r="AC955" s="429" t="s">
        <v>4261</v>
      </c>
      <c r="AD955" s="129">
        <f>SUMIF(표4[잉크명],표5[[#This Row],[잉크]],표4[월])</f>
        <v>0</v>
      </c>
      <c r="AE955" s="131">
        <f>SUMIF(표4[잉크명],표5[[#This Row],[잉크]],표4[월-3층])</f>
        <v>0</v>
      </c>
      <c r="AF955" s="131">
        <f>SUMIF(표4[잉크명],표5[[#This Row],[잉크]],표4[월-1층])</f>
        <v>0</v>
      </c>
      <c r="AG955" s="133">
        <f>SUMIF(표4[잉크명],표5[[#This Row],[잉크]],표4[화])</f>
        <v>0</v>
      </c>
      <c r="AH955" s="131">
        <f>SUMIF(표4[잉크명],표5[[#This Row],[잉크]],표4[화-3층])</f>
        <v>0</v>
      </c>
      <c r="AI955" s="131">
        <f>SUMIF(표4[잉크명],표5[[#This Row],[잉크]],표4[화-1층])</f>
        <v>0</v>
      </c>
      <c r="AJ955" s="130">
        <f>SUMIF(표4[잉크명],표5[[#This Row],[잉크]],표4[수])</f>
        <v>0</v>
      </c>
      <c r="AK955" s="131">
        <f>SUMIF(표4[잉크명],표5[[#This Row],[잉크]],표4[수-3층])</f>
        <v>0</v>
      </c>
      <c r="AL955" s="131">
        <f>SUMIF(표4[잉크명],표5[[#This Row],[잉크]],표4[수-1층])</f>
        <v>0</v>
      </c>
      <c r="AM955" s="54">
        <f>SUMIF(표4[잉크명],표5[[#This Row],[잉크]],표4[목])</f>
        <v>0</v>
      </c>
      <c r="AN955" s="131">
        <f>SUMIF(표4[잉크명],표5[[#This Row],[잉크]],표4[목-3층])</f>
        <v>0</v>
      </c>
      <c r="AO955" s="131">
        <f>SUMIF(표4[잉크명],표5[[#This Row],[잉크]],표4[목-1층])</f>
        <v>0</v>
      </c>
      <c r="AP955" s="54">
        <f>SUMIF(표4[잉크명],표5[[#This Row],[잉크]],표4[금])</f>
        <v>0</v>
      </c>
      <c r="AQ955" s="131">
        <f>SUMIF(표4[잉크명],표5[[#This Row],[잉크]],표4[금-3층])</f>
        <v>0</v>
      </c>
      <c r="AR955" s="131">
        <f>SUMIF(표4[잉크명],표5[[#This Row],[잉크]],표4[금-1층])</f>
        <v>0</v>
      </c>
      <c r="AS955" s="54">
        <f>SUMIF(표4[잉크명],표5[[#This Row],[잉크]],표4[토])</f>
        <v>0</v>
      </c>
      <c r="AT955" s="131">
        <f>SUMIF(표4[잉크명],표5[[#This Row],[잉크]],표4[토-3층])</f>
        <v>0</v>
      </c>
      <c r="AU955" s="131">
        <f>SUMIF(표4[잉크명],표5[[#This Row],[잉크]],표4[토-1층])</f>
        <v>0</v>
      </c>
      <c r="AV955" s="54">
        <f>SUMIF(표4[잉크명],표5[[#This Row],[잉크]],표4[일])</f>
        <v>0</v>
      </c>
      <c r="AW955" s="131">
        <f>SUMIF(표4[잉크명],표5[[#This Row],[잉크]],표4[일-3층])</f>
        <v>0</v>
      </c>
      <c r="AX955" s="131">
        <f>SUMIF(표4[잉크명],표5[[#This Row],[잉크]],표4[일-1층])</f>
        <v>0</v>
      </c>
      <c r="AY955" s="54">
        <f>SUMIF(표4[잉크명],표5[[#This Row],[잉크]],표4[차주 월])</f>
        <v>0</v>
      </c>
      <c r="AZ955" s="54">
        <f>SUM(표5[[#This Row],[월]:[차주 월]])</f>
        <v>0</v>
      </c>
    </row>
    <row r="956" spans="2:52" x14ac:dyDescent="0.3">
      <c r="B956" s="338" t="s">
        <v>3216</v>
      </c>
      <c r="C956" s="285"/>
      <c r="D956" s="338" t="s">
        <v>3215</v>
      </c>
      <c r="E956" s="54">
        <f>COUNTIF(사출계획!$E$62:$F$110,표4[[#This Row],[제품명]])</f>
        <v>0</v>
      </c>
      <c r="F956" s="131">
        <f>COUNTIF(사출계획!$E$62:$F$87,표4[[#This Row],[제품명]])</f>
        <v>0</v>
      </c>
      <c r="G956" s="131">
        <f>COUNTIF(사출계획!$E$88:$F$110,표4[[#This Row],[제품명]])</f>
        <v>0</v>
      </c>
      <c r="H956" s="54">
        <f>COUNTIF(사출계획!$G$62:$H$110,표4[[#This Row],[제품명]])</f>
        <v>0</v>
      </c>
      <c r="I956" s="132">
        <f>COUNTIF(사출계획!$G$62:$H$87,표4[[#This Row],[제품명]])</f>
        <v>0</v>
      </c>
      <c r="J956" s="132">
        <f>COUNTIF(사출계획!$G$88:$H$110,표4[[#This Row],[제품명]])</f>
        <v>0</v>
      </c>
      <c r="K956" s="54">
        <f>COUNTIF(사출계획!$I$62:$J$110,표4[[#This Row],[제품명]])</f>
        <v>0</v>
      </c>
      <c r="L956" s="131">
        <f>COUNTIF(사출계획!$I$62:$J$87,표4[[#This Row],[제품명]])</f>
        <v>0</v>
      </c>
      <c r="M956" s="131">
        <f>COUNTIF(사출계획!$I$88:$J$110,표4[[#This Row],[제품명]])</f>
        <v>0</v>
      </c>
      <c r="N956" s="129">
        <f>COUNTIF(사출계획!$K$62:$L$110,표4[[#This Row],[제품명]])</f>
        <v>0</v>
      </c>
      <c r="O956" s="131">
        <f>COUNTIF(사출계획!$K$62:$L$87,표4[[#This Row],[제품명]])</f>
        <v>0</v>
      </c>
      <c r="P956" s="131">
        <f>COUNTIF(사출계획!$K$88:$L$110,표4[[#This Row],[제품명]])</f>
        <v>0</v>
      </c>
      <c r="Q956" s="130">
        <f>COUNTIF(사출계획!$M$62:$N$110,표4[[#This Row],[제품명]])</f>
        <v>0</v>
      </c>
      <c r="R956" s="131">
        <f>COUNTIF(사출계획!$M$62:$N$87,표4[[#This Row],[제품명]])</f>
        <v>0</v>
      </c>
      <c r="S956" s="131">
        <f>COUNTIF(사출계획!$M$88:$N$110,표4[[#This Row],[제품명]])</f>
        <v>0</v>
      </c>
      <c r="T956" s="54">
        <f>COUNTIF(사출계획!$O$62:$P$110,표4[[#This Row],[제품명]])</f>
        <v>0</v>
      </c>
      <c r="U956" s="131">
        <f>COUNTIF(사출계획!$O$62:$P$87,표4[[#This Row],[제품명]])</f>
        <v>0</v>
      </c>
      <c r="V956" s="131">
        <f>COUNTIF(사출계획!$O$88:$P$110,표4[[#This Row],[제품명]])</f>
        <v>0</v>
      </c>
      <c r="W956" s="54">
        <f>COUNTIF(사출계획!$Q$62:$R$110,표4[[#This Row],[제품명]])</f>
        <v>0</v>
      </c>
      <c r="X956" s="131">
        <f>COUNTIF(사출계획!$Q$62:$R$87,표4[[#This Row],[제품명]])</f>
        <v>0</v>
      </c>
      <c r="Y956" s="131">
        <f>COUNTIF(사출계획!$Q$88:$R$110,표4[[#This Row],[제품명]])</f>
        <v>0</v>
      </c>
      <c r="Z956" s="54">
        <f>COUNTIF(사출계획!$S$62:$T$110,표4[[#This Row],[제품명]])</f>
        <v>0</v>
      </c>
      <c r="AA956" s="131"/>
      <c r="AB956" s="126"/>
      <c r="AC956" s="430" t="s">
        <v>4264</v>
      </c>
      <c r="AD956" s="129">
        <f>SUMIF(표4[잉크명],표5[[#This Row],[잉크]],표4[월])</f>
        <v>0</v>
      </c>
      <c r="AE956" s="131">
        <f>SUMIF(표4[잉크명],표5[[#This Row],[잉크]],표4[월-3층])</f>
        <v>0</v>
      </c>
      <c r="AF956" s="131">
        <f>SUMIF(표4[잉크명],표5[[#This Row],[잉크]],표4[월-1층])</f>
        <v>0</v>
      </c>
      <c r="AG956" s="133">
        <f>SUMIF(표4[잉크명],표5[[#This Row],[잉크]],표4[화])</f>
        <v>0</v>
      </c>
      <c r="AH956" s="131">
        <f>SUMIF(표4[잉크명],표5[[#This Row],[잉크]],표4[화-3층])</f>
        <v>0</v>
      </c>
      <c r="AI956" s="131">
        <f>SUMIF(표4[잉크명],표5[[#This Row],[잉크]],표4[화-1층])</f>
        <v>0</v>
      </c>
      <c r="AJ956" s="130">
        <f>SUMIF(표4[잉크명],표5[[#This Row],[잉크]],표4[수])</f>
        <v>0</v>
      </c>
      <c r="AK956" s="131">
        <f>SUMIF(표4[잉크명],표5[[#This Row],[잉크]],표4[수-3층])</f>
        <v>0</v>
      </c>
      <c r="AL956" s="131">
        <f>SUMIF(표4[잉크명],표5[[#This Row],[잉크]],표4[수-1층])</f>
        <v>0</v>
      </c>
      <c r="AM956" s="54">
        <f>SUMIF(표4[잉크명],표5[[#This Row],[잉크]],표4[목])</f>
        <v>0</v>
      </c>
      <c r="AN956" s="131">
        <f>SUMIF(표4[잉크명],표5[[#This Row],[잉크]],표4[목-3층])</f>
        <v>0</v>
      </c>
      <c r="AO956" s="131">
        <f>SUMIF(표4[잉크명],표5[[#This Row],[잉크]],표4[목-1층])</f>
        <v>0</v>
      </c>
      <c r="AP956" s="54">
        <f>SUMIF(표4[잉크명],표5[[#This Row],[잉크]],표4[금])</f>
        <v>0</v>
      </c>
      <c r="AQ956" s="131">
        <f>SUMIF(표4[잉크명],표5[[#This Row],[잉크]],표4[금-3층])</f>
        <v>0</v>
      </c>
      <c r="AR956" s="131">
        <f>SUMIF(표4[잉크명],표5[[#This Row],[잉크]],표4[금-1층])</f>
        <v>0</v>
      </c>
      <c r="AS956" s="54">
        <f>SUMIF(표4[잉크명],표5[[#This Row],[잉크]],표4[토])</f>
        <v>0</v>
      </c>
      <c r="AT956" s="131">
        <f>SUMIF(표4[잉크명],표5[[#This Row],[잉크]],표4[토-3층])</f>
        <v>0</v>
      </c>
      <c r="AU956" s="131">
        <f>SUMIF(표4[잉크명],표5[[#This Row],[잉크]],표4[토-1층])</f>
        <v>0</v>
      </c>
      <c r="AV956" s="54">
        <f>SUMIF(표4[잉크명],표5[[#This Row],[잉크]],표4[일])</f>
        <v>0</v>
      </c>
      <c r="AW956" s="131">
        <f>SUMIF(표4[잉크명],표5[[#This Row],[잉크]],표4[일-3층])</f>
        <v>0</v>
      </c>
      <c r="AX956" s="131">
        <f>SUMIF(표4[잉크명],표5[[#This Row],[잉크]],표4[일-1층])</f>
        <v>0</v>
      </c>
      <c r="AY956" s="54">
        <f>SUMIF(표4[잉크명],표5[[#This Row],[잉크]],표4[차주 월])</f>
        <v>0</v>
      </c>
      <c r="AZ956" s="54">
        <f>SUM(표5[[#This Row],[월]:[차주 월]])</f>
        <v>0</v>
      </c>
    </row>
    <row r="957" spans="2:52" x14ac:dyDescent="0.3">
      <c r="B957" s="339" t="s">
        <v>3229</v>
      </c>
      <c r="C957" s="285"/>
      <c r="D957" s="339" t="s">
        <v>3318</v>
      </c>
      <c r="E957" s="54">
        <f>COUNTIF(사출계획!$E$62:$F$110,표4[[#This Row],[제품명]])</f>
        <v>0</v>
      </c>
      <c r="F957" s="131">
        <f>COUNTIF(사출계획!$E$62:$F$87,표4[[#This Row],[제품명]])</f>
        <v>0</v>
      </c>
      <c r="G957" s="131">
        <f>COUNTIF(사출계획!$E$88:$F$110,표4[[#This Row],[제품명]])</f>
        <v>0</v>
      </c>
      <c r="H957" s="54">
        <f>COUNTIF(사출계획!$G$62:$H$110,표4[[#This Row],[제품명]])</f>
        <v>0</v>
      </c>
      <c r="I957" s="132">
        <f>COUNTIF(사출계획!$G$62:$H$87,표4[[#This Row],[제품명]])</f>
        <v>0</v>
      </c>
      <c r="J957" s="132">
        <f>COUNTIF(사출계획!$G$88:$H$110,표4[[#This Row],[제품명]])</f>
        <v>0</v>
      </c>
      <c r="K957" s="54">
        <f>COUNTIF(사출계획!$I$62:$J$110,표4[[#This Row],[제품명]])</f>
        <v>0</v>
      </c>
      <c r="L957" s="131">
        <f>COUNTIF(사출계획!$I$62:$J$87,표4[[#This Row],[제품명]])</f>
        <v>0</v>
      </c>
      <c r="M957" s="131">
        <f>COUNTIF(사출계획!$I$88:$J$110,표4[[#This Row],[제품명]])</f>
        <v>0</v>
      </c>
      <c r="N957" s="129">
        <f>COUNTIF(사출계획!$K$62:$L$110,표4[[#This Row],[제품명]])</f>
        <v>0</v>
      </c>
      <c r="O957" s="131">
        <f>COUNTIF(사출계획!$K$62:$L$87,표4[[#This Row],[제품명]])</f>
        <v>0</v>
      </c>
      <c r="P957" s="131">
        <f>COUNTIF(사출계획!$K$88:$L$110,표4[[#This Row],[제품명]])</f>
        <v>0</v>
      </c>
      <c r="Q957" s="130">
        <f>COUNTIF(사출계획!$M$62:$N$110,표4[[#This Row],[제품명]])</f>
        <v>0</v>
      </c>
      <c r="R957" s="131">
        <f>COUNTIF(사출계획!$M$62:$N$87,표4[[#This Row],[제품명]])</f>
        <v>0</v>
      </c>
      <c r="S957" s="131">
        <f>COUNTIF(사출계획!$M$88:$N$110,표4[[#This Row],[제품명]])</f>
        <v>0</v>
      </c>
      <c r="T957" s="54">
        <f>COUNTIF(사출계획!$O$62:$P$110,표4[[#This Row],[제품명]])</f>
        <v>0</v>
      </c>
      <c r="U957" s="131">
        <f>COUNTIF(사출계획!$O$62:$P$87,표4[[#This Row],[제품명]])</f>
        <v>0</v>
      </c>
      <c r="V957" s="131">
        <f>COUNTIF(사출계획!$O$88:$P$110,표4[[#This Row],[제품명]])</f>
        <v>0</v>
      </c>
      <c r="W957" s="54">
        <f>COUNTIF(사출계획!$Q$62:$R$110,표4[[#This Row],[제품명]])</f>
        <v>0</v>
      </c>
      <c r="X957" s="131">
        <f>COUNTIF(사출계획!$Q$62:$R$87,표4[[#This Row],[제품명]])</f>
        <v>0</v>
      </c>
      <c r="Y957" s="131">
        <f>COUNTIF(사출계획!$Q$88:$R$110,표4[[#This Row],[제품명]])</f>
        <v>0</v>
      </c>
      <c r="Z957" s="54">
        <f>COUNTIF(사출계획!$S$62:$T$110,표4[[#This Row],[제품명]])</f>
        <v>0</v>
      </c>
      <c r="AA957" s="131"/>
      <c r="AB957" s="126"/>
      <c r="AC957" s="431" t="s">
        <v>4269</v>
      </c>
      <c r="AD957" s="129">
        <f>SUMIF(표4[잉크명],표5[[#This Row],[잉크]],표4[월])</f>
        <v>1</v>
      </c>
      <c r="AE957" s="131">
        <f>SUMIF(표4[잉크명],표5[[#This Row],[잉크]],표4[월-3층])</f>
        <v>0</v>
      </c>
      <c r="AF957" s="131">
        <f>SUMIF(표4[잉크명],표5[[#This Row],[잉크]],표4[월-1층])</f>
        <v>1</v>
      </c>
      <c r="AG957" s="133">
        <f>SUMIF(표4[잉크명],표5[[#This Row],[잉크]],표4[화])</f>
        <v>0</v>
      </c>
      <c r="AH957" s="131">
        <f>SUMIF(표4[잉크명],표5[[#This Row],[잉크]],표4[화-3층])</f>
        <v>0</v>
      </c>
      <c r="AI957" s="131">
        <f>SUMIF(표4[잉크명],표5[[#This Row],[잉크]],표4[화-1층])</f>
        <v>0</v>
      </c>
      <c r="AJ957" s="130">
        <f>SUMIF(표4[잉크명],표5[[#This Row],[잉크]],표4[수])</f>
        <v>0</v>
      </c>
      <c r="AK957" s="131">
        <f>SUMIF(표4[잉크명],표5[[#This Row],[잉크]],표4[수-3층])</f>
        <v>0</v>
      </c>
      <c r="AL957" s="131">
        <f>SUMIF(표4[잉크명],표5[[#This Row],[잉크]],표4[수-1층])</f>
        <v>0</v>
      </c>
      <c r="AM957" s="54">
        <f>SUMIF(표4[잉크명],표5[[#This Row],[잉크]],표4[목])</f>
        <v>0</v>
      </c>
      <c r="AN957" s="131">
        <f>SUMIF(표4[잉크명],표5[[#This Row],[잉크]],표4[목-3층])</f>
        <v>0</v>
      </c>
      <c r="AO957" s="131">
        <f>SUMIF(표4[잉크명],표5[[#This Row],[잉크]],표4[목-1층])</f>
        <v>0</v>
      </c>
      <c r="AP957" s="54">
        <f>SUMIF(표4[잉크명],표5[[#This Row],[잉크]],표4[금])</f>
        <v>0</v>
      </c>
      <c r="AQ957" s="131">
        <f>SUMIF(표4[잉크명],표5[[#This Row],[잉크]],표4[금-3층])</f>
        <v>0</v>
      </c>
      <c r="AR957" s="131">
        <f>SUMIF(표4[잉크명],표5[[#This Row],[잉크]],표4[금-1층])</f>
        <v>0</v>
      </c>
      <c r="AS957" s="54">
        <f>SUMIF(표4[잉크명],표5[[#This Row],[잉크]],표4[토])</f>
        <v>0</v>
      </c>
      <c r="AT957" s="131">
        <f>SUMIF(표4[잉크명],표5[[#This Row],[잉크]],표4[토-3층])</f>
        <v>0</v>
      </c>
      <c r="AU957" s="131">
        <f>SUMIF(표4[잉크명],표5[[#This Row],[잉크]],표4[토-1층])</f>
        <v>0</v>
      </c>
      <c r="AV957" s="54">
        <f>SUMIF(표4[잉크명],표5[[#This Row],[잉크]],표4[일])</f>
        <v>0</v>
      </c>
      <c r="AW957" s="131">
        <f>SUMIF(표4[잉크명],표5[[#This Row],[잉크]],표4[일-3층])</f>
        <v>0</v>
      </c>
      <c r="AX957" s="131">
        <f>SUMIF(표4[잉크명],표5[[#This Row],[잉크]],표4[일-1층])</f>
        <v>0</v>
      </c>
      <c r="AY957" s="54">
        <f>SUMIF(표4[잉크명],표5[[#This Row],[잉크]],표4[차주 월])</f>
        <v>0</v>
      </c>
      <c r="AZ957" s="54">
        <f>SUM(표5[[#This Row],[월]:[차주 월]])</f>
        <v>2</v>
      </c>
    </row>
    <row r="958" spans="2:52" x14ac:dyDescent="0.3">
      <c r="B958" s="339" t="s">
        <v>3230</v>
      </c>
      <c r="C958" s="285"/>
      <c r="D958" s="339" t="s">
        <v>3231</v>
      </c>
      <c r="E958" s="54">
        <f>COUNTIF(사출계획!$E$62:$F$110,표4[[#This Row],[제품명]])</f>
        <v>0</v>
      </c>
      <c r="F958" s="131">
        <f>COUNTIF(사출계획!$E$62:$F$87,표4[[#This Row],[제품명]])</f>
        <v>0</v>
      </c>
      <c r="G958" s="131">
        <f>COUNTIF(사출계획!$E$88:$F$110,표4[[#This Row],[제품명]])</f>
        <v>0</v>
      </c>
      <c r="H958" s="54">
        <f>COUNTIF(사출계획!$G$62:$H$110,표4[[#This Row],[제품명]])</f>
        <v>0</v>
      </c>
      <c r="I958" s="132">
        <f>COUNTIF(사출계획!$G$62:$H$87,표4[[#This Row],[제품명]])</f>
        <v>0</v>
      </c>
      <c r="J958" s="132">
        <f>COUNTIF(사출계획!$G$88:$H$110,표4[[#This Row],[제품명]])</f>
        <v>0</v>
      </c>
      <c r="K958" s="54">
        <f>COUNTIF(사출계획!$I$62:$J$110,표4[[#This Row],[제품명]])</f>
        <v>0</v>
      </c>
      <c r="L958" s="131">
        <f>COUNTIF(사출계획!$I$62:$J$87,표4[[#This Row],[제품명]])</f>
        <v>0</v>
      </c>
      <c r="M958" s="131">
        <f>COUNTIF(사출계획!$I$88:$J$110,표4[[#This Row],[제품명]])</f>
        <v>0</v>
      </c>
      <c r="N958" s="129">
        <f>COUNTIF(사출계획!$K$62:$L$110,표4[[#This Row],[제품명]])</f>
        <v>0</v>
      </c>
      <c r="O958" s="131">
        <f>COUNTIF(사출계획!$K$62:$L$87,표4[[#This Row],[제품명]])</f>
        <v>0</v>
      </c>
      <c r="P958" s="131">
        <f>COUNTIF(사출계획!$K$88:$L$110,표4[[#This Row],[제품명]])</f>
        <v>0</v>
      </c>
      <c r="Q958" s="130">
        <f>COUNTIF(사출계획!$M$62:$N$110,표4[[#This Row],[제품명]])</f>
        <v>0</v>
      </c>
      <c r="R958" s="131">
        <f>COUNTIF(사출계획!$M$62:$N$87,표4[[#This Row],[제품명]])</f>
        <v>0</v>
      </c>
      <c r="S958" s="131">
        <f>COUNTIF(사출계획!$M$88:$N$110,표4[[#This Row],[제품명]])</f>
        <v>0</v>
      </c>
      <c r="T958" s="54">
        <f>COUNTIF(사출계획!$O$62:$P$110,표4[[#This Row],[제품명]])</f>
        <v>0</v>
      </c>
      <c r="U958" s="131">
        <f>COUNTIF(사출계획!$O$62:$P$87,표4[[#This Row],[제품명]])</f>
        <v>0</v>
      </c>
      <c r="V958" s="131">
        <f>COUNTIF(사출계획!$O$88:$P$110,표4[[#This Row],[제품명]])</f>
        <v>0</v>
      </c>
      <c r="W958" s="54">
        <f>COUNTIF(사출계획!$Q$62:$R$110,표4[[#This Row],[제품명]])</f>
        <v>0</v>
      </c>
      <c r="X958" s="131">
        <f>COUNTIF(사출계획!$Q$62:$R$87,표4[[#This Row],[제품명]])</f>
        <v>0</v>
      </c>
      <c r="Y958" s="131">
        <f>COUNTIF(사출계획!$Q$88:$R$110,표4[[#This Row],[제품명]])</f>
        <v>0</v>
      </c>
      <c r="Z958" s="54">
        <f>COUNTIF(사출계획!$S$62:$T$110,표4[[#This Row],[제품명]])</f>
        <v>0</v>
      </c>
      <c r="AA958" s="131"/>
      <c r="AB958" s="126"/>
      <c r="AC958" s="431" t="s">
        <v>4274</v>
      </c>
      <c r="AD958" s="129">
        <f>SUMIF(표4[잉크명],표5[[#This Row],[잉크]],표4[월])</f>
        <v>1</v>
      </c>
      <c r="AE958" s="131">
        <f>SUMIF(표4[잉크명],표5[[#This Row],[잉크]],표4[월-3층])</f>
        <v>0</v>
      </c>
      <c r="AF958" s="131">
        <f>SUMIF(표4[잉크명],표5[[#This Row],[잉크]],표4[월-1층])</f>
        <v>1</v>
      </c>
      <c r="AG958" s="133">
        <f>SUMIF(표4[잉크명],표5[[#This Row],[잉크]],표4[화])</f>
        <v>2</v>
      </c>
      <c r="AH958" s="131">
        <f>SUMIF(표4[잉크명],표5[[#This Row],[잉크]],표4[화-3층])</f>
        <v>0</v>
      </c>
      <c r="AI958" s="131">
        <f>SUMIF(표4[잉크명],표5[[#This Row],[잉크]],표4[화-1층])</f>
        <v>2</v>
      </c>
      <c r="AJ958" s="130">
        <f>SUMIF(표4[잉크명],표5[[#This Row],[잉크]],표4[수])</f>
        <v>0</v>
      </c>
      <c r="AK958" s="131">
        <f>SUMIF(표4[잉크명],표5[[#This Row],[잉크]],표4[수-3층])</f>
        <v>0</v>
      </c>
      <c r="AL958" s="131">
        <f>SUMIF(표4[잉크명],표5[[#This Row],[잉크]],표4[수-1층])</f>
        <v>0</v>
      </c>
      <c r="AM958" s="54">
        <f>SUMIF(표4[잉크명],표5[[#This Row],[잉크]],표4[목])</f>
        <v>0</v>
      </c>
      <c r="AN958" s="131">
        <f>SUMIF(표4[잉크명],표5[[#This Row],[잉크]],표4[목-3층])</f>
        <v>0</v>
      </c>
      <c r="AO958" s="131">
        <f>SUMIF(표4[잉크명],표5[[#This Row],[잉크]],표4[목-1층])</f>
        <v>0</v>
      </c>
      <c r="AP958" s="54">
        <f>SUMIF(표4[잉크명],표5[[#This Row],[잉크]],표4[금])</f>
        <v>0</v>
      </c>
      <c r="AQ958" s="131">
        <f>SUMIF(표4[잉크명],표5[[#This Row],[잉크]],표4[금-3층])</f>
        <v>0</v>
      </c>
      <c r="AR958" s="131">
        <f>SUMIF(표4[잉크명],표5[[#This Row],[잉크]],표4[금-1층])</f>
        <v>0</v>
      </c>
      <c r="AS958" s="54">
        <f>SUMIF(표4[잉크명],표5[[#This Row],[잉크]],표4[토])</f>
        <v>0</v>
      </c>
      <c r="AT958" s="131">
        <f>SUMIF(표4[잉크명],표5[[#This Row],[잉크]],표4[토-3층])</f>
        <v>0</v>
      </c>
      <c r="AU958" s="131">
        <f>SUMIF(표4[잉크명],표5[[#This Row],[잉크]],표4[토-1층])</f>
        <v>0</v>
      </c>
      <c r="AV958" s="54">
        <f>SUMIF(표4[잉크명],표5[[#This Row],[잉크]],표4[일])</f>
        <v>0</v>
      </c>
      <c r="AW958" s="131">
        <f>SUMIF(표4[잉크명],표5[[#This Row],[잉크]],표4[일-3층])</f>
        <v>0</v>
      </c>
      <c r="AX958" s="131">
        <f>SUMIF(표4[잉크명],표5[[#This Row],[잉크]],표4[일-1층])</f>
        <v>0</v>
      </c>
      <c r="AY958" s="54">
        <f>SUMIF(표4[잉크명],표5[[#This Row],[잉크]],표4[차주 월])</f>
        <v>0</v>
      </c>
      <c r="AZ958" s="54">
        <f>SUM(표5[[#This Row],[월]:[차주 월]])</f>
        <v>6</v>
      </c>
    </row>
    <row r="959" spans="2:52" x14ac:dyDescent="0.3">
      <c r="B959" s="341" t="s">
        <v>3253</v>
      </c>
      <c r="C959" s="285"/>
      <c r="D959" s="341" t="s">
        <v>3249</v>
      </c>
      <c r="E959" s="54">
        <f>COUNTIF(사출계획!$E$62:$F$110,표4[[#This Row],[제품명]])</f>
        <v>0</v>
      </c>
      <c r="F959" s="131">
        <f>COUNTIF(사출계획!$E$62:$F$87,표4[[#This Row],[제품명]])</f>
        <v>0</v>
      </c>
      <c r="G959" s="131">
        <f>COUNTIF(사출계획!$E$88:$F$110,표4[[#This Row],[제품명]])</f>
        <v>0</v>
      </c>
      <c r="H959" s="54">
        <f>COUNTIF(사출계획!$G$62:$H$110,표4[[#This Row],[제품명]])</f>
        <v>0</v>
      </c>
      <c r="I959" s="132">
        <f>COUNTIF(사출계획!$G$62:$H$87,표4[[#This Row],[제품명]])</f>
        <v>0</v>
      </c>
      <c r="J959" s="132">
        <f>COUNTIF(사출계획!$G$88:$H$110,표4[[#This Row],[제품명]])</f>
        <v>0</v>
      </c>
      <c r="K959" s="54">
        <f>COUNTIF(사출계획!$I$62:$J$110,표4[[#This Row],[제품명]])</f>
        <v>0</v>
      </c>
      <c r="L959" s="131">
        <f>COUNTIF(사출계획!$I$62:$J$87,표4[[#This Row],[제품명]])</f>
        <v>0</v>
      </c>
      <c r="M959" s="131">
        <f>COUNTIF(사출계획!$I$88:$J$110,표4[[#This Row],[제품명]])</f>
        <v>0</v>
      </c>
      <c r="N959" s="129">
        <f>COUNTIF(사출계획!$K$62:$L$110,표4[[#This Row],[제품명]])</f>
        <v>0</v>
      </c>
      <c r="O959" s="131">
        <f>COUNTIF(사출계획!$K$62:$L$87,표4[[#This Row],[제품명]])</f>
        <v>0</v>
      </c>
      <c r="P959" s="131">
        <f>COUNTIF(사출계획!$K$88:$L$110,표4[[#This Row],[제품명]])</f>
        <v>0</v>
      </c>
      <c r="Q959" s="130">
        <f>COUNTIF(사출계획!$M$62:$N$110,표4[[#This Row],[제품명]])</f>
        <v>0</v>
      </c>
      <c r="R959" s="131">
        <f>COUNTIF(사출계획!$M$62:$N$87,표4[[#This Row],[제품명]])</f>
        <v>0</v>
      </c>
      <c r="S959" s="131">
        <f>COUNTIF(사출계획!$M$88:$N$110,표4[[#This Row],[제품명]])</f>
        <v>0</v>
      </c>
      <c r="T959" s="54">
        <f>COUNTIF(사출계획!$O$62:$P$110,표4[[#This Row],[제품명]])</f>
        <v>0</v>
      </c>
      <c r="U959" s="131">
        <f>COUNTIF(사출계획!$O$62:$P$87,표4[[#This Row],[제품명]])</f>
        <v>0</v>
      </c>
      <c r="V959" s="131">
        <f>COUNTIF(사출계획!$O$88:$P$110,표4[[#This Row],[제품명]])</f>
        <v>0</v>
      </c>
      <c r="W959" s="54">
        <f>COUNTIF(사출계획!$Q$62:$R$110,표4[[#This Row],[제품명]])</f>
        <v>0</v>
      </c>
      <c r="X959" s="131">
        <f>COUNTIF(사출계획!$Q$62:$R$87,표4[[#This Row],[제품명]])</f>
        <v>0</v>
      </c>
      <c r="Y959" s="131">
        <f>COUNTIF(사출계획!$Q$88:$R$110,표4[[#This Row],[제품명]])</f>
        <v>0</v>
      </c>
      <c r="Z959" s="54">
        <f>COUNTIF(사출계획!$S$62:$T$110,표4[[#This Row],[제품명]])</f>
        <v>0</v>
      </c>
      <c r="AA959" s="131"/>
      <c r="AB959" s="126"/>
      <c r="AC959" s="431" t="s">
        <v>4273</v>
      </c>
      <c r="AD959" s="129">
        <f>SUMIF(표4[잉크명],표5[[#This Row],[잉크]],표4[월])</f>
        <v>1</v>
      </c>
      <c r="AE959" s="131">
        <f>SUMIF(표4[잉크명],표5[[#This Row],[잉크]],표4[월-3층])</f>
        <v>0</v>
      </c>
      <c r="AF959" s="131">
        <f>SUMIF(표4[잉크명],표5[[#This Row],[잉크]],표4[월-1층])</f>
        <v>1</v>
      </c>
      <c r="AG959" s="133">
        <f>SUMIF(표4[잉크명],표5[[#This Row],[잉크]],표4[화])</f>
        <v>2</v>
      </c>
      <c r="AH959" s="131">
        <f>SUMIF(표4[잉크명],표5[[#This Row],[잉크]],표4[화-3층])</f>
        <v>0</v>
      </c>
      <c r="AI959" s="131">
        <f>SUMIF(표4[잉크명],표5[[#This Row],[잉크]],표4[화-1층])</f>
        <v>2</v>
      </c>
      <c r="AJ959" s="130">
        <f>SUMIF(표4[잉크명],표5[[#This Row],[잉크]],표4[수])</f>
        <v>0</v>
      </c>
      <c r="AK959" s="131">
        <f>SUMIF(표4[잉크명],표5[[#This Row],[잉크]],표4[수-3층])</f>
        <v>0</v>
      </c>
      <c r="AL959" s="131">
        <f>SUMIF(표4[잉크명],표5[[#This Row],[잉크]],표4[수-1층])</f>
        <v>0</v>
      </c>
      <c r="AM959" s="54">
        <f>SUMIF(표4[잉크명],표5[[#This Row],[잉크]],표4[목])</f>
        <v>0</v>
      </c>
      <c r="AN959" s="131">
        <f>SUMIF(표4[잉크명],표5[[#This Row],[잉크]],표4[목-3층])</f>
        <v>0</v>
      </c>
      <c r="AO959" s="131">
        <f>SUMIF(표4[잉크명],표5[[#This Row],[잉크]],표4[목-1층])</f>
        <v>0</v>
      </c>
      <c r="AP959" s="54">
        <f>SUMIF(표4[잉크명],표5[[#This Row],[잉크]],표4[금])</f>
        <v>0</v>
      </c>
      <c r="AQ959" s="131">
        <f>SUMIF(표4[잉크명],표5[[#This Row],[잉크]],표4[금-3층])</f>
        <v>0</v>
      </c>
      <c r="AR959" s="131">
        <f>SUMIF(표4[잉크명],표5[[#This Row],[잉크]],표4[금-1층])</f>
        <v>0</v>
      </c>
      <c r="AS959" s="54">
        <f>SUMIF(표4[잉크명],표5[[#This Row],[잉크]],표4[토])</f>
        <v>0</v>
      </c>
      <c r="AT959" s="131">
        <f>SUMIF(표4[잉크명],표5[[#This Row],[잉크]],표4[토-3층])</f>
        <v>0</v>
      </c>
      <c r="AU959" s="131">
        <f>SUMIF(표4[잉크명],표5[[#This Row],[잉크]],표4[토-1층])</f>
        <v>0</v>
      </c>
      <c r="AV959" s="54">
        <f>SUMIF(표4[잉크명],표5[[#This Row],[잉크]],표4[일])</f>
        <v>0</v>
      </c>
      <c r="AW959" s="131">
        <f>SUMIF(표4[잉크명],표5[[#This Row],[잉크]],표4[일-3층])</f>
        <v>0</v>
      </c>
      <c r="AX959" s="131">
        <f>SUMIF(표4[잉크명],표5[[#This Row],[잉크]],표4[일-1층])</f>
        <v>0</v>
      </c>
      <c r="AY959" s="54">
        <f>SUMIF(표4[잉크명],표5[[#This Row],[잉크]],표4[차주 월])</f>
        <v>0</v>
      </c>
      <c r="AZ959" s="54">
        <f>SUM(표5[[#This Row],[월]:[차주 월]])</f>
        <v>6</v>
      </c>
    </row>
    <row r="960" spans="2:52" x14ac:dyDescent="0.3">
      <c r="B960" s="341" t="s">
        <v>3253</v>
      </c>
      <c r="C960" s="302"/>
      <c r="D960" s="33" t="s">
        <v>3251</v>
      </c>
      <c r="E960" s="34">
        <f>COUNTIF(사출계획!$E$62:$F$110,표4[[#This Row],[제품명]])</f>
        <v>0</v>
      </c>
      <c r="F960" s="126">
        <f>COUNTIF(사출계획!$E$62:$F$87,표4[[#This Row],[제품명]])</f>
        <v>0</v>
      </c>
      <c r="G960" s="126">
        <f>COUNTIF(사출계획!$E$88:$F$110,표4[[#This Row],[제품명]])</f>
        <v>0</v>
      </c>
      <c r="H960" s="34">
        <f>COUNTIF(사출계획!$G$62:$H$110,표4[[#This Row],[제품명]])</f>
        <v>0</v>
      </c>
      <c r="I960" s="128">
        <f>COUNTIF(사출계획!$G$62:$H$87,표4[[#This Row],[제품명]])</f>
        <v>0</v>
      </c>
      <c r="J960" s="128">
        <f>COUNTIF(사출계획!$G$88:$H$110,표4[[#This Row],[제품명]])</f>
        <v>0</v>
      </c>
      <c r="K960" s="34">
        <f>COUNTIF(사출계획!$I$62:$J$110,표4[[#This Row],[제품명]])</f>
        <v>0</v>
      </c>
      <c r="L960" s="126">
        <f>COUNTIF(사출계획!$I$62:$J$87,표4[[#This Row],[제품명]])</f>
        <v>0</v>
      </c>
      <c r="M960" s="126">
        <f>COUNTIF(사출계획!$I$88:$J$110,표4[[#This Row],[제품명]])</f>
        <v>0</v>
      </c>
      <c r="N960" s="129">
        <f>COUNTIF(사출계획!$K$62:$L$110,표4[[#This Row],[제품명]])</f>
        <v>0</v>
      </c>
      <c r="O960" s="126">
        <f>COUNTIF(사출계획!$K$62:$L$87,표4[[#This Row],[제품명]])</f>
        <v>0</v>
      </c>
      <c r="P960" s="126">
        <f>COUNTIF(사출계획!$K$88:$L$110,표4[[#This Row],[제품명]])</f>
        <v>0</v>
      </c>
      <c r="Q960" s="130">
        <f>COUNTIF(사출계획!$M$62:$N$110,표4[[#This Row],[제품명]])</f>
        <v>0</v>
      </c>
      <c r="R960" s="126">
        <f>COUNTIF(사출계획!$M$62:$N$87,표4[[#This Row],[제품명]])</f>
        <v>0</v>
      </c>
      <c r="S960" s="126">
        <f>COUNTIF(사출계획!$M$88:$N$110,표4[[#This Row],[제품명]])</f>
        <v>0</v>
      </c>
      <c r="T960" s="34">
        <f>COUNTIF(사출계획!$O$62:$P$110,표4[[#This Row],[제품명]])</f>
        <v>0</v>
      </c>
      <c r="U960" s="126">
        <f>COUNTIF(사출계획!$O$62:$P$87,표4[[#This Row],[제품명]])</f>
        <v>0</v>
      </c>
      <c r="V960" s="126">
        <f>COUNTIF(사출계획!$O$88:$P$110,표4[[#This Row],[제품명]])</f>
        <v>0</v>
      </c>
      <c r="W960" s="34">
        <f>COUNTIF(사출계획!$Q$62:$R$110,표4[[#This Row],[제품명]])</f>
        <v>0</v>
      </c>
      <c r="X960" s="126">
        <f>COUNTIF(사출계획!$Q$62:$R$87,표4[[#This Row],[제품명]])</f>
        <v>0</v>
      </c>
      <c r="Y960" s="126">
        <f>COUNTIF(사출계획!$Q$88:$R$110,표4[[#This Row],[제품명]])</f>
        <v>0</v>
      </c>
      <c r="Z960" s="34">
        <f>COUNTIF(사출계획!$S$62:$T$110,표4[[#This Row],[제품명]])</f>
        <v>0</v>
      </c>
      <c r="AA960" s="126"/>
      <c r="AB960" s="126"/>
      <c r="AC960" s="431" t="s">
        <v>4281</v>
      </c>
      <c r="AD960" s="129">
        <f>SUMIF(표4[잉크명],표5[[#This Row],[잉크]],표4[월])</f>
        <v>0</v>
      </c>
      <c r="AE960" s="131">
        <f>SUMIF(표4[잉크명],표5[[#This Row],[잉크]],표4[월-3층])</f>
        <v>0</v>
      </c>
      <c r="AF960" s="131">
        <f>SUMIF(표4[잉크명],표5[[#This Row],[잉크]],표4[월-1층])</f>
        <v>0</v>
      </c>
      <c r="AG960" s="133">
        <f>SUMIF(표4[잉크명],표5[[#This Row],[잉크]],표4[화])</f>
        <v>0</v>
      </c>
      <c r="AH960" s="131">
        <f>SUMIF(표4[잉크명],표5[[#This Row],[잉크]],표4[화-3층])</f>
        <v>0</v>
      </c>
      <c r="AI960" s="131">
        <f>SUMIF(표4[잉크명],표5[[#This Row],[잉크]],표4[화-1층])</f>
        <v>0</v>
      </c>
      <c r="AJ960" s="130">
        <f>SUMIF(표4[잉크명],표5[[#This Row],[잉크]],표4[수])</f>
        <v>0</v>
      </c>
      <c r="AK960" s="131">
        <f>SUMIF(표4[잉크명],표5[[#This Row],[잉크]],표4[수-3층])</f>
        <v>0</v>
      </c>
      <c r="AL960" s="131">
        <f>SUMIF(표4[잉크명],표5[[#This Row],[잉크]],표4[수-1층])</f>
        <v>0</v>
      </c>
      <c r="AM960" s="54">
        <f>SUMIF(표4[잉크명],표5[[#This Row],[잉크]],표4[목])</f>
        <v>0</v>
      </c>
      <c r="AN960" s="131">
        <f>SUMIF(표4[잉크명],표5[[#This Row],[잉크]],표4[목-3층])</f>
        <v>0</v>
      </c>
      <c r="AO960" s="131">
        <f>SUMIF(표4[잉크명],표5[[#This Row],[잉크]],표4[목-1층])</f>
        <v>0</v>
      </c>
      <c r="AP960" s="54">
        <f>SUMIF(표4[잉크명],표5[[#This Row],[잉크]],표4[금])</f>
        <v>0</v>
      </c>
      <c r="AQ960" s="131">
        <f>SUMIF(표4[잉크명],표5[[#This Row],[잉크]],표4[금-3층])</f>
        <v>0</v>
      </c>
      <c r="AR960" s="131">
        <f>SUMIF(표4[잉크명],표5[[#This Row],[잉크]],표4[금-1층])</f>
        <v>0</v>
      </c>
      <c r="AS960" s="54">
        <f>SUMIF(표4[잉크명],표5[[#This Row],[잉크]],표4[토])</f>
        <v>0</v>
      </c>
      <c r="AT960" s="131">
        <f>SUMIF(표4[잉크명],표5[[#This Row],[잉크]],표4[토-3층])</f>
        <v>0</v>
      </c>
      <c r="AU960" s="131">
        <f>SUMIF(표4[잉크명],표5[[#This Row],[잉크]],표4[토-1층])</f>
        <v>0</v>
      </c>
      <c r="AV960" s="54">
        <f>SUMIF(표4[잉크명],표5[[#This Row],[잉크]],표4[일])</f>
        <v>0</v>
      </c>
      <c r="AW960" s="131">
        <f>SUMIF(표4[잉크명],표5[[#This Row],[잉크]],표4[일-3층])</f>
        <v>0</v>
      </c>
      <c r="AX960" s="131">
        <f>SUMIF(표4[잉크명],표5[[#This Row],[잉크]],표4[일-1층])</f>
        <v>0</v>
      </c>
      <c r="AY960" s="54">
        <f>SUMIF(표4[잉크명],표5[[#This Row],[잉크]],표4[차주 월])</f>
        <v>0</v>
      </c>
      <c r="AZ960" s="54">
        <f>SUM(표5[[#This Row],[월]:[차주 월]])</f>
        <v>0</v>
      </c>
    </row>
    <row r="961" spans="2:52" x14ac:dyDescent="0.3">
      <c r="B961" s="341" t="s">
        <v>3253</v>
      </c>
      <c r="C961" s="302"/>
      <c r="D961" s="33" t="s">
        <v>3254</v>
      </c>
      <c r="E961" s="34">
        <f>COUNTIF(사출계획!$E$62:$F$110,표4[[#This Row],[제품명]])</f>
        <v>0</v>
      </c>
      <c r="F961" s="126">
        <f>COUNTIF(사출계획!$E$62:$F$87,표4[[#This Row],[제품명]])</f>
        <v>0</v>
      </c>
      <c r="G961" s="126">
        <f>COUNTIF(사출계획!$E$88:$F$110,표4[[#This Row],[제품명]])</f>
        <v>0</v>
      </c>
      <c r="H961" s="34">
        <f>COUNTIF(사출계획!$G$62:$H$110,표4[[#This Row],[제품명]])</f>
        <v>0</v>
      </c>
      <c r="I961" s="128">
        <f>COUNTIF(사출계획!$G$62:$H$87,표4[[#This Row],[제품명]])</f>
        <v>0</v>
      </c>
      <c r="J961" s="128">
        <f>COUNTIF(사출계획!$G$88:$H$110,표4[[#This Row],[제품명]])</f>
        <v>0</v>
      </c>
      <c r="K961" s="34">
        <f>COUNTIF(사출계획!$I$62:$J$110,표4[[#This Row],[제품명]])</f>
        <v>0</v>
      </c>
      <c r="L961" s="126">
        <f>COUNTIF(사출계획!$I$62:$J$87,표4[[#This Row],[제품명]])</f>
        <v>0</v>
      </c>
      <c r="M961" s="126">
        <f>COUNTIF(사출계획!$I$88:$J$110,표4[[#This Row],[제품명]])</f>
        <v>0</v>
      </c>
      <c r="N961" s="129">
        <f>COUNTIF(사출계획!$K$62:$L$110,표4[[#This Row],[제품명]])</f>
        <v>0</v>
      </c>
      <c r="O961" s="126">
        <f>COUNTIF(사출계획!$K$62:$L$87,표4[[#This Row],[제품명]])</f>
        <v>0</v>
      </c>
      <c r="P961" s="126">
        <f>COUNTIF(사출계획!$K$88:$L$110,표4[[#This Row],[제품명]])</f>
        <v>0</v>
      </c>
      <c r="Q961" s="130">
        <f>COUNTIF(사출계획!$M$62:$N$110,표4[[#This Row],[제품명]])</f>
        <v>0</v>
      </c>
      <c r="R961" s="126">
        <f>COUNTIF(사출계획!$M$62:$N$87,표4[[#This Row],[제품명]])</f>
        <v>0</v>
      </c>
      <c r="S961" s="126">
        <f>COUNTIF(사출계획!$M$88:$N$110,표4[[#This Row],[제품명]])</f>
        <v>0</v>
      </c>
      <c r="T961" s="34">
        <f>COUNTIF(사출계획!$O$62:$P$110,표4[[#This Row],[제품명]])</f>
        <v>0</v>
      </c>
      <c r="U961" s="126">
        <f>COUNTIF(사출계획!$O$62:$P$87,표4[[#This Row],[제품명]])</f>
        <v>0</v>
      </c>
      <c r="V961" s="126">
        <f>COUNTIF(사출계획!$O$88:$P$110,표4[[#This Row],[제품명]])</f>
        <v>0</v>
      </c>
      <c r="W961" s="34">
        <f>COUNTIF(사출계획!$Q$62:$R$110,표4[[#This Row],[제품명]])</f>
        <v>0</v>
      </c>
      <c r="X961" s="126">
        <f>COUNTIF(사출계획!$Q$62:$R$87,표4[[#This Row],[제품명]])</f>
        <v>0</v>
      </c>
      <c r="Y961" s="126">
        <f>COUNTIF(사출계획!$Q$88:$R$110,표4[[#This Row],[제품명]])</f>
        <v>0</v>
      </c>
      <c r="Z961" s="34">
        <f>COUNTIF(사출계획!$S$62:$T$110,표4[[#This Row],[제품명]])</f>
        <v>0</v>
      </c>
      <c r="AA961" s="126"/>
      <c r="AB961" s="126"/>
      <c r="AC961" s="432" t="s">
        <v>4297</v>
      </c>
      <c r="AD961" s="129">
        <f>SUMIF(표4[잉크명],표5[[#This Row],[잉크]],표4[월])</f>
        <v>0</v>
      </c>
      <c r="AE961" s="131">
        <f>SUMIF(표4[잉크명],표5[[#This Row],[잉크]],표4[월-3층])</f>
        <v>0</v>
      </c>
      <c r="AF961" s="131">
        <f>SUMIF(표4[잉크명],표5[[#This Row],[잉크]],표4[월-1층])</f>
        <v>0</v>
      </c>
      <c r="AG961" s="133">
        <f>SUMIF(표4[잉크명],표5[[#This Row],[잉크]],표4[화])</f>
        <v>0</v>
      </c>
      <c r="AH961" s="131">
        <f>SUMIF(표4[잉크명],표5[[#This Row],[잉크]],표4[화-3층])</f>
        <v>0</v>
      </c>
      <c r="AI961" s="131">
        <f>SUMIF(표4[잉크명],표5[[#This Row],[잉크]],표4[화-1층])</f>
        <v>0</v>
      </c>
      <c r="AJ961" s="130">
        <f>SUMIF(표4[잉크명],표5[[#This Row],[잉크]],표4[수])</f>
        <v>0</v>
      </c>
      <c r="AK961" s="131">
        <f>SUMIF(표4[잉크명],표5[[#This Row],[잉크]],표4[수-3층])</f>
        <v>0</v>
      </c>
      <c r="AL961" s="131">
        <f>SUMIF(표4[잉크명],표5[[#This Row],[잉크]],표4[수-1층])</f>
        <v>0</v>
      </c>
      <c r="AM961" s="54">
        <f>SUMIF(표4[잉크명],표5[[#This Row],[잉크]],표4[목])</f>
        <v>0</v>
      </c>
      <c r="AN961" s="131">
        <f>SUMIF(표4[잉크명],표5[[#This Row],[잉크]],표4[목-3층])</f>
        <v>0</v>
      </c>
      <c r="AO961" s="131">
        <f>SUMIF(표4[잉크명],표5[[#This Row],[잉크]],표4[목-1층])</f>
        <v>0</v>
      </c>
      <c r="AP961" s="54">
        <f>SUMIF(표4[잉크명],표5[[#This Row],[잉크]],표4[금])</f>
        <v>0</v>
      </c>
      <c r="AQ961" s="131">
        <f>SUMIF(표4[잉크명],표5[[#This Row],[잉크]],표4[금-3층])</f>
        <v>0</v>
      </c>
      <c r="AR961" s="131">
        <f>SUMIF(표4[잉크명],표5[[#This Row],[잉크]],표4[금-1층])</f>
        <v>0</v>
      </c>
      <c r="AS961" s="54">
        <f>SUMIF(표4[잉크명],표5[[#This Row],[잉크]],표4[토])</f>
        <v>0</v>
      </c>
      <c r="AT961" s="131">
        <f>SUMIF(표4[잉크명],표5[[#This Row],[잉크]],표4[토-3층])</f>
        <v>0</v>
      </c>
      <c r="AU961" s="131">
        <f>SUMIF(표4[잉크명],표5[[#This Row],[잉크]],표4[토-1층])</f>
        <v>0</v>
      </c>
      <c r="AV961" s="54">
        <f>SUMIF(표4[잉크명],표5[[#This Row],[잉크]],표4[일])</f>
        <v>0</v>
      </c>
      <c r="AW961" s="131">
        <f>SUMIF(표4[잉크명],표5[[#This Row],[잉크]],표4[일-3층])</f>
        <v>0</v>
      </c>
      <c r="AX961" s="131">
        <f>SUMIF(표4[잉크명],표5[[#This Row],[잉크]],표4[일-1층])</f>
        <v>0</v>
      </c>
      <c r="AY961" s="54">
        <f>SUMIF(표4[잉크명],표5[[#This Row],[잉크]],표4[차주 월])</f>
        <v>0</v>
      </c>
      <c r="AZ961" s="54">
        <f>SUM(표5[[#This Row],[월]:[차주 월]])</f>
        <v>0</v>
      </c>
    </row>
    <row r="962" spans="2:52" x14ac:dyDescent="0.3">
      <c r="B962" s="342" t="s">
        <v>3259</v>
      </c>
      <c r="C962" s="302"/>
      <c r="D962" s="342" t="s">
        <v>3260</v>
      </c>
      <c r="E962" s="54">
        <f>COUNTIF(사출계획!$E$62:$F$110,표4[[#This Row],[제품명]])</f>
        <v>0</v>
      </c>
      <c r="F962" s="131">
        <f>COUNTIF(사출계획!$E$62:$F$87,표4[[#This Row],[제품명]])</f>
        <v>0</v>
      </c>
      <c r="G962" s="131">
        <f>COUNTIF(사출계획!$E$88:$F$110,표4[[#This Row],[제품명]])</f>
        <v>0</v>
      </c>
      <c r="H962" s="54">
        <f>COUNTIF(사출계획!$G$62:$H$110,표4[[#This Row],[제품명]])</f>
        <v>0</v>
      </c>
      <c r="I962" s="132">
        <f>COUNTIF(사출계획!$G$62:$H$87,표4[[#This Row],[제품명]])</f>
        <v>0</v>
      </c>
      <c r="J962" s="132">
        <f>COUNTIF(사출계획!$G$88:$H$110,표4[[#This Row],[제품명]])</f>
        <v>0</v>
      </c>
      <c r="K962" s="54">
        <f>COUNTIF(사출계획!$I$62:$J$110,표4[[#This Row],[제품명]])</f>
        <v>0</v>
      </c>
      <c r="L962" s="131">
        <f>COUNTIF(사출계획!$I$62:$J$87,표4[[#This Row],[제품명]])</f>
        <v>0</v>
      </c>
      <c r="M962" s="131">
        <f>COUNTIF(사출계획!$I$88:$J$110,표4[[#This Row],[제품명]])</f>
        <v>0</v>
      </c>
      <c r="N962" s="129">
        <f>COUNTIF(사출계획!$K$62:$L$110,표4[[#This Row],[제품명]])</f>
        <v>0</v>
      </c>
      <c r="O962" s="131">
        <f>COUNTIF(사출계획!$K$62:$L$87,표4[[#This Row],[제품명]])</f>
        <v>0</v>
      </c>
      <c r="P962" s="131">
        <f>COUNTIF(사출계획!$K$88:$L$110,표4[[#This Row],[제품명]])</f>
        <v>0</v>
      </c>
      <c r="Q962" s="130">
        <f>COUNTIF(사출계획!$M$62:$N$110,표4[[#This Row],[제품명]])</f>
        <v>0</v>
      </c>
      <c r="R962" s="131">
        <f>COUNTIF(사출계획!$M$62:$N$87,표4[[#This Row],[제품명]])</f>
        <v>0</v>
      </c>
      <c r="S962" s="131">
        <f>COUNTIF(사출계획!$M$88:$N$110,표4[[#This Row],[제품명]])</f>
        <v>0</v>
      </c>
      <c r="T962" s="54">
        <f>COUNTIF(사출계획!$O$62:$P$110,표4[[#This Row],[제품명]])</f>
        <v>0</v>
      </c>
      <c r="U962" s="131">
        <f>COUNTIF(사출계획!$O$62:$P$87,표4[[#This Row],[제품명]])</f>
        <v>0</v>
      </c>
      <c r="V962" s="131">
        <f>COUNTIF(사출계획!$O$88:$P$110,표4[[#This Row],[제품명]])</f>
        <v>0</v>
      </c>
      <c r="W962" s="54">
        <f>COUNTIF(사출계획!$Q$62:$R$110,표4[[#This Row],[제품명]])</f>
        <v>0</v>
      </c>
      <c r="X962" s="131">
        <f>COUNTIF(사출계획!$Q$62:$R$87,표4[[#This Row],[제품명]])</f>
        <v>0</v>
      </c>
      <c r="Y962" s="131">
        <f>COUNTIF(사출계획!$Q$88:$R$110,표4[[#This Row],[제품명]])</f>
        <v>0</v>
      </c>
      <c r="Z962" s="54">
        <f>COUNTIF(사출계획!$S$62:$T$110,표4[[#This Row],[제품명]])</f>
        <v>0</v>
      </c>
      <c r="AA962" s="131"/>
      <c r="AB962" s="126"/>
      <c r="AC962" s="432" t="s">
        <v>4302</v>
      </c>
      <c r="AD962" s="129">
        <f>SUMIF(표4[잉크명],표5[[#This Row],[잉크]],표4[월])</f>
        <v>0</v>
      </c>
      <c r="AE962" s="131">
        <f>SUMIF(표4[잉크명],표5[[#This Row],[잉크]],표4[월-3층])</f>
        <v>0</v>
      </c>
      <c r="AF962" s="131">
        <f>SUMIF(표4[잉크명],표5[[#This Row],[잉크]],표4[월-1층])</f>
        <v>0</v>
      </c>
      <c r="AG962" s="133">
        <f>SUMIF(표4[잉크명],표5[[#This Row],[잉크]],표4[화])</f>
        <v>0</v>
      </c>
      <c r="AH962" s="131">
        <f>SUMIF(표4[잉크명],표5[[#This Row],[잉크]],표4[화-3층])</f>
        <v>0</v>
      </c>
      <c r="AI962" s="131">
        <f>SUMIF(표4[잉크명],표5[[#This Row],[잉크]],표4[화-1층])</f>
        <v>0</v>
      </c>
      <c r="AJ962" s="130">
        <f>SUMIF(표4[잉크명],표5[[#This Row],[잉크]],표4[수])</f>
        <v>0</v>
      </c>
      <c r="AK962" s="131">
        <f>SUMIF(표4[잉크명],표5[[#This Row],[잉크]],표4[수-3층])</f>
        <v>0</v>
      </c>
      <c r="AL962" s="131">
        <f>SUMIF(표4[잉크명],표5[[#This Row],[잉크]],표4[수-1층])</f>
        <v>0</v>
      </c>
      <c r="AM962" s="54">
        <f>SUMIF(표4[잉크명],표5[[#This Row],[잉크]],표4[목])</f>
        <v>0</v>
      </c>
      <c r="AN962" s="131">
        <f>SUMIF(표4[잉크명],표5[[#This Row],[잉크]],표4[목-3층])</f>
        <v>0</v>
      </c>
      <c r="AO962" s="131">
        <f>SUMIF(표4[잉크명],표5[[#This Row],[잉크]],표4[목-1층])</f>
        <v>0</v>
      </c>
      <c r="AP962" s="54">
        <f>SUMIF(표4[잉크명],표5[[#This Row],[잉크]],표4[금])</f>
        <v>0</v>
      </c>
      <c r="AQ962" s="131">
        <f>SUMIF(표4[잉크명],표5[[#This Row],[잉크]],표4[금-3층])</f>
        <v>0</v>
      </c>
      <c r="AR962" s="131">
        <f>SUMIF(표4[잉크명],표5[[#This Row],[잉크]],표4[금-1층])</f>
        <v>0</v>
      </c>
      <c r="AS962" s="54">
        <f>SUMIF(표4[잉크명],표5[[#This Row],[잉크]],표4[토])</f>
        <v>0</v>
      </c>
      <c r="AT962" s="131">
        <f>SUMIF(표4[잉크명],표5[[#This Row],[잉크]],표4[토-3층])</f>
        <v>0</v>
      </c>
      <c r="AU962" s="131">
        <f>SUMIF(표4[잉크명],표5[[#This Row],[잉크]],표4[토-1층])</f>
        <v>0</v>
      </c>
      <c r="AV962" s="54">
        <f>SUMIF(표4[잉크명],표5[[#This Row],[잉크]],표4[일])</f>
        <v>0</v>
      </c>
      <c r="AW962" s="131">
        <f>SUMIF(표4[잉크명],표5[[#This Row],[잉크]],표4[일-3층])</f>
        <v>0</v>
      </c>
      <c r="AX962" s="131">
        <f>SUMIF(표4[잉크명],표5[[#This Row],[잉크]],표4[일-1층])</f>
        <v>0</v>
      </c>
      <c r="AY962" s="54">
        <f>SUMIF(표4[잉크명],표5[[#This Row],[잉크]],표4[차주 월])</f>
        <v>0</v>
      </c>
      <c r="AZ962" s="54">
        <f>SUM(표5[[#This Row],[월]:[차주 월]])</f>
        <v>0</v>
      </c>
    </row>
    <row r="963" spans="2:52" x14ac:dyDescent="0.3">
      <c r="B963" s="342" t="s">
        <v>3261</v>
      </c>
      <c r="C963" s="285"/>
      <c r="D963" s="342" t="s">
        <v>3262</v>
      </c>
      <c r="E963" s="54">
        <f>COUNTIF(사출계획!$E$62:$F$110,표4[[#This Row],[제품명]])</f>
        <v>0</v>
      </c>
      <c r="F963" s="131">
        <f>COUNTIF(사출계획!$E$62:$F$87,표4[[#This Row],[제품명]])</f>
        <v>0</v>
      </c>
      <c r="G963" s="131">
        <f>COUNTIF(사출계획!$E$88:$F$110,표4[[#This Row],[제품명]])</f>
        <v>0</v>
      </c>
      <c r="H963" s="54">
        <f>COUNTIF(사출계획!$G$62:$H$110,표4[[#This Row],[제품명]])</f>
        <v>0</v>
      </c>
      <c r="I963" s="132">
        <f>COUNTIF(사출계획!$G$62:$H$87,표4[[#This Row],[제품명]])</f>
        <v>0</v>
      </c>
      <c r="J963" s="132">
        <f>COUNTIF(사출계획!$G$88:$H$110,표4[[#This Row],[제품명]])</f>
        <v>0</v>
      </c>
      <c r="K963" s="54">
        <f>COUNTIF(사출계획!$I$62:$J$110,표4[[#This Row],[제품명]])</f>
        <v>0</v>
      </c>
      <c r="L963" s="131">
        <f>COUNTIF(사출계획!$I$62:$J$87,표4[[#This Row],[제품명]])</f>
        <v>0</v>
      </c>
      <c r="M963" s="131">
        <f>COUNTIF(사출계획!$I$88:$J$110,표4[[#This Row],[제품명]])</f>
        <v>0</v>
      </c>
      <c r="N963" s="129">
        <f>COUNTIF(사출계획!$K$62:$L$110,표4[[#This Row],[제품명]])</f>
        <v>0</v>
      </c>
      <c r="O963" s="131">
        <f>COUNTIF(사출계획!$K$62:$L$87,표4[[#This Row],[제품명]])</f>
        <v>0</v>
      </c>
      <c r="P963" s="131">
        <f>COUNTIF(사출계획!$K$88:$L$110,표4[[#This Row],[제품명]])</f>
        <v>0</v>
      </c>
      <c r="Q963" s="130">
        <f>COUNTIF(사출계획!$M$62:$N$110,표4[[#This Row],[제품명]])</f>
        <v>0</v>
      </c>
      <c r="R963" s="131">
        <f>COUNTIF(사출계획!$M$62:$N$87,표4[[#This Row],[제품명]])</f>
        <v>0</v>
      </c>
      <c r="S963" s="131">
        <f>COUNTIF(사출계획!$M$88:$N$110,표4[[#This Row],[제품명]])</f>
        <v>0</v>
      </c>
      <c r="T963" s="54">
        <f>COUNTIF(사출계획!$O$62:$P$110,표4[[#This Row],[제품명]])</f>
        <v>0</v>
      </c>
      <c r="U963" s="131">
        <f>COUNTIF(사출계획!$O$62:$P$87,표4[[#This Row],[제품명]])</f>
        <v>0</v>
      </c>
      <c r="V963" s="131">
        <f>COUNTIF(사출계획!$O$88:$P$110,표4[[#This Row],[제품명]])</f>
        <v>0</v>
      </c>
      <c r="W963" s="54">
        <f>COUNTIF(사출계획!$Q$62:$R$110,표4[[#This Row],[제품명]])</f>
        <v>0</v>
      </c>
      <c r="X963" s="131">
        <f>COUNTIF(사출계획!$Q$62:$R$87,표4[[#This Row],[제품명]])</f>
        <v>0</v>
      </c>
      <c r="Y963" s="131">
        <f>COUNTIF(사출계획!$Q$88:$R$110,표4[[#This Row],[제품명]])</f>
        <v>0</v>
      </c>
      <c r="Z963" s="54">
        <f>COUNTIF(사출계획!$S$62:$T$110,표4[[#This Row],[제품명]])</f>
        <v>0</v>
      </c>
      <c r="AA963" s="131"/>
      <c r="AB963" s="126"/>
      <c r="AC963" s="432" t="s">
        <v>4303</v>
      </c>
      <c r="AD963" s="129">
        <f>SUMIF(표4[잉크명],표5[[#This Row],[잉크]],표4[월])</f>
        <v>0</v>
      </c>
      <c r="AE963" s="131">
        <f>SUMIF(표4[잉크명],표5[[#This Row],[잉크]],표4[월-3층])</f>
        <v>0</v>
      </c>
      <c r="AF963" s="131">
        <f>SUMIF(표4[잉크명],표5[[#This Row],[잉크]],표4[월-1층])</f>
        <v>0</v>
      </c>
      <c r="AG963" s="133">
        <f>SUMIF(표4[잉크명],표5[[#This Row],[잉크]],표4[화])</f>
        <v>0</v>
      </c>
      <c r="AH963" s="131">
        <f>SUMIF(표4[잉크명],표5[[#This Row],[잉크]],표4[화-3층])</f>
        <v>0</v>
      </c>
      <c r="AI963" s="131">
        <f>SUMIF(표4[잉크명],표5[[#This Row],[잉크]],표4[화-1층])</f>
        <v>0</v>
      </c>
      <c r="AJ963" s="130">
        <f>SUMIF(표4[잉크명],표5[[#This Row],[잉크]],표4[수])</f>
        <v>0</v>
      </c>
      <c r="AK963" s="131">
        <f>SUMIF(표4[잉크명],표5[[#This Row],[잉크]],표4[수-3층])</f>
        <v>0</v>
      </c>
      <c r="AL963" s="131">
        <f>SUMIF(표4[잉크명],표5[[#This Row],[잉크]],표4[수-1층])</f>
        <v>0</v>
      </c>
      <c r="AM963" s="54">
        <f>SUMIF(표4[잉크명],표5[[#This Row],[잉크]],표4[목])</f>
        <v>0</v>
      </c>
      <c r="AN963" s="131">
        <f>SUMIF(표4[잉크명],표5[[#This Row],[잉크]],표4[목-3층])</f>
        <v>0</v>
      </c>
      <c r="AO963" s="131">
        <f>SUMIF(표4[잉크명],표5[[#This Row],[잉크]],표4[목-1층])</f>
        <v>0</v>
      </c>
      <c r="AP963" s="54">
        <f>SUMIF(표4[잉크명],표5[[#This Row],[잉크]],표4[금])</f>
        <v>0</v>
      </c>
      <c r="AQ963" s="131">
        <f>SUMIF(표4[잉크명],표5[[#This Row],[잉크]],표4[금-3층])</f>
        <v>0</v>
      </c>
      <c r="AR963" s="131">
        <f>SUMIF(표4[잉크명],표5[[#This Row],[잉크]],표4[금-1층])</f>
        <v>0</v>
      </c>
      <c r="AS963" s="54">
        <f>SUMIF(표4[잉크명],표5[[#This Row],[잉크]],표4[토])</f>
        <v>0</v>
      </c>
      <c r="AT963" s="131">
        <f>SUMIF(표4[잉크명],표5[[#This Row],[잉크]],표4[토-3층])</f>
        <v>0</v>
      </c>
      <c r="AU963" s="131">
        <f>SUMIF(표4[잉크명],표5[[#This Row],[잉크]],표4[토-1층])</f>
        <v>0</v>
      </c>
      <c r="AV963" s="54">
        <f>SUMIF(표4[잉크명],표5[[#This Row],[잉크]],표4[일])</f>
        <v>0</v>
      </c>
      <c r="AW963" s="131">
        <f>SUMIF(표4[잉크명],표5[[#This Row],[잉크]],표4[일-3층])</f>
        <v>0</v>
      </c>
      <c r="AX963" s="131">
        <f>SUMIF(표4[잉크명],표5[[#This Row],[잉크]],표4[일-1층])</f>
        <v>0</v>
      </c>
      <c r="AY963" s="54">
        <f>SUMIF(표4[잉크명],표5[[#This Row],[잉크]],표4[차주 월])</f>
        <v>0</v>
      </c>
      <c r="AZ963" s="54">
        <f>SUM(표5[[#This Row],[월]:[차주 월]])</f>
        <v>0</v>
      </c>
    </row>
    <row r="964" spans="2:52" x14ac:dyDescent="0.3">
      <c r="B964" s="343" t="s">
        <v>3272</v>
      </c>
      <c r="C964" s="285"/>
      <c r="D964" s="343" t="s">
        <v>3274</v>
      </c>
      <c r="E964" s="54">
        <f>COUNTIF(사출계획!$E$62:$F$110,표4[[#This Row],[제품명]])</f>
        <v>0</v>
      </c>
      <c r="F964" s="131">
        <f>COUNTIF(사출계획!$E$62:$F$87,표4[[#This Row],[제품명]])</f>
        <v>0</v>
      </c>
      <c r="G964" s="131">
        <f>COUNTIF(사출계획!$E$88:$F$110,표4[[#This Row],[제품명]])</f>
        <v>0</v>
      </c>
      <c r="H964" s="54">
        <f>COUNTIF(사출계획!$G$62:$H$110,표4[[#This Row],[제품명]])</f>
        <v>0</v>
      </c>
      <c r="I964" s="132">
        <f>COUNTIF(사출계획!$G$62:$H$87,표4[[#This Row],[제품명]])</f>
        <v>0</v>
      </c>
      <c r="J964" s="132">
        <f>COUNTIF(사출계획!$G$88:$H$110,표4[[#This Row],[제품명]])</f>
        <v>0</v>
      </c>
      <c r="K964" s="54">
        <f>COUNTIF(사출계획!$I$62:$J$110,표4[[#This Row],[제품명]])</f>
        <v>0</v>
      </c>
      <c r="L964" s="131">
        <f>COUNTIF(사출계획!$I$62:$J$87,표4[[#This Row],[제품명]])</f>
        <v>0</v>
      </c>
      <c r="M964" s="131">
        <f>COUNTIF(사출계획!$I$88:$J$110,표4[[#This Row],[제품명]])</f>
        <v>0</v>
      </c>
      <c r="N964" s="129">
        <f>COUNTIF(사출계획!$K$62:$L$110,표4[[#This Row],[제품명]])</f>
        <v>0</v>
      </c>
      <c r="O964" s="131">
        <f>COUNTIF(사출계획!$K$62:$L$87,표4[[#This Row],[제품명]])</f>
        <v>0</v>
      </c>
      <c r="P964" s="131">
        <f>COUNTIF(사출계획!$K$88:$L$110,표4[[#This Row],[제품명]])</f>
        <v>0</v>
      </c>
      <c r="Q964" s="130">
        <f>COUNTIF(사출계획!$M$62:$N$110,표4[[#This Row],[제품명]])</f>
        <v>0</v>
      </c>
      <c r="R964" s="131">
        <f>COUNTIF(사출계획!$M$62:$N$87,표4[[#This Row],[제품명]])</f>
        <v>0</v>
      </c>
      <c r="S964" s="131">
        <f>COUNTIF(사출계획!$M$88:$N$110,표4[[#This Row],[제품명]])</f>
        <v>0</v>
      </c>
      <c r="T964" s="54">
        <f>COUNTIF(사출계획!$O$62:$P$110,표4[[#This Row],[제품명]])</f>
        <v>0</v>
      </c>
      <c r="U964" s="131">
        <f>COUNTIF(사출계획!$O$62:$P$87,표4[[#This Row],[제품명]])</f>
        <v>0</v>
      </c>
      <c r="V964" s="131">
        <f>COUNTIF(사출계획!$O$88:$P$110,표4[[#This Row],[제품명]])</f>
        <v>0</v>
      </c>
      <c r="W964" s="54">
        <f>COUNTIF(사출계획!$Q$62:$R$110,표4[[#This Row],[제품명]])</f>
        <v>0</v>
      </c>
      <c r="X964" s="131">
        <f>COUNTIF(사출계획!$Q$62:$R$87,표4[[#This Row],[제품명]])</f>
        <v>0</v>
      </c>
      <c r="Y964" s="131">
        <f>COUNTIF(사출계획!$Q$88:$R$110,표4[[#This Row],[제품명]])</f>
        <v>0</v>
      </c>
      <c r="Z964" s="54">
        <f>COUNTIF(사출계획!$S$62:$T$110,표4[[#This Row],[제품명]])</f>
        <v>0</v>
      </c>
      <c r="AA964" s="131"/>
      <c r="AB964" s="126"/>
      <c r="AC964" s="432" t="s">
        <v>4301</v>
      </c>
      <c r="AD964" s="129">
        <f>SUMIF(표4[잉크명],표5[[#This Row],[잉크]],표4[월])</f>
        <v>0</v>
      </c>
      <c r="AE964" s="131">
        <f>SUMIF(표4[잉크명],표5[[#This Row],[잉크]],표4[월-3층])</f>
        <v>0</v>
      </c>
      <c r="AF964" s="131">
        <f>SUMIF(표4[잉크명],표5[[#This Row],[잉크]],표4[월-1층])</f>
        <v>0</v>
      </c>
      <c r="AG964" s="133">
        <f>SUMIF(표4[잉크명],표5[[#This Row],[잉크]],표4[화])</f>
        <v>0</v>
      </c>
      <c r="AH964" s="131">
        <f>SUMIF(표4[잉크명],표5[[#This Row],[잉크]],표4[화-3층])</f>
        <v>0</v>
      </c>
      <c r="AI964" s="131">
        <f>SUMIF(표4[잉크명],표5[[#This Row],[잉크]],표4[화-1층])</f>
        <v>0</v>
      </c>
      <c r="AJ964" s="130">
        <f>SUMIF(표4[잉크명],표5[[#This Row],[잉크]],표4[수])</f>
        <v>0</v>
      </c>
      <c r="AK964" s="131">
        <f>SUMIF(표4[잉크명],표5[[#This Row],[잉크]],표4[수-3층])</f>
        <v>0</v>
      </c>
      <c r="AL964" s="131">
        <f>SUMIF(표4[잉크명],표5[[#This Row],[잉크]],표4[수-1층])</f>
        <v>0</v>
      </c>
      <c r="AM964" s="54">
        <f>SUMIF(표4[잉크명],표5[[#This Row],[잉크]],표4[목])</f>
        <v>0</v>
      </c>
      <c r="AN964" s="131">
        <f>SUMIF(표4[잉크명],표5[[#This Row],[잉크]],표4[목-3층])</f>
        <v>0</v>
      </c>
      <c r="AO964" s="131">
        <f>SUMIF(표4[잉크명],표5[[#This Row],[잉크]],표4[목-1층])</f>
        <v>0</v>
      </c>
      <c r="AP964" s="54">
        <f>SUMIF(표4[잉크명],표5[[#This Row],[잉크]],표4[금])</f>
        <v>0</v>
      </c>
      <c r="AQ964" s="131">
        <f>SUMIF(표4[잉크명],표5[[#This Row],[잉크]],표4[금-3층])</f>
        <v>0</v>
      </c>
      <c r="AR964" s="131">
        <f>SUMIF(표4[잉크명],표5[[#This Row],[잉크]],표4[금-1층])</f>
        <v>0</v>
      </c>
      <c r="AS964" s="54">
        <f>SUMIF(표4[잉크명],표5[[#This Row],[잉크]],표4[토])</f>
        <v>0</v>
      </c>
      <c r="AT964" s="131">
        <f>SUMIF(표4[잉크명],표5[[#This Row],[잉크]],표4[토-3층])</f>
        <v>0</v>
      </c>
      <c r="AU964" s="131">
        <f>SUMIF(표4[잉크명],표5[[#This Row],[잉크]],표4[토-1층])</f>
        <v>0</v>
      </c>
      <c r="AV964" s="54">
        <f>SUMIF(표4[잉크명],표5[[#This Row],[잉크]],표4[일])</f>
        <v>0</v>
      </c>
      <c r="AW964" s="131">
        <f>SUMIF(표4[잉크명],표5[[#This Row],[잉크]],표4[일-3층])</f>
        <v>0</v>
      </c>
      <c r="AX964" s="131">
        <f>SUMIF(표4[잉크명],표5[[#This Row],[잉크]],표4[일-1층])</f>
        <v>0</v>
      </c>
      <c r="AY964" s="54">
        <f>SUMIF(표4[잉크명],표5[[#This Row],[잉크]],표4[차주 월])</f>
        <v>0</v>
      </c>
      <c r="AZ964" s="54">
        <f>SUM(표5[[#This Row],[월]:[차주 월]])</f>
        <v>0</v>
      </c>
    </row>
    <row r="965" spans="2:52" x14ac:dyDescent="0.3">
      <c r="B965" s="343" t="s">
        <v>3273</v>
      </c>
      <c r="C965" s="285"/>
      <c r="D965" s="343" t="s">
        <v>3275</v>
      </c>
      <c r="E965" s="54">
        <f>COUNTIF(사출계획!$E$62:$F$110,표4[[#This Row],[제품명]])</f>
        <v>0</v>
      </c>
      <c r="F965" s="131">
        <f>COUNTIF(사출계획!$E$62:$F$87,표4[[#This Row],[제품명]])</f>
        <v>0</v>
      </c>
      <c r="G965" s="131">
        <f>COUNTIF(사출계획!$E$88:$F$110,표4[[#This Row],[제품명]])</f>
        <v>0</v>
      </c>
      <c r="H965" s="54">
        <f>COUNTIF(사출계획!$G$62:$H$110,표4[[#This Row],[제품명]])</f>
        <v>0</v>
      </c>
      <c r="I965" s="132">
        <f>COUNTIF(사출계획!$G$62:$H$87,표4[[#This Row],[제품명]])</f>
        <v>0</v>
      </c>
      <c r="J965" s="132">
        <f>COUNTIF(사출계획!$G$88:$H$110,표4[[#This Row],[제품명]])</f>
        <v>0</v>
      </c>
      <c r="K965" s="54">
        <f>COUNTIF(사출계획!$I$62:$J$110,표4[[#This Row],[제품명]])</f>
        <v>0</v>
      </c>
      <c r="L965" s="131">
        <f>COUNTIF(사출계획!$I$62:$J$87,표4[[#This Row],[제품명]])</f>
        <v>0</v>
      </c>
      <c r="M965" s="131">
        <f>COUNTIF(사출계획!$I$88:$J$110,표4[[#This Row],[제품명]])</f>
        <v>0</v>
      </c>
      <c r="N965" s="129">
        <f>COUNTIF(사출계획!$K$62:$L$110,표4[[#This Row],[제품명]])</f>
        <v>0</v>
      </c>
      <c r="O965" s="131">
        <f>COUNTIF(사출계획!$K$62:$L$87,표4[[#This Row],[제품명]])</f>
        <v>0</v>
      </c>
      <c r="P965" s="131">
        <f>COUNTIF(사출계획!$K$88:$L$110,표4[[#This Row],[제품명]])</f>
        <v>0</v>
      </c>
      <c r="Q965" s="130">
        <f>COUNTIF(사출계획!$M$62:$N$110,표4[[#This Row],[제품명]])</f>
        <v>0</v>
      </c>
      <c r="R965" s="131">
        <f>COUNTIF(사출계획!$M$62:$N$87,표4[[#This Row],[제품명]])</f>
        <v>0</v>
      </c>
      <c r="S965" s="131">
        <f>COUNTIF(사출계획!$M$88:$N$110,표4[[#This Row],[제품명]])</f>
        <v>0</v>
      </c>
      <c r="T965" s="54">
        <f>COUNTIF(사출계획!$O$62:$P$110,표4[[#This Row],[제품명]])</f>
        <v>0</v>
      </c>
      <c r="U965" s="131">
        <f>COUNTIF(사출계획!$O$62:$P$87,표4[[#This Row],[제품명]])</f>
        <v>0</v>
      </c>
      <c r="V965" s="131">
        <f>COUNTIF(사출계획!$O$88:$P$110,표4[[#This Row],[제품명]])</f>
        <v>0</v>
      </c>
      <c r="W965" s="54">
        <f>COUNTIF(사출계획!$Q$62:$R$110,표4[[#This Row],[제품명]])</f>
        <v>0</v>
      </c>
      <c r="X965" s="131">
        <f>COUNTIF(사출계획!$Q$62:$R$87,표4[[#This Row],[제품명]])</f>
        <v>0</v>
      </c>
      <c r="Y965" s="131">
        <f>COUNTIF(사출계획!$Q$88:$R$110,표4[[#This Row],[제품명]])</f>
        <v>0</v>
      </c>
      <c r="Z965" s="54">
        <f>COUNTIF(사출계획!$S$62:$T$110,표4[[#This Row],[제품명]])</f>
        <v>0</v>
      </c>
      <c r="AA965" s="131"/>
      <c r="AB965" s="126"/>
      <c r="AC965" s="433" t="s">
        <v>4316</v>
      </c>
      <c r="AD965" s="129">
        <f>SUMIF(표4[잉크명],표5[[#This Row],[잉크]],표4[월])</f>
        <v>1</v>
      </c>
      <c r="AE965" s="131">
        <f>SUMIF(표4[잉크명],표5[[#This Row],[잉크]],표4[월-3층])</f>
        <v>0</v>
      </c>
      <c r="AF965" s="131">
        <f>SUMIF(표4[잉크명],표5[[#This Row],[잉크]],표4[월-1층])</f>
        <v>1</v>
      </c>
      <c r="AG965" s="133">
        <f>SUMIF(표4[잉크명],표5[[#This Row],[잉크]],표4[화])</f>
        <v>1</v>
      </c>
      <c r="AH965" s="131">
        <f>SUMIF(표4[잉크명],표5[[#This Row],[잉크]],표4[화-3층])</f>
        <v>0</v>
      </c>
      <c r="AI965" s="131">
        <f>SUMIF(표4[잉크명],표5[[#This Row],[잉크]],표4[화-1층])</f>
        <v>1</v>
      </c>
      <c r="AJ965" s="130">
        <f>SUMIF(표4[잉크명],표5[[#This Row],[잉크]],표4[수])</f>
        <v>0</v>
      </c>
      <c r="AK965" s="131">
        <f>SUMIF(표4[잉크명],표5[[#This Row],[잉크]],표4[수-3층])</f>
        <v>0</v>
      </c>
      <c r="AL965" s="131">
        <f>SUMIF(표4[잉크명],표5[[#This Row],[잉크]],표4[수-1층])</f>
        <v>0</v>
      </c>
      <c r="AM965" s="54">
        <f>SUMIF(표4[잉크명],표5[[#This Row],[잉크]],표4[목])</f>
        <v>0</v>
      </c>
      <c r="AN965" s="131">
        <f>SUMIF(표4[잉크명],표5[[#This Row],[잉크]],표4[목-3층])</f>
        <v>0</v>
      </c>
      <c r="AO965" s="131">
        <f>SUMIF(표4[잉크명],표5[[#This Row],[잉크]],표4[목-1층])</f>
        <v>0</v>
      </c>
      <c r="AP965" s="54">
        <f>SUMIF(표4[잉크명],표5[[#This Row],[잉크]],표4[금])</f>
        <v>0</v>
      </c>
      <c r="AQ965" s="131">
        <f>SUMIF(표4[잉크명],표5[[#This Row],[잉크]],표4[금-3층])</f>
        <v>0</v>
      </c>
      <c r="AR965" s="131">
        <f>SUMIF(표4[잉크명],표5[[#This Row],[잉크]],표4[금-1층])</f>
        <v>0</v>
      </c>
      <c r="AS965" s="54">
        <f>SUMIF(표4[잉크명],표5[[#This Row],[잉크]],표4[토])</f>
        <v>0</v>
      </c>
      <c r="AT965" s="131">
        <f>SUMIF(표4[잉크명],표5[[#This Row],[잉크]],표4[토-3층])</f>
        <v>0</v>
      </c>
      <c r="AU965" s="131">
        <f>SUMIF(표4[잉크명],표5[[#This Row],[잉크]],표4[토-1층])</f>
        <v>0</v>
      </c>
      <c r="AV965" s="54">
        <f>SUMIF(표4[잉크명],표5[[#This Row],[잉크]],표4[일])</f>
        <v>0</v>
      </c>
      <c r="AW965" s="131">
        <f>SUMIF(표4[잉크명],표5[[#This Row],[잉크]],표4[일-3층])</f>
        <v>0</v>
      </c>
      <c r="AX965" s="131">
        <f>SUMIF(표4[잉크명],표5[[#This Row],[잉크]],표4[일-1층])</f>
        <v>0</v>
      </c>
      <c r="AY965" s="54">
        <f>SUMIF(표4[잉크명],표5[[#This Row],[잉크]],표4[차주 월])</f>
        <v>0</v>
      </c>
      <c r="AZ965" s="54">
        <f>SUM(표5[[#This Row],[월]:[차주 월]])</f>
        <v>4</v>
      </c>
    </row>
    <row r="966" spans="2:52" x14ac:dyDescent="0.3">
      <c r="B966" s="343" t="s">
        <v>3279</v>
      </c>
      <c r="C966" s="285"/>
      <c r="D966" s="343" t="s">
        <v>3281</v>
      </c>
      <c r="E966" s="54">
        <f>COUNTIF(사출계획!$E$62:$F$110,표4[[#This Row],[제품명]])</f>
        <v>0</v>
      </c>
      <c r="F966" s="131">
        <f>COUNTIF(사출계획!$E$62:$F$87,표4[[#This Row],[제품명]])</f>
        <v>0</v>
      </c>
      <c r="G966" s="131">
        <f>COUNTIF(사출계획!$E$88:$F$110,표4[[#This Row],[제품명]])</f>
        <v>0</v>
      </c>
      <c r="H966" s="54">
        <f>COUNTIF(사출계획!$G$62:$H$110,표4[[#This Row],[제품명]])</f>
        <v>0</v>
      </c>
      <c r="I966" s="132">
        <f>COUNTIF(사출계획!$G$62:$H$87,표4[[#This Row],[제품명]])</f>
        <v>0</v>
      </c>
      <c r="J966" s="132">
        <f>COUNTIF(사출계획!$G$88:$H$110,표4[[#This Row],[제품명]])</f>
        <v>0</v>
      </c>
      <c r="K966" s="54">
        <f>COUNTIF(사출계획!$I$62:$J$110,표4[[#This Row],[제품명]])</f>
        <v>0</v>
      </c>
      <c r="L966" s="131">
        <f>COUNTIF(사출계획!$I$62:$J$87,표4[[#This Row],[제품명]])</f>
        <v>0</v>
      </c>
      <c r="M966" s="131">
        <f>COUNTIF(사출계획!$I$88:$J$110,표4[[#This Row],[제품명]])</f>
        <v>0</v>
      </c>
      <c r="N966" s="129">
        <f>COUNTIF(사출계획!$K$62:$L$110,표4[[#This Row],[제품명]])</f>
        <v>0</v>
      </c>
      <c r="O966" s="131">
        <f>COUNTIF(사출계획!$K$62:$L$87,표4[[#This Row],[제품명]])</f>
        <v>0</v>
      </c>
      <c r="P966" s="131">
        <f>COUNTIF(사출계획!$K$88:$L$110,표4[[#This Row],[제품명]])</f>
        <v>0</v>
      </c>
      <c r="Q966" s="130">
        <f>COUNTIF(사출계획!$M$62:$N$110,표4[[#This Row],[제품명]])</f>
        <v>0</v>
      </c>
      <c r="R966" s="131">
        <f>COUNTIF(사출계획!$M$62:$N$87,표4[[#This Row],[제품명]])</f>
        <v>0</v>
      </c>
      <c r="S966" s="131">
        <f>COUNTIF(사출계획!$M$88:$N$110,표4[[#This Row],[제품명]])</f>
        <v>0</v>
      </c>
      <c r="T966" s="54">
        <f>COUNTIF(사출계획!$O$62:$P$110,표4[[#This Row],[제품명]])</f>
        <v>0</v>
      </c>
      <c r="U966" s="131">
        <f>COUNTIF(사출계획!$O$62:$P$87,표4[[#This Row],[제품명]])</f>
        <v>0</v>
      </c>
      <c r="V966" s="131">
        <f>COUNTIF(사출계획!$O$88:$P$110,표4[[#This Row],[제품명]])</f>
        <v>0</v>
      </c>
      <c r="W966" s="54">
        <f>COUNTIF(사출계획!$Q$62:$R$110,표4[[#This Row],[제품명]])</f>
        <v>0</v>
      </c>
      <c r="X966" s="131">
        <f>COUNTIF(사출계획!$Q$62:$R$87,표4[[#This Row],[제품명]])</f>
        <v>0</v>
      </c>
      <c r="Y966" s="131">
        <f>COUNTIF(사출계획!$Q$88:$R$110,표4[[#This Row],[제품명]])</f>
        <v>0</v>
      </c>
      <c r="Z966" s="54">
        <f>COUNTIF(사출계획!$S$62:$T$110,표4[[#This Row],[제품명]])</f>
        <v>0</v>
      </c>
      <c r="AA966" s="131"/>
      <c r="AB966" s="126"/>
      <c r="AC966" s="433" t="s">
        <v>4317</v>
      </c>
      <c r="AD966" s="129">
        <f>SUMIF(표4[잉크명],표5[[#This Row],[잉크]],표4[월])</f>
        <v>1</v>
      </c>
      <c r="AE966" s="131">
        <f>SUMIF(표4[잉크명],표5[[#This Row],[잉크]],표4[월-3층])</f>
        <v>0</v>
      </c>
      <c r="AF966" s="131">
        <f>SUMIF(표4[잉크명],표5[[#This Row],[잉크]],표4[월-1층])</f>
        <v>1</v>
      </c>
      <c r="AG966" s="133">
        <f>SUMIF(표4[잉크명],표5[[#This Row],[잉크]],표4[화])</f>
        <v>1</v>
      </c>
      <c r="AH966" s="131">
        <f>SUMIF(표4[잉크명],표5[[#This Row],[잉크]],표4[화-3층])</f>
        <v>0</v>
      </c>
      <c r="AI966" s="131">
        <f>SUMIF(표4[잉크명],표5[[#This Row],[잉크]],표4[화-1층])</f>
        <v>1</v>
      </c>
      <c r="AJ966" s="130">
        <f>SUMIF(표4[잉크명],표5[[#This Row],[잉크]],표4[수])</f>
        <v>0</v>
      </c>
      <c r="AK966" s="131">
        <f>SUMIF(표4[잉크명],표5[[#This Row],[잉크]],표4[수-3층])</f>
        <v>0</v>
      </c>
      <c r="AL966" s="131">
        <f>SUMIF(표4[잉크명],표5[[#This Row],[잉크]],표4[수-1층])</f>
        <v>0</v>
      </c>
      <c r="AM966" s="54">
        <f>SUMIF(표4[잉크명],표5[[#This Row],[잉크]],표4[목])</f>
        <v>0</v>
      </c>
      <c r="AN966" s="131">
        <f>SUMIF(표4[잉크명],표5[[#This Row],[잉크]],표4[목-3층])</f>
        <v>0</v>
      </c>
      <c r="AO966" s="131">
        <f>SUMIF(표4[잉크명],표5[[#This Row],[잉크]],표4[목-1층])</f>
        <v>0</v>
      </c>
      <c r="AP966" s="54">
        <f>SUMIF(표4[잉크명],표5[[#This Row],[잉크]],표4[금])</f>
        <v>0</v>
      </c>
      <c r="AQ966" s="131">
        <f>SUMIF(표4[잉크명],표5[[#This Row],[잉크]],표4[금-3층])</f>
        <v>0</v>
      </c>
      <c r="AR966" s="131">
        <f>SUMIF(표4[잉크명],표5[[#This Row],[잉크]],표4[금-1층])</f>
        <v>0</v>
      </c>
      <c r="AS966" s="54">
        <f>SUMIF(표4[잉크명],표5[[#This Row],[잉크]],표4[토])</f>
        <v>0</v>
      </c>
      <c r="AT966" s="131">
        <f>SUMIF(표4[잉크명],표5[[#This Row],[잉크]],표4[토-3층])</f>
        <v>0</v>
      </c>
      <c r="AU966" s="131">
        <f>SUMIF(표4[잉크명],표5[[#This Row],[잉크]],표4[토-1층])</f>
        <v>0</v>
      </c>
      <c r="AV966" s="54">
        <f>SUMIF(표4[잉크명],표5[[#This Row],[잉크]],표4[일])</f>
        <v>0</v>
      </c>
      <c r="AW966" s="131">
        <f>SUMIF(표4[잉크명],표5[[#This Row],[잉크]],표4[일-3층])</f>
        <v>0</v>
      </c>
      <c r="AX966" s="131">
        <f>SUMIF(표4[잉크명],표5[[#This Row],[잉크]],표4[일-1층])</f>
        <v>0</v>
      </c>
      <c r="AY966" s="54">
        <f>SUMIF(표4[잉크명],표5[[#This Row],[잉크]],표4[차주 월])</f>
        <v>0</v>
      </c>
      <c r="AZ966" s="54">
        <f>SUM(표5[[#This Row],[월]:[차주 월]])</f>
        <v>4</v>
      </c>
    </row>
    <row r="967" spans="2:52" x14ac:dyDescent="0.3">
      <c r="B967" s="343" t="s">
        <v>3280</v>
      </c>
      <c r="C967" s="285"/>
      <c r="D967" s="343" t="s">
        <v>3309</v>
      </c>
      <c r="E967" s="54">
        <f>COUNTIF(사출계획!$E$62:$F$110,표4[[#This Row],[제품명]])</f>
        <v>0</v>
      </c>
      <c r="F967" s="131">
        <f>COUNTIF(사출계획!$E$62:$F$87,표4[[#This Row],[제품명]])</f>
        <v>0</v>
      </c>
      <c r="G967" s="131">
        <f>COUNTIF(사출계획!$E$88:$F$110,표4[[#This Row],[제품명]])</f>
        <v>0</v>
      </c>
      <c r="H967" s="54">
        <f>COUNTIF(사출계획!$G$62:$H$110,표4[[#This Row],[제품명]])</f>
        <v>0</v>
      </c>
      <c r="I967" s="132">
        <f>COUNTIF(사출계획!$G$62:$H$87,표4[[#This Row],[제품명]])</f>
        <v>0</v>
      </c>
      <c r="J967" s="132">
        <f>COUNTIF(사출계획!$G$88:$H$110,표4[[#This Row],[제품명]])</f>
        <v>0</v>
      </c>
      <c r="K967" s="54">
        <f>COUNTIF(사출계획!$I$62:$J$110,표4[[#This Row],[제품명]])</f>
        <v>0</v>
      </c>
      <c r="L967" s="131">
        <f>COUNTIF(사출계획!$I$62:$J$87,표4[[#This Row],[제품명]])</f>
        <v>0</v>
      </c>
      <c r="M967" s="131">
        <f>COUNTIF(사출계획!$I$88:$J$110,표4[[#This Row],[제품명]])</f>
        <v>0</v>
      </c>
      <c r="N967" s="129">
        <f>COUNTIF(사출계획!$K$62:$L$110,표4[[#This Row],[제품명]])</f>
        <v>0</v>
      </c>
      <c r="O967" s="131">
        <f>COUNTIF(사출계획!$K$62:$L$87,표4[[#This Row],[제품명]])</f>
        <v>0</v>
      </c>
      <c r="P967" s="131">
        <f>COUNTIF(사출계획!$K$88:$L$110,표4[[#This Row],[제품명]])</f>
        <v>0</v>
      </c>
      <c r="Q967" s="130">
        <f>COUNTIF(사출계획!$M$62:$N$110,표4[[#This Row],[제품명]])</f>
        <v>0</v>
      </c>
      <c r="R967" s="131">
        <f>COUNTIF(사출계획!$M$62:$N$87,표4[[#This Row],[제품명]])</f>
        <v>0</v>
      </c>
      <c r="S967" s="131">
        <f>COUNTIF(사출계획!$M$88:$N$110,표4[[#This Row],[제품명]])</f>
        <v>0</v>
      </c>
      <c r="T967" s="54">
        <f>COUNTIF(사출계획!$O$62:$P$110,표4[[#This Row],[제품명]])</f>
        <v>0</v>
      </c>
      <c r="U967" s="131">
        <f>COUNTIF(사출계획!$O$62:$P$87,표4[[#This Row],[제품명]])</f>
        <v>0</v>
      </c>
      <c r="V967" s="131">
        <f>COUNTIF(사출계획!$O$88:$P$110,표4[[#This Row],[제품명]])</f>
        <v>0</v>
      </c>
      <c r="W967" s="54">
        <f>COUNTIF(사출계획!$Q$62:$R$110,표4[[#This Row],[제품명]])</f>
        <v>0</v>
      </c>
      <c r="X967" s="131">
        <f>COUNTIF(사출계획!$Q$62:$R$87,표4[[#This Row],[제품명]])</f>
        <v>0</v>
      </c>
      <c r="Y967" s="131">
        <f>COUNTIF(사출계획!$Q$88:$R$110,표4[[#This Row],[제품명]])</f>
        <v>0</v>
      </c>
      <c r="Z967" s="54">
        <f>COUNTIF(사출계획!$S$62:$T$110,표4[[#This Row],[제품명]])</f>
        <v>0</v>
      </c>
      <c r="AA967" s="131"/>
      <c r="AB967" s="126"/>
      <c r="AC967" s="433" t="s">
        <v>4318</v>
      </c>
      <c r="AD967" s="129">
        <f>SUMIF(표4[잉크명],표5[[#This Row],[잉크]],표4[월])</f>
        <v>1</v>
      </c>
      <c r="AE967" s="131">
        <f>SUMIF(표4[잉크명],표5[[#This Row],[잉크]],표4[월-3층])</f>
        <v>0</v>
      </c>
      <c r="AF967" s="131">
        <f>SUMIF(표4[잉크명],표5[[#This Row],[잉크]],표4[월-1층])</f>
        <v>1</v>
      </c>
      <c r="AG967" s="133">
        <f>SUMIF(표4[잉크명],표5[[#This Row],[잉크]],표4[화])</f>
        <v>1</v>
      </c>
      <c r="AH967" s="131">
        <f>SUMIF(표4[잉크명],표5[[#This Row],[잉크]],표4[화-3층])</f>
        <v>0</v>
      </c>
      <c r="AI967" s="131">
        <f>SUMIF(표4[잉크명],표5[[#This Row],[잉크]],표4[화-1층])</f>
        <v>1</v>
      </c>
      <c r="AJ967" s="130">
        <f>SUMIF(표4[잉크명],표5[[#This Row],[잉크]],표4[수])</f>
        <v>0</v>
      </c>
      <c r="AK967" s="131">
        <f>SUMIF(표4[잉크명],표5[[#This Row],[잉크]],표4[수-3층])</f>
        <v>0</v>
      </c>
      <c r="AL967" s="131">
        <f>SUMIF(표4[잉크명],표5[[#This Row],[잉크]],표4[수-1층])</f>
        <v>0</v>
      </c>
      <c r="AM967" s="54">
        <f>SUMIF(표4[잉크명],표5[[#This Row],[잉크]],표4[목])</f>
        <v>0</v>
      </c>
      <c r="AN967" s="131">
        <f>SUMIF(표4[잉크명],표5[[#This Row],[잉크]],표4[목-3층])</f>
        <v>0</v>
      </c>
      <c r="AO967" s="131">
        <f>SUMIF(표4[잉크명],표5[[#This Row],[잉크]],표4[목-1층])</f>
        <v>0</v>
      </c>
      <c r="AP967" s="54">
        <f>SUMIF(표4[잉크명],표5[[#This Row],[잉크]],표4[금])</f>
        <v>0</v>
      </c>
      <c r="AQ967" s="131">
        <f>SUMIF(표4[잉크명],표5[[#This Row],[잉크]],표4[금-3층])</f>
        <v>0</v>
      </c>
      <c r="AR967" s="131">
        <f>SUMIF(표4[잉크명],표5[[#This Row],[잉크]],표4[금-1층])</f>
        <v>0</v>
      </c>
      <c r="AS967" s="54">
        <f>SUMIF(표4[잉크명],표5[[#This Row],[잉크]],표4[토])</f>
        <v>0</v>
      </c>
      <c r="AT967" s="131">
        <f>SUMIF(표4[잉크명],표5[[#This Row],[잉크]],표4[토-3층])</f>
        <v>0</v>
      </c>
      <c r="AU967" s="131">
        <f>SUMIF(표4[잉크명],표5[[#This Row],[잉크]],표4[토-1층])</f>
        <v>0</v>
      </c>
      <c r="AV967" s="54">
        <f>SUMIF(표4[잉크명],표5[[#This Row],[잉크]],표4[일])</f>
        <v>0</v>
      </c>
      <c r="AW967" s="131">
        <f>SUMIF(표4[잉크명],표5[[#This Row],[잉크]],표4[일-3층])</f>
        <v>0</v>
      </c>
      <c r="AX967" s="131">
        <f>SUMIF(표4[잉크명],표5[[#This Row],[잉크]],표4[일-1층])</f>
        <v>0</v>
      </c>
      <c r="AY967" s="54">
        <f>SUMIF(표4[잉크명],표5[[#This Row],[잉크]],표4[차주 월])</f>
        <v>0</v>
      </c>
      <c r="AZ967" s="54">
        <f>SUM(표5[[#This Row],[월]:[차주 월]])</f>
        <v>4</v>
      </c>
    </row>
    <row r="968" spans="2:52" x14ac:dyDescent="0.3">
      <c r="B968" s="343" t="s">
        <v>3286</v>
      </c>
      <c r="C968" s="285"/>
      <c r="D968" s="343" t="s">
        <v>4677</v>
      </c>
      <c r="E968" s="54">
        <f>COUNTIF(사출계획!$E$62:$F$110,표4[[#This Row],[제품명]])</f>
        <v>0</v>
      </c>
      <c r="F968" s="131">
        <f>COUNTIF(사출계획!$E$62:$F$87,표4[[#This Row],[제품명]])</f>
        <v>0</v>
      </c>
      <c r="G968" s="131">
        <f>COUNTIF(사출계획!$E$88:$F$110,표4[[#This Row],[제품명]])</f>
        <v>0</v>
      </c>
      <c r="H968" s="54">
        <f>COUNTIF(사출계획!$G$62:$H$110,표4[[#This Row],[제품명]])</f>
        <v>0</v>
      </c>
      <c r="I968" s="132">
        <f>COUNTIF(사출계획!$G$62:$H$87,표4[[#This Row],[제품명]])</f>
        <v>0</v>
      </c>
      <c r="J968" s="132">
        <f>COUNTIF(사출계획!$G$88:$H$110,표4[[#This Row],[제품명]])</f>
        <v>0</v>
      </c>
      <c r="K968" s="54">
        <f>COUNTIF(사출계획!$I$62:$J$110,표4[[#This Row],[제품명]])</f>
        <v>0</v>
      </c>
      <c r="L968" s="131">
        <f>COUNTIF(사출계획!$I$62:$J$87,표4[[#This Row],[제품명]])</f>
        <v>0</v>
      </c>
      <c r="M968" s="131">
        <f>COUNTIF(사출계획!$I$88:$J$110,표4[[#This Row],[제품명]])</f>
        <v>0</v>
      </c>
      <c r="N968" s="129">
        <f>COUNTIF(사출계획!$K$62:$L$110,표4[[#This Row],[제품명]])</f>
        <v>0</v>
      </c>
      <c r="O968" s="131">
        <f>COUNTIF(사출계획!$K$62:$L$87,표4[[#This Row],[제품명]])</f>
        <v>0</v>
      </c>
      <c r="P968" s="131">
        <f>COUNTIF(사출계획!$K$88:$L$110,표4[[#This Row],[제품명]])</f>
        <v>0</v>
      </c>
      <c r="Q968" s="130">
        <f>COUNTIF(사출계획!$M$62:$N$110,표4[[#This Row],[제품명]])</f>
        <v>0</v>
      </c>
      <c r="R968" s="131">
        <f>COUNTIF(사출계획!$M$62:$N$87,표4[[#This Row],[제품명]])</f>
        <v>0</v>
      </c>
      <c r="S968" s="131">
        <f>COUNTIF(사출계획!$M$88:$N$110,표4[[#This Row],[제품명]])</f>
        <v>0</v>
      </c>
      <c r="T968" s="54">
        <f>COUNTIF(사출계획!$O$62:$P$110,표4[[#This Row],[제품명]])</f>
        <v>0</v>
      </c>
      <c r="U968" s="131">
        <f>COUNTIF(사출계획!$O$62:$P$87,표4[[#This Row],[제품명]])</f>
        <v>0</v>
      </c>
      <c r="V968" s="131">
        <f>COUNTIF(사출계획!$O$88:$P$110,표4[[#This Row],[제품명]])</f>
        <v>0</v>
      </c>
      <c r="W968" s="54">
        <f>COUNTIF(사출계획!$Q$62:$R$110,표4[[#This Row],[제품명]])</f>
        <v>0</v>
      </c>
      <c r="X968" s="131">
        <f>COUNTIF(사출계획!$Q$62:$R$87,표4[[#This Row],[제품명]])</f>
        <v>0</v>
      </c>
      <c r="Y968" s="131">
        <f>COUNTIF(사출계획!$Q$88:$R$110,표4[[#This Row],[제품명]])</f>
        <v>0</v>
      </c>
      <c r="Z968" s="54">
        <f>COUNTIF(사출계획!$S$62:$T$110,표4[[#This Row],[제품명]])</f>
        <v>0</v>
      </c>
      <c r="AA968" s="131"/>
      <c r="AB968" s="126"/>
      <c r="AC968" s="435" t="s">
        <v>4330</v>
      </c>
      <c r="AD968" s="129">
        <f>SUMIF(표4[잉크명],표5[[#This Row],[잉크]],표4[월])</f>
        <v>0</v>
      </c>
      <c r="AE968" s="131">
        <f>SUMIF(표4[잉크명],표5[[#This Row],[잉크]],표4[월-3층])</f>
        <v>0</v>
      </c>
      <c r="AF968" s="131">
        <f>SUMIF(표4[잉크명],표5[[#This Row],[잉크]],표4[월-1층])</f>
        <v>0</v>
      </c>
      <c r="AG968" s="133">
        <f>SUMIF(표4[잉크명],표5[[#This Row],[잉크]],표4[화])</f>
        <v>0</v>
      </c>
      <c r="AH968" s="131">
        <f>SUMIF(표4[잉크명],표5[[#This Row],[잉크]],표4[화-3층])</f>
        <v>0</v>
      </c>
      <c r="AI968" s="131">
        <f>SUMIF(표4[잉크명],표5[[#This Row],[잉크]],표4[화-1층])</f>
        <v>0</v>
      </c>
      <c r="AJ968" s="130">
        <f>SUMIF(표4[잉크명],표5[[#This Row],[잉크]],표4[수])</f>
        <v>0</v>
      </c>
      <c r="AK968" s="131">
        <f>SUMIF(표4[잉크명],표5[[#This Row],[잉크]],표4[수-3층])</f>
        <v>0</v>
      </c>
      <c r="AL968" s="131">
        <f>SUMIF(표4[잉크명],표5[[#This Row],[잉크]],표4[수-1층])</f>
        <v>0</v>
      </c>
      <c r="AM968" s="54">
        <f>SUMIF(표4[잉크명],표5[[#This Row],[잉크]],표4[목])</f>
        <v>0</v>
      </c>
      <c r="AN968" s="131">
        <f>SUMIF(표4[잉크명],표5[[#This Row],[잉크]],표4[목-3층])</f>
        <v>0</v>
      </c>
      <c r="AO968" s="131">
        <f>SUMIF(표4[잉크명],표5[[#This Row],[잉크]],표4[목-1층])</f>
        <v>0</v>
      </c>
      <c r="AP968" s="54">
        <f>SUMIF(표4[잉크명],표5[[#This Row],[잉크]],표4[금])</f>
        <v>0</v>
      </c>
      <c r="AQ968" s="131">
        <f>SUMIF(표4[잉크명],표5[[#This Row],[잉크]],표4[금-3층])</f>
        <v>0</v>
      </c>
      <c r="AR968" s="131">
        <f>SUMIF(표4[잉크명],표5[[#This Row],[잉크]],표4[금-1층])</f>
        <v>0</v>
      </c>
      <c r="AS968" s="54">
        <f>SUMIF(표4[잉크명],표5[[#This Row],[잉크]],표4[토])</f>
        <v>0</v>
      </c>
      <c r="AT968" s="131">
        <f>SUMIF(표4[잉크명],표5[[#This Row],[잉크]],표4[토-3층])</f>
        <v>0</v>
      </c>
      <c r="AU968" s="131">
        <f>SUMIF(표4[잉크명],표5[[#This Row],[잉크]],표4[토-1층])</f>
        <v>0</v>
      </c>
      <c r="AV968" s="54">
        <f>SUMIF(표4[잉크명],표5[[#This Row],[잉크]],표4[일])</f>
        <v>0</v>
      </c>
      <c r="AW968" s="131">
        <f>SUMIF(표4[잉크명],표5[[#This Row],[잉크]],표4[일-3층])</f>
        <v>0</v>
      </c>
      <c r="AX968" s="131">
        <f>SUMIF(표4[잉크명],표5[[#This Row],[잉크]],표4[일-1층])</f>
        <v>0</v>
      </c>
      <c r="AY968" s="54">
        <f>SUMIF(표4[잉크명],표5[[#This Row],[잉크]],표4[차주 월])</f>
        <v>0</v>
      </c>
      <c r="AZ968" s="54">
        <f>SUM(표5[[#This Row],[월]:[차주 월]])</f>
        <v>0</v>
      </c>
    </row>
    <row r="969" spans="2:52" x14ac:dyDescent="0.3">
      <c r="B969" s="343" t="s">
        <v>3287</v>
      </c>
      <c r="C969" s="285"/>
      <c r="D969" s="343" t="s">
        <v>5228</v>
      </c>
      <c r="E969" s="54">
        <f>COUNTIF(사출계획!$E$62:$F$110,표4[[#This Row],[제품명]])</f>
        <v>0</v>
      </c>
      <c r="F969" s="131">
        <f>COUNTIF(사출계획!$E$62:$F$87,표4[[#This Row],[제품명]])</f>
        <v>0</v>
      </c>
      <c r="G969" s="131">
        <f>COUNTIF(사출계획!$E$88:$F$110,표4[[#This Row],[제품명]])</f>
        <v>0</v>
      </c>
      <c r="H969" s="54">
        <f>COUNTIF(사출계획!$G$62:$H$110,표4[[#This Row],[제품명]])</f>
        <v>0</v>
      </c>
      <c r="I969" s="132">
        <f>COUNTIF(사출계획!$G$62:$H$87,표4[[#This Row],[제품명]])</f>
        <v>0</v>
      </c>
      <c r="J969" s="132">
        <f>COUNTIF(사출계획!$G$88:$H$110,표4[[#This Row],[제품명]])</f>
        <v>0</v>
      </c>
      <c r="K969" s="54">
        <f>COUNTIF(사출계획!$I$62:$J$110,표4[[#This Row],[제품명]])</f>
        <v>0</v>
      </c>
      <c r="L969" s="131">
        <f>COUNTIF(사출계획!$I$62:$J$87,표4[[#This Row],[제품명]])</f>
        <v>0</v>
      </c>
      <c r="M969" s="131">
        <f>COUNTIF(사출계획!$I$88:$J$110,표4[[#This Row],[제품명]])</f>
        <v>0</v>
      </c>
      <c r="N969" s="129">
        <f>COUNTIF(사출계획!$K$62:$L$110,표4[[#This Row],[제품명]])</f>
        <v>0</v>
      </c>
      <c r="O969" s="131">
        <f>COUNTIF(사출계획!$K$62:$L$87,표4[[#This Row],[제품명]])</f>
        <v>0</v>
      </c>
      <c r="P969" s="131">
        <f>COUNTIF(사출계획!$K$88:$L$110,표4[[#This Row],[제품명]])</f>
        <v>0</v>
      </c>
      <c r="Q969" s="130">
        <f>COUNTIF(사출계획!$M$62:$N$110,표4[[#This Row],[제품명]])</f>
        <v>0</v>
      </c>
      <c r="R969" s="131">
        <f>COUNTIF(사출계획!$M$62:$N$87,표4[[#This Row],[제품명]])</f>
        <v>0</v>
      </c>
      <c r="S969" s="131">
        <f>COUNTIF(사출계획!$M$88:$N$110,표4[[#This Row],[제품명]])</f>
        <v>0</v>
      </c>
      <c r="T969" s="54">
        <f>COUNTIF(사출계획!$O$62:$P$110,표4[[#This Row],[제품명]])</f>
        <v>0</v>
      </c>
      <c r="U969" s="131">
        <f>COUNTIF(사출계획!$O$62:$P$87,표4[[#This Row],[제품명]])</f>
        <v>0</v>
      </c>
      <c r="V969" s="131">
        <f>COUNTIF(사출계획!$O$88:$P$110,표4[[#This Row],[제품명]])</f>
        <v>0</v>
      </c>
      <c r="W969" s="54">
        <f>COUNTIF(사출계획!$Q$62:$R$110,표4[[#This Row],[제품명]])</f>
        <v>0</v>
      </c>
      <c r="X969" s="131">
        <f>COUNTIF(사출계획!$Q$62:$R$87,표4[[#This Row],[제품명]])</f>
        <v>0</v>
      </c>
      <c r="Y969" s="131">
        <f>COUNTIF(사출계획!$Q$88:$R$110,표4[[#This Row],[제품명]])</f>
        <v>0</v>
      </c>
      <c r="Z969" s="54">
        <f>COUNTIF(사출계획!$S$62:$T$110,표4[[#This Row],[제품명]])</f>
        <v>0</v>
      </c>
      <c r="AA969" s="131"/>
      <c r="AB969" s="126"/>
      <c r="AC969" s="435" t="s">
        <v>4329</v>
      </c>
      <c r="AD969" s="129">
        <f>SUMIF(표4[잉크명],표5[[#This Row],[잉크]],표4[월])</f>
        <v>0</v>
      </c>
      <c r="AE969" s="131">
        <f>SUMIF(표4[잉크명],표5[[#This Row],[잉크]],표4[월-3층])</f>
        <v>0</v>
      </c>
      <c r="AF969" s="131">
        <f>SUMIF(표4[잉크명],표5[[#This Row],[잉크]],표4[월-1층])</f>
        <v>0</v>
      </c>
      <c r="AG969" s="133">
        <f>SUMIF(표4[잉크명],표5[[#This Row],[잉크]],표4[화])</f>
        <v>0</v>
      </c>
      <c r="AH969" s="131">
        <f>SUMIF(표4[잉크명],표5[[#This Row],[잉크]],표4[화-3층])</f>
        <v>0</v>
      </c>
      <c r="AI969" s="131">
        <f>SUMIF(표4[잉크명],표5[[#This Row],[잉크]],표4[화-1층])</f>
        <v>0</v>
      </c>
      <c r="AJ969" s="130">
        <f>SUMIF(표4[잉크명],표5[[#This Row],[잉크]],표4[수])</f>
        <v>0</v>
      </c>
      <c r="AK969" s="131">
        <f>SUMIF(표4[잉크명],표5[[#This Row],[잉크]],표4[수-3층])</f>
        <v>0</v>
      </c>
      <c r="AL969" s="131">
        <f>SUMIF(표4[잉크명],표5[[#This Row],[잉크]],표4[수-1층])</f>
        <v>0</v>
      </c>
      <c r="AM969" s="54">
        <f>SUMIF(표4[잉크명],표5[[#This Row],[잉크]],표4[목])</f>
        <v>0</v>
      </c>
      <c r="AN969" s="131">
        <f>SUMIF(표4[잉크명],표5[[#This Row],[잉크]],표4[목-3층])</f>
        <v>0</v>
      </c>
      <c r="AO969" s="131">
        <f>SUMIF(표4[잉크명],표5[[#This Row],[잉크]],표4[목-1층])</f>
        <v>0</v>
      </c>
      <c r="AP969" s="54">
        <f>SUMIF(표4[잉크명],표5[[#This Row],[잉크]],표4[금])</f>
        <v>0</v>
      </c>
      <c r="AQ969" s="131">
        <f>SUMIF(표4[잉크명],표5[[#This Row],[잉크]],표4[금-3층])</f>
        <v>0</v>
      </c>
      <c r="AR969" s="131">
        <f>SUMIF(표4[잉크명],표5[[#This Row],[잉크]],표4[금-1층])</f>
        <v>0</v>
      </c>
      <c r="AS969" s="54">
        <f>SUMIF(표4[잉크명],표5[[#This Row],[잉크]],표4[토])</f>
        <v>0</v>
      </c>
      <c r="AT969" s="131">
        <f>SUMIF(표4[잉크명],표5[[#This Row],[잉크]],표4[토-3층])</f>
        <v>0</v>
      </c>
      <c r="AU969" s="131">
        <f>SUMIF(표4[잉크명],표5[[#This Row],[잉크]],표4[토-1층])</f>
        <v>0</v>
      </c>
      <c r="AV969" s="54">
        <f>SUMIF(표4[잉크명],표5[[#This Row],[잉크]],표4[일])</f>
        <v>0</v>
      </c>
      <c r="AW969" s="131">
        <f>SUMIF(표4[잉크명],표5[[#This Row],[잉크]],표4[일-3층])</f>
        <v>0</v>
      </c>
      <c r="AX969" s="131">
        <f>SUMIF(표4[잉크명],표5[[#This Row],[잉크]],표4[일-1층])</f>
        <v>0</v>
      </c>
      <c r="AY969" s="54">
        <f>SUMIF(표4[잉크명],표5[[#This Row],[잉크]],표4[차주 월])</f>
        <v>0</v>
      </c>
      <c r="AZ969" s="54">
        <f>SUM(표5[[#This Row],[월]:[차주 월]])</f>
        <v>0</v>
      </c>
    </row>
    <row r="970" spans="2:52" x14ac:dyDescent="0.3">
      <c r="B970" s="343" t="s">
        <v>3292</v>
      </c>
      <c r="C970" s="285"/>
      <c r="D970" s="343" t="s">
        <v>3293</v>
      </c>
      <c r="E970" s="54">
        <f>COUNTIF(사출계획!$E$62:$F$110,표4[[#This Row],[제품명]])</f>
        <v>0</v>
      </c>
      <c r="F970" s="131">
        <f>COUNTIF(사출계획!$E$62:$F$87,표4[[#This Row],[제품명]])</f>
        <v>0</v>
      </c>
      <c r="G970" s="131">
        <f>COUNTIF(사출계획!$E$88:$F$110,표4[[#This Row],[제품명]])</f>
        <v>0</v>
      </c>
      <c r="H970" s="54">
        <f>COUNTIF(사출계획!$G$62:$H$110,표4[[#This Row],[제품명]])</f>
        <v>0</v>
      </c>
      <c r="I970" s="132">
        <f>COUNTIF(사출계획!$G$62:$H$87,표4[[#This Row],[제품명]])</f>
        <v>0</v>
      </c>
      <c r="J970" s="132">
        <f>COUNTIF(사출계획!$G$88:$H$110,표4[[#This Row],[제품명]])</f>
        <v>0</v>
      </c>
      <c r="K970" s="54">
        <f>COUNTIF(사출계획!$I$62:$J$110,표4[[#This Row],[제품명]])</f>
        <v>0</v>
      </c>
      <c r="L970" s="131">
        <f>COUNTIF(사출계획!$I$62:$J$87,표4[[#This Row],[제품명]])</f>
        <v>0</v>
      </c>
      <c r="M970" s="131">
        <f>COUNTIF(사출계획!$I$88:$J$110,표4[[#This Row],[제품명]])</f>
        <v>0</v>
      </c>
      <c r="N970" s="129">
        <f>COUNTIF(사출계획!$K$62:$L$110,표4[[#This Row],[제품명]])</f>
        <v>0</v>
      </c>
      <c r="O970" s="131">
        <f>COUNTIF(사출계획!$K$62:$L$87,표4[[#This Row],[제품명]])</f>
        <v>0</v>
      </c>
      <c r="P970" s="131">
        <f>COUNTIF(사출계획!$K$88:$L$110,표4[[#This Row],[제품명]])</f>
        <v>0</v>
      </c>
      <c r="Q970" s="130">
        <f>COUNTIF(사출계획!$M$62:$N$110,표4[[#This Row],[제품명]])</f>
        <v>0</v>
      </c>
      <c r="R970" s="131">
        <f>COUNTIF(사출계획!$M$62:$N$87,표4[[#This Row],[제품명]])</f>
        <v>0</v>
      </c>
      <c r="S970" s="131">
        <f>COUNTIF(사출계획!$M$88:$N$110,표4[[#This Row],[제품명]])</f>
        <v>0</v>
      </c>
      <c r="T970" s="54">
        <f>COUNTIF(사출계획!$O$62:$P$110,표4[[#This Row],[제품명]])</f>
        <v>0</v>
      </c>
      <c r="U970" s="131">
        <f>COUNTIF(사출계획!$O$62:$P$87,표4[[#This Row],[제품명]])</f>
        <v>0</v>
      </c>
      <c r="V970" s="131">
        <f>COUNTIF(사출계획!$O$88:$P$110,표4[[#This Row],[제품명]])</f>
        <v>0</v>
      </c>
      <c r="W970" s="54">
        <f>COUNTIF(사출계획!$Q$62:$R$110,표4[[#This Row],[제품명]])</f>
        <v>0</v>
      </c>
      <c r="X970" s="131">
        <f>COUNTIF(사출계획!$Q$62:$R$87,표4[[#This Row],[제품명]])</f>
        <v>0</v>
      </c>
      <c r="Y970" s="131">
        <f>COUNTIF(사출계획!$Q$88:$R$110,표4[[#This Row],[제품명]])</f>
        <v>0</v>
      </c>
      <c r="Z970" s="54">
        <f>COUNTIF(사출계획!$S$62:$T$110,표4[[#This Row],[제품명]])</f>
        <v>0</v>
      </c>
      <c r="AA970" s="131"/>
      <c r="AB970" s="126"/>
      <c r="AC970" s="436" t="s">
        <v>4340</v>
      </c>
      <c r="AD970" s="129">
        <f>SUMIF(표4[잉크명],표5[[#This Row],[잉크]],표4[월])</f>
        <v>1</v>
      </c>
      <c r="AE970" s="131">
        <f>SUMIF(표4[잉크명],표5[[#This Row],[잉크]],표4[월-3층])</f>
        <v>0</v>
      </c>
      <c r="AF970" s="131">
        <f>SUMIF(표4[잉크명],표5[[#This Row],[잉크]],표4[월-1층])</f>
        <v>1</v>
      </c>
      <c r="AG970" s="133">
        <f>SUMIF(표4[잉크명],표5[[#This Row],[잉크]],표4[화])</f>
        <v>0</v>
      </c>
      <c r="AH970" s="131">
        <f>SUMIF(표4[잉크명],표5[[#This Row],[잉크]],표4[화-3층])</f>
        <v>0</v>
      </c>
      <c r="AI970" s="131">
        <f>SUMIF(표4[잉크명],표5[[#This Row],[잉크]],표4[화-1층])</f>
        <v>0</v>
      </c>
      <c r="AJ970" s="130">
        <f>SUMIF(표4[잉크명],표5[[#This Row],[잉크]],표4[수])</f>
        <v>0</v>
      </c>
      <c r="AK970" s="131">
        <f>SUMIF(표4[잉크명],표5[[#This Row],[잉크]],표4[수-3층])</f>
        <v>0</v>
      </c>
      <c r="AL970" s="131">
        <f>SUMIF(표4[잉크명],표5[[#This Row],[잉크]],표4[수-1층])</f>
        <v>0</v>
      </c>
      <c r="AM970" s="54">
        <f>SUMIF(표4[잉크명],표5[[#This Row],[잉크]],표4[목])</f>
        <v>0</v>
      </c>
      <c r="AN970" s="131">
        <f>SUMIF(표4[잉크명],표5[[#This Row],[잉크]],표4[목-3층])</f>
        <v>0</v>
      </c>
      <c r="AO970" s="131">
        <f>SUMIF(표4[잉크명],표5[[#This Row],[잉크]],표4[목-1층])</f>
        <v>0</v>
      </c>
      <c r="AP970" s="54">
        <f>SUMIF(표4[잉크명],표5[[#This Row],[잉크]],표4[금])</f>
        <v>0</v>
      </c>
      <c r="AQ970" s="131">
        <f>SUMIF(표4[잉크명],표5[[#This Row],[잉크]],표4[금-3층])</f>
        <v>0</v>
      </c>
      <c r="AR970" s="131">
        <f>SUMIF(표4[잉크명],표5[[#This Row],[잉크]],표4[금-1층])</f>
        <v>0</v>
      </c>
      <c r="AS970" s="54">
        <f>SUMIF(표4[잉크명],표5[[#This Row],[잉크]],표4[토])</f>
        <v>0</v>
      </c>
      <c r="AT970" s="131">
        <f>SUMIF(표4[잉크명],표5[[#This Row],[잉크]],표4[토-3층])</f>
        <v>0</v>
      </c>
      <c r="AU970" s="131">
        <f>SUMIF(표4[잉크명],표5[[#This Row],[잉크]],표4[토-1층])</f>
        <v>0</v>
      </c>
      <c r="AV970" s="54">
        <f>SUMIF(표4[잉크명],표5[[#This Row],[잉크]],표4[일])</f>
        <v>0</v>
      </c>
      <c r="AW970" s="131">
        <f>SUMIF(표4[잉크명],표5[[#This Row],[잉크]],표4[일-3층])</f>
        <v>0</v>
      </c>
      <c r="AX970" s="131">
        <f>SUMIF(표4[잉크명],표5[[#This Row],[잉크]],표4[일-1층])</f>
        <v>0</v>
      </c>
      <c r="AY970" s="54">
        <f>SUMIF(표4[잉크명],표5[[#This Row],[잉크]],표4[차주 월])</f>
        <v>0</v>
      </c>
      <c r="AZ970" s="54">
        <f>SUM(표5[[#This Row],[월]:[차주 월]])</f>
        <v>2</v>
      </c>
    </row>
    <row r="971" spans="2:52" x14ac:dyDescent="0.3">
      <c r="B971" s="343" t="s">
        <v>3292</v>
      </c>
      <c r="C971" s="285"/>
      <c r="D971" s="343" t="s">
        <v>3299</v>
      </c>
      <c r="E971" s="54">
        <f>COUNTIF(사출계획!$E$62:$F$110,표4[[#This Row],[제품명]])</f>
        <v>0</v>
      </c>
      <c r="F971" s="131">
        <f>COUNTIF(사출계획!$E$62:$F$87,표4[[#This Row],[제품명]])</f>
        <v>0</v>
      </c>
      <c r="G971" s="131">
        <f>COUNTIF(사출계획!$E$88:$F$110,표4[[#This Row],[제품명]])</f>
        <v>0</v>
      </c>
      <c r="H971" s="54">
        <f>COUNTIF(사출계획!$G$62:$H$110,표4[[#This Row],[제품명]])</f>
        <v>0</v>
      </c>
      <c r="I971" s="132">
        <f>COUNTIF(사출계획!$G$62:$H$87,표4[[#This Row],[제품명]])</f>
        <v>0</v>
      </c>
      <c r="J971" s="132">
        <f>COUNTIF(사출계획!$G$88:$H$110,표4[[#This Row],[제품명]])</f>
        <v>0</v>
      </c>
      <c r="K971" s="54">
        <f>COUNTIF(사출계획!$I$62:$J$110,표4[[#This Row],[제품명]])</f>
        <v>0</v>
      </c>
      <c r="L971" s="131">
        <f>COUNTIF(사출계획!$I$62:$J$87,표4[[#This Row],[제품명]])</f>
        <v>0</v>
      </c>
      <c r="M971" s="131">
        <f>COUNTIF(사출계획!$I$88:$J$110,표4[[#This Row],[제품명]])</f>
        <v>0</v>
      </c>
      <c r="N971" s="129">
        <f>COUNTIF(사출계획!$K$62:$L$110,표4[[#This Row],[제품명]])</f>
        <v>0</v>
      </c>
      <c r="O971" s="131">
        <f>COUNTIF(사출계획!$K$62:$L$87,표4[[#This Row],[제품명]])</f>
        <v>0</v>
      </c>
      <c r="P971" s="131">
        <f>COUNTIF(사출계획!$K$88:$L$110,표4[[#This Row],[제품명]])</f>
        <v>0</v>
      </c>
      <c r="Q971" s="130">
        <f>COUNTIF(사출계획!$M$62:$N$110,표4[[#This Row],[제품명]])</f>
        <v>0</v>
      </c>
      <c r="R971" s="131">
        <f>COUNTIF(사출계획!$M$62:$N$87,표4[[#This Row],[제품명]])</f>
        <v>0</v>
      </c>
      <c r="S971" s="131">
        <f>COUNTIF(사출계획!$M$88:$N$110,표4[[#This Row],[제품명]])</f>
        <v>0</v>
      </c>
      <c r="T971" s="54">
        <f>COUNTIF(사출계획!$O$62:$P$110,표4[[#This Row],[제품명]])</f>
        <v>0</v>
      </c>
      <c r="U971" s="131">
        <f>COUNTIF(사출계획!$O$62:$P$87,표4[[#This Row],[제품명]])</f>
        <v>0</v>
      </c>
      <c r="V971" s="131">
        <f>COUNTIF(사출계획!$O$88:$P$110,표4[[#This Row],[제품명]])</f>
        <v>0</v>
      </c>
      <c r="W971" s="54">
        <f>COUNTIF(사출계획!$Q$62:$R$110,표4[[#This Row],[제품명]])</f>
        <v>0</v>
      </c>
      <c r="X971" s="131">
        <f>COUNTIF(사출계획!$Q$62:$R$87,표4[[#This Row],[제품명]])</f>
        <v>0</v>
      </c>
      <c r="Y971" s="131">
        <f>COUNTIF(사출계획!$Q$88:$R$110,표4[[#This Row],[제품명]])</f>
        <v>0</v>
      </c>
      <c r="Z971" s="54">
        <f>COUNTIF(사출계획!$S$62:$T$110,표4[[#This Row],[제품명]])</f>
        <v>0</v>
      </c>
      <c r="AA971" s="131"/>
      <c r="AB971" s="126"/>
      <c r="AC971" s="436" t="s">
        <v>4347</v>
      </c>
      <c r="AD971" s="129">
        <f>SUMIF(표4[잉크명],표5[[#This Row],[잉크]],표4[월])</f>
        <v>1</v>
      </c>
      <c r="AE971" s="131">
        <f>SUMIF(표4[잉크명],표5[[#This Row],[잉크]],표4[월-3층])</f>
        <v>0</v>
      </c>
      <c r="AF971" s="131">
        <f>SUMIF(표4[잉크명],표5[[#This Row],[잉크]],표4[월-1층])</f>
        <v>1</v>
      </c>
      <c r="AG971" s="133">
        <f>SUMIF(표4[잉크명],표5[[#This Row],[잉크]],표4[화])</f>
        <v>0</v>
      </c>
      <c r="AH971" s="131">
        <f>SUMIF(표4[잉크명],표5[[#This Row],[잉크]],표4[화-3층])</f>
        <v>0</v>
      </c>
      <c r="AI971" s="131">
        <f>SUMIF(표4[잉크명],표5[[#This Row],[잉크]],표4[화-1층])</f>
        <v>0</v>
      </c>
      <c r="AJ971" s="130">
        <f>SUMIF(표4[잉크명],표5[[#This Row],[잉크]],표4[수])</f>
        <v>0</v>
      </c>
      <c r="AK971" s="131">
        <f>SUMIF(표4[잉크명],표5[[#This Row],[잉크]],표4[수-3층])</f>
        <v>0</v>
      </c>
      <c r="AL971" s="131">
        <f>SUMIF(표4[잉크명],표5[[#This Row],[잉크]],표4[수-1층])</f>
        <v>0</v>
      </c>
      <c r="AM971" s="54">
        <f>SUMIF(표4[잉크명],표5[[#This Row],[잉크]],표4[목])</f>
        <v>0</v>
      </c>
      <c r="AN971" s="131">
        <f>SUMIF(표4[잉크명],표5[[#This Row],[잉크]],표4[목-3층])</f>
        <v>0</v>
      </c>
      <c r="AO971" s="131">
        <f>SUMIF(표4[잉크명],표5[[#This Row],[잉크]],표4[목-1층])</f>
        <v>0</v>
      </c>
      <c r="AP971" s="54">
        <f>SUMIF(표4[잉크명],표5[[#This Row],[잉크]],표4[금])</f>
        <v>0</v>
      </c>
      <c r="AQ971" s="131">
        <f>SUMIF(표4[잉크명],표5[[#This Row],[잉크]],표4[금-3층])</f>
        <v>0</v>
      </c>
      <c r="AR971" s="131">
        <f>SUMIF(표4[잉크명],표5[[#This Row],[잉크]],표4[금-1층])</f>
        <v>0</v>
      </c>
      <c r="AS971" s="54">
        <f>SUMIF(표4[잉크명],표5[[#This Row],[잉크]],표4[토])</f>
        <v>0</v>
      </c>
      <c r="AT971" s="131">
        <f>SUMIF(표4[잉크명],표5[[#This Row],[잉크]],표4[토-3층])</f>
        <v>0</v>
      </c>
      <c r="AU971" s="131">
        <f>SUMIF(표4[잉크명],표5[[#This Row],[잉크]],표4[토-1층])</f>
        <v>0</v>
      </c>
      <c r="AV971" s="54">
        <f>SUMIF(표4[잉크명],표5[[#This Row],[잉크]],표4[일])</f>
        <v>0</v>
      </c>
      <c r="AW971" s="131">
        <f>SUMIF(표4[잉크명],표5[[#This Row],[잉크]],표4[일-3층])</f>
        <v>0</v>
      </c>
      <c r="AX971" s="131">
        <f>SUMIF(표4[잉크명],표5[[#This Row],[잉크]],표4[일-1층])</f>
        <v>0</v>
      </c>
      <c r="AY971" s="54">
        <f>SUMIF(표4[잉크명],표5[[#This Row],[잉크]],표4[차주 월])</f>
        <v>0</v>
      </c>
      <c r="AZ971" s="54">
        <f>SUM(표5[[#This Row],[월]:[차주 월]])</f>
        <v>2</v>
      </c>
    </row>
    <row r="972" spans="2:52" x14ac:dyDescent="0.3">
      <c r="B972" s="344" t="s">
        <v>3303</v>
      </c>
      <c r="C972" s="285"/>
      <c r="D972" s="344" t="s">
        <v>3305</v>
      </c>
      <c r="E972" s="54">
        <f>COUNTIF(사출계획!$E$62:$F$110,표4[[#This Row],[제품명]])</f>
        <v>0</v>
      </c>
      <c r="F972" s="131">
        <f>COUNTIF(사출계획!$E$62:$F$87,표4[[#This Row],[제품명]])</f>
        <v>0</v>
      </c>
      <c r="G972" s="131">
        <f>COUNTIF(사출계획!$E$88:$F$110,표4[[#This Row],[제품명]])</f>
        <v>0</v>
      </c>
      <c r="H972" s="54">
        <f>COUNTIF(사출계획!$G$62:$H$110,표4[[#This Row],[제품명]])</f>
        <v>0</v>
      </c>
      <c r="I972" s="132">
        <f>COUNTIF(사출계획!$G$62:$H$87,표4[[#This Row],[제품명]])</f>
        <v>0</v>
      </c>
      <c r="J972" s="132">
        <f>COUNTIF(사출계획!$G$88:$H$110,표4[[#This Row],[제품명]])</f>
        <v>0</v>
      </c>
      <c r="K972" s="54">
        <f>COUNTIF(사출계획!$I$62:$J$110,표4[[#This Row],[제품명]])</f>
        <v>0</v>
      </c>
      <c r="L972" s="131">
        <f>COUNTIF(사출계획!$I$62:$J$87,표4[[#This Row],[제품명]])</f>
        <v>0</v>
      </c>
      <c r="M972" s="131">
        <f>COUNTIF(사출계획!$I$88:$J$110,표4[[#This Row],[제품명]])</f>
        <v>0</v>
      </c>
      <c r="N972" s="129">
        <f>COUNTIF(사출계획!$K$62:$L$110,표4[[#This Row],[제품명]])</f>
        <v>0</v>
      </c>
      <c r="O972" s="131">
        <f>COUNTIF(사출계획!$K$62:$L$87,표4[[#This Row],[제품명]])</f>
        <v>0</v>
      </c>
      <c r="P972" s="131">
        <f>COUNTIF(사출계획!$K$88:$L$110,표4[[#This Row],[제품명]])</f>
        <v>0</v>
      </c>
      <c r="Q972" s="130">
        <f>COUNTIF(사출계획!$M$62:$N$110,표4[[#This Row],[제품명]])</f>
        <v>0</v>
      </c>
      <c r="R972" s="131">
        <f>COUNTIF(사출계획!$M$62:$N$87,표4[[#This Row],[제품명]])</f>
        <v>0</v>
      </c>
      <c r="S972" s="131">
        <f>COUNTIF(사출계획!$M$88:$N$110,표4[[#This Row],[제품명]])</f>
        <v>0</v>
      </c>
      <c r="T972" s="54">
        <f>COUNTIF(사출계획!$O$62:$P$110,표4[[#This Row],[제품명]])</f>
        <v>0</v>
      </c>
      <c r="U972" s="131">
        <f>COUNTIF(사출계획!$O$62:$P$87,표4[[#This Row],[제품명]])</f>
        <v>0</v>
      </c>
      <c r="V972" s="131">
        <f>COUNTIF(사출계획!$O$88:$P$110,표4[[#This Row],[제품명]])</f>
        <v>0</v>
      </c>
      <c r="W972" s="54">
        <f>COUNTIF(사출계획!$Q$62:$R$110,표4[[#This Row],[제품명]])</f>
        <v>0</v>
      </c>
      <c r="X972" s="131">
        <f>COUNTIF(사출계획!$Q$62:$R$87,표4[[#This Row],[제품명]])</f>
        <v>0</v>
      </c>
      <c r="Y972" s="131">
        <f>COUNTIF(사출계획!$Q$88:$R$110,표4[[#This Row],[제품명]])</f>
        <v>0</v>
      </c>
      <c r="Z972" s="54">
        <f>COUNTIF(사출계획!$S$62:$T$110,표4[[#This Row],[제품명]])</f>
        <v>0</v>
      </c>
      <c r="AA972" s="131"/>
      <c r="AB972" s="126"/>
      <c r="AC972" s="436" t="s">
        <v>4348</v>
      </c>
      <c r="AD972" s="129">
        <f>SUMIF(표4[잉크명],표5[[#This Row],[잉크]],표4[월])</f>
        <v>1</v>
      </c>
      <c r="AE972" s="131">
        <f>SUMIF(표4[잉크명],표5[[#This Row],[잉크]],표4[월-3층])</f>
        <v>0</v>
      </c>
      <c r="AF972" s="131">
        <f>SUMIF(표4[잉크명],표5[[#This Row],[잉크]],표4[월-1층])</f>
        <v>1</v>
      </c>
      <c r="AG972" s="133">
        <f>SUMIF(표4[잉크명],표5[[#This Row],[잉크]],표4[화])</f>
        <v>0</v>
      </c>
      <c r="AH972" s="131">
        <f>SUMIF(표4[잉크명],표5[[#This Row],[잉크]],표4[화-3층])</f>
        <v>0</v>
      </c>
      <c r="AI972" s="131">
        <f>SUMIF(표4[잉크명],표5[[#This Row],[잉크]],표4[화-1층])</f>
        <v>0</v>
      </c>
      <c r="AJ972" s="130">
        <f>SUMIF(표4[잉크명],표5[[#This Row],[잉크]],표4[수])</f>
        <v>0</v>
      </c>
      <c r="AK972" s="131">
        <f>SUMIF(표4[잉크명],표5[[#This Row],[잉크]],표4[수-3층])</f>
        <v>0</v>
      </c>
      <c r="AL972" s="131">
        <f>SUMIF(표4[잉크명],표5[[#This Row],[잉크]],표4[수-1층])</f>
        <v>0</v>
      </c>
      <c r="AM972" s="54">
        <f>SUMIF(표4[잉크명],표5[[#This Row],[잉크]],표4[목])</f>
        <v>0</v>
      </c>
      <c r="AN972" s="131">
        <f>SUMIF(표4[잉크명],표5[[#This Row],[잉크]],표4[목-3층])</f>
        <v>0</v>
      </c>
      <c r="AO972" s="131">
        <f>SUMIF(표4[잉크명],표5[[#This Row],[잉크]],표4[목-1층])</f>
        <v>0</v>
      </c>
      <c r="AP972" s="54">
        <f>SUMIF(표4[잉크명],표5[[#This Row],[잉크]],표4[금])</f>
        <v>0</v>
      </c>
      <c r="AQ972" s="131">
        <f>SUMIF(표4[잉크명],표5[[#This Row],[잉크]],표4[금-3층])</f>
        <v>0</v>
      </c>
      <c r="AR972" s="131">
        <f>SUMIF(표4[잉크명],표5[[#This Row],[잉크]],표4[금-1층])</f>
        <v>0</v>
      </c>
      <c r="AS972" s="54">
        <f>SUMIF(표4[잉크명],표5[[#This Row],[잉크]],표4[토])</f>
        <v>0</v>
      </c>
      <c r="AT972" s="131">
        <f>SUMIF(표4[잉크명],표5[[#This Row],[잉크]],표4[토-3층])</f>
        <v>0</v>
      </c>
      <c r="AU972" s="131">
        <f>SUMIF(표4[잉크명],표5[[#This Row],[잉크]],표4[토-1층])</f>
        <v>0</v>
      </c>
      <c r="AV972" s="54">
        <f>SUMIF(표4[잉크명],표5[[#This Row],[잉크]],표4[일])</f>
        <v>0</v>
      </c>
      <c r="AW972" s="131">
        <f>SUMIF(표4[잉크명],표5[[#This Row],[잉크]],표4[일-3층])</f>
        <v>0</v>
      </c>
      <c r="AX972" s="131">
        <f>SUMIF(표4[잉크명],표5[[#This Row],[잉크]],표4[일-1층])</f>
        <v>0</v>
      </c>
      <c r="AY972" s="54">
        <f>SUMIF(표4[잉크명],표5[[#This Row],[잉크]],표4[차주 월])</f>
        <v>0</v>
      </c>
      <c r="AZ972" s="54">
        <f>SUM(표5[[#This Row],[월]:[차주 월]])</f>
        <v>2</v>
      </c>
    </row>
    <row r="973" spans="2:52" x14ac:dyDescent="0.3">
      <c r="B973" s="344" t="s">
        <v>3304</v>
      </c>
      <c r="C973" s="285"/>
      <c r="D973" s="344" t="s">
        <v>3306</v>
      </c>
      <c r="E973" s="54">
        <f>COUNTIF(사출계획!$E$62:$F$110,표4[[#This Row],[제품명]])</f>
        <v>0</v>
      </c>
      <c r="F973" s="131">
        <f>COUNTIF(사출계획!$E$62:$F$87,표4[[#This Row],[제품명]])</f>
        <v>0</v>
      </c>
      <c r="G973" s="131">
        <f>COUNTIF(사출계획!$E$88:$F$110,표4[[#This Row],[제품명]])</f>
        <v>0</v>
      </c>
      <c r="H973" s="54">
        <f>COUNTIF(사출계획!$G$62:$H$110,표4[[#This Row],[제품명]])</f>
        <v>0</v>
      </c>
      <c r="I973" s="132">
        <f>COUNTIF(사출계획!$G$62:$H$87,표4[[#This Row],[제품명]])</f>
        <v>0</v>
      </c>
      <c r="J973" s="132">
        <f>COUNTIF(사출계획!$G$88:$H$110,표4[[#This Row],[제품명]])</f>
        <v>0</v>
      </c>
      <c r="K973" s="54">
        <f>COUNTIF(사출계획!$I$62:$J$110,표4[[#This Row],[제품명]])</f>
        <v>0</v>
      </c>
      <c r="L973" s="131">
        <f>COUNTIF(사출계획!$I$62:$J$87,표4[[#This Row],[제품명]])</f>
        <v>0</v>
      </c>
      <c r="M973" s="131">
        <f>COUNTIF(사출계획!$I$88:$J$110,표4[[#This Row],[제품명]])</f>
        <v>0</v>
      </c>
      <c r="N973" s="129">
        <f>COUNTIF(사출계획!$K$62:$L$110,표4[[#This Row],[제품명]])</f>
        <v>0</v>
      </c>
      <c r="O973" s="131">
        <f>COUNTIF(사출계획!$K$62:$L$87,표4[[#This Row],[제품명]])</f>
        <v>0</v>
      </c>
      <c r="P973" s="131">
        <f>COUNTIF(사출계획!$K$88:$L$110,표4[[#This Row],[제품명]])</f>
        <v>0</v>
      </c>
      <c r="Q973" s="130">
        <f>COUNTIF(사출계획!$M$62:$N$110,표4[[#This Row],[제품명]])</f>
        <v>0</v>
      </c>
      <c r="R973" s="131">
        <f>COUNTIF(사출계획!$M$62:$N$87,표4[[#This Row],[제품명]])</f>
        <v>0</v>
      </c>
      <c r="S973" s="131">
        <f>COUNTIF(사출계획!$M$88:$N$110,표4[[#This Row],[제품명]])</f>
        <v>0</v>
      </c>
      <c r="T973" s="54">
        <f>COUNTIF(사출계획!$O$62:$P$110,표4[[#This Row],[제품명]])</f>
        <v>0</v>
      </c>
      <c r="U973" s="131">
        <f>COUNTIF(사출계획!$O$62:$P$87,표4[[#This Row],[제품명]])</f>
        <v>0</v>
      </c>
      <c r="V973" s="131">
        <f>COUNTIF(사출계획!$O$88:$P$110,표4[[#This Row],[제품명]])</f>
        <v>0</v>
      </c>
      <c r="W973" s="54">
        <f>COUNTIF(사출계획!$Q$62:$R$110,표4[[#This Row],[제품명]])</f>
        <v>0</v>
      </c>
      <c r="X973" s="131">
        <f>COUNTIF(사출계획!$Q$62:$R$87,표4[[#This Row],[제품명]])</f>
        <v>0</v>
      </c>
      <c r="Y973" s="131">
        <f>COUNTIF(사출계획!$Q$88:$R$110,표4[[#This Row],[제품명]])</f>
        <v>0</v>
      </c>
      <c r="Z973" s="54">
        <f>COUNTIF(사출계획!$S$62:$T$110,표4[[#This Row],[제품명]])</f>
        <v>0</v>
      </c>
      <c r="AA973" s="131"/>
      <c r="AB973" s="126"/>
      <c r="AC973" s="436" t="s">
        <v>4351</v>
      </c>
      <c r="AD973" s="129">
        <f>SUMIF(표4[잉크명],표5[[#This Row],[잉크]],표4[월])</f>
        <v>0</v>
      </c>
      <c r="AE973" s="131">
        <f>SUMIF(표4[잉크명],표5[[#This Row],[잉크]],표4[월-3층])</f>
        <v>0</v>
      </c>
      <c r="AF973" s="131">
        <f>SUMIF(표4[잉크명],표5[[#This Row],[잉크]],표4[월-1층])</f>
        <v>0</v>
      </c>
      <c r="AG973" s="133">
        <f>SUMIF(표4[잉크명],표5[[#This Row],[잉크]],표4[화])</f>
        <v>0</v>
      </c>
      <c r="AH973" s="131">
        <f>SUMIF(표4[잉크명],표5[[#This Row],[잉크]],표4[화-3층])</f>
        <v>0</v>
      </c>
      <c r="AI973" s="131">
        <f>SUMIF(표4[잉크명],표5[[#This Row],[잉크]],표4[화-1층])</f>
        <v>0</v>
      </c>
      <c r="AJ973" s="130">
        <f>SUMIF(표4[잉크명],표5[[#This Row],[잉크]],표4[수])</f>
        <v>0</v>
      </c>
      <c r="AK973" s="131">
        <f>SUMIF(표4[잉크명],표5[[#This Row],[잉크]],표4[수-3층])</f>
        <v>0</v>
      </c>
      <c r="AL973" s="131">
        <f>SUMIF(표4[잉크명],표5[[#This Row],[잉크]],표4[수-1층])</f>
        <v>0</v>
      </c>
      <c r="AM973" s="54">
        <f>SUMIF(표4[잉크명],표5[[#This Row],[잉크]],표4[목])</f>
        <v>0</v>
      </c>
      <c r="AN973" s="131">
        <f>SUMIF(표4[잉크명],표5[[#This Row],[잉크]],표4[목-3층])</f>
        <v>0</v>
      </c>
      <c r="AO973" s="131">
        <f>SUMIF(표4[잉크명],표5[[#This Row],[잉크]],표4[목-1층])</f>
        <v>0</v>
      </c>
      <c r="AP973" s="54">
        <f>SUMIF(표4[잉크명],표5[[#This Row],[잉크]],표4[금])</f>
        <v>0</v>
      </c>
      <c r="AQ973" s="131">
        <f>SUMIF(표4[잉크명],표5[[#This Row],[잉크]],표4[금-3층])</f>
        <v>0</v>
      </c>
      <c r="AR973" s="131">
        <f>SUMIF(표4[잉크명],표5[[#This Row],[잉크]],표4[금-1층])</f>
        <v>0</v>
      </c>
      <c r="AS973" s="54">
        <f>SUMIF(표4[잉크명],표5[[#This Row],[잉크]],표4[토])</f>
        <v>0</v>
      </c>
      <c r="AT973" s="131">
        <f>SUMIF(표4[잉크명],표5[[#This Row],[잉크]],표4[토-3층])</f>
        <v>0</v>
      </c>
      <c r="AU973" s="131">
        <f>SUMIF(표4[잉크명],표5[[#This Row],[잉크]],표4[토-1층])</f>
        <v>0</v>
      </c>
      <c r="AV973" s="54">
        <f>SUMIF(표4[잉크명],표5[[#This Row],[잉크]],표4[일])</f>
        <v>0</v>
      </c>
      <c r="AW973" s="131">
        <f>SUMIF(표4[잉크명],표5[[#This Row],[잉크]],표4[일-3층])</f>
        <v>0</v>
      </c>
      <c r="AX973" s="131">
        <f>SUMIF(표4[잉크명],표5[[#This Row],[잉크]],표4[일-1층])</f>
        <v>0</v>
      </c>
      <c r="AY973" s="54">
        <f>SUMIF(표4[잉크명],표5[[#This Row],[잉크]],표4[차주 월])</f>
        <v>0</v>
      </c>
      <c r="AZ973" s="54">
        <f>SUM(표5[[#This Row],[월]:[차주 월]])</f>
        <v>0</v>
      </c>
    </row>
    <row r="974" spans="2:52" x14ac:dyDescent="0.3">
      <c r="B974" s="344" t="s">
        <v>3303</v>
      </c>
      <c r="C974" s="285"/>
      <c r="D974" s="344" t="s">
        <v>3306</v>
      </c>
      <c r="E974" s="54">
        <f>COUNTIF(사출계획!$E$62:$F$110,표4[[#This Row],[제품명]])</f>
        <v>0</v>
      </c>
      <c r="F974" s="131">
        <f>COUNTIF(사출계획!$E$62:$F$87,표4[[#This Row],[제품명]])</f>
        <v>0</v>
      </c>
      <c r="G974" s="131">
        <f>COUNTIF(사출계획!$E$88:$F$110,표4[[#This Row],[제품명]])</f>
        <v>0</v>
      </c>
      <c r="H974" s="54">
        <f>COUNTIF(사출계획!$G$62:$H$110,표4[[#This Row],[제품명]])</f>
        <v>0</v>
      </c>
      <c r="I974" s="132">
        <f>COUNTIF(사출계획!$G$62:$H$87,표4[[#This Row],[제품명]])</f>
        <v>0</v>
      </c>
      <c r="J974" s="132">
        <f>COUNTIF(사출계획!$G$88:$H$110,표4[[#This Row],[제품명]])</f>
        <v>0</v>
      </c>
      <c r="K974" s="54">
        <f>COUNTIF(사출계획!$I$62:$J$110,표4[[#This Row],[제품명]])</f>
        <v>0</v>
      </c>
      <c r="L974" s="131">
        <f>COUNTIF(사출계획!$I$62:$J$87,표4[[#This Row],[제품명]])</f>
        <v>0</v>
      </c>
      <c r="M974" s="131">
        <f>COUNTIF(사출계획!$I$88:$J$110,표4[[#This Row],[제품명]])</f>
        <v>0</v>
      </c>
      <c r="N974" s="129">
        <f>COUNTIF(사출계획!$K$62:$L$110,표4[[#This Row],[제품명]])</f>
        <v>0</v>
      </c>
      <c r="O974" s="131">
        <f>COUNTIF(사출계획!$K$62:$L$87,표4[[#This Row],[제품명]])</f>
        <v>0</v>
      </c>
      <c r="P974" s="131">
        <f>COUNTIF(사출계획!$K$88:$L$110,표4[[#This Row],[제품명]])</f>
        <v>0</v>
      </c>
      <c r="Q974" s="130">
        <f>COUNTIF(사출계획!$M$62:$N$110,표4[[#This Row],[제품명]])</f>
        <v>0</v>
      </c>
      <c r="R974" s="131">
        <f>COUNTIF(사출계획!$M$62:$N$87,표4[[#This Row],[제품명]])</f>
        <v>0</v>
      </c>
      <c r="S974" s="131">
        <f>COUNTIF(사출계획!$M$88:$N$110,표4[[#This Row],[제품명]])</f>
        <v>0</v>
      </c>
      <c r="T974" s="54">
        <f>COUNTIF(사출계획!$O$62:$P$110,표4[[#This Row],[제품명]])</f>
        <v>0</v>
      </c>
      <c r="U974" s="131">
        <f>COUNTIF(사출계획!$O$62:$P$87,표4[[#This Row],[제품명]])</f>
        <v>0</v>
      </c>
      <c r="V974" s="131">
        <f>COUNTIF(사출계획!$O$88:$P$110,표4[[#This Row],[제품명]])</f>
        <v>0</v>
      </c>
      <c r="W974" s="54">
        <f>COUNTIF(사출계획!$Q$62:$R$110,표4[[#This Row],[제품명]])</f>
        <v>0</v>
      </c>
      <c r="X974" s="131">
        <f>COUNTIF(사출계획!$Q$62:$R$87,표4[[#This Row],[제품명]])</f>
        <v>0</v>
      </c>
      <c r="Y974" s="131">
        <f>COUNTIF(사출계획!$Q$88:$R$110,표4[[#This Row],[제품명]])</f>
        <v>0</v>
      </c>
      <c r="Z974" s="54">
        <f>COUNTIF(사출계획!$S$62:$T$110,표4[[#This Row],[제품명]])</f>
        <v>0</v>
      </c>
      <c r="AA974" s="131"/>
      <c r="AB974" s="126"/>
      <c r="AC974" s="436" t="s">
        <v>4352</v>
      </c>
      <c r="AD974" s="129">
        <f>SUMIF(표4[잉크명],표5[[#This Row],[잉크]],표4[월])</f>
        <v>0</v>
      </c>
      <c r="AE974" s="131">
        <f>SUMIF(표4[잉크명],표5[[#This Row],[잉크]],표4[월-3층])</f>
        <v>0</v>
      </c>
      <c r="AF974" s="131">
        <f>SUMIF(표4[잉크명],표5[[#This Row],[잉크]],표4[월-1층])</f>
        <v>0</v>
      </c>
      <c r="AG974" s="133">
        <f>SUMIF(표4[잉크명],표5[[#This Row],[잉크]],표4[화])</f>
        <v>0</v>
      </c>
      <c r="AH974" s="131">
        <f>SUMIF(표4[잉크명],표5[[#This Row],[잉크]],표4[화-3층])</f>
        <v>0</v>
      </c>
      <c r="AI974" s="131">
        <f>SUMIF(표4[잉크명],표5[[#This Row],[잉크]],표4[화-1층])</f>
        <v>0</v>
      </c>
      <c r="AJ974" s="130">
        <f>SUMIF(표4[잉크명],표5[[#This Row],[잉크]],표4[수])</f>
        <v>0</v>
      </c>
      <c r="AK974" s="131">
        <f>SUMIF(표4[잉크명],표5[[#This Row],[잉크]],표4[수-3층])</f>
        <v>0</v>
      </c>
      <c r="AL974" s="131">
        <f>SUMIF(표4[잉크명],표5[[#This Row],[잉크]],표4[수-1층])</f>
        <v>0</v>
      </c>
      <c r="AM974" s="54">
        <f>SUMIF(표4[잉크명],표5[[#This Row],[잉크]],표4[목])</f>
        <v>0</v>
      </c>
      <c r="AN974" s="131">
        <f>SUMIF(표4[잉크명],표5[[#This Row],[잉크]],표4[목-3층])</f>
        <v>0</v>
      </c>
      <c r="AO974" s="131">
        <f>SUMIF(표4[잉크명],표5[[#This Row],[잉크]],표4[목-1층])</f>
        <v>0</v>
      </c>
      <c r="AP974" s="54">
        <f>SUMIF(표4[잉크명],표5[[#This Row],[잉크]],표4[금])</f>
        <v>0</v>
      </c>
      <c r="AQ974" s="131">
        <f>SUMIF(표4[잉크명],표5[[#This Row],[잉크]],표4[금-3층])</f>
        <v>0</v>
      </c>
      <c r="AR974" s="131">
        <f>SUMIF(표4[잉크명],표5[[#This Row],[잉크]],표4[금-1층])</f>
        <v>0</v>
      </c>
      <c r="AS974" s="54">
        <f>SUMIF(표4[잉크명],표5[[#This Row],[잉크]],표4[토])</f>
        <v>0</v>
      </c>
      <c r="AT974" s="131">
        <f>SUMIF(표4[잉크명],표5[[#This Row],[잉크]],표4[토-3층])</f>
        <v>0</v>
      </c>
      <c r="AU974" s="131">
        <f>SUMIF(표4[잉크명],표5[[#This Row],[잉크]],표4[토-1층])</f>
        <v>0</v>
      </c>
      <c r="AV974" s="54">
        <f>SUMIF(표4[잉크명],표5[[#This Row],[잉크]],표4[일])</f>
        <v>0</v>
      </c>
      <c r="AW974" s="131">
        <f>SUMIF(표4[잉크명],표5[[#This Row],[잉크]],표4[일-3층])</f>
        <v>0</v>
      </c>
      <c r="AX974" s="131">
        <f>SUMIF(표4[잉크명],표5[[#This Row],[잉크]],표4[일-1층])</f>
        <v>0</v>
      </c>
      <c r="AY974" s="54">
        <f>SUMIF(표4[잉크명],표5[[#This Row],[잉크]],표4[차주 월])</f>
        <v>0</v>
      </c>
      <c r="AZ974" s="54">
        <f>SUM(표5[[#This Row],[월]:[차주 월]])</f>
        <v>0</v>
      </c>
    </row>
    <row r="975" spans="2:52" x14ac:dyDescent="0.3">
      <c r="B975" s="345" t="s">
        <v>3310</v>
      </c>
      <c r="C975" s="285"/>
      <c r="D975" s="345" t="s">
        <v>3313</v>
      </c>
      <c r="E975" s="54">
        <f>COUNTIF(사출계획!$E$62:$F$110,표4[[#This Row],[제품명]])</f>
        <v>0</v>
      </c>
      <c r="F975" s="131">
        <f>COUNTIF(사출계획!$E$62:$F$87,표4[[#This Row],[제품명]])</f>
        <v>0</v>
      </c>
      <c r="G975" s="131">
        <f>COUNTIF(사출계획!$E$88:$F$110,표4[[#This Row],[제품명]])</f>
        <v>0</v>
      </c>
      <c r="H975" s="54">
        <f>COUNTIF(사출계획!$G$62:$H$110,표4[[#This Row],[제품명]])</f>
        <v>2</v>
      </c>
      <c r="I975" s="132">
        <f>COUNTIF(사출계획!$G$62:$H$87,표4[[#This Row],[제품명]])</f>
        <v>2</v>
      </c>
      <c r="J975" s="132">
        <f>COUNTIF(사출계획!$G$88:$H$110,표4[[#This Row],[제품명]])</f>
        <v>0</v>
      </c>
      <c r="K975" s="54">
        <f>COUNTIF(사출계획!$I$62:$J$110,표4[[#This Row],[제품명]])</f>
        <v>0</v>
      </c>
      <c r="L975" s="131">
        <f>COUNTIF(사출계획!$I$62:$J$87,표4[[#This Row],[제품명]])</f>
        <v>0</v>
      </c>
      <c r="M975" s="131">
        <f>COUNTIF(사출계획!$I$88:$J$110,표4[[#This Row],[제품명]])</f>
        <v>0</v>
      </c>
      <c r="N975" s="129">
        <f>COUNTIF(사출계획!$K$62:$L$110,표4[[#This Row],[제품명]])</f>
        <v>0</v>
      </c>
      <c r="O975" s="131">
        <f>COUNTIF(사출계획!$K$62:$L$87,표4[[#This Row],[제품명]])</f>
        <v>0</v>
      </c>
      <c r="P975" s="131">
        <f>COUNTIF(사출계획!$K$88:$L$110,표4[[#This Row],[제품명]])</f>
        <v>0</v>
      </c>
      <c r="Q975" s="130">
        <f>COUNTIF(사출계획!$M$62:$N$110,표4[[#This Row],[제품명]])</f>
        <v>0</v>
      </c>
      <c r="R975" s="131">
        <f>COUNTIF(사출계획!$M$62:$N$87,표4[[#This Row],[제품명]])</f>
        <v>0</v>
      </c>
      <c r="S975" s="131">
        <f>COUNTIF(사출계획!$M$88:$N$110,표4[[#This Row],[제품명]])</f>
        <v>0</v>
      </c>
      <c r="T975" s="54">
        <f>COUNTIF(사출계획!$O$62:$P$110,표4[[#This Row],[제품명]])</f>
        <v>0</v>
      </c>
      <c r="U975" s="131">
        <f>COUNTIF(사출계획!$O$62:$P$87,표4[[#This Row],[제품명]])</f>
        <v>0</v>
      </c>
      <c r="V975" s="131">
        <f>COUNTIF(사출계획!$O$88:$P$110,표4[[#This Row],[제품명]])</f>
        <v>0</v>
      </c>
      <c r="W975" s="54">
        <f>COUNTIF(사출계획!$Q$62:$R$110,표4[[#This Row],[제품명]])</f>
        <v>0</v>
      </c>
      <c r="X975" s="131">
        <f>COUNTIF(사출계획!$Q$62:$R$87,표4[[#This Row],[제품명]])</f>
        <v>0</v>
      </c>
      <c r="Y975" s="131">
        <f>COUNTIF(사출계획!$Q$88:$R$110,표4[[#This Row],[제품명]])</f>
        <v>0</v>
      </c>
      <c r="Z975" s="54">
        <f>COUNTIF(사출계획!$S$62:$T$110,표4[[#This Row],[제품명]])</f>
        <v>0</v>
      </c>
      <c r="AA975" s="131"/>
      <c r="AB975" s="126"/>
      <c r="AC975" s="436" t="s">
        <v>4357</v>
      </c>
      <c r="AD975" s="129">
        <f>SUMIF(표4[잉크명],표5[[#This Row],[잉크]],표4[월])</f>
        <v>0</v>
      </c>
      <c r="AE975" s="131">
        <f>SUMIF(표4[잉크명],표5[[#This Row],[잉크]],표4[월-3층])</f>
        <v>0</v>
      </c>
      <c r="AF975" s="131">
        <f>SUMIF(표4[잉크명],표5[[#This Row],[잉크]],표4[월-1층])</f>
        <v>0</v>
      </c>
      <c r="AG975" s="133">
        <f>SUMIF(표4[잉크명],표5[[#This Row],[잉크]],표4[화])</f>
        <v>0</v>
      </c>
      <c r="AH975" s="131">
        <f>SUMIF(표4[잉크명],표5[[#This Row],[잉크]],표4[화-3층])</f>
        <v>0</v>
      </c>
      <c r="AI975" s="131">
        <f>SUMIF(표4[잉크명],표5[[#This Row],[잉크]],표4[화-1층])</f>
        <v>0</v>
      </c>
      <c r="AJ975" s="130">
        <f>SUMIF(표4[잉크명],표5[[#This Row],[잉크]],표4[수])</f>
        <v>0</v>
      </c>
      <c r="AK975" s="131">
        <f>SUMIF(표4[잉크명],표5[[#This Row],[잉크]],표4[수-3층])</f>
        <v>0</v>
      </c>
      <c r="AL975" s="131">
        <f>SUMIF(표4[잉크명],표5[[#This Row],[잉크]],표4[수-1층])</f>
        <v>0</v>
      </c>
      <c r="AM975" s="54">
        <f>SUMIF(표4[잉크명],표5[[#This Row],[잉크]],표4[목])</f>
        <v>0</v>
      </c>
      <c r="AN975" s="131">
        <f>SUMIF(표4[잉크명],표5[[#This Row],[잉크]],표4[목-3층])</f>
        <v>0</v>
      </c>
      <c r="AO975" s="131">
        <f>SUMIF(표4[잉크명],표5[[#This Row],[잉크]],표4[목-1층])</f>
        <v>0</v>
      </c>
      <c r="AP975" s="54">
        <f>SUMIF(표4[잉크명],표5[[#This Row],[잉크]],표4[금])</f>
        <v>0</v>
      </c>
      <c r="AQ975" s="131">
        <f>SUMIF(표4[잉크명],표5[[#This Row],[잉크]],표4[금-3층])</f>
        <v>0</v>
      </c>
      <c r="AR975" s="131">
        <f>SUMIF(표4[잉크명],표5[[#This Row],[잉크]],표4[금-1층])</f>
        <v>0</v>
      </c>
      <c r="AS975" s="54">
        <f>SUMIF(표4[잉크명],표5[[#This Row],[잉크]],표4[토])</f>
        <v>0</v>
      </c>
      <c r="AT975" s="131">
        <f>SUMIF(표4[잉크명],표5[[#This Row],[잉크]],표4[토-3층])</f>
        <v>0</v>
      </c>
      <c r="AU975" s="131">
        <f>SUMIF(표4[잉크명],표5[[#This Row],[잉크]],표4[토-1층])</f>
        <v>0</v>
      </c>
      <c r="AV975" s="54">
        <f>SUMIF(표4[잉크명],표5[[#This Row],[잉크]],표4[일])</f>
        <v>0</v>
      </c>
      <c r="AW975" s="131">
        <f>SUMIF(표4[잉크명],표5[[#This Row],[잉크]],표4[일-3층])</f>
        <v>0</v>
      </c>
      <c r="AX975" s="131">
        <f>SUMIF(표4[잉크명],표5[[#This Row],[잉크]],표4[일-1층])</f>
        <v>0</v>
      </c>
      <c r="AY975" s="54">
        <f>SUMIF(표4[잉크명],표5[[#This Row],[잉크]],표4[차주 월])</f>
        <v>0</v>
      </c>
      <c r="AZ975" s="54">
        <f>SUM(표5[[#This Row],[월]:[차주 월]])</f>
        <v>0</v>
      </c>
    </row>
    <row r="976" spans="2:52" x14ac:dyDescent="0.3">
      <c r="B976" s="345" t="s">
        <v>3311</v>
      </c>
      <c r="C976" s="285"/>
      <c r="D976" s="345" t="s">
        <v>3312</v>
      </c>
      <c r="E976" s="54">
        <f>COUNTIF(사출계획!$E$62:$F$110,표4[[#This Row],[제품명]])</f>
        <v>0</v>
      </c>
      <c r="F976" s="131">
        <f>COUNTIF(사출계획!$E$62:$F$87,표4[[#This Row],[제품명]])</f>
        <v>0</v>
      </c>
      <c r="G976" s="131">
        <f>COUNTIF(사출계획!$E$88:$F$110,표4[[#This Row],[제품명]])</f>
        <v>0</v>
      </c>
      <c r="H976" s="54">
        <f>COUNTIF(사출계획!$G$62:$H$110,표4[[#This Row],[제품명]])</f>
        <v>2</v>
      </c>
      <c r="I976" s="132">
        <f>COUNTIF(사출계획!$G$62:$H$87,표4[[#This Row],[제품명]])</f>
        <v>2</v>
      </c>
      <c r="J976" s="132">
        <f>COUNTIF(사출계획!$G$88:$H$110,표4[[#This Row],[제품명]])</f>
        <v>0</v>
      </c>
      <c r="K976" s="54">
        <f>COUNTIF(사출계획!$I$62:$J$110,표4[[#This Row],[제품명]])</f>
        <v>0</v>
      </c>
      <c r="L976" s="131">
        <f>COUNTIF(사출계획!$I$62:$J$87,표4[[#This Row],[제품명]])</f>
        <v>0</v>
      </c>
      <c r="M976" s="131">
        <f>COUNTIF(사출계획!$I$88:$J$110,표4[[#This Row],[제품명]])</f>
        <v>0</v>
      </c>
      <c r="N976" s="129">
        <f>COUNTIF(사출계획!$K$62:$L$110,표4[[#This Row],[제품명]])</f>
        <v>0</v>
      </c>
      <c r="O976" s="131">
        <f>COUNTIF(사출계획!$K$62:$L$87,표4[[#This Row],[제품명]])</f>
        <v>0</v>
      </c>
      <c r="P976" s="131">
        <f>COUNTIF(사출계획!$K$88:$L$110,표4[[#This Row],[제품명]])</f>
        <v>0</v>
      </c>
      <c r="Q976" s="130">
        <f>COUNTIF(사출계획!$M$62:$N$110,표4[[#This Row],[제품명]])</f>
        <v>0</v>
      </c>
      <c r="R976" s="131">
        <f>COUNTIF(사출계획!$M$62:$N$87,표4[[#This Row],[제품명]])</f>
        <v>0</v>
      </c>
      <c r="S976" s="131">
        <f>COUNTIF(사출계획!$M$88:$N$110,표4[[#This Row],[제품명]])</f>
        <v>0</v>
      </c>
      <c r="T976" s="54">
        <f>COUNTIF(사출계획!$O$62:$P$110,표4[[#This Row],[제품명]])</f>
        <v>0</v>
      </c>
      <c r="U976" s="131">
        <f>COUNTIF(사출계획!$O$62:$P$87,표4[[#This Row],[제품명]])</f>
        <v>0</v>
      </c>
      <c r="V976" s="131">
        <f>COUNTIF(사출계획!$O$88:$P$110,표4[[#This Row],[제품명]])</f>
        <v>0</v>
      </c>
      <c r="W976" s="54">
        <f>COUNTIF(사출계획!$Q$62:$R$110,표4[[#This Row],[제품명]])</f>
        <v>0</v>
      </c>
      <c r="X976" s="131">
        <f>COUNTIF(사출계획!$Q$62:$R$87,표4[[#This Row],[제품명]])</f>
        <v>0</v>
      </c>
      <c r="Y976" s="131">
        <f>COUNTIF(사출계획!$Q$88:$R$110,표4[[#This Row],[제품명]])</f>
        <v>0</v>
      </c>
      <c r="Z976" s="54">
        <f>COUNTIF(사출계획!$S$62:$T$110,표4[[#This Row],[제품명]])</f>
        <v>0</v>
      </c>
      <c r="AA976" s="131"/>
      <c r="AB976" s="126"/>
      <c r="AC976" s="437" t="s">
        <v>4364</v>
      </c>
      <c r="AD976" s="129">
        <f>SUMIF(표4[잉크명],표5[[#This Row],[잉크]],표4[월])</f>
        <v>0</v>
      </c>
      <c r="AE976" s="131">
        <f>SUMIF(표4[잉크명],표5[[#This Row],[잉크]],표4[월-3층])</f>
        <v>0</v>
      </c>
      <c r="AF976" s="131">
        <f>SUMIF(표4[잉크명],표5[[#This Row],[잉크]],표4[월-1층])</f>
        <v>0</v>
      </c>
      <c r="AG976" s="133">
        <f>SUMIF(표4[잉크명],표5[[#This Row],[잉크]],표4[화])</f>
        <v>0</v>
      </c>
      <c r="AH976" s="131">
        <f>SUMIF(표4[잉크명],표5[[#This Row],[잉크]],표4[화-3층])</f>
        <v>0</v>
      </c>
      <c r="AI976" s="131">
        <f>SUMIF(표4[잉크명],표5[[#This Row],[잉크]],표4[화-1층])</f>
        <v>0</v>
      </c>
      <c r="AJ976" s="130">
        <f>SUMIF(표4[잉크명],표5[[#This Row],[잉크]],표4[수])</f>
        <v>0</v>
      </c>
      <c r="AK976" s="131">
        <f>SUMIF(표4[잉크명],표5[[#This Row],[잉크]],표4[수-3층])</f>
        <v>0</v>
      </c>
      <c r="AL976" s="131">
        <f>SUMIF(표4[잉크명],표5[[#This Row],[잉크]],표4[수-1층])</f>
        <v>0</v>
      </c>
      <c r="AM976" s="54">
        <f>SUMIF(표4[잉크명],표5[[#This Row],[잉크]],표4[목])</f>
        <v>0</v>
      </c>
      <c r="AN976" s="131">
        <f>SUMIF(표4[잉크명],표5[[#This Row],[잉크]],표4[목-3층])</f>
        <v>0</v>
      </c>
      <c r="AO976" s="131">
        <f>SUMIF(표4[잉크명],표5[[#This Row],[잉크]],표4[목-1층])</f>
        <v>0</v>
      </c>
      <c r="AP976" s="54">
        <f>SUMIF(표4[잉크명],표5[[#This Row],[잉크]],표4[금])</f>
        <v>0</v>
      </c>
      <c r="AQ976" s="131">
        <f>SUMIF(표4[잉크명],표5[[#This Row],[잉크]],표4[금-3층])</f>
        <v>0</v>
      </c>
      <c r="AR976" s="131">
        <f>SUMIF(표4[잉크명],표5[[#This Row],[잉크]],표4[금-1층])</f>
        <v>0</v>
      </c>
      <c r="AS976" s="54">
        <f>SUMIF(표4[잉크명],표5[[#This Row],[잉크]],표4[토])</f>
        <v>0</v>
      </c>
      <c r="AT976" s="131">
        <f>SUMIF(표4[잉크명],표5[[#This Row],[잉크]],표4[토-3층])</f>
        <v>0</v>
      </c>
      <c r="AU976" s="131">
        <f>SUMIF(표4[잉크명],표5[[#This Row],[잉크]],표4[토-1층])</f>
        <v>0</v>
      </c>
      <c r="AV976" s="54">
        <f>SUMIF(표4[잉크명],표5[[#This Row],[잉크]],표4[일])</f>
        <v>0</v>
      </c>
      <c r="AW976" s="131">
        <f>SUMIF(표4[잉크명],표5[[#This Row],[잉크]],표4[일-3층])</f>
        <v>0</v>
      </c>
      <c r="AX976" s="131">
        <f>SUMIF(표4[잉크명],표5[[#This Row],[잉크]],표4[일-1층])</f>
        <v>0</v>
      </c>
      <c r="AY976" s="54">
        <f>SUMIF(표4[잉크명],표5[[#This Row],[잉크]],표4[차주 월])</f>
        <v>0</v>
      </c>
      <c r="AZ976" s="54">
        <f>SUM(표5[[#This Row],[월]:[차주 월]])</f>
        <v>0</v>
      </c>
    </row>
    <row r="977" spans="2:52" x14ac:dyDescent="0.3">
      <c r="B977" s="346" t="s">
        <v>3319</v>
      </c>
      <c r="C977" s="285" t="s">
        <v>4204</v>
      </c>
      <c r="D977" s="346" t="s">
        <v>3641</v>
      </c>
      <c r="E977" s="54">
        <f>COUNTIF(사출계획!$E$62:$F$110,표4[[#This Row],[제품명]])</f>
        <v>0</v>
      </c>
      <c r="F977" s="131">
        <f>COUNTIF(사출계획!$E$62:$F$87,표4[[#This Row],[제품명]])</f>
        <v>0</v>
      </c>
      <c r="G977" s="131">
        <f>COUNTIF(사출계획!$E$88:$F$110,표4[[#This Row],[제품명]])</f>
        <v>0</v>
      </c>
      <c r="H977" s="54">
        <f>COUNTIF(사출계획!$G$62:$H$110,표4[[#This Row],[제품명]])</f>
        <v>0</v>
      </c>
      <c r="I977" s="132">
        <f>COUNTIF(사출계획!$G$62:$H$87,표4[[#This Row],[제품명]])</f>
        <v>0</v>
      </c>
      <c r="J977" s="132">
        <f>COUNTIF(사출계획!$G$88:$H$110,표4[[#This Row],[제품명]])</f>
        <v>0</v>
      </c>
      <c r="K977" s="54">
        <f>COUNTIF(사출계획!$I$62:$J$110,표4[[#This Row],[제품명]])</f>
        <v>0</v>
      </c>
      <c r="L977" s="131">
        <f>COUNTIF(사출계획!$I$62:$J$87,표4[[#This Row],[제품명]])</f>
        <v>0</v>
      </c>
      <c r="M977" s="131">
        <f>COUNTIF(사출계획!$I$88:$J$110,표4[[#This Row],[제품명]])</f>
        <v>0</v>
      </c>
      <c r="N977" s="129">
        <f>COUNTIF(사출계획!$K$62:$L$110,표4[[#This Row],[제품명]])</f>
        <v>0</v>
      </c>
      <c r="O977" s="131">
        <f>COUNTIF(사출계획!$K$62:$L$87,표4[[#This Row],[제품명]])</f>
        <v>0</v>
      </c>
      <c r="P977" s="131">
        <f>COUNTIF(사출계획!$K$88:$L$110,표4[[#This Row],[제품명]])</f>
        <v>0</v>
      </c>
      <c r="Q977" s="130">
        <f>COUNTIF(사출계획!$M$62:$N$110,표4[[#This Row],[제품명]])</f>
        <v>0</v>
      </c>
      <c r="R977" s="131">
        <f>COUNTIF(사출계획!$M$62:$N$87,표4[[#This Row],[제품명]])</f>
        <v>0</v>
      </c>
      <c r="S977" s="131">
        <f>COUNTIF(사출계획!$M$88:$N$110,표4[[#This Row],[제품명]])</f>
        <v>0</v>
      </c>
      <c r="T977" s="54">
        <f>COUNTIF(사출계획!$O$62:$P$110,표4[[#This Row],[제품명]])</f>
        <v>0</v>
      </c>
      <c r="U977" s="131">
        <f>COUNTIF(사출계획!$O$62:$P$87,표4[[#This Row],[제품명]])</f>
        <v>0</v>
      </c>
      <c r="V977" s="131">
        <f>COUNTIF(사출계획!$O$88:$P$110,표4[[#This Row],[제품명]])</f>
        <v>0</v>
      </c>
      <c r="W977" s="54">
        <f>COUNTIF(사출계획!$Q$62:$R$110,표4[[#This Row],[제품명]])</f>
        <v>0</v>
      </c>
      <c r="X977" s="131">
        <f>COUNTIF(사출계획!$Q$62:$R$87,표4[[#This Row],[제품명]])</f>
        <v>0</v>
      </c>
      <c r="Y977" s="131">
        <f>COUNTIF(사출계획!$Q$88:$R$110,표4[[#This Row],[제품명]])</f>
        <v>0</v>
      </c>
      <c r="Z977" s="54">
        <f>COUNTIF(사출계획!$S$62:$T$110,표4[[#This Row],[제품명]])</f>
        <v>0</v>
      </c>
      <c r="AA977" s="131"/>
      <c r="AB977" s="126"/>
      <c r="AC977" s="438" t="s">
        <v>4378</v>
      </c>
      <c r="AD977" s="129">
        <f>SUMIF(표4[잉크명],표5[[#This Row],[잉크]],표4[월])</f>
        <v>0</v>
      </c>
      <c r="AE977" s="131">
        <f>SUMIF(표4[잉크명],표5[[#This Row],[잉크]],표4[월-3층])</f>
        <v>0</v>
      </c>
      <c r="AF977" s="131">
        <f>SUMIF(표4[잉크명],표5[[#This Row],[잉크]],표4[월-1층])</f>
        <v>0</v>
      </c>
      <c r="AG977" s="133">
        <f>SUMIF(표4[잉크명],표5[[#This Row],[잉크]],표4[화])</f>
        <v>0</v>
      </c>
      <c r="AH977" s="131">
        <f>SUMIF(표4[잉크명],표5[[#This Row],[잉크]],표4[화-3층])</f>
        <v>0</v>
      </c>
      <c r="AI977" s="131">
        <f>SUMIF(표4[잉크명],표5[[#This Row],[잉크]],표4[화-1층])</f>
        <v>0</v>
      </c>
      <c r="AJ977" s="130">
        <f>SUMIF(표4[잉크명],표5[[#This Row],[잉크]],표4[수])</f>
        <v>0</v>
      </c>
      <c r="AK977" s="131">
        <f>SUMIF(표4[잉크명],표5[[#This Row],[잉크]],표4[수-3층])</f>
        <v>0</v>
      </c>
      <c r="AL977" s="131">
        <f>SUMIF(표4[잉크명],표5[[#This Row],[잉크]],표4[수-1층])</f>
        <v>0</v>
      </c>
      <c r="AM977" s="54">
        <f>SUMIF(표4[잉크명],표5[[#This Row],[잉크]],표4[목])</f>
        <v>0</v>
      </c>
      <c r="AN977" s="131">
        <f>SUMIF(표4[잉크명],표5[[#This Row],[잉크]],표4[목-3층])</f>
        <v>0</v>
      </c>
      <c r="AO977" s="131">
        <f>SUMIF(표4[잉크명],표5[[#This Row],[잉크]],표4[목-1층])</f>
        <v>0</v>
      </c>
      <c r="AP977" s="54">
        <f>SUMIF(표4[잉크명],표5[[#This Row],[잉크]],표4[금])</f>
        <v>0</v>
      </c>
      <c r="AQ977" s="131">
        <f>SUMIF(표4[잉크명],표5[[#This Row],[잉크]],표4[금-3층])</f>
        <v>0</v>
      </c>
      <c r="AR977" s="131">
        <f>SUMIF(표4[잉크명],표5[[#This Row],[잉크]],표4[금-1층])</f>
        <v>0</v>
      </c>
      <c r="AS977" s="54">
        <f>SUMIF(표4[잉크명],표5[[#This Row],[잉크]],표4[토])</f>
        <v>0</v>
      </c>
      <c r="AT977" s="131">
        <f>SUMIF(표4[잉크명],표5[[#This Row],[잉크]],표4[토-3층])</f>
        <v>0</v>
      </c>
      <c r="AU977" s="131">
        <f>SUMIF(표4[잉크명],표5[[#This Row],[잉크]],표4[토-1층])</f>
        <v>0</v>
      </c>
      <c r="AV977" s="54">
        <f>SUMIF(표4[잉크명],표5[[#This Row],[잉크]],표4[일])</f>
        <v>0</v>
      </c>
      <c r="AW977" s="131">
        <f>SUMIF(표4[잉크명],표5[[#This Row],[잉크]],표4[일-3층])</f>
        <v>0</v>
      </c>
      <c r="AX977" s="131">
        <f>SUMIF(표4[잉크명],표5[[#This Row],[잉크]],표4[일-1층])</f>
        <v>0</v>
      </c>
      <c r="AY977" s="54">
        <f>SUMIF(표4[잉크명],표5[[#This Row],[잉크]],표4[차주 월])</f>
        <v>0</v>
      </c>
      <c r="AZ977" s="54">
        <f>SUM(표5[[#This Row],[월]:[차주 월]])</f>
        <v>0</v>
      </c>
    </row>
    <row r="978" spans="2:52" x14ac:dyDescent="0.3">
      <c r="B978" s="346" t="s">
        <v>3320</v>
      </c>
      <c r="C978" s="285" t="s">
        <v>4203</v>
      </c>
      <c r="D978" s="346" t="s">
        <v>4876</v>
      </c>
      <c r="E978" s="54">
        <f>COUNTIF(사출계획!$E$62:$F$110,표4[[#This Row],[제품명]])</f>
        <v>0</v>
      </c>
      <c r="F978" s="131">
        <f>COUNTIF(사출계획!$E$62:$F$87,표4[[#This Row],[제품명]])</f>
        <v>0</v>
      </c>
      <c r="G978" s="131">
        <f>COUNTIF(사출계획!$E$88:$F$110,표4[[#This Row],[제품명]])</f>
        <v>0</v>
      </c>
      <c r="H978" s="54">
        <f>COUNTIF(사출계획!$G$62:$H$110,표4[[#This Row],[제품명]])</f>
        <v>0</v>
      </c>
      <c r="I978" s="132">
        <f>COUNTIF(사출계획!$G$62:$H$87,표4[[#This Row],[제품명]])</f>
        <v>0</v>
      </c>
      <c r="J978" s="132">
        <f>COUNTIF(사출계획!$G$88:$H$110,표4[[#This Row],[제품명]])</f>
        <v>0</v>
      </c>
      <c r="K978" s="54">
        <f>COUNTIF(사출계획!$I$62:$J$110,표4[[#This Row],[제품명]])</f>
        <v>0</v>
      </c>
      <c r="L978" s="131">
        <f>COUNTIF(사출계획!$I$62:$J$87,표4[[#This Row],[제품명]])</f>
        <v>0</v>
      </c>
      <c r="M978" s="131">
        <f>COUNTIF(사출계획!$I$88:$J$110,표4[[#This Row],[제품명]])</f>
        <v>0</v>
      </c>
      <c r="N978" s="129">
        <f>COUNTIF(사출계획!$K$62:$L$110,표4[[#This Row],[제품명]])</f>
        <v>0</v>
      </c>
      <c r="O978" s="131">
        <f>COUNTIF(사출계획!$K$62:$L$87,표4[[#This Row],[제품명]])</f>
        <v>0</v>
      </c>
      <c r="P978" s="131">
        <f>COUNTIF(사출계획!$K$88:$L$110,표4[[#This Row],[제품명]])</f>
        <v>0</v>
      </c>
      <c r="Q978" s="130">
        <f>COUNTIF(사출계획!$M$62:$N$110,표4[[#This Row],[제품명]])</f>
        <v>0</v>
      </c>
      <c r="R978" s="131">
        <f>COUNTIF(사출계획!$M$62:$N$87,표4[[#This Row],[제품명]])</f>
        <v>0</v>
      </c>
      <c r="S978" s="131">
        <f>COUNTIF(사출계획!$M$88:$N$110,표4[[#This Row],[제품명]])</f>
        <v>0</v>
      </c>
      <c r="T978" s="54">
        <f>COUNTIF(사출계획!$O$62:$P$110,표4[[#This Row],[제품명]])</f>
        <v>0</v>
      </c>
      <c r="U978" s="131">
        <f>COUNTIF(사출계획!$O$62:$P$87,표4[[#This Row],[제품명]])</f>
        <v>0</v>
      </c>
      <c r="V978" s="131">
        <f>COUNTIF(사출계획!$O$88:$P$110,표4[[#This Row],[제품명]])</f>
        <v>0</v>
      </c>
      <c r="W978" s="54">
        <f>COUNTIF(사출계획!$Q$62:$R$110,표4[[#This Row],[제품명]])</f>
        <v>0</v>
      </c>
      <c r="X978" s="131">
        <f>COUNTIF(사출계획!$Q$62:$R$87,표4[[#This Row],[제품명]])</f>
        <v>0</v>
      </c>
      <c r="Y978" s="131">
        <f>COUNTIF(사출계획!$Q$88:$R$110,표4[[#This Row],[제품명]])</f>
        <v>0</v>
      </c>
      <c r="Z978" s="54">
        <f>COUNTIF(사출계획!$S$62:$T$110,표4[[#This Row],[제품명]])</f>
        <v>0</v>
      </c>
      <c r="AA978" s="131"/>
      <c r="AB978" s="126"/>
      <c r="AC978" s="439" t="s">
        <v>4384</v>
      </c>
      <c r="AD978" s="129">
        <f>SUMIF(표4[잉크명],표5[[#This Row],[잉크]],표4[월])</f>
        <v>0</v>
      </c>
      <c r="AE978" s="131">
        <f>SUMIF(표4[잉크명],표5[[#This Row],[잉크]],표4[월-3층])</f>
        <v>0</v>
      </c>
      <c r="AF978" s="131">
        <f>SUMIF(표4[잉크명],표5[[#This Row],[잉크]],표4[월-1층])</f>
        <v>0</v>
      </c>
      <c r="AG978" s="133">
        <f>SUMIF(표4[잉크명],표5[[#This Row],[잉크]],표4[화])</f>
        <v>0</v>
      </c>
      <c r="AH978" s="131">
        <f>SUMIF(표4[잉크명],표5[[#This Row],[잉크]],표4[화-3층])</f>
        <v>0</v>
      </c>
      <c r="AI978" s="131">
        <f>SUMIF(표4[잉크명],표5[[#This Row],[잉크]],표4[화-1층])</f>
        <v>0</v>
      </c>
      <c r="AJ978" s="130">
        <f>SUMIF(표4[잉크명],표5[[#This Row],[잉크]],표4[수])</f>
        <v>0</v>
      </c>
      <c r="AK978" s="131">
        <f>SUMIF(표4[잉크명],표5[[#This Row],[잉크]],표4[수-3층])</f>
        <v>0</v>
      </c>
      <c r="AL978" s="131">
        <f>SUMIF(표4[잉크명],표5[[#This Row],[잉크]],표4[수-1층])</f>
        <v>0</v>
      </c>
      <c r="AM978" s="54">
        <f>SUMIF(표4[잉크명],표5[[#This Row],[잉크]],표4[목])</f>
        <v>0</v>
      </c>
      <c r="AN978" s="131">
        <f>SUMIF(표4[잉크명],표5[[#This Row],[잉크]],표4[목-3층])</f>
        <v>0</v>
      </c>
      <c r="AO978" s="131">
        <f>SUMIF(표4[잉크명],표5[[#This Row],[잉크]],표4[목-1층])</f>
        <v>0</v>
      </c>
      <c r="AP978" s="54">
        <f>SUMIF(표4[잉크명],표5[[#This Row],[잉크]],표4[금])</f>
        <v>0</v>
      </c>
      <c r="AQ978" s="131">
        <f>SUMIF(표4[잉크명],표5[[#This Row],[잉크]],표4[금-3층])</f>
        <v>0</v>
      </c>
      <c r="AR978" s="131">
        <f>SUMIF(표4[잉크명],표5[[#This Row],[잉크]],표4[금-1층])</f>
        <v>0</v>
      </c>
      <c r="AS978" s="54">
        <f>SUMIF(표4[잉크명],표5[[#This Row],[잉크]],표4[토])</f>
        <v>0</v>
      </c>
      <c r="AT978" s="131">
        <f>SUMIF(표4[잉크명],표5[[#This Row],[잉크]],표4[토-3층])</f>
        <v>0</v>
      </c>
      <c r="AU978" s="131">
        <f>SUMIF(표4[잉크명],표5[[#This Row],[잉크]],표4[토-1층])</f>
        <v>0</v>
      </c>
      <c r="AV978" s="54">
        <f>SUMIF(표4[잉크명],표5[[#This Row],[잉크]],표4[일])</f>
        <v>0</v>
      </c>
      <c r="AW978" s="131">
        <f>SUMIF(표4[잉크명],표5[[#This Row],[잉크]],표4[일-3층])</f>
        <v>0</v>
      </c>
      <c r="AX978" s="131">
        <f>SUMIF(표4[잉크명],표5[[#This Row],[잉크]],표4[일-1층])</f>
        <v>0</v>
      </c>
      <c r="AY978" s="54">
        <f>SUMIF(표4[잉크명],표5[[#This Row],[잉크]],표4[차주 월])</f>
        <v>0</v>
      </c>
      <c r="AZ978" s="54">
        <f>SUM(표5[[#This Row],[월]:[차주 월]])</f>
        <v>0</v>
      </c>
    </row>
    <row r="979" spans="2:52" x14ac:dyDescent="0.3">
      <c r="B979" s="346" t="s">
        <v>3320</v>
      </c>
      <c r="C979" s="285" t="s">
        <v>4205</v>
      </c>
      <c r="D979" s="346" t="s">
        <v>3321</v>
      </c>
      <c r="E979" s="54">
        <f>COUNTIF(사출계획!$E$62:$F$110,표4[[#This Row],[제품명]])</f>
        <v>0</v>
      </c>
      <c r="F979" s="131">
        <f>COUNTIF(사출계획!$E$62:$F$87,표4[[#This Row],[제품명]])</f>
        <v>0</v>
      </c>
      <c r="G979" s="131">
        <f>COUNTIF(사출계획!$E$88:$F$110,표4[[#This Row],[제품명]])</f>
        <v>0</v>
      </c>
      <c r="H979" s="54">
        <f>COUNTIF(사출계획!$G$62:$H$110,표4[[#This Row],[제품명]])</f>
        <v>0</v>
      </c>
      <c r="I979" s="132">
        <f>COUNTIF(사출계획!$G$62:$H$87,표4[[#This Row],[제품명]])</f>
        <v>0</v>
      </c>
      <c r="J979" s="132">
        <f>COUNTIF(사출계획!$G$88:$H$110,표4[[#This Row],[제품명]])</f>
        <v>0</v>
      </c>
      <c r="K979" s="54">
        <f>COUNTIF(사출계획!$I$62:$J$110,표4[[#This Row],[제품명]])</f>
        <v>0</v>
      </c>
      <c r="L979" s="131">
        <f>COUNTIF(사출계획!$I$62:$J$87,표4[[#This Row],[제품명]])</f>
        <v>0</v>
      </c>
      <c r="M979" s="131">
        <f>COUNTIF(사출계획!$I$88:$J$110,표4[[#This Row],[제품명]])</f>
        <v>0</v>
      </c>
      <c r="N979" s="129">
        <f>COUNTIF(사출계획!$K$62:$L$110,표4[[#This Row],[제품명]])</f>
        <v>0</v>
      </c>
      <c r="O979" s="131">
        <f>COUNTIF(사출계획!$K$62:$L$87,표4[[#This Row],[제품명]])</f>
        <v>0</v>
      </c>
      <c r="P979" s="131">
        <f>COUNTIF(사출계획!$K$88:$L$110,표4[[#This Row],[제품명]])</f>
        <v>0</v>
      </c>
      <c r="Q979" s="130">
        <f>COUNTIF(사출계획!$M$62:$N$110,표4[[#This Row],[제품명]])</f>
        <v>0</v>
      </c>
      <c r="R979" s="131">
        <f>COUNTIF(사출계획!$M$62:$N$87,표4[[#This Row],[제품명]])</f>
        <v>0</v>
      </c>
      <c r="S979" s="131">
        <f>COUNTIF(사출계획!$M$88:$N$110,표4[[#This Row],[제품명]])</f>
        <v>0</v>
      </c>
      <c r="T979" s="54">
        <f>COUNTIF(사출계획!$O$62:$P$110,표4[[#This Row],[제품명]])</f>
        <v>0</v>
      </c>
      <c r="U979" s="131">
        <f>COUNTIF(사출계획!$O$62:$P$87,표4[[#This Row],[제품명]])</f>
        <v>0</v>
      </c>
      <c r="V979" s="131">
        <f>COUNTIF(사출계획!$O$88:$P$110,표4[[#This Row],[제품명]])</f>
        <v>0</v>
      </c>
      <c r="W979" s="54">
        <f>COUNTIF(사출계획!$Q$62:$R$110,표4[[#This Row],[제품명]])</f>
        <v>0</v>
      </c>
      <c r="X979" s="131">
        <f>COUNTIF(사출계획!$Q$62:$R$87,표4[[#This Row],[제품명]])</f>
        <v>0</v>
      </c>
      <c r="Y979" s="131">
        <f>COUNTIF(사출계획!$Q$88:$R$110,표4[[#This Row],[제품명]])</f>
        <v>0</v>
      </c>
      <c r="Z979" s="54">
        <f>COUNTIF(사출계획!$S$62:$T$110,표4[[#This Row],[제품명]])</f>
        <v>0</v>
      </c>
      <c r="AA979" s="131"/>
      <c r="AB979" s="126"/>
      <c r="AC979" s="440" t="s">
        <v>4387</v>
      </c>
      <c r="AD979" s="129">
        <f>SUMIF(표4[잉크명],표5[[#This Row],[잉크]],표4[월])</f>
        <v>0</v>
      </c>
      <c r="AE979" s="131">
        <f>SUMIF(표4[잉크명],표5[[#This Row],[잉크]],표4[월-3층])</f>
        <v>0</v>
      </c>
      <c r="AF979" s="131">
        <f>SUMIF(표4[잉크명],표5[[#This Row],[잉크]],표4[월-1층])</f>
        <v>0</v>
      </c>
      <c r="AG979" s="133">
        <f>SUMIF(표4[잉크명],표5[[#This Row],[잉크]],표4[화])</f>
        <v>1</v>
      </c>
      <c r="AH979" s="131">
        <f>SUMIF(표4[잉크명],표5[[#This Row],[잉크]],표4[화-3층])</f>
        <v>0</v>
      </c>
      <c r="AI979" s="131">
        <f>SUMIF(표4[잉크명],표5[[#This Row],[잉크]],표4[화-1층])</f>
        <v>1</v>
      </c>
      <c r="AJ979" s="130">
        <f>SUMIF(표4[잉크명],표5[[#This Row],[잉크]],표4[수])</f>
        <v>0</v>
      </c>
      <c r="AK979" s="131">
        <f>SUMIF(표4[잉크명],표5[[#This Row],[잉크]],표4[수-3층])</f>
        <v>0</v>
      </c>
      <c r="AL979" s="131">
        <f>SUMIF(표4[잉크명],표5[[#This Row],[잉크]],표4[수-1층])</f>
        <v>0</v>
      </c>
      <c r="AM979" s="54">
        <f>SUMIF(표4[잉크명],표5[[#This Row],[잉크]],표4[목])</f>
        <v>0</v>
      </c>
      <c r="AN979" s="131">
        <f>SUMIF(표4[잉크명],표5[[#This Row],[잉크]],표4[목-3층])</f>
        <v>0</v>
      </c>
      <c r="AO979" s="131">
        <f>SUMIF(표4[잉크명],표5[[#This Row],[잉크]],표4[목-1층])</f>
        <v>0</v>
      </c>
      <c r="AP979" s="54">
        <f>SUMIF(표4[잉크명],표5[[#This Row],[잉크]],표4[금])</f>
        <v>0</v>
      </c>
      <c r="AQ979" s="131">
        <f>SUMIF(표4[잉크명],표5[[#This Row],[잉크]],표4[금-3층])</f>
        <v>0</v>
      </c>
      <c r="AR979" s="131">
        <f>SUMIF(표4[잉크명],표5[[#This Row],[잉크]],표4[금-1층])</f>
        <v>0</v>
      </c>
      <c r="AS979" s="54">
        <f>SUMIF(표4[잉크명],표5[[#This Row],[잉크]],표4[토])</f>
        <v>0</v>
      </c>
      <c r="AT979" s="131">
        <f>SUMIF(표4[잉크명],표5[[#This Row],[잉크]],표4[토-3층])</f>
        <v>0</v>
      </c>
      <c r="AU979" s="131">
        <f>SUMIF(표4[잉크명],표5[[#This Row],[잉크]],표4[토-1층])</f>
        <v>0</v>
      </c>
      <c r="AV979" s="54">
        <f>SUMIF(표4[잉크명],표5[[#This Row],[잉크]],표4[일])</f>
        <v>0</v>
      </c>
      <c r="AW979" s="131">
        <f>SUMIF(표4[잉크명],표5[[#This Row],[잉크]],표4[일-3층])</f>
        <v>0</v>
      </c>
      <c r="AX979" s="131">
        <f>SUMIF(표4[잉크명],표5[[#This Row],[잉크]],표4[일-1층])</f>
        <v>0</v>
      </c>
      <c r="AY979" s="54">
        <f>SUMIF(표4[잉크명],표5[[#This Row],[잉크]],표4[차주 월])</f>
        <v>0</v>
      </c>
      <c r="AZ979" s="54">
        <f>SUM(표5[[#This Row],[월]:[차주 월]])</f>
        <v>2</v>
      </c>
    </row>
    <row r="980" spans="2:52" x14ac:dyDescent="0.3">
      <c r="B980" s="346" t="s">
        <v>3333</v>
      </c>
      <c r="C980" s="285"/>
      <c r="D980" s="346" t="s">
        <v>3334</v>
      </c>
      <c r="E980" s="54">
        <f>COUNTIF(사출계획!$E$62:$F$110,표4[[#This Row],[제품명]])</f>
        <v>0</v>
      </c>
      <c r="F980" s="131">
        <f>COUNTIF(사출계획!$E$62:$F$87,표4[[#This Row],[제품명]])</f>
        <v>0</v>
      </c>
      <c r="G980" s="131">
        <f>COUNTIF(사출계획!$E$88:$F$110,표4[[#This Row],[제품명]])</f>
        <v>0</v>
      </c>
      <c r="H980" s="54">
        <f>COUNTIF(사출계획!$G$62:$H$110,표4[[#This Row],[제품명]])</f>
        <v>2</v>
      </c>
      <c r="I980" s="132">
        <f>COUNTIF(사출계획!$G$62:$H$87,표4[[#This Row],[제품명]])</f>
        <v>0</v>
      </c>
      <c r="J980" s="132">
        <f>COUNTIF(사출계획!$G$88:$H$110,표4[[#This Row],[제품명]])</f>
        <v>2</v>
      </c>
      <c r="K980" s="54">
        <f>COUNTIF(사출계획!$I$62:$J$110,표4[[#This Row],[제품명]])</f>
        <v>0</v>
      </c>
      <c r="L980" s="131">
        <f>COUNTIF(사출계획!$I$62:$J$87,표4[[#This Row],[제품명]])</f>
        <v>0</v>
      </c>
      <c r="M980" s="131">
        <f>COUNTIF(사출계획!$I$88:$J$110,표4[[#This Row],[제품명]])</f>
        <v>0</v>
      </c>
      <c r="N980" s="129">
        <f>COUNTIF(사출계획!$K$62:$L$110,표4[[#This Row],[제품명]])</f>
        <v>0</v>
      </c>
      <c r="O980" s="131">
        <f>COUNTIF(사출계획!$K$62:$L$87,표4[[#This Row],[제품명]])</f>
        <v>0</v>
      </c>
      <c r="P980" s="131">
        <f>COUNTIF(사출계획!$K$88:$L$110,표4[[#This Row],[제품명]])</f>
        <v>0</v>
      </c>
      <c r="Q980" s="130">
        <f>COUNTIF(사출계획!$M$62:$N$110,표4[[#This Row],[제품명]])</f>
        <v>0</v>
      </c>
      <c r="R980" s="131">
        <f>COUNTIF(사출계획!$M$62:$N$87,표4[[#This Row],[제품명]])</f>
        <v>0</v>
      </c>
      <c r="S980" s="131">
        <f>COUNTIF(사출계획!$M$88:$N$110,표4[[#This Row],[제품명]])</f>
        <v>0</v>
      </c>
      <c r="T980" s="54">
        <f>COUNTIF(사출계획!$O$62:$P$110,표4[[#This Row],[제품명]])</f>
        <v>0</v>
      </c>
      <c r="U980" s="131">
        <f>COUNTIF(사출계획!$O$62:$P$87,표4[[#This Row],[제품명]])</f>
        <v>0</v>
      </c>
      <c r="V980" s="131">
        <f>COUNTIF(사출계획!$O$88:$P$110,표4[[#This Row],[제품명]])</f>
        <v>0</v>
      </c>
      <c r="W980" s="54">
        <f>COUNTIF(사출계획!$Q$62:$R$110,표4[[#This Row],[제품명]])</f>
        <v>0</v>
      </c>
      <c r="X980" s="131">
        <f>COUNTIF(사출계획!$Q$62:$R$87,표4[[#This Row],[제품명]])</f>
        <v>0</v>
      </c>
      <c r="Y980" s="131">
        <f>COUNTIF(사출계획!$Q$88:$R$110,표4[[#This Row],[제품명]])</f>
        <v>0</v>
      </c>
      <c r="Z980" s="54">
        <f>COUNTIF(사출계획!$S$62:$T$110,표4[[#This Row],[제품명]])</f>
        <v>0</v>
      </c>
      <c r="AA980" s="131"/>
      <c r="AB980" s="126"/>
      <c r="AC980" s="441" t="s">
        <v>4402</v>
      </c>
      <c r="AD980" s="129">
        <f>SUMIF(표4[잉크명],표5[[#This Row],[잉크]],표4[월])</f>
        <v>2</v>
      </c>
      <c r="AE980" s="131">
        <f>SUMIF(표4[잉크명],표5[[#This Row],[잉크]],표4[월-3층])</f>
        <v>0</v>
      </c>
      <c r="AF980" s="131">
        <f>SUMIF(표4[잉크명],표5[[#This Row],[잉크]],표4[월-1층])</f>
        <v>2</v>
      </c>
      <c r="AG980" s="133">
        <f>SUMIF(표4[잉크명],표5[[#This Row],[잉크]],표4[화])</f>
        <v>2</v>
      </c>
      <c r="AH980" s="131">
        <f>SUMIF(표4[잉크명],표5[[#This Row],[잉크]],표4[화-3층])</f>
        <v>0</v>
      </c>
      <c r="AI980" s="131">
        <f>SUMIF(표4[잉크명],표5[[#This Row],[잉크]],표4[화-1층])</f>
        <v>2</v>
      </c>
      <c r="AJ980" s="130">
        <f>SUMIF(표4[잉크명],표5[[#This Row],[잉크]],표4[수])</f>
        <v>0</v>
      </c>
      <c r="AK980" s="131">
        <f>SUMIF(표4[잉크명],표5[[#This Row],[잉크]],표4[수-3층])</f>
        <v>0</v>
      </c>
      <c r="AL980" s="131">
        <f>SUMIF(표4[잉크명],표5[[#This Row],[잉크]],표4[수-1층])</f>
        <v>0</v>
      </c>
      <c r="AM980" s="54">
        <f>SUMIF(표4[잉크명],표5[[#This Row],[잉크]],표4[목])</f>
        <v>0</v>
      </c>
      <c r="AN980" s="131">
        <f>SUMIF(표4[잉크명],표5[[#This Row],[잉크]],표4[목-3층])</f>
        <v>0</v>
      </c>
      <c r="AO980" s="131">
        <f>SUMIF(표4[잉크명],표5[[#This Row],[잉크]],표4[목-1층])</f>
        <v>0</v>
      </c>
      <c r="AP980" s="54">
        <f>SUMIF(표4[잉크명],표5[[#This Row],[잉크]],표4[금])</f>
        <v>0</v>
      </c>
      <c r="AQ980" s="131">
        <f>SUMIF(표4[잉크명],표5[[#This Row],[잉크]],표4[금-3층])</f>
        <v>0</v>
      </c>
      <c r="AR980" s="131">
        <f>SUMIF(표4[잉크명],표5[[#This Row],[잉크]],표4[금-1층])</f>
        <v>0</v>
      </c>
      <c r="AS980" s="54">
        <f>SUMIF(표4[잉크명],표5[[#This Row],[잉크]],표4[토])</f>
        <v>0</v>
      </c>
      <c r="AT980" s="131">
        <f>SUMIF(표4[잉크명],표5[[#This Row],[잉크]],표4[토-3층])</f>
        <v>0</v>
      </c>
      <c r="AU980" s="131">
        <f>SUMIF(표4[잉크명],표5[[#This Row],[잉크]],표4[토-1층])</f>
        <v>0</v>
      </c>
      <c r="AV980" s="54">
        <f>SUMIF(표4[잉크명],표5[[#This Row],[잉크]],표4[일])</f>
        <v>0</v>
      </c>
      <c r="AW980" s="131">
        <f>SUMIF(표4[잉크명],표5[[#This Row],[잉크]],표4[일-3층])</f>
        <v>0</v>
      </c>
      <c r="AX980" s="131">
        <f>SUMIF(표4[잉크명],표5[[#This Row],[잉크]],표4[일-1층])</f>
        <v>0</v>
      </c>
      <c r="AY980" s="54">
        <f>SUMIF(표4[잉크명],표5[[#This Row],[잉크]],표4[차주 월])</f>
        <v>0</v>
      </c>
      <c r="AZ980" s="54">
        <f>SUM(표5[[#This Row],[월]:[차주 월]])</f>
        <v>8</v>
      </c>
    </row>
    <row r="981" spans="2:52" x14ac:dyDescent="0.3">
      <c r="B981" s="347" t="s">
        <v>3333</v>
      </c>
      <c r="C981" s="285"/>
      <c r="D981" s="347" t="s">
        <v>3335</v>
      </c>
      <c r="E981" s="54">
        <f>COUNTIF(사출계획!$E$62:$F$110,표4[[#This Row],[제품명]])</f>
        <v>0</v>
      </c>
      <c r="F981" s="131">
        <f>COUNTIF(사출계획!$E$62:$F$87,표4[[#This Row],[제품명]])</f>
        <v>0</v>
      </c>
      <c r="G981" s="131">
        <f>COUNTIF(사출계획!$E$88:$F$110,표4[[#This Row],[제품명]])</f>
        <v>0</v>
      </c>
      <c r="H981" s="54">
        <f>COUNTIF(사출계획!$G$62:$H$110,표4[[#This Row],[제품명]])</f>
        <v>2</v>
      </c>
      <c r="I981" s="132">
        <f>COUNTIF(사출계획!$G$62:$H$87,표4[[#This Row],[제품명]])</f>
        <v>0</v>
      </c>
      <c r="J981" s="132">
        <f>COUNTIF(사출계획!$G$88:$H$110,표4[[#This Row],[제품명]])</f>
        <v>2</v>
      </c>
      <c r="K981" s="54">
        <f>COUNTIF(사출계획!$I$62:$J$110,표4[[#This Row],[제품명]])</f>
        <v>0</v>
      </c>
      <c r="L981" s="131">
        <f>COUNTIF(사출계획!$I$62:$J$87,표4[[#This Row],[제품명]])</f>
        <v>0</v>
      </c>
      <c r="M981" s="131">
        <f>COUNTIF(사출계획!$I$88:$J$110,표4[[#This Row],[제품명]])</f>
        <v>0</v>
      </c>
      <c r="N981" s="129">
        <f>COUNTIF(사출계획!$K$62:$L$110,표4[[#This Row],[제품명]])</f>
        <v>0</v>
      </c>
      <c r="O981" s="131">
        <f>COUNTIF(사출계획!$K$62:$L$87,표4[[#This Row],[제품명]])</f>
        <v>0</v>
      </c>
      <c r="P981" s="131">
        <f>COUNTIF(사출계획!$K$88:$L$110,표4[[#This Row],[제품명]])</f>
        <v>0</v>
      </c>
      <c r="Q981" s="130">
        <f>COUNTIF(사출계획!$M$62:$N$110,표4[[#This Row],[제품명]])</f>
        <v>0</v>
      </c>
      <c r="R981" s="131">
        <f>COUNTIF(사출계획!$M$62:$N$87,표4[[#This Row],[제품명]])</f>
        <v>0</v>
      </c>
      <c r="S981" s="131">
        <f>COUNTIF(사출계획!$M$88:$N$110,표4[[#This Row],[제품명]])</f>
        <v>0</v>
      </c>
      <c r="T981" s="54">
        <f>COUNTIF(사출계획!$O$62:$P$110,표4[[#This Row],[제품명]])</f>
        <v>0</v>
      </c>
      <c r="U981" s="131">
        <f>COUNTIF(사출계획!$O$62:$P$87,표4[[#This Row],[제품명]])</f>
        <v>0</v>
      </c>
      <c r="V981" s="131">
        <f>COUNTIF(사출계획!$O$88:$P$110,표4[[#This Row],[제품명]])</f>
        <v>0</v>
      </c>
      <c r="W981" s="54">
        <f>COUNTIF(사출계획!$Q$62:$R$110,표4[[#This Row],[제품명]])</f>
        <v>0</v>
      </c>
      <c r="X981" s="131">
        <f>COUNTIF(사출계획!$Q$62:$R$87,표4[[#This Row],[제품명]])</f>
        <v>0</v>
      </c>
      <c r="Y981" s="131">
        <f>COUNTIF(사출계획!$Q$88:$R$110,표4[[#This Row],[제품명]])</f>
        <v>0</v>
      </c>
      <c r="Z981" s="54">
        <f>COUNTIF(사출계획!$S$62:$T$110,표4[[#This Row],[제품명]])</f>
        <v>0</v>
      </c>
      <c r="AA981" s="131"/>
      <c r="AB981" s="126"/>
      <c r="AC981" s="441" t="s">
        <v>4403</v>
      </c>
      <c r="AD981" s="129">
        <f>SUMIF(표4[잉크명],표5[[#This Row],[잉크]],표4[월])</f>
        <v>2</v>
      </c>
      <c r="AE981" s="131">
        <f>SUMIF(표4[잉크명],표5[[#This Row],[잉크]],표4[월-3층])</f>
        <v>0</v>
      </c>
      <c r="AF981" s="131">
        <f>SUMIF(표4[잉크명],표5[[#This Row],[잉크]],표4[월-1층])</f>
        <v>2</v>
      </c>
      <c r="AG981" s="133">
        <f>SUMIF(표4[잉크명],표5[[#This Row],[잉크]],표4[화])</f>
        <v>2</v>
      </c>
      <c r="AH981" s="131">
        <f>SUMIF(표4[잉크명],표5[[#This Row],[잉크]],표4[화-3층])</f>
        <v>0</v>
      </c>
      <c r="AI981" s="131">
        <f>SUMIF(표4[잉크명],표5[[#This Row],[잉크]],표4[화-1층])</f>
        <v>2</v>
      </c>
      <c r="AJ981" s="130">
        <f>SUMIF(표4[잉크명],표5[[#This Row],[잉크]],표4[수])</f>
        <v>0</v>
      </c>
      <c r="AK981" s="131">
        <f>SUMIF(표4[잉크명],표5[[#This Row],[잉크]],표4[수-3층])</f>
        <v>0</v>
      </c>
      <c r="AL981" s="131">
        <f>SUMIF(표4[잉크명],표5[[#This Row],[잉크]],표4[수-1층])</f>
        <v>0</v>
      </c>
      <c r="AM981" s="54">
        <f>SUMIF(표4[잉크명],표5[[#This Row],[잉크]],표4[목])</f>
        <v>0</v>
      </c>
      <c r="AN981" s="131">
        <f>SUMIF(표4[잉크명],표5[[#This Row],[잉크]],표4[목-3층])</f>
        <v>0</v>
      </c>
      <c r="AO981" s="131">
        <f>SUMIF(표4[잉크명],표5[[#This Row],[잉크]],표4[목-1층])</f>
        <v>0</v>
      </c>
      <c r="AP981" s="54">
        <f>SUMIF(표4[잉크명],표5[[#This Row],[잉크]],표4[금])</f>
        <v>0</v>
      </c>
      <c r="AQ981" s="131">
        <f>SUMIF(표4[잉크명],표5[[#This Row],[잉크]],표4[금-3층])</f>
        <v>0</v>
      </c>
      <c r="AR981" s="131">
        <f>SUMIF(표4[잉크명],표5[[#This Row],[잉크]],표4[금-1층])</f>
        <v>0</v>
      </c>
      <c r="AS981" s="54">
        <f>SUMIF(표4[잉크명],표5[[#This Row],[잉크]],표4[토])</f>
        <v>0</v>
      </c>
      <c r="AT981" s="131">
        <f>SUMIF(표4[잉크명],표5[[#This Row],[잉크]],표4[토-3층])</f>
        <v>0</v>
      </c>
      <c r="AU981" s="131">
        <f>SUMIF(표4[잉크명],표5[[#This Row],[잉크]],표4[토-1층])</f>
        <v>0</v>
      </c>
      <c r="AV981" s="54">
        <f>SUMIF(표4[잉크명],표5[[#This Row],[잉크]],표4[일])</f>
        <v>0</v>
      </c>
      <c r="AW981" s="131">
        <f>SUMIF(표4[잉크명],표5[[#This Row],[잉크]],표4[일-3층])</f>
        <v>0</v>
      </c>
      <c r="AX981" s="131">
        <f>SUMIF(표4[잉크명],표5[[#This Row],[잉크]],표4[일-1층])</f>
        <v>0</v>
      </c>
      <c r="AY981" s="54">
        <f>SUMIF(표4[잉크명],표5[[#This Row],[잉크]],표4[차주 월])</f>
        <v>0</v>
      </c>
      <c r="AZ981" s="54">
        <f>SUM(표5[[#This Row],[월]:[차주 월]])</f>
        <v>8</v>
      </c>
    </row>
    <row r="982" spans="2:52" x14ac:dyDescent="0.3">
      <c r="B982" s="347" t="s">
        <v>3333</v>
      </c>
      <c r="C982" s="285"/>
      <c r="D982" s="347" t="s">
        <v>3336</v>
      </c>
      <c r="E982" s="54">
        <f>COUNTIF(사출계획!$E$62:$F$110,표4[[#This Row],[제품명]])</f>
        <v>0</v>
      </c>
      <c r="F982" s="131">
        <f>COUNTIF(사출계획!$E$62:$F$87,표4[[#This Row],[제품명]])</f>
        <v>0</v>
      </c>
      <c r="G982" s="131">
        <f>COUNTIF(사출계획!$E$88:$F$110,표4[[#This Row],[제품명]])</f>
        <v>0</v>
      </c>
      <c r="H982" s="54">
        <f>COUNTIF(사출계획!$G$62:$H$110,표4[[#This Row],[제품명]])</f>
        <v>2</v>
      </c>
      <c r="I982" s="132">
        <f>COUNTIF(사출계획!$G$62:$H$87,표4[[#This Row],[제품명]])</f>
        <v>0</v>
      </c>
      <c r="J982" s="132">
        <f>COUNTIF(사출계획!$G$88:$H$110,표4[[#This Row],[제품명]])</f>
        <v>2</v>
      </c>
      <c r="K982" s="54">
        <f>COUNTIF(사출계획!$I$62:$J$110,표4[[#This Row],[제품명]])</f>
        <v>0</v>
      </c>
      <c r="L982" s="131">
        <f>COUNTIF(사출계획!$I$62:$J$87,표4[[#This Row],[제품명]])</f>
        <v>0</v>
      </c>
      <c r="M982" s="131">
        <f>COUNTIF(사출계획!$I$88:$J$110,표4[[#This Row],[제품명]])</f>
        <v>0</v>
      </c>
      <c r="N982" s="129">
        <f>COUNTIF(사출계획!$K$62:$L$110,표4[[#This Row],[제품명]])</f>
        <v>0</v>
      </c>
      <c r="O982" s="131">
        <f>COUNTIF(사출계획!$K$62:$L$87,표4[[#This Row],[제품명]])</f>
        <v>0</v>
      </c>
      <c r="P982" s="131">
        <f>COUNTIF(사출계획!$K$88:$L$110,표4[[#This Row],[제품명]])</f>
        <v>0</v>
      </c>
      <c r="Q982" s="130">
        <f>COUNTIF(사출계획!$M$62:$N$110,표4[[#This Row],[제품명]])</f>
        <v>0</v>
      </c>
      <c r="R982" s="131">
        <f>COUNTIF(사출계획!$M$62:$N$87,표4[[#This Row],[제품명]])</f>
        <v>0</v>
      </c>
      <c r="S982" s="131">
        <f>COUNTIF(사출계획!$M$88:$N$110,표4[[#This Row],[제품명]])</f>
        <v>0</v>
      </c>
      <c r="T982" s="54">
        <f>COUNTIF(사출계획!$O$62:$P$110,표4[[#This Row],[제품명]])</f>
        <v>0</v>
      </c>
      <c r="U982" s="131">
        <f>COUNTIF(사출계획!$O$62:$P$87,표4[[#This Row],[제품명]])</f>
        <v>0</v>
      </c>
      <c r="V982" s="131">
        <f>COUNTIF(사출계획!$O$88:$P$110,표4[[#This Row],[제품명]])</f>
        <v>0</v>
      </c>
      <c r="W982" s="54">
        <f>COUNTIF(사출계획!$Q$62:$R$110,표4[[#This Row],[제품명]])</f>
        <v>0</v>
      </c>
      <c r="X982" s="131">
        <f>COUNTIF(사출계획!$Q$62:$R$87,표4[[#This Row],[제품명]])</f>
        <v>0</v>
      </c>
      <c r="Y982" s="131">
        <f>COUNTIF(사출계획!$Q$88:$R$110,표4[[#This Row],[제품명]])</f>
        <v>0</v>
      </c>
      <c r="Z982" s="54">
        <f>COUNTIF(사출계획!$S$62:$T$110,표4[[#This Row],[제품명]])</f>
        <v>0</v>
      </c>
      <c r="AA982" s="131"/>
      <c r="AB982" s="126"/>
      <c r="AC982" s="441" t="s">
        <v>4404</v>
      </c>
      <c r="AD982" s="129">
        <f>SUMIF(표4[잉크명],표5[[#This Row],[잉크]],표4[월])</f>
        <v>0</v>
      </c>
      <c r="AE982" s="131">
        <f>SUMIF(표4[잉크명],표5[[#This Row],[잉크]],표4[월-3층])</f>
        <v>0</v>
      </c>
      <c r="AF982" s="131">
        <f>SUMIF(표4[잉크명],표5[[#This Row],[잉크]],표4[월-1층])</f>
        <v>0</v>
      </c>
      <c r="AG982" s="133">
        <f>SUMIF(표4[잉크명],표5[[#This Row],[잉크]],표4[화])</f>
        <v>0</v>
      </c>
      <c r="AH982" s="131">
        <f>SUMIF(표4[잉크명],표5[[#This Row],[잉크]],표4[화-3층])</f>
        <v>0</v>
      </c>
      <c r="AI982" s="131">
        <f>SUMIF(표4[잉크명],표5[[#This Row],[잉크]],표4[화-1층])</f>
        <v>0</v>
      </c>
      <c r="AJ982" s="130">
        <f>SUMIF(표4[잉크명],표5[[#This Row],[잉크]],표4[수])</f>
        <v>0</v>
      </c>
      <c r="AK982" s="131">
        <f>SUMIF(표4[잉크명],표5[[#This Row],[잉크]],표4[수-3층])</f>
        <v>0</v>
      </c>
      <c r="AL982" s="131">
        <f>SUMIF(표4[잉크명],표5[[#This Row],[잉크]],표4[수-1층])</f>
        <v>0</v>
      </c>
      <c r="AM982" s="54">
        <f>SUMIF(표4[잉크명],표5[[#This Row],[잉크]],표4[목])</f>
        <v>0</v>
      </c>
      <c r="AN982" s="131">
        <f>SUMIF(표4[잉크명],표5[[#This Row],[잉크]],표4[목-3층])</f>
        <v>0</v>
      </c>
      <c r="AO982" s="131">
        <f>SUMIF(표4[잉크명],표5[[#This Row],[잉크]],표4[목-1층])</f>
        <v>0</v>
      </c>
      <c r="AP982" s="54">
        <f>SUMIF(표4[잉크명],표5[[#This Row],[잉크]],표4[금])</f>
        <v>0</v>
      </c>
      <c r="AQ982" s="131">
        <f>SUMIF(표4[잉크명],표5[[#This Row],[잉크]],표4[금-3층])</f>
        <v>0</v>
      </c>
      <c r="AR982" s="131">
        <f>SUMIF(표4[잉크명],표5[[#This Row],[잉크]],표4[금-1층])</f>
        <v>0</v>
      </c>
      <c r="AS982" s="54">
        <f>SUMIF(표4[잉크명],표5[[#This Row],[잉크]],표4[토])</f>
        <v>0</v>
      </c>
      <c r="AT982" s="131">
        <f>SUMIF(표4[잉크명],표5[[#This Row],[잉크]],표4[토-3층])</f>
        <v>0</v>
      </c>
      <c r="AU982" s="131">
        <f>SUMIF(표4[잉크명],표5[[#This Row],[잉크]],표4[토-1층])</f>
        <v>0</v>
      </c>
      <c r="AV982" s="54">
        <f>SUMIF(표4[잉크명],표5[[#This Row],[잉크]],표4[일])</f>
        <v>0</v>
      </c>
      <c r="AW982" s="131">
        <f>SUMIF(표4[잉크명],표5[[#This Row],[잉크]],표4[일-3층])</f>
        <v>0</v>
      </c>
      <c r="AX982" s="131">
        <f>SUMIF(표4[잉크명],표5[[#This Row],[잉크]],표4[일-1층])</f>
        <v>0</v>
      </c>
      <c r="AY982" s="54">
        <f>SUMIF(표4[잉크명],표5[[#This Row],[잉크]],표4[차주 월])</f>
        <v>0</v>
      </c>
      <c r="AZ982" s="54">
        <f>SUM(표5[[#This Row],[월]:[차주 월]])</f>
        <v>0</v>
      </c>
    </row>
    <row r="983" spans="2:52" x14ac:dyDescent="0.3">
      <c r="B983" s="348" t="s">
        <v>3347</v>
      </c>
      <c r="C983" s="285"/>
      <c r="D983" s="348" t="s">
        <v>4013</v>
      </c>
      <c r="E983" s="54">
        <f>COUNTIF(사출계획!$E$62:$F$110,표4[[#This Row],[제품명]])</f>
        <v>0</v>
      </c>
      <c r="F983" s="131">
        <f>COUNTIF(사출계획!$E$62:$F$87,표4[[#This Row],[제품명]])</f>
        <v>0</v>
      </c>
      <c r="G983" s="131">
        <f>COUNTIF(사출계획!$E$88:$F$110,표4[[#This Row],[제품명]])</f>
        <v>0</v>
      </c>
      <c r="H983" s="54">
        <f>COUNTIF(사출계획!$G$62:$H$110,표4[[#This Row],[제품명]])</f>
        <v>0</v>
      </c>
      <c r="I983" s="132">
        <f>COUNTIF(사출계획!$G$62:$H$87,표4[[#This Row],[제품명]])</f>
        <v>0</v>
      </c>
      <c r="J983" s="132">
        <f>COUNTIF(사출계획!$G$88:$H$110,표4[[#This Row],[제품명]])</f>
        <v>0</v>
      </c>
      <c r="K983" s="54">
        <f>COUNTIF(사출계획!$I$62:$J$110,표4[[#This Row],[제품명]])</f>
        <v>0</v>
      </c>
      <c r="L983" s="131">
        <f>COUNTIF(사출계획!$I$62:$J$87,표4[[#This Row],[제품명]])</f>
        <v>0</v>
      </c>
      <c r="M983" s="131">
        <f>COUNTIF(사출계획!$I$88:$J$110,표4[[#This Row],[제품명]])</f>
        <v>0</v>
      </c>
      <c r="N983" s="129">
        <f>COUNTIF(사출계획!$K$62:$L$110,표4[[#This Row],[제품명]])</f>
        <v>0</v>
      </c>
      <c r="O983" s="131">
        <f>COUNTIF(사출계획!$K$62:$L$87,표4[[#This Row],[제품명]])</f>
        <v>0</v>
      </c>
      <c r="P983" s="131">
        <f>COUNTIF(사출계획!$K$88:$L$110,표4[[#This Row],[제품명]])</f>
        <v>0</v>
      </c>
      <c r="Q983" s="130">
        <f>COUNTIF(사출계획!$M$62:$N$110,표4[[#This Row],[제품명]])</f>
        <v>0</v>
      </c>
      <c r="R983" s="131">
        <f>COUNTIF(사출계획!$M$62:$N$87,표4[[#This Row],[제품명]])</f>
        <v>0</v>
      </c>
      <c r="S983" s="131">
        <f>COUNTIF(사출계획!$M$88:$N$110,표4[[#This Row],[제품명]])</f>
        <v>0</v>
      </c>
      <c r="T983" s="54">
        <f>COUNTIF(사출계획!$O$62:$P$110,표4[[#This Row],[제품명]])</f>
        <v>0</v>
      </c>
      <c r="U983" s="131">
        <f>COUNTIF(사출계획!$O$62:$P$87,표4[[#This Row],[제품명]])</f>
        <v>0</v>
      </c>
      <c r="V983" s="131">
        <f>COUNTIF(사출계획!$O$88:$P$110,표4[[#This Row],[제품명]])</f>
        <v>0</v>
      </c>
      <c r="W983" s="54">
        <f>COUNTIF(사출계획!$Q$62:$R$110,표4[[#This Row],[제품명]])</f>
        <v>0</v>
      </c>
      <c r="X983" s="131">
        <f>COUNTIF(사출계획!$Q$62:$R$87,표4[[#This Row],[제품명]])</f>
        <v>0</v>
      </c>
      <c r="Y983" s="131">
        <f>COUNTIF(사출계획!$Q$88:$R$110,표4[[#This Row],[제품명]])</f>
        <v>0</v>
      </c>
      <c r="Z983" s="54">
        <f>COUNTIF(사출계획!$S$62:$T$110,표4[[#This Row],[제품명]])</f>
        <v>0</v>
      </c>
      <c r="AA983" s="131"/>
      <c r="AB983" s="126"/>
      <c r="AC983" s="442" t="s">
        <v>4421</v>
      </c>
      <c r="AD983" s="129">
        <f>SUMIF(표4[잉크명],표5[[#This Row],[잉크]],표4[월])</f>
        <v>0</v>
      </c>
      <c r="AE983" s="131">
        <f>SUMIF(표4[잉크명],표5[[#This Row],[잉크]],표4[월-3층])</f>
        <v>0</v>
      </c>
      <c r="AF983" s="131">
        <f>SUMIF(표4[잉크명],표5[[#This Row],[잉크]],표4[월-1층])</f>
        <v>0</v>
      </c>
      <c r="AG983" s="133">
        <f>SUMIF(표4[잉크명],표5[[#This Row],[잉크]],표4[화])</f>
        <v>0</v>
      </c>
      <c r="AH983" s="131">
        <f>SUMIF(표4[잉크명],표5[[#This Row],[잉크]],표4[화-3층])</f>
        <v>0</v>
      </c>
      <c r="AI983" s="131">
        <f>SUMIF(표4[잉크명],표5[[#This Row],[잉크]],표4[화-1층])</f>
        <v>0</v>
      </c>
      <c r="AJ983" s="130">
        <f>SUMIF(표4[잉크명],표5[[#This Row],[잉크]],표4[수])</f>
        <v>0</v>
      </c>
      <c r="AK983" s="131">
        <f>SUMIF(표4[잉크명],표5[[#This Row],[잉크]],표4[수-3층])</f>
        <v>0</v>
      </c>
      <c r="AL983" s="131">
        <f>SUMIF(표4[잉크명],표5[[#This Row],[잉크]],표4[수-1층])</f>
        <v>0</v>
      </c>
      <c r="AM983" s="54">
        <f>SUMIF(표4[잉크명],표5[[#This Row],[잉크]],표4[목])</f>
        <v>0</v>
      </c>
      <c r="AN983" s="131">
        <f>SUMIF(표4[잉크명],표5[[#This Row],[잉크]],표4[목-3층])</f>
        <v>0</v>
      </c>
      <c r="AO983" s="131">
        <f>SUMIF(표4[잉크명],표5[[#This Row],[잉크]],표4[목-1층])</f>
        <v>0</v>
      </c>
      <c r="AP983" s="54">
        <f>SUMIF(표4[잉크명],표5[[#This Row],[잉크]],표4[금])</f>
        <v>0</v>
      </c>
      <c r="AQ983" s="131">
        <f>SUMIF(표4[잉크명],표5[[#This Row],[잉크]],표4[금-3층])</f>
        <v>0</v>
      </c>
      <c r="AR983" s="131">
        <f>SUMIF(표4[잉크명],표5[[#This Row],[잉크]],표4[금-1층])</f>
        <v>0</v>
      </c>
      <c r="AS983" s="54">
        <f>SUMIF(표4[잉크명],표5[[#This Row],[잉크]],표4[토])</f>
        <v>0</v>
      </c>
      <c r="AT983" s="131">
        <f>SUMIF(표4[잉크명],표5[[#This Row],[잉크]],표4[토-3층])</f>
        <v>0</v>
      </c>
      <c r="AU983" s="131">
        <f>SUMIF(표4[잉크명],표5[[#This Row],[잉크]],표4[토-1층])</f>
        <v>0</v>
      </c>
      <c r="AV983" s="54">
        <f>SUMIF(표4[잉크명],표5[[#This Row],[잉크]],표4[일])</f>
        <v>0</v>
      </c>
      <c r="AW983" s="131">
        <f>SUMIF(표4[잉크명],표5[[#This Row],[잉크]],표4[일-3층])</f>
        <v>0</v>
      </c>
      <c r="AX983" s="131">
        <f>SUMIF(표4[잉크명],표5[[#This Row],[잉크]],표4[일-1층])</f>
        <v>0</v>
      </c>
      <c r="AY983" s="54">
        <f>SUMIF(표4[잉크명],표5[[#This Row],[잉크]],표4[차주 월])</f>
        <v>0</v>
      </c>
      <c r="AZ983" s="54">
        <f>SUM(표5[[#This Row],[월]:[차주 월]])</f>
        <v>0</v>
      </c>
    </row>
    <row r="984" spans="2:52" x14ac:dyDescent="0.3">
      <c r="B984" s="348" t="s">
        <v>3348</v>
      </c>
      <c r="C984" s="285"/>
      <c r="D984" s="348" t="s">
        <v>3350</v>
      </c>
      <c r="E984" s="54">
        <f>COUNTIF(사출계획!$E$62:$F$110,표4[[#This Row],[제품명]])</f>
        <v>0</v>
      </c>
      <c r="F984" s="131">
        <f>COUNTIF(사출계획!$E$62:$F$87,표4[[#This Row],[제품명]])</f>
        <v>0</v>
      </c>
      <c r="G984" s="131">
        <f>COUNTIF(사출계획!$E$88:$F$110,표4[[#This Row],[제품명]])</f>
        <v>0</v>
      </c>
      <c r="H984" s="54">
        <f>COUNTIF(사출계획!$G$62:$H$110,표4[[#This Row],[제품명]])</f>
        <v>0</v>
      </c>
      <c r="I984" s="132">
        <f>COUNTIF(사출계획!$G$62:$H$87,표4[[#This Row],[제품명]])</f>
        <v>0</v>
      </c>
      <c r="J984" s="132">
        <f>COUNTIF(사출계획!$G$88:$H$110,표4[[#This Row],[제품명]])</f>
        <v>0</v>
      </c>
      <c r="K984" s="54">
        <f>COUNTIF(사출계획!$I$62:$J$110,표4[[#This Row],[제품명]])</f>
        <v>0</v>
      </c>
      <c r="L984" s="131">
        <f>COUNTIF(사출계획!$I$62:$J$87,표4[[#This Row],[제품명]])</f>
        <v>0</v>
      </c>
      <c r="M984" s="131">
        <f>COUNTIF(사출계획!$I$88:$J$110,표4[[#This Row],[제품명]])</f>
        <v>0</v>
      </c>
      <c r="N984" s="129">
        <f>COUNTIF(사출계획!$K$62:$L$110,표4[[#This Row],[제품명]])</f>
        <v>0</v>
      </c>
      <c r="O984" s="131">
        <f>COUNTIF(사출계획!$K$62:$L$87,표4[[#This Row],[제품명]])</f>
        <v>0</v>
      </c>
      <c r="P984" s="131">
        <f>COUNTIF(사출계획!$K$88:$L$110,표4[[#This Row],[제품명]])</f>
        <v>0</v>
      </c>
      <c r="Q984" s="130">
        <f>COUNTIF(사출계획!$M$62:$N$110,표4[[#This Row],[제품명]])</f>
        <v>0</v>
      </c>
      <c r="R984" s="131">
        <f>COUNTIF(사출계획!$M$62:$N$87,표4[[#This Row],[제품명]])</f>
        <v>0</v>
      </c>
      <c r="S984" s="131">
        <f>COUNTIF(사출계획!$M$88:$N$110,표4[[#This Row],[제품명]])</f>
        <v>0</v>
      </c>
      <c r="T984" s="54">
        <f>COUNTIF(사출계획!$O$62:$P$110,표4[[#This Row],[제품명]])</f>
        <v>0</v>
      </c>
      <c r="U984" s="131">
        <f>COUNTIF(사출계획!$O$62:$P$87,표4[[#This Row],[제품명]])</f>
        <v>0</v>
      </c>
      <c r="V984" s="131">
        <f>COUNTIF(사출계획!$O$88:$P$110,표4[[#This Row],[제품명]])</f>
        <v>0</v>
      </c>
      <c r="W984" s="54">
        <f>COUNTIF(사출계획!$Q$62:$R$110,표4[[#This Row],[제품명]])</f>
        <v>0</v>
      </c>
      <c r="X984" s="131">
        <f>COUNTIF(사출계획!$Q$62:$R$87,표4[[#This Row],[제품명]])</f>
        <v>0</v>
      </c>
      <c r="Y984" s="131">
        <f>COUNTIF(사출계획!$Q$88:$R$110,표4[[#This Row],[제품명]])</f>
        <v>0</v>
      </c>
      <c r="Z984" s="54">
        <f>COUNTIF(사출계획!$S$62:$T$110,표4[[#This Row],[제품명]])</f>
        <v>0</v>
      </c>
      <c r="AA984" s="131"/>
      <c r="AB984" s="126"/>
      <c r="AC984" s="442" t="s">
        <v>4422</v>
      </c>
      <c r="AD984" s="129">
        <f>SUMIF(표4[잉크명],표5[[#This Row],[잉크]],표4[월])</f>
        <v>0</v>
      </c>
      <c r="AE984" s="131">
        <f>SUMIF(표4[잉크명],표5[[#This Row],[잉크]],표4[월-3층])</f>
        <v>0</v>
      </c>
      <c r="AF984" s="131">
        <f>SUMIF(표4[잉크명],표5[[#This Row],[잉크]],표4[월-1층])</f>
        <v>0</v>
      </c>
      <c r="AG984" s="133">
        <f>SUMIF(표4[잉크명],표5[[#This Row],[잉크]],표4[화])</f>
        <v>0</v>
      </c>
      <c r="AH984" s="131">
        <f>SUMIF(표4[잉크명],표5[[#This Row],[잉크]],표4[화-3층])</f>
        <v>0</v>
      </c>
      <c r="AI984" s="131">
        <f>SUMIF(표4[잉크명],표5[[#This Row],[잉크]],표4[화-1층])</f>
        <v>0</v>
      </c>
      <c r="AJ984" s="130">
        <f>SUMIF(표4[잉크명],표5[[#This Row],[잉크]],표4[수])</f>
        <v>0</v>
      </c>
      <c r="AK984" s="131">
        <f>SUMIF(표4[잉크명],표5[[#This Row],[잉크]],표4[수-3층])</f>
        <v>0</v>
      </c>
      <c r="AL984" s="131">
        <f>SUMIF(표4[잉크명],표5[[#This Row],[잉크]],표4[수-1층])</f>
        <v>0</v>
      </c>
      <c r="AM984" s="54">
        <f>SUMIF(표4[잉크명],표5[[#This Row],[잉크]],표4[목])</f>
        <v>0</v>
      </c>
      <c r="AN984" s="131">
        <f>SUMIF(표4[잉크명],표5[[#This Row],[잉크]],표4[목-3층])</f>
        <v>0</v>
      </c>
      <c r="AO984" s="131">
        <f>SUMIF(표4[잉크명],표5[[#This Row],[잉크]],표4[목-1층])</f>
        <v>0</v>
      </c>
      <c r="AP984" s="54">
        <f>SUMIF(표4[잉크명],표5[[#This Row],[잉크]],표4[금])</f>
        <v>0</v>
      </c>
      <c r="AQ984" s="131">
        <f>SUMIF(표4[잉크명],표5[[#This Row],[잉크]],표4[금-3층])</f>
        <v>0</v>
      </c>
      <c r="AR984" s="131">
        <f>SUMIF(표4[잉크명],표5[[#This Row],[잉크]],표4[금-1층])</f>
        <v>0</v>
      </c>
      <c r="AS984" s="54">
        <f>SUMIF(표4[잉크명],표5[[#This Row],[잉크]],표4[토])</f>
        <v>0</v>
      </c>
      <c r="AT984" s="131">
        <f>SUMIF(표4[잉크명],표5[[#This Row],[잉크]],표4[토-3층])</f>
        <v>0</v>
      </c>
      <c r="AU984" s="131">
        <f>SUMIF(표4[잉크명],표5[[#This Row],[잉크]],표4[토-1층])</f>
        <v>0</v>
      </c>
      <c r="AV984" s="54">
        <f>SUMIF(표4[잉크명],표5[[#This Row],[잉크]],표4[일])</f>
        <v>0</v>
      </c>
      <c r="AW984" s="131">
        <f>SUMIF(표4[잉크명],표5[[#This Row],[잉크]],표4[일-3층])</f>
        <v>0</v>
      </c>
      <c r="AX984" s="131">
        <f>SUMIF(표4[잉크명],표5[[#This Row],[잉크]],표4[일-1층])</f>
        <v>0</v>
      </c>
      <c r="AY984" s="54">
        <f>SUMIF(표4[잉크명],표5[[#This Row],[잉크]],표4[차주 월])</f>
        <v>0</v>
      </c>
      <c r="AZ984" s="54">
        <f>SUM(표5[[#This Row],[월]:[차주 월]])</f>
        <v>0</v>
      </c>
    </row>
    <row r="985" spans="2:52" x14ac:dyDescent="0.3">
      <c r="B985" s="348" t="s">
        <v>3349</v>
      </c>
      <c r="C985" s="285"/>
      <c r="D985" s="348" t="s">
        <v>3351</v>
      </c>
      <c r="E985" s="54">
        <f>COUNTIF(사출계획!$E$62:$F$110,표4[[#This Row],[제품명]])</f>
        <v>0</v>
      </c>
      <c r="F985" s="131">
        <f>COUNTIF(사출계획!$E$62:$F$87,표4[[#This Row],[제품명]])</f>
        <v>0</v>
      </c>
      <c r="G985" s="131">
        <f>COUNTIF(사출계획!$E$88:$F$110,표4[[#This Row],[제품명]])</f>
        <v>0</v>
      </c>
      <c r="H985" s="54">
        <f>COUNTIF(사출계획!$G$62:$H$110,표4[[#This Row],[제품명]])</f>
        <v>0</v>
      </c>
      <c r="I985" s="132">
        <f>COUNTIF(사출계획!$G$62:$H$87,표4[[#This Row],[제품명]])</f>
        <v>0</v>
      </c>
      <c r="J985" s="132">
        <f>COUNTIF(사출계획!$G$88:$H$110,표4[[#This Row],[제품명]])</f>
        <v>0</v>
      </c>
      <c r="K985" s="54">
        <f>COUNTIF(사출계획!$I$62:$J$110,표4[[#This Row],[제품명]])</f>
        <v>0</v>
      </c>
      <c r="L985" s="131">
        <f>COUNTIF(사출계획!$I$62:$J$87,표4[[#This Row],[제품명]])</f>
        <v>0</v>
      </c>
      <c r="M985" s="131">
        <f>COUNTIF(사출계획!$I$88:$J$110,표4[[#This Row],[제품명]])</f>
        <v>0</v>
      </c>
      <c r="N985" s="129">
        <f>COUNTIF(사출계획!$K$62:$L$110,표4[[#This Row],[제품명]])</f>
        <v>0</v>
      </c>
      <c r="O985" s="131">
        <f>COUNTIF(사출계획!$K$62:$L$87,표4[[#This Row],[제품명]])</f>
        <v>0</v>
      </c>
      <c r="P985" s="131">
        <f>COUNTIF(사출계획!$K$88:$L$110,표4[[#This Row],[제품명]])</f>
        <v>0</v>
      </c>
      <c r="Q985" s="130">
        <f>COUNTIF(사출계획!$M$62:$N$110,표4[[#This Row],[제품명]])</f>
        <v>0</v>
      </c>
      <c r="R985" s="131">
        <f>COUNTIF(사출계획!$M$62:$N$87,표4[[#This Row],[제품명]])</f>
        <v>0</v>
      </c>
      <c r="S985" s="131">
        <f>COUNTIF(사출계획!$M$88:$N$110,표4[[#This Row],[제품명]])</f>
        <v>0</v>
      </c>
      <c r="T985" s="54">
        <f>COUNTIF(사출계획!$O$62:$P$110,표4[[#This Row],[제품명]])</f>
        <v>0</v>
      </c>
      <c r="U985" s="131">
        <f>COUNTIF(사출계획!$O$62:$P$87,표4[[#This Row],[제품명]])</f>
        <v>0</v>
      </c>
      <c r="V985" s="131">
        <f>COUNTIF(사출계획!$O$88:$P$110,표4[[#This Row],[제품명]])</f>
        <v>0</v>
      </c>
      <c r="W985" s="54">
        <f>COUNTIF(사출계획!$Q$62:$R$110,표4[[#This Row],[제품명]])</f>
        <v>0</v>
      </c>
      <c r="X985" s="131">
        <f>COUNTIF(사출계획!$Q$62:$R$87,표4[[#This Row],[제품명]])</f>
        <v>0</v>
      </c>
      <c r="Y985" s="131">
        <f>COUNTIF(사출계획!$Q$88:$R$110,표4[[#This Row],[제품명]])</f>
        <v>0</v>
      </c>
      <c r="Z985" s="54">
        <f>COUNTIF(사출계획!$S$62:$T$110,표4[[#This Row],[제품명]])</f>
        <v>0</v>
      </c>
      <c r="AA985" s="131"/>
      <c r="AB985" s="126"/>
      <c r="AC985" s="442" t="s">
        <v>4420</v>
      </c>
      <c r="AD985" s="129">
        <f>SUMIF(표4[잉크명],표5[[#This Row],[잉크]],표4[월])</f>
        <v>0</v>
      </c>
      <c r="AE985" s="131">
        <f>SUMIF(표4[잉크명],표5[[#This Row],[잉크]],표4[월-3층])</f>
        <v>0</v>
      </c>
      <c r="AF985" s="131">
        <f>SUMIF(표4[잉크명],표5[[#This Row],[잉크]],표4[월-1층])</f>
        <v>0</v>
      </c>
      <c r="AG985" s="133">
        <f>SUMIF(표4[잉크명],표5[[#This Row],[잉크]],표4[화])</f>
        <v>0</v>
      </c>
      <c r="AH985" s="131">
        <f>SUMIF(표4[잉크명],표5[[#This Row],[잉크]],표4[화-3층])</f>
        <v>0</v>
      </c>
      <c r="AI985" s="131">
        <f>SUMIF(표4[잉크명],표5[[#This Row],[잉크]],표4[화-1층])</f>
        <v>0</v>
      </c>
      <c r="AJ985" s="130">
        <f>SUMIF(표4[잉크명],표5[[#This Row],[잉크]],표4[수])</f>
        <v>0</v>
      </c>
      <c r="AK985" s="131">
        <f>SUMIF(표4[잉크명],표5[[#This Row],[잉크]],표4[수-3층])</f>
        <v>0</v>
      </c>
      <c r="AL985" s="131">
        <f>SUMIF(표4[잉크명],표5[[#This Row],[잉크]],표4[수-1층])</f>
        <v>0</v>
      </c>
      <c r="AM985" s="54">
        <f>SUMIF(표4[잉크명],표5[[#This Row],[잉크]],표4[목])</f>
        <v>0</v>
      </c>
      <c r="AN985" s="131">
        <f>SUMIF(표4[잉크명],표5[[#This Row],[잉크]],표4[목-3층])</f>
        <v>0</v>
      </c>
      <c r="AO985" s="131">
        <f>SUMIF(표4[잉크명],표5[[#This Row],[잉크]],표4[목-1층])</f>
        <v>0</v>
      </c>
      <c r="AP985" s="54">
        <f>SUMIF(표4[잉크명],표5[[#This Row],[잉크]],표4[금])</f>
        <v>0</v>
      </c>
      <c r="AQ985" s="131">
        <f>SUMIF(표4[잉크명],표5[[#This Row],[잉크]],표4[금-3층])</f>
        <v>0</v>
      </c>
      <c r="AR985" s="131">
        <f>SUMIF(표4[잉크명],표5[[#This Row],[잉크]],표4[금-1층])</f>
        <v>0</v>
      </c>
      <c r="AS985" s="54">
        <f>SUMIF(표4[잉크명],표5[[#This Row],[잉크]],표4[토])</f>
        <v>0</v>
      </c>
      <c r="AT985" s="131">
        <f>SUMIF(표4[잉크명],표5[[#This Row],[잉크]],표4[토-3층])</f>
        <v>0</v>
      </c>
      <c r="AU985" s="131">
        <f>SUMIF(표4[잉크명],표5[[#This Row],[잉크]],표4[토-1층])</f>
        <v>0</v>
      </c>
      <c r="AV985" s="54">
        <f>SUMIF(표4[잉크명],표5[[#This Row],[잉크]],표4[일])</f>
        <v>0</v>
      </c>
      <c r="AW985" s="131">
        <f>SUMIF(표4[잉크명],표5[[#This Row],[잉크]],표4[일-3층])</f>
        <v>0</v>
      </c>
      <c r="AX985" s="131">
        <f>SUMIF(표4[잉크명],표5[[#This Row],[잉크]],표4[일-1층])</f>
        <v>0</v>
      </c>
      <c r="AY985" s="54">
        <f>SUMIF(표4[잉크명],표5[[#This Row],[잉크]],표4[차주 월])</f>
        <v>0</v>
      </c>
      <c r="AZ985" s="54">
        <f>SUM(표5[[#This Row],[월]:[차주 월]])</f>
        <v>0</v>
      </c>
    </row>
    <row r="986" spans="2:52" x14ac:dyDescent="0.3">
      <c r="B986" s="348" t="s">
        <v>3358</v>
      </c>
      <c r="C986" s="285"/>
      <c r="D986" s="348" t="s">
        <v>3360</v>
      </c>
      <c r="E986" s="54">
        <f>COUNTIF(사출계획!$E$62:$F$110,표4[[#This Row],[제품명]])</f>
        <v>0</v>
      </c>
      <c r="F986" s="131">
        <f>COUNTIF(사출계획!$E$62:$F$87,표4[[#This Row],[제품명]])</f>
        <v>0</v>
      </c>
      <c r="G986" s="131">
        <f>COUNTIF(사출계획!$E$88:$F$110,표4[[#This Row],[제품명]])</f>
        <v>0</v>
      </c>
      <c r="H986" s="54">
        <f>COUNTIF(사출계획!$G$62:$H$110,표4[[#This Row],[제품명]])</f>
        <v>0</v>
      </c>
      <c r="I986" s="132">
        <f>COUNTIF(사출계획!$G$62:$H$87,표4[[#This Row],[제품명]])</f>
        <v>0</v>
      </c>
      <c r="J986" s="132">
        <f>COUNTIF(사출계획!$G$88:$H$110,표4[[#This Row],[제품명]])</f>
        <v>0</v>
      </c>
      <c r="K986" s="54">
        <f>COUNTIF(사출계획!$I$62:$J$110,표4[[#This Row],[제품명]])</f>
        <v>0</v>
      </c>
      <c r="L986" s="131">
        <f>COUNTIF(사출계획!$I$62:$J$87,표4[[#This Row],[제품명]])</f>
        <v>0</v>
      </c>
      <c r="M986" s="131">
        <f>COUNTIF(사출계획!$I$88:$J$110,표4[[#This Row],[제품명]])</f>
        <v>0</v>
      </c>
      <c r="N986" s="129">
        <f>COUNTIF(사출계획!$K$62:$L$110,표4[[#This Row],[제품명]])</f>
        <v>0</v>
      </c>
      <c r="O986" s="131">
        <f>COUNTIF(사출계획!$K$62:$L$87,표4[[#This Row],[제품명]])</f>
        <v>0</v>
      </c>
      <c r="P986" s="131">
        <f>COUNTIF(사출계획!$K$88:$L$110,표4[[#This Row],[제품명]])</f>
        <v>0</v>
      </c>
      <c r="Q986" s="130">
        <f>COUNTIF(사출계획!$M$62:$N$110,표4[[#This Row],[제품명]])</f>
        <v>0</v>
      </c>
      <c r="R986" s="131">
        <f>COUNTIF(사출계획!$M$62:$N$87,표4[[#This Row],[제품명]])</f>
        <v>0</v>
      </c>
      <c r="S986" s="131">
        <f>COUNTIF(사출계획!$M$88:$N$110,표4[[#This Row],[제품명]])</f>
        <v>0</v>
      </c>
      <c r="T986" s="54">
        <f>COUNTIF(사출계획!$O$62:$P$110,표4[[#This Row],[제품명]])</f>
        <v>0</v>
      </c>
      <c r="U986" s="131">
        <f>COUNTIF(사출계획!$O$62:$P$87,표4[[#This Row],[제품명]])</f>
        <v>0</v>
      </c>
      <c r="V986" s="131">
        <f>COUNTIF(사출계획!$O$88:$P$110,표4[[#This Row],[제품명]])</f>
        <v>0</v>
      </c>
      <c r="W986" s="54">
        <f>COUNTIF(사출계획!$Q$62:$R$110,표4[[#This Row],[제품명]])</f>
        <v>0</v>
      </c>
      <c r="X986" s="131">
        <f>COUNTIF(사출계획!$Q$62:$R$87,표4[[#This Row],[제품명]])</f>
        <v>0</v>
      </c>
      <c r="Y986" s="131">
        <f>COUNTIF(사출계획!$Q$88:$R$110,표4[[#This Row],[제품명]])</f>
        <v>0</v>
      </c>
      <c r="Z986" s="54">
        <f>COUNTIF(사출계획!$S$62:$T$110,표4[[#This Row],[제품명]])</f>
        <v>0</v>
      </c>
      <c r="AA986" s="131"/>
      <c r="AB986" s="126"/>
      <c r="AC986" s="443" t="s">
        <v>4427</v>
      </c>
      <c r="AD986" s="129">
        <f>SUMIF(표4[잉크명],표5[[#This Row],[잉크]],표4[월])</f>
        <v>0</v>
      </c>
      <c r="AE986" s="131">
        <f>SUMIF(표4[잉크명],표5[[#This Row],[잉크]],표4[월-3층])</f>
        <v>0</v>
      </c>
      <c r="AF986" s="131">
        <f>SUMIF(표4[잉크명],표5[[#This Row],[잉크]],표4[월-1층])</f>
        <v>0</v>
      </c>
      <c r="AG986" s="133">
        <f>SUMIF(표4[잉크명],표5[[#This Row],[잉크]],표4[화])</f>
        <v>0</v>
      </c>
      <c r="AH986" s="131">
        <f>SUMIF(표4[잉크명],표5[[#This Row],[잉크]],표4[화-3층])</f>
        <v>0</v>
      </c>
      <c r="AI986" s="131">
        <f>SUMIF(표4[잉크명],표5[[#This Row],[잉크]],표4[화-1층])</f>
        <v>0</v>
      </c>
      <c r="AJ986" s="130">
        <f>SUMIF(표4[잉크명],표5[[#This Row],[잉크]],표4[수])</f>
        <v>0</v>
      </c>
      <c r="AK986" s="131">
        <f>SUMIF(표4[잉크명],표5[[#This Row],[잉크]],표4[수-3층])</f>
        <v>0</v>
      </c>
      <c r="AL986" s="131">
        <f>SUMIF(표4[잉크명],표5[[#This Row],[잉크]],표4[수-1층])</f>
        <v>0</v>
      </c>
      <c r="AM986" s="54">
        <f>SUMIF(표4[잉크명],표5[[#This Row],[잉크]],표4[목])</f>
        <v>0</v>
      </c>
      <c r="AN986" s="131">
        <f>SUMIF(표4[잉크명],표5[[#This Row],[잉크]],표4[목-3층])</f>
        <v>0</v>
      </c>
      <c r="AO986" s="131">
        <f>SUMIF(표4[잉크명],표5[[#This Row],[잉크]],표4[목-1층])</f>
        <v>0</v>
      </c>
      <c r="AP986" s="54">
        <f>SUMIF(표4[잉크명],표5[[#This Row],[잉크]],표4[금])</f>
        <v>0</v>
      </c>
      <c r="AQ986" s="131">
        <f>SUMIF(표4[잉크명],표5[[#This Row],[잉크]],표4[금-3층])</f>
        <v>0</v>
      </c>
      <c r="AR986" s="131">
        <f>SUMIF(표4[잉크명],표5[[#This Row],[잉크]],표4[금-1층])</f>
        <v>0</v>
      </c>
      <c r="AS986" s="54">
        <f>SUMIF(표4[잉크명],표5[[#This Row],[잉크]],표4[토])</f>
        <v>0</v>
      </c>
      <c r="AT986" s="131">
        <f>SUMIF(표4[잉크명],표5[[#This Row],[잉크]],표4[토-3층])</f>
        <v>0</v>
      </c>
      <c r="AU986" s="131">
        <f>SUMIF(표4[잉크명],표5[[#This Row],[잉크]],표4[토-1층])</f>
        <v>0</v>
      </c>
      <c r="AV986" s="54">
        <f>SUMIF(표4[잉크명],표5[[#This Row],[잉크]],표4[일])</f>
        <v>0</v>
      </c>
      <c r="AW986" s="131">
        <f>SUMIF(표4[잉크명],표5[[#This Row],[잉크]],표4[일-3층])</f>
        <v>0</v>
      </c>
      <c r="AX986" s="131">
        <f>SUMIF(표4[잉크명],표5[[#This Row],[잉크]],표4[일-1층])</f>
        <v>0</v>
      </c>
      <c r="AY986" s="54">
        <f>SUMIF(표4[잉크명],표5[[#This Row],[잉크]],표4[차주 월])</f>
        <v>0</v>
      </c>
      <c r="AZ986" s="54">
        <f>SUM(표5[[#This Row],[월]:[차주 월]])</f>
        <v>0</v>
      </c>
    </row>
    <row r="987" spans="2:52" x14ac:dyDescent="0.3">
      <c r="B987" s="348" t="s">
        <v>3358</v>
      </c>
      <c r="C987" s="285"/>
      <c r="D987" s="348" t="s">
        <v>3361</v>
      </c>
      <c r="E987" s="54">
        <f>COUNTIF(사출계획!$E$62:$F$110,표4[[#This Row],[제품명]])</f>
        <v>0</v>
      </c>
      <c r="F987" s="131">
        <f>COUNTIF(사출계획!$E$62:$F$87,표4[[#This Row],[제품명]])</f>
        <v>0</v>
      </c>
      <c r="G987" s="131">
        <f>COUNTIF(사출계획!$E$88:$F$110,표4[[#This Row],[제품명]])</f>
        <v>0</v>
      </c>
      <c r="H987" s="54">
        <f>COUNTIF(사출계획!$G$62:$H$110,표4[[#This Row],[제품명]])</f>
        <v>0</v>
      </c>
      <c r="I987" s="132">
        <f>COUNTIF(사출계획!$G$62:$H$87,표4[[#This Row],[제품명]])</f>
        <v>0</v>
      </c>
      <c r="J987" s="132">
        <f>COUNTIF(사출계획!$G$88:$H$110,표4[[#This Row],[제품명]])</f>
        <v>0</v>
      </c>
      <c r="K987" s="54">
        <f>COUNTIF(사출계획!$I$62:$J$110,표4[[#This Row],[제품명]])</f>
        <v>0</v>
      </c>
      <c r="L987" s="131">
        <f>COUNTIF(사출계획!$I$62:$J$87,표4[[#This Row],[제품명]])</f>
        <v>0</v>
      </c>
      <c r="M987" s="131">
        <f>COUNTIF(사출계획!$I$88:$J$110,표4[[#This Row],[제품명]])</f>
        <v>0</v>
      </c>
      <c r="N987" s="129">
        <f>COUNTIF(사출계획!$K$62:$L$110,표4[[#This Row],[제품명]])</f>
        <v>0</v>
      </c>
      <c r="O987" s="131">
        <f>COUNTIF(사출계획!$K$62:$L$87,표4[[#This Row],[제품명]])</f>
        <v>0</v>
      </c>
      <c r="P987" s="131">
        <f>COUNTIF(사출계획!$K$88:$L$110,표4[[#This Row],[제품명]])</f>
        <v>0</v>
      </c>
      <c r="Q987" s="130">
        <f>COUNTIF(사출계획!$M$62:$N$110,표4[[#This Row],[제품명]])</f>
        <v>0</v>
      </c>
      <c r="R987" s="131">
        <f>COUNTIF(사출계획!$M$62:$N$87,표4[[#This Row],[제품명]])</f>
        <v>0</v>
      </c>
      <c r="S987" s="131">
        <f>COUNTIF(사출계획!$M$88:$N$110,표4[[#This Row],[제품명]])</f>
        <v>0</v>
      </c>
      <c r="T987" s="54">
        <f>COUNTIF(사출계획!$O$62:$P$110,표4[[#This Row],[제품명]])</f>
        <v>0</v>
      </c>
      <c r="U987" s="131">
        <f>COUNTIF(사출계획!$O$62:$P$87,표4[[#This Row],[제품명]])</f>
        <v>0</v>
      </c>
      <c r="V987" s="131">
        <f>COUNTIF(사출계획!$O$88:$P$110,표4[[#This Row],[제품명]])</f>
        <v>0</v>
      </c>
      <c r="W987" s="54">
        <f>COUNTIF(사출계획!$Q$62:$R$110,표4[[#This Row],[제품명]])</f>
        <v>0</v>
      </c>
      <c r="X987" s="131">
        <f>COUNTIF(사출계획!$Q$62:$R$87,표4[[#This Row],[제품명]])</f>
        <v>0</v>
      </c>
      <c r="Y987" s="131">
        <f>COUNTIF(사출계획!$Q$88:$R$110,표4[[#This Row],[제품명]])</f>
        <v>0</v>
      </c>
      <c r="Z987" s="54">
        <f>COUNTIF(사출계획!$S$62:$T$110,표4[[#This Row],[제품명]])</f>
        <v>0</v>
      </c>
      <c r="AA987" s="131"/>
      <c r="AB987" s="126"/>
      <c r="AC987" s="443" t="s">
        <v>4431</v>
      </c>
      <c r="AD987" s="129">
        <f>SUMIF(표4[잉크명],표5[[#This Row],[잉크]],표4[월])</f>
        <v>0</v>
      </c>
      <c r="AE987" s="131">
        <f>SUMIF(표4[잉크명],표5[[#This Row],[잉크]],표4[월-3층])</f>
        <v>0</v>
      </c>
      <c r="AF987" s="131">
        <f>SUMIF(표4[잉크명],표5[[#This Row],[잉크]],표4[월-1층])</f>
        <v>0</v>
      </c>
      <c r="AG987" s="133">
        <f>SUMIF(표4[잉크명],표5[[#This Row],[잉크]],표4[화])</f>
        <v>0</v>
      </c>
      <c r="AH987" s="131">
        <f>SUMIF(표4[잉크명],표5[[#This Row],[잉크]],표4[화-3층])</f>
        <v>0</v>
      </c>
      <c r="AI987" s="131">
        <f>SUMIF(표4[잉크명],표5[[#This Row],[잉크]],표4[화-1층])</f>
        <v>0</v>
      </c>
      <c r="AJ987" s="130">
        <f>SUMIF(표4[잉크명],표5[[#This Row],[잉크]],표4[수])</f>
        <v>0</v>
      </c>
      <c r="AK987" s="131">
        <f>SUMIF(표4[잉크명],표5[[#This Row],[잉크]],표4[수-3층])</f>
        <v>0</v>
      </c>
      <c r="AL987" s="131">
        <f>SUMIF(표4[잉크명],표5[[#This Row],[잉크]],표4[수-1층])</f>
        <v>0</v>
      </c>
      <c r="AM987" s="54">
        <f>SUMIF(표4[잉크명],표5[[#This Row],[잉크]],표4[목])</f>
        <v>0</v>
      </c>
      <c r="AN987" s="131">
        <f>SUMIF(표4[잉크명],표5[[#This Row],[잉크]],표4[목-3층])</f>
        <v>0</v>
      </c>
      <c r="AO987" s="131">
        <f>SUMIF(표4[잉크명],표5[[#This Row],[잉크]],표4[목-1층])</f>
        <v>0</v>
      </c>
      <c r="AP987" s="54">
        <f>SUMIF(표4[잉크명],표5[[#This Row],[잉크]],표4[금])</f>
        <v>0</v>
      </c>
      <c r="AQ987" s="131">
        <f>SUMIF(표4[잉크명],표5[[#This Row],[잉크]],표4[금-3층])</f>
        <v>0</v>
      </c>
      <c r="AR987" s="131">
        <f>SUMIF(표4[잉크명],표5[[#This Row],[잉크]],표4[금-1층])</f>
        <v>0</v>
      </c>
      <c r="AS987" s="54">
        <f>SUMIF(표4[잉크명],표5[[#This Row],[잉크]],표4[토])</f>
        <v>0</v>
      </c>
      <c r="AT987" s="131">
        <f>SUMIF(표4[잉크명],표5[[#This Row],[잉크]],표4[토-3층])</f>
        <v>0</v>
      </c>
      <c r="AU987" s="131">
        <f>SUMIF(표4[잉크명],표5[[#This Row],[잉크]],표4[토-1층])</f>
        <v>0</v>
      </c>
      <c r="AV987" s="54">
        <f>SUMIF(표4[잉크명],표5[[#This Row],[잉크]],표4[일])</f>
        <v>0</v>
      </c>
      <c r="AW987" s="131">
        <f>SUMIF(표4[잉크명],표5[[#This Row],[잉크]],표4[일-3층])</f>
        <v>0</v>
      </c>
      <c r="AX987" s="131">
        <f>SUMIF(표4[잉크명],표5[[#This Row],[잉크]],표4[일-1층])</f>
        <v>0</v>
      </c>
      <c r="AY987" s="54">
        <f>SUMIF(표4[잉크명],표5[[#This Row],[잉크]],표4[차주 월])</f>
        <v>0</v>
      </c>
      <c r="AZ987" s="54">
        <f>SUM(표5[[#This Row],[월]:[차주 월]])</f>
        <v>0</v>
      </c>
    </row>
    <row r="988" spans="2:52" x14ac:dyDescent="0.3">
      <c r="B988" s="348" t="s">
        <v>3359</v>
      </c>
      <c r="C988" s="285"/>
      <c r="D988" s="348" t="s">
        <v>3362</v>
      </c>
      <c r="E988" s="54">
        <f>COUNTIF(사출계획!$E$62:$F$110,표4[[#This Row],[제품명]])</f>
        <v>0</v>
      </c>
      <c r="F988" s="131">
        <f>COUNTIF(사출계획!$E$62:$F$87,표4[[#This Row],[제품명]])</f>
        <v>0</v>
      </c>
      <c r="G988" s="131">
        <f>COUNTIF(사출계획!$E$88:$F$110,표4[[#This Row],[제품명]])</f>
        <v>0</v>
      </c>
      <c r="H988" s="54">
        <f>COUNTIF(사출계획!$G$62:$H$110,표4[[#This Row],[제품명]])</f>
        <v>0</v>
      </c>
      <c r="I988" s="132">
        <f>COUNTIF(사출계획!$G$62:$H$87,표4[[#This Row],[제품명]])</f>
        <v>0</v>
      </c>
      <c r="J988" s="132">
        <f>COUNTIF(사출계획!$G$88:$H$110,표4[[#This Row],[제품명]])</f>
        <v>0</v>
      </c>
      <c r="K988" s="54">
        <f>COUNTIF(사출계획!$I$62:$J$110,표4[[#This Row],[제품명]])</f>
        <v>0</v>
      </c>
      <c r="L988" s="131">
        <f>COUNTIF(사출계획!$I$62:$J$87,표4[[#This Row],[제품명]])</f>
        <v>0</v>
      </c>
      <c r="M988" s="131">
        <f>COUNTIF(사출계획!$I$88:$J$110,표4[[#This Row],[제품명]])</f>
        <v>0</v>
      </c>
      <c r="N988" s="129">
        <f>COUNTIF(사출계획!$K$62:$L$110,표4[[#This Row],[제품명]])</f>
        <v>0</v>
      </c>
      <c r="O988" s="131">
        <f>COUNTIF(사출계획!$K$62:$L$87,표4[[#This Row],[제품명]])</f>
        <v>0</v>
      </c>
      <c r="P988" s="131">
        <f>COUNTIF(사출계획!$K$88:$L$110,표4[[#This Row],[제품명]])</f>
        <v>0</v>
      </c>
      <c r="Q988" s="130">
        <f>COUNTIF(사출계획!$M$62:$N$110,표4[[#This Row],[제품명]])</f>
        <v>0</v>
      </c>
      <c r="R988" s="131">
        <f>COUNTIF(사출계획!$M$62:$N$87,표4[[#This Row],[제품명]])</f>
        <v>0</v>
      </c>
      <c r="S988" s="131">
        <f>COUNTIF(사출계획!$M$88:$N$110,표4[[#This Row],[제품명]])</f>
        <v>0</v>
      </c>
      <c r="T988" s="54">
        <f>COUNTIF(사출계획!$O$62:$P$110,표4[[#This Row],[제품명]])</f>
        <v>0</v>
      </c>
      <c r="U988" s="131">
        <f>COUNTIF(사출계획!$O$62:$P$87,표4[[#This Row],[제품명]])</f>
        <v>0</v>
      </c>
      <c r="V988" s="131">
        <f>COUNTIF(사출계획!$O$88:$P$110,표4[[#This Row],[제품명]])</f>
        <v>0</v>
      </c>
      <c r="W988" s="54">
        <f>COUNTIF(사출계획!$Q$62:$R$110,표4[[#This Row],[제품명]])</f>
        <v>0</v>
      </c>
      <c r="X988" s="131">
        <f>COUNTIF(사출계획!$Q$62:$R$87,표4[[#This Row],[제품명]])</f>
        <v>0</v>
      </c>
      <c r="Y988" s="131">
        <f>COUNTIF(사출계획!$Q$88:$R$110,표4[[#This Row],[제품명]])</f>
        <v>0</v>
      </c>
      <c r="Z988" s="54">
        <f>COUNTIF(사출계획!$S$62:$T$110,표4[[#This Row],[제품명]])</f>
        <v>0</v>
      </c>
      <c r="AA988" s="131"/>
      <c r="AB988" s="126"/>
      <c r="AC988" s="444" t="s">
        <v>4435</v>
      </c>
      <c r="AD988" s="129">
        <f>SUMIF(표4[잉크명],표5[[#This Row],[잉크]],표4[월])</f>
        <v>0</v>
      </c>
      <c r="AE988" s="131">
        <f>SUMIF(표4[잉크명],표5[[#This Row],[잉크]],표4[월-3층])</f>
        <v>0</v>
      </c>
      <c r="AF988" s="131">
        <f>SUMIF(표4[잉크명],표5[[#This Row],[잉크]],표4[월-1층])</f>
        <v>0</v>
      </c>
      <c r="AG988" s="133">
        <f>SUMIF(표4[잉크명],표5[[#This Row],[잉크]],표4[화])</f>
        <v>0</v>
      </c>
      <c r="AH988" s="131">
        <f>SUMIF(표4[잉크명],표5[[#This Row],[잉크]],표4[화-3층])</f>
        <v>0</v>
      </c>
      <c r="AI988" s="131">
        <f>SUMIF(표4[잉크명],표5[[#This Row],[잉크]],표4[화-1층])</f>
        <v>0</v>
      </c>
      <c r="AJ988" s="130">
        <f>SUMIF(표4[잉크명],표5[[#This Row],[잉크]],표4[수])</f>
        <v>0</v>
      </c>
      <c r="AK988" s="131">
        <f>SUMIF(표4[잉크명],표5[[#This Row],[잉크]],표4[수-3층])</f>
        <v>0</v>
      </c>
      <c r="AL988" s="131">
        <f>SUMIF(표4[잉크명],표5[[#This Row],[잉크]],표4[수-1층])</f>
        <v>0</v>
      </c>
      <c r="AM988" s="54">
        <f>SUMIF(표4[잉크명],표5[[#This Row],[잉크]],표4[목])</f>
        <v>0</v>
      </c>
      <c r="AN988" s="131">
        <f>SUMIF(표4[잉크명],표5[[#This Row],[잉크]],표4[목-3층])</f>
        <v>0</v>
      </c>
      <c r="AO988" s="131">
        <f>SUMIF(표4[잉크명],표5[[#This Row],[잉크]],표4[목-1층])</f>
        <v>0</v>
      </c>
      <c r="AP988" s="54">
        <f>SUMIF(표4[잉크명],표5[[#This Row],[잉크]],표4[금])</f>
        <v>0</v>
      </c>
      <c r="AQ988" s="131">
        <f>SUMIF(표4[잉크명],표5[[#This Row],[잉크]],표4[금-3층])</f>
        <v>0</v>
      </c>
      <c r="AR988" s="131">
        <f>SUMIF(표4[잉크명],표5[[#This Row],[잉크]],표4[금-1층])</f>
        <v>0</v>
      </c>
      <c r="AS988" s="54">
        <f>SUMIF(표4[잉크명],표5[[#This Row],[잉크]],표4[토])</f>
        <v>0</v>
      </c>
      <c r="AT988" s="131">
        <f>SUMIF(표4[잉크명],표5[[#This Row],[잉크]],표4[토-3층])</f>
        <v>0</v>
      </c>
      <c r="AU988" s="131">
        <f>SUMIF(표4[잉크명],표5[[#This Row],[잉크]],표4[토-1층])</f>
        <v>0</v>
      </c>
      <c r="AV988" s="54">
        <f>SUMIF(표4[잉크명],표5[[#This Row],[잉크]],표4[일])</f>
        <v>0</v>
      </c>
      <c r="AW988" s="131">
        <f>SUMIF(표4[잉크명],표5[[#This Row],[잉크]],표4[일-3층])</f>
        <v>0</v>
      </c>
      <c r="AX988" s="131">
        <f>SUMIF(표4[잉크명],표5[[#This Row],[잉크]],표4[일-1층])</f>
        <v>0</v>
      </c>
      <c r="AY988" s="54">
        <f>SUMIF(표4[잉크명],표5[[#This Row],[잉크]],표4[차주 월])</f>
        <v>0</v>
      </c>
      <c r="AZ988" s="54">
        <f>SUM(표5[[#This Row],[월]:[차주 월]])</f>
        <v>0</v>
      </c>
    </row>
    <row r="989" spans="2:52" x14ac:dyDescent="0.3">
      <c r="B989" s="348" t="s">
        <v>3367</v>
      </c>
      <c r="C989" s="285"/>
      <c r="D989" s="348" t="s">
        <v>3368</v>
      </c>
      <c r="E989" s="54">
        <f>COUNTIF(사출계획!$E$62:$F$110,표4[[#This Row],[제품명]])</f>
        <v>0</v>
      </c>
      <c r="F989" s="131">
        <f>COUNTIF(사출계획!$E$62:$F$87,표4[[#This Row],[제품명]])</f>
        <v>0</v>
      </c>
      <c r="G989" s="131">
        <f>COUNTIF(사출계획!$E$88:$F$110,표4[[#This Row],[제품명]])</f>
        <v>0</v>
      </c>
      <c r="H989" s="54">
        <f>COUNTIF(사출계획!$G$62:$H$110,표4[[#This Row],[제품명]])</f>
        <v>0</v>
      </c>
      <c r="I989" s="132">
        <f>COUNTIF(사출계획!$G$62:$H$87,표4[[#This Row],[제품명]])</f>
        <v>0</v>
      </c>
      <c r="J989" s="132">
        <f>COUNTIF(사출계획!$G$88:$H$110,표4[[#This Row],[제품명]])</f>
        <v>0</v>
      </c>
      <c r="K989" s="54">
        <f>COUNTIF(사출계획!$I$62:$J$110,표4[[#This Row],[제품명]])</f>
        <v>0</v>
      </c>
      <c r="L989" s="131">
        <f>COUNTIF(사출계획!$I$62:$J$87,표4[[#This Row],[제품명]])</f>
        <v>0</v>
      </c>
      <c r="M989" s="131">
        <f>COUNTIF(사출계획!$I$88:$J$110,표4[[#This Row],[제품명]])</f>
        <v>0</v>
      </c>
      <c r="N989" s="129">
        <f>COUNTIF(사출계획!$K$62:$L$110,표4[[#This Row],[제품명]])</f>
        <v>0</v>
      </c>
      <c r="O989" s="131">
        <f>COUNTIF(사출계획!$K$62:$L$87,표4[[#This Row],[제품명]])</f>
        <v>0</v>
      </c>
      <c r="P989" s="131">
        <f>COUNTIF(사출계획!$K$88:$L$110,표4[[#This Row],[제품명]])</f>
        <v>0</v>
      </c>
      <c r="Q989" s="130">
        <f>COUNTIF(사출계획!$M$62:$N$110,표4[[#This Row],[제품명]])</f>
        <v>0</v>
      </c>
      <c r="R989" s="131">
        <f>COUNTIF(사출계획!$M$62:$N$87,표4[[#This Row],[제품명]])</f>
        <v>0</v>
      </c>
      <c r="S989" s="131">
        <f>COUNTIF(사출계획!$M$88:$N$110,표4[[#This Row],[제품명]])</f>
        <v>0</v>
      </c>
      <c r="T989" s="54">
        <f>COUNTIF(사출계획!$O$62:$P$110,표4[[#This Row],[제품명]])</f>
        <v>0</v>
      </c>
      <c r="U989" s="131">
        <f>COUNTIF(사출계획!$O$62:$P$87,표4[[#This Row],[제품명]])</f>
        <v>0</v>
      </c>
      <c r="V989" s="131">
        <f>COUNTIF(사출계획!$O$88:$P$110,표4[[#This Row],[제품명]])</f>
        <v>0</v>
      </c>
      <c r="W989" s="54">
        <f>COUNTIF(사출계획!$Q$62:$R$110,표4[[#This Row],[제품명]])</f>
        <v>0</v>
      </c>
      <c r="X989" s="131">
        <f>COUNTIF(사출계획!$Q$62:$R$87,표4[[#This Row],[제품명]])</f>
        <v>0</v>
      </c>
      <c r="Y989" s="131">
        <f>COUNTIF(사출계획!$Q$88:$R$110,표4[[#This Row],[제품명]])</f>
        <v>0</v>
      </c>
      <c r="Z989" s="54">
        <f>COUNTIF(사출계획!$S$62:$T$110,표4[[#This Row],[제품명]])</f>
        <v>0</v>
      </c>
      <c r="AA989" s="131"/>
      <c r="AB989" s="126"/>
      <c r="AC989" s="445" t="s">
        <v>4442</v>
      </c>
      <c r="AD989" s="129">
        <f>SUMIF(표4[잉크명],표5[[#This Row],[잉크]],표4[월])</f>
        <v>0</v>
      </c>
      <c r="AE989" s="131">
        <f>SUMIF(표4[잉크명],표5[[#This Row],[잉크]],표4[월-3층])</f>
        <v>0</v>
      </c>
      <c r="AF989" s="131">
        <f>SUMIF(표4[잉크명],표5[[#This Row],[잉크]],표4[월-1층])</f>
        <v>0</v>
      </c>
      <c r="AG989" s="133">
        <f>SUMIF(표4[잉크명],표5[[#This Row],[잉크]],표4[화])</f>
        <v>1</v>
      </c>
      <c r="AH989" s="131">
        <f>SUMIF(표4[잉크명],표5[[#This Row],[잉크]],표4[화-3층])</f>
        <v>0</v>
      </c>
      <c r="AI989" s="131">
        <f>SUMIF(표4[잉크명],표5[[#This Row],[잉크]],표4[화-1층])</f>
        <v>1</v>
      </c>
      <c r="AJ989" s="130">
        <f>SUMIF(표4[잉크명],표5[[#This Row],[잉크]],표4[수])</f>
        <v>0</v>
      </c>
      <c r="AK989" s="131">
        <f>SUMIF(표4[잉크명],표5[[#This Row],[잉크]],표4[수-3층])</f>
        <v>0</v>
      </c>
      <c r="AL989" s="131">
        <f>SUMIF(표4[잉크명],표5[[#This Row],[잉크]],표4[수-1층])</f>
        <v>0</v>
      </c>
      <c r="AM989" s="54">
        <f>SUMIF(표4[잉크명],표5[[#This Row],[잉크]],표4[목])</f>
        <v>0</v>
      </c>
      <c r="AN989" s="131">
        <f>SUMIF(표4[잉크명],표5[[#This Row],[잉크]],표4[목-3층])</f>
        <v>0</v>
      </c>
      <c r="AO989" s="131">
        <f>SUMIF(표4[잉크명],표5[[#This Row],[잉크]],표4[목-1층])</f>
        <v>0</v>
      </c>
      <c r="AP989" s="54">
        <f>SUMIF(표4[잉크명],표5[[#This Row],[잉크]],표4[금])</f>
        <v>0</v>
      </c>
      <c r="AQ989" s="131">
        <f>SUMIF(표4[잉크명],표5[[#This Row],[잉크]],표4[금-3층])</f>
        <v>0</v>
      </c>
      <c r="AR989" s="131">
        <f>SUMIF(표4[잉크명],표5[[#This Row],[잉크]],표4[금-1층])</f>
        <v>0</v>
      </c>
      <c r="AS989" s="54">
        <f>SUMIF(표4[잉크명],표5[[#This Row],[잉크]],표4[토])</f>
        <v>0</v>
      </c>
      <c r="AT989" s="131">
        <f>SUMIF(표4[잉크명],표5[[#This Row],[잉크]],표4[토-3층])</f>
        <v>0</v>
      </c>
      <c r="AU989" s="131">
        <f>SUMIF(표4[잉크명],표5[[#This Row],[잉크]],표4[토-1층])</f>
        <v>0</v>
      </c>
      <c r="AV989" s="54">
        <f>SUMIF(표4[잉크명],표5[[#This Row],[잉크]],표4[일])</f>
        <v>0</v>
      </c>
      <c r="AW989" s="131">
        <f>SUMIF(표4[잉크명],표5[[#This Row],[잉크]],표4[일-3층])</f>
        <v>0</v>
      </c>
      <c r="AX989" s="131">
        <f>SUMIF(표4[잉크명],표5[[#This Row],[잉크]],표4[일-1층])</f>
        <v>0</v>
      </c>
      <c r="AY989" s="54">
        <f>SUMIF(표4[잉크명],표5[[#This Row],[잉크]],표4[차주 월])</f>
        <v>0</v>
      </c>
      <c r="AZ989" s="54">
        <f>SUM(표5[[#This Row],[월]:[차주 월]])</f>
        <v>2</v>
      </c>
    </row>
    <row r="990" spans="2:52" x14ac:dyDescent="0.3">
      <c r="B990" s="348" t="s">
        <v>3367</v>
      </c>
      <c r="C990" s="285"/>
      <c r="D990" s="348" t="s">
        <v>3376</v>
      </c>
      <c r="E990" s="54">
        <f>COUNTIF(사출계획!$E$62:$F$110,표4[[#This Row],[제품명]])</f>
        <v>0</v>
      </c>
      <c r="F990" s="131">
        <f>COUNTIF(사출계획!$E$62:$F$87,표4[[#This Row],[제품명]])</f>
        <v>0</v>
      </c>
      <c r="G990" s="131">
        <f>COUNTIF(사출계획!$E$88:$F$110,표4[[#This Row],[제품명]])</f>
        <v>0</v>
      </c>
      <c r="H990" s="54">
        <f>COUNTIF(사출계획!$G$62:$H$110,표4[[#This Row],[제품명]])</f>
        <v>0</v>
      </c>
      <c r="I990" s="132">
        <f>COUNTIF(사출계획!$G$62:$H$87,표4[[#This Row],[제품명]])</f>
        <v>0</v>
      </c>
      <c r="J990" s="132">
        <f>COUNTIF(사출계획!$G$88:$H$110,표4[[#This Row],[제품명]])</f>
        <v>0</v>
      </c>
      <c r="K990" s="54">
        <f>COUNTIF(사출계획!$I$62:$J$110,표4[[#This Row],[제품명]])</f>
        <v>0</v>
      </c>
      <c r="L990" s="131">
        <f>COUNTIF(사출계획!$I$62:$J$87,표4[[#This Row],[제품명]])</f>
        <v>0</v>
      </c>
      <c r="M990" s="131">
        <f>COUNTIF(사출계획!$I$88:$J$110,표4[[#This Row],[제품명]])</f>
        <v>0</v>
      </c>
      <c r="N990" s="129">
        <f>COUNTIF(사출계획!$K$62:$L$110,표4[[#This Row],[제품명]])</f>
        <v>0</v>
      </c>
      <c r="O990" s="131">
        <f>COUNTIF(사출계획!$K$62:$L$87,표4[[#This Row],[제품명]])</f>
        <v>0</v>
      </c>
      <c r="P990" s="131">
        <f>COUNTIF(사출계획!$K$88:$L$110,표4[[#This Row],[제품명]])</f>
        <v>0</v>
      </c>
      <c r="Q990" s="130">
        <f>COUNTIF(사출계획!$M$62:$N$110,표4[[#This Row],[제품명]])</f>
        <v>0</v>
      </c>
      <c r="R990" s="131">
        <f>COUNTIF(사출계획!$M$62:$N$87,표4[[#This Row],[제품명]])</f>
        <v>0</v>
      </c>
      <c r="S990" s="131">
        <f>COUNTIF(사출계획!$M$88:$N$110,표4[[#This Row],[제품명]])</f>
        <v>0</v>
      </c>
      <c r="T990" s="54">
        <f>COUNTIF(사출계획!$O$62:$P$110,표4[[#This Row],[제품명]])</f>
        <v>0</v>
      </c>
      <c r="U990" s="131">
        <f>COUNTIF(사출계획!$O$62:$P$87,표4[[#This Row],[제품명]])</f>
        <v>0</v>
      </c>
      <c r="V990" s="131">
        <f>COUNTIF(사출계획!$O$88:$P$110,표4[[#This Row],[제품명]])</f>
        <v>0</v>
      </c>
      <c r="W990" s="54">
        <f>COUNTIF(사출계획!$Q$62:$R$110,표4[[#This Row],[제품명]])</f>
        <v>0</v>
      </c>
      <c r="X990" s="131">
        <f>COUNTIF(사출계획!$Q$62:$R$87,표4[[#This Row],[제품명]])</f>
        <v>0</v>
      </c>
      <c r="Y990" s="131">
        <f>COUNTIF(사출계획!$Q$88:$R$110,표4[[#This Row],[제품명]])</f>
        <v>0</v>
      </c>
      <c r="Z990" s="54">
        <f>COUNTIF(사출계획!$S$62:$T$110,표4[[#This Row],[제품명]])</f>
        <v>0</v>
      </c>
      <c r="AA990" s="131"/>
      <c r="AB990" s="126"/>
      <c r="AC990" s="446" t="s">
        <v>4447</v>
      </c>
      <c r="AD990" s="129">
        <f>SUMIF(표4[잉크명],표5[[#This Row],[잉크]],표4[월])</f>
        <v>0</v>
      </c>
      <c r="AE990" s="131">
        <f>SUMIF(표4[잉크명],표5[[#This Row],[잉크]],표4[월-3층])</f>
        <v>0</v>
      </c>
      <c r="AF990" s="131">
        <f>SUMIF(표4[잉크명],표5[[#This Row],[잉크]],표4[월-1층])</f>
        <v>0</v>
      </c>
      <c r="AG990" s="133">
        <f>SUMIF(표4[잉크명],표5[[#This Row],[잉크]],표4[화])</f>
        <v>0</v>
      </c>
      <c r="AH990" s="131">
        <f>SUMIF(표4[잉크명],표5[[#This Row],[잉크]],표4[화-3층])</f>
        <v>0</v>
      </c>
      <c r="AI990" s="131">
        <f>SUMIF(표4[잉크명],표5[[#This Row],[잉크]],표4[화-1층])</f>
        <v>0</v>
      </c>
      <c r="AJ990" s="130">
        <f>SUMIF(표4[잉크명],표5[[#This Row],[잉크]],표4[수])</f>
        <v>0</v>
      </c>
      <c r="AK990" s="131">
        <f>SUMIF(표4[잉크명],표5[[#This Row],[잉크]],표4[수-3층])</f>
        <v>0</v>
      </c>
      <c r="AL990" s="131">
        <f>SUMIF(표4[잉크명],표5[[#This Row],[잉크]],표4[수-1층])</f>
        <v>0</v>
      </c>
      <c r="AM990" s="54">
        <f>SUMIF(표4[잉크명],표5[[#This Row],[잉크]],표4[목])</f>
        <v>0</v>
      </c>
      <c r="AN990" s="131">
        <f>SUMIF(표4[잉크명],표5[[#This Row],[잉크]],표4[목-3층])</f>
        <v>0</v>
      </c>
      <c r="AO990" s="131">
        <f>SUMIF(표4[잉크명],표5[[#This Row],[잉크]],표4[목-1층])</f>
        <v>0</v>
      </c>
      <c r="AP990" s="54">
        <f>SUMIF(표4[잉크명],표5[[#This Row],[잉크]],표4[금])</f>
        <v>0</v>
      </c>
      <c r="AQ990" s="131">
        <f>SUMIF(표4[잉크명],표5[[#This Row],[잉크]],표4[금-3층])</f>
        <v>0</v>
      </c>
      <c r="AR990" s="131">
        <f>SUMIF(표4[잉크명],표5[[#This Row],[잉크]],표4[금-1층])</f>
        <v>0</v>
      </c>
      <c r="AS990" s="54">
        <f>SUMIF(표4[잉크명],표5[[#This Row],[잉크]],표4[토])</f>
        <v>0</v>
      </c>
      <c r="AT990" s="131">
        <f>SUMIF(표4[잉크명],표5[[#This Row],[잉크]],표4[토-3층])</f>
        <v>0</v>
      </c>
      <c r="AU990" s="131">
        <f>SUMIF(표4[잉크명],표5[[#This Row],[잉크]],표4[토-1층])</f>
        <v>0</v>
      </c>
      <c r="AV990" s="54">
        <f>SUMIF(표4[잉크명],표5[[#This Row],[잉크]],표4[일])</f>
        <v>0</v>
      </c>
      <c r="AW990" s="131">
        <f>SUMIF(표4[잉크명],표5[[#This Row],[잉크]],표4[일-3층])</f>
        <v>0</v>
      </c>
      <c r="AX990" s="131">
        <f>SUMIF(표4[잉크명],표5[[#This Row],[잉크]],표4[일-1층])</f>
        <v>0</v>
      </c>
      <c r="AY990" s="54">
        <f>SUMIF(표4[잉크명],표5[[#This Row],[잉크]],표4[차주 월])</f>
        <v>0</v>
      </c>
      <c r="AZ990" s="54">
        <f>SUM(표5[[#This Row],[월]:[차주 월]])</f>
        <v>0</v>
      </c>
    </row>
    <row r="991" spans="2:52" x14ac:dyDescent="0.3">
      <c r="B991" s="348" t="s">
        <v>3367</v>
      </c>
      <c r="C991" s="285"/>
      <c r="D991" s="348" t="s">
        <v>3371</v>
      </c>
      <c r="E991" s="54">
        <f>COUNTIF(사출계획!$E$62:$F$110,표4[[#This Row],[제품명]])</f>
        <v>0</v>
      </c>
      <c r="F991" s="131">
        <f>COUNTIF(사출계획!$E$62:$F$87,표4[[#This Row],[제품명]])</f>
        <v>0</v>
      </c>
      <c r="G991" s="131">
        <f>COUNTIF(사출계획!$E$88:$F$110,표4[[#This Row],[제품명]])</f>
        <v>0</v>
      </c>
      <c r="H991" s="54">
        <f>COUNTIF(사출계획!$G$62:$H$110,표4[[#This Row],[제품명]])</f>
        <v>0</v>
      </c>
      <c r="I991" s="132">
        <f>COUNTIF(사출계획!$G$62:$H$87,표4[[#This Row],[제품명]])</f>
        <v>0</v>
      </c>
      <c r="J991" s="132">
        <f>COUNTIF(사출계획!$G$88:$H$110,표4[[#This Row],[제품명]])</f>
        <v>0</v>
      </c>
      <c r="K991" s="54">
        <f>COUNTIF(사출계획!$I$62:$J$110,표4[[#This Row],[제품명]])</f>
        <v>0</v>
      </c>
      <c r="L991" s="131">
        <f>COUNTIF(사출계획!$I$62:$J$87,표4[[#This Row],[제품명]])</f>
        <v>0</v>
      </c>
      <c r="M991" s="131">
        <f>COUNTIF(사출계획!$I$88:$J$110,표4[[#This Row],[제품명]])</f>
        <v>0</v>
      </c>
      <c r="N991" s="129">
        <f>COUNTIF(사출계획!$K$62:$L$110,표4[[#This Row],[제품명]])</f>
        <v>0</v>
      </c>
      <c r="O991" s="131">
        <f>COUNTIF(사출계획!$K$62:$L$87,표4[[#This Row],[제품명]])</f>
        <v>0</v>
      </c>
      <c r="P991" s="131">
        <f>COUNTIF(사출계획!$K$88:$L$110,표4[[#This Row],[제품명]])</f>
        <v>0</v>
      </c>
      <c r="Q991" s="130">
        <f>COUNTIF(사출계획!$M$62:$N$110,표4[[#This Row],[제품명]])</f>
        <v>0</v>
      </c>
      <c r="R991" s="131">
        <f>COUNTIF(사출계획!$M$62:$N$87,표4[[#This Row],[제품명]])</f>
        <v>0</v>
      </c>
      <c r="S991" s="131">
        <f>COUNTIF(사출계획!$M$88:$N$110,표4[[#This Row],[제품명]])</f>
        <v>0</v>
      </c>
      <c r="T991" s="54">
        <f>COUNTIF(사출계획!$O$62:$P$110,표4[[#This Row],[제품명]])</f>
        <v>0</v>
      </c>
      <c r="U991" s="131">
        <f>COUNTIF(사출계획!$O$62:$P$87,표4[[#This Row],[제품명]])</f>
        <v>0</v>
      </c>
      <c r="V991" s="131">
        <f>COUNTIF(사출계획!$O$88:$P$110,표4[[#This Row],[제품명]])</f>
        <v>0</v>
      </c>
      <c r="W991" s="54">
        <f>COUNTIF(사출계획!$Q$62:$R$110,표4[[#This Row],[제품명]])</f>
        <v>0</v>
      </c>
      <c r="X991" s="131">
        <f>COUNTIF(사출계획!$Q$62:$R$87,표4[[#This Row],[제품명]])</f>
        <v>0</v>
      </c>
      <c r="Y991" s="131">
        <f>COUNTIF(사출계획!$Q$88:$R$110,표4[[#This Row],[제품명]])</f>
        <v>0</v>
      </c>
      <c r="Z991" s="54">
        <f>COUNTIF(사출계획!$S$62:$T$110,표4[[#This Row],[제품명]])</f>
        <v>0</v>
      </c>
      <c r="AA991" s="131"/>
      <c r="AB991" s="126"/>
      <c r="AC991" s="446" t="s">
        <v>4448</v>
      </c>
      <c r="AD991" s="129">
        <f>SUMIF(표4[잉크명],표5[[#This Row],[잉크]],표4[월])</f>
        <v>0</v>
      </c>
      <c r="AE991" s="131">
        <f>SUMIF(표4[잉크명],표5[[#This Row],[잉크]],표4[월-3층])</f>
        <v>0</v>
      </c>
      <c r="AF991" s="131">
        <f>SUMIF(표4[잉크명],표5[[#This Row],[잉크]],표4[월-1층])</f>
        <v>0</v>
      </c>
      <c r="AG991" s="133">
        <f>SUMIF(표4[잉크명],표5[[#This Row],[잉크]],표4[화])</f>
        <v>0</v>
      </c>
      <c r="AH991" s="131">
        <f>SUMIF(표4[잉크명],표5[[#This Row],[잉크]],표4[화-3층])</f>
        <v>0</v>
      </c>
      <c r="AI991" s="131">
        <f>SUMIF(표4[잉크명],표5[[#This Row],[잉크]],표4[화-1층])</f>
        <v>0</v>
      </c>
      <c r="AJ991" s="130">
        <f>SUMIF(표4[잉크명],표5[[#This Row],[잉크]],표4[수])</f>
        <v>0</v>
      </c>
      <c r="AK991" s="131">
        <f>SUMIF(표4[잉크명],표5[[#This Row],[잉크]],표4[수-3층])</f>
        <v>0</v>
      </c>
      <c r="AL991" s="131">
        <f>SUMIF(표4[잉크명],표5[[#This Row],[잉크]],표4[수-1층])</f>
        <v>0</v>
      </c>
      <c r="AM991" s="54">
        <f>SUMIF(표4[잉크명],표5[[#This Row],[잉크]],표4[목])</f>
        <v>0</v>
      </c>
      <c r="AN991" s="131">
        <f>SUMIF(표4[잉크명],표5[[#This Row],[잉크]],표4[목-3층])</f>
        <v>0</v>
      </c>
      <c r="AO991" s="131">
        <f>SUMIF(표4[잉크명],표5[[#This Row],[잉크]],표4[목-1층])</f>
        <v>0</v>
      </c>
      <c r="AP991" s="54">
        <f>SUMIF(표4[잉크명],표5[[#This Row],[잉크]],표4[금])</f>
        <v>0</v>
      </c>
      <c r="AQ991" s="131">
        <f>SUMIF(표4[잉크명],표5[[#This Row],[잉크]],표4[금-3층])</f>
        <v>0</v>
      </c>
      <c r="AR991" s="131">
        <f>SUMIF(표4[잉크명],표5[[#This Row],[잉크]],표4[금-1층])</f>
        <v>0</v>
      </c>
      <c r="AS991" s="54">
        <f>SUMIF(표4[잉크명],표5[[#This Row],[잉크]],표4[토])</f>
        <v>0</v>
      </c>
      <c r="AT991" s="131">
        <f>SUMIF(표4[잉크명],표5[[#This Row],[잉크]],표4[토-3층])</f>
        <v>0</v>
      </c>
      <c r="AU991" s="131">
        <f>SUMIF(표4[잉크명],표5[[#This Row],[잉크]],표4[토-1층])</f>
        <v>0</v>
      </c>
      <c r="AV991" s="54">
        <f>SUMIF(표4[잉크명],표5[[#This Row],[잉크]],표4[일])</f>
        <v>0</v>
      </c>
      <c r="AW991" s="131">
        <f>SUMIF(표4[잉크명],표5[[#This Row],[잉크]],표4[일-3층])</f>
        <v>0</v>
      </c>
      <c r="AX991" s="131">
        <f>SUMIF(표4[잉크명],표5[[#This Row],[잉크]],표4[일-1층])</f>
        <v>0</v>
      </c>
      <c r="AY991" s="54">
        <f>SUMIF(표4[잉크명],표5[[#This Row],[잉크]],표4[차주 월])</f>
        <v>0</v>
      </c>
      <c r="AZ991" s="54">
        <f>SUM(표5[[#This Row],[월]:[차주 월]])</f>
        <v>0</v>
      </c>
    </row>
    <row r="992" spans="2:52" x14ac:dyDescent="0.3">
      <c r="B992" s="349" t="s">
        <v>3380</v>
      </c>
      <c r="C992" s="285"/>
      <c r="D992" s="349" t="s">
        <v>3378</v>
      </c>
      <c r="E992" s="54">
        <f>COUNTIF(사출계획!$E$62:$F$110,표4[[#This Row],[제품명]])</f>
        <v>0</v>
      </c>
      <c r="F992" s="131">
        <f>COUNTIF(사출계획!$E$62:$F$87,표4[[#This Row],[제품명]])</f>
        <v>0</v>
      </c>
      <c r="G992" s="131">
        <f>COUNTIF(사출계획!$E$88:$F$110,표4[[#This Row],[제품명]])</f>
        <v>0</v>
      </c>
      <c r="H992" s="54">
        <f>COUNTIF(사출계획!$G$62:$H$110,표4[[#This Row],[제품명]])</f>
        <v>0</v>
      </c>
      <c r="I992" s="132">
        <f>COUNTIF(사출계획!$G$62:$H$87,표4[[#This Row],[제품명]])</f>
        <v>0</v>
      </c>
      <c r="J992" s="132">
        <f>COUNTIF(사출계획!$G$88:$H$110,표4[[#This Row],[제품명]])</f>
        <v>0</v>
      </c>
      <c r="K992" s="54">
        <f>COUNTIF(사출계획!$I$62:$J$110,표4[[#This Row],[제품명]])</f>
        <v>0</v>
      </c>
      <c r="L992" s="131">
        <f>COUNTIF(사출계획!$I$62:$J$87,표4[[#This Row],[제품명]])</f>
        <v>0</v>
      </c>
      <c r="M992" s="131">
        <f>COUNTIF(사출계획!$I$88:$J$110,표4[[#This Row],[제품명]])</f>
        <v>0</v>
      </c>
      <c r="N992" s="129">
        <f>COUNTIF(사출계획!$K$62:$L$110,표4[[#This Row],[제품명]])</f>
        <v>0</v>
      </c>
      <c r="O992" s="131">
        <f>COUNTIF(사출계획!$K$62:$L$87,표4[[#This Row],[제품명]])</f>
        <v>0</v>
      </c>
      <c r="P992" s="131">
        <f>COUNTIF(사출계획!$K$88:$L$110,표4[[#This Row],[제품명]])</f>
        <v>0</v>
      </c>
      <c r="Q992" s="130">
        <f>COUNTIF(사출계획!$M$62:$N$110,표4[[#This Row],[제품명]])</f>
        <v>0</v>
      </c>
      <c r="R992" s="131">
        <f>COUNTIF(사출계획!$M$62:$N$87,표4[[#This Row],[제품명]])</f>
        <v>0</v>
      </c>
      <c r="S992" s="131">
        <f>COUNTIF(사출계획!$M$88:$N$110,표4[[#This Row],[제품명]])</f>
        <v>0</v>
      </c>
      <c r="T992" s="54">
        <f>COUNTIF(사출계획!$O$62:$P$110,표4[[#This Row],[제품명]])</f>
        <v>0</v>
      </c>
      <c r="U992" s="131">
        <f>COUNTIF(사출계획!$O$62:$P$87,표4[[#This Row],[제품명]])</f>
        <v>0</v>
      </c>
      <c r="V992" s="131">
        <f>COUNTIF(사출계획!$O$88:$P$110,표4[[#This Row],[제품명]])</f>
        <v>0</v>
      </c>
      <c r="W992" s="54">
        <f>COUNTIF(사출계획!$Q$62:$R$110,표4[[#This Row],[제품명]])</f>
        <v>0</v>
      </c>
      <c r="X992" s="131">
        <f>COUNTIF(사출계획!$Q$62:$R$87,표4[[#This Row],[제품명]])</f>
        <v>0</v>
      </c>
      <c r="Y992" s="131">
        <f>COUNTIF(사출계획!$Q$88:$R$110,표4[[#This Row],[제품명]])</f>
        <v>0</v>
      </c>
      <c r="Z992" s="54">
        <f>COUNTIF(사출계획!$S$62:$T$110,표4[[#This Row],[제품명]])</f>
        <v>0</v>
      </c>
      <c r="AA992" s="131"/>
      <c r="AB992" s="126"/>
      <c r="AC992" s="446" t="s">
        <v>4453</v>
      </c>
      <c r="AD992" s="129">
        <f>SUMIF(표4[잉크명],표5[[#This Row],[잉크]],표4[월])</f>
        <v>0</v>
      </c>
      <c r="AE992" s="131">
        <f>SUMIF(표4[잉크명],표5[[#This Row],[잉크]],표4[월-3층])</f>
        <v>0</v>
      </c>
      <c r="AF992" s="131">
        <f>SUMIF(표4[잉크명],표5[[#This Row],[잉크]],표4[월-1층])</f>
        <v>0</v>
      </c>
      <c r="AG992" s="133">
        <f>SUMIF(표4[잉크명],표5[[#This Row],[잉크]],표4[화])</f>
        <v>0</v>
      </c>
      <c r="AH992" s="131">
        <f>SUMIF(표4[잉크명],표5[[#This Row],[잉크]],표4[화-3층])</f>
        <v>0</v>
      </c>
      <c r="AI992" s="131">
        <f>SUMIF(표4[잉크명],표5[[#This Row],[잉크]],표4[화-1층])</f>
        <v>0</v>
      </c>
      <c r="AJ992" s="130">
        <f>SUMIF(표4[잉크명],표5[[#This Row],[잉크]],표4[수])</f>
        <v>0</v>
      </c>
      <c r="AK992" s="131">
        <f>SUMIF(표4[잉크명],표5[[#This Row],[잉크]],표4[수-3층])</f>
        <v>0</v>
      </c>
      <c r="AL992" s="131">
        <f>SUMIF(표4[잉크명],표5[[#This Row],[잉크]],표4[수-1층])</f>
        <v>0</v>
      </c>
      <c r="AM992" s="54">
        <f>SUMIF(표4[잉크명],표5[[#This Row],[잉크]],표4[목])</f>
        <v>0</v>
      </c>
      <c r="AN992" s="131">
        <f>SUMIF(표4[잉크명],표5[[#This Row],[잉크]],표4[목-3층])</f>
        <v>0</v>
      </c>
      <c r="AO992" s="131">
        <f>SUMIF(표4[잉크명],표5[[#This Row],[잉크]],표4[목-1층])</f>
        <v>0</v>
      </c>
      <c r="AP992" s="54">
        <f>SUMIF(표4[잉크명],표5[[#This Row],[잉크]],표4[금])</f>
        <v>0</v>
      </c>
      <c r="AQ992" s="131">
        <f>SUMIF(표4[잉크명],표5[[#This Row],[잉크]],표4[금-3층])</f>
        <v>0</v>
      </c>
      <c r="AR992" s="131">
        <f>SUMIF(표4[잉크명],표5[[#This Row],[잉크]],표4[금-1층])</f>
        <v>0</v>
      </c>
      <c r="AS992" s="54">
        <f>SUMIF(표4[잉크명],표5[[#This Row],[잉크]],표4[토])</f>
        <v>0</v>
      </c>
      <c r="AT992" s="131">
        <f>SUMIF(표4[잉크명],표5[[#This Row],[잉크]],표4[토-3층])</f>
        <v>0</v>
      </c>
      <c r="AU992" s="131">
        <f>SUMIF(표4[잉크명],표5[[#This Row],[잉크]],표4[토-1층])</f>
        <v>0</v>
      </c>
      <c r="AV992" s="54">
        <f>SUMIF(표4[잉크명],표5[[#This Row],[잉크]],표4[일])</f>
        <v>0</v>
      </c>
      <c r="AW992" s="131">
        <f>SUMIF(표4[잉크명],표5[[#This Row],[잉크]],표4[일-3층])</f>
        <v>0</v>
      </c>
      <c r="AX992" s="131">
        <f>SUMIF(표4[잉크명],표5[[#This Row],[잉크]],표4[일-1층])</f>
        <v>0</v>
      </c>
      <c r="AY992" s="54">
        <f>SUMIF(표4[잉크명],표5[[#This Row],[잉크]],표4[차주 월])</f>
        <v>0</v>
      </c>
      <c r="AZ992" s="54">
        <f>SUM(표5[[#This Row],[월]:[차주 월]])</f>
        <v>0</v>
      </c>
    </row>
    <row r="993" spans="2:52" x14ac:dyDescent="0.3">
      <c r="B993" s="349" t="s">
        <v>3380</v>
      </c>
      <c r="C993" s="285"/>
      <c r="D993" s="349" t="s">
        <v>3381</v>
      </c>
      <c r="E993" s="54">
        <f>COUNTIF(사출계획!$E$62:$F$110,표4[[#This Row],[제품명]])</f>
        <v>0</v>
      </c>
      <c r="F993" s="131">
        <f>COUNTIF(사출계획!$E$62:$F$87,표4[[#This Row],[제품명]])</f>
        <v>0</v>
      </c>
      <c r="G993" s="131">
        <f>COUNTIF(사출계획!$E$88:$F$110,표4[[#This Row],[제품명]])</f>
        <v>0</v>
      </c>
      <c r="H993" s="54">
        <f>COUNTIF(사출계획!$G$62:$H$110,표4[[#This Row],[제품명]])</f>
        <v>0</v>
      </c>
      <c r="I993" s="132">
        <f>COUNTIF(사출계획!$G$62:$H$87,표4[[#This Row],[제품명]])</f>
        <v>0</v>
      </c>
      <c r="J993" s="132">
        <f>COUNTIF(사출계획!$G$88:$H$110,표4[[#This Row],[제품명]])</f>
        <v>0</v>
      </c>
      <c r="K993" s="54">
        <f>COUNTIF(사출계획!$I$62:$J$110,표4[[#This Row],[제품명]])</f>
        <v>0</v>
      </c>
      <c r="L993" s="131">
        <f>COUNTIF(사출계획!$I$62:$J$87,표4[[#This Row],[제품명]])</f>
        <v>0</v>
      </c>
      <c r="M993" s="131">
        <f>COUNTIF(사출계획!$I$88:$J$110,표4[[#This Row],[제품명]])</f>
        <v>0</v>
      </c>
      <c r="N993" s="129">
        <f>COUNTIF(사출계획!$K$62:$L$110,표4[[#This Row],[제품명]])</f>
        <v>0</v>
      </c>
      <c r="O993" s="131">
        <f>COUNTIF(사출계획!$K$62:$L$87,표4[[#This Row],[제품명]])</f>
        <v>0</v>
      </c>
      <c r="P993" s="131">
        <f>COUNTIF(사출계획!$K$88:$L$110,표4[[#This Row],[제품명]])</f>
        <v>0</v>
      </c>
      <c r="Q993" s="130">
        <f>COUNTIF(사출계획!$M$62:$N$110,표4[[#This Row],[제품명]])</f>
        <v>0</v>
      </c>
      <c r="R993" s="131">
        <f>COUNTIF(사출계획!$M$62:$N$87,표4[[#This Row],[제품명]])</f>
        <v>0</v>
      </c>
      <c r="S993" s="131">
        <f>COUNTIF(사출계획!$M$88:$N$110,표4[[#This Row],[제품명]])</f>
        <v>0</v>
      </c>
      <c r="T993" s="54">
        <f>COUNTIF(사출계획!$O$62:$P$110,표4[[#This Row],[제품명]])</f>
        <v>0</v>
      </c>
      <c r="U993" s="131">
        <f>COUNTIF(사출계획!$O$62:$P$87,표4[[#This Row],[제품명]])</f>
        <v>0</v>
      </c>
      <c r="V993" s="131">
        <f>COUNTIF(사출계획!$O$88:$P$110,표4[[#This Row],[제품명]])</f>
        <v>0</v>
      </c>
      <c r="W993" s="54">
        <f>COUNTIF(사출계획!$Q$62:$R$110,표4[[#This Row],[제품명]])</f>
        <v>0</v>
      </c>
      <c r="X993" s="131">
        <f>COUNTIF(사출계획!$Q$62:$R$87,표4[[#This Row],[제품명]])</f>
        <v>0</v>
      </c>
      <c r="Y993" s="131">
        <f>COUNTIF(사출계획!$Q$88:$R$110,표4[[#This Row],[제품명]])</f>
        <v>0</v>
      </c>
      <c r="Z993" s="54">
        <f>COUNTIF(사출계획!$S$62:$T$110,표4[[#This Row],[제품명]])</f>
        <v>0</v>
      </c>
      <c r="AA993" s="131"/>
      <c r="AB993" s="131"/>
      <c r="AC993" s="447" t="s">
        <v>4454</v>
      </c>
      <c r="AD993" s="129">
        <f>SUMIF(표4[잉크명],표5[[#This Row],[잉크]],표4[월])</f>
        <v>2</v>
      </c>
      <c r="AE993" s="131">
        <f>SUMIF(표4[잉크명],표5[[#This Row],[잉크]],표4[월-3층])</f>
        <v>0</v>
      </c>
      <c r="AF993" s="131">
        <f>SUMIF(표4[잉크명],표5[[#This Row],[잉크]],표4[월-1층])</f>
        <v>2</v>
      </c>
      <c r="AG993" s="133">
        <f>SUMIF(표4[잉크명],표5[[#This Row],[잉크]],표4[화])</f>
        <v>2</v>
      </c>
      <c r="AH993" s="131">
        <f>SUMIF(표4[잉크명],표5[[#This Row],[잉크]],표4[화-3층])</f>
        <v>0</v>
      </c>
      <c r="AI993" s="131">
        <f>SUMIF(표4[잉크명],표5[[#This Row],[잉크]],표4[화-1층])</f>
        <v>2</v>
      </c>
      <c r="AJ993" s="130">
        <f>SUMIF(표4[잉크명],표5[[#This Row],[잉크]],표4[수])</f>
        <v>0</v>
      </c>
      <c r="AK993" s="131">
        <f>SUMIF(표4[잉크명],표5[[#This Row],[잉크]],표4[수-3층])</f>
        <v>0</v>
      </c>
      <c r="AL993" s="131">
        <f>SUMIF(표4[잉크명],표5[[#This Row],[잉크]],표4[수-1층])</f>
        <v>0</v>
      </c>
      <c r="AM993" s="54">
        <f>SUMIF(표4[잉크명],표5[[#This Row],[잉크]],표4[목])</f>
        <v>0</v>
      </c>
      <c r="AN993" s="131">
        <f>SUMIF(표4[잉크명],표5[[#This Row],[잉크]],표4[목-3층])</f>
        <v>0</v>
      </c>
      <c r="AO993" s="131">
        <f>SUMIF(표4[잉크명],표5[[#This Row],[잉크]],표4[목-1층])</f>
        <v>0</v>
      </c>
      <c r="AP993" s="54">
        <f>SUMIF(표4[잉크명],표5[[#This Row],[잉크]],표4[금])</f>
        <v>0</v>
      </c>
      <c r="AQ993" s="131">
        <f>SUMIF(표4[잉크명],표5[[#This Row],[잉크]],표4[금-3층])</f>
        <v>0</v>
      </c>
      <c r="AR993" s="131">
        <f>SUMIF(표4[잉크명],표5[[#This Row],[잉크]],표4[금-1층])</f>
        <v>0</v>
      </c>
      <c r="AS993" s="54">
        <f>SUMIF(표4[잉크명],표5[[#This Row],[잉크]],표4[토])</f>
        <v>0</v>
      </c>
      <c r="AT993" s="131">
        <f>SUMIF(표4[잉크명],표5[[#This Row],[잉크]],표4[토-3층])</f>
        <v>0</v>
      </c>
      <c r="AU993" s="131">
        <f>SUMIF(표4[잉크명],표5[[#This Row],[잉크]],표4[토-1층])</f>
        <v>0</v>
      </c>
      <c r="AV993" s="54">
        <f>SUMIF(표4[잉크명],표5[[#This Row],[잉크]],표4[일])</f>
        <v>0</v>
      </c>
      <c r="AW993" s="131">
        <f>SUMIF(표4[잉크명],표5[[#This Row],[잉크]],표4[일-3층])</f>
        <v>0</v>
      </c>
      <c r="AX993" s="131">
        <f>SUMIF(표4[잉크명],표5[[#This Row],[잉크]],표4[일-1층])</f>
        <v>0</v>
      </c>
      <c r="AY993" s="54">
        <f>SUMIF(표4[잉크명],표5[[#This Row],[잉크]],표4[차주 월])</f>
        <v>0</v>
      </c>
      <c r="AZ993" s="54">
        <f>SUM(표5[[#This Row],[월]:[차주 월]])</f>
        <v>8</v>
      </c>
    </row>
    <row r="994" spans="2:52" x14ac:dyDescent="0.3">
      <c r="B994" s="350" t="s">
        <v>3406</v>
      </c>
      <c r="C994" s="285"/>
      <c r="D994" s="350" t="s">
        <v>3409</v>
      </c>
      <c r="E994" s="54">
        <f>COUNTIF(사출계획!$E$62:$F$110,표4[[#This Row],[제품명]])</f>
        <v>0</v>
      </c>
      <c r="F994" s="131">
        <f>COUNTIF(사출계획!$E$62:$F$87,표4[[#This Row],[제품명]])</f>
        <v>0</v>
      </c>
      <c r="G994" s="131">
        <f>COUNTIF(사출계획!$E$88:$F$110,표4[[#This Row],[제품명]])</f>
        <v>0</v>
      </c>
      <c r="H994" s="54">
        <f>COUNTIF(사출계획!$G$62:$H$110,표4[[#This Row],[제품명]])</f>
        <v>0</v>
      </c>
      <c r="I994" s="132">
        <f>COUNTIF(사출계획!$G$62:$H$87,표4[[#This Row],[제품명]])</f>
        <v>0</v>
      </c>
      <c r="J994" s="132">
        <f>COUNTIF(사출계획!$G$88:$H$110,표4[[#This Row],[제품명]])</f>
        <v>0</v>
      </c>
      <c r="K994" s="54">
        <f>COUNTIF(사출계획!$I$62:$J$110,표4[[#This Row],[제품명]])</f>
        <v>0</v>
      </c>
      <c r="L994" s="131">
        <f>COUNTIF(사출계획!$I$62:$J$87,표4[[#This Row],[제품명]])</f>
        <v>0</v>
      </c>
      <c r="M994" s="131">
        <f>COUNTIF(사출계획!$I$88:$J$110,표4[[#This Row],[제품명]])</f>
        <v>0</v>
      </c>
      <c r="N994" s="129">
        <f>COUNTIF(사출계획!$K$62:$L$110,표4[[#This Row],[제품명]])</f>
        <v>0</v>
      </c>
      <c r="O994" s="131">
        <f>COUNTIF(사출계획!$K$62:$L$87,표4[[#This Row],[제품명]])</f>
        <v>0</v>
      </c>
      <c r="P994" s="131">
        <f>COUNTIF(사출계획!$K$88:$L$110,표4[[#This Row],[제품명]])</f>
        <v>0</v>
      </c>
      <c r="Q994" s="130">
        <f>COUNTIF(사출계획!$M$62:$N$110,표4[[#This Row],[제품명]])</f>
        <v>0</v>
      </c>
      <c r="R994" s="131">
        <f>COUNTIF(사출계획!$M$62:$N$87,표4[[#This Row],[제품명]])</f>
        <v>0</v>
      </c>
      <c r="S994" s="131">
        <f>COUNTIF(사출계획!$M$88:$N$110,표4[[#This Row],[제품명]])</f>
        <v>0</v>
      </c>
      <c r="T994" s="54">
        <f>COUNTIF(사출계획!$O$62:$P$110,표4[[#This Row],[제품명]])</f>
        <v>0</v>
      </c>
      <c r="U994" s="131">
        <f>COUNTIF(사출계획!$O$62:$P$87,표4[[#This Row],[제품명]])</f>
        <v>0</v>
      </c>
      <c r="V994" s="131">
        <f>COUNTIF(사출계획!$O$88:$P$110,표4[[#This Row],[제품명]])</f>
        <v>0</v>
      </c>
      <c r="W994" s="54">
        <f>COUNTIF(사출계획!$Q$62:$R$110,표4[[#This Row],[제품명]])</f>
        <v>0</v>
      </c>
      <c r="X994" s="131">
        <f>COUNTIF(사출계획!$Q$62:$R$87,표4[[#This Row],[제품명]])</f>
        <v>0</v>
      </c>
      <c r="Y994" s="131">
        <f>COUNTIF(사출계획!$Q$88:$R$110,표4[[#This Row],[제품명]])</f>
        <v>0</v>
      </c>
      <c r="Z994" s="54">
        <f>COUNTIF(사출계획!$S$62:$T$110,표4[[#This Row],[제품명]])</f>
        <v>0</v>
      </c>
      <c r="AA994" s="131"/>
      <c r="AB994" s="131"/>
      <c r="AC994" s="56" t="s">
        <v>4459</v>
      </c>
      <c r="AD994" s="129">
        <f>SUMIF(표4[잉크명],표5[[#This Row],[잉크]],표4[월])</f>
        <v>2</v>
      </c>
      <c r="AE994" s="131">
        <f>SUMIF(표4[잉크명],표5[[#This Row],[잉크]],표4[월-3층])</f>
        <v>2</v>
      </c>
      <c r="AF994" s="131">
        <f>SUMIF(표4[잉크명],표5[[#This Row],[잉크]],표4[월-1층])</f>
        <v>0</v>
      </c>
      <c r="AG994" s="133">
        <f>SUMIF(표4[잉크명],표5[[#This Row],[잉크]],표4[화])</f>
        <v>2</v>
      </c>
      <c r="AH994" s="131">
        <f>SUMIF(표4[잉크명],표5[[#This Row],[잉크]],표4[화-3층])</f>
        <v>2</v>
      </c>
      <c r="AI994" s="131">
        <f>SUMIF(표4[잉크명],표5[[#This Row],[잉크]],표4[화-1층])</f>
        <v>0</v>
      </c>
      <c r="AJ994" s="130">
        <f>SUMIF(표4[잉크명],표5[[#This Row],[잉크]],표4[수])</f>
        <v>0</v>
      </c>
      <c r="AK994" s="131">
        <f>SUMIF(표4[잉크명],표5[[#This Row],[잉크]],표4[수-3층])</f>
        <v>0</v>
      </c>
      <c r="AL994" s="131">
        <f>SUMIF(표4[잉크명],표5[[#This Row],[잉크]],표4[수-1층])</f>
        <v>0</v>
      </c>
      <c r="AM994" s="54">
        <f>SUMIF(표4[잉크명],표5[[#This Row],[잉크]],표4[목])</f>
        <v>0</v>
      </c>
      <c r="AN994" s="131">
        <f>SUMIF(표4[잉크명],표5[[#This Row],[잉크]],표4[목-3층])</f>
        <v>0</v>
      </c>
      <c r="AO994" s="131">
        <f>SUMIF(표4[잉크명],표5[[#This Row],[잉크]],표4[목-1층])</f>
        <v>0</v>
      </c>
      <c r="AP994" s="54">
        <f>SUMIF(표4[잉크명],표5[[#This Row],[잉크]],표4[금])</f>
        <v>0</v>
      </c>
      <c r="AQ994" s="131">
        <f>SUMIF(표4[잉크명],표5[[#This Row],[잉크]],표4[금-3층])</f>
        <v>0</v>
      </c>
      <c r="AR994" s="131">
        <f>SUMIF(표4[잉크명],표5[[#This Row],[잉크]],표4[금-1층])</f>
        <v>0</v>
      </c>
      <c r="AS994" s="54">
        <f>SUMIF(표4[잉크명],표5[[#This Row],[잉크]],표4[토])</f>
        <v>0</v>
      </c>
      <c r="AT994" s="131">
        <f>SUMIF(표4[잉크명],표5[[#This Row],[잉크]],표4[토-3층])</f>
        <v>0</v>
      </c>
      <c r="AU994" s="131">
        <f>SUMIF(표4[잉크명],표5[[#This Row],[잉크]],표4[토-1층])</f>
        <v>0</v>
      </c>
      <c r="AV994" s="54">
        <f>SUMIF(표4[잉크명],표5[[#This Row],[잉크]],표4[일])</f>
        <v>0</v>
      </c>
      <c r="AW994" s="131">
        <f>SUMIF(표4[잉크명],표5[[#This Row],[잉크]],표4[일-3층])</f>
        <v>0</v>
      </c>
      <c r="AX994" s="131">
        <f>SUMIF(표4[잉크명],표5[[#This Row],[잉크]],표4[일-1층])</f>
        <v>0</v>
      </c>
      <c r="AY994" s="54">
        <f>SUMIF(표4[잉크명],표5[[#This Row],[잉크]],표4[차주 월])</f>
        <v>0</v>
      </c>
      <c r="AZ994" s="54">
        <f>SUM(표5[[#This Row],[월]:[차주 월]])</f>
        <v>8</v>
      </c>
    </row>
    <row r="995" spans="2:52" x14ac:dyDescent="0.3">
      <c r="B995" s="350" t="s">
        <v>3407</v>
      </c>
      <c r="C995" s="285"/>
      <c r="D995" s="350" t="s">
        <v>3410</v>
      </c>
      <c r="E995" s="54">
        <f>COUNTIF(사출계획!$E$62:$F$110,표4[[#This Row],[제품명]])</f>
        <v>0</v>
      </c>
      <c r="F995" s="131">
        <f>COUNTIF(사출계획!$E$62:$F$87,표4[[#This Row],[제품명]])</f>
        <v>0</v>
      </c>
      <c r="G995" s="131">
        <f>COUNTIF(사출계획!$E$88:$F$110,표4[[#This Row],[제품명]])</f>
        <v>0</v>
      </c>
      <c r="H995" s="54">
        <f>COUNTIF(사출계획!$G$62:$H$110,표4[[#This Row],[제품명]])</f>
        <v>0</v>
      </c>
      <c r="I995" s="132">
        <f>COUNTIF(사출계획!$G$62:$H$87,표4[[#This Row],[제품명]])</f>
        <v>0</v>
      </c>
      <c r="J995" s="132">
        <f>COUNTIF(사출계획!$G$88:$H$110,표4[[#This Row],[제품명]])</f>
        <v>0</v>
      </c>
      <c r="K995" s="54">
        <f>COUNTIF(사출계획!$I$62:$J$110,표4[[#This Row],[제품명]])</f>
        <v>0</v>
      </c>
      <c r="L995" s="131">
        <f>COUNTIF(사출계획!$I$62:$J$87,표4[[#This Row],[제품명]])</f>
        <v>0</v>
      </c>
      <c r="M995" s="131">
        <f>COUNTIF(사출계획!$I$88:$J$110,표4[[#This Row],[제품명]])</f>
        <v>0</v>
      </c>
      <c r="N995" s="129">
        <f>COUNTIF(사출계획!$K$62:$L$110,표4[[#This Row],[제품명]])</f>
        <v>0</v>
      </c>
      <c r="O995" s="131">
        <f>COUNTIF(사출계획!$K$62:$L$87,표4[[#This Row],[제품명]])</f>
        <v>0</v>
      </c>
      <c r="P995" s="131">
        <f>COUNTIF(사출계획!$K$88:$L$110,표4[[#This Row],[제품명]])</f>
        <v>0</v>
      </c>
      <c r="Q995" s="130">
        <f>COUNTIF(사출계획!$M$62:$N$110,표4[[#This Row],[제품명]])</f>
        <v>0</v>
      </c>
      <c r="R995" s="131">
        <f>COUNTIF(사출계획!$M$62:$N$87,표4[[#This Row],[제품명]])</f>
        <v>0</v>
      </c>
      <c r="S995" s="131">
        <f>COUNTIF(사출계획!$M$88:$N$110,표4[[#This Row],[제품명]])</f>
        <v>0</v>
      </c>
      <c r="T995" s="54">
        <f>COUNTIF(사출계획!$O$62:$P$110,표4[[#This Row],[제품명]])</f>
        <v>0</v>
      </c>
      <c r="U995" s="131">
        <f>COUNTIF(사출계획!$O$62:$P$87,표4[[#This Row],[제품명]])</f>
        <v>0</v>
      </c>
      <c r="V995" s="131">
        <f>COUNTIF(사출계획!$O$88:$P$110,표4[[#This Row],[제품명]])</f>
        <v>0</v>
      </c>
      <c r="W995" s="54">
        <f>COUNTIF(사출계획!$Q$62:$R$110,표4[[#This Row],[제품명]])</f>
        <v>0</v>
      </c>
      <c r="X995" s="131">
        <f>COUNTIF(사출계획!$Q$62:$R$87,표4[[#This Row],[제품명]])</f>
        <v>0</v>
      </c>
      <c r="Y995" s="131">
        <f>COUNTIF(사출계획!$Q$88:$R$110,표4[[#This Row],[제품명]])</f>
        <v>0</v>
      </c>
      <c r="Z995" s="54">
        <f>COUNTIF(사출계획!$S$62:$T$110,표4[[#This Row],[제품명]])</f>
        <v>0</v>
      </c>
      <c r="AA995" s="131"/>
      <c r="AB995" s="131"/>
      <c r="AC995" s="448" t="s">
        <v>4483</v>
      </c>
      <c r="AD995" s="129">
        <f>SUMIF(표4[잉크명],표5[[#This Row],[잉크]],표4[월])</f>
        <v>0</v>
      </c>
      <c r="AE995" s="131">
        <f>SUMIF(표4[잉크명],표5[[#This Row],[잉크]],표4[월-3층])</f>
        <v>0</v>
      </c>
      <c r="AF995" s="131">
        <f>SUMIF(표4[잉크명],표5[[#This Row],[잉크]],표4[월-1층])</f>
        <v>0</v>
      </c>
      <c r="AG995" s="133">
        <f>SUMIF(표4[잉크명],표5[[#This Row],[잉크]],표4[화])</f>
        <v>0</v>
      </c>
      <c r="AH995" s="131">
        <f>SUMIF(표4[잉크명],표5[[#This Row],[잉크]],표4[화-3층])</f>
        <v>0</v>
      </c>
      <c r="AI995" s="131">
        <f>SUMIF(표4[잉크명],표5[[#This Row],[잉크]],표4[화-1층])</f>
        <v>0</v>
      </c>
      <c r="AJ995" s="130">
        <f>SUMIF(표4[잉크명],표5[[#This Row],[잉크]],표4[수])</f>
        <v>0</v>
      </c>
      <c r="AK995" s="131">
        <f>SUMIF(표4[잉크명],표5[[#This Row],[잉크]],표4[수-3층])</f>
        <v>0</v>
      </c>
      <c r="AL995" s="131">
        <f>SUMIF(표4[잉크명],표5[[#This Row],[잉크]],표4[수-1층])</f>
        <v>0</v>
      </c>
      <c r="AM995" s="54">
        <f>SUMIF(표4[잉크명],표5[[#This Row],[잉크]],표4[목])</f>
        <v>0</v>
      </c>
      <c r="AN995" s="131">
        <f>SUMIF(표4[잉크명],표5[[#This Row],[잉크]],표4[목-3층])</f>
        <v>0</v>
      </c>
      <c r="AO995" s="131">
        <f>SUMIF(표4[잉크명],표5[[#This Row],[잉크]],표4[목-1층])</f>
        <v>0</v>
      </c>
      <c r="AP995" s="54">
        <f>SUMIF(표4[잉크명],표5[[#This Row],[잉크]],표4[금])</f>
        <v>0</v>
      </c>
      <c r="AQ995" s="131">
        <f>SUMIF(표4[잉크명],표5[[#This Row],[잉크]],표4[금-3층])</f>
        <v>0</v>
      </c>
      <c r="AR995" s="131">
        <f>SUMIF(표4[잉크명],표5[[#This Row],[잉크]],표4[금-1층])</f>
        <v>0</v>
      </c>
      <c r="AS995" s="54">
        <f>SUMIF(표4[잉크명],표5[[#This Row],[잉크]],표4[토])</f>
        <v>0</v>
      </c>
      <c r="AT995" s="131">
        <f>SUMIF(표4[잉크명],표5[[#This Row],[잉크]],표4[토-3층])</f>
        <v>0</v>
      </c>
      <c r="AU995" s="131">
        <f>SUMIF(표4[잉크명],표5[[#This Row],[잉크]],표4[토-1층])</f>
        <v>0</v>
      </c>
      <c r="AV995" s="54">
        <f>SUMIF(표4[잉크명],표5[[#This Row],[잉크]],표4[일])</f>
        <v>0</v>
      </c>
      <c r="AW995" s="131">
        <f>SUMIF(표4[잉크명],표5[[#This Row],[잉크]],표4[일-3층])</f>
        <v>0</v>
      </c>
      <c r="AX995" s="131">
        <f>SUMIF(표4[잉크명],표5[[#This Row],[잉크]],표4[일-1층])</f>
        <v>0</v>
      </c>
      <c r="AY995" s="54">
        <f>SUMIF(표4[잉크명],표5[[#This Row],[잉크]],표4[차주 월])</f>
        <v>0</v>
      </c>
      <c r="AZ995" s="54">
        <f>SUM(표5[[#This Row],[월]:[차주 월]])</f>
        <v>0</v>
      </c>
    </row>
    <row r="996" spans="2:52" x14ac:dyDescent="0.3">
      <c r="B996" s="350" t="s">
        <v>3408</v>
      </c>
      <c r="C996" s="285"/>
      <c r="D996" s="350" t="s">
        <v>3787</v>
      </c>
      <c r="E996" s="54">
        <f>COUNTIF(사출계획!$E$62:$F$110,표4[[#This Row],[제품명]])</f>
        <v>0</v>
      </c>
      <c r="F996" s="131">
        <f>COUNTIF(사출계획!$E$62:$F$87,표4[[#This Row],[제품명]])</f>
        <v>0</v>
      </c>
      <c r="G996" s="131">
        <f>COUNTIF(사출계획!$E$88:$F$110,표4[[#This Row],[제품명]])</f>
        <v>0</v>
      </c>
      <c r="H996" s="54">
        <f>COUNTIF(사출계획!$G$62:$H$110,표4[[#This Row],[제품명]])</f>
        <v>0</v>
      </c>
      <c r="I996" s="132">
        <f>COUNTIF(사출계획!$G$62:$H$87,표4[[#This Row],[제품명]])</f>
        <v>0</v>
      </c>
      <c r="J996" s="132">
        <f>COUNTIF(사출계획!$G$88:$H$110,표4[[#This Row],[제품명]])</f>
        <v>0</v>
      </c>
      <c r="K996" s="54">
        <f>COUNTIF(사출계획!$I$62:$J$110,표4[[#This Row],[제품명]])</f>
        <v>0</v>
      </c>
      <c r="L996" s="131">
        <f>COUNTIF(사출계획!$I$62:$J$87,표4[[#This Row],[제품명]])</f>
        <v>0</v>
      </c>
      <c r="M996" s="131">
        <f>COUNTIF(사출계획!$I$88:$J$110,표4[[#This Row],[제품명]])</f>
        <v>0</v>
      </c>
      <c r="N996" s="129">
        <f>COUNTIF(사출계획!$K$62:$L$110,표4[[#This Row],[제품명]])</f>
        <v>0</v>
      </c>
      <c r="O996" s="131">
        <f>COUNTIF(사출계획!$K$62:$L$87,표4[[#This Row],[제품명]])</f>
        <v>0</v>
      </c>
      <c r="P996" s="131">
        <f>COUNTIF(사출계획!$K$88:$L$110,표4[[#This Row],[제품명]])</f>
        <v>0</v>
      </c>
      <c r="Q996" s="130">
        <f>COUNTIF(사출계획!$M$62:$N$110,표4[[#This Row],[제품명]])</f>
        <v>0</v>
      </c>
      <c r="R996" s="131">
        <f>COUNTIF(사출계획!$M$62:$N$87,표4[[#This Row],[제품명]])</f>
        <v>0</v>
      </c>
      <c r="S996" s="131">
        <f>COUNTIF(사출계획!$M$88:$N$110,표4[[#This Row],[제품명]])</f>
        <v>0</v>
      </c>
      <c r="T996" s="54">
        <f>COUNTIF(사출계획!$O$62:$P$110,표4[[#This Row],[제품명]])</f>
        <v>0</v>
      </c>
      <c r="U996" s="131">
        <f>COUNTIF(사출계획!$O$62:$P$87,표4[[#This Row],[제품명]])</f>
        <v>0</v>
      </c>
      <c r="V996" s="131">
        <f>COUNTIF(사출계획!$O$88:$P$110,표4[[#This Row],[제품명]])</f>
        <v>0</v>
      </c>
      <c r="W996" s="54">
        <f>COUNTIF(사출계획!$Q$62:$R$110,표4[[#This Row],[제품명]])</f>
        <v>0</v>
      </c>
      <c r="X996" s="131">
        <f>COUNTIF(사출계획!$Q$62:$R$87,표4[[#This Row],[제품명]])</f>
        <v>0</v>
      </c>
      <c r="Y996" s="131">
        <f>COUNTIF(사출계획!$Q$88:$R$110,표4[[#This Row],[제품명]])</f>
        <v>0</v>
      </c>
      <c r="Z996" s="54">
        <f>COUNTIF(사출계획!$S$62:$T$110,표4[[#This Row],[제품명]])</f>
        <v>0</v>
      </c>
      <c r="AA996" s="131"/>
      <c r="AB996" s="131"/>
      <c r="AC996" s="448" t="s">
        <v>4484</v>
      </c>
      <c r="AD996" s="129">
        <f>SUMIF(표4[잉크명],표5[[#This Row],[잉크]],표4[월])</f>
        <v>0</v>
      </c>
      <c r="AE996" s="131">
        <f>SUMIF(표4[잉크명],표5[[#This Row],[잉크]],표4[월-3층])</f>
        <v>0</v>
      </c>
      <c r="AF996" s="131">
        <f>SUMIF(표4[잉크명],표5[[#This Row],[잉크]],표4[월-1층])</f>
        <v>0</v>
      </c>
      <c r="AG996" s="133">
        <f>SUMIF(표4[잉크명],표5[[#This Row],[잉크]],표4[화])</f>
        <v>0</v>
      </c>
      <c r="AH996" s="131">
        <f>SUMIF(표4[잉크명],표5[[#This Row],[잉크]],표4[화-3층])</f>
        <v>0</v>
      </c>
      <c r="AI996" s="131">
        <f>SUMIF(표4[잉크명],표5[[#This Row],[잉크]],표4[화-1층])</f>
        <v>0</v>
      </c>
      <c r="AJ996" s="130">
        <f>SUMIF(표4[잉크명],표5[[#This Row],[잉크]],표4[수])</f>
        <v>0</v>
      </c>
      <c r="AK996" s="131">
        <f>SUMIF(표4[잉크명],표5[[#This Row],[잉크]],표4[수-3층])</f>
        <v>0</v>
      </c>
      <c r="AL996" s="131">
        <f>SUMIF(표4[잉크명],표5[[#This Row],[잉크]],표4[수-1층])</f>
        <v>0</v>
      </c>
      <c r="AM996" s="54">
        <f>SUMIF(표4[잉크명],표5[[#This Row],[잉크]],표4[목])</f>
        <v>0</v>
      </c>
      <c r="AN996" s="131">
        <f>SUMIF(표4[잉크명],표5[[#This Row],[잉크]],표4[목-3층])</f>
        <v>0</v>
      </c>
      <c r="AO996" s="131">
        <f>SUMIF(표4[잉크명],표5[[#This Row],[잉크]],표4[목-1층])</f>
        <v>0</v>
      </c>
      <c r="AP996" s="54">
        <f>SUMIF(표4[잉크명],표5[[#This Row],[잉크]],표4[금])</f>
        <v>0</v>
      </c>
      <c r="AQ996" s="131">
        <f>SUMIF(표4[잉크명],표5[[#This Row],[잉크]],표4[금-3층])</f>
        <v>0</v>
      </c>
      <c r="AR996" s="131">
        <f>SUMIF(표4[잉크명],표5[[#This Row],[잉크]],표4[금-1층])</f>
        <v>0</v>
      </c>
      <c r="AS996" s="54">
        <f>SUMIF(표4[잉크명],표5[[#This Row],[잉크]],표4[토])</f>
        <v>0</v>
      </c>
      <c r="AT996" s="131">
        <f>SUMIF(표4[잉크명],표5[[#This Row],[잉크]],표4[토-3층])</f>
        <v>0</v>
      </c>
      <c r="AU996" s="131">
        <f>SUMIF(표4[잉크명],표5[[#This Row],[잉크]],표4[토-1층])</f>
        <v>0</v>
      </c>
      <c r="AV996" s="54">
        <f>SUMIF(표4[잉크명],표5[[#This Row],[잉크]],표4[일])</f>
        <v>0</v>
      </c>
      <c r="AW996" s="131">
        <f>SUMIF(표4[잉크명],표5[[#This Row],[잉크]],표4[일-3층])</f>
        <v>0</v>
      </c>
      <c r="AX996" s="131">
        <f>SUMIF(표4[잉크명],표5[[#This Row],[잉크]],표4[일-1층])</f>
        <v>0</v>
      </c>
      <c r="AY996" s="54">
        <f>SUMIF(표4[잉크명],표5[[#This Row],[잉크]],표4[차주 월])</f>
        <v>0</v>
      </c>
      <c r="AZ996" s="54">
        <f>SUM(표5[[#This Row],[월]:[차주 월]])</f>
        <v>0</v>
      </c>
    </row>
    <row r="997" spans="2:52" x14ac:dyDescent="0.3">
      <c r="B997" s="351" t="s">
        <v>3420</v>
      </c>
      <c r="C997" s="285"/>
      <c r="D997" s="351" t="s">
        <v>3422</v>
      </c>
      <c r="E997" s="54">
        <f>COUNTIF(사출계획!$E$62:$F$110,표4[[#This Row],[제품명]])</f>
        <v>0</v>
      </c>
      <c r="F997" s="131">
        <f>COUNTIF(사출계획!$E$62:$F$87,표4[[#This Row],[제품명]])</f>
        <v>0</v>
      </c>
      <c r="G997" s="131">
        <f>COUNTIF(사출계획!$E$88:$F$110,표4[[#This Row],[제품명]])</f>
        <v>0</v>
      </c>
      <c r="H997" s="54">
        <f>COUNTIF(사출계획!$G$62:$H$110,표4[[#This Row],[제품명]])</f>
        <v>0</v>
      </c>
      <c r="I997" s="132">
        <f>COUNTIF(사출계획!$G$62:$H$87,표4[[#This Row],[제품명]])</f>
        <v>0</v>
      </c>
      <c r="J997" s="132">
        <f>COUNTIF(사출계획!$G$88:$H$110,표4[[#This Row],[제품명]])</f>
        <v>0</v>
      </c>
      <c r="K997" s="54">
        <f>COUNTIF(사출계획!$I$62:$J$110,표4[[#This Row],[제품명]])</f>
        <v>0</v>
      </c>
      <c r="L997" s="131">
        <f>COUNTIF(사출계획!$I$62:$J$87,표4[[#This Row],[제품명]])</f>
        <v>0</v>
      </c>
      <c r="M997" s="131">
        <f>COUNTIF(사출계획!$I$88:$J$110,표4[[#This Row],[제품명]])</f>
        <v>0</v>
      </c>
      <c r="N997" s="129">
        <f>COUNTIF(사출계획!$K$62:$L$110,표4[[#This Row],[제품명]])</f>
        <v>0</v>
      </c>
      <c r="O997" s="131">
        <f>COUNTIF(사출계획!$K$62:$L$87,표4[[#This Row],[제품명]])</f>
        <v>0</v>
      </c>
      <c r="P997" s="131">
        <f>COUNTIF(사출계획!$K$88:$L$110,표4[[#This Row],[제품명]])</f>
        <v>0</v>
      </c>
      <c r="Q997" s="130">
        <f>COUNTIF(사출계획!$M$62:$N$110,표4[[#This Row],[제품명]])</f>
        <v>0</v>
      </c>
      <c r="R997" s="131">
        <f>COUNTIF(사출계획!$M$62:$N$87,표4[[#This Row],[제품명]])</f>
        <v>0</v>
      </c>
      <c r="S997" s="131">
        <f>COUNTIF(사출계획!$M$88:$N$110,표4[[#This Row],[제품명]])</f>
        <v>0</v>
      </c>
      <c r="T997" s="54">
        <f>COUNTIF(사출계획!$O$62:$P$110,표4[[#This Row],[제품명]])</f>
        <v>0</v>
      </c>
      <c r="U997" s="131">
        <f>COUNTIF(사출계획!$O$62:$P$87,표4[[#This Row],[제품명]])</f>
        <v>0</v>
      </c>
      <c r="V997" s="131">
        <f>COUNTIF(사출계획!$O$88:$P$110,표4[[#This Row],[제품명]])</f>
        <v>0</v>
      </c>
      <c r="W997" s="54">
        <f>COUNTIF(사출계획!$Q$62:$R$110,표4[[#This Row],[제품명]])</f>
        <v>0</v>
      </c>
      <c r="X997" s="131">
        <f>COUNTIF(사출계획!$Q$62:$R$87,표4[[#This Row],[제품명]])</f>
        <v>0</v>
      </c>
      <c r="Y997" s="131">
        <f>COUNTIF(사출계획!$Q$88:$R$110,표4[[#This Row],[제품명]])</f>
        <v>0</v>
      </c>
      <c r="Z997" s="54">
        <f>COUNTIF(사출계획!$S$62:$T$110,표4[[#This Row],[제품명]])</f>
        <v>0</v>
      </c>
      <c r="AA997" s="131"/>
      <c r="AB997" s="131"/>
      <c r="AC997" s="448" t="s">
        <v>4485</v>
      </c>
      <c r="AD997" s="129">
        <f>SUMIF(표4[잉크명],표5[[#This Row],[잉크]],표4[월])</f>
        <v>0</v>
      </c>
      <c r="AE997" s="131">
        <f>SUMIF(표4[잉크명],표5[[#This Row],[잉크]],표4[월-3층])</f>
        <v>0</v>
      </c>
      <c r="AF997" s="131">
        <f>SUMIF(표4[잉크명],표5[[#This Row],[잉크]],표4[월-1층])</f>
        <v>0</v>
      </c>
      <c r="AG997" s="133">
        <f>SUMIF(표4[잉크명],표5[[#This Row],[잉크]],표4[화])</f>
        <v>0</v>
      </c>
      <c r="AH997" s="131">
        <f>SUMIF(표4[잉크명],표5[[#This Row],[잉크]],표4[화-3층])</f>
        <v>0</v>
      </c>
      <c r="AI997" s="131">
        <f>SUMIF(표4[잉크명],표5[[#This Row],[잉크]],표4[화-1층])</f>
        <v>0</v>
      </c>
      <c r="AJ997" s="130">
        <f>SUMIF(표4[잉크명],표5[[#This Row],[잉크]],표4[수])</f>
        <v>0</v>
      </c>
      <c r="AK997" s="131">
        <f>SUMIF(표4[잉크명],표5[[#This Row],[잉크]],표4[수-3층])</f>
        <v>0</v>
      </c>
      <c r="AL997" s="131">
        <f>SUMIF(표4[잉크명],표5[[#This Row],[잉크]],표4[수-1층])</f>
        <v>0</v>
      </c>
      <c r="AM997" s="54">
        <f>SUMIF(표4[잉크명],표5[[#This Row],[잉크]],표4[목])</f>
        <v>0</v>
      </c>
      <c r="AN997" s="131">
        <f>SUMIF(표4[잉크명],표5[[#This Row],[잉크]],표4[목-3층])</f>
        <v>0</v>
      </c>
      <c r="AO997" s="131">
        <f>SUMIF(표4[잉크명],표5[[#This Row],[잉크]],표4[목-1층])</f>
        <v>0</v>
      </c>
      <c r="AP997" s="54">
        <f>SUMIF(표4[잉크명],표5[[#This Row],[잉크]],표4[금])</f>
        <v>0</v>
      </c>
      <c r="AQ997" s="131">
        <f>SUMIF(표4[잉크명],표5[[#This Row],[잉크]],표4[금-3층])</f>
        <v>0</v>
      </c>
      <c r="AR997" s="131">
        <f>SUMIF(표4[잉크명],표5[[#This Row],[잉크]],표4[금-1층])</f>
        <v>0</v>
      </c>
      <c r="AS997" s="54">
        <f>SUMIF(표4[잉크명],표5[[#This Row],[잉크]],표4[토])</f>
        <v>0</v>
      </c>
      <c r="AT997" s="131">
        <f>SUMIF(표4[잉크명],표5[[#This Row],[잉크]],표4[토-3층])</f>
        <v>0</v>
      </c>
      <c r="AU997" s="131">
        <f>SUMIF(표4[잉크명],표5[[#This Row],[잉크]],표4[토-1층])</f>
        <v>0</v>
      </c>
      <c r="AV997" s="54">
        <f>SUMIF(표4[잉크명],표5[[#This Row],[잉크]],표4[일])</f>
        <v>0</v>
      </c>
      <c r="AW997" s="131">
        <f>SUMIF(표4[잉크명],표5[[#This Row],[잉크]],표4[일-3층])</f>
        <v>0</v>
      </c>
      <c r="AX997" s="131">
        <f>SUMIF(표4[잉크명],표5[[#This Row],[잉크]],표4[일-1층])</f>
        <v>0</v>
      </c>
      <c r="AY997" s="54">
        <f>SUMIF(표4[잉크명],표5[[#This Row],[잉크]],표4[차주 월])</f>
        <v>0</v>
      </c>
      <c r="AZ997" s="54">
        <f>SUM(표5[[#This Row],[월]:[차주 월]])</f>
        <v>0</v>
      </c>
    </row>
    <row r="998" spans="2:52" x14ac:dyDescent="0.3">
      <c r="B998" s="351" t="s">
        <v>3421</v>
      </c>
      <c r="C998" s="285"/>
      <c r="D998" s="351" t="s">
        <v>3423</v>
      </c>
      <c r="E998" s="54">
        <f>COUNTIF(사출계획!$E$62:$F$110,표4[[#This Row],[제품명]])</f>
        <v>0</v>
      </c>
      <c r="F998" s="131">
        <f>COUNTIF(사출계획!$E$62:$F$87,표4[[#This Row],[제품명]])</f>
        <v>0</v>
      </c>
      <c r="G998" s="131">
        <f>COUNTIF(사출계획!$E$88:$F$110,표4[[#This Row],[제품명]])</f>
        <v>0</v>
      </c>
      <c r="H998" s="54">
        <f>COUNTIF(사출계획!$G$62:$H$110,표4[[#This Row],[제품명]])</f>
        <v>0</v>
      </c>
      <c r="I998" s="132">
        <f>COUNTIF(사출계획!$G$62:$H$87,표4[[#This Row],[제품명]])</f>
        <v>0</v>
      </c>
      <c r="J998" s="132">
        <f>COUNTIF(사출계획!$G$88:$H$110,표4[[#This Row],[제품명]])</f>
        <v>0</v>
      </c>
      <c r="K998" s="54">
        <f>COUNTIF(사출계획!$I$62:$J$110,표4[[#This Row],[제품명]])</f>
        <v>0</v>
      </c>
      <c r="L998" s="131">
        <f>COUNTIF(사출계획!$I$62:$J$87,표4[[#This Row],[제품명]])</f>
        <v>0</v>
      </c>
      <c r="M998" s="131">
        <f>COUNTIF(사출계획!$I$88:$J$110,표4[[#This Row],[제품명]])</f>
        <v>0</v>
      </c>
      <c r="N998" s="129">
        <f>COUNTIF(사출계획!$K$62:$L$110,표4[[#This Row],[제품명]])</f>
        <v>0</v>
      </c>
      <c r="O998" s="131">
        <f>COUNTIF(사출계획!$K$62:$L$87,표4[[#This Row],[제품명]])</f>
        <v>0</v>
      </c>
      <c r="P998" s="131">
        <f>COUNTIF(사출계획!$K$88:$L$110,표4[[#This Row],[제품명]])</f>
        <v>0</v>
      </c>
      <c r="Q998" s="130">
        <f>COUNTIF(사출계획!$M$62:$N$110,표4[[#This Row],[제품명]])</f>
        <v>0</v>
      </c>
      <c r="R998" s="131">
        <f>COUNTIF(사출계획!$M$62:$N$87,표4[[#This Row],[제품명]])</f>
        <v>0</v>
      </c>
      <c r="S998" s="131">
        <f>COUNTIF(사출계획!$M$88:$N$110,표4[[#This Row],[제품명]])</f>
        <v>0</v>
      </c>
      <c r="T998" s="54">
        <f>COUNTIF(사출계획!$O$62:$P$110,표4[[#This Row],[제품명]])</f>
        <v>0</v>
      </c>
      <c r="U998" s="131">
        <f>COUNTIF(사출계획!$O$62:$P$87,표4[[#This Row],[제품명]])</f>
        <v>0</v>
      </c>
      <c r="V998" s="131">
        <f>COUNTIF(사출계획!$O$88:$P$110,표4[[#This Row],[제품명]])</f>
        <v>0</v>
      </c>
      <c r="W998" s="54">
        <f>COUNTIF(사출계획!$Q$62:$R$110,표4[[#This Row],[제품명]])</f>
        <v>0</v>
      </c>
      <c r="X998" s="131">
        <f>COUNTIF(사출계획!$Q$62:$R$87,표4[[#This Row],[제품명]])</f>
        <v>0</v>
      </c>
      <c r="Y998" s="131">
        <f>COUNTIF(사출계획!$Q$88:$R$110,표4[[#This Row],[제품명]])</f>
        <v>0</v>
      </c>
      <c r="Z998" s="54">
        <f>COUNTIF(사출계획!$S$62:$T$110,표4[[#This Row],[제품명]])</f>
        <v>0</v>
      </c>
      <c r="AA998" s="131"/>
      <c r="AB998" s="131"/>
      <c r="AC998" s="448" t="s">
        <v>4486</v>
      </c>
      <c r="AD998" s="129">
        <f>SUMIF(표4[잉크명],표5[[#This Row],[잉크]],표4[월])</f>
        <v>0</v>
      </c>
      <c r="AE998" s="131">
        <f>SUMIF(표4[잉크명],표5[[#This Row],[잉크]],표4[월-3층])</f>
        <v>0</v>
      </c>
      <c r="AF998" s="131">
        <f>SUMIF(표4[잉크명],표5[[#This Row],[잉크]],표4[월-1층])</f>
        <v>0</v>
      </c>
      <c r="AG998" s="133">
        <f>SUMIF(표4[잉크명],표5[[#This Row],[잉크]],표4[화])</f>
        <v>0</v>
      </c>
      <c r="AH998" s="131">
        <f>SUMIF(표4[잉크명],표5[[#This Row],[잉크]],표4[화-3층])</f>
        <v>0</v>
      </c>
      <c r="AI998" s="131">
        <f>SUMIF(표4[잉크명],표5[[#This Row],[잉크]],표4[화-1층])</f>
        <v>0</v>
      </c>
      <c r="AJ998" s="130">
        <f>SUMIF(표4[잉크명],표5[[#This Row],[잉크]],표4[수])</f>
        <v>0</v>
      </c>
      <c r="AK998" s="131">
        <f>SUMIF(표4[잉크명],표5[[#This Row],[잉크]],표4[수-3층])</f>
        <v>0</v>
      </c>
      <c r="AL998" s="131">
        <f>SUMIF(표4[잉크명],표5[[#This Row],[잉크]],표4[수-1층])</f>
        <v>0</v>
      </c>
      <c r="AM998" s="54">
        <f>SUMIF(표4[잉크명],표5[[#This Row],[잉크]],표4[목])</f>
        <v>0</v>
      </c>
      <c r="AN998" s="131">
        <f>SUMIF(표4[잉크명],표5[[#This Row],[잉크]],표4[목-3층])</f>
        <v>0</v>
      </c>
      <c r="AO998" s="131">
        <f>SUMIF(표4[잉크명],표5[[#This Row],[잉크]],표4[목-1층])</f>
        <v>0</v>
      </c>
      <c r="AP998" s="54">
        <f>SUMIF(표4[잉크명],표5[[#This Row],[잉크]],표4[금])</f>
        <v>0</v>
      </c>
      <c r="AQ998" s="131">
        <f>SUMIF(표4[잉크명],표5[[#This Row],[잉크]],표4[금-3층])</f>
        <v>0</v>
      </c>
      <c r="AR998" s="131">
        <f>SUMIF(표4[잉크명],표5[[#This Row],[잉크]],표4[금-1층])</f>
        <v>0</v>
      </c>
      <c r="AS998" s="54">
        <f>SUMIF(표4[잉크명],표5[[#This Row],[잉크]],표4[토])</f>
        <v>0</v>
      </c>
      <c r="AT998" s="131">
        <f>SUMIF(표4[잉크명],표5[[#This Row],[잉크]],표4[토-3층])</f>
        <v>0</v>
      </c>
      <c r="AU998" s="131">
        <f>SUMIF(표4[잉크명],표5[[#This Row],[잉크]],표4[토-1층])</f>
        <v>0</v>
      </c>
      <c r="AV998" s="54">
        <f>SUMIF(표4[잉크명],표5[[#This Row],[잉크]],표4[일])</f>
        <v>0</v>
      </c>
      <c r="AW998" s="131">
        <f>SUMIF(표4[잉크명],표5[[#This Row],[잉크]],표4[일-3층])</f>
        <v>0</v>
      </c>
      <c r="AX998" s="131">
        <f>SUMIF(표4[잉크명],표5[[#This Row],[잉크]],표4[일-1층])</f>
        <v>0</v>
      </c>
      <c r="AY998" s="54">
        <f>SUMIF(표4[잉크명],표5[[#This Row],[잉크]],표4[차주 월])</f>
        <v>0</v>
      </c>
      <c r="AZ998" s="54">
        <f>SUM(표5[[#This Row],[월]:[차주 월]])</f>
        <v>0</v>
      </c>
    </row>
    <row r="999" spans="2:52" x14ac:dyDescent="0.3">
      <c r="B999" s="351" t="s">
        <v>3420</v>
      </c>
      <c r="C999" s="285"/>
      <c r="D999" s="351" t="s">
        <v>3424</v>
      </c>
      <c r="E999" s="54">
        <f>COUNTIF(사출계획!$E$62:$F$110,표4[[#This Row],[제품명]])</f>
        <v>0</v>
      </c>
      <c r="F999" s="131">
        <f>COUNTIF(사출계획!$E$62:$F$87,표4[[#This Row],[제품명]])</f>
        <v>0</v>
      </c>
      <c r="G999" s="131">
        <f>COUNTIF(사출계획!$E$88:$F$110,표4[[#This Row],[제품명]])</f>
        <v>0</v>
      </c>
      <c r="H999" s="54">
        <f>COUNTIF(사출계획!$G$62:$H$110,표4[[#This Row],[제품명]])</f>
        <v>0</v>
      </c>
      <c r="I999" s="132">
        <f>COUNTIF(사출계획!$G$62:$H$87,표4[[#This Row],[제품명]])</f>
        <v>0</v>
      </c>
      <c r="J999" s="132">
        <f>COUNTIF(사출계획!$G$88:$H$110,표4[[#This Row],[제품명]])</f>
        <v>0</v>
      </c>
      <c r="K999" s="54">
        <f>COUNTIF(사출계획!$I$62:$J$110,표4[[#This Row],[제품명]])</f>
        <v>0</v>
      </c>
      <c r="L999" s="131">
        <f>COUNTIF(사출계획!$I$62:$J$87,표4[[#This Row],[제품명]])</f>
        <v>0</v>
      </c>
      <c r="M999" s="131">
        <f>COUNTIF(사출계획!$I$88:$J$110,표4[[#This Row],[제품명]])</f>
        <v>0</v>
      </c>
      <c r="N999" s="129">
        <f>COUNTIF(사출계획!$K$62:$L$110,표4[[#This Row],[제품명]])</f>
        <v>0</v>
      </c>
      <c r="O999" s="131">
        <f>COUNTIF(사출계획!$K$62:$L$87,표4[[#This Row],[제품명]])</f>
        <v>0</v>
      </c>
      <c r="P999" s="131">
        <f>COUNTIF(사출계획!$K$88:$L$110,표4[[#This Row],[제품명]])</f>
        <v>0</v>
      </c>
      <c r="Q999" s="130">
        <f>COUNTIF(사출계획!$M$62:$N$110,표4[[#This Row],[제품명]])</f>
        <v>0</v>
      </c>
      <c r="R999" s="131">
        <f>COUNTIF(사출계획!$M$62:$N$87,표4[[#This Row],[제품명]])</f>
        <v>0</v>
      </c>
      <c r="S999" s="131">
        <f>COUNTIF(사출계획!$M$88:$N$110,표4[[#This Row],[제품명]])</f>
        <v>0</v>
      </c>
      <c r="T999" s="54">
        <f>COUNTIF(사출계획!$O$62:$P$110,표4[[#This Row],[제품명]])</f>
        <v>0</v>
      </c>
      <c r="U999" s="131">
        <f>COUNTIF(사출계획!$O$62:$P$87,표4[[#This Row],[제품명]])</f>
        <v>0</v>
      </c>
      <c r="V999" s="131">
        <f>COUNTIF(사출계획!$O$88:$P$110,표4[[#This Row],[제품명]])</f>
        <v>0</v>
      </c>
      <c r="W999" s="54">
        <f>COUNTIF(사출계획!$Q$62:$R$110,표4[[#This Row],[제품명]])</f>
        <v>0</v>
      </c>
      <c r="X999" s="131">
        <f>COUNTIF(사출계획!$Q$62:$R$87,표4[[#This Row],[제품명]])</f>
        <v>0</v>
      </c>
      <c r="Y999" s="131">
        <f>COUNTIF(사출계획!$Q$88:$R$110,표4[[#This Row],[제품명]])</f>
        <v>0</v>
      </c>
      <c r="Z999" s="54">
        <f>COUNTIF(사출계획!$S$62:$T$110,표4[[#This Row],[제품명]])</f>
        <v>0</v>
      </c>
      <c r="AA999" s="131"/>
      <c r="AB999" s="131"/>
      <c r="AC999" s="244" t="s">
        <v>4496</v>
      </c>
      <c r="AD999" s="129">
        <f>SUMIF(표4[잉크명],표5[[#This Row],[잉크]],표4[월])</f>
        <v>0</v>
      </c>
      <c r="AE999" s="131">
        <f>SUMIF(표4[잉크명],표5[[#This Row],[잉크]],표4[월-3층])</f>
        <v>0</v>
      </c>
      <c r="AF999" s="131">
        <f>SUMIF(표4[잉크명],표5[[#This Row],[잉크]],표4[월-1층])</f>
        <v>0</v>
      </c>
      <c r="AG999" s="133">
        <f>SUMIF(표4[잉크명],표5[[#This Row],[잉크]],표4[화])</f>
        <v>0</v>
      </c>
      <c r="AH999" s="131">
        <f>SUMIF(표4[잉크명],표5[[#This Row],[잉크]],표4[화-3층])</f>
        <v>0</v>
      </c>
      <c r="AI999" s="131">
        <f>SUMIF(표4[잉크명],표5[[#This Row],[잉크]],표4[화-1층])</f>
        <v>0</v>
      </c>
      <c r="AJ999" s="130">
        <f>SUMIF(표4[잉크명],표5[[#This Row],[잉크]],표4[수])</f>
        <v>0</v>
      </c>
      <c r="AK999" s="131">
        <f>SUMIF(표4[잉크명],표5[[#This Row],[잉크]],표4[수-3층])</f>
        <v>0</v>
      </c>
      <c r="AL999" s="131">
        <f>SUMIF(표4[잉크명],표5[[#This Row],[잉크]],표4[수-1층])</f>
        <v>0</v>
      </c>
      <c r="AM999" s="54">
        <f>SUMIF(표4[잉크명],표5[[#This Row],[잉크]],표4[목])</f>
        <v>0</v>
      </c>
      <c r="AN999" s="131">
        <f>SUMIF(표4[잉크명],표5[[#This Row],[잉크]],표4[목-3층])</f>
        <v>0</v>
      </c>
      <c r="AO999" s="131">
        <f>SUMIF(표4[잉크명],표5[[#This Row],[잉크]],표4[목-1층])</f>
        <v>0</v>
      </c>
      <c r="AP999" s="54">
        <f>SUMIF(표4[잉크명],표5[[#This Row],[잉크]],표4[금])</f>
        <v>0</v>
      </c>
      <c r="AQ999" s="131">
        <f>SUMIF(표4[잉크명],표5[[#This Row],[잉크]],표4[금-3층])</f>
        <v>0</v>
      </c>
      <c r="AR999" s="131">
        <f>SUMIF(표4[잉크명],표5[[#This Row],[잉크]],표4[금-1층])</f>
        <v>0</v>
      </c>
      <c r="AS999" s="54">
        <f>SUMIF(표4[잉크명],표5[[#This Row],[잉크]],표4[토])</f>
        <v>0</v>
      </c>
      <c r="AT999" s="131">
        <f>SUMIF(표4[잉크명],표5[[#This Row],[잉크]],표4[토-3층])</f>
        <v>0</v>
      </c>
      <c r="AU999" s="131">
        <f>SUMIF(표4[잉크명],표5[[#This Row],[잉크]],표4[토-1층])</f>
        <v>0</v>
      </c>
      <c r="AV999" s="54">
        <f>SUMIF(표4[잉크명],표5[[#This Row],[잉크]],표4[일])</f>
        <v>0</v>
      </c>
      <c r="AW999" s="131">
        <f>SUMIF(표4[잉크명],표5[[#This Row],[잉크]],표4[일-3층])</f>
        <v>0</v>
      </c>
      <c r="AX999" s="131">
        <f>SUMIF(표4[잉크명],표5[[#This Row],[잉크]],표4[일-1층])</f>
        <v>0</v>
      </c>
      <c r="AY999" s="54">
        <f>SUMIF(표4[잉크명],표5[[#This Row],[잉크]],표4[차주 월])</f>
        <v>0</v>
      </c>
      <c r="AZ999" s="54">
        <f>SUM(표5[[#This Row],[월]:[차주 월]])</f>
        <v>0</v>
      </c>
    </row>
    <row r="1000" spans="2:52" x14ac:dyDescent="0.3">
      <c r="B1000" s="352" t="s">
        <v>3439</v>
      </c>
      <c r="C1000" s="285"/>
      <c r="D1000" s="352" t="s">
        <v>3436</v>
      </c>
      <c r="E1000" s="54">
        <f>COUNTIF(사출계획!$E$62:$F$110,표4[[#This Row],[제품명]])</f>
        <v>0</v>
      </c>
      <c r="F1000" s="131">
        <f>COUNTIF(사출계획!$E$62:$F$87,표4[[#This Row],[제품명]])</f>
        <v>0</v>
      </c>
      <c r="G1000" s="131">
        <f>COUNTIF(사출계획!$E$88:$F$110,표4[[#This Row],[제품명]])</f>
        <v>0</v>
      </c>
      <c r="H1000" s="54">
        <f>COUNTIF(사출계획!$G$62:$H$110,표4[[#This Row],[제품명]])</f>
        <v>0</v>
      </c>
      <c r="I1000" s="132">
        <f>COUNTIF(사출계획!$G$62:$H$87,표4[[#This Row],[제품명]])</f>
        <v>0</v>
      </c>
      <c r="J1000" s="132">
        <f>COUNTIF(사출계획!$G$88:$H$110,표4[[#This Row],[제품명]])</f>
        <v>0</v>
      </c>
      <c r="K1000" s="54">
        <f>COUNTIF(사출계획!$I$62:$J$110,표4[[#This Row],[제품명]])</f>
        <v>0</v>
      </c>
      <c r="L1000" s="131">
        <f>COUNTIF(사출계획!$I$62:$J$87,표4[[#This Row],[제품명]])</f>
        <v>0</v>
      </c>
      <c r="M1000" s="131">
        <f>COUNTIF(사출계획!$I$88:$J$110,표4[[#This Row],[제품명]])</f>
        <v>0</v>
      </c>
      <c r="N1000" s="129">
        <f>COUNTIF(사출계획!$K$62:$L$110,표4[[#This Row],[제품명]])</f>
        <v>0</v>
      </c>
      <c r="O1000" s="131">
        <f>COUNTIF(사출계획!$K$62:$L$87,표4[[#This Row],[제품명]])</f>
        <v>0</v>
      </c>
      <c r="P1000" s="131">
        <f>COUNTIF(사출계획!$K$88:$L$110,표4[[#This Row],[제품명]])</f>
        <v>0</v>
      </c>
      <c r="Q1000" s="130">
        <f>COUNTIF(사출계획!$M$62:$N$110,표4[[#This Row],[제품명]])</f>
        <v>0</v>
      </c>
      <c r="R1000" s="131">
        <f>COUNTIF(사출계획!$M$62:$N$87,표4[[#This Row],[제품명]])</f>
        <v>0</v>
      </c>
      <c r="S1000" s="131">
        <f>COUNTIF(사출계획!$M$88:$N$110,표4[[#This Row],[제품명]])</f>
        <v>0</v>
      </c>
      <c r="T1000" s="54">
        <f>COUNTIF(사출계획!$O$62:$P$110,표4[[#This Row],[제품명]])</f>
        <v>0</v>
      </c>
      <c r="U1000" s="131">
        <f>COUNTIF(사출계획!$O$62:$P$87,표4[[#This Row],[제품명]])</f>
        <v>0</v>
      </c>
      <c r="V1000" s="131">
        <f>COUNTIF(사출계획!$O$88:$P$110,표4[[#This Row],[제품명]])</f>
        <v>0</v>
      </c>
      <c r="W1000" s="54">
        <f>COUNTIF(사출계획!$Q$62:$R$110,표4[[#This Row],[제품명]])</f>
        <v>0</v>
      </c>
      <c r="X1000" s="131">
        <f>COUNTIF(사출계획!$Q$62:$R$87,표4[[#This Row],[제품명]])</f>
        <v>0</v>
      </c>
      <c r="Y1000" s="131">
        <f>COUNTIF(사출계획!$Q$88:$R$110,표4[[#This Row],[제품명]])</f>
        <v>0</v>
      </c>
      <c r="Z1000" s="54">
        <f>COUNTIF(사출계획!$S$62:$T$110,표4[[#This Row],[제품명]])</f>
        <v>0</v>
      </c>
      <c r="AA1000" s="131"/>
      <c r="AB1000" s="131"/>
      <c r="AC1000" s="449" t="s">
        <v>4513</v>
      </c>
      <c r="AD1000" s="129">
        <f>SUMIF(표4[잉크명],표5[[#This Row],[잉크]],표4[월])</f>
        <v>0</v>
      </c>
      <c r="AE1000" s="131">
        <f>SUMIF(표4[잉크명],표5[[#This Row],[잉크]],표4[월-3층])</f>
        <v>0</v>
      </c>
      <c r="AF1000" s="131">
        <f>SUMIF(표4[잉크명],표5[[#This Row],[잉크]],표4[월-1층])</f>
        <v>0</v>
      </c>
      <c r="AG1000" s="133">
        <f>SUMIF(표4[잉크명],표5[[#This Row],[잉크]],표4[화])</f>
        <v>0</v>
      </c>
      <c r="AH1000" s="131">
        <f>SUMIF(표4[잉크명],표5[[#This Row],[잉크]],표4[화-3층])</f>
        <v>0</v>
      </c>
      <c r="AI1000" s="131">
        <f>SUMIF(표4[잉크명],표5[[#This Row],[잉크]],표4[화-1층])</f>
        <v>0</v>
      </c>
      <c r="AJ1000" s="130">
        <f>SUMIF(표4[잉크명],표5[[#This Row],[잉크]],표4[수])</f>
        <v>0</v>
      </c>
      <c r="AK1000" s="131">
        <f>SUMIF(표4[잉크명],표5[[#This Row],[잉크]],표4[수-3층])</f>
        <v>0</v>
      </c>
      <c r="AL1000" s="131">
        <f>SUMIF(표4[잉크명],표5[[#This Row],[잉크]],표4[수-1층])</f>
        <v>0</v>
      </c>
      <c r="AM1000" s="54">
        <f>SUMIF(표4[잉크명],표5[[#This Row],[잉크]],표4[목])</f>
        <v>0</v>
      </c>
      <c r="AN1000" s="131">
        <f>SUMIF(표4[잉크명],표5[[#This Row],[잉크]],표4[목-3층])</f>
        <v>0</v>
      </c>
      <c r="AO1000" s="131">
        <f>SUMIF(표4[잉크명],표5[[#This Row],[잉크]],표4[목-1층])</f>
        <v>0</v>
      </c>
      <c r="AP1000" s="54">
        <f>SUMIF(표4[잉크명],표5[[#This Row],[잉크]],표4[금])</f>
        <v>0</v>
      </c>
      <c r="AQ1000" s="131">
        <f>SUMIF(표4[잉크명],표5[[#This Row],[잉크]],표4[금-3층])</f>
        <v>0</v>
      </c>
      <c r="AR1000" s="131">
        <f>SUMIF(표4[잉크명],표5[[#This Row],[잉크]],표4[금-1층])</f>
        <v>0</v>
      </c>
      <c r="AS1000" s="54">
        <f>SUMIF(표4[잉크명],표5[[#This Row],[잉크]],표4[토])</f>
        <v>0</v>
      </c>
      <c r="AT1000" s="131">
        <f>SUMIF(표4[잉크명],표5[[#This Row],[잉크]],표4[토-3층])</f>
        <v>0</v>
      </c>
      <c r="AU1000" s="131">
        <f>SUMIF(표4[잉크명],표5[[#This Row],[잉크]],표4[토-1층])</f>
        <v>0</v>
      </c>
      <c r="AV1000" s="54">
        <f>SUMIF(표4[잉크명],표5[[#This Row],[잉크]],표4[일])</f>
        <v>0</v>
      </c>
      <c r="AW1000" s="131">
        <f>SUMIF(표4[잉크명],표5[[#This Row],[잉크]],표4[일-3층])</f>
        <v>0</v>
      </c>
      <c r="AX1000" s="131">
        <f>SUMIF(표4[잉크명],표5[[#This Row],[잉크]],표4[일-1층])</f>
        <v>0</v>
      </c>
      <c r="AY1000" s="54">
        <f>SUMIF(표4[잉크명],표5[[#This Row],[잉크]],표4[차주 월])</f>
        <v>0</v>
      </c>
      <c r="AZ1000" s="54">
        <f>SUM(표5[[#This Row],[월]:[차주 월]])</f>
        <v>0</v>
      </c>
    </row>
    <row r="1001" spans="2:52" x14ac:dyDescent="0.3">
      <c r="B1001" s="352" t="s">
        <v>3440</v>
      </c>
      <c r="C1001" s="285"/>
      <c r="D1001" s="352" t="s">
        <v>4463</v>
      </c>
      <c r="E1001" s="54">
        <f>COUNTIF(사출계획!$E$62:$F$110,표4[[#This Row],[제품명]])</f>
        <v>0</v>
      </c>
      <c r="F1001" s="131">
        <f>COUNTIF(사출계획!$E$62:$F$87,표4[[#This Row],[제품명]])</f>
        <v>0</v>
      </c>
      <c r="G1001" s="131">
        <f>COUNTIF(사출계획!$E$88:$F$110,표4[[#This Row],[제품명]])</f>
        <v>0</v>
      </c>
      <c r="H1001" s="54">
        <f>COUNTIF(사출계획!$G$62:$H$110,표4[[#This Row],[제품명]])</f>
        <v>0</v>
      </c>
      <c r="I1001" s="132">
        <f>COUNTIF(사출계획!$G$62:$H$87,표4[[#This Row],[제품명]])</f>
        <v>0</v>
      </c>
      <c r="J1001" s="132">
        <f>COUNTIF(사출계획!$G$88:$H$110,표4[[#This Row],[제품명]])</f>
        <v>0</v>
      </c>
      <c r="K1001" s="54">
        <f>COUNTIF(사출계획!$I$62:$J$110,표4[[#This Row],[제품명]])</f>
        <v>0</v>
      </c>
      <c r="L1001" s="131">
        <f>COUNTIF(사출계획!$I$62:$J$87,표4[[#This Row],[제품명]])</f>
        <v>0</v>
      </c>
      <c r="M1001" s="131">
        <f>COUNTIF(사출계획!$I$88:$J$110,표4[[#This Row],[제품명]])</f>
        <v>0</v>
      </c>
      <c r="N1001" s="129">
        <f>COUNTIF(사출계획!$K$62:$L$110,표4[[#This Row],[제품명]])</f>
        <v>0</v>
      </c>
      <c r="O1001" s="131">
        <f>COUNTIF(사출계획!$K$62:$L$87,표4[[#This Row],[제품명]])</f>
        <v>0</v>
      </c>
      <c r="P1001" s="131">
        <f>COUNTIF(사출계획!$K$88:$L$110,표4[[#This Row],[제품명]])</f>
        <v>0</v>
      </c>
      <c r="Q1001" s="130">
        <f>COUNTIF(사출계획!$M$62:$N$110,표4[[#This Row],[제품명]])</f>
        <v>0</v>
      </c>
      <c r="R1001" s="131">
        <f>COUNTIF(사출계획!$M$62:$N$87,표4[[#This Row],[제품명]])</f>
        <v>0</v>
      </c>
      <c r="S1001" s="131">
        <f>COUNTIF(사출계획!$M$88:$N$110,표4[[#This Row],[제품명]])</f>
        <v>0</v>
      </c>
      <c r="T1001" s="54">
        <f>COUNTIF(사출계획!$O$62:$P$110,표4[[#This Row],[제품명]])</f>
        <v>0</v>
      </c>
      <c r="U1001" s="131">
        <f>COUNTIF(사출계획!$O$62:$P$87,표4[[#This Row],[제품명]])</f>
        <v>0</v>
      </c>
      <c r="V1001" s="131">
        <f>COUNTIF(사출계획!$O$88:$P$110,표4[[#This Row],[제품명]])</f>
        <v>0</v>
      </c>
      <c r="W1001" s="54">
        <f>COUNTIF(사출계획!$Q$62:$R$110,표4[[#This Row],[제품명]])</f>
        <v>0</v>
      </c>
      <c r="X1001" s="131">
        <f>COUNTIF(사출계획!$Q$62:$R$87,표4[[#This Row],[제품명]])</f>
        <v>0</v>
      </c>
      <c r="Y1001" s="131">
        <f>COUNTIF(사출계획!$Q$88:$R$110,표4[[#This Row],[제품명]])</f>
        <v>0</v>
      </c>
      <c r="Z1001" s="54">
        <f>COUNTIF(사출계획!$S$62:$T$110,표4[[#This Row],[제품명]])</f>
        <v>0</v>
      </c>
      <c r="AA1001" s="131"/>
      <c r="AB1001" s="131"/>
      <c r="AC1001" s="449" t="s">
        <v>4512</v>
      </c>
      <c r="AD1001" s="129">
        <f>SUMIF(표4[잉크명],표5[[#This Row],[잉크]],표4[월])</f>
        <v>0</v>
      </c>
      <c r="AE1001" s="131">
        <f>SUMIF(표4[잉크명],표5[[#This Row],[잉크]],표4[월-3층])</f>
        <v>0</v>
      </c>
      <c r="AF1001" s="131">
        <f>SUMIF(표4[잉크명],표5[[#This Row],[잉크]],표4[월-1층])</f>
        <v>0</v>
      </c>
      <c r="AG1001" s="133">
        <f>SUMIF(표4[잉크명],표5[[#This Row],[잉크]],표4[화])</f>
        <v>0</v>
      </c>
      <c r="AH1001" s="131">
        <f>SUMIF(표4[잉크명],표5[[#This Row],[잉크]],표4[화-3층])</f>
        <v>0</v>
      </c>
      <c r="AI1001" s="131">
        <f>SUMIF(표4[잉크명],표5[[#This Row],[잉크]],표4[화-1층])</f>
        <v>0</v>
      </c>
      <c r="AJ1001" s="130">
        <f>SUMIF(표4[잉크명],표5[[#This Row],[잉크]],표4[수])</f>
        <v>0</v>
      </c>
      <c r="AK1001" s="131">
        <f>SUMIF(표4[잉크명],표5[[#This Row],[잉크]],표4[수-3층])</f>
        <v>0</v>
      </c>
      <c r="AL1001" s="131">
        <f>SUMIF(표4[잉크명],표5[[#This Row],[잉크]],표4[수-1층])</f>
        <v>0</v>
      </c>
      <c r="AM1001" s="54">
        <f>SUMIF(표4[잉크명],표5[[#This Row],[잉크]],표4[목])</f>
        <v>0</v>
      </c>
      <c r="AN1001" s="131">
        <f>SUMIF(표4[잉크명],표5[[#This Row],[잉크]],표4[목-3층])</f>
        <v>0</v>
      </c>
      <c r="AO1001" s="131">
        <f>SUMIF(표4[잉크명],표5[[#This Row],[잉크]],표4[목-1층])</f>
        <v>0</v>
      </c>
      <c r="AP1001" s="54">
        <f>SUMIF(표4[잉크명],표5[[#This Row],[잉크]],표4[금])</f>
        <v>0</v>
      </c>
      <c r="AQ1001" s="131">
        <f>SUMIF(표4[잉크명],표5[[#This Row],[잉크]],표4[금-3층])</f>
        <v>0</v>
      </c>
      <c r="AR1001" s="131">
        <f>SUMIF(표4[잉크명],표5[[#This Row],[잉크]],표4[금-1층])</f>
        <v>0</v>
      </c>
      <c r="AS1001" s="54">
        <f>SUMIF(표4[잉크명],표5[[#This Row],[잉크]],표4[토])</f>
        <v>0</v>
      </c>
      <c r="AT1001" s="131">
        <f>SUMIF(표4[잉크명],표5[[#This Row],[잉크]],표4[토-3층])</f>
        <v>0</v>
      </c>
      <c r="AU1001" s="131">
        <f>SUMIF(표4[잉크명],표5[[#This Row],[잉크]],표4[토-1층])</f>
        <v>0</v>
      </c>
      <c r="AV1001" s="54">
        <f>SUMIF(표4[잉크명],표5[[#This Row],[잉크]],표4[일])</f>
        <v>0</v>
      </c>
      <c r="AW1001" s="131">
        <f>SUMIF(표4[잉크명],표5[[#This Row],[잉크]],표4[일-3층])</f>
        <v>0</v>
      </c>
      <c r="AX1001" s="131">
        <f>SUMIF(표4[잉크명],표5[[#This Row],[잉크]],표4[일-1층])</f>
        <v>0</v>
      </c>
      <c r="AY1001" s="54">
        <f>SUMIF(표4[잉크명],표5[[#This Row],[잉크]],표4[차주 월])</f>
        <v>0</v>
      </c>
      <c r="AZ1001" s="54">
        <f>SUM(표5[[#This Row],[월]:[차주 월]])</f>
        <v>0</v>
      </c>
    </row>
    <row r="1002" spans="2:52" x14ac:dyDescent="0.3">
      <c r="B1002" s="568" t="s">
        <v>3440</v>
      </c>
      <c r="C1002" s="285"/>
      <c r="D1002" s="353" t="s">
        <v>3446</v>
      </c>
      <c r="E1002" s="54">
        <f>COUNTIF(사출계획!$E$62:$F$110,표4[[#This Row],[제품명]])</f>
        <v>0</v>
      </c>
      <c r="F1002" s="131">
        <f>COUNTIF(사출계획!$E$62:$F$87,표4[[#This Row],[제품명]])</f>
        <v>0</v>
      </c>
      <c r="G1002" s="131">
        <f>COUNTIF(사출계획!$E$88:$F$110,표4[[#This Row],[제품명]])</f>
        <v>0</v>
      </c>
      <c r="H1002" s="54">
        <f>COUNTIF(사출계획!$G$62:$H$110,표4[[#This Row],[제품명]])</f>
        <v>0</v>
      </c>
      <c r="I1002" s="132">
        <f>COUNTIF(사출계획!$G$62:$H$87,표4[[#This Row],[제품명]])</f>
        <v>0</v>
      </c>
      <c r="J1002" s="132">
        <f>COUNTIF(사출계획!$G$88:$H$110,표4[[#This Row],[제품명]])</f>
        <v>0</v>
      </c>
      <c r="K1002" s="54">
        <f>COUNTIF(사출계획!$I$62:$J$110,표4[[#This Row],[제품명]])</f>
        <v>0</v>
      </c>
      <c r="L1002" s="131">
        <f>COUNTIF(사출계획!$I$62:$J$87,표4[[#This Row],[제품명]])</f>
        <v>0</v>
      </c>
      <c r="M1002" s="131">
        <f>COUNTIF(사출계획!$I$88:$J$110,표4[[#This Row],[제품명]])</f>
        <v>0</v>
      </c>
      <c r="N1002" s="129">
        <f>COUNTIF(사출계획!$K$62:$L$110,표4[[#This Row],[제품명]])</f>
        <v>0</v>
      </c>
      <c r="O1002" s="131">
        <f>COUNTIF(사출계획!$K$62:$L$87,표4[[#This Row],[제품명]])</f>
        <v>0</v>
      </c>
      <c r="P1002" s="131">
        <f>COUNTIF(사출계획!$K$88:$L$110,표4[[#This Row],[제품명]])</f>
        <v>0</v>
      </c>
      <c r="Q1002" s="130">
        <f>COUNTIF(사출계획!$M$62:$N$110,표4[[#This Row],[제품명]])</f>
        <v>0</v>
      </c>
      <c r="R1002" s="131">
        <f>COUNTIF(사출계획!$M$62:$N$87,표4[[#This Row],[제품명]])</f>
        <v>0</v>
      </c>
      <c r="S1002" s="131">
        <f>COUNTIF(사출계획!$M$88:$N$110,표4[[#This Row],[제품명]])</f>
        <v>0</v>
      </c>
      <c r="T1002" s="54">
        <f>COUNTIF(사출계획!$O$62:$P$110,표4[[#This Row],[제품명]])</f>
        <v>0</v>
      </c>
      <c r="U1002" s="131">
        <f>COUNTIF(사출계획!$O$62:$P$87,표4[[#This Row],[제품명]])</f>
        <v>0</v>
      </c>
      <c r="V1002" s="131">
        <f>COUNTIF(사출계획!$O$88:$P$110,표4[[#This Row],[제품명]])</f>
        <v>0</v>
      </c>
      <c r="W1002" s="54">
        <f>COUNTIF(사출계획!$Q$62:$R$110,표4[[#This Row],[제품명]])</f>
        <v>0</v>
      </c>
      <c r="X1002" s="131">
        <f>COUNTIF(사출계획!$Q$62:$R$87,표4[[#This Row],[제품명]])</f>
        <v>0</v>
      </c>
      <c r="Y1002" s="131">
        <f>COUNTIF(사출계획!$Q$88:$R$110,표4[[#This Row],[제품명]])</f>
        <v>0</v>
      </c>
      <c r="Z1002" s="54">
        <f>COUNTIF(사출계획!$S$62:$T$110,표4[[#This Row],[제품명]])</f>
        <v>0</v>
      </c>
      <c r="AA1002" s="131"/>
      <c r="AB1002" s="131"/>
      <c r="AC1002" s="450" t="s">
        <v>4530</v>
      </c>
      <c r="AD1002" s="129">
        <f>SUMIF(표4[잉크명],표5[[#This Row],[잉크]],표4[월])</f>
        <v>0</v>
      </c>
      <c r="AE1002" s="131">
        <f>SUMIF(표4[잉크명],표5[[#This Row],[잉크]],표4[월-3층])</f>
        <v>0</v>
      </c>
      <c r="AF1002" s="131">
        <f>SUMIF(표4[잉크명],표5[[#This Row],[잉크]],표4[월-1층])</f>
        <v>0</v>
      </c>
      <c r="AG1002" s="133">
        <f>SUMIF(표4[잉크명],표5[[#This Row],[잉크]],표4[화])</f>
        <v>0</v>
      </c>
      <c r="AH1002" s="131">
        <f>SUMIF(표4[잉크명],표5[[#This Row],[잉크]],표4[화-3층])</f>
        <v>0</v>
      </c>
      <c r="AI1002" s="131">
        <f>SUMIF(표4[잉크명],표5[[#This Row],[잉크]],표4[화-1층])</f>
        <v>0</v>
      </c>
      <c r="AJ1002" s="130">
        <f>SUMIF(표4[잉크명],표5[[#This Row],[잉크]],표4[수])</f>
        <v>0</v>
      </c>
      <c r="AK1002" s="131">
        <f>SUMIF(표4[잉크명],표5[[#This Row],[잉크]],표4[수-3층])</f>
        <v>0</v>
      </c>
      <c r="AL1002" s="131">
        <f>SUMIF(표4[잉크명],표5[[#This Row],[잉크]],표4[수-1층])</f>
        <v>0</v>
      </c>
      <c r="AM1002" s="54">
        <f>SUMIF(표4[잉크명],표5[[#This Row],[잉크]],표4[목])</f>
        <v>0</v>
      </c>
      <c r="AN1002" s="131">
        <f>SUMIF(표4[잉크명],표5[[#This Row],[잉크]],표4[목-3층])</f>
        <v>0</v>
      </c>
      <c r="AO1002" s="131">
        <f>SUMIF(표4[잉크명],표5[[#This Row],[잉크]],표4[목-1층])</f>
        <v>0</v>
      </c>
      <c r="AP1002" s="54">
        <f>SUMIF(표4[잉크명],표5[[#This Row],[잉크]],표4[금])</f>
        <v>0</v>
      </c>
      <c r="AQ1002" s="131">
        <f>SUMIF(표4[잉크명],표5[[#This Row],[잉크]],표4[금-3층])</f>
        <v>0</v>
      </c>
      <c r="AR1002" s="131">
        <f>SUMIF(표4[잉크명],표5[[#This Row],[잉크]],표4[금-1층])</f>
        <v>0</v>
      </c>
      <c r="AS1002" s="54">
        <f>SUMIF(표4[잉크명],표5[[#This Row],[잉크]],표4[토])</f>
        <v>0</v>
      </c>
      <c r="AT1002" s="131">
        <f>SUMIF(표4[잉크명],표5[[#This Row],[잉크]],표4[토-3층])</f>
        <v>0</v>
      </c>
      <c r="AU1002" s="131">
        <f>SUMIF(표4[잉크명],표5[[#This Row],[잉크]],표4[토-1층])</f>
        <v>0</v>
      </c>
      <c r="AV1002" s="54">
        <f>SUMIF(표4[잉크명],표5[[#This Row],[잉크]],표4[일])</f>
        <v>0</v>
      </c>
      <c r="AW1002" s="131">
        <f>SUMIF(표4[잉크명],표5[[#This Row],[잉크]],표4[일-3층])</f>
        <v>0</v>
      </c>
      <c r="AX1002" s="131">
        <f>SUMIF(표4[잉크명],표5[[#This Row],[잉크]],표4[일-1층])</f>
        <v>0</v>
      </c>
      <c r="AY1002" s="54">
        <f>SUMIF(표4[잉크명],표5[[#This Row],[잉크]],표4[차주 월])</f>
        <v>0</v>
      </c>
      <c r="AZ1002" s="54">
        <f>SUM(표5[[#This Row],[월]:[차주 월]])</f>
        <v>0</v>
      </c>
    </row>
    <row r="1003" spans="2:52" x14ac:dyDescent="0.3">
      <c r="B1003" s="353" t="s">
        <v>3445</v>
      </c>
      <c r="C1003" s="285"/>
      <c r="D1003" s="353" t="s">
        <v>3447</v>
      </c>
      <c r="E1003" s="54">
        <f>COUNTIF(사출계획!$E$62:$F$110,표4[[#This Row],[제품명]])</f>
        <v>0</v>
      </c>
      <c r="F1003" s="131">
        <f>COUNTIF(사출계획!$E$62:$F$87,표4[[#This Row],[제품명]])</f>
        <v>0</v>
      </c>
      <c r="G1003" s="131">
        <f>COUNTIF(사출계획!$E$88:$F$110,표4[[#This Row],[제품명]])</f>
        <v>0</v>
      </c>
      <c r="H1003" s="54">
        <f>COUNTIF(사출계획!$G$62:$H$110,표4[[#This Row],[제품명]])</f>
        <v>0</v>
      </c>
      <c r="I1003" s="132">
        <f>COUNTIF(사출계획!$G$62:$H$87,표4[[#This Row],[제품명]])</f>
        <v>0</v>
      </c>
      <c r="J1003" s="132">
        <f>COUNTIF(사출계획!$G$88:$H$110,표4[[#This Row],[제품명]])</f>
        <v>0</v>
      </c>
      <c r="K1003" s="54">
        <f>COUNTIF(사출계획!$I$62:$J$110,표4[[#This Row],[제품명]])</f>
        <v>0</v>
      </c>
      <c r="L1003" s="131">
        <f>COUNTIF(사출계획!$I$62:$J$87,표4[[#This Row],[제품명]])</f>
        <v>0</v>
      </c>
      <c r="M1003" s="131">
        <f>COUNTIF(사출계획!$I$88:$J$110,표4[[#This Row],[제품명]])</f>
        <v>0</v>
      </c>
      <c r="N1003" s="129">
        <f>COUNTIF(사출계획!$K$62:$L$110,표4[[#This Row],[제품명]])</f>
        <v>0</v>
      </c>
      <c r="O1003" s="131">
        <f>COUNTIF(사출계획!$K$62:$L$87,표4[[#This Row],[제품명]])</f>
        <v>0</v>
      </c>
      <c r="P1003" s="131">
        <f>COUNTIF(사출계획!$K$88:$L$110,표4[[#This Row],[제품명]])</f>
        <v>0</v>
      </c>
      <c r="Q1003" s="130">
        <f>COUNTIF(사출계획!$M$62:$N$110,표4[[#This Row],[제품명]])</f>
        <v>0</v>
      </c>
      <c r="R1003" s="131">
        <f>COUNTIF(사출계획!$M$62:$N$87,표4[[#This Row],[제품명]])</f>
        <v>0</v>
      </c>
      <c r="S1003" s="131">
        <f>COUNTIF(사출계획!$M$88:$N$110,표4[[#This Row],[제품명]])</f>
        <v>0</v>
      </c>
      <c r="T1003" s="54">
        <f>COUNTIF(사출계획!$O$62:$P$110,표4[[#This Row],[제품명]])</f>
        <v>0</v>
      </c>
      <c r="U1003" s="131">
        <f>COUNTIF(사출계획!$O$62:$P$87,표4[[#This Row],[제품명]])</f>
        <v>0</v>
      </c>
      <c r="V1003" s="131">
        <f>COUNTIF(사출계획!$O$88:$P$110,표4[[#This Row],[제품명]])</f>
        <v>0</v>
      </c>
      <c r="W1003" s="54">
        <f>COUNTIF(사출계획!$Q$62:$R$110,표4[[#This Row],[제품명]])</f>
        <v>0</v>
      </c>
      <c r="X1003" s="131">
        <f>COUNTIF(사출계획!$Q$62:$R$87,표4[[#This Row],[제품명]])</f>
        <v>0</v>
      </c>
      <c r="Y1003" s="131">
        <f>COUNTIF(사출계획!$Q$88:$R$110,표4[[#This Row],[제품명]])</f>
        <v>0</v>
      </c>
      <c r="Z1003" s="54">
        <f>COUNTIF(사출계획!$S$62:$T$110,표4[[#This Row],[제품명]])</f>
        <v>0</v>
      </c>
      <c r="AA1003" s="131"/>
      <c r="AB1003" s="131"/>
      <c r="AC1003" s="451" t="s">
        <v>4537</v>
      </c>
      <c r="AD1003" s="129">
        <f>SUMIF(표4[잉크명],표5[[#This Row],[잉크]],표4[월])</f>
        <v>0</v>
      </c>
      <c r="AE1003" s="131">
        <f>SUMIF(표4[잉크명],표5[[#This Row],[잉크]],표4[월-3층])</f>
        <v>0</v>
      </c>
      <c r="AF1003" s="131">
        <f>SUMIF(표4[잉크명],표5[[#This Row],[잉크]],표4[월-1층])</f>
        <v>0</v>
      </c>
      <c r="AG1003" s="133">
        <f>SUMIF(표4[잉크명],표5[[#This Row],[잉크]],표4[화])</f>
        <v>0</v>
      </c>
      <c r="AH1003" s="131">
        <f>SUMIF(표4[잉크명],표5[[#This Row],[잉크]],표4[화-3층])</f>
        <v>0</v>
      </c>
      <c r="AI1003" s="131">
        <f>SUMIF(표4[잉크명],표5[[#This Row],[잉크]],표4[화-1층])</f>
        <v>0</v>
      </c>
      <c r="AJ1003" s="130">
        <f>SUMIF(표4[잉크명],표5[[#This Row],[잉크]],표4[수])</f>
        <v>0</v>
      </c>
      <c r="AK1003" s="131">
        <f>SUMIF(표4[잉크명],표5[[#This Row],[잉크]],표4[수-3층])</f>
        <v>0</v>
      </c>
      <c r="AL1003" s="131">
        <f>SUMIF(표4[잉크명],표5[[#This Row],[잉크]],표4[수-1층])</f>
        <v>0</v>
      </c>
      <c r="AM1003" s="54">
        <f>SUMIF(표4[잉크명],표5[[#This Row],[잉크]],표4[목])</f>
        <v>0</v>
      </c>
      <c r="AN1003" s="131">
        <f>SUMIF(표4[잉크명],표5[[#This Row],[잉크]],표4[목-3층])</f>
        <v>0</v>
      </c>
      <c r="AO1003" s="131">
        <f>SUMIF(표4[잉크명],표5[[#This Row],[잉크]],표4[목-1층])</f>
        <v>0</v>
      </c>
      <c r="AP1003" s="54">
        <f>SUMIF(표4[잉크명],표5[[#This Row],[잉크]],표4[금])</f>
        <v>0</v>
      </c>
      <c r="AQ1003" s="131">
        <f>SUMIF(표4[잉크명],표5[[#This Row],[잉크]],표4[금-3층])</f>
        <v>0</v>
      </c>
      <c r="AR1003" s="131">
        <f>SUMIF(표4[잉크명],표5[[#This Row],[잉크]],표4[금-1층])</f>
        <v>0</v>
      </c>
      <c r="AS1003" s="54">
        <f>SUMIF(표4[잉크명],표5[[#This Row],[잉크]],표4[토])</f>
        <v>0</v>
      </c>
      <c r="AT1003" s="131">
        <f>SUMIF(표4[잉크명],표5[[#This Row],[잉크]],표4[토-3층])</f>
        <v>0</v>
      </c>
      <c r="AU1003" s="131">
        <f>SUMIF(표4[잉크명],표5[[#This Row],[잉크]],표4[토-1층])</f>
        <v>0</v>
      </c>
      <c r="AV1003" s="54">
        <f>SUMIF(표4[잉크명],표5[[#This Row],[잉크]],표4[일])</f>
        <v>0</v>
      </c>
      <c r="AW1003" s="131">
        <f>SUMIF(표4[잉크명],표5[[#This Row],[잉크]],표4[일-3층])</f>
        <v>0</v>
      </c>
      <c r="AX1003" s="131">
        <f>SUMIF(표4[잉크명],표5[[#This Row],[잉크]],표4[일-1층])</f>
        <v>0</v>
      </c>
      <c r="AY1003" s="54">
        <f>SUMIF(표4[잉크명],표5[[#This Row],[잉크]],표4[차주 월])</f>
        <v>0</v>
      </c>
      <c r="AZ1003" s="54">
        <f>SUM(표5[[#This Row],[월]:[차주 월]])</f>
        <v>0</v>
      </c>
    </row>
    <row r="1004" spans="2:52" x14ac:dyDescent="0.3">
      <c r="B1004" s="353" t="s">
        <v>3444</v>
      </c>
      <c r="C1004" s="285"/>
      <c r="D1004" s="353" t="s">
        <v>3448</v>
      </c>
      <c r="E1004" s="54">
        <f>COUNTIF(사출계획!$E$62:$F$110,표4[[#This Row],[제품명]])</f>
        <v>0</v>
      </c>
      <c r="F1004" s="131">
        <f>COUNTIF(사출계획!$E$62:$F$87,표4[[#This Row],[제품명]])</f>
        <v>0</v>
      </c>
      <c r="G1004" s="131">
        <f>COUNTIF(사출계획!$E$88:$F$110,표4[[#This Row],[제품명]])</f>
        <v>0</v>
      </c>
      <c r="H1004" s="54">
        <f>COUNTIF(사출계획!$G$62:$H$110,표4[[#This Row],[제품명]])</f>
        <v>0</v>
      </c>
      <c r="I1004" s="132">
        <f>COUNTIF(사출계획!$G$62:$H$87,표4[[#This Row],[제품명]])</f>
        <v>0</v>
      </c>
      <c r="J1004" s="132">
        <f>COUNTIF(사출계획!$G$88:$H$110,표4[[#This Row],[제품명]])</f>
        <v>0</v>
      </c>
      <c r="K1004" s="54">
        <f>COUNTIF(사출계획!$I$62:$J$110,표4[[#This Row],[제품명]])</f>
        <v>0</v>
      </c>
      <c r="L1004" s="131">
        <f>COUNTIF(사출계획!$I$62:$J$87,표4[[#This Row],[제품명]])</f>
        <v>0</v>
      </c>
      <c r="M1004" s="131">
        <f>COUNTIF(사출계획!$I$88:$J$110,표4[[#This Row],[제품명]])</f>
        <v>0</v>
      </c>
      <c r="N1004" s="129">
        <f>COUNTIF(사출계획!$K$62:$L$110,표4[[#This Row],[제품명]])</f>
        <v>0</v>
      </c>
      <c r="O1004" s="131">
        <f>COUNTIF(사출계획!$K$62:$L$87,표4[[#This Row],[제품명]])</f>
        <v>0</v>
      </c>
      <c r="P1004" s="131">
        <f>COUNTIF(사출계획!$K$88:$L$110,표4[[#This Row],[제품명]])</f>
        <v>0</v>
      </c>
      <c r="Q1004" s="130">
        <f>COUNTIF(사출계획!$M$62:$N$110,표4[[#This Row],[제품명]])</f>
        <v>0</v>
      </c>
      <c r="R1004" s="131">
        <f>COUNTIF(사출계획!$M$62:$N$87,표4[[#This Row],[제품명]])</f>
        <v>0</v>
      </c>
      <c r="S1004" s="131">
        <f>COUNTIF(사출계획!$M$88:$N$110,표4[[#This Row],[제품명]])</f>
        <v>0</v>
      </c>
      <c r="T1004" s="54">
        <f>COUNTIF(사출계획!$O$62:$P$110,표4[[#This Row],[제품명]])</f>
        <v>0</v>
      </c>
      <c r="U1004" s="131">
        <f>COUNTIF(사출계획!$O$62:$P$87,표4[[#This Row],[제품명]])</f>
        <v>0</v>
      </c>
      <c r="V1004" s="131">
        <f>COUNTIF(사출계획!$O$88:$P$110,표4[[#This Row],[제품명]])</f>
        <v>0</v>
      </c>
      <c r="W1004" s="54">
        <f>COUNTIF(사출계획!$Q$62:$R$110,표4[[#This Row],[제품명]])</f>
        <v>0</v>
      </c>
      <c r="X1004" s="131">
        <f>COUNTIF(사출계획!$Q$62:$R$87,표4[[#This Row],[제품명]])</f>
        <v>0</v>
      </c>
      <c r="Y1004" s="131">
        <f>COUNTIF(사출계획!$Q$88:$R$110,표4[[#This Row],[제품명]])</f>
        <v>0</v>
      </c>
      <c r="Z1004" s="54">
        <f>COUNTIF(사출계획!$S$62:$T$110,표4[[#This Row],[제품명]])</f>
        <v>0</v>
      </c>
      <c r="AA1004" s="131"/>
      <c r="AB1004" s="131"/>
      <c r="AC1004" s="451" t="s">
        <v>4535</v>
      </c>
      <c r="AD1004" s="129">
        <f>SUMIF(표4[잉크명],표5[[#This Row],[잉크]],표4[월])</f>
        <v>0</v>
      </c>
      <c r="AE1004" s="131">
        <f>SUMIF(표4[잉크명],표5[[#This Row],[잉크]],표4[월-3층])</f>
        <v>0</v>
      </c>
      <c r="AF1004" s="131">
        <f>SUMIF(표4[잉크명],표5[[#This Row],[잉크]],표4[월-1층])</f>
        <v>0</v>
      </c>
      <c r="AG1004" s="133">
        <f>SUMIF(표4[잉크명],표5[[#This Row],[잉크]],표4[화])</f>
        <v>0</v>
      </c>
      <c r="AH1004" s="131">
        <f>SUMIF(표4[잉크명],표5[[#This Row],[잉크]],표4[화-3층])</f>
        <v>0</v>
      </c>
      <c r="AI1004" s="131">
        <f>SUMIF(표4[잉크명],표5[[#This Row],[잉크]],표4[화-1층])</f>
        <v>0</v>
      </c>
      <c r="AJ1004" s="130">
        <f>SUMIF(표4[잉크명],표5[[#This Row],[잉크]],표4[수])</f>
        <v>0</v>
      </c>
      <c r="AK1004" s="131">
        <f>SUMIF(표4[잉크명],표5[[#This Row],[잉크]],표4[수-3층])</f>
        <v>0</v>
      </c>
      <c r="AL1004" s="131">
        <f>SUMIF(표4[잉크명],표5[[#This Row],[잉크]],표4[수-1층])</f>
        <v>0</v>
      </c>
      <c r="AM1004" s="54">
        <f>SUMIF(표4[잉크명],표5[[#This Row],[잉크]],표4[목])</f>
        <v>0</v>
      </c>
      <c r="AN1004" s="131">
        <f>SUMIF(표4[잉크명],표5[[#This Row],[잉크]],표4[목-3층])</f>
        <v>0</v>
      </c>
      <c r="AO1004" s="131">
        <f>SUMIF(표4[잉크명],표5[[#This Row],[잉크]],표4[목-1층])</f>
        <v>0</v>
      </c>
      <c r="AP1004" s="54">
        <f>SUMIF(표4[잉크명],표5[[#This Row],[잉크]],표4[금])</f>
        <v>0</v>
      </c>
      <c r="AQ1004" s="131">
        <f>SUMIF(표4[잉크명],표5[[#This Row],[잉크]],표4[금-3층])</f>
        <v>0</v>
      </c>
      <c r="AR1004" s="131">
        <f>SUMIF(표4[잉크명],표5[[#This Row],[잉크]],표4[금-1층])</f>
        <v>0</v>
      </c>
      <c r="AS1004" s="54">
        <f>SUMIF(표4[잉크명],표5[[#This Row],[잉크]],표4[토])</f>
        <v>0</v>
      </c>
      <c r="AT1004" s="131">
        <f>SUMIF(표4[잉크명],표5[[#This Row],[잉크]],표4[토-3층])</f>
        <v>0</v>
      </c>
      <c r="AU1004" s="131">
        <f>SUMIF(표4[잉크명],표5[[#This Row],[잉크]],표4[토-1층])</f>
        <v>0</v>
      </c>
      <c r="AV1004" s="54">
        <f>SUMIF(표4[잉크명],표5[[#This Row],[잉크]],표4[일])</f>
        <v>0</v>
      </c>
      <c r="AW1004" s="131">
        <f>SUMIF(표4[잉크명],표5[[#This Row],[잉크]],표4[일-3층])</f>
        <v>0</v>
      </c>
      <c r="AX1004" s="131">
        <f>SUMIF(표4[잉크명],표5[[#This Row],[잉크]],표4[일-1층])</f>
        <v>0</v>
      </c>
      <c r="AY1004" s="54">
        <f>SUMIF(표4[잉크명],표5[[#This Row],[잉크]],표4[차주 월])</f>
        <v>0</v>
      </c>
      <c r="AZ1004" s="54">
        <f>SUM(표5[[#This Row],[월]:[차주 월]])</f>
        <v>0</v>
      </c>
    </row>
    <row r="1005" spans="2:52" x14ac:dyDescent="0.3">
      <c r="B1005" s="354" t="s">
        <v>3459</v>
      </c>
      <c r="C1005" s="285"/>
      <c r="D1005" s="354" t="s">
        <v>3461</v>
      </c>
      <c r="E1005" s="54">
        <f>COUNTIF(사출계획!$E$62:$F$110,표4[[#This Row],[제품명]])</f>
        <v>0</v>
      </c>
      <c r="F1005" s="131">
        <f>COUNTIF(사출계획!$E$62:$F$87,표4[[#This Row],[제품명]])</f>
        <v>0</v>
      </c>
      <c r="G1005" s="131">
        <f>COUNTIF(사출계획!$E$88:$F$110,표4[[#This Row],[제품명]])</f>
        <v>0</v>
      </c>
      <c r="H1005" s="54">
        <f>COUNTIF(사출계획!$G$62:$H$110,표4[[#This Row],[제품명]])</f>
        <v>0</v>
      </c>
      <c r="I1005" s="132">
        <f>COUNTIF(사출계획!$G$62:$H$87,표4[[#This Row],[제품명]])</f>
        <v>0</v>
      </c>
      <c r="J1005" s="132">
        <f>COUNTIF(사출계획!$G$88:$H$110,표4[[#This Row],[제품명]])</f>
        <v>0</v>
      </c>
      <c r="K1005" s="54">
        <f>COUNTIF(사출계획!$I$62:$J$110,표4[[#This Row],[제품명]])</f>
        <v>0</v>
      </c>
      <c r="L1005" s="131">
        <f>COUNTIF(사출계획!$I$62:$J$87,표4[[#This Row],[제품명]])</f>
        <v>0</v>
      </c>
      <c r="M1005" s="131">
        <f>COUNTIF(사출계획!$I$88:$J$110,표4[[#This Row],[제품명]])</f>
        <v>0</v>
      </c>
      <c r="N1005" s="129">
        <f>COUNTIF(사출계획!$K$62:$L$110,표4[[#This Row],[제품명]])</f>
        <v>0</v>
      </c>
      <c r="O1005" s="131">
        <f>COUNTIF(사출계획!$K$62:$L$87,표4[[#This Row],[제품명]])</f>
        <v>0</v>
      </c>
      <c r="P1005" s="131">
        <f>COUNTIF(사출계획!$K$88:$L$110,표4[[#This Row],[제품명]])</f>
        <v>0</v>
      </c>
      <c r="Q1005" s="130">
        <f>COUNTIF(사출계획!$M$62:$N$110,표4[[#This Row],[제품명]])</f>
        <v>0</v>
      </c>
      <c r="R1005" s="131">
        <f>COUNTIF(사출계획!$M$62:$N$87,표4[[#This Row],[제품명]])</f>
        <v>0</v>
      </c>
      <c r="S1005" s="131">
        <f>COUNTIF(사출계획!$M$88:$N$110,표4[[#This Row],[제품명]])</f>
        <v>0</v>
      </c>
      <c r="T1005" s="54">
        <f>COUNTIF(사출계획!$O$62:$P$110,표4[[#This Row],[제품명]])</f>
        <v>0</v>
      </c>
      <c r="U1005" s="131">
        <f>COUNTIF(사출계획!$O$62:$P$87,표4[[#This Row],[제품명]])</f>
        <v>0</v>
      </c>
      <c r="V1005" s="131">
        <f>COUNTIF(사출계획!$O$88:$P$110,표4[[#This Row],[제품명]])</f>
        <v>0</v>
      </c>
      <c r="W1005" s="54">
        <f>COUNTIF(사출계획!$Q$62:$R$110,표4[[#This Row],[제품명]])</f>
        <v>0</v>
      </c>
      <c r="X1005" s="131">
        <f>COUNTIF(사출계획!$Q$62:$R$87,표4[[#This Row],[제품명]])</f>
        <v>0</v>
      </c>
      <c r="Y1005" s="131">
        <f>COUNTIF(사출계획!$Q$88:$R$110,표4[[#This Row],[제품명]])</f>
        <v>0</v>
      </c>
      <c r="Z1005" s="54">
        <f>COUNTIF(사출계획!$S$62:$T$110,표4[[#This Row],[제품명]])</f>
        <v>0</v>
      </c>
      <c r="AA1005" s="131"/>
      <c r="AB1005" s="131"/>
      <c r="AC1005" s="451" t="s">
        <v>4536</v>
      </c>
      <c r="AD1005" s="129">
        <f>SUMIF(표4[잉크명],표5[[#This Row],[잉크]],표4[월])</f>
        <v>0</v>
      </c>
      <c r="AE1005" s="131">
        <f>SUMIF(표4[잉크명],표5[[#This Row],[잉크]],표4[월-3층])</f>
        <v>0</v>
      </c>
      <c r="AF1005" s="131">
        <f>SUMIF(표4[잉크명],표5[[#This Row],[잉크]],표4[월-1층])</f>
        <v>0</v>
      </c>
      <c r="AG1005" s="133">
        <f>SUMIF(표4[잉크명],표5[[#This Row],[잉크]],표4[화])</f>
        <v>0</v>
      </c>
      <c r="AH1005" s="131">
        <f>SUMIF(표4[잉크명],표5[[#This Row],[잉크]],표4[화-3층])</f>
        <v>0</v>
      </c>
      <c r="AI1005" s="131">
        <f>SUMIF(표4[잉크명],표5[[#This Row],[잉크]],표4[화-1층])</f>
        <v>0</v>
      </c>
      <c r="AJ1005" s="130">
        <f>SUMIF(표4[잉크명],표5[[#This Row],[잉크]],표4[수])</f>
        <v>0</v>
      </c>
      <c r="AK1005" s="131">
        <f>SUMIF(표4[잉크명],표5[[#This Row],[잉크]],표4[수-3층])</f>
        <v>0</v>
      </c>
      <c r="AL1005" s="131">
        <f>SUMIF(표4[잉크명],표5[[#This Row],[잉크]],표4[수-1층])</f>
        <v>0</v>
      </c>
      <c r="AM1005" s="54">
        <f>SUMIF(표4[잉크명],표5[[#This Row],[잉크]],표4[목])</f>
        <v>0</v>
      </c>
      <c r="AN1005" s="131">
        <f>SUMIF(표4[잉크명],표5[[#This Row],[잉크]],표4[목-3층])</f>
        <v>0</v>
      </c>
      <c r="AO1005" s="131">
        <f>SUMIF(표4[잉크명],표5[[#This Row],[잉크]],표4[목-1층])</f>
        <v>0</v>
      </c>
      <c r="AP1005" s="54">
        <f>SUMIF(표4[잉크명],표5[[#This Row],[잉크]],표4[금])</f>
        <v>0</v>
      </c>
      <c r="AQ1005" s="131">
        <f>SUMIF(표4[잉크명],표5[[#This Row],[잉크]],표4[금-3층])</f>
        <v>0</v>
      </c>
      <c r="AR1005" s="131">
        <f>SUMIF(표4[잉크명],표5[[#This Row],[잉크]],표4[금-1층])</f>
        <v>0</v>
      </c>
      <c r="AS1005" s="54">
        <f>SUMIF(표4[잉크명],표5[[#This Row],[잉크]],표4[토])</f>
        <v>0</v>
      </c>
      <c r="AT1005" s="131">
        <f>SUMIF(표4[잉크명],표5[[#This Row],[잉크]],표4[토-3층])</f>
        <v>0</v>
      </c>
      <c r="AU1005" s="131">
        <f>SUMIF(표4[잉크명],표5[[#This Row],[잉크]],표4[토-1층])</f>
        <v>0</v>
      </c>
      <c r="AV1005" s="54">
        <f>SUMIF(표4[잉크명],표5[[#This Row],[잉크]],표4[일])</f>
        <v>0</v>
      </c>
      <c r="AW1005" s="131">
        <f>SUMIF(표4[잉크명],표5[[#This Row],[잉크]],표4[일-3층])</f>
        <v>0</v>
      </c>
      <c r="AX1005" s="131">
        <f>SUMIF(표4[잉크명],표5[[#This Row],[잉크]],표4[일-1층])</f>
        <v>0</v>
      </c>
      <c r="AY1005" s="54">
        <f>SUMIF(표4[잉크명],표5[[#This Row],[잉크]],표4[차주 월])</f>
        <v>0</v>
      </c>
      <c r="AZ1005" s="54">
        <f>SUM(표5[[#This Row],[월]:[차주 월]])</f>
        <v>0</v>
      </c>
    </row>
    <row r="1006" spans="2:52" x14ac:dyDescent="0.3">
      <c r="B1006" s="354" t="s">
        <v>3460</v>
      </c>
      <c r="C1006" s="285"/>
      <c r="D1006" s="354" t="s">
        <v>3462</v>
      </c>
      <c r="E1006" s="54">
        <f>COUNTIF(사출계획!$E$62:$F$110,표4[[#This Row],[제품명]])</f>
        <v>0</v>
      </c>
      <c r="F1006" s="131">
        <f>COUNTIF(사출계획!$E$62:$F$87,표4[[#This Row],[제품명]])</f>
        <v>0</v>
      </c>
      <c r="G1006" s="131">
        <f>COUNTIF(사출계획!$E$88:$F$110,표4[[#This Row],[제품명]])</f>
        <v>0</v>
      </c>
      <c r="H1006" s="54">
        <f>COUNTIF(사출계획!$G$62:$H$110,표4[[#This Row],[제품명]])</f>
        <v>0</v>
      </c>
      <c r="I1006" s="132">
        <f>COUNTIF(사출계획!$G$62:$H$87,표4[[#This Row],[제품명]])</f>
        <v>0</v>
      </c>
      <c r="J1006" s="132">
        <f>COUNTIF(사출계획!$G$88:$H$110,표4[[#This Row],[제품명]])</f>
        <v>0</v>
      </c>
      <c r="K1006" s="54">
        <f>COUNTIF(사출계획!$I$62:$J$110,표4[[#This Row],[제품명]])</f>
        <v>0</v>
      </c>
      <c r="L1006" s="131">
        <f>COUNTIF(사출계획!$I$62:$J$87,표4[[#This Row],[제품명]])</f>
        <v>0</v>
      </c>
      <c r="M1006" s="131">
        <f>COUNTIF(사출계획!$I$88:$J$110,표4[[#This Row],[제품명]])</f>
        <v>0</v>
      </c>
      <c r="N1006" s="129">
        <f>COUNTIF(사출계획!$K$62:$L$110,표4[[#This Row],[제품명]])</f>
        <v>0</v>
      </c>
      <c r="O1006" s="131">
        <f>COUNTIF(사출계획!$K$62:$L$87,표4[[#This Row],[제품명]])</f>
        <v>0</v>
      </c>
      <c r="P1006" s="131">
        <f>COUNTIF(사출계획!$K$88:$L$110,표4[[#This Row],[제품명]])</f>
        <v>0</v>
      </c>
      <c r="Q1006" s="130">
        <f>COUNTIF(사출계획!$M$62:$N$110,표4[[#This Row],[제품명]])</f>
        <v>0</v>
      </c>
      <c r="R1006" s="131">
        <f>COUNTIF(사출계획!$M$62:$N$87,표4[[#This Row],[제품명]])</f>
        <v>0</v>
      </c>
      <c r="S1006" s="131">
        <f>COUNTIF(사출계획!$M$88:$N$110,표4[[#This Row],[제품명]])</f>
        <v>0</v>
      </c>
      <c r="T1006" s="54">
        <f>COUNTIF(사출계획!$O$62:$P$110,표4[[#This Row],[제품명]])</f>
        <v>0</v>
      </c>
      <c r="U1006" s="131">
        <f>COUNTIF(사출계획!$O$62:$P$87,표4[[#This Row],[제품명]])</f>
        <v>0</v>
      </c>
      <c r="V1006" s="131">
        <f>COUNTIF(사출계획!$O$88:$P$110,표4[[#This Row],[제품명]])</f>
        <v>0</v>
      </c>
      <c r="W1006" s="54">
        <f>COUNTIF(사출계획!$Q$62:$R$110,표4[[#This Row],[제품명]])</f>
        <v>0</v>
      </c>
      <c r="X1006" s="131">
        <f>COUNTIF(사출계획!$Q$62:$R$87,표4[[#This Row],[제품명]])</f>
        <v>0</v>
      </c>
      <c r="Y1006" s="131">
        <f>COUNTIF(사출계획!$Q$88:$R$110,표4[[#This Row],[제품명]])</f>
        <v>0</v>
      </c>
      <c r="Z1006" s="54">
        <f>COUNTIF(사출계획!$S$62:$T$110,표4[[#This Row],[제품명]])</f>
        <v>0</v>
      </c>
      <c r="AA1006" s="131"/>
      <c r="AB1006" s="131"/>
      <c r="AC1006" s="454" t="s">
        <v>4557</v>
      </c>
      <c r="AD1006" s="129">
        <f>SUMIF(표4[잉크명],표5[[#This Row],[잉크]],표4[월])</f>
        <v>0</v>
      </c>
      <c r="AE1006" s="131">
        <f>SUMIF(표4[잉크명],표5[[#This Row],[잉크]],표4[월-3층])</f>
        <v>0</v>
      </c>
      <c r="AF1006" s="131">
        <f>SUMIF(표4[잉크명],표5[[#This Row],[잉크]],표4[월-1층])</f>
        <v>0</v>
      </c>
      <c r="AG1006" s="133">
        <f>SUMIF(표4[잉크명],표5[[#This Row],[잉크]],표4[화])</f>
        <v>0</v>
      </c>
      <c r="AH1006" s="131">
        <f>SUMIF(표4[잉크명],표5[[#This Row],[잉크]],표4[화-3층])</f>
        <v>0</v>
      </c>
      <c r="AI1006" s="131">
        <f>SUMIF(표4[잉크명],표5[[#This Row],[잉크]],표4[화-1층])</f>
        <v>0</v>
      </c>
      <c r="AJ1006" s="130">
        <f>SUMIF(표4[잉크명],표5[[#This Row],[잉크]],표4[수])</f>
        <v>0</v>
      </c>
      <c r="AK1006" s="131">
        <f>SUMIF(표4[잉크명],표5[[#This Row],[잉크]],표4[수-3층])</f>
        <v>0</v>
      </c>
      <c r="AL1006" s="131">
        <f>SUMIF(표4[잉크명],표5[[#This Row],[잉크]],표4[수-1층])</f>
        <v>0</v>
      </c>
      <c r="AM1006" s="54">
        <f>SUMIF(표4[잉크명],표5[[#This Row],[잉크]],표4[목])</f>
        <v>0</v>
      </c>
      <c r="AN1006" s="131">
        <f>SUMIF(표4[잉크명],표5[[#This Row],[잉크]],표4[목-3층])</f>
        <v>0</v>
      </c>
      <c r="AO1006" s="131">
        <f>SUMIF(표4[잉크명],표5[[#This Row],[잉크]],표4[목-1층])</f>
        <v>0</v>
      </c>
      <c r="AP1006" s="54">
        <f>SUMIF(표4[잉크명],표5[[#This Row],[잉크]],표4[금])</f>
        <v>0</v>
      </c>
      <c r="AQ1006" s="131">
        <f>SUMIF(표4[잉크명],표5[[#This Row],[잉크]],표4[금-3층])</f>
        <v>0</v>
      </c>
      <c r="AR1006" s="131">
        <f>SUMIF(표4[잉크명],표5[[#This Row],[잉크]],표4[금-1층])</f>
        <v>0</v>
      </c>
      <c r="AS1006" s="54">
        <f>SUMIF(표4[잉크명],표5[[#This Row],[잉크]],표4[토])</f>
        <v>0</v>
      </c>
      <c r="AT1006" s="131">
        <f>SUMIF(표4[잉크명],표5[[#This Row],[잉크]],표4[토-3층])</f>
        <v>0</v>
      </c>
      <c r="AU1006" s="131">
        <f>SUMIF(표4[잉크명],표5[[#This Row],[잉크]],표4[토-1층])</f>
        <v>0</v>
      </c>
      <c r="AV1006" s="54">
        <f>SUMIF(표4[잉크명],표5[[#This Row],[잉크]],표4[일])</f>
        <v>0</v>
      </c>
      <c r="AW1006" s="131">
        <f>SUMIF(표4[잉크명],표5[[#This Row],[잉크]],표4[일-3층])</f>
        <v>0</v>
      </c>
      <c r="AX1006" s="131">
        <f>SUMIF(표4[잉크명],표5[[#This Row],[잉크]],표4[일-1층])</f>
        <v>0</v>
      </c>
      <c r="AY1006" s="54">
        <f>SUMIF(표4[잉크명],표5[[#This Row],[잉크]],표4[차주 월])</f>
        <v>0</v>
      </c>
      <c r="AZ1006" s="54">
        <f>SUM(표5[[#This Row],[월]:[차주 월]])</f>
        <v>0</v>
      </c>
    </row>
    <row r="1007" spans="2:52" x14ac:dyDescent="0.3">
      <c r="B1007" s="355" t="s">
        <v>3463</v>
      </c>
      <c r="C1007" s="285"/>
      <c r="D1007" s="355" t="s">
        <v>3466</v>
      </c>
      <c r="E1007" s="54">
        <f>COUNTIF(사출계획!$E$62:$F$110,표4[[#This Row],[제품명]])</f>
        <v>0</v>
      </c>
      <c r="F1007" s="131">
        <f>COUNTIF(사출계획!$E$62:$F$87,표4[[#This Row],[제품명]])</f>
        <v>0</v>
      </c>
      <c r="G1007" s="131">
        <f>COUNTIF(사출계획!$E$88:$F$110,표4[[#This Row],[제품명]])</f>
        <v>0</v>
      </c>
      <c r="H1007" s="54">
        <f>COUNTIF(사출계획!$G$62:$H$110,표4[[#This Row],[제품명]])</f>
        <v>0</v>
      </c>
      <c r="I1007" s="132">
        <f>COUNTIF(사출계획!$G$62:$H$87,표4[[#This Row],[제품명]])</f>
        <v>0</v>
      </c>
      <c r="J1007" s="132">
        <f>COUNTIF(사출계획!$G$88:$H$110,표4[[#This Row],[제품명]])</f>
        <v>0</v>
      </c>
      <c r="K1007" s="54">
        <f>COUNTIF(사출계획!$I$62:$J$110,표4[[#This Row],[제품명]])</f>
        <v>0</v>
      </c>
      <c r="L1007" s="131">
        <f>COUNTIF(사출계획!$I$62:$J$87,표4[[#This Row],[제품명]])</f>
        <v>0</v>
      </c>
      <c r="M1007" s="131">
        <f>COUNTIF(사출계획!$I$88:$J$110,표4[[#This Row],[제품명]])</f>
        <v>0</v>
      </c>
      <c r="N1007" s="129">
        <f>COUNTIF(사출계획!$K$62:$L$110,표4[[#This Row],[제품명]])</f>
        <v>0</v>
      </c>
      <c r="O1007" s="131">
        <f>COUNTIF(사출계획!$K$62:$L$87,표4[[#This Row],[제품명]])</f>
        <v>0</v>
      </c>
      <c r="P1007" s="131">
        <f>COUNTIF(사출계획!$K$88:$L$110,표4[[#This Row],[제품명]])</f>
        <v>0</v>
      </c>
      <c r="Q1007" s="130">
        <f>COUNTIF(사출계획!$M$62:$N$110,표4[[#This Row],[제품명]])</f>
        <v>0</v>
      </c>
      <c r="R1007" s="131">
        <f>COUNTIF(사출계획!$M$62:$N$87,표4[[#This Row],[제품명]])</f>
        <v>0</v>
      </c>
      <c r="S1007" s="131">
        <f>COUNTIF(사출계획!$M$88:$N$110,표4[[#This Row],[제품명]])</f>
        <v>0</v>
      </c>
      <c r="T1007" s="54">
        <f>COUNTIF(사출계획!$O$62:$P$110,표4[[#This Row],[제품명]])</f>
        <v>0</v>
      </c>
      <c r="U1007" s="131">
        <f>COUNTIF(사출계획!$O$62:$P$87,표4[[#This Row],[제품명]])</f>
        <v>0</v>
      </c>
      <c r="V1007" s="131">
        <f>COUNTIF(사출계획!$O$88:$P$110,표4[[#This Row],[제품명]])</f>
        <v>0</v>
      </c>
      <c r="W1007" s="54">
        <f>COUNTIF(사출계획!$Q$62:$R$110,표4[[#This Row],[제품명]])</f>
        <v>0</v>
      </c>
      <c r="X1007" s="131">
        <f>COUNTIF(사출계획!$Q$62:$R$87,표4[[#This Row],[제품명]])</f>
        <v>0</v>
      </c>
      <c r="Y1007" s="131">
        <f>COUNTIF(사출계획!$Q$88:$R$110,표4[[#This Row],[제품명]])</f>
        <v>0</v>
      </c>
      <c r="Z1007" s="54">
        <f>COUNTIF(사출계획!$S$62:$T$110,표4[[#This Row],[제품명]])</f>
        <v>0</v>
      </c>
      <c r="AA1007" s="131"/>
      <c r="AB1007" s="131"/>
      <c r="AC1007" s="454" t="s">
        <v>4558</v>
      </c>
      <c r="AD1007" s="129">
        <f>SUMIF(표4[잉크명],표5[[#This Row],[잉크]],표4[월])</f>
        <v>0</v>
      </c>
      <c r="AE1007" s="131">
        <f>SUMIF(표4[잉크명],표5[[#This Row],[잉크]],표4[월-3층])</f>
        <v>0</v>
      </c>
      <c r="AF1007" s="131">
        <f>SUMIF(표4[잉크명],표5[[#This Row],[잉크]],표4[월-1층])</f>
        <v>0</v>
      </c>
      <c r="AG1007" s="133">
        <f>SUMIF(표4[잉크명],표5[[#This Row],[잉크]],표4[화])</f>
        <v>0</v>
      </c>
      <c r="AH1007" s="131">
        <f>SUMIF(표4[잉크명],표5[[#This Row],[잉크]],표4[화-3층])</f>
        <v>0</v>
      </c>
      <c r="AI1007" s="131">
        <f>SUMIF(표4[잉크명],표5[[#This Row],[잉크]],표4[화-1층])</f>
        <v>0</v>
      </c>
      <c r="AJ1007" s="130">
        <f>SUMIF(표4[잉크명],표5[[#This Row],[잉크]],표4[수])</f>
        <v>0</v>
      </c>
      <c r="AK1007" s="131">
        <f>SUMIF(표4[잉크명],표5[[#This Row],[잉크]],표4[수-3층])</f>
        <v>0</v>
      </c>
      <c r="AL1007" s="131">
        <f>SUMIF(표4[잉크명],표5[[#This Row],[잉크]],표4[수-1층])</f>
        <v>0</v>
      </c>
      <c r="AM1007" s="54">
        <f>SUMIF(표4[잉크명],표5[[#This Row],[잉크]],표4[목])</f>
        <v>0</v>
      </c>
      <c r="AN1007" s="131">
        <f>SUMIF(표4[잉크명],표5[[#This Row],[잉크]],표4[목-3층])</f>
        <v>0</v>
      </c>
      <c r="AO1007" s="131">
        <f>SUMIF(표4[잉크명],표5[[#This Row],[잉크]],표4[목-1층])</f>
        <v>0</v>
      </c>
      <c r="AP1007" s="54">
        <f>SUMIF(표4[잉크명],표5[[#This Row],[잉크]],표4[금])</f>
        <v>0</v>
      </c>
      <c r="AQ1007" s="131">
        <f>SUMIF(표4[잉크명],표5[[#This Row],[잉크]],표4[금-3층])</f>
        <v>0</v>
      </c>
      <c r="AR1007" s="131">
        <f>SUMIF(표4[잉크명],표5[[#This Row],[잉크]],표4[금-1층])</f>
        <v>0</v>
      </c>
      <c r="AS1007" s="54">
        <f>SUMIF(표4[잉크명],표5[[#This Row],[잉크]],표4[토])</f>
        <v>0</v>
      </c>
      <c r="AT1007" s="131">
        <f>SUMIF(표4[잉크명],표5[[#This Row],[잉크]],표4[토-3층])</f>
        <v>0</v>
      </c>
      <c r="AU1007" s="131">
        <f>SUMIF(표4[잉크명],표5[[#This Row],[잉크]],표4[토-1층])</f>
        <v>0</v>
      </c>
      <c r="AV1007" s="54">
        <f>SUMIF(표4[잉크명],표5[[#This Row],[잉크]],표4[일])</f>
        <v>0</v>
      </c>
      <c r="AW1007" s="131">
        <f>SUMIF(표4[잉크명],표5[[#This Row],[잉크]],표4[일-3층])</f>
        <v>0</v>
      </c>
      <c r="AX1007" s="131">
        <f>SUMIF(표4[잉크명],표5[[#This Row],[잉크]],표4[일-1층])</f>
        <v>0</v>
      </c>
      <c r="AY1007" s="54">
        <f>SUMIF(표4[잉크명],표5[[#This Row],[잉크]],표4[차주 월])</f>
        <v>0</v>
      </c>
      <c r="AZ1007" s="54">
        <f>SUM(표5[[#This Row],[월]:[차주 월]])</f>
        <v>0</v>
      </c>
    </row>
    <row r="1008" spans="2:52" x14ac:dyDescent="0.3">
      <c r="B1008" s="355" t="s">
        <v>3464</v>
      </c>
      <c r="C1008" s="285"/>
      <c r="D1008" s="355" t="s">
        <v>3467</v>
      </c>
      <c r="E1008" s="54">
        <f>COUNTIF(사출계획!$E$62:$F$110,표4[[#This Row],[제품명]])</f>
        <v>0</v>
      </c>
      <c r="F1008" s="131">
        <f>COUNTIF(사출계획!$E$62:$F$87,표4[[#This Row],[제품명]])</f>
        <v>0</v>
      </c>
      <c r="G1008" s="131">
        <f>COUNTIF(사출계획!$E$88:$F$110,표4[[#This Row],[제품명]])</f>
        <v>0</v>
      </c>
      <c r="H1008" s="54">
        <f>COUNTIF(사출계획!$G$62:$H$110,표4[[#This Row],[제품명]])</f>
        <v>0</v>
      </c>
      <c r="I1008" s="132">
        <f>COUNTIF(사출계획!$G$62:$H$87,표4[[#This Row],[제품명]])</f>
        <v>0</v>
      </c>
      <c r="J1008" s="132">
        <f>COUNTIF(사출계획!$G$88:$H$110,표4[[#This Row],[제품명]])</f>
        <v>0</v>
      </c>
      <c r="K1008" s="54">
        <f>COUNTIF(사출계획!$I$62:$J$110,표4[[#This Row],[제품명]])</f>
        <v>0</v>
      </c>
      <c r="L1008" s="131">
        <f>COUNTIF(사출계획!$I$62:$J$87,표4[[#This Row],[제품명]])</f>
        <v>0</v>
      </c>
      <c r="M1008" s="131">
        <f>COUNTIF(사출계획!$I$88:$J$110,표4[[#This Row],[제품명]])</f>
        <v>0</v>
      </c>
      <c r="N1008" s="129">
        <f>COUNTIF(사출계획!$K$62:$L$110,표4[[#This Row],[제품명]])</f>
        <v>0</v>
      </c>
      <c r="O1008" s="131">
        <f>COUNTIF(사출계획!$K$62:$L$87,표4[[#This Row],[제품명]])</f>
        <v>0</v>
      </c>
      <c r="P1008" s="131">
        <f>COUNTIF(사출계획!$K$88:$L$110,표4[[#This Row],[제품명]])</f>
        <v>0</v>
      </c>
      <c r="Q1008" s="130">
        <f>COUNTIF(사출계획!$M$62:$N$110,표4[[#This Row],[제품명]])</f>
        <v>0</v>
      </c>
      <c r="R1008" s="131">
        <f>COUNTIF(사출계획!$M$62:$N$87,표4[[#This Row],[제품명]])</f>
        <v>0</v>
      </c>
      <c r="S1008" s="131">
        <f>COUNTIF(사출계획!$M$88:$N$110,표4[[#This Row],[제품명]])</f>
        <v>0</v>
      </c>
      <c r="T1008" s="54">
        <f>COUNTIF(사출계획!$O$62:$P$110,표4[[#This Row],[제품명]])</f>
        <v>0</v>
      </c>
      <c r="U1008" s="131">
        <f>COUNTIF(사출계획!$O$62:$P$87,표4[[#This Row],[제품명]])</f>
        <v>0</v>
      </c>
      <c r="V1008" s="131">
        <f>COUNTIF(사출계획!$O$88:$P$110,표4[[#This Row],[제품명]])</f>
        <v>0</v>
      </c>
      <c r="W1008" s="54">
        <f>COUNTIF(사출계획!$Q$62:$R$110,표4[[#This Row],[제품명]])</f>
        <v>0</v>
      </c>
      <c r="X1008" s="131">
        <f>COUNTIF(사출계획!$Q$62:$R$87,표4[[#This Row],[제품명]])</f>
        <v>0</v>
      </c>
      <c r="Y1008" s="131">
        <f>COUNTIF(사출계획!$Q$88:$R$110,표4[[#This Row],[제품명]])</f>
        <v>0</v>
      </c>
      <c r="Z1008" s="54">
        <f>COUNTIF(사출계획!$S$62:$T$110,표4[[#This Row],[제품명]])</f>
        <v>0</v>
      </c>
      <c r="AA1008" s="131"/>
      <c r="AB1008" s="131"/>
      <c r="AC1008" s="454" t="s">
        <v>4556</v>
      </c>
      <c r="AD1008" s="129">
        <f>SUMIF(표4[잉크명],표5[[#This Row],[잉크]],표4[월])</f>
        <v>0</v>
      </c>
      <c r="AE1008" s="131">
        <f>SUMIF(표4[잉크명],표5[[#This Row],[잉크]],표4[월-3층])</f>
        <v>0</v>
      </c>
      <c r="AF1008" s="131">
        <f>SUMIF(표4[잉크명],표5[[#This Row],[잉크]],표4[월-1층])</f>
        <v>0</v>
      </c>
      <c r="AG1008" s="133">
        <f>SUMIF(표4[잉크명],표5[[#This Row],[잉크]],표4[화])</f>
        <v>0</v>
      </c>
      <c r="AH1008" s="131">
        <f>SUMIF(표4[잉크명],표5[[#This Row],[잉크]],표4[화-3층])</f>
        <v>0</v>
      </c>
      <c r="AI1008" s="131">
        <f>SUMIF(표4[잉크명],표5[[#This Row],[잉크]],표4[화-1층])</f>
        <v>0</v>
      </c>
      <c r="AJ1008" s="130">
        <f>SUMIF(표4[잉크명],표5[[#This Row],[잉크]],표4[수])</f>
        <v>0</v>
      </c>
      <c r="AK1008" s="131">
        <f>SUMIF(표4[잉크명],표5[[#This Row],[잉크]],표4[수-3층])</f>
        <v>0</v>
      </c>
      <c r="AL1008" s="131">
        <f>SUMIF(표4[잉크명],표5[[#This Row],[잉크]],표4[수-1층])</f>
        <v>0</v>
      </c>
      <c r="AM1008" s="54">
        <f>SUMIF(표4[잉크명],표5[[#This Row],[잉크]],표4[목])</f>
        <v>0</v>
      </c>
      <c r="AN1008" s="131">
        <f>SUMIF(표4[잉크명],표5[[#This Row],[잉크]],표4[목-3층])</f>
        <v>0</v>
      </c>
      <c r="AO1008" s="131">
        <f>SUMIF(표4[잉크명],표5[[#This Row],[잉크]],표4[목-1층])</f>
        <v>0</v>
      </c>
      <c r="AP1008" s="54">
        <f>SUMIF(표4[잉크명],표5[[#This Row],[잉크]],표4[금])</f>
        <v>0</v>
      </c>
      <c r="AQ1008" s="131">
        <f>SUMIF(표4[잉크명],표5[[#This Row],[잉크]],표4[금-3층])</f>
        <v>0</v>
      </c>
      <c r="AR1008" s="131">
        <f>SUMIF(표4[잉크명],표5[[#This Row],[잉크]],표4[금-1층])</f>
        <v>0</v>
      </c>
      <c r="AS1008" s="54">
        <f>SUMIF(표4[잉크명],표5[[#This Row],[잉크]],표4[토])</f>
        <v>0</v>
      </c>
      <c r="AT1008" s="131">
        <f>SUMIF(표4[잉크명],표5[[#This Row],[잉크]],표4[토-3층])</f>
        <v>0</v>
      </c>
      <c r="AU1008" s="131">
        <f>SUMIF(표4[잉크명],표5[[#This Row],[잉크]],표4[토-1층])</f>
        <v>0</v>
      </c>
      <c r="AV1008" s="54">
        <f>SUMIF(표4[잉크명],표5[[#This Row],[잉크]],표4[일])</f>
        <v>0</v>
      </c>
      <c r="AW1008" s="131">
        <f>SUMIF(표4[잉크명],표5[[#This Row],[잉크]],표4[일-3층])</f>
        <v>0</v>
      </c>
      <c r="AX1008" s="131">
        <f>SUMIF(표4[잉크명],표5[[#This Row],[잉크]],표4[일-1층])</f>
        <v>0</v>
      </c>
      <c r="AY1008" s="54">
        <f>SUMIF(표4[잉크명],표5[[#This Row],[잉크]],표4[차주 월])</f>
        <v>0</v>
      </c>
      <c r="AZ1008" s="54">
        <f>SUM(표5[[#This Row],[월]:[차주 월]])</f>
        <v>0</v>
      </c>
    </row>
    <row r="1009" spans="2:52" x14ac:dyDescent="0.3">
      <c r="B1009" s="355" t="s">
        <v>3465</v>
      </c>
      <c r="C1009" s="285"/>
      <c r="D1009" s="355" t="s">
        <v>3468</v>
      </c>
      <c r="E1009" s="54">
        <f>COUNTIF(사출계획!$E$62:$F$110,표4[[#This Row],[제품명]])</f>
        <v>0</v>
      </c>
      <c r="F1009" s="131">
        <f>COUNTIF(사출계획!$E$62:$F$87,표4[[#This Row],[제품명]])</f>
        <v>0</v>
      </c>
      <c r="G1009" s="131">
        <f>COUNTIF(사출계획!$E$88:$F$110,표4[[#This Row],[제품명]])</f>
        <v>0</v>
      </c>
      <c r="H1009" s="54">
        <f>COUNTIF(사출계획!$G$62:$H$110,표4[[#This Row],[제품명]])</f>
        <v>0</v>
      </c>
      <c r="I1009" s="132">
        <f>COUNTIF(사출계획!$G$62:$H$87,표4[[#This Row],[제품명]])</f>
        <v>0</v>
      </c>
      <c r="J1009" s="132">
        <f>COUNTIF(사출계획!$G$88:$H$110,표4[[#This Row],[제품명]])</f>
        <v>0</v>
      </c>
      <c r="K1009" s="54">
        <f>COUNTIF(사출계획!$I$62:$J$110,표4[[#This Row],[제품명]])</f>
        <v>0</v>
      </c>
      <c r="L1009" s="131">
        <f>COUNTIF(사출계획!$I$62:$J$87,표4[[#This Row],[제품명]])</f>
        <v>0</v>
      </c>
      <c r="M1009" s="131">
        <f>COUNTIF(사출계획!$I$88:$J$110,표4[[#This Row],[제품명]])</f>
        <v>0</v>
      </c>
      <c r="N1009" s="129">
        <f>COUNTIF(사출계획!$K$62:$L$110,표4[[#This Row],[제품명]])</f>
        <v>0</v>
      </c>
      <c r="O1009" s="131">
        <f>COUNTIF(사출계획!$K$62:$L$87,표4[[#This Row],[제품명]])</f>
        <v>0</v>
      </c>
      <c r="P1009" s="131">
        <f>COUNTIF(사출계획!$K$88:$L$110,표4[[#This Row],[제품명]])</f>
        <v>0</v>
      </c>
      <c r="Q1009" s="130">
        <f>COUNTIF(사출계획!$M$62:$N$110,표4[[#This Row],[제품명]])</f>
        <v>0</v>
      </c>
      <c r="R1009" s="131">
        <f>COUNTIF(사출계획!$M$62:$N$87,표4[[#This Row],[제품명]])</f>
        <v>0</v>
      </c>
      <c r="S1009" s="131">
        <f>COUNTIF(사출계획!$M$88:$N$110,표4[[#This Row],[제품명]])</f>
        <v>0</v>
      </c>
      <c r="T1009" s="54">
        <f>COUNTIF(사출계획!$O$62:$P$110,표4[[#This Row],[제품명]])</f>
        <v>0</v>
      </c>
      <c r="U1009" s="131">
        <f>COUNTIF(사출계획!$O$62:$P$87,표4[[#This Row],[제품명]])</f>
        <v>0</v>
      </c>
      <c r="V1009" s="131">
        <f>COUNTIF(사출계획!$O$88:$P$110,표4[[#This Row],[제품명]])</f>
        <v>0</v>
      </c>
      <c r="W1009" s="54">
        <f>COUNTIF(사출계획!$Q$62:$R$110,표4[[#This Row],[제품명]])</f>
        <v>0</v>
      </c>
      <c r="X1009" s="131">
        <f>COUNTIF(사출계획!$Q$62:$R$87,표4[[#This Row],[제품명]])</f>
        <v>0</v>
      </c>
      <c r="Y1009" s="131">
        <f>COUNTIF(사출계획!$Q$88:$R$110,표4[[#This Row],[제품명]])</f>
        <v>0</v>
      </c>
      <c r="Z1009" s="54">
        <f>COUNTIF(사출계획!$S$62:$T$110,표4[[#This Row],[제품명]])</f>
        <v>0</v>
      </c>
      <c r="AA1009" s="131"/>
      <c r="AB1009" s="131"/>
      <c r="AC1009" s="455" t="s">
        <v>4565</v>
      </c>
      <c r="AD1009" s="129">
        <f>SUMIF(표4[잉크명],표5[[#This Row],[잉크]],표4[월])</f>
        <v>0</v>
      </c>
      <c r="AE1009" s="131">
        <f>SUMIF(표4[잉크명],표5[[#This Row],[잉크]],표4[월-3층])</f>
        <v>0</v>
      </c>
      <c r="AF1009" s="131">
        <f>SUMIF(표4[잉크명],표5[[#This Row],[잉크]],표4[월-1층])</f>
        <v>0</v>
      </c>
      <c r="AG1009" s="133">
        <f>SUMIF(표4[잉크명],표5[[#This Row],[잉크]],표4[화])</f>
        <v>0</v>
      </c>
      <c r="AH1009" s="131">
        <f>SUMIF(표4[잉크명],표5[[#This Row],[잉크]],표4[화-3층])</f>
        <v>0</v>
      </c>
      <c r="AI1009" s="131">
        <f>SUMIF(표4[잉크명],표5[[#This Row],[잉크]],표4[화-1층])</f>
        <v>0</v>
      </c>
      <c r="AJ1009" s="130">
        <f>SUMIF(표4[잉크명],표5[[#This Row],[잉크]],표4[수])</f>
        <v>0</v>
      </c>
      <c r="AK1009" s="131">
        <f>SUMIF(표4[잉크명],표5[[#This Row],[잉크]],표4[수-3층])</f>
        <v>0</v>
      </c>
      <c r="AL1009" s="131">
        <f>SUMIF(표4[잉크명],표5[[#This Row],[잉크]],표4[수-1층])</f>
        <v>0</v>
      </c>
      <c r="AM1009" s="54">
        <f>SUMIF(표4[잉크명],표5[[#This Row],[잉크]],표4[목])</f>
        <v>0</v>
      </c>
      <c r="AN1009" s="131">
        <f>SUMIF(표4[잉크명],표5[[#This Row],[잉크]],표4[목-3층])</f>
        <v>0</v>
      </c>
      <c r="AO1009" s="131">
        <f>SUMIF(표4[잉크명],표5[[#This Row],[잉크]],표4[목-1층])</f>
        <v>0</v>
      </c>
      <c r="AP1009" s="54">
        <f>SUMIF(표4[잉크명],표5[[#This Row],[잉크]],표4[금])</f>
        <v>0</v>
      </c>
      <c r="AQ1009" s="131">
        <f>SUMIF(표4[잉크명],표5[[#This Row],[잉크]],표4[금-3층])</f>
        <v>0</v>
      </c>
      <c r="AR1009" s="131">
        <f>SUMIF(표4[잉크명],표5[[#This Row],[잉크]],표4[금-1층])</f>
        <v>0</v>
      </c>
      <c r="AS1009" s="54">
        <f>SUMIF(표4[잉크명],표5[[#This Row],[잉크]],표4[토])</f>
        <v>0</v>
      </c>
      <c r="AT1009" s="131">
        <f>SUMIF(표4[잉크명],표5[[#This Row],[잉크]],표4[토-3층])</f>
        <v>0</v>
      </c>
      <c r="AU1009" s="131">
        <f>SUMIF(표4[잉크명],표5[[#This Row],[잉크]],표4[토-1층])</f>
        <v>0</v>
      </c>
      <c r="AV1009" s="54">
        <f>SUMIF(표4[잉크명],표5[[#This Row],[잉크]],표4[일])</f>
        <v>0</v>
      </c>
      <c r="AW1009" s="131">
        <f>SUMIF(표4[잉크명],표5[[#This Row],[잉크]],표4[일-3층])</f>
        <v>0</v>
      </c>
      <c r="AX1009" s="131">
        <f>SUMIF(표4[잉크명],표5[[#This Row],[잉크]],표4[일-1층])</f>
        <v>0</v>
      </c>
      <c r="AY1009" s="54">
        <f>SUMIF(표4[잉크명],표5[[#This Row],[잉크]],표4[차주 월])</f>
        <v>0</v>
      </c>
      <c r="AZ1009" s="54">
        <f>SUM(표5[[#This Row],[월]:[차주 월]])</f>
        <v>0</v>
      </c>
    </row>
    <row r="1010" spans="2:52" x14ac:dyDescent="0.3">
      <c r="B1010" s="355" t="s">
        <v>3486</v>
      </c>
      <c r="C1010" s="285"/>
      <c r="D1010" s="355" t="s">
        <v>3496</v>
      </c>
      <c r="E1010" s="54">
        <f>COUNTIF(사출계획!$E$62:$F$110,표4[[#This Row],[제품명]])</f>
        <v>1</v>
      </c>
      <c r="F1010" s="131">
        <f>COUNTIF(사출계획!$E$62:$F$87,표4[[#This Row],[제품명]])</f>
        <v>0</v>
      </c>
      <c r="G1010" s="131">
        <f>COUNTIF(사출계획!$E$88:$F$110,표4[[#This Row],[제품명]])</f>
        <v>1</v>
      </c>
      <c r="H1010" s="54">
        <f>COUNTIF(사출계획!$G$62:$H$110,표4[[#This Row],[제품명]])</f>
        <v>1</v>
      </c>
      <c r="I1010" s="132">
        <f>COUNTIF(사출계획!$G$62:$H$87,표4[[#This Row],[제품명]])</f>
        <v>0</v>
      </c>
      <c r="J1010" s="132">
        <f>COUNTIF(사출계획!$G$88:$H$110,표4[[#This Row],[제품명]])</f>
        <v>1</v>
      </c>
      <c r="K1010" s="54">
        <f>COUNTIF(사출계획!$I$62:$J$110,표4[[#This Row],[제품명]])</f>
        <v>0</v>
      </c>
      <c r="L1010" s="131">
        <f>COUNTIF(사출계획!$I$62:$J$87,표4[[#This Row],[제품명]])</f>
        <v>0</v>
      </c>
      <c r="M1010" s="131">
        <f>COUNTIF(사출계획!$I$88:$J$110,표4[[#This Row],[제품명]])</f>
        <v>0</v>
      </c>
      <c r="N1010" s="129">
        <f>COUNTIF(사출계획!$K$62:$L$110,표4[[#This Row],[제품명]])</f>
        <v>0</v>
      </c>
      <c r="O1010" s="131">
        <f>COUNTIF(사출계획!$K$62:$L$87,표4[[#This Row],[제품명]])</f>
        <v>0</v>
      </c>
      <c r="P1010" s="131">
        <f>COUNTIF(사출계획!$K$88:$L$110,표4[[#This Row],[제품명]])</f>
        <v>0</v>
      </c>
      <c r="Q1010" s="130">
        <f>COUNTIF(사출계획!$M$62:$N$110,표4[[#This Row],[제품명]])</f>
        <v>0</v>
      </c>
      <c r="R1010" s="131">
        <f>COUNTIF(사출계획!$M$62:$N$87,표4[[#This Row],[제품명]])</f>
        <v>0</v>
      </c>
      <c r="S1010" s="131">
        <f>COUNTIF(사출계획!$M$88:$N$110,표4[[#This Row],[제품명]])</f>
        <v>0</v>
      </c>
      <c r="T1010" s="54">
        <f>COUNTIF(사출계획!$O$62:$P$110,표4[[#This Row],[제품명]])</f>
        <v>0</v>
      </c>
      <c r="U1010" s="131">
        <f>COUNTIF(사출계획!$O$62:$P$87,표4[[#This Row],[제품명]])</f>
        <v>0</v>
      </c>
      <c r="V1010" s="131">
        <f>COUNTIF(사출계획!$O$88:$P$110,표4[[#This Row],[제품명]])</f>
        <v>0</v>
      </c>
      <c r="W1010" s="54">
        <f>COUNTIF(사출계획!$Q$62:$R$110,표4[[#This Row],[제품명]])</f>
        <v>0</v>
      </c>
      <c r="X1010" s="131">
        <f>COUNTIF(사출계획!$Q$62:$R$87,표4[[#This Row],[제품명]])</f>
        <v>0</v>
      </c>
      <c r="Y1010" s="131">
        <f>COUNTIF(사출계획!$Q$88:$R$110,표4[[#This Row],[제품명]])</f>
        <v>0</v>
      </c>
      <c r="Z1010" s="54">
        <f>COUNTIF(사출계획!$S$62:$T$110,표4[[#This Row],[제품명]])</f>
        <v>0</v>
      </c>
      <c r="AA1010" s="131"/>
      <c r="AB1010" s="131"/>
      <c r="AC1010" s="456" t="s">
        <v>4569</v>
      </c>
      <c r="AD1010" s="129">
        <f>SUMIF(표4[잉크명],표5[[#This Row],[잉크]],표4[월])</f>
        <v>0</v>
      </c>
      <c r="AE1010" s="131">
        <f>SUMIF(표4[잉크명],표5[[#This Row],[잉크]],표4[월-3층])</f>
        <v>0</v>
      </c>
      <c r="AF1010" s="131">
        <f>SUMIF(표4[잉크명],표5[[#This Row],[잉크]],표4[월-1층])</f>
        <v>0</v>
      </c>
      <c r="AG1010" s="133">
        <f>SUMIF(표4[잉크명],표5[[#This Row],[잉크]],표4[화])</f>
        <v>0</v>
      </c>
      <c r="AH1010" s="131">
        <f>SUMIF(표4[잉크명],표5[[#This Row],[잉크]],표4[화-3층])</f>
        <v>0</v>
      </c>
      <c r="AI1010" s="131">
        <f>SUMIF(표4[잉크명],표5[[#This Row],[잉크]],표4[화-1층])</f>
        <v>0</v>
      </c>
      <c r="AJ1010" s="130">
        <f>SUMIF(표4[잉크명],표5[[#This Row],[잉크]],표4[수])</f>
        <v>0</v>
      </c>
      <c r="AK1010" s="131">
        <f>SUMIF(표4[잉크명],표5[[#This Row],[잉크]],표4[수-3층])</f>
        <v>0</v>
      </c>
      <c r="AL1010" s="131">
        <f>SUMIF(표4[잉크명],표5[[#This Row],[잉크]],표4[수-1층])</f>
        <v>0</v>
      </c>
      <c r="AM1010" s="54">
        <f>SUMIF(표4[잉크명],표5[[#This Row],[잉크]],표4[목])</f>
        <v>0</v>
      </c>
      <c r="AN1010" s="131">
        <f>SUMIF(표4[잉크명],표5[[#This Row],[잉크]],표4[목-3층])</f>
        <v>0</v>
      </c>
      <c r="AO1010" s="131">
        <f>SUMIF(표4[잉크명],표5[[#This Row],[잉크]],표4[목-1층])</f>
        <v>0</v>
      </c>
      <c r="AP1010" s="54">
        <f>SUMIF(표4[잉크명],표5[[#This Row],[잉크]],표4[금])</f>
        <v>0</v>
      </c>
      <c r="AQ1010" s="131">
        <f>SUMIF(표4[잉크명],표5[[#This Row],[잉크]],표4[금-3층])</f>
        <v>0</v>
      </c>
      <c r="AR1010" s="131">
        <f>SUMIF(표4[잉크명],표5[[#This Row],[잉크]],표4[금-1층])</f>
        <v>0</v>
      </c>
      <c r="AS1010" s="54">
        <f>SUMIF(표4[잉크명],표5[[#This Row],[잉크]],표4[토])</f>
        <v>0</v>
      </c>
      <c r="AT1010" s="131">
        <f>SUMIF(표4[잉크명],표5[[#This Row],[잉크]],표4[토-3층])</f>
        <v>0</v>
      </c>
      <c r="AU1010" s="131">
        <f>SUMIF(표4[잉크명],표5[[#This Row],[잉크]],표4[토-1층])</f>
        <v>0</v>
      </c>
      <c r="AV1010" s="54">
        <f>SUMIF(표4[잉크명],표5[[#This Row],[잉크]],표4[일])</f>
        <v>0</v>
      </c>
      <c r="AW1010" s="131">
        <f>SUMIF(표4[잉크명],표5[[#This Row],[잉크]],표4[일-3층])</f>
        <v>0</v>
      </c>
      <c r="AX1010" s="131">
        <f>SUMIF(표4[잉크명],표5[[#This Row],[잉크]],표4[일-1층])</f>
        <v>0</v>
      </c>
      <c r="AY1010" s="54">
        <f>SUMIF(표4[잉크명],표5[[#This Row],[잉크]],표4[차주 월])</f>
        <v>0</v>
      </c>
      <c r="AZ1010" s="54">
        <f>SUM(표5[[#This Row],[월]:[차주 월]])</f>
        <v>0</v>
      </c>
    </row>
    <row r="1011" spans="2:52" x14ac:dyDescent="0.3">
      <c r="B1011" s="355" t="s">
        <v>3486</v>
      </c>
      <c r="C1011" s="285"/>
      <c r="D1011" s="355" t="s">
        <v>3488</v>
      </c>
      <c r="E1011" s="54">
        <f>COUNTIF(사출계획!$E$62:$F$110,표4[[#This Row],[제품명]])</f>
        <v>1</v>
      </c>
      <c r="F1011" s="131">
        <f>COUNTIF(사출계획!$E$62:$F$87,표4[[#This Row],[제품명]])</f>
        <v>0</v>
      </c>
      <c r="G1011" s="131">
        <f>COUNTIF(사출계획!$E$88:$F$110,표4[[#This Row],[제품명]])</f>
        <v>1</v>
      </c>
      <c r="H1011" s="54">
        <f>COUNTIF(사출계획!$G$62:$H$110,표4[[#This Row],[제품명]])</f>
        <v>1</v>
      </c>
      <c r="I1011" s="132">
        <f>COUNTIF(사출계획!$G$62:$H$87,표4[[#This Row],[제품명]])</f>
        <v>0</v>
      </c>
      <c r="J1011" s="132">
        <f>COUNTIF(사출계획!$G$88:$H$110,표4[[#This Row],[제품명]])</f>
        <v>1</v>
      </c>
      <c r="K1011" s="54">
        <f>COUNTIF(사출계획!$I$62:$J$110,표4[[#This Row],[제품명]])</f>
        <v>0</v>
      </c>
      <c r="L1011" s="131">
        <f>COUNTIF(사출계획!$I$62:$J$87,표4[[#This Row],[제품명]])</f>
        <v>0</v>
      </c>
      <c r="M1011" s="131">
        <f>COUNTIF(사출계획!$I$88:$J$110,표4[[#This Row],[제품명]])</f>
        <v>0</v>
      </c>
      <c r="N1011" s="129">
        <f>COUNTIF(사출계획!$K$62:$L$110,표4[[#This Row],[제품명]])</f>
        <v>0</v>
      </c>
      <c r="O1011" s="131">
        <f>COUNTIF(사출계획!$K$62:$L$87,표4[[#This Row],[제품명]])</f>
        <v>0</v>
      </c>
      <c r="P1011" s="131">
        <f>COUNTIF(사출계획!$K$88:$L$110,표4[[#This Row],[제품명]])</f>
        <v>0</v>
      </c>
      <c r="Q1011" s="130">
        <f>COUNTIF(사출계획!$M$62:$N$110,표4[[#This Row],[제품명]])</f>
        <v>0</v>
      </c>
      <c r="R1011" s="131">
        <f>COUNTIF(사출계획!$M$62:$N$87,표4[[#This Row],[제품명]])</f>
        <v>0</v>
      </c>
      <c r="S1011" s="131">
        <f>COUNTIF(사출계획!$M$88:$N$110,표4[[#This Row],[제품명]])</f>
        <v>0</v>
      </c>
      <c r="T1011" s="54">
        <f>COUNTIF(사출계획!$O$62:$P$110,표4[[#This Row],[제품명]])</f>
        <v>0</v>
      </c>
      <c r="U1011" s="131">
        <f>COUNTIF(사출계획!$O$62:$P$87,표4[[#This Row],[제품명]])</f>
        <v>0</v>
      </c>
      <c r="V1011" s="131">
        <f>COUNTIF(사출계획!$O$88:$P$110,표4[[#This Row],[제품명]])</f>
        <v>0</v>
      </c>
      <c r="W1011" s="54">
        <f>COUNTIF(사출계획!$Q$62:$R$110,표4[[#This Row],[제품명]])</f>
        <v>0</v>
      </c>
      <c r="X1011" s="131">
        <f>COUNTIF(사출계획!$Q$62:$R$87,표4[[#This Row],[제품명]])</f>
        <v>0</v>
      </c>
      <c r="Y1011" s="131">
        <f>COUNTIF(사출계획!$Q$88:$R$110,표4[[#This Row],[제품명]])</f>
        <v>0</v>
      </c>
      <c r="Z1011" s="54">
        <f>COUNTIF(사출계획!$S$62:$T$110,표4[[#This Row],[제품명]])</f>
        <v>0</v>
      </c>
      <c r="AA1011" s="131"/>
      <c r="AB1011" s="131"/>
      <c r="AC1011" s="456" t="s">
        <v>4581</v>
      </c>
      <c r="AD1011" s="129">
        <f>SUMIF(표4[잉크명],표5[[#This Row],[잉크]],표4[월])</f>
        <v>0</v>
      </c>
      <c r="AE1011" s="131">
        <f>SUMIF(표4[잉크명],표5[[#This Row],[잉크]],표4[월-3층])</f>
        <v>0</v>
      </c>
      <c r="AF1011" s="131">
        <f>SUMIF(표4[잉크명],표5[[#This Row],[잉크]],표4[월-1층])</f>
        <v>0</v>
      </c>
      <c r="AG1011" s="133">
        <f>SUMIF(표4[잉크명],표5[[#This Row],[잉크]],표4[화])</f>
        <v>0</v>
      </c>
      <c r="AH1011" s="131">
        <f>SUMIF(표4[잉크명],표5[[#This Row],[잉크]],표4[화-3층])</f>
        <v>0</v>
      </c>
      <c r="AI1011" s="131">
        <f>SUMIF(표4[잉크명],표5[[#This Row],[잉크]],표4[화-1층])</f>
        <v>0</v>
      </c>
      <c r="AJ1011" s="130">
        <f>SUMIF(표4[잉크명],표5[[#This Row],[잉크]],표4[수])</f>
        <v>0</v>
      </c>
      <c r="AK1011" s="131">
        <f>SUMIF(표4[잉크명],표5[[#This Row],[잉크]],표4[수-3층])</f>
        <v>0</v>
      </c>
      <c r="AL1011" s="131">
        <f>SUMIF(표4[잉크명],표5[[#This Row],[잉크]],표4[수-1층])</f>
        <v>0</v>
      </c>
      <c r="AM1011" s="54">
        <f>SUMIF(표4[잉크명],표5[[#This Row],[잉크]],표4[목])</f>
        <v>0</v>
      </c>
      <c r="AN1011" s="131">
        <f>SUMIF(표4[잉크명],표5[[#This Row],[잉크]],표4[목-3층])</f>
        <v>0</v>
      </c>
      <c r="AO1011" s="131">
        <f>SUMIF(표4[잉크명],표5[[#This Row],[잉크]],표4[목-1층])</f>
        <v>0</v>
      </c>
      <c r="AP1011" s="54">
        <f>SUMIF(표4[잉크명],표5[[#This Row],[잉크]],표4[금])</f>
        <v>0</v>
      </c>
      <c r="AQ1011" s="131">
        <f>SUMIF(표4[잉크명],표5[[#This Row],[잉크]],표4[금-3층])</f>
        <v>0</v>
      </c>
      <c r="AR1011" s="131">
        <f>SUMIF(표4[잉크명],표5[[#This Row],[잉크]],표4[금-1층])</f>
        <v>0</v>
      </c>
      <c r="AS1011" s="54">
        <f>SUMIF(표4[잉크명],표5[[#This Row],[잉크]],표4[토])</f>
        <v>0</v>
      </c>
      <c r="AT1011" s="131">
        <f>SUMIF(표4[잉크명],표5[[#This Row],[잉크]],표4[토-3층])</f>
        <v>0</v>
      </c>
      <c r="AU1011" s="131">
        <f>SUMIF(표4[잉크명],표5[[#This Row],[잉크]],표4[토-1층])</f>
        <v>0</v>
      </c>
      <c r="AV1011" s="54">
        <f>SUMIF(표4[잉크명],표5[[#This Row],[잉크]],표4[일])</f>
        <v>0</v>
      </c>
      <c r="AW1011" s="131">
        <f>SUMIF(표4[잉크명],표5[[#This Row],[잉크]],표4[일-3층])</f>
        <v>0</v>
      </c>
      <c r="AX1011" s="131">
        <f>SUMIF(표4[잉크명],표5[[#This Row],[잉크]],표4[일-1층])</f>
        <v>0</v>
      </c>
      <c r="AY1011" s="54">
        <f>SUMIF(표4[잉크명],표5[[#This Row],[잉크]],표4[차주 월])</f>
        <v>0</v>
      </c>
      <c r="AZ1011" s="54">
        <f>SUM(표5[[#This Row],[월]:[차주 월]])</f>
        <v>0</v>
      </c>
    </row>
    <row r="1012" spans="2:52" x14ac:dyDescent="0.3">
      <c r="B1012" s="355" t="s">
        <v>3487</v>
      </c>
      <c r="C1012" s="285"/>
      <c r="D1012" s="355" t="s">
        <v>3489</v>
      </c>
      <c r="E1012" s="54">
        <f>COUNTIF(사출계획!$E$62:$F$110,표4[[#This Row],[제품명]])</f>
        <v>1</v>
      </c>
      <c r="F1012" s="131">
        <f>COUNTIF(사출계획!$E$62:$F$87,표4[[#This Row],[제품명]])</f>
        <v>0</v>
      </c>
      <c r="G1012" s="131">
        <f>COUNTIF(사출계획!$E$88:$F$110,표4[[#This Row],[제품명]])</f>
        <v>1</v>
      </c>
      <c r="H1012" s="54">
        <f>COUNTIF(사출계획!$G$62:$H$110,표4[[#This Row],[제품명]])</f>
        <v>1</v>
      </c>
      <c r="I1012" s="132">
        <f>COUNTIF(사출계획!$G$62:$H$87,표4[[#This Row],[제품명]])</f>
        <v>0</v>
      </c>
      <c r="J1012" s="132">
        <f>COUNTIF(사출계획!$G$88:$H$110,표4[[#This Row],[제품명]])</f>
        <v>1</v>
      </c>
      <c r="K1012" s="54">
        <f>COUNTIF(사출계획!$I$62:$J$110,표4[[#This Row],[제품명]])</f>
        <v>0</v>
      </c>
      <c r="L1012" s="131">
        <f>COUNTIF(사출계획!$I$62:$J$87,표4[[#This Row],[제품명]])</f>
        <v>0</v>
      </c>
      <c r="M1012" s="131">
        <f>COUNTIF(사출계획!$I$88:$J$110,표4[[#This Row],[제품명]])</f>
        <v>0</v>
      </c>
      <c r="N1012" s="129">
        <f>COUNTIF(사출계획!$K$62:$L$110,표4[[#This Row],[제품명]])</f>
        <v>0</v>
      </c>
      <c r="O1012" s="131">
        <f>COUNTIF(사출계획!$K$62:$L$87,표4[[#This Row],[제품명]])</f>
        <v>0</v>
      </c>
      <c r="P1012" s="131">
        <f>COUNTIF(사출계획!$K$88:$L$110,표4[[#This Row],[제품명]])</f>
        <v>0</v>
      </c>
      <c r="Q1012" s="130">
        <f>COUNTIF(사출계획!$M$62:$N$110,표4[[#This Row],[제품명]])</f>
        <v>0</v>
      </c>
      <c r="R1012" s="131">
        <f>COUNTIF(사출계획!$M$62:$N$87,표4[[#This Row],[제품명]])</f>
        <v>0</v>
      </c>
      <c r="S1012" s="131">
        <f>COUNTIF(사출계획!$M$88:$N$110,표4[[#This Row],[제품명]])</f>
        <v>0</v>
      </c>
      <c r="T1012" s="54">
        <f>COUNTIF(사출계획!$O$62:$P$110,표4[[#This Row],[제품명]])</f>
        <v>0</v>
      </c>
      <c r="U1012" s="131">
        <f>COUNTIF(사출계획!$O$62:$P$87,표4[[#This Row],[제품명]])</f>
        <v>0</v>
      </c>
      <c r="V1012" s="131">
        <f>COUNTIF(사출계획!$O$88:$P$110,표4[[#This Row],[제품명]])</f>
        <v>0</v>
      </c>
      <c r="W1012" s="54">
        <f>COUNTIF(사출계획!$Q$62:$R$110,표4[[#This Row],[제품명]])</f>
        <v>0</v>
      </c>
      <c r="X1012" s="131">
        <f>COUNTIF(사출계획!$Q$62:$R$87,표4[[#This Row],[제품명]])</f>
        <v>0</v>
      </c>
      <c r="Y1012" s="131">
        <f>COUNTIF(사출계획!$Q$88:$R$110,표4[[#This Row],[제품명]])</f>
        <v>0</v>
      </c>
      <c r="Z1012" s="54">
        <f>COUNTIF(사출계획!$S$62:$T$110,표4[[#This Row],[제품명]])</f>
        <v>0</v>
      </c>
      <c r="AA1012" s="131"/>
      <c r="AB1012" s="131"/>
      <c r="AC1012" s="456" t="s">
        <v>4579</v>
      </c>
      <c r="AD1012" s="129">
        <f>SUMIF(표4[잉크명],표5[[#This Row],[잉크]],표4[월])</f>
        <v>0</v>
      </c>
      <c r="AE1012" s="131">
        <f>SUMIF(표4[잉크명],표5[[#This Row],[잉크]],표4[월-3층])</f>
        <v>0</v>
      </c>
      <c r="AF1012" s="131">
        <f>SUMIF(표4[잉크명],표5[[#This Row],[잉크]],표4[월-1층])</f>
        <v>0</v>
      </c>
      <c r="AG1012" s="133">
        <f>SUMIF(표4[잉크명],표5[[#This Row],[잉크]],표4[화])</f>
        <v>0</v>
      </c>
      <c r="AH1012" s="131">
        <f>SUMIF(표4[잉크명],표5[[#This Row],[잉크]],표4[화-3층])</f>
        <v>0</v>
      </c>
      <c r="AI1012" s="131">
        <f>SUMIF(표4[잉크명],표5[[#This Row],[잉크]],표4[화-1층])</f>
        <v>0</v>
      </c>
      <c r="AJ1012" s="130">
        <f>SUMIF(표4[잉크명],표5[[#This Row],[잉크]],표4[수])</f>
        <v>0</v>
      </c>
      <c r="AK1012" s="131">
        <f>SUMIF(표4[잉크명],표5[[#This Row],[잉크]],표4[수-3층])</f>
        <v>0</v>
      </c>
      <c r="AL1012" s="131">
        <f>SUMIF(표4[잉크명],표5[[#This Row],[잉크]],표4[수-1층])</f>
        <v>0</v>
      </c>
      <c r="AM1012" s="54">
        <f>SUMIF(표4[잉크명],표5[[#This Row],[잉크]],표4[목])</f>
        <v>0</v>
      </c>
      <c r="AN1012" s="131">
        <f>SUMIF(표4[잉크명],표5[[#This Row],[잉크]],표4[목-3층])</f>
        <v>0</v>
      </c>
      <c r="AO1012" s="131">
        <f>SUMIF(표4[잉크명],표5[[#This Row],[잉크]],표4[목-1층])</f>
        <v>0</v>
      </c>
      <c r="AP1012" s="54">
        <f>SUMIF(표4[잉크명],표5[[#This Row],[잉크]],표4[금])</f>
        <v>0</v>
      </c>
      <c r="AQ1012" s="131">
        <f>SUMIF(표4[잉크명],표5[[#This Row],[잉크]],표4[금-3층])</f>
        <v>0</v>
      </c>
      <c r="AR1012" s="131">
        <f>SUMIF(표4[잉크명],표5[[#This Row],[잉크]],표4[금-1층])</f>
        <v>0</v>
      </c>
      <c r="AS1012" s="54">
        <f>SUMIF(표4[잉크명],표5[[#This Row],[잉크]],표4[토])</f>
        <v>0</v>
      </c>
      <c r="AT1012" s="131">
        <f>SUMIF(표4[잉크명],표5[[#This Row],[잉크]],표4[토-3층])</f>
        <v>0</v>
      </c>
      <c r="AU1012" s="131">
        <f>SUMIF(표4[잉크명],표5[[#This Row],[잉크]],표4[토-1층])</f>
        <v>0</v>
      </c>
      <c r="AV1012" s="54">
        <f>SUMIF(표4[잉크명],표5[[#This Row],[잉크]],표4[일])</f>
        <v>0</v>
      </c>
      <c r="AW1012" s="131">
        <f>SUMIF(표4[잉크명],표5[[#This Row],[잉크]],표4[일-3층])</f>
        <v>0</v>
      </c>
      <c r="AX1012" s="131">
        <f>SUMIF(표4[잉크명],표5[[#This Row],[잉크]],표4[일-1층])</f>
        <v>0</v>
      </c>
      <c r="AY1012" s="54">
        <f>SUMIF(표4[잉크명],표5[[#This Row],[잉크]],표4[차주 월])</f>
        <v>0</v>
      </c>
      <c r="AZ1012" s="54">
        <f>SUM(표5[[#This Row],[월]:[차주 월]])</f>
        <v>0</v>
      </c>
    </row>
    <row r="1013" spans="2:52" x14ac:dyDescent="0.3">
      <c r="B1013" s="356" t="s">
        <v>3509</v>
      </c>
      <c r="C1013" s="285"/>
      <c r="D1013" s="356" t="s">
        <v>3511</v>
      </c>
      <c r="E1013" s="54">
        <f>COUNTIF(사출계획!$E$62:$F$110,표4[[#This Row],[제품명]])</f>
        <v>0</v>
      </c>
      <c r="F1013" s="131">
        <f>COUNTIF(사출계획!$E$62:$F$87,표4[[#This Row],[제품명]])</f>
        <v>0</v>
      </c>
      <c r="G1013" s="131">
        <f>COUNTIF(사출계획!$E$88:$F$110,표4[[#This Row],[제품명]])</f>
        <v>0</v>
      </c>
      <c r="H1013" s="54">
        <f>COUNTIF(사출계획!$G$62:$H$110,표4[[#This Row],[제품명]])</f>
        <v>0</v>
      </c>
      <c r="I1013" s="132">
        <f>COUNTIF(사출계획!$G$62:$H$87,표4[[#This Row],[제품명]])</f>
        <v>0</v>
      </c>
      <c r="J1013" s="132">
        <f>COUNTIF(사출계획!$G$88:$H$110,표4[[#This Row],[제품명]])</f>
        <v>0</v>
      </c>
      <c r="K1013" s="54">
        <f>COUNTIF(사출계획!$I$62:$J$110,표4[[#This Row],[제품명]])</f>
        <v>0</v>
      </c>
      <c r="L1013" s="131">
        <f>COUNTIF(사출계획!$I$62:$J$87,표4[[#This Row],[제품명]])</f>
        <v>0</v>
      </c>
      <c r="M1013" s="131">
        <f>COUNTIF(사출계획!$I$88:$J$110,표4[[#This Row],[제품명]])</f>
        <v>0</v>
      </c>
      <c r="N1013" s="129">
        <f>COUNTIF(사출계획!$K$62:$L$110,표4[[#This Row],[제품명]])</f>
        <v>0</v>
      </c>
      <c r="O1013" s="131">
        <f>COUNTIF(사출계획!$K$62:$L$87,표4[[#This Row],[제품명]])</f>
        <v>0</v>
      </c>
      <c r="P1013" s="131">
        <f>COUNTIF(사출계획!$K$88:$L$110,표4[[#This Row],[제품명]])</f>
        <v>0</v>
      </c>
      <c r="Q1013" s="130">
        <f>COUNTIF(사출계획!$M$62:$N$110,표4[[#This Row],[제품명]])</f>
        <v>0</v>
      </c>
      <c r="R1013" s="131">
        <f>COUNTIF(사출계획!$M$62:$N$87,표4[[#This Row],[제품명]])</f>
        <v>0</v>
      </c>
      <c r="S1013" s="131">
        <f>COUNTIF(사출계획!$M$88:$N$110,표4[[#This Row],[제품명]])</f>
        <v>0</v>
      </c>
      <c r="T1013" s="54">
        <f>COUNTIF(사출계획!$O$62:$P$110,표4[[#This Row],[제품명]])</f>
        <v>0</v>
      </c>
      <c r="U1013" s="131">
        <f>COUNTIF(사출계획!$O$62:$P$87,표4[[#This Row],[제품명]])</f>
        <v>0</v>
      </c>
      <c r="V1013" s="131">
        <f>COUNTIF(사출계획!$O$88:$P$110,표4[[#This Row],[제품명]])</f>
        <v>0</v>
      </c>
      <c r="W1013" s="54">
        <f>COUNTIF(사출계획!$Q$62:$R$110,표4[[#This Row],[제품명]])</f>
        <v>0</v>
      </c>
      <c r="X1013" s="131">
        <f>COUNTIF(사출계획!$Q$62:$R$87,표4[[#This Row],[제품명]])</f>
        <v>0</v>
      </c>
      <c r="Y1013" s="131">
        <f>COUNTIF(사출계획!$Q$88:$R$110,표4[[#This Row],[제품명]])</f>
        <v>0</v>
      </c>
      <c r="Z1013" s="54">
        <f>COUNTIF(사출계획!$S$62:$T$110,표4[[#This Row],[제품명]])</f>
        <v>0</v>
      </c>
      <c r="AA1013" s="131"/>
      <c r="AB1013" s="131"/>
      <c r="AC1013" s="456" t="s">
        <v>4580</v>
      </c>
      <c r="AD1013" s="129">
        <f>SUMIF(표4[잉크명],표5[[#This Row],[잉크]],표4[월])</f>
        <v>0</v>
      </c>
      <c r="AE1013" s="131">
        <f>SUMIF(표4[잉크명],표5[[#This Row],[잉크]],표4[월-3층])</f>
        <v>0</v>
      </c>
      <c r="AF1013" s="131">
        <f>SUMIF(표4[잉크명],표5[[#This Row],[잉크]],표4[월-1층])</f>
        <v>0</v>
      </c>
      <c r="AG1013" s="133">
        <f>SUMIF(표4[잉크명],표5[[#This Row],[잉크]],표4[화])</f>
        <v>0</v>
      </c>
      <c r="AH1013" s="131">
        <f>SUMIF(표4[잉크명],표5[[#This Row],[잉크]],표4[화-3층])</f>
        <v>0</v>
      </c>
      <c r="AI1013" s="131">
        <f>SUMIF(표4[잉크명],표5[[#This Row],[잉크]],표4[화-1층])</f>
        <v>0</v>
      </c>
      <c r="AJ1013" s="130">
        <f>SUMIF(표4[잉크명],표5[[#This Row],[잉크]],표4[수])</f>
        <v>0</v>
      </c>
      <c r="AK1013" s="131">
        <f>SUMIF(표4[잉크명],표5[[#This Row],[잉크]],표4[수-3층])</f>
        <v>0</v>
      </c>
      <c r="AL1013" s="131">
        <f>SUMIF(표4[잉크명],표5[[#This Row],[잉크]],표4[수-1층])</f>
        <v>0</v>
      </c>
      <c r="AM1013" s="54">
        <f>SUMIF(표4[잉크명],표5[[#This Row],[잉크]],표4[목])</f>
        <v>0</v>
      </c>
      <c r="AN1013" s="131">
        <f>SUMIF(표4[잉크명],표5[[#This Row],[잉크]],표4[목-3층])</f>
        <v>0</v>
      </c>
      <c r="AO1013" s="131">
        <f>SUMIF(표4[잉크명],표5[[#This Row],[잉크]],표4[목-1층])</f>
        <v>0</v>
      </c>
      <c r="AP1013" s="54">
        <f>SUMIF(표4[잉크명],표5[[#This Row],[잉크]],표4[금])</f>
        <v>0</v>
      </c>
      <c r="AQ1013" s="131">
        <f>SUMIF(표4[잉크명],표5[[#This Row],[잉크]],표4[금-3층])</f>
        <v>0</v>
      </c>
      <c r="AR1013" s="131">
        <f>SUMIF(표4[잉크명],표5[[#This Row],[잉크]],표4[금-1층])</f>
        <v>0</v>
      </c>
      <c r="AS1013" s="54">
        <f>SUMIF(표4[잉크명],표5[[#This Row],[잉크]],표4[토])</f>
        <v>0</v>
      </c>
      <c r="AT1013" s="131">
        <f>SUMIF(표4[잉크명],표5[[#This Row],[잉크]],표4[토-3층])</f>
        <v>0</v>
      </c>
      <c r="AU1013" s="131">
        <f>SUMIF(표4[잉크명],표5[[#This Row],[잉크]],표4[토-1층])</f>
        <v>0</v>
      </c>
      <c r="AV1013" s="54">
        <f>SUMIF(표4[잉크명],표5[[#This Row],[잉크]],표4[일])</f>
        <v>0</v>
      </c>
      <c r="AW1013" s="131">
        <f>SUMIF(표4[잉크명],표5[[#This Row],[잉크]],표4[일-3층])</f>
        <v>0</v>
      </c>
      <c r="AX1013" s="131">
        <f>SUMIF(표4[잉크명],표5[[#This Row],[잉크]],표4[일-1층])</f>
        <v>0</v>
      </c>
      <c r="AY1013" s="54">
        <f>SUMIF(표4[잉크명],표5[[#This Row],[잉크]],표4[차주 월])</f>
        <v>0</v>
      </c>
      <c r="AZ1013" s="54">
        <f>SUM(표5[[#This Row],[월]:[차주 월]])</f>
        <v>0</v>
      </c>
    </row>
    <row r="1014" spans="2:52" x14ac:dyDescent="0.3">
      <c r="B1014" s="356" t="s">
        <v>3510</v>
      </c>
      <c r="C1014" s="285"/>
      <c r="D1014" s="356" t="s">
        <v>3512</v>
      </c>
      <c r="E1014" s="54">
        <f>COUNTIF(사출계획!$E$62:$F$110,표4[[#This Row],[제품명]])</f>
        <v>0</v>
      </c>
      <c r="F1014" s="131">
        <f>COUNTIF(사출계획!$E$62:$F$87,표4[[#This Row],[제품명]])</f>
        <v>0</v>
      </c>
      <c r="G1014" s="131">
        <f>COUNTIF(사출계획!$E$88:$F$110,표4[[#This Row],[제품명]])</f>
        <v>0</v>
      </c>
      <c r="H1014" s="54">
        <f>COUNTIF(사출계획!$G$62:$H$110,표4[[#This Row],[제품명]])</f>
        <v>0</v>
      </c>
      <c r="I1014" s="132">
        <f>COUNTIF(사출계획!$G$62:$H$87,표4[[#This Row],[제품명]])</f>
        <v>0</v>
      </c>
      <c r="J1014" s="132">
        <f>COUNTIF(사출계획!$G$88:$H$110,표4[[#This Row],[제품명]])</f>
        <v>0</v>
      </c>
      <c r="K1014" s="54">
        <f>COUNTIF(사출계획!$I$62:$J$110,표4[[#This Row],[제품명]])</f>
        <v>0</v>
      </c>
      <c r="L1014" s="131">
        <f>COUNTIF(사출계획!$I$62:$J$87,표4[[#This Row],[제품명]])</f>
        <v>0</v>
      </c>
      <c r="M1014" s="131">
        <f>COUNTIF(사출계획!$I$88:$J$110,표4[[#This Row],[제품명]])</f>
        <v>0</v>
      </c>
      <c r="N1014" s="129">
        <f>COUNTIF(사출계획!$K$62:$L$110,표4[[#This Row],[제품명]])</f>
        <v>0</v>
      </c>
      <c r="O1014" s="131">
        <f>COUNTIF(사출계획!$K$62:$L$87,표4[[#This Row],[제품명]])</f>
        <v>0</v>
      </c>
      <c r="P1014" s="131">
        <f>COUNTIF(사출계획!$K$88:$L$110,표4[[#This Row],[제품명]])</f>
        <v>0</v>
      </c>
      <c r="Q1014" s="130">
        <f>COUNTIF(사출계획!$M$62:$N$110,표4[[#This Row],[제품명]])</f>
        <v>0</v>
      </c>
      <c r="R1014" s="131">
        <f>COUNTIF(사출계획!$M$62:$N$87,표4[[#This Row],[제품명]])</f>
        <v>0</v>
      </c>
      <c r="S1014" s="131">
        <f>COUNTIF(사출계획!$M$88:$N$110,표4[[#This Row],[제품명]])</f>
        <v>0</v>
      </c>
      <c r="T1014" s="54">
        <f>COUNTIF(사출계획!$O$62:$P$110,표4[[#This Row],[제품명]])</f>
        <v>0</v>
      </c>
      <c r="U1014" s="131">
        <f>COUNTIF(사출계획!$O$62:$P$87,표4[[#This Row],[제품명]])</f>
        <v>0</v>
      </c>
      <c r="V1014" s="131">
        <f>COUNTIF(사출계획!$O$88:$P$110,표4[[#This Row],[제품명]])</f>
        <v>0</v>
      </c>
      <c r="W1014" s="54">
        <f>COUNTIF(사출계획!$Q$62:$R$110,표4[[#This Row],[제품명]])</f>
        <v>0</v>
      </c>
      <c r="X1014" s="131">
        <f>COUNTIF(사출계획!$Q$62:$R$87,표4[[#This Row],[제품명]])</f>
        <v>0</v>
      </c>
      <c r="Y1014" s="131">
        <f>COUNTIF(사출계획!$Q$88:$R$110,표4[[#This Row],[제품명]])</f>
        <v>0</v>
      </c>
      <c r="Z1014" s="54">
        <f>COUNTIF(사출계획!$S$62:$T$110,표4[[#This Row],[제품명]])</f>
        <v>0</v>
      </c>
      <c r="AA1014" s="131"/>
      <c r="AB1014" s="131"/>
      <c r="AC1014" s="457" t="s">
        <v>4588</v>
      </c>
      <c r="AD1014" s="129">
        <f>SUMIF(표4[잉크명],표5[[#This Row],[잉크]],표4[월])</f>
        <v>0</v>
      </c>
      <c r="AE1014" s="131">
        <f>SUMIF(표4[잉크명],표5[[#This Row],[잉크]],표4[월-3층])</f>
        <v>0</v>
      </c>
      <c r="AF1014" s="131">
        <f>SUMIF(표4[잉크명],표5[[#This Row],[잉크]],표4[월-1층])</f>
        <v>0</v>
      </c>
      <c r="AG1014" s="133">
        <f>SUMIF(표4[잉크명],표5[[#This Row],[잉크]],표4[화])</f>
        <v>0</v>
      </c>
      <c r="AH1014" s="131">
        <f>SUMIF(표4[잉크명],표5[[#This Row],[잉크]],표4[화-3층])</f>
        <v>0</v>
      </c>
      <c r="AI1014" s="131">
        <f>SUMIF(표4[잉크명],표5[[#This Row],[잉크]],표4[화-1층])</f>
        <v>0</v>
      </c>
      <c r="AJ1014" s="130">
        <f>SUMIF(표4[잉크명],표5[[#This Row],[잉크]],표4[수])</f>
        <v>0</v>
      </c>
      <c r="AK1014" s="131">
        <f>SUMIF(표4[잉크명],표5[[#This Row],[잉크]],표4[수-3층])</f>
        <v>0</v>
      </c>
      <c r="AL1014" s="131">
        <f>SUMIF(표4[잉크명],표5[[#This Row],[잉크]],표4[수-1층])</f>
        <v>0</v>
      </c>
      <c r="AM1014" s="54">
        <f>SUMIF(표4[잉크명],표5[[#This Row],[잉크]],표4[목])</f>
        <v>0</v>
      </c>
      <c r="AN1014" s="131">
        <f>SUMIF(표4[잉크명],표5[[#This Row],[잉크]],표4[목-3층])</f>
        <v>0</v>
      </c>
      <c r="AO1014" s="131">
        <f>SUMIF(표4[잉크명],표5[[#This Row],[잉크]],표4[목-1층])</f>
        <v>0</v>
      </c>
      <c r="AP1014" s="54">
        <f>SUMIF(표4[잉크명],표5[[#This Row],[잉크]],표4[금])</f>
        <v>0</v>
      </c>
      <c r="AQ1014" s="131">
        <f>SUMIF(표4[잉크명],표5[[#This Row],[잉크]],표4[금-3층])</f>
        <v>0</v>
      </c>
      <c r="AR1014" s="131">
        <f>SUMIF(표4[잉크명],표5[[#This Row],[잉크]],표4[금-1층])</f>
        <v>0</v>
      </c>
      <c r="AS1014" s="54">
        <f>SUMIF(표4[잉크명],표5[[#This Row],[잉크]],표4[토])</f>
        <v>0</v>
      </c>
      <c r="AT1014" s="131">
        <f>SUMIF(표4[잉크명],표5[[#This Row],[잉크]],표4[토-3층])</f>
        <v>0</v>
      </c>
      <c r="AU1014" s="131">
        <f>SUMIF(표4[잉크명],표5[[#This Row],[잉크]],표4[토-1층])</f>
        <v>0</v>
      </c>
      <c r="AV1014" s="54">
        <f>SUMIF(표4[잉크명],표5[[#This Row],[잉크]],표4[일])</f>
        <v>0</v>
      </c>
      <c r="AW1014" s="131">
        <f>SUMIF(표4[잉크명],표5[[#This Row],[잉크]],표4[일-3층])</f>
        <v>0</v>
      </c>
      <c r="AX1014" s="131">
        <f>SUMIF(표4[잉크명],표5[[#This Row],[잉크]],표4[일-1층])</f>
        <v>0</v>
      </c>
      <c r="AY1014" s="54">
        <f>SUMIF(표4[잉크명],표5[[#This Row],[잉크]],표4[차주 월])</f>
        <v>0</v>
      </c>
      <c r="AZ1014" s="54">
        <f>SUM(표5[[#This Row],[월]:[차주 월]])</f>
        <v>0</v>
      </c>
    </row>
    <row r="1015" spans="2:52" x14ac:dyDescent="0.3">
      <c r="B1015" s="357" t="s">
        <v>3517</v>
      </c>
      <c r="C1015" s="285"/>
      <c r="D1015" s="357" t="s">
        <v>3518</v>
      </c>
      <c r="E1015" s="54">
        <f>COUNTIF(사출계획!$E$62:$F$110,표4[[#This Row],[제품명]])</f>
        <v>0</v>
      </c>
      <c r="F1015" s="131">
        <f>COUNTIF(사출계획!$E$62:$F$87,표4[[#This Row],[제품명]])</f>
        <v>0</v>
      </c>
      <c r="G1015" s="131">
        <f>COUNTIF(사출계획!$E$88:$F$110,표4[[#This Row],[제품명]])</f>
        <v>0</v>
      </c>
      <c r="H1015" s="54">
        <f>COUNTIF(사출계획!$G$62:$H$110,표4[[#This Row],[제품명]])</f>
        <v>0</v>
      </c>
      <c r="I1015" s="132">
        <f>COUNTIF(사출계획!$G$62:$H$87,표4[[#This Row],[제품명]])</f>
        <v>0</v>
      </c>
      <c r="J1015" s="132">
        <f>COUNTIF(사출계획!$G$88:$H$110,표4[[#This Row],[제품명]])</f>
        <v>0</v>
      </c>
      <c r="K1015" s="54">
        <f>COUNTIF(사출계획!$I$62:$J$110,표4[[#This Row],[제품명]])</f>
        <v>0</v>
      </c>
      <c r="L1015" s="131">
        <f>COUNTIF(사출계획!$I$62:$J$87,표4[[#This Row],[제품명]])</f>
        <v>0</v>
      </c>
      <c r="M1015" s="131">
        <f>COUNTIF(사출계획!$I$88:$J$110,표4[[#This Row],[제품명]])</f>
        <v>0</v>
      </c>
      <c r="N1015" s="129">
        <f>COUNTIF(사출계획!$K$62:$L$110,표4[[#This Row],[제품명]])</f>
        <v>0</v>
      </c>
      <c r="O1015" s="131">
        <f>COUNTIF(사출계획!$K$62:$L$87,표4[[#This Row],[제품명]])</f>
        <v>0</v>
      </c>
      <c r="P1015" s="131">
        <f>COUNTIF(사출계획!$K$88:$L$110,표4[[#This Row],[제품명]])</f>
        <v>0</v>
      </c>
      <c r="Q1015" s="130">
        <f>COUNTIF(사출계획!$M$62:$N$110,표4[[#This Row],[제품명]])</f>
        <v>0</v>
      </c>
      <c r="R1015" s="131">
        <f>COUNTIF(사출계획!$M$62:$N$87,표4[[#This Row],[제품명]])</f>
        <v>0</v>
      </c>
      <c r="S1015" s="131">
        <f>COUNTIF(사출계획!$M$88:$N$110,표4[[#This Row],[제품명]])</f>
        <v>0</v>
      </c>
      <c r="T1015" s="54">
        <f>COUNTIF(사출계획!$O$62:$P$110,표4[[#This Row],[제품명]])</f>
        <v>0</v>
      </c>
      <c r="U1015" s="131">
        <f>COUNTIF(사출계획!$O$62:$P$87,표4[[#This Row],[제품명]])</f>
        <v>0</v>
      </c>
      <c r="V1015" s="131">
        <f>COUNTIF(사출계획!$O$88:$P$110,표4[[#This Row],[제품명]])</f>
        <v>0</v>
      </c>
      <c r="W1015" s="54">
        <f>COUNTIF(사출계획!$Q$62:$R$110,표4[[#This Row],[제품명]])</f>
        <v>0</v>
      </c>
      <c r="X1015" s="131">
        <f>COUNTIF(사출계획!$Q$62:$R$87,표4[[#This Row],[제품명]])</f>
        <v>0</v>
      </c>
      <c r="Y1015" s="131">
        <f>COUNTIF(사출계획!$Q$88:$R$110,표4[[#This Row],[제품명]])</f>
        <v>0</v>
      </c>
      <c r="Z1015" s="54">
        <f>COUNTIF(사출계획!$S$62:$T$110,표4[[#This Row],[제품명]])</f>
        <v>0</v>
      </c>
      <c r="AA1015" s="131"/>
      <c r="AB1015" s="131"/>
      <c r="AC1015" s="457" t="s">
        <v>4589</v>
      </c>
      <c r="AD1015" s="129">
        <f>SUMIF(표4[잉크명],표5[[#This Row],[잉크]],표4[월])</f>
        <v>0</v>
      </c>
      <c r="AE1015" s="131">
        <f>SUMIF(표4[잉크명],표5[[#This Row],[잉크]],표4[월-3층])</f>
        <v>0</v>
      </c>
      <c r="AF1015" s="131">
        <f>SUMIF(표4[잉크명],표5[[#This Row],[잉크]],표4[월-1층])</f>
        <v>0</v>
      </c>
      <c r="AG1015" s="133">
        <f>SUMIF(표4[잉크명],표5[[#This Row],[잉크]],표4[화])</f>
        <v>0</v>
      </c>
      <c r="AH1015" s="131">
        <f>SUMIF(표4[잉크명],표5[[#This Row],[잉크]],표4[화-3층])</f>
        <v>0</v>
      </c>
      <c r="AI1015" s="131">
        <f>SUMIF(표4[잉크명],표5[[#This Row],[잉크]],표4[화-1층])</f>
        <v>0</v>
      </c>
      <c r="AJ1015" s="130">
        <f>SUMIF(표4[잉크명],표5[[#This Row],[잉크]],표4[수])</f>
        <v>0</v>
      </c>
      <c r="AK1015" s="131">
        <f>SUMIF(표4[잉크명],표5[[#This Row],[잉크]],표4[수-3층])</f>
        <v>0</v>
      </c>
      <c r="AL1015" s="131">
        <f>SUMIF(표4[잉크명],표5[[#This Row],[잉크]],표4[수-1층])</f>
        <v>0</v>
      </c>
      <c r="AM1015" s="54">
        <f>SUMIF(표4[잉크명],표5[[#This Row],[잉크]],표4[목])</f>
        <v>0</v>
      </c>
      <c r="AN1015" s="131">
        <f>SUMIF(표4[잉크명],표5[[#This Row],[잉크]],표4[목-3층])</f>
        <v>0</v>
      </c>
      <c r="AO1015" s="131">
        <f>SUMIF(표4[잉크명],표5[[#This Row],[잉크]],표4[목-1층])</f>
        <v>0</v>
      </c>
      <c r="AP1015" s="54">
        <f>SUMIF(표4[잉크명],표5[[#This Row],[잉크]],표4[금])</f>
        <v>0</v>
      </c>
      <c r="AQ1015" s="131">
        <f>SUMIF(표4[잉크명],표5[[#This Row],[잉크]],표4[금-3층])</f>
        <v>0</v>
      </c>
      <c r="AR1015" s="131">
        <f>SUMIF(표4[잉크명],표5[[#This Row],[잉크]],표4[금-1층])</f>
        <v>0</v>
      </c>
      <c r="AS1015" s="54">
        <f>SUMIF(표4[잉크명],표5[[#This Row],[잉크]],표4[토])</f>
        <v>0</v>
      </c>
      <c r="AT1015" s="131">
        <f>SUMIF(표4[잉크명],표5[[#This Row],[잉크]],표4[토-3층])</f>
        <v>0</v>
      </c>
      <c r="AU1015" s="131">
        <f>SUMIF(표4[잉크명],표5[[#This Row],[잉크]],표4[토-1층])</f>
        <v>0</v>
      </c>
      <c r="AV1015" s="54">
        <f>SUMIF(표4[잉크명],표5[[#This Row],[잉크]],표4[일])</f>
        <v>0</v>
      </c>
      <c r="AW1015" s="131">
        <f>SUMIF(표4[잉크명],표5[[#This Row],[잉크]],표4[일-3층])</f>
        <v>0</v>
      </c>
      <c r="AX1015" s="131">
        <f>SUMIF(표4[잉크명],표5[[#This Row],[잉크]],표4[일-1층])</f>
        <v>0</v>
      </c>
      <c r="AY1015" s="54">
        <f>SUMIF(표4[잉크명],표5[[#This Row],[잉크]],표4[차주 월])</f>
        <v>0</v>
      </c>
      <c r="AZ1015" s="54">
        <f>SUM(표5[[#This Row],[월]:[차주 월]])</f>
        <v>0</v>
      </c>
    </row>
    <row r="1016" spans="2:52" x14ac:dyDescent="0.3">
      <c r="B1016" s="357" t="s">
        <v>3517</v>
      </c>
      <c r="C1016" s="285"/>
      <c r="D1016" s="357" t="s">
        <v>3519</v>
      </c>
      <c r="E1016" s="54">
        <f>COUNTIF(사출계획!$E$62:$F$110,표4[[#This Row],[제품명]])</f>
        <v>0</v>
      </c>
      <c r="F1016" s="131">
        <f>COUNTIF(사출계획!$E$62:$F$87,표4[[#This Row],[제품명]])</f>
        <v>0</v>
      </c>
      <c r="G1016" s="131">
        <f>COUNTIF(사출계획!$E$88:$F$110,표4[[#This Row],[제품명]])</f>
        <v>0</v>
      </c>
      <c r="H1016" s="54">
        <f>COUNTIF(사출계획!$G$62:$H$110,표4[[#This Row],[제품명]])</f>
        <v>0</v>
      </c>
      <c r="I1016" s="132">
        <f>COUNTIF(사출계획!$G$62:$H$87,표4[[#This Row],[제품명]])</f>
        <v>0</v>
      </c>
      <c r="J1016" s="132">
        <f>COUNTIF(사출계획!$G$88:$H$110,표4[[#This Row],[제품명]])</f>
        <v>0</v>
      </c>
      <c r="K1016" s="54">
        <f>COUNTIF(사출계획!$I$62:$J$110,표4[[#This Row],[제품명]])</f>
        <v>0</v>
      </c>
      <c r="L1016" s="131">
        <f>COUNTIF(사출계획!$I$62:$J$87,표4[[#This Row],[제품명]])</f>
        <v>0</v>
      </c>
      <c r="M1016" s="131">
        <f>COUNTIF(사출계획!$I$88:$J$110,표4[[#This Row],[제품명]])</f>
        <v>0</v>
      </c>
      <c r="N1016" s="129">
        <f>COUNTIF(사출계획!$K$62:$L$110,표4[[#This Row],[제품명]])</f>
        <v>0</v>
      </c>
      <c r="O1016" s="131">
        <f>COUNTIF(사출계획!$K$62:$L$87,표4[[#This Row],[제품명]])</f>
        <v>0</v>
      </c>
      <c r="P1016" s="131">
        <f>COUNTIF(사출계획!$K$88:$L$110,표4[[#This Row],[제품명]])</f>
        <v>0</v>
      </c>
      <c r="Q1016" s="130">
        <f>COUNTIF(사출계획!$M$62:$N$110,표4[[#This Row],[제품명]])</f>
        <v>0</v>
      </c>
      <c r="R1016" s="131">
        <f>COUNTIF(사출계획!$M$62:$N$87,표4[[#This Row],[제품명]])</f>
        <v>0</v>
      </c>
      <c r="S1016" s="131">
        <f>COUNTIF(사출계획!$M$88:$N$110,표4[[#This Row],[제품명]])</f>
        <v>0</v>
      </c>
      <c r="T1016" s="54">
        <f>COUNTIF(사출계획!$O$62:$P$110,표4[[#This Row],[제품명]])</f>
        <v>0</v>
      </c>
      <c r="U1016" s="131">
        <f>COUNTIF(사출계획!$O$62:$P$87,표4[[#This Row],[제품명]])</f>
        <v>0</v>
      </c>
      <c r="V1016" s="131">
        <f>COUNTIF(사출계획!$O$88:$P$110,표4[[#This Row],[제품명]])</f>
        <v>0</v>
      </c>
      <c r="W1016" s="54">
        <f>COUNTIF(사출계획!$Q$62:$R$110,표4[[#This Row],[제품명]])</f>
        <v>0</v>
      </c>
      <c r="X1016" s="131">
        <f>COUNTIF(사출계획!$Q$62:$R$87,표4[[#This Row],[제품명]])</f>
        <v>0</v>
      </c>
      <c r="Y1016" s="131">
        <f>COUNTIF(사출계획!$Q$88:$R$110,표4[[#This Row],[제품명]])</f>
        <v>0</v>
      </c>
      <c r="Z1016" s="54">
        <f>COUNTIF(사출계획!$S$62:$T$110,표4[[#This Row],[제품명]])</f>
        <v>0</v>
      </c>
      <c r="AA1016" s="131"/>
      <c r="AB1016" s="131"/>
      <c r="AC1016" s="457" t="s">
        <v>4587</v>
      </c>
      <c r="AD1016" s="129">
        <f>SUMIF(표4[잉크명],표5[[#This Row],[잉크]],표4[월])</f>
        <v>0</v>
      </c>
      <c r="AE1016" s="131">
        <f>SUMIF(표4[잉크명],표5[[#This Row],[잉크]],표4[월-3층])</f>
        <v>0</v>
      </c>
      <c r="AF1016" s="131">
        <f>SUMIF(표4[잉크명],표5[[#This Row],[잉크]],표4[월-1층])</f>
        <v>0</v>
      </c>
      <c r="AG1016" s="133">
        <f>SUMIF(표4[잉크명],표5[[#This Row],[잉크]],표4[화])</f>
        <v>0</v>
      </c>
      <c r="AH1016" s="131">
        <f>SUMIF(표4[잉크명],표5[[#This Row],[잉크]],표4[화-3층])</f>
        <v>0</v>
      </c>
      <c r="AI1016" s="131">
        <f>SUMIF(표4[잉크명],표5[[#This Row],[잉크]],표4[화-1층])</f>
        <v>0</v>
      </c>
      <c r="AJ1016" s="130">
        <f>SUMIF(표4[잉크명],표5[[#This Row],[잉크]],표4[수])</f>
        <v>0</v>
      </c>
      <c r="AK1016" s="131">
        <f>SUMIF(표4[잉크명],표5[[#This Row],[잉크]],표4[수-3층])</f>
        <v>0</v>
      </c>
      <c r="AL1016" s="131">
        <f>SUMIF(표4[잉크명],표5[[#This Row],[잉크]],표4[수-1층])</f>
        <v>0</v>
      </c>
      <c r="AM1016" s="54">
        <f>SUMIF(표4[잉크명],표5[[#This Row],[잉크]],표4[목])</f>
        <v>0</v>
      </c>
      <c r="AN1016" s="131">
        <f>SUMIF(표4[잉크명],표5[[#This Row],[잉크]],표4[목-3층])</f>
        <v>0</v>
      </c>
      <c r="AO1016" s="131">
        <f>SUMIF(표4[잉크명],표5[[#This Row],[잉크]],표4[목-1층])</f>
        <v>0</v>
      </c>
      <c r="AP1016" s="54">
        <f>SUMIF(표4[잉크명],표5[[#This Row],[잉크]],표4[금])</f>
        <v>0</v>
      </c>
      <c r="AQ1016" s="131">
        <f>SUMIF(표4[잉크명],표5[[#This Row],[잉크]],표4[금-3층])</f>
        <v>0</v>
      </c>
      <c r="AR1016" s="131">
        <f>SUMIF(표4[잉크명],표5[[#This Row],[잉크]],표4[금-1층])</f>
        <v>0</v>
      </c>
      <c r="AS1016" s="54">
        <f>SUMIF(표4[잉크명],표5[[#This Row],[잉크]],표4[토])</f>
        <v>0</v>
      </c>
      <c r="AT1016" s="131">
        <f>SUMIF(표4[잉크명],표5[[#This Row],[잉크]],표4[토-3층])</f>
        <v>0</v>
      </c>
      <c r="AU1016" s="131">
        <f>SUMIF(표4[잉크명],표5[[#This Row],[잉크]],표4[토-1층])</f>
        <v>0</v>
      </c>
      <c r="AV1016" s="54">
        <f>SUMIF(표4[잉크명],표5[[#This Row],[잉크]],표4[일])</f>
        <v>0</v>
      </c>
      <c r="AW1016" s="131">
        <f>SUMIF(표4[잉크명],표5[[#This Row],[잉크]],표4[일-3층])</f>
        <v>0</v>
      </c>
      <c r="AX1016" s="131">
        <f>SUMIF(표4[잉크명],표5[[#This Row],[잉크]],표4[일-1층])</f>
        <v>0</v>
      </c>
      <c r="AY1016" s="54">
        <f>SUMIF(표4[잉크명],표5[[#This Row],[잉크]],표4[차주 월])</f>
        <v>0</v>
      </c>
      <c r="AZ1016" s="54">
        <f>SUM(표5[[#This Row],[월]:[차주 월]])</f>
        <v>0</v>
      </c>
    </row>
    <row r="1017" spans="2:52" x14ac:dyDescent="0.3">
      <c r="B1017" s="357" t="s">
        <v>3517</v>
      </c>
      <c r="C1017" s="285"/>
      <c r="D1017" s="357" t="s">
        <v>3622</v>
      </c>
      <c r="E1017" s="54">
        <f>COUNTIF(사출계획!$E$62:$F$110,표4[[#This Row],[제품명]])</f>
        <v>0</v>
      </c>
      <c r="F1017" s="131">
        <f>COUNTIF(사출계획!$E$62:$F$87,표4[[#This Row],[제품명]])</f>
        <v>0</v>
      </c>
      <c r="G1017" s="131">
        <f>COUNTIF(사출계획!$E$88:$F$110,표4[[#This Row],[제품명]])</f>
        <v>0</v>
      </c>
      <c r="H1017" s="54">
        <f>COUNTIF(사출계획!$G$62:$H$110,표4[[#This Row],[제품명]])</f>
        <v>0</v>
      </c>
      <c r="I1017" s="132">
        <f>COUNTIF(사출계획!$G$62:$H$87,표4[[#This Row],[제품명]])</f>
        <v>0</v>
      </c>
      <c r="J1017" s="132">
        <f>COUNTIF(사출계획!$G$88:$H$110,표4[[#This Row],[제품명]])</f>
        <v>0</v>
      </c>
      <c r="K1017" s="54">
        <f>COUNTIF(사출계획!$I$62:$J$110,표4[[#This Row],[제품명]])</f>
        <v>0</v>
      </c>
      <c r="L1017" s="131">
        <f>COUNTIF(사출계획!$I$62:$J$87,표4[[#This Row],[제품명]])</f>
        <v>0</v>
      </c>
      <c r="M1017" s="131">
        <f>COUNTIF(사출계획!$I$88:$J$110,표4[[#This Row],[제품명]])</f>
        <v>0</v>
      </c>
      <c r="N1017" s="129">
        <f>COUNTIF(사출계획!$K$62:$L$110,표4[[#This Row],[제품명]])</f>
        <v>0</v>
      </c>
      <c r="O1017" s="131">
        <f>COUNTIF(사출계획!$K$62:$L$87,표4[[#This Row],[제품명]])</f>
        <v>0</v>
      </c>
      <c r="P1017" s="131">
        <f>COUNTIF(사출계획!$K$88:$L$110,표4[[#This Row],[제품명]])</f>
        <v>0</v>
      </c>
      <c r="Q1017" s="130">
        <f>COUNTIF(사출계획!$M$62:$N$110,표4[[#This Row],[제품명]])</f>
        <v>0</v>
      </c>
      <c r="R1017" s="131">
        <f>COUNTIF(사출계획!$M$62:$N$87,표4[[#This Row],[제품명]])</f>
        <v>0</v>
      </c>
      <c r="S1017" s="131">
        <f>COUNTIF(사출계획!$M$88:$N$110,표4[[#This Row],[제품명]])</f>
        <v>0</v>
      </c>
      <c r="T1017" s="54">
        <f>COUNTIF(사출계획!$O$62:$P$110,표4[[#This Row],[제품명]])</f>
        <v>0</v>
      </c>
      <c r="U1017" s="131">
        <f>COUNTIF(사출계획!$O$62:$P$87,표4[[#This Row],[제품명]])</f>
        <v>0</v>
      </c>
      <c r="V1017" s="131">
        <f>COUNTIF(사출계획!$O$88:$P$110,표4[[#This Row],[제품명]])</f>
        <v>0</v>
      </c>
      <c r="W1017" s="54">
        <f>COUNTIF(사출계획!$Q$62:$R$110,표4[[#This Row],[제품명]])</f>
        <v>0</v>
      </c>
      <c r="X1017" s="131">
        <f>COUNTIF(사출계획!$Q$62:$R$87,표4[[#This Row],[제품명]])</f>
        <v>0</v>
      </c>
      <c r="Y1017" s="131">
        <f>COUNTIF(사출계획!$Q$88:$R$110,표4[[#This Row],[제품명]])</f>
        <v>0</v>
      </c>
      <c r="Z1017" s="54">
        <f>COUNTIF(사출계획!$S$62:$T$110,표4[[#This Row],[제품명]])</f>
        <v>0</v>
      </c>
      <c r="AA1017" s="131"/>
      <c r="AB1017" s="131"/>
      <c r="AC1017" s="458" t="s">
        <v>4604</v>
      </c>
      <c r="AD1017" s="129">
        <f>SUMIF(표4[잉크명],표5[[#This Row],[잉크]],표4[월])</f>
        <v>0</v>
      </c>
      <c r="AE1017" s="131">
        <f>SUMIF(표4[잉크명],표5[[#This Row],[잉크]],표4[월-3층])</f>
        <v>0</v>
      </c>
      <c r="AF1017" s="131">
        <f>SUMIF(표4[잉크명],표5[[#This Row],[잉크]],표4[월-1층])</f>
        <v>0</v>
      </c>
      <c r="AG1017" s="133">
        <f>SUMIF(표4[잉크명],표5[[#This Row],[잉크]],표4[화])</f>
        <v>0</v>
      </c>
      <c r="AH1017" s="131">
        <f>SUMIF(표4[잉크명],표5[[#This Row],[잉크]],표4[화-3층])</f>
        <v>0</v>
      </c>
      <c r="AI1017" s="131">
        <f>SUMIF(표4[잉크명],표5[[#This Row],[잉크]],표4[화-1층])</f>
        <v>0</v>
      </c>
      <c r="AJ1017" s="130">
        <f>SUMIF(표4[잉크명],표5[[#This Row],[잉크]],표4[수])</f>
        <v>0</v>
      </c>
      <c r="AK1017" s="131">
        <f>SUMIF(표4[잉크명],표5[[#This Row],[잉크]],표4[수-3층])</f>
        <v>0</v>
      </c>
      <c r="AL1017" s="131">
        <f>SUMIF(표4[잉크명],표5[[#This Row],[잉크]],표4[수-1층])</f>
        <v>0</v>
      </c>
      <c r="AM1017" s="54">
        <f>SUMIF(표4[잉크명],표5[[#This Row],[잉크]],표4[목])</f>
        <v>0</v>
      </c>
      <c r="AN1017" s="131">
        <f>SUMIF(표4[잉크명],표5[[#This Row],[잉크]],표4[목-3층])</f>
        <v>0</v>
      </c>
      <c r="AO1017" s="131">
        <f>SUMIF(표4[잉크명],표5[[#This Row],[잉크]],표4[목-1층])</f>
        <v>0</v>
      </c>
      <c r="AP1017" s="54">
        <f>SUMIF(표4[잉크명],표5[[#This Row],[잉크]],표4[금])</f>
        <v>0</v>
      </c>
      <c r="AQ1017" s="131">
        <f>SUMIF(표4[잉크명],표5[[#This Row],[잉크]],표4[금-3층])</f>
        <v>0</v>
      </c>
      <c r="AR1017" s="131">
        <f>SUMIF(표4[잉크명],표5[[#This Row],[잉크]],표4[금-1층])</f>
        <v>0</v>
      </c>
      <c r="AS1017" s="54">
        <f>SUMIF(표4[잉크명],표5[[#This Row],[잉크]],표4[토])</f>
        <v>0</v>
      </c>
      <c r="AT1017" s="131">
        <f>SUMIF(표4[잉크명],표5[[#This Row],[잉크]],표4[토-3층])</f>
        <v>0</v>
      </c>
      <c r="AU1017" s="131">
        <f>SUMIF(표4[잉크명],표5[[#This Row],[잉크]],표4[토-1층])</f>
        <v>0</v>
      </c>
      <c r="AV1017" s="54">
        <f>SUMIF(표4[잉크명],표5[[#This Row],[잉크]],표4[일])</f>
        <v>0</v>
      </c>
      <c r="AW1017" s="131">
        <f>SUMIF(표4[잉크명],표5[[#This Row],[잉크]],표4[일-3층])</f>
        <v>0</v>
      </c>
      <c r="AX1017" s="131">
        <f>SUMIF(표4[잉크명],표5[[#This Row],[잉크]],표4[일-1층])</f>
        <v>0</v>
      </c>
      <c r="AY1017" s="54">
        <f>SUMIF(표4[잉크명],표5[[#This Row],[잉크]],표4[차주 월])</f>
        <v>0</v>
      </c>
      <c r="AZ1017" s="54">
        <f>SUM(표5[[#This Row],[월]:[차주 월]])</f>
        <v>0</v>
      </c>
    </row>
    <row r="1018" spans="2:52" x14ac:dyDescent="0.3">
      <c r="B1018" s="359" t="s">
        <v>3541</v>
      </c>
      <c r="C1018" s="285"/>
      <c r="D1018" s="359" t="s">
        <v>3543</v>
      </c>
      <c r="E1018" s="54">
        <f>COUNTIF(사출계획!$E$62:$F$110,표4[[#This Row],[제품명]])</f>
        <v>0</v>
      </c>
      <c r="F1018" s="131">
        <f>COUNTIF(사출계획!$E$62:$F$87,표4[[#This Row],[제품명]])</f>
        <v>0</v>
      </c>
      <c r="G1018" s="131">
        <f>COUNTIF(사출계획!$E$88:$F$110,표4[[#This Row],[제품명]])</f>
        <v>0</v>
      </c>
      <c r="H1018" s="54">
        <f>COUNTIF(사출계획!$G$62:$H$110,표4[[#This Row],[제품명]])</f>
        <v>0</v>
      </c>
      <c r="I1018" s="132">
        <f>COUNTIF(사출계획!$G$62:$H$87,표4[[#This Row],[제품명]])</f>
        <v>0</v>
      </c>
      <c r="J1018" s="132">
        <f>COUNTIF(사출계획!$G$88:$H$110,표4[[#This Row],[제품명]])</f>
        <v>0</v>
      </c>
      <c r="K1018" s="54">
        <f>COUNTIF(사출계획!$I$62:$J$110,표4[[#This Row],[제품명]])</f>
        <v>0</v>
      </c>
      <c r="L1018" s="131">
        <f>COUNTIF(사출계획!$I$62:$J$87,표4[[#This Row],[제품명]])</f>
        <v>0</v>
      </c>
      <c r="M1018" s="131">
        <f>COUNTIF(사출계획!$I$88:$J$110,표4[[#This Row],[제품명]])</f>
        <v>0</v>
      </c>
      <c r="N1018" s="129">
        <f>COUNTIF(사출계획!$K$62:$L$110,표4[[#This Row],[제품명]])</f>
        <v>0</v>
      </c>
      <c r="O1018" s="131">
        <f>COUNTIF(사출계획!$K$62:$L$87,표4[[#This Row],[제품명]])</f>
        <v>0</v>
      </c>
      <c r="P1018" s="131">
        <f>COUNTIF(사출계획!$K$88:$L$110,표4[[#This Row],[제품명]])</f>
        <v>0</v>
      </c>
      <c r="Q1018" s="130">
        <f>COUNTIF(사출계획!$M$62:$N$110,표4[[#This Row],[제품명]])</f>
        <v>0</v>
      </c>
      <c r="R1018" s="131">
        <f>COUNTIF(사출계획!$M$62:$N$87,표4[[#This Row],[제품명]])</f>
        <v>0</v>
      </c>
      <c r="S1018" s="131">
        <f>COUNTIF(사출계획!$M$88:$N$110,표4[[#This Row],[제품명]])</f>
        <v>0</v>
      </c>
      <c r="T1018" s="54">
        <f>COUNTIF(사출계획!$O$62:$P$110,표4[[#This Row],[제품명]])</f>
        <v>0</v>
      </c>
      <c r="U1018" s="131">
        <f>COUNTIF(사출계획!$O$62:$P$87,표4[[#This Row],[제품명]])</f>
        <v>0</v>
      </c>
      <c r="V1018" s="131">
        <f>COUNTIF(사출계획!$O$88:$P$110,표4[[#This Row],[제품명]])</f>
        <v>0</v>
      </c>
      <c r="W1018" s="54">
        <f>COUNTIF(사출계획!$Q$62:$R$110,표4[[#This Row],[제품명]])</f>
        <v>0</v>
      </c>
      <c r="X1018" s="131">
        <f>COUNTIF(사출계획!$Q$62:$R$87,표4[[#This Row],[제품명]])</f>
        <v>0</v>
      </c>
      <c r="Y1018" s="131">
        <f>COUNTIF(사출계획!$Q$88:$R$110,표4[[#This Row],[제품명]])</f>
        <v>0</v>
      </c>
      <c r="Z1018" s="54">
        <f>COUNTIF(사출계획!$S$62:$T$110,표4[[#This Row],[제품명]])</f>
        <v>0</v>
      </c>
      <c r="AA1018" s="131"/>
      <c r="AB1018" s="131"/>
      <c r="AC1018" s="458" t="s">
        <v>4605</v>
      </c>
      <c r="AD1018" s="129">
        <f>SUMIF(표4[잉크명],표5[[#This Row],[잉크]],표4[월])</f>
        <v>0</v>
      </c>
      <c r="AE1018" s="131">
        <f>SUMIF(표4[잉크명],표5[[#This Row],[잉크]],표4[월-3층])</f>
        <v>0</v>
      </c>
      <c r="AF1018" s="131">
        <f>SUMIF(표4[잉크명],표5[[#This Row],[잉크]],표4[월-1층])</f>
        <v>0</v>
      </c>
      <c r="AG1018" s="133">
        <f>SUMIF(표4[잉크명],표5[[#This Row],[잉크]],표4[화])</f>
        <v>0</v>
      </c>
      <c r="AH1018" s="131">
        <f>SUMIF(표4[잉크명],표5[[#This Row],[잉크]],표4[화-3층])</f>
        <v>0</v>
      </c>
      <c r="AI1018" s="131">
        <f>SUMIF(표4[잉크명],표5[[#This Row],[잉크]],표4[화-1층])</f>
        <v>0</v>
      </c>
      <c r="AJ1018" s="130">
        <f>SUMIF(표4[잉크명],표5[[#This Row],[잉크]],표4[수])</f>
        <v>0</v>
      </c>
      <c r="AK1018" s="131">
        <f>SUMIF(표4[잉크명],표5[[#This Row],[잉크]],표4[수-3층])</f>
        <v>0</v>
      </c>
      <c r="AL1018" s="131">
        <f>SUMIF(표4[잉크명],표5[[#This Row],[잉크]],표4[수-1층])</f>
        <v>0</v>
      </c>
      <c r="AM1018" s="54">
        <f>SUMIF(표4[잉크명],표5[[#This Row],[잉크]],표4[목])</f>
        <v>0</v>
      </c>
      <c r="AN1018" s="131">
        <f>SUMIF(표4[잉크명],표5[[#This Row],[잉크]],표4[목-3층])</f>
        <v>0</v>
      </c>
      <c r="AO1018" s="131">
        <f>SUMIF(표4[잉크명],표5[[#This Row],[잉크]],표4[목-1층])</f>
        <v>0</v>
      </c>
      <c r="AP1018" s="54">
        <f>SUMIF(표4[잉크명],표5[[#This Row],[잉크]],표4[금])</f>
        <v>0</v>
      </c>
      <c r="AQ1018" s="131">
        <f>SUMIF(표4[잉크명],표5[[#This Row],[잉크]],표4[금-3층])</f>
        <v>0</v>
      </c>
      <c r="AR1018" s="131">
        <f>SUMIF(표4[잉크명],표5[[#This Row],[잉크]],표4[금-1층])</f>
        <v>0</v>
      </c>
      <c r="AS1018" s="54">
        <f>SUMIF(표4[잉크명],표5[[#This Row],[잉크]],표4[토])</f>
        <v>0</v>
      </c>
      <c r="AT1018" s="131">
        <f>SUMIF(표4[잉크명],표5[[#This Row],[잉크]],표4[토-3층])</f>
        <v>0</v>
      </c>
      <c r="AU1018" s="131">
        <f>SUMIF(표4[잉크명],표5[[#This Row],[잉크]],표4[토-1층])</f>
        <v>0</v>
      </c>
      <c r="AV1018" s="54">
        <f>SUMIF(표4[잉크명],표5[[#This Row],[잉크]],표4[일])</f>
        <v>0</v>
      </c>
      <c r="AW1018" s="131">
        <f>SUMIF(표4[잉크명],표5[[#This Row],[잉크]],표4[일-3층])</f>
        <v>0</v>
      </c>
      <c r="AX1018" s="131">
        <f>SUMIF(표4[잉크명],표5[[#This Row],[잉크]],표4[일-1층])</f>
        <v>0</v>
      </c>
      <c r="AY1018" s="54">
        <f>SUMIF(표4[잉크명],표5[[#This Row],[잉크]],표4[차주 월])</f>
        <v>0</v>
      </c>
      <c r="AZ1018" s="54">
        <f>SUM(표5[[#This Row],[월]:[차주 월]])</f>
        <v>0</v>
      </c>
    </row>
    <row r="1019" spans="2:52" x14ac:dyDescent="0.3">
      <c r="B1019" s="359" t="s">
        <v>3542</v>
      </c>
      <c r="C1019" s="285"/>
      <c r="D1019" s="359" t="s">
        <v>3544</v>
      </c>
      <c r="E1019" s="54">
        <f>COUNTIF(사출계획!$E$62:$F$110,표4[[#This Row],[제품명]])</f>
        <v>0</v>
      </c>
      <c r="F1019" s="131">
        <f>COUNTIF(사출계획!$E$62:$F$87,표4[[#This Row],[제품명]])</f>
        <v>0</v>
      </c>
      <c r="G1019" s="131">
        <f>COUNTIF(사출계획!$E$88:$F$110,표4[[#This Row],[제품명]])</f>
        <v>0</v>
      </c>
      <c r="H1019" s="54">
        <f>COUNTIF(사출계획!$G$62:$H$110,표4[[#This Row],[제품명]])</f>
        <v>0</v>
      </c>
      <c r="I1019" s="132">
        <f>COUNTIF(사출계획!$G$62:$H$87,표4[[#This Row],[제품명]])</f>
        <v>0</v>
      </c>
      <c r="J1019" s="132">
        <f>COUNTIF(사출계획!$G$88:$H$110,표4[[#This Row],[제품명]])</f>
        <v>0</v>
      </c>
      <c r="K1019" s="54">
        <f>COUNTIF(사출계획!$I$62:$J$110,표4[[#This Row],[제품명]])</f>
        <v>0</v>
      </c>
      <c r="L1019" s="131">
        <f>COUNTIF(사출계획!$I$62:$J$87,표4[[#This Row],[제품명]])</f>
        <v>0</v>
      </c>
      <c r="M1019" s="131">
        <f>COUNTIF(사출계획!$I$88:$J$110,표4[[#This Row],[제품명]])</f>
        <v>0</v>
      </c>
      <c r="N1019" s="129">
        <f>COUNTIF(사출계획!$K$62:$L$110,표4[[#This Row],[제품명]])</f>
        <v>0</v>
      </c>
      <c r="O1019" s="131">
        <f>COUNTIF(사출계획!$K$62:$L$87,표4[[#This Row],[제품명]])</f>
        <v>0</v>
      </c>
      <c r="P1019" s="131">
        <f>COUNTIF(사출계획!$K$88:$L$110,표4[[#This Row],[제품명]])</f>
        <v>0</v>
      </c>
      <c r="Q1019" s="130">
        <f>COUNTIF(사출계획!$M$62:$N$110,표4[[#This Row],[제품명]])</f>
        <v>0</v>
      </c>
      <c r="R1019" s="131">
        <f>COUNTIF(사출계획!$M$62:$N$87,표4[[#This Row],[제품명]])</f>
        <v>0</v>
      </c>
      <c r="S1019" s="131">
        <f>COUNTIF(사출계획!$M$88:$N$110,표4[[#This Row],[제품명]])</f>
        <v>0</v>
      </c>
      <c r="T1019" s="54">
        <f>COUNTIF(사출계획!$O$62:$P$110,표4[[#This Row],[제품명]])</f>
        <v>0</v>
      </c>
      <c r="U1019" s="131">
        <f>COUNTIF(사출계획!$O$62:$P$87,표4[[#This Row],[제품명]])</f>
        <v>0</v>
      </c>
      <c r="V1019" s="131">
        <f>COUNTIF(사출계획!$O$88:$P$110,표4[[#This Row],[제품명]])</f>
        <v>0</v>
      </c>
      <c r="W1019" s="54">
        <f>COUNTIF(사출계획!$Q$62:$R$110,표4[[#This Row],[제품명]])</f>
        <v>0</v>
      </c>
      <c r="X1019" s="131">
        <f>COUNTIF(사출계획!$Q$62:$R$87,표4[[#This Row],[제품명]])</f>
        <v>0</v>
      </c>
      <c r="Y1019" s="131">
        <f>COUNTIF(사출계획!$Q$88:$R$110,표4[[#This Row],[제품명]])</f>
        <v>0</v>
      </c>
      <c r="Z1019" s="54">
        <f>COUNTIF(사출계획!$S$62:$T$110,표4[[#This Row],[제품명]])</f>
        <v>0</v>
      </c>
      <c r="AA1019" s="131"/>
      <c r="AB1019" s="131"/>
      <c r="AC1019" s="458" t="s">
        <v>4606</v>
      </c>
      <c r="AD1019" s="129">
        <f>SUMIF(표4[잉크명],표5[[#This Row],[잉크]],표4[월])</f>
        <v>0</v>
      </c>
      <c r="AE1019" s="131">
        <f>SUMIF(표4[잉크명],표5[[#This Row],[잉크]],표4[월-3층])</f>
        <v>0</v>
      </c>
      <c r="AF1019" s="131">
        <f>SUMIF(표4[잉크명],표5[[#This Row],[잉크]],표4[월-1층])</f>
        <v>0</v>
      </c>
      <c r="AG1019" s="133">
        <f>SUMIF(표4[잉크명],표5[[#This Row],[잉크]],표4[화])</f>
        <v>0</v>
      </c>
      <c r="AH1019" s="131">
        <f>SUMIF(표4[잉크명],표5[[#This Row],[잉크]],표4[화-3층])</f>
        <v>0</v>
      </c>
      <c r="AI1019" s="131">
        <f>SUMIF(표4[잉크명],표5[[#This Row],[잉크]],표4[화-1층])</f>
        <v>0</v>
      </c>
      <c r="AJ1019" s="130">
        <f>SUMIF(표4[잉크명],표5[[#This Row],[잉크]],표4[수])</f>
        <v>0</v>
      </c>
      <c r="AK1019" s="131">
        <f>SUMIF(표4[잉크명],표5[[#This Row],[잉크]],표4[수-3층])</f>
        <v>0</v>
      </c>
      <c r="AL1019" s="131">
        <f>SUMIF(표4[잉크명],표5[[#This Row],[잉크]],표4[수-1층])</f>
        <v>0</v>
      </c>
      <c r="AM1019" s="54">
        <f>SUMIF(표4[잉크명],표5[[#This Row],[잉크]],표4[목])</f>
        <v>0</v>
      </c>
      <c r="AN1019" s="131">
        <f>SUMIF(표4[잉크명],표5[[#This Row],[잉크]],표4[목-3층])</f>
        <v>0</v>
      </c>
      <c r="AO1019" s="131">
        <f>SUMIF(표4[잉크명],표5[[#This Row],[잉크]],표4[목-1층])</f>
        <v>0</v>
      </c>
      <c r="AP1019" s="54">
        <f>SUMIF(표4[잉크명],표5[[#This Row],[잉크]],표4[금])</f>
        <v>0</v>
      </c>
      <c r="AQ1019" s="131">
        <f>SUMIF(표4[잉크명],표5[[#This Row],[잉크]],표4[금-3층])</f>
        <v>0</v>
      </c>
      <c r="AR1019" s="131">
        <f>SUMIF(표4[잉크명],표5[[#This Row],[잉크]],표4[금-1층])</f>
        <v>0</v>
      </c>
      <c r="AS1019" s="54">
        <f>SUMIF(표4[잉크명],표5[[#This Row],[잉크]],표4[토])</f>
        <v>0</v>
      </c>
      <c r="AT1019" s="131">
        <f>SUMIF(표4[잉크명],표5[[#This Row],[잉크]],표4[토-3층])</f>
        <v>0</v>
      </c>
      <c r="AU1019" s="131">
        <f>SUMIF(표4[잉크명],표5[[#This Row],[잉크]],표4[토-1층])</f>
        <v>0</v>
      </c>
      <c r="AV1019" s="54">
        <f>SUMIF(표4[잉크명],표5[[#This Row],[잉크]],표4[일])</f>
        <v>0</v>
      </c>
      <c r="AW1019" s="131">
        <f>SUMIF(표4[잉크명],표5[[#This Row],[잉크]],표4[일-3층])</f>
        <v>0</v>
      </c>
      <c r="AX1019" s="131">
        <f>SUMIF(표4[잉크명],표5[[#This Row],[잉크]],표4[일-1층])</f>
        <v>0</v>
      </c>
      <c r="AY1019" s="54">
        <f>SUMIF(표4[잉크명],표5[[#This Row],[잉크]],표4[차주 월])</f>
        <v>0</v>
      </c>
      <c r="AZ1019" s="54">
        <f>SUM(표5[[#This Row],[월]:[차주 월]])</f>
        <v>0</v>
      </c>
    </row>
    <row r="1020" spans="2:52" x14ac:dyDescent="0.3">
      <c r="B1020" s="359" t="s">
        <v>3541</v>
      </c>
      <c r="C1020" s="285"/>
      <c r="D1020" s="359" t="s">
        <v>3545</v>
      </c>
      <c r="E1020" s="54">
        <f>COUNTIF(사출계획!$E$62:$F$110,표4[[#This Row],[제품명]])</f>
        <v>0</v>
      </c>
      <c r="F1020" s="131">
        <f>COUNTIF(사출계획!$E$62:$F$87,표4[[#This Row],[제품명]])</f>
        <v>0</v>
      </c>
      <c r="G1020" s="131">
        <f>COUNTIF(사출계획!$E$88:$F$110,표4[[#This Row],[제품명]])</f>
        <v>0</v>
      </c>
      <c r="H1020" s="54">
        <f>COUNTIF(사출계획!$G$62:$H$110,표4[[#This Row],[제품명]])</f>
        <v>0</v>
      </c>
      <c r="I1020" s="132">
        <f>COUNTIF(사출계획!$G$62:$H$87,표4[[#This Row],[제품명]])</f>
        <v>0</v>
      </c>
      <c r="J1020" s="132">
        <f>COUNTIF(사출계획!$G$88:$H$110,표4[[#This Row],[제품명]])</f>
        <v>0</v>
      </c>
      <c r="K1020" s="54">
        <f>COUNTIF(사출계획!$I$62:$J$110,표4[[#This Row],[제품명]])</f>
        <v>0</v>
      </c>
      <c r="L1020" s="131">
        <f>COUNTIF(사출계획!$I$62:$J$87,표4[[#This Row],[제품명]])</f>
        <v>0</v>
      </c>
      <c r="M1020" s="131">
        <f>COUNTIF(사출계획!$I$88:$J$110,표4[[#This Row],[제품명]])</f>
        <v>0</v>
      </c>
      <c r="N1020" s="129">
        <f>COUNTIF(사출계획!$K$62:$L$110,표4[[#This Row],[제품명]])</f>
        <v>0</v>
      </c>
      <c r="O1020" s="131">
        <f>COUNTIF(사출계획!$K$62:$L$87,표4[[#This Row],[제품명]])</f>
        <v>0</v>
      </c>
      <c r="P1020" s="131">
        <f>COUNTIF(사출계획!$K$88:$L$110,표4[[#This Row],[제품명]])</f>
        <v>0</v>
      </c>
      <c r="Q1020" s="130">
        <f>COUNTIF(사출계획!$M$62:$N$110,표4[[#This Row],[제품명]])</f>
        <v>0</v>
      </c>
      <c r="R1020" s="131">
        <f>COUNTIF(사출계획!$M$62:$N$87,표4[[#This Row],[제품명]])</f>
        <v>0</v>
      </c>
      <c r="S1020" s="131">
        <f>COUNTIF(사출계획!$M$88:$N$110,표4[[#This Row],[제품명]])</f>
        <v>0</v>
      </c>
      <c r="T1020" s="54">
        <f>COUNTIF(사출계획!$O$62:$P$110,표4[[#This Row],[제품명]])</f>
        <v>0</v>
      </c>
      <c r="U1020" s="131">
        <f>COUNTIF(사출계획!$O$62:$P$87,표4[[#This Row],[제품명]])</f>
        <v>0</v>
      </c>
      <c r="V1020" s="131">
        <f>COUNTIF(사출계획!$O$88:$P$110,표4[[#This Row],[제품명]])</f>
        <v>0</v>
      </c>
      <c r="W1020" s="54">
        <f>COUNTIF(사출계획!$Q$62:$R$110,표4[[#This Row],[제품명]])</f>
        <v>0</v>
      </c>
      <c r="X1020" s="131">
        <f>COUNTIF(사출계획!$Q$62:$R$87,표4[[#This Row],[제품명]])</f>
        <v>0</v>
      </c>
      <c r="Y1020" s="131">
        <f>COUNTIF(사출계획!$Q$88:$R$110,표4[[#This Row],[제품명]])</f>
        <v>0</v>
      </c>
      <c r="Z1020" s="54">
        <f>COUNTIF(사출계획!$S$62:$T$110,표4[[#This Row],[제품명]])</f>
        <v>0</v>
      </c>
      <c r="AA1020" s="131"/>
      <c r="AB1020" s="131"/>
      <c r="AC1020" s="458" t="s">
        <v>4602</v>
      </c>
      <c r="AD1020" s="129">
        <f>SUMIF(표4[잉크명],표5[[#This Row],[잉크]],표4[월])</f>
        <v>0</v>
      </c>
      <c r="AE1020" s="131">
        <f>SUMIF(표4[잉크명],표5[[#This Row],[잉크]],표4[월-3층])</f>
        <v>0</v>
      </c>
      <c r="AF1020" s="131">
        <f>SUMIF(표4[잉크명],표5[[#This Row],[잉크]],표4[월-1층])</f>
        <v>0</v>
      </c>
      <c r="AG1020" s="133">
        <f>SUMIF(표4[잉크명],표5[[#This Row],[잉크]],표4[화])</f>
        <v>0</v>
      </c>
      <c r="AH1020" s="131">
        <f>SUMIF(표4[잉크명],표5[[#This Row],[잉크]],표4[화-3층])</f>
        <v>0</v>
      </c>
      <c r="AI1020" s="131">
        <f>SUMIF(표4[잉크명],표5[[#This Row],[잉크]],표4[화-1층])</f>
        <v>0</v>
      </c>
      <c r="AJ1020" s="130">
        <f>SUMIF(표4[잉크명],표5[[#This Row],[잉크]],표4[수])</f>
        <v>0</v>
      </c>
      <c r="AK1020" s="131">
        <f>SUMIF(표4[잉크명],표5[[#This Row],[잉크]],표4[수-3층])</f>
        <v>0</v>
      </c>
      <c r="AL1020" s="131">
        <f>SUMIF(표4[잉크명],표5[[#This Row],[잉크]],표4[수-1층])</f>
        <v>0</v>
      </c>
      <c r="AM1020" s="54">
        <f>SUMIF(표4[잉크명],표5[[#This Row],[잉크]],표4[목])</f>
        <v>0</v>
      </c>
      <c r="AN1020" s="131">
        <f>SUMIF(표4[잉크명],표5[[#This Row],[잉크]],표4[목-3층])</f>
        <v>0</v>
      </c>
      <c r="AO1020" s="131">
        <f>SUMIF(표4[잉크명],표5[[#This Row],[잉크]],표4[목-1층])</f>
        <v>0</v>
      </c>
      <c r="AP1020" s="54">
        <f>SUMIF(표4[잉크명],표5[[#This Row],[잉크]],표4[금])</f>
        <v>0</v>
      </c>
      <c r="AQ1020" s="131">
        <f>SUMIF(표4[잉크명],표5[[#This Row],[잉크]],표4[금-3층])</f>
        <v>0</v>
      </c>
      <c r="AR1020" s="131">
        <f>SUMIF(표4[잉크명],표5[[#This Row],[잉크]],표4[금-1층])</f>
        <v>0</v>
      </c>
      <c r="AS1020" s="54">
        <f>SUMIF(표4[잉크명],표5[[#This Row],[잉크]],표4[토])</f>
        <v>0</v>
      </c>
      <c r="AT1020" s="131">
        <f>SUMIF(표4[잉크명],표5[[#This Row],[잉크]],표4[토-3층])</f>
        <v>0</v>
      </c>
      <c r="AU1020" s="131">
        <f>SUMIF(표4[잉크명],표5[[#This Row],[잉크]],표4[토-1층])</f>
        <v>0</v>
      </c>
      <c r="AV1020" s="54">
        <f>SUMIF(표4[잉크명],표5[[#This Row],[잉크]],표4[일])</f>
        <v>0</v>
      </c>
      <c r="AW1020" s="131">
        <f>SUMIF(표4[잉크명],표5[[#This Row],[잉크]],표4[일-3층])</f>
        <v>0</v>
      </c>
      <c r="AX1020" s="131">
        <f>SUMIF(표4[잉크명],표5[[#This Row],[잉크]],표4[일-1층])</f>
        <v>0</v>
      </c>
      <c r="AY1020" s="54">
        <f>SUMIF(표4[잉크명],표5[[#This Row],[잉크]],표4[차주 월])</f>
        <v>0</v>
      </c>
      <c r="AZ1020" s="54">
        <f>SUM(표5[[#This Row],[월]:[차주 월]])</f>
        <v>0</v>
      </c>
    </row>
    <row r="1021" spans="2:52" x14ac:dyDescent="0.3">
      <c r="B1021" s="360" t="s">
        <v>3550</v>
      </c>
      <c r="C1021" s="285"/>
      <c r="D1021" s="360" t="s">
        <v>4000</v>
      </c>
      <c r="E1021" s="54">
        <f>COUNTIF(사출계획!$E$62:$F$110,표4[[#This Row],[제품명]])</f>
        <v>2</v>
      </c>
      <c r="F1021" s="131">
        <f>COUNTIF(사출계획!$E$62:$F$87,표4[[#This Row],[제품명]])</f>
        <v>0</v>
      </c>
      <c r="G1021" s="131">
        <f>COUNTIF(사출계획!$E$88:$F$110,표4[[#This Row],[제품명]])</f>
        <v>2</v>
      </c>
      <c r="H1021" s="54">
        <f>COUNTIF(사출계획!$G$62:$H$110,표4[[#This Row],[제품명]])</f>
        <v>2</v>
      </c>
      <c r="I1021" s="132">
        <f>COUNTIF(사출계획!$G$62:$H$87,표4[[#This Row],[제품명]])</f>
        <v>0</v>
      </c>
      <c r="J1021" s="132">
        <f>COUNTIF(사출계획!$G$88:$H$110,표4[[#This Row],[제품명]])</f>
        <v>2</v>
      </c>
      <c r="K1021" s="54">
        <f>COUNTIF(사출계획!$I$62:$J$110,표4[[#This Row],[제품명]])</f>
        <v>0</v>
      </c>
      <c r="L1021" s="131">
        <f>COUNTIF(사출계획!$I$62:$J$87,표4[[#This Row],[제품명]])</f>
        <v>0</v>
      </c>
      <c r="M1021" s="131">
        <f>COUNTIF(사출계획!$I$88:$J$110,표4[[#This Row],[제품명]])</f>
        <v>0</v>
      </c>
      <c r="N1021" s="129">
        <f>COUNTIF(사출계획!$K$62:$L$110,표4[[#This Row],[제품명]])</f>
        <v>0</v>
      </c>
      <c r="O1021" s="131">
        <f>COUNTIF(사출계획!$K$62:$L$87,표4[[#This Row],[제품명]])</f>
        <v>0</v>
      </c>
      <c r="P1021" s="131">
        <f>COUNTIF(사출계획!$K$88:$L$110,표4[[#This Row],[제품명]])</f>
        <v>0</v>
      </c>
      <c r="Q1021" s="130">
        <f>COUNTIF(사출계획!$M$62:$N$110,표4[[#This Row],[제품명]])</f>
        <v>0</v>
      </c>
      <c r="R1021" s="131">
        <f>COUNTIF(사출계획!$M$62:$N$87,표4[[#This Row],[제품명]])</f>
        <v>0</v>
      </c>
      <c r="S1021" s="131">
        <f>COUNTIF(사출계획!$M$88:$N$110,표4[[#This Row],[제품명]])</f>
        <v>0</v>
      </c>
      <c r="T1021" s="54">
        <f>COUNTIF(사출계획!$O$62:$P$110,표4[[#This Row],[제품명]])</f>
        <v>0</v>
      </c>
      <c r="U1021" s="131">
        <f>COUNTIF(사출계획!$O$62:$P$87,표4[[#This Row],[제품명]])</f>
        <v>0</v>
      </c>
      <c r="V1021" s="131">
        <f>COUNTIF(사출계획!$O$88:$P$110,표4[[#This Row],[제품명]])</f>
        <v>0</v>
      </c>
      <c r="W1021" s="54">
        <f>COUNTIF(사출계획!$Q$62:$R$110,표4[[#This Row],[제품명]])</f>
        <v>0</v>
      </c>
      <c r="X1021" s="131">
        <f>COUNTIF(사출계획!$Q$62:$R$87,표4[[#This Row],[제품명]])</f>
        <v>0</v>
      </c>
      <c r="Y1021" s="131">
        <f>COUNTIF(사출계획!$Q$88:$R$110,표4[[#This Row],[제품명]])</f>
        <v>0</v>
      </c>
      <c r="Z1021" s="54">
        <f>COUNTIF(사출계획!$S$62:$T$110,표4[[#This Row],[제품명]])</f>
        <v>0</v>
      </c>
      <c r="AA1021" s="131"/>
      <c r="AB1021" s="131"/>
      <c r="AC1021" s="458" t="s">
        <v>4607</v>
      </c>
      <c r="AD1021" s="129">
        <f>SUMIF(표4[잉크명],표5[[#This Row],[잉크]],표4[월])</f>
        <v>0</v>
      </c>
      <c r="AE1021" s="131">
        <f>SUMIF(표4[잉크명],표5[[#This Row],[잉크]],표4[월-3층])</f>
        <v>0</v>
      </c>
      <c r="AF1021" s="131">
        <f>SUMIF(표4[잉크명],표5[[#This Row],[잉크]],표4[월-1층])</f>
        <v>0</v>
      </c>
      <c r="AG1021" s="133">
        <f>SUMIF(표4[잉크명],표5[[#This Row],[잉크]],표4[화])</f>
        <v>0</v>
      </c>
      <c r="AH1021" s="131">
        <f>SUMIF(표4[잉크명],표5[[#This Row],[잉크]],표4[화-3층])</f>
        <v>0</v>
      </c>
      <c r="AI1021" s="131">
        <f>SUMIF(표4[잉크명],표5[[#This Row],[잉크]],표4[화-1층])</f>
        <v>0</v>
      </c>
      <c r="AJ1021" s="130">
        <f>SUMIF(표4[잉크명],표5[[#This Row],[잉크]],표4[수])</f>
        <v>0</v>
      </c>
      <c r="AK1021" s="131">
        <f>SUMIF(표4[잉크명],표5[[#This Row],[잉크]],표4[수-3층])</f>
        <v>0</v>
      </c>
      <c r="AL1021" s="131">
        <f>SUMIF(표4[잉크명],표5[[#This Row],[잉크]],표4[수-1층])</f>
        <v>0</v>
      </c>
      <c r="AM1021" s="54">
        <f>SUMIF(표4[잉크명],표5[[#This Row],[잉크]],표4[목])</f>
        <v>0</v>
      </c>
      <c r="AN1021" s="131">
        <f>SUMIF(표4[잉크명],표5[[#This Row],[잉크]],표4[목-3층])</f>
        <v>0</v>
      </c>
      <c r="AO1021" s="131">
        <f>SUMIF(표4[잉크명],표5[[#This Row],[잉크]],표4[목-1층])</f>
        <v>0</v>
      </c>
      <c r="AP1021" s="54">
        <f>SUMIF(표4[잉크명],표5[[#This Row],[잉크]],표4[금])</f>
        <v>0</v>
      </c>
      <c r="AQ1021" s="131">
        <f>SUMIF(표4[잉크명],표5[[#This Row],[잉크]],표4[금-3층])</f>
        <v>0</v>
      </c>
      <c r="AR1021" s="131">
        <f>SUMIF(표4[잉크명],표5[[#This Row],[잉크]],표4[금-1층])</f>
        <v>0</v>
      </c>
      <c r="AS1021" s="54">
        <f>SUMIF(표4[잉크명],표5[[#This Row],[잉크]],표4[토])</f>
        <v>0</v>
      </c>
      <c r="AT1021" s="131">
        <f>SUMIF(표4[잉크명],표5[[#This Row],[잉크]],표4[토-3층])</f>
        <v>0</v>
      </c>
      <c r="AU1021" s="131">
        <f>SUMIF(표4[잉크명],표5[[#This Row],[잉크]],표4[토-1층])</f>
        <v>0</v>
      </c>
      <c r="AV1021" s="54">
        <f>SUMIF(표4[잉크명],표5[[#This Row],[잉크]],표4[일])</f>
        <v>0</v>
      </c>
      <c r="AW1021" s="131">
        <f>SUMIF(표4[잉크명],표5[[#This Row],[잉크]],표4[일-3층])</f>
        <v>0</v>
      </c>
      <c r="AX1021" s="131">
        <f>SUMIF(표4[잉크명],표5[[#This Row],[잉크]],표4[일-1층])</f>
        <v>0</v>
      </c>
      <c r="AY1021" s="54">
        <f>SUMIF(표4[잉크명],표5[[#This Row],[잉크]],표4[차주 월])</f>
        <v>0</v>
      </c>
      <c r="AZ1021" s="54">
        <f>SUM(표5[[#This Row],[월]:[차주 월]])</f>
        <v>0</v>
      </c>
    </row>
    <row r="1022" spans="2:52" x14ac:dyDescent="0.3">
      <c r="B1022" s="360" t="s">
        <v>3551</v>
      </c>
      <c r="C1022" s="285"/>
      <c r="D1022" s="360" t="s">
        <v>3553</v>
      </c>
      <c r="E1022" s="54">
        <f>COUNTIF(사출계획!$E$62:$F$110,표4[[#This Row],[제품명]])</f>
        <v>2</v>
      </c>
      <c r="F1022" s="131">
        <f>COUNTIF(사출계획!$E$62:$F$87,표4[[#This Row],[제품명]])</f>
        <v>0</v>
      </c>
      <c r="G1022" s="131">
        <f>COUNTIF(사출계획!$E$88:$F$110,표4[[#This Row],[제품명]])</f>
        <v>2</v>
      </c>
      <c r="H1022" s="54">
        <f>COUNTIF(사출계획!$G$62:$H$110,표4[[#This Row],[제품명]])</f>
        <v>2</v>
      </c>
      <c r="I1022" s="132">
        <f>COUNTIF(사출계획!$G$62:$H$87,표4[[#This Row],[제품명]])</f>
        <v>0</v>
      </c>
      <c r="J1022" s="132">
        <f>COUNTIF(사출계획!$G$88:$H$110,표4[[#This Row],[제품명]])</f>
        <v>2</v>
      </c>
      <c r="K1022" s="54">
        <f>COUNTIF(사출계획!$I$62:$J$110,표4[[#This Row],[제품명]])</f>
        <v>0</v>
      </c>
      <c r="L1022" s="131">
        <f>COUNTIF(사출계획!$I$62:$J$87,표4[[#This Row],[제품명]])</f>
        <v>0</v>
      </c>
      <c r="M1022" s="131">
        <f>COUNTIF(사출계획!$I$88:$J$110,표4[[#This Row],[제품명]])</f>
        <v>0</v>
      </c>
      <c r="N1022" s="129">
        <f>COUNTIF(사출계획!$K$62:$L$110,표4[[#This Row],[제품명]])</f>
        <v>0</v>
      </c>
      <c r="O1022" s="131">
        <f>COUNTIF(사출계획!$K$62:$L$87,표4[[#This Row],[제품명]])</f>
        <v>0</v>
      </c>
      <c r="P1022" s="131">
        <f>COUNTIF(사출계획!$K$88:$L$110,표4[[#This Row],[제품명]])</f>
        <v>0</v>
      </c>
      <c r="Q1022" s="130">
        <f>COUNTIF(사출계획!$M$62:$N$110,표4[[#This Row],[제품명]])</f>
        <v>0</v>
      </c>
      <c r="R1022" s="131">
        <f>COUNTIF(사출계획!$M$62:$N$87,표4[[#This Row],[제품명]])</f>
        <v>0</v>
      </c>
      <c r="S1022" s="131">
        <f>COUNTIF(사출계획!$M$88:$N$110,표4[[#This Row],[제품명]])</f>
        <v>0</v>
      </c>
      <c r="T1022" s="54">
        <f>COUNTIF(사출계획!$O$62:$P$110,표4[[#This Row],[제품명]])</f>
        <v>0</v>
      </c>
      <c r="U1022" s="131">
        <f>COUNTIF(사출계획!$O$62:$P$87,표4[[#This Row],[제품명]])</f>
        <v>0</v>
      </c>
      <c r="V1022" s="131">
        <f>COUNTIF(사출계획!$O$88:$P$110,표4[[#This Row],[제품명]])</f>
        <v>0</v>
      </c>
      <c r="W1022" s="54">
        <f>COUNTIF(사출계획!$Q$62:$R$110,표4[[#This Row],[제품명]])</f>
        <v>0</v>
      </c>
      <c r="X1022" s="131">
        <f>COUNTIF(사출계획!$Q$62:$R$87,표4[[#This Row],[제품명]])</f>
        <v>0</v>
      </c>
      <c r="Y1022" s="131">
        <f>COUNTIF(사출계획!$Q$88:$R$110,표4[[#This Row],[제품명]])</f>
        <v>0</v>
      </c>
      <c r="Z1022" s="54">
        <f>COUNTIF(사출계획!$S$62:$T$110,표4[[#This Row],[제품명]])</f>
        <v>0</v>
      </c>
      <c r="AA1022" s="131"/>
      <c r="AB1022" s="131"/>
      <c r="AC1022" s="33" t="s">
        <v>4622</v>
      </c>
      <c r="AD1022" s="129">
        <f>SUMIF(표4[잉크명],표5[[#This Row],[잉크]],표4[월])</f>
        <v>0</v>
      </c>
      <c r="AE1022" s="126">
        <f>SUMIF(표4[잉크명],표5[[#This Row],[잉크]],표4[월-3층])</f>
        <v>0</v>
      </c>
      <c r="AF1022" s="126">
        <f>SUMIF(표4[잉크명],표5[[#This Row],[잉크]],표4[월-1층])</f>
        <v>0</v>
      </c>
      <c r="AG1022" s="133">
        <f>SUMIF(표4[잉크명],표5[[#This Row],[잉크]],표4[화])</f>
        <v>0</v>
      </c>
      <c r="AH1022" s="126">
        <f>SUMIF(표4[잉크명],표5[[#This Row],[잉크]],표4[화-3층])</f>
        <v>0</v>
      </c>
      <c r="AI1022" s="126">
        <f>SUMIF(표4[잉크명],표5[[#This Row],[잉크]],표4[화-1층])</f>
        <v>0</v>
      </c>
      <c r="AJ1022" s="130">
        <f>SUMIF(표4[잉크명],표5[[#This Row],[잉크]],표4[수])</f>
        <v>0</v>
      </c>
      <c r="AK1022" s="126">
        <f>SUMIF(표4[잉크명],표5[[#This Row],[잉크]],표4[수-3층])</f>
        <v>0</v>
      </c>
      <c r="AL1022" s="126">
        <f>SUMIF(표4[잉크명],표5[[#This Row],[잉크]],표4[수-1층])</f>
        <v>0</v>
      </c>
      <c r="AM1022" s="34">
        <f>SUMIF(표4[잉크명],표5[[#This Row],[잉크]],표4[목])</f>
        <v>0</v>
      </c>
      <c r="AN1022" s="126">
        <f>SUMIF(표4[잉크명],표5[[#This Row],[잉크]],표4[목-3층])</f>
        <v>0</v>
      </c>
      <c r="AO1022" s="126">
        <f>SUMIF(표4[잉크명],표5[[#This Row],[잉크]],표4[목-1층])</f>
        <v>0</v>
      </c>
      <c r="AP1022" s="34">
        <f>SUMIF(표4[잉크명],표5[[#This Row],[잉크]],표4[금])</f>
        <v>0</v>
      </c>
      <c r="AQ1022" s="126">
        <f>SUMIF(표4[잉크명],표5[[#This Row],[잉크]],표4[금-3층])</f>
        <v>0</v>
      </c>
      <c r="AR1022" s="126">
        <f>SUMIF(표4[잉크명],표5[[#This Row],[잉크]],표4[금-1층])</f>
        <v>0</v>
      </c>
      <c r="AS1022" s="34">
        <f>SUMIF(표4[잉크명],표5[[#This Row],[잉크]],표4[토])</f>
        <v>0</v>
      </c>
      <c r="AT1022" s="126">
        <f>SUMIF(표4[잉크명],표5[[#This Row],[잉크]],표4[토-3층])</f>
        <v>0</v>
      </c>
      <c r="AU1022" s="126">
        <f>SUMIF(표4[잉크명],표5[[#This Row],[잉크]],표4[토-1층])</f>
        <v>0</v>
      </c>
      <c r="AV1022" s="34">
        <f>SUMIF(표4[잉크명],표5[[#This Row],[잉크]],표4[일])</f>
        <v>0</v>
      </c>
      <c r="AW1022" s="126">
        <f>SUMIF(표4[잉크명],표5[[#This Row],[잉크]],표4[일-3층])</f>
        <v>0</v>
      </c>
      <c r="AX1022" s="126">
        <f>SUMIF(표4[잉크명],표5[[#This Row],[잉크]],표4[일-1층])</f>
        <v>0</v>
      </c>
      <c r="AY1022" s="34">
        <f>SUMIF(표4[잉크명],표5[[#This Row],[잉크]],표4[차주 월])</f>
        <v>0</v>
      </c>
      <c r="AZ1022" s="34">
        <f>SUM(표5[[#This Row],[월]:[차주 월]])</f>
        <v>0</v>
      </c>
    </row>
    <row r="1023" spans="2:52" x14ac:dyDescent="0.3">
      <c r="B1023" s="361" t="s">
        <v>3559</v>
      </c>
      <c r="C1023" s="285"/>
      <c r="D1023" s="361" t="s">
        <v>3560</v>
      </c>
      <c r="E1023" s="54">
        <f>COUNTIF(사출계획!$E$62:$F$110,표4[[#This Row],[제품명]])</f>
        <v>0</v>
      </c>
      <c r="F1023" s="131">
        <f>COUNTIF(사출계획!$E$62:$F$87,표4[[#This Row],[제품명]])</f>
        <v>0</v>
      </c>
      <c r="G1023" s="131">
        <f>COUNTIF(사출계획!$E$88:$F$110,표4[[#This Row],[제품명]])</f>
        <v>0</v>
      </c>
      <c r="H1023" s="54">
        <f>COUNTIF(사출계획!$G$62:$H$110,표4[[#This Row],[제품명]])</f>
        <v>0</v>
      </c>
      <c r="I1023" s="132">
        <f>COUNTIF(사출계획!$G$62:$H$87,표4[[#This Row],[제품명]])</f>
        <v>0</v>
      </c>
      <c r="J1023" s="132">
        <f>COUNTIF(사출계획!$G$88:$H$110,표4[[#This Row],[제품명]])</f>
        <v>0</v>
      </c>
      <c r="K1023" s="54">
        <f>COUNTIF(사출계획!$I$62:$J$110,표4[[#This Row],[제품명]])</f>
        <v>0</v>
      </c>
      <c r="L1023" s="131">
        <f>COUNTIF(사출계획!$I$62:$J$87,표4[[#This Row],[제품명]])</f>
        <v>0</v>
      </c>
      <c r="M1023" s="131">
        <f>COUNTIF(사출계획!$I$88:$J$110,표4[[#This Row],[제품명]])</f>
        <v>0</v>
      </c>
      <c r="N1023" s="129">
        <f>COUNTIF(사출계획!$K$62:$L$110,표4[[#This Row],[제품명]])</f>
        <v>0</v>
      </c>
      <c r="O1023" s="131">
        <f>COUNTIF(사출계획!$K$62:$L$87,표4[[#This Row],[제품명]])</f>
        <v>0</v>
      </c>
      <c r="P1023" s="131">
        <f>COUNTIF(사출계획!$K$88:$L$110,표4[[#This Row],[제품명]])</f>
        <v>0</v>
      </c>
      <c r="Q1023" s="130">
        <f>COUNTIF(사출계획!$M$62:$N$110,표4[[#This Row],[제품명]])</f>
        <v>0</v>
      </c>
      <c r="R1023" s="131">
        <f>COUNTIF(사출계획!$M$62:$N$87,표4[[#This Row],[제품명]])</f>
        <v>0</v>
      </c>
      <c r="S1023" s="131">
        <f>COUNTIF(사출계획!$M$88:$N$110,표4[[#This Row],[제품명]])</f>
        <v>0</v>
      </c>
      <c r="T1023" s="54">
        <f>COUNTIF(사출계획!$O$62:$P$110,표4[[#This Row],[제품명]])</f>
        <v>0</v>
      </c>
      <c r="U1023" s="131">
        <f>COUNTIF(사출계획!$O$62:$P$87,표4[[#This Row],[제품명]])</f>
        <v>0</v>
      </c>
      <c r="V1023" s="131">
        <f>COUNTIF(사출계획!$O$88:$P$110,표4[[#This Row],[제품명]])</f>
        <v>0</v>
      </c>
      <c r="W1023" s="54">
        <f>COUNTIF(사출계획!$Q$62:$R$110,표4[[#This Row],[제품명]])</f>
        <v>0</v>
      </c>
      <c r="X1023" s="131">
        <f>COUNTIF(사출계획!$Q$62:$R$87,표4[[#This Row],[제품명]])</f>
        <v>0</v>
      </c>
      <c r="Y1023" s="131">
        <f>COUNTIF(사출계획!$Q$88:$R$110,표4[[#This Row],[제품명]])</f>
        <v>0</v>
      </c>
      <c r="Z1023" s="54">
        <f>COUNTIF(사출계획!$S$62:$T$110,표4[[#This Row],[제품명]])</f>
        <v>0</v>
      </c>
      <c r="AA1023" s="131"/>
      <c r="AB1023" s="131"/>
      <c r="AC1023" s="33" t="s">
        <v>4623</v>
      </c>
      <c r="AD1023" s="129">
        <f>SUMIF(표4[잉크명],표5[[#This Row],[잉크]],표4[월])</f>
        <v>0</v>
      </c>
      <c r="AE1023" s="126">
        <f>SUMIF(표4[잉크명],표5[[#This Row],[잉크]],표4[월-3층])</f>
        <v>0</v>
      </c>
      <c r="AF1023" s="126">
        <f>SUMIF(표4[잉크명],표5[[#This Row],[잉크]],표4[월-1층])</f>
        <v>0</v>
      </c>
      <c r="AG1023" s="133">
        <f>SUMIF(표4[잉크명],표5[[#This Row],[잉크]],표4[화])</f>
        <v>0</v>
      </c>
      <c r="AH1023" s="126">
        <f>SUMIF(표4[잉크명],표5[[#This Row],[잉크]],표4[화-3층])</f>
        <v>0</v>
      </c>
      <c r="AI1023" s="126">
        <f>SUMIF(표4[잉크명],표5[[#This Row],[잉크]],표4[화-1층])</f>
        <v>0</v>
      </c>
      <c r="AJ1023" s="130">
        <f>SUMIF(표4[잉크명],표5[[#This Row],[잉크]],표4[수])</f>
        <v>0</v>
      </c>
      <c r="AK1023" s="126">
        <f>SUMIF(표4[잉크명],표5[[#This Row],[잉크]],표4[수-3층])</f>
        <v>0</v>
      </c>
      <c r="AL1023" s="126">
        <f>SUMIF(표4[잉크명],표5[[#This Row],[잉크]],표4[수-1층])</f>
        <v>0</v>
      </c>
      <c r="AM1023" s="34">
        <f>SUMIF(표4[잉크명],표5[[#This Row],[잉크]],표4[목])</f>
        <v>0</v>
      </c>
      <c r="AN1023" s="126">
        <f>SUMIF(표4[잉크명],표5[[#This Row],[잉크]],표4[목-3층])</f>
        <v>0</v>
      </c>
      <c r="AO1023" s="126">
        <f>SUMIF(표4[잉크명],표5[[#This Row],[잉크]],표4[목-1층])</f>
        <v>0</v>
      </c>
      <c r="AP1023" s="34">
        <f>SUMIF(표4[잉크명],표5[[#This Row],[잉크]],표4[금])</f>
        <v>0</v>
      </c>
      <c r="AQ1023" s="126">
        <f>SUMIF(표4[잉크명],표5[[#This Row],[잉크]],표4[금-3층])</f>
        <v>0</v>
      </c>
      <c r="AR1023" s="126">
        <f>SUMIF(표4[잉크명],표5[[#This Row],[잉크]],표4[금-1층])</f>
        <v>0</v>
      </c>
      <c r="AS1023" s="34">
        <f>SUMIF(표4[잉크명],표5[[#This Row],[잉크]],표4[토])</f>
        <v>0</v>
      </c>
      <c r="AT1023" s="126">
        <f>SUMIF(표4[잉크명],표5[[#This Row],[잉크]],표4[토-3층])</f>
        <v>0</v>
      </c>
      <c r="AU1023" s="126">
        <f>SUMIF(표4[잉크명],표5[[#This Row],[잉크]],표4[토-1층])</f>
        <v>0</v>
      </c>
      <c r="AV1023" s="34">
        <f>SUMIF(표4[잉크명],표5[[#This Row],[잉크]],표4[일])</f>
        <v>0</v>
      </c>
      <c r="AW1023" s="126">
        <f>SUMIF(표4[잉크명],표5[[#This Row],[잉크]],표4[일-3층])</f>
        <v>0</v>
      </c>
      <c r="AX1023" s="126">
        <f>SUMIF(표4[잉크명],표5[[#This Row],[잉크]],표4[일-1층])</f>
        <v>0</v>
      </c>
      <c r="AY1023" s="34">
        <f>SUMIF(표4[잉크명],표5[[#This Row],[잉크]],표4[차주 월])</f>
        <v>0</v>
      </c>
      <c r="AZ1023" s="34">
        <f>SUM(표5[[#This Row],[월]:[차주 월]])</f>
        <v>0</v>
      </c>
    </row>
    <row r="1024" spans="2:52" x14ac:dyDescent="0.3">
      <c r="B1024" s="361" t="s">
        <v>3579</v>
      </c>
      <c r="C1024" s="285"/>
      <c r="D1024" s="361" t="s">
        <v>4025</v>
      </c>
      <c r="E1024" s="54">
        <f>COUNTIF(사출계획!$E$62:$F$110,표4[[#This Row],[제품명]])</f>
        <v>0</v>
      </c>
      <c r="F1024" s="131">
        <f>COUNTIF(사출계획!$E$62:$F$87,표4[[#This Row],[제품명]])</f>
        <v>0</v>
      </c>
      <c r="G1024" s="131">
        <f>COUNTIF(사출계획!$E$88:$F$110,표4[[#This Row],[제품명]])</f>
        <v>0</v>
      </c>
      <c r="H1024" s="54">
        <f>COUNTIF(사출계획!$G$62:$H$110,표4[[#This Row],[제품명]])</f>
        <v>0</v>
      </c>
      <c r="I1024" s="132">
        <f>COUNTIF(사출계획!$G$62:$H$87,표4[[#This Row],[제품명]])</f>
        <v>0</v>
      </c>
      <c r="J1024" s="132">
        <f>COUNTIF(사출계획!$G$88:$H$110,표4[[#This Row],[제품명]])</f>
        <v>0</v>
      </c>
      <c r="K1024" s="54">
        <f>COUNTIF(사출계획!$I$62:$J$110,표4[[#This Row],[제품명]])</f>
        <v>0</v>
      </c>
      <c r="L1024" s="131">
        <f>COUNTIF(사출계획!$I$62:$J$87,표4[[#This Row],[제품명]])</f>
        <v>0</v>
      </c>
      <c r="M1024" s="131">
        <f>COUNTIF(사출계획!$I$88:$J$110,표4[[#This Row],[제품명]])</f>
        <v>0</v>
      </c>
      <c r="N1024" s="129">
        <f>COUNTIF(사출계획!$K$62:$L$110,표4[[#This Row],[제품명]])</f>
        <v>0</v>
      </c>
      <c r="O1024" s="131">
        <f>COUNTIF(사출계획!$K$62:$L$87,표4[[#This Row],[제품명]])</f>
        <v>0</v>
      </c>
      <c r="P1024" s="131">
        <f>COUNTIF(사출계획!$K$88:$L$110,표4[[#This Row],[제품명]])</f>
        <v>0</v>
      </c>
      <c r="Q1024" s="130">
        <f>COUNTIF(사출계획!$M$62:$N$110,표4[[#This Row],[제품명]])</f>
        <v>0</v>
      </c>
      <c r="R1024" s="131">
        <f>COUNTIF(사출계획!$M$62:$N$87,표4[[#This Row],[제품명]])</f>
        <v>0</v>
      </c>
      <c r="S1024" s="131">
        <f>COUNTIF(사출계획!$M$88:$N$110,표4[[#This Row],[제품명]])</f>
        <v>0</v>
      </c>
      <c r="T1024" s="54">
        <f>COUNTIF(사출계획!$O$62:$P$110,표4[[#This Row],[제품명]])</f>
        <v>0</v>
      </c>
      <c r="U1024" s="131">
        <f>COUNTIF(사출계획!$O$62:$P$87,표4[[#This Row],[제품명]])</f>
        <v>0</v>
      </c>
      <c r="V1024" s="131">
        <f>COUNTIF(사출계획!$O$88:$P$110,표4[[#This Row],[제품명]])</f>
        <v>0</v>
      </c>
      <c r="W1024" s="54">
        <f>COUNTIF(사출계획!$Q$62:$R$110,표4[[#This Row],[제품명]])</f>
        <v>0</v>
      </c>
      <c r="X1024" s="131">
        <f>COUNTIF(사출계획!$Q$62:$R$87,표4[[#This Row],[제품명]])</f>
        <v>0</v>
      </c>
      <c r="Y1024" s="131">
        <f>COUNTIF(사출계획!$Q$88:$R$110,표4[[#This Row],[제품명]])</f>
        <v>0</v>
      </c>
      <c r="Z1024" s="54">
        <f>COUNTIF(사출계획!$S$62:$T$110,표4[[#This Row],[제품명]])</f>
        <v>0</v>
      </c>
      <c r="AA1024" s="131"/>
      <c r="AB1024" s="131"/>
      <c r="AC1024" s="459" t="s">
        <v>4624</v>
      </c>
      <c r="AD1024" s="129">
        <f>SUMIF(표4[잉크명],표5[[#This Row],[잉크]],표4[월])</f>
        <v>0</v>
      </c>
      <c r="AE1024" s="131">
        <f>SUMIF(표4[잉크명],표5[[#This Row],[잉크]],표4[월-3층])</f>
        <v>0</v>
      </c>
      <c r="AF1024" s="131">
        <f>SUMIF(표4[잉크명],표5[[#This Row],[잉크]],표4[월-1층])</f>
        <v>0</v>
      </c>
      <c r="AG1024" s="133">
        <f>SUMIF(표4[잉크명],표5[[#This Row],[잉크]],표4[화])</f>
        <v>0</v>
      </c>
      <c r="AH1024" s="131">
        <f>SUMIF(표4[잉크명],표5[[#This Row],[잉크]],표4[화-3층])</f>
        <v>0</v>
      </c>
      <c r="AI1024" s="131">
        <f>SUMIF(표4[잉크명],표5[[#This Row],[잉크]],표4[화-1층])</f>
        <v>0</v>
      </c>
      <c r="AJ1024" s="130">
        <f>SUMIF(표4[잉크명],표5[[#This Row],[잉크]],표4[수])</f>
        <v>0</v>
      </c>
      <c r="AK1024" s="131">
        <f>SUMIF(표4[잉크명],표5[[#This Row],[잉크]],표4[수-3층])</f>
        <v>0</v>
      </c>
      <c r="AL1024" s="131">
        <f>SUMIF(표4[잉크명],표5[[#This Row],[잉크]],표4[수-1층])</f>
        <v>0</v>
      </c>
      <c r="AM1024" s="54">
        <f>SUMIF(표4[잉크명],표5[[#This Row],[잉크]],표4[목])</f>
        <v>0</v>
      </c>
      <c r="AN1024" s="131">
        <f>SUMIF(표4[잉크명],표5[[#This Row],[잉크]],표4[목-3층])</f>
        <v>0</v>
      </c>
      <c r="AO1024" s="131">
        <f>SUMIF(표4[잉크명],표5[[#This Row],[잉크]],표4[목-1층])</f>
        <v>0</v>
      </c>
      <c r="AP1024" s="54">
        <f>SUMIF(표4[잉크명],표5[[#This Row],[잉크]],표4[금])</f>
        <v>0</v>
      </c>
      <c r="AQ1024" s="131">
        <f>SUMIF(표4[잉크명],표5[[#This Row],[잉크]],표4[금-3층])</f>
        <v>0</v>
      </c>
      <c r="AR1024" s="131">
        <f>SUMIF(표4[잉크명],표5[[#This Row],[잉크]],표4[금-1층])</f>
        <v>0</v>
      </c>
      <c r="AS1024" s="54">
        <f>SUMIF(표4[잉크명],표5[[#This Row],[잉크]],표4[토])</f>
        <v>0</v>
      </c>
      <c r="AT1024" s="131">
        <f>SUMIF(표4[잉크명],표5[[#This Row],[잉크]],표4[토-3층])</f>
        <v>0</v>
      </c>
      <c r="AU1024" s="131">
        <f>SUMIF(표4[잉크명],표5[[#This Row],[잉크]],표4[토-1층])</f>
        <v>0</v>
      </c>
      <c r="AV1024" s="54">
        <f>SUMIF(표4[잉크명],표5[[#This Row],[잉크]],표4[일])</f>
        <v>0</v>
      </c>
      <c r="AW1024" s="131">
        <f>SUMIF(표4[잉크명],표5[[#This Row],[잉크]],표4[일-3층])</f>
        <v>0</v>
      </c>
      <c r="AX1024" s="131">
        <f>SUMIF(표4[잉크명],표5[[#This Row],[잉크]],표4[일-1층])</f>
        <v>0</v>
      </c>
      <c r="AY1024" s="54">
        <f>SUMIF(표4[잉크명],표5[[#This Row],[잉크]],표4[차주 월])</f>
        <v>0</v>
      </c>
      <c r="AZ1024" s="54">
        <f>SUM(표5[[#This Row],[월]:[차주 월]])</f>
        <v>0</v>
      </c>
    </row>
    <row r="1025" spans="2:52" x14ac:dyDescent="0.3">
      <c r="B1025" s="370" t="s">
        <v>3615</v>
      </c>
      <c r="C1025" s="285"/>
      <c r="D1025" s="361" t="s">
        <v>3580</v>
      </c>
      <c r="E1025" s="54">
        <f>COUNTIF(사출계획!$E$62:$F$110,표4[[#This Row],[제품명]])</f>
        <v>0</v>
      </c>
      <c r="F1025" s="131">
        <f>COUNTIF(사출계획!$E$62:$F$87,표4[[#This Row],[제품명]])</f>
        <v>0</v>
      </c>
      <c r="G1025" s="131">
        <f>COUNTIF(사출계획!$E$88:$F$110,표4[[#This Row],[제품명]])</f>
        <v>0</v>
      </c>
      <c r="H1025" s="54">
        <f>COUNTIF(사출계획!$G$62:$H$110,표4[[#This Row],[제품명]])</f>
        <v>0</v>
      </c>
      <c r="I1025" s="132">
        <f>COUNTIF(사출계획!$G$62:$H$87,표4[[#This Row],[제품명]])</f>
        <v>0</v>
      </c>
      <c r="J1025" s="132">
        <f>COUNTIF(사출계획!$G$88:$H$110,표4[[#This Row],[제품명]])</f>
        <v>0</v>
      </c>
      <c r="K1025" s="54">
        <f>COUNTIF(사출계획!$I$62:$J$110,표4[[#This Row],[제품명]])</f>
        <v>0</v>
      </c>
      <c r="L1025" s="131">
        <f>COUNTIF(사출계획!$I$62:$J$87,표4[[#This Row],[제품명]])</f>
        <v>0</v>
      </c>
      <c r="M1025" s="131">
        <f>COUNTIF(사출계획!$I$88:$J$110,표4[[#This Row],[제품명]])</f>
        <v>0</v>
      </c>
      <c r="N1025" s="129">
        <f>COUNTIF(사출계획!$K$62:$L$110,표4[[#This Row],[제품명]])</f>
        <v>0</v>
      </c>
      <c r="O1025" s="131">
        <f>COUNTIF(사출계획!$K$62:$L$87,표4[[#This Row],[제품명]])</f>
        <v>0</v>
      </c>
      <c r="P1025" s="131">
        <f>COUNTIF(사출계획!$K$88:$L$110,표4[[#This Row],[제품명]])</f>
        <v>0</v>
      </c>
      <c r="Q1025" s="130">
        <f>COUNTIF(사출계획!$M$62:$N$110,표4[[#This Row],[제품명]])</f>
        <v>0</v>
      </c>
      <c r="R1025" s="131">
        <f>COUNTIF(사출계획!$M$62:$N$87,표4[[#This Row],[제품명]])</f>
        <v>0</v>
      </c>
      <c r="S1025" s="131">
        <f>COUNTIF(사출계획!$M$88:$N$110,표4[[#This Row],[제품명]])</f>
        <v>0</v>
      </c>
      <c r="T1025" s="54">
        <f>COUNTIF(사출계획!$O$62:$P$110,표4[[#This Row],[제품명]])</f>
        <v>0</v>
      </c>
      <c r="U1025" s="131">
        <f>COUNTIF(사출계획!$O$62:$P$87,표4[[#This Row],[제품명]])</f>
        <v>0</v>
      </c>
      <c r="V1025" s="131">
        <f>COUNTIF(사출계획!$O$88:$P$110,표4[[#This Row],[제품명]])</f>
        <v>0</v>
      </c>
      <c r="W1025" s="54">
        <f>COUNTIF(사출계획!$Q$62:$R$110,표4[[#This Row],[제품명]])</f>
        <v>0</v>
      </c>
      <c r="X1025" s="131">
        <f>COUNTIF(사출계획!$Q$62:$R$87,표4[[#This Row],[제품명]])</f>
        <v>0</v>
      </c>
      <c r="Y1025" s="131">
        <f>COUNTIF(사출계획!$Q$88:$R$110,표4[[#This Row],[제품명]])</f>
        <v>0</v>
      </c>
      <c r="Z1025" s="54">
        <f>COUNTIF(사출계획!$S$62:$T$110,표4[[#This Row],[제품명]])</f>
        <v>0</v>
      </c>
      <c r="AA1025" s="131"/>
      <c r="AB1025" s="131"/>
      <c r="AC1025" s="460" t="s">
        <v>4631</v>
      </c>
      <c r="AD1025" s="129">
        <f>SUMIF(표4[잉크명],표5[[#This Row],[잉크]],표4[월])</f>
        <v>0</v>
      </c>
      <c r="AE1025" s="131">
        <f>SUMIF(표4[잉크명],표5[[#This Row],[잉크]],표4[월-3층])</f>
        <v>0</v>
      </c>
      <c r="AF1025" s="131">
        <f>SUMIF(표4[잉크명],표5[[#This Row],[잉크]],표4[월-1층])</f>
        <v>0</v>
      </c>
      <c r="AG1025" s="133">
        <f>SUMIF(표4[잉크명],표5[[#This Row],[잉크]],표4[화])</f>
        <v>0</v>
      </c>
      <c r="AH1025" s="131">
        <f>SUMIF(표4[잉크명],표5[[#This Row],[잉크]],표4[화-3층])</f>
        <v>0</v>
      </c>
      <c r="AI1025" s="131">
        <f>SUMIF(표4[잉크명],표5[[#This Row],[잉크]],표4[화-1층])</f>
        <v>0</v>
      </c>
      <c r="AJ1025" s="130">
        <f>SUMIF(표4[잉크명],표5[[#This Row],[잉크]],표4[수])</f>
        <v>0</v>
      </c>
      <c r="AK1025" s="131">
        <f>SUMIF(표4[잉크명],표5[[#This Row],[잉크]],표4[수-3층])</f>
        <v>0</v>
      </c>
      <c r="AL1025" s="131">
        <f>SUMIF(표4[잉크명],표5[[#This Row],[잉크]],표4[수-1층])</f>
        <v>0</v>
      </c>
      <c r="AM1025" s="54">
        <f>SUMIF(표4[잉크명],표5[[#This Row],[잉크]],표4[목])</f>
        <v>0</v>
      </c>
      <c r="AN1025" s="131">
        <f>SUMIF(표4[잉크명],표5[[#This Row],[잉크]],표4[목-3층])</f>
        <v>0</v>
      </c>
      <c r="AO1025" s="131">
        <f>SUMIF(표4[잉크명],표5[[#This Row],[잉크]],표4[목-1층])</f>
        <v>0</v>
      </c>
      <c r="AP1025" s="54">
        <f>SUMIF(표4[잉크명],표5[[#This Row],[잉크]],표4[금])</f>
        <v>0</v>
      </c>
      <c r="AQ1025" s="131">
        <f>SUMIF(표4[잉크명],표5[[#This Row],[잉크]],표4[금-3층])</f>
        <v>0</v>
      </c>
      <c r="AR1025" s="131">
        <f>SUMIF(표4[잉크명],표5[[#This Row],[잉크]],표4[금-1층])</f>
        <v>0</v>
      </c>
      <c r="AS1025" s="54">
        <f>SUMIF(표4[잉크명],표5[[#This Row],[잉크]],표4[토])</f>
        <v>0</v>
      </c>
      <c r="AT1025" s="131">
        <f>SUMIF(표4[잉크명],표5[[#This Row],[잉크]],표4[토-3층])</f>
        <v>0</v>
      </c>
      <c r="AU1025" s="131">
        <f>SUMIF(표4[잉크명],표5[[#This Row],[잉크]],표4[토-1층])</f>
        <v>0</v>
      </c>
      <c r="AV1025" s="54">
        <f>SUMIF(표4[잉크명],표5[[#This Row],[잉크]],표4[일])</f>
        <v>0</v>
      </c>
      <c r="AW1025" s="131">
        <f>SUMIF(표4[잉크명],표5[[#This Row],[잉크]],표4[일-3층])</f>
        <v>0</v>
      </c>
      <c r="AX1025" s="131">
        <f>SUMIF(표4[잉크명],표5[[#This Row],[잉크]],표4[일-1층])</f>
        <v>0</v>
      </c>
      <c r="AY1025" s="54">
        <f>SUMIF(표4[잉크명],표5[[#This Row],[잉크]],표4[차주 월])</f>
        <v>0</v>
      </c>
      <c r="AZ1025" s="54">
        <f>SUM(표5[[#This Row],[월]:[차주 월]])</f>
        <v>0</v>
      </c>
    </row>
    <row r="1026" spans="2:52" x14ac:dyDescent="0.3">
      <c r="B1026" s="361" t="s">
        <v>3615</v>
      </c>
      <c r="C1026" s="285"/>
      <c r="D1026" s="361" t="s">
        <v>3574</v>
      </c>
      <c r="E1026" s="54">
        <f>COUNTIF(사출계획!$E$62:$F$110,표4[[#This Row],[제품명]])</f>
        <v>0</v>
      </c>
      <c r="F1026" s="131">
        <f>COUNTIF(사출계획!$E$62:$F$87,표4[[#This Row],[제품명]])</f>
        <v>0</v>
      </c>
      <c r="G1026" s="131">
        <f>COUNTIF(사출계획!$E$88:$F$110,표4[[#This Row],[제품명]])</f>
        <v>0</v>
      </c>
      <c r="H1026" s="54">
        <f>COUNTIF(사출계획!$G$62:$H$110,표4[[#This Row],[제품명]])</f>
        <v>0</v>
      </c>
      <c r="I1026" s="132">
        <f>COUNTIF(사출계획!$G$62:$H$87,표4[[#This Row],[제품명]])</f>
        <v>0</v>
      </c>
      <c r="J1026" s="132">
        <f>COUNTIF(사출계획!$G$88:$H$110,표4[[#This Row],[제품명]])</f>
        <v>0</v>
      </c>
      <c r="K1026" s="54">
        <f>COUNTIF(사출계획!$I$62:$J$110,표4[[#This Row],[제품명]])</f>
        <v>0</v>
      </c>
      <c r="L1026" s="131">
        <f>COUNTIF(사출계획!$I$62:$J$87,표4[[#This Row],[제품명]])</f>
        <v>0</v>
      </c>
      <c r="M1026" s="131">
        <f>COUNTIF(사출계획!$I$88:$J$110,표4[[#This Row],[제품명]])</f>
        <v>0</v>
      </c>
      <c r="N1026" s="129">
        <f>COUNTIF(사출계획!$K$62:$L$110,표4[[#This Row],[제품명]])</f>
        <v>0</v>
      </c>
      <c r="O1026" s="131">
        <f>COUNTIF(사출계획!$K$62:$L$87,표4[[#This Row],[제품명]])</f>
        <v>0</v>
      </c>
      <c r="P1026" s="131">
        <f>COUNTIF(사출계획!$K$88:$L$110,표4[[#This Row],[제품명]])</f>
        <v>0</v>
      </c>
      <c r="Q1026" s="130">
        <f>COUNTIF(사출계획!$M$62:$N$110,표4[[#This Row],[제품명]])</f>
        <v>0</v>
      </c>
      <c r="R1026" s="131">
        <f>COUNTIF(사출계획!$M$62:$N$87,표4[[#This Row],[제품명]])</f>
        <v>0</v>
      </c>
      <c r="S1026" s="131">
        <f>COUNTIF(사출계획!$M$88:$N$110,표4[[#This Row],[제품명]])</f>
        <v>0</v>
      </c>
      <c r="T1026" s="54">
        <f>COUNTIF(사출계획!$O$62:$P$110,표4[[#This Row],[제품명]])</f>
        <v>0</v>
      </c>
      <c r="U1026" s="131">
        <f>COUNTIF(사출계획!$O$62:$P$87,표4[[#This Row],[제품명]])</f>
        <v>0</v>
      </c>
      <c r="V1026" s="131">
        <f>COUNTIF(사출계획!$O$88:$P$110,표4[[#This Row],[제품명]])</f>
        <v>0</v>
      </c>
      <c r="W1026" s="54">
        <f>COUNTIF(사출계획!$Q$62:$R$110,표4[[#This Row],[제품명]])</f>
        <v>0</v>
      </c>
      <c r="X1026" s="131">
        <f>COUNTIF(사출계획!$Q$62:$R$87,표4[[#This Row],[제품명]])</f>
        <v>0</v>
      </c>
      <c r="Y1026" s="131">
        <f>COUNTIF(사출계획!$Q$88:$R$110,표4[[#This Row],[제품명]])</f>
        <v>0</v>
      </c>
      <c r="Z1026" s="54">
        <f>COUNTIF(사출계획!$S$62:$T$110,표4[[#This Row],[제품명]])</f>
        <v>0</v>
      </c>
      <c r="AA1026" s="131"/>
      <c r="AB1026" s="131"/>
      <c r="AC1026" s="460" t="s">
        <v>4632</v>
      </c>
      <c r="AD1026" s="129">
        <f>SUMIF(표4[잉크명],표5[[#This Row],[잉크]],표4[월])</f>
        <v>0</v>
      </c>
      <c r="AE1026" s="126">
        <f>SUMIF(표4[잉크명],표5[[#This Row],[잉크]],표4[월-3층])</f>
        <v>0</v>
      </c>
      <c r="AF1026" s="126">
        <f>SUMIF(표4[잉크명],표5[[#This Row],[잉크]],표4[월-1층])</f>
        <v>0</v>
      </c>
      <c r="AG1026" s="133">
        <f>SUMIF(표4[잉크명],표5[[#This Row],[잉크]],표4[화])</f>
        <v>0</v>
      </c>
      <c r="AH1026" s="126">
        <f>SUMIF(표4[잉크명],표5[[#This Row],[잉크]],표4[화-3층])</f>
        <v>0</v>
      </c>
      <c r="AI1026" s="126">
        <f>SUMIF(표4[잉크명],표5[[#This Row],[잉크]],표4[화-1층])</f>
        <v>0</v>
      </c>
      <c r="AJ1026" s="130">
        <f>SUMIF(표4[잉크명],표5[[#This Row],[잉크]],표4[수])</f>
        <v>0</v>
      </c>
      <c r="AK1026" s="126">
        <f>SUMIF(표4[잉크명],표5[[#This Row],[잉크]],표4[수-3층])</f>
        <v>0</v>
      </c>
      <c r="AL1026" s="126">
        <f>SUMIF(표4[잉크명],표5[[#This Row],[잉크]],표4[수-1층])</f>
        <v>0</v>
      </c>
      <c r="AM1026" s="54">
        <f>SUMIF(표4[잉크명],표5[[#This Row],[잉크]],표4[목])</f>
        <v>0</v>
      </c>
      <c r="AN1026" s="126">
        <f>SUMIF(표4[잉크명],표5[[#This Row],[잉크]],표4[목-3층])</f>
        <v>0</v>
      </c>
      <c r="AO1026" s="126">
        <f>SUMIF(표4[잉크명],표5[[#This Row],[잉크]],표4[목-1층])</f>
        <v>0</v>
      </c>
      <c r="AP1026" s="54">
        <f>SUMIF(표4[잉크명],표5[[#This Row],[잉크]],표4[금])</f>
        <v>0</v>
      </c>
      <c r="AQ1026" s="126">
        <f>SUMIF(표4[잉크명],표5[[#This Row],[잉크]],표4[금-3층])</f>
        <v>0</v>
      </c>
      <c r="AR1026" s="126">
        <f>SUMIF(표4[잉크명],표5[[#This Row],[잉크]],표4[금-1층])</f>
        <v>0</v>
      </c>
      <c r="AS1026" s="54">
        <f>SUMIF(표4[잉크명],표5[[#This Row],[잉크]],표4[토])</f>
        <v>0</v>
      </c>
      <c r="AT1026" s="126">
        <f>SUMIF(표4[잉크명],표5[[#This Row],[잉크]],표4[토-3층])</f>
        <v>0</v>
      </c>
      <c r="AU1026" s="126">
        <f>SUMIF(표4[잉크명],표5[[#This Row],[잉크]],표4[토-1층])</f>
        <v>0</v>
      </c>
      <c r="AV1026" s="54">
        <f>SUMIF(표4[잉크명],표5[[#This Row],[잉크]],표4[일])</f>
        <v>0</v>
      </c>
      <c r="AW1026" s="126">
        <f>SUMIF(표4[잉크명],표5[[#This Row],[잉크]],표4[일-3층])</f>
        <v>0</v>
      </c>
      <c r="AX1026" s="126">
        <f>SUMIF(표4[잉크명],표5[[#This Row],[잉크]],표4[일-1층])</f>
        <v>0</v>
      </c>
      <c r="AY1026" s="54">
        <f>SUMIF(표4[잉크명],표5[[#This Row],[잉크]],표4[차주 월])</f>
        <v>0</v>
      </c>
      <c r="AZ1026" s="54">
        <f>SUM(표5[[#This Row],[월]:[차주 월]])</f>
        <v>0</v>
      </c>
    </row>
    <row r="1027" spans="2:52" x14ac:dyDescent="0.3">
      <c r="B1027" s="361" t="s">
        <v>3572</v>
      </c>
      <c r="C1027" s="285"/>
      <c r="D1027" s="361" t="s">
        <v>3575</v>
      </c>
      <c r="E1027" s="54">
        <f>COUNTIF(사출계획!$E$62:$F$110,표4[[#This Row],[제품명]])</f>
        <v>0</v>
      </c>
      <c r="F1027" s="131">
        <f>COUNTIF(사출계획!$E$62:$F$87,표4[[#This Row],[제품명]])</f>
        <v>0</v>
      </c>
      <c r="G1027" s="131">
        <f>COUNTIF(사출계획!$E$88:$F$110,표4[[#This Row],[제품명]])</f>
        <v>0</v>
      </c>
      <c r="H1027" s="54">
        <f>COUNTIF(사출계획!$G$62:$H$110,표4[[#This Row],[제품명]])</f>
        <v>0</v>
      </c>
      <c r="I1027" s="132">
        <f>COUNTIF(사출계획!$G$62:$H$87,표4[[#This Row],[제품명]])</f>
        <v>0</v>
      </c>
      <c r="J1027" s="132">
        <f>COUNTIF(사출계획!$G$88:$H$110,표4[[#This Row],[제품명]])</f>
        <v>0</v>
      </c>
      <c r="K1027" s="54">
        <f>COUNTIF(사출계획!$I$62:$J$110,표4[[#This Row],[제품명]])</f>
        <v>0</v>
      </c>
      <c r="L1027" s="131">
        <f>COUNTIF(사출계획!$I$62:$J$87,표4[[#This Row],[제품명]])</f>
        <v>0</v>
      </c>
      <c r="M1027" s="131">
        <f>COUNTIF(사출계획!$I$88:$J$110,표4[[#This Row],[제품명]])</f>
        <v>0</v>
      </c>
      <c r="N1027" s="129">
        <f>COUNTIF(사출계획!$K$62:$L$110,표4[[#This Row],[제품명]])</f>
        <v>0</v>
      </c>
      <c r="O1027" s="131">
        <f>COUNTIF(사출계획!$K$62:$L$87,표4[[#This Row],[제품명]])</f>
        <v>0</v>
      </c>
      <c r="P1027" s="131">
        <f>COUNTIF(사출계획!$K$88:$L$110,표4[[#This Row],[제품명]])</f>
        <v>0</v>
      </c>
      <c r="Q1027" s="130">
        <f>COUNTIF(사출계획!$M$62:$N$110,표4[[#This Row],[제품명]])</f>
        <v>0</v>
      </c>
      <c r="R1027" s="131">
        <f>COUNTIF(사출계획!$M$62:$N$87,표4[[#This Row],[제품명]])</f>
        <v>0</v>
      </c>
      <c r="S1027" s="131">
        <f>COUNTIF(사출계획!$M$88:$N$110,표4[[#This Row],[제품명]])</f>
        <v>0</v>
      </c>
      <c r="T1027" s="54">
        <f>COUNTIF(사출계획!$O$62:$P$110,표4[[#This Row],[제품명]])</f>
        <v>0</v>
      </c>
      <c r="U1027" s="131">
        <f>COUNTIF(사출계획!$O$62:$P$87,표4[[#This Row],[제품명]])</f>
        <v>0</v>
      </c>
      <c r="V1027" s="131">
        <f>COUNTIF(사출계획!$O$88:$P$110,표4[[#This Row],[제품명]])</f>
        <v>0</v>
      </c>
      <c r="W1027" s="54">
        <f>COUNTIF(사출계획!$Q$62:$R$110,표4[[#This Row],[제품명]])</f>
        <v>0</v>
      </c>
      <c r="X1027" s="131">
        <f>COUNTIF(사출계획!$Q$62:$R$87,표4[[#This Row],[제품명]])</f>
        <v>0</v>
      </c>
      <c r="Y1027" s="131">
        <f>COUNTIF(사출계획!$Q$88:$R$110,표4[[#This Row],[제품명]])</f>
        <v>0</v>
      </c>
      <c r="Z1027" s="54">
        <f>COUNTIF(사출계획!$S$62:$T$110,표4[[#This Row],[제품명]])</f>
        <v>0</v>
      </c>
      <c r="AA1027" s="131"/>
      <c r="AB1027" s="131"/>
      <c r="AC1027" s="461" t="s">
        <v>4640</v>
      </c>
      <c r="AD1027" s="129">
        <f>SUMIF(표4[잉크명],표5[[#This Row],[잉크]],표4[월])</f>
        <v>0</v>
      </c>
      <c r="AE1027" s="126">
        <f>SUMIF(표4[잉크명],표5[[#This Row],[잉크]],표4[월-3층])</f>
        <v>0</v>
      </c>
      <c r="AF1027" s="126">
        <f>SUMIF(표4[잉크명],표5[[#This Row],[잉크]],표4[월-1층])</f>
        <v>0</v>
      </c>
      <c r="AG1027" s="133">
        <f>SUMIF(표4[잉크명],표5[[#This Row],[잉크]],표4[화])</f>
        <v>0</v>
      </c>
      <c r="AH1027" s="126">
        <f>SUMIF(표4[잉크명],표5[[#This Row],[잉크]],표4[화-3층])</f>
        <v>0</v>
      </c>
      <c r="AI1027" s="126">
        <f>SUMIF(표4[잉크명],표5[[#This Row],[잉크]],표4[화-1층])</f>
        <v>0</v>
      </c>
      <c r="AJ1027" s="130">
        <f>SUMIF(표4[잉크명],표5[[#This Row],[잉크]],표4[수])</f>
        <v>0</v>
      </c>
      <c r="AK1027" s="126">
        <f>SUMIF(표4[잉크명],표5[[#This Row],[잉크]],표4[수-3층])</f>
        <v>0</v>
      </c>
      <c r="AL1027" s="126">
        <f>SUMIF(표4[잉크명],표5[[#This Row],[잉크]],표4[수-1층])</f>
        <v>0</v>
      </c>
      <c r="AM1027" s="54">
        <f>SUMIF(표4[잉크명],표5[[#This Row],[잉크]],표4[목])</f>
        <v>0</v>
      </c>
      <c r="AN1027" s="126">
        <f>SUMIF(표4[잉크명],표5[[#This Row],[잉크]],표4[목-3층])</f>
        <v>0</v>
      </c>
      <c r="AO1027" s="126">
        <f>SUMIF(표4[잉크명],표5[[#This Row],[잉크]],표4[목-1층])</f>
        <v>0</v>
      </c>
      <c r="AP1027" s="54">
        <f>SUMIF(표4[잉크명],표5[[#This Row],[잉크]],표4[금])</f>
        <v>0</v>
      </c>
      <c r="AQ1027" s="126">
        <f>SUMIF(표4[잉크명],표5[[#This Row],[잉크]],표4[금-3층])</f>
        <v>0</v>
      </c>
      <c r="AR1027" s="126">
        <f>SUMIF(표4[잉크명],표5[[#This Row],[잉크]],표4[금-1층])</f>
        <v>0</v>
      </c>
      <c r="AS1027" s="54">
        <f>SUMIF(표4[잉크명],표5[[#This Row],[잉크]],표4[토])</f>
        <v>0</v>
      </c>
      <c r="AT1027" s="126">
        <f>SUMIF(표4[잉크명],표5[[#This Row],[잉크]],표4[토-3층])</f>
        <v>0</v>
      </c>
      <c r="AU1027" s="126">
        <f>SUMIF(표4[잉크명],표5[[#This Row],[잉크]],표4[토-1층])</f>
        <v>0</v>
      </c>
      <c r="AV1027" s="54">
        <f>SUMIF(표4[잉크명],표5[[#This Row],[잉크]],표4[일])</f>
        <v>0</v>
      </c>
      <c r="AW1027" s="126">
        <f>SUMIF(표4[잉크명],표5[[#This Row],[잉크]],표4[일-3층])</f>
        <v>0</v>
      </c>
      <c r="AX1027" s="126">
        <f>SUMIF(표4[잉크명],표5[[#This Row],[잉크]],표4[일-1층])</f>
        <v>0</v>
      </c>
      <c r="AY1027" s="54">
        <f>SUMIF(표4[잉크명],표5[[#This Row],[잉크]],표4[차주 월])</f>
        <v>0</v>
      </c>
      <c r="AZ1027" s="54">
        <f>SUM(표5[[#This Row],[월]:[차주 월]])</f>
        <v>0</v>
      </c>
    </row>
    <row r="1028" spans="2:52" x14ac:dyDescent="0.3">
      <c r="B1028" s="362" t="s">
        <v>3585</v>
      </c>
      <c r="C1028" s="285"/>
      <c r="D1028" s="362" t="s">
        <v>3586</v>
      </c>
      <c r="E1028" s="54">
        <f>COUNTIF(사출계획!$E$62:$F$110,표4[[#This Row],[제품명]])</f>
        <v>0</v>
      </c>
      <c r="F1028" s="131">
        <f>COUNTIF(사출계획!$E$62:$F$87,표4[[#This Row],[제품명]])</f>
        <v>0</v>
      </c>
      <c r="G1028" s="131">
        <f>COUNTIF(사출계획!$E$88:$F$110,표4[[#This Row],[제품명]])</f>
        <v>0</v>
      </c>
      <c r="H1028" s="54">
        <f>COUNTIF(사출계획!$G$62:$H$110,표4[[#This Row],[제품명]])</f>
        <v>0</v>
      </c>
      <c r="I1028" s="132">
        <f>COUNTIF(사출계획!$G$62:$H$87,표4[[#This Row],[제품명]])</f>
        <v>0</v>
      </c>
      <c r="J1028" s="132">
        <f>COUNTIF(사출계획!$G$88:$H$110,표4[[#This Row],[제품명]])</f>
        <v>0</v>
      </c>
      <c r="K1028" s="54">
        <f>COUNTIF(사출계획!$I$62:$J$110,표4[[#This Row],[제품명]])</f>
        <v>0</v>
      </c>
      <c r="L1028" s="131">
        <f>COUNTIF(사출계획!$I$62:$J$87,표4[[#This Row],[제품명]])</f>
        <v>0</v>
      </c>
      <c r="M1028" s="131">
        <f>COUNTIF(사출계획!$I$88:$J$110,표4[[#This Row],[제품명]])</f>
        <v>0</v>
      </c>
      <c r="N1028" s="129">
        <f>COUNTIF(사출계획!$K$62:$L$110,표4[[#This Row],[제품명]])</f>
        <v>0</v>
      </c>
      <c r="O1028" s="131">
        <f>COUNTIF(사출계획!$K$62:$L$87,표4[[#This Row],[제품명]])</f>
        <v>0</v>
      </c>
      <c r="P1028" s="131">
        <f>COUNTIF(사출계획!$K$88:$L$110,표4[[#This Row],[제품명]])</f>
        <v>0</v>
      </c>
      <c r="Q1028" s="130">
        <f>COUNTIF(사출계획!$M$62:$N$110,표4[[#This Row],[제품명]])</f>
        <v>0</v>
      </c>
      <c r="R1028" s="131">
        <f>COUNTIF(사출계획!$M$62:$N$87,표4[[#This Row],[제품명]])</f>
        <v>0</v>
      </c>
      <c r="S1028" s="131">
        <f>COUNTIF(사출계획!$M$88:$N$110,표4[[#This Row],[제품명]])</f>
        <v>0</v>
      </c>
      <c r="T1028" s="54">
        <f>COUNTIF(사출계획!$O$62:$P$110,표4[[#This Row],[제품명]])</f>
        <v>0</v>
      </c>
      <c r="U1028" s="131">
        <f>COUNTIF(사출계획!$O$62:$P$87,표4[[#This Row],[제품명]])</f>
        <v>0</v>
      </c>
      <c r="V1028" s="131">
        <f>COUNTIF(사출계획!$O$88:$P$110,표4[[#This Row],[제품명]])</f>
        <v>0</v>
      </c>
      <c r="W1028" s="54">
        <f>COUNTIF(사출계획!$Q$62:$R$110,표4[[#This Row],[제품명]])</f>
        <v>0</v>
      </c>
      <c r="X1028" s="131">
        <f>COUNTIF(사출계획!$Q$62:$R$87,표4[[#This Row],[제품명]])</f>
        <v>0</v>
      </c>
      <c r="Y1028" s="131">
        <f>COUNTIF(사출계획!$Q$88:$R$110,표4[[#This Row],[제품명]])</f>
        <v>0</v>
      </c>
      <c r="Z1028" s="54">
        <f>COUNTIF(사출계획!$S$62:$T$110,표4[[#This Row],[제품명]])</f>
        <v>0</v>
      </c>
      <c r="AA1028" s="131"/>
      <c r="AB1028" s="131"/>
      <c r="AC1028" s="461" t="s">
        <v>4641</v>
      </c>
      <c r="AD1028" s="129">
        <f>SUMIF(표4[잉크명],표5[[#This Row],[잉크]],표4[월])</f>
        <v>0</v>
      </c>
      <c r="AE1028" s="126">
        <f>SUMIF(표4[잉크명],표5[[#This Row],[잉크]],표4[월-3층])</f>
        <v>0</v>
      </c>
      <c r="AF1028" s="126">
        <f>SUMIF(표4[잉크명],표5[[#This Row],[잉크]],표4[월-1층])</f>
        <v>0</v>
      </c>
      <c r="AG1028" s="133">
        <f>SUMIF(표4[잉크명],표5[[#This Row],[잉크]],표4[화])</f>
        <v>0</v>
      </c>
      <c r="AH1028" s="126">
        <f>SUMIF(표4[잉크명],표5[[#This Row],[잉크]],표4[화-3층])</f>
        <v>0</v>
      </c>
      <c r="AI1028" s="126">
        <f>SUMIF(표4[잉크명],표5[[#This Row],[잉크]],표4[화-1층])</f>
        <v>0</v>
      </c>
      <c r="AJ1028" s="130">
        <f>SUMIF(표4[잉크명],표5[[#This Row],[잉크]],표4[수])</f>
        <v>0</v>
      </c>
      <c r="AK1028" s="126">
        <f>SUMIF(표4[잉크명],표5[[#This Row],[잉크]],표4[수-3층])</f>
        <v>0</v>
      </c>
      <c r="AL1028" s="126">
        <f>SUMIF(표4[잉크명],표5[[#This Row],[잉크]],표4[수-1층])</f>
        <v>0</v>
      </c>
      <c r="AM1028" s="54">
        <f>SUMIF(표4[잉크명],표5[[#This Row],[잉크]],표4[목])</f>
        <v>0</v>
      </c>
      <c r="AN1028" s="126">
        <f>SUMIF(표4[잉크명],표5[[#This Row],[잉크]],표4[목-3층])</f>
        <v>0</v>
      </c>
      <c r="AO1028" s="126">
        <f>SUMIF(표4[잉크명],표5[[#This Row],[잉크]],표4[목-1층])</f>
        <v>0</v>
      </c>
      <c r="AP1028" s="54">
        <f>SUMIF(표4[잉크명],표5[[#This Row],[잉크]],표4[금])</f>
        <v>0</v>
      </c>
      <c r="AQ1028" s="126">
        <f>SUMIF(표4[잉크명],표5[[#This Row],[잉크]],표4[금-3층])</f>
        <v>0</v>
      </c>
      <c r="AR1028" s="126">
        <f>SUMIF(표4[잉크명],표5[[#This Row],[잉크]],표4[금-1층])</f>
        <v>0</v>
      </c>
      <c r="AS1028" s="54">
        <f>SUMIF(표4[잉크명],표5[[#This Row],[잉크]],표4[토])</f>
        <v>0</v>
      </c>
      <c r="AT1028" s="126">
        <f>SUMIF(표4[잉크명],표5[[#This Row],[잉크]],표4[토-3층])</f>
        <v>0</v>
      </c>
      <c r="AU1028" s="126">
        <f>SUMIF(표4[잉크명],표5[[#This Row],[잉크]],표4[토-1층])</f>
        <v>0</v>
      </c>
      <c r="AV1028" s="54">
        <f>SUMIF(표4[잉크명],표5[[#This Row],[잉크]],표4[일])</f>
        <v>0</v>
      </c>
      <c r="AW1028" s="126">
        <f>SUMIF(표4[잉크명],표5[[#This Row],[잉크]],표4[일-3층])</f>
        <v>0</v>
      </c>
      <c r="AX1028" s="126">
        <f>SUMIF(표4[잉크명],표5[[#This Row],[잉크]],표4[일-1층])</f>
        <v>0</v>
      </c>
      <c r="AY1028" s="54">
        <f>SUMIF(표4[잉크명],표5[[#This Row],[잉크]],표4[차주 월])</f>
        <v>0</v>
      </c>
      <c r="AZ1028" s="54">
        <f>SUM(표5[[#This Row],[월]:[차주 월]])</f>
        <v>0</v>
      </c>
    </row>
    <row r="1029" spans="2:52" x14ac:dyDescent="0.3">
      <c r="B1029" s="362" t="s">
        <v>3600</v>
      </c>
      <c r="C1029" s="285"/>
      <c r="D1029" s="367" t="s">
        <v>3621</v>
      </c>
      <c r="E1029" s="54">
        <f>COUNTIF(사출계획!$E$62:$F$110,표4[[#This Row],[제품명]])</f>
        <v>0</v>
      </c>
      <c r="F1029" s="131">
        <f>COUNTIF(사출계획!$E$62:$F$87,표4[[#This Row],[제품명]])</f>
        <v>0</v>
      </c>
      <c r="G1029" s="131">
        <f>COUNTIF(사출계획!$E$88:$F$110,표4[[#This Row],[제품명]])</f>
        <v>0</v>
      </c>
      <c r="H1029" s="54">
        <f>COUNTIF(사출계획!$G$62:$H$110,표4[[#This Row],[제품명]])</f>
        <v>0</v>
      </c>
      <c r="I1029" s="132">
        <f>COUNTIF(사출계획!$G$62:$H$87,표4[[#This Row],[제품명]])</f>
        <v>0</v>
      </c>
      <c r="J1029" s="132">
        <f>COUNTIF(사출계획!$G$88:$H$110,표4[[#This Row],[제품명]])</f>
        <v>0</v>
      </c>
      <c r="K1029" s="54">
        <f>COUNTIF(사출계획!$I$62:$J$110,표4[[#This Row],[제품명]])</f>
        <v>0</v>
      </c>
      <c r="L1029" s="131">
        <f>COUNTIF(사출계획!$I$62:$J$87,표4[[#This Row],[제품명]])</f>
        <v>0</v>
      </c>
      <c r="M1029" s="131">
        <f>COUNTIF(사출계획!$I$88:$J$110,표4[[#This Row],[제품명]])</f>
        <v>0</v>
      </c>
      <c r="N1029" s="129">
        <f>COUNTIF(사출계획!$K$62:$L$110,표4[[#This Row],[제품명]])</f>
        <v>0</v>
      </c>
      <c r="O1029" s="131">
        <f>COUNTIF(사출계획!$K$62:$L$87,표4[[#This Row],[제품명]])</f>
        <v>0</v>
      </c>
      <c r="P1029" s="131">
        <f>COUNTIF(사출계획!$K$88:$L$110,표4[[#This Row],[제품명]])</f>
        <v>0</v>
      </c>
      <c r="Q1029" s="130">
        <f>COUNTIF(사출계획!$M$62:$N$110,표4[[#This Row],[제품명]])</f>
        <v>0</v>
      </c>
      <c r="R1029" s="131">
        <f>COUNTIF(사출계획!$M$62:$N$87,표4[[#This Row],[제품명]])</f>
        <v>0</v>
      </c>
      <c r="S1029" s="131">
        <f>COUNTIF(사출계획!$M$88:$N$110,표4[[#This Row],[제품명]])</f>
        <v>0</v>
      </c>
      <c r="T1029" s="54">
        <f>COUNTIF(사출계획!$O$62:$P$110,표4[[#This Row],[제품명]])</f>
        <v>0</v>
      </c>
      <c r="U1029" s="131">
        <f>COUNTIF(사출계획!$O$62:$P$87,표4[[#This Row],[제품명]])</f>
        <v>0</v>
      </c>
      <c r="V1029" s="131">
        <f>COUNTIF(사출계획!$O$88:$P$110,표4[[#This Row],[제품명]])</f>
        <v>0</v>
      </c>
      <c r="W1029" s="54">
        <f>COUNTIF(사출계획!$Q$62:$R$110,표4[[#This Row],[제품명]])</f>
        <v>0</v>
      </c>
      <c r="X1029" s="131">
        <f>COUNTIF(사출계획!$Q$62:$R$87,표4[[#This Row],[제품명]])</f>
        <v>0</v>
      </c>
      <c r="Y1029" s="131">
        <f>COUNTIF(사출계획!$Q$88:$R$110,표4[[#This Row],[제품명]])</f>
        <v>0</v>
      </c>
      <c r="Z1029" s="54">
        <f>COUNTIF(사출계획!$S$62:$T$110,표4[[#This Row],[제품명]])</f>
        <v>0</v>
      </c>
      <c r="AA1029" s="131"/>
      <c r="AB1029" s="131"/>
      <c r="AC1029" s="461" t="s">
        <v>4642</v>
      </c>
      <c r="AD1029" s="129">
        <f>SUMIF(표4[잉크명],표5[[#This Row],[잉크]],표4[월])</f>
        <v>0</v>
      </c>
      <c r="AE1029" s="126">
        <f>SUMIF(표4[잉크명],표5[[#This Row],[잉크]],표4[월-3층])</f>
        <v>0</v>
      </c>
      <c r="AF1029" s="126">
        <f>SUMIF(표4[잉크명],표5[[#This Row],[잉크]],표4[월-1층])</f>
        <v>0</v>
      </c>
      <c r="AG1029" s="133">
        <f>SUMIF(표4[잉크명],표5[[#This Row],[잉크]],표4[화])</f>
        <v>0</v>
      </c>
      <c r="AH1029" s="126">
        <f>SUMIF(표4[잉크명],표5[[#This Row],[잉크]],표4[화-3층])</f>
        <v>0</v>
      </c>
      <c r="AI1029" s="126">
        <f>SUMIF(표4[잉크명],표5[[#This Row],[잉크]],표4[화-1층])</f>
        <v>0</v>
      </c>
      <c r="AJ1029" s="130">
        <f>SUMIF(표4[잉크명],표5[[#This Row],[잉크]],표4[수])</f>
        <v>0</v>
      </c>
      <c r="AK1029" s="126">
        <f>SUMIF(표4[잉크명],표5[[#This Row],[잉크]],표4[수-3층])</f>
        <v>0</v>
      </c>
      <c r="AL1029" s="126">
        <f>SUMIF(표4[잉크명],표5[[#This Row],[잉크]],표4[수-1층])</f>
        <v>0</v>
      </c>
      <c r="AM1029" s="54">
        <f>SUMIF(표4[잉크명],표5[[#This Row],[잉크]],표4[목])</f>
        <v>0</v>
      </c>
      <c r="AN1029" s="126">
        <f>SUMIF(표4[잉크명],표5[[#This Row],[잉크]],표4[목-3층])</f>
        <v>0</v>
      </c>
      <c r="AO1029" s="126">
        <f>SUMIF(표4[잉크명],표5[[#This Row],[잉크]],표4[목-1층])</f>
        <v>0</v>
      </c>
      <c r="AP1029" s="54">
        <f>SUMIF(표4[잉크명],표5[[#This Row],[잉크]],표4[금])</f>
        <v>0</v>
      </c>
      <c r="AQ1029" s="126">
        <f>SUMIF(표4[잉크명],표5[[#This Row],[잉크]],표4[금-3층])</f>
        <v>0</v>
      </c>
      <c r="AR1029" s="126">
        <f>SUMIF(표4[잉크명],표5[[#This Row],[잉크]],표4[금-1층])</f>
        <v>0</v>
      </c>
      <c r="AS1029" s="54">
        <f>SUMIF(표4[잉크명],표5[[#This Row],[잉크]],표4[토])</f>
        <v>0</v>
      </c>
      <c r="AT1029" s="126">
        <f>SUMIF(표4[잉크명],표5[[#This Row],[잉크]],표4[토-3층])</f>
        <v>0</v>
      </c>
      <c r="AU1029" s="126">
        <f>SUMIF(표4[잉크명],표5[[#This Row],[잉크]],표4[토-1층])</f>
        <v>0</v>
      </c>
      <c r="AV1029" s="54">
        <f>SUMIF(표4[잉크명],표5[[#This Row],[잉크]],표4[일])</f>
        <v>0</v>
      </c>
      <c r="AW1029" s="126">
        <f>SUMIF(표4[잉크명],표5[[#This Row],[잉크]],표4[일-3층])</f>
        <v>0</v>
      </c>
      <c r="AX1029" s="126">
        <f>SUMIF(표4[잉크명],표5[[#This Row],[잉크]],표4[일-1층])</f>
        <v>0</v>
      </c>
      <c r="AY1029" s="54">
        <f>SUMIF(표4[잉크명],표5[[#This Row],[잉크]],표4[차주 월])</f>
        <v>0</v>
      </c>
      <c r="AZ1029" s="54">
        <f>SUM(표5[[#This Row],[월]:[차주 월]])</f>
        <v>0</v>
      </c>
    </row>
    <row r="1030" spans="2:52" x14ac:dyDescent="0.3">
      <c r="B1030" s="365" t="s">
        <v>3601</v>
      </c>
      <c r="C1030" s="285"/>
      <c r="D1030" s="365" t="s">
        <v>3642</v>
      </c>
      <c r="E1030" s="54">
        <f>COUNTIF(사출계획!$E$62:$F$110,표4[[#This Row],[제품명]])</f>
        <v>0</v>
      </c>
      <c r="F1030" s="126">
        <f>COUNTIF(사출계획!$E$62:$F$87,표4[[#This Row],[제품명]])</f>
        <v>0</v>
      </c>
      <c r="G1030" s="126">
        <f>COUNTIF(사출계획!$E$88:$F$110,표4[[#This Row],[제품명]])</f>
        <v>0</v>
      </c>
      <c r="H1030" s="54">
        <f>COUNTIF(사출계획!$G$62:$H$110,표4[[#This Row],[제품명]])</f>
        <v>0</v>
      </c>
      <c r="I1030" s="128">
        <f>COUNTIF(사출계획!$G$62:$H$87,표4[[#This Row],[제품명]])</f>
        <v>0</v>
      </c>
      <c r="J1030" s="128">
        <f>COUNTIF(사출계획!$G$88:$H$110,표4[[#This Row],[제품명]])</f>
        <v>0</v>
      </c>
      <c r="K1030" s="54">
        <f>COUNTIF(사출계획!$I$62:$J$110,표4[[#This Row],[제품명]])</f>
        <v>0</v>
      </c>
      <c r="L1030" s="126">
        <f>COUNTIF(사출계획!$I$62:$J$87,표4[[#This Row],[제품명]])</f>
        <v>0</v>
      </c>
      <c r="M1030" s="126">
        <f>COUNTIF(사출계획!$I$88:$J$110,표4[[#This Row],[제품명]])</f>
        <v>0</v>
      </c>
      <c r="N1030" s="129">
        <f>COUNTIF(사출계획!$K$62:$L$110,표4[[#This Row],[제품명]])</f>
        <v>0</v>
      </c>
      <c r="O1030" s="126">
        <f>COUNTIF(사출계획!$K$62:$L$87,표4[[#This Row],[제품명]])</f>
        <v>0</v>
      </c>
      <c r="P1030" s="126">
        <f>COUNTIF(사출계획!$K$88:$L$110,표4[[#This Row],[제품명]])</f>
        <v>0</v>
      </c>
      <c r="Q1030" s="130">
        <f>COUNTIF(사출계획!$M$62:$N$110,표4[[#This Row],[제품명]])</f>
        <v>0</v>
      </c>
      <c r="R1030" s="126">
        <f>COUNTIF(사출계획!$M$62:$N$87,표4[[#This Row],[제품명]])</f>
        <v>0</v>
      </c>
      <c r="S1030" s="126">
        <f>COUNTIF(사출계획!$M$88:$N$110,표4[[#This Row],[제품명]])</f>
        <v>0</v>
      </c>
      <c r="T1030" s="54">
        <f>COUNTIF(사출계획!$O$62:$P$110,표4[[#This Row],[제품명]])</f>
        <v>0</v>
      </c>
      <c r="U1030" s="126">
        <f>COUNTIF(사출계획!$O$62:$P$87,표4[[#This Row],[제품명]])</f>
        <v>0</v>
      </c>
      <c r="V1030" s="126">
        <f>COUNTIF(사출계획!$O$88:$P$110,표4[[#This Row],[제품명]])</f>
        <v>0</v>
      </c>
      <c r="W1030" s="54">
        <f>COUNTIF(사출계획!$Q$62:$R$110,표4[[#This Row],[제품명]])</f>
        <v>0</v>
      </c>
      <c r="X1030" s="126">
        <f>COUNTIF(사출계획!$Q$62:$R$87,표4[[#This Row],[제품명]])</f>
        <v>0</v>
      </c>
      <c r="Y1030" s="126">
        <f>COUNTIF(사출계획!$Q$88:$R$110,표4[[#This Row],[제품명]])</f>
        <v>0</v>
      </c>
      <c r="Z1030" s="54">
        <f>COUNTIF(사출계획!$S$62:$T$110,표4[[#This Row],[제품명]])</f>
        <v>0</v>
      </c>
      <c r="AA1030" s="126"/>
      <c r="AB1030" s="126"/>
      <c r="AC1030" s="462" t="s">
        <v>4650</v>
      </c>
      <c r="AD1030" s="129">
        <f>SUMIF(표4[잉크명],표5[[#This Row],[잉크]],표4[월])</f>
        <v>0</v>
      </c>
      <c r="AE1030" s="126">
        <f>SUMIF(표4[잉크명],표5[[#This Row],[잉크]],표4[월-3층])</f>
        <v>0</v>
      </c>
      <c r="AF1030" s="126">
        <f>SUMIF(표4[잉크명],표5[[#This Row],[잉크]],표4[월-1층])</f>
        <v>0</v>
      </c>
      <c r="AG1030" s="133">
        <f>SUMIF(표4[잉크명],표5[[#This Row],[잉크]],표4[화])</f>
        <v>0</v>
      </c>
      <c r="AH1030" s="126">
        <f>SUMIF(표4[잉크명],표5[[#This Row],[잉크]],표4[화-3층])</f>
        <v>0</v>
      </c>
      <c r="AI1030" s="126">
        <f>SUMIF(표4[잉크명],표5[[#This Row],[잉크]],표4[화-1층])</f>
        <v>0</v>
      </c>
      <c r="AJ1030" s="130">
        <f>SUMIF(표4[잉크명],표5[[#This Row],[잉크]],표4[수])</f>
        <v>0</v>
      </c>
      <c r="AK1030" s="126">
        <f>SUMIF(표4[잉크명],표5[[#This Row],[잉크]],표4[수-3층])</f>
        <v>0</v>
      </c>
      <c r="AL1030" s="126">
        <f>SUMIF(표4[잉크명],표5[[#This Row],[잉크]],표4[수-1층])</f>
        <v>0</v>
      </c>
      <c r="AM1030" s="54">
        <f>SUMIF(표4[잉크명],표5[[#This Row],[잉크]],표4[목])</f>
        <v>0</v>
      </c>
      <c r="AN1030" s="126">
        <f>SUMIF(표4[잉크명],표5[[#This Row],[잉크]],표4[목-3층])</f>
        <v>0</v>
      </c>
      <c r="AO1030" s="126">
        <f>SUMIF(표4[잉크명],표5[[#This Row],[잉크]],표4[목-1층])</f>
        <v>0</v>
      </c>
      <c r="AP1030" s="54">
        <f>SUMIF(표4[잉크명],표5[[#This Row],[잉크]],표4[금])</f>
        <v>0</v>
      </c>
      <c r="AQ1030" s="126">
        <f>SUMIF(표4[잉크명],표5[[#This Row],[잉크]],표4[금-3층])</f>
        <v>0</v>
      </c>
      <c r="AR1030" s="126">
        <f>SUMIF(표4[잉크명],표5[[#This Row],[잉크]],표4[금-1층])</f>
        <v>0</v>
      </c>
      <c r="AS1030" s="54">
        <f>SUMIF(표4[잉크명],표5[[#This Row],[잉크]],표4[토])</f>
        <v>0</v>
      </c>
      <c r="AT1030" s="126">
        <f>SUMIF(표4[잉크명],표5[[#This Row],[잉크]],표4[토-3층])</f>
        <v>0</v>
      </c>
      <c r="AU1030" s="126">
        <f>SUMIF(표4[잉크명],표5[[#This Row],[잉크]],표4[토-1층])</f>
        <v>0</v>
      </c>
      <c r="AV1030" s="54">
        <f>SUMIF(표4[잉크명],표5[[#This Row],[잉크]],표4[일])</f>
        <v>0</v>
      </c>
      <c r="AW1030" s="126">
        <f>SUMIF(표4[잉크명],표5[[#This Row],[잉크]],표4[일-3층])</f>
        <v>0</v>
      </c>
      <c r="AX1030" s="126">
        <f>SUMIF(표4[잉크명],표5[[#This Row],[잉크]],표4[일-1층])</f>
        <v>0</v>
      </c>
      <c r="AY1030" s="54">
        <f>SUMIF(표4[잉크명],표5[[#This Row],[잉크]],표4[차주 월])</f>
        <v>0</v>
      </c>
      <c r="AZ1030" s="54">
        <f>SUM(표5[[#This Row],[월]:[차주 월]])</f>
        <v>0</v>
      </c>
    </row>
    <row r="1031" spans="2:52" x14ac:dyDescent="0.3">
      <c r="B1031" s="365" t="s">
        <v>3601</v>
      </c>
      <c r="C1031" s="285"/>
      <c r="D1031" s="365" t="s">
        <v>3708</v>
      </c>
      <c r="E1031" s="54">
        <f>COUNTIF(사출계획!$E$62:$F$110,표4[[#This Row],[제품명]])</f>
        <v>0</v>
      </c>
      <c r="F1031" s="131">
        <f>COUNTIF(사출계획!$E$62:$F$87,표4[[#This Row],[제품명]])</f>
        <v>0</v>
      </c>
      <c r="G1031" s="131">
        <f>COUNTIF(사출계획!$E$88:$F$110,표4[[#This Row],[제품명]])</f>
        <v>0</v>
      </c>
      <c r="H1031" s="54">
        <f>COUNTIF(사출계획!$G$62:$H$110,표4[[#This Row],[제품명]])</f>
        <v>0</v>
      </c>
      <c r="I1031" s="132">
        <f>COUNTIF(사출계획!$G$62:$H$87,표4[[#This Row],[제품명]])</f>
        <v>0</v>
      </c>
      <c r="J1031" s="132">
        <f>COUNTIF(사출계획!$G$88:$H$110,표4[[#This Row],[제품명]])</f>
        <v>0</v>
      </c>
      <c r="K1031" s="54">
        <f>COUNTIF(사출계획!$I$62:$J$110,표4[[#This Row],[제품명]])</f>
        <v>0</v>
      </c>
      <c r="L1031" s="131">
        <f>COUNTIF(사출계획!$I$62:$J$87,표4[[#This Row],[제품명]])</f>
        <v>0</v>
      </c>
      <c r="M1031" s="131">
        <f>COUNTIF(사출계획!$I$88:$J$110,표4[[#This Row],[제품명]])</f>
        <v>0</v>
      </c>
      <c r="N1031" s="129">
        <f>COUNTIF(사출계획!$K$62:$L$110,표4[[#This Row],[제품명]])</f>
        <v>0</v>
      </c>
      <c r="O1031" s="131">
        <f>COUNTIF(사출계획!$K$62:$L$87,표4[[#This Row],[제품명]])</f>
        <v>0</v>
      </c>
      <c r="P1031" s="131">
        <f>COUNTIF(사출계획!$K$88:$L$110,표4[[#This Row],[제품명]])</f>
        <v>0</v>
      </c>
      <c r="Q1031" s="130">
        <f>COUNTIF(사출계획!$M$62:$N$110,표4[[#This Row],[제품명]])</f>
        <v>0</v>
      </c>
      <c r="R1031" s="131">
        <f>COUNTIF(사출계획!$M$62:$N$87,표4[[#This Row],[제품명]])</f>
        <v>0</v>
      </c>
      <c r="S1031" s="131">
        <f>COUNTIF(사출계획!$M$88:$N$110,표4[[#This Row],[제품명]])</f>
        <v>0</v>
      </c>
      <c r="T1031" s="54">
        <f>COUNTIF(사출계획!$O$62:$P$110,표4[[#This Row],[제품명]])</f>
        <v>0</v>
      </c>
      <c r="U1031" s="131">
        <f>COUNTIF(사출계획!$O$62:$P$87,표4[[#This Row],[제품명]])</f>
        <v>0</v>
      </c>
      <c r="V1031" s="131">
        <f>COUNTIF(사출계획!$O$88:$P$110,표4[[#This Row],[제품명]])</f>
        <v>0</v>
      </c>
      <c r="W1031" s="54">
        <f>COUNTIF(사출계획!$Q$62:$R$110,표4[[#This Row],[제품명]])</f>
        <v>0</v>
      </c>
      <c r="X1031" s="131">
        <f>COUNTIF(사출계획!$Q$62:$R$87,표4[[#This Row],[제품명]])</f>
        <v>0</v>
      </c>
      <c r="Y1031" s="131">
        <f>COUNTIF(사출계획!$Q$88:$R$110,표4[[#This Row],[제품명]])</f>
        <v>0</v>
      </c>
      <c r="Z1031" s="54">
        <f>COUNTIF(사출계획!$S$62:$T$110,표4[[#This Row],[제품명]])</f>
        <v>0</v>
      </c>
      <c r="AA1031" s="131"/>
      <c r="AB1031" s="131"/>
      <c r="AC1031" s="462" t="s">
        <v>4651</v>
      </c>
      <c r="AD1031" s="129">
        <f>SUMIF(표4[잉크명],표5[[#This Row],[잉크]],표4[월])</f>
        <v>0</v>
      </c>
      <c r="AE1031" s="126">
        <f>SUMIF(표4[잉크명],표5[[#This Row],[잉크]],표4[월-3층])</f>
        <v>0</v>
      </c>
      <c r="AF1031" s="126">
        <f>SUMIF(표4[잉크명],표5[[#This Row],[잉크]],표4[월-1층])</f>
        <v>0</v>
      </c>
      <c r="AG1031" s="133">
        <f>SUMIF(표4[잉크명],표5[[#This Row],[잉크]],표4[화])</f>
        <v>0</v>
      </c>
      <c r="AH1031" s="126">
        <f>SUMIF(표4[잉크명],표5[[#This Row],[잉크]],표4[화-3층])</f>
        <v>0</v>
      </c>
      <c r="AI1031" s="126">
        <f>SUMIF(표4[잉크명],표5[[#This Row],[잉크]],표4[화-1층])</f>
        <v>0</v>
      </c>
      <c r="AJ1031" s="130">
        <f>SUMIF(표4[잉크명],표5[[#This Row],[잉크]],표4[수])</f>
        <v>0</v>
      </c>
      <c r="AK1031" s="126">
        <f>SUMIF(표4[잉크명],표5[[#This Row],[잉크]],표4[수-3층])</f>
        <v>0</v>
      </c>
      <c r="AL1031" s="126">
        <f>SUMIF(표4[잉크명],표5[[#This Row],[잉크]],표4[수-1층])</f>
        <v>0</v>
      </c>
      <c r="AM1031" s="54">
        <f>SUMIF(표4[잉크명],표5[[#This Row],[잉크]],표4[목])</f>
        <v>0</v>
      </c>
      <c r="AN1031" s="126">
        <f>SUMIF(표4[잉크명],표5[[#This Row],[잉크]],표4[목-3층])</f>
        <v>0</v>
      </c>
      <c r="AO1031" s="126">
        <f>SUMIF(표4[잉크명],표5[[#This Row],[잉크]],표4[목-1층])</f>
        <v>0</v>
      </c>
      <c r="AP1031" s="54">
        <f>SUMIF(표4[잉크명],표5[[#This Row],[잉크]],표4[금])</f>
        <v>0</v>
      </c>
      <c r="AQ1031" s="126">
        <f>SUMIF(표4[잉크명],표5[[#This Row],[잉크]],표4[금-3층])</f>
        <v>0</v>
      </c>
      <c r="AR1031" s="126">
        <f>SUMIF(표4[잉크명],표5[[#This Row],[잉크]],표4[금-1층])</f>
        <v>0</v>
      </c>
      <c r="AS1031" s="54">
        <f>SUMIF(표4[잉크명],표5[[#This Row],[잉크]],표4[토])</f>
        <v>0</v>
      </c>
      <c r="AT1031" s="126">
        <f>SUMIF(표4[잉크명],표5[[#This Row],[잉크]],표4[토-3층])</f>
        <v>0</v>
      </c>
      <c r="AU1031" s="126">
        <f>SUMIF(표4[잉크명],표5[[#This Row],[잉크]],표4[토-1층])</f>
        <v>0</v>
      </c>
      <c r="AV1031" s="54">
        <f>SUMIF(표4[잉크명],표5[[#This Row],[잉크]],표4[일])</f>
        <v>0</v>
      </c>
      <c r="AW1031" s="126">
        <f>SUMIF(표4[잉크명],표5[[#This Row],[잉크]],표4[일-3층])</f>
        <v>0</v>
      </c>
      <c r="AX1031" s="126">
        <f>SUMIF(표4[잉크명],표5[[#This Row],[잉크]],표4[일-1층])</f>
        <v>0</v>
      </c>
      <c r="AY1031" s="54">
        <f>SUMIF(표4[잉크명],표5[[#This Row],[잉크]],표4[차주 월])</f>
        <v>0</v>
      </c>
      <c r="AZ1031" s="54">
        <f>SUM(표5[[#This Row],[월]:[차주 월]])</f>
        <v>0</v>
      </c>
    </row>
    <row r="1032" spans="2:52" x14ac:dyDescent="0.3">
      <c r="B1032" s="365" t="s">
        <v>3601</v>
      </c>
      <c r="C1032" s="285"/>
      <c r="D1032" s="365" t="s">
        <v>3616</v>
      </c>
      <c r="E1032" s="54">
        <f>COUNTIF(사출계획!$E$62:$F$110,표4[[#This Row],[제품명]])</f>
        <v>0</v>
      </c>
      <c r="F1032" s="131">
        <f>COUNTIF(사출계획!$E$62:$F$87,표4[[#This Row],[제품명]])</f>
        <v>0</v>
      </c>
      <c r="G1032" s="131">
        <f>COUNTIF(사출계획!$E$88:$F$110,표4[[#This Row],[제품명]])</f>
        <v>0</v>
      </c>
      <c r="H1032" s="54">
        <f>COUNTIF(사출계획!$G$62:$H$110,표4[[#This Row],[제품명]])</f>
        <v>0</v>
      </c>
      <c r="I1032" s="132">
        <f>COUNTIF(사출계획!$G$62:$H$87,표4[[#This Row],[제품명]])</f>
        <v>0</v>
      </c>
      <c r="J1032" s="132">
        <f>COUNTIF(사출계획!$G$88:$H$110,표4[[#This Row],[제품명]])</f>
        <v>0</v>
      </c>
      <c r="K1032" s="54">
        <f>COUNTIF(사출계획!$I$62:$J$110,표4[[#This Row],[제품명]])</f>
        <v>0</v>
      </c>
      <c r="L1032" s="131">
        <f>COUNTIF(사출계획!$I$62:$J$87,표4[[#This Row],[제품명]])</f>
        <v>0</v>
      </c>
      <c r="M1032" s="131">
        <f>COUNTIF(사출계획!$I$88:$J$110,표4[[#This Row],[제품명]])</f>
        <v>0</v>
      </c>
      <c r="N1032" s="129">
        <f>COUNTIF(사출계획!$K$62:$L$110,표4[[#This Row],[제품명]])</f>
        <v>0</v>
      </c>
      <c r="O1032" s="131">
        <f>COUNTIF(사출계획!$K$62:$L$87,표4[[#This Row],[제품명]])</f>
        <v>0</v>
      </c>
      <c r="P1032" s="131">
        <f>COUNTIF(사출계획!$K$88:$L$110,표4[[#This Row],[제품명]])</f>
        <v>0</v>
      </c>
      <c r="Q1032" s="130">
        <f>COUNTIF(사출계획!$M$62:$N$110,표4[[#This Row],[제품명]])</f>
        <v>0</v>
      </c>
      <c r="R1032" s="131">
        <f>COUNTIF(사출계획!$M$62:$N$87,표4[[#This Row],[제품명]])</f>
        <v>0</v>
      </c>
      <c r="S1032" s="131">
        <f>COUNTIF(사출계획!$M$88:$N$110,표4[[#This Row],[제품명]])</f>
        <v>0</v>
      </c>
      <c r="T1032" s="54">
        <f>COUNTIF(사출계획!$O$62:$P$110,표4[[#This Row],[제품명]])</f>
        <v>0</v>
      </c>
      <c r="U1032" s="131">
        <f>COUNTIF(사출계획!$O$62:$P$87,표4[[#This Row],[제품명]])</f>
        <v>0</v>
      </c>
      <c r="V1032" s="131">
        <f>COUNTIF(사출계획!$O$88:$P$110,표4[[#This Row],[제품명]])</f>
        <v>0</v>
      </c>
      <c r="W1032" s="54">
        <f>COUNTIF(사출계획!$Q$62:$R$110,표4[[#This Row],[제품명]])</f>
        <v>0</v>
      </c>
      <c r="X1032" s="131">
        <f>COUNTIF(사출계획!$Q$62:$R$87,표4[[#This Row],[제품명]])</f>
        <v>0</v>
      </c>
      <c r="Y1032" s="131">
        <f>COUNTIF(사출계획!$Q$88:$R$110,표4[[#This Row],[제품명]])</f>
        <v>0</v>
      </c>
      <c r="Z1032" s="54">
        <f>COUNTIF(사출계획!$S$62:$T$110,표4[[#This Row],[제품명]])</f>
        <v>0</v>
      </c>
      <c r="AA1032" s="131"/>
      <c r="AB1032" s="131"/>
      <c r="AC1032" s="462" t="s">
        <v>4652</v>
      </c>
      <c r="AD1032" s="129">
        <f>SUMIF(표4[잉크명],표5[[#This Row],[잉크]],표4[월])</f>
        <v>0</v>
      </c>
      <c r="AE1032" s="126">
        <f>SUMIF(표4[잉크명],표5[[#This Row],[잉크]],표4[월-3층])</f>
        <v>0</v>
      </c>
      <c r="AF1032" s="126">
        <f>SUMIF(표4[잉크명],표5[[#This Row],[잉크]],표4[월-1층])</f>
        <v>0</v>
      </c>
      <c r="AG1032" s="133">
        <f>SUMIF(표4[잉크명],표5[[#This Row],[잉크]],표4[화])</f>
        <v>0</v>
      </c>
      <c r="AH1032" s="126">
        <f>SUMIF(표4[잉크명],표5[[#This Row],[잉크]],표4[화-3층])</f>
        <v>0</v>
      </c>
      <c r="AI1032" s="126">
        <f>SUMIF(표4[잉크명],표5[[#This Row],[잉크]],표4[화-1층])</f>
        <v>0</v>
      </c>
      <c r="AJ1032" s="130">
        <f>SUMIF(표4[잉크명],표5[[#This Row],[잉크]],표4[수])</f>
        <v>0</v>
      </c>
      <c r="AK1032" s="126">
        <f>SUMIF(표4[잉크명],표5[[#This Row],[잉크]],표4[수-3층])</f>
        <v>0</v>
      </c>
      <c r="AL1032" s="126">
        <f>SUMIF(표4[잉크명],표5[[#This Row],[잉크]],표4[수-1층])</f>
        <v>0</v>
      </c>
      <c r="AM1032" s="54">
        <f>SUMIF(표4[잉크명],표5[[#This Row],[잉크]],표4[목])</f>
        <v>0</v>
      </c>
      <c r="AN1032" s="126">
        <f>SUMIF(표4[잉크명],표5[[#This Row],[잉크]],표4[목-3층])</f>
        <v>0</v>
      </c>
      <c r="AO1032" s="126">
        <f>SUMIF(표4[잉크명],표5[[#This Row],[잉크]],표4[목-1층])</f>
        <v>0</v>
      </c>
      <c r="AP1032" s="54">
        <f>SUMIF(표4[잉크명],표5[[#This Row],[잉크]],표4[금])</f>
        <v>0</v>
      </c>
      <c r="AQ1032" s="126">
        <f>SUMIF(표4[잉크명],표5[[#This Row],[잉크]],표4[금-3층])</f>
        <v>0</v>
      </c>
      <c r="AR1032" s="126">
        <f>SUMIF(표4[잉크명],표5[[#This Row],[잉크]],표4[금-1층])</f>
        <v>0</v>
      </c>
      <c r="AS1032" s="54">
        <f>SUMIF(표4[잉크명],표5[[#This Row],[잉크]],표4[토])</f>
        <v>0</v>
      </c>
      <c r="AT1032" s="126">
        <f>SUMIF(표4[잉크명],표5[[#This Row],[잉크]],표4[토-3층])</f>
        <v>0</v>
      </c>
      <c r="AU1032" s="126">
        <f>SUMIF(표4[잉크명],표5[[#This Row],[잉크]],표4[토-1층])</f>
        <v>0</v>
      </c>
      <c r="AV1032" s="54">
        <f>SUMIF(표4[잉크명],표5[[#This Row],[잉크]],표4[일])</f>
        <v>0</v>
      </c>
      <c r="AW1032" s="126">
        <f>SUMIF(표4[잉크명],표5[[#This Row],[잉크]],표4[일-3층])</f>
        <v>0</v>
      </c>
      <c r="AX1032" s="126">
        <f>SUMIF(표4[잉크명],표5[[#This Row],[잉크]],표4[일-1층])</f>
        <v>0</v>
      </c>
      <c r="AY1032" s="54">
        <f>SUMIF(표4[잉크명],표5[[#This Row],[잉크]],표4[차주 월])</f>
        <v>0</v>
      </c>
      <c r="AZ1032" s="54">
        <f>SUM(표5[[#This Row],[월]:[차주 월]])</f>
        <v>0</v>
      </c>
    </row>
    <row r="1033" spans="2:52" x14ac:dyDescent="0.3">
      <c r="B1033" s="365" t="s">
        <v>3609</v>
      </c>
      <c r="C1033" s="285"/>
      <c r="D1033" s="365" t="s">
        <v>3610</v>
      </c>
      <c r="E1033" s="54">
        <f>COUNTIF(사출계획!$E$62:$F$110,표4[[#This Row],[제품명]])</f>
        <v>1</v>
      </c>
      <c r="F1033" s="131">
        <f>COUNTIF(사출계획!$E$62:$F$87,표4[[#This Row],[제품명]])</f>
        <v>0</v>
      </c>
      <c r="G1033" s="131">
        <f>COUNTIF(사출계획!$E$88:$F$110,표4[[#This Row],[제품명]])</f>
        <v>1</v>
      </c>
      <c r="H1033" s="54">
        <f>COUNTIF(사출계획!$G$62:$H$110,표4[[#This Row],[제품명]])</f>
        <v>1</v>
      </c>
      <c r="I1033" s="132">
        <f>COUNTIF(사출계획!$G$62:$H$87,표4[[#This Row],[제품명]])</f>
        <v>0</v>
      </c>
      <c r="J1033" s="132">
        <f>COUNTIF(사출계획!$G$88:$H$110,표4[[#This Row],[제품명]])</f>
        <v>1</v>
      </c>
      <c r="K1033" s="54">
        <f>COUNTIF(사출계획!$I$62:$J$110,표4[[#This Row],[제품명]])</f>
        <v>0</v>
      </c>
      <c r="L1033" s="131">
        <f>COUNTIF(사출계획!$I$62:$J$87,표4[[#This Row],[제품명]])</f>
        <v>0</v>
      </c>
      <c r="M1033" s="131">
        <f>COUNTIF(사출계획!$I$88:$J$110,표4[[#This Row],[제품명]])</f>
        <v>0</v>
      </c>
      <c r="N1033" s="129">
        <f>COUNTIF(사출계획!$K$62:$L$110,표4[[#This Row],[제품명]])</f>
        <v>0</v>
      </c>
      <c r="O1033" s="131">
        <f>COUNTIF(사출계획!$K$62:$L$87,표4[[#This Row],[제품명]])</f>
        <v>0</v>
      </c>
      <c r="P1033" s="131">
        <f>COUNTIF(사출계획!$K$88:$L$110,표4[[#This Row],[제품명]])</f>
        <v>0</v>
      </c>
      <c r="Q1033" s="130">
        <f>COUNTIF(사출계획!$M$62:$N$110,표4[[#This Row],[제품명]])</f>
        <v>0</v>
      </c>
      <c r="R1033" s="131">
        <f>COUNTIF(사출계획!$M$62:$N$87,표4[[#This Row],[제품명]])</f>
        <v>0</v>
      </c>
      <c r="S1033" s="131">
        <f>COUNTIF(사출계획!$M$88:$N$110,표4[[#This Row],[제품명]])</f>
        <v>0</v>
      </c>
      <c r="T1033" s="54">
        <f>COUNTIF(사출계획!$O$62:$P$110,표4[[#This Row],[제품명]])</f>
        <v>0</v>
      </c>
      <c r="U1033" s="131">
        <f>COUNTIF(사출계획!$O$62:$P$87,표4[[#This Row],[제품명]])</f>
        <v>0</v>
      </c>
      <c r="V1033" s="131">
        <f>COUNTIF(사출계획!$O$88:$P$110,표4[[#This Row],[제품명]])</f>
        <v>0</v>
      </c>
      <c r="W1033" s="54">
        <f>COUNTIF(사출계획!$Q$62:$R$110,표4[[#This Row],[제품명]])</f>
        <v>0</v>
      </c>
      <c r="X1033" s="131">
        <f>COUNTIF(사출계획!$Q$62:$R$87,표4[[#This Row],[제품명]])</f>
        <v>0</v>
      </c>
      <c r="Y1033" s="131">
        <f>COUNTIF(사출계획!$Q$88:$R$110,표4[[#This Row],[제품명]])</f>
        <v>0</v>
      </c>
      <c r="Z1033" s="54">
        <f>COUNTIF(사출계획!$S$62:$T$110,표4[[#This Row],[제품명]])</f>
        <v>0</v>
      </c>
      <c r="AA1033" s="131"/>
      <c r="AB1033" s="131"/>
      <c r="AC1033" s="463" t="s">
        <v>4659</v>
      </c>
      <c r="AD1033" s="129">
        <f>SUMIF(표4[잉크명],표5[[#This Row],[잉크]],표4[월])</f>
        <v>0</v>
      </c>
      <c r="AE1033" s="126">
        <f>SUMIF(표4[잉크명],표5[[#This Row],[잉크]],표4[월-3층])</f>
        <v>0</v>
      </c>
      <c r="AF1033" s="126">
        <f>SUMIF(표4[잉크명],표5[[#This Row],[잉크]],표4[월-1층])</f>
        <v>0</v>
      </c>
      <c r="AG1033" s="133">
        <f>SUMIF(표4[잉크명],표5[[#This Row],[잉크]],표4[화])</f>
        <v>0</v>
      </c>
      <c r="AH1033" s="126">
        <f>SUMIF(표4[잉크명],표5[[#This Row],[잉크]],표4[화-3층])</f>
        <v>0</v>
      </c>
      <c r="AI1033" s="126">
        <f>SUMIF(표4[잉크명],표5[[#This Row],[잉크]],표4[화-1층])</f>
        <v>0</v>
      </c>
      <c r="AJ1033" s="130">
        <f>SUMIF(표4[잉크명],표5[[#This Row],[잉크]],표4[수])</f>
        <v>0</v>
      </c>
      <c r="AK1033" s="126">
        <f>SUMIF(표4[잉크명],표5[[#This Row],[잉크]],표4[수-3층])</f>
        <v>0</v>
      </c>
      <c r="AL1033" s="126">
        <f>SUMIF(표4[잉크명],표5[[#This Row],[잉크]],표4[수-1층])</f>
        <v>0</v>
      </c>
      <c r="AM1033" s="54">
        <f>SUMIF(표4[잉크명],표5[[#This Row],[잉크]],표4[목])</f>
        <v>0</v>
      </c>
      <c r="AN1033" s="126">
        <f>SUMIF(표4[잉크명],표5[[#This Row],[잉크]],표4[목-3층])</f>
        <v>0</v>
      </c>
      <c r="AO1033" s="126">
        <f>SUMIF(표4[잉크명],표5[[#This Row],[잉크]],표4[목-1층])</f>
        <v>0</v>
      </c>
      <c r="AP1033" s="54">
        <f>SUMIF(표4[잉크명],표5[[#This Row],[잉크]],표4[금])</f>
        <v>0</v>
      </c>
      <c r="AQ1033" s="126">
        <f>SUMIF(표4[잉크명],표5[[#This Row],[잉크]],표4[금-3층])</f>
        <v>0</v>
      </c>
      <c r="AR1033" s="126">
        <f>SUMIF(표4[잉크명],표5[[#This Row],[잉크]],표4[금-1층])</f>
        <v>0</v>
      </c>
      <c r="AS1033" s="54">
        <f>SUMIF(표4[잉크명],표5[[#This Row],[잉크]],표4[토])</f>
        <v>0</v>
      </c>
      <c r="AT1033" s="126">
        <f>SUMIF(표4[잉크명],표5[[#This Row],[잉크]],표4[토-3층])</f>
        <v>0</v>
      </c>
      <c r="AU1033" s="126">
        <f>SUMIF(표4[잉크명],표5[[#This Row],[잉크]],표4[토-1층])</f>
        <v>0</v>
      </c>
      <c r="AV1033" s="54">
        <f>SUMIF(표4[잉크명],표5[[#This Row],[잉크]],표4[일])</f>
        <v>0</v>
      </c>
      <c r="AW1033" s="126">
        <f>SUMIF(표4[잉크명],표5[[#This Row],[잉크]],표4[일-3층])</f>
        <v>0</v>
      </c>
      <c r="AX1033" s="126">
        <f>SUMIF(표4[잉크명],표5[[#This Row],[잉크]],표4[일-1층])</f>
        <v>0</v>
      </c>
      <c r="AY1033" s="54">
        <f>SUMIF(표4[잉크명],표5[[#This Row],[잉크]],표4[차주 월])</f>
        <v>0</v>
      </c>
      <c r="AZ1033" s="54">
        <f>SUM(표5[[#This Row],[월]:[차주 월]])</f>
        <v>0</v>
      </c>
    </row>
    <row r="1034" spans="2:52" x14ac:dyDescent="0.3">
      <c r="B1034" s="368" t="s">
        <v>3623</v>
      </c>
      <c r="C1034" s="285"/>
      <c r="D1034" s="368" t="s">
        <v>4039</v>
      </c>
      <c r="E1034" s="54">
        <f>COUNTIF(사출계획!$E$62:$F$110,표4[[#This Row],[제품명]])</f>
        <v>0</v>
      </c>
      <c r="F1034" s="131">
        <f>COUNTIF(사출계획!$E$62:$F$87,표4[[#This Row],[제품명]])</f>
        <v>0</v>
      </c>
      <c r="G1034" s="131">
        <f>COUNTIF(사출계획!$E$88:$F$110,표4[[#This Row],[제품명]])</f>
        <v>0</v>
      </c>
      <c r="H1034" s="54">
        <f>COUNTIF(사출계획!$G$62:$H$110,표4[[#This Row],[제품명]])</f>
        <v>0</v>
      </c>
      <c r="I1034" s="132">
        <f>COUNTIF(사출계획!$G$62:$H$87,표4[[#This Row],[제품명]])</f>
        <v>0</v>
      </c>
      <c r="J1034" s="132">
        <f>COUNTIF(사출계획!$G$88:$H$110,표4[[#This Row],[제품명]])</f>
        <v>0</v>
      </c>
      <c r="K1034" s="54">
        <f>COUNTIF(사출계획!$I$62:$J$110,표4[[#This Row],[제품명]])</f>
        <v>0</v>
      </c>
      <c r="L1034" s="131">
        <f>COUNTIF(사출계획!$I$62:$J$87,표4[[#This Row],[제품명]])</f>
        <v>0</v>
      </c>
      <c r="M1034" s="131">
        <f>COUNTIF(사출계획!$I$88:$J$110,표4[[#This Row],[제품명]])</f>
        <v>0</v>
      </c>
      <c r="N1034" s="129">
        <f>COUNTIF(사출계획!$K$62:$L$110,표4[[#This Row],[제품명]])</f>
        <v>0</v>
      </c>
      <c r="O1034" s="131">
        <f>COUNTIF(사출계획!$K$62:$L$87,표4[[#This Row],[제품명]])</f>
        <v>0</v>
      </c>
      <c r="P1034" s="131">
        <f>COUNTIF(사출계획!$K$88:$L$110,표4[[#This Row],[제품명]])</f>
        <v>0</v>
      </c>
      <c r="Q1034" s="130">
        <f>COUNTIF(사출계획!$M$62:$N$110,표4[[#This Row],[제품명]])</f>
        <v>0</v>
      </c>
      <c r="R1034" s="131">
        <f>COUNTIF(사출계획!$M$62:$N$87,표4[[#This Row],[제품명]])</f>
        <v>0</v>
      </c>
      <c r="S1034" s="131">
        <f>COUNTIF(사출계획!$M$88:$N$110,표4[[#This Row],[제품명]])</f>
        <v>0</v>
      </c>
      <c r="T1034" s="54">
        <f>COUNTIF(사출계획!$O$62:$P$110,표4[[#This Row],[제품명]])</f>
        <v>0</v>
      </c>
      <c r="U1034" s="131">
        <f>COUNTIF(사출계획!$O$62:$P$87,표4[[#This Row],[제품명]])</f>
        <v>0</v>
      </c>
      <c r="V1034" s="131">
        <f>COUNTIF(사출계획!$O$88:$P$110,표4[[#This Row],[제품명]])</f>
        <v>0</v>
      </c>
      <c r="W1034" s="54">
        <f>COUNTIF(사출계획!$Q$62:$R$110,표4[[#This Row],[제품명]])</f>
        <v>0</v>
      </c>
      <c r="X1034" s="131">
        <f>COUNTIF(사출계획!$Q$62:$R$87,표4[[#This Row],[제품명]])</f>
        <v>0</v>
      </c>
      <c r="Y1034" s="131">
        <f>COUNTIF(사출계획!$Q$88:$R$110,표4[[#This Row],[제품명]])</f>
        <v>0</v>
      </c>
      <c r="Z1034" s="54">
        <f>COUNTIF(사출계획!$S$62:$T$110,표4[[#This Row],[제품명]])</f>
        <v>0</v>
      </c>
      <c r="AA1034" s="131"/>
      <c r="AB1034" s="131"/>
      <c r="AC1034" s="463" t="s">
        <v>4660</v>
      </c>
      <c r="AD1034" s="129">
        <f>SUMIF(표4[잉크명],표5[[#This Row],[잉크]],표4[월])</f>
        <v>0</v>
      </c>
      <c r="AE1034" s="126">
        <f>SUMIF(표4[잉크명],표5[[#This Row],[잉크]],표4[월-3층])</f>
        <v>0</v>
      </c>
      <c r="AF1034" s="126">
        <f>SUMIF(표4[잉크명],표5[[#This Row],[잉크]],표4[월-1층])</f>
        <v>0</v>
      </c>
      <c r="AG1034" s="133">
        <f>SUMIF(표4[잉크명],표5[[#This Row],[잉크]],표4[화])</f>
        <v>0</v>
      </c>
      <c r="AH1034" s="126">
        <f>SUMIF(표4[잉크명],표5[[#This Row],[잉크]],표4[화-3층])</f>
        <v>0</v>
      </c>
      <c r="AI1034" s="126">
        <f>SUMIF(표4[잉크명],표5[[#This Row],[잉크]],표4[화-1층])</f>
        <v>0</v>
      </c>
      <c r="AJ1034" s="130">
        <f>SUMIF(표4[잉크명],표5[[#This Row],[잉크]],표4[수])</f>
        <v>0</v>
      </c>
      <c r="AK1034" s="126">
        <f>SUMIF(표4[잉크명],표5[[#This Row],[잉크]],표4[수-3층])</f>
        <v>0</v>
      </c>
      <c r="AL1034" s="126">
        <f>SUMIF(표4[잉크명],표5[[#This Row],[잉크]],표4[수-1층])</f>
        <v>0</v>
      </c>
      <c r="AM1034" s="54">
        <f>SUMIF(표4[잉크명],표5[[#This Row],[잉크]],표4[목])</f>
        <v>0</v>
      </c>
      <c r="AN1034" s="126">
        <f>SUMIF(표4[잉크명],표5[[#This Row],[잉크]],표4[목-3층])</f>
        <v>0</v>
      </c>
      <c r="AO1034" s="126">
        <f>SUMIF(표4[잉크명],표5[[#This Row],[잉크]],표4[목-1층])</f>
        <v>0</v>
      </c>
      <c r="AP1034" s="54">
        <f>SUMIF(표4[잉크명],표5[[#This Row],[잉크]],표4[금])</f>
        <v>0</v>
      </c>
      <c r="AQ1034" s="126">
        <f>SUMIF(표4[잉크명],표5[[#This Row],[잉크]],표4[금-3층])</f>
        <v>0</v>
      </c>
      <c r="AR1034" s="126">
        <f>SUMIF(표4[잉크명],표5[[#This Row],[잉크]],표4[금-1층])</f>
        <v>0</v>
      </c>
      <c r="AS1034" s="54">
        <f>SUMIF(표4[잉크명],표5[[#This Row],[잉크]],표4[토])</f>
        <v>0</v>
      </c>
      <c r="AT1034" s="126">
        <f>SUMIF(표4[잉크명],표5[[#This Row],[잉크]],표4[토-3층])</f>
        <v>0</v>
      </c>
      <c r="AU1034" s="126">
        <f>SUMIF(표4[잉크명],표5[[#This Row],[잉크]],표4[토-1층])</f>
        <v>0</v>
      </c>
      <c r="AV1034" s="54">
        <f>SUMIF(표4[잉크명],표5[[#This Row],[잉크]],표4[일])</f>
        <v>0</v>
      </c>
      <c r="AW1034" s="126">
        <f>SUMIF(표4[잉크명],표5[[#This Row],[잉크]],표4[일-3층])</f>
        <v>0</v>
      </c>
      <c r="AX1034" s="126">
        <f>SUMIF(표4[잉크명],표5[[#This Row],[잉크]],표4[일-1층])</f>
        <v>0</v>
      </c>
      <c r="AY1034" s="54">
        <f>SUMIF(표4[잉크명],표5[[#This Row],[잉크]],표4[차주 월])</f>
        <v>0</v>
      </c>
      <c r="AZ1034" s="54">
        <f>SUM(표5[[#This Row],[월]:[차주 월]])</f>
        <v>0</v>
      </c>
    </row>
    <row r="1035" spans="2:52" x14ac:dyDescent="0.3">
      <c r="B1035" s="368" t="s">
        <v>3624</v>
      </c>
      <c r="C1035" s="285"/>
      <c r="D1035" s="368" t="s">
        <v>4040</v>
      </c>
      <c r="E1035" s="54">
        <f>COUNTIF(사출계획!$E$62:$F$110,표4[[#This Row],[제품명]])</f>
        <v>0</v>
      </c>
      <c r="F1035" s="131">
        <f>COUNTIF(사출계획!$E$62:$F$87,표4[[#This Row],[제품명]])</f>
        <v>0</v>
      </c>
      <c r="G1035" s="131">
        <f>COUNTIF(사출계획!$E$88:$F$110,표4[[#This Row],[제품명]])</f>
        <v>0</v>
      </c>
      <c r="H1035" s="54">
        <f>COUNTIF(사출계획!$G$62:$H$110,표4[[#This Row],[제품명]])</f>
        <v>0</v>
      </c>
      <c r="I1035" s="132">
        <f>COUNTIF(사출계획!$G$62:$H$87,표4[[#This Row],[제품명]])</f>
        <v>0</v>
      </c>
      <c r="J1035" s="132">
        <f>COUNTIF(사출계획!$G$88:$H$110,표4[[#This Row],[제품명]])</f>
        <v>0</v>
      </c>
      <c r="K1035" s="54">
        <f>COUNTIF(사출계획!$I$62:$J$110,표4[[#This Row],[제품명]])</f>
        <v>0</v>
      </c>
      <c r="L1035" s="131">
        <f>COUNTIF(사출계획!$I$62:$J$87,표4[[#This Row],[제품명]])</f>
        <v>0</v>
      </c>
      <c r="M1035" s="131">
        <f>COUNTIF(사출계획!$I$88:$J$110,표4[[#This Row],[제품명]])</f>
        <v>0</v>
      </c>
      <c r="N1035" s="129">
        <f>COUNTIF(사출계획!$K$62:$L$110,표4[[#This Row],[제품명]])</f>
        <v>0</v>
      </c>
      <c r="O1035" s="131">
        <f>COUNTIF(사출계획!$K$62:$L$87,표4[[#This Row],[제품명]])</f>
        <v>0</v>
      </c>
      <c r="P1035" s="131">
        <f>COUNTIF(사출계획!$K$88:$L$110,표4[[#This Row],[제품명]])</f>
        <v>0</v>
      </c>
      <c r="Q1035" s="130">
        <f>COUNTIF(사출계획!$M$62:$N$110,표4[[#This Row],[제품명]])</f>
        <v>0</v>
      </c>
      <c r="R1035" s="131">
        <f>COUNTIF(사출계획!$M$62:$N$87,표4[[#This Row],[제품명]])</f>
        <v>0</v>
      </c>
      <c r="S1035" s="131">
        <f>COUNTIF(사출계획!$M$88:$N$110,표4[[#This Row],[제품명]])</f>
        <v>0</v>
      </c>
      <c r="T1035" s="54">
        <f>COUNTIF(사출계획!$O$62:$P$110,표4[[#This Row],[제품명]])</f>
        <v>0</v>
      </c>
      <c r="U1035" s="131">
        <f>COUNTIF(사출계획!$O$62:$P$87,표4[[#This Row],[제품명]])</f>
        <v>0</v>
      </c>
      <c r="V1035" s="131">
        <f>COUNTIF(사출계획!$O$88:$P$110,표4[[#This Row],[제품명]])</f>
        <v>0</v>
      </c>
      <c r="W1035" s="54">
        <f>COUNTIF(사출계획!$Q$62:$R$110,표4[[#This Row],[제품명]])</f>
        <v>0</v>
      </c>
      <c r="X1035" s="131">
        <f>COUNTIF(사출계획!$Q$62:$R$87,표4[[#This Row],[제품명]])</f>
        <v>0</v>
      </c>
      <c r="Y1035" s="131">
        <f>COUNTIF(사출계획!$Q$88:$R$110,표4[[#This Row],[제품명]])</f>
        <v>0</v>
      </c>
      <c r="Z1035" s="54">
        <f>COUNTIF(사출계획!$S$62:$T$110,표4[[#This Row],[제품명]])</f>
        <v>0</v>
      </c>
      <c r="AA1035" s="131"/>
      <c r="AB1035" s="131"/>
      <c r="AC1035" s="464" t="s">
        <v>4668</v>
      </c>
      <c r="AD1035" s="129">
        <f>SUMIF(표4[잉크명],표5[[#This Row],[잉크]],표4[월])</f>
        <v>0</v>
      </c>
      <c r="AE1035" s="126">
        <f>SUMIF(표4[잉크명],표5[[#This Row],[잉크]],표4[월-3층])</f>
        <v>0</v>
      </c>
      <c r="AF1035" s="126">
        <f>SUMIF(표4[잉크명],표5[[#This Row],[잉크]],표4[월-1층])</f>
        <v>0</v>
      </c>
      <c r="AG1035" s="133">
        <f>SUMIF(표4[잉크명],표5[[#This Row],[잉크]],표4[화])</f>
        <v>0</v>
      </c>
      <c r="AH1035" s="126">
        <f>SUMIF(표4[잉크명],표5[[#This Row],[잉크]],표4[화-3층])</f>
        <v>0</v>
      </c>
      <c r="AI1035" s="126">
        <f>SUMIF(표4[잉크명],표5[[#This Row],[잉크]],표4[화-1층])</f>
        <v>0</v>
      </c>
      <c r="AJ1035" s="130">
        <f>SUMIF(표4[잉크명],표5[[#This Row],[잉크]],표4[수])</f>
        <v>0</v>
      </c>
      <c r="AK1035" s="126">
        <f>SUMIF(표4[잉크명],표5[[#This Row],[잉크]],표4[수-3층])</f>
        <v>0</v>
      </c>
      <c r="AL1035" s="126">
        <f>SUMIF(표4[잉크명],표5[[#This Row],[잉크]],표4[수-1층])</f>
        <v>0</v>
      </c>
      <c r="AM1035" s="54">
        <f>SUMIF(표4[잉크명],표5[[#This Row],[잉크]],표4[목])</f>
        <v>0</v>
      </c>
      <c r="AN1035" s="126">
        <f>SUMIF(표4[잉크명],표5[[#This Row],[잉크]],표4[목-3층])</f>
        <v>0</v>
      </c>
      <c r="AO1035" s="126">
        <f>SUMIF(표4[잉크명],표5[[#This Row],[잉크]],표4[목-1층])</f>
        <v>0</v>
      </c>
      <c r="AP1035" s="54">
        <f>SUMIF(표4[잉크명],표5[[#This Row],[잉크]],표4[금])</f>
        <v>0</v>
      </c>
      <c r="AQ1035" s="126">
        <f>SUMIF(표4[잉크명],표5[[#This Row],[잉크]],표4[금-3층])</f>
        <v>0</v>
      </c>
      <c r="AR1035" s="126">
        <f>SUMIF(표4[잉크명],표5[[#This Row],[잉크]],표4[금-1층])</f>
        <v>0</v>
      </c>
      <c r="AS1035" s="54">
        <f>SUMIF(표4[잉크명],표5[[#This Row],[잉크]],표4[토])</f>
        <v>0</v>
      </c>
      <c r="AT1035" s="126">
        <f>SUMIF(표4[잉크명],표5[[#This Row],[잉크]],표4[토-3층])</f>
        <v>0</v>
      </c>
      <c r="AU1035" s="126">
        <f>SUMIF(표4[잉크명],표5[[#This Row],[잉크]],표4[토-1층])</f>
        <v>0</v>
      </c>
      <c r="AV1035" s="54">
        <f>SUMIF(표4[잉크명],표5[[#This Row],[잉크]],표4[일])</f>
        <v>0</v>
      </c>
      <c r="AW1035" s="126">
        <f>SUMIF(표4[잉크명],표5[[#This Row],[잉크]],표4[일-3층])</f>
        <v>0</v>
      </c>
      <c r="AX1035" s="126">
        <f>SUMIF(표4[잉크명],표5[[#This Row],[잉크]],표4[일-1층])</f>
        <v>0</v>
      </c>
      <c r="AY1035" s="54">
        <f>SUMIF(표4[잉크명],표5[[#This Row],[잉크]],표4[차주 월])</f>
        <v>0</v>
      </c>
      <c r="AZ1035" s="54">
        <f>SUM(표5[[#This Row],[월]:[차주 월]])</f>
        <v>0</v>
      </c>
    </row>
    <row r="1036" spans="2:52" x14ac:dyDescent="0.3">
      <c r="B1036" s="371" t="s">
        <v>3646</v>
      </c>
      <c r="C1036" s="285"/>
      <c r="D1036" s="371" t="s">
        <v>3779</v>
      </c>
      <c r="E1036" s="54">
        <f>COUNTIF(사출계획!$E$62:$F$110,표4[[#This Row],[제품명]])</f>
        <v>0</v>
      </c>
      <c r="F1036" s="131">
        <f>COUNTIF(사출계획!$E$62:$F$87,표4[[#This Row],[제품명]])</f>
        <v>0</v>
      </c>
      <c r="G1036" s="131">
        <f>COUNTIF(사출계획!$E$88:$F$110,표4[[#This Row],[제품명]])</f>
        <v>0</v>
      </c>
      <c r="H1036" s="54">
        <f>COUNTIF(사출계획!$G$62:$H$110,표4[[#This Row],[제품명]])</f>
        <v>0</v>
      </c>
      <c r="I1036" s="132">
        <f>COUNTIF(사출계획!$G$62:$H$87,표4[[#This Row],[제품명]])</f>
        <v>0</v>
      </c>
      <c r="J1036" s="132">
        <f>COUNTIF(사출계획!$G$88:$H$110,표4[[#This Row],[제품명]])</f>
        <v>0</v>
      </c>
      <c r="K1036" s="54">
        <f>COUNTIF(사출계획!$I$62:$J$110,표4[[#This Row],[제품명]])</f>
        <v>0</v>
      </c>
      <c r="L1036" s="131">
        <f>COUNTIF(사출계획!$I$62:$J$87,표4[[#This Row],[제품명]])</f>
        <v>0</v>
      </c>
      <c r="M1036" s="131">
        <f>COUNTIF(사출계획!$I$88:$J$110,표4[[#This Row],[제품명]])</f>
        <v>0</v>
      </c>
      <c r="N1036" s="129">
        <f>COUNTIF(사출계획!$K$62:$L$110,표4[[#This Row],[제품명]])</f>
        <v>0</v>
      </c>
      <c r="O1036" s="131">
        <f>COUNTIF(사출계획!$K$62:$L$87,표4[[#This Row],[제품명]])</f>
        <v>0</v>
      </c>
      <c r="P1036" s="131">
        <f>COUNTIF(사출계획!$K$88:$L$110,표4[[#This Row],[제품명]])</f>
        <v>0</v>
      </c>
      <c r="Q1036" s="130">
        <f>COUNTIF(사출계획!$M$62:$N$110,표4[[#This Row],[제품명]])</f>
        <v>0</v>
      </c>
      <c r="R1036" s="131">
        <f>COUNTIF(사출계획!$M$62:$N$87,표4[[#This Row],[제품명]])</f>
        <v>0</v>
      </c>
      <c r="S1036" s="131">
        <f>COUNTIF(사출계획!$M$88:$N$110,표4[[#This Row],[제품명]])</f>
        <v>0</v>
      </c>
      <c r="T1036" s="54">
        <f>COUNTIF(사출계획!$O$62:$P$110,표4[[#This Row],[제품명]])</f>
        <v>0</v>
      </c>
      <c r="U1036" s="131">
        <f>COUNTIF(사출계획!$O$62:$P$87,표4[[#This Row],[제품명]])</f>
        <v>0</v>
      </c>
      <c r="V1036" s="131">
        <f>COUNTIF(사출계획!$O$88:$P$110,표4[[#This Row],[제품명]])</f>
        <v>0</v>
      </c>
      <c r="W1036" s="54">
        <f>COUNTIF(사출계획!$Q$62:$R$110,표4[[#This Row],[제품명]])</f>
        <v>0</v>
      </c>
      <c r="X1036" s="131">
        <f>COUNTIF(사출계획!$Q$62:$R$87,표4[[#This Row],[제품명]])</f>
        <v>0</v>
      </c>
      <c r="Y1036" s="131">
        <f>COUNTIF(사출계획!$Q$88:$R$110,표4[[#This Row],[제품명]])</f>
        <v>0</v>
      </c>
      <c r="Z1036" s="54">
        <f>COUNTIF(사출계획!$S$62:$T$110,표4[[#This Row],[제품명]])</f>
        <v>0</v>
      </c>
      <c r="AA1036" s="131"/>
      <c r="AB1036" s="131"/>
      <c r="AC1036" s="464" t="s">
        <v>4669</v>
      </c>
      <c r="AD1036" s="129">
        <f>SUMIF(표4[잉크명],표5[[#This Row],[잉크]],표4[월])</f>
        <v>0</v>
      </c>
      <c r="AE1036" s="126">
        <f>SUMIF(표4[잉크명],표5[[#This Row],[잉크]],표4[월-3층])</f>
        <v>0</v>
      </c>
      <c r="AF1036" s="126">
        <f>SUMIF(표4[잉크명],표5[[#This Row],[잉크]],표4[월-1층])</f>
        <v>0</v>
      </c>
      <c r="AG1036" s="133">
        <f>SUMIF(표4[잉크명],표5[[#This Row],[잉크]],표4[화])</f>
        <v>0</v>
      </c>
      <c r="AH1036" s="126">
        <f>SUMIF(표4[잉크명],표5[[#This Row],[잉크]],표4[화-3층])</f>
        <v>0</v>
      </c>
      <c r="AI1036" s="126">
        <f>SUMIF(표4[잉크명],표5[[#This Row],[잉크]],표4[화-1층])</f>
        <v>0</v>
      </c>
      <c r="AJ1036" s="130">
        <f>SUMIF(표4[잉크명],표5[[#This Row],[잉크]],표4[수])</f>
        <v>0</v>
      </c>
      <c r="AK1036" s="126">
        <f>SUMIF(표4[잉크명],표5[[#This Row],[잉크]],표4[수-3층])</f>
        <v>0</v>
      </c>
      <c r="AL1036" s="126">
        <f>SUMIF(표4[잉크명],표5[[#This Row],[잉크]],표4[수-1층])</f>
        <v>0</v>
      </c>
      <c r="AM1036" s="54">
        <f>SUMIF(표4[잉크명],표5[[#This Row],[잉크]],표4[목])</f>
        <v>0</v>
      </c>
      <c r="AN1036" s="126">
        <f>SUMIF(표4[잉크명],표5[[#This Row],[잉크]],표4[목-3층])</f>
        <v>0</v>
      </c>
      <c r="AO1036" s="126">
        <f>SUMIF(표4[잉크명],표5[[#This Row],[잉크]],표4[목-1층])</f>
        <v>0</v>
      </c>
      <c r="AP1036" s="54">
        <f>SUMIF(표4[잉크명],표5[[#This Row],[잉크]],표4[금])</f>
        <v>0</v>
      </c>
      <c r="AQ1036" s="126">
        <f>SUMIF(표4[잉크명],표5[[#This Row],[잉크]],표4[금-3층])</f>
        <v>0</v>
      </c>
      <c r="AR1036" s="126">
        <f>SUMIF(표4[잉크명],표5[[#This Row],[잉크]],표4[금-1층])</f>
        <v>0</v>
      </c>
      <c r="AS1036" s="54">
        <f>SUMIF(표4[잉크명],표5[[#This Row],[잉크]],표4[토])</f>
        <v>0</v>
      </c>
      <c r="AT1036" s="126">
        <f>SUMIF(표4[잉크명],표5[[#This Row],[잉크]],표4[토-3층])</f>
        <v>0</v>
      </c>
      <c r="AU1036" s="126">
        <f>SUMIF(표4[잉크명],표5[[#This Row],[잉크]],표4[토-1층])</f>
        <v>0</v>
      </c>
      <c r="AV1036" s="54">
        <f>SUMIF(표4[잉크명],표5[[#This Row],[잉크]],표4[일])</f>
        <v>0</v>
      </c>
      <c r="AW1036" s="126">
        <f>SUMIF(표4[잉크명],표5[[#This Row],[잉크]],표4[일-3층])</f>
        <v>0</v>
      </c>
      <c r="AX1036" s="126">
        <f>SUMIF(표4[잉크명],표5[[#This Row],[잉크]],표4[일-1층])</f>
        <v>0</v>
      </c>
      <c r="AY1036" s="54">
        <f>SUMIF(표4[잉크명],표5[[#This Row],[잉크]],표4[차주 월])</f>
        <v>0</v>
      </c>
      <c r="AZ1036" s="54">
        <f>SUM(표5[[#This Row],[월]:[차주 월]])</f>
        <v>0</v>
      </c>
    </row>
    <row r="1037" spans="2:52" x14ac:dyDescent="0.3">
      <c r="B1037" s="371" t="s">
        <v>3647</v>
      </c>
      <c r="C1037" s="285"/>
      <c r="D1037" s="371" t="s">
        <v>3648</v>
      </c>
      <c r="E1037" s="54">
        <f>COUNTIF(사출계획!$E$62:$F$110,표4[[#This Row],[제품명]])</f>
        <v>0</v>
      </c>
      <c r="F1037" s="131">
        <f>COUNTIF(사출계획!$E$62:$F$87,표4[[#This Row],[제품명]])</f>
        <v>0</v>
      </c>
      <c r="G1037" s="131">
        <f>COUNTIF(사출계획!$E$88:$F$110,표4[[#This Row],[제품명]])</f>
        <v>0</v>
      </c>
      <c r="H1037" s="54">
        <f>COUNTIF(사출계획!$G$62:$H$110,표4[[#This Row],[제품명]])</f>
        <v>0</v>
      </c>
      <c r="I1037" s="132">
        <f>COUNTIF(사출계획!$G$62:$H$87,표4[[#This Row],[제품명]])</f>
        <v>0</v>
      </c>
      <c r="J1037" s="132">
        <f>COUNTIF(사출계획!$G$88:$H$110,표4[[#This Row],[제품명]])</f>
        <v>0</v>
      </c>
      <c r="K1037" s="54">
        <f>COUNTIF(사출계획!$I$62:$J$110,표4[[#This Row],[제품명]])</f>
        <v>0</v>
      </c>
      <c r="L1037" s="131">
        <f>COUNTIF(사출계획!$I$62:$J$87,표4[[#This Row],[제품명]])</f>
        <v>0</v>
      </c>
      <c r="M1037" s="131">
        <f>COUNTIF(사출계획!$I$88:$J$110,표4[[#This Row],[제품명]])</f>
        <v>0</v>
      </c>
      <c r="N1037" s="129">
        <f>COUNTIF(사출계획!$K$62:$L$110,표4[[#This Row],[제품명]])</f>
        <v>0</v>
      </c>
      <c r="O1037" s="131">
        <f>COUNTIF(사출계획!$K$62:$L$87,표4[[#This Row],[제품명]])</f>
        <v>0</v>
      </c>
      <c r="P1037" s="131">
        <f>COUNTIF(사출계획!$K$88:$L$110,표4[[#This Row],[제품명]])</f>
        <v>0</v>
      </c>
      <c r="Q1037" s="130">
        <f>COUNTIF(사출계획!$M$62:$N$110,표4[[#This Row],[제품명]])</f>
        <v>0</v>
      </c>
      <c r="R1037" s="131">
        <f>COUNTIF(사출계획!$M$62:$N$87,표4[[#This Row],[제품명]])</f>
        <v>0</v>
      </c>
      <c r="S1037" s="131">
        <f>COUNTIF(사출계획!$M$88:$N$110,표4[[#This Row],[제품명]])</f>
        <v>0</v>
      </c>
      <c r="T1037" s="54">
        <f>COUNTIF(사출계획!$O$62:$P$110,표4[[#This Row],[제품명]])</f>
        <v>0</v>
      </c>
      <c r="U1037" s="131">
        <f>COUNTIF(사출계획!$O$62:$P$87,표4[[#This Row],[제품명]])</f>
        <v>0</v>
      </c>
      <c r="V1037" s="131">
        <f>COUNTIF(사출계획!$O$88:$P$110,표4[[#This Row],[제품명]])</f>
        <v>0</v>
      </c>
      <c r="W1037" s="54">
        <f>COUNTIF(사출계획!$Q$62:$R$110,표4[[#This Row],[제품명]])</f>
        <v>0</v>
      </c>
      <c r="X1037" s="131">
        <f>COUNTIF(사출계획!$Q$62:$R$87,표4[[#This Row],[제품명]])</f>
        <v>0</v>
      </c>
      <c r="Y1037" s="131">
        <f>COUNTIF(사출계획!$Q$88:$R$110,표4[[#This Row],[제품명]])</f>
        <v>0</v>
      </c>
      <c r="Z1037" s="54">
        <f>COUNTIF(사출계획!$S$62:$T$110,표4[[#This Row],[제품명]])</f>
        <v>0</v>
      </c>
      <c r="AA1037" s="131"/>
      <c r="AB1037" s="131"/>
      <c r="AC1037" s="465" t="s">
        <v>4678</v>
      </c>
      <c r="AD1037" s="129">
        <f>SUMIF(표4[잉크명],표5[[#This Row],[잉크]],표4[월])</f>
        <v>0</v>
      </c>
      <c r="AE1037" s="126">
        <f>SUMIF(표4[잉크명],표5[[#This Row],[잉크]],표4[월-3층])</f>
        <v>0</v>
      </c>
      <c r="AF1037" s="126">
        <f>SUMIF(표4[잉크명],표5[[#This Row],[잉크]],표4[월-1층])</f>
        <v>0</v>
      </c>
      <c r="AG1037" s="133">
        <f>SUMIF(표4[잉크명],표5[[#This Row],[잉크]],표4[화])</f>
        <v>0</v>
      </c>
      <c r="AH1037" s="126">
        <f>SUMIF(표4[잉크명],표5[[#This Row],[잉크]],표4[화-3층])</f>
        <v>0</v>
      </c>
      <c r="AI1037" s="126">
        <f>SUMIF(표4[잉크명],표5[[#This Row],[잉크]],표4[화-1층])</f>
        <v>0</v>
      </c>
      <c r="AJ1037" s="130">
        <f>SUMIF(표4[잉크명],표5[[#This Row],[잉크]],표4[수])</f>
        <v>0</v>
      </c>
      <c r="AK1037" s="126">
        <f>SUMIF(표4[잉크명],표5[[#This Row],[잉크]],표4[수-3층])</f>
        <v>0</v>
      </c>
      <c r="AL1037" s="126">
        <f>SUMIF(표4[잉크명],표5[[#This Row],[잉크]],표4[수-1층])</f>
        <v>0</v>
      </c>
      <c r="AM1037" s="54">
        <f>SUMIF(표4[잉크명],표5[[#This Row],[잉크]],표4[목])</f>
        <v>0</v>
      </c>
      <c r="AN1037" s="126">
        <f>SUMIF(표4[잉크명],표5[[#This Row],[잉크]],표4[목-3층])</f>
        <v>0</v>
      </c>
      <c r="AO1037" s="126">
        <f>SUMIF(표4[잉크명],표5[[#This Row],[잉크]],표4[목-1층])</f>
        <v>0</v>
      </c>
      <c r="AP1037" s="54">
        <f>SUMIF(표4[잉크명],표5[[#This Row],[잉크]],표4[금])</f>
        <v>0</v>
      </c>
      <c r="AQ1037" s="126">
        <f>SUMIF(표4[잉크명],표5[[#This Row],[잉크]],표4[금-3층])</f>
        <v>0</v>
      </c>
      <c r="AR1037" s="126">
        <f>SUMIF(표4[잉크명],표5[[#This Row],[잉크]],표4[금-1층])</f>
        <v>0</v>
      </c>
      <c r="AS1037" s="54">
        <f>SUMIF(표4[잉크명],표5[[#This Row],[잉크]],표4[토])</f>
        <v>0</v>
      </c>
      <c r="AT1037" s="126">
        <f>SUMIF(표4[잉크명],표5[[#This Row],[잉크]],표4[토-3층])</f>
        <v>0</v>
      </c>
      <c r="AU1037" s="126">
        <f>SUMIF(표4[잉크명],표5[[#This Row],[잉크]],표4[토-1층])</f>
        <v>0</v>
      </c>
      <c r="AV1037" s="54">
        <f>SUMIF(표4[잉크명],표5[[#This Row],[잉크]],표4[일])</f>
        <v>0</v>
      </c>
      <c r="AW1037" s="126">
        <f>SUMIF(표4[잉크명],표5[[#This Row],[잉크]],표4[일-3층])</f>
        <v>0</v>
      </c>
      <c r="AX1037" s="126">
        <f>SUMIF(표4[잉크명],표5[[#This Row],[잉크]],표4[일-1층])</f>
        <v>0</v>
      </c>
      <c r="AY1037" s="54">
        <f>SUMIF(표4[잉크명],표5[[#This Row],[잉크]],표4[차주 월])</f>
        <v>0</v>
      </c>
      <c r="AZ1037" s="54">
        <f>SUM(표5[[#This Row],[월]:[차주 월]])</f>
        <v>0</v>
      </c>
    </row>
    <row r="1038" spans="2:52" x14ac:dyDescent="0.3">
      <c r="B1038" s="372" t="s">
        <v>3654</v>
      </c>
      <c r="C1038" s="285"/>
      <c r="D1038" s="372" t="s">
        <v>3656</v>
      </c>
      <c r="E1038" s="54">
        <f>COUNTIF(사출계획!$E$62:$F$110,표4[[#This Row],[제품명]])</f>
        <v>0</v>
      </c>
      <c r="F1038" s="131">
        <f>COUNTIF(사출계획!$E$62:$F$87,표4[[#This Row],[제품명]])</f>
        <v>0</v>
      </c>
      <c r="G1038" s="131">
        <f>COUNTIF(사출계획!$E$88:$F$110,표4[[#This Row],[제품명]])</f>
        <v>0</v>
      </c>
      <c r="H1038" s="54">
        <f>COUNTIF(사출계획!$G$62:$H$110,표4[[#This Row],[제품명]])</f>
        <v>0</v>
      </c>
      <c r="I1038" s="132">
        <f>COUNTIF(사출계획!$G$62:$H$87,표4[[#This Row],[제품명]])</f>
        <v>0</v>
      </c>
      <c r="J1038" s="132">
        <f>COUNTIF(사출계획!$G$88:$H$110,표4[[#This Row],[제품명]])</f>
        <v>0</v>
      </c>
      <c r="K1038" s="54">
        <f>COUNTIF(사출계획!$I$62:$J$110,표4[[#This Row],[제품명]])</f>
        <v>0</v>
      </c>
      <c r="L1038" s="131">
        <f>COUNTIF(사출계획!$I$62:$J$87,표4[[#This Row],[제품명]])</f>
        <v>0</v>
      </c>
      <c r="M1038" s="131">
        <f>COUNTIF(사출계획!$I$88:$J$110,표4[[#This Row],[제품명]])</f>
        <v>0</v>
      </c>
      <c r="N1038" s="129">
        <f>COUNTIF(사출계획!$K$62:$L$110,표4[[#This Row],[제품명]])</f>
        <v>0</v>
      </c>
      <c r="O1038" s="131">
        <f>COUNTIF(사출계획!$K$62:$L$87,표4[[#This Row],[제품명]])</f>
        <v>0</v>
      </c>
      <c r="P1038" s="131">
        <f>COUNTIF(사출계획!$K$88:$L$110,표4[[#This Row],[제품명]])</f>
        <v>0</v>
      </c>
      <c r="Q1038" s="130">
        <f>COUNTIF(사출계획!$M$62:$N$110,표4[[#This Row],[제품명]])</f>
        <v>0</v>
      </c>
      <c r="R1038" s="131">
        <f>COUNTIF(사출계획!$M$62:$N$87,표4[[#This Row],[제품명]])</f>
        <v>0</v>
      </c>
      <c r="S1038" s="131">
        <f>COUNTIF(사출계획!$M$88:$N$110,표4[[#This Row],[제품명]])</f>
        <v>0</v>
      </c>
      <c r="T1038" s="54">
        <f>COUNTIF(사출계획!$O$62:$P$110,표4[[#This Row],[제품명]])</f>
        <v>0</v>
      </c>
      <c r="U1038" s="131">
        <f>COUNTIF(사출계획!$O$62:$P$87,표4[[#This Row],[제품명]])</f>
        <v>0</v>
      </c>
      <c r="V1038" s="131">
        <f>COUNTIF(사출계획!$O$88:$P$110,표4[[#This Row],[제품명]])</f>
        <v>0</v>
      </c>
      <c r="W1038" s="54">
        <f>COUNTIF(사출계획!$Q$62:$R$110,표4[[#This Row],[제품명]])</f>
        <v>0</v>
      </c>
      <c r="X1038" s="131">
        <f>COUNTIF(사출계획!$Q$62:$R$87,표4[[#This Row],[제품명]])</f>
        <v>0</v>
      </c>
      <c r="Y1038" s="131">
        <f>COUNTIF(사출계획!$Q$88:$R$110,표4[[#This Row],[제품명]])</f>
        <v>0</v>
      </c>
      <c r="Z1038" s="54">
        <f>COUNTIF(사출계획!$S$62:$T$110,표4[[#This Row],[제품명]])</f>
        <v>0</v>
      </c>
      <c r="AA1038" s="131"/>
      <c r="AB1038" s="131"/>
      <c r="AC1038" s="466" t="s">
        <v>4689</v>
      </c>
      <c r="AD1038" s="129">
        <f>SUMIF(표4[잉크명],표5[[#This Row],[잉크]],표4[월])</f>
        <v>0</v>
      </c>
      <c r="AE1038" s="126">
        <f>SUMIF(표4[잉크명],표5[[#This Row],[잉크]],표4[월-3층])</f>
        <v>0</v>
      </c>
      <c r="AF1038" s="126">
        <f>SUMIF(표4[잉크명],표5[[#This Row],[잉크]],표4[월-1층])</f>
        <v>0</v>
      </c>
      <c r="AG1038" s="133">
        <f>SUMIF(표4[잉크명],표5[[#This Row],[잉크]],표4[화])</f>
        <v>0</v>
      </c>
      <c r="AH1038" s="126">
        <f>SUMIF(표4[잉크명],표5[[#This Row],[잉크]],표4[화-3층])</f>
        <v>0</v>
      </c>
      <c r="AI1038" s="126">
        <f>SUMIF(표4[잉크명],표5[[#This Row],[잉크]],표4[화-1층])</f>
        <v>0</v>
      </c>
      <c r="AJ1038" s="130">
        <f>SUMIF(표4[잉크명],표5[[#This Row],[잉크]],표4[수])</f>
        <v>0</v>
      </c>
      <c r="AK1038" s="126">
        <f>SUMIF(표4[잉크명],표5[[#This Row],[잉크]],표4[수-3층])</f>
        <v>0</v>
      </c>
      <c r="AL1038" s="126">
        <f>SUMIF(표4[잉크명],표5[[#This Row],[잉크]],표4[수-1층])</f>
        <v>0</v>
      </c>
      <c r="AM1038" s="54">
        <f>SUMIF(표4[잉크명],표5[[#This Row],[잉크]],표4[목])</f>
        <v>0</v>
      </c>
      <c r="AN1038" s="126">
        <f>SUMIF(표4[잉크명],표5[[#This Row],[잉크]],표4[목-3층])</f>
        <v>0</v>
      </c>
      <c r="AO1038" s="126">
        <f>SUMIF(표4[잉크명],표5[[#This Row],[잉크]],표4[목-1층])</f>
        <v>0</v>
      </c>
      <c r="AP1038" s="54">
        <f>SUMIF(표4[잉크명],표5[[#This Row],[잉크]],표4[금])</f>
        <v>0</v>
      </c>
      <c r="AQ1038" s="126">
        <f>SUMIF(표4[잉크명],표5[[#This Row],[잉크]],표4[금-3층])</f>
        <v>0</v>
      </c>
      <c r="AR1038" s="126">
        <f>SUMIF(표4[잉크명],표5[[#This Row],[잉크]],표4[금-1층])</f>
        <v>0</v>
      </c>
      <c r="AS1038" s="54">
        <f>SUMIF(표4[잉크명],표5[[#This Row],[잉크]],표4[토])</f>
        <v>0</v>
      </c>
      <c r="AT1038" s="126">
        <f>SUMIF(표4[잉크명],표5[[#This Row],[잉크]],표4[토-3층])</f>
        <v>0</v>
      </c>
      <c r="AU1038" s="126">
        <f>SUMIF(표4[잉크명],표5[[#This Row],[잉크]],표4[토-1층])</f>
        <v>0</v>
      </c>
      <c r="AV1038" s="54">
        <f>SUMIF(표4[잉크명],표5[[#This Row],[잉크]],표4[일])</f>
        <v>0</v>
      </c>
      <c r="AW1038" s="126">
        <f>SUMIF(표4[잉크명],표5[[#This Row],[잉크]],표4[일-3층])</f>
        <v>0</v>
      </c>
      <c r="AX1038" s="126">
        <f>SUMIF(표4[잉크명],표5[[#This Row],[잉크]],표4[일-1층])</f>
        <v>0</v>
      </c>
      <c r="AY1038" s="54">
        <f>SUMIF(표4[잉크명],표5[[#This Row],[잉크]],표4[차주 월])</f>
        <v>0</v>
      </c>
      <c r="AZ1038" s="54">
        <f>SUM(표5[[#This Row],[월]:[차주 월]])</f>
        <v>0</v>
      </c>
    </row>
    <row r="1039" spans="2:52" x14ac:dyDescent="0.3">
      <c r="B1039" s="372" t="s">
        <v>3655</v>
      </c>
      <c r="C1039" s="285"/>
      <c r="D1039" s="372" t="s">
        <v>3657</v>
      </c>
      <c r="E1039" s="54">
        <f>COUNTIF(사출계획!$E$62:$F$110,표4[[#This Row],[제품명]])</f>
        <v>0</v>
      </c>
      <c r="F1039" s="131">
        <f>COUNTIF(사출계획!$E$62:$F$87,표4[[#This Row],[제품명]])</f>
        <v>0</v>
      </c>
      <c r="G1039" s="131">
        <f>COUNTIF(사출계획!$E$88:$F$110,표4[[#This Row],[제품명]])</f>
        <v>0</v>
      </c>
      <c r="H1039" s="54">
        <f>COUNTIF(사출계획!$G$62:$H$110,표4[[#This Row],[제품명]])</f>
        <v>0</v>
      </c>
      <c r="I1039" s="132">
        <f>COUNTIF(사출계획!$G$62:$H$87,표4[[#This Row],[제품명]])</f>
        <v>0</v>
      </c>
      <c r="J1039" s="132">
        <f>COUNTIF(사출계획!$G$88:$H$110,표4[[#This Row],[제품명]])</f>
        <v>0</v>
      </c>
      <c r="K1039" s="54">
        <f>COUNTIF(사출계획!$I$62:$J$110,표4[[#This Row],[제품명]])</f>
        <v>0</v>
      </c>
      <c r="L1039" s="131">
        <f>COUNTIF(사출계획!$I$62:$J$87,표4[[#This Row],[제품명]])</f>
        <v>0</v>
      </c>
      <c r="M1039" s="131">
        <f>COUNTIF(사출계획!$I$88:$J$110,표4[[#This Row],[제품명]])</f>
        <v>0</v>
      </c>
      <c r="N1039" s="129">
        <f>COUNTIF(사출계획!$K$62:$L$110,표4[[#This Row],[제품명]])</f>
        <v>0</v>
      </c>
      <c r="O1039" s="131">
        <f>COUNTIF(사출계획!$K$62:$L$87,표4[[#This Row],[제품명]])</f>
        <v>0</v>
      </c>
      <c r="P1039" s="131">
        <f>COUNTIF(사출계획!$K$88:$L$110,표4[[#This Row],[제품명]])</f>
        <v>0</v>
      </c>
      <c r="Q1039" s="130">
        <f>COUNTIF(사출계획!$M$62:$N$110,표4[[#This Row],[제품명]])</f>
        <v>0</v>
      </c>
      <c r="R1039" s="131">
        <f>COUNTIF(사출계획!$M$62:$N$87,표4[[#This Row],[제품명]])</f>
        <v>0</v>
      </c>
      <c r="S1039" s="131">
        <f>COUNTIF(사출계획!$M$88:$N$110,표4[[#This Row],[제품명]])</f>
        <v>0</v>
      </c>
      <c r="T1039" s="54">
        <f>COUNTIF(사출계획!$O$62:$P$110,표4[[#This Row],[제품명]])</f>
        <v>0</v>
      </c>
      <c r="U1039" s="131">
        <f>COUNTIF(사출계획!$O$62:$P$87,표4[[#This Row],[제품명]])</f>
        <v>0</v>
      </c>
      <c r="V1039" s="131">
        <f>COUNTIF(사출계획!$O$88:$P$110,표4[[#This Row],[제품명]])</f>
        <v>0</v>
      </c>
      <c r="W1039" s="54">
        <f>COUNTIF(사출계획!$Q$62:$R$110,표4[[#This Row],[제품명]])</f>
        <v>0</v>
      </c>
      <c r="X1039" s="131">
        <f>COUNTIF(사출계획!$Q$62:$R$87,표4[[#This Row],[제품명]])</f>
        <v>0</v>
      </c>
      <c r="Y1039" s="131">
        <f>COUNTIF(사출계획!$Q$88:$R$110,표4[[#This Row],[제품명]])</f>
        <v>0</v>
      </c>
      <c r="Z1039" s="54">
        <f>COUNTIF(사출계획!$S$62:$T$110,표4[[#This Row],[제품명]])</f>
        <v>0</v>
      </c>
      <c r="AA1039" s="131"/>
      <c r="AB1039" s="131"/>
      <c r="AC1039" s="467" t="s">
        <v>4690</v>
      </c>
      <c r="AD1039" s="129">
        <f>SUMIF(표4[잉크명],표5[[#This Row],[잉크]],표4[월])</f>
        <v>0</v>
      </c>
      <c r="AE1039" s="126">
        <f>SUMIF(표4[잉크명],표5[[#This Row],[잉크]],표4[월-3층])</f>
        <v>0</v>
      </c>
      <c r="AF1039" s="126">
        <f>SUMIF(표4[잉크명],표5[[#This Row],[잉크]],표4[월-1층])</f>
        <v>0</v>
      </c>
      <c r="AG1039" s="133">
        <f>SUMIF(표4[잉크명],표5[[#This Row],[잉크]],표4[화])</f>
        <v>0</v>
      </c>
      <c r="AH1039" s="126">
        <f>SUMIF(표4[잉크명],표5[[#This Row],[잉크]],표4[화-3층])</f>
        <v>0</v>
      </c>
      <c r="AI1039" s="126">
        <f>SUMIF(표4[잉크명],표5[[#This Row],[잉크]],표4[화-1층])</f>
        <v>0</v>
      </c>
      <c r="AJ1039" s="130">
        <f>SUMIF(표4[잉크명],표5[[#This Row],[잉크]],표4[수])</f>
        <v>0</v>
      </c>
      <c r="AK1039" s="126">
        <f>SUMIF(표4[잉크명],표5[[#This Row],[잉크]],표4[수-3층])</f>
        <v>0</v>
      </c>
      <c r="AL1039" s="126">
        <f>SUMIF(표4[잉크명],표5[[#This Row],[잉크]],표4[수-1층])</f>
        <v>0</v>
      </c>
      <c r="AM1039" s="54">
        <f>SUMIF(표4[잉크명],표5[[#This Row],[잉크]],표4[목])</f>
        <v>0</v>
      </c>
      <c r="AN1039" s="126">
        <f>SUMIF(표4[잉크명],표5[[#This Row],[잉크]],표4[목-3층])</f>
        <v>0</v>
      </c>
      <c r="AO1039" s="126">
        <f>SUMIF(표4[잉크명],표5[[#This Row],[잉크]],표4[목-1층])</f>
        <v>0</v>
      </c>
      <c r="AP1039" s="54">
        <f>SUMIF(표4[잉크명],표5[[#This Row],[잉크]],표4[금])</f>
        <v>0</v>
      </c>
      <c r="AQ1039" s="126">
        <f>SUMIF(표4[잉크명],표5[[#This Row],[잉크]],표4[금-3층])</f>
        <v>0</v>
      </c>
      <c r="AR1039" s="126">
        <f>SUMIF(표4[잉크명],표5[[#This Row],[잉크]],표4[금-1층])</f>
        <v>0</v>
      </c>
      <c r="AS1039" s="54">
        <f>SUMIF(표4[잉크명],표5[[#This Row],[잉크]],표4[토])</f>
        <v>0</v>
      </c>
      <c r="AT1039" s="126">
        <f>SUMIF(표4[잉크명],표5[[#This Row],[잉크]],표4[토-3층])</f>
        <v>0</v>
      </c>
      <c r="AU1039" s="126">
        <f>SUMIF(표4[잉크명],표5[[#This Row],[잉크]],표4[토-1층])</f>
        <v>0</v>
      </c>
      <c r="AV1039" s="54">
        <f>SUMIF(표4[잉크명],표5[[#This Row],[잉크]],표4[일])</f>
        <v>0</v>
      </c>
      <c r="AW1039" s="126">
        <f>SUMIF(표4[잉크명],표5[[#This Row],[잉크]],표4[일-3층])</f>
        <v>0</v>
      </c>
      <c r="AX1039" s="126">
        <f>SUMIF(표4[잉크명],표5[[#This Row],[잉크]],표4[일-1층])</f>
        <v>0</v>
      </c>
      <c r="AY1039" s="54">
        <f>SUMIF(표4[잉크명],표5[[#This Row],[잉크]],표4[차주 월])</f>
        <v>0</v>
      </c>
      <c r="AZ1039" s="54">
        <f>SUM(표5[[#This Row],[월]:[차주 월]])</f>
        <v>0</v>
      </c>
    </row>
    <row r="1040" spans="2:52" x14ac:dyDescent="0.3">
      <c r="B1040" s="372" t="s">
        <v>3654</v>
      </c>
      <c r="C1040" s="285"/>
      <c r="D1040" s="372" t="s">
        <v>3658</v>
      </c>
      <c r="E1040" s="54">
        <f>COUNTIF(사출계획!$E$62:$F$110,표4[[#This Row],[제품명]])</f>
        <v>0</v>
      </c>
      <c r="F1040" s="131">
        <f>COUNTIF(사출계획!$E$62:$F$87,표4[[#This Row],[제품명]])</f>
        <v>0</v>
      </c>
      <c r="G1040" s="131">
        <f>COUNTIF(사출계획!$E$88:$F$110,표4[[#This Row],[제품명]])</f>
        <v>0</v>
      </c>
      <c r="H1040" s="54">
        <f>COUNTIF(사출계획!$G$62:$H$110,표4[[#This Row],[제품명]])</f>
        <v>0</v>
      </c>
      <c r="I1040" s="132">
        <f>COUNTIF(사출계획!$G$62:$H$87,표4[[#This Row],[제품명]])</f>
        <v>0</v>
      </c>
      <c r="J1040" s="132">
        <f>COUNTIF(사출계획!$G$88:$H$110,표4[[#This Row],[제품명]])</f>
        <v>0</v>
      </c>
      <c r="K1040" s="54">
        <f>COUNTIF(사출계획!$I$62:$J$110,표4[[#This Row],[제품명]])</f>
        <v>0</v>
      </c>
      <c r="L1040" s="131">
        <f>COUNTIF(사출계획!$I$62:$J$87,표4[[#This Row],[제품명]])</f>
        <v>0</v>
      </c>
      <c r="M1040" s="131">
        <f>COUNTIF(사출계획!$I$88:$J$110,표4[[#This Row],[제품명]])</f>
        <v>0</v>
      </c>
      <c r="N1040" s="129">
        <f>COUNTIF(사출계획!$K$62:$L$110,표4[[#This Row],[제품명]])</f>
        <v>0</v>
      </c>
      <c r="O1040" s="131">
        <f>COUNTIF(사출계획!$K$62:$L$87,표4[[#This Row],[제품명]])</f>
        <v>0</v>
      </c>
      <c r="P1040" s="131">
        <f>COUNTIF(사출계획!$K$88:$L$110,표4[[#This Row],[제품명]])</f>
        <v>0</v>
      </c>
      <c r="Q1040" s="130">
        <f>COUNTIF(사출계획!$M$62:$N$110,표4[[#This Row],[제품명]])</f>
        <v>0</v>
      </c>
      <c r="R1040" s="131">
        <f>COUNTIF(사출계획!$M$62:$N$87,표4[[#This Row],[제품명]])</f>
        <v>0</v>
      </c>
      <c r="S1040" s="131">
        <f>COUNTIF(사출계획!$M$88:$N$110,표4[[#This Row],[제품명]])</f>
        <v>0</v>
      </c>
      <c r="T1040" s="54">
        <f>COUNTIF(사출계획!$O$62:$P$110,표4[[#This Row],[제품명]])</f>
        <v>0</v>
      </c>
      <c r="U1040" s="131">
        <f>COUNTIF(사출계획!$O$62:$P$87,표4[[#This Row],[제품명]])</f>
        <v>0</v>
      </c>
      <c r="V1040" s="131">
        <f>COUNTIF(사출계획!$O$88:$P$110,표4[[#This Row],[제품명]])</f>
        <v>0</v>
      </c>
      <c r="W1040" s="54">
        <f>COUNTIF(사출계획!$Q$62:$R$110,표4[[#This Row],[제품명]])</f>
        <v>0</v>
      </c>
      <c r="X1040" s="131">
        <f>COUNTIF(사출계획!$Q$62:$R$87,표4[[#This Row],[제품명]])</f>
        <v>0</v>
      </c>
      <c r="Y1040" s="131">
        <f>COUNTIF(사출계획!$Q$88:$R$110,표4[[#This Row],[제품명]])</f>
        <v>0</v>
      </c>
      <c r="Z1040" s="54">
        <f>COUNTIF(사출계획!$S$62:$T$110,표4[[#This Row],[제품명]])</f>
        <v>0</v>
      </c>
      <c r="AA1040" s="131"/>
      <c r="AB1040" s="131"/>
      <c r="AC1040" s="467" t="s">
        <v>4693</v>
      </c>
      <c r="AD1040" s="129">
        <f>SUMIF(표4[잉크명],표5[[#This Row],[잉크]],표4[월])</f>
        <v>0</v>
      </c>
      <c r="AE1040" s="126">
        <f>SUMIF(표4[잉크명],표5[[#This Row],[잉크]],표4[월-3층])</f>
        <v>0</v>
      </c>
      <c r="AF1040" s="126">
        <f>SUMIF(표4[잉크명],표5[[#This Row],[잉크]],표4[월-1층])</f>
        <v>0</v>
      </c>
      <c r="AG1040" s="133">
        <f>SUMIF(표4[잉크명],표5[[#This Row],[잉크]],표4[화])</f>
        <v>0</v>
      </c>
      <c r="AH1040" s="126">
        <f>SUMIF(표4[잉크명],표5[[#This Row],[잉크]],표4[화-3층])</f>
        <v>0</v>
      </c>
      <c r="AI1040" s="126">
        <f>SUMIF(표4[잉크명],표5[[#This Row],[잉크]],표4[화-1층])</f>
        <v>0</v>
      </c>
      <c r="AJ1040" s="130">
        <f>SUMIF(표4[잉크명],표5[[#This Row],[잉크]],표4[수])</f>
        <v>0</v>
      </c>
      <c r="AK1040" s="126">
        <f>SUMIF(표4[잉크명],표5[[#This Row],[잉크]],표4[수-3층])</f>
        <v>0</v>
      </c>
      <c r="AL1040" s="126">
        <f>SUMIF(표4[잉크명],표5[[#This Row],[잉크]],표4[수-1층])</f>
        <v>0</v>
      </c>
      <c r="AM1040" s="54">
        <f>SUMIF(표4[잉크명],표5[[#This Row],[잉크]],표4[목])</f>
        <v>0</v>
      </c>
      <c r="AN1040" s="126">
        <f>SUMIF(표4[잉크명],표5[[#This Row],[잉크]],표4[목-3층])</f>
        <v>0</v>
      </c>
      <c r="AO1040" s="126">
        <f>SUMIF(표4[잉크명],표5[[#This Row],[잉크]],표4[목-1층])</f>
        <v>0</v>
      </c>
      <c r="AP1040" s="54">
        <f>SUMIF(표4[잉크명],표5[[#This Row],[잉크]],표4[금])</f>
        <v>0</v>
      </c>
      <c r="AQ1040" s="126">
        <f>SUMIF(표4[잉크명],표5[[#This Row],[잉크]],표4[금-3층])</f>
        <v>0</v>
      </c>
      <c r="AR1040" s="126">
        <f>SUMIF(표4[잉크명],표5[[#This Row],[잉크]],표4[금-1층])</f>
        <v>0</v>
      </c>
      <c r="AS1040" s="54">
        <f>SUMIF(표4[잉크명],표5[[#This Row],[잉크]],표4[토])</f>
        <v>0</v>
      </c>
      <c r="AT1040" s="126">
        <f>SUMIF(표4[잉크명],표5[[#This Row],[잉크]],표4[토-3층])</f>
        <v>0</v>
      </c>
      <c r="AU1040" s="126">
        <f>SUMIF(표4[잉크명],표5[[#This Row],[잉크]],표4[토-1층])</f>
        <v>0</v>
      </c>
      <c r="AV1040" s="54">
        <f>SUMIF(표4[잉크명],표5[[#This Row],[잉크]],표4[일])</f>
        <v>0</v>
      </c>
      <c r="AW1040" s="126">
        <f>SUMIF(표4[잉크명],표5[[#This Row],[잉크]],표4[일-3층])</f>
        <v>0</v>
      </c>
      <c r="AX1040" s="126">
        <f>SUMIF(표4[잉크명],표5[[#This Row],[잉크]],표4[일-1층])</f>
        <v>0</v>
      </c>
      <c r="AY1040" s="54">
        <f>SUMIF(표4[잉크명],표5[[#This Row],[잉크]],표4[차주 월])</f>
        <v>0</v>
      </c>
      <c r="AZ1040" s="54">
        <f>SUM(표5[[#This Row],[월]:[차주 월]])</f>
        <v>0</v>
      </c>
    </row>
    <row r="1041" spans="2:52" x14ac:dyDescent="0.3">
      <c r="B1041" s="372" t="s">
        <v>3664</v>
      </c>
      <c r="C1041" s="285"/>
      <c r="D1041" s="372" t="s">
        <v>3666</v>
      </c>
      <c r="E1041" s="54">
        <f>COUNTIF(사출계획!$E$62:$F$110,표4[[#This Row],[제품명]])</f>
        <v>0</v>
      </c>
      <c r="F1041" s="131">
        <f>COUNTIF(사출계획!$E$62:$F$87,표4[[#This Row],[제품명]])</f>
        <v>0</v>
      </c>
      <c r="G1041" s="131">
        <f>COUNTIF(사출계획!$E$88:$F$110,표4[[#This Row],[제품명]])</f>
        <v>0</v>
      </c>
      <c r="H1041" s="54">
        <f>COUNTIF(사출계획!$G$62:$H$110,표4[[#This Row],[제품명]])</f>
        <v>0</v>
      </c>
      <c r="I1041" s="132">
        <f>COUNTIF(사출계획!$G$62:$H$87,표4[[#This Row],[제품명]])</f>
        <v>0</v>
      </c>
      <c r="J1041" s="132">
        <f>COUNTIF(사출계획!$G$88:$H$110,표4[[#This Row],[제품명]])</f>
        <v>0</v>
      </c>
      <c r="K1041" s="54">
        <f>COUNTIF(사출계획!$I$62:$J$110,표4[[#This Row],[제품명]])</f>
        <v>0</v>
      </c>
      <c r="L1041" s="131">
        <f>COUNTIF(사출계획!$I$62:$J$87,표4[[#This Row],[제품명]])</f>
        <v>0</v>
      </c>
      <c r="M1041" s="131">
        <f>COUNTIF(사출계획!$I$88:$J$110,표4[[#This Row],[제품명]])</f>
        <v>0</v>
      </c>
      <c r="N1041" s="129">
        <f>COUNTIF(사출계획!$K$62:$L$110,표4[[#This Row],[제품명]])</f>
        <v>0</v>
      </c>
      <c r="O1041" s="131">
        <f>COUNTIF(사출계획!$K$62:$L$87,표4[[#This Row],[제품명]])</f>
        <v>0</v>
      </c>
      <c r="P1041" s="131">
        <f>COUNTIF(사출계획!$K$88:$L$110,표4[[#This Row],[제품명]])</f>
        <v>0</v>
      </c>
      <c r="Q1041" s="130">
        <f>COUNTIF(사출계획!$M$62:$N$110,표4[[#This Row],[제품명]])</f>
        <v>0</v>
      </c>
      <c r="R1041" s="131">
        <f>COUNTIF(사출계획!$M$62:$N$87,표4[[#This Row],[제품명]])</f>
        <v>0</v>
      </c>
      <c r="S1041" s="131">
        <f>COUNTIF(사출계획!$M$88:$N$110,표4[[#This Row],[제품명]])</f>
        <v>0</v>
      </c>
      <c r="T1041" s="54">
        <f>COUNTIF(사출계획!$O$62:$P$110,표4[[#This Row],[제품명]])</f>
        <v>0</v>
      </c>
      <c r="U1041" s="131">
        <f>COUNTIF(사출계획!$O$62:$P$87,표4[[#This Row],[제품명]])</f>
        <v>0</v>
      </c>
      <c r="V1041" s="131">
        <f>COUNTIF(사출계획!$O$88:$P$110,표4[[#This Row],[제품명]])</f>
        <v>0</v>
      </c>
      <c r="W1041" s="54">
        <f>COUNTIF(사출계획!$Q$62:$R$110,표4[[#This Row],[제품명]])</f>
        <v>0</v>
      </c>
      <c r="X1041" s="131">
        <f>COUNTIF(사출계획!$Q$62:$R$87,표4[[#This Row],[제품명]])</f>
        <v>0</v>
      </c>
      <c r="Y1041" s="131">
        <f>COUNTIF(사출계획!$Q$88:$R$110,표4[[#This Row],[제품명]])</f>
        <v>0</v>
      </c>
      <c r="Z1041" s="54">
        <f>COUNTIF(사출계획!$S$62:$T$110,표4[[#This Row],[제품명]])</f>
        <v>0</v>
      </c>
      <c r="AA1041" s="131"/>
      <c r="AB1041" s="131"/>
      <c r="AC1041" s="467" t="s">
        <v>4694</v>
      </c>
      <c r="AD1041" s="129">
        <f>SUMIF(표4[잉크명],표5[[#This Row],[잉크]],표4[월])</f>
        <v>0</v>
      </c>
      <c r="AE1041" s="126">
        <f>SUMIF(표4[잉크명],표5[[#This Row],[잉크]],표4[월-3층])</f>
        <v>0</v>
      </c>
      <c r="AF1041" s="126">
        <f>SUMIF(표4[잉크명],표5[[#This Row],[잉크]],표4[월-1층])</f>
        <v>0</v>
      </c>
      <c r="AG1041" s="133">
        <f>SUMIF(표4[잉크명],표5[[#This Row],[잉크]],표4[화])</f>
        <v>0</v>
      </c>
      <c r="AH1041" s="126">
        <f>SUMIF(표4[잉크명],표5[[#This Row],[잉크]],표4[화-3층])</f>
        <v>0</v>
      </c>
      <c r="AI1041" s="126">
        <f>SUMIF(표4[잉크명],표5[[#This Row],[잉크]],표4[화-1층])</f>
        <v>0</v>
      </c>
      <c r="AJ1041" s="130">
        <f>SUMIF(표4[잉크명],표5[[#This Row],[잉크]],표4[수])</f>
        <v>0</v>
      </c>
      <c r="AK1041" s="126">
        <f>SUMIF(표4[잉크명],표5[[#This Row],[잉크]],표4[수-3층])</f>
        <v>0</v>
      </c>
      <c r="AL1041" s="126">
        <f>SUMIF(표4[잉크명],표5[[#This Row],[잉크]],표4[수-1층])</f>
        <v>0</v>
      </c>
      <c r="AM1041" s="54">
        <f>SUMIF(표4[잉크명],표5[[#This Row],[잉크]],표4[목])</f>
        <v>0</v>
      </c>
      <c r="AN1041" s="126">
        <f>SUMIF(표4[잉크명],표5[[#This Row],[잉크]],표4[목-3층])</f>
        <v>0</v>
      </c>
      <c r="AO1041" s="126">
        <f>SUMIF(표4[잉크명],표5[[#This Row],[잉크]],표4[목-1층])</f>
        <v>0</v>
      </c>
      <c r="AP1041" s="54">
        <f>SUMIF(표4[잉크명],표5[[#This Row],[잉크]],표4[금])</f>
        <v>0</v>
      </c>
      <c r="AQ1041" s="126">
        <f>SUMIF(표4[잉크명],표5[[#This Row],[잉크]],표4[금-3층])</f>
        <v>0</v>
      </c>
      <c r="AR1041" s="126">
        <f>SUMIF(표4[잉크명],표5[[#This Row],[잉크]],표4[금-1층])</f>
        <v>0</v>
      </c>
      <c r="AS1041" s="54">
        <f>SUMIF(표4[잉크명],표5[[#This Row],[잉크]],표4[토])</f>
        <v>0</v>
      </c>
      <c r="AT1041" s="126">
        <f>SUMIF(표4[잉크명],표5[[#This Row],[잉크]],표4[토-3층])</f>
        <v>0</v>
      </c>
      <c r="AU1041" s="126">
        <f>SUMIF(표4[잉크명],표5[[#This Row],[잉크]],표4[토-1층])</f>
        <v>0</v>
      </c>
      <c r="AV1041" s="54">
        <f>SUMIF(표4[잉크명],표5[[#This Row],[잉크]],표4[일])</f>
        <v>0</v>
      </c>
      <c r="AW1041" s="126">
        <f>SUMIF(표4[잉크명],표5[[#This Row],[잉크]],표4[일-3층])</f>
        <v>0</v>
      </c>
      <c r="AX1041" s="126">
        <f>SUMIF(표4[잉크명],표5[[#This Row],[잉크]],표4[일-1층])</f>
        <v>0</v>
      </c>
      <c r="AY1041" s="54">
        <f>SUMIF(표4[잉크명],표5[[#This Row],[잉크]],표4[차주 월])</f>
        <v>0</v>
      </c>
      <c r="AZ1041" s="54">
        <f>SUM(표5[[#This Row],[월]:[차주 월]])</f>
        <v>0</v>
      </c>
    </row>
    <row r="1042" spans="2:52" x14ac:dyDescent="0.3">
      <c r="B1042" s="372" t="s">
        <v>3665</v>
      </c>
      <c r="C1042" s="285"/>
      <c r="D1042" s="372" t="s">
        <v>4037</v>
      </c>
      <c r="E1042" s="54">
        <f>COUNTIF(사출계획!$E$62:$F$110,표4[[#This Row],[제품명]])</f>
        <v>0</v>
      </c>
      <c r="F1042" s="131">
        <f>COUNTIF(사출계획!$E$62:$F$87,표4[[#This Row],[제품명]])</f>
        <v>0</v>
      </c>
      <c r="G1042" s="131">
        <f>COUNTIF(사출계획!$E$88:$F$110,표4[[#This Row],[제품명]])</f>
        <v>0</v>
      </c>
      <c r="H1042" s="54">
        <f>COUNTIF(사출계획!$G$62:$H$110,표4[[#This Row],[제품명]])</f>
        <v>0</v>
      </c>
      <c r="I1042" s="132">
        <f>COUNTIF(사출계획!$G$62:$H$87,표4[[#This Row],[제품명]])</f>
        <v>0</v>
      </c>
      <c r="J1042" s="132">
        <f>COUNTIF(사출계획!$G$88:$H$110,표4[[#This Row],[제품명]])</f>
        <v>0</v>
      </c>
      <c r="K1042" s="54">
        <f>COUNTIF(사출계획!$I$62:$J$110,표4[[#This Row],[제품명]])</f>
        <v>0</v>
      </c>
      <c r="L1042" s="131">
        <f>COUNTIF(사출계획!$I$62:$J$87,표4[[#This Row],[제품명]])</f>
        <v>0</v>
      </c>
      <c r="M1042" s="131">
        <f>COUNTIF(사출계획!$I$88:$J$110,표4[[#This Row],[제품명]])</f>
        <v>0</v>
      </c>
      <c r="N1042" s="129">
        <f>COUNTIF(사출계획!$K$62:$L$110,표4[[#This Row],[제품명]])</f>
        <v>0</v>
      </c>
      <c r="O1042" s="131">
        <f>COUNTIF(사출계획!$K$62:$L$87,표4[[#This Row],[제품명]])</f>
        <v>0</v>
      </c>
      <c r="P1042" s="131">
        <f>COUNTIF(사출계획!$K$88:$L$110,표4[[#This Row],[제품명]])</f>
        <v>0</v>
      </c>
      <c r="Q1042" s="130">
        <f>COUNTIF(사출계획!$M$62:$N$110,표4[[#This Row],[제품명]])</f>
        <v>0</v>
      </c>
      <c r="R1042" s="131">
        <f>COUNTIF(사출계획!$M$62:$N$87,표4[[#This Row],[제품명]])</f>
        <v>0</v>
      </c>
      <c r="S1042" s="131">
        <f>COUNTIF(사출계획!$M$88:$N$110,표4[[#This Row],[제품명]])</f>
        <v>0</v>
      </c>
      <c r="T1042" s="54">
        <f>COUNTIF(사출계획!$O$62:$P$110,표4[[#This Row],[제품명]])</f>
        <v>0</v>
      </c>
      <c r="U1042" s="131">
        <f>COUNTIF(사출계획!$O$62:$P$87,표4[[#This Row],[제품명]])</f>
        <v>0</v>
      </c>
      <c r="V1042" s="131">
        <f>COUNTIF(사출계획!$O$88:$P$110,표4[[#This Row],[제품명]])</f>
        <v>0</v>
      </c>
      <c r="W1042" s="54">
        <f>COUNTIF(사출계획!$Q$62:$R$110,표4[[#This Row],[제품명]])</f>
        <v>0</v>
      </c>
      <c r="X1042" s="131">
        <f>COUNTIF(사출계획!$Q$62:$R$87,표4[[#This Row],[제품명]])</f>
        <v>0</v>
      </c>
      <c r="Y1042" s="131">
        <f>COUNTIF(사출계획!$Q$88:$R$110,표4[[#This Row],[제품명]])</f>
        <v>0</v>
      </c>
      <c r="Z1042" s="54">
        <f>COUNTIF(사출계획!$S$62:$T$110,표4[[#This Row],[제품명]])</f>
        <v>0</v>
      </c>
      <c r="AA1042" s="131"/>
      <c r="AB1042" s="131"/>
      <c r="AC1042" s="468" t="s">
        <v>4701</v>
      </c>
      <c r="AD1042" s="129">
        <f>SUMIF(표4[잉크명],표5[[#This Row],[잉크]],표4[월])</f>
        <v>0</v>
      </c>
      <c r="AE1042" s="126">
        <f>SUMIF(표4[잉크명],표5[[#This Row],[잉크]],표4[월-3층])</f>
        <v>0</v>
      </c>
      <c r="AF1042" s="126">
        <f>SUMIF(표4[잉크명],표5[[#This Row],[잉크]],표4[월-1층])</f>
        <v>0</v>
      </c>
      <c r="AG1042" s="133">
        <f>SUMIF(표4[잉크명],표5[[#This Row],[잉크]],표4[화])</f>
        <v>0</v>
      </c>
      <c r="AH1042" s="126">
        <f>SUMIF(표4[잉크명],표5[[#This Row],[잉크]],표4[화-3층])</f>
        <v>0</v>
      </c>
      <c r="AI1042" s="126">
        <f>SUMIF(표4[잉크명],표5[[#This Row],[잉크]],표4[화-1층])</f>
        <v>0</v>
      </c>
      <c r="AJ1042" s="130">
        <f>SUMIF(표4[잉크명],표5[[#This Row],[잉크]],표4[수])</f>
        <v>0</v>
      </c>
      <c r="AK1042" s="126">
        <f>SUMIF(표4[잉크명],표5[[#This Row],[잉크]],표4[수-3층])</f>
        <v>0</v>
      </c>
      <c r="AL1042" s="126">
        <f>SUMIF(표4[잉크명],표5[[#This Row],[잉크]],표4[수-1층])</f>
        <v>0</v>
      </c>
      <c r="AM1042" s="54">
        <f>SUMIF(표4[잉크명],표5[[#This Row],[잉크]],표4[목])</f>
        <v>0</v>
      </c>
      <c r="AN1042" s="126">
        <f>SUMIF(표4[잉크명],표5[[#This Row],[잉크]],표4[목-3층])</f>
        <v>0</v>
      </c>
      <c r="AO1042" s="126">
        <f>SUMIF(표4[잉크명],표5[[#This Row],[잉크]],표4[목-1층])</f>
        <v>0</v>
      </c>
      <c r="AP1042" s="54">
        <f>SUMIF(표4[잉크명],표5[[#This Row],[잉크]],표4[금])</f>
        <v>0</v>
      </c>
      <c r="AQ1042" s="126">
        <f>SUMIF(표4[잉크명],표5[[#This Row],[잉크]],표4[금-3층])</f>
        <v>0</v>
      </c>
      <c r="AR1042" s="126">
        <f>SUMIF(표4[잉크명],표5[[#This Row],[잉크]],표4[금-1층])</f>
        <v>0</v>
      </c>
      <c r="AS1042" s="54">
        <f>SUMIF(표4[잉크명],표5[[#This Row],[잉크]],표4[토])</f>
        <v>0</v>
      </c>
      <c r="AT1042" s="126">
        <f>SUMIF(표4[잉크명],표5[[#This Row],[잉크]],표4[토-3층])</f>
        <v>0</v>
      </c>
      <c r="AU1042" s="126">
        <f>SUMIF(표4[잉크명],표5[[#This Row],[잉크]],표4[토-1층])</f>
        <v>0</v>
      </c>
      <c r="AV1042" s="54">
        <f>SUMIF(표4[잉크명],표5[[#This Row],[잉크]],표4[일])</f>
        <v>0</v>
      </c>
      <c r="AW1042" s="126">
        <f>SUMIF(표4[잉크명],표5[[#This Row],[잉크]],표4[일-3층])</f>
        <v>0</v>
      </c>
      <c r="AX1042" s="126">
        <f>SUMIF(표4[잉크명],표5[[#This Row],[잉크]],표4[일-1층])</f>
        <v>0</v>
      </c>
      <c r="AY1042" s="54">
        <f>SUMIF(표4[잉크명],표5[[#This Row],[잉크]],표4[차주 월])</f>
        <v>0</v>
      </c>
      <c r="AZ1042" s="54">
        <f>SUM(표5[[#This Row],[월]:[차주 월]])</f>
        <v>0</v>
      </c>
    </row>
    <row r="1043" spans="2:52" x14ac:dyDescent="0.3">
      <c r="B1043" s="373" t="s">
        <v>3672</v>
      </c>
      <c r="C1043" s="285"/>
      <c r="D1043" s="373" t="s">
        <v>3674</v>
      </c>
      <c r="E1043" s="54">
        <f>COUNTIF(사출계획!$E$62:$F$110,표4[[#This Row],[제품명]])</f>
        <v>0</v>
      </c>
      <c r="F1043" s="131">
        <f>COUNTIF(사출계획!$E$62:$F$87,표4[[#This Row],[제품명]])</f>
        <v>0</v>
      </c>
      <c r="G1043" s="131">
        <f>COUNTIF(사출계획!$E$88:$F$110,표4[[#This Row],[제품명]])</f>
        <v>0</v>
      </c>
      <c r="H1043" s="54">
        <f>COUNTIF(사출계획!$G$62:$H$110,표4[[#This Row],[제품명]])</f>
        <v>0</v>
      </c>
      <c r="I1043" s="132">
        <f>COUNTIF(사출계획!$G$62:$H$87,표4[[#This Row],[제품명]])</f>
        <v>0</v>
      </c>
      <c r="J1043" s="132">
        <f>COUNTIF(사출계획!$G$88:$H$110,표4[[#This Row],[제품명]])</f>
        <v>0</v>
      </c>
      <c r="K1043" s="54">
        <f>COUNTIF(사출계획!$I$62:$J$110,표4[[#This Row],[제품명]])</f>
        <v>0</v>
      </c>
      <c r="L1043" s="131">
        <f>COUNTIF(사출계획!$I$62:$J$87,표4[[#This Row],[제품명]])</f>
        <v>0</v>
      </c>
      <c r="M1043" s="131">
        <f>COUNTIF(사출계획!$I$88:$J$110,표4[[#This Row],[제품명]])</f>
        <v>0</v>
      </c>
      <c r="N1043" s="129">
        <f>COUNTIF(사출계획!$K$62:$L$110,표4[[#This Row],[제품명]])</f>
        <v>0</v>
      </c>
      <c r="O1043" s="131">
        <f>COUNTIF(사출계획!$K$62:$L$87,표4[[#This Row],[제품명]])</f>
        <v>0</v>
      </c>
      <c r="P1043" s="131">
        <f>COUNTIF(사출계획!$K$88:$L$110,표4[[#This Row],[제품명]])</f>
        <v>0</v>
      </c>
      <c r="Q1043" s="130">
        <f>COUNTIF(사출계획!$M$62:$N$110,표4[[#This Row],[제품명]])</f>
        <v>0</v>
      </c>
      <c r="R1043" s="131">
        <f>COUNTIF(사출계획!$M$62:$N$87,표4[[#This Row],[제품명]])</f>
        <v>0</v>
      </c>
      <c r="S1043" s="131">
        <f>COUNTIF(사출계획!$M$88:$N$110,표4[[#This Row],[제품명]])</f>
        <v>0</v>
      </c>
      <c r="T1043" s="54">
        <f>COUNTIF(사출계획!$O$62:$P$110,표4[[#This Row],[제품명]])</f>
        <v>0</v>
      </c>
      <c r="U1043" s="131">
        <f>COUNTIF(사출계획!$O$62:$P$87,표4[[#This Row],[제품명]])</f>
        <v>0</v>
      </c>
      <c r="V1043" s="131">
        <f>COUNTIF(사출계획!$O$88:$P$110,표4[[#This Row],[제품명]])</f>
        <v>0</v>
      </c>
      <c r="W1043" s="54">
        <f>COUNTIF(사출계획!$Q$62:$R$110,표4[[#This Row],[제품명]])</f>
        <v>0</v>
      </c>
      <c r="X1043" s="131">
        <f>COUNTIF(사출계획!$Q$62:$R$87,표4[[#This Row],[제품명]])</f>
        <v>0</v>
      </c>
      <c r="Y1043" s="131">
        <f>COUNTIF(사출계획!$Q$88:$R$110,표4[[#This Row],[제품명]])</f>
        <v>0</v>
      </c>
      <c r="Z1043" s="54">
        <f>COUNTIF(사출계획!$S$62:$T$110,표4[[#This Row],[제품명]])</f>
        <v>0</v>
      </c>
      <c r="AA1043" s="131"/>
      <c r="AB1043" s="131"/>
      <c r="AC1043" s="468" t="s">
        <v>4709</v>
      </c>
      <c r="AD1043" s="129">
        <f>SUMIF(표4[잉크명],표5[[#This Row],[잉크]],표4[월])</f>
        <v>0</v>
      </c>
      <c r="AE1043" s="126">
        <f>SUMIF(표4[잉크명],표5[[#This Row],[잉크]],표4[월-3층])</f>
        <v>0</v>
      </c>
      <c r="AF1043" s="126">
        <f>SUMIF(표4[잉크명],표5[[#This Row],[잉크]],표4[월-1층])</f>
        <v>0</v>
      </c>
      <c r="AG1043" s="133">
        <f>SUMIF(표4[잉크명],표5[[#This Row],[잉크]],표4[화])</f>
        <v>0</v>
      </c>
      <c r="AH1043" s="126">
        <f>SUMIF(표4[잉크명],표5[[#This Row],[잉크]],표4[화-3층])</f>
        <v>0</v>
      </c>
      <c r="AI1043" s="126">
        <f>SUMIF(표4[잉크명],표5[[#This Row],[잉크]],표4[화-1층])</f>
        <v>0</v>
      </c>
      <c r="AJ1043" s="130">
        <f>SUMIF(표4[잉크명],표5[[#This Row],[잉크]],표4[수])</f>
        <v>0</v>
      </c>
      <c r="AK1043" s="126">
        <f>SUMIF(표4[잉크명],표5[[#This Row],[잉크]],표4[수-3층])</f>
        <v>0</v>
      </c>
      <c r="AL1043" s="126">
        <f>SUMIF(표4[잉크명],표5[[#This Row],[잉크]],표4[수-1층])</f>
        <v>0</v>
      </c>
      <c r="AM1043" s="54">
        <f>SUMIF(표4[잉크명],표5[[#This Row],[잉크]],표4[목])</f>
        <v>0</v>
      </c>
      <c r="AN1043" s="126">
        <f>SUMIF(표4[잉크명],표5[[#This Row],[잉크]],표4[목-3층])</f>
        <v>0</v>
      </c>
      <c r="AO1043" s="126">
        <f>SUMIF(표4[잉크명],표5[[#This Row],[잉크]],표4[목-1층])</f>
        <v>0</v>
      </c>
      <c r="AP1043" s="54">
        <f>SUMIF(표4[잉크명],표5[[#This Row],[잉크]],표4[금])</f>
        <v>0</v>
      </c>
      <c r="AQ1043" s="126">
        <f>SUMIF(표4[잉크명],표5[[#This Row],[잉크]],표4[금-3층])</f>
        <v>0</v>
      </c>
      <c r="AR1043" s="126">
        <f>SUMIF(표4[잉크명],표5[[#This Row],[잉크]],표4[금-1층])</f>
        <v>0</v>
      </c>
      <c r="AS1043" s="54">
        <f>SUMIF(표4[잉크명],표5[[#This Row],[잉크]],표4[토])</f>
        <v>0</v>
      </c>
      <c r="AT1043" s="126">
        <f>SUMIF(표4[잉크명],표5[[#This Row],[잉크]],표4[토-3층])</f>
        <v>0</v>
      </c>
      <c r="AU1043" s="126">
        <f>SUMIF(표4[잉크명],표5[[#This Row],[잉크]],표4[토-1층])</f>
        <v>0</v>
      </c>
      <c r="AV1043" s="54">
        <f>SUMIF(표4[잉크명],표5[[#This Row],[잉크]],표4[일])</f>
        <v>0</v>
      </c>
      <c r="AW1043" s="126">
        <f>SUMIF(표4[잉크명],표5[[#This Row],[잉크]],표4[일-3층])</f>
        <v>0</v>
      </c>
      <c r="AX1043" s="126">
        <f>SUMIF(표4[잉크명],표5[[#This Row],[잉크]],표4[일-1층])</f>
        <v>0</v>
      </c>
      <c r="AY1043" s="54">
        <f>SUMIF(표4[잉크명],표5[[#This Row],[잉크]],표4[차주 월])</f>
        <v>0</v>
      </c>
      <c r="AZ1043" s="54">
        <f>SUM(표5[[#This Row],[월]:[차주 월]])</f>
        <v>0</v>
      </c>
    </row>
    <row r="1044" spans="2:52" x14ac:dyDescent="0.3">
      <c r="B1044" s="373" t="s">
        <v>3673</v>
      </c>
      <c r="C1044" s="285"/>
      <c r="D1044" s="373" t="s">
        <v>3675</v>
      </c>
      <c r="E1044" s="54">
        <f>COUNTIF(사출계획!$E$62:$F$110,표4[[#This Row],[제품명]])</f>
        <v>0</v>
      </c>
      <c r="F1044" s="131">
        <f>COUNTIF(사출계획!$E$62:$F$87,표4[[#This Row],[제품명]])</f>
        <v>0</v>
      </c>
      <c r="G1044" s="131">
        <f>COUNTIF(사출계획!$E$88:$F$110,표4[[#This Row],[제품명]])</f>
        <v>0</v>
      </c>
      <c r="H1044" s="54">
        <f>COUNTIF(사출계획!$G$62:$H$110,표4[[#This Row],[제품명]])</f>
        <v>0</v>
      </c>
      <c r="I1044" s="132">
        <f>COUNTIF(사출계획!$G$62:$H$87,표4[[#This Row],[제품명]])</f>
        <v>0</v>
      </c>
      <c r="J1044" s="132">
        <f>COUNTIF(사출계획!$G$88:$H$110,표4[[#This Row],[제품명]])</f>
        <v>0</v>
      </c>
      <c r="K1044" s="54">
        <f>COUNTIF(사출계획!$I$62:$J$110,표4[[#This Row],[제품명]])</f>
        <v>0</v>
      </c>
      <c r="L1044" s="131">
        <f>COUNTIF(사출계획!$I$62:$J$87,표4[[#This Row],[제품명]])</f>
        <v>0</v>
      </c>
      <c r="M1044" s="131">
        <f>COUNTIF(사출계획!$I$88:$J$110,표4[[#This Row],[제품명]])</f>
        <v>0</v>
      </c>
      <c r="N1044" s="129">
        <f>COUNTIF(사출계획!$K$62:$L$110,표4[[#This Row],[제품명]])</f>
        <v>0</v>
      </c>
      <c r="O1044" s="131">
        <f>COUNTIF(사출계획!$K$62:$L$87,표4[[#This Row],[제품명]])</f>
        <v>0</v>
      </c>
      <c r="P1044" s="131">
        <f>COUNTIF(사출계획!$K$88:$L$110,표4[[#This Row],[제품명]])</f>
        <v>0</v>
      </c>
      <c r="Q1044" s="130">
        <f>COUNTIF(사출계획!$M$62:$N$110,표4[[#This Row],[제품명]])</f>
        <v>0</v>
      </c>
      <c r="R1044" s="131">
        <f>COUNTIF(사출계획!$M$62:$N$87,표4[[#This Row],[제품명]])</f>
        <v>0</v>
      </c>
      <c r="S1044" s="131">
        <f>COUNTIF(사출계획!$M$88:$N$110,표4[[#This Row],[제품명]])</f>
        <v>0</v>
      </c>
      <c r="T1044" s="54">
        <f>COUNTIF(사출계획!$O$62:$P$110,표4[[#This Row],[제품명]])</f>
        <v>0</v>
      </c>
      <c r="U1044" s="131">
        <f>COUNTIF(사출계획!$O$62:$P$87,표4[[#This Row],[제품명]])</f>
        <v>0</v>
      </c>
      <c r="V1044" s="131">
        <f>COUNTIF(사출계획!$O$88:$P$110,표4[[#This Row],[제품명]])</f>
        <v>0</v>
      </c>
      <c r="W1044" s="54">
        <f>COUNTIF(사출계획!$Q$62:$R$110,표4[[#This Row],[제품명]])</f>
        <v>0</v>
      </c>
      <c r="X1044" s="131">
        <f>COUNTIF(사출계획!$Q$62:$R$87,표4[[#This Row],[제품명]])</f>
        <v>0</v>
      </c>
      <c r="Y1044" s="131">
        <f>COUNTIF(사출계획!$Q$88:$R$110,표4[[#This Row],[제품명]])</f>
        <v>0</v>
      </c>
      <c r="Z1044" s="54">
        <f>COUNTIF(사출계획!$S$62:$T$110,표4[[#This Row],[제품명]])</f>
        <v>0</v>
      </c>
      <c r="AA1044" s="131"/>
      <c r="AB1044" s="131"/>
      <c r="AC1044" s="468" t="s">
        <v>4712</v>
      </c>
      <c r="AD1044" s="129">
        <f>SUMIF(표4[잉크명],표5[[#This Row],[잉크]],표4[월])</f>
        <v>0</v>
      </c>
      <c r="AE1044" s="126">
        <f>SUMIF(표4[잉크명],표5[[#This Row],[잉크]],표4[월-3층])</f>
        <v>0</v>
      </c>
      <c r="AF1044" s="126">
        <f>SUMIF(표4[잉크명],표5[[#This Row],[잉크]],표4[월-1층])</f>
        <v>0</v>
      </c>
      <c r="AG1044" s="133">
        <f>SUMIF(표4[잉크명],표5[[#This Row],[잉크]],표4[화])</f>
        <v>0</v>
      </c>
      <c r="AH1044" s="126">
        <f>SUMIF(표4[잉크명],표5[[#This Row],[잉크]],표4[화-3층])</f>
        <v>0</v>
      </c>
      <c r="AI1044" s="126">
        <f>SUMIF(표4[잉크명],표5[[#This Row],[잉크]],표4[화-1층])</f>
        <v>0</v>
      </c>
      <c r="AJ1044" s="130">
        <f>SUMIF(표4[잉크명],표5[[#This Row],[잉크]],표4[수])</f>
        <v>0</v>
      </c>
      <c r="AK1044" s="126">
        <f>SUMIF(표4[잉크명],표5[[#This Row],[잉크]],표4[수-3층])</f>
        <v>0</v>
      </c>
      <c r="AL1044" s="126">
        <f>SUMIF(표4[잉크명],표5[[#This Row],[잉크]],표4[수-1층])</f>
        <v>0</v>
      </c>
      <c r="AM1044" s="54">
        <f>SUMIF(표4[잉크명],표5[[#This Row],[잉크]],표4[목])</f>
        <v>0</v>
      </c>
      <c r="AN1044" s="126">
        <f>SUMIF(표4[잉크명],표5[[#This Row],[잉크]],표4[목-3층])</f>
        <v>0</v>
      </c>
      <c r="AO1044" s="126">
        <f>SUMIF(표4[잉크명],표5[[#This Row],[잉크]],표4[목-1층])</f>
        <v>0</v>
      </c>
      <c r="AP1044" s="54">
        <f>SUMIF(표4[잉크명],표5[[#This Row],[잉크]],표4[금])</f>
        <v>0</v>
      </c>
      <c r="AQ1044" s="126">
        <f>SUMIF(표4[잉크명],표5[[#This Row],[잉크]],표4[금-3층])</f>
        <v>0</v>
      </c>
      <c r="AR1044" s="126">
        <f>SUMIF(표4[잉크명],표5[[#This Row],[잉크]],표4[금-1층])</f>
        <v>0</v>
      </c>
      <c r="AS1044" s="54">
        <f>SUMIF(표4[잉크명],표5[[#This Row],[잉크]],표4[토])</f>
        <v>0</v>
      </c>
      <c r="AT1044" s="126">
        <f>SUMIF(표4[잉크명],표5[[#This Row],[잉크]],표4[토-3층])</f>
        <v>0</v>
      </c>
      <c r="AU1044" s="126">
        <f>SUMIF(표4[잉크명],표5[[#This Row],[잉크]],표4[토-1층])</f>
        <v>0</v>
      </c>
      <c r="AV1044" s="54">
        <f>SUMIF(표4[잉크명],표5[[#This Row],[잉크]],표4[일])</f>
        <v>0</v>
      </c>
      <c r="AW1044" s="126">
        <f>SUMIF(표4[잉크명],표5[[#This Row],[잉크]],표4[일-3층])</f>
        <v>0</v>
      </c>
      <c r="AX1044" s="126">
        <f>SUMIF(표4[잉크명],표5[[#This Row],[잉크]],표4[일-1층])</f>
        <v>0</v>
      </c>
      <c r="AY1044" s="54">
        <f>SUMIF(표4[잉크명],표5[[#This Row],[잉크]],표4[차주 월])</f>
        <v>0</v>
      </c>
      <c r="AZ1044" s="54">
        <f>SUM(표5[[#This Row],[월]:[차주 월]])</f>
        <v>0</v>
      </c>
    </row>
    <row r="1045" spans="2:52" x14ac:dyDescent="0.3">
      <c r="B1045" s="378" t="s">
        <v>3691</v>
      </c>
      <c r="C1045" s="285"/>
      <c r="D1045" s="378" t="s">
        <v>3777</v>
      </c>
      <c r="E1045" s="54">
        <f>COUNTIF(사출계획!$E$62:$F$110,표4[[#This Row],[제품명]])</f>
        <v>0</v>
      </c>
      <c r="F1045" s="131">
        <f>COUNTIF(사출계획!$E$62:$F$87,표4[[#This Row],[제품명]])</f>
        <v>0</v>
      </c>
      <c r="G1045" s="131">
        <f>COUNTIF(사출계획!$E$88:$F$110,표4[[#This Row],[제품명]])</f>
        <v>0</v>
      </c>
      <c r="H1045" s="54">
        <f>COUNTIF(사출계획!$G$62:$H$110,표4[[#This Row],[제품명]])</f>
        <v>0</v>
      </c>
      <c r="I1045" s="132">
        <f>COUNTIF(사출계획!$G$62:$H$87,표4[[#This Row],[제품명]])</f>
        <v>0</v>
      </c>
      <c r="J1045" s="132">
        <f>COUNTIF(사출계획!$G$88:$H$110,표4[[#This Row],[제품명]])</f>
        <v>0</v>
      </c>
      <c r="K1045" s="54">
        <f>COUNTIF(사출계획!$I$62:$J$110,표4[[#This Row],[제품명]])</f>
        <v>0</v>
      </c>
      <c r="L1045" s="131">
        <f>COUNTIF(사출계획!$I$62:$J$87,표4[[#This Row],[제품명]])</f>
        <v>0</v>
      </c>
      <c r="M1045" s="131">
        <f>COUNTIF(사출계획!$I$88:$J$110,표4[[#This Row],[제품명]])</f>
        <v>0</v>
      </c>
      <c r="N1045" s="129">
        <f>COUNTIF(사출계획!$K$62:$L$110,표4[[#This Row],[제품명]])</f>
        <v>0</v>
      </c>
      <c r="O1045" s="131">
        <f>COUNTIF(사출계획!$K$62:$L$87,표4[[#This Row],[제품명]])</f>
        <v>0</v>
      </c>
      <c r="P1045" s="131">
        <f>COUNTIF(사출계획!$K$88:$L$110,표4[[#This Row],[제품명]])</f>
        <v>0</v>
      </c>
      <c r="Q1045" s="130">
        <f>COUNTIF(사출계획!$M$62:$N$110,표4[[#This Row],[제품명]])</f>
        <v>0</v>
      </c>
      <c r="R1045" s="131">
        <f>COUNTIF(사출계획!$M$62:$N$87,표4[[#This Row],[제품명]])</f>
        <v>0</v>
      </c>
      <c r="S1045" s="131">
        <f>COUNTIF(사출계획!$M$88:$N$110,표4[[#This Row],[제품명]])</f>
        <v>0</v>
      </c>
      <c r="T1045" s="54">
        <f>COUNTIF(사출계획!$O$62:$P$110,표4[[#This Row],[제품명]])</f>
        <v>0</v>
      </c>
      <c r="U1045" s="131">
        <f>COUNTIF(사출계획!$O$62:$P$87,표4[[#This Row],[제품명]])</f>
        <v>0</v>
      </c>
      <c r="V1045" s="131">
        <f>COUNTIF(사출계획!$O$88:$P$110,표4[[#This Row],[제품명]])</f>
        <v>0</v>
      </c>
      <c r="W1045" s="54">
        <f>COUNTIF(사출계획!$Q$62:$R$110,표4[[#This Row],[제품명]])</f>
        <v>0</v>
      </c>
      <c r="X1045" s="131">
        <f>COUNTIF(사출계획!$Q$62:$R$87,표4[[#This Row],[제품명]])</f>
        <v>0</v>
      </c>
      <c r="Y1045" s="131">
        <f>COUNTIF(사출계획!$Q$88:$R$110,표4[[#This Row],[제품명]])</f>
        <v>0</v>
      </c>
      <c r="Z1045" s="54">
        <f>COUNTIF(사출계획!$S$62:$T$110,표4[[#This Row],[제품명]])</f>
        <v>0</v>
      </c>
      <c r="AA1045" s="131"/>
      <c r="AB1045" s="131"/>
      <c r="AC1045" s="469" t="s">
        <v>4714</v>
      </c>
      <c r="AD1045" s="129">
        <f>SUMIF(표4[잉크명],표5[[#This Row],[잉크]],표4[월])</f>
        <v>1</v>
      </c>
      <c r="AE1045" s="131">
        <f>SUMIF(표4[잉크명],표5[[#This Row],[잉크]],표4[월-3층])</f>
        <v>1</v>
      </c>
      <c r="AF1045" s="131">
        <f>SUMIF(표4[잉크명],표5[[#This Row],[잉크]],표4[월-1층])</f>
        <v>0</v>
      </c>
      <c r="AG1045" s="133">
        <f>SUMIF(표4[잉크명],표5[[#This Row],[잉크]],표4[화])</f>
        <v>0</v>
      </c>
      <c r="AH1045" s="131">
        <f>SUMIF(표4[잉크명],표5[[#This Row],[잉크]],표4[화-3층])</f>
        <v>0</v>
      </c>
      <c r="AI1045" s="131">
        <f>SUMIF(표4[잉크명],표5[[#This Row],[잉크]],표4[화-1층])</f>
        <v>0</v>
      </c>
      <c r="AJ1045" s="130">
        <f>SUMIF(표4[잉크명],표5[[#This Row],[잉크]],표4[수])</f>
        <v>0</v>
      </c>
      <c r="AK1045" s="131">
        <f>SUMIF(표4[잉크명],표5[[#This Row],[잉크]],표4[수-3층])</f>
        <v>0</v>
      </c>
      <c r="AL1045" s="131">
        <f>SUMIF(표4[잉크명],표5[[#This Row],[잉크]],표4[수-1층])</f>
        <v>0</v>
      </c>
      <c r="AM1045" s="54">
        <f>SUMIF(표4[잉크명],표5[[#This Row],[잉크]],표4[목])</f>
        <v>0</v>
      </c>
      <c r="AN1045" s="131">
        <f>SUMIF(표4[잉크명],표5[[#This Row],[잉크]],표4[목-3층])</f>
        <v>0</v>
      </c>
      <c r="AO1045" s="131">
        <f>SUMIF(표4[잉크명],표5[[#This Row],[잉크]],표4[목-1층])</f>
        <v>0</v>
      </c>
      <c r="AP1045" s="54">
        <f>SUMIF(표4[잉크명],표5[[#This Row],[잉크]],표4[금])</f>
        <v>0</v>
      </c>
      <c r="AQ1045" s="131">
        <f>SUMIF(표4[잉크명],표5[[#This Row],[잉크]],표4[금-3층])</f>
        <v>0</v>
      </c>
      <c r="AR1045" s="131">
        <f>SUMIF(표4[잉크명],표5[[#This Row],[잉크]],표4[금-1층])</f>
        <v>0</v>
      </c>
      <c r="AS1045" s="54">
        <f>SUMIF(표4[잉크명],표5[[#This Row],[잉크]],표4[토])</f>
        <v>0</v>
      </c>
      <c r="AT1045" s="131">
        <f>SUMIF(표4[잉크명],표5[[#This Row],[잉크]],표4[토-3층])</f>
        <v>0</v>
      </c>
      <c r="AU1045" s="131">
        <f>SUMIF(표4[잉크명],표5[[#This Row],[잉크]],표4[토-1층])</f>
        <v>0</v>
      </c>
      <c r="AV1045" s="54">
        <f>SUMIF(표4[잉크명],표5[[#This Row],[잉크]],표4[일])</f>
        <v>0</v>
      </c>
      <c r="AW1045" s="131">
        <f>SUMIF(표4[잉크명],표5[[#This Row],[잉크]],표4[일-3층])</f>
        <v>0</v>
      </c>
      <c r="AX1045" s="131">
        <f>SUMIF(표4[잉크명],표5[[#This Row],[잉크]],표4[일-1층])</f>
        <v>0</v>
      </c>
      <c r="AY1045" s="54">
        <f>SUMIF(표4[잉크명],표5[[#This Row],[잉크]],표4[차주 월])</f>
        <v>0</v>
      </c>
      <c r="AZ1045" s="54">
        <f>SUM(표5[[#This Row],[월]:[차주 월]])</f>
        <v>2</v>
      </c>
    </row>
    <row r="1046" spans="2:52" x14ac:dyDescent="0.3">
      <c r="B1046" s="378" t="s">
        <v>3692</v>
      </c>
      <c r="C1046" s="285"/>
      <c r="D1046" s="378" t="s">
        <v>3778</v>
      </c>
      <c r="E1046" s="54">
        <f>COUNTIF(사출계획!$E$62:$F$110,표4[[#This Row],[제품명]])</f>
        <v>0</v>
      </c>
      <c r="F1046" s="131">
        <f>COUNTIF(사출계획!$E$62:$F$87,표4[[#This Row],[제품명]])</f>
        <v>0</v>
      </c>
      <c r="G1046" s="131">
        <f>COUNTIF(사출계획!$E$88:$F$110,표4[[#This Row],[제품명]])</f>
        <v>0</v>
      </c>
      <c r="H1046" s="54">
        <f>COUNTIF(사출계획!$G$62:$H$110,표4[[#This Row],[제품명]])</f>
        <v>0</v>
      </c>
      <c r="I1046" s="132">
        <f>COUNTIF(사출계획!$G$62:$H$87,표4[[#This Row],[제품명]])</f>
        <v>0</v>
      </c>
      <c r="J1046" s="132">
        <f>COUNTIF(사출계획!$G$88:$H$110,표4[[#This Row],[제품명]])</f>
        <v>0</v>
      </c>
      <c r="K1046" s="54">
        <f>COUNTIF(사출계획!$I$62:$J$110,표4[[#This Row],[제품명]])</f>
        <v>0</v>
      </c>
      <c r="L1046" s="131">
        <f>COUNTIF(사출계획!$I$62:$J$87,표4[[#This Row],[제품명]])</f>
        <v>0</v>
      </c>
      <c r="M1046" s="131">
        <f>COUNTIF(사출계획!$I$88:$J$110,표4[[#This Row],[제품명]])</f>
        <v>0</v>
      </c>
      <c r="N1046" s="129">
        <f>COUNTIF(사출계획!$K$62:$L$110,표4[[#This Row],[제품명]])</f>
        <v>0</v>
      </c>
      <c r="O1046" s="131">
        <f>COUNTIF(사출계획!$K$62:$L$87,표4[[#This Row],[제품명]])</f>
        <v>0</v>
      </c>
      <c r="P1046" s="131">
        <f>COUNTIF(사출계획!$K$88:$L$110,표4[[#This Row],[제품명]])</f>
        <v>0</v>
      </c>
      <c r="Q1046" s="130">
        <f>COUNTIF(사출계획!$M$62:$N$110,표4[[#This Row],[제품명]])</f>
        <v>0</v>
      </c>
      <c r="R1046" s="131">
        <f>COUNTIF(사출계획!$M$62:$N$87,표4[[#This Row],[제품명]])</f>
        <v>0</v>
      </c>
      <c r="S1046" s="131">
        <f>COUNTIF(사출계획!$M$88:$N$110,표4[[#This Row],[제품명]])</f>
        <v>0</v>
      </c>
      <c r="T1046" s="54">
        <f>COUNTIF(사출계획!$O$62:$P$110,표4[[#This Row],[제품명]])</f>
        <v>0</v>
      </c>
      <c r="U1046" s="131">
        <f>COUNTIF(사출계획!$O$62:$P$87,표4[[#This Row],[제품명]])</f>
        <v>0</v>
      </c>
      <c r="V1046" s="131">
        <f>COUNTIF(사출계획!$O$88:$P$110,표4[[#This Row],[제품명]])</f>
        <v>0</v>
      </c>
      <c r="W1046" s="54">
        <f>COUNTIF(사출계획!$Q$62:$R$110,표4[[#This Row],[제품명]])</f>
        <v>0</v>
      </c>
      <c r="X1046" s="131">
        <f>COUNTIF(사출계획!$Q$62:$R$87,표4[[#This Row],[제품명]])</f>
        <v>0</v>
      </c>
      <c r="Y1046" s="131">
        <f>COUNTIF(사출계획!$Q$88:$R$110,표4[[#This Row],[제품명]])</f>
        <v>0</v>
      </c>
      <c r="Z1046" s="54">
        <f>COUNTIF(사출계획!$S$62:$T$110,표4[[#This Row],[제품명]])</f>
        <v>0</v>
      </c>
      <c r="AA1046" s="131"/>
      <c r="AB1046" s="131"/>
      <c r="AC1046" s="469" t="s">
        <v>4715</v>
      </c>
      <c r="AD1046" s="129">
        <f>SUMIF(표4[잉크명],표5[[#This Row],[잉크]],표4[월])</f>
        <v>0</v>
      </c>
      <c r="AE1046" s="131">
        <f>SUMIF(표4[잉크명],표5[[#This Row],[잉크]],표4[월-3층])</f>
        <v>0</v>
      </c>
      <c r="AF1046" s="131">
        <f>SUMIF(표4[잉크명],표5[[#This Row],[잉크]],표4[월-1층])</f>
        <v>0</v>
      </c>
      <c r="AG1046" s="133">
        <f>SUMIF(표4[잉크명],표5[[#This Row],[잉크]],표4[화])</f>
        <v>0</v>
      </c>
      <c r="AH1046" s="131">
        <f>SUMIF(표4[잉크명],표5[[#This Row],[잉크]],표4[화-3층])</f>
        <v>0</v>
      </c>
      <c r="AI1046" s="131">
        <f>SUMIF(표4[잉크명],표5[[#This Row],[잉크]],표4[화-1층])</f>
        <v>0</v>
      </c>
      <c r="AJ1046" s="130">
        <f>SUMIF(표4[잉크명],표5[[#This Row],[잉크]],표4[수])</f>
        <v>0</v>
      </c>
      <c r="AK1046" s="131">
        <f>SUMIF(표4[잉크명],표5[[#This Row],[잉크]],표4[수-3층])</f>
        <v>0</v>
      </c>
      <c r="AL1046" s="131">
        <f>SUMIF(표4[잉크명],표5[[#This Row],[잉크]],표4[수-1층])</f>
        <v>0</v>
      </c>
      <c r="AM1046" s="54">
        <f>SUMIF(표4[잉크명],표5[[#This Row],[잉크]],표4[목])</f>
        <v>0</v>
      </c>
      <c r="AN1046" s="131">
        <f>SUMIF(표4[잉크명],표5[[#This Row],[잉크]],표4[목-3층])</f>
        <v>0</v>
      </c>
      <c r="AO1046" s="131">
        <f>SUMIF(표4[잉크명],표5[[#This Row],[잉크]],표4[목-1층])</f>
        <v>0</v>
      </c>
      <c r="AP1046" s="54">
        <f>SUMIF(표4[잉크명],표5[[#This Row],[잉크]],표4[금])</f>
        <v>0</v>
      </c>
      <c r="AQ1046" s="131">
        <f>SUMIF(표4[잉크명],표5[[#This Row],[잉크]],표4[금-3층])</f>
        <v>0</v>
      </c>
      <c r="AR1046" s="131">
        <f>SUMIF(표4[잉크명],표5[[#This Row],[잉크]],표4[금-1층])</f>
        <v>0</v>
      </c>
      <c r="AS1046" s="54">
        <f>SUMIF(표4[잉크명],표5[[#This Row],[잉크]],표4[토])</f>
        <v>0</v>
      </c>
      <c r="AT1046" s="131">
        <f>SUMIF(표4[잉크명],표5[[#This Row],[잉크]],표4[토-3층])</f>
        <v>0</v>
      </c>
      <c r="AU1046" s="131">
        <f>SUMIF(표4[잉크명],표5[[#This Row],[잉크]],표4[토-1층])</f>
        <v>0</v>
      </c>
      <c r="AV1046" s="54">
        <f>SUMIF(표4[잉크명],표5[[#This Row],[잉크]],표4[일])</f>
        <v>0</v>
      </c>
      <c r="AW1046" s="131">
        <f>SUMIF(표4[잉크명],표5[[#This Row],[잉크]],표4[일-3층])</f>
        <v>0</v>
      </c>
      <c r="AX1046" s="131">
        <f>SUMIF(표4[잉크명],표5[[#This Row],[잉크]],표4[일-1층])</f>
        <v>0</v>
      </c>
      <c r="AY1046" s="54">
        <f>SUMIF(표4[잉크명],표5[[#This Row],[잉크]],표4[차주 월])</f>
        <v>0</v>
      </c>
      <c r="AZ1046" s="54">
        <f>SUM(표5[[#This Row],[월]:[차주 월]])</f>
        <v>0</v>
      </c>
    </row>
    <row r="1047" spans="2:52" x14ac:dyDescent="0.3">
      <c r="B1047" s="378" t="s">
        <v>3698</v>
      </c>
      <c r="C1047" s="285"/>
      <c r="D1047" s="378" t="s">
        <v>3700</v>
      </c>
      <c r="E1047" s="54">
        <f>COUNTIF(사출계획!$E$62:$F$110,표4[[#This Row],[제품명]])</f>
        <v>0</v>
      </c>
      <c r="F1047" s="131">
        <f>COUNTIF(사출계획!$E$62:$F$87,표4[[#This Row],[제품명]])</f>
        <v>0</v>
      </c>
      <c r="G1047" s="131">
        <f>COUNTIF(사출계획!$E$88:$F$110,표4[[#This Row],[제품명]])</f>
        <v>0</v>
      </c>
      <c r="H1047" s="54">
        <f>COUNTIF(사출계획!$G$62:$H$110,표4[[#This Row],[제품명]])</f>
        <v>0</v>
      </c>
      <c r="I1047" s="132">
        <f>COUNTIF(사출계획!$G$62:$H$87,표4[[#This Row],[제품명]])</f>
        <v>0</v>
      </c>
      <c r="J1047" s="132">
        <f>COUNTIF(사출계획!$G$88:$H$110,표4[[#This Row],[제품명]])</f>
        <v>0</v>
      </c>
      <c r="K1047" s="54">
        <f>COUNTIF(사출계획!$I$62:$J$110,표4[[#This Row],[제품명]])</f>
        <v>0</v>
      </c>
      <c r="L1047" s="131">
        <f>COUNTIF(사출계획!$I$62:$J$87,표4[[#This Row],[제품명]])</f>
        <v>0</v>
      </c>
      <c r="M1047" s="131">
        <f>COUNTIF(사출계획!$I$88:$J$110,표4[[#This Row],[제품명]])</f>
        <v>0</v>
      </c>
      <c r="N1047" s="129">
        <f>COUNTIF(사출계획!$K$62:$L$110,표4[[#This Row],[제품명]])</f>
        <v>0</v>
      </c>
      <c r="O1047" s="131">
        <f>COUNTIF(사출계획!$K$62:$L$87,표4[[#This Row],[제품명]])</f>
        <v>0</v>
      </c>
      <c r="P1047" s="131">
        <f>COUNTIF(사출계획!$K$88:$L$110,표4[[#This Row],[제품명]])</f>
        <v>0</v>
      </c>
      <c r="Q1047" s="130">
        <f>COUNTIF(사출계획!$M$62:$N$110,표4[[#This Row],[제품명]])</f>
        <v>0</v>
      </c>
      <c r="R1047" s="131">
        <f>COUNTIF(사출계획!$M$62:$N$87,표4[[#This Row],[제품명]])</f>
        <v>0</v>
      </c>
      <c r="S1047" s="131">
        <f>COUNTIF(사출계획!$M$88:$N$110,표4[[#This Row],[제품명]])</f>
        <v>0</v>
      </c>
      <c r="T1047" s="54">
        <f>COUNTIF(사출계획!$O$62:$P$110,표4[[#This Row],[제품명]])</f>
        <v>0</v>
      </c>
      <c r="U1047" s="131">
        <f>COUNTIF(사출계획!$O$62:$P$87,표4[[#This Row],[제품명]])</f>
        <v>0</v>
      </c>
      <c r="V1047" s="131">
        <f>COUNTIF(사출계획!$O$88:$P$110,표4[[#This Row],[제품명]])</f>
        <v>0</v>
      </c>
      <c r="W1047" s="54">
        <f>COUNTIF(사출계획!$Q$62:$R$110,표4[[#This Row],[제품명]])</f>
        <v>0</v>
      </c>
      <c r="X1047" s="131">
        <f>COUNTIF(사출계획!$Q$62:$R$87,표4[[#This Row],[제품명]])</f>
        <v>0</v>
      </c>
      <c r="Y1047" s="131">
        <f>COUNTIF(사출계획!$Q$88:$R$110,표4[[#This Row],[제품명]])</f>
        <v>0</v>
      </c>
      <c r="Z1047" s="54">
        <f>COUNTIF(사출계획!$S$62:$T$110,표4[[#This Row],[제품명]])</f>
        <v>0</v>
      </c>
      <c r="AA1047" s="131"/>
      <c r="AB1047" s="131"/>
      <c r="AC1047" s="470" t="s">
        <v>4727</v>
      </c>
      <c r="AD1047" s="129">
        <f>SUMIF(표4[잉크명],표5[[#This Row],[잉크]],표4[월])</f>
        <v>1</v>
      </c>
      <c r="AE1047" s="131">
        <f>SUMIF(표4[잉크명],표5[[#This Row],[잉크]],표4[월-3층])</f>
        <v>1</v>
      </c>
      <c r="AF1047" s="131">
        <f>SUMIF(표4[잉크명],표5[[#This Row],[잉크]],표4[월-1층])</f>
        <v>0</v>
      </c>
      <c r="AG1047" s="133">
        <f>SUMIF(표4[잉크명],표5[[#This Row],[잉크]],표4[화])</f>
        <v>0</v>
      </c>
      <c r="AH1047" s="131">
        <f>SUMIF(표4[잉크명],표5[[#This Row],[잉크]],표4[화-3층])</f>
        <v>0</v>
      </c>
      <c r="AI1047" s="131">
        <f>SUMIF(표4[잉크명],표5[[#This Row],[잉크]],표4[화-1층])</f>
        <v>0</v>
      </c>
      <c r="AJ1047" s="130">
        <f>SUMIF(표4[잉크명],표5[[#This Row],[잉크]],표4[수])</f>
        <v>0</v>
      </c>
      <c r="AK1047" s="131">
        <f>SUMIF(표4[잉크명],표5[[#This Row],[잉크]],표4[수-3층])</f>
        <v>0</v>
      </c>
      <c r="AL1047" s="131">
        <f>SUMIF(표4[잉크명],표5[[#This Row],[잉크]],표4[수-1층])</f>
        <v>0</v>
      </c>
      <c r="AM1047" s="54">
        <f>SUMIF(표4[잉크명],표5[[#This Row],[잉크]],표4[목])</f>
        <v>0</v>
      </c>
      <c r="AN1047" s="131">
        <f>SUMIF(표4[잉크명],표5[[#This Row],[잉크]],표4[목-3층])</f>
        <v>0</v>
      </c>
      <c r="AO1047" s="131">
        <f>SUMIF(표4[잉크명],표5[[#This Row],[잉크]],표4[목-1층])</f>
        <v>0</v>
      </c>
      <c r="AP1047" s="54">
        <f>SUMIF(표4[잉크명],표5[[#This Row],[잉크]],표4[금])</f>
        <v>0</v>
      </c>
      <c r="AQ1047" s="131">
        <f>SUMIF(표4[잉크명],표5[[#This Row],[잉크]],표4[금-3층])</f>
        <v>0</v>
      </c>
      <c r="AR1047" s="131">
        <f>SUMIF(표4[잉크명],표5[[#This Row],[잉크]],표4[금-1층])</f>
        <v>0</v>
      </c>
      <c r="AS1047" s="54">
        <f>SUMIF(표4[잉크명],표5[[#This Row],[잉크]],표4[토])</f>
        <v>0</v>
      </c>
      <c r="AT1047" s="131">
        <f>SUMIF(표4[잉크명],표5[[#This Row],[잉크]],표4[토-3층])</f>
        <v>0</v>
      </c>
      <c r="AU1047" s="131">
        <f>SUMIF(표4[잉크명],표5[[#This Row],[잉크]],표4[토-1층])</f>
        <v>0</v>
      </c>
      <c r="AV1047" s="54">
        <f>SUMIF(표4[잉크명],표5[[#This Row],[잉크]],표4[일])</f>
        <v>0</v>
      </c>
      <c r="AW1047" s="131">
        <f>SUMIF(표4[잉크명],표5[[#This Row],[잉크]],표4[일-3층])</f>
        <v>0</v>
      </c>
      <c r="AX1047" s="131">
        <f>SUMIF(표4[잉크명],표5[[#This Row],[잉크]],표4[일-1층])</f>
        <v>0</v>
      </c>
      <c r="AY1047" s="54">
        <f>SUMIF(표4[잉크명],표5[[#This Row],[잉크]],표4[차주 월])</f>
        <v>0</v>
      </c>
      <c r="AZ1047" s="54">
        <f>SUM(표5[[#This Row],[월]:[차주 월]])</f>
        <v>2</v>
      </c>
    </row>
    <row r="1048" spans="2:52" x14ac:dyDescent="0.3">
      <c r="B1048" s="378" t="s">
        <v>3699</v>
      </c>
      <c r="C1048" s="285"/>
      <c r="D1048" s="378" t="s">
        <v>3702</v>
      </c>
      <c r="E1048" s="54">
        <f>COUNTIF(사출계획!$E$62:$F$110,표4[[#This Row],[제품명]])</f>
        <v>0</v>
      </c>
      <c r="F1048" s="131">
        <f>COUNTIF(사출계획!$E$62:$F$87,표4[[#This Row],[제품명]])</f>
        <v>0</v>
      </c>
      <c r="G1048" s="131">
        <f>COUNTIF(사출계획!$E$88:$F$110,표4[[#This Row],[제품명]])</f>
        <v>0</v>
      </c>
      <c r="H1048" s="54">
        <f>COUNTIF(사출계획!$G$62:$H$110,표4[[#This Row],[제품명]])</f>
        <v>0</v>
      </c>
      <c r="I1048" s="132">
        <f>COUNTIF(사출계획!$G$62:$H$87,표4[[#This Row],[제품명]])</f>
        <v>0</v>
      </c>
      <c r="J1048" s="132">
        <f>COUNTIF(사출계획!$G$88:$H$110,표4[[#This Row],[제품명]])</f>
        <v>0</v>
      </c>
      <c r="K1048" s="54">
        <f>COUNTIF(사출계획!$I$62:$J$110,표4[[#This Row],[제품명]])</f>
        <v>0</v>
      </c>
      <c r="L1048" s="131">
        <f>COUNTIF(사출계획!$I$62:$J$87,표4[[#This Row],[제품명]])</f>
        <v>0</v>
      </c>
      <c r="M1048" s="131">
        <f>COUNTIF(사출계획!$I$88:$J$110,표4[[#This Row],[제품명]])</f>
        <v>0</v>
      </c>
      <c r="N1048" s="129">
        <f>COUNTIF(사출계획!$K$62:$L$110,표4[[#This Row],[제품명]])</f>
        <v>0</v>
      </c>
      <c r="O1048" s="131">
        <f>COUNTIF(사출계획!$K$62:$L$87,표4[[#This Row],[제품명]])</f>
        <v>0</v>
      </c>
      <c r="P1048" s="131">
        <f>COUNTIF(사출계획!$K$88:$L$110,표4[[#This Row],[제품명]])</f>
        <v>0</v>
      </c>
      <c r="Q1048" s="130">
        <f>COUNTIF(사출계획!$M$62:$N$110,표4[[#This Row],[제품명]])</f>
        <v>0</v>
      </c>
      <c r="R1048" s="131">
        <f>COUNTIF(사출계획!$M$62:$N$87,표4[[#This Row],[제품명]])</f>
        <v>0</v>
      </c>
      <c r="S1048" s="131">
        <f>COUNTIF(사출계획!$M$88:$N$110,표4[[#This Row],[제품명]])</f>
        <v>0</v>
      </c>
      <c r="T1048" s="54">
        <f>COUNTIF(사출계획!$O$62:$P$110,표4[[#This Row],[제품명]])</f>
        <v>0</v>
      </c>
      <c r="U1048" s="131">
        <f>COUNTIF(사출계획!$O$62:$P$87,표4[[#This Row],[제품명]])</f>
        <v>0</v>
      </c>
      <c r="V1048" s="131">
        <f>COUNTIF(사출계획!$O$88:$P$110,표4[[#This Row],[제품명]])</f>
        <v>0</v>
      </c>
      <c r="W1048" s="54">
        <f>COUNTIF(사출계획!$Q$62:$R$110,표4[[#This Row],[제품명]])</f>
        <v>0</v>
      </c>
      <c r="X1048" s="131">
        <f>COUNTIF(사출계획!$Q$62:$R$87,표4[[#This Row],[제품명]])</f>
        <v>0</v>
      </c>
      <c r="Y1048" s="131">
        <f>COUNTIF(사출계획!$Q$88:$R$110,표4[[#This Row],[제품명]])</f>
        <v>0</v>
      </c>
      <c r="Z1048" s="54">
        <f>COUNTIF(사출계획!$S$62:$T$110,표4[[#This Row],[제품명]])</f>
        <v>0</v>
      </c>
      <c r="AA1048" s="131"/>
      <c r="AB1048" s="131"/>
      <c r="AC1048" s="470" t="s">
        <v>4735</v>
      </c>
      <c r="AD1048" s="129">
        <f>SUMIF(표4[잉크명],표5[[#This Row],[잉크]],표4[월])</f>
        <v>0</v>
      </c>
      <c r="AE1048" s="126">
        <f>SUMIF(표4[잉크명],표5[[#This Row],[잉크]],표4[월-3층])</f>
        <v>0</v>
      </c>
      <c r="AF1048" s="126">
        <f>SUMIF(표4[잉크명],표5[[#This Row],[잉크]],표4[월-1층])</f>
        <v>0</v>
      </c>
      <c r="AG1048" s="133">
        <f>SUMIF(표4[잉크명],표5[[#This Row],[잉크]],표4[화])</f>
        <v>0</v>
      </c>
      <c r="AH1048" s="126">
        <f>SUMIF(표4[잉크명],표5[[#This Row],[잉크]],표4[화-3층])</f>
        <v>0</v>
      </c>
      <c r="AI1048" s="126">
        <f>SUMIF(표4[잉크명],표5[[#This Row],[잉크]],표4[화-1층])</f>
        <v>0</v>
      </c>
      <c r="AJ1048" s="130">
        <f>SUMIF(표4[잉크명],표5[[#This Row],[잉크]],표4[수])</f>
        <v>0</v>
      </c>
      <c r="AK1048" s="126">
        <f>SUMIF(표4[잉크명],표5[[#This Row],[잉크]],표4[수-3층])</f>
        <v>0</v>
      </c>
      <c r="AL1048" s="126">
        <f>SUMIF(표4[잉크명],표5[[#This Row],[잉크]],표4[수-1층])</f>
        <v>0</v>
      </c>
      <c r="AM1048" s="54">
        <f>SUMIF(표4[잉크명],표5[[#This Row],[잉크]],표4[목])</f>
        <v>0</v>
      </c>
      <c r="AN1048" s="126">
        <f>SUMIF(표4[잉크명],표5[[#This Row],[잉크]],표4[목-3층])</f>
        <v>0</v>
      </c>
      <c r="AO1048" s="126">
        <f>SUMIF(표4[잉크명],표5[[#This Row],[잉크]],표4[목-1층])</f>
        <v>0</v>
      </c>
      <c r="AP1048" s="54">
        <f>SUMIF(표4[잉크명],표5[[#This Row],[잉크]],표4[금])</f>
        <v>0</v>
      </c>
      <c r="AQ1048" s="126">
        <f>SUMIF(표4[잉크명],표5[[#This Row],[잉크]],표4[금-3층])</f>
        <v>0</v>
      </c>
      <c r="AR1048" s="126">
        <f>SUMIF(표4[잉크명],표5[[#This Row],[잉크]],표4[금-1층])</f>
        <v>0</v>
      </c>
      <c r="AS1048" s="54">
        <f>SUMIF(표4[잉크명],표5[[#This Row],[잉크]],표4[토])</f>
        <v>0</v>
      </c>
      <c r="AT1048" s="126">
        <f>SUMIF(표4[잉크명],표5[[#This Row],[잉크]],표4[토-3층])</f>
        <v>0</v>
      </c>
      <c r="AU1048" s="126">
        <f>SUMIF(표4[잉크명],표5[[#This Row],[잉크]],표4[토-1층])</f>
        <v>0</v>
      </c>
      <c r="AV1048" s="54">
        <f>SUMIF(표4[잉크명],표5[[#This Row],[잉크]],표4[일])</f>
        <v>0</v>
      </c>
      <c r="AW1048" s="126">
        <f>SUMIF(표4[잉크명],표5[[#This Row],[잉크]],표4[일-3층])</f>
        <v>0</v>
      </c>
      <c r="AX1048" s="126">
        <f>SUMIF(표4[잉크명],표5[[#This Row],[잉크]],표4[일-1층])</f>
        <v>0</v>
      </c>
      <c r="AY1048" s="54">
        <f>SUMIF(표4[잉크명],표5[[#This Row],[잉크]],표4[차주 월])</f>
        <v>0</v>
      </c>
      <c r="AZ1048" s="54">
        <f>SUM(표5[[#This Row],[월]:[차주 월]])</f>
        <v>0</v>
      </c>
    </row>
    <row r="1049" spans="2:52" x14ac:dyDescent="0.3">
      <c r="B1049" s="379" t="s">
        <v>3709</v>
      </c>
      <c r="C1049" s="285"/>
      <c r="D1049" s="379" t="s">
        <v>3711</v>
      </c>
      <c r="E1049" s="54">
        <f>COUNTIF(사출계획!$E$62:$F$110,표4[[#This Row],[제품명]])</f>
        <v>0</v>
      </c>
      <c r="F1049" s="131">
        <f>COUNTIF(사출계획!$E$62:$F$87,표4[[#This Row],[제품명]])</f>
        <v>0</v>
      </c>
      <c r="G1049" s="131">
        <f>COUNTIF(사출계획!$E$88:$F$110,표4[[#This Row],[제품명]])</f>
        <v>0</v>
      </c>
      <c r="H1049" s="54">
        <f>COUNTIF(사출계획!$G$62:$H$110,표4[[#This Row],[제품명]])</f>
        <v>0</v>
      </c>
      <c r="I1049" s="132">
        <f>COUNTIF(사출계획!$G$62:$H$87,표4[[#This Row],[제품명]])</f>
        <v>0</v>
      </c>
      <c r="J1049" s="132">
        <f>COUNTIF(사출계획!$G$88:$H$110,표4[[#This Row],[제품명]])</f>
        <v>0</v>
      </c>
      <c r="K1049" s="54">
        <f>COUNTIF(사출계획!$I$62:$J$110,표4[[#This Row],[제품명]])</f>
        <v>0</v>
      </c>
      <c r="L1049" s="131">
        <f>COUNTIF(사출계획!$I$62:$J$87,표4[[#This Row],[제품명]])</f>
        <v>0</v>
      </c>
      <c r="M1049" s="131">
        <f>COUNTIF(사출계획!$I$88:$J$110,표4[[#This Row],[제품명]])</f>
        <v>0</v>
      </c>
      <c r="N1049" s="129">
        <f>COUNTIF(사출계획!$K$62:$L$110,표4[[#This Row],[제품명]])</f>
        <v>0</v>
      </c>
      <c r="O1049" s="131">
        <f>COUNTIF(사출계획!$K$62:$L$87,표4[[#This Row],[제품명]])</f>
        <v>0</v>
      </c>
      <c r="P1049" s="131">
        <f>COUNTIF(사출계획!$K$88:$L$110,표4[[#This Row],[제품명]])</f>
        <v>0</v>
      </c>
      <c r="Q1049" s="130">
        <f>COUNTIF(사출계획!$M$62:$N$110,표4[[#This Row],[제품명]])</f>
        <v>0</v>
      </c>
      <c r="R1049" s="131">
        <f>COUNTIF(사출계획!$M$62:$N$87,표4[[#This Row],[제품명]])</f>
        <v>0</v>
      </c>
      <c r="S1049" s="131">
        <f>COUNTIF(사출계획!$M$88:$N$110,표4[[#This Row],[제품명]])</f>
        <v>0</v>
      </c>
      <c r="T1049" s="54">
        <f>COUNTIF(사출계획!$O$62:$P$110,표4[[#This Row],[제품명]])</f>
        <v>0</v>
      </c>
      <c r="U1049" s="131">
        <f>COUNTIF(사출계획!$O$62:$P$87,표4[[#This Row],[제품명]])</f>
        <v>0</v>
      </c>
      <c r="V1049" s="131">
        <f>COUNTIF(사출계획!$O$88:$P$110,표4[[#This Row],[제품명]])</f>
        <v>0</v>
      </c>
      <c r="W1049" s="54">
        <f>COUNTIF(사출계획!$Q$62:$R$110,표4[[#This Row],[제품명]])</f>
        <v>0</v>
      </c>
      <c r="X1049" s="131">
        <f>COUNTIF(사출계획!$Q$62:$R$87,표4[[#This Row],[제품명]])</f>
        <v>0</v>
      </c>
      <c r="Y1049" s="131">
        <f>COUNTIF(사출계획!$Q$88:$R$110,표4[[#This Row],[제품명]])</f>
        <v>0</v>
      </c>
      <c r="Z1049" s="54">
        <f>COUNTIF(사출계획!$S$62:$T$110,표4[[#This Row],[제품명]])</f>
        <v>0</v>
      </c>
      <c r="AA1049" s="131"/>
      <c r="AB1049" s="131"/>
      <c r="AC1049" s="473" t="s">
        <v>4748</v>
      </c>
      <c r="AD1049" s="129">
        <f>SUMIF(표4[잉크명],표5[[#This Row],[잉크]],표4[월])</f>
        <v>0</v>
      </c>
      <c r="AE1049" s="126">
        <f>SUMIF(표4[잉크명],표5[[#This Row],[잉크]],표4[월-3층])</f>
        <v>0</v>
      </c>
      <c r="AF1049" s="126">
        <f>SUMIF(표4[잉크명],표5[[#This Row],[잉크]],표4[월-1층])</f>
        <v>0</v>
      </c>
      <c r="AG1049" s="133">
        <f>SUMIF(표4[잉크명],표5[[#This Row],[잉크]],표4[화])</f>
        <v>0</v>
      </c>
      <c r="AH1049" s="126">
        <f>SUMIF(표4[잉크명],표5[[#This Row],[잉크]],표4[화-3층])</f>
        <v>0</v>
      </c>
      <c r="AI1049" s="126">
        <f>SUMIF(표4[잉크명],표5[[#This Row],[잉크]],표4[화-1층])</f>
        <v>0</v>
      </c>
      <c r="AJ1049" s="130">
        <f>SUMIF(표4[잉크명],표5[[#This Row],[잉크]],표4[수])</f>
        <v>0</v>
      </c>
      <c r="AK1049" s="126">
        <f>SUMIF(표4[잉크명],표5[[#This Row],[잉크]],표4[수-3층])</f>
        <v>0</v>
      </c>
      <c r="AL1049" s="126">
        <f>SUMIF(표4[잉크명],표5[[#This Row],[잉크]],표4[수-1층])</f>
        <v>0</v>
      </c>
      <c r="AM1049" s="54">
        <f>SUMIF(표4[잉크명],표5[[#This Row],[잉크]],표4[목])</f>
        <v>0</v>
      </c>
      <c r="AN1049" s="126">
        <f>SUMIF(표4[잉크명],표5[[#This Row],[잉크]],표4[목-3층])</f>
        <v>0</v>
      </c>
      <c r="AO1049" s="126">
        <f>SUMIF(표4[잉크명],표5[[#This Row],[잉크]],표4[목-1층])</f>
        <v>0</v>
      </c>
      <c r="AP1049" s="54">
        <f>SUMIF(표4[잉크명],표5[[#This Row],[잉크]],표4[금])</f>
        <v>0</v>
      </c>
      <c r="AQ1049" s="126">
        <f>SUMIF(표4[잉크명],표5[[#This Row],[잉크]],표4[금-3층])</f>
        <v>0</v>
      </c>
      <c r="AR1049" s="126">
        <f>SUMIF(표4[잉크명],표5[[#This Row],[잉크]],표4[금-1층])</f>
        <v>0</v>
      </c>
      <c r="AS1049" s="54">
        <f>SUMIF(표4[잉크명],표5[[#This Row],[잉크]],표4[토])</f>
        <v>0</v>
      </c>
      <c r="AT1049" s="126">
        <f>SUMIF(표4[잉크명],표5[[#This Row],[잉크]],표4[토-3층])</f>
        <v>0</v>
      </c>
      <c r="AU1049" s="126">
        <f>SUMIF(표4[잉크명],표5[[#This Row],[잉크]],표4[토-1층])</f>
        <v>0</v>
      </c>
      <c r="AV1049" s="54">
        <f>SUMIF(표4[잉크명],표5[[#This Row],[잉크]],표4[일])</f>
        <v>0</v>
      </c>
      <c r="AW1049" s="126">
        <f>SUMIF(표4[잉크명],표5[[#This Row],[잉크]],표4[일-3층])</f>
        <v>0</v>
      </c>
      <c r="AX1049" s="126">
        <f>SUMIF(표4[잉크명],표5[[#This Row],[잉크]],표4[일-1층])</f>
        <v>0</v>
      </c>
      <c r="AY1049" s="54">
        <f>SUMIF(표4[잉크명],표5[[#This Row],[잉크]],표4[차주 월])</f>
        <v>0</v>
      </c>
      <c r="AZ1049" s="54">
        <f>SUM(표5[[#This Row],[월]:[차주 월]])</f>
        <v>0</v>
      </c>
    </row>
    <row r="1050" spans="2:52" x14ac:dyDescent="0.3">
      <c r="B1050" s="379" t="s">
        <v>3709</v>
      </c>
      <c r="C1050" s="285"/>
      <c r="D1050" s="379" t="s">
        <v>3712</v>
      </c>
      <c r="E1050" s="54">
        <f>COUNTIF(사출계획!$E$62:$F$110,표4[[#This Row],[제품명]])</f>
        <v>0</v>
      </c>
      <c r="F1050" s="131">
        <f>COUNTIF(사출계획!$E$62:$F$87,표4[[#This Row],[제품명]])</f>
        <v>0</v>
      </c>
      <c r="G1050" s="131">
        <f>COUNTIF(사출계획!$E$88:$F$110,표4[[#This Row],[제품명]])</f>
        <v>0</v>
      </c>
      <c r="H1050" s="54">
        <f>COUNTIF(사출계획!$G$62:$H$110,표4[[#This Row],[제품명]])</f>
        <v>0</v>
      </c>
      <c r="I1050" s="132">
        <f>COUNTIF(사출계획!$G$62:$H$87,표4[[#This Row],[제품명]])</f>
        <v>0</v>
      </c>
      <c r="J1050" s="132">
        <f>COUNTIF(사출계획!$G$88:$H$110,표4[[#This Row],[제품명]])</f>
        <v>0</v>
      </c>
      <c r="K1050" s="54">
        <f>COUNTIF(사출계획!$I$62:$J$110,표4[[#This Row],[제품명]])</f>
        <v>0</v>
      </c>
      <c r="L1050" s="131">
        <f>COUNTIF(사출계획!$I$62:$J$87,표4[[#This Row],[제품명]])</f>
        <v>0</v>
      </c>
      <c r="M1050" s="131">
        <f>COUNTIF(사출계획!$I$88:$J$110,표4[[#This Row],[제품명]])</f>
        <v>0</v>
      </c>
      <c r="N1050" s="129">
        <f>COUNTIF(사출계획!$K$62:$L$110,표4[[#This Row],[제품명]])</f>
        <v>0</v>
      </c>
      <c r="O1050" s="131">
        <f>COUNTIF(사출계획!$K$62:$L$87,표4[[#This Row],[제품명]])</f>
        <v>0</v>
      </c>
      <c r="P1050" s="131">
        <f>COUNTIF(사출계획!$K$88:$L$110,표4[[#This Row],[제품명]])</f>
        <v>0</v>
      </c>
      <c r="Q1050" s="130">
        <f>COUNTIF(사출계획!$M$62:$N$110,표4[[#This Row],[제품명]])</f>
        <v>0</v>
      </c>
      <c r="R1050" s="131">
        <f>COUNTIF(사출계획!$M$62:$N$87,표4[[#This Row],[제품명]])</f>
        <v>0</v>
      </c>
      <c r="S1050" s="131">
        <f>COUNTIF(사출계획!$M$88:$N$110,표4[[#This Row],[제품명]])</f>
        <v>0</v>
      </c>
      <c r="T1050" s="54">
        <f>COUNTIF(사출계획!$O$62:$P$110,표4[[#This Row],[제품명]])</f>
        <v>0</v>
      </c>
      <c r="U1050" s="131">
        <f>COUNTIF(사출계획!$O$62:$P$87,표4[[#This Row],[제품명]])</f>
        <v>0</v>
      </c>
      <c r="V1050" s="131">
        <f>COUNTIF(사출계획!$O$88:$P$110,표4[[#This Row],[제품명]])</f>
        <v>0</v>
      </c>
      <c r="W1050" s="54">
        <f>COUNTIF(사출계획!$Q$62:$R$110,표4[[#This Row],[제품명]])</f>
        <v>0</v>
      </c>
      <c r="X1050" s="131">
        <f>COUNTIF(사출계획!$Q$62:$R$87,표4[[#This Row],[제품명]])</f>
        <v>0</v>
      </c>
      <c r="Y1050" s="131">
        <f>COUNTIF(사출계획!$Q$88:$R$110,표4[[#This Row],[제품명]])</f>
        <v>0</v>
      </c>
      <c r="Z1050" s="54">
        <f>COUNTIF(사출계획!$S$62:$T$110,표4[[#This Row],[제품명]])</f>
        <v>0</v>
      </c>
      <c r="AA1050" s="131"/>
      <c r="AB1050" s="131"/>
      <c r="AC1050" s="473" t="s">
        <v>4749</v>
      </c>
      <c r="AD1050" s="129">
        <f>SUMIF(표4[잉크명],표5[[#This Row],[잉크]],표4[월])</f>
        <v>0</v>
      </c>
      <c r="AE1050" s="126">
        <f>SUMIF(표4[잉크명],표5[[#This Row],[잉크]],표4[월-3층])</f>
        <v>0</v>
      </c>
      <c r="AF1050" s="126">
        <f>SUMIF(표4[잉크명],표5[[#This Row],[잉크]],표4[월-1층])</f>
        <v>0</v>
      </c>
      <c r="AG1050" s="133">
        <f>SUMIF(표4[잉크명],표5[[#This Row],[잉크]],표4[화])</f>
        <v>0</v>
      </c>
      <c r="AH1050" s="126">
        <f>SUMIF(표4[잉크명],표5[[#This Row],[잉크]],표4[화-3층])</f>
        <v>0</v>
      </c>
      <c r="AI1050" s="126">
        <f>SUMIF(표4[잉크명],표5[[#This Row],[잉크]],표4[화-1층])</f>
        <v>0</v>
      </c>
      <c r="AJ1050" s="130">
        <f>SUMIF(표4[잉크명],표5[[#This Row],[잉크]],표4[수])</f>
        <v>0</v>
      </c>
      <c r="AK1050" s="126">
        <f>SUMIF(표4[잉크명],표5[[#This Row],[잉크]],표4[수-3층])</f>
        <v>0</v>
      </c>
      <c r="AL1050" s="126">
        <f>SUMIF(표4[잉크명],표5[[#This Row],[잉크]],표4[수-1층])</f>
        <v>0</v>
      </c>
      <c r="AM1050" s="54">
        <f>SUMIF(표4[잉크명],표5[[#This Row],[잉크]],표4[목])</f>
        <v>0</v>
      </c>
      <c r="AN1050" s="126">
        <f>SUMIF(표4[잉크명],표5[[#This Row],[잉크]],표4[목-3층])</f>
        <v>0</v>
      </c>
      <c r="AO1050" s="126">
        <f>SUMIF(표4[잉크명],표5[[#This Row],[잉크]],표4[목-1층])</f>
        <v>0</v>
      </c>
      <c r="AP1050" s="54">
        <f>SUMIF(표4[잉크명],표5[[#This Row],[잉크]],표4[금])</f>
        <v>0</v>
      </c>
      <c r="AQ1050" s="126">
        <f>SUMIF(표4[잉크명],표5[[#This Row],[잉크]],표4[금-3층])</f>
        <v>0</v>
      </c>
      <c r="AR1050" s="126">
        <f>SUMIF(표4[잉크명],표5[[#This Row],[잉크]],표4[금-1층])</f>
        <v>0</v>
      </c>
      <c r="AS1050" s="54">
        <f>SUMIF(표4[잉크명],표5[[#This Row],[잉크]],표4[토])</f>
        <v>0</v>
      </c>
      <c r="AT1050" s="126">
        <f>SUMIF(표4[잉크명],표5[[#This Row],[잉크]],표4[토-3층])</f>
        <v>0</v>
      </c>
      <c r="AU1050" s="126">
        <f>SUMIF(표4[잉크명],표5[[#This Row],[잉크]],표4[토-1층])</f>
        <v>0</v>
      </c>
      <c r="AV1050" s="54">
        <f>SUMIF(표4[잉크명],표5[[#This Row],[잉크]],표4[일])</f>
        <v>0</v>
      </c>
      <c r="AW1050" s="126">
        <f>SUMIF(표4[잉크명],표5[[#This Row],[잉크]],표4[일-3층])</f>
        <v>0</v>
      </c>
      <c r="AX1050" s="126">
        <f>SUMIF(표4[잉크명],표5[[#This Row],[잉크]],표4[일-1층])</f>
        <v>0</v>
      </c>
      <c r="AY1050" s="54">
        <f>SUMIF(표4[잉크명],표5[[#This Row],[잉크]],표4[차주 월])</f>
        <v>0</v>
      </c>
      <c r="AZ1050" s="54">
        <f>SUM(표5[[#This Row],[월]:[차주 월]])</f>
        <v>0</v>
      </c>
    </row>
    <row r="1051" spans="2:52" x14ac:dyDescent="0.3">
      <c r="B1051" s="379" t="s">
        <v>3710</v>
      </c>
      <c r="C1051" s="285"/>
      <c r="D1051" s="379" t="s">
        <v>3713</v>
      </c>
      <c r="E1051" s="54">
        <f>COUNTIF(사출계획!$E$62:$F$110,표4[[#This Row],[제품명]])</f>
        <v>0</v>
      </c>
      <c r="F1051" s="131">
        <f>COUNTIF(사출계획!$E$62:$F$87,표4[[#This Row],[제품명]])</f>
        <v>0</v>
      </c>
      <c r="G1051" s="131">
        <f>COUNTIF(사출계획!$E$88:$F$110,표4[[#This Row],[제품명]])</f>
        <v>0</v>
      </c>
      <c r="H1051" s="54">
        <f>COUNTIF(사출계획!$G$62:$H$110,표4[[#This Row],[제품명]])</f>
        <v>0</v>
      </c>
      <c r="I1051" s="132">
        <f>COUNTIF(사출계획!$G$62:$H$87,표4[[#This Row],[제품명]])</f>
        <v>0</v>
      </c>
      <c r="J1051" s="132">
        <f>COUNTIF(사출계획!$G$88:$H$110,표4[[#This Row],[제품명]])</f>
        <v>0</v>
      </c>
      <c r="K1051" s="54">
        <f>COUNTIF(사출계획!$I$62:$J$110,표4[[#This Row],[제품명]])</f>
        <v>0</v>
      </c>
      <c r="L1051" s="131">
        <f>COUNTIF(사출계획!$I$62:$J$87,표4[[#This Row],[제품명]])</f>
        <v>0</v>
      </c>
      <c r="M1051" s="131">
        <f>COUNTIF(사출계획!$I$88:$J$110,표4[[#This Row],[제품명]])</f>
        <v>0</v>
      </c>
      <c r="N1051" s="129">
        <f>COUNTIF(사출계획!$K$62:$L$110,표4[[#This Row],[제품명]])</f>
        <v>0</v>
      </c>
      <c r="O1051" s="131">
        <f>COUNTIF(사출계획!$K$62:$L$87,표4[[#This Row],[제품명]])</f>
        <v>0</v>
      </c>
      <c r="P1051" s="131">
        <f>COUNTIF(사출계획!$K$88:$L$110,표4[[#This Row],[제품명]])</f>
        <v>0</v>
      </c>
      <c r="Q1051" s="130">
        <f>COUNTIF(사출계획!$M$62:$N$110,표4[[#This Row],[제품명]])</f>
        <v>0</v>
      </c>
      <c r="R1051" s="131">
        <f>COUNTIF(사출계획!$M$62:$N$87,표4[[#This Row],[제품명]])</f>
        <v>0</v>
      </c>
      <c r="S1051" s="131">
        <f>COUNTIF(사출계획!$M$88:$N$110,표4[[#This Row],[제품명]])</f>
        <v>0</v>
      </c>
      <c r="T1051" s="54">
        <f>COUNTIF(사출계획!$O$62:$P$110,표4[[#This Row],[제품명]])</f>
        <v>0</v>
      </c>
      <c r="U1051" s="131">
        <f>COUNTIF(사출계획!$O$62:$P$87,표4[[#This Row],[제품명]])</f>
        <v>0</v>
      </c>
      <c r="V1051" s="131">
        <f>COUNTIF(사출계획!$O$88:$P$110,표4[[#This Row],[제품명]])</f>
        <v>0</v>
      </c>
      <c r="W1051" s="54">
        <f>COUNTIF(사출계획!$Q$62:$R$110,표4[[#This Row],[제품명]])</f>
        <v>0</v>
      </c>
      <c r="X1051" s="131">
        <f>COUNTIF(사출계획!$Q$62:$R$87,표4[[#This Row],[제품명]])</f>
        <v>0</v>
      </c>
      <c r="Y1051" s="131">
        <f>COUNTIF(사출계획!$Q$88:$R$110,표4[[#This Row],[제품명]])</f>
        <v>0</v>
      </c>
      <c r="Z1051" s="54">
        <f>COUNTIF(사출계획!$S$62:$T$110,표4[[#This Row],[제품명]])</f>
        <v>0</v>
      </c>
      <c r="AA1051" s="131"/>
      <c r="AB1051" s="131"/>
      <c r="AC1051" s="473" t="s">
        <v>4750</v>
      </c>
      <c r="AD1051" s="129">
        <f>SUMIF(표4[잉크명],표5[[#This Row],[잉크]],표4[월])</f>
        <v>0</v>
      </c>
      <c r="AE1051" s="126">
        <f>SUMIF(표4[잉크명],표5[[#This Row],[잉크]],표4[월-3층])</f>
        <v>0</v>
      </c>
      <c r="AF1051" s="126">
        <f>SUMIF(표4[잉크명],표5[[#This Row],[잉크]],표4[월-1층])</f>
        <v>0</v>
      </c>
      <c r="AG1051" s="133">
        <f>SUMIF(표4[잉크명],표5[[#This Row],[잉크]],표4[화])</f>
        <v>0</v>
      </c>
      <c r="AH1051" s="126">
        <f>SUMIF(표4[잉크명],표5[[#This Row],[잉크]],표4[화-3층])</f>
        <v>0</v>
      </c>
      <c r="AI1051" s="126">
        <f>SUMIF(표4[잉크명],표5[[#This Row],[잉크]],표4[화-1층])</f>
        <v>0</v>
      </c>
      <c r="AJ1051" s="130">
        <f>SUMIF(표4[잉크명],표5[[#This Row],[잉크]],표4[수])</f>
        <v>0</v>
      </c>
      <c r="AK1051" s="126">
        <f>SUMIF(표4[잉크명],표5[[#This Row],[잉크]],표4[수-3층])</f>
        <v>0</v>
      </c>
      <c r="AL1051" s="126">
        <f>SUMIF(표4[잉크명],표5[[#This Row],[잉크]],표4[수-1층])</f>
        <v>0</v>
      </c>
      <c r="AM1051" s="54">
        <f>SUMIF(표4[잉크명],표5[[#This Row],[잉크]],표4[목])</f>
        <v>0</v>
      </c>
      <c r="AN1051" s="126">
        <f>SUMIF(표4[잉크명],표5[[#This Row],[잉크]],표4[목-3층])</f>
        <v>0</v>
      </c>
      <c r="AO1051" s="126">
        <f>SUMIF(표4[잉크명],표5[[#This Row],[잉크]],표4[목-1층])</f>
        <v>0</v>
      </c>
      <c r="AP1051" s="54">
        <f>SUMIF(표4[잉크명],표5[[#This Row],[잉크]],표4[금])</f>
        <v>0</v>
      </c>
      <c r="AQ1051" s="126">
        <f>SUMIF(표4[잉크명],표5[[#This Row],[잉크]],표4[금-3층])</f>
        <v>0</v>
      </c>
      <c r="AR1051" s="126">
        <f>SUMIF(표4[잉크명],표5[[#This Row],[잉크]],표4[금-1층])</f>
        <v>0</v>
      </c>
      <c r="AS1051" s="54">
        <f>SUMIF(표4[잉크명],표5[[#This Row],[잉크]],표4[토])</f>
        <v>0</v>
      </c>
      <c r="AT1051" s="126">
        <f>SUMIF(표4[잉크명],표5[[#This Row],[잉크]],표4[토-3층])</f>
        <v>0</v>
      </c>
      <c r="AU1051" s="126">
        <f>SUMIF(표4[잉크명],표5[[#This Row],[잉크]],표4[토-1층])</f>
        <v>0</v>
      </c>
      <c r="AV1051" s="54">
        <f>SUMIF(표4[잉크명],표5[[#This Row],[잉크]],표4[일])</f>
        <v>0</v>
      </c>
      <c r="AW1051" s="126">
        <f>SUMIF(표4[잉크명],표5[[#This Row],[잉크]],표4[일-3층])</f>
        <v>0</v>
      </c>
      <c r="AX1051" s="126">
        <f>SUMIF(표4[잉크명],표5[[#This Row],[잉크]],표4[일-1층])</f>
        <v>0</v>
      </c>
      <c r="AY1051" s="54">
        <f>SUMIF(표4[잉크명],표5[[#This Row],[잉크]],표4[차주 월])</f>
        <v>0</v>
      </c>
      <c r="AZ1051" s="54">
        <f>SUM(표5[[#This Row],[월]:[차주 월]])</f>
        <v>0</v>
      </c>
    </row>
    <row r="1052" spans="2:52" x14ac:dyDescent="0.3">
      <c r="B1052" s="380" t="s">
        <v>3719</v>
      </c>
      <c r="C1052" s="285"/>
      <c r="D1052" s="380" t="s">
        <v>3720</v>
      </c>
      <c r="E1052" s="54">
        <f>COUNTIF(사출계획!$E$62:$F$110,표4[[#This Row],[제품명]])</f>
        <v>0</v>
      </c>
      <c r="F1052" s="131">
        <f>COUNTIF(사출계획!$E$62:$F$87,표4[[#This Row],[제품명]])</f>
        <v>0</v>
      </c>
      <c r="G1052" s="131">
        <f>COUNTIF(사출계획!$E$88:$F$110,표4[[#This Row],[제품명]])</f>
        <v>0</v>
      </c>
      <c r="H1052" s="54">
        <f>COUNTIF(사출계획!$G$62:$H$110,표4[[#This Row],[제품명]])</f>
        <v>0</v>
      </c>
      <c r="I1052" s="132">
        <f>COUNTIF(사출계획!$G$62:$H$87,표4[[#This Row],[제품명]])</f>
        <v>0</v>
      </c>
      <c r="J1052" s="132">
        <f>COUNTIF(사출계획!$G$88:$H$110,표4[[#This Row],[제품명]])</f>
        <v>0</v>
      </c>
      <c r="K1052" s="54">
        <f>COUNTIF(사출계획!$I$62:$J$110,표4[[#This Row],[제품명]])</f>
        <v>0</v>
      </c>
      <c r="L1052" s="131">
        <f>COUNTIF(사출계획!$I$62:$J$87,표4[[#This Row],[제품명]])</f>
        <v>0</v>
      </c>
      <c r="M1052" s="131">
        <f>COUNTIF(사출계획!$I$88:$J$110,표4[[#This Row],[제품명]])</f>
        <v>0</v>
      </c>
      <c r="N1052" s="129">
        <f>COUNTIF(사출계획!$K$62:$L$110,표4[[#This Row],[제품명]])</f>
        <v>0</v>
      </c>
      <c r="O1052" s="131">
        <f>COUNTIF(사출계획!$K$62:$L$87,표4[[#This Row],[제품명]])</f>
        <v>0</v>
      </c>
      <c r="P1052" s="131">
        <f>COUNTIF(사출계획!$K$88:$L$110,표4[[#This Row],[제품명]])</f>
        <v>0</v>
      </c>
      <c r="Q1052" s="130">
        <f>COUNTIF(사출계획!$M$62:$N$110,표4[[#This Row],[제품명]])</f>
        <v>0</v>
      </c>
      <c r="R1052" s="131">
        <f>COUNTIF(사출계획!$M$62:$N$87,표4[[#This Row],[제품명]])</f>
        <v>0</v>
      </c>
      <c r="S1052" s="131">
        <f>COUNTIF(사출계획!$M$88:$N$110,표4[[#This Row],[제품명]])</f>
        <v>0</v>
      </c>
      <c r="T1052" s="54">
        <f>COUNTIF(사출계획!$O$62:$P$110,표4[[#This Row],[제품명]])</f>
        <v>0</v>
      </c>
      <c r="U1052" s="131">
        <f>COUNTIF(사출계획!$O$62:$P$87,표4[[#This Row],[제품명]])</f>
        <v>0</v>
      </c>
      <c r="V1052" s="131">
        <f>COUNTIF(사출계획!$O$88:$P$110,표4[[#This Row],[제품명]])</f>
        <v>0</v>
      </c>
      <c r="W1052" s="54">
        <f>COUNTIF(사출계획!$Q$62:$R$110,표4[[#This Row],[제품명]])</f>
        <v>0</v>
      </c>
      <c r="X1052" s="131">
        <f>COUNTIF(사출계획!$Q$62:$R$87,표4[[#This Row],[제품명]])</f>
        <v>0</v>
      </c>
      <c r="Y1052" s="131">
        <f>COUNTIF(사출계획!$Q$88:$R$110,표4[[#This Row],[제품명]])</f>
        <v>0</v>
      </c>
      <c r="Z1052" s="54">
        <f>COUNTIF(사출계획!$S$62:$T$110,표4[[#This Row],[제품명]])</f>
        <v>0</v>
      </c>
      <c r="AA1052" s="131"/>
      <c r="AB1052" s="131"/>
      <c r="AC1052" s="473" t="s">
        <v>4751</v>
      </c>
      <c r="AD1052" s="129">
        <f>SUMIF(표4[잉크명],표5[[#This Row],[잉크]],표4[월])</f>
        <v>0</v>
      </c>
      <c r="AE1052" s="126">
        <f>SUMIF(표4[잉크명],표5[[#This Row],[잉크]],표4[월-3층])</f>
        <v>0</v>
      </c>
      <c r="AF1052" s="126">
        <f>SUMIF(표4[잉크명],표5[[#This Row],[잉크]],표4[월-1층])</f>
        <v>0</v>
      </c>
      <c r="AG1052" s="133">
        <f>SUMIF(표4[잉크명],표5[[#This Row],[잉크]],표4[화])</f>
        <v>0</v>
      </c>
      <c r="AH1052" s="126">
        <f>SUMIF(표4[잉크명],표5[[#This Row],[잉크]],표4[화-3층])</f>
        <v>0</v>
      </c>
      <c r="AI1052" s="126">
        <f>SUMIF(표4[잉크명],표5[[#This Row],[잉크]],표4[화-1층])</f>
        <v>0</v>
      </c>
      <c r="AJ1052" s="130">
        <f>SUMIF(표4[잉크명],표5[[#This Row],[잉크]],표4[수])</f>
        <v>0</v>
      </c>
      <c r="AK1052" s="126">
        <f>SUMIF(표4[잉크명],표5[[#This Row],[잉크]],표4[수-3층])</f>
        <v>0</v>
      </c>
      <c r="AL1052" s="126">
        <f>SUMIF(표4[잉크명],표5[[#This Row],[잉크]],표4[수-1층])</f>
        <v>0</v>
      </c>
      <c r="AM1052" s="54">
        <f>SUMIF(표4[잉크명],표5[[#This Row],[잉크]],표4[목])</f>
        <v>0</v>
      </c>
      <c r="AN1052" s="126">
        <f>SUMIF(표4[잉크명],표5[[#This Row],[잉크]],표4[목-3층])</f>
        <v>0</v>
      </c>
      <c r="AO1052" s="126">
        <f>SUMIF(표4[잉크명],표5[[#This Row],[잉크]],표4[목-1층])</f>
        <v>0</v>
      </c>
      <c r="AP1052" s="54">
        <f>SUMIF(표4[잉크명],표5[[#This Row],[잉크]],표4[금])</f>
        <v>0</v>
      </c>
      <c r="AQ1052" s="126">
        <f>SUMIF(표4[잉크명],표5[[#This Row],[잉크]],표4[금-3층])</f>
        <v>0</v>
      </c>
      <c r="AR1052" s="126">
        <f>SUMIF(표4[잉크명],표5[[#This Row],[잉크]],표4[금-1층])</f>
        <v>0</v>
      </c>
      <c r="AS1052" s="54">
        <f>SUMIF(표4[잉크명],표5[[#This Row],[잉크]],표4[토])</f>
        <v>0</v>
      </c>
      <c r="AT1052" s="126">
        <f>SUMIF(표4[잉크명],표5[[#This Row],[잉크]],표4[토-3층])</f>
        <v>0</v>
      </c>
      <c r="AU1052" s="126">
        <f>SUMIF(표4[잉크명],표5[[#This Row],[잉크]],표4[토-1층])</f>
        <v>0</v>
      </c>
      <c r="AV1052" s="54">
        <f>SUMIF(표4[잉크명],표5[[#This Row],[잉크]],표4[일])</f>
        <v>0</v>
      </c>
      <c r="AW1052" s="126">
        <f>SUMIF(표4[잉크명],표5[[#This Row],[잉크]],표4[일-3층])</f>
        <v>0</v>
      </c>
      <c r="AX1052" s="126">
        <f>SUMIF(표4[잉크명],표5[[#This Row],[잉크]],표4[일-1층])</f>
        <v>0</v>
      </c>
      <c r="AY1052" s="54">
        <f>SUMIF(표4[잉크명],표5[[#This Row],[잉크]],표4[차주 월])</f>
        <v>0</v>
      </c>
      <c r="AZ1052" s="54">
        <f>SUM(표5[[#This Row],[월]:[차주 월]])</f>
        <v>0</v>
      </c>
    </row>
    <row r="1053" spans="2:52" x14ac:dyDescent="0.3">
      <c r="B1053" s="380" t="s">
        <v>3719</v>
      </c>
      <c r="C1053" s="285"/>
      <c r="D1053" s="380" t="s">
        <v>3721</v>
      </c>
      <c r="E1053" s="54">
        <f>COUNTIF(사출계획!$E$62:$F$110,표4[[#This Row],[제품명]])</f>
        <v>0</v>
      </c>
      <c r="F1053" s="131">
        <f>COUNTIF(사출계획!$E$62:$F$87,표4[[#This Row],[제품명]])</f>
        <v>0</v>
      </c>
      <c r="G1053" s="131">
        <f>COUNTIF(사출계획!$E$88:$F$110,표4[[#This Row],[제품명]])</f>
        <v>0</v>
      </c>
      <c r="H1053" s="54">
        <f>COUNTIF(사출계획!$G$62:$H$110,표4[[#This Row],[제품명]])</f>
        <v>0</v>
      </c>
      <c r="I1053" s="132">
        <f>COUNTIF(사출계획!$G$62:$H$87,표4[[#This Row],[제품명]])</f>
        <v>0</v>
      </c>
      <c r="J1053" s="132">
        <f>COUNTIF(사출계획!$G$88:$H$110,표4[[#This Row],[제품명]])</f>
        <v>0</v>
      </c>
      <c r="K1053" s="54">
        <f>COUNTIF(사출계획!$I$62:$J$110,표4[[#This Row],[제품명]])</f>
        <v>0</v>
      </c>
      <c r="L1053" s="131">
        <f>COUNTIF(사출계획!$I$62:$J$87,표4[[#This Row],[제품명]])</f>
        <v>0</v>
      </c>
      <c r="M1053" s="131">
        <f>COUNTIF(사출계획!$I$88:$J$110,표4[[#This Row],[제품명]])</f>
        <v>0</v>
      </c>
      <c r="N1053" s="129">
        <f>COUNTIF(사출계획!$K$62:$L$110,표4[[#This Row],[제품명]])</f>
        <v>0</v>
      </c>
      <c r="O1053" s="131">
        <f>COUNTIF(사출계획!$K$62:$L$87,표4[[#This Row],[제품명]])</f>
        <v>0</v>
      </c>
      <c r="P1053" s="131">
        <f>COUNTIF(사출계획!$K$88:$L$110,표4[[#This Row],[제품명]])</f>
        <v>0</v>
      </c>
      <c r="Q1053" s="130">
        <f>COUNTIF(사출계획!$M$62:$N$110,표4[[#This Row],[제품명]])</f>
        <v>0</v>
      </c>
      <c r="R1053" s="131">
        <f>COUNTIF(사출계획!$M$62:$N$87,표4[[#This Row],[제품명]])</f>
        <v>0</v>
      </c>
      <c r="S1053" s="131">
        <f>COUNTIF(사출계획!$M$88:$N$110,표4[[#This Row],[제품명]])</f>
        <v>0</v>
      </c>
      <c r="T1053" s="54">
        <f>COUNTIF(사출계획!$O$62:$P$110,표4[[#This Row],[제품명]])</f>
        <v>0</v>
      </c>
      <c r="U1053" s="131">
        <f>COUNTIF(사출계획!$O$62:$P$87,표4[[#This Row],[제품명]])</f>
        <v>0</v>
      </c>
      <c r="V1053" s="131">
        <f>COUNTIF(사출계획!$O$88:$P$110,표4[[#This Row],[제품명]])</f>
        <v>0</v>
      </c>
      <c r="W1053" s="54">
        <f>COUNTIF(사출계획!$Q$62:$R$110,표4[[#This Row],[제품명]])</f>
        <v>0</v>
      </c>
      <c r="X1053" s="131">
        <f>COUNTIF(사출계획!$Q$62:$R$87,표4[[#This Row],[제품명]])</f>
        <v>0</v>
      </c>
      <c r="Y1053" s="131">
        <f>COUNTIF(사출계획!$Q$88:$R$110,표4[[#This Row],[제품명]])</f>
        <v>0</v>
      </c>
      <c r="Z1053" s="54">
        <f>COUNTIF(사출계획!$S$62:$T$110,표4[[#This Row],[제품명]])</f>
        <v>0</v>
      </c>
      <c r="AA1053" s="131"/>
      <c r="AB1053" s="131"/>
      <c r="AC1053" s="473" t="s">
        <v>4752</v>
      </c>
      <c r="AD1053" s="129">
        <f>SUMIF(표4[잉크명],표5[[#This Row],[잉크]],표4[월])</f>
        <v>0</v>
      </c>
      <c r="AE1053" s="126">
        <f>SUMIF(표4[잉크명],표5[[#This Row],[잉크]],표4[월-3층])</f>
        <v>0</v>
      </c>
      <c r="AF1053" s="126">
        <f>SUMIF(표4[잉크명],표5[[#This Row],[잉크]],표4[월-1층])</f>
        <v>0</v>
      </c>
      <c r="AG1053" s="133">
        <f>SUMIF(표4[잉크명],표5[[#This Row],[잉크]],표4[화])</f>
        <v>0</v>
      </c>
      <c r="AH1053" s="126">
        <f>SUMIF(표4[잉크명],표5[[#This Row],[잉크]],표4[화-3층])</f>
        <v>0</v>
      </c>
      <c r="AI1053" s="126">
        <f>SUMIF(표4[잉크명],표5[[#This Row],[잉크]],표4[화-1층])</f>
        <v>0</v>
      </c>
      <c r="AJ1053" s="130">
        <f>SUMIF(표4[잉크명],표5[[#This Row],[잉크]],표4[수])</f>
        <v>0</v>
      </c>
      <c r="AK1053" s="126">
        <f>SUMIF(표4[잉크명],표5[[#This Row],[잉크]],표4[수-3층])</f>
        <v>0</v>
      </c>
      <c r="AL1053" s="126">
        <f>SUMIF(표4[잉크명],표5[[#This Row],[잉크]],표4[수-1층])</f>
        <v>0</v>
      </c>
      <c r="AM1053" s="54">
        <f>SUMIF(표4[잉크명],표5[[#This Row],[잉크]],표4[목])</f>
        <v>0</v>
      </c>
      <c r="AN1053" s="126">
        <f>SUMIF(표4[잉크명],표5[[#This Row],[잉크]],표4[목-3층])</f>
        <v>0</v>
      </c>
      <c r="AO1053" s="126">
        <f>SUMIF(표4[잉크명],표5[[#This Row],[잉크]],표4[목-1층])</f>
        <v>0</v>
      </c>
      <c r="AP1053" s="54">
        <f>SUMIF(표4[잉크명],표5[[#This Row],[잉크]],표4[금])</f>
        <v>0</v>
      </c>
      <c r="AQ1053" s="126">
        <f>SUMIF(표4[잉크명],표5[[#This Row],[잉크]],표4[금-3층])</f>
        <v>0</v>
      </c>
      <c r="AR1053" s="126">
        <f>SUMIF(표4[잉크명],표5[[#This Row],[잉크]],표4[금-1층])</f>
        <v>0</v>
      </c>
      <c r="AS1053" s="54">
        <f>SUMIF(표4[잉크명],표5[[#This Row],[잉크]],표4[토])</f>
        <v>0</v>
      </c>
      <c r="AT1053" s="126">
        <f>SUMIF(표4[잉크명],표5[[#This Row],[잉크]],표4[토-3층])</f>
        <v>0</v>
      </c>
      <c r="AU1053" s="126">
        <f>SUMIF(표4[잉크명],표5[[#This Row],[잉크]],표4[토-1층])</f>
        <v>0</v>
      </c>
      <c r="AV1053" s="54">
        <f>SUMIF(표4[잉크명],표5[[#This Row],[잉크]],표4[일])</f>
        <v>0</v>
      </c>
      <c r="AW1053" s="126">
        <f>SUMIF(표4[잉크명],표5[[#This Row],[잉크]],표4[일-3층])</f>
        <v>0</v>
      </c>
      <c r="AX1053" s="126">
        <f>SUMIF(표4[잉크명],표5[[#This Row],[잉크]],표4[일-1층])</f>
        <v>0</v>
      </c>
      <c r="AY1053" s="54">
        <f>SUMIF(표4[잉크명],표5[[#This Row],[잉크]],표4[차주 월])</f>
        <v>0</v>
      </c>
      <c r="AZ1053" s="54">
        <f>SUM(표5[[#This Row],[월]:[차주 월]])</f>
        <v>0</v>
      </c>
    </row>
    <row r="1054" spans="2:52" x14ac:dyDescent="0.3">
      <c r="B1054" s="380" t="s">
        <v>3719</v>
      </c>
      <c r="C1054" s="285"/>
      <c r="D1054" s="380" t="s">
        <v>3722</v>
      </c>
      <c r="E1054" s="54">
        <f>COUNTIF(사출계획!$E$62:$F$110,표4[[#This Row],[제품명]])</f>
        <v>0</v>
      </c>
      <c r="F1054" s="131">
        <f>COUNTIF(사출계획!$E$62:$F$87,표4[[#This Row],[제품명]])</f>
        <v>0</v>
      </c>
      <c r="G1054" s="131">
        <f>COUNTIF(사출계획!$E$88:$F$110,표4[[#This Row],[제품명]])</f>
        <v>0</v>
      </c>
      <c r="H1054" s="54">
        <f>COUNTIF(사출계획!$G$62:$H$110,표4[[#This Row],[제품명]])</f>
        <v>0</v>
      </c>
      <c r="I1054" s="132">
        <f>COUNTIF(사출계획!$G$62:$H$87,표4[[#This Row],[제품명]])</f>
        <v>0</v>
      </c>
      <c r="J1054" s="132">
        <f>COUNTIF(사출계획!$G$88:$H$110,표4[[#This Row],[제품명]])</f>
        <v>0</v>
      </c>
      <c r="K1054" s="54">
        <f>COUNTIF(사출계획!$I$62:$J$110,표4[[#This Row],[제품명]])</f>
        <v>0</v>
      </c>
      <c r="L1054" s="131">
        <f>COUNTIF(사출계획!$I$62:$J$87,표4[[#This Row],[제품명]])</f>
        <v>0</v>
      </c>
      <c r="M1054" s="131">
        <f>COUNTIF(사출계획!$I$88:$J$110,표4[[#This Row],[제품명]])</f>
        <v>0</v>
      </c>
      <c r="N1054" s="129">
        <f>COUNTIF(사출계획!$K$62:$L$110,표4[[#This Row],[제품명]])</f>
        <v>0</v>
      </c>
      <c r="O1054" s="131">
        <f>COUNTIF(사출계획!$K$62:$L$87,표4[[#This Row],[제품명]])</f>
        <v>0</v>
      </c>
      <c r="P1054" s="131">
        <f>COUNTIF(사출계획!$K$88:$L$110,표4[[#This Row],[제품명]])</f>
        <v>0</v>
      </c>
      <c r="Q1054" s="130">
        <f>COUNTIF(사출계획!$M$62:$N$110,표4[[#This Row],[제품명]])</f>
        <v>0</v>
      </c>
      <c r="R1054" s="131">
        <f>COUNTIF(사출계획!$M$62:$N$87,표4[[#This Row],[제품명]])</f>
        <v>0</v>
      </c>
      <c r="S1054" s="131">
        <f>COUNTIF(사출계획!$M$88:$N$110,표4[[#This Row],[제품명]])</f>
        <v>0</v>
      </c>
      <c r="T1054" s="54">
        <f>COUNTIF(사출계획!$O$62:$P$110,표4[[#This Row],[제품명]])</f>
        <v>0</v>
      </c>
      <c r="U1054" s="131">
        <f>COUNTIF(사출계획!$O$62:$P$87,표4[[#This Row],[제품명]])</f>
        <v>0</v>
      </c>
      <c r="V1054" s="131">
        <f>COUNTIF(사출계획!$O$88:$P$110,표4[[#This Row],[제품명]])</f>
        <v>0</v>
      </c>
      <c r="W1054" s="54">
        <f>COUNTIF(사출계획!$Q$62:$R$110,표4[[#This Row],[제품명]])</f>
        <v>0</v>
      </c>
      <c r="X1054" s="131">
        <f>COUNTIF(사출계획!$Q$62:$R$87,표4[[#This Row],[제품명]])</f>
        <v>0</v>
      </c>
      <c r="Y1054" s="131">
        <f>COUNTIF(사출계획!$Q$88:$R$110,표4[[#This Row],[제품명]])</f>
        <v>0</v>
      </c>
      <c r="Z1054" s="54">
        <f>COUNTIF(사출계획!$S$62:$T$110,표4[[#This Row],[제품명]])</f>
        <v>0</v>
      </c>
      <c r="AA1054" s="131"/>
      <c r="AB1054" s="131"/>
      <c r="AC1054" s="473" t="s">
        <v>4753</v>
      </c>
      <c r="AD1054" s="129">
        <f>SUMIF(표4[잉크명],표5[[#This Row],[잉크]],표4[월])</f>
        <v>0</v>
      </c>
      <c r="AE1054" s="126">
        <f>SUMIF(표4[잉크명],표5[[#This Row],[잉크]],표4[월-3층])</f>
        <v>0</v>
      </c>
      <c r="AF1054" s="126">
        <f>SUMIF(표4[잉크명],표5[[#This Row],[잉크]],표4[월-1층])</f>
        <v>0</v>
      </c>
      <c r="AG1054" s="133">
        <f>SUMIF(표4[잉크명],표5[[#This Row],[잉크]],표4[화])</f>
        <v>0</v>
      </c>
      <c r="AH1054" s="126">
        <f>SUMIF(표4[잉크명],표5[[#This Row],[잉크]],표4[화-3층])</f>
        <v>0</v>
      </c>
      <c r="AI1054" s="126">
        <f>SUMIF(표4[잉크명],표5[[#This Row],[잉크]],표4[화-1층])</f>
        <v>0</v>
      </c>
      <c r="AJ1054" s="130">
        <f>SUMIF(표4[잉크명],표5[[#This Row],[잉크]],표4[수])</f>
        <v>0</v>
      </c>
      <c r="AK1054" s="126">
        <f>SUMIF(표4[잉크명],표5[[#This Row],[잉크]],표4[수-3층])</f>
        <v>0</v>
      </c>
      <c r="AL1054" s="126">
        <f>SUMIF(표4[잉크명],표5[[#This Row],[잉크]],표4[수-1층])</f>
        <v>0</v>
      </c>
      <c r="AM1054" s="54">
        <f>SUMIF(표4[잉크명],표5[[#This Row],[잉크]],표4[목])</f>
        <v>0</v>
      </c>
      <c r="AN1054" s="126">
        <f>SUMIF(표4[잉크명],표5[[#This Row],[잉크]],표4[목-3층])</f>
        <v>0</v>
      </c>
      <c r="AO1054" s="126">
        <f>SUMIF(표4[잉크명],표5[[#This Row],[잉크]],표4[목-1층])</f>
        <v>0</v>
      </c>
      <c r="AP1054" s="54">
        <f>SUMIF(표4[잉크명],표5[[#This Row],[잉크]],표4[금])</f>
        <v>0</v>
      </c>
      <c r="AQ1054" s="126">
        <f>SUMIF(표4[잉크명],표5[[#This Row],[잉크]],표4[금-3층])</f>
        <v>0</v>
      </c>
      <c r="AR1054" s="126">
        <f>SUMIF(표4[잉크명],표5[[#This Row],[잉크]],표4[금-1층])</f>
        <v>0</v>
      </c>
      <c r="AS1054" s="54">
        <f>SUMIF(표4[잉크명],표5[[#This Row],[잉크]],표4[토])</f>
        <v>0</v>
      </c>
      <c r="AT1054" s="126">
        <f>SUMIF(표4[잉크명],표5[[#This Row],[잉크]],표4[토-3층])</f>
        <v>0</v>
      </c>
      <c r="AU1054" s="126">
        <f>SUMIF(표4[잉크명],표5[[#This Row],[잉크]],표4[토-1층])</f>
        <v>0</v>
      </c>
      <c r="AV1054" s="54">
        <f>SUMIF(표4[잉크명],표5[[#This Row],[잉크]],표4[일])</f>
        <v>0</v>
      </c>
      <c r="AW1054" s="126">
        <f>SUMIF(표4[잉크명],표5[[#This Row],[잉크]],표4[일-3층])</f>
        <v>0</v>
      </c>
      <c r="AX1054" s="126">
        <f>SUMIF(표4[잉크명],표5[[#This Row],[잉크]],표4[일-1층])</f>
        <v>0</v>
      </c>
      <c r="AY1054" s="54">
        <f>SUMIF(표4[잉크명],표5[[#This Row],[잉크]],표4[차주 월])</f>
        <v>0</v>
      </c>
      <c r="AZ1054" s="54">
        <f>SUM(표5[[#This Row],[월]:[차주 월]])</f>
        <v>0</v>
      </c>
    </row>
    <row r="1055" spans="2:52" x14ac:dyDescent="0.3">
      <c r="B1055" s="380" t="s">
        <v>3723</v>
      </c>
      <c r="C1055" s="285"/>
      <c r="D1055" s="380" t="s">
        <v>128</v>
      </c>
      <c r="E1055" s="54">
        <f>COUNTIF(사출계획!$E$62:$F$110,표4[[#This Row],[제품명]])</f>
        <v>0</v>
      </c>
      <c r="F1055" s="131">
        <f>COUNTIF(사출계획!$E$62:$F$87,표4[[#This Row],[제품명]])</f>
        <v>0</v>
      </c>
      <c r="G1055" s="131">
        <f>COUNTIF(사출계획!$E$88:$F$110,표4[[#This Row],[제품명]])</f>
        <v>0</v>
      </c>
      <c r="H1055" s="54">
        <f>COUNTIF(사출계획!$G$62:$H$110,표4[[#This Row],[제품명]])</f>
        <v>0</v>
      </c>
      <c r="I1055" s="132">
        <f>COUNTIF(사출계획!$G$62:$H$87,표4[[#This Row],[제품명]])</f>
        <v>0</v>
      </c>
      <c r="J1055" s="132">
        <f>COUNTIF(사출계획!$G$88:$H$110,표4[[#This Row],[제품명]])</f>
        <v>0</v>
      </c>
      <c r="K1055" s="54">
        <f>COUNTIF(사출계획!$I$62:$J$110,표4[[#This Row],[제품명]])</f>
        <v>0</v>
      </c>
      <c r="L1055" s="131">
        <f>COUNTIF(사출계획!$I$62:$J$87,표4[[#This Row],[제품명]])</f>
        <v>0</v>
      </c>
      <c r="M1055" s="131">
        <f>COUNTIF(사출계획!$I$88:$J$110,표4[[#This Row],[제품명]])</f>
        <v>0</v>
      </c>
      <c r="N1055" s="129">
        <f>COUNTIF(사출계획!$K$62:$L$110,표4[[#This Row],[제품명]])</f>
        <v>0</v>
      </c>
      <c r="O1055" s="131">
        <f>COUNTIF(사출계획!$K$62:$L$87,표4[[#This Row],[제품명]])</f>
        <v>0</v>
      </c>
      <c r="P1055" s="131">
        <f>COUNTIF(사출계획!$K$88:$L$110,표4[[#This Row],[제품명]])</f>
        <v>0</v>
      </c>
      <c r="Q1055" s="130">
        <f>COUNTIF(사출계획!$M$62:$N$110,표4[[#This Row],[제품명]])</f>
        <v>0</v>
      </c>
      <c r="R1055" s="131">
        <f>COUNTIF(사출계획!$M$62:$N$87,표4[[#This Row],[제품명]])</f>
        <v>0</v>
      </c>
      <c r="S1055" s="131">
        <f>COUNTIF(사출계획!$M$88:$N$110,표4[[#This Row],[제품명]])</f>
        <v>0</v>
      </c>
      <c r="T1055" s="54">
        <f>COUNTIF(사출계획!$O$62:$P$110,표4[[#This Row],[제품명]])</f>
        <v>0</v>
      </c>
      <c r="U1055" s="131">
        <f>COUNTIF(사출계획!$O$62:$P$87,표4[[#This Row],[제품명]])</f>
        <v>0</v>
      </c>
      <c r="V1055" s="131">
        <f>COUNTIF(사출계획!$O$88:$P$110,표4[[#This Row],[제품명]])</f>
        <v>0</v>
      </c>
      <c r="W1055" s="54">
        <f>COUNTIF(사출계획!$Q$62:$R$110,표4[[#This Row],[제품명]])</f>
        <v>0</v>
      </c>
      <c r="X1055" s="131">
        <f>COUNTIF(사출계획!$Q$62:$R$87,표4[[#This Row],[제품명]])</f>
        <v>0</v>
      </c>
      <c r="Y1055" s="131">
        <f>COUNTIF(사출계획!$Q$88:$R$110,표4[[#This Row],[제품명]])</f>
        <v>0</v>
      </c>
      <c r="Z1055" s="54">
        <f>COUNTIF(사출계획!$S$62:$T$110,표4[[#This Row],[제품명]])</f>
        <v>0</v>
      </c>
      <c r="AA1055" s="131"/>
      <c r="AB1055" s="131"/>
      <c r="AC1055" s="473" t="s">
        <v>4762</v>
      </c>
      <c r="AD1055" s="129">
        <f>SUMIF(표4[잉크명],표5[[#This Row],[잉크]],표4[월])</f>
        <v>0</v>
      </c>
      <c r="AE1055" s="131">
        <f>SUMIF(표4[잉크명],표5[[#This Row],[잉크]],표4[월-3층])</f>
        <v>0</v>
      </c>
      <c r="AF1055" s="131">
        <f>SUMIF(표4[잉크명],표5[[#This Row],[잉크]],표4[월-1층])</f>
        <v>0</v>
      </c>
      <c r="AG1055" s="133">
        <f>SUMIF(표4[잉크명],표5[[#This Row],[잉크]],표4[화])</f>
        <v>0</v>
      </c>
      <c r="AH1055" s="131">
        <f>SUMIF(표4[잉크명],표5[[#This Row],[잉크]],표4[화-3층])</f>
        <v>0</v>
      </c>
      <c r="AI1055" s="131">
        <f>SUMIF(표4[잉크명],표5[[#This Row],[잉크]],표4[화-1층])</f>
        <v>0</v>
      </c>
      <c r="AJ1055" s="130">
        <f>SUMIF(표4[잉크명],표5[[#This Row],[잉크]],표4[수])</f>
        <v>0</v>
      </c>
      <c r="AK1055" s="131">
        <f>SUMIF(표4[잉크명],표5[[#This Row],[잉크]],표4[수-3층])</f>
        <v>0</v>
      </c>
      <c r="AL1055" s="131">
        <f>SUMIF(표4[잉크명],표5[[#This Row],[잉크]],표4[수-1층])</f>
        <v>0</v>
      </c>
      <c r="AM1055" s="54">
        <f>SUMIF(표4[잉크명],표5[[#This Row],[잉크]],표4[목])</f>
        <v>0</v>
      </c>
      <c r="AN1055" s="131">
        <f>SUMIF(표4[잉크명],표5[[#This Row],[잉크]],표4[목-3층])</f>
        <v>0</v>
      </c>
      <c r="AO1055" s="131">
        <f>SUMIF(표4[잉크명],표5[[#This Row],[잉크]],표4[목-1층])</f>
        <v>0</v>
      </c>
      <c r="AP1055" s="54">
        <f>SUMIF(표4[잉크명],표5[[#This Row],[잉크]],표4[금])</f>
        <v>0</v>
      </c>
      <c r="AQ1055" s="131">
        <f>SUMIF(표4[잉크명],표5[[#This Row],[잉크]],표4[금-3층])</f>
        <v>0</v>
      </c>
      <c r="AR1055" s="131">
        <f>SUMIF(표4[잉크명],표5[[#This Row],[잉크]],표4[금-1층])</f>
        <v>0</v>
      </c>
      <c r="AS1055" s="54">
        <f>SUMIF(표4[잉크명],표5[[#This Row],[잉크]],표4[토])</f>
        <v>0</v>
      </c>
      <c r="AT1055" s="131">
        <f>SUMIF(표4[잉크명],표5[[#This Row],[잉크]],표4[토-3층])</f>
        <v>0</v>
      </c>
      <c r="AU1055" s="131">
        <f>SUMIF(표4[잉크명],표5[[#This Row],[잉크]],표4[토-1층])</f>
        <v>0</v>
      </c>
      <c r="AV1055" s="54">
        <f>SUMIF(표4[잉크명],표5[[#This Row],[잉크]],표4[일])</f>
        <v>0</v>
      </c>
      <c r="AW1055" s="131">
        <f>SUMIF(표4[잉크명],표5[[#This Row],[잉크]],표4[일-3층])</f>
        <v>0</v>
      </c>
      <c r="AX1055" s="131">
        <f>SUMIF(표4[잉크명],표5[[#This Row],[잉크]],표4[일-1층])</f>
        <v>0</v>
      </c>
      <c r="AY1055" s="54">
        <f>SUMIF(표4[잉크명],표5[[#This Row],[잉크]],표4[차주 월])</f>
        <v>0</v>
      </c>
      <c r="AZ1055" s="54">
        <f>SUM(표5[[#This Row],[월]:[차주 월]])</f>
        <v>0</v>
      </c>
    </row>
    <row r="1056" spans="2:52" x14ac:dyDescent="0.3">
      <c r="B1056" s="380" t="s">
        <v>3724</v>
      </c>
      <c r="C1056" s="285"/>
      <c r="D1056" s="380" t="s">
        <v>3726</v>
      </c>
      <c r="E1056" s="54">
        <f>COUNTIF(사출계획!$E$62:$F$110,표4[[#This Row],[제품명]])</f>
        <v>0</v>
      </c>
      <c r="F1056" s="131">
        <f>COUNTIF(사출계획!$E$62:$F$87,표4[[#This Row],[제품명]])</f>
        <v>0</v>
      </c>
      <c r="G1056" s="131">
        <f>COUNTIF(사출계획!$E$88:$F$110,표4[[#This Row],[제품명]])</f>
        <v>0</v>
      </c>
      <c r="H1056" s="54">
        <f>COUNTIF(사출계획!$G$62:$H$110,표4[[#This Row],[제품명]])</f>
        <v>0</v>
      </c>
      <c r="I1056" s="132">
        <f>COUNTIF(사출계획!$G$62:$H$87,표4[[#This Row],[제품명]])</f>
        <v>0</v>
      </c>
      <c r="J1056" s="132">
        <f>COUNTIF(사출계획!$G$88:$H$110,표4[[#This Row],[제품명]])</f>
        <v>0</v>
      </c>
      <c r="K1056" s="54">
        <f>COUNTIF(사출계획!$I$62:$J$110,표4[[#This Row],[제품명]])</f>
        <v>0</v>
      </c>
      <c r="L1056" s="131">
        <f>COUNTIF(사출계획!$I$62:$J$87,표4[[#This Row],[제품명]])</f>
        <v>0</v>
      </c>
      <c r="M1056" s="131">
        <f>COUNTIF(사출계획!$I$88:$J$110,표4[[#This Row],[제품명]])</f>
        <v>0</v>
      </c>
      <c r="N1056" s="129">
        <f>COUNTIF(사출계획!$K$62:$L$110,표4[[#This Row],[제품명]])</f>
        <v>0</v>
      </c>
      <c r="O1056" s="131">
        <f>COUNTIF(사출계획!$K$62:$L$87,표4[[#This Row],[제품명]])</f>
        <v>0</v>
      </c>
      <c r="P1056" s="131">
        <f>COUNTIF(사출계획!$K$88:$L$110,표4[[#This Row],[제품명]])</f>
        <v>0</v>
      </c>
      <c r="Q1056" s="130">
        <f>COUNTIF(사출계획!$M$62:$N$110,표4[[#This Row],[제품명]])</f>
        <v>0</v>
      </c>
      <c r="R1056" s="131">
        <f>COUNTIF(사출계획!$M$62:$N$87,표4[[#This Row],[제품명]])</f>
        <v>0</v>
      </c>
      <c r="S1056" s="131">
        <f>COUNTIF(사출계획!$M$88:$N$110,표4[[#This Row],[제품명]])</f>
        <v>0</v>
      </c>
      <c r="T1056" s="54">
        <f>COUNTIF(사출계획!$O$62:$P$110,표4[[#This Row],[제품명]])</f>
        <v>0</v>
      </c>
      <c r="U1056" s="131">
        <f>COUNTIF(사출계획!$O$62:$P$87,표4[[#This Row],[제품명]])</f>
        <v>0</v>
      </c>
      <c r="V1056" s="131">
        <f>COUNTIF(사출계획!$O$88:$P$110,표4[[#This Row],[제품명]])</f>
        <v>0</v>
      </c>
      <c r="W1056" s="54">
        <f>COUNTIF(사출계획!$Q$62:$R$110,표4[[#This Row],[제품명]])</f>
        <v>0</v>
      </c>
      <c r="X1056" s="131">
        <f>COUNTIF(사출계획!$Q$62:$R$87,표4[[#This Row],[제품명]])</f>
        <v>0</v>
      </c>
      <c r="Y1056" s="131">
        <f>COUNTIF(사출계획!$Q$88:$R$110,표4[[#This Row],[제품명]])</f>
        <v>0</v>
      </c>
      <c r="Z1056" s="54">
        <f>COUNTIF(사출계획!$S$62:$T$110,표4[[#This Row],[제품명]])</f>
        <v>0</v>
      </c>
      <c r="AA1056" s="131"/>
      <c r="AB1056" s="131"/>
      <c r="AC1056" s="473" t="s">
        <v>4764</v>
      </c>
      <c r="AD1056" s="129">
        <f>SUMIF(표4[잉크명],표5[[#This Row],[잉크]],표4[월])</f>
        <v>0</v>
      </c>
      <c r="AE1056" s="131">
        <f>SUMIF(표4[잉크명],표5[[#This Row],[잉크]],표4[월-3층])</f>
        <v>0</v>
      </c>
      <c r="AF1056" s="131">
        <f>SUMIF(표4[잉크명],표5[[#This Row],[잉크]],표4[월-1층])</f>
        <v>0</v>
      </c>
      <c r="AG1056" s="133">
        <f>SUMIF(표4[잉크명],표5[[#This Row],[잉크]],표4[화])</f>
        <v>0</v>
      </c>
      <c r="AH1056" s="131">
        <f>SUMIF(표4[잉크명],표5[[#This Row],[잉크]],표4[화-3층])</f>
        <v>0</v>
      </c>
      <c r="AI1056" s="131">
        <f>SUMIF(표4[잉크명],표5[[#This Row],[잉크]],표4[화-1층])</f>
        <v>0</v>
      </c>
      <c r="AJ1056" s="130">
        <f>SUMIF(표4[잉크명],표5[[#This Row],[잉크]],표4[수])</f>
        <v>0</v>
      </c>
      <c r="AK1056" s="131">
        <f>SUMIF(표4[잉크명],표5[[#This Row],[잉크]],표4[수-3층])</f>
        <v>0</v>
      </c>
      <c r="AL1056" s="131">
        <f>SUMIF(표4[잉크명],표5[[#This Row],[잉크]],표4[수-1층])</f>
        <v>0</v>
      </c>
      <c r="AM1056" s="54">
        <f>SUMIF(표4[잉크명],표5[[#This Row],[잉크]],표4[목])</f>
        <v>0</v>
      </c>
      <c r="AN1056" s="131">
        <f>SUMIF(표4[잉크명],표5[[#This Row],[잉크]],표4[목-3층])</f>
        <v>0</v>
      </c>
      <c r="AO1056" s="131">
        <f>SUMIF(표4[잉크명],표5[[#This Row],[잉크]],표4[목-1층])</f>
        <v>0</v>
      </c>
      <c r="AP1056" s="54">
        <f>SUMIF(표4[잉크명],표5[[#This Row],[잉크]],표4[금])</f>
        <v>0</v>
      </c>
      <c r="AQ1056" s="131">
        <f>SUMIF(표4[잉크명],표5[[#This Row],[잉크]],표4[금-3층])</f>
        <v>0</v>
      </c>
      <c r="AR1056" s="131">
        <f>SUMIF(표4[잉크명],표5[[#This Row],[잉크]],표4[금-1층])</f>
        <v>0</v>
      </c>
      <c r="AS1056" s="54">
        <f>SUMIF(표4[잉크명],표5[[#This Row],[잉크]],표4[토])</f>
        <v>0</v>
      </c>
      <c r="AT1056" s="131">
        <f>SUMIF(표4[잉크명],표5[[#This Row],[잉크]],표4[토-3층])</f>
        <v>0</v>
      </c>
      <c r="AU1056" s="131">
        <f>SUMIF(표4[잉크명],표5[[#This Row],[잉크]],표4[토-1층])</f>
        <v>0</v>
      </c>
      <c r="AV1056" s="54">
        <f>SUMIF(표4[잉크명],표5[[#This Row],[잉크]],표4[일])</f>
        <v>0</v>
      </c>
      <c r="AW1056" s="131">
        <f>SUMIF(표4[잉크명],표5[[#This Row],[잉크]],표4[일-3층])</f>
        <v>0</v>
      </c>
      <c r="AX1056" s="131">
        <f>SUMIF(표4[잉크명],표5[[#This Row],[잉크]],표4[일-1층])</f>
        <v>0</v>
      </c>
      <c r="AY1056" s="54">
        <f>SUMIF(표4[잉크명],표5[[#This Row],[잉크]],표4[차주 월])</f>
        <v>0</v>
      </c>
      <c r="AZ1056" s="54">
        <f>SUM(표5[[#This Row],[월]:[차주 월]])</f>
        <v>0</v>
      </c>
    </row>
    <row r="1057" spans="2:52" x14ac:dyDescent="0.3">
      <c r="B1057" s="380" t="s">
        <v>3754</v>
      </c>
      <c r="C1057" s="285"/>
      <c r="D1057" s="380" t="s">
        <v>3755</v>
      </c>
      <c r="E1057" s="54">
        <f>COUNTIF(사출계획!$E$62:$F$110,표4[[#This Row],[제품명]])</f>
        <v>0</v>
      </c>
      <c r="F1057" s="131">
        <f>COUNTIF(사출계획!$E$62:$F$87,표4[[#This Row],[제품명]])</f>
        <v>0</v>
      </c>
      <c r="G1057" s="131">
        <f>COUNTIF(사출계획!$E$88:$F$110,표4[[#This Row],[제품명]])</f>
        <v>0</v>
      </c>
      <c r="H1057" s="54">
        <f>COUNTIF(사출계획!$G$62:$H$110,표4[[#This Row],[제품명]])</f>
        <v>0</v>
      </c>
      <c r="I1057" s="132">
        <f>COUNTIF(사출계획!$G$62:$H$87,표4[[#This Row],[제품명]])</f>
        <v>0</v>
      </c>
      <c r="J1057" s="132">
        <f>COUNTIF(사출계획!$G$88:$H$110,표4[[#This Row],[제품명]])</f>
        <v>0</v>
      </c>
      <c r="K1057" s="54">
        <f>COUNTIF(사출계획!$I$62:$J$110,표4[[#This Row],[제품명]])</f>
        <v>0</v>
      </c>
      <c r="L1057" s="131">
        <f>COUNTIF(사출계획!$I$62:$J$87,표4[[#This Row],[제품명]])</f>
        <v>0</v>
      </c>
      <c r="M1057" s="131">
        <f>COUNTIF(사출계획!$I$88:$J$110,표4[[#This Row],[제품명]])</f>
        <v>0</v>
      </c>
      <c r="N1057" s="129">
        <f>COUNTIF(사출계획!$K$62:$L$110,표4[[#This Row],[제품명]])</f>
        <v>0</v>
      </c>
      <c r="O1057" s="131">
        <f>COUNTIF(사출계획!$K$62:$L$87,표4[[#This Row],[제품명]])</f>
        <v>0</v>
      </c>
      <c r="P1057" s="131">
        <f>COUNTIF(사출계획!$K$88:$L$110,표4[[#This Row],[제품명]])</f>
        <v>0</v>
      </c>
      <c r="Q1057" s="130">
        <f>COUNTIF(사출계획!$M$62:$N$110,표4[[#This Row],[제품명]])</f>
        <v>0</v>
      </c>
      <c r="R1057" s="131">
        <f>COUNTIF(사출계획!$M$62:$N$87,표4[[#This Row],[제품명]])</f>
        <v>0</v>
      </c>
      <c r="S1057" s="131">
        <f>COUNTIF(사출계획!$M$88:$N$110,표4[[#This Row],[제품명]])</f>
        <v>0</v>
      </c>
      <c r="T1057" s="54">
        <f>COUNTIF(사출계획!$O$62:$P$110,표4[[#This Row],[제품명]])</f>
        <v>0</v>
      </c>
      <c r="U1057" s="131">
        <f>COUNTIF(사출계획!$O$62:$P$87,표4[[#This Row],[제품명]])</f>
        <v>0</v>
      </c>
      <c r="V1057" s="131">
        <f>COUNTIF(사출계획!$O$88:$P$110,표4[[#This Row],[제품명]])</f>
        <v>0</v>
      </c>
      <c r="W1057" s="54">
        <f>COUNTIF(사출계획!$Q$62:$R$110,표4[[#This Row],[제품명]])</f>
        <v>0</v>
      </c>
      <c r="X1057" s="131">
        <f>COUNTIF(사출계획!$Q$62:$R$87,표4[[#This Row],[제품명]])</f>
        <v>0</v>
      </c>
      <c r="Y1057" s="131">
        <f>COUNTIF(사출계획!$Q$88:$R$110,표4[[#This Row],[제품명]])</f>
        <v>0</v>
      </c>
      <c r="Z1057" s="54">
        <f>COUNTIF(사출계획!$S$62:$T$110,표4[[#This Row],[제품명]])</f>
        <v>0</v>
      </c>
      <c r="AA1057" s="131"/>
      <c r="AB1057" s="131"/>
      <c r="AC1057" s="474" t="s">
        <v>4768</v>
      </c>
      <c r="AD1057" s="129">
        <f>SUMIF(표4[잉크명],표5[[#This Row],[잉크]],표4[월])</f>
        <v>0</v>
      </c>
      <c r="AE1057" s="131">
        <f>SUMIF(표4[잉크명],표5[[#This Row],[잉크]],표4[월-3층])</f>
        <v>0</v>
      </c>
      <c r="AF1057" s="131">
        <f>SUMIF(표4[잉크명],표5[[#This Row],[잉크]],표4[월-1층])</f>
        <v>0</v>
      </c>
      <c r="AG1057" s="133">
        <f>SUMIF(표4[잉크명],표5[[#This Row],[잉크]],표4[화])</f>
        <v>0</v>
      </c>
      <c r="AH1057" s="131">
        <f>SUMIF(표4[잉크명],표5[[#This Row],[잉크]],표4[화-3층])</f>
        <v>0</v>
      </c>
      <c r="AI1057" s="131">
        <f>SUMIF(표4[잉크명],표5[[#This Row],[잉크]],표4[화-1층])</f>
        <v>0</v>
      </c>
      <c r="AJ1057" s="130">
        <f>SUMIF(표4[잉크명],표5[[#This Row],[잉크]],표4[수])</f>
        <v>0</v>
      </c>
      <c r="AK1057" s="131">
        <f>SUMIF(표4[잉크명],표5[[#This Row],[잉크]],표4[수-3층])</f>
        <v>0</v>
      </c>
      <c r="AL1057" s="131">
        <f>SUMIF(표4[잉크명],표5[[#This Row],[잉크]],표4[수-1층])</f>
        <v>0</v>
      </c>
      <c r="AM1057" s="54">
        <f>SUMIF(표4[잉크명],표5[[#This Row],[잉크]],표4[목])</f>
        <v>0</v>
      </c>
      <c r="AN1057" s="131">
        <f>SUMIF(표4[잉크명],표5[[#This Row],[잉크]],표4[목-3층])</f>
        <v>0</v>
      </c>
      <c r="AO1057" s="131">
        <f>SUMIF(표4[잉크명],표5[[#This Row],[잉크]],표4[목-1층])</f>
        <v>0</v>
      </c>
      <c r="AP1057" s="54">
        <f>SUMIF(표4[잉크명],표5[[#This Row],[잉크]],표4[금])</f>
        <v>0</v>
      </c>
      <c r="AQ1057" s="131">
        <f>SUMIF(표4[잉크명],표5[[#This Row],[잉크]],표4[금-3층])</f>
        <v>0</v>
      </c>
      <c r="AR1057" s="131">
        <f>SUMIF(표4[잉크명],표5[[#This Row],[잉크]],표4[금-1층])</f>
        <v>0</v>
      </c>
      <c r="AS1057" s="54">
        <f>SUMIF(표4[잉크명],표5[[#This Row],[잉크]],표4[토])</f>
        <v>0</v>
      </c>
      <c r="AT1057" s="131">
        <f>SUMIF(표4[잉크명],표5[[#This Row],[잉크]],표4[토-3층])</f>
        <v>0</v>
      </c>
      <c r="AU1057" s="131">
        <f>SUMIF(표4[잉크명],표5[[#This Row],[잉크]],표4[토-1층])</f>
        <v>0</v>
      </c>
      <c r="AV1057" s="54">
        <f>SUMIF(표4[잉크명],표5[[#This Row],[잉크]],표4[일])</f>
        <v>0</v>
      </c>
      <c r="AW1057" s="131">
        <f>SUMIF(표4[잉크명],표5[[#This Row],[잉크]],표4[일-3층])</f>
        <v>0</v>
      </c>
      <c r="AX1057" s="131">
        <f>SUMIF(표4[잉크명],표5[[#This Row],[잉크]],표4[일-1층])</f>
        <v>0</v>
      </c>
      <c r="AY1057" s="54">
        <f>SUMIF(표4[잉크명],표5[[#This Row],[잉크]],표4[차주 월])</f>
        <v>0</v>
      </c>
      <c r="AZ1057" s="54">
        <f>SUM(표5[[#This Row],[월]:[차주 월]])</f>
        <v>0</v>
      </c>
    </row>
    <row r="1058" spans="2:52" x14ac:dyDescent="0.3">
      <c r="B1058" s="380" t="s">
        <v>3747</v>
      </c>
      <c r="C1058" s="285"/>
      <c r="D1058" s="380" t="s">
        <v>3748</v>
      </c>
      <c r="E1058" s="54">
        <f>COUNTIF(사출계획!$E$62:$F$110,표4[[#This Row],[제품명]])</f>
        <v>0</v>
      </c>
      <c r="F1058" s="131">
        <f>COUNTIF(사출계획!$E$62:$F$87,표4[[#This Row],[제품명]])</f>
        <v>0</v>
      </c>
      <c r="G1058" s="131">
        <f>COUNTIF(사출계획!$E$88:$F$110,표4[[#This Row],[제품명]])</f>
        <v>0</v>
      </c>
      <c r="H1058" s="54">
        <f>COUNTIF(사출계획!$G$62:$H$110,표4[[#This Row],[제품명]])</f>
        <v>0</v>
      </c>
      <c r="I1058" s="132">
        <f>COUNTIF(사출계획!$G$62:$H$87,표4[[#This Row],[제품명]])</f>
        <v>0</v>
      </c>
      <c r="J1058" s="132">
        <f>COUNTIF(사출계획!$G$88:$H$110,표4[[#This Row],[제품명]])</f>
        <v>0</v>
      </c>
      <c r="K1058" s="54">
        <f>COUNTIF(사출계획!$I$62:$J$110,표4[[#This Row],[제품명]])</f>
        <v>0</v>
      </c>
      <c r="L1058" s="131">
        <f>COUNTIF(사출계획!$I$62:$J$87,표4[[#This Row],[제품명]])</f>
        <v>0</v>
      </c>
      <c r="M1058" s="131">
        <f>COUNTIF(사출계획!$I$88:$J$110,표4[[#This Row],[제품명]])</f>
        <v>0</v>
      </c>
      <c r="N1058" s="129">
        <f>COUNTIF(사출계획!$K$62:$L$110,표4[[#This Row],[제품명]])</f>
        <v>0</v>
      </c>
      <c r="O1058" s="131">
        <f>COUNTIF(사출계획!$K$62:$L$87,표4[[#This Row],[제품명]])</f>
        <v>0</v>
      </c>
      <c r="P1058" s="131">
        <f>COUNTIF(사출계획!$K$88:$L$110,표4[[#This Row],[제품명]])</f>
        <v>0</v>
      </c>
      <c r="Q1058" s="130">
        <f>COUNTIF(사출계획!$M$62:$N$110,표4[[#This Row],[제품명]])</f>
        <v>0</v>
      </c>
      <c r="R1058" s="131">
        <f>COUNTIF(사출계획!$M$62:$N$87,표4[[#This Row],[제품명]])</f>
        <v>0</v>
      </c>
      <c r="S1058" s="131">
        <f>COUNTIF(사출계획!$M$88:$N$110,표4[[#This Row],[제품명]])</f>
        <v>0</v>
      </c>
      <c r="T1058" s="54">
        <f>COUNTIF(사출계획!$O$62:$P$110,표4[[#This Row],[제품명]])</f>
        <v>0</v>
      </c>
      <c r="U1058" s="131">
        <f>COUNTIF(사출계획!$O$62:$P$87,표4[[#This Row],[제품명]])</f>
        <v>0</v>
      </c>
      <c r="V1058" s="131">
        <f>COUNTIF(사출계획!$O$88:$P$110,표4[[#This Row],[제품명]])</f>
        <v>0</v>
      </c>
      <c r="W1058" s="54">
        <f>COUNTIF(사출계획!$Q$62:$R$110,표4[[#This Row],[제품명]])</f>
        <v>0</v>
      </c>
      <c r="X1058" s="131">
        <f>COUNTIF(사출계획!$Q$62:$R$87,표4[[#This Row],[제품명]])</f>
        <v>0</v>
      </c>
      <c r="Y1058" s="131">
        <f>COUNTIF(사출계획!$Q$88:$R$110,표4[[#This Row],[제품명]])</f>
        <v>0</v>
      </c>
      <c r="Z1058" s="54">
        <f>COUNTIF(사출계획!$S$62:$T$110,표4[[#This Row],[제품명]])</f>
        <v>0</v>
      </c>
      <c r="AA1058" s="131"/>
      <c r="AB1058" s="131"/>
      <c r="AC1058" s="474" t="s">
        <v>4769</v>
      </c>
      <c r="AD1058" s="129">
        <f>SUMIF(표4[잉크명],표5[[#This Row],[잉크]],표4[월])</f>
        <v>0</v>
      </c>
      <c r="AE1058" s="131">
        <f>SUMIF(표4[잉크명],표5[[#This Row],[잉크]],표4[월-3층])</f>
        <v>0</v>
      </c>
      <c r="AF1058" s="131">
        <f>SUMIF(표4[잉크명],표5[[#This Row],[잉크]],표4[월-1층])</f>
        <v>0</v>
      </c>
      <c r="AG1058" s="133">
        <f>SUMIF(표4[잉크명],표5[[#This Row],[잉크]],표4[화])</f>
        <v>0</v>
      </c>
      <c r="AH1058" s="131">
        <f>SUMIF(표4[잉크명],표5[[#This Row],[잉크]],표4[화-3층])</f>
        <v>0</v>
      </c>
      <c r="AI1058" s="131">
        <f>SUMIF(표4[잉크명],표5[[#This Row],[잉크]],표4[화-1층])</f>
        <v>0</v>
      </c>
      <c r="AJ1058" s="130">
        <f>SUMIF(표4[잉크명],표5[[#This Row],[잉크]],표4[수])</f>
        <v>0</v>
      </c>
      <c r="AK1058" s="131">
        <f>SUMIF(표4[잉크명],표5[[#This Row],[잉크]],표4[수-3층])</f>
        <v>0</v>
      </c>
      <c r="AL1058" s="131">
        <f>SUMIF(표4[잉크명],표5[[#This Row],[잉크]],표4[수-1층])</f>
        <v>0</v>
      </c>
      <c r="AM1058" s="54">
        <f>SUMIF(표4[잉크명],표5[[#This Row],[잉크]],표4[목])</f>
        <v>0</v>
      </c>
      <c r="AN1058" s="131">
        <f>SUMIF(표4[잉크명],표5[[#This Row],[잉크]],표4[목-3층])</f>
        <v>0</v>
      </c>
      <c r="AO1058" s="131">
        <f>SUMIF(표4[잉크명],표5[[#This Row],[잉크]],표4[목-1층])</f>
        <v>0</v>
      </c>
      <c r="AP1058" s="54">
        <f>SUMIF(표4[잉크명],표5[[#This Row],[잉크]],표4[금])</f>
        <v>0</v>
      </c>
      <c r="AQ1058" s="131">
        <f>SUMIF(표4[잉크명],표5[[#This Row],[잉크]],표4[금-3층])</f>
        <v>0</v>
      </c>
      <c r="AR1058" s="131">
        <f>SUMIF(표4[잉크명],표5[[#This Row],[잉크]],표4[금-1층])</f>
        <v>0</v>
      </c>
      <c r="AS1058" s="54">
        <f>SUMIF(표4[잉크명],표5[[#This Row],[잉크]],표4[토])</f>
        <v>0</v>
      </c>
      <c r="AT1058" s="131">
        <f>SUMIF(표4[잉크명],표5[[#This Row],[잉크]],표4[토-3층])</f>
        <v>0</v>
      </c>
      <c r="AU1058" s="131">
        <f>SUMIF(표4[잉크명],표5[[#This Row],[잉크]],표4[토-1층])</f>
        <v>0</v>
      </c>
      <c r="AV1058" s="54">
        <f>SUMIF(표4[잉크명],표5[[#This Row],[잉크]],표4[일])</f>
        <v>0</v>
      </c>
      <c r="AW1058" s="131">
        <f>SUMIF(표4[잉크명],표5[[#This Row],[잉크]],표4[일-3층])</f>
        <v>0</v>
      </c>
      <c r="AX1058" s="131">
        <f>SUMIF(표4[잉크명],표5[[#This Row],[잉크]],표4[일-1층])</f>
        <v>0</v>
      </c>
      <c r="AY1058" s="54">
        <f>SUMIF(표4[잉크명],표5[[#This Row],[잉크]],표4[차주 월])</f>
        <v>0</v>
      </c>
      <c r="AZ1058" s="54">
        <f>SUM(표5[[#This Row],[월]:[차주 월]])</f>
        <v>0</v>
      </c>
    </row>
    <row r="1059" spans="2:52" x14ac:dyDescent="0.3">
      <c r="B1059" s="380" t="s">
        <v>3747</v>
      </c>
      <c r="C1059" s="285"/>
      <c r="D1059" s="380" t="s">
        <v>3749</v>
      </c>
      <c r="E1059" s="54">
        <f>COUNTIF(사출계획!$E$62:$F$110,표4[[#This Row],[제품명]])</f>
        <v>0</v>
      </c>
      <c r="F1059" s="131">
        <f>COUNTIF(사출계획!$E$62:$F$87,표4[[#This Row],[제품명]])</f>
        <v>0</v>
      </c>
      <c r="G1059" s="131">
        <f>COUNTIF(사출계획!$E$88:$F$110,표4[[#This Row],[제품명]])</f>
        <v>0</v>
      </c>
      <c r="H1059" s="54">
        <f>COUNTIF(사출계획!$G$62:$H$110,표4[[#This Row],[제품명]])</f>
        <v>0</v>
      </c>
      <c r="I1059" s="132">
        <f>COUNTIF(사출계획!$G$62:$H$87,표4[[#This Row],[제품명]])</f>
        <v>0</v>
      </c>
      <c r="J1059" s="132">
        <f>COUNTIF(사출계획!$G$88:$H$110,표4[[#This Row],[제품명]])</f>
        <v>0</v>
      </c>
      <c r="K1059" s="54">
        <f>COUNTIF(사출계획!$I$62:$J$110,표4[[#This Row],[제품명]])</f>
        <v>0</v>
      </c>
      <c r="L1059" s="131">
        <f>COUNTIF(사출계획!$I$62:$J$87,표4[[#This Row],[제품명]])</f>
        <v>0</v>
      </c>
      <c r="M1059" s="131">
        <f>COUNTIF(사출계획!$I$88:$J$110,표4[[#This Row],[제품명]])</f>
        <v>0</v>
      </c>
      <c r="N1059" s="129">
        <f>COUNTIF(사출계획!$K$62:$L$110,표4[[#This Row],[제품명]])</f>
        <v>0</v>
      </c>
      <c r="O1059" s="131">
        <f>COUNTIF(사출계획!$K$62:$L$87,표4[[#This Row],[제품명]])</f>
        <v>0</v>
      </c>
      <c r="P1059" s="131">
        <f>COUNTIF(사출계획!$K$88:$L$110,표4[[#This Row],[제품명]])</f>
        <v>0</v>
      </c>
      <c r="Q1059" s="130">
        <f>COUNTIF(사출계획!$M$62:$N$110,표4[[#This Row],[제품명]])</f>
        <v>0</v>
      </c>
      <c r="R1059" s="131">
        <f>COUNTIF(사출계획!$M$62:$N$87,표4[[#This Row],[제품명]])</f>
        <v>0</v>
      </c>
      <c r="S1059" s="131">
        <f>COUNTIF(사출계획!$M$88:$N$110,표4[[#This Row],[제품명]])</f>
        <v>0</v>
      </c>
      <c r="T1059" s="54">
        <f>COUNTIF(사출계획!$O$62:$P$110,표4[[#This Row],[제품명]])</f>
        <v>0</v>
      </c>
      <c r="U1059" s="131">
        <f>COUNTIF(사출계획!$O$62:$P$87,표4[[#This Row],[제품명]])</f>
        <v>0</v>
      </c>
      <c r="V1059" s="131">
        <f>COUNTIF(사출계획!$O$88:$P$110,표4[[#This Row],[제품명]])</f>
        <v>0</v>
      </c>
      <c r="W1059" s="54">
        <f>COUNTIF(사출계획!$Q$62:$R$110,표4[[#This Row],[제품명]])</f>
        <v>0</v>
      </c>
      <c r="X1059" s="131">
        <f>COUNTIF(사출계획!$Q$62:$R$87,표4[[#This Row],[제품명]])</f>
        <v>0</v>
      </c>
      <c r="Y1059" s="131">
        <f>COUNTIF(사출계획!$Q$88:$R$110,표4[[#This Row],[제품명]])</f>
        <v>0</v>
      </c>
      <c r="Z1059" s="54">
        <f>COUNTIF(사출계획!$S$62:$T$110,표4[[#This Row],[제품명]])</f>
        <v>0</v>
      </c>
      <c r="AA1059" s="131"/>
      <c r="AB1059" s="131"/>
      <c r="AC1059" s="56" t="s">
        <v>4778</v>
      </c>
      <c r="AD1059" s="129">
        <f>SUMIF(표4[잉크명],표5[[#This Row],[잉크]],표4[월])</f>
        <v>0</v>
      </c>
      <c r="AE1059" s="131">
        <f>SUMIF(표4[잉크명],표5[[#This Row],[잉크]],표4[월-3층])</f>
        <v>0</v>
      </c>
      <c r="AF1059" s="131">
        <f>SUMIF(표4[잉크명],표5[[#This Row],[잉크]],표4[월-1층])</f>
        <v>0</v>
      </c>
      <c r="AG1059" s="133">
        <f>SUMIF(표4[잉크명],표5[[#This Row],[잉크]],표4[화])</f>
        <v>0</v>
      </c>
      <c r="AH1059" s="131">
        <f>SUMIF(표4[잉크명],표5[[#This Row],[잉크]],표4[화-3층])</f>
        <v>0</v>
      </c>
      <c r="AI1059" s="131">
        <f>SUMIF(표4[잉크명],표5[[#This Row],[잉크]],표4[화-1층])</f>
        <v>0</v>
      </c>
      <c r="AJ1059" s="130">
        <f>SUMIF(표4[잉크명],표5[[#This Row],[잉크]],표4[수])</f>
        <v>0</v>
      </c>
      <c r="AK1059" s="131">
        <f>SUMIF(표4[잉크명],표5[[#This Row],[잉크]],표4[수-3층])</f>
        <v>0</v>
      </c>
      <c r="AL1059" s="131">
        <f>SUMIF(표4[잉크명],표5[[#This Row],[잉크]],표4[수-1층])</f>
        <v>0</v>
      </c>
      <c r="AM1059" s="54">
        <f>SUMIF(표4[잉크명],표5[[#This Row],[잉크]],표4[목])</f>
        <v>0</v>
      </c>
      <c r="AN1059" s="131">
        <f>SUMIF(표4[잉크명],표5[[#This Row],[잉크]],표4[목-3층])</f>
        <v>0</v>
      </c>
      <c r="AO1059" s="131">
        <f>SUMIF(표4[잉크명],표5[[#This Row],[잉크]],표4[목-1층])</f>
        <v>0</v>
      </c>
      <c r="AP1059" s="54">
        <f>SUMIF(표4[잉크명],표5[[#This Row],[잉크]],표4[금])</f>
        <v>0</v>
      </c>
      <c r="AQ1059" s="131">
        <f>SUMIF(표4[잉크명],표5[[#This Row],[잉크]],표4[금-3층])</f>
        <v>0</v>
      </c>
      <c r="AR1059" s="131">
        <f>SUMIF(표4[잉크명],표5[[#This Row],[잉크]],표4[금-1층])</f>
        <v>0</v>
      </c>
      <c r="AS1059" s="54">
        <f>SUMIF(표4[잉크명],표5[[#This Row],[잉크]],표4[토])</f>
        <v>0</v>
      </c>
      <c r="AT1059" s="131">
        <f>SUMIF(표4[잉크명],표5[[#This Row],[잉크]],표4[토-3층])</f>
        <v>0</v>
      </c>
      <c r="AU1059" s="131">
        <f>SUMIF(표4[잉크명],표5[[#This Row],[잉크]],표4[토-1층])</f>
        <v>0</v>
      </c>
      <c r="AV1059" s="54">
        <f>SUMIF(표4[잉크명],표5[[#This Row],[잉크]],표4[일])</f>
        <v>0</v>
      </c>
      <c r="AW1059" s="131">
        <f>SUMIF(표4[잉크명],표5[[#This Row],[잉크]],표4[일-3층])</f>
        <v>0</v>
      </c>
      <c r="AX1059" s="131">
        <f>SUMIF(표4[잉크명],표5[[#This Row],[잉크]],표4[일-1층])</f>
        <v>0</v>
      </c>
      <c r="AY1059" s="54">
        <f>SUMIF(표4[잉크명],표5[[#This Row],[잉크]],표4[차주 월])</f>
        <v>0</v>
      </c>
      <c r="AZ1059" s="54">
        <f>SUM(표5[[#This Row],[월]:[차주 월]])</f>
        <v>0</v>
      </c>
    </row>
    <row r="1060" spans="2:52" x14ac:dyDescent="0.3">
      <c r="B1060" s="381" t="s">
        <v>3757</v>
      </c>
      <c r="C1060" s="285"/>
      <c r="D1060" s="381" t="s">
        <v>3759</v>
      </c>
      <c r="E1060" s="54">
        <f>COUNTIF(사출계획!$E$62:$F$110,표4[[#This Row],[제품명]])</f>
        <v>0</v>
      </c>
      <c r="F1060" s="131">
        <f>COUNTIF(사출계획!$E$62:$F$87,표4[[#This Row],[제품명]])</f>
        <v>0</v>
      </c>
      <c r="G1060" s="131">
        <f>COUNTIF(사출계획!$E$88:$F$110,표4[[#This Row],[제품명]])</f>
        <v>0</v>
      </c>
      <c r="H1060" s="54">
        <f>COUNTIF(사출계획!$G$62:$H$110,표4[[#This Row],[제품명]])</f>
        <v>0</v>
      </c>
      <c r="I1060" s="132">
        <f>COUNTIF(사출계획!$G$62:$H$87,표4[[#This Row],[제품명]])</f>
        <v>0</v>
      </c>
      <c r="J1060" s="132">
        <f>COUNTIF(사출계획!$G$88:$H$110,표4[[#This Row],[제품명]])</f>
        <v>0</v>
      </c>
      <c r="K1060" s="54">
        <f>COUNTIF(사출계획!$I$62:$J$110,표4[[#This Row],[제품명]])</f>
        <v>0</v>
      </c>
      <c r="L1060" s="131">
        <f>COUNTIF(사출계획!$I$62:$J$87,표4[[#This Row],[제품명]])</f>
        <v>0</v>
      </c>
      <c r="M1060" s="131">
        <f>COUNTIF(사출계획!$I$88:$J$110,표4[[#This Row],[제품명]])</f>
        <v>0</v>
      </c>
      <c r="N1060" s="129">
        <f>COUNTIF(사출계획!$K$62:$L$110,표4[[#This Row],[제품명]])</f>
        <v>0</v>
      </c>
      <c r="O1060" s="131">
        <f>COUNTIF(사출계획!$K$62:$L$87,표4[[#This Row],[제품명]])</f>
        <v>0</v>
      </c>
      <c r="P1060" s="131">
        <f>COUNTIF(사출계획!$K$88:$L$110,표4[[#This Row],[제품명]])</f>
        <v>0</v>
      </c>
      <c r="Q1060" s="130">
        <f>COUNTIF(사출계획!$M$62:$N$110,표4[[#This Row],[제품명]])</f>
        <v>0</v>
      </c>
      <c r="R1060" s="131">
        <f>COUNTIF(사출계획!$M$62:$N$87,표4[[#This Row],[제품명]])</f>
        <v>0</v>
      </c>
      <c r="S1060" s="131">
        <f>COUNTIF(사출계획!$M$88:$N$110,표4[[#This Row],[제품명]])</f>
        <v>0</v>
      </c>
      <c r="T1060" s="54">
        <f>COUNTIF(사출계획!$O$62:$P$110,표4[[#This Row],[제품명]])</f>
        <v>0</v>
      </c>
      <c r="U1060" s="131">
        <f>COUNTIF(사출계획!$O$62:$P$87,표4[[#This Row],[제품명]])</f>
        <v>0</v>
      </c>
      <c r="V1060" s="131">
        <f>COUNTIF(사출계획!$O$88:$P$110,표4[[#This Row],[제품명]])</f>
        <v>0</v>
      </c>
      <c r="W1060" s="54">
        <f>COUNTIF(사출계획!$Q$62:$R$110,표4[[#This Row],[제품명]])</f>
        <v>0</v>
      </c>
      <c r="X1060" s="131">
        <f>COUNTIF(사출계획!$Q$62:$R$87,표4[[#This Row],[제품명]])</f>
        <v>0</v>
      </c>
      <c r="Y1060" s="131">
        <f>COUNTIF(사출계획!$Q$88:$R$110,표4[[#This Row],[제품명]])</f>
        <v>0</v>
      </c>
      <c r="Z1060" s="54">
        <f>COUNTIF(사출계획!$S$62:$T$110,표4[[#This Row],[제품명]])</f>
        <v>0</v>
      </c>
      <c r="AA1060" s="131"/>
      <c r="AB1060" s="131"/>
      <c r="AC1060" s="475" t="s">
        <v>4780</v>
      </c>
      <c r="AD1060" s="129">
        <f>SUMIF(표4[잉크명],표5[[#This Row],[잉크]],표4[월])</f>
        <v>0</v>
      </c>
      <c r="AE1060" s="131">
        <f>SUMIF(표4[잉크명],표5[[#This Row],[잉크]],표4[월-3층])</f>
        <v>0</v>
      </c>
      <c r="AF1060" s="131">
        <f>SUMIF(표4[잉크명],표5[[#This Row],[잉크]],표4[월-1층])</f>
        <v>0</v>
      </c>
      <c r="AG1060" s="133">
        <f>SUMIF(표4[잉크명],표5[[#This Row],[잉크]],표4[화])</f>
        <v>0</v>
      </c>
      <c r="AH1060" s="131">
        <f>SUMIF(표4[잉크명],표5[[#This Row],[잉크]],표4[화-3층])</f>
        <v>0</v>
      </c>
      <c r="AI1060" s="131">
        <f>SUMIF(표4[잉크명],표5[[#This Row],[잉크]],표4[화-1층])</f>
        <v>0</v>
      </c>
      <c r="AJ1060" s="130">
        <f>SUMIF(표4[잉크명],표5[[#This Row],[잉크]],표4[수])</f>
        <v>0</v>
      </c>
      <c r="AK1060" s="131">
        <f>SUMIF(표4[잉크명],표5[[#This Row],[잉크]],표4[수-3층])</f>
        <v>0</v>
      </c>
      <c r="AL1060" s="131">
        <f>SUMIF(표4[잉크명],표5[[#This Row],[잉크]],표4[수-1층])</f>
        <v>0</v>
      </c>
      <c r="AM1060" s="54">
        <f>SUMIF(표4[잉크명],표5[[#This Row],[잉크]],표4[목])</f>
        <v>0</v>
      </c>
      <c r="AN1060" s="131">
        <f>SUMIF(표4[잉크명],표5[[#This Row],[잉크]],표4[목-3층])</f>
        <v>0</v>
      </c>
      <c r="AO1060" s="131">
        <f>SUMIF(표4[잉크명],표5[[#This Row],[잉크]],표4[목-1층])</f>
        <v>0</v>
      </c>
      <c r="AP1060" s="54">
        <f>SUMIF(표4[잉크명],표5[[#This Row],[잉크]],표4[금])</f>
        <v>0</v>
      </c>
      <c r="AQ1060" s="131">
        <f>SUMIF(표4[잉크명],표5[[#This Row],[잉크]],표4[금-3층])</f>
        <v>0</v>
      </c>
      <c r="AR1060" s="131">
        <f>SUMIF(표4[잉크명],표5[[#This Row],[잉크]],표4[금-1층])</f>
        <v>0</v>
      </c>
      <c r="AS1060" s="54">
        <f>SUMIF(표4[잉크명],표5[[#This Row],[잉크]],표4[토])</f>
        <v>0</v>
      </c>
      <c r="AT1060" s="131">
        <f>SUMIF(표4[잉크명],표5[[#This Row],[잉크]],표4[토-3층])</f>
        <v>0</v>
      </c>
      <c r="AU1060" s="131">
        <f>SUMIF(표4[잉크명],표5[[#This Row],[잉크]],표4[토-1층])</f>
        <v>0</v>
      </c>
      <c r="AV1060" s="54">
        <f>SUMIF(표4[잉크명],표5[[#This Row],[잉크]],표4[일])</f>
        <v>0</v>
      </c>
      <c r="AW1060" s="131">
        <f>SUMIF(표4[잉크명],표5[[#This Row],[잉크]],표4[일-3층])</f>
        <v>0</v>
      </c>
      <c r="AX1060" s="131">
        <f>SUMIF(표4[잉크명],표5[[#This Row],[잉크]],표4[일-1층])</f>
        <v>0</v>
      </c>
      <c r="AY1060" s="54">
        <f>SUMIF(표4[잉크명],표5[[#This Row],[잉크]],표4[차주 월])</f>
        <v>0</v>
      </c>
      <c r="AZ1060" s="54">
        <f>SUM(표5[[#This Row],[월]:[차주 월]])</f>
        <v>0</v>
      </c>
    </row>
    <row r="1061" spans="2:52" x14ac:dyDescent="0.3">
      <c r="B1061" s="381" t="s">
        <v>3758</v>
      </c>
      <c r="C1061" s="285"/>
      <c r="D1061" s="381" t="s">
        <v>3760</v>
      </c>
      <c r="E1061" s="54">
        <f>COUNTIF(사출계획!$E$62:$F$110,표4[[#This Row],[제품명]])</f>
        <v>0</v>
      </c>
      <c r="F1061" s="131">
        <f>COUNTIF(사출계획!$E$62:$F$87,표4[[#This Row],[제품명]])</f>
        <v>0</v>
      </c>
      <c r="G1061" s="131">
        <f>COUNTIF(사출계획!$E$88:$F$110,표4[[#This Row],[제품명]])</f>
        <v>0</v>
      </c>
      <c r="H1061" s="54">
        <f>COUNTIF(사출계획!$G$62:$H$110,표4[[#This Row],[제품명]])</f>
        <v>0</v>
      </c>
      <c r="I1061" s="132">
        <f>COUNTIF(사출계획!$G$62:$H$87,표4[[#This Row],[제품명]])</f>
        <v>0</v>
      </c>
      <c r="J1061" s="132">
        <f>COUNTIF(사출계획!$G$88:$H$110,표4[[#This Row],[제품명]])</f>
        <v>0</v>
      </c>
      <c r="K1061" s="54">
        <f>COUNTIF(사출계획!$I$62:$J$110,표4[[#This Row],[제품명]])</f>
        <v>0</v>
      </c>
      <c r="L1061" s="131">
        <f>COUNTIF(사출계획!$I$62:$J$87,표4[[#This Row],[제품명]])</f>
        <v>0</v>
      </c>
      <c r="M1061" s="131">
        <f>COUNTIF(사출계획!$I$88:$J$110,표4[[#This Row],[제품명]])</f>
        <v>0</v>
      </c>
      <c r="N1061" s="129">
        <f>COUNTIF(사출계획!$K$62:$L$110,표4[[#This Row],[제품명]])</f>
        <v>0</v>
      </c>
      <c r="O1061" s="131">
        <f>COUNTIF(사출계획!$K$62:$L$87,표4[[#This Row],[제품명]])</f>
        <v>0</v>
      </c>
      <c r="P1061" s="131">
        <f>COUNTIF(사출계획!$K$88:$L$110,표4[[#This Row],[제품명]])</f>
        <v>0</v>
      </c>
      <c r="Q1061" s="130">
        <f>COUNTIF(사출계획!$M$62:$N$110,표4[[#This Row],[제품명]])</f>
        <v>0</v>
      </c>
      <c r="R1061" s="131">
        <f>COUNTIF(사출계획!$M$62:$N$87,표4[[#This Row],[제품명]])</f>
        <v>0</v>
      </c>
      <c r="S1061" s="131">
        <f>COUNTIF(사출계획!$M$88:$N$110,표4[[#This Row],[제품명]])</f>
        <v>0</v>
      </c>
      <c r="T1061" s="54">
        <f>COUNTIF(사출계획!$O$62:$P$110,표4[[#This Row],[제품명]])</f>
        <v>0</v>
      </c>
      <c r="U1061" s="131">
        <f>COUNTIF(사출계획!$O$62:$P$87,표4[[#This Row],[제품명]])</f>
        <v>0</v>
      </c>
      <c r="V1061" s="131">
        <f>COUNTIF(사출계획!$O$88:$P$110,표4[[#This Row],[제품명]])</f>
        <v>0</v>
      </c>
      <c r="W1061" s="54">
        <f>COUNTIF(사출계획!$Q$62:$R$110,표4[[#This Row],[제품명]])</f>
        <v>0</v>
      </c>
      <c r="X1061" s="131">
        <f>COUNTIF(사출계획!$Q$62:$R$87,표4[[#This Row],[제품명]])</f>
        <v>0</v>
      </c>
      <c r="Y1061" s="131">
        <f>COUNTIF(사출계획!$Q$88:$R$110,표4[[#This Row],[제품명]])</f>
        <v>0</v>
      </c>
      <c r="Z1061" s="54">
        <f>COUNTIF(사출계획!$S$62:$T$110,표4[[#This Row],[제품명]])</f>
        <v>0</v>
      </c>
      <c r="AA1061" s="131"/>
      <c r="AB1061" s="131"/>
      <c r="AC1061" s="476" t="s">
        <v>4790</v>
      </c>
      <c r="AD1061" s="129">
        <f>SUMIF(표4[잉크명],표5[[#This Row],[잉크]],표4[월])</f>
        <v>0</v>
      </c>
      <c r="AE1061" s="131">
        <f>SUMIF(표4[잉크명],표5[[#This Row],[잉크]],표4[월-3층])</f>
        <v>0</v>
      </c>
      <c r="AF1061" s="131">
        <f>SUMIF(표4[잉크명],표5[[#This Row],[잉크]],표4[월-1층])</f>
        <v>0</v>
      </c>
      <c r="AG1061" s="133">
        <f>SUMIF(표4[잉크명],표5[[#This Row],[잉크]],표4[화])</f>
        <v>0</v>
      </c>
      <c r="AH1061" s="131">
        <f>SUMIF(표4[잉크명],표5[[#This Row],[잉크]],표4[화-3층])</f>
        <v>0</v>
      </c>
      <c r="AI1061" s="131">
        <f>SUMIF(표4[잉크명],표5[[#This Row],[잉크]],표4[화-1층])</f>
        <v>0</v>
      </c>
      <c r="AJ1061" s="130">
        <f>SUMIF(표4[잉크명],표5[[#This Row],[잉크]],표4[수])</f>
        <v>0</v>
      </c>
      <c r="AK1061" s="131">
        <f>SUMIF(표4[잉크명],표5[[#This Row],[잉크]],표4[수-3층])</f>
        <v>0</v>
      </c>
      <c r="AL1061" s="131">
        <f>SUMIF(표4[잉크명],표5[[#This Row],[잉크]],표4[수-1층])</f>
        <v>0</v>
      </c>
      <c r="AM1061" s="54">
        <f>SUMIF(표4[잉크명],표5[[#This Row],[잉크]],표4[목])</f>
        <v>0</v>
      </c>
      <c r="AN1061" s="131">
        <f>SUMIF(표4[잉크명],표5[[#This Row],[잉크]],표4[목-3층])</f>
        <v>0</v>
      </c>
      <c r="AO1061" s="131">
        <f>SUMIF(표4[잉크명],표5[[#This Row],[잉크]],표4[목-1층])</f>
        <v>0</v>
      </c>
      <c r="AP1061" s="54">
        <f>SUMIF(표4[잉크명],표5[[#This Row],[잉크]],표4[금])</f>
        <v>0</v>
      </c>
      <c r="AQ1061" s="131">
        <f>SUMIF(표4[잉크명],표5[[#This Row],[잉크]],표4[금-3층])</f>
        <v>0</v>
      </c>
      <c r="AR1061" s="131">
        <f>SUMIF(표4[잉크명],표5[[#This Row],[잉크]],표4[금-1층])</f>
        <v>0</v>
      </c>
      <c r="AS1061" s="54">
        <f>SUMIF(표4[잉크명],표5[[#This Row],[잉크]],표4[토])</f>
        <v>0</v>
      </c>
      <c r="AT1061" s="131">
        <f>SUMIF(표4[잉크명],표5[[#This Row],[잉크]],표4[토-3층])</f>
        <v>0</v>
      </c>
      <c r="AU1061" s="131">
        <f>SUMIF(표4[잉크명],표5[[#This Row],[잉크]],표4[토-1층])</f>
        <v>0</v>
      </c>
      <c r="AV1061" s="54">
        <f>SUMIF(표4[잉크명],표5[[#This Row],[잉크]],표4[일])</f>
        <v>0</v>
      </c>
      <c r="AW1061" s="131">
        <f>SUMIF(표4[잉크명],표5[[#This Row],[잉크]],표4[일-3층])</f>
        <v>0</v>
      </c>
      <c r="AX1061" s="131">
        <f>SUMIF(표4[잉크명],표5[[#This Row],[잉크]],표4[일-1층])</f>
        <v>0</v>
      </c>
      <c r="AY1061" s="54">
        <f>SUMIF(표4[잉크명],표5[[#This Row],[잉크]],표4[차주 월])</f>
        <v>0</v>
      </c>
      <c r="AZ1061" s="54">
        <f>SUM(표5[[#This Row],[월]:[차주 월]])</f>
        <v>0</v>
      </c>
    </row>
    <row r="1062" spans="2:52" x14ac:dyDescent="0.3">
      <c r="B1062" s="381" t="s">
        <v>3757</v>
      </c>
      <c r="C1062" s="285"/>
      <c r="D1062" s="381" t="s">
        <v>3761</v>
      </c>
      <c r="E1062" s="54">
        <f>COUNTIF(사출계획!$E$62:$F$110,표4[[#This Row],[제품명]])</f>
        <v>0</v>
      </c>
      <c r="F1062" s="131">
        <f>COUNTIF(사출계획!$E$62:$F$87,표4[[#This Row],[제품명]])</f>
        <v>0</v>
      </c>
      <c r="G1062" s="131">
        <f>COUNTIF(사출계획!$E$88:$F$110,표4[[#This Row],[제품명]])</f>
        <v>0</v>
      </c>
      <c r="H1062" s="54">
        <f>COUNTIF(사출계획!$G$62:$H$110,표4[[#This Row],[제품명]])</f>
        <v>0</v>
      </c>
      <c r="I1062" s="132">
        <f>COUNTIF(사출계획!$G$62:$H$87,표4[[#This Row],[제품명]])</f>
        <v>0</v>
      </c>
      <c r="J1062" s="132">
        <f>COUNTIF(사출계획!$G$88:$H$110,표4[[#This Row],[제품명]])</f>
        <v>0</v>
      </c>
      <c r="K1062" s="54">
        <f>COUNTIF(사출계획!$I$62:$J$110,표4[[#This Row],[제품명]])</f>
        <v>0</v>
      </c>
      <c r="L1062" s="131">
        <f>COUNTIF(사출계획!$I$62:$J$87,표4[[#This Row],[제품명]])</f>
        <v>0</v>
      </c>
      <c r="M1062" s="131">
        <f>COUNTIF(사출계획!$I$88:$J$110,표4[[#This Row],[제품명]])</f>
        <v>0</v>
      </c>
      <c r="N1062" s="129">
        <f>COUNTIF(사출계획!$K$62:$L$110,표4[[#This Row],[제품명]])</f>
        <v>0</v>
      </c>
      <c r="O1062" s="131">
        <f>COUNTIF(사출계획!$K$62:$L$87,표4[[#This Row],[제품명]])</f>
        <v>0</v>
      </c>
      <c r="P1062" s="131">
        <f>COUNTIF(사출계획!$K$88:$L$110,표4[[#This Row],[제품명]])</f>
        <v>0</v>
      </c>
      <c r="Q1062" s="130">
        <f>COUNTIF(사출계획!$M$62:$N$110,표4[[#This Row],[제품명]])</f>
        <v>0</v>
      </c>
      <c r="R1062" s="131">
        <f>COUNTIF(사출계획!$M$62:$N$87,표4[[#This Row],[제품명]])</f>
        <v>0</v>
      </c>
      <c r="S1062" s="131">
        <f>COUNTIF(사출계획!$M$88:$N$110,표4[[#This Row],[제품명]])</f>
        <v>0</v>
      </c>
      <c r="T1062" s="54">
        <f>COUNTIF(사출계획!$O$62:$P$110,표4[[#This Row],[제품명]])</f>
        <v>0</v>
      </c>
      <c r="U1062" s="131">
        <f>COUNTIF(사출계획!$O$62:$P$87,표4[[#This Row],[제품명]])</f>
        <v>0</v>
      </c>
      <c r="V1062" s="131">
        <f>COUNTIF(사출계획!$O$88:$P$110,표4[[#This Row],[제품명]])</f>
        <v>0</v>
      </c>
      <c r="W1062" s="54">
        <f>COUNTIF(사출계획!$Q$62:$R$110,표4[[#This Row],[제품명]])</f>
        <v>0</v>
      </c>
      <c r="X1062" s="131">
        <f>COUNTIF(사출계획!$Q$62:$R$87,표4[[#This Row],[제품명]])</f>
        <v>0</v>
      </c>
      <c r="Y1062" s="131">
        <f>COUNTIF(사출계획!$Q$88:$R$110,표4[[#This Row],[제품명]])</f>
        <v>0</v>
      </c>
      <c r="Z1062" s="54">
        <f>COUNTIF(사출계획!$S$62:$T$110,표4[[#This Row],[제품명]])</f>
        <v>0</v>
      </c>
      <c r="AA1062" s="131"/>
      <c r="AB1062" s="131"/>
      <c r="AC1062" s="476" t="s">
        <v>4791</v>
      </c>
      <c r="AD1062" s="129">
        <f>SUMIF(표4[잉크명],표5[[#This Row],[잉크]],표4[월])</f>
        <v>0</v>
      </c>
      <c r="AE1062" s="131">
        <f>SUMIF(표4[잉크명],표5[[#This Row],[잉크]],표4[월-3층])</f>
        <v>0</v>
      </c>
      <c r="AF1062" s="131">
        <f>SUMIF(표4[잉크명],표5[[#This Row],[잉크]],표4[월-1층])</f>
        <v>0</v>
      </c>
      <c r="AG1062" s="133">
        <f>SUMIF(표4[잉크명],표5[[#This Row],[잉크]],표4[화])</f>
        <v>0</v>
      </c>
      <c r="AH1062" s="131">
        <f>SUMIF(표4[잉크명],표5[[#This Row],[잉크]],표4[화-3층])</f>
        <v>0</v>
      </c>
      <c r="AI1062" s="131">
        <f>SUMIF(표4[잉크명],표5[[#This Row],[잉크]],표4[화-1층])</f>
        <v>0</v>
      </c>
      <c r="AJ1062" s="130">
        <f>SUMIF(표4[잉크명],표5[[#This Row],[잉크]],표4[수])</f>
        <v>0</v>
      </c>
      <c r="AK1062" s="131">
        <f>SUMIF(표4[잉크명],표5[[#This Row],[잉크]],표4[수-3층])</f>
        <v>0</v>
      </c>
      <c r="AL1062" s="131">
        <f>SUMIF(표4[잉크명],표5[[#This Row],[잉크]],표4[수-1층])</f>
        <v>0</v>
      </c>
      <c r="AM1062" s="54">
        <f>SUMIF(표4[잉크명],표5[[#This Row],[잉크]],표4[목])</f>
        <v>0</v>
      </c>
      <c r="AN1062" s="131">
        <f>SUMIF(표4[잉크명],표5[[#This Row],[잉크]],표4[목-3층])</f>
        <v>0</v>
      </c>
      <c r="AO1062" s="131">
        <f>SUMIF(표4[잉크명],표5[[#This Row],[잉크]],표4[목-1층])</f>
        <v>0</v>
      </c>
      <c r="AP1062" s="54">
        <f>SUMIF(표4[잉크명],표5[[#This Row],[잉크]],표4[금])</f>
        <v>0</v>
      </c>
      <c r="AQ1062" s="131">
        <f>SUMIF(표4[잉크명],표5[[#This Row],[잉크]],표4[금-3층])</f>
        <v>0</v>
      </c>
      <c r="AR1062" s="131">
        <f>SUMIF(표4[잉크명],표5[[#This Row],[잉크]],표4[금-1층])</f>
        <v>0</v>
      </c>
      <c r="AS1062" s="54">
        <f>SUMIF(표4[잉크명],표5[[#This Row],[잉크]],표4[토])</f>
        <v>0</v>
      </c>
      <c r="AT1062" s="131">
        <f>SUMIF(표4[잉크명],표5[[#This Row],[잉크]],표4[토-3층])</f>
        <v>0</v>
      </c>
      <c r="AU1062" s="131">
        <f>SUMIF(표4[잉크명],표5[[#This Row],[잉크]],표4[토-1층])</f>
        <v>0</v>
      </c>
      <c r="AV1062" s="54">
        <f>SUMIF(표4[잉크명],표5[[#This Row],[잉크]],표4[일])</f>
        <v>0</v>
      </c>
      <c r="AW1062" s="131">
        <f>SUMIF(표4[잉크명],표5[[#This Row],[잉크]],표4[일-3층])</f>
        <v>0</v>
      </c>
      <c r="AX1062" s="131">
        <f>SUMIF(표4[잉크명],표5[[#This Row],[잉크]],표4[일-1층])</f>
        <v>0</v>
      </c>
      <c r="AY1062" s="54">
        <f>SUMIF(표4[잉크명],표5[[#This Row],[잉크]],표4[차주 월])</f>
        <v>0</v>
      </c>
      <c r="AZ1062" s="54">
        <f>SUM(표5[[#This Row],[월]:[차주 월]])</f>
        <v>0</v>
      </c>
    </row>
    <row r="1063" spans="2:52" x14ac:dyDescent="0.3">
      <c r="B1063" s="382" t="s">
        <v>3774</v>
      </c>
      <c r="C1063" s="285"/>
      <c r="D1063" s="382" t="s">
        <v>4138</v>
      </c>
      <c r="E1063" s="54">
        <f>COUNTIF(사출계획!$E$62:$F$110,표4[[#This Row],[제품명]])</f>
        <v>0</v>
      </c>
      <c r="F1063" s="131">
        <f>COUNTIF(사출계획!$E$62:$F$87,표4[[#This Row],[제품명]])</f>
        <v>0</v>
      </c>
      <c r="G1063" s="131">
        <f>COUNTIF(사출계획!$E$88:$F$110,표4[[#This Row],[제품명]])</f>
        <v>0</v>
      </c>
      <c r="H1063" s="54">
        <f>COUNTIF(사출계획!$G$62:$H$110,표4[[#This Row],[제품명]])</f>
        <v>0</v>
      </c>
      <c r="I1063" s="132">
        <f>COUNTIF(사출계획!$G$62:$H$87,표4[[#This Row],[제품명]])</f>
        <v>0</v>
      </c>
      <c r="J1063" s="132">
        <f>COUNTIF(사출계획!$G$88:$H$110,표4[[#This Row],[제품명]])</f>
        <v>0</v>
      </c>
      <c r="K1063" s="54">
        <f>COUNTIF(사출계획!$I$62:$J$110,표4[[#This Row],[제품명]])</f>
        <v>0</v>
      </c>
      <c r="L1063" s="131">
        <f>COUNTIF(사출계획!$I$62:$J$87,표4[[#This Row],[제품명]])</f>
        <v>0</v>
      </c>
      <c r="M1063" s="131">
        <f>COUNTIF(사출계획!$I$88:$J$110,표4[[#This Row],[제품명]])</f>
        <v>0</v>
      </c>
      <c r="N1063" s="129">
        <f>COUNTIF(사출계획!$K$62:$L$110,표4[[#This Row],[제품명]])</f>
        <v>0</v>
      </c>
      <c r="O1063" s="131">
        <f>COUNTIF(사출계획!$K$62:$L$87,표4[[#This Row],[제품명]])</f>
        <v>0</v>
      </c>
      <c r="P1063" s="131">
        <f>COUNTIF(사출계획!$K$88:$L$110,표4[[#This Row],[제품명]])</f>
        <v>0</v>
      </c>
      <c r="Q1063" s="130">
        <f>COUNTIF(사출계획!$M$62:$N$110,표4[[#This Row],[제품명]])</f>
        <v>0</v>
      </c>
      <c r="R1063" s="131">
        <f>COUNTIF(사출계획!$M$62:$N$87,표4[[#This Row],[제품명]])</f>
        <v>0</v>
      </c>
      <c r="S1063" s="131">
        <f>COUNTIF(사출계획!$M$88:$N$110,표4[[#This Row],[제품명]])</f>
        <v>0</v>
      </c>
      <c r="T1063" s="54">
        <f>COUNTIF(사출계획!$O$62:$P$110,표4[[#This Row],[제품명]])</f>
        <v>0</v>
      </c>
      <c r="U1063" s="131">
        <f>COUNTIF(사출계획!$O$62:$P$87,표4[[#This Row],[제품명]])</f>
        <v>0</v>
      </c>
      <c r="V1063" s="131">
        <f>COUNTIF(사출계획!$O$88:$P$110,표4[[#This Row],[제품명]])</f>
        <v>0</v>
      </c>
      <c r="W1063" s="54">
        <f>COUNTIF(사출계획!$Q$62:$R$110,표4[[#This Row],[제품명]])</f>
        <v>0</v>
      </c>
      <c r="X1063" s="131">
        <f>COUNTIF(사출계획!$Q$62:$R$87,표4[[#This Row],[제품명]])</f>
        <v>0</v>
      </c>
      <c r="Y1063" s="131">
        <f>COUNTIF(사출계획!$Q$88:$R$110,표4[[#This Row],[제품명]])</f>
        <v>0</v>
      </c>
      <c r="Z1063" s="54">
        <f>COUNTIF(사출계획!$S$62:$T$110,표4[[#This Row],[제품명]])</f>
        <v>0</v>
      </c>
      <c r="AA1063" s="131"/>
      <c r="AB1063" s="131"/>
      <c r="AC1063" s="476" t="s">
        <v>4792</v>
      </c>
      <c r="AD1063" s="129">
        <f>SUMIF(표4[잉크명],표5[[#This Row],[잉크]],표4[월])</f>
        <v>0</v>
      </c>
      <c r="AE1063" s="131">
        <f>SUMIF(표4[잉크명],표5[[#This Row],[잉크]],표4[월-3층])</f>
        <v>0</v>
      </c>
      <c r="AF1063" s="131">
        <f>SUMIF(표4[잉크명],표5[[#This Row],[잉크]],표4[월-1층])</f>
        <v>0</v>
      </c>
      <c r="AG1063" s="133">
        <f>SUMIF(표4[잉크명],표5[[#This Row],[잉크]],표4[화])</f>
        <v>0</v>
      </c>
      <c r="AH1063" s="131">
        <f>SUMIF(표4[잉크명],표5[[#This Row],[잉크]],표4[화-3층])</f>
        <v>0</v>
      </c>
      <c r="AI1063" s="131">
        <f>SUMIF(표4[잉크명],표5[[#This Row],[잉크]],표4[화-1층])</f>
        <v>0</v>
      </c>
      <c r="AJ1063" s="130">
        <f>SUMIF(표4[잉크명],표5[[#This Row],[잉크]],표4[수])</f>
        <v>0</v>
      </c>
      <c r="AK1063" s="131">
        <f>SUMIF(표4[잉크명],표5[[#This Row],[잉크]],표4[수-3층])</f>
        <v>0</v>
      </c>
      <c r="AL1063" s="131">
        <f>SUMIF(표4[잉크명],표5[[#This Row],[잉크]],표4[수-1층])</f>
        <v>0</v>
      </c>
      <c r="AM1063" s="54">
        <f>SUMIF(표4[잉크명],표5[[#This Row],[잉크]],표4[목])</f>
        <v>0</v>
      </c>
      <c r="AN1063" s="131">
        <f>SUMIF(표4[잉크명],표5[[#This Row],[잉크]],표4[목-3층])</f>
        <v>0</v>
      </c>
      <c r="AO1063" s="131">
        <f>SUMIF(표4[잉크명],표5[[#This Row],[잉크]],표4[목-1층])</f>
        <v>0</v>
      </c>
      <c r="AP1063" s="54">
        <f>SUMIF(표4[잉크명],표5[[#This Row],[잉크]],표4[금])</f>
        <v>0</v>
      </c>
      <c r="AQ1063" s="131">
        <f>SUMIF(표4[잉크명],표5[[#This Row],[잉크]],표4[금-3층])</f>
        <v>0</v>
      </c>
      <c r="AR1063" s="131">
        <f>SUMIF(표4[잉크명],표5[[#This Row],[잉크]],표4[금-1층])</f>
        <v>0</v>
      </c>
      <c r="AS1063" s="54">
        <f>SUMIF(표4[잉크명],표5[[#This Row],[잉크]],표4[토])</f>
        <v>0</v>
      </c>
      <c r="AT1063" s="131">
        <f>SUMIF(표4[잉크명],표5[[#This Row],[잉크]],표4[토-3층])</f>
        <v>0</v>
      </c>
      <c r="AU1063" s="131">
        <f>SUMIF(표4[잉크명],표5[[#This Row],[잉크]],표4[토-1층])</f>
        <v>0</v>
      </c>
      <c r="AV1063" s="54">
        <f>SUMIF(표4[잉크명],표5[[#This Row],[잉크]],표4[일])</f>
        <v>0</v>
      </c>
      <c r="AW1063" s="131">
        <f>SUMIF(표4[잉크명],표5[[#This Row],[잉크]],표4[일-3층])</f>
        <v>0</v>
      </c>
      <c r="AX1063" s="131">
        <f>SUMIF(표4[잉크명],표5[[#This Row],[잉크]],표4[일-1층])</f>
        <v>0</v>
      </c>
      <c r="AY1063" s="54">
        <f>SUMIF(표4[잉크명],표5[[#This Row],[잉크]],표4[차주 월])</f>
        <v>0</v>
      </c>
      <c r="AZ1063" s="54">
        <f>SUM(표5[[#This Row],[월]:[차주 월]])</f>
        <v>0</v>
      </c>
    </row>
    <row r="1064" spans="2:52" x14ac:dyDescent="0.3">
      <c r="B1064" s="382" t="s">
        <v>3774</v>
      </c>
      <c r="C1064" s="285"/>
      <c r="D1064" s="382" t="s">
        <v>3869</v>
      </c>
      <c r="E1064" s="54">
        <f>COUNTIF(사출계획!$E$62:$F$110,표4[[#This Row],[제품명]])</f>
        <v>0</v>
      </c>
      <c r="F1064" s="131">
        <f>COUNTIF(사출계획!$E$62:$F$87,표4[[#This Row],[제품명]])</f>
        <v>0</v>
      </c>
      <c r="G1064" s="131">
        <f>COUNTIF(사출계획!$E$88:$F$110,표4[[#This Row],[제품명]])</f>
        <v>0</v>
      </c>
      <c r="H1064" s="54">
        <f>COUNTIF(사출계획!$G$62:$H$110,표4[[#This Row],[제품명]])</f>
        <v>0</v>
      </c>
      <c r="I1064" s="132">
        <f>COUNTIF(사출계획!$G$62:$H$87,표4[[#This Row],[제품명]])</f>
        <v>0</v>
      </c>
      <c r="J1064" s="132">
        <f>COUNTIF(사출계획!$G$88:$H$110,표4[[#This Row],[제품명]])</f>
        <v>0</v>
      </c>
      <c r="K1064" s="54">
        <f>COUNTIF(사출계획!$I$62:$J$110,표4[[#This Row],[제품명]])</f>
        <v>0</v>
      </c>
      <c r="L1064" s="131">
        <f>COUNTIF(사출계획!$I$62:$J$87,표4[[#This Row],[제품명]])</f>
        <v>0</v>
      </c>
      <c r="M1064" s="131">
        <f>COUNTIF(사출계획!$I$88:$J$110,표4[[#This Row],[제품명]])</f>
        <v>0</v>
      </c>
      <c r="N1064" s="129">
        <f>COUNTIF(사출계획!$K$62:$L$110,표4[[#This Row],[제품명]])</f>
        <v>0</v>
      </c>
      <c r="O1064" s="131">
        <f>COUNTIF(사출계획!$K$62:$L$87,표4[[#This Row],[제품명]])</f>
        <v>0</v>
      </c>
      <c r="P1064" s="131">
        <f>COUNTIF(사출계획!$K$88:$L$110,표4[[#This Row],[제품명]])</f>
        <v>0</v>
      </c>
      <c r="Q1064" s="130">
        <f>COUNTIF(사출계획!$M$62:$N$110,표4[[#This Row],[제품명]])</f>
        <v>0</v>
      </c>
      <c r="R1064" s="131">
        <f>COUNTIF(사출계획!$M$62:$N$87,표4[[#This Row],[제품명]])</f>
        <v>0</v>
      </c>
      <c r="S1064" s="131">
        <f>COUNTIF(사출계획!$M$88:$N$110,표4[[#This Row],[제품명]])</f>
        <v>0</v>
      </c>
      <c r="T1064" s="54">
        <f>COUNTIF(사출계획!$O$62:$P$110,표4[[#This Row],[제품명]])</f>
        <v>0</v>
      </c>
      <c r="U1064" s="131">
        <f>COUNTIF(사출계획!$O$62:$P$87,표4[[#This Row],[제품명]])</f>
        <v>0</v>
      </c>
      <c r="V1064" s="131">
        <f>COUNTIF(사출계획!$O$88:$P$110,표4[[#This Row],[제품명]])</f>
        <v>0</v>
      </c>
      <c r="W1064" s="54">
        <f>COUNTIF(사출계획!$Q$62:$R$110,표4[[#This Row],[제품명]])</f>
        <v>0</v>
      </c>
      <c r="X1064" s="131">
        <f>COUNTIF(사출계획!$Q$62:$R$87,표4[[#This Row],[제품명]])</f>
        <v>0</v>
      </c>
      <c r="Y1064" s="131">
        <f>COUNTIF(사출계획!$Q$88:$R$110,표4[[#This Row],[제품명]])</f>
        <v>0</v>
      </c>
      <c r="Z1064" s="54">
        <f>COUNTIF(사출계획!$S$62:$T$110,표4[[#This Row],[제품명]])</f>
        <v>0</v>
      </c>
      <c r="AA1064" s="131"/>
      <c r="AB1064" s="131"/>
      <c r="AC1064" s="479" t="s">
        <v>4806</v>
      </c>
      <c r="AD1064" s="129">
        <f>SUMIF(표4[잉크명],표5[[#This Row],[잉크]],표4[월])</f>
        <v>0</v>
      </c>
      <c r="AE1064" s="131">
        <f>SUMIF(표4[잉크명],표5[[#This Row],[잉크]],표4[월-3층])</f>
        <v>0</v>
      </c>
      <c r="AF1064" s="131">
        <f>SUMIF(표4[잉크명],표5[[#This Row],[잉크]],표4[월-1층])</f>
        <v>0</v>
      </c>
      <c r="AG1064" s="133">
        <f>SUMIF(표4[잉크명],표5[[#This Row],[잉크]],표4[화])</f>
        <v>0</v>
      </c>
      <c r="AH1064" s="131">
        <f>SUMIF(표4[잉크명],표5[[#This Row],[잉크]],표4[화-3층])</f>
        <v>0</v>
      </c>
      <c r="AI1064" s="131">
        <f>SUMIF(표4[잉크명],표5[[#This Row],[잉크]],표4[화-1층])</f>
        <v>0</v>
      </c>
      <c r="AJ1064" s="130">
        <f>SUMIF(표4[잉크명],표5[[#This Row],[잉크]],표4[수])</f>
        <v>0</v>
      </c>
      <c r="AK1064" s="131">
        <f>SUMIF(표4[잉크명],표5[[#This Row],[잉크]],표4[수-3층])</f>
        <v>0</v>
      </c>
      <c r="AL1064" s="131">
        <f>SUMIF(표4[잉크명],표5[[#This Row],[잉크]],표4[수-1층])</f>
        <v>0</v>
      </c>
      <c r="AM1064" s="54">
        <f>SUMIF(표4[잉크명],표5[[#This Row],[잉크]],표4[목])</f>
        <v>0</v>
      </c>
      <c r="AN1064" s="131">
        <f>SUMIF(표4[잉크명],표5[[#This Row],[잉크]],표4[목-3층])</f>
        <v>0</v>
      </c>
      <c r="AO1064" s="131">
        <f>SUMIF(표4[잉크명],표5[[#This Row],[잉크]],표4[목-1층])</f>
        <v>0</v>
      </c>
      <c r="AP1064" s="54">
        <f>SUMIF(표4[잉크명],표5[[#This Row],[잉크]],표4[금])</f>
        <v>0</v>
      </c>
      <c r="AQ1064" s="131">
        <f>SUMIF(표4[잉크명],표5[[#This Row],[잉크]],표4[금-3층])</f>
        <v>0</v>
      </c>
      <c r="AR1064" s="131">
        <f>SUMIF(표4[잉크명],표5[[#This Row],[잉크]],표4[금-1층])</f>
        <v>0</v>
      </c>
      <c r="AS1064" s="54">
        <f>SUMIF(표4[잉크명],표5[[#This Row],[잉크]],표4[토])</f>
        <v>0</v>
      </c>
      <c r="AT1064" s="131">
        <f>SUMIF(표4[잉크명],표5[[#This Row],[잉크]],표4[토-3층])</f>
        <v>0</v>
      </c>
      <c r="AU1064" s="131">
        <f>SUMIF(표4[잉크명],표5[[#This Row],[잉크]],표4[토-1층])</f>
        <v>0</v>
      </c>
      <c r="AV1064" s="54">
        <f>SUMIF(표4[잉크명],표5[[#This Row],[잉크]],표4[일])</f>
        <v>0</v>
      </c>
      <c r="AW1064" s="131">
        <f>SUMIF(표4[잉크명],표5[[#This Row],[잉크]],표4[일-3층])</f>
        <v>0</v>
      </c>
      <c r="AX1064" s="131">
        <f>SUMIF(표4[잉크명],표5[[#This Row],[잉크]],표4[일-1층])</f>
        <v>0</v>
      </c>
      <c r="AY1064" s="54">
        <f>SUMIF(표4[잉크명],표5[[#This Row],[잉크]],표4[차주 월])</f>
        <v>0</v>
      </c>
      <c r="AZ1064" s="54">
        <f>SUM(표5[[#This Row],[월]:[차주 월]])</f>
        <v>0</v>
      </c>
    </row>
    <row r="1065" spans="2:52" x14ac:dyDescent="0.3">
      <c r="B1065" s="384" t="s">
        <v>3781</v>
      </c>
      <c r="C1065" s="285"/>
      <c r="D1065" s="384" t="s">
        <v>3783</v>
      </c>
      <c r="E1065" s="54">
        <f>COUNTIF(사출계획!$E$62:$F$110,표4[[#This Row],[제품명]])</f>
        <v>1</v>
      </c>
      <c r="F1065" s="131">
        <f>COUNTIF(사출계획!$E$62:$F$87,표4[[#This Row],[제품명]])</f>
        <v>0</v>
      </c>
      <c r="G1065" s="131">
        <f>COUNTIF(사출계획!$E$88:$F$110,표4[[#This Row],[제품명]])</f>
        <v>1</v>
      </c>
      <c r="H1065" s="54">
        <f>COUNTIF(사출계획!$G$62:$H$110,표4[[#This Row],[제품명]])</f>
        <v>2</v>
      </c>
      <c r="I1065" s="132">
        <f>COUNTIF(사출계획!$G$62:$H$87,표4[[#This Row],[제품명]])</f>
        <v>0</v>
      </c>
      <c r="J1065" s="132">
        <f>COUNTIF(사출계획!$G$88:$H$110,표4[[#This Row],[제품명]])</f>
        <v>2</v>
      </c>
      <c r="K1065" s="54">
        <f>COUNTIF(사출계획!$I$62:$J$110,표4[[#This Row],[제품명]])</f>
        <v>0</v>
      </c>
      <c r="L1065" s="131">
        <f>COUNTIF(사출계획!$I$62:$J$87,표4[[#This Row],[제품명]])</f>
        <v>0</v>
      </c>
      <c r="M1065" s="131">
        <f>COUNTIF(사출계획!$I$88:$J$110,표4[[#This Row],[제품명]])</f>
        <v>0</v>
      </c>
      <c r="N1065" s="129">
        <f>COUNTIF(사출계획!$K$62:$L$110,표4[[#This Row],[제품명]])</f>
        <v>0</v>
      </c>
      <c r="O1065" s="131">
        <f>COUNTIF(사출계획!$K$62:$L$87,표4[[#This Row],[제품명]])</f>
        <v>0</v>
      </c>
      <c r="P1065" s="131">
        <f>COUNTIF(사출계획!$K$88:$L$110,표4[[#This Row],[제품명]])</f>
        <v>0</v>
      </c>
      <c r="Q1065" s="130">
        <f>COUNTIF(사출계획!$M$62:$N$110,표4[[#This Row],[제품명]])</f>
        <v>0</v>
      </c>
      <c r="R1065" s="131">
        <f>COUNTIF(사출계획!$M$62:$N$87,표4[[#This Row],[제품명]])</f>
        <v>0</v>
      </c>
      <c r="S1065" s="131">
        <f>COUNTIF(사출계획!$M$88:$N$110,표4[[#This Row],[제품명]])</f>
        <v>0</v>
      </c>
      <c r="T1065" s="54">
        <f>COUNTIF(사출계획!$O$62:$P$110,표4[[#This Row],[제품명]])</f>
        <v>0</v>
      </c>
      <c r="U1065" s="131">
        <f>COUNTIF(사출계획!$O$62:$P$87,표4[[#This Row],[제품명]])</f>
        <v>0</v>
      </c>
      <c r="V1065" s="131">
        <f>COUNTIF(사출계획!$O$88:$P$110,표4[[#This Row],[제품명]])</f>
        <v>0</v>
      </c>
      <c r="W1065" s="54">
        <f>COUNTIF(사출계획!$Q$62:$R$110,표4[[#This Row],[제품명]])</f>
        <v>0</v>
      </c>
      <c r="X1065" s="131">
        <f>COUNTIF(사출계획!$Q$62:$R$87,표4[[#This Row],[제품명]])</f>
        <v>0</v>
      </c>
      <c r="Y1065" s="131">
        <f>COUNTIF(사출계획!$Q$88:$R$110,표4[[#This Row],[제품명]])</f>
        <v>0</v>
      </c>
      <c r="Z1065" s="54">
        <f>COUNTIF(사출계획!$S$62:$T$110,표4[[#This Row],[제품명]])</f>
        <v>0</v>
      </c>
      <c r="AA1065" s="131"/>
      <c r="AB1065" s="131"/>
      <c r="AC1065" s="479" t="s">
        <v>4805</v>
      </c>
      <c r="AD1065" s="129">
        <f>SUMIF(표4[잉크명],표5[[#This Row],[잉크]],표4[월])</f>
        <v>0</v>
      </c>
      <c r="AE1065" s="131">
        <f>SUMIF(표4[잉크명],표5[[#This Row],[잉크]],표4[월-3층])</f>
        <v>0</v>
      </c>
      <c r="AF1065" s="131">
        <f>SUMIF(표4[잉크명],표5[[#This Row],[잉크]],표4[월-1층])</f>
        <v>0</v>
      </c>
      <c r="AG1065" s="133">
        <f>SUMIF(표4[잉크명],표5[[#This Row],[잉크]],표4[화])</f>
        <v>0</v>
      </c>
      <c r="AH1065" s="131">
        <f>SUMIF(표4[잉크명],표5[[#This Row],[잉크]],표4[화-3층])</f>
        <v>0</v>
      </c>
      <c r="AI1065" s="131">
        <f>SUMIF(표4[잉크명],표5[[#This Row],[잉크]],표4[화-1층])</f>
        <v>0</v>
      </c>
      <c r="AJ1065" s="130">
        <f>SUMIF(표4[잉크명],표5[[#This Row],[잉크]],표4[수])</f>
        <v>0</v>
      </c>
      <c r="AK1065" s="131">
        <f>SUMIF(표4[잉크명],표5[[#This Row],[잉크]],표4[수-3층])</f>
        <v>0</v>
      </c>
      <c r="AL1065" s="131">
        <f>SUMIF(표4[잉크명],표5[[#This Row],[잉크]],표4[수-1층])</f>
        <v>0</v>
      </c>
      <c r="AM1065" s="54">
        <f>SUMIF(표4[잉크명],표5[[#This Row],[잉크]],표4[목])</f>
        <v>0</v>
      </c>
      <c r="AN1065" s="131">
        <f>SUMIF(표4[잉크명],표5[[#This Row],[잉크]],표4[목-3층])</f>
        <v>0</v>
      </c>
      <c r="AO1065" s="131">
        <f>SUMIF(표4[잉크명],표5[[#This Row],[잉크]],표4[목-1층])</f>
        <v>0</v>
      </c>
      <c r="AP1065" s="54">
        <f>SUMIF(표4[잉크명],표5[[#This Row],[잉크]],표4[금])</f>
        <v>0</v>
      </c>
      <c r="AQ1065" s="131">
        <f>SUMIF(표4[잉크명],표5[[#This Row],[잉크]],표4[금-3층])</f>
        <v>0</v>
      </c>
      <c r="AR1065" s="131">
        <f>SUMIF(표4[잉크명],표5[[#This Row],[잉크]],표4[금-1층])</f>
        <v>0</v>
      </c>
      <c r="AS1065" s="54">
        <f>SUMIF(표4[잉크명],표5[[#This Row],[잉크]],표4[토])</f>
        <v>0</v>
      </c>
      <c r="AT1065" s="131">
        <f>SUMIF(표4[잉크명],표5[[#This Row],[잉크]],표4[토-3층])</f>
        <v>0</v>
      </c>
      <c r="AU1065" s="131">
        <f>SUMIF(표4[잉크명],표5[[#This Row],[잉크]],표4[토-1층])</f>
        <v>0</v>
      </c>
      <c r="AV1065" s="54">
        <f>SUMIF(표4[잉크명],표5[[#This Row],[잉크]],표4[일])</f>
        <v>0</v>
      </c>
      <c r="AW1065" s="131">
        <f>SUMIF(표4[잉크명],표5[[#This Row],[잉크]],표4[일-3층])</f>
        <v>0</v>
      </c>
      <c r="AX1065" s="131">
        <f>SUMIF(표4[잉크명],표5[[#This Row],[잉크]],표4[일-1층])</f>
        <v>0</v>
      </c>
      <c r="AY1065" s="54">
        <f>SUMIF(표4[잉크명],표5[[#This Row],[잉크]],표4[차주 월])</f>
        <v>0</v>
      </c>
      <c r="AZ1065" s="54">
        <f>SUM(표5[[#This Row],[월]:[차주 월]])</f>
        <v>0</v>
      </c>
    </row>
    <row r="1066" spans="2:52" x14ac:dyDescent="0.3">
      <c r="B1066" s="384" t="s">
        <v>3782</v>
      </c>
      <c r="C1066" s="285"/>
      <c r="D1066" s="384" t="s">
        <v>5288</v>
      </c>
      <c r="E1066" s="54">
        <f>COUNTIF(사출계획!$E$62:$F$110,표4[[#This Row],[제품명]])</f>
        <v>1</v>
      </c>
      <c r="F1066" s="131">
        <f>COUNTIF(사출계획!$E$62:$F$87,표4[[#This Row],[제품명]])</f>
        <v>0</v>
      </c>
      <c r="G1066" s="131">
        <f>COUNTIF(사출계획!$E$88:$F$110,표4[[#This Row],[제품명]])</f>
        <v>1</v>
      </c>
      <c r="H1066" s="54">
        <f>COUNTIF(사출계획!$G$62:$H$110,표4[[#This Row],[제품명]])</f>
        <v>2</v>
      </c>
      <c r="I1066" s="132">
        <f>COUNTIF(사출계획!$G$62:$H$87,표4[[#This Row],[제품명]])</f>
        <v>0</v>
      </c>
      <c r="J1066" s="132">
        <f>COUNTIF(사출계획!$G$88:$H$110,표4[[#This Row],[제품명]])</f>
        <v>2</v>
      </c>
      <c r="K1066" s="54">
        <f>COUNTIF(사출계획!$I$62:$J$110,표4[[#This Row],[제품명]])</f>
        <v>0</v>
      </c>
      <c r="L1066" s="131">
        <f>COUNTIF(사출계획!$I$62:$J$87,표4[[#This Row],[제품명]])</f>
        <v>0</v>
      </c>
      <c r="M1066" s="131">
        <f>COUNTIF(사출계획!$I$88:$J$110,표4[[#This Row],[제품명]])</f>
        <v>0</v>
      </c>
      <c r="N1066" s="129">
        <f>COUNTIF(사출계획!$K$62:$L$110,표4[[#This Row],[제품명]])</f>
        <v>0</v>
      </c>
      <c r="O1066" s="131">
        <f>COUNTIF(사출계획!$K$62:$L$87,표4[[#This Row],[제품명]])</f>
        <v>0</v>
      </c>
      <c r="P1066" s="131">
        <f>COUNTIF(사출계획!$K$88:$L$110,표4[[#This Row],[제품명]])</f>
        <v>0</v>
      </c>
      <c r="Q1066" s="130">
        <f>COUNTIF(사출계획!$M$62:$N$110,표4[[#This Row],[제품명]])</f>
        <v>0</v>
      </c>
      <c r="R1066" s="131">
        <f>COUNTIF(사출계획!$M$62:$N$87,표4[[#This Row],[제품명]])</f>
        <v>0</v>
      </c>
      <c r="S1066" s="131">
        <f>COUNTIF(사출계획!$M$88:$N$110,표4[[#This Row],[제품명]])</f>
        <v>0</v>
      </c>
      <c r="T1066" s="54">
        <f>COUNTIF(사출계획!$O$62:$P$110,표4[[#This Row],[제품명]])</f>
        <v>0</v>
      </c>
      <c r="U1066" s="131">
        <f>COUNTIF(사출계획!$O$62:$P$87,표4[[#This Row],[제품명]])</f>
        <v>0</v>
      </c>
      <c r="V1066" s="131">
        <f>COUNTIF(사출계획!$O$88:$P$110,표4[[#This Row],[제품명]])</f>
        <v>0</v>
      </c>
      <c r="W1066" s="54">
        <f>COUNTIF(사출계획!$Q$62:$R$110,표4[[#This Row],[제품명]])</f>
        <v>0</v>
      </c>
      <c r="X1066" s="131">
        <f>COUNTIF(사출계획!$Q$62:$R$87,표4[[#This Row],[제품명]])</f>
        <v>0</v>
      </c>
      <c r="Y1066" s="131">
        <f>COUNTIF(사출계획!$Q$88:$R$110,표4[[#This Row],[제품명]])</f>
        <v>0</v>
      </c>
      <c r="Z1066" s="54">
        <f>COUNTIF(사출계획!$S$62:$T$110,표4[[#This Row],[제품명]])</f>
        <v>0</v>
      </c>
      <c r="AA1066" s="131"/>
      <c r="AB1066" s="131"/>
      <c r="AC1066" s="481" t="s">
        <v>4812</v>
      </c>
      <c r="AD1066" s="129">
        <f>SUMIF(표4[잉크명],표5[[#This Row],[잉크]],표4[월])</f>
        <v>0</v>
      </c>
      <c r="AE1066" s="131">
        <f>SUMIF(표4[잉크명],표5[[#This Row],[잉크]],표4[월-3층])</f>
        <v>0</v>
      </c>
      <c r="AF1066" s="131">
        <f>SUMIF(표4[잉크명],표5[[#This Row],[잉크]],표4[월-1층])</f>
        <v>0</v>
      </c>
      <c r="AG1066" s="133">
        <f>SUMIF(표4[잉크명],표5[[#This Row],[잉크]],표4[화])</f>
        <v>0</v>
      </c>
      <c r="AH1066" s="131">
        <f>SUMIF(표4[잉크명],표5[[#This Row],[잉크]],표4[화-3층])</f>
        <v>0</v>
      </c>
      <c r="AI1066" s="131">
        <f>SUMIF(표4[잉크명],표5[[#This Row],[잉크]],표4[화-1층])</f>
        <v>0</v>
      </c>
      <c r="AJ1066" s="130">
        <f>SUMIF(표4[잉크명],표5[[#This Row],[잉크]],표4[수])</f>
        <v>0</v>
      </c>
      <c r="AK1066" s="131">
        <f>SUMIF(표4[잉크명],표5[[#This Row],[잉크]],표4[수-3층])</f>
        <v>0</v>
      </c>
      <c r="AL1066" s="131">
        <f>SUMIF(표4[잉크명],표5[[#This Row],[잉크]],표4[수-1층])</f>
        <v>0</v>
      </c>
      <c r="AM1066" s="54">
        <f>SUMIF(표4[잉크명],표5[[#This Row],[잉크]],표4[목])</f>
        <v>0</v>
      </c>
      <c r="AN1066" s="131">
        <f>SUMIF(표4[잉크명],표5[[#This Row],[잉크]],표4[목-3층])</f>
        <v>0</v>
      </c>
      <c r="AO1066" s="131">
        <f>SUMIF(표4[잉크명],표5[[#This Row],[잉크]],표4[목-1층])</f>
        <v>0</v>
      </c>
      <c r="AP1066" s="54">
        <f>SUMIF(표4[잉크명],표5[[#This Row],[잉크]],표4[금])</f>
        <v>0</v>
      </c>
      <c r="AQ1066" s="131">
        <f>SUMIF(표4[잉크명],표5[[#This Row],[잉크]],표4[금-3층])</f>
        <v>0</v>
      </c>
      <c r="AR1066" s="131">
        <f>SUMIF(표4[잉크명],표5[[#This Row],[잉크]],표4[금-1층])</f>
        <v>0</v>
      </c>
      <c r="AS1066" s="54">
        <f>SUMIF(표4[잉크명],표5[[#This Row],[잉크]],표4[토])</f>
        <v>0</v>
      </c>
      <c r="AT1066" s="131">
        <f>SUMIF(표4[잉크명],표5[[#This Row],[잉크]],표4[토-3층])</f>
        <v>0</v>
      </c>
      <c r="AU1066" s="131">
        <f>SUMIF(표4[잉크명],표5[[#This Row],[잉크]],표4[토-1층])</f>
        <v>0</v>
      </c>
      <c r="AV1066" s="54">
        <f>SUMIF(표4[잉크명],표5[[#This Row],[잉크]],표4[일])</f>
        <v>0</v>
      </c>
      <c r="AW1066" s="131">
        <f>SUMIF(표4[잉크명],표5[[#This Row],[잉크]],표4[일-3층])</f>
        <v>0</v>
      </c>
      <c r="AX1066" s="131">
        <f>SUMIF(표4[잉크명],표5[[#This Row],[잉크]],표4[일-1층])</f>
        <v>0</v>
      </c>
      <c r="AY1066" s="54">
        <f>SUMIF(표4[잉크명],표5[[#This Row],[잉크]],표4[차주 월])</f>
        <v>0</v>
      </c>
      <c r="AZ1066" s="54">
        <f>SUM(표5[[#This Row],[월]:[차주 월]])</f>
        <v>0</v>
      </c>
    </row>
    <row r="1067" spans="2:52" x14ac:dyDescent="0.3">
      <c r="B1067" s="385" t="s">
        <v>3619</v>
      </c>
      <c r="C1067" s="302"/>
      <c r="D1067" s="33" t="s">
        <v>3792</v>
      </c>
      <c r="E1067" s="34">
        <f>COUNTIF(사출계획!$E$62:$F$110,표4[[#This Row],[제품명]])</f>
        <v>0</v>
      </c>
      <c r="F1067" s="126">
        <f>COUNTIF(사출계획!$E$62:$F$87,표4[[#This Row],[제품명]])</f>
        <v>0</v>
      </c>
      <c r="G1067" s="126">
        <f>COUNTIF(사출계획!$E$88:$F$110,표4[[#This Row],[제품명]])</f>
        <v>0</v>
      </c>
      <c r="H1067" s="34">
        <f>COUNTIF(사출계획!$G$62:$H$110,표4[[#This Row],[제품명]])</f>
        <v>0</v>
      </c>
      <c r="I1067" s="128">
        <f>COUNTIF(사출계획!$G$62:$H$87,표4[[#This Row],[제품명]])</f>
        <v>0</v>
      </c>
      <c r="J1067" s="128">
        <f>COUNTIF(사출계획!$G$88:$H$110,표4[[#This Row],[제품명]])</f>
        <v>0</v>
      </c>
      <c r="K1067" s="34">
        <f>COUNTIF(사출계획!$I$62:$J$110,표4[[#This Row],[제품명]])</f>
        <v>0</v>
      </c>
      <c r="L1067" s="126">
        <f>COUNTIF(사출계획!$I$62:$J$87,표4[[#This Row],[제품명]])</f>
        <v>0</v>
      </c>
      <c r="M1067" s="126">
        <f>COUNTIF(사출계획!$I$88:$J$110,표4[[#This Row],[제품명]])</f>
        <v>0</v>
      </c>
      <c r="N1067" s="129">
        <f>COUNTIF(사출계획!$K$62:$L$110,표4[[#This Row],[제품명]])</f>
        <v>0</v>
      </c>
      <c r="O1067" s="126">
        <f>COUNTIF(사출계획!$K$62:$L$87,표4[[#This Row],[제품명]])</f>
        <v>0</v>
      </c>
      <c r="P1067" s="126">
        <f>COUNTIF(사출계획!$K$88:$L$110,표4[[#This Row],[제품명]])</f>
        <v>0</v>
      </c>
      <c r="Q1067" s="130">
        <f>COUNTIF(사출계획!$M$62:$N$110,표4[[#This Row],[제품명]])</f>
        <v>0</v>
      </c>
      <c r="R1067" s="126">
        <f>COUNTIF(사출계획!$M$62:$N$87,표4[[#This Row],[제품명]])</f>
        <v>0</v>
      </c>
      <c r="S1067" s="126">
        <f>COUNTIF(사출계획!$M$88:$N$110,표4[[#This Row],[제품명]])</f>
        <v>0</v>
      </c>
      <c r="T1067" s="34">
        <f>COUNTIF(사출계획!$O$62:$P$110,표4[[#This Row],[제품명]])</f>
        <v>0</v>
      </c>
      <c r="U1067" s="126">
        <f>COUNTIF(사출계획!$O$62:$P$87,표4[[#This Row],[제품명]])</f>
        <v>0</v>
      </c>
      <c r="V1067" s="126">
        <f>COUNTIF(사출계획!$O$88:$P$110,표4[[#This Row],[제품명]])</f>
        <v>0</v>
      </c>
      <c r="W1067" s="34">
        <f>COUNTIF(사출계획!$Q$62:$R$110,표4[[#This Row],[제품명]])</f>
        <v>0</v>
      </c>
      <c r="X1067" s="126">
        <f>COUNTIF(사출계획!$Q$62:$R$87,표4[[#This Row],[제품명]])</f>
        <v>0</v>
      </c>
      <c r="Y1067" s="126">
        <f>COUNTIF(사출계획!$Q$88:$R$110,표4[[#This Row],[제품명]])</f>
        <v>0</v>
      </c>
      <c r="Z1067" s="34">
        <f>COUNTIF(사출계획!$S$62:$T$110,표4[[#This Row],[제품명]])</f>
        <v>0</v>
      </c>
      <c r="AA1067" s="126"/>
      <c r="AB1067" s="126"/>
      <c r="AC1067" s="483" t="s">
        <v>4821</v>
      </c>
      <c r="AD1067" s="129">
        <f>SUMIF(표4[잉크명],표5[[#This Row],[잉크]],표4[월])</f>
        <v>0</v>
      </c>
      <c r="AE1067" s="131">
        <f>SUMIF(표4[잉크명],표5[[#This Row],[잉크]],표4[월-3층])</f>
        <v>0</v>
      </c>
      <c r="AF1067" s="131">
        <f>SUMIF(표4[잉크명],표5[[#This Row],[잉크]],표4[월-1층])</f>
        <v>0</v>
      </c>
      <c r="AG1067" s="133">
        <f>SUMIF(표4[잉크명],표5[[#This Row],[잉크]],표4[화])</f>
        <v>0</v>
      </c>
      <c r="AH1067" s="131">
        <f>SUMIF(표4[잉크명],표5[[#This Row],[잉크]],표4[화-3층])</f>
        <v>0</v>
      </c>
      <c r="AI1067" s="131">
        <f>SUMIF(표4[잉크명],표5[[#This Row],[잉크]],표4[화-1층])</f>
        <v>0</v>
      </c>
      <c r="AJ1067" s="130">
        <f>SUMIF(표4[잉크명],표5[[#This Row],[잉크]],표4[수])</f>
        <v>0</v>
      </c>
      <c r="AK1067" s="131">
        <f>SUMIF(표4[잉크명],표5[[#This Row],[잉크]],표4[수-3층])</f>
        <v>0</v>
      </c>
      <c r="AL1067" s="131">
        <f>SUMIF(표4[잉크명],표5[[#This Row],[잉크]],표4[수-1층])</f>
        <v>0</v>
      </c>
      <c r="AM1067" s="54">
        <f>SUMIF(표4[잉크명],표5[[#This Row],[잉크]],표4[목])</f>
        <v>0</v>
      </c>
      <c r="AN1067" s="131">
        <f>SUMIF(표4[잉크명],표5[[#This Row],[잉크]],표4[목-3층])</f>
        <v>0</v>
      </c>
      <c r="AO1067" s="131">
        <f>SUMIF(표4[잉크명],표5[[#This Row],[잉크]],표4[목-1층])</f>
        <v>0</v>
      </c>
      <c r="AP1067" s="54">
        <f>SUMIF(표4[잉크명],표5[[#This Row],[잉크]],표4[금])</f>
        <v>0</v>
      </c>
      <c r="AQ1067" s="131">
        <f>SUMIF(표4[잉크명],표5[[#This Row],[잉크]],표4[금-3층])</f>
        <v>0</v>
      </c>
      <c r="AR1067" s="131">
        <f>SUMIF(표4[잉크명],표5[[#This Row],[잉크]],표4[금-1층])</f>
        <v>0</v>
      </c>
      <c r="AS1067" s="54">
        <f>SUMIF(표4[잉크명],표5[[#This Row],[잉크]],표4[토])</f>
        <v>0</v>
      </c>
      <c r="AT1067" s="131">
        <f>SUMIF(표4[잉크명],표5[[#This Row],[잉크]],표4[토-3층])</f>
        <v>0</v>
      </c>
      <c r="AU1067" s="131">
        <f>SUMIF(표4[잉크명],표5[[#This Row],[잉크]],표4[토-1층])</f>
        <v>0</v>
      </c>
      <c r="AV1067" s="54">
        <f>SUMIF(표4[잉크명],표5[[#This Row],[잉크]],표4[일])</f>
        <v>0</v>
      </c>
      <c r="AW1067" s="131">
        <f>SUMIF(표4[잉크명],표5[[#This Row],[잉크]],표4[일-3층])</f>
        <v>0</v>
      </c>
      <c r="AX1067" s="131">
        <f>SUMIF(표4[잉크명],표5[[#This Row],[잉크]],표4[일-1층])</f>
        <v>0</v>
      </c>
      <c r="AY1067" s="54">
        <f>SUMIF(표4[잉크명],표5[[#This Row],[잉크]],표4[차주 월])</f>
        <v>0</v>
      </c>
      <c r="AZ1067" s="54">
        <f>SUM(표5[[#This Row],[월]:[차주 월]])</f>
        <v>0</v>
      </c>
    </row>
    <row r="1068" spans="2:52" x14ac:dyDescent="0.3">
      <c r="B1068" s="385" t="s">
        <v>3619</v>
      </c>
      <c r="C1068" s="285"/>
      <c r="D1068" s="385" t="s">
        <v>3793</v>
      </c>
      <c r="E1068" s="54">
        <f>COUNTIF(사출계획!$E$62:$F$110,표4[[#This Row],[제품명]])</f>
        <v>0</v>
      </c>
      <c r="F1068" s="131">
        <f>COUNTIF(사출계획!$E$62:$F$87,표4[[#This Row],[제품명]])</f>
        <v>0</v>
      </c>
      <c r="G1068" s="131">
        <f>COUNTIF(사출계획!$E$88:$F$110,표4[[#This Row],[제품명]])</f>
        <v>0</v>
      </c>
      <c r="H1068" s="54">
        <f>COUNTIF(사출계획!$G$62:$H$110,표4[[#This Row],[제품명]])</f>
        <v>0</v>
      </c>
      <c r="I1068" s="132">
        <f>COUNTIF(사출계획!$G$62:$H$87,표4[[#This Row],[제품명]])</f>
        <v>0</v>
      </c>
      <c r="J1068" s="132">
        <f>COUNTIF(사출계획!$G$88:$H$110,표4[[#This Row],[제품명]])</f>
        <v>0</v>
      </c>
      <c r="K1068" s="54">
        <f>COUNTIF(사출계획!$I$62:$J$110,표4[[#This Row],[제품명]])</f>
        <v>0</v>
      </c>
      <c r="L1068" s="131">
        <f>COUNTIF(사출계획!$I$62:$J$87,표4[[#This Row],[제품명]])</f>
        <v>0</v>
      </c>
      <c r="M1068" s="131">
        <f>COUNTIF(사출계획!$I$88:$J$110,표4[[#This Row],[제품명]])</f>
        <v>0</v>
      </c>
      <c r="N1068" s="129">
        <f>COUNTIF(사출계획!$K$62:$L$110,표4[[#This Row],[제품명]])</f>
        <v>0</v>
      </c>
      <c r="O1068" s="131">
        <f>COUNTIF(사출계획!$K$62:$L$87,표4[[#This Row],[제품명]])</f>
        <v>0</v>
      </c>
      <c r="P1068" s="131">
        <f>COUNTIF(사출계획!$K$88:$L$110,표4[[#This Row],[제품명]])</f>
        <v>0</v>
      </c>
      <c r="Q1068" s="130">
        <f>COUNTIF(사출계획!$M$62:$N$110,표4[[#This Row],[제품명]])</f>
        <v>0</v>
      </c>
      <c r="R1068" s="131">
        <f>COUNTIF(사출계획!$M$62:$N$87,표4[[#This Row],[제품명]])</f>
        <v>0</v>
      </c>
      <c r="S1068" s="131">
        <f>COUNTIF(사출계획!$M$88:$N$110,표4[[#This Row],[제품명]])</f>
        <v>0</v>
      </c>
      <c r="T1068" s="54">
        <f>COUNTIF(사출계획!$O$62:$P$110,표4[[#This Row],[제품명]])</f>
        <v>0</v>
      </c>
      <c r="U1068" s="131">
        <f>COUNTIF(사출계획!$O$62:$P$87,표4[[#This Row],[제품명]])</f>
        <v>0</v>
      </c>
      <c r="V1068" s="131">
        <f>COUNTIF(사출계획!$O$88:$P$110,표4[[#This Row],[제품명]])</f>
        <v>0</v>
      </c>
      <c r="W1068" s="54">
        <f>COUNTIF(사출계획!$Q$62:$R$110,표4[[#This Row],[제품명]])</f>
        <v>0</v>
      </c>
      <c r="X1068" s="131">
        <f>COUNTIF(사출계획!$Q$62:$R$87,표4[[#This Row],[제품명]])</f>
        <v>0</v>
      </c>
      <c r="Y1068" s="131">
        <f>COUNTIF(사출계획!$Q$88:$R$110,표4[[#This Row],[제품명]])</f>
        <v>0</v>
      </c>
      <c r="Z1068" s="54">
        <f>COUNTIF(사출계획!$S$62:$T$110,표4[[#This Row],[제품명]])</f>
        <v>0</v>
      </c>
      <c r="AA1068" s="131"/>
      <c r="AB1068" s="131"/>
      <c r="AC1068" s="486" t="s">
        <v>4824</v>
      </c>
      <c r="AD1068" s="129">
        <f>SUMIF(표4[잉크명],표5[[#This Row],[잉크]],표4[월])</f>
        <v>1</v>
      </c>
      <c r="AE1068" s="131">
        <f>SUMIF(표4[잉크명],표5[[#This Row],[잉크]],표4[월-3층])</f>
        <v>0</v>
      </c>
      <c r="AF1068" s="131">
        <f>SUMIF(표4[잉크명],표5[[#This Row],[잉크]],표4[월-1층])</f>
        <v>1</v>
      </c>
      <c r="AG1068" s="133">
        <f>SUMIF(표4[잉크명],표5[[#This Row],[잉크]],표4[화])</f>
        <v>0</v>
      </c>
      <c r="AH1068" s="131">
        <f>SUMIF(표4[잉크명],표5[[#This Row],[잉크]],표4[화-3층])</f>
        <v>0</v>
      </c>
      <c r="AI1068" s="131">
        <f>SUMIF(표4[잉크명],표5[[#This Row],[잉크]],표4[화-1층])</f>
        <v>0</v>
      </c>
      <c r="AJ1068" s="130">
        <f>SUMIF(표4[잉크명],표5[[#This Row],[잉크]],표4[수])</f>
        <v>0</v>
      </c>
      <c r="AK1068" s="131">
        <f>SUMIF(표4[잉크명],표5[[#This Row],[잉크]],표4[수-3층])</f>
        <v>0</v>
      </c>
      <c r="AL1068" s="131">
        <f>SUMIF(표4[잉크명],표5[[#This Row],[잉크]],표4[수-1층])</f>
        <v>0</v>
      </c>
      <c r="AM1068" s="54">
        <f>SUMIF(표4[잉크명],표5[[#This Row],[잉크]],표4[목])</f>
        <v>0</v>
      </c>
      <c r="AN1068" s="131">
        <f>SUMIF(표4[잉크명],표5[[#This Row],[잉크]],표4[목-3층])</f>
        <v>0</v>
      </c>
      <c r="AO1068" s="131">
        <f>SUMIF(표4[잉크명],표5[[#This Row],[잉크]],표4[목-1층])</f>
        <v>0</v>
      </c>
      <c r="AP1068" s="54">
        <f>SUMIF(표4[잉크명],표5[[#This Row],[잉크]],표4[금])</f>
        <v>0</v>
      </c>
      <c r="AQ1068" s="131">
        <f>SUMIF(표4[잉크명],표5[[#This Row],[잉크]],표4[금-3층])</f>
        <v>0</v>
      </c>
      <c r="AR1068" s="131">
        <f>SUMIF(표4[잉크명],표5[[#This Row],[잉크]],표4[금-1층])</f>
        <v>0</v>
      </c>
      <c r="AS1068" s="54">
        <f>SUMIF(표4[잉크명],표5[[#This Row],[잉크]],표4[토])</f>
        <v>0</v>
      </c>
      <c r="AT1068" s="131">
        <f>SUMIF(표4[잉크명],표5[[#This Row],[잉크]],표4[토-3층])</f>
        <v>0</v>
      </c>
      <c r="AU1068" s="131">
        <f>SUMIF(표4[잉크명],표5[[#This Row],[잉크]],표4[토-1층])</f>
        <v>0</v>
      </c>
      <c r="AV1068" s="54">
        <f>SUMIF(표4[잉크명],표5[[#This Row],[잉크]],표4[일])</f>
        <v>0</v>
      </c>
      <c r="AW1068" s="131">
        <f>SUMIF(표4[잉크명],표5[[#This Row],[잉크]],표4[일-3층])</f>
        <v>0</v>
      </c>
      <c r="AX1068" s="131">
        <f>SUMIF(표4[잉크명],표5[[#This Row],[잉크]],표4[일-1층])</f>
        <v>0</v>
      </c>
      <c r="AY1068" s="54">
        <f>SUMIF(표4[잉크명],표5[[#This Row],[잉크]],표4[차주 월])</f>
        <v>0</v>
      </c>
      <c r="AZ1068" s="54">
        <f>SUM(표5[[#This Row],[월]:[차주 월]])</f>
        <v>2</v>
      </c>
    </row>
    <row r="1069" spans="2:52" x14ac:dyDescent="0.3">
      <c r="B1069" s="385" t="s">
        <v>3797</v>
      </c>
      <c r="C1069" s="285"/>
      <c r="D1069" s="385" t="s">
        <v>5567</v>
      </c>
      <c r="E1069" s="54">
        <f>COUNTIF(사출계획!$E$62:$F$110,표4[[#This Row],[제품명]])</f>
        <v>0</v>
      </c>
      <c r="F1069" s="131">
        <f>COUNTIF(사출계획!$E$62:$F$87,표4[[#This Row],[제품명]])</f>
        <v>0</v>
      </c>
      <c r="G1069" s="131">
        <f>COUNTIF(사출계획!$E$88:$F$110,표4[[#This Row],[제품명]])</f>
        <v>0</v>
      </c>
      <c r="H1069" s="54">
        <f>COUNTIF(사출계획!$G$62:$H$110,표4[[#This Row],[제품명]])</f>
        <v>0</v>
      </c>
      <c r="I1069" s="132">
        <f>COUNTIF(사출계획!$G$62:$H$87,표4[[#This Row],[제품명]])</f>
        <v>0</v>
      </c>
      <c r="J1069" s="132">
        <f>COUNTIF(사출계획!$G$88:$H$110,표4[[#This Row],[제품명]])</f>
        <v>0</v>
      </c>
      <c r="K1069" s="54">
        <f>COUNTIF(사출계획!$I$62:$J$110,표4[[#This Row],[제품명]])</f>
        <v>0</v>
      </c>
      <c r="L1069" s="131">
        <f>COUNTIF(사출계획!$I$62:$J$87,표4[[#This Row],[제품명]])</f>
        <v>0</v>
      </c>
      <c r="M1069" s="131">
        <f>COUNTIF(사출계획!$I$88:$J$110,표4[[#This Row],[제품명]])</f>
        <v>0</v>
      </c>
      <c r="N1069" s="129">
        <f>COUNTIF(사출계획!$K$62:$L$110,표4[[#This Row],[제품명]])</f>
        <v>0</v>
      </c>
      <c r="O1069" s="131">
        <f>COUNTIF(사출계획!$K$62:$L$87,표4[[#This Row],[제품명]])</f>
        <v>0</v>
      </c>
      <c r="P1069" s="131">
        <f>COUNTIF(사출계획!$K$88:$L$110,표4[[#This Row],[제품명]])</f>
        <v>0</v>
      </c>
      <c r="Q1069" s="130">
        <f>COUNTIF(사출계획!$M$62:$N$110,표4[[#This Row],[제품명]])</f>
        <v>0</v>
      </c>
      <c r="R1069" s="131">
        <f>COUNTIF(사출계획!$M$62:$N$87,표4[[#This Row],[제품명]])</f>
        <v>0</v>
      </c>
      <c r="S1069" s="131">
        <f>COUNTIF(사출계획!$M$88:$N$110,표4[[#This Row],[제품명]])</f>
        <v>0</v>
      </c>
      <c r="T1069" s="54">
        <f>COUNTIF(사출계획!$O$62:$P$110,표4[[#This Row],[제품명]])</f>
        <v>0</v>
      </c>
      <c r="U1069" s="131">
        <f>COUNTIF(사출계획!$O$62:$P$87,표4[[#This Row],[제품명]])</f>
        <v>0</v>
      </c>
      <c r="V1069" s="131">
        <f>COUNTIF(사출계획!$O$88:$P$110,표4[[#This Row],[제품명]])</f>
        <v>0</v>
      </c>
      <c r="W1069" s="54">
        <f>COUNTIF(사출계획!$Q$62:$R$110,표4[[#This Row],[제품명]])</f>
        <v>0</v>
      </c>
      <c r="X1069" s="131">
        <f>COUNTIF(사출계획!$Q$62:$R$87,표4[[#This Row],[제품명]])</f>
        <v>0</v>
      </c>
      <c r="Y1069" s="131">
        <f>COUNTIF(사출계획!$Q$88:$R$110,표4[[#This Row],[제품명]])</f>
        <v>0</v>
      </c>
      <c r="Z1069" s="54">
        <f>COUNTIF(사출계획!$S$62:$T$110,표4[[#This Row],[제품명]])</f>
        <v>0</v>
      </c>
      <c r="AA1069" s="131"/>
      <c r="AB1069" s="131"/>
      <c r="AC1069" s="485" t="s">
        <v>4826</v>
      </c>
      <c r="AD1069" s="129">
        <f>SUMIF(표4[잉크명],표5[[#This Row],[잉크]],표4[월])</f>
        <v>0</v>
      </c>
      <c r="AE1069" s="126">
        <f>SUMIF(표4[잉크명],표5[[#This Row],[잉크]],표4[월-3층])</f>
        <v>0</v>
      </c>
      <c r="AF1069" s="126">
        <f>SUMIF(표4[잉크명],표5[[#This Row],[잉크]],표4[월-1층])</f>
        <v>0</v>
      </c>
      <c r="AG1069" s="133">
        <f>SUMIF(표4[잉크명],표5[[#This Row],[잉크]],표4[화])</f>
        <v>0</v>
      </c>
      <c r="AH1069" s="126">
        <f>SUMIF(표4[잉크명],표5[[#This Row],[잉크]],표4[화-3층])</f>
        <v>0</v>
      </c>
      <c r="AI1069" s="126">
        <f>SUMIF(표4[잉크명],표5[[#This Row],[잉크]],표4[화-1층])</f>
        <v>0</v>
      </c>
      <c r="AJ1069" s="130">
        <f>SUMIF(표4[잉크명],표5[[#This Row],[잉크]],표4[수])</f>
        <v>0</v>
      </c>
      <c r="AK1069" s="126">
        <f>SUMIF(표4[잉크명],표5[[#This Row],[잉크]],표4[수-3층])</f>
        <v>0</v>
      </c>
      <c r="AL1069" s="126">
        <f>SUMIF(표4[잉크명],표5[[#This Row],[잉크]],표4[수-1층])</f>
        <v>0</v>
      </c>
      <c r="AM1069" s="34">
        <f>SUMIF(표4[잉크명],표5[[#This Row],[잉크]],표4[목])</f>
        <v>0</v>
      </c>
      <c r="AN1069" s="126">
        <f>SUMIF(표4[잉크명],표5[[#This Row],[잉크]],표4[목-3층])</f>
        <v>0</v>
      </c>
      <c r="AO1069" s="126">
        <f>SUMIF(표4[잉크명],표5[[#This Row],[잉크]],표4[목-1층])</f>
        <v>0</v>
      </c>
      <c r="AP1069" s="34">
        <f>SUMIF(표4[잉크명],표5[[#This Row],[잉크]],표4[금])</f>
        <v>0</v>
      </c>
      <c r="AQ1069" s="126">
        <f>SUMIF(표4[잉크명],표5[[#This Row],[잉크]],표4[금-3층])</f>
        <v>0</v>
      </c>
      <c r="AR1069" s="126">
        <f>SUMIF(표4[잉크명],표5[[#This Row],[잉크]],표4[금-1층])</f>
        <v>0</v>
      </c>
      <c r="AS1069" s="34">
        <f>SUMIF(표4[잉크명],표5[[#This Row],[잉크]],표4[토])</f>
        <v>0</v>
      </c>
      <c r="AT1069" s="126">
        <f>SUMIF(표4[잉크명],표5[[#This Row],[잉크]],표4[토-3층])</f>
        <v>0</v>
      </c>
      <c r="AU1069" s="126">
        <f>SUMIF(표4[잉크명],표5[[#This Row],[잉크]],표4[토-1층])</f>
        <v>0</v>
      </c>
      <c r="AV1069" s="34">
        <f>SUMIF(표4[잉크명],표5[[#This Row],[잉크]],표4[일])</f>
        <v>0</v>
      </c>
      <c r="AW1069" s="126">
        <f>SUMIF(표4[잉크명],표5[[#This Row],[잉크]],표4[일-3층])</f>
        <v>0</v>
      </c>
      <c r="AX1069" s="126">
        <f>SUMIF(표4[잉크명],표5[[#This Row],[잉크]],표4[일-1층])</f>
        <v>0</v>
      </c>
      <c r="AY1069" s="34">
        <f>SUMIF(표4[잉크명],표5[[#This Row],[잉크]],표4[차주 월])</f>
        <v>0</v>
      </c>
      <c r="AZ1069" s="34">
        <f>SUM(표5[[#This Row],[월]:[차주 월]])</f>
        <v>0</v>
      </c>
    </row>
    <row r="1070" spans="2:52" x14ac:dyDescent="0.3">
      <c r="B1070" s="387" t="s">
        <v>3810</v>
      </c>
      <c r="C1070" s="285"/>
      <c r="D1070" s="387" t="s">
        <v>3807</v>
      </c>
      <c r="E1070" s="54">
        <f>COUNTIF(사출계획!$E$62:$F$110,표4[[#This Row],[제품명]])</f>
        <v>0</v>
      </c>
      <c r="F1070" s="131">
        <f>COUNTIF(사출계획!$E$62:$F$87,표4[[#This Row],[제품명]])</f>
        <v>0</v>
      </c>
      <c r="G1070" s="131">
        <f>COUNTIF(사출계획!$E$88:$F$110,표4[[#This Row],[제품명]])</f>
        <v>0</v>
      </c>
      <c r="H1070" s="54">
        <f>COUNTIF(사출계획!$G$62:$H$110,표4[[#This Row],[제품명]])</f>
        <v>0</v>
      </c>
      <c r="I1070" s="132">
        <f>COUNTIF(사출계획!$G$62:$H$87,표4[[#This Row],[제품명]])</f>
        <v>0</v>
      </c>
      <c r="J1070" s="132">
        <f>COUNTIF(사출계획!$G$88:$H$110,표4[[#This Row],[제품명]])</f>
        <v>0</v>
      </c>
      <c r="K1070" s="54">
        <f>COUNTIF(사출계획!$I$62:$J$110,표4[[#This Row],[제품명]])</f>
        <v>0</v>
      </c>
      <c r="L1070" s="131">
        <f>COUNTIF(사출계획!$I$62:$J$87,표4[[#This Row],[제품명]])</f>
        <v>0</v>
      </c>
      <c r="M1070" s="131">
        <f>COUNTIF(사출계획!$I$88:$J$110,표4[[#This Row],[제품명]])</f>
        <v>0</v>
      </c>
      <c r="N1070" s="129">
        <f>COUNTIF(사출계획!$K$62:$L$110,표4[[#This Row],[제품명]])</f>
        <v>0</v>
      </c>
      <c r="O1070" s="131">
        <f>COUNTIF(사출계획!$K$62:$L$87,표4[[#This Row],[제품명]])</f>
        <v>0</v>
      </c>
      <c r="P1070" s="131">
        <f>COUNTIF(사출계획!$K$88:$L$110,표4[[#This Row],[제품명]])</f>
        <v>0</v>
      </c>
      <c r="Q1070" s="130">
        <f>COUNTIF(사출계획!$M$62:$N$110,표4[[#This Row],[제품명]])</f>
        <v>0</v>
      </c>
      <c r="R1070" s="131">
        <f>COUNTIF(사출계획!$M$62:$N$87,표4[[#This Row],[제품명]])</f>
        <v>0</v>
      </c>
      <c r="S1070" s="131">
        <f>COUNTIF(사출계획!$M$88:$N$110,표4[[#This Row],[제품명]])</f>
        <v>0</v>
      </c>
      <c r="T1070" s="54">
        <f>COUNTIF(사출계획!$O$62:$P$110,표4[[#This Row],[제품명]])</f>
        <v>0</v>
      </c>
      <c r="U1070" s="131">
        <f>COUNTIF(사출계획!$O$62:$P$87,표4[[#This Row],[제품명]])</f>
        <v>0</v>
      </c>
      <c r="V1070" s="131">
        <f>COUNTIF(사출계획!$O$88:$P$110,표4[[#This Row],[제품명]])</f>
        <v>0</v>
      </c>
      <c r="W1070" s="54">
        <f>COUNTIF(사출계획!$Q$62:$R$110,표4[[#This Row],[제품명]])</f>
        <v>0</v>
      </c>
      <c r="X1070" s="131">
        <f>COUNTIF(사출계획!$Q$62:$R$87,표4[[#This Row],[제품명]])</f>
        <v>0</v>
      </c>
      <c r="Y1070" s="131">
        <f>COUNTIF(사출계획!$Q$88:$R$110,표4[[#This Row],[제품명]])</f>
        <v>0</v>
      </c>
      <c r="Z1070" s="54">
        <f>COUNTIF(사출계획!$S$62:$T$110,표4[[#This Row],[제품명]])</f>
        <v>0</v>
      </c>
      <c r="AA1070" s="131"/>
      <c r="AB1070" s="131"/>
      <c r="AC1070" s="485" t="s">
        <v>4827</v>
      </c>
      <c r="AD1070" s="129">
        <f>SUMIF(표4[잉크명],표5[[#This Row],[잉크]],표4[월])</f>
        <v>0</v>
      </c>
      <c r="AE1070" s="131">
        <f>SUMIF(표4[잉크명],표5[[#This Row],[잉크]],표4[월-3층])</f>
        <v>0</v>
      </c>
      <c r="AF1070" s="131">
        <f>SUMIF(표4[잉크명],표5[[#This Row],[잉크]],표4[월-1층])</f>
        <v>0</v>
      </c>
      <c r="AG1070" s="133">
        <f>SUMIF(표4[잉크명],표5[[#This Row],[잉크]],표4[화])</f>
        <v>0</v>
      </c>
      <c r="AH1070" s="131">
        <f>SUMIF(표4[잉크명],표5[[#This Row],[잉크]],표4[화-3층])</f>
        <v>0</v>
      </c>
      <c r="AI1070" s="131">
        <f>SUMIF(표4[잉크명],표5[[#This Row],[잉크]],표4[화-1층])</f>
        <v>0</v>
      </c>
      <c r="AJ1070" s="130">
        <f>SUMIF(표4[잉크명],표5[[#This Row],[잉크]],표4[수])</f>
        <v>0</v>
      </c>
      <c r="AK1070" s="131">
        <f>SUMIF(표4[잉크명],표5[[#This Row],[잉크]],표4[수-3층])</f>
        <v>0</v>
      </c>
      <c r="AL1070" s="131">
        <f>SUMIF(표4[잉크명],표5[[#This Row],[잉크]],표4[수-1층])</f>
        <v>0</v>
      </c>
      <c r="AM1070" s="54">
        <f>SUMIF(표4[잉크명],표5[[#This Row],[잉크]],표4[목])</f>
        <v>0</v>
      </c>
      <c r="AN1070" s="131">
        <f>SUMIF(표4[잉크명],표5[[#This Row],[잉크]],표4[목-3층])</f>
        <v>0</v>
      </c>
      <c r="AO1070" s="131">
        <f>SUMIF(표4[잉크명],표5[[#This Row],[잉크]],표4[목-1층])</f>
        <v>0</v>
      </c>
      <c r="AP1070" s="54">
        <f>SUMIF(표4[잉크명],표5[[#This Row],[잉크]],표4[금])</f>
        <v>0</v>
      </c>
      <c r="AQ1070" s="131">
        <f>SUMIF(표4[잉크명],표5[[#This Row],[잉크]],표4[금-3층])</f>
        <v>0</v>
      </c>
      <c r="AR1070" s="131">
        <f>SUMIF(표4[잉크명],표5[[#This Row],[잉크]],표4[금-1층])</f>
        <v>0</v>
      </c>
      <c r="AS1070" s="54">
        <f>SUMIF(표4[잉크명],표5[[#This Row],[잉크]],표4[토])</f>
        <v>0</v>
      </c>
      <c r="AT1070" s="131">
        <f>SUMIF(표4[잉크명],표5[[#This Row],[잉크]],표4[토-3층])</f>
        <v>0</v>
      </c>
      <c r="AU1070" s="131">
        <f>SUMIF(표4[잉크명],표5[[#This Row],[잉크]],표4[토-1층])</f>
        <v>0</v>
      </c>
      <c r="AV1070" s="54">
        <f>SUMIF(표4[잉크명],표5[[#This Row],[잉크]],표4[일])</f>
        <v>0</v>
      </c>
      <c r="AW1070" s="131">
        <f>SUMIF(표4[잉크명],표5[[#This Row],[잉크]],표4[일-3층])</f>
        <v>0</v>
      </c>
      <c r="AX1070" s="131">
        <f>SUMIF(표4[잉크명],표5[[#This Row],[잉크]],표4[일-1층])</f>
        <v>0</v>
      </c>
      <c r="AY1070" s="54">
        <f>SUMIF(표4[잉크명],표5[[#This Row],[잉크]],표4[차주 월])</f>
        <v>0</v>
      </c>
      <c r="AZ1070" s="54">
        <f>SUM(표5[[#This Row],[월]:[차주 월]])</f>
        <v>0</v>
      </c>
    </row>
    <row r="1071" spans="2:52" x14ac:dyDescent="0.3">
      <c r="B1071" s="387" t="s">
        <v>3810</v>
      </c>
      <c r="C1071" s="285"/>
      <c r="D1071" s="387" t="s">
        <v>4171</v>
      </c>
      <c r="E1071" s="54">
        <f>COUNTIF(사출계획!$E$62:$F$110,표4[[#This Row],[제품명]])</f>
        <v>0</v>
      </c>
      <c r="F1071" s="131">
        <f>COUNTIF(사출계획!$E$62:$F$87,표4[[#This Row],[제품명]])</f>
        <v>0</v>
      </c>
      <c r="G1071" s="131">
        <f>COUNTIF(사출계획!$E$88:$F$110,표4[[#This Row],[제품명]])</f>
        <v>0</v>
      </c>
      <c r="H1071" s="54">
        <f>COUNTIF(사출계획!$G$62:$H$110,표4[[#This Row],[제품명]])</f>
        <v>0</v>
      </c>
      <c r="I1071" s="132">
        <f>COUNTIF(사출계획!$G$62:$H$87,표4[[#This Row],[제품명]])</f>
        <v>0</v>
      </c>
      <c r="J1071" s="132">
        <f>COUNTIF(사출계획!$G$88:$H$110,표4[[#This Row],[제품명]])</f>
        <v>0</v>
      </c>
      <c r="K1071" s="54">
        <f>COUNTIF(사출계획!$I$62:$J$110,표4[[#This Row],[제품명]])</f>
        <v>0</v>
      </c>
      <c r="L1071" s="131">
        <f>COUNTIF(사출계획!$I$62:$J$87,표4[[#This Row],[제품명]])</f>
        <v>0</v>
      </c>
      <c r="M1071" s="131">
        <f>COUNTIF(사출계획!$I$88:$J$110,표4[[#This Row],[제품명]])</f>
        <v>0</v>
      </c>
      <c r="N1071" s="129">
        <f>COUNTIF(사출계획!$K$62:$L$110,표4[[#This Row],[제품명]])</f>
        <v>0</v>
      </c>
      <c r="O1071" s="131">
        <f>COUNTIF(사출계획!$K$62:$L$87,표4[[#This Row],[제품명]])</f>
        <v>0</v>
      </c>
      <c r="P1071" s="131">
        <f>COUNTIF(사출계획!$K$88:$L$110,표4[[#This Row],[제품명]])</f>
        <v>0</v>
      </c>
      <c r="Q1071" s="130">
        <f>COUNTIF(사출계획!$M$62:$N$110,표4[[#This Row],[제품명]])</f>
        <v>0</v>
      </c>
      <c r="R1071" s="131">
        <f>COUNTIF(사출계획!$M$62:$N$87,표4[[#This Row],[제품명]])</f>
        <v>0</v>
      </c>
      <c r="S1071" s="131">
        <f>COUNTIF(사출계획!$M$88:$N$110,표4[[#This Row],[제품명]])</f>
        <v>0</v>
      </c>
      <c r="T1071" s="54">
        <f>COUNTIF(사출계획!$O$62:$P$110,표4[[#This Row],[제품명]])</f>
        <v>0</v>
      </c>
      <c r="U1071" s="131">
        <f>COUNTIF(사출계획!$O$62:$P$87,표4[[#This Row],[제품명]])</f>
        <v>0</v>
      </c>
      <c r="V1071" s="131">
        <f>COUNTIF(사출계획!$O$88:$P$110,표4[[#This Row],[제품명]])</f>
        <v>0</v>
      </c>
      <c r="W1071" s="54">
        <f>COUNTIF(사출계획!$Q$62:$R$110,표4[[#This Row],[제품명]])</f>
        <v>0</v>
      </c>
      <c r="X1071" s="131">
        <f>COUNTIF(사출계획!$Q$62:$R$87,표4[[#This Row],[제품명]])</f>
        <v>0</v>
      </c>
      <c r="Y1071" s="131">
        <f>COUNTIF(사출계획!$Q$88:$R$110,표4[[#This Row],[제품명]])</f>
        <v>0</v>
      </c>
      <c r="Z1071" s="54">
        <f>COUNTIF(사출계획!$S$62:$T$110,표4[[#This Row],[제품명]])</f>
        <v>0</v>
      </c>
      <c r="AA1071" s="131"/>
      <c r="AB1071" s="131"/>
      <c r="AC1071" s="486" t="s">
        <v>4839</v>
      </c>
      <c r="AD1071" s="129">
        <f>SUMIF(표4[잉크명],표5[[#This Row],[잉크]],표4[월])</f>
        <v>0</v>
      </c>
      <c r="AE1071" s="131">
        <f>SUMIF(표4[잉크명],표5[[#This Row],[잉크]],표4[월-3층])</f>
        <v>0</v>
      </c>
      <c r="AF1071" s="131">
        <f>SUMIF(표4[잉크명],표5[[#This Row],[잉크]],표4[월-1층])</f>
        <v>0</v>
      </c>
      <c r="AG1071" s="133">
        <f>SUMIF(표4[잉크명],표5[[#This Row],[잉크]],표4[화])</f>
        <v>0</v>
      </c>
      <c r="AH1071" s="131">
        <f>SUMIF(표4[잉크명],표5[[#This Row],[잉크]],표4[화-3층])</f>
        <v>0</v>
      </c>
      <c r="AI1071" s="131">
        <f>SUMIF(표4[잉크명],표5[[#This Row],[잉크]],표4[화-1층])</f>
        <v>0</v>
      </c>
      <c r="AJ1071" s="130">
        <f>SUMIF(표4[잉크명],표5[[#This Row],[잉크]],표4[수])</f>
        <v>0</v>
      </c>
      <c r="AK1071" s="131">
        <f>SUMIF(표4[잉크명],표5[[#This Row],[잉크]],표4[수-3층])</f>
        <v>0</v>
      </c>
      <c r="AL1071" s="131">
        <f>SUMIF(표4[잉크명],표5[[#This Row],[잉크]],표4[수-1층])</f>
        <v>0</v>
      </c>
      <c r="AM1071" s="54">
        <f>SUMIF(표4[잉크명],표5[[#This Row],[잉크]],표4[목])</f>
        <v>0</v>
      </c>
      <c r="AN1071" s="131">
        <f>SUMIF(표4[잉크명],표5[[#This Row],[잉크]],표4[목-3층])</f>
        <v>0</v>
      </c>
      <c r="AO1071" s="131">
        <f>SUMIF(표4[잉크명],표5[[#This Row],[잉크]],표4[목-1층])</f>
        <v>0</v>
      </c>
      <c r="AP1071" s="54">
        <f>SUMIF(표4[잉크명],표5[[#This Row],[잉크]],표4[금])</f>
        <v>0</v>
      </c>
      <c r="AQ1071" s="131">
        <f>SUMIF(표4[잉크명],표5[[#This Row],[잉크]],표4[금-3층])</f>
        <v>0</v>
      </c>
      <c r="AR1071" s="131">
        <f>SUMIF(표4[잉크명],표5[[#This Row],[잉크]],표4[금-1층])</f>
        <v>0</v>
      </c>
      <c r="AS1071" s="54">
        <f>SUMIF(표4[잉크명],표5[[#This Row],[잉크]],표4[토])</f>
        <v>0</v>
      </c>
      <c r="AT1071" s="131">
        <f>SUMIF(표4[잉크명],표5[[#This Row],[잉크]],표4[토-3층])</f>
        <v>0</v>
      </c>
      <c r="AU1071" s="131">
        <f>SUMIF(표4[잉크명],표5[[#This Row],[잉크]],표4[토-1층])</f>
        <v>0</v>
      </c>
      <c r="AV1071" s="54">
        <f>SUMIF(표4[잉크명],표5[[#This Row],[잉크]],표4[일])</f>
        <v>0</v>
      </c>
      <c r="AW1071" s="131">
        <f>SUMIF(표4[잉크명],표5[[#This Row],[잉크]],표4[일-3층])</f>
        <v>0</v>
      </c>
      <c r="AX1071" s="131">
        <f>SUMIF(표4[잉크명],표5[[#This Row],[잉크]],표4[일-1층])</f>
        <v>0</v>
      </c>
      <c r="AY1071" s="54">
        <f>SUMIF(표4[잉크명],표5[[#This Row],[잉크]],표4[차주 월])</f>
        <v>0</v>
      </c>
      <c r="AZ1071" s="54">
        <f>SUM(표5[[#This Row],[월]:[차주 월]])</f>
        <v>0</v>
      </c>
    </row>
    <row r="1072" spans="2:52" x14ac:dyDescent="0.3">
      <c r="B1072" s="389" t="s">
        <v>5273</v>
      </c>
      <c r="C1072" s="285"/>
      <c r="D1072" s="389" t="s">
        <v>3817</v>
      </c>
      <c r="E1072" s="54">
        <f>COUNTIF(사출계획!$E$62:$F$110,표4[[#This Row],[제품명]])</f>
        <v>0</v>
      </c>
      <c r="F1072" s="131">
        <f>COUNTIF(사출계획!$E$62:$F$87,표4[[#This Row],[제품명]])</f>
        <v>0</v>
      </c>
      <c r="G1072" s="131">
        <f>COUNTIF(사출계획!$E$88:$F$110,표4[[#This Row],[제품명]])</f>
        <v>0</v>
      </c>
      <c r="H1072" s="54">
        <f>COUNTIF(사출계획!$G$62:$H$110,표4[[#This Row],[제품명]])</f>
        <v>0</v>
      </c>
      <c r="I1072" s="132">
        <f>COUNTIF(사출계획!$G$62:$H$87,표4[[#This Row],[제품명]])</f>
        <v>0</v>
      </c>
      <c r="J1072" s="132">
        <f>COUNTIF(사출계획!$G$88:$H$110,표4[[#This Row],[제품명]])</f>
        <v>0</v>
      </c>
      <c r="K1072" s="54">
        <f>COUNTIF(사출계획!$I$62:$J$110,표4[[#This Row],[제품명]])</f>
        <v>0</v>
      </c>
      <c r="L1072" s="131">
        <f>COUNTIF(사출계획!$I$62:$J$87,표4[[#This Row],[제품명]])</f>
        <v>0</v>
      </c>
      <c r="M1072" s="131">
        <f>COUNTIF(사출계획!$I$88:$J$110,표4[[#This Row],[제품명]])</f>
        <v>0</v>
      </c>
      <c r="N1072" s="129">
        <f>COUNTIF(사출계획!$K$62:$L$110,표4[[#This Row],[제품명]])</f>
        <v>0</v>
      </c>
      <c r="O1072" s="131">
        <f>COUNTIF(사출계획!$K$62:$L$87,표4[[#This Row],[제품명]])</f>
        <v>0</v>
      </c>
      <c r="P1072" s="131">
        <f>COUNTIF(사출계획!$K$88:$L$110,표4[[#This Row],[제품명]])</f>
        <v>0</v>
      </c>
      <c r="Q1072" s="130">
        <f>COUNTIF(사출계획!$M$62:$N$110,표4[[#This Row],[제품명]])</f>
        <v>0</v>
      </c>
      <c r="R1072" s="131">
        <f>COUNTIF(사출계획!$M$62:$N$87,표4[[#This Row],[제품명]])</f>
        <v>0</v>
      </c>
      <c r="S1072" s="131">
        <f>COUNTIF(사출계획!$M$88:$N$110,표4[[#This Row],[제품명]])</f>
        <v>0</v>
      </c>
      <c r="T1072" s="54">
        <f>COUNTIF(사출계획!$O$62:$P$110,표4[[#This Row],[제품명]])</f>
        <v>0</v>
      </c>
      <c r="U1072" s="131">
        <f>COUNTIF(사출계획!$O$62:$P$87,표4[[#This Row],[제품명]])</f>
        <v>0</v>
      </c>
      <c r="V1072" s="131">
        <f>COUNTIF(사출계획!$O$88:$P$110,표4[[#This Row],[제품명]])</f>
        <v>0</v>
      </c>
      <c r="W1072" s="54">
        <f>COUNTIF(사출계획!$Q$62:$R$110,표4[[#This Row],[제품명]])</f>
        <v>0</v>
      </c>
      <c r="X1072" s="131">
        <f>COUNTIF(사출계획!$Q$62:$R$87,표4[[#This Row],[제품명]])</f>
        <v>0</v>
      </c>
      <c r="Y1072" s="131">
        <f>COUNTIF(사출계획!$Q$88:$R$110,표4[[#This Row],[제품명]])</f>
        <v>0</v>
      </c>
      <c r="Z1072" s="54">
        <f>COUNTIF(사출계획!$S$62:$T$110,표4[[#This Row],[제품명]])</f>
        <v>0</v>
      </c>
      <c r="AA1072" s="131"/>
      <c r="AB1072" s="131"/>
      <c r="AC1072" s="486" t="s">
        <v>4840</v>
      </c>
      <c r="AD1072" s="129">
        <f>SUMIF(표4[잉크명],표5[[#This Row],[잉크]],표4[월])</f>
        <v>0</v>
      </c>
      <c r="AE1072" s="131">
        <f>SUMIF(표4[잉크명],표5[[#This Row],[잉크]],표4[월-3층])</f>
        <v>0</v>
      </c>
      <c r="AF1072" s="131">
        <f>SUMIF(표4[잉크명],표5[[#This Row],[잉크]],표4[월-1층])</f>
        <v>0</v>
      </c>
      <c r="AG1072" s="133">
        <f>SUMIF(표4[잉크명],표5[[#This Row],[잉크]],표4[화])</f>
        <v>0</v>
      </c>
      <c r="AH1072" s="131">
        <f>SUMIF(표4[잉크명],표5[[#This Row],[잉크]],표4[화-3층])</f>
        <v>0</v>
      </c>
      <c r="AI1072" s="131">
        <f>SUMIF(표4[잉크명],표5[[#This Row],[잉크]],표4[화-1층])</f>
        <v>0</v>
      </c>
      <c r="AJ1072" s="130">
        <f>SUMIF(표4[잉크명],표5[[#This Row],[잉크]],표4[수])</f>
        <v>0</v>
      </c>
      <c r="AK1072" s="131">
        <f>SUMIF(표4[잉크명],표5[[#This Row],[잉크]],표4[수-3층])</f>
        <v>0</v>
      </c>
      <c r="AL1072" s="131">
        <f>SUMIF(표4[잉크명],표5[[#This Row],[잉크]],표4[수-1층])</f>
        <v>0</v>
      </c>
      <c r="AM1072" s="54">
        <f>SUMIF(표4[잉크명],표5[[#This Row],[잉크]],표4[목])</f>
        <v>0</v>
      </c>
      <c r="AN1072" s="131">
        <f>SUMIF(표4[잉크명],표5[[#This Row],[잉크]],표4[목-3층])</f>
        <v>0</v>
      </c>
      <c r="AO1072" s="131">
        <f>SUMIF(표4[잉크명],표5[[#This Row],[잉크]],표4[목-1층])</f>
        <v>0</v>
      </c>
      <c r="AP1072" s="54">
        <f>SUMIF(표4[잉크명],표5[[#This Row],[잉크]],표4[금])</f>
        <v>0</v>
      </c>
      <c r="AQ1072" s="131">
        <f>SUMIF(표4[잉크명],표5[[#This Row],[잉크]],표4[금-3층])</f>
        <v>0</v>
      </c>
      <c r="AR1072" s="131">
        <f>SUMIF(표4[잉크명],표5[[#This Row],[잉크]],표4[금-1층])</f>
        <v>0</v>
      </c>
      <c r="AS1072" s="54">
        <f>SUMIF(표4[잉크명],표5[[#This Row],[잉크]],표4[토])</f>
        <v>0</v>
      </c>
      <c r="AT1072" s="131">
        <f>SUMIF(표4[잉크명],표5[[#This Row],[잉크]],표4[토-3층])</f>
        <v>0</v>
      </c>
      <c r="AU1072" s="131">
        <f>SUMIF(표4[잉크명],표5[[#This Row],[잉크]],표4[토-1층])</f>
        <v>0</v>
      </c>
      <c r="AV1072" s="54">
        <f>SUMIF(표4[잉크명],표5[[#This Row],[잉크]],표4[일])</f>
        <v>0</v>
      </c>
      <c r="AW1072" s="131">
        <f>SUMIF(표4[잉크명],표5[[#This Row],[잉크]],표4[일-3층])</f>
        <v>0</v>
      </c>
      <c r="AX1072" s="131">
        <f>SUMIF(표4[잉크명],표5[[#This Row],[잉크]],표4[일-1층])</f>
        <v>0</v>
      </c>
      <c r="AY1072" s="54">
        <f>SUMIF(표4[잉크명],표5[[#This Row],[잉크]],표4[차주 월])</f>
        <v>0</v>
      </c>
      <c r="AZ1072" s="54">
        <f>SUM(표5[[#This Row],[월]:[차주 월]])</f>
        <v>0</v>
      </c>
    </row>
    <row r="1073" spans="2:52" x14ac:dyDescent="0.3">
      <c r="B1073" s="389" t="s">
        <v>3816</v>
      </c>
      <c r="C1073" s="302"/>
      <c r="D1073" s="33" t="s">
        <v>4895</v>
      </c>
      <c r="E1073" s="34">
        <f>COUNTIF(사출계획!$E$62:$F$110,표4[[#This Row],[제품명]])</f>
        <v>0</v>
      </c>
      <c r="F1073" s="126">
        <f>COUNTIF(사출계획!$E$62:$F$87,표4[[#This Row],[제품명]])</f>
        <v>0</v>
      </c>
      <c r="G1073" s="126">
        <f>COUNTIF(사출계획!$E$88:$F$110,표4[[#This Row],[제품명]])</f>
        <v>0</v>
      </c>
      <c r="H1073" s="34">
        <f>COUNTIF(사출계획!$G$62:$H$110,표4[[#This Row],[제품명]])</f>
        <v>0</v>
      </c>
      <c r="I1073" s="128">
        <f>COUNTIF(사출계획!$G$62:$H$87,표4[[#This Row],[제품명]])</f>
        <v>0</v>
      </c>
      <c r="J1073" s="128">
        <f>COUNTIF(사출계획!$G$88:$H$110,표4[[#This Row],[제품명]])</f>
        <v>0</v>
      </c>
      <c r="K1073" s="34">
        <f>COUNTIF(사출계획!$I$62:$J$110,표4[[#This Row],[제품명]])</f>
        <v>0</v>
      </c>
      <c r="L1073" s="126">
        <f>COUNTIF(사출계획!$I$62:$J$87,표4[[#This Row],[제품명]])</f>
        <v>0</v>
      </c>
      <c r="M1073" s="126">
        <f>COUNTIF(사출계획!$I$88:$J$110,표4[[#This Row],[제품명]])</f>
        <v>0</v>
      </c>
      <c r="N1073" s="129">
        <f>COUNTIF(사출계획!$K$62:$L$110,표4[[#This Row],[제품명]])</f>
        <v>0</v>
      </c>
      <c r="O1073" s="126">
        <f>COUNTIF(사출계획!$K$62:$L$87,표4[[#This Row],[제품명]])</f>
        <v>0</v>
      </c>
      <c r="P1073" s="126">
        <f>COUNTIF(사출계획!$K$88:$L$110,표4[[#This Row],[제품명]])</f>
        <v>0</v>
      </c>
      <c r="Q1073" s="130">
        <f>COUNTIF(사출계획!$M$62:$N$110,표4[[#This Row],[제품명]])</f>
        <v>0</v>
      </c>
      <c r="R1073" s="126">
        <f>COUNTIF(사출계획!$M$62:$N$87,표4[[#This Row],[제품명]])</f>
        <v>0</v>
      </c>
      <c r="S1073" s="126">
        <f>COUNTIF(사출계획!$M$88:$N$110,표4[[#This Row],[제품명]])</f>
        <v>0</v>
      </c>
      <c r="T1073" s="34">
        <f>COUNTIF(사출계획!$O$62:$P$110,표4[[#This Row],[제품명]])</f>
        <v>0</v>
      </c>
      <c r="U1073" s="126">
        <f>COUNTIF(사출계획!$O$62:$P$87,표4[[#This Row],[제품명]])</f>
        <v>0</v>
      </c>
      <c r="V1073" s="126">
        <f>COUNTIF(사출계획!$O$88:$P$110,표4[[#This Row],[제품명]])</f>
        <v>0</v>
      </c>
      <c r="W1073" s="34">
        <f>COUNTIF(사출계획!$Q$62:$R$110,표4[[#This Row],[제품명]])</f>
        <v>0</v>
      </c>
      <c r="X1073" s="126">
        <f>COUNTIF(사출계획!$Q$62:$R$87,표4[[#This Row],[제품명]])</f>
        <v>0</v>
      </c>
      <c r="Y1073" s="126">
        <f>COUNTIF(사출계획!$Q$88:$R$110,표4[[#This Row],[제품명]])</f>
        <v>0</v>
      </c>
      <c r="Z1073" s="34">
        <f>COUNTIF(사출계획!$S$62:$T$110,표4[[#This Row],[제품명]])</f>
        <v>0</v>
      </c>
      <c r="AA1073" s="126"/>
      <c r="AB1073" s="126"/>
      <c r="AC1073" s="487" t="s">
        <v>4849</v>
      </c>
      <c r="AD1073" s="129">
        <f>SUMIF(표4[잉크명],표5[[#This Row],[잉크]],표4[월])</f>
        <v>0</v>
      </c>
      <c r="AE1073" s="131">
        <f>SUMIF(표4[잉크명],표5[[#This Row],[잉크]],표4[월-3층])</f>
        <v>0</v>
      </c>
      <c r="AF1073" s="131">
        <f>SUMIF(표4[잉크명],표5[[#This Row],[잉크]],표4[월-1층])</f>
        <v>0</v>
      </c>
      <c r="AG1073" s="133">
        <f>SUMIF(표4[잉크명],표5[[#This Row],[잉크]],표4[화])</f>
        <v>0</v>
      </c>
      <c r="AH1073" s="131">
        <f>SUMIF(표4[잉크명],표5[[#This Row],[잉크]],표4[화-3층])</f>
        <v>0</v>
      </c>
      <c r="AI1073" s="131">
        <f>SUMIF(표4[잉크명],표5[[#This Row],[잉크]],표4[화-1층])</f>
        <v>0</v>
      </c>
      <c r="AJ1073" s="130">
        <f>SUMIF(표4[잉크명],표5[[#This Row],[잉크]],표4[수])</f>
        <v>0</v>
      </c>
      <c r="AK1073" s="131">
        <f>SUMIF(표4[잉크명],표5[[#This Row],[잉크]],표4[수-3층])</f>
        <v>0</v>
      </c>
      <c r="AL1073" s="131">
        <f>SUMIF(표4[잉크명],표5[[#This Row],[잉크]],표4[수-1층])</f>
        <v>0</v>
      </c>
      <c r="AM1073" s="54">
        <f>SUMIF(표4[잉크명],표5[[#This Row],[잉크]],표4[목])</f>
        <v>0</v>
      </c>
      <c r="AN1073" s="131">
        <f>SUMIF(표4[잉크명],표5[[#This Row],[잉크]],표4[목-3층])</f>
        <v>0</v>
      </c>
      <c r="AO1073" s="131">
        <f>SUMIF(표4[잉크명],표5[[#This Row],[잉크]],표4[목-1층])</f>
        <v>0</v>
      </c>
      <c r="AP1073" s="54">
        <f>SUMIF(표4[잉크명],표5[[#This Row],[잉크]],표4[금])</f>
        <v>0</v>
      </c>
      <c r="AQ1073" s="131">
        <f>SUMIF(표4[잉크명],표5[[#This Row],[잉크]],표4[금-3층])</f>
        <v>0</v>
      </c>
      <c r="AR1073" s="131">
        <f>SUMIF(표4[잉크명],표5[[#This Row],[잉크]],표4[금-1층])</f>
        <v>0</v>
      </c>
      <c r="AS1073" s="54">
        <f>SUMIF(표4[잉크명],표5[[#This Row],[잉크]],표4[토])</f>
        <v>0</v>
      </c>
      <c r="AT1073" s="131">
        <f>SUMIF(표4[잉크명],표5[[#This Row],[잉크]],표4[토-3층])</f>
        <v>0</v>
      </c>
      <c r="AU1073" s="131">
        <f>SUMIF(표4[잉크명],표5[[#This Row],[잉크]],표4[토-1층])</f>
        <v>0</v>
      </c>
      <c r="AV1073" s="54">
        <f>SUMIF(표4[잉크명],표5[[#This Row],[잉크]],표4[일])</f>
        <v>0</v>
      </c>
      <c r="AW1073" s="131">
        <f>SUMIF(표4[잉크명],표5[[#This Row],[잉크]],표4[일-3층])</f>
        <v>0</v>
      </c>
      <c r="AX1073" s="131">
        <f>SUMIF(표4[잉크명],표5[[#This Row],[잉크]],표4[일-1층])</f>
        <v>0</v>
      </c>
      <c r="AY1073" s="54">
        <f>SUMIF(표4[잉크명],표5[[#This Row],[잉크]],표4[차주 월])</f>
        <v>0</v>
      </c>
      <c r="AZ1073" s="54">
        <f>SUM(표5[[#This Row],[월]:[차주 월]])</f>
        <v>0</v>
      </c>
    </row>
    <row r="1074" spans="2:52" x14ac:dyDescent="0.3">
      <c r="B1074" s="389" t="s">
        <v>3816</v>
      </c>
      <c r="C1074" s="285"/>
      <c r="D1074" s="389" t="s">
        <v>3818</v>
      </c>
      <c r="E1074" s="54">
        <f>COUNTIF(사출계획!$E$62:$F$110,표4[[#This Row],[제품명]])</f>
        <v>0</v>
      </c>
      <c r="F1074" s="131">
        <f>COUNTIF(사출계획!$E$62:$F$87,표4[[#This Row],[제품명]])</f>
        <v>0</v>
      </c>
      <c r="G1074" s="131">
        <f>COUNTIF(사출계획!$E$88:$F$110,표4[[#This Row],[제품명]])</f>
        <v>0</v>
      </c>
      <c r="H1074" s="54">
        <f>COUNTIF(사출계획!$G$62:$H$110,표4[[#This Row],[제품명]])</f>
        <v>0</v>
      </c>
      <c r="I1074" s="132">
        <f>COUNTIF(사출계획!$G$62:$H$87,표4[[#This Row],[제품명]])</f>
        <v>0</v>
      </c>
      <c r="J1074" s="132">
        <f>COUNTIF(사출계획!$G$88:$H$110,표4[[#This Row],[제품명]])</f>
        <v>0</v>
      </c>
      <c r="K1074" s="54">
        <f>COUNTIF(사출계획!$I$62:$J$110,표4[[#This Row],[제품명]])</f>
        <v>0</v>
      </c>
      <c r="L1074" s="131">
        <f>COUNTIF(사출계획!$I$62:$J$87,표4[[#This Row],[제품명]])</f>
        <v>0</v>
      </c>
      <c r="M1074" s="131">
        <f>COUNTIF(사출계획!$I$88:$J$110,표4[[#This Row],[제품명]])</f>
        <v>0</v>
      </c>
      <c r="N1074" s="129">
        <f>COUNTIF(사출계획!$K$62:$L$110,표4[[#This Row],[제품명]])</f>
        <v>0</v>
      </c>
      <c r="O1074" s="131">
        <f>COUNTIF(사출계획!$K$62:$L$87,표4[[#This Row],[제품명]])</f>
        <v>0</v>
      </c>
      <c r="P1074" s="131">
        <f>COUNTIF(사출계획!$K$88:$L$110,표4[[#This Row],[제품명]])</f>
        <v>0</v>
      </c>
      <c r="Q1074" s="130">
        <f>COUNTIF(사출계획!$M$62:$N$110,표4[[#This Row],[제품명]])</f>
        <v>0</v>
      </c>
      <c r="R1074" s="131">
        <f>COUNTIF(사출계획!$M$62:$N$87,표4[[#This Row],[제품명]])</f>
        <v>0</v>
      </c>
      <c r="S1074" s="131">
        <f>COUNTIF(사출계획!$M$88:$N$110,표4[[#This Row],[제품명]])</f>
        <v>0</v>
      </c>
      <c r="T1074" s="54">
        <f>COUNTIF(사출계획!$O$62:$P$110,표4[[#This Row],[제품명]])</f>
        <v>0</v>
      </c>
      <c r="U1074" s="131">
        <f>COUNTIF(사출계획!$O$62:$P$87,표4[[#This Row],[제품명]])</f>
        <v>0</v>
      </c>
      <c r="V1074" s="131">
        <f>COUNTIF(사출계획!$O$88:$P$110,표4[[#This Row],[제품명]])</f>
        <v>0</v>
      </c>
      <c r="W1074" s="54">
        <f>COUNTIF(사출계획!$Q$62:$R$110,표4[[#This Row],[제품명]])</f>
        <v>0</v>
      </c>
      <c r="X1074" s="131">
        <f>COUNTIF(사출계획!$Q$62:$R$87,표4[[#This Row],[제품명]])</f>
        <v>0</v>
      </c>
      <c r="Y1074" s="131">
        <f>COUNTIF(사출계획!$Q$88:$R$110,표4[[#This Row],[제품명]])</f>
        <v>0</v>
      </c>
      <c r="Z1074" s="54">
        <f>COUNTIF(사출계획!$S$62:$T$110,표4[[#This Row],[제품명]])</f>
        <v>0</v>
      </c>
      <c r="AA1074" s="131"/>
      <c r="AB1074" s="131"/>
      <c r="AC1074" s="488" t="s">
        <v>4861</v>
      </c>
      <c r="AD1074" s="129">
        <f>SUMIF(표4[잉크명],표5[[#This Row],[잉크]],표4[월])</f>
        <v>2</v>
      </c>
      <c r="AE1074" s="131">
        <f>SUMIF(표4[잉크명],표5[[#This Row],[잉크]],표4[월-3층])</f>
        <v>0</v>
      </c>
      <c r="AF1074" s="131">
        <f>SUMIF(표4[잉크명],표5[[#This Row],[잉크]],표4[월-1층])</f>
        <v>2</v>
      </c>
      <c r="AG1074" s="133">
        <f>SUMIF(표4[잉크명],표5[[#This Row],[잉크]],표4[화])</f>
        <v>0</v>
      </c>
      <c r="AH1074" s="131">
        <f>SUMIF(표4[잉크명],표5[[#This Row],[잉크]],표4[화-3층])</f>
        <v>0</v>
      </c>
      <c r="AI1074" s="131">
        <f>SUMIF(표4[잉크명],표5[[#This Row],[잉크]],표4[화-1층])</f>
        <v>0</v>
      </c>
      <c r="AJ1074" s="130">
        <f>SUMIF(표4[잉크명],표5[[#This Row],[잉크]],표4[수])</f>
        <v>0</v>
      </c>
      <c r="AK1074" s="131">
        <f>SUMIF(표4[잉크명],표5[[#This Row],[잉크]],표4[수-3층])</f>
        <v>0</v>
      </c>
      <c r="AL1074" s="131">
        <f>SUMIF(표4[잉크명],표5[[#This Row],[잉크]],표4[수-1층])</f>
        <v>0</v>
      </c>
      <c r="AM1074" s="54">
        <f>SUMIF(표4[잉크명],표5[[#This Row],[잉크]],표4[목])</f>
        <v>0</v>
      </c>
      <c r="AN1074" s="131">
        <f>SUMIF(표4[잉크명],표5[[#This Row],[잉크]],표4[목-3층])</f>
        <v>0</v>
      </c>
      <c r="AO1074" s="131">
        <f>SUMIF(표4[잉크명],표5[[#This Row],[잉크]],표4[목-1층])</f>
        <v>0</v>
      </c>
      <c r="AP1074" s="54">
        <f>SUMIF(표4[잉크명],표5[[#This Row],[잉크]],표4[금])</f>
        <v>0</v>
      </c>
      <c r="AQ1074" s="131">
        <f>SUMIF(표4[잉크명],표5[[#This Row],[잉크]],표4[금-3층])</f>
        <v>0</v>
      </c>
      <c r="AR1074" s="131">
        <f>SUMIF(표4[잉크명],표5[[#This Row],[잉크]],표4[금-1층])</f>
        <v>0</v>
      </c>
      <c r="AS1074" s="54">
        <f>SUMIF(표4[잉크명],표5[[#This Row],[잉크]],표4[토])</f>
        <v>0</v>
      </c>
      <c r="AT1074" s="131">
        <f>SUMIF(표4[잉크명],표5[[#This Row],[잉크]],표4[토-3층])</f>
        <v>0</v>
      </c>
      <c r="AU1074" s="131">
        <f>SUMIF(표4[잉크명],표5[[#This Row],[잉크]],표4[토-1층])</f>
        <v>0</v>
      </c>
      <c r="AV1074" s="54">
        <f>SUMIF(표4[잉크명],표5[[#This Row],[잉크]],표4[일])</f>
        <v>0</v>
      </c>
      <c r="AW1074" s="131">
        <f>SUMIF(표4[잉크명],표5[[#This Row],[잉크]],표4[일-3층])</f>
        <v>0</v>
      </c>
      <c r="AX1074" s="131">
        <f>SUMIF(표4[잉크명],표5[[#This Row],[잉크]],표4[일-1층])</f>
        <v>0</v>
      </c>
      <c r="AY1074" s="54">
        <f>SUMIF(표4[잉크명],표5[[#This Row],[잉크]],표4[차주 월])</f>
        <v>0</v>
      </c>
      <c r="AZ1074" s="54">
        <f>SUM(표5[[#This Row],[월]:[차주 월]])</f>
        <v>4</v>
      </c>
    </row>
    <row r="1075" spans="2:52" x14ac:dyDescent="0.3">
      <c r="B1075" s="390" t="s">
        <v>3828</v>
      </c>
      <c r="C1075" s="285"/>
      <c r="D1075" s="390" t="s">
        <v>3829</v>
      </c>
      <c r="E1075" s="54">
        <f>COUNTIF(사출계획!$E$62:$F$110,표4[[#This Row],[제품명]])</f>
        <v>0</v>
      </c>
      <c r="F1075" s="131">
        <f>COUNTIF(사출계획!$E$62:$F$87,표4[[#This Row],[제품명]])</f>
        <v>0</v>
      </c>
      <c r="G1075" s="131">
        <f>COUNTIF(사출계획!$E$88:$F$110,표4[[#This Row],[제품명]])</f>
        <v>0</v>
      </c>
      <c r="H1075" s="54">
        <f>COUNTIF(사출계획!$G$62:$H$110,표4[[#This Row],[제품명]])</f>
        <v>0</v>
      </c>
      <c r="I1075" s="132">
        <f>COUNTIF(사출계획!$G$62:$H$87,표4[[#This Row],[제품명]])</f>
        <v>0</v>
      </c>
      <c r="J1075" s="132">
        <f>COUNTIF(사출계획!$G$88:$H$110,표4[[#This Row],[제품명]])</f>
        <v>0</v>
      </c>
      <c r="K1075" s="54">
        <f>COUNTIF(사출계획!$I$62:$J$110,표4[[#This Row],[제품명]])</f>
        <v>0</v>
      </c>
      <c r="L1075" s="131">
        <f>COUNTIF(사출계획!$I$62:$J$87,표4[[#This Row],[제품명]])</f>
        <v>0</v>
      </c>
      <c r="M1075" s="131">
        <f>COUNTIF(사출계획!$I$88:$J$110,표4[[#This Row],[제품명]])</f>
        <v>0</v>
      </c>
      <c r="N1075" s="129">
        <f>COUNTIF(사출계획!$K$62:$L$110,표4[[#This Row],[제품명]])</f>
        <v>0</v>
      </c>
      <c r="O1075" s="131">
        <f>COUNTIF(사출계획!$K$62:$L$87,표4[[#This Row],[제품명]])</f>
        <v>0</v>
      </c>
      <c r="P1075" s="131">
        <f>COUNTIF(사출계획!$K$88:$L$110,표4[[#This Row],[제품명]])</f>
        <v>0</v>
      </c>
      <c r="Q1075" s="130">
        <f>COUNTIF(사출계획!$M$62:$N$110,표4[[#This Row],[제품명]])</f>
        <v>0</v>
      </c>
      <c r="R1075" s="131">
        <f>COUNTIF(사출계획!$M$62:$N$87,표4[[#This Row],[제품명]])</f>
        <v>0</v>
      </c>
      <c r="S1075" s="131">
        <f>COUNTIF(사출계획!$M$88:$N$110,표4[[#This Row],[제품명]])</f>
        <v>0</v>
      </c>
      <c r="T1075" s="54">
        <f>COUNTIF(사출계획!$O$62:$P$110,표4[[#This Row],[제품명]])</f>
        <v>0</v>
      </c>
      <c r="U1075" s="131">
        <f>COUNTIF(사출계획!$O$62:$P$87,표4[[#This Row],[제품명]])</f>
        <v>0</v>
      </c>
      <c r="V1075" s="131">
        <f>COUNTIF(사출계획!$O$88:$P$110,표4[[#This Row],[제품명]])</f>
        <v>0</v>
      </c>
      <c r="W1075" s="54">
        <f>COUNTIF(사출계획!$Q$62:$R$110,표4[[#This Row],[제품명]])</f>
        <v>0</v>
      </c>
      <c r="X1075" s="131">
        <f>COUNTIF(사출계획!$Q$62:$R$87,표4[[#This Row],[제품명]])</f>
        <v>0</v>
      </c>
      <c r="Y1075" s="131">
        <f>COUNTIF(사출계획!$Q$88:$R$110,표4[[#This Row],[제품명]])</f>
        <v>0</v>
      </c>
      <c r="Z1075" s="54">
        <f>COUNTIF(사출계획!$S$62:$T$110,표4[[#This Row],[제품명]])</f>
        <v>0</v>
      </c>
      <c r="AA1075" s="131"/>
      <c r="AB1075" s="131"/>
      <c r="AC1075" s="488" t="s">
        <v>4857</v>
      </c>
      <c r="AD1075" s="129">
        <f>SUMIF(표4[잉크명],표5[[#This Row],[잉크]],표4[월])</f>
        <v>0</v>
      </c>
      <c r="AE1075" s="131">
        <f>SUMIF(표4[잉크명],표5[[#This Row],[잉크]],표4[월-3층])</f>
        <v>0</v>
      </c>
      <c r="AF1075" s="131">
        <f>SUMIF(표4[잉크명],표5[[#This Row],[잉크]],표4[월-1층])</f>
        <v>0</v>
      </c>
      <c r="AG1075" s="133">
        <f>SUMIF(표4[잉크명],표5[[#This Row],[잉크]],표4[화])</f>
        <v>0</v>
      </c>
      <c r="AH1075" s="131">
        <f>SUMIF(표4[잉크명],표5[[#This Row],[잉크]],표4[화-3층])</f>
        <v>0</v>
      </c>
      <c r="AI1075" s="131">
        <f>SUMIF(표4[잉크명],표5[[#This Row],[잉크]],표4[화-1층])</f>
        <v>0</v>
      </c>
      <c r="AJ1075" s="130">
        <f>SUMIF(표4[잉크명],표5[[#This Row],[잉크]],표4[수])</f>
        <v>0</v>
      </c>
      <c r="AK1075" s="131">
        <f>SUMIF(표4[잉크명],표5[[#This Row],[잉크]],표4[수-3층])</f>
        <v>0</v>
      </c>
      <c r="AL1075" s="131">
        <f>SUMIF(표4[잉크명],표5[[#This Row],[잉크]],표4[수-1층])</f>
        <v>0</v>
      </c>
      <c r="AM1075" s="54">
        <f>SUMIF(표4[잉크명],표5[[#This Row],[잉크]],표4[목])</f>
        <v>0</v>
      </c>
      <c r="AN1075" s="131">
        <f>SUMIF(표4[잉크명],표5[[#This Row],[잉크]],표4[목-3층])</f>
        <v>0</v>
      </c>
      <c r="AO1075" s="131">
        <f>SUMIF(표4[잉크명],표5[[#This Row],[잉크]],표4[목-1층])</f>
        <v>0</v>
      </c>
      <c r="AP1075" s="54">
        <f>SUMIF(표4[잉크명],표5[[#This Row],[잉크]],표4[금])</f>
        <v>0</v>
      </c>
      <c r="AQ1075" s="131">
        <f>SUMIF(표4[잉크명],표5[[#This Row],[잉크]],표4[금-3층])</f>
        <v>0</v>
      </c>
      <c r="AR1075" s="131">
        <f>SUMIF(표4[잉크명],표5[[#This Row],[잉크]],표4[금-1층])</f>
        <v>0</v>
      </c>
      <c r="AS1075" s="54">
        <f>SUMIF(표4[잉크명],표5[[#This Row],[잉크]],표4[토])</f>
        <v>0</v>
      </c>
      <c r="AT1075" s="131">
        <f>SUMIF(표4[잉크명],표5[[#This Row],[잉크]],표4[토-3층])</f>
        <v>0</v>
      </c>
      <c r="AU1075" s="131">
        <f>SUMIF(표4[잉크명],표5[[#This Row],[잉크]],표4[토-1층])</f>
        <v>0</v>
      </c>
      <c r="AV1075" s="54">
        <f>SUMIF(표4[잉크명],표5[[#This Row],[잉크]],표4[일])</f>
        <v>0</v>
      </c>
      <c r="AW1075" s="131">
        <f>SUMIF(표4[잉크명],표5[[#This Row],[잉크]],표4[일-3층])</f>
        <v>0</v>
      </c>
      <c r="AX1075" s="131">
        <f>SUMIF(표4[잉크명],표5[[#This Row],[잉크]],표4[일-1층])</f>
        <v>0</v>
      </c>
      <c r="AY1075" s="54">
        <f>SUMIF(표4[잉크명],표5[[#This Row],[잉크]],표4[차주 월])</f>
        <v>0</v>
      </c>
      <c r="AZ1075" s="54">
        <f>SUM(표5[[#This Row],[월]:[차주 월]])</f>
        <v>0</v>
      </c>
    </row>
    <row r="1076" spans="2:52" x14ac:dyDescent="0.3">
      <c r="B1076" s="390" t="s">
        <v>3828</v>
      </c>
      <c r="C1076" s="302"/>
      <c r="D1076" s="33" t="s">
        <v>3830</v>
      </c>
      <c r="E1076" s="34">
        <f>COUNTIF(사출계획!$E$62:$F$110,표4[[#This Row],[제품명]])</f>
        <v>0</v>
      </c>
      <c r="F1076" s="126">
        <f>COUNTIF(사출계획!$E$62:$F$87,표4[[#This Row],[제품명]])</f>
        <v>0</v>
      </c>
      <c r="G1076" s="126">
        <f>COUNTIF(사출계획!$E$88:$F$110,표4[[#This Row],[제품명]])</f>
        <v>0</v>
      </c>
      <c r="H1076" s="34">
        <f>COUNTIF(사출계획!$G$62:$H$110,표4[[#This Row],[제품명]])</f>
        <v>0</v>
      </c>
      <c r="I1076" s="128">
        <f>COUNTIF(사출계획!$G$62:$H$87,표4[[#This Row],[제품명]])</f>
        <v>0</v>
      </c>
      <c r="J1076" s="128">
        <f>COUNTIF(사출계획!$G$88:$H$110,표4[[#This Row],[제품명]])</f>
        <v>0</v>
      </c>
      <c r="K1076" s="34">
        <f>COUNTIF(사출계획!$I$62:$J$110,표4[[#This Row],[제품명]])</f>
        <v>0</v>
      </c>
      <c r="L1076" s="126">
        <f>COUNTIF(사출계획!$I$62:$J$87,표4[[#This Row],[제품명]])</f>
        <v>0</v>
      </c>
      <c r="M1076" s="126">
        <f>COUNTIF(사출계획!$I$88:$J$110,표4[[#This Row],[제품명]])</f>
        <v>0</v>
      </c>
      <c r="N1076" s="129">
        <f>COUNTIF(사출계획!$K$62:$L$110,표4[[#This Row],[제품명]])</f>
        <v>0</v>
      </c>
      <c r="O1076" s="126">
        <f>COUNTIF(사출계획!$K$62:$L$87,표4[[#This Row],[제품명]])</f>
        <v>0</v>
      </c>
      <c r="P1076" s="126">
        <f>COUNTIF(사출계획!$K$88:$L$110,표4[[#This Row],[제품명]])</f>
        <v>0</v>
      </c>
      <c r="Q1076" s="130">
        <f>COUNTIF(사출계획!$M$62:$N$110,표4[[#This Row],[제품명]])</f>
        <v>0</v>
      </c>
      <c r="R1076" s="126">
        <f>COUNTIF(사출계획!$M$62:$N$87,표4[[#This Row],[제품명]])</f>
        <v>0</v>
      </c>
      <c r="S1076" s="126">
        <f>COUNTIF(사출계획!$M$88:$N$110,표4[[#This Row],[제품명]])</f>
        <v>0</v>
      </c>
      <c r="T1076" s="34">
        <f>COUNTIF(사출계획!$O$62:$P$110,표4[[#This Row],[제품명]])</f>
        <v>0</v>
      </c>
      <c r="U1076" s="126">
        <f>COUNTIF(사출계획!$O$62:$P$87,표4[[#This Row],[제품명]])</f>
        <v>0</v>
      </c>
      <c r="V1076" s="126">
        <f>COUNTIF(사출계획!$O$88:$P$110,표4[[#This Row],[제품명]])</f>
        <v>0</v>
      </c>
      <c r="W1076" s="34">
        <f>COUNTIF(사출계획!$Q$62:$R$110,표4[[#This Row],[제품명]])</f>
        <v>0</v>
      </c>
      <c r="X1076" s="126">
        <f>COUNTIF(사출계획!$Q$62:$R$87,표4[[#This Row],[제품명]])</f>
        <v>0</v>
      </c>
      <c r="Y1076" s="126">
        <f>COUNTIF(사출계획!$Q$88:$R$110,표4[[#This Row],[제품명]])</f>
        <v>0</v>
      </c>
      <c r="Z1076" s="34">
        <f>COUNTIF(사출계획!$S$62:$T$110,표4[[#This Row],[제품명]])</f>
        <v>0</v>
      </c>
      <c r="AA1076" s="126"/>
      <c r="AB1076" s="126"/>
      <c r="AC1076" s="489" t="s">
        <v>4869</v>
      </c>
      <c r="AD1076" s="129">
        <f>SUMIF(표4[잉크명],표5[[#This Row],[잉크]],표4[월])</f>
        <v>0</v>
      </c>
      <c r="AE1076" s="131">
        <f>SUMIF(표4[잉크명],표5[[#This Row],[잉크]],표4[월-3층])</f>
        <v>0</v>
      </c>
      <c r="AF1076" s="131">
        <f>SUMIF(표4[잉크명],표5[[#This Row],[잉크]],표4[월-1층])</f>
        <v>0</v>
      </c>
      <c r="AG1076" s="133">
        <f>SUMIF(표4[잉크명],표5[[#This Row],[잉크]],표4[화])</f>
        <v>0</v>
      </c>
      <c r="AH1076" s="131">
        <f>SUMIF(표4[잉크명],표5[[#This Row],[잉크]],표4[화-3층])</f>
        <v>0</v>
      </c>
      <c r="AI1076" s="131">
        <f>SUMIF(표4[잉크명],표5[[#This Row],[잉크]],표4[화-1층])</f>
        <v>0</v>
      </c>
      <c r="AJ1076" s="130">
        <f>SUMIF(표4[잉크명],표5[[#This Row],[잉크]],표4[수])</f>
        <v>0</v>
      </c>
      <c r="AK1076" s="131">
        <f>SUMIF(표4[잉크명],표5[[#This Row],[잉크]],표4[수-3층])</f>
        <v>0</v>
      </c>
      <c r="AL1076" s="131">
        <f>SUMIF(표4[잉크명],표5[[#This Row],[잉크]],표4[수-1층])</f>
        <v>0</v>
      </c>
      <c r="AM1076" s="54">
        <f>SUMIF(표4[잉크명],표5[[#This Row],[잉크]],표4[목])</f>
        <v>0</v>
      </c>
      <c r="AN1076" s="131">
        <f>SUMIF(표4[잉크명],표5[[#This Row],[잉크]],표4[목-3층])</f>
        <v>0</v>
      </c>
      <c r="AO1076" s="131">
        <f>SUMIF(표4[잉크명],표5[[#This Row],[잉크]],표4[목-1층])</f>
        <v>0</v>
      </c>
      <c r="AP1076" s="54">
        <f>SUMIF(표4[잉크명],표5[[#This Row],[잉크]],표4[금])</f>
        <v>0</v>
      </c>
      <c r="AQ1076" s="131">
        <f>SUMIF(표4[잉크명],표5[[#This Row],[잉크]],표4[금-3층])</f>
        <v>0</v>
      </c>
      <c r="AR1076" s="131">
        <f>SUMIF(표4[잉크명],표5[[#This Row],[잉크]],표4[금-1층])</f>
        <v>0</v>
      </c>
      <c r="AS1076" s="54">
        <f>SUMIF(표4[잉크명],표5[[#This Row],[잉크]],표4[토])</f>
        <v>0</v>
      </c>
      <c r="AT1076" s="131">
        <f>SUMIF(표4[잉크명],표5[[#This Row],[잉크]],표4[토-3층])</f>
        <v>0</v>
      </c>
      <c r="AU1076" s="131">
        <f>SUMIF(표4[잉크명],표5[[#This Row],[잉크]],표4[토-1층])</f>
        <v>0</v>
      </c>
      <c r="AV1076" s="54">
        <f>SUMIF(표4[잉크명],표5[[#This Row],[잉크]],표4[일])</f>
        <v>0</v>
      </c>
      <c r="AW1076" s="131">
        <f>SUMIF(표4[잉크명],표5[[#This Row],[잉크]],표4[일-3층])</f>
        <v>0</v>
      </c>
      <c r="AX1076" s="131">
        <f>SUMIF(표4[잉크명],표5[[#This Row],[잉크]],표4[일-1층])</f>
        <v>0</v>
      </c>
      <c r="AY1076" s="54">
        <f>SUMIF(표4[잉크명],표5[[#This Row],[잉크]],표4[차주 월])</f>
        <v>0</v>
      </c>
      <c r="AZ1076" s="54">
        <f>SUM(표5[[#This Row],[월]:[차주 월]])</f>
        <v>0</v>
      </c>
    </row>
    <row r="1077" spans="2:52" x14ac:dyDescent="0.3">
      <c r="B1077" s="390" t="s">
        <v>3828</v>
      </c>
      <c r="C1077" s="285"/>
      <c r="D1077" s="390" t="s">
        <v>3831</v>
      </c>
      <c r="E1077" s="54">
        <f>COUNTIF(사출계획!$E$62:$F$110,표4[[#This Row],[제품명]])</f>
        <v>0</v>
      </c>
      <c r="F1077" s="131">
        <f>COUNTIF(사출계획!$E$62:$F$87,표4[[#This Row],[제품명]])</f>
        <v>0</v>
      </c>
      <c r="G1077" s="131">
        <f>COUNTIF(사출계획!$E$88:$F$110,표4[[#This Row],[제품명]])</f>
        <v>0</v>
      </c>
      <c r="H1077" s="54">
        <f>COUNTIF(사출계획!$G$62:$H$110,표4[[#This Row],[제품명]])</f>
        <v>0</v>
      </c>
      <c r="I1077" s="132">
        <f>COUNTIF(사출계획!$G$62:$H$87,표4[[#This Row],[제품명]])</f>
        <v>0</v>
      </c>
      <c r="J1077" s="132">
        <f>COUNTIF(사출계획!$G$88:$H$110,표4[[#This Row],[제품명]])</f>
        <v>0</v>
      </c>
      <c r="K1077" s="54">
        <f>COUNTIF(사출계획!$I$62:$J$110,표4[[#This Row],[제품명]])</f>
        <v>0</v>
      </c>
      <c r="L1077" s="131">
        <f>COUNTIF(사출계획!$I$62:$J$87,표4[[#This Row],[제품명]])</f>
        <v>0</v>
      </c>
      <c r="M1077" s="131">
        <f>COUNTIF(사출계획!$I$88:$J$110,표4[[#This Row],[제품명]])</f>
        <v>0</v>
      </c>
      <c r="N1077" s="129">
        <f>COUNTIF(사출계획!$K$62:$L$110,표4[[#This Row],[제품명]])</f>
        <v>0</v>
      </c>
      <c r="O1077" s="131">
        <f>COUNTIF(사출계획!$K$62:$L$87,표4[[#This Row],[제품명]])</f>
        <v>0</v>
      </c>
      <c r="P1077" s="131">
        <f>COUNTIF(사출계획!$K$88:$L$110,표4[[#This Row],[제품명]])</f>
        <v>0</v>
      </c>
      <c r="Q1077" s="130">
        <f>COUNTIF(사출계획!$M$62:$N$110,표4[[#This Row],[제품명]])</f>
        <v>0</v>
      </c>
      <c r="R1077" s="131">
        <f>COUNTIF(사출계획!$M$62:$N$87,표4[[#This Row],[제품명]])</f>
        <v>0</v>
      </c>
      <c r="S1077" s="131">
        <f>COUNTIF(사출계획!$M$88:$N$110,표4[[#This Row],[제품명]])</f>
        <v>0</v>
      </c>
      <c r="T1077" s="54">
        <f>COUNTIF(사출계획!$O$62:$P$110,표4[[#This Row],[제품명]])</f>
        <v>0</v>
      </c>
      <c r="U1077" s="131">
        <f>COUNTIF(사출계획!$O$62:$P$87,표4[[#This Row],[제품명]])</f>
        <v>0</v>
      </c>
      <c r="V1077" s="131">
        <f>COUNTIF(사출계획!$O$88:$P$110,표4[[#This Row],[제품명]])</f>
        <v>0</v>
      </c>
      <c r="W1077" s="54">
        <f>COUNTIF(사출계획!$Q$62:$R$110,표4[[#This Row],[제품명]])</f>
        <v>0</v>
      </c>
      <c r="X1077" s="131">
        <f>COUNTIF(사출계획!$Q$62:$R$87,표4[[#This Row],[제품명]])</f>
        <v>0</v>
      </c>
      <c r="Y1077" s="131">
        <f>COUNTIF(사출계획!$Q$88:$R$110,표4[[#This Row],[제품명]])</f>
        <v>0</v>
      </c>
      <c r="Z1077" s="54">
        <f>COUNTIF(사출계획!$S$62:$T$110,표4[[#This Row],[제품명]])</f>
        <v>0</v>
      </c>
      <c r="AA1077" s="131"/>
      <c r="AB1077" s="131"/>
      <c r="AC1077" s="489" t="s">
        <v>4872</v>
      </c>
      <c r="AD1077" s="129">
        <f>SUMIF(표4[잉크명],표5[[#This Row],[잉크]],표4[월])</f>
        <v>0</v>
      </c>
      <c r="AE1077" s="131">
        <f>SUMIF(표4[잉크명],표5[[#This Row],[잉크]],표4[월-3층])</f>
        <v>0</v>
      </c>
      <c r="AF1077" s="131">
        <f>SUMIF(표4[잉크명],표5[[#This Row],[잉크]],표4[월-1층])</f>
        <v>0</v>
      </c>
      <c r="AG1077" s="133">
        <f>SUMIF(표4[잉크명],표5[[#This Row],[잉크]],표4[화])</f>
        <v>0</v>
      </c>
      <c r="AH1077" s="131">
        <f>SUMIF(표4[잉크명],표5[[#This Row],[잉크]],표4[화-3층])</f>
        <v>0</v>
      </c>
      <c r="AI1077" s="131">
        <f>SUMIF(표4[잉크명],표5[[#This Row],[잉크]],표4[화-1층])</f>
        <v>0</v>
      </c>
      <c r="AJ1077" s="130">
        <f>SUMIF(표4[잉크명],표5[[#This Row],[잉크]],표4[수])</f>
        <v>0</v>
      </c>
      <c r="AK1077" s="131">
        <f>SUMIF(표4[잉크명],표5[[#This Row],[잉크]],표4[수-3층])</f>
        <v>0</v>
      </c>
      <c r="AL1077" s="131">
        <f>SUMIF(표4[잉크명],표5[[#This Row],[잉크]],표4[수-1층])</f>
        <v>0</v>
      </c>
      <c r="AM1077" s="54">
        <f>SUMIF(표4[잉크명],표5[[#This Row],[잉크]],표4[목])</f>
        <v>0</v>
      </c>
      <c r="AN1077" s="131">
        <f>SUMIF(표4[잉크명],표5[[#This Row],[잉크]],표4[목-3층])</f>
        <v>0</v>
      </c>
      <c r="AO1077" s="131">
        <f>SUMIF(표4[잉크명],표5[[#This Row],[잉크]],표4[목-1층])</f>
        <v>0</v>
      </c>
      <c r="AP1077" s="54">
        <f>SUMIF(표4[잉크명],표5[[#This Row],[잉크]],표4[금])</f>
        <v>0</v>
      </c>
      <c r="AQ1077" s="131">
        <f>SUMIF(표4[잉크명],표5[[#This Row],[잉크]],표4[금-3층])</f>
        <v>0</v>
      </c>
      <c r="AR1077" s="131">
        <f>SUMIF(표4[잉크명],표5[[#This Row],[잉크]],표4[금-1층])</f>
        <v>0</v>
      </c>
      <c r="AS1077" s="54">
        <f>SUMIF(표4[잉크명],표5[[#This Row],[잉크]],표4[토])</f>
        <v>0</v>
      </c>
      <c r="AT1077" s="131">
        <f>SUMIF(표4[잉크명],표5[[#This Row],[잉크]],표4[토-3층])</f>
        <v>0</v>
      </c>
      <c r="AU1077" s="131">
        <f>SUMIF(표4[잉크명],표5[[#This Row],[잉크]],표4[토-1층])</f>
        <v>0</v>
      </c>
      <c r="AV1077" s="54">
        <f>SUMIF(표4[잉크명],표5[[#This Row],[잉크]],표4[일])</f>
        <v>0</v>
      </c>
      <c r="AW1077" s="131">
        <f>SUMIF(표4[잉크명],표5[[#This Row],[잉크]],표4[일-3층])</f>
        <v>0</v>
      </c>
      <c r="AX1077" s="131">
        <f>SUMIF(표4[잉크명],표5[[#This Row],[잉크]],표4[일-1층])</f>
        <v>0</v>
      </c>
      <c r="AY1077" s="54">
        <f>SUMIF(표4[잉크명],표5[[#This Row],[잉크]],표4[차주 월])</f>
        <v>0</v>
      </c>
      <c r="AZ1077" s="54">
        <f>SUM(표5[[#This Row],[월]:[차주 월]])</f>
        <v>0</v>
      </c>
    </row>
    <row r="1078" spans="2:52" x14ac:dyDescent="0.3">
      <c r="B1078" s="391" t="s">
        <v>3843</v>
      </c>
      <c r="C1078" s="285"/>
      <c r="D1078" s="391" t="s">
        <v>3842</v>
      </c>
      <c r="E1078" s="54">
        <f>COUNTIF(사출계획!$E$62:$F$110,표4[[#This Row],[제품명]])</f>
        <v>0</v>
      </c>
      <c r="F1078" s="131">
        <f>COUNTIF(사출계획!$E$62:$F$87,표4[[#This Row],[제품명]])</f>
        <v>0</v>
      </c>
      <c r="G1078" s="131">
        <f>COUNTIF(사출계획!$E$88:$F$110,표4[[#This Row],[제품명]])</f>
        <v>0</v>
      </c>
      <c r="H1078" s="54">
        <f>COUNTIF(사출계획!$G$62:$H$110,표4[[#This Row],[제품명]])</f>
        <v>0</v>
      </c>
      <c r="I1078" s="132">
        <f>COUNTIF(사출계획!$G$62:$H$87,표4[[#This Row],[제품명]])</f>
        <v>0</v>
      </c>
      <c r="J1078" s="132">
        <f>COUNTIF(사출계획!$G$88:$H$110,표4[[#This Row],[제품명]])</f>
        <v>0</v>
      </c>
      <c r="K1078" s="54">
        <f>COUNTIF(사출계획!$I$62:$J$110,표4[[#This Row],[제품명]])</f>
        <v>0</v>
      </c>
      <c r="L1078" s="131">
        <f>COUNTIF(사출계획!$I$62:$J$87,표4[[#This Row],[제품명]])</f>
        <v>0</v>
      </c>
      <c r="M1078" s="131">
        <f>COUNTIF(사출계획!$I$88:$J$110,표4[[#This Row],[제품명]])</f>
        <v>0</v>
      </c>
      <c r="N1078" s="129">
        <f>COUNTIF(사출계획!$K$62:$L$110,표4[[#This Row],[제품명]])</f>
        <v>0</v>
      </c>
      <c r="O1078" s="131">
        <f>COUNTIF(사출계획!$K$62:$L$87,표4[[#This Row],[제품명]])</f>
        <v>0</v>
      </c>
      <c r="P1078" s="131">
        <f>COUNTIF(사출계획!$K$88:$L$110,표4[[#This Row],[제품명]])</f>
        <v>0</v>
      </c>
      <c r="Q1078" s="130">
        <f>COUNTIF(사출계획!$M$62:$N$110,표4[[#This Row],[제품명]])</f>
        <v>0</v>
      </c>
      <c r="R1078" s="131">
        <f>COUNTIF(사출계획!$M$62:$N$87,표4[[#This Row],[제품명]])</f>
        <v>0</v>
      </c>
      <c r="S1078" s="131">
        <f>COUNTIF(사출계획!$M$88:$N$110,표4[[#This Row],[제품명]])</f>
        <v>0</v>
      </c>
      <c r="T1078" s="54">
        <f>COUNTIF(사출계획!$O$62:$P$110,표4[[#This Row],[제품명]])</f>
        <v>0</v>
      </c>
      <c r="U1078" s="131">
        <f>COUNTIF(사출계획!$O$62:$P$87,표4[[#This Row],[제품명]])</f>
        <v>0</v>
      </c>
      <c r="V1078" s="131">
        <f>COUNTIF(사출계획!$O$88:$P$110,표4[[#This Row],[제품명]])</f>
        <v>0</v>
      </c>
      <c r="W1078" s="54">
        <f>COUNTIF(사출계획!$Q$62:$R$110,표4[[#This Row],[제품명]])</f>
        <v>0</v>
      </c>
      <c r="X1078" s="131">
        <f>COUNTIF(사출계획!$Q$62:$R$87,표4[[#This Row],[제품명]])</f>
        <v>0</v>
      </c>
      <c r="Y1078" s="131">
        <f>COUNTIF(사출계획!$Q$88:$R$110,표4[[#This Row],[제품명]])</f>
        <v>0</v>
      </c>
      <c r="Z1078" s="54">
        <f>COUNTIF(사출계획!$S$62:$T$110,표4[[#This Row],[제품명]])</f>
        <v>0</v>
      </c>
      <c r="AA1078" s="131"/>
      <c r="AB1078" s="131"/>
      <c r="AC1078" s="489" t="s">
        <v>4875</v>
      </c>
      <c r="AD1078" s="129">
        <f>SUMIF(표4[잉크명],표5[[#This Row],[잉크]],표4[월])</f>
        <v>0</v>
      </c>
      <c r="AE1078" s="131">
        <f>SUMIF(표4[잉크명],표5[[#This Row],[잉크]],표4[월-3층])</f>
        <v>0</v>
      </c>
      <c r="AF1078" s="131">
        <f>SUMIF(표4[잉크명],표5[[#This Row],[잉크]],표4[월-1층])</f>
        <v>0</v>
      </c>
      <c r="AG1078" s="133">
        <f>SUMIF(표4[잉크명],표5[[#This Row],[잉크]],표4[화])</f>
        <v>0</v>
      </c>
      <c r="AH1078" s="131">
        <f>SUMIF(표4[잉크명],표5[[#This Row],[잉크]],표4[화-3층])</f>
        <v>0</v>
      </c>
      <c r="AI1078" s="131">
        <f>SUMIF(표4[잉크명],표5[[#This Row],[잉크]],표4[화-1층])</f>
        <v>0</v>
      </c>
      <c r="AJ1078" s="130">
        <f>SUMIF(표4[잉크명],표5[[#This Row],[잉크]],표4[수])</f>
        <v>0</v>
      </c>
      <c r="AK1078" s="131">
        <f>SUMIF(표4[잉크명],표5[[#This Row],[잉크]],표4[수-3층])</f>
        <v>0</v>
      </c>
      <c r="AL1078" s="131">
        <f>SUMIF(표4[잉크명],표5[[#This Row],[잉크]],표4[수-1층])</f>
        <v>0</v>
      </c>
      <c r="AM1078" s="54">
        <f>SUMIF(표4[잉크명],표5[[#This Row],[잉크]],표4[목])</f>
        <v>0</v>
      </c>
      <c r="AN1078" s="131">
        <f>SUMIF(표4[잉크명],표5[[#This Row],[잉크]],표4[목-3층])</f>
        <v>0</v>
      </c>
      <c r="AO1078" s="131">
        <f>SUMIF(표4[잉크명],표5[[#This Row],[잉크]],표4[목-1층])</f>
        <v>0</v>
      </c>
      <c r="AP1078" s="54">
        <f>SUMIF(표4[잉크명],표5[[#This Row],[잉크]],표4[금])</f>
        <v>0</v>
      </c>
      <c r="AQ1078" s="131">
        <f>SUMIF(표4[잉크명],표5[[#This Row],[잉크]],표4[금-3층])</f>
        <v>0</v>
      </c>
      <c r="AR1078" s="131">
        <f>SUMIF(표4[잉크명],표5[[#This Row],[잉크]],표4[금-1층])</f>
        <v>0</v>
      </c>
      <c r="AS1078" s="54">
        <f>SUMIF(표4[잉크명],표5[[#This Row],[잉크]],표4[토])</f>
        <v>0</v>
      </c>
      <c r="AT1078" s="131">
        <f>SUMIF(표4[잉크명],표5[[#This Row],[잉크]],표4[토-3층])</f>
        <v>0</v>
      </c>
      <c r="AU1078" s="131">
        <f>SUMIF(표4[잉크명],표5[[#This Row],[잉크]],표4[토-1층])</f>
        <v>0</v>
      </c>
      <c r="AV1078" s="54">
        <f>SUMIF(표4[잉크명],표5[[#This Row],[잉크]],표4[일])</f>
        <v>0</v>
      </c>
      <c r="AW1078" s="131">
        <f>SUMIF(표4[잉크명],표5[[#This Row],[잉크]],표4[일-3층])</f>
        <v>0</v>
      </c>
      <c r="AX1078" s="131">
        <f>SUMIF(표4[잉크명],표5[[#This Row],[잉크]],표4[일-1층])</f>
        <v>0</v>
      </c>
      <c r="AY1078" s="54">
        <f>SUMIF(표4[잉크명],표5[[#This Row],[잉크]],표4[차주 월])</f>
        <v>0</v>
      </c>
      <c r="AZ1078" s="54">
        <f>SUM(표5[[#This Row],[월]:[차주 월]])</f>
        <v>0</v>
      </c>
    </row>
    <row r="1079" spans="2:52" x14ac:dyDescent="0.3">
      <c r="B1079" s="392" t="s">
        <v>3845</v>
      </c>
      <c r="C1079" s="285"/>
      <c r="D1079" s="392" t="s">
        <v>3847</v>
      </c>
      <c r="E1079" s="54">
        <f>COUNTIF(사출계획!$E$62:$F$110,표4[[#This Row],[제품명]])</f>
        <v>0</v>
      </c>
      <c r="F1079" s="131">
        <f>COUNTIF(사출계획!$E$62:$F$87,표4[[#This Row],[제품명]])</f>
        <v>0</v>
      </c>
      <c r="G1079" s="131">
        <f>COUNTIF(사출계획!$E$88:$F$110,표4[[#This Row],[제품명]])</f>
        <v>0</v>
      </c>
      <c r="H1079" s="54">
        <f>COUNTIF(사출계획!$G$62:$H$110,표4[[#This Row],[제품명]])</f>
        <v>0</v>
      </c>
      <c r="I1079" s="132">
        <f>COUNTIF(사출계획!$G$62:$H$87,표4[[#This Row],[제품명]])</f>
        <v>0</v>
      </c>
      <c r="J1079" s="132">
        <f>COUNTIF(사출계획!$G$88:$H$110,표4[[#This Row],[제품명]])</f>
        <v>0</v>
      </c>
      <c r="K1079" s="54">
        <f>COUNTIF(사출계획!$I$62:$J$110,표4[[#This Row],[제품명]])</f>
        <v>0</v>
      </c>
      <c r="L1079" s="131">
        <f>COUNTIF(사출계획!$I$62:$J$87,표4[[#This Row],[제품명]])</f>
        <v>0</v>
      </c>
      <c r="M1079" s="131">
        <f>COUNTIF(사출계획!$I$88:$J$110,표4[[#This Row],[제품명]])</f>
        <v>0</v>
      </c>
      <c r="N1079" s="129">
        <f>COUNTIF(사출계획!$K$62:$L$110,표4[[#This Row],[제품명]])</f>
        <v>0</v>
      </c>
      <c r="O1079" s="131">
        <f>COUNTIF(사출계획!$K$62:$L$87,표4[[#This Row],[제품명]])</f>
        <v>0</v>
      </c>
      <c r="P1079" s="131">
        <f>COUNTIF(사출계획!$K$88:$L$110,표4[[#This Row],[제품명]])</f>
        <v>0</v>
      </c>
      <c r="Q1079" s="130">
        <f>COUNTIF(사출계획!$M$62:$N$110,표4[[#This Row],[제품명]])</f>
        <v>0</v>
      </c>
      <c r="R1079" s="131">
        <f>COUNTIF(사출계획!$M$62:$N$87,표4[[#This Row],[제품명]])</f>
        <v>0</v>
      </c>
      <c r="S1079" s="131">
        <f>COUNTIF(사출계획!$M$88:$N$110,표4[[#This Row],[제품명]])</f>
        <v>0</v>
      </c>
      <c r="T1079" s="54">
        <f>COUNTIF(사출계획!$O$62:$P$110,표4[[#This Row],[제품명]])</f>
        <v>0</v>
      </c>
      <c r="U1079" s="131">
        <f>COUNTIF(사출계획!$O$62:$P$87,표4[[#This Row],[제품명]])</f>
        <v>0</v>
      </c>
      <c r="V1079" s="131">
        <f>COUNTIF(사출계획!$O$88:$P$110,표4[[#This Row],[제품명]])</f>
        <v>0</v>
      </c>
      <c r="W1079" s="54">
        <f>COUNTIF(사출계획!$Q$62:$R$110,표4[[#This Row],[제품명]])</f>
        <v>0</v>
      </c>
      <c r="X1079" s="131">
        <f>COUNTIF(사출계획!$Q$62:$R$87,표4[[#This Row],[제품명]])</f>
        <v>0</v>
      </c>
      <c r="Y1079" s="131">
        <f>COUNTIF(사출계획!$Q$88:$R$110,표4[[#This Row],[제품명]])</f>
        <v>0</v>
      </c>
      <c r="Z1079" s="54">
        <f>COUNTIF(사출계획!$S$62:$T$110,표4[[#This Row],[제품명]])</f>
        <v>0</v>
      </c>
      <c r="AA1079" s="131"/>
      <c r="AB1079" s="131"/>
      <c r="AC1079" s="489" t="s">
        <v>4876</v>
      </c>
      <c r="AD1079" s="129">
        <f>SUMIF(표4[잉크명],표5[[#This Row],[잉크]],표4[월])</f>
        <v>0</v>
      </c>
      <c r="AE1079" s="131">
        <f>SUMIF(표4[잉크명],표5[[#This Row],[잉크]],표4[월-3층])</f>
        <v>0</v>
      </c>
      <c r="AF1079" s="131">
        <f>SUMIF(표4[잉크명],표5[[#This Row],[잉크]],표4[월-1층])</f>
        <v>0</v>
      </c>
      <c r="AG1079" s="133">
        <f>SUMIF(표4[잉크명],표5[[#This Row],[잉크]],표4[화])</f>
        <v>0</v>
      </c>
      <c r="AH1079" s="131">
        <f>SUMIF(표4[잉크명],표5[[#This Row],[잉크]],표4[화-3층])</f>
        <v>0</v>
      </c>
      <c r="AI1079" s="131">
        <f>SUMIF(표4[잉크명],표5[[#This Row],[잉크]],표4[화-1층])</f>
        <v>0</v>
      </c>
      <c r="AJ1079" s="130">
        <f>SUMIF(표4[잉크명],표5[[#This Row],[잉크]],표4[수])</f>
        <v>0</v>
      </c>
      <c r="AK1079" s="131">
        <f>SUMIF(표4[잉크명],표5[[#This Row],[잉크]],표4[수-3층])</f>
        <v>0</v>
      </c>
      <c r="AL1079" s="131">
        <f>SUMIF(표4[잉크명],표5[[#This Row],[잉크]],표4[수-1층])</f>
        <v>0</v>
      </c>
      <c r="AM1079" s="54">
        <f>SUMIF(표4[잉크명],표5[[#This Row],[잉크]],표4[목])</f>
        <v>0</v>
      </c>
      <c r="AN1079" s="131">
        <f>SUMIF(표4[잉크명],표5[[#This Row],[잉크]],표4[목-3층])</f>
        <v>0</v>
      </c>
      <c r="AO1079" s="131">
        <f>SUMIF(표4[잉크명],표5[[#This Row],[잉크]],표4[목-1층])</f>
        <v>0</v>
      </c>
      <c r="AP1079" s="54">
        <f>SUMIF(표4[잉크명],표5[[#This Row],[잉크]],표4[금])</f>
        <v>0</v>
      </c>
      <c r="AQ1079" s="131">
        <f>SUMIF(표4[잉크명],표5[[#This Row],[잉크]],표4[금-3층])</f>
        <v>0</v>
      </c>
      <c r="AR1079" s="131">
        <f>SUMIF(표4[잉크명],표5[[#This Row],[잉크]],표4[금-1층])</f>
        <v>0</v>
      </c>
      <c r="AS1079" s="54">
        <f>SUMIF(표4[잉크명],표5[[#This Row],[잉크]],표4[토])</f>
        <v>0</v>
      </c>
      <c r="AT1079" s="131">
        <f>SUMIF(표4[잉크명],표5[[#This Row],[잉크]],표4[토-3층])</f>
        <v>0</v>
      </c>
      <c r="AU1079" s="131">
        <f>SUMIF(표4[잉크명],표5[[#This Row],[잉크]],표4[토-1층])</f>
        <v>0</v>
      </c>
      <c r="AV1079" s="54">
        <f>SUMIF(표4[잉크명],표5[[#This Row],[잉크]],표4[일])</f>
        <v>0</v>
      </c>
      <c r="AW1079" s="131">
        <f>SUMIF(표4[잉크명],표5[[#This Row],[잉크]],표4[일-3층])</f>
        <v>0</v>
      </c>
      <c r="AX1079" s="131">
        <f>SUMIF(표4[잉크명],표5[[#This Row],[잉크]],표4[일-1층])</f>
        <v>0</v>
      </c>
      <c r="AY1079" s="54">
        <f>SUMIF(표4[잉크명],표5[[#This Row],[잉크]],표4[차주 월])</f>
        <v>0</v>
      </c>
      <c r="AZ1079" s="54">
        <f>SUM(표5[[#This Row],[월]:[차주 월]])</f>
        <v>0</v>
      </c>
    </row>
    <row r="1080" spans="2:52" x14ac:dyDescent="0.3">
      <c r="B1080" s="392" t="s">
        <v>3846</v>
      </c>
      <c r="C1080" s="285"/>
      <c r="D1080" s="392" t="s">
        <v>3848</v>
      </c>
      <c r="E1080" s="54">
        <f>COUNTIF(사출계획!$E$62:$F$110,표4[[#This Row],[제품명]])</f>
        <v>0</v>
      </c>
      <c r="F1080" s="131">
        <f>COUNTIF(사출계획!$E$62:$F$87,표4[[#This Row],[제품명]])</f>
        <v>0</v>
      </c>
      <c r="G1080" s="131">
        <f>COUNTIF(사출계획!$E$88:$F$110,표4[[#This Row],[제품명]])</f>
        <v>0</v>
      </c>
      <c r="H1080" s="54">
        <f>COUNTIF(사출계획!$G$62:$H$110,표4[[#This Row],[제품명]])</f>
        <v>0</v>
      </c>
      <c r="I1080" s="132">
        <f>COUNTIF(사출계획!$G$62:$H$87,표4[[#This Row],[제품명]])</f>
        <v>0</v>
      </c>
      <c r="J1080" s="132">
        <f>COUNTIF(사출계획!$G$88:$H$110,표4[[#This Row],[제품명]])</f>
        <v>0</v>
      </c>
      <c r="K1080" s="54">
        <f>COUNTIF(사출계획!$I$62:$J$110,표4[[#This Row],[제품명]])</f>
        <v>0</v>
      </c>
      <c r="L1080" s="131">
        <f>COUNTIF(사출계획!$I$62:$J$87,표4[[#This Row],[제품명]])</f>
        <v>0</v>
      </c>
      <c r="M1080" s="131">
        <f>COUNTIF(사출계획!$I$88:$J$110,표4[[#This Row],[제품명]])</f>
        <v>0</v>
      </c>
      <c r="N1080" s="129">
        <f>COUNTIF(사출계획!$K$62:$L$110,표4[[#This Row],[제품명]])</f>
        <v>0</v>
      </c>
      <c r="O1080" s="131">
        <f>COUNTIF(사출계획!$K$62:$L$87,표4[[#This Row],[제품명]])</f>
        <v>0</v>
      </c>
      <c r="P1080" s="131">
        <f>COUNTIF(사출계획!$K$88:$L$110,표4[[#This Row],[제품명]])</f>
        <v>0</v>
      </c>
      <c r="Q1080" s="130">
        <f>COUNTIF(사출계획!$M$62:$N$110,표4[[#This Row],[제품명]])</f>
        <v>0</v>
      </c>
      <c r="R1080" s="131">
        <f>COUNTIF(사출계획!$M$62:$N$87,표4[[#This Row],[제품명]])</f>
        <v>0</v>
      </c>
      <c r="S1080" s="131">
        <f>COUNTIF(사출계획!$M$88:$N$110,표4[[#This Row],[제품명]])</f>
        <v>0</v>
      </c>
      <c r="T1080" s="54">
        <f>COUNTIF(사출계획!$O$62:$P$110,표4[[#This Row],[제품명]])</f>
        <v>0</v>
      </c>
      <c r="U1080" s="131">
        <f>COUNTIF(사출계획!$O$62:$P$87,표4[[#This Row],[제품명]])</f>
        <v>0</v>
      </c>
      <c r="V1080" s="131">
        <f>COUNTIF(사출계획!$O$88:$P$110,표4[[#This Row],[제품명]])</f>
        <v>0</v>
      </c>
      <c r="W1080" s="54">
        <f>COUNTIF(사출계획!$Q$62:$R$110,표4[[#This Row],[제품명]])</f>
        <v>0</v>
      </c>
      <c r="X1080" s="131">
        <f>COUNTIF(사출계획!$Q$62:$R$87,표4[[#This Row],[제품명]])</f>
        <v>0</v>
      </c>
      <c r="Y1080" s="131">
        <f>COUNTIF(사출계획!$Q$88:$R$110,표4[[#This Row],[제품명]])</f>
        <v>0</v>
      </c>
      <c r="Z1080" s="54">
        <f>COUNTIF(사출계획!$S$62:$T$110,표4[[#This Row],[제품명]])</f>
        <v>0</v>
      </c>
      <c r="AA1080" s="131"/>
      <c r="AB1080" s="131"/>
      <c r="AC1080" s="490" t="s">
        <v>4878</v>
      </c>
      <c r="AD1080" s="129">
        <f>SUMIF(표4[잉크명],표5[[#This Row],[잉크]],표4[월])</f>
        <v>0</v>
      </c>
      <c r="AE1080" s="131">
        <f>SUMIF(표4[잉크명],표5[[#This Row],[잉크]],표4[월-3층])</f>
        <v>0</v>
      </c>
      <c r="AF1080" s="131">
        <f>SUMIF(표4[잉크명],표5[[#This Row],[잉크]],표4[월-1층])</f>
        <v>0</v>
      </c>
      <c r="AG1080" s="133">
        <f>SUMIF(표4[잉크명],표5[[#This Row],[잉크]],표4[화])</f>
        <v>0</v>
      </c>
      <c r="AH1080" s="131">
        <f>SUMIF(표4[잉크명],표5[[#This Row],[잉크]],표4[화-3층])</f>
        <v>0</v>
      </c>
      <c r="AI1080" s="131">
        <f>SUMIF(표4[잉크명],표5[[#This Row],[잉크]],표4[화-1층])</f>
        <v>0</v>
      </c>
      <c r="AJ1080" s="130">
        <f>SUMIF(표4[잉크명],표5[[#This Row],[잉크]],표4[수])</f>
        <v>0</v>
      </c>
      <c r="AK1080" s="131">
        <f>SUMIF(표4[잉크명],표5[[#This Row],[잉크]],표4[수-3층])</f>
        <v>0</v>
      </c>
      <c r="AL1080" s="131">
        <f>SUMIF(표4[잉크명],표5[[#This Row],[잉크]],표4[수-1층])</f>
        <v>0</v>
      </c>
      <c r="AM1080" s="54">
        <f>SUMIF(표4[잉크명],표5[[#This Row],[잉크]],표4[목])</f>
        <v>0</v>
      </c>
      <c r="AN1080" s="131">
        <f>SUMIF(표4[잉크명],표5[[#This Row],[잉크]],표4[목-3층])</f>
        <v>0</v>
      </c>
      <c r="AO1080" s="131">
        <f>SUMIF(표4[잉크명],표5[[#This Row],[잉크]],표4[목-1층])</f>
        <v>0</v>
      </c>
      <c r="AP1080" s="54">
        <f>SUMIF(표4[잉크명],표5[[#This Row],[잉크]],표4[금])</f>
        <v>0</v>
      </c>
      <c r="AQ1080" s="131">
        <f>SUMIF(표4[잉크명],표5[[#This Row],[잉크]],표4[금-3층])</f>
        <v>0</v>
      </c>
      <c r="AR1080" s="131">
        <f>SUMIF(표4[잉크명],표5[[#This Row],[잉크]],표4[금-1층])</f>
        <v>0</v>
      </c>
      <c r="AS1080" s="54">
        <f>SUMIF(표4[잉크명],표5[[#This Row],[잉크]],표4[토])</f>
        <v>0</v>
      </c>
      <c r="AT1080" s="131">
        <f>SUMIF(표4[잉크명],표5[[#This Row],[잉크]],표4[토-3층])</f>
        <v>0</v>
      </c>
      <c r="AU1080" s="131">
        <f>SUMIF(표4[잉크명],표5[[#This Row],[잉크]],표4[토-1층])</f>
        <v>0</v>
      </c>
      <c r="AV1080" s="54">
        <f>SUMIF(표4[잉크명],표5[[#This Row],[잉크]],표4[일])</f>
        <v>0</v>
      </c>
      <c r="AW1080" s="131">
        <f>SUMIF(표4[잉크명],표5[[#This Row],[잉크]],표4[일-3층])</f>
        <v>0</v>
      </c>
      <c r="AX1080" s="131">
        <f>SUMIF(표4[잉크명],표5[[#This Row],[잉크]],표4[일-1층])</f>
        <v>0</v>
      </c>
      <c r="AY1080" s="54">
        <f>SUMIF(표4[잉크명],표5[[#This Row],[잉크]],표4[차주 월])</f>
        <v>0</v>
      </c>
      <c r="AZ1080" s="54">
        <f>SUM(표5[[#This Row],[월]:[차주 월]])</f>
        <v>0</v>
      </c>
    </row>
    <row r="1081" spans="2:52" x14ac:dyDescent="0.3">
      <c r="B1081" s="393" t="s">
        <v>3853</v>
      </c>
      <c r="C1081" s="285"/>
      <c r="D1081" s="393" t="s">
        <v>3854</v>
      </c>
      <c r="E1081" s="54">
        <f>COUNTIF(사출계획!$E$62:$F$110,표4[[#This Row],[제품명]])</f>
        <v>0</v>
      </c>
      <c r="F1081" s="131">
        <f>COUNTIF(사출계획!$E$62:$F$87,표4[[#This Row],[제품명]])</f>
        <v>0</v>
      </c>
      <c r="G1081" s="131">
        <f>COUNTIF(사출계획!$E$88:$F$110,표4[[#This Row],[제품명]])</f>
        <v>0</v>
      </c>
      <c r="H1081" s="54">
        <f>COUNTIF(사출계획!$G$62:$H$110,표4[[#This Row],[제품명]])</f>
        <v>0</v>
      </c>
      <c r="I1081" s="132">
        <f>COUNTIF(사출계획!$G$62:$H$87,표4[[#This Row],[제품명]])</f>
        <v>0</v>
      </c>
      <c r="J1081" s="132">
        <f>COUNTIF(사출계획!$G$88:$H$110,표4[[#This Row],[제품명]])</f>
        <v>0</v>
      </c>
      <c r="K1081" s="54">
        <f>COUNTIF(사출계획!$I$62:$J$110,표4[[#This Row],[제품명]])</f>
        <v>0</v>
      </c>
      <c r="L1081" s="131">
        <f>COUNTIF(사출계획!$I$62:$J$87,표4[[#This Row],[제품명]])</f>
        <v>0</v>
      </c>
      <c r="M1081" s="131">
        <f>COUNTIF(사출계획!$I$88:$J$110,표4[[#This Row],[제품명]])</f>
        <v>0</v>
      </c>
      <c r="N1081" s="129">
        <f>COUNTIF(사출계획!$K$62:$L$110,표4[[#This Row],[제품명]])</f>
        <v>0</v>
      </c>
      <c r="O1081" s="131">
        <f>COUNTIF(사출계획!$K$62:$L$87,표4[[#This Row],[제품명]])</f>
        <v>0</v>
      </c>
      <c r="P1081" s="131">
        <f>COUNTIF(사출계획!$K$88:$L$110,표4[[#This Row],[제품명]])</f>
        <v>0</v>
      </c>
      <c r="Q1081" s="130">
        <f>COUNTIF(사출계획!$M$62:$N$110,표4[[#This Row],[제품명]])</f>
        <v>0</v>
      </c>
      <c r="R1081" s="131">
        <f>COUNTIF(사출계획!$M$62:$N$87,표4[[#This Row],[제품명]])</f>
        <v>0</v>
      </c>
      <c r="S1081" s="131">
        <f>COUNTIF(사출계획!$M$88:$N$110,표4[[#This Row],[제품명]])</f>
        <v>0</v>
      </c>
      <c r="T1081" s="54">
        <f>COUNTIF(사출계획!$O$62:$P$110,표4[[#This Row],[제품명]])</f>
        <v>0</v>
      </c>
      <c r="U1081" s="131">
        <f>COUNTIF(사출계획!$O$62:$P$87,표4[[#This Row],[제품명]])</f>
        <v>0</v>
      </c>
      <c r="V1081" s="131">
        <f>COUNTIF(사출계획!$O$88:$P$110,표4[[#This Row],[제품명]])</f>
        <v>0</v>
      </c>
      <c r="W1081" s="54">
        <f>COUNTIF(사출계획!$Q$62:$R$110,표4[[#This Row],[제품명]])</f>
        <v>0</v>
      </c>
      <c r="X1081" s="131">
        <f>COUNTIF(사출계획!$Q$62:$R$87,표4[[#This Row],[제품명]])</f>
        <v>0</v>
      </c>
      <c r="Y1081" s="131">
        <f>COUNTIF(사출계획!$Q$88:$R$110,표4[[#This Row],[제품명]])</f>
        <v>0</v>
      </c>
      <c r="Z1081" s="54">
        <f>COUNTIF(사출계획!$S$62:$T$110,표4[[#This Row],[제품명]])</f>
        <v>0</v>
      </c>
      <c r="AA1081" s="131"/>
      <c r="AB1081" s="131"/>
      <c r="AC1081" s="490" t="s">
        <v>4884</v>
      </c>
      <c r="AD1081" s="129">
        <f>SUMIF(표4[잉크명],표5[[#This Row],[잉크]],표4[월])</f>
        <v>1</v>
      </c>
      <c r="AE1081" s="131">
        <f>SUMIF(표4[잉크명],표5[[#This Row],[잉크]],표4[월-3층])</f>
        <v>0</v>
      </c>
      <c r="AF1081" s="131">
        <f>SUMIF(표4[잉크명],표5[[#This Row],[잉크]],표4[월-1층])</f>
        <v>1</v>
      </c>
      <c r="AG1081" s="133">
        <f>SUMIF(표4[잉크명],표5[[#This Row],[잉크]],표4[화])</f>
        <v>0</v>
      </c>
      <c r="AH1081" s="131">
        <f>SUMIF(표4[잉크명],표5[[#This Row],[잉크]],표4[화-3층])</f>
        <v>0</v>
      </c>
      <c r="AI1081" s="131">
        <f>SUMIF(표4[잉크명],표5[[#This Row],[잉크]],표4[화-1층])</f>
        <v>0</v>
      </c>
      <c r="AJ1081" s="130">
        <f>SUMIF(표4[잉크명],표5[[#This Row],[잉크]],표4[수])</f>
        <v>0</v>
      </c>
      <c r="AK1081" s="131">
        <f>SUMIF(표4[잉크명],표5[[#This Row],[잉크]],표4[수-3층])</f>
        <v>0</v>
      </c>
      <c r="AL1081" s="131">
        <f>SUMIF(표4[잉크명],표5[[#This Row],[잉크]],표4[수-1층])</f>
        <v>0</v>
      </c>
      <c r="AM1081" s="54">
        <f>SUMIF(표4[잉크명],표5[[#This Row],[잉크]],표4[목])</f>
        <v>0</v>
      </c>
      <c r="AN1081" s="131">
        <f>SUMIF(표4[잉크명],표5[[#This Row],[잉크]],표4[목-3층])</f>
        <v>0</v>
      </c>
      <c r="AO1081" s="131">
        <f>SUMIF(표4[잉크명],표5[[#This Row],[잉크]],표4[목-1층])</f>
        <v>0</v>
      </c>
      <c r="AP1081" s="54">
        <f>SUMIF(표4[잉크명],표5[[#This Row],[잉크]],표4[금])</f>
        <v>0</v>
      </c>
      <c r="AQ1081" s="131">
        <f>SUMIF(표4[잉크명],표5[[#This Row],[잉크]],표4[금-3층])</f>
        <v>0</v>
      </c>
      <c r="AR1081" s="131">
        <f>SUMIF(표4[잉크명],표5[[#This Row],[잉크]],표4[금-1층])</f>
        <v>0</v>
      </c>
      <c r="AS1081" s="54">
        <f>SUMIF(표4[잉크명],표5[[#This Row],[잉크]],표4[토])</f>
        <v>0</v>
      </c>
      <c r="AT1081" s="131">
        <f>SUMIF(표4[잉크명],표5[[#This Row],[잉크]],표4[토-3층])</f>
        <v>0</v>
      </c>
      <c r="AU1081" s="131">
        <f>SUMIF(표4[잉크명],표5[[#This Row],[잉크]],표4[토-1층])</f>
        <v>0</v>
      </c>
      <c r="AV1081" s="54">
        <f>SUMIF(표4[잉크명],표5[[#This Row],[잉크]],표4[일])</f>
        <v>0</v>
      </c>
      <c r="AW1081" s="131">
        <f>SUMIF(표4[잉크명],표5[[#This Row],[잉크]],표4[일-3층])</f>
        <v>0</v>
      </c>
      <c r="AX1081" s="131">
        <f>SUMIF(표4[잉크명],표5[[#This Row],[잉크]],표4[일-1층])</f>
        <v>0</v>
      </c>
      <c r="AY1081" s="54">
        <f>SUMIF(표4[잉크명],표5[[#This Row],[잉크]],표4[차주 월])</f>
        <v>0</v>
      </c>
      <c r="AZ1081" s="54">
        <f>SUM(표5[[#This Row],[월]:[차주 월]])</f>
        <v>2</v>
      </c>
    </row>
    <row r="1082" spans="2:52" x14ac:dyDescent="0.3">
      <c r="B1082" s="393" t="s">
        <v>3881</v>
      </c>
      <c r="C1082" s="285"/>
      <c r="D1082" s="393" t="s">
        <v>3855</v>
      </c>
      <c r="E1082" s="54">
        <f>COUNTIF(사출계획!$E$62:$F$110,표4[[#This Row],[제품명]])</f>
        <v>0</v>
      </c>
      <c r="F1082" s="131">
        <f>COUNTIF(사출계획!$E$62:$F$87,표4[[#This Row],[제품명]])</f>
        <v>0</v>
      </c>
      <c r="G1082" s="131">
        <f>COUNTIF(사출계획!$E$88:$F$110,표4[[#This Row],[제품명]])</f>
        <v>0</v>
      </c>
      <c r="H1082" s="54">
        <f>COUNTIF(사출계획!$G$62:$H$110,표4[[#This Row],[제품명]])</f>
        <v>0</v>
      </c>
      <c r="I1082" s="132">
        <f>COUNTIF(사출계획!$G$62:$H$87,표4[[#This Row],[제품명]])</f>
        <v>0</v>
      </c>
      <c r="J1082" s="132">
        <f>COUNTIF(사출계획!$G$88:$H$110,표4[[#This Row],[제품명]])</f>
        <v>0</v>
      </c>
      <c r="K1082" s="54">
        <f>COUNTIF(사출계획!$I$62:$J$110,표4[[#This Row],[제품명]])</f>
        <v>0</v>
      </c>
      <c r="L1082" s="131">
        <f>COUNTIF(사출계획!$I$62:$J$87,표4[[#This Row],[제품명]])</f>
        <v>0</v>
      </c>
      <c r="M1082" s="131">
        <f>COUNTIF(사출계획!$I$88:$J$110,표4[[#This Row],[제품명]])</f>
        <v>0</v>
      </c>
      <c r="N1082" s="129">
        <f>COUNTIF(사출계획!$K$62:$L$110,표4[[#This Row],[제품명]])</f>
        <v>0</v>
      </c>
      <c r="O1082" s="131">
        <f>COUNTIF(사출계획!$K$62:$L$87,표4[[#This Row],[제품명]])</f>
        <v>0</v>
      </c>
      <c r="P1082" s="131">
        <f>COUNTIF(사출계획!$K$88:$L$110,표4[[#This Row],[제품명]])</f>
        <v>0</v>
      </c>
      <c r="Q1082" s="130">
        <f>COUNTIF(사출계획!$M$62:$N$110,표4[[#This Row],[제품명]])</f>
        <v>0</v>
      </c>
      <c r="R1082" s="131">
        <f>COUNTIF(사출계획!$M$62:$N$87,표4[[#This Row],[제품명]])</f>
        <v>0</v>
      </c>
      <c r="S1082" s="131">
        <f>COUNTIF(사출계획!$M$88:$N$110,표4[[#This Row],[제품명]])</f>
        <v>0</v>
      </c>
      <c r="T1082" s="54">
        <f>COUNTIF(사출계획!$O$62:$P$110,표4[[#This Row],[제품명]])</f>
        <v>0</v>
      </c>
      <c r="U1082" s="131">
        <f>COUNTIF(사출계획!$O$62:$P$87,표4[[#This Row],[제품명]])</f>
        <v>0</v>
      </c>
      <c r="V1082" s="131">
        <f>COUNTIF(사출계획!$O$88:$P$110,표4[[#This Row],[제품명]])</f>
        <v>0</v>
      </c>
      <c r="W1082" s="54">
        <f>COUNTIF(사출계획!$Q$62:$R$110,표4[[#This Row],[제품명]])</f>
        <v>0</v>
      </c>
      <c r="X1082" s="131">
        <f>COUNTIF(사출계획!$Q$62:$R$87,표4[[#This Row],[제품명]])</f>
        <v>0</v>
      </c>
      <c r="Y1082" s="131">
        <f>COUNTIF(사출계획!$Q$88:$R$110,표4[[#This Row],[제품명]])</f>
        <v>0</v>
      </c>
      <c r="Z1082" s="54">
        <f>COUNTIF(사출계획!$S$62:$T$110,표4[[#This Row],[제품명]])</f>
        <v>0</v>
      </c>
      <c r="AA1082" s="131"/>
      <c r="AB1082" s="131"/>
      <c r="AC1082" s="490" t="s">
        <v>4885</v>
      </c>
      <c r="AD1082" s="129">
        <f>SUMIF(표4[잉크명],표5[[#This Row],[잉크]],표4[월])</f>
        <v>1</v>
      </c>
      <c r="AE1082" s="131">
        <f>SUMIF(표4[잉크명],표5[[#This Row],[잉크]],표4[월-3층])</f>
        <v>0</v>
      </c>
      <c r="AF1082" s="131">
        <f>SUMIF(표4[잉크명],표5[[#This Row],[잉크]],표4[월-1층])</f>
        <v>1</v>
      </c>
      <c r="AG1082" s="133">
        <f>SUMIF(표4[잉크명],표5[[#This Row],[잉크]],표4[화])</f>
        <v>0</v>
      </c>
      <c r="AH1082" s="131">
        <f>SUMIF(표4[잉크명],표5[[#This Row],[잉크]],표4[화-3층])</f>
        <v>0</v>
      </c>
      <c r="AI1082" s="131">
        <f>SUMIF(표4[잉크명],표5[[#This Row],[잉크]],표4[화-1층])</f>
        <v>0</v>
      </c>
      <c r="AJ1082" s="130">
        <f>SUMIF(표4[잉크명],표5[[#This Row],[잉크]],표4[수])</f>
        <v>0</v>
      </c>
      <c r="AK1082" s="131">
        <f>SUMIF(표4[잉크명],표5[[#This Row],[잉크]],표4[수-3층])</f>
        <v>0</v>
      </c>
      <c r="AL1082" s="131">
        <f>SUMIF(표4[잉크명],표5[[#This Row],[잉크]],표4[수-1층])</f>
        <v>0</v>
      </c>
      <c r="AM1082" s="54">
        <f>SUMIF(표4[잉크명],표5[[#This Row],[잉크]],표4[목])</f>
        <v>0</v>
      </c>
      <c r="AN1082" s="131">
        <f>SUMIF(표4[잉크명],표5[[#This Row],[잉크]],표4[목-3층])</f>
        <v>0</v>
      </c>
      <c r="AO1082" s="131">
        <f>SUMIF(표4[잉크명],표5[[#This Row],[잉크]],표4[목-1층])</f>
        <v>0</v>
      </c>
      <c r="AP1082" s="54">
        <f>SUMIF(표4[잉크명],표5[[#This Row],[잉크]],표4[금])</f>
        <v>0</v>
      </c>
      <c r="AQ1082" s="131">
        <f>SUMIF(표4[잉크명],표5[[#This Row],[잉크]],표4[금-3층])</f>
        <v>0</v>
      </c>
      <c r="AR1082" s="131">
        <f>SUMIF(표4[잉크명],표5[[#This Row],[잉크]],표4[금-1층])</f>
        <v>0</v>
      </c>
      <c r="AS1082" s="54">
        <f>SUMIF(표4[잉크명],표5[[#This Row],[잉크]],표4[토])</f>
        <v>0</v>
      </c>
      <c r="AT1082" s="131">
        <f>SUMIF(표4[잉크명],표5[[#This Row],[잉크]],표4[토-3층])</f>
        <v>0</v>
      </c>
      <c r="AU1082" s="131">
        <f>SUMIF(표4[잉크명],표5[[#This Row],[잉크]],표4[토-1층])</f>
        <v>0</v>
      </c>
      <c r="AV1082" s="54">
        <f>SUMIF(표4[잉크명],표5[[#This Row],[잉크]],표4[일])</f>
        <v>0</v>
      </c>
      <c r="AW1082" s="131">
        <f>SUMIF(표4[잉크명],표5[[#This Row],[잉크]],표4[일-3층])</f>
        <v>0</v>
      </c>
      <c r="AX1082" s="131">
        <f>SUMIF(표4[잉크명],표5[[#This Row],[잉크]],표4[일-1층])</f>
        <v>0</v>
      </c>
      <c r="AY1082" s="54">
        <f>SUMIF(표4[잉크명],표5[[#This Row],[잉크]],표4[차주 월])</f>
        <v>0</v>
      </c>
      <c r="AZ1082" s="54">
        <f>SUM(표5[[#This Row],[월]:[차주 월]])</f>
        <v>2</v>
      </c>
    </row>
    <row r="1083" spans="2:52" x14ac:dyDescent="0.3">
      <c r="B1083" s="393" t="s">
        <v>3860</v>
      </c>
      <c r="C1083" s="285"/>
      <c r="D1083" s="393" t="s">
        <v>3862</v>
      </c>
      <c r="E1083" s="54">
        <f>COUNTIF(사출계획!$E$62:$F$110,표4[[#This Row],[제품명]])</f>
        <v>0</v>
      </c>
      <c r="F1083" s="131">
        <f>COUNTIF(사출계획!$E$62:$F$87,표4[[#This Row],[제품명]])</f>
        <v>0</v>
      </c>
      <c r="G1083" s="131">
        <f>COUNTIF(사출계획!$E$88:$F$110,표4[[#This Row],[제품명]])</f>
        <v>0</v>
      </c>
      <c r="H1083" s="54">
        <f>COUNTIF(사출계획!$G$62:$H$110,표4[[#This Row],[제품명]])</f>
        <v>0</v>
      </c>
      <c r="I1083" s="132">
        <f>COUNTIF(사출계획!$G$62:$H$87,표4[[#This Row],[제품명]])</f>
        <v>0</v>
      </c>
      <c r="J1083" s="132">
        <f>COUNTIF(사출계획!$G$88:$H$110,표4[[#This Row],[제품명]])</f>
        <v>0</v>
      </c>
      <c r="K1083" s="54">
        <f>COUNTIF(사출계획!$I$62:$J$110,표4[[#This Row],[제품명]])</f>
        <v>0</v>
      </c>
      <c r="L1083" s="131">
        <f>COUNTIF(사출계획!$I$62:$J$87,표4[[#This Row],[제품명]])</f>
        <v>0</v>
      </c>
      <c r="M1083" s="131">
        <f>COUNTIF(사출계획!$I$88:$J$110,표4[[#This Row],[제품명]])</f>
        <v>0</v>
      </c>
      <c r="N1083" s="129">
        <f>COUNTIF(사출계획!$K$62:$L$110,표4[[#This Row],[제품명]])</f>
        <v>0</v>
      </c>
      <c r="O1083" s="131">
        <f>COUNTIF(사출계획!$K$62:$L$87,표4[[#This Row],[제품명]])</f>
        <v>0</v>
      </c>
      <c r="P1083" s="131">
        <f>COUNTIF(사출계획!$K$88:$L$110,표4[[#This Row],[제품명]])</f>
        <v>0</v>
      </c>
      <c r="Q1083" s="130">
        <f>COUNTIF(사출계획!$M$62:$N$110,표4[[#This Row],[제품명]])</f>
        <v>0</v>
      </c>
      <c r="R1083" s="131">
        <f>COUNTIF(사출계획!$M$62:$N$87,표4[[#This Row],[제품명]])</f>
        <v>0</v>
      </c>
      <c r="S1083" s="131">
        <f>COUNTIF(사출계획!$M$88:$N$110,표4[[#This Row],[제품명]])</f>
        <v>0</v>
      </c>
      <c r="T1083" s="54">
        <f>COUNTIF(사출계획!$O$62:$P$110,표4[[#This Row],[제품명]])</f>
        <v>0</v>
      </c>
      <c r="U1083" s="131">
        <f>COUNTIF(사출계획!$O$62:$P$87,표4[[#This Row],[제품명]])</f>
        <v>0</v>
      </c>
      <c r="V1083" s="131">
        <f>COUNTIF(사출계획!$O$88:$P$110,표4[[#This Row],[제품명]])</f>
        <v>0</v>
      </c>
      <c r="W1083" s="54">
        <f>COUNTIF(사출계획!$Q$62:$R$110,표4[[#This Row],[제품명]])</f>
        <v>0</v>
      </c>
      <c r="X1083" s="131">
        <f>COUNTIF(사출계획!$Q$62:$R$87,표4[[#This Row],[제품명]])</f>
        <v>0</v>
      </c>
      <c r="Y1083" s="131">
        <f>COUNTIF(사출계획!$Q$88:$R$110,표4[[#This Row],[제품명]])</f>
        <v>0</v>
      </c>
      <c r="Z1083" s="54">
        <f>COUNTIF(사출계획!$S$62:$T$110,표4[[#This Row],[제품명]])</f>
        <v>0</v>
      </c>
      <c r="AA1083" s="131"/>
      <c r="AB1083" s="131"/>
      <c r="AC1083" s="491" t="s">
        <v>4891</v>
      </c>
      <c r="AD1083" s="129">
        <f>SUMIF(표4[잉크명],표5[[#This Row],[잉크]],표4[월])</f>
        <v>0</v>
      </c>
      <c r="AE1083" s="131">
        <f>SUMIF(표4[잉크명],표5[[#This Row],[잉크]],표4[월-3층])</f>
        <v>0</v>
      </c>
      <c r="AF1083" s="131">
        <f>SUMIF(표4[잉크명],표5[[#This Row],[잉크]],표4[월-1층])</f>
        <v>0</v>
      </c>
      <c r="AG1083" s="133">
        <f>SUMIF(표4[잉크명],표5[[#This Row],[잉크]],표4[화])</f>
        <v>0</v>
      </c>
      <c r="AH1083" s="131">
        <f>SUMIF(표4[잉크명],표5[[#This Row],[잉크]],표4[화-3층])</f>
        <v>0</v>
      </c>
      <c r="AI1083" s="131">
        <f>SUMIF(표4[잉크명],표5[[#This Row],[잉크]],표4[화-1층])</f>
        <v>0</v>
      </c>
      <c r="AJ1083" s="130">
        <f>SUMIF(표4[잉크명],표5[[#This Row],[잉크]],표4[수])</f>
        <v>0</v>
      </c>
      <c r="AK1083" s="131">
        <f>SUMIF(표4[잉크명],표5[[#This Row],[잉크]],표4[수-3층])</f>
        <v>0</v>
      </c>
      <c r="AL1083" s="131">
        <f>SUMIF(표4[잉크명],표5[[#This Row],[잉크]],표4[수-1층])</f>
        <v>0</v>
      </c>
      <c r="AM1083" s="54">
        <f>SUMIF(표4[잉크명],표5[[#This Row],[잉크]],표4[목])</f>
        <v>0</v>
      </c>
      <c r="AN1083" s="131">
        <f>SUMIF(표4[잉크명],표5[[#This Row],[잉크]],표4[목-3층])</f>
        <v>0</v>
      </c>
      <c r="AO1083" s="131">
        <f>SUMIF(표4[잉크명],표5[[#This Row],[잉크]],표4[목-1층])</f>
        <v>0</v>
      </c>
      <c r="AP1083" s="54">
        <f>SUMIF(표4[잉크명],표5[[#This Row],[잉크]],표4[금])</f>
        <v>0</v>
      </c>
      <c r="AQ1083" s="131">
        <f>SUMIF(표4[잉크명],표5[[#This Row],[잉크]],표4[금-3층])</f>
        <v>0</v>
      </c>
      <c r="AR1083" s="131">
        <f>SUMIF(표4[잉크명],표5[[#This Row],[잉크]],표4[금-1층])</f>
        <v>0</v>
      </c>
      <c r="AS1083" s="54">
        <f>SUMIF(표4[잉크명],표5[[#This Row],[잉크]],표4[토])</f>
        <v>0</v>
      </c>
      <c r="AT1083" s="131">
        <f>SUMIF(표4[잉크명],표5[[#This Row],[잉크]],표4[토-3층])</f>
        <v>0</v>
      </c>
      <c r="AU1083" s="131">
        <f>SUMIF(표4[잉크명],표5[[#This Row],[잉크]],표4[토-1층])</f>
        <v>0</v>
      </c>
      <c r="AV1083" s="54">
        <f>SUMIF(표4[잉크명],표5[[#This Row],[잉크]],표4[일])</f>
        <v>0</v>
      </c>
      <c r="AW1083" s="131">
        <f>SUMIF(표4[잉크명],표5[[#This Row],[잉크]],표4[일-3층])</f>
        <v>0</v>
      </c>
      <c r="AX1083" s="131">
        <f>SUMIF(표4[잉크명],표5[[#This Row],[잉크]],표4[일-1층])</f>
        <v>0</v>
      </c>
      <c r="AY1083" s="54">
        <f>SUMIF(표4[잉크명],표5[[#This Row],[잉크]],표4[차주 월])</f>
        <v>0</v>
      </c>
      <c r="AZ1083" s="54">
        <f>SUM(표5[[#This Row],[월]:[차주 월]])</f>
        <v>0</v>
      </c>
    </row>
    <row r="1084" spans="2:52" x14ac:dyDescent="0.3">
      <c r="B1084" s="393" t="s">
        <v>3861</v>
      </c>
      <c r="C1084" s="285"/>
      <c r="D1084" s="393" t="s">
        <v>3863</v>
      </c>
      <c r="E1084" s="54">
        <f>COUNTIF(사출계획!$E$62:$F$110,표4[[#This Row],[제품명]])</f>
        <v>0</v>
      </c>
      <c r="F1084" s="131">
        <f>COUNTIF(사출계획!$E$62:$F$87,표4[[#This Row],[제품명]])</f>
        <v>0</v>
      </c>
      <c r="G1084" s="131">
        <f>COUNTIF(사출계획!$E$88:$F$110,표4[[#This Row],[제품명]])</f>
        <v>0</v>
      </c>
      <c r="H1084" s="54">
        <f>COUNTIF(사출계획!$G$62:$H$110,표4[[#This Row],[제품명]])</f>
        <v>0</v>
      </c>
      <c r="I1084" s="132">
        <f>COUNTIF(사출계획!$G$62:$H$87,표4[[#This Row],[제품명]])</f>
        <v>0</v>
      </c>
      <c r="J1084" s="132">
        <f>COUNTIF(사출계획!$G$88:$H$110,표4[[#This Row],[제품명]])</f>
        <v>0</v>
      </c>
      <c r="K1084" s="54">
        <f>COUNTIF(사출계획!$I$62:$J$110,표4[[#This Row],[제품명]])</f>
        <v>0</v>
      </c>
      <c r="L1084" s="131">
        <f>COUNTIF(사출계획!$I$62:$J$87,표4[[#This Row],[제품명]])</f>
        <v>0</v>
      </c>
      <c r="M1084" s="131">
        <f>COUNTIF(사출계획!$I$88:$J$110,표4[[#This Row],[제품명]])</f>
        <v>0</v>
      </c>
      <c r="N1084" s="129">
        <f>COUNTIF(사출계획!$K$62:$L$110,표4[[#This Row],[제품명]])</f>
        <v>0</v>
      </c>
      <c r="O1084" s="131">
        <f>COUNTIF(사출계획!$K$62:$L$87,표4[[#This Row],[제품명]])</f>
        <v>0</v>
      </c>
      <c r="P1084" s="131">
        <f>COUNTIF(사출계획!$K$88:$L$110,표4[[#This Row],[제품명]])</f>
        <v>0</v>
      </c>
      <c r="Q1084" s="130">
        <f>COUNTIF(사출계획!$M$62:$N$110,표4[[#This Row],[제품명]])</f>
        <v>0</v>
      </c>
      <c r="R1084" s="131">
        <f>COUNTIF(사출계획!$M$62:$N$87,표4[[#This Row],[제품명]])</f>
        <v>0</v>
      </c>
      <c r="S1084" s="131">
        <f>COUNTIF(사출계획!$M$88:$N$110,표4[[#This Row],[제품명]])</f>
        <v>0</v>
      </c>
      <c r="T1084" s="54">
        <f>COUNTIF(사출계획!$O$62:$P$110,표4[[#This Row],[제품명]])</f>
        <v>0</v>
      </c>
      <c r="U1084" s="131">
        <f>COUNTIF(사출계획!$O$62:$P$87,표4[[#This Row],[제품명]])</f>
        <v>0</v>
      </c>
      <c r="V1084" s="131">
        <f>COUNTIF(사출계획!$O$88:$P$110,표4[[#This Row],[제품명]])</f>
        <v>0</v>
      </c>
      <c r="W1084" s="54">
        <f>COUNTIF(사출계획!$Q$62:$R$110,표4[[#This Row],[제품명]])</f>
        <v>0</v>
      </c>
      <c r="X1084" s="131">
        <f>COUNTIF(사출계획!$Q$62:$R$87,표4[[#This Row],[제품명]])</f>
        <v>0</v>
      </c>
      <c r="Y1084" s="131">
        <f>COUNTIF(사출계획!$Q$88:$R$110,표4[[#This Row],[제품명]])</f>
        <v>0</v>
      </c>
      <c r="Z1084" s="54">
        <f>COUNTIF(사출계획!$S$62:$T$110,표4[[#This Row],[제품명]])</f>
        <v>0</v>
      </c>
      <c r="AA1084" s="131"/>
      <c r="AB1084" s="131"/>
      <c r="AC1084" s="491" t="s">
        <v>4892</v>
      </c>
      <c r="AD1084" s="129">
        <f>SUMIF(표4[잉크명],표5[[#This Row],[잉크]],표4[월])</f>
        <v>0</v>
      </c>
      <c r="AE1084" s="131">
        <f>SUMIF(표4[잉크명],표5[[#This Row],[잉크]],표4[월-3층])</f>
        <v>0</v>
      </c>
      <c r="AF1084" s="131">
        <f>SUMIF(표4[잉크명],표5[[#This Row],[잉크]],표4[월-1층])</f>
        <v>0</v>
      </c>
      <c r="AG1084" s="133">
        <f>SUMIF(표4[잉크명],표5[[#This Row],[잉크]],표4[화])</f>
        <v>0</v>
      </c>
      <c r="AH1084" s="131">
        <f>SUMIF(표4[잉크명],표5[[#This Row],[잉크]],표4[화-3층])</f>
        <v>0</v>
      </c>
      <c r="AI1084" s="131">
        <f>SUMIF(표4[잉크명],표5[[#This Row],[잉크]],표4[화-1층])</f>
        <v>0</v>
      </c>
      <c r="AJ1084" s="130">
        <f>SUMIF(표4[잉크명],표5[[#This Row],[잉크]],표4[수])</f>
        <v>0</v>
      </c>
      <c r="AK1084" s="131">
        <f>SUMIF(표4[잉크명],표5[[#This Row],[잉크]],표4[수-3층])</f>
        <v>0</v>
      </c>
      <c r="AL1084" s="131">
        <f>SUMIF(표4[잉크명],표5[[#This Row],[잉크]],표4[수-1층])</f>
        <v>0</v>
      </c>
      <c r="AM1084" s="54">
        <f>SUMIF(표4[잉크명],표5[[#This Row],[잉크]],표4[목])</f>
        <v>0</v>
      </c>
      <c r="AN1084" s="131">
        <f>SUMIF(표4[잉크명],표5[[#This Row],[잉크]],표4[목-3층])</f>
        <v>0</v>
      </c>
      <c r="AO1084" s="131">
        <f>SUMIF(표4[잉크명],표5[[#This Row],[잉크]],표4[목-1층])</f>
        <v>0</v>
      </c>
      <c r="AP1084" s="54">
        <f>SUMIF(표4[잉크명],표5[[#This Row],[잉크]],표4[금])</f>
        <v>0</v>
      </c>
      <c r="AQ1084" s="131">
        <f>SUMIF(표4[잉크명],표5[[#This Row],[잉크]],표4[금-3층])</f>
        <v>0</v>
      </c>
      <c r="AR1084" s="131">
        <f>SUMIF(표4[잉크명],표5[[#This Row],[잉크]],표4[금-1층])</f>
        <v>0</v>
      </c>
      <c r="AS1084" s="54">
        <f>SUMIF(표4[잉크명],표5[[#This Row],[잉크]],표4[토])</f>
        <v>0</v>
      </c>
      <c r="AT1084" s="131">
        <f>SUMIF(표4[잉크명],표5[[#This Row],[잉크]],표4[토-3층])</f>
        <v>0</v>
      </c>
      <c r="AU1084" s="131">
        <f>SUMIF(표4[잉크명],표5[[#This Row],[잉크]],표4[토-1층])</f>
        <v>0</v>
      </c>
      <c r="AV1084" s="54">
        <f>SUMIF(표4[잉크명],표5[[#This Row],[잉크]],표4[일])</f>
        <v>0</v>
      </c>
      <c r="AW1084" s="131">
        <f>SUMIF(표4[잉크명],표5[[#This Row],[잉크]],표4[일-3층])</f>
        <v>0</v>
      </c>
      <c r="AX1084" s="131">
        <f>SUMIF(표4[잉크명],표5[[#This Row],[잉크]],표4[일-1층])</f>
        <v>0</v>
      </c>
      <c r="AY1084" s="54">
        <f>SUMIF(표4[잉크명],표5[[#This Row],[잉크]],표4[차주 월])</f>
        <v>0</v>
      </c>
      <c r="AZ1084" s="54">
        <f>SUM(표5[[#This Row],[월]:[차주 월]])</f>
        <v>0</v>
      </c>
    </row>
    <row r="1085" spans="2:52" x14ac:dyDescent="0.3">
      <c r="B1085" s="394" t="s">
        <v>4544</v>
      </c>
      <c r="C1085" s="285"/>
      <c r="D1085" s="394" t="s">
        <v>5486</v>
      </c>
      <c r="E1085" s="54">
        <f>COUNTIF(사출계획!$E$62:$F$110,표4[[#This Row],[제품명]])</f>
        <v>0</v>
      </c>
      <c r="F1085" s="131">
        <f>COUNTIF(사출계획!$E$62:$F$87,표4[[#This Row],[제품명]])</f>
        <v>0</v>
      </c>
      <c r="G1085" s="131">
        <f>COUNTIF(사출계획!$E$88:$F$110,표4[[#This Row],[제품명]])</f>
        <v>0</v>
      </c>
      <c r="H1085" s="54">
        <f>COUNTIF(사출계획!$G$62:$H$110,표4[[#This Row],[제품명]])</f>
        <v>0</v>
      </c>
      <c r="I1085" s="132">
        <f>COUNTIF(사출계획!$G$62:$H$87,표4[[#This Row],[제품명]])</f>
        <v>0</v>
      </c>
      <c r="J1085" s="132">
        <f>COUNTIF(사출계획!$G$88:$H$110,표4[[#This Row],[제품명]])</f>
        <v>0</v>
      </c>
      <c r="K1085" s="54">
        <f>COUNTIF(사출계획!$I$62:$J$110,표4[[#This Row],[제품명]])</f>
        <v>0</v>
      </c>
      <c r="L1085" s="131">
        <f>COUNTIF(사출계획!$I$62:$J$87,표4[[#This Row],[제품명]])</f>
        <v>0</v>
      </c>
      <c r="M1085" s="131">
        <f>COUNTIF(사출계획!$I$88:$J$110,표4[[#This Row],[제품명]])</f>
        <v>0</v>
      </c>
      <c r="N1085" s="129">
        <f>COUNTIF(사출계획!$K$62:$L$110,표4[[#This Row],[제품명]])</f>
        <v>0</v>
      </c>
      <c r="O1085" s="131">
        <f>COUNTIF(사출계획!$K$62:$L$87,표4[[#This Row],[제품명]])</f>
        <v>0</v>
      </c>
      <c r="P1085" s="131">
        <f>COUNTIF(사출계획!$K$88:$L$110,표4[[#This Row],[제품명]])</f>
        <v>0</v>
      </c>
      <c r="Q1085" s="130">
        <f>COUNTIF(사출계획!$M$62:$N$110,표4[[#This Row],[제품명]])</f>
        <v>0</v>
      </c>
      <c r="R1085" s="131">
        <f>COUNTIF(사출계획!$M$62:$N$87,표4[[#This Row],[제품명]])</f>
        <v>0</v>
      </c>
      <c r="S1085" s="131">
        <f>COUNTIF(사출계획!$M$88:$N$110,표4[[#This Row],[제품명]])</f>
        <v>0</v>
      </c>
      <c r="T1085" s="54">
        <f>COUNTIF(사출계획!$O$62:$P$110,표4[[#This Row],[제품명]])</f>
        <v>0</v>
      </c>
      <c r="U1085" s="131">
        <f>COUNTIF(사출계획!$O$62:$P$87,표4[[#This Row],[제품명]])</f>
        <v>0</v>
      </c>
      <c r="V1085" s="131">
        <f>COUNTIF(사출계획!$O$88:$P$110,표4[[#This Row],[제품명]])</f>
        <v>0</v>
      </c>
      <c r="W1085" s="54">
        <f>COUNTIF(사출계획!$Q$62:$R$110,표4[[#This Row],[제품명]])</f>
        <v>0</v>
      </c>
      <c r="X1085" s="131">
        <f>COUNTIF(사출계획!$Q$62:$R$87,표4[[#This Row],[제품명]])</f>
        <v>0</v>
      </c>
      <c r="Y1085" s="131">
        <f>COUNTIF(사출계획!$Q$88:$R$110,표4[[#This Row],[제품명]])</f>
        <v>0</v>
      </c>
      <c r="Z1085" s="54">
        <f>COUNTIF(사출계획!$S$62:$T$110,표4[[#This Row],[제품명]])</f>
        <v>0</v>
      </c>
      <c r="AA1085" s="131"/>
      <c r="AB1085" s="131"/>
      <c r="AC1085" s="492" t="s">
        <v>4901</v>
      </c>
      <c r="AD1085" s="129">
        <f>SUMIF(표4[잉크명],표5[[#This Row],[잉크]],표4[월])</f>
        <v>0</v>
      </c>
      <c r="AE1085" s="126">
        <f>SUMIF(표4[잉크명],표5[[#This Row],[잉크]],표4[월-3층])</f>
        <v>0</v>
      </c>
      <c r="AF1085" s="126">
        <f>SUMIF(표4[잉크명],표5[[#This Row],[잉크]],표4[월-1층])</f>
        <v>0</v>
      </c>
      <c r="AG1085" s="133">
        <f>SUMIF(표4[잉크명],표5[[#This Row],[잉크]],표4[화])</f>
        <v>0</v>
      </c>
      <c r="AH1085" s="126">
        <f>SUMIF(표4[잉크명],표5[[#This Row],[잉크]],표4[화-3층])</f>
        <v>0</v>
      </c>
      <c r="AI1085" s="126">
        <f>SUMIF(표4[잉크명],표5[[#This Row],[잉크]],표4[화-1층])</f>
        <v>0</v>
      </c>
      <c r="AJ1085" s="130">
        <f>SUMIF(표4[잉크명],표5[[#This Row],[잉크]],표4[수])</f>
        <v>0</v>
      </c>
      <c r="AK1085" s="126">
        <f>SUMIF(표4[잉크명],표5[[#This Row],[잉크]],표4[수-3층])</f>
        <v>0</v>
      </c>
      <c r="AL1085" s="126">
        <f>SUMIF(표4[잉크명],표5[[#This Row],[잉크]],표4[수-1층])</f>
        <v>0</v>
      </c>
      <c r="AM1085" s="34">
        <f>SUMIF(표4[잉크명],표5[[#This Row],[잉크]],표4[목])</f>
        <v>0</v>
      </c>
      <c r="AN1085" s="126">
        <f>SUMIF(표4[잉크명],표5[[#This Row],[잉크]],표4[목-3층])</f>
        <v>0</v>
      </c>
      <c r="AO1085" s="126">
        <f>SUMIF(표4[잉크명],표5[[#This Row],[잉크]],표4[목-1층])</f>
        <v>0</v>
      </c>
      <c r="AP1085" s="34">
        <f>SUMIF(표4[잉크명],표5[[#This Row],[잉크]],표4[금])</f>
        <v>0</v>
      </c>
      <c r="AQ1085" s="126">
        <f>SUMIF(표4[잉크명],표5[[#This Row],[잉크]],표4[금-3층])</f>
        <v>0</v>
      </c>
      <c r="AR1085" s="126">
        <f>SUMIF(표4[잉크명],표5[[#This Row],[잉크]],표4[금-1층])</f>
        <v>0</v>
      </c>
      <c r="AS1085" s="34">
        <f>SUMIF(표4[잉크명],표5[[#This Row],[잉크]],표4[토])</f>
        <v>0</v>
      </c>
      <c r="AT1085" s="126">
        <f>SUMIF(표4[잉크명],표5[[#This Row],[잉크]],표4[토-3층])</f>
        <v>0</v>
      </c>
      <c r="AU1085" s="126">
        <f>SUMIF(표4[잉크명],표5[[#This Row],[잉크]],표4[토-1층])</f>
        <v>0</v>
      </c>
      <c r="AV1085" s="34">
        <f>SUMIF(표4[잉크명],표5[[#This Row],[잉크]],표4[일])</f>
        <v>0</v>
      </c>
      <c r="AW1085" s="126">
        <f>SUMIF(표4[잉크명],표5[[#This Row],[잉크]],표4[일-3층])</f>
        <v>0</v>
      </c>
      <c r="AX1085" s="126">
        <f>SUMIF(표4[잉크명],표5[[#This Row],[잉크]],표4[일-1층])</f>
        <v>0</v>
      </c>
      <c r="AY1085" s="34">
        <f>SUMIF(표4[잉크명],표5[[#This Row],[잉크]],표4[차주 월])</f>
        <v>0</v>
      </c>
      <c r="AZ1085" s="34">
        <f>SUM(표5[[#This Row],[월]:[차주 월]])</f>
        <v>0</v>
      </c>
    </row>
    <row r="1086" spans="2:52" x14ac:dyDescent="0.3">
      <c r="B1086" s="394" t="s">
        <v>3871</v>
      </c>
      <c r="C1086" s="285"/>
      <c r="D1086" s="394" t="s">
        <v>3873</v>
      </c>
      <c r="E1086" s="54">
        <f>COUNTIF(사출계획!$E$62:$F$110,표4[[#This Row],[제품명]])</f>
        <v>0</v>
      </c>
      <c r="F1086" s="131">
        <f>COUNTIF(사출계획!$E$62:$F$87,표4[[#This Row],[제품명]])</f>
        <v>0</v>
      </c>
      <c r="G1086" s="131">
        <f>COUNTIF(사출계획!$E$88:$F$110,표4[[#This Row],[제품명]])</f>
        <v>0</v>
      </c>
      <c r="H1086" s="54">
        <f>COUNTIF(사출계획!$G$62:$H$110,표4[[#This Row],[제품명]])</f>
        <v>0</v>
      </c>
      <c r="I1086" s="132">
        <f>COUNTIF(사출계획!$G$62:$H$87,표4[[#This Row],[제품명]])</f>
        <v>0</v>
      </c>
      <c r="J1086" s="132">
        <f>COUNTIF(사출계획!$G$88:$H$110,표4[[#This Row],[제품명]])</f>
        <v>0</v>
      </c>
      <c r="K1086" s="54">
        <f>COUNTIF(사출계획!$I$62:$J$110,표4[[#This Row],[제품명]])</f>
        <v>0</v>
      </c>
      <c r="L1086" s="131">
        <f>COUNTIF(사출계획!$I$62:$J$87,표4[[#This Row],[제품명]])</f>
        <v>0</v>
      </c>
      <c r="M1086" s="131">
        <f>COUNTIF(사출계획!$I$88:$J$110,표4[[#This Row],[제품명]])</f>
        <v>0</v>
      </c>
      <c r="N1086" s="129">
        <f>COUNTIF(사출계획!$K$62:$L$110,표4[[#This Row],[제품명]])</f>
        <v>0</v>
      </c>
      <c r="O1086" s="131">
        <f>COUNTIF(사출계획!$K$62:$L$87,표4[[#This Row],[제품명]])</f>
        <v>0</v>
      </c>
      <c r="P1086" s="131">
        <f>COUNTIF(사출계획!$K$88:$L$110,표4[[#This Row],[제품명]])</f>
        <v>0</v>
      </c>
      <c r="Q1086" s="130">
        <f>COUNTIF(사출계획!$M$62:$N$110,표4[[#This Row],[제품명]])</f>
        <v>0</v>
      </c>
      <c r="R1086" s="131">
        <f>COUNTIF(사출계획!$M$62:$N$87,표4[[#This Row],[제품명]])</f>
        <v>0</v>
      </c>
      <c r="S1086" s="131">
        <f>COUNTIF(사출계획!$M$88:$N$110,표4[[#This Row],[제품명]])</f>
        <v>0</v>
      </c>
      <c r="T1086" s="54">
        <f>COUNTIF(사출계획!$O$62:$P$110,표4[[#This Row],[제품명]])</f>
        <v>0</v>
      </c>
      <c r="U1086" s="131">
        <f>COUNTIF(사출계획!$O$62:$P$87,표4[[#This Row],[제품명]])</f>
        <v>0</v>
      </c>
      <c r="V1086" s="131">
        <f>COUNTIF(사출계획!$O$88:$P$110,표4[[#This Row],[제품명]])</f>
        <v>0</v>
      </c>
      <c r="W1086" s="54">
        <f>COUNTIF(사출계획!$Q$62:$R$110,표4[[#This Row],[제품명]])</f>
        <v>0</v>
      </c>
      <c r="X1086" s="131">
        <f>COUNTIF(사출계획!$Q$62:$R$87,표4[[#This Row],[제품명]])</f>
        <v>0</v>
      </c>
      <c r="Y1086" s="131">
        <f>COUNTIF(사출계획!$Q$88:$R$110,표4[[#This Row],[제품명]])</f>
        <v>0</v>
      </c>
      <c r="Z1086" s="54">
        <f>COUNTIF(사출계획!$S$62:$T$110,표4[[#This Row],[제품명]])</f>
        <v>0</v>
      </c>
      <c r="AA1086" s="131"/>
      <c r="AB1086" s="131"/>
      <c r="AC1086" s="492" t="s">
        <v>4902</v>
      </c>
      <c r="AD1086" s="129">
        <f>SUMIF(표4[잉크명],표5[[#This Row],[잉크]],표4[월])</f>
        <v>0</v>
      </c>
      <c r="AE1086" s="126">
        <f>SUMIF(표4[잉크명],표5[[#This Row],[잉크]],표4[월-3층])</f>
        <v>0</v>
      </c>
      <c r="AF1086" s="126">
        <f>SUMIF(표4[잉크명],표5[[#This Row],[잉크]],표4[월-1층])</f>
        <v>0</v>
      </c>
      <c r="AG1086" s="133">
        <f>SUMIF(표4[잉크명],표5[[#This Row],[잉크]],표4[화])</f>
        <v>0</v>
      </c>
      <c r="AH1086" s="126">
        <f>SUMIF(표4[잉크명],표5[[#This Row],[잉크]],표4[화-3층])</f>
        <v>0</v>
      </c>
      <c r="AI1086" s="126">
        <f>SUMIF(표4[잉크명],표5[[#This Row],[잉크]],표4[화-1층])</f>
        <v>0</v>
      </c>
      <c r="AJ1086" s="130">
        <f>SUMIF(표4[잉크명],표5[[#This Row],[잉크]],표4[수])</f>
        <v>0</v>
      </c>
      <c r="AK1086" s="126">
        <f>SUMIF(표4[잉크명],표5[[#This Row],[잉크]],표4[수-3층])</f>
        <v>0</v>
      </c>
      <c r="AL1086" s="126">
        <f>SUMIF(표4[잉크명],표5[[#This Row],[잉크]],표4[수-1층])</f>
        <v>0</v>
      </c>
      <c r="AM1086" s="34">
        <f>SUMIF(표4[잉크명],표5[[#This Row],[잉크]],표4[목])</f>
        <v>0</v>
      </c>
      <c r="AN1086" s="126">
        <f>SUMIF(표4[잉크명],표5[[#This Row],[잉크]],표4[목-3층])</f>
        <v>0</v>
      </c>
      <c r="AO1086" s="126">
        <f>SUMIF(표4[잉크명],표5[[#This Row],[잉크]],표4[목-1층])</f>
        <v>0</v>
      </c>
      <c r="AP1086" s="34">
        <f>SUMIF(표4[잉크명],표5[[#This Row],[잉크]],표4[금])</f>
        <v>0</v>
      </c>
      <c r="AQ1086" s="126">
        <f>SUMIF(표4[잉크명],표5[[#This Row],[잉크]],표4[금-3층])</f>
        <v>0</v>
      </c>
      <c r="AR1086" s="126">
        <f>SUMIF(표4[잉크명],표5[[#This Row],[잉크]],표4[금-1층])</f>
        <v>0</v>
      </c>
      <c r="AS1086" s="34">
        <f>SUMIF(표4[잉크명],표5[[#This Row],[잉크]],표4[토])</f>
        <v>0</v>
      </c>
      <c r="AT1086" s="126">
        <f>SUMIF(표4[잉크명],표5[[#This Row],[잉크]],표4[토-3층])</f>
        <v>0</v>
      </c>
      <c r="AU1086" s="126">
        <f>SUMIF(표4[잉크명],표5[[#This Row],[잉크]],표4[토-1층])</f>
        <v>0</v>
      </c>
      <c r="AV1086" s="34">
        <f>SUMIF(표4[잉크명],표5[[#This Row],[잉크]],표4[일])</f>
        <v>0</v>
      </c>
      <c r="AW1086" s="126">
        <f>SUMIF(표4[잉크명],표5[[#This Row],[잉크]],표4[일-3층])</f>
        <v>0</v>
      </c>
      <c r="AX1086" s="126">
        <f>SUMIF(표4[잉크명],표5[[#This Row],[잉크]],표4[일-1층])</f>
        <v>0</v>
      </c>
      <c r="AY1086" s="34">
        <f>SUMIF(표4[잉크명],표5[[#This Row],[잉크]],표4[차주 월])</f>
        <v>0</v>
      </c>
      <c r="AZ1086" s="34">
        <f>SUM(표5[[#This Row],[월]:[차주 월]])</f>
        <v>0</v>
      </c>
    </row>
    <row r="1087" spans="2:52" x14ac:dyDescent="0.3">
      <c r="B1087" s="394" t="s">
        <v>3872</v>
      </c>
      <c r="C1087" s="285"/>
      <c r="D1087" s="394" t="s">
        <v>3874</v>
      </c>
      <c r="E1087" s="54">
        <f>COUNTIF(사출계획!$E$62:$F$110,표4[[#This Row],[제품명]])</f>
        <v>0</v>
      </c>
      <c r="F1087" s="131">
        <f>COUNTIF(사출계획!$E$62:$F$87,표4[[#This Row],[제품명]])</f>
        <v>0</v>
      </c>
      <c r="G1087" s="131">
        <f>COUNTIF(사출계획!$E$88:$F$110,표4[[#This Row],[제품명]])</f>
        <v>0</v>
      </c>
      <c r="H1087" s="54">
        <f>COUNTIF(사출계획!$G$62:$H$110,표4[[#This Row],[제품명]])</f>
        <v>0</v>
      </c>
      <c r="I1087" s="132">
        <f>COUNTIF(사출계획!$G$62:$H$87,표4[[#This Row],[제품명]])</f>
        <v>0</v>
      </c>
      <c r="J1087" s="132">
        <f>COUNTIF(사출계획!$G$88:$H$110,표4[[#This Row],[제품명]])</f>
        <v>0</v>
      </c>
      <c r="K1087" s="54">
        <f>COUNTIF(사출계획!$I$62:$J$110,표4[[#This Row],[제품명]])</f>
        <v>0</v>
      </c>
      <c r="L1087" s="131">
        <f>COUNTIF(사출계획!$I$62:$J$87,표4[[#This Row],[제품명]])</f>
        <v>0</v>
      </c>
      <c r="M1087" s="131">
        <f>COUNTIF(사출계획!$I$88:$J$110,표4[[#This Row],[제품명]])</f>
        <v>0</v>
      </c>
      <c r="N1087" s="129">
        <f>COUNTIF(사출계획!$K$62:$L$110,표4[[#This Row],[제품명]])</f>
        <v>0</v>
      </c>
      <c r="O1087" s="131">
        <f>COUNTIF(사출계획!$K$62:$L$87,표4[[#This Row],[제품명]])</f>
        <v>0</v>
      </c>
      <c r="P1087" s="131">
        <f>COUNTIF(사출계획!$K$88:$L$110,표4[[#This Row],[제품명]])</f>
        <v>0</v>
      </c>
      <c r="Q1087" s="130">
        <f>COUNTIF(사출계획!$M$62:$N$110,표4[[#This Row],[제품명]])</f>
        <v>0</v>
      </c>
      <c r="R1087" s="131">
        <f>COUNTIF(사출계획!$M$62:$N$87,표4[[#This Row],[제품명]])</f>
        <v>0</v>
      </c>
      <c r="S1087" s="131">
        <f>COUNTIF(사출계획!$M$88:$N$110,표4[[#This Row],[제품명]])</f>
        <v>0</v>
      </c>
      <c r="T1087" s="54">
        <f>COUNTIF(사출계획!$O$62:$P$110,표4[[#This Row],[제품명]])</f>
        <v>0</v>
      </c>
      <c r="U1087" s="131">
        <f>COUNTIF(사출계획!$O$62:$P$87,표4[[#This Row],[제품명]])</f>
        <v>0</v>
      </c>
      <c r="V1087" s="131">
        <f>COUNTIF(사출계획!$O$88:$P$110,표4[[#This Row],[제품명]])</f>
        <v>0</v>
      </c>
      <c r="W1087" s="54">
        <f>COUNTIF(사출계획!$Q$62:$R$110,표4[[#This Row],[제품명]])</f>
        <v>0</v>
      </c>
      <c r="X1087" s="131">
        <f>COUNTIF(사출계획!$Q$62:$R$87,표4[[#This Row],[제품명]])</f>
        <v>0</v>
      </c>
      <c r="Y1087" s="131">
        <f>COUNTIF(사출계획!$Q$88:$R$110,표4[[#This Row],[제품명]])</f>
        <v>0</v>
      </c>
      <c r="Z1087" s="54">
        <f>COUNTIF(사출계획!$S$62:$T$110,표4[[#This Row],[제품명]])</f>
        <v>0</v>
      </c>
      <c r="AA1087" s="131"/>
      <c r="AB1087" s="131"/>
      <c r="AC1087" s="492" t="s">
        <v>4903</v>
      </c>
      <c r="AD1087" s="129">
        <f>SUMIF(표4[잉크명],표5[[#This Row],[잉크]],표4[월])</f>
        <v>0</v>
      </c>
      <c r="AE1087" s="131">
        <f>SUMIF(표4[잉크명],표5[[#This Row],[잉크]],표4[월-3층])</f>
        <v>0</v>
      </c>
      <c r="AF1087" s="131">
        <f>SUMIF(표4[잉크명],표5[[#This Row],[잉크]],표4[월-1층])</f>
        <v>0</v>
      </c>
      <c r="AG1087" s="133">
        <f>SUMIF(표4[잉크명],표5[[#This Row],[잉크]],표4[화])</f>
        <v>0</v>
      </c>
      <c r="AH1087" s="131">
        <f>SUMIF(표4[잉크명],표5[[#This Row],[잉크]],표4[화-3층])</f>
        <v>0</v>
      </c>
      <c r="AI1087" s="131">
        <f>SUMIF(표4[잉크명],표5[[#This Row],[잉크]],표4[화-1층])</f>
        <v>0</v>
      </c>
      <c r="AJ1087" s="130">
        <f>SUMIF(표4[잉크명],표5[[#This Row],[잉크]],표4[수])</f>
        <v>0</v>
      </c>
      <c r="AK1087" s="131">
        <f>SUMIF(표4[잉크명],표5[[#This Row],[잉크]],표4[수-3층])</f>
        <v>0</v>
      </c>
      <c r="AL1087" s="131">
        <f>SUMIF(표4[잉크명],표5[[#This Row],[잉크]],표4[수-1층])</f>
        <v>0</v>
      </c>
      <c r="AM1087" s="54">
        <f>SUMIF(표4[잉크명],표5[[#This Row],[잉크]],표4[목])</f>
        <v>0</v>
      </c>
      <c r="AN1087" s="131">
        <f>SUMIF(표4[잉크명],표5[[#This Row],[잉크]],표4[목-3층])</f>
        <v>0</v>
      </c>
      <c r="AO1087" s="131">
        <f>SUMIF(표4[잉크명],표5[[#This Row],[잉크]],표4[목-1층])</f>
        <v>0</v>
      </c>
      <c r="AP1087" s="54">
        <f>SUMIF(표4[잉크명],표5[[#This Row],[잉크]],표4[금])</f>
        <v>0</v>
      </c>
      <c r="AQ1087" s="131">
        <f>SUMIF(표4[잉크명],표5[[#This Row],[잉크]],표4[금-3층])</f>
        <v>0</v>
      </c>
      <c r="AR1087" s="131">
        <f>SUMIF(표4[잉크명],표5[[#This Row],[잉크]],표4[금-1층])</f>
        <v>0</v>
      </c>
      <c r="AS1087" s="54">
        <f>SUMIF(표4[잉크명],표5[[#This Row],[잉크]],표4[토])</f>
        <v>0</v>
      </c>
      <c r="AT1087" s="131">
        <f>SUMIF(표4[잉크명],표5[[#This Row],[잉크]],표4[토-3층])</f>
        <v>0</v>
      </c>
      <c r="AU1087" s="131">
        <f>SUMIF(표4[잉크명],표5[[#This Row],[잉크]],표4[토-1층])</f>
        <v>0</v>
      </c>
      <c r="AV1087" s="54">
        <f>SUMIF(표4[잉크명],표5[[#This Row],[잉크]],표4[일])</f>
        <v>0</v>
      </c>
      <c r="AW1087" s="131">
        <f>SUMIF(표4[잉크명],표5[[#This Row],[잉크]],표4[일-3층])</f>
        <v>0</v>
      </c>
      <c r="AX1087" s="131">
        <f>SUMIF(표4[잉크명],표5[[#This Row],[잉크]],표4[일-1층])</f>
        <v>0</v>
      </c>
      <c r="AY1087" s="54">
        <f>SUMIF(표4[잉크명],표5[[#This Row],[잉크]],표4[차주 월])</f>
        <v>0</v>
      </c>
      <c r="AZ1087" s="54">
        <f>SUM(표5[[#This Row],[월]:[차주 월]])</f>
        <v>0</v>
      </c>
    </row>
    <row r="1088" spans="2:52" x14ac:dyDescent="0.3">
      <c r="B1088" s="397" t="s">
        <v>3892</v>
      </c>
      <c r="C1088" s="285"/>
      <c r="D1088" s="397" t="s">
        <v>3894</v>
      </c>
      <c r="E1088" s="54">
        <f>COUNTIF(사출계획!$E$62:$F$110,표4[[#This Row],[제품명]])</f>
        <v>0</v>
      </c>
      <c r="F1088" s="131">
        <f>COUNTIF(사출계획!$E$62:$F$87,표4[[#This Row],[제품명]])</f>
        <v>0</v>
      </c>
      <c r="G1088" s="131">
        <f>COUNTIF(사출계획!$E$88:$F$110,표4[[#This Row],[제품명]])</f>
        <v>0</v>
      </c>
      <c r="H1088" s="54">
        <f>COUNTIF(사출계획!$G$62:$H$110,표4[[#This Row],[제품명]])</f>
        <v>0</v>
      </c>
      <c r="I1088" s="132">
        <f>COUNTIF(사출계획!$G$62:$H$87,표4[[#This Row],[제품명]])</f>
        <v>0</v>
      </c>
      <c r="J1088" s="132">
        <f>COUNTIF(사출계획!$G$88:$H$110,표4[[#This Row],[제품명]])</f>
        <v>0</v>
      </c>
      <c r="K1088" s="54">
        <f>COUNTIF(사출계획!$I$62:$J$110,표4[[#This Row],[제품명]])</f>
        <v>0</v>
      </c>
      <c r="L1088" s="131">
        <f>COUNTIF(사출계획!$I$62:$J$87,표4[[#This Row],[제품명]])</f>
        <v>0</v>
      </c>
      <c r="M1088" s="131">
        <f>COUNTIF(사출계획!$I$88:$J$110,표4[[#This Row],[제품명]])</f>
        <v>0</v>
      </c>
      <c r="N1088" s="129">
        <f>COUNTIF(사출계획!$K$62:$L$110,표4[[#This Row],[제품명]])</f>
        <v>0</v>
      </c>
      <c r="O1088" s="131">
        <f>COUNTIF(사출계획!$K$62:$L$87,표4[[#This Row],[제품명]])</f>
        <v>0</v>
      </c>
      <c r="P1088" s="131">
        <f>COUNTIF(사출계획!$K$88:$L$110,표4[[#This Row],[제품명]])</f>
        <v>0</v>
      </c>
      <c r="Q1088" s="130">
        <f>COUNTIF(사출계획!$M$62:$N$110,표4[[#This Row],[제품명]])</f>
        <v>0</v>
      </c>
      <c r="R1088" s="131">
        <f>COUNTIF(사출계획!$M$62:$N$87,표4[[#This Row],[제품명]])</f>
        <v>0</v>
      </c>
      <c r="S1088" s="131">
        <f>COUNTIF(사출계획!$M$88:$N$110,표4[[#This Row],[제품명]])</f>
        <v>0</v>
      </c>
      <c r="T1088" s="54">
        <f>COUNTIF(사출계획!$O$62:$P$110,표4[[#This Row],[제품명]])</f>
        <v>0</v>
      </c>
      <c r="U1088" s="131">
        <f>COUNTIF(사출계획!$O$62:$P$87,표4[[#This Row],[제품명]])</f>
        <v>0</v>
      </c>
      <c r="V1088" s="131">
        <f>COUNTIF(사출계획!$O$88:$P$110,표4[[#This Row],[제품명]])</f>
        <v>0</v>
      </c>
      <c r="W1088" s="54">
        <f>COUNTIF(사출계획!$Q$62:$R$110,표4[[#This Row],[제품명]])</f>
        <v>0</v>
      </c>
      <c r="X1088" s="131">
        <f>COUNTIF(사출계획!$Q$62:$R$87,표4[[#This Row],[제품명]])</f>
        <v>0</v>
      </c>
      <c r="Y1088" s="131">
        <f>COUNTIF(사출계획!$Q$88:$R$110,표4[[#This Row],[제품명]])</f>
        <v>0</v>
      </c>
      <c r="Z1088" s="54">
        <f>COUNTIF(사출계획!$S$62:$T$110,표4[[#This Row],[제품명]])</f>
        <v>0</v>
      </c>
      <c r="AA1088" s="131"/>
      <c r="AB1088" s="131"/>
      <c r="AC1088" s="492" t="s">
        <v>4911</v>
      </c>
      <c r="AD1088" s="129">
        <f>SUMIF(표4[잉크명],표5[[#This Row],[잉크]],표4[월])</f>
        <v>0</v>
      </c>
      <c r="AE1088" s="131">
        <f>SUMIF(표4[잉크명],표5[[#This Row],[잉크]],표4[월-3층])</f>
        <v>0</v>
      </c>
      <c r="AF1088" s="131">
        <f>SUMIF(표4[잉크명],표5[[#This Row],[잉크]],표4[월-1층])</f>
        <v>0</v>
      </c>
      <c r="AG1088" s="133">
        <f>SUMIF(표4[잉크명],표5[[#This Row],[잉크]],표4[화])</f>
        <v>0</v>
      </c>
      <c r="AH1088" s="131">
        <f>SUMIF(표4[잉크명],표5[[#This Row],[잉크]],표4[화-3층])</f>
        <v>0</v>
      </c>
      <c r="AI1088" s="131">
        <f>SUMIF(표4[잉크명],표5[[#This Row],[잉크]],표4[화-1층])</f>
        <v>0</v>
      </c>
      <c r="AJ1088" s="130">
        <f>SUMIF(표4[잉크명],표5[[#This Row],[잉크]],표4[수])</f>
        <v>0</v>
      </c>
      <c r="AK1088" s="131">
        <f>SUMIF(표4[잉크명],표5[[#This Row],[잉크]],표4[수-3층])</f>
        <v>0</v>
      </c>
      <c r="AL1088" s="131">
        <f>SUMIF(표4[잉크명],표5[[#This Row],[잉크]],표4[수-1층])</f>
        <v>0</v>
      </c>
      <c r="AM1088" s="54">
        <f>SUMIF(표4[잉크명],표5[[#This Row],[잉크]],표4[목])</f>
        <v>0</v>
      </c>
      <c r="AN1088" s="131">
        <f>SUMIF(표4[잉크명],표5[[#This Row],[잉크]],표4[목-3층])</f>
        <v>0</v>
      </c>
      <c r="AO1088" s="131">
        <f>SUMIF(표4[잉크명],표5[[#This Row],[잉크]],표4[목-1층])</f>
        <v>0</v>
      </c>
      <c r="AP1088" s="54">
        <f>SUMIF(표4[잉크명],표5[[#This Row],[잉크]],표4[금])</f>
        <v>0</v>
      </c>
      <c r="AQ1088" s="131">
        <f>SUMIF(표4[잉크명],표5[[#This Row],[잉크]],표4[금-3층])</f>
        <v>0</v>
      </c>
      <c r="AR1088" s="131">
        <f>SUMIF(표4[잉크명],표5[[#This Row],[잉크]],표4[금-1층])</f>
        <v>0</v>
      </c>
      <c r="AS1088" s="54">
        <f>SUMIF(표4[잉크명],표5[[#This Row],[잉크]],표4[토])</f>
        <v>0</v>
      </c>
      <c r="AT1088" s="131">
        <f>SUMIF(표4[잉크명],표5[[#This Row],[잉크]],표4[토-3층])</f>
        <v>0</v>
      </c>
      <c r="AU1088" s="131">
        <f>SUMIF(표4[잉크명],표5[[#This Row],[잉크]],표4[토-1층])</f>
        <v>0</v>
      </c>
      <c r="AV1088" s="54">
        <f>SUMIF(표4[잉크명],표5[[#This Row],[잉크]],표4[일])</f>
        <v>0</v>
      </c>
      <c r="AW1088" s="131">
        <f>SUMIF(표4[잉크명],표5[[#This Row],[잉크]],표4[일-3층])</f>
        <v>0</v>
      </c>
      <c r="AX1088" s="131">
        <f>SUMIF(표4[잉크명],표5[[#This Row],[잉크]],표4[일-1층])</f>
        <v>0</v>
      </c>
      <c r="AY1088" s="54">
        <f>SUMIF(표4[잉크명],표5[[#This Row],[잉크]],표4[차주 월])</f>
        <v>0</v>
      </c>
      <c r="AZ1088" s="54">
        <f>SUM(표5[[#This Row],[월]:[차주 월]])</f>
        <v>0</v>
      </c>
    </row>
    <row r="1089" spans="2:52" x14ac:dyDescent="0.3">
      <c r="B1089" s="399" t="s">
        <v>3892</v>
      </c>
      <c r="C1089" s="285"/>
      <c r="D1089" s="397" t="s">
        <v>3895</v>
      </c>
      <c r="E1089" s="54">
        <f>COUNTIF(사출계획!$E$62:$F$110,표4[[#This Row],[제품명]])</f>
        <v>0</v>
      </c>
      <c r="F1089" s="131">
        <f>COUNTIF(사출계획!$E$62:$F$87,표4[[#This Row],[제품명]])</f>
        <v>0</v>
      </c>
      <c r="G1089" s="131">
        <f>COUNTIF(사출계획!$E$88:$F$110,표4[[#This Row],[제품명]])</f>
        <v>0</v>
      </c>
      <c r="H1089" s="54">
        <f>COUNTIF(사출계획!$G$62:$H$110,표4[[#This Row],[제품명]])</f>
        <v>0</v>
      </c>
      <c r="I1089" s="132">
        <f>COUNTIF(사출계획!$G$62:$H$87,표4[[#This Row],[제품명]])</f>
        <v>0</v>
      </c>
      <c r="J1089" s="132">
        <f>COUNTIF(사출계획!$G$88:$H$110,표4[[#This Row],[제품명]])</f>
        <v>0</v>
      </c>
      <c r="K1089" s="54">
        <f>COUNTIF(사출계획!$I$62:$J$110,표4[[#This Row],[제품명]])</f>
        <v>0</v>
      </c>
      <c r="L1089" s="131">
        <f>COUNTIF(사출계획!$I$62:$J$87,표4[[#This Row],[제품명]])</f>
        <v>0</v>
      </c>
      <c r="M1089" s="131">
        <f>COUNTIF(사출계획!$I$88:$J$110,표4[[#This Row],[제품명]])</f>
        <v>0</v>
      </c>
      <c r="N1089" s="129">
        <f>COUNTIF(사출계획!$K$62:$L$110,표4[[#This Row],[제품명]])</f>
        <v>0</v>
      </c>
      <c r="O1089" s="131">
        <f>COUNTIF(사출계획!$K$62:$L$87,표4[[#This Row],[제품명]])</f>
        <v>0</v>
      </c>
      <c r="P1089" s="131">
        <f>COUNTIF(사출계획!$K$88:$L$110,표4[[#This Row],[제품명]])</f>
        <v>0</v>
      </c>
      <c r="Q1089" s="130">
        <f>COUNTIF(사출계획!$M$62:$N$110,표4[[#This Row],[제품명]])</f>
        <v>0</v>
      </c>
      <c r="R1089" s="131">
        <f>COUNTIF(사출계획!$M$62:$N$87,표4[[#This Row],[제품명]])</f>
        <v>0</v>
      </c>
      <c r="S1089" s="131">
        <f>COUNTIF(사출계획!$M$88:$N$110,표4[[#This Row],[제품명]])</f>
        <v>0</v>
      </c>
      <c r="T1089" s="54">
        <f>COUNTIF(사출계획!$O$62:$P$110,표4[[#This Row],[제품명]])</f>
        <v>0</v>
      </c>
      <c r="U1089" s="131">
        <f>COUNTIF(사출계획!$O$62:$P$87,표4[[#This Row],[제품명]])</f>
        <v>0</v>
      </c>
      <c r="V1089" s="131">
        <f>COUNTIF(사출계획!$O$88:$P$110,표4[[#This Row],[제품명]])</f>
        <v>0</v>
      </c>
      <c r="W1089" s="54">
        <f>COUNTIF(사출계획!$Q$62:$R$110,표4[[#This Row],[제품명]])</f>
        <v>0</v>
      </c>
      <c r="X1089" s="131">
        <f>COUNTIF(사출계획!$Q$62:$R$87,표4[[#This Row],[제품명]])</f>
        <v>0</v>
      </c>
      <c r="Y1089" s="131">
        <f>COUNTIF(사출계획!$Q$88:$R$110,표4[[#This Row],[제품명]])</f>
        <v>0</v>
      </c>
      <c r="Z1089" s="54">
        <f>COUNTIF(사출계획!$S$62:$T$110,표4[[#This Row],[제품명]])</f>
        <v>0</v>
      </c>
      <c r="AA1089" s="131"/>
      <c r="AB1089" s="131"/>
      <c r="AC1089" s="493" t="s">
        <v>4918</v>
      </c>
      <c r="AD1089" s="129">
        <f>SUMIF(표4[잉크명],표5[[#This Row],[잉크]],표4[월])</f>
        <v>0</v>
      </c>
      <c r="AE1089" s="131">
        <f>SUMIF(표4[잉크명],표5[[#This Row],[잉크]],표4[월-3층])</f>
        <v>0</v>
      </c>
      <c r="AF1089" s="131">
        <f>SUMIF(표4[잉크명],표5[[#This Row],[잉크]],표4[월-1층])</f>
        <v>0</v>
      </c>
      <c r="AG1089" s="133">
        <f>SUMIF(표4[잉크명],표5[[#This Row],[잉크]],표4[화])</f>
        <v>0</v>
      </c>
      <c r="AH1089" s="131">
        <f>SUMIF(표4[잉크명],표5[[#This Row],[잉크]],표4[화-3층])</f>
        <v>0</v>
      </c>
      <c r="AI1089" s="131">
        <f>SUMIF(표4[잉크명],표5[[#This Row],[잉크]],표4[화-1층])</f>
        <v>0</v>
      </c>
      <c r="AJ1089" s="130">
        <f>SUMIF(표4[잉크명],표5[[#This Row],[잉크]],표4[수])</f>
        <v>0</v>
      </c>
      <c r="AK1089" s="131">
        <f>SUMIF(표4[잉크명],표5[[#This Row],[잉크]],표4[수-3층])</f>
        <v>0</v>
      </c>
      <c r="AL1089" s="131">
        <f>SUMIF(표4[잉크명],표5[[#This Row],[잉크]],표4[수-1층])</f>
        <v>0</v>
      </c>
      <c r="AM1089" s="54">
        <f>SUMIF(표4[잉크명],표5[[#This Row],[잉크]],표4[목])</f>
        <v>0</v>
      </c>
      <c r="AN1089" s="131">
        <f>SUMIF(표4[잉크명],표5[[#This Row],[잉크]],표4[목-3층])</f>
        <v>0</v>
      </c>
      <c r="AO1089" s="131">
        <f>SUMIF(표4[잉크명],표5[[#This Row],[잉크]],표4[목-1층])</f>
        <v>0</v>
      </c>
      <c r="AP1089" s="54">
        <f>SUMIF(표4[잉크명],표5[[#This Row],[잉크]],표4[금])</f>
        <v>0</v>
      </c>
      <c r="AQ1089" s="131">
        <f>SUMIF(표4[잉크명],표5[[#This Row],[잉크]],표4[금-3층])</f>
        <v>0</v>
      </c>
      <c r="AR1089" s="131">
        <f>SUMIF(표4[잉크명],표5[[#This Row],[잉크]],표4[금-1층])</f>
        <v>0</v>
      </c>
      <c r="AS1089" s="54">
        <f>SUMIF(표4[잉크명],표5[[#This Row],[잉크]],표4[토])</f>
        <v>0</v>
      </c>
      <c r="AT1089" s="131">
        <f>SUMIF(표4[잉크명],표5[[#This Row],[잉크]],표4[토-3층])</f>
        <v>0</v>
      </c>
      <c r="AU1089" s="131">
        <f>SUMIF(표4[잉크명],표5[[#This Row],[잉크]],표4[토-1층])</f>
        <v>0</v>
      </c>
      <c r="AV1089" s="54">
        <f>SUMIF(표4[잉크명],표5[[#This Row],[잉크]],표4[일])</f>
        <v>0</v>
      </c>
      <c r="AW1089" s="131">
        <f>SUMIF(표4[잉크명],표5[[#This Row],[잉크]],표4[일-3층])</f>
        <v>0</v>
      </c>
      <c r="AX1089" s="131">
        <f>SUMIF(표4[잉크명],표5[[#This Row],[잉크]],표4[일-1층])</f>
        <v>0</v>
      </c>
      <c r="AY1089" s="54">
        <f>SUMIF(표4[잉크명],표5[[#This Row],[잉크]],표4[차주 월])</f>
        <v>0</v>
      </c>
      <c r="AZ1089" s="54">
        <f>SUM(표5[[#This Row],[월]:[차주 월]])</f>
        <v>0</v>
      </c>
    </row>
    <row r="1090" spans="2:52" x14ac:dyDescent="0.3">
      <c r="B1090" s="399" t="s">
        <v>3893</v>
      </c>
      <c r="C1090" s="285"/>
      <c r="D1090" s="399" t="s">
        <v>3896</v>
      </c>
      <c r="E1090" s="54">
        <f>COUNTIF(사출계획!$E$62:$F$110,표4[[#This Row],[제품명]])</f>
        <v>0</v>
      </c>
      <c r="F1090" s="131">
        <f>COUNTIF(사출계획!$E$62:$F$87,표4[[#This Row],[제품명]])</f>
        <v>0</v>
      </c>
      <c r="G1090" s="131">
        <f>COUNTIF(사출계획!$E$88:$F$110,표4[[#This Row],[제품명]])</f>
        <v>0</v>
      </c>
      <c r="H1090" s="54">
        <f>COUNTIF(사출계획!$G$62:$H$110,표4[[#This Row],[제품명]])</f>
        <v>0</v>
      </c>
      <c r="I1090" s="132">
        <f>COUNTIF(사출계획!$G$62:$H$87,표4[[#This Row],[제품명]])</f>
        <v>0</v>
      </c>
      <c r="J1090" s="132">
        <f>COUNTIF(사출계획!$G$88:$H$110,표4[[#This Row],[제품명]])</f>
        <v>0</v>
      </c>
      <c r="K1090" s="54">
        <f>COUNTIF(사출계획!$I$62:$J$110,표4[[#This Row],[제품명]])</f>
        <v>0</v>
      </c>
      <c r="L1090" s="131">
        <f>COUNTIF(사출계획!$I$62:$J$87,표4[[#This Row],[제품명]])</f>
        <v>0</v>
      </c>
      <c r="M1090" s="131">
        <f>COUNTIF(사출계획!$I$88:$J$110,표4[[#This Row],[제품명]])</f>
        <v>0</v>
      </c>
      <c r="N1090" s="129">
        <f>COUNTIF(사출계획!$K$62:$L$110,표4[[#This Row],[제품명]])</f>
        <v>0</v>
      </c>
      <c r="O1090" s="131">
        <f>COUNTIF(사출계획!$K$62:$L$87,표4[[#This Row],[제품명]])</f>
        <v>0</v>
      </c>
      <c r="P1090" s="131">
        <f>COUNTIF(사출계획!$K$88:$L$110,표4[[#This Row],[제품명]])</f>
        <v>0</v>
      </c>
      <c r="Q1090" s="130">
        <f>COUNTIF(사출계획!$M$62:$N$110,표4[[#This Row],[제품명]])</f>
        <v>0</v>
      </c>
      <c r="R1090" s="131">
        <f>COUNTIF(사출계획!$M$62:$N$87,표4[[#This Row],[제품명]])</f>
        <v>0</v>
      </c>
      <c r="S1090" s="131">
        <f>COUNTIF(사출계획!$M$88:$N$110,표4[[#This Row],[제품명]])</f>
        <v>0</v>
      </c>
      <c r="T1090" s="54">
        <f>COUNTIF(사출계획!$O$62:$P$110,표4[[#This Row],[제품명]])</f>
        <v>0</v>
      </c>
      <c r="U1090" s="131">
        <f>COUNTIF(사출계획!$O$62:$P$87,표4[[#This Row],[제품명]])</f>
        <v>0</v>
      </c>
      <c r="V1090" s="131">
        <f>COUNTIF(사출계획!$O$88:$P$110,표4[[#This Row],[제품명]])</f>
        <v>0</v>
      </c>
      <c r="W1090" s="54">
        <f>COUNTIF(사출계획!$Q$62:$R$110,표4[[#This Row],[제품명]])</f>
        <v>0</v>
      </c>
      <c r="X1090" s="131">
        <f>COUNTIF(사출계획!$Q$62:$R$87,표4[[#This Row],[제품명]])</f>
        <v>0</v>
      </c>
      <c r="Y1090" s="131">
        <f>COUNTIF(사출계획!$Q$88:$R$110,표4[[#This Row],[제품명]])</f>
        <v>0</v>
      </c>
      <c r="Z1090" s="54">
        <f>COUNTIF(사출계획!$S$62:$T$110,표4[[#This Row],[제품명]])</f>
        <v>0</v>
      </c>
      <c r="AA1090" s="131"/>
      <c r="AB1090" s="131"/>
      <c r="AC1090" s="493" t="s">
        <v>4919</v>
      </c>
      <c r="AD1090" s="129">
        <f>SUMIF(표4[잉크명],표5[[#This Row],[잉크]],표4[월])</f>
        <v>0</v>
      </c>
      <c r="AE1090" s="131">
        <f>SUMIF(표4[잉크명],표5[[#This Row],[잉크]],표4[월-3층])</f>
        <v>0</v>
      </c>
      <c r="AF1090" s="131">
        <f>SUMIF(표4[잉크명],표5[[#This Row],[잉크]],표4[월-1층])</f>
        <v>0</v>
      </c>
      <c r="AG1090" s="133">
        <f>SUMIF(표4[잉크명],표5[[#This Row],[잉크]],표4[화])</f>
        <v>0</v>
      </c>
      <c r="AH1090" s="131">
        <f>SUMIF(표4[잉크명],표5[[#This Row],[잉크]],표4[화-3층])</f>
        <v>0</v>
      </c>
      <c r="AI1090" s="131">
        <f>SUMIF(표4[잉크명],표5[[#This Row],[잉크]],표4[화-1층])</f>
        <v>0</v>
      </c>
      <c r="AJ1090" s="130">
        <f>SUMIF(표4[잉크명],표5[[#This Row],[잉크]],표4[수])</f>
        <v>0</v>
      </c>
      <c r="AK1090" s="131">
        <f>SUMIF(표4[잉크명],표5[[#This Row],[잉크]],표4[수-3층])</f>
        <v>0</v>
      </c>
      <c r="AL1090" s="131">
        <f>SUMIF(표4[잉크명],표5[[#This Row],[잉크]],표4[수-1층])</f>
        <v>0</v>
      </c>
      <c r="AM1090" s="54">
        <f>SUMIF(표4[잉크명],표5[[#This Row],[잉크]],표4[목])</f>
        <v>0</v>
      </c>
      <c r="AN1090" s="131">
        <f>SUMIF(표4[잉크명],표5[[#This Row],[잉크]],표4[목-3층])</f>
        <v>0</v>
      </c>
      <c r="AO1090" s="131">
        <f>SUMIF(표4[잉크명],표5[[#This Row],[잉크]],표4[목-1층])</f>
        <v>0</v>
      </c>
      <c r="AP1090" s="54">
        <f>SUMIF(표4[잉크명],표5[[#This Row],[잉크]],표4[금])</f>
        <v>0</v>
      </c>
      <c r="AQ1090" s="131">
        <f>SUMIF(표4[잉크명],표5[[#This Row],[잉크]],표4[금-3층])</f>
        <v>0</v>
      </c>
      <c r="AR1090" s="131">
        <f>SUMIF(표4[잉크명],표5[[#This Row],[잉크]],표4[금-1층])</f>
        <v>0</v>
      </c>
      <c r="AS1090" s="54">
        <f>SUMIF(표4[잉크명],표5[[#This Row],[잉크]],표4[토])</f>
        <v>0</v>
      </c>
      <c r="AT1090" s="131">
        <f>SUMIF(표4[잉크명],표5[[#This Row],[잉크]],표4[토-3층])</f>
        <v>0</v>
      </c>
      <c r="AU1090" s="131">
        <f>SUMIF(표4[잉크명],표5[[#This Row],[잉크]],표4[토-1층])</f>
        <v>0</v>
      </c>
      <c r="AV1090" s="54">
        <f>SUMIF(표4[잉크명],표5[[#This Row],[잉크]],표4[일])</f>
        <v>0</v>
      </c>
      <c r="AW1090" s="131">
        <f>SUMIF(표4[잉크명],표5[[#This Row],[잉크]],표4[일-3층])</f>
        <v>0</v>
      </c>
      <c r="AX1090" s="131">
        <f>SUMIF(표4[잉크명],표5[[#This Row],[잉크]],표4[일-1층])</f>
        <v>0</v>
      </c>
      <c r="AY1090" s="54">
        <f>SUMIF(표4[잉크명],표5[[#This Row],[잉크]],표4[차주 월])</f>
        <v>0</v>
      </c>
      <c r="AZ1090" s="54">
        <f>SUM(표5[[#This Row],[월]:[차주 월]])</f>
        <v>0</v>
      </c>
    </row>
    <row r="1091" spans="2:52" x14ac:dyDescent="0.3">
      <c r="B1091" s="399" t="s">
        <v>3893</v>
      </c>
      <c r="C1091" s="285"/>
      <c r="D1091" s="399" t="s">
        <v>3897</v>
      </c>
      <c r="E1091" s="54">
        <f>COUNTIF(사출계획!$E$62:$F$110,표4[[#This Row],[제품명]])</f>
        <v>0</v>
      </c>
      <c r="F1091" s="131">
        <f>COUNTIF(사출계획!$E$62:$F$87,표4[[#This Row],[제품명]])</f>
        <v>0</v>
      </c>
      <c r="G1091" s="131">
        <f>COUNTIF(사출계획!$E$88:$F$110,표4[[#This Row],[제품명]])</f>
        <v>0</v>
      </c>
      <c r="H1091" s="54">
        <f>COUNTIF(사출계획!$G$62:$H$110,표4[[#This Row],[제품명]])</f>
        <v>0</v>
      </c>
      <c r="I1091" s="132">
        <f>COUNTIF(사출계획!$G$62:$H$87,표4[[#This Row],[제품명]])</f>
        <v>0</v>
      </c>
      <c r="J1091" s="132">
        <f>COUNTIF(사출계획!$G$88:$H$110,표4[[#This Row],[제품명]])</f>
        <v>0</v>
      </c>
      <c r="K1091" s="54">
        <f>COUNTIF(사출계획!$I$62:$J$110,표4[[#This Row],[제품명]])</f>
        <v>0</v>
      </c>
      <c r="L1091" s="131">
        <f>COUNTIF(사출계획!$I$62:$J$87,표4[[#This Row],[제품명]])</f>
        <v>0</v>
      </c>
      <c r="M1091" s="131">
        <f>COUNTIF(사출계획!$I$88:$J$110,표4[[#This Row],[제품명]])</f>
        <v>0</v>
      </c>
      <c r="N1091" s="129">
        <f>COUNTIF(사출계획!$K$62:$L$110,표4[[#This Row],[제품명]])</f>
        <v>0</v>
      </c>
      <c r="O1091" s="131">
        <f>COUNTIF(사출계획!$K$62:$L$87,표4[[#This Row],[제품명]])</f>
        <v>0</v>
      </c>
      <c r="P1091" s="131">
        <f>COUNTIF(사출계획!$K$88:$L$110,표4[[#This Row],[제품명]])</f>
        <v>0</v>
      </c>
      <c r="Q1091" s="130">
        <f>COUNTIF(사출계획!$M$62:$N$110,표4[[#This Row],[제품명]])</f>
        <v>0</v>
      </c>
      <c r="R1091" s="131">
        <f>COUNTIF(사출계획!$M$62:$N$87,표4[[#This Row],[제품명]])</f>
        <v>0</v>
      </c>
      <c r="S1091" s="131">
        <f>COUNTIF(사출계획!$M$88:$N$110,표4[[#This Row],[제품명]])</f>
        <v>0</v>
      </c>
      <c r="T1091" s="54">
        <f>COUNTIF(사출계획!$O$62:$P$110,표4[[#This Row],[제품명]])</f>
        <v>0</v>
      </c>
      <c r="U1091" s="131">
        <f>COUNTIF(사출계획!$O$62:$P$87,표4[[#This Row],[제품명]])</f>
        <v>0</v>
      </c>
      <c r="V1091" s="131">
        <f>COUNTIF(사출계획!$O$88:$P$110,표4[[#This Row],[제품명]])</f>
        <v>0</v>
      </c>
      <c r="W1091" s="54">
        <f>COUNTIF(사출계획!$Q$62:$R$110,표4[[#This Row],[제품명]])</f>
        <v>0</v>
      </c>
      <c r="X1091" s="131">
        <f>COUNTIF(사출계획!$Q$62:$R$87,표4[[#This Row],[제품명]])</f>
        <v>0</v>
      </c>
      <c r="Y1091" s="131">
        <f>COUNTIF(사출계획!$Q$88:$R$110,표4[[#This Row],[제품명]])</f>
        <v>0</v>
      </c>
      <c r="Z1091" s="54">
        <f>COUNTIF(사출계획!$S$62:$T$110,표4[[#This Row],[제품명]])</f>
        <v>0</v>
      </c>
      <c r="AA1091" s="131"/>
      <c r="AB1091" s="131"/>
      <c r="AC1091" s="493" t="s">
        <v>4920</v>
      </c>
      <c r="AD1091" s="129">
        <f>SUMIF(표4[잉크명],표5[[#This Row],[잉크]],표4[월])</f>
        <v>0</v>
      </c>
      <c r="AE1091" s="131">
        <f>SUMIF(표4[잉크명],표5[[#This Row],[잉크]],표4[월-3층])</f>
        <v>0</v>
      </c>
      <c r="AF1091" s="131">
        <f>SUMIF(표4[잉크명],표5[[#This Row],[잉크]],표4[월-1층])</f>
        <v>0</v>
      </c>
      <c r="AG1091" s="133">
        <f>SUMIF(표4[잉크명],표5[[#This Row],[잉크]],표4[화])</f>
        <v>0</v>
      </c>
      <c r="AH1091" s="131">
        <f>SUMIF(표4[잉크명],표5[[#This Row],[잉크]],표4[화-3층])</f>
        <v>0</v>
      </c>
      <c r="AI1091" s="131">
        <f>SUMIF(표4[잉크명],표5[[#This Row],[잉크]],표4[화-1층])</f>
        <v>0</v>
      </c>
      <c r="AJ1091" s="130">
        <f>SUMIF(표4[잉크명],표5[[#This Row],[잉크]],표4[수])</f>
        <v>0</v>
      </c>
      <c r="AK1091" s="131">
        <f>SUMIF(표4[잉크명],표5[[#This Row],[잉크]],표4[수-3층])</f>
        <v>0</v>
      </c>
      <c r="AL1091" s="131">
        <f>SUMIF(표4[잉크명],표5[[#This Row],[잉크]],표4[수-1층])</f>
        <v>0</v>
      </c>
      <c r="AM1091" s="54">
        <f>SUMIF(표4[잉크명],표5[[#This Row],[잉크]],표4[목])</f>
        <v>0</v>
      </c>
      <c r="AN1091" s="131">
        <f>SUMIF(표4[잉크명],표5[[#This Row],[잉크]],표4[목-3층])</f>
        <v>0</v>
      </c>
      <c r="AO1091" s="131">
        <f>SUMIF(표4[잉크명],표5[[#This Row],[잉크]],표4[목-1층])</f>
        <v>0</v>
      </c>
      <c r="AP1091" s="54">
        <f>SUMIF(표4[잉크명],표5[[#This Row],[잉크]],표4[금])</f>
        <v>0</v>
      </c>
      <c r="AQ1091" s="131">
        <f>SUMIF(표4[잉크명],표5[[#This Row],[잉크]],표4[금-3층])</f>
        <v>0</v>
      </c>
      <c r="AR1091" s="131">
        <f>SUMIF(표4[잉크명],표5[[#This Row],[잉크]],표4[금-1층])</f>
        <v>0</v>
      </c>
      <c r="AS1091" s="54">
        <f>SUMIF(표4[잉크명],표5[[#This Row],[잉크]],표4[토])</f>
        <v>0</v>
      </c>
      <c r="AT1091" s="131">
        <f>SUMIF(표4[잉크명],표5[[#This Row],[잉크]],표4[토-3층])</f>
        <v>0</v>
      </c>
      <c r="AU1091" s="131">
        <f>SUMIF(표4[잉크명],표5[[#This Row],[잉크]],표4[토-1층])</f>
        <v>0</v>
      </c>
      <c r="AV1091" s="54">
        <f>SUMIF(표4[잉크명],표5[[#This Row],[잉크]],표4[일])</f>
        <v>0</v>
      </c>
      <c r="AW1091" s="131">
        <f>SUMIF(표4[잉크명],표5[[#This Row],[잉크]],표4[일-3층])</f>
        <v>0</v>
      </c>
      <c r="AX1091" s="131">
        <f>SUMIF(표4[잉크명],표5[[#This Row],[잉크]],표4[일-1층])</f>
        <v>0</v>
      </c>
      <c r="AY1091" s="54">
        <f>SUMIF(표4[잉크명],표5[[#This Row],[잉크]],표4[차주 월])</f>
        <v>0</v>
      </c>
      <c r="AZ1091" s="54">
        <f>SUM(표5[[#This Row],[월]:[차주 월]])</f>
        <v>0</v>
      </c>
    </row>
    <row r="1092" spans="2:52" x14ac:dyDescent="0.3">
      <c r="B1092" s="400" t="s">
        <v>3902</v>
      </c>
      <c r="C1092" s="285"/>
      <c r="D1092" s="400" t="s">
        <v>3904</v>
      </c>
      <c r="E1092" s="54">
        <f>COUNTIF(사출계획!$E$62:$F$110,표4[[#This Row],[제품명]])</f>
        <v>0</v>
      </c>
      <c r="F1092" s="131">
        <f>COUNTIF(사출계획!$E$62:$F$87,표4[[#This Row],[제품명]])</f>
        <v>0</v>
      </c>
      <c r="G1092" s="131">
        <f>COUNTIF(사출계획!$E$88:$F$110,표4[[#This Row],[제품명]])</f>
        <v>0</v>
      </c>
      <c r="H1092" s="54">
        <f>COUNTIF(사출계획!$G$62:$H$110,표4[[#This Row],[제품명]])</f>
        <v>0</v>
      </c>
      <c r="I1092" s="132">
        <f>COUNTIF(사출계획!$G$62:$H$87,표4[[#This Row],[제품명]])</f>
        <v>0</v>
      </c>
      <c r="J1092" s="132">
        <f>COUNTIF(사출계획!$G$88:$H$110,표4[[#This Row],[제품명]])</f>
        <v>0</v>
      </c>
      <c r="K1092" s="54">
        <f>COUNTIF(사출계획!$I$62:$J$110,표4[[#This Row],[제품명]])</f>
        <v>0</v>
      </c>
      <c r="L1092" s="131">
        <f>COUNTIF(사출계획!$I$62:$J$87,표4[[#This Row],[제품명]])</f>
        <v>0</v>
      </c>
      <c r="M1092" s="131">
        <f>COUNTIF(사출계획!$I$88:$J$110,표4[[#This Row],[제품명]])</f>
        <v>0</v>
      </c>
      <c r="N1092" s="129">
        <f>COUNTIF(사출계획!$K$62:$L$110,표4[[#This Row],[제품명]])</f>
        <v>0</v>
      </c>
      <c r="O1092" s="131">
        <f>COUNTIF(사출계획!$K$62:$L$87,표4[[#This Row],[제품명]])</f>
        <v>0</v>
      </c>
      <c r="P1092" s="131">
        <f>COUNTIF(사출계획!$K$88:$L$110,표4[[#This Row],[제품명]])</f>
        <v>0</v>
      </c>
      <c r="Q1092" s="130">
        <f>COUNTIF(사출계획!$M$62:$N$110,표4[[#This Row],[제품명]])</f>
        <v>0</v>
      </c>
      <c r="R1092" s="131">
        <f>COUNTIF(사출계획!$M$62:$N$87,표4[[#This Row],[제품명]])</f>
        <v>0</v>
      </c>
      <c r="S1092" s="131">
        <f>COUNTIF(사출계획!$M$88:$N$110,표4[[#This Row],[제품명]])</f>
        <v>0</v>
      </c>
      <c r="T1092" s="54">
        <f>COUNTIF(사출계획!$O$62:$P$110,표4[[#This Row],[제품명]])</f>
        <v>0</v>
      </c>
      <c r="U1092" s="131">
        <f>COUNTIF(사출계획!$O$62:$P$87,표4[[#This Row],[제품명]])</f>
        <v>0</v>
      </c>
      <c r="V1092" s="131">
        <f>COUNTIF(사출계획!$O$88:$P$110,표4[[#This Row],[제품명]])</f>
        <v>0</v>
      </c>
      <c r="W1092" s="54">
        <f>COUNTIF(사출계획!$Q$62:$R$110,표4[[#This Row],[제품명]])</f>
        <v>0</v>
      </c>
      <c r="X1092" s="131">
        <f>COUNTIF(사출계획!$Q$62:$R$87,표4[[#This Row],[제품명]])</f>
        <v>0</v>
      </c>
      <c r="Y1092" s="131">
        <f>COUNTIF(사출계획!$Q$88:$R$110,표4[[#This Row],[제품명]])</f>
        <v>0</v>
      </c>
      <c r="Z1092" s="54">
        <f>COUNTIF(사출계획!$S$62:$T$110,표4[[#This Row],[제품명]])</f>
        <v>0</v>
      </c>
      <c r="AA1092" s="131"/>
      <c r="AB1092" s="131"/>
      <c r="AC1092" s="493" t="s">
        <v>4928</v>
      </c>
      <c r="AD1092" s="129">
        <f>SUMIF(표4[잉크명],표5[[#This Row],[잉크]],표4[월])</f>
        <v>0</v>
      </c>
      <c r="AE1092" s="131">
        <f>SUMIF(표4[잉크명],표5[[#This Row],[잉크]],표4[월-3층])</f>
        <v>0</v>
      </c>
      <c r="AF1092" s="131">
        <f>SUMIF(표4[잉크명],표5[[#This Row],[잉크]],표4[월-1층])</f>
        <v>0</v>
      </c>
      <c r="AG1092" s="133">
        <f>SUMIF(표4[잉크명],표5[[#This Row],[잉크]],표4[화])</f>
        <v>0</v>
      </c>
      <c r="AH1092" s="131">
        <f>SUMIF(표4[잉크명],표5[[#This Row],[잉크]],표4[화-3층])</f>
        <v>0</v>
      </c>
      <c r="AI1092" s="131">
        <f>SUMIF(표4[잉크명],표5[[#This Row],[잉크]],표4[화-1층])</f>
        <v>0</v>
      </c>
      <c r="AJ1092" s="130">
        <f>SUMIF(표4[잉크명],표5[[#This Row],[잉크]],표4[수])</f>
        <v>0</v>
      </c>
      <c r="AK1092" s="131">
        <f>SUMIF(표4[잉크명],표5[[#This Row],[잉크]],표4[수-3층])</f>
        <v>0</v>
      </c>
      <c r="AL1092" s="131">
        <f>SUMIF(표4[잉크명],표5[[#This Row],[잉크]],표4[수-1층])</f>
        <v>0</v>
      </c>
      <c r="AM1092" s="54">
        <f>SUMIF(표4[잉크명],표5[[#This Row],[잉크]],표4[목])</f>
        <v>0</v>
      </c>
      <c r="AN1092" s="131">
        <f>SUMIF(표4[잉크명],표5[[#This Row],[잉크]],표4[목-3층])</f>
        <v>0</v>
      </c>
      <c r="AO1092" s="131">
        <f>SUMIF(표4[잉크명],표5[[#This Row],[잉크]],표4[목-1층])</f>
        <v>0</v>
      </c>
      <c r="AP1092" s="54">
        <f>SUMIF(표4[잉크명],표5[[#This Row],[잉크]],표4[금])</f>
        <v>0</v>
      </c>
      <c r="AQ1092" s="131">
        <f>SUMIF(표4[잉크명],표5[[#This Row],[잉크]],표4[금-3층])</f>
        <v>0</v>
      </c>
      <c r="AR1092" s="131">
        <f>SUMIF(표4[잉크명],표5[[#This Row],[잉크]],표4[금-1층])</f>
        <v>0</v>
      </c>
      <c r="AS1092" s="54">
        <f>SUMIF(표4[잉크명],표5[[#This Row],[잉크]],표4[토])</f>
        <v>0</v>
      </c>
      <c r="AT1092" s="131">
        <f>SUMIF(표4[잉크명],표5[[#This Row],[잉크]],표4[토-3층])</f>
        <v>0</v>
      </c>
      <c r="AU1092" s="131">
        <f>SUMIF(표4[잉크명],표5[[#This Row],[잉크]],표4[토-1층])</f>
        <v>0</v>
      </c>
      <c r="AV1092" s="54">
        <f>SUMIF(표4[잉크명],표5[[#This Row],[잉크]],표4[일])</f>
        <v>0</v>
      </c>
      <c r="AW1092" s="131">
        <f>SUMIF(표4[잉크명],표5[[#This Row],[잉크]],표4[일-3층])</f>
        <v>0</v>
      </c>
      <c r="AX1092" s="131">
        <f>SUMIF(표4[잉크명],표5[[#This Row],[잉크]],표4[일-1층])</f>
        <v>0</v>
      </c>
      <c r="AY1092" s="54">
        <f>SUMIF(표4[잉크명],표5[[#This Row],[잉크]],표4[차주 월])</f>
        <v>0</v>
      </c>
      <c r="AZ1092" s="54">
        <f>SUM(표5[[#This Row],[월]:[차주 월]])</f>
        <v>0</v>
      </c>
    </row>
    <row r="1093" spans="2:52" x14ac:dyDescent="0.3">
      <c r="B1093" s="400" t="s">
        <v>3903</v>
      </c>
      <c r="C1093" s="285"/>
      <c r="D1093" s="400" t="s">
        <v>3905</v>
      </c>
      <c r="E1093" s="54">
        <f>COUNTIF(사출계획!$E$62:$F$110,표4[[#This Row],[제품명]])</f>
        <v>0</v>
      </c>
      <c r="F1093" s="131">
        <f>COUNTIF(사출계획!$E$62:$F$87,표4[[#This Row],[제품명]])</f>
        <v>0</v>
      </c>
      <c r="G1093" s="131">
        <f>COUNTIF(사출계획!$E$88:$F$110,표4[[#This Row],[제품명]])</f>
        <v>0</v>
      </c>
      <c r="H1093" s="54">
        <f>COUNTIF(사출계획!$G$62:$H$110,표4[[#This Row],[제품명]])</f>
        <v>0</v>
      </c>
      <c r="I1093" s="132">
        <f>COUNTIF(사출계획!$G$62:$H$87,표4[[#This Row],[제품명]])</f>
        <v>0</v>
      </c>
      <c r="J1093" s="132">
        <f>COUNTIF(사출계획!$G$88:$H$110,표4[[#This Row],[제품명]])</f>
        <v>0</v>
      </c>
      <c r="K1093" s="54">
        <f>COUNTIF(사출계획!$I$62:$J$110,표4[[#This Row],[제품명]])</f>
        <v>0</v>
      </c>
      <c r="L1093" s="131">
        <f>COUNTIF(사출계획!$I$62:$J$87,표4[[#This Row],[제품명]])</f>
        <v>0</v>
      </c>
      <c r="M1093" s="131">
        <f>COUNTIF(사출계획!$I$88:$J$110,표4[[#This Row],[제품명]])</f>
        <v>0</v>
      </c>
      <c r="N1093" s="129">
        <f>COUNTIF(사출계획!$K$62:$L$110,표4[[#This Row],[제품명]])</f>
        <v>0</v>
      </c>
      <c r="O1093" s="131">
        <f>COUNTIF(사출계획!$K$62:$L$87,표4[[#This Row],[제품명]])</f>
        <v>0</v>
      </c>
      <c r="P1093" s="131">
        <f>COUNTIF(사출계획!$K$88:$L$110,표4[[#This Row],[제품명]])</f>
        <v>0</v>
      </c>
      <c r="Q1093" s="130">
        <f>COUNTIF(사출계획!$M$62:$N$110,표4[[#This Row],[제품명]])</f>
        <v>0</v>
      </c>
      <c r="R1093" s="131">
        <f>COUNTIF(사출계획!$M$62:$N$87,표4[[#This Row],[제품명]])</f>
        <v>0</v>
      </c>
      <c r="S1093" s="131">
        <f>COUNTIF(사출계획!$M$88:$N$110,표4[[#This Row],[제품명]])</f>
        <v>0</v>
      </c>
      <c r="T1093" s="54">
        <f>COUNTIF(사출계획!$O$62:$P$110,표4[[#This Row],[제품명]])</f>
        <v>0</v>
      </c>
      <c r="U1093" s="131">
        <f>COUNTIF(사출계획!$O$62:$P$87,표4[[#This Row],[제품명]])</f>
        <v>0</v>
      </c>
      <c r="V1093" s="131">
        <f>COUNTIF(사출계획!$O$88:$P$110,표4[[#This Row],[제품명]])</f>
        <v>0</v>
      </c>
      <c r="W1093" s="54">
        <f>COUNTIF(사출계획!$Q$62:$R$110,표4[[#This Row],[제품명]])</f>
        <v>0</v>
      </c>
      <c r="X1093" s="131">
        <f>COUNTIF(사출계획!$Q$62:$R$87,표4[[#This Row],[제품명]])</f>
        <v>0</v>
      </c>
      <c r="Y1093" s="131">
        <f>COUNTIF(사출계획!$Q$88:$R$110,표4[[#This Row],[제품명]])</f>
        <v>0</v>
      </c>
      <c r="Z1093" s="54">
        <f>COUNTIF(사출계획!$S$62:$T$110,표4[[#This Row],[제품명]])</f>
        <v>0</v>
      </c>
      <c r="AA1093" s="131"/>
      <c r="AB1093" s="131"/>
      <c r="AC1093" s="493" t="s">
        <v>4929</v>
      </c>
      <c r="AD1093" s="129">
        <f>SUMIF(표4[잉크명],표5[[#This Row],[잉크]],표4[월])</f>
        <v>0</v>
      </c>
      <c r="AE1093" s="131">
        <f>SUMIF(표4[잉크명],표5[[#This Row],[잉크]],표4[월-3층])</f>
        <v>0</v>
      </c>
      <c r="AF1093" s="131">
        <f>SUMIF(표4[잉크명],표5[[#This Row],[잉크]],표4[월-1층])</f>
        <v>0</v>
      </c>
      <c r="AG1093" s="133">
        <f>SUMIF(표4[잉크명],표5[[#This Row],[잉크]],표4[화])</f>
        <v>0</v>
      </c>
      <c r="AH1093" s="131">
        <f>SUMIF(표4[잉크명],표5[[#This Row],[잉크]],표4[화-3층])</f>
        <v>0</v>
      </c>
      <c r="AI1093" s="131">
        <f>SUMIF(표4[잉크명],표5[[#This Row],[잉크]],표4[화-1층])</f>
        <v>0</v>
      </c>
      <c r="AJ1093" s="130">
        <f>SUMIF(표4[잉크명],표5[[#This Row],[잉크]],표4[수])</f>
        <v>0</v>
      </c>
      <c r="AK1093" s="131">
        <f>SUMIF(표4[잉크명],표5[[#This Row],[잉크]],표4[수-3층])</f>
        <v>0</v>
      </c>
      <c r="AL1093" s="131">
        <f>SUMIF(표4[잉크명],표5[[#This Row],[잉크]],표4[수-1층])</f>
        <v>0</v>
      </c>
      <c r="AM1093" s="54">
        <f>SUMIF(표4[잉크명],표5[[#This Row],[잉크]],표4[목])</f>
        <v>0</v>
      </c>
      <c r="AN1093" s="131">
        <f>SUMIF(표4[잉크명],표5[[#This Row],[잉크]],표4[목-3층])</f>
        <v>0</v>
      </c>
      <c r="AO1093" s="131">
        <f>SUMIF(표4[잉크명],표5[[#This Row],[잉크]],표4[목-1층])</f>
        <v>0</v>
      </c>
      <c r="AP1093" s="54">
        <f>SUMIF(표4[잉크명],표5[[#This Row],[잉크]],표4[금])</f>
        <v>0</v>
      </c>
      <c r="AQ1093" s="131">
        <f>SUMIF(표4[잉크명],표5[[#This Row],[잉크]],표4[금-3층])</f>
        <v>0</v>
      </c>
      <c r="AR1093" s="131">
        <f>SUMIF(표4[잉크명],표5[[#This Row],[잉크]],표4[금-1층])</f>
        <v>0</v>
      </c>
      <c r="AS1093" s="54">
        <f>SUMIF(표4[잉크명],표5[[#This Row],[잉크]],표4[토])</f>
        <v>0</v>
      </c>
      <c r="AT1093" s="131">
        <f>SUMIF(표4[잉크명],표5[[#This Row],[잉크]],표4[토-3층])</f>
        <v>0</v>
      </c>
      <c r="AU1093" s="131">
        <f>SUMIF(표4[잉크명],표5[[#This Row],[잉크]],표4[토-1층])</f>
        <v>0</v>
      </c>
      <c r="AV1093" s="54">
        <f>SUMIF(표4[잉크명],표5[[#This Row],[잉크]],표4[일])</f>
        <v>0</v>
      </c>
      <c r="AW1093" s="131">
        <f>SUMIF(표4[잉크명],표5[[#This Row],[잉크]],표4[일-3층])</f>
        <v>0</v>
      </c>
      <c r="AX1093" s="131">
        <f>SUMIF(표4[잉크명],표5[[#This Row],[잉크]],표4[일-1층])</f>
        <v>0</v>
      </c>
      <c r="AY1093" s="54">
        <f>SUMIF(표4[잉크명],표5[[#This Row],[잉크]],표4[차주 월])</f>
        <v>0</v>
      </c>
      <c r="AZ1093" s="54">
        <f>SUM(표5[[#This Row],[월]:[차주 월]])</f>
        <v>0</v>
      </c>
    </row>
    <row r="1094" spans="2:52" x14ac:dyDescent="0.3">
      <c r="B1094" s="401" t="s">
        <v>3911</v>
      </c>
      <c r="C1094" s="285"/>
      <c r="D1094" s="401" t="s">
        <v>3913</v>
      </c>
      <c r="E1094" s="54">
        <f>COUNTIF(사출계획!$E$62:$F$110,표4[[#This Row],[제품명]])</f>
        <v>0</v>
      </c>
      <c r="F1094" s="131">
        <f>COUNTIF(사출계획!$E$62:$F$87,표4[[#This Row],[제품명]])</f>
        <v>0</v>
      </c>
      <c r="G1094" s="131">
        <f>COUNTIF(사출계획!$E$88:$F$110,표4[[#This Row],[제품명]])</f>
        <v>0</v>
      </c>
      <c r="H1094" s="54">
        <f>COUNTIF(사출계획!$G$62:$H$110,표4[[#This Row],[제품명]])</f>
        <v>0</v>
      </c>
      <c r="I1094" s="132">
        <f>COUNTIF(사출계획!$G$62:$H$87,표4[[#This Row],[제품명]])</f>
        <v>0</v>
      </c>
      <c r="J1094" s="132">
        <f>COUNTIF(사출계획!$G$88:$H$110,표4[[#This Row],[제품명]])</f>
        <v>0</v>
      </c>
      <c r="K1094" s="54">
        <f>COUNTIF(사출계획!$I$62:$J$110,표4[[#This Row],[제품명]])</f>
        <v>0</v>
      </c>
      <c r="L1094" s="131">
        <f>COUNTIF(사출계획!$I$62:$J$87,표4[[#This Row],[제품명]])</f>
        <v>0</v>
      </c>
      <c r="M1094" s="131">
        <f>COUNTIF(사출계획!$I$88:$J$110,표4[[#This Row],[제품명]])</f>
        <v>0</v>
      </c>
      <c r="N1094" s="129">
        <f>COUNTIF(사출계획!$K$62:$L$110,표4[[#This Row],[제품명]])</f>
        <v>0</v>
      </c>
      <c r="O1094" s="131">
        <f>COUNTIF(사출계획!$K$62:$L$87,표4[[#This Row],[제품명]])</f>
        <v>0</v>
      </c>
      <c r="P1094" s="131">
        <f>COUNTIF(사출계획!$K$88:$L$110,표4[[#This Row],[제품명]])</f>
        <v>0</v>
      </c>
      <c r="Q1094" s="130">
        <f>COUNTIF(사출계획!$M$62:$N$110,표4[[#This Row],[제품명]])</f>
        <v>0</v>
      </c>
      <c r="R1094" s="131">
        <f>COUNTIF(사출계획!$M$62:$N$87,표4[[#This Row],[제품명]])</f>
        <v>0</v>
      </c>
      <c r="S1094" s="131">
        <f>COUNTIF(사출계획!$M$88:$N$110,표4[[#This Row],[제품명]])</f>
        <v>0</v>
      </c>
      <c r="T1094" s="54">
        <f>COUNTIF(사출계획!$O$62:$P$110,표4[[#This Row],[제품명]])</f>
        <v>0</v>
      </c>
      <c r="U1094" s="131">
        <f>COUNTIF(사출계획!$O$62:$P$87,표4[[#This Row],[제품명]])</f>
        <v>0</v>
      </c>
      <c r="V1094" s="131">
        <f>COUNTIF(사출계획!$O$88:$P$110,표4[[#This Row],[제품명]])</f>
        <v>0</v>
      </c>
      <c r="W1094" s="54">
        <f>COUNTIF(사출계획!$Q$62:$R$110,표4[[#This Row],[제품명]])</f>
        <v>0</v>
      </c>
      <c r="X1094" s="131">
        <f>COUNTIF(사출계획!$Q$62:$R$87,표4[[#This Row],[제품명]])</f>
        <v>0</v>
      </c>
      <c r="Y1094" s="131">
        <f>COUNTIF(사출계획!$Q$88:$R$110,표4[[#This Row],[제품명]])</f>
        <v>0</v>
      </c>
      <c r="Z1094" s="54">
        <f>COUNTIF(사출계획!$S$62:$T$110,표4[[#This Row],[제품명]])</f>
        <v>0</v>
      </c>
      <c r="AA1094" s="131"/>
      <c r="AB1094" s="131"/>
      <c r="AC1094" s="493" t="s">
        <v>4930</v>
      </c>
      <c r="AD1094" s="129">
        <f>SUMIF(표4[잉크명],표5[[#This Row],[잉크]],표4[월])</f>
        <v>0</v>
      </c>
      <c r="AE1094" s="131">
        <f>SUMIF(표4[잉크명],표5[[#This Row],[잉크]],표4[월-3층])</f>
        <v>0</v>
      </c>
      <c r="AF1094" s="131">
        <f>SUMIF(표4[잉크명],표5[[#This Row],[잉크]],표4[월-1층])</f>
        <v>0</v>
      </c>
      <c r="AG1094" s="133">
        <f>SUMIF(표4[잉크명],표5[[#This Row],[잉크]],표4[화])</f>
        <v>0</v>
      </c>
      <c r="AH1094" s="131">
        <f>SUMIF(표4[잉크명],표5[[#This Row],[잉크]],표4[화-3층])</f>
        <v>0</v>
      </c>
      <c r="AI1094" s="131">
        <f>SUMIF(표4[잉크명],표5[[#This Row],[잉크]],표4[화-1층])</f>
        <v>0</v>
      </c>
      <c r="AJ1094" s="130">
        <f>SUMIF(표4[잉크명],표5[[#This Row],[잉크]],표4[수])</f>
        <v>0</v>
      </c>
      <c r="AK1094" s="131">
        <f>SUMIF(표4[잉크명],표5[[#This Row],[잉크]],표4[수-3층])</f>
        <v>0</v>
      </c>
      <c r="AL1094" s="131">
        <f>SUMIF(표4[잉크명],표5[[#This Row],[잉크]],표4[수-1층])</f>
        <v>0</v>
      </c>
      <c r="AM1094" s="54">
        <f>SUMIF(표4[잉크명],표5[[#This Row],[잉크]],표4[목])</f>
        <v>0</v>
      </c>
      <c r="AN1094" s="131">
        <f>SUMIF(표4[잉크명],표5[[#This Row],[잉크]],표4[목-3층])</f>
        <v>0</v>
      </c>
      <c r="AO1094" s="131">
        <f>SUMIF(표4[잉크명],표5[[#This Row],[잉크]],표4[목-1층])</f>
        <v>0</v>
      </c>
      <c r="AP1094" s="54">
        <f>SUMIF(표4[잉크명],표5[[#This Row],[잉크]],표4[금])</f>
        <v>0</v>
      </c>
      <c r="AQ1094" s="131">
        <f>SUMIF(표4[잉크명],표5[[#This Row],[잉크]],표4[금-3층])</f>
        <v>0</v>
      </c>
      <c r="AR1094" s="131">
        <f>SUMIF(표4[잉크명],표5[[#This Row],[잉크]],표4[금-1층])</f>
        <v>0</v>
      </c>
      <c r="AS1094" s="54">
        <f>SUMIF(표4[잉크명],표5[[#This Row],[잉크]],표4[토])</f>
        <v>0</v>
      </c>
      <c r="AT1094" s="131">
        <f>SUMIF(표4[잉크명],표5[[#This Row],[잉크]],표4[토-3층])</f>
        <v>0</v>
      </c>
      <c r="AU1094" s="131">
        <f>SUMIF(표4[잉크명],표5[[#This Row],[잉크]],표4[토-1층])</f>
        <v>0</v>
      </c>
      <c r="AV1094" s="54">
        <f>SUMIF(표4[잉크명],표5[[#This Row],[잉크]],표4[일])</f>
        <v>0</v>
      </c>
      <c r="AW1094" s="131">
        <f>SUMIF(표4[잉크명],표5[[#This Row],[잉크]],표4[일-3층])</f>
        <v>0</v>
      </c>
      <c r="AX1094" s="131">
        <f>SUMIF(표4[잉크명],표5[[#This Row],[잉크]],표4[일-1층])</f>
        <v>0</v>
      </c>
      <c r="AY1094" s="54">
        <f>SUMIF(표4[잉크명],표5[[#This Row],[잉크]],표4[차주 월])</f>
        <v>0</v>
      </c>
      <c r="AZ1094" s="54">
        <f>SUM(표5[[#This Row],[월]:[차주 월]])</f>
        <v>0</v>
      </c>
    </row>
    <row r="1095" spans="2:52" x14ac:dyDescent="0.3">
      <c r="B1095" s="401" t="s">
        <v>3912</v>
      </c>
      <c r="C1095" s="285"/>
      <c r="D1095" s="401" t="s">
        <v>3914</v>
      </c>
      <c r="E1095" s="54">
        <f>COUNTIF(사출계획!$E$62:$F$110,표4[[#This Row],[제품명]])</f>
        <v>0</v>
      </c>
      <c r="F1095" s="131">
        <f>COUNTIF(사출계획!$E$62:$F$87,표4[[#This Row],[제품명]])</f>
        <v>0</v>
      </c>
      <c r="G1095" s="131">
        <f>COUNTIF(사출계획!$E$88:$F$110,표4[[#This Row],[제품명]])</f>
        <v>0</v>
      </c>
      <c r="H1095" s="54">
        <f>COUNTIF(사출계획!$G$62:$H$110,표4[[#This Row],[제품명]])</f>
        <v>0</v>
      </c>
      <c r="I1095" s="132">
        <f>COUNTIF(사출계획!$G$62:$H$87,표4[[#This Row],[제품명]])</f>
        <v>0</v>
      </c>
      <c r="J1095" s="132">
        <f>COUNTIF(사출계획!$G$88:$H$110,표4[[#This Row],[제품명]])</f>
        <v>0</v>
      </c>
      <c r="K1095" s="54">
        <f>COUNTIF(사출계획!$I$62:$J$110,표4[[#This Row],[제품명]])</f>
        <v>0</v>
      </c>
      <c r="L1095" s="131">
        <f>COUNTIF(사출계획!$I$62:$J$87,표4[[#This Row],[제품명]])</f>
        <v>0</v>
      </c>
      <c r="M1095" s="131">
        <f>COUNTIF(사출계획!$I$88:$J$110,표4[[#This Row],[제품명]])</f>
        <v>0</v>
      </c>
      <c r="N1095" s="129">
        <f>COUNTIF(사출계획!$K$62:$L$110,표4[[#This Row],[제품명]])</f>
        <v>0</v>
      </c>
      <c r="O1095" s="131">
        <f>COUNTIF(사출계획!$K$62:$L$87,표4[[#This Row],[제품명]])</f>
        <v>0</v>
      </c>
      <c r="P1095" s="131">
        <f>COUNTIF(사출계획!$K$88:$L$110,표4[[#This Row],[제품명]])</f>
        <v>0</v>
      </c>
      <c r="Q1095" s="130">
        <f>COUNTIF(사출계획!$M$62:$N$110,표4[[#This Row],[제품명]])</f>
        <v>0</v>
      </c>
      <c r="R1095" s="131">
        <f>COUNTIF(사출계획!$M$62:$N$87,표4[[#This Row],[제품명]])</f>
        <v>0</v>
      </c>
      <c r="S1095" s="131">
        <f>COUNTIF(사출계획!$M$88:$N$110,표4[[#This Row],[제품명]])</f>
        <v>0</v>
      </c>
      <c r="T1095" s="54">
        <f>COUNTIF(사출계획!$O$62:$P$110,표4[[#This Row],[제품명]])</f>
        <v>0</v>
      </c>
      <c r="U1095" s="131">
        <f>COUNTIF(사출계획!$O$62:$P$87,표4[[#This Row],[제품명]])</f>
        <v>0</v>
      </c>
      <c r="V1095" s="131">
        <f>COUNTIF(사출계획!$O$88:$P$110,표4[[#This Row],[제품명]])</f>
        <v>0</v>
      </c>
      <c r="W1095" s="54">
        <f>COUNTIF(사출계획!$Q$62:$R$110,표4[[#This Row],[제품명]])</f>
        <v>0</v>
      </c>
      <c r="X1095" s="131">
        <f>COUNTIF(사출계획!$Q$62:$R$87,표4[[#This Row],[제품명]])</f>
        <v>0</v>
      </c>
      <c r="Y1095" s="131">
        <f>COUNTIF(사출계획!$Q$88:$R$110,표4[[#This Row],[제품명]])</f>
        <v>0</v>
      </c>
      <c r="Z1095" s="54">
        <f>COUNTIF(사출계획!$S$62:$T$110,표4[[#This Row],[제품명]])</f>
        <v>0</v>
      </c>
      <c r="AA1095" s="131"/>
      <c r="AB1095" s="131"/>
      <c r="AC1095" s="244" t="s">
        <v>4937</v>
      </c>
      <c r="AD1095" s="129">
        <f>SUMIF(표4[잉크명],표5[[#This Row],[잉크]],표4[월])</f>
        <v>1</v>
      </c>
      <c r="AE1095" s="131">
        <f>SUMIF(표4[잉크명],표5[[#This Row],[잉크]],표4[월-3층])</f>
        <v>1</v>
      </c>
      <c r="AF1095" s="131">
        <f>SUMIF(표4[잉크명],표5[[#This Row],[잉크]],표4[월-1층])</f>
        <v>0</v>
      </c>
      <c r="AG1095" s="133">
        <f>SUMIF(표4[잉크명],표5[[#This Row],[잉크]],표4[화])</f>
        <v>0</v>
      </c>
      <c r="AH1095" s="131">
        <f>SUMIF(표4[잉크명],표5[[#This Row],[잉크]],표4[화-3층])</f>
        <v>0</v>
      </c>
      <c r="AI1095" s="131">
        <f>SUMIF(표4[잉크명],표5[[#This Row],[잉크]],표4[화-1층])</f>
        <v>0</v>
      </c>
      <c r="AJ1095" s="130">
        <f>SUMIF(표4[잉크명],표5[[#This Row],[잉크]],표4[수])</f>
        <v>0</v>
      </c>
      <c r="AK1095" s="131">
        <f>SUMIF(표4[잉크명],표5[[#This Row],[잉크]],표4[수-3층])</f>
        <v>0</v>
      </c>
      <c r="AL1095" s="131">
        <f>SUMIF(표4[잉크명],표5[[#This Row],[잉크]],표4[수-1층])</f>
        <v>0</v>
      </c>
      <c r="AM1095" s="54">
        <f>SUMIF(표4[잉크명],표5[[#This Row],[잉크]],표4[목])</f>
        <v>0</v>
      </c>
      <c r="AN1095" s="131">
        <f>SUMIF(표4[잉크명],표5[[#This Row],[잉크]],표4[목-3층])</f>
        <v>0</v>
      </c>
      <c r="AO1095" s="131">
        <f>SUMIF(표4[잉크명],표5[[#This Row],[잉크]],표4[목-1층])</f>
        <v>0</v>
      </c>
      <c r="AP1095" s="54">
        <f>SUMIF(표4[잉크명],표5[[#This Row],[잉크]],표4[금])</f>
        <v>0</v>
      </c>
      <c r="AQ1095" s="131">
        <f>SUMIF(표4[잉크명],표5[[#This Row],[잉크]],표4[금-3층])</f>
        <v>0</v>
      </c>
      <c r="AR1095" s="131">
        <f>SUMIF(표4[잉크명],표5[[#This Row],[잉크]],표4[금-1층])</f>
        <v>0</v>
      </c>
      <c r="AS1095" s="54">
        <f>SUMIF(표4[잉크명],표5[[#This Row],[잉크]],표4[토])</f>
        <v>0</v>
      </c>
      <c r="AT1095" s="131">
        <f>SUMIF(표4[잉크명],표5[[#This Row],[잉크]],표4[토-3층])</f>
        <v>0</v>
      </c>
      <c r="AU1095" s="131">
        <f>SUMIF(표4[잉크명],표5[[#This Row],[잉크]],표4[토-1층])</f>
        <v>0</v>
      </c>
      <c r="AV1095" s="54">
        <f>SUMIF(표4[잉크명],표5[[#This Row],[잉크]],표4[일])</f>
        <v>0</v>
      </c>
      <c r="AW1095" s="131">
        <f>SUMIF(표4[잉크명],표5[[#This Row],[잉크]],표4[일-3층])</f>
        <v>0</v>
      </c>
      <c r="AX1095" s="131">
        <f>SUMIF(표4[잉크명],표5[[#This Row],[잉크]],표4[일-1층])</f>
        <v>0</v>
      </c>
      <c r="AY1095" s="54">
        <f>SUMIF(표4[잉크명],표5[[#This Row],[잉크]],표4[차주 월])</f>
        <v>0</v>
      </c>
      <c r="AZ1095" s="54">
        <f>SUM(표5[[#This Row],[월]:[차주 월]])</f>
        <v>2</v>
      </c>
    </row>
    <row r="1096" spans="2:52" x14ac:dyDescent="0.3">
      <c r="B1096" s="401" t="s">
        <v>3912</v>
      </c>
      <c r="C1096" s="285"/>
      <c r="D1096" s="401" t="s">
        <v>3915</v>
      </c>
      <c r="E1096" s="54">
        <f>COUNTIF(사출계획!$E$62:$F$110,표4[[#This Row],[제품명]])</f>
        <v>0</v>
      </c>
      <c r="F1096" s="131">
        <f>COUNTIF(사출계획!$E$62:$F$87,표4[[#This Row],[제품명]])</f>
        <v>0</v>
      </c>
      <c r="G1096" s="131">
        <f>COUNTIF(사출계획!$E$88:$F$110,표4[[#This Row],[제품명]])</f>
        <v>0</v>
      </c>
      <c r="H1096" s="54">
        <f>COUNTIF(사출계획!$G$62:$H$110,표4[[#This Row],[제품명]])</f>
        <v>0</v>
      </c>
      <c r="I1096" s="132">
        <f>COUNTIF(사출계획!$G$62:$H$87,표4[[#This Row],[제품명]])</f>
        <v>0</v>
      </c>
      <c r="J1096" s="132">
        <f>COUNTIF(사출계획!$G$88:$H$110,표4[[#This Row],[제품명]])</f>
        <v>0</v>
      </c>
      <c r="K1096" s="54">
        <f>COUNTIF(사출계획!$I$62:$J$110,표4[[#This Row],[제품명]])</f>
        <v>0</v>
      </c>
      <c r="L1096" s="131">
        <f>COUNTIF(사출계획!$I$62:$J$87,표4[[#This Row],[제품명]])</f>
        <v>0</v>
      </c>
      <c r="M1096" s="131">
        <f>COUNTIF(사출계획!$I$88:$J$110,표4[[#This Row],[제품명]])</f>
        <v>0</v>
      </c>
      <c r="N1096" s="129">
        <f>COUNTIF(사출계획!$K$62:$L$110,표4[[#This Row],[제품명]])</f>
        <v>0</v>
      </c>
      <c r="O1096" s="131">
        <f>COUNTIF(사출계획!$K$62:$L$87,표4[[#This Row],[제품명]])</f>
        <v>0</v>
      </c>
      <c r="P1096" s="131">
        <f>COUNTIF(사출계획!$K$88:$L$110,표4[[#This Row],[제품명]])</f>
        <v>0</v>
      </c>
      <c r="Q1096" s="130">
        <f>COUNTIF(사출계획!$M$62:$N$110,표4[[#This Row],[제품명]])</f>
        <v>0</v>
      </c>
      <c r="R1096" s="131">
        <f>COUNTIF(사출계획!$M$62:$N$87,표4[[#This Row],[제품명]])</f>
        <v>0</v>
      </c>
      <c r="S1096" s="131">
        <f>COUNTIF(사출계획!$M$88:$N$110,표4[[#This Row],[제품명]])</f>
        <v>0</v>
      </c>
      <c r="T1096" s="54">
        <f>COUNTIF(사출계획!$O$62:$P$110,표4[[#This Row],[제품명]])</f>
        <v>0</v>
      </c>
      <c r="U1096" s="131">
        <f>COUNTIF(사출계획!$O$62:$P$87,표4[[#This Row],[제품명]])</f>
        <v>0</v>
      </c>
      <c r="V1096" s="131">
        <f>COUNTIF(사출계획!$O$88:$P$110,표4[[#This Row],[제품명]])</f>
        <v>0</v>
      </c>
      <c r="W1096" s="54">
        <f>COUNTIF(사출계획!$Q$62:$R$110,표4[[#This Row],[제품명]])</f>
        <v>0</v>
      </c>
      <c r="X1096" s="131">
        <f>COUNTIF(사출계획!$Q$62:$R$87,표4[[#This Row],[제품명]])</f>
        <v>0</v>
      </c>
      <c r="Y1096" s="131">
        <f>COUNTIF(사출계획!$Q$88:$R$110,표4[[#This Row],[제품명]])</f>
        <v>0</v>
      </c>
      <c r="Z1096" s="54">
        <f>COUNTIF(사출계획!$S$62:$T$110,표4[[#This Row],[제품명]])</f>
        <v>0</v>
      </c>
      <c r="AA1096" s="131"/>
      <c r="AB1096" s="131"/>
      <c r="AC1096" s="33" t="s">
        <v>4941</v>
      </c>
      <c r="AD1096" s="129">
        <f>SUMIF(표4[잉크명],표5[[#This Row],[잉크]],표4[월])</f>
        <v>0</v>
      </c>
      <c r="AE1096" s="126">
        <f>SUMIF(표4[잉크명],표5[[#This Row],[잉크]],표4[월-3층])</f>
        <v>0</v>
      </c>
      <c r="AF1096" s="126">
        <f>SUMIF(표4[잉크명],표5[[#This Row],[잉크]],표4[월-1층])</f>
        <v>0</v>
      </c>
      <c r="AG1096" s="133">
        <f>SUMIF(표4[잉크명],표5[[#This Row],[잉크]],표4[화])</f>
        <v>0</v>
      </c>
      <c r="AH1096" s="126">
        <f>SUMIF(표4[잉크명],표5[[#This Row],[잉크]],표4[화-3층])</f>
        <v>0</v>
      </c>
      <c r="AI1096" s="126">
        <f>SUMIF(표4[잉크명],표5[[#This Row],[잉크]],표4[화-1층])</f>
        <v>0</v>
      </c>
      <c r="AJ1096" s="130">
        <f>SUMIF(표4[잉크명],표5[[#This Row],[잉크]],표4[수])</f>
        <v>0</v>
      </c>
      <c r="AK1096" s="126">
        <f>SUMIF(표4[잉크명],표5[[#This Row],[잉크]],표4[수-3층])</f>
        <v>0</v>
      </c>
      <c r="AL1096" s="126">
        <f>SUMIF(표4[잉크명],표5[[#This Row],[잉크]],표4[수-1층])</f>
        <v>0</v>
      </c>
      <c r="AM1096" s="34">
        <f>SUMIF(표4[잉크명],표5[[#This Row],[잉크]],표4[목])</f>
        <v>0</v>
      </c>
      <c r="AN1096" s="126">
        <f>SUMIF(표4[잉크명],표5[[#This Row],[잉크]],표4[목-3층])</f>
        <v>0</v>
      </c>
      <c r="AO1096" s="126">
        <f>SUMIF(표4[잉크명],표5[[#This Row],[잉크]],표4[목-1층])</f>
        <v>0</v>
      </c>
      <c r="AP1096" s="34">
        <f>SUMIF(표4[잉크명],표5[[#This Row],[잉크]],표4[금])</f>
        <v>0</v>
      </c>
      <c r="AQ1096" s="126">
        <f>SUMIF(표4[잉크명],표5[[#This Row],[잉크]],표4[금-3층])</f>
        <v>0</v>
      </c>
      <c r="AR1096" s="126">
        <f>SUMIF(표4[잉크명],표5[[#This Row],[잉크]],표4[금-1층])</f>
        <v>0</v>
      </c>
      <c r="AS1096" s="34">
        <f>SUMIF(표4[잉크명],표5[[#This Row],[잉크]],표4[토])</f>
        <v>0</v>
      </c>
      <c r="AT1096" s="126">
        <f>SUMIF(표4[잉크명],표5[[#This Row],[잉크]],표4[토-3층])</f>
        <v>0</v>
      </c>
      <c r="AU1096" s="126">
        <f>SUMIF(표4[잉크명],표5[[#This Row],[잉크]],표4[토-1층])</f>
        <v>0</v>
      </c>
      <c r="AV1096" s="34">
        <f>SUMIF(표4[잉크명],표5[[#This Row],[잉크]],표4[일])</f>
        <v>0</v>
      </c>
      <c r="AW1096" s="126">
        <f>SUMIF(표4[잉크명],표5[[#This Row],[잉크]],표4[일-3층])</f>
        <v>0</v>
      </c>
      <c r="AX1096" s="126">
        <f>SUMIF(표4[잉크명],표5[[#This Row],[잉크]],표4[일-1층])</f>
        <v>0</v>
      </c>
      <c r="AY1096" s="34">
        <f>SUMIF(표4[잉크명],표5[[#This Row],[잉크]],표4[차주 월])</f>
        <v>0</v>
      </c>
      <c r="AZ1096" s="34">
        <f>SUM(표5[[#This Row],[월]:[차주 월]])</f>
        <v>0</v>
      </c>
    </row>
    <row r="1097" spans="2:52" x14ac:dyDescent="0.3">
      <c r="B1097" s="403" t="s">
        <v>3943</v>
      </c>
      <c r="C1097" s="285"/>
      <c r="D1097" s="403" t="s">
        <v>3944</v>
      </c>
      <c r="E1097" s="54">
        <f>COUNTIF(사출계획!$E$62:$F$110,표4[[#This Row],[제품명]])</f>
        <v>0</v>
      </c>
      <c r="F1097" s="131">
        <f>COUNTIF(사출계획!$E$62:$F$87,표4[[#This Row],[제품명]])</f>
        <v>0</v>
      </c>
      <c r="G1097" s="131">
        <f>COUNTIF(사출계획!$E$88:$F$110,표4[[#This Row],[제품명]])</f>
        <v>0</v>
      </c>
      <c r="H1097" s="54">
        <f>COUNTIF(사출계획!$G$62:$H$110,표4[[#This Row],[제품명]])</f>
        <v>0</v>
      </c>
      <c r="I1097" s="132">
        <f>COUNTIF(사출계획!$G$62:$H$87,표4[[#This Row],[제품명]])</f>
        <v>0</v>
      </c>
      <c r="J1097" s="132">
        <f>COUNTIF(사출계획!$G$88:$H$110,표4[[#This Row],[제품명]])</f>
        <v>0</v>
      </c>
      <c r="K1097" s="54">
        <f>COUNTIF(사출계획!$I$62:$J$110,표4[[#This Row],[제품명]])</f>
        <v>0</v>
      </c>
      <c r="L1097" s="131">
        <f>COUNTIF(사출계획!$I$62:$J$87,표4[[#This Row],[제품명]])</f>
        <v>0</v>
      </c>
      <c r="M1097" s="131">
        <f>COUNTIF(사출계획!$I$88:$J$110,표4[[#This Row],[제품명]])</f>
        <v>0</v>
      </c>
      <c r="N1097" s="129">
        <f>COUNTIF(사출계획!$K$62:$L$110,표4[[#This Row],[제품명]])</f>
        <v>0</v>
      </c>
      <c r="O1097" s="131">
        <f>COUNTIF(사출계획!$K$62:$L$87,표4[[#This Row],[제품명]])</f>
        <v>0</v>
      </c>
      <c r="P1097" s="131">
        <f>COUNTIF(사출계획!$K$88:$L$110,표4[[#This Row],[제품명]])</f>
        <v>0</v>
      </c>
      <c r="Q1097" s="130">
        <f>COUNTIF(사출계획!$M$62:$N$110,표4[[#This Row],[제품명]])</f>
        <v>0</v>
      </c>
      <c r="R1097" s="131">
        <f>COUNTIF(사출계획!$M$62:$N$87,표4[[#This Row],[제품명]])</f>
        <v>0</v>
      </c>
      <c r="S1097" s="131">
        <f>COUNTIF(사출계획!$M$88:$N$110,표4[[#This Row],[제품명]])</f>
        <v>0</v>
      </c>
      <c r="T1097" s="54">
        <f>COUNTIF(사출계획!$O$62:$P$110,표4[[#This Row],[제품명]])</f>
        <v>0</v>
      </c>
      <c r="U1097" s="131">
        <f>COUNTIF(사출계획!$O$62:$P$87,표4[[#This Row],[제품명]])</f>
        <v>0</v>
      </c>
      <c r="V1097" s="131">
        <f>COUNTIF(사출계획!$O$88:$P$110,표4[[#This Row],[제품명]])</f>
        <v>0</v>
      </c>
      <c r="W1097" s="54">
        <f>COUNTIF(사출계획!$Q$62:$R$110,표4[[#This Row],[제품명]])</f>
        <v>0</v>
      </c>
      <c r="X1097" s="131">
        <f>COUNTIF(사출계획!$Q$62:$R$87,표4[[#This Row],[제품명]])</f>
        <v>0</v>
      </c>
      <c r="Y1097" s="131">
        <f>COUNTIF(사출계획!$Q$88:$R$110,표4[[#This Row],[제품명]])</f>
        <v>0</v>
      </c>
      <c r="Z1097" s="54">
        <f>COUNTIF(사출계획!$S$62:$T$110,표4[[#This Row],[제품명]])</f>
        <v>0</v>
      </c>
      <c r="AA1097" s="131"/>
      <c r="AB1097" s="131"/>
      <c r="AC1097" s="33" t="s">
        <v>4942</v>
      </c>
      <c r="AD1097" s="129">
        <f>SUMIF(표4[잉크명],표5[[#This Row],[잉크]],표4[월])</f>
        <v>0</v>
      </c>
      <c r="AE1097" s="126">
        <f>SUMIF(표4[잉크명],표5[[#This Row],[잉크]],표4[월-3층])</f>
        <v>0</v>
      </c>
      <c r="AF1097" s="126">
        <f>SUMIF(표4[잉크명],표5[[#This Row],[잉크]],표4[월-1층])</f>
        <v>0</v>
      </c>
      <c r="AG1097" s="133">
        <f>SUMIF(표4[잉크명],표5[[#This Row],[잉크]],표4[화])</f>
        <v>0</v>
      </c>
      <c r="AH1097" s="126">
        <f>SUMIF(표4[잉크명],표5[[#This Row],[잉크]],표4[화-3층])</f>
        <v>0</v>
      </c>
      <c r="AI1097" s="126">
        <f>SUMIF(표4[잉크명],표5[[#This Row],[잉크]],표4[화-1층])</f>
        <v>0</v>
      </c>
      <c r="AJ1097" s="130">
        <f>SUMIF(표4[잉크명],표5[[#This Row],[잉크]],표4[수])</f>
        <v>0</v>
      </c>
      <c r="AK1097" s="126">
        <f>SUMIF(표4[잉크명],표5[[#This Row],[잉크]],표4[수-3층])</f>
        <v>0</v>
      </c>
      <c r="AL1097" s="126">
        <f>SUMIF(표4[잉크명],표5[[#This Row],[잉크]],표4[수-1층])</f>
        <v>0</v>
      </c>
      <c r="AM1097" s="34">
        <f>SUMIF(표4[잉크명],표5[[#This Row],[잉크]],표4[목])</f>
        <v>0</v>
      </c>
      <c r="AN1097" s="126">
        <f>SUMIF(표4[잉크명],표5[[#This Row],[잉크]],표4[목-3층])</f>
        <v>0</v>
      </c>
      <c r="AO1097" s="126">
        <f>SUMIF(표4[잉크명],표5[[#This Row],[잉크]],표4[목-1층])</f>
        <v>0</v>
      </c>
      <c r="AP1097" s="34">
        <f>SUMIF(표4[잉크명],표5[[#This Row],[잉크]],표4[금])</f>
        <v>0</v>
      </c>
      <c r="AQ1097" s="126">
        <f>SUMIF(표4[잉크명],표5[[#This Row],[잉크]],표4[금-3층])</f>
        <v>0</v>
      </c>
      <c r="AR1097" s="126">
        <f>SUMIF(표4[잉크명],표5[[#This Row],[잉크]],표4[금-1층])</f>
        <v>0</v>
      </c>
      <c r="AS1097" s="34">
        <f>SUMIF(표4[잉크명],표5[[#This Row],[잉크]],표4[토])</f>
        <v>0</v>
      </c>
      <c r="AT1097" s="126">
        <f>SUMIF(표4[잉크명],표5[[#This Row],[잉크]],표4[토-3층])</f>
        <v>0</v>
      </c>
      <c r="AU1097" s="126">
        <f>SUMIF(표4[잉크명],표5[[#This Row],[잉크]],표4[토-1층])</f>
        <v>0</v>
      </c>
      <c r="AV1097" s="34">
        <f>SUMIF(표4[잉크명],표5[[#This Row],[잉크]],표4[일])</f>
        <v>0</v>
      </c>
      <c r="AW1097" s="126">
        <f>SUMIF(표4[잉크명],표5[[#This Row],[잉크]],표4[일-3층])</f>
        <v>0</v>
      </c>
      <c r="AX1097" s="126">
        <f>SUMIF(표4[잉크명],표5[[#This Row],[잉크]],표4[일-1층])</f>
        <v>0</v>
      </c>
      <c r="AY1097" s="34">
        <f>SUMIF(표4[잉크명],표5[[#This Row],[잉크]],표4[차주 월])</f>
        <v>0</v>
      </c>
      <c r="AZ1097" s="34">
        <f>SUM(표5[[#This Row],[월]:[차주 월]])</f>
        <v>0</v>
      </c>
    </row>
    <row r="1098" spans="2:52" x14ac:dyDescent="0.3">
      <c r="B1098" s="403" t="s">
        <v>3943</v>
      </c>
      <c r="C1098" s="302"/>
      <c r="D1098" s="33" t="s">
        <v>3942</v>
      </c>
      <c r="E1098" s="34">
        <f>COUNTIF(사출계획!$E$62:$F$110,표4[[#This Row],[제품명]])</f>
        <v>0</v>
      </c>
      <c r="F1098" s="126">
        <f>COUNTIF(사출계획!$E$62:$F$87,표4[[#This Row],[제품명]])</f>
        <v>0</v>
      </c>
      <c r="G1098" s="126">
        <f>COUNTIF(사출계획!$E$88:$F$110,표4[[#This Row],[제품명]])</f>
        <v>0</v>
      </c>
      <c r="H1098" s="34">
        <f>COUNTIF(사출계획!$G$62:$H$110,표4[[#This Row],[제품명]])</f>
        <v>0</v>
      </c>
      <c r="I1098" s="128">
        <f>COUNTIF(사출계획!$G$62:$H$87,표4[[#This Row],[제품명]])</f>
        <v>0</v>
      </c>
      <c r="J1098" s="128">
        <f>COUNTIF(사출계획!$G$88:$H$110,표4[[#This Row],[제품명]])</f>
        <v>0</v>
      </c>
      <c r="K1098" s="34">
        <f>COUNTIF(사출계획!$I$62:$J$110,표4[[#This Row],[제품명]])</f>
        <v>0</v>
      </c>
      <c r="L1098" s="126">
        <f>COUNTIF(사출계획!$I$62:$J$87,표4[[#This Row],[제품명]])</f>
        <v>0</v>
      </c>
      <c r="M1098" s="126">
        <f>COUNTIF(사출계획!$I$88:$J$110,표4[[#This Row],[제품명]])</f>
        <v>0</v>
      </c>
      <c r="N1098" s="129">
        <f>COUNTIF(사출계획!$K$62:$L$110,표4[[#This Row],[제품명]])</f>
        <v>0</v>
      </c>
      <c r="O1098" s="126">
        <f>COUNTIF(사출계획!$K$62:$L$87,표4[[#This Row],[제품명]])</f>
        <v>0</v>
      </c>
      <c r="P1098" s="126">
        <f>COUNTIF(사출계획!$K$88:$L$110,표4[[#This Row],[제품명]])</f>
        <v>0</v>
      </c>
      <c r="Q1098" s="130">
        <f>COUNTIF(사출계획!$M$62:$N$110,표4[[#This Row],[제품명]])</f>
        <v>0</v>
      </c>
      <c r="R1098" s="126">
        <f>COUNTIF(사출계획!$M$62:$N$87,표4[[#This Row],[제품명]])</f>
        <v>0</v>
      </c>
      <c r="S1098" s="126">
        <f>COUNTIF(사출계획!$M$88:$N$110,표4[[#This Row],[제품명]])</f>
        <v>0</v>
      </c>
      <c r="T1098" s="34">
        <f>COUNTIF(사출계획!$O$62:$P$110,표4[[#This Row],[제품명]])</f>
        <v>0</v>
      </c>
      <c r="U1098" s="126">
        <f>COUNTIF(사출계획!$O$62:$P$87,표4[[#This Row],[제품명]])</f>
        <v>0</v>
      </c>
      <c r="V1098" s="126">
        <f>COUNTIF(사출계획!$O$88:$P$110,표4[[#This Row],[제품명]])</f>
        <v>0</v>
      </c>
      <c r="W1098" s="34">
        <f>COUNTIF(사출계획!$Q$62:$R$110,표4[[#This Row],[제품명]])</f>
        <v>0</v>
      </c>
      <c r="X1098" s="126">
        <f>COUNTIF(사출계획!$Q$62:$R$87,표4[[#This Row],[제품명]])</f>
        <v>0</v>
      </c>
      <c r="Y1098" s="126">
        <f>COUNTIF(사출계획!$Q$88:$R$110,표4[[#This Row],[제품명]])</f>
        <v>0</v>
      </c>
      <c r="Z1098" s="34">
        <f>COUNTIF(사출계획!$S$62:$T$110,표4[[#This Row],[제품명]])</f>
        <v>0</v>
      </c>
      <c r="AA1098" s="126"/>
      <c r="AB1098" s="126"/>
      <c r="AC1098" s="494" t="s">
        <v>4943</v>
      </c>
      <c r="AD1098" s="129">
        <f>SUMIF(표4[잉크명],표5[[#This Row],[잉크]],표4[월])</f>
        <v>0</v>
      </c>
      <c r="AE1098" s="131">
        <f>SUMIF(표4[잉크명],표5[[#This Row],[잉크]],표4[월-3층])</f>
        <v>0</v>
      </c>
      <c r="AF1098" s="131">
        <f>SUMIF(표4[잉크명],표5[[#This Row],[잉크]],표4[월-1층])</f>
        <v>0</v>
      </c>
      <c r="AG1098" s="133">
        <f>SUMIF(표4[잉크명],표5[[#This Row],[잉크]],표4[화])</f>
        <v>0</v>
      </c>
      <c r="AH1098" s="131">
        <f>SUMIF(표4[잉크명],표5[[#This Row],[잉크]],표4[화-3층])</f>
        <v>0</v>
      </c>
      <c r="AI1098" s="131">
        <f>SUMIF(표4[잉크명],표5[[#This Row],[잉크]],표4[화-1층])</f>
        <v>0</v>
      </c>
      <c r="AJ1098" s="130">
        <f>SUMIF(표4[잉크명],표5[[#This Row],[잉크]],표4[수])</f>
        <v>0</v>
      </c>
      <c r="AK1098" s="131">
        <f>SUMIF(표4[잉크명],표5[[#This Row],[잉크]],표4[수-3층])</f>
        <v>0</v>
      </c>
      <c r="AL1098" s="131">
        <f>SUMIF(표4[잉크명],표5[[#This Row],[잉크]],표4[수-1층])</f>
        <v>0</v>
      </c>
      <c r="AM1098" s="54">
        <f>SUMIF(표4[잉크명],표5[[#This Row],[잉크]],표4[목])</f>
        <v>0</v>
      </c>
      <c r="AN1098" s="131">
        <f>SUMIF(표4[잉크명],표5[[#This Row],[잉크]],표4[목-3층])</f>
        <v>0</v>
      </c>
      <c r="AO1098" s="131">
        <f>SUMIF(표4[잉크명],표5[[#This Row],[잉크]],표4[목-1층])</f>
        <v>0</v>
      </c>
      <c r="AP1098" s="54">
        <f>SUMIF(표4[잉크명],표5[[#This Row],[잉크]],표4[금])</f>
        <v>0</v>
      </c>
      <c r="AQ1098" s="131">
        <f>SUMIF(표4[잉크명],표5[[#This Row],[잉크]],표4[금-3층])</f>
        <v>0</v>
      </c>
      <c r="AR1098" s="131">
        <f>SUMIF(표4[잉크명],표5[[#This Row],[잉크]],표4[금-1층])</f>
        <v>0</v>
      </c>
      <c r="AS1098" s="54">
        <f>SUMIF(표4[잉크명],표5[[#This Row],[잉크]],표4[토])</f>
        <v>0</v>
      </c>
      <c r="AT1098" s="131">
        <f>SUMIF(표4[잉크명],표5[[#This Row],[잉크]],표4[토-3층])</f>
        <v>0</v>
      </c>
      <c r="AU1098" s="131">
        <f>SUMIF(표4[잉크명],표5[[#This Row],[잉크]],표4[토-1층])</f>
        <v>0</v>
      </c>
      <c r="AV1098" s="54">
        <f>SUMIF(표4[잉크명],표5[[#This Row],[잉크]],표4[일])</f>
        <v>0</v>
      </c>
      <c r="AW1098" s="131">
        <f>SUMIF(표4[잉크명],표5[[#This Row],[잉크]],표4[일-3층])</f>
        <v>0</v>
      </c>
      <c r="AX1098" s="131">
        <f>SUMIF(표4[잉크명],표5[[#This Row],[잉크]],표4[일-1층])</f>
        <v>0</v>
      </c>
      <c r="AY1098" s="54">
        <f>SUMIF(표4[잉크명],표5[[#This Row],[잉크]],표4[차주 월])</f>
        <v>0</v>
      </c>
      <c r="AZ1098" s="54">
        <f>SUM(표5[[#This Row],[월]:[차주 월]])</f>
        <v>0</v>
      </c>
    </row>
    <row r="1099" spans="2:52" x14ac:dyDescent="0.3">
      <c r="B1099" s="403" t="s">
        <v>3943</v>
      </c>
      <c r="C1099" s="285"/>
      <c r="D1099" s="403" t="s">
        <v>3945</v>
      </c>
      <c r="E1099" s="54">
        <f>COUNTIF(사출계획!$E$62:$F$110,표4[[#This Row],[제품명]])</f>
        <v>0</v>
      </c>
      <c r="F1099" s="131">
        <f>COUNTIF(사출계획!$E$62:$F$87,표4[[#This Row],[제품명]])</f>
        <v>0</v>
      </c>
      <c r="G1099" s="131">
        <f>COUNTIF(사출계획!$E$88:$F$110,표4[[#This Row],[제품명]])</f>
        <v>0</v>
      </c>
      <c r="H1099" s="54">
        <f>COUNTIF(사출계획!$G$62:$H$110,표4[[#This Row],[제품명]])</f>
        <v>0</v>
      </c>
      <c r="I1099" s="132">
        <f>COUNTIF(사출계획!$G$62:$H$87,표4[[#This Row],[제품명]])</f>
        <v>0</v>
      </c>
      <c r="J1099" s="132">
        <f>COUNTIF(사출계획!$G$88:$H$110,표4[[#This Row],[제품명]])</f>
        <v>0</v>
      </c>
      <c r="K1099" s="54">
        <f>COUNTIF(사출계획!$I$62:$J$110,표4[[#This Row],[제품명]])</f>
        <v>0</v>
      </c>
      <c r="L1099" s="131">
        <f>COUNTIF(사출계획!$I$62:$J$87,표4[[#This Row],[제품명]])</f>
        <v>0</v>
      </c>
      <c r="M1099" s="131">
        <f>COUNTIF(사출계획!$I$88:$J$110,표4[[#This Row],[제품명]])</f>
        <v>0</v>
      </c>
      <c r="N1099" s="129">
        <f>COUNTIF(사출계획!$K$62:$L$110,표4[[#This Row],[제품명]])</f>
        <v>0</v>
      </c>
      <c r="O1099" s="131">
        <f>COUNTIF(사출계획!$K$62:$L$87,표4[[#This Row],[제품명]])</f>
        <v>0</v>
      </c>
      <c r="P1099" s="131">
        <f>COUNTIF(사출계획!$K$88:$L$110,표4[[#This Row],[제품명]])</f>
        <v>0</v>
      </c>
      <c r="Q1099" s="130">
        <f>COUNTIF(사출계획!$M$62:$N$110,표4[[#This Row],[제품명]])</f>
        <v>0</v>
      </c>
      <c r="R1099" s="131">
        <f>COUNTIF(사출계획!$M$62:$N$87,표4[[#This Row],[제품명]])</f>
        <v>0</v>
      </c>
      <c r="S1099" s="131">
        <f>COUNTIF(사출계획!$M$88:$N$110,표4[[#This Row],[제품명]])</f>
        <v>0</v>
      </c>
      <c r="T1099" s="54">
        <f>COUNTIF(사출계획!$O$62:$P$110,표4[[#This Row],[제품명]])</f>
        <v>0</v>
      </c>
      <c r="U1099" s="131">
        <f>COUNTIF(사출계획!$O$62:$P$87,표4[[#This Row],[제품명]])</f>
        <v>0</v>
      </c>
      <c r="V1099" s="131">
        <f>COUNTIF(사출계획!$O$88:$P$110,표4[[#This Row],[제품명]])</f>
        <v>0</v>
      </c>
      <c r="W1099" s="54">
        <f>COUNTIF(사출계획!$Q$62:$R$110,표4[[#This Row],[제품명]])</f>
        <v>0</v>
      </c>
      <c r="X1099" s="131">
        <f>COUNTIF(사출계획!$Q$62:$R$87,표4[[#This Row],[제품명]])</f>
        <v>0</v>
      </c>
      <c r="Y1099" s="131">
        <f>COUNTIF(사출계획!$Q$88:$R$110,표4[[#This Row],[제품명]])</f>
        <v>0</v>
      </c>
      <c r="Z1099" s="54">
        <f>COUNTIF(사출계획!$S$62:$T$110,표4[[#This Row],[제품명]])</f>
        <v>0</v>
      </c>
      <c r="AA1099" s="131"/>
      <c r="AB1099" s="131"/>
      <c r="AC1099" s="495" t="s">
        <v>4948</v>
      </c>
      <c r="AD1099" s="129">
        <f>SUMIF(표4[잉크명],표5[[#This Row],[잉크]],표4[월])</f>
        <v>0</v>
      </c>
      <c r="AE1099" s="131">
        <f>SUMIF(표4[잉크명],표5[[#This Row],[잉크]],표4[월-3층])</f>
        <v>0</v>
      </c>
      <c r="AF1099" s="131">
        <f>SUMIF(표4[잉크명],표5[[#This Row],[잉크]],표4[월-1층])</f>
        <v>0</v>
      </c>
      <c r="AG1099" s="133">
        <f>SUMIF(표4[잉크명],표5[[#This Row],[잉크]],표4[화])</f>
        <v>0</v>
      </c>
      <c r="AH1099" s="131">
        <f>SUMIF(표4[잉크명],표5[[#This Row],[잉크]],표4[화-3층])</f>
        <v>0</v>
      </c>
      <c r="AI1099" s="131">
        <f>SUMIF(표4[잉크명],표5[[#This Row],[잉크]],표4[화-1층])</f>
        <v>0</v>
      </c>
      <c r="AJ1099" s="130">
        <f>SUMIF(표4[잉크명],표5[[#This Row],[잉크]],표4[수])</f>
        <v>0</v>
      </c>
      <c r="AK1099" s="131">
        <f>SUMIF(표4[잉크명],표5[[#This Row],[잉크]],표4[수-3층])</f>
        <v>0</v>
      </c>
      <c r="AL1099" s="131">
        <f>SUMIF(표4[잉크명],표5[[#This Row],[잉크]],표4[수-1층])</f>
        <v>0</v>
      </c>
      <c r="AM1099" s="54">
        <f>SUMIF(표4[잉크명],표5[[#This Row],[잉크]],표4[목])</f>
        <v>0</v>
      </c>
      <c r="AN1099" s="131">
        <f>SUMIF(표4[잉크명],표5[[#This Row],[잉크]],표4[목-3층])</f>
        <v>0</v>
      </c>
      <c r="AO1099" s="131">
        <f>SUMIF(표4[잉크명],표5[[#This Row],[잉크]],표4[목-1층])</f>
        <v>0</v>
      </c>
      <c r="AP1099" s="54">
        <f>SUMIF(표4[잉크명],표5[[#This Row],[잉크]],표4[금])</f>
        <v>0</v>
      </c>
      <c r="AQ1099" s="131">
        <f>SUMIF(표4[잉크명],표5[[#This Row],[잉크]],표4[금-3층])</f>
        <v>0</v>
      </c>
      <c r="AR1099" s="131">
        <f>SUMIF(표4[잉크명],표5[[#This Row],[잉크]],표4[금-1층])</f>
        <v>0</v>
      </c>
      <c r="AS1099" s="54">
        <f>SUMIF(표4[잉크명],표5[[#This Row],[잉크]],표4[토])</f>
        <v>0</v>
      </c>
      <c r="AT1099" s="131">
        <f>SUMIF(표4[잉크명],표5[[#This Row],[잉크]],표4[토-3층])</f>
        <v>0</v>
      </c>
      <c r="AU1099" s="131">
        <f>SUMIF(표4[잉크명],표5[[#This Row],[잉크]],표4[토-1층])</f>
        <v>0</v>
      </c>
      <c r="AV1099" s="54">
        <f>SUMIF(표4[잉크명],표5[[#This Row],[잉크]],표4[일])</f>
        <v>0</v>
      </c>
      <c r="AW1099" s="131">
        <f>SUMIF(표4[잉크명],표5[[#This Row],[잉크]],표4[일-3층])</f>
        <v>0</v>
      </c>
      <c r="AX1099" s="131">
        <f>SUMIF(표4[잉크명],표5[[#This Row],[잉크]],표4[일-1층])</f>
        <v>0</v>
      </c>
      <c r="AY1099" s="54">
        <f>SUMIF(표4[잉크명],표5[[#This Row],[잉크]],표4[차주 월])</f>
        <v>0</v>
      </c>
      <c r="AZ1099" s="54">
        <f>SUM(표5[[#This Row],[월]:[차주 월]])</f>
        <v>0</v>
      </c>
    </row>
    <row r="1100" spans="2:52" x14ac:dyDescent="0.3">
      <c r="B1100" s="403" t="s">
        <v>3953</v>
      </c>
      <c r="C1100" s="285"/>
      <c r="D1100" s="403" t="s">
        <v>3950</v>
      </c>
      <c r="E1100" s="54">
        <f>COUNTIF(사출계획!$E$62:$F$110,표4[[#This Row],[제품명]])</f>
        <v>0</v>
      </c>
      <c r="F1100" s="131">
        <f>COUNTIF(사출계획!$E$62:$F$87,표4[[#This Row],[제품명]])</f>
        <v>0</v>
      </c>
      <c r="G1100" s="131">
        <f>COUNTIF(사출계획!$E$88:$F$110,표4[[#This Row],[제품명]])</f>
        <v>0</v>
      </c>
      <c r="H1100" s="54">
        <f>COUNTIF(사출계획!$G$62:$H$110,표4[[#This Row],[제품명]])</f>
        <v>0</v>
      </c>
      <c r="I1100" s="132">
        <f>COUNTIF(사출계획!$G$62:$H$87,표4[[#This Row],[제품명]])</f>
        <v>0</v>
      </c>
      <c r="J1100" s="132">
        <f>COUNTIF(사출계획!$G$88:$H$110,표4[[#This Row],[제품명]])</f>
        <v>0</v>
      </c>
      <c r="K1100" s="54">
        <f>COUNTIF(사출계획!$I$62:$J$110,표4[[#This Row],[제품명]])</f>
        <v>0</v>
      </c>
      <c r="L1100" s="131">
        <f>COUNTIF(사출계획!$I$62:$J$87,표4[[#This Row],[제품명]])</f>
        <v>0</v>
      </c>
      <c r="M1100" s="131">
        <f>COUNTIF(사출계획!$I$88:$J$110,표4[[#This Row],[제품명]])</f>
        <v>0</v>
      </c>
      <c r="N1100" s="129">
        <f>COUNTIF(사출계획!$K$62:$L$110,표4[[#This Row],[제품명]])</f>
        <v>0</v>
      </c>
      <c r="O1100" s="131">
        <f>COUNTIF(사출계획!$K$62:$L$87,표4[[#This Row],[제품명]])</f>
        <v>0</v>
      </c>
      <c r="P1100" s="131">
        <f>COUNTIF(사출계획!$K$88:$L$110,표4[[#This Row],[제품명]])</f>
        <v>0</v>
      </c>
      <c r="Q1100" s="130">
        <f>COUNTIF(사출계획!$M$62:$N$110,표4[[#This Row],[제품명]])</f>
        <v>0</v>
      </c>
      <c r="R1100" s="131">
        <f>COUNTIF(사출계획!$M$62:$N$87,표4[[#This Row],[제품명]])</f>
        <v>0</v>
      </c>
      <c r="S1100" s="131">
        <f>COUNTIF(사출계획!$M$88:$N$110,표4[[#This Row],[제품명]])</f>
        <v>0</v>
      </c>
      <c r="T1100" s="54">
        <f>COUNTIF(사출계획!$O$62:$P$110,표4[[#This Row],[제품명]])</f>
        <v>0</v>
      </c>
      <c r="U1100" s="131">
        <f>COUNTIF(사출계획!$O$62:$P$87,표4[[#This Row],[제품명]])</f>
        <v>0</v>
      </c>
      <c r="V1100" s="131">
        <f>COUNTIF(사출계획!$O$88:$P$110,표4[[#This Row],[제품명]])</f>
        <v>0</v>
      </c>
      <c r="W1100" s="54">
        <f>COUNTIF(사출계획!$Q$62:$R$110,표4[[#This Row],[제품명]])</f>
        <v>0</v>
      </c>
      <c r="X1100" s="131">
        <f>COUNTIF(사출계획!$Q$62:$R$87,표4[[#This Row],[제품명]])</f>
        <v>0</v>
      </c>
      <c r="Y1100" s="131">
        <f>COUNTIF(사출계획!$Q$88:$R$110,표4[[#This Row],[제품명]])</f>
        <v>0</v>
      </c>
      <c r="Z1100" s="54">
        <f>COUNTIF(사출계획!$S$62:$T$110,표4[[#This Row],[제품명]])</f>
        <v>0</v>
      </c>
      <c r="AA1100" s="131"/>
      <c r="AB1100" s="131"/>
      <c r="AC1100" s="495" t="s">
        <v>4947</v>
      </c>
      <c r="AD1100" s="129">
        <f>SUMIF(표4[잉크명],표5[[#This Row],[잉크]],표4[월])</f>
        <v>0</v>
      </c>
      <c r="AE1100" s="131">
        <f>SUMIF(표4[잉크명],표5[[#This Row],[잉크]],표4[월-3층])</f>
        <v>0</v>
      </c>
      <c r="AF1100" s="131">
        <f>SUMIF(표4[잉크명],표5[[#This Row],[잉크]],표4[월-1층])</f>
        <v>0</v>
      </c>
      <c r="AG1100" s="133">
        <f>SUMIF(표4[잉크명],표5[[#This Row],[잉크]],표4[화])</f>
        <v>0</v>
      </c>
      <c r="AH1100" s="131">
        <f>SUMIF(표4[잉크명],표5[[#This Row],[잉크]],표4[화-3층])</f>
        <v>0</v>
      </c>
      <c r="AI1100" s="131">
        <f>SUMIF(표4[잉크명],표5[[#This Row],[잉크]],표4[화-1층])</f>
        <v>0</v>
      </c>
      <c r="AJ1100" s="130">
        <f>SUMIF(표4[잉크명],표5[[#This Row],[잉크]],표4[수])</f>
        <v>0</v>
      </c>
      <c r="AK1100" s="131">
        <f>SUMIF(표4[잉크명],표5[[#This Row],[잉크]],표4[수-3층])</f>
        <v>0</v>
      </c>
      <c r="AL1100" s="131">
        <f>SUMIF(표4[잉크명],표5[[#This Row],[잉크]],표4[수-1층])</f>
        <v>0</v>
      </c>
      <c r="AM1100" s="54">
        <f>SUMIF(표4[잉크명],표5[[#This Row],[잉크]],표4[목])</f>
        <v>0</v>
      </c>
      <c r="AN1100" s="131">
        <f>SUMIF(표4[잉크명],표5[[#This Row],[잉크]],표4[목-3층])</f>
        <v>0</v>
      </c>
      <c r="AO1100" s="131">
        <f>SUMIF(표4[잉크명],표5[[#This Row],[잉크]],표4[목-1층])</f>
        <v>0</v>
      </c>
      <c r="AP1100" s="54">
        <f>SUMIF(표4[잉크명],표5[[#This Row],[잉크]],표4[금])</f>
        <v>0</v>
      </c>
      <c r="AQ1100" s="131">
        <f>SUMIF(표4[잉크명],표5[[#This Row],[잉크]],표4[금-3층])</f>
        <v>0</v>
      </c>
      <c r="AR1100" s="131">
        <f>SUMIF(표4[잉크명],표5[[#This Row],[잉크]],표4[금-1층])</f>
        <v>0</v>
      </c>
      <c r="AS1100" s="54">
        <f>SUMIF(표4[잉크명],표5[[#This Row],[잉크]],표4[토])</f>
        <v>0</v>
      </c>
      <c r="AT1100" s="131">
        <f>SUMIF(표4[잉크명],표5[[#This Row],[잉크]],표4[토-3층])</f>
        <v>0</v>
      </c>
      <c r="AU1100" s="131">
        <f>SUMIF(표4[잉크명],표5[[#This Row],[잉크]],표4[토-1층])</f>
        <v>0</v>
      </c>
      <c r="AV1100" s="54">
        <f>SUMIF(표4[잉크명],표5[[#This Row],[잉크]],표4[일])</f>
        <v>0</v>
      </c>
      <c r="AW1100" s="131">
        <f>SUMIF(표4[잉크명],표5[[#This Row],[잉크]],표4[일-3층])</f>
        <v>0</v>
      </c>
      <c r="AX1100" s="131">
        <f>SUMIF(표4[잉크명],표5[[#This Row],[잉크]],표4[일-1층])</f>
        <v>0</v>
      </c>
      <c r="AY1100" s="54">
        <f>SUMIF(표4[잉크명],표5[[#This Row],[잉크]],표4[차주 월])</f>
        <v>0</v>
      </c>
      <c r="AZ1100" s="54">
        <f>SUM(표5[[#This Row],[월]:[차주 월]])</f>
        <v>0</v>
      </c>
    </row>
    <row r="1101" spans="2:52" x14ac:dyDescent="0.3">
      <c r="B1101" s="403" t="s">
        <v>3954</v>
      </c>
      <c r="C1101" s="285"/>
      <c r="D1101" s="403" t="s">
        <v>3951</v>
      </c>
      <c r="E1101" s="54">
        <f>COUNTIF(사출계획!$E$62:$F$110,표4[[#This Row],[제품명]])</f>
        <v>0</v>
      </c>
      <c r="F1101" s="131">
        <f>COUNTIF(사출계획!$E$62:$F$87,표4[[#This Row],[제품명]])</f>
        <v>0</v>
      </c>
      <c r="G1101" s="131">
        <f>COUNTIF(사출계획!$E$88:$F$110,표4[[#This Row],[제품명]])</f>
        <v>0</v>
      </c>
      <c r="H1101" s="54">
        <f>COUNTIF(사출계획!$G$62:$H$110,표4[[#This Row],[제품명]])</f>
        <v>0</v>
      </c>
      <c r="I1101" s="132">
        <f>COUNTIF(사출계획!$G$62:$H$87,표4[[#This Row],[제품명]])</f>
        <v>0</v>
      </c>
      <c r="J1101" s="132">
        <f>COUNTIF(사출계획!$G$88:$H$110,표4[[#This Row],[제품명]])</f>
        <v>0</v>
      </c>
      <c r="K1101" s="54">
        <f>COUNTIF(사출계획!$I$62:$J$110,표4[[#This Row],[제품명]])</f>
        <v>0</v>
      </c>
      <c r="L1101" s="131">
        <f>COUNTIF(사출계획!$I$62:$J$87,표4[[#This Row],[제품명]])</f>
        <v>0</v>
      </c>
      <c r="M1101" s="131">
        <f>COUNTIF(사출계획!$I$88:$J$110,표4[[#This Row],[제품명]])</f>
        <v>0</v>
      </c>
      <c r="N1101" s="129">
        <f>COUNTIF(사출계획!$K$62:$L$110,표4[[#This Row],[제품명]])</f>
        <v>0</v>
      </c>
      <c r="O1101" s="131">
        <f>COUNTIF(사출계획!$K$62:$L$87,표4[[#This Row],[제품명]])</f>
        <v>0</v>
      </c>
      <c r="P1101" s="131">
        <f>COUNTIF(사출계획!$K$88:$L$110,표4[[#This Row],[제품명]])</f>
        <v>0</v>
      </c>
      <c r="Q1101" s="130">
        <f>COUNTIF(사출계획!$M$62:$N$110,표4[[#This Row],[제품명]])</f>
        <v>0</v>
      </c>
      <c r="R1101" s="131">
        <f>COUNTIF(사출계획!$M$62:$N$87,표4[[#This Row],[제품명]])</f>
        <v>0</v>
      </c>
      <c r="S1101" s="131">
        <f>COUNTIF(사출계획!$M$88:$N$110,표4[[#This Row],[제품명]])</f>
        <v>0</v>
      </c>
      <c r="T1101" s="54">
        <f>COUNTIF(사출계획!$O$62:$P$110,표4[[#This Row],[제품명]])</f>
        <v>0</v>
      </c>
      <c r="U1101" s="131">
        <f>COUNTIF(사출계획!$O$62:$P$87,표4[[#This Row],[제품명]])</f>
        <v>0</v>
      </c>
      <c r="V1101" s="131">
        <f>COUNTIF(사출계획!$O$88:$P$110,표4[[#This Row],[제품명]])</f>
        <v>0</v>
      </c>
      <c r="W1101" s="54">
        <f>COUNTIF(사출계획!$Q$62:$R$110,표4[[#This Row],[제품명]])</f>
        <v>0</v>
      </c>
      <c r="X1101" s="131">
        <f>COUNTIF(사출계획!$Q$62:$R$87,표4[[#This Row],[제품명]])</f>
        <v>0</v>
      </c>
      <c r="Y1101" s="131">
        <f>COUNTIF(사출계획!$Q$88:$R$110,표4[[#This Row],[제품명]])</f>
        <v>0</v>
      </c>
      <c r="Z1101" s="54">
        <f>COUNTIF(사출계획!$S$62:$T$110,표4[[#This Row],[제품명]])</f>
        <v>0</v>
      </c>
      <c r="AA1101" s="131"/>
      <c r="AB1101" s="131"/>
      <c r="AC1101" s="496" t="s">
        <v>4960</v>
      </c>
      <c r="AD1101" s="129">
        <f>SUMIF(표4[잉크명],표5[[#This Row],[잉크]],표4[월])</f>
        <v>0</v>
      </c>
      <c r="AE1101" s="131">
        <f>SUMIF(표4[잉크명],표5[[#This Row],[잉크]],표4[월-3층])</f>
        <v>0</v>
      </c>
      <c r="AF1101" s="131">
        <f>SUMIF(표4[잉크명],표5[[#This Row],[잉크]],표4[월-1층])</f>
        <v>0</v>
      </c>
      <c r="AG1101" s="133">
        <f>SUMIF(표4[잉크명],표5[[#This Row],[잉크]],표4[화])</f>
        <v>0</v>
      </c>
      <c r="AH1101" s="131">
        <f>SUMIF(표4[잉크명],표5[[#This Row],[잉크]],표4[화-3층])</f>
        <v>0</v>
      </c>
      <c r="AI1101" s="131">
        <f>SUMIF(표4[잉크명],표5[[#This Row],[잉크]],표4[화-1층])</f>
        <v>0</v>
      </c>
      <c r="AJ1101" s="130">
        <f>SUMIF(표4[잉크명],표5[[#This Row],[잉크]],표4[수])</f>
        <v>0</v>
      </c>
      <c r="AK1101" s="131">
        <f>SUMIF(표4[잉크명],표5[[#This Row],[잉크]],표4[수-3층])</f>
        <v>0</v>
      </c>
      <c r="AL1101" s="131">
        <f>SUMIF(표4[잉크명],표5[[#This Row],[잉크]],표4[수-1층])</f>
        <v>0</v>
      </c>
      <c r="AM1101" s="54">
        <f>SUMIF(표4[잉크명],표5[[#This Row],[잉크]],표4[목])</f>
        <v>0</v>
      </c>
      <c r="AN1101" s="131">
        <f>SUMIF(표4[잉크명],표5[[#This Row],[잉크]],표4[목-3층])</f>
        <v>0</v>
      </c>
      <c r="AO1101" s="131">
        <f>SUMIF(표4[잉크명],표5[[#This Row],[잉크]],표4[목-1층])</f>
        <v>0</v>
      </c>
      <c r="AP1101" s="54">
        <f>SUMIF(표4[잉크명],표5[[#This Row],[잉크]],표4[금])</f>
        <v>0</v>
      </c>
      <c r="AQ1101" s="131">
        <f>SUMIF(표4[잉크명],표5[[#This Row],[잉크]],표4[금-3층])</f>
        <v>0</v>
      </c>
      <c r="AR1101" s="131">
        <f>SUMIF(표4[잉크명],표5[[#This Row],[잉크]],표4[금-1층])</f>
        <v>0</v>
      </c>
      <c r="AS1101" s="54">
        <f>SUMIF(표4[잉크명],표5[[#This Row],[잉크]],표4[토])</f>
        <v>0</v>
      </c>
      <c r="AT1101" s="131">
        <f>SUMIF(표4[잉크명],표5[[#This Row],[잉크]],표4[토-3층])</f>
        <v>0</v>
      </c>
      <c r="AU1101" s="131">
        <f>SUMIF(표4[잉크명],표5[[#This Row],[잉크]],표4[토-1층])</f>
        <v>0</v>
      </c>
      <c r="AV1101" s="54">
        <f>SUMIF(표4[잉크명],표5[[#This Row],[잉크]],표4[일])</f>
        <v>0</v>
      </c>
      <c r="AW1101" s="131">
        <f>SUMIF(표4[잉크명],표5[[#This Row],[잉크]],표4[일-3층])</f>
        <v>0</v>
      </c>
      <c r="AX1101" s="131">
        <f>SUMIF(표4[잉크명],표5[[#This Row],[잉크]],표4[일-1층])</f>
        <v>0</v>
      </c>
      <c r="AY1101" s="54">
        <f>SUMIF(표4[잉크명],표5[[#This Row],[잉크]],표4[차주 월])</f>
        <v>0</v>
      </c>
      <c r="AZ1101" s="54">
        <f>SUM(표5[[#This Row],[월]:[차주 월]])</f>
        <v>0</v>
      </c>
    </row>
    <row r="1102" spans="2:52" x14ac:dyDescent="0.3">
      <c r="B1102" s="403" t="s">
        <v>3954</v>
      </c>
      <c r="C1102" s="285"/>
      <c r="D1102" s="403" t="s">
        <v>3952</v>
      </c>
      <c r="E1102" s="54">
        <f>COUNTIF(사출계획!$E$62:$F$110,표4[[#This Row],[제품명]])</f>
        <v>0</v>
      </c>
      <c r="F1102" s="131">
        <f>COUNTIF(사출계획!$E$62:$F$87,표4[[#This Row],[제품명]])</f>
        <v>0</v>
      </c>
      <c r="G1102" s="131">
        <f>COUNTIF(사출계획!$E$88:$F$110,표4[[#This Row],[제품명]])</f>
        <v>0</v>
      </c>
      <c r="H1102" s="54">
        <f>COUNTIF(사출계획!$G$62:$H$110,표4[[#This Row],[제품명]])</f>
        <v>0</v>
      </c>
      <c r="I1102" s="132">
        <f>COUNTIF(사출계획!$G$62:$H$87,표4[[#This Row],[제품명]])</f>
        <v>0</v>
      </c>
      <c r="J1102" s="132">
        <f>COUNTIF(사출계획!$G$88:$H$110,표4[[#This Row],[제품명]])</f>
        <v>0</v>
      </c>
      <c r="K1102" s="54">
        <f>COUNTIF(사출계획!$I$62:$J$110,표4[[#This Row],[제품명]])</f>
        <v>0</v>
      </c>
      <c r="L1102" s="131">
        <f>COUNTIF(사출계획!$I$62:$J$87,표4[[#This Row],[제품명]])</f>
        <v>0</v>
      </c>
      <c r="M1102" s="131">
        <f>COUNTIF(사출계획!$I$88:$J$110,표4[[#This Row],[제품명]])</f>
        <v>0</v>
      </c>
      <c r="N1102" s="129">
        <f>COUNTIF(사출계획!$K$62:$L$110,표4[[#This Row],[제품명]])</f>
        <v>0</v>
      </c>
      <c r="O1102" s="131">
        <f>COUNTIF(사출계획!$K$62:$L$87,표4[[#This Row],[제품명]])</f>
        <v>0</v>
      </c>
      <c r="P1102" s="131">
        <f>COUNTIF(사출계획!$K$88:$L$110,표4[[#This Row],[제품명]])</f>
        <v>0</v>
      </c>
      <c r="Q1102" s="130">
        <f>COUNTIF(사출계획!$M$62:$N$110,표4[[#This Row],[제품명]])</f>
        <v>0</v>
      </c>
      <c r="R1102" s="131">
        <f>COUNTIF(사출계획!$M$62:$N$87,표4[[#This Row],[제품명]])</f>
        <v>0</v>
      </c>
      <c r="S1102" s="131">
        <f>COUNTIF(사출계획!$M$88:$N$110,표4[[#This Row],[제품명]])</f>
        <v>0</v>
      </c>
      <c r="T1102" s="54">
        <f>COUNTIF(사출계획!$O$62:$P$110,표4[[#This Row],[제품명]])</f>
        <v>0</v>
      </c>
      <c r="U1102" s="131">
        <f>COUNTIF(사출계획!$O$62:$P$87,표4[[#This Row],[제품명]])</f>
        <v>0</v>
      </c>
      <c r="V1102" s="131">
        <f>COUNTIF(사출계획!$O$88:$P$110,표4[[#This Row],[제품명]])</f>
        <v>0</v>
      </c>
      <c r="W1102" s="54">
        <f>COUNTIF(사출계획!$Q$62:$R$110,표4[[#This Row],[제품명]])</f>
        <v>0</v>
      </c>
      <c r="X1102" s="131">
        <f>COUNTIF(사출계획!$Q$62:$R$87,표4[[#This Row],[제품명]])</f>
        <v>0</v>
      </c>
      <c r="Y1102" s="131">
        <f>COUNTIF(사출계획!$Q$88:$R$110,표4[[#This Row],[제품명]])</f>
        <v>0</v>
      </c>
      <c r="Z1102" s="54">
        <f>COUNTIF(사출계획!$S$62:$T$110,표4[[#This Row],[제품명]])</f>
        <v>0</v>
      </c>
      <c r="AA1102" s="131"/>
      <c r="AB1102" s="131"/>
      <c r="AC1102" s="496" t="s">
        <v>4959</v>
      </c>
      <c r="AD1102" s="129">
        <f>SUMIF(표4[잉크명],표5[[#This Row],[잉크]],표4[월])</f>
        <v>0</v>
      </c>
      <c r="AE1102" s="131">
        <f>SUMIF(표4[잉크명],표5[[#This Row],[잉크]],표4[월-3층])</f>
        <v>0</v>
      </c>
      <c r="AF1102" s="131">
        <f>SUMIF(표4[잉크명],표5[[#This Row],[잉크]],표4[월-1층])</f>
        <v>0</v>
      </c>
      <c r="AG1102" s="133">
        <f>SUMIF(표4[잉크명],표5[[#This Row],[잉크]],표4[화])</f>
        <v>0</v>
      </c>
      <c r="AH1102" s="131">
        <f>SUMIF(표4[잉크명],표5[[#This Row],[잉크]],표4[화-3층])</f>
        <v>0</v>
      </c>
      <c r="AI1102" s="131">
        <f>SUMIF(표4[잉크명],표5[[#This Row],[잉크]],표4[화-1층])</f>
        <v>0</v>
      </c>
      <c r="AJ1102" s="130">
        <f>SUMIF(표4[잉크명],표5[[#This Row],[잉크]],표4[수])</f>
        <v>0</v>
      </c>
      <c r="AK1102" s="131">
        <f>SUMIF(표4[잉크명],표5[[#This Row],[잉크]],표4[수-3층])</f>
        <v>0</v>
      </c>
      <c r="AL1102" s="131">
        <f>SUMIF(표4[잉크명],표5[[#This Row],[잉크]],표4[수-1층])</f>
        <v>0</v>
      </c>
      <c r="AM1102" s="54">
        <f>SUMIF(표4[잉크명],표5[[#This Row],[잉크]],표4[목])</f>
        <v>0</v>
      </c>
      <c r="AN1102" s="131">
        <f>SUMIF(표4[잉크명],표5[[#This Row],[잉크]],표4[목-3층])</f>
        <v>0</v>
      </c>
      <c r="AO1102" s="131">
        <f>SUMIF(표4[잉크명],표5[[#This Row],[잉크]],표4[목-1층])</f>
        <v>0</v>
      </c>
      <c r="AP1102" s="54">
        <f>SUMIF(표4[잉크명],표5[[#This Row],[잉크]],표4[금])</f>
        <v>0</v>
      </c>
      <c r="AQ1102" s="131">
        <f>SUMIF(표4[잉크명],표5[[#This Row],[잉크]],표4[금-3층])</f>
        <v>0</v>
      </c>
      <c r="AR1102" s="131">
        <f>SUMIF(표4[잉크명],표5[[#This Row],[잉크]],표4[금-1층])</f>
        <v>0</v>
      </c>
      <c r="AS1102" s="54">
        <f>SUMIF(표4[잉크명],표5[[#This Row],[잉크]],표4[토])</f>
        <v>0</v>
      </c>
      <c r="AT1102" s="131">
        <f>SUMIF(표4[잉크명],표5[[#This Row],[잉크]],표4[토-3층])</f>
        <v>0</v>
      </c>
      <c r="AU1102" s="131">
        <f>SUMIF(표4[잉크명],표5[[#This Row],[잉크]],표4[토-1층])</f>
        <v>0</v>
      </c>
      <c r="AV1102" s="54">
        <f>SUMIF(표4[잉크명],표5[[#This Row],[잉크]],표4[일])</f>
        <v>0</v>
      </c>
      <c r="AW1102" s="131">
        <f>SUMIF(표4[잉크명],표5[[#This Row],[잉크]],표4[일-3층])</f>
        <v>0</v>
      </c>
      <c r="AX1102" s="131">
        <f>SUMIF(표4[잉크명],표5[[#This Row],[잉크]],표4[일-1층])</f>
        <v>0</v>
      </c>
      <c r="AY1102" s="54">
        <f>SUMIF(표4[잉크명],표5[[#This Row],[잉크]],표4[차주 월])</f>
        <v>0</v>
      </c>
      <c r="AZ1102" s="54">
        <f>SUM(표5[[#This Row],[월]:[차주 월]])</f>
        <v>0</v>
      </c>
    </row>
    <row r="1103" spans="2:52" x14ac:dyDescent="0.3">
      <c r="B1103" s="404" t="s">
        <v>3982</v>
      </c>
      <c r="C1103" s="285"/>
      <c r="D1103" s="404" t="s">
        <v>3983</v>
      </c>
      <c r="E1103" s="54">
        <f>COUNTIF(사출계획!$E$62:$F$110,표4[[#This Row],[제품명]])</f>
        <v>0</v>
      </c>
      <c r="F1103" s="131">
        <f>COUNTIF(사출계획!$E$62:$F$87,표4[[#This Row],[제품명]])</f>
        <v>0</v>
      </c>
      <c r="G1103" s="131">
        <f>COUNTIF(사출계획!$E$88:$F$110,표4[[#This Row],[제품명]])</f>
        <v>0</v>
      </c>
      <c r="H1103" s="54">
        <f>COUNTIF(사출계획!$G$62:$H$110,표4[[#This Row],[제품명]])</f>
        <v>0</v>
      </c>
      <c r="I1103" s="132">
        <f>COUNTIF(사출계획!$G$62:$H$87,표4[[#This Row],[제품명]])</f>
        <v>0</v>
      </c>
      <c r="J1103" s="132">
        <f>COUNTIF(사출계획!$G$88:$H$110,표4[[#This Row],[제품명]])</f>
        <v>0</v>
      </c>
      <c r="K1103" s="54">
        <f>COUNTIF(사출계획!$I$62:$J$110,표4[[#This Row],[제품명]])</f>
        <v>0</v>
      </c>
      <c r="L1103" s="131">
        <f>COUNTIF(사출계획!$I$62:$J$87,표4[[#This Row],[제품명]])</f>
        <v>0</v>
      </c>
      <c r="M1103" s="131">
        <f>COUNTIF(사출계획!$I$88:$J$110,표4[[#This Row],[제품명]])</f>
        <v>0</v>
      </c>
      <c r="N1103" s="129">
        <f>COUNTIF(사출계획!$K$62:$L$110,표4[[#This Row],[제품명]])</f>
        <v>0</v>
      </c>
      <c r="O1103" s="131">
        <f>COUNTIF(사출계획!$K$62:$L$87,표4[[#This Row],[제품명]])</f>
        <v>0</v>
      </c>
      <c r="P1103" s="131">
        <f>COUNTIF(사출계획!$K$88:$L$110,표4[[#This Row],[제품명]])</f>
        <v>0</v>
      </c>
      <c r="Q1103" s="130">
        <f>COUNTIF(사출계획!$M$62:$N$110,표4[[#This Row],[제품명]])</f>
        <v>0</v>
      </c>
      <c r="R1103" s="131">
        <f>COUNTIF(사출계획!$M$62:$N$87,표4[[#This Row],[제품명]])</f>
        <v>0</v>
      </c>
      <c r="S1103" s="131">
        <f>COUNTIF(사출계획!$M$88:$N$110,표4[[#This Row],[제품명]])</f>
        <v>0</v>
      </c>
      <c r="T1103" s="54">
        <f>COUNTIF(사출계획!$O$62:$P$110,표4[[#This Row],[제품명]])</f>
        <v>0</v>
      </c>
      <c r="U1103" s="131">
        <f>COUNTIF(사출계획!$O$62:$P$87,표4[[#This Row],[제품명]])</f>
        <v>0</v>
      </c>
      <c r="V1103" s="131">
        <f>COUNTIF(사출계획!$O$88:$P$110,표4[[#This Row],[제품명]])</f>
        <v>0</v>
      </c>
      <c r="W1103" s="54">
        <f>COUNTIF(사출계획!$Q$62:$R$110,표4[[#This Row],[제품명]])</f>
        <v>0</v>
      </c>
      <c r="X1103" s="131">
        <f>COUNTIF(사출계획!$Q$62:$R$87,표4[[#This Row],[제품명]])</f>
        <v>0</v>
      </c>
      <c r="Y1103" s="131">
        <f>COUNTIF(사출계획!$Q$88:$R$110,표4[[#This Row],[제품명]])</f>
        <v>0</v>
      </c>
      <c r="Z1103" s="54">
        <f>COUNTIF(사출계획!$S$62:$T$110,표4[[#This Row],[제품명]])</f>
        <v>0</v>
      </c>
      <c r="AA1103" s="131"/>
      <c r="AB1103" s="131"/>
      <c r="AC1103" s="496" t="s">
        <v>4979</v>
      </c>
      <c r="AD1103" s="129">
        <f>SUMIF(표4[잉크명],표5[[#This Row],[잉크]],표4[월])</f>
        <v>0</v>
      </c>
      <c r="AE1103" s="131">
        <f>SUMIF(표4[잉크명],표5[[#This Row],[잉크]],표4[월-3층])</f>
        <v>0</v>
      </c>
      <c r="AF1103" s="131">
        <f>SUMIF(표4[잉크명],표5[[#This Row],[잉크]],표4[월-1층])</f>
        <v>0</v>
      </c>
      <c r="AG1103" s="133">
        <f>SUMIF(표4[잉크명],표5[[#This Row],[잉크]],표4[화])</f>
        <v>0</v>
      </c>
      <c r="AH1103" s="131">
        <f>SUMIF(표4[잉크명],표5[[#This Row],[잉크]],표4[화-3층])</f>
        <v>0</v>
      </c>
      <c r="AI1103" s="131">
        <f>SUMIF(표4[잉크명],표5[[#This Row],[잉크]],표4[화-1층])</f>
        <v>0</v>
      </c>
      <c r="AJ1103" s="130">
        <f>SUMIF(표4[잉크명],표5[[#This Row],[잉크]],표4[수])</f>
        <v>0</v>
      </c>
      <c r="AK1103" s="131">
        <f>SUMIF(표4[잉크명],표5[[#This Row],[잉크]],표4[수-3층])</f>
        <v>0</v>
      </c>
      <c r="AL1103" s="131">
        <f>SUMIF(표4[잉크명],표5[[#This Row],[잉크]],표4[수-1층])</f>
        <v>0</v>
      </c>
      <c r="AM1103" s="54">
        <f>SUMIF(표4[잉크명],표5[[#This Row],[잉크]],표4[목])</f>
        <v>0</v>
      </c>
      <c r="AN1103" s="131">
        <f>SUMIF(표4[잉크명],표5[[#This Row],[잉크]],표4[목-3층])</f>
        <v>0</v>
      </c>
      <c r="AO1103" s="131">
        <f>SUMIF(표4[잉크명],표5[[#This Row],[잉크]],표4[목-1층])</f>
        <v>0</v>
      </c>
      <c r="AP1103" s="54">
        <f>SUMIF(표4[잉크명],표5[[#This Row],[잉크]],표4[금])</f>
        <v>0</v>
      </c>
      <c r="AQ1103" s="131">
        <f>SUMIF(표4[잉크명],표5[[#This Row],[잉크]],표4[금-3층])</f>
        <v>0</v>
      </c>
      <c r="AR1103" s="131">
        <f>SUMIF(표4[잉크명],표5[[#This Row],[잉크]],표4[금-1층])</f>
        <v>0</v>
      </c>
      <c r="AS1103" s="54">
        <f>SUMIF(표4[잉크명],표5[[#This Row],[잉크]],표4[토])</f>
        <v>0</v>
      </c>
      <c r="AT1103" s="131">
        <f>SUMIF(표4[잉크명],표5[[#This Row],[잉크]],표4[토-3층])</f>
        <v>0</v>
      </c>
      <c r="AU1103" s="131">
        <f>SUMIF(표4[잉크명],표5[[#This Row],[잉크]],표4[토-1층])</f>
        <v>0</v>
      </c>
      <c r="AV1103" s="54">
        <f>SUMIF(표4[잉크명],표5[[#This Row],[잉크]],표4[일])</f>
        <v>0</v>
      </c>
      <c r="AW1103" s="131">
        <f>SUMIF(표4[잉크명],표5[[#This Row],[잉크]],표4[일-3층])</f>
        <v>0</v>
      </c>
      <c r="AX1103" s="131">
        <f>SUMIF(표4[잉크명],표5[[#This Row],[잉크]],표4[일-1층])</f>
        <v>0</v>
      </c>
      <c r="AY1103" s="54">
        <f>SUMIF(표4[잉크명],표5[[#This Row],[잉크]],표4[차주 월])</f>
        <v>0</v>
      </c>
      <c r="AZ1103" s="54">
        <f>SUM(표5[[#This Row],[월]:[차주 월]])</f>
        <v>0</v>
      </c>
    </row>
    <row r="1104" spans="2:52" x14ac:dyDescent="0.3">
      <c r="B1104" s="404" t="s">
        <v>3982</v>
      </c>
      <c r="C1104" s="285"/>
      <c r="D1104" s="404" t="s">
        <v>3999</v>
      </c>
      <c r="E1104" s="54">
        <f>COUNTIF(사출계획!$E$62:$F$110,표4[[#This Row],[제품명]])</f>
        <v>0</v>
      </c>
      <c r="F1104" s="131">
        <f>COUNTIF(사출계획!$E$62:$F$87,표4[[#This Row],[제품명]])</f>
        <v>0</v>
      </c>
      <c r="G1104" s="131">
        <f>COUNTIF(사출계획!$E$88:$F$110,표4[[#This Row],[제품명]])</f>
        <v>0</v>
      </c>
      <c r="H1104" s="54">
        <f>COUNTIF(사출계획!$G$62:$H$110,표4[[#This Row],[제품명]])</f>
        <v>0</v>
      </c>
      <c r="I1104" s="132">
        <f>COUNTIF(사출계획!$G$62:$H$87,표4[[#This Row],[제품명]])</f>
        <v>0</v>
      </c>
      <c r="J1104" s="132">
        <f>COUNTIF(사출계획!$G$88:$H$110,표4[[#This Row],[제품명]])</f>
        <v>0</v>
      </c>
      <c r="K1104" s="54">
        <f>COUNTIF(사출계획!$I$62:$J$110,표4[[#This Row],[제품명]])</f>
        <v>0</v>
      </c>
      <c r="L1104" s="131">
        <f>COUNTIF(사출계획!$I$62:$J$87,표4[[#This Row],[제품명]])</f>
        <v>0</v>
      </c>
      <c r="M1104" s="131">
        <f>COUNTIF(사출계획!$I$88:$J$110,표4[[#This Row],[제품명]])</f>
        <v>0</v>
      </c>
      <c r="N1104" s="129">
        <f>COUNTIF(사출계획!$K$62:$L$110,표4[[#This Row],[제품명]])</f>
        <v>0</v>
      </c>
      <c r="O1104" s="131">
        <f>COUNTIF(사출계획!$K$62:$L$87,표4[[#This Row],[제품명]])</f>
        <v>0</v>
      </c>
      <c r="P1104" s="131">
        <f>COUNTIF(사출계획!$K$88:$L$110,표4[[#This Row],[제품명]])</f>
        <v>0</v>
      </c>
      <c r="Q1104" s="130">
        <f>COUNTIF(사출계획!$M$62:$N$110,표4[[#This Row],[제품명]])</f>
        <v>0</v>
      </c>
      <c r="R1104" s="131">
        <f>COUNTIF(사출계획!$M$62:$N$87,표4[[#This Row],[제품명]])</f>
        <v>0</v>
      </c>
      <c r="S1104" s="131">
        <f>COUNTIF(사출계획!$M$88:$N$110,표4[[#This Row],[제품명]])</f>
        <v>0</v>
      </c>
      <c r="T1104" s="54">
        <f>COUNTIF(사출계획!$O$62:$P$110,표4[[#This Row],[제품명]])</f>
        <v>0</v>
      </c>
      <c r="U1104" s="131">
        <f>COUNTIF(사출계획!$O$62:$P$87,표4[[#This Row],[제품명]])</f>
        <v>0</v>
      </c>
      <c r="V1104" s="131">
        <f>COUNTIF(사출계획!$O$88:$P$110,표4[[#This Row],[제품명]])</f>
        <v>0</v>
      </c>
      <c r="W1104" s="54">
        <f>COUNTIF(사출계획!$Q$62:$R$110,표4[[#This Row],[제품명]])</f>
        <v>0</v>
      </c>
      <c r="X1104" s="131">
        <f>COUNTIF(사출계획!$Q$62:$R$87,표4[[#This Row],[제품명]])</f>
        <v>0</v>
      </c>
      <c r="Y1104" s="131">
        <f>COUNTIF(사출계획!$Q$88:$R$110,표4[[#This Row],[제품명]])</f>
        <v>0</v>
      </c>
      <c r="Z1104" s="54">
        <f>COUNTIF(사출계획!$S$62:$T$110,표4[[#This Row],[제품명]])</f>
        <v>0</v>
      </c>
      <c r="AA1104" s="131"/>
      <c r="AB1104" s="131"/>
      <c r="AC1104" s="496" t="s">
        <v>4978</v>
      </c>
      <c r="AD1104" s="129">
        <f>SUMIF(표4[잉크명],표5[[#This Row],[잉크]],표4[월])</f>
        <v>0</v>
      </c>
      <c r="AE1104" s="131">
        <f>SUMIF(표4[잉크명],표5[[#This Row],[잉크]],표4[월-3층])</f>
        <v>0</v>
      </c>
      <c r="AF1104" s="131">
        <f>SUMIF(표4[잉크명],표5[[#This Row],[잉크]],표4[월-1층])</f>
        <v>0</v>
      </c>
      <c r="AG1104" s="133">
        <f>SUMIF(표4[잉크명],표5[[#This Row],[잉크]],표4[화])</f>
        <v>0</v>
      </c>
      <c r="AH1104" s="131">
        <f>SUMIF(표4[잉크명],표5[[#This Row],[잉크]],표4[화-3층])</f>
        <v>0</v>
      </c>
      <c r="AI1104" s="131">
        <f>SUMIF(표4[잉크명],표5[[#This Row],[잉크]],표4[화-1층])</f>
        <v>0</v>
      </c>
      <c r="AJ1104" s="130">
        <f>SUMIF(표4[잉크명],표5[[#This Row],[잉크]],표4[수])</f>
        <v>0</v>
      </c>
      <c r="AK1104" s="131">
        <f>SUMIF(표4[잉크명],표5[[#This Row],[잉크]],표4[수-3층])</f>
        <v>0</v>
      </c>
      <c r="AL1104" s="131">
        <f>SUMIF(표4[잉크명],표5[[#This Row],[잉크]],표4[수-1층])</f>
        <v>0</v>
      </c>
      <c r="AM1104" s="54">
        <f>SUMIF(표4[잉크명],표5[[#This Row],[잉크]],표4[목])</f>
        <v>0</v>
      </c>
      <c r="AN1104" s="131">
        <f>SUMIF(표4[잉크명],표5[[#This Row],[잉크]],표4[목-3층])</f>
        <v>0</v>
      </c>
      <c r="AO1104" s="131">
        <f>SUMIF(표4[잉크명],표5[[#This Row],[잉크]],표4[목-1층])</f>
        <v>0</v>
      </c>
      <c r="AP1104" s="54">
        <f>SUMIF(표4[잉크명],표5[[#This Row],[잉크]],표4[금])</f>
        <v>0</v>
      </c>
      <c r="AQ1104" s="131">
        <f>SUMIF(표4[잉크명],표5[[#This Row],[잉크]],표4[금-3층])</f>
        <v>0</v>
      </c>
      <c r="AR1104" s="131">
        <f>SUMIF(표4[잉크명],표5[[#This Row],[잉크]],표4[금-1층])</f>
        <v>0</v>
      </c>
      <c r="AS1104" s="54">
        <f>SUMIF(표4[잉크명],표5[[#This Row],[잉크]],표4[토])</f>
        <v>0</v>
      </c>
      <c r="AT1104" s="131">
        <f>SUMIF(표4[잉크명],표5[[#This Row],[잉크]],표4[토-3층])</f>
        <v>0</v>
      </c>
      <c r="AU1104" s="131">
        <f>SUMIF(표4[잉크명],표5[[#This Row],[잉크]],표4[토-1층])</f>
        <v>0</v>
      </c>
      <c r="AV1104" s="54">
        <f>SUMIF(표4[잉크명],표5[[#This Row],[잉크]],표4[일])</f>
        <v>0</v>
      </c>
      <c r="AW1104" s="131">
        <f>SUMIF(표4[잉크명],표5[[#This Row],[잉크]],표4[일-3층])</f>
        <v>0</v>
      </c>
      <c r="AX1104" s="131">
        <f>SUMIF(표4[잉크명],표5[[#This Row],[잉크]],표4[일-1층])</f>
        <v>0</v>
      </c>
      <c r="AY1104" s="54">
        <f>SUMIF(표4[잉크명],표5[[#This Row],[잉크]],표4[차주 월])</f>
        <v>0</v>
      </c>
      <c r="AZ1104" s="54">
        <f>SUM(표5[[#This Row],[월]:[차주 월]])</f>
        <v>0</v>
      </c>
    </row>
    <row r="1105" spans="2:52" x14ac:dyDescent="0.3">
      <c r="B1105" s="404" t="s">
        <v>3987</v>
      </c>
      <c r="C1105" s="285"/>
      <c r="D1105" s="404" t="s">
        <v>3989</v>
      </c>
      <c r="E1105" s="54">
        <f>COUNTIF(사출계획!$E$62:$F$110,표4[[#This Row],[제품명]])</f>
        <v>0</v>
      </c>
      <c r="F1105" s="131">
        <f>COUNTIF(사출계획!$E$62:$F$87,표4[[#This Row],[제품명]])</f>
        <v>0</v>
      </c>
      <c r="G1105" s="131">
        <f>COUNTIF(사출계획!$E$88:$F$110,표4[[#This Row],[제품명]])</f>
        <v>0</v>
      </c>
      <c r="H1105" s="54">
        <f>COUNTIF(사출계획!$G$62:$H$110,표4[[#This Row],[제품명]])</f>
        <v>0</v>
      </c>
      <c r="I1105" s="132">
        <f>COUNTIF(사출계획!$G$62:$H$87,표4[[#This Row],[제품명]])</f>
        <v>0</v>
      </c>
      <c r="J1105" s="132">
        <f>COUNTIF(사출계획!$G$88:$H$110,표4[[#This Row],[제품명]])</f>
        <v>0</v>
      </c>
      <c r="K1105" s="54">
        <f>COUNTIF(사출계획!$I$62:$J$110,표4[[#This Row],[제품명]])</f>
        <v>0</v>
      </c>
      <c r="L1105" s="131">
        <f>COUNTIF(사출계획!$I$62:$J$87,표4[[#This Row],[제품명]])</f>
        <v>0</v>
      </c>
      <c r="M1105" s="131">
        <f>COUNTIF(사출계획!$I$88:$J$110,표4[[#This Row],[제품명]])</f>
        <v>0</v>
      </c>
      <c r="N1105" s="129">
        <f>COUNTIF(사출계획!$K$62:$L$110,표4[[#This Row],[제품명]])</f>
        <v>0</v>
      </c>
      <c r="O1105" s="131">
        <f>COUNTIF(사출계획!$K$62:$L$87,표4[[#This Row],[제품명]])</f>
        <v>0</v>
      </c>
      <c r="P1105" s="131">
        <f>COUNTIF(사출계획!$K$88:$L$110,표4[[#This Row],[제품명]])</f>
        <v>0</v>
      </c>
      <c r="Q1105" s="130">
        <f>COUNTIF(사출계획!$M$62:$N$110,표4[[#This Row],[제품명]])</f>
        <v>0</v>
      </c>
      <c r="R1105" s="131">
        <f>COUNTIF(사출계획!$M$62:$N$87,표4[[#This Row],[제품명]])</f>
        <v>0</v>
      </c>
      <c r="S1105" s="131">
        <f>COUNTIF(사출계획!$M$88:$N$110,표4[[#This Row],[제품명]])</f>
        <v>0</v>
      </c>
      <c r="T1105" s="54">
        <f>COUNTIF(사출계획!$O$62:$P$110,표4[[#This Row],[제품명]])</f>
        <v>0</v>
      </c>
      <c r="U1105" s="131">
        <f>COUNTIF(사출계획!$O$62:$P$87,표4[[#This Row],[제품명]])</f>
        <v>0</v>
      </c>
      <c r="V1105" s="131">
        <f>COUNTIF(사출계획!$O$88:$P$110,표4[[#This Row],[제품명]])</f>
        <v>0</v>
      </c>
      <c r="W1105" s="54">
        <f>COUNTIF(사출계획!$Q$62:$R$110,표4[[#This Row],[제품명]])</f>
        <v>0</v>
      </c>
      <c r="X1105" s="131">
        <f>COUNTIF(사출계획!$Q$62:$R$87,표4[[#This Row],[제품명]])</f>
        <v>0</v>
      </c>
      <c r="Y1105" s="131">
        <f>COUNTIF(사출계획!$Q$88:$R$110,표4[[#This Row],[제품명]])</f>
        <v>0</v>
      </c>
      <c r="Z1105" s="54">
        <f>COUNTIF(사출계획!$S$62:$T$110,표4[[#This Row],[제품명]])</f>
        <v>0</v>
      </c>
      <c r="AA1105" s="131"/>
      <c r="AB1105" s="131"/>
      <c r="AC1105" s="497" t="s">
        <v>4993</v>
      </c>
      <c r="AD1105" s="129">
        <f>SUMIF(표4[잉크명],표5[[#This Row],[잉크]],표4[월])</f>
        <v>0</v>
      </c>
      <c r="AE1105" s="131">
        <f>SUMIF(표4[잉크명],표5[[#This Row],[잉크]],표4[월-3층])</f>
        <v>0</v>
      </c>
      <c r="AF1105" s="131">
        <f>SUMIF(표4[잉크명],표5[[#This Row],[잉크]],표4[월-1층])</f>
        <v>0</v>
      </c>
      <c r="AG1105" s="133">
        <f>SUMIF(표4[잉크명],표5[[#This Row],[잉크]],표4[화])</f>
        <v>0</v>
      </c>
      <c r="AH1105" s="131">
        <f>SUMIF(표4[잉크명],표5[[#This Row],[잉크]],표4[화-3층])</f>
        <v>0</v>
      </c>
      <c r="AI1105" s="131">
        <f>SUMIF(표4[잉크명],표5[[#This Row],[잉크]],표4[화-1층])</f>
        <v>0</v>
      </c>
      <c r="AJ1105" s="130">
        <f>SUMIF(표4[잉크명],표5[[#This Row],[잉크]],표4[수])</f>
        <v>0</v>
      </c>
      <c r="AK1105" s="131">
        <f>SUMIF(표4[잉크명],표5[[#This Row],[잉크]],표4[수-3층])</f>
        <v>0</v>
      </c>
      <c r="AL1105" s="131">
        <f>SUMIF(표4[잉크명],표5[[#This Row],[잉크]],표4[수-1층])</f>
        <v>0</v>
      </c>
      <c r="AM1105" s="54">
        <f>SUMIF(표4[잉크명],표5[[#This Row],[잉크]],표4[목])</f>
        <v>0</v>
      </c>
      <c r="AN1105" s="131">
        <f>SUMIF(표4[잉크명],표5[[#This Row],[잉크]],표4[목-3층])</f>
        <v>0</v>
      </c>
      <c r="AO1105" s="131">
        <f>SUMIF(표4[잉크명],표5[[#This Row],[잉크]],표4[목-1층])</f>
        <v>0</v>
      </c>
      <c r="AP1105" s="54">
        <f>SUMIF(표4[잉크명],표5[[#This Row],[잉크]],표4[금])</f>
        <v>0</v>
      </c>
      <c r="AQ1105" s="131">
        <f>SUMIF(표4[잉크명],표5[[#This Row],[잉크]],표4[금-3층])</f>
        <v>0</v>
      </c>
      <c r="AR1105" s="131">
        <f>SUMIF(표4[잉크명],표5[[#This Row],[잉크]],표4[금-1층])</f>
        <v>0</v>
      </c>
      <c r="AS1105" s="54">
        <f>SUMIF(표4[잉크명],표5[[#This Row],[잉크]],표4[토])</f>
        <v>0</v>
      </c>
      <c r="AT1105" s="131">
        <f>SUMIF(표4[잉크명],표5[[#This Row],[잉크]],표4[토-3층])</f>
        <v>0</v>
      </c>
      <c r="AU1105" s="131">
        <f>SUMIF(표4[잉크명],표5[[#This Row],[잉크]],표4[토-1층])</f>
        <v>0</v>
      </c>
      <c r="AV1105" s="54">
        <f>SUMIF(표4[잉크명],표5[[#This Row],[잉크]],표4[일])</f>
        <v>0</v>
      </c>
      <c r="AW1105" s="131">
        <f>SUMIF(표4[잉크명],표5[[#This Row],[잉크]],표4[일-3층])</f>
        <v>0</v>
      </c>
      <c r="AX1105" s="131">
        <f>SUMIF(표4[잉크명],표5[[#This Row],[잉크]],표4[일-1층])</f>
        <v>0</v>
      </c>
      <c r="AY1105" s="54">
        <f>SUMIF(표4[잉크명],표5[[#This Row],[잉크]],표4[차주 월])</f>
        <v>0</v>
      </c>
      <c r="AZ1105" s="54">
        <f>SUM(표5[[#This Row],[월]:[차주 월]])</f>
        <v>0</v>
      </c>
    </row>
    <row r="1106" spans="2:52" x14ac:dyDescent="0.3">
      <c r="B1106" s="404" t="s">
        <v>3988</v>
      </c>
      <c r="C1106" s="285"/>
      <c r="D1106" s="404" t="s">
        <v>3990</v>
      </c>
      <c r="E1106" s="54">
        <f>COUNTIF(사출계획!$E$62:$F$110,표4[[#This Row],[제품명]])</f>
        <v>0</v>
      </c>
      <c r="F1106" s="131">
        <f>COUNTIF(사출계획!$E$62:$F$87,표4[[#This Row],[제품명]])</f>
        <v>0</v>
      </c>
      <c r="G1106" s="131">
        <f>COUNTIF(사출계획!$E$88:$F$110,표4[[#This Row],[제품명]])</f>
        <v>0</v>
      </c>
      <c r="H1106" s="54">
        <f>COUNTIF(사출계획!$G$62:$H$110,표4[[#This Row],[제품명]])</f>
        <v>0</v>
      </c>
      <c r="I1106" s="132">
        <f>COUNTIF(사출계획!$G$62:$H$87,표4[[#This Row],[제품명]])</f>
        <v>0</v>
      </c>
      <c r="J1106" s="132">
        <f>COUNTIF(사출계획!$G$88:$H$110,표4[[#This Row],[제품명]])</f>
        <v>0</v>
      </c>
      <c r="K1106" s="54">
        <f>COUNTIF(사출계획!$I$62:$J$110,표4[[#This Row],[제품명]])</f>
        <v>0</v>
      </c>
      <c r="L1106" s="131">
        <f>COUNTIF(사출계획!$I$62:$J$87,표4[[#This Row],[제품명]])</f>
        <v>0</v>
      </c>
      <c r="M1106" s="131">
        <f>COUNTIF(사출계획!$I$88:$J$110,표4[[#This Row],[제품명]])</f>
        <v>0</v>
      </c>
      <c r="N1106" s="129">
        <f>COUNTIF(사출계획!$K$62:$L$110,표4[[#This Row],[제품명]])</f>
        <v>0</v>
      </c>
      <c r="O1106" s="131">
        <f>COUNTIF(사출계획!$K$62:$L$87,표4[[#This Row],[제품명]])</f>
        <v>0</v>
      </c>
      <c r="P1106" s="131">
        <f>COUNTIF(사출계획!$K$88:$L$110,표4[[#This Row],[제품명]])</f>
        <v>0</v>
      </c>
      <c r="Q1106" s="130">
        <f>COUNTIF(사출계획!$M$62:$N$110,표4[[#This Row],[제품명]])</f>
        <v>0</v>
      </c>
      <c r="R1106" s="131">
        <f>COUNTIF(사출계획!$M$62:$N$87,표4[[#This Row],[제품명]])</f>
        <v>0</v>
      </c>
      <c r="S1106" s="131">
        <f>COUNTIF(사출계획!$M$88:$N$110,표4[[#This Row],[제품명]])</f>
        <v>0</v>
      </c>
      <c r="T1106" s="54">
        <f>COUNTIF(사출계획!$O$62:$P$110,표4[[#This Row],[제품명]])</f>
        <v>0</v>
      </c>
      <c r="U1106" s="131">
        <f>COUNTIF(사출계획!$O$62:$P$87,표4[[#This Row],[제품명]])</f>
        <v>0</v>
      </c>
      <c r="V1106" s="131">
        <f>COUNTIF(사출계획!$O$88:$P$110,표4[[#This Row],[제품명]])</f>
        <v>0</v>
      </c>
      <c r="W1106" s="54">
        <f>COUNTIF(사출계획!$Q$62:$R$110,표4[[#This Row],[제품명]])</f>
        <v>0</v>
      </c>
      <c r="X1106" s="131">
        <f>COUNTIF(사출계획!$Q$62:$R$87,표4[[#This Row],[제품명]])</f>
        <v>0</v>
      </c>
      <c r="Y1106" s="131">
        <f>COUNTIF(사출계획!$Q$88:$R$110,표4[[#This Row],[제품명]])</f>
        <v>0</v>
      </c>
      <c r="Z1106" s="54">
        <f>COUNTIF(사출계획!$S$62:$T$110,표4[[#This Row],[제품명]])</f>
        <v>0</v>
      </c>
      <c r="AA1106" s="131"/>
      <c r="AB1106" s="131"/>
      <c r="AC1106" s="497" t="s">
        <v>4994</v>
      </c>
      <c r="AD1106" s="129">
        <f>SUMIF(표4[잉크명],표5[[#This Row],[잉크]],표4[월])</f>
        <v>0</v>
      </c>
      <c r="AE1106" s="131">
        <f>SUMIF(표4[잉크명],표5[[#This Row],[잉크]],표4[월-3층])</f>
        <v>0</v>
      </c>
      <c r="AF1106" s="131">
        <f>SUMIF(표4[잉크명],표5[[#This Row],[잉크]],표4[월-1층])</f>
        <v>0</v>
      </c>
      <c r="AG1106" s="133">
        <f>SUMIF(표4[잉크명],표5[[#This Row],[잉크]],표4[화])</f>
        <v>0</v>
      </c>
      <c r="AH1106" s="131">
        <f>SUMIF(표4[잉크명],표5[[#This Row],[잉크]],표4[화-3층])</f>
        <v>0</v>
      </c>
      <c r="AI1106" s="131">
        <f>SUMIF(표4[잉크명],표5[[#This Row],[잉크]],표4[화-1층])</f>
        <v>0</v>
      </c>
      <c r="AJ1106" s="130">
        <f>SUMIF(표4[잉크명],표5[[#This Row],[잉크]],표4[수])</f>
        <v>0</v>
      </c>
      <c r="AK1106" s="131">
        <f>SUMIF(표4[잉크명],표5[[#This Row],[잉크]],표4[수-3층])</f>
        <v>0</v>
      </c>
      <c r="AL1106" s="131">
        <f>SUMIF(표4[잉크명],표5[[#This Row],[잉크]],표4[수-1층])</f>
        <v>0</v>
      </c>
      <c r="AM1106" s="54">
        <f>SUMIF(표4[잉크명],표5[[#This Row],[잉크]],표4[목])</f>
        <v>0</v>
      </c>
      <c r="AN1106" s="131">
        <f>SUMIF(표4[잉크명],표5[[#This Row],[잉크]],표4[목-3층])</f>
        <v>0</v>
      </c>
      <c r="AO1106" s="131">
        <f>SUMIF(표4[잉크명],표5[[#This Row],[잉크]],표4[목-1층])</f>
        <v>0</v>
      </c>
      <c r="AP1106" s="54">
        <f>SUMIF(표4[잉크명],표5[[#This Row],[잉크]],표4[금])</f>
        <v>0</v>
      </c>
      <c r="AQ1106" s="131">
        <f>SUMIF(표4[잉크명],표5[[#This Row],[잉크]],표4[금-3층])</f>
        <v>0</v>
      </c>
      <c r="AR1106" s="131">
        <f>SUMIF(표4[잉크명],표5[[#This Row],[잉크]],표4[금-1층])</f>
        <v>0</v>
      </c>
      <c r="AS1106" s="54">
        <f>SUMIF(표4[잉크명],표5[[#This Row],[잉크]],표4[토])</f>
        <v>0</v>
      </c>
      <c r="AT1106" s="131">
        <f>SUMIF(표4[잉크명],표5[[#This Row],[잉크]],표4[토-3층])</f>
        <v>0</v>
      </c>
      <c r="AU1106" s="131">
        <f>SUMIF(표4[잉크명],표5[[#This Row],[잉크]],표4[토-1층])</f>
        <v>0</v>
      </c>
      <c r="AV1106" s="54">
        <f>SUMIF(표4[잉크명],표5[[#This Row],[잉크]],표4[일])</f>
        <v>0</v>
      </c>
      <c r="AW1106" s="131">
        <f>SUMIF(표4[잉크명],표5[[#This Row],[잉크]],표4[일-3층])</f>
        <v>0</v>
      </c>
      <c r="AX1106" s="131">
        <f>SUMIF(표4[잉크명],표5[[#This Row],[잉크]],표4[일-1층])</f>
        <v>0</v>
      </c>
      <c r="AY1106" s="54">
        <f>SUMIF(표4[잉크명],표5[[#This Row],[잉크]],표4[차주 월])</f>
        <v>0</v>
      </c>
      <c r="AZ1106" s="54">
        <f>SUM(표5[[#This Row],[월]:[차주 월]])</f>
        <v>0</v>
      </c>
    </row>
    <row r="1107" spans="2:52" x14ac:dyDescent="0.3">
      <c r="B1107" s="404" t="s">
        <v>3987</v>
      </c>
      <c r="C1107" s="285"/>
      <c r="D1107" s="404" t="s">
        <v>3991</v>
      </c>
      <c r="E1107" s="54">
        <f>COUNTIF(사출계획!$E$62:$F$110,표4[[#This Row],[제품명]])</f>
        <v>0</v>
      </c>
      <c r="F1107" s="131">
        <f>COUNTIF(사출계획!$E$62:$F$87,표4[[#This Row],[제품명]])</f>
        <v>0</v>
      </c>
      <c r="G1107" s="131">
        <f>COUNTIF(사출계획!$E$88:$F$110,표4[[#This Row],[제품명]])</f>
        <v>0</v>
      </c>
      <c r="H1107" s="54">
        <f>COUNTIF(사출계획!$G$62:$H$110,표4[[#This Row],[제품명]])</f>
        <v>0</v>
      </c>
      <c r="I1107" s="132">
        <f>COUNTIF(사출계획!$G$62:$H$87,표4[[#This Row],[제품명]])</f>
        <v>0</v>
      </c>
      <c r="J1107" s="132">
        <f>COUNTIF(사출계획!$G$88:$H$110,표4[[#This Row],[제품명]])</f>
        <v>0</v>
      </c>
      <c r="K1107" s="54">
        <f>COUNTIF(사출계획!$I$62:$J$110,표4[[#This Row],[제품명]])</f>
        <v>0</v>
      </c>
      <c r="L1107" s="131">
        <f>COUNTIF(사출계획!$I$62:$J$87,표4[[#This Row],[제품명]])</f>
        <v>0</v>
      </c>
      <c r="M1107" s="131">
        <f>COUNTIF(사출계획!$I$88:$J$110,표4[[#This Row],[제품명]])</f>
        <v>0</v>
      </c>
      <c r="N1107" s="129">
        <f>COUNTIF(사출계획!$K$62:$L$110,표4[[#This Row],[제품명]])</f>
        <v>0</v>
      </c>
      <c r="O1107" s="131">
        <f>COUNTIF(사출계획!$K$62:$L$87,표4[[#This Row],[제품명]])</f>
        <v>0</v>
      </c>
      <c r="P1107" s="131">
        <f>COUNTIF(사출계획!$K$88:$L$110,표4[[#This Row],[제품명]])</f>
        <v>0</v>
      </c>
      <c r="Q1107" s="130">
        <f>COUNTIF(사출계획!$M$62:$N$110,표4[[#This Row],[제품명]])</f>
        <v>0</v>
      </c>
      <c r="R1107" s="131">
        <f>COUNTIF(사출계획!$M$62:$N$87,표4[[#This Row],[제품명]])</f>
        <v>0</v>
      </c>
      <c r="S1107" s="131">
        <f>COUNTIF(사출계획!$M$88:$N$110,표4[[#This Row],[제품명]])</f>
        <v>0</v>
      </c>
      <c r="T1107" s="54">
        <f>COUNTIF(사출계획!$O$62:$P$110,표4[[#This Row],[제품명]])</f>
        <v>0</v>
      </c>
      <c r="U1107" s="131">
        <f>COUNTIF(사출계획!$O$62:$P$87,표4[[#This Row],[제품명]])</f>
        <v>0</v>
      </c>
      <c r="V1107" s="131">
        <f>COUNTIF(사출계획!$O$88:$P$110,표4[[#This Row],[제품명]])</f>
        <v>0</v>
      </c>
      <c r="W1107" s="54">
        <f>COUNTIF(사출계획!$Q$62:$R$110,표4[[#This Row],[제품명]])</f>
        <v>0</v>
      </c>
      <c r="X1107" s="131">
        <f>COUNTIF(사출계획!$Q$62:$R$87,표4[[#This Row],[제품명]])</f>
        <v>0</v>
      </c>
      <c r="Y1107" s="131">
        <f>COUNTIF(사출계획!$Q$88:$R$110,표4[[#This Row],[제품명]])</f>
        <v>0</v>
      </c>
      <c r="Z1107" s="54">
        <f>COUNTIF(사출계획!$S$62:$T$110,표4[[#This Row],[제품명]])</f>
        <v>0</v>
      </c>
      <c r="AA1107" s="131"/>
      <c r="AB1107" s="131"/>
      <c r="AC1107" s="498" t="s">
        <v>4999</v>
      </c>
      <c r="AD1107" s="129">
        <f>SUMIF(표4[잉크명],표5[[#This Row],[잉크]],표4[월])</f>
        <v>0</v>
      </c>
      <c r="AE1107" s="131">
        <f>SUMIF(표4[잉크명],표5[[#This Row],[잉크]],표4[월-3층])</f>
        <v>0</v>
      </c>
      <c r="AF1107" s="131">
        <f>SUMIF(표4[잉크명],표5[[#This Row],[잉크]],표4[월-1층])</f>
        <v>0</v>
      </c>
      <c r="AG1107" s="133">
        <f>SUMIF(표4[잉크명],표5[[#This Row],[잉크]],표4[화])</f>
        <v>0</v>
      </c>
      <c r="AH1107" s="131">
        <f>SUMIF(표4[잉크명],표5[[#This Row],[잉크]],표4[화-3층])</f>
        <v>0</v>
      </c>
      <c r="AI1107" s="131">
        <f>SUMIF(표4[잉크명],표5[[#This Row],[잉크]],표4[화-1층])</f>
        <v>0</v>
      </c>
      <c r="AJ1107" s="130">
        <f>SUMIF(표4[잉크명],표5[[#This Row],[잉크]],표4[수])</f>
        <v>0</v>
      </c>
      <c r="AK1107" s="131">
        <f>SUMIF(표4[잉크명],표5[[#This Row],[잉크]],표4[수-3층])</f>
        <v>0</v>
      </c>
      <c r="AL1107" s="131">
        <f>SUMIF(표4[잉크명],표5[[#This Row],[잉크]],표4[수-1층])</f>
        <v>0</v>
      </c>
      <c r="AM1107" s="54">
        <f>SUMIF(표4[잉크명],표5[[#This Row],[잉크]],표4[목])</f>
        <v>0</v>
      </c>
      <c r="AN1107" s="131">
        <f>SUMIF(표4[잉크명],표5[[#This Row],[잉크]],표4[목-3층])</f>
        <v>0</v>
      </c>
      <c r="AO1107" s="131">
        <f>SUMIF(표4[잉크명],표5[[#This Row],[잉크]],표4[목-1층])</f>
        <v>0</v>
      </c>
      <c r="AP1107" s="54">
        <f>SUMIF(표4[잉크명],표5[[#This Row],[잉크]],표4[금])</f>
        <v>0</v>
      </c>
      <c r="AQ1107" s="131">
        <f>SUMIF(표4[잉크명],표5[[#This Row],[잉크]],표4[금-3층])</f>
        <v>0</v>
      </c>
      <c r="AR1107" s="131">
        <f>SUMIF(표4[잉크명],표5[[#This Row],[잉크]],표4[금-1층])</f>
        <v>0</v>
      </c>
      <c r="AS1107" s="54">
        <f>SUMIF(표4[잉크명],표5[[#This Row],[잉크]],표4[토])</f>
        <v>0</v>
      </c>
      <c r="AT1107" s="131">
        <f>SUMIF(표4[잉크명],표5[[#This Row],[잉크]],표4[토-3층])</f>
        <v>0</v>
      </c>
      <c r="AU1107" s="131">
        <f>SUMIF(표4[잉크명],표5[[#This Row],[잉크]],표4[토-1층])</f>
        <v>0</v>
      </c>
      <c r="AV1107" s="54">
        <f>SUMIF(표4[잉크명],표5[[#This Row],[잉크]],표4[일])</f>
        <v>0</v>
      </c>
      <c r="AW1107" s="131">
        <f>SUMIF(표4[잉크명],표5[[#This Row],[잉크]],표4[일-3층])</f>
        <v>0</v>
      </c>
      <c r="AX1107" s="131">
        <f>SUMIF(표4[잉크명],표5[[#This Row],[잉크]],표4[일-1층])</f>
        <v>0</v>
      </c>
      <c r="AY1107" s="54">
        <f>SUMIF(표4[잉크명],표5[[#This Row],[잉크]],표4[차주 월])</f>
        <v>0</v>
      </c>
      <c r="AZ1107" s="54">
        <f>SUM(표5[[#This Row],[월]:[차주 월]])</f>
        <v>0</v>
      </c>
    </row>
    <row r="1108" spans="2:52" x14ac:dyDescent="0.3">
      <c r="B1108" s="405" t="s">
        <v>4001</v>
      </c>
      <c r="C1108" s="285"/>
      <c r="D1108" s="405" t="s">
        <v>4002</v>
      </c>
      <c r="E1108" s="54">
        <f>COUNTIF(사출계획!$E$62:$F$110,표4[[#This Row],[제품명]])</f>
        <v>0</v>
      </c>
      <c r="F1108" s="131">
        <f>COUNTIF(사출계획!$E$62:$F$87,표4[[#This Row],[제품명]])</f>
        <v>0</v>
      </c>
      <c r="G1108" s="131">
        <f>COUNTIF(사출계획!$E$88:$F$110,표4[[#This Row],[제품명]])</f>
        <v>0</v>
      </c>
      <c r="H1108" s="54">
        <f>COUNTIF(사출계획!$G$62:$H$110,표4[[#This Row],[제품명]])</f>
        <v>0</v>
      </c>
      <c r="I1108" s="132">
        <f>COUNTIF(사출계획!$G$62:$H$87,표4[[#This Row],[제품명]])</f>
        <v>0</v>
      </c>
      <c r="J1108" s="132">
        <f>COUNTIF(사출계획!$G$88:$H$110,표4[[#This Row],[제품명]])</f>
        <v>0</v>
      </c>
      <c r="K1108" s="54">
        <f>COUNTIF(사출계획!$I$62:$J$110,표4[[#This Row],[제품명]])</f>
        <v>0</v>
      </c>
      <c r="L1108" s="131">
        <f>COUNTIF(사출계획!$I$62:$J$87,표4[[#This Row],[제품명]])</f>
        <v>0</v>
      </c>
      <c r="M1108" s="131">
        <f>COUNTIF(사출계획!$I$88:$J$110,표4[[#This Row],[제품명]])</f>
        <v>0</v>
      </c>
      <c r="N1108" s="129">
        <f>COUNTIF(사출계획!$K$62:$L$110,표4[[#This Row],[제품명]])</f>
        <v>0</v>
      </c>
      <c r="O1108" s="131">
        <f>COUNTIF(사출계획!$K$62:$L$87,표4[[#This Row],[제품명]])</f>
        <v>0</v>
      </c>
      <c r="P1108" s="131">
        <f>COUNTIF(사출계획!$K$88:$L$110,표4[[#This Row],[제품명]])</f>
        <v>0</v>
      </c>
      <c r="Q1108" s="130">
        <f>COUNTIF(사출계획!$M$62:$N$110,표4[[#This Row],[제품명]])</f>
        <v>0</v>
      </c>
      <c r="R1108" s="131">
        <f>COUNTIF(사출계획!$M$62:$N$87,표4[[#This Row],[제품명]])</f>
        <v>0</v>
      </c>
      <c r="S1108" s="131">
        <f>COUNTIF(사출계획!$M$88:$N$110,표4[[#This Row],[제품명]])</f>
        <v>0</v>
      </c>
      <c r="T1108" s="54">
        <f>COUNTIF(사출계획!$O$62:$P$110,표4[[#This Row],[제품명]])</f>
        <v>0</v>
      </c>
      <c r="U1108" s="131">
        <f>COUNTIF(사출계획!$O$62:$P$87,표4[[#This Row],[제품명]])</f>
        <v>0</v>
      </c>
      <c r="V1108" s="131">
        <f>COUNTIF(사출계획!$O$88:$P$110,표4[[#This Row],[제품명]])</f>
        <v>0</v>
      </c>
      <c r="W1108" s="54">
        <f>COUNTIF(사출계획!$Q$62:$R$110,표4[[#This Row],[제품명]])</f>
        <v>0</v>
      </c>
      <c r="X1108" s="131">
        <f>COUNTIF(사출계획!$Q$62:$R$87,표4[[#This Row],[제품명]])</f>
        <v>0</v>
      </c>
      <c r="Y1108" s="131">
        <f>COUNTIF(사출계획!$Q$88:$R$110,표4[[#This Row],[제품명]])</f>
        <v>0</v>
      </c>
      <c r="Z1108" s="54">
        <f>COUNTIF(사출계획!$S$62:$T$110,표4[[#This Row],[제품명]])</f>
        <v>0</v>
      </c>
      <c r="AA1108" s="131"/>
      <c r="AB1108" s="131"/>
      <c r="AC1108" s="498" t="s">
        <v>5000</v>
      </c>
      <c r="AD1108" s="129">
        <f>SUMIF(표4[잉크명],표5[[#This Row],[잉크]],표4[월])</f>
        <v>0</v>
      </c>
      <c r="AE1108" s="131">
        <f>SUMIF(표4[잉크명],표5[[#This Row],[잉크]],표4[월-3층])</f>
        <v>0</v>
      </c>
      <c r="AF1108" s="131">
        <f>SUMIF(표4[잉크명],표5[[#This Row],[잉크]],표4[월-1층])</f>
        <v>0</v>
      </c>
      <c r="AG1108" s="133">
        <f>SUMIF(표4[잉크명],표5[[#This Row],[잉크]],표4[화])</f>
        <v>0</v>
      </c>
      <c r="AH1108" s="131">
        <f>SUMIF(표4[잉크명],표5[[#This Row],[잉크]],표4[화-3층])</f>
        <v>0</v>
      </c>
      <c r="AI1108" s="131">
        <f>SUMIF(표4[잉크명],표5[[#This Row],[잉크]],표4[화-1층])</f>
        <v>0</v>
      </c>
      <c r="AJ1108" s="130">
        <f>SUMIF(표4[잉크명],표5[[#This Row],[잉크]],표4[수])</f>
        <v>0</v>
      </c>
      <c r="AK1108" s="131">
        <f>SUMIF(표4[잉크명],표5[[#This Row],[잉크]],표4[수-3층])</f>
        <v>0</v>
      </c>
      <c r="AL1108" s="131">
        <f>SUMIF(표4[잉크명],표5[[#This Row],[잉크]],표4[수-1층])</f>
        <v>0</v>
      </c>
      <c r="AM1108" s="54">
        <f>SUMIF(표4[잉크명],표5[[#This Row],[잉크]],표4[목])</f>
        <v>0</v>
      </c>
      <c r="AN1108" s="131">
        <f>SUMIF(표4[잉크명],표5[[#This Row],[잉크]],표4[목-3층])</f>
        <v>0</v>
      </c>
      <c r="AO1108" s="131">
        <f>SUMIF(표4[잉크명],표5[[#This Row],[잉크]],표4[목-1층])</f>
        <v>0</v>
      </c>
      <c r="AP1108" s="54">
        <f>SUMIF(표4[잉크명],표5[[#This Row],[잉크]],표4[금])</f>
        <v>0</v>
      </c>
      <c r="AQ1108" s="131">
        <f>SUMIF(표4[잉크명],표5[[#This Row],[잉크]],표4[금-3층])</f>
        <v>0</v>
      </c>
      <c r="AR1108" s="131">
        <f>SUMIF(표4[잉크명],표5[[#This Row],[잉크]],표4[금-1층])</f>
        <v>0</v>
      </c>
      <c r="AS1108" s="54">
        <f>SUMIF(표4[잉크명],표5[[#This Row],[잉크]],표4[토])</f>
        <v>0</v>
      </c>
      <c r="AT1108" s="131">
        <f>SUMIF(표4[잉크명],표5[[#This Row],[잉크]],표4[토-3층])</f>
        <v>0</v>
      </c>
      <c r="AU1108" s="131">
        <f>SUMIF(표4[잉크명],표5[[#This Row],[잉크]],표4[토-1층])</f>
        <v>0</v>
      </c>
      <c r="AV1108" s="54">
        <f>SUMIF(표4[잉크명],표5[[#This Row],[잉크]],표4[일])</f>
        <v>0</v>
      </c>
      <c r="AW1108" s="131">
        <f>SUMIF(표4[잉크명],표5[[#This Row],[잉크]],표4[일-3층])</f>
        <v>0</v>
      </c>
      <c r="AX1108" s="131">
        <f>SUMIF(표4[잉크명],표5[[#This Row],[잉크]],표4[일-1층])</f>
        <v>0</v>
      </c>
      <c r="AY1108" s="54">
        <f>SUMIF(표4[잉크명],표5[[#This Row],[잉크]],표4[차주 월])</f>
        <v>0</v>
      </c>
      <c r="AZ1108" s="54">
        <f>SUM(표5[[#This Row],[월]:[차주 월]])</f>
        <v>0</v>
      </c>
    </row>
    <row r="1109" spans="2:52" x14ac:dyDescent="0.3">
      <c r="B1109" s="405" t="s">
        <v>4001</v>
      </c>
      <c r="C1109" s="285"/>
      <c r="D1109" s="405" t="s">
        <v>4003</v>
      </c>
      <c r="E1109" s="54">
        <f>COUNTIF(사출계획!$E$62:$F$110,표4[[#This Row],[제품명]])</f>
        <v>0</v>
      </c>
      <c r="F1109" s="131">
        <f>COUNTIF(사출계획!$E$62:$F$87,표4[[#This Row],[제품명]])</f>
        <v>0</v>
      </c>
      <c r="G1109" s="131">
        <f>COUNTIF(사출계획!$E$88:$F$110,표4[[#This Row],[제품명]])</f>
        <v>0</v>
      </c>
      <c r="H1109" s="54">
        <f>COUNTIF(사출계획!$G$62:$H$110,표4[[#This Row],[제품명]])</f>
        <v>0</v>
      </c>
      <c r="I1109" s="132">
        <f>COUNTIF(사출계획!$G$62:$H$87,표4[[#This Row],[제품명]])</f>
        <v>0</v>
      </c>
      <c r="J1109" s="132">
        <f>COUNTIF(사출계획!$G$88:$H$110,표4[[#This Row],[제품명]])</f>
        <v>0</v>
      </c>
      <c r="K1109" s="54">
        <f>COUNTIF(사출계획!$I$62:$J$110,표4[[#This Row],[제품명]])</f>
        <v>0</v>
      </c>
      <c r="L1109" s="131">
        <f>COUNTIF(사출계획!$I$62:$J$87,표4[[#This Row],[제품명]])</f>
        <v>0</v>
      </c>
      <c r="M1109" s="131">
        <f>COUNTIF(사출계획!$I$88:$J$110,표4[[#This Row],[제품명]])</f>
        <v>0</v>
      </c>
      <c r="N1109" s="129">
        <f>COUNTIF(사출계획!$K$62:$L$110,표4[[#This Row],[제품명]])</f>
        <v>0</v>
      </c>
      <c r="O1109" s="131">
        <f>COUNTIF(사출계획!$K$62:$L$87,표4[[#This Row],[제품명]])</f>
        <v>0</v>
      </c>
      <c r="P1109" s="131">
        <f>COUNTIF(사출계획!$K$88:$L$110,표4[[#This Row],[제품명]])</f>
        <v>0</v>
      </c>
      <c r="Q1109" s="130">
        <f>COUNTIF(사출계획!$M$62:$N$110,표4[[#This Row],[제품명]])</f>
        <v>0</v>
      </c>
      <c r="R1109" s="131">
        <f>COUNTIF(사출계획!$M$62:$N$87,표4[[#This Row],[제품명]])</f>
        <v>0</v>
      </c>
      <c r="S1109" s="131">
        <f>COUNTIF(사출계획!$M$88:$N$110,표4[[#This Row],[제품명]])</f>
        <v>0</v>
      </c>
      <c r="T1109" s="54">
        <f>COUNTIF(사출계획!$O$62:$P$110,표4[[#This Row],[제품명]])</f>
        <v>0</v>
      </c>
      <c r="U1109" s="131">
        <f>COUNTIF(사출계획!$O$62:$P$87,표4[[#This Row],[제품명]])</f>
        <v>0</v>
      </c>
      <c r="V1109" s="131">
        <f>COUNTIF(사출계획!$O$88:$P$110,표4[[#This Row],[제품명]])</f>
        <v>0</v>
      </c>
      <c r="W1109" s="54">
        <f>COUNTIF(사출계획!$Q$62:$R$110,표4[[#This Row],[제품명]])</f>
        <v>0</v>
      </c>
      <c r="X1109" s="131">
        <f>COUNTIF(사출계획!$Q$62:$R$87,표4[[#This Row],[제품명]])</f>
        <v>0</v>
      </c>
      <c r="Y1109" s="131">
        <f>COUNTIF(사출계획!$Q$88:$R$110,표4[[#This Row],[제품명]])</f>
        <v>0</v>
      </c>
      <c r="Z1109" s="54">
        <f>COUNTIF(사출계획!$S$62:$T$110,표4[[#This Row],[제품명]])</f>
        <v>0</v>
      </c>
      <c r="AA1109" s="131"/>
      <c r="AB1109" s="131"/>
      <c r="AC1109" s="500" t="s">
        <v>5005</v>
      </c>
      <c r="AD1109" s="129">
        <f>SUMIF(표4[잉크명],표5[[#This Row],[잉크]],표4[월])</f>
        <v>0</v>
      </c>
      <c r="AE1109" s="126">
        <f>SUMIF(표4[잉크명],표5[[#This Row],[잉크]],표4[월-3층])</f>
        <v>0</v>
      </c>
      <c r="AF1109" s="126">
        <f>SUMIF(표4[잉크명],표5[[#This Row],[잉크]],표4[월-1층])</f>
        <v>0</v>
      </c>
      <c r="AG1109" s="133">
        <f>SUMIF(표4[잉크명],표5[[#This Row],[잉크]],표4[화])</f>
        <v>0</v>
      </c>
      <c r="AH1109" s="126">
        <f>SUMIF(표4[잉크명],표5[[#This Row],[잉크]],표4[화-3층])</f>
        <v>0</v>
      </c>
      <c r="AI1109" s="126">
        <f>SUMIF(표4[잉크명],표5[[#This Row],[잉크]],표4[화-1층])</f>
        <v>0</v>
      </c>
      <c r="AJ1109" s="130">
        <f>SUMIF(표4[잉크명],표5[[#This Row],[잉크]],표4[수])</f>
        <v>0</v>
      </c>
      <c r="AK1109" s="126">
        <f>SUMIF(표4[잉크명],표5[[#This Row],[잉크]],표4[수-3층])</f>
        <v>0</v>
      </c>
      <c r="AL1109" s="126">
        <f>SUMIF(표4[잉크명],표5[[#This Row],[잉크]],표4[수-1층])</f>
        <v>0</v>
      </c>
      <c r="AM1109" s="34">
        <f>SUMIF(표4[잉크명],표5[[#This Row],[잉크]],표4[목])</f>
        <v>0</v>
      </c>
      <c r="AN1109" s="126">
        <f>SUMIF(표4[잉크명],표5[[#This Row],[잉크]],표4[목-3층])</f>
        <v>0</v>
      </c>
      <c r="AO1109" s="126">
        <f>SUMIF(표4[잉크명],표5[[#This Row],[잉크]],표4[목-1층])</f>
        <v>0</v>
      </c>
      <c r="AP1109" s="34">
        <f>SUMIF(표4[잉크명],표5[[#This Row],[잉크]],표4[금])</f>
        <v>0</v>
      </c>
      <c r="AQ1109" s="126">
        <f>SUMIF(표4[잉크명],표5[[#This Row],[잉크]],표4[금-3층])</f>
        <v>0</v>
      </c>
      <c r="AR1109" s="126">
        <f>SUMIF(표4[잉크명],표5[[#This Row],[잉크]],표4[금-1층])</f>
        <v>0</v>
      </c>
      <c r="AS1109" s="34">
        <f>SUMIF(표4[잉크명],표5[[#This Row],[잉크]],표4[토])</f>
        <v>0</v>
      </c>
      <c r="AT1109" s="126">
        <f>SUMIF(표4[잉크명],표5[[#This Row],[잉크]],표4[토-3층])</f>
        <v>0</v>
      </c>
      <c r="AU1109" s="126">
        <f>SUMIF(표4[잉크명],표5[[#This Row],[잉크]],표4[토-1층])</f>
        <v>0</v>
      </c>
      <c r="AV1109" s="34">
        <f>SUMIF(표4[잉크명],표5[[#This Row],[잉크]],표4[일])</f>
        <v>0</v>
      </c>
      <c r="AW1109" s="126">
        <f>SUMIF(표4[잉크명],표5[[#This Row],[잉크]],표4[일-3층])</f>
        <v>0</v>
      </c>
      <c r="AX1109" s="126">
        <f>SUMIF(표4[잉크명],표5[[#This Row],[잉크]],표4[일-1층])</f>
        <v>0</v>
      </c>
      <c r="AY1109" s="34">
        <f>SUMIF(표4[잉크명],표5[[#This Row],[잉크]],표4[차주 월])</f>
        <v>0</v>
      </c>
      <c r="AZ1109" s="34">
        <f>SUM(표5[[#This Row],[월]:[차주 월]])</f>
        <v>0</v>
      </c>
    </row>
    <row r="1110" spans="2:52" x14ac:dyDescent="0.3">
      <c r="B1110" s="406" t="s">
        <v>4014</v>
      </c>
      <c r="C1110" s="285"/>
      <c r="D1110" s="406" t="s">
        <v>4016</v>
      </c>
      <c r="E1110" s="54">
        <f>COUNTIF(사출계획!$E$62:$F$110,표4[[#This Row],[제품명]])</f>
        <v>0</v>
      </c>
      <c r="F1110" s="131">
        <f>COUNTIF(사출계획!$E$62:$F$87,표4[[#This Row],[제품명]])</f>
        <v>0</v>
      </c>
      <c r="G1110" s="131">
        <f>COUNTIF(사출계획!$E$88:$F$110,표4[[#This Row],[제품명]])</f>
        <v>0</v>
      </c>
      <c r="H1110" s="54">
        <f>COUNTIF(사출계획!$G$62:$H$110,표4[[#This Row],[제품명]])</f>
        <v>0</v>
      </c>
      <c r="I1110" s="132">
        <f>COUNTIF(사출계획!$G$62:$H$87,표4[[#This Row],[제품명]])</f>
        <v>0</v>
      </c>
      <c r="J1110" s="132">
        <f>COUNTIF(사출계획!$G$88:$H$110,표4[[#This Row],[제품명]])</f>
        <v>0</v>
      </c>
      <c r="K1110" s="54">
        <f>COUNTIF(사출계획!$I$62:$J$110,표4[[#This Row],[제품명]])</f>
        <v>0</v>
      </c>
      <c r="L1110" s="131">
        <f>COUNTIF(사출계획!$I$62:$J$87,표4[[#This Row],[제품명]])</f>
        <v>0</v>
      </c>
      <c r="M1110" s="131">
        <f>COUNTIF(사출계획!$I$88:$J$110,표4[[#This Row],[제품명]])</f>
        <v>0</v>
      </c>
      <c r="N1110" s="129">
        <f>COUNTIF(사출계획!$K$62:$L$110,표4[[#This Row],[제품명]])</f>
        <v>0</v>
      </c>
      <c r="O1110" s="131">
        <f>COUNTIF(사출계획!$K$62:$L$87,표4[[#This Row],[제품명]])</f>
        <v>0</v>
      </c>
      <c r="P1110" s="131">
        <f>COUNTIF(사출계획!$K$88:$L$110,표4[[#This Row],[제품명]])</f>
        <v>0</v>
      </c>
      <c r="Q1110" s="130">
        <f>COUNTIF(사출계획!$M$62:$N$110,표4[[#This Row],[제품명]])</f>
        <v>0</v>
      </c>
      <c r="R1110" s="131">
        <f>COUNTIF(사출계획!$M$62:$N$87,표4[[#This Row],[제품명]])</f>
        <v>0</v>
      </c>
      <c r="S1110" s="131">
        <f>COUNTIF(사출계획!$M$88:$N$110,표4[[#This Row],[제품명]])</f>
        <v>0</v>
      </c>
      <c r="T1110" s="54">
        <f>COUNTIF(사출계획!$O$62:$P$110,표4[[#This Row],[제품명]])</f>
        <v>0</v>
      </c>
      <c r="U1110" s="131">
        <f>COUNTIF(사출계획!$O$62:$P$87,표4[[#This Row],[제품명]])</f>
        <v>0</v>
      </c>
      <c r="V1110" s="131">
        <f>COUNTIF(사출계획!$O$88:$P$110,표4[[#This Row],[제품명]])</f>
        <v>0</v>
      </c>
      <c r="W1110" s="54">
        <f>COUNTIF(사출계획!$Q$62:$R$110,표4[[#This Row],[제품명]])</f>
        <v>0</v>
      </c>
      <c r="X1110" s="131">
        <f>COUNTIF(사출계획!$Q$62:$R$87,표4[[#This Row],[제품명]])</f>
        <v>0</v>
      </c>
      <c r="Y1110" s="131">
        <f>COUNTIF(사출계획!$Q$88:$R$110,표4[[#This Row],[제품명]])</f>
        <v>0</v>
      </c>
      <c r="Z1110" s="54">
        <f>COUNTIF(사출계획!$S$62:$T$110,표4[[#This Row],[제품명]])</f>
        <v>0</v>
      </c>
      <c r="AA1110" s="131"/>
      <c r="AB1110" s="131"/>
      <c r="AC1110" s="500" t="s">
        <v>5006</v>
      </c>
      <c r="AD1110" s="129">
        <f>SUMIF(표4[잉크명],표5[[#This Row],[잉크]],표4[월])</f>
        <v>0</v>
      </c>
      <c r="AE1110" s="126">
        <f>SUMIF(표4[잉크명],표5[[#This Row],[잉크]],표4[월-3층])</f>
        <v>0</v>
      </c>
      <c r="AF1110" s="126">
        <f>SUMIF(표4[잉크명],표5[[#This Row],[잉크]],표4[월-1층])</f>
        <v>0</v>
      </c>
      <c r="AG1110" s="133">
        <f>SUMIF(표4[잉크명],표5[[#This Row],[잉크]],표4[화])</f>
        <v>0</v>
      </c>
      <c r="AH1110" s="126">
        <f>SUMIF(표4[잉크명],표5[[#This Row],[잉크]],표4[화-3층])</f>
        <v>0</v>
      </c>
      <c r="AI1110" s="126">
        <f>SUMIF(표4[잉크명],표5[[#This Row],[잉크]],표4[화-1층])</f>
        <v>0</v>
      </c>
      <c r="AJ1110" s="130">
        <f>SUMIF(표4[잉크명],표5[[#This Row],[잉크]],표4[수])</f>
        <v>0</v>
      </c>
      <c r="AK1110" s="126">
        <f>SUMIF(표4[잉크명],표5[[#This Row],[잉크]],표4[수-3층])</f>
        <v>0</v>
      </c>
      <c r="AL1110" s="126">
        <f>SUMIF(표4[잉크명],표5[[#This Row],[잉크]],표4[수-1층])</f>
        <v>0</v>
      </c>
      <c r="AM1110" s="34">
        <f>SUMIF(표4[잉크명],표5[[#This Row],[잉크]],표4[목])</f>
        <v>0</v>
      </c>
      <c r="AN1110" s="126">
        <f>SUMIF(표4[잉크명],표5[[#This Row],[잉크]],표4[목-3층])</f>
        <v>0</v>
      </c>
      <c r="AO1110" s="126">
        <f>SUMIF(표4[잉크명],표5[[#This Row],[잉크]],표4[목-1층])</f>
        <v>0</v>
      </c>
      <c r="AP1110" s="34">
        <f>SUMIF(표4[잉크명],표5[[#This Row],[잉크]],표4[금])</f>
        <v>0</v>
      </c>
      <c r="AQ1110" s="126">
        <f>SUMIF(표4[잉크명],표5[[#This Row],[잉크]],표4[금-3층])</f>
        <v>0</v>
      </c>
      <c r="AR1110" s="126">
        <f>SUMIF(표4[잉크명],표5[[#This Row],[잉크]],표4[금-1층])</f>
        <v>0</v>
      </c>
      <c r="AS1110" s="34">
        <f>SUMIF(표4[잉크명],표5[[#This Row],[잉크]],표4[토])</f>
        <v>0</v>
      </c>
      <c r="AT1110" s="126">
        <f>SUMIF(표4[잉크명],표5[[#This Row],[잉크]],표4[토-3층])</f>
        <v>0</v>
      </c>
      <c r="AU1110" s="126">
        <f>SUMIF(표4[잉크명],표5[[#This Row],[잉크]],표4[토-1층])</f>
        <v>0</v>
      </c>
      <c r="AV1110" s="34">
        <f>SUMIF(표4[잉크명],표5[[#This Row],[잉크]],표4[일])</f>
        <v>0</v>
      </c>
      <c r="AW1110" s="126">
        <f>SUMIF(표4[잉크명],표5[[#This Row],[잉크]],표4[일-3층])</f>
        <v>0</v>
      </c>
      <c r="AX1110" s="126">
        <f>SUMIF(표4[잉크명],표5[[#This Row],[잉크]],표4[일-1층])</f>
        <v>0</v>
      </c>
      <c r="AY1110" s="34">
        <f>SUMIF(표4[잉크명],표5[[#This Row],[잉크]],표4[차주 월])</f>
        <v>0</v>
      </c>
      <c r="AZ1110" s="34">
        <f>SUM(표5[[#This Row],[월]:[차주 월]])</f>
        <v>0</v>
      </c>
    </row>
    <row r="1111" spans="2:52" x14ac:dyDescent="0.3">
      <c r="B1111" s="406" t="s">
        <v>4015</v>
      </c>
      <c r="C1111" s="285"/>
      <c r="D1111" s="406" t="s">
        <v>4017</v>
      </c>
      <c r="E1111" s="54">
        <f>COUNTIF(사출계획!$E$62:$F$110,표4[[#This Row],[제품명]])</f>
        <v>0</v>
      </c>
      <c r="F1111" s="131">
        <f>COUNTIF(사출계획!$E$62:$F$87,표4[[#This Row],[제품명]])</f>
        <v>0</v>
      </c>
      <c r="G1111" s="131">
        <f>COUNTIF(사출계획!$E$88:$F$110,표4[[#This Row],[제품명]])</f>
        <v>0</v>
      </c>
      <c r="H1111" s="54">
        <f>COUNTIF(사출계획!$G$62:$H$110,표4[[#This Row],[제품명]])</f>
        <v>0</v>
      </c>
      <c r="I1111" s="132">
        <f>COUNTIF(사출계획!$G$62:$H$87,표4[[#This Row],[제품명]])</f>
        <v>0</v>
      </c>
      <c r="J1111" s="132">
        <f>COUNTIF(사출계획!$G$88:$H$110,표4[[#This Row],[제품명]])</f>
        <v>0</v>
      </c>
      <c r="K1111" s="54">
        <f>COUNTIF(사출계획!$I$62:$J$110,표4[[#This Row],[제품명]])</f>
        <v>0</v>
      </c>
      <c r="L1111" s="131">
        <f>COUNTIF(사출계획!$I$62:$J$87,표4[[#This Row],[제품명]])</f>
        <v>0</v>
      </c>
      <c r="M1111" s="131">
        <f>COUNTIF(사출계획!$I$88:$J$110,표4[[#This Row],[제품명]])</f>
        <v>0</v>
      </c>
      <c r="N1111" s="129">
        <f>COUNTIF(사출계획!$K$62:$L$110,표4[[#This Row],[제품명]])</f>
        <v>0</v>
      </c>
      <c r="O1111" s="131">
        <f>COUNTIF(사출계획!$K$62:$L$87,표4[[#This Row],[제품명]])</f>
        <v>0</v>
      </c>
      <c r="P1111" s="131">
        <f>COUNTIF(사출계획!$K$88:$L$110,표4[[#This Row],[제품명]])</f>
        <v>0</v>
      </c>
      <c r="Q1111" s="130">
        <f>COUNTIF(사출계획!$M$62:$N$110,표4[[#This Row],[제품명]])</f>
        <v>0</v>
      </c>
      <c r="R1111" s="131">
        <f>COUNTIF(사출계획!$M$62:$N$87,표4[[#This Row],[제품명]])</f>
        <v>0</v>
      </c>
      <c r="S1111" s="131">
        <f>COUNTIF(사출계획!$M$88:$N$110,표4[[#This Row],[제품명]])</f>
        <v>0</v>
      </c>
      <c r="T1111" s="54">
        <f>COUNTIF(사출계획!$O$62:$P$110,표4[[#This Row],[제품명]])</f>
        <v>0</v>
      </c>
      <c r="U1111" s="131">
        <f>COUNTIF(사출계획!$O$62:$P$87,표4[[#This Row],[제품명]])</f>
        <v>0</v>
      </c>
      <c r="V1111" s="131">
        <f>COUNTIF(사출계획!$O$88:$P$110,표4[[#This Row],[제품명]])</f>
        <v>0</v>
      </c>
      <c r="W1111" s="54">
        <f>COUNTIF(사출계획!$Q$62:$R$110,표4[[#This Row],[제품명]])</f>
        <v>0</v>
      </c>
      <c r="X1111" s="131">
        <f>COUNTIF(사출계획!$Q$62:$R$87,표4[[#This Row],[제품명]])</f>
        <v>0</v>
      </c>
      <c r="Y1111" s="131">
        <f>COUNTIF(사출계획!$Q$88:$R$110,표4[[#This Row],[제품명]])</f>
        <v>0</v>
      </c>
      <c r="Z1111" s="54">
        <f>COUNTIF(사출계획!$S$62:$T$110,표4[[#This Row],[제품명]])</f>
        <v>0</v>
      </c>
      <c r="AA1111" s="131"/>
      <c r="AB1111" s="131"/>
      <c r="AC1111" s="500" t="s">
        <v>5007</v>
      </c>
      <c r="AD1111" s="129">
        <f>SUMIF(표4[잉크명],표5[[#This Row],[잉크]],표4[월])</f>
        <v>0</v>
      </c>
      <c r="AE1111" s="131">
        <f>SUMIF(표4[잉크명],표5[[#This Row],[잉크]],표4[월-3층])</f>
        <v>0</v>
      </c>
      <c r="AF1111" s="131">
        <f>SUMIF(표4[잉크명],표5[[#This Row],[잉크]],표4[월-1층])</f>
        <v>0</v>
      </c>
      <c r="AG1111" s="133">
        <f>SUMIF(표4[잉크명],표5[[#This Row],[잉크]],표4[화])</f>
        <v>0</v>
      </c>
      <c r="AH1111" s="131">
        <f>SUMIF(표4[잉크명],표5[[#This Row],[잉크]],표4[화-3층])</f>
        <v>0</v>
      </c>
      <c r="AI1111" s="131">
        <f>SUMIF(표4[잉크명],표5[[#This Row],[잉크]],표4[화-1층])</f>
        <v>0</v>
      </c>
      <c r="AJ1111" s="130">
        <f>SUMIF(표4[잉크명],표5[[#This Row],[잉크]],표4[수])</f>
        <v>0</v>
      </c>
      <c r="AK1111" s="131">
        <f>SUMIF(표4[잉크명],표5[[#This Row],[잉크]],표4[수-3층])</f>
        <v>0</v>
      </c>
      <c r="AL1111" s="131">
        <f>SUMIF(표4[잉크명],표5[[#This Row],[잉크]],표4[수-1층])</f>
        <v>0</v>
      </c>
      <c r="AM1111" s="54">
        <f>SUMIF(표4[잉크명],표5[[#This Row],[잉크]],표4[목])</f>
        <v>0</v>
      </c>
      <c r="AN1111" s="131">
        <f>SUMIF(표4[잉크명],표5[[#This Row],[잉크]],표4[목-3층])</f>
        <v>0</v>
      </c>
      <c r="AO1111" s="131">
        <f>SUMIF(표4[잉크명],표5[[#This Row],[잉크]],표4[목-1층])</f>
        <v>0</v>
      </c>
      <c r="AP1111" s="54">
        <f>SUMIF(표4[잉크명],표5[[#This Row],[잉크]],표4[금])</f>
        <v>0</v>
      </c>
      <c r="AQ1111" s="131">
        <f>SUMIF(표4[잉크명],표5[[#This Row],[잉크]],표4[금-3층])</f>
        <v>0</v>
      </c>
      <c r="AR1111" s="131">
        <f>SUMIF(표4[잉크명],표5[[#This Row],[잉크]],표4[금-1층])</f>
        <v>0</v>
      </c>
      <c r="AS1111" s="54">
        <f>SUMIF(표4[잉크명],표5[[#This Row],[잉크]],표4[토])</f>
        <v>0</v>
      </c>
      <c r="AT1111" s="131">
        <f>SUMIF(표4[잉크명],표5[[#This Row],[잉크]],표4[토-3층])</f>
        <v>0</v>
      </c>
      <c r="AU1111" s="131">
        <f>SUMIF(표4[잉크명],표5[[#This Row],[잉크]],표4[토-1층])</f>
        <v>0</v>
      </c>
      <c r="AV1111" s="54">
        <f>SUMIF(표4[잉크명],표5[[#This Row],[잉크]],표4[일])</f>
        <v>0</v>
      </c>
      <c r="AW1111" s="131">
        <f>SUMIF(표4[잉크명],표5[[#This Row],[잉크]],표4[일-3층])</f>
        <v>0</v>
      </c>
      <c r="AX1111" s="131">
        <f>SUMIF(표4[잉크명],표5[[#This Row],[잉크]],표4[일-1층])</f>
        <v>0</v>
      </c>
      <c r="AY1111" s="54">
        <f>SUMIF(표4[잉크명],표5[[#This Row],[잉크]],표4[차주 월])</f>
        <v>0</v>
      </c>
      <c r="AZ1111" s="54">
        <f>SUM(표5[[#This Row],[월]:[차주 월]])</f>
        <v>0</v>
      </c>
    </row>
    <row r="1112" spans="2:52" x14ac:dyDescent="0.3">
      <c r="B1112" s="407" t="s">
        <v>4054</v>
      </c>
      <c r="C1112" s="285"/>
      <c r="D1112" s="407" t="s">
        <v>4056</v>
      </c>
      <c r="E1112" s="54">
        <f>COUNTIF(사출계획!$E$62:$F$110,표4[[#This Row],[제품명]])</f>
        <v>0</v>
      </c>
      <c r="F1112" s="131">
        <f>COUNTIF(사출계획!$E$62:$F$87,표4[[#This Row],[제품명]])</f>
        <v>0</v>
      </c>
      <c r="G1112" s="131">
        <f>COUNTIF(사출계획!$E$88:$F$110,표4[[#This Row],[제품명]])</f>
        <v>0</v>
      </c>
      <c r="H1112" s="54">
        <f>COUNTIF(사출계획!$G$62:$H$110,표4[[#This Row],[제품명]])</f>
        <v>0</v>
      </c>
      <c r="I1112" s="132">
        <f>COUNTIF(사출계획!$G$62:$H$87,표4[[#This Row],[제품명]])</f>
        <v>0</v>
      </c>
      <c r="J1112" s="132">
        <f>COUNTIF(사출계획!$G$88:$H$110,표4[[#This Row],[제품명]])</f>
        <v>0</v>
      </c>
      <c r="K1112" s="54">
        <f>COUNTIF(사출계획!$I$62:$J$110,표4[[#This Row],[제품명]])</f>
        <v>0</v>
      </c>
      <c r="L1112" s="131">
        <f>COUNTIF(사출계획!$I$62:$J$87,표4[[#This Row],[제품명]])</f>
        <v>0</v>
      </c>
      <c r="M1112" s="131">
        <f>COUNTIF(사출계획!$I$88:$J$110,표4[[#This Row],[제품명]])</f>
        <v>0</v>
      </c>
      <c r="N1112" s="129">
        <f>COUNTIF(사출계획!$K$62:$L$110,표4[[#This Row],[제품명]])</f>
        <v>0</v>
      </c>
      <c r="O1112" s="131">
        <f>COUNTIF(사출계획!$K$62:$L$87,표4[[#This Row],[제품명]])</f>
        <v>0</v>
      </c>
      <c r="P1112" s="131">
        <f>COUNTIF(사출계획!$K$88:$L$110,표4[[#This Row],[제품명]])</f>
        <v>0</v>
      </c>
      <c r="Q1112" s="130">
        <f>COUNTIF(사출계획!$M$62:$N$110,표4[[#This Row],[제품명]])</f>
        <v>0</v>
      </c>
      <c r="R1112" s="131">
        <f>COUNTIF(사출계획!$M$62:$N$87,표4[[#This Row],[제품명]])</f>
        <v>0</v>
      </c>
      <c r="S1112" s="131">
        <f>COUNTIF(사출계획!$M$88:$N$110,표4[[#This Row],[제품명]])</f>
        <v>0</v>
      </c>
      <c r="T1112" s="54">
        <f>COUNTIF(사출계획!$O$62:$P$110,표4[[#This Row],[제품명]])</f>
        <v>0</v>
      </c>
      <c r="U1112" s="131">
        <f>COUNTIF(사출계획!$O$62:$P$87,표4[[#This Row],[제품명]])</f>
        <v>0</v>
      </c>
      <c r="V1112" s="131">
        <f>COUNTIF(사출계획!$O$88:$P$110,표4[[#This Row],[제품명]])</f>
        <v>0</v>
      </c>
      <c r="W1112" s="54">
        <f>COUNTIF(사출계획!$Q$62:$R$110,표4[[#This Row],[제품명]])</f>
        <v>0</v>
      </c>
      <c r="X1112" s="131">
        <f>COUNTIF(사출계획!$Q$62:$R$87,표4[[#This Row],[제품명]])</f>
        <v>0</v>
      </c>
      <c r="Y1112" s="131">
        <f>COUNTIF(사출계획!$Q$88:$R$110,표4[[#This Row],[제품명]])</f>
        <v>0</v>
      </c>
      <c r="Z1112" s="54">
        <f>COUNTIF(사출계획!$S$62:$T$110,표4[[#This Row],[제품명]])</f>
        <v>0</v>
      </c>
      <c r="AA1112" s="131"/>
      <c r="AB1112" s="131"/>
      <c r="AC1112" s="244" t="s">
        <v>5010</v>
      </c>
      <c r="AD1112" s="129">
        <f>SUMIF(표4[잉크명],표5[[#This Row],[잉크]],표4[월])</f>
        <v>0</v>
      </c>
      <c r="AE1112" s="131">
        <f>SUMIF(표4[잉크명],표5[[#This Row],[잉크]],표4[월-3층])</f>
        <v>0</v>
      </c>
      <c r="AF1112" s="131">
        <f>SUMIF(표4[잉크명],표5[[#This Row],[잉크]],표4[월-1층])</f>
        <v>0</v>
      </c>
      <c r="AG1112" s="133">
        <f>SUMIF(표4[잉크명],표5[[#This Row],[잉크]],표4[화])</f>
        <v>0</v>
      </c>
      <c r="AH1112" s="131">
        <f>SUMIF(표4[잉크명],표5[[#This Row],[잉크]],표4[화-3층])</f>
        <v>0</v>
      </c>
      <c r="AI1112" s="131">
        <f>SUMIF(표4[잉크명],표5[[#This Row],[잉크]],표4[화-1층])</f>
        <v>0</v>
      </c>
      <c r="AJ1112" s="130">
        <f>SUMIF(표4[잉크명],표5[[#This Row],[잉크]],표4[수])</f>
        <v>0</v>
      </c>
      <c r="AK1112" s="131">
        <f>SUMIF(표4[잉크명],표5[[#This Row],[잉크]],표4[수-3층])</f>
        <v>0</v>
      </c>
      <c r="AL1112" s="131">
        <f>SUMIF(표4[잉크명],표5[[#This Row],[잉크]],표4[수-1층])</f>
        <v>0</v>
      </c>
      <c r="AM1112" s="54">
        <f>SUMIF(표4[잉크명],표5[[#This Row],[잉크]],표4[목])</f>
        <v>0</v>
      </c>
      <c r="AN1112" s="131">
        <f>SUMIF(표4[잉크명],표5[[#This Row],[잉크]],표4[목-3층])</f>
        <v>0</v>
      </c>
      <c r="AO1112" s="131">
        <f>SUMIF(표4[잉크명],표5[[#This Row],[잉크]],표4[목-1층])</f>
        <v>0</v>
      </c>
      <c r="AP1112" s="54">
        <f>SUMIF(표4[잉크명],표5[[#This Row],[잉크]],표4[금])</f>
        <v>0</v>
      </c>
      <c r="AQ1112" s="131">
        <f>SUMIF(표4[잉크명],표5[[#This Row],[잉크]],표4[금-3층])</f>
        <v>0</v>
      </c>
      <c r="AR1112" s="131">
        <f>SUMIF(표4[잉크명],표5[[#This Row],[잉크]],표4[금-1층])</f>
        <v>0</v>
      </c>
      <c r="AS1112" s="54">
        <f>SUMIF(표4[잉크명],표5[[#This Row],[잉크]],표4[토])</f>
        <v>0</v>
      </c>
      <c r="AT1112" s="131">
        <f>SUMIF(표4[잉크명],표5[[#This Row],[잉크]],표4[토-3층])</f>
        <v>0</v>
      </c>
      <c r="AU1112" s="131">
        <f>SUMIF(표4[잉크명],표5[[#This Row],[잉크]],표4[토-1층])</f>
        <v>0</v>
      </c>
      <c r="AV1112" s="54">
        <f>SUMIF(표4[잉크명],표5[[#This Row],[잉크]],표4[일])</f>
        <v>0</v>
      </c>
      <c r="AW1112" s="131">
        <f>SUMIF(표4[잉크명],표5[[#This Row],[잉크]],표4[일-3층])</f>
        <v>0</v>
      </c>
      <c r="AX1112" s="131">
        <f>SUMIF(표4[잉크명],표5[[#This Row],[잉크]],표4[일-1층])</f>
        <v>0</v>
      </c>
      <c r="AY1112" s="54">
        <f>SUMIF(표4[잉크명],표5[[#This Row],[잉크]],표4[차주 월])</f>
        <v>0</v>
      </c>
      <c r="AZ1112" s="54">
        <f>SUM(표5[[#This Row],[월]:[차주 월]])</f>
        <v>0</v>
      </c>
    </row>
    <row r="1113" spans="2:52" x14ac:dyDescent="0.3">
      <c r="B1113" s="407" t="s">
        <v>4055</v>
      </c>
      <c r="C1113" s="285"/>
      <c r="D1113" s="407" t="s">
        <v>4057</v>
      </c>
      <c r="E1113" s="54">
        <f>COUNTIF(사출계획!$E$62:$F$110,표4[[#This Row],[제품명]])</f>
        <v>0</v>
      </c>
      <c r="F1113" s="131">
        <f>COUNTIF(사출계획!$E$62:$F$87,표4[[#This Row],[제품명]])</f>
        <v>0</v>
      </c>
      <c r="G1113" s="131">
        <f>COUNTIF(사출계획!$E$88:$F$110,표4[[#This Row],[제품명]])</f>
        <v>0</v>
      </c>
      <c r="H1113" s="54">
        <f>COUNTIF(사출계획!$G$62:$H$110,표4[[#This Row],[제품명]])</f>
        <v>0</v>
      </c>
      <c r="I1113" s="132">
        <f>COUNTIF(사출계획!$G$62:$H$87,표4[[#This Row],[제품명]])</f>
        <v>0</v>
      </c>
      <c r="J1113" s="132">
        <f>COUNTIF(사출계획!$G$88:$H$110,표4[[#This Row],[제품명]])</f>
        <v>0</v>
      </c>
      <c r="K1113" s="54">
        <f>COUNTIF(사출계획!$I$62:$J$110,표4[[#This Row],[제품명]])</f>
        <v>0</v>
      </c>
      <c r="L1113" s="131">
        <f>COUNTIF(사출계획!$I$62:$J$87,표4[[#This Row],[제품명]])</f>
        <v>0</v>
      </c>
      <c r="M1113" s="131">
        <f>COUNTIF(사출계획!$I$88:$J$110,표4[[#This Row],[제품명]])</f>
        <v>0</v>
      </c>
      <c r="N1113" s="129">
        <f>COUNTIF(사출계획!$K$62:$L$110,표4[[#This Row],[제품명]])</f>
        <v>0</v>
      </c>
      <c r="O1113" s="131">
        <f>COUNTIF(사출계획!$K$62:$L$87,표4[[#This Row],[제품명]])</f>
        <v>0</v>
      </c>
      <c r="P1113" s="131">
        <f>COUNTIF(사출계획!$K$88:$L$110,표4[[#This Row],[제품명]])</f>
        <v>0</v>
      </c>
      <c r="Q1113" s="130">
        <f>COUNTIF(사출계획!$M$62:$N$110,표4[[#This Row],[제품명]])</f>
        <v>0</v>
      </c>
      <c r="R1113" s="131">
        <f>COUNTIF(사출계획!$M$62:$N$87,표4[[#This Row],[제품명]])</f>
        <v>0</v>
      </c>
      <c r="S1113" s="131">
        <f>COUNTIF(사출계획!$M$88:$N$110,표4[[#This Row],[제품명]])</f>
        <v>0</v>
      </c>
      <c r="T1113" s="54">
        <f>COUNTIF(사출계획!$O$62:$P$110,표4[[#This Row],[제품명]])</f>
        <v>0</v>
      </c>
      <c r="U1113" s="131">
        <f>COUNTIF(사출계획!$O$62:$P$87,표4[[#This Row],[제품명]])</f>
        <v>0</v>
      </c>
      <c r="V1113" s="131">
        <f>COUNTIF(사출계획!$O$88:$P$110,표4[[#This Row],[제품명]])</f>
        <v>0</v>
      </c>
      <c r="W1113" s="54">
        <f>COUNTIF(사출계획!$Q$62:$R$110,표4[[#This Row],[제품명]])</f>
        <v>0</v>
      </c>
      <c r="X1113" s="131">
        <f>COUNTIF(사출계획!$Q$62:$R$87,표4[[#This Row],[제품명]])</f>
        <v>0</v>
      </c>
      <c r="Y1113" s="131">
        <f>COUNTIF(사출계획!$Q$88:$R$110,표4[[#This Row],[제품명]])</f>
        <v>0</v>
      </c>
      <c r="Z1113" s="54">
        <f>COUNTIF(사출계획!$S$62:$T$110,표4[[#This Row],[제품명]])</f>
        <v>0</v>
      </c>
      <c r="AA1113" s="131"/>
      <c r="AB1113" s="131"/>
      <c r="AC1113" s="501" t="s">
        <v>5021</v>
      </c>
      <c r="AD1113" s="129">
        <f>SUMIF(표4[잉크명],표5[[#This Row],[잉크]],표4[월])</f>
        <v>0</v>
      </c>
      <c r="AE1113" s="131">
        <f>SUMIF(표4[잉크명],표5[[#This Row],[잉크]],표4[월-3층])</f>
        <v>0</v>
      </c>
      <c r="AF1113" s="131">
        <f>SUMIF(표4[잉크명],표5[[#This Row],[잉크]],표4[월-1층])</f>
        <v>0</v>
      </c>
      <c r="AG1113" s="133">
        <f>SUMIF(표4[잉크명],표5[[#This Row],[잉크]],표4[화])</f>
        <v>0</v>
      </c>
      <c r="AH1113" s="131">
        <f>SUMIF(표4[잉크명],표5[[#This Row],[잉크]],표4[화-3층])</f>
        <v>0</v>
      </c>
      <c r="AI1113" s="131">
        <f>SUMIF(표4[잉크명],표5[[#This Row],[잉크]],표4[화-1층])</f>
        <v>0</v>
      </c>
      <c r="AJ1113" s="130">
        <f>SUMIF(표4[잉크명],표5[[#This Row],[잉크]],표4[수])</f>
        <v>0</v>
      </c>
      <c r="AK1113" s="131">
        <f>SUMIF(표4[잉크명],표5[[#This Row],[잉크]],표4[수-3층])</f>
        <v>0</v>
      </c>
      <c r="AL1113" s="131">
        <f>SUMIF(표4[잉크명],표5[[#This Row],[잉크]],표4[수-1층])</f>
        <v>0</v>
      </c>
      <c r="AM1113" s="54">
        <f>SUMIF(표4[잉크명],표5[[#This Row],[잉크]],표4[목])</f>
        <v>0</v>
      </c>
      <c r="AN1113" s="131">
        <f>SUMIF(표4[잉크명],표5[[#This Row],[잉크]],표4[목-3층])</f>
        <v>0</v>
      </c>
      <c r="AO1113" s="131">
        <f>SUMIF(표4[잉크명],표5[[#This Row],[잉크]],표4[목-1층])</f>
        <v>0</v>
      </c>
      <c r="AP1113" s="54">
        <f>SUMIF(표4[잉크명],표5[[#This Row],[잉크]],표4[금])</f>
        <v>0</v>
      </c>
      <c r="AQ1113" s="131">
        <f>SUMIF(표4[잉크명],표5[[#This Row],[잉크]],표4[금-3층])</f>
        <v>0</v>
      </c>
      <c r="AR1113" s="131">
        <f>SUMIF(표4[잉크명],표5[[#This Row],[잉크]],표4[금-1층])</f>
        <v>0</v>
      </c>
      <c r="AS1113" s="54">
        <f>SUMIF(표4[잉크명],표5[[#This Row],[잉크]],표4[토])</f>
        <v>0</v>
      </c>
      <c r="AT1113" s="131">
        <f>SUMIF(표4[잉크명],표5[[#This Row],[잉크]],표4[토-3층])</f>
        <v>0</v>
      </c>
      <c r="AU1113" s="131">
        <f>SUMIF(표4[잉크명],표5[[#This Row],[잉크]],표4[토-1층])</f>
        <v>0</v>
      </c>
      <c r="AV1113" s="54">
        <f>SUMIF(표4[잉크명],표5[[#This Row],[잉크]],표4[일])</f>
        <v>0</v>
      </c>
      <c r="AW1113" s="131">
        <f>SUMIF(표4[잉크명],표5[[#This Row],[잉크]],표4[일-3층])</f>
        <v>0</v>
      </c>
      <c r="AX1113" s="131">
        <f>SUMIF(표4[잉크명],표5[[#This Row],[잉크]],표4[일-1층])</f>
        <v>0</v>
      </c>
      <c r="AY1113" s="54">
        <f>SUMIF(표4[잉크명],표5[[#This Row],[잉크]],표4[차주 월])</f>
        <v>0</v>
      </c>
      <c r="AZ1113" s="54">
        <f>SUM(표5[[#This Row],[월]:[차주 월]])</f>
        <v>0</v>
      </c>
    </row>
    <row r="1114" spans="2:52" x14ac:dyDescent="0.3">
      <c r="B1114" s="408" t="s">
        <v>4064</v>
      </c>
      <c r="C1114" s="285"/>
      <c r="D1114" s="408" t="s">
        <v>4078</v>
      </c>
      <c r="E1114" s="54">
        <f>COUNTIF(사출계획!$E$62:$F$110,표4[[#This Row],[제품명]])</f>
        <v>0</v>
      </c>
      <c r="F1114" s="131">
        <f>COUNTIF(사출계획!$E$62:$F$87,표4[[#This Row],[제품명]])</f>
        <v>0</v>
      </c>
      <c r="G1114" s="131">
        <f>COUNTIF(사출계획!$E$88:$F$110,표4[[#This Row],[제품명]])</f>
        <v>0</v>
      </c>
      <c r="H1114" s="54">
        <f>COUNTIF(사출계획!$G$62:$H$110,표4[[#This Row],[제품명]])</f>
        <v>0</v>
      </c>
      <c r="I1114" s="132">
        <f>COUNTIF(사출계획!$G$62:$H$87,표4[[#This Row],[제품명]])</f>
        <v>0</v>
      </c>
      <c r="J1114" s="132">
        <f>COUNTIF(사출계획!$G$88:$H$110,표4[[#This Row],[제품명]])</f>
        <v>0</v>
      </c>
      <c r="K1114" s="54">
        <f>COUNTIF(사출계획!$I$62:$J$110,표4[[#This Row],[제품명]])</f>
        <v>0</v>
      </c>
      <c r="L1114" s="131">
        <f>COUNTIF(사출계획!$I$62:$J$87,표4[[#This Row],[제품명]])</f>
        <v>0</v>
      </c>
      <c r="M1114" s="131">
        <f>COUNTIF(사출계획!$I$88:$J$110,표4[[#This Row],[제품명]])</f>
        <v>0</v>
      </c>
      <c r="N1114" s="129">
        <f>COUNTIF(사출계획!$K$62:$L$110,표4[[#This Row],[제품명]])</f>
        <v>0</v>
      </c>
      <c r="O1114" s="131">
        <f>COUNTIF(사출계획!$K$62:$L$87,표4[[#This Row],[제품명]])</f>
        <v>0</v>
      </c>
      <c r="P1114" s="131">
        <f>COUNTIF(사출계획!$K$88:$L$110,표4[[#This Row],[제품명]])</f>
        <v>0</v>
      </c>
      <c r="Q1114" s="130">
        <f>COUNTIF(사출계획!$M$62:$N$110,표4[[#This Row],[제품명]])</f>
        <v>0</v>
      </c>
      <c r="R1114" s="131">
        <f>COUNTIF(사출계획!$M$62:$N$87,표4[[#This Row],[제품명]])</f>
        <v>0</v>
      </c>
      <c r="S1114" s="131">
        <f>COUNTIF(사출계획!$M$88:$N$110,표4[[#This Row],[제품명]])</f>
        <v>0</v>
      </c>
      <c r="T1114" s="54">
        <f>COUNTIF(사출계획!$O$62:$P$110,표4[[#This Row],[제품명]])</f>
        <v>0</v>
      </c>
      <c r="U1114" s="131">
        <f>COUNTIF(사출계획!$O$62:$P$87,표4[[#This Row],[제품명]])</f>
        <v>0</v>
      </c>
      <c r="V1114" s="131">
        <f>COUNTIF(사출계획!$O$88:$P$110,표4[[#This Row],[제품명]])</f>
        <v>0</v>
      </c>
      <c r="W1114" s="54">
        <f>COUNTIF(사출계획!$Q$62:$R$110,표4[[#This Row],[제품명]])</f>
        <v>0</v>
      </c>
      <c r="X1114" s="131">
        <f>COUNTIF(사출계획!$Q$62:$R$87,표4[[#This Row],[제품명]])</f>
        <v>0</v>
      </c>
      <c r="Y1114" s="131">
        <f>COUNTIF(사출계획!$Q$88:$R$110,표4[[#This Row],[제품명]])</f>
        <v>0</v>
      </c>
      <c r="Z1114" s="54">
        <f>COUNTIF(사출계획!$S$62:$T$110,표4[[#This Row],[제품명]])</f>
        <v>0</v>
      </c>
      <c r="AA1114" s="131"/>
      <c r="AB1114" s="131"/>
      <c r="AC1114" s="502" t="s">
        <v>5023</v>
      </c>
      <c r="AD1114" s="129">
        <f>SUMIF(표4[잉크명],표5[[#This Row],[잉크]],표4[월])</f>
        <v>0</v>
      </c>
      <c r="AE1114" s="126">
        <f>SUMIF(표4[잉크명],표5[[#This Row],[잉크]],표4[월-3층])</f>
        <v>0</v>
      </c>
      <c r="AF1114" s="126">
        <f>SUMIF(표4[잉크명],표5[[#This Row],[잉크]],표4[월-1층])</f>
        <v>0</v>
      </c>
      <c r="AG1114" s="133">
        <f>SUMIF(표4[잉크명],표5[[#This Row],[잉크]],표4[화])</f>
        <v>0</v>
      </c>
      <c r="AH1114" s="126">
        <f>SUMIF(표4[잉크명],표5[[#This Row],[잉크]],표4[화-3층])</f>
        <v>0</v>
      </c>
      <c r="AI1114" s="126">
        <f>SUMIF(표4[잉크명],표5[[#This Row],[잉크]],표4[화-1층])</f>
        <v>0</v>
      </c>
      <c r="AJ1114" s="130">
        <f>SUMIF(표4[잉크명],표5[[#This Row],[잉크]],표4[수])</f>
        <v>0</v>
      </c>
      <c r="AK1114" s="126">
        <f>SUMIF(표4[잉크명],표5[[#This Row],[잉크]],표4[수-3층])</f>
        <v>0</v>
      </c>
      <c r="AL1114" s="126">
        <f>SUMIF(표4[잉크명],표5[[#This Row],[잉크]],표4[수-1층])</f>
        <v>0</v>
      </c>
      <c r="AM1114" s="34">
        <f>SUMIF(표4[잉크명],표5[[#This Row],[잉크]],표4[목])</f>
        <v>0</v>
      </c>
      <c r="AN1114" s="126">
        <f>SUMIF(표4[잉크명],표5[[#This Row],[잉크]],표4[목-3층])</f>
        <v>0</v>
      </c>
      <c r="AO1114" s="126">
        <f>SUMIF(표4[잉크명],표5[[#This Row],[잉크]],표4[목-1층])</f>
        <v>0</v>
      </c>
      <c r="AP1114" s="34">
        <f>SUMIF(표4[잉크명],표5[[#This Row],[잉크]],표4[금])</f>
        <v>0</v>
      </c>
      <c r="AQ1114" s="126">
        <f>SUMIF(표4[잉크명],표5[[#This Row],[잉크]],표4[금-3층])</f>
        <v>0</v>
      </c>
      <c r="AR1114" s="126">
        <f>SUMIF(표4[잉크명],표5[[#This Row],[잉크]],표4[금-1층])</f>
        <v>0</v>
      </c>
      <c r="AS1114" s="34">
        <f>SUMIF(표4[잉크명],표5[[#This Row],[잉크]],표4[토])</f>
        <v>0</v>
      </c>
      <c r="AT1114" s="126">
        <f>SUMIF(표4[잉크명],표5[[#This Row],[잉크]],표4[토-3층])</f>
        <v>0</v>
      </c>
      <c r="AU1114" s="126">
        <f>SUMIF(표4[잉크명],표5[[#This Row],[잉크]],표4[토-1층])</f>
        <v>0</v>
      </c>
      <c r="AV1114" s="34">
        <f>SUMIF(표4[잉크명],표5[[#This Row],[잉크]],표4[일])</f>
        <v>0</v>
      </c>
      <c r="AW1114" s="126">
        <f>SUMIF(표4[잉크명],표5[[#This Row],[잉크]],표4[일-3층])</f>
        <v>0</v>
      </c>
      <c r="AX1114" s="126">
        <f>SUMIF(표4[잉크명],표5[[#This Row],[잉크]],표4[일-1층])</f>
        <v>0</v>
      </c>
      <c r="AY1114" s="34">
        <f>SUMIF(표4[잉크명],표5[[#This Row],[잉크]],표4[차주 월])</f>
        <v>0</v>
      </c>
      <c r="AZ1114" s="34">
        <f>SUM(표5[[#This Row],[월]:[차주 월]])</f>
        <v>0</v>
      </c>
    </row>
    <row r="1115" spans="2:52" x14ac:dyDescent="0.3">
      <c r="B1115" s="408" t="s">
        <v>4064</v>
      </c>
      <c r="C1115" s="285"/>
      <c r="D1115" s="408" t="s">
        <v>4079</v>
      </c>
      <c r="E1115" s="54">
        <f>COUNTIF(사출계획!$E$62:$F$110,표4[[#This Row],[제품명]])</f>
        <v>0</v>
      </c>
      <c r="F1115" s="131">
        <f>COUNTIF(사출계획!$E$62:$F$87,표4[[#This Row],[제품명]])</f>
        <v>0</v>
      </c>
      <c r="G1115" s="131">
        <f>COUNTIF(사출계획!$E$88:$F$110,표4[[#This Row],[제품명]])</f>
        <v>0</v>
      </c>
      <c r="H1115" s="54">
        <f>COUNTIF(사출계획!$G$62:$H$110,표4[[#This Row],[제품명]])</f>
        <v>0</v>
      </c>
      <c r="I1115" s="132">
        <f>COUNTIF(사출계획!$G$62:$H$87,표4[[#This Row],[제품명]])</f>
        <v>0</v>
      </c>
      <c r="J1115" s="132">
        <f>COUNTIF(사출계획!$G$88:$H$110,표4[[#This Row],[제품명]])</f>
        <v>0</v>
      </c>
      <c r="K1115" s="54">
        <f>COUNTIF(사출계획!$I$62:$J$110,표4[[#This Row],[제품명]])</f>
        <v>0</v>
      </c>
      <c r="L1115" s="131">
        <f>COUNTIF(사출계획!$I$62:$J$87,표4[[#This Row],[제품명]])</f>
        <v>0</v>
      </c>
      <c r="M1115" s="131">
        <f>COUNTIF(사출계획!$I$88:$J$110,표4[[#This Row],[제품명]])</f>
        <v>0</v>
      </c>
      <c r="N1115" s="129">
        <f>COUNTIF(사출계획!$K$62:$L$110,표4[[#This Row],[제품명]])</f>
        <v>0</v>
      </c>
      <c r="O1115" s="131">
        <f>COUNTIF(사출계획!$K$62:$L$87,표4[[#This Row],[제품명]])</f>
        <v>0</v>
      </c>
      <c r="P1115" s="131">
        <f>COUNTIF(사출계획!$K$88:$L$110,표4[[#This Row],[제품명]])</f>
        <v>0</v>
      </c>
      <c r="Q1115" s="130">
        <f>COUNTIF(사출계획!$M$62:$N$110,표4[[#This Row],[제품명]])</f>
        <v>0</v>
      </c>
      <c r="R1115" s="131">
        <f>COUNTIF(사출계획!$M$62:$N$87,표4[[#This Row],[제품명]])</f>
        <v>0</v>
      </c>
      <c r="S1115" s="131">
        <f>COUNTIF(사출계획!$M$88:$N$110,표4[[#This Row],[제품명]])</f>
        <v>0</v>
      </c>
      <c r="T1115" s="54">
        <f>COUNTIF(사출계획!$O$62:$P$110,표4[[#This Row],[제품명]])</f>
        <v>0</v>
      </c>
      <c r="U1115" s="131">
        <f>COUNTIF(사출계획!$O$62:$P$87,표4[[#This Row],[제품명]])</f>
        <v>0</v>
      </c>
      <c r="V1115" s="131">
        <f>COUNTIF(사출계획!$O$88:$P$110,표4[[#This Row],[제품명]])</f>
        <v>0</v>
      </c>
      <c r="W1115" s="54">
        <f>COUNTIF(사출계획!$Q$62:$R$110,표4[[#This Row],[제품명]])</f>
        <v>0</v>
      </c>
      <c r="X1115" s="131">
        <f>COUNTIF(사출계획!$Q$62:$R$87,표4[[#This Row],[제품명]])</f>
        <v>0</v>
      </c>
      <c r="Y1115" s="131">
        <f>COUNTIF(사출계획!$Q$88:$R$110,표4[[#This Row],[제품명]])</f>
        <v>0</v>
      </c>
      <c r="Z1115" s="54">
        <f>COUNTIF(사출계획!$S$62:$T$110,표4[[#This Row],[제품명]])</f>
        <v>0</v>
      </c>
      <c r="AA1115" s="131"/>
      <c r="AB1115" s="131"/>
      <c r="AC1115" s="502" t="s">
        <v>5024</v>
      </c>
      <c r="AD1115" s="129">
        <f>SUMIF(표4[잉크명],표5[[#This Row],[잉크]],표4[월])</f>
        <v>0</v>
      </c>
      <c r="AE1115" s="131">
        <f>SUMIF(표4[잉크명],표5[[#This Row],[잉크]],표4[월-3층])</f>
        <v>0</v>
      </c>
      <c r="AF1115" s="131">
        <f>SUMIF(표4[잉크명],표5[[#This Row],[잉크]],표4[월-1층])</f>
        <v>0</v>
      </c>
      <c r="AG1115" s="133">
        <f>SUMIF(표4[잉크명],표5[[#This Row],[잉크]],표4[화])</f>
        <v>0</v>
      </c>
      <c r="AH1115" s="131">
        <f>SUMIF(표4[잉크명],표5[[#This Row],[잉크]],표4[화-3층])</f>
        <v>0</v>
      </c>
      <c r="AI1115" s="131">
        <f>SUMIF(표4[잉크명],표5[[#This Row],[잉크]],표4[화-1층])</f>
        <v>0</v>
      </c>
      <c r="AJ1115" s="130">
        <f>SUMIF(표4[잉크명],표5[[#This Row],[잉크]],표4[수])</f>
        <v>0</v>
      </c>
      <c r="AK1115" s="131">
        <f>SUMIF(표4[잉크명],표5[[#This Row],[잉크]],표4[수-3층])</f>
        <v>0</v>
      </c>
      <c r="AL1115" s="131">
        <f>SUMIF(표4[잉크명],표5[[#This Row],[잉크]],표4[수-1층])</f>
        <v>0</v>
      </c>
      <c r="AM1115" s="54">
        <f>SUMIF(표4[잉크명],표5[[#This Row],[잉크]],표4[목])</f>
        <v>0</v>
      </c>
      <c r="AN1115" s="131">
        <f>SUMIF(표4[잉크명],표5[[#This Row],[잉크]],표4[목-3층])</f>
        <v>0</v>
      </c>
      <c r="AO1115" s="131">
        <f>SUMIF(표4[잉크명],표5[[#This Row],[잉크]],표4[목-1층])</f>
        <v>0</v>
      </c>
      <c r="AP1115" s="54">
        <f>SUMIF(표4[잉크명],표5[[#This Row],[잉크]],표4[금])</f>
        <v>0</v>
      </c>
      <c r="AQ1115" s="131">
        <f>SUMIF(표4[잉크명],표5[[#This Row],[잉크]],표4[금-3층])</f>
        <v>0</v>
      </c>
      <c r="AR1115" s="131">
        <f>SUMIF(표4[잉크명],표5[[#This Row],[잉크]],표4[금-1층])</f>
        <v>0</v>
      </c>
      <c r="AS1115" s="54">
        <f>SUMIF(표4[잉크명],표5[[#This Row],[잉크]],표4[토])</f>
        <v>0</v>
      </c>
      <c r="AT1115" s="131">
        <f>SUMIF(표4[잉크명],표5[[#This Row],[잉크]],표4[토-3층])</f>
        <v>0</v>
      </c>
      <c r="AU1115" s="131">
        <f>SUMIF(표4[잉크명],표5[[#This Row],[잉크]],표4[토-1층])</f>
        <v>0</v>
      </c>
      <c r="AV1115" s="54">
        <f>SUMIF(표4[잉크명],표5[[#This Row],[잉크]],표4[일])</f>
        <v>0</v>
      </c>
      <c r="AW1115" s="131">
        <f>SUMIF(표4[잉크명],표5[[#This Row],[잉크]],표4[일-3층])</f>
        <v>0</v>
      </c>
      <c r="AX1115" s="131">
        <f>SUMIF(표4[잉크명],표5[[#This Row],[잉크]],표4[일-1층])</f>
        <v>0</v>
      </c>
      <c r="AY1115" s="54">
        <f>SUMIF(표4[잉크명],표5[[#This Row],[잉크]],표4[차주 월])</f>
        <v>0</v>
      </c>
      <c r="AZ1115" s="54">
        <f>SUM(표5[[#This Row],[월]:[차주 월]])</f>
        <v>0</v>
      </c>
    </row>
    <row r="1116" spans="2:52" x14ac:dyDescent="0.3">
      <c r="B1116" s="409" t="s">
        <v>4072</v>
      </c>
      <c r="C1116" s="285"/>
      <c r="D1116" s="409" t="s">
        <v>5541</v>
      </c>
      <c r="E1116" s="54">
        <f>COUNTIF(사출계획!$E$62:$F$110,표4[[#This Row],[제품명]])</f>
        <v>0</v>
      </c>
      <c r="F1116" s="131">
        <f>COUNTIF(사출계획!$E$62:$F$87,표4[[#This Row],[제품명]])</f>
        <v>0</v>
      </c>
      <c r="G1116" s="131">
        <f>COUNTIF(사출계획!$E$88:$F$110,표4[[#This Row],[제품명]])</f>
        <v>0</v>
      </c>
      <c r="H1116" s="54">
        <f>COUNTIF(사출계획!$G$62:$H$110,표4[[#This Row],[제품명]])</f>
        <v>0</v>
      </c>
      <c r="I1116" s="132">
        <f>COUNTIF(사출계획!$G$62:$H$87,표4[[#This Row],[제품명]])</f>
        <v>0</v>
      </c>
      <c r="J1116" s="132">
        <f>COUNTIF(사출계획!$G$88:$H$110,표4[[#This Row],[제품명]])</f>
        <v>0</v>
      </c>
      <c r="K1116" s="54">
        <f>COUNTIF(사출계획!$I$62:$J$110,표4[[#This Row],[제품명]])</f>
        <v>0</v>
      </c>
      <c r="L1116" s="131">
        <f>COUNTIF(사출계획!$I$62:$J$87,표4[[#This Row],[제품명]])</f>
        <v>0</v>
      </c>
      <c r="M1116" s="131">
        <f>COUNTIF(사출계획!$I$88:$J$110,표4[[#This Row],[제품명]])</f>
        <v>0</v>
      </c>
      <c r="N1116" s="129">
        <f>COUNTIF(사출계획!$K$62:$L$110,표4[[#This Row],[제품명]])</f>
        <v>0</v>
      </c>
      <c r="O1116" s="131">
        <f>COUNTIF(사출계획!$K$62:$L$87,표4[[#This Row],[제품명]])</f>
        <v>0</v>
      </c>
      <c r="P1116" s="131">
        <f>COUNTIF(사출계획!$K$88:$L$110,표4[[#This Row],[제품명]])</f>
        <v>0</v>
      </c>
      <c r="Q1116" s="130">
        <f>COUNTIF(사출계획!$M$62:$N$110,표4[[#This Row],[제품명]])</f>
        <v>0</v>
      </c>
      <c r="R1116" s="131">
        <f>COUNTIF(사출계획!$M$62:$N$87,표4[[#This Row],[제품명]])</f>
        <v>0</v>
      </c>
      <c r="S1116" s="131">
        <f>COUNTIF(사출계획!$M$88:$N$110,표4[[#This Row],[제품명]])</f>
        <v>0</v>
      </c>
      <c r="T1116" s="54">
        <f>COUNTIF(사출계획!$O$62:$P$110,표4[[#This Row],[제품명]])</f>
        <v>0</v>
      </c>
      <c r="U1116" s="131">
        <f>COUNTIF(사출계획!$O$62:$P$87,표4[[#This Row],[제품명]])</f>
        <v>0</v>
      </c>
      <c r="V1116" s="131">
        <f>COUNTIF(사출계획!$O$88:$P$110,표4[[#This Row],[제품명]])</f>
        <v>0</v>
      </c>
      <c r="W1116" s="54">
        <f>COUNTIF(사출계획!$Q$62:$R$110,표4[[#This Row],[제품명]])</f>
        <v>0</v>
      </c>
      <c r="X1116" s="131">
        <f>COUNTIF(사출계획!$Q$62:$R$87,표4[[#This Row],[제품명]])</f>
        <v>0</v>
      </c>
      <c r="Y1116" s="131">
        <f>COUNTIF(사출계획!$Q$88:$R$110,표4[[#This Row],[제품명]])</f>
        <v>0</v>
      </c>
      <c r="Z1116" s="54">
        <f>COUNTIF(사출계획!$S$62:$T$110,표4[[#This Row],[제품명]])</f>
        <v>0</v>
      </c>
      <c r="AA1116" s="131"/>
      <c r="AB1116" s="131"/>
      <c r="AC1116" s="503" t="s">
        <v>5039</v>
      </c>
      <c r="AD1116" s="129">
        <f>SUMIF(표4[잉크명],표5[[#This Row],[잉크]],표4[월])</f>
        <v>0</v>
      </c>
      <c r="AE1116" s="126">
        <f>SUMIF(표4[잉크명],표5[[#This Row],[잉크]],표4[월-3층])</f>
        <v>0</v>
      </c>
      <c r="AF1116" s="126">
        <f>SUMIF(표4[잉크명],표5[[#This Row],[잉크]],표4[월-1층])</f>
        <v>0</v>
      </c>
      <c r="AG1116" s="133">
        <f>SUMIF(표4[잉크명],표5[[#This Row],[잉크]],표4[화])</f>
        <v>0</v>
      </c>
      <c r="AH1116" s="126">
        <f>SUMIF(표4[잉크명],표5[[#This Row],[잉크]],표4[화-3층])</f>
        <v>0</v>
      </c>
      <c r="AI1116" s="126">
        <f>SUMIF(표4[잉크명],표5[[#This Row],[잉크]],표4[화-1층])</f>
        <v>0</v>
      </c>
      <c r="AJ1116" s="130">
        <f>SUMIF(표4[잉크명],표5[[#This Row],[잉크]],표4[수])</f>
        <v>0</v>
      </c>
      <c r="AK1116" s="126">
        <f>SUMIF(표4[잉크명],표5[[#This Row],[잉크]],표4[수-3층])</f>
        <v>0</v>
      </c>
      <c r="AL1116" s="126">
        <f>SUMIF(표4[잉크명],표5[[#This Row],[잉크]],표4[수-1층])</f>
        <v>0</v>
      </c>
      <c r="AM1116" s="34">
        <f>SUMIF(표4[잉크명],표5[[#This Row],[잉크]],표4[목])</f>
        <v>0</v>
      </c>
      <c r="AN1116" s="126">
        <f>SUMIF(표4[잉크명],표5[[#This Row],[잉크]],표4[목-3층])</f>
        <v>0</v>
      </c>
      <c r="AO1116" s="126">
        <f>SUMIF(표4[잉크명],표5[[#This Row],[잉크]],표4[목-1층])</f>
        <v>0</v>
      </c>
      <c r="AP1116" s="34">
        <f>SUMIF(표4[잉크명],표5[[#This Row],[잉크]],표4[금])</f>
        <v>0</v>
      </c>
      <c r="AQ1116" s="126">
        <f>SUMIF(표4[잉크명],표5[[#This Row],[잉크]],표4[금-3층])</f>
        <v>0</v>
      </c>
      <c r="AR1116" s="126">
        <f>SUMIF(표4[잉크명],표5[[#This Row],[잉크]],표4[금-1층])</f>
        <v>0</v>
      </c>
      <c r="AS1116" s="34">
        <f>SUMIF(표4[잉크명],표5[[#This Row],[잉크]],표4[토])</f>
        <v>0</v>
      </c>
      <c r="AT1116" s="126">
        <f>SUMIF(표4[잉크명],표5[[#This Row],[잉크]],표4[토-3층])</f>
        <v>0</v>
      </c>
      <c r="AU1116" s="126">
        <f>SUMIF(표4[잉크명],표5[[#This Row],[잉크]],표4[토-1층])</f>
        <v>0</v>
      </c>
      <c r="AV1116" s="34">
        <f>SUMIF(표4[잉크명],표5[[#This Row],[잉크]],표4[일])</f>
        <v>0</v>
      </c>
      <c r="AW1116" s="126">
        <f>SUMIF(표4[잉크명],표5[[#This Row],[잉크]],표4[일-3층])</f>
        <v>0</v>
      </c>
      <c r="AX1116" s="126">
        <f>SUMIF(표4[잉크명],표5[[#This Row],[잉크]],표4[일-1층])</f>
        <v>0</v>
      </c>
      <c r="AY1116" s="34">
        <f>SUMIF(표4[잉크명],표5[[#This Row],[잉크]],표4[차주 월])</f>
        <v>0</v>
      </c>
      <c r="AZ1116" s="34">
        <f>SUM(표5[[#This Row],[월]:[차주 월]])</f>
        <v>0</v>
      </c>
    </row>
    <row r="1117" spans="2:52" x14ac:dyDescent="0.3">
      <c r="B1117" s="409" t="s">
        <v>4072</v>
      </c>
      <c r="C1117" s="285"/>
      <c r="D1117" s="409" t="s">
        <v>4161</v>
      </c>
      <c r="E1117" s="54">
        <f>COUNTIF(사출계획!$E$62:$F$110,표4[[#This Row],[제품명]])</f>
        <v>0</v>
      </c>
      <c r="F1117" s="131">
        <f>COUNTIF(사출계획!$E$62:$F$87,표4[[#This Row],[제품명]])</f>
        <v>0</v>
      </c>
      <c r="G1117" s="131">
        <f>COUNTIF(사출계획!$E$88:$F$110,표4[[#This Row],[제품명]])</f>
        <v>0</v>
      </c>
      <c r="H1117" s="54">
        <f>COUNTIF(사출계획!$G$62:$H$110,표4[[#This Row],[제품명]])</f>
        <v>0</v>
      </c>
      <c r="I1117" s="132">
        <f>COUNTIF(사출계획!$G$62:$H$87,표4[[#This Row],[제품명]])</f>
        <v>0</v>
      </c>
      <c r="J1117" s="132">
        <f>COUNTIF(사출계획!$G$88:$H$110,표4[[#This Row],[제품명]])</f>
        <v>0</v>
      </c>
      <c r="K1117" s="54">
        <f>COUNTIF(사출계획!$I$62:$J$110,표4[[#This Row],[제품명]])</f>
        <v>0</v>
      </c>
      <c r="L1117" s="131">
        <f>COUNTIF(사출계획!$I$62:$J$87,표4[[#This Row],[제품명]])</f>
        <v>0</v>
      </c>
      <c r="M1117" s="131">
        <f>COUNTIF(사출계획!$I$88:$J$110,표4[[#This Row],[제품명]])</f>
        <v>0</v>
      </c>
      <c r="N1117" s="129">
        <f>COUNTIF(사출계획!$K$62:$L$110,표4[[#This Row],[제품명]])</f>
        <v>0</v>
      </c>
      <c r="O1117" s="131">
        <f>COUNTIF(사출계획!$K$62:$L$87,표4[[#This Row],[제품명]])</f>
        <v>0</v>
      </c>
      <c r="P1117" s="131">
        <f>COUNTIF(사출계획!$K$88:$L$110,표4[[#This Row],[제품명]])</f>
        <v>0</v>
      </c>
      <c r="Q1117" s="130">
        <f>COUNTIF(사출계획!$M$62:$N$110,표4[[#This Row],[제품명]])</f>
        <v>0</v>
      </c>
      <c r="R1117" s="131">
        <f>COUNTIF(사출계획!$M$62:$N$87,표4[[#This Row],[제품명]])</f>
        <v>0</v>
      </c>
      <c r="S1117" s="131">
        <f>COUNTIF(사출계획!$M$88:$N$110,표4[[#This Row],[제품명]])</f>
        <v>0</v>
      </c>
      <c r="T1117" s="54">
        <f>COUNTIF(사출계획!$O$62:$P$110,표4[[#This Row],[제품명]])</f>
        <v>0</v>
      </c>
      <c r="U1117" s="131">
        <f>COUNTIF(사출계획!$O$62:$P$87,표4[[#This Row],[제품명]])</f>
        <v>0</v>
      </c>
      <c r="V1117" s="131">
        <f>COUNTIF(사출계획!$O$88:$P$110,표4[[#This Row],[제품명]])</f>
        <v>0</v>
      </c>
      <c r="W1117" s="54">
        <f>COUNTIF(사출계획!$Q$62:$R$110,표4[[#This Row],[제품명]])</f>
        <v>0</v>
      </c>
      <c r="X1117" s="131">
        <f>COUNTIF(사출계획!$Q$62:$R$87,표4[[#This Row],[제품명]])</f>
        <v>0</v>
      </c>
      <c r="Y1117" s="131">
        <f>COUNTIF(사출계획!$Q$88:$R$110,표4[[#This Row],[제품명]])</f>
        <v>0</v>
      </c>
      <c r="Z1117" s="54">
        <f>COUNTIF(사출계획!$S$62:$T$110,표4[[#This Row],[제품명]])</f>
        <v>0</v>
      </c>
      <c r="AA1117" s="131"/>
      <c r="AB1117" s="131"/>
      <c r="AC1117" s="503" t="s">
        <v>5040</v>
      </c>
      <c r="AD1117" s="129">
        <f>SUMIF(표4[잉크명],표5[[#This Row],[잉크]],표4[월])</f>
        <v>0</v>
      </c>
      <c r="AE1117" s="126">
        <f>SUMIF(표4[잉크명],표5[[#This Row],[잉크]],표4[월-3층])</f>
        <v>0</v>
      </c>
      <c r="AF1117" s="126">
        <f>SUMIF(표4[잉크명],표5[[#This Row],[잉크]],표4[월-1층])</f>
        <v>0</v>
      </c>
      <c r="AG1117" s="133">
        <f>SUMIF(표4[잉크명],표5[[#This Row],[잉크]],표4[화])</f>
        <v>0</v>
      </c>
      <c r="AH1117" s="126">
        <f>SUMIF(표4[잉크명],표5[[#This Row],[잉크]],표4[화-3층])</f>
        <v>0</v>
      </c>
      <c r="AI1117" s="126">
        <f>SUMIF(표4[잉크명],표5[[#This Row],[잉크]],표4[화-1층])</f>
        <v>0</v>
      </c>
      <c r="AJ1117" s="130">
        <f>SUMIF(표4[잉크명],표5[[#This Row],[잉크]],표4[수])</f>
        <v>0</v>
      </c>
      <c r="AK1117" s="126">
        <f>SUMIF(표4[잉크명],표5[[#This Row],[잉크]],표4[수-3층])</f>
        <v>0</v>
      </c>
      <c r="AL1117" s="126">
        <f>SUMIF(표4[잉크명],표5[[#This Row],[잉크]],표4[수-1층])</f>
        <v>0</v>
      </c>
      <c r="AM1117" s="34">
        <f>SUMIF(표4[잉크명],표5[[#This Row],[잉크]],표4[목])</f>
        <v>0</v>
      </c>
      <c r="AN1117" s="126">
        <f>SUMIF(표4[잉크명],표5[[#This Row],[잉크]],표4[목-3층])</f>
        <v>0</v>
      </c>
      <c r="AO1117" s="126">
        <f>SUMIF(표4[잉크명],표5[[#This Row],[잉크]],표4[목-1층])</f>
        <v>0</v>
      </c>
      <c r="AP1117" s="34">
        <f>SUMIF(표4[잉크명],표5[[#This Row],[잉크]],표4[금])</f>
        <v>0</v>
      </c>
      <c r="AQ1117" s="126">
        <f>SUMIF(표4[잉크명],표5[[#This Row],[잉크]],표4[금-3층])</f>
        <v>0</v>
      </c>
      <c r="AR1117" s="126">
        <f>SUMIF(표4[잉크명],표5[[#This Row],[잉크]],표4[금-1층])</f>
        <v>0</v>
      </c>
      <c r="AS1117" s="34">
        <f>SUMIF(표4[잉크명],표5[[#This Row],[잉크]],표4[토])</f>
        <v>0</v>
      </c>
      <c r="AT1117" s="126">
        <f>SUMIF(표4[잉크명],표5[[#This Row],[잉크]],표4[토-3층])</f>
        <v>0</v>
      </c>
      <c r="AU1117" s="126">
        <f>SUMIF(표4[잉크명],표5[[#This Row],[잉크]],표4[토-1층])</f>
        <v>0</v>
      </c>
      <c r="AV1117" s="34">
        <f>SUMIF(표4[잉크명],표5[[#This Row],[잉크]],표4[일])</f>
        <v>0</v>
      </c>
      <c r="AW1117" s="126">
        <f>SUMIF(표4[잉크명],표5[[#This Row],[잉크]],표4[일-3층])</f>
        <v>0</v>
      </c>
      <c r="AX1117" s="126">
        <f>SUMIF(표4[잉크명],표5[[#This Row],[잉크]],표4[일-1층])</f>
        <v>0</v>
      </c>
      <c r="AY1117" s="34">
        <f>SUMIF(표4[잉크명],표5[[#This Row],[잉크]],표4[차주 월])</f>
        <v>0</v>
      </c>
      <c r="AZ1117" s="34">
        <f>SUM(표5[[#This Row],[월]:[차주 월]])</f>
        <v>0</v>
      </c>
    </row>
    <row r="1118" spans="2:52" x14ac:dyDescent="0.3">
      <c r="B1118" s="409" t="s">
        <v>4072</v>
      </c>
      <c r="C1118" s="285"/>
      <c r="D1118" s="409" t="s">
        <v>4162</v>
      </c>
      <c r="E1118" s="54">
        <f>COUNTIF(사출계획!$E$62:$F$110,표4[[#This Row],[제품명]])</f>
        <v>0</v>
      </c>
      <c r="F1118" s="131">
        <f>COUNTIF(사출계획!$E$62:$F$87,표4[[#This Row],[제품명]])</f>
        <v>0</v>
      </c>
      <c r="G1118" s="131">
        <f>COUNTIF(사출계획!$E$88:$F$110,표4[[#This Row],[제품명]])</f>
        <v>0</v>
      </c>
      <c r="H1118" s="54">
        <f>COUNTIF(사출계획!$G$62:$H$110,표4[[#This Row],[제품명]])</f>
        <v>0</v>
      </c>
      <c r="I1118" s="132">
        <f>COUNTIF(사출계획!$G$62:$H$87,표4[[#This Row],[제품명]])</f>
        <v>0</v>
      </c>
      <c r="J1118" s="132">
        <f>COUNTIF(사출계획!$G$88:$H$110,표4[[#This Row],[제품명]])</f>
        <v>0</v>
      </c>
      <c r="K1118" s="54">
        <f>COUNTIF(사출계획!$I$62:$J$110,표4[[#This Row],[제품명]])</f>
        <v>0</v>
      </c>
      <c r="L1118" s="131">
        <f>COUNTIF(사출계획!$I$62:$J$87,표4[[#This Row],[제품명]])</f>
        <v>0</v>
      </c>
      <c r="M1118" s="131">
        <f>COUNTIF(사출계획!$I$88:$J$110,표4[[#This Row],[제품명]])</f>
        <v>0</v>
      </c>
      <c r="N1118" s="129">
        <f>COUNTIF(사출계획!$K$62:$L$110,표4[[#This Row],[제품명]])</f>
        <v>0</v>
      </c>
      <c r="O1118" s="131">
        <f>COUNTIF(사출계획!$K$62:$L$87,표4[[#This Row],[제품명]])</f>
        <v>0</v>
      </c>
      <c r="P1118" s="131">
        <f>COUNTIF(사출계획!$K$88:$L$110,표4[[#This Row],[제품명]])</f>
        <v>0</v>
      </c>
      <c r="Q1118" s="130">
        <f>COUNTIF(사출계획!$M$62:$N$110,표4[[#This Row],[제품명]])</f>
        <v>0</v>
      </c>
      <c r="R1118" s="131">
        <f>COUNTIF(사출계획!$M$62:$N$87,표4[[#This Row],[제품명]])</f>
        <v>0</v>
      </c>
      <c r="S1118" s="131">
        <f>COUNTIF(사출계획!$M$88:$N$110,표4[[#This Row],[제품명]])</f>
        <v>0</v>
      </c>
      <c r="T1118" s="54">
        <f>COUNTIF(사출계획!$O$62:$P$110,표4[[#This Row],[제품명]])</f>
        <v>0</v>
      </c>
      <c r="U1118" s="131">
        <f>COUNTIF(사출계획!$O$62:$P$87,표4[[#This Row],[제품명]])</f>
        <v>0</v>
      </c>
      <c r="V1118" s="131">
        <f>COUNTIF(사출계획!$O$88:$P$110,표4[[#This Row],[제품명]])</f>
        <v>0</v>
      </c>
      <c r="W1118" s="54">
        <f>COUNTIF(사출계획!$Q$62:$R$110,표4[[#This Row],[제품명]])</f>
        <v>0</v>
      </c>
      <c r="X1118" s="131">
        <f>COUNTIF(사출계획!$Q$62:$R$87,표4[[#This Row],[제품명]])</f>
        <v>0</v>
      </c>
      <c r="Y1118" s="131">
        <f>COUNTIF(사출계획!$Q$88:$R$110,표4[[#This Row],[제품명]])</f>
        <v>0</v>
      </c>
      <c r="Z1118" s="54">
        <f>COUNTIF(사출계획!$S$62:$T$110,표4[[#This Row],[제품명]])</f>
        <v>0</v>
      </c>
      <c r="AA1118" s="131"/>
      <c r="AB1118" s="131"/>
      <c r="AC1118" s="503" t="s">
        <v>5041</v>
      </c>
      <c r="AD1118" s="129">
        <f>SUMIF(표4[잉크명],표5[[#This Row],[잉크]],표4[월])</f>
        <v>1</v>
      </c>
      <c r="AE1118" s="126">
        <f>SUMIF(표4[잉크명],표5[[#This Row],[잉크]],표4[월-3층])</f>
        <v>1</v>
      </c>
      <c r="AF1118" s="126">
        <f>SUMIF(표4[잉크명],표5[[#This Row],[잉크]],표4[월-1층])</f>
        <v>0</v>
      </c>
      <c r="AG1118" s="133">
        <f>SUMIF(표4[잉크명],표5[[#This Row],[잉크]],표4[화])</f>
        <v>0</v>
      </c>
      <c r="AH1118" s="126">
        <f>SUMIF(표4[잉크명],표5[[#This Row],[잉크]],표4[화-3층])</f>
        <v>0</v>
      </c>
      <c r="AI1118" s="126">
        <f>SUMIF(표4[잉크명],표5[[#This Row],[잉크]],표4[화-1층])</f>
        <v>0</v>
      </c>
      <c r="AJ1118" s="130">
        <f>SUMIF(표4[잉크명],표5[[#This Row],[잉크]],표4[수])</f>
        <v>0</v>
      </c>
      <c r="AK1118" s="126">
        <f>SUMIF(표4[잉크명],표5[[#This Row],[잉크]],표4[수-3층])</f>
        <v>0</v>
      </c>
      <c r="AL1118" s="126">
        <f>SUMIF(표4[잉크명],표5[[#This Row],[잉크]],표4[수-1층])</f>
        <v>0</v>
      </c>
      <c r="AM1118" s="34">
        <f>SUMIF(표4[잉크명],표5[[#This Row],[잉크]],표4[목])</f>
        <v>0</v>
      </c>
      <c r="AN1118" s="126">
        <f>SUMIF(표4[잉크명],표5[[#This Row],[잉크]],표4[목-3층])</f>
        <v>0</v>
      </c>
      <c r="AO1118" s="126">
        <f>SUMIF(표4[잉크명],표5[[#This Row],[잉크]],표4[목-1층])</f>
        <v>0</v>
      </c>
      <c r="AP1118" s="34">
        <f>SUMIF(표4[잉크명],표5[[#This Row],[잉크]],표4[금])</f>
        <v>0</v>
      </c>
      <c r="AQ1118" s="126">
        <f>SUMIF(표4[잉크명],표5[[#This Row],[잉크]],표4[금-3층])</f>
        <v>0</v>
      </c>
      <c r="AR1118" s="126">
        <f>SUMIF(표4[잉크명],표5[[#This Row],[잉크]],표4[금-1층])</f>
        <v>0</v>
      </c>
      <c r="AS1118" s="34">
        <f>SUMIF(표4[잉크명],표5[[#This Row],[잉크]],표4[토])</f>
        <v>0</v>
      </c>
      <c r="AT1118" s="126">
        <f>SUMIF(표4[잉크명],표5[[#This Row],[잉크]],표4[토-3층])</f>
        <v>0</v>
      </c>
      <c r="AU1118" s="126">
        <f>SUMIF(표4[잉크명],표5[[#This Row],[잉크]],표4[토-1층])</f>
        <v>0</v>
      </c>
      <c r="AV1118" s="34">
        <f>SUMIF(표4[잉크명],표5[[#This Row],[잉크]],표4[일])</f>
        <v>0</v>
      </c>
      <c r="AW1118" s="126">
        <f>SUMIF(표4[잉크명],표5[[#This Row],[잉크]],표4[일-3층])</f>
        <v>0</v>
      </c>
      <c r="AX1118" s="126">
        <f>SUMIF(표4[잉크명],표5[[#This Row],[잉크]],표4[일-1층])</f>
        <v>0</v>
      </c>
      <c r="AY1118" s="34">
        <f>SUMIF(표4[잉크명],표5[[#This Row],[잉크]],표4[차주 월])</f>
        <v>0</v>
      </c>
      <c r="AZ1118" s="34">
        <f>SUM(표5[[#This Row],[월]:[차주 월]])</f>
        <v>2</v>
      </c>
    </row>
    <row r="1119" spans="2:52" x14ac:dyDescent="0.3">
      <c r="B1119" s="412" t="s">
        <v>4110</v>
      </c>
      <c r="C1119" s="285"/>
      <c r="D1119" s="412" t="s">
        <v>4703</v>
      </c>
      <c r="E1119" s="54">
        <f>COUNTIF(사출계획!$E$62:$F$110,표4[[#This Row],[제품명]])</f>
        <v>0</v>
      </c>
      <c r="F1119" s="131">
        <f>COUNTIF(사출계획!$E$62:$F$87,표4[[#This Row],[제품명]])</f>
        <v>0</v>
      </c>
      <c r="G1119" s="131">
        <f>COUNTIF(사출계획!$E$88:$F$110,표4[[#This Row],[제품명]])</f>
        <v>0</v>
      </c>
      <c r="H1119" s="54">
        <f>COUNTIF(사출계획!$G$62:$H$110,표4[[#This Row],[제품명]])</f>
        <v>0</v>
      </c>
      <c r="I1119" s="132">
        <f>COUNTIF(사출계획!$G$62:$H$87,표4[[#This Row],[제품명]])</f>
        <v>0</v>
      </c>
      <c r="J1119" s="132">
        <f>COUNTIF(사출계획!$G$88:$H$110,표4[[#This Row],[제품명]])</f>
        <v>0</v>
      </c>
      <c r="K1119" s="54">
        <f>COUNTIF(사출계획!$I$62:$J$110,표4[[#This Row],[제품명]])</f>
        <v>0</v>
      </c>
      <c r="L1119" s="131">
        <f>COUNTIF(사출계획!$I$62:$J$87,표4[[#This Row],[제품명]])</f>
        <v>0</v>
      </c>
      <c r="M1119" s="131">
        <f>COUNTIF(사출계획!$I$88:$J$110,표4[[#This Row],[제품명]])</f>
        <v>0</v>
      </c>
      <c r="N1119" s="129">
        <f>COUNTIF(사출계획!$K$62:$L$110,표4[[#This Row],[제품명]])</f>
        <v>0</v>
      </c>
      <c r="O1119" s="131">
        <f>COUNTIF(사출계획!$K$62:$L$87,표4[[#This Row],[제품명]])</f>
        <v>0</v>
      </c>
      <c r="P1119" s="131">
        <f>COUNTIF(사출계획!$K$88:$L$110,표4[[#This Row],[제품명]])</f>
        <v>0</v>
      </c>
      <c r="Q1119" s="130">
        <f>COUNTIF(사출계획!$M$62:$N$110,표4[[#This Row],[제품명]])</f>
        <v>0</v>
      </c>
      <c r="R1119" s="131">
        <f>COUNTIF(사출계획!$M$62:$N$87,표4[[#This Row],[제품명]])</f>
        <v>0</v>
      </c>
      <c r="S1119" s="131">
        <f>COUNTIF(사출계획!$M$88:$N$110,표4[[#This Row],[제품명]])</f>
        <v>0</v>
      </c>
      <c r="T1119" s="54">
        <f>COUNTIF(사출계획!$O$62:$P$110,표4[[#This Row],[제품명]])</f>
        <v>0</v>
      </c>
      <c r="U1119" s="131">
        <f>COUNTIF(사출계획!$O$62:$P$87,표4[[#This Row],[제품명]])</f>
        <v>0</v>
      </c>
      <c r="V1119" s="131">
        <f>COUNTIF(사출계획!$O$88:$P$110,표4[[#This Row],[제품명]])</f>
        <v>0</v>
      </c>
      <c r="W1119" s="54">
        <f>COUNTIF(사출계획!$Q$62:$R$110,표4[[#This Row],[제품명]])</f>
        <v>0</v>
      </c>
      <c r="X1119" s="131">
        <f>COUNTIF(사출계획!$Q$62:$R$87,표4[[#This Row],[제품명]])</f>
        <v>0</v>
      </c>
      <c r="Y1119" s="131">
        <f>COUNTIF(사출계획!$Q$88:$R$110,표4[[#This Row],[제품명]])</f>
        <v>0</v>
      </c>
      <c r="Z1119" s="54">
        <f>COUNTIF(사출계획!$S$62:$T$110,표4[[#This Row],[제품명]])</f>
        <v>0</v>
      </c>
      <c r="AA1119" s="131"/>
      <c r="AB1119" s="131"/>
      <c r="AC1119" s="503" t="s">
        <v>5042</v>
      </c>
      <c r="AD1119" s="129">
        <f>SUMIF(표4[잉크명],표5[[#This Row],[잉크]],표4[월])</f>
        <v>1</v>
      </c>
      <c r="AE1119" s="131">
        <f>SUMIF(표4[잉크명],표5[[#This Row],[잉크]],표4[월-3층])</f>
        <v>1</v>
      </c>
      <c r="AF1119" s="131">
        <f>SUMIF(표4[잉크명],표5[[#This Row],[잉크]],표4[월-1층])</f>
        <v>0</v>
      </c>
      <c r="AG1119" s="133">
        <f>SUMIF(표4[잉크명],표5[[#This Row],[잉크]],표4[화])</f>
        <v>0</v>
      </c>
      <c r="AH1119" s="131">
        <f>SUMIF(표4[잉크명],표5[[#This Row],[잉크]],표4[화-3층])</f>
        <v>0</v>
      </c>
      <c r="AI1119" s="131">
        <f>SUMIF(표4[잉크명],표5[[#This Row],[잉크]],표4[화-1층])</f>
        <v>0</v>
      </c>
      <c r="AJ1119" s="130">
        <f>SUMIF(표4[잉크명],표5[[#This Row],[잉크]],표4[수])</f>
        <v>0</v>
      </c>
      <c r="AK1119" s="131">
        <f>SUMIF(표4[잉크명],표5[[#This Row],[잉크]],표4[수-3층])</f>
        <v>0</v>
      </c>
      <c r="AL1119" s="131">
        <f>SUMIF(표4[잉크명],표5[[#This Row],[잉크]],표4[수-1층])</f>
        <v>0</v>
      </c>
      <c r="AM1119" s="54">
        <f>SUMIF(표4[잉크명],표5[[#This Row],[잉크]],표4[목])</f>
        <v>0</v>
      </c>
      <c r="AN1119" s="131">
        <f>SUMIF(표4[잉크명],표5[[#This Row],[잉크]],표4[목-3층])</f>
        <v>0</v>
      </c>
      <c r="AO1119" s="131">
        <f>SUMIF(표4[잉크명],표5[[#This Row],[잉크]],표4[목-1층])</f>
        <v>0</v>
      </c>
      <c r="AP1119" s="54">
        <f>SUMIF(표4[잉크명],표5[[#This Row],[잉크]],표4[금])</f>
        <v>0</v>
      </c>
      <c r="AQ1119" s="131">
        <f>SUMIF(표4[잉크명],표5[[#This Row],[잉크]],표4[금-3층])</f>
        <v>0</v>
      </c>
      <c r="AR1119" s="131">
        <f>SUMIF(표4[잉크명],표5[[#This Row],[잉크]],표4[금-1층])</f>
        <v>0</v>
      </c>
      <c r="AS1119" s="54">
        <f>SUMIF(표4[잉크명],표5[[#This Row],[잉크]],표4[토])</f>
        <v>0</v>
      </c>
      <c r="AT1119" s="131">
        <f>SUMIF(표4[잉크명],표5[[#This Row],[잉크]],표4[토-3층])</f>
        <v>0</v>
      </c>
      <c r="AU1119" s="131">
        <f>SUMIF(표4[잉크명],표5[[#This Row],[잉크]],표4[토-1층])</f>
        <v>0</v>
      </c>
      <c r="AV1119" s="54">
        <f>SUMIF(표4[잉크명],표5[[#This Row],[잉크]],표4[일])</f>
        <v>0</v>
      </c>
      <c r="AW1119" s="131">
        <f>SUMIF(표4[잉크명],표5[[#This Row],[잉크]],표4[일-3층])</f>
        <v>0</v>
      </c>
      <c r="AX1119" s="131">
        <f>SUMIF(표4[잉크명],표5[[#This Row],[잉크]],표4[일-1층])</f>
        <v>0</v>
      </c>
      <c r="AY1119" s="54">
        <f>SUMIF(표4[잉크명],표5[[#This Row],[잉크]],표4[차주 월])</f>
        <v>0</v>
      </c>
      <c r="AZ1119" s="54">
        <f>SUM(표5[[#This Row],[월]:[차주 월]])</f>
        <v>2</v>
      </c>
    </row>
    <row r="1120" spans="2:52" x14ac:dyDescent="0.3">
      <c r="B1120" s="412" t="s">
        <v>4098</v>
      </c>
      <c r="C1120" s="285"/>
      <c r="D1120" s="412" t="s">
        <v>4099</v>
      </c>
      <c r="E1120" s="54">
        <f>COUNTIF(사출계획!$E$62:$F$110,표4[[#This Row],[제품명]])</f>
        <v>0</v>
      </c>
      <c r="F1120" s="131">
        <f>COUNTIF(사출계획!$E$62:$F$87,표4[[#This Row],[제품명]])</f>
        <v>0</v>
      </c>
      <c r="G1120" s="131">
        <f>COUNTIF(사출계획!$E$88:$F$110,표4[[#This Row],[제품명]])</f>
        <v>0</v>
      </c>
      <c r="H1120" s="54">
        <f>COUNTIF(사출계획!$G$62:$H$110,표4[[#This Row],[제품명]])</f>
        <v>0</v>
      </c>
      <c r="I1120" s="132">
        <f>COUNTIF(사출계획!$G$62:$H$87,표4[[#This Row],[제품명]])</f>
        <v>0</v>
      </c>
      <c r="J1120" s="132">
        <f>COUNTIF(사출계획!$G$88:$H$110,표4[[#This Row],[제품명]])</f>
        <v>0</v>
      </c>
      <c r="K1120" s="54">
        <f>COUNTIF(사출계획!$I$62:$J$110,표4[[#This Row],[제품명]])</f>
        <v>0</v>
      </c>
      <c r="L1120" s="131">
        <f>COUNTIF(사출계획!$I$62:$J$87,표4[[#This Row],[제품명]])</f>
        <v>0</v>
      </c>
      <c r="M1120" s="131">
        <f>COUNTIF(사출계획!$I$88:$J$110,표4[[#This Row],[제품명]])</f>
        <v>0</v>
      </c>
      <c r="N1120" s="129">
        <f>COUNTIF(사출계획!$K$62:$L$110,표4[[#This Row],[제품명]])</f>
        <v>0</v>
      </c>
      <c r="O1120" s="131">
        <f>COUNTIF(사출계획!$K$62:$L$87,표4[[#This Row],[제품명]])</f>
        <v>0</v>
      </c>
      <c r="P1120" s="131">
        <f>COUNTIF(사출계획!$K$88:$L$110,표4[[#This Row],[제품명]])</f>
        <v>0</v>
      </c>
      <c r="Q1120" s="130">
        <f>COUNTIF(사출계획!$M$62:$N$110,표4[[#This Row],[제품명]])</f>
        <v>0</v>
      </c>
      <c r="R1120" s="131">
        <f>COUNTIF(사출계획!$M$62:$N$87,표4[[#This Row],[제품명]])</f>
        <v>0</v>
      </c>
      <c r="S1120" s="131">
        <f>COUNTIF(사출계획!$M$88:$N$110,표4[[#This Row],[제품명]])</f>
        <v>0</v>
      </c>
      <c r="T1120" s="54">
        <f>COUNTIF(사출계획!$O$62:$P$110,표4[[#This Row],[제품명]])</f>
        <v>0</v>
      </c>
      <c r="U1120" s="131">
        <f>COUNTIF(사출계획!$O$62:$P$87,표4[[#This Row],[제품명]])</f>
        <v>0</v>
      </c>
      <c r="V1120" s="131">
        <f>COUNTIF(사출계획!$O$88:$P$110,표4[[#This Row],[제품명]])</f>
        <v>0</v>
      </c>
      <c r="W1120" s="54">
        <f>COUNTIF(사출계획!$Q$62:$R$110,표4[[#This Row],[제품명]])</f>
        <v>0</v>
      </c>
      <c r="X1120" s="131">
        <f>COUNTIF(사출계획!$Q$62:$R$87,표4[[#This Row],[제품명]])</f>
        <v>0</v>
      </c>
      <c r="Y1120" s="131">
        <f>COUNTIF(사출계획!$Q$88:$R$110,표4[[#This Row],[제품명]])</f>
        <v>0</v>
      </c>
      <c r="Z1120" s="54">
        <f>COUNTIF(사출계획!$S$62:$T$110,표4[[#This Row],[제품명]])</f>
        <v>0</v>
      </c>
      <c r="AA1120" s="131"/>
      <c r="AB1120" s="131"/>
      <c r="AC1120" s="504" t="s">
        <v>5050</v>
      </c>
      <c r="AD1120" s="129">
        <f>SUMIF(표4[잉크명],표5[[#This Row],[잉크]],표4[월])</f>
        <v>0</v>
      </c>
      <c r="AE1120" s="131">
        <f>SUMIF(표4[잉크명],표5[[#This Row],[잉크]],표4[월-3층])</f>
        <v>0</v>
      </c>
      <c r="AF1120" s="131">
        <f>SUMIF(표4[잉크명],표5[[#This Row],[잉크]],표4[월-1층])</f>
        <v>0</v>
      </c>
      <c r="AG1120" s="133">
        <f>SUMIF(표4[잉크명],표5[[#This Row],[잉크]],표4[화])</f>
        <v>0</v>
      </c>
      <c r="AH1120" s="131">
        <f>SUMIF(표4[잉크명],표5[[#This Row],[잉크]],표4[화-3층])</f>
        <v>0</v>
      </c>
      <c r="AI1120" s="131">
        <f>SUMIF(표4[잉크명],표5[[#This Row],[잉크]],표4[화-1층])</f>
        <v>0</v>
      </c>
      <c r="AJ1120" s="130">
        <f>SUMIF(표4[잉크명],표5[[#This Row],[잉크]],표4[수])</f>
        <v>0</v>
      </c>
      <c r="AK1120" s="131">
        <f>SUMIF(표4[잉크명],표5[[#This Row],[잉크]],표4[수-3층])</f>
        <v>0</v>
      </c>
      <c r="AL1120" s="131">
        <f>SUMIF(표4[잉크명],표5[[#This Row],[잉크]],표4[수-1층])</f>
        <v>0</v>
      </c>
      <c r="AM1120" s="54">
        <f>SUMIF(표4[잉크명],표5[[#This Row],[잉크]],표4[목])</f>
        <v>0</v>
      </c>
      <c r="AN1120" s="131">
        <f>SUMIF(표4[잉크명],표5[[#This Row],[잉크]],표4[목-3층])</f>
        <v>0</v>
      </c>
      <c r="AO1120" s="131">
        <f>SUMIF(표4[잉크명],표5[[#This Row],[잉크]],표4[목-1층])</f>
        <v>0</v>
      </c>
      <c r="AP1120" s="54">
        <f>SUMIF(표4[잉크명],표5[[#This Row],[잉크]],표4[금])</f>
        <v>0</v>
      </c>
      <c r="AQ1120" s="131">
        <f>SUMIF(표4[잉크명],표5[[#This Row],[잉크]],표4[금-3층])</f>
        <v>0</v>
      </c>
      <c r="AR1120" s="131">
        <f>SUMIF(표4[잉크명],표5[[#This Row],[잉크]],표4[금-1층])</f>
        <v>0</v>
      </c>
      <c r="AS1120" s="54">
        <f>SUMIF(표4[잉크명],표5[[#This Row],[잉크]],표4[토])</f>
        <v>0</v>
      </c>
      <c r="AT1120" s="131">
        <f>SUMIF(표4[잉크명],표5[[#This Row],[잉크]],표4[토-3층])</f>
        <v>0</v>
      </c>
      <c r="AU1120" s="131">
        <f>SUMIF(표4[잉크명],표5[[#This Row],[잉크]],표4[토-1층])</f>
        <v>0</v>
      </c>
      <c r="AV1120" s="54">
        <f>SUMIF(표4[잉크명],표5[[#This Row],[잉크]],표4[일])</f>
        <v>0</v>
      </c>
      <c r="AW1120" s="131">
        <f>SUMIF(표4[잉크명],표5[[#This Row],[잉크]],표4[일-3층])</f>
        <v>0</v>
      </c>
      <c r="AX1120" s="131">
        <f>SUMIF(표4[잉크명],표5[[#This Row],[잉크]],표4[일-1층])</f>
        <v>0</v>
      </c>
      <c r="AY1120" s="54">
        <f>SUMIF(표4[잉크명],표5[[#This Row],[잉크]],표4[차주 월])</f>
        <v>0</v>
      </c>
      <c r="AZ1120" s="54">
        <f>SUM(표5[[#This Row],[월]:[차주 월]])</f>
        <v>0</v>
      </c>
    </row>
    <row r="1121" spans="2:52" x14ac:dyDescent="0.3">
      <c r="B1121" s="414" t="s">
        <v>4113</v>
      </c>
      <c r="C1121" s="285"/>
      <c r="D1121" s="414" t="s">
        <v>5158</v>
      </c>
      <c r="E1121" s="54">
        <f>COUNTIF(사출계획!$E$62:$F$110,표4[[#This Row],[제품명]])</f>
        <v>0</v>
      </c>
      <c r="F1121" s="131">
        <f>COUNTIF(사출계획!$E$62:$F$87,표4[[#This Row],[제품명]])</f>
        <v>0</v>
      </c>
      <c r="G1121" s="131">
        <f>COUNTIF(사출계획!$E$88:$F$110,표4[[#This Row],[제품명]])</f>
        <v>0</v>
      </c>
      <c r="H1121" s="54">
        <f>COUNTIF(사출계획!$G$62:$H$110,표4[[#This Row],[제품명]])</f>
        <v>0</v>
      </c>
      <c r="I1121" s="132">
        <f>COUNTIF(사출계획!$G$62:$H$87,표4[[#This Row],[제품명]])</f>
        <v>0</v>
      </c>
      <c r="J1121" s="132">
        <f>COUNTIF(사출계획!$G$88:$H$110,표4[[#This Row],[제품명]])</f>
        <v>0</v>
      </c>
      <c r="K1121" s="54">
        <f>COUNTIF(사출계획!$I$62:$J$110,표4[[#This Row],[제품명]])</f>
        <v>0</v>
      </c>
      <c r="L1121" s="131">
        <f>COUNTIF(사출계획!$I$62:$J$87,표4[[#This Row],[제품명]])</f>
        <v>0</v>
      </c>
      <c r="M1121" s="131">
        <f>COUNTIF(사출계획!$I$88:$J$110,표4[[#This Row],[제품명]])</f>
        <v>0</v>
      </c>
      <c r="N1121" s="129">
        <f>COUNTIF(사출계획!$K$62:$L$110,표4[[#This Row],[제품명]])</f>
        <v>0</v>
      </c>
      <c r="O1121" s="131">
        <f>COUNTIF(사출계획!$K$62:$L$87,표4[[#This Row],[제품명]])</f>
        <v>0</v>
      </c>
      <c r="P1121" s="131">
        <f>COUNTIF(사출계획!$K$88:$L$110,표4[[#This Row],[제품명]])</f>
        <v>0</v>
      </c>
      <c r="Q1121" s="130">
        <f>COUNTIF(사출계획!$M$62:$N$110,표4[[#This Row],[제품명]])</f>
        <v>0</v>
      </c>
      <c r="R1121" s="131">
        <f>COUNTIF(사출계획!$M$62:$N$87,표4[[#This Row],[제품명]])</f>
        <v>0</v>
      </c>
      <c r="S1121" s="131">
        <f>COUNTIF(사출계획!$M$88:$N$110,표4[[#This Row],[제품명]])</f>
        <v>0</v>
      </c>
      <c r="T1121" s="54">
        <f>COUNTIF(사출계획!$O$62:$P$110,표4[[#This Row],[제품명]])</f>
        <v>0</v>
      </c>
      <c r="U1121" s="131">
        <f>COUNTIF(사출계획!$O$62:$P$87,표4[[#This Row],[제품명]])</f>
        <v>0</v>
      </c>
      <c r="V1121" s="131">
        <f>COUNTIF(사출계획!$O$88:$P$110,표4[[#This Row],[제품명]])</f>
        <v>0</v>
      </c>
      <c r="W1121" s="54">
        <f>COUNTIF(사출계획!$Q$62:$R$110,표4[[#This Row],[제품명]])</f>
        <v>0</v>
      </c>
      <c r="X1121" s="131">
        <f>COUNTIF(사출계획!$Q$62:$R$87,표4[[#This Row],[제품명]])</f>
        <v>0</v>
      </c>
      <c r="Y1121" s="131">
        <f>COUNTIF(사출계획!$Q$88:$R$110,표4[[#This Row],[제품명]])</f>
        <v>0</v>
      </c>
      <c r="Z1121" s="54">
        <f>COUNTIF(사출계획!$S$62:$T$110,표4[[#This Row],[제품명]])</f>
        <v>0</v>
      </c>
      <c r="AA1121" s="131"/>
      <c r="AB1121" s="131"/>
      <c r="AC1121" s="505" t="s">
        <v>5055</v>
      </c>
      <c r="AD1121" s="129">
        <f>SUMIF(표4[잉크명],표5[[#This Row],[잉크]],표4[월])</f>
        <v>0</v>
      </c>
      <c r="AE1121" s="126">
        <f>SUMIF(표4[잉크명],표5[[#This Row],[잉크]],표4[월-3층])</f>
        <v>0</v>
      </c>
      <c r="AF1121" s="126">
        <f>SUMIF(표4[잉크명],표5[[#This Row],[잉크]],표4[월-1층])</f>
        <v>0</v>
      </c>
      <c r="AG1121" s="133">
        <f>SUMIF(표4[잉크명],표5[[#This Row],[잉크]],표4[화])</f>
        <v>0</v>
      </c>
      <c r="AH1121" s="126">
        <f>SUMIF(표4[잉크명],표5[[#This Row],[잉크]],표4[화-3층])</f>
        <v>0</v>
      </c>
      <c r="AI1121" s="126">
        <f>SUMIF(표4[잉크명],표5[[#This Row],[잉크]],표4[화-1층])</f>
        <v>0</v>
      </c>
      <c r="AJ1121" s="130">
        <f>SUMIF(표4[잉크명],표5[[#This Row],[잉크]],표4[수])</f>
        <v>0</v>
      </c>
      <c r="AK1121" s="126">
        <f>SUMIF(표4[잉크명],표5[[#This Row],[잉크]],표4[수-3층])</f>
        <v>0</v>
      </c>
      <c r="AL1121" s="126">
        <f>SUMIF(표4[잉크명],표5[[#This Row],[잉크]],표4[수-1층])</f>
        <v>0</v>
      </c>
      <c r="AM1121" s="34">
        <f>SUMIF(표4[잉크명],표5[[#This Row],[잉크]],표4[목])</f>
        <v>0</v>
      </c>
      <c r="AN1121" s="126">
        <f>SUMIF(표4[잉크명],표5[[#This Row],[잉크]],표4[목-3층])</f>
        <v>0</v>
      </c>
      <c r="AO1121" s="126">
        <f>SUMIF(표4[잉크명],표5[[#This Row],[잉크]],표4[목-1층])</f>
        <v>0</v>
      </c>
      <c r="AP1121" s="34">
        <f>SUMIF(표4[잉크명],표5[[#This Row],[잉크]],표4[금])</f>
        <v>0</v>
      </c>
      <c r="AQ1121" s="126">
        <f>SUMIF(표4[잉크명],표5[[#This Row],[잉크]],표4[금-3층])</f>
        <v>0</v>
      </c>
      <c r="AR1121" s="126">
        <f>SUMIF(표4[잉크명],표5[[#This Row],[잉크]],표4[금-1층])</f>
        <v>0</v>
      </c>
      <c r="AS1121" s="34">
        <f>SUMIF(표4[잉크명],표5[[#This Row],[잉크]],표4[토])</f>
        <v>0</v>
      </c>
      <c r="AT1121" s="126">
        <f>SUMIF(표4[잉크명],표5[[#This Row],[잉크]],표4[토-3층])</f>
        <v>0</v>
      </c>
      <c r="AU1121" s="126">
        <f>SUMIF(표4[잉크명],표5[[#This Row],[잉크]],표4[토-1층])</f>
        <v>0</v>
      </c>
      <c r="AV1121" s="34">
        <f>SUMIF(표4[잉크명],표5[[#This Row],[잉크]],표4[일])</f>
        <v>0</v>
      </c>
      <c r="AW1121" s="126">
        <f>SUMIF(표4[잉크명],표5[[#This Row],[잉크]],표4[일-3층])</f>
        <v>0</v>
      </c>
      <c r="AX1121" s="126">
        <f>SUMIF(표4[잉크명],표5[[#This Row],[잉크]],표4[일-1층])</f>
        <v>0</v>
      </c>
      <c r="AY1121" s="34">
        <f>SUMIF(표4[잉크명],표5[[#This Row],[잉크]],표4[차주 월])</f>
        <v>0</v>
      </c>
      <c r="AZ1121" s="34">
        <f>SUM(표5[[#This Row],[월]:[차주 월]])</f>
        <v>0</v>
      </c>
    </row>
    <row r="1122" spans="2:52" x14ac:dyDescent="0.3">
      <c r="B1122" s="414" t="s">
        <v>4113</v>
      </c>
      <c r="C1122" s="302"/>
      <c r="D1122" s="33" t="s">
        <v>4114</v>
      </c>
      <c r="E1122" s="34">
        <f>COUNTIF(사출계획!$E$62:$F$110,표4[[#This Row],[제품명]])</f>
        <v>0</v>
      </c>
      <c r="F1122" s="126">
        <f>COUNTIF(사출계획!$E$62:$F$87,표4[[#This Row],[제품명]])</f>
        <v>0</v>
      </c>
      <c r="G1122" s="126">
        <f>COUNTIF(사출계획!$E$88:$F$110,표4[[#This Row],[제품명]])</f>
        <v>0</v>
      </c>
      <c r="H1122" s="34">
        <f>COUNTIF(사출계획!$G$62:$H$110,표4[[#This Row],[제품명]])</f>
        <v>0</v>
      </c>
      <c r="I1122" s="128">
        <f>COUNTIF(사출계획!$G$62:$H$87,표4[[#This Row],[제품명]])</f>
        <v>0</v>
      </c>
      <c r="J1122" s="128">
        <f>COUNTIF(사출계획!$G$88:$H$110,표4[[#This Row],[제품명]])</f>
        <v>0</v>
      </c>
      <c r="K1122" s="34">
        <f>COUNTIF(사출계획!$I$62:$J$110,표4[[#This Row],[제품명]])</f>
        <v>0</v>
      </c>
      <c r="L1122" s="126">
        <f>COUNTIF(사출계획!$I$62:$J$87,표4[[#This Row],[제품명]])</f>
        <v>0</v>
      </c>
      <c r="M1122" s="126">
        <f>COUNTIF(사출계획!$I$88:$J$110,표4[[#This Row],[제품명]])</f>
        <v>0</v>
      </c>
      <c r="N1122" s="129">
        <f>COUNTIF(사출계획!$K$62:$L$110,표4[[#This Row],[제품명]])</f>
        <v>0</v>
      </c>
      <c r="O1122" s="126">
        <f>COUNTIF(사출계획!$K$62:$L$87,표4[[#This Row],[제품명]])</f>
        <v>0</v>
      </c>
      <c r="P1122" s="126">
        <f>COUNTIF(사출계획!$K$88:$L$110,표4[[#This Row],[제품명]])</f>
        <v>0</v>
      </c>
      <c r="Q1122" s="130">
        <f>COUNTIF(사출계획!$M$62:$N$110,표4[[#This Row],[제품명]])</f>
        <v>0</v>
      </c>
      <c r="R1122" s="126">
        <f>COUNTIF(사출계획!$M$62:$N$87,표4[[#This Row],[제품명]])</f>
        <v>0</v>
      </c>
      <c r="S1122" s="126">
        <f>COUNTIF(사출계획!$M$88:$N$110,표4[[#This Row],[제품명]])</f>
        <v>0</v>
      </c>
      <c r="T1122" s="34">
        <f>COUNTIF(사출계획!$O$62:$P$110,표4[[#This Row],[제품명]])</f>
        <v>0</v>
      </c>
      <c r="U1122" s="126">
        <f>COUNTIF(사출계획!$O$62:$P$87,표4[[#This Row],[제품명]])</f>
        <v>0</v>
      </c>
      <c r="V1122" s="126">
        <f>COUNTIF(사출계획!$O$88:$P$110,표4[[#This Row],[제품명]])</f>
        <v>0</v>
      </c>
      <c r="W1122" s="34">
        <f>COUNTIF(사출계획!$Q$62:$R$110,표4[[#This Row],[제품명]])</f>
        <v>0</v>
      </c>
      <c r="X1122" s="126">
        <f>COUNTIF(사출계획!$Q$62:$R$87,표4[[#This Row],[제품명]])</f>
        <v>0</v>
      </c>
      <c r="Y1122" s="126">
        <f>COUNTIF(사출계획!$Q$88:$R$110,표4[[#This Row],[제품명]])</f>
        <v>0</v>
      </c>
      <c r="Z1122" s="34">
        <f>COUNTIF(사출계획!$S$62:$T$110,표4[[#This Row],[제품명]])</f>
        <v>0</v>
      </c>
      <c r="AA1122" s="126"/>
      <c r="AB1122" s="126"/>
      <c r="AC1122" s="505" t="s">
        <v>5056</v>
      </c>
      <c r="AD1122" s="129">
        <f>SUMIF(표4[잉크명],표5[[#This Row],[잉크]],표4[월])</f>
        <v>0</v>
      </c>
      <c r="AE1122" s="131">
        <f>SUMIF(표4[잉크명],표5[[#This Row],[잉크]],표4[월-3층])</f>
        <v>0</v>
      </c>
      <c r="AF1122" s="131">
        <f>SUMIF(표4[잉크명],표5[[#This Row],[잉크]],표4[월-1층])</f>
        <v>0</v>
      </c>
      <c r="AG1122" s="133">
        <f>SUMIF(표4[잉크명],표5[[#This Row],[잉크]],표4[화])</f>
        <v>0</v>
      </c>
      <c r="AH1122" s="131">
        <f>SUMIF(표4[잉크명],표5[[#This Row],[잉크]],표4[화-3층])</f>
        <v>0</v>
      </c>
      <c r="AI1122" s="131">
        <f>SUMIF(표4[잉크명],표5[[#This Row],[잉크]],표4[화-1층])</f>
        <v>0</v>
      </c>
      <c r="AJ1122" s="130">
        <f>SUMIF(표4[잉크명],표5[[#This Row],[잉크]],표4[수])</f>
        <v>0</v>
      </c>
      <c r="AK1122" s="131">
        <f>SUMIF(표4[잉크명],표5[[#This Row],[잉크]],표4[수-3층])</f>
        <v>0</v>
      </c>
      <c r="AL1122" s="131">
        <f>SUMIF(표4[잉크명],표5[[#This Row],[잉크]],표4[수-1층])</f>
        <v>0</v>
      </c>
      <c r="AM1122" s="54">
        <f>SUMIF(표4[잉크명],표5[[#This Row],[잉크]],표4[목])</f>
        <v>0</v>
      </c>
      <c r="AN1122" s="131">
        <f>SUMIF(표4[잉크명],표5[[#This Row],[잉크]],표4[목-3층])</f>
        <v>0</v>
      </c>
      <c r="AO1122" s="131">
        <f>SUMIF(표4[잉크명],표5[[#This Row],[잉크]],표4[목-1층])</f>
        <v>0</v>
      </c>
      <c r="AP1122" s="54">
        <f>SUMIF(표4[잉크명],표5[[#This Row],[잉크]],표4[금])</f>
        <v>0</v>
      </c>
      <c r="AQ1122" s="131">
        <f>SUMIF(표4[잉크명],표5[[#This Row],[잉크]],표4[금-3층])</f>
        <v>0</v>
      </c>
      <c r="AR1122" s="131">
        <f>SUMIF(표4[잉크명],표5[[#This Row],[잉크]],표4[금-1층])</f>
        <v>0</v>
      </c>
      <c r="AS1122" s="54">
        <f>SUMIF(표4[잉크명],표5[[#This Row],[잉크]],표4[토])</f>
        <v>0</v>
      </c>
      <c r="AT1122" s="131">
        <f>SUMIF(표4[잉크명],표5[[#This Row],[잉크]],표4[토-3층])</f>
        <v>0</v>
      </c>
      <c r="AU1122" s="131">
        <f>SUMIF(표4[잉크명],표5[[#This Row],[잉크]],표4[토-1층])</f>
        <v>0</v>
      </c>
      <c r="AV1122" s="54">
        <f>SUMIF(표4[잉크명],표5[[#This Row],[잉크]],표4[일])</f>
        <v>0</v>
      </c>
      <c r="AW1122" s="131">
        <f>SUMIF(표4[잉크명],표5[[#This Row],[잉크]],표4[일-3층])</f>
        <v>0</v>
      </c>
      <c r="AX1122" s="131">
        <f>SUMIF(표4[잉크명],표5[[#This Row],[잉크]],표4[일-1층])</f>
        <v>0</v>
      </c>
      <c r="AY1122" s="54">
        <f>SUMIF(표4[잉크명],표5[[#This Row],[잉크]],표4[차주 월])</f>
        <v>0</v>
      </c>
      <c r="AZ1122" s="54">
        <f>SUM(표5[[#This Row],[월]:[차주 월]])</f>
        <v>0</v>
      </c>
    </row>
    <row r="1123" spans="2:52" x14ac:dyDescent="0.3">
      <c r="B1123" s="415" t="s">
        <v>4122</v>
      </c>
      <c r="C1123" s="285"/>
      <c r="D1123" s="415" t="s">
        <v>4123</v>
      </c>
      <c r="E1123" s="54">
        <f>COUNTIF(사출계획!$E$62:$F$110,표4[[#This Row],[제품명]])</f>
        <v>0</v>
      </c>
      <c r="F1123" s="131">
        <f>COUNTIF(사출계획!$E$62:$F$87,표4[[#This Row],[제품명]])</f>
        <v>0</v>
      </c>
      <c r="G1123" s="131">
        <f>COUNTIF(사출계획!$E$88:$F$110,표4[[#This Row],[제품명]])</f>
        <v>0</v>
      </c>
      <c r="H1123" s="54">
        <f>COUNTIF(사출계획!$G$62:$H$110,표4[[#This Row],[제품명]])</f>
        <v>0</v>
      </c>
      <c r="I1123" s="132">
        <f>COUNTIF(사출계획!$G$62:$H$87,표4[[#This Row],[제품명]])</f>
        <v>0</v>
      </c>
      <c r="J1123" s="132">
        <f>COUNTIF(사출계획!$G$88:$H$110,표4[[#This Row],[제품명]])</f>
        <v>0</v>
      </c>
      <c r="K1123" s="54">
        <f>COUNTIF(사출계획!$I$62:$J$110,표4[[#This Row],[제품명]])</f>
        <v>0</v>
      </c>
      <c r="L1123" s="131">
        <f>COUNTIF(사출계획!$I$62:$J$87,표4[[#This Row],[제품명]])</f>
        <v>0</v>
      </c>
      <c r="M1123" s="131">
        <f>COUNTIF(사출계획!$I$88:$J$110,표4[[#This Row],[제품명]])</f>
        <v>0</v>
      </c>
      <c r="N1123" s="129">
        <f>COUNTIF(사출계획!$K$62:$L$110,표4[[#This Row],[제품명]])</f>
        <v>0</v>
      </c>
      <c r="O1123" s="131">
        <f>COUNTIF(사출계획!$K$62:$L$87,표4[[#This Row],[제품명]])</f>
        <v>0</v>
      </c>
      <c r="P1123" s="131">
        <f>COUNTIF(사출계획!$K$88:$L$110,표4[[#This Row],[제품명]])</f>
        <v>0</v>
      </c>
      <c r="Q1123" s="130">
        <f>COUNTIF(사출계획!$M$62:$N$110,표4[[#This Row],[제품명]])</f>
        <v>0</v>
      </c>
      <c r="R1123" s="131">
        <f>COUNTIF(사출계획!$M$62:$N$87,표4[[#This Row],[제품명]])</f>
        <v>0</v>
      </c>
      <c r="S1123" s="131">
        <f>COUNTIF(사출계획!$M$88:$N$110,표4[[#This Row],[제품명]])</f>
        <v>0</v>
      </c>
      <c r="T1123" s="54">
        <f>COUNTIF(사출계획!$O$62:$P$110,표4[[#This Row],[제품명]])</f>
        <v>0</v>
      </c>
      <c r="U1123" s="131">
        <f>COUNTIF(사출계획!$O$62:$P$87,표4[[#This Row],[제품명]])</f>
        <v>0</v>
      </c>
      <c r="V1123" s="131">
        <f>COUNTIF(사출계획!$O$88:$P$110,표4[[#This Row],[제품명]])</f>
        <v>0</v>
      </c>
      <c r="W1123" s="54">
        <f>COUNTIF(사출계획!$Q$62:$R$110,표4[[#This Row],[제품명]])</f>
        <v>0</v>
      </c>
      <c r="X1123" s="131">
        <f>COUNTIF(사출계획!$Q$62:$R$87,표4[[#This Row],[제품명]])</f>
        <v>0</v>
      </c>
      <c r="Y1123" s="131">
        <f>COUNTIF(사출계획!$Q$88:$R$110,표4[[#This Row],[제품명]])</f>
        <v>0</v>
      </c>
      <c r="Z1123" s="54">
        <f>COUNTIF(사출계획!$S$62:$T$110,표4[[#This Row],[제품명]])</f>
        <v>0</v>
      </c>
      <c r="AA1123" s="131"/>
      <c r="AB1123" s="131"/>
      <c r="AC1123" s="506" t="s">
        <v>5074</v>
      </c>
      <c r="AD1123" s="129">
        <f>SUMIF(표4[잉크명],표5[[#This Row],[잉크]],표4[월])</f>
        <v>0</v>
      </c>
      <c r="AE1123" s="131">
        <f>SUMIF(표4[잉크명],표5[[#This Row],[잉크]],표4[월-3층])</f>
        <v>0</v>
      </c>
      <c r="AF1123" s="131">
        <f>SUMIF(표4[잉크명],표5[[#This Row],[잉크]],표4[월-1층])</f>
        <v>0</v>
      </c>
      <c r="AG1123" s="133">
        <f>SUMIF(표4[잉크명],표5[[#This Row],[잉크]],표4[화])</f>
        <v>0</v>
      </c>
      <c r="AH1123" s="131">
        <f>SUMIF(표4[잉크명],표5[[#This Row],[잉크]],표4[화-3층])</f>
        <v>0</v>
      </c>
      <c r="AI1123" s="131">
        <f>SUMIF(표4[잉크명],표5[[#This Row],[잉크]],표4[화-1층])</f>
        <v>0</v>
      </c>
      <c r="AJ1123" s="130">
        <f>SUMIF(표4[잉크명],표5[[#This Row],[잉크]],표4[수])</f>
        <v>0</v>
      </c>
      <c r="AK1123" s="131">
        <f>SUMIF(표4[잉크명],표5[[#This Row],[잉크]],표4[수-3층])</f>
        <v>0</v>
      </c>
      <c r="AL1123" s="131">
        <f>SUMIF(표4[잉크명],표5[[#This Row],[잉크]],표4[수-1층])</f>
        <v>0</v>
      </c>
      <c r="AM1123" s="54">
        <f>SUMIF(표4[잉크명],표5[[#This Row],[잉크]],표4[목])</f>
        <v>0</v>
      </c>
      <c r="AN1123" s="131">
        <f>SUMIF(표4[잉크명],표5[[#This Row],[잉크]],표4[목-3층])</f>
        <v>0</v>
      </c>
      <c r="AO1123" s="131">
        <f>SUMIF(표4[잉크명],표5[[#This Row],[잉크]],표4[목-1층])</f>
        <v>0</v>
      </c>
      <c r="AP1123" s="54">
        <f>SUMIF(표4[잉크명],표5[[#This Row],[잉크]],표4[금])</f>
        <v>0</v>
      </c>
      <c r="AQ1123" s="131">
        <f>SUMIF(표4[잉크명],표5[[#This Row],[잉크]],표4[금-3층])</f>
        <v>0</v>
      </c>
      <c r="AR1123" s="131">
        <f>SUMIF(표4[잉크명],표5[[#This Row],[잉크]],표4[금-1층])</f>
        <v>0</v>
      </c>
      <c r="AS1123" s="54">
        <f>SUMIF(표4[잉크명],표5[[#This Row],[잉크]],표4[토])</f>
        <v>0</v>
      </c>
      <c r="AT1123" s="131">
        <f>SUMIF(표4[잉크명],표5[[#This Row],[잉크]],표4[토-3층])</f>
        <v>0</v>
      </c>
      <c r="AU1123" s="131">
        <f>SUMIF(표4[잉크명],표5[[#This Row],[잉크]],표4[토-1층])</f>
        <v>0</v>
      </c>
      <c r="AV1123" s="54">
        <f>SUMIF(표4[잉크명],표5[[#This Row],[잉크]],표4[일])</f>
        <v>0</v>
      </c>
      <c r="AW1123" s="131">
        <f>SUMIF(표4[잉크명],표5[[#This Row],[잉크]],표4[일-3층])</f>
        <v>0</v>
      </c>
      <c r="AX1123" s="131">
        <f>SUMIF(표4[잉크명],표5[[#This Row],[잉크]],표4[일-1층])</f>
        <v>0</v>
      </c>
      <c r="AY1123" s="54">
        <f>SUMIF(표4[잉크명],표5[[#This Row],[잉크]],표4[차주 월])</f>
        <v>0</v>
      </c>
      <c r="AZ1123" s="54">
        <f>SUM(표5[[#This Row],[월]:[차주 월]])</f>
        <v>0</v>
      </c>
    </row>
    <row r="1124" spans="2:52" x14ac:dyDescent="0.3">
      <c r="B1124" s="415" t="s">
        <v>4122</v>
      </c>
      <c r="C1124" s="285"/>
      <c r="D1124" s="415" t="s">
        <v>4124</v>
      </c>
      <c r="E1124" s="54">
        <f>COUNTIF(사출계획!$E$62:$F$110,표4[[#This Row],[제품명]])</f>
        <v>0</v>
      </c>
      <c r="F1124" s="131">
        <f>COUNTIF(사출계획!$E$62:$F$87,표4[[#This Row],[제품명]])</f>
        <v>0</v>
      </c>
      <c r="G1124" s="131">
        <f>COUNTIF(사출계획!$E$88:$F$110,표4[[#This Row],[제품명]])</f>
        <v>0</v>
      </c>
      <c r="H1124" s="54">
        <f>COUNTIF(사출계획!$G$62:$H$110,표4[[#This Row],[제품명]])</f>
        <v>0</v>
      </c>
      <c r="I1124" s="132">
        <f>COUNTIF(사출계획!$G$62:$H$87,표4[[#This Row],[제품명]])</f>
        <v>0</v>
      </c>
      <c r="J1124" s="132">
        <f>COUNTIF(사출계획!$G$88:$H$110,표4[[#This Row],[제품명]])</f>
        <v>0</v>
      </c>
      <c r="K1124" s="54">
        <f>COUNTIF(사출계획!$I$62:$J$110,표4[[#This Row],[제품명]])</f>
        <v>0</v>
      </c>
      <c r="L1124" s="131">
        <f>COUNTIF(사출계획!$I$62:$J$87,표4[[#This Row],[제품명]])</f>
        <v>0</v>
      </c>
      <c r="M1124" s="131">
        <f>COUNTIF(사출계획!$I$88:$J$110,표4[[#This Row],[제품명]])</f>
        <v>0</v>
      </c>
      <c r="N1124" s="129">
        <f>COUNTIF(사출계획!$K$62:$L$110,표4[[#This Row],[제품명]])</f>
        <v>0</v>
      </c>
      <c r="O1124" s="131">
        <f>COUNTIF(사출계획!$K$62:$L$87,표4[[#This Row],[제품명]])</f>
        <v>0</v>
      </c>
      <c r="P1124" s="131">
        <f>COUNTIF(사출계획!$K$88:$L$110,표4[[#This Row],[제품명]])</f>
        <v>0</v>
      </c>
      <c r="Q1124" s="130">
        <f>COUNTIF(사출계획!$M$62:$N$110,표4[[#This Row],[제품명]])</f>
        <v>0</v>
      </c>
      <c r="R1124" s="131">
        <f>COUNTIF(사출계획!$M$62:$N$87,표4[[#This Row],[제품명]])</f>
        <v>0</v>
      </c>
      <c r="S1124" s="131">
        <f>COUNTIF(사출계획!$M$88:$N$110,표4[[#This Row],[제품명]])</f>
        <v>0</v>
      </c>
      <c r="T1124" s="54">
        <f>COUNTIF(사출계획!$O$62:$P$110,표4[[#This Row],[제품명]])</f>
        <v>0</v>
      </c>
      <c r="U1124" s="131">
        <f>COUNTIF(사출계획!$O$62:$P$87,표4[[#This Row],[제품명]])</f>
        <v>0</v>
      </c>
      <c r="V1124" s="131">
        <f>COUNTIF(사출계획!$O$88:$P$110,표4[[#This Row],[제품명]])</f>
        <v>0</v>
      </c>
      <c r="W1124" s="54">
        <f>COUNTIF(사출계획!$Q$62:$R$110,표4[[#This Row],[제품명]])</f>
        <v>0</v>
      </c>
      <c r="X1124" s="131">
        <f>COUNTIF(사출계획!$Q$62:$R$87,표4[[#This Row],[제품명]])</f>
        <v>0</v>
      </c>
      <c r="Y1124" s="131">
        <f>COUNTIF(사출계획!$Q$88:$R$110,표4[[#This Row],[제품명]])</f>
        <v>0</v>
      </c>
      <c r="Z1124" s="54">
        <f>COUNTIF(사출계획!$S$62:$T$110,표4[[#This Row],[제품명]])</f>
        <v>0</v>
      </c>
      <c r="AA1124" s="131"/>
      <c r="AB1124" s="131"/>
      <c r="AC1124" s="506" t="s">
        <v>5077</v>
      </c>
      <c r="AD1124" s="129">
        <f>SUMIF(표4[잉크명],표5[[#This Row],[잉크]],표4[월])</f>
        <v>0</v>
      </c>
      <c r="AE1124" s="131">
        <f>SUMIF(표4[잉크명],표5[[#This Row],[잉크]],표4[월-3층])</f>
        <v>0</v>
      </c>
      <c r="AF1124" s="131">
        <f>SUMIF(표4[잉크명],표5[[#This Row],[잉크]],표4[월-1층])</f>
        <v>0</v>
      </c>
      <c r="AG1124" s="133">
        <f>SUMIF(표4[잉크명],표5[[#This Row],[잉크]],표4[화])</f>
        <v>0</v>
      </c>
      <c r="AH1124" s="131">
        <f>SUMIF(표4[잉크명],표5[[#This Row],[잉크]],표4[화-3층])</f>
        <v>0</v>
      </c>
      <c r="AI1124" s="131">
        <f>SUMIF(표4[잉크명],표5[[#This Row],[잉크]],표4[화-1층])</f>
        <v>0</v>
      </c>
      <c r="AJ1124" s="130">
        <f>SUMIF(표4[잉크명],표5[[#This Row],[잉크]],표4[수])</f>
        <v>0</v>
      </c>
      <c r="AK1124" s="131">
        <f>SUMIF(표4[잉크명],표5[[#This Row],[잉크]],표4[수-3층])</f>
        <v>0</v>
      </c>
      <c r="AL1124" s="131">
        <f>SUMIF(표4[잉크명],표5[[#This Row],[잉크]],표4[수-1층])</f>
        <v>0</v>
      </c>
      <c r="AM1124" s="54">
        <f>SUMIF(표4[잉크명],표5[[#This Row],[잉크]],표4[목])</f>
        <v>0</v>
      </c>
      <c r="AN1124" s="131">
        <f>SUMIF(표4[잉크명],표5[[#This Row],[잉크]],표4[목-3층])</f>
        <v>0</v>
      </c>
      <c r="AO1124" s="131">
        <f>SUMIF(표4[잉크명],표5[[#This Row],[잉크]],표4[목-1층])</f>
        <v>0</v>
      </c>
      <c r="AP1124" s="54">
        <f>SUMIF(표4[잉크명],표5[[#This Row],[잉크]],표4[금])</f>
        <v>0</v>
      </c>
      <c r="AQ1124" s="131">
        <f>SUMIF(표4[잉크명],표5[[#This Row],[잉크]],표4[금-3층])</f>
        <v>0</v>
      </c>
      <c r="AR1124" s="131">
        <f>SUMIF(표4[잉크명],표5[[#This Row],[잉크]],표4[금-1층])</f>
        <v>0</v>
      </c>
      <c r="AS1124" s="54">
        <f>SUMIF(표4[잉크명],표5[[#This Row],[잉크]],표4[토])</f>
        <v>0</v>
      </c>
      <c r="AT1124" s="131">
        <f>SUMIF(표4[잉크명],표5[[#This Row],[잉크]],표4[토-3층])</f>
        <v>0</v>
      </c>
      <c r="AU1124" s="131">
        <f>SUMIF(표4[잉크명],표5[[#This Row],[잉크]],표4[토-1층])</f>
        <v>0</v>
      </c>
      <c r="AV1124" s="54">
        <f>SUMIF(표4[잉크명],표5[[#This Row],[잉크]],표4[일])</f>
        <v>0</v>
      </c>
      <c r="AW1124" s="131">
        <f>SUMIF(표4[잉크명],표5[[#This Row],[잉크]],표4[일-3층])</f>
        <v>0</v>
      </c>
      <c r="AX1124" s="131">
        <f>SUMIF(표4[잉크명],표5[[#This Row],[잉크]],표4[일-1층])</f>
        <v>0</v>
      </c>
      <c r="AY1124" s="54">
        <f>SUMIF(표4[잉크명],표5[[#This Row],[잉크]],표4[차주 월])</f>
        <v>0</v>
      </c>
      <c r="AZ1124" s="54">
        <f>SUM(표5[[#This Row],[월]:[차주 월]])</f>
        <v>0</v>
      </c>
    </row>
    <row r="1125" spans="2:52" x14ac:dyDescent="0.3">
      <c r="B1125" s="416" t="s">
        <v>4131</v>
      </c>
      <c r="C1125" s="285"/>
      <c r="D1125" s="416" t="s">
        <v>4132</v>
      </c>
      <c r="E1125" s="54">
        <f>COUNTIF(사출계획!$E$62:$F$110,표4[[#This Row],[제품명]])</f>
        <v>0</v>
      </c>
      <c r="F1125" s="131">
        <f>COUNTIF(사출계획!$E$62:$F$87,표4[[#This Row],[제품명]])</f>
        <v>0</v>
      </c>
      <c r="G1125" s="131">
        <f>COUNTIF(사출계획!$E$88:$F$110,표4[[#This Row],[제품명]])</f>
        <v>0</v>
      </c>
      <c r="H1125" s="54">
        <f>COUNTIF(사출계획!$G$62:$H$110,표4[[#This Row],[제품명]])</f>
        <v>0</v>
      </c>
      <c r="I1125" s="132">
        <f>COUNTIF(사출계획!$G$62:$H$87,표4[[#This Row],[제품명]])</f>
        <v>0</v>
      </c>
      <c r="J1125" s="132">
        <f>COUNTIF(사출계획!$G$88:$H$110,표4[[#This Row],[제품명]])</f>
        <v>0</v>
      </c>
      <c r="K1125" s="54">
        <f>COUNTIF(사출계획!$I$62:$J$110,표4[[#This Row],[제품명]])</f>
        <v>0</v>
      </c>
      <c r="L1125" s="131">
        <f>COUNTIF(사출계획!$I$62:$J$87,표4[[#This Row],[제품명]])</f>
        <v>0</v>
      </c>
      <c r="M1125" s="131">
        <f>COUNTIF(사출계획!$I$88:$J$110,표4[[#This Row],[제품명]])</f>
        <v>0</v>
      </c>
      <c r="N1125" s="129">
        <f>COUNTIF(사출계획!$K$62:$L$110,표4[[#This Row],[제품명]])</f>
        <v>0</v>
      </c>
      <c r="O1125" s="131">
        <f>COUNTIF(사출계획!$K$62:$L$87,표4[[#This Row],[제품명]])</f>
        <v>0</v>
      </c>
      <c r="P1125" s="131">
        <f>COUNTIF(사출계획!$K$88:$L$110,표4[[#This Row],[제품명]])</f>
        <v>0</v>
      </c>
      <c r="Q1125" s="130">
        <f>COUNTIF(사출계획!$M$62:$N$110,표4[[#This Row],[제품명]])</f>
        <v>0</v>
      </c>
      <c r="R1125" s="131">
        <f>COUNTIF(사출계획!$M$62:$N$87,표4[[#This Row],[제품명]])</f>
        <v>0</v>
      </c>
      <c r="S1125" s="131">
        <f>COUNTIF(사출계획!$M$88:$N$110,표4[[#This Row],[제품명]])</f>
        <v>0</v>
      </c>
      <c r="T1125" s="54">
        <f>COUNTIF(사출계획!$O$62:$P$110,표4[[#This Row],[제품명]])</f>
        <v>0</v>
      </c>
      <c r="U1125" s="131">
        <f>COUNTIF(사출계획!$O$62:$P$87,표4[[#This Row],[제품명]])</f>
        <v>0</v>
      </c>
      <c r="V1125" s="131">
        <f>COUNTIF(사출계획!$O$88:$P$110,표4[[#This Row],[제품명]])</f>
        <v>0</v>
      </c>
      <c r="W1125" s="54">
        <f>COUNTIF(사출계획!$Q$62:$R$110,표4[[#This Row],[제품명]])</f>
        <v>0</v>
      </c>
      <c r="X1125" s="131">
        <f>COUNTIF(사출계획!$Q$62:$R$87,표4[[#This Row],[제품명]])</f>
        <v>0</v>
      </c>
      <c r="Y1125" s="131">
        <f>COUNTIF(사출계획!$Q$88:$R$110,표4[[#This Row],[제품명]])</f>
        <v>0</v>
      </c>
      <c r="Z1125" s="54">
        <f>COUNTIF(사출계획!$S$62:$T$110,표4[[#This Row],[제품명]])</f>
        <v>0</v>
      </c>
      <c r="AA1125" s="131"/>
      <c r="AB1125" s="131"/>
      <c r="AC1125" s="506" t="s">
        <v>5078</v>
      </c>
      <c r="AD1125" s="129">
        <f>SUMIF(표4[잉크명],표5[[#This Row],[잉크]],표4[월])</f>
        <v>0</v>
      </c>
      <c r="AE1125" s="131">
        <f>SUMIF(표4[잉크명],표5[[#This Row],[잉크]],표4[월-3층])</f>
        <v>0</v>
      </c>
      <c r="AF1125" s="131">
        <f>SUMIF(표4[잉크명],표5[[#This Row],[잉크]],표4[월-1층])</f>
        <v>0</v>
      </c>
      <c r="AG1125" s="133">
        <f>SUMIF(표4[잉크명],표5[[#This Row],[잉크]],표4[화])</f>
        <v>0</v>
      </c>
      <c r="AH1125" s="131">
        <f>SUMIF(표4[잉크명],표5[[#This Row],[잉크]],표4[화-3층])</f>
        <v>0</v>
      </c>
      <c r="AI1125" s="131">
        <f>SUMIF(표4[잉크명],표5[[#This Row],[잉크]],표4[화-1층])</f>
        <v>0</v>
      </c>
      <c r="AJ1125" s="130">
        <f>SUMIF(표4[잉크명],표5[[#This Row],[잉크]],표4[수])</f>
        <v>0</v>
      </c>
      <c r="AK1125" s="131">
        <f>SUMIF(표4[잉크명],표5[[#This Row],[잉크]],표4[수-3층])</f>
        <v>0</v>
      </c>
      <c r="AL1125" s="131">
        <f>SUMIF(표4[잉크명],표5[[#This Row],[잉크]],표4[수-1층])</f>
        <v>0</v>
      </c>
      <c r="AM1125" s="54">
        <f>SUMIF(표4[잉크명],표5[[#This Row],[잉크]],표4[목])</f>
        <v>0</v>
      </c>
      <c r="AN1125" s="131">
        <f>SUMIF(표4[잉크명],표5[[#This Row],[잉크]],표4[목-3층])</f>
        <v>0</v>
      </c>
      <c r="AO1125" s="131">
        <f>SUMIF(표4[잉크명],표5[[#This Row],[잉크]],표4[목-1층])</f>
        <v>0</v>
      </c>
      <c r="AP1125" s="54">
        <f>SUMIF(표4[잉크명],표5[[#This Row],[잉크]],표4[금])</f>
        <v>0</v>
      </c>
      <c r="AQ1125" s="131">
        <f>SUMIF(표4[잉크명],표5[[#This Row],[잉크]],표4[금-3층])</f>
        <v>0</v>
      </c>
      <c r="AR1125" s="131">
        <f>SUMIF(표4[잉크명],표5[[#This Row],[잉크]],표4[금-1층])</f>
        <v>0</v>
      </c>
      <c r="AS1125" s="54">
        <f>SUMIF(표4[잉크명],표5[[#This Row],[잉크]],표4[토])</f>
        <v>0</v>
      </c>
      <c r="AT1125" s="131">
        <f>SUMIF(표4[잉크명],표5[[#This Row],[잉크]],표4[토-3층])</f>
        <v>0</v>
      </c>
      <c r="AU1125" s="131">
        <f>SUMIF(표4[잉크명],표5[[#This Row],[잉크]],표4[토-1층])</f>
        <v>0</v>
      </c>
      <c r="AV1125" s="54">
        <f>SUMIF(표4[잉크명],표5[[#This Row],[잉크]],표4[일])</f>
        <v>0</v>
      </c>
      <c r="AW1125" s="131">
        <f>SUMIF(표4[잉크명],표5[[#This Row],[잉크]],표4[일-3층])</f>
        <v>0</v>
      </c>
      <c r="AX1125" s="131">
        <f>SUMIF(표4[잉크명],표5[[#This Row],[잉크]],표4[일-1층])</f>
        <v>0</v>
      </c>
      <c r="AY1125" s="54">
        <f>SUMIF(표4[잉크명],표5[[#This Row],[잉크]],표4[차주 월])</f>
        <v>0</v>
      </c>
      <c r="AZ1125" s="54">
        <f>SUM(표5[[#This Row],[월]:[차주 월]])</f>
        <v>0</v>
      </c>
    </row>
    <row r="1126" spans="2:52" x14ac:dyDescent="0.3">
      <c r="B1126" s="416" t="s">
        <v>4131</v>
      </c>
      <c r="C1126" s="285"/>
      <c r="D1126" s="416" t="s">
        <v>5151</v>
      </c>
      <c r="E1126" s="54">
        <f>COUNTIF(사출계획!$E$62:$F$110,표4[[#This Row],[제품명]])</f>
        <v>0</v>
      </c>
      <c r="F1126" s="131">
        <f>COUNTIF(사출계획!$E$62:$F$87,표4[[#This Row],[제품명]])</f>
        <v>0</v>
      </c>
      <c r="G1126" s="131">
        <f>COUNTIF(사출계획!$E$88:$F$110,표4[[#This Row],[제품명]])</f>
        <v>0</v>
      </c>
      <c r="H1126" s="54">
        <f>COUNTIF(사출계획!$G$62:$H$110,표4[[#This Row],[제품명]])</f>
        <v>0</v>
      </c>
      <c r="I1126" s="132">
        <f>COUNTIF(사출계획!$G$62:$H$87,표4[[#This Row],[제품명]])</f>
        <v>0</v>
      </c>
      <c r="J1126" s="132">
        <f>COUNTIF(사출계획!$G$88:$H$110,표4[[#This Row],[제품명]])</f>
        <v>0</v>
      </c>
      <c r="K1126" s="54">
        <f>COUNTIF(사출계획!$I$62:$J$110,표4[[#This Row],[제품명]])</f>
        <v>0</v>
      </c>
      <c r="L1126" s="131">
        <f>COUNTIF(사출계획!$I$62:$J$87,표4[[#This Row],[제품명]])</f>
        <v>0</v>
      </c>
      <c r="M1126" s="131">
        <f>COUNTIF(사출계획!$I$88:$J$110,표4[[#This Row],[제품명]])</f>
        <v>0</v>
      </c>
      <c r="N1126" s="129">
        <f>COUNTIF(사출계획!$K$62:$L$110,표4[[#This Row],[제품명]])</f>
        <v>0</v>
      </c>
      <c r="O1126" s="131">
        <f>COUNTIF(사출계획!$K$62:$L$87,표4[[#This Row],[제품명]])</f>
        <v>0</v>
      </c>
      <c r="P1126" s="131">
        <f>COUNTIF(사출계획!$K$88:$L$110,표4[[#This Row],[제품명]])</f>
        <v>0</v>
      </c>
      <c r="Q1126" s="130">
        <f>COUNTIF(사출계획!$M$62:$N$110,표4[[#This Row],[제품명]])</f>
        <v>0</v>
      </c>
      <c r="R1126" s="131">
        <f>COUNTIF(사출계획!$M$62:$N$87,표4[[#This Row],[제품명]])</f>
        <v>0</v>
      </c>
      <c r="S1126" s="131">
        <f>COUNTIF(사출계획!$M$88:$N$110,표4[[#This Row],[제품명]])</f>
        <v>0</v>
      </c>
      <c r="T1126" s="54">
        <f>COUNTIF(사출계획!$O$62:$P$110,표4[[#This Row],[제품명]])</f>
        <v>0</v>
      </c>
      <c r="U1126" s="131">
        <f>COUNTIF(사출계획!$O$62:$P$87,표4[[#This Row],[제품명]])</f>
        <v>0</v>
      </c>
      <c r="V1126" s="131">
        <f>COUNTIF(사출계획!$O$88:$P$110,표4[[#This Row],[제품명]])</f>
        <v>0</v>
      </c>
      <c r="W1126" s="54">
        <f>COUNTIF(사출계획!$Q$62:$R$110,표4[[#This Row],[제품명]])</f>
        <v>0</v>
      </c>
      <c r="X1126" s="131">
        <f>COUNTIF(사출계획!$Q$62:$R$87,표4[[#This Row],[제품명]])</f>
        <v>0</v>
      </c>
      <c r="Y1126" s="131">
        <f>COUNTIF(사출계획!$Q$88:$R$110,표4[[#This Row],[제품명]])</f>
        <v>0</v>
      </c>
      <c r="Z1126" s="54">
        <f>COUNTIF(사출계획!$S$62:$T$110,표4[[#This Row],[제품명]])</f>
        <v>0</v>
      </c>
      <c r="AA1126" s="131"/>
      <c r="AB1126" s="131"/>
      <c r="AC1126" s="506" t="s">
        <v>5079</v>
      </c>
      <c r="AD1126" s="129">
        <f>SUMIF(표4[잉크명],표5[[#This Row],[잉크]],표4[월])</f>
        <v>0</v>
      </c>
      <c r="AE1126" s="131">
        <f>SUMIF(표4[잉크명],표5[[#This Row],[잉크]],표4[월-3층])</f>
        <v>0</v>
      </c>
      <c r="AF1126" s="131">
        <f>SUMIF(표4[잉크명],표5[[#This Row],[잉크]],표4[월-1층])</f>
        <v>0</v>
      </c>
      <c r="AG1126" s="133">
        <f>SUMIF(표4[잉크명],표5[[#This Row],[잉크]],표4[화])</f>
        <v>0</v>
      </c>
      <c r="AH1126" s="131">
        <f>SUMIF(표4[잉크명],표5[[#This Row],[잉크]],표4[화-3층])</f>
        <v>0</v>
      </c>
      <c r="AI1126" s="131">
        <f>SUMIF(표4[잉크명],표5[[#This Row],[잉크]],표4[화-1층])</f>
        <v>0</v>
      </c>
      <c r="AJ1126" s="130">
        <f>SUMIF(표4[잉크명],표5[[#This Row],[잉크]],표4[수])</f>
        <v>0</v>
      </c>
      <c r="AK1126" s="131">
        <f>SUMIF(표4[잉크명],표5[[#This Row],[잉크]],표4[수-3층])</f>
        <v>0</v>
      </c>
      <c r="AL1126" s="131">
        <f>SUMIF(표4[잉크명],표5[[#This Row],[잉크]],표4[수-1층])</f>
        <v>0</v>
      </c>
      <c r="AM1126" s="54">
        <f>SUMIF(표4[잉크명],표5[[#This Row],[잉크]],표4[목])</f>
        <v>0</v>
      </c>
      <c r="AN1126" s="131">
        <f>SUMIF(표4[잉크명],표5[[#This Row],[잉크]],표4[목-3층])</f>
        <v>0</v>
      </c>
      <c r="AO1126" s="131">
        <f>SUMIF(표4[잉크명],표5[[#This Row],[잉크]],표4[목-1층])</f>
        <v>0</v>
      </c>
      <c r="AP1126" s="54">
        <f>SUMIF(표4[잉크명],표5[[#This Row],[잉크]],표4[금])</f>
        <v>0</v>
      </c>
      <c r="AQ1126" s="131">
        <f>SUMIF(표4[잉크명],표5[[#This Row],[잉크]],표4[금-3층])</f>
        <v>0</v>
      </c>
      <c r="AR1126" s="131">
        <f>SUMIF(표4[잉크명],표5[[#This Row],[잉크]],표4[금-1층])</f>
        <v>0</v>
      </c>
      <c r="AS1126" s="54">
        <f>SUMIF(표4[잉크명],표5[[#This Row],[잉크]],표4[토])</f>
        <v>0</v>
      </c>
      <c r="AT1126" s="131">
        <f>SUMIF(표4[잉크명],표5[[#This Row],[잉크]],표4[토-3층])</f>
        <v>0</v>
      </c>
      <c r="AU1126" s="131">
        <f>SUMIF(표4[잉크명],표5[[#This Row],[잉크]],표4[토-1층])</f>
        <v>0</v>
      </c>
      <c r="AV1126" s="54">
        <f>SUMIF(표4[잉크명],표5[[#This Row],[잉크]],표4[일])</f>
        <v>0</v>
      </c>
      <c r="AW1126" s="131">
        <f>SUMIF(표4[잉크명],표5[[#This Row],[잉크]],표4[일-3층])</f>
        <v>0</v>
      </c>
      <c r="AX1126" s="131">
        <f>SUMIF(표4[잉크명],표5[[#This Row],[잉크]],표4[일-1층])</f>
        <v>0</v>
      </c>
      <c r="AY1126" s="54">
        <f>SUMIF(표4[잉크명],표5[[#This Row],[잉크]],표4[차주 월])</f>
        <v>0</v>
      </c>
      <c r="AZ1126" s="54">
        <f>SUM(표5[[#This Row],[월]:[차주 월]])</f>
        <v>0</v>
      </c>
    </row>
    <row r="1127" spans="2:52" x14ac:dyDescent="0.3">
      <c r="B1127" s="418" t="s">
        <v>4147</v>
      </c>
      <c r="C1127" s="285"/>
      <c r="D1127" s="418" t="s">
        <v>4149</v>
      </c>
      <c r="E1127" s="54">
        <f>COUNTIF(사출계획!$E$62:$F$110,표4[[#This Row],[제품명]])</f>
        <v>0</v>
      </c>
      <c r="F1127" s="131">
        <f>COUNTIF(사출계획!$E$62:$F$87,표4[[#This Row],[제품명]])</f>
        <v>0</v>
      </c>
      <c r="G1127" s="131">
        <f>COUNTIF(사출계획!$E$88:$F$110,표4[[#This Row],[제품명]])</f>
        <v>0</v>
      </c>
      <c r="H1127" s="54">
        <f>COUNTIF(사출계획!$G$62:$H$110,표4[[#This Row],[제품명]])</f>
        <v>0</v>
      </c>
      <c r="I1127" s="132">
        <f>COUNTIF(사출계획!$G$62:$H$87,표4[[#This Row],[제품명]])</f>
        <v>0</v>
      </c>
      <c r="J1127" s="132">
        <f>COUNTIF(사출계획!$G$88:$H$110,표4[[#This Row],[제품명]])</f>
        <v>0</v>
      </c>
      <c r="K1127" s="54">
        <f>COUNTIF(사출계획!$I$62:$J$110,표4[[#This Row],[제품명]])</f>
        <v>0</v>
      </c>
      <c r="L1127" s="131">
        <f>COUNTIF(사출계획!$I$62:$J$87,표4[[#This Row],[제품명]])</f>
        <v>0</v>
      </c>
      <c r="M1127" s="131">
        <f>COUNTIF(사출계획!$I$88:$J$110,표4[[#This Row],[제품명]])</f>
        <v>0</v>
      </c>
      <c r="N1127" s="129">
        <f>COUNTIF(사출계획!$K$62:$L$110,표4[[#This Row],[제품명]])</f>
        <v>0</v>
      </c>
      <c r="O1127" s="131">
        <f>COUNTIF(사출계획!$K$62:$L$87,표4[[#This Row],[제품명]])</f>
        <v>0</v>
      </c>
      <c r="P1127" s="131">
        <f>COUNTIF(사출계획!$K$88:$L$110,표4[[#This Row],[제품명]])</f>
        <v>0</v>
      </c>
      <c r="Q1127" s="130">
        <f>COUNTIF(사출계획!$M$62:$N$110,표4[[#This Row],[제품명]])</f>
        <v>0</v>
      </c>
      <c r="R1127" s="131">
        <f>COUNTIF(사출계획!$M$62:$N$87,표4[[#This Row],[제품명]])</f>
        <v>0</v>
      </c>
      <c r="S1127" s="131">
        <f>COUNTIF(사출계획!$M$88:$N$110,표4[[#This Row],[제품명]])</f>
        <v>0</v>
      </c>
      <c r="T1127" s="54">
        <f>COUNTIF(사출계획!$O$62:$P$110,표4[[#This Row],[제품명]])</f>
        <v>0</v>
      </c>
      <c r="U1127" s="131">
        <f>COUNTIF(사출계획!$O$62:$P$87,표4[[#This Row],[제품명]])</f>
        <v>0</v>
      </c>
      <c r="V1127" s="131">
        <f>COUNTIF(사출계획!$O$88:$P$110,표4[[#This Row],[제품명]])</f>
        <v>0</v>
      </c>
      <c r="W1127" s="54">
        <f>COUNTIF(사출계획!$Q$62:$R$110,표4[[#This Row],[제품명]])</f>
        <v>0</v>
      </c>
      <c r="X1127" s="131">
        <f>COUNTIF(사출계획!$Q$62:$R$87,표4[[#This Row],[제품명]])</f>
        <v>0</v>
      </c>
      <c r="Y1127" s="131">
        <f>COUNTIF(사출계획!$Q$88:$R$110,표4[[#This Row],[제품명]])</f>
        <v>0</v>
      </c>
      <c r="Z1127" s="54">
        <f>COUNTIF(사출계획!$S$62:$T$110,표4[[#This Row],[제품명]])</f>
        <v>0</v>
      </c>
      <c r="AA1127" s="131"/>
      <c r="AB1127" s="131"/>
      <c r="AC1127" s="507" t="s">
        <v>5085</v>
      </c>
      <c r="AD1127" s="129">
        <f>SUMIF(표4[잉크명],표5[[#This Row],[잉크]],표4[월])</f>
        <v>0</v>
      </c>
      <c r="AE1127" s="131">
        <f>SUMIF(표4[잉크명],표5[[#This Row],[잉크]],표4[월-3층])</f>
        <v>0</v>
      </c>
      <c r="AF1127" s="131">
        <f>SUMIF(표4[잉크명],표5[[#This Row],[잉크]],표4[월-1층])</f>
        <v>0</v>
      </c>
      <c r="AG1127" s="133">
        <f>SUMIF(표4[잉크명],표5[[#This Row],[잉크]],표4[화])</f>
        <v>0</v>
      </c>
      <c r="AH1127" s="131">
        <f>SUMIF(표4[잉크명],표5[[#This Row],[잉크]],표4[화-3층])</f>
        <v>0</v>
      </c>
      <c r="AI1127" s="131">
        <f>SUMIF(표4[잉크명],표5[[#This Row],[잉크]],표4[화-1층])</f>
        <v>0</v>
      </c>
      <c r="AJ1127" s="130">
        <f>SUMIF(표4[잉크명],표5[[#This Row],[잉크]],표4[수])</f>
        <v>0</v>
      </c>
      <c r="AK1127" s="131">
        <f>SUMIF(표4[잉크명],표5[[#This Row],[잉크]],표4[수-3층])</f>
        <v>0</v>
      </c>
      <c r="AL1127" s="131">
        <f>SUMIF(표4[잉크명],표5[[#This Row],[잉크]],표4[수-1층])</f>
        <v>0</v>
      </c>
      <c r="AM1127" s="54">
        <f>SUMIF(표4[잉크명],표5[[#This Row],[잉크]],표4[목])</f>
        <v>0</v>
      </c>
      <c r="AN1127" s="131">
        <f>SUMIF(표4[잉크명],표5[[#This Row],[잉크]],표4[목-3층])</f>
        <v>0</v>
      </c>
      <c r="AO1127" s="131">
        <f>SUMIF(표4[잉크명],표5[[#This Row],[잉크]],표4[목-1층])</f>
        <v>0</v>
      </c>
      <c r="AP1127" s="54">
        <f>SUMIF(표4[잉크명],표5[[#This Row],[잉크]],표4[금])</f>
        <v>0</v>
      </c>
      <c r="AQ1127" s="131">
        <f>SUMIF(표4[잉크명],표5[[#This Row],[잉크]],표4[금-3층])</f>
        <v>0</v>
      </c>
      <c r="AR1127" s="131">
        <f>SUMIF(표4[잉크명],표5[[#This Row],[잉크]],표4[금-1층])</f>
        <v>0</v>
      </c>
      <c r="AS1127" s="54">
        <f>SUMIF(표4[잉크명],표5[[#This Row],[잉크]],표4[토])</f>
        <v>0</v>
      </c>
      <c r="AT1127" s="131">
        <f>SUMIF(표4[잉크명],표5[[#This Row],[잉크]],표4[토-3층])</f>
        <v>0</v>
      </c>
      <c r="AU1127" s="131">
        <f>SUMIF(표4[잉크명],표5[[#This Row],[잉크]],표4[토-1층])</f>
        <v>0</v>
      </c>
      <c r="AV1127" s="54">
        <f>SUMIF(표4[잉크명],표5[[#This Row],[잉크]],표4[일])</f>
        <v>0</v>
      </c>
      <c r="AW1127" s="131">
        <f>SUMIF(표4[잉크명],표5[[#This Row],[잉크]],표4[일-3층])</f>
        <v>0</v>
      </c>
      <c r="AX1127" s="131">
        <f>SUMIF(표4[잉크명],표5[[#This Row],[잉크]],표4[일-1층])</f>
        <v>0</v>
      </c>
      <c r="AY1127" s="54">
        <f>SUMIF(표4[잉크명],표5[[#This Row],[잉크]],표4[차주 월])</f>
        <v>0</v>
      </c>
      <c r="AZ1127" s="54">
        <f>SUM(표5[[#This Row],[월]:[차주 월]])</f>
        <v>0</v>
      </c>
    </row>
    <row r="1128" spans="2:52" x14ac:dyDescent="0.3">
      <c r="B1128" s="418" t="s">
        <v>4148</v>
      </c>
      <c r="C1128" s="285"/>
      <c r="D1128" s="418" t="s">
        <v>4150</v>
      </c>
      <c r="E1128" s="54">
        <f>COUNTIF(사출계획!$E$62:$F$110,표4[[#This Row],[제품명]])</f>
        <v>0</v>
      </c>
      <c r="F1128" s="131">
        <f>COUNTIF(사출계획!$E$62:$F$87,표4[[#This Row],[제품명]])</f>
        <v>0</v>
      </c>
      <c r="G1128" s="131">
        <f>COUNTIF(사출계획!$E$88:$F$110,표4[[#This Row],[제품명]])</f>
        <v>0</v>
      </c>
      <c r="H1128" s="54">
        <f>COUNTIF(사출계획!$G$62:$H$110,표4[[#This Row],[제품명]])</f>
        <v>0</v>
      </c>
      <c r="I1128" s="132">
        <f>COUNTIF(사출계획!$G$62:$H$87,표4[[#This Row],[제품명]])</f>
        <v>0</v>
      </c>
      <c r="J1128" s="132">
        <f>COUNTIF(사출계획!$G$88:$H$110,표4[[#This Row],[제품명]])</f>
        <v>0</v>
      </c>
      <c r="K1128" s="54">
        <f>COUNTIF(사출계획!$I$62:$J$110,표4[[#This Row],[제품명]])</f>
        <v>0</v>
      </c>
      <c r="L1128" s="131">
        <f>COUNTIF(사출계획!$I$62:$J$87,표4[[#This Row],[제품명]])</f>
        <v>0</v>
      </c>
      <c r="M1128" s="131">
        <f>COUNTIF(사출계획!$I$88:$J$110,표4[[#This Row],[제품명]])</f>
        <v>0</v>
      </c>
      <c r="N1128" s="129">
        <f>COUNTIF(사출계획!$K$62:$L$110,표4[[#This Row],[제품명]])</f>
        <v>0</v>
      </c>
      <c r="O1128" s="131">
        <f>COUNTIF(사출계획!$K$62:$L$87,표4[[#This Row],[제품명]])</f>
        <v>0</v>
      </c>
      <c r="P1128" s="131">
        <f>COUNTIF(사출계획!$K$88:$L$110,표4[[#This Row],[제품명]])</f>
        <v>0</v>
      </c>
      <c r="Q1128" s="130">
        <f>COUNTIF(사출계획!$M$62:$N$110,표4[[#This Row],[제품명]])</f>
        <v>0</v>
      </c>
      <c r="R1128" s="131">
        <f>COUNTIF(사출계획!$M$62:$N$87,표4[[#This Row],[제품명]])</f>
        <v>0</v>
      </c>
      <c r="S1128" s="131">
        <f>COUNTIF(사출계획!$M$88:$N$110,표4[[#This Row],[제품명]])</f>
        <v>0</v>
      </c>
      <c r="T1128" s="54">
        <f>COUNTIF(사출계획!$O$62:$P$110,표4[[#This Row],[제품명]])</f>
        <v>0</v>
      </c>
      <c r="U1128" s="131">
        <f>COUNTIF(사출계획!$O$62:$P$87,표4[[#This Row],[제품명]])</f>
        <v>0</v>
      </c>
      <c r="V1128" s="131">
        <f>COUNTIF(사출계획!$O$88:$P$110,표4[[#This Row],[제품명]])</f>
        <v>0</v>
      </c>
      <c r="W1128" s="54">
        <f>COUNTIF(사출계획!$Q$62:$R$110,표4[[#This Row],[제품명]])</f>
        <v>0</v>
      </c>
      <c r="X1128" s="131">
        <f>COUNTIF(사출계획!$Q$62:$R$87,표4[[#This Row],[제품명]])</f>
        <v>0</v>
      </c>
      <c r="Y1128" s="131">
        <f>COUNTIF(사출계획!$Q$88:$R$110,표4[[#This Row],[제품명]])</f>
        <v>0</v>
      </c>
      <c r="Z1128" s="54">
        <f>COUNTIF(사출계획!$S$62:$T$110,표4[[#This Row],[제품명]])</f>
        <v>0</v>
      </c>
      <c r="AA1128" s="131"/>
      <c r="AB1128" s="131"/>
      <c r="AC1128" s="508" t="s">
        <v>5087</v>
      </c>
      <c r="AD1128" s="129">
        <f>SUMIF(표4[잉크명],표5[[#This Row],[잉크]],표4[월])</f>
        <v>1</v>
      </c>
      <c r="AE1128" s="131">
        <f>SUMIF(표4[잉크명],표5[[#This Row],[잉크]],표4[월-3층])</f>
        <v>1</v>
      </c>
      <c r="AF1128" s="131">
        <f>SUMIF(표4[잉크명],표5[[#This Row],[잉크]],표4[월-1층])</f>
        <v>0</v>
      </c>
      <c r="AG1128" s="133">
        <f>SUMIF(표4[잉크명],표5[[#This Row],[잉크]],표4[화])</f>
        <v>0</v>
      </c>
      <c r="AH1128" s="131">
        <f>SUMIF(표4[잉크명],표5[[#This Row],[잉크]],표4[화-3층])</f>
        <v>0</v>
      </c>
      <c r="AI1128" s="131">
        <f>SUMIF(표4[잉크명],표5[[#This Row],[잉크]],표4[화-1층])</f>
        <v>0</v>
      </c>
      <c r="AJ1128" s="130">
        <f>SUMIF(표4[잉크명],표5[[#This Row],[잉크]],표4[수])</f>
        <v>0</v>
      </c>
      <c r="AK1128" s="131">
        <f>SUMIF(표4[잉크명],표5[[#This Row],[잉크]],표4[수-3층])</f>
        <v>0</v>
      </c>
      <c r="AL1128" s="131">
        <f>SUMIF(표4[잉크명],표5[[#This Row],[잉크]],표4[수-1층])</f>
        <v>0</v>
      </c>
      <c r="AM1128" s="54">
        <f>SUMIF(표4[잉크명],표5[[#This Row],[잉크]],표4[목])</f>
        <v>0</v>
      </c>
      <c r="AN1128" s="131">
        <f>SUMIF(표4[잉크명],표5[[#This Row],[잉크]],표4[목-3층])</f>
        <v>0</v>
      </c>
      <c r="AO1128" s="131">
        <f>SUMIF(표4[잉크명],표5[[#This Row],[잉크]],표4[목-1층])</f>
        <v>0</v>
      </c>
      <c r="AP1128" s="54">
        <f>SUMIF(표4[잉크명],표5[[#This Row],[잉크]],표4[금])</f>
        <v>0</v>
      </c>
      <c r="AQ1128" s="131">
        <f>SUMIF(표4[잉크명],표5[[#This Row],[잉크]],표4[금-3층])</f>
        <v>0</v>
      </c>
      <c r="AR1128" s="131">
        <f>SUMIF(표4[잉크명],표5[[#This Row],[잉크]],표4[금-1층])</f>
        <v>0</v>
      </c>
      <c r="AS1128" s="54">
        <f>SUMIF(표4[잉크명],표5[[#This Row],[잉크]],표4[토])</f>
        <v>0</v>
      </c>
      <c r="AT1128" s="131">
        <f>SUMIF(표4[잉크명],표5[[#This Row],[잉크]],표4[토-3층])</f>
        <v>0</v>
      </c>
      <c r="AU1128" s="131">
        <f>SUMIF(표4[잉크명],표5[[#This Row],[잉크]],표4[토-1층])</f>
        <v>0</v>
      </c>
      <c r="AV1128" s="54">
        <f>SUMIF(표4[잉크명],표5[[#This Row],[잉크]],표4[일])</f>
        <v>0</v>
      </c>
      <c r="AW1128" s="131">
        <f>SUMIF(표4[잉크명],표5[[#This Row],[잉크]],표4[일-3층])</f>
        <v>0</v>
      </c>
      <c r="AX1128" s="131">
        <f>SUMIF(표4[잉크명],표5[[#This Row],[잉크]],표4[일-1층])</f>
        <v>0</v>
      </c>
      <c r="AY1128" s="54">
        <f>SUMIF(표4[잉크명],표5[[#This Row],[잉크]],표4[차주 월])</f>
        <v>0</v>
      </c>
      <c r="AZ1128" s="54">
        <f>SUM(표5[[#This Row],[월]:[차주 월]])</f>
        <v>2</v>
      </c>
    </row>
    <row r="1129" spans="2:52" x14ac:dyDescent="0.3">
      <c r="B1129" s="421" t="s">
        <v>4187</v>
      </c>
      <c r="C1129" s="285"/>
      <c r="D1129" s="421" t="s">
        <v>4176</v>
      </c>
      <c r="E1129" s="54">
        <f>COUNTIF(사출계획!$E$62:$F$110,표4[[#This Row],[제품명]])</f>
        <v>0</v>
      </c>
      <c r="F1129" s="131">
        <f>COUNTIF(사출계획!$E$62:$F$87,표4[[#This Row],[제품명]])</f>
        <v>0</v>
      </c>
      <c r="G1129" s="131">
        <f>COUNTIF(사출계획!$E$88:$F$110,표4[[#This Row],[제품명]])</f>
        <v>0</v>
      </c>
      <c r="H1129" s="54">
        <f>COUNTIF(사출계획!$G$62:$H$110,표4[[#This Row],[제품명]])</f>
        <v>0</v>
      </c>
      <c r="I1129" s="132">
        <f>COUNTIF(사출계획!$G$62:$H$87,표4[[#This Row],[제품명]])</f>
        <v>0</v>
      </c>
      <c r="J1129" s="132">
        <f>COUNTIF(사출계획!$G$88:$H$110,표4[[#This Row],[제품명]])</f>
        <v>0</v>
      </c>
      <c r="K1129" s="54">
        <f>COUNTIF(사출계획!$I$62:$J$110,표4[[#This Row],[제품명]])</f>
        <v>0</v>
      </c>
      <c r="L1129" s="131">
        <f>COUNTIF(사출계획!$I$62:$J$87,표4[[#This Row],[제품명]])</f>
        <v>0</v>
      </c>
      <c r="M1129" s="131">
        <f>COUNTIF(사출계획!$I$88:$J$110,표4[[#This Row],[제품명]])</f>
        <v>0</v>
      </c>
      <c r="N1129" s="129">
        <f>COUNTIF(사출계획!$K$62:$L$110,표4[[#This Row],[제품명]])</f>
        <v>0</v>
      </c>
      <c r="O1129" s="131">
        <f>COUNTIF(사출계획!$K$62:$L$87,표4[[#This Row],[제품명]])</f>
        <v>0</v>
      </c>
      <c r="P1129" s="131">
        <f>COUNTIF(사출계획!$K$88:$L$110,표4[[#This Row],[제품명]])</f>
        <v>0</v>
      </c>
      <c r="Q1129" s="130">
        <f>COUNTIF(사출계획!$M$62:$N$110,표4[[#This Row],[제품명]])</f>
        <v>0</v>
      </c>
      <c r="R1129" s="131">
        <f>COUNTIF(사출계획!$M$62:$N$87,표4[[#This Row],[제품명]])</f>
        <v>0</v>
      </c>
      <c r="S1129" s="131">
        <f>COUNTIF(사출계획!$M$88:$N$110,표4[[#This Row],[제품명]])</f>
        <v>0</v>
      </c>
      <c r="T1129" s="54">
        <f>COUNTIF(사출계획!$O$62:$P$110,표4[[#This Row],[제품명]])</f>
        <v>0</v>
      </c>
      <c r="U1129" s="131">
        <f>COUNTIF(사출계획!$O$62:$P$87,표4[[#This Row],[제품명]])</f>
        <v>0</v>
      </c>
      <c r="V1129" s="131">
        <f>COUNTIF(사출계획!$O$88:$P$110,표4[[#This Row],[제품명]])</f>
        <v>0</v>
      </c>
      <c r="W1129" s="54">
        <f>COUNTIF(사출계획!$Q$62:$R$110,표4[[#This Row],[제품명]])</f>
        <v>0</v>
      </c>
      <c r="X1129" s="131">
        <f>COUNTIF(사출계획!$Q$62:$R$87,표4[[#This Row],[제품명]])</f>
        <v>0</v>
      </c>
      <c r="Y1129" s="131">
        <f>COUNTIF(사출계획!$Q$88:$R$110,표4[[#This Row],[제품명]])</f>
        <v>0</v>
      </c>
      <c r="Z1129" s="54">
        <f>COUNTIF(사출계획!$S$62:$T$110,표4[[#This Row],[제품명]])</f>
        <v>0</v>
      </c>
      <c r="AA1129" s="131"/>
      <c r="AB1129" s="131"/>
      <c r="AC1129" s="509" t="s">
        <v>5089</v>
      </c>
      <c r="AD1129" s="129">
        <f>SUMIF(표4[잉크명],표5[[#This Row],[잉크]],표4[월])</f>
        <v>0</v>
      </c>
      <c r="AE1129" s="131">
        <f>SUMIF(표4[잉크명],표5[[#This Row],[잉크]],표4[월-3층])</f>
        <v>0</v>
      </c>
      <c r="AF1129" s="131">
        <f>SUMIF(표4[잉크명],표5[[#This Row],[잉크]],표4[월-1층])</f>
        <v>0</v>
      </c>
      <c r="AG1129" s="133">
        <f>SUMIF(표4[잉크명],표5[[#This Row],[잉크]],표4[화])</f>
        <v>0</v>
      </c>
      <c r="AH1129" s="131">
        <f>SUMIF(표4[잉크명],표5[[#This Row],[잉크]],표4[화-3층])</f>
        <v>0</v>
      </c>
      <c r="AI1129" s="131">
        <f>SUMIF(표4[잉크명],표5[[#This Row],[잉크]],표4[화-1층])</f>
        <v>0</v>
      </c>
      <c r="AJ1129" s="130">
        <f>SUMIF(표4[잉크명],표5[[#This Row],[잉크]],표4[수])</f>
        <v>0</v>
      </c>
      <c r="AK1129" s="131">
        <f>SUMIF(표4[잉크명],표5[[#This Row],[잉크]],표4[수-3층])</f>
        <v>0</v>
      </c>
      <c r="AL1129" s="131">
        <f>SUMIF(표4[잉크명],표5[[#This Row],[잉크]],표4[수-1층])</f>
        <v>0</v>
      </c>
      <c r="AM1129" s="54">
        <f>SUMIF(표4[잉크명],표5[[#This Row],[잉크]],표4[목])</f>
        <v>0</v>
      </c>
      <c r="AN1129" s="131">
        <f>SUMIF(표4[잉크명],표5[[#This Row],[잉크]],표4[목-3층])</f>
        <v>0</v>
      </c>
      <c r="AO1129" s="131">
        <f>SUMIF(표4[잉크명],표5[[#This Row],[잉크]],표4[목-1층])</f>
        <v>0</v>
      </c>
      <c r="AP1129" s="54">
        <f>SUMIF(표4[잉크명],표5[[#This Row],[잉크]],표4[금])</f>
        <v>0</v>
      </c>
      <c r="AQ1129" s="131">
        <f>SUMIF(표4[잉크명],표5[[#This Row],[잉크]],표4[금-3층])</f>
        <v>0</v>
      </c>
      <c r="AR1129" s="131">
        <f>SUMIF(표4[잉크명],표5[[#This Row],[잉크]],표4[금-1층])</f>
        <v>0</v>
      </c>
      <c r="AS1129" s="54">
        <f>SUMIF(표4[잉크명],표5[[#This Row],[잉크]],표4[토])</f>
        <v>0</v>
      </c>
      <c r="AT1129" s="131">
        <f>SUMIF(표4[잉크명],표5[[#This Row],[잉크]],표4[토-3층])</f>
        <v>0</v>
      </c>
      <c r="AU1129" s="131">
        <f>SUMIF(표4[잉크명],표5[[#This Row],[잉크]],표4[토-1층])</f>
        <v>0</v>
      </c>
      <c r="AV1129" s="54">
        <f>SUMIF(표4[잉크명],표5[[#This Row],[잉크]],표4[일])</f>
        <v>0</v>
      </c>
      <c r="AW1129" s="131">
        <f>SUMIF(표4[잉크명],표5[[#This Row],[잉크]],표4[일-3층])</f>
        <v>0</v>
      </c>
      <c r="AX1129" s="131">
        <f>SUMIF(표4[잉크명],표5[[#This Row],[잉크]],표4[일-1층])</f>
        <v>0</v>
      </c>
      <c r="AY1129" s="54">
        <f>SUMIF(표4[잉크명],표5[[#This Row],[잉크]],표4[차주 월])</f>
        <v>0</v>
      </c>
      <c r="AZ1129" s="54">
        <f>SUM(표5[[#This Row],[월]:[차주 월]])</f>
        <v>0</v>
      </c>
    </row>
    <row r="1130" spans="2:52" x14ac:dyDescent="0.3">
      <c r="B1130" s="421" t="s">
        <v>4175</v>
      </c>
      <c r="C1130" s="285"/>
      <c r="D1130" s="421" t="s">
        <v>4188</v>
      </c>
      <c r="E1130" s="54">
        <f>COUNTIF(사출계획!$E$62:$F$110,표4[[#This Row],[제품명]])</f>
        <v>0</v>
      </c>
      <c r="F1130" s="131">
        <f>COUNTIF(사출계획!$E$62:$F$87,표4[[#This Row],[제품명]])</f>
        <v>0</v>
      </c>
      <c r="G1130" s="131">
        <f>COUNTIF(사출계획!$E$88:$F$110,표4[[#This Row],[제품명]])</f>
        <v>0</v>
      </c>
      <c r="H1130" s="54">
        <f>COUNTIF(사출계획!$G$62:$H$110,표4[[#This Row],[제품명]])</f>
        <v>0</v>
      </c>
      <c r="I1130" s="132">
        <f>COUNTIF(사출계획!$G$62:$H$87,표4[[#This Row],[제품명]])</f>
        <v>0</v>
      </c>
      <c r="J1130" s="132">
        <f>COUNTIF(사출계획!$G$88:$H$110,표4[[#This Row],[제품명]])</f>
        <v>0</v>
      </c>
      <c r="K1130" s="54">
        <f>COUNTIF(사출계획!$I$62:$J$110,표4[[#This Row],[제품명]])</f>
        <v>0</v>
      </c>
      <c r="L1130" s="131">
        <f>COUNTIF(사출계획!$I$62:$J$87,표4[[#This Row],[제품명]])</f>
        <v>0</v>
      </c>
      <c r="M1130" s="131">
        <f>COUNTIF(사출계획!$I$88:$J$110,표4[[#This Row],[제품명]])</f>
        <v>0</v>
      </c>
      <c r="N1130" s="129">
        <f>COUNTIF(사출계획!$K$62:$L$110,표4[[#This Row],[제품명]])</f>
        <v>0</v>
      </c>
      <c r="O1130" s="131">
        <f>COUNTIF(사출계획!$K$62:$L$87,표4[[#This Row],[제품명]])</f>
        <v>0</v>
      </c>
      <c r="P1130" s="131">
        <f>COUNTIF(사출계획!$K$88:$L$110,표4[[#This Row],[제품명]])</f>
        <v>0</v>
      </c>
      <c r="Q1130" s="130">
        <f>COUNTIF(사출계획!$M$62:$N$110,표4[[#This Row],[제품명]])</f>
        <v>0</v>
      </c>
      <c r="R1130" s="131">
        <f>COUNTIF(사출계획!$M$62:$N$87,표4[[#This Row],[제품명]])</f>
        <v>0</v>
      </c>
      <c r="S1130" s="131">
        <f>COUNTIF(사출계획!$M$88:$N$110,표4[[#This Row],[제품명]])</f>
        <v>0</v>
      </c>
      <c r="T1130" s="54">
        <f>COUNTIF(사출계획!$O$62:$P$110,표4[[#This Row],[제품명]])</f>
        <v>0</v>
      </c>
      <c r="U1130" s="131">
        <f>COUNTIF(사출계획!$O$62:$P$87,표4[[#This Row],[제품명]])</f>
        <v>0</v>
      </c>
      <c r="V1130" s="131">
        <f>COUNTIF(사출계획!$O$88:$P$110,표4[[#This Row],[제품명]])</f>
        <v>0</v>
      </c>
      <c r="W1130" s="54">
        <f>COUNTIF(사출계획!$Q$62:$R$110,표4[[#This Row],[제품명]])</f>
        <v>0</v>
      </c>
      <c r="X1130" s="131">
        <f>COUNTIF(사출계획!$Q$62:$R$87,표4[[#This Row],[제품명]])</f>
        <v>0</v>
      </c>
      <c r="Y1130" s="131">
        <f>COUNTIF(사출계획!$Q$88:$R$110,표4[[#This Row],[제품명]])</f>
        <v>0</v>
      </c>
      <c r="Z1130" s="54">
        <f>COUNTIF(사출계획!$S$62:$T$110,표4[[#This Row],[제품명]])</f>
        <v>0</v>
      </c>
      <c r="AA1130" s="131"/>
      <c r="AB1130" s="131"/>
      <c r="AC1130" s="244" t="s">
        <v>5095</v>
      </c>
      <c r="AD1130" s="129">
        <f>SUMIF(표4[잉크명],표5[[#This Row],[잉크]],표4[월])</f>
        <v>0</v>
      </c>
      <c r="AE1130" s="131">
        <f>SUMIF(표4[잉크명],표5[[#This Row],[잉크]],표4[월-3층])</f>
        <v>0</v>
      </c>
      <c r="AF1130" s="131">
        <f>SUMIF(표4[잉크명],표5[[#This Row],[잉크]],표4[월-1층])</f>
        <v>0</v>
      </c>
      <c r="AG1130" s="133">
        <f>SUMIF(표4[잉크명],표5[[#This Row],[잉크]],표4[화])</f>
        <v>0</v>
      </c>
      <c r="AH1130" s="131">
        <f>SUMIF(표4[잉크명],표5[[#This Row],[잉크]],표4[화-3층])</f>
        <v>0</v>
      </c>
      <c r="AI1130" s="131">
        <f>SUMIF(표4[잉크명],표5[[#This Row],[잉크]],표4[화-1층])</f>
        <v>0</v>
      </c>
      <c r="AJ1130" s="130">
        <f>SUMIF(표4[잉크명],표5[[#This Row],[잉크]],표4[수])</f>
        <v>0</v>
      </c>
      <c r="AK1130" s="131">
        <f>SUMIF(표4[잉크명],표5[[#This Row],[잉크]],표4[수-3층])</f>
        <v>0</v>
      </c>
      <c r="AL1130" s="131">
        <f>SUMIF(표4[잉크명],표5[[#This Row],[잉크]],표4[수-1층])</f>
        <v>0</v>
      </c>
      <c r="AM1130" s="54">
        <f>SUMIF(표4[잉크명],표5[[#This Row],[잉크]],표4[목])</f>
        <v>0</v>
      </c>
      <c r="AN1130" s="131">
        <f>SUMIF(표4[잉크명],표5[[#This Row],[잉크]],표4[목-3층])</f>
        <v>0</v>
      </c>
      <c r="AO1130" s="131">
        <f>SUMIF(표4[잉크명],표5[[#This Row],[잉크]],표4[목-1층])</f>
        <v>0</v>
      </c>
      <c r="AP1130" s="54">
        <f>SUMIF(표4[잉크명],표5[[#This Row],[잉크]],표4[금])</f>
        <v>0</v>
      </c>
      <c r="AQ1130" s="131">
        <f>SUMIF(표4[잉크명],표5[[#This Row],[잉크]],표4[금-3층])</f>
        <v>0</v>
      </c>
      <c r="AR1130" s="131">
        <f>SUMIF(표4[잉크명],표5[[#This Row],[잉크]],표4[금-1층])</f>
        <v>0</v>
      </c>
      <c r="AS1130" s="54">
        <f>SUMIF(표4[잉크명],표5[[#This Row],[잉크]],표4[토])</f>
        <v>0</v>
      </c>
      <c r="AT1130" s="131">
        <f>SUMIF(표4[잉크명],표5[[#This Row],[잉크]],표4[토-3층])</f>
        <v>0</v>
      </c>
      <c r="AU1130" s="131">
        <f>SUMIF(표4[잉크명],표5[[#This Row],[잉크]],표4[토-1층])</f>
        <v>0</v>
      </c>
      <c r="AV1130" s="54">
        <f>SUMIF(표4[잉크명],표5[[#This Row],[잉크]],표4[일])</f>
        <v>0</v>
      </c>
      <c r="AW1130" s="131">
        <f>SUMIF(표4[잉크명],표5[[#This Row],[잉크]],표4[일-3층])</f>
        <v>0</v>
      </c>
      <c r="AX1130" s="131">
        <f>SUMIF(표4[잉크명],표5[[#This Row],[잉크]],표4[일-1층])</f>
        <v>0</v>
      </c>
      <c r="AY1130" s="54">
        <f>SUMIF(표4[잉크명],표5[[#This Row],[잉크]],표4[차주 월])</f>
        <v>0</v>
      </c>
      <c r="AZ1130" s="54">
        <f>SUM(표5[[#This Row],[월]:[차주 월]])</f>
        <v>0</v>
      </c>
    </row>
    <row r="1131" spans="2:52" x14ac:dyDescent="0.3">
      <c r="B1131" s="421" t="s">
        <v>4174</v>
      </c>
      <c r="C1131" s="285"/>
      <c r="D1131" s="421" t="s">
        <v>4177</v>
      </c>
      <c r="E1131" s="54">
        <f>COUNTIF(사출계획!$E$62:$F$110,표4[[#This Row],[제품명]])</f>
        <v>0</v>
      </c>
      <c r="F1131" s="131">
        <f>COUNTIF(사출계획!$E$62:$F$87,표4[[#This Row],[제품명]])</f>
        <v>0</v>
      </c>
      <c r="G1131" s="131">
        <f>COUNTIF(사출계획!$E$88:$F$110,표4[[#This Row],[제품명]])</f>
        <v>0</v>
      </c>
      <c r="H1131" s="54">
        <f>COUNTIF(사출계획!$G$62:$H$110,표4[[#This Row],[제품명]])</f>
        <v>0</v>
      </c>
      <c r="I1131" s="132">
        <f>COUNTIF(사출계획!$G$62:$H$87,표4[[#This Row],[제품명]])</f>
        <v>0</v>
      </c>
      <c r="J1131" s="132">
        <f>COUNTIF(사출계획!$G$88:$H$110,표4[[#This Row],[제품명]])</f>
        <v>0</v>
      </c>
      <c r="K1131" s="54">
        <f>COUNTIF(사출계획!$I$62:$J$110,표4[[#This Row],[제품명]])</f>
        <v>0</v>
      </c>
      <c r="L1131" s="131">
        <f>COUNTIF(사출계획!$I$62:$J$87,표4[[#This Row],[제품명]])</f>
        <v>0</v>
      </c>
      <c r="M1131" s="131">
        <f>COUNTIF(사출계획!$I$88:$J$110,표4[[#This Row],[제품명]])</f>
        <v>0</v>
      </c>
      <c r="N1131" s="129">
        <f>COUNTIF(사출계획!$K$62:$L$110,표4[[#This Row],[제품명]])</f>
        <v>0</v>
      </c>
      <c r="O1131" s="131">
        <f>COUNTIF(사출계획!$K$62:$L$87,표4[[#This Row],[제품명]])</f>
        <v>0</v>
      </c>
      <c r="P1131" s="131">
        <f>COUNTIF(사출계획!$K$88:$L$110,표4[[#This Row],[제품명]])</f>
        <v>0</v>
      </c>
      <c r="Q1131" s="130">
        <f>COUNTIF(사출계획!$M$62:$N$110,표4[[#This Row],[제품명]])</f>
        <v>0</v>
      </c>
      <c r="R1131" s="131">
        <f>COUNTIF(사출계획!$M$62:$N$87,표4[[#This Row],[제품명]])</f>
        <v>0</v>
      </c>
      <c r="S1131" s="131">
        <f>COUNTIF(사출계획!$M$88:$N$110,표4[[#This Row],[제품명]])</f>
        <v>0</v>
      </c>
      <c r="T1131" s="54">
        <f>COUNTIF(사출계획!$O$62:$P$110,표4[[#This Row],[제품명]])</f>
        <v>0</v>
      </c>
      <c r="U1131" s="131">
        <f>COUNTIF(사출계획!$O$62:$P$87,표4[[#This Row],[제품명]])</f>
        <v>0</v>
      </c>
      <c r="V1131" s="131">
        <f>COUNTIF(사출계획!$O$88:$P$110,표4[[#This Row],[제품명]])</f>
        <v>0</v>
      </c>
      <c r="W1131" s="54">
        <f>COUNTIF(사출계획!$Q$62:$R$110,표4[[#This Row],[제품명]])</f>
        <v>0</v>
      </c>
      <c r="X1131" s="131">
        <f>COUNTIF(사출계획!$Q$62:$R$87,표4[[#This Row],[제품명]])</f>
        <v>0</v>
      </c>
      <c r="Y1131" s="131">
        <f>COUNTIF(사출계획!$Q$88:$R$110,표4[[#This Row],[제품명]])</f>
        <v>0</v>
      </c>
      <c r="Z1131" s="54">
        <f>COUNTIF(사출계획!$S$62:$T$110,표4[[#This Row],[제품명]])</f>
        <v>0</v>
      </c>
      <c r="AA1131" s="131"/>
      <c r="AB1131" s="131"/>
      <c r="AC1131" s="510" t="s">
        <v>5097</v>
      </c>
      <c r="AD1131" s="129">
        <f>SUMIF(표4[잉크명],표5[[#This Row],[잉크]],표4[월])</f>
        <v>0</v>
      </c>
      <c r="AE1131" s="126">
        <f>SUMIF(표4[잉크명],표5[[#This Row],[잉크]],표4[월-3층])</f>
        <v>0</v>
      </c>
      <c r="AF1131" s="126">
        <f>SUMIF(표4[잉크명],표5[[#This Row],[잉크]],표4[월-1층])</f>
        <v>0</v>
      </c>
      <c r="AG1131" s="133">
        <f>SUMIF(표4[잉크명],표5[[#This Row],[잉크]],표4[화])</f>
        <v>0</v>
      </c>
      <c r="AH1131" s="126">
        <f>SUMIF(표4[잉크명],표5[[#This Row],[잉크]],표4[화-3층])</f>
        <v>0</v>
      </c>
      <c r="AI1131" s="126">
        <f>SUMIF(표4[잉크명],표5[[#This Row],[잉크]],표4[화-1층])</f>
        <v>0</v>
      </c>
      <c r="AJ1131" s="130">
        <f>SUMIF(표4[잉크명],표5[[#This Row],[잉크]],표4[수])</f>
        <v>0</v>
      </c>
      <c r="AK1131" s="126">
        <f>SUMIF(표4[잉크명],표5[[#This Row],[잉크]],표4[수-3층])</f>
        <v>0</v>
      </c>
      <c r="AL1131" s="126">
        <f>SUMIF(표4[잉크명],표5[[#This Row],[잉크]],표4[수-1층])</f>
        <v>0</v>
      </c>
      <c r="AM1131" s="34">
        <f>SUMIF(표4[잉크명],표5[[#This Row],[잉크]],표4[목])</f>
        <v>0</v>
      </c>
      <c r="AN1131" s="126">
        <f>SUMIF(표4[잉크명],표5[[#This Row],[잉크]],표4[목-3층])</f>
        <v>0</v>
      </c>
      <c r="AO1131" s="126">
        <f>SUMIF(표4[잉크명],표5[[#This Row],[잉크]],표4[목-1층])</f>
        <v>0</v>
      </c>
      <c r="AP1131" s="34">
        <f>SUMIF(표4[잉크명],표5[[#This Row],[잉크]],표4[금])</f>
        <v>0</v>
      </c>
      <c r="AQ1131" s="126">
        <f>SUMIF(표4[잉크명],표5[[#This Row],[잉크]],표4[금-3층])</f>
        <v>0</v>
      </c>
      <c r="AR1131" s="126">
        <f>SUMIF(표4[잉크명],표5[[#This Row],[잉크]],표4[금-1층])</f>
        <v>0</v>
      </c>
      <c r="AS1131" s="34">
        <f>SUMIF(표4[잉크명],표5[[#This Row],[잉크]],표4[토])</f>
        <v>0</v>
      </c>
      <c r="AT1131" s="126">
        <f>SUMIF(표4[잉크명],표5[[#This Row],[잉크]],표4[토-3층])</f>
        <v>0</v>
      </c>
      <c r="AU1131" s="126">
        <f>SUMIF(표4[잉크명],표5[[#This Row],[잉크]],표4[토-1층])</f>
        <v>0</v>
      </c>
      <c r="AV1131" s="34">
        <f>SUMIF(표4[잉크명],표5[[#This Row],[잉크]],표4[일])</f>
        <v>0</v>
      </c>
      <c r="AW1131" s="126">
        <f>SUMIF(표4[잉크명],표5[[#This Row],[잉크]],표4[일-3층])</f>
        <v>0</v>
      </c>
      <c r="AX1131" s="126">
        <f>SUMIF(표4[잉크명],표5[[#This Row],[잉크]],표4[일-1층])</f>
        <v>0</v>
      </c>
      <c r="AY1131" s="34">
        <f>SUMIF(표4[잉크명],표5[[#This Row],[잉크]],표4[차주 월])</f>
        <v>0</v>
      </c>
      <c r="AZ1131" s="34">
        <f>SUM(표5[[#This Row],[월]:[차주 월]])</f>
        <v>0</v>
      </c>
    </row>
    <row r="1132" spans="2:52" x14ac:dyDescent="0.3">
      <c r="B1132" s="422" t="s">
        <v>4196</v>
      </c>
      <c r="C1132" s="285"/>
      <c r="D1132" s="422" t="s">
        <v>4197</v>
      </c>
      <c r="E1132" s="54">
        <f>COUNTIF(사출계획!$E$62:$F$110,표4[[#This Row],[제품명]])</f>
        <v>0</v>
      </c>
      <c r="F1132" s="131">
        <f>COUNTIF(사출계획!$E$62:$F$87,표4[[#This Row],[제품명]])</f>
        <v>0</v>
      </c>
      <c r="G1132" s="131">
        <f>COUNTIF(사출계획!$E$88:$F$110,표4[[#This Row],[제품명]])</f>
        <v>0</v>
      </c>
      <c r="H1132" s="54">
        <f>COUNTIF(사출계획!$G$62:$H$110,표4[[#This Row],[제품명]])</f>
        <v>0</v>
      </c>
      <c r="I1132" s="132">
        <f>COUNTIF(사출계획!$G$62:$H$87,표4[[#This Row],[제품명]])</f>
        <v>0</v>
      </c>
      <c r="J1132" s="132">
        <f>COUNTIF(사출계획!$G$88:$H$110,표4[[#This Row],[제품명]])</f>
        <v>0</v>
      </c>
      <c r="K1132" s="54">
        <f>COUNTIF(사출계획!$I$62:$J$110,표4[[#This Row],[제품명]])</f>
        <v>0</v>
      </c>
      <c r="L1132" s="131">
        <f>COUNTIF(사출계획!$I$62:$J$87,표4[[#This Row],[제품명]])</f>
        <v>0</v>
      </c>
      <c r="M1132" s="131">
        <f>COUNTIF(사출계획!$I$88:$J$110,표4[[#This Row],[제품명]])</f>
        <v>0</v>
      </c>
      <c r="N1132" s="129">
        <f>COUNTIF(사출계획!$K$62:$L$110,표4[[#This Row],[제품명]])</f>
        <v>0</v>
      </c>
      <c r="O1132" s="131">
        <f>COUNTIF(사출계획!$K$62:$L$87,표4[[#This Row],[제품명]])</f>
        <v>0</v>
      </c>
      <c r="P1132" s="131">
        <f>COUNTIF(사출계획!$K$88:$L$110,표4[[#This Row],[제품명]])</f>
        <v>0</v>
      </c>
      <c r="Q1132" s="130">
        <f>COUNTIF(사출계획!$M$62:$N$110,표4[[#This Row],[제품명]])</f>
        <v>0</v>
      </c>
      <c r="R1132" s="131">
        <f>COUNTIF(사출계획!$M$62:$N$87,표4[[#This Row],[제품명]])</f>
        <v>0</v>
      </c>
      <c r="S1132" s="131">
        <f>COUNTIF(사출계획!$M$88:$N$110,표4[[#This Row],[제품명]])</f>
        <v>0</v>
      </c>
      <c r="T1132" s="54">
        <f>COUNTIF(사출계획!$O$62:$P$110,표4[[#This Row],[제품명]])</f>
        <v>0</v>
      </c>
      <c r="U1132" s="131">
        <f>COUNTIF(사출계획!$O$62:$P$87,표4[[#This Row],[제품명]])</f>
        <v>0</v>
      </c>
      <c r="V1132" s="131">
        <f>COUNTIF(사출계획!$O$88:$P$110,표4[[#This Row],[제품명]])</f>
        <v>0</v>
      </c>
      <c r="W1132" s="54">
        <f>COUNTIF(사출계획!$Q$62:$R$110,표4[[#This Row],[제품명]])</f>
        <v>0</v>
      </c>
      <c r="X1132" s="131">
        <f>COUNTIF(사출계획!$Q$62:$R$87,표4[[#This Row],[제품명]])</f>
        <v>0</v>
      </c>
      <c r="Y1132" s="131">
        <f>COUNTIF(사출계획!$Q$88:$R$110,표4[[#This Row],[제품명]])</f>
        <v>0</v>
      </c>
      <c r="Z1132" s="54">
        <f>COUNTIF(사출계획!$S$62:$T$110,표4[[#This Row],[제품명]])</f>
        <v>0</v>
      </c>
      <c r="AA1132" s="131"/>
      <c r="AB1132" s="131"/>
      <c r="AC1132" s="33" t="s">
        <v>5098</v>
      </c>
      <c r="AD1132" s="129">
        <f>SUMIF(표4[잉크명],표5[[#This Row],[잉크]],표4[월])</f>
        <v>0</v>
      </c>
      <c r="AE1132" s="126">
        <f>SUMIF(표4[잉크명],표5[[#This Row],[잉크]],표4[월-3층])</f>
        <v>0</v>
      </c>
      <c r="AF1132" s="126">
        <f>SUMIF(표4[잉크명],표5[[#This Row],[잉크]],표4[월-1층])</f>
        <v>0</v>
      </c>
      <c r="AG1132" s="133">
        <f>SUMIF(표4[잉크명],표5[[#This Row],[잉크]],표4[화])</f>
        <v>0</v>
      </c>
      <c r="AH1132" s="126">
        <f>SUMIF(표4[잉크명],표5[[#This Row],[잉크]],표4[화-3층])</f>
        <v>0</v>
      </c>
      <c r="AI1132" s="126">
        <f>SUMIF(표4[잉크명],표5[[#This Row],[잉크]],표4[화-1층])</f>
        <v>0</v>
      </c>
      <c r="AJ1132" s="130">
        <f>SUMIF(표4[잉크명],표5[[#This Row],[잉크]],표4[수])</f>
        <v>0</v>
      </c>
      <c r="AK1132" s="126">
        <f>SUMIF(표4[잉크명],표5[[#This Row],[잉크]],표4[수-3층])</f>
        <v>0</v>
      </c>
      <c r="AL1132" s="126">
        <f>SUMIF(표4[잉크명],표5[[#This Row],[잉크]],표4[수-1층])</f>
        <v>0</v>
      </c>
      <c r="AM1132" s="34">
        <f>SUMIF(표4[잉크명],표5[[#This Row],[잉크]],표4[목])</f>
        <v>0</v>
      </c>
      <c r="AN1132" s="126">
        <f>SUMIF(표4[잉크명],표5[[#This Row],[잉크]],표4[목-3층])</f>
        <v>0</v>
      </c>
      <c r="AO1132" s="126">
        <f>SUMIF(표4[잉크명],표5[[#This Row],[잉크]],표4[목-1층])</f>
        <v>0</v>
      </c>
      <c r="AP1132" s="34">
        <f>SUMIF(표4[잉크명],표5[[#This Row],[잉크]],표4[금])</f>
        <v>0</v>
      </c>
      <c r="AQ1132" s="126">
        <f>SUMIF(표4[잉크명],표5[[#This Row],[잉크]],표4[금-3층])</f>
        <v>0</v>
      </c>
      <c r="AR1132" s="126">
        <f>SUMIF(표4[잉크명],표5[[#This Row],[잉크]],표4[금-1층])</f>
        <v>0</v>
      </c>
      <c r="AS1132" s="34">
        <f>SUMIF(표4[잉크명],표5[[#This Row],[잉크]],표4[토])</f>
        <v>0</v>
      </c>
      <c r="AT1132" s="126">
        <f>SUMIF(표4[잉크명],표5[[#This Row],[잉크]],표4[토-3층])</f>
        <v>0</v>
      </c>
      <c r="AU1132" s="126">
        <f>SUMIF(표4[잉크명],표5[[#This Row],[잉크]],표4[토-1층])</f>
        <v>0</v>
      </c>
      <c r="AV1132" s="34">
        <f>SUMIF(표4[잉크명],표5[[#This Row],[잉크]],표4[일])</f>
        <v>0</v>
      </c>
      <c r="AW1132" s="126">
        <f>SUMIF(표4[잉크명],표5[[#This Row],[잉크]],표4[일-3층])</f>
        <v>0</v>
      </c>
      <c r="AX1132" s="126">
        <f>SUMIF(표4[잉크명],표5[[#This Row],[잉크]],표4[일-1층])</f>
        <v>0</v>
      </c>
      <c r="AY1132" s="34">
        <f>SUMIF(표4[잉크명],표5[[#This Row],[잉크]],표4[차주 월])</f>
        <v>0</v>
      </c>
      <c r="AZ1132" s="34">
        <f>SUM(표5[[#This Row],[월]:[차주 월]])</f>
        <v>0</v>
      </c>
    </row>
    <row r="1133" spans="2:52" x14ac:dyDescent="0.3">
      <c r="B1133" s="422" t="s">
        <v>4196</v>
      </c>
      <c r="C1133" s="285"/>
      <c r="D1133" s="422" t="s">
        <v>4198</v>
      </c>
      <c r="E1133" s="54">
        <f>COUNTIF(사출계획!$E$62:$F$110,표4[[#This Row],[제품명]])</f>
        <v>0</v>
      </c>
      <c r="F1133" s="131">
        <f>COUNTIF(사출계획!$E$62:$F$87,표4[[#This Row],[제품명]])</f>
        <v>0</v>
      </c>
      <c r="G1133" s="131">
        <f>COUNTIF(사출계획!$E$88:$F$110,표4[[#This Row],[제품명]])</f>
        <v>0</v>
      </c>
      <c r="H1133" s="54">
        <f>COUNTIF(사출계획!$G$62:$H$110,표4[[#This Row],[제품명]])</f>
        <v>0</v>
      </c>
      <c r="I1133" s="132">
        <f>COUNTIF(사출계획!$G$62:$H$87,표4[[#This Row],[제품명]])</f>
        <v>0</v>
      </c>
      <c r="J1133" s="132">
        <f>COUNTIF(사출계획!$G$88:$H$110,표4[[#This Row],[제품명]])</f>
        <v>0</v>
      </c>
      <c r="K1133" s="54">
        <f>COUNTIF(사출계획!$I$62:$J$110,표4[[#This Row],[제품명]])</f>
        <v>0</v>
      </c>
      <c r="L1133" s="131">
        <f>COUNTIF(사출계획!$I$62:$J$87,표4[[#This Row],[제품명]])</f>
        <v>0</v>
      </c>
      <c r="M1133" s="131">
        <f>COUNTIF(사출계획!$I$88:$J$110,표4[[#This Row],[제품명]])</f>
        <v>0</v>
      </c>
      <c r="N1133" s="129">
        <f>COUNTIF(사출계획!$K$62:$L$110,표4[[#This Row],[제품명]])</f>
        <v>0</v>
      </c>
      <c r="O1133" s="131">
        <f>COUNTIF(사출계획!$K$62:$L$87,표4[[#This Row],[제품명]])</f>
        <v>0</v>
      </c>
      <c r="P1133" s="131">
        <f>COUNTIF(사출계획!$K$88:$L$110,표4[[#This Row],[제품명]])</f>
        <v>0</v>
      </c>
      <c r="Q1133" s="130">
        <f>COUNTIF(사출계획!$M$62:$N$110,표4[[#This Row],[제품명]])</f>
        <v>0</v>
      </c>
      <c r="R1133" s="131">
        <f>COUNTIF(사출계획!$M$62:$N$87,표4[[#This Row],[제품명]])</f>
        <v>0</v>
      </c>
      <c r="S1133" s="131">
        <f>COUNTIF(사출계획!$M$88:$N$110,표4[[#This Row],[제품명]])</f>
        <v>0</v>
      </c>
      <c r="T1133" s="54">
        <f>COUNTIF(사출계획!$O$62:$P$110,표4[[#This Row],[제품명]])</f>
        <v>0</v>
      </c>
      <c r="U1133" s="131">
        <f>COUNTIF(사출계획!$O$62:$P$87,표4[[#This Row],[제품명]])</f>
        <v>0</v>
      </c>
      <c r="V1133" s="131">
        <f>COUNTIF(사출계획!$O$88:$P$110,표4[[#This Row],[제품명]])</f>
        <v>0</v>
      </c>
      <c r="W1133" s="54">
        <f>COUNTIF(사출계획!$Q$62:$R$110,표4[[#This Row],[제품명]])</f>
        <v>0</v>
      </c>
      <c r="X1133" s="131">
        <f>COUNTIF(사출계획!$Q$62:$R$87,표4[[#This Row],[제품명]])</f>
        <v>0</v>
      </c>
      <c r="Y1133" s="131">
        <f>COUNTIF(사출계획!$Q$88:$R$110,표4[[#This Row],[제품명]])</f>
        <v>0</v>
      </c>
      <c r="Z1133" s="54">
        <f>COUNTIF(사출계획!$S$62:$T$110,표4[[#This Row],[제품명]])</f>
        <v>0</v>
      </c>
      <c r="AA1133" s="131"/>
      <c r="AB1133" s="131"/>
      <c r="AC1133" s="510" t="s">
        <v>5099</v>
      </c>
      <c r="AD1133" s="129">
        <f>SUMIF(표4[잉크명],표5[[#This Row],[잉크]],표4[월])</f>
        <v>0</v>
      </c>
      <c r="AE1133" s="131">
        <f>SUMIF(표4[잉크명],표5[[#This Row],[잉크]],표4[월-3층])</f>
        <v>0</v>
      </c>
      <c r="AF1133" s="131">
        <f>SUMIF(표4[잉크명],표5[[#This Row],[잉크]],표4[월-1층])</f>
        <v>0</v>
      </c>
      <c r="AG1133" s="133">
        <f>SUMIF(표4[잉크명],표5[[#This Row],[잉크]],표4[화])</f>
        <v>0</v>
      </c>
      <c r="AH1133" s="131">
        <f>SUMIF(표4[잉크명],표5[[#This Row],[잉크]],표4[화-3층])</f>
        <v>0</v>
      </c>
      <c r="AI1133" s="131">
        <f>SUMIF(표4[잉크명],표5[[#This Row],[잉크]],표4[화-1층])</f>
        <v>0</v>
      </c>
      <c r="AJ1133" s="130">
        <f>SUMIF(표4[잉크명],표5[[#This Row],[잉크]],표4[수])</f>
        <v>0</v>
      </c>
      <c r="AK1133" s="131">
        <f>SUMIF(표4[잉크명],표5[[#This Row],[잉크]],표4[수-3층])</f>
        <v>0</v>
      </c>
      <c r="AL1133" s="131">
        <f>SUMIF(표4[잉크명],표5[[#This Row],[잉크]],표4[수-1층])</f>
        <v>0</v>
      </c>
      <c r="AM1133" s="54">
        <f>SUMIF(표4[잉크명],표5[[#This Row],[잉크]],표4[목])</f>
        <v>0</v>
      </c>
      <c r="AN1133" s="131">
        <f>SUMIF(표4[잉크명],표5[[#This Row],[잉크]],표4[목-3층])</f>
        <v>0</v>
      </c>
      <c r="AO1133" s="131">
        <f>SUMIF(표4[잉크명],표5[[#This Row],[잉크]],표4[목-1층])</f>
        <v>0</v>
      </c>
      <c r="AP1133" s="54">
        <f>SUMIF(표4[잉크명],표5[[#This Row],[잉크]],표4[금])</f>
        <v>0</v>
      </c>
      <c r="AQ1133" s="131">
        <f>SUMIF(표4[잉크명],표5[[#This Row],[잉크]],표4[금-3층])</f>
        <v>0</v>
      </c>
      <c r="AR1133" s="131">
        <f>SUMIF(표4[잉크명],표5[[#This Row],[잉크]],표4[금-1층])</f>
        <v>0</v>
      </c>
      <c r="AS1133" s="54">
        <f>SUMIF(표4[잉크명],표5[[#This Row],[잉크]],표4[토])</f>
        <v>0</v>
      </c>
      <c r="AT1133" s="131">
        <f>SUMIF(표4[잉크명],표5[[#This Row],[잉크]],표4[토-3층])</f>
        <v>0</v>
      </c>
      <c r="AU1133" s="131">
        <f>SUMIF(표4[잉크명],표5[[#This Row],[잉크]],표4[토-1층])</f>
        <v>0</v>
      </c>
      <c r="AV1133" s="54">
        <f>SUMIF(표4[잉크명],표5[[#This Row],[잉크]],표4[일])</f>
        <v>0</v>
      </c>
      <c r="AW1133" s="131">
        <f>SUMIF(표4[잉크명],표5[[#This Row],[잉크]],표4[일-3층])</f>
        <v>0</v>
      </c>
      <c r="AX1133" s="131">
        <f>SUMIF(표4[잉크명],표5[[#This Row],[잉크]],표4[일-1층])</f>
        <v>0</v>
      </c>
      <c r="AY1133" s="54">
        <f>SUMIF(표4[잉크명],표5[[#This Row],[잉크]],표4[차주 월])</f>
        <v>0</v>
      </c>
      <c r="AZ1133" s="54">
        <f>SUM(표5[[#This Row],[월]:[차주 월]])</f>
        <v>0</v>
      </c>
    </row>
    <row r="1134" spans="2:52" x14ac:dyDescent="0.3">
      <c r="B1134" s="423" t="s">
        <v>4209</v>
      </c>
      <c r="C1134" s="285"/>
      <c r="D1134" s="423" t="s">
        <v>4257</v>
      </c>
      <c r="E1134" s="54">
        <f>COUNTIF(사출계획!$E$62:$F$110,표4[[#This Row],[제품명]])</f>
        <v>0</v>
      </c>
      <c r="F1134" s="131">
        <f>COUNTIF(사출계획!$E$62:$F$87,표4[[#This Row],[제품명]])</f>
        <v>0</v>
      </c>
      <c r="G1134" s="131">
        <f>COUNTIF(사출계획!$E$88:$F$110,표4[[#This Row],[제품명]])</f>
        <v>0</v>
      </c>
      <c r="H1134" s="54">
        <f>COUNTIF(사출계획!$G$62:$H$110,표4[[#This Row],[제품명]])</f>
        <v>1</v>
      </c>
      <c r="I1134" s="132">
        <f>COUNTIF(사출계획!$G$62:$H$87,표4[[#This Row],[제품명]])</f>
        <v>0</v>
      </c>
      <c r="J1134" s="132">
        <f>COUNTIF(사출계획!$G$88:$H$110,표4[[#This Row],[제품명]])</f>
        <v>1</v>
      </c>
      <c r="K1134" s="54">
        <f>COUNTIF(사출계획!$I$62:$J$110,표4[[#This Row],[제품명]])</f>
        <v>0</v>
      </c>
      <c r="L1134" s="131">
        <f>COUNTIF(사출계획!$I$62:$J$87,표4[[#This Row],[제품명]])</f>
        <v>0</v>
      </c>
      <c r="M1134" s="131">
        <f>COUNTIF(사출계획!$I$88:$J$110,표4[[#This Row],[제품명]])</f>
        <v>0</v>
      </c>
      <c r="N1134" s="129">
        <f>COUNTIF(사출계획!$K$62:$L$110,표4[[#This Row],[제품명]])</f>
        <v>0</v>
      </c>
      <c r="O1134" s="131">
        <f>COUNTIF(사출계획!$K$62:$L$87,표4[[#This Row],[제품명]])</f>
        <v>0</v>
      </c>
      <c r="P1134" s="131">
        <f>COUNTIF(사출계획!$K$88:$L$110,표4[[#This Row],[제품명]])</f>
        <v>0</v>
      </c>
      <c r="Q1134" s="130">
        <f>COUNTIF(사출계획!$M$62:$N$110,표4[[#This Row],[제품명]])</f>
        <v>0</v>
      </c>
      <c r="R1134" s="131">
        <f>COUNTIF(사출계획!$M$62:$N$87,표4[[#This Row],[제품명]])</f>
        <v>0</v>
      </c>
      <c r="S1134" s="131">
        <f>COUNTIF(사출계획!$M$88:$N$110,표4[[#This Row],[제품명]])</f>
        <v>0</v>
      </c>
      <c r="T1134" s="54">
        <f>COUNTIF(사출계획!$O$62:$P$110,표4[[#This Row],[제품명]])</f>
        <v>0</v>
      </c>
      <c r="U1134" s="131">
        <f>COUNTIF(사출계획!$O$62:$P$87,표4[[#This Row],[제품명]])</f>
        <v>0</v>
      </c>
      <c r="V1134" s="131">
        <f>COUNTIF(사출계획!$O$88:$P$110,표4[[#This Row],[제품명]])</f>
        <v>0</v>
      </c>
      <c r="W1134" s="54">
        <f>COUNTIF(사출계획!$Q$62:$R$110,표4[[#This Row],[제품명]])</f>
        <v>0</v>
      </c>
      <c r="X1134" s="131">
        <f>COUNTIF(사출계획!$Q$62:$R$87,표4[[#This Row],[제품명]])</f>
        <v>0</v>
      </c>
      <c r="Y1134" s="131">
        <f>COUNTIF(사출계획!$Q$88:$R$110,표4[[#This Row],[제품명]])</f>
        <v>0</v>
      </c>
      <c r="Z1134" s="54">
        <f>COUNTIF(사출계획!$S$62:$T$110,표4[[#This Row],[제품명]])</f>
        <v>0</v>
      </c>
      <c r="AA1134" s="131"/>
      <c r="AB1134" s="131"/>
      <c r="AC1134" s="512" t="s">
        <v>5110</v>
      </c>
      <c r="AD1134" s="129">
        <f>SUMIF(표4[잉크명],표5[[#This Row],[잉크]],표4[월])</f>
        <v>0</v>
      </c>
      <c r="AE1134" s="131">
        <f>SUMIF(표4[잉크명],표5[[#This Row],[잉크]],표4[월-3층])</f>
        <v>0</v>
      </c>
      <c r="AF1134" s="131">
        <f>SUMIF(표4[잉크명],표5[[#This Row],[잉크]],표4[월-1층])</f>
        <v>0</v>
      </c>
      <c r="AG1134" s="133">
        <f>SUMIF(표4[잉크명],표5[[#This Row],[잉크]],표4[화])</f>
        <v>0</v>
      </c>
      <c r="AH1134" s="131">
        <f>SUMIF(표4[잉크명],표5[[#This Row],[잉크]],표4[화-3층])</f>
        <v>0</v>
      </c>
      <c r="AI1134" s="131">
        <f>SUMIF(표4[잉크명],표5[[#This Row],[잉크]],표4[화-1층])</f>
        <v>0</v>
      </c>
      <c r="AJ1134" s="130">
        <f>SUMIF(표4[잉크명],표5[[#This Row],[잉크]],표4[수])</f>
        <v>0</v>
      </c>
      <c r="AK1134" s="131">
        <f>SUMIF(표4[잉크명],표5[[#This Row],[잉크]],표4[수-3층])</f>
        <v>0</v>
      </c>
      <c r="AL1134" s="131">
        <f>SUMIF(표4[잉크명],표5[[#This Row],[잉크]],표4[수-1층])</f>
        <v>0</v>
      </c>
      <c r="AM1134" s="54">
        <f>SUMIF(표4[잉크명],표5[[#This Row],[잉크]],표4[목])</f>
        <v>0</v>
      </c>
      <c r="AN1134" s="131">
        <f>SUMIF(표4[잉크명],표5[[#This Row],[잉크]],표4[목-3층])</f>
        <v>0</v>
      </c>
      <c r="AO1134" s="131">
        <f>SUMIF(표4[잉크명],표5[[#This Row],[잉크]],표4[목-1층])</f>
        <v>0</v>
      </c>
      <c r="AP1134" s="54">
        <f>SUMIF(표4[잉크명],표5[[#This Row],[잉크]],표4[금])</f>
        <v>0</v>
      </c>
      <c r="AQ1134" s="131">
        <f>SUMIF(표4[잉크명],표5[[#This Row],[잉크]],표4[금-3층])</f>
        <v>0</v>
      </c>
      <c r="AR1134" s="131">
        <f>SUMIF(표4[잉크명],표5[[#This Row],[잉크]],표4[금-1층])</f>
        <v>0</v>
      </c>
      <c r="AS1134" s="54">
        <f>SUMIF(표4[잉크명],표5[[#This Row],[잉크]],표4[토])</f>
        <v>0</v>
      </c>
      <c r="AT1134" s="131">
        <f>SUMIF(표4[잉크명],표5[[#This Row],[잉크]],표4[토-3층])</f>
        <v>0</v>
      </c>
      <c r="AU1134" s="131">
        <f>SUMIF(표4[잉크명],표5[[#This Row],[잉크]],표4[토-1층])</f>
        <v>0</v>
      </c>
      <c r="AV1134" s="54">
        <f>SUMIF(표4[잉크명],표5[[#This Row],[잉크]],표4[일])</f>
        <v>0</v>
      </c>
      <c r="AW1134" s="131">
        <f>SUMIF(표4[잉크명],표5[[#This Row],[잉크]],표4[일-3층])</f>
        <v>0</v>
      </c>
      <c r="AX1134" s="131">
        <f>SUMIF(표4[잉크명],표5[[#This Row],[잉크]],표4[일-1층])</f>
        <v>0</v>
      </c>
      <c r="AY1134" s="54">
        <f>SUMIF(표4[잉크명],표5[[#This Row],[잉크]],표4[차주 월])</f>
        <v>0</v>
      </c>
      <c r="AZ1134" s="54">
        <f>SUM(표5[[#This Row],[월]:[차주 월]])</f>
        <v>0</v>
      </c>
    </row>
    <row r="1135" spans="2:52" x14ac:dyDescent="0.3">
      <c r="B1135" s="423" t="s">
        <v>4209</v>
      </c>
      <c r="C1135" s="285"/>
      <c r="D1135" s="423" t="s">
        <v>4568</v>
      </c>
      <c r="E1135" s="54">
        <f>COUNTIF(사출계획!$E$62:$F$110,표4[[#This Row],[제품명]])</f>
        <v>0</v>
      </c>
      <c r="F1135" s="131">
        <f>COUNTIF(사출계획!$E$62:$F$87,표4[[#This Row],[제품명]])</f>
        <v>0</v>
      </c>
      <c r="G1135" s="131">
        <f>COUNTIF(사출계획!$E$88:$F$110,표4[[#This Row],[제품명]])</f>
        <v>0</v>
      </c>
      <c r="H1135" s="54">
        <f>COUNTIF(사출계획!$G$62:$H$110,표4[[#This Row],[제품명]])</f>
        <v>1</v>
      </c>
      <c r="I1135" s="132">
        <f>COUNTIF(사출계획!$G$62:$H$87,표4[[#This Row],[제품명]])</f>
        <v>0</v>
      </c>
      <c r="J1135" s="132">
        <f>COUNTIF(사출계획!$G$88:$H$110,표4[[#This Row],[제품명]])</f>
        <v>1</v>
      </c>
      <c r="K1135" s="54">
        <f>COUNTIF(사출계획!$I$62:$J$110,표4[[#This Row],[제품명]])</f>
        <v>0</v>
      </c>
      <c r="L1135" s="131">
        <f>COUNTIF(사출계획!$I$62:$J$87,표4[[#This Row],[제품명]])</f>
        <v>0</v>
      </c>
      <c r="M1135" s="131">
        <f>COUNTIF(사출계획!$I$88:$J$110,표4[[#This Row],[제품명]])</f>
        <v>0</v>
      </c>
      <c r="N1135" s="129">
        <f>COUNTIF(사출계획!$K$62:$L$110,표4[[#This Row],[제품명]])</f>
        <v>0</v>
      </c>
      <c r="O1135" s="131">
        <f>COUNTIF(사출계획!$K$62:$L$87,표4[[#This Row],[제품명]])</f>
        <v>0</v>
      </c>
      <c r="P1135" s="131">
        <f>COUNTIF(사출계획!$K$88:$L$110,표4[[#This Row],[제품명]])</f>
        <v>0</v>
      </c>
      <c r="Q1135" s="130">
        <f>COUNTIF(사출계획!$M$62:$N$110,표4[[#This Row],[제품명]])</f>
        <v>0</v>
      </c>
      <c r="R1135" s="131">
        <f>COUNTIF(사출계획!$M$62:$N$87,표4[[#This Row],[제품명]])</f>
        <v>0</v>
      </c>
      <c r="S1135" s="131">
        <f>COUNTIF(사출계획!$M$88:$N$110,표4[[#This Row],[제품명]])</f>
        <v>0</v>
      </c>
      <c r="T1135" s="54">
        <f>COUNTIF(사출계획!$O$62:$P$110,표4[[#This Row],[제품명]])</f>
        <v>0</v>
      </c>
      <c r="U1135" s="131">
        <f>COUNTIF(사출계획!$O$62:$P$87,표4[[#This Row],[제품명]])</f>
        <v>0</v>
      </c>
      <c r="V1135" s="131">
        <f>COUNTIF(사출계획!$O$88:$P$110,표4[[#This Row],[제품명]])</f>
        <v>0</v>
      </c>
      <c r="W1135" s="54">
        <f>COUNTIF(사출계획!$Q$62:$R$110,표4[[#This Row],[제품명]])</f>
        <v>0</v>
      </c>
      <c r="X1135" s="131">
        <f>COUNTIF(사출계획!$Q$62:$R$87,표4[[#This Row],[제품명]])</f>
        <v>0</v>
      </c>
      <c r="Y1135" s="131">
        <f>COUNTIF(사출계획!$Q$88:$R$110,표4[[#This Row],[제품명]])</f>
        <v>0</v>
      </c>
      <c r="Z1135" s="54">
        <f>COUNTIF(사출계획!$S$62:$T$110,표4[[#This Row],[제품명]])</f>
        <v>0</v>
      </c>
      <c r="AA1135" s="131"/>
      <c r="AB1135" s="131"/>
      <c r="AC1135" s="513" t="s">
        <v>5114</v>
      </c>
      <c r="AD1135" s="129">
        <f>SUMIF(표4[잉크명],표5[[#This Row],[잉크]],표4[월])</f>
        <v>0</v>
      </c>
      <c r="AE1135" s="131">
        <f>SUMIF(표4[잉크명],표5[[#This Row],[잉크]],표4[월-3층])</f>
        <v>0</v>
      </c>
      <c r="AF1135" s="131">
        <f>SUMIF(표4[잉크명],표5[[#This Row],[잉크]],표4[월-1층])</f>
        <v>0</v>
      </c>
      <c r="AG1135" s="133">
        <f>SUMIF(표4[잉크명],표5[[#This Row],[잉크]],표4[화])</f>
        <v>0</v>
      </c>
      <c r="AH1135" s="131">
        <f>SUMIF(표4[잉크명],표5[[#This Row],[잉크]],표4[화-3층])</f>
        <v>0</v>
      </c>
      <c r="AI1135" s="131">
        <f>SUMIF(표4[잉크명],표5[[#This Row],[잉크]],표4[화-1층])</f>
        <v>0</v>
      </c>
      <c r="AJ1135" s="130">
        <f>SUMIF(표4[잉크명],표5[[#This Row],[잉크]],표4[수])</f>
        <v>0</v>
      </c>
      <c r="AK1135" s="131">
        <f>SUMIF(표4[잉크명],표5[[#This Row],[잉크]],표4[수-3층])</f>
        <v>0</v>
      </c>
      <c r="AL1135" s="131">
        <f>SUMIF(표4[잉크명],표5[[#This Row],[잉크]],표4[수-1층])</f>
        <v>0</v>
      </c>
      <c r="AM1135" s="54">
        <f>SUMIF(표4[잉크명],표5[[#This Row],[잉크]],표4[목])</f>
        <v>0</v>
      </c>
      <c r="AN1135" s="131">
        <f>SUMIF(표4[잉크명],표5[[#This Row],[잉크]],표4[목-3층])</f>
        <v>0</v>
      </c>
      <c r="AO1135" s="131">
        <f>SUMIF(표4[잉크명],표5[[#This Row],[잉크]],표4[목-1층])</f>
        <v>0</v>
      </c>
      <c r="AP1135" s="54">
        <f>SUMIF(표4[잉크명],표5[[#This Row],[잉크]],표4[금])</f>
        <v>0</v>
      </c>
      <c r="AQ1135" s="131">
        <f>SUMIF(표4[잉크명],표5[[#This Row],[잉크]],표4[금-3층])</f>
        <v>0</v>
      </c>
      <c r="AR1135" s="131">
        <f>SUMIF(표4[잉크명],표5[[#This Row],[잉크]],표4[금-1층])</f>
        <v>0</v>
      </c>
      <c r="AS1135" s="54">
        <f>SUMIF(표4[잉크명],표5[[#This Row],[잉크]],표4[토])</f>
        <v>0</v>
      </c>
      <c r="AT1135" s="131">
        <f>SUMIF(표4[잉크명],표5[[#This Row],[잉크]],표4[토-3층])</f>
        <v>0</v>
      </c>
      <c r="AU1135" s="131">
        <f>SUMIF(표4[잉크명],표5[[#This Row],[잉크]],표4[토-1층])</f>
        <v>0</v>
      </c>
      <c r="AV1135" s="54">
        <f>SUMIF(표4[잉크명],표5[[#This Row],[잉크]],표4[일])</f>
        <v>0</v>
      </c>
      <c r="AW1135" s="131">
        <f>SUMIF(표4[잉크명],표5[[#This Row],[잉크]],표4[일-3층])</f>
        <v>0</v>
      </c>
      <c r="AX1135" s="131">
        <f>SUMIF(표4[잉크명],표5[[#This Row],[잉크]],표4[일-1층])</f>
        <v>0</v>
      </c>
      <c r="AY1135" s="54">
        <f>SUMIF(표4[잉크명],표5[[#This Row],[잉크]],표4[차주 월])</f>
        <v>0</v>
      </c>
      <c r="AZ1135" s="54">
        <f>SUM(표5[[#This Row],[월]:[차주 월]])</f>
        <v>0</v>
      </c>
    </row>
    <row r="1136" spans="2:52" x14ac:dyDescent="0.3">
      <c r="B1136" s="423" t="s">
        <v>4210</v>
      </c>
      <c r="C1136" s="285"/>
      <c r="D1136" s="423" t="s">
        <v>4220</v>
      </c>
      <c r="E1136" s="54">
        <f>COUNTIF(사출계획!$E$62:$F$110,표4[[#This Row],[제품명]])</f>
        <v>0</v>
      </c>
      <c r="F1136" s="131">
        <f>COUNTIF(사출계획!$E$62:$F$87,표4[[#This Row],[제품명]])</f>
        <v>0</v>
      </c>
      <c r="G1136" s="131">
        <f>COUNTIF(사출계획!$E$88:$F$110,표4[[#This Row],[제품명]])</f>
        <v>0</v>
      </c>
      <c r="H1136" s="54">
        <f>COUNTIF(사출계획!$G$62:$H$110,표4[[#This Row],[제품명]])</f>
        <v>1</v>
      </c>
      <c r="I1136" s="132">
        <f>COUNTIF(사출계획!$G$62:$H$87,표4[[#This Row],[제품명]])</f>
        <v>0</v>
      </c>
      <c r="J1136" s="132">
        <f>COUNTIF(사출계획!$G$88:$H$110,표4[[#This Row],[제품명]])</f>
        <v>1</v>
      </c>
      <c r="K1136" s="54">
        <f>COUNTIF(사출계획!$I$62:$J$110,표4[[#This Row],[제품명]])</f>
        <v>0</v>
      </c>
      <c r="L1136" s="131">
        <f>COUNTIF(사출계획!$I$62:$J$87,표4[[#This Row],[제품명]])</f>
        <v>0</v>
      </c>
      <c r="M1136" s="131">
        <f>COUNTIF(사출계획!$I$88:$J$110,표4[[#This Row],[제품명]])</f>
        <v>0</v>
      </c>
      <c r="N1136" s="129">
        <f>COUNTIF(사출계획!$K$62:$L$110,표4[[#This Row],[제품명]])</f>
        <v>0</v>
      </c>
      <c r="O1136" s="131">
        <f>COUNTIF(사출계획!$K$62:$L$87,표4[[#This Row],[제품명]])</f>
        <v>0</v>
      </c>
      <c r="P1136" s="131">
        <f>COUNTIF(사출계획!$K$88:$L$110,표4[[#This Row],[제품명]])</f>
        <v>0</v>
      </c>
      <c r="Q1136" s="130">
        <f>COUNTIF(사출계획!$M$62:$N$110,표4[[#This Row],[제품명]])</f>
        <v>0</v>
      </c>
      <c r="R1136" s="131">
        <f>COUNTIF(사출계획!$M$62:$N$87,표4[[#This Row],[제품명]])</f>
        <v>0</v>
      </c>
      <c r="S1136" s="131">
        <f>COUNTIF(사출계획!$M$88:$N$110,표4[[#This Row],[제품명]])</f>
        <v>0</v>
      </c>
      <c r="T1136" s="54">
        <f>COUNTIF(사출계획!$O$62:$P$110,표4[[#This Row],[제품명]])</f>
        <v>0</v>
      </c>
      <c r="U1136" s="131">
        <f>COUNTIF(사출계획!$O$62:$P$87,표4[[#This Row],[제품명]])</f>
        <v>0</v>
      </c>
      <c r="V1136" s="131">
        <f>COUNTIF(사출계획!$O$88:$P$110,표4[[#This Row],[제품명]])</f>
        <v>0</v>
      </c>
      <c r="W1136" s="54">
        <f>COUNTIF(사출계획!$Q$62:$R$110,표4[[#This Row],[제품명]])</f>
        <v>0</v>
      </c>
      <c r="X1136" s="131">
        <f>COUNTIF(사출계획!$Q$62:$R$87,표4[[#This Row],[제품명]])</f>
        <v>0</v>
      </c>
      <c r="Y1136" s="131">
        <f>COUNTIF(사출계획!$Q$88:$R$110,표4[[#This Row],[제품명]])</f>
        <v>0</v>
      </c>
      <c r="Z1136" s="54">
        <f>COUNTIF(사출계획!$S$62:$T$110,표4[[#This Row],[제품명]])</f>
        <v>0</v>
      </c>
      <c r="AA1136" s="131"/>
      <c r="AB1136" s="131"/>
      <c r="AC1136" s="514" t="s">
        <v>5116</v>
      </c>
      <c r="AD1136" s="129">
        <f>SUMIF(표4[잉크명],표5[[#This Row],[잉크]],표4[월])</f>
        <v>0</v>
      </c>
      <c r="AE1136" s="131">
        <f>SUMIF(표4[잉크명],표5[[#This Row],[잉크]],표4[월-3층])</f>
        <v>0</v>
      </c>
      <c r="AF1136" s="131">
        <f>SUMIF(표4[잉크명],표5[[#This Row],[잉크]],표4[월-1층])</f>
        <v>0</v>
      </c>
      <c r="AG1136" s="133">
        <f>SUMIF(표4[잉크명],표5[[#This Row],[잉크]],표4[화])</f>
        <v>0</v>
      </c>
      <c r="AH1136" s="131">
        <f>SUMIF(표4[잉크명],표5[[#This Row],[잉크]],표4[화-3층])</f>
        <v>0</v>
      </c>
      <c r="AI1136" s="131">
        <f>SUMIF(표4[잉크명],표5[[#This Row],[잉크]],표4[화-1층])</f>
        <v>0</v>
      </c>
      <c r="AJ1136" s="130">
        <f>SUMIF(표4[잉크명],표5[[#This Row],[잉크]],표4[수])</f>
        <v>0</v>
      </c>
      <c r="AK1136" s="131">
        <f>SUMIF(표4[잉크명],표5[[#This Row],[잉크]],표4[수-3층])</f>
        <v>0</v>
      </c>
      <c r="AL1136" s="131">
        <f>SUMIF(표4[잉크명],표5[[#This Row],[잉크]],표4[수-1층])</f>
        <v>0</v>
      </c>
      <c r="AM1136" s="54">
        <f>SUMIF(표4[잉크명],표5[[#This Row],[잉크]],표4[목])</f>
        <v>0</v>
      </c>
      <c r="AN1136" s="131">
        <f>SUMIF(표4[잉크명],표5[[#This Row],[잉크]],표4[목-3층])</f>
        <v>0</v>
      </c>
      <c r="AO1136" s="131">
        <f>SUMIF(표4[잉크명],표5[[#This Row],[잉크]],표4[목-1층])</f>
        <v>0</v>
      </c>
      <c r="AP1136" s="54">
        <f>SUMIF(표4[잉크명],표5[[#This Row],[잉크]],표4[금])</f>
        <v>0</v>
      </c>
      <c r="AQ1136" s="131">
        <f>SUMIF(표4[잉크명],표5[[#This Row],[잉크]],표4[금-3층])</f>
        <v>0</v>
      </c>
      <c r="AR1136" s="131">
        <f>SUMIF(표4[잉크명],표5[[#This Row],[잉크]],표4[금-1층])</f>
        <v>0</v>
      </c>
      <c r="AS1136" s="54">
        <f>SUMIF(표4[잉크명],표5[[#This Row],[잉크]],표4[토])</f>
        <v>0</v>
      </c>
      <c r="AT1136" s="131">
        <f>SUMIF(표4[잉크명],표5[[#This Row],[잉크]],표4[토-3층])</f>
        <v>0</v>
      </c>
      <c r="AU1136" s="131">
        <f>SUMIF(표4[잉크명],표5[[#This Row],[잉크]],표4[토-1층])</f>
        <v>0</v>
      </c>
      <c r="AV1136" s="54">
        <f>SUMIF(표4[잉크명],표5[[#This Row],[잉크]],표4[일])</f>
        <v>0</v>
      </c>
      <c r="AW1136" s="131">
        <f>SUMIF(표4[잉크명],표5[[#This Row],[잉크]],표4[일-3층])</f>
        <v>0</v>
      </c>
      <c r="AX1136" s="131">
        <f>SUMIF(표4[잉크명],표5[[#This Row],[잉크]],표4[일-1층])</f>
        <v>0</v>
      </c>
      <c r="AY1136" s="54">
        <f>SUMIF(표4[잉크명],표5[[#This Row],[잉크]],표4[차주 월])</f>
        <v>0</v>
      </c>
      <c r="AZ1136" s="54">
        <f>SUM(표5[[#This Row],[월]:[차주 월]])</f>
        <v>0</v>
      </c>
    </row>
    <row r="1137" spans="2:52" x14ac:dyDescent="0.3">
      <c r="B1137" s="423" t="s">
        <v>4224</v>
      </c>
      <c r="C1137" s="285"/>
      <c r="D1137" s="423" t="s">
        <v>4221</v>
      </c>
      <c r="E1137" s="54">
        <f>COUNTIF(사출계획!$E$62:$F$110,표4[[#This Row],[제품명]])</f>
        <v>0</v>
      </c>
      <c r="F1137" s="131">
        <f>COUNTIF(사출계획!$E$62:$F$87,표4[[#This Row],[제품명]])</f>
        <v>0</v>
      </c>
      <c r="G1137" s="131">
        <f>COUNTIF(사출계획!$E$88:$F$110,표4[[#This Row],[제품명]])</f>
        <v>0</v>
      </c>
      <c r="H1137" s="54">
        <f>COUNTIF(사출계획!$G$62:$H$110,표4[[#This Row],[제품명]])</f>
        <v>0</v>
      </c>
      <c r="I1137" s="132">
        <f>COUNTIF(사출계획!$G$62:$H$87,표4[[#This Row],[제품명]])</f>
        <v>0</v>
      </c>
      <c r="J1137" s="132">
        <f>COUNTIF(사출계획!$G$88:$H$110,표4[[#This Row],[제품명]])</f>
        <v>0</v>
      </c>
      <c r="K1137" s="54">
        <f>COUNTIF(사출계획!$I$62:$J$110,표4[[#This Row],[제품명]])</f>
        <v>0</v>
      </c>
      <c r="L1137" s="131">
        <f>COUNTIF(사출계획!$I$62:$J$87,표4[[#This Row],[제품명]])</f>
        <v>0</v>
      </c>
      <c r="M1137" s="131">
        <f>COUNTIF(사출계획!$I$88:$J$110,표4[[#This Row],[제품명]])</f>
        <v>0</v>
      </c>
      <c r="N1137" s="129">
        <f>COUNTIF(사출계획!$K$62:$L$110,표4[[#This Row],[제품명]])</f>
        <v>0</v>
      </c>
      <c r="O1137" s="131">
        <f>COUNTIF(사출계획!$K$62:$L$87,표4[[#This Row],[제품명]])</f>
        <v>0</v>
      </c>
      <c r="P1137" s="131">
        <f>COUNTIF(사출계획!$K$88:$L$110,표4[[#This Row],[제품명]])</f>
        <v>0</v>
      </c>
      <c r="Q1137" s="130">
        <f>COUNTIF(사출계획!$M$62:$N$110,표4[[#This Row],[제품명]])</f>
        <v>0</v>
      </c>
      <c r="R1137" s="131">
        <f>COUNTIF(사출계획!$M$62:$N$87,표4[[#This Row],[제품명]])</f>
        <v>0</v>
      </c>
      <c r="S1137" s="131">
        <f>COUNTIF(사출계획!$M$88:$N$110,표4[[#This Row],[제품명]])</f>
        <v>0</v>
      </c>
      <c r="T1137" s="54">
        <f>COUNTIF(사출계획!$O$62:$P$110,표4[[#This Row],[제품명]])</f>
        <v>0</v>
      </c>
      <c r="U1137" s="131">
        <f>COUNTIF(사출계획!$O$62:$P$87,표4[[#This Row],[제품명]])</f>
        <v>0</v>
      </c>
      <c r="V1137" s="131">
        <f>COUNTIF(사출계획!$O$88:$P$110,표4[[#This Row],[제품명]])</f>
        <v>0</v>
      </c>
      <c r="W1137" s="54">
        <f>COUNTIF(사출계획!$Q$62:$R$110,표4[[#This Row],[제품명]])</f>
        <v>0</v>
      </c>
      <c r="X1137" s="131">
        <f>COUNTIF(사출계획!$Q$62:$R$87,표4[[#This Row],[제품명]])</f>
        <v>0</v>
      </c>
      <c r="Y1137" s="131">
        <f>COUNTIF(사출계획!$Q$88:$R$110,표4[[#This Row],[제품명]])</f>
        <v>0</v>
      </c>
      <c r="Z1137" s="54">
        <f>COUNTIF(사출계획!$S$62:$T$110,표4[[#This Row],[제품명]])</f>
        <v>0</v>
      </c>
      <c r="AA1137" s="131"/>
      <c r="AB1137" s="131"/>
      <c r="AC1137" s="515" t="s">
        <v>5126</v>
      </c>
      <c r="AD1137" s="129">
        <f>SUMIF(표4[잉크명],표5[[#This Row],[잉크]],표4[월])</f>
        <v>0</v>
      </c>
      <c r="AE1137" s="131">
        <f>SUMIF(표4[잉크명],표5[[#This Row],[잉크]],표4[월-3층])</f>
        <v>0</v>
      </c>
      <c r="AF1137" s="131">
        <f>SUMIF(표4[잉크명],표5[[#This Row],[잉크]],표4[월-1층])</f>
        <v>0</v>
      </c>
      <c r="AG1137" s="133">
        <f>SUMIF(표4[잉크명],표5[[#This Row],[잉크]],표4[화])</f>
        <v>0</v>
      </c>
      <c r="AH1137" s="131">
        <f>SUMIF(표4[잉크명],표5[[#This Row],[잉크]],표4[화-3층])</f>
        <v>0</v>
      </c>
      <c r="AI1137" s="131">
        <f>SUMIF(표4[잉크명],표5[[#This Row],[잉크]],표4[화-1층])</f>
        <v>0</v>
      </c>
      <c r="AJ1137" s="130">
        <f>SUMIF(표4[잉크명],표5[[#This Row],[잉크]],표4[수])</f>
        <v>0</v>
      </c>
      <c r="AK1137" s="131">
        <f>SUMIF(표4[잉크명],표5[[#This Row],[잉크]],표4[수-3층])</f>
        <v>0</v>
      </c>
      <c r="AL1137" s="131">
        <f>SUMIF(표4[잉크명],표5[[#This Row],[잉크]],표4[수-1층])</f>
        <v>0</v>
      </c>
      <c r="AM1137" s="54">
        <f>SUMIF(표4[잉크명],표5[[#This Row],[잉크]],표4[목])</f>
        <v>0</v>
      </c>
      <c r="AN1137" s="131">
        <f>SUMIF(표4[잉크명],표5[[#This Row],[잉크]],표4[목-3층])</f>
        <v>0</v>
      </c>
      <c r="AO1137" s="131">
        <f>SUMIF(표4[잉크명],표5[[#This Row],[잉크]],표4[목-1층])</f>
        <v>0</v>
      </c>
      <c r="AP1137" s="54">
        <f>SUMIF(표4[잉크명],표5[[#This Row],[잉크]],표4[금])</f>
        <v>0</v>
      </c>
      <c r="AQ1137" s="131">
        <f>SUMIF(표4[잉크명],표5[[#This Row],[잉크]],표4[금-3층])</f>
        <v>0</v>
      </c>
      <c r="AR1137" s="131">
        <f>SUMIF(표4[잉크명],표5[[#This Row],[잉크]],표4[금-1층])</f>
        <v>0</v>
      </c>
      <c r="AS1137" s="54">
        <f>SUMIF(표4[잉크명],표5[[#This Row],[잉크]],표4[토])</f>
        <v>0</v>
      </c>
      <c r="AT1137" s="131">
        <f>SUMIF(표4[잉크명],표5[[#This Row],[잉크]],표4[토-3층])</f>
        <v>0</v>
      </c>
      <c r="AU1137" s="131">
        <f>SUMIF(표4[잉크명],표5[[#This Row],[잉크]],표4[토-1층])</f>
        <v>0</v>
      </c>
      <c r="AV1137" s="54">
        <f>SUMIF(표4[잉크명],표5[[#This Row],[잉크]],표4[일])</f>
        <v>0</v>
      </c>
      <c r="AW1137" s="131">
        <f>SUMIF(표4[잉크명],표5[[#This Row],[잉크]],표4[일-3층])</f>
        <v>0</v>
      </c>
      <c r="AX1137" s="131">
        <f>SUMIF(표4[잉크명],표5[[#This Row],[잉크]],표4[일-1층])</f>
        <v>0</v>
      </c>
      <c r="AY1137" s="54">
        <f>SUMIF(표4[잉크명],표5[[#This Row],[잉크]],표4[차주 월])</f>
        <v>0</v>
      </c>
      <c r="AZ1137" s="54">
        <f>SUM(표5[[#This Row],[월]:[차주 월]])</f>
        <v>0</v>
      </c>
    </row>
    <row r="1138" spans="2:52" x14ac:dyDescent="0.3">
      <c r="B1138" s="424" t="s">
        <v>4225</v>
      </c>
      <c r="C1138" s="285"/>
      <c r="D1138" s="424" t="s">
        <v>4226</v>
      </c>
      <c r="E1138" s="54">
        <f>COUNTIF(사출계획!$E$62:$F$110,표4[[#This Row],[제품명]])</f>
        <v>0</v>
      </c>
      <c r="F1138" s="131">
        <f>COUNTIF(사출계획!$E$62:$F$87,표4[[#This Row],[제품명]])</f>
        <v>0</v>
      </c>
      <c r="G1138" s="131">
        <f>COUNTIF(사출계획!$E$88:$F$110,표4[[#This Row],[제품명]])</f>
        <v>0</v>
      </c>
      <c r="H1138" s="54">
        <f>COUNTIF(사출계획!$G$62:$H$110,표4[[#This Row],[제품명]])</f>
        <v>0</v>
      </c>
      <c r="I1138" s="132">
        <f>COUNTIF(사출계획!$G$62:$H$87,표4[[#This Row],[제품명]])</f>
        <v>0</v>
      </c>
      <c r="J1138" s="132">
        <f>COUNTIF(사출계획!$G$88:$H$110,표4[[#This Row],[제품명]])</f>
        <v>0</v>
      </c>
      <c r="K1138" s="54">
        <f>COUNTIF(사출계획!$I$62:$J$110,표4[[#This Row],[제품명]])</f>
        <v>0</v>
      </c>
      <c r="L1138" s="131">
        <f>COUNTIF(사출계획!$I$62:$J$87,표4[[#This Row],[제품명]])</f>
        <v>0</v>
      </c>
      <c r="M1138" s="131">
        <f>COUNTIF(사출계획!$I$88:$J$110,표4[[#This Row],[제품명]])</f>
        <v>0</v>
      </c>
      <c r="N1138" s="129">
        <f>COUNTIF(사출계획!$K$62:$L$110,표4[[#This Row],[제품명]])</f>
        <v>0</v>
      </c>
      <c r="O1138" s="131">
        <f>COUNTIF(사출계획!$K$62:$L$87,표4[[#This Row],[제품명]])</f>
        <v>0</v>
      </c>
      <c r="P1138" s="131">
        <f>COUNTIF(사출계획!$K$88:$L$110,표4[[#This Row],[제품명]])</f>
        <v>0</v>
      </c>
      <c r="Q1138" s="130">
        <f>COUNTIF(사출계획!$M$62:$N$110,표4[[#This Row],[제품명]])</f>
        <v>0</v>
      </c>
      <c r="R1138" s="131">
        <f>COUNTIF(사출계획!$M$62:$N$87,표4[[#This Row],[제품명]])</f>
        <v>0</v>
      </c>
      <c r="S1138" s="131">
        <f>COUNTIF(사출계획!$M$88:$N$110,표4[[#This Row],[제품명]])</f>
        <v>0</v>
      </c>
      <c r="T1138" s="54">
        <f>COUNTIF(사출계획!$O$62:$P$110,표4[[#This Row],[제품명]])</f>
        <v>0</v>
      </c>
      <c r="U1138" s="131">
        <f>COUNTIF(사출계획!$O$62:$P$87,표4[[#This Row],[제품명]])</f>
        <v>0</v>
      </c>
      <c r="V1138" s="131">
        <f>COUNTIF(사출계획!$O$88:$P$110,표4[[#This Row],[제품명]])</f>
        <v>0</v>
      </c>
      <c r="W1138" s="54">
        <f>COUNTIF(사출계획!$Q$62:$R$110,표4[[#This Row],[제품명]])</f>
        <v>0</v>
      </c>
      <c r="X1138" s="131">
        <f>COUNTIF(사출계획!$Q$62:$R$87,표4[[#This Row],[제품명]])</f>
        <v>0</v>
      </c>
      <c r="Y1138" s="131">
        <f>COUNTIF(사출계획!$Q$88:$R$110,표4[[#This Row],[제품명]])</f>
        <v>0</v>
      </c>
      <c r="Z1138" s="54">
        <f>COUNTIF(사출계획!$S$62:$T$110,표4[[#This Row],[제품명]])</f>
        <v>0</v>
      </c>
      <c r="AA1138" s="131"/>
      <c r="AB1138" s="131"/>
      <c r="AC1138" s="515" t="s">
        <v>5127</v>
      </c>
      <c r="AD1138" s="129">
        <f>SUMIF(표4[잉크명],표5[[#This Row],[잉크]],표4[월])</f>
        <v>0</v>
      </c>
      <c r="AE1138" s="131">
        <f>SUMIF(표4[잉크명],표5[[#This Row],[잉크]],표4[월-3층])</f>
        <v>0</v>
      </c>
      <c r="AF1138" s="131">
        <f>SUMIF(표4[잉크명],표5[[#This Row],[잉크]],표4[월-1층])</f>
        <v>0</v>
      </c>
      <c r="AG1138" s="133">
        <f>SUMIF(표4[잉크명],표5[[#This Row],[잉크]],표4[화])</f>
        <v>0</v>
      </c>
      <c r="AH1138" s="131">
        <f>SUMIF(표4[잉크명],표5[[#This Row],[잉크]],표4[화-3층])</f>
        <v>0</v>
      </c>
      <c r="AI1138" s="131">
        <f>SUMIF(표4[잉크명],표5[[#This Row],[잉크]],표4[화-1층])</f>
        <v>0</v>
      </c>
      <c r="AJ1138" s="130">
        <f>SUMIF(표4[잉크명],표5[[#This Row],[잉크]],표4[수])</f>
        <v>0</v>
      </c>
      <c r="AK1138" s="131">
        <f>SUMIF(표4[잉크명],표5[[#This Row],[잉크]],표4[수-3층])</f>
        <v>0</v>
      </c>
      <c r="AL1138" s="131">
        <f>SUMIF(표4[잉크명],표5[[#This Row],[잉크]],표4[수-1층])</f>
        <v>0</v>
      </c>
      <c r="AM1138" s="54">
        <f>SUMIF(표4[잉크명],표5[[#This Row],[잉크]],표4[목])</f>
        <v>0</v>
      </c>
      <c r="AN1138" s="131">
        <f>SUMIF(표4[잉크명],표5[[#This Row],[잉크]],표4[목-3층])</f>
        <v>0</v>
      </c>
      <c r="AO1138" s="131">
        <f>SUMIF(표4[잉크명],표5[[#This Row],[잉크]],표4[목-1층])</f>
        <v>0</v>
      </c>
      <c r="AP1138" s="54">
        <f>SUMIF(표4[잉크명],표5[[#This Row],[잉크]],표4[금])</f>
        <v>0</v>
      </c>
      <c r="AQ1138" s="131">
        <f>SUMIF(표4[잉크명],표5[[#This Row],[잉크]],표4[금-3층])</f>
        <v>0</v>
      </c>
      <c r="AR1138" s="131">
        <f>SUMIF(표4[잉크명],표5[[#This Row],[잉크]],표4[금-1층])</f>
        <v>0</v>
      </c>
      <c r="AS1138" s="54">
        <f>SUMIF(표4[잉크명],표5[[#This Row],[잉크]],표4[토])</f>
        <v>0</v>
      </c>
      <c r="AT1138" s="131">
        <f>SUMIF(표4[잉크명],표5[[#This Row],[잉크]],표4[토-3층])</f>
        <v>0</v>
      </c>
      <c r="AU1138" s="131">
        <f>SUMIF(표4[잉크명],표5[[#This Row],[잉크]],표4[토-1층])</f>
        <v>0</v>
      </c>
      <c r="AV1138" s="54">
        <f>SUMIF(표4[잉크명],표5[[#This Row],[잉크]],표4[일])</f>
        <v>0</v>
      </c>
      <c r="AW1138" s="131">
        <f>SUMIF(표4[잉크명],표5[[#This Row],[잉크]],표4[일-3층])</f>
        <v>0</v>
      </c>
      <c r="AX1138" s="131">
        <f>SUMIF(표4[잉크명],표5[[#This Row],[잉크]],표4[일-1층])</f>
        <v>0</v>
      </c>
      <c r="AY1138" s="54">
        <f>SUMIF(표4[잉크명],표5[[#This Row],[잉크]],표4[차주 월])</f>
        <v>0</v>
      </c>
      <c r="AZ1138" s="54">
        <f>SUM(표5[[#This Row],[월]:[차주 월]])</f>
        <v>0</v>
      </c>
    </row>
    <row r="1139" spans="2:52" x14ac:dyDescent="0.3">
      <c r="B1139" s="424" t="s">
        <v>4225</v>
      </c>
      <c r="C1139" s="285"/>
      <c r="D1139" s="424" t="s">
        <v>4227</v>
      </c>
      <c r="E1139" s="54">
        <f>COUNTIF(사출계획!$E$62:$F$110,표4[[#This Row],[제품명]])</f>
        <v>0</v>
      </c>
      <c r="F1139" s="131">
        <f>COUNTIF(사출계획!$E$62:$F$87,표4[[#This Row],[제품명]])</f>
        <v>0</v>
      </c>
      <c r="G1139" s="131">
        <f>COUNTIF(사출계획!$E$88:$F$110,표4[[#This Row],[제품명]])</f>
        <v>0</v>
      </c>
      <c r="H1139" s="54">
        <f>COUNTIF(사출계획!$G$62:$H$110,표4[[#This Row],[제품명]])</f>
        <v>0</v>
      </c>
      <c r="I1139" s="132">
        <f>COUNTIF(사출계획!$G$62:$H$87,표4[[#This Row],[제품명]])</f>
        <v>0</v>
      </c>
      <c r="J1139" s="132">
        <f>COUNTIF(사출계획!$G$88:$H$110,표4[[#This Row],[제품명]])</f>
        <v>0</v>
      </c>
      <c r="K1139" s="54">
        <f>COUNTIF(사출계획!$I$62:$J$110,표4[[#This Row],[제품명]])</f>
        <v>0</v>
      </c>
      <c r="L1139" s="131">
        <f>COUNTIF(사출계획!$I$62:$J$87,표4[[#This Row],[제품명]])</f>
        <v>0</v>
      </c>
      <c r="M1139" s="131">
        <f>COUNTIF(사출계획!$I$88:$J$110,표4[[#This Row],[제품명]])</f>
        <v>0</v>
      </c>
      <c r="N1139" s="129">
        <f>COUNTIF(사출계획!$K$62:$L$110,표4[[#This Row],[제품명]])</f>
        <v>0</v>
      </c>
      <c r="O1139" s="131">
        <f>COUNTIF(사출계획!$K$62:$L$87,표4[[#This Row],[제품명]])</f>
        <v>0</v>
      </c>
      <c r="P1139" s="131">
        <f>COUNTIF(사출계획!$K$88:$L$110,표4[[#This Row],[제품명]])</f>
        <v>0</v>
      </c>
      <c r="Q1139" s="130">
        <f>COUNTIF(사출계획!$M$62:$N$110,표4[[#This Row],[제품명]])</f>
        <v>0</v>
      </c>
      <c r="R1139" s="131">
        <f>COUNTIF(사출계획!$M$62:$N$87,표4[[#This Row],[제품명]])</f>
        <v>0</v>
      </c>
      <c r="S1139" s="131">
        <f>COUNTIF(사출계획!$M$88:$N$110,표4[[#This Row],[제품명]])</f>
        <v>0</v>
      </c>
      <c r="T1139" s="54">
        <f>COUNTIF(사출계획!$O$62:$P$110,표4[[#This Row],[제품명]])</f>
        <v>0</v>
      </c>
      <c r="U1139" s="131">
        <f>COUNTIF(사출계획!$O$62:$P$87,표4[[#This Row],[제품명]])</f>
        <v>0</v>
      </c>
      <c r="V1139" s="131">
        <f>COUNTIF(사출계획!$O$88:$P$110,표4[[#This Row],[제품명]])</f>
        <v>0</v>
      </c>
      <c r="W1139" s="54">
        <f>COUNTIF(사출계획!$Q$62:$R$110,표4[[#This Row],[제품명]])</f>
        <v>0</v>
      </c>
      <c r="X1139" s="131">
        <f>COUNTIF(사출계획!$Q$62:$R$87,표4[[#This Row],[제품명]])</f>
        <v>0</v>
      </c>
      <c r="Y1139" s="131">
        <f>COUNTIF(사출계획!$Q$88:$R$110,표4[[#This Row],[제품명]])</f>
        <v>0</v>
      </c>
      <c r="Z1139" s="54">
        <f>COUNTIF(사출계획!$S$62:$T$110,표4[[#This Row],[제품명]])</f>
        <v>0</v>
      </c>
      <c r="AA1139" s="131"/>
      <c r="AB1139" s="131"/>
      <c r="AC1139" s="244" t="s">
        <v>5132</v>
      </c>
      <c r="AD1139" s="129">
        <f>SUMIF(표4[잉크명],표5[[#This Row],[잉크]],표4[월])</f>
        <v>0</v>
      </c>
      <c r="AE1139" s="131">
        <f>SUMIF(표4[잉크명],표5[[#This Row],[잉크]],표4[월-3층])</f>
        <v>0</v>
      </c>
      <c r="AF1139" s="131">
        <f>SUMIF(표4[잉크명],표5[[#This Row],[잉크]],표4[월-1층])</f>
        <v>0</v>
      </c>
      <c r="AG1139" s="133">
        <f>SUMIF(표4[잉크명],표5[[#This Row],[잉크]],표4[화])</f>
        <v>0</v>
      </c>
      <c r="AH1139" s="131">
        <f>SUMIF(표4[잉크명],표5[[#This Row],[잉크]],표4[화-3층])</f>
        <v>0</v>
      </c>
      <c r="AI1139" s="131">
        <f>SUMIF(표4[잉크명],표5[[#This Row],[잉크]],표4[화-1층])</f>
        <v>0</v>
      </c>
      <c r="AJ1139" s="130">
        <f>SUMIF(표4[잉크명],표5[[#This Row],[잉크]],표4[수])</f>
        <v>0</v>
      </c>
      <c r="AK1139" s="131">
        <f>SUMIF(표4[잉크명],표5[[#This Row],[잉크]],표4[수-3층])</f>
        <v>0</v>
      </c>
      <c r="AL1139" s="131">
        <f>SUMIF(표4[잉크명],표5[[#This Row],[잉크]],표4[수-1층])</f>
        <v>0</v>
      </c>
      <c r="AM1139" s="54">
        <f>SUMIF(표4[잉크명],표5[[#This Row],[잉크]],표4[목])</f>
        <v>0</v>
      </c>
      <c r="AN1139" s="131">
        <f>SUMIF(표4[잉크명],표5[[#This Row],[잉크]],표4[목-3층])</f>
        <v>0</v>
      </c>
      <c r="AO1139" s="131">
        <f>SUMIF(표4[잉크명],표5[[#This Row],[잉크]],표4[목-1층])</f>
        <v>0</v>
      </c>
      <c r="AP1139" s="54">
        <f>SUMIF(표4[잉크명],표5[[#This Row],[잉크]],표4[금])</f>
        <v>0</v>
      </c>
      <c r="AQ1139" s="131">
        <f>SUMIF(표4[잉크명],표5[[#This Row],[잉크]],표4[금-3층])</f>
        <v>0</v>
      </c>
      <c r="AR1139" s="131">
        <f>SUMIF(표4[잉크명],표5[[#This Row],[잉크]],표4[금-1층])</f>
        <v>0</v>
      </c>
      <c r="AS1139" s="54">
        <f>SUMIF(표4[잉크명],표5[[#This Row],[잉크]],표4[토])</f>
        <v>0</v>
      </c>
      <c r="AT1139" s="131">
        <f>SUMIF(표4[잉크명],표5[[#This Row],[잉크]],표4[토-3층])</f>
        <v>0</v>
      </c>
      <c r="AU1139" s="131">
        <f>SUMIF(표4[잉크명],표5[[#This Row],[잉크]],표4[토-1층])</f>
        <v>0</v>
      </c>
      <c r="AV1139" s="54">
        <f>SUMIF(표4[잉크명],표5[[#This Row],[잉크]],표4[일])</f>
        <v>0</v>
      </c>
      <c r="AW1139" s="131">
        <f>SUMIF(표4[잉크명],표5[[#This Row],[잉크]],표4[일-3층])</f>
        <v>0</v>
      </c>
      <c r="AX1139" s="131">
        <f>SUMIF(표4[잉크명],표5[[#This Row],[잉크]],표4[일-1층])</f>
        <v>0</v>
      </c>
      <c r="AY1139" s="54">
        <f>SUMIF(표4[잉크명],표5[[#This Row],[잉크]],표4[차주 월])</f>
        <v>0</v>
      </c>
      <c r="AZ1139" s="54">
        <f>SUM(표5[[#This Row],[월]:[차주 월]])</f>
        <v>0</v>
      </c>
    </row>
    <row r="1140" spans="2:52" x14ac:dyDescent="0.3">
      <c r="B1140" s="425" t="s">
        <v>4232</v>
      </c>
      <c r="C1140" s="285"/>
      <c r="D1140" s="425" t="s">
        <v>4673</v>
      </c>
      <c r="E1140" s="54">
        <f>COUNTIF(사출계획!$E$62:$F$110,표4[[#This Row],[제품명]])</f>
        <v>0</v>
      </c>
      <c r="F1140" s="131">
        <f>COUNTIF(사출계획!$E$62:$F$87,표4[[#This Row],[제품명]])</f>
        <v>0</v>
      </c>
      <c r="G1140" s="131">
        <f>COUNTIF(사출계획!$E$88:$F$110,표4[[#This Row],[제품명]])</f>
        <v>0</v>
      </c>
      <c r="H1140" s="54">
        <f>COUNTIF(사출계획!$G$62:$H$110,표4[[#This Row],[제품명]])</f>
        <v>0</v>
      </c>
      <c r="I1140" s="132">
        <f>COUNTIF(사출계획!$G$62:$H$87,표4[[#This Row],[제품명]])</f>
        <v>0</v>
      </c>
      <c r="J1140" s="132">
        <f>COUNTIF(사출계획!$G$88:$H$110,표4[[#This Row],[제품명]])</f>
        <v>0</v>
      </c>
      <c r="K1140" s="54">
        <f>COUNTIF(사출계획!$I$62:$J$110,표4[[#This Row],[제품명]])</f>
        <v>0</v>
      </c>
      <c r="L1140" s="131">
        <f>COUNTIF(사출계획!$I$62:$J$87,표4[[#This Row],[제품명]])</f>
        <v>0</v>
      </c>
      <c r="M1140" s="131">
        <f>COUNTIF(사출계획!$I$88:$J$110,표4[[#This Row],[제품명]])</f>
        <v>0</v>
      </c>
      <c r="N1140" s="129">
        <f>COUNTIF(사출계획!$K$62:$L$110,표4[[#This Row],[제품명]])</f>
        <v>0</v>
      </c>
      <c r="O1140" s="131">
        <f>COUNTIF(사출계획!$K$62:$L$87,표4[[#This Row],[제품명]])</f>
        <v>0</v>
      </c>
      <c r="P1140" s="131">
        <f>COUNTIF(사출계획!$K$88:$L$110,표4[[#This Row],[제품명]])</f>
        <v>0</v>
      </c>
      <c r="Q1140" s="130">
        <f>COUNTIF(사출계획!$M$62:$N$110,표4[[#This Row],[제품명]])</f>
        <v>0</v>
      </c>
      <c r="R1140" s="131">
        <f>COUNTIF(사출계획!$M$62:$N$87,표4[[#This Row],[제품명]])</f>
        <v>0</v>
      </c>
      <c r="S1140" s="131">
        <f>COUNTIF(사출계획!$M$88:$N$110,표4[[#This Row],[제품명]])</f>
        <v>0</v>
      </c>
      <c r="T1140" s="54">
        <f>COUNTIF(사출계획!$O$62:$P$110,표4[[#This Row],[제품명]])</f>
        <v>0</v>
      </c>
      <c r="U1140" s="131">
        <f>COUNTIF(사출계획!$O$62:$P$87,표4[[#This Row],[제품명]])</f>
        <v>0</v>
      </c>
      <c r="V1140" s="131">
        <f>COUNTIF(사출계획!$O$88:$P$110,표4[[#This Row],[제품명]])</f>
        <v>0</v>
      </c>
      <c r="W1140" s="54">
        <f>COUNTIF(사출계획!$Q$62:$R$110,표4[[#This Row],[제품명]])</f>
        <v>0</v>
      </c>
      <c r="X1140" s="131">
        <f>COUNTIF(사출계획!$Q$62:$R$87,표4[[#This Row],[제품명]])</f>
        <v>0</v>
      </c>
      <c r="Y1140" s="131">
        <f>COUNTIF(사출계획!$Q$88:$R$110,표4[[#This Row],[제품명]])</f>
        <v>0</v>
      </c>
      <c r="Z1140" s="54">
        <f>COUNTIF(사출계획!$S$62:$T$110,표4[[#This Row],[제품명]])</f>
        <v>0</v>
      </c>
      <c r="AA1140" s="131"/>
      <c r="AB1140" s="131"/>
      <c r="AC1140" s="516" t="s">
        <v>5137</v>
      </c>
      <c r="AD1140" s="129">
        <f>SUMIF(표4[잉크명],표5[[#This Row],[잉크]],표4[월])</f>
        <v>0</v>
      </c>
      <c r="AE1140" s="131">
        <f>SUMIF(표4[잉크명],표5[[#This Row],[잉크]],표4[월-3층])</f>
        <v>0</v>
      </c>
      <c r="AF1140" s="131">
        <f>SUMIF(표4[잉크명],표5[[#This Row],[잉크]],표4[월-1층])</f>
        <v>0</v>
      </c>
      <c r="AG1140" s="133">
        <f>SUMIF(표4[잉크명],표5[[#This Row],[잉크]],표4[화])</f>
        <v>0</v>
      </c>
      <c r="AH1140" s="131">
        <f>SUMIF(표4[잉크명],표5[[#This Row],[잉크]],표4[화-3층])</f>
        <v>0</v>
      </c>
      <c r="AI1140" s="131">
        <f>SUMIF(표4[잉크명],표5[[#This Row],[잉크]],표4[화-1층])</f>
        <v>0</v>
      </c>
      <c r="AJ1140" s="130">
        <f>SUMIF(표4[잉크명],표5[[#This Row],[잉크]],표4[수])</f>
        <v>0</v>
      </c>
      <c r="AK1140" s="131">
        <f>SUMIF(표4[잉크명],표5[[#This Row],[잉크]],표4[수-3층])</f>
        <v>0</v>
      </c>
      <c r="AL1140" s="131">
        <f>SUMIF(표4[잉크명],표5[[#This Row],[잉크]],표4[수-1층])</f>
        <v>0</v>
      </c>
      <c r="AM1140" s="54">
        <f>SUMIF(표4[잉크명],표5[[#This Row],[잉크]],표4[목])</f>
        <v>0</v>
      </c>
      <c r="AN1140" s="131">
        <f>SUMIF(표4[잉크명],표5[[#This Row],[잉크]],표4[목-3층])</f>
        <v>0</v>
      </c>
      <c r="AO1140" s="131">
        <f>SUMIF(표4[잉크명],표5[[#This Row],[잉크]],표4[목-1층])</f>
        <v>0</v>
      </c>
      <c r="AP1140" s="54">
        <f>SUMIF(표4[잉크명],표5[[#This Row],[잉크]],표4[금])</f>
        <v>0</v>
      </c>
      <c r="AQ1140" s="131">
        <f>SUMIF(표4[잉크명],표5[[#This Row],[잉크]],표4[금-3층])</f>
        <v>0</v>
      </c>
      <c r="AR1140" s="131">
        <f>SUMIF(표4[잉크명],표5[[#This Row],[잉크]],표4[금-1층])</f>
        <v>0</v>
      </c>
      <c r="AS1140" s="54">
        <f>SUMIF(표4[잉크명],표5[[#This Row],[잉크]],표4[토])</f>
        <v>0</v>
      </c>
      <c r="AT1140" s="131">
        <f>SUMIF(표4[잉크명],표5[[#This Row],[잉크]],표4[토-3층])</f>
        <v>0</v>
      </c>
      <c r="AU1140" s="131">
        <f>SUMIF(표4[잉크명],표5[[#This Row],[잉크]],표4[토-1층])</f>
        <v>0</v>
      </c>
      <c r="AV1140" s="54">
        <f>SUMIF(표4[잉크명],표5[[#This Row],[잉크]],표4[일])</f>
        <v>0</v>
      </c>
      <c r="AW1140" s="131">
        <f>SUMIF(표4[잉크명],표5[[#This Row],[잉크]],표4[일-3층])</f>
        <v>0</v>
      </c>
      <c r="AX1140" s="131">
        <f>SUMIF(표4[잉크명],표5[[#This Row],[잉크]],표4[일-1층])</f>
        <v>0</v>
      </c>
      <c r="AY1140" s="54">
        <f>SUMIF(표4[잉크명],표5[[#This Row],[잉크]],표4[차주 월])</f>
        <v>0</v>
      </c>
      <c r="AZ1140" s="54">
        <f>SUM(표5[[#This Row],[월]:[차주 월]])</f>
        <v>0</v>
      </c>
    </row>
    <row r="1141" spans="2:52" x14ac:dyDescent="0.3">
      <c r="B1141" s="425" t="s">
        <v>4232</v>
      </c>
      <c r="C1141" s="285"/>
      <c r="D1141" s="425" t="s">
        <v>4381</v>
      </c>
      <c r="E1141" s="54">
        <f>COUNTIF(사출계획!$E$62:$F$110,표4[[#This Row],[제품명]])</f>
        <v>0</v>
      </c>
      <c r="F1141" s="131">
        <f>COUNTIF(사출계획!$E$62:$F$87,표4[[#This Row],[제품명]])</f>
        <v>0</v>
      </c>
      <c r="G1141" s="131">
        <f>COUNTIF(사출계획!$E$88:$F$110,표4[[#This Row],[제품명]])</f>
        <v>0</v>
      </c>
      <c r="H1141" s="54">
        <f>COUNTIF(사출계획!$G$62:$H$110,표4[[#This Row],[제품명]])</f>
        <v>0</v>
      </c>
      <c r="I1141" s="132">
        <f>COUNTIF(사출계획!$G$62:$H$87,표4[[#This Row],[제품명]])</f>
        <v>0</v>
      </c>
      <c r="J1141" s="132">
        <f>COUNTIF(사출계획!$G$88:$H$110,표4[[#This Row],[제품명]])</f>
        <v>0</v>
      </c>
      <c r="K1141" s="54">
        <f>COUNTIF(사출계획!$I$62:$J$110,표4[[#This Row],[제품명]])</f>
        <v>0</v>
      </c>
      <c r="L1141" s="131">
        <f>COUNTIF(사출계획!$I$62:$J$87,표4[[#This Row],[제품명]])</f>
        <v>0</v>
      </c>
      <c r="M1141" s="131">
        <f>COUNTIF(사출계획!$I$88:$J$110,표4[[#This Row],[제품명]])</f>
        <v>0</v>
      </c>
      <c r="N1141" s="129">
        <f>COUNTIF(사출계획!$K$62:$L$110,표4[[#This Row],[제품명]])</f>
        <v>0</v>
      </c>
      <c r="O1141" s="131">
        <f>COUNTIF(사출계획!$K$62:$L$87,표4[[#This Row],[제품명]])</f>
        <v>0</v>
      </c>
      <c r="P1141" s="131">
        <f>COUNTIF(사출계획!$K$88:$L$110,표4[[#This Row],[제품명]])</f>
        <v>0</v>
      </c>
      <c r="Q1141" s="130">
        <f>COUNTIF(사출계획!$M$62:$N$110,표4[[#This Row],[제품명]])</f>
        <v>0</v>
      </c>
      <c r="R1141" s="131">
        <f>COUNTIF(사출계획!$M$62:$N$87,표4[[#This Row],[제품명]])</f>
        <v>0</v>
      </c>
      <c r="S1141" s="131">
        <f>COUNTIF(사출계획!$M$88:$N$110,표4[[#This Row],[제품명]])</f>
        <v>0</v>
      </c>
      <c r="T1141" s="54">
        <f>COUNTIF(사출계획!$O$62:$P$110,표4[[#This Row],[제품명]])</f>
        <v>0</v>
      </c>
      <c r="U1141" s="131">
        <f>COUNTIF(사출계획!$O$62:$P$87,표4[[#This Row],[제품명]])</f>
        <v>0</v>
      </c>
      <c r="V1141" s="131">
        <f>COUNTIF(사출계획!$O$88:$P$110,표4[[#This Row],[제품명]])</f>
        <v>0</v>
      </c>
      <c r="W1141" s="54">
        <f>COUNTIF(사출계획!$Q$62:$R$110,표4[[#This Row],[제품명]])</f>
        <v>0</v>
      </c>
      <c r="X1141" s="131">
        <f>COUNTIF(사출계획!$Q$62:$R$87,표4[[#This Row],[제품명]])</f>
        <v>0</v>
      </c>
      <c r="Y1141" s="131">
        <f>COUNTIF(사출계획!$Q$88:$R$110,표4[[#This Row],[제품명]])</f>
        <v>0</v>
      </c>
      <c r="Z1141" s="54">
        <f>COUNTIF(사출계획!$S$62:$T$110,표4[[#This Row],[제품명]])</f>
        <v>0</v>
      </c>
      <c r="AA1141" s="131"/>
      <c r="AB1141" s="131"/>
      <c r="AC1141" s="244" t="s">
        <v>5139</v>
      </c>
      <c r="AD1141" s="129">
        <f>SUMIF(표4[잉크명],표5[[#This Row],[잉크]],표4[월])</f>
        <v>0</v>
      </c>
      <c r="AE1141" s="131">
        <f>SUMIF(표4[잉크명],표5[[#This Row],[잉크]],표4[월-3층])</f>
        <v>0</v>
      </c>
      <c r="AF1141" s="131">
        <f>SUMIF(표4[잉크명],표5[[#This Row],[잉크]],표4[월-1층])</f>
        <v>0</v>
      </c>
      <c r="AG1141" s="133">
        <f>SUMIF(표4[잉크명],표5[[#This Row],[잉크]],표4[화])</f>
        <v>0</v>
      </c>
      <c r="AH1141" s="131">
        <f>SUMIF(표4[잉크명],표5[[#This Row],[잉크]],표4[화-3층])</f>
        <v>0</v>
      </c>
      <c r="AI1141" s="131">
        <f>SUMIF(표4[잉크명],표5[[#This Row],[잉크]],표4[화-1층])</f>
        <v>0</v>
      </c>
      <c r="AJ1141" s="130">
        <f>SUMIF(표4[잉크명],표5[[#This Row],[잉크]],표4[수])</f>
        <v>0</v>
      </c>
      <c r="AK1141" s="131">
        <f>SUMIF(표4[잉크명],표5[[#This Row],[잉크]],표4[수-3층])</f>
        <v>0</v>
      </c>
      <c r="AL1141" s="131">
        <f>SUMIF(표4[잉크명],표5[[#This Row],[잉크]],표4[수-1층])</f>
        <v>0</v>
      </c>
      <c r="AM1141" s="54">
        <f>SUMIF(표4[잉크명],표5[[#This Row],[잉크]],표4[목])</f>
        <v>0</v>
      </c>
      <c r="AN1141" s="131">
        <f>SUMIF(표4[잉크명],표5[[#This Row],[잉크]],표4[목-3층])</f>
        <v>0</v>
      </c>
      <c r="AO1141" s="131">
        <f>SUMIF(표4[잉크명],표5[[#This Row],[잉크]],표4[목-1층])</f>
        <v>0</v>
      </c>
      <c r="AP1141" s="54">
        <f>SUMIF(표4[잉크명],표5[[#This Row],[잉크]],표4[금])</f>
        <v>0</v>
      </c>
      <c r="AQ1141" s="131">
        <f>SUMIF(표4[잉크명],표5[[#This Row],[잉크]],표4[금-3층])</f>
        <v>0</v>
      </c>
      <c r="AR1141" s="131">
        <f>SUMIF(표4[잉크명],표5[[#This Row],[잉크]],표4[금-1층])</f>
        <v>0</v>
      </c>
      <c r="AS1141" s="54">
        <f>SUMIF(표4[잉크명],표5[[#This Row],[잉크]],표4[토])</f>
        <v>0</v>
      </c>
      <c r="AT1141" s="131">
        <f>SUMIF(표4[잉크명],표5[[#This Row],[잉크]],표4[토-3층])</f>
        <v>0</v>
      </c>
      <c r="AU1141" s="131">
        <f>SUMIF(표4[잉크명],표5[[#This Row],[잉크]],표4[토-1층])</f>
        <v>0</v>
      </c>
      <c r="AV1141" s="54">
        <f>SUMIF(표4[잉크명],표5[[#This Row],[잉크]],표4[일])</f>
        <v>0</v>
      </c>
      <c r="AW1141" s="131">
        <f>SUMIF(표4[잉크명],표5[[#This Row],[잉크]],표4[일-3층])</f>
        <v>0</v>
      </c>
      <c r="AX1141" s="131">
        <f>SUMIF(표4[잉크명],표5[[#This Row],[잉크]],표4[일-1층])</f>
        <v>0</v>
      </c>
      <c r="AY1141" s="54">
        <f>SUMIF(표4[잉크명],표5[[#This Row],[잉크]],표4[차주 월])</f>
        <v>0</v>
      </c>
      <c r="AZ1141" s="54">
        <f>SUM(표5[[#This Row],[월]:[차주 월]])</f>
        <v>0</v>
      </c>
    </row>
    <row r="1142" spans="2:52" x14ac:dyDescent="0.3">
      <c r="B1142" s="427" t="s">
        <v>4246</v>
      </c>
      <c r="C1142" s="285"/>
      <c r="D1142" s="427" t="s">
        <v>4243</v>
      </c>
      <c r="E1142" s="54">
        <f>COUNTIF(사출계획!$E$62:$F$110,표4[[#This Row],[제품명]])</f>
        <v>0</v>
      </c>
      <c r="F1142" s="131">
        <f>COUNTIF(사출계획!$E$62:$F$87,표4[[#This Row],[제품명]])</f>
        <v>0</v>
      </c>
      <c r="G1142" s="131">
        <f>COUNTIF(사출계획!$E$88:$F$110,표4[[#This Row],[제품명]])</f>
        <v>0</v>
      </c>
      <c r="H1142" s="54">
        <f>COUNTIF(사출계획!$G$62:$H$110,표4[[#This Row],[제품명]])</f>
        <v>0</v>
      </c>
      <c r="I1142" s="132">
        <f>COUNTIF(사출계획!$G$62:$H$87,표4[[#This Row],[제품명]])</f>
        <v>0</v>
      </c>
      <c r="J1142" s="132">
        <f>COUNTIF(사출계획!$G$88:$H$110,표4[[#This Row],[제품명]])</f>
        <v>0</v>
      </c>
      <c r="K1142" s="54">
        <f>COUNTIF(사출계획!$I$62:$J$110,표4[[#This Row],[제품명]])</f>
        <v>0</v>
      </c>
      <c r="L1142" s="131">
        <f>COUNTIF(사출계획!$I$62:$J$87,표4[[#This Row],[제품명]])</f>
        <v>0</v>
      </c>
      <c r="M1142" s="131">
        <f>COUNTIF(사출계획!$I$88:$J$110,표4[[#This Row],[제품명]])</f>
        <v>0</v>
      </c>
      <c r="N1142" s="129">
        <f>COUNTIF(사출계획!$K$62:$L$110,표4[[#This Row],[제품명]])</f>
        <v>0</v>
      </c>
      <c r="O1142" s="131">
        <f>COUNTIF(사출계획!$K$62:$L$87,표4[[#This Row],[제품명]])</f>
        <v>0</v>
      </c>
      <c r="P1142" s="131">
        <f>COUNTIF(사출계획!$K$88:$L$110,표4[[#This Row],[제품명]])</f>
        <v>0</v>
      </c>
      <c r="Q1142" s="130">
        <f>COUNTIF(사출계획!$M$62:$N$110,표4[[#This Row],[제품명]])</f>
        <v>0</v>
      </c>
      <c r="R1142" s="131">
        <f>COUNTIF(사출계획!$M$62:$N$87,표4[[#This Row],[제품명]])</f>
        <v>0</v>
      </c>
      <c r="S1142" s="131">
        <f>COUNTIF(사출계획!$M$88:$N$110,표4[[#This Row],[제품명]])</f>
        <v>0</v>
      </c>
      <c r="T1142" s="54">
        <f>COUNTIF(사출계획!$O$62:$P$110,표4[[#This Row],[제품명]])</f>
        <v>0</v>
      </c>
      <c r="U1142" s="131">
        <f>COUNTIF(사출계획!$O$62:$P$87,표4[[#This Row],[제품명]])</f>
        <v>0</v>
      </c>
      <c r="V1142" s="131">
        <f>COUNTIF(사출계획!$O$88:$P$110,표4[[#This Row],[제품명]])</f>
        <v>0</v>
      </c>
      <c r="W1142" s="54">
        <f>COUNTIF(사출계획!$Q$62:$R$110,표4[[#This Row],[제품명]])</f>
        <v>0</v>
      </c>
      <c r="X1142" s="131">
        <f>COUNTIF(사출계획!$Q$62:$R$87,표4[[#This Row],[제품명]])</f>
        <v>0</v>
      </c>
      <c r="Y1142" s="131">
        <f>COUNTIF(사출계획!$Q$88:$R$110,표4[[#This Row],[제품명]])</f>
        <v>0</v>
      </c>
      <c r="Z1142" s="54">
        <f>COUNTIF(사출계획!$S$62:$T$110,표4[[#This Row],[제품명]])</f>
        <v>0</v>
      </c>
      <c r="AA1142" s="131"/>
      <c r="AB1142" s="131"/>
      <c r="AC1142" s="244" t="s">
        <v>5145</v>
      </c>
      <c r="AD1142" s="129">
        <f>SUMIF(표4[잉크명],표5[[#This Row],[잉크]],표4[월])</f>
        <v>0</v>
      </c>
      <c r="AE1142" s="131">
        <f>SUMIF(표4[잉크명],표5[[#This Row],[잉크]],표4[월-3층])</f>
        <v>0</v>
      </c>
      <c r="AF1142" s="131">
        <f>SUMIF(표4[잉크명],표5[[#This Row],[잉크]],표4[월-1층])</f>
        <v>0</v>
      </c>
      <c r="AG1142" s="133">
        <f>SUMIF(표4[잉크명],표5[[#This Row],[잉크]],표4[화])</f>
        <v>0</v>
      </c>
      <c r="AH1142" s="131">
        <f>SUMIF(표4[잉크명],표5[[#This Row],[잉크]],표4[화-3층])</f>
        <v>0</v>
      </c>
      <c r="AI1142" s="131">
        <f>SUMIF(표4[잉크명],표5[[#This Row],[잉크]],표4[화-1층])</f>
        <v>0</v>
      </c>
      <c r="AJ1142" s="130">
        <f>SUMIF(표4[잉크명],표5[[#This Row],[잉크]],표4[수])</f>
        <v>0</v>
      </c>
      <c r="AK1142" s="131">
        <f>SUMIF(표4[잉크명],표5[[#This Row],[잉크]],표4[수-3층])</f>
        <v>0</v>
      </c>
      <c r="AL1142" s="131">
        <f>SUMIF(표4[잉크명],표5[[#This Row],[잉크]],표4[수-1층])</f>
        <v>0</v>
      </c>
      <c r="AM1142" s="54">
        <f>SUMIF(표4[잉크명],표5[[#This Row],[잉크]],표4[목])</f>
        <v>0</v>
      </c>
      <c r="AN1142" s="131">
        <f>SUMIF(표4[잉크명],표5[[#This Row],[잉크]],표4[목-3층])</f>
        <v>0</v>
      </c>
      <c r="AO1142" s="131">
        <f>SUMIF(표4[잉크명],표5[[#This Row],[잉크]],표4[목-1층])</f>
        <v>0</v>
      </c>
      <c r="AP1142" s="54">
        <f>SUMIF(표4[잉크명],표5[[#This Row],[잉크]],표4[금])</f>
        <v>0</v>
      </c>
      <c r="AQ1142" s="131">
        <f>SUMIF(표4[잉크명],표5[[#This Row],[잉크]],표4[금-3층])</f>
        <v>0</v>
      </c>
      <c r="AR1142" s="131">
        <f>SUMIF(표4[잉크명],표5[[#This Row],[잉크]],표4[금-1층])</f>
        <v>0</v>
      </c>
      <c r="AS1142" s="54">
        <f>SUMIF(표4[잉크명],표5[[#This Row],[잉크]],표4[토])</f>
        <v>0</v>
      </c>
      <c r="AT1142" s="131">
        <f>SUMIF(표4[잉크명],표5[[#This Row],[잉크]],표4[토-3층])</f>
        <v>0</v>
      </c>
      <c r="AU1142" s="131">
        <f>SUMIF(표4[잉크명],표5[[#This Row],[잉크]],표4[토-1층])</f>
        <v>0</v>
      </c>
      <c r="AV1142" s="54">
        <f>SUMIF(표4[잉크명],표5[[#This Row],[잉크]],표4[일])</f>
        <v>0</v>
      </c>
      <c r="AW1142" s="131">
        <f>SUMIF(표4[잉크명],표5[[#This Row],[잉크]],표4[일-3층])</f>
        <v>0</v>
      </c>
      <c r="AX1142" s="131">
        <f>SUMIF(표4[잉크명],표5[[#This Row],[잉크]],표4[일-1층])</f>
        <v>0</v>
      </c>
      <c r="AY1142" s="54">
        <f>SUMIF(표4[잉크명],표5[[#This Row],[잉크]],표4[차주 월])</f>
        <v>0</v>
      </c>
      <c r="AZ1142" s="54">
        <f>SUM(표5[[#This Row],[월]:[차주 월]])</f>
        <v>0</v>
      </c>
    </row>
    <row r="1143" spans="2:52" x14ac:dyDescent="0.3">
      <c r="B1143" s="427" t="s">
        <v>4246</v>
      </c>
      <c r="C1143" s="285"/>
      <c r="D1143" s="427" t="s">
        <v>4248</v>
      </c>
      <c r="E1143" s="54">
        <f>COUNTIF(사출계획!$E$62:$F$110,표4[[#This Row],[제품명]])</f>
        <v>0</v>
      </c>
      <c r="F1143" s="131">
        <f>COUNTIF(사출계획!$E$62:$F$87,표4[[#This Row],[제품명]])</f>
        <v>0</v>
      </c>
      <c r="G1143" s="131">
        <f>COUNTIF(사출계획!$E$88:$F$110,표4[[#This Row],[제품명]])</f>
        <v>0</v>
      </c>
      <c r="H1143" s="54">
        <f>COUNTIF(사출계획!$G$62:$H$110,표4[[#This Row],[제품명]])</f>
        <v>0</v>
      </c>
      <c r="I1143" s="132">
        <f>COUNTIF(사출계획!$G$62:$H$87,표4[[#This Row],[제품명]])</f>
        <v>0</v>
      </c>
      <c r="J1143" s="132">
        <f>COUNTIF(사출계획!$G$88:$H$110,표4[[#This Row],[제품명]])</f>
        <v>0</v>
      </c>
      <c r="K1143" s="54">
        <f>COUNTIF(사출계획!$I$62:$J$110,표4[[#This Row],[제품명]])</f>
        <v>0</v>
      </c>
      <c r="L1143" s="131">
        <f>COUNTIF(사출계획!$I$62:$J$87,표4[[#This Row],[제품명]])</f>
        <v>0</v>
      </c>
      <c r="M1143" s="131">
        <f>COUNTIF(사출계획!$I$88:$J$110,표4[[#This Row],[제품명]])</f>
        <v>0</v>
      </c>
      <c r="N1143" s="129">
        <f>COUNTIF(사출계획!$K$62:$L$110,표4[[#This Row],[제품명]])</f>
        <v>0</v>
      </c>
      <c r="O1143" s="131">
        <f>COUNTIF(사출계획!$K$62:$L$87,표4[[#This Row],[제품명]])</f>
        <v>0</v>
      </c>
      <c r="P1143" s="131">
        <f>COUNTIF(사출계획!$K$88:$L$110,표4[[#This Row],[제품명]])</f>
        <v>0</v>
      </c>
      <c r="Q1143" s="130">
        <f>COUNTIF(사출계획!$M$62:$N$110,표4[[#This Row],[제품명]])</f>
        <v>0</v>
      </c>
      <c r="R1143" s="131">
        <f>COUNTIF(사출계획!$M$62:$N$87,표4[[#This Row],[제품명]])</f>
        <v>0</v>
      </c>
      <c r="S1143" s="131">
        <f>COUNTIF(사출계획!$M$88:$N$110,표4[[#This Row],[제품명]])</f>
        <v>0</v>
      </c>
      <c r="T1143" s="54">
        <f>COUNTIF(사출계획!$O$62:$P$110,표4[[#This Row],[제품명]])</f>
        <v>0</v>
      </c>
      <c r="U1143" s="131">
        <f>COUNTIF(사출계획!$O$62:$P$87,표4[[#This Row],[제품명]])</f>
        <v>0</v>
      </c>
      <c r="V1143" s="131">
        <f>COUNTIF(사출계획!$O$88:$P$110,표4[[#This Row],[제품명]])</f>
        <v>0</v>
      </c>
      <c r="W1143" s="54">
        <f>COUNTIF(사출계획!$Q$62:$R$110,표4[[#This Row],[제품명]])</f>
        <v>0</v>
      </c>
      <c r="X1143" s="131">
        <f>COUNTIF(사출계획!$Q$62:$R$87,표4[[#This Row],[제품명]])</f>
        <v>0</v>
      </c>
      <c r="Y1143" s="131">
        <f>COUNTIF(사출계획!$Q$88:$R$110,표4[[#This Row],[제품명]])</f>
        <v>0</v>
      </c>
      <c r="Z1143" s="54">
        <f>COUNTIF(사출계획!$S$62:$T$110,표4[[#This Row],[제품명]])</f>
        <v>0</v>
      </c>
      <c r="AA1143" s="131"/>
      <c r="AB1143" s="131"/>
      <c r="AC1143" s="244" t="s">
        <v>5147</v>
      </c>
      <c r="AD1143" s="129">
        <f>SUMIF(표4[잉크명],표5[[#This Row],[잉크]],표4[월])</f>
        <v>0</v>
      </c>
      <c r="AE1143" s="131">
        <f>SUMIF(표4[잉크명],표5[[#This Row],[잉크]],표4[월-3층])</f>
        <v>0</v>
      </c>
      <c r="AF1143" s="131">
        <f>SUMIF(표4[잉크명],표5[[#This Row],[잉크]],표4[월-1층])</f>
        <v>0</v>
      </c>
      <c r="AG1143" s="133">
        <f>SUMIF(표4[잉크명],표5[[#This Row],[잉크]],표4[화])</f>
        <v>0</v>
      </c>
      <c r="AH1143" s="131">
        <f>SUMIF(표4[잉크명],표5[[#This Row],[잉크]],표4[화-3층])</f>
        <v>0</v>
      </c>
      <c r="AI1143" s="131">
        <f>SUMIF(표4[잉크명],표5[[#This Row],[잉크]],표4[화-1층])</f>
        <v>0</v>
      </c>
      <c r="AJ1143" s="130">
        <f>SUMIF(표4[잉크명],표5[[#This Row],[잉크]],표4[수])</f>
        <v>0</v>
      </c>
      <c r="AK1143" s="131">
        <f>SUMIF(표4[잉크명],표5[[#This Row],[잉크]],표4[수-3층])</f>
        <v>0</v>
      </c>
      <c r="AL1143" s="131">
        <f>SUMIF(표4[잉크명],표5[[#This Row],[잉크]],표4[수-1층])</f>
        <v>0</v>
      </c>
      <c r="AM1143" s="54">
        <f>SUMIF(표4[잉크명],표5[[#This Row],[잉크]],표4[목])</f>
        <v>0</v>
      </c>
      <c r="AN1143" s="131">
        <f>SUMIF(표4[잉크명],표5[[#This Row],[잉크]],표4[목-3층])</f>
        <v>0</v>
      </c>
      <c r="AO1143" s="131">
        <f>SUMIF(표4[잉크명],표5[[#This Row],[잉크]],표4[목-1층])</f>
        <v>0</v>
      </c>
      <c r="AP1143" s="54">
        <f>SUMIF(표4[잉크명],표5[[#This Row],[잉크]],표4[금])</f>
        <v>0</v>
      </c>
      <c r="AQ1143" s="131">
        <f>SUMIF(표4[잉크명],표5[[#This Row],[잉크]],표4[금-3층])</f>
        <v>0</v>
      </c>
      <c r="AR1143" s="131">
        <f>SUMIF(표4[잉크명],표5[[#This Row],[잉크]],표4[금-1층])</f>
        <v>0</v>
      </c>
      <c r="AS1143" s="54">
        <f>SUMIF(표4[잉크명],표5[[#This Row],[잉크]],표4[토])</f>
        <v>0</v>
      </c>
      <c r="AT1143" s="131">
        <f>SUMIF(표4[잉크명],표5[[#This Row],[잉크]],표4[토-3층])</f>
        <v>0</v>
      </c>
      <c r="AU1143" s="131">
        <f>SUMIF(표4[잉크명],표5[[#This Row],[잉크]],표4[토-1층])</f>
        <v>0</v>
      </c>
      <c r="AV1143" s="54">
        <f>SUMIF(표4[잉크명],표5[[#This Row],[잉크]],표4[일])</f>
        <v>0</v>
      </c>
      <c r="AW1143" s="131">
        <f>SUMIF(표4[잉크명],표5[[#This Row],[잉크]],표4[일-3층])</f>
        <v>0</v>
      </c>
      <c r="AX1143" s="131">
        <f>SUMIF(표4[잉크명],표5[[#This Row],[잉크]],표4[일-1층])</f>
        <v>0</v>
      </c>
      <c r="AY1143" s="54">
        <f>SUMIF(표4[잉크명],표5[[#This Row],[잉크]],표4[차주 월])</f>
        <v>0</v>
      </c>
      <c r="AZ1143" s="54">
        <f>SUM(표5[[#This Row],[월]:[차주 월]])</f>
        <v>0</v>
      </c>
    </row>
    <row r="1144" spans="2:52" x14ac:dyDescent="0.3">
      <c r="B1144" s="427" t="s">
        <v>4247</v>
      </c>
      <c r="C1144" s="285"/>
      <c r="D1144" s="427" t="s">
        <v>4250</v>
      </c>
      <c r="E1144" s="54">
        <f>COUNTIF(사출계획!$E$62:$F$110,표4[[#This Row],[제품명]])</f>
        <v>0</v>
      </c>
      <c r="F1144" s="131">
        <f>COUNTIF(사출계획!$E$62:$F$87,표4[[#This Row],[제품명]])</f>
        <v>0</v>
      </c>
      <c r="G1144" s="131">
        <f>COUNTIF(사출계획!$E$88:$F$110,표4[[#This Row],[제품명]])</f>
        <v>0</v>
      </c>
      <c r="H1144" s="54">
        <f>COUNTIF(사출계획!$G$62:$H$110,표4[[#This Row],[제품명]])</f>
        <v>0</v>
      </c>
      <c r="I1144" s="132">
        <f>COUNTIF(사출계획!$G$62:$H$87,표4[[#This Row],[제품명]])</f>
        <v>0</v>
      </c>
      <c r="J1144" s="132">
        <f>COUNTIF(사출계획!$G$88:$H$110,표4[[#This Row],[제품명]])</f>
        <v>0</v>
      </c>
      <c r="K1144" s="54">
        <f>COUNTIF(사출계획!$I$62:$J$110,표4[[#This Row],[제품명]])</f>
        <v>0</v>
      </c>
      <c r="L1144" s="131">
        <f>COUNTIF(사출계획!$I$62:$J$87,표4[[#This Row],[제품명]])</f>
        <v>0</v>
      </c>
      <c r="M1144" s="131">
        <f>COUNTIF(사출계획!$I$88:$J$110,표4[[#This Row],[제품명]])</f>
        <v>0</v>
      </c>
      <c r="N1144" s="129">
        <f>COUNTIF(사출계획!$K$62:$L$110,표4[[#This Row],[제품명]])</f>
        <v>0</v>
      </c>
      <c r="O1144" s="131">
        <f>COUNTIF(사출계획!$K$62:$L$87,표4[[#This Row],[제품명]])</f>
        <v>0</v>
      </c>
      <c r="P1144" s="131">
        <f>COUNTIF(사출계획!$K$88:$L$110,표4[[#This Row],[제품명]])</f>
        <v>0</v>
      </c>
      <c r="Q1144" s="130">
        <f>COUNTIF(사출계획!$M$62:$N$110,표4[[#This Row],[제품명]])</f>
        <v>0</v>
      </c>
      <c r="R1144" s="131">
        <f>COUNTIF(사출계획!$M$62:$N$87,표4[[#This Row],[제품명]])</f>
        <v>0</v>
      </c>
      <c r="S1144" s="131">
        <f>COUNTIF(사출계획!$M$88:$N$110,표4[[#This Row],[제품명]])</f>
        <v>0</v>
      </c>
      <c r="T1144" s="54">
        <f>COUNTIF(사출계획!$O$62:$P$110,표4[[#This Row],[제품명]])</f>
        <v>0</v>
      </c>
      <c r="U1144" s="131">
        <f>COUNTIF(사출계획!$O$62:$P$87,표4[[#This Row],[제품명]])</f>
        <v>0</v>
      </c>
      <c r="V1144" s="131">
        <f>COUNTIF(사출계획!$O$88:$P$110,표4[[#This Row],[제품명]])</f>
        <v>0</v>
      </c>
      <c r="W1144" s="54">
        <f>COUNTIF(사출계획!$Q$62:$R$110,표4[[#This Row],[제품명]])</f>
        <v>0</v>
      </c>
      <c r="X1144" s="131">
        <f>COUNTIF(사출계획!$Q$62:$R$87,표4[[#This Row],[제품명]])</f>
        <v>0</v>
      </c>
      <c r="Y1144" s="131">
        <f>COUNTIF(사출계획!$Q$88:$R$110,표4[[#This Row],[제품명]])</f>
        <v>0</v>
      </c>
      <c r="Z1144" s="54">
        <f>COUNTIF(사출계획!$S$62:$T$110,표4[[#This Row],[제품명]])</f>
        <v>0</v>
      </c>
      <c r="AA1144" s="131"/>
      <c r="AB1144" s="131"/>
      <c r="AC1144" s="517" t="s">
        <v>5149</v>
      </c>
      <c r="AD1144" s="129">
        <f>SUMIF(표4[잉크명],표5[[#This Row],[잉크]],표4[월])</f>
        <v>0</v>
      </c>
      <c r="AE1144" s="131">
        <f>SUMIF(표4[잉크명],표5[[#This Row],[잉크]],표4[월-3층])</f>
        <v>0</v>
      </c>
      <c r="AF1144" s="131">
        <f>SUMIF(표4[잉크명],표5[[#This Row],[잉크]],표4[월-1층])</f>
        <v>0</v>
      </c>
      <c r="AG1144" s="133">
        <f>SUMIF(표4[잉크명],표5[[#This Row],[잉크]],표4[화])</f>
        <v>0</v>
      </c>
      <c r="AH1144" s="131">
        <f>SUMIF(표4[잉크명],표5[[#This Row],[잉크]],표4[화-3층])</f>
        <v>0</v>
      </c>
      <c r="AI1144" s="131">
        <f>SUMIF(표4[잉크명],표5[[#This Row],[잉크]],표4[화-1층])</f>
        <v>0</v>
      </c>
      <c r="AJ1144" s="130">
        <f>SUMIF(표4[잉크명],표5[[#This Row],[잉크]],표4[수])</f>
        <v>0</v>
      </c>
      <c r="AK1144" s="131">
        <f>SUMIF(표4[잉크명],표5[[#This Row],[잉크]],표4[수-3층])</f>
        <v>0</v>
      </c>
      <c r="AL1144" s="131">
        <f>SUMIF(표4[잉크명],표5[[#This Row],[잉크]],표4[수-1층])</f>
        <v>0</v>
      </c>
      <c r="AM1144" s="54">
        <f>SUMIF(표4[잉크명],표5[[#This Row],[잉크]],표4[목])</f>
        <v>0</v>
      </c>
      <c r="AN1144" s="131">
        <f>SUMIF(표4[잉크명],표5[[#This Row],[잉크]],표4[목-3층])</f>
        <v>0</v>
      </c>
      <c r="AO1144" s="131">
        <f>SUMIF(표4[잉크명],표5[[#This Row],[잉크]],표4[목-1층])</f>
        <v>0</v>
      </c>
      <c r="AP1144" s="54">
        <f>SUMIF(표4[잉크명],표5[[#This Row],[잉크]],표4[금])</f>
        <v>0</v>
      </c>
      <c r="AQ1144" s="131">
        <f>SUMIF(표4[잉크명],표5[[#This Row],[잉크]],표4[금-3층])</f>
        <v>0</v>
      </c>
      <c r="AR1144" s="131">
        <f>SUMIF(표4[잉크명],표5[[#This Row],[잉크]],표4[금-1층])</f>
        <v>0</v>
      </c>
      <c r="AS1144" s="54">
        <f>SUMIF(표4[잉크명],표5[[#This Row],[잉크]],표4[토])</f>
        <v>0</v>
      </c>
      <c r="AT1144" s="131">
        <f>SUMIF(표4[잉크명],표5[[#This Row],[잉크]],표4[토-3층])</f>
        <v>0</v>
      </c>
      <c r="AU1144" s="131">
        <f>SUMIF(표4[잉크명],표5[[#This Row],[잉크]],표4[토-1층])</f>
        <v>0</v>
      </c>
      <c r="AV1144" s="54">
        <f>SUMIF(표4[잉크명],표5[[#This Row],[잉크]],표4[일])</f>
        <v>0</v>
      </c>
      <c r="AW1144" s="131">
        <f>SUMIF(표4[잉크명],표5[[#This Row],[잉크]],표4[일-3층])</f>
        <v>0</v>
      </c>
      <c r="AX1144" s="131">
        <f>SUMIF(표4[잉크명],표5[[#This Row],[잉크]],표4[일-1층])</f>
        <v>0</v>
      </c>
      <c r="AY1144" s="54">
        <f>SUMIF(표4[잉크명],표5[[#This Row],[잉크]],표4[차주 월])</f>
        <v>0</v>
      </c>
      <c r="AZ1144" s="54">
        <f>SUM(표5[[#This Row],[월]:[차주 월]])</f>
        <v>0</v>
      </c>
    </row>
    <row r="1145" spans="2:52" x14ac:dyDescent="0.3">
      <c r="B1145" s="431" t="s">
        <v>4271</v>
      </c>
      <c r="C1145" s="285"/>
      <c r="D1145" s="431" t="s">
        <v>4272</v>
      </c>
      <c r="E1145" s="54">
        <f>COUNTIF(사출계획!$E$62:$F$110,표4[[#This Row],[제품명]])</f>
        <v>1</v>
      </c>
      <c r="F1145" s="131">
        <f>COUNTIF(사출계획!$E$62:$F$87,표4[[#This Row],[제품명]])</f>
        <v>0</v>
      </c>
      <c r="G1145" s="131">
        <f>COUNTIF(사출계획!$E$88:$F$110,표4[[#This Row],[제품명]])</f>
        <v>1</v>
      </c>
      <c r="H1145" s="54">
        <f>COUNTIF(사출계획!$G$62:$H$110,표4[[#This Row],[제품명]])</f>
        <v>2</v>
      </c>
      <c r="I1145" s="132">
        <f>COUNTIF(사출계획!$G$62:$H$87,표4[[#This Row],[제품명]])</f>
        <v>0</v>
      </c>
      <c r="J1145" s="132">
        <f>COUNTIF(사출계획!$G$88:$H$110,표4[[#This Row],[제품명]])</f>
        <v>2</v>
      </c>
      <c r="K1145" s="54">
        <f>COUNTIF(사출계획!$I$62:$J$110,표4[[#This Row],[제품명]])</f>
        <v>0</v>
      </c>
      <c r="L1145" s="131">
        <f>COUNTIF(사출계획!$I$62:$J$87,표4[[#This Row],[제품명]])</f>
        <v>0</v>
      </c>
      <c r="M1145" s="131">
        <f>COUNTIF(사출계획!$I$88:$J$110,표4[[#This Row],[제품명]])</f>
        <v>0</v>
      </c>
      <c r="N1145" s="129">
        <f>COUNTIF(사출계획!$K$62:$L$110,표4[[#This Row],[제품명]])</f>
        <v>0</v>
      </c>
      <c r="O1145" s="131">
        <f>COUNTIF(사출계획!$K$62:$L$87,표4[[#This Row],[제품명]])</f>
        <v>0</v>
      </c>
      <c r="P1145" s="131">
        <f>COUNTIF(사출계획!$K$88:$L$110,표4[[#This Row],[제품명]])</f>
        <v>0</v>
      </c>
      <c r="Q1145" s="130">
        <f>COUNTIF(사출계획!$M$62:$N$110,표4[[#This Row],[제품명]])</f>
        <v>0</v>
      </c>
      <c r="R1145" s="131">
        <f>COUNTIF(사출계획!$M$62:$N$87,표4[[#This Row],[제품명]])</f>
        <v>0</v>
      </c>
      <c r="S1145" s="131">
        <f>COUNTIF(사출계획!$M$88:$N$110,표4[[#This Row],[제품명]])</f>
        <v>0</v>
      </c>
      <c r="T1145" s="54">
        <f>COUNTIF(사출계획!$O$62:$P$110,표4[[#This Row],[제품명]])</f>
        <v>0</v>
      </c>
      <c r="U1145" s="131">
        <f>COUNTIF(사출계획!$O$62:$P$87,표4[[#This Row],[제품명]])</f>
        <v>0</v>
      </c>
      <c r="V1145" s="131">
        <f>COUNTIF(사출계획!$O$88:$P$110,표4[[#This Row],[제품명]])</f>
        <v>0</v>
      </c>
      <c r="W1145" s="54">
        <f>COUNTIF(사출계획!$Q$62:$R$110,표4[[#This Row],[제품명]])</f>
        <v>0</v>
      </c>
      <c r="X1145" s="131">
        <f>COUNTIF(사출계획!$Q$62:$R$87,표4[[#This Row],[제품명]])</f>
        <v>0</v>
      </c>
      <c r="Y1145" s="131">
        <f>COUNTIF(사출계획!$Q$88:$R$110,표4[[#This Row],[제품명]])</f>
        <v>0</v>
      </c>
      <c r="Z1145" s="54">
        <f>COUNTIF(사출계획!$S$62:$T$110,표4[[#This Row],[제품명]])</f>
        <v>0</v>
      </c>
      <c r="AA1145" s="131"/>
      <c r="AB1145" s="131"/>
      <c r="AC1145" s="518" t="s">
        <v>5166</v>
      </c>
      <c r="AD1145" s="129">
        <f>SUMIF(표4[잉크명],표5[[#This Row],[잉크]],표4[월])</f>
        <v>0</v>
      </c>
      <c r="AE1145" s="131">
        <f>SUMIF(표4[잉크명],표5[[#This Row],[잉크]],표4[월-3층])</f>
        <v>0</v>
      </c>
      <c r="AF1145" s="131">
        <f>SUMIF(표4[잉크명],표5[[#This Row],[잉크]],표4[월-1층])</f>
        <v>0</v>
      </c>
      <c r="AG1145" s="133">
        <f>SUMIF(표4[잉크명],표5[[#This Row],[잉크]],표4[화])</f>
        <v>0</v>
      </c>
      <c r="AH1145" s="131">
        <f>SUMIF(표4[잉크명],표5[[#This Row],[잉크]],표4[화-3층])</f>
        <v>0</v>
      </c>
      <c r="AI1145" s="131">
        <f>SUMIF(표4[잉크명],표5[[#This Row],[잉크]],표4[화-1층])</f>
        <v>0</v>
      </c>
      <c r="AJ1145" s="130">
        <f>SUMIF(표4[잉크명],표5[[#This Row],[잉크]],표4[수])</f>
        <v>0</v>
      </c>
      <c r="AK1145" s="131">
        <f>SUMIF(표4[잉크명],표5[[#This Row],[잉크]],표4[수-3층])</f>
        <v>0</v>
      </c>
      <c r="AL1145" s="131">
        <f>SUMIF(표4[잉크명],표5[[#This Row],[잉크]],표4[수-1층])</f>
        <v>0</v>
      </c>
      <c r="AM1145" s="54">
        <f>SUMIF(표4[잉크명],표5[[#This Row],[잉크]],표4[목])</f>
        <v>0</v>
      </c>
      <c r="AN1145" s="131">
        <f>SUMIF(표4[잉크명],표5[[#This Row],[잉크]],표4[목-3층])</f>
        <v>0</v>
      </c>
      <c r="AO1145" s="131">
        <f>SUMIF(표4[잉크명],표5[[#This Row],[잉크]],표4[목-1층])</f>
        <v>0</v>
      </c>
      <c r="AP1145" s="54">
        <f>SUMIF(표4[잉크명],표5[[#This Row],[잉크]],표4[금])</f>
        <v>0</v>
      </c>
      <c r="AQ1145" s="131">
        <f>SUMIF(표4[잉크명],표5[[#This Row],[잉크]],표4[금-3층])</f>
        <v>0</v>
      </c>
      <c r="AR1145" s="131">
        <f>SUMIF(표4[잉크명],표5[[#This Row],[잉크]],표4[금-1층])</f>
        <v>0</v>
      </c>
      <c r="AS1145" s="54">
        <f>SUMIF(표4[잉크명],표5[[#This Row],[잉크]],표4[토])</f>
        <v>0</v>
      </c>
      <c r="AT1145" s="131">
        <f>SUMIF(표4[잉크명],표5[[#This Row],[잉크]],표4[토-3층])</f>
        <v>0</v>
      </c>
      <c r="AU1145" s="131">
        <f>SUMIF(표4[잉크명],표5[[#This Row],[잉크]],표4[토-1층])</f>
        <v>0</v>
      </c>
      <c r="AV1145" s="54">
        <f>SUMIF(표4[잉크명],표5[[#This Row],[잉크]],표4[일])</f>
        <v>0</v>
      </c>
      <c r="AW1145" s="131">
        <f>SUMIF(표4[잉크명],표5[[#This Row],[잉크]],표4[일-3층])</f>
        <v>0</v>
      </c>
      <c r="AX1145" s="131">
        <f>SUMIF(표4[잉크명],표5[[#This Row],[잉크]],표4[일-1층])</f>
        <v>0</v>
      </c>
      <c r="AY1145" s="54">
        <f>SUMIF(표4[잉크명],표5[[#This Row],[잉크]],표4[차주 월])</f>
        <v>0</v>
      </c>
      <c r="AZ1145" s="54">
        <f>SUM(표5[[#This Row],[월]:[차주 월]])</f>
        <v>0</v>
      </c>
    </row>
    <row r="1146" spans="2:52" x14ac:dyDescent="0.3">
      <c r="B1146" s="431" t="s">
        <v>4271</v>
      </c>
      <c r="C1146" s="285"/>
      <c r="D1146" s="431" t="s">
        <v>4273</v>
      </c>
      <c r="E1146" s="54">
        <f>COUNTIF(사출계획!$E$62:$F$110,표4[[#This Row],[제품명]])</f>
        <v>1</v>
      </c>
      <c r="F1146" s="131">
        <f>COUNTIF(사출계획!$E$62:$F$87,표4[[#This Row],[제품명]])</f>
        <v>0</v>
      </c>
      <c r="G1146" s="131">
        <f>COUNTIF(사출계획!$E$88:$F$110,표4[[#This Row],[제품명]])</f>
        <v>1</v>
      </c>
      <c r="H1146" s="54">
        <f>COUNTIF(사출계획!$G$62:$H$110,표4[[#This Row],[제품명]])</f>
        <v>2</v>
      </c>
      <c r="I1146" s="132">
        <f>COUNTIF(사출계획!$G$62:$H$87,표4[[#This Row],[제품명]])</f>
        <v>0</v>
      </c>
      <c r="J1146" s="132">
        <f>COUNTIF(사출계획!$G$88:$H$110,표4[[#This Row],[제품명]])</f>
        <v>2</v>
      </c>
      <c r="K1146" s="54">
        <f>COUNTIF(사출계획!$I$62:$J$110,표4[[#This Row],[제품명]])</f>
        <v>0</v>
      </c>
      <c r="L1146" s="131">
        <f>COUNTIF(사출계획!$I$62:$J$87,표4[[#This Row],[제품명]])</f>
        <v>0</v>
      </c>
      <c r="M1146" s="131">
        <f>COUNTIF(사출계획!$I$88:$J$110,표4[[#This Row],[제품명]])</f>
        <v>0</v>
      </c>
      <c r="N1146" s="129">
        <f>COUNTIF(사출계획!$K$62:$L$110,표4[[#This Row],[제품명]])</f>
        <v>0</v>
      </c>
      <c r="O1146" s="131">
        <f>COUNTIF(사출계획!$K$62:$L$87,표4[[#This Row],[제품명]])</f>
        <v>0</v>
      </c>
      <c r="P1146" s="131">
        <f>COUNTIF(사출계획!$K$88:$L$110,표4[[#This Row],[제품명]])</f>
        <v>0</v>
      </c>
      <c r="Q1146" s="130">
        <f>COUNTIF(사출계획!$M$62:$N$110,표4[[#This Row],[제품명]])</f>
        <v>0</v>
      </c>
      <c r="R1146" s="131">
        <f>COUNTIF(사출계획!$M$62:$N$87,표4[[#This Row],[제품명]])</f>
        <v>0</v>
      </c>
      <c r="S1146" s="131">
        <f>COUNTIF(사출계획!$M$88:$N$110,표4[[#This Row],[제품명]])</f>
        <v>0</v>
      </c>
      <c r="T1146" s="54">
        <f>COUNTIF(사출계획!$O$62:$P$110,표4[[#This Row],[제품명]])</f>
        <v>0</v>
      </c>
      <c r="U1146" s="131">
        <f>COUNTIF(사출계획!$O$62:$P$87,표4[[#This Row],[제품명]])</f>
        <v>0</v>
      </c>
      <c r="V1146" s="131">
        <f>COUNTIF(사출계획!$O$88:$P$110,표4[[#This Row],[제품명]])</f>
        <v>0</v>
      </c>
      <c r="W1146" s="54">
        <f>COUNTIF(사출계획!$Q$62:$R$110,표4[[#This Row],[제품명]])</f>
        <v>0</v>
      </c>
      <c r="X1146" s="131">
        <f>COUNTIF(사출계획!$Q$62:$R$87,표4[[#This Row],[제품명]])</f>
        <v>0</v>
      </c>
      <c r="Y1146" s="131">
        <f>COUNTIF(사출계획!$Q$88:$R$110,표4[[#This Row],[제품명]])</f>
        <v>0</v>
      </c>
      <c r="Z1146" s="54">
        <f>COUNTIF(사출계획!$S$62:$T$110,표4[[#This Row],[제품명]])</f>
        <v>0</v>
      </c>
      <c r="AA1146" s="131"/>
      <c r="AB1146" s="131"/>
      <c r="AC1146" s="519" t="s">
        <v>5157</v>
      </c>
      <c r="AD1146" s="129">
        <f>SUMIF(표4[잉크명],표5[[#This Row],[잉크]],표4[월])</f>
        <v>0</v>
      </c>
      <c r="AE1146" s="131">
        <f>SUMIF(표4[잉크명],표5[[#This Row],[잉크]],표4[월-3층])</f>
        <v>0</v>
      </c>
      <c r="AF1146" s="131">
        <f>SUMIF(표4[잉크명],표5[[#This Row],[잉크]],표4[월-1층])</f>
        <v>0</v>
      </c>
      <c r="AG1146" s="133">
        <f>SUMIF(표4[잉크명],표5[[#This Row],[잉크]],표4[화])</f>
        <v>0</v>
      </c>
      <c r="AH1146" s="131">
        <f>SUMIF(표4[잉크명],표5[[#This Row],[잉크]],표4[화-3층])</f>
        <v>0</v>
      </c>
      <c r="AI1146" s="131">
        <f>SUMIF(표4[잉크명],표5[[#This Row],[잉크]],표4[화-1층])</f>
        <v>0</v>
      </c>
      <c r="AJ1146" s="130">
        <f>SUMIF(표4[잉크명],표5[[#This Row],[잉크]],표4[수])</f>
        <v>0</v>
      </c>
      <c r="AK1146" s="131">
        <f>SUMIF(표4[잉크명],표5[[#This Row],[잉크]],표4[수-3층])</f>
        <v>0</v>
      </c>
      <c r="AL1146" s="131">
        <f>SUMIF(표4[잉크명],표5[[#This Row],[잉크]],표4[수-1층])</f>
        <v>0</v>
      </c>
      <c r="AM1146" s="54">
        <f>SUMIF(표4[잉크명],표5[[#This Row],[잉크]],표4[목])</f>
        <v>0</v>
      </c>
      <c r="AN1146" s="131">
        <f>SUMIF(표4[잉크명],표5[[#This Row],[잉크]],표4[목-3층])</f>
        <v>0</v>
      </c>
      <c r="AO1146" s="131">
        <f>SUMIF(표4[잉크명],표5[[#This Row],[잉크]],표4[목-1층])</f>
        <v>0</v>
      </c>
      <c r="AP1146" s="54">
        <f>SUMIF(표4[잉크명],표5[[#This Row],[잉크]],표4[금])</f>
        <v>0</v>
      </c>
      <c r="AQ1146" s="131">
        <f>SUMIF(표4[잉크명],표5[[#This Row],[잉크]],표4[금-3층])</f>
        <v>0</v>
      </c>
      <c r="AR1146" s="131">
        <f>SUMIF(표4[잉크명],표5[[#This Row],[잉크]],표4[금-1층])</f>
        <v>0</v>
      </c>
      <c r="AS1146" s="54">
        <f>SUMIF(표4[잉크명],표5[[#This Row],[잉크]],표4[토])</f>
        <v>0</v>
      </c>
      <c r="AT1146" s="131">
        <f>SUMIF(표4[잉크명],표5[[#This Row],[잉크]],표4[토-3층])</f>
        <v>0</v>
      </c>
      <c r="AU1146" s="131">
        <f>SUMIF(표4[잉크명],표5[[#This Row],[잉크]],표4[토-1층])</f>
        <v>0</v>
      </c>
      <c r="AV1146" s="54">
        <f>SUMIF(표4[잉크명],표5[[#This Row],[잉크]],표4[일])</f>
        <v>0</v>
      </c>
      <c r="AW1146" s="131">
        <f>SUMIF(표4[잉크명],표5[[#This Row],[잉크]],표4[일-3층])</f>
        <v>0</v>
      </c>
      <c r="AX1146" s="131">
        <f>SUMIF(표4[잉크명],표5[[#This Row],[잉크]],표4[일-1층])</f>
        <v>0</v>
      </c>
      <c r="AY1146" s="54">
        <f>SUMIF(표4[잉크명],표5[[#This Row],[잉크]],표4[차주 월])</f>
        <v>0</v>
      </c>
      <c r="AZ1146" s="54">
        <f>SUM(표5[[#This Row],[월]:[차주 월]])</f>
        <v>0</v>
      </c>
    </row>
    <row r="1147" spans="2:52" x14ac:dyDescent="0.3">
      <c r="B1147" s="431" t="s">
        <v>4279</v>
      </c>
      <c r="C1147" s="285"/>
      <c r="D1147" s="431" t="s">
        <v>5156</v>
      </c>
      <c r="E1147" s="54">
        <f>COUNTIF(사출계획!$E$62:$F$110,표4[[#This Row],[제품명]])</f>
        <v>0</v>
      </c>
      <c r="F1147" s="131">
        <f>COUNTIF(사출계획!$E$62:$F$87,표4[[#This Row],[제품명]])</f>
        <v>0</v>
      </c>
      <c r="G1147" s="131">
        <f>COUNTIF(사출계획!$E$88:$F$110,표4[[#This Row],[제품명]])</f>
        <v>0</v>
      </c>
      <c r="H1147" s="54">
        <f>COUNTIF(사출계획!$G$62:$H$110,표4[[#This Row],[제품명]])</f>
        <v>0</v>
      </c>
      <c r="I1147" s="132">
        <f>COUNTIF(사출계획!$G$62:$H$87,표4[[#This Row],[제품명]])</f>
        <v>0</v>
      </c>
      <c r="J1147" s="132">
        <f>COUNTIF(사출계획!$G$88:$H$110,표4[[#This Row],[제품명]])</f>
        <v>0</v>
      </c>
      <c r="K1147" s="54">
        <f>COUNTIF(사출계획!$I$62:$J$110,표4[[#This Row],[제품명]])</f>
        <v>0</v>
      </c>
      <c r="L1147" s="131">
        <f>COUNTIF(사출계획!$I$62:$J$87,표4[[#This Row],[제품명]])</f>
        <v>0</v>
      </c>
      <c r="M1147" s="131">
        <f>COUNTIF(사출계획!$I$88:$J$110,표4[[#This Row],[제품명]])</f>
        <v>0</v>
      </c>
      <c r="N1147" s="129">
        <f>COUNTIF(사출계획!$K$62:$L$110,표4[[#This Row],[제품명]])</f>
        <v>0</v>
      </c>
      <c r="O1147" s="131">
        <f>COUNTIF(사출계획!$K$62:$L$87,표4[[#This Row],[제품명]])</f>
        <v>0</v>
      </c>
      <c r="P1147" s="131">
        <f>COUNTIF(사출계획!$K$88:$L$110,표4[[#This Row],[제품명]])</f>
        <v>0</v>
      </c>
      <c r="Q1147" s="130">
        <f>COUNTIF(사출계획!$M$62:$N$110,표4[[#This Row],[제품명]])</f>
        <v>0</v>
      </c>
      <c r="R1147" s="131">
        <f>COUNTIF(사출계획!$M$62:$N$87,표4[[#This Row],[제품명]])</f>
        <v>0</v>
      </c>
      <c r="S1147" s="131">
        <f>COUNTIF(사출계획!$M$88:$N$110,표4[[#This Row],[제품명]])</f>
        <v>0</v>
      </c>
      <c r="T1147" s="54">
        <f>COUNTIF(사출계획!$O$62:$P$110,표4[[#This Row],[제품명]])</f>
        <v>0</v>
      </c>
      <c r="U1147" s="131">
        <f>COUNTIF(사출계획!$O$62:$P$87,표4[[#This Row],[제품명]])</f>
        <v>0</v>
      </c>
      <c r="V1147" s="131">
        <f>COUNTIF(사출계획!$O$88:$P$110,표4[[#This Row],[제품명]])</f>
        <v>0</v>
      </c>
      <c r="W1147" s="54">
        <f>COUNTIF(사출계획!$Q$62:$R$110,표4[[#This Row],[제품명]])</f>
        <v>0</v>
      </c>
      <c r="X1147" s="131">
        <f>COUNTIF(사출계획!$Q$62:$R$87,표4[[#This Row],[제품명]])</f>
        <v>0</v>
      </c>
      <c r="Y1147" s="131">
        <f>COUNTIF(사출계획!$Q$88:$R$110,표4[[#This Row],[제품명]])</f>
        <v>0</v>
      </c>
      <c r="Z1147" s="54">
        <f>COUNTIF(사출계획!$S$62:$T$110,표4[[#This Row],[제품명]])</f>
        <v>0</v>
      </c>
      <c r="AA1147" s="131"/>
      <c r="AB1147" s="131"/>
      <c r="AC1147" s="521" t="s">
        <v>5175</v>
      </c>
      <c r="AD1147" s="129">
        <f>SUMIF(표4[잉크명],표5[[#This Row],[잉크]],표4[월])</f>
        <v>0</v>
      </c>
      <c r="AE1147" s="131">
        <f>SUMIF(표4[잉크명],표5[[#This Row],[잉크]],표4[월-3층])</f>
        <v>0</v>
      </c>
      <c r="AF1147" s="131">
        <f>SUMIF(표4[잉크명],표5[[#This Row],[잉크]],표4[월-1층])</f>
        <v>0</v>
      </c>
      <c r="AG1147" s="133">
        <f>SUMIF(표4[잉크명],표5[[#This Row],[잉크]],표4[화])</f>
        <v>0</v>
      </c>
      <c r="AH1147" s="131">
        <f>SUMIF(표4[잉크명],표5[[#This Row],[잉크]],표4[화-3층])</f>
        <v>0</v>
      </c>
      <c r="AI1147" s="131">
        <f>SUMIF(표4[잉크명],표5[[#This Row],[잉크]],표4[화-1층])</f>
        <v>0</v>
      </c>
      <c r="AJ1147" s="130">
        <f>SUMIF(표4[잉크명],표5[[#This Row],[잉크]],표4[수])</f>
        <v>0</v>
      </c>
      <c r="AK1147" s="131">
        <f>SUMIF(표4[잉크명],표5[[#This Row],[잉크]],표4[수-3층])</f>
        <v>0</v>
      </c>
      <c r="AL1147" s="131">
        <f>SUMIF(표4[잉크명],표5[[#This Row],[잉크]],표4[수-1층])</f>
        <v>0</v>
      </c>
      <c r="AM1147" s="54">
        <f>SUMIF(표4[잉크명],표5[[#This Row],[잉크]],표4[목])</f>
        <v>0</v>
      </c>
      <c r="AN1147" s="131">
        <f>SUMIF(표4[잉크명],표5[[#This Row],[잉크]],표4[목-3층])</f>
        <v>0</v>
      </c>
      <c r="AO1147" s="131">
        <f>SUMIF(표4[잉크명],표5[[#This Row],[잉크]],표4[목-1층])</f>
        <v>0</v>
      </c>
      <c r="AP1147" s="54">
        <f>SUMIF(표4[잉크명],표5[[#This Row],[잉크]],표4[금])</f>
        <v>0</v>
      </c>
      <c r="AQ1147" s="131">
        <f>SUMIF(표4[잉크명],표5[[#This Row],[잉크]],표4[금-3층])</f>
        <v>0</v>
      </c>
      <c r="AR1147" s="131">
        <f>SUMIF(표4[잉크명],표5[[#This Row],[잉크]],표4[금-1층])</f>
        <v>0</v>
      </c>
      <c r="AS1147" s="54">
        <f>SUMIF(표4[잉크명],표5[[#This Row],[잉크]],표4[토])</f>
        <v>0</v>
      </c>
      <c r="AT1147" s="131">
        <f>SUMIF(표4[잉크명],표5[[#This Row],[잉크]],표4[토-3층])</f>
        <v>0</v>
      </c>
      <c r="AU1147" s="131">
        <f>SUMIF(표4[잉크명],표5[[#This Row],[잉크]],표4[토-1층])</f>
        <v>0</v>
      </c>
      <c r="AV1147" s="54">
        <f>SUMIF(표4[잉크명],표5[[#This Row],[잉크]],표4[일])</f>
        <v>0</v>
      </c>
      <c r="AW1147" s="131">
        <f>SUMIF(표4[잉크명],표5[[#This Row],[잉크]],표4[일-3층])</f>
        <v>0</v>
      </c>
      <c r="AX1147" s="131">
        <f>SUMIF(표4[잉크명],표5[[#This Row],[잉크]],표4[일-1층])</f>
        <v>0</v>
      </c>
      <c r="AY1147" s="54">
        <f>SUMIF(표4[잉크명],표5[[#This Row],[잉크]],표4[차주 월])</f>
        <v>0</v>
      </c>
      <c r="AZ1147" s="54">
        <f>SUM(표5[[#This Row],[월]:[차주 월]])</f>
        <v>0</v>
      </c>
    </row>
    <row r="1148" spans="2:52" x14ac:dyDescent="0.3">
      <c r="B1148" s="431" t="s">
        <v>4280</v>
      </c>
      <c r="C1148" s="285"/>
      <c r="D1148" s="431" t="s">
        <v>4281</v>
      </c>
      <c r="E1148" s="54">
        <f>COUNTIF(사출계획!$E$62:$F$110,표4[[#This Row],[제품명]])</f>
        <v>0</v>
      </c>
      <c r="F1148" s="131">
        <f>COUNTIF(사출계획!$E$62:$F$87,표4[[#This Row],[제품명]])</f>
        <v>0</v>
      </c>
      <c r="G1148" s="131">
        <f>COUNTIF(사출계획!$E$88:$F$110,표4[[#This Row],[제품명]])</f>
        <v>0</v>
      </c>
      <c r="H1148" s="54">
        <f>COUNTIF(사출계획!$G$62:$H$110,표4[[#This Row],[제품명]])</f>
        <v>0</v>
      </c>
      <c r="I1148" s="132">
        <f>COUNTIF(사출계획!$G$62:$H$87,표4[[#This Row],[제품명]])</f>
        <v>0</v>
      </c>
      <c r="J1148" s="132">
        <f>COUNTIF(사출계획!$G$88:$H$110,표4[[#This Row],[제품명]])</f>
        <v>0</v>
      </c>
      <c r="K1148" s="54">
        <f>COUNTIF(사출계획!$I$62:$J$110,표4[[#This Row],[제품명]])</f>
        <v>0</v>
      </c>
      <c r="L1148" s="131">
        <f>COUNTIF(사출계획!$I$62:$J$87,표4[[#This Row],[제품명]])</f>
        <v>0</v>
      </c>
      <c r="M1148" s="131">
        <f>COUNTIF(사출계획!$I$88:$J$110,표4[[#This Row],[제품명]])</f>
        <v>0</v>
      </c>
      <c r="N1148" s="129">
        <f>COUNTIF(사출계획!$K$62:$L$110,표4[[#This Row],[제품명]])</f>
        <v>0</v>
      </c>
      <c r="O1148" s="131">
        <f>COUNTIF(사출계획!$K$62:$L$87,표4[[#This Row],[제품명]])</f>
        <v>0</v>
      </c>
      <c r="P1148" s="131">
        <f>COUNTIF(사출계획!$K$88:$L$110,표4[[#This Row],[제품명]])</f>
        <v>0</v>
      </c>
      <c r="Q1148" s="130">
        <f>COUNTIF(사출계획!$M$62:$N$110,표4[[#This Row],[제품명]])</f>
        <v>0</v>
      </c>
      <c r="R1148" s="131">
        <f>COUNTIF(사출계획!$M$62:$N$87,표4[[#This Row],[제품명]])</f>
        <v>0</v>
      </c>
      <c r="S1148" s="131">
        <f>COUNTIF(사출계획!$M$88:$N$110,표4[[#This Row],[제품명]])</f>
        <v>0</v>
      </c>
      <c r="T1148" s="54">
        <f>COUNTIF(사출계획!$O$62:$P$110,표4[[#This Row],[제품명]])</f>
        <v>0</v>
      </c>
      <c r="U1148" s="131">
        <f>COUNTIF(사출계획!$O$62:$P$87,표4[[#This Row],[제품명]])</f>
        <v>0</v>
      </c>
      <c r="V1148" s="131">
        <f>COUNTIF(사출계획!$O$88:$P$110,표4[[#This Row],[제품명]])</f>
        <v>0</v>
      </c>
      <c r="W1148" s="54">
        <f>COUNTIF(사출계획!$Q$62:$R$110,표4[[#This Row],[제품명]])</f>
        <v>0</v>
      </c>
      <c r="X1148" s="131">
        <f>COUNTIF(사출계획!$Q$62:$R$87,표4[[#This Row],[제품명]])</f>
        <v>0</v>
      </c>
      <c r="Y1148" s="131">
        <f>COUNTIF(사출계획!$Q$88:$R$110,표4[[#This Row],[제품명]])</f>
        <v>0</v>
      </c>
      <c r="Z1148" s="54">
        <f>COUNTIF(사출계획!$S$62:$T$110,표4[[#This Row],[제품명]])</f>
        <v>0</v>
      </c>
      <c r="AA1148" s="131"/>
      <c r="AB1148" s="131"/>
      <c r="AC1148" s="522" t="s">
        <v>5178</v>
      </c>
      <c r="AD1148" s="129">
        <f>SUMIF(표4[잉크명],표5[[#This Row],[잉크]],표4[월])</f>
        <v>0</v>
      </c>
      <c r="AE1148" s="131">
        <f>SUMIF(표4[잉크명],표5[[#This Row],[잉크]],표4[월-3층])</f>
        <v>0</v>
      </c>
      <c r="AF1148" s="131">
        <f>SUMIF(표4[잉크명],표5[[#This Row],[잉크]],표4[월-1층])</f>
        <v>0</v>
      </c>
      <c r="AG1148" s="133">
        <f>SUMIF(표4[잉크명],표5[[#This Row],[잉크]],표4[화])</f>
        <v>0</v>
      </c>
      <c r="AH1148" s="131">
        <f>SUMIF(표4[잉크명],표5[[#This Row],[잉크]],표4[화-3층])</f>
        <v>0</v>
      </c>
      <c r="AI1148" s="131">
        <f>SUMIF(표4[잉크명],표5[[#This Row],[잉크]],표4[화-1층])</f>
        <v>0</v>
      </c>
      <c r="AJ1148" s="130">
        <f>SUMIF(표4[잉크명],표5[[#This Row],[잉크]],표4[수])</f>
        <v>0</v>
      </c>
      <c r="AK1148" s="131">
        <f>SUMIF(표4[잉크명],표5[[#This Row],[잉크]],표4[수-3층])</f>
        <v>0</v>
      </c>
      <c r="AL1148" s="131">
        <f>SUMIF(표4[잉크명],표5[[#This Row],[잉크]],표4[수-1층])</f>
        <v>0</v>
      </c>
      <c r="AM1148" s="54">
        <f>SUMIF(표4[잉크명],표5[[#This Row],[잉크]],표4[목])</f>
        <v>0</v>
      </c>
      <c r="AN1148" s="131">
        <f>SUMIF(표4[잉크명],표5[[#This Row],[잉크]],표4[목-3층])</f>
        <v>0</v>
      </c>
      <c r="AO1148" s="131">
        <f>SUMIF(표4[잉크명],표5[[#This Row],[잉크]],표4[목-1층])</f>
        <v>0</v>
      </c>
      <c r="AP1148" s="54">
        <f>SUMIF(표4[잉크명],표5[[#This Row],[잉크]],표4[금])</f>
        <v>0</v>
      </c>
      <c r="AQ1148" s="131">
        <f>SUMIF(표4[잉크명],표5[[#This Row],[잉크]],표4[금-3층])</f>
        <v>0</v>
      </c>
      <c r="AR1148" s="131">
        <f>SUMIF(표4[잉크명],표5[[#This Row],[잉크]],표4[금-1층])</f>
        <v>0</v>
      </c>
      <c r="AS1148" s="54">
        <f>SUMIF(표4[잉크명],표5[[#This Row],[잉크]],표4[토])</f>
        <v>0</v>
      </c>
      <c r="AT1148" s="131">
        <f>SUMIF(표4[잉크명],표5[[#This Row],[잉크]],표4[토-3층])</f>
        <v>0</v>
      </c>
      <c r="AU1148" s="131">
        <f>SUMIF(표4[잉크명],표5[[#This Row],[잉크]],표4[토-1층])</f>
        <v>0</v>
      </c>
      <c r="AV1148" s="54">
        <f>SUMIF(표4[잉크명],표5[[#This Row],[잉크]],표4[일])</f>
        <v>0</v>
      </c>
      <c r="AW1148" s="131">
        <f>SUMIF(표4[잉크명],표5[[#This Row],[잉크]],표4[일-3층])</f>
        <v>0</v>
      </c>
      <c r="AX1148" s="131">
        <f>SUMIF(표4[잉크명],표5[[#This Row],[잉크]],표4[일-1층])</f>
        <v>0</v>
      </c>
      <c r="AY1148" s="54">
        <f>SUMIF(표4[잉크명],표5[[#This Row],[잉크]],표4[차주 월])</f>
        <v>0</v>
      </c>
      <c r="AZ1148" s="54">
        <f>SUM(표5[[#This Row],[월]:[차주 월]])</f>
        <v>0</v>
      </c>
    </row>
    <row r="1149" spans="2:52" x14ac:dyDescent="0.3">
      <c r="B1149" s="432" t="s">
        <v>4295</v>
      </c>
      <c r="C1149" s="285"/>
      <c r="D1149" s="432" t="s">
        <v>4297</v>
      </c>
      <c r="E1149" s="54">
        <f>COUNTIF(사출계획!$E$62:$F$110,표4[[#This Row],[제품명]])</f>
        <v>0</v>
      </c>
      <c r="F1149" s="131">
        <f>COUNTIF(사출계획!$E$62:$F$87,표4[[#This Row],[제품명]])</f>
        <v>0</v>
      </c>
      <c r="G1149" s="131">
        <f>COUNTIF(사출계획!$E$88:$F$110,표4[[#This Row],[제품명]])</f>
        <v>0</v>
      </c>
      <c r="H1149" s="54">
        <f>COUNTIF(사출계획!$G$62:$H$110,표4[[#This Row],[제품명]])</f>
        <v>0</v>
      </c>
      <c r="I1149" s="132">
        <f>COUNTIF(사출계획!$G$62:$H$87,표4[[#This Row],[제품명]])</f>
        <v>0</v>
      </c>
      <c r="J1149" s="132">
        <f>COUNTIF(사출계획!$G$88:$H$110,표4[[#This Row],[제품명]])</f>
        <v>0</v>
      </c>
      <c r="K1149" s="54">
        <f>COUNTIF(사출계획!$I$62:$J$110,표4[[#This Row],[제품명]])</f>
        <v>0</v>
      </c>
      <c r="L1149" s="131">
        <f>COUNTIF(사출계획!$I$62:$J$87,표4[[#This Row],[제품명]])</f>
        <v>0</v>
      </c>
      <c r="M1149" s="131">
        <f>COUNTIF(사출계획!$I$88:$J$110,표4[[#This Row],[제품명]])</f>
        <v>0</v>
      </c>
      <c r="N1149" s="129">
        <f>COUNTIF(사출계획!$K$62:$L$110,표4[[#This Row],[제품명]])</f>
        <v>0</v>
      </c>
      <c r="O1149" s="131">
        <f>COUNTIF(사출계획!$K$62:$L$87,표4[[#This Row],[제품명]])</f>
        <v>0</v>
      </c>
      <c r="P1149" s="131">
        <f>COUNTIF(사출계획!$K$88:$L$110,표4[[#This Row],[제품명]])</f>
        <v>0</v>
      </c>
      <c r="Q1149" s="130">
        <f>COUNTIF(사출계획!$M$62:$N$110,표4[[#This Row],[제품명]])</f>
        <v>0</v>
      </c>
      <c r="R1149" s="131">
        <f>COUNTIF(사출계획!$M$62:$N$87,표4[[#This Row],[제품명]])</f>
        <v>0</v>
      </c>
      <c r="S1149" s="131">
        <f>COUNTIF(사출계획!$M$88:$N$110,표4[[#This Row],[제품명]])</f>
        <v>0</v>
      </c>
      <c r="T1149" s="54">
        <f>COUNTIF(사출계획!$O$62:$P$110,표4[[#This Row],[제품명]])</f>
        <v>0</v>
      </c>
      <c r="U1149" s="131">
        <f>COUNTIF(사출계획!$O$62:$P$87,표4[[#This Row],[제품명]])</f>
        <v>0</v>
      </c>
      <c r="V1149" s="131">
        <f>COUNTIF(사출계획!$O$88:$P$110,표4[[#This Row],[제품명]])</f>
        <v>0</v>
      </c>
      <c r="W1149" s="54">
        <f>COUNTIF(사출계획!$Q$62:$R$110,표4[[#This Row],[제품명]])</f>
        <v>0</v>
      </c>
      <c r="X1149" s="131">
        <f>COUNTIF(사출계획!$Q$62:$R$87,표4[[#This Row],[제품명]])</f>
        <v>0</v>
      </c>
      <c r="Y1149" s="131">
        <f>COUNTIF(사출계획!$Q$88:$R$110,표4[[#This Row],[제품명]])</f>
        <v>0</v>
      </c>
      <c r="Z1149" s="54">
        <f>COUNTIF(사출계획!$S$62:$T$110,표4[[#This Row],[제품명]])</f>
        <v>0</v>
      </c>
      <c r="AA1149" s="131"/>
      <c r="AB1149" s="131"/>
      <c r="AC1149" s="522" t="s">
        <v>5179</v>
      </c>
      <c r="AD1149" s="129">
        <f>SUMIF(표4[잉크명],표5[[#This Row],[잉크]],표4[월])</f>
        <v>0</v>
      </c>
      <c r="AE1149" s="131">
        <f>SUMIF(표4[잉크명],표5[[#This Row],[잉크]],표4[월-3층])</f>
        <v>0</v>
      </c>
      <c r="AF1149" s="131">
        <f>SUMIF(표4[잉크명],표5[[#This Row],[잉크]],표4[월-1층])</f>
        <v>0</v>
      </c>
      <c r="AG1149" s="133">
        <f>SUMIF(표4[잉크명],표5[[#This Row],[잉크]],표4[화])</f>
        <v>0</v>
      </c>
      <c r="AH1149" s="131">
        <f>SUMIF(표4[잉크명],표5[[#This Row],[잉크]],표4[화-3층])</f>
        <v>0</v>
      </c>
      <c r="AI1149" s="131">
        <f>SUMIF(표4[잉크명],표5[[#This Row],[잉크]],표4[화-1층])</f>
        <v>0</v>
      </c>
      <c r="AJ1149" s="130">
        <f>SUMIF(표4[잉크명],표5[[#This Row],[잉크]],표4[수])</f>
        <v>0</v>
      </c>
      <c r="AK1149" s="131">
        <f>SUMIF(표4[잉크명],표5[[#This Row],[잉크]],표4[수-3층])</f>
        <v>0</v>
      </c>
      <c r="AL1149" s="131">
        <f>SUMIF(표4[잉크명],표5[[#This Row],[잉크]],표4[수-1층])</f>
        <v>0</v>
      </c>
      <c r="AM1149" s="54">
        <f>SUMIF(표4[잉크명],표5[[#This Row],[잉크]],표4[목])</f>
        <v>0</v>
      </c>
      <c r="AN1149" s="131">
        <f>SUMIF(표4[잉크명],표5[[#This Row],[잉크]],표4[목-3층])</f>
        <v>0</v>
      </c>
      <c r="AO1149" s="131">
        <f>SUMIF(표4[잉크명],표5[[#This Row],[잉크]],표4[목-1층])</f>
        <v>0</v>
      </c>
      <c r="AP1149" s="54">
        <f>SUMIF(표4[잉크명],표5[[#This Row],[잉크]],표4[금])</f>
        <v>0</v>
      </c>
      <c r="AQ1149" s="131">
        <f>SUMIF(표4[잉크명],표5[[#This Row],[잉크]],표4[금-3층])</f>
        <v>0</v>
      </c>
      <c r="AR1149" s="131">
        <f>SUMIF(표4[잉크명],표5[[#This Row],[잉크]],표4[금-1층])</f>
        <v>0</v>
      </c>
      <c r="AS1149" s="54">
        <f>SUMIF(표4[잉크명],표5[[#This Row],[잉크]],표4[토])</f>
        <v>0</v>
      </c>
      <c r="AT1149" s="131">
        <f>SUMIF(표4[잉크명],표5[[#This Row],[잉크]],표4[토-3층])</f>
        <v>0</v>
      </c>
      <c r="AU1149" s="131">
        <f>SUMIF(표4[잉크명],표5[[#This Row],[잉크]],표4[토-1층])</f>
        <v>0</v>
      </c>
      <c r="AV1149" s="54">
        <f>SUMIF(표4[잉크명],표5[[#This Row],[잉크]],표4[일])</f>
        <v>0</v>
      </c>
      <c r="AW1149" s="131">
        <f>SUMIF(표4[잉크명],표5[[#This Row],[잉크]],표4[일-3층])</f>
        <v>0</v>
      </c>
      <c r="AX1149" s="131">
        <f>SUMIF(표4[잉크명],표5[[#This Row],[잉크]],표4[일-1층])</f>
        <v>0</v>
      </c>
      <c r="AY1149" s="54">
        <f>SUMIF(표4[잉크명],표5[[#This Row],[잉크]],표4[차주 월])</f>
        <v>0</v>
      </c>
      <c r="AZ1149" s="54">
        <f>SUM(표5[[#This Row],[월]:[차주 월]])</f>
        <v>0</v>
      </c>
    </row>
    <row r="1150" spans="2:52" x14ac:dyDescent="0.3">
      <c r="B1150" s="432" t="s">
        <v>4296</v>
      </c>
      <c r="C1150" s="285"/>
      <c r="D1150" s="432" t="s">
        <v>4298</v>
      </c>
      <c r="E1150" s="54">
        <f>COUNTIF(사출계획!$E$62:$F$110,표4[[#This Row],[제품명]])</f>
        <v>0</v>
      </c>
      <c r="F1150" s="131">
        <f>COUNTIF(사출계획!$E$62:$F$87,표4[[#This Row],[제품명]])</f>
        <v>0</v>
      </c>
      <c r="G1150" s="131">
        <f>COUNTIF(사출계획!$E$88:$F$110,표4[[#This Row],[제품명]])</f>
        <v>0</v>
      </c>
      <c r="H1150" s="54">
        <f>COUNTIF(사출계획!$G$62:$H$110,표4[[#This Row],[제품명]])</f>
        <v>0</v>
      </c>
      <c r="I1150" s="132">
        <f>COUNTIF(사출계획!$G$62:$H$87,표4[[#This Row],[제품명]])</f>
        <v>0</v>
      </c>
      <c r="J1150" s="132">
        <f>COUNTIF(사출계획!$G$88:$H$110,표4[[#This Row],[제품명]])</f>
        <v>0</v>
      </c>
      <c r="K1150" s="54">
        <f>COUNTIF(사출계획!$I$62:$J$110,표4[[#This Row],[제품명]])</f>
        <v>0</v>
      </c>
      <c r="L1150" s="131">
        <f>COUNTIF(사출계획!$I$62:$J$87,표4[[#This Row],[제품명]])</f>
        <v>0</v>
      </c>
      <c r="M1150" s="131">
        <f>COUNTIF(사출계획!$I$88:$J$110,표4[[#This Row],[제품명]])</f>
        <v>0</v>
      </c>
      <c r="N1150" s="129">
        <f>COUNTIF(사출계획!$K$62:$L$110,표4[[#This Row],[제품명]])</f>
        <v>0</v>
      </c>
      <c r="O1150" s="131">
        <f>COUNTIF(사출계획!$K$62:$L$87,표4[[#This Row],[제품명]])</f>
        <v>0</v>
      </c>
      <c r="P1150" s="131">
        <f>COUNTIF(사출계획!$K$88:$L$110,표4[[#This Row],[제품명]])</f>
        <v>0</v>
      </c>
      <c r="Q1150" s="130">
        <f>COUNTIF(사출계획!$M$62:$N$110,표4[[#This Row],[제품명]])</f>
        <v>0</v>
      </c>
      <c r="R1150" s="131">
        <f>COUNTIF(사출계획!$M$62:$N$87,표4[[#This Row],[제품명]])</f>
        <v>0</v>
      </c>
      <c r="S1150" s="131">
        <f>COUNTIF(사출계획!$M$88:$N$110,표4[[#This Row],[제품명]])</f>
        <v>0</v>
      </c>
      <c r="T1150" s="54">
        <f>COUNTIF(사출계획!$O$62:$P$110,표4[[#This Row],[제품명]])</f>
        <v>0</v>
      </c>
      <c r="U1150" s="131">
        <f>COUNTIF(사출계획!$O$62:$P$87,표4[[#This Row],[제품명]])</f>
        <v>0</v>
      </c>
      <c r="V1150" s="131">
        <f>COUNTIF(사출계획!$O$88:$P$110,표4[[#This Row],[제품명]])</f>
        <v>0</v>
      </c>
      <c r="W1150" s="54">
        <f>COUNTIF(사출계획!$Q$62:$R$110,표4[[#This Row],[제품명]])</f>
        <v>0</v>
      </c>
      <c r="X1150" s="131">
        <f>COUNTIF(사출계획!$Q$62:$R$87,표4[[#This Row],[제품명]])</f>
        <v>0</v>
      </c>
      <c r="Y1150" s="131">
        <f>COUNTIF(사출계획!$Q$88:$R$110,표4[[#This Row],[제품명]])</f>
        <v>0</v>
      </c>
      <c r="Z1150" s="54">
        <f>COUNTIF(사출계획!$S$62:$T$110,표4[[#This Row],[제품명]])</f>
        <v>0</v>
      </c>
      <c r="AA1150" s="131"/>
      <c r="AB1150" s="131"/>
      <c r="AC1150" s="523" t="s">
        <v>5188</v>
      </c>
      <c r="AD1150" s="129">
        <f>SUMIF(표4[잉크명],표5[[#This Row],[잉크]],표4[월])</f>
        <v>0</v>
      </c>
      <c r="AE1150" s="131">
        <f>SUMIF(표4[잉크명],표5[[#This Row],[잉크]],표4[월-3층])</f>
        <v>0</v>
      </c>
      <c r="AF1150" s="131">
        <f>SUMIF(표4[잉크명],표5[[#This Row],[잉크]],표4[월-1층])</f>
        <v>0</v>
      </c>
      <c r="AG1150" s="133">
        <f>SUMIF(표4[잉크명],표5[[#This Row],[잉크]],표4[화])</f>
        <v>0</v>
      </c>
      <c r="AH1150" s="131">
        <f>SUMIF(표4[잉크명],표5[[#This Row],[잉크]],표4[화-3층])</f>
        <v>0</v>
      </c>
      <c r="AI1150" s="131">
        <f>SUMIF(표4[잉크명],표5[[#This Row],[잉크]],표4[화-1층])</f>
        <v>0</v>
      </c>
      <c r="AJ1150" s="130">
        <f>SUMIF(표4[잉크명],표5[[#This Row],[잉크]],표4[수])</f>
        <v>0</v>
      </c>
      <c r="AK1150" s="131">
        <f>SUMIF(표4[잉크명],표5[[#This Row],[잉크]],표4[수-3층])</f>
        <v>0</v>
      </c>
      <c r="AL1150" s="131">
        <f>SUMIF(표4[잉크명],표5[[#This Row],[잉크]],표4[수-1층])</f>
        <v>0</v>
      </c>
      <c r="AM1150" s="54">
        <f>SUMIF(표4[잉크명],표5[[#This Row],[잉크]],표4[목])</f>
        <v>0</v>
      </c>
      <c r="AN1150" s="131">
        <f>SUMIF(표4[잉크명],표5[[#This Row],[잉크]],표4[목-3층])</f>
        <v>0</v>
      </c>
      <c r="AO1150" s="131">
        <f>SUMIF(표4[잉크명],표5[[#This Row],[잉크]],표4[목-1층])</f>
        <v>0</v>
      </c>
      <c r="AP1150" s="54">
        <f>SUMIF(표4[잉크명],표5[[#This Row],[잉크]],표4[금])</f>
        <v>0</v>
      </c>
      <c r="AQ1150" s="131">
        <f>SUMIF(표4[잉크명],표5[[#This Row],[잉크]],표4[금-3층])</f>
        <v>0</v>
      </c>
      <c r="AR1150" s="131">
        <f>SUMIF(표4[잉크명],표5[[#This Row],[잉크]],표4[금-1층])</f>
        <v>0</v>
      </c>
      <c r="AS1150" s="54">
        <f>SUMIF(표4[잉크명],표5[[#This Row],[잉크]],표4[토])</f>
        <v>0</v>
      </c>
      <c r="AT1150" s="131">
        <f>SUMIF(표4[잉크명],표5[[#This Row],[잉크]],표4[토-3층])</f>
        <v>0</v>
      </c>
      <c r="AU1150" s="131">
        <f>SUMIF(표4[잉크명],표5[[#This Row],[잉크]],표4[토-1층])</f>
        <v>0</v>
      </c>
      <c r="AV1150" s="54">
        <f>SUMIF(표4[잉크명],표5[[#This Row],[잉크]],표4[일])</f>
        <v>0</v>
      </c>
      <c r="AW1150" s="131">
        <f>SUMIF(표4[잉크명],표5[[#This Row],[잉크]],표4[일-3층])</f>
        <v>0</v>
      </c>
      <c r="AX1150" s="131">
        <f>SUMIF(표4[잉크명],표5[[#This Row],[잉크]],표4[일-1층])</f>
        <v>0</v>
      </c>
      <c r="AY1150" s="54">
        <f>SUMIF(표4[잉크명],표5[[#This Row],[잉크]],표4[차주 월])</f>
        <v>0</v>
      </c>
      <c r="AZ1150" s="54">
        <f>SUM(표5[[#This Row],[월]:[차주 월]])</f>
        <v>0</v>
      </c>
    </row>
    <row r="1151" spans="2:52" x14ac:dyDescent="0.3">
      <c r="B1151" s="432" t="s">
        <v>4299</v>
      </c>
      <c r="C1151" s="285"/>
      <c r="D1151" s="432" t="s">
        <v>4300</v>
      </c>
      <c r="E1151" s="54">
        <f>COUNTIF(사출계획!$E$62:$F$110,표4[[#This Row],[제품명]])</f>
        <v>0</v>
      </c>
      <c r="F1151" s="131">
        <f>COUNTIF(사출계획!$E$62:$F$87,표4[[#This Row],[제품명]])</f>
        <v>0</v>
      </c>
      <c r="G1151" s="131">
        <f>COUNTIF(사출계획!$E$88:$F$110,표4[[#This Row],[제품명]])</f>
        <v>0</v>
      </c>
      <c r="H1151" s="54">
        <f>COUNTIF(사출계획!$G$62:$H$110,표4[[#This Row],[제품명]])</f>
        <v>0</v>
      </c>
      <c r="I1151" s="132">
        <f>COUNTIF(사출계획!$G$62:$H$87,표4[[#This Row],[제품명]])</f>
        <v>0</v>
      </c>
      <c r="J1151" s="132">
        <f>COUNTIF(사출계획!$G$88:$H$110,표4[[#This Row],[제품명]])</f>
        <v>0</v>
      </c>
      <c r="K1151" s="54">
        <f>COUNTIF(사출계획!$I$62:$J$110,표4[[#This Row],[제품명]])</f>
        <v>0</v>
      </c>
      <c r="L1151" s="131">
        <f>COUNTIF(사출계획!$I$62:$J$87,표4[[#This Row],[제품명]])</f>
        <v>0</v>
      </c>
      <c r="M1151" s="131">
        <f>COUNTIF(사출계획!$I$88:$J$110,표4[[#This Row],[제품명]])</f>
        <v>0</v>
      </c>
      <c r="N1151" s="129">
        <f>COUNTIF(사출계획!$K$62:$L$110,표4[[#This Row],[제품명]])</f>
        <v>0</v>
      </c>
      <c r="O1151" s="131">
        <f>COUNTIF(사출계획!$K$62:$L$87,표4[[#This Row],[제품명]])</f>
        <v>0</v>
      </c>
      <c r="P1151" s="131">
        <f>COUNTIF(사출계획!$K$88:$L$110,표4[[#This Row],[제품명]])</f>
        <v>0</v>
      </c>
      <c r="Q1151" s="130">
        <f>COUNTIF(사출계획!$M$62:$N$110,표4[[#This Row],[제품명]])</f>
        <v>0</v>
      </c>
      <c r="R1151" s="131">
        <f>COUNTIF(사출계획!$M$62:$N$87,표4[[#This Row],[제품명]])</f>
        <v>0</v>
      </c>
      <c r="S1151" s="131">
        <f>COUNTIF(사출계획!$M$88:$N$110,표4[[#This Row],[제품명]])</f>
        <v>0</v>
      </c>
      <c r="T1151" s="54">
        <f>COUNTIF(사출계획!$O$62:$P$110,표4[[#This Row],[제품명]])</f>
        <v>0</v>
      </c>
      <c r="U1151" s="131">
        <f>COUNTIF(사출계획!$O$62:$P$87,표4[[#This Row],[제품명]])</f>
        <v>0</v>
      </c>
      <c r="V1151" s="131">
        <f>COUNTIF(사출계획!$O$88:$P$110,표4[[#This Row],[제품명]])</f>
        <v>0</v>
      </c>
      <c r="W1151" s="54">
        <f>COUNTIF(사출계획!$Q$62:$R$110,표4[[#This Row],[제품명]])</f>
        <v>0</v>
      </c>
      <c r="X1151" s="131">
        <f>COUNTIF(사출계획!$Q$62:$R$87,표4[[#This Row],[제품명]])</f>
        <v>0</v>
      </c>
      <c r="Y1151" s="131">
        <f>COUNTIF(사출계획!$Q$88:$R$110,표4[[#This Row],[제품명]])</f>
        <v>0</v>
      </c>
      <c r="Z1151" s="54">
        <f>COUNTIF(사출계획!$S$62:$T$110,표4[[#This Row],[제품명]])</f>
        <v>0</v>
      </c>
      <c r="AA1151" s="131"/>
      <c r="AB1151" s="131"/>
      <c r="AC1151" s="33" t="s">
        <v>5191</v>
      </c>
      <c r="AD1151" s="129">
        <f>SUMIF(표4[잉크명],표5[[#This Row],[잉크]],표4[월])</f>
        <v>0</v>
      </c>
      <c r="AE1151" s="126">
        <f>SUMIF(표4[잉크명],표5[[#This Row],[잉크]],표4[월-3층])</f>
        <v>0</v>
      </c>
      <c r="AF1151" s="126">
        <f>SUMIF(표4[잉크명],표5[[#This Row],[잉크]],표4[월-1층])</f>
        <v>0</v>
      </c>
      <c r="AG1151" s="133">
        <f>SUMIF(표4[잉크명],표5[[#This Row],[잉크]],표4[화])</f>
        <v>0</v>
      </c>
      <c r="AH1151" s="126">
        <f>SUMIF(표4[잉크명],표5[[#This Row],[잉크]],표4[화-3층])</f>
        <v>0</v>
      </c>
      <c r="AI1151" s="126">
        <f>SUMIF(표4[잉크명],표5[[#This Row],[잉크]],표4[화-1층])</f>
        <v>0</v>
      </c>
      <c r="AJ1151" s="130">
        <f>SUMIF(표4[잉크명],표5[[#This Row],[잉크]],표4[수])</f>
        <v>0</v>
      </c>
      <c r="AK1151" s="126">
        <f>SUMIF(표4[잉크명],표5[[#This Row],[잉크]],표4[수-3층])</f>
        <v>0</v>
      </c>
      <c r="AL1151" s="126">
        <f>SUMIF(표4[잉크명],표5[[#This Row],[잉크]],표4[수-1층])</f>
        <v>0</v>
      </c>
      <c r="AM1151" s="34">
        <f>SUMIF(표4[잉크명],표5[[#This Row],[잉크]],표4[목])</f>
        <v>0</v>
      </c>
      <c r="AN1151" s="126">
        <f>SUMIF(표4[잉크명],표5[[#This Row],[잉크]],표4[목-3층])</f>
        <v>0</v>
      </c>
      <c r="AO1151" s="126">
        <f>SUMIF(표4[잉크명],표5[[#This Row],[잉크]],표4[목-1층])</f>
        <v>0</v>
      </c>
      <c r="AP1151" s="34">
        <f>SUMIF(표4[잉크명],표5[[#This Row],[잉크]],표4[금])</f>
        <v>0</v>
      </c>
      <c r="AQ1151" s="126">
        <f>SUMIF(표4[잉크명],표5[[#This Row],[잉크]],표4[금-3층])</f>
        <v>0</v>
      </c>
      <c r="AR1151" s="126">
        <f>SUMIF(표4[잉크명],표5[[#This Row],[잉크]],표4[금-1층])</f>
        <v>0</v>
      </c>
      <c r="AS1151" s="34">
        <f>SUMIF(표4[잉크명],표5[[#This Row],[잉크]],표4[토])</f>
        <v>0</v>
      </c>
      <c r="AT1151" s="126">
        <f>SUMIF(표4[잉크명],표5[[#This Row],[잉크]],표4[토-3층])</f>
        <v>0</v>
      </c>
      <c r="AU1151" s="126">
        <f>SUMIF(표4[잉크명],표5[[#This Row],[잉크]],표4[토-1층])</f>
        <v>0</v>
      </c>
      <c r="AV1151" s="34">
        <f>SUMIF(표4[잉크명],표5[[#This Row],[잉크]],표4[일])</f>
        <v>0</v>
      </c>
      <c r="AW1151" s="126">
        <f>SUMIF(표4[잉크명],표5[[#This Row],[잉크]],표4[일-3층])</f>
        <v>0</v>
      </c>
      <c r="AX1151" s="126">
        <f>SUMIF(표4[잉크명],표5[[#This Row],[잉크]],표4[일-1층])</f>
        <v>0</v>
      </c>
      <c r="AY1151" s="34">
        <f>SUMIF(표4[잉크명],표5[[#This Row],[잉크]],표4[차주 월])</f>
        <v>0</v>
      </c>
      <c r="AZ1151" s="34">
        <f>SUM(표5[[#This Row],[월]:[차주 월]])</f>
        <v>0</v>
      </c>
    </row>
    <row r="1152" spans="2:52" x14ac:dyDescent="0.3">
      <c r="B1152" s="432" t="s">
        <v>4299</v>
      </c>
      <c r="C1152" s="285"/>
      <c r="D1152" s="432" t="s">
        <v>4301</v>
      </c>
      <c r="E1152" s="54">
        <f>COUNTIF(사출계획!$E$62:$F$110,표4[[#This Row],[제품명]])</f>
        <v>0</v>
      </c>
      <c r="F1152" s="131">
        <f>COUNTIF(사출계획!$E$62:$F$87,표4[[#This Row],[제품명]])</f>
        <v>0</v>
      </c>
      <c r="G1152" s="131">
        <f>COUNTIF(사출계획!$E$88:$F$110,표4[[#This Row],[제품명]])</f>
        <v>0</v>
      </c>
      <c r="H1152" s="54">
        <f>COUNTIF(사출계획!$G$62:$H$110,표4[[#This Row],[제품명]])</f>
        <v>0</v>
      </c>
      <c r="I1152" s="132">
        <f>COUNTIF(사출계획!$G$62:$H$87,표4[[#This Row],[제품명]])</f>
        <v>0</v>
      </c>
      <c r="J1152" s="132">
        <f>COUNTIF(사출계획!$G$88:$H$110,표4[[#This Row],[제품명]])</f>
        <v>0</v>
      </c>
      <c r="K1152" s="54">
        <f>COUNTIF(사출계획!$I$62:$J$110,표4[[#This Row],[제품명]])</f>
        <v>0</v>
      </c>
      <c r="L1152" s="131">
        <f>COUNTIF(사출계획!$I$62:$J$87,표4[[#This Row],[제품명]])</f>
        <v>0</v>
      </c>
      <c r="M1152" s="131">
        <f>COUNTIF(사출계획!$I$88:$J$110,표4[[#This Row],[제품명]])</f>
        <v>0</v>
      </c>
      <c r="N1152" s="129">
        <f>COUNTIF(사출계획!$K$62:$L$110,표4[[#This Row],[제품명]])</f>
        <v>0</v>
      </c>
      <c r="O1152" s="131">
        <f>COUNTIF(사출계획!$K$62:$L$87,표4[[#This Row],[제품명]])</f>
        <v>0</v>
      </c>
      <c r="P1152" s="131">
        <f>COUNTIF(사출계획!$K$88:$L$110,표4[[#This Row],[제품명]])</f>
        <v>0</v>
      </c>
      <c r="Q1152" s="130">
        <f>COUNTIF(사출계획!$M$62:$N$110,표4[[#This Row],[제품명]])</f>
        <v>0</v>
      </c>
      <c r="R1152" s="131">
        <f>COUNTIF(사출계획!$M$62:$N$87,표4[[#This Row],[제품명]])</f>
        <v>0</v>
      </c>
      <c r="S1152" s="131">
        <f>COUNTIF(사출계획!$M$88:$N$110,표4[[#This Row],[제품명]])</f>
        <v>0</v>
      </c>
      <c r="T1152" s="54">
        <f>COUNTIF(사출계획!$O$62:$P$110,표4[[#This Row],[제품명]])</f>
        <v>0</v>
      </c>
      <c r="U1152" s="131">
        <f>COUNTIF(사출계획!$O$62:$P$87,표4[[#This Row],[제품명]])</f>
        <v>0</v>
      </c>
      <c r="V1152" s="131">
        <f>COUNTIF(사출계획!$O$88:$P$110,표4[[#This Row],[제품명]])</f>
        <v>0</v>
      </c>
      <c r="W1152" s="54">
        <f>COUNTIF(사출계획!$Q$62:$R$110,표4[[#This Row],[제품명]])</f>
        <v>0</v>
      </c>
      <c r="X1152" s="131">
        <f>COUNTIF(사출계획!$Q$62:$R$87,표4[[#This Row],[제품명]])</f>
        <v>0</v>
      </c>
      <c r="Y1152" s="131">
        <f>COUNTIF(사출계획!$Q$88:$R$110,표4[[#This Row],[제품명]])</f>
        <v>0</v>
      </c>
      <c r="Z1152" s="54">
        <f>COUNTIF(사출계획!$S$62:$T$110,표4[[#This Row],[제품명]])</f>
        <v>0</v>
      </c>
      <c r="AA1152" s="131"/>
      <c r="AB1152" s="131"/>
      <c r="AC1152" s="524" t="s">
        <v>5192</v>
      </c>
      <c r="AD1152" s="129">
        <f>SUMIF(표4[잉크명],표5[[#This Row],[잉크]],표4[월])</f>
        <v>0</v>
      </c>
      <c r="AE1152" s="131">
        <f>SUMIF(표4[잉크명],표5[[#This Row],[잉크]],표4[월-3층])</f>
        <v>0</v>
      </c>
      <c r="AF1152" s="131">
        <f>SUMIF(표4[잉크명],표5[[#This Row],[잉크]],표4[월-1층])</f>
        <v>0</v>
      </c>
      <c r="AG1152" s="133">
        <f>SUMIF(표4[잉크명],표5[[#This Row],[잉크]],표4[화])</f>
        <v>0</v>
      </c>
      <c r="AH1152" s="131">
        <f>SUMIF(표4[잉크명],표5[[#This Row],[잉크]],표4[화-3층])</f>
        <v>0</v>
      </c>
      <c r="AI1152" s="131">
        <f>SUMIF(표4[잉크명],표5[[#This Row],[잉크]],표4[화-1층])</f>
        <v>0</v>
      </c>
      <c r="AJ1152" s="130">
        <f>SUMIF(표4[잉크명],표5[[#This Row],[잉크]],표4[수])</f>
        <v>0</v>
      </c>
      <c r="AK1152" s="131">
        <f>SUMIF(표4[잉크명],표5[[#This Row],[잉크]],표4[수-3층])</f>
        <v>0</v>
      </c>
      <c r="AL1152" s="131">
        <f>SUMIF(표4[잉크명],표5[[#This Row],[잉크]],표4[수-1층])</f>
        <v>0</v>
      </c>
      <c r="AM1152" s="54">
        <f>SUMIF(표4[잉크명],표5[[#This Row],[잉크]],표4[목])</f>
        <v>0</v>
      </c>
      <c r="AN1152" s="131">
        <f>SUMIF(표4[잉크명],표5[[#This Row],[잉크]],표4[목-3층])</f>
        <v>0</v>
      </c>
      <c r="AO1152" s="131">
        <f>SUMIF(표4[잉크명],표5[[#This Row],[잉크]],표4[목-1층])</f>
        <v>0</v>
      </c>
      <c r="AP1152" s="54">
        <f>SUMIF(표4[잉크명],표5[[#This Row],[잉크]],표4[금])</f>
        <v>0</v>
      </c>
      <c r="AQ1152" s="131">
        <f>SUMIF(표4[잉크명],표5[[#This Row],[잉크]],표4[금-3층])</f>
        <v>0</v>
      </c>
      <c r="AR1152" s="131">
        <f>SUMIF(표4[잉크명],표5[[#This Row],[잉크]],표4[금-1층])</f>
        <v>0</v>
      </c>
      <c r="AS1152" s="54">
        <f>SUMIF(표4[잉크명],표5[[#This Row],[잉크]],표4[토])</f>
        <v>0</v>
      </c>
      <c r="AT1152" s="131">
        <f>SUMIF(표4[잉크명],표5[[#This Row],[잉크]],표4[토-3층])</f>
        <v>0</v>
      </c>
      <c r="AU1152" s="131">
        <f>SUMIF(표4[잉크명],표5[[#This Row],[잉크]],표4[토-1층])</f>
        <v>0</v>
      </c>
      <c r="AV1152" s="54">
        <f>SUMIF(표4[잉크명],표5[[#This Row],[잉크]],표4[일])</f>
        <v>0</v>
      </c>
      <c r="AW1152" s="131">
        <f>SUMIF(표4[잉크명],표5[[#This Row],[잉크]],표4[일-3층])</f>
        <v>0</v>
      </c>
      <c r="AX1152" s="131">
        <f>SUMIF(표4[잉크명],표5[[#This Row],[잉크]],표4[일-1층])</f>
        <v>0</v>
      </c>
      <c r="AY1152" s="54">
        <f>SUMIF(표4[잉크명],표5[[#This Row],[잉크]],표4[차주 월])</f>
        <v>0</v>
      </c>
      <c r="AZ1152" s="54">
        <f>SUM(표5[[#This Row],[월]:[차주 월]])</f>
        <v>0</v>
      </c>
    </row>
    <row r="1153" spans="2:52" x14ac:dyDescent="0.3">
      <c r="B1153" s="433" t="s">
        <v>5285</v>
      </c>
      <c r="C1153" s="285"/>
      <c r="D1153" s="433" t="s">
        <v>4316</v>
      </c>
      <c r="E1153" s="54">
        <f>COUNTIF(사출계획!$E$62:$F$110,표4[[#This Row],[제품명]])</f>
        <v>1</v>
      </c>
      <c r="F1153" s="131">
        <f>COUNTIF(사출계획!$E$62:$F$87,표4[[#This Row],[제품명]])</f>
        <v>0</v>
      </c>
      <c r="G1153" s="131">
        <f>COUNTIF(사출계획!$E$88:$F$110,표4[[#This Row],[제품명]])</f>
        <v>1</v>
      </c>
      <c r="H1153" s="54">
        <f>COUNTIF(사출계획!$G$62:$H$110,표4[[#This Row],[제품명]])</f>
        <v>1</v>
      </c>
      <c r="I1153" s="132">
        <f>COUNTIF(사출계획!$G$62:$H$87,표4[[#This Row],[제품명]])</f>
        <v>0</v>
      </c>
      <c r="J1153" s="132">
        <f>COUNTIF(사출계획!$G$88:$H$110,표4[[#This Row],[제품명]])</f>
        <v>1</v>
      </c>
      <c r="K1153" s="54">
        <f>COUNTIF(사출계획!$I$62:$J$110,표4[[#This Row],[제품명]])</f>
        <v>0</v>
      </c>
      <c r="L1153" s="131">
        <f>COUNTIF(사출계획!$I$62:$J$87,표4[[#This Row],[제품명]])</f>
        <v>0</v>
      </c>
      <c r="M1153" s="131">
        <f>COUNTIF(사출계획!$I$88:$J$110,표4[[#This Row],[제품명]])</f>
        <v>0</v>
      </c>
      <c r="N1153" s="129">
        <f>COUNTIF(사출계획!$K$62:$L$110,표4[[#This Row],[제품명]])</f>
        <v>0</v>
      </c>
      <c r="O1153" s="131">
        <f>COUNTIF(사출계획!$K$62:$L$87,표4[[#This Row],[제품명]])</f>
        <v>0</v>
      </c>
      <c r="P1153" s="131">
        <f>COUNTIF(사출계획!$K$88:$L$110,표4[[#This Row],[제품명]])</f>
        <v>0</v>
      </c>
      <c r="Q1153" s="130">
        <f>COUNTIF(사출계획!$M$62:$N$110,표4[[#This Row],[제품명]])</f>
        <v>0</v>
      </c>
      <c r="R1153" s="131">
        <f>COUNTIF(사출계획!$M$62:$N$87,표4[[#This Row],[제품명]])</f>
        <v>0</v>
      </c>
      <c r="S1153" s="131">
        <f>COUNTIF(사출계획!$M$88:$N$110,표4[[#This Row],[제품명]])</f>
        <v>0</v>
      </c>
      <c r="T1153" s="54">
        <f>COUNTIF(사출계획!$O$62:$P$110,표4[[#This Row],[제품명]])</f>
        <v>0</v>
      </c>
      <c r="U1153" s="131">
        <f>COUNTIF(사출계획!$O$62:$P$87,표4[[#This Row],[제품명]])</f>
        <v>0</v>
      </c>
      <c r="V1153" s="131">
        <f>COUNTIF(사출계획!$O$88:$P$110,표4[[#This Row],[제품명]])</f>
        <v>0</v>
      </c>
      <c r="W1153" s="54">
        <f>COUNTIF(사출계획!$Q$62:$R$110,표4[[#This Row],[제품명]])</f>
        <v>0</v>
      </c>
      <c r="X1153" s="131">
        <f>COUNTIF(사출계획!$Q$62:$R$87,표4[[#This Row],[제품명]])</f>
        <v>0</v>
      </c>
      <c r="Y1153" s="131">
        <f>COUNTIF(사출계획!$Q$88:$R$110,표4[[#This Row],[제품명]])</f>
        <v>0</v>
      </c>
      <c r="Z1153" s="54">
        <f>COUNTIF(사출계획!$S$62:$T$110,표4[[#This Row],[제품명]])</f>
        <v>0</v>
      </c>
      <c r="AA1153" s="131"/>
      <c r="AB1153" s="131"/>
      <c r="AC1153" s="33" t="s">
        <v>5196</v>
      </c>
      <c r="AD1153" s="129">
        <f>SUMIF(표4[잉크명],표5[[#This Row],[잉크]],표4[월])</f>
        <v>0</v>
      </c>
      <c r="AE1153" s="126">
        <f>SUMIF(표4[잉크명],표5[[#This Row],[잉크]],표4[월-3층])</f>
        <v>0</v>
      </c>
      <c r="AF1153" s="126">
        <f>SUMIF(표4[잉크명],표5[[#This Row],[잉크]],표4[월-1층])</f>
        <v>0</v>
      </c>
      <c r="AG1153" s="133">
        <f>SUMIF(표4[잉크명],표5[[#This Row],[잉크]],표4[화])</f>
        <v>0</v>
      </c>
      <c r="AH1153" s="126">
        <f>SUMIF(표4[잉크명],표5[[#This Row],[잉크]],표4[화-3층])</f>
        <v>0</v>
      </c>
      <c r="AI1153" s="126">
        <f>SUMIF(표4[잉크명],표5[[#This Row],[잉크]],표4[화-1층])</f>
        <v>0</v>
      </c>
      <c r="AJ1153" s="130">
        <f>SUMIF(표4[잉크명],표5[[#This Row],[잉크]],표4[수])</f>
        <v>0</v>
      </c>
      <c r="AK1153" s="126">
        <f>SUMIF(표4[잉크명],표5[[#This Row],[잉크]],표4[수-3층])</f>
        <v>0</v>
      </c>
      <c r="AL1153" s="126">
        <f>SUMIF(표4[잉크명],표5[[#This Row],[잉크]],표4[수-1층])</f>
        <v>0</v>
      </c>
      <c r="AM1153" s="34">
        <f>SUMIF(표4[잉크명],표5[[#This Row],[잉크]],표4[목])</f>
        <v>0</v>
      </c>
      <c r="AN1153" s="126">
        <f>SUMIF(표4[잉크명],표5[[#This Row],[잉크]],표4[목-3층])</f>
        <v>0</v>
      </c>
      <c r="AO1153" s="126">
        <f>SUMIF(표4[잉크명],표5[[#This Row],[잉크]],표4[목-1층])</f>
        <v>0</v>
      </c>
      <c r="AP1153" s="34">
        <f>SUMIF(표4[잉크명],표5[[#This Row],[잉크]],표4[금])</f>
        <v>0</v>
      </c>
      <c r="AQ1153" s="126">
        <f>SUMIF(표4[잉크명],표5[[#This Row],[잉크]],표4[금-3층])</f>
        <v>0</v>
      </c>
      <c r="AR1153" s="126">
        <f>SUMIF(표4[잉크명],표5[[#This Row],[잉크]],표4[금-1층])</f>
        <v>0</v>
      </c>
      <c r="AS1153" s="34">
        <f>SUMIF(표4[잉크명],표5[[#This Row],[잉크]],표4[토])</f>
        <v>0</v>
      </c>
      <c r="AT1153" s="126">
        <f>SUMIF(표4[잉크명],표5[[#This Row],[잉크]],표4[토-3층])</f>
        <v>0</v>
      </c>
      <c r="AU1153" s="126">
        <f>SUMIF(표4[잉크명],표5[[#This Row],[잉크]],표4[토-1층])</f>
        <v>0</v>
      </c>
      <c r="AV1153" s="34">
        <f>SUMIF(표4[잉크명],표5[[#This Row],[잉크]],표4[일])</f>
        <v>0</v>
      </c>
      <c r="AW1153" s="126">
        <f>SUMIF(표4[잉크명],표5[[#This Row],[잉크]],표4[일-3층])</f>
        <v>0</v>
      </c>
      <c r="AX1153" s="126">
        <f>SUMIF(표4[잉크명],표5[[#This Row],[잉크]],표4[일-1층])</f>
        <v>0</v>
      </c>
      <c r="AY1153" s="34">
        <f>SUMIF(표4[잉크명],표5[[#This Row],[잉크]],표4[차주 월])</f>
        <v>0</v>
      </c>
      <c r="AZ1153" s="34">
        <f>SUM(표5[[#This Row],[월]:[차주 월]])</f>
        <v>0</v>
      </c>
    </row>
    <row r="1154" spans="2:52" x14ac:dyDescent="0.3">
      <c r="B1154" s="433" t="s">
        <v>4319</v>
      </c>
      <c r="C1154" s="285"/>
      <c r="D1154" s="433" t="s">
        <v>4320</v>
      </c>
      <c r="E1154" s="54">
        <f>COUNTIF(사출계획!$E$62:$F$110,표4[[#This Row],[제품명]])</f>
        <v>1</v>
      </c>
      <c r="F1154" s="131">
        <f>COUNTIF(사출계획!$E$62:$F$87,표4[[#This Row],[제품명]])</f>
        <v>0</v>
      </c>
      <c r="G1154" s="131">
        <f>COUNTIF(사출계획!$E$88:$F$110,표4[[#This Row],[제품명]])</f>
        <v>1</v>
      </c>
      <c r="H1154" s="54">
        <f>COUNTIF(사출계획!$G$62:$H$110,표4[[#This Row],[제품명]])</f>
        <v>1</v>
      </c>
      <c r="I1154" s="132">
        <f>COUNTIF(사출계획!$G$62:$H$87,표4[[#This Row],[제품명]])</f>
        <v>0</v>
      </c>
      <c r="J1154" s="132">
        <f>COUNTIF(사출계획!$G$88:$H$110,표4[[#This Row],[제품명]])</f>
        <v>1</v>
      </c>
      <c r="K1154" s="54">
        <f>COUNTIF(사출계획!$I$62:$J$110,표4[[#This Row],[제품명]])</f>
        <v>0</v>
      </c>
      <c r="L1154" s="131">
        <f>COUNTIF(사출계획!$I$62:$J$87,표4[[#This Row],[제품명]])</f>
        <v>0</v>
      </c>
      <c r="M1154" s="131">
        <f>COUNTIF(사출계획!$I$88:$J$110,표4[[#This Row],[제품명]])</f>
        <v>0</v>
      </c>
      <c r="N1154" s="129">
        <f>COUNTIF(사출계획!$K$62:$L$110,표4[[#This Row],[제품명]])</f>
        <v>0</v>
      </c>
      <c r="O1154" s="131">
        <f>COUNTIF(사출계획!$K$62:$L$87,표4[[#This Row],[제품명]])</f>
        <v>0</v>
      </c>
      <c r="P1154" s="131">
        <f>COUNTIF(사출계획!$K$88:$L$110,표4[[#This Row],[제품명]])</f>
        <v>0</v>
      </c>
      <c r="Q1154" s="130">
        <f>COUNTIF(사출계획!$M$62:$N$110,표4[[#This Row],[제품명]])</f>
        <v>0</v>
      </c>
      <c r="R1154" s="131">
        <f>COUNTIF(사출계획!$M$62:$N$87,표4[[#This Row],[제품명]])</f>
        <v>0</v>
      </c>
      <c r="S1154" s="131">
        <f>COUNTIF(사출계획!$M$88:$N$110,표4[[#This Row],[제품명]])</f>
        <v>0</v>
      </c>
      <c r="T1154" s="54">
        <f>COUNTIF(사출계획!$O$62:$P$110,표4[[#This Row],[제품명]])</f>
        <v>0</v>
      </c>
      <c r="U1154" s="131">
        <f>COUNTIF(사출계획!$O$62:$P$87,표4[[#This Row],[제품명]])</f>
        <v>0</v>
      </c>
      <c r="V1154" s="131">
        <f>COUNTIF(사출계획!$O$88:$P$110,표4[[#This Row],[제품명]])</f>
        <v>0</v>
      </c>
      <c r="W1154" s="54">
        <f>COUNTIF(사출계획!$Q$62:$R$110,표4[[#This Row],[제품명]])</f>
        <v>0</v>
      </c>
      <c r="X1154" s="131">
        <f>COUNTIF(사출계획!$Q$62:$R$87,표4[[#This Row],[제품명]])</f>
        <v>0</v>
      </c>
      <c r="Y1154" s="131">
        <f>COUNTIF(사출계획!$Q$88:$R$110,표4[[#This Row],[제품명]])</f>
        <v>0</v>
      </c>
      <c r="Z1154" s="54">
        <f>COUNTIF(사출계획!$S$62:$T$110,표4[[#This Row],[제품명]])</f>
        <v>0</v>
      </c>
      <c r="AA1154" s="131"/>
      <c r="AB1154" s="131"/>
      <c r="AC1154" s="525" t="s">
        <v>5197</v>
      </c>
      <c r="AD1154" s="129">
        <f>SUMIF(표4[잉크명],표5[[#This Row],[잉크]],표4[월])</f>
        <v>0</v>
      </c>
      <c r="AE1154" s="131">
        <f>SUMIF(표4[잉크명],표5[[#This Row],[잉크]],표4[월-3층])</f>
        <v>0</v>
      </c>
      <c r="AF1154" s="131">
        <f>SUMIF(표4[잉크명],표5[[#This Row],[잉크]],표4[월-1층])</f>
        <v>0</v>
      </c>
      <c r="AG1154" s="133">
        <f>SUMIF(표4[잉크명],표5[[#This Row],[잉크]],표4[화])</f>
        <v>0</v>
      </c>
      <c r="AH1154" s="131">
        <f>SUMIF(표4[잉크명],표5[[#This Row],[잉크]],표4[화-3층])</f>
        <v>0</v>
      </c>
      <c r="AI1154" s="131">
        <f>SUMIF(표4[잉크명],표5[[#This Row],[잉크]],표4[화-1층])</f>
        <v>0</v>
      </c>
      <c r="AJ1154" s="130">
        <f>SUMIF(표4[잉크명],표5[[#This Row],[잉크]],표4[수])</f>
        <v>0</v>
      </c>
      <c r="AK1154" s="131">
        <f>SUMIF(표4[잉크명],표5[[#This Row],[잉크]],표4[수-3층])</f>
        <v>0</v>
      </c>
      <c r="AL1154" s="131">
        <f>SUMIF(표4[잉크명],표5[[#This Row],[잉크]],표4[수-1층])</f>
        <v>0</v>
      </c>
      <c r="AM1154" s="54">
        <f>SUMIF(표4[잉크명],표5[[#This Row],[잉크]],표4[목])</f>
        <v>0</v>
      </c>
      <c r="AN1154" s="131">
        <f>SUMIF(표4[잉크명],표5[[#This Row],[잉크]],표4[목-3층])</f>
        <v>0</v>
      </c>
      <c r="AO1154" s="131">
        <f>SUMIF(표4[잉크명],표5[[#This Row],[잉크]],표4[목-1층])</f>
        <v>0</v>
      </c>
      <c r="AP1154" s="54">
        <f>SUMIF(표4[잉크명],표5[[#This Row],[잉크]],표4[금])</f>
        <v>0</v>
      </c>
      <c r="AQ1154" s="131">
        <f>SUMIF(표4[잉크명],표5[[#This Row],[잉크]],표4[금-3층])</f>
        <v>0</v>
      </c>
      <c r="AR1154" s="131">
        <f>SUMIF(표4[잉크명],표5[[#This Row],[잉크]],표4[금-1층])</f>
        <v>0</v>
      </c>
      <c r="AS1154" s="54">
        <f>SUMIF(표4[잉크명],표5[[#This Row],[잉크]],표4[토])</f>
        <v>0</v>
      </c>
      <c r="AT1154" s="131">
        <f>SUMIF(표4[잉크명],표5[[#This Row],[잉크]],표4[토-3층])</f>
        <v>0</v>
      </c>
      <c r="AU1154" s="131">
        <f>SUMIF(표4[잉크명],표5[[#This Row],[잉크]],표4[토-1층])</f>
        <v>0</v>
      </c>
      <c r="AV1154" s="54">
        <f>SUMIF(표4[잉크명],표5[[#This Row],[잉크]],표4[일])</f>
        <v>0</v>
      </c>
      <c r="AW1154" s="131">
        <f>SUMIF(표4[잉크명],표5[[#This Row],[잉크]],표4[일-3층])</f>
        <v>0</v>
      </c>
      <c r="AX1154" s="131">
        <f>SUMIF(표4[잉크명],표5[[#This Row],[잉크]],표4[일-1층])</f>
        <v>0</v>
      </c>
      <c r="AY1154" s="54">
        <f>SUMIF(표4[잉크명],표5[[#This Row],[잉크]],표4[차주 월])</f>
        <v>0</v>
      </c>
      <c r="AZ1154" s="54">
        <f>SUM(표5[[#This Row],[월]:[차주 월]])</f>
        <v>0</v>
      </c>
    </row>
    <row r="1155" spans="2:52" x14ac:dyDescent="0.3">
      <c r="B1155" s="433" t="s">
        <v>4321</v>
      </c>
      <c r="C1155" s="285"/>
      <c r="D1155" s="433" t="s">
        <v>4315</v>
      </c>
      <c r="E1155" s="54">
        <f>COUNTIF(사출계획!$E$62:$F$110,표4[[#This Row],[제품명]])</f>
        <v>1</v>
      </c>
      <c r="F1155" s="131">
        <f>COUNTIF(사출계획!$E$62:$F$87,표4[[#This Row],[제품명]])</f>
        <v>0</v>
      </c>
      <c r="G1155" s="131">
        <f>COUNTIF(사출계획!$E$88:$F$110,표4[[#This Row],[제품명]])</f>
        <v>1</v>
      </c>
      <c r="H1155" s="54">
        <f>COUNTIF(사출계획!$G$62:$H$110,표4[[#This Row],[제품명]])</f>
        <v>1</v>
      </c>
      <c r="I1155" s="132">
        <f>COUNTIF(사출계획!$G$62:$H$87,표4[[#This Row],[제품명]])</f>
        <v>0</v>
      </c>
      <c r="J1155" s="132">
        <f>COUNTIF(사출계획!$G$88:$H$110,표4[[#This Row],[제품명]])</f>
        <v>1</v>
      </c>
      <c r="K1155" s="54">
        <f>COUNTIF(사출계획!$I$62:$J$110,표4[[#This Row],[제품명]])</f>
        <v>0</v>
      </c>
      <c r="L1155" s="131">
        <f>COUNTIF(사출계획!$I$62:$J$87,표4[[#This Row],[제품명]])</f>
        <v>0</v>
      </c>
      <c r="M1155" s="131">
        <f>COUNTIF(사출계획!$I$88:$J$110,표4[[#This Row],[제품명]])</f>
        <v>0</v>
      </c>
      <c r="N1155" s="129">
        <f>COUNTIF(사출계획!$K$62:$L$110,표4[[#This Row],[제품명]])</f>
        <v>0</v>
      </c>
      <c r="O1155" s="131">
        <f>COUNTIF(사출계획!$K$62:$L$87,표4[[#This Row],[제품명]])</f>
        <v>0</v>
      </c>
      <c r="P1155" s="131">
        <f>COUNTIF(사출계획!$K$88:$L$110,표4[[#This Row],[제품명]])</f>
        <v>0</v>
      </c>
      <c r="Q1155" s="130">
        <f>COUNTIF(사출계획!$M$62:$N$110,표4[[#This Row],[제품명]])</f>
        <v>0</v>
      </c>
      <c r="R1155" s="131">
        <f>COUNTIF(사출계획!$M$62:$N$87,표4[[#This Row],[제품명]])</f>
        <v>0</v>
      </c>
      <c r="S1155" s="131">
        <f>COUNTIF(사출계획!$M$88:$N$110,표4[[#This Row],[제품명]])</f>
        <v>0</v>
      </c>
      <c r="T1155" s="54">
        <f>COUNTIF(사출계획!$O$62:$P$110,표4[[#This Row],[제품명]])</f>
        <v>0</v>
      </c>
      <c r="U1155" s="131">
        <f>COUNTIF(사출계획!$O$62:$P$87,표4[[#This Row],[제품명]])</f>
        <v>0</v>
      </c>
      <c r="V1155" s="131">
        <f>COUNTIF(사출계획!$O$88:$P$110,표4[[#This Row],[제품명]])</f>
        <v>0</v>
      </c>
      <c r="W1155" s="54">
        <f>COUNTIF(사출계획!$Q$62:$R$110,표4[[#This Row],[제품명]])</f>
        <v>0</v>
      </c>
      <c r="X1155" s="131">
        <f>COUNTIF(사출계획!$Q$62:$R$87,표4[[#This Row],[제품명]])</f>
        <v>0</v>
      </c>
      <c r="Y1155" s="131">
        <f>COUNTIF(사출계획!$Q$88:$R$110,표4[[#This Row],[제품명]])</f>
        <v>0</v>
      </c>
      <c r="Z1155" s="54">
        <f>COUNTIF(사출계획!$S$62:$T$110,표4[[#This Row],[제품명]])</f>
        <v>0</v>
      </c>
      <c r="AA1155" s="131"/>
      <c r="AB1155" s="131"/>
      <c r="AC1155" s="527" t="s">
        <v>5201</v>
      </c>
      <c r="AD1155" s="129">
        <f>SUMIF(표4[잉크명],표5[[#This Row],[잉크]],표4[월])</f>
        <v>0</v>
      </c>
      <c r="AE1155" s="126">
        <f>SUMIF(표4[잉크명],표5[[#This Row],[잉크]],표4[월-3층])</f>
        <v>0</v>
      </c>
      <c r="AF1155" s="126">
        <f>SUMIF(표4[잉크명],표5[[#This Row],[잉크]],표4[월-1층])</f>
        <v>0</v>
      </c>
      <c r="AG1155" s="133">
        <f>SUMIF(표4[잉크명],표5[[#This Row],[잉크]],표4[화])</f>
        <v>0</v>
      </c>
      <c r="AH1155" s="126">
        <f>SUMIF(표4[잉크명],표5[[#This Row],[잉크]],표4[화-3층])</f>
        <v>0</v>
      </c>
      <c r="AI1155" s="126">
        <f>SUMIF(표4[잉크명],표5[[#This Row],[잉크]],표4[화-1층])</f>
        <v>0</v>
      </c>
      <c r="AJ1155" s="130">
        <f>SUMIF(표4[잉크명],표5[[#This Row],[잉크]],표4[수])</f>
        <v>0</v>
      </c>
      <c r="AK1155" s="126">
        <f>SUMIF(표4[잉크명],표5[[#This Row],[잉크]],표4[수-3층])</f>
        <v>0</v>
      </c>
      <c r="AL1155" s="126">
        <f>SUMIF(표4[잉크명],표5[[#This Row],[잉크]],표4[수-1층])</f>
        <v>0</v>
      </c>
      <c r="AM1155" s="34">
        <f>SUMIF(표4[잉크명],표5[[#This Row],[잉크]],표4[목])</f>
        <v>0</v>
      </c>
      <c r="AN1155" s="126">
        <f>SUMIF(표4[잉크명],표5[[#This Row],[잉크]],표4[목-3층])</f>
        <v>0</v>
      </c>
      <c r="AO1155" s="126">
        <f>SUMIF(표4[잉크명],표5[[#This Row],[잉크]],표4[목-1층])</f>
        <v>0</v>
      </c>
      <c r="AP1155" s="34">
        <f>SUMIF(표4[잉크명],표5[[#This Row],[잉크]],표4[금])</f>
        <v>0</v>
      </c>
      <c r="AQ1155" s="126">
        <f>SUMIF(표4[잉크명],표5[[#This Row],[잉크]],표4[금-3층])</f>
        <v>0</v>
      </c>
      <c r="AR1155" s="126">
        <f>SUMIF(표4[잉크명],표5[[#This Row],[잉크]],표4[금-1층])</f>
        <v>0</v>
      </c>
      <c r="AS1155" s="34">
        <f>SUMIF(표4[잉크명],표5[[#This Row],[잉크]],표4[토])</f>
        <v>0</v>
      </c>
      <c r="AT1155" s="126">
        <f>SUMIF(표4[잉크명],표5[[#This Row],[잉크]],표4[토-3층])</f>
        <v>0</v>
      </c>
      <c r="AU1155" s="126">
        <f>SUMIF(표4[잉크명],표5[[#This Row],[잉크]],표4[토-1층])</f>
        <v>0</v>
      </c>
      <c r="AV1155" s="34">
        <f>SUMIF(표4[잉크명],표5[[#This Row],[잉크]],표4[일])</f>
        <v>0</v>
      </c>
      <c r="AW1155" s="126">
        <f>SUMIF(표4[잉크명],표5[[#This Row],[잉크]],표4[일-3층])</f>
        <v>0</v>
      </c>
      <c r="AX1155" s="126">
        <f>SUMIF(표4[잉크명],표5[[#This Row],[잉크]],표4[일-1층])</f>
        <v>0</v>
      </c>
      <c r="AY1155" s="34">
        <f>SUMIF(표4[잉크명],표5[[#This Row],[잉크]],표4[차주 월])</f>
        <v>0</v>
      </c>
      <c r="AZ1155" s="34">
        <f>SUM(표5[[#This Row],[월]:[차주 월]])</f>
        <v>0</v>
      </c>
    </row>
    <row r="1156" spans="2:52" x14ac:dyDescent="0.3">
      <c r="B1156" s="435" t="s">
        <v>4327</v>
      </c>
      <c r="C1156" s="285"/>
      <c r="D1156" s="435" t="s">
        <v>5136</v>
      </c>
      <c r="E1156" s="54">
        <f>COUNTIF(사출계획!$E$62:$F$110,표4[[#This Row],[제품명]])</f>
        <v>0</v>
      </c>
      <c r="F1156" s="131">
        <f>COUNTIF(사출계획!$E$62:$F$87,표4[[#This Row],[제품명]])</f>
        <v>0</v>
      </c>
      <c r="G1156" s="131">
        <f>COUNTIF(사출계획!$E$88:$F$110,표4[[#This Row],[제품명]])</f>
        <v>0</v>
      </c>
      <c r="H1156" s="54">
        <f>COUNTIF(사출계획!$G$62:$H$110,표4[[#This Row],[제품명]])</f>
        <v>0</v>
      </c>
      <c r="I1156" s="132">
        <f>COUNTIF(사출계획!$G$62:$H$87,표4[[#This Row],[제품명]])</f>
        <v>0</v>
      </c>
      <c r="J1156" s="132">
        <f>COUNTIF(사출계획!$G$88:$H$110,표4[[#This Row],[제품명]])</f>
        <v>0</v>
      </c>
      <c r="K1156" s="54">
        <f>COUNTIF(사출계획!$I$62:$J$110,표4[[#This Row],[제품명]])</f>
        <v>0</v>
      </c>
      <c r="L1156" s="131">
        <f>COUNTIF(사출계획!$I$62:$J$87,표4[[#This Row],[제품명]])</f>
        <v>0</v>
      </c>
      <c r="M1156" s="131">
        <f>COUNTIF(사출계획!$I$88:$J$110,표4[[#This Row],[제품명]])</f>
        <v>0</v>
      </c>
      <c r="N1156" s="129">
        <f>COUNTIF(사출계획!$K$62:$L$110,표4[[#This Row],[제품명]])</f>
        <v>0</v>
      </c>
      <c r="O1156" s="131">
        <f>COUNTIF(사출계획!$K$62:$L$87,표4[[#This Row],[제품명]])</f>
        <v>0</v>
      </c>
      <c r="P1156" s="131">
        <f>COUNTIF(사출계획!$K$88:$L$110,표4[[#This Row],[제품명]])</f>
        <v>0</v>
      </c>
      <c r="Q1156" s="130">
        <f>COUNTIF(사출계획!$M$62:$N$110,표4[[#This Row],[제품명]])</f>
        <v>0</v>
      </c>
      <c r="R1156" s="131">
        <f>COUNTIF(사출계획!$M$62:$N$87,표4[[#This Row],[제품명]])</f>
        <v>0</v>
      </c>
      <c r="S1156" s="131">
        <f>COUNTIF(사출계획!$M$88:$N$110,표4[[#This Row],[제품명]])</f>
        <v>0</v>
      </c>
      <c r="T1156" s="54">
        <f>COUNTIF(사출계획!$O$62:$P$110,표4[[#This Row],[제품명]])</f>
        <v>0</v>
      </c>
      <c r="U1156" s="131">
        <f>COUNTIF(사출계획!$O$62:$P$87,표4[[#This Row],[제품명]])</f>
        <v>0</v>
      </c>
      <c r="V1156" s="131">
        <f>COUNTIF(사출계획!$O$88:$P$110,표4[[#This Row],[제품명]])</f>
        <v>0</v>
      </c>
      <c r="W1156" s="54">
        <f>COUNTIF(사출계획!$Q$62:$R$110,표4[[#This Row],[제품명]])</f>
        <v>0</v>
      </c>
      <c r="X1156" s="131">
        <f>COUNTIF(사출계획!$Q$62:$R$87,표4[[#This Row],[제품명]])</f>
        <v>0</v>
      </c>
      <c r="Y1156" s="131">
        <f>COUNTIF(사출계획!$Q$88:$R$110,표4[[#This Row],[제품명]])</f>
        <v>0</v>
      </c>
      <c r="Z1156" s="54">
        <f>COUNTIF(사출계획!$S$62:$T$110,표4[[#This Row],[제품명]])</f>
        <v>0</v>
      </c>
      <c r="AA1156" s="131"/>
      <c r="AB1156" s="131"/>
      <c r="AC1156" s="33" t="s">
        <v>5203</v>
      </c>
      <c r="AD1156" s="129">
        <f>SUMIF(표4[잉크명],표5[[#This Row],[잉크]],표4[월])</f>
        <v>0</v>
      </c>
      <c r="AE1156" s="126">
        <f>SUMIF(표4[잉크명],표5[[#This Row],[잉크]],표4[월-3층])</f>
        <v>0</v>
      </c>
      <c r="AF1156" s="126">
        <f>SUMIF(표4[잉크명],표5[[#This Row],[잉크]],표4[월-1층])</f>
        <v>0</v>
      </c>
      <c r="AG1156" s="133">
        <f>SUMIF(표4[잉크명],표5[[#This Row],[잉크]],표4[화])</f>
        <v>0</v>
      </c>
      <c r="AH1156" s="126">
        <f>SUMIF(표4[잉크명],표5[[#This Row],[잉크]],표4[화-3층])</f>
        <v>0</v>
      </c>
      <c r="AI1156" s="126">
        <f>SUMIF(표4[잉크명],표5[[#This Row],[잉크]],표4[화-1층])</f>
        <v>0</v>
      </c>
      <c r="AJ1156" s="130">
        <f>SUMIF(표4[잉크명],표5[[#This Row],[잉크]],표4[수])</f>
        <v>0</v>
      </c>
      <c r="AK1156" s="126">
        <f>SUMIF(표4[잉크명],표5[[#This Row],[잉크]],표4[수-3층])</f>
        <v>0</v>
      </c>
      <c r="AL1156" s="126">
        <f>SUMIF(표4[잉크명],표5[[#This Row],[잉크]],표4[수-1층])</f>
        <v>0</v>
      </c>
      <c r="AM1156" s="34">
        <f>SUMIF(표4[잉크명],표5[[#This Row],[잉크]],표4[목])</f>
        <v>0</v>
      </c>
      <c r="AN1156" s="126">
        <f>SUMIF(표4[잉크명],표5[[#This Row],[잉크]],표4[목-3층])</f>
        <v>0</v>
      </c>
      <c r="AO1156" s="126">
        <f>SUMIF(표4[잉크명],표5[[#This Row],[잉크]],표4[목-1층])</f>
        <v>0</v>
      </c>
      <c r="AP1156" s="34">
        <f>SUMIF(표4[잉크명],표5[[#This Row],[잉크]],표4[금])</f>
        <v>0</v>
      </c>
      <c r="AQ1156" s="126">
        <f>SUMIF(표4[잉크명],표5[[#This Row],[잉크]],표4[금-3층])</f>
        <v>0</v>
      </c>
      <c r="AR1156" s="126">
        <f>SUMIF(표4[잉크명],표5[[#This Row],[잉크]],표4[금-1층])</f>
        <v>0</v>
      </c>
      <c r="AS1156" s="34">
        <f>SUMIF(표4[잉크명],표5[[#This Row],[잉크]],표4[토])</f>
        <v>0</v>
      </c>
      <c r="AT1156" s="126">
        <f>SUMIF(표4[잉크명],표5[[#This Row],[잉크]],표4[토-3층])</f>
        <v>0</v>
      </c>
      <c r="AU1156" s="126">
        <f>SUMIF(표4[잉크명],표5[[#This Row],[잉크]],표4[토-1층])</f>
        <v>0</v>
      </c>
      <c r="AV1156" s="34">
        <f>SUMIF(표4[잉크명],표5[[#This Row],[잉크]],표4[일])</f>
        <v>0</v>
      </c>
      <c r="AW1156" s="126">
        <f>SUMIF(표4[잉크명],표5[[#This Row],[잉크]],표4[일-3층])</f>
        <v>0</v>
      </c>
      <c r="AX1156" s="126">
        <f>SUMIF(표4[잉크명],표5[[#This Row],[잉크]],표4[일-1층])</f>
        <v>0</v>
      </c>
      <c r="AY1156" s="34">
        <f>SUMIF(표4[잉크명],표5[[#This Row],[잉크]],표4[차주 월])</f>
        <v>0</v>
      </c>
      <c r="AZ1156" s="34">
        <f>SUM(표5[[#This Row],[월]:[차주 월]])</f>
        <v>0</v>
      </c>
    </row>
    <row r="1157" spans="2:52" x14ac:dyDescent="0.3">
      <c r="B1157" s="435" t="s">
        <v>4327</v>
      </c>
      <c r="C1157" s="285"/>
      <c r="D1157" s="435" t="s">
        <v>4328</v>
      </c>
      <c r="E1157" s="54">
        <f>COUNTIF(사출계획!$E$62:$F$110,표4[[#This Row],[제품명]])</f>
        <v>0</v>
      </c>
      <c r="F1157" s="131">
        <f>COUNTIF(사출계획!$E$62:$F$87,표4[[#This Row],[제품명]])</f>
        <v>0</v>
      </c>
      <c r="G1157" s="131">
        <f>COUNTIF(사출계획!$E$88:$F$110,표4[[#This Row],[제품명]])</f>
        <v>0</v>
      </c>
      <c r="H1157" s="54">
        <f>COUNTIF(사출계획!$G$62:$H$110,표4[[#This Row],[제품명]])</f>
        <v>0</v>
      </c>
      <c r="I1157" s="132">
        <f>COUNTIF(사출계획!$G$62:$H$87,표4[[#This Row],[제품명]])</f>
        <v>0</v>
      </c>
      <c r="J1157" s="132">
        <f>COUNTIF(사출계획!$G$88:$H$110,표4[[#This Row],[제품명]])</f>
        <v>0</v>
      </c>
      <c r="K1157" s="54">
        <f>COUNTIF(사출계획!$I$62:$J$110,표4[[#This Row],[제품명]])</f>
        <v>0</v>
      </c>
      <c r="L1157" s="131">
        <f>COUNTIF(사출계획!$I$62:$J$87,표4[[#This Row],[제품명]])</f>
        <v>0</v>
      </c>
      <c r="M1157" s="131">
        <f>COUNTIF(사출계획!$I$88:$J$110,표4[[#This Row],[제품명]])</f>
        <v>0</v>
      </c>
      <c r="N1157" s="129">
        <f>COUNTIF(사출계획!$K$62:$L$110,표4[[#This Row],[제품명]])</f>
        <v>0</v>
      </c>
      <c r="O1157" s="131">
        <f>COUNTIF(사출계획!$K$62:$L$87,표4[[#This Row],[제품명]])</f>
        <v>0</v>
      </c>
      <c r="P1157" s="131">
        <f>COUNTIF(사출계획!$K$88:$L$110,표4[[#This Row],[제품명]])</f>
        <v>0</v>
      </c>
      <c r="Q1157" s="130">
        <f>COUNTIF(사출계획!$M$62:$N$110,표4[[#This Row],[제품명]])</f>
        <v>0</v>
      </c>
      <c r="R1157" s="131">
        <f>COUNTIF(사출계획!$M$62:$N$87,표4[[#This Row],[제품명]])</f>
        <v>0</v>
      </c>
      <c r="S1157" s="131">
        <f>COUNTIF(사출계획!$M$88:$N$110,표4[[#This Row],[제품명]])</f>
        <v>0</v>
      </c>
      <c r="T1157" s="54">
        <f>COUNTIF(사출계획!$O$62:$P$110,표4[[#This Row],[제품명]])</f>
        <v>0</v>
      </c>
      <c r="U1157" s="131">
        <f>COUNTIF(사출계획!$O$62:$P$87,표4[[#This Row],[제품명]])</f>
        <v>0</v>
      </c>
      <c r="V1157" s="131">
        <f>COUNTIF(사출계획!$O$88:$P$110,표4[[#This Row],[제품명]])</f>
        <v>0</v>
      </c>
      <c r="W1157" s="54">
        <f>COUNTIF(사출계획!$Q$62:$R$110,표4[[#This Row],[제품명]])</f>
        <v>0</v>
      </c>
      <c r="X1157" s="131">
        <f>COUNTIF(사출계획!$Q$62:$R$87,표4[[#This Row],[제품명]])</f>
        <v>0</v>
      </c>
      <c r="Y1157" s="131">
        <f>COUNTIF(사출계획!$Q$88:$R$110,표4[[#This Row],[제품명]])</f>
        <v>0</v>
      </c>
      <c r="Z1157" s="54">
        <f>COUNTIF(사출계획!$S$62:$T$110,표4[[#This Row],[제품명]])</f>
        <v>0</v>
      </c>
      <c r="AA1157" s="131"/>
      <c r="AB1157" s="131"/>
      <c r="AC1157" s="33" t="s">
        <v>5204</v>
      </c>
      <c r="AD1157" s="129">
        <f>SUMIF(표4[잉크명],표5[[#This Row],[잉크]],표4[월])</f>
        <v>0</v>
      </c>
      <c r="AE1157" s="126">
        <f>SUMIF(표4[잉크명],표5[[#This Row],[잉크]],표4[월-3층])</f>
        <v>0</v>
      </c>
      <c r="AF1157" s="126">
        <f>SUMIF(표4[잉크명],표5[[#This Row],[잉크]],표4[월-1층])</f>
        <v>0</v>
      </c>
      <c r="AG1157" s="133">
        <f>SUMIF(표4[잉크명],표5[[#This Row],[잉크]],표4[화])</f>
        <v>0</v>
      </c>
      <c r="AH1157" s="126">
        <f>SUMIF(표4[잉크명],표5[[#This Row],[잉크]],표4[화-3층])</f>
        <v>0</v>
      </c>
      <c r="AI1157" s="126">
        <f>SUMIF(표4[잉크명],표5[[#This Row],[잉크]],표4[화-1층])</f>
        <v>0</v>
      </c>
      <c r="AJ1157" s="130">
        <f>SUMIF(표4[잉크명],표5[[#This Row],[잉크]],표4[수])</f>
        <v>0</v>
      </c>
      <c r="AK1157" s="126">
        <f>SUMIF(표4[잉크명],표5[[#This Row],[잉크]],표4[수-3층])</f>
        <v>0</v>
      </c>
      <c r="AL1157" s="126">
        <f>SUMIF(표4[잉크명],표5[[#This Row],[잉크]],표4[수-1층])</f>
        <v>0</v>
      </c>
      <c r="AM1157" s="34">
        <f>SUMIF(표4[잉크명],표5[[#This Row],[잉크]],표4[목])</f>
        <v>0</v>
      </c>
      <c r="AN1157" s="126">
        <f>SUMIF(표4[잉크명],표5[[#This Row],[잉크]],표4[목-3층])</f>
        <v>0</v>
      </c>
      <c r="AO1157" s="126">
        <f>SUMIF(표4[잉크명],표5[[#This Row],[잉크]],표4[목-1층])</f>
        <v>0</v>
      </c>
      <c r="AP1157" s="34">
        <f>SUMIF(표4[잉크명],표5[[#This Row],[잉크]],표4[금])</f>
        <v>0</v>
      </c>
      <c r="AQ1157" s="126">
        <f>SUMIF(표4[잉크명],표5[[#This Row],[잉크]],표4[금-3층])</f>
        <v>0</v>
      </c>
      <c r="AR1157" s="126">
        <f>SUMIF(표4[잉크명],표5[[#This Row],[잉크]],표4[금-1층])</f>
        <v>0</v>
      </c>
      <c r="AS1157" s="34">
        <f>SUMIF(표4[잉크명],표5[[#This Row],[잉크]],표4[토])</f>
        <v>0</v>
      </c>
      <c r="AT1157" s="126">
        <f>SUMIF(표4[잉크명],표5[[#This Row],[잉크]],표4[토-3층])</f>
        <v>0</v>
      </c>
      <c r="AU1157" s="126">
        <f>SUMIF(표4[잉크명],표5[[#This Row],[잉크]],표4[토-1층])</f>
        <v>0</v>
      </c>
      <c r="AV1157" s="34">
        <f>SUMIF(표4[잉크명],표5[[#This Row],[잉크]],표4[일])</f>
        <v>0</v>
      </c>
      <c r="AW1157" s="126">
        <f>SUMIF(표4[잉크명],표5[[#This Row],[잉크]],표4[일-3층])</f>
        <v>0</v>
      </c>
      <c r="AX1157" s="126">
        <f>SUMIF(표4[잉크명],표5[[#This Row],[잉크]],표4[일-1층])</f>
        <v>0</v>
      </c>
      <c r="AY1157" s="34">
        <f>SUMIF(표4[잉크명],표5[[#This Row],[잉크]],표4[차주 월])</f>
        <v>0</v>
      </c>
      <c r="AZ1157" s="34">
        <f>SUM(표5[[#This Row],[월]:[차주 월]])</f>
        <v>0</v>
      </c>
    </row>
    <row r="1158" spans="2:52" x14ac:dyDescent="0.3">
      <c r="B1158" s="435" t="s">
        <v>4327</v>
      </c>
      <c r="C1158" s="285"/>
      <c r="D1158" s="435" t="s">
        <v>4329</v>
      </c>
      <c r="E1158" s="54">
        <f>COUNTIF(사출계획!$E$62:$F$110,표4[[#This Row],[제품명]])</f>
        <v>0</v>
      </c>
      <c r="F1158" s="131">
        <f>COUNTIF(사출계획!$E$62:$F$87,표4[[#This Row],[제품명]])</f>
        <v>0</v>
      </c>
      <c r="G1158" s="131">
        <f>COUNTIF(사출계획!$E$88:$F$110,표4[[#This Row],[제품명]])</f>
        <v>0</v>
      </c>
      <c r="H1158" s="54">
        <f>COUNTIF(사출계획!$G$62:$H$110,표4[[#This Row],[제품명]])</f>
        <v>0</v>
      </c>
      <c r="I1158" s="132">
        <f>COUNTIF(사출계획!$G$62:$H$87,표4[[#This Row],[제품명]])</f>
        <v>0</v>
      </c>
      <c r="J1158" s="132">
        <f>COUNTIF(사출계획!$G$88:$H$110,표4[[#This Row],[제품명]])</f>
        <v>0</v>
      </c>
      <c r="K1158" s="54">
        <f>COUNTIF(사출계획!$I$62:$J$110,표4[[#This Row],[제품명]])</f>
        <v>0</v>
      </c>
      <c r="L1158" s="131">
        <f>COUNTIF(사출계획!$I$62:$J$87,표4[[#This Row],[제품명]])</f>
        <v>0</v>
      </c>
      <c r="M1158" s="131">
        <f>COUNTIF(사출계획!$I$88:$J$110,표4[[#This Row],[제품명]])</f>
        <v>0</v>
      </c>
      <c r="N1158" s="129">
        <f>COUNTIF(사출계획!$K$62:$L$110,표4[[#This Row],[제품명]])</f>
        <v>0</v>
      </c>
      <c r="O1158" s="131">
        <f>COUNTIF(사출계획!$K$62:$L$87,표4[[#This Row],[제품명]])</f>
        <v>0</v>
      </c>
      <c r="P1158" s="131">
        <f>COUNTIF(사출계획!$K$88:$L$110,표4[[#This Row],[제품명]])</f>
        <v>0</v>
      </c>
      <c r="Q1158" s="130">
        <f>COUNTIF(사출계획!$M$62:$N$110,표4[[#This Row],[제품명]])</f>
        <v>0</v>
      </c>
      <c r="R1158" s="131">
        <f>COUNTIF(사출계획!$M$62:$N$87,표4[[#This Row],[제품명]])</f>
        <v>0</v>
      </c>
      <c r="S1158" s="131">
        <f>COUNTIF(사출계획!$M$88:$N$110,표4[[#This Row],[제품명]])</f>
        <v>0</v>
      </c>
      <c r="T1158" s="54">
        <f>COUNTIF(사출계획!$O$62:$P$110,표4[[#This Row],[제품명]])</f>
        <v>0</v>
      </c>
      <c r="U1158" s="131">
        <f>COUNTIF(사출계획!$O$62:$P$87,표4[[#This Row],[제품명]])</f>
        <v>0</v>
      </c>
      <c r="V1158" s="131">
        <f>COUNTIF(사출계획!$O$88:$P$110,표4[[#This Row],[제품명]])</f>
        <v>0</v>
      </c>
      <c r="W1158" s="54">
        <f>COUNTIF(사출계획!$Q$62:$R$110,표4[[#This Row],[제품명]])</f>
        <v>0</v>
      </c>
      <c r="X1158" s="131">
        <f>COUNTIF(사출계획!$Q$62:$R$87,표4[[#This Row],[제품명]])</f>
        <v>0</v>
      </c>
      <c r="Y1158" s="131">
        <f>COUNTIF(사출계획!$Q$88:$R$110,표4[[#This Row],[제품명]])</f>
        <v>0</v>
      </c>
      <c r="Z1158" s="54">
        <f>COUNTIF(사출계획!$S$62:$T$110,표4[[#This Row],[제품명]])</f>
        <v>0</v>
      </c>
      <c r="AA1158" s="131"/>
      <c r="AB1158" s="131"/>
      <c r="AC1158" s="527" t="s">
        <v>5205</v>
      </c>
      <c r="AD1158" s="129">
        <f>SUMIF(표4[잉크명],표5[[#This Row],[잉크]],표4[월])</f>
        <v>0</v>
      </c>
      <c r="AE1158" s="131">
        <f>SUMIF(표4[잉크명],표5[[#This Row],[잉크]],표4[월-3층])</f>
        <v>0</v>
      </c>
      <c r="AF1158" s="131">
        <f>SUMIF(표4[잉크명],표5[[#This Row],[잉크]],표4[월-1층])</f>
        <v>0</v>
      </c>
      <c r="AG1158" s="133">
        <f>SUMIF(표4[잉크명],표5[[#This Row],[잉크]],표4[화])</f>
        <v>0</v>
      </c>
      <c r="AH1158" s="131">
        <f>SUMIF(표4[잉크명],표5[[#This Row],[잉크]],표4[화-3층])</f>
        <v>0</v>
      </c>
      <c r="AI1158" s="131">
        <f>SUMIF(표4[잉크명],표5[[#This Row],[잉크]],표4[화-1층])</f>
        <v>0</v>
      </c>
      <c r="AJ1158" s="130">
        <f>SUMIF(표4[잉크명],표5[[#This Row],[잉크]],표4[수])</f>
        <v>0</v>
      </c>
      <c r="AK1158" s="131">
        <f>SUMIF(표4[잉크명],표5[[#This Row],[잉크]],표4[수-3층])</f>
        <v>0</v>
      </c>
      <c r="AL1158" s="131">
        <f>SUMIF(표4[잉크명],표5[[#This Row],[잉크]],표4[수-1층])</f>
        <v>0</v>
      </c>
      <c r="AM1158" s="54">
        <f>SUMIF(표4[잉크명],표5[[#This Row],[잉크]],표4[목])</f>
        <v>0</v>
      </c>
      <c r="AN1158" s="131">
        <f>SUMIF(표4[잉크명],표5[[#This Row],[잉크]],표4[목-3층])</f>
        <v>0</v>
      </c>
      <c r="AO1158" s="131">
        <f>SUMIF(표4[잉크명],표5[[#This Row],[잉크]],표4[목-1층])</f>
        <v>0</v>
      </c>
      <c r="AP1158" s="54">
        <f>SUMIF(표4[잉크명],표5[[#This Row],[잉크]],표4[금])</f>
        <v>0</v>
      </c>
      <c r="AQ1158" s="131">
        <f>SUMIF(표4[잉크명],표5[[#This Row],[잉크]],표4[금-3층])</f>
        <v>0</v>
      </c>
      <c r="AR1158" s="131">
        <f>SUMIF(표4[잉크명],표5[[#This Row],[잉크]],표4[금-1층])</f>
        <v>0</v>
      </c>
      <c r="AS1158" s="54">
        <f>SUMIF(표4[잉크명],표5[[#This Row],[잉크]],표4[토])</f>
        <v>0</v>
      </c>
      <c r="AT1158" s="131">
        <f>SUMIF(표4[잉크명],표5[[#This Row],[잉크]],표4[토-3층])</f>
        <v>0</v>
      </c>
      <c r="AU1158" s="131">
        <f>SUMIF(표4[잉크명],표5[[#This Row],[잉크]],표4[토-1층])</f>
        <v>0</v>
      </c>
      <c r="AV1158" s="54">
        <f>SUMIF(표4[잉크명],표5[[#This Row],[잉크]],표4[일])</f>
        <v>0</v>
      </c>
      <c r="AW1158" s="131">
        <f>SUMIF(표4[잉크명],표5[[#This Row],[잉크]],표4[일-3층])</f>
        <v>0</v>
      </c>
      <c r="AX1158" s="131">
        <f>SUMIF(표4[잉크명],표5[[#This Row],[잉크]],표4[일-1층])</f>
        <v>0</v>
      </c>
      <c r="AY1158" s="54">
        <f>SUMIF(표4[잉크명],표5[[#This Row],[잉크]],표4[차주 월])</f>
        <v>0</v>
      </c>
      <c r="AZ1158" s="54">
        <f>SUM(표5[[#This Row],[월]:[차주 월]])</f>
        <v>0</v>
      </c>
    </row>
    <row r="1159" spans="2:52" x14ac:dyDescent="0.3">
      <c r="B1159" s="436" t="s">
        <v>4339</v>
      </c>
      <c r="C1159" s="285"/>
      <c r="D1159" s="436" t="s">
        <v>4340</v>
      </c>
      <c r="E1159" s="54">
        <f>COUNTIF(사출계획!$E$62:$F$110,표4[[#This Row],[제품명]])</f>
        <v>1</v>
      </c>
      <c r="F1159" s="131">
        <f>COUNTIF(사출계획!$E$62:$F$87,표4[[#This Row],[제품명]])</f>
        <v>0</v>
      </c>
      <c r="G1159" s="131">
        <f>COUNTIF(사출계획!$E$88:$F$110,표4[[#This Row],[제품명]])</f>
        <v>1</v>
      </c>
      <c r="H1159" s="54">
        <f>COUNTIF(사출계획!$G$62:$H$110,표4[[#This Row],[제품명]])</f>
        <v>0</v>
      </c>
      <c r="I1159" s="132">
        <f>COUNTIF(사출계획!$G$62:$H$87,표4[[#This Row],[제품명]])</f>
        <v>0</v>
      </c>
      <c r="J1159" s="132">
        <f>COUNTIF(사출계획!$G$88:$H$110,표4[[#This Row],[제품명]])</f>
        <v>0</v>
      </c>
      <c r="K1159" s="54">
        <f>COUNTIF(사출계획!$I$62:$J$110,표4[[#This Row],[제품명]])</f>
        <v>0</v>
      </c>
      <c r="L1159" s="131">
        <f>COUNTIF(사출계획!$I$62:$J$87,표4[[#This Row],[제품명]])</f>
        <v>0</v>
      </c>
      <c r="M1159" s="131">
        <f>COUNTIF(사출계획!$I$88:$J$110,표4[[#This Row],[제품명]])</f>
        <v>0</v>
      </c>
      <c r="N1159" s="129">
        <f>COUNTIF(사출계획!$K$62:$L$110,표4[[#This Row],[제품명]])</f>
        <v>0</v>
      </c>
      <c r="O1159" s="131">
        <f>COUNTIF(사출계획!$K$62:$L$87,표4[[#This Row],[제품명]])</f>
        <v>0</v>
      </c>
      <c r="P1159" s="131">
        <f>COUNTIF(사출계획!$K$88:$L$110,표4[[#This Row],[제품명]])</f>
        <v>0</v>
      </c>
      <c r="Q1159" s="130">
        <f>COUNTIF(사출계획!$M$62:$N$110,표4[[#This Row],[제품명]])</f>
        <v>0</v>
      </c>
      <c r="R1159" s="131">
        <f>COUNTIF(사출계획!$M$62:$N$87,표4[[#This Row],[제품명]])</f>
        <v>0</v>
      </c>
      <c r="S1159" s="131">
        <f>COUNTIF(사출계획!$M$88:$N$110,표4[[#This Row],[제품명]])</f>
        <v>0</v>
      </c>
      <c r="T1159" s="54">
        <f>COUNTIF(사출계획!$O$62:$P$110,표4[[#This Row],[제품명]])</f>
        <v>0</v>
      </c>
      <c r="U1159" s="131">
        <f>COUNTIF(사출계획!$O$62:$P$87,표4[[#This Row],[제품명]])</f>
        <v>0</v>
      </c>
      <c r="V1159" s="131">
        <f>COUNTIF(사출계획!$O$88:$P$110,표4[[#This Row],[제품명]])</f>
        <v>0</v>
      </c>
      <c r="W1159" s="54">
        <f>COUNTIF(사출계획!$Q$62:$R$110,표4[[#This Row],[제품명]])</f>
        <v>0</v>
      </c>
      <c r="X1159" s="131">
        <f>COUNTIF(사출계획!$Q$62:$R$87,표4[[#This Row],[제품명]])</f>
        <v>0</v>
      </c>
      <c r="Y1159" s="131">
        <f>COUNTIF(사출계획!$Q$88:$R$110,표4[[#This Row],[제품명]])</f>
        <v>0</v>
      </c>
      <c r="Z1159" s="54">
        <f>COUNTIF(사출계획!$S$62:$T$110,표4[[#This Row],[제품명]])</f>
        <v>0</v>
      </c>
      <c r="AA1159" s="131"/>
      <c r="AB1159" s="131"/>
      <c r="AC1159" s="33" t="s">
        <v>5215</v>
      </c>
      <c r="AD1159" s="129">
        <f>SUMIF(표4[잉크명],표5[[#This Row],[잉크]],표4[월])</f>
        <v>0</v>
      </c>
      <c r="AE1159" s="126">
        <f>SUMIF(표4[잉크명],표5[[#This Row],[잉크]],표4[월-3층])</f>
        <v>0</v>
      </c>
      <c r="AF1159" s="126">
        <f>SUMIF(표4[잉크명],표5[[#This Row],[잉크]],표4[월-1층])</f>
        <v>0</v>
      </c>
      <c r="AG1159" s="133">
        <f>SUMIF(표4[잉크명],표5[[#This Row],[잉크]],표4[화])</f>
        <v>0</v>
      </c>
      <c r="AH1159" s="126">
        <f>SUMIF(표4[잉크명],표5[[#This Row],[잉크]],표4[화-3층])</f>
        <v>0</v>
      </c>
      <c r="AI1159" s="126">
        <f>SUMIF(표4[잉크명],표5[[#This Row],[잉크]],표4[화-1층])</f>
        <v>0</v>
      </c>
      <c r="AJ1159" s="130">
        <f>SUMIF(표4[잉크명],표5[[#This Row],[잉크]],표4[수])</f>
        <v>0</v>
      </c>
      <c r="AK1159" s="126">
        <f>SUMIF(표4[잉크명],표5[[#This Row],[잉크]],표4[수-3층])</f>
        <v>0</v>
      </c>
      <c r="AL1159" s="126">
        <f>SUMIF(표4[잉크명],표5[[#This Row],[잉크]],표4[수-1층])</f>
        <v>0</v>
      </c>
      <c r="AM1159" s="34">
        <f>SUMIF(표4[잉크명],표5[[#This Row],[잉크]],표4[목])</f>
        <v>0</v>
      </c>
      <c r="AN1159" s="126">
        <f>SUMIF(표4[잉크명],표5[[#This Row],[잉크]],표4[목-3층])</f>
        <v>0</v>
      </c>
      <c r="AO1159" s="126">
        <f>SUMIF(표4[잉크명],표5[[#This Row],[잉크]],표4[목-1층])</f>
        <v>0</v>
      </c>
      <c r="AP1159" s="34">
        <f>SUMIF(표4[잉크명],표5[[#This Row],[잉크]],표4[금])</f>
        <v>0</v>
      </c>
      <c r="AQ1159" s="126">
        <f>SUMIF(표4[잉크명],표5[[#This Row],[잉크]],표4[금-3층])</f>
        <v>0</v>
      </c>
      <c r="AR1159" s="126">
        <f>SUMIF(표4[잉크명],표5[[#This Row],[잉크]],표4[금-1층])</f>
        <v>0</v>
      </c>
      <c r="AS1159" s="34">
        <f>SUMIF(표4[잉크명],표5[[#This Row],[잉크]],표4[토])</f>
        <v>0</v>
      </c>
      <c r="AT1159" s="126">
        <f>SUMIF(표4[잉크명],표5[[#This Row],[잉크]],표4[토-3층])</f>
        <v>0</v>
      </c>
      <c r="AU1159" s="126">
        <f>SUMIF(표4[잉크명],표5[[#This Row],[잉크]],표4[토-1층])</f>
        <v>0</v>
      </c>
      <c r="AV1159" s="34">
        <f>SUMIF(표4[잉크명],표5[[#This Row],[잉크]],표4[일])</f>
        <v>0</v>
      </c>
      <c r="AW1159" s="126">
        <f>SUMIF(표4[잉크명],표5[[#This Row],[잉크]],표4[일-3층])</f>
        <v>0</v>
      </c>
      <c r="AX1159" s="126">
        <f>SUMIF(표4[잉크명],표5[[#This Row],[잉크]],표4[일-1층])</f>
        <v>0</v>
      </c>
      <c r="AY1159" s="34">
        <f>SUMIF(표4[잉크명],표5[[#This Row],[잉크]],표4[차주 월])</f>
        <v>0</v>
      </c>
      <c r="AZ1159" s="34">
        <f>SUM(표5[[#This Row],[월]:[차주 월]])</f>
        <v>0</v>
      </c>
    </row>
    <row r="1160" spans="2:52" x14ac:dyDescent="0.3">
      <c r="B1160" s="436" t="s">
        <v>4339</v>
      </c>
      <c r="C1160" s="285"/>
      <c r="D1160" s="436" t="s">
        <v>4341</v>
      </c>
      <c r="E1160" s="54">
        <f>COUNTIF(사출계획!$E$62:$F$110,표4[[#This Row],[제품명]])</f>
        <v>1</v>
      </c>
      <c r="F1160" s="131">
        <f>COUNTIF(사출계획!$E$62:$F$87,표4[[#This Row],[제품명]])</f>
        <v>0</v>
      </c>
      <c r="G1160" s="131">
        <f>COUNTIF(사출계획!$E$88:$F$110,표4[[#This Row],[제품명]])</f>
        <v>1</v>
      </c>
      <c r="H1160" s="54">
        <f>COUNTIF(사출계획!$G$62:$H$110,표4[[#This Row],[제품명]])</f>
        <v>0</v>
      </c>
      <c r="I1160" s="132">
        <f>COUNTIF(사출계획!$G$62:$H$87,표4[[#This Row],[제품명]])</f>
        <v>0</v>
      </c>
      <c r="J1160" s="132">
        <f>COUNTIF(사출계획!$G$88:$H$110,표4[[#This Row],[제품명]])</f>
        <v>0</v>
      </c>
      <c r="K1160" s="54">
        <f>COUNTIF(사출계획!$I$62:$J$110,표4[[#This Row],[제품명]])</f>
        <v>0</v>
      </c>
      <c r="L1160" s="131">
        <f>COUNTIF(사출계획!$I$62:$J$87,표4[[#This Row],[제품명]])</f>
        <v>0</v>
      </c>
      <c r="M1160" s="131">
        <f>COUNTIF(사출계획!$I$88:$J$110,표4[[#This Row],[제품명]])</f>
        <v>0</v>
      </c>
      <c r="N1160" s="129">
        <f>COUNTIF(사출계획!$K$62:$L$110,표4[[#This Row],[제품명]])</f>
        <v>0</v>
      </c>
      <c r="O1160" s="131">
        <f>COUNTIF(사출계획!$K$62:$L$87,표4[[#This Row],[제품명]])</f>
        <v>0</v>
      </c>
      <c r="P1160" s="131">
        <f>COUNTIF(사출계획!$K$88:$L$110,표4[[#This Row],[제품명]])</f>
        <v>0</v>
      </c>
      <c r="Q1160" s="130">
        <f>COUNTIF(사출계획!$M$62:$N$110,표4[[#This Row],[제품명]])</f>
        <v>0</v>
      </c>
      <c r="R1160" s="131">
        <f>COUNTIF(사출계획!$M$62:$N$87,표4[[#This Row],[제품명]])</f>
        <v>0</v>
      </c>
      <c r="S1160" s="131">
        <f>COUNTIF(사출계획!$M$88:$N$110,표4[[#This Row],[제품명]])</f>
        <v>0</v>
      </c>
      <c r="T1160" s="54">
        <f>COUNTIF(사출계획!$O$62:$P$110,표4[[#This Row],[제품명]])</f>
        <v>0</v>
      </c>
      <c r="U1160" s="131">
        <f>COUNTIF(사출계획!$O$62:$P$87,표4[[#This Row],[제품명]])</f>
        <v>0</v>
      </c>
      <c r="V1160" s="131">
        <f>COUNTIF(사출계획!$O$88:$P$110,표4[[#This Row],[제품명]])</f>
        <v>0</v>
      </c>
      <c r="W1160" s="54">
        <f>COUNTIF(사출계획!$Q$62:$R$110,표4[[#This Row],[제품명]])</f>
        <v>0</v>
      </c>
      <c r="X1160" s="131">
        <f>COUNTIF(사출계획!$Q$62:$R$87,표4[[#This Row],[제품명]])</f>
        <v>0</v>
      </c>
      <c r="Y1160" s="131">
        <f>COUNTIF(사출계획!$Q$88:$R$110,표4[[#This Row],[제품명]])</f>
        <v>0</v>
      </c>
      <c r="Z1160" s="54">
        <f>COUNTIF(사출계획!$S$62:$T$110,표4[[#This Row],[제품명]])</f>
        <v>0</v>
      </c>
      <c r="AA1160" s="131"/>
      <c r="AB1160" s="131"/>
      <c r="AC1160" s="33" t="s">
        <v>5216</v>
      </c>
      <c r="AD1160" s="129">
        <f>SUMIF(표4[잉크명],표5[[#This Row],[잉크]],표4[월])</f>
        <v>0</v>
      </c>
      <c r="AE1160" s="126">
        <f>SUMIF(표4[잉크명],표5[[#This Row],[잉크]],표4[월-3층])</f>
        <v>0</v>
      </c>
      <c r="AF1160" s="126">
        <f>SUMIF(표4[잉크명],표5[[#This Row],[잉크]],표4[월-1층])</f>
        <v>0</v>
      </c>
      <c r="AG1160" s="133">
        <f>SUMIF(표4[잉크명],표5[[#This Row],[잉크]],표4[화])</f>
        <v>0</v>
      </c>
      <c r="AH1160" s="126">
        <f>SUMIF(표4[잉크명],표5[[#This Row],[잉크]],표4[화-3층])</f>
        <v>0</v>
      </c>
      <c r="AI1160" s="126">
        <f>SUMIF(표4[잉크명],표5[[#This Row],[잉크]],표4[화-1층])</f>
        <v>0</v>
      </c>
      <c r="AJ1160" s="130">
        <f>SUMIF(표4[잉크명],표5[[#This Row],[잉크]],표4[수])</f>
        <v>0</v>
      </c>
      <c r="AK1160" s="126">
        <f>SUMIF(표4[잉크명],표5[[#This Row],[잉크]],표4[수-3층])</f>
        <v>0</v>
      </c>
      <c r="AL1160" s="126">
        <f>SUMIF(표4[잉크명],표5[[#This Row],[잉크]],표4[수-1층])</f>
        <v>0</v>
      </c>
      <c r="AM1160" s="34">
        <f>SUMIF(표4[잉크명],표5[[#This Row],[잉크]],표4[목])</f>
        <v>0</v>
      </c>
      <c r="AN1160" s="126">
        <f>SUMIF(표4[잉크명],표5[[#This Row],[잉크]],표4[목-3층])</f>
        <v>0</v>
      </c>
      <c r="AO1160" s="126">
        <f>SUMIF(표4[잉크명],표5[[#This Row],[잉크]],표4[목-1층])</f>
        <v>0</v>
      </c>
      <c r="AP1160" s="34">
        <f>SUMIF(표4[잉크명],표5[[#This Row],[잉크]],표4[금])</f>
        <v>0</v>
      </c>
      <c r="AQ1160" s="126">
        <f>SUMIF(표4[잉크명],표5[[#This Row],[잉크]],표4[금-3층])</f>
        <v>0</v>
      </c>
      <c r="AR1160" s="126">
        <f>SUMIF(표4[잉크명],표5[[#This Row],[잉크]],표4[금-1층])</f>
        <v>0</v>
      </c>
      <c r="AS1160" s="34">
        <f>SUMIF(표4[잉크명],표5[[#This Row],[잉크]],표4[토])</f>
        <v>0</v>
      </c>
      <c r="AT1160" s="126">
        <f>SUMIF(표4[잉크명],표5[[#This Row],[잉크]],표4[토-3층])</f>
        <v>0</v>
      </c>
      <c r="AU1160" s="126">
        <f>SUMIF(표4[잉크명],표5[[#This Row],[잉크]],표4[토-1층])</f>
        <v>0</v>
      </c>
      <c r="AV1160" s="34">
        <f>SUMIF(표4[잉크명],표5[[#This Row],[잉크]],표4[일])</f>
        <v>0</v>
      </c>
      <c r="AW1160" s="126">
        <f>SUMIF(표4[잉크명],표5[[#This Row],[잉크]],표4[일-3층])</f>
        <v>0</v>
      </c>
      <c r="AX1160" s="126">
        <f>SUMIF(표4[잉크명],표5[[#This Row],[잉크]],표4[일-1층])</f>
        <v>0</v>
      </c>
      <c r="AY1160" s="34">
        <f>SUMIF(표4[잉크명],표5[[#This Row],[잉크]],표4[차주 월])</f>
        <v>0</v>
      </c>
      <c r="AZ1160" s="34">
        <f>SUM(표5[[#This Row],[월]:[차주 월]])</f>
        <v>0</v>
      </c>
    </row>
    <row r="1161" spans="2:52" x14ac:dyDescent="0.3">
      <c r="B1161" s="436" t="s">
        <v>4339</v>
      </c>
      <c r="C1161" s="285"/>
      <c r="D1161" s="436" t="s">
        <v>4342</v>
      </c>
      <c r="E1161" s="54">
        <f>COUNTIF(사출계획!$E$62:$F$110,표4[[#This Row],[제품명]])</f>
        <v>1</v>
      </c>
      <c r="F1161" s="131">
        <f>COUNTIF(사출계획!$E$62:$F$87,표4[[#This Row],[제품명]])</f>
        <v>0</v>
      </c>
      <c r="G1161" s="131">
        <f>COUNTIF(사출계획!$E$88:$F$110,표4[[#This Row],[제품명]])</f>
        <v>1</v>
      </c>
      <c r="H1161" s="54">
        <f>COUNTIF(사출계획!$G$62:$H$110,표4[[#This Row],[제품명]])</f>
        <v>0</v>
      </c>
      <c r="I1161" s="132">
        <f>COUNTIF(사출계획!$G$62:$H$87,표4[[#This Row],[제품명]])</f>
        <v>0</v>
      </c>
      <c r="J1161" s="132">
        <f>COUNTIF(사출계획!$G$88:$H$110,표4[[#This Row],[제품명]])</f>
        <v>0</v>
      </c>
      <c r="K1161" s="54">
        <f>COUNTIF(사출계획!$I$62:$J$110,표4[[#This Row],[제품명]])</f>
        <v>0</v>
      </c>
      <c r="L1161" s="131">
        <f>COUNTIF(사출계획!$I$62:$J$87,표4[[#This Row],[제품명]])</f>
        <v>0</v>
      </c>
      <c r="M1161" s="131">
        <f>COUNTIF(사출계획!$I$88:$J$110,표4[[#This Row],[제품명]])</f>
        <v>0</v>
      </c>
      <c r="N1161" s="129">
        <f>COUNTIF(사출계획!$K$62:$L$110,표4[[#This Row],[제품명]])</f>
        <v>0</v>
      </c>
      <c r="O1161" s="131">
        <f>COUNTIF(사출계획!$K$62:$L$87,표4[[#This Row],[제품명]])</f>
        <v>0</v>
      </c>
      <c r="P1161" s="131">
        <f>COUNTIF(사출계획!$K$88:$L$110,표4[[#This Row],[제품명]])</f>
        <v>0</v>
      </c>
      <c r="Q1161" s="130">
        <f>COUNTIF(사출계획!$M$62:$N$110,표4[[#This Row],[제품명]])</f>
        <v>0</v>
      </c>
      <c r="R1161" s="131">
        <f>COUNTIF(사출계획!$M$62:$N$87,표4[[#This Row],[제품명]])</f>
        <v>0</v>
      </c>
      <c r="S1161" s="131">
        <f>COUNTIF(사출계획!$M$88:$N$110,표4[[#This Row],[제품명]])</f>
        <v>0</v>
      </c>
      <c r="T1161" s="54">
        <f>COUNTIF(사출계획!$O$62:$P$110,표4[[#This Row],[제품명]])</f>
        <v>0</v>
      </c>
      <c r="U1161" s="131">
        <f>COUNTIF(사출계획!$O$62:$P$87,표4[[#This Row],[제품명]])</f>
        <v>0</v>
      </c>
      <c r="V1161" s="131">
        <f>COUNTIF(사출계획!$O$88:$P$110,표4[[#This Row],[제품명]])</f>
        <v>0</v>
      </c>
      <c r="W1161" s="54">
        <f>COUNTIF(사출계획!$Q$62:$R$110,표4[[#This Row],[제품명]])</f>
        <v>0</v>
      </c>
      <c r="X1161" s="131">
        <f>COUNTIF(사출계획!$Q$62:$R$87,표4[[#This Row],[제품명]])</f>
        <v>0</v>
      </c>
      <c r="Y1161" s="131">
        <f>COUNTIF(사출계획!$Q$88:$R$110,표4[[#This Row],[제품명]])</f>
        <v>0</v>
      </c>
      <c r="Z1161" s="54">
        <f>COUNTIF(사출계획!$S$62:$T$110,표4[[#This Row],[제품명]])</f>
        <v>0</v>
      </c>
      <c r="AA1161" s="131"/>
      <c r="AB1161" s="131"/>
      <c r="AC1161" s="528" t="s">
        <v>5217</v>
      </c>
      <c r="AD1161" s="129">
        <f>SUMIF(표4[잉크명],표5[[#This Row],[잉크]],표4[월])</f>
        <v>0</v>
      </c>
      <c r="AE1161" s="126">
        <f>SUMIF(표4[잉크명],표5[[#This Row],[잉크]],표4[월-3층])</f>
        <v>0</v>
      </c>
      <c r="AF1161" s="126">
        <f>SUMIF(표4[잉크명],표5[[#This Row],[잉크]],표4[월-1층])</f>
        <v>0</v>
      </c>
      <c r="AG1161" s="133">
        <f>SUMIF(표4[잉크명],표5[[#This Row],[잉크]],표4[화])</f>
        <v>0</v>
      </c>
      <c r="AH1161" s="126">
        <f>SUMIF(표4[잉크명],표5[[#This Row],[잉크]],표4[화-3층])</f>
        <v>0</v>
      </c>
      <c r="AI1161" s="126">
        <f>SUMIF(표4[잉크명],표5[[#This Row],[잉크]],표4[화-1층])</f>
        <v>0</v>
      </c>
      <c r="AJ1161" s="130">
        <f>SUMIF(표4[잉크명],표5[[#This Row],[잉크]],표4[수])</f>
        <v>0</v>
      </c>
      <c r="AK1161" s="126">
        <f>SUMIF(표4[잉크명],표5[[#This Row],[잉크]],표4[수-3층])</f>
        <v>0</v>
      </c>
      <c r="AL1161" s="126">
        <f>SUMIF(표4[잉크명],표5[[#This Row],[잉크]],표4[수-1층])</f>
        <v>0</v>
      </c>
      <c r="AM1161" s="34">
        <f>SUMIF(표4[잉크명],표5[[#This Row],[잉크]],표4[목])</f>
        <v>0</v>
      </c>
      <c r="AN1161" s="126">
        <f>SUMIF(표4[잉크명],표5[[#This Row],[잉크]],표4[목-3층])</f>
        <v>0</v>
      </c>
      <c r="AO1161" s="126">
        <f>SUMIF(표4[잉크명],표5[[#This Row],[잉크]],표4[목-1층])</f>
        <v>0</v>
      </c>
      <c r="AP1161" s="34">
        <f>SUMIF(표4[잉크명],표5[[#This Row],[잉크]],표4[금])</f>
        <v>0</v>
      </c>
      <c r="AQ1161" s="126">
        <f>SUMIF(표4[잉크명],표5[[#This Row],[잉크]],표4[금-3층])</f>
        <v>0</v>
      </c>
      <c r="AR1161" s="126">
        <f>SUMIF(표4[잉크명],표5[[#This Row],[잉크]],표4[금-1층])</f>
        <v>0</v>
      </c>
      <c r="AS1161" s="34">
        <f>SUMIF(표4[잉크명],표5[[#This Row],[잉크]],표4[토])</f>
        <v>0</v>
      </c>
      <c r="AT1161" s="126">
        <f>SUMIF(표4[잉크명],표5[[#This Row],[잉크]],표4[토-3층])</f>
        <v>0</v>
      </c>
      <c r="AU1161" s="126">
        <f>SUMIF(표4[잉크명],표5[[#This Row],[잉크]],표4[토-1층])</f>
        <v>0</v>
      </c>
      <c r="AV1161" s="34">
        <f>SUMIF(표4[잉크명],표5[[#This Row],[잉크]],표4[일])</f>
        <v>0</v>
      </c>
      <c r="AW1161" s="126">
        <f>SUMIF(표4[잉크명],표5[[#This Row],[잉크]],표4[일-3층])</f>
        <v>0</v>
      </c>
      <c r="AX1161" s="126">
        <f>SUMIF(표4[잉크명],표5[[#This Row],[잉크]],표4[일-1층])</f>
        <v>0</v>
      </c>
      <c r="AY1161" s="34">
        <f>SUMIF(표4[잉크명],표5[[#This Row],[잉크]],표4[차주 월])</f>
        <v>0</v>
      </c>
      <c r="AZ1161" s="34">
        <f>SUM(표5[[#This Row],[월]:[차주 월]])</f>
        <v>0</v>
      </c>
    </row>
    <row r="1162" spans="2:52" x14ac:dyDescent="0.3">
      <c r="B1162" s="436" t="s">
        <v>4349</v>
      </c>
      <c r="C1162" s="285"/>
      <c r="D1162" s="436" t="s">
        <v>4518</v>
      </c>
      <c r="E1162" s="54">
        <f>COUNTIF(사출계획!$E$62:$F$110,표4[[#This Row],[제품명]])</f>
        <v>0</v>
      </c>
      <c r="F1162" s="131">
        <f>COUNTIF(사출계획!$E$62:$F$87,표4[[#This Row],[제품명]])</f>
        <v>0</v>
      </c>
      <c r="G1162" s="131">
        <f>COUNTIF(사출계획!$E$88:$F$110,표4[[#This Row],[제품명]])</f>
        <v>0</v>
      </c>
      <c r="H1162" s="54">
        <f>COUNTIF(사출계획!$G$62:$H$110,표4[[#This Row],[제품명]])</f>
        <v>0</v>
      </c>
      <c r="I1162" s="132">
        <f>COUNTIF(사출계획!$G$62:$H$87,표4[[#This Row],[제품명]])</f>
        <v>0</v>
      </c>
      <c r="J1162" s="132">
        <f>COUNTIF(사출계획!$G$88:$H$110,표4[[#This Row],[제품명]])</f>
        <v>0</v>
      </c>
      <c r="K1162" s="54">
        <f>COUNTIF(사출계획!$I$62:$J$110,표4[[#This Row],[제품명]])</f>
        <v>0</v>
      </c>
      <c r="L1162" s="131">
        <f>COUNTIF(사출계획!$I$62:$J$87,표4[[#This Row],[제품명]])</f>
        <v>0</v>
      </c>
      <c r="M1162" s="131">
        <f>COUNTIF(사출계획!$I$88:$J$110,표4[[#This Row],[제품명]])</f>
        <v>0</v>
      </c>
      <c r="N1162" s="129">
        <f>COUNTIF(사출계획!$K$62:$L$110,표4[[#This Row],[제품명]])</f>
        <v>0</v>
      </c>
      <c r="O1162" s="131">
        <f>COUNTIF(사출계획!$K$62:$L$87,표4[[#This Row],[제품명]])</f>
        <v>0</v>
      </c>
      <c r="P1162" s="131">
        <f>COUNTIF(사출계획!$K$88:$L$110,표4[[#This Row],[제품명]])</f>
        <v>0</v>
      </c>
      <c r="Q1162" s="130">
        <f>COUNTIF(사출계획!$M$62:$N$110,표4[[#This Row],[제품명]])</f>
        <v>0</v>
      </c>
      <c r="R1162" s="131">
        <f>COUNTIF(사출계획!$M$62:$N$87,표4[[#This Row],[제품명]])</f>
        <v>0</v>
      </c>
      <c r="S1162" s="131">
        <f>COUNTIF(사출계획!$M$88:$N$110,표4[[#This Row],[제품명]])</f>
        <v>0</v>
      </c>
      <c r="T1162" s="54">
        <f>COUNTIF(사출계획!$O$62:$P$110,표4[[#This Row],[제품명]])</f>
        <v>0</v>
      </c>
      <c r="U1162" s="131">
        <f>COUNTIF(사출계획!$O$62:$P$87,표4[[#This Row],[제품명]])</f>
        <v>0</v>
      </c>
      <c r="V1162" s="131">
        <f>COUNTIF(사출계획!$O$88:$P$110,표4[[#This Row],[제품명]])</f>
        <v>0</v>
      </c>
      <c r="W1162" s="54">
        <f>COUNTIF(사출계획!$Q$62:$R$110,표4[[#This Row],[제품명]])</f>
        <v>0</v>
      </c>
      <c r="X1162" s="131">
        <f>COUNTIF(사출계획!$Q$62:$R$87,표4[[#This Row],[제품명]])</f>
        <v>0</v>
      </c>
      <c r="Y1162" s="131">
        <f>COUNTIF(사출계획!$Q$88:$R$110,표4[[#This Row],[제품명]])</f>
        <v>0</v>
      </c>
      <c r="Z1162" s="54">
        <f>COUNTIF(사출계획!$S$62:$T$110,표4[[#This Row],[제품명]])</f>
        <v>0</v>
      </c>
      <c r="AA1162" s="131"/>
      <c r="AB1162" s="131"/>
      <c r="AC1162" s="33" t="s">
        <v>5218</v>
      </c>
      <c r="AD1162" s="129">
        <f>SUMIF(표4[잉크명],표5[[#This Row],[잉크]],표4[월])</f>
        <v>0</v>
      </c>
      <c r="AE1162" s="126">
        <f>SUMIF(표4[잉크명],표5[[#This Row],[잉크]],표4[월-3층])</f>
        <v>0</v>
      </c>
      <c r="AF1162" s="126">
        <f>SUMIF(표4[잉크명],표5[[#This Row],[잉크]],표4[월-1층])</f>
        <v>0</v>
      </c>
      <c r="AG1162" s="133">
        <f>SUMIF(표4[잉크명],표5[[#This Row],[잉크]],표4[화])</f>
        <v>0</v>
      </c>
      <c r="AH1162" s="126">
        <f>SUMIF(표4[잉크명],표5[[#This Row],[잉크]],표4[화-3층])</f>
        <v>0</v>
      </c>
      <c r="AI1162" s="126">
        <f>SUMIF(표4[잉크명],표5[[#This Row],[잉크]],표4[화-1층])</f>
        <v>0</v>
      </c>
      <c r="AJ1162" s="130">
        <f>SUMIF(표4[잉크명],표5[[#This Row],[잉크]],표4[수])</f>
        <v>0</v>
      </c>
      <c r="AK1162" s="126">
        <f>SUMIF(표4[잉크명],표5[[#This Row],[잉크]],표4[수-3층])</f>
        <v>0</v>
      </c>
      <c r="AL1162" s="126">
        <f>SUMIF(표4[잉크명],표5[[#This Row],[잉크]],표4[수-1층])</f>
        <v>0</v>
      </c>
      <c r="AM1162" s="34">
        <f>SUMIF(표4[잉크명],표5[[#This Row],[잉크]],표4[목])</f>
        <v>0</v>
      </c>
      <c r="AN1162" s="126">
        <f>SUMIF(표4[잉크명],표5[[#This Row],[잉크]],표4[목-3층])</f>
        <v>0</v>
      </c>
      <c r="AO1162" s="126">
        <f>SUMIF(표4[잉크명],표5[[#This Row],[잉크]],표4[목-1층])</f>
        <v>0</v>
      </c>
      <c r="AP1162" s="34">
        <f>SUMIF(표4[잉크명],표5[[#This Row],[잉크]],표4[금])</f>
        <v>0</v>
      </c>
      <c r="AQ1162" s="126">
        <f>SUMIF(표4[잉크명],표5[[#This Row],[잉크]],표4[금-3층])</f>
        <v>0</v>
      </c>
      <c r="AR1162" s="126">
        <f>SUMIF(표4[잉크명],표5[[#This Row],[잉크]],표4[금-1층])</f>
        <v>0</v>
      </c>
      <c r="AS1162" s="34">
        <f>SUMIF(표4[잉크명],표5[[#This Row],[잉크]],표4[토])</f>
        <v>0</v>
      </c>
      <c r="AT1162" s="126">
        <f>SUMIF(표4[잉크명],표5[[#This Row],[잉크]],표4[토-3층])</f>
        <v>0</v>
      </c>
      <c r="AU1162" s="126">
        <f>SUMIF(표4[잉크명],표5[[#This Row],[잉크]],표4[토-1층])</f>
        <v>0</v>
      </c>
      <c r="AV1162" s="34">
        <f>SUMIF(표4[잉크명],표5[[#This Row],[잉크]],표4[일])</f>
        <v>0</v>
      </c>
      <c r="AW1162" s="126">
        <f>SUMIF(표4[잉크명],표5[[#This Row],[잉크]],표4[일-3층])</f>
        <v>0</v>
      </c>
      <c r="AX1162" s="126">
        <f>SUMIF(표4[잉크명],표5[[#This Row],[잉크]],표4[일-1층])</f>
        <v>0</v>
      </c>
      <c r="AY1162" s="34">
        <f>SUMIF(표4[잉크명],표5[[#This Row],[잉크]],표4[차주 월])</f>
        <v>0</v>
      </c>
      <c r="AZ1162" s="34">
        <f>SUM(표5[[#This Row],[월]:[차주 월]])</f>
        <v>0</v>
      </c>
    </row>
    <row r="1163" spans="2:52" x14ac:dyDescent="0.3">
      <c r="B1163" s="436" t="s">
        <v>4349</v>
      </c>
      <c r="C1163" s="285"/>
      <c r="D1163" s="436" t="s">
        <v>4350</v>
      </c>
      <c r="E1163" s="54">
        <f>COUNTIF(사출계획!$E$62:$F$110,표4[[#This Row],[제품명]])</f>
        <v>0</v>
      </c>
      <c r="F1163" s="131">
        <f>COUNTIF(사출계획!$E$62:$F$87,표4[[#This Row],[제품명]])</f>
        <v>0</v>
      </c>
      <c r="G1163" s="131">
        <f>COUNTIF(사출계획!$E$88:$F$110,표4[[#This Row],[제품명]])</f>
        <v>0</v>
      </c>
      <c r="H1163" s="54">
        <f>COUNTIF(사출계획!$G$62:$H$110,표4[[#This Row],[제품명]])</f>
        <v>0</v>
      </c>
      <c r="I1163" s="132">
        <f>COUNTIF(사출계획!$G$62:$H$87,표4[[#This Row],[제품명]])</f>
        <v>0</v>
      </c>
      <c r="J1163" s="132">
        <f>COUNTIF(사출계획!$G$88:$H$110,표4[[#This Row],[제품명]])</f>
        <v>0</v>
      </c>
      <c r="K1163" s="54">
        <f>COUNTIF(사출계획!$I$62:$J$110,표4[[#This Row],[제품명]])</f>
        <v>0</v>
      </c>
      <c r="L1163" s="131">
        <f>COUNTIF(사출계획!$I$62:$J$87,표4[[#This Row],[제품명]])</f>
        <v>0</v>
      </c>
      <c r="M1163" s="131">
        <f>COUNTIF(사출계획!$I$88:$J$110,표4[[#This Row],[제품명]])</f>
        <v>0</v>
      </c>
      <c r="N1163" s="129">
        <f>COUNTIF(사출계획!$K$62:$L$110,표4[[#This Row],[제품명]])</f>
        <v>0</v>
      </c>
      <c r="O1163" s="131">
        <f>COUNTIF(사출계획!$K$62:$L$87,표4[[#This Row],[제품명]])</f>
        <v>0</v>
      </c>
      <c r="P1163" s="131">
        <f>COUNTIF(사출계획!$K$88:$L$110,표4[[#This Row],[제품명]])</f>
        <v>0</v>
      </c>
      <c r="Q1163" s="130">
        <f>COUNTIF(사출계획!$M$62:$N$110,표4[[#This Row],[제품명]])</f>
        <v>0</v>
      </c>
      <c r="R1163" s="131">
        <f>COUNTIF(사출계획!$M$62:$N$87,표4[[#This Row],[제품명]])</f>
        <v>0</v>
      </c>
      <c r="S1163" s="131">
        <f>COUNTIF(사출계획!$M$88:$N$110,표4[[#This Row],[제품명]])</f>
        <v>0</v>
      </c>
      <c r="T1163" s="54">
        <f>COUNTIF(사출계획!$O$62:$P$110,표4[[#This Row],[제품명]])</f>
        <v>0</v>
      </c>
      <c r="U1163" s="131">
        <f>COUNTIF(사출계획!$O$62:$P$87,표4[[#This Row],[제품명]])</f>
        <v>0</v>
      </c>
      <c r="V1163" s="131">
        <f>COUNTIF(사출계획!$O$88:$P$110,표4[[#This Row],[제품명]])</f>
        <v>0</v>
      </c>
      <c r="W1163" s="54">
        <f>COUNTIF(사출계획!$Q$62:$R$110,표4[[#This Row],[제품명]])</f>
        <v>0</v>
      </c>
      <c r="X1163" s="131">
        <f>COUNTIF(사출계획!$Q$62:$R$87,표4[[#This Row],[제품명]])</f>
        <v>0</v>
      </c>
      <c r="Y1163" s="131">
        <f>COUNTIF(사출계획!$Q$88:$R$110,표4[[#This Row],[제품명]])</f>
        <v>0</v>
      </c>
      <c r="Z1163" s="54">
        <f>COUNTIF(사출계획!$S$62:$T$110,표4[[#This Row],[제품명]])</f>
        <v>0</v>
      </c>
      <c r="AA1163" s="131"/>
      <c r="AB1163" s="131"/>
      <c r="AC1163" s="33" t="s">
        <v>5219</v>
      </c>
      <c r="AD1163" s="129">
        <f>SUMIF(표4[잉크명],표5[[#This Row],[잉크]],표4[월])</f>
        <v>0</v>
      </c>
      <c r="AE1163" s="126">
        <f>SUMIF(표4[잉크명],표5[[#This Row],[잉크]],표4[월-3층])</f>
        <v>0</v>
      </c>
      <c r="AF1163" s="126">
        <f>SUMIF(표4[잉크명],표5[[#This Row],[잉크]],표4[월-1층])</f>
        <v>0</v>
      </c>
      <c r="AG1163" s="133">
        <f>SUMIF(표4[잉크명],표5[[#This Row],[잉크]],표4[화])</f>
        <v>0</v>
      </c>
      <c r="AH1163" s="126">
        <f>SUMIF(표4[잉크명],표5[[#This Row],[잉크]],표4[화-3층])</f>
        <v>0</v>
      </c>
      <c r="AI1163" s="126">
        <f>SUMIF(표4[잉크명],표5[[#This Row],[잉크]],표4[화-1층])</f>
        <v>0</v>
      </c>
      <c r="AJ1163" s="130">
        <f>SUMIF(표4[잉크명],표5[[#This Row],[잉크]],표4[수])</f>
        <v>0</v>
      </c>
      <c r="AK1163" s="126">
        <f>SUMIF(표4[잉크명],표5[[#This Row],[잉크]],표4[수-3층])</f>
        <v>0</v>
      </c>
      <c r="AL1163" s="126">
        <f>SUMIF(표4[잉크명],표5[[#This Row],[잉크]],표4[수-1층])</f>
        <v>0</v>
      </c>
      <c r="AM1163" s="34">
        <f>SUMIF(표4[잉크명],표5[[#This Row],[잉크]],표4[목])</f>
        <v>0</v>
      </c>
      <c r="AN1163" s="126">
        <f>SUMIF(표4[잉크명],표5[[#This Row],[잉크]],표4[목-3층])</f>
        <v>0</v>
      </c>
      <c r="AO1163" s="126">
        <f>SUMIF(표4[잉크명],표5[[#This Row],[잉크]],표4[목-1층])</f>
        <v>0</v>
      </c>
      <c r="AP1163" s="34">
        <f>SUMIF(표4[잉크명],표5[[#This Row],[잉크]],표4[금])</f>
        <v>0</v>
      </c>
      <c r="AQ1163" s="126">
        <f>SUMIF(표4[잉크명],표5[[#This Row],[잉크]],표4[금-3층])</f>
        <v>0</v>
      </c>
      <c r="AR1163" s="126">
        <f>SUMIF(표4[잉크명],표5[[#This Row],[잉크]],표4[금-1층])</f>
        <v>0</v>
      </c>
      <c r="AS1163" s="34">
        <f>SUMIF(표4[잉크명],표5[[#This Row],[잉크]],표4[토])</f>
        <v>0</v>
      </c>
      <c r="AT1163" s="126">
        <f>SUMIF(표4[잉크명],표5[[#This Row],[잉크]],표4[토-3층])</f>
        <v>0</v>
      </c>
      <c r="AU1163" s="126">
        <f>SUMIF(표4[잉크명],표5[[#This Row],[잉크]],표4[토-1층])</f>
        <v>0</v>
      </c>
      <c r="AV1163" s="34">
        <f>SUMIF(표4[잉크명],표5[[#This Row],[잉크]],표4[일])</f>
        <v>0</v>
      </c>
      <c r="AW1163" s="126">
        <f>SUMIF(표4[잉크명],표5[[#This Row],[잉크]],표4[일-3층])</f>
        <v>0</v>
      </c>
      <c r="AX1163" s="126">
        <f>SUMIF(표4[잉크명],표5[[#This Row],[잉크]],표4[일-1층])</f>
        <v>0</v>
      </c>
      <c r="AY1163" s="34">
        <f>SUMIF(표4[잉크명],표5[[#This Row],[잉크]],표4[차주 월])</f>
        <v>0</v>
      </c>
      <c r="AZ1163" s="34">
        <f>SUM(표5[[#This Row],[월]:[차주 월]])</f>
        <v>0</v>
      </c>
    </row>
    <row r="1164" spans="2:52" x14ac:dyDescent="0.3">
      <c r="B1164" s="437" t="s">
        <v>4360</v>
      </c>
      <c r="C1164" s="285"/>
      <c r="D1164" s="437" t="s">
        <v>4362</v>
      </c>
      <c r="E1164" s="54">
        <f>COUNTIF(사출계획!$E$62:$F$110,표4[[#This Row],[제품명]])</f>
        <v>0</v>
      </c>
      <c r="F1164" s="131">
        <f>COUNTIF(사출계획!$E$62:$F$87,표4[[#This Row],[제품명]])</f>
        <v>0</v>
      </c>
      <c r="G1164" s="131">
        <f>COUNTIF(사출계획!$E$88:$F$110,표4[[#This Row],[제품명]])</f>
        <v>0</v>
      </c>
      <c r="H1164" s="54">
        <f>COUNTIF(사출계획!$G$62:$H$110,표4[[#This Row],[제품명]])</f>
        <v>0</v>
      </c>
      <c r="I1164" s="132">
        <f>COUNTIF(사출계획!$G$62:$H$87,표4[[#This Row],[제품명]])</f>
        <v>0</v>
      </c>
      <c r="J1164" s="132">
        <f>COUNTIF(사출계획!$G$88:$H$110,표4[[#This Row],[제품명]])</f>
        <v>0</v>
      </c>
      <c r="K1164" s="54">
        <f>COUNTIF(사출계획!$I$62:$J$110,표4[[#This Row],[제품명]])</f>
        <v>0</v>
      </c>
      <c r="L1164" s="131">
        <f>COUNTIF(사출계획!$I$62:$J$87,표4[[#This Row],[제품명]])</f>
        <v>0</v>
      </c>
      <c r="M1164" s="131">
        <f>COUNTIF(사출계획!$I$88:$J$110,표4[[#This Row],[제품명]])</f>
        <v>0</v>
      </c>
      <c r="N1164" s="129">
        <f>COUNTIF(사출계획!$K$62:$L$110,표4[[#This Row],[제품명]])</f>
        <v>0</v>
      </c>
      <c r="O1164" s="131">
        <f>COUNTIF(사출계획!$K$62:$L$87,표4[[#This Row],[제품명]])</f>
        <v>0</v>
      </c>
      <c r="P1164" s="131">
        <f>COUNTIF(사출계획!$K$88:$L$110,표4[[#This Row],[제품명]])</f>
        <v>0</v>
      </c>
      <c r="Q1164" s="130">
        <f>COUNTIF(사출계획!$M$62:$N$110,표4[[#This Row],[제품명]])</f>
        <v>0</v>
      </c>
      <c r="R1164" s="131">
        <f>COUNTIF(사출계획!$M$62:$N$87,표4[[#This Row],[제품명]])</f>
        <v>0</v>
      </c>
      <c r="S1164" s="131">
        <f>COUNTIF(사출계획!$M$88:$N$110,표4[[#This Row],[제품명]])</f>
        <v>0</v>
      </c>
      <c r="T1164" s="54">
        <f>COUNTIF(사출계획!$O$62:$P$110,표4[[#This Row],[제품명]])</f>
        <v>0</v>
      </c>
      <c r="U1164" s="131">
        <f>COUNTIF(사출계획!$O$62:$P$87,표4[[#This Row],[제품명]])</f>
        <v>0</v>
      </c>
      <c r="V1164" s="131">
        <f>COUNTIF(사출계획!$O$88:$P$110,표4[[#This Row],[제품명]])</f>
        <v>0</v>
      </c>
      <c r="W1164" s="54">
        <f>COUNTIF(사출계획!$Q$62:$R$110,표4[[#This Row],[제품명]])</f>
        <v>0</v>
      </c>
      <c r="X1164" s="131">
        <f>COUNTIF(사출계획!$Q$62:$R$87,표4[[#This Row],[제품명]])</f>
        <v>0</v>
      </c>
      <c r="Y1164" s="131">
        <f>COUNTIF(사출계획!$Q$88:$R$110,표4[[#This Row],[제품명]])</f>
        <v>0</v>
      </c>
      <c r="Z1164" s="54">
        <f>COUNTIF(사출계획!$S$62:$T$110,표4[[#This Row],[제품명]])</f>
        <v>0</v>
      </c>
      <c r="AA1164" s="131"/>
      <c r="AB1164" s="131"/>
      <c r="AC1164" s="528" t="s">
        <v>5220</v>
      </c>
      <c r="AD1164" s="129">
        <f>SUMIF(표4[잉크명],표5[[#This Row],[잉크]],표4[월])</f>
        <v>0</v>
      </c>
      <c r="AE1164" s="131">
        <f>SUMIF(표4[잉크명],표5[[#This Row],[잉크]],표4[월-3층])</f>
        <v>0</v>
      </c>
      <c r="AF1164" s="131">
        <f>SUMIF(표4[잉크명],표5[[#This Row],[잉크]],표4[월-1층])</f>
        <v>0</v>
      </c>
      <c r="AG1164" s="133">
        <f>SUMIF(표4[잉크명],표5[[#This Row],[잉크]],표4[화])</f>
        <v>0</v>
      </c>
      <c r="AH1164" s="131">
        <f>SUMIF(표4[잉크명],표5[[#This Row],[잉크]],표4[화-3층])</f>
        <v>0</v>
      </c>
      <c r="AI1164" s="131">
        <f>SUMIF(표4[잉크명],표5[[#This Row],[잉크]],표4[화-1층])</f>
        <v>0</v>
      </c>
      <c r="AJ1164" s="130">
        <f>SUMIF(표4[잉크명],표5[[#This Row],[잉크]],표4[수])</f>
        <v>0</v>
      </c>
      <c r="AK1164" s="131">
        <f>SUMIF(표4[잉크명],표5[[#This Row],[잉크]],표4[수-3층])</f>
        <v>0</v>
      </c>
      <c r="AL1164" s="131">
        <f>SUMIF(표4[잉크명],표5[[#This Row],[잉크]],표4[수-1층])</f>
        <v>0</v>
      </c>
      <c r="AM1164" s="54">
        <f>SUMIF(표4[잉크명],표5[[#This Row],[잉크]],표4[목])</f>
        <v>0</v>
      </c>
      <c r="AN1164" s="131">
        <f>SUMIF(표4[잉크명],표5[[#This Row],[잉크]],표4[목-3층])</f>
        <v>0</v>
      </c>
      <c r="AO1164" s="131">
        <f>SUMIF(표4[잉크명],표5[[#This Row],[잉크]],표4[목-1층])</f>
        <v>0</v>
      </c>
      <c r="AP1164" s="54">
        <f>SUMIF(표4[잉크명],표5[[#This Row],[잉크]],표4[금])</f>
        <v>0</v>
      </c>
      <c r="AQ1164" s="131">
        <f>SUMIF(표4[잉크명],표5[[#This Row],[잉크]],표4[금-3층])</f>
        <v>0</v>
      </c>
      <c r="AR1164" s="131">
        <f>SUMIF(표4[잉크명],표5[[#This Row],[잉크]],표4[금-1층])</f>
        <v>0</v>
      </c>
      <c r="AS1164" s="54">
        <f>SUMIF(표4[잉크명],표5[[#This Row],[잉크]],표4[토])</f>
        <v>0</v>
      </c>
      <c r="AT1164" s="131">
        <f>SUMIF(표4[잉크명],표5[[#This Row],[잉크]],표4[토-3층])</f>
        <v>0</v>
      </c>
      <c r="AU1164" s="131">
        <f>SUMIF(표4[잉크명],표5[[#This Row],[잉크]],표4[토-1층])</f>
        <v>0</v>
      </c>
      <c r="AV1164" s="54">
        <f>SUMIF(표4[잉크명],표5[[#This Row],[잉크]],표4[일])</f>
        <v>0</v>
      </c>
      <c r="AW1164" s="131">
        <f>SUMIF(표4[잉크명],표5[[#This Row],[잉크]],표4[일-3층])</f>
        <v>0</v>
      </c>
      <c r="AX1164" s="131">
        <f>SUMIF(표4[잉크명],표5[[#This Row],[잉크]],표4[일-1층])</f>
        <v>0</v>
      </c>
      <c r="AY1164" s="54">
        <f>SUMIF(표4[잉크명],표5[[#This Row],[잉크]],표4[차주 월])</f>
        <v>0</v>
      </c>
      <c r="AZ1164" s="54">
        <f>SUM(표5[[#This Row],[월]:[차주 월]])</f>
        <v>0</v>
      </c>
    </row>
    <row r="1165" spans="2:52" x14ac:dyDescent="0.3">
      <c r="B1165" s="437" t="s">
        <v>4361</v>
      </c>
      <c r="C1165" s="285"/>
      <c r="D1165" s="437" t="s">
        <v>4363</v>
      </c>
      <c r="E1165" s="54">
        <f>COUNTIF(사출계획!$E$62:$F$110,표4[[#This Row],[제품명]])</f>
        <v>0</v>
      </c>
      <c r="F1165" s="131">
        <f>COUNTIF(사출계획!$E$62:$F$87,표4[[#This Row],[제품명]])</f>
        <v>0</v>
      </c>
      <c r="G1165" s="131">
        <f>COUNTIF(사출계획!$E$88:$F$110,표4[[#This Row],[제품명]])</f>
        <v>0</v>
      </c>
      <c r="H1165" s="54">
        <f>COUNTIF(사출계획!$G$62:$H$110,표4[[#This Row],[제품명]])</f>
        <v>0</v>
      </c>
      <c r="I1165" s="132">
        <f>COUNTIF(사출계획!$G$62:$H$87,표4[[#This Row],[제품명]])</f>
        <v>0</v>
      </c>
      <c r="J1165" s="132">
        <f>COUNTIF(사출계획!$G$88:$H$110,표4[[#This Row],[제품명]])</f>
        <v>0</v>
      </c>
      <c r="K1165" s="54">
        <f>COUNTIF(사출계획!$I$62:$J$110,표4[[#This Row],[제품명]])</f>
        <v>0</v>
      </c>
      <c r="L1165" s="131">
        <f>COUNTIF(사출계획!$I$62:$J$87,표4[[#This Row],[제품명]])</f>
        <v>0</v>
      </c>
      <c r="M1165" s="131">
        <f>COUNTIF(사출계획!$I$88:$J$110,표4[[#This Row],[제품명]])</f>
        <v>0</v>
      </c>
      <c r="N1165" s="129">
        <f>COUNTIF(사출계획!$K$62:$L$110,표4[[#This Row],[제품명]])</f>
        <v>0</v>
      </c>
      <c r="O1165" s="131">
        <f>COUNTIF(사출계획!$K$62:$L$87,표4[[#This Row],[제품명]])</f>
        <v>0</v>
      </c>
      <c r="P1165" s="131">
        <f>COUNTIF(사출계획!$K$88:$L$110,표4[[#This Row],[제품명]])</f>
        <v>0</v>
      </c>
      <c r="Q1165" s="130">
        <f>COUNTIF(사출계획!$M$62:$N$110,표4[[#This Row],[제품명]])</f>
        <v>0</v>
      </c>
      <c r="R1165" s="131">
        <f>COUNTIF(사출계획!$M$62:$N$87,표4[[#This Row],[제품명]])</f>
        <v>0</v>
      </c>
      <c r="S1165" s="131">
        <f>COUNTIF(사출계획!$M$88:$N$110,표4[[#This Row],[제품명]])</f>
        <v>0</v>
      </c>
      <c r="T1165" s="54">
        <f>COUNTIF(사출계획!$O$62:$P$110,표4[[#This Row],[제품명]])</f>
        <v>0</v>
      </c>
      <c r="U1165" s="131">
        <f>COUNTIF(사출계획!$O$62:$P$87,표4[[#This Row],[제품명]])</f>
        <v>0</v>
      </c>
      <c r="V1165" s="131">
        <f>COUNTIF(사출계획!$O$88:$P$110,표4[[#This Row],[제품명]])</f>
        <v>0</v>
      </c>
      <c r="W1165" s="54">
        <f>COUNTIF(사출계획!$Q$62:$R$110,표4[[#This Row],[제품명]])</f>
        <v>0</v>
      </c>
      <c r="X1165" s="131">
        <f>COUNTIF(사출계획!$Q$62:$R$87,표4[[#This Row],[제품명]])</f>
        <v>0</v>
      </c>
      <c r="Y1165" s="131">
        <f>COUNTIF(사출계획!$Q$88:$R$110,표4[[#This Row],[제품명]])</f>
        <v>0</v>
      </c>
      <c r="Z1165" s="54">
        <f>COUNTIF(사출계획!$S$62:$T$110,표4[[#This Row],[제품명]])</f>
        <v>0</v>
      </c>
      <c r="AA1165" s="131"/>
      <c r="AB1165" s="131"/>
      <c r="AC1165" s="528" t="s">
        <v>5229</v>
      </c>
      <c r="AD1165" s="129">
        <f>SUMIF(표4[잉크명],표5[[#This Row],[잉크]],표4[월])</f>
        <v>0</v>
      </c>
      <c r="AE1165" s="131">
        <f>SUMIF(표4[잉크명],표5[[#This Row],[잉크]],표4[월-3층])</f>
        <v>0</v>
      </c>
      <c r="AF1165" s="131">
        <f>SUMIF(표4[잉크명],표5[[#This Row],[잉크]],표4[월-1층])</f>
        <v>0</v>
      </c>
      <c r="AG1165" s="133">
        <f>SUMIF(표4[잉크명],표5[[#This Row],[잉크]],표4[화])</f>
        <v>0</v>
      </c>
      <c r="AH1165" s="131">
        <f>SUMIF(표4[잉크명],표5[[#This Row],[잉크]],표4[화-3층])</f>
        <v>0</v>
      </c>
      <c r="AI1165" s="131">
        <f>SUMIF(표4[잉크명],표5[[#This Row],[잉크]],표4[화-1층])</f>
        <v>0</v>
      </c>
      <c r="AJ1165" s="130">
        <f>SUMIF(표4[잉크명],표5[[#This Row],[잉크]],표4[수])</f>
        <v>0</v>
      </c>
      <c r="AK1165" s="131">
        <f>SUMIF(표4[잉크명],표5[[#This Row],[잉크]],표4[수-3층])</f>
        <v>0</v>
      </c>
      <c r="AL1165" s="131">
        <f>SUMIF(표4[잉크명],표5[[#This Row],[잉크]],표4[수-1층])</f>
        <v>0</v>
      </c>
      <c r="AM1165" s="54">
        <f>SUMIF(표4[잉크명],표5[[#This Row],[잉크]],표4[목])</f>
        <v>0</v>
      </c>
      <c r="AN1165" s="131">
        <f>SUMIF(표4[잉크명],표5[[#This Row],[잉크]],표4[목-3층])</f>
        <v>0</v>
      </c>
      <c r="AO1165" s="131">
        <f>SUMIF(표4[잉크명],표5[[#This Row],[잉크]],표4[목-1층])</f>
        <v>0</v>
      </c>
      <c r="AP1165" s="54">
        <f>SUMIF(표4[잉크명],표5[[#This Row],[잉크]],표4[금])</f>
        <v>0</v>
      </c>
      <c r="AQ1165" s="131">
        <f>SUMIF(표4[잉크명],표5[[#This Row],[잉크]],표4[금-3층])</f>
        <v>0</v>
      </c>
      <c r="AR1165" s="131">
        <f>SUMIF(표4[잉크명],표5[[#This Row],[잉크]],표4[금-1층])</f>
        <v>0</v>
      </c>
      <c r="AS1165" s="54">
        <f>SUMIF(표4[잉크명],표5[[#This Row],[잉크]],표4[토])</f>
        <v>0</v>
      </c>
      <c r="AT1165" s="131">
        <f>SUMIF(표4[잉크명],표5[[#This Row],[잉크]],표4[토-3층])</f>
        <v>0</v>
      </c>
      <c r="AU1165" s="131">
        <f>SUMIF(표4[잉크명],표5[[#This Row],[잉크]],표4[토-1층])</f>
        <v>0</v>
      </c>
      <c r="AV1165" s="54">
        <f>SUMIF(표4[잉크명],표5[[#This Row],[잉크]],표4[일])</f>
        <v>0</v>
      </c>
      <c r="AW1165" s="131">
        <f>SUMIF(표4[잉크명],표5[[#This Row],[잉크]],표4[일-3층])</f>
        <v>0</v>
      </c>
      <c r="AX1165" s="131">
        <f>SUMIF(표4[잉크명],표5[[#This Row],[잉크]],표4[일-1층])</f>
        <v>0</v>
      </c>
      <c r="AY1165" s="54">
        <f>SUMIF(표4[잉크명],표5[[#This Row],[잉크]],표4[차주 월])</f>
        <v>0</v>
      </c>
      <c r="AZ1165" s="54">
        <f>SUM(표5[[#This Row],[월]:[차주 월]])</f>
        <v>0</v>
      </c>
    </row>
    <row r="1166" spans="2:52" x14ac:dyDescent="0.3">
      <c r="B1166" s="441" t="s">
        <v>4394</v>
      </c>
      <c r="C1166" s="285"/>
      <c r="D1166" s="441" t="s">
        <v>4396</v>
      </c>
      <c r="E1166" s="54">
        <f>COUNTIF(사출계획!$E$62:$F$110,표4[[#This Row],[제품명]])</f>
        <v>2</v>
      </c>
      <c r="F1166" s="131">
        <f>COUNTIF(사출계획!$E$62:$F$87,표4[[#This Row],[제품명]])</f>
        <v>0</v>
      </c>
      <c r="G1166" s="131">
        <f>COUNTIF(사출계획!$E$88:$F$110,표4[[#This Row],[제품명]])</f>
        <v>2</v>
      </c>
      <c r="H1166" s="54">
        <f>COUNTIF(사출계획!$G$62:$H$110,표4[[#This Row],[제품명]])</f>
        <v>2</v>
      </c>
      <c r="I1166" s="132">
        <f>COUNTIF(사출계획!$G$62:$H$87,표4[[#This Row],[제품명]])</f>
        <v>0</v>
      </c>
      <c r="J1166" s="132">
        <f>COUNTIF(사출계획!$G$88:$H$110,표4[[#This Row],[제품명]])</f>
        <v>2</v>
      </c>
      <c r="K1166" s="54">
        <f>COUNTIF(사출계획!$I$62:$J$110,표4[[#This Row],[제품명]])</f>
        <v>0</v>
      </c>
      <c r="L1166" s="131">
        <f>COUNTIF(사출계획!$I$62:$J$87,표4[[#This Row],[제품명]])</f>
        <v>0</v>
      </c>
      <c r="M1166" s="131">
        <f>COUNTIF(사출계획!$I$88:$J$110,표4[[#This Row],[제품명]])</f>
        <v>0</v>
      </c>
      <c r="N1166" s="129">
        <f>COUNTIF(사출계획!$K$62:$L$110,표4[[#This Row],[제품명]])</f>
        <v>0</v>
      </c>
      <c r="O1166" s="131">
        <f>COUNTIF(사출계획!$K$62:$L$87,표4[[#This Row],[제품명]])</f>
        <v>0</v>
      </c>
      <c r="P1166" s="131">
        <f>COUNTIF(사출계획!$K$88:$L$110,표4[[#This Row],[제품명]])</f>
        <v>0</v>
      </c>
      <c r="Q1166" s="130">
        <f>COUNTIF(사출계획!$M$62:$N$110,표4[[#This Row],[제품명]])</f>
        <v>0</v>
      </c>
      <c r="R1166" s="131">
        <f>COUNTIF(사출계획!$M$62:$N$87,표4[[#This Row],[제품명]])</f>
        <v>0</v>
      </c>
      <c r="S1166" s="131">
        <f>COUNTIF(사출계획!$M$88:$N$110,표4[[#This Row],[제품명]])</f>
        <v>0</v>
      </c>
      <c r="T1166" s="54">
        <f>COUNTIF(사출계획!$O$62:$P$110,표4[[#This Row],[제품명]])</f>
        <v>0</v>
      </c>
      <c r="U1166" s="131">
        <f>COUNTIF(사출계획!$O$62:$P$87,표4[[#This Row],[제품명]])</f>
        <v>0</v>
      </c>
      <c r="V1166" s="131">
        <f>COUNTIF(사출계획!$O$88:$P$110,표4[[#This Row],[제품명]])</f>
        <v>0</v>
      </c>
      <c r="W1166" s="54">
        <f>COUNTIF(사출계획!$Q$62:$R$110,표4[[#This Row],[제품명]])</f>
        <v>0</v>
      </c>
      <c r="X1166" s="131">
        <f>COUNTIF(사출계획!$Q$62:$R$87,표4[[#This Row],[제품명]])</f>
        <v>0</v>
      </c>
      <c r="Y1166" s="131">
        <f>COUNTIF(사출계획!$Q$88:$R$110,표4[[#This Row],[제품명]])</f>
        <v>0</v>
      </c>
      <c r="Z1166" s="54">
        <f>COUNTIF(사출계획!$S$62:$T$110,표4[[#This Row],[제품명]])</f>
        <v>0</v>
      </c>
      <c r="AA1166" s="131"/>
      <c r="AB1166" s="131"/>
      <c r="AC1166" s="529" t="s">
        <v>5232</v>
      </c>
      <c r="AD1166" s="129">
        <f>SUMIF(표4[잉크명],표5[[#This Row],[잉크]],표4[월])</f>
        <v>0</v>
      </c>
      <c r="AE1166" s="126">
        <f>SUMIF(표4[잉크명],표5[[#This Row],[잉크]],표4[월-3층])</f>
        <v>0</v>
      </c>
      <c r="AF1166" s="126">
        <f>SUMIF(표4[잉크명],표5[[#This Row],[잉크]],표4[월-1층])</f>
        <v>0</v>
      </c>
      <c r="AG1166" s="133">
        <f>SUMIF(표4[잉크명],표5[[#This Row],[잉크]],표4[화])</f>
        <v>0</v>
      </c>
      <c r="AH1166" s="126">
        <f>SUMIF(표4[잉크명],표5[[#This Row],[잉크]],표4[화-3층])</f>
        <v>0</v>
      </c>
      <c r="AI1166" s="126">
        <f>SUMIF(표4[잉크명],표5[[#This Row],[잉크]],표4[화-1층])</f>
        <v>0</v>
      </c>
      <c r="AJ1166" s="130">
        <f>SUMIF(표4[잉크명],표5[[#This Row],[잉크]],표4[수])</f>
        <v>0</v>
      </c>
      <c r="AK1166" s="126">
        <f>SUMIF(표4[잉크명],표5[[#This Row],[잉크]],표4[수-3층])</f>
        <v>0</v>
      </c>
      <c r="AL1166" s="126">
        <f>SUMIF(표4[잉크명],표5[[#This Row],[잉크]],표4[수-1층])</f>
        <v>0</v>
      </c>
      <c r="AM1166" s="34">
        <f>SUMIF(표4[잉크명],표5[[#This Row],[잉크]],표4[목])</f>
        <v>0</v>
      </c>
      <c r="AN1166" s="126">
        <f>SUMIF(표4[잉크명],표5[[#This Row],[잉크]],표4[목-3층])</f>
        <v>0</v>
      </c>
      <c r="AO1166" s="126">
        <f>SUMIF(표4[잉크명],표5[[#This Row],[잉크]],표4[목-1층])</f>
        <v>0</v>
      </c>
      <c r="AP1166" s="34">
        <f>SUMIF(표4[잉크명],표5[[#This Row],[잉크]],표4[금])</f>
        <v>0</v>
      </c>
      <c r="AQ1166" s="126">
        <f>SUMIF(표4[잉크명],표5[[#This Row],[잉크]],표4[금-3층])</f>
        <v>0</v>
      </c>
      <c r="AR1166" s="126">
        <f>SUMIF(표4[잉크명],표5[[#This Row],[잉크]],표4[금-1층])</f>
        <v>0</v>
      </c>
      <c r="AS1166" s="34">
        <f>SUMIF(표4[잉크명],표5[[#This Row],[잉크]],표4[토])</f>
        <v>0</v>
      </c>
      <c r="AT1166" s="126">
        <f>SUMIF(표4[잉크명],표5[[#This Row],[잉크]],표4[토-3층])</f>
        <v>0</v>
      </c>
      <c r="AU1166" s="126">
        <f>SUMIF(표4[잉크명],표5[[#This Row],[잉크]],표4[토-1층])</f>
        <v>0</v>
      </c>
      <c r="AV1166" s="34">
        <f>SUMIF(표4[잉크명],표5[[#This Row],[잉크]],표4[일])</f>
        <v>0</v>
      </c>
      <c r="AW1166" s="126">
        <f>SUMIF(표4[잉크명],표5[[#This Row],[잉크]],표4[일-3층])</f>
        <v>0</v>
      </c>
      <c r="AX1166" s="126">
        <f>SUMIF(표4[잉크명],표5[[#This Row],[잉크]],표4[일-1층])</f>
        <v>0</v>
      </c>
      <c r="AY1166" s="34">
        <f>SUMIF(표4[잉크명],표5[[#This Row],[잉크]],표4[차주 월])</f>
        <v>0</v>
      </c>
      <c r="AZ1166" s="34">
        <f>SUM(표5[[#This Row],[월]:[차주 월]])</f>
        <v>0</v>
      </c>
    </row>
    <row r="1167" spans="2:52" x14ac:dyDescent="0.3">
      <c r="B1167" s="441" t="s">
        <v>4395</v>
      </c>
      <c r="C1167" s="285"/>
      <c r="D1167" s="441" t="s">
        <v>4397</v>
      </c>
      <c r="E1167" s="54">
        <f>COUNTIF(사출계획!$E$62:$F$110,표4[[#This Row],[제품명]])</f>
        <v>2</v>
      </c>
      <c r="F1167" s="131">
        <f>COUNTIF(사출계획!$E$62:$F$87,표4[[#This Row],[제품명]])</f>
        <v>0</v>
      </c>
      <c r="G1167" s="131">
        <f>COUNTIF(사출계획!$E$88:$F$110,표4[[#This Row],[제품명]])</f>
        <v>2</v>
      </c>
      <c r="H1167" s="54">
        <f>COUNTIF(사출계획!$G$62:$H$110,표4[[#This Row],[제품명]])</f>
        <v>2</v>
      </c>
      <c r="I1167" s="132">
        <f>COUNTIF(사출계획!$G$62:$H$87,표4[[#This Row],[제품명]])</f>
        <v>0</v>
      </c>
      <c r="J1167" s="132">
        <f>COUNTIF(사출계획!$G$88:$H$110,표4[[#This Row],[제품명]])</f>
        <v>2</v>
      </c>
      <c r="K1167" s="54">
        <f>COUNTIF(사출계획!$I$62:$J$110,표4[[#This Row],[제품명]])</f>
        <v>0</v>
      </c>
      <c r="L1167" s="131">
        <f>COUNTIF(사출계획!$I$62:$J$87,표4[[#This Row],[제품명]])</f>
        <v>0</v>
      </c>
      <c r="M1167" s="131">
        <f>COUNTIF(사출계획!$I$88:$J$110,표4[[#This Row],[제품명]])</f>
        <v>0</v>
      </c>
      <c r="N1167" s="129">
        <f>COUNTIF(사출계획!$K$62:$L$110,표4[[#This Row],[제품명]])</f>
        <v>0</v>
      </c>
      <c r="O1167" s="131">
        <f>COUNTIF(사출계획!$K$62:$L$87,표4[[#This Row],[제품명]])</f>
        <v>0</v>
      </c>
      <c r="P1167" s="131">
        <f>COUNTIF(사출계획!$K$88:$L$110,표4[[#This Row],[제품명]])</f>
        <v>0</v>
      </c>
      <c r="Q1167" s="130">
        <f>COUNTIF(사출계획!$M$62:$N$110,표4[[#This Row],[제품명]])</f>
        <v>0</v>
      </c>
      <c r="R1167" s="131">
        <f>COUNTIF(사출계획!$M$62:$N$87,표4[[#This Row],[제품명]])</f>
        <v>0</v>
      </c>
      <c r="S1167" s="131">
        <f>COUNTIF(사출계획!$M$88:$N$110,표4[[#This Row],[제품명]])</f>
        <v>0</v>
      </c>
      <c r="T1167" s="54">
        <f>COUNTIF(사출계획!$O$62:$P$110,표4[[#This Row],[제품명]])</f>
        <v>0</v>
      </c>
      <c r="U1167" s="131">
        <f>COUNTIF(사출계획!$O$62:$P$87,표4[[#This Row],[제품명]])</f>
        <v>0</v>
      </c>
      <c r="V1167" s="131">
        <f>COUNTIF(사출계획!$O$88:$P$110,표4[[#This Row],[제품명]])</f>
        <v>0</v>
      </c>
      <c r="W1167" s="54">
        <f>COUNTIF(사출계획!$Q$62:$R$110,표4[[#This Row],[제품명]])</f>
        <v>0</v>
      </c>
      <c r="X1167" s="131">
        <f>COUNTIF(사출계획!$Q$62:$R$87,표4[[#This Row],[제품명]])</f>
        <v>0</v>
      </c>
      <c r="Y1167" s="131">
        <f>COUNTIF(사출계획!$Q$88:$R$110,표4[[#This Row],[제품명]])</f>
        <v>0</v>
      </c>
      <c r="Z1167" s="54">
        <f>COUNTIF(사출계획!$S$62:$T$110,표4[[#This Row],[제품명]])</f>
        <v>0</v>
      </c>
      <c r="AA1167" s="131"/>
      <c r="AB1167" s="131"/>
      <c r="AC1167" s="33" t="s">
        <v>5233</v>
      </c>
      <c r="AD1167" s="129">
        <f>SUMIF(표4[잉크명],표5[[#This Row],[잉크]],표4[월])</f>
        <v>0</v>
      </c>
      <c r="AE1167" s="126">
        <f>SUMIF(표4[잉크명],표5[[#This Row],[잉크]],표4[월-3층])</f>
        <v>0</v>
      </c>
      <c r="AF1167" s="126">
        <f>SUMIF(표4[잉크명],표5[[#This Row],[잉크]],표4[월-1층])</f>
        <v>0</v>
      </c>
      <c r="AG1167" s="133">
        <f>SUMIF(표4[잉크명],표5[[#This Row],[잉크]],표4[화])</f>
        <v>0</v>
      </c>
      <c r="AH1167" s="126">
        <f>SUMIF(표4[잉크명],표5[[#This Row],[잉크]],표4[화-3층])</f>
        <v>0</v>
      </c>
      <c r="AI1167" s="126">
        <f>SUMIF(표4[잉크명],표5[[#This Row],[잉크]],표4[화-1층])</f>
        <v>0</v>
      </c>
      <c r="AJ1167" s="130">
        <f>SUMIF(표4[잉크명],표5[[#This Row],[잉크]],표4[수])</f>
        <v>0</v>
      </c>
      <c r="AK1167" s="126">
        <f>SUMIF(표4[잉크명],표5[[#This Row],[잉크]],표4[수-3층])</f>
        <v>0</v>
      </c>
      <c r="AL1167" s="126">
        <f>SUMIF(표4[잉크명],표5[[#This Row],[잉크]],표4[수-1층])</f>
        <v>0</v>
      </c>
      <c r="AM1167" s="34">
        <f>SUMIF(표4[잉크명],표5[[#This Row],[잉크]],표4[목])</f>
        <v>0</v>
      </c>
      <c r="AN1167" s="126">
        <f>SUMIF(표4[잉크명],표5[[#This Row],[잉크]],표4[목-3층])</f>
        <v>0</v>
      </c>
      <c r="AO1167" s="126">
        <f>SUMIF(표4[잉크명],표5[[#This Row],[잉크]],표4[목-1층])</f>
        <v>0</v>
      </c>
      <c r="AP1167" s="34">
        <f>SUMIF(표4[잉크명],표5[[#This Row],[잉크]],표4[금])</f>
        <v>0</v>
      </c>
      <c r="AQ1167" s="126">
        <f>SUMIF(표4[잉크명],표5[[#This Row],[잉크]],표4[금-3층])</f>
        <v>0</v>
      </c>
      <c r="AR1167" s="126">
        <f>SUMIF(표4[잉크명],표5[[#This Row],[잉크]],표4[금-1층])</f>
        <v>0</v>
      </c>
      <c r="AS1167" s="34">
        <f>SUMIF(표4[잉크명],표5[[#This Row],[잉크]],표4[토])</f>
        <v>0</v>
      </c>
      <c r="AT1167" s="126">
        <f>SUMIF(표4[잉크명],표5[[#This Row],[잉크]],표4[토-3층])</f>
        <v>0</v>
      </c>
      <c r="AU1167" s="126">
        <f>SUMIF(표4[잉크명],표5[[#This Row],[잉크]],표4[토-1층])</f>
        <v>0</v>
      </c>
      <c r="AV1167" s="34">
        <f>SUMIF(표4[잉크명],표5[[#This Row],[잉크]],표4[일])</f>
        <v>0</v>
      </c>
      <c r="AW1167" s="126">
        <f>SUMIF(표4[잉크명],표5[[#This Row],[잉크]],표4[일-3층])</f>
        <v>0</v>
      </c>
      <c r="AX1167" s="126">
        <f>SUMIF(표4[잉크명],표5[[#This Row],[잉크]],표4[일-1층])</f>
        <v>0</v>
      </c>
      <c r="AY1167" s="34">
        <f>SUMIF(표4[잉크명],표5[[#This Row],[잉크]],표4[차주 월])</f>
        <v>0</v>
      </c>
      <c r="AZ1167" s="34">
        <f>SUM(표5[[#This Row],[월]:[차주 월]])</f>
        <v>0</v>
      </c>
    </row>
    <row r="1168" spans="2:52" x14ac:dyDescent="0.3">
      <c r="B1168" s="441" t="s">
        <v>4398</v>
      </c>
      <c r="C1168" s="285"/>
      <c r="D1168" s="441" t="s">
        <v>4400</v>
      </c>
      <c r="E1168" s="54">
        <f>COUNTIF(사출계획!$E$62:$F$110,표4[[#This Row],[제품명]])</f>
        <v>0</v>
      </c>
      <c r="F1168" s="131">
        <f>COUNTIF(사출계획!$E$62:$F$87,표4[[#This Row],[제품명]])</f>
        <v>0</v>
      </c>
      <c r="G1168" s="131">
        <f>COUNTIF(사출계획!$E$88:$F$110,표4[[#This Row],[제품명]])</f>
        <v>0</v>
      </c>
      <c r="H1168" s="54">
        <f>COUNTIF(사출계획!$G$62:$H$110,표4[[#This Row],[제품명]])</f>
        <v>0</v>
      </c>
      <c r="I1168" s="132">
        <f>COUNTIF(사출계획!$G$62:$H$87,표4[[#This Row],[제품명]])</f>
        <v>0</v>
      </c>
      <c r="J1168" s="132">
        <f>COUNTIF(사출계획!$G$88:$H$110,표4[[#This Row],[제품명]])</f>
        <v>0</v>
      </c>
      <c r="K1168" s="54">
        <f>COUNTIF(사출계획!$I$62:$J$110,표4[[#This Row],[제품명]])</f>
        <v>0</v>
      </c>
      <c r="L1168" s="131">
        <f>COUNTIF(사출계획!$I$62:$J$87,표4[[#This Row],[제품명]])</f>
        <v>0</v>
      </c>
      <c r="M1168" s="131">
        <f>COUNTIF(사출계획!$I$88:$J$110,표4[[#This Row],[제품명]])</f>
        <v>0</v>
      </c>
      <c r="N1168" s="129">
        <f>COUNTIF(사출계획!$K$62:$L$110,표4[[#This Row],[제품명]])</f>
        <v>0</v>
      </c>
      <c r="O1168" s="131">
        <f>COUNTIF(사출계획!$K$62:$L$87,표4[[#This Row],[제품명]])</f>
        <v>0</v>
      </c>
      <c r="P1168" s="131">
        <f>COUNTIF(사출계획!$K$88:$L$110,표4[[#This Row],[제품명]])</f>
        <v>0</v>
      </c>
      <c r="Q1168" s="130">
        <f>COUNTIF(사출계획!$M$62:$N$110,표4[[#This Row],[제품명]])</f>
        <v>0</v>
      </c>
      <c r="R1168" s="131">
        <f>COUNTIF(사출계획!$M$62:$N$87,표4[[#This Row],[제품명]])</f>
        <v>0</v>
      </c>
      <c r="S1168" s="131">
        <f>COUNTIF(사출계획!$M$88:$N$110,표4[[#This Row],[제품명]])</f>
        <v>0</v>
      </c>
      <c r="T1168" s="54">
        <f>COUNTIF(사출계획!$O$62:$P$110,표4[[#This Row],[제품명]])</f>
        <v>0</v>
      </c>
      <c r="U1168" s="131">
        <f>COUNTIF(사출계획!$O$62:$P$87,표4[[#This Row],[제품명]])</f>
        <v>0</v>
      </c>
      <c r="V1168" s="131">
        <f>COUNTIF(사출계획!$O$88:$P$110,표4[[#This Row],[제품명]])</f>
        <v>0</v>
      </c>
      <c r="W1168" s="54">
        <f>COUNTIF(사출계획!$Q$62:$R$110,표4[[#This Row],[제품명]])</f>
        <v>0</v>
      </c>
      <c r="X1168" s="131">
        <f>COUNTIF(사출계획!$Q$62:$R$87,표4[[#This Row],[제품명]])</f>
        <v>0</v>
      </c>
      <c r="Y1168" s="131">
        <f>COUNTIF(사출계획!$Q$88:$R$110,표4[[#This Row],[제품명]])</f>
        <v>0</v>
      </c>
      <c r="Z1168" s="54">
        <f>COUNTIF(사출계획!$S$62:$T$110,표4[[#This Row],[제품명]])</f>
        <v>0</v>
      </c>
      <c r="AA1168" s="131"/>
      <c r="AB1168" s="131"/>
      <c r="AC1168" s="529" t="s">
        <v>5234</v>
      </c>
      <c r="AD1168" s="129">
        <f>SUMIF(표4[잉크명],표5[[#This Row],[잉크]],표4[월])</f>
        <v>0</v>
      </c>
      <c r="AE1168" s="131">
        <f>SUMIF(표4[잉크명],표5[[#This Row],[잉크]],표4[월-3층])</f>
        <v>0</v>
      </c>
      <c r="AF1168" s="131">
        <f>SUMIF(표4[잉크명],표5[[#This Row],[잉크]],표4[월-1층])</f>
        <v>0</v>
      </c>
      <c r="AG1168" s="133">
        <f>SUMIF(표4[잉크명],표5[[#This Row],[잉크]],표4[화])</f>
        <v>0</v>
      </c>
      <c r="AH1168" s="131">
        <f>SUMIF(표4[잉크명],표5[[#This Row],[잉크]],표4[화-3층])</f>
        <v>0</v>
      </c>
      <c r="AI1168" s="131">
        <f>SUMIF(표4[잉크명],표5[[#This Row],[잉크]],표4[화-1층])</f>
        <v>0</v>
      </c>
      <c r="AJ1168" s="130">
        <f>SUMIF(표4[잉크명],표5[[#This Row],[잉크]],표4[수])</f>
        <v>0</v>
      </c>
      <c r="AK1168" s="131">
        <f>SUMIF(표4[잉크명],표5[[#This Row],[잉크]],표4[수-3층])</f>
        <v>0</v>
      </c>
      <c r="AL1168" s="131">
        <f>SUMIF(표4[잉크명],표5[[#This Row],[잉크]],표4[수-1층])</f>
        <v>0</v>
      </c>
      <c r="AM1168" s="54">
        <f>SUMIF(표4[잉크명],표5[[#This Row],[잉크]],표4[목])</f>
        <v>0</v>
      </c>
      <c r="AN1168" s="131">
        <f>SUMIF(표4[잉크명],표5[[#This Row],[잉크]],표4[목-3층])</f>
        <v>0</v>
      </c>
      <c r="AO1168" s="131">
        <f>SUMIF(표4[잉크명],표5[[#This Row],[잉크]],표4[목-1층])</f>
        <v>0</v>
      </c>
      <c r="AP1168" s="54">
        <f>SUMIF(표4[잉크명],표5[[#This Row],[잉크]],표4[금])</f>
        <v>0</v>
      </c>
      <c r="AQ1168" s="131">
        <f>SUMIF(표4[잉크명],표5[[#This Row],[잉크]],표4[금-3층])</f>
        <v>0</v>
      </c>
      <c r="AR1168" s="131">
        <f>SUMIF(표4[잉크명],표5[[#This Row],[잉크]],표4[금-1층])</f>
        <v>0</v>
      </c>
      <c r="AS1168" s="54">
        <f>SUMIF(표4[잉크명],표5[[#This Row],[잉크]],표4[토])</f>
        <v>0</v>
      </c>
      <c r="AT1168" s="131">
        <f>SUMIF(표4[잉크명],표5[[#This Row],[잉크]],표4[토-3층])</f>
        <v>0</v>
      </c>
      <c r="AU1168" s="131">
        <f>SUMIF(표4[잉크명],표5[[#This Row],[잉크]],표4[토-1층])</f>
        <v>0</v>
      </c>
      <c r="AV1168" s="54">
        <f>SUMIF(표4[잉크명],표5[[#This Row],[잉크]],표4[일])</f>
        <v>0</v>
      </c>
      <c r="AW1168" s="131">
        <f>SUMIF(표4[잉크명],표5[[#This Row],[잉크]],표4[일-3층])</f>
        <v>0</v>
      </c>
      <c r="AX1168" s="131">
        <f>SUMIF(표4[잉크명],표5[[#This Row],[잉크]],표4[일-1층])</f>
        <v>0</v>
      </c>
      <c r="AY1168" s="54">
        <f>SUMIF(표4[잉크명],표5[[#This Row],[잉크]],표4[차주 월])</f>
        <v>0</v>
      </c>
      <c r="AZ1168" s="54">
        <f>SUM(표5[[#This Row],[월]:[차주 월]])</f>
        <v>0</v>
      </c>
    </row>
    <row r="1169" spans="2:52" x14ac:dyDescent="0.3">
      <c r="B1169" s="441" t="s">
        <v>4399</v>
      </c>
      <c r="C1169" s="285"/>
      <c r="D1169" s="441" t="s">
        <v>4401</v>
      </c>
      <c r="E1169" s="54">
        <f>COUNTIF(사출계획!$E$62:$F$110,표4[[#This Row],[제품명]])</f>
        <v>0</v>
      </c>
      <c r="F1169" s="131">
        <f>COUNTIF(사출계획!$E$62:$F$87,표4[[#This Row],[제품명]])</f>
        <v>0</v>
      </c>
      <c r="G1169" s="131">
        <f>COUNTIF(사출계획!$E$88:$F$110,표4[[#This Row],[제품명]])</f>
        <v>0</v>
      </c>
      <c r="H1169" s="54">
        <f>COUNTIF(사출계획!$G$62:$H$110,표4[[#This Row],[제품명]])</f>
        <v>0</v>
      </c>
      <c r="I1169" s="132">
        <f>COUNTIF(사출계획!$G$62:$H$87,표4[[#This Row],[제품명]])</f>
        <v>0</v>
      </c>
      <c r="J1169" s="132">
        <f>COUNTIF(사출계획!$G$88:$H$110,표4[[#This Row],[제품명]])</f>
        <v>0</v>
      </c>
      <c r="K1169" s="54">
        <f>COUNTIF(사출계획!$I$62:$J$110,표4[[#This Row],[제품명]])</f>
        <v>0</v>
      </c>
      <c r="L1169" s="131">
        <f>COUNTIF(사출계획!$I$62:$J$87,표4[[#This Row],[제품명]])</f>
        <v>0</v>
      </c>
      <c r="M1169" s="131">
        <f>COUNTIF(사출계획!$I$88:$J$110,표4[[#This Row],[제품명]])</f>
        <v>0</v>
      </c>
      <c r="N1169" s="129">
        <f>COUNTIF(사출계획!$K$62:$L$110,표4[[#This Row],[제품명]])</f>
        <v>0</v>
      </c>
      <c r="O1169" s="131">
        <f>COUNTIF(사출계획!$K$62:$L$87,표4[[#This Row],[제품명]])</f>
        <v>0</v>
      </c>
      <c r="P1169" s="131">
        <f>COUNTIF(사출계획!$K$88:$L$110,표4[[#This Row],[제품명]])</f>
        <v>0</v>
      </c>
      <c r="Q1169" s="130">
        <f>COUNTIF(사출계획!$M$62:$N$110,표4[[#This Row],[제품명]])</f>
        <v>0</v>
      </c>
      <c r="R1169" s="131">
        <f>COUNTIF(사출계획!$M$62:$N$87,표4[[#This Row],[제품명]])</f>
        <v>0</v>
      </c>
      <c r="S1169" s="131">
        <f>COUNTIF(사출계획!$M$88:$N$110,표4[[#This Row],[제품명]])</f>
        <v>0</v>
      </c>
      <c r="T1169" s="54">
        <f>COUNTIF(사출계획!$O$62:$P$110,표4[[#This Row],[제품명]])</f>
        <v>0</v>
      </c>
      <c r="U1169" s="131">
        <f>COUNTIF(사출계획!$O$62:$P$87,표4[[#This Row],[제품명]])</f>
        <v>0</v>
      </c>
      <c r="V1169" s="131">
        <f>COUNTIF(사출계획!$O$88:$P$110,표4[[#This Row],[제품명]])</f>
        <v>0</v>
      </c>
      <c r="W1169" s="54">
        <f>COUNTIF(사출계획!$Q$62:$R$110,표4[[#This Row],[제품명]])</f>
        <v>0</v>
      </c>
      <c r="X1169" s="131">
        <f>COUNTIF(사출계획!$Q$62:$R$87,표4[[#This Row],[제품명]])</f>
        <v>0</v>
      </c>
      <c r="Y1169" s="131">
        <f>COUNTIF(사출계획!$Q$88:$R$110,표4[[#This Row],[제품명]])</f>
        <v>0</v>
      </c>
      <c r="Z1169" s="54">
        <f>COUNTIF(사출계획!$S$62:$T$110,표4[[#This Row],[제품명]])</f>
        <v>0</v>
      </c>
      <c r="AA1169" s="131"/>
      <c r="AB1169" s="131"/>
      <c r="AC1169" s="531" t="s">
        <v>5245</v>
      </c>
      <c r="AD1169" s="129">
        <f>SUMIF(표4[잉크명],표5[[#This Row],[잉크]],표4[월])</f>
        <v>0</v>
      </c>
      <c r="AE1169" s="126">
        <f>SUMIF(표4[잉크명],표5[[#This Row],[잉크]],표4[월-3층])</f>
        <v>0</v>
      </c>
      <c r="AF1169" s="126">
        <f>SUMIF(표4[잉크명],표5[[#This Row],[잉크]],표4[월-1층])</f>
        <v>0</v>
      </c>
      <c r="AG1169" s="133">
        <f>SUMIF(표4[잉크명],표5[[#This Row],[잉크]],표4[화])</f>
        <v>0</v>
      </c>
      <c r="AH1169" s="126">
        <f>SUMIF(표4[잉크명],표5[[#This Row],[잉크]],표4[화-3층])</f>
        <v>0</v>
      </c>
      <c r="AI1169" s="126">
        <f>SUMIF(표4[잉크명],표5[[#This Row],[잉크]],표4[화-1층])</f>
        <v>0</v>
      </c>
      <c r="AJ1169" s="130">
        <f>SUMIF(표4[잉크명],표5[[#This Row],[잉크]],표4[수])</f>
        <v>0</v>
      </c>
      <c r="AK1169" s="126">
        <f>SUMIF(표4[잉크명],표5[[#This Row],[잉크]],표4[수-3층])</f>
        <v>0</v>
      </c>
      <c r="AL1169" s="126">
        <f>SUMIF(표4[잉크명],표5[[#This Row],[잉크]],표4[수-1층])</f>
        <v>0</v>
      </c>
      <c r="AM1169" s="34">
        <f>SUMIF(표4[잉크명],표5[[#This Row],[잉크]],표4[목])</f>
        <v>0</v>
      </c>
      <c r="AN1169" s="126">
        <f>SUMIF(표4[잉크명],표5[[#This Row],[잉크]],표4[목-3층])</f>
        <v>0</v>
      </c>
      <c r="AO1169" s="126">
        <f>SUMIF(표4[잉크명],표5[[#This Row],[잉크]],표4[목-1층])</f>
        <v>0</v>
      </c>
      <c r="AP1169" s="34">
        <f>SUMIF(표4[잉크명],표5[[#This Row],[잉크]],표4[금])</f>
        <v>0</v>
      </c>
      <c r="AQ1169" s="126">
        <f>SUMIF(표4[잉크명],표5[[#This Row],[잉크]],표4[금-3층])</f>
        <v>0</v>
      </c>
      <c r="AR1169" s="126">
        <f>SUMIF(표4[잉크명],표5[[#This Row],[잉크]],표4[금-1층])</f>
        <v>0</v>
      </c>
      <c r="AS1169" s="34">
        <f>SUMIF(표4[잉크명],표5[[#This Row],[잉크]],표4[토])</f>
        <v>0</v>
      </c>
      <c r="AT1169" s="126">
        <f>SUMIF(표4[잉크명],표5[[#This Row],[잉크]],표4[토-3층])</f>
        <v>0</v>
      </c>
      <c r="AU1169" s="126">
        <f>SUMIF(표4[잉크명],표5[[#This Row],[잉크]],표4[토-1층])</f>
        <v>0</v>
      </c>
      <c r="AV1169" s="34">
        <f>SUMIF(표4[잉크명],표5[[#This Row],[잉크]],표4[일])</f>
        <v>0</v>
      </c>
      <c r="AW1169" s="126">
        <f>SUMIF(표4[잉크명],표5[[#This Row],[잉크]],표4[일-3층])</f>
        <v>0</v>
      </c>
      <c r="AX1169" s="126">
        <f>SUMIF(표4[잉크명],표5[[#This Row],[잉크]],표4[일-1층])</f>
        <v>0</v>
      </c>
      <c r="AY1169" s="34">
        <f>SUMIF(표4[잉크명],표5[[#This Row],[잉크]],표4[차주 월])</f>
        <v>0</v>
      </c>
      <c r="AZ1169" s="34">
        <f>SUM(표5[[#This Row],[월]:[차주 월]])</f>
        <v>0</v>
      </c>
    </row>
    <row r="1170" spans="2:52" x14ac:dyDescent="0.3">
      <c r="B1170" s="442" t="s">
        <v>4417</v>
      </c>
      <c r="C1170" s="285"/>
      <c r="D1170" s="442" t="s">
        <v>4418</v>
      </c>
      <c r="E1170" s="54">
        <f>COUNTIF(사출계획!$E$62:$F$110,표4[[#This Row],[제품명]])</f>
        <v>0</v>
      </c>
      <c r="F1170" s="131">
        <f>COUNTIF(사출계획!$E$62:$F$87,표4[[#This Row],[제품명]])</f>
        <v>0</v>
      </c>
      <c r="G1170" s="131">
        <f>COUNTIF(사출계획!$E$88:$F$110,표4[[#This Row],[제품명]])</f>
        <v>0</v>
      </c>
      <c r="H1170" s="54">
        <f>COUNTIF(사출계획!$G$62:$H$110,표4[[#This Row],[제품명]])</f>
        <v>0</v>
      </c>
      <c r="I1170" s="132">
        <f>COUNTIF(사출계획!$G$62:$H$87,표4[[#This Row],[제품명]])</f>
        <v>0</v>
      </c>
      <c r="J1170" s="132">
        <f>COUNTIF(사출계획!$G$88:$H$110,표4[[#This Row],[제품명]])</f>
        <v>0</v>
      </c>
      <c r="K1170" s="54">
        <f>COUNTIF(사출계획!$I$62:$J$110,표4[[#This Row],[제품명]])</f>
        <v>0</v>
      </c>
      <c r="L1170" s="131">
        <f>COUNTIF(사출계획!$I$62:$J$87,표4[[#This Row],[제품명]])</f>
        <v>0</v>
      </c>
      <c r="M1170" s="131">
        <f>COUNTIF(사출계획!$I$88:$J$110,표4[[#This Row],[제품명]])</f>
        <v>0</v>
      </c>
      <c r="N1170" s="129">
        <f>COUNTIF(사출계획!$K$62:$L$110,표4[[#This Row],[제품명]])</f>
        <v>0</v>
      </c>
      <c r="O1170" s="131">
        <f>COUNTIF(사출계획!$K$62:$L$87,표4[[#This Row],[제품명]])</f>
        <v>0</v>
      </c>
      <c r="P1170" s="131">
        <f>COUNTIF(사출계획!$K$88:$L$110,표4[[#This Row],[제품명]])</f>
        <v>0</v>
      </c>
      <c r="Q1170" s="130">
        <f>COUNTIF(사출계획!$M$62:$N$110,표4[[#This Row],[제품명]])</f>
        <v>0</v>
      </c>
      <c r="R1170" s="131">
        <f>COUNTIF(사출계획!$M$62:$N$87,표4[[#This Row],[제품명]])</f>
        <v>0</v>
      </c>
      <c r="S1170" s="131">
        <f>COUNTIF(사출계획!$M$88:$N$110,표4[[#This Row],[제품명]])</f>
        <v>0</v>
      </c>
      <c r="T1170" s="54">
        <f>COUNTIF(사출계획!$O$62:$P$110,표4[[#This Row],[제품명]])</f>
        <v>0</v>
      </c>
      <c r="U1170" s="131">
        <f>COUNTIF(사출계획!$O$62:$P$87,표4[[#This Row],[제품명]])</f>
        <v>0</v>
      </c>
      <c r="V1170" s="131">
        <f>COUNTIF(사출계획!$O$88:$P$110,표4[[#This Row],[제품명]])</f>
        <v>0</v>
      </c>
      <c r="W1170" s="54">
        <f>COUNTIF(사출계획!$Q$62:$R$110,표4[[#This Row],[제품명]])</f>
        <v>0</v>
      </c>
      <c r="X1170" s="131">
        <f>COUNTIF(사출계획!$Q$62:$R$87,표4[[#This Row],[제품명]])</f>
        <v>0</v>
      </c>
      <c r="Y1170" s="131">
        <f>COUNTIF(사출계획!$Q$88:$R$110,표4[[#This Row],[제품명]])</f>
        <v>0</v>
      </c>
      <c r="Z1170" s="54">
        <f>COUNTIF(사출계획!$S$62:$T$110,표4[[#This Row],[제품명]])</f>
        <v>0</v>
      </c>
      <c r="AA1170" s="131"/>
      <c r="AB1170" s="131"/>
      <c r="AC1170" s="33" t="s">
        <v>5246</v>
      </c>
      <c r="AD1170" s="129">
        <f>SUMIF(표4[잉크명],표5[[#This Row],[잉크]],표4[월])</f>
        <v>0</v>
      </c>
      <c r="AE1170" s="126">
        <f>SUMIF(표4[잉크명],표5[[#This Row],[잉크]],표4[월-3층])</f>
        <v>0</v>
      </c>
      <c r="AF1170" s="126">
        <f>SUMIF(표4[잉크명],표5[[#This Row],[잉크]],표4[월-1층])</f>
        <v>0</v>
      </c>
      <c r="AG1170" s="133">
        <f>SUMIF(표4[잉크명],표5[[#This Row],[잉크]],표4[화])</f>
        <v>0</v>
      </c>
      <c r="AH1170" s="126">
        <f>SUMIF(표4[잉크명],표5[[#This Row],[잉크]],표4[화-3층])</f>
        <v>0</v>
      </c>
      <c r="AI1170" s="126">
        <f>SUMIF(표4[잉크명],표5[[#This Row],[잉크]],표4[화-1층])</f>
        <v>0</v>
      </c>
      <c r="AJ1170" s="130">
        <f>SUMIF(표4[잉크명],표5[[#This Row],[잉크]],표4[수])</f>
        <v>0</v>
      </c>
      <c r="AK1170" s="126">
        <f>SUMIF(표4[잉크명],표5[[#This Row],[잉크]],표4[수-3층])</f>
        <v>0</v>
      </c>
      <c r="AL1170" s="126">
        <f>SUMIF(표4[잉크명],표5[[#This Row],[잉크]],표4[수-1층])</f>
        <v>0</v>
      </c>
      <c r="AM1170" s="34">
        <f>SUMIF(표4[잉크명],표5[[#This Row],[잉크]],표4[목])</f>
        <v>0</v>
      </c>
      <c r="AN1170" s="126">
        <f>SUMIF(표4[잉크명],표5[[#This Row],[잉크]],표4[목-3층])</f>
        <v>0</v>
      </c>
      <c r="AO1170" s="126">
        <f>SUMIF(표4[잉크명],표5[[#This Row],[잉크]],표4[목-1층])</f>
        <v>0</v>
      </c>
      <c r="AP1170" s="34">
        <f>SUMIF(표4[잉크명],표5[[#This Row],[잉크]],표4[금])</f>
        <v>0</v>
      </c>
      <c r="AQ1170" s="126">
        <f>SUMIF(표4[잉크명],표5[[#This Row],[잉크]],표4[금-3층])</f>
        <v>0</v>
      </c>
      <c r="AR1170" s="126">
        <f>SUMIF(표4[잉크명],표5[[#This Row],[잉크]],표4[금-1층])</f>
        <v>0</v>
      </c>
      <c r="AS1170" s="34">
        <f>SUMIF(표4[잉크명],표5[[#This Row],[잉크]],표4[토])</f>
        <v>0</v>
      </c>
      <c r="AT1170" s="126">
        <f>SUMIF(표4[잉크명],표5[[#This Row],[잉크]],표4[토-3층])</f>
        <v>0</v>
      </c>
      <c r="AU1170" s="126">
        <f>SUMIF(표4[잉크명],표5[[#This Row],[잉크]],표4[토-1층])</f>
        <v>0</v>
      </c>
      <c r="AV1170" s="34">
        <f>SUMIF(표4[잉크명],표5[[#This Row],[잉크]],표4[일])</f>
        <v>0</v>
      </c>
      <c r="AW1170" s="126">
        <f>SUMIF(표4[잉크명],표5[[#This Row],[잉크]],표4[일-3층])</f>
        <v>0</v>
      </c>
      <c r="AX1170" s="126">
        <f>SUMIF(표4[잉크명],표5[[#This Row],[잉크]],표4[일-1층])</f>
        <v>0</v>
      </c>
      <c r="AY1170" s="34">
        <f>SUMIF(표4[잉크명],표5[[#This Row],[잉크]],표4[차주 월])</f>
        <v>0</v>
      </c>
      <c r="AZ1170" s="34">
        <f>SUM(표5[[#This Row],[월]:[차주 월]])</f>
        <v>0</v>
      </c>
    </row>
    <row r="1171" spans="2:52" x14ac:dyDescent="0.3">
      <c r="B1171" s="442" t="s">
        <v>4415</v>
      </c>
      <c r="C1171" s="285"/>
      <c r="D1171" s="442" t="s">
        <v>4419</v>
      </c>
      <c r="E1171" s="54">
        <f>COUNTIF(사출계획!$E$62:$F$110,표4[[#This Row],[제품명]])</f>
        <v>0</v>
      </c>
      <c r="F1171" s="131">
        <f>COUNTIF(사출계획!$E$62:$F$87,표4[[#This Row],[제품명]])</f>
        <v>0</v>
      </c>
      <c r="G1171" s="131">
        <f>COUNTIF(사출계획!$E$88:$F$110,표4[[#This Row],[제품명]])</f>
        <v>0</v>
      </c>
      <c r="H1171" s="54">
        <f>COUNTIF(사출계획!$G$62:$H$110,표4[[#This Row],[제품명]])</f>
        <v>0</v>
      </c>
      <c r="I1171" s="132">
        <f>COUNTIF(사출계획!$G$62:$H$87,표4[[#This Row],[제품명]])</f>
        <v>0</v>
      </c>
      <c r="J1171" s="132">
        <f>COUNTIF(사출계획!$G$88:$H$110,표4[[#This Row],[제품명]])</f>
        <v>0</v>
      </c>
      <c r="K1171" s="54">
        <f>COUNTIF(사출계획!$I$62:$J$110,표4[[#This Row],[제품명]])</f>
        <v>0</v>
      </c>
      <c r="L1171" s="131">
        <f>COUNTIF(사출계획!$I$62:$J$87,표4[[#This Row],[제품명]])</f>
        <v>0</v>
      </c>
      <c r="M1171" s="131">
        <f>COUNTIF(사출계획!$I$88:$J$110,표4[[#This Row],[제품명]])</f>
        <v>0</v>
      </c>
      <c r="N1171" s="129">
        <f>COUNTIF(사출계획!$K$62:$L$110,표4[[#This Row],[제품명]])</f>
        <v>0</v>
      </c>
      <c r="O1171" s="131">
        <f>COUNTIF(사출계획!$K$62:$L$87,표4[[#This Row],[제품명]])</f>
        <v>0</v>
      </c>
      <c r="P1171" s="131">
        <f>COUNTIF(사출계획!$K$88:$L$110,표4[[#This Row],[제품명]])</f>
        <v>0</v>
      </c>
      <c r="Q1171" s="130">
        <f>COUNTIF(사출계획!$M$62:$N$110,표4[[#This Row],[제품명]])</f>
        <v>0</v>
      </c>
      <c r="R1171" s="131">
        <f>COUNTIF(사출계획!$M$62:$N$87,표4[[#This Row],[제품명]])</f>
        <v>0</v>
      </c>
      <c r="S1171" s="131">
        <f>COUNTIF(사출계획!$M$88:$N$110,표4[[#This Row],[제품명]])</f>
        <v>0</v>
      </c>
      <c r="T1171" s="54">
        <f>COUNTIF(사출계획!$O$62:$P$110,표4[[#This Row],[제품명]])</f>
        <v>0</v>
      </c>
      <c r="U1171" s="131">
        <f>COUNTIF(사출계획!$O$62:$P$87,표4[[#This Row],[제품명]])</f>
        <v>0</v>
      </c>
      <c r="V1171" s="131">
        <f>COUNTIF(사출계획!$O$88:$P$110,표4[[#This Row],[제품명]])</f>
        <v>0</v>
      </c>
      <c r="W1171" s="54">
        <f>COUNTIF(사출계획!$Q$62:$R$110,표4[[#This Row],[제품명]])</f>
        <v>0</v>
      </c>
      <c r="X1171" s="131">
        <f>COUNTIF(사출계획!$Q$62:$R$87,표4[[#This Row],[제품명]])</f>
        <v>0</v>
      </c>
      <c r="Y1171" s="131">
        <f>COUNTIF(사출계획!$Q$88:$R$110,표4[[#This Row],[제품명]])</f>
        <v>0</v>
      </c>
      <c r="Z1171" s="54">
        <f>COUNTIF(사출계획!$S$62:$T$110,표4[[#This Row],[제품명]])</f>
        <v>0</v>
      </c>
      <c r="AA1171" s="131"/>
      <c r="AB1171" s="131"/>
      <c r="AC1171" s="531" t="s">
        <v>5247</v>
      </c>
      <c r="AD1171" s="129">
        <f>SUMIF(표4[잉크명],표5[[#This Row],[잉크]],표4[월])</f>
        <v>0</v>
      </c>
      <c r="AE1171" s="131">
        <f>SUMIF(표4[잉크명],표5[[#This Row],[잉크]],표4[월-3층])</f>
        <v>0</v>
      </c>
      <c r="AF1171" s="131">
        <f>SUMIF(표4[잉크명],표5[[#This Row],[잉크]],표4[월-1층])</f>
        <v>0</v>
      </c>
      <c r="AG1171" s="133">
        <f>SUMIF(표4[잉크명],표5[[#This Row],[잉크]],표4[화])</f>
        <v>0</v>
      </c>
      <c r="AH1171" s="131">
        <f>SUMIF(표4[잉크명],표5[[#This Row],[잉크]],표4[화-3층])</f>
        <v>0</v>
      </c>
      <c r="AI1171" s="131">
        <f>SUMIF(표4[잉크명],표5[[#This Row],[잉크]],표4[화-1층])</f>
        <v>0</v>
      </c>
      <c r="AJ1171" s="130">
        <f>SUMIF(표4[잉크명],표5[[#This Row],[잉크]],표4[수])</f>
        <v>0</v>
      </c>
      <c r="AK1171" s="131">
        <f>SUMIF(표4[잉크명],표5[[#This Row],[잉크]],표4[수-3층])</f>
        <v>0</v>
      </c>
      <c r="AL1171" s="131">
        <f>SUMIF(표4[잉크명],표5[[#This Row],[잉크]],표4[수-1층])</f>
        <v>0</v>
      </c>
      <c r="AM1171" s="54">
        <f>SUMIF(표4[잉크명],표5[[#This Row],[잉크]],표4[목])</f>
        <v>0</v>
      </c>
      <c r="AN1171" s="131">
        <f>SUMIF(표4[잉크명],표5[[#This Row],[잉크]],표4[목-3층])</f>
        <v>0</v>
      </c>
      <c r="AO1171" s="131">
        <f>SUMIF(표4[잉크명],표5[[#This Row],[잉크]],표4[목-1층])</f>
        <v>0</v>
      </c>
      <c r="AP1171" s="54">
        <f>SUMIF(표4[잉크명],표5[[#This Row],[잉크]],표4[금])</f>
        <v>0</v>
      </c>
      <c r="AQ1171" s="131">
        <f>SUMIF(표4[잉크명],표5[[#This Row],[잉크]],표4[금-3층])</f>
        <v>0</v>
      </c>
      <c r="AR1171" s="131">
        <f>SUMIF(표4[잉크명],표5[[#This Row],[잉크]],표4[금-1층])</f>
        <v>0</v>
      </c>
      <c r="AS1171" s="54">
        <f>SUMIF(표4[잉크명],표5[[#This Row],[잉크]],표4[토])</f>
        <v>0</v>
      </c>
      <c r="AT1171" s="131">
        <f>SUMIF(표4[잉크명],표5[[#This Row],[잉크]],표4[토-3층])</f>
        <v>0</v>
      </c>
      <c r="AU1171" s="131">
        <f>SUMIF(표4[잉크명],표5[[#This Row],[잉크]],표4[토-1층])</f>
        <v>0</v>
      </c>
      <c r="AV1171" s="54">
        <f>SUMIF(표4[잉크명],표5[[#This Row],[잉크]],표4[일])</f>
        <v>0</v>
      </c>
      <c r="AW1171" s="131">
        <f>SUMIF(표4[잉크명],표5[[#This Row],[잉크]],표4[일-3층])</f>
        <v>0</v>
      </c>
      <c r="AX1171" s="131">
        <f>SUMIF(표4[잉크명],표5[[#This Row],[잉크]],표4[일-1층])</f>
        <v>0</v>
      </c>
      <c r="AY1171" s="54">
        <f>SUMIF(표4[잉크명],표5[[#This Row],[잉크]],표4[차주 월])</f>
        <v>0</v>
      </c>
      <c r="AZ1171" s="54">
        <f>SUM(표5[[#This Row],[월]:[차주 월]])</f>
        <v>0</v>
      </c>
    </row>
    <row r="1172" spans="2:52" x14ac:dyDescent="0.3">
      <c r="B1172" s="442" t="s">
        <v>4416</v>
      </c>
      <c r="C1172" s="285"/>
      <c r="D1172" s="442" t="s">
        <v>4420</v>
      </c>
      <c r="E1172" s="54">
        <f>COUNTIF(사출계획!$E$62:$F$110,표4[[#This Row],[제품명]])</f>
        <v>0</v>
      </c>
      <c r="F1172" s="131">
        <f>COUNTIF(사출계획!$E$62:$F$87,표4[[#This Row],[제품명]])</f>
        <v>0</v>
      </c>
      <c r="G1172" s="131">
        <f>COUNTIF(사출계획!$E$88:$F$110,표4[[#This Row],[제품명]])</f>
        <v>0</v>
      </c>
      <c r="H1172" s="54">
        <f>COUNTIF(사출계획!$G$62:$H$110,표4[[#This Row],[제품명]])</f>
        <v>0</v>
      </c>
      <c r="I1172" s="132">
        <f>COUNTIF(사출계획!$G$62:$H$87,표4[[#This Row],[제품명]])</f>
        <v>0</v>
      </c>
      <c r="J1172" s="132">
        <f>COUNTIF(사출계획!$G$88:$H$110,표4[[#This Row],[제품명]])</f>
        <v>0</v>
      </c>
      <c r="K1172" s="54">
        <f>COUNTIF(사출계획!$I$62:$J$110,표4[[#This Row],[제품명]])</f>
        <v>0</v>
      </c>
      <c r="L1172" s="131">
        <f>COUNTIF(사출계획!$I$62:$J$87,표4[[#This Row],[제품명]])</f>
        <v>0</v>
      </c>
      <c r="M1172" s="131">
        <f>COUNTIF(사출계획!$I$88:$J$110,표4[[#This Row],[제품명]])</f>
        <v>0</v>
      </c>
      <c r="N1172" s="129">
        <f>COUNTIF(사출계획!$K$62:$L$110,표4[[#This Row],[제품명]])</f>
        <v>0</v>
      </c>
      <c r="O1172" s="131">
        <f>COUNTIF(사출계획!$K$62:$L$87,표4[[#This Row],[제품명]])</f>
        <v>0</v>
      </c>
      <c r="P1172" s="131">
        <f>COUNTIF(사출계획!$K$88:$L$110,표4[[#This Row],[제품명]])</f>
        <v>0</v>
      </c>
      <c r="Q1172" s="130">
        <f>COUNTIF(사출계획!$M$62:$N$110,표4[[#This Row],[제품명]])</f>
        <v>0</v>
      </c>
      <c r="R1172" s="131">
        <f>COUNTIF(사출계획!$M$62:$N$87,표4[[#This Row],[제품명]])</f>
        <v>0</v>
      </c>
      <c r="S1172" s="131">
        <f>COUNTIF(사출계획!$M$88:$N$110,표4[[#This Row],[제품명]])</f>
        <v>0</v>
      </c>
      <c r="T1172" s="54">
        <f>COUNTIF(사출계획!$O$62:$P$110,표4[[#This Row],[제품명]])</f>
        <v>0</v>
      </c>
      <c r="U1172" s="131">
        <f>COUNTIF(사출계획!$O$62:$P$87,표4[[#This Row],[제품명]])</f>
        <v>0</v>
      </c>
      <c r="V1172" s="131">
        <f>COUNTIF(사출계획!$O$88:$P$110,표4[[#This Row],[제품명]])</f>
        <v>0</v>
      </c>
      <c r="W1172" s="54">
        <f>COUNTIF(사출계획!$Q$62:$R$110,표4[[#This Row],[제품명]])</f>
        <v>0</v>
      </c>
      <c r="X1172" s="131">
        <f>COUNTIF(사출계획!$Q$62:$R$87,표4[[#This Row],[제품명]])</f>
        <v>0</v>
      </c>
      <c r="Y1172" s="131">
        <f>COUNTIF(사출계획!$Q$88:$R$110,표4[[#This Row],[제품명]])</f>
        <v>0</v>
      </c>
      <c r="Z1172" s="54">
        <f>COUNTIF(사출계획!$S$62:$T$110,표4[[#This Row],[제품명]])</f>
        <v>0</v>
      </c>
      <c r="AA1172" s="131"/>
      <c r="AB1172" s="131"/>
      <c r="AC1172" s="532" t="s">
        <v>5253</v>
      </c>
      <c r="AD1172" s="129">
        <f>SUMIF(표4[잉크명],표5[[#This Row],[잉크]],표4[월])</f>
        <v>0</v>
      </c>
      <c r="AE1172" s="131">
        <f>SUMIF(표4[잉크명],표5[[#This Row],[잉크]],표4[월-3층])</f>
        <v>0</v>
      </c>
      <c r="AF1172" s="131">
        <f>SUMIF(표4[잉크명],표5[[#This Row],[잉크]],표4[월-1층])</f>
        <v>0</v>
      </c>
      <c r="AG1172" s="133">
        <f>SUMIF(표4[잉크명],표5[[#This Row],[잉크]],표4[화])</f>
        <v>0</v>
      </c>
      <c r="AH1172" s="131">
        <f>SUMIF(표4[잉크명],표5[[#This Row],[잉크]],표4[화-3층])</f>
        <v>0</v>
      </c>
      <c r="AI1172" s="131">
        <f>SUMIF(표4[잉크명],표5[[#This Row],[잉크]],표4[화-1층])</f>
        <v>0</v>
      </c>
      <c r="AJ1172" s="130">
        <f>SUMIF(표4[잉크명],표5[[#This Row],[잉크]],표4[수])</f>
        <v>0</v>
      </c>
      <c r="AK1172" s="131">
        <f>SUMIF(표4[잉크명],표5[[#This Row],[잉크]],표4[수-3층])</f>
        <v>0</v>
      </c>
      <c r="AL1172" s="131">
        <f>SUMIF(표4[잉크명],표5[[#This Row],[잉크]],표4[수-1층])</f>
        <v>0</v>
      </c>
      <c r="AM1172" s="54">
        <f>SUMIF(표4[잉크명],표5[[#This Row],[잉크]],표4[목])</f>
        <v>0</v>
      </c>
      <c r="AN1172" s="131">
        <f>SUMIF(표4[잉크명],표5[[#This Row],[잉크]],표4[목-3층])</f>
        <v>0</v>
      </c>
      <c r="AO1172" s="131">
        <f>SUMIF(표4[잉크명],표5[[#This Row],[잉크]],표4[목-1층])</f>
        <v>0</v>
      </c>
      <c r="AP1172" s="54">
        <f>SUMIF(표4[잉크명],표5[[#This Row],[잉크]],표4[금])</f>
        <v>0</v>
      </c>
      <c r="AQ1172" s="131">
        <f>SUMIF(표4[잉크명],표5[[#This Row],[잉크]],표4[금-3층])</f>
        <v>0</v>
      </c>
      <c r="AR1172" s="131">
        <f>SUMIF(표4[잉크명],표5[[#This Row],[잉크]],표4[금-1층])</f>
        <v>0</v>
      </c>
      <c r="AS1172" s="54">
        <f>SUMIF(표4[잉크명],표5[[#This Row],[잉크]],표4[토])</f>
        <v>0</v>
      </c>
      <c r="AT1172" s="131">
        <f>SUMIF(표4[잉크명],표5[[#This Row],[잉크]],표4[토-3층])</f>
        <v>0</v>
      </c>
      <c r="AU1172" s="131">
        <f>SUMIF(표4[잉크명],표5[[#This Row],[잉크]],표4[토-1층])</f>
        <v>0</v>
      </c>
      <c r="AV1172" s="54">
        <f>SUMIF(표4[잉크명],표5[[#This Row],[잉크]],표4[일])</f>
        <v>0</v>
      </c>
      <c r="AW1172" s="131">
        <f>SUMIF(표4[잉크명],표5[[#This Row],[잉크]],표4[일-3층])</f>
        <v>0</v>
      </c>
      <c r="AX1172" s="131">
        <f>SUMIF(표4[잉크명],표5[[#This Row],[잉크]],표4[일-1층])</f>
        <v>0</v>
      </c>
      <c r="AY1172" s="54">
        <f>SUMIF(표4[잉크명],표5[[#This Row],[잉크]],표4[차주 월])</f>
        <v>0</v>
      </c>
      <c r="AZ1172" s="54">
        <f>SUM(표5[[#This Row],[월]:[차주 월]])</f>
        <v>0</v>
      </c>
    </row>
    <row r="1173" spans="2:52" x14ac:dyDescent="0.3">
      <c r="B1173" s="446" t="s">
        <v>4444</v>
      </c>
      <c r="C1173" s="285"/>
      <c r="D1173" s="446" t="s">
        <v>4445</v>
      </c>
      <c r="E1173" s="54">
        <f>COUNTIF(사출계획!$E$62:$F$110,표4[[#This Row],[제품명]])</f>
        <v>0</v>
      </c>
      <c r="F1173" s="131">
        <f>COUNTIF(사출계획!$E$62:$F$87,표4[[#This Row],[제품명]])</f>
        <v>0</v>
      </c>
      <c r="G1173" s="131">
        <f>COUNTIF(사출계획!$E$88:$F$110,표4[[#This Row],[제품명]])</f>
        <v>0</v>
      </c>
      <c r="H1173" s="54">
        <f>COUNTIF(사출계획!$G$62:$H$110,표4[[#This Row],[제품명]])</f>
        <v>0</v>
      </c>
      <c r="I1173" s="132">
        <f>COUNTIF(사출계획!$G$62:$H$87,표4[[#This Row],[제품명]])</f>
        <v>0</v>
      </c>
      <c r="J1173" s="132">
        <f>COUNTIF(사출계획!$G$88:$H$110,표4[[#This Row],[제품명]])</f>
        <v>0</v>
      </c>
      <c r="K1173" s="54">
        <f>COUNTIF(사출계획!$I$62:$J$110,표4[[#This Row],[제품명]])</f>
        <v>0</v>
      </c>
      <c r="L1173" s="131">
        <f>COUNTIF(사출계획!$I$62:$J$87,표4[[#This Row],[제품명]])</f>
        <v>0</v>
      </c>
      <c r="M1173" s="131">
        <f>COUNTIF(사출계획!$I$88:$J$110,표4[[#This Row],[제품명]])</f>
        <v>0</v>
      </c>
      <c r="N1173" s="129">
        <f>COUNTIF(사출계획!$K$62:$L$110,표4[[#This Row],[제품명]])</f>
        <v>0</v>
      </c>
      <c r="O1173" s="131">
        <f>COUNTIF(사출계획!$K$62:$L$87,표4[[#This Row],[제품명]])</f>
        <v>0</v>
      </c>
      <c r="P1173" s="131">
        <f>COUNTIF(사출계획!$K$88:$L$110,표4[[#This Row],[제품명]])</f>
        <v>0</v>
      </c>
      <c r="Q1173" s="130">
        <f>COUNTIF(사출계획!$M$62:$N$110,표4[[#This Row],[제품명]])</f>
        <v>0</v>
      </c>
      <c r="R1173" s="131">
        <f>COUNTIF(사출계획!$M$62:$N$87,표4[[#This Row],[제품명]])</f>
        <v>0</v>
      </c>
      <c r="S1173" s="131">
        <f>COUNTIF(사출계획!$M$88:$N$110,표4[[#This Row],[제품명]])</f>
        <v>0</v>
      </c>
      <c r="T1173" s="54">
        <f>COUNTIF(사출계획!$O$62:$P$110,표4[[#This Row],[제품명]])</f>
        <v>0</v>
      </c>
      <c r="U1173" s="131">
        <f>COUNTIF(사출계획!$O$62:$P$87,표4[[#This Row],[제품명]])</f>
        <v>0</v>
      </c>
      <c r="V1173" s="131">
        <f>COUNTIF(사출계획!$O$88:$P$110,표4[[#This Row],[제품명]])</f>
        <v>0</v>
      </c>
      <c r="W1173" s="54">
        <f>COUNTIF(사출계획!$Q$62:$R$110,표4[[#This Row],[제품명]])</f>
        <v>0</v>
      </c>
      <c r="X1173" s="131">
        <f>COUNTIF(사출계획!$Q$62:$R$87,표4[[#This Row],[제품명]])</f>
        <v>0</v>
      </c>
      <c r="Y1173" s="131">
        <f>COUNTIF(사출계획!$Q$88:$R$110,표4[[#This Row],[제품명]])</f>
        <v>0</v>
      </c>
      <c r="Z1173" s="54">
        <f>COUNTIF(사출계획!$S$62:$T$110,표4[[#This Row],[제품명]])</f>
        <v>0</v>
      </c>
      <c r="AA1173" s="131"/>
      <c r="AB1173" s="131"/>
      <c r="AC1173" s="532" t="s">
        <v>5261</v>
      </c>
      <c r="AD1173" s="129">
        <f>SUMIF(표4[잉크명],표5[[#This Row],[잉크]],표4[월])</f>
        <v>0</v>
      </c>
      <c r="AE1173" s="126">
        <f>SUMIF(표4[잉크명],표5[[#This Row],[잉크]],표4[월-3층])</f>
        <v>0</v>
      </c>
      <c r="AF1173" s="126">
        <f>SUMIF(표4[잉크명],표5[[#This Row],[잉크]],표4[월-1층])</f>
        <v>0</v>
      </c>
      <c r="AG1173" s="133">
        <f>SUMIF(표4[잉크명],표5[[#This Row],[잉크]],표4[화])</f>
        <v>0</v>
      </c>
      <c r="AH1173" s="126">
        <f>SUMIF(표4[잉크명],표5[[#This Row],[잉크]],표4[화-3층])</f>
        <v>0</v>
      </c>
      <c r="AI1173" s="126">
        <f>SUMIF(표4[잉크명],표5[[#This Row],[잉크]],표4[화-1층])</f>
        <v>0</v>
      </c>
      <c r="AJ1173" s="130">
        <f>SUMIF(표4[잉크명],표5[[#This Row],[잉크]],표4[수])</f>
        <v>0</v>
      </c>
      <c r="AK1173" s="126">
        <f>SUMIF(표4[잉크명],표5[[#This Row],[잉크]],표4[수-3층])</f>
        <v>0</v>
      </c>
      <c r="AL1173" s="126">
        <f>SUMIF(표4[잉크명],표5[[#This Row],[잉크]],표4[수-1층])</f>
        <v>0</v>
      </c>
      <c r="AM1173" s="34">
        <f>SUMIF(표4[잉크명],표5[[#This Row],[잉크]],표4[목])</f>
        <v>0</v>
      </c>
      <c r="AN1173" s="126">
        <f>SUMIF(표4[잉크명],표5[[#This Row],[잉크]],표4[목-3층])</f>
        <v>0</v>
      </c>
      <c r="AO1173" s="126">
        <f>SUMIF(표4[잉크명],표5[[#This Row],[잉크]],표4[목-1층])</f>
        <v>0</v>
      </c>
      <c r="AP1173" s="34">
        <f>SUMIF(표4[잉크명],표5[[#This Row],[잉크]],표4[금])</f>
        <v>0</v>
      </c>
      <c r="AQ1173" s="126">
        <f>SUMIF(표4[잉크명],표5[[#This Row],[잉크]],표4[금-3층])</f>
        <v>0</v>
      </c>
      <c r="AR1173" s="126">
        <f>SUMIF(표4[잉크명],표5[[#This Row],[잉크]],표4[금-1층])</f>
        <v>0</v>
      </c>
      <c r="AS1173" s="34">
        <f>SUMIF(표4[잉크명],표5[[#This Row],[잉크]],표4[토])</f>
        <v>0</v>
      </c>
      <c r="AT1173" s="126">
        <f>SUMIF(표4[잉크명],표5[[#This Row],[잉크]],표4[토-3층])</f>
        <v>0</v>
      </c>
      <c r="AU1173" s="126">
        <f>SUMIF(표4[잉크명],표5[[#This Row],[잉크]],표4[토-1층])</f>
        <v>0</v>
      </c>
      <c r="AV1173" s="34">
        <f>SUMIF(표4[잉크명],표5[[#This Row],[잉크]],표4[일])</f>
        <v>0</v>
      </c>
      <c r="AW1173" s="126">
        <f>SUMIF(표4[잉크명],표5[[#This Row],[잉크]],표4[일-3층])</f>
        <v>0</v>
      </c>
      <c r="AX1173" s="126">
        <f>SUMIF(표4[잉크명],표5[[#This Row],[잉크]],표4[일-1층])</f>
        <v>0</v>
      </c>
      <c r="AY1173" s="34">
        <f>SUMIF(표4[잉크명],표5[[#This Row],[잉크]],표4[차주 월])</f>
        <v>0</v>
      </c>
      <c r="AZ1173" s="34">
        <f>SUM(표5[[#This Row],[월]:[차주 월]])</f>
        <v>0</v>
      </c>
    </row>
    <row r="1174" spans="2:52" x14ac:dyDescent="0.3">
      <c r="B1174" s="446" t="s">
        <v>4444</v>
      </c>
      <c r="C1174" s="285"/>
      <c r="D1174" s="446" t="s">
        <v>4446</v>
      </c>
      <c r="E1174" s="54">
        <f>COUNTIF(사출계획!$E$62:$F$110,표4[[#This Row],[제품명]])</f>
        <v>0</v>
      </c>
      <c r="F1174" s="131">
        <f>COUNTIF(사출계획!$E$62:$F$87,표4[[#This Row],[제품명]])</f>
        <v>0</v>
      </c>
      <c r="G1174" s="131">
        <f>COUNTIF(사출계획!$E$88:$F$110,표4[[#This Row],[제품명]])</f>
        <v>0</v>
      </c>
      <c r="H1174" s="54">
        <f>COUNTIF(사출계획!$G$62:$H$110,표4[[#This Row],[제품명]])</f>
        <v>0</v>
      </c>
      <c r="I1174" s="132">
        <f>COUNTIF(사출계획!$G$62:$H$87,표4[[#This Row],[제품명]])</f>
        <v>0</v>
      </c>
      <c r="J1174" s="132">
        <f>COUNTIF(사출계획!$G$88:$H$110,표4[[#This Row],[제품명]])</f>
        <v>0</v>
      </c>
      <c r="K1174" s="54">
        <f>COUNTIF(사출계획!$I$62:$J$110,표4[[#This Row],[제품명]])</f>
        <v>0</v>
      </c>
      <c r="L1174" s="131">
        <f>COUNTIF(사출계획!$I$62:$J$87,표4[[#This Row],[제품명]])</f>
        <v>0</v>
      </c>
      <c r="M1174" s="131">
        <f>COUNTIF(사출계획!$I$88:$J$110,표4[[#This Row],[제품명]])</f>
        <v>0</v>
      </c>
      <c r="N1174" s="129">
        <f>COUNTIF(사출계획!$K$62:$L$110,표4[[#This Row],[제품명]])</f>
        <v>0</v>
      </c>
      <c r="O1174" s="131">
        <f>COUNTIF(사출계획!$K$62:$L$87,표4[[#This Row],[제품명]])</f>
        <v>0</v>
      </c>
      <c r="P1174" s="131">
        <f>COUNTIF(사출계획!$K$88:$L$110,표4[[#This Row],[제품명]])</f>
        <v>0</v>
      </c>
      <c r="Q1174" s="130">
        <f>COUNTIF(사출계획!$M$62:$N$110,표4[[#This Row],[제품명]])</f>
        <v>0</v>
      </c>
      <c r="R1174" s="131">
        <f>COUNTIF(사출계획!$M$62:$N$87,표4[[#This Row],[제품명]])</f>
        <v>0</v>
      </c>
      <c r="S1174" s="131">
        <f>COUNTIF(사출계획!$M$88:$N$110,표4[[#This Row],[제품명]])</f>
        <v>0</v>
      </c>
      <c r="T1174" s="54">
        <f>COUNTIF(사출계획!$O$62:$P$110,표4[[#This Row],[제품명]])</f>
        <v>0</v>
      </c>
      <c r="U1174" s="131">
        <f>COUNTIF(사출계획!$O$62:$P$87,표4[[#This Row],[제품명]])</f>
        <v>0</v>
      </c>
      <c r="V1174" s="131">
        <f>COUNTIF(사출계획!$O$88:$P$110,표4[[#This Row],[제품명]])</f>
        <v>0</v>
      </c>
      <c r="W1174" s="54">
        <f>COUNTIF(사출계획!$Q$62:$R$110,표4[[#This Row],[제품명]])</f>
        <v>0</v>
      </c>
      <c r="X1174" s="131">
        <f>COUNTIF(사출계획!$Q$62:$R$87,표4[[#This Row],[제품명]])</f>
        <v>0</v>
      </c>
      <c r="Y1174" s="131">
        <f>COUNTIF(사출계획!$Q$88:$R$110,표4[[#This Row],[제품명]])</f>
        <v>0</v>
      </c>
      <c r="Z1174" s="54">
        <f>COUNTIF(사출계획!$S$62:$T$110,표4[[#This Row],[제품명]])</f>
        <v>0</v>
      </c>
      <c r="AA1174" s="131"/>
      <c r="AB1174" s="131"/>
      <c r="AC1174" s="532" t="s">
        <v>5262</v>
      </c>
      <c r="AD1174" s="129">
        <f>SUMIF(표4[잉크명],표5[[#This Row],[잉크]],표4[월])</f>
        <v>0</v>
      </c>
      <c r="AE1174" s="131">
        <f>SUMIF(표4[잉크명],표5[[#This Row],[잉크]],표4[월-3층])</f>
        <v>0</v>
      </c>
      <c r="AF1174" s="131">
        <f>SUMIF(표4[잉크명],표5[[#This Row],[잉크]],표4[월-1층])</f>
        <v>0</v>
      </c>
      <c r="AG1174" s="133">
        <f>SUMIF(표4[잉크명],표5[[#This Row],[잉크]],표4[화])</f>
        <v>0</v>
      </c>
      <c r="AH1174" s="131">
        <f>SUMIF(표4[잉크명],표5[[#This Row],[잉크]],표4[화-3층])</f>
        <v>0</v>
      </c>
      <c r="AI1174" s="131">
        <f>SUMIF(표4[잉크명],표5[[#This Row],[잉크]],표4[화-1층])</f>
        <v>0</v>
      </c>
      <c r="AJ1174" s="130">
        <f>SUMIF(표4[잉크명],표5[[#This Row],[잉크]],표4[수])</f>
        <v>0</v>
      </c>
      <c r="AK1174" s="131">
        <f>SUMIF(표4[잉크명],표5[[#This Row],[잉크]],표4[수-3층])</f>
        <v>0</v>
      </c>
      <c r="AL1174" s="131">
        <f>SUMIF(표4[잉크명],표5[[#This Row],[잉크]],표4[수-1층])</f>
        <v>0</v>
      </c>
      <c r="AM1174" s="54">
        <f>SUMIF(표4[잉크명],표5[[#This Row],[잉크]],표4[목])</f>
        <v>0</v>
      </c>
      <c r="AN1174" s="131">
        <f>SUMIF(표4[잉크명],표5[[#This Row],[잉크]],표4[목-3층])</f>
        <v>0</v>
      </c>
      <c r="AO1174" s="131">
        <f>SUMIF(표4[잉크명],표5[[#This Row],[잉크]],표4[목-1층])</f>
        <v>0</v>
      </c>
      <c r="AP1174" s="54">
        <f>SUMIF(표4[잉크명],표5[[#This Row],[잉크]],표4[금])</f>
        <v>0</v>
      </c>
      <c r="AQ1174" s="131">
        <f>SUMIF(표4[잉크명],표5[[#This Row],[잉크]],표4[금-3층])</f>
        <v>0</v>
      </c>
      <c r="AR1174" s="131">
        <f>SUMIF(표4[잉크명],표5[[#This Row],[잉크]],표4[금-1층])</f>
        <v>0</v>
      </c>
      <c r="AS1174" s="54">
        <f>SUMIF(표4[잉크명],표5[[#This Row],[잉크]],표4[토])</f>
        <v>0</v>
      </c>
      <c r="AT1174" s="131">
        <f>SUMIF(표4[잉크명],표5[[#This Row],[잉크]],표4[토-3층])</f>
        <v>0</v>
      </c>
      <c r="AU1174" s="131">
        <f>SUMIF(표4[잉크명],표5[[#This Row],[잉크]],표4[토-1층])</f>
        <v>0</v>
      </c>
      <c r="AV1174" s="54">
        <f>SUMIF(표4[잉크명],표5[[#This Row],[잉크]],표4[일])</f>
        <v>0</v>
      </c>
      <c r="AW1174" s="131">
        <f>SUMIF(표4[잉크명],표5[[#This Row],[잉크]],표4[일-3층])</f>
        <v>0</v>
      </c>
      <c r="AX1174" s="131">
        <f>SUMIF(표4[잉크명],표5[[#This Row],[잉크]],표4[일-1층])</f>
        <v>0</v>
      </c>
      <c r="AY1174" s="54">
        <f>SUMIF(표4[잉크명],표5[[#This Row],[잉크]],표4[차주 월])</f>
        <v>0</v>
      </c>
      <c r="AZ1174" s="54">
        <f>SUM(표5[[#This Row],[월]:[차주 월]])</f>
        <v>0</v>
      </c>
    </row>
    <row r="1175" spans="2:52" x14ac:dyDescent="0.3">
      <c r="B1175" s="448" t="s">
        <v>4477</v>
      </c>
      <c r="C1175" s="285"/>
      <c r="D1175" s="448" t="s">
        <v>4479</v>
      </c>
      <c r="E1175" s="54">
        <f>COUNTIF(사출계획!$E$62:$F$110,표4[[#This Row],[제품명]])</f>
        <v>0</v>
      </c>
      <c r="F1175" s="131">
        <f>COUNTIF(사출계획!$E$62:$F$87,표4[[#This Row],[제품명]])</f>
        <v>0</v>
      </c>
      <c r="G1175" s="131">
        <f>COUNTIF(사출계획!$E$88:$F$110,표4[[#This Row],[제품명]])</f>
        <v>0</v>
      </c>
      <c r="H1175" s="54">
        <f>COUNTIF(사출계획!$G$62:$H$110,표4[[#This Row],[제품명]])</f>
        <v>0</v>
      </c>
      <c r="I1175" s="132">
        <f>COUNTIF(사출계획!$G$62:$H$87,표4[[#This Row],[제품명]])</f>
        <v>0</v>
      </c>
      <c r="J1175" s="132">
        <f>COUNTIF(사출계획!$G$88:$H$110,표4[[#This Row],[제품명]])</f>
        <v>0</v>
      </c>
      <c r="K1175" s="54">
        <f>COUNTIF(사출계획!$I$62:$J$110,표4[[#This Row],[제품명]])</f>
        <v>0</v>
      </c>
      <c r="L1175" s="131">
        <f>COUNTIF(사출계획!$I$62:$J$87,표4[[#This Row],[제품명]])</f>
        <v>0</v>
      </c>
      <c r="M1175" s="131">
        <f>COUNTIF(사출계획!$I$88:$J$110,표4[[#This Row],[제품명]])</f>
        <v>0</v>
      </c>
      <c r="N1175" s="129">
        <f>COUNTIF(사출계획!$K$62:$L$110,표4[[#This Row],[제품명]])</f>
        <v>0</v>
      </c>
      <c r="O1175" s="131">
        <f>COUNTIF(사출계획!$K$62:$L$87,표4[[#This Row],[제품명]])</f>
        <v>0</v>
      </c>
      <c r="P1175" s="131">
        <f>COUNTIF(사출계획!$K$88:$L$110,표4[[#This Row],[제품명]])</f>
        <v>0</v>
      </c>
      <c r="Q1175" s="130">
        <f>COUNTIF(사출계획!$M$62:$N$110,표4[[#This Row],[제품명]])</f>
        <v>0</v>
      </c>
      <c r="R1175" s="131">
        <f>COUNTIF(사출계획!$M$62:$N$87,표4[[#This Row],[제품명]])</f>
        <v>0</v>
      </c>
      <c r="S1175" s="131">
        <f>COUNTIF(사출계획!$M$88:$N$110,표4[[#This Row],[제품명]])</f>
        <v>0</v>
      </c>
      <c r="T1175" s="54">
        <f>COUNTIF(사출계획!$O$62:$P$110,표4[[#This Row],[제품명]])</f>
        <v>0</v>
      </c>
      <c r="U1175" s="131">
        <f>COUNTIF(사출계획!$O$62:$P$87,표4[[#This Row],[제품명]])</f>
        <v>0</v>
      </c>
      <c r="V1175" s="131">
        <f>COUNTIF(사출계획!$O$88:$P$110,표4[[#This Row],[제품명]])</f>
        <v>0</v>
      </c>
      <c r="W1175" s="54">
        <f>COUNTIF(사출계획!$Q$62:$R$110,표4[[#This Row],[제품명]])</f>
        <v>0</v>
      </c>
      <c r="X1175" s="131">
        <f>COUNTIF(사출계획!$Q$62:$R$87,표4[[#This Row],[제품명]])</f>
        <v>0</v>
      </c>
      <c r="Y1175" s="131">
        <f>COUNTIF(사출계획!$Q$88:$R$110,표4[[#This Row],[제품명]])</f>
        <v>0</v>
      </c>
      <c r="Z1175" s="54">
        <f>COUNTIF(사출계획!$S$62:$T$110,표4[[#This Row],[제품명]])</f>
        <v>0</v>
      </c>
      <c r="AA1175" s="131"/>
      <c r="AB1175" s="131"/>
      <c r="AC1175" s="534" t="s">
        <v>5267</v>
      </c>
      <c r="AD1175" s="129">
        <f>SUMIF(표4[잉크명],표5[[#This Row],[잉크]],표4[월])</f>
        <v>0</v>
      </c>
      <c r="AE1175" s="126">
        <f>SUMIF(표4[잉크명],표5[[#This Row],[잉크]],표4[월-3층])</f>
        <v>0</v>
      </c>
      <c r="AF1175" s="126">
        <f>SUMIF(표4[잉크명],표5[[#This Row],[잉크]],표4[월-1층])</f>
        <v>0</v>
      </c>
      <c r="AG1175" s="133">
        <f>SUMIF(표4[잉크명],표5[[#This Row],[잉크]],표4[화])</f>
        <v>0</v>
      </c>
      <c r="AH1175" s="126">
        <f>SUMIF(표4[잉크명],표5[[#This Row],[잉크]],표4[화-3층])</f>
        <v>0</v>
      </c>
      <c r="AI1175" s="126">
        <f>SUMIF(표4[잉크명],표5[[#This Row],[잉크]],표4[화-1층])</f>
        <v>0</v>
      </c>
      <c r="AJ1175" s="130">
        <f>SUMIF(표4[잉크명],표5[[#This Row],[잉크]],표4[수])</f>
        <v>0</v>
      </c>
      <c r="AK1175" s="126">
        <f>SUMIF(표4[잉크명],표5[[#This Row],[잉크]],표4[수-3층])</f>
        <v>0</v>
      </c>
      <c r="AL1175" s="126">
        <f>SUMIF(표4[잉크명],표5[[#This Row],[잉크]],표4[수-1층])</f>
        <v>0</v>
      </c>
      <c r="AM1175" s="34">
        <f>SUMIF(표4[잉크명],표5[[#This Row],[잉크]],표4[목])</f>
        <v>0</v>
      </c>
      <c r="AN1175" s="126">
        <f>SUMIF(표4[잉크명],표5[[#This Row],[잉크]],표4[목-3층])</f>
        <v>0</v>
      </c>
      <c r="AO1175" s="126">
        <f>SUMIF(표4[잉크명],표5[[#This Row],[잉크]],표4[목-1층])</f>
        <v>0</v>
      </c>
      <c r="AP1175" s="34">
        <f>SUMIF(표4[잉크명],표5[[#This Row],[잉크]],표4[금])</f>
        <v>0</v>
      </c>
      <c r="AQ1175" s="126">
        <f>SUMIF(표4[잉크명],표5[[#This Row],[잉크]],표4[금-3층])</f>
        <v>0</v>
      </c>
      <c r="AR1175" s="126">
        <f>SUMIF(표4[잉크명],표5[[#This Row],[잉크]],표4[금-1층])</f>
        <v>0</v>
      </c>
      <c r="AS1175" s="34">
        <f>SUMIF(표4[잉크명],표5[[#This Row],[잉크]],표4[토])</f>
        <v>0</v>
      </c>
      <c r="AT1175" s="126">
        <f>SUMIF(표4[잉크명],표5[[#This Row],[잉크]],표4[토-3층])</f>
        <v>0</v>
      </c>
      <c r="AU1175" s="126">
        <f>SUMIF(표4[잉크명],표5[[#This Row],[잉크]],표4[토-1층])</f>
        <v>0</v>
      </c>
      <c r="AV1175" s="34">
        <f>SUMIF(표4[잉크명],표5[[#This Row],[잉크]],표4[일])</f>
        <v>0</v>
      </c>
      <c r="AW1175" s="126">
        <f>SUMIF(표4[잉크명],표5[[#This Row],[잉크]],표4[일-3층])</f>
        <v>0</v>
      </c>
      <c r="AX1175" s="126">
        <f>SUMIF(표4[잉크명],표5[[#This Row],[잉크]],표4[일-1층])</f>
        <v>0</v>
      </c>
      <c r="AY1175" s="34">
        <f>SUMIF(표4[잉크명],표5[[#This Row],[잉크]],표4[차주 월])</f>
        <v>0</v>
      </c>
      <c r="AZ1175" s="34">
        <f>SUM(표5[[#This Row],[월]:[차주 월]])</f>
        <v>0</v>
      </c>
    </row>
    <row r="1176" spans="2:52" x14ac:dyDescent="0.3">
      <c r="B1176" s="448" t="s">
        <v>4478</v>
      </c>
      <c r="C1176" s="285"/>
      <c r="D1176" s="448" t="s">
        <v>4480</v>
      </c>
      <c r="E1176" s="54">
        <f>COUNTIF(사출계획!$E$62:$F$110,표4[[#This Row],[제품명]])</f>
        <v>0</v>
      </c>
      <c r="F1176" s="131">
        <f>COUNTIF(사출계획!$E$62:$F$87,표4[[#This Row],[제품명]])</f>
        <v>0</v>
      </c>
      <c r="G1176" s="131">
        <f>COUNTIF(사출계획!$E$88:$F$110,표4[[#This Row],[제품명]])</f>
        <v>0</v>
      </c>
      <c r="H1176" s="54">
        <f>COUNTIF(사출계획!$G$62:$H$110,표4[[#This Row],[제품명]])</f>
        <v>0</v>
      </c>
      <c r="I1176" s="132">
        <f>COUNTIF(사출계획!$G$62:$H$87,표4[[#This Row],[제품명]])</f>
        <v>0</v>
      </c>
      <c r="J1176" s="132">
        <f>COUNTIF(사출계획!$G$88:$H$110,표4[[#This Row],[제품명]])</f>
        <v>0</v>
      </c>
      <c r="K1176" s="54">
        <f>COUNTIF(사출계획!$I$62:$J$110,표4[[#This Row],[제품명]])</f>
        <v>0</v>
      </c>
      <c r="L1176" s="131">
        <f>COUNTIF(사출계획!$I$62:$J$87,표4[[#This Row],[제품명]])</f>
        <v>0</v>
      </c>
      <c r="M1176" s="131">
        <f>COUNTIF(사출계획!$I$88:$J$110,표4[[#This Row],[제품명]])</f>
        <v>0</v>
      </c>
      <c r="N1176" s="129">
        <f>COUNTIF(사출계획!$K$62:$L$110,표4[[#This Row],[제품명]])</f>
        <v>0</v>
      </c>
      <c r="O1176" s="131">
        <f>COUNTIF(사출계획!$K$62:$L$87,표4[[#This Row],[제품명]])</f>
        <v>0</v>
      </c>
      <c r="P1176" s="131">
        <f>COUNTIF(사출계획!$K$88:$L$110,표4[[#This Row],[제품명]])</f>
        <v>0</v>
      </c>
      <c r="Q1176" s="130">
        <f>COUNTIF(사출계획!$M$62:$N$110,표4[[#This Row],[제품명]])</f>
        <v>0</v>
      </c>
      <c r="R1176" s="131">
        <f>COUNTIF(사출계획!$M$62:$N$87,표4[[#This Row],[제품명]])</f>
        <v>0</v>
      </c>
      <c r="S1176" s="131">
        <f>COUNTIF(사출계획!$M$88:$N$110,표4[[#This Row],[제품명]])</f>
        <v>0</v>
      </c>
      <c r="T1176" s="54">
        <f>COUNTIF(사출계획!$O$62:$P$110,표4[[#This Row],[제품명]])</f>
        <v>0</v>
      </c>
      <c r="U1176" s="131">
        <f>COUNTIF(사출계획!$O$62:$P$87,표4[[#This Row],[제품명]])</f>
        <v>0</v>
      </c>
      <c r="V1176" s="131">
        <f>COUNTIF(사출계획!$O$88:$P$110,표4[[#This Row],[제품명]])</f>
        <v>0</v>
      </c>
      <c r="W1176" s="54">
        <f>COUNTIF(사출계획!$Q$62:$R$110,표4[[#This Row],[제품명]])</f>
        <v>0</v>
      </c>
      <c r="X1176" s="131">
        <f>COUNTIF(사출계획!$Q$62:$R$87,표4[[#This Row],[제품명]])</f>
        <v>0</v>
      </c>
      <c r="Y1176" s="131">
        <f>COUNTIF(사출계획!$Q$88:$R$110,표4[[#This Row],[제품명]])</f>
        <v>0</v>
      </c>
      <c r="Z1176" s="54">
        <f>COUNTIF(사출계획!$S$62:$T$110,표4[[#This Row],[제품명]])</f>
        <v>0</v>
      </c>
      <c r="AA1176" s="131"/>
      <c r="AB1176" s="131"/>
      <c r="AC1176" s="33" t="s">
        <v>5268</v>
      </c>
      <c r="AD1176" s="129">
        <f>SUMIF(표4[잉크명],표5[[#This Row],[잉크]],표4[월])</f>
        <v>0</v>
      </c>
      <c r="AE1176" s="126">
        <f>SUMIF(표4[잉크명],표5[[#This Row],[잉크]],표4[월-3층])</f>
        <v>0</v>
      </c>
      <c r="AF1176" s="126">
        <f>SUMIF(표4[잉크명],표5[[#This Row],[잉크]],표4[월-1층])</f>
        <v>0</v>
      </c>
      <c r="AG1176" s="133">
        <f>SUMIF(표4[잉크명],표5[[#This Row],[잉크]],표4[화])</f>
        <v>0</v>
      </c>
      <c r="AH1176" s="126">
        <f>SUMIF(표4[잉크명],표5[[#This Row],[잉크]],표4[화-3층])</f>
        <v>0</v>
      </c>
      <c r="AI1176" s="126">
        <f>SUMIF(표4[잉크명],표5[[#This Row],[잉크]],표4[화-1층])</f>
        <v>0</v>
      </c>
      <c r="AJ1176" s="130">
        <f>SUMIF(표4[잉크명],표5[[#This Row],[잉크]],표4[수])</f>
        <v>0</v>
      </c>
      <c r="AK1176" s="126">
        <f>SUMIF(표4[잉크명],표5[[#This Row],[잉크]],표4[수-3층])</f>
        <v>0</v>
      </c>
      <c r="AL1176" s="126">
        <f>SUMIF(표4[잉크명],표5[[#This Row],[잉크]],표4[수-1층])</f>
        <v>0</v>
      </c>
      <c r="AM1176" s="34">
        <f>SUMIF(표4[잉크명],표5[[#This Row],[잉크]],표4[목])</f>
        <v>0</v>
      </c>
      <c r="AN1176" s="126">
        <f>SUMIF(표4[잉크명],표5[[#This Row],[잉크]],표4[목-3층])</f>
        <v>0</v>
      </c>
      <c r="AO1176" s="126">
        <f>SUMIF(표4[잉크명],표5[[#This Row],[잉크]],표4[목-1층])</f>
        <v>0</v>
      </c>
      <c r="AP1176" s="34">
        <f>SUMIF(표4[잉크명],표5[[#This Row],[잉크]],표4[금])</f>
        <v>0</v>
      </c>
      <c r="AQ1176" s="126">
        <f>SUMIF(표4[잉크명],표5[[#This Row],[잉크]],표4[금-3층])</f>
        <v>0</v>
      </c>
      <c r="AR1176" s="126">
        <f>SUMIF(표4[잉크명],표5[[#This Row],[잉크]],표4[금-1층])</f>
        <v>0</v>
      </c>
      <c r="AS1176" s="34">
        <f>SUMIF(표4[잉크명],표5[[#This Row],[잉크]],표4[토])</f>
        <v>0</v>
      </c>
      <c r="AT1176" s="126">
        <f>SUMIF(표4[잉크명],표5[[#This Row],[잉크]],표4[토-3층])</f>
        <v>0</v>
      </c>
      <c r="AU1176" s="126">
        <f>SUMIF(표4[잉크명],표5[[#This Row],[잉크]],표4[토-1층])</f>
        <v>0</v>
      </c>
      <c r="AV1176" s="34">
        <f>SUMIF(표4[잉크명],표5[[#This Row],[잉크]],표4[일])</f>
        <v>0</v>
      </c>
      <c r="AW1176" s="126">
        <f>SUMIF(표4[잉크명],표5[[#This Row],[잉크]],표4[일-3층])</f>
        <v>0</v>
      </c>
      <c r="AX1176" s="126">
        <f>SUMIF(표4[잉크명],표5[[#This Row],[잉크]],표4[일-1층])</f>
        <v>0</v>
      </c>
      <c r="AY1176" s="34">
        <f>SUMIF(표4[잉크명],표5[[#This Row],[잉크]],표4[차주 월])</f>
        <v>0</v>
      </c>
      <c r="AZ1176" s="34">
        <f>SUM(표5[[#This Row],[월]:[차주 월]])</f>
        <v>0</v>
      </c>
    </row>
    <row r="1177" spans="2:52" x14ac:dyDescent="0.3">
      <c r="B1177" s="448" t="s">
        <v>5063</v>
      </c>
      <c r="C1177" s="285" t="s">
        <v>4722</v>
      </c>
      <c r="D1177" s="448" t="s">
        <v>4481</v>
      </c>
      <c r="E1177" s="54">
        <f>COUNTIF(사출계획!$E$62:$F$110,표4[[#This Row],[제품명]])</f>
        <v>0</v>
      </c>
      <c r="F1177" s="131">
        <f>COUNTIF(사출계획!$E$62:$F$87,표4[[#This Row],[제품명]])</f>
        <v>0</v>
      </c>
      <c r="G1177" s="131">
        <f>COUNTIF(사출계획!$E$88:$F$110,표4[[#This Row],[제품명]])</f>
        <v>0</v>
      </c>
      <c r="H1177" s="54">
        <f>COUNTIF(사출계획!$G$62:$H$110,표4[[#This Row],[제품명]])</f>
        <v>0</v>
      </c>
      <c r="I1177" s="132">
        <f>COUNTIF(사출계획!$G$62:$H$87,표4[[#This Row],[제품명]])</f>
        <v>0</v>
      </c>
      <c r="J1177" s="132">
        <f>COUNTIF(사출계획!$G$88:$H$110,표4[[#This Row],[제품명]])</f>
        <v>0</v>
      </c>
      <c r="K1177" s="54">
        <f>COUNTIF(사출계획!$I$62:$J$110,표4[[#This Row],[제품명]])</f>
        <v>0</v>
      </c>
      <c r="L1177" s="131">
        <f>COUNTIF(사출계획!$I$62:$J$87,표4[[#This Row],[제품명]])</f>
        <v>0</v>
      </c>
      <c r="M1177" s="131">
        <f>COUNTIF(사출계획!$I$88:$J$110,표4[[#This Row],[제품명]])</f>
        <v>0</v>
      </c>
      <c r="N1177" s="129">
        <f>COUNTIF(사출계획!$K$62:$L$110,표4[[#This Row],[제품명]])</f>
        <v>0</v>
      </c>
      <c r="O1177" s="131">
        <f>COUNTIF(사출계획!$K$62:$L$87,표4[[#This Row],[제품명]])</f>
        <v>0</v>
      </c>
      <c r="P1177" s="131">
        <f>COUNTIF(사출계획!$K$88:$L$110,표4[[#This Row],[제품명]])</f>
        <v>0</v>
      </c>
      <c r="Q1177" s="130">
        <f>COUNTIF(사출계획!$M$62:$N$110,표4[[#This Row],[제품명]])</f>
        <v>0</v>
      </c>
      <c r="R1177" s="131">
        <f>COUNTIF(사출계획!$M$62:$N$87,표4[[#This Row],[제품명]])</f>
        <v>0</v>
      </c>
      <c r="S1177" s="131">
        <f>COUNTIF(사출계획!$M$88:$N$110,표4[[#This Row],[제품명]])</f>
        <v>0</v>
      </c>
      <c r="T1177" s="54">
        <f>COUNTIF(사출계획!$O$62:$P$110,표4[[#This Row],[제품명]])</f>
        <v>0</v>
      </c>
      <c r="U1177" s="131">
        <f>COUNTIF(사출계획!$O$62:$P$87,표4[[#This Row],[제품명]])</f>
        <v>0</v>
      </c>
      <c r="V1177" s="131">
        <f>COUNTIF(사출계획!$O$88:$P$110,표4[[#This Row],[제품명]])</f>
        <v>0</v>
      </c>
      <c r="W1177" s="54">
        <f>COUNTIF(사출계획!$Q$62:$R$110,표4[[#This Row],[제품명]])</f>
        <v>0</v>
      </c>
      <c r="X1177" s="131">
        <f>COUNTIF(사출계획!$Q$62:$R$87,표4[[#This Row],[제품명]])</f>
        <v>0</v>
      </c>
      <c r="Y1177" s="131">
        <f>COUNTIF(사출계획!$Q$88:$R$110,표4[[#This Row],[제품명]])</f>
        <v>0</v>
      </c>
      <c r="Z1177" s="54">
        <f>COUNTIF(사출계획!$S$62:$T$110,표4[[#This Row],[제품명]])</f>
        <v>0</v>
      </c>
      <c r="AA1177" s="131"/>
      <c r="AB1177" s="131"/>
      <c r="AC1177" s="534" t="s">
        <v>5269</v>
      </c>
      <c r="AD1177" s="129">
        <f>SUMIF(표4[잉크명],표5[[#This Row],[잉크]],표4[월])</f>
        <v>0</v>
      </c>
      <c r="AE1177" s="131">
        <f>SUMIF(표4[잉크명],표5[[#This Row],[잉크]],표4[월-3층])</f>
        <v>0</v>
      </c>
      <c r="AF1177" s="131">
        <f>SUMIF(표4[잉크명],표5[[#This Row],[잉크]],표4[월-1층])</f>
        <v>0</v>
      </c>
      <c r="AG1177" s="133">
        <f>SUMIF(표4[잉크명],표5[[#This Row],[잉크]],표4[화])</f>
        <v>0</v>
      </c>
      <c r="AH1177" s="131">
        <f>SUMIF(표4[잉크명],표5[[#This Row],[잉크]],표4[화-3층])</f>
        <v>0</v>
      </c>
      <c r="AI1177" s="131">
        <f>SUMIF(표4[잉크명],표5[[#This Row],[잉크]],표4[화-1층])</f>
        <v>0</v>
      </c>
      <c r="AJ1177" s="130">
        <f>SUMIF(표4[잉크명],표5[[#This Row],[잉크]],표4[수])</f>
        <v>0</v>
      </c>
      <c r="AK1177" s="131">
        <f>SUMIF(표4[잉크명],표5[[#This Row],[잉크]],표4[수-3층])</f>
        <v>0</v>
      </c>
      <c r="AL1177" s="131">
        <f>SUMIF(표4[잉크명],표5[[#This Row],[잉크]],표4[수-1층])</f>
        <v>0</v>
      </c>
      <c r="AM1177" s="54">
        <f>SUMIF(표4[잉크명],표5[[#This Row],[잉크]],표4[목])</f>
        <v>0</v>
      </c>
      <c r="AN1177" s="131">
        <f>SUMIF(표4[잉크명],표5[[#This Row],[잉크]],표4[목-3층])</f>
        <v>0</v>
      </c>
      <c r="AO1177" s="131">
        <f>SUMIF(표4[잉크명],표5[[#This Row],[잉크]],표4[목-1층])</f>
        <v>0</v>
      </c>
      <c r="AP1177" s="54">
        <f>SUMIF(표4[잉크명],표5[[#This Row],[잉크]],표4[금])</f>
        <v>0</v>
      </c>
      <c r="AQ1177" s="131">
        <f>SUMIF(표4[잉크명],표5[[#This Row],[잉크]],표4[금-3층])</f>
        <v>0</v>
      </c>
      <c r="AR1177" s="131">
        <f>SUMIF(표4[잉크명],표5[[#This Row],[잉크]],표4[금-1층])</f>
        <v>0</v>
      </c>
      <c r="AS1177" s="54">
        <f>SUMIF(표4[잉크명],표5[[#This Row],[잉크]],표4[토])</f>
        <v>0</v>
      </c>
      <c r="AT1177" s="131">
        <f>SUMIF(표4[잉크명],표5[[#This Row],[잉크]],표4[토-3층])</f>
        <v>0</v>
      </c>
      <c r="AU1177" s="131">
        <f>SUMIF(표4[잉크명],표5[[#This Row],[잉크]],표4[토-1층])</f>
        <v>0</v>
      </c>
      <c r="AV1177" s="54">
        <f>SUMIF(표4[잉크명],표5[[#This Row],[잉크]],표4[일])</f>
        <v>0</v>
      </c>
      <c r="AW1177" s="131">
        <f>SUMIF(표4[잉크명],표5[[#This Row],[잉크]],표4[일-3층])</f>
        <v>0</v>
      </c>
      <c r="AX1177" s="131">
        <f>SUMIF(표4[잉크명],표5[[#This Row],[잉크]],표4[일-1층])</f>
        <v>0</v>
      </c>
      <c r="AY1177" s="54">
        <f>SUMIF(표4[잉크명],표5[[#This Row],[잉크]],표4[차주 월])</f>
        <v>0</v>
      </c>
      <c r="AZ1177" s="54">
        <f>SUM(표5[[#This Row],[월]:[차주 월]])</f>
        <v>0</v>
      </c>
    </row>
    <row r="1178" spans="2:52" x14ac:dyDescent="0.3">
      <c r="B1178" s="448" t="s">
        <v>5064</v>
      </c>
      <c r="C1178" s="285" t="s">
        <v>4723</v>
      </c>
      <c r="D1178" s="448" t="s">
        <v>4482</v>
      </c>
      <c r="E1178" s="54">
        <f>COUNTIF(사출계획!$E$62:$F$110,표4[[#This Row],[제품명]])</f>
        <v>0</v>
      </c>
      <c r="F1178" s="131">
        <f>COUNTIF(사출계획!$E$62:$F$87,표4[[#This Row],[제품명]])</f>
        <v>0</v>
      </c>
      <c r="G1178" s="131">
        <f>COUNTIF(사출계획!$E$88:$F$110,표4[[#This Row],[제품명]])</f>
        <v>0</v>
      </c>
      <c r="H1178" s="54">
        <f>COUNTIF(사출계획!$G$62:$H$110,표4[[#This Row],[제품명]])</f>
        <v>0</v>
      </c>
      <c r="I1178" s="132">
        <f>COUNTIF(사출계획!$G$62:$H$87,표4[[#This Row],[제품명]])</f>
        <v>0</v>
      </c>
      <c r="J1178" s="132">
        <f>COUNTIF(사출계획!$G$88:$H$110,표4[[#This Row],[제품명]])</f>
        <v>0</v>
      </c>
      <c r="K1178" s="54">
        <f>COUNTIF(사출계획!$I$62:$J$110,표4[[#This Row],[제품명]])</f>
        <v>0</v>
      </c>
      <c r="L1178" s="131">
        <f>COUNTIF(사출계획!$I$62:$J$87,표4[[#This Row],[제품명]])</f>
        <v>0</v>
      </c>
      <c r="M1178" s="131">
        <f>COUNTIF(사출계획!$I$88:$J$110,표4[[#This Row],[제품명]])</f>
        <v>0</v>
      </c>
      <c r="N1178" s="129">
        <f>COUNTIF(사출계획!$K$62:$L$110,표4[[#This Row],[제품명]])</f>
        <v>0</v>
      </c>
      <c r="O1178" s="131">
        <f>COUNTIF(사출계획!$K$62:$L$87,표4[[#This Row],[제품명]])</f>
        <v>0</v>
      </c>
      <c r="P1178" s="131">
        <f>COUNTIF(사출계획!$K$88:$L$110,표4[[#This Row],[제품명]])</f>
        <v>0</v>
      </c>
      <c r="Q1178" s="130">
        <f>COUNTIF(사출계획!$M$62:$N$110,표4[[#This Row],[제품명]])</f>
        <v>0</v>
      </c>
      <c r="R1178" s="131">
        <f>COUNTIF(사출계획!$M$62:$N$87,표4[[#This Row],[제품명]])</f>
        <v>0</v>
      </c>
      <c r="S1178" s="131">
        <f>COUNTIF(사출계획!$M$88:$N$110,표4[[#This Row],[제품명]])</f>
        <v>0</v>
      </c>
      <c r="T1178" s="54">
        <f>COUNTIF(사출계획!$O$62:$P$110,표4[[#This Row],[제품명]])</f>
        <v>0</v>
      </c>
      <c r="U1178" s="131">
        <f>COUNTIF(사출계획!$O$62:$P$87,표4[[#This Row],[제품명]])</f>
        <v>0</v>
      </c>
      <c r="V1178" s="131">
        <f>COUNTIF(사출계획!$O$88:$P$110,표4[[#This Row],[제품명]])</f>
        <v>0</v>
      </c>
      <c r="W1178" s="54">
        <f>COUNTIF(사출계획!$Q$62:$R$110,표4[[#This Row],[제품명]])</f>
        <v>0</v>
      </c>
      <c r="X1178" s="131">
        <f>COUNTIF(사출계획!$Q$62:$R$87,표4[[#This Row],[제품명]])</f>
        <v>0</v>
      </c>
      <c r="Y1178" s="131">
        <f>COUNTIF(사출계획!$Q$88:$R$110,표4[[#This Row],[제품명]])</f>
        <v>0</v>
      </c>
      <c r="Z1178" s="54">
        <f>COUNTIF(사출계획!$S$62:$T$110,표4[[#This Row],[제품명]])</f>
        <v>0</v>
      </c>
      <c r="AA1178" s="131"/>
      <c r="AB1178" s="131"/>
      <c r="AC1178" s="536" t="s">
        <v>5309</v>
      </c>
      <c r="AD1178" s="129">
        <f>SUMIF(표4[잉크명],표5[[#This Row],[잉크]],표4[월])</f>
        <v>0</v>
      </c>
      <c r="AE1178" s="126">
        <f>SUMIF(표4[잉크명],표5[[#This Row],[잉크]],표4[월-3층])</f>
        <v>0</v>
      </c>
      <c r="AF1178" s="126">
        <f>SUMIF(표4[잉크명],표5[[#This Row],[잉크]],표4[월-1층])</f>
        <v>0</v>
      </c>
      <c r="AG1178" s="133">
        <f>SUMIF(표4[잉크명],표5[[#This Row],[잉크]],표4[화])</f>
        <v>0</v>
      </c>
      <c r="AH1178" s="126">
        <f>SUMIF(표4[잉크명],표5[[#This Row],[잉크]],표4[화-3층])</f>
        <v>0</v>
      </c>
      <c r="AI1178" s="126">
        <f>SUMIF(표4[잉크명],표5[[#This Row],[잉크]],표4[화-1층])</f>
        <v>0</v>
      </c>
      <c r="AJ1178" s="130">
        <f>SUMIF(표4[잉크명],표5[[#This Row],[잉크]],표4[수])</f>
        <v>0</v>
      </c>
      <c r="AK1178" s="126">
        <f>SUMIF(표4[잉크명],표5[[#This Row],[잉크]],표4[수-3층])</f>
        <v>0</v>
      </c>
      <c r="AL1178" s="126">
        <f>SUMIF(표4[잉크명],표5[[#This Row],[잉크]],표4[수-1층])</f>
        <v>0</v>
      </c>
      <c r="AM1178" s="34">
        <f>SUMIF(표4[잉크명],표5[[#This Row],[잉크]],표4[목])</f>
        <v>0</v>
      </c>
      <c r="AN1178" s="126">
        <f>SUMIF(표4[잉크명],표5[[#This Row],[잉크]],표4[목-3층])</f>
        <v>0</v>
      </c>
      <c r="AO1178" s="126">
        <f>SUMIF(표4[잉크명],표5[[#This Row],[잉크]],표4[목-1층])</f>
        <v>0</v>
      </c>
      <c r="AP1178" s="34">
        <f>SUMIF(표4[잉크명],표5[[#This Row],[잉크]],표4[금])</f>
        <v>0</v>
      </c>
      <c r="AQ1178" s="126">
        <f>SUMIF(표4[잉크명],표5[[#This Row],[잉크]],표4[금-3층])</f>
        <v>0</v>
      </c>
      <c r="AR1178" s="126">
        <f>SUMIF(표4[잉크명],표5[[#This Row],[잉크]],표4[금-1층])</f>
        <v>0</v>
      </c>
      <c r="AS1178" s="34">
        <f>SUMIF(표4[잉크명],표5[[#This Row],[잉크]],표4[토])</f>
        <v>0</v>
      </c>
      <c r="AT1178" s="126">
        <f>SUMIF(표4[잉크명],표5[[#This Row],[잉크]],표4[토-3층])</f>
        <v>0</v>
      </c>
      <c r="AU1178" s="126">
        <f>SUMIF(표4[잉크명],표5[[#This Row],[잉크]],표4[토-1층])</f>
        <v>0</v>
      </c>
      <c r="AV1178" s="34">
        <f>SUMIF(표4[잉크명],표5[[#This Row],[잉크]],표4[일])</f>
        <v>0</v>
      </c>
      <c r="AW1178" s="126">
        <f>SUMIF(표4[잉크명],표5[[#This Row],[잉크]],표4[일-3층])</f>
        <v>0</v>
      </c>
      <c r="AX1178" s="126">
        <f>SUMIF(표4[잉크명],표5[[#This Row],[잉크]],표4[일-1층])</f>
        <v>0</v>
      </c>
      <c r="AY1178" s="34">
        <f>SUMIF(표4[잉크명],표5[[#This Row],[잉크]],표4[차주 월])</f>
        <v>0</v>
      </c>
      <c r="AZ1178" s="34">
        <f>SUM(표5[[#This Row],[월]:[차주 월]])</f>
        <v>0</v>
      </c>
    </row>
    <row r="1179" spans="2:52" x14ac:dyDescent="0.3">
      <c r="B1179" s="449" t="s">
        <v>4617</v>
      </c>
      <c r="C1179" s="285" t="s">
        <v>4724</v>
      </c>
      <c r="D1179" s="449" t="s">
        <v>4511</v>
      </c>
      <c r="E1179" s="54">
        <f>COUNTIF(사출계획!$E$62:$F$110,표4[[#This Row],[제품명]])</f>
        <v>0</v>
      </c>
      <c r="F1179" s="131">
        <f>COUNTIF(사출계획!$E$62:$F$87,표4[[#This Row],[제품명]])</f>
        <v>0</v>
      </c>
      <c r="G1179" s="131">
        <f>COUNTIF(사출계획!$E$88:$F$110,표4[[#This Row],[제품명]])</f>
        <v>0</v>
      </c>
      <c r="H1179" s="54">
        <f>COUNTIF(사출계획!$G$62:$H$110,표4[[#This Row],[제품명]])</f>
        <v>0</v>
      </c>
      <c r="I1179" s="132">
        <f>COUNTIF(사출계획!$G$62:$H$87,표4[[#This Row],[제품명]])</f>
        <v>0</v>
      </c>
      <c r="J1179" s="132">
        <f>COUNTIF(사출계획!$G$88:$H$110,표4[[#This Row],[제품명]])</f>
        <v>0</v>
      </c>
      <c r="K1179" s="54">
        <f>COUNTIF(사출계획!$I$62:$J$110,표4[[#This Row],[제품명]])</f>
        <v>0</v>
      </c>
      <c r="L1179" s="131">
        <f>COUNTIF(사출계획!$I$62:$J$87,표4[[#This Row],[제품명]])</f>
        <v>0</v>
      </c>
      <c r="M1179" s="131">
        <f>COUNTIF(사출계획!$I$88:$J$110,표4[[#This Row],[제품명]])</f>
        <v>0</v>
      </c>
      <c r="N1179" s="129">
        <f>COUNTIF(사출계획!$K$62:$L$110,표4[[#This Row],[제품명]])</f>
        <v>0</v>
      </c>
      <c r="O1179" s="131">
        <f>COUNTIF(사출계획!$K$62:$L$87,표4[[#This Row],[제품명]])</f>
        <v>0</v>
      </c>
      <c r="P1179" s="131">
        <f>COUNTIF(사출계획!$K$88:$L$110,표4[[#This Row],[제품명]])</f>
        <v>0</v>
      </c>
      <c r="Q1179" s="130">
        <f>COUNTIF(사출계획!$M$62:$N$110,표4[[#This Row],[제품명]])</f>
        <v>0</v>
      </c>
      <c r="R1179" s="131">
        <f>COUNTIF(사출계획!$M$62:$N$87,표4[[#This Row],[제품명]])</f>
        <v>0</v>
      </c>
      <c r="S1179" s="131">
        <f>COUNTIF(사출계획!$M$88:$N$110,표4[[#This Row],[제품명]])</f>
        <v>0</v>
      </c>
      <c r="T1179" s="54">
        <f>COUNTIF(사출계획!$O$62:$P$110,표4[[#This Row],[제품명]])</f>
        <v>0</v>
      </c>
      <c r="U1179" s="131">
        <f>COUNTIF(사출계획!$O$62:$P$87,표4[[#This Row],[제품명]])</f>
        <v>0</v>
      </c>
      <c r="V1179" s="131">
        <f>COUNTIF(사출계획!$O$88:$P$110,표4[[#This Row],[제품명]])</f>
        <v>0</v>
      </c>
      <c r="W1179" s="54">
        <f>COUNTIF(사출계획!$Q$62:$R$110,표4[[#This Row],[제품명]])</f>
        <v>0</v>
      </c>
      <c r="X1179" s="131">
        <f>COUNTIF(사출계획!$Q$62:$R$87,표4[[#This Row],[제품명]])</f>
        <v>0</v>
      </c>
      <c r="Y1179" s="131">
        <f>COUNTIF(사출계획!$Q$88:$R$110,표4[[#This Row],[제품명]])</f>
        <v>0</v>
      </c>
      <c r="Z1179" s="54">
        <f>COUNTIF(사출계획!$S$62:$T$110,표4[[#This Row],[제품명]])</f>
        <v>0</v>
      </c>
      <c r="AA1179" s="131"/>
      <c r="AB1179" s="131"/>
      <c r="AC1179" s="33" t="s">
        <v>5310</v>
      </c>
      <c r="AD1179" s="129">
        <f>SUMIF(표4[잉크명],표5[[#This Row],[잉크]],표4[월])</f>
        <v>0</v>
      </c>
      <c r="AE1179" s="126">
        <f>SUMIF(표4[잉크명],표5[[#This Row],[잉크]],표4[월-3층])</f>
        <v>0</v>
      </c>
      <c r="AF1179" s="126">
        <f>SUMIF(표4[잉크명],표5[[#This Row],[잉크]],표4[월-1층])</f>
        <v>0</v>
      </c>
      <c r="AG1179" s="133">
        <f>SUMIF(표4[잉크명],표5[[#This Row],[잉크]],표4[화])</f>
        <v>0</v>
      </c>
      <c r="AH1179" s="126">
        <f>SUMIF(표4[잉크명],표5[[#This Row],[잉크]],표4[화-3층])</f>
        <v>0</v>
      </c>
      <c r="AI1179" s="126">
        <f>SUMIF(표4[잉크명],표5[[#This Row],[잉크]],표4[화-1층])</f>
        <v>0</v>
      </c>
      <c r="AJ1179" s="130">
        <f>SUMIF(표4[잉크명],표5[[#This Row],[잉크]],표4[수])</f>
        <v>0</v>
      </c>
      <c r="AK1179" s="126">
        <f>SUMIF(표4[잉크명],표5[[#This Row],[잉크]],표4[수-3층])</f>
        <v>0</v>
      </c>
      <c r="AL1179" s="126">
        <f>SUMIF(표4[잉크명],표5[[#This Row],[잉크]],표4[수-1층])</f>
        <v>0</v>
      </c>
      <c r="AM1179" s="34">
        <f>SUMIF(표4[잉크명],표5[[#This Row],[잉크]],표4[목])</f>
        <v>0</v>
      </c>
      <c r="AN1179" s="126">
        <f>SUMIF(표4[잉크명],표5[[#This Row],[잉크]],표4[목-3층])</f>
        <v>0</v>
      </c>
      <c r="AO1179" s="126">
        <f>SUMIF(표4[잉크명],표5[[#This Row],[잉크]],표4[목-1층])</f>
        <v>0</v>
      </c>
      <c r="AP1179" s="34">
        <f>SUMIF(표4[잉크명],표5[[#This Row],[잉크]],표4[금])</f>
        <v>0</v>
      </c>
      <c r="AQ1179" s="126">
        <f>SUMIF(표4[잉크명],표5[[#This Row],[잉크]],표4[금-3층])</f>
        <v>0</v>
      </c>
      <c r="AR1179" s="126">
        <f>SUMIF(표4[잉크명],표5[[#This Row],[잉크]],표4[금-1층])</f>
        <v>0</v>
      </c>
      <c r="AS1179" s="34">
        <f>SUMIF(표4[잉크명],표5[[#This Row],[잉크]],표4[토])</f>
        <v>0</v>
      </c>
      <c r="AT1179" s="126">
        <f>SUMIF(표4[잉크명],표5[[#This Row],[잉크]],표4[토-3층])</f>
        <v>0</v>
      </c>
      <c r="AU1179" s="126">
        <f>SUMIF(표4[잉크명],표5[[#This Row],[잉크]],표4[토-1층])</f>
        <v>0</v>
      </c>
      <c r="AV1179" s="34">
        <f>SUMIF(표4[잉크명],표5[[#This Row],[잉크]],표4[일])</f>
        <v>0</v>
      </c>
      <c r="AW1179" s="126">
        <f>SUMIF(표4[잉크명],표5[[#This Row],[잉크]],표4[일-3층])</f>
        <v>0</v>
      </c>
      <c r="AX1179" s="126">
        <f>SUMIF(표4[잉크명],표5[[#This Row],[잉크]],표4[일-1층])</f>
        <v>0</v>
      </c>
      <c r="AY1179" s="34">
        <f>SUMIF(표4[잉크명],표5[[#This Row],[잉크]],표4[차주 월])</f>
        <v>0</v>
      </c>
      <c r="AZ1179" s="34">
        <f>SUM(표5[[#This Row],[월]:[차주 월]])</f>
        <v>0</v>
      </c>
    </row>
    <row r="1180" spans="2:52" x14ac:dyDescent="0.3">
      <c r="B1180" s="449" t="s">
        <v>4510</v>
      </c>
      <c r="C1180" s="285" t="s">
        <v>4725</v>
      </c>
      <c r="D1180" s="449" t="s">
        <v>4512</v>
      </c>
      <c r="E1180" s="54">
        <f>COUNTIF(사출계획!$E$62:$F$110,표4[[#This Row],[제품명]])</f>
        <v>0</v>
      </c>
      <c r="F1180" s="131">
        <f>COUNTIF(사출계획!$E$62:$F$87,표4[[#This Row],[제품명]])</f>
        <v>0</v>
      </c>
      <c r="G1180" s="131">
        <f>COUNTIF(사출계획!$E$88:$F$110,표4[[#This Row],[제품명]])</f>
        <v>0</v>
      </c>
      <c r="H1180" s="54">
        <f>COUNTIF(사출계획!$G$62:$H$110,표4[[#This Row],[제품명]])</f>
        <v>0</v>
      </c>
      <c r="I1180" s="132">
        <f>COUNTIF(사출계획!$G$62:$H$87,표4[[#This Row],[제품명]])</f>
        <v>0</v>
      </c>
      <c r="J1180" s="132">
        <f>COUNTIF(사출계획!$G$88:$H$110,표4[[#This Row],[제품명]])</f>
        <v>0</v>
      </c>
      <c r="K1180" s="54">
        <f>COUNTIF(사출계획!$I$62:$J$110,표4[[#This Row],[제품명]])</f>
        <v>0</v>
      </c>
      <c r="L1180" s="131">
        <f>COUNTIF(사출계획!$I$62:$J$87,표4[[#This Row],[제품명]])</f>
        <v>0</v>
      </c>
      <c r="M1180" s="131">
        <f>COUNTIF(사출계획!$I$88:$J$110,표4[[#This Row],[제품명]])</f>
        <v>0</v>
      </c>
      <c r="N1180" s="129">
        <f>COUNTIF(사출계획!$K$62:$L$110,표4[[#This Row],[제품명]])</f>
        <v>0</v>
      </c>
      <c r="O1180" s="131">
        <f>COUNTIF(사출계획!$K$62:$L$87,표4[[#This Row],[제품명]])</f>
        <v>0</v>
      </c>
      <c r="P1180" s="131">
        <f>COUNTIF(사출계획!$K$88:$L$110,표4[[#This Row],[제품명]])</f>
        <v>0</v>
      </c>
      <c r="Q1180" s="130">
        <f>COUNTIF(사출계획!$M$62:$N$110,표4[[#This Row],[제품명]])</f>
        <v>0</v>
      </c>
      <c r="R1180" s="131">
        <f>COUNTIF(사출계획!$M$62:$N$87,표4[[#This Row],[제품명]])</f>
        <v>0</v>
      </c>
      <c r="S1180" s="131">
        <f>COUNTIF(사출계획!$M$88:$N$110,표4[[#This Row],[제품명]])</f>
        <v>0</v>
      </c>
      <c r="T1180" s="54">
        <f>COUNTIF(사출계획!$O$62:$P$110,표4[[#This Row],[제품명]])</f>
        <v>0</v>
      </c>
      <c r="U1180" s="131">
        <f>COUNTIF(사출계획!$O$62:$P$87,표4[[#This Row],[제품명]])</f>
        <v>0</v>
      </c>
      <c r="V1180" s="131">
        <f>COUNTIF(사출계획!$O$88:$P$110,표4[[#This Row],[제품명]])</f>
        <v>0</v>
      </c>
      <c r="W1180" s="54">
        <f>COUNTIF(사출계획!$Q$62:$R$110,표4[[#This Row],[제품명]])</f>
        <v>0</v>
      </c>
      <c r="X1180" s="131">
        <f>COUNTIF(사출계획!$Q$62:$R$87,표4[[#This Row],[제품명]])</f>
        <v>0</v>
      </c>
      <c r="Y1180" s="131">
        <f>COUNTIF(사출계획!$Q$88:$R$110,표4[[#This Row],[제품명]])</f>
        <v>0</v>
      </c>
      <c r="Z1180" s="54">
        <f>COUNTIF(사출계획!$S$62:$T$110,표4[[#This Row],[제품명]])</f>
        <v>0</v>
      </c>
      <c r="AA1180" s="131"/>
      <c r="AB1180" s="131"/>
      <c r="AC1180" s="536" t="s">
        <v>5311</v>
      </c>
      <c r="AD1180" s="129">
        <f>SUMIF(표4[잉크명],표5[[#This Row],[잉크]],표4[월])</f>
        <v>0</v>
      </c>
      <c r="AE1180" s="131">
        <f>SUMIF(표4[잉크명],표5[[#This Row],[잉크]],표4[월-3층])</f>
        <v>0</v>
      </c>
      <c r="AF1180" s="131">
        <f>SUMIF(표4[잉크명],표5[[#This Row],[잉크]],표4[월-1층])</f>
        <v>0</v>
      </c>
      <c r="AG1180" s="133">
        <f>SUMIF(표4[잉크명],표5[[#This Row],[잉크]],표4[화])</f>
        <v>0</v>
      </c>
      <c r="AH1180" s="131">
        <f>SUMIF(표4[잉크명],표5[[#This Row],[잉크]],표4[화-3층])</f>
        <v>0</v>
      </c>
      <c r="AI1180" s="131">
        <f>SUMIF(표4[잉크명],표5[[#This Row],[잉크]],표4[화-1층])</f>
        <v>0</v>
      </c>
      <c r="AJ1180" s="130">
        <f>SUMIF(표4[잉크명],표5[[#This Row],[잉크]],표4[수])</f>
        <v>0</v>
      </c>
      <c r="AK1180" s="131">
        <f>SUMIF(표4[잉크명],표5[[#This Row],[잉크]],표4[수-3층])</f>
        <v>0</v>
      </c>
      <c r="AL1180" s="131">
        <f>SUMIF(표4[잉크명],표5[[#This Row],[잉크]],표4[수-1층])</f>
        <v>0</v>
      </c>
      <c r="AM1180" s="54">
        <f>SUMIF(표4[잉크명],표5[[#This Row],[잉크]],표4[목])</f>
        <v>0</v>
      </c>
      <c r="AN1180" s="131">
        <f>SUMIF(표4[잉크명],표5[[#This Row],[잉크]],표4[목-3층])</f>
        <v>0</v>
      </c>
      <c r="AO1180" s="131">
        <f>SUMIF(표4[잉크명],표5[[#This Row],[잉크]],표4[목-1층])</f>
        <v>0</v>
      </c>
      <c r="AP1180" s="54">
        <f>SUMIF(표4[잉크명],표5[[#This Row],[잉크]],표4[금])</f>
        <v>0</v>
      </c>
      <c r="AQ1180" s="131">
        <f>SUMIF(표4[잉크명],표5[[#This Row],[잉크]],표4[금-3층])</f>
        <v>0</v>
      </c>
      <c r="AR1180" s="131">
        <f>SUMIF(표4[잉크명],표5[[#This Row],[잉크]],표4[금-1층])</f>
        <v>0</v>
      </c>
      <c r="AS1180" s="54">
        <f>SUMIF(표4[잉크명],표5[[#This Row],[잉크]],표4[토])</f>
        <v>0</v>
      </c>
      <c r="AT1180" s="131">
        <f>SUMIF(표4[잉크명],표5[[#This Row],[잉크]],표4[토-3층])</f>
        <v>0</v>
      </c>
      <c r="AU1180" s="131">
        <f>SUMIF(표4[잉크명],표5[[#This Row],[잉크]],표4[토-1층])</f>
        <v>0</v>
      </c>
      <c r="AV1180" s="54">
        <f>SUMIF(표4[잉크명],표5[[#This Row],[잉크]],표4[일])</f>
        <v>0</v>
      </c>
      <c r="AW1180" s="131">
        <f>SUMIF(표4[잉크명],표5[[#This Row],[잉크]],표4[일-3층])</f>
        <v>0</v>
      </c>
      <c r="AX1180" s="131">
        <f>SUMIF(표4[잉크명],표5[[#This Row],[잉크]],표4[일-1층])</f>
        <v>0</v>
      </c>
      <c r="AY1180" s="54">
        <f>SUMIF(표4[잉크명],표5[[#This Row],[잉크]],표4[차주 월])</f>
        <v>0</v>
      </c>
      <c r="AZ1180" s="54">
        <f>SUM(표5[[#This Row],[월]:[차주 월]])</f>
        <v>0</v>
      </c>
    </row>
    <row r="1181" spans="2:52" x14ac:dyDescent="0.3">
      <c r="B1181" s="452" t="s">
        <v>4534</v>
      </c>
      <c r="C1181" s="285"/>
      <c r="D1181" s="452" t="s">
        <v>4541</v>
      </c>
      <c r="E1181" s="54">
        <f>COUNTIF(사출계획!$E$62:$F$110,표4[[#This Row],[제품명]])</f>
        <v>0</v>
      </c>
      <c r="F1181" s="131">
        <f>COUNTIF(사출계획!$E$62:$F$87,표4[[#This Row],[제품명]])</f>
        <v>0</v>
      </c>
      <c r="G1181" s="131">
        <f>COUNTIF(사출계획!$E$88:$F$110,표4[[#This Row],[제품명]])</f>
        <v>0</v>
      </c>
      <c r="H1181" s="54">
        <f>COUNTIF(사출계획!$G$62:$H$110,표4[[#This Row],[제품명]])</f>
        <v>0</v>
      </c>
      <c r="I1181" s="132">
        <f>COUNTIF(사출계획!$G$62:$H$87,표4[[#This Row],[제품명]])</f>
        <v>0</v>
      </c>
      <c r="J1181" s="132">
        <f>COUNTIF(사출계획!$G$88:$H$110,표4[[#This Row],[제품명]])</f>
        <v>0</v>
      </c>
      <c r="K1181" s="54">
        <f>COUNTIF(사출계획!$I$62:$J$110,표4[[#This Row],[제품명]])</f>
        <v>0</v>
      </c>
      <c r="L1181" s="131">
        <f>COUNTIF(사출계획!$I$62:$J$87,표4[[#This Row],[제품명]])</f>
        <v>0</v>
      </c>
      <c r="M1181" s="131">
        <f>COUNTIF(사출계획!$I$88:$J$110,표4[[#This Row],[제품명]])</f>
        <v>0</v>
      </c>
      <c r="N1181" s="129">
        <f>COUNTIF(사출계획!$K$62:$L$110,표4[[#This Row],[제품명]])</f>
        <v>0</v>
      </c>
      <c r="O1181" s="131">
        <f>COUNTIF(사출계획!$K$62:$L$87,표4[[#This Row],[제품명]])</f>
        <v>0</v>
      </c>
      <c r="P1181" s="131">
        <f>COUNTIF(사출계획!$K$88:$L$110,표4[[#This Row],[제품명]])</f>
        <v>0</v>
      </c>
      <c r="Q1181" s="130">
        <f>COUNTIF(사출계획!$M$62:$N$110,표4[[#This Row],[제품명]])</f>
        <v>0</v>
      </c>
      <c r="R1181" s="131">
        <f>COUNTIF(사출계획!$M$62:$N$87,표4[[#This Row],[제품명]])</f>
        <v>0</v>
      </c>
      <c r="S1181" s="131">
        <f>COUNTIF(사출계획!$M$88:$N$110,표4[[#This Row],[제품명]])</f>
        <v>0</v>
      </c>
      <c r="T1181" s="54">
        <f>COUNTIF(사출계획!$O$62:$P$110,표4[[#This Row],[제품명]])</f>
        <v>0</v>
      </c>
      <c r="U1181" s="131">
        <f>COUNTIF(사출계획!$O$62:$P$87,표4[[#This Row],[제품명]])</f>
        <v>0</v>
      </c>
      <c r="V1181" s="131">
        <f>COUNTIF(사출계획!$O$88:$P$110,표4[[#This Row],[제품명]])</f>
        <v>0</v>
      </c>
      <c r="W1181" s="54">
        <f>COUNTIF(사출계획!$Q$62:$R$110,표4[[#This Row],[제품명]])</f>
        <v>0</v>
      </c>
      <c r="X1181" s="131">
        <f>COUNTIF(사출계획!$Q$62:$R$87,표4[[#This Row],[제품명]])</f>
        <v>0</v>
      </c>
      <c r="Y1181" s="131">
        <f>COUNTIF(사출계획!$Q$88:$R$110,표4[[#This Row],[제품명]])</f>
        <v>0</v>
      </c>
      <c r="Z1181" s="54">
        <f>COUNTIF(사출계획!$S$62:$T$110,표4[[#This Row],[제품명]])</f>
        <v>0</v>
      </c>
      <c r="AA1181" s="131"/>
      <c r="AB1181" s="131"/>
      <c r="AC1181" s="537" t="s">
        <v>5340</v>
      </c>
      <c r="AD1181" s="129">
        <f>SUMIF(표4[잉크명],표5[[#This Row],[잉크]],표4[월])</f>
        <v>0</v>
      </c>
      <c r="AE1181" s="131">
        <f>SUMIF(표4[잉크명],표5[[#This Row],[잉크]],표4[월-3층])</f>
        <v>0</v>
      </c>
      <c r="AF1181" s="131">
        <f>SUMIF(표4[잉크명],표5[[#This Row],[잉크]],표4[월-1층])</f>
        <v>0</v>
      </c>
      <c r="AG1181" s="133">
        <f>SUMIF(표4[잉크명],표5[[#This Row],[잉크]],표4[화])</f>
        <v>0</v>
      </c>
      <c r="AH1181" s="131">
        <f>SUMIF(표4[잉크명],표5[[#This Row],[잉크]],표4[화-3층])</f>
        <v>0</v>
      </c>
      <c r="AI1181" s="131">
        <f>SUMIF(표4[잉크명],표5[[#This Row],[잉크]],표4[화-1층])</f>
        <v>0</v>
      </c>
      <c r="AJ1181" s="130">
        <f>SUMIF(표4[잉크명],표5[[#This Row],[잉크]],표4[수])</f>
        <v>0</v>
      </c>
      <c r="AK1181" s="131">
        <f>SUMIF(표4[잉크명],표5[[#This Row],[잉크]],표4[수-3층])</f>
        <v>0</v>
      </c>
      <c r="AL1181" s="131">
        <f>SUMIF(표4[잉크명],표5[[#This Row],[잉크]],표4[수-1층])</f>
        <v>0</v>
      </c>
      <c r="AM1181" s="54">
        <f>SUMIF(표4[잉크명],표5[[#This Row],[잉크]],표4[목])</f>
        <v>0</v>
      </c>
      <c r="AN1181" s="131">
        <f>SUMIF(표4[잉크명],표5[[#This Row],[잉크]],표4[목-3층])</f>
        <v>0</v>
      </c>
      <c r="AO1181" s="131">
        <f>SUMIF(표4[잉크명],표5[[#This Row],[잉크]],표4[목-1층])</f>
        <v>0</v>
      </c>
      <c r="AP1181" s="54">
        <f>SUMIF(표4[잉크명],표5[[#This Row],[잉크]],표4[금])</f>
        <v>0</v>
      </c>
      <c r="AQ1181" s="131">
        <f>SUMIF(표4[잉크명],표5[[#This Row],[잉크]],표4[금-3층])</f>
        <v>0</v>
      </c>
      <c r="AR1181" s="131">
        <f>SUMIF(표4[잉크명],표5[[#This Row],[잉크]],표4[금-1층])</f>
        <v>0</v>
      </c>
      <c r="AS1181" s="54">
        <f>SUMIF(표4[잉크명],표5[[#This Row],[잉크]],표4[토])</f>
        <v>0</v>
      </c>
      <c r="AT1181" s="131">
        <f>SUMIF(표4[잉크명],표5[[#This Row],[잉크]],표4[토-3층])</f>
        <v>0</v>
      </c>
      <c r="AU1181" s="131">
        <f>SUMIF(표4[잉크명],표5[[#This Row],[잉크]],표4[토-1층])</f>
        <v>0</v>
      </c>
      <c r="AV1181" s="54">
        <f>SUMIF(표4[잉크명],표5[[#This Row],[잉크]],표4[일])</f>
        <v>0</v>
      </c>
      <c r="AW1181" s="131">
        <f>SUMIF(표4[잉크명],표5[[#This Row],[잉크]],표4[일-3층])</f>
        <v>0</v>
      </c>
      <c r="AX1181" s="131">
        <f>SUMIF(표4[잉크명],표5[[#This Row],[잉크]],표4[일-1층])</f>
        <v>0</v>
      </c>
      <c r="AY1181" s="54">
        <f>SUMIF(표4[잉크명],표5[[#This Row],[잉크]],표4[차주 월])</f>
        <v>0</v>
      </c>
      <c r="AZ1181" s="54">
        <f>SUM(표5[[#This Row],[월]:[차주 월]])</f>
        <v>0</v>
      </c>
    </row>
    <row r="1182" spans="2:52" x14ac:dyDescent="0.3">
      <c r="B1182" s="452" t="s">
        <v>4533</v>
      </c>
      <c r="C1182" s="285"/>
      <c r="D1182" s="452" t="s">
        <v>4542</v>
      </c>
      <c r="E1182" s="54">
        <f>COUNTIF(사출계획!$E$62:$F$110,표4[[#This Row],[제품명]])</f>
        <v>0</v>
      </c>
      <c r="F1182" s="131">
        <f>COUNTIF(사출계획!$E$62:$F$87,표4[[#This Row],[제품명]])</f>
        <v>0</v>
      </c>
      <c r="G1182" s="131">
        <f>COUNTIF(사출계획!$E$88:$F$110,표4[[#This Row],[제품명]])</f>
        <v>0</v>
      </c>
      <c r="H1182" s="54">
        <f>COUNTIF(사출계획!$G$62:$H$110,표4[[#This Row],[제품명]])</f>
        <v>0</v>
      </c>
      <c r="I1182" s="132">
        <f>COUNTIF(사출계획!$G$62:$H$87,표4[[#This Row],[제품명]])</f>
        <v>0</v>
      </c>
      <c r="J1182" s="132">
        <f>COUNTIF(사출계획!$G$88:$H$110,표4[[#This Row],[제품명]])</f>
        <v>0</v>
      </c>
      <c r="K1182" s="54">
        <f>COUNTIF(사출계획!$I$62:$J$110,표4[[#This Row],[제품명]])</f>
        <v>0</v>
      </c>
      <c r="L1182" s="131">
        <f>COUNTIF(사출계획!$I$62:$J$87,표4[[#This Row],[제품명]])</f>
        <v>0</v>
      </c>
      <c r="M1182" s="131">
        <f>COUNTIF(사출계획!$I$88:$J$110,표4[[#This Row],[제품명]])</f>
        <v>0</v>
      </c>
      <c r="N1182" s="129">
        <f>COUNTIF(사출계획!$K$62:$L$110,표4[[#This Row],[제품명]])</f>
        <v>0</v>
      </c>
      <c r="O1182" s="131">
        <f>COUNTIF(사출계획!$K$62:$L$87,표4[[#This Row],[제품명]])</f>
        <v>0</v>
      </c>
      <c r="P1182" s="131">
        <f>COUNTIF(사출계획!$K$88:$L$110,표4[[#This Row],[제품명]])</f>
        <v>0</v>
      </c>
      <c r="Q1182" s="130">
        <f>COUNTIF(사출계획!$M$62:$N$110,표4[[#This Row],[제품명]])</f>
        <v>0</v>
      </c>
      <c r="R1182" s="131">
        <f>COUNTIF(사출계획!$M$62:$N$87,표4[[#This Row],[제품명]])</f>
        <v>0</v>
      </c>
      <c r="S1182" s="131">
        <f>COUNTIF(사출계획!$M$88:$N$110,표4[[#This Row],[제품명]])</f>
        <v>0</v>
      </c>
      <c r="T1182" s="54">
        <f>COUNTIF(사출계획!$O$62:$P$110,표4[[#This Row],[제품명]])</f>
        <v>0</v>
      </c>
      <c r="U1182" s="131">
        <f>COUNTIF(사출계획!$O$62:$P$87,표4[[#This Row],[제품명]])</f>
        <v>0</v>
      </c>
      <c r="V1182" s="131">
        <f>COUNTIF(사출계획!$O$88:$P$110,표4[[#This Row],[제품명]])</f>
        <v>0</v>
      </c>
      <c r="W1182" s="54">
        <f>COUNTIF(사출계획!$Q$62:$R$110,표4[[#This Row],[제품명]])</f>
        <v>0</v>
      </c>
      <c r="X1182" s="131">
        <f>COUNTIF(사출계획!$Q$62:$R$87,표4[[#This Row],[제품명]])</f>
        <v>0</v>
      </c>
      <c r="Y1182" s="131">
        <f>COUNTIF(사출계획!$Q$88:$R$110,표4[[#This Row],[제품명]])</f>
        <v>0</v>
      </c>
      <c r="Z1182" s="54">
        <f>COUNTIF(사출계획!$S$62:$T$110,표4[[#This Row],[제품명]])</f>
        <v>0</v>
      </c>
      <c r="AA1182" s="131"/>
      <c r="AB1182" s="131"/>
      <c r="AC1182" s="537" t="s">
        <v>5342</v>
      </c>
      <c r="AD1182" s="129">
        <f>SUMIF(표4[잉크명],표5[[#This Row],[잉크]],표4[월])</f>
        <v>0</v>
      </c>
      <c r="AE1182" s="131">
        <f>SUMIF(표4[잉크명],표5[[#This Row],[잉크]],표4[월-3층])</f>
        <v>0</v>
      </c>
      <c r="AF1182" s="131">
        <f>SUMIF(표4[잉크명],표5[[#This Row],[잉크]],표4[월-1층])</f>
        <v>0</v>
      </c>
      <c r="AG1182" s="133">
        <f>SUMIF(표4[잉크명],표5[[#This Row],[잉크]],표4[화])</f>
        <v>0</v>
      </c>
      <c r="AH1182" s="131">
        <f>SUMIF(표4[잉크명],표5[[#This Row],[잉크]],표4[화-3층])</f>
        <v>0</v>
      </c>
      <c r="AI1182" s="131">
        <f>SUMIF(표4[잉크명],표5[[#This Row],[잉크]],표4[화-1층])</f>
        <v>0</v>
      </c>
      <c r="AJ1182" s="130">
        <f>SUMIF(표4[잉크명],표5[[#This Row],[잉크]],표4[수])</f>
        <v>0</v>
      </c>
      <c r="AK1182" s="131">
        <f>SUMIF(표4[잉크명],표5[[#This Row],[잉크]],표4[수-3층])</f>
        <v>0</v>
      </c>
      <c r="AL1182" s="131">
        <f>SUMIF(표4[잉크명],표5[[#This Row],[잉크]],표4[수-1층])</f>
        <v>0</v>
      </c>
      <c r="AM1182" s="54">
        <f>SUMIF(표4[잉크명],표5[[#This Row],[잉크]],표4[목])</f>
        <v>0</v>
      </c>
      <c r="AN1182" s="131">
        <f>SUMIF(표4[잉크명],표5[[#This Row],[잉크]],표4[목-3층])</f>
        <v>0</v>
      </c>
      <c r="AO1182" s="131">
        <f>SUMIF(표4[잉크명],표5[[#This Row],[잉크]],표4[목-1층])</f>
        <v>0</v>
      </c>
      <c r="AP1182" s="54">
        <f>SUMIF(표4[잉크명],표5[[#This Row],[잉크]],표4[금])</f>
        <v>0</v>
      </c>
      <c r="AQ1182" s="131">
        <f>SUMIF(표4[잉크명],표5[[#This Row],[잉크]],표4[금-3층])</f>
        <v>0</v>
      </c>
      <c r="AR1182" s="131">
        <f>SUMIF(표4[잉크명],표5[[#This Row],[잉크]],표4[금-1층])</f>
        <v>0</v>
      </c>
      <c r="AS1182" s="54">
        <f>SUMIF(표4[잉크명],표5[[#This Row],[잉크]],표4[토])</f>
        <v>0</v>
      </c>
      <c r="AT1182" s="131">
        <f>SUMIF(표4[잉크명],표5[[#This Row],[잉크]],표4[토-3층])</f>
        <v>0</v>
      </c>
      <c r="AU1182" s="131">
        <f>SUMIF(표4[잉크명],표5[[#This Row],[잉크]],표4[토-1층])</f>
        <v>0</v>
      </c>
      <c r="AV1182" s="54">
        <f>SUMIF(표4[잉크명],표5[[#This Row],[잉크]],표4[일])</f>
        <v>0</v>
      </c>
      <c r="AW1182" s="131">
        <f>SUMIF(표4[잉크명],표5[[#This Row],[잉크]],표4[일-3층])</f>
        <v>0</v>
      </c>
      <c r="AX1182" s="131">
        <f>SUMIF(표4[잉크명],표5[[#This Row],[잉크]],표4[일-1층])</f>
        <v>0</v>
      </c>
      <c r="AY1182" s="54">
        <f>SUMIF(표4[잉크명],표5[[#This Row],[잉크]],표4[차주 월])</f>
        <v>0</v>
      </c>
      <c r="AZ1182" s="54">
        <f>SUM(표5[[#This Row],[월]:[차주 월]])</f>
        <v>0</v>
      </c>
    </row>
    <row r="1183" spans="2:52" x14ac:dyDescent="0.3">
      <c r="B1183" s="452" t="s">
        <v>4533</v>
      </c>
      <c r="C1183" s="285"/>
      <c r="D1183" s="452" t="s">
        <v>4543</v>
      </c>
      <c r="E1183" s="54">
        <f>COUNTIF(사출계획!$E$62:$F$110,표4[[#This Row],[제품명]])</f>
        <v>0</v>
      </c>
      <c r="F1183" s="131">
        <f>COUNTIF(사출계획!$E$62:$F$87,표4[[#This Row],[제품명]])</f>
        <v>0</v>
      </c>
      <c r="G1183" s="131">
        <f>COUNTIF(사출계획!$E$88:$F$110,표4[[#This Row],[제품명]])</f>
        <v>0</v>
      </c>
      <c r="H1183" s="54">
        <f>COUNTIF(사출계획!$G$62:$H$110,표4[[#This Row],[제품명]])</f>
        <v>0</v>
      </c>
      <c r="I1183" s="132">
        <f>COUNTIF(사출계획!$G$62:$H$87,표4[[#This Row],[제품명]])</f>
        <v>0</v>
      </c>
      <c r="J1183" s="132">
        <f>COUNTIF(사출계획!$G$88:$H$110,표4[[#This Row],[제품명]])</f>
        <v>0</v>
      </c>
      <c r="K1183" s="54">
        <f>COUNTIF(사출계획!$I$62:$J$110,표4[[#This Row],[제품명]])</f>
        <v>0</v>
      </c>
      <c r="L1183" s="131">
        <f>COUNTIF(사출계획!$I$62:$J$87,표4[[#This Row],[제품명]])</f>
        <v>0</v>
      </c>
      <c r="M1183" s="131">
        <f>COUNTIF(사출계획!$I$88:$J$110,표4[[#This Row],[제품명]])</f>
        <v>0</v>
      </c>
      <c r="N1183" s="129">
        <f>COUNTIF(사출계획!$K$62:$L$110,표4[[#This Row],[제품명]])</f>
        <v>0</v>
      </c>
      <c r="O1183" s="131">
        <f>COUNTIF(사출계획!$K$62:$L$87,표4[[#This Row],[제품명]])</f>
        <v>0</v>
      </c>
      <c r="P1183" s="131">
        <f>COUNTIF(사출계획!$K$88:$L$110,표4[[#This Row],[제품명]])</f>
        <v>0</v>
      </c>
      <c r="Q1183" s="130">
        <f>COUNTIF(사출계획!$M$62:$N$110,표4[[#This Row],[제품명]])</f>
        <v>0</v>
      </c>
      <c r="R1183" s="131">
        <f>COUNTIF(사출계획!$M$62:$N$87,표4[[#This Row],[제품명]])</f>
        <v>0</v>
      </c>
      <c r="S1183" s="131">
        <f>COUNTIF(사출계획!$M$88:$N$110,표4[[#This Row],[제품명]])</f>
        <v>0</v>
      </c>
      <c r="T1183" s="54">
        <f>COUNTIF(사출계획!$O$62:$P$110,표4[[#This Row],[제품명]])</f>
        <v>0</v>
      </c>
      <c r="U1183" s="131">
        <f>COUNTIF(사출계획!$O$62:$P$87,표4[[#This Row],[제품명]])</f>
        <v>0</v>
      </c>
      <c r="V1183" s="131">
        <f>COUNTIF(사출계획!$O$88:$P$110,표4[[#This Row],[제품명]])</f>
        <v>0</v>
      </c>
      <c r="W1183" s="54">
        <f>COUNTIF(사출계획!$Q$62:$R$110,표4[[#This Row],[제품명]])</f>
        <v>0</v>
      </c>
      <c r="X1183" s="131">
        <f>COUNTIF(사출계획!$Q$62:$R$87,표4[[#This Row],[제품명]])</f>
        <v>0</v>
      </c>
      <c r="Y1183" s="131">
        <f>COUNTIF(사출계획!$Q$88:$R$110,표4[[#This Row],[제품명]])</f>
        <v>0</v>
      </c>
      <c r="Z1183" s="54">
        <f>COUNTIF(사출계획!$S$62:$T$110,표4[[#This Row],[제품명]])</f>
        <v>0</v>
      </c>
      <c r="AA1183" s="131"/>
      <c r="AB1183" s="131"/>
      <c r="AC1183" s="537" t="s">
        <v>5344</v>
      </c>
      <c r="AD1183" s="129">
        <f>SUMIF(표4[잉크명],표5[[#This Row],[잉크]],표4[월])</f>
        <v>0</v>
      </c>
      <c r="AE1183" s="131">
        <f>SUMIF(표4[잉크명],표5[[#This Row],[잉크]],표4[월-3층])</f>
        <v>0</v>
      </c>
      <c r="AF1183" s="131">
        <f>SUMIF(표4[잉크명],표5[[#This Row],[잉크]],표4[월-1층])</f>
        <v>0</v>
      </c>
      <c r="AG1183" s="133">
        <f>SUMIF(표4[잉크명],표5[[#This Row],[잉크]],표4[화])</f>
        <v>0</v>
      </c>
      <c r="AH1183" s="131">
        <f>SUMIF(표4[잉크명],표5[[#This Row],[잉크]],표4[화-3층])</f>
        <v>0</v>
      </c>
      <c r="AI1183" s="131">
        <f>SUMIF(표4[잉크명],표5[[#This Row],[잉크]],표4[화-1층])</f>
        <v>0</v>
      </c>
      <c r="AJ1183" s="130">
        <f>SUMIF(표4[잉크명],표5[[#This Row],[잉크]],표4[수])</f>
        <v>0</v>
      </c>
      <c r="AK1183" s="131">
        <f>SUMIF(표4[잉크명],표5[[#This Row],[잉크]],표4[수-3층])</f>
        <v>0</v>
      </c>
      <c r="AL1183" s="131">
        <f>SUMIF(표4[잉크명],표5[[#This Row],[잉크]],표4[수-1층])</f>
        <v>0</v>
      </c>
      <c r="AM1183" s="54">
        <f>SUMIF(표4[잉크명],표5[[#This Row],[잉크]],표4[목])</f>
        <v>0</v>
      </c>
      <c r="AN1183" s="131">
        <f>SUMIF(표4[잉크명],표5[[#This Row],[잉크]],표4[목-3층])</f>
        <v>0</v>
      </c>
      <c r="AO1183" s="131">
        <f>SUMIF(표4[잉크명],표5[[#This Row],[잉크]],표4[목-1층])</f>
        <v>0</v>
      </c>
      <c r="AP1183" s="54">
        <f>SUMIF(표4[잉크명],표5[[#This Row],[잉크]],표4[금])</f>
        <v>0</v>
      </c>
      <c r="AQ1183" s="131">
        <f>SUMIF(표4[잉크명],표5[[#This Row],[잉크]],표4[금-3층])</f>
        <v>0</v>
      </c>
      <c r="AR1183" s="131">
        <f>SUMIF(표4[잉크명],표5[[#This Row],[잉크]],표4[금-1층])</f>
        <v>0</v>
      </c>
      <c r="AS1183" s="54">
        <f>SUMIF(표4[잉크명],표5[[#This Row],[잉크]],표4[토])</f>
        <v>0</v>
      </c>
      <c r="AT1183" s="131">
        <f>SUMIF(표4[잉크명],표5[[#This Row],[잉크]],표4[토-3층])</f>
        <v>0</v>
      </c>
      <c r="AU1183" s="131">
        <f>SUMIF(표4[잉크명],표5[[#This Row],[잉크]],표4[토-1층])</f>
        <v>0</v>
      </c>
      <c r="AV1183" s="54">
        <f>SUMIF(표4[잉크명],표5[[#This Row],[잉크]],표4[일])</f>
        <v>0</v>
      </c>
      <c r="AW1183" s="131">
        <f>SUMIF(표4[잉크명],표5[[#This Row],[잉크]],표4[일-3층])</f>
        <v>0</v>
      </c>
      <c r="AX1183" s="131">
        <f>SUMIF(표4[잉크명],표5[[#This Row],[잉크]],표4[일-1층])</f>
        <v>0</v>
      </c>
      <c r="AY1183" s="54">
        <f>SUMIF(표4[잉크명],표5[[#This Row],[잉크]],표4[차주 월])</f>
        <v>0</v>
      </c>
      <c r="AZ1183" s="54">
        <f>SUM(표5[[#This Row],[월]:[차주 월]])</f>
        <v>0</v>
      </c>
    </row>
    <row r="1184" spans="2:52" x14ac:dyDescent="0.3">
      <c r="B1184" s="454" t="s">
        <v>4552</v>
      </c>
      <c r="C1184" s="285" t="s">
        <v>4725</v>
      </c>
      <c r="D1184" s="454" t="s">
        <v>4554</v>
      </c>
      <c r="E1184" s="54">
        <f>COUNTIF(사출계획!$E$62:$F$110,표4[[#This Row],[제품명]])</f>
        <v>0</v>
      </c>
      <c r="F1184" s="131">
        <f>COUNTIF(사출계획!$E$62:$F$87,표4[[#This Row],[제품명]])</f>
        <v>0</v>
      </c>
      <c r="G1184" s="131">
        <f>COUNTIF(사출계획!$E$88:$F$110,표4[[#This Row],[제품명]])</f>
        <v>0</v>
      </c>
      <c r="H1184" s="54">
        <f>COUNTIF(사출계획!$G$62:$H$110,표4[[#This Row],[제품명]])</f>
        <v>0</v>
      </c>
      <c r="I1184" s="132">
        <f>COUNTIF(사출계획!$G$62:$H$87,표4[[#This Row],[제품명]])</f>
        <v>0</v>
      </c>
      <c r="J1184" s="132">
        <f>COUNTIF(사출계획!$G$88:$H$110,표4[[#This Row],[제품명]])</f>
        <v>0</v>
      </c>
      <c r="K1184" s="54">
        <f>COUNTIF(사출계획!$I$62:$J$110,표4[[#This Row],[제품명]])</f>
        <v>0</v>
      </c>
      <c r="L1184" s="131">
        <f>COUNTIF(사출계획!$I$62:$J$87,표4[[#This Row],[제품명]])</f>
        <v>0</v>
      </c>
      <c r="M1184" s="131">
        <f>COUNTIF(사출계획!$I$88:$J$110,표4[[#This Row],[제품명]])</f>
        <v>0</v>
      </c>
      <c r="N1184" s="129">
        <f>COUNTIF(사출계획!$K$62:$L$110,표4[[#This Row],[제품명]])</f>
        <v>0</v>
      </c>
      <c r="O1184" s="131">
        <f>COUNTIF(사출계획!$K$62:$L$87,표4[[#This Row],[제품명]])</f>
        <v>0</v>
      </c>
      <c r="P1184" s="131">
        <f>COUNTIF(사출계획!$K$88:$L$110,표4[[#This Row],[제품명]])</f>
        <v>0</v>
      </c>
      <c r="Q1184" s="130">
        <f>COUNTIF(사출계획!$M$62:$N$110,표4[[#This Row],[제품명]])</f>
        <v>0</v>
      </c>
      <c r="R1184" s="131">
        <f>COUNTIF(사출계획!$M$62:$N$87,표4[[#This Row],[제품명]])</f>
        <v>0</v>
      </c>
      <c r="S1184" s="131">
        <f>COUNTIF(사출계획!$M$88:$N$110,표4[[#This Row],[제품명]])</f>
        <v>0</v>
      </c>
      <c r="T1184" s="54">
        <f>COUNTIF(사출계획!$O$62:$P$110,표4[[#This Row],[제품명]])</f>
        <v>0</v>
      </c>
      <c r="U1184" s="131">
        <f>COUNTIF(사출계획!$O$62:$P$87,표4[[#This Row],[제품명]])</f>
        <v>0</v>
      </c>
      <c r="V1184" s="131">
        <f>COUNTIF(사출계획!$O$88:$P$110,표4[[#This Row],[제품명]])</f>
        <v>0</v>
      </c>
      <c r="W1184" s="54">
        <f>COUNTIF(사출계획!$Q$62:$R$110,표4[[#This Row],[제품명]])</f>
        <v>0</v>
      </c>
      <c r="X1184" s="131">
        <f>COUNTIF(사출계획!$Q$62:$R$87,표4[[#This Row],[제품명]])</f>
        <v>0</v>
      </c>
      <c r="Y1184" s="131">
        <f>COUNTIF(사출계획!$Q$88:$R$110,표4[[#This Row],[제품명]])</f>
        <v>0</v>
      </c>
      <c r="Z1184" s="54">
        <f>COUNTIF(사출계획!$S$62:$T$110,표4[[#This Row],[제품명]])</f>
        <v>0</v>
      </c>
      <c r="AA1184" s="131"/>
      <c r="AB1184" s="131"/>
      <c r="AC1184" s="538" t="s">
        <v>5348</v>
      </c>
      <c r="AD1184" s="129">
        <f>SUMIF(표4[잉크명],표5[[#This Row],[잉크]],표4[월])</f>
        <v>0</v>
      </c>
      <c r="AE1184" s="126">
        <f>SUMIF(표4[잉크명],표5[[#This Row],[잉크]],표4[월-3층])</f>
        <v>0</v>
      </c>
      <c r="AF1184" s="126">
        <f>SUMIF(표4[잉크명],표5[[#This Row],[잉크]],표4[월-1층])</f>
        <v>0</v>
      </c>
      <c r="AG1184" s="133">
        <f>SUMIF(표4[잉크명],표5[[#This Row],[잉크]],표4[화])</f>
        <v>0</v>
      </c>
      <c r="AH1184" s="126">
        <f>SUMIF(표4[잉크명],표5[[#This Row],[잉크]],표4[화-3층])</f>
        <v>0</v>
      </c>
      <c r="AI1184" s="126">
        <f>SUMIF(표4[잉크명],표5[[#This Row],[잉크]],표4[화-1층])</f>
        <v>0</v>
      </c>
      <c r="AJ1184" s="130">
        <f>SUMIF(표4[잉크명],표5[[#This Row],[잉크]],표4[수])</f>
        <v>0</v>
      </c>
      <c r="AK1184" s="126">
        <f>SUMIF(표4[잉크명],표5[[#This Row],[잉크]],표4[수-3층])</f>
        <v>0</v>
      </c>
      <c r="AL1184" s="126">
        <f>SUMIF(표4[잉크명],표5[[#This Row],[잉크]],표4[수-1층])</f>
        <v>0</v>
      </c>
      <c r="AM1184" s="34">
        <f>SUMIF(표4[잉크명],표5[[#This Row],[잉크]],표4[목])</f>
        <v>0</v>
      </c>
      <c r="AN1184" s="126">
        <f>SUMIF(표4[잉크명],표5[[#This Row],[잉크]],표4[목-3층])</f>
        <v>0</v>
      </c>
      <c r="AO1184" s="126">
        <f>SUMIF(표4[잉크명],표5[[#This Row],[잉크]],표4[목-1층])</f>
        <v>0</v>
      </c>
      <c r="AP1184" s="34">
        <f>SUMIF(표4[잉크명],표5[[#This Row],[잉크]],표4[금])</f>
        <v>0</v>
      </c>
      <c r="AQ1184" s="126">
        <f>SUMIF(표4[잉크명],표5[[#This Row],[잉크]],표4[금-3층])</f>
        <v>0</v>
      </c>
      <c r="AR1184" s="126">
        <f>SUMIF(표4[잉크명],표5[[#This Row],[잉크]],표4[금-1층])</f>
        <v>0</v>
      </c>
      <c r="AS1184" s="34">
        <f>SUMIF(표4[잉크명],표5[[#This Row],[잉크]],표4[토])</f>
        <v>0</v>
      </c>
      <c r="AT1184" s="126">
        <f>SUMIF(표4[잉크명],표5[[#This Row],[잉크]],표4[토-3층])</f>
        <v>0</v>
      </c>
      <c r="AU1184" s="126">
        <f>SUMIF(표4[잉크명],표5[[#This Row],[잉크]],표4[토-1층])</f>
        <v>0</v>
      </c>
      <c r="AV1184" s="34">
        <f>SUMIF(표4[잉크명],표5[[#This Row],[잉크]],표4[일])</f>
        <v>0</v>
      </c>
      <c r="AW1184" s="126">
        <f>SUMIF(표4[잉크명],표5[[#This Row],[잉크]],표4[일-3층])</f>
        <v>0</v>
      </c>
      <c r="AX1184" s="126">
        <f>SUMIF(표4[잉크명],표5[[#This Row],[잉크]],표4[일-1층])</f>
        <v>0</v>
      </c>
      <c r="AY1184" s="34">
        <f>SUMIF(표4[잉크명],표5[[#This Row],[잉크]],표4[차주 월])</f>
        <v>0</v>
      </c>
      <c r="AZ1184" s="34">
        <f>SUM(표5[[#This Row],[월]:[차주 월]])</f>
        <v>0</v>
      </c>
    </row>
    <row r="1185" spans="2:52" x14ac:dyDescent="0.3">
      <c r="B1185" s="454" t="s">
        <v>4552</v>
      </c>
      <c r="C1185" s="285" t="s">
        <v>4725</v>
      </c>
      <c r="D1185" s="454" t="s">
        <v>4555</v>
      </c>
      <c r="E1185" s="54">
        <f>COUNTIF(사출계획!$E$62:$F$110,표4[[#This Row],[제품명]])</f>
        <v>0</v>
      </c>
      <c r="F1185" s="131">
        <f>COUNTIF(사출계획!$E$62:$F$87,표4[[#This Row],[제품명]])</f>
        <v>0</v>
      </c>
      <c r="G1185" s="131">
        <f>COUNTIF(사출계획!$E$88:$F$110,표4[[#This Row],[제품명]])</f>
        <v>0</v>
      </c>
      <c r="H1185" s="54">
        <f>COUNTIF(사출계획!$G$62:$H$110,표4[[#This Row],[제품명]])</f>
        <v>0</v>
      </c>
      <c r="I1185" s="132">
        <f>COUNTIF(사출계획!$G$62:$H$87,표4[[#This Row],[제품명]])</f>
        <v>0</v>
      </c>
      <c r="J1185" s="132">
        <f>COUNTIF(사출계획!$G$88:$H$110,표4[[#This Row],[제품명]])</f>
        <v>0</v>
      </c>
      <c r="K1185" s="54">
        <f>COUNTIF(사출계획!$I$62:$J$110,표4[[#This Row],[제품명]])</f>
        <v>0</v>
      </c>
      <c r="L1185" s="131">
        <f>COUNTIF(사출계획!$I$62:$J$87,표4[[#This Row],[제품명]])</f>
        <v>0</v>
      </c>
      <c r="M1185" s="131">
        <f>COUNTIF(사출계획!$I$88:$J$110,표4[[#This Row],[제품명]])</f>
        <v>0</v>
      </c>
      <c r="N1185" s="129">
        <f>COUNTIF(사출계획!$K$62:$L$110,표4[[#This Row],[제품명]])</f>
        <v>0</v>
      </c>
      <c r="O1185" s="131">
        <f>COUNTIF(사출계획!$K$62:$L$87,표4[[#This Row],[제품명]])</f>
        <v>0</v>
      </c>
      <c r="P1185" s="131">
        <f>COUNTIF(사출계획!$K$88:$L$110,표4[[#This Row],[제품명]])</f>
        <v>0</v>
      </c>
      <c r="Q1185" s="130">
        <f>COUNTIF(사출계획!$M$62:$N$110,표4[[#This Row],[제품명]])</f>
        <v>0</v>
      </c>
      <c r="R1185" s="131">
        <f>COUNTIF(사출계획!$M$62:$N$87,표4[[#This Row],[제품명]])</f>
        <v>0</v>
      </c>
      <c r="S1185" s="131">
        <f>COUNTIF(사출계획!$M$88:$N$110,표4[[#This Row],[제품명]])</f>
        <v>0</v>
      </c>
      <c r="T1185" s="54">
        <f>COUNTIF(사출계획!$O$62:$P$110,표4[[#This Row],[제품명]])</f>
        <v>0</v>
      </c>
      <c r="U1185" s="131">
        <f>COUNTIF(사출계획!$O$62:$P$87,표4[[#This Row],[제품명]])</f>
        <v>0</v>
      </c>
      <c r="V1185" s="131">
        <f>COUNTIF(사출계획!$O$88:$P$110,표4[[#This Row],[제품명]])</f>
        <v>0</v>
      </c>
      <c r="W1185" s="54">
        <f>COUNTIF(사출계획!$Q$62:$R$110,표4[[#This Row],[제품명]])</f>
        <v>0</v>
      </c>
      <c r="X1185" s="131">
        <f>COUNTIF(사출계획!$Q$62:$R$87,표4[[#This Row],[제품명]])</f>
        <v>0</v>
      </c>
      <c r="Y1185" s="131">
        <f>COUNTIF(사출계획!$Q$88:$R$110,표4[[#This Row],[제품명]])</f>
        <v>0</v>
      </c>
      <c r="Z1185" s="54">
        <f>COUNTIF(사출계획!$S$62:$T$110,표4[[#This Row],[제품명]])</f>
        <v>0</v>
      </c>
      <c r="AA1185" s="131"/>
      <c r="AB1185" s="131"/>
      <c r="AC1185" s="33" t="s">
        <v>5349</v>
      </c>
      <c r="AD1185" s="129">
        <f>SUMIF(표4[잉크명],표5[[#This Row],[잉크]],표4[월])</f>
        <v>0</v>
      </c>
      <c r="AE1185" s="126">
        <f>SUMIF(표4[잉크명],표5[[#This Row],[잉크]],표4[월-3층])</f>
        <v>0</v>
      </c>
      <c r="AF1185" s="126">
        <f>SUMIF(표4[잉크명],표5[[#This Row],[잉크]],표4[월-1층])</f>
        <v>0</v>
      </c>
      <c r="AG1185" s="133">
        <f>SUMIF(표4[잉크명],표5[[#This Row],[잉크]],표4[화])</f>
        <v>0</v>
      </c>
      <c r="AH1185" s="126">
        <f>SUMIF(표4[잉크명],표5[[#This Row],[잉크]],표4[화-3층])</f>
        <v>0</v>
      </c>
      <c r="AI1185" s="126">
        <f>SUMIF(표4[잉크명],표5[[#This Row],[잉크]],표4[화-1층])</f>
        <v>0</v>
      </c>
      <c r="AJ1185" s="130">
        <f>SUMIF(표4[잉크명],표5[[#This Row],[잉크]],표4[수])</f>
        <v>0</v>
      </c>
      <c r="AK1185" s="126">
        <f>SUMIF(표4[잉크명],표5[[#This Row],[잉크]],표4[수-3층])</f>
        <v>0</v>
      </c>
      <c r="AL1185" s="126">
        <f>SUMIF(표4[잉크명],표5[[#This Row],[잉크]],표4[수-1층])</f>
        <v>0</v>
      </c>
      <c r="AM1185" s="34">
        <f>SUMIF(표4[잉크명],표5[[#This Row],[잉크]],표4[목])</f>
        <v>0</v>
      </c>
      <c r="AN1185" s="126">
        <f>SUMIF(표4[잉크명],표5[[#This Row],[잉크]],표4[목-3층])</f>
        <v>0</v>
      </c>
      <c r="AO1185" s="126">
        <f>SUMIF(표4[잉크명],표5[[#This Row],[잉크]],표4[목-1층])</f>
        <v>0</v>
      </c>
      <c r="AP1185" s="34">
        <f>SUMIF(표4[잉크명],표5[[#This Row],[잉크]],표4[금])</f>
        <v>0</v>
      </c>
      <c r="AQ1185" s="126">
        <f>SUMIF(표4[잉크명],표5[[#This Row],[잉크]],표4[금-3층])</f>
        <v>0</v>
      </c>
      <c r="AR1185" s="126">
        <f>SUMIF(표4[잉크명],표5[[#This Row],[잉크]],표4[금-1층])</f>
        <v>0</v>
      </c>
      <c r="AS1185" s="34">
        <f>SUMIF(표4[잉크명],표5[[#This Row],[잉크]],표4[토])</f>
        <v>0</v>
      </c>
      <c r="AT1185" s="126">
        <f>SUMIF(표4[잉크명],표5[[#This Row],[잉크]],표4[토-3층])</f>
        <v>0</v>
      </c>
      <c r="AU1185" s="126">
        <f>SUMIF(표4[잉크명],표5[[#This Row],[잉크]],표4[토-1층])</f>
        <v>0</v>
      </c>
      <c r="AV1185" s="34">
        <f>SUMIF(표4[잉크명],표5[[#This Row],[잉크]],표4[일])</f>
        <v>0</v>
      </c>
      <c r="AW1185" s="126">
        <f>SUMIF(표4[잉크명],표5[[#This Row],[잉크]],표4[일-3층])</f>
        <v>0</v>
      </c>
      <c r="AX1185" s="126">
        <f>SUMIF(표4[잉크명],표5[[#This Row],[잉크]],표4[일-1층])</f>
        <v>0</v>
      </c>
      <c r="AY1185" s="34">
        <f>SUMIF(표4[잉크명],표5[[#This Row],[잉크]],표4[차주 월])</f>
        <v>0</v>
      </c>
      <c r="AZ1185" s="34">
        <f>SUM(표5[[#This Row],[월]:[차주 월]])</f>
        <v>0</v>
      </c>
    </row>
    <row r="1186" spans="2:52" x14ac:dyDescent="0.3">
      <c r="B1186" s="454" t="s">
        <v>4553</v>
      </c>
      <c r="C1186" s="285" t="s">
        <v>4725</v>
      </c>
      <c r="D1186" s="454" t="s">
        <v>4556</v>
      </c>
      <c r="E1186" s="54">
        <f>COUNTIF(사출계획!$E$62:$F$110,표4[[#This Row],[제품명]])</f>
        <v>0</v>
      </c>
      <c r="F1186" s="131">
        <f>COUNTIF(사출계획!$E$62:$F$87,표4[[#This Row],[제품명]])</f>
        <v>0</v>
      </c>
      <c r="G1186" s="131">
        <f>COUNTIF(사출계획!$E$88:$F$110,표4[[#This Row],[제품명]])</f>
        <v>0</v>
      </c>
      <c r="H1186" s="54">
        <f>COUNTIF(사출계획!$G$62:$H$110,표4[[#This Row],[제품명]])</f>
        <v>0</v>
      </c>
      <c r="I1186" s="132">
        <f>COUNTIF(사출계획!$G$62:$H$87,표4[[#This Row],[제품명]])</f>
        <v>0</v>
      </c>
      <c r="J1186" s="132">
        <f>COUNTIF(사출계획!$G$88:$H$110,표4[[#This Row],[제품명]])</f>
        <v>0</v>
      </c>
      <c r="K1186" s="54">
        <f>COUNTIF(사출계획!$I$62:$J$110,표4[[#This Row],[제품명]])</f>
        <v>0</v>
      </c>
      <c r="L1186" s="131">
        <f>COUNTIF(사출계획!$I$62:$J$87,표4[[#This Row],[제품명]])</f>
        <v>0</v>
      </c>
      <c r="M1186" s="131">
        <f>COUNTIF(사출계획!$I$88:$J$110,표4[[#This Row],[제품명]])</f>
        <v>0</v>
      </c>
      <c r="N1186" s="129">
        <f>COUNTIF(사출계획!$K$62:$L$110,표4[[#This Row],[제품명]])</f>
        <v>0</v>
      </c>
      <c r="O1186" s="131">
        <f>COUNTIF(사출계획!$K$62:$L$87,표4[[#This Row],[제품명]])</f>
        <v>0</v>
      </c>
      <c r="P1186" s="131">
        <f>COUNTIF(사출계획!$K$88:$L$110,표4[[#This Row],[제품명]])</f>
        <v>0</v>
      </c>
      <c r="Q1186" s="130">
        <f>COUNTIF(사출계획!$M$62:$N$110,표4[[#This Row],[제품명]])</f>
        <v>0</v>
      </c>
      <c r="R1186" s="131">
        <f>COUNTIF(사출계획!$M$62:$N$87,표4[[#This Row],[제품명]])</f>
        <v>0</v>
      </c>
      <c r="S1186" s="131">
        <f>COUNTIF(사출계획!$M$88:$N$110,표4[[#This Row],[제품명]])</f>
        <v>0</v>
      </c>
      <c r="T1186" s="54">
        <f>COUNTIF(사출계획!$O$62:$P$110,표4[[#This Row],[제품명]])</f>
        <v>0</v>
      </c>
      <c r="U1186" s="131">
        <f>COUNTIF(사출계획!$O$62:$P$87,표4[[#This Row],[제품명]])</f>
        <v>0</v>
      </c>
      <c r="V1186" s="131">
        <f>COUNTIF(사출계획!$O$88:$P$110,표4[[#This Row],[제품명]])</f>
        <v>0</v>
      </c>
      <c r="W1186" s="54">
        <f>COUNTIF(사출계획!$Q$62:$R$110,표4[[#This Row],[제품명]])</f>
        <v>0</v>
      </c>
      <c r="X1186" s="131">
        <f>COUNTIF(사출계획!$Q$62:$R$87,표4[[#This Row],[제품명]])</f>
        <v>0</v>
      </c>
      <c r="Y1186" s="131">
        <f>COUNTIF(사출계획!$Q$88:$R$110,표4[[#This Row],[제품명]])</f>
        <v>0</v>
      </c>
      <c r="Z1186" s="54">
        <f>COUNTIF(사출계획!$S$62:$T$110,표4[[#This Row],[제품명]])</f>
        <v>0</v>
      </c>
      <c r="AA1186" s="131"/>
      <c r="AB1186" s="131"/>
      <c r="AC1186" s="33" t="s">
        <v>5350</v>
      </c>
      <c r="AD1186" s="129">
        <f>SUMIF(표4[잉크명],표5[[#This Row],[잉크]],표4[월])</f>
        <v>8</v>
      </c>
      <c r="AE1186" s="126">
        <f>SUMIF(표4[잉크명],표5[[#This Row],[잉크]],표4[월-3층])</f>
        <v>4</v>
      </c>
      <c r="AF1186" s="126">
        <f>SUMIF(표4[잉크명],표5[[#This Row],[잉크]],표4[월-1층])</f>
        <v>4</v>
      </c>
      <c r="AG1186" s="133">
        <f>SUMIF(표4[잉크명],표5[[#This Row],[잉크]],표4[화])</f>
        <v>5</v>
      </c>
      <c r="AH1186" s="126">
        <f>SUMIF(표4[잉크명],표5[[#This Row],[잉크]],표4[화-3층])</f>
        <v>4</v>
      </c>
      <c r="AI1186" s="126">
        <f>SUMIF(표4[잉크명],표5[[#This Row],[잉크]],표4[화-1층])</f>
        <v>1</v>
      </c>
      <c r="AJ1186" s="130">
        <f>SUMIF(표4[잉크명],표5[[#This Row],[잉크]],표4[수])</f>
        <v>0</v>
      </c>
      <c r="AK1186" s="126">
        <f>SUMIF(표4[잉크명],표5[[#This Row],[잉크]],표4[수-3층])</f>
        <v>0</v>
      </c>
      <c r="AL1186" s="126">
        <f>SUMIF(표4[잉크명],표5[[#This Row],[잉크]],표4[수-1층])</f>
        <v>0</v>
      </c>
      <c r="AM1186" s="34">
        <f>SUMIF(표4[잉크명],표5[[#This Row],[잉크]],표4[목])</f>
        <v>0</v>
      </c>
      <c r="AN1186" s="126">
        <f>SUMIF(표4[잉크명],표5[[#This Row],[잉크]],표4[목-3층])</f>
        <v>0</v>
      </c>
      <c r="AO1186" s="126">
        <f>SUMIF(표4[잉크명],표5[[#This Row],[잉크]],표4[목-1층])</f>
        <v>0</v>
      </c>
      <c r="AP1186" s="34">
        <f>SUMIF(표4[잉크명],표5[[#This Row],[잉크]],표4[금])</f>
        <v>0</v>
      </c>
      <c r="AQ1186" s="126">
        <f>SUMIF(표4[잉크명],표5[[#This Row],[잉크]],표4[금-3층])</f>
        <v>0</v>
      </c>
      <c r="AR1186" s="126">
        <f>SUMIF(표4[잉크명],표5[[#This Row],[잉크]],표4[금-1층])</f>
        <v>0</v>
      </c>
      <c r="AS1186" s="34">
        <f>SUMIF(표4[잉크명],표5[[#This Row],[잉크]],표4[토])</f>
        <v>0</v>
      </c>
      <c r="AT1186" s="126">
        <f>SUMIF(표4[잉크명],표5[[#This Row],[잉크]],표4[토-3층])</f>
        <v>0</v>
      </c>
      <c r="AU1186" s="126">
        <f>SUMIF(표4[잉크명],표5[[#This Row],[잉크]],표4[토-1층])</f>
        <v>0</v>
      </c>
      <c r="AV1186" s="34">
        <f>SUMIF(표4[잉크명],표5[[#This Row],[잉크]],표4[일])</f>
        <v>0</v>
      </c>
      <c r="AW1186" s="126">
        <f>SUMIF(표4[잉크명],표5[[#This Row],[잉크]],표4[일-3층])</f>
        <v>0</v>
      </c>
      <c r="AX1186" s="126">
        <f>SUMIF(표4[잉크명],표5[[#This Row],[잉크]],표4[일-1층])</f>
        <v>0</v>
      </c>
      <c r="AY1186" s="34">
        <f>SUMIF(표4[잉크명],표5[[#This Row],[잉크]],표4[차주 월])</f>
        <v>0</v>
      </c>
      <c r="AZ1186" s="34">
        <f>SUM(표5[[#This Row],[월]:[차주 월]])</f>
        <v>26</v>
      </c>
    </row>
    <row r="1187" spans="2:52" x14ac:dyDescent="0.3">
      <c r="B1187" s="456" t="s">
        <v>4575</v>
      </c>
      <c r="C1187" s="285"/>
      <c r="D1187" s="456" t="s">
        <v>4578</v>
      </c>
      <c r="E1187" s="54">
        <f>COUNTIF(사출계획!$E$62:$F$110,표4[[#This Row],[제품명]])</f>
        <v>0</v>
      </c>
      <c r="F1187" s="131">
        <f>COUNTIF(사출계획!$E$62:$F$87,표4[[#This Row],[제품명]])</f>
        <v>0</v>
      </c>
      <c r="G1187" s="131">
        <f>COUNTIF(사출계획!$E$88:$F$110,표4[[#This Row],[제품명]])</f>
        <v>0</v>
      </c>
      <c r="H1187" s="54">
        <f>COUNTIF(사출계획!$G$62:$H$110,표4[[#This Row],[제품명]])</f>
        <v>0</v>
      </c>
      <c r="I1187" s="132">
        <f>COUNTIF(사출계획!$G$62:$H$87,표4[[#This Row],[제품명]])</f>
        <v>0</v>
      </c>
      <c r="J1187" s="132">
        <f>COUNTIF(사출계획!$G$88:$H$110,표4[[#This Row],[제품명]])</f>
        <v>0</v>
      </c>
      <c r="K1187" s="54">
        <f>COUNTIF(사출계획!$I$62:$J$110,표4[[#This Row],[제품명]])</f>
        <v>0</v>
      </c>
      <c r="L1187" s="131">
        <f>COUNTIF(사출계획!$I$62:$J$87,표4[[#This Row],[제품명]])</f>
        <v>0</v>
      </c>
      <c r="M1187" s="131">
        <f>COUNTIF(사출계획!$I$88:$J$110,표4[[#This Row],[제품명]])</f>
        <v>0</v>
      </c>
      <c r="N1187" s="129">
        <f>COUNTIF(사출계획!$K$62:$L$110,표4[[#This Row],[제품명]])</f>
        <v>0</v>
      </c>
      <c r="O1187" s="131">
        <f>COUNTIF(사출계획!$K$62:$L$87,표4[[#This Row],[제품명]])</f>
        <v>0</v>
      </c>
      <c r="P1187" s="131">
        <f>COUNTIF(사출계획!$K$88:$L$110,표4[[#This Row],[제품명]])</f>
        <v>0</v>
      </c>
      <c r="Q1187" s="130">
        <f>COUNTIF(사출계획!$M$62:$N$110,표4[[#This Row],[제품명]])</f>
        <v>0</v>
      </c>
      <c r="R1187" s="131">
        <f>COUNTIF(사출계획!$M$62:$N$87,표4[[#This Row],[제품명]])</f>
        <v>0</v>
      </c>
      <c r="S1187" s="131">
        <f>COUNTIF(사출계획!$M$88:$N$110,표4[[#This Row],[제품명]])</f>
        <v>0</v>
      </c>
      <c r="T1187" s="54">
        <f>COUNTIF(사출계획!$O$62:$P$110,표4[[#This Row],[제품명]])</f>
        <v>0</v>
      </c>
      <c r="U1187" s="131">
        <f>COUNTIF(사출계획!$O$62:$P$87,표4[[#This Row],[제품명]])</f>
        <v>0</v>
      </c>
      <c r="V1187" s="131">
        <f>COUNTIF(사출계획!$O$88:$P$110,표4[[#This Row],[제품명]])</f>
        <v>0</v>
      </c>
      <c r="W1187" s="54">
        <f>COUNTIF(사출계획!$Q$62:$R$110,표4[[#This Row],[제품명]])</f>
        <v>0</v>
      </c>
      <c r="X1187" s="131">
        <f>COUNTIF(사출계획!$Q$62:$R$87,표4[[#This Row],[제품명]])</f>
        <v>0</v>
      </c>
      <c r="Y1187" s="131">
        <f>COUNTIF(사출계획!$Q$88:$R$110,표4[[#This Row],[제품명]])</f>
        <v>0</v>
      </c>
      <c r="Z1187" s="54">
        <f>COUNTIF(사출계획!$S$62:$T$110,표4[[#This Row],[제품명]])</f>
        <v>0</v>
      </c>
      <c r="AA1187" s="131"/>
      <c r="AB1187" s="131"/>
      <c r="AC1187" s="538" t="s">
        <v>5351</v>
      </c>
      <c r="AD1187" s="129">
        <f>SUMIF(표4[잉크명],표5[[#This Row],[잉크]],표4[월])</f>
        <v>16</v>
      </c>
      <c r="AE1187" s="131">
        <f>SUMIF(표4[잉크명],표5[[#This Row],[잉크]],표4[월-3층])</f>
        <v>8</v>
      </c>
      <c r="AF1187" s="131">
        <f>SUMIF(표4[잉크명],표5[[#This Row],[잉크]],표4[월-1층])</f>
        <v>8</v>
      </c>
      <c r="AG1187" s="133">
        <f>SUMIF(표4[잉크명],표5[[#This Row],[잉크]],표4[화])</f>
        <v>10</v>
      </c>
      <c r="AH1187" s="131">
        <f>SUMIF(표4[잉크명],표5[[#This Row],[잉크]],표4[화-3층])</f>
        <v>8</v>
      </c>
      <c r="AI1187" s="131">
        <f>SUMIF(표4[잉크명],표5[[#This Row],[잉크]],표4[화-1층])</f>
        <v>2</v>
      </c>
      <c r="AJ1187" s="130">
        <f>SUMIF(표4[잉크명],표5[[#This Row],[잉크]],표4[수])</f>
        <v>0</v>
      </c>
      <c r="AK1187" s="131">
        <f>SUMIF(표4[잉크명],표5[[#This Row],[잉크]],표4[수-3층])</f>
        <v>0</v>
      </c>
      <c r="AL1187" s="131">
        <f>SUMIF(표4[잉크명],표5[[#This Row],[잉크]],표4[수-1층])</f>
        <v>0</v>
      </c>
      <c r="AM1187" s="54">
        <f>SUMIF(표4[잉크명],표5[[#This Row],[잉크]],표4[목])</f>
        <v>0</v>
      </c>
      <c r="AN1187" s="131">
        <f>SUMIF(표4[잉크명],표5[[#This Row],[잉크]],표4[목-3층])</f>
        <v>0</v>
      </c>
      <c r="AO1187" s="131">
        <f>SUMIF(표4[잉크명],표5[[#This Row],[잉크]],표4[목-1층])</f>
        <v>0</v>
      </c>
      <c r="AP1187" s="54">
        <f>SUMIF(표4[잉크명],표5[[#This Row],[잉크]],표4[금])</f>
        <v>0</v>
      </c>
      <c r="AQ1187" s="131">
        <f>SUMIF(표4[잉크명],표5[[#This Row],[잉크]],표4[금-3층])</f>
        <v>0</v>
      </c>
      <c r="AR1187" s="131">
        <f>SUMIF(표4[잉크명],표5[[#This Row],[잉크]],표4[금-1층])</f>
        <v>0</v>
      </c>
      <c r="AS1187" s="54">
        <f>SUMIF(표4[잉크명],표5[[#This Row],[잉크]],표4[토])</f>
        <v>0</v>
      </c>
      <c r="AT1187" s="131">
        <f>SUMIF(표4[잉크명],표5[[#This Row],[잉크]],표4[토-3층])</f>
        <v>0</v>
      </c>
      <c r="AU1187" s="131">
        <f>SUMIF(표4[잉크명],표5[[#This Row],[잉크]],표4[토-1층])</f>
        <v>0</v>
      </c>
      <c r="AV1187" s="54">
        <f>SUMIF(표4[잉크명],표5[[#This Row],[잉크]],표4[일])</f>
        <v>0</v>
      </c>
      <c r="AW1187" s="131">
        <f>SUMIF(표4[잉크명],표5[[#This Row],[잉크]],표4[일-3층])</f>
        <v>0</v>
      </c>
      <c r="AX1187" s="131">
        <f>SUMIF(표4[잉크명],표5[[#This Row],[잉크]],표4[일-1층])</f>
        <v>0</v>
      </c>
      <c r="AY1187" s="54">
        <f>SUMIF(표4[잉크명],표5[[#This Row],[잉크]],표4[차주 월])</f>
        <v>0</v>
      </c>
      <c r="AZ1187" s="54">
        <f>SUM(표5[[#This Row],[월]:[차주 월]])</f>
        <v>52</v>
      </c>
    </row>
    <row r="1188" spans="2:52" x14ac:dyDescent="0.3">
      <c r="B1188" s="456" t="s">
        <v>4576</v>
      </c>
      <c r="C1188" s="285"/>
      <c r="D1188" s="456" t="s">
        <v>4579</v>
      </c>
      <c r="E1188" s="54">
        <f>COUNTIF(사출계획!$E$62:$F$110,표4[[#This Row],[제품명]])</f>
        <v>0</v>
      </c>
      <c r="F1188" s="131">
        <f>COUNTIF(사출계획!$E$62:$F$87,표4[[#This Row],[제품명]])</f>
        <v>0</v>
      </c>
      <c r="G1188" s="131">
        <f>COUNTIF(사출계획!$E$88:$F$110,표4[[#This Row],[제품명]])</f>
        <v>0</v>
      </c>
      <c r="H1188" s="54">
        <f>COUNTIF(사출계획!$G$62:$H$110,표4[[#This Row],[제품명]])</f>
        <v>0</v>
      </c>
      <c r="I1188" s="132">
        <f>COUNTIF(사출계획!$G$62:$H$87,표4[[#This Row],[제품명]])</f>
        <v>0</v>
      </c>
      <c r="J1188" s="132">
        <f>COUNTIF(사출계획!$G$88:$H$110,표4[[#This Row],[제품명]])</f>
        <v>0</v>
      </c>
      <c r="K1188" s="54">
        <f>COUNTIF(사출계획!$I$62:$J$110,표4[[#This Row],[제품명]])</f>
        <v>0</v>
      </c>
      <c r="L1188" s="131">
        <f>COUNTIF(사출계획!$I$62:$J$87,표4[[#This Row],[제품명]])</f>
        <v>0</v>
      </c>
      <c r="M1188" s="131">
        <f>COUNTIF(사출계획!$I$88:$J$110,표4[[#This Row],[제품명]])</f>
        <v>0</v>
      </c>
      <c r="N1188" s="129">
        <f>COUNTIF(사출계획!$K$62:$L$110,표4[[#This Row],[제품명]])</f>
        <v>0</v>
      </c>
      <c r="O1188" s="131">
        <f>COUNTIF(사출계획!$K$62:$L$87,표4[[#This Row],[제품명]])</f>
        <v>0</v>
      </c>
      <c r="P1188" s="131">
        <f>COUNTIF(사출계획!$K$88:$L$110,표4[[#This Row],[제품명]])</f>
        <v>0</v>
      </c>
      <c r="Q1188" s="130">
        <f>COUNTIF(사출계획!$M$62:$N$110,표4[[#This Row],[제품명]])</f>
        <v>0</v>
      </c>
      <c r="R1188" s="131">
        <f>COUNTIF(사출계획!$M$62:$N$87,표4[[#This Row],[제품명]])</f>
        <v>0</v>
      </c>
      <c r="S1188" s="131">
        <f>COUNTIF(사출계획!$M$88:$N$110,표4[[#This Row],[제품명]])</f>
        <v>0</v>
      </c>
      <c r="T1188" s="54">
        <f>COUNTIF(사출계획!$O$62:$P$110,표4[[#This Row],[제품명]])</f>
        <v>0</v>
      </c>
      <c r="U1188" s="131">
        <f>COUNTIF(사출계획!$O$62:$P$87,표4[[#This Row],[제품명]])</f>
        <v>0</v>
      </c>
      <c r="V1188" s="131">
        <f>COUNTIF(사출계획!$O$88:$P$110,표4[[#This Row],[제품명]])</f>
        <v>0</v>
      </c>
      <c r="W1188" s="54">
        <f>COUNTIF(사출계획!$Q$62:$R$110,표4[[#This Row],[제품명]])</f>
        <v>0</v>
      </c>
      <c r="X1188" s="131">
        <f>COUNTIF(사출계획!$Q$62:$R$87,표4[[#This Row],[제품명]])</f>
        <v>0</v>
      </c>
      <c r="Y1188" s="131">
        <f>COUNTIF(사출계획!$Q$88:$R$110,표4[[#This Row],[제품명]])</f>
        <v>0</v>
      </c>
      <c r="Z1188" s="54">
        <f>COUNTIF(사출계획!$S$62:$T$110,표4[[#This Row],[제품명]])</f>
        <v>0</v>
      </c>
      <c r="AA1188" s="131"/>
      <c r="AB1188" s="131"/>
      <c r="AC1188" s="539" t="s">
        <v>5359</v>
      </c>
      <c r="AD1188" s="129">
        <f>SUMIF(표4[잉크명],표5[[#This Row],[잉크]],표4[월])</f>
        <v>0</v>
      </c>
      <c r="AE1188" s="131">
        <f>SUMIF(표4[잉크명],표5[[#This Row],[잉크]],표4[월-3층])</f>
        <v>0</v>
      </c>
      <c r="AF1188" s="131">
        <f>SUMIF(표4[잉크명],표5[[#This Row],[잉크]],표4[월-1층])</f>
        <v>0</v>
      </c>
      <c r="AG1188" s="133">
        <f>SUMIF(표4[잉크명],표5[[#This Row],[잉크]],표4[화])</f>
        <v>0</v>
      </c>
      <c r="AH1188" s="131">
        <f>SUMIF(표4[잉크명],표5[[#This Row],[잉크]],표4[화-3층])</f>
        <v>0</v>
      </c>
      <c r="AI1188" s="131">
        <f>SUMIF(표4[잉크명],표5[[#This Row],[잉크]],표4[화-1층])</f>
        <v>0</v>
      </c>
      <c r="AJ1188" s="130">
        <f>SUMIF(표4[잉크명],표5[[#This Row],[잉크]],표4[수])</f>
        <v>0</v>
      </c>
      <c r="AK1188" s="131">
        <f>SUMIF(표4[잉크명],표5[[#This Row],[잉크]],표4[수-3층])</f>
        <v>0</v>
      </c>
      <c r="AL1188" s="131">
        <f>SUMIF(표4[잉크명],표5[[#This Row],[잉크]],표4[수-1층])</f>
        <v>0</v>
      </c>
      <c r="AM1188" s="54">
        <f>SUMIF(표4[잉크명],표5[[#This Row],[잉크]],표4[목])</f>
        <v>0</v>
      </c>
      <c r="AN1188" s="131">
        <f>SUMIF(표4[잉크명],표5[[#This Row],[잉크]],표4[목-3층])</f>
        <v>0</v>
      </c>
      <c r="AO1188" s="131">
        <f>SUMIF(표4[잉크명],표5[[#This Row],[잉크]],표4[목-1층])</f>
        <v>0</v>
      </c>
      <c r="AP1188" s="54">
        <f>SUMIF(표4[잉크명],표5[[#This Row],[잉크]],표4[금])</f>
        <v>0</v>
      </c>
      <c r="AQ1188" s="131">
        <f>SUMIF(표4[잉크명],표5[[#This Row],[잉크]],표4[금-3층])</f>
        <v>0</v>
      </c>
      <c r="AR1188" s="131">
        <f>SUMIF(표4[잉크명],표5[[#This Row],[잉크]],표4[금-1층])</f>
        <v>0</v>
      </c>
      <c r="AS1188" s="54">
        <f>SUMIF(표4[잉크명],표5[[#This Row],[잉크]],표4[토])</f>
        <v>0</v>
      </c>
      <c r="AT1188" s="131">
        <f>SUMIF(표4[잉크명],표5[[#This Row],[잉크]],표4[토-3층])</f>
        <v>0</v>
      </c>
      <c r="AU1188" s="131">
        <f>SUMIF(표4[잉크명],표5[[#This Row],[잉크]],표4[토-1층])</f>
        <v>0</v>
      </c>
      <c r="AV1188" s="54">
        <f>SUMIF(표4[잉크명],표5[[#This Row],[잉크]],표4[일])</f>
        <v>0</v>
      </c>
      <c r="AW1188" s="131">
        <f>SUMIF(표4[잉크명],표5[[#This Row],[잉크]],표4[일-3층])</f>
        <v>0</v>
      </c>
      <c r="AX1188" s="131">
        <f>SUMIF(표4[잉크명],표5[[#This Row],[잉크]],표4[일-1층])</f>
        <v>0</v>
      </c>
      <c r="AY1188" s="54">
        <f>SUMIF(표4[잉크명],표5[[#This Row],[잉크]],표4[차주 월])</f>
        <v>0</v>
      </c>
      <c r="AZ1188" s="54">
        <f>SUM(표5[[#This Row],[월]:[차주 월]])</f>
        <v>0</v>
      </c>
    </row>
    <row r="1189" spans="2:52" x14ac:dyDescent="0.3">
      <c r="B1189" s="456" t="s">
        <v>4577</v>
      </c>
      <c r="C1189" s="285"/>
      <c r="D1189" s="456" t="s">
        <v>4580</v>
      </c>
      <c r="E1189" s="54">
        <f>COUNTIF(사출계획!$E$62:$F$110,표4[[#This Row],[제품명]])</f>
        <v>0</v>
      </c>
      <c r="F1189" s="131">
        <f>COUNTIF(사출계획!$E$62:$F$87,표4[[#This Row],[제품명]])</f>
        <v>0</v>
      </c>
      <c r="G1189" s="131">
        <f>COUNTIF(사출계획!$E$88:$F$110,표4[[#This Row],[제품명]])</f>
        <v>0</v>
      </c>
      <c r="H1189" s="54">
        <f>COUNTIF(사출계획!$G$62:$H$110,표4[[#This Row],[제품명]])</f>
        <v>0</v>
      </c>
      <c r="I1189" s="132">
        <f>COUNTIF(사출계획!$G$62:$H$87,표4[[#This Row],[제품명]])</f>
        <v>0</v>
      </c>
      <c r="J1189" s="132">
        <f>COUNTIF(사출계획!$G$88:$H$110,표4[[#This Row],[제품명]])</f>
        <v>0</v>
      </c>
      <c r="K1189" s="54">
        <f>COUNTIF(사출계획!$I$62:$J$110,표4[[#This Row],[제품명]])</f>
        <v>0</v>
      </c>
      <c r="L1189" s="131">
        <f>COUNTIF(사출계획!$I$62:$J$87,표4[[#This Row],[제품명]])</f>
        <v>0</v>
      </c>
      <c r="M1189" s="131">
        <f>COUNTIF(사출계획!$I$88:$J$110,표4[[#This Row],[제품명]])</f>
        <v>0</v>
      </c>
      <c r="N1189" s="129">
        <f>COUNTIF(사출계획!$K$62:$L$110,표4[[#This Row],[제품명]])</f>
        <v>0</v>
      </c>
      <c r="O1189" s="131">
        <f>COUNTIF(사출계획!$K$62:$L$87,표4[[#This Row],[제품명]])</f>
        <v>0</v>
      </c>
      <c r="P1189" s="131">
        <f>COUNTIF(사출계획!$K$88:$L$110,표4[[#This Row],[제품명]])</f>
        <v>0</v>
      </c>
      <c r="Q1189" s="130">
        <f>COUNTIF(사출계획!$M$62:$N$110,표4[[#This Row],[제품명]])</f>
        <v>0</v>
      </c>
      <c r="R1189" s="131">
        <f>COUNTIF(사출계획!$M$62:$N$87,표4[[#This Row],[제품명]])</f>
        <v>0</v>
      </c>
      <c r="S1189" s="131">
        <f>COUNTIF(사출계획!$M$88:$N$110,표4[[#This Row],[제품명]])</f>
        <v>0</v>
      </c>
      <c r="T1189" s="54">
        <f>COUNTIF(사출계획!$O$62:$P$110,표4[[#This Row],[제품명]])</f>
        <v>0</v>
      </c>
      <c r="U1189" s="131">
        <f>COUNTIF(사출계획!$O$62:$P$87,표4[[#This Row],[제품명]])</f>
        <v>0</v>
      </c>
      <c r="V1189" s="131">
        <f>COUNTIF(사출계획!$O$88:$P$110,표4[[#This Row],[제품명]])</f>
        <v>0</v>
      </c>
      <c r="W1189" s="54">
        <f>COUNTIF(사출계획!$Q$62:$R$110,표4[[#This Row],[제품명]])</f>
        <v>0</v>
      </c>
      <c r="X1189" s="131">
        <f>COUNTIF(사출계획!$Q$62:$R$87,표4[[#This Row],[제품명]])</f>
        <v>0</v>
      </c>
      <c r="Y1189" s="131">
        <f>COUNTIF(사출계획!$Q$88:$R$110,표4[[#This Row],[제품명]])</f>
        <v>0</v>
      </c>
      <c r="Z1189" s="54">
        <f>COUNTIF(사출계획!$S$62:$T$110,표4[[#This Row],[제품명]])</f>
        <v>0</v>
      </c>
      <c r="AA1189" s="131"/>
      <c r="AB1189" s="131"/>
      <c r="AC1189" s="539" t="s">
        <v>5360</v>
      </c>
      <c r="AD1189" s="129">
        <f>SUMIF(표4[잉크명],표5[[#This Row],[잉크]],표4[월])</f>
        <v>0</v>
      </c>
      <c r="AE1189" s="131">
        <f>SUMIF(표4[잉크명],표5[[#This Row],[잉크]],표4[월-3층])</f>
        <v>0</v>
      </c>
      <c r="AF1189" s="131">
        <f>SUMIF(표4[잉크명],표5[[#This Row],[잉크]],표4[월-1층])</f>
        <v>0</v>
      </c>
      <c r="AG1189" s="133">
        <f>SUMIF(표4[잉크명],표5[[#This Row],[잉크]],표4[화])</f>
        <v>0</v>
      </c>
      <c r="AH1189" s="131">
        <f>SUMIF(표4[잉크명],표5[[#This Row],[잉크]],표4[화-3층])</f>
        <v>0</v>
      </c>
      <c r="AI1189" s="131">
        <f>SUMIF(표4[잉크명],표5[[#This Row],[잉크]],표4[화-1층])</f>
        <v>0</v>
      </c>
      <c r="AJ1189" s="130">
        <f>SUMIF(표4[잉크명],표5[[#This Row],[잉크]],표4[수])</f>
        <v>0</v>
      </c>
      <c r="AK1189" s="131">
        <f>SUMIF(표4[잉크명],표5[[#This Row],[잉크]],표4[수-3층])</f>
        <v>0</v>
      </c>
      <c r="AL1189" s="131">
        <f>SUMIF(표4[잉크명],표5[[#This Row],[잉크]],표4[수-1층])</f>
        <v>0</v>
      </c>
      <c r="AM1189" s="54">
        <f>SUMIF(표4[잉크명],표5[[#This Row],[잉크]],표4[목])</f>
        <v>0</v>
      </c>
      <c r="AN1189" s="131">
        <f>SUMIF(표4[잉크명],표5[[#This Row],[잉크]],표4[목-3층])</f>
        <v>0</v>
      </c>
      <c r="AO1189" s="131">
        <f>SUMIF(표4[잉크명],표5[[#This Row],[잉크]],표4[목-1층])</f>
        <v>0</v>
      </c>
      <c r="AP1189" s="54">
        <f>SUMIF(표4[잉크명],표5[[#This Row],[잉크]],표4[금])</f>
        <v>0</v>
      </c>
      <c r="AQ1189" s="131">
        <f>SUMIF(표4[잉크명],표5[[#This Row],[잉크]],표4[금-3층])</f>
        <v>0</v>
      </c>
      <c r="AR1189" s="131">
        <f>SUMIF(표4[잉크명],표5[[#This Row],[잉크]],표4[금-1층])</f>
        <v>0</v>
      </c>
      <c r="AS1189" s="54">
        <f>SUMIF(표4[잉크명],표5[[#This Row],[잉크]],표4[토])</f>
        <v>0</v>
      </c>
      <c r="AT1189" s="131">
        <f>SUMIF(표4[잉크명],표5[[#This Row],[잉크]],표4[토-3층])</f>
        <v>0</v>
      </c>
      <c r="AU1189" s="131">
        <f>SUMIF(표4[잉크명],표5[[#This Row],[잉크]],표4[토-1층])</f>
        <v>0</v>
      </c>
      <c r="AV1189" s="54">
        <f>SUMIF(표4[잉크명],표5[[#This Row],[잉크]],표4[일])</f>
        <v>0</v>
      </c>
      <c r="AW1189" s="131">
        <f>SUMIF(표4[잉크명],표5[[#This Row],[잉크]],표4[일-3층])</f>
        <v>0</v>
      </c>
      <c r="AX1189" s="131">
        <f>SUMIF(표4[잉크명],표5[[#This Row],[잉크]],표4[일-1층])</f>
        <v>0</v>
      </c>
      <c r="AY1189" s="54">
        <f>SUMIF(표4[잉크명],표5[[#This Row],[잉크]],표4[차주 월])</f>
        <v>0</v>
      </c>
      <c r="AZ1189" s="54">
        <f>SUM(표5[[#This Row],[월]:[차주 월]])</f>
        <v>0</v>
      </c>
    </row>
    <row r="1190" spans="2:52" x14ac:dyDescent="0.3">
      <c r="B1190" s="457" t="s">
        <v>4582</v>
      </c>
      <c r="C1190" s="285" t="s">
        <v>4725</v>
      </c>
      <c r="D1190" s="457" t="s">
        <v>4585</v>
      </c>
      <c r="E1190" s="54">
        <f>COUNTIF(사출계획!$E$62:$F$110,표4[[#This Row],[제품명]])</f>
        <v>0</v>
      </c>
      <c r="F1190" s="131">
        <f>COUNTIF(사출계획!$E$62:$F$87,표4[[#This Row],[제품명]])</f>
        <v>0</v>
      </c>
      <c r="G1190" s="131">
        <f>COUNTIF(사출계획!$E$88:$F$110,표4[[#This Row],[제품명]])</f>
        <v>0</v>
      </c>
      <c r="H1190" s="54">
        <f>COUNTIF(사출계획!$G$62:$H$110,표4[[#This Row],[제품명]])</f>
        <v>0</v>
      </c>
      <c r="I1190" s="132">
        <f>COUNTIF(사출계획!$G$62:$H$87,표4[[#This Row],[제품명]])</f>
        <v>0</v>
      </c>
      <c r="J1190" s="132">
        <f>COUNTIF(사출계획!$G$88:$H$110,표4[[#This Row],[제품명]])</f>
        <v>0</v>
      </c>
      <c r="K1190" s="54">
        <f>COUNTIF(사출계획!$I$62:$J$110,표4[[#This Row],[제품명]])</f>
        <v>0</v>
      </c>
      <c r="L1190" s="131">
        <f>COUNTIF(사출계획!$I$62:$J$87,표4[[#This Row],[제품명]])</f>
        <v>0</v>
      </c>
      <c r="M1190" s="131">
        <f>COUNTIF(사출계획!$I$88:$J$110,표4[[#This Row],[제품명]])</f>
        <v>0</v>
      </c>
      <c r="N1190" s="129">
        <f>COUNTIF(사출계획!$K$62:$L$110,표4[[#This Row],[제품명]])</f>
        <v>0</v>
      </c>
      <c r="O1190" s="131">
        <f>COUNTIF(사출계획!$K$62:$L$87,표4[[#This Row],[제품명]])</f>
        <v>0</v>
      </c>
      <c r="P1190" s="131">
        <f>COUNTIF(사출계획!$K$88:$L$110,표4[[#This Row],[제품명]])</f>
        <v>0</v>
      </c>
      <c r="Q1190" s="130">
        <f>COUNTIF(사출계획!$M$62:$N$110,표4[[#This Row],[제품명]])</f>
        <v>0</v>
      </c>
      <c r="R1190" s="131">
        <f>COUNTIF(사출계획!$M$62:$N$87,표4[[#This Row],[제품명]])</f>
        <v>0</v>
      </c>
      <c r="S1190" s="131">
        <f>COUNTIF(사출계획!$M$88:$N$110,표4[[#This Row],[제품명]])</f>
        <v>0</v>
      </c>
      <c r="T1190" s="54">
        <f>COUNTIF(사출계획!$O$62:$P$110,표4[[#This Row],[제품명]])</f>
        <v>0</v>
      </c>
      <c r="U1190" s="131">
        <f>COUNTIF(사출계획!$O$62:$P$87,표4[[#This Row],[제품명]])</f>
        <v>0</v>
      </c>
      <c r="V1190" s="131">
        <f>COUNTIF(사출계획!$O$88:$P$110,표4[[#This Row],[제품명]])</f>
        <v>0</v>
      </c>
      <c r="W1190" s="54">
        <f>COUNTIF(사출계획!$Q$62:$R$110,표4[[#This Row],[제품명]])</f>
        <v>0</v>
      </c>
      <c r="X1190" s="131">
        <f>COUNTIF(사출계획!$Q$62:$R$87,표4[[#This Row],[제품명]])</f>
        <v>0</v>
      </c>
      <c r="Y1190" s="131">
        <f>COUNTIF(사출계획!$Q$88:$R$110,표4[[#This Row],[제품명]])</f>
        <v>0</v>
      </c>
      <c r="Z1190" s="54">
        <f>COUNTIF(사출계획!$S$62:$T$110,표4[[#This Row],[제품명]])</f>
        <v>0</v>
      </c>
      <c r="AA1190" s="131"/>
      <c r="AB1190" s="131"/>
      <c r="AC1190" s="540" t="s">
        <v>5368</v>
      </c>
      <c r="AD1190" s="129">
        <f>SUMIF(표4[잉크명],표5[[#This Row],[잉크]],표4[월])</f>
        <v>0</v>
      </c>
      <c r="AE1190" s="131">
        <f>SUMIF(표4[잉크명],표5[[#This Row],[잉크]],표4[월-3층])</f>
        <v>0</v>
      </c>
      <c r="AF1190" s="131">
        <f>SUMIF(표4[잉크명],표5[[#This Row],[잉크]],표4[월-1층])</f>
        <v>0</v>
      </c>
      <c r="AG1190" s="133">
        <f>SUMIF(표4[잉크명],표5[[#This Row],[잉크]],표4[화])</f>
        <v>0</v>
      </c>
      <c r="AH1190" s="131">
        <f>SUMIF(표4[잉크명],표5[[#This Row],[잉크]],표4[화-3층])</f>
        <v>0</v>
      </c>
      <c r="AI1190" s="131">
        <f>SUMIF(표4[잉크명],표5[[#This Row],[잉크]],표4[화-1층])</f>
        <v>0</v>
      </c>
      <c r="AJ1190" s="130">
        <f>SUMIF(표4[잉크명],표5[[#This Row],[잉크]],표4[수])</f>
        <v>0</v>
      </c>
      <c r="AK1190" s="131">
        <f>SUMIF(표4[잉크명],표5[[#This Row],[잉크]],표4[수-3층])</f>
        <v>0</v>
      </c>
      <c r="AL1190" s="131">
        <f>SUMIF(표4[잉크명],표5[[#This Row],[잉크]],표4[수-1층])</f>
        <v>0</v>
      </c>
      <c r="AM1190" s="54">
        <f>SUMIF(표4[잉크명],표5[[#This Row],[잉크]],표4[목])</f>
        <v>0</v>
      </c>
      <c r="AN1190" s="131">
        <f>SUMIF(표4[잉크명],표5[[#This Row],[잉크]],표4[목-3층])</f>
        <v>0</v>
      </c>
      <c r="AO1190" s="131">
        <f>SUMIF(표4[잉크명],표5[[#This Row],[잉크]],표4[목-1층])</f>
        <v>0</v>
      </c>
      <c r="AP1190" s="54">
        <f>SUMIF(표4[잉크명],표5[[#This Row],[잉크]],표4[금])</f>
        <v>0</v>
      </c>
      <c r="AQ1190" s="131">
        <f>SUMIF(표4[잉크명],표5[[#This Row],[잉크]],표4[금-3층])</f>
        <v>0</v>
      </c>
      <c r="AR1190" s="131">
        <f>SUMIF(표4[잉크명],표5[[#This Row],[잉크]],표4[금-1층])</f>
        <v>0</v>
      </c>
      <c r="AS1190" s="54">
        <f>SUMIF(표4[잉크명],표5[[#This Row],[잉크]],표4[토])</f>
        <v>0</v>
      </c>
      <c r="AT1190" s="131">
        <f>SUMIF(표4[잉크명],표5[[#This Row],[잉크]],표4[토-3층])</f>
        <v>0</v>
      </c>
      <c r="AU1190" s="131">
        <f>SUMIF(표4[잉크명],표5[[#This Row],[잉크]],표4[토-1층])</f>
        <v>0</v>
      </c>
      <c r="AV1190" s="54">
        <f>SUMIF(표4[잉크명],표5[[#This Row],[잉크]],표4[일])</f>
        <v>0</v>
      </c>
      <c r="AW1190" s="131">
        <f>SUMIF(표4[잉크명],표5[[#This Row],[잉크]],표4[일-3층])</f>
        <v>0</v>
      </c>
      <c r="AX1190" s="131">
        <f>SUMIF(표4[잉크명],표5[[#This Row],[잉크]],표4[일-1층])</f>
        <v>0</v>
      </c>
      <c r="AY1190" s="54">
        <f>SUMIF(표4[잉크명],표5[[#This Row],[잉크]],표4[차주 월])</f>
        <v>0</v>
      </c>
      <c r="AZ1190" s="54">
        <f>SUM(표5[[#This Row],[월]:[차주 월]])</f>
        <v>0</v>
      </c>
    </row>
    <row r="1191" spans="2:52" x14ac:dyDescent="0.3">
      <c r="B1191" s="457" t="s">
        <v>4583</v>
      </c>
      <c r="C1191" s="285" t="s">
        <v>4725</v>
      </c>
      <c r="D1191" s="457" t="s">
        <v>4586</v>
      </c>
      <c r="E1191" s="54">
        <f>COUNTIF(사출계획!$E$62:$F$110,표4[[#This Row],[제품명]])</f>
        <v>0</v>
      </c>
      <c r="F1191" s="131">
        <f>COUNTIF(사출계획!$E$62:$F$87,표4[[#This Row],[제품명]])</f>
        <v>0</v>
      </c>
      <c r="G1191" s="131">
        <f>COUNTIF(사출계획!$E$88:$F$110,표4[[#This Row],[제품명]])</f>
        <v>0</v>
      </c>
      <c r="H1191" s="54">
        <f>COUNTIF(사출계획!$G$62:$H$110,표4[[#This Row],[제품명]])</f>
        <v>0</v>
      </c>
      <c r="I1191" s="132">
        <f>COUNTIF(사출계획!$G$62:$H$87,표4[[#This Row],[제품명]])</f>
        <v>0</v>
      </c>
      <c r="J1191" s="132">
        <f>COUNTIF(사출계획!$G$88:$H$110,표4[[#This Row],[제품명]])</f>
        <v>0</v>
      </c>
      <c r="K1191" s="54">
        <f>COUNTIF(사출계획!$I$62:$J$110,표4[[#This Row],[제품명]])</f>
        <v>0</v>
      </c>
      <c r="L1191" s="131">
        <f>COUNTIF(사출계획!$I$62:$J$87,표4[[#This Row],[제품명]])</f>
        <v>0</v>
      </c>
      <c r="M1191" s="131">
        <f>COUNTIF(사출계획!$I$88:$J$110,표4[[#This Row],[제품명]])</f>
        <v>0</v>
      </c>
      <c r="N1191" s="129">
        <f>COUNTIF(사출계획!$K$62:$L$110,표4[[#This Row],[제품명]])</f>
        <v>0</v>
      </c>
      <c r="O1191" s="131">
        <f>COUNTIF(사출계획!$K$62:$L$87,표4[[#This Row],[제품명]])</f>
        <v>0</v>
      </c>
      <c r="P1191" s="131">
        <f>COUNTIF(사출계획!$K$88:$L$110,표4[[#This Row],[제품명]])</f>
        <v>0</v>
      </c>
      <c r="Q1191" s="130">
        <f>COUNTIF(사출계획!$M$62:$N$110,표4[[#This Row],[제품명]])</f>
        <v>0</v>
      </c>
      <c r="R1191" s="131">
        <f>COUNTIF(사출계획!$M$62:$N$87,표4[[#This Row],[제품명]])</f>
        <v>0</v>
      </c>
      <c r="S1191" s="131">
        <f>COUNTIF(사출계획!$M$88:$N$110,표4[[#This Row],[제품명]])</f>
        <v>0</v>
      </c>
      <c r="T1191" s="54">
        <f>COUNTIF(사출계획!$O$62:$P$110,표4[[#This Row],[제품명]])</f>
        <v>0</v>
      </c>
      <c r="U1191" s="131">
        <f>COUNTIF(사출계획!$O$62:$P$87,표4[[#This Row],[제품명]])</f>
        <v>0</v>
      </c>
      <c r="V1191" s="131">
        <f>COUNTIF(사출계획!$O$88:$P$110,표4[[#This Row],[제품명]])</f>
        <v>0</v>
      </c>
      <c r="W1191" s="54">
        <f>COUNTIF(사출계획!$Q$62:$R$110,표4[[#This Row],[제품명]])</f>
        <v>0</v>
      </c>
      <c r="X1191" s="131">
        <f>COUNTIF(사출계획!$Q$62:$R$87,표4[[#This Row],[제품명]])</f>
        <v>0</v>
      </c>
      <c r="Y1191" s="131">
        <f>COUNTIF(사출계획!$Q$88:$R$110,표4[[#This Row],[제품명]])</f>
        <v>0</v>
      </c>
      <c r="Z1191" s="54">
        <f>COUNTIF(사출계획!$S$62:$T$110,표4[[#This Row],[제품명]])</f>
        <v>0</v>
      </c>
      <c r="AA1191" s="131"/>
      <c r="AB1191" s="131"/>
      <c r="AC1191" s="541" t="s">
        <v>5372</v>
      </c>
      <c r="AD1191" s="129">
        <f>SUMIF(표4[잉크명],표5[[#This Row],[잉크]],표4[월])</f>
        <v>0</v>
      </c>
      <c r="AE1191" s="131">
        <f>SUMIF(표4[잉크명],표5[[#This Row],[잉크]],표4[월-3층])</f>
        <v>0</v>
      </c>
      <c r="AF1191" s="131">
        <f>SUMIF(표4[잉크명],표5[[#This Row],[잉크]],표4[월-1층])</f>
        <v>0</v>
      </c>
      <c r="AG1191" s="133">
        <f>SUMIF(표4[잉크명],표5[[#This Row],[잉크]],표4[화])</f>
        <v>0</v>
      </c>
      <c r="AH1191" s="131">
        <f>SUMIF(표4[잉크명],표5[[#This Row],[잉크]],표4[화-3층])</f>
        <v>0</v>
      </c>
      <c r="AI1191" s="131">
        <f>SUMIF(표4[잉크명],표5[[#This Row],[잉크]],표4[화-1층])</f>
        <v>0</v>
      </c>
      <c r="AJ1191" s="130">
        <f>SUMIF(표4[잉크명],표5[[#This Row],[잉크]],표4[수])</f>
        <v>0</v>
      </c>
      <c r="AK1191" s="131">
        <f>SUMIF(표4[잉크명],표5[[#This Row],[잉크]],표4[수-3층])</f>
        <v>0</v>
      </c>
      <c r="AL1191" s="131">
        <f>SUMIF(표4[잉크명],표5[[#This Row],[잉크]],표4[수-1층])</f>
        <v>0</v>
      </c>
      <c r="AM1191" s="54">
        <f>SUMIF(표4[잉크명],표5[[#This Row],[잉크]],표4[목])</f>
        <v>0</v>
      </c>
      <c r="AN1191" s="131">
        <f>SUMIF(표4[잉크명],표5[[#This Row],[잉크]],표4[목-3층])</f>
        <v>0</v>
      </c>
      <c r="AO1191" s="131">
        <f>SUMIF(표4[잉크명],표5[[#This Row],[잉크]],표4[목-1층])</f>
        <v>0</v>
      </c>
      <c r="AP1191" s="54">
        <f>SUMIF(표4[잉크명],표5[[#This Row],[잉크]],표4[금])</f>
        <v>0</v>
      </c>
      <c r="AQ1191" s="131">
        <f>SUMIF(표4[잉크명],표5[[#This Row],[잉크]],표4[금-3층])</f>
        <v>0</v>
      </c>
      <c r="AR1191" s="131">
        <f>SUMIF(표4[잉크명],표5[[#This Row],[잉크]],표4[금-1층])</f>
        <v>0</v>
      </c>
      <c r="AS1191" s="54">
        <f>SUMIF(표4[잉크명],표5[[#This Row],[잉크]],표4[토])</f>
        <v>0</v>
      </c>
      <c r="AT1191" s="131">
        <f>SUMIF(표4[잉크명],표5[[#This Row],[잉크]],표4[토-3층])</f>
        <v>0</v>
      </c>
      <c r="AU1191" s="131">
        <f>SUMIF(표4[잉크명],표5[[#This Row],[잉크]],표4[토-1층])</f>
        <v>0</v>
      </c>
      <c r="AV1191" s="54">
        <f>SUMIF(표4[잉크명],표5[[#This Row],[잉크]],표4[일])</f>
        <v>0</v>
      </c>
      <c r="AW1191" s="131">
        <f>SUMIF(표4[잉크명],표5[[#This Row],[잉크]],표4[일-3층])</f>
        <v>0</v>
      </c>
      <c r="AX1191" s="131">
        <f>SUMIF(표4[잉크명],표5[[#This Row],[잉크]],표4[일-1층])</f>
        <v>0</v>
      </c>
      <c r="AY1191" s="54">
        <f>SUMIF(표4[잉크명],표5[[#This Row],[잉크]],표4[차주 월])</f>
        <v>0</v>
      </c>
      <c r="AZ1191" s="54">
        <f>SUM(표5[[#This Row],[월]:[차주 월]])</f>
        <v>0</v>
      </c>
    </row>
    <row r="1192" spans="2:52" x14ac:dyDescent="0.3">
      <c r="B1192" s="457" t="s">
        <v>4584</v>
      </c>
      <c r="C1192" s="285" t="s">
        <v>4722</v>
      </c>
      <c r="D1192" s="457" t="s">
        <v>4587</v>
      </c>
      <c r="E1192" s="54">
        <f>COUNTIF(사출계획!$E$62:$F$110,표4[[#This Row],[제품명]])</f>
        <v>0</v>
      </c>
      <c r="F1192" s="131">
        <f>COUNTIF(사출계획!$E$62:$F$87,표4[[#This Row],[제품명]])</f>
        <v>0</v>
      </c>
      <c r="G1192" s="131">
        <f>COUNTIF(사출계획!$E$88:$F$110,표4[[#This Row],[제품명]])</f>
        <v>0</v>
      </c>
      <c r="H1192" s="54">
        <f>COUNTIF(사출계획!$G$62:$H$110,표4[[#This Row],[제품명]])</f>
        <v>0</v>
      </c>
      <c r="I1192" s="132">
        <f>COUNTIF(사출계획!$G$62:$H$87,표4[[#This Row],[제품명]])</f>
        <v>0</v>
      </c>
      <c r="J1192" s="132">
        <f>COUNTIF(사출계획!$G$88:$H$110,표4[[#This Row],[제품명]])</f>
        <v>0</v>
      </c>
      <c r="K1192" s="54">
        <f>COUNTIF(사출계획!$I$62:$J$110,표4[[#This Row],[제품명]])</f>
        <v>0</v>
      </c>
      <c r="L1192" s="131">
        <f>COUNTIF(사출계획!$I$62:$J$87,표4[[#This Row],[제품명]])</f>
        <v>0</v>
      </c>
      <c r="M1192" s="131">
        <f>COUNTIF(사출계획!$I$88:$J$110,표4[[#This Row],[제품명]])</f>
        <v>0</v>
      </c>
      <c r="N1192" s="129">
        <f>COUNTIF(사출계획!$K$62:$L$110,표4[[#This Row],[제품명]])</f>
        <v>0</v>
      </c>
      <c r="O1192" s="131">
        <f>COUNTIF(사출계획!$K$62:$L$87,표4[[#This Row],[제품명]])</f>
        <v>0</v>
      </c>
      <c r="P1192" s="131">
        <f>COUNTIF(사출계획!$K$88:$L$110,표4[[#This Row],[제품명]])</f>
        <v>0</v>
      </c>
      <c r="Q1192" s="130">
        <f>COUNTIF(사출계획!$M$62:$N$110,표4[[#This Row],[제품명]])</f>
        <v>0</v>
      </c>
      <c r="R1192" s="131">
        <f>COUNTIF(사출계획!$M$62:$N$87,표4[[#This Row],[제품명]])</f>
        <v>0</v>
      </c>
      <c r="S1192" s="131">
        <f>COUNTIF(사출계획!$M$88:$N$110,표4[[#This Row],[제품명]])</f>
        <v>0</v>
      </c>
      <c r="T1192" s="54">
        <f>COUNTIF(사출계획!$O$62:$P$110,표4[[#This Row],[제품명]])</f>
        <v>0</v>
      </c>
      <c r="U1192" s="131">
        <f>COUNTIF(사출계획!$O$62:$P$87,표4[[#This Row],[제품명]])</f>
        <v>0</v>
      </c>
      <c r="V1192" s="131">
        <f>COUNTIF(사출계획!$O$88:$P$110,표4[[#This Row],[제품명]])</f>
        <v>0</v>
      </c>
      <c r="W1192" s="54">
        <f>COUNTIF(사출계획!$Q$62:$R$110,표4[[#This Row],[제품명]])</f>
        <v>0</v>
      </c>
      <c r="X1192" s="131">
        <f>COUNTIF(사출계획!$Q$62:$R$87,표4[[#This Row],[제품명]])</f>
        <v>0</v>
      </c>
      <c r="Y1192" s="131">
        <f>COUNTIF(사출계획!$Q$88:$R$110,표4[[#This Row],[제품명]])</f>
        <v>0</v>
      </c>
      <c r="Z1192" s="54">
        <f>COUNTIF(사출계획!$S$62:$T$110,표4[[#This Row],[제품명]])</f>
        <v>0</v>
      </c>
      <c r="AA1192" s="131"/>
      <c r="AB1192" s="131"/>
      <c r="AC1192" s="543" t="s">
        <v>5374</v>
      </c>
      <c r="AD1192" s="129">
        <f>SUMIF(표4[잉크명],표5[[#This Row],[잉크]],표4[월])</f>
        <v>0</v>
      </c>
      <c r="AE1192" s="131">
        <f>SUMIF(표4[잉크명],표5[[#This Row],[잉크]],표4[월-3층])</f>
        <v>0</v>
      </c>
      <c r="AF1192" s="131">
        <f>SUMIF(표4[잉크명],표5[[#This Row],[잉크]],표4[월-1층])</f>
        <v>0</v>
      </c>
      <c r="AG1192" s="133">
        <f>SUMIF(표4[잉크명],표5[[#This Row],[잉크]],표4[화])</f>
        <v>0</v>
      </c>
      <c r="AH1192" s="131">
        <f>SUMIF(표4[잉크명],표5[[#This Row],[잉크]],표4[화-3층])</f>
        <v>0</v>
      </c>
      <c r="AI1192" s="131">
        <f>SUMIF(표4[잉크명],표5[[#This Row],[잉크]],표4[화-1층])</f>
        <v>0</v>
      </c>
      <c r="AJ1192" s="130">
        <f>SUMIF(표4[잉크명],표5[[#This Row],[잉크]],표4[수])</f>
        <v>0</v>
      </c>
      <c r="AK1192" s="131">
        <f>SUMIF(표4[잉크명],표5[[#This Row],[잉크]],표4[수-3층])</f>
        <v>0</v>
      </c>
      <c r="AL1192" s="131">
        <f>SUMIF(표4[잉크명],표5[[#This Row],[잉크]],표4[수-1층])</f>
        <v>0</v>
      </c>
      <c r="AM1192" s="54">
        <f>SUMIF(표4[잉크명],표5[[#This Row],[잉크]],표4[목])</f>
        <v>0</v>
      </c>
      <c r="AN1192" s="131">
        <f>SUMIF(표4[잉크명],표5[[#This Row],[잉크]],표4[목-3층])</f>
        <v>0</v>
      </c>
      <c r="AO1192" s="131">
        <f>SUMIF(표4[잉크명],표5[[#This Row],[잉크]],표4[목-1층])</f>
        <v>0</v>
      </c>
      <c r="AP1192" s="54">
        <f>SUMIF(표4[잉크명],표5[[#This Row],[잉크]],표4[금])</f>
        <v>0</v>
      </c>
      <c r="AQ1192" s="131">
        <f>SUMIF(표4[잉크명],표5[[#This Row],[잉크]],표4[금-3층])</f>
        <v>0</v>
      </c>
      <c r="AR1192" s="131">
        <f>SUMIF(표4[잉크명],표5[[#This Row],[잉크]],표4[금-1층])</f>
        <v>0</v>
      </c>
      <c r="AS1192" s="54">
        <f>SUMIF(표4[잉크명],표5[[#This Row],[잉크]],표4[토])</f>
        <v>0</v>
      </c>
      <c r="AT1192" s="131">
        <f>SUMIF(표4[잉크명],표5[[#This Row],[잉크]],표4[토-3층])</f>
        <v>0</v>
      </c>
      <c r="AU1192" s="131">
        <f>SUMIF(표4[잉크명],표5[[#This Row],[잉크]],표4[토-1층])</f>
        <v>0</v>
      </c>
      <c r="AV1192" s="54">
        <f>SUMIF(표4[잉크명],표5[[#This Row],[잉크]],표4[일])</f>
        <v>0</v>
      </c>
      <c r="AW1192" s="131">
        <f>SUMIF(표4[잉크명],표5[[#This Row],[잉크]],표4[일-3층])</f>
        <v>0</v>
      </c>
      <c r="AX1192" s="131">
        <f>SUMIF(표4[잉크명],표5[[#This Row],[잉크]],표4[일-1층])</f>
        <v>0</v>
      </c>
      <c r="AY1192" s="54">
        <f>SUMIF(표4[잉크명],표5[[#This Row],[잉크]],표4[차주 월])</f>
        <v>0</v>
      </c>
      <c r="AZ1192" s="54">
        <f>SUM(표5[[#This Row],[월]:[차주 월]])</f>
        <v>0</v>
      </c>
    </row>
    <row r="1193" spans="2:52" x14ac:dyDescent="0.3">
      <c r="B1193" s="458" t="s">
        <v>4613</v>
      </c>
      <c r="C1193" s="285"/>
      <c r="D1193" s="458" t="s">
        <v>4599</v>
      </c>
      <c r="E1193" s="54">
        <f>COUNTIF(사출계획!$E$62:$F$110,표4[[#This Row],[제품명]])</f>
        <v>0</v>
      </c>
      <c r="F1193" s="131">
        <f>COUNTIF(사출계획!$E$62:$F$87,표4[[#This Row],[제품명]])</f>
        <v>0</v>
      </c>
      <c r="G1193" s="131">
        <f>COUNTIF(사출계획!$E$88:$F$110,표4[[#This Row],[제품명]])</f>
        <v>0</v>
      </c>
      <c r="H1193" s="54">
        <f>COUNTIF(사출계획!$G$62:$H$110,표4[[#This Row],[제품명]])</f>
        <v>0</v>
      </c>
      <c r="I1193" s="132">
        <f>COUNTIF(사출계획!$G$62:$H$87,표4[[#This Row],[제품명]])</f>
        <v>0</v>
      </c>
      <c r="J1193" s="132">
        <f>COUNTIF(사출계획!$G$88:$H$110,표4[[#This Row],[제품명]])</f>
        <v>0</v>
      </c>
      <c r="K1193" s="54">
        <f>COUNTIF(사출계획!$I$62:$J$110,표4[[#This Row],[제품명]])</f>
        <v>0</v>
      </c>
      <c r="L1193" s="131">
        <f>COUNTIF(사출계획!$I$62:$J$87,표4[[#This Row],[제품명]])</f>
        <v>0</v>
      </c>
      <c r="M1193" s="131">
        <f>COUNTIF(사출계획!$I$88:$J$110,표4[[#This Row],[제품명]])</f>
        <v>0</v>
      </c>
      <c r="N1193" s="129">
        <f>COUNTIF(사출계획!$K$62:$L$110,표4[[#This Row],[제품명]])</f>
        <v>0</v>
      </c>
      <c r="O1193" s="131">
        <f>COUNTIF(사출계획!$K$62:$L$87,표4[[#This Row],[제품명]])</f>
        <v>0</v>
      </c>
      <c r="P1193" s="131">
        <f>COUNTIF(사출계획!$K$88:$L$110,표4[[#This Row],[제품명]])</f>
        <v>0</v>
      </c>
      <c r="Q1193" s="130">
        <f>COUNTIF(사출계획!$M$62:$N$110,표4[[#This Row],[제품명]])</f>
        <v>0</v>
      </c>
      <c r="R1193" s="131">
        <f>COUNTIF(사출계획!$M$62:$N$87,표4[[#This Row],[제품명]])</f>
        <v>0</v>
      </c>
      <c r="S1193" s="131">
        <f>COUNTIF(사출계획!$M$88:$N$110,표4[[#This Row],[제품명]])</f>
        <v>0</v>
      </c>
      <c r="T1193" s="54">
        <f>COUNTIF(사출계획!$O$62:$P$110,표4[[#This Row],[제품명]])</f>
        <v>0</v>
      </c>
      <c r="U1193" s="131">
        <f>COUNTIF(사출계획!$O$62:$P$87,표4[[#This Row],[제품명]])</f>
        <v>0</v>
      </c>
      <c r="V1193" s="131">
        <f>COUNTIF(사출계획!$O$88:$P$110,표4[[#This Row],[제품명]])</f>
        <v>0</v>
      </c>
      <c r="W1193" s="54">
        <f>COUNTIF(사출계획!$Q$62:$R$110,표4[[#This Row],[제품명]])</f>
        <v>0</v>
      </c>
      <c r="X1193" s="131">
        <f>COUNTIF(사출계획!$Q$62:$R$87,표4[[#This Row],[제품명]])</f>
        <v>0</v>
      </c>
      <c r="Y1193" s="131">
        <f>COUNTIF(사출계획!$Q$88:$R$110,표4[[#This Row],[제품명]])</f>
        <v>0</v>
      </c>
      <c r="Z1193" s="54">
        <f>COUNTIF(사출계획!$S$62:$T$110,표4[[#This Row],[제품명]])</f>
        <v>0</v>
      </c>
      <c r="AA1193" s="131"/>
      <c r="AB1193" s="131"/>
      <c r="AC1193" s="33" t="s">
        <v>5377</v>
      </c>
      <c r="AD1193" s="129">
        <f>SUMIF(표4[잉크명],표5[[#This Row],[잉크]],표4[월])</f>
        <v>1</v>
      </c>
      <c r="AE1193" s="126">
        <f>SUMIF(표4[잉크명],표5[[#This Row],[잉크]],표4[월-3층])</f>
        <v>1</v>
      </c>
      <c r="AF1193" s="126">
        <f>SUMIF(표4[잉크명],표5[[#This Row],[잉크]],표4[월-1층])</f>
        <v>0</v>
      </c>
      <c r="AG1193" s="133">
        <f>SUMIF(표4[잉크명],표5[[#This Row],[잉크]],표4[화])</f>
        <v>1</v>
      </c>
      <c r="AH1193" s="126">
        <f>SUMIF(표4[잉크명],표5[[#This Row],[잉크]],표4[화-3층])</f>
        <v>1</v>
      </c>
      <c r="AI1193" s="126">
        <f>SUMIF(표4[잉크명],표5[[#This Row],[잉크]],표4[화-1층])</f>
        <v>0</v>
      </c>
      <c r="AJ1193" s="130">
        <f>SUMIF(표4[잉크명],표5[[#This Row],[잉크]],표4[수])</f>
        <v>0</v>
      </c>
      <c r="AK1193" s="126">
        <f>SUMIF(표4[잉크명],표5[[#This Row],[잉크]],표4[수-3층])</f>
        <v>0</v>
      </c>
      <c r="AL1193" s="126">
        <f>SUMIF(표4[잉크명],표5[[#This Row],[잉크]],표4[수-1층])</f>
        <v>0</v>
      </c>
      <c r="AM1193" s="34">
        <f>SUMIF(표4[잉크명],표5[[#This Row],[잉크]],표4[목])</f>
        <v>0</v>
      </c>
      <c r="AN1193" s="126">
        <f>SUMIF(표4[잉크명],표5[[#This Row],[잉크]],표4[목-3층])</f>
        <v>0</v>
      </c>
      <c r="AO1193" s="126">
        <f>SUMIF(표4[잉크명],표5[[#This Row],[잉크]],표4[목-1층])</f>
        <v>0</v>
      </c>
      <c r="AP1193" s="34">
        <f>SUMIF(표4[잉크명],표5[[#This Row],[잉크]],표4[금])</f>
        <v>0</v>
      </c>
      <c r="AQ1193" s="126">
        <f>SUMIF(표4[잉크명],표5[[#This Row],[잉크]],표4[금-3층])</f>
        <v>0</v>
      </c>
      <c r="AR1193" s="126">
        <f>SUMIF(표4[잉크명],표5[[#This Row],[잉크]],표4[금-1층])</f>
        <v>0</v>
      </c>
      <c r="AS1193" s="34">
        <f>SUMIF(표4[잉크명],표5[[#This Row],[잉크]],표4[토])</f>
        <v>0</v>
      </c>
      <c r="AT1193" s="126">
        <f>SUMIF(표4[잉크명],표5[[#This Row],[잉크]],표4[토-3층])</f>
        <v>0</v>
      </c>
      <c r="AU1193" s="126">
        <f>SUMIF(표4[잉크명],표5[[#This Row],[잉크]],표4[토-1층])</f>
        <v>0</v>
      </c>
      <c r="AV1193" s="34">
        <f>SUMIF(표4[잉크명],표5[[#This Row],[잉크]],표4[일])</f>
        <v>0</v>
      </c>
      <c r="AW1193" s="126">
        <f>SUMIF(표4[잉크명],표5[[#This Row],[잉크]],표4[일-3층])</f>
        <v>0</v>
      </c>
      <c r="AX1193" s="126">
        <f>SUMIF(표4[잉크명],표5[[#This Row],[잉크]],표4[일-1층])</f>
        <v>0</v>
      </c>
      <c r="AY1193" s="34">
        <f>SUMIF(표4[잉크명],표5[[#This Row],[잉크]],표4[차주 월])</f>
        <v>0</v>
      </c>
      <c r="AZ1193" s="34">
        <f>SUM(표5[[#This Row],[월]:[차주 월]])</f>
        <v>4</v>
      </c>
    </row>
    <row r="1194" spans="2:52" x14ac:dyDescent="0.3">
      <c r="B1194" s="458" t="s">
        <v>4614</v>
      </c>
      <c r="C1194" s="285"/>
      <c r="D1194" s="458" t="s">
        <v>4600</v>
      </c>
      <c r="E1194" s="54">
        <f>COUNTIF(사출계획!$E$62:$F$110,표4[[#This Row],[제품명]])</f>
        <v>0</v>
      </c>
      <c r="F1194" s="131">
        <f>COUNTIF(사출계획!$E$62:$F$87,표4[[#This Row],[제품명]])</f>
        <v>0</v>
      </c>
      <c r="G1194" s="131">
        <f>COUNTIF(사출계획!$E$88:$F$110,표4[[#This Row],[제품명]])</f>
        <v>0</v>
      </c>
      <c r="H1194" s="54">
        <f>COUNTIF(사출계획!$G$62:$H$110,표4[[#This Row],[제품명]])</f>
        <v>0</v>
      </c>
      <c r="I1194" s="132">
        <f>COUNTIF(사출계획!$G$62:$H$87,표4[[#This Row],[제품명]])</f>
        <v>0</v>
      </c>
      <c r="J1194" s="132">
        <f>COUNTIF(사출계획!$G$88:$H$110,표4[[#This Row],[제품명]])</f>
        <v>0</v>
      </c>
      <c r="K1194" s="54">
        <f>COUNTIF(사출계획!$I$62:$J$110,표4[[#This Row],[제품명]])</f>
        <v>0</v>
      </c>
      <c r="L1194" s="131">
        <f>COUNTIF(사출계획!$I$62:$J$87,표4[[#This Row],[제품명]])</f>
        <v>0</v>
      </c>
      <c r="M1194" s="131">
        <f>COUNTIF(사출계획!$I$88:$J$110,표4[[#This Row],[제품명]])</f>
        <v>0</v>
      </c>
      <c r="N1194" s="129">
        <f>COUNTIF(사출계획!$K$62:$L$110,표4[[#This Row],[제품명]])</f>
        <v>0</v>
      </c>
      <c r="O1194" s="131">
        <f>COUNTIF(사출계획!$K$62:$L$87,표4[[#This Row],[제품명]])</f>
        <v>0</v>
      </c>
      <c r="P1194" s="131">
        <f>COUNTIF(사출계획!$K$88:$L$110,표4[[#This Row],[제품명]])</f>
        <v>0</v>
      </c>
      <c r="Q1194" s="130">
        <f>COUNTIF(사출계획!$M$62:$N$110,표4[[#This Row],[제품명]])</f>
        <v>0</v>
      </c>
      <c r="R1194" s="131">
        <f>COUNTIF(사출계획!$M$62:$N$87,표4[[#This Row],[제품명]])</f>
        <v>0</v>
      </c>
      <c r="S1194" s="131">
        <f>COUNTIF(사출계획!$M$88:$N$110,표4[[#This Row],[제품명]])</f>
        <v>0</v>
      </c>
      <c r="T1194" s="54">
        <f>COUNTIF(사출계획!$O$62:$P$110,표4[[#This Row],[제품명]])</f>
        <v>0</v>
      </c>
      <c r="U1194" s="131">
        <f>COUNTIF(사출계획!$O$62:$P$87,표4[[#This Row],[제품명]])</f>
        <v>0</v>
      </c>
      <c r="V1194" s="131">
        <f>COUNTIF(사출계획!$O$88:$P$110,표4[[#This Row],[제품명]])</f>
        <v>0</v>
      </c>
      <c r="W1194" s="54">
        <f>COUNTIF(사출계획!$Q$62:$R$110,표4[[#This Row],[제품명]])</f>
        <v>0</v>
      </c>
      <c r="X1194" s="131">
        <f>COUNTIF(사출계획!$Q$62:$R$87,표4[[#This Row],[제품명]])</f>
        <v>0</v>
      </c>
      <c r="Y1194" s="131">
        <f>COUNTIF(사출계획!$Q$88:$R$110,표4[[#This Row],[제품명]])</f>
        <v>0</v>
      </c>
      <c r="Z1194" s="54">
        <f>COUNTIF(사출계획!$S$62:$T$110,표4[[#This Row],[제품명]])</f>
        <v>0</v>
      </c>
      <c r="AA1194" s="131"/>
      <c r="AB1194" s="131"/>
      <c r="AC1194" s="544" t="s">
        <v>5378</v>
      </c>
      <c r="AD1194" s="129">
        <f>SUMIF(표4[잉크명],표5[[#This Row],[잉크]],표4[월])</f>
        <v>2</v>
      </c>
      <c r="AE1194" s="131">
        <f>SUMIF(표4[잉크명],표5[[#This Row],[잉크]],표4[월-3층])</f>
        <v>2</v>
      </c>
      <c r="AF1194" s="131">
        <f>SUMIF(표4[잉크명],표5[[#This Row],[잉크]],표4[월-1층])</f>
        <v>0</v>
      </c>
      <c r="AG1194" s="133">
        <f>SUMIF(표4[잉크명],표5[[#This Row],[잉크]],표4[화])</f>
        <v>2</v>
      </c>
      <c r="AH1194" s="131">
        <f>SUMIF(표4[잉크명],표5[[#This Row],[잉크]],표4[화-3층])</f>
        <v>2</v>
      </c>
      <c r="AI1194" s="131">
        <f>SUMIF(표4[잉크명],표5[[#This Row],[잉크]],표4[화-1층])</f>
        <v>0</v>
      </c>
      <c r="AJ1194" s="130">
        <f>SUMIF(표4[잉크명],표5[[#This Row],[잉크]],표4[수])</f>
        <v>0</v>
      </c>
      <c r="AK1194" s="131">
        <f>SUMIF(표4[잉크명],표5[[#This Row],[잉크]],표4[수-3층])</f>
        <v>0</v>
      </c>
      <c r="AL1194" s="131">
        <f>SUMIF(표4[잉크명],표5[[#This Row],[잉크]],표4[수-1층])</f>
        <v>0</v>
      </c>
      <c r="AM1194" s="54">
        <f>SUMIF(표4[잉크명],표5[[#This Row],[잉크]],표4[목])</f>
        <v>0</v>
      </c>
      <c r="AN1194" s="131">
        <f>SUMIF(표4[잉크명],표5[[#This Row],[잉크]],표4[목-3층])</f>
        <v>0</v>
      </c>
      <c r="AO1194" s="131">
        <f>SUMIF(표4[잉크명],표5[[#This Row],[잉크]],표4[목-1층])</f>
        <v>0</v>
      </c>
      <c r="AP1194" s="54">
        <f>SUMIF(표4[잉크명],표5[[#This Row],[잉크]],표4[금])</f>
        <v>0</v>
      </c>
      <c r="AQ1194" s="131">
        <f>SUMIF(표4[잉크명],표5[[#This Row],[잉크]],표4[금-3층])</f>
        <v>0</v>
      </c>
      <c r="AR1194" s="131">
        <f>SUMIF(표4[잉크명],표5[[#This Row],[잉크]],표4[금-1층])</f>
        <v>0</v>
      </c>
      <c r="AS1194" s="54">
        <f>SUMIF(표4[잉크명],표5[[#This Row],[잉크]],표4[토])</f>
        <v>0</v>
      </c>
      <c r="AT1194" s="131">
        <f>SUMIF(표4[잉크명],표5[[#This Row],[잉크]],표4[토-3층])</f>
        <v>0</v>
      </c>
      <c r="AU1194" s="131">
        <f>SUMIF(표4[잉크명],표5[[#This Row],[잉크]],표4[토-1층])</f>
        <v>0</v>
      </c>
      <c r="AV1194" s="54">
        <f>SUMIF(표4[잉크명],표5[[#This Row],[잉크]],표4[일])</f>
        <v>0</v>
      </c>
      <c r="AW1194" s="131">
        <f>SUMIF(표4[잉크명],표5[[#This Row],[잉크]],표4[일-3층])</f>
        <v>0</v>
      </c>
      <c r="AX1194" s="131">
        <f>SUMIF(표4[잉크명],표5[[#This Row],[잉크]],표4[일-1층])</f>
        <v>0</v>
      </c>
      <c r="AY1194" s="54">
        <f>SUMIF(표4[잉크명],표5[[#This Row],[잉크]],표4[차주 월])</f>
        <v>0</v>
      </c>
      <c r="AZ1194" s="54">
        <f>SUM(표5[[#This Row],[월]:[차주 월]])</f>
        <v>8</v>
      </c>
    </row>
    <row r="1195" spans="2:52" x14ac:dyDescent="0.3">
      <c r="B1195" s="458" t="s">
        <v>4615</v>
      </c>
      <c r="C1195" s="285"/>
      <c r="D1195" s="458" t="s">
        <v>4601</v>
      </c>
      <c r="E1195" s="54">
        <f>COUNTIF(사출계획!$E$62:$F$110,표4[[#This Row],[제품명]])</f>
        <v>0</v>
      </c>
      <c r="F1195" s="131">
        <f>COUNTIF(사출계획!$E$62:$F$87,표4[[#This Row],[제품명]])</f>
        <v>0</v>
      </c>
      <c r="G1195" s="131">
        <f>COUNTIF(사출계획!$E$88:$F$110,표4[[#This Row],[제품명]])</f>
        <v>0</v>
      </c>
      <c r="H1195" s="54">
        <f>COUNTIF(사출계획!$G$62:$H$110,표4[[#This Row],[제품명]])</f>
        <v>0</v>
      </c>
      <c r="I1195" s="132">
        <f>COUNTIF(사출계획!$G$62:$H$87,표4[[#This Row],[제품명]])</f>
        <v>0</v>
      </c>
      <c r="J1195" s="132">
        <f>COUNTIF(사출계획!$G$88:$H$110,표4[[#This Row],[제품명]])</f>
        <v>0</v>
      </c>
      <c r="K1195" s="54">
        <f>COUNTIF(사출계획!$I$62:$J$110,표4[[#This Row],[제품명]])</f>
        <v>0</v>
      </c>
      <c r="L1195" s="131">
        <f>COUNTIF(사출계획!$I$62:$J$87,표4[[#This Row],[제품명]])</f>
        <v>0</v>
      </c>
      <c r="M1195" s="131">
        <f>COUNTIF(사출계획!$I$88:$J$110,표4[[#This Row],[제품명]])</f>
        <v>0</v>
      </c>
      <c r="N1195" s="129">
        <f>COUNTIF(사출계획!$K$62:$L$110,표4[[#This Row],[제품명]])</f>
        <v>0</v>
      </c>
      <c r="O1195" s="131">
        <f>COUNTIF(사출계획!$K$62:$L$87,표4[[#This Row],[제품명]])</f>
        <v>0</v>
      </c>
      <c r="P1195" s="131">
        <f>COUNTIF(사출계획!$K$88:$L$110,표4[[#This Row],[제품명]])</f>
        <v>0</v>
      </c>
      <c r="Q1195" s="130">
        <f>COUNTIF(사출계획!$M$62:$N$110,표4[[#This Row],[제품명]])</f>
        <v>0</v>
      </c>
      <c r="R1195" s="131">
        <f>COUNTIF(사출계획!$M$62:$N$87,표4[[#This Row],[제품명]])</f>
        <v>0</v>
      </c>
      <c r="S1195" s="131">
        <f>COUNTIF(사출계획!$M$88:$N$110,표4[[#This Row],[제품명]])</f>
        <v>0</v>
      </c>
      <c r="T1195" s="54">
        <f>COUNTIF(사출계획!$O$62:$P$110,표4[[#This Row],[제품명]])</f>
        <v>0</v>
      </c>
      <c r="U1195" s="131">
        <f>COUNTIF(사출계획!$O$62:$P$87,표4[[#This Row],[제품명]])</f>
        <v>0</v>
      </c>
      <c r="V1195" s="131">
        <f>COUNTIF(사출계획!$O$88:$P$110,표4[[#This Row],[제품명]])</f>
        <v>0</v>
      </c>
      <c r="W1195" s="54">
        <f>COUNTIF(사출계획!$Q$62:$R$110,표4[[#This Row],[제품명]])</f>
        <v>0</v>
      </c>
      <c r="X1195" s="131">
        <f>COUNTIF(사출계획!$Q$62:$R$87,표4[[#This Row],[제품명]])</f>
        <v>0</v>
      </c>
      <c r="Y1195" s="131">
        <f>COUNTIF(사출계획!$Q$88:$R$110,표4[[#This Row],[제품명]])</f>
        <v>0</v>
      </c>
      <c r="Z1195" s="54">
        <f>COUNTIF(사출계획!$S$62:$T$110,표4[[#This Row],[제품명]])</f>
        <v>0</v>
      </c>
      <c r="AA1195" s="131"/>
      <c r="AB1195" s="131"/>
      <c r="AC1195" s="545" t="s">
        <v>5383</v>
      </c>
      <c r="AD1195" s="129">
        <f>SUMIF(표4[잉크명],표5[[#This Row],[잉크]],표4[월])</f>
        <v>0</v>
      </c>
      <c r="AE1195" s="126">
        <f>SUMIF(표4[잉크명],표5[[#This Row],[잉크]],표4[월-3층])</f>
        <v>0</v>
      </c>
      <c r="AF1195" s="126">
        <f>SUMIF(표4[잉크명],표5[[#This Row],[잉크]],표4[월-1층])</f>
        <v>0</v>
      </c>
      <c r="AG1195" s="133">
        <f>SUMIF(표4[잉크명],표5[[#This Row],[잉크]],표4[화])</f>
        <v>0</v>
      </c>
      <c r="AH1195" s="126">
        <f>SUMIF(표4[잉크명],표5[[#This Row],[잉크]],표4[화-3층])</f>
        <v>0</v>
      </c>
      <c r="AI1195" s="126">
        <f>SUMIF(표4[잉크명],표5[[#This Row],[잉크]],표4[화-1층])</f>
        <v>0</v>
      </c>
      <c r="AJ1195" s="130">
        <f>SUMIF(표4[잉크명],표5[[#This Row],[잉크]],표4[수])</f>
        <v>0</v>
      </c>
      <c r="AK1195" s="126">
        <f>SUMIF(표4[잉크명],표5[[#This Row],[잉크]],표4[수-3층])</f>
        <v>0</v>
      </c>
      <c r="AL1195" s="126">
        <f>SUMIF(표4[잉크명],표5[[#This Row],[잉크]],표4[수-1층])</f>
        <v>0</v>
      </c>
      <c r="AM1195" s="34">
        <f>SUMIF(표4[잉크명],표5[[#This Row],[잉크]],표4[목])</f>
        <v>0</v>
      </c>
      <c r="AN1195" s="126">
        <f>SUMIF(표4[잉크명],표5[[#This Row],[잉크]],표4[목-3층])</f>
        <v>0</v>
      </c>
      <c r="AO1195" s="126">
        <f>SUMIF(표4[잉크명],표5[[#This Row],[잉크]],표4[목-1층])</f>
        <v>0</v>
      </c>
      <c r="AP1195" s="34">
        <f>SUMIF(표4[잉크명],표5[[#This Row],[잉크]],표4[금])</f>
        <v>0</v>
      </c>
      <c r="AQ1195" s="126">
        <f>SUMIF(표4[잉크명],표5[[#This Row],[잉크]],표4[금-3층])</f>
        <v>0</v>
      </c>
      <c r="AR1195" s="126">
        <f>SUMIF(표4[잉크명],표5[[#This Row],[잉크]],표4[금-1층])</f>
        <v>0</v>
      </c>
      <c r="AS1195" s="34">
        <f>SUMIF(표4[잉크명],표5[[#This Row],[잉크]],표4[토])</f>
        <v>0</v>
      </c>
      <c r="AT1195" s="126">
        <f>SUMIF(표4[잉크명],표5[[#This Row],[잉크]],표4[토-3층])</f>
        <v>0</v>
      </c>
      <c r="AU1195" s="126">
        <f>SUMIF(표4[잉크명],표5[[#This Row],[잉크]],표4[토-1층])</f>
        <v>0</v>
      </c>
      <c r="AV1195" s="34">
        <f>SUMIF(표4[잉크명],표5[[#This Row],[잉크]],표4[일])</f>
        <v>0</v>
      </c>
      <c r="AW1195" s="126">
        <f>SUMIF(표4[잉크명],표5[[#This Row],[잉크]],표4[일-3층])</f>
        <v>0</v>
      </c>
      <c r="AX1195" s="126">
        <f>SUMIF(표4[잉크명],표5[[#This Row],[잉크]],표4[일-1층])</f>
        <v>0</v>
      </c>
      <c r="AY1195" s="34">
        <f>SUMIF(표4[잉크명],표5[[#This Row],[잉크]],표4[차주 월])</f>
        <v>0</v>
      </c>
      <c r="AZ1195" s="34">
        <f>SUM(표5[[#This Row],[월]:[차주 월]])</f>
        <v>0</v>
      </c>
    </row>
    <row r="1196" spans="2:52" x14ac:dyDescent="0.3">
      <c r="B1196" s="458" t="s">
        <v>4598</v>
      </c>
      <c r="C1196" s="285"/>
      <c r="D1196" s="458" t="s">
        <v>4602</v>
      </c>
      <c r="E1196" s="54">
        <f>COUNTIF(사출계획!$E$62:$F$110,표4[[#This Row],[제품명]])</f>
        <v>0</v>
      </c>
      <c r="F1196" s="131">
        <f>COUNTIF(사출계획!$E$62:$F$87,표4[[#This Row],[제품명]])</f>
        <v>0</v>
      </c>
      <c r="G1196" s="131">
        <f>COUNTIF(사출계획!$E$88:$F$110,표4[[#This Row],[제품명]])</f>
        <v>0</v>
      </c>
      <c r="H1196" s="54">
        <f>COUNTIF(사출계획!$G$62:$H$110,표4[[#This Row],[제품명]])</f>
        <v>0</v>
      </c>
      <c r="I1196" s="132">
        <f>COUNTIF(사출계획!$G$62:$H$87,표4[[#This Row],[제품명]])</f>
        <v>0</v>
      </c>
      <c r="J1196" s="132">
        <f>COUNTIF(사출계획!$G$88:$H$110,표4[[#This Row],[제품명]])</f>
        <v>0</v>
      </c>
      <c r="K1196" s="54">
        <f>COUNTIF(사출계획!$I$62:$J$110,표4[[#This Row],[제품명]])</f>
        <v>0</v>
      </c>
      <c r="L1196" s="131">
        <f>COUNTIF(사출계획!$I$62:$J$87,표4[[#This Row],[제품명]])</f>
        <v>0</v>
      </c>
      <c r="M1196" s="131">
        <f>COUNTIF(사출계획!$I$88:$J$110,표4[[#This Row],[제품명]])</f>
        <v>0</v>
      </c>
      <c r="N1196" s="129">
        <f>COUNTIF(사출계획!$K$62:$L$110,표4[[#This Row],[제품명]])</f>
        <v>0</v>
      </c>
      <c r="O1196" s="131">
        <f>COUNTIF(사출계획!$K$62:$L$87,표4[[#This Row],[제품명]])</f>
        <v>0</v>
      </c>
      <c r="P1196" s="131">
        <f>COUNTIF(사출계획!$K$88:$L$110,표4[[#This Row],[제품명]])</f>
        <v>0</v>
      </c>
      <c r="Q1196" s="130">
        <f>COUNTIF(사출계획!$M$62:$N$110,표4[[#This Row],[제품명]])</f>
        <v>0</v>
      </c>
      <c r="R1196" s="131">
        <f>COUNTIF(사출계획!$M$62:$N$87,표4[[#This Row],[제품명]])</f>
        <v>0</v>
      </c>
      <c r="S1196" s="131">
        <f>COUNTIF(사출계획!$M$88:$N$110,표4[[#This Row],[제품명]])</f>
        <v>0</v>
      </c>
      <c r="T1196" s="54">
        <f>COUNTIF(사출계획!$O$62:$P$110,표4[[#This Row],[제품명]])</f>
        <v>0</v>
      </c>
      <c r="U1196" s="131">
        <f>COUNTIF(사출계획!$O$62:$P$87,표4[[#This Row],[제품명]])</f>
        <v>0</v>
      </c>
      <c r="V1196" s="131">
        <f>COUNTIF(사출계획!$O$88:$P$110,표4[[#This Row],[제품명]])</f>
        <v>0</v>
      </c>
      <c r="W1196" s="54">
        <f>COUNTIF(사출계획!$Q$62:$R$110,표4[[#This Row],[제품명]])</f>
        <v>0</v>
      </c>
      <c r="X1196" s="131">
        <f>COUNTIF(사출계획!$Q$62:$R$87,표4[[#This Row],[제품명]])</f>
        <v>0</v>
      </c>
      <c r="Y1196" s="131">
        <f>COUNTIF(사출계획!$Q$88:$R$110,표4[[#This Row],[제품명]])</f>
        <v>0</v>
      </c>
      <c r="Z1196" s="54">
        <f>COUNTIF(사출계획!$S$62:$T$110,표4[[#This Row],[제품명]])</f>
        <v>0</v>
      </c>
      <c r="AA1196" s="131"/>
      <c r="AB1196" s="131"/>
      <c r="AC1196" s="33" t="s">
        <v>5384</v>
      </c>
      <c r="AD1196" s="129">
        <f>SUMIF(표4[잉크명],표5[[#This Row],[잉크]],표4[월])</f>
        <v>0</v>
      </c>
      <c r="AE1196" s="126">
        <f>SUMIF(표4[잉크명],표5[[#This Row],[잉크]],표4[월-3층])</f>
        <v>0</v>
      </c>
      <c r="AF1196" s="126">
        <f>SUMIF(표4[잉크명],표5[[#This Row],[잉크]],표4[월-1층])</f>
        <v>0</v>
      </c>
      <c r="AG1196" s="133">
        <f>SUMIF(표4[잉크명],표5[[#This Row],[잉크]],표4[화])</f>
        <v>0</v>
      </c>
      <c r="AH1196" s="126">
        <f>SUMIF(표4[잉크명],표5[[#This Row],[잉크]],표4[화-3층])</f>
        <v>0</v>
      </c>
      <c r="AI1196" s="126">
        <f>SUMIF(표4[잉크명],표5[[#This Row],[잉크]],표4[화-1층])</f>
        <v>0</v>
      </c>
      <c r="AJ1196" s="130">
        <f>SUMIF(표4[잉크명],표5[[#This Row],[잉크]],표4[수])</f>
        <v>0</v>
      </c>
      <c r="AK1196" s="126">
        <f>SUMIF(표4[잉크명],표5[[#This Row],[잉크]],표4[수-3층])</f>
        <v>0</v>
      </c>
      <c r="AL1196" s="126">
        <f>SUMIF(표4[잉크명],표5[[#This Row],[잉크]],표4[수-1층])</f>
        <v>0</v>
      </c>
      <c r="AM1196" s="34">
        <f>SUMIF(표4[잉크명],표5[[#This Row],[잉크]],표4[목])</f>
        <v>0</v>
      </c>
      <c r="AN1196" s="126">
        <f>SUMIF(표4[잉크명],표5[[#This Row],[잉크]],표4[목-3층])</f>
        <v>0</v>
      </c>
      <c r="AO1196" s="126">
        <f>SUMIF(표4[잉크명],표5[[#This Row],[잉크]],표4[목-1층])</f>
        <v>0</v>
      </c>
      <c r="AP1196" s="34">
        <f>SUMIF(표4[잉크명],표5[[#This Row],[잉크]],표4[금])</f>
        <v>0</v>
      </c>
      <c r="AQ1196" s="126">
        <f>SUMIF(표4[잉크명],표5[[#This Row],[잉크]],표4[금-3층])</f>
        <v>0</v>
      </c>
      <c r="AR1196" s="126">
        <f>SUMIF(표4[잉크명],표5[[#This Row],[잉크]],표4[금-1층])</f>
        <v>0</v>
      </c>
      <c r="AS1196" s="34">
        <f>SUMIF(표4[잉크명],표5[[#This Row],[잉크]],표4[토])</f>
        <v>0</v>
      </c>
      <c r="AT1196" s="126">
        <f>SUMIF(표4[잉크명],표5[[#This Row],[잉크]],표4[토-3층])</f>
        <v>0</v>
      </c>
      <c r="AU1196" s="126">
        <f>SUMIF(표4[잉크명],표5[[#This Row],[잉크]],표4[토-1층])</f>
        <v>0</v>
      </c>
      <c r="AV1196" s="34">
        <f>SUMIF(표4[잉크명],표5[[#This Row],[잉크]],표4[일])</f>
        <v>0</v>
      </c>
      <c r="AW1196" s="126">
        <f>SUMIF(표4[잉크명],표5[[#This Row],[잉크]],표4[일-3층])</f>
        <v>0</v>
      </c>
      <c r="AX1196" s="126">
        <f>SUMIF(표4[잉크명],표5[[#This Row],[잉크]],표4[일-1층])</f>
        <v>0</v>
      </c>
      <c r="AY1196" s="34">
        <f>SUMIF(표4[잉크명],표5[[#This Row],[잉크]],표4[차주 월])</f>
        <v>0</v>
      </c>
      <c r="AZ1196" s="34">
        <f>SUM(표5[[#This Row],[월]:[차주 월]])</f>
        <v>0</v>
      </c>
    </row>
    <row r="1197" spans="2:52" x14ac:dyDescent="0.3">
      <c r="B1197" s="458" t="s">
        <v>4598</v>
      </c>
      <c r="C1197" s="285"/>
      <c r="D1197" s="458" t="s">
        <v>4603</v>
      </c>
      <c r="E1197" s="54">
        <f>COUNTIF(사출계획!$E$62:$F$110,표4[[#This Row],[제품명]])</f>
        <v>0</v>
      </c>
      <c r="F1197" s="131">
        <f>COUNTIF(사출계획!$E$62:$F$87,표4[[#This Row],[제품명]])</f>
        <v>0</v>
      </c>
      <c r="G1197" s="131">
        <f>COUNTIF(사출계획!$E$88:$F$110,표4[[#This Row],[제품명]])</f>
        <v>0</v>
      </c>
      <c r="H1197" s="54">
        <f>COUNTIF(사출계획!$G$62:$H$110,표4[[#This Row],[제품명]])</f>
        <v>0</v>
      </c>
      <c r="I1197" s="132">
        <f>COUNTIF(사출계획!$G$62:$H$87,표4[[#This Row],[제품명]])</f>
        <v>0</v>
      </c>
      <c r="J1197" s="132">
        <f>COUNTIF(사출계획!$G$88:$H$110,표4[[#This Row],[제품명]])</f>
        <v>0</v>
      </c>
      <c r="K1197" s="54">
        <f>COUNTIF(사출계획!$I$62:$J$110,표4[[#This Row],[제품명]])</f>
        <v>0</v>
      </c>
      <c r="L1197" s="131">
        <f>COUNTIF(사출계획!$I$62:$J$87,표4[[#This Row],[제품명]])</f>
        <v>0</v>
      </c>
      <c r="M1197" s="131">
        <f>COUNTIF(사출계획!$I$88:$J$110,표4[[#This Row],[제품명]])</f>
        <v>0</v>
      </c>
      <c r="N1197" s="129">
        <f>COUNTIF(사출계획!$K$62:$L$110,표4[[#This Row],[제품명]])</f>
        <v>0</v>
      </c>
      <c r="O1197" s="131">
        <f>COUNTIF(사출계획!$K$62:$L$87,표4[[#This Row],[제품명]])</f>
        <v>0</v>
      </c>
      <c r="P1197" s="131">
        <f>COUNTIF(사출계획!$K$88:$L$110,표4[[#This Row],[제품명]])</f>
        <v>0</v>
      </c>
      <c r="Q1197" s="130">
        <f>COUNTIF(사출계획!$M$62:$N$110,표4[[#This Row],[제품명]])</f>
        <v>0</v>
      </c>
      <c r="R1197" s="131">
        <f>COUNTIF(사출계획!$M$62:$N$87,표4[[#This Row],[제품명]])</f>
        <v>0</v>
      </c>
      <c r="S1197" s="131">
        <f>COUNTIF(사출계획!$M$88:$N$110,표4[[#This Row],[제품명]])</f>
        <v>0</v>
      </c>
      <c r="T1197" s="54">
        <f>COUNTIF(사출계획!$O$62:$P$110,표4[[#This Row],[제품명]])</f>
        <v>0</v>
      </c>
      <c r="U1197" s="131">
        <f>COUNTIF(사출계획!$O$62:$P$87,표4[[#This Row],[제품명]])</f>
        <v>0</v>
      </c>
      <c r="V1197" s="131">
        <f>COUNTIF(사출계획!$O$88:$P$110,표4[[#This Row],[제품명]])</f>
        <v>0</v>
      </c>
      <c r="W1197" s="54">
        <f>COUNTIF(사출계획!$Q$62:$R$110,표4[[#This Row],[제품명]])</f>
        <v>0</v>
      </c>
      <c r="X1197" s="131">
        <f>COUNTIF(사출계획!$Q$62:$R$87,표4[[#This Row],[제품명]])</f>
        <v>0</v>
      </c>
      <c r="Y1197" s="131">
        <f>COUNTIF(사출계획!$Q$88:$R$110,표4[[#This Row],[제품명]])</f>
        <v>0</v>
      </c>
      <c r="Z1197" s="54">
        <f>COUNTIF(사출계획!$S$62:$T$110,표4[[#This Row],[제품명]])</f>
        <v>0</v>
      </c>
      <c r="AA1197" s="131"/>
      <c r="AB1197" s="131"/>
      <c r="AC1197" s="545" t="s">
        <v>5385</v>
      </c>
      <c r="AD1197" s="129">
        <f>SUMIF(표4[잉크명],표5[[#This Row],[잉크]],표4[월])</f>
        <v>0</v>
      </c>
      <c r="AE1197" s="126">
        <f>SUMIF(표4[잉크명],표5[[#This Row],[잉크]],표4[월-3층])</f>
        <v>0</v>
      </c>
      <c r="AF1197" s="126">
        <f>SUMIF(표4[잉크명],표5[[#This Row],[잉크]],표4[월-1층])</f>
        <v>0</v>
      </c>
      <c r="AG1197" s="133">
        <f>SUMIF(표4[잉크명],표5[[#This Row],[잉크]],표4[화])</f>
        <v>0</v>
      </c>
      <c r="AH1197" s="126">
        <f>SUMIF(표4[잉크명],표5[[#This Row],[잉크]],표4[화-3층])</f>
        <v>0</v>
      </c>
      <c r="AI1197" s="126">
        <f>SUMIF(표4[잉크명],표5[[#This Row],[잉크]],표4[화-1층])</f>
        <v>0</v>
      </c>
      <c r="AJ1197" s="130">
        <f>SUMIF(표4[잉크명],표5[[#This Row],[잉크]],표4[수])</f>
        <v>0</v>
      </c>
      <c r="AK1197" s="126">
        <f>SUMIF(표4[잉크명],표5[[#This Row],[잉크]],표4[수-3층])</f>
        <v>0</v>
      </c>
      <c r="AL1197" s="126">
        <f>SUMIF(표4[잉크명],표5[[#This Row],[잉크]],표4[수-1층])</f>
        <v>0</v>
      </c>
      <c r="AM1197" s="34">
        <f>SUMIF(표4[잉크명],표5[[#This Row],[잉크]],표4[목])</f>
        <v>0</v>
      </c>
      <c r="AN1197" s="126">
        <f>SUMIF(표4[잉크명],표5[[#This Row],[잉크]],표4[목-3층])</f>
        <v>0</v>
      </c>
      <c r="AO1197" s="126">
        <f>SUMIF(표4[잉크명],표5[[#This Row],[잉크]],표4[목-1층])</f>
        <v>0</v>
      </c>
      <c r="AP1197" s="34">
        <f>SUMIF(표4[잉크명],표5[[#This Row],[잉크]],표4[금])</f>
        <v>0</v>
      </c>
      <c r="AQ1197" s="126">
        <f>SUMIF(표4[잉크명],표5[[#This Row],[잉크]],표4[금-3층])</f>
        <v>0</v>
      </c>
      <c r="AR1197" s="126">
        <f>SUMIF(표4[잉크명],표5[[#This Row],[잉크]],표4[금-1층])</f>
        <v>0</v>
      </c>
      <c r="AS1197" s="34">
        <f>SUMIF(표4[잉크명],표5[[#This Row],[잉크]],표4[토])</f>
        <v>0</v>
      </c>
      <c r="AT1197" s="126">
        <f>SUMIF(표4[잉크명],표5[[#This Row],[잉크]],표4[토-3층])</f>
        <v>0</v>
      </c>
      <c r="AU1197" s="126">
        <f>SUMIF(표4[잉크명],표5[[#This Row],[잉크]],표4[토-1층])</f>
        <v>0</v>
      </c>
      <c r="AV1197" s="34">
        <f>SUMIF(표4[잉크명],표5[[#This Row],[잉크]],표4[일])</f>
        <v>0</v>
      </c>
      <c r="AW1197" s="126">
        <f>SUMIF(표4[잉크명],표5[[#This Row],[잉크]],표4[일-3층])</f>
        <v>0</v>
      </c>
      <c r="AX1197" s="126">
        <f>SUMIF(표4[잉크명],표5[[#This Row],[잉크]],표4[일-1층])</f>
        <v>0</v>
      </c>
      <c r="AY1197" s="34">
        <f>SUMIF(표4[잉크명],표5[[#This Row],[잉크]],표4[차주 월])</f>
        <v>0</v>
      </c>
      <c r="AZ1197" s="34">
        <f>SUM(표5[[#This Row],[월]:[차주 월]])</f>
        <v>0</v>
      </c>
    </row>
    <row r="1198" spans="2:52" x14ac:dyDescent="0.3">
      <c r="B1198" s="459" t="s">
        <v>4621</v>
      </c>
      <c r="C1198" s="302"/>
      <c r="D1198" s="33" t="s">
        <v>4622</v>
      </c>
      <c r="E1198" s="34">
        <f>COUNTIF(사출계획!$E$62:$F$110,표4[[#This Row],[제품명]])</f>
        <v>0</v>
      </c>
      <c r="F1198" s="126">
        <f>COUNTIF(사출계획!$E$62:$F$87,표4[[#This Row],[제품명]])</f>
        <v>0</v>
      </c>
      <c r="G1198" s="126">
        <f>COUNTIF(사출계획!$E$88:$F$110,표4[[#This Row],[제품명]])</f>
        <v>0</v>
      </c>
      <c r="H1198" s="34">
        <f>COUNTIF(사출계획!$G$62:$H$110,표4[[#This Row],[제품명]])</f>
        <v>0</v>
      </c>
      <c r="I1198" s="128">
        <f>COUNTIF(사출계획!$G$62:$H$87,표4[[#This Row],[제품명]])</f>
        <v>0</v>
      </c>
      <c r="J1198" s="128">
        <f>COUNTIF(사출계획!$G$88:$H$110,표4[[#This Row],[제품명]])</f>
        <v>0</v>
      </c>
      <c r="K1198" s="34">
        <f>COUNTIF(사출계획!$I$62:$J$110,표4[[#This Row],[제품명]])</f>
        <v>0</v>
      </c>
      <c r="L1198" s="126">
        <f>COUNTIF(사출계획!$I$62:$J$87,표4[[#This Row],[제품명]])</f>
        <v>0</v>
      </c>
      <c r="M1198" s="126">
        <f>COUNTIF(사출계획!$I$88:$J$110,표4[[#This Row],[제품명]])</f>
        <v>0</v>
      </c>
      <c r="N1198" s="129">
        <f>COUNTIF(사출계획!$K$62:$L$110,표4[[#This Row],[제품명]])</f>
        <v>0</v>
      </c>
      <c r="O1198" s="126">
        <f>COUNTIF(사출계획!$K$62:$L$87,표4[[#This Row],[제품명]])</f>
        <v>0</v>
      </c>
      <c r="P1198" s="126">
        <f>COUNTIF(사출계획!$K$88:$L$110,표4[[#This Row],[제품명]])</f>
        <v>0</v>
      </c>
      <c r="Q1198" s="130">
        <f>COUNTIF(사출계획!$M$62:$N$110,표4[[#This Row],[제품명]])</f>
        <v>0</v>
      </c>
      <c r="R1198" s="126">
        <f>COUNTIF(사출계획!$M$62:$N$87,표4[[#This Row],[제품명]])</f>
        <v>0</v>
      </c>
      <c r="S1198" s="126">
        <f>COUNTIF(사출계획!$M$88:$N$110,표4[[#This Row],[제품명]])</f>
        <v>0</v>
      </c>
      <c r="T1198" s="34">
        <f>COUNTIF(사출계획!$O$62:$P$110,표4[[#This Row],[제품명]])</f>
        <v>0</v>
      </c>
      <c r="U1198" s="126">
        <f>COUNTIF(사출계획!$O$62:$P$87,표4[[#This Row],[제품명]])</f>
        <v>0</v>
      </c>
      <c r="V1198" s="126">
        <f>COUNTIF(사출계획!$O$88:$P$110,표4[[#This Row],[제품명]])</f>
        <v>0</v>
      </c>
      <c r="W1198" s="34">
        <f>COUNTIF(사출계획!$Q$62:$R$110,표4[[#This Row],[제품명]])</f>
        <v>0</v>
      </c>
      <c r="X1198" s="126">
        <f>COUNTIF(사출계획!$Q$62:$R$87,표4[[#This Row],[제품명]])</f>
        <v>0</v>
      </c>
      <c r="Y1198" s="126">
        <f>COUNTIF(사출계획!$Q$88:$R$110,표4[[#This Row],[제품명]])</f>
        <v>0</v>
      </c>
      <c r="Z1198" s="34">
        <f>COUNTIF(사출계획!$S$62:$T$110,표4[[#This Row],[제품명]])</f>
        <v>0</v>
      </c>
      <c r="AA1198" s="126"/>
      <c r="AB1198" s="126"/>
      <c r="AC1198" s="545" t="s">
        <v>5387</v>
      </c>
      <c r="AD1198" s="129">
        <f>SUMIF(표4[잉크명],표5[[#This Row],[잉크]],표4[월])</f>
        <v>0</v>
      </c>
      <c r="AE1198" s="126">
        <f>SUMIF(표4[잉크명],표5[[#This Row],[잉크]],표4[월-3층])</f>
        <v>0</v>
      </c>
      <c r="AF1198" s="126">
        <f>SUMIF(표4[잉크명],표5[[#This Row],[잉크]],표4[월-1층])</f>
        <v>0</v>
      </c>
      <c r="AG1198" s="133">
        <f>SUMIF(표4[잉크명],표5[[#This Row],[잉크]],표4[화])</f>
        <v>0</v>
      </c>
      <c r="AH1198" s="126">
        <f>SUMIF(표4[잉크명],표5[[#This Row],[잉크]],표4[화-3층])</f>
        <v>0</v>
      </c>
      <c r="AI1198" s="126">
        <f>SUMIF(표4[잉크명],표5[[#This Row],[잉크]],표4[화-1층])</f>
        <v>0</v>
      </c>
      <c r="AJ1198" s="130">
        <f>SUMIF(표4[잉크명],표5[[#This Row],[잉크]],표4[수])</f>
        <v>0</v>
      </c>
      <c r="AK1198" s="126">
        <f>SUMIF(표4[잉크명],표5[[#This Row],[잉크]],표4[수-3층])</f>
        <v>0</v>
      </c>
      <c r="AL1198" s="126">
        <f>SUMIF(표4[잉크명],표5[[#This Row],[잉크]],표4[수-1층])</f>
        <v>0</v>
      </c>
      <c r="AM1198" s="34">
        <f>SUMIF(표4[잉크명],표5[[#This Row],[잉크]],표4[목])</f>
        <v>0</v>
      </c>
      <c r="AN1198" s="126">
        <f>SUMIF(표4[잉크명],표5[[#This Row],[잉크]],표4[목-3층])</f>
        <v>0</v>
      </c>
      <c r="AO1198" s="126">
        <f>SUMIF(표4[잉크명],표5[[#This Row],[잉크]],표4[목-1층])</f>
        <v>0</v>
      </c>
      <c r="AP1198" s="34">
        <f>SUMIF(표4[잉크명],표5[[#This Row],[잉크]],표4[금])</f>
        <v>0</v>
      </c>
      <c r="AQ1198" s="126">
        <f>SUMIF(표4[잉크명],표5[[#This Row],[잉크]],표4[금-3층])</f>
        <v>0</v>
      </c>
      <c r="AR1198" s="126">
        <f>SUMIF(표4[잉크명],표5[[#This Row],[잉크]],표4[금-1층])</f>
        <v>0</v>
      </c>
      <c r="AS1198" s="34">
        <f>SUMIF(표4[잉크명],표5[[#This Row],[잉크]],표4[토])</f>
        <v>0</v>
      </c>
      <c r="AT1198" s="126">
        <f>SUMIF(표4[잉크명],표5[[#This Row],[잉크]],표4[토-3층])</f>
        <v>0</v>
      </c>
      <c r="AU1198" s="126">
        <f>SUMIF(표4[잉크명],표5[[#This Row],[잉크]],표4[토-1층])</f>
        <v>0</v>
      </c>
      <c r="AV1198" s="34">
        <f>SUMIF(표4[잉크명],표5[[#This Row],[잉크]],표4[일])</f>
        <v>0</v>
      </c>
      <c r="AW1198" s="126">
        <f>SUMIF(표4[잉크명],표5[[#This Row],[잉크]],표4[일-3층])</f>
        <v>0</v>
      </c>
      <c r="AX1198" s="126">
        <f>SUMIF(표4[잉크명],표5[[#This Row],[잉크]],표4[일-1층])</f>
        <v>0</v>
      </c>
      <c r="AY1198" s="34">
        <f>SUMIF(표4[잉크명],표5[[#This Row],[잉크]],표4[차주 월])</f>
        <v>0</v>
      </c>
      <c r="AZ1198" s="34">
        <f>SUM(표5[[#This Row],[월]:[차주 월]])</f>
        <v>0</v>
      </c>
    </row>
    <row r="1199" spans="2:52" x14ac:dyDescent="0.3">
      <c r="B1199" s="459" t="s">
        <v>4621</v>
      </c>
      <c r="C1199" s="302"/>
      <c r="D1199" s="33" t="s">
        <v>4623</v>
      </c>
      <c r="E1199" s="34">
        <f>COUNTIF(사출계획!$E$62:$F$110,표4[[#This Row],[제품명]])</f>
        <v>0</v>
      </c>
      <c r="F1199" s="126">
        <f>COUNTIF(사출계획!$E$62:$F$87,표4[[#This Row],[제품명]])</f>
        <v>0</v>
      </c>
      <c r="G1199" s="126">
        <f>COUNTIF(사출계획!$E$88:$F$110,표4[[#This Row],[제품명]])</f>
        <v>0</v>
      </c>
      <c r="H1199" s="34">
        <f>COUNTIF(사출계획!$G$62:$H$110,표4[[#This Row],[제품명]])</f>
        <v>0</v>
      </c>
      <c r="I1199" s="128">
        <f>COUNTIF(사출계획!$G$62:$H$87,표4[[#This Row],[제품명]])</f>
        <v>0</v>
      </c>
      <c r="J1199" s="128">
        <f>COUNTIF(사출계획!$G$88:$H$110,표4[[#This Row],[제품명]])</f>
        <v>0</v>
      </c>
      <c r="K1199" s="34">
        <f>COUNTIF(사출계획!$I$62:$J$110,표4[[#This Row],[제품명]])</f>
        <v>0</v>
      </c>
      <c r="L1199" s="126">
        <f>COUNTIF(사출계획!$I$62:$J$87,표4[[#This Row],[제품명]])</f>
        <v>0</v>
      </c>
      <c r="M1199" s="126">
        <f>COUNTIF(사출계획!$I$88:$J$110,표4[[#This Row],[제품명]])</f>
        <v>0</v>
      </c>
      <c r="N1199" s="129">
        <f>COUNTIF(사출계획!$K$62:$L$110,표4[[#This Row],[제품명]])</f>
        <v>0</v>
      </c>
      <c r="O1199" s="126">
        <f>COUNTIF(사출계획!$K$62:$L$87,표4[[#This Row],[제품명]])</f>
        <v>0</v>
      </c>
      <c r="P1199" s="126">
        <f>COUNTIF(사출계획!$K$88:$L$110,표4[[#This Row],[제품명]])</f>
        <v>0</v>
      </c>
      <c r="Q1199" s="130">
        <f>COUNTIF(사출계획!$M$62:$N$110,표4[[#This Row],[제품명]])</f>
        <v>0</v>
      </c>
      <c r="R1199" s="126">
        <f>COUNTIF(사출계획!$M$62:$N$87,표4[[#This Row],[제품명]])</f>
        <v>0</v>
      </c>
      <c r="S1199" s="126">
        <f>COUNTIF(사출계획!$M$88:$N$110,표4[[#This Row],[제품명]])</f>
        <v>0</v>
      </c>
      <c r="T1199" s="34">
        <f>COUNTIF(사출계획!$O$62:$P$110,표4[[#This Row],[제품명]])</f>
        <v>0</v>
      </c>
      <c r="U1199" s="126">
        <f>COUNTIF(사출계획!$O$62:$P$87,표4[[#This Row],[제품명]])</f>
        <v>0</v>
      </c>
      <c r="V1199" s="126">
        <f>COUNTIF(사출계획!$O$88:$P$110,표4[[#This Row],[제품명]])</f>
        <v>0</v>
      </c>
      <c r="W1199" s="34">
        <f>COUNTIF(사출계획!$Q$62:$R$110,표4[[#This Row],[제품명]])</f>
        <v>0</v>
      </c>
      <c r="X1199" s="126">
        <f>COUNTIF(사출계획!$Q$62:$R$87,표4[[#This Row],[제품명]])</f>
        <v>0</v>
      </c>
      <c r="Y1199" s="126">
        <f>COUNTIF(사출계획!$Q$88:$R$110,표4[[#This Row],[제품명]])</f>
        <v>0</v>
      </c>
      <c r="Z1199" s="34">
        <f>COUNTIF(사출계획!$S$62:$T$110,표4[[#This Row],[제품명]])</f>
        <v>0</v>
      </c>
      <c r="AA1199" s="126"/>
      <c r="AB1199" s="126"/>
      <c r="AC1199" s="545" t="s">
        <v>5388</v>
      </c>
      <c r="AD1199" s="129">
        <f>SUMIF(표4[잉크명],표5[[#This Row],[잉크]],표4[월])</f>
        <v>0</v>
      </c>
      <c r="AE1199" s="131">
        <f>SUMIF(표4[잉크명],표5[[#This Row],[잉크]],표4[월-3층])</f>
        <v>0</v>
      </c>
      <c r="AF1199" s="131">
        <f>SUMIF(표4[잉크명],표5[[#This Row],[잉크]],표4[월-1층])</f>
        <v>0</v>
      </c>
      <c r="AG1199" s="133">
        <f>SUMIF(표4[잉크명],표5[[#This Row],[잉크]],표4[화])</f>
        <v>0</v>
      </c>
      <c r="AH1199" s="131">
        <f>SUMIF(표4[잉크명],표5[[#This Row],[잉크]],표4[화-3층])</f>
        <v>0</v>
      </c>
      <c r="AI1199" s="131">
        <f>SUMIF(표4[잉크명],표5[[#This Row],[잉크]],표4[화-1층])</f>
        <v>0</v>
      </c>
      <c r="AJ1199" s="130">
        <f>SUMIF(표4[잉크명],표5[[#This Row],[잉크]],표4[수])</f>
        <v>0</v>
      </c>
      <c r="AK1199" s="131">
        <f>SUMIF(표4[잉크명],표5[[#This Row],[잉크]],표4[수-3층])</f>
        <v>0</v>
      </c>
      <c r="AL1199" s="131">
        <f>SUMIF(표4[잉크명],표5[[#This Row],[잉크]],표4[수-1층])</f>
        <v>0</v>
      </c>
      <c r="AM1199" s="54">
        <f>SUMIF(표4[잉크명],표5[[#This Row],[잉크]],표4[목])</f>
        <v>0</v>
      </c>
      <c r="AN1199" s="131">
        <f>SUMIF(표4[잉크명],표5[[#This Row],[잉크]],표4[목-3층])</f>
        <v>0</v>
      </c>
      <c r="AO1199" s="131">
        <f>SUMIF(표4[잉크명],표5[[#This Row],[잉크]],표4[목-1층])</f>
        <v>0</v>
      </c>
      <c r="AP1199" s="54">
        <f>SUMIF(표4[잉크명],표5[[#This Row],[잉크]],표4[금])</f>
        <v>0</v>
      </c>
      <c r="AQ1199" s="131">
        <f>SUMIF(표4[잉크명],표5[[#This Row],[잉크]],표4[금-3층])</f>
        <v>0</v>
      </c>
      <c r="AR1199" s="131">
        <f>SUMIF(표4[잉크명],표5[[#This Row],[잉크]],표4[금-1층])</f>
        <v>0</v>
      </c>
      <c r="AS1199" s="54">
        <f>SUMIF(표4[잉크명],표5[[#This Row],[잉크]],표4[토])</f>
        <v>0</v>
      </c>
      <c r="AT1199" s="131">
        <f>SUMIF(표4[잉크명],표5[[#This Row],[잉크]],표4[토-3층])</f>
        <v>0</v>
      </c>
      <c r="AU1199" s="131">
        <f>SUMIF(표4[잉크명],표5[[#This Row],[잉크]],표4[토-1층])</f>
        <v>0</v>
      </c>
      <c r="AV1199" s="54">
        <f>SUMIF(표4[잉크명],표5[[#This Row],[잉크]],표4[일])</f>
        <v>0</v>
      </c>
      <c r="AW1199" s="131">
        <f>SUMIF(표4[잉크명],표5[[#This Row],[잉크]],표4[일-3층])</f>
        <v>0</v>
      </c>
      <c r="AX1199" s="131">
        <f>SUMIF(표4[잉크명],표5[[#This Row],[잉크]],표4[일-1층])</f>
        <v>0</v>
      </c>
      <c r="AY1199" s="54">
        <f>SUMIF(표4[잉크명],표5[[#This Row],[잉크]],표4[차주 월])</f>
        <v>0</v>
      </c>
      <c r="AZ1199" s="54">
        <f>SUM(표5[[#This Row],[월]:[차주 월]])</f>
        <v>0</v>
      </c>
    </row>
    <row r="1200" spans="2:52" x14ac:dyDescent="0.3">
      <c r="B1200" s="459" t="s">
        <v>4621</v>
      </c>
      <c r="C1200" s="285"/>
      <c r="D1200" s="459" t="s">
        <v>4624</v>
      </c>
      <c r="E1200" s="54">
        <f>COUNTIF(사출계획!$E$62:$F$110,표4[[#This Row],[제품명]])</f>
        <v>0</v>
      </c>
      <c r="F1200" s="131">
        <f>COUNTIF(사출계획!$E$62:$F$87,표4[[#This Row],[제품명]])</f>
        <v>0</v>
      </c>
      <c r="G1200" s="131">
        <f>COUNTIF(사출계획!$E$88:$F$110,표4[[#This Row],[제품명]])</f>
        <v>0</v>
      </c>
      <c r="H1200" s="54">
        <f>COUNTIF(사출계획!$G$62:$H$110,표4[[#This Row],[제품명]])</f>
        <v>0</v>
      </c>
      <c r="I1200" s="132">
        <f>COUNTIF(사출계획!$G$62:$H$87,표4[[#This Row],[제품명]])</f>
        <v>0</v>
      </c>
      <c r="J1200" s="132">
        <f>COUNTIF(사출계획!$G$88:$H$110,표4[[#This Row],[제품명]])</f>
        <v>0</v>
      </c>
      <c r="K1200" s="54">
        <f>COUNTIF(사출계획!$I$62:$J$110,표4[[#This Row],[제품명]])</f>
        <v>0</v>
      </c>
      <c r="L1200" s="131">
        <f>COUNTIF(사출계획!$I$62:$J$87,표4[[#This Row],[제품명]])</f>
        <v>0</v>
      </c>
      <c r="M1200" s="131">
        <f>COUNTIF(사출계획!$I$88:$J$110,표4[[#This Row],[제품명]])</f>
        <v>0</v>
      </c>
      <c r="N1200" s="129">
        <f>COUNTIF(사출계획!$K$62:$L$110,표4[[#This Row],[제품명]])</f>
        <v>0</v>
      </c>
      <c r="O1200" s="131">
        <f>COUNTIF(사출계획!$K$62:$L$87,표4[[#This Row],[제품명]])</f>
        <v>0</v>
      </c>
      <c r="P1200" s="131">
        <f>COUNTIF(사출계획!$K$88:$L$110,표4[[#This Row],[제품명]])</f>
        <v>0</v>
      </c>
      <c r="Q1200" s="130">
        <f>COUNTIF(사출계획!$M$62:$N$110,표4[[#This Row],[제품명]])</f>
        <v>0</v>
      </c>
      <c r="R1200" s="131">
        <f>COUNTIF(사출계획!$M$62:$N$87,표4[[#This Row],[제품명]])</f>
        <v>0</v>
      </c>
      <c r="S1200" s="131">
        <f>COUNTIF(사출계획!$M$88:$N$110,표4[[#This Row],[제품명]])</f>
        <v>0</v>
      </c>
      <c r="T1200" s="54">
        <f>COUNTIF(사출계획!$O$62:$P$110,표4[[#This Row],[제품명]])</f>
        <v>0</v>
      </c>
      <c r="U1200" s="131">
        <f>COUNTIF(사출계획!$O$62:$P$87,표4[[#This Row],[제품명]])</f>
        <v>0</v>
      </c>
      <c r="V1200" s="131">
        <f>COUNTIF(사출계획!$O$88:$P$110,표4[[#This Row],[제품명]])</f>
        <v>0</v>
      </c>
      <c r="W1200" s="54">
        <f>COUNTIF(사출계획!$Q$62:$R$110,표4[[#This Row],[제품명]])</f>
        <v>0</v>
      </c>
      <c r="X1200" s="131">
        <f>COUNTIF(사출계획!$Q$62:$R$87,표4[[#This Row],[제품명]])</f>
        <v>0</v>
      </c>
      <c r="Y1200" s="131">
        <f>COUNTIF(사출계획!$Q$88:$R$110,표4[[#This Row],[제품명]])</f>
        <v>0</v>
      </c>
      <c r="Z1200" s="54">
        <f>COUNTIF(사출계획!$S$62:$T$110,표4[[#This Row],[제품명]])</f>
        <v>0</v>
      </c>
      <c r="AA1200" s="131"/>
      <c r="AB1200" s="131"/>
      <c r="AC1200" s="546" t="s">
        <v>5393</v>
      </c>
      <c r="AD1200" s="129">
        <f>SUMIF(표4[잉크명],표5[[#This Row],[잉크]],표4[월])</f>
        <v>0</v>
      </c>
      <c r="AE1200" s="126">
        <f>SUMIF(표4[잉크명],표5[[#This Row],[잉크]],표4[월-3층])</f>
        <v>0</v>
      </c>
      <c r="AF1200" s="126">
        <f>SUMIF(표4[잉크명],표5[[#This Row],[잉크]],표4[월-1층])</f>
        <v>0</v>
      </c>
      <c r="AG1200" s="133">
        <f>SUMIF(표4[잉크명],표5[[#This Row],[잉크]],표4[화])</f>
        <v>0</v>
      </c>
      <c r="AH1200" s="126">
        <f>SUMIF(표4[잉크명],표5[[#This Row],[잉크]],표4[화-3층])</f>
        <v>0</v>
      </c>
      <c r="AI1200" s="126">
        <f>SUMIF(표4[잉크명],표5[[#This Row],[잉크]],표4[화-1층])</f>
        <v>0</v>
      </c>
      <c r="AJ1200" s="130">
        <f>SUMIF(표4[잉크명],표5[[#This Row],[잉크]],표4[수])</f>
        <v>0</v>
      </c>
      <c r="AK1200" s="126">
        <f>SUMIF(표4[잉크명],표5[[#This Row],[잉크]],표4[수-3층])</f>
        <v>0</v>
      </c>
      <c r="AL1200" s="126">
        <f>SUMIF(표4[잉크명],표5[[#This Row],[잉크]],표4[수-1층])</f>
        <v>0</v>
      </c>
      <c r="AM1200" s="34">
        <f>SUMIF(표4[잉크명],표5[[#This Row],[잉크]],표4[목])</f>
        <v>0</v>
      </c>
      <c r="AN1200" s="126">
        <f>SUMIF(표4[잉크명],표5[[#This Row],[잉크]],표4[목-3층])</f>
        <v>0</v>
      </c>
      <c r="AO1200" s="126">
        <f>SUMIF(표4[잉크명],표5[[#This Row],[잉크]],표4[목-1층])</f>
        <v>0</v>
      </c>
      <c r="AP1200" s="34">
        <f>SUMIF(표4[잉크명],표5[[#This Row],[잉크]],표4[금])</f>
        <v>0</v>
      </c>
      <c r="AQ1200" s="126">
        <f>SUMIF(표4[잉크명],표5[[#This Row],[잉크]],표4[금-3층])</f>
        <v>0</v>
      </c>
      <c r="AR1200" s="126">
        <f>SUMIF(표4[잉크명],표5[[#This Row],[잉크]],표4[금-1층])</f>
        <v>0</v>
      </c>
      <c r="AS1200" s="34">
        <f>SUMIF(표4[잉크명],표5[[#This Row],[잉크]],표4[토])</f>
        <v>0</v>
      </c>
      <c r="AT1200" s="126">
        <f>SUMIF(표4[잉크명],표5[[#This Row],[잉크]],표4[토-3층])</f>
        <v>0</v>
      </c>
      <c r="AU1200" s="126">
        <f>SUMIF(표4[잉크명],표5[[#This Row],[잉크]],표4[토-1층])</f>
        <v>0</v>
      </c>
      <c r="AV1200" s="34">
        <f>SUMIF(표4[잉크명],표5[[#This Row],[잉크]],표4[일])</f>
        <v>0</v>
      </c>
      <c r="AW1200" s="126">
        <f>SUMIF(표4[잉크명],표5[[#This Row],[잉크]],표4[일-3층])</f>
        <v>0</v>
      </c>
      <c r="AX1200" s="126">
        <f>SUMIF(표4[잉크명],표5[[#This Row],[잉크]],표4[일-1층])</f>
        <v>0</v>
      </c>
      <c r="AY1200" s="34">
        <f>SUMIF(표4[잉크명],표5[[#This Row],[잉크]],표4[차주 월])</f>
        <v>0</v>
      </c>
      <c r="AZ1200" s="34">
        <f>SUM(표5[[#This Row],[월]:[차주 월]])</f>
        <v>0</v>
      </c>
    </row>
    <row r="1201" spans="2:52" x14ac:dyDescent="0.3">
      <c r="B1201" s="460" t="s">
        <v>4629</v>
      </c>
      <c r="C1201" s="285"/>
      <c r="D1201" s="460" t="s">
        <v>4630</v>
      </c>
      <c r="E1201" s="54">
        <f>COUNTIF(사출계획!$E$62:$F$110,표4[[#This Row],[제품명]])</f>
        <v>0</v>
      </c>
      <c r="F1201" s="131">
        <f>COUNTIF(사출계획!$E$62:$F$87,표4[[#This Row],[제품명]])</f>
        <v>0</v>
      </c>
      <c r="G1201" s="131">
        <f>COUNTIF(사출계획!$E$88:$F$110,표4[[#This Row],[제품명]])</f>
        <v>0</v>
      </c>
      <c r="H1201" s="54">
        <f>COUNTIF(사출계획!$G$62:$H$110,표4[[#This Row],[제품명]])</f>
        <v>0</v>
      </c>
      <c r="I1201" s="132">
        <f>COUNTIF(사출계획!$G$62:$H$87,표4[[#This Row],[제품명]])</f>
        <v>0</v>
      </c>
      <c r="J1201" s="132">
        <f>COUNTIF(사출계획!$G$88:$H$110,표4[[#This Row],[제품명]])</f>
        <v>0</v>
      </c>
      <c r="K1201" s="54">
        <f>COUNTIF(사출계획!$I$62:$J$110,표4[[#This Row],[제품명]])</f>
        <v>0</v>
      </c>
      <c r="L1201" s="131">
        <f>COUNTIF(사출계획!$I$62:$J$87,표4[[#This Row],[제품명]])</f>
        <v>0</v>
      </c>
      <c r="M1201" s="131">
        <f>COUNTIF(사출계획!$I$88:$J$110,표4[[#This Row],[제품명]])</f>
        <v>0</v>
      </c>
      <c r="N1201" s="129">
        <f>COUNTIF(사출계획!$K$62:$L$110,표4[[#This Row],[제품명]])</f>
        <v>0</v>
      </c>
      <c r="O1201" s="131">
        <f>COUNTIF(사출계획!$K$62:$L$87,표4[[#This Row],[제품명]])</f>
        <v>0</v>
      </c>
      <c r="P1201" s="131">
        <f>COUNTIF(사출계획!$K$88:$L$110,표4[[#This Row],[제품명]])</f>
        <v>0</v>
      </c>
      <c r="Q1201" s="130">
        <f>COUNTIF(사출계획!$M$62:$N$110,표4[[#This Row],[제품명]])</f>
        <v>0</v>
      </c>
      <c r="R1201" s="131">
        <f>COUNTIF(사출계획!$M$62:$N$87,표4[[#This Row],[제품명]])</f>
        <v>0</v>
      </c>
      <c r="S1201" s="131">
        <f>COUNTIF(사출계획!$M$88:$N$110,표4[[#This Row],[제품명]])</f>
        <v>0</v>
      </c>
      <c r="T1201" s="54">
        <f>COUNTIF(사출계획!$O$62:$P$110,표4[[#This Row],[제품명]])</f>
        <v>0</v>
      </c>
      <c r="U1201" s="131">
        <f>COUNTIF(사출계획!$O$62:$P$87,표4[[#This Row],[제품명]])</f>
        <v>0</v>
      </c>
      <c r="V1201" s="131">
        <f>COUNTIF(사출계획!$O$88:$P$110,표4[[#This Row],[제품명]])</f>
        <v>0</v>
      </c>
      <c r="W1201" s="54">
        <f>COUNTIF(사출계획!$Q$62:$R$110,표4[[#This Row],[제품명]])</f>
        <v>0</v>
      </c>
      <c r="X1201" s="131">
        <f>COUNTIF(사출계획!$Q$62:$R$87,표4[[#This Row],[제품명]])</f>
        <v>0</v>
      </c>
      <c r="Y1201" s="131">
        <f>COUNTIF(사출계획!$Q$88:$R$110,표4[[#This Row],[제품명]])</f>
        <v>0</v>
      </c>
      <c r="Z1201" s="54">
        <f>COUNTIF(사출계획!$S$62:$T$110,표4[[#This Row],[제품명]])</f>
        <v>0</v>
      </c>
      <c r="AA1201" s="131"/>
      <c r="AB1201" s="131"/>
      <c r="AC1201" s="33" t="s">
        <v>5394</v>
      </c>
      <c r="AD1201" s="129">
        <f>SUMIF(표4[잉크명],표5[[#This Row],[잉크]],표4[월])</f>
        <v>0</v>
      </c>
      <c r="AE1201" s="126">
        <f>SUMIF(표4[잉크명],표5[[#This Row],[잉크]],표4[월-3층])</f>
        <v>0</v>
      </c>
      <c r="AF1201" s="126">
        <f>SUMIF(표4[잉크명],표5[[#This Row],[잉크]],표4[월-1층])</f>
        <v>0</v>
      </c>
      <c r="AG1201" s="133">
        <f>SUMIF(표4[잉크명],표5[[#This Row],[잉크]],표4[화])</f>
        <v>0</v>
      </c>
      <c r="AH1201" s="126">
        <f>SUMIF(표4[잉크명],표5[[#This Row],[잉크]],표4[화-3층])</f>
        <v>0</v>
      </c>
      <c r="AI1201" s="126">
        <f>SUMIF(표4[잉크명],표5[[#This Row],[잉크]],표4[화-1층])</f>
        <v>0</v>
      </c>
      <c r="AJ1201" s="130">
        <f>SUMIF(표4[잉크명],표5[[#This Row],[잉크]],표4[수])</f>
        <v>0</v>
      </c>
      <c r="AK1201" s="126">
        <f>SUMIF(표4[잉크명],표5[[#This Row],[잉크]],표4[수-3층])</f>
        <v>0</v>
      </c>
      <c r="AL1201" s="126">
        <f>SUMIF(표4[잉크명],표5[[#This Row],[잉크]],표4[수-1층])</f>
        <v>0</v>
      </c>
      <c r="AM1201" s="34">
        <f>SUMIF(표4[잉크명],표5[[#This Row],[잉크]],표4[목])</f>
        <v>0</v>
      </c>
      <c r="AN1201" s="126">
        <f>SUMIF(표4[잉크명],표5[[#This Row],[잉크]],표4[목-3층])</f>
        <v>0</v>
      </c>
      <c r="AO1201" s="126">
        <f>SUMIF(표4[잉크명],표5[[#This Row],[잉크]],표4[목-1층])</f>
        <v>0</v>
      </c>
      <c r="AP1201" s="34">
        <f>SUMIF(표4[잉크명],표5[[#This Row],[잉크]],표4[금])</f>
        <v>0</v>
      </c>
      <c r="AQ1201" s="126">
        <f>SUMIF(표4[잉크명],표5[[#This Row],[잉크]],표4[금-3층])</f>
        <v>0</v>
      </c>
      <c r="AR1201" s="126">
        <f>SUMIF(표4[잉크명],표5[[#This Row],[잉크]],표4[금-1층])</f>
        <v>0</v>
      </c>
      <c r="AS1201" s="34">
        <f>SUMIF(표4[잉크명],표5[[#This Row],[잉크]],표4[토])</f>
        <v>0</v>
      </c>
      <c r="AT1201" s="126">
        <f>SUMIF(표4[잉크명],표5[[#This Row],[잉크]],표4[토-3층])</f>
        <v>0</v>
      </c>
      <c r="AU1201" s="126">
        <f>SUMIF(표4[잉크명],표5[[#This Row],[잉크]],표4[토-1층])</f>
        <v>0</v>
      </c>
      <c r="AV1201" s="34">
        <f>SUMIF(표4[잉크명],표5[[#This Row],[잉크]],표4[일])</f>
        <v>0</v>
      </c>
      <c r="AW1201" s="126">
        <f>SUMIF(표4[잉크명],표5[[#This Row],[잉크]],표4[일-3층])</f>
        <v>0</v>
      </c>
      <c r="AX1201" s="126">
        <f>SUMIF(표4[잉크명],표5[[#This Row],[잉크]],표4[일-1층])</f>
        <v>0</v>
      </c>
      <c r="AY1201" s="34">
        <f>SUMIF(표4[잉크명],표5[[#This Row],[잉크]],표4[차주 월])</f>
        <v>0</v>
      </c>
      <c r="AZ1201" s="34">
        <f>SUM(표5[[#This Row],[월]:[차주 월]])</f>
        <v>0</v>
      </c>
    </row>
    <row r="1202" spans="2:52" x14ac:dyDescent="0.3">
      <c r="B1202" s="460" t="s">
        <v>4629</v>
      </c>
      <c r="C1202" s="285"/>
      <c r="D1202" s="460" t="s">
        <v>4631</v>
      </c>
      <c r="E1202" s="54">
        <f>COUNTIF(사출계획!$E$62:$F$110,표4[[#This Row],[제품명]])</f>
        <v>0</v>
      </c>
      <c r="F1202" s="131">
        <f>COUNTIF(사출계획!$E$62:$F$87,표4[[#This Row],[제품명]])</f>
        <v>0</v>
      </c>
      <c r="G1202" s="131">
        <f>COUNTIF(사출계획!$E$88:$F$110,표4[[#This Row],[제품명]])</f>
        <v>0</v>
      </c>
      <c r="H1202" s="54">
        <f>COUNTIF(사출계획!$G$62:$H$110,표4[[#This Row],[제품명]])</f>
        <v>0</v>
      </c>
      <c r="I1202" s="132">
        <f>COUNTIF(사출계획!$G$62:$H$87,표4[[#This Row],[제품명]])</f>
        <v>0</v>
      </c>
      <c r="J1202" s="132">
        <f>COUNTIF(사출계획!$G$88:$H$110,표4[[#This Row],[제품명]])</f>
        <v>0</v>
      </c>
      <c r="K1202" s="54">
        <f>COUNTIF(사출계획!$I$62:$J$110,표4[[#This Row],[제품명]])</f>
        <v>0</v>
      </c>
      <c r="L1202" s="131">
        <f>COUNTIF(사출계획!$I$62:$J$87,표4[[#This Row],[제품명]])</f>
        <v>0</v>
      </c>
      <c r="M1202" s="131">
        <f>COUNTIF(사출계획!$I$88:$J$110,표4[[#This Row],[제품명]])</f>
        <v>0</v>
      </c>
      <c r="N1202" s="129">
        <f>COUNTIF(사출계획!$K$62:$L$110,표4[[#This Row],[제품명]])</f>
        <v>0</v>
      </c>
      <c r="O1202" s="131">
        <f>COUNTIF(사출계획!$K$62:$L$87,표4[[#This Row],[제품명]])</f>
        <v>0</v>
      </c>
      <c r="P1202" s="131">
        <f>COUNTIF(사출계획!$K$88:$L$110,표4[[#This Row],[제품명]])</f>
        <v>0</v>
      </c>
      <c r="Q1202" s="130">
        <f>COUNTIF(사출계획!$M$62:$N$110,표4[[#This Row],[제품명]])</f>
        <v>0</v>
      </c>
      <c r="R1202" s="131">
        <f>COUNTIF(사출계획!$M$62:$N$87,표4[[#This Row],[제품명]])</f>
        <v>0</v>
      </c>
      <c r="S1202" s="131">
        <f>COUNTIF(사출계획!$M$88:$N$110,표4[[#This Row],[제품명]])</f>
        <v>0</v>
      </c>
      <c r="T1202" s="54">
        <f>COUNTIF(사출계획!$O$62:$P$110,표4[[#This Row],[제품명]])</f>
        <v>0</v>
      </c>
      <c r="U1202" s="131">
        <f>COUNTIF(사출계획!$O$62:$P$87,표4[[#This Row],[제품명]])</f>
        <v>0</v>
      </c>
      <c r="V1202" s="131">
        <f>COUNTIF(사출계획!$O$88:$P$110,표4[[#This Row],[제품명]])</f>
        <v>0</v>
      </c>
      <c r="W1202" s="54">
        <f>COUNTIF(사출계획!$Q$62:$R$110,표4[[#This Row],[제품명]])</f>
        <v>0</v>
      </c>
      <c r="X1202" s="131">
        <f>COUNTIF(사출계획!$Q$62:$R$87,표4[[#This Row],[제품명]])</f>
        <v>0</v>
      </c>
      <c r="Y1202" s="131">
        <f>COUNTIF(사출계획!$Q$88:$R$110,표4[[#This Row],[제품명]])</f>
        <v>0</v>
      </c>
      <c r="Z1202" s="54">
        <f>COUNTIF(사출계획!$S$62:$T$110,표4[[#This Row],[제품명]])</f>
        <v>0</v>
      </c>
      <c r="AA1202" s="131"/>
      <c r="AB1202" s="131"/>
      <c r="AC1202" s="546" t="s">
        <v>5395</v>
      </c>
      <c r="AD1202" s="129">
        <f>SUMIF(표4[잉크명],표5[[#This Row],[잉크]],표4[월])</f>
        <v>0</v>
      </c>
      <c r="AE1202" s="131">
        <f>SUMIF(표4[잉크명],표5[[#This Row],[잉크]],표4[월-3층])</f>
        <v>0</v>
      </c>
      <c r="AF1202" s="131">
        <f>SUMIF(표4[잉크명],표5[[#This Row],[잉크]],표4[월-1층])</f>
        <v>0</v>
      </c>
      <c r="AG1202" s="133">
        <f>SUMIF(표4[잉크명],표5[[#This Row],[잉크]],표4[화])</f>
        <v>0</v>
      </c>
      <c r="AH1202" s="131">
        <f>SUMIF(표4[잉크명],표5[[#This Row],[잉크]],표4[화-3층])</f>
        <v>0</v>
      </c>
      <c r="AI1202" s="131">
        <f>SUMIF(표4[잉크명],표5[[#This Row],[잉크]],표4[화-1층])</f>
        <v>0</v>
      </c>
      <c r="AJ1202" s="130">
        <f>SUMIF(표4[잉크명],표5[[#This Row],[잉크]],표4[수])</f>
        <v>0</v>
      </c>
      <c r="AK1202" s="131">
        <f>SUMIF(표4[잉크명],표5[[#This Row],[잉크]],표4[수-3층])</f>
        <v>0</v>
      </c>
      <c r="AL1202" s="131">
        <f>SUMIF(표4[잉크명],표5[[#This Row],[잉크]],표4[수-1층])</f>
        <v>0</v>
      </c>
      <c r="AM1202" s="54">
        <f>SUMIF(표4[잉크명],표5[[#This Row],[잉크]],표4[목])</f>
        <v>0</v>
      </c>
      <c r="AN1202" s="131">
        <f>SUMIF(표4[잉크명],표5[[#This Row],[잉크]],표4[목-3층])</f>
        <v>0</v>
      </c>
      <c r="AO1202" s="131">
        <f>SUMIF(표4[잉크명],표5[[#This Row],[잉크]],표4[목-1층])</f>
        <v>0</v>
      </c>
      <c r="AP1202" s="54">
        <f>SUMIF(표4[잉크명],표5[[#This Row],[잉크]],표4[금])</f>
        <v>0</v>
      </c>
      <c r="AQ1202" s="131">
        <f>SUMIF(표4[잉크명],표5[[#This Row],[잉크]],표4[금-3층])</f>
        <v>0</v>
      </c>
      <c r="AR1202" s="131">
        <f>SUMIF(표4[잉크명],표5[[#This Row],[잉크]],표4[금-1층])</f>
        <v>0</v>
      </c>
      <c r="AS1202" s="54">
        <f>SUMIF(표4[잉크명],표5[[#This Row],[잉크]],표4[토])</f>
        <v>0</v>
      </c>
      <c r="AT1202" s="131">
        <f>SUMIF(표4[잉크명],표5[[#This Row],[잉크]],표4[토-3층])</f>
        <v>0</v>
      </c>
      <c r="AU1202" s="131">
        <f>SUMIF(표4[잉크명],표5[[#This Row],[잉크]],표4[토-1층])</f>
        <v>0</v>
      </c>
      <c r="AV1202" s="54">
        <f>SUMIF(표4[잉크명],표5[[#This Row],[잉크]],표4[일])</f>
        <v>0</v>
      </c>
      <c r="AW1202" s="131">
        <f>SUMIF(표4[잉크명],표5[[#This Row],[잉크]],표4[일-3층])</f>
        <v>0</v>
      </c>
      <c r="AX1202" s="131">
        <f>SUMIF(표4[잉크명],표5[[#This Row],[잉크]],표4[일-1층])</f>
        <v>0</v>
      </c>
      <c r="AY1202" s="54">
        <f>SUMIF(표4[잉크명],표5[[#This Row],[잉크]],표4[차주 월])</f>
        <v>0</v>
      </c>
      <c r="AZ1202" s="54">
        <f>SUM(표5[[#This Row],[월]:[차주 월]])</f>
        <v>0</v>
      </c>
    </row>
    <row r="1203" spans="2:52" x14ac:dyDescent="0.3">
      <c r="B1203" s="460" t="s">
        <v>4629</v>
      </c>
      <c r="C1203" s="285"/>
      <c r="D1203" s="460" t="s">
        <v>4632</v>
      </c>
      <c r="E1203" s="54">
        <f>COUNTIF(사출계획!$E$62:$F$110,표4[[#This Row],[제품명]])</f>
        <v>0</v>
      </c>
      <c r="F1203" s="131">
        <f>COUNTIF(사출계획!$E$62:$F$87,표4[[#This Row],[제품명]])</f>
        <v>0</v>
      </c>
      <c r="G1203" s="131">
        <f>COUNTIF(사출계획!$E$88:$F$110,표4[[#This Row],[제품명]])</f>
        <v>0</v>
      </c>
      <c r="H1203" s="54">
        <f>COUNTIF(사출계획!$G$62:$H$110,표4[[#This Row],[제품명]])</f>
        <v>0</v>
      </c>
      <c r="I1203" s="132">
        <f>COUNTIF(사출계획!$G$62:$H$87,표4[[#This Row],[제품명]])</f>
        <v>0</v>
      </c>
      <c r="J1203" s="132">
        <f>COUNTIF(사출계획!$G$88:$H$110,표4[[#This Row],[제품명]])</f>
        <v>0</v>
      </c>
      <c r="K1203" s="54">
        <f>COUNTIF(사출계획!$I$62:$J$110,표4[[#This Row],[제품명]])</f>
        <v>0</v>
      </c>
      <c r="L1203" s="131">
        <f>COUNTIF(사출계획!$I$62:$J$87,표4[[#This Row],[제품명]])</f>
        <v>0</v>
      </c>
      <c r="M1203" s="131">
        <f>COUNTIF(사출계획!$I$88:$J$110,표4[[#This Row],[제품명]])</f>
        <v>0</v>
      </c>
      <c r="N1203" s="129">
        <f>COUNTIF(사출계획!$K$62:$L$110,표4[[#This Row],[제품명]])</f>
        <v>0</v>
      </c>
      <c r="O1203" s="131">
        <f>COUNTIF(사출계획!$K$62:$L$87,표4[[#This Row],[제품명]])</f>
        <v>0</v>
      </c>
      <c r="P1203" s="131">
        <f>COUNTIF(사출계획!$K$88:$L$110,표4[[#This Row],[제품명]])</f>
        <v>0</v>
      </c>
      <c r="Q1203" s="130">
        <f>COUNTIF(사출계획!$M$62:$N$110,표4[[#This Row],[제품명]])</f>
        <v>0</v>
      </c>
      <c r="R1203" s="131">
        <f>COUNTIF(사출계획!$M$62:$N$87,표4[[#This Row],[제품명]])</f>
        <v>0</v>
      </c>
      <c r="S1203" s="131">
        <f>COUNTIF(사출계획!$M$88:$N$110,표4[[#This Row],[제품명]])</f>
        <v>0</v>
      </c>
      <c r="T1203" s="54">
        <f>COUNTIF(사출계획!$O$62:$P$110,표4[[#This Row],[제품명]])</f>
        <v>0</v>
      </c>
      <c r="U1203" s="131">
        <f>COUNTIF(사출계획!$O$62:$P$87,표4[[#This Row],[제품명]])</f>
        <v>0</v>
      </c>
      <c r="V1203" s="131">
        <f>COUNTIF(사출계획!$O$88:$P$110,표4[[#This Row],[제품명]])</f>
        <v>0</v>
      </c>
      <c r="W1203" s="54">
        <f>COUNTIF(사출계획!$Q$62:$R$110,표4[[#This Row],[제품명]])</f>
        <v>0</v>
      </c>
      <c r="X1203" s="131">
        <f>COUNTIF(사출계획!$Q$62:$R$87,표4[[#This Row],[제품명]])</f>
        <v>0</v>
      </c>
      <c r="Y1203" s="131">
        <f>COUNTIF(사출계획!$Q$88:$R$110,표4[[#This Row],[제품명]])</f>
        <v>0</v>
      </c>
      <c r="Z1203" s="54">
        <f>COUNTIF(사출계획!$S$62:$T$110,표4[[#This Row],[제품명]])</f>
        <v>0</v>
      </c>
      <c r="AA1203" s="131"/>
      <c r="AB1203" s="131"/>
      <c r="AC1203" s="244" t="s">
        <v>5406</v>
      </c>
      <c r="AD1203" s="129">
        <f>SUMIF(표4[잉크명],표5[[#This Row],[잉크]],표4[월])</f>
        <v>0</v>
      </c>
      <c r="AE1203" s="131">
        <f>SUMIF(표4[잉크명],표5[[#This Row],[잉크]],표4[월-3층])</f>
        <v>0</v>
      </c>
      <c r="AF1203" s="131">
        <f>SUMIF(표4[잉크명],표5[[#This Row],[잉크]],표4[월-1층])</f>
        <v>0</v>
      </c>
      <c r="AG1203" s="133">
        <f>SUMIF(표4[잉크명],표5[[#This Row],[잉크]],표4[화])</f>
        <v>0</v>
      </c>
      <c r="AH1203" s="131">
        <f>SUMIF(표4[잉크명],표5[[#This Row],[잉크]],표4[화-3층])</f>
        <v>0</v>
      </c>
      <c r="AI1203" s="131">
        <f>SUMIF(표4[잉크명],표5[[#This Row],[잉크]],표4[화-1층])</f>
        <v>0</v>
      </c>
      <c r="AJ1203" s="130">
        <f>SUMIF(표4[잉크명],표5[[#This Row],[잉크]],표4[수])</f>
        <v>0</v>
      </c>
      <c r="AK1203" s="131">
        <f>SUMIF(표4[잉크명],표5[[#This Row],[잉크]],표4[수-3층])</f>
        <v>0</v>
      </c>
      <c r="AL1203" s="131">
        <f>SUMIF(표4[잉크명],표5[[#This Row],[잉크]],표4[수-1층])</f>
        <v>0</v>
      </c>
      <c r="AM1203" s="54">
        <f>SUMIF(표4[잉크명],표5[[#This Row],[잉크]],표4[목])</f>
        <v>0</v>
      </c>
      <c r="AN1203" s="131">
        <f>SUMIF(표4[잉크명],표5[[#This Row],[잉크]],표4[목-3층])</f>
        <v>0</v>
      </c>
      <c r="AO1203" s="131">
        <f>SUMIF(표4[잉크명],표5[[#This Row],[잉크]],표4[목-1층])</f>
        <v>0</v>
      </c>
      <c r="AP1203" s="54">
        <f>SUMIF(표4[잉크명],표5[[#This Row],[잉크]],표4[금])</f>
        <v>0</v>
      </c>
      <c r="AQ1203" s="131">
        <f>SUMIF(표4[잉크명],표5[[#This Row],[잉크]],표4[금-3층])</f>
        <v>0</v>
      </c>
      <c r="AR1203" s="131">
        <f>SUMIF(표4[잉크명],표5[[#This Row],[잉크]],표4[금-1층])</f>
        <v>0</v>
      </c>
      <c r="AS1203" s="54">
        <f>SUMIF(표4[잉크명],표5[[#This Row],[잉크]],표4[토])</f>
        <v>0</v>
      </c>
      <c r="AT1203" s="131">
        <f>SUMIF(표4[잉크명],표5[[#This Row],[잉크]],표4[토-3층])</f>
        <v>0</v>
      </c>
      <c r="AU1203" s="131">
        <f>SUMIF(표4[잉크명],표5[[#This Row],[잉크]],표4[토-1층])</f>
        <v>0</v>
      </c>
      <c r="AV1203" s="54">
        <f>SUMIF(표4[잉크명],표5[[#This Row],[잉크]],표4[일])</f>
        <v>0</v>
      </c>
      <c r="AW1203" s="131">
        <f>SUMIF(표4[잉크명],표5[[#This Row],[잉크]],표4[일-3층])</f>
        <v>0</v>
      </c>
      <c r="AX1203" s="131">
        <f>SUMIF(표4[잉크명],표5[[#This Row],[잉크]],표4[일-1층])</f>
        <v>0</v>
      </c>
      <c r="AY1203" s="54">
        <f>SUMIF(표4[잉크명],표5[[#This Row],[잉크]],표4[차주 월])</f>
        <v>0</v>
      </c>
      <c r="AZ1203" s="54">
        <f>SUM(표5[[#This Row],[월]:[차주 월]])</f>
        <v>0</v>
      </c>
    </row>
    <row r="1204" spans="2:52" x14ac:dyDescent="0.3">
      <c r="B1204" s="461" t="s">
        <v>4636</v>
      </c>
      <c r="C1204" s="285"/>
      <c r="D1204" s="461" t="s">
        <v>4637</v>
      </c>
      <c r="E1204" s="54">
        <f>COUNTIF(사출계획!$E$62:$F$110,표4[[#This Row],[제품명]])</f>
        <v>0</v>
      </c>
      <c r="F1204" s="131">
        <f>COUNTIF(사출계획!$E$62:$F$87,표4[[#This Row],[제품명]])</f>
        <v>0</v>
      </c>
      <c r="G1204" s="131">
        <f>COUNTIF(사출계획!$E$88:$F$110,표4[[#This Row],[제품명]])</f>
        <v>0</v>
      </c>
      <c r="H1204" s="54">
        <f>COUNTIF(사출계획!$G$62:$H$110,표4[[#This Row],[제품명]])</f>
        <v>0</v>
      </c>
      <c r="I1204" s="132">
        <f>COUNTIF(사출계획!$G$62:$H$87,표4[[#This Row],[제품명]])</f>
        <v>0</v>
      </c>
      <c r="J1204" s="132">
        <f>COUNTIF(사출계획!$G$88:$H$110,표4[[#This Row],[제품명]])</f>
        <v>0</v>
      </c>
      <c r="K1204" s="54">
        <f>COUNTIF(사출계획!$I$62:$J$110,표4[[#This Row],[제품명]])</f>
        <v>0</v>
      </c>
      <c r="L1204" s="131">
        <f>COUNTIF(사출계획!$I$62:$J$87,표4[[#This Row],[제품명]])</f>
        <v>0</v>
      </c>
      <c r="M1204" s="131">
        <f>COUNTIF(사출계획!$I$88:$J$110,표4[[#This Row],[제품명]])</f>
        <v>0</v>
      </c>
      <c r="N1204" s="129">
        <f>COUNTIF(사출계획!$K$62:$L$110,표4[[#This Row],[제품명]])</f>
        <v>0</v>
      </c>
      <c r="O1204" s="131">
        <f>COUNTIF(사출계획!$K$62:$L$87,표4[[#This Row],[제품명]])</f>
        <v>0</v>
      </c>
      <c r="P1204" s="131">
        <f>COUNTIF(사출계획!$K$88:$L$110,표4[[#This Row],[제품명]])</f>
        <v>0</v>
      </c>
      <c r="Q1204" s="130">
        <f>COUNTIF(사출계획!$M$62:$N$110,표4[[#This Row],[제품명]])</f>
        <v>0</v>
      </c>
      <c r="R1204" s="131">
        <f>COUNTIF(사출계획!$M$62:$N$87,표4[[#This Row],[제품명]])</f>
        <v>0</v>
      </c>
      <c r="S1204" s="131">
        <f>COUNTIF(사출계획!$M$88:$N$110,표4[[#This Row],[제품명]])</f>
        <v>0</v>
      </c>
      <c r="T1204" s="54">
        <f>COUNTIF(사출계획!$O$62:$P$110,표4[[#This Row],[제품명]])</f>
        <v>0</v>
      </c>
      <c r="U1204" s="131">
        <f>COUNTIF(사출계획!$O$62:$P$87,표4[[#This Row],[제품명]])</f>
        <v>0</v>
      </c>
      <c r="V1204" s="131">
        <f>COUNTIF(사출계획!$O$88:$P$110,표4[[#This Row],[제품명]])</f>
        <v>0</v>
      </c>
      <c r="W1204" s="54">
        <f>COUNTIF(사출계획!$Q$62:$R$110,표4[[#This Row],[제품명]])</f>
        <v>0</v>
      </c>
      <c r="X1204" s="131">
        <f>COUNTIF(사출계획!$Q$62:$R$87,표4[[#This Row],[제품명]])</f>
        <v>0</v>
      </c>
      <c r="Y1204" s="131">
        <f>COUNTIF(사출계획!$Q$88:$R$110,표4[[#This Row],[제품명]])</f>
        <v>0</v>
      </c>
      <c r="Z1204" s="54">
        <f>COUNTIF(사출계획!$S$62:$T$110,표4[[#This Row],[제품명]])</f>
        <v>0</v>
      </c>
      <c r="AA1204" s="131"/>
      <c r="AB1204" s="131"/>
      <c r="AC1204" s="547" t="s">
        <v>5411</v>
      </c>
      <c r="AD1204" s="129">
        <f>SUMIF(표4[잉크명],표5[[#This Row],[잉크]],표4[월])</f>
        <v>0</v>
      </c>
      <c r="AE1204" s="126">
        <f>SUMIF(표4[잉크명],표5[[#This Row],[잉크]],표4[월-3층])</f>
        <v>0</v>
      </c>
      <c r="AF1204" s="126">
        <f>SUMIF(표4[잉크명],표5[[#This Row],[잉크]],표4[월-1층])</f>
        <v>0</v>
      </c>
      <c r="AG1204" s="133">
        <f>SUMIF(표4[잉크명],표5[[#This Row],[잉크]],표4[화])</f>
        <v>0</v>
      </c>
      <c r="AH1204" s="126">
        <f>SUMIF(표4[잉크명],표5[[#This Row],[잉크]],표4[화-3층])</f>
        <v>0</v>
      </c>
      <c r="AI1204" s="126">
        <f>SUMIF(표4[잉크명],표5[[#This Row],[잉크]],표4[화-1층])</f>
        <v>0</v>
      </c>
      <c r="AJ1204" s="130">
        <f>SUMIF(표4[잉크명],표5[[#This Row],[잉크]],표4[수])</f>
        <v>0</v>
      </c>
      <c r="AK1204" s="126">
        <f>SUMIF(표4[잉크명],표5[[#This Row],[잉크]],표4[수-3층])</f>
        <v>0</v>
      </c>
      <c r="AL1204" s="126">
        <f>SUMIF(표4[잉크명],표5[[#This Row],[잉크]],표4[수-1층])</f>
        <v>0</v>
      </c>
      <c r="AM1204" s="34">
        <f>SUMIF(표4[잉크명],표5[[#This Row],[잉크]],표4[목])</f>
        <v>0</v>
      </c>
      <c r="AN1204" s="126">
        <f>SUMIF(표4[잉크명],표5[[#This Row],[잉크]],표4[목-3층])</f>
        <v>0</v>
      </c>
      <c r="AO1204" s="126">
        <f>SUMIF(표4[잉크명],표5[[#This Row],[잉크]],표4[목-1층])</f>
        <v>0</v>
      </c>
      <c r="AP1204" s="34">
        <f>SUMIF(표4[잉크명],표5[[#This Row],[잉크]],표4[금])</f>
        <v>0</v>
      </c>
      <c r="AQ1204" s="126">
        <f>SUMIF(표4[잉크명],표5[[#This Row],[잉크]],표4[금-3층])</f>
        <v>0</v>
      </c>
      <c r="AR1204" s="126">
        <f>SUMIF(표4[잉크명],표5[[#This Row],[잉크]],표4[금-1층])</f>
        <v>0</v>
      </c>
      <c r="AS1204" s="34">
        <f>SUMIF(표4[잉크명],표5[[#This Row],[잉크]],표4[토])</f>
        <v>0</v>
      </c>
      <c r="AT1204" s="126">
        <f>SUMIF(표4[잉크명],표5[[#This Row],[잉크]],표4[토-3층])</f>
        <v>0</v>
      </c>
      <c r="AU1204" s="126">
        <f>SUMIF(표4[잉크명],표5[[#This Row],[잉크]],표4[토-1층])</f>
        <v>0</v>
      </c>
      <c r="AV1204" s="34">
        <f>SUMIF(표4[잉크명],표5[[#This Row],[잉크]],표4[일])</f>
        <v>0</v>
      </c>
      <c r="AW1204" s="126">
        <f>SUMIF(표4[잉크명],표5[[#This Row],[잉크]],표4[일-3층])</f>
        <v>0</v>
      </c>
      <c r="AX1204" s="126">
        <f>SUMIF(표4[잉크명],표5[[#This Row],[잉크]],표4[일-1층])</f>
        <v>0</v>
      </c>
      <c r="AY1204" s="34">
        <f>SUMIF(표4[잉크명],표5[[#This Row],[잉크]],표4[차주 월])</f>
        <v>0</v>
      </c>
      <c r="AZ1204" s="34">
        <f>SUM(표5[[#This Row],[월]:[차주 월]])</f>
        <v>0</v>
      </c>
    </row>
    <row r="1205" spans="2:52" x14ac:dyDescent="0.3">
      <c r="B1205" s="461" t="s">
        <v>4636</v>
      </c>
      <c r="C1205" s="285"/>
      <c r="D1205" s="461" t="s">
        <v>4638</v>
      </c>
      <c r="E1205" s="54">
        <f>COUNTIF(사출계획!$E$62:$F$110,표4[[#This Row],[제품명]])</f>
        <v>0</v>
      </c>
      <c r="F1205" s="131">
        <f>COUNTIF(사출계획!$E$62:$F$87,표4[[#This Row],[제품명]])</f>
        <v>0</v>
      </c>
      <c r="G1205" s="131">
        <f>COUNTIF(사출계획!$E$88:$F$110,표4[[#This Row],[제품명]])</f>
        <v>0</v>
      </c>
      <c r="H1205" s="54">
        <f>COUNTIF(사출계획!$G$62:$H$110,표4[[#This Row],[제품명]])</f>
        <v>0</v>
      </c>
      <c r="I1205" s="132">
        <f>COUNTIF(사출계획!$G$62:$H$87,표4[[#This Row],[제품명]])</f>
        <v>0</v>
      </c>
      <c r="J1205" s="132">
        <f>COUNTIF(사출계획!$G$88:$H$110,표4[[#This Row],[제품명]])</f>
        <v>0</v>
      </c>
      <c r="K1205" s="54">
        <f>COUNTIF(사출계획!$I$62:$J$110,표4[[#This Row],[제품명]])</f>
        <v>0</v>
      </c>
      <c r="L1205" s="131">
        <f>COUNTIF(사출계획!$I$62:$J$87,표4[[#This Row],[제품명]])</f>
        <v>0</v>
      </c>
      <c r="M1205" s="131">
        <f>COUNTIF(사출계획!$I$88:$J$110,표4[[#This Row],[제품명]])</f>
        <v>0</v>
      </c>
      <c r="N1205" s="129">
        <f>COUNTIF(사출계획!$K$62:$L$110,표4[[#This Row],[제품명]])</f>
        <v>0</v>
      </c>
      <c r="O1205" s="131">
        <f>COUNTIF(사출계획!$K$62:$L$87,표4[[#This Row],[제품명]])</f>
        <v>0</v>
      </c>
      <c r="P1205" s="131">
        <f>COUNTIF(사출계획!$K$88:$L$110,표4[[#This Row],[제품명]])</f>
        <v>0</v>
      </c>
      <c r="Q1205" s="130">
        <f>COUNTIF(사출계획!$M$62:$N$110,표4[[#This Row],[제품명]])</f>
        <v>0</v>
      </c>
      <c r="R1205" s="131">
        <f>COUNTIF(사출계획!$M$62:$N$87,표4[[#This Row],[제품명]])</f>
        <v>0</v>
      </c>
      <c r="S1205" s="131">
        <f>COUNTIF(사출계획!$M$88:$N$110,표4[[#This Row],[제품명]])</f>
        <v>0</v>
      </c>
      <c r="T1205" s="54">
        <f>COUNTIF(사출계획!$O$62:$P$110,표4[[#This Row],[제품명]])</f>
        <v>0</v>
      </c>
      <c r="U1205" s="131">
        <f>COUNTIF(사출계획!$O$62:$P$87,표4[[#This Row],[제품명]])</f>
        <v>0</v>
      </c>
      <c r="V1205" s="131">
        <f>COUNTIF(사출계획!$O$88:$P$110,표4[[#This Row],[제품명]])</f>
        <v>0</v>
      </c>
      <c r="W1205" s="54">
        <f>COUNTIF(사출계획!$Q$62:$R$110,표4[[#This Row],[제품명]])</f>
        <v>0</v>
      </c>
      <c r="X1205" s="131">
        <f>COUNTIF(사출계획!$Q$62:$R$87,표4[[#This Row],[제품명]])</f>
        <v>0</v>
      </c>
      <c r="Y1205" s="131">
        <f>COUNTIF(사출계획!$Q$88:$R$110,표4[[#This Row],[제품명]])</f>
        <v>0</v>
      </c>
      <c r="Z1205" s="54">
        <f>COUNTIF(사출계획!$S$62:$T$110,표4[[#This Row],[제품명]])</f>
        <v>0</v>
      </c>
      <c r="AA1205" s="131"/>
      <c r="AB1205" s="131"/>
      <c r="AC1205" s="547" t="s">
        <v>5412</v>
      </c>
      <c r="AD1205" s="129">
        <f>SUMIF(표4[잉크명],표5[[#This Row],[잉크]],표4[월])</f>
        <v>0</v>
      </c>
      <c r="AE1205" s="131">
        <f>SUMIF(표4[잉크명],표5[[#This Row],[잉크]],표4[월-3층])</f>
        <v>0</v>
      </c>
      <c r="AF1205" s="131">
        <f>SUMIF(표4[잉크명],표5[[#This Row],[잉크]],표4[월-1층])</f>
        <v>0</v>
      </c>
      <c r="AG1205" s="133">
        <f>SUMIF(표4[잉크명],표5[[#This Row],[잉크]],표4[화])</f>
        <v>0</v>
      </c>
      <c r="AH1205" s="131">
        <f>SUMIF(표4[잉크명],표5[[#This Row],[잉크]],표4[화-3층])</f>
        <v>0</v>
      </c>
      <c r="AI1205" s="131">
        <f>SUMIF(표4[잉크명],표5[[#This Row],[잉크]],표4[화-1층])</f>
        <v>0</v>
      </c>
      <c r="AJ1205" s="130">
        <f>SUMIF(표4[잉크명],표5[[#This Row],[잉크]],표4[수])</f>
        <v>0</v>
      </c>
      <c r="AK1205" s="131">
        <f>SUMIF(표4[잉크명],표5[[#This Row],[잉크]],표4[수-3층])</f>
        <v>0</v>
      </c>
      <c r="AL1205" s="131">
        <f>SUMIF(표4[잉크명],표5[[#This Row],[잉크]],표4[수-1층])</f>
        <v>0</v>
      </c>
      <c r="AM1205" s="54">
        <f>SUMIF(표4[잉크명],표5[[#This Row],[잉크]],표4[목])</f>
        <v>0</v>
      </c>
      <c r="AN1205" s="131">
        <f>SUMIF(표4[잉크명],표5[[#This Row],[잉크]],표4[목-3층])</f>
        <v>0</v>
      </c>
      <c r="AO1205" s="131">
        <f>SUMIF(표4[잉크명],표5[[#This Row],[잉크]],표4[목-1층])</f>
        <v>0</v>
      </c>
      <c r="AP1205" s="54">
        <f>SUMIF(표4[잉크명],표5[[#This Row],[잉크]],표4[금])</f>
        <v>0</v>
      </c>
      <c r="AQ1205" s="131">
        <f>SUMIF(표4[잉크명],표5[[#This Row],[잉크]],표4[금-3층])</f>
        <v>0</v>
      </c>
      <c r="AR1205" s="131">
        <f>SUMIF(표4[잉크명],표5[[#This Row],[잉크]],표4[금-1층])</f>
        <v>0</v>
      </c>
      <c r="AS1205" s="54">
        <f>SUMIF(표4[잉크명],표5[[#This Row],[잉크]],표4[토])</f>
        <v>0</v>
      </c>
      <c r="AT1205" s="131">
        <f>SUMIF(표4[잉크명],표5[[#This Row],[잉크]],표4[토-3층])</f>
        <v>0</v>
      </c>
      <c r="AU1205" s="131">
        <f>SUMIF(표4[잉크명],표5[[#This Row],[잉크]],표4[토-1층])</f>
        <v>0</v>
      </c>
      <c r="AV1205" s="54">
        <f>SUMIF(표4[잉크명],표5[[#This Row],[잉크]],표4[일])</f>
        <v>0</v>
      </c>
      <c r="AW1205" s="131">
        <f>SUMIF(표4[잉크명],표5[[#This Row],[잉크]],표4[일-3층])</f>
        <v>0</v>
      </c>
      <c r="AX1205" s="131">
        <f>SUMIF(표4[잉크명],표5[[#This Row],[잉크]],표4[일-1층])</f>
        <v>0</v>
      </c>
      <c r="AY1205" s="54">
        <f>SUMIF(표4[잉크명],표5[[#This Row],[잉크]],표4[차주 월])</f>
        <v>0</v>
      </c>
      <c r="AZ1205" s="54">
        <f>SUM(표5[[#This Row],[월]:[차주 월]])</f>
        <v>0</v>
      </c>
    </row>
    <row r="1206" spans="2:52" x14ac:dyDescent="0.3">
      <c r="B1206" s="461" t="s">
        <v>4636</v>
      </c>
      <c r="C1206" s="285"/>
      <c r="D1206" s="461" t="s">
        <v>4639</v>
      </c>
      <c r="E1206" s="54">
        <f>COUNTIF(사출계획!$E$62:$F$110,표4[[#This Row],[제품명]])</f>
        <v>0</v>
      </c>
      <c r="F1206" s="131">
        <f>COUNTIF(사출계획!$E$62:$F$87,표4[[#This Row],[제품명]])</f>
        <v>0</v>
      </c>
      <c r="G1206" s="131">
        <f>COUNTIF(사출계획!$E$88:$F$110,표4[[#This Row],[제품명]])</f>
        <v>0</v>
      </c>
      <c r="H1206" s="54">
        <f>COUNTIF(사출계획!$G$62:$H$110,표4[[#This Row],[제품명]])</f>
        <v>0</v>
      </c>
      <c r="I1206" s="132">
        <f>COUNTIF(사출계획!$G$62:$H$87,표4[[#This Row],[제품명]])</f>
        <v>0</v>
      </c>
      <c r="J1206" s="132">
        <f>COUNTIF(사출계획!$G$88:$H$110,표4[[#This Row],[제품명]])</f>
        <v>0</v>
      </c>
      <c r="K1206" s="54">
        <f>COUNTIF(사출계획!$I$62:$J$110,표4[[#This Row],[제품명]])</f>
        <v>0</v>
      </c>
      <c r="L1206" s="131">
        <f>COUNTIF(사출계획!$I$62:$J$87,표4[[#This Row],[제품명]])</f>
        <v>0</v>
      </c>
      <c r="M1206" s="131">
        <f>COUNTIF(사출계획!$I$88:$J$110,표4[[#This Row],[제품명]])</f>
        <v>0</v>
      </c>
      <c r="N1206" s="129">
        <f>COUNTIF(사출계획!$K$62:$L$110,표4[[#This Row],[제품명]])</f>
        <v>0</v>
      </c>
      <c r="O1206" s="131">
        <f>COUNTIF(사출계획!$K$62:$L$87,표4[[#This Row],[제품명]])</f>
        <v>0</v>
      </c>
      <c r="P1206" s="131">
        <f>COUNTIF(사출계획!$K$88:$L$110,표4[[#This Row],[제품명]])</f>
        <v>0</v>
      </c>
      <c r="Q1206" s="130">
        <f>COUNTIF(사출계획!$M$62:$N$110,표4[[#This Row],[제품명]])</f>
        <v>0</v>
      </c>
      <c r="R1206" s="131">
        <f>COUNTIF(사출계획!$M$62:$N$87,표4[[#This Row],[제품명]])</f>
        <v>0</v>
      </c>
      <c r="S1206" s="131">
        <f>COUNTIF(사출계획!$M$88:$N$110,표4[[#This Row],[제품명]])</f>
        <v>0</v>
      </c>
      <c r="T1206" s="54">
        <f>COUNTIF(사출계획!$O$62:$P$110,표4[[#This Row],[제품명]])</f>
        <v>0</v>
      </c>
      <c r="U1206" s="131">
        <f>COUNTIF(사출계획!$O$62:$P$87,표4[[#This Row],[제품명]])</f>
        <v>0</v>
      </c>
      <c r="V1206" s="131">
        <f>COUNTIF(사출계획!$O$88:$P$110,표4[[#This Row],[제품명]])</f>
        <v>0</v>
      </c>
      <c r="W1206" s="54">
        <f>COUNTIF(사출계획!$Q$62:$R$110,표4[[#This Row],[제품명]])</f>
        <v>0</v>
      </c>
      <c r="X1206" s="131">
        <f>COUNTIF(사출계획!$Q$62:$R$87,표4[[#This Row],[제품명]])</f>
        <v>0</v>
      </c>
      <c r="Y1206" s="131">
        <f>COUNTIF(사출계획!$Q$88:$R$110,표4[[#This Row],[제품명]])</f>
        <v>0</v>
      </c>
      <c r="Z1206" s="54">
        <f>COUNTIF(사출계획!$S$62:$T$110,표4[[#This Row],[제품명]])</f>
        <v>0</v>
      </c>
      <c r="AA1206" s="131"/>
      <c r="AB1206" s="131"/>
      <c r="AC1206" s="56" t="s">
        <v>5415</v>
      </c>
      <c r="AD1206" s="129">
        <f>SUMIF(표4[잉크명],표5[[#This Row],[잉크]],표4[월])</f>
        <v>0</v>
      </c>
      <c r="AE1206" s="126">
        <f>SUMIF(표4[잉크명],표5[[#This Row],[잉크]],표4[월-3층])</f>
        <v>0</v>
      </c>
      <c r="AF1206" s="126">
        <f>SUMIF(표4[잉크명],표5[[#This Row],[잉크]],표4[월-1층])</f>
        <v>0</v>
      </c>
      <c r="AG1206" s="133">
        <f>SUMIF(표4[잉크명],표5[[#This Row],[잉크]],표4[화])</f>
        <v>1</v>
      </c>
      <c r="AH1206" s="126">
        <f>SUMIF(표4[잉크명],표5[[#This Row],[잉크]],표4[화-3층])</f>
        <v>0</v>
      </c>
      <c r="AI1206" s="126">
        <f>SUMIF(표4[잉크명],표5[[#This Row],[잉크]],표4[화-1층])</f>
        <v>1</v>
      </c>
      <c r="AJ1206" s="130">
        <f>SUMIF(표4[잉크명],표5[[#This Row],[잉크]],표4[수])</f>
        <v>0</v>
      </c>
      <c r="AK1206" s="126">
        <f>SUMIF(표4[잉크명],표5[[#This Row],[잉크]],표4[수-3층])</f>
        <v>0</v>
      </c>
      <c r="AL1206" s="126">
        <f>SUMIF(표4[잉크명],표5[[#This Row],[잉크]],표4[수-1층])</f>
        <v>0</v>
      </c>
      <c r="AM1206" s="34">
        <f>SUMIF(표4[잉크명],표5[[#This Row],[잉크]],표4[목])</f>
        <v>0</v>
      </c>
      <c r="AN1206" s="126">
        <f>SUMIF(표4[잉크명],표5[[#This Row],[잉크]],표4[목-3층])</f>
        <v>0</v>
      </c>
      <c r="AO1206" s="126">
        <f>SUMIF(표4[잉크명],표5[[#This Row],[잉크]],표4[목-1층])</f>
        <v>0</v>
      </c>
      <c r="AP1206" s="34">
        <f>SUMIF(표4[잉크명],표5[[#This Row],[잉크]],표4[금])</f>
        <v>0</v>
      </c>
      <c r="AQ1206" s="126">
        <f>SUMIF(표4[잉크명],표5[[#This Row],[잉크]],표4[금-3층])</f>
        <v>0</v>
      </c>
      <c r="AR1206" s="126">
        <f>SUMIF(표4[잉크명],표5[[#This Row],[잉크]],표4[금-1층])</f>
        <v>0</v>
      </c>
      <c r="AS1206" s="34">
        <f>SUMIF(표4[잉크명],표5[[#This Row],[잉크]],표4[토])</f>
        <v>0</v>
      </c>
      <c r="AT1206" s="126">
        <f>SUMIF(표4[잉크명],표5[[#This Row],[잉크]],표4[토-3층])</f>
        <v>0</v>
      </c>
      <c r="AU1206" s="126">
        <f>SUMIF(표4[잉크명],표5[[#This Row],[잉크]],표4[토-1층])</f>
        <v>0</v>
      </c>
      <c r="AV1206" s="34">
        <f>SUMIF(표4[잉크명],표5[[#This Row],[잉크]],표4[일])</f>
        <v>0</v>
      </c>
      <c r="AW1206" s="126">
        <f>SUMIF(표4[잉크명],표5[[#This Row],[잉크]],표4[일-3층])</f>
        <v>0</v>
      </c>
      <c r="AX1206" s="126">
        <f>SUMIF(표4[잉크명],표5[[#This Row],[잉크]],표4[일-1층])</f>
        <v>0</v>
      </c>
      <c r="AY1206" s="34">
        <f>SUMIF(표4[잉크명],표5[[#This Row],[잉크]],표4[차주 월])</f>
        <v>0</v>
      </c>
      <c r="AZ1206" s="34">
        <f>SUM(표5[[#This Row],[월]:[차주 월]])</f>
        <v>2</v>
      </c>
    </row>
    <row r="1207" spans="2:52" x14ac:dyDescent="0.3">
      <c r="B1207" s="462" t="s">
        <v>4654</v>
      </c>
      <c r="C1207" s="285"/>
      <c r="D1207" s="462" t="s">
        <v>4647</v>
      </c>
      <c r="E1207" s="54">
        <f>COUNTIF(사출계획!$E$62:$F$110,표4[[#This Row],[제품명]])</f>
        <v>0</v>
      </c>
      <c r="F1207" s="131">
        <f>COUNTIF(사출계획!$E$62:$F$87,표4[[#This Row],[제품명]])</f>
        <v>0</v>
      </c>
      <c r="G1207" s="131">
        <f>COUNTIF(사출계획!$E$88:$F$110,표4[[#This Row],[제품명]])</f>
        <v>0</v>
      </c>
      <c r="H1207" s="54">
        <f>COUNTIF(사출계획!$G$62:$H$110,표4[[#This Row],[제품명]])</f>
        <v>0</v>
      </c>
      <c r="I1207" s="132">
        <f>COUNTIF(사출계획!$G$62:$H$87,표4[[#This Row],[제품명]])</f>
        <v>0</v>
      </c>
      <c r="J1207" s="132">
        <f>COUNTIF(사출계획!$G$88:$H$110,표4[[#This Row],[제품명]])</f>
        <v>0</v>
      </c>
      <c r="K1207" s="54">
        <f>COUNTIF(사출계획!$I$62:$J$110,표4[[#This Row],[제품명]])</f>
        <v>0</v>
      </c>
      <c r="L1207" s="131">
        <f>COUNTIF(사출계획!$I$62:$J$87,표4[[#This Row],[제품명]])</f>
        <v>0</v>
      </c>
      <c r="M1207" s="131">
        <f>COUNTIF(사출계획!$I$88:$J$110,표4[[#This Row],[제품명]])</f>
        <v>0</v>
      </c>
      <c r="N1207" s="129">
        <f>COUNTIF(사출계획!$K$62:$L$110,표4[[#This Row],[제품명]])</f>
        <v>0</v>
      </c>
      <c r="O1207" s="131">
        <f>COUNTIF(사출계획!$K$62:$L$87,표4[[#This Row],[제품명]])</f>
        <v>0</v>
      </c>
      <c r="P1207" s="131">
        <f>COUNTIF(사출계획!$K$88:$L$110,표4[[#This Row],[제품명]])</f>
        <v>0</v>
      </c>
      <c r="Q1207" s="130">
        <f>COUNTIF(사출계획!$M$62:$N$110,표4[[#This Row],[제품명]])</f>
        <v>0</v>
      </c>
      <c r="R1207" s="131">
        <f>COUNTIF(사출계획!$M$62:$N$87,표4[[#This Row],[제품명]])</f>
        <v>0</v>
      </c>
      <c r="S1207" s="131">
        <f>COUNTIF(사출계획!$M$88:$N$110,표4[[#This Row],[제품명]])</f>
        <v>0</v>
      </c>
      <c r="T1207" s="54">
        <f>COUNTIF(사출계획!$O$62:$P$110,표4[[#This Row],[제품명]])</f>
        <v>0</v>
      </c>
      <c r="U1207" s="131">
        <f>COUNTIF(사출계획!$O$62:$P$87,표4[[#This Row],[제품명]])</f>
        <v>0</v>
      </c>
      <c r="V1207" s="131">
        <f>COUNTIF(사출계획!$O$88:$P$110,표4[[#This Row],[제품명]])</f>
        <v>0</v>
      </c>
      <c r="W1207" s="54">
        <f>COUNTIF(사출계획!$Q$62:$R$110,표4[[#This Row],[제품명]])</f>
        <v>0</v>
      </c>
      <c r="X1207" s="131">
        <f>COUNTIF(사출계획!$Q$62:$R$87,표4[[#This Row],[제품명]])</f>
        <v>0</v>
      </c>
      <c r="Y1207" s="131">
        <f>COUNTIF(사출계획!$Q$88:$R$110,표4[[#This Row],[제품명]])</f>
        <v>0</v>
      </c>
      <c r="Z1207" s="54">
        <f>COUNTIF(사출계획!$S$62:$T$110,표4[[#This Row],[제품명]])</f>
        <v>0</v>
      </c>
      <c r="AA1207" s="131"/>
      <c r="AB1207" s="131"/>
      <c r="AC1207" s="244" t="s">
        <v>5416</v>
      </c>
      <c r="AD1207" s="129">
        <f>SUMIF(표4[잉크명],표5[[#This Row],[잉크]],표4[월])</f>
        <v>0</v>
      </c>
      <c r="AE1207" s="131">
        <f>SUMIF(표4[잉크명],표5[[#This Row],[잉크]],표4[월-3층])</f>
        <v>0</v>
      </c>
      <c r="AF1207" s="131">
        <f>SUMIF(표4[잉크명],표5[[#This Row],[잉크]],표4[월-1층])</f>
        <v>0</v>
      </c>
      <c r="AG1207" s="133">
        <f>SUMIF(표4[잉크명],표5[[#This Row],[잉크]],표4[화])</f>
        <v>2</v>
      </c>
      <c r="AH1207" s="131">
        <f>SUMIF(표4[잉크명],표5[[#This Row],[잉크]],표4[화-3층])</f>
        <v>0</v>
      </c>
      <c r="AI1207" s="131">
        <f>SUMIF(표4[잉크명],표5[[#This Row],[잉크]],표4[화-1층])</f>
        <v>2</v>
      </c>
      <c r="AJ1207" s="130">
        <f>SUMIF(표4[잉크명],표5[[#This Row],[잉크]],표4[수])</f>
        <v>0</v>
      </c>
      <c r="AK1207" s="131">
        <f>SUMIF(표4[잉크명],표5[[#This Row],[잉크]],표4[수-3층])</f>
        <v>0</v>
      </c>
      <c r="AL1207" s="131">
        <f>SUMIF(표4[잉크명],표5[[#This Row],[잉크]],표4[수-1층])</f>
        <v>0</v>
      </c>
      <c r="AM1207" s="54">
        <f>SUMIF(표4[잉크명],표5[[#This Row],[잉크]],표4[목])</f>
        <v>0</v>
      </c>
      <c r="AN1207" s="131">
        <f>SUMIF(표4[잉크명],표5[[#This Row],[잉크]],표4[목-3층])</f>
        <v>0</v>
      </c>
      <c r="AO1207" s="131">
        <f>SUMIF(표4[잉크명],표5[[#This Row],[잉크]],표4[목-1층])</f>
        <v>0</v>
      </c>
      <c r="AP1207" s="54">
        <f>SUMIF(표4[잉크명],표5[[#This Row],[잉크]],표4[금])</f>
        <v>0</v>
      </c>
      <c r="AQ1207" s="131">
        <f>SUMIF(표4[잉크명],표5[[#This Row],[잉크]],표4[금-3층])</f>
        <v>0</v>
      </c>
      <c r="AR1207" s="131">
        <f>SUMIF(표4[잉크명],표5[[#This Row],[잉크]],표4[금-1층])</f>
        <v>0</v>
      </c>
      <c r="AS1207" s="54">
        <f>SUMIF(표4[잉크명],표5[[#This Row],[잉크]],표4[토])</f>
        <v>0</v>
      </c>
      <c r="AT1207" s="131">
        <f>SUMIF(표4[잉크명],표5[[#This Row],[잉크]],표4[토-3층])</f>
        <v>0</v>
      </c>
      <c r="AU1207" s="131">
        <f>SUMIF(표4[잉크명],표5[[#This Row],[잉크]],표4[토-1층])</f>
        <v>0</v>
      </c>
      <c r="AV1207" s="54">
        <f>SUMIF(표4[잉크명],표5[[#This Row],[잉크]],표4[일])</f>
        <v>0</v>
      </c>
      <c r="AW1207" s="131">
        <f>SUMIF(표4[잉크명],표5[[#This Row],[잉크]],표4[일-3층])</f>
        <v>0</v>
      </c>
      <c r="AX1207" s="131">
        <f>SUMIF(표4[잉크명],표5[[#This Row],[잉크]],표4[일-1층])</f>
        <v>0</v>
      </c>
      <c r="AY1207" s="54">
        <f>SUMIF(표4[잉크명],표5[[#This Row],[잉크]],표4[차주 월])</f>
        <v>0</v>
      </c>
      <c r="AZ1207" s="54">
        <f>SUM(표5[[#This Row],[월]:[차주 월]])</f>
        <v>4</v>
      </c>
    </row>
    <row r="1208" spans="2:52" x14ac:dyDescent="0.3">
      <c r="B1208" s="462" t="s">
        <v>4654</v>
      </c>
      <c r="C1208" s="285"/>
      <c r="D1208" s="462" t="s">
        <v>4648</v>
      </c>
      <c r="E1208" s="54">
        <f>COUNTIF(사출계획!$E$62:$F$110,표4[[#This Row],[제품명]])</f>
        <v>0</v>
      </c>
      <c r="F1208" s="131">
        <f>COUNTIF(사출계획!$E$62:$F$87,표4[[#This Row],[제품명]])</f>
        <v>0</v>
      </c>
      <c r="G1208" s="131">
        <f>COUNTIF(사출계획!$E$88:$F$110,표4[[#This Row],[제품명]])</f>
        <v>0</v>
      </c>
      <c r="H1208" s="54">
        <f>COUNTIF(사출계획!$G$62:$H$110,표4[[#This Row],[제품명]])</f>
        <v>0</v>
      </c>
      <c r="I1208" s="132">
        <f>COUNTIF(사출계획!$G$62:$H$87,표4[[#This Row],[제품명]])</f>
        <v>0</v>
      </c>
      <c r="J1208" s="132">
        <f>COUNTIF(사출계획!$G$88:$H$110,표4[[#This Row],[제품명]])</f>
        <v>0</v>
      </c>
      <c r="K1208" s="54">
        <f>COUNTIF(사출계획!$I$62:$J$110,표4[[#This Row],[제품명]])</f>
        <v>0</v>
      </c>
      <c r="L1208" s="131">
        <f>COUNTIF(사출계획!$I$62:$J$87,표4[[#This Row],[제품명]])</f>
        <v>0</v>
      </c>
      <c r="M1208" s="131">
        <f>COUNTIF(사출계획!$I$88:$J$110,표4[[#This Row],[제품명]])</f>
        <v>0</v>
      </c>
      <c r="N1208" s="129">
        <f>COUNTIF(사출계획!$K$62:$L$110,표4[[#This Row],[제품명]])</f>
        <v>0</v>
      </c>
      <c r="O1208" s="131">
        <f>COUNTIF(사출계획!$K$62:$L$87,표4[[#This Row],[제품명]])</f>
        <v>0</v>
      </c>
      <c r="P1208" s="131">
        <f>COUNTIF(사출계획!$K$88:$L$110,표4[[#This Row],[제품명]])</f>
        <v>0</v>
      </c>
      <c r="Q1208" s="130">
        <f>COUNTIF(사출계획!$M$62:$N$110,표4[[#This Row],[제품명]])</f>
        <v>0</v>
      </c>
      <c r="R1208" s="131">
        <f>COUNTIF(사출계획!$M$62:$N$87,표4[[#This Row],[제품명]])</f>
        <v>0</v>
      </c>
      <c r="S1208" s="131">
        <f>COUNTIF(사출계획!$M$88:$N$110,표4[[#This Row],[제품명]])</f>
        <v>0</v>
      </c>
      <c r="T1208" s="54">
        <f>COUNTIF(사출계획!$O$62:$P$110,표4[[#This Row],[제품명]])</f>
        <v>0</v>
      </c>
      <c r="U1208" s="131">
        <f>COUNTIF(사출계획!$O$62:$P$87,표4[[#This Row],[제품명]])</f>
        <v>0</v>
      </c>
      <c r="V1208" s="131">
        <f>COUNTIF(사출계획!$O$88:$P$110,표4[[#This Row],[제품명]])</f>
        <v>0</v>
      </c>
      <c r="W1208" s="54">
        <f>COUNTIF(사출계획!$Q$62:$R$110,표4[[#This Row],[제품명]])</f>
        <v>0</v>
      </c>
      <c r="X1208" s="131">
        <f>COUNTIF(사출계획!$Q$62:$R$87,표4[[#This Row],[제품명]])</f>
        <v>0</v>
      </c>
      <c r="Y1208" s="131">
        <f>COUNTIF(사출계획!$Q$88:$R$110,표4[[#This Row],[제품명]])</f>
        <v>0</v>
      </c>
      <c r="Z1208" s="54">
        <f>COUNTIF(사출계획!$S$62:$T$110,표4[[#This Row],[제품명]])</f>
        <v>0</v>
      </c>
      <c r="AA1208" s="131"/>
      <c r="AB1208" s="131"/>
      <c r="AC1208" s="548" t="s">
        <v>5421</v>
      </c>
      <c r="AD1208" s="129">
        <f>SUMIF(표4[잉크명],표5[[#This Row],[잉크]],표4[월])</f>
        <v>0</v>
      </c>
      <c r="AE1208" s="126">
        <f>SUMIF(표4[잉크명],표5[[#This Row],[잉크]],표4[월-3층])</f>
        <v>0</v>
      </c>
      <c r="AF1208" s="126">
        <f>SUMIF(표4[잉크명],표5[[#This Row],[잉크]],표4[월-1층])</f>
        <v>0</v>
      </c>
      <c r="AG1208" s="133">
        <f>SUMIF(표4[잉크명],표5[[#This Row],[잉크]],표4[화])</f>
        <v>1</v>
      </c>
      <c r="AH1208" s="126">
        <f>SUMIF(표4[잉크명],표5[[#This Row],[잉크]],표4[화-3층])</f>
        <v>1</v>
      </c>
      <c r="AI1208" s="126">
        <f>SUMIF(표4[잉크명],표5[[#This Row],[잉크]],표4[화-1층])</f>
        <v>0</v>
      </c>
      <c r="AJ1208" s="130">
        <f>SUMIF(표4[잉크명],표5[[#This Row],[잉크]],표4[수])</f>
        <v>0</v>
      </c>
      <c r="AK1208" s="126">
        <f>SUMIF(표4[잉크명],표5[[#This Row],[잉크]],표4[수-3층])</f>
        <v>0</v>
      </c>
      <c r="AL1208" s="126">
        <f>SUMIF(표4[잉크명],표5[[#This Row],[잉크]],표4[수-1층])</f>
        <v>0</v>
      </c>
      <c r="AM1208" s="34">
        <f>SUMIF(표4[잉크명],표5[[#This Row],[잉크]],표4[목])</f>
        <v>0</v>
      </c>
      <c r="AN1208" s="126">
        <f>SUMIF(표4[잉크명],표5[[#This Row],[잉크]],표4[목-3층])</f>
        <v>0</v>
      </c>
      <c r="AO1208" s="126">
        <f>SUMIF(표4[잉크명],표5[[#This Row],[잉크]],표4[목-1층])</f>
        <v>0</v>
      </c>
      <c r="AP1208" s="34">
        <f>SUMIF(표4[잉크명],표5[[#This Row],[잉크]],표4[금])</f>
        <v>0</v>
      </c>
      <c r="AQ1208" s="126">
        <f>SUMIF(표4[잉크명],표5[[#This Row],[잉크]],표4[금-3층])</f>
        <v>0</v>
      </c>
      <c r="AR1208" s="126">
        <f>SUMIF(표4[잉크명],표5[[#This Row],[잉크]],표4[금-1층])</f>
        <v>0</v>
      </c>
      <c r="AS1208" s="34">
        <f>SUMIF(표4[잉크명],표5[[#This Row],[잉크]],표4[토])</f>
        <v>0</v>
      </c>
      <c r="AT1208" s="126">
        <f>SUMIF(표4[잉크명],표5[[#This Row],[잉크]],표4[토-3층])</f>
        <v>0</v>
      </c>
      <c r="AU1208" s="126">
        <f>SUMIF(표4[잉크명],표5[[#This Row],[잉크]],표4[토-1층])</f>
        <v>0</v>
      </c>
      <c r="AV1208" s="34">
        <f>SUMIF(표4[잉크명],표5[[#This Row],[잉크]],표4[일])</f>
        <v>0</v>
      </c>
      <c r="AW1208" s="126">
        <f>SUMIF(표4[잉크명],표5[[#This Row],[잉크]],표4[일-3층])</f>
        <v>0</v>
      </c>
      <c r="AX1208" s="126">
        <f>SUMIF(표4[잉크명],표5[[#This Row],[잉크]],표4[일-1층])</f>
        <v>0</v>
      </c>
      <c r="AY1208" s="34">
        <f>SUMIF(표4[잉크명],표5[[#This Row],[잉크]],표4[차주 월])</f>
        <v>0</v>
      </c>
      <c r="AZ1208" s="34">
        <f>SUM(표5[[#This Row],[월]:[차주 월]])</f>
        <v>2</v>
      </c>
    </row>
    <row r="1209" spans="2:52" x14ac:dyDescent="0.3">
      <c r="B1209" s="462" t="s">
        <v>4654</v>
      </c>
      <c r="C1209" s="285"/>
      <c r="D1209" s="462" t="s">
        <v>4649</v>
      </c>
      <c r="E1209" s="54">
        <f>COUNTIF(사출계획!$E$62:$F$110,표4[[#This Row],[제품명]])</f>
        <v>0</v>
      </c>
      <c r="F1209" s="131">
        <f>COUNTIF(사출계획!$E$62:$F$87,표4[[#This Row],[제품명]])</f>
        <v>0</v>
      </c>
      <c r="G1209" s="131">
        <f>COUNTIF(사출계획!$E$88:$F$110,표4[[#This Row],[제품명]])</f>
        <v>0</v>
      </c>
      <c r="H1209" s="54">
        <f>COUNTIF(사출계획!$G$62:$H$110,표4[[#This Row],[제품명]])</f>
        <v>0</v>
      </c>
      <c r="I1209" s="132">
        <f>COUNTIF(사출계획!$G$62:$H$87,표4[[#This Row],[제품명]])</f>
        <v>0</v>
      </c>
      <c r="J1209" s="132">
        <f>COUNTIF(사출계획!$G$88:$H$110,표4[[#This Row],[제품명]])</f>
        <v>0</v>
      </c>
      <c r="K1209" s="54">
        <f>COUNTIF(사출계획!$I$62:$J$110,표4[[#This Row],[제품명]])</f>
        <v>0</v>
      </c>
      <c r="L1209" s="131">
        <f>COUNTIF(사출계획!$I$62:$J$87,표4[[#This Row],[제품명]])</f>
        <v>0</v>
      </c>
      <c r="M1209" s="131">
        <f>COUNTIF(사출계획!$I$88:$J$110,표4[[#This Row],[제품명]])</f>
        <v>0</v>
      </c>
      <c r="N1209" s="129">
        <f>COUNTIF(사출계획!$K$62:$L$110,표4[[#This Row],[제품명]])</f>
        <v>0</v>
      </c>
      <c r="O1209" s="131">
        <f>COUNTIF(사출계획!$K$62:$L$87,표4[[#This Row],[제품명]])</f>
        <v>0</v>
      </c>
      <c r="P1209" s="131">
        <f>COUNTIF(사출계획!$K$88:$L$110,표4[[#This Row],[제품명]])</f>
        <v>0</v>
      </c>
      <c r="Q1209" s="130">
        <f>COUNTIF(사출계획!$M$62:$N$110,표4[[#This Row],[제품명]])</f>
        <v>0</v>
      </c>
      <c r="R1209" s="131">
        <f>COUNTIF(사출계획!$M$62:$N$87,표4[[#This Row],[제품명]])</f>
        <v>0</v>
      </c>
      <c r="S1209" s="131">
        <f>COUNTIF(사출계획!$M$88:$N$110,표4[[#This Row],[제품명]])</f>
        <v>0</v>
      </c>
      <c r="T1209" s="54">
        <f>COUNTIF(사출계획!$O$62:$P$110,표4[[#This Row],[제품명]])</f>
        <v>0</v>
      </c>
      <c r="U1209" s="131">
        <f>COUNTIF(사출계획!$O$62:$P$87,표4[[#This Row],[제품명]])</f>
        <v>0</v>
      </c>
      <c r="V1209" s="131">
        <f>COUNTIF(사출계획!$O$88:$P$110,표4[[#This Row],[제품명]])</f>
        <v>0</v>
      </c>
      <c r="W1209" s="54">
        <f>COUNTIF(사출계획!$Q$62:$R$110,표4[[#This Row],[제품명]])</f>
        <v>0</v>
      </c>
      <c r="X1209" s="131">
        <f>COUNTIF(사출계획!$Q$62:$R$87,표4[[#This Row],[제품명]])</f>
        <v>0</v>
      </c>
      <c r="Y1209" s="131">
        <f>COUNTIF(사출계획!$Q$88:$R$110,표4[[#This Row],[제품명]])</f>
        <v>0</v>
      </c>
      <c r="Z1209" s="54">
        <f>COUNTIF(사출계획!$S$62:$T$110,표4[[#This Row],[제품명]])</f>
        <v>0</v>
      </c>
      <c r="AA1209" s="131"/>
      <c r="AB1209" s="131"/>
      <c r="AC1209" s="548" t="s">
        <v>5422</v>
      </c>
      <c r="AD1209" s="129">
        <f>SUMIF(표4[잉크명],표5[[#This Row],[잉크]],표4[월])</f>
        <v>0</v>
      </c>
      <c r="AE1209" s="131">
        <f>SUMIF(표4[잉크명],표5[[#This Row],[잉크]],표4[월-3층])</f>
        <v>0</v>
      </c>
      <c r="AF1209" s="131">
        <f>SUMIF(표4[잉크명],표5[[#This Row],[잉크]],표4[월-1층])</f>
        <v>0</v>
      </c>
      <c r="AG1209" s="133">
        <f>SUMIF(표4[잉크명],표5[[#This Row],[잉크]],표4[화])</f>
        <v>2</v>
      </c>
      <c r="AH1209" s="131">
        <f>SUMIF(표4[잉크명],표5[[#This Row],[잉크]],표4[화-3층])</f>
        <v>2</v>
      </c>
      <c r="AI1209" s="131">
        <f>SUMIF(표4[잉크명],표5[[#This Row],[잉크]],표4[화-1층])</f>
        <v>0</v>
      </c>
      <c r="AJ1209" s="130">
        <f>SUMIF(표4[잉크명],표5[[#This Row],[잉크]],표4[수])</f>
        <v>0</v>
      </c>
      <c r="AK1209" s="131">
        <f>SUMIF(표4[잉크명],표5[[#This Row],[잉크]],표4[수-3층])</f>
        <v>0</v>
      </c>
      <c r="AL1209" s="131">
        <f>SUMIF(표4[잉크명],표5[[#This Row],[잉크]],표4[수-1층])</f>
        <v>0</v>
      </c>
      <c r="AM1209" s="54">
        <f>SUMIF(표4[잉크명],표5[[#This Row],[잉크]],표4[목])</f>
        <v>0</v>
      </c>
      <c r="AN1209" s="131">
        <f>SUMIF(표4[잉크명],표5[[#This Row],[잉크]],표4[목-3층])</f>
        <v>0</v>
      </c>
      <c r="AO1209" s="131">
        <f>SUMIF(표4[잉크명],표5[[#This Row],[잉크]],표4[목-1층])</f>
        <v>0</v>
      </c>
      <c r="AP1209" s="54">
        <f>SUMIF(표4[잉크명],표5[[#This Row],[잉크]],표4[금])</f>
        <v>0</v>
      </c>
      <c r="AQ1209" s="131">
        <f>SUMIF(표4[잉크명],표5[[#This Row],[잉크]],표4[금-3층])</f>
        <v>0</v>
      </c>
      <c r="AR1209" s="131">
        <f>SUMIF(표4[잉크명],표5[[#This Row],[잉크]],표4[금-1층])</f>
        <v>0</v>
      </c>
      <c r="AS1209" s="54">
        <f>SUMIF(표4[잉크명],표5[[#This Row],[잉크]],표4[토])</f>
        <v>0</v>
      </c>
      <c r="AT1209" s="131">
        <f>SUMIF(표4[잉크명],표5[[#This Row],[잉크]],표4[토-3층])</f>
        <v>0</v>
      </c>
      <c r="AU1209" s="131">
        <f>SUMIF(표4[잉크명],표5[[#This Row],[잉크]],표4[토-1층])</f>
        <v>0</v>
      </c>
      <c r="AV1209" s="54">
        <f>SUMIF(표4[잉크명],표5[[#This Row],[잉크]],표4[일])</f>
        <v>0</v>
      </c>
      <c r="AW1209" s="131">
        <f>SUMIF(표4[잉크명],표5[[#This Row],[잉크]],표4[일-3층])</f>
        <v>0</v>
      </c>
      <c r="AX1209" s="131">
        <f>SUMIF(표4[잉크명],표5[[#This Row],[잉크]],표4[일-1층])</f>
        <v>0</v>
      </c>
      <c r="AY1209" s="54">
        <f>SUMIF(표4[잉크명],표5[[#This Row],[잉크]],표4[차주 월])</f>
        <v>0</v>
      </c>
      <c r="AZ1209" s="54">
        <f>SUM(표5[[#This Row],[월]:[차주 월]])</f>
        <v>4</v>
      </c>
    </row>
    <row r="1210" spans="2:52" x14ac:dyDescent="0.3">
      <c r="B1210" s="463" t="s">
        <v>4655</v>
      </c>
      <c r="C1210" s="285"/>
      <c r="D1210" s="463" t="s">
        <v>4657</v>
      </c>
      <c r="E1210" s="54">
        <f>COUNTIF(사출계획!$E$62:$F$110,표4[[#This Row],[제품명]])</f>
        <v>0</v>
      </c>
      <c r="F1210" s="131">
        <f>COUNTIF(사출계획!$E$62:$F$87,표4[[#This Row],[제품명]])</f>
        <v>0</v>
      </c>
      <c r="G1210" s="131">
        <f>COUNTIF(사출계획!$E$88:$F$110,표4[[#This Row],[제품명]])</f>
        <v>0</v>
      </c>
      <c r="H1210" s="54">
        <f>COUNTIF(사출계획!$G$62:$H$110,표4[[#This Row],[제품명]])</f>
        <v>0</v>
      </c>
      <c r="I1210" s="132">
        <f>COUNTIF(사출계획!$G$62:$H$87,표4[[#This Row],[제품명]])</f>
        <v>0</v>
      </c>
      <c r="J1210" s="132">
        <f>COUNTIF(사출계획!$G$88:$H$110,표4[[#This Row],[제품명]])</f>
        <v>0</v>
      </c>
      <c r="K1210" s="54">
        <f>COUNTIF(사출계획!$I$62:$J$110,표4[[#This Row],[제품명]])</f>
        <v>0</v>
      </c>
      <c r="L1210" s="131">
        <f>COUNTIF(사출계획!$I$62:$J$87,표4[[#This Row],[제품명]])</f>
        <v>0</v>
      </c>
      <c r="M1210" s="131">
        <f>COUNTIF(사출계획!$I$88:$J$110,표4[[#This Row],[제품명]])</f>
        <v>0</v>
      </c>
      <c r="N1210" s="129">
        <f>COUNTIF(사출계획!$K$62:$L$110,표4[[#This Row],[제품명]])</f>
        <v>0</v>
      </c>
      <c r="O1210" s="131">
        <f>COUNTIF(사출계획!$K$62:$L$87,표4[[#This Row],[제품명]])</f>
        <v>0</v>
      </c>
      <c r="P1210" s="131">
        <f>COUNTIF(사출계획!$K$88:$L$110,표4[[#This Row],[제품명]])</f>
        <v>0</v>
      </c>
      <c r="Q1210" s="130">
        <f>COUNTIF(사출계획!$M$62:$N$110,표4[[#This Row],[제품명]])</f>
        <v>0</v>
      </c>
      <c r="R1210" s="131">
        <f>COUNTIF(사출계획!$M$62:$N$87,표4[[#This Row],[제품명]])</f>
        <v>0</v>
      </c>
      <c r="S1210" s="131">
        <f>COUNTIF(사출계획!$M$88:$N$110,표4[[#This Row],[제품명]])</f>
        <v>0</v>
      </c>
      <c r="T1210" s="54">
        <f>COUNTIF(사출계획!$O$62:$P$110,표4[[#This Row],[제품명]])</f>
        <v>0</v>
      </c>
      <c r="U1210" s="131">
        <f>COUNTIF(사출계획!$O$62:$P$87,표4[[#This Row],[제품명]])</f>
        <v>0</v>
      </c>
      <c r="V1210" s="131">
        <f>COUNTIF(사출계획!$O$88:$P$110,표4[[#This Row],[제품명]])</f>
        <v>0</v>
      </c>
      <c r="W1210" s="54">
        <f>COUNTIF(사출계획!$Q$62:$R$110,표4[[#This Row],[제품명]])</f>
        <v>0</v>
      </c>
      <c r="X1210" s="131">
        <f>COUNTIF(사출계획!$Q$62:$R$87,표4[[#This Row],[제품명]])</f>
        <v>0</v>
      </c>
      <c r="Y1210" s="131">
        <f>COUNTIF(사출계획!$Q$88:$R$110,표4[[#This Row],[제품명]])</f>
        <v>0</v>
      </c>
      <c r="Z1210" s="54">
        <f>COUNTIF(사출계획!$S$62:$T$110,표4[[#This Row],[제품명]])</f>
        <v>0</v>
      </c>
      <c r="AA1210" s="131"/>
      <c r="AB1210" s="131"/>
      <c r="AC1210" s="548" t="s">
        <v>5424</v>
      </c>
      <c r="AD1210" s="129">
        <f>SUMIF(표4[잉크명],표5[[#This Row],[잉크]],표4[월])</f>
        <v>0</v>
      </c>
      <c r="AE1210" s="126">
        <f>SUMIF(표4[잉크명],표5[[#This Row],[잉크]],표4[월-3층])</f>
        <v>0</v>
      </c>
      <c r="AF1210" s="126">
        <f>SUMIF(표4[잉크명],표5[[#This Row],[잉크]],표4[월-1층])</f>
        <v>0</v>
      </c>
      <c r="AG1210" s="133">
        <f>SUMIF(표4[잉크명],표5[[#This Row],[잉크]],표4[화])</f>
        <v>0</v>
      </c>
      <c r="AH1210" s="126">
        <f>SUMIF(표4[잉크명],표5[[#This Row],[잉크]],표4[화-3층])</f>
        <v>0</v>
      </c>
      <c r="AI1210" s="126">
        <f>SUMIF(표4[잉크명],표5[[#This Row],[잉크]],표4[화-1층])</f>
        <v>0</v>
      </c>
      <c r="AJ1210" s="130">
        <f>SUMIF(표4[잉크명],표5[[#This Row],[잉크]],표4[수])</f>
        <v>0</v>
      </c>
      <c r="AK1210" s="126">
        <f>SUMIF(표4[잉크명],표5[[#This Row],[잉크]],표4[수-3층])</f>
        <v>0</v>
      </c>
      <c r="AL1210" s="126">
        <f>SUMIF(표4[잉크명],표5[[#This Row],[잉크]],표4[수-1층])</f>
        <v>0</v>
      </c>
      <c r="AM1210" s="34">
        <f>SUMIF(표4[잉크명],표5[[#This Row],[잉크]],표4[목])</f>
        <v>0</v>
      </c>
      <c r="AN1210" s="126">
        <f>SUMIF(표4[잉크명],표5[[#This Row],[잉크]],표4[목-3층])</f>
        <v>0</v>
      </c>
      <c r="AO1210" s="126">
        <f>SUMIF(표4[잉크명],표5[[#This Row],[잉크]],표4[목-1층])</f>
        <v>0</v>
      </c>
      <c r="AP1210" s="34">
        <f>SUMIF(표4[잉크명],표5[[#This Row],[잉크]],표4[금])</f>
        <v>0</v>
      </c>
      <c r="AQ1210" s="126">
        <f>SUMIF(표4[잉크명],표5[[#This Row],[잉크]],표4[금-3층])</f>
        <v>0</v>
      </c>
      <c r="AR1210" s="126">
        <f>SUMIF(표4[잉크명],표5[[#This Row],[잉크]],표4[금-1층])</f>
        <v>0</v>
      </c>
      <c r="AS1210" s="34">
        <f>SUMIF(표4[잉크명],표5[[#This Row],[잉크]],표4[토])</f>
        <v>0</v>
      </c>
      <c r="AT1210" s="126">
        <f>SUMIF(표4[잉크명],표5[[#This Row],[잉크]],표4[토-3층])</f>
        <v>0</v>
      </c>
      <c r="AU1210" s="126">
        <f>SUMIF(표4[잉크명],표5[[#This Row],[잉크]],표4[토-1층])</f>
        <v>0</v>
      </c>
      <c r="AV1210" s="34">
        <f>SUMIF(표4[잉크명],표5[[#This Row],[잉크]],표4[일])</f>
        <v>0</v>
      </c>
      <c r="AW1210" s="126">
        <f>SUMIF(표4[잉크명],표5[[#This Row],[잉크]],표4[일-3층])</f>
        <v>0</v>
      </c>
      <c r="AX1210" s="126">
        <f>SUMIF(표4[잉크명],표5[[#This Row],[잉크]],표4[일-1층])</f>
        <v>0</v>
      </c>
      <c r="AY1210" s="34">
        <f>SUMIF(표4[잉크명],표5[[#This Row],[잉크]],표4[차주 월])</f>
        <v>0</v>
      </c>
      <c r="AZ1210" s="34">
        <f>SUM(표5[[#This Row],[월]:[차주 월]])</f>
        <v>0</v>
      </c>
    </row>
    <row r="1211" spans="2:52" x14ac:dyDescent="0.3">
      <c r="B1211" s="463" t="s">
        <v>4656</v>
      </c>
      <c r="C1211" s="285"/>
      <c r="D1211" s="463" t="s">
        <v>4658</v>
      </c>
      <c r="E1211" s="54">
        <f>COUNTIF(사출계획!$E$62:$F$110,표4[[#This Row],[제품명]])</f>
        <v>0</v>
      </c>
      <c r="F1211" s="131">
        <f>COUNTIF(사출계획!$E$62:$F$87,표4[[#This Row],[제품명]])</f>
        <v>0</v>
      </c>
      <c r="G1211" s="131">
        <f>COUNTIF(사출계획!$E$88:$F$110,표4[[#This Row],[제품명]])</f>
        <v>0</v>
      </c>
      <c r="H1211" s="54">
        <f>COUNTIF(사출계획!$G$62:$H$110,표4[[#This Row],[제품명]])</f>
        <v>0</v>
      </c>
      <c r="I1211" s="132">
        <f>COUNTIF(사출계획!$G$62:$H$87,표4[[#This Row],[제품명]])</f>
        <v>0</v>
      </c>
      <c r="J1211" s="132">
        <f>COUNTIF(사출계획!$G$88:$H$110,표4[[#This Row],[제품명]])</f>
        <v>0</v>
      </c>
      <c r="K1211" s="54">
        <f>COUNTIF(사출계획!$I$62:$J$110,표4[[#This Row],[제품명]])</f>
        <v>0</v>
      </c>
      <c r="L1211" s="131">
        <f>COUNTIF(사출계획!$I$62:$J$87,표4[[#This Row],[제품명]])</f>
        <v>0</v>
      </c>
      <c r="M1211" s="131">
        <f>COUNTIF(사출계획!$I$88:$J$110,표4[[#This Row],[제품명]])</f>
        <v>0</v>
      </c>
      <c r="N1211" s="129">
        <f>COUNTIF(사출계획!$K$62:$L$110,표4[[#This Row],[제품명]])</f>
        <v>0</v>
      </c>
      <c r="O1211" s="131">
        <f>COUNTIF(사출계획!$K$62:$L$87,표4[[#This Row],[제품명]])</f>
        <v>0</v>
      </c>
      <c r="P1211" s="131">
        <f>COUNTIF(사출계획!$K$88:$L$110,표4[[#This Row],[제품명]])</f>
        <v>0</v>
      </c>
      <c r="Q1211" s="130">
        <f>COUNTIF(사출계획!$M$62:$N$110,표4[[#This Row],[제품명]])</f>
        <v>0</v>
      </c>
      <c r="R1211" s="131">
        <f>COUNTIF(사출계획!$M$62:$N$87,표4[[#This Row],[제품명]])</f>
        <v>0</v>
      </c>
      <c r="S1211" s="131">
        <f>COUNTIF(사출계획!$M$88:$N$110,표4[[#This Row],[제품명]])</f>
        <v>0</v>
      </c>
      <c r="T1211" s="54">
        <f>COUNTIF(사출계획!$O$62:$P$110,표4[[#This Row],[제품명]])</f>
        <v>0</v>
      </c>
      <c r="U1211" s="131">
        <f>COUNTIF(사출계획!$O$62:$P$87,표4[[#This Row],[제품명]])</f>
        <v>0</v>
      </c>
      <c r="V1211" s="131">
        <f>COUNTIF(사출계획!$O$88:$P$110,표4[[#This Row],[제품명]])</f>
        <v>0</v>
      </c>
      <c r="W1211" s="54">
        <f>COUNTIF(사출계획!$Q$62:$R$110,표4[[#This Row],[제품명]])</f>
        <v>0</v>
      </c>
      <c r="X1211" s="131">
        <f>COUNTIF(사출계획!$Q$62:$R$87,표4[[#This Row],[제품명]])</f>
        <v>0</v>
      </c>
      <c r="Y1211" s="131">
        <f>COUNTIF(사출계획!$Q$88:$R$110,표4[[#This Row],[제품명]])</f>
        <v>0</v>
      </c>
      <c r="Z1211" s="54">
        <f>COUNTIF(사출계획!$S$62:$T$110,표4[[#This Row],[제품명]])</f>
        <v>0</v>
      </c>
      <c r="AA1211" s="131"/>
      <c r="AB1211" s="131"/>
      <c r="AC1211" s="548" t="s">
        <v>5425</v>
      </c>
      <c r="AD1211" s="129">
        <f>SUMIF(표4[잉크명],표5[[#This Row],[잉크]],표4[월])</f>
        <v>0</v>
      </c>
      <c r="AE1211" s="131">
        <f>SUMIF(표4[잉크명],표5[[#This Row],[잉크]],표4[월-3층])</f>
        <v>0</v>
      </c>
      <c r="AF1211" s="131">
        <f>SUMIF(표4[잉크명],표5[[#This Row],[잉크]],표4[월-1층])</f>
        <v>0</v>
      </c>
      <c r="AG1211" s="133">
        <f>SUMIF(표4[잉크명],표5[[#This Row],[잉크]],표4[화])</f>
        <v>0</v>
      </c>
      <c r="AH1211" s="131">
        <f>SUMIF(표4[잉크명],표5[[#This Row],[잉크]],표4[화-3층])</f>
        <v>0</v>
      </c>
      <c r="AI1211" s="131">
        <f>SUMIF(표4[잉크명],표5[[#This Row],[잉크]],표4[화-1층])</f>
        <v>0</v>
      </c>
      <c r="AJ1211" s="130">
        <f>SUMIF(표4[잉크명],표5[[#This Row],[잉크]],표4[수])</f>
        <v>0</v>
      </c>
      <c r="AK1211" s="131">
        <f>SUMIF(표4[잉크명],표5[[#This Row],[잉크]],표4[수-3층])</f>
        <v>0</v>
      </c>
      <c r="AL1211" s="131">
        <f>SUMIF(표4[잉크명],표5[[#This Row],[잉크]],표4[수-1층])</f>
        <v>0</v>
      </c>
      <c r="AM1211" s="54">
        <f>SUMIF(표4[잉크명],표5[[#This Row],[잉크]],표4[목])</f>
        <v>0</v>
      </c>
      <c r="AN1211" s="131">
        <f>SUMIF(표4[잉크명],표5[[#This Row],[잉크]],표4[목-3층])</f>
        <v>0</v>
      </c>
      <c r="AO1211" s="131">
        <f>SUMIF(표4[잉크명],표5[[#This Row],[잉크]],표4[목-1층])</f>
        <v>0</v>
      </c>
      <c r="AP1211" s="54">
        <f>SUMIF(표4[잉크명],표5[[#This Row],[잉크]],표4[금])</f>
        <v>0</v>
      </c>
      <c r="AQ1211" s="131">
        <f>SUMIF(표4[잉크명],표5[[#This Row],[잉크]],표4[금-3층])</f>
        <v>0</v>
      </c>
      <c r="AR1211" s="131">
        <f>SUMIF(표4[잉크명],표5[[#This Row],[잉크]],표4[금-1층])</f>
        <v>0</v>
      </c>
      <c r="AS1211" s="54">
        <f>SUMIF(표4[잉크명],표5[[#This Row],[잉크]],표4[토])</f>
        <v>0</v>
      </c>
      <c r="AT1211" s="131">
        <f>SUMIF(표4[잉크명],표5[[#This Row],[잉크]],표4[토-3층])</f>
        <v>0</v>
      </c>
      <c r="AU1211" s="131">
        <f>SUMIF(표4[잉크명],표5[[#This Row],[잉크]],표4[토-1층])</f>
        <v>0</v>
      </c>
      <c r="AV1211" s="54">
        <f>SUMIF(표4[잉크명],표5[[#This Row],[잉크]],표4[일])</f>
        <v>0</v>
      </c>
      <c r="AW1211" s="131">
        <f>SUMIF(표4[잉크명],표5[[#This Row],[잉크]],표4[일-3층])</f>
        <v>0</v>
      </c>
      <c r="AX1211" s="131">
        <f>SUMIF(표4[잉크명],표5[[#This Row],[잉크]],표4[일-1층])</f>
        <v>0</v>
      </c>
      <c r="AY1211" s="54">
        <f>SUMIF(표4[잉크명],표5[[#This Row],[잉크]],표4[차주 월])</f>
        <v>0</v>
      </c>
      <c r="AZ1211" s="54">
        <f>SUM(표5[[#This Row],[월]:[차주 월]])</f>
        <v>0</v>
      </c>
    </row>
    <row r="1212" spans="2:52" x14ac:dyDescent="0.3">
      <c r="B1212" s="464" t="s">
        <v>4664</v>
      </c>
      <c r="C1212" s="285" t="s">
        <v>4725</v>
      </c>
      <c r="D1212" s="464" t="s">
        <v>4666</v>
      </c>
      <c r="E1212" s="54">
        <f>COUNTIF(사출계획!$E$62:$F$110,표4[[#This Row],[제품명]])</f>
        <v>0</v>
      </c>
      <c r="F1212" s="131">
        <f>COUNTIF(사출계획!$E$62:$F$87,표4[[#This Row],[제품명]])</f>
        <v>0</v>
      </c>
      <c r="G1212" s="131">
        <f>COUNTIF(사출계획!$E$88:$F$110,표4[[#This Row],[제품명]])</f>
        <v>0</v>
      </c>
      <c r="H1212" s="54">
        <f>COUNTIF(사출계획!$G$62:$H$110,표4[[#This Row],[제품명]])</f>
        <v>0</v>
      </c>
      <c r="I1212" s="132">
        <f>COUNTIF(사출계획!$G$62:$H$87,표4[[#This Row],[제품명]])</f>
        <v>0</v>
      </c>
      <c r="J1212" s="132">
        <f>COUNTIF(사출계획!$G$88:$H$110,표4[[#This Row],[제품명]])</f>
        <v>0</v>
      </c>
      <c r="K1212" s="54">
        <f>COUNTIF(사출계획!$I$62:$J$110,표4[[#This Row],[제품명]])</f>
        <v>0</v>
      </c>
      <c r="L1212" s="131">
        <f>COUNTIF(사출계획!$I$62:$J$87,표4[[#This Row],[제품명]])</f>
        <v>0</v>
      </c>
      <c r="M1212" s="131">
        <f>COUNTIF(사출계획!$I$88:$J$110,표4[[#This Row],[제품명]])</f>
        <v>0</v>
      </c>
      <c r="N1212" s="129">
        <f>COUNTIF(사출계획!$K$62:$L$110,표4[[#This Row],[제품명]])</f>
        <v>0</v>
      </c>
      <c r="O1212" s="131">
        <f>COUNTIF(사출계획!$K$62:$L$87,표4[[#This Row],[제품명]])</f>
        <v>0</v>
      </c>
      <c r="P1212" s="131">
        <f>COUNTIF(사출계획!$K$88:$L$110,표4[[#This Row],[제품명]])</f>
        <v>0</v>
      </c>
      <c r="Q1212" s="130">
        <f>COUNTIF(사출계획!$M$62:$N$110,표4[[#This Row],[제품명]])</f>
        <v>0</v>
      </c>
      <c r="R1212" s="131">
        <f>COUNTIF(사출계획!$M$62:$N$87,표4[[#This Row],[제품명]])</f>
        <v>0</v>
      </c>
      <c r="S1212" s="131">
        <f>COUNTIF(사출계획!$M$88:$N$110,표4[[#This Row],[제품명]])</f>
        <v>0</v>
      </c>
      <c r="T1212" s="54">
        <f>COUNTIF(사출계획!$O$62:$P$110,표4[[#This Row],[제품명]])</f>
        <v>0</v>
      </c>
      <c r="U1212" s="131">
        <f>COUNTIF(사출계획!$O$62:$P$87,표4[[#This Row],[제품명]])</f>
        <v>0</v>
      </c>
      <c r="V1212" s="131">
        <f>COUNTIF(사출계획!$O$88:$P$110,표4[[#This Row],[제품명]])</f>
        <v>0</v>
      </c>
      <c r="W1212" s="54">
        <f>COUNTIF(사출계획!$Q$62:$R$110,표4[[#This Row],[제품명]])</f>
        <v>0</v>
      </c>
      <c r="X1212" s="131">
        <f>COUNTIF(사출계획!$Q$62:$R$87,표4[[#This Row],[제품명]])</f>
        <v>0</v>
      </c>
      <c r="Y1212" s="131">
        <f>COUNTIF(사출계획!$Q$88:$R$110,표4[[#This Row],[제품명]])</f>
        <v>0</v>
      </c>
      <c r="Z1212" s="54">
        <f>COUNTIF(사출계획!$S$62:$T$110,표4[[#This Row],[제품명]])</f>
        <v>0</v>
      </c>
      <c r="AA1212" s="131"/>
      <c r="AB1212" s="131"/>
      <c r="AC1212" s="549" t="s">
        <v>5429</v>
      </c>
      <c r="AD1212" s="129">
        <f>SUMIF(표4[잉크명],표5[[#This Row],[잉크]],표4[월])</f>
        <v>2</v>
      </c>
      <c r="AE1212" s="126">
        <f>SUMIF(표4[잉크명],표5[[#This Row],[잉크]],표4[월-3층])</f>
        <v>2</v>
      </c>
      <c r="AF1212" s="126">
        <f>SUMIF(표4[잉크명],표5[[#This Row],[잉크]],표4[월-1층])</f>
        <v>0</v>
      </c>
      <c r="AG1212" s="133">
        <f>SUMIF(표4[잉크명],표5[[#This Row],[잉크]],표4[화])</f>
        <v>2</v>
      </c>
      <c r="AH1212" s="126">
        <f>SUMIF(표4[잉크명],표5[[#This Row],[잉크]],표4[화-3층])</f>
        <v>2</v>
      </c>
      <c r="AI1212" s="126">
        <f>SUMIF(표4[잉크명],표5[[#This Row],[잉크]],표4[화-1층])</f>
        <v>0</v>
      </c>
      <c r="AJ1212" s="130">
        <f>SUMIF(표4[잉크명],표5[[#This Row],[잉크]],표4[수])</f>
        <v>0</v>
      </c>
      <c r="AK1212" s="126">
        <f>SUMIF(표4[잉크명],표5[[#This Row],[잉크]],표4[수-3층])</f>
        <v>0</v>
      </c>
      <c r="AL1212" s="126">
        <f>SUMIF(표4[잉크명],표5[[#This Row],[잉크]],표4[수-1층])</f>
        <v>0</v>
      </c>
      <c r="AM1212" s="34">
        <f>SUMIF(표4[잉크명],표5[[#This Row],[잉크]],표4[목])</f>
        <v>0</v>
      </c>
      <c r="AN1212" s="126">
        <f>SUMIF(표4[잉크명],표5[[#This Row],[잉크]],표4[목-3층])</f>
        <v>0</v>
      </c>
      <c r="AO1212" s="126">
        <f>SUMIF(표4[잉크명],표5[[#This Row],[잉크]],표4[목-1층])</f>
        <v>0</v>
      </c>
      <c r="AP1212" s="34">
        <f>SUMIF(표4[잉크명],표5[[#This Row],[잉크]],표4[금])</f>
        <v>0</v>
      </c>
      <c r="AQ1212" s="126">
        <f>SUMIF(표4[잉크명],표5[[#This Row],[잉크]],표4[금-3층])</f>
        <v>0</v>
      </c>
      <c r="AR1212" s="126">
        <f>SUMIF(표4[잉크명],표5[[#This Row],[잉크]],표4[금-1층])</f>
        <v>0</v>
      </c>
      <c r="AS1212" s="34">
        <f>SUMIF(표4[잉크명],표5[[#This Row],[잉크]],표4[토])</f>
        <v>0</v>
      </c>
      <c r="AT1212" s="126">
        <f>SUMIF(표4[잉크명],표5[[#This Row],[잉크]],표4[토-3층])</f>
        <v>0</v>
      </c>
      <c r="AU1212" s="126">
        <f>SUMIF(표4[잉크명],표5[[#This Row],[잉크]],표4[토-1층])</f>
        <v>0</v>
      </c>
      <c r="AV1212" s="34">
        <f>SUMIF(표4[잉크명],표5[[#This Row],[잉크]],표4[일])</f>
        <v>0</v>
      </c>
      <c r="AW1212" s="126">
        <f>SUMIF(표4[잉크명],표5[[#This Row],[잉크]],표4[일-3층])</f>
        <v>0</v>
      </c>
      <c r="AX1212" s="126">
        <f>SUMIF(표4[잉크명],표5[[#This Row],[잉크]],표4[일-1층])</f>
        <v>0</v>
      </c>
      <c r="AY1212" s="34">
        <f>SUMIF(표4[잉크명],표5[[#This Row],[잉크]],표4[차주 월])</f>
        <v>0</v>
      </c>
      <c r="AZ1212" s="34">
        <f>SUM(표5[[#This Row],[월]:[차주 월]])</f>
        <v>8</v>
      </c>
    </row>
    <row r="1213" spans="2:52" x14ac:dyDescent="0.3">
      <c r="B1213" s="464" t="s">
        <v>4665</v>
      </c>
      <c r="C1213" s="285" t="s">
        <v>4724</v>
      </c>
      <c r="D1213" s="464" t="s">
        <v>4667</v>
      </c>
      <c r="E1213" s="54">
        <f>COUNTIF(사출계획!$E$62:$F$110,표4[[#This Row],[제품명]])</f>
        <v>0</v>
      </c>
      <c r="F1213" s="131">
        <f>COUNTIF(사출계획!$E$62:$F$87,표4[[#This Row],[제품명]])</f>
        <v>0</v>
      </c>
      <c r="G1213" s="131">
        <f>COUNTIF(사출계획!$E$88:$F$110,표4[[#This Row],[제품명]])</f>
        <v>0</v>
      </c>
      <c r="H1213" s="54">
        <f>COUNTIF(사출계획!$G$62:$H$110,표4[[#This Row],[제품명]])</f>
        <v>0</v>
      </c>
      <c r="I1213" s="132">
        <f>COUNTIF(사출계획!$G$62:$H$87,표4[[#This Row],[제품명]])</f>
        <v>0</v>
      </c>
      <c r="J1213" s="132">
        <f>COUNTIF(사출계획!$G$88:$H$110,표4[[#This Row],[제품명]])</f>
        <v>0</v>
      </c>
      <c r="K1213" s="54">
        <f>COUNTIF(사출계획!$I$62:$J$110,표4[[#This Row],[제품명]])</f>
        <v>0</v>
      </c>
      <c r="L1213" s="131">
        <f>COUNTIF(사출계획!$I$62:$J$87,표4[[#This Row],[제품명]])</f>
        <v>0</v>
      </c>
      <c r="M1213" s="131">
        <f>COUNTIF(사출계획!$I$88:$J$110,표4[[#This Row],[제품명]])</f>
        <v>0</v>
      </c>
      <c r="N1213" s="129">
        <f>COUNTIF(사출계획!$K$62:$L$110,표4[[#This Row],[제품명]])</f>
        <v>0</v>
      </c>
      <c r="O1213" s="131">
        <f>COUNTIF(사출계획!$K$62:$L$87,표4[[#This Row],[제품명]])</f>
        <v>0</v>
      </c>
      <c r="P1213" s="131">
        <f>COUNTIF(사출계획!$K$88:$L$110,표4[[#This Row],[제품명]])</f>
        <v>0</v>
      </c>
      <c r="Q1213" s="130">
        <f>COUNTIF(사출계획!$M$62:$N$110,표4[[#This Row],[제품명]])</f>
        <v>0</v>
      </c>
      <c r="R1213" s="131">
        <f>COUNTIF(사출계획!$M$62:$N$87,표4[[#This Row],[제품명]])</f>
        <v>0</v>
      </c>
      <c r="S1213" s="131">
        <f>COUNTIF(사출계획!$M$88:$N$110,표4[[#This Row],[제품명]])</f>
        <v>0</v>
      </c>
      <c r="T1213" s="54">
        <f>COUNTIF(사출계획!$O$62:$P$110,표4[[#This Row],[제품명]])</f>
        <v>0</v>
      </c>
      <c r="U1213" s="131">
        <f>COUNTIF(사출계획!$O$62:$P$87,표4[[#This Row],[제품명]])</f>
        <v>0</v>
      </c>
      <c r="V1213" s="131">
        <f>COUNTIF(사출계획!$O$88:$P$110,표4[[#This Row],[제품명]])</f>
        <v>0</v>
      </c>
      <c r="W1213" s="54">
        <f>COUNTIF(사출계획!$Q$62:$R$110,표4[[#This Row],[제품명]])</f>
        <v>0</v>
      </c>
      <c r="X1213" s="131">
        <f>COUNTIF(사출계획!$Q$62:$R$87,표4[[#This Row],[제품명]])</f>
        <v>0</v>
      </c>
      <c r="Y1213" s="131">
        <f>COUNTIF(사출계획!$Q$88:$R$110,표4[[#This Row],[제품명]])</f>
        <v>0</v>
      </c>
      <c r="Z1213" s="54">
        <f>COUNTIF(사출계획!$S$62:$T$110,표4[[#This Row],[제품명]])</f>
        <v>0</v>
      </c>
      <c r="AA1213" s="131"/>
      <c r="AB1213" s="131"/>
      <c r="AC1213" s="549" t="s">
        <v>5430</v>
      </c>
      <c r="AD1213" s="129">
        <f>SUMIF(표4[잉크명],표5[[#This Row],[잉크]],표4[월])</f>
        <v>2</v>
      </c>
      <c r="AE1213" s="126">
        <f>SUMIF(표4[잉크명],표5[[#This Row],[잉크]],표4[월-3층])</f>
        <v>2</v>
      </c>
      <c r="AF1213" s="126">
        <f>SUMIF(표4[잉크명],표5[[#This Row],[잉크]],표4[월-1층])</f>
        <v>0</v>
      </c>
      <c r="AG1213" s="133">
        <f>SUMIF(표4[잉크명],표5[[#This Row],[잉크]],표4[화])</f>
        <v>2</v>
      </c>
      <c r="AH1213" s="126">
        <f>SUMIF(표4[잉크명],표5[[#This Row],[잉크]],표4[화-3층])</f>
        <v>2</v>
      </c>
      <c r="AI1213" s="126">
        <f>SUMIF(표4[잉크명],표5[[#This Row],[잉크]],표4[화-1층])</f>
        <v>0</v>
      </c>
      <c r="AJ1213" s="130">
        <f>SUMIF(표4[잉크명],표5[[#This Row],[잉크]],표4[수])</f>
        <v>0</v>
      </c>
      <c r="AK1213" s="126">
        <f>SUMIF(표4[잉크명],표5[[#This Row],[잉크]],표4[수-3층])</f>
        <v>0</v>
      </c>
      <c r="AL1213" s="126">
        <f>SUMIF(표4[잉크명],표5[[#This Row],[잉크]],표4[수-1층])</f>
        <v>0</v>
      </c>
      <c r="AM1213" s="34">
        <f>SUMIF(표4[잉크명],표5[[#This Row],[잉크]],표4[목])</f>
        <v>0</v>
      </c>
      <c r="AN1213" s="126">
        <f>SUMIF(표4[잉크명],표5[[#This Row],[잉크]],표4[목-3층])</f>
        <v>0</v>
      </c>
      <c r="AO1213" s="126">
        <f>SUMIF(표4[잉크명],표5[[#This Row],[잉크]],표4[목-1층])</f>
        <v>0</v>
      </c>
      <c r="AP1213" s="34">
        <f>SUMIF(표4[잉크명],표5[[#This Row],[잉크]],표4[금])</f>
        <v>0</v>
      </c>
      <c r="AQ1213" s="126">
        <f>SUMIF(표4[잉크명],표5[[#This Row],[잉크]],표4[금-3층])</f>
        <v>0</v>
      </c>
      <c r="AR1213" s="126">
        <f>SUMIF(표4[잉크명],표5[[#This Row],[잉크]],표4[금-1층])</f>
        <v>0</v>
      </c>
      <c r="AS1213" s="34">
        <f>SUMIF(표4[잉크명],표5[[#This Row],[잉크]],표4[토])</f>
        <v>0</v>
      </c>
      <c r="AT1213" s="126">
        <f>SUMIF(표4[잉크명],표5[[#This Row],[잉크]],표4[토-3층])</f>
        <v>0</v>
      </c>
      <c r="AU1213" s="126">
        <f>SUMIF(표4[잉크명],표5[[#This Row],[잉크]],표4[토-1층])</f>
        <v>0</v>
      </c>
      <c r="AV1213" s="34">
        <f>SUMIF(표4[잉크명],표5[[#This Row],[잉크]],표4[일])</f>
        <v>0</v>
      </c>
      <c r="AW1213" s="126">
        <f>SUMIF(표4[잉크명],표5[[#This Row],[잉크]],표4[일-3층])</f>
        <v>0</v>
      </c>
      <c r="AX1213" s="126">
        <f>SUMIF(표4[잉크명],표5[[#This Row],[잉크]],표4[일-1층])</f>
        <v>0</v>
      </c>
      <c r="AY1213" s="34">
        <f>SUMIF(표4[잉크명],표5[[#This Row],[잉크]],표4[차주 월])</f>
        <v>0</v>
      </c>
      <c r="AZ1213" s="34">
        <f>SUM(표5[[#This Row],[월]:[차주 월]])</f>
        <v>8</v>
      </c>
    </row>
    <row r="1214" spans="2:52" x14ac:dyDescent="0.3">
      <c r="B1214" s="467" t="s">
        <v>4686</v>
      </c>
      <c r="C1214" s="285"/>
      <c r="D1214" s="467" t="s">
        <v>4687</v>
      </c>
      <c r="E1214" s="54">
        <f>COUNTIF(사출계획!$E$62:$F$110,표4[[#This Row],[제품명]])</f>
        <v>0</v>
      </c>
      <c r="F1214" s="131">
        <f>COUNTIF(사출계획!$E$62:$F$87,표4[[#This Row],[제품명]])</f>
        <v>0</v>
      </c>
      <c r="G1214" s="131">
        <f>COUNTIF(사출계획!$E$88:$F$110,표4[[#This Row],[제품명]])</f>
        <v>0</v>
      </c>
      <c r="H1214" s="54">
        <f>COUNTIF(사출계획!$G$62:$H$110,표4[[#This Row],[제품명]])</f>
        <v>0</v>
      </c>
      <c r="I1214" s="132">
        <f>COUNTIF(사출계획!$G$62:$H$87,표4[[#This Row],[제품명]])</f>
        <v>0</v>
      </c>
      <c r="J1214" s="132">
        <f>COUNTIF(사출계획!$G$88:$H$110,표4[[#This Row],[제품명]])</f>
        <v>0</v>
      </c>
      <c r="K1214" s="54">
        <f>COUNTIF(사출계획!$I$62:$J$110,표4[[#This Row],[제품명]])</f>
        <v>0</v>
      </c>
      <c r="L1214" s="131">
        <f>COUNTIF(사출계획!$I$62:$J$87,표4[[#This Row],[제품명]])</f>
        <v>0</v>
      </c>
      <c r="M1214" s="131">
        <f>COUNTIF(사출계획!$I$88:$J$110,표4[[#This Row],[제품명]])</f>
        <v>0</v>
      </c>
      <c r="N1214" s="129">
        <f>COUNTIF(사출계획!$K$62:$L$110,표4[[#This Row],[제품명]])</f>
        <v>0</v>
      </c>
      <c r="O1214" s="131">
        <f>COUNTIF(사출계획!$K$62:$L$87,표4[[#This Row],[제품명]])</f>
        <v>0</v>
      </c>
      <c r="P1214" s="131">
        <f>COUNTIF(사출계획!$K$88:$L$110,표4[[#This Row],[제품명]])</f>
        <v>0</v>
      </c>
      <c r="Q1214" s="130">
        <f>COUNTIF(사출계획!$M$62:$N$110,표4[[#This Row],[제품명]])</f>
        <v>0</v>
      </c>
      <c r="R1214" s="131">
        <f>COUNTIF(사출계획!$M$62:$N$87,표4[[#This Row],[제품명]])</f>
        <v>0</v>
      </c>
      <c r="S1214" s="131">
        <f>COUNTIF(사출계획!$M$88:$N$110,표4[[#This Row],[제품명]])</f>
        <v>0</v>
      </c>
      <c r="T1214" s="54">
        <f>COUNTIF(사출계획!$O$62:$P$110,표4[[#This Row],[제품명]])</f>
        <v>0</v>
      </c>
      <c r="U1214" s="131">
        <f>COUNTIF(사출계획!$O$62:$P$87,표4[[#This Row],[제품명]])</f>
        <v>0</v>
      </c>
      <c r="V1214" s="131">
        <f>COUNTIF(사출계획!$O$88:$P$110,표4[[#This Row],[제품명]])</f>
        <v>0</v>
      </c>
      <c r="W1214" s="54">
        <f>COUNTIF(사출계획!$Q$62:$R$110,표4[[#This Row],[제품명]])</f>
        <v>0</v>
      </c>
      <c r="X1214" s="131">
        <f>COUNTIF(사출계획!$Q$62:$R$87,표4[[#This Row],[제품명]])</f>
        <v>0</v>
      </c>
      <c r="Y1214" s="131">
        <f>COUNTIF(사출계획!$Q$88:$R$110,표4[[#This Row],[제품명]])</f>
        <v>0</v>
      </c>
      <c r="Z1214" s="54">
        <f>COUNTIF(사출계획!$S$62:$T$110,표4[[#This Row],[제품명]])</f>
        <v>0</v>
      </c>
      <c r="AA1214" s="131"/>
      <c r="AB1214" s="131"/>
      <c r="AC1214" s="549" t="s">
        <v>5432</v>
      </c>
      <c r="AD1214" s="129">
        <f>SUMIF(표4[잉크명],표5[[#This Row],[잉크]],표4[월])</f>
        <v>1</v>
      </c>
      <c r="AE1214" s="126">
        <f>SUMIF(표4[잉크명],표5[[#This Row],[잉크]],표4[월-3층])</f>
        <v>0</v>
      </c>
      <c r="AF1214" s="126">
        <f>SUMIF(표4[잉크명],표5[[#This Row],[잉크]],표4[월-1층])</f>
        <v>1</v>
      </c>
      <c r="AG1214" s="133">
        <f>SUMIF(표4[잉크명],표5[[#This Row],[잉크]],표4[화])</f>
        <v>2</v>
      </c>
      <c r="AH1214" s="126">
        <f>SUMIF(표4[잉크명],표5[[#This Row],[잉크]],표4[화-3층])</f>
        <v>0</v>
      </c>
      <c r="AI1214" s="126">
        <f>SUMIF(표4[잉크명],표5[[#This Row],[잉크]],표4[화-1층])</f>
        <v>2</v>
      </c>
      <c r="AJ1214" s="130">
        <f>SUMIF(표4[잉크명],표5[[#This Row],[잉크]],표4[수])</f>
        <v>0</v>
      </c>
      <c r="AK1214" s="126">
        <f>SUMIF(표4[잉크명],표5[[#This Row],[잉크]],표4[수-3층])</f>
        <v>0</v>
      </c>
      <c r="AL1214" s="126">
        <f>SUMIF(표4[잉크명],표5[[#This Row],[잉크]],표4[수-1층])</f>
        <v>0</v>
      </c>
      <c r="AM1214" s="34">
        <f>SUMIF(표4[잉크명],표5[[#This Row],[잉크]],표4[목])</f>
        <v>0</v>
      </c>
      <c r="AN1214" s="126">
        <f>SUMIF(표4[잉크명],표5[[#This Row],[잉크]],표4[목-3층])</f>
        <v>0</v>
      </c>
      <c r="AO1214" s="126">
        <f>SUMIF(표4[잉크명],표5[[#This Row],[잉크]],표4[목-1층])</f>
        <v>0</v>
      </c>
      <c r="AP1214" s="34">
        <f>SUMIF(표4[잉크명],표5[[#This Row],[잉크]],표4[금])</f>
        <v>0</v>
      </c>
      <c r="AQ1214" s="126">
        <f>SUMIF(표4[잉크명],표5[[#This Row],[잉크]],표4[금-3층])</f>
        <v>0</v>
      </c>
      <c r="AR1214" s="126">
        <f>SUMIF(표4[잉크명],표5[[#This Row],[잉크]],표4[금-1층])</f>
        <v>0</v>
      </c>
      <c r="AS1214" s="34">
        <f>SUMIF(표4[잉크명],표5[[#This Row],[잉크]],표4[토])</f>
        <v>0</v>
      </c>
      <c r="AT1214" s="126">
        <f>SUMIF(표4[잉크명],표5[[#This Row],[잉크]],표4[토-3층])</f>
        <v>0</v>
      </c>
      <c r="AU1214" s="126">
        <f>SUMIF(표4[잉크명],표5[[#This Row],[잉크]],표4[토-1층])</f>
        <v>0</v>
      </c>
      <c r="AV1214" s="34">
        <f>SUMIF(표4[잉크명],표5[[#This Row],[잉크]],표4[일])</f>
        <v>0</v>
      </c>
      <c r="AW1214" s="126">
        <f>SUMIF(표4[잉크명],표5[[#This Row],[잉크]],표4[일-3층])</f>
        <v>0</v>
      </c>
      <c r="AX1214" s="126">
        <f>SUMIF(표4[잉크명],표5[[#This Row],[잉크]],표4[일-1층])</f>
        <v>0</v>
      </c>
      <c r="AY1214" s="34">
        <f>SUMIF(표4[잉크명],표5[[#This Row],[잉크]],표4[차주 월])</f>
        <v>0</v>
      </c>
      <c r="AZ1214" s="34">
        <f>SUM(표5[[#This Row],[월]:[차주 월]])</f>
        <v>6</v>
      </c>
    </row>
    <row r="1215" spans="2:52" x14ac:dyDescent="0.3">
      <c r="B1215" s="467" t="s">
        <v>4686</v>
      </c>
      <c r="C1215" s="285"/>
      <c r="D1215" s="467" t="s">
        <v>4688</v>
      </c>
      <c r="E1215" s="54">
        <f>COUNTIF(사출계획!$E$62:$F$110,표4[[#This Row],[제품명]])</f>
        <v>0</v>
      </c>
      <c r="F1215" s="131">
        <f>COUNTIF(사출계획!$E$62:$F$87,표4[[#This Row],[제품명]])</f>
        <v>0</v>
      </c>
      <c r="G1215" s="131">
        <f>COUNTIF(사출계획!$E$88:$F$110,표4[[#This Row],[제품명]])</f>
        <v>0</v>
      </c>
      <c r="H1215" s="54">
        <f>COUNTIF(사출계획!$G$62:$H$110,표4[[#This Row],[제품명]])</f>
        <v>0</v>
      </c>
      <c r="I1215" s="132">
        <f>COUNTIF(사출계획!$G$62:$H$87,표4[[#This Row],[제품명]])</f>
        <v>0</v>
      </c>
      <c r="J1215" s="132">
        <f>COUNTIF(사출계획!$G$88:$H$110,표4[[#This Row],[제품명]])</f>
        <v>0</v>
      </c>
      <c r="K1215" s="54">
        <f>COUNTIF(사출계획!$I$62:$J$110,표4[[#This Row],[제품명]])</f>
        <v>0</v>
      </c>
      <c r="L1215" s="131">
        <f>COUNTIF(사출계획!$I$62:$J$87,표4[[#This Row],[제품명]])</f>
        <v>0</v>
      </c>
      <c r="M1215" s="131">
        <f>COUNTIF(사출계획!$I$88:$J$110,표4[[#This Row],[제품명]])</f>
        <v>0</v>
      </c>
      <c r="N1215" s="129">
        <f>COUNTIF(사출계획!$K$62:$L$110,표4[[#This Row],[제품명]])</f>
        <v>0</v>
      </c>
      <c r="O1215" s="131">
        <f>COUNTIF(사출계획!$K$62:$L$87,표4[[#This Row],[제품명]])</f>
        <v>0</v>
      </c>
      <c r="P1215" s="131">
        <f>COUNTIF(사출계획!$K$88:$L$110,표4[[#This Row],[제품명]])</f>
        <v>0</v>
      </c>
      <c r="Q1215" s="130">
        <f>COUNTIF(사출계획!$M$62:$N$110,표4[[#This Row],[제품명]])</f>
        <v>0</v>
      </c>
      <c r="R1215" s="131">
        <f>COUNTIF(사출계획!$M$62:$N$87,표4[[#This Row],[제품명]])</f>
        <v>0</v>
      </c>
      <c r="S1215" s="131">
        <f>COUNTIF(사출계획!$M$88:$N$110,표4[[#This Row],[제품명]])</f>
        <v>0</v>
      </c>
      <c r="T1215" s="54">
        <f>COUNTIF(사출계획!$O$62:$P$110,표4[[#This Row],[제품명]])</f>
        <v>0</v>
      </c>
      <c r="U1215" s="131">
        <f>COUNTIF(사출계획!$O$62:$P$87,표4[[#This Row],[제품명]])</f>
        <v>0</v>
      </c>
      <c r="V1215" s="131">
        <f>COUNTIF(사출계획!$O$88:$P$110,표4[[#This Row],[제품명]])</f>
        <v>0</v>
      </c>
      <c r="W1215" s="54">
        <f>COUNTIF(사출계획!$Q$62:$R$110,표4[[#This Row],[제품명]])</f>
        <v>0</v>
      </c>
      <c r="X1215" s="131">
        <f>COUNTIF(사출계획!$Q$62:$R$87,표4[[#This Row],[제품명]])</f>
        <v>0</v>
      </c>
      <c r="Y1215" s="131">
        <f>COUNTIF(사출계획!$Q$88:$R$110,표4[[#This Row],[제품명]])</f>
        <v>0</v>
      </c>
      <c r="Z1215" s="54">
        <f>COUNTIF(사출계획!$S$62:$T$110,표4[[#This Row],[제품명]])</f>
        <v>0</v>
      </c>
      <c r="AA1215" s="131"/>
      <c r="AB1215" s="131"/>
      <c r="AC1215" s="33" t="s">
        <v>5433</v>
      </c>
      <c r="AD1215" s="129">
        <f>SUMIF(표4[잉크명],표5[[#This Row],[잉크]],표4[월])</f>
        <v>1</v>
      </c>
      <c r="AE1215" s="126">
        <f>SUMIF(표4[잉크명],표5[[#This Row],[잉크]],표4[월-3층])</f>
        <v>0</v>
      </c>
      <c r="AF1215" s="126">
        <f>SUMIF(표4[잉크명],표5[[#This Row],[잉크]],표4[월-1층])</f>
        <v>1</v>
      </c>
      <c r="AG1215" s="133">
        <f>SUMIF(표4[잉크명],표5[[#This Row],[잉크]],표4[화])</f>
        <v>2</v>
      </c>
      <c r="AH1215" s="126">
        <f>SUMIF(표4[잉크명],표5[[#This Row],[잉크]],표4[화-3층])</f>
        <v>0</v>
      </c>
      <c r="AI1215" s="126">
        <f>SUMIF(표4[잉크명],표5[[#This Row],[잉크]],표4[화-1층])</f>
        <v>2</v>
      </c>
      <c r="AJ1215" s="130">
        <f>SUMIF(표4[잉크명],표5[[#This Row],[잉크]],표4[수])</f>
        <v>0</v>
      </c>
      <c r="AK1215" s="126">
        <f>SUMIF(표4[잉크명],표5[[#This Row],[잉크]],표4[수-3층])</f>
        <v>0</v>
      </c>
      <c r="AL1215" s="126">
        <f>SUMIF(표4[잉크명],표5[[#This Row],[잉크]],표4[수-1층])</f>
        <v>0</v>
      </c>
      <c r="AM1215" s="34">
        <f>SUMIF(표4[잉크명],표5[[#This Row],[잉크]],표4[목])</f>
        <v>0</v>
      </c>
      <c r="AN1215" s="126">
        <f>SUMIF(표4[잉크명],표5[[#This Row],[잉크]],표4[목-3층])</f>
        <v>0</v>
      </c>
      <c r="AO1215" s="126">
        <f>SUMIF(표4[잉크명],표5[[#This Row],[잉크]],표4[목-1층])</f>
        <v>0</v>
      </c>
      <c r="AP1215" s="34">
        <f>SUMIF(표4[잉크명],표5[[#This Row],[잉크]],표4[금])</f>
        <v>0</v>
      </c>
      <c r="AQ1215" s="126">
        <f>SUMIF(표4[잉크명],표5[[#This Row],[잉크]],표4[금-3층])</f>
        <v>0</v>
      </c>
      <c r="AR1215" s="126">
        <f>SUMIF(표4[잉크명],표5[[#This Row],[잉크]],표4[금-1층])</f>
        <v>0</v>
      </c>
      <c r="AS1215" s="34">
        <f>SUMIF(표4[잉크명],표5[[#This Row],[잉크]],표4[토])</f>
        <v>0</v>
      </c>
      <c r="AT1215" s="126">
        <f>SUMIF(표4[잉크명],표5[[#This Row],[잉크]],표4[토-3층])</f>
        <v>0</v>
      </c>
      <c r="AU1215" s="126">
        <f>SUMIF(표4[잉크명],표5[[#This Row],[잉크]],표4[토-1층])</f>
        <v>0</v>
      </c>
      <c r="AV1215" s="34">
        <f>SUMIF(표4[잉크명],표5[[#This Row],[잉크]],표4[일])</f>
        <v>0</v>
      </c>
      <c r="AW1215" s="126">
        <f>SUMIF(표4[잉크명],표5[[#This Row],[잉크]],표4[일-3층])</f>
        <v>0</v>
      </c>
      <c r="AX1215" s="126">
        <f>SUMIF(표4[잉크명],표5[[#This Row],[잉크]],표4[일-1층])</f>
        <v>0</v>
      </c>
      <c r="AY1215" s="34">
        <f>SUMIF(표4[잉크명],표5[[#This Row],[잉크]],표4[차주 월])</f>
        <v>0</v>
      </c>
      <c r="AZ1215" s="34">
        <f>SUM(표5[[#This Row],[월]:[차주 월]])</f>
        <v>6</v>
      </c>
    </row>
    <row r="1216" spans="2:52" x14ac:dyDescent="0.3">
      <c r="B1216" s="467" t="s">
        <v>4691</v>
      </c>
      <c r="C1216" s="285"/>
      <c r="D1216" s="467" t="s">
        <v>4845</v>
      </c>
      <c r="E1216" s="54">
        <f>COUNTIF(사출계획!$E$62:$F$110,표4[[#This Row],[제품명]])</f>
        <v>0</v>
      </c>
      <c r="F1216" s="131">
        <f>COUNTIF(사출계획!$E$62:$F$87,표4[[#This Row],[제품명]])</f>
        <v>0</v>
      </c>
      <c r="G1216" s="131">
        <f>COUNTIF(사출계획!$E$88:$F$110,표4[[#This Row],[제품명]])</f>
        <v>0</v>
      </c>
      <c r="H1216" s="54">
        <f>COUNTIF(사출계획!$G$62:$H$110,표4[[#This Row],[제품명]])</f>
        <v>0</v>
      </c>
      <c r="I1216" s="132">
        <f>COUNTIF(사출계획!$G$62:$H$87,표4[[#This Row],[제품명]])</f>
        <v>0</v>
      </c>
      <c r="J1216" s="132">
        <f>COUNTIF(사출계획!$G$88:$H$110,표4[[#This Row],[제품명]])</f>
        <v>0</v>
      </c>
      <c r="K1216" s="54">
        <f>COUNTIF(사출계획!$I$62:$J$110,표4[[#This Row],[제품명]])</f>
        <v>0</v>
      </c>
      <c r="L1216" s="131">
        <f>COUNTIF(사출계획!$I$62:$J$87,표4[[#This Row],[제품명]])</f>
        <v>0</v>
      </c>
      <c r="M1216" s="131">
        <f>COUNTIF(사출계획!$I$88:$J$110,표4[[#This Row],[제품명]])</f>
        <v>0</v>
      </c>
      <c r="N1216" s="129">
        <f>COUNTIF(사출계획!$K$62:$L$110,표4[[#This Row],[제품명]])</f>
        <v>0</v>
      </c>
      <c r="O1216" s="131">
        <f>COUNTIF(사출계획!$K$62:$L$87,표4[[#This Row],[제품명]])</f>
        <v>0</v>
      </c>
      <c r="P1216" s="131">
        <f>COUNTIF(사출계획!$K$88:$L$110,표4[[#This Row],[제품명]])</f>
        <v>0</v>
      </c>
      <c r="Q1216" s="130">
        <f>COUNTIF(사출계획!$M$62:$N$110,표4[[#This Row],[제품명]])</f>
        <v>0</v>
      </c>
      <c r="R1216" s="131">
        <f>COUNTIF(사출계획!$M$62:$N$87,표4[[#This Row],[제품명]])</f>
        <v>0</v>
      </c>
      <c r="S1216" s="131">
        <f>COUNTIF(사출계획!$M$88:$N$110,표4[[#This Row],[제품명]])</f>
        <v>0</v>
      </c>
      <c r="T1216" s="54">
        <f>COUNTIF(사출계획!$O$62:$P$110,표4[[#This Row],[제품명]])</f>
        <v>0</v>
      </c>
      <c r="U1216" s="131">
        <f>COUNTIF(사출계획!$O$62:$P$87,표4[[#This Row],[제품명]])</f>
        <v>0</v>
      </c>
      <c r="V1216" s="131">
        <f>COUNTIF(사출계획!$O$88:$P$110,표4[[#This Row],[제품명]])</f>
        <v>0</v>
      </c>
      <c r="W1216" s="54">
        <f>COUNTIF(사출계획!$Q$62:$R$110,표4[[#This Row],[제품명]])</f>
        <v>0</v>
      </c>
      <c r="X1216" s="131">
        <f>COUNTIF(사출계획!$Q$62:$R$87,표4[[#This Row],[제품명]])</f>
        <v>0</v>
      </c>
      <c r="Y1216" s="131">
        <f>COUNTIF(사출계획!$Q$88:$R$110,표4[[#This Row],[제품명]])</f>
        <v>0</v>
      </c>
      <c r="Z1216" s="54">
        <f>COUNTIF(사출계획!$S$62:$T$110,표4[[#This Row],[제품명]])</f>
        <v>0</v>
      </c>
      <c r="AA1216" s="131"/>
      <c r="AB1216" s="131"/>
      <c r="AC1216" s="549" t="s">
        <v>5434</v>
      </c>
      <c r="AD1216" s="129">
        <f>SUMIF(표4[잉크명],표5[[#This Row],[잉크]],표4[월])</f>
        <v>1</v>
      </c>
      <c r="AE1216" s="126">
        <f>SUMIF(표4[잉크명],표5[[#This Row],[잉크]],표4[월-3층])</f>
        <v>0</v>
      </c>
      <c r="AF1216" s="126">
        <f>SUMIF(표4[잉크명],표5[[#This Row],[잉크]],표4[월-1층])</f>
        <v>1</v>
      </c>
      <c r="AG1216" s="133">
        <f>SUMIF(표4[잉크명],표5[[#This Row],[잉크]],표4[화])</f>
        <v>2</v>
      </c>
      <c r="AH1216" s="126">
        <f>SUMIF(표4[잉크명],표5[[#This Row],[잉크]],표4[화-3층])</f>
        <v>0</v>
      </c>
      <c r="AI1216" s="126">
        <f>SUMIF(표4[잉크명],표5[[#This Row],[잉크]],표4[화-1층])</f>
        <v>2</v>
      </c>
      <c r="AJ1216" s="130">
        <f>SUMIF(표4[잉크명],표5[[#This Row],[잉크]],표4[수])</f>
        <v>0</v>
      </c>
      <c r="AK1216" s="126">
        <f>SUMIF(표4[잉크명],표5[[#This Row],[잉크]],표4[수-3층])</f>
        <v>0</v>
      </c>
      <c r="AL1216" s="126">
        <f>SUMIF(표4[잉크명],표5[[#This Row],[잉크]],표4[수-1층])</f>
        <v>0</v>
      </c>
      <c r="AM1216" s="34">
        <f>SUMIF(표4[잉크명],표5[[#This Row],[잉크]],표4[목])</f>
        <v>0</v>
      </c>
      <c r="AN1216" s="126">
        <f>SUMIF(표4[잉크명],표5[[#This Row],[잉크]],표4[목-3층])</f>
        <v>0</v>
      </c>
      <c r="AO1216" s="126">
        <f>SUMIF(표4[잉크명],표5[[#This Row],[잉크]],표4[목-1층])</f>
        <v>0</v>
      </c>
      <c r="AP1216" s="34">
        <f>SUMIF(표4[잉크명],표5[[#This Row],[잉크]],표4[금])</f>
        <v>0</v>
      </c>
      <c r="AQ1216" s="126">
        <f>SUMIF(표4[잉크명],표5[[#This Row],[잉크]],표4[금-3층])</f>
        <v>0</v>
      </c>
      <c r="AR1216" s="126">
        <f>SUMIF(표4[잉크명],표5[[#This Row],[잉크]],표4[금-1층])</f>
        <v>0</v>
      </c>
      <c r="AS1216" s="34">
        <f>SUMIF(표4[잉크명],표5[[#This Row],[잉크]],표4[토])</f>
        <v>0</v>
      </c>
      <c r="AT1216" s="126">
        <f>SUMIF(표4[잉크명],표5[[#This Row],[잉크]],표4[토-3층])</f>
        <v>0</v>
      </c>
      <c r="AU1216" s="126">
        <f>SUMIF(표4[잉크명],표5[[#This Row],[잉크]],표4[토-1층])</f>
        <v>0</v>
      </c>
      <c r="AV1216" s="34">
        <f>SUMIF(표4[잉크명],표5[[#This Row],[잉크]],표4[일])</f>
        <v>0</v>
      </c>
      <c r="AW1216" s="126">
        <f>SUMIF(표4[잉크명],표5[[#This Row],[잉크]],표4[일-3층])</f>
        <v>0</v>
      </c>
      <c r="AX1216" s="126">
        <f>SUMIF(표4[잉크명],표5[[#This Row],[잉크]],표4[일-1층])</f>
        <v>0</v>
      </c>
      <c r="AY1216" s="34">
        <f>SUMIF(표4[잉크명],표5[[#This Row],[잉크]],표4[차주 월])</f>
        <v>0</v>
      </c>
      <c r="AZ1216" s="34">
        <f>SUM(표5[[#This Row],[월]:[차주 월]])</f>
        <v>6</v>
      </c>
    </row>
    <row r="1217" spans="2:52" x14ac:dyDescent="0.3">
      <c r="B1217" s="467" t="s">
        <v>4691</v>
      </c>
      <c r="C1217" s="285"/>
      <c r="D1217" s="467" t="s">
        <v>4692</v>
      </c>
      <c r="E1217" s="54">
        <f>COUNTIF(사출계획!$E$62:$F$110,표4[[#This Row],[제품명]])</f>
        <v>0</v>
      </c>
      <c r="F1217" s="131">
        <f>COUNTIF(사출계획!$E$62:$F$87,표4[[#This Row],[제품명]])</f>
        <v>0</v>
      </c>
      <c r="G1217" s="131">
        <f>COUNTIF(사출계획!$E$88:$F$110,표4[[#This Row],[제품명]])</f>
        <v>0</v>
      </c>
      <c r="H1217" s="54">
        <f>COUNTIF(사출계획!$G$62:$H$110,표4[[#This Row],[제품명]])</f>
        <v>0</v>
      </c>
      <c r="I1217" s="132">
        <f>COUNTIF(사출계획!$G$62:$H$87,표4[[#This Row],[제품명]])</f>
        <v>0</v>
      </c>
      <c r="J1217" s="132">
        <f>COUNTIF(사출계획!$G$88:$H$110,표4[[#This Row],[제품명]])</f>
        <v>0</v>
      </c>
      <c r="K1217" s="54">
        <f>COUNTIF(사출계획!$I$62:$J$110,표4[[#This Row],[제품명]])</f>
        <v>0</v>
      </c>
      <c r="L1217" s="131">
        <f>COUNTIF(사출계획!$I$62:$J$87,표4[[#This Row],[제품명]])</f>
        <v>0</v>
      </c>
      <c r="M1217" s="131">
        <f>COUNTIF(사출계획!$I$88:$J$110,표4[[#This Row],[제품명]])</f>
        <v>0</v>
      </c>
      <c r="N1217" s="129">
        <f>COUNTIF(사출계획!$K$62:$L$110,표4[[#This Row],[제품명]])</f>
        <v>0</v>
      </c>
      <c r="O1217" s="131">
        <f>COUNTIF(사출계획!$K$62:$L$87,표4[[#This Row],[제품명]])</f>
        <v>0</v>
      </c>
      <c r="P1217" s="131">
        <f>COUNTIF(사출계획!$K$88:$L$110,표4[[#This Row],[제품명]])</f>
        <v>0</v>
      </c>
      <c r="Q1217" s="130">
        <f>COUNTIF(사출계획!$M$62:$N$110,표4[[#This Row],[제품명]])</f>
        <v>0</v>
      </c>
      <c r="R1217" s="131">
        <f>COUNTIF(사출계획!$M$62:$N$87,표4[[#This Row],[제품명]])</f>
        <v>0</v>
      </c>
      <c r="S1217" s="131">
        <f>COUNTIF(사출계획!$M$88:$N$110,표4[[#This Row],[제품명]])</f>
        <v>0</v>
      </c>
      <c r="T1217" s="54">
        <f>COUNTIF(사출계획!$O$62:$P$110,표4[[#This Row],[제품명]])</f>
        <v>0</v>
      </c>
      <c r="U1217" s="131">
        <f>COUNTIF(사출계획!$O$62:$P$87,표4[[#This Row],[제품명]])</f>
        <v>0</v>
      </c>
      <c r="V1217" s="131">
        <f>COUNTIF(사출계획!$O$88:$P$110,표4[[#This Row],[제품명]])</f>
        <v>0</v>
      </c>
      <c r="W1217" s="54">
        <f>COUNTIF(사출계획!$Q$62:$R$110,표4[[#This Row],[제품명]])</f>
        <v>0</v>
      </c>
      <c r="X1217" s="131">
        <f>COUNTIF(사출계획!$Q$62:$R$87,표4[[#This Row],[제품명]])</f>
        <v>0</v>
      </c>
      <c r="Y1217" s="131">
        <f>COUNTIF(사출계획!$Q$88:$R$110,표4[[#This Row],[제품명]])</f>
        <v>0</v>
      </c>
      <c r="Z1217" s="54">
        <f>COUNTIF(사출계획!$S$62:$T$110,표4[[#This Row],[제품명]])</f>
        <v>0</v>
      </c>
      <c r="AA1217" s="131"/>
      <c r="AB1217" s="131"/>
      <c r="AC1217" s="549" t="s">
        <v>5436</v>
      </c>
      <c r="AD1217" s="129">
        <f>SUMIF(표4[잉크명],표5[[#This Row],[잉크]],표4[월])</f>
        <v>0</v>
      </c>
      <c r="AE1217" s="126">
        <f>SUMIF(표4[잉크명],표5[[#This Row],[잉크]],표4[월-3층])</f>
        <v>0</v>
      </c>
      <c r="AF1217" s="126">
        <f>SUMIF(표4[잉크명],표5[[#This Row],[잉크]],표4[월-1층])</f>
        <v>0</v>
      </c>
      <c r="AG1217" s="133">
        <f>SUMIF(표4[잉크명],표5[[#This Row],[잉크]],표4[화])</f>
        <v>0</v>
      </c>
      <c r="AH1217" s="126">
        <f>SUMIF(표4[잉크명],표5[[#This Row],[잉크]],표4[화-3층])</f>
        <v>0</v>
      </c>
      <c r="AI1217" s="126">
        <f>SUMIF(표4[잉크명],표5[[#This Row],[잉크]],표4[화-1층])</f>
        <v>0</v>
      </c>
      <c r="AJ1217" s="130">
        <f>SUMIF(표4[잉크명],표5[[#This Row],[잉크]],표4[수])</f>
        <v>0</v>
      </c>
      <c r="AK1217" s="126">
        <f>SUMIF(표4[잉크명],표5[[#This Row],[잉크]],표4[수-3층])</f>
        <v>0</v>
      </c>
      <c r="AL1217" s="126">
        <f>SUMIF(표4[잉크명],표5[[#This Row],[잉크]],표4[수-1층])</f>
        <v>0</v>
      </c>
      <c r="AM1217" s="34">
        <f>SUMIF(표4[잉크명],표5[[#This Row],[잉크]],표4[목])</f>
        <v>0</v>
      </c>
      <c r="AN1217" s="126">
        <f>SUMIF(표4[잉크명],표5[[#This Row],[잉크]],표4[목-3층])</f>
        <v>0</v>
      </c>
      <c r="AO1217" s="126">
        <f>SUMIF(표4[잉크명],표5[[#This Row],[잉크]],표4[목-1층])</f>
        <v>0</v>
      </c>
      <c r="AP1217" s="34">
        <f>SUMIF(표4[잉크명],표5[[#This Row],[잉크]],표4[금])</f>
        <v>0</v>
      </c>
      <c r="AQ1217" s="126">
        <f>SUMIF(표4[잉크명],표5[[#This Row],[잉크]],표4[금-3층])</f>
        <v>0</v>
      </c>
      <c r="AR1217" s="126">
        <f>SUMIF(표4[잉크명],표5[[#This Row],[잉크]],표4[금-1층])</f>
        <v>0</v>
      </c>
      <c r="AS1217" s="34">
        <f>SUMIF(표4[잉크명],표5[[#This Row],[잉크]],표4[토])</f>
        <v>0</v>
      </c>
      <c r="AT1217" s="126">
        <f>SUMIF(표4[잉크명],표5[[#This Row],[잉크]],표4[토-3층])</f>
        <v>0</v>
      </c>
      <c r="AU1217" s="126">
        <f>SUMIF(표4[잉크명],표5[[#This Row],[잉크]],표4[토-1층])</f>
        <v>0</v>
      </c>
      <c r="AV1217" s="34">
        <f>SUMIF(표4[잉크명],표5[[#This Row],[잉크]],표4[일])</f>
        <v>0</v>
      </c>
      <c r="AW1217" s="126">
        <f>SUMIF(표4[잉크명],표5[[#This Row],[잉크]],표4[일-3층])</f>
        <v>0</v>
      </c>
      <c r="AX1217" s="126">
        <f>SUMIF(표4[잉크명],표5[[#This Row],[잉크]],표4[일-1층])</f>
        <v>0</v>
      </c>
      <c r="AY1217" s="34">
        <f>SUMIF(표4[잉크명],표5[[#This Row],[잉크]],표4[차주 월])</f>
        <v>0</v>
      </c>
      <c r="AZ1217" s="34">
        <f>SUM(표5[[#This Row],[월]:[차주 월]])</f>
        <v>0</v>
      </c>
    </row>
    <row r="1218" spans="2:52" x14ac:dyDescent="0.3">
      <c r="B1218" s="469" t="s">
        <v>4716</v>
      </c>
      <c r="C1218" s="285"/>
      <c r="D1218" s="469" t="s">
        <v>4717</v>
      </c>
      <c r="E1218" s="54">
        <f>COUNTIF(사출계획!$E$62:$F$110,표4[[#This Row],[제품명]])</f>
        <v>1</v>
      </c>
      <c r="F1218" s="131">
        <f>COUNTIF(사출계획!$E$62:$F$87,표4[[#This Row],[제품명]])</f>
        <v>1</v>
      </c>
      <c r="G1218" s="131">
        <f>COUNTIF(사출계획!$E$88:$F$110,표4[[#This Row],[제품명]])</f>
        <v>0</v>
      </c>
      <c r="H1218" s="54">
        <f>COUNTIF(사출계획!$G$62:$H$110,표4[[#This Row],[제품명]])</f>
        <v>0</v>
      </c>
      <c r="I1218" s="132">
        <f>COUNTIF(사출계획!$G$62:$H$87,표4[[#This Row],[제품명]])</f>
        <v>0</v>
      </c>
      <c r="J1218" s="132">
        <f>COUNTIF(사출계획!$G$88:$H$110,표4[[#This Row],[제품명]])</f>
        <v>0</v>
      </c>
      <c r="K1218" s="54">
        <f>COUNTIF(사출계획!$I$62:$J$110,표4[[#This Row],[제품명]])</f>
        <v>0</v>
      </c>
      <c r="L1218" s="131">
        <f>COUNTIF(사출계획!$I$62:$J$87,표4[[#This Row],[제품명]])</f>
        <v>0</v>
      </c>
      <c r="M1218" s="131">
        <f>COUNTIF(사출계획!$I$88:$J$110,표4[[#This Row],[제품명]])</f>
        <v>0</v>
      </c>
      <c r="N1218" s="129">
        <f>COUNTIF(사출계획!$K$62:$L$110,표4[[#This Row],[제품명]])</f>
        <v>0</v>
      </c>
      <c r="O1218" s="131">
        <f>COUNTIF(사출계획!$K$62:$L$87,표4[[#This Row],[제품명]])</f>
        <v>0</v>
      </c>
      <c r="P1218" s="131">
        <f>COUNTIF(사출계획!$K$88:$L$110,표4[[#This Row],[제품명]])</f>
        <v>0</v>
      </c>
      <c r="Q1218" s="130">
        <f>COUNTIF(사출계획!$M$62:$N$110,표4[[#This Row],[제품명]])</f>
        <v>0</v>
      </c>
      <c r="R1218" s="131">
        <f>COUNTIF(사출계획!$M$62:$N$87,표4[[#This Row],[제품명]])</f>
        <v>0</v>
      </c>
      <c r="S1218" s="131">
        <f>COUNTIF(사출계획!$M$88:$N$110,표4[[#This Row],[제품명]])</f>
        <v>0</v>
      </c>
      <c r="T1218" s="54">
        <f>COUNTIF(사출계획!$O$62:$P$110,표4[[#This Row],[제품명]])</f>
        <v>0</v>
      </c>
      <c r="U1218" s="131">
        <f>COUNTIF(사출계획!$O$62:$P$87,표4[[#This Row],[제품명]])</f>
        <v>0</v>
      </c>
      <c r="V1218" s="131">
        <f>COUNTIF(사출계획!$O$88:$P$110,표4[[#This Row],[제품명]])</f>
        <v>0</v>
      </c>
      <c r="W1218" s="54">
        <f>COUNTIF(사출계획!$Q$62:$R$110,표4[[#This Row],[제품명]])</f>
        <v>0</v>
      </c>
      <c r="X1218" s="131">
        <f>COUNTIF(사출계획!$Q$62:$R$87,표4[[#This Row],[제품명]])</f>
        <v>0</v>
      </c>
      <c r="Y1218" s="131">
        <f>COUNTIF(사출계획!$Q$88:$R$110,표4[[#This Row],[제품명]])</f>
        <v>0</v>
      </c>
      <c r="Z1218" s="54">
        <f>COUNTIF(사출계획!$S$62:$T$110,표4[[#This Row],[제품명]])</f>
        <v>0</v>
      </c>
      <c r="AA1218" s="131"/>
      <c r="AB1218" s="131"/>
      <c r="AC1218" s="33" t="s">
        <v>5437</v>
      </c>
      <c r="AD1218" s="129">
        <f>SUMIF(표4[잉크명],표5[[#This Row],[잉크]],표4[월])</f>
        <v>0</v>
      </c>
      <c r="AE1218" s="126">
        <f>SUMIF(표4[잉크명],표5[[#This Row],[잉크]],표4[월-3층])</f>
        <v>0</v>
      </c>
      <c r="AF1218" s="126">
        <f>SUMIF(표4[잉크명],표5[[#This Row],[잉크]],표4[월-1층])</f>
        <v>0</v>
      </c>
      <c r="AG1218" s="133">
        <f>SUMIF(표4[잉크명],표5[[#This Row],[잉크]],표4[화])</f>
        <v>0</v>
      </c>
      <c r="AH1218" s="126">
        <f>SUMIF(표4[잉크명],표5[[#This Row],[잉크]],표4[화-3층])</f>
        <v>0</v>
      </c>
      <c r="AI1218" s="126">
        <f>SUMIF(표4[잉크명],표5[[#This Row],[잉크]],표4[화-1층])</f>
        <v>0</v>
      </c>
      <c r="AJ1218" s="130">
        <f>SUMIF(표4[잉크명],표5[[#This Row],[잉크]],표4[수])</f>
        <v>0</v>
      </c>
      <c r="AK1218" s="126">
        <f>SUMIF(표4[잉크명],표5[[#This Row],[잉크]],표4[수-3층])</f>
        <v>0</v>
      </c>
      <c r="AL1218" s="126">
        <f>SUMIF(표4[잉크명],표5[[#This Row],[잉크]],표4[수-1층])</f>
        <v>0</v>
      </c>
      <c r="AM1218" s="34">
        <f>SUMIF(표4[잉크명],표5[[#This Row],[잉크]],표4[목])</f>
        <v>0</v>
      </c>
      <c r="AN1218" s="126">
        <f>SUMIF(표4[잉크명],표5[[#This Row],[잉크]],표4[목-3층])</f>
        <v>0</v>
      </c>
      <c r="AO1218" s="126">
        <f>SUMIF(표4[잉크명],표5[[#This Row],[잉크]],표4[목-1층])</f>
        <v>0</v>
      </c>
      <c r="AP1218" s="34">
        <f>SUMIF(표4[잉크명],표5[[#This Row],[잉크]],표4[금])</f>
        <v>0</v>
      </c>
      <c r="AQ1218" s="126">
        <f>SUMIF(표4[잉크명],표5[[#This Row],[잉크]],표4[금-3층])</f>
        <v>0</v>
      </c>
      <c r="AR1218" s="126">
        <f>SUMIF(표4[잉크명],표5[[#This Row],[잉크]],표4[금-1층])</f>
        <v>0</v>
      </c>
      <c r="AS1218" s="34">
        <f>SUMIF(표4[잉크명],표5[[#This Row],[잉크]],표4[토])</f>
        <v>0</v>
      </c>
      <c r="AT1218" s="126">
        <f>SUMIF(표4[잉크명],표5[[#This Row],[잉크]],표4[토-3층])</f>
        <v>0</v>
      </c>
      <c r="AU1218" s="126">
        <f>SUMIF(표4[잉크명],표5[[#This Row],[잉크]],표4[토-1층])</f>
        <v>0</v>
      </c>
      <c r="AV1218" s="34">
        <f>SUMIF(표4[잉크명],표5[[#This Row],[잉크]],표4[일])</f>
        <v>0</v>
      </c>
      <c r="AW1218" s="126">
        <f>SUMIF(표4[잉크명],표5[[#This Row],[잉크]],표4[일-3층])</f>
        <v>0</v>
      </c>
      <c r="AX1218" s="126">
        <f>SUMIF(표4[잉크명],표5[[#This Row],[잉크]],표4[일-1층])</f>
        <v>0</v>
      </c>
      <c r="AY1218" s="34">
        <f>SUMIF(표4[잉크명],표5[[#This Row],[잉크]],표4[차주 월])</f>
        <v>0</v>
      </c>
      <c r="AZ1218" s="34">
        <f>SUM(표5[[#This Row],[월]:[차주 월]])</f>
        <v>0</v>
      </c>
    </row>
    <row r="1219" spans="2:52" x14ac:dyDescent="0.3">
      <c r="B1219" s="469" t="s">
        <v>4716</v>
      </c>
      <c r="C1219" s="285"/>
      <c r="D1219" s="469" t="s">
        <v>4727</v>
      </c>
      <c r="E1219" s="54">
        <f>COUNTIF(사출계획!$E$62:$F$110,표4[[#This Row],[제품명]])</f>
        <v>1</v>
      </c>
      <c r="F1219" s="131">
        <f>COUNTIF(사출계획!$E$62:$F$87,표4[[#This Row],[제품명]])</f>
        <v>1</v>
      </c>
      <c r="G1219" s="131">
        <f>COUNTIF(사출계획!$E$88:$F$110,표4[[#This Row],[제품명]])</f>
        <v>0</v>
      </c>
      <c r="H1219" s="54">
        <f>COUNTIF(사출계획!$G$62:$H$110,표4[[#This Row],[제품명]])</f>
        <v>0</v>
      </c>
      <c r="I1219" s="132">
        <f>COUNTIF(사출계획!$G$62:$H$87,표4[[#This Row],[제품명]])</f>
        <v>0</v>
      </c>
      <c r="J1219" s="132">
        <f>COUNTIF(사출계획!$G$88:$H$110,표4[[#This Row],[제품명]])</f>
        <v>0</v>
      </c>
      <c r="K1219" s="54">
        <f>COUNTIF(사출계획!$I$62:$J$110,표4[[#This Row],[제품명]])</f>
        <v>0</v>
      </c>
      <c r="L1219" s="131">
        <f>COUNTIF(사출계획!$I$62:$J$87,표4[[#This Row],[제품명]])</f>
        <v>0</v>
      </c>
      <c r="M1219" s="131">
        <f>COUNTIF(사출계획!$I$88:$J$110,표4[[#This Row],[제품명]])</f>
        <v>0</v>
      </c>
      <c r="N1219" s="129">
        <f>COUNTIF(사출계획!$K$62:$L$110,표4[[#This Row],[제품명]])</f>
        <v>0</v>
      </c>
      <c r="O1219" s="131">
        <f>COUNTIF(사출계획!$K$62:$L$87,표4[[#This Row],[제품명]])</f>
        <v>0</v>
      </c>
      <c r="P1219" s="131">
        <f>COUNTIF(사출계획!$K$88:$L$110,표4[[#This Row],[제품명]])</f>
        <v>0</v>
      </c>
      <c r="Q1219" s="130">
        <f>COUNTIF(사출계획!$M$62:$N$110,표4[[#This Row],[제품명]])</f>
        <v>0</v>
      </c>
      <c r="R1219" s="131">
        <f>COUNTIF(사출계획!$M$62:$N$87,표4[[#This Row],[제품명]])</f>
        <v>0</v>
      </c>
      <c r="S1219" s="131">
        <f>COUNTIF(사출계획!$M$88:$N$110,표4[[#This Row],[제품명]])</f>
        <v>0</v>
      </c>
      <c r="T1219" s="54">
        <f>COUNTIF(사출계획!$O$62:$P$110,표4[[#This Row],[제품명]])</f>
        <v>0</v>
      </c>
      <c r="U1219" s="131">
        <f>COUNTIF(사출계획!$O$62:$P$87,표4[[#This Row],[제품명]])</f>
        <v>0</v>
      </c>
      <c r="V1219" s="131">
        <f>COUNTIF(사출계획!$O$88:$P$110,표4[[#This Row],[제품명]])</f>
        <v>0</v>
      </c>
      <c r="W1219" s="54">
        <f>COUNTIF(사출계획!$Q$62:$R$110,표4[[#This Row],[제품명]])</f>
        <v>0</v>
      </c>
      <c r="X1219" s="131">
        <f>COUNTIF(사출계획!$Q$62:$R$87,표4[[#This Row],[제품명]])</f>
        <v>0</v>
      </c>
      <c r="Y1219" s="131">
        <f>COUNTIF(사출계획!$Q$88:$R$110,표4[[#This Row],[제품명]])</f>
        <v>0</v>
      </c>
      <c r="Z1219" s="54">
        <f>COUNTIF(사출계획!$S$62:$T$110,표4[[#This Row],[제품명]])</f>
        <v>0</v>
      </c>
      <c r="AA1219" s="131"/>
      <c r="AB1219" s="131"/>
      <c r="AC1219" s="549" t="s">
        <v>5438</v>
      </c>
      <c r="AD1219" s="129">
        <f>SUMIF(표4[잉크명],표5[[#This Row],[잉크]],표4[월])</f>
        <v>0</v>
      </c>
      <c r="AE1219" s="131">
        <f>SUMIF(표4[잉크명],표5[[#This Row],[잉크]],표4[월-3층])</f>
        <v>0</v>
      </c>
      <c r="AF1219" s="131">
        <f>SUMIF(표4[잉크명],표5[[#This Row],[잉크]],표4[월-1층])</f>
        <v>0</v>
      </c>
      <c r="AG1219" s="133">
        <f>SUMIF(표4[잉크명],표5[[#This Row],[잉크]],표4[화])</f>
        <v>0</v>
      </c>
      <c r="AH1219" s="131">
        <f>SUMIF(표4[잉크명],표5[[#This Row],[잉크]],표4[화-3층])</f>
        <v>0</v>
      </c>
      <c r="AI1219" s="131">
        <f>SUMIF(표4[잉크명],표5[[#This Row],[잉크]],표4[화-1층])</f>
        <v>0</v>
      </c>
      <c r="AJ1219" s="130">
        <f>SUMIF(표4[잉크명],표5[[#This Row],[잉크]],표4[수])</f>
        <v>0</v>
      </c>
      <c r="AK1219" s="131">
        <f>SUMIF(표4[잉크명],표5[[#This Row],[잉크]],표4[수-3층])</f>
        <v>0</v>
      </c>
      <c r="AL1219" s="131">
        <f>SUMIF(표4[잉크명],표5[[#This Row],[잉크]],표4[수-1층])</f>
        <v>0</v>
      </c>
      <c r="AM1219" s="54">
        <f>SUMIF(표4[잉크명],표5[[#This Row],[잉크]],표4[목])</f>
        <v>0</v>
      </c>
      <c r="AN1219" s="131">
        <f>SUMIF(표4[잉크명],표5[[#This Row],[잉크]],표4[목-3층])</f>
        <v>0</v>
      </c>
      <c r="AO1219" s="131">
        <f>SUMIF(표4[잉크명],표5[[#This Row],[잉크]],표4[목-1층])</f>
        <v>0</v>
      </c>
      <c r="AP1219" s="54">
        <f>SUMIF(표4[잉크명],표5[[#This Row],[잉크]],표4[금])</f>
        <v>0</v>
      </c>
      <c r="AQ1219" s="131">
        <f>SUMIF(표4[잉크명],표5[[#This Row],[잉크]],표4[금-3층])</f>
        <v>0</v>
      </c>
      <c r="AR1219" s="131">
        <f>SUMIF(표4[잉크명],표5[[#This Row],[잉크]],표4[금-1층])</f>
        <v>0</v>
      </c>
      <c r="AS1219" s="54">
        <f>SUMIF(표4[잉크명],표5[[#This Row],[잉크]],표4[토])</f>
        <v>0</v>
      </c>
      <c r="AT1219" s="131">
        <f>SUMIF(표4[잉크명],표5[[#This Row],[잉크]],표4[토-3층])</f>
        <v>0</v>
      </c>
      <c r="AU1219" s="131">
        <f>SUMIF(표4[잉크명],표5[[#This Row],[잉크]],표4[토-1층])</f>
        <v>0</v>
      </c>
      <c r="AV1219" s="54">
        <f>SUMIF(표4[잉크명],표5[[#This Row],[잉크]],표4[일])</f>
        <v>0</v>
      </c>
      <c r="AW1219" s="131">
        <f>SUMIF(표4[잉크명],표5[[#This Row],[잉크]],표4[일-3층])</f>
        <v>0</v>
      </c>
      <c r="AX1219" s="131">
        <f>SUMIF(표4[잉크명],표5[[#This Row],[잉크]],표4[일-1층])</f>
        <v>0</v>
      </c>
      <c r="AY1219" s="54">
        <f>SUMIF(표4[잉크명],표5[[#This Row],[잉크]],표4[차주 월])</f>
        <v>0</v>
      </c>
      <c r="AZ1219" s="54">
        <f>SUM(표5[[#This Row],[월]:[차주 월]])</f>
        <v>0</v>
      </c>
    </row>
    <row r="1220" spans="2:52" x14ac:dyDescent="0.3">
      <c r="B1220" s="469" t="s">
        <v>4718</v>
      </c>
      <c r="C1220" s="302"/>
      <c r="D1220" s="33" t="s">
        <v>4852</v>
      </c>
      <c r="E1220" s="34">
        <f>COUNTIF(사출계획!$E$62:$F$110,표4[[#This Row],[제품명]])</f>
        <v>0</v>
      </c>
      <c r="F1220" s="126">
        <f>COUNTIF(사출계획!$E$62:$F$87,표4[[#This Row],[제품명]])</f>
        <v>0</v>
      </c>
      <c r="G1220" s="126">
        <f>COUNTIF(사출계획!$E$88:$F$110,표4[[#This Row],[제품명]])</f>
        <v>0</v>
      </c>
      <c r="H1220" s="34">
        <f>COUNTIF(사출계획!$G$62:$H$110,표4[[#This Row],[제품명]])</f>
        <v>0</v>
      </c>
      <c r="I1220" s="128">
        <f>COUNTIF(사출계획!$G$62:$H$87,표4[[#This Row],[제품명]])</f>
        <v>0</v>
      </c>
      <c r="J1220" s="128">
        <f>COUNTIF(사출계획!$G$88:$H$110,표4[[#This Row],[제품명]])</f>
        <v>0</v>
      </c>
      <c r="K1220" s="34">
        <f>COUNTIF(사출계획!$I$62:$J$110,표4[[#This Row],[제품명]])</f>
        <v>0</v>
      </c>
      <c r="L1220" s="126">
        <f>COUNTIF(사출계획!$I$62:$J$87,표4[[#This Row],[제품명]])</f>
        <v>0</v>
      </c>
      <c r="M1220" s="126">
        <f>COUNTIF(사출계획!$I$88:$J$110,표4[[#This Row],[제품명]])</f>
        <v>0</v>
      </c>
      <c r="N1220" s="129">
        <f>COUNTIF(사출계획!$K$62:$L$110,표4[[#This Row],[제품명]])</f>
        <v>0</v>
      </c>
      <c r="O1220" s="126">
        <f>COUNTIF(사출계획!$K$62:$L$87,표4[[#This Row],[제품명]])</f>
        <v>0</v>
      </c>
      <c r="P1220" s="126">
        <f>COUNTIF(사출계획!$K$88:$L$110,표4[[#This Row],[제품명]])</f>
        <v>0</v>
      </c>
      <c r="Q1220" s="130">
        <f>COUNTIF(사출계획!$M$62:$N$110,표4[[#This Row],[제품명]])</f>
        <v>0</v>
      </c>
      <c r="R1220" s="126">
        <f>COUNTIF(사출계획!$M$62:$N$87,표4[[#This Row],[제품명]])</f>
        <v>0</v>
      </c>
      <c r="S1220" s="126">
        <f>COUNTIF(사출계획!$M$88:$N$110,표4[[#This Row],[제품명]])</f>
        <v>0</v>
      </c>
      <c r="T1220" s="34">
        <f>COUNTIF(사출계획!$O$62:$P$110,표4[[#This Row],[제품명]])</f>
        <v>0</v>
      </c>
      <c r="U1220" s="126">
        <f>COUNTIF(사출계획!$O$62:$P$87,표4[[#This Row],[제품명]])</f>
        <v>0</v>
      </c>
      <c r="V1220" s="126">
        <f>COUNTIF(사출계획!$O$88:$P$110,표4[[#This Row],[제품명]])</f>
        <v>0</v>
      </c>
      <c r="W1220" s="34">
        <f>COUNTIF(사출계획!$Q$62:$R$110,표4[[#This Row],[제품명]])</f>
        <v>0</v>
      </c>
      <c r="X1220" s="126">
        <f>COUNTIF(사출계획!$Q$62:$R$87,표4[[#This Row],[제품명]])</f>
        <v>0</v>
      </c>
      <c r="Y1220" s="126">
        <f>COUNTIF(사출계획!$Q$88:$R$110,표4[[#This Row],[제품명]])</f>
        <v>0</v>
      </c>
      <c r="Z1220" s="34">
        <f>COUNTIF(사출계획!$S$62:$T$110,표4[[#This Row],[제품명]])</f>
        <v>0</v>
      </c>
      <c r="AA1220" s="126"/>
      <c r="AB1220" s="126"/>
      <c r="AC1220" s="551" t="s">
        <v>5451</v>
      </c>
      <c r="AD1220" s="129">
        <f>SUMIF(표4[잉크명],표5[[#This Row],[잉크]],표4[월])</f>
        <v>0</v>
      </c>
      <c r="AE1220" s="126">
        <f>SUMIF(표4[잉크명],표5[[#This Row],[잉크]],표4[월-3층])</f>
        <v>0</v>
      </c>
      <c r="AF1220" s="126">
        <f>SUMIF(표4[잉크명],표5[[#This Row],[잉크]],표4[월-1층])</f>
        <v>0</v>
      </c>
      <c r="AG1220" s="133">
        <f>SUMIF(표4[잉크명],표5[[#This Row],[잉크]],표4[화])</f>
        <v>0</v>
      </c>
      <c r="AH1220" s="126">
        <f>SUMIF(표4[잉크명],표5[[#This Row],[잉크]],표4[화-3층])</f>
        <v>0</v>
      </c>
      <c r="AI1220" s="126">
        <f>SUMIF(표4[잉크명],표5[[#This Row],[잉크]],표4[화-1층])</f>
        <v>0</v>
      </c>
      <c r="AJ1220" s="130">
        <f>SUMIF(표4[잉크명],표5[[#This Row],[잉크]],표4[수])</f>
        <v>0</v>
      </c>
      <c r="AK1220" s="126">
        <f>SUMIF(표4[잉크명],표5[[#This Row],[잉크]],표4[수-3층])</f>
        <v>0</v>
      </c>
      <c r="AL1220" s="126">
        <f>SUMIF(표4[잉크명],표5[[#This Row],[잉크]],표4[수-1층])</f>
        <v>0</v>
      </c>
      <c r="AM1220" s="34">
        <f>SUMIF(표4[잉크명],표5[[#This Row],[잉크]],표4[목])</f>
        <v>0</v>
      </c>
      <c r="AN1220" s="126">
        <f>SUMIF(표4[잉크명],표5[[#This Row],[잉크]],표4[목-3층])</f>
        <v>0</v>
      </c>
      <c r="AO1220" s="126">
        <f>SUMIF(표4[잉크명],표5[[#This Row],[잉크]],표4[목-1층])</f>
        <v>0</v>
      </c>
      <c r="AP1220" s="34">
        <f>SUMIF(표4[잉크명],표5[[#This Row],[잉크]],표4[금])</f>
        <v>0</v>
      </c>
      <c r="AQ1220" s="126">
        <f>SUMIF(표4[잉크명],표5[[#This Row],[잉크]],표4[금-3층])</f>
        <v>0</v>
      </c>
      <c r="AR1220" s="126">
        <f>SUMIF(표4[잉크명],표5[[#This Row],[잉크]],표4[금-1층])</f>
        <v>0</v>
      </c>
      <c r="AS1220" s="34">
        <f>SUMIF(표4[잉크명],표5[[#This Row],[잉크]],표4[토])</f>
        <v>0</v>
      </c>
      <c r="AT1220" s="126">
        <f>SUMIF(표4[잉크명],표5[[#This Row],[잉크]],표4[토-3층])</f>
        <v>0</v>
      </c>
      <c r="AU1220" s="126">
        <f>SUMIF(표4[잉크명],표5[[#This Row],[잉크]],표4[토-1층])</f>
        <v>0</v>
      </c>
      <c r="AV1220" s="34">
        <f>SUMIF(표4[잉크명],표5[[#This Row],[잉크]],표4[일])</f>
        <v>0</v>
      </c>
      <c r="AW1220" s="126">
        <f>SUMIF(표4[잉크명],표5[[#This Row],[잉크]],표4[일-3층])</f>
        <v>0</v>
      </c>
      <c r="AX1220" s="126">
        <f>SUMIF(표4[잉크명],표5[[#This Row],[잉크]],표4[일-1층])</f>
        <v>0</v>
      </c>
      <c r="AY1220" s="34">
        <f>SUMIF(표4[잉크명],표5[[#This Row],[잉크]],표4[차주 월])</f>
        <v>0</v>
      </c>
      <c r="AZ1220" s="34">
        <f>SUM(표5[[#This Row],[월]:[차주 월]])</f>
        <v>0</v>
      </c>
    </row>
    <row r="1221" spans="2:52" x14ac:dyDescent="0.3">
      <c r="B1221" s="469" t="s">
        <v>4718</v>
      </c>
      <c r="C1221" s="285"/>
      <c r="D1221" s="469" t="s">
        <v>4763</v>
      </c>
      <c r="E1221" s="54">
        <f>COUNTIF(사출계획!$E$62:$F$110,표4[[#This Row],[제품명]])</f>
        <v>0</v>
      </c>
      <c r="F1221" s="131">
        <f>COUNTIF(사출계획!$E$62:$F$87,표4[[#This Row],[제품명]])</f>
        <v>0</v>
      </c>
      <c r="G1221" s="131">
        <f>COUNTIF(사출계획!$E$88:$F$110,표4[[#This Row],[제품명]])</f>
        <v>0</v>
      </c>
      <c r="H1221" s="54">
        <f>COUNTIF(사출계획!$G$62:$H$110,표4[[#This Row],[제품명]])</f>
        <v>0</v>
      </c>
      <c r="I1221" s="132">
        <f>COUNTIF(사출계획!$G$62:$H$87,표4[[#This Row],[제품명]])</f>
        <v>0</v>
      </c>
      <c r="J1221" s="132">
        <f>COUNTIF(사출계획!$G$88:$H$110,표4[[#This Row],[제품명]])</f>
        <v>0</v>
      </c>
      <c r="K1221" s="54">
        <f>COUNTIF(사출계획!$I$62:$J$110,표4[[#This Row],[제품명]])</f>
        <v>0</v>
      </c>
      <c r="L1221" s="131">
        <f>COUNTIF(사출계획!$I$62:$J$87,표4[[#This Row],[제품명]])</f>
        <v>0</v>
      </c>
      <c r="M1221" s="131">
        <f>COUNTIF(사출계획!$I$88:$J$110,표4[[#This Row],[제품명]])</f>
        <v>0</v>
      </c>
      <c r="N1221" s="129">
        <f>COUNTIF(사출계획!$K$62:$L$110,표4[[#This Row],[제품명]])</f>
        <v>0</v>
      </c>
      <c r="O1221" s="131">
        <f>COUNTIF(사출계획!$K$62:$L$87,표4[[#This Row],[제품명]])</f>
        <v>0</v>
      </c>
      <c r="P1221" s="131">
        <f>COUNTIF(사출계획!$K$88:$L$110,표4[[#This Row],[제품명]])</f>
        <v>0</v>
      </c>
      <c r="Q1221" s="130">
        <f>COUNTIF(사출계획!$M$62:$N$110,표4[[#This Row],[제품명]])</f>
        <v>0</v>
      </c>
      <c r="R1221" s="131">
        <f>COUNTIF(사출계획!$M$62:$N$87,표4[[#This Row],[제품명]])</f>
        <v>0</v>
      </c>
      <c r="S1221" s="131">
        <f>COUNTIF(사출계획!$M$88:$N$110,표4[[#This Row],[제품명]])</f>
        <v>0</v>
      </c>
      <c r="T1221" s="54">
        <f>COUNTIF(사출계획!$O$62:$P$110,표4[[#This Row],[제품명]])</f>
        <v>0</v>
      </c>
      <c r="U1221" s="131">
        <f>COUNTIF(사출계획!$O$62:$P$87,표4[[#This Row],[제품명]])</f>
        <v>0</v>
      </c>
      <c r="V1221" s="131">
        <f>COUNTIF(사출계획!$O$88:$P$110,표4[[#This Row],[제품명]])</f>
        <v>0</v>
      </c>
      <c r="W1221" s="54">
        <f>COUNTIF(사출계획!$Q$62:$R$110,표4[[#This Row],[제품명]])</f>
        <v>0</v>
      </c>
      <c r="X1221" s="131">
        <f>COUNTIF(사출계획!$Q$62:$R$87,표4[[#This Row],[제품명]])</f>
        <v>0</v>
      </c>
      <c r="Y1221" s="131">
        <f>COUNTIF(사출계획!$Q$88:$R$110,표4[[#This Row],[제품명]])</f>
        <v>0</v>
      </c>
      <c r="Z1221" s="54">
        <f>COUNTIF(사출계획!$S$62:$T$110,표4[[#This Row],[제품명]])</f>
        <v>0</v>
      </c>
      <c r="AA1221" s="131"/>
      <c r="AB1221" s="131"/>
      <c r="AC1221" s="551" t="s">
        <v>5452</v>
      </c>
      <c r="AD1221" s="129">
        <f>SUMIF(표4[잉크명],표5[[#This Row],[잉크]],표4[월])</f>
        <v>0</v>
      </c>
      <c r="AE1221" s="126">
        <f>SUMIF(표4[잉크명],표5[[#This Row],[잉크]],표4[월-3층])</f>
        <v>0</v>
      </c>
      <c r="AF1221" s="126">
        <f>SUMIF(표4[잉크명],표5[[#This Row],[잉크]],표4[월-1층])</f>
        <v>0</v>
      </c>
      <c r="AG1221" s="133">
        <f>SUMIF(표4[잉크명],표5[[#This Row],[잉크]],표4[화])</f>
        <v>0</v>
      </c>
      <c r="AH1221" s="126">
        <f>SUMIF(표4[잉크명],표5[[#This Row],[잉크]],표4[화-3층])</f>
        <v>0</v>
      </c>
      <c r="AI1221" s="126">
        <f>SUMIF(표4[잉크명],표5[[#This Row],[잉크]],표4[화-1층])</f>
        <v>0</v>
      </c>
      <c r="AJ1221" s="130">
        <f>SUMIF(표4[잉크명],표5[[#This Row],[잉크]],표4[수])</f>
        <v>0</v>
      </c>
      <c r="AK1221" s="126">
        <f>SUMIF(표4[잉크명],표5[[#This Row],[잉크]],표4[수-3층])</f>
        <v>0</v>
      </c>
      <c r="AL1221" s="126">
        <f>SUMIF(표4[잉크명],표5[[#This Row],[잉크]],표4[수-1층])</f>
        <v>0</v>
      </c>
      <c r="AM1221" s="34">
        <f>SUMIF(표4[잉크명],표5[[#This Row],[잉크]],표4[목])</f>
        <v>0</v>
      </c>
      <c r="AN1221" s="126">
        <f>SUMIF(표4[잉크명],표5[[#This Row],[잉크]],표4[목-3층])</f>
        <v>0</v>
      </c>
      <c r="AO1221" s="126">
        <f>SUMIF(표4[잉크명],표5[[#This Row],[잉크]],표4[목-1층])</f>
        <v>0</v>
      </c>
      <c r="AP1221" s="34">
        <f>SUMIF(표4[잉크명],표5[[#This Row],[잉크]],표4[금])</f>
        <v>0</v>
      </c>
      <c r="AQ1221" s="126">
        <f>SUMIF(표4[잉크명],표5[[#This Row],[잉크]],표4[금-3층])</f>
        <v>0</v>
      </c>
      <c r="AR1221" s="126">
        <f>SUMIF(표4[잉크명],표5[[#This Row],[잉크]],표4[금-1층])</f>
        <v>0</v>
      </c>
      <c r="AS1221" s="34">
        <f>SUMIF(표4[잉크명],표5[[#This Row],[잉크]],표4[토])</f>
        <v>0</v>
      </c>
      <c r="AT1221" s="126">
        <f>SUMIF(표4[잉크명],표5[[#This Row],[잉크]],표4[토-3층])</f>
        <v>0</v>
      </c>
      <c r="AU1221" s="126">
        <f>SUMIF(표4[잉크명],표5[[#This Row],[잉크]],표4[토-1층])</f>
        <v>0</v>
      </c>
      <c r="AV1221" s="34">
        <f>SUMIF(표4[잉크명],표5[[#This Row],[잉크]],표4[일])</f>
        <v>0</v>
      </c>
      <c r="AW1221" s="126">
        <f>SUMIF(표4[잉크명],표5[[#This Row],[잉크]],표4[일-3층])</f>
        <v>0</v>
      </c>
      <c r="AX1221" s="126">
        <f>SUMIF(표4[잉크명],표5[[#This Row],[잉크]],표4[일-1층])</f>
        <v>0</v>
      </c>
      <c r="AY1221" s="34">
        <f>SUMIF(표4[잉크명],표5[[#This Row],[잉크]],표4[차주 월])</f>
        <v>0</v>
      </c>
      <c r="AZ1221" s="34">
        <f>SUM(표5[[#This Row],[월]:[차주 월]])</f>
        <v>0</v>
      </c>
    </row>
    <row r="1222" spans="2:52" x14ac:dyDescent="0.3">
      <c r="B1222" s="470" t="s">
        <v>4730</v>
      </c>
      <c r="C1222" s="285"/>
      <c r="D1222" s="470" t="s">
        <v>4732</v>
      </c>
      <c r="E1222" s="54">
        <f>COUNTIF(사출계획!$E$62:$F$110,표4[[#This Row],[제품명]])</f>
        <v>0</v>
      </c>
      <c r="F1222" s="131">
        <f>COUNTIF(사출계획!$E$62:$F$87,표4[[#This Row],[제품명]])</f>
        <v>0</v>
      </c>
      <c r="G1222" s="131">
        <f>COUNTIF(사출계획!$E$88:$F$110,표4[[#This Row],[제품명]])</f>
        <v>0</v>
      </c>
      <c r="H1222" s="54">
        <f>COUNTIF(사출계획!$G$62:$H$110,표4[[#This Row],[제품명]])</f>
        <v>0</v>
      </c>
      <c r="I1222" s="132">
        <f>COUNTIF(사출계획!$G$62:$H$87,표4[[#This Row],[제품명]])</f>
        <v>0</v>
      </c>
      <c r="J1222" s="132">
        <f>COUNTIF(사출계획!$G$88:$H$110,표4[[#This Row],[제품명]])</f>
        <v>0</v>
      </c>
      <c r="K1222" s="54">
        <f>COUNTIF(사출계획!$I$62:$J$110,표4[[#This Row],[제품명]])</f>
        <v>0</v>
      </c>
      <c r="L1222" s="131">
        <f>COUNTIF(사출계획!$I$62:$J$87,표4[[#This Row],[제품명]])</f>
        <v>0</v>
      </c>
      <c r="M1222" s="131">
        <f>COUNTIF(사출계획!$I$88:$J$110,표4[[#This Row],[제품명]])</f>
        <v>0</v>
      </c>
      <c r="N1222" s="129">
        <f>COUNTIF(사출계획!$K$62:$L$110,표4[[#This Row],[제품명]])</f>
        <v>0</v>
      </c>
      <c r="O1222" s="131">
        <f>COUNTIF(사출계획!$K$62:$L$87,표4[[#This Row],[제품명]])</f>
        <v>0</v>
      </c>
      <c r="P1222" s="131">
        <f>COUNTIF(사출계획!$K$88:$L$110,표4[[#This Row],[제품명]])</f>
        <v>0</v>
      </c>
      <c r="Q1222" s="130">
        <f>COUNTIF(사출계획!$M$62:$N$110,표4[[#This Row],[제품명]])</f>
        <v>0</v>
      </c>
      <c r="R1222" s="131">
        <f>COUNTIF(사출계획!$M$62:$N$87,표4[[#This Row],[제품명]])</f>
        <v>0</v>
      </c>
      <c r="S1222" s="131">
        <f>COUNTIF(사출계획!$M$88:$N$110,표4[[#This Row],[제품명]])</f>
        <v>0</v>
      </c>
      <c r="T1222" s="54">
        <f>COUNTIF(사출계획!$O$62:$P$110,표4[[#This Row],[제품명]])</f>
        <v>0</v>
      </c>
      <c r="U1222" s="131">
        <f>COUNTIF(사출계획!$O$62:$P$87,표4[[#This Row],[제품명]])</f>
        <v>0</v>
      </c>
      <c r="V1222" s="131">
        <f>COUNTIF(사출계획!$O$88:$P$110,표4[[#This Row],[제품명]])</f>
        <v>0</v>
      </c>
      <c r="W1222" s="54">
        <f>COUNTIF(사출계획!$Q$62:$R$110,표4[[#This Row],[제품명]])</f>
        <v>0</v>
      </c>
      <c r="X1222" s="131">
        <f>COUNTIF(사출계획!$Q$62:$R$87,표4[[#This Row],[제품명]])</f>
        <v>0</v>
      </c>
      <c r="Y1222" s="131">
        <f>COUNTIF(사출계획!$Q$88:$R$110,표4[[#This Row],[제품명]])</f>
        <v>0</v>
      </c>
      <c r="Z1222" s="54">
        <f>COUNTIF(사출계획!$S$62:$T$110,표4[[#This Row],[제품명]])</f>
        <v>0</v>
      </c>
      <c r="AA1222" s="131"/>
      <c r="AB1222" s="131"/>
      <c r="AC1222" s="551" t="s">
        <v>5453</v>
      </c>
      <c r="AD1222" s="129">
        <f>SUMIF(표4[잉크명],표5[[#This Row],[잉크]],표4[월])</f>
        <v>0</v>
      </c>
      <c r="AE1222" s="131">
        <f>SUMIF(표4[잉크명],표5[[#This Row],[잉크]],표4[월-3층])</f>
        <v>0</v>
      </c>
      <c r="AF1222" s="131">
        <f>SUMIF(표4[잉크명],표5[[#This Row],[잉크]],표4[월-1층])</f>
        <v>0</v>
      </c>
      <c r="AG1222" s="133">
        <f>SUMIF(표4[잉크명],표5[[#This Row],[잉크]],표4[화])</f>
        <v>0</v>
      </c>
      <c r="AH1222" s="131">
        <f>SUMIF(표4[잉크명],표5[[#This Row],[잉크]],표4[화-3층])</f>
        <v>0</v>
      </c>
      <c r="AI1222" s="131">
        <f>SUMIF(표4[잉크명],표5[[#This Row],[잉크]],표4[화-1층])</f>
        <v>0</v>
      </c>
      <c r="AJ1222" s="130">
        <f>SUMIF(표4[잉크명],표5[[#This Row],[잉크]],표4[수])</f>
        <v>0</v>
      </c>
      <c r="AK1222" s="131">
        <f>SUMIF(표4[잉크명],표5[[#This Row],[잉크]],표4[수-3층])</f>
        <v>0</v>
      </c>
      <c r="AL1222" s="131">
        <f>SUMIF(표4[잉크명],표5[[#This Row],[잉크]],표4[수-1층])</f>
        <v>0</v>
      </c>
      <c r="AM1222" s="54">
        <f>SUMIF(표4[잉크명],표5[[#This Row],[잉크]],표4[목])</f>
        <v>0</v>
      </c>
      <c r="AN1222" s="131">
        <f>SUMIF(표4[잉크명],표5[[#This Row],[잉크]],표4[목-3층])</f>
        <v>0</v>
      </c>
      <c r="AO1222" s="131">
        <f>SUMIF(표4[잉크명],표5[[#This Row],[잉크]],표4[목-1층])</f>
        <v>0</v>
      </c>
      <c r="AP1222" s="54">
        <f>SUMIF(표4[잉크명],표5[[#This Row],[잉크]],표4[금])</f>
        <v>0</v>
      </c>
      <c r="AQ1222" s="131">
        <f>SUMIF(표4[잉크명],표5[[#This Row],[잉크]],표4[금-3층])</f>
        <v>0</v>
      </c>
      <c r="AR1222" s="131">
        <f>SUMIF(표4[잉크명],표5[[#This Row],[잉크]],표4[금-1층])</f>
        <v>0</v>
      </c>
      <c r="AS1222" s="54">
        <f>SUMIF(표4[잉크명],표5[[#This Row],[잉크]],표4[토])</f>
        <v>0</v>
      </c>
      <c r="AT1222" s="131">
        <f>SUMIF(표4[잉크명],표5[[#This Row],[잉크]],표4[토-3층])</f>
        <v>0</v>
      </c>
      <c r="AU1222" s="131">
        <f>SUMIF(표4[잉크명],표5[[#This Row],[잉크]],표4[토-1층])</f>
        <v>0</v>
      </c>
      <c r="AV1222" s="54">
        <f>SUMIF(표4[잉크명],표5[[#This Row],[잉크]],표4[일])</f>
        <v>0</v>
      </c>
      <c r="AW1222" s="131">
        <f>SUMIF(표4[잉크명],표5[[#This Row],[잉크]],표4[일-3층])</f>
        <v>0</v>
      </c>
      <c r="AX1222" s="131">
        <f>SUMIF(표4[잉크명],표5[[#This Row],[잉크]],표4[일-1층])</f>
        <v>0</v>
      </c>
      <c r="AY1222" s="54">
        <f>SUMIF(표4[잉크명],표5[[#This Row],[잉크]],표4[차주 월])</f>
        <v>0</v>
      </c>
      <c r="AZ1222" s="54">
        <f>SUM(표5[[#This Row],[월]:[차주 월]])</f>
        <v>0</v>
      </c>
    </row>
    <row r="1223" spans="2:52" x14ac:dyDescent="0.3">
      <c r="B1223" s="470" t="s">
        <v>4731</v>
      </c>
      <c r="C1223" s="285"/>
      <c r="D1223" s="470" t="s">
        <v>4733</v>
      </c>
      <c r="E1223" s="54">
        <f>COUNTIF(사출계획!$E$62:$F$110,표4[[#This Row],[제품명]])</f>
        <v>0</v>
      </c>
      <c r="F1223" s="131">
        <f>COUNTIF(사출계획!$E$62:$F$87,표4[[#This Row],[제품명]])</f>
        <v>0</v>
      </c>
      <c r="G1223" s="131">
        <f>COUNTIF(사출계획!$E$88:$F$110,표4[[#This Row],[제품명]])</f>
        <v>0</v>
      </c>
      <c r="H1223" s="54">
        <f>COUNTIF(사출계획!$G$62:$H$110,표4[[#This Row],[제품명]])</f>
        <v>0</v>
      </c>
      <c r="I1223" s="132">
        <f>COUNTIF(사출계획!$G$62:$H$87,표4[[#This Row],[제품명]])</f>
        <v>0</v>
      </c>
      <c r="J1223" s="132">
        <f>COUNTIF(사출계획!$G$88:$H$110,표4[[#This Row],[제품명]])</f>
        <v>0</v>
      </c>
      <c r="K1223" s="54">
        <f>COUNTIF(사출계획!$I$62:$J$110,표4[[#This Row],[제품명]])</f>
        <v>0</v>
      </c>
      <c r="L1223" s="131">
        <f>COUNTIF(사출계획!$I$62:$J$87,표4[[#This Row],[제품명]])</f>
        <v>0</v>
      </c>
      <c r="M1223" s="131">
        <f>COUNTIF(사출계획!$I$88:$J$110,표4[[#This Row],[제품명]])</f>
        <v>0</v>
      </c>
      <c r="N1223" s="129">
        <f>COUNTIF(사출계획!$K$62:$L$110,표4[[#This Row],[제품명]])</f>
        <v>0</v>
      </c>
      <c r="O1223" s="131">
        <f>COUNTIF(사출계획!$K$62:$L$87,표4[[#This Row],[제품명]])</f>
        <v>0</v>
      </c>
      <c r="P1223" s="131">
        <f>COUNTIF(사출계획!$K$88:$L$110,표4[[#This Row],[제품명]])</f>
        <v>0</v>
      </c>
      <c r="Q1223" s="130">
        <f>COUNTIF(사출계획!$M$62:$N$110,표4[[#This Row],[제품명]])</f>
        <v>0</v>
      </c>
      <c r="R1223" s="131">
        <f>COUNTIF(사출계획!$M$62:$N$87,표4[[#This Row],[제품명]])</f>
        <v>0</v>
      </c>
      <c r="S1223" s="131">
        <f>COUNTIF(사출계획!$M$88:$N$110,표4[[#This Row],[제품명]])</f>
        <v>0</v>
      </c>
      <c r="T1223" s="54">
        <f>COUNTIF(사출계획!$O$62:$P$110,표4[[#This Row],[제품명]])</f>
        <v>0</v>
      </c>
      <c r="U1223" s="131">
        <f>COUNTIF(사출계획!$O$62:$P$87,표4[[#This Row],[제품명]])</f>
        <v>0</v>
      </c>
      <c r="V1223" s="131">
        <f>COUNTIF(사출계획!$O$88:$P$110,표4[[#This Row],[제품명]])</f>
        <v>0</v>
      </c>
      <c r="W1223" s="54">
        <f>COUNTIF(사출계획!$Q$62:$R$110,표4[[#This Row],[제품명]])</f>
        <v>0</v>
      </c>
      <c r="X1223" s="131">
        <f>COUNTIF(사출계획!$Q$62:$R$87,표4[[#This Row],[제품명]])</f>
        <v>0</v>
      </c>
      <c r="Y1223" s="131">
        <f>COUNTIF(사출계획!$Q$88:$R$110,표4[[#This Row],[제품명]])</f>
        <v>0</v>
      </c>
      <c r="Z1223" s="54">
        <f>COUNTIF(사출계획!$S$62:$T$110,표4[[#This Row],[제품명]])</f>
        <v>0</v>
      </c>
      <c r="AA1223" s="131"/>
      <c r="AB1223" s="131"/>
      <c r="AC1223" s="552" t="s">
        <v>5455</v>
      </c>
      <c r="AD1223" s="129">
        <f>SUMIF(표4[잉크명],표5[[#This Row],[잉크]],표4[월])</f>
        <v>2</v>
      </c>
      <c r="AE1223" s="131">
        <f>SUMIF(표4[잉크명],표5[[#This Row],[잉크]],표4[월-3층])</f>
        <v>0</v>
      </c>
      <c r="AF1223" s="131">
        <f>SUMIF(표4[잉크명],표5[[#This Row],[잉크]],표4[월-1층])</f>
        <v>2</v>
      </c>
      <c r="AG1223" s="133">
        <f>SUMIF(표4[잉크명],표5[[#This Row],[잉크]],표4[화])</f>
        <v>1</v>
      </c>
      <c r="AH1223" s="131">
        <f>SUMIF(표4[잉크명],표5[[#This Row],[잉크]],표4[화-3층])</f>
        <v>0</v>
      </c>
      <c r="AI1223" s="131">
        <f>SUMIF(표4[잉크명],표5[[#This Row],[잉크]],표4[화-1층])</f>
        <v>1</v>
      </c>
      <c r="AJ1223" s="130">
        <f>SUMIF(표4[잉크명],표5[[#This Row],[잉크]],표4[수])</f>
        <v>0</v>
      </c>
      <c r="AK1223" s="131">
        <f>SUMIF(표4[잉크명],표5[[#This Row],[잉크]],표4[수-3층])</f>
        <v>0</v>
      </c>
      <c r="AL1223" s="131">
        <f>SUMIF(표4[잉크명],표5[[#This Row],[잉크]],표4[수-1층])</f>
        <v>0</v>
      </c>
      <c r="AM1223" s="54">
        <f>SUMIF(표4[잉크명],표5[[#This Row],[잉크]],표4[목])</f>
        <v>0</v>
      </c>
      <c r="AN1223" s="131">
        <f>SUMIF(표4[잉크명],표5[[#This Row],[잉크]],표4[목-3층])</f>
        <v>0</v>
      </c>
      <c r="AO1223" s="131">
        <f>SUMIF(표4[잉크명],표5[[#This Row],[잉크]],표4[목-1층])</f>
        <v>0</v>
      </c>
      <c r="AP1223" s="54">
        <f>SUMIF(표4[잉크명],표5[[#This Row],[잉크]],표4[금])</f>
        <v>0</v>
      </c>
      <c r="AQ1223" s="131">
        <f>SUMIF(표4[잉크명],표5[[#This Row],[잉크]],표4[금-3층])</f>
        <v>0</v>
      </c>
      <c r="AR1223" s="131">
        <f>SUMIF(표4[잉크명],표5[[#This Row],[잉크]],표4[금-1층])</f>
        <v>0</v>
      </c>
      <c r="AS1223" s="54">
        <f>SUMIF(표4[잉크명],표5[[#This Row],[잉크]],표4[토])</f>
        <v>0</v>
      </c>
      <c r="AT1223" s="131">
        <f>SUMIF(표4[잉크명],표5[[#This Row],[잉크]],표4[토-3층])</f>
        <v>0</v>
      </c>
      <c r="AU1223" s="131">
        <f>SUMIF(표4[잉크명],표5[[#This Row],[잉크]],표4[토-1층])</f>
        <v>0</v>
      </c>
      <c r="AV1223" s="54">
        <f>SUMIF(표4[잉크명],표5[[#This Row],[잉크]],표4[일])</f>
        <v>0</v>
      </c>
      <c r="AW1223" s="131">
        <f>SUMIF(표4[잉크명],표5[[#This Row],[잉크]],표4[일-3층])</f>
        <v>0</v>
      </c>
      <c r="AX1223" s="131">
        <f>SUMIF(표4[잉크명],표5[[#This Row],[잉크]],표4[일-1층])</f>
        <v>0</v>
      </c>
      <c r="AY1223" s="54">
        <f>SUMIF(표4[잉크명],표5[[#This Row],[잉크]],표4[차주 월])</f>
        <v>0</v>
      </c>
      <c r="AZ1223" s="54">
        <f>SUM(표5[[#This Row],[월]:[차주 월]])</f>
        <v>6</v>
      </c>
    </row>
    <row r="1224" spans="2:52" x14ac:dyDescent="0.3">
      <c r="B1224" s="470" t="s">
        <v>4730</v>
      </c>
      <c r="C1224" s="285"/>
      <c r="D1224" s="470" t="s">
        <v>4734</v>
      </c>
      <c r="E1224" s="54">
        <f>COUNTIF(사출계획!$E$62:$F$110,표4[[#This Row],[제품명]])</f>
        <v>0</v>
      </c>
      <c r="F1224" s="131">
        <f>COUNTIF(사출계획!$E$62:$F$87,표4[[#This Row],[제품명]])</f>
        <v>0</v>
      </c>
      <c r="G1224" s="131">
        <f>COUNTIF(사출계획!$E$88:$F$110,표4[[#This Row],[제품명]])</f>
        <v>0</v>
      </c>
      <c r="H1224" s="54">
        <f>COUNTIF(사출계획!$G$62:$H$110,표4[[#This Row],[제품명]])</f>
        <v>0</v>
      </c>
      <c r="I1224" s="132">
        <f>COUNTIF(사출계획!$G$62:$H$87,표4[[#This Row],[제품명]])</f>
        <v>0</v>
      </c>
      <c r="J1224" s="132">
        <f>COUNTIF(사출계획!$G$88:$H$110,표4[[#This Row],[제품명]])</f>
        <v>0</v>
      </c>
      <c r="K1224" s="54">
        <f>COUNTIF(사출계획!$I$62:$J$110,표4[[#This Row],[제품명]])</f>
        <v>0</v>
      </c>
      <c r="L1224" s="131">
        <f>COUNTIF(사출계획!$I$62:$J$87,표4[[#This Row],[제품명]])</f>
        <v>0</v>
      </c>
      <c r="M1224" s="131">
        <f>COUNTIF(사출계획!$I$88:$J$110,표4[[#This Row],[제품명]])</f>
        <v>0</v>
      </c>
      <c r="N1224" s="129">
        <f>COUNTIF(사출계획!$K$62:$L$110,표4[[#This Row],[제품명]])</f>
        <v>0</v>
      </c>
      <c r="O1224" s="131">
        <f>COUNTIF(사출계획!$K$62:$L$87,표4[[#This Row],[제품명]])</f>
        <v>0</v>
      </c>
      <c r="P1224" s="131">
        <f>COUNTIF(사출계획!$K$88:$L$110,표4[[#This Row],[제품명]])</f>
        <v>0</v>
      </c>
      <c r="Q1224" s="130">
        <f>COUNTIF(사출계획!$M$62:$N$110,표4[[#This Row],[제품명]])</f>
        <v>0</v>
      </c>
      <c r="R1224" s="131">
        <f>COUNTIF(사출계획!$M$62:$N$87,표4[[#This Row],[제품명]])</f>
        <v>0</v>
      </c>
      <c r="S1224" s="131">
        <f>COUNTIF(사출계획!$M$88:$N$110,표4[[#This Row],[제품명]])</f>
        <v>0</v>
      </c>
      <c r="T1224" s="54">
        <f>COUNTIF(사출계획!$O$62:$P$110,표4[[#This Row],[제품명]])</f>
        <v>0</v>
      </c>
      <c r="U1224" s="131">
        <f>COUNTIF(사출계획!$O$62:$P$87,표4[[#This Row],[제품명]])</f>
        <v>0</v>
      </c>
      <c r="V1224" s="131">
        <f>COUNTIF(사출계획!$O$88:$P$110,표4[[#This Row],[제품명]])</f>
        <v>0</v>
      </c>
      <c r="W1224" s="54">
        <f>COUNTIF(사출계획!$Q$62:$R$110,표4[[#This Row],[제품명]])</f>
        <v>0</v>
      </c>
      <c r="X1224" s="131">
        <f>COUNTIF(사출계획!$Q$62:$R$87,표4[[#This Row],[제품명]])</f>
        <v>0</v>
      </c>
      <c r="Y1224" s="131">
        <f>COUNTIF(사출계획!$Q$88:$R$110,표4[[#This Row],[제품명]])</f>
        <v>0</v>
      </c>
      <c r="Z1224" s="54">
        <f>COUNTIF(사출계획!$S$62:$T$110,표4[[#This Row],[제품명]])</f>
        <v>0</v>
      </c>
      <c r="AA1224" s="131"/>
      <c r="AB1224" s="131"/>
      <c r="AC1224" s="33" t="s">
        <v>5459</v>
      </c>
      <c r="AD1224" s="129">
        <f>SUMIF(표4[잉크명],표5[[#This Row],[잉크]],표4[월])</f>
        <v>0</v>
      </c>
      <c r="AE1224" s="126">
        <f>SUMIF(표4[잉크명],표5[[#This Row],[잉크]],표4[월-3층])</f>
        <v>0</v>
      </c>
      <c r="AF1224" s="126">
        <f>SUMIF(표4[잉크명],표5[[#This Row],[잉크]],표4[월-1층])</f>
        <v>0</v>
      </c>
      <c r="AG1224" s="133">
        <f>SUMIF(표4[잉크명],표5[[#This Row],[잉크]],표4[화])</f>
        <v>0</v>
      </c>
      <c r="AH1224" s="126">
        <f>SUMIF(표4[잉크명],표5[[#This Row],[잉크]],표4[화-3층])</f>
        <v>0</v>
      </c>
      <c r="AI1224" s="126">
        <f>SUMIF(표4[잉크명],표5[[#This Row],[잉크]],표4[화-1층])</f>
        <v>0</v>
      </c>
      <c r="AJ1224" s="130">
        <f>SUMIF(표4[잉크명],표5[[#This Row],[잉크]],표4[수])</f>
        <v>0</v>
      </c>
      <c r="AK1224" s="126">
        <f>SUMIF(표4[잉크명],표5[[#This Row],[잉크]],표4[수-3층])</f>
        <v>0</v>
      </c>
      <c r="AL1224" s="126">
        <f>SUMIF(표4[잉크명],표5[[#This Row],[잉크]],표4[수-1층])</f>
        <v>0</v>
      </c>
      <c r="AM1224" s="34">
        <f>SUMIF(표4[잉크명],표5[[#This Row],[잉크]],표4[목])</f>
        <v>0</v>
      </c>
      <c r="AN1224" s="126">
        <f>SUMIF(표4[잉크명],표5[[#This Row],[잉크]],표4[목-3층])</f>
        <v>0</v>
      </c>
      <c r="AO1224" s="126">
        <f>SUMIF(표4[잉크명],표5[[#This Row],[잉크]],표4[목-1층])</f>
        <v>0</v>
      </c>
      <c r="AP1224" s="34">
        <f>SUMIF(표4[잉크명],표5[[#This Row],[잉크]],표4[금])</f>
        <v>0</v>
      </c>
      <c r="AQ1224" s="126">
        <f>SUMIF(표4[잉크명],표5[[#This Row],[잉크]],표4[금-3층])</f>
        <v>0</v>
      </c>
      <c r="AR1224" s="126">
        <f>SUMIF(표4[잉크명],표5[[#This Row],[잉크]],표4[금-1층])</f>
        <v>0</v>
      </c>
      <c r="AS1224" s="34">
        <f>SUMIF(표4[잉크명],표5[[#This Row],[잉크]],표4[토])</f>
        <v>0</v>
      </c>
      <c r="AT1224" s="126">
        <f>SUMIF(표4[잉크명],표5[[#This Row],[잉크]],표4[토-3층])</f>
        <v>0</v>
      </c>
      <c r="AU1224" s="126">
        <f>SUMIF(표4[잉크명],표5[[#This Row],[잉크]],표4[토-1층])</f>
        <v>0</v>
      </c>
      <c r="AV1224" s="34">
        <f>SUMIF(표4[잉크명],표5[[#This Row],[잉크]],표4[일])</f>
        <v>0</v>
      </c>
      <c r="AW1224" s="126">
        <f>SUMIF(표4[잉크명],표5[[#This Row],[잉크]],표4[일-3층])</f>
        <v>0</v>
      </c>
      <c r="AX1224" s="126">
        <f>SUMIF(표4[잉크명],표5[[#This Row],[잉크]],표4[일-1층])</f>
        <v>0</v>
      </c>
      <c r="AY1224" s="34">
        <f>SUMIF(표4[잉크명],표5[[#This Row],[잉크]],표4[차주 월])</f>
        <v>0</v>
      </c>
      <c r="AZ1224" s="34">
        <f>SUM(표5[[#This Row],[월]:[차주 월]])</f>
        <v>0</v>
      </c>
    </row>
    <row r="1225" spans="2:52" x14ac:dyDescent="0.3">
      <c r="B1225" s="473" t="s">
        <v>4738</v>
      </c>
      <c r="C1225" s="285"/>
      <c r="D1225" s="473" t="s">
        <v>4742</v>
      </c>
      <c r="E1225" s="54">
        <f>COUNTIF(사출계획!$E$62:$F$110,표4[[#This Row],[제품명]])</f>
        <v>0</v>
      </c>
      <c r="F1225" s="131">
        <f>COUNTIF(사출계획!$E$62:$F$87,표4[[#This Row],[제품명]])</f>
        <v>0</v>
      </c>
      <c r="G1225" s="131">
        <f>COUNTIF(사출계획!$E$88:$F$110,표4[[#This Row],[제품명]])</f>
        <v>0</v>
      </c>
      <c r="H1225" s="54">
        <f>COUNTIF(사출계획!$G$62:$H$110,표4[[#This Row],[제품명]])</f>
        <v>0</v>
      </c>
      <c r="I1225" s="132">
        <f>COUNTIF(사출계획!$G$62:$H$87,표4[[#This Row],[제품명]])</f>
        <v>0</v>
      </c>
      <c r="J1225" s="132">
        <f>COUNTIF(사출계획!$G$88:$H$110,표4[[#This Row],[제품명]])</f>
        <v>0</v>
      </c>
      <c r="K1225" s="54">
        <f>COUNTIF(사출계획!$I$62:$J$110,표4[[#This Row],[제품명]])</f>
        <v>0</v>
      </c>
      <c r="L1225" s="131">
        <f>COUNTIF(사출계획!$I$62:$J$87,표4[[#This Row],[제품명]])</f>
        <v>0</v>
      </c>
      <c r="M1225" s="131">
        <f>COUNTIF(사출계획!$I$88:$J$110,표4[[#This Row],[제품명]])</f>
        <v>0</v>
      </c>
      <c r="N1225" s="129">
        <f>COUNTIF(사출계획!$K$62:$L$110,표4[[#This Row],[제품명]])</f>
        <v>0</v>
      </c>
      <c r="O1225" s="131">
        <f>COUNTIF(사출계획!$K$62:$L$87,표4[[#This Row],[제품명]])</f>
        <v>0</v>
      </c>
      <c r="P1225" s="131">
        <f>COUNTIF(사출계획!$K$88:$L$110,표4[[#This Row],[제품명]])</f>
        <v>0</v>
      </c>
      <c r="Q1225" s="130">
        <f>COUNTIF(사출계획!$M$62:$N$110,표4[[#This Row],[제품명]])</f>
        <v>0</v>
      </c>
      <c r="R1225" s="131">
        <f>COUNTIF(사출계획!$M$62:$N$87,표4[[#This Row],[제품명]])</f>
        <v>0</v>
      </c>
      <c r="S1225" s="131">
        <f>COUNTIF(사출계획!$M$88:$N$110,표4[[#This Row],[제품명]])</f>
        <v>0</v>
      </c>
      <c r="T1225" s="54">
        <f>COUNTIF(사출계획!$O$62:$P$110,표4[[#This Row],[제품명]])</f>
        <v>0</v>
      </c>
      <c r="U1225" s="131">
        <f>COUNTIF(사출계획!$O$62:$P$87,표4[[#This Row],[제품명]])</f>
        <v>0</v>
      </c>
      <c r="V1225" s="131">
        <f>COUNTIF(사출계획!$O$88:$P$110,표4[[#This Row],[제품명]])</f>
        <v>0</v>
      </c>
      <c r="W1225" s="54">
        <f>COUNTIF(사출계획!$Q$62:$R$110,표4[[#This Row],[제품명]])</f>
        <v>0</v>
      </c>
      <c r="X1225" s="131">
        <f>COUNTIF(사출계획!$Q$62:$R$87,표4[[#This Row],[제품명]])</f>
        <v>0</v>
      </c>
      <c r="Y1225" s="131">
        <f>COUNTIF(사출계획!$Q$88:$R$110,표4[[#This Row],[제품명]])</f>
        <v>0</v>
      </c>
      <c r="Z1225" s="54">
        <f>COUNTIF(사출계획!$S$62:$T$110,표4[[#This Row],[제품명]])</f>
        <v>0</v>
      </c>
      <c r="AA1225" s="131"/>
      <c r="AB1225" s="131"/>
      <c r="AC1225" s="552" t="s">
        <v>5460</v>
      </c>
      <c r="AD1225" s="129">
        <f>SUMIF(표4[잉크명],표5[[#This Row],[잉크]],표4[월])</f>
        <v>0</v>
      </c>
      <c r="AE1225" s="131">
        <f>SUMIF(표4[잉크명],표5[[#This Row],[잉크]],표4[월-3층])</f>
        <v>0</v>
      </c>
      <c r="AF1225" s="131">
        <f>SUMIF(표4[잉크명],표5[[#This Row],[잉크]],표4[월-1층])</f>
        <v>0</v>
      </c>
      <c r="AG1225" s="133">
        <f>SUMIF(표4[잉크명],표5[[#This Row],[잉크]],표4[화])</f>
        <v>0</v>
      </c>
      <c r="AH1225" s="131">
        <f>SUMIF(표4[잉크명],표5[[#This Row],[잉크]],표4[화-3층])</f>
        <v>0</v>
      </c>
      <c r="AI1225" s="131">
        <f>SUMIF(표4[잉크명],표5[[#This Row],[잉크]],표4[화-1층])</f>
        <v>0</v>
      </c>
      <c r="AJ1225" s="130">
        <f>SUMIF(표4[잉크명],표5[[#This Row],[잉크]],표4[수])</f>
        <v>0</v>
      </c>
      <c r="AK1225" s="131">
        <f>SUMIF(표4[잉크명],표5[[#This Row],[잉크]],표4[수-3층])</f>
        <v>0</v>
      </c>
      <c r="AL1225" s="131">
        <f>SUMIF(표4[잉크명],표5[[#This Row],[잉크]],표4[수-1층])</f>
        <v>0</v>
      </c>
      <c r="AM1225" s="54">
        <f>SUMIF(표4[잉크명],표5[[#This Row],[잉크]],표4[목])</f>
        <v>0</v>
      </c>
      <c r="AN1225" s="131">
        <f>SUMIF(표4[잉크명],표5[[#This Row],[잉크]],표4[목-3층])</f>
        <v>0</v>
      </c>
      <c r="AO1225" s="131">
        <f>SUMIF(표4[잉크명],표5[[#This Row],[잉크]],표4[목-1층])</f>
        <v>0</v>
      </c>
      <c r="AP1225" s="54">
        <f>SUMIF(표4[잉크명],표5[[#This Row],[잉크]],표4[금])</f>
        <v>0</v>
      </c>
      <c r="AQ1225" s="131">
        <f>SUMIF(표4[잉크명],표5[[#This Row],[잉크]],표4[금-3층])</f>
        <v>0</v>
      </c>
      <c r="AR1225" s="131">
        <f>SUMIF(표4[잉크명],표5[[#This Row],[잉크]],표4[금-1층])</f>
        <v>0</v>
      </c>
      <c r="AS1225" s="54">
        <f>SUMIF(표4[잉크명],표5[[#This Row],[잉크]],표4[토])</f>
        <v>0</v>
      </c>
      <c r="AT1225" s="131">
        <f>SUMIF(표4[잉크명],표5[[#This Row],[잉크]],표4[토-3층])</f>
        <v>0</v>
      </c>
      <c r="AU1225" s="131">
        <f>SUMIF(표4[잉크명],표5[[#This Row],[잉크]],표4[토-1층])</f>
        <v>0</v>
      </c>
      <c r="AV1225" s="54">
        <f>SUMIF(표4[잉크명],표5[[#This Row],[잉크]],표4[일])</f>
        <v>0</v>
      </c>
      <c r="AW1225" s="131">
        <f>SUMIF(표4[잉크명],표5[[#This Row],[잉크]],표4[일-3층])</f>
        <v>0</v>
      </c>
      <c r="AX1225" s="131">
        <f>SUMIF(표4[잉크명],표5[[#This Row],[잉크]],표4[일-1층])</f>
        <v>0</v>
      </c>
      <c r="AY1225" s="54">
        <f>SUMIF(표4[잉크명],표5[[#This Row],[잉크]],표4[차주 월])</f>
        <v>0</v>
      </c>
      <c r="AZ1225" s="54">
        <f>SUM(표5[[#This Row],[월]:[차주 월]])</f>
        <v>0</v>
      </c>
    </row>
    <row r="1226" spans="2:52" x14ac:dyDescent="0.3">
      <c r="B1226" s="473" t="s">
        <v>4739</v>
      </c>
      <c r="C1226" s="285"/>
      <c r="D1226" s="473" t="s">
        <v>4743</v>
      </c>
      <c r="E1226" s="54">
        <f>COUNTIF(사출계획!$E$62:$F$110,표4[[#This Row],[제품명]])</f>
        <v>0</v>
      </c>
      <c r="F1226" s="131">
        <f>COUNTIF(사출계획!$E$62:$F$87,표4[[#This Row],[제품명]])</f>
        <v>0</v>
      </c>
      <c r="G1226" s="131">
        <f>COUNTIF(사출계획!$E$88:$F$110,표4[[#This Row],[제품명]])</f>
        <v>0</v>
      </c>
      <c r="H1226" s="54">
        <f>COUNTIF(사출계획!$G$62:$H$110,표4[[#This Row],[제품명]])</f>
        <v>0</v>
      </c>
      <c r="I1226" s="132">
        <f>COUNTIF(사출계획!$G$62:$H$87,표4[[#This Row],[제품명]])</f>
        <v>0</v>
      </c>
      <c r="J1226" s="132">
        <f>COUNTIF(사출계획!$G$88:$H$110,표4[[#This Row],[제품명]])</f>
        <v>0</v>
      </c>
      <c r="K1226" s="54">
        <f>COUNTIF(사출계획!$I$62:$J$110,표4[[#This Row],[제품명]])</f>
        <v>0</v>
      </c>
      <c r="L1226" s="131">
        <f>COUNTIF(사출계획!$I$62:$J$87,표4[[#This Row],[제품명]])</f>
        <v>0</v>
      </c>
      <c r="M1226" s="131">
        <f>COUNTIF(사출계획!$I$88:$J$110,표4[[#This Row],[제품명]])</f>
        <v>0</v>
      </c>
      <c r="N1226" s="129">
        <f>COUNTIF(사출계획!$K$62:$L$110,표4[[#This Row],[제품명]])</f>
        <v>0</v>
      </c>
      <c r="O1226" s="131">
        <f>COUNTIF(사출계획!$K$62:$L$87,표4[[#This Row],[제품명]])</f>
        <v>0</v>
      </c>
      <c r="P1226" s="131">
        <f>COUNTIF(사출계획!$K$88:$L$110,표4[[#This Row],[제품명]])</f>
        <v>0</v>
      </c>
      <c r="Q1226" s="130">
        <f>COUNTIF(사출계획!$M$62:$N$110,표4[[#This Row],[제품명]])</f>
        <v>0</v>
      </c>
      <c r="R1226" s="131">
        <f>COUNTIF(사출계획!$M$62:$N$87,표4[[#This Row],[제품명]])</f>
        <v>0</v>
      </c>
      <c r="S1226" s="131">
        <f>COUNTIF(사출계획!$M$88:$N$110,표4[[#This Row],[제품명]])</f>
        <v>0</v>
      </c>
      <c r="T1226" s="54">
        <f>COUNTIF(사출계획!$O$62:$P$110,표4[[#This Row],[제품명]])</f>
        <v>0</v>
      </c>
      <c r="U1226" s="131">
        <f>COUNTIF(사출계획!$O$62:$P$87,표4[[#This Row],[제품명]])</f>
        <v>0</v>
      </c>
      <c r="V1226" s="131">
        <f>COUNTIF(사출계획!$O$88:$P$110,표4[[#This Row],[제품명]])</f>
        <v>0</v>
      </c>
      <c r="W1226" s="54">
        <f>COUNTIF(사출계획!$Q$62:$R$110,표4[[#This Row],[제품명]])</f>
        <v>0</v>
      </c>
      <c r="X1226" s="131">
        <f>COUNTIF(사출계획!$Q$62:$R$87,표4[[#This Row],[제품명]])</f>
        <v>0</v>
      </c>
      <c r="Y1226" s="131">
        <f>COUNTIF(사출계획!$Q$88:$R$110,표4[[#This Row],[제품명]])</f>
        <v>0</v>
      </c>
      <c r="Z1226" s="54">
        <f>COUNTIF(사출계획!$S$62:$T$110,표4[[#This Row],[제품명]])</f>
        <v>0</v>
      </c>
      <c r="AA1226" s="131"/>
      <c r="AB1226" s="131"/>
      <c r="AC1226" s="33" t="s">
        <v>5473</v>
      </c>
      <c r="AD1226" s="129">
        <f>SUMIF(표4[잉크명],표5[[#This Row],[잉크]],표4[월])</f>
        <v>1</v>
      </c>
      <c r="AE1226" s="126">
        <f>SUMIF(표4[잉크명],표5[[#This Row],[잉크]],표4[월-3층])</f>
        <v>1</v>
      </c>
      <c r="AF1226" s="126">
        <f>SUMIF(표4[잉크명],표5[[#This Row],[잉크]],표4[월-1층])</f>
        <v>0</v>
      </c>
      <c r="AG1226" s="133">
        <f>SUMIF(표4[잉크명],표5[[#This Row],[잉크]],표4[화])</f>
        <v>2</v>
      </c>
      <c r="AH1226" s="126">
        <f>SUMIF(표4[잉크명],표5[[#This Row],[잉크]],표4[화-3층])</f>
        <v>2</v>
      </c>
      <c r="AI1226" s="126">
        <f>SUMIF(표4[잉크명],표5[[#This Row],[잉크]],표4[화-1층])</f>
        <v>0</v>
      </c>
      <c r="AJ1226" s="130">
        <f>SUMIF(표4[잉크명],표5[[#This Row],[잉크]],표4[수])</f>
        <v>0</v>
      </c>
      <c r="AK1226" s="126">
        <f>SUMIF(표4[잉크명],표5[[#This Row],[잉크]],표4[수-3층])</f>
        <v>0</v>
      </c>
      <c r="AL1226" s="126">
        <f>SUMIF(표4[잉크명],표5[[#This Row],[잉크]],표4[수-1층])</f>
        <v>0</v>
      </c>
      <c r="AM1226" s="34">
        <f>SUMIF(표4[잉크명],표5[[#This Row],[잉크]],표4[목])</f>
        <v>0</v>
      </c>
      <c r="AN1226" s="126">
        <f>SUMIF(표4[잉크명],표5[[#This Row],[잉크]],표4[목-3층])</f>
        <v>0</v>
      </c>
      <c r="AO1226" s="126">
        <f>SUMIF(표4[잉크명],표5[[#This Row],[잉크]],표4[목-1층])</f>
        <v>0</v>
      </c>
      <c r="AP1226" s="34">
        <f>SUMIF(표4[잉크명],표5[[#This Row],[잉크]],표4[금])</f>
        <v>0</v>
      </c>
      <c r="AQ1226" s="126">
        <f>SUMIF(표4[잉크명],표5[[#This Row],[잉크]],표4[금-3층])</f>
        <v>0</v>
      </c>
      <c r="AR1226" s="126">
        <f>SUMIF(표4[잉크명],표5[[#This Row],[잉크]],표4[금-1층])</f>
        <v>0</v>
      </c>
      <c r="AS1226" s="34">
        <f>SUMIF(표4[잉크명],표5[[#This Row],[잉크]],표4[토])</f>
        <v>0</v>
      </c>
      <c r="AT1226" s="126">
        <f>SUMIF(표4[잉크명],표5[[#This Row],[잉크]],표4[토-3층])</f>
        <v>0</v>
      </c>
      <c r="AU1226" s="126">
        <f>SUMIF(표4[잉크명],표5[[#This Row],[잉크]],표4[토-1층])</f>
        <v>0</v>
      </c>
      <c r="AV1226" s="34">
        <f>SUMIF(표4[잉크명],표5[[#This Row],[잉크]],표4[일])</f>
        <v>0</v>
      </c>
      <c r="AW1226" s="126">
        <f>SUMIF(표4[잉크명],표5[[#This Row],[잉크]],표4[일-3층])</f>
        <v>0</v>
      </c>
      <c r="AX1226" s="126">
        <f>SUMIF(표4[잉크명],표5[[#This Row],[잉크]],표4[일-1층])</f>
        <v>0</v>
      </c>
      <c r="AY1226" s="34">
        <f>SUMIF(표4[잉크명],표5[[#This Row],[잉크]],표4[차주 월])</f>
        <v>0</v>
      </c>
      <c r="AZ1226" s="34">
        <f>SUM(표5[[#This Row],[월]:[차주 월]])</f>
        <v>6</v>
      </c>
    </row>
    <row r="1227" spans="2:52" x14ac:dyDescent="0.3">
      <c r="B1227" s="473" t="s">
        <v>4739</v>
      </c>
      <c r="C1227" s="285"/>
      <c r="D1227" s="473" t="s">
        <v>4744</v>
      </c>
      <c r="E1227" s="54">
        <f>COUNTIF(사출계획!$E$62:$F$110,표4[[#This Row],[제품명]])</f>
        <v>0</v>
      </c>
      <c r="F1227" s="131">
        <f>COUNTIF(사출계획!$E$62:$F$87,표4[[#This Row],[제품명]])</f>
        <v>0</v>
      </c>
      <c r="G1227" s="131">
        <f>COUNTIF(사출계획!$E$88:$F$110,표4[[#This Row],[제품명]])</f>
        <v>0</v>
      </c>
      <c r="H1227" s="54">
        <f>COUNTIF(사출계획!$G$62:$H$110,표4[[#This Row],[제품명]])</f>
        <v>0</v>
      </c>
      <c r="I1227" s="132">
        <f>COUNTIF(사출계획!$G$62:$H$87,표4[[#This Row],[제품명]])</f>
        <v>0</v>
      </c>
      <c r="J1227" s="132">
        <f>COUNTIF(사출계획!$G$88:$H$110,표4[[#This Row],[제품명]])</f>
        <v>0</v>
      </c>
      <c r="K1227" s="54">
        <f>COUNTIF(사출계획!$I$62:$J$110,표4[[#This Row],[제품명]])</f>
        <v>0</v>
      </c>
      <c r="L1227" s="131">
        <f>COUNTIF(사출계획!$I$62:$J$87,표4[[#This Row],[제품명]])</f>
        <v>0</v>
      </c>
      <c r="M1227" s="131">
        <f>COUNTIF(사출계획!$I$88:$J$110,표4[[#This Row],[제품명]])</f>
        <v>0</v>
      </c>
      <c r="N1227" s="129">
        <f>COUNTIF(사출계획!$K$62:$L$110,표4[[#This Row],[제품명]])</f>
        <v>0</v>
      </c>
      <c r="O1227" s="131">
        <f>COUNTIF(사출계획!$K$62:$L$87,표4[[#This Row],[제품명]])</f>
        <v>0</v>
      </c>
      <c r="P1227" s="131">
        <f>COUNTIF(사출계획!$K$88:$L$110,표4[[#This Row],[제품명]])</f>
        <v>0</v>
      </c>
      <c r="Q1227" s="130">
        <f>COUNTIF(사출계획!$M$62:$N$110,표4[[#This Row],[제품명]])</f>
        <v>0</v>
      </c>
      <c r="R1227" s="131">
        <f>COUNTIF(사출계획!$M$62:$N$87,표4[[#This Row],[제품명]])</f>
        <v>0</v>
      </c>
      <c r="S1227" s="131">
        <f>COUNTIF(사출계획!$M$88:$N$110,표4[[#This Row],[제품명]])</f>
        <v>0</v>
      </c>
      <c r="T1227" s="54">
        <f>COUNTIF(사출계획!$O$62:$P$110,표4[[#This Row],[제품명]])</f>
        <v>0</v>
      </c>
      <c r="U1227" s="131">
        <f>COUNTIF(사출계획!$O$62:$P$87,표4[[#This Row],[제품명]])</f>
        <v>0</v>
      </c>
      <c r="V1227" s="131">
        <f>COUNTIF(사출계획!$O$88:$P$110,표4[[#This Row],[제품명]])</f>
        <v>0</v>
      </c>
      <c r="W1227" s="54">
        <f>COUNTIF(사출계획!$Q$62:$R$110,표4[[#This Row],[제품명]])</f>
        <v>0</v>
      </c>
      <c r="X1227" s="131">
        <f>COUNTIF(사출계획!$Q$62:$R$87,표4[[#This Row],[제품명]])</f>
        <v>0</v>
      </c>
      <c r="Y1227" s="131">
        <f>COUNTIF(사출계획!$Q$88:$R$110,표4[[#This Row],[제품명]])</f>
        <v>0</v>
      </c>
      <c r="Z1227" s="54">
        <f>COUNTIF(사출계획!$S$62:$T$110,표4[[#This Row],[제품명]])</f>
        <v>0</v>
      </c>
      <c r="AA1227" s="131"/>
      <c r="AB1227" s="131"/>
      <c r="AC1227" s="556" t="s">
        <v>5474</v>
      </c>
      <c r="AD1227" s="129">
        <f>SUMIF(표4[잉크명],표5[[#This Row],[잉크]],표4[월])</f>
        <v>1</v>
      </c>
      <c r="AE1227" s="126">
        <f>SUMIF(표4[잉크명],표5[[#This Row],[잉크]],표4[월-3층])</f>
        <v>1</v>
      </c>
      <c r="AF1227" s="126">
        <f>SUMIF(표4[잉크명],표5[[#This Row],[잉크]],표4[월-1층])</f>
        <v>0</v>
      </c>
      <c r="AG1227" s="133">
        <f>SUMIF(표4[잉크명],표5[[#This Row],[잉크]],표4[화])</f>
        <v>2</v>
      </c>
      <c r="AH1227" s="126">
        <f>SUMIF(표4[잉크명],표5[[#This Row],[잉크]],표4[화-3층])</f>
        <v>2</v>
      </c>
      <c r="AI1227" s="126">
        <f>SUMIF(표4[잉크명],표5[[#This Row],[잉크]],표4[화-1층])</f>
        <v>0</v>
      </c>
      <c r="AJ1227" s="130">
        <f>SUMIF(표4[잉크명],표5[[#This Row],[잉크]],표4[수])</f>
        <v>0</v>
      </c>
      <c r="AK1227" s="126">
        <f>SUMIF(표4[잉크명],표5[[#This Row],[잉크]],표4[수-3층])</f>
        <v>0</v>
      </c>
      <c r="AL1227" s="126">
        <f>SUMIF(표4[잉크명],표5[[#This Row],[잉크]],표4[수-1층])</f>
        <v>0</v>
      </c>
      <c r="AM1227" s="34">
        <f>SUMIF(표4[잉크명],표5[[#This Row],[잉크]],표4[목])</f>
        <v>0</v>
      </c>
      <c r="AN1227" s="126">
        <f>SUMIF(표4[잉크명],표5[[#This Row],[잉크]],표4[목-3층])</f>
        <v>0</v>
      </c>
      <c r="AO1227" s="126">
        <f>SUMIF(표4[잉크명],표5[[#This Row],[잉크]],표4[목-1층])</f>
        <v>0</v>
      </c>
      <c r="AP1227" s="34">
        <f>SUMIF(표4[잉크명],표5[[#This Row],[잉크]],표4[금])</f>
        <v>0</v>
      </c>
      <c r="AQ1227" s="126">
        <f>SUMIF(표4[잉크명],표5[[#This Row],[잉크]],표4[금-3층])</f>
        <v>0</v>
      </c>
      <c r="AR1227" s="126">
        <f>SUMIF(표4[잉크명],표5[[#This Row],[잉크]],표4[금-1층])</f>
        <v>0</v>
      </c>
      <c r="AS1227" s="34">
        <f>SUMIF(표4[잉크명],표5[[#This Row],[잉크]],표4[토])</f>
        <v>0</v>
      </c>
      <c r="AT1227" s="126">
        <f>SUMIF(표4[잉크명],표5[[#This Row],[잉크]],표4[토-3층])</f>
        <v>0</v>
      </c>
      <c r="AU1227" s="126">
        <f>SUMIF(표4[잉크명],표5[[#This Row],[잉크]],표4[토-1층])</f>
        <v>0</v>
      </c>
      <c r="AV1227" s="34">
        <f>SUMIF(표4[잉크명],표5[[#This Row],[잉크]],표4[일])</f>
        <v>0</v>
      </c>
      <c r="AW1227" s="126">
        <f>SUMIF(표4[잉크명],표5[[#This Row],[잉크]],표4[일-3층])</f>
        <v>0</v>
      </c>
      <c r="AX1227" s="126">
        <f>SUMIF(표4[잉크명],표5[[#This Row],[잉크]],표4[일-1층])</f>
        <v>0</v>
      </c>
      <c r="AY1227" s="34">
        <f>SUMIF(표4[잉크명],표5[[#This Row],[잉크]],표4[차주 월])</f>
        <v>0</v>
      </c>
      <c r="AZ1227" s="34">
        <f>SUM(표5[[#This Row],[월]:[차주 월]])</f>
        <v>6</v>
      </c>
    </row>
    <row r="1228" spans="2:52" x14ac:dyDescent="0.3">
      <c r="B1228" s="473" t="s">
        <v>4741</v>
      </c>
      <c r="C1228" s="285"/>
      <c r="D1228" s="473" t="s">
        <v>4745</v>
      </c>
      <c r="E1228" s="54">
        <f>COUNTIF(사출계획!$E$62:$F$110,표4[[#This Row],[제품명]])</f>
        <v>0</v>
      </c>
      <c r="F1228" s="131">
        <f>COUNTIF(사출계획!$E$62:$F$87,표4[[#This Row],[제품명]])</f>
        <v>0</v>
      </c>
      <c r="G1228" s="131">
        <f>COUNTIF(사출계획!$E$88:$F$110,표4[[#This Row],[제품명]])</f>
        <v>0</v>
      </c>
      <c r="H1228" s="54">
        <f>COUNTIF(사출계획!$G$62:$H$110,표4[[#This Row],[제품명]])</f>
        <v>0</v>
      </c>
      <c r="I1228" s="132">
        <f>COUNTIF(사출계획!$G$62:$H$87,표4[[#This Row],[제품명]])</f>
        <v>0</v>
      </c>
      <c r="J1228" s="132">
        <f>COUNTIF(사출계획!$G$88:$H$110,표4[[#This Row],[제품명]])</f>
        <v>0</v>
      </c>
      <c r="K1228" s="54">
        <f>COUNTIF(사출계획!$I$62:$J$110,표4[[#This Row],[제품명]])</f>
        <v>0</v>
      </c>
      <c r="L1228" s="131">
        <f>COUNTIF(사출계획!$I$62:$J$87,표4[[#This Row],[제품명]])</f>
        <v>0</v>
      </c>
      <c r="M1228" s="131">
        <f>COUNTIF(사출계획!$I$88:$J$110,표4[[#This Row],[제품명]])</f>
        <v>0</v>
      </c>
      <c r="N1228" s="129">
        <f>COUNTIF(사출계획!$K$62:$L$110,표4[[#This Row],[제품명]])</f>
        <v>0</v>
      </c>
      <c r="O1228" s="131">
        <f>COUNTIF(사출계획!$K$62:$L$87,표4[[#This Row],[제품명]])</f>
        <v>0</v>
      </c>
      <c r="P1228" s="131">
        <f>COUNTIF(사출계획!$K$88:$L$110,표4[[#This Row],[제품명]])</f>
        <v>0</v>
      </c>
      <c r="Q1228" s="130">
        <f>COUNTIF(사출계획!$M$62:$N$110,표4[[#This Row],[제품명]])</f>
        <v>0</v>
      </c>
      <c r="R1228" s="131">
        <f>COUNTIF(사출계획!$M$62:$N$87,표4[[#This Row],[제품명]])</f>
        <v>0</v>
      </c>
      <c r="S1228" s="131">
        <f>COUNTIF(사출계획!$M$88:$N$110,표4[[#This Row],[제품명]])</f>
        <v>0</v>
      </c>
      <c r="T1228" s="54">
        <f>COUNTIF(사출계획!$O$62:$P$110,표4[[#This Row],[제품명]])</f>
        <v>0</v>
      </c>
      <c r="U1228" s="131">
        <f>COUNTIF(사출계획!$O$62:$P$87,표4[[#This Row],[제품명]])</f>
        <v>0</v>
      </c>
      <c r="V1228" s="131">
        <f>COUNTIF(사출계획!$O$88:$P$110,표4[[#This Row],[제품명]])</f>
        <v>0</v>
      </c>
      <c r="W1228" s="54">
        <f>COUNTIF(사출계획!$Q$62:$R$110,표4[[#This Row],[제품명]])</f>
        <v>0</v>
      </c>
      <c r="X1228" s="131">
        <f>COUNTIF(사출계획!$Q$62:$R$87,표4[[#This Row],[제품명]])</f>
        <v>0</v>
      </c>
      <c r="Y1228" s="131">
        <f>COUNTIF(사출계획!$Q$88:$R$110,표4[[#This Row],[제품명]])</f>
        <v>0</v>
      </c>
      <c r="Z1228" s="54">
        <f>COUNTIF(사출계획!$S$62:$T$110,표4[[#This Row],[제품명]])</f>
        <v>0</v>
      </c>
      <c r="AA1228" s="131"/>
      <c r="AB1228" s="131"/>
      <c r="AC1228" s="33" t="s">
        <v>5476</v>
      </c>
      <c r="AD1228" s="129">
        <f>SUMIF(표4[잉크명],표5[[#This Row],[잉크]],표4[월])</f>
        <v>0</v>
      </c>
      <c r="AE1228" s="126">
        <f>SUMIF(표4[잉크명],표5[[#This Row],[잉크]],표4[월-3층])</f>
        <v>0</v>
      </c>
      <c r="AF1228" s="126">
        <f>SUMIF(표4[잉크명],표5[[#This Row],[잉크]],표4[월-1층])</f>
        <v>0</v>
      </c>
      <c r="AG1228" s="133">
        <f>SUMIF(표4[잉크명],표5[[#This Row],[잉크]],표4[화])</f>
        <v>0</v>
      </c>
      <c r="AH1228" s="126">
        <f>SUMIF(표4[잉크명],표5[[#This Row],[잉크]],표4[화-3층])</f>
        <v>0</v>
      </c>
      <c r="AI1228" s="126">
        <f>SUMIF(표4[잉크명],표5[[#This Row],[잉크]],표4[화-1층])</f>
        <v>0</v>
      </c>
      <c r="AJ1228" s="130">
        <f>SUMIF(표4[잉크명],표5[[#This Row],[잉크]],표4[수])</f>
        <v>0</v>
      </c>
      <c r="AK1228" s="126">
        <f>SUMIF(표4[잉크명],표5[[#This Row],[잉크]],표4[수-3층])</f>
        <v>0</v>
      </c>
      <c r="AL1228" s="126">
        <f>SUMIF(표4[잉크명],표5[[#This Row],[잉크]],표4[수-1층])</f>
        <v>0</v>
      </c>
      <c r="AM1228" s="34">
        <f>SUMIF(표4[잉크명],표5[[#This Row],[잉크]],표4[목])</f>
        <v>0</v>
      </c>
      <c r="AN1228" s="126">
        <f>SUMIF(표4[잉크명],표5[[#This Row],[잉크]],표4[목-3층])</f>
        <v>0</v>
      </c>
      <c r="AO1228" s="126">
        <f>SUMIF(표4[잉크명],표5[[#This Row],[잉크]],표4[목-1층])</f>
        <v>0</v>
      </c>
      <c r="AP1228" s="34">
        <f>SUMIF(표4[잉크명],표5[[#This Row],[잉크]],표4[금])</f>
        <v>0</v>
      </c>
      <c r="AQ1228" s="126">
        <f>SUMIF(표4[잉크명],표5[[#This Row],[잉크]],표4[금-3층])</f>
        <v>0</v>
      </c>
      <c r="AR1228" s="126">
        <f>SUMIF(표4[잉크명],표5[[#This Row],[잉크]],표4[금-1층])</f>
        <v>0</v>
      </c>
      <c r="AS1228" s="34">
        <f>SUMIF(표4[잉크명],표5[[#This Row],[잉크]],표4[토])</f>
        <v>0</v>
      </c>
      <c r="AT1228" s="126">
        <f>SUMIF(표4[잉크명],표5[[#This Row],[잉크]],표4[토-3층])</f>
        <v>0</v>
      </c>
      <c r="AU1228" s="126">
        <f>SUMIF(표4[잉크명],표5[[#This Row],[잉크]],표4[토-1층])</f>
        <v>0</v>
      </c>
      <c r="AV1228" s="34">
        <f>SUMIF(표4[잉크명],표5[[#This Row],[잉크]],표4[일])</f>
        <v>0</v>
      </c>
      <c r="AW1228" s="126">
        <f>SUMIF(표4[잉크명],표5[[#This Row],[잉크]],표4[일-3층])</f>
        <v>0</v>
      </c>
      <c r="AX1228" s="126">
        <f>SUMIF(표4[잉크명],표5[[#This Row],[잉크]],표4[일-1층])</f>
        <v>0</v>
      </c>
      <c r="AY1228" s="34">
        <f>SUMIF(표4[잉크명],표5[[#This Row],[잉크]],표4[차주 월])</f>
        <v>0</v>
      </c>
      <c r="AZ1228" s="34">
        <f>SUM(표5[[#This Row],[월]:[차주 월]])</f>
        <v>0</v>
      </c>
    </row>
    <row r="1229" spans="2:52" x14ac:dyDescent="0.3">
      <c r="B1229" s="473" t="s">
        <v>4740</v>
      </c>
      <c r="C1229" s="285"/>
      <c r="D1229" s="473" t="s">
        <v>4746</v>
      </c>
      <c r="E1229" s="54">
        <f>COUNTIF(사출계획!$E$62:$F$110,표4[[#This Row],[제품명]])</f>
        <v>0</v>
      </c>
      <c r="F1229" s="131">
        <f>COUNTIF(사출계획!$E$62:$F$87,표4[[#This Row],[제품명]])</f>
        <v>0</v>
      </c>
      <c r="G1229" s="131">
        <f>COUNTIF(사출계획!$E$88:$F$110,표4[[#This Row],[제품명]])</f>
        <v>0</v>
      </c>
      <c r="H1229" s="54">
        <f>COUNTIF(사출계획!$G$62:$H$110,표4[[#This Row],[제품명]])</f>
        <v>0</v>
      </c>
      <c r="I1229" s="132">
        <f>COUNTIF(사출계획!$G$62:$H$87,표4[[#This Row],[제품명]])</f>
        <v>0</v>
      </c>
      <c r="J1229" s="132">
        <f>COUNTIF(사출계획!$G$88:$H$110,표4[[#This Row],[제품명]])</f>
        <v>0</v>
      </c>
      <c r="K1229" s="54">
        <f>COUNTIF(사출계획!$I$62:$J$110,표4[[#This Row],[제품명]])</f>
        <v>0</v>
      </c>
      <c r="L1229" s="131">
        <f>COUNTIF(사출계획!$I$62:$J$87,표4[[#This Row],[제품명]])</f>
        <v>0</v>
      </c>
      <c r="M1229" s="131">
        <f>COUNTIF(사출계획!$I$88:$J$110,표4[[#This Row],[제품명]])</f>
        <v>0</v>
      </c>
      <c r="N1229" s="129">
        <f>COUNTIF(사출계획!$K$62:$L$110,표4[[#This Row],[제품명]])</f>
        <v>0</v>
      </c>
      <c r="O1229" s="131">
        <f>COUNTIF(사출계획!$K$62:$L$87,표4[[#This Row],[제품명]])</f>
        <v>0</v>
      </c>
      <c r="P1229" s="131">
        <f>COUNTIF(사출계획!$K$88:$L$110,표4[[#This Row],[제품명]])</f>
        <v>0</v>
      </c>
      <c r="Q1229" s="130">
        <f>COUNTIF(사출계획!$M$62:$N$110,표4[[#This Row],[제품명]])</f>
        <v>0</v>
      </c>
      <c r="R1229" s="131">
        <f>COUNTIF(사출계획!$M$62:$N$87,표4[[#This Row],[제품명]])</f>
        <v>0</v>
      </c>
      <c r="S1229" s="131">
        <f>COUNTIF(사출계획!$M$88:$N$110,표4[[#This Row],[제품명]])</f>
        <v>0</v>
      </c>
      <c r="T1229" s="54">
        <f>COUNTIF(사출계획!$O$62:$P$110,표4[[#This Row],[제품명]])</f>
        <v>0</v>
      </c>
      <c r="U1229" s="131">
        <f>COUNTIF(사출계획!$O$62:$P$87,표4[[#This Row],[제품명]])</f>
        <v>0</v>
      </c>
      <c r="V1229" s="131">
        <f>COUNTIF(사출계획!$O$88:$P$110,표4[[#This Row],[제품명]])</f>
        <v>0</v>
      </c>
      <c r="W1229" s="54">
        <f>COUNTIF(사출계획!$Q$62:$R$110,표4[[#This Row],[제품명]])</f>
        <v>0</v>
      </c>
      <c r="X1229" s="131">
        <f>COUNTIF(사출계획!$Q$62:$R$87,표4[[#This Row],[제품명]])</f>
        <v>0</v>
      </c>
      <c r="Y1229" s="131">
        <f>COUNTIF(사출계획!$Q$88:$R$110,표4[[#This Row],[제품명]])</f>
        <v>0</v>
      </c>
      <c r="Z1229" s="54">
        <f>COUNTIF(사출계획!$S$62:$T$110,표4[[#This Row],[제품명]])</f>
        <v>0</v>
      </c>
      <c r="AA1229" s="131"/>
      <c r="AB1229" s="131"/>
      <c r="AC1229" s="556" t="s">
        <v>5477</v>
      </c>
      <c r="AD1229" s="129">
        <f>SUMIF(표4[잉크명],표5[[#This Row],[잉크]],표4[월])</f>
        <v>0</v>
      </c>
      <c r="AE1229" s="126">
        <f>SUMIF(표4[잉크명],표5[[#This Row],[잉크]],표4[월-3층])</f>
        <v>0</v>
      </c>
      <c r="AF1229" s="126">
        <f>SUMIF(표4[잉크명],표5[[#This Row],[잉크]],표4[월-1층])</f>
        <v>0</v>
      </c>
      <c r="AG1229" s="133">
        <f>SUMIF(표4[잉크명],표5[[#This Row],[잉크]],표4[화])</f>
        <v>0</v>
      </c>
      <c r="AH1229" s="126">
        <f>SUMIF(표4[잉크명],표5[[#This Row],[잉크]],표4[화-3층])</f>
        <v>0</v>
      </c>
      <c r="AI1229" s="126">
        <f>SUMIF(표4[잉크명],표5[[#This Row],[잉크]],표4[화-1층])</f>
        <v>0</v>
      </c>
      <c r="AJ1229" s="130">
        <f>SUMIF(표4[잉크명],표5[[#This Row],[잉크]],표4[수])</f>
        <v>0</v>
      </c>
      <c r="AK1229" s="126">
        <f>SUMIF(표4[잉크명],표5[[#This Row],[잉크]],표4[수-3층])</f>
        <v>0</v>
      </c>
      <c r="AL1229" s="126">
        <f>SUMIF(표4[잉크명],표5[[#This Row],[잉크]],표4[수-1층])</f>
        <v>0</v>
      </c>
      <c r="AM1229" s="34">
        <f>SUMIF(표4[잉크명],표5[[#This Row],[잉크]],표4[목])</f>
        <v>0</v>
      </c>
      <c r="AN1229" s="126">
        <f>SUMIF(표4[잉크명],표5[[#This Row],[잉크]],표4[목-3층])</f>
        <v>0</v>
      </c>
      <c r="AO1229" s="126">
        <f>SUMIF(표4[잉크명],표5[[#This Row],[잉크]],표4[목-1층])</f>
        <v>0</v>
      </c>
      <c r="AP1229" s="34">
        <f>SUMIF(표4[잉크명],표5[[#This Row],[잉크]],표4[금])</f>
        <v>0</v>
      </c>
      <c r="AQ1229" s="126">
        <f>SUMIF(표4[잉크명],표5[[#This Row],[잉크]],표4[금-3층])</f>
        <v>0</v>
      </c>
      <c r="AR1229" s="126">
        <f>SUMIF(표4[잉크명],표5[[#This Row],[잉크]],표4[금-1층])</f>
        <v>0</v>
      </c>
      <c r="AS1229" s="34">
        <f>SUMIF(표4[잉크명],표5[[#This Row],[잉크]],표4[토])</f>
        <v>0</v>
      </c>
      <c r="AT1229" s="126">
        <f>SUMIF(표4[잉크명],표5[[#This Row],[잉크]],표4[토-3층])</f>
        <v>0</v>
      </c>
      <c r="AU1229" s="126">
        <f>SUMIF(표4[잉크명],표5[[#This Row],[잉크]],표4[토-1층])</f>
        <v>0</v>
      </c>
      <c r="AV1229" s="34">
        <f>SUMIF(표4[잉크명],표5[[#This Row],[잉크]],표4[일])</f>
        <v>0</v>
      </c>
      <c r="AW1229" s="126">
        <f>SUMIF(표4[잉크명],표5[[#This Row],[잉크]],표4[일-3층])</f>
        <v>0</v>
      </c>
      <c r="AX1229" s="126">
        <f>SUMIF(표4[잉크명],표5[[#This Row],[잉크]],표4[일-1층])</f>
        <v>0</v>
      </c>
      <c r="AY1229" s="34">
        <f>SUMIF(표4[잉크명],표5[[#This Row],[잉크]],표4[차주 월])</f>
        <v>0</v>
      </c>
      <c r="AZ1229" s="34">
        <f>SUM(표5[[#This Row],[월]:[차주 월]])</f>
        <v>0</v>
      </c>
    </row>
    <row r="1230" spans="2:52" x14ac:dyDescent="0.3">
      <c r="B1230" s="473" t="s">
        <v>4740</v>
      </c>
      <c r="C1230" s="285"/>
      <c r="D1230" s="473" t="s">
        <v>4747</v>
      </c>
      <c r="E1230" s="54">
        <f>COUNTIF(사출계획!$E$62:$F$110,표4[[#This Row],[제품명]])</f>
        <v>0</v>
      </c>
      <c r="F1230" s="131">
        <f>COUNTIF(사출계획!$E$62:$F$87,표4[[#This Row],[제품명]])</f>
        <v>0</v>
      </c>
      <c r="G1230" s="131">
        <f>COUNTIF(사출계획!$E$88:$F$110,표4[[#This Row],[제품명]])</f>
        <v>0</v>
      </c>
      <c r="H1230" s="54">
        <f>COUNTIF(사출계획!$G$62:$H$110,표4[[#This Row],[제품명]])</f>
        <v>0</v>
      </c>
      <c r="I1230" s="132">
        <f>COUNTIF(사출계획!$G$62:$H$87,표4[[#This Row],[제품명]])</f>
        <v>0</v>
      </c>
      <c r="J1230" s="132">
        <f>COUNTIF(사출계획!$G$88:$H$110,표4[[#This Row],[제품명]])</f>
        <v>0</v>
      </c>
      <c r="K1230" s="54">
        <f>COUNTIF(사출계획!$I$62:$J$110,표4[[#This Row],[제품명]])</f>
        <v>0</v>
      </c>
      <c r="L1230" s="131">
        <f>COUNTIF(사출계획!$I$62:$J$87,표4[[#This Row],[제품명]])</f>
        <v>0</v>
      </c>
      <c r="M1230" s="131">
        <f>COUNTIF(사출계획!$I$88:$J$110,표4[[#This Row],[제품명]])</f>
        <v>0</v>
      </c>
      <c r="N1230" s="129">
        <f>COUNTIF(사출계획!$K$62:$L$110,표4[[#This Row],[제품명]])</f>
        <v>0</v>
      </c>
      <c r="O1230" s="131">
        <f>COUNTIF(사출계획!$K$62:$L$87,표4[[#This Row],[제품명]])</f>
        <v>0</v>
      </c>
      <c r="P1230" s="131">
        <f>COUNTIF(사출계획!$K$88:$L$110,표4[[#This Row],[제품명]])</f>
        <v>0</v>
      </c>
      <c r="Q1230" s="130">
        <f>COUNTIF(사출계획!$M$62:$N$110,표4[[#This Row],[제품명]])</f>
        <v>0</v>
      </c>
      <c r="R1230" s="131">
        <f>COUNTIF(사출계획!$M$62:$N$87,표4[[#This Row],[제품명]])</f>
        <v>0</v>
      </c>
      <c r="S1230" s="131">
        <f>COUNTIF(사출계획!$M$88:$N$110,표4[[#This Row],[제품명]])</f>
        <v>0</v>
      </c>
      <c r="T1230" s="54">
        <f>COUNTIF(사출계획!$O$62:$P$110,표4[[#This Row],[제품명]])</f>
        <v>0</v>
      </c>
      <c r="U1230" s="131">
        <f>COUNTIF(사출계획!$O$62:$P$87,표4[[#This Row],[제품명]])</f>
        <v>0</v>
      </c>
      <c r="V1230" s="131">
        <f>COUNTIF(사출계획!$O$88:$P$110,표4[[#This Row],[제품명]])</f>
        <v>0</v>
      </c>
      <c r="W1230" s="54">
        <f>COUNTIF(사출계획!$Q$62:$R$110,표4[[#This Row],[제품명]])</f>
        <v>0</v>
      </c>
      <c r="X1230" s="131">
        <f>COUNTIF(사출계획!$Q$62:$R$87,표4[[#This Row],[제품명]])</f>
        <v>0</v>
      </c>
      <c r="Y1230" s="131">
        <f>COUNTIF(사출계획!$Q$88:$R$110,표4[[#This Row],[제품명]])</f>
        <v>0</v>
      </c>
      <c r="Z1230" s="54">
        <f>COUNTIF(사출계획!$S$62:$T$110,표4[[#This Row],[제품명]])</f>
        <v>0</v>
      </c>
      <c r="AA1230" s="131"/>
      <c r="AB1230" s="131"/>
      <c r="AC1230" s="556" t="s">
        <v>5478</v>
      </c>
      <c r="AD1230" s="129">
        <f>SUMIF(표4[잉크명],표5[[#This Row],[잉크]],표4[월])</f>
        <v>0</v>
      </c>
      <c r="AE1230" s="131">
        <f>SUMIF(표4[잉크명],표5[[#This Row],[잉크]],표4[월-3층])</f>
        <v>0</v>
      </c>
      <c r="AF1230" s="131">
        <f>SUMIF(표4[잉크명],표5[[#This Row],[잉크]],표4[월-1층])</f>
        <v>0</v>
      </c>
      <c r="AG1230" s="133">
        <f>SUMIF(표4[잉크명],표5[[#This Row],[잉크]],표4[화])</f>
        <v>0</v>
      </c>
      <c r="AH1230" s="131">
        <f>SUMIF(표4[잉크명],표5[[#This Row],[잉크]],표4[화-3층])</f>
        <v>0</v>
      </c>
      <c r="AI1230" s="131">
        <f>SUMIF(표4[잉크명],표5[[#This Row],[잉크]],표4[화-1층])</f>
        <v>0</v>
      </c>
      <c r="AJ1230" s="130">
        <f>SUMIF(표4[잉크명],표5[[#This Row],[잉크]],표4[수])</f>
        <v>0</v>
      </c>
      <c r="AK1230" s="131">
        <f>SUMIF(표4[잉크명],표5[[#This Row],[잉크]],표4[수-3층])</f>
        <v>0</v>
      </c>
      <c r="AL1230" s="131">
        <f>SUMIF(표4[잉크명],표5[[#This Row],[잉크]],표4[수-1층])</f>
        <v>0</v>
      </c>
      <c r="AM1230" s="54">
        <f>SUMIF(표4[잉크명],표5[[#This Row],[잉크]],표4[목])</f>
        <v>0</v>
      </c>
      <c r="AN1230" s="131">
        <f>SUMIF(표4[잉크명],표5[[#This Row],[잉크]],표4[목-3층])</f>
        <v>0</v>
      </c>
      <c r="AO1230" s="131">
        <f>SUMIF(표4[잉크명],표5[[#This Row],[잉크]],표4[목-1층])</f>
        <v>0</v>
      </c>
      <c r="AP1230" s="54">
        <f>SUMIF(표4[잉크명],표5[[#This Row],[잉크]],표4[금])</f>
        <v>0</v>
      </c>
      <c r="AQ1230" s="131">
        <f>SUMIF(표4[잉크명],표5[[#This Row],[잉크]],표4[금-3층])</f>
        <v>0</v>
      </c>
      <c r="AR1230" s="131">
        <f>SUMIF(표4[잉크명],표5[[#This Row],[잉크]],표4[금-1층])</f>
        <v>0</v>
      </c>
      <c r="AS1230" s="54">
        <f>SUMIF(표4[잉크명],표5[[#This Row],[잉크]],표4[토])</f>
        <v>0</v>
      </c>
      <c r="AT1230" s="131">
        <f>SUMIF(표4[잉크명],표5[[#This Row],[잉크]],표4[토-3층])</f>
        <v>0</v>
      </c>
      <c r="AU1230" s="131">
        <f>SUMIF(표4[잉크명],표5[[#This Row],[잉크]],표4[토-1층])</f>
        <v>0</v>
      </c>
      <c r="AV1230" s="54">
        <f>SUMIF(표4[잉크명],표5[[#This Row],[잉크]],표4[일])</f>
        <v>0</v>
      </c>
      <c r="AW1230" s="131">
        <f>SUMIF(표4[잉크명],표5[[#This Row],[잉크]],표4[일-3층])</f>
        <v>0</v>
      </c>
      <c r="AX1230" s="131">
        <f>SUMIF(표4[잉크명],표5[[#This Row],[잉크]],표4[일-1층])</f>
        <v>0</v>
      </c>
      <c r="AY1230" s="54">
        <f>SUMIF(표4[잉크명],표5[[#This Row],[잉크]],표4[차주 월])</f>
        <v>0</v>
      </c>
      <c r="AZ1230" s="54">
        <f>SUM(표5[[#This Row],[월]:[차주 월]])</f>
        <v>0</v>
      </c>
    </row>
    <row r="1231" spans="2:52" x14ac:dyDescent="0.3">
      <c r="B1231" s="476" t="s">
        <v>5161</v>
      </c>
      <c r="C1231" s="285"/>
      <c r="D1231" s="476" t="s">
        <v>4793</v>
      </c>
      <c r="E1231" s="54">
        <f>COUNTIF(사출계획!$E$62:$F$110,표4[[#This Row],[제품명]])</f>
        <v>0</v>
      </c>
      <c r="F1231" s="131">
        <f>COUNTIF(사출계획!$E$62:$F$87,표4[[#This Row],[제품명]])</f>
        <v>0</v>
      </c>
      <c r="G1231" s="131">
        <f>COUNTIF(사출계획!$E$88:$F$110,표4[[#This Row],[제품명]])</f>
        <v>0</v>
      </c>
      <c r="H1231" s="54">
        <f>COUNTIF(사출계획!$G$62:$H$110,표4[[#This Row],[제품명]])</f>
        <v>0</v>
      </c>
      <c r="I1231" s="132">
        <f>COUNTIF(사출계획!$G$62:$H$87,표4[[#This Row],[제품명]])</f>
        <v>0</v>
      </c>
      <c r="J1231" s="132">
        <f>COUNTIF(사출계획!$G$88:$H$110,표4[[#This Row],[제품명]])</f>
        <v>0</v>
      </c>
      <c r="K1231" s="54">
        <f>COUNTIF(사출계획!$I$62:$J$110,표4[[#This Row],[제품명]])</f>
        <v>0</v>
      </c>
      <c r="L1231" s="131">
        <f>COUNTIF(사출계획!$I$62:$J$87,표4[[#This Row],[제품명]])</f>
        <v>0</v>
      </c>
      <c r="M1231" s="131">
        <f>COUNTIF(사출계획!$I$88:$J$110,표4[[#This Row],[제품명]])</f>
        <v>0</v>
      </c>
      <c r="N1231" s="129">
        <f>COUNTIF(사출계획!$K$62:$L$110,표4[[#This Row],[제품명]])</f>
        <v>0</v>
      </c>
      <c r="O1231" s="131">
        <f>COUNTIF(사출계획!$K$62:$L$87,표4[[#This Row],[제품명]])</f>
        <v>0</v>
      </c>
      <c r="P1231" s="131">
        <f>COUNTIF(사출계획!$K$88:$L$110,표4[[#This Row],[제품명]])</f>
        <v>0</v>
      </c>
      <c r="Q1231" s="130">
        <f>COUNTIF(사출계획!$M$62:$N$110,표4[[#This Row],[제품명]])</f>
        <v>0</v>
      </c>
      <c r="R1231" s="131">
        <f>COUNTIF(사출계획!$M$62:$N$87,표4[[#This Row],[제품명]])</f>
        <v>0</v>
      </c>
      <c r="S1231" s="131">
        <f>COUNTIF(사출계획!$M$88:$N$110,표4[[#This Row],[제품명]])</f>
        <v>0</v>
      </c>
      <c r="T1231" s="54">
        <f>COUNTIF(사출계획!$O$62:$P$110,표4[[#This Row],[제품명]])</f>
        <v>0</v>
      </c>
      <c r="U1231" s="131">
        <f>COUNTIF(사출계획!$O$62:$P$87,표4[[#This Row],[제품명]])</f>
        <v>0</v>
      </c>
      <c r="V1231" s="131">
        <f>COUNTIF(사출계획!$O$88:$P$110,표4[[#This Row],[제품명]])</f>
        <v>0</v>
      </c>
      <c r="W1231" s="54">
        <f>COUNTIF(사출계획!$Q$62:$R$110,표4[[#This Row],[제품명]])</f>
        <v>0</v>
      </c>
      <c r="X1231" s="131">
        <f>COUNTIF(사출계획!$Q$62:$R$87,표4[[#This Row],[제품명]])</f>
        <v>0</v>
      </c>
      <c r="Y1231" s="131">
        <f>COUNTIF(사출계획!$Q$88:$R$110,표4[[#This Row],[제품명]])</f>
        <v>0</v>
      </c>
      <c r="Z1231" s="54">
        <f>COUNTIF(사출계획!$S$62:$T$110,표4[[#This Row],[제품명]])</f>
        <v>0</v>
      </c>
      <c r="AA1231" s="131"/>
      <c r="AB1231" s="131"/>
      <c r="AC1231" s="33" t="s">
        <v>5482</v>
      </c>
      <c r="AD1231" s="129">
        <f>SUMIF(표4[잉크명],표5[[#This Row],[잉크]],표4[월])</f>
        <v>0</v>
      </c>
      <c r="AE1231" s="126">
        <f>SUMIF(표4[잉크명],표5[[#This Row],[잉크]],표4[월-3층])</f>
        <v>0</v>
      </c>
      <c r="AF1231" s="126">
        <f>SUMIF(표4[잉크명],표5[[#This Row],[잉크]],표4[월-1층])</f>
        <v>0</v>
      </c>
      <c r="AG1231" s="133">
        <f>SUMIF(표4[잉크명],표5[[#This Row],[잉크]],표4[화])</f>
        <v>0</v>
      </c>
      <c r="AH1231" s="126">
        <f>SUMIF(표4[잉크명],표5[[#This Row],[잉크]],표4[화-3층])</f>
        <v>0</v>
      </c>
      <c r="AI1231" s="126">
        <f>SUMIF(표4[잉크명],표5[[#This Row],[잉크]],표4[화-1층])</f>
        <v>0</v>
      </c>
      <c r="AJ1231" s="130">
        <f>SUMIF(표4[잉크명],표5[[#This Row],[잉크]],표4[수])</f>
        <v>0</v>
      </c>
      <c r="AK1231" s="126">
        <f>SUMIF(표4[잉크명],표5[[#This Row],[잉크]],표4[수-3층])</f>
        <v>0</v>
      </c>
      <c r="AL1231" s="126">
        <f>SUMIF(표4[잉크명],표5[[#This Row],[잉크]],표4[수-1층])</f>
        <v>0</v>
      </c>
      <c r="AM1231" s="34">
        <f>SUMIF(표4[잉크명],표5[[#This Row],[잉크]],표4[목])</f>
        <v>0</v>
      </c>
      <c r="AN1231" s="126">
        <f>SUMIF(표4[잉크명],표5[[#This Row],[잉크]],표4[목-3층])</f>
        <v>0</v>
      </c>
      <c r="AO1231" s="126">
        <f>SUMIF(표4[잉크명],표5[[#This Row],[잉크]],표4[목-1층])</f>
        <v>0</v>
      </c>
      <c r="AP1231" s="34">
        <f>SUMIF(표4[잉크명],표5[[#This Row],[잉크]],표4[금])</f>
        <v>0</v>
      </c>
      <c r="AQ1231" s="126">
        <f>SUMIF(표4[잉크명],표5[[#This Row],[잉크]],표4[금-3층])</f>
        <v>0</v>
      </c>
      <c r="AR1231" s="126">
        <f>SUMIF(표4[잉크명],표5[[#This Row],[잉크]],표4[금-1층])</f>
        <v>0</v>
      </c>
      <c r="AS1231" s="34">
        <f>SUMIF(표4[잉크명],표5[[#This Row],[잉크]],표4[토])</f>
        <v>0</v>
      </c>
      <c r="AT1231" s="126">
        <f>SUMIF(표4[잉크명],표5[[#This Row],[잉크]],표4[토-3층])</f>
        <v>0</v>
      </c>
      <c r="AU1231" s="126">
        <f>SUMIF(표4[잉크명],표5[[#This Row],[잉크]],표4[토-1층])</f>
        <v>0</v>
      </c>
      <c r="AV1231" s="34">
        <f>SUMIF(표4[잉크명],표5[[#This Row],[잉크]],표4[일])</f>
        <v>0</v>
      </c>
      <c r="AW1231" s="126">
        <f>SUMIF(표4[잉크명],표5[[#This Row],[잉크]],표4[일-3층])</f>
        <v>0</v>
      </c>
      <c r="AX1231" s="126">
        <f>SUMIF(표4[잉크명],표5[[#This Row],[잉크]],표4[일-1층])</f>
        <v>0</v>
      </c>
      <c r="AY1231" s="34">
        <f>SUMIF(표4[잉크명],표5[[#This Row],[잉크]],표4[차주 월])</f>
        <v>0</v>
      </c>
      <c r="AZ1231" s="34">
        <f>SUM(표5[[#This Row],[월]:[차주 월]])</f>
        <v>0</v>
      </c>
    </row>
    <row r="1232" spans="2:52" x14ac:dyDescent="0.3">
      <c r="B1232" s="476" t="s">
        <v>5162</v>
      </c>
      <c r="C1232" s="285"/>
      <c r="D1232" s="476" t="s">
        <v>4794</v>
      </c>
      <c r="E1232" s="54">
        <f>COUNTIF(사출계획!$E$62:$F$110,표4[[#This Row],[제품명]])</f>
        <v>0</v>
      </c>
      <c r="F1232" s="131">
        <f>COUNTIF(사출계획!$E$62:$F$87,표4[[#This Row],[제품명]])</f>
        <v>0</v>
      </c>
      <c r="G1232" s="131">
        <f>COUNTIF(사출계획!$E$88:$F$110,표4[[#This Row],[제품명]])</f>
        <v>0</v>
      </c>
      <c r="H1232" s="54">
        <f>COUNTIF(사출계획!$G$62:$H$110,표4[[#This Row],[제품명]])</f>
        <v>0</v>
      </c>
      <c r="I1232" s="132">
        <f>COUNTIF(사출계획!$G$62:$H$87,표4[[#This Row],[제품명]])</f>
        <v>0</v>
      </c>
      <c r="J1232" s="132">
        <f>COUNTIF(사출계획!$G$88:$H$110,표4[[#This Row],[제품명]])</f>
        <v>0</v>
      </c>
      <c r="K1232" s="54">
        <f>COUNTIF(사출계획!$I$62:$J$110,표4[[#This Row],[제품명]])</f>
        <v>0</v>
      </c>
      <c r="L1232" s="131">
        <f>COUNTIF(사출계획!$I$62:$J$87,표4[[#This Row],[제품명]])</f>
        <v>0</v>
      </c>
      <c r="M1232" s="131">
        <f>COUNTIF(사출계획!$I$88:$J$110,표4[[#This Row],[제품명]])</f>
        <v>0</v>
      </c>
      <c r="N1232" s="129">
        <f>COUNTIF(사출계획!$K$62:$L$110,표4[[#This Row],[제품명]])</f>
        <v>0</v>
      </c>
      <c r="O1232" s="131">
        <f>COUNTIF(사출계획!$K$62:$L$87,표4[[#This Row],[제품명]])</f>
        <v>0</v>
      </c>
      <c r="P1232" s="131">
        <f>COUNTIF(사출계획!$K$88:$L$110,표4[[#This Row],[제품명]])</f>
        <v>0</v>
      </c>
      <c r="Q1232" s="130">
        <f>COUNTIF(사출계획!$M$62:$N$110,표4[[#This Row],[제품명]])</f>
        <v>0</v>
      </c>
      <c r="R1232" s="131">
        <f>COUNTIF(사출계획!$M$62:$N$87,표4[[#This Row],[제품명]])</f>
        <v>0</v>
      </c>
      <c r="S1232" s="131">
        <f>COUNTIF(사출계획!$M$88:$N$110,표4[[#This Row],[제품명]])</f>
        <v>0</v>
      </c>
      <c r="T1232" s="54">
        <f>COUNTIF(사출계획!$O$62:$P$110,표4[[#This Row],[제품명]])</f>
        <v>0</v>
      </c>
      <c r="U1232" s="131">
        <f>COUNTIF(사출계획!$O$62:$P$87,표4[[#This Row],[제품명]])</f>
        <v>0</v>
      </c>
      <c r="V1232" s="131">
        <f>COUNTIF(사출계획!$O$88:$P$110,표4[[#This Row],[제품명]])</f>
        <v>0</v>
      </c>
      <c r="W1232" s="54">
        <f>COUNTIF(사출계획!$Q$62:$R$110,표4[[#This Row],[제품명]])</f>
        <v>0</v>
      </c>
      <c r="X1232" s="131">
        <f>COUNTIF(사출계획!$Q$62:$R$87,표4[[#This Row],[제품명]])</f>
        <v>0</v>
      </c>
      <c r="Y1232" s="131">
        <f>COUNTIF(사출계획!$Q$88:$R$110,표4[[#This Row],[제품명]])</f>
        <v>0</v>
      </c>
      <c r="Z1232" s="54">
        <f>COUNTIF(사출계획!$S$62:$T$110,표4[[#This Row],[제품명]])</f>
        <v>0</v>
      </c>
      <c r="AA1232" s="131"/>
      <c r="AB1232" s="131"/>
      <c r="AC1232" s="556" t="s">
        <v>5483</v>
      </c>
      <c r="AD1232" s="129">
        <f>SUMIF(표4[잉크명],표5[[#This Row],[잉크]],표4[월])</f>
        <v>0</v>
      </c>
      <c r="AE1232" s="131">
        <f>SUMIF(표4[잉크명],표5[[#This Row],[잉크]],표4[월-3층])</f>
        <v>0</v>
      </c>
      <c r="AF1232" s="131">
        <f>SUMIF(표4[잉크명],표5[[#This Row],[잉크]],표4[월-1층])</f>
        <v>0</v>
      </c>
      <c r="AG1232" s="133">
        <f>SUMIF(표4[잉크명],표5[[#This Row],[잉크]],표4[화])</f>
        <v>0</v>
      </c>
      <c r="AH1232" s="131">
        <f>SUMIF(표4[잉크명],표5[[#This Row],[잉크]],표4[화-3층])</f>
        <v>0</v>
      </c>
      <c r="AI1232" s="131">
        <f>SUMIF(표4[잉크명],표5[[#This Row],[잉크]],표4[화-1층])</f>
        <v>0</v>
      </c>
      <c r="AJ1232" s="130">
        <f>SUMIF(표4[잉크명],표5[[#This Row],[잉크]],표4[수])</f>
        <v>0</v>
      </c>
      <c r="AK1232" s="131">
        <f>SUMIF(표4[잉크명],표5[[#This Row],[잉크]],표4[수-3층])</f>
        <v>0</v>
      </c>
      <c r="AL1232" s="131">
        <f>SUMIF(표4[잉크명],표5[[#This Row],[잉크]],표4[수-1층])</f>
        <v>0</v>
      </c>
      <c r="AM1232" s="54">
        <f>SUMIF(표4[잉크명],표5[[#This Row],[잉크]],표4[목])</f>
        <v>0</v>
      </c>
      <c r="AN1232" s="131">
        <f>SUMIF(표4[잉크명],표5[[#This Row],[잉크]],표4[목-3층])</f>
        <v>0</v>
      </c>
      <c r="AO1232" s="131">
        <f>SUMIF(표4[잉크명],표5[[#This Row],[잉크]],표4[목-1층])</f>
        <v>0</v>
      </c>
      <c r="AP1232" s="54">
        <f>SUMIF(표4[잉크명],표5[[#This Row],[잉크]],표4[금])</f>
        <v>0</v>
      </c>
      <c r="AQ1232" s="131">
        <f>SUMIF(표4[잉크명],표5[[#This Row],[잉크]],표4[금-3층])</f>
        <v>0</v>
      </c>
      <c r="AR1232" s="131">
        <f>SUMIF(표4[잉크명],표5[[#This Row],[잉크]],표4[금-1층])</f>
        <v>0</v>
      </c>
      <c r="AS1232" s="54">
        <f>SUMIF(표4[잉크명],표5[[#This Row],[잉크]],표4[토])</f>
        <v>0</v>
      </c>
      <c r="AT1232" s="131">
        <f>SUMIF(표4[잉크명],표5[[#This Row],[잉크]],표4[토-3층])</f>
        <v>0</v>
      </c>
      <c r="AU1232" s="131">
        <f>SUMIF(표4[잉크명],표5[[#This Row],[잉크]],표4[토-1층])</f>
        <v>0</v>
      </c>
      <c r="AV1232" s="54">
        <f>SUMIF(표4[잉크명],표5[[#This Row],[잉크]],표4[일])</f>
        <v>0</v>
      </c>
      <c r="AW1232" s="131">
        <f>SUMIF(표4[잉크명],표5[[#This Row],[잉크]],표4[일-3층])</f>
        <v>0</v>
      </c>
      <c r="AX1232" s="131">
        <f>SUMIF(표4[잉크명],표5[[#This Row],[잉크]],표4[일-1층])</f>
        <v>0</v>
      </c>
      <c r="AY1232" s="54">
        <f>SUMIF(표4[잉크명],표5[[#This Row],[잉크]],표4[차주 월])</f>
        <v>0</v>
      </c>
      <c r="AZ1232" s="54">
        <f>SUM(표5[[#This Row],[월]:[차주 월]])</f>
        <v>0</v>
      </c>
    </row>
    <row r="1233" spans="2:52" x14ac:dyDescent="0.3">
      <c r="B1233" s="476" t="s">
        <v>5162</v>
      </c>
      <c r="C1233" s="285"/>
      <c r="D1233" s="476" t="s">
        <v>4792</v>
      </c>
      <c r="E1233" s="54">
        <f>COUNTIF(사출계획!$E$62:$F$110,표4[[#This Row],[제품명]])</f>
        <v>0</v>
      </c>
      <c r="F1233" s="131">
        <f>COUNTIF(사출계획!$E$62:$F$87,표4[[#This Row],[제품명]])</f>
        <v>0</v>
      </c>
      <c r="G1233" s="131">
        <f>COUNTIF(사출계획!$E$88:$F$110,표4[[#This Row],[제품명]])</f>
        <v>0</v>
      </c>
      <c r="H1233" s="54">
        <f>COUNTIF(사출계획!$G$62:$H$110,표4[[#This Row],[제품명]])</f>
        <v>0</v>
      </c>
      <c r="I1233" s="132">
        <f>COUNTIF(사출계획!$G$62:$H$87,표4[[#This Row],[제품명]])</f>
        <v>0</v>
      </c>
      <c r="J1233" s="132">
        <f>COUNTIF(사출계획!$G$88:$H$110,표4[[#This Row],[제품명]])</f>
        <v>0</v>
      </c>
      <c r="K1233" s="54">
        <f>COUNTIF(사출계획!$I$62:$J$110,표4[[#This Row],[제품명]])</f>
        <v>0</v>
      </c>
      <c r="L1233" s="131">
        <f>COUNTIF(사출계획!$I$62:$J$87,표4[[#This Row],[제품명]])</f>
        <v>0</v>
      </c>
      <c r="M1233" s="131">
        <f>COUNTIF(사출계획!$I$88:$J$110,표4[[#This Row],[제품명]])</f>
        <v>0</v>
      </c>
      <c r="N1233" s="129">
        <f>COUNTIF(사출계획!$K$62:$L$110,표4[[#This Row],[제품명]])</f>
        <v>0</v>
      </c>
      <c r="O1233" s="131">
        <f>COUNTIF(사출계획!$K$62:$L$87,표4[[#This Row],[제품명]])</f>
        <v>0</v>
      </c>
      <c r="P1233" s="131">
        <f>COUNTIF(사출계획!$K$88:$L$110,표4[[#This Row],[제품명]])</f>
        <v>0</v>
      </c>
      <c r="Q1233" s="130">
        <f>COUNTIF(사출계획!$M$62:$N$110,표4[[#This Row],[제품명]])</f>
        <v>0</v>
      </c>
      <c r="R1233" s="131">
        <f>COUNTIF(사출계획!$M$62:$N$87,표4[[#This Row],[제품명]])</f>
        <v>0</v>
      </c>
      <c r="S1233" s="131">
        <f>COUNTIF(사출계획!$M$88:$N$110,표4[[#This Row],[제품명]])</f>
        <v>0</v>
      </c>
      <c r="T1233" s="54">
        <f>COUNTIF(사출계획!$O$62:$P$110,표4[[#This Row],[제품명]])</f>
        <v>0</v>
      </c>
      <c r="U1233" s="131">
        <f>COUNTIF(사출계획!$O$62:$P$87,표4[[#This Row],[제품명]])</f>
        <v>0</v>
      </c>
      <c r="V1233" s="131">
        <f>COUNTIF(사출계획!$O$88:$P$110,표4[[#This Row],[제품명]])</f>
        <v>0</v>
      </c>
      <c r="W1233" s="54">
        <f>COUNTIF(사출계획!$Q$62:$R$110,표4[[#This Row],[제품명]])</f>
        <v>0</v>
      </c>
      <c r="X1233" s="131">
        <f>COUNTIF(사출계획!$Q$62:$R$87,표4[[#This Row],[제품명]])</f>
        <v>0</v>
      </c>
      <c r="Y1233" s="131">
        <f>COUNTIF(사출계획!$Q$88:$R$110,표4[[#This Row],[제품명]])</f>
        <v>0</v>
      </c>
      <c r="Z1233" s="54">
        <f>COUNTIF(사출계획!$S$62:$T$110,표4[[#This Row],[제품명]])</f>
        <v>0</v>
      </c>
      <c r="AA1233" s="131"/>
      <c r="AB1233" s="131"/>
      <c r="AC1233" s="558" t="s">
        <v>5495</v>
      </c>
      <c r="AD1233" s="129">
        <f>SUMIF(표4[잉크명],표5[[#This Row],[잉크]],표4[월])</f>
        <v>0</v>
      </c>
      <c r="AE1233" s="131">
        <f>SUMIF(표4[잉크명],표5[[#This Row],[잉크]],표4[월-3층])</f>
        <v>0</v>
      </c>
      <c r="AF1233" s="131">
        <f>SUMIF(표4[잉크명],표5[[#This Row],[잉크]],표4[월-1층])</f>
        <v>0</v>
      </c>
      <c r="AG1233" s="133">
        <f>SUMIF(표4[잉크명],표5[[#This Row],[잉크]],표4[화])</f>
        <v>0</v>
      </c>
      <c r="AH1233" s="131">
        <f>SUMIF(표4[잉크명],표5[[#This Row],[잉크]],표4[화-3층])</f>
        <v>0</v>
      </c>
      <c r="AI1233" s="131">
        <f>SUMIF(표4[잉크명],표5[[#This Row],[잉크]],표4[화-1층])</f>
        <v>0</v>
      </c>
      <c r="AJ1233" s="130">
        <f>SUMIF(표4[잉크명],표5[[#This Row],[잉크]],표4[수])</f>
        <v>0</v>
      </c>
      <c r="AK1233" s="131">
        <f>SUMIF(표4[잉크명],표5[[#This Row],[잉크]],표4[수-3층])</f>
        <v>0</v>
      </c>
      <c r="AL1233" s="131">
        <f>SUMIF(표4[잉크명],표5[[#This Row],[잉크]],표4[수-1층])</f>
        <v>0</v>
      </c>
      <c r="AM1233" s="54">
        <f>SUMIF(표4[잉크명],표5[[#This Row],[잉크]],표4[목])</f>
        <v>0</v>
      </c>
      <c r="AN1233" s="131">
        <f>SUMIF(표4[잉크명],표5[[#This Row],[잉크]],표4[목-3층])</f>
        <v>0</v>
      </c>
      <c r="AO1233" s="131">
        <f>SUMIF(표4[잉크명],표5[[#This Row],[잉크]],표4[목-1층])</f>
        <v>0</v>
      </c>
      <c r="AP1233" s="54">
        <f>SUMIF(표4[잉크명],표5[[#This Row],[잉크]],표4[금])</f>
        <v>0</v>
      </c>
      <c r="AQ1233" s="131">
        <f>SUMIF(표4[잉크명],표5[[#This Row],[잉크]],표4[금-3층])</f>
        <v>0</v>
      </c>
      <c r="AR1233" s="131">
        <f>SUMIF(표4[잉크명],표5[[#This Row],[잉크]],표4[금-1층])</f>
        <v>0</v>
      </c>
      <c r="AS1233" s="54">
        <f>SUMIF(표4[잉크명],표5[[#This Row],[잉크]],표4[토])</f>
        <v>0</v>
      </c>
      <c r="AT1233" s="131">
        <f>SUMIF(표4[잉크명],표5[[#This Row],[잉크]],표4[토-3층])</f>
        <v>0</v>
      </c>
      <c r="AU1233" s="131">
        <f>SUMIF(표4[잉크명],표5[[#This Row],[잉크]],표4[토-1층])</f>
        <v>0</v>
      </c>
      <c r="AV1233" s="54">
        <f>SUMIF(표4[잉크명],표5[[#This Row],[잉크]],표4[일])</f>
        <v>0</v>
      </c>
      <c r="AW1233" s="131">
        <f>SUMIF(표4[잉크명],표5[[#This Row],[잉크]],표4[일-3층])</f>
        <v>0</v>
      </c>
      <c r="AX1233" s="131">
        <f>SUMIF(표4[잉크명],표5[[#This Row],[잉크]],표4[일-1층])</f>
        <v>0</v>
      </c>
      <c r="AY1233" s="54">
        <f>SUMIF(표4[잉크명],표5[[#This Row],[잉크]],표4[차주 월])</f>
        <v>0</v>
      </c>
      <c r="AZ1233" s="54">
        <f>SUM(표5[[#This Row],[월]:[차주 월]])</f>
        <v>0</v>
      </c>
    </row>
    <row r="1234" spans="2:52" x14ac:dyDescent="0.3">
      <c r="B1234" s="478" t="s">
        <v>4865</v>
      </c>
      <c r="C1234" s="285"/>
      <c r="D1234" s="478" t="s">
        <v>4824</v>
      </c>
      <c r="E1234" s="54">
        <f>COUNTIF(사출계획!$E$62:$F$110,표4[[#This Row],[제품명]])</f>
        <v>1</v>
      </c>
      <c r="F1234" s="131">
        <f>COUNTIF(사출계획!$E$62:$F$87,표4[[#This Row],[제품명]])</f>
        <v>0</v>
      </c>
      <c r="G1234" s="131">
        <f>COUNTIF(사출계획!$E$88:$F$110,표4[[#This Row],[제품명]])</f>
        <v>1</v>
      </c>
      <c r="H1234" s="54">
        <f>COUNTIF(사출계획!$G$62:$H$110,표4[[#This Row],[제품명]])</f>
        <v>0</v>
      </c>
      <c r="I1234" s="132">
        <f>COUNTIF(사출계획!$G$62:$H$87,표4[[#This Row],[제품명]])</f>
        <v>0</v>
      </c>
      <c r="J1234" s="132">
        <f>COUNTIF(사출계획!$G$88:$H$110,표4[[#This Row],[제품명]])</f>
        <v>0</v>
      </c>
      <c r="K1234" s="54">
        <f>COUNTIF(사출계획!$I$62:$J$110,표4[[#This Row],[제품명]])</f>
        <v>0</v>
      </c>
      <c r="L1234" s="131">
        <f>COUNTIF(사출계획!$I$62:$J$87,표4[[#This Row],[제품명]])</f>
        <v>0</v>
      </c>
      <c r="M1234" s="131">
        <f>COUNTIF(사출계획!$I$88:$J$110,표4[[#This Row],[제품명]])</f>
        <v>0</v>
      </c>
      <c r="N1234" s="129">
        <f>COUNTIF(사출계획!$K$62:$L$110,표4[[#This Row],[제품명]])</f>
        <v>0</v>
      </c>
      <c r="O1234" s="131">
        <f>COUNTIF(사출계획!$K$62:$L$87,표4[[#This Row],[제품명]])</f>
        <v>0</v>
      </c>
      <c r="P1234" s="131">
        <f>COUNTIF(사출계획!$K$88:$L$110,표4[[#This Row],[제품명]])</f>
        <v>0</v>
      </c>
      <c r="Q1234" s="130">
        <f>COUNTIF(사출계획!$M$62:$N$110,표4[[#This Row],[제품명]])</f>
        <v>0</v>
      </c>
      <c r="R1234" s="131">
        <f>COUNTIF(사출계획!$M$62:$N$87,표4[[#This Row],[제품명]])</f>
        <v>0</v>
      </c>
      <c r="S1234" s="131">
        <f>COUNTIF(사출계획!$M$88:$N$110,표4[[#This Row],[제품명]])</f>
        <v>0</v>
      </c>
      <c r="T1234" s="54">
        <f>COUNTIF(사출계획!$O$62:$P$110,표4[[#This Row],[제품명]])</f>
        <v>0</v>
      </c>
      <c r="U1234" s="131">
        <f>COUNTIF(사출계획!$O$62:$P$87,표4[[#This Row],[제품명]])</f>
        <v>0</v>
      </c>
      <c r="V1234" s="131">
        <f>COUNTIF(사출계획!$O$88:$P$110,표4[[#This Row],[제품명]])</f>
        <v>0</v>
      </c>
      <c r="W1234" s="54">
        <f>COUNTIF(사출계획!$Q$62:$R$110,표4[[#This Row],[제품명]])</f>
        <v>0</v>
      </c>
      <c r="X1234" s="131">
        <f>COUNTIF(사출계획!$Q$62:$R$87,표4[[#This Row],[제품명]])</f>
        <v>0</v>
      </c>
      <c r="Y1234" s="131">
        <f>COUNTIF(사출계획!$Q$88:$R$110,표4[[#This Row],[제품명]])</f>
        <v>0</v>
      </c>
      <c r="Z1234" s="54">
        <f>COUNTIF(사출계획!$S$62:$T$110,표4[[#This Row],[제품명]])</f>
        <v>0</v>
      </c>
      <c r="AA1234" s="131"/>
      <c r="AB1234" s="131"/>
      <c r="AC1234" s="558" t="s">
        <v>5496</v>
      </c>
      <c r="AD1234" s="129">
        <f>SUMIF(표4[잉크명],표5[[#This Row],[잉크]],표4[월])</f>
        <v>0</v>
      </c>
      <c r="AE1234" s="131">
        <f>SUMIF(표4[잉크명],표5[[#This Row],[잉크]],표4[월-3층])</f>
        <v>0</v>
      </c>
      <c r="AF1234" s="131">
        <f>SUMIF(표4[잉크명],표5[[#This Row],[잉크]],표4[월-1층])</f>
        <v>0</v>
      </c>
      <c r="AG1234" s="133">
        <f>SUMIF(표4[잉크명],표5[[#This Row],[잉크]],표4[화])</f>
        <v>0</v>
      </c>
      <c r="AH1234" s="131">
        <f>SUMIF(표4[잉크명],표5[[#This Row],[잉크]],표4[화-3층])</f>
        <v>0</v>
      </c>
      <c r="AI1234" s="131">
        <f>SUMIF(표4[잉크명],표5[[#This Row],[잉크]],표4[화-1층])</f>
        <v>0</v>
      </c>
      <c r="AJ1234" s="130">
        <f>SUMIF(표4[잉크명],표5[[#This Row],[잉크]],표4[수])</f>
        <v>0</v>
      </c>
      <c r="AK1234" s="131">
        <f>SUMIF(표4[잉크명],표5[[#This Row],[잉크]],표4[수-3층])</f>
        <v>0</v>
      </c>
      <c r="AL1234" s="131">
        <f>SUMIF(표4[잉크명],표5[[#This Row],[잉크]],표4[수-1층])</f>
        <v>0</v>
      </c>
      <c r="AM1234" s="54">
        <f>SUMIF(표4[잉크명],표5[[#This Row],[잉크]],표4[목])</f>
        <v>0</v>
      </c>
      <c r="AN1234" s="131">
        <f>SUMIF(표4[잉크명],표5[[#This Row],[잉크]],표4[목-3층])</f>
        <v>0</v>
      </c>
      <c r="AO1234" s="131">
        <f>SUMIF(표4[잉크명],표5[[#This Row],[잉크]],표4[목-1층])</f>
        <v>0</v>
      </c>
      <c r="AP1234" s="54">
        <f>SUMIF(표4[잉크명],표5[[#This Row],[잉크]],표4[금])</f>
        <v>0</v>
      </c>
      <c r="AQ1234" s="131">
        <f>SUMIF(표4[잉크명],표5[[#This Row],[잉크]],표4[금-3층])</f>
        <v>0</v>
      </c>
      <c r="AR1234" s="131">
        <f>SUMIF(표4[잉크명],표5[[#This Row],[잉크]],표4[금-1층])</f>
        <v>0</v>
      </c>
      <c r="AS1234" s="54">
        <f>SUMIF(표4[잉크명],표5[[#This Row],[잉크]],표4[토])</f>
        <v>0</v>
      </c>
      <c r="AT1234" s="131">
        <f>SUMIF(표4[잉크명],표5[[#This Row],[잉크]],표4[토-3층])</f>
        <v>0</v>
      </c>
      <c r="AU1234" s="131">
        <f>SUMIF(표4[잉크명],표5[[#This Row],[잉크]],표4[토-1층])</f>
        <v>0</v>
      </c>
      <c r="AV1234" s="54">
        <f>SUMIF(표4[잉크명],표5[[#This Row],[잉크]],표4[일])</f>
        <v>0</v>
      </c>
      <c r="AW1234" s="131">
        <f>SUMIF(표4[잉크명],표5[[#This Row],[잉크]],표4[일-3층])</f>
        <v>0</v>
      </c>
      <c r="AX1234" s="131">
        <f>SUMIF(표4[잉크명],표5[[#This Row],[잉크]],표4[일-1층])</f>
        <v>0</v>
      </c>
      <c r="AY1234" s="54">
        <f>SUMIF(표4[잉크명],표5[[#This Row],[잉크]],표4[차주 월])</f>
        <v>0</v>
      </c>
      <c r="AZ1234" s="54">
        <f>SUM(표5[[#This Row],[월]:[차주 월]])</f>
        <v>0</v>
      </c>
    </row>
    <row r="1235" spans="2:52" x14ac:dyDescent="0.3">
      <c r="B1235" s="478" t="s">
        <v>4865</v>
      </c>
      <c r="C1235" s="285"/>
      <c r="D1235" s="478" t="s">
        <v>4882</v>
      </c>
      <c r="E1235" s="54">
        <f>COUNTIF(사출계획!$E$62:$F$110,표4[[#This Row],[제품명]])</f>
        <v>1</v>
      </c>
      <c r="F1235" s="131">
        <f>COUNTIF(사출계획!$E$62:$F$87,표4[[#This Row],[제품명]])</f>
        <v>0</v>
      </c>
      <c r="G1235" s="131">
        <f>COUNTIF(사출계획!$E$88:$F$110,표4[[#This Row],[제품명]])</f>
        <v>1</v>
      </c>
      <c r="H1235" s="54">
        <f>COUNTIF(사출계획!$G$62:$H$110,표4[[#This Row],[제품명]])</f>
        <v>0</v>
      </c>
      <c r="I1235" s="132">
        <f>COUNTIF(사출계획!$G$62:$H$87,표4[[#This Row],[제품명]])</f>
        <v>0</v>
      </c>
      <c r="J1235" s="132">
        <f>COUNTIF(사출계획!$G$88:$H$110,표4[[#This Row],[제품명]])</f>
        <v>0</v>
      </c>
      <c r="K1235" s="54">
        <f>COUNTIF(사출계획!$I$62:$J$110,표4[[#This Row],[제품명]])</f>
        <v>0</v>
      </c>
      <c r="L1235" s="131">
        <f>COUNTIF(사출계획!$I$62:$J$87,표4[[#This Row],[제품명]])</f>
        <v>0</v>
      </c>
      <c r="M1235" s="131">
        <f>COUNTIF(사출계획!$I$88:$J$110,표4[[#This Row],[제품명]])</f>
        <v>0</v>
      </c>
      <c r="N1235" s="129">
        <f>COUNTIF(사출계획!$K$62:$L$110,표4[[#This Row],[제품명]])</f>
        <v>0</v>
      </c>
      <c r="O1235" s="131">
        <f>COUNTIF(사출계획!$K$62:$L$87,표4[[#This Row],[제품명]])</f>
        <v>0</v>
      </c>
      <c r="P1235" s="131">
        <f>COUNTIF(사출계획!$K$88:$L$110,표4[[#This Row],[제품명]])</f>
        <v>0</v>
      </c>
      <c r="Q1235" s="130">
        <f>COUNTIF(사출계획!$M$62:$N$110,표4[[#This Row],[제품명]])</f>
        <v>0</v>
      </c>
      <c r="R1235" s="131">
        <f>COUNTIF(사출계획!$M$62:$N$87,표4[[#This Row],[제품명]])</f>
        <v>0</v>
      </c>
      <c r="S1235" s="131">
        <f>COUNTIF(사출계획!$M$88:$N$110,표4[[#This Row],[제품명]])</f>
        <v>0</v>
      </c>
      <c r="T1235" s="54">
        <f>COUNTIF(사출계획!$O$62:$P$110,표4[[#This Row],[제품명]])</f>
        <v>0</v>
      </c>
      <c r="U1235" s="131">
        <f>COUNTIF(사출계획!$O$62:$P$87,표4[[#This Row],[제품명]])</f>
        <v>0</v>
      </c>
      <c r="V1235" s="131">
        <f>COUNTIF(사출계획!$O$88:$P$110,표4[[#This Row],[제품명]])</f>
        <v>0</v>
      </c>
      <c r="W1235" s="54">
        <f>COUNTIF(사출계획!$Q$62:$R$110,표4[[#This Row],[제품명]])</f>
        <v>0</v>
      </c>
      <c r="X1235" s="131">
        <f>COUNTIF(사출계획!$Q$62:$R$87,표4[[#This Row],[제품명]])</f>
        <v>0</v>
      </c>
      <c r="Y1235" s="131">
        <f>COUNTIF(사출계획!$Q$88:$R$110,표4[[#This Row],[제품명]])</f>
        <v>0</v>
      </c>
      <c r="Z1235" s="54">
        <f>COUNTIF(사출계획!$S$62:$T$110,표4[[#This Row],[제품명]])</f>
        <v>0</v>
      </c>
      <c r="AA1235" s="131"/>
      <c r="AB1235" s="131"/>
      <c r="AC1235" s="558" t="s">
        <v>5499</v>
      </c>
      <c r="AD1235" s="129">
        <f>SUMIF(표4[잉크명],표5[[#This Row],[잉크]],표4[월])</f>
        <v>0</v>
      </c>
      <c r="AE1235" s="131">
        <f>SUMIF(표4[잉크명],표5[[#This Row],[잉크]],표4[월-3층])</f>
        <v>0</v>
      </c>
      <c r="AF1235" s="131">
        <f>SUMIF(표4[잉크명],표5[[#This Row],[잉크]],표4[월-1층])</f>
        <v>0</v>
      </c>
      <c r="AG1235" s="133">
        <f>SUMIF(표4[잉크명],표5[[#This Row],[잉크]],표4[화])</f>
        <v>0</v>
      </c>
      <c r="AH1235" s="131">
        <f>SUMIF(표4[잉크명],표5[[#This Row],[잉크]],표4[화-3층])</f>
        <v>0</v>
      </c>
      <c r="AI1235" s="131">
        <f>SUMIF(표4[잉크명],표5[[#This Row],[잉크]],표4[화-1층])</f>
        <v>0</v>
      </c>
      <c r="AJ1235" s="130">
        <f>SUMIF(표4[잉크명],표5[[#This Row],[잉크]],표4[수])</f>
        <v>0</v>
      </c>
      <c r="AK1235" s="131">
        <f>SUMIF(표4[잉크명],표5[[#This Row],[잉크]],표4[수-3층])</f>
        <v>0</v>
      </c>
      <c r="AL1235" s="131">
        <f>SUMIF(표4[잉크명],표5[[#This Row],[잉크]],표4[수-1층])</f>
        <v>0</v>
      </c>
      <c r="AM1235" s="54">
        <f>SUMIF(표4[잉크명],표5[[#This Row],[잉크]],표4[목])</f>
        <v>0</v>
      </c>
      <c r="AN1235" s="131">
        <f>SUMIF(표4[잉크명],표5[[#This Row],[잉크]],표4[목-3층])</f>
        <v>0</v>
      </c>
      <c r="AO1235" s="131">
        <f>SUMIF(표4[잉크명],표5[[#This Row],[잉크]],표4[목-1층])</f>
        <v>0</v>
      </c>
      <c r="AP1235" s="54">
        <f>SUMIF(표4[잉크명],표5[[#This Row],[잉크]],표4[금])</f>
        <v>0</v>
      </c>
      <c r="AQ1235" s="131">
        <f>SUMIF(표4[잉크명],표5[[#This Row],[잉크]],표4[금-3층])</f>
        <v>0</v>
      </c>
      <c r="AR1235" s="131">
        <f>SUMIF(표4[잉크명],표5[[#This Row],[잉크]],표4[금-1층])</f>
        <v>0</v>
      </c>
      <c r="AS1235" s="54">
        <f>SUMIF(표4[잉크명],표5[[#This Row],[잉크]],표4[토])</f>
        <v>0</v>
      </c>
      <c r="AT1235" s="131">
        <f>SUMIF(표4[잉크명],표5[[#This Row],[잉크]],표4[토-3층])</f>
        <v>0</v>
      </c>
      <c r="AU1235" s="131">
        <f>SUMIF(표4[잉크명],표5[[#This Row],[잉크]],표4[토-1층])</f>
        <v>0</v>
      </c>
      <c r="AV1235" s="54">
        <f>SUMIF(표4[잉크명],표5[[#This Row],[잉크]],표4[일])</f>
        <v>0</v>
      </c>
      <c r="AW1235" s="131">
        <f>SUMIF(표4[잉크명],표5[[#This Row],[잉크]],표4[일-3층])</f>
        <v>0</v>
      </c>
      <c r="AX1235" s="131">
        <f>SUMIF(표4[잉크명],표5[[#This Row],[잉크]],표4[일-1층])</f>
        <v>0</v>
      </c>
      <c r="AY1235" s="54">
        <f>SUMIF(표4[잉크명],표5[[#This Row],[잉크]],표4[차주 월])</f>
        <v>0</v>
      </c>
      <c r="AZ1235" s="54">
        <f>SUM(표5[[#This Row],[월]:[차주 월]])</f>
        <v>0</v>
      </c>
    </row>
    <row r="1236" spans="2:52" x14ac:dyDescent="0.3">
      <c r="B1236" s="478" t="s">
        <v>4866</v>
      </c>
      <c r="C1236" s="285"/>
      <c r="D1236" s="478" t="s">
        <v>4883</v>
      </c>
      <c r="E1236" s="54">
        <f>COUNTIF(사출계획!$E$62:$F$110,표4[[#This Row],[제품명]])</f>
        <v>1</v>
      </c>
      <c r="F1236" s="131">
        <f>COUNTIF(사출계획!$E$62:$F$87,표4[[#This Row],[제품명]])</f>
        <v>0</v>
      </c>
      <c r="G1236" s="131">
        <f>COUNTIF(사출계획!$E$88:$F$110,표4[[#This Row],[제품명]])</f>
        <v>1</v>
      </c>
      <c r="H1236" s="54">
        <f>COUNTIF(사출계획!$G$62:$H$110,표4[[#This Row],[제품명]])</f>
        <v>0</v>
      </c>
      <c r="I1236" s="132">
        <f>COUNTIF(사출계획!$G$62:$H$87,표4[[#This Row],[제품명]])</f>
        <v>0</v>
      </c>
      <c r="J1236" s="132">
        <f>COUNTIF(사출계획!$G$88:$H$110,표4[[#This Row],[제품명]])</f>
        <v>0</v>
      </c>
      <c r="K1236" s="54">
        <f>COUNTIF(사출계획!$I$62:$J$110,표4[[#This Row],[제품명]])</f>
        <v>0</v>
      </c>
      <c r="L1236" s="131">
        <f>COUNTIF(사출계획!$I$62:$J$87,표4[[#This Row],[제품명]])</f>
        <v>0</v>
      </c>
      <c r="M1236" s="131">
        <f>COUNTIF(사출계획!$I$88:$J$110,표4[[#This Row],[제품명]])</f>
        <v>0</v>
      </c>
      <c r="N1236" s="129">
        <f>COUNTIF(사출계획!$K$62:$L$110,표4[[#This Row],[제품명]])</f>
        <v>0</v>
      </c>
      <c r="O1236" s="131">
        <f>COUNTIF(사출계획!$K$62:$L$87,표4[[#This Row],[제품명]])</f>
        <v>0</v>
      </c>
      <c r="P1236" s="131">
        <f>COUNTIF(사출계획!$K$88:$L$110,표4[[#This Row],[제품명]])</f>
        <v>0</v>
      </c>
      <c r="Q1236" s="130">
        <f>COUNTIF(사출계획!$M$62:$N$110,표4[[#This Row],[제품명]])</f>
        <v>0</v>
      </c>
      <c r="R1236" s="131">
        <f>COUNTIF(사출계획!$M$62:$N$87,표4[[#This Row],[제품명]])</f>
        <v>0</v>
      </c>
      <c r="S1236" s="131">
        <f>COUNTIF(사출계획!$M$88:$N$110,표4[[#This Row],[제품명]])</f>
        <v>0</v>
      </c>
      <c r="T1236" s="54">
        <f>COUNTIF(사출계획!$O$62:$P$110,표4[[#This Row],[제품명]])</f>
        <v>0</v>
      </c>
      <c r="U1236" s="131">
        <f>COUNTIF(사출계획!$O$62:$P$87,표4[[#This Row],[제품명]])</f>
        <v>0</v>
      </c>
      <c r="V1236" s="131">
        <f>COUNTIF(사출계획!$O$88:$P$110,표4[[#This Row],[제품명]])</f>
        <v>0</v>
      </c>
      <c r="W1236" s="54">
        <f>COUNTIF(사출계획!$Q$62:$R$110,표4[[#This Row],[제품명]])</f>
        <v>0</v>
      </c>
      <c r="X1236" s="131">
        <f>COUNTIF(사출계획!$Q$62:$R$87,표4[[#This Row],[제품명]])</f>
        <v>0</v>
      </c>
      <c r="Y1236" s="131">
        <f>COUNTIF(사출계획!$Q$88:$R$110,표4[[#This Row],[제품명]])</f>
        <v>0</v>
      </c>
      <c r="Z1236" s="54">
        <f>COUNTIF(사출계획!$S$62:$T$110,표4[[#This Row],[제품명]])</f>
        <v>0</v>
      </c>
      <c r="AA1236" s="131"/>
      <c r="AB1236" s="131"/>
      <c r="AC1236" s="558" t="s">
        <v>5502</v>
      </c>
      <c r="AD1236" s="129">
        <f>SUMIF(표4[잉크명],표5[[#This Row],[잉크]],표4[월])</f>
        <v>0</v>
      </c>
      <c r="AE1236" s="131">
        <f>SUMIF(표4[잉크명],표5[[#This Row],[잉크]],표4[월-3층])</f>
        <v>0</v>
      </c>
      <c r="AF1236" s="131">
        <f>SUMIF(표4[잉크명],표5[[#This Row],[잉크]],표4[월-1층])</f>
        <v>0</v>
      </c>
      <c r="AG1236" s="133">
        <f>SUMIF(표4[잉크명],표5[[#This Row],[잉크]],표4[화])</f>
        <v>0</v>
      </c>
      <c r="AH1236" s="131">
        <f>SUMIF(표4[잉크명],표5[[#This Row],[잉크]],표4[화-3층])</f>
        <v>0</v>
      </c>
      <c r="AI1236" s="131">
        <f>SUMIF(표4[잉크명],표5[[#This Row],[잉크]],표4[화-1층])</f>
        <v>0</v>
      </c>
      <c r="AJ1236" s="130">
        <f>SUMIF(표4[잉크명],표5[[#This Row],[잉크]],표4[수])</f>
        <v>0</v>
      </c>
      <c r="AK1236" s="131">
        <f>SUMIF(표4[잉크명],표5[[#This Row],[잉크]],표4[수-3층])</f>
        <v>0</v>
      </c>
      <c r="AL1236" s="131">
        <f>SUMIF(표4[잉크명],표5[[#This Row],[잉크]],표4[수-1층])</f>
        <v>0</v>
      </c>
      <c r="AM1236" s="54">
        <f>SUMIF(표4[잉크명],표5[[#This Row],[잉크]],표4[목])</f>
        <v>0</v>
      </c>
      <c r="AN1236" s="131">
        <f>SUMIF(표4[잉크명],표5[[#This Row],[잉크]],표4[목-3층])</f>
        <v>0</v>
      </c>
      <c r="AO1236" s="131">
        <f>SUMIF(표4[잉크명],표5[[#This Row],[잉크]],표4[목-1층])</f>
        <v>0</v>
      </c>
      <c r="AP1236" s="54">
        <f>SUMIF(표4[잉크명],표5[[#This Row],[잉크]],표4[금])</f>
        <v>0</v>
      </c>
      <c r="AQ1236" s="131">
        <f>SUMIF(표4[잉크명],표5[[#This Row],[잉크]],표4[금-3층])</f>
        <v>0</v>
      </c>
      <c r="AR1236" s="131">
        <f>SUMIF(표4[잉크명],표5[[#This Row],[잉크]],표4[금-1층])</f>
        <v>0</v>
      </c>
      <c r="AS1236" s="54">
        <f>SUMIF(표4[잉크명],표5[[#This Row],[잉크]],표4[토])</f>
        <v>0</v>
      </c>
      <c r="AT1236" s="131">
        <f>SUMIF(표4[잉크명],표5[[#This Row],[잉크]],표4[토-3층])</f>
        <v>0</v>
      </c>
      <c r="AU1236" s="131">
        <f>SUMIF(표4[잉크명],표5[[#This Row],[잉크]],표4[토-1층])</f>
        <v>0</v>
      </c>
      <c r="AV1236" s="54">
        <f>SUMIF(표4[잉크명],표5[[#This Row],[잉크]],표4[일])</f>
        <v>0</v>
      </c>
      <c r="AW1236" s="131">
        <f>SUMIF(표4[잉크명],표5[[#This Row],[잉크]],표4[일-3층])</f>
        <v>0</v>
      </c>
      <c r="AX1236" s="131">
        <f>SUMIF(표4[잉크명],표5[[#This Row],[잉크]],표4[일-1층])</f>
        <v>0</v>
      </c>
      <c r="AY1236" s="54">
        <f>SUMIF(표4[잉크명],표5[[#This Row],[잉크]],표4[차주 월])</f>
        <v>0</v>
      </c>
      <c r="AZ1236" s="54">
        <f>SUM(표5[[#This Row],[월]:[차주 월]])</f>
        <v>0</v>
      </c>
    </row>
    <row r="1237" spans="2:52" x14ac:dyDescent="0.3">
      <c r="B1237" s="479" t="s">
        <v>4803</v>
      </c>
      <c r="C1237" s="285"/>
      <c r="D1237" s="479" t="s">
        <v>4804</v>
      </c>
      <c r="E1237" s="54">
        <f>COUNTIF(사출계획!$E$62:$F$110,표4[[#This Row],[제품명]])</f>
        <v>0</v>
      </c>
      <c r="F1237" s="131">
        <f>COUNTIF(사출계획!$E$62:$F$87,표4[[#This Row],[제품명]])</f>
        <v>0</v>
      </c>
      <c r="G1237" s="131">
        <f>COUNTIF(사출계획!$E$88:$F$110,표4[[#This Row],[제품명]])</f>
        <v>0</v>
      </c>
      <c r="H1237" s="54">
        <f>COUNTIF(사출계획!$G$62:$H$110,표4[[#This Row],[제품명]])</f>
        <v>0</v>
      </c>
      <c r="I1237" s="132">
        <f>COUNTIF(사출계획!$G$62:$H$87,표4[[#This Row],[제품명]])</f>
        <v>0</v>
      </c>
      <c r="J1237" s="132">
        <f>COUNTIF(사출계획!$G$88:$H$110,표4[[#This Row],[제품명]])</f>
        <v>0</v>
      </c>
      <c r="K1237" s="54">
        <f>COUNTIF(사출계획!$I$62:$J$110,표4[[#This Row],[제품명]])</f>
        <v>0</v>
      </c>
      <c r="L1237" s="131">
        <f>COUNTIF(사출계획!$I$62:$J$87,표4[[#This Row],[제품명]])</f>
        <v>0</v>
      </c>
      <c r="M1237" s="131">
        <f>COUNTIF(사출계획!$I$88:$J$110,표4[[#This Row],[제품명]])</f>
        <v>0</v>
      </c>
      <c r="N1237" s="129">
        <f>COUNTIF(사출계획!$K$62:$L$110,표4[[#This Row],[제품명]])</f>
        <v>0</v>
      </c>
      <c r="O1237" s="131">
        <f>COUNTIF(사출계획!$K$62:$L$87,표4[[#This Row],[제품명]])</f>
        <v>0</v>
      </c>
      <c r="P1237" s="131">
        <f>COUNTIF(사출계획!$K$88:$L$110,표4[[#This Row],[제품명]])</f>
        <v>0</v>
      </c>
      <c r="Q1237" s="130">
        <f>COUNTIF(사출계획!$M$62:$N$110,표4[[#This Row],[제품명]])</f>
        <v>0</v>
      </c>
      <c r="R1237" s="131">
        <f>COUNTIF(사출계획!$M$62:$N$87,표4[[#This Row],[제품명]])</f>
        <v>0</v>
      </c>
      <c r="S1237" s="131">
        <f>COUNTIF(사출계획!$M$88:$N$110,표4[[#This Row],[제품명]])</f>
        <v>0</v>
      </c>
      <c r="T1237" s="54">
        <f>COUNTIF(사출계획!$O$62:$P$110,표4[[#This Row],[제품명]])</f>
        <v>0</v>
      </c>
      <c r="U1237" s="131">
        <f>COUNTIF(사출계획!$O$62:$P$87,표4[[#This Row],[제품명]])</f>
        <v>0</v>
      </c>
      <c r="V1237" s="131">
        <f>COUNTIF(사출계획!$O$88:$P$110,표4[[#This Row],[제품명]])</f>
        <v>0</v>
      </c>
      <c r="W1237" s="54">
        <f>COUNTIF(사출계획!$Q$62:$R$110,표4[[#This Row],[제품명]])</f>
        <v>0</v>
      </c>
      <c r="X1237" s="131">
        <f>COUNTIF(사출계획!$Q$62:$R$87,표4[[#This Row],[제품명]])</f>
        <v>0</v>
      </c>
      <c r="Y1237" s="131">
        <f>COUNTIF(사출계획!$Q$88:$R$110,표4[[#This Row],[제품명]])</f>
        <v>0</v>
      </c>
      <c r="Z1237" s="54">
        <f>COUNTIF(사출계획!$S$62:$T$110,표4[[#This Row],[제품명]])</f>
        <v>0</v>
      </c>
      <c r="AA1237" s="131"/>
      <c r="AB1237" s="131"/>
      <c r="AC1237" s="558" t="s">
        <v>5503</v>
      </c>
      <c r="AD1237" s="129">
        <f>SUMIF(표4[잉크명],표5[[#This Row],[잉크]],표4[월])</f>
        <v>0</v>
      </c>
      <c r="AE1237" s="131">
        <f>SUMIF(표4[잉크명],표5[[#This Row],[잉크]],표4[월-3층])</f>
        <v>0</v>
      </c>
      <c r="AF1237" s="131">
        <f>SUMIF(표4[잉크명],표5[[#This Row],[잉크]],표4[월-1층])</f>
        <v>0</v>
      </c>
      <c r="AG1237" s="133">
        <f>SUMIF(표4[잉크명],표5[[#This Row],[잉크]],표4[화])</f>
        <v>0</v>
      </c>
      <c r="AH1237" s="131">
        <f>SUMIF(표4[잉크명],표5[[#This Row],[잉크]],표4[화-3층])</f>
        <v>0</v>
      </c>
      <c r="AI1237" s="131">
        <f>SUMIF(표4[잉크명],표5[[#This Row],[잉크]],표4[화-1층])</f>
        <v>0</v>
      </c>
      <c r="AJ1237" s="130">
        <f>SUMIF(표4[잉크명],표5[[#This Row],[잉크]],표4[수])</f>
        <v>0</v>
      </c>
      <c r="AK1237" s="131">
        <f>SUMIF(표4[잉크명],표5[[#This Row],[잉크]],표4[수-3층])</f>
        <v>0</v>
      </c>
      <c r="AL1237" s="131">
        <f>SUMIF(표4[잉크명],표5[[#This Row],[잉크]],표4[수-1층])</f>
        <v>0</v>
      </c>
      <c r="AM1237" s="54">
        <f>SUMIF(표4[잉크명],표5[[#This Row],[잉크]],표4[목])</f>
        <v>0</v>
      </c>
      <c r="AN1237" s="131">
        <f>SUMIF(표4[잉크명],표5[[#This Row],[잉크]],표4[목-3층])</f>
        <v>0</v>
      </c>
      <c r="AO1237" s="131">
        <f>SUMIF(표4[잉크명],표5[[#This Row],[잉크]],표4[목-1층])</f>
        <v>0</v>
      </c>
      <c r="AP1237" s="54">
        <f>SUMIF(표4[잉크명],표5[[#This Row],[잉크]],표4[금])</f>
        <v>0</v>
      </c>
      <c r="AQ1237" s="131">
        <f>SUMIF(표4[잉크명],표5[[#This Row],[잉크]],표4[금-3층])</f>
        <v>0</v>
      </c>
      <c r="AR1237" s="131">
        <f>SUMIF(표4[잉크명],표5[[#This Row],[잉크]],표4[금-1층])</f>
        <v>0</v>
      </c>
      <c r="AS1237" s="54">
        <f>SUMIF(표4[잉크명],표5[[#This Row],[잉크]],표4[토])</f>
        <v>0</v>
      </c>
      <c r="AT1237" s="131">
        <f>SUMIF(표4[잉크명],표5[[#This Row],[잉크]],표4[토-3층])</f>
        <v>0</v>
      </c>
      <c r="AU1237" s="131">
        <f>SUMIF(표4[잉크명],표5[[#This Row],[잉크]],표4[토-1층])</f>
        <v>0</v>
      </c>
      <c r="AV1237" s="54">
        <f>SUMIF(표4[잉크명],표5[[#This Row],[잉크]],표4[일])</f>
        <v>0</v>
      </c>
      <c r="AW1237" s="131">
        <f>SUMIF(표4[잉크명],표5[[#This Row],[잉크]],표4[일-3층])</f>
        <v>0</v>
      </c>
      <c r="AX1237" s="131">
        <f>SUMIF(표4[잉크명],표5[[#This Row],[잉크]],표4[일-1층])</f>
        <v>0</v>
      </c>
      <c r="AY1237" s="54">
        <f>SUMIF(표4[잉크명],표5[[#This Row],[잉크]],표4[차주 월])</f>
        <v>0</v>
      </c>
      <c r="AZ1237" s="54">
        <f>SUM(표5[[#This Row],[월]:[차주 월]])</f>
        <v>0</v>
      </c>
    </row>
    <row r="1238" spans="2:52" x14ac:dyDescent="0.3">
      <c r="B1238" s="479" t="s">
        <v>4810</v>
      </c>
      <c r="C1238" s="285"/>
      <c r="D1238" s="479" t="s">
        <v>4805</v>
      </c>
      <c r="E1238" s="54">
        <f>COUNTIF(사출계획!$E$62:$F$110,표4[[#This Row],[제품명]])</f>
        <v>0</v>
      </c>
      <c r="F1238" s="131">
        <f>COUNTIF(사출계획!$E$62:$F$87,표4[[#This Row],[제품명]])</f>
        <v>0</v>
      </c>
      <c r="G1238" s="131">
        <f>COUNTIF(사출계획!$E$88:$F$110,표4[[#This Row],[제품명]])</f>
        <v>0</v>
      </c>
      <c r="H1238" s="54">
        <f>COUNTIF(사출계획!$G$62:$H$110,표4[[#This Row],[제품명]])</f>
        <v>0</v>
      </c>
      <c r="I1238" s="132">
        <f>COUNTIF(사출계획!$G$62:$H$87,표4[[#This Row],[제품명]])</f>
        <v>0</v>
      </c>
      <c r="J1238" s="132">
        <f>COUNTIF(사출계획!$G$88:$H$110,표4[[#This Row],[제품명]])</f>
        <v>0</v>
      </c>
      <c r="K1238" s="54">
        <f>COUNTIF(사출계획!$I$62:$J$110,표4[[#This Row],[제품명]])</f>
        <v>0</v>
      </c>
      <c r="L1238" s="131">
        <f>COUNTIF(사출계획!$I$62:$J$87,표4[[#This Row],[제품명]])</f>
        <v>0</v>
      </c>
      <c r="M1238" s="131">
        <f>COUNTIF(사출계획!$I$88:$J$110,표4[[#This Row],[제품명]])</f>
        <v>0</v>
      </c>
      <c r="N1238" s="129">
        <f>COUNTIF(사출계획!$K$62:$L$110,표4[[#This Row],[제품명]])</f>
        <v>0</v>
      </c>
      <c r="O1238" s="131">
        <f>COUNTIF(사출계획!$K$62:$L$87,표4[[#This Row],[제품명]])</f>
        <v>0</v>
      </c>
      <c r="P1238" s="131">
        <f>COUNTIF(사출계획!$K$88:$L$110,표4[[#This Row],[제품명]])</f>
        <v>0</v>
      </c>
      <c r="Q1238" s="130">
        <f>COUNTIF(사출계획!$M$62:$N$110,표4[[#This Row],[제품명]])</f>
        <v>0</v>
      </c>
      <c r="R1238" s="131">
        <f>COUNTIF(사출계획!$M$62:$N$87,표4[[#This Row],[제품명]])</f>
        <v>0</v>
      </c>
      <c r="S1238" s="131">
        <f>COUNTIF(사출계획!$M$88:$N$110,표4[[#This Row],[제품명]])</f>
        <v>0</v>
      </c>
      <c r="T1238" s="54">
        <f>COUNTIF(사출계획!$O$62:$P$110,표4[[#This Row],[제품명]])</f>
        <v>0</v>
      </c>
      <c r="U1238" s="131">
        <f>COUNTIF(사출계획!$O$62:$P$87,표4[[#This Row],[제품명]])</f>
        <v>0</v>
      </c>
      <c r="V1238" s="131">
        <f>COUNTIF(사출계획!$O$88:$P$110,표4[[#This Row],[제품명]])</f>
        <v>0</v>
      </c>
      <c r="W1238" s="54">
        <f>COUNTIF(사출계획!$Q$62:$R$110,표4[[#This Row],[제품명]])</f>
        <v>0</v>
      </c>
      <c r="X1238" s="131">
        <f>COUNTIF(사출계획!$Q$62:$R$87,표4[[#This Row],[제품명]])</f>
        <v>0</v>
      </c>
      <c r="Y1238" s="131">
        <f>COUNTIF(사출계획!$Q$88:$R$110,표4[[#This Row],[제품명]])</f>
        <v>0</v>
      </c>
      <c r="Z1238" s="54">
        <f>COUNTIF(사출계획!$S$62:$T$110,표4[[#This Row],[제품명]])</f>
        <v>0</v>
      </c>
      <c r="AA1238" s="131"/>
      <c r="AB1238" s="131"/>
      <c r="AC1238" s="558" t="s">
        <v>5510</v>
      </c>
      <c r="AD1238" s="129">
        <f>SUMIF(표4[잉크명],표5[[#This Row],[잉크]],표4[월])</f>
        <v>0</v>
      </c>
      <c r="AE1238" s="131">
        <f>SUMIF(표4[잉크명],표5[[#This Row],[잉크]],표4[월-3층])</f>
        <v>0</v>
      </c>
      <c r="AF1238" s="131">
        <f>SUMIF(표4[잉크명],표5[[#This Row],[잉크]],표4[월-1층])</f>
        <v>0</v>
      </c>
      <c r="AG1238" s="133">
        <f>SUMIF(표4[잉크명],표5[[#This Row],[잉크]],표4[화])</f>
        <v>0</v>
      </c>
      <c r="AH1238" s="131">
        <f>SUMIF(표4[잉크명],표5[[#This Row],[잉크]],표4[화-3층])</f>
        <v>0</v>
      </c>
      <c r="AI1238" s="131">
        <f>SUMIF(표4[잉크명],표5[[#This Row],[잉크]],표4[화-1층])</f>
        <v>0</v>
      </c>
      <c r="AJ1238" s="130">
        <f>SUMIF(표4[잉크명],표5[[#This Row],[잉크]],표4[수])</f>
        <v>0</v>
      </c>
      <c r="AK1238" s="131">
        <f>SUMIF(표4[잉크명],표5[[#This Row],[잉크]],표4[수-3층])</f>
        <v>0</v>
      </c>
      <c r="AL1238" s="131">
        <f>SUMIF(표4[잉크명],표5[[#This Row],[잉크]],표4[수-1층])</f>
        <v>0</v>
      </c>
      <c r="AM1238" s="54">
        <f>SUMIF(표4[잉크명],표5[[#This Row],[잉크]],표4[목])</f>
        <v>0</v>
      </c>
      <c r="AN1238" s="131">
        <f>SUMIF(표4[잉크명],표5[[#This Row],[잉크]],표4[목-3층])</f>
        <v>0</v>
      </c>
      <c r="AO1238" s="131">
        <f>SUMIF(표4[잉크명],표5[[#This Row],[잉크]],표4[목-1층])</f>
        <v>0</v>
      </c>
      <c r="AP1238" s="54">
        <f>SUMIF(표4[잉크명],표5[[#This Row],[잉크]],표4[금])</f>
        <v>0</v>
      </c>
      <c r="AQ1238" s="131">
        <f>SUMIF(표4[잉크명],표5[[#This Row],[잉크]],표4[금-3층])</f>
        <v>0</v>
      </c>
      <c r="AR1238" s="131">
        <f>SUMIF(표4[잉크명],표5[[#This Row],[잉크]],표4[금-1층])</f>
        <v>0</v>
      </c>
      <c r="AS1238" s="54">
        <f>SUMIF(표4[잉크명],표5[[#This Row],[잉크]],표4[토])</f>
        <v>0</v>
      </c>
      <c r="AT1238" s="131">
        <f>SUMIF(표4[잉크명],표5[[#This Row],[잉크]],표4[토-3층])</f>
        <v>0</v>
      </c>
      <c r="AU1238" s="131">
        <f>SUMIF(표4[잉크명],표5[[#This Row],[잉크]],표4[토-1층])</f>
        <v>0</v>
      </c>
      <c r="AV1238" s="54">
        <f>SUMIF(표4[잉크명],표5[[#This Row],[잉크]],표4[일])</f>
        <v>0</v>
      </c>
      <c r="AW1238" s="131">
        <f>SUMIF(표4[잉크명],표5[[#This Row],[잉크]],표4[일-3층])</f>
        <v>0</v>
      </c>
      <c r="AX1238" s="131">
        <f>SUMIF(표4[잉크명],표5[[#This Row],[잉크]],표4[일-1층])</f>
        <v>0</v>
      </c>
      <c r="AY1238" s="54">
        <f>SUMIF(표4[잉크명],표5[[#This Row],[잉크]],표4[차주 월])</f>
        <v>0</v>
      </c>
      <c r="AZ1238" s="54">
        <f>SUM(표5[[#This Row],[월]:[차주 월]])</f>
        <v>0</v>
      </c>
    </row>
    <row r="1239" spans="2:52" x14ac:dyDescent="0.3">
      <c r="B1239" s="482" t="s">
        <v>4813</v>
      </c>
      <c r="C1239" s="285"/>
      <c r="D1239" s="482" t="s">
        <v>4816</v>
      </c>
      <c r="E1239" s="54">
        <f>COUNTIF(사출계획!$E$62:$F$110,표4[[#This Row],[제품명]])</f>
        <v>0</v>
      </c>
      <c r="F1239" s="131">
        <f>COUNTIF(사출계획!$E$62:$F$87,표4[[#This Row],[제품명]])</f>
        <v>0</v>
      </c>
      <c r="G1239" s="131">
        <f>COUNTIF(사출계획!$E$88:$F$110,표4[[#This Row],[제품명]])</f>
        <v>0</v>
      </c>
      <c r="H1239" s="54">
        <f>COUNTIF(사출계획!$G$62:$H$110,표4[[#This Row],[제품명]])</f>
        <v>0</v>
      </c>
      <c r="I1239" s="132">
        <f>COUNTIF(사출계획!$G$62:$H$87,표4[[#This Row],[제품명]])</f>
        <v>0</v>
      </c>
      <c r="J1239" s="132">
        <f>COUNTIF(사출계획!$G$88:$H$110,표4[[#This Row],[제품명]])</f>
        <v>0</v>
      </c>
      <c r="K1239" s="54">
        <f>COUNTIF(사출계획!$I$62:$J$110,표4[[#This Row],[제품명]])</f>
        <v>0</v>
      </c>
      <c r="L1239" s="131">
        <f>COUNTIF(사출계획!$I$62:$J$87,표4[[#This Row],[제품명]])</f>
        <v>0</v>
      </c>
      <c r="M1239" s="131">
        <f>COUNTIF(사출계획!$I$88:$J$110,표4[[#This Row],[제품명]])</f>
        <v>0</v>
      </c>
      <c r="N1239" s="129">
        <f>COUNTIF(사출계획!$K$62:$L$110,표4[[#This Row],[제품명]])</f>
        <v>0</v>
      </c>
      <c r="O1239" s="131">
        <f>COUNTIF(사출계획!$K$62:$L$87,표4[[#This Row],[제품명]])</f>
        <v>0</v>
      </c>
      <c r="P1239" s="131">
        <f>COUNTIF(사출계획!$K$88:$L$110,표4[[#This Row],[제품명]])</f>
        <v>0</v>
      </c>
      <c r="Q1239" s="130">
        <f>COUNTIF(사출계획!$M$62:$N$110,표4[[#This Row],[제품명]])</f>
        <v>0</v>
      </c>
      <c r="R1239" s="131">
        <f>COUNTIF(사출계획!$M$62:$N$87,표4[[#This Row],[제품명]])</f>
        <v>0</v>
      </c>
      <c r="S1239" s="131">
        <f>COUNTIF(사출계획!$M$88:$N$110,표4[[#This Row],[제품명]])</f>
        <v>0</v>
      </c>
      <c r="T1239" s="54">
        <f>COUNTIF(사출계획!$O$62:$P$110,표4[[#This Row],[제품명]])</f>
        <v>0</v>
      </c>
      <c r="U1239" s="131">
        <f>COUNTIF(사출계획!$O$62:$P$87,표4[[#This Row],[제품명]])</f>
        <v>0</v>
      </c>
      <c r="V1239" s="131">
        <f>COUNTIF(사출계획!$O$88:$P$110,표4[[#This Row],[제품명]])</f>
        <v>0</v>
      </c>
      <c r="W1239" s="54">
        <f>COUNTIF(사출계획!$Q$62:$R$110,표4[[#This Row],[제품명]])</f>
        <v>0</v>
      </c>
      <c r="X1239" s="131">
        <f>COUNTIF(사출계획!$Q$62:$R$87,표4[[#This Row],[제품명]])</f>
        <v>0</v>
      </c>
      <c r="Y1239" s="131">
        <f>COUNTIF(사출계획!$Q$88:$R$110,표4[[#This Row],[제품명]])</f>
        <v>0</v>
      </c>
      <c r="Z1239" s="54">
        <f>COUNTIF(사출계획!$S$62:$T$110,표4[[#This Row],[제품명]])</f>
        <v>0</v>
      </c>
      <c r="AA1239" s="131"/>
      <c r="AB1239" s="131"/>
      <c r="AC1239" s="560" t="s">
        <v>5514</v>
      </c>
      <c r="AD1239" s="129">
        <f>SUMIF(표4[잉크명],표5[[#This Row],[잉크]],표4[월])</f>
        <v>0</v>
      </c>
      <c r="AE1239" s="131">
        <f>SUMIF(표4[잉크명],표5[[#This Row],[잉크]],표4[월-3층])</f>
        <v>0</v>
      </c>
      <c r="AF1239" s="131">
        <f>SUMIF(표4[잉크명],표5[[#This Row],[잉크]],표4[월-1층])</f>
        <v>0</v>
      </c>
      <c r="AG1239" s="133">
        <f>SUMIF(표4[잉크명],표5[[#This Row],[잉크]],표4[화])</f>
        <v>0</v>
      </c>
      <c r="AH1239" s="131">
        <f>SUMIF(표4[잉크명],표5[[#This Row],[잉크]],표4[화-3층])</f>
        <v>0</v>
      </c>
      <c r="AI1239" s="131">
        <f>SUMIF(표4[잉크명],표5[[#This Row],[잉크]],표4[화-1층])</f>
        <v>0</v>
      </c>
      <c r="AJ1239" s="130">
        <f>SUMIF(표4[잉크명],표5[[#This Row],[잉크]],표4[수])</f>
        <v>0</v>
      </c>
      <c r="AK1239" s="131">
        <f>SUMIF(표4[잉크명],표5[[#This Row],[잉크]],표4[수-3층])</f>
        <v>0</v>
      </c>
      <c r="AL1239" s="131">
        <f>SUMIF(표4[잉크명],표5[[#This Row],[잉크]],표4[수-1층])</f>
        <v>0</v>
      </c>
      <c r="AM1239" s="54">
        <f>SUMIF(표4[잉크명],표5[[#This Row],[잉크]],표4[목])</f>
        <v>0</v>
      </c>
      <c r="AN1239" s="131">
        <f>SUMIF(표4[잉크명],표5[[#This Row],[잉크]],표4[목-3층])</f>
        <v>0</v>
      </c>
      <c r="AO1239" s="131">
        <f>SUMIF(표4[잉크명],표5[[#This Row],[잉크]],표4[목-1층])</f>
        <v>0</v>
      </c>
      <c r="AP1239" s="54">
        <f>SUMIF(표4[잉크명],표5[[#This Row],[잉크]],표4[금])</f>
        <v>0</v>
      </c>
      <c r="AQ1239" s="131">
        <f>SUMIF(표4[잉크명],표5[[#This Row],[잉크]],표4[금-3층])</f>
        <v>0</v>
      </c>
      <c r="AR1239" s="131">
        <f>SUMIF(표4[잉크명],표5[[#This Row],[잉크]],표4[금-1층])</f>
        <v>0</v>
      </c>
      <c r="AS1239" s="54">
        <f>SUMIF(표4[잉크명],표5[[#This Row],[잉크]],표4[토])</f>
        <v>0</v>
      </c>
      <c r="AT1239" s="131">
        <f>SUMIF(표4[잉크명],표5[[#This Row],[잉크]],표4[토-3층])</f>
        <v>0</v>
      </c>
      <c r="AU1239" s="131">
        <f>SUMIF(표4[잉크명],표5[[#This Row],[잉크]],표4[토-1층])</f>
        <v>0</v>
      </c>
      <c r="AV1239" s="54">
        <f>SUMIF(표4[잉크명],표5[[#This Row],[잉크]],표4[일])</f>
        <v>0</v>
      </c>
      <c r="AW1239" s="131">
        <f>SUMIF(표4[잉크명],표5[[#This Row],[잉크]],표4[일-3층])</f>
        <v>0</v>
      </c>
      <c r="AX1239" s="131">
        <f>SUMIF(표4[잉크명],표5[[#This Row],[잉크]],표4[일-1층])</f>
        <v>0</v>
      </c>
      <c r="AY1239" s="54">
        <f>SUMIF(표4[잉크명],표5[[#This Row],[잉크]],표4[차주 월])</f>
        <v>0</v>
      </c>
      <c r="AZ1239" s="54">
        <f>SUM(표5[[#This Row],[월]:[차주 월]])</f>
        <v>0</v>
      </c>
    </row>
    <row r="1240" spans="2:52" x14ac:dyDescent="0.3">
      <c r="B1240" s="482" t="s">
        <v>4814</v>
      </c>
      <c r="C1240" s="285"/>
      <c r="D1240" s="482" t="s">
        <v>4818</v>
      </c>
      <c r="E1240" s="54">
        <f>COUNTIF(사출계획!$E$62:$F$110,표4[[#This Row],[제품명]])</f>
        <v>0</v>
      </c>
      <c r="F1240" s="131">
        <f>COUNTIF(사출계획!$E$62:$F$87,표4[[#This Row],[제품명]])</f>
        <v>0</v>
      </c>
      <c r="G1240" s="131">
        <f>COUNTIF(사출계획!$E$88:$F$110,표4[[#This Row],[제품명]])</f>
        <v>0</v>
      </c>
      <c r="H1240" s="54">
        <f>COUNTIF(사출계획!$G$62:$H$110,표4[[#This Row],[제품명]])</f>
        <v>0</v>
      </c>
      <c r="I1240" s="132">
        <f>COUNTIF(사출계획!$G$62:$H$87,표4[[#This Row],[제품명]])</f>
        <v>0</v>
      </c>
      <c r="J1240" s="132">
        <f>COUNTIF(사출계획!$G$88:$H$110,표4[[#This Row],[제품명]])</f>
        <v>0</v>
      </c>
      <c r="K1240" s="54">
        <f>COUNTIF(사출계획!$I$62:$J$110,표4[[#This Row],[제품명]])</f>
        <v>0</v>
      </c>
      <c r="L1240" s="131">
        <f>COUNTIF(사출계획!$I$62:$J$87,표4[[#This Row],[제품명]])</f>
        <v>0</v>
      </c>
      <c r="M1240" s="131">
        <f>COUNTIF(사출계획!$I$88:$J$110,표4[[#This Row],[제품명]])</f>
        <v>0</v>
      </c>
      <c r="N1240" s="129">
        <f>COUNTIF(사출계획!$K$62:$L$110,표4[[#This Row],[제품명]])</f>
        <v>0</v>
      </c>
      <c r="O1240" s="131">
        <f>COUNTIF(사출계획!$K$62:$L$87,표4[[#This Row],[제품명]])</f>
        <v>0</v>
      </c>
      <c r="P1240" s="131">
        <f>COUNTIF(사출계획!$K$88:$L$110,표4[[#This Row],[제품명]])</f>
        <v>0</v>
      </c>
      <c r="Q1240" s="130">
        <f>COUNTIF(사출계획!$M$62:$N$110,표4[[#This Row],[제품명]])</f>
        <v>0</v>
      </c>
      <c r="R1240" s="131">
        <f>COUNTIF(사출계획!$M$62:$N$87,표4[[#This Row],[제품명]])</f>
        <v>0</v>
      </c>
      <c r="S1240" s="131">
        <f>COUNTIF(사출계획!$M$88:$N$110,표4[[#This Row],[제품명]])</f>
        <v>0</v>
      </c>
      <c r="T1240" s="54">
        <f>COUNTIF(사출계획!$O$62:$P$110,표4[[#This Row],[제품명]])</f>
        <v>0</v>
      </c>
      <c r="U1240" s="131">
        <f>COUNTIF(사출계획!$O$62:$P$87,표4[[#This Row],[제품명]])</f>
        <v>0</v>
      </c>
      <c r="V1240" s="131">
        <f>COUNTIF(사출계획!$O$88:$P$110,표4[[#This Row],[제품명]])</f>
        <v>0</v>
      </c>
      <c r="W1240" s="54">
        <f>COUNTIF(사출계획!$Q$62:$R$110,표4[[#This Row],[제품명]])</f>
        <v>0</v>
      </c>
      <c r="X1240" s="131">
        <f>COUNTIF(사출계획!$Q$62:$R$87,표4[[#This Row],[제품명]])</f>
        <v>0</v>
      </c>
      <c r="Y1240" s="131">
        <f>COUNTIF(사출계획!$Q$88:$R$110,표4[[#This Row],[제품명]])</f>
        <v>0</v>
      </c>
      <c r="Z1240" s="54">
        <f>COUNTIF(사출계획!$S$62:$T$110,표4[[#This Row],[제품명]])</f>
        <v>0</v>
      </c>
      <c r="AA1240" s="131"/>
      <c r="AB1240" s="131"/>
      <c r="AC1240" s="561" t="s">
        <v>5519</v>
      </c>
      <c r="AD1240" s="129">
        <f>SUMIF(표4[잉크명],표5[[#This Row],[잉크]],표4[월])</f>
        <v>0</v>
      </c>
      <c r="AE1240" s="126">
        <f>SUMIF(표4[잉크명],표5[[#This Row],[잉크]],표4[월-3층])</f>
        <v>0</v>
      </c>
      <c r="AF1240" s="126">
        <f>SUMIF(표4[잉크명],표5[[#This Row],[잉크]],표4[월-1층])</f>
        <v>0</v>
      </c>
      <c r="AG1240" s="133">
        <f>SUMIF(표4[잉크명],표5[[#This Row],[잉크]],표4[화])</f>
        <v>0</v>
      </c>
      <c r="AH1240" s="126">
        <f>SUMIF(표4[잉크명],표5[[#This Row],[잉크]],표4[화-3층])</f>
        <v>0</v>
      </c>
      <c r="AI1240" s="126">
        <f>SUMIF(표4[잉크명],표5[[#This Row],[잉크]],표4[화-1층])</f>
        <v>0</v>
      </c>
      <c r="AJ1240" s="130">
        <f>SUMIF(표4[잉크명],표5[[#This Row],[잉크]],표4[수])</f>
        <v>0</v>
      </c>
      <c r="AK1240" s="126">
        <f>SUMIF(표4[잉크명],표5[[#This Row],[잉크]],표4[수-3층])</f>
        <v>0</v>
      </c>
      <c r="AL1240" s="126">
        <f>SUMIF(표4[잉크명],표5[[#This Row],[잉크]],표4[수-1층])</f>
        <v>0</v>
      </c>
      <c r="AM1240" s="34">
        <f>SUMIF(표4[잉크명],표5[[#This Row],[잉크]],표4[목])</f>
        <v>0</v>
      </c>
      <c r="AN1240" s="126">
        <f>SUMIF(표4[잉크명],표5[[#This Row],[잉크]],표4[목-3층])</f>
        <v>0</v>
      </c>
      <c r="AO1240" s="126">
        <f>SUMIF(표4[잉크명],표5[[#This Row],[잉크]],표4[목-1층])</f>
        <v>0</v>
      </c>
      <c r="AP1240" s="34">
        <f>SUMIF(표4[잉크명],표5[[#This Row],[잉크]],표4[금])</f>
        <v>0</v>
      </c>
      <c r="AQ1240" s="126">
        <f>SUMIF(표4[잉크명],표5[[#This Row],[잉크]],표4[금-3층])</f>
        <v>0</v>
      </c>
      <c r="AR1240" s="126">
        <f>SUMIF(표4[잉크명],표5[[#This Row],[잉크]],표4[금-1층])</f>
        <v>0</v>
      </c>
      <c r="AS1240" s="34">
        <f>SUMIF(표4[잉크명],표5[[#This Row],[잉크]],표4[토])</f>
        <v>0</v>
      </c>
      <c r="AT1240" s="126">
        <f>SUMIF(표4[잉크명],표5[[#This Row],[잉크]],표4[토-3층])</f>
        <v>0</v>
      </c>
      <c r="AU1240" s="126">
        <f>SUMIF(표4[잉크명],표5[[#This Row],[잉크]],표4[토-1층])</f>
        <v>0</v>
      </c>
      <c r="AV1240" s="34">
        <f>SUMIF(표4[잉크명],표5[[#This Row],[잉크]],표4[일])</f>
        <v>0</v>
      </c>
      <c r="AW1240" s="126">
        <f>SUMIF(표4[잉크명],표5[[#This Row],[잉크]],표4[일-3층])</f>
        <v>0</v>
      </c>
      <c r="AX1240" s="126">
        <f>SUMIF(표4[잉크명],표5[[#This Row],[잉크]],표4[일-1층])</f>
        <v>0</v>
      </c>
      <c r="AY1240" s="34">
        <f>SUMIF(표4[잉크명],표5[[#This Row],[잉크]],표4[차주 월])</f>
        <v>0</v>
      </c>
      <c r="AZ1240" s="34">
        <f>SUM(표5[[#This Row],[월]:[차주 월]])</f>
        <v>0</v>
      </c>
    </row>
    <row r="1241" spans="2:52" x14ac:dyDescent="0.3">
      <c r="B1241" s="482" t="s">
        <v>4815</v>
      </c>
      <c r="C1241" s="285"/>
      <c r="D1241" s="482" t="s">
        <v>4818</v>
      </c>
      <c r="E1241" s="54">
        <f>COUNTIF(사출계획!$E$62:$F$110,표4[[#This Row],[제품명]])</f>
        <v>0</v>
      </c>
      <c r="F1241" s="131">
        <f>COUNTIF(사출계획!$E$62:$F$87,표4[[#This Row],[제품명]])</f>
        <v>0</v>
      </c>
      <c r="G1241" s="131">
        <f>COUNTIF(사출계획!$E$88:$F$110,표4[[#This Row],[제품명]])</f>
        <v>0</v>
      </c>
      <c r="H1241" s="54">
        <f>COUNTIF(사출계획!$G$62:$H$110,표4[[#This Row],[제품명]])</f>
        <v>0</v>
      </c>
      <c r="I1241" s="132">
        <f>COUNTIF(사출계획!$G$62:$H$87,표4[[#This Row],[제품명]])</f>
        <v>0</v>
      </c>
      <c r="J1241" s="132">
        <f>COUNTIF(사출계획!$G$88:$H$110,표4[[#This Row],[제품명]])</f>
        <v>0</v>
      </c>
      <c r="K1241" s="54">
        <f>COUNTIF(사출계획!$I$62:$J$110,표4[[#This Row],[제품명]])</f>
        <v>0</v>
      </c>
      <c r="L1241" s="131">
        <f>COUNTIF(사출계획!$I$62:$J$87,표4[[#This Row],[제품명]])</f>
        <v>0</v>
      </c>
      <c r="M1241" s="131">
        <f>COUNTIF(사출계획!$I$88:$J$110,표4[[#This Row],[제품명]])</f>
        <v>0</v>
      </c>
      <c r="N1241" s="129">
        <f>COUNTIF(사출계획!$K$62:$L$110,표4[[#This Row],[제품명]])</f>
        <v>0</v>
      </c>
      <c r="O1241" s="131">
        <f>COUNTIF(사출계획!$K$62:$L$87,표4[[#This Row],[제품명]])</f>
        <v>0</v>
      </c>
      <c r="P1241" s="131">
        <f>COUNTIF(사출계획!$K$88:$L$110,표4[[#This Row],[제품명]])</f>
        <v>0</v>
      </c>
      <c r="Q1241" s="130">
        <f>COUNTIF(사출계획!$M$62:$N$110,표4[[#This Row],[제품명]])</f>
        <v>0</v>
      </c>
      <c r="R1241" s="131">
        <f>COUNTIF(사출계획!$M$62:$N$87,표4[[#This Row],[제품명]])</f>
        <v>0</v>
      </c>
      <c r="S1241" s="131">
        <f>COUNTIF(사출계획!$M$88:$N$110,표4[[#This Row],[제품명]])</f>
        <v>0</v>
      </c>
      <c r="T1241" s="54">
        <f>COUNTIF(사출계획!$O$62:$P$110,표4[[#This Row],[제품명]])</f>
        <v>0</v>
      </c>
      <c r="U1241" s="131">
        <f>COUNTIF(사출계획!$O$62:$P$87,표4[[#This Row],[제품명]])</f>
        <v>0</v>
      </c>
      <c r="V1241" s="131">
        <f>COUNTIF(사출계획!$O$88:$P$110,표4[[#This Row],[제품명]])</f>
        <v>0</v>
      </c>
      <c r="W1241" s="54">
        <f>COUNTIF(사출계획!$Q$62:$R$110,표4[[#This Row],[제품명]])</f>
        <v>0</v>
      </c>
      <c r="X1241" s="131">
        <f>COUNTIF(사출계획!$Q$62:$R$87,표4[[#This Row],[제품명]])</f>
        <v>0</v>
      </c>
      <c r="Y1241" s="131">
        <f>COUNTIF(사출계획!$Q$88:$R$110,표4[[#This Row],[제품명]])</f>
        <v>0</v>
      </c>
      <c r="Z1241" s="54">
        <f>COUNTIF(사출계획!$S$62:$T$110,표4[[#This Row],[제품명]])</f>
        <v>0</v>
      </c>
      <c r="AA1241" s="131"/>
      <c r="AB1241" s="131"/>
      <c r="AC1241" s="33" t="s">
        <v>5520</v>
      </c>
      <c r="AD1241" s="129">
        <f>SUMIF(표4[잉크명],표5[[#This Row],[잉크]],표4[월])</f>
        <v>0</v>
      </c>
      <c r="AE1241" s="126">
        <f>SUMIF(표4[잉크명],표5[[#This Row],[잉크]],표4[월-3층])</f>
        <v>0</v>
      </c>
      <c r="AF1241" s="126">
        <f>SUMIF(표4[잉크명],표5[[#This Row],[잉크]],표4[월-1층])</f>
        <v>0</v>
      </c>
      <c r="AG1241" s="133">
        <f>SUMIF(표4[잉크명],표5[[#This Row],[잉크]],표4[화])</f>
        <v>0</v>
      </c>
      <c r="AH1241" s="126">
        <f>SUMIF(표4[잉크명],표5[[#This Row],[잉크]],표4[화-3층])</f>
        <v>0</v>
      </c>
      <c r="AI1241" s="126">
        <f>SUMIF(표4[잉크명],표5[[#This Row],[잉크]],표4[화-1층])</f>
        <v>0</v>
      </c>
      <c r="AJ1241" s="130">
        <f>SUMIF(표4[잉크명],표5[[#This Row],[잉크]],표4[수])</f>
        <v>0</v>
      </c>
      <c r="AK1241" s="126">
        <f>SUMIF(표4[잉크명],표5[[#This Row],[잉크]],표4[수-3층])</f>
        <v>0</v>
      </c>
      <c r="AL1241" s="126">
        <f>SUMIF(표4[잉크명],표5[[#This Row],[잉크]],표4[수-1층])</f>
        <v>0</v>
      </c>
      <c r="AM1241" s="34">
        <f>SUMIF(표4[잉크명],표5[[#This Row],[잉크]],표4[목])</f>
        <v>0</v>
      </c>
      <c r="AN1241" s="126">
        <f>SUMIF(표4[잉크명],표5[[#This Row],[잉크]],표4[목-3층])</f>
        <v>0</v>
      </c>
      <c r="AO1241" s="126">
        <f>SUMIF(표4[잉크명],표5[[#This Row],[잉크]],표4[목-1층])</f>
        <v>0</v>
      </c>
      <c r="AP1241" s="34">
        <f>SUMIF(표4[잉크명],표5[[#This Row],[잉크]],표4[금])</f>
        <v>0</v>
      </c>
      <c r="AQ1241" s="126">
        <f>SUMIF(표4[잉크명],표5[[#This Row],[잉크]],표4[금-3층])</f>
        <v>0</v>
      </c>
      <c r="AR1241" s="126">
        <f>SUMIF(표4[잉크명],표5[[#This Row],[잉크]],표4[금-1층])</f>
        <v>0</v>
      </c>
      <c r="AS1241" s="34">
        <f>SUMIF(표4[잉크명],표5[[#This Row],[잉크]],표4[토])</f>
        <v>0</v>
      </c>
      <c r="AT1241" s="126">
        <f>SUMIF(표4[잉크명],표5[[#This Row],[잉크]],표4[토-3층])</f>
        <v>0</v>
      </c>
      <c r="AU1241" s="126">
        <f>SUMIF(표4[잉크명],표5[[#This Row],[잉크]],표4[토-1층])</f>
        <v>0</v>
      </c>
      <c r="AV1241" s="34">
        <f>SUMIF(표4[잉크명],표5[[#This Row],[잉크]],표4[일])</f>
        <v>0</v>
      </c>
      <c r="AW1241" s="126">
        <f>SUMIF(표4[잉크명],표5[[#This Row],[잉크]],표4[일-3층])</f>
        <v>0</v>
      </c>
      <c r="AX1241" s="126">
        <f>SUMIF(표4[잉크명],표5[[#This Row],[잉크]],표4[일-1층])</f>
        <v>0</v>
      </c>
      <c r="AY1241" s="34">
        <f>SUMIF(표4[잉크명],표5[[#This Row],[잉크]],표4[차주 월])</f>
        <v>0</v>
      </c>
      <c r="AZ1241" s="34">
        <f>SUM(표5[[#This Row],[월]:[차주 월]])</f>
        <v>0</v>
      </c>
    </row>
    <row r="1242" spans="2:52" x14ac:dyDescent="0.3">
      <c r="B1242" s="485" t="s">
        <v>4830</v>
      </c>
      <c r="C1242" s="285"/>
      <c r="D1242" s="485" t="s">
        <v>4826</v>
      </c>
      <c r="E1242" s="54">
        <f>COUNTIF(사출계획!$E$62:$F$110,표4[[#This Row],[제품명]])</f>
        <v>0</v>
      </c>
      <c r="F1242" s="126">
        <f>COUNTIF(사출계획!$E$62:$F$87,표4[[#This Row],[제품명]])</f>
        <v>0</v>
      </c>
      <c r="G1242" s="126">
        <f>COUNTIF(사출계획!$E$88:$F$110,표4[[#This Row],[제품명]])</f>
        <v>0</v>
      </c>
      <c r="H1242" s="54">
        <f>COUNTIF(사출계획!$G$62:$H$110,표4[[#This Row],[제품명]])</f>
        <v>0</v>
      </c>
      <c r="I1242" s="128">
        <f>COUNTIF(사출계획!$G$62:$H$87,표4[[#This Row],[제품명]])</f>
        <v>0</v>
      </c>
      <c r="J1242" s="128">
        <f>COUNTIF(사출계획!$G$88:$H$110,표4[[#This Row],[제품명]])</f>
        <v>0</v>
      </c>
      <c r="K1242" s="54">
        <f>COUNTIF(사출계획!$I$62:$J$110,표4[[#This Row],[제품명]])</f>
        <v>0</v>
      </c>
      <c r="L1242" s="126">
        <f>COUNTIF(사출계획!$I$62:$J$87,표4[[#This Row],[제품명]])</f>
        <v>0</v>
      </c>
      <c r="M1242" s="126">
        <f>COUNTIF(사출계획!$I$88:$J$110,표4[[#This Row],[제품명]])</f>
        <v>0</v>
      </c>
      <c r="N1242" s="129">
        <f>COUNTIF(사출계획!$K$62:$L$110,표4[[#This Row],[제품명]])</f>
        <v>0</v>
      </c>
      <c r="O1242" s="126">
        <f>COUNTIF(사출계획!$K$62:$L$87,표4[[#This Row],[제품명]])</f>
        <v>0</v>
      </c>
      <c r="P1242" s="126">
        <f>COUNTIF(사출계획!$K$88:$L$110,표4[[#This Row],[제품명]])</f>
        <v>0</v>
      </c>
      <c r="Q1242" s="130">
        <f>COUNTIF(사출계획!$M$62:$N$110,표4[[#This Row],[제품명]])</f>
        <v>0</v>
      </c>
      <c r="R1242" s="126">
        <f>COUNTIF(사출계획!$M$62:$N$87,표4[[#This Row],[제품명]])</f>
        <v>0</v>
      </c>
      <c r="S1242" s="126">
        <f>COUNTIF(사출계획!$M$88:$N$110,표4[[#This Row],[제품명]])</f>
        <v>0</v>
      </c>
      <c r="T1242" s="54">
        <f>COUNTIF(사출계획!$O$62:$P$110,표4[[#This Row],[제품명]])</f>
        <v>0</v>
      </c>
      <c r="U1242" s="126">
        <f>COUNTIF(사출계획!$O$62:$P$87,표4[[#This Row],[제품명]])</f>
        <v>0</v>
      </c>
      <c r="V1242" s="126">
        <f>COUNTIF(사출계획!$O$88:$P$110,표4[[#This Row],[제품명]])</f>
        <v>0</v>
      </c>
      <c r="W1242" s="54">
        <f>COUNTIF(사출계획!$Q$62:$R$110,표4[[#This Row],[제품명]])</f>
        <v>0</v>
      </c>
      <c r="X1242" s="126">
        <f>COUNTIF(사출계획!$Q$62:$R$87,표4[[#This Row],[제품명]])</f>
        <v>0</v>
      </c>
      <c r="Y1242" s="126">
        <f>COUNTIF(사출계획!$Q$88:$R$110,표4[[#This Row],[제품명]])</f>
        <v>0</v>
      </c>
      <c r="Z1242" s="54">
        <f>COUNTIF(사출계획!$S$62:$T$110,표4[[#This Row],[제품명]])</f>
        <v>0</v>
      </c>
      <c r="AA1242" s="126"/>
      <c r="AB1242" s="126"/>
      <c r="AC1242" s="561" t="s">
        <v>5521</v>
      </c>
      <c r="AD1242" s="129">
        <f>SUMIF(표4[잉크명],표5[[#This Row],[잉크]],표4[월])</f>
        <v>0</v>
      </c>
      <c r="AE1242" s="131">
        <f>SUMIF(표4[잉크명],표5[[#This Row],[잉크]],표4[월-3층])</f>
        <v>0</v>
      </c>
      <c r="AF1242" s="131">
        <f>SUMIF(표4[잉크명],표5[[#This Row],[잉크]],표4[월-1층])</f>
        <v>0</v>
      </c>
      <c r="AG1242" s="133">
        <f>SUMIF(표4[잉크명],표5[[#This Row],[잉크]],표4[화])</f>
        <v>0</v>
      </c>
      <c r="AH1242" s="131">
        <f>SUMIF(표4[잉크명],표5[[#This Row],[잉크]],표4[화-3층])</f>
        <v>0</v>
      </c>
      <c r="AI1242" s="131">
        <f>SUMIF(표4[잉크명],표5[[#This Row],[잉크]],표4[화-1층])</f>
        <v>0</v>
      </c>
      <c r="AJ1242" s="130">
        <f>SUMIF(표4[잉크명],표5[[#This Row],[잉크]],표4[수])</f>
        <v>0</v>
      </c>
      <c r="AK1242" s="131">
        <f>SUMIF(표4[잉크명],표5[[#This Row],[잉크]],표4[수-3층])</f>
        <v>0</v>
      </c>
      <c r="AL1242" s="131">
        <f>SUMIF(표4[잉크명],표5[[#This Row],[잉크]],표4[수-1층])</f>
        <v>0</v>
      </c>
      <c r="AM1242" s="54">
        <f>SUMIF(표4[잉크명],표5[[#This Row],[잉크]],표4[목])</f>
        <v>0</v>
      </c>
      <c r="AN1242" s="131">
        <f>SUMIF(표4[잉크명],표5[[#This Row],[잉크]],표4[목-3층])</f>
        <v>0</v>
      </c>
      <c r="AO1242" s="131">
        <f>SUMIF(표4[잉크명],표5[[#This Row],[잉크]],표4[목-1층])</f>
        <v>0</v>
      </c>
      <c r="AP1242" s="54">
        <f>SUMIF(표4[잉크명],표5[[#This Row],[잉크]],표4[금])</f>
        <v>0</v>
      </c>
      <c r="AQ1242" s="131">
        <f>SUMIF(표4[잉크명],표5[[#This Row],[잉크]],표4[금-3층])</f>
        <v>0</v>
      </c>
      <c r="AR1242" s="131">
        <f>SUMIF(표4[잉크명],표5[[#This Row],[잉크]],표4[금-1층])</f>
        <v>0</v>
      </c>
      <c r="AS1242" s="54">
        <f>SUMIF(표4[잉크명],표5[[#This Row],[잉크]],표4[토])</f>
        <v>0</v>
      </c>
      <c r="AT1242" s="131">
        <f>SUMIF(표4[잉크명],표5[[#This Row],[잉크]],표4[토-3층])</f>
        <v>0</v>
      </c>
      <c r="AU1242" s="131">
        <f>SUMIF(표4[잉크명],표5[[#This Row],[잉크]],표4[토-1층])</f>
        <v>0</v>
      </c>
      <c r="AV1242" s="54">
        <f>SUMIF(표4[잉크명],표5[[#This Row],[잉크]],표4[일])</f>
        <v>0</v>
      </c>
      <c r="AW1242" s="131">
        <f>SUMIF(표4[잉크명],표5[[#This Row],[잉크]],표4[일-3층])</f>
        <v>0</v>
      </c>
      <c r="AX1242" s="131">
        <f>SUMIF(표4[잉크명],표5[[#This Row],[잉크]],표4[일-1층])</f>
        <v>0</v>
      </c>
      <c r="AY1242" s="54">
        <f>SUMIF(표4[잉크명],표5[[#This Row],[잉크]],표4[차주 월])</f>
        <v>0</v>
      </c>
      <c r="AZ1242" s="54">
        <f>SUM(표5[[#This Row],[월]:[차주 월]])</f>
        <v>0</v>
      </c>
    </row>
    <row r="1243" spans="2:52" x14ac:dyDescent="0.3">
      <c r="B1243" s="485" t="s">
        <v>4830</v>
      </c>
      <c r="C1243" s="285"/>
      <c r="D1243" s="485" t="s">
        <v>4827</v>
      </c>
      <c r="E1243" s="54">
        <f>COUNTIF(사출계획!$E$62:$F$110,표4[[#This Row],[제품명]])</f>
        <v>0</v>
      </c>
      <c r="F1243" s="131">
        <f>COUNTIF(사출계획!$E$62:$F$87,표4[[#This Row],[제품명]])</f>
        <v>0</v>
      </c>
      <c r="G1243" s="131">
        <f>COUNTIF(사출계획!$E$88:$F$110,표4[[#This Row],[제품명]])</f>
        <v>0</v>
      </c>
      <c r="H1243" s="54">
        <f>COUNTIF(사출계획!$G$62:$H$110,표4[[#This Row],[제품명]])</f>
        <v>0</v>
      </c>
      <c r="I1243" s="132">
        <f>COUNTIF(사출계획!$G$62:$H$87,표4[[#This Row],[제품명]])</f>
        <v>0</v>
      </c>
      <c r="J1243" s="132">
        <f>COUNTIF(사출계획!$G$88:$H$110,표4[[#This Row],[제품명]])</f>
        <v>0</v>
      </c>
      <c r="K1243" s="54">
        <f>COUNTIF(사출계획!$I$62:$J$110,표4[[#This Row],[제품명]])</f>
        <v>0</v>
      </c>
      <c r="L1243" s="131">
        <f>COUNTIF(사출계획!$I$62:$J$87,표4[[#This Row],[제품명]])</f>
        <v>0</v>
      </c>
      <c r="M1243" s="131">
        <f>COUNTIF(사출계획!$I$88:$J$110,표4[[#This Row],[제품명]])</f>
        <v>0</v>
      </c>
      <c r="N1243" s="129">
        <f>COUNTIF(사출계획!$K$62:$L$110,표4[[#This Row],[제품명]])</f>
        <v>0</v>
      </c>
      <c r="O1243" s="131">
        <f>COUNTIF(사출계획!$K$62:$L$87,표4[[#This Row],[제품명]])</f>
        <v>0</v>
      </c>
      <c r="P1243" s="131">
        <f>COUNTIF(사출계획!$K$88:$L$110,표4[[#This Row],[제품명]])</f>
        <v>0</v>
      </c>
      <c r="Q1243" s="130">
        <f>COUNTIF(사출계획!$M$62:$N$110,표4[[#This Row],[제품명]])</f>
        <v>0</v>
      </c>
      <c r="R1243" s="131">
        <f>COUNTIF(사출계획!$M$62:$N$87,표4[[#This Row],[제품명]])</f>
        <v>0</v>
      </c>
      <c r="S1243" s="131">
        <f>COUNTIF(사출계획!$M$88:$N$110,표4[[#This Row],[제품명]])</f>
        <v>0</v>
      </c>
      <c r="T1243" s="54">
        <f>COUNTIF(사출계획!$O$62:$P$110,표4[[#This Row],[제품명]])</f>
        <v>0</v>
      </c>
      <c r="U1243" s="131">
        <f>COUNTIF(사출계획!$O$62:$P$87,표4[[#This Row],[제품명]])</f>
        <v>0</v>
      </c>
      <c r="V1243" s="131">
        <f>COUNTIF(사출계획!$O$88:$P$110,표4[[#This Row],[제품명]])</f>
        <v>0</v>
      </c>
      <c r="W1243" s="54">
        <f>COUNTIF(사출계획!$Q$62:$R$110,표4[[#This Row],[제품명]])</f>
        <v>0</v>
      </c>
      <c r="X1243" s="131">
        <f>COUNTIF(사출계획!$Q$62:$R$87,표4[[#This Row],[제품명]])</f>
        <v>0</v>
      </c>
      <c r="Y1243" s="131">
        <f>COUNTIF(사출계획!$Q$88:$R$110,표4[[#This Row],[제품명]])</f>
        <v>0</v>
      </c>
      <c r="Z1243" s="54">
        <f>COUNTIF(사출계획!$S$62:$T$110,표4[[#This Row],[제품명]])</f>
        <v>0</v>
      </c>
      <c r="AA1243" s="131"/>
      <c r="AB1243" s="131"/>
      <c r="AC1243" s="33" t="s">
        <v>5526</v>
      </c>
      <c r="AD1243" s="129">
        <f>SUMIF(표4[잉크명],표5[[#This Row],[잉크]],표4[월])</f>
        <v>2</v>
      </c>
      <c r="AE1243" s="126">
        <f>SUMIF(표4[잉크명],표5[[#This Row],[잉크]],표4[월-3층])</f>
        <v>2</v>
      </c>
      <c r="AF1243" s="126">
        <f>SUMIF(표4[잉크명],표5[[#This Row],[잉크]],표4[월-1층])</f>
        <v>0</v>
      </c>
      <c r="AG1243" s="133">
        <f>SUMIF(표4[잉크명],표5[[#This Row],[잉크]],표4[화])</f>
        <v>2</v>
      </c>
      <c r="AH1243" s="126">
        <f>SUMIF(표4[잉크명],표5[[#This Row],[잉크]],표4[화-3층])</f>
        <v>2</v>
      </c>
      <c r="AI1243" s="126">
        <f>SUMIF(표4[잉크명],표5[[#This Row],[잉크]],표4[화-1층])</f>
        <v>0</v>
      </c>
      <c r="AJ1243" s="130">
        <f>SUMIF(표4[잉크명],표5[[#This Row],[잉크]],표4[수])</f>
        <v>0</v>
      </c>
      <c r="AK1243" s="126">
        <f>SUMIF(표4[잉크명],표5[[#This Row],[잉크]],표4[수-3층])</f>
        <v>0</v>
      </c>
      <c r="AL1243" s="126">
        <f>SUMIF(표4[잉크명],표5[[#This Row],[잉크]],표4[수-1층])</f>
        <v>0</v>
      </c>
      <c r="AM1243" s="34">
        <f>SUMIF(표4[잉크명],표5[[#This Row],[잉크]],표4[목])</f>
        <v>0</v>
      </c>
      <c r="AN1243" s="126">
        <f>SUMIF(표4[잉크명],표5[[#This Row],[잉크]],표4[목-3층])</f>
        <v>0</v>
      </c>
      <c r="AO1243" s="126">
        <f>SUMIF(표4[잉크명],표5[[#This Row],[잉크]],표4[목-1층])</f>
        <v>0</v>
      </c>
      <c r="AP1243" s="34">
        <f>SUMIF(표4[잉크명],표5[[#This Row],[잉크]],표4[금])</f>
        <v>0</v>
      </c>
      <c r="AQ1243" s="126">
        <f>SUMIF(표4[잉크명],표5[[#This Row],[잉크]],표4[금-3층])</f>
        <v>0</v>
      </c>
      <c r="AR1243" s="126">
        <f>SUMIF(표4[잉크명],표5[[#This Row],[잉크]],표4[금-1층])</f>
        <v>0</v>
      </c>
      <c r="AS1243" s="34">
        <f>SUMIF(표4[잉크명],표5[[#This Row],[잉크]],표4[토])</f>
        <v>0</v>
      </c>
      <c r="AT1243" s="126">
        <f>SUMIF(표4[잉크명],표5[[#This Row],[잉크]],표4[토-3층])</f>
        <v>0</v>
      </c>
      <c r="AU1243" s="126">
        <f>SUMIF(표4[잉크명],표5[[#This Row],[잉크]],표4[토-1층])</f>
        <v>0</v>
      </c>
      <c r="AV1243" s="34">
        <f>SUMIF(표4[잉크명],표5[[#This Row],[잉크]],표4[일])</f>
        <v>0</v>
      </c>
      <c r="AW1243" s="126">
        <f>SUMIF(표4[잉크명],표5[[#This Row],[잉크]],표4[일-3층])</f>
        <v>0</v>
      </c>
      <c r="AX1243" s="126">
        <f>SUMIF(표4[잉크명],표5[[#This Row],[잉크]],표4[일-1층])</f>
        <v>0</v>
      </c>
      <c r="AY1243" s="34">
        <f>SUMIF(표4[잉크명],표5[[#This Row],[잉크]],표4[차주 월])</f>
        <v>0</v>
      </c>
      <c r="AZ1243" s="34">
        <f>SUM(표5[[#This Row],[월]:[차주 월]])</f>
        <v>8</v>
      </c>
    </row>
    <row r="1244" spans="2:52" x14ac:dyDescent="0.3">
      <c r="B1244" s="486" t="s">
        <v>4835</v>
      </c>
      <c r="C1244" s="285"/>
      <c r="D1244" s="486" t="s">
        <v>4837</v>
      </c>
      <c r="E1244" s="54">
        <f>COUNTIF(사출계획!$E$62:$F$110,표4[[#This Row],[제품명]])</f>
        <v>0</v>
      </c>
      <c r="F1244" s="131">
        <f>COUNTIF(사출계획!$E$62:$F$87,표4[[#This Row],[제품명]])</f>
        <v>0</v>
      </c>
      <c r="G1244" s="131">
        <f>COUNTIF(사출계획!$E$88:$F$110,표4[[#This Row],[제품명]])</f>
        <v>0</v>
      </c>
      <c r="H1244" s="54">
        <f>COUNTIF(사출계획!$G$62:$H$110,표4[[#This Row],[제품명]])</f>
        <v>0</v>
      </c>
      <c r="I1244" s="132">
        <f>COUNTIF(사출계획!$G$62:$H$87,표4[[#This Row],[제품명]])</f>
        <v>0</v>
      </c>
      <c r="J1244" s="132">
        <f>COUNTIF(사출계획!$G$88:$H$110,표4[[#This Row],[제품명]])</f>
        <v>0</v>
      </c>
      <c r="K1244" s="54">
        <f>COUNTIF(사출계획!$I$62:$J$110,표4[[#This Row],[제품명]])</f>
        <v>0</v>
      </c>
      <c r="L1244" s="131">
        <f>COUNTIF(사출계획!$I$62:$J$87,표4[[#This Row],[제품명]])</f>
        <v>0</v>
      </c>
      <c r="M1244" s="131">
        <f>COUNTIF(사출계획!$I$88:$J$110,표4[[#This Row],[제품명]])</f>
        <v>0</v>
      </c>
      <c r="N1244" s="129">
        <f>COUNTIF(사출계획!$K$62:$L$110,표4[[#This Row],[제품명]])</f>
        <v>0</v>
      </c>
      <c r="O1244" s="131">
        <f>COUNTIF(사출계획!$K$62:$L$87,표4[[#This Row],[제품명]])</f>
        <v>0</v>
      </c>
      <c r="P1244" s="131">
        <f>COUNTIF(사출계획!$K$88:$L$110,표4[[#This Row],[제품명]])</f>
        <v>0</v>
      </c>
      <c r="Q1244" s="130">
        <f>COUNTIF(사출계획!$M$62:$N$110,표4[[#This Row],[제품명]])</f>
        <v>0</v>
      </c>
      <c r="R1244" s="131">
        <f>COUNTIF(사출계획!$M$62:$N$87,표4[[#This Row],[제품명]])</f>
        <v>0</v>
      </c>
      <c r="S1244" s="131">
        <f>COUNTIF(사출계획!$M$88:$N$110,표4[[#This Row],[제품명]])</f>
        <v>0</v>
      </c>
      <c r="T1244" s="54">
        <f>COUNTIF(사출계획!$O$62:$P$110,표4[[#This Row],[제품명]])</f>
        <v>0</v>
      </c>
      <c r="U1244" s="131">
        <f>COUNTIF(사출계획!$O$62:$P$87,표4[[#This Row],[제품명]])</f>
        <v>0</v>
      </c>
      <c r="V1244" s="131">
        <f>COUNTIF(사출계획!$O$88:$P$110,표4[[#This Row],[제품명]])</f>
        <v>0</v>
      </c>
      <c r="W1244" s="54">
        <f>COUNTIF(사출계획!$Q$62:$R$110,표4[[#This Row],[제품명]])</f>
        <v>0</v>
      </c>
      <c r="X1244" s="131">
        <f>COUNTIF(사출계획!$Q$62:$R$87,표4[[#This Row],[제품명]])</f>
        <v>0</v>
      </c>
      <c r="Y1244" s="131">
        <f>COUNTIF(사출계획!$Q$88:$R$110,표4[[#This Row],[제품명]])</f>
        <v>0</v>
      </c>
      <c r="Z1244" s="54">
        <f>COUNTIF(사출계획!$S$62:$T$110,표4[[#This Row],[제품명]])</f>
        <v>0</v>
      </c>
      <c r="AA1244" s="131"/>
      <c r="AB1244" s="131"/>
      <c r="AC1244" s="563" t="s">
        <v>5527</v>
      </c>
      <c r="AD1244" s="129">
        <f>SUMIF(표4[잉크명],표5[[#This Row],[잉크]],표4[월])</f>
        <v>2</v>
      </c>
      <c r="AE1244" s="131">
        <f>SUMIF(표4[잉크명],표5[[#This Row],[잉크]],표4[월-3층])</f>
        <v>2</v>
      </c>
      <c r="AF1244" s="131">
        <f>SUMIF(표4[잉크명],표5[[#This Row],[잉크]],표4[월-1층])</f>
        <v>0</v>
      </c>
      <c r="AG1244" s="133">
        <f>SUMIF(표4[잉크명],표5[[#This Row],[잉크]],표4[화])</f>
        <v>2</v>
      </c>
      <c r="AH1244" s="131">
        <f>SUMIF(표4[잉크명],표5[[#This Row],[잉크]],표4[화-3층])</f>
        <v>2</v>
      </c>
      <c r="AI1244" s="131">
        <f>SUMIF(표4[잉크명],표5[[#This Row],[잉크]],표4[화-1층])</f>
        <v>0</v>
      </c>
      <c r="AJ1244" s="130">
        <f>SUMIF(표4[잉크명],표5[[#This Row],[잉크]],표4[수])</f>
        <v>0</v>
      </c>
      <c r="AK1244" s="131">
        <f>SUMIF(표4[잉크명],표5[[#This Row],[잉크]],표4[수-3층])</f>
        <v>0</v>
      </c>
      <c r="AL1244" s="131">
        <f>SUMIF(표4[잉크명],표5[[#This Row],[잉크]],표4[수-1층])</f>
        <v>0</v>
      </c>
      <c r="AM1244" s="54">
        <f>SUMIF(표4[잉크명],표5[[#This Row],[잉크]],표4[목])</f>
        <v>0</v>
      </c>
      <c r="AN1244" s="131">
        <f>SUMIF(표4[잉크명],표5[[#This Row],[잉크]],표4[목-3층])</f>
        <v>0</v>
      </c>
      <c r="AO1244" s="131">
        <f>SUMIF(표4[잉크명],표5[[#This Row],[잉크]],표4[목-1층])</f>
        <v>0</v>
      </c>
      <c r="AP1244" s="54">
        <f>SUMIF(표4[잉크명],표5[[#This Row],[잉크]],표4[금])</f>
        <v>0</v>
      </c>
      <c r="AQ1244" s="131">
        <f>SUMIF(표4[잉크명],표5[[#This Row],[잉크]],표4[금-3층])</f>
        <v>0</v>
      </c>
      <c r="AR1244" s="131">
        <f>SUMIF(표4[잉크명],표5[[#This Row],[잉크]],표4[금-1층])</f>
        <v>0</v>
      </c>
      <c r="AS1244" s="54">
        <f>SUMIF(표4[잉크명],표5[[#This Row],[잉크]],표4[토])</f>
        <v>0</v>
      </c>
      <c r="AT1244" s="131">
        <f>SUMIF(표4[잉크명],표5[[#This Row],[잉크]],표4[토-3층])</f>
        <v>0</v>
      </c>
      <c r="AU1244" s="131">
        <f>SUMIF(표4[잉크명],표5[[#This Row],[잉크]],표4[토-1층])</f>
        <v>0</v>
      </c>
      <c r="AV1244" s="54">
        <f>SUMIF(표4[잉크명],표5[[#This Row],[잉크]],표4[일])</f>
        <v>0</v>
      </c>
      <c r="AW1244" s="131">
        <f>SUMIF(표4[잉크명],표5[[#This Row],[잉크]],표4[일-3층])</f>
        <v>0</v>
      </c>
      <c r="AX1244" s="131">
        <f>SUMIF(표4[잉크명],표5[[#This Row],[잉크]],표4[일-1층])</f>
        <v>0</v>
      </c>
      <c r="AY1244" s="54">
        <f>SUMIF(표4[잉크명],표5[[#This Row],[잉크]],표4[차주 월])</f>
        <v>0</v>
      </c>
      <c r="AZ1244" s="54">
        <f>SUM(표5[[#This Row],[월]:[차주 월]])</f>
        <v>8</v>
      </c>
    </row>
    <row r="1245" spans="2:52" x14ac:dyDescent="0.3">
      <c r="B1245" s="486" t="s">
        <v>4836</v>
      </c>
      <c r="C1245" s="285"/>
      <c r="D1245" s="486" t="s">
        <v>4838</v>
      </c>
      <c r="E1245" s="54">
        <f>COUNTIF(사출계획!$E$62:$F$110,표4[[#This Row],[제품명]])</f>
        <v>0</v>
      </c>
      <c r="F1245" s="131">
        <f>COUNTIF(사출계획!$E$62:$F$87,표4[[#This Row],[제품명]])</f>
        <v>0</v>
      </c>
      <c r="G1245" s="131">
        <f>COUNTIF(사출계획!$E$88:$F$110,표4[[#This Row],[제품명]])</f>
        <v>0</v>
      </c>
      <c r="H1245" s="54">
        <f>COUNTIF(사출계획!$G$62:$H$110,표4[[#This Row],[제품명]])</f>
        <v>0</v>
      </c>
      <c r="I1245" s="132">
        <f>COUNTIF(사출계획!$G$62:$H$87,표4[[#This Row],[제품명]])</f>
        <v>0</v>
      </c>
      <c r="J1245" s="132">
        <f>COUNTIF(사출계획!$G$88:$H$110,표4[[#This Row],[제품명]])</f>
        <v>0</v>
      </c>
      <c r="K1245" s="54">
        <f>COUNTIF(사출계획!$I$62:$J$110,표4[[#This Row],[제품명]])</f>
        <v>0</v>
      </c>
      <c r="L1245" s="131">
        <f>COUNTIF(사출계획!$I$62:$J$87,표4[[#This Row],[제품명]])</f>
        <v>0</v>
      </c>
      <c r="M1245" s="131">
        <f>COUNTIF(사출계획!$I$88:$J$110,표4[[#This Row],[제품명]])</f>
        <v>0</v>
      </c>
      <c r="N1245" s="129">
        <f>COUNTIF(사출계획!$K$62:$L$110,표4[[#This Row],[제품명]])</f>
        <v>0</v>
      </c>
      <c r="O1245" s="131">
        <f>COUNTIF(사출계획!$K$62:$L$87,표4[[#This Row],[제품명]])</f>
        <v>0</v>
      </c>
      <c r="P1245" s="131">
        <f>COUNTIF(사출계획!$K$88:$L$110,표4[[#This Row],[제품명]])</f>
        <v>0</v>
      </c>
      <c r="Q1245" s="130">
        <f>COUNTIF(사출계획!$M$62:$N$110,표4[[#This Row],[제품명]])</f>
        <v>0</v>
      </c>
      <c r="R1245" s="131">
        <f>COUNTIF(사출계획!$M$62:$N$87,표4[[#This Row],[제품명]])</f>
        <v>0</v>
      </c>
      <c r="S1245" s="131">
        <f>COUNTIF(사출계획!$M$88:$N$110,표4[[#This Row],[제품명]])</f>
        <v>0</v>
      </c>
      <c r="T1245" s="54">
        <f>COUNTIF(사출계획!$O$62:$P$110,표4[[#This Row],[제품명]])</f>
        <v>0</v>
      </c>
      <c r="U1245" s="131">
        <f>COUNTIF(사출계획!$O$62:$P$87,표4[[#This Row],[제품명]])</f>
        <v>0</v>
      </c>
      <c r="V1245" s="131">
        <f>COUNTIF(사출계획!$O$88:$P$110,표4[[#This Row],[제품명]])</f>
        <v>0</v>
      </c>
      <c r="W1245" s="54">
        <f>COUNTIF(사출계획!$Q$62:$R$110,표4[[#This Row],[제품명]])</f>
        <v>0</v>
      </c>
      <c r="X1245" s="131">
        <f>COUNTIF(사출계획!$Q$62:$R$87,표4[[#This Row],[제품명]])</f>
        <v>0</v>
      </c>
      <c r="Y1245" s="131">
        <f>COUNTIF(사출계획!$Q$88:$R$110,표4[[#This Row],[제품명]])</f>
        <v>0</v>
      </c>
      <c r="Z1245" s="54">
        <f>COUNTIF(사출계획!$S$62:$T$110,표4[[#This Row],[제품명]])</f>
        <v>0</v>
      </c>
      <c r="AA1245" s="131"/>
      <c r="AB1245" s="131"/>
      <c r="AC1245" s="564" t="s">
        <v>5531</v>
      </c>
      <c r="AD1245" s="129">
        <f>SUMIF(표4[잉크명],표5[[#This Row],[잉크]],표4[월])</f>
        <v>0</v>
      </c>
      <c r="AE1245" s="126">
        <f>SUMIF(표4[잉크명],표5[[#This Row],[잉크]],표4[월-3층])</f>
        <v>0</v>
      </c>
      <c r="AF1245" s="126">
        <f>SUMIF(표4[잉크명],표5[[#This Row],[잉크]],표4[월-1층])</f>
        <v>0</v>
      </c>
      <c r="AG1245" s="133">
        <f>SUMIF(표4[잉크명],표5[[#This Row],[잉크]],표4[화])</f>
        <v>0</v>
      </c>
      <c r="AH1245" s="126">
        <f>SUMIF(표4[잉크명],표5[[#This Row],[잉크]],표4[화-3층])</f>
        <v>0</v>
      </c>
      <c r="AI1245" s="126">
        <f>SUMIF(표4[잉크명],표5[[#This Row],[잉크]],표4[화-1층])</f>
        <v>0</v>
      </c>
      <c r="AJ1245" s="130">
        <f>SUMIF(표4[잉크명],표5[[#This Row],[잉크]],표4[수])</f>
        <v>0</v>
      </c>
      <c r="AK1245" s="126">
        <f>SUMIF(표4[잉크명],표5[[#This Row],[잉크]],표4[수-3층])</f>
        <v>0</v>
      </c>
      <c r="AL1245" s="126">
        <f>SUMIF(표4[잉크명],표5[[#This Row],[잉크]],표4[수-1층])</f>
        <v>0</v>
      </c>
      <c r="AM1245" s="34">
        <f>SUMIF(표4[잉크명],표5[[#This Row],[잉크]],표4[목])</f>
        <v>0</v>
      </c>
      <c r="AN1245" s="126">
        <f>SUMIF(표4[잉크명],표5[[#This Row],[잉크]],표4[목-3층])</f>
        <v>0</v>
      </c>
      <c r="AO1245" s="126">
        <f>SUMIF(표4[잉크명],표5[[#This Row],[잉크]],표4[목-1층])</f>
        <v>0</v>
      </c>
      <c r="AP1245" s="34">
        <f>SUMIF(표4[잉크명],표5[[#This Row],[잉크]],표4[금])</f>
        <v>0</v>
      </c>
      <c r="AQ1245" s="126">
        <f>SUMIF(표4[잉크명],표5[[#This Row],[잉크]],표4[금-3층])</f>
        <v>0</v>
      </c>
      <c r="AR1245" s="126">
        <f>SUMIF(표4[잉크명],표5[[#This Row],[잉크]],표4[금-1층])</f>
        <v>0</v>
      </c>
      <c r="AS1245" s="34">
        <f>SUMIF(표4[잉크명],표5[[#This Row],[잉크]],표4[토])</f>
        <v>0</v>
      </c>
      <c r="AT1245" s="126">
        <f>SUMIF(표4[잉크명],표5[[#This Row],[잉크]],표4[토-3층])</f>
        <v>0</v>
      </c>
      <c r="AU1245" s="126">
        <f>SUMIF(표4[잉크명],표5[[#This Row],[잉크]],표4[토-1층])</f>
        <v>0</v>
      </c>
      <c r="AV1245" s="34">
        <f>SUMIF(표4[잉크명],표5[[#This Row],[잉크]],표4[일])</f>
        <v>0</v>
      </c>
      <c r="AW1245" s="126">
        <f>SUMIF(표4[잉크명],표5[[#This Row],[잉크]],표4[일-3층])</f>
        <v>0</v>
      </c>
      <c r="AX1245" s="126">
        <f>SUMIF(표4[잉크명],표5[[#This Row],[잉크]],표4[일-1층])</f>
        <v>0</v>
      </c>
      <c r="AY1245" s="34">
        <f>SUMIF(표4[잉크명],표5[[#This Row],[잉크]],표4[차주 월])</f>
        <v>0</v>
      </c>
      <c r="AZ1245" s="34">
        <f>SUM(표5[[#This Row],[월]:[차주 월]])</f>
        <v>0</v>
      </c>
    </row>
    <row r="1246" spans="2:52" x14ac:dyDescent="0.3">
      <c r="B1246" s="488" t="s">
        <v>4856</v>
      </c>
      <c r="C1246" s="285"/>
      <c r="D1246" s="488" t="s">
        <v>4857</v>
      </c>
      <c r="E1246" s="54">
        <f>COUNTIF(사출계획!$E$62:$F$110,표4[[#This Row],[제품명]])</f>
        <v>0</v>
      </c>
      <c r="F1246" s="131">
        <f>COUNTIF(사출계획!$E$62:$F$87,표4[[#This Row],[제품명]])</f>
        <v>0</v>
      </c>
      <c r="G1246" s="131">
        <f>COUNTIF(사출계획!$E$88:$F$110,표4[[#This Row],[제품명]])</f>
        <v>0</v>
      </c>
      <c r="H1246" s="54">
        <f>COUNTIF(사출계획!$G$62:$H$110,표4[[#This Row],[제품명]])</f>
        <v>0</v>
      </c>
      <c r="I1246" s="132">
        <f>COUNTIF(사출계획!$G$62:$H$87,표4[[#This Row],[제품명]])</f>
        <v>0</v>
      </c>
      <c r="J1246" s="132">
        <f>COUNTIF(사출계획!$G$88:$H$110,표4[[#This Row],[제품명]])</f>
        <v>0</v>
      </c>
      <c r="K1246" s="54">
        <f>COUNTIF(사출계획!$I$62:$J$110,표4[[#This Row],[제품명]])</f>
        <v>0</v>
      </c>
      <c r="L1246" s="131">
        <f>COUNTIF(사출계획!$I$62:$J$87,표4[[#This Row],[제품명]])</f>
        <v>0</v>
      </c>
      <c r="M1246" s="131">
        <f>COUNTIF(사출계획!$I$88:$J$110,표4[[#This Row],[제품명]])</f>
        <v>0</v>
      </c>
      <c r="N1246" s="129">
        <f>COUNTIF(사출계획!$K$62:$L$110,표4[[#This Row],[제품명]])</f>
        <v>0</v>
      </c>
      <c r="O1246" s="131">
        <f>COUNTIF(사출계획!$K$62:$L$87,표4[[#This Row],[제품명]])</f>
        <v>0</v>
      </c>
      <c r="P1246" s="131">
        <f>COUNTIF(사출계획!$K$88:$L$110,표4[[#This Row],[제품명]])</f>
        <v>0</v>
      </c>
      <c r="Q1246" s="130">
        <f>COUNTIF(사출계획!$M$62:$N$110,표4[[#This Row],[제품명]])</f>
        <v>0</v>
      </c>
      <c r="R1246" s="131">
        <f>COUNTIF(사출계획!$M$62:$N$87,표4[[#This Row],[제품명]])</f>
        <v>0</v>
      </c>
      <c r="S1246" s="131">
        <f>COUNTIF(사출계획!$M$88:$N$110,표4[[#This Row],[제품명]])</f>
        <v>0</v>
      </c>
      <c r="T1246" s="54">
        <f>COUNTIF(사출계획!$O$62:$P$110,표4[[#This Row],[제품명]])</f>
        <v>0</v>
      </c>
      <c r="U1246" s="131">
        <f>COUNTIF(사출계획!$O$62:$P$87,표4[[#This Row],[제품명]])</f>
        <v>0</v>
      </c>
      <c r="V1246" s="131">
        <f>COUNTIF(사출계획!$O$88:$P$110,표4[[#This Row],[제품명]])</f>
        <v>0</v>
      </c>
      <c r="W1246" s="54">
        <f>COUNTIF(사출계획!$Q$62:$R$110,표4[[#This Row],[제품명]])</f>
        <v>0</v>
      </c>
      <c r="X1246" s="131">
        <f>COUNTIF(사출계획!$Q$62:$R$87,표4[[#This Row],[제품명]])</f>
        <v>0</v>
      </c>
      <c r="Y1246" s="131">
        <f>COUNTIF(사출계획!$Q$88:$R$110,표4[[#This Row],[제품명]])</f>
        <v>0</v>
      </c>
      <c r="Z1246" s="54">
        <f>COUNTIF(사출계획!$S$62:$T$110,표4[[#This Row],[제품명]])</f>
        <v>0</v>
      </c>
      <c r="AA1246" s="131"/>
      <c r="AB1246" s="131"/>
      <c r="AC1246" s="33" t="s">
        <v>5532</v>
      </c>
      <c r="AD1246" s="129">
        <f>SUMIF(표4[잉크명],표5[[#This Row],[잉크]],표4[월])</f>
        <v>0</v>
      </c>
      <c r="AE1246" s="126">
        <f>SUMIF(표4[잉크명],표5[[#This Row],[잉크]],표4[월-3층])</f>
        <v>0</v>
      </c>
      <c r="AF1246" s="126">
        <f>SUMIF(표4[잉크명],표5[[#This Row],[잉크]],표4[월-1층])</f>
        <v>0</v>
      </c>
      <c r="AG1246" s="133">
        <f>SUMIF(표4[잉크명],표5[[#This Row],[잉크]],표4[화])</f>
        <v>0</v>
      </c>
      <c r="AH1246" s="126">
        <f>SUMIF(표4[잉크명],표5[[#This Row],[잉크]],표4[화-3층])</f>
        <v>0</v>
      </c>
      <c r="AI1246" s="126">
        <f>SUMIF(표4[잉크명],표5[[#This Row],[잉크]],표4[화-1층])</f>
        <v>0</v>
      </c>
      <c r="AJ1246" s="130">
        <f>SUMIF(표4[잉크명],표5[[#This Row],[잉크]],표4[수])</f>
        <v>0</v>
      </c>
      <c r="AK1246" s="126">
        <f>SUMIF(표4[잉크명],표5[[#This Row],[잉크]],표4[수-3층])</f>
        <v>0</v>
      </c>
      <c r="AL1246" s="126">
        <f>SUMIF(표4[잉크명],표5[[#This Row],[잉크]],표4[수-1층])</f>
        <v>0</v>
      </c>
      <c r="AM1246" s="34">
        <f>SUMIF(표4[잉크명],표5[[#This Row],[잉크]],표4[목])</f>
        <v>0</v>
      </c>
      <c r="AN1246" s="126">
        <f>SUMIF(표4[잉크명],표5[[#This Row],[잉크]],표4[목-3층])</f>
        <v>0</v>
      </c>
      <c r="AO1246" s="126">
        <f>SUMIF(표4[잉크명],표5[[#This Row],[잉크]],표4[목-1층])</f>
        <v>0</v>
      </c>
      <c r="AP1246" s="34">
        <f>SUMIF(표4[잉크명],표5[[#This Row],[잉크]],표4[금])</f>
        <v>0</v>
      </c>
      <c r="AQ1246" s="126">
        <f>SUMIF(표4[잉크명],표5[[#This Row],[잉크]],표4[금-3층])</f>
        <v>0</v>
      </c>
      <c r="AR1246" s="126">
        <f>SUMIF(표4[잉크명],표5[[#This Row],[잉크]],표4[금-1층])</f>
        <v>0</v>
      </c>
      <c r="AS1246" s="34">
        <f>SUMIF(표4[잉크명],표5[[#This Row],[잉크]],표4[토])</f>
        <v>0</v>
      </c>
      <c r="AT1246" s="126">
        <f>SUMIF(표4[잉크명],표5[[#This Row],[잉크]],표4[토-3층])</f>
        <v>0</v>
      </c>
      <c r="AU1246" s="126">
        <f>SUMIF(표4[잉크명],표5[[#This Row],[잉크]],표4[토-1층])</f>
        <v>0</v>
      </c>
      <c r="AV1246" s="34">
        <f>SUMIF(표4[잉크명],표5[[#This Row],[잉크]],표4[일])</f>
        <v>0</v>
      </c>
      <c r="AW1246" s="126">
        <f>SUMIF(표4[잉크명],표5[[#This Row],[잉크]],표4[일-3층])</f>
        <v>0</v>
      </c>
      <c r="AX1246" s="126">
        <f>SUMIF(표4[잉크명],표5[[#This Row],[잉크]],표4[일-1층])</f>
        <v>0</v>
      </c>
      <c r="AY1246" s="34">
        <f>SUMIF(표4[잉크명],표5[[#This Row],[잉크]],표4[차주 월])</f>
        <v>0</v>
      </c>
      <c r="AZ1246" s="34">
        <f>SUM(표5[[#This Row],[월]:[차주 월]])</f>
        <v>0</v>
      </c>
    </row>
    <row r="1247" spans="2:52" x14ac:dyDescent="0.3">
      <c r="B1247" s="488" t="s">
        <v>4856</v>
      </c>
      <c r="C1247" s="285"/>
      <c r="D1247" s="488" t="s">
        <v>4858</v>
      </c>
      <c r="E1247" s="54">
        <f>COUNTIF(사출계획!$E$62:$F$110,표4[[#This Row],[제품명]])</f>
        <v>0</v>
      </c>
      <c r="F1247" s="131">
        <f>COUNTIF(사출계획!$E$62:$F$87,표4[[#This Row],[제품명]])</f>
        <v>0</v>
      </c>
      <c r="G1247" s="131">
        <f>COUNTIF(사출계획!$E$88:$F$110,표4[[#This Row],[제품명]])</f>
        <v>0</v>
      </c>
      <c r="H1247" s="54">
        <f>COUNTIF(사출계획!$G$62:$H$110,표4[[#This Row],[제품명]])</f>
        <v>0</v>
      </c>
      <c r="I1247" s="132">
        <f>COUNTIF(사출계획!$G$62:$H$87,표4[[#This Row],[제품명]])</f>
        <v>0</v>
      </c>
      <c r="J1247" s="132">
        <f>COUNTIF(사출계획!$G$88:$H$110,표4[[#This Row],[제품명]])</f>
        <v>0</v>
      </c>
      <c r="K1247" s="54">
        <f>COUNTIF(사출계획!$I$62:$J$110,표4[[#This Row],[제품명]])</f>
        <v>0</v>
      </c>
      <c r="L1247" s="131">
        <f>COUNTIF(사출계획!$I$62:$J$87,표4[[#This Row],[제품명]])</f>
        <v>0</v>
      </c>
      <c r="M1247" s="131">
        <f>COUNTIF(사출계획!$I$88:$J$110,표4[[#This Row],[제품명]])</f>
        <v>0</v>
      </c>
      <c r="N1247" s="129">
        <f>COUNTIF(사출계획!$K$62:$L$110,표4[[#This Row],[제품명]])</f>
        <v>0</v>
      </c>
      <c r="O1247" s="131">
        <f>COUNTIF(사출계획!$K$62:$L$87,표4[[#This Row],[제품명]])</f>
        <v>0</v>
      </c>
      <c r="P1247" s="131">
        <f>COUNTIF(사출계획!$K$88:$L$110,표4[[#This Row],[제품명]])</f>
        <v>0</v>
      </c>
      <c r="Q1247" s="130">
        <f>COUNTIF(사출계획!$M$62:$N$110,표4[[#This Row],[제품명]])</f>
        <v>0</v>
      </c>
      <c r="R1247" s="131">
        <f>COUNTIF(사출계획!$M$62:$N$87,표4[[#This Row],[제품명]])</f>
        <v>0</v>
      </c>
      <c r="S1247" s="131">
        <f>COUNTIF(사출계획!$M$88:$N$110,표4[[#This Row],[제품명]])</f>
        <v>0</v>
      </c>
      <c r="T1247" s="54">
        <f>COUNTIF(사출계획!$O$62:$P$110,표4[[#This Row],[제품명]])</f>
        <v>0</v>
      </c>
      <c r="U1247" s="131">
        <f>COUNTIF(사출계획!$O$62:$P$87,표4[[#This Row],[제품명]])</f>
        <v>0</v>
      </c>
      <c r="V1247" s="131">
        <f>COUNTIF(사출계획!$O$88:$P$110,표4[[#This Row],[제품명]])</f>
        <v>0</v>
      </c>
      <c r="W1247" s="54">
        <f>COUNTIF(사출계획!$Q$62:$R$110,표4[[#This Row],[제품명]])</f>
        <v>0</v>
      </c>
      <c r="X1247" s="131">
        <f>COUNTIF(사출계획!$Q$62:$R$87,표4[[#This Row],[제품명]])</f>
        <v>0</v>
      </c>
      <c r="Y1247" s="131">
        <f>COUNTIF(사출계획!$Q$88:$R$110,표4[[#This Row],[제품명]])</f>
        <v>0</v>
      </c>
      <c r="Z1247" s="54">
        <f>COUNTIF(사출계획!$S$62:$T$110,표4[[#This Row],[제품명]])</f>
        <v>0</v>
      </c>
      <c r="AA1247" s="131"/>
      <c r="AB1247" s="131"/>
      <c r="AC1247" s="564" t="s">
        <v>5533</v>
      </c>
      <c r="AD1247" s="129">
        <f>SUMIF(표4[잉크명],표5[[#This Row],[잉크]],표4[월])</f>
        <v>0</v>
      </c>
      <c r="AE1247" s="131">
        <f>SUMIF(표4[잉크명],표5[[#This Row],[잉크]],표4[월-3층])</f>
        <v>0</v>
      </c>
      <c r="AF1247" s="131">
        <f>SUMIF(표4[잉크명],표5[[#This Row],[잉크]],표4[월-1층])</f>
        <v>0</v>
      </c>
      <c r="AG1247" s="133">
        <f>SUMIF(표4[잉크명],표5[[#This Row],[잉크]],표4[화])</f>
        <v>0</v>
      </c>
      <c r="AH1247" s="131">
        <f>SUMIF(표4[잉크명],표5[[#This Row],[잉크]],표4[화-3층])</f>
        <v>0</v>
      </c>
      <c r="AI1247" s="131">
        <f>SUMIF(표4[잉크명],표5[[#This Row],[잉크]],표4[화-1층])</f>
        <v>0</v>
      </c>
      <c r="AJ1247" s="130">
        <f>SUMIF(표4[잉크명],표5[[#This Row],[잉크]],표4[수])</f>
        <v>0</v>
      </c>
      <c r="AK1247" s="131">
        <f>SUMIF(표4[잉크명],표5[[#This Row],[잉크]],표4[수-3층])</f>
        <v>0</v>
      </c>
      <c r="AL1247" s="131">
        <f>SUMIF(표4[잉크명],표5[[#This Row],[잉크]],표4[수-1층])</f>
        <v>0</v>
      </c>
      <c r="AM1247" s="54">
        <f>SUMIF(표4[잉크명],표5[[#This Row],[잉크]],표4[목])</f>
        <v>0</v>
      </c>
      <c r="AN1247" s="131">
        <f>SUMIF(표4[잉크명],표5[[#This Row],[잉크]],표4[목-3층])</f>
        <v>0</v>
      </c>
      <c r="AO1247" s="131">
        <f>SUMIF(표4[잉크명],표5[[#This Row],[잉크]],표4[목-1층])</f>
        <v>0</v>
      </c>
      <c r="AP1247" s="54">
        <f>SUMIF(표4[잉크명],표5[[#This Row],[잉크]],표4[금])</f>
        <v>0</v>
      </c>
      <c r="AQ1247" s="131">
        <f>SUMIF(표4[잉크명],표5[[#This Row],[잉크]],표4[금-3층])</f>
        <v>0</v>
      </c>
      <c r="AR1247" s="131">
        <f>SUMIF(표4[잉크명],표5[[#This Row],[잉크]],표4[금-1층])</f>
        <v>0</v>
      </c>
      <c r="AS1247" s="54">
        <f>SUMIF(표4[잉크명],표5[[#This Row],[잉크]],표4[토])</f>
        <v>0</v>
      </c>
      <c r="AT1247" s="131">
        <f>SUMIF(표4[잉크명],표5[[#This Row],[잉크]],표4[토-3층])</f>
        <v>0</v>
      </c>
      <c r="AU1247" s="131">
        <f>SUMIF(표4[잉크명],표5[[#This Row],[잉크]],표4[토-1층])</f>
        <v>0</v>
      </c>
      <c r="AV1247" s="54">
        <f>SUMIF(표4[잉크명],표5[[#This Row],[잉크]],표4[일])</f>
        <v>0</v>
      </c>
      <c r="AW1247" s="131">
        <f>SUMIF(표4[잉크명],표5[[#This Row],[잉크]],표4[일-3층])</f>
        <v>0</v>
      </c>
      <c r="AX1247" s="131">
        <f>SUMIF(표4[잉크명],표5[[#This Row],[잉크]],표4[일-1층])</f>
        <v>0</v>
      </c>
      <c r="AY1247" s="54">
        <f>SUMIF(표4[잉크명],표5[[#This Row],[잉크]],표4[차주 월])</f>
        <v>0</v>
      </c>
      <c r="AZ1247" s="54">
        <f>SUM(표5[[#This Row],[월]:[차주 월]])</f>
        <v>0</v>
      </c>
    </row>
    <row r="1248" spans="2:52" x14ac:dyDescent="0.3">
      <c r="B1248" s="489" t="s">
        <v>4871</v>
      </c>
      <c r="C1248" s="285"/>
      <c r="D1248" s="56" t="s">
        <v>4766</v>
      </c>
      <c r="E1248" s="54">
        <f>COUNTIF(사출계획!$E$62:$F$110,표4[[#This Row],[제품명]])</f>
        <v>0</v>
      </c>
      <c r="F1248" s="126">
        <f>COUNTIF(사출계획!$E$62:$F$87,표4[[#This Row],[제품명]])</f>
        <v>0</v>
      </c>
      <c r="G1248" s="126">
        <f>COUNTIF(사출계획!$E$88:$F$110,표4[[#This Row],[제품명]])</f>
        <v>0</v>
      </c>
      <c r="H1248" s="54">
        <f>COUNTIF(사출계획!$G$62:$H$110,표4[[#This Row],[제품명]])</f>
        <v>0</v>
      </c>
      <c r="I1248" s="128">
        <f>COUNTIF(사출계획!$G$62:$H$87,표4[[#This Row],[제품명]])</f>
        <v>0</v>
      </c>
      <c r="J1248" s="128">
        <f>COUNTIF(사출계획!$G$88:$H$110,표4[[#This Row],[제품명]])</f>
        <v>0</v>
      </c>
      <c r="K1248" s="54">
        <f>COUNTIF(사출계획!$I$62:$J$110,표4[[#This Row],[제품명]])</f>
        <v>0</v>
      </c>
      <c r="L1248" s="126">
        <f>COUNTIF(사출계획!$I$62:$J$87,표4[[#This Row],[제품명]])</f>
        <v>0</v>
      </c>
      <c r="M1248" s="126">
        <f>COUNTIF(사출계획!$I$88:$J$110,표4[[#This Row],[제품명]])</f>
        <v>0</v>
      </c>
      <c r="N1248" s="129">
        <f>COUNTIF(사출계획!$K$62:$L$110,표4[[#This Row],[제품명]])</f>
        <v>0</v>
      </c>
      <c r="O1248" s="126">
        <f>COUNTIF(사출계획!$K$62:$L$87,표4[[#This Row],[제품명]])</f>
        <v>0</v>
      </c>
      <c r="P1248" s="126">
        <f>COUNTIF(사출계획!$K$88:$L$110,표4[[#This Row],[제품명]])</f>
        <v>0</v>
      </c>
      <c r="Q1248" s="130">
        <f>COUNTIF(사출계획!$M$62:$N$110,표4[[#This Row],[제품명]])</f>
        <v>0</v>
      </c>
      <c r="R1248" s="126">
        <f>COUNTIF(사출계획!$M$62:$N$87,표4[[#This Row],[제품명]])</f>
        <v>0</v>
      </c>
      <c r="S1248" s="126">
        <f>COUNTIF(사출계획!$M$88:$N$110,표4[[#This Row],[제품명]])</f>
        <v>0</v>
      </c>
      <c r="T1248" s="54">
        <f>COUNTIF(사출계획!$O$62:$P$110,표4[[#This Row],[제품명]])</f>
        <v>0</v>
      </c>
      <c r="U1248" s="126">
        <f>COUNTIF(사출계획!$O$62:$P$87,표4[[#This Row],[제품명]])</f>
        <v>0</v>
      </c>
      <c r="V1248" s="126">
        <f>COUNTIF(사출계획!$O$88:$P$110,표4[[#This Row],[제품명]])</f>
        <v>0</v>
      </c>
      <c r="W1248" s="54">
        <f>COUNTIF(사출계획!$Q$62:$R$110,표4[[#This Row],[제품명]])</f>
        <v>0</v>
      </c>
      <c r="X1248" s="126">
        <f>COUNTIF(사출계획!$Q$62:$R$87,표4[[#This Row],[제품명]])</f>
        <v>0</v>
      </c>
      <c r="Y1248" s="126">
        <f>COUNTIF(사출계획!$Q$88:$R$110,표4[[#This Row],[제품명]])</f>
        <v>0</v>
      </c>
      <c r="Z1248" s="54">
        <f>COUNTIF(사출계획!$S$62:$T$110,표4[[#This Row],[제품명]])</f>
        <v>0</v>
      </c>
      <c r="AA1248" s="126"/>
      <c r="AB1248" s="126"/>
      <c r="AC1248" s="244" t="s">
        <v>5537</v>
      </c>
      <c r="AD1248" s="129">
        <f>SUMIF(표4[잉크명],표5[[#This Row],[잉크]],표4[월])</f>
        <v>0</v>
      </c>
      <c r="AE1248" s="131">
        <f>SUMIF(표4[잉크명],표5[[#This Row],[잉크]],표4[월-3층])</f>
        <v>0</v>
      </c>
      <c r="AF1248" s="131">
        <f>SUMIF(표4[잉크명],표5[[#This Row],[잉크]],표4[월-1층])</f>
        <v>0</v>
      </c>
      <c r="AG1248" s="133">
        <f>SUMIF(표4[잉크명],표5[[#This Row],[잉크]],표4[화])</f>
        <v>0</v>
      </c>
      <c r="AH1248" s="131">
        <f>SUMIF(표4[잉크명],표5[[#This Row],[잉크]],표4[화-3층])</f>
        <v>0</v>
      </c>
      <c r="AI1248" s="131">
        <f>SUMIF(표4[잉크명],표5[[#This Row],[잉크]],표4[화-1층])</f>
        <v>0</v>
      </c>
      <c r="AJ1248" s="130">
        <f>SUMIF(표4[잉크명],표5[[#This Row],[잉크]],표4[수])</f>
        <v>0</v>
      </c>
      <c r="AK1248" s="131">
        <f>SUMIF(표4[잉크명],표5[[#This Row],[잉크]],표4[수-3층])</f>
        <v>0</v>
      </c>
      <c r="AL1248" s="131">
        <f>SUMIF(표4[잉크명],표5[[#This Row],[잉크]],표4[수-1층])</f>
        <v>0</v>
      </c>
      <c r="AM1248" s="54">
        <f>SUMIF(표4[잉크명],표5[[#This Row],[잉크]],표4[목])</f>
        <v>0</v>
      </c>
      <c r="AN1248" s="131">
        <f>SUMIF(표4[잉크명],표5[[#This Row],[잉크]],표4[목-3층])</f>
        <v>0</v>
      </c>
      <c r="AO1248" s="131">
        <f>SUMIF(표4[잉크명],표5[[#This Row],[잉크]],표4[목-1층])</f>
        <v>0</v>
      </c>
      <c r="AP1248" s="54">
        <f>SUMIF(표4[잉크명],표5[[#This Row],[잉크]],표4[금])</f>
        <v>0</v>
      </c>
      <c r="AQ1248" s="131">
        <f>SUMIF(표4[잉크명],표5[[#This Row],[잉크]],표4[금-3층])</f>
        <v>0</v>
      </c>
      <c r="AR1248" s="131">
        <f>SUMIF(표4[잉크명],표5[[#This Row],[잉크]],표4[금-1층])</f>
        <v>0</v>
      </c>
      <c r="AS1248" s="54">
        <f>SUMIF(표4[잉크명],표5[[#This Row],[잉크]],표4[토])</f>
        <v>0</v>
      </c>
      <c r="AT1248" s="131">
        <f>SUMIF(표4[잉크명],표5[[#This Row],[잉크]],표4[토-3층])</f>
        <v>0</v>
      </c>
      <c r="AU1248" s="131">
        <f>SUMIF(표4[잉크명],표5[[#This Row],[잉크]],표4[토-1층])</f>
        <v>0</v>
      </c>
      <c r="AV1248" s="54">
        <f>SUMIF(표4[잉크명],표5[[#This Row],[잉크]],표4[일])</f>
        <v>0</v>
      </c>
      <c r="AW1248" s="131">
        <f>SUMIF(표4[잉크명],표5[[#This Row],[잉크]],표4[일-3층])</f>
        <v>0</v>
      </c>
      <c r="AX1248" s="131">
        <f>SUMIF(표4[잉크명],표5[[#This Row],[잉크]],표4[일-1층])</f>
        <v>0</v>
      </c>
      <c r="AY1248" s="54">
        <f>SUMIF(표4[잉크명],표5[[#This Row],[잉크]],표4[차주 월])</f>
        <v>0</v>
      </c>
      <c r="AZ1248" s="54">
        <f>SUM(표5[[#This Row],[월]:[차주 월]])</f>
        <v>0</v>
      </c>
    </row>
    <row r="1249" spans="2:52" x14ac:dyDescent="0.3">
      <c r="B1249" s="489" t="s">
        <v>4871</v>
      </c>
      <c r="C1249" s="285"/>
      <c r="D1249" s="489" t="s">
        <v>4872</v>
      </c>
      <c r="E1249" s="54">
        <f>COUNTIF(사출계획!$E$62:$F$110,표4[[#This Row],[제품명]])</f>
        <v>0</v>
      </c>
      <c r="F1249" s="131">
        <f>COUNTIF(사출계획!$E$62:$F$87,표4[[#This Row],[제품명]])</f>
        <v>0</v>
      </c>
      <c r="G1249" s="131">
        <f>COUNTIF(사출계획!$E$88:$F$110,표4[[#This Row],[제품명]])</f>
        <v>0</v>
      </c>
      <c r="H1249" s="54">
        <f>COUNTIF(사출계획!$G$62:$H$110,표4[[#This Row],[제품명]])</f>
        <v>0</v>
      </c>
      <c r="I1249" s="132">
        <f>COUNTIF(사출계획!$G$62:$H$87,표4[[#This Row],[제품명]])</f>
        <v>0</v>
      </c>
      <c r="J1249" s="132">
        <f>COUNTIF(사출계획!$G$88:$H$110,표4[[#This Row],[제품명]])</f>
        <v>0</v>
      </c>
      <c r="K1249" s="54">
        <f>COUNTIF(사출계획!$I$62:$J$110,표4[[#This Row],[제품명]])</f>
        <v>0</v>
      </c>
      <c r="L1249" s="131">
        <f>COUNTIF(사출계획!$I$62:$J$87,표4[[#This Row],[제품명]])</f>
        <v>0</v>
      </c>
      <c r="M1249" s="131">
        <f>COUNTIF(사출계획!$I$88:$J$110,표4[[#This Row],[제품명]])</f>
        <v>0</v>
      </c>
      <c r="N1249" s="129">
        <f>COUNTIF(사출계획!$K$62:$L$110,표4[[#This Row],[제품명]])</f>
        <v>0</v>
      </c>
      <c r="O1249" s="131">
        <f>COUNTIF(사출계획!$K$62:$L$87,표4[[#This Row],[제품명]])</f>
        <v>0</v>
      </c>
      <c r="P1249" s="131">
        <f>COUNTIF(사출계획!$K$88:$L$110,표4[[#This Row],[제품명]])</f>
        <v>0</v>
      </c>
      <c r="Q1249" s="130">
        <f>COUNTIF(사출계획!$M$62:$N$110,표4[[#This Row],[제품명]])</f>
        <v>0</v>
      </c>
      <c r="R1249" s="131">
        <f>COUNTIF(사출계획!$M$62:$N$87,표4[[#This Row],[제품명]])</f>
        <v>0</v>
      </c>
      <c r="S1249" s="131">
        <f>COUNTIF(사출계획!$M$88:$N$110,표4[[#This Row],[제품명]])</f>
        <v>0</v>
      </c>
      <c r="T1249" s="54">
        <f>COUNTIF(사출계획!$O$62:$P$110,표4[[#This Row],[제품명]])</f>
        <v>0</v>
      </c>
      <c r="U1249" s="131">
        <f>COUNTIF(사출계획!$O$62:$P$87,표4[[#This Row],[제품명]])</f>
        <v>0</v>
      </c>
      <c r="V1249" s="131">
        <f>COUNTIF(사출계획!$O$88:$P$110,표4[[#This Row],[제품명]])</f>
        <v>0</v>
      </c>
      <c r="W1249" s="54">
        <f>COUNTIF(사출계획!$Q$62:$R$110,표4[[#This Row],[제품명]])</f>
        <v>0</v>
      </c>
      <c r="X1249" s="131">
        <f>COUNTIF(사출계획!$Q$62:$R$87,표4[[#This Row],[제품명]])</f>
        <v>0</v>
      </c>
      <c r="Y1249" s="131">
        <f>COUNTIF(사출계획!$Q$88:$R$110,표4[[#This Row],[제품명]])</f>
        <v>0</v>
      </c>
      <c r="Z1249" s="54">
        <f>COUNTIF(사출계획!$S$62:$T$110,표4[[#This Row],[제품명]])</f>
        <v>0</v>
      </c>
      <c r="AA1249" s="131"/>
      <c r="AB1249" s="131"/>
      <c r="AC1249" s="566" t="s">
        <v>5542</v>
      </c>
      <c r="AD1249" s="129">
        <f>SUMIF(표4[잉크명],표5[[#This Row],[잉크]],표4[월])</f>
        <v>0</v>
      </c>
      <c r="AE1249" s="131">
        <f>SUMIF(표4[잉크명],표5[[#This Row],[잉크]],표4[월-3층])</f>
        <v>0</v>
      </c>
      <c r="AF1249" s="131">
        <f>SUMIF(표4[잉크명],표5[[#This Row],[잉크]],표4[월-1층])</f>
        <v>0</v>
      </c>
      <c r="AG1249" s="133">
        <f>SUMIF(표4[잉크명],표5[[#This Row],[잉크]],표4[화])</f>
        <v>0</v>
      </c>
      <c r="AH1249" s="131">
        <f>SUMIF(표4[잉크명],표5[[#This Row],[잉크]],표4[화-3층])</f>
        <v>0</v>
      </c>
      <c r="AI1249" s="131">
        <f>SUMIF(표4[잉크명],표5[[#This Row],[잉크]],표4[화-1층])</f>
        <v>0</v>
      </c>
      <c r="AJ1249" s="130">
        <f>SUMIF(표4[잉크명],표5[[#This Row],[잉크]],표4[수])</f>
        <v>0</v>
      </c>
      <c r="AK1249" s="131">
        <f>SUMIF(표4[잉크명],표5[[#This Row],[잉크]],표4[수-3층])</f>
        <v>0</v>
      </c>
      <c r="AL1249" s="131">
        <f>SUMIF(표4[잉크명],표5[[#This Row],[잉크]],표4[수-1층])</f>
        <v>0</v>
      </c>
      <c r="AM1249" s="54">
        <f>SUMIF(표4[잉크명],표5[[#This Row],[잉크]],표4[목])</f>
        <v>0</v>
      </c>
      <c r="AN1249" s="131">
        <f>SUMIF(표4[잉크명],표5[[#This Row],[잉크]],표4[목-3층])</f>
        <v>0</v>
      </c>
      <c r="AO1249" s="131">
        <f>SUMIF(표4[잉크명],표5[[#This Row],[잉크]],표4[목-1층])</f>
        <v>0</v>
      </c>
      <c r="AP1249" s="54">
        <f>SUMIF(표4[잉크명],표5[[#This Row],[잉크]],표4[금])</f>
        <v>0</v>
      </c>
      <c r="AQ1249" s="131">
        <f>SUMIF(표4[잉크명],표5[[#This Row],[잉크]],표4[금-3층])</f>
        <v>0</v>
      </c>
      <c r="AR1249" s="131">
        <f>SUMIF(표4[잉크명],표5[[#This Row],[잉크]],표4[금-1층])</f>
        <v>0</v>
      </c>
      <c r="AS1249" s="54">
        <f>SUMIF(표4[잉크명],표5[[#This Row],[잉크]],표4[토])</f>
        <v>0</v>
      </c>
      <c r="AT1249" s="131">
        <f>SUMIF(표4[잉크명],표5[[#This Row],[잉크]],표4[토-3층])</f>
        <v>0</v>
      </c>
      <c r="AU1249" s="131">
        <f>SUMIF(표4[잉크명],표5[[#This Row],[잉크]],표4[토-1층])</f>
        <v>0</v>
      </c>
      <c r="AV1249" s="54">
        <f>SUMIF(표4[잉크명],표5[[#This Row],[잉크]],표4[일])</f>
        <v>0</v>
      </c>
      <c r="AW1249" s="131">
        <f>SUMIF(표4[잉크명],표5[[#This Row],[잉크]],표4[일-3층])</f>
        <v>0</v>
      </c>
      <c r="AX1249" s="131">
        <f>SUMIF(표4[잉크명],표5[[#This Row],[잉크]],표4[일-1층])</f>
        <v>0</v>
      </c>
      <c r="AY1249" s="54">
        <f>SUMIF(표4[잉크명],표5[[#This Row],[잉크]],표4[차주 월])</f>
        <v>0</v>
      </c>
      <c r="AZ1249" s="54">
        <f>SUM(표5[[#This Row],[월]:[차주 월]])</f>
        <v>0</v>
      </c>
    </row>
    <row r="1250" spans="2:52" x14ac:dyDescent="0.3">
      <c r="B1250" s="492" t="s">
        <v>4909</v>
      </c>
      <c r="C1250" s="285"/>
      <c r="D1250" s="492" t="s">
        <v>4901</v>
      </c>
      <c r="E1250" s="54">
        <f>COUNTIF(사출계획!$E$62:$F$110,표4[[#This Row],[제품명]])</f>
        <v>0</v>
      </c>
      <c r="F1250" s="126">
        <f>COUNTIF(사출계획!$E$62:$F$87,표4[[#This Row],[제품명]])</f>
        <v>0</v>
      </c>
      <c r="G1250" s="126">
        <f>COUNTIF(사출계획!$E$88:$F$110,표4[[#This Row],[제품명]])</f>
        <v>0</v>
      </c>
      <c r="H1250" s="54">
        <f>COUNTIF(사출계획!$G$62:$H$110,표4[[#This Row],[제품명]])</f>
        <v>0</v>
      </c>
      <c r="I1250" s="128">
        <f>COUNTIF(사출계획!$G$62:$H$87,표4[[#This Row],[제품명]])</f>
        <v>0</v>
      </c>
      <c r="J1250" s="128">
        <f>COUNTIF(사출계획!$G$88:$H$110,표4[[#This Row],[제품명]])</f>
        <v>0</v>
      </c>
      <c r="K1250" s="54">
        <f>COUNTIF(사출계획!$I$62:$J$110,표4[[#This Row],[제품명]])</f>
        <v>0</v>
      </c>
      <c r="L1250" s="126">
        <f>COUNTIF(사출계획!$I$62:$J$87,표4[[#This Row],[제품명]])</f>
        <v>0</v>
      </c>
      <c r="M1250" s="126">
        <f>COUNTIF(사출계획!$I$88:$J$110,표4[[#This Row],[제품명]])</f>
        <v>0</v>
      </c>
      <c r="N1250" s="129">
        <f>COUNTIF(사출계획!$K$62:$L$110,표4[[#This Row],[제품명]])</f>
        <v>0</v>
      </c>
      <c r="O1250" s="126">
        <f>COUNTIF(사출계획!$K$62:$L$87,표4[[#This Row],[제품명]])</f>
        <v>0</v>
      </c>
      <c r="P1250" s="126">
        <f>COUNTIF(사출계획!$K$88:$L$110,표4[[#This Row],[제품명]])</f>
        <v>0</v>
      </c>
      <c r="Q1250" s="130">
        <f>COUNTIF(사출계획!$M$62:$N$110,표4[[#This Row],[제품명]])</f>
        <v>0</v>
      </c>
      <c r="R1250" s="126">
        <f>COUNTIF(사출계획!$M$62:$N$87,표4[[#This Row],[제품명]])</f>
        <v>0</v>
      </c>
      <c r="S1250" s="126">
        <f>COUNTIF(사출계획!$M$88:$N$110,표4[[#This Row],[제품명]])</f>
        <v>0</v>
      </c>
      <c r="T1250" s="54">
        <f>COUNTIF(사출계획!$O$62:$P$110,표4[[#This Row],[제품명]])</f>
        <v>0</v>
      </c>
      <c r="U1250" s="126">
        <f>COUNTIF(사출계획!$O$62:$P$87,표4[[#This Row],[제품명]])</f>
        <v>0</v>
      </c>
      <c r="V1250" s="126">
        <f>COUNTIF(사출계획!$O$88:$P$110,표4[[#This Row],[제품명]])</f>
        <v>0</v>
      </c>
      <c r="W1250" s="54">
        <f>COUNTIF(사출계획!$Q$62:$R$110,표4[[#This Row],[제품명]])</f>
        <v>0</v>
      </c>
      <c r="X1250" s="126">
        <f>COUNTIF(사출계획!$Q$62:$R$87,표4[[#This Row],[제품명]])</f>
        <v>0</v>
      </c>
      <c r="Y1250" s="126">
        <f>COUNTIF(사출계획!$Q$88:$R$110,표4[[#This Row],[제품명]])</f>
        <v>0</v>
      </c>
      <c r="Z1250" s="54">
        <f>COUNTIF(사출계획!$S$62:$T$110,표4[[#This Row],[제품명]])</f>
        <v>0</v>
      </c>
      <c r="AA1250" s="126"/>
      <c r="AB1250" s="126"/>
      <c r="AC1250" s="566" t="s">
        <v>5550</v>
      </c>
      <c r="AD1250" s="129">
        <f>SUMIF(표4[잉크명],표5[[#This Row],[잉크]],표4[월])</f>
        <v>0</v>
      </c>
      <c r="AE1250" s="126">
        <f>SUMIF(표4[잉크명],표5[[#This Row],[잉크]],표4[월-3층])</f>
        <v>0</v>
      </c>
      <c r="AF1250" s="126">
        <f>SUMIF(표4[잉크명],표5[[#This Row],[잉크]],표4[월-1층])</f>
        <v>0</v>
      </c>
      <c r="AG1250" s="133">
        <f>SUMIF(표4[잉크명],표5[[#This Row],[잉크]],표4[화])</f>
        <v>0</v>
      </c>
      <c r="AH1250" s="126">
        <f>SUMIF(표4[잉크명],표5[[#This Row],[잉크]],표4[화-3층])</f>
        <v>0</v>
      </c>
      <c r="AI1250" s="126">
        <f>SUMIF(표4[잉크명],표5[[#This Row],[잉크]],표4[화-1층])</f>
        <v>0</v>
      </c>
      <c r="AJ1250" s="130">
        <f>SUMIF(표4[잉크명],표5[[#This Row],[잉크]],표4[수])</f>
        <v>0</v>
      </c>
      <c r="AK1250" s="126">
        <f>SUMIF(표4[잉크명],표5[[#This Row],[잉크]],표4[수-3층])</f>
        <v>0</v>
      </c>
      <c r="AL1250" s="126">
        <f>SUMIF(표4[잉크명],표5[[#This Row],[잉크]],표4[수-1층])</f>
        <v>0</v>
      </c>
      <c r="AM1250" s="34">
        <f>SUMIF(표4[잉크명],표5[[#This Row],[잉크]],표4[목])</f>
        <v>0</v>
      </c>
      <c r="AN1250" s="126">
        <f>SUMIF(표4[잉크명],표5[[#This Row],[잉크]],표4[목-3층])</f>
        <v>0</v>
      </c>
      <c r="AO1250" s="126">
        <f>SUMIF(표4[잉크명],표5[[#This Row],[잉크]],표4[목-1층])</f>
        <v>0</v>
      </c>
      <c r="AP1250" s="34">
        <f>SUMIF(표4[잉크명],표5[[#This Row],[잉크]],표4[금])</f>
        <v>0</v>
      </c>
      <c r="AQ1250" s="126">
        <f>SUMIF(표4[잉크명],표5[[#This Row],[잉크]],표4[금-3층])</f>
        <v>0</v>
      </c>
      <c r="AR1250" s="126">
        <f>SUMIF(표4[잉크명],표5[[#This Row],[잉크]],표4[금-1층])</f>
        <v>0</v>
      </c>
      <c r="AS1250" s="34">
        <f>SUMIF(표4[잉크명],표5[[#This Row],[잉크]],표4[토])</f>
        <v>0</v>
      </c>
      <c r="AT1250" s="126">
        <f>SUMIF(표4[잉크명],표5[[#This Row],[잉크]],표4[토-3층])</f>
        <v>0</v>
      </c>
      <c r="AU1250" s="126">
        <f>SUMIF(표4[잉크명],표5[[#This Row],[잉크]],표4[토-1층])</f>
        <v>0</v>
      </c>
      <c r="AV1250" s="34">
        <f>SUMIF(표4[잉크명],표5[[#This Row],[잉크]],표4[일])</f>
        <v>0</v>
      </c>
      <c r="AW1250" s="126">
        <f>SUMIF(표4[잉크명],표5[[#This Row],[잉크]],표4[일-3층])</f>
        <v>0</v>
      </c>
      <c r="AX1250" s="126">
        <f>SUMIF(표4[잉크명],표5[[#This Row],[잉크]],표4[일-1층])</f>
        <v>0</v>
      </c>
      <c r="AY1250" s="34">
        <f>SUMIF(표4[잉크명],표5[[#This Row],[잉크]],표4[차주 월])</f>
        <v>0</v>
      </c>
      <c r="AZ1250" s="34">
        <f>SUM(표5[[#This Row],[월]:[차주 월]])</f>
        <v>0</v>
      </c>
    </row>
    <row r="1251" spans="2:52" x14ac:dyDescent="0.3">
      <c r="B1251" s="492" t="s">
        <v>4909</v>
      </c>
      <c r="C1251" s="285"/>
      <c r="D1251" s="492" t="s">
        <v>4902</v>
      </c>
      <c r="E1251" s="54">
        <f>COUNTIF(사출계획!$E$62:$F$110,표4[[#This Row],[제품명]])</f>
        <v>0</v>
      </c>
      <c r="F1251" s="126">
        <f>COUNTIF(사출계획!$E$62:$F$87,표4[[#This Row],[제품명]])</f>
        <v>0</v>
      </c>
      <c r="G1251" s="126">
        <f>COUNTIF(사출계획!$E$88:$F$110,표4[[#This Row],[제품명]])</f>
        <v>0</v>
      </c>
      <c r="H1251" s="54">
        <f>COUNTIF(사출계획!$G$62:$H$110,표4[[#This Row],[제품명]])</f>
        <v>0</v>
      </c>
      <c r="I1251" s="128">
        <f>COUNTIF(사출계획!$G$62:$H$87,표4[[#This Row],[제품명]])</f>
        <v>0</v>
      </c>
      <c r="J1251" s="128">
        <f>COUNTIF(사출계획!$G$88:$H$110,표4[[#This Row],[제품명]])</f>
        <v>0</v>
      </c>
      <c r="K1251" s="54">
        <f>COUNTIF(사출계획!$I$62:$J$110,표4[[#This Row],[제품명]])</f>
        <v>0</v>
      </c>
      <c r="L1251" s="126">
        <f>COUNTIF(사출계획!$I$62:$J$87,표4[[#This Row],[제품명]])</f>
        <v>0</v>
      </c>
      <c r="M1251" s="126">
        <f>COUNTIF(사출계획!$I$88:$J$110,표4[[#This Row],[제품명]])</f>
        <v>0</v>
      </c>
      <c r="N1251" s="129">
        <f>COUNTIF(사출계획!$K$62:$L$110,표4[[#This Row],[제품명]])</f>
        <v>0</v>
      </c>
      <c r="O1251" s="126">
        <f>COUNTIF(사출계획!$K$62:$L$87,표4[[#This Row],[제품명]])</f>
        <v>0</v>
      </c>
      <c r="P1251" s="126">
        <f>COUNTIF(사출계획!$K$88:$L$110,표4[[#This Row],[제품명]])</f>
        <v>0</v>
      </c>
      <c r="Q1251" s="130">
        <f>COUNTIF(사출계획!$M$62:$N$110,표4[[#This Row],[제품명]])</f>
        <v>0</v>
      </c>
      <c r="R1251" s="126">
        <f>COUNTIF(사출계획!$M$62:$N$87,표4[[#This Row],[제품명]])</f>
        <v>0</v>
      </c>
      <c r="S1251" s="126">
        <f>COUNTIF(사출계획!$M$88:$N$110,표4[[#This Row],[제품명]])</f>
        <v>0</v>
      </c>
      <c r="T1251" s="54">
        <f>COUNTIF(사출계획!$O$62:$P$110,표4[[#This Row],[제품명]])</f>
        <v>0</v>
      </c>
      <c r="U1251" s="126">
        <f>COUNTIF(사출계획!$O$62:$P$87,표4[[#This Row],[제품명]])</f>
        <v>0</v>
      </c>
      <c r="V1251" s="126">
        <f>COUNTIF(사출계획!$O$88:$P$110,표4[[#This Row],[제품명]])</f>
        <v>0</v>
      </c>
      <c r="W1251" s="54">
        <f>COUNTIF(사출계획!$Q$62:$R$110,표4[[#This Row],[제품명]])</f>
        <v>0</v>
      </c>
      <c r="X1251" s="126">
        <f>COUNTIF(사출계획!$Q$62:$R$87,표4[[#This Row],[제품명]])</f>
        <v>0</v>
      </c>
      <c r="Y1251" s="126">
        <f>COUNTIF(사출계획!$Q$88:$R$110,표4[[#This Row],[제품명]])</f>
        <v>0</v>
      </c>
      <c r="Z1251" s="54">
        <f>COUNTIF(사출계획!$S$62:$T$110,표4[[#This Row],[제품명]])</f>
        <v>0</v>
      </c>
      <c r="AA1251" s="126"/>
      <c r="AB1251" s="126"/>
      <c r="AC1251" s="33" t="s">
        <v>5551</v>
      </c>
      <c r="AD1251" s="129">
        <f>SUMIF(표4[잉크명],표5[[#This Row],[잉크]],표4[월])</f>
        <v>0</v>
      </c>
      <c r="AE1251" s="126">
        <f>SUMIF(표4[잉크명],표5[[#This Row],[잉크]],표4[월-3층])</f>
        <v>0</v>
      </c>
      <c r="AF1251" s="126">
        <f>SUMIF(표4[잉크명],표5[[#This Row],[잉크]],표4[월-1층])</f>
        <v>0</v>
      </c>
      <c r="AG1251" s="133">
        <f>SUMIF(표4[잉크명],표5[[#This Row],[잉크]],표4[화])</f>
        <v>0</v>
      </c>
      <c r="AH1251" s="126">
        <f>SUMIF(표4[잉크명],표5[[#This Row],[잉크]],표4[화-3층])</f>
        <v>0</v>
      </c>
      <c r="AI1251" s="126">
        <f>SUMIF(표4[잉크명],표5[[#This Row],[잉크]],표4[화-1층])</f>
        <v>0</v>
      </c>
      <c r="AJ1251" s="130">
        <f>SUMIF(표4[잉크명],표5[[#This Row],[잉크]],표4[수])</f>
        <v>0</v>
      </c>
      <c r="AK1251" s="126">
        <f>SUMIF(표4[잉크명],표5[[#This Row],[잉크]],표4[수-3층])</f>
        <v>0</v>
      </c>
      <c r="AL1251" s="126">
        <f>SUMIF(표4[잉크명],표5[[#This Row],[잉크]],표4[수-1층])</f>
        <v>0</v>
      </c>
      <c r="AM1251" s="34">
        <f>SUMIF(표4[잉크명],표5[[#This Row],[잉크]],표4[목])</f>
        <v>0</v>
      </c>
      <c r="AN1251" s="126">
        <f>SUMIF(표4[잉크명],표5[[#This Row],[잉크]],표4[목-3층])</f>
        <v>0</v>
      </c>
      <c r="AO1251" s="126">
        <f>SUMIF(표4[잉크명],표5[[#This Row],[잉크]],표4[목-1층])</f>
        <v>0</v>
      </c>
      <c r="AP1251" s="34">
        <f>SUMIF(표4[잉크명],표5[[#This Row],[잉크]],표4[금])</f>
        <v>0</v>
      </c>
      <c r="AQ1251" s="126">
        <f>SUMIF(표4[잉크명],표5[[#This Row],[잉크]],표4[금-3층])</f>
        <v>0</v>
      </c>
      <c r="AR1251" s="126">
        <f>SUMIF(표4[잉크명],표5[[#This Row],[잉크]],표4[금-1층])</f>
        <v>0</v>
      </c>
      <c r="AS1251" s="34">
        <f>SUMIF(표4[잉크명],표5[[#This Row],[잉크]],표4[토])</f>
        <v>0</v>
      </c>
      <c r="AT1251" s="126">
        <f>SUMIF(표4[잉크명],표5[[#This Row],[잉크]],표4[토-3층])</f>
        <v>0</v>
      </c>
      <c r="AU1251" s="126">
        <f>SUMIF(표4[잉크명],표5[[#This Row],[잉크]],표4[토-1층])</f>
        <v>0</v>
      </c>
      <c r="AV1251" s="34">
        <f>SUMIF(표4[잉크명],표5[[#This Row],[잉크]],표4[일])</f>
        <v>0</v>
      </c>
      <c r="AW1251" s="126">
        <f>SUMIF(표4[잉크명],표5[[#This Row],[잉크]],표4[일-3층])</f>
        <v>0</v>
      </c>
      <c r="AX1251" s="126">
        <f>SUMIF(표4[잉크명],표5[[#This Row],[잉크]],표4[일-1층])</f>
        <v>0</v>
      </c>
      <c r="AY1251" s="34">
        <f>SUMIF(표4[잉크명],표5[[#This Row],[잉크]],표4[차주 월])</f>
        <v>0</v>
      </c>
      <c r="AZ1251" s="34">
        <f>SUM(표5[[#This Row],[월]:[차주 월]])</f>
        <v>0</v>
      </c>
    </row>
    <row r="1252" spans="2:52" x14ac:dyDescent="0.3">
      <c r="B1252" s="492" t="s">
        <v>4909</v>
      </c>
      <c r="C1252" s="285"/>
      <c r="D1252" s="492" t="s">
        <v>4903</v>
      </c>
      <c r="E1252" s="54">
        <f>COUNTIF(사출계획!$E$62:$F$110,표4[[#This Row],[제품명]])</f>
        <v>0</v>
      </c>
      <c r="F1252" s="131">
        <f>COUNTIF(사출계획!$E$62:$F$87,표4[[#This Row],[제품명]])</f>
        <v>0</v>
      </c>
      <c r="G1252" s="131">
        <f>COUNTIF(사출계획!$E$88:$F$110,표4[[#This Row],[제품명]])</f>
        <v>0</v>
      </c>
      <c r="H1252" s="54">
        <f>COUNTIF(사출계획!$G$62:$H$110,표4[[#This Row],[제품명]])</f>
        <v>0</v>
      </c>
      <c r="I1252" s="132">
        <f>COUNTIF(사출계획!$G$62:$H$87,표4[[#This Row],[제품명]])</f>
        <v>0</v>
      </c>
      <c r="J1252" s="132">
        <f>COUNTIF(사출계획!$G$88:$H$110,표4[[#This Row],[제품명]])</f>
        <v>0</v>
      </c>
      <c r="K1252" s="54">
        <f>COUNTIF(사출계획!$I$62:$J$110,표4[[#This Row],[제품명]])</f>
        <v>0</v>
      </c>
      <c r="L1252" s="131">
        <f>COUNTIF(사출계획!$I$62:$J$87,표4[[#This Row],[제품명]])</f>
        <v>0</v>
      </c>
      <c r="M1252" s="131">
        <f>COUNTIF(사출계획!$I$88:$J$110,표4[[#This Row],[제품명]])</f>
        <v>0</v>
      </c>
      <c r="N1252" s="129">
        <f>COUNTIF(사출계획!$K$62:$L$110,표4[[#This Row],[제품명]])</f>
        <v>0</v>
      </c>
      <c r="O1252" s="131">
        <f>COUNTIF(사출계획!$K$62:$L$87,표4[[#This Row],[제품명]])</f>
        <v>0</v>
      </c>
      <c r="P1252" s="131">
        <f>COUNTIF(사출계획!$K$88:$L$110,표4[[#This Row],[제품명]])</f>
        <v>0</v>
      </c>
      <c r="Q1252" s="130">
        <f>COUNTIF(사출계획!$M$62:$N$110,표4[[#This Row],[제품명]])</f>
        <v>0</v>
      </c>
      <c r="R1252" s="131">
        <f>COUNTIF(사출계획!$M$62:$N$87,표4[[#This Row],[제품명]])</f>
        <v>0</v>
      </c>
      <c r="S1252" s="131">
        <f>COUNTIF(사출계획!$M$88:$N$110,표4[[#This Row],[제품명]])</f>
        <v>0</v>
      </c>
      <c r="T1252" s="54">
        <f>COUNTIF(사출계획!$O$62:$P$110,표4[[#This Row],[제품명]])</f>
        <v>0</v>
      </c>
      <c r="U1252" s="131">
        <f>COUNTIF(사출계획!$O$62:$P$87,표4[[#This Row],[제품명]])</f>
        <v>0</v>
      </c>
      <c r="V1252" s="131">
        <f>COUNTIF(사출계획!$O$88:$P$110,표4[[#This Row],[제품명]])</f>
        <v>0</v>
      </c>
      <c r="W1252" s="54">
        <f>COUNTIF(사출계획!$Q$62:$R$110,표4[[#This Row],[제품명]])</f>
        <v>0</v>
      </c>
      <c r="X1252" s="131">
        <f>COUNTIF(사출계획!$Q$62:$R$87,표4[[#This Row],[제품명]])</f>
        <v>0</v>
      </c>
      <c r="Y1252" s="131">
        <f>COUNTIF(사출계획!$Q$88:$R$110,표4[[#This Row],[제품명]])</f>
        <v>0</v>
      </c>
      <c r="Z1252" s="54">
        <f>COUNTIF(사출계획!$S$62:$T$110,표4[[#This Row],[제품명]])</f>
        <v>0</v>
      </c>
      <c r="AA1252" s="131"/>
      <c r="AB1252" s="131"/>
      <c r="AC1252" s="566" t="s">
        <v>5552</v>
      </c>
      <c r="AD1252" s="129">
        <f>SUMIF(표4[잉크명],표5[[#This Row],[잉크]],표4[월])</f>
        <v>0</v>
      </c>
      <c r="AE1252" s="131">
        <f>SUMIF(표4[잉크명],표5[[#This Row],[잉크]],표4[월-3층])</f>
        <v>0</v>
      </c>
      <c r="AF1252" s="131">
        <f>SUMIF(표4[잉크명],표5[[#This Row],[잉크]],표4[월-1층])</f>
        <v>0</v>
      </c>
      <c r="AG1252" s="133">
        <f>SUMIF(표4[잉크명],표5[[#This Row],[잉크]],표4[화])</f>
        <v>0</v>
      </c>
      <c r="AH1252" s="131">
        <f>SUMIF(표4[잉크명],표5[[#This Row],[잉크]],표4[화-3층])</f>
        <v>0</v>
      </c>
      <c r="AI1252" s="131">
        <f>SUMIF(표4[잉크명],표5[[#This Row],[잉크]],표4[화-1층])</f>
        <v>0</v>
      </c>
      <c r="AJ1252" s="130">
        <f>SUMIF(표4[잉크명],표5[[#This Row],[잉크]],표4[수])</f>
        <v>0</v>
      </c>
      <c r="AK1252" s="131">
        <f>SUMIF(표4[잉크명],표5[[#This Row],[잉크]],표4[수-3층])</f>
        <v>0</v>
      </c>
      <c r="AL1252" s="131">
        <f>SUMIF(표4[잉크명],표5[[#This Row],[잉크]],표4[수-1층])</f>
        <v>0</v>
      </c>
      <c r="AM1252" s="54">
        <f>SUMIF(표4[잉크명],표5[[#This Row],[잉크]],표4[목])</f>
        <v>0</v>
      </c>
      <c r="AN1252" s="131">
        <f>SUMIF(표4[잉크명],표5[[#This Row],[잉크]],표4[목-3층])</f>
        <v>0</v>
      </c>
      <c r="AO1252" s="131">
        <f>SUMIF(표4[잉크명],표5[[#This Row],[잉크]],표4[목-1층])</f>
        <v>0</v>
      </c>
      <c r="AP1252" s="54">
        <f>SUMIF(표4[잉크명],표5[[#This Row],[잉크]],표4[금])</f>
        <v>0</v>
      </c>
      <c r="AQ1252" s="131">
        <f>SUMIF(표4[잉크명],표5[[#This Row],[잉크]],표4[금-3층])</f>
        <v>0</v>
      </c>
      <c r="AR1252" s="131">
        <f>SUMIF(표4[잉크명],표5[[#This Row],[잉크]],표4[금-1층])</f>
        <v>0</v>
      </c>
      <c r="AS1252" s="54">
        <f>SUMIF(표4[잉크명],표5[[#This Row],[잉크]],표4[토])</f>
        <v>0</v>
      </c>
      <c r="AT1252" s="131">
        <f>SUMIF(표4[잉크명],표5[[#This Row],[잉크]],표4[토-3층])</f>
        <v>0</v>
      </c>
      <c r="AU1252" s="131">
        <f>SUMIF(표4[잉크명],표5[[#This Row],[잉크]],표4[토-1층])</f>
        <v>0</v>
      </c>
      <c r="AV1252" s="54">
        <f>SUMIF(표4[잉크명],표5[[#This Row],[잉크]],표4[일])</f>
        <v>0</v>
      </c>
      <c r="AW1252" s="131">
        <f>SUMIF(표4[잉크명],표5[[#This Row],[잉크]],표4[일-3층])</f>
        <v>0</v>
      </c>
      <c r="AX1252" s="131">
        <f>SUMIF(표4[잉크명],표5[[#This Row],[잉크]],표4[일-1층])</f>
        <v>0</v>
      </c>
      <c r="AY1252" s="54">
        <f>SUMIF(표4[잉크명],표5[[#This Row],[잉크]],표4[차주 월])</f>
        <v>0</v>
      </c>
      <c r="AZ1252" s="54">
        <f>SUM(표5[[#This Row],[월]:[차주 월]])</f>
        <v>0</v>
      </c>
    </row>
    <row r="1253" spans="2:52" x14ac:dyDescent="0.3">
      <c r="B1253" s="493" t="s">
        <v>4914</v>
      </c>
      <c r="C1253" s="285"/>
      <c r="D1253" s="493" t="s">
        <v>5316</v>
      </c>
      <c r="E1253" s="34">
        <f>COUNTIF(사출계획!$E$62:$F$110,표4[[#This Row],[제품명]])</f>
        <v>0</v>
      </c>
      <c r="F1253" s="126">
        <f>COUNTIF(사출계획!$E$62:$F$87,표4[[#This Row],[제품명]])</f>
        <v>0</v>
      </c>
      <c r="G1253" s="126">
        <f>COUNTIF(사출계획!$E$88:$F$110,표4[[#This Row],[제품명]])</f>
        <v>0</v>
      </c>
      <c r="H1253" s="34">
        <f>COUNTIF(사출계획!$G$62:$H$110,표4[[#This Row],[제품명]])</f>
        <v>0</v>
      </c>
      <c r="I1253" s="128">
        <f>COUNTIF(사출계획!$G$62:$H$87,표4[[#This Row],[제품명]])</f>
        <v>0</v>
      </c>
      <c r="J1253" s="128">
        <f>COUNTIF(사출계획!$G$88:$H$110,표4[[#This Row],[제품명]])</f>
        <v>0</v>
      </c>
      <c r="K1253" s="34">
        <f>COUNTIF(사출계획!$I$62:$J$110,표4[[#This Row],[제품명]])</f>
        <v>0</v>
      </c>
      <c r="L1253" s="126">
        <f>COUNTIF(사출계획!$I$62:$J$87,표4[[#This Row],[제품명]])</f>
        <v>0</v>
      </c>
      <c r="M1253" s="126">
        <f>COUNTIF(사출계획!$I$88:$J$110,표4[[#This Row],[제품명]])</f>
        <v>0</v>
      </c>
      <c r="N1253" s="129">
        <f>COUNTIF(사출계획!$K$62:$L$110,표4[[#This Row],[제품명]])</f>
        <v>0</v>
      </c>
      <c r="O1253" s="126">
        <f>COUNTIF(사출계획!$K$62:$L$87,표4[[#This Row],[제품명]])</f>
        <v>0</v>
      </c>
      <c r="P1253" s="126">
        <f>COUNTIF(사출계획!$K$88:$L$110,표4[[#This Row],[제품명]])</f>
        <v>0</v>
      </c>
      <c r="Q1253" s="130">
        <f>COUNTIF(사출계획!$M$62:$N$110,표4[[#This Row],[제품명]])</f>
        <v>0</v>
      </c>
      <c r="R1253" s="126">
        <f>COUNTIF(사출계획!$M$62:$N$87,표4[[#This Row],[제품명]])</f>
        <v>0</v>
      </c>
      <c r="S1253" s="126">
        <f>COUNTIF(사출계획!$M$88:$N$110,표4[[#This Row],[제품명]])</f>
        <v>0</v>
      </c>
      <c r="T1253" s="34">
        <f>COUNTIF(사출계획!$O$62:$P$110,표4[[#This Row],[제품명]])</f>
        <v>0</v>
      </c>
      <c r="U1253" s="126">
        <f>COUNTIF(사출계획!$O$62:$P$87,표4[[#This Row],[제품명]])</f>
        <v>0</v>
      </c>
      <c r="V1253" s="126">
        <f>COUNTIF(사출계획!$O$88:$P$110,표4[[#This Row],[제품명]])</f>
        <v>0</v>
      </c>
      <c r="W1253" s="34">
        <f>COUNTIF(사출계획!$Q$62:$R$110,표4[[#This Row],[제품명]])</f>
        <v>0</v>
      </c>
      <c r="X1253" s="126">
        <f>COUNTIF(사출계획!$Q$62:$R$87,표4[[#This Row],[제품명]])</f>
        <v>0</v>
      </c>
      <c r="Y1253" s="126">
        <f>COUNTIF(사출계획!$Q$88:$R$110,표4[[#This Row],[제품명]])</f>
        <v>0</v>
      </c>
      <c r="Z1253" s="34">
        <f>COUNTIF(사출계획!$S$62:$T$110,표4[[#This Row],[제품명]])</f>
        <v>0</v>
      </c>
      <c r="AA1253" s="126"/>
      <c r="AB1253" s="126"/>
      <c r="AC1253" s="567" t="s">
        <v>5559</v>
      </c>
      <c r="AD1253" s="129">
        <f>SUMIF(표4[잉크명],표5[[#This Row],[잉크]],표4[월])</f>
        <v>0</v>
      </c>
      <c r="AE1253" s="131">
        <f>SUMIF(표4[잉크명],표5[[#This Row],[잉크]],표4[월-3층])</f>
        <v>0</v>
      </c>
      <c r="AF1253" s="131">
        <f>SUMIF(표4[잉크명],표5[[#This Row],[잉크]],표4[월-1층])</f>
        <v>0</v>
      </c>
      <c r="AG1253" s="133">
        <f>SUMIF(표4[잉크명],표5[[#This Row],[잉크]],표4[화])</f>
        <v>0</v>
      </c>
      <c r="AH1253" s="131">
        <f>SUMIF(표4[잉크명],표5[[#This Row],[잉크]],표4[화-3층])</f>
        <v>0</v>
      </c>
      <c r="AI1253" s="131">
        <f>SUMIF(표4[잉크명],표5[[#This Row],[잉크]],표4[화-1층])</f>
        <v>0</v>
      </c>
      <c r="AJ1253" s="130">
        <f>SUMIF(표4[잉크명],표5[[#This Row],[잉크]],표4[수])</f>
        <v>0</v>
      </c>
      <c r="AK1253" s="131">
        <f>SUMIF(표4[잉크명],표5[[#This Row],[잉크]],표4[수-3층])</f>
        <v>0</v>
      </c>
      <c r="AL1253" s="131">
        <f>SUMIF(표4[잉크명],표5[[#This Row],[잉크]],표4[수-1층])</f>
        <v>0</v>
      </c>
      <c r="AM1253" s="54">
        <f>SUMIF(표4[잉크명],표5[[#This Row],[잉크]],표4[목])</f>
        <v>0</v>
      </c>
      <c r="AN1253" s="131">
        <f>SUMIF(표4[잉크명],표5[[#This Row],[잉크]],표4[목-3층])</f>
        <v>0</v>
      </c>
      <c r="AO1253" s="131">
        <f>SUMIF(표4[잉크명],표5[[#This Row],[잉크]],표4[목-1층])</f>
        <v>0</v>
      </c>
      <c r="AP1253" s="54">
        <f>SUMIF(표4[잉크명],표5[[#This Row],[잉크]],표4[금])</f>
        <v>0</v>
      </c>
      <c r="AQ1253" s="131">
        <f>SUMIF(표4[잉크명],표5[[#This Row],[잉크]],표4[금-3층])</f>
        <v>0</v>
      </c>
      <c r="AR1253" s="131">
        <f>SUMIF(표4[잉크명],표5[[#This Row],[잉크]],표4[금-1층])</f>
        <v>0</v>
      </c>
      <c r="AS1253" s="54">
        <f>SUMIF(표4[잉크명],표5[[#This Row],[잉크]],표4[토])</f>
        <v>0</v>
      </c>
      <c r="AT1253" s="131">
        <f>SUMIF(표4[잉크명],표5[[#This Row],[잉크]],표4[토-3층])</f>
        <v>0</v>
      </c>
      <c r="AU1253" s="131">
        <f>SUMIF(표4[잉크명],표5[[#This Row],[잉크]],표4[토-1층])</f>
        <v>0</v>
      </c>
      <c r="AV1253" s="54">
        <f>SUMIF(표4[잉크명],표5[[#This Row],[잉크]],표4[일])</f>
        <v>0</v>
      </c>
      <c r="AW1253" s="131">
        <f>SUMIF(표4[잉크명],표5[[#This Row],[잉크]],표4[일-3층])</f>
        <v>0</v>
      </c>
      <c r="AX1253" s="131">
        <f>SUMIF(표4[잉크명],표5[[#This Row],[잉크]],표4[일-1층])</f>
        <v>0</v>
      </c>
      <c r="AY1253" s="54">
        <f>SUMIF(표4[잉크명],표5[[#This Row],[잉크]],표4[차주 월])</f>
        <v>0</v>
      </c>
      <c r="AZ1253" s="54">
        <f>SUM(표5[[#This Row],[월]:[차주 월]])</f>
        <v>0</v>
      </c>
    </row>
    <row r="1254" spans="2:52" x14ac:dyDescent="0.3">
      <c r="B1254" s="493" t="s">
        <v>4914</v>
      </c>
      <c r="C1254" s="285"/>
      <c r="D1254" s="493" t="s">
        <v>4916</v>
      </c>
      <c r="E1254" s="34">
        <f>COUNTIF(사출계획!$E$62:$F$110,표4[[#This Row],[제품명]])</f>
        <v>0</v>
      </c>
      <c r="F1254" s="126">
        <f>COUNTIF(사출계획!$E$62:$F$87,표4[[#This Row],[제품명]])</f>
        <v>0</v>
      </c>
      <c r="G1254" s="126">
        <f>COUNTIF(사출계획!$E$88:$F$110,표4[[#This Row],[제품명]])</f>
        <v>0</v>
      </c>
      <c r="H1254" s="34">
        <f>COUNTIF(사출계획!$G$62:$H$110,표4[[#This Row],[제품명]])</f>
        <v>0</v>
      </c>
      <c r="I1254" s="128">
        <f>COUNTIF(사출계획!$G$62:$H$87,표4[[#This Row],[제품명]])</f>
        <v>0</v>
      </c>
      <c r="J1254" s="128">
        <f>COUNTIF(사출계획!$G$88:$H$110,표4[[#This Row],[제품명]])</f>
        <v>0</v>
      </c>
      <c r="K1254" s="34">
        <f>COUNTIF(사출계획!$I$62:$J$110,표4[[#This Row],[제품명]])</f>
        <v>0</v>
      </c>
      <c r="L1254" s="126">
        <f>COUNTIF(사출계획!$I$62:$J$87,표4[[#This Row],[제품명]])</f>
        <v>0</v>
      </c>
      <c r="M1254" s="126">
        <f>COUNTIF(사출계획!$I$88:$J$110,표4[[#This Row],[제품명]])</f>
        <v>0</v>
      </c>
      <c r="N1254" s="129">
        <f>COUNTIF(사출계획!$K$62:$L$110,표4[[#This Row],[제품명]])</f>
        <v>0</v>
      </c>
      <c r="O1254" s="126">
        <f>COUNTIF(사출계획!$K$62:$L$87,표4[[#This Row],[제품명]])</f>
        <v>0</v>
      </c>
      <c r="P1254" s="126">
        <f>COUNTIF(사출계획!$K$88:$L$110,표4[[#This Row],[제품명]])</f>
        <v>0</v>
      </c>
      <c r="Q1254" s="130">
        <f>COUNTIF(사출계획!$M$62:$N$110,표4[[#This Row],[제품명]])</f>
        <v>0</v>
      </c>
      <c r="R1254" s="126">
        <f>COUNTIF(사출계획!$M$62:$N$87,표4[[#This Row],[제품명]])</f>
        <v>0</v>
      </c>
      <c r="S1254" s="126">
        <f>COUNTIF(사출계획!$M$88:$N$110,표4[[#This Row],[제품명]])</f>
        <v>0</v>
      </c>
      <c r="T1254" s="34">
        <f>COUNTIF(사출계획!$O$62:$P$110,표4[[#This Row],[제품명]])</f>
        <v>0</v>
      </c>
      <c r="U1254" s="126">
        <f>COUNTIF(사출계획!$O$62:$P$87,표4[[#This Row],[제품명]])</f>
        <v>0</v>
      </c>
      <c r="V1254" s="126">
        <f>COUNTIF(사출계획!$O$88:$P$110,표4[[#This Row],[제품명]])</f>
        <v>0</v>
      </c>
      <c r="W1254" s="34">
        <f>COUNTIF(사출계획!$Q$62:$R$110,표4[[#This Row],[제품명]])</f>
        <v>0</v>
      </c>
      <c r="X1254" s="126">
        <f>COUNTIF(사출계획!$Q$62:$R$87,표4[[#This Row],[제품명]])</f>
        <v>0</v>
      </c>
      <c r="Y1254" s="126">
        <f>COUNTIF(사출계획!$Q$88:$R$110,표4[[#This Row],[제품명]])</f>
        <v>0</v>
      </c>
      <c r="Z1254" s="34">
        <f>COUNTIF(사출계획!$S$62:$T$110,표4[[#This Row],[제품명]])</f>
        <v>0</v>
      </c>
      <c r="AA1254" s="126"/>
      <c r="AB1254" s="126"/>
      <c r="AC1254" s="569" t="s">
        <v>5568</v>
      </c>
      <c r="AD1254" s="129">
        <f>SUMIF(표4[잉크명],표5[[#This Row],[잉크]],표4[월])</f>
        <v>0</v>
      </c>
      <c r="AE1254" s="131">
        <f>SUMIF(표4[잉크명],표5[[#This Row],[잉크]],표4[월-3층])</f>
        <v>0</v>
      </c>
      <c r="AF1254" s="131">
        <f>SUMIF(표4[잉크명],표5[[#This Row],[잉크]],표4[월-1층])</f>
        <v>0</v>
      </c>
      <c r="AG1254" s="133">
        <f>SUMIF(표4[잉크명],표5[[#This Row],[잉크]],표4[화])</f>
        <v>0</v>
      </c>
      <c r="AH1254" s="131">
        <f>SUMIF(표4[잉크명],표5[[#This Row],[잉크]],표4[화-3층])</f>
        <v>0</v>
      </c>
      <c r="AI1254" s="131">
        <f>SUMIF(표4[잉크명],표5[[#This Row],[잉크]],표4[화-1층])</f>
        <v>0</v>
      </c>
      <c r="AJ1254" s="130">
        <f>SUMIF(표4[잉크명],표5[[#This Row],[잉크]],표4[수])</f>
        <v>0</v>
      </c>
      <c r="AK1254" s="131">
        <f>SUMIF(표4[잉크명],표5[[#This Row],[잉크]],표4[수-3층])</f>
        <v>0</v>
      </c>
      <c r="AL1254" s="131">
        <f>SUMIF(표4[잉크명],표5[[#This Row],[잉크]],표4[수-1층])</f>
        <v>0</v>
      </c>
      <c r="AM1254" s="54">
        <f>SUMIF(표4[잉크명],표5[[#This Row],[잉크]],표4[목])</f>
        <v>0</v>
      </c>
      <c r="AN1254" s="131">
        <f>SUMIF(표4[잉크명],표5[[#This Row],[잉크]],표4[목-3층])</f>
        <v>0</v>
      </c>
      <c r="AO1254" s="131">
        <f>SUMIF(표4[잉크명],표5[[#This Row],[잉크]],표4[목-1층])</f>
        <v>0</v>
      </c>
      <c r="AP1254" s="54">
        <f>SUMIF(표4[잉크명],표5[[#This Row],[잉크]],표4[금])</f>
        <v>0</v>
      </c>
      <c r="AQ1254" s="131">
        <f>SUMIF(표4[잉크명],표5[[#This Row],[잉크]],표4[금-3층])</f>
        <v>0</v>
      </c>
      <c r="AR1254" s="131">
        <f>SUMIF(표4[잉크명],표5[[#This Row],[잉크]],표4[금-1층])</f>
        <v>0</v>
      </c>
      <c r="AS1254" s="54">
        <f>SUMIF(표4[잉크명],표5[[#This Row],[잉크]],표4[토])</f>
        <v>0</v>
      </c>
      <c r="AT1254" s="131">
        <f>SUMIF(표4[잉크명],표5[[#This Row],[잉크]],표4[토-3층])</f>
        <v>0</v>
      </c>
      <c r="AU1254" s="131">
        <f>SUMIF(표4[잉크명],표5[[#This Row],[잉크]],표4[토-1층])</f>
        <v>0</v>
      </c>
      <c r="AV1254" s="54">
        <f>SUMIF(표4[잉크명],표5[[#This Row],[잉크]],표4[일])</f>
        <v>0</v>
      </c>
      <c r="AW1254" s="131">
        <f>SUMIF(표4[잉크명],표5[[#This Row],[잉크]],표4[일-3층])</f>
        <v>0</v>
      </c>
      <c r="AX1254" s="131">
        <f>SUMIF(표4[잉크명],표5[[#This Row],[잉크]],표4[일-1층])</f>
        <v>0</v>
      </c>
      <c r="AY1254" s="54">
        <f>SUMIF(표4[잉크명],표5[[#This Row],[잉크]],표4[차주 월])</f>
        <v>0</v>
      </c>
      <c r="AZ1254" s="54">
        <f>SUM(표5[[#This Row],[월]:[차주 월]])</f>
        <v>0</v>
      </c>
    </row>
    <row r="1255" spans="2:52" x14ac:dyDescent="0.3">
      <c r="B1255" s="493" t="s">
        <v>4914</v>
      </c>
      <c r="C1255" s="285"/>
      <c r="D1255" s="493" t="s">
        <v>4917</v>
      </c>
      <c r="E1255" s="54">
        <f>COUNTIF(사출계획!$E$62:$F$110,표4[[#This Row],[제품명]])</f>
        <v>0</v>
      </c>
      <c r="F1255" s="131">
        <f>COUNTIF(사출계획!$E$62:$F$87,표4[[#This Row],[제품명]])</f>
        <v>0</v>
      </c>
      <c r="G1255" s="131">
        <f>COUNTIF(사출계획!$E$88:$F$110,표4[[#This Row],[제품명]])</f>
        <v>0</v>
      </c>
      <c r="H1255" s="54">
        <f>COUNTIF(사출계획!$G$62:$H$110,표4[[#This Row],[제품명]])</f>
        <v>0</v>
      </c>
      <c r="I1255" s="132">
        <f>COUNTIF(사출계획!$G$62:$H$87,표4[[#This Row],[제품명]])</f>
        <v>0</v>
      </c>
      <c r="J1255" s="132">
        <f>COUNTIF(사출계획!$G$88:$H$110,표4[[#This Row],[제품명]])</f>
        <v>0</v>
      </c>
      <c r="K1255" s="54">
        <f>COUNTIF(사출계획!$I$62:$J$110,표4[[#This Row],[제품명]])</f>
        <v>0</v>
      </c>
      <c r="L1255" s="131">
        <f>COUNTIF(사출계획!$I$62:$J$87,표4[[#This Row],[제품명]])</f>
        <v>0</v>
      </c>
      <c r="M1255" s="131">
        <f>COUNTIF(사출계획!$I$88:$J$110,표4[[#This Row],[제품명]])</f>
        <v>0</v>
      </c>
      <c r="N1255" s="129">
        <f>COUNTIF(사출계획!$K$62:$L$110,표4[[#This Row],[제품명]])</f>
        <v>0</v>
      </c>
      <c r="O1255" s="131">
        <f>COUNTIF(사출계획!$K$62:$L$87,표4[[#This Row],[제품명]])</f>
        <v>0</v>
      </c>
      <c r="P1255" s="131">
        <f>COUNTIF(사출계획!$K$88:$L$110,표4[[#This Row],[제품명]])</f>
        <v>0</v>
      </c>
      <c r="Q1255" s="130">
        <f>COUNTIF(사출계획!$M$62:$N$110,표4[[#This Row],[제품명]])</f>
        <v>0</v>
      </c>
      <c r="R1255" s="131">
        <f>COUNTIF(사출계획!$M$62:$N$87,표4[[#This Row],[제품명]])</f>
        <v>0</v>
      </c>
      <c r="S1255" s="131">
        <f>COUNTIF(사출계획!$M$88:$N$110,표4[[#This Row],[제품명]])</f>
        <v>0</v>
      </c>
      <c r="T1255" s="54">
        <f>COUNTIF(사출계획!$O$62:$P$110,표4[[#This Row],[제품명]])</f>
        <v>0</v>
      </c>
      <c r="U1255" s="131">
        <f>COUNTIF(사출계획!$O$62:$P$87,표4[[#This Row],[제품명]])</f>
        <v>0</v>
      </c>
      <c r="V1255" s="131">
        <f>COUNTIF(사출계획!$O$88:$P$110,표4[[#This Row],[제품명]])</f>
        <v>0</v>
      </c>
      <c r="W1255" s="54">
        <f>COUNTIF(사출계획!$Q$62:$R$110,표4[[#This Row],[제품명]])</f>
        <v>0</v>
      </c>
      <c r="X1255" s="131">
        <f>COUNTIF(사출계획!$Q$62:$R$87,표4[[#This Row],[제품명]])</f>
        <v>0</v>
      </c>
      <c r="Y1255" s="131">
        <f>COUNTIF(사출계획!$Q$88:$R$110,표4[[#This Row],[제품명]])</f>
        <v>0</v>
      </c>
      <c r="Z1255" s="54">
        <f>COUNTIF(사출계획!$S$62:$T$110,표4[[#This Row],[제품명]])</f>
        <v>0</v>
      </c>
      <c r="AA1255" s="131"/>
      <c r="AB1255" s="131"/>
    </row>
    <row r="1256" spans="2:52" x14ac:dyDescent="0.3">
      <c r="B1256" s="493" t="s">
        <v>4934</v>
      </c>
      <c r="C1256" s="285"/>
      <c r="D1256" s="493" t="s">
        <v>4931</v>
      </c>
      <c r="E1256" s="54">
        <f>COUNTIF(사출계획!$E$62:$F$110,표4[[#This Row],[제품명]])</f>
        <v>0</v>
      </c>
      <c r="F1256" s="131">
        <f>COUNTIF(사출계획!$E$62:$F$87,표4[[#This Row],[제품명]])</f>
        <v>0</v>
      </c>
      <c r="G1256" s="131">
        <f>COUNTIF(사출계획!$E$88:$F$110,표4[[#This Row],[제품명]])</f>
        <v>0</v>
      </c>
      <c r="H1256" s="54">
        <f>COUNTIF(사출계획!$G$62:$H$110,표4[[#This Row],[제품명]])</f>
        <v>0</v>
      </c>
      <c r="I1256" s="132">
        <f>COUNTIF(사출계획!$G$62:$H$87,표4[[#This Row],[제품명]])</f>
        <v>0</v>
      </c>
      <c r="J1256" s="132">
        <f>COUNTIF(사출계획!$G$88:$H$110,표4[[#This Row],[제품명]])</f>
        <v>0</v>
      </c>
      <c r="K1256" s="54">
        <f>COUNTIF(사출계획!$I$62:$J$110,표4[[#This Row],[제품명]])</f>
        <v>0</v>
      </c>
      <c r="L1256" s="131">
        <f>COUNTIF(사출계획!$I$62:$J$87,표4[[#This Row],[제품명]])</f>
        <v>0</v>
      </c>
      <c r="M1256" s="131">
        <f>COUNTIF(사출계획!$I$88:$J$110,표4[[#This Row],[제품명]])</f>
        <v>0</v>
      </c>
      <c r="N1256" s="129">
        <f>COUNTIF(사출계획!$K$62:$L$110,표4[[#This Row],[제품명]])</f>
        <v>0</v>
      </c>
      <c r="O1256" s="131">
        <f>COUNTIF(사출계획!$K$62:$L$87,표4[[#This Row],[제품명]])</f>
        <v>0</v>
      </c>
      <c r="P1256" s="131">
        <f>COUNTIF(사출계획!$K$88:$L$110,표4[[#This Row],[제품명]])</f>
        <v>0</v>
      </c>
      <c r="Q1256" s="130">
        <f>COUNTIF(사출계획!$M$62:$N$110,표4[[#This Row],[제품명]])</f>
        <v>0</v>
      </c>
      <c r="R1256" s="131">
        <f>COUNTIF(사출계획!$M$62:$N$87,표4[[#This Row],[제품명]])</f>
        <v>0</v>
      </c>
      <c r="S1256" s="131">
        <f>COUNTIF(사출계획!$M$88:$N$110,표4[[#This Row],[제품명]])</f>
        <v>0</v>
      </c>
      <c r="T1256" s="54">
        <f>COUNTIF(사출계획!$O$62:$P$110,표4[[#This Row],[제품명]])</f>
        <v>0</v>
      </c>
      <c r="U1256" s="131">
        <f>COUNTIF(사출계획!$O$62:$P$87,표4[[#This Row],[제품명]])</f>
        <v>0</v>
      </c>
      <c r="V1256" s="131">
        <f>COUNTIF(사출계획!$O$88:$P$110,표4[[#This Row],[제품명]])</f>
        <v>0</v>
      </c>
      <c r="W1256" s="54">
        <f>COUNTIF(사출계획!$Q$62:$R$110,표4[[#This Row],[제품명]])</f>
        <v>0</v>
      </c>
      <c r="X1256" s="131">
        <f>COUNTIF(사출계획!$Q$62:$R$87,표4[[#This Row],[제품명]])</f>
        <v>0</v>
      </c>
      <c r="Y1256" s="131">
        <f>COUNTIF(사출계획!$Q$88:$R$110,표4[[#This Row],[제품명]])</f>
        <v>0</v>
      </c>
      <c r="Z1256" s="54">
        <f>COUNTIF(사출계획!$S$62:$T$110,표4[[#This Row],[제품명]])</f>
        <v>0</v>
      </c>
      <c r="AA1256" s="131"/>
      <c r="AB1256" s="131"/>
    </row>
    <row r="1257" spans="2:52" x14ac:dyDescent="0.3">
      <c r="B1257" s="493" t="s">
        <v>4933</v>
      </c>
      <c r="C1257" s="285"/>
      <c r="D1257" s="493" t="s">
        <v>4932</v>
      </c>
      <c r="E1257" s="54">
        <f>COUNTIF(사출계획!$E$62:$F$110,표4[[#This Row],[제품명]])</f>
        <v>0</v>
      </c>
      <c r="F1257" s="131">
        <f>COUNTIF(사출계획!$E$62:$F$87,표4[[#This Row],[제품명]])</f>
        <v>0</v>
      </c>
      <c r="G1257" s="131">
        <f>COUNTIF(사출계획!$E$88:$F$110,표4[[#This Row],[제품명]])</f>
        <v>0</v>
      </c>
      <c r="H1257" s="54">
        <f>COUNTIF(사출계획!$G$62:$H$110,표4[[#This Row],[제품명]])</f>
        <v>0</v>
      </c>
      <c r="I1257" s="132">
        <f>COUNTIF(사출계획!$G$62:$H$87,표4[[#This Row],[제품명]])</f>
        <v>0</v>
      </c>
      <c r="J1257" s="132">
        <f>COUNTIF(사출계획!$G$88:$H$110,표4[[#This Row],[제품명]])</f>
        <v>0</v>
      </c>
      <c r="K1257" s="54">
        <f>COUNTIF(사출계획!$I$62:$J$110,표4[[#This Row],[제품명]])</f>
        <v>0</v>
      </c>
      <c r="L1257" s="131">
        <f>COUNTIF(사출계획!$I$62:$J$87,표4[[#This Row],[제품명]])</f>
        <v>0</v>
      </c>
      <c r="M1257" s="131">
        <f>COUNTIF(사출계획!$I$88:$J$110,표4[[#This Row],[제품명]])</f>
        <v>0</v>
      </c>
      <c r="N1257" s="129">
        <f>COUNTIF(사출계획!$K$62:$L$110,표4[[#This Row],[제품명]])</f>
        <v>0</v>
      </c>
      <c r="O1257" s="131">
        <f>COUNTIF(사출계획!$K$62:$L$87,표4[[#This Row],[제품명]])</f>
        <v>0</v>
      </c>
      <c r="P1257" s="131">
        <f>COUNTIF(사출계획!$K$88:$L$110,표4[[#This Row],[제품명]])</f>
        <v>0</v>
      </c>
      <c r="Q1257" s="130">
        <f>COUNTIF(사출계획!$M$62:$N$110,표4[[#This Row],[제품명]])</f>
        <v>0</v>
      </c>
      <c r="R1257" s="131">
        <f>COUNTIF(사출계획!$M$62:$N$87,표4[[#This Row],[제품명]])</f>
        <v>0</v>
      </c>
      <c r="S1257" s="131">
        <f>COUNTIF(사출계획!$M$88:$N$110,표4[[#This Row],[제품명]])</f>
        <v>0</v>
      </c>
      <c r="T1257" s="54">
        <f>COUNTIF(사출계획!$O$62:$P$110,표4[[#This Row],[제품명]])</f>
        <v>0</v>
      </c>
      <c r="U1257" s="131">
        <f>COUNTIF(사출계획!$O$62:$P$87,표4[[#This Row],[제품명]])</f>
        <v>0</v>
      </c>
      <c r="V1257" s="131">
        <f>COUNTIF(사출계획!$O$88:$P$110,표4[[#This Row],[제품명]])</f>
        <v>0</v>
      </c>
      <c r="W1257" s="54">
        <f>COUNTIF(사출계획!$Q$62:$R$110,표4[[#This Row],[제품명]])</f>
        <v>0</v>
      </c>
      <c r="X1257" s="131">
        <f>COUNTIF(사출계획!$Q$62:$R$87,표4[[#This Row],[제품명]])</f>
        <v>0</v>
      </c>
      <c r="Y1257" s="131">
        <f>COUNTIF(사출계획!$Q$88:$R$110,표4[[#This Row],[제품명]])</f>
        <v>0</v>
      </c>
      <c r="Z1257" s="54">
        <f>COUNTIF(사출계획!$S$62:$T$110,표4[[#This Row],[제품명]])</f>
        <v>0</v>
      </c>
      <c r="AA1257" s="131"/>
      <c r="AB1257" s="131"/>
    </row>
    <row r="1258" spans="2:52" x14ac:dyDescent="0.3">
      <c r="B1258" s="493" t="s">
        <v>4933</v>
      </c>
      <c r="C1258" s="285"/>
      <c r="D1258" s="493" t="s">
        <v>4985</v>
      </c>
      <c r="E1258" s="54">
        <f>COUNTIF(사출계획!$E$62:$F$110,표4[[#This Row],[제품명]])</f>
        <v>0</v>
      </c>
      <c r="F1258" s="131">
        <f>COUNTIF(사출계획!$E$62:$F$87,표4[[#This Row],[제품명]])</f>
        <v>0</v>
      </c>
      <c r="G1258" s="131">
        <f>COUNTIF(사출계획!$E$88:$F$110,표4[[#This Row],[제품명]])</f>
        <v>0</v>
      </c>
      <c r="H1258" s="54">
        <f>COUNTIF(사출계획!$G$62:$H$110,표4[[#This Row],[제품명]])</f>
        <v>0</v>
      </c>
      <c r="I1258" s="132">
        <f>COUNTIF(사출계획!$G$62:$H$87,표4[[#This Row],[제품명]])</f>
        <v>0</v>
      </c>
      <c r="J1258" s="132">
        <f>COUNTIF(사출계획!$G$88:$H$110,표4[[#This Row],[제품명]])</f>
        <v>0</v>
      </c>
      <c r="K1258" s="54">
        <f>COUNTIF(사출계획!$I$62:$J$110,표4[[#This Row],[제품명]])</f>
        <v>0</v>
      </c>
      <c r="L1258" s="131">
        <f>COUNTIF(사출계획!$I$62:$J$87,표4[[#This Row],[제품명]])</f>
        <v>0</v>
      </c>
      <c r="M1258" s="131">
        <f>COUNTIF(사출계획!$I$88:$J$110,표4[[#This Row],[제품명]])</f>
        <v>0</v>
      </c>
      <c r="N1258" s="129">
        <f>COUNTIF(사출계획!$K$62:$L$110,표4[[#This Row],[제품명]])</f>
        <v>0</v>
      </c>
      <c r="O1258" s="131">
        <f>COUNTIF(사출계획!$K$62:$L$87,표4[[#This Row],[제품명]])</f>
        <v>0</v>
      </c>
      <c r="P1258" s="131">
        <f>COUNTIF(사출계획!$K$88:$L$110,표4[[#This Row],[제품명]])</f>
        <v>0</v>
      </c>
      <c r="Q1258" s="130">
        <f>COUNTIF(사출계획!$M$62:$N$110,표4[[#This Row],[제품명]])</f>
        <v>0</v>
      </c>
      <c r="R1258" s="131">
        <f>COUNTIF(사출계획!$M$62:$N$87,표4[[#This Row],[제품명]])</f>
        <v>0</v>
      </c>
      <c r="S1258" s="131">
        <f>COUNTIF(사출계획!$M$88:$N$110,표4[[#This Row],[제품명]])</f>
        <v>0</v>
      </c>
      <c r="T1258" s="54">
        <f>COUNTIF(사출계획!$O$62:$P$110,표4[[#This Row],[제품명]])</f>
        <v>0</v>
      </c>
      <c r="U1258" s="131">
        <f>COUNTIF(사출계획!$O$62:$P$87,표4[[#This Row],[제품명]])</f>
        <v>0</v>
      </c>
      <c r="V1258" s="131">
        <f>COUNTIF(사출계획!$O$88:$P$110,표4[[#This Row],[제품명]])</f>
        <v>0</v>
      </c>
      <c r="W1258" s="54">
        <f>COUNTIF(사출계획!$Q$62:$R$110,표4[[#This Row],[제품명]])</f>
        <v>0</v>
      </c>
      <c r="X1258" s="131">
        <f>COUNTIF(사출계획!$Q$62:$R$87,표4[[#This Row],[제품명]])</f>
        <v>0</v>
      </c>
      <c r="Y1258" s="131">
        <f>COUNTIF(사출계획!$Q$88:$R$110,표4[[#This Row],[제품명]])</f>
        <v>0</v>
      </c>
      <c r="Z1258" s="54">
        <f>COUNTIF(사출계획!$S$62:$T$110,표4[[#This Row],[제품명]])</f>
        <v>0</v>
      </c>
      <c r="AA1258" s="131"/>
      <c r="AB1258" s="131"/>
    </row>
    <row r="1259" spans="2:52" x14ac:dyDescent="0.3">
      <c r="B1259" s="494" t="s">
        <v>4940</v>
      </c>
      <c r="C1259" s="302"/>
      <c r="D1259" s="33" t="s">
        <v>4941</v>
      </c>
      <c r="E1259" s="34">
        <f>COUNTIF(사출계획!$E$62:$F$110,표4[[#This Row],[제품명]])</f>
        <v>0</v>
      </c>
      <c r="F1259" s="126">
        <f>COUNTIF(사출계획!$E$62:$F$87,표4[[#This Row],[제품명]])</f>
        <v>0</v>
      </c>
      <c r="G1259" s="126">
        <f>COUNTIF(사출계획!$E$88:$F$110,표4[[#This Row],[제품명]])</f>
        <v>0</v>
      </c>
      <c r="H1259" s="34">
        <f>COUNTIF(사출계획!$G$62:$H$110,표4[[#This Row],[제품명]])</f>
        <v>0</v>
      </c>
      <c r="I1259" s="128">
        <f>COUNTIF(사출계획!$G$62:$H$87,표4[[#This Row],[제품명]])</f>
        <v>0</v>
      </c>
      <c r="J1259" s="128">
        <f>COUNTIF(사출계획!$G$88:$H$110,표4[[#This Row],[제품명]])</f>
        <v>0</v>
      </c>
      <c r="K1259" s="34">
        <f>COUNTIF(사출계획!$I$62:$J$110,표4[[#This Row],[제품명]])</f>
        <v>0</v>
      </c>
      <c r="L1259" s="126">
        <f>COUNTIF(사출계획!$I$62:$J$87,표4[[#This Row],[제품명]])</f>
        <v>0</v>
      </c>
      <c r="M1259" s="126">
        <f>COUNTIF(사출계획!$I$88:$J$110,표4[[#This Row],[제품명]])</f>
        <v>0</v>
      </c>
      <c r="N1259" s="129">
        <f>COUNTIF(사출계획!$K$62:$L$110,표4[[#This Row],[제품명]])</f>
        <v>0</v>
      </c>
      <c r="O1259" s="126">
        <f>COUNTIF(사출계획!$K$62:$L$87,표4[[#This Row],[제품명]])</f>
        <v>0</v>
      </c>
      <c r="P1259" s="126">
        <f>COUNTIF(사출계획!$K$88:$L$110,표4[[#This Row],[제품명]])</f>
        <v>0</v>
      </c>
      <c r="Q1259" s="130">
        <f>COUNTIF(사출계획!$M$62:$N$110,표4[[#This Row],[제품명]])</f>
        <v>0</v>
      </c>
      <c r="R1259" s="126">
        <f>COUNTIF(사출계획!$M$62:$N$87,표4[[#This Row],[제품명]])</f>
        <v>0</v>
      </c>
      <c r="S1259" s="126">
        <f>COUNTIF(사출계획!$M$88:$N$110,표4[[#This Row],[제품명]])</f>
        <v>0</v>
      </c>
      <c r="T1259" s="34">
        <f>COUNTIF(사출계획!$O$62:$P$110,표4[[#This Row],[제품명]])</f>
        <v>0</v>
      </c>
      <c r="U1259" s="126">
        <f>COUNTIF(사출계획!$O$62:$P$87,표4[[#This Row],[제품명]])</f>
        <v>0</v>
      </c>
      <c r="V1259" s="126">
        <f>COUNTIF(사출계획!$O$88:$P$110,표4[[#This Row],[제품명]])</f>
        <v>0</v>
      </c>
      <c r="W1259" s="34">
        <f>COUNTIF(사출계획!$Q$62:$R$110,표4[[#This Row],[제품명]])</f>
        <v>0</v>
      </c>
      <c r="X1259" s="126">
        <f>COUNTIF(사출계획!$Q$62:$R$87,표4[[#This Row],[제품명]])</f>
        <v>0</v>
      </c>
      <c r="Y1259" s="126">
        <f>COUNTIF(사출계획!$Q$88:$R$110,표4[[#This Row],[제품명]])</f>
        <v>0</v>
      </c>
      <c r="Z1259" s="34">
        <f>COUNTIF(사출계획!$S$62:$T$110,표4[[#This Row],[제품명]])</f>
        <v>0</v>
      </c>
      <c r="AA1259" s="126"/>
      <c r="AB1259" s="126"/>
    </row>
    <row r="1260" spans="2:52" x14ac:dyDescent="0.3">
      <c r="B1260" s="494" t="s">
        <v>4940</v>
      </c>
      <c r="C1260" s="302"/>
      <c r="D1260" s="33" t="s">
        <v>4942</v>
      </c>
      <c r="E1260" s="34">
        <f>COUNTIF(사출계획!$E$62:$F$110,표4[[#This Row],[제품명]])</f>
        <v>0</v>
      </c>
      <c r="F1260" s="126">
        <f>COUNTIF(사출계획!$E$62:$F$87,표4[[#This Row],[제품명]])</f>
        <v>0</v>
      </c>
      <c r="G1260" s="126">
        <f>COUNTIF(사출계획!$E$88:$F$110,표4[[#This Row],[제품명]])</f>
        <v>0</v>
      </c>
      <c r="H1260" s="34">
        <f>COUNTIF(사출계획!$G$62:$H$110,표4[[#This Row],[제품명]])</f>
        <v>0</v>
      </c>
      <c r="I1260" s="128">
        <f>COUNTIF(사출계획!$G$62:$H$87,표4[[#This Row],[제품명]])</f>
        <v>0</v>
      </c>
      <c r="J1260" s="128">
        <f>COUNTIF(사출계획!$G$88:$H$110,표4[[#This Row],[제품명]])</f>
        <v>0</v>
      </c>
      <c r="K1260" s="34">
        <f>COUNTIF(사출계획!$I$62:$J$110,표4[[#This Row],[제품명]])</f>
        <v>0</v>
      </c>
      <c r="L1260" s="126">
        <f>COUNTIF(사출계획!$I$62:$J$87,표4[[#This Row],[제품명]])</f>
        <v>0</v>
      </c>
      <c r="M1260" s="126">
        <f>COUNTIF(사출계획!$I$88:$J$110,표4[[#This Row],[제품명]])</f>
        <v>0</v>
      </c>
      <c r="N1260" s="129">
        <f>COUNTIF(사출계획!$K$62:$L$110,표4[[#This Row],[제품명]])</f>
        <v>0</v>
      </c>
      <c r="O1260" s="126">
        <f>COUNTIF(사출계획!$K$62:$L$87,표4[[#This Row],[제품명]])</f>
        <v>0</v>
      </c>
      <c r="P1260" s="126">
        <f>COUNTIF(사출계획!$K$88:$L$110,표4[[#This Row],[제품명]])</f>
        <v>0</v>
      </c>
      <c r="Q1260" s="130">
        <f>COUNTIF(사출계획!$M$62:$N$110,표4[[#This Row],[제품명]])</f>
        <v>0</v>
      </c>
      <c r="R1260" s="126">
        <f>COUNTIF(사출계획!$M$62:$N$87,표4[[#This Row],[제품명]])</f>
        <v>0</v>
      </c>
      <c r="S1260" s="126">
        <f>COUNTIF(사출계획!$M$88:$N$110,표4[[#This Row],[제품명]])</f>
        <v>0</v>
      </c>
      <c r="T1260" s="34">
        <f>COUNTIF(사출계획!$O$62:$P$110,표4[[#This Row],[제품명]])</f>
        <v>0</v>
      </c>
      <c r="U1260" s="126">
        <f>COUNTIF(사출계획!$O$62:$P$87,표4[[#This Row],[제품명]])</f>
        <v>0</v>
      </c>
      <c r="V1260" s="126">
        <f>COUNTIF(사출계획!$O$88:$P$110,표4[[#This Row],[제품명]])</f>
        <v>0</v>
      </c>
      <c r="W1260" s="34">
        <f>COUNTIF(사출계획!$Q$62:$R$110,표4[[#This Row],[제품명]])</f>
        <v>0</v>
      </c>
      <c r="X1260" s="126">
        <f>COUNTIF(사출계획!$Q$62:$R$87,표4[[#This Row],[제품명]])</f>
        <v>0</v>
      </c>
      <c r="Y1260" s="126">
        <f>COUNTIF(사출계획!$Q$88:$R$110,표4[[#This Row],[제품명]])</f>
        <v>0</v>
      </c>
      <c r="Z1260" s="34">
        <f>COUNTIF(사출계획!$S$62:$T$110,표4[[#This Row],[제품명]])</f>
        <v>0</v>
      </c>
      <c r="AA1260" s="126"/>
      <c r="AB1260" s="126"/>
    </row>
    <row r="1261" spans="2:52" x14ac:dyDescent="0.3">
      <c r="B1261" s="494" t="s">
        <v>4940</v>
      </c>
      <c r="C1261" s="285"/>
      <c r="D1261" s="494" t="s">
        <v>4943</v>
      </c>
      <c r="E1261" s="54">
        <f>COUNTIF(사출계획!$E$62:$F$110,표4[[#This Row],[제품명]])</f>
        <v>0</v>
      </c>
      <c r="F1261" s="131">
        <f>COUNTIF(사출계획!$E$62:$F$87,표4[[#This Row],[제품명]])</f>
        <v>0</v>
      </c>
      <c r="G1261" s="131">
        <f>COUNTIF(사출계획!$E$88:$F$110,표4[[#This Row],[제품명]])</f>
        <v>0</v>
      </c>
      <c r="H1261" s="54">
        <f>COUNTIF(사출계획!$G$62:$H$110,표4[[#This Row],[제품명]])</f>
        <v>0</v>
      </c>
      <c r="I1261" s="132">
        <f>COUNTIF(사출계획!$G$62:$H$87,표4[[#This Row],[제품명]])</f>
        <v>0</v>
      </c>
      <c r="J1261" s="132">
        <f>COUNTIF(사출계획!$G$88:$H$110,표4[[#This Row],[제품명]])</f>
        <v>0</v>
      </c>
      <c r="K1261" s="54">
        <f>COUNTIF(사출계획!$I$62:$J$110,표4[[#This Row],[제품명]])</f>
        <v>0</v>
      </c>
      <c r="L1261" s="131">
        <f>COUNTIF(사출계획!$I$62:$J$87,표4[[#This Row],[제품명]])</f>
        <v>0</v>
      </c>
      <c r="M1261" s="131">
        <f>COUNTIF(사출계획!$I$88:$J$110,표4[[#This Row],[제품명]])</f>
        <v>0</v>
      </c>
      <c r="N1261" s="129">
        <f>COUNTIF(사출계획!$K$62:$L$110,표4[[#This Row],[제품명]])</f>
        <v>0</v>
      </c>
      <c r="O1261" s="131">
        <f>COUNTIF(사출계획!$K$62:$L$87,표4[[#This Row],[제품명]])</f>
        <v>0</v>
      </c>
      <c r="P1261" s="131">
        <f>COUNTIF(사출계획!$K$88:$L$110,표4[[#This Row],[제품명]])</f>
        <v>0</v>
      </c>
      <c r="Q1261" s="130">
        <f>COUNTIF(사출계획!$M$62:$N$110,표4[[#This Row],[제품명]])</f>
        <v>0</v>
      </c>
      <c r="R1261" s="131">
        <f>COUNTIF(사출계획!$M$62:$N$87,표4[[#This Row],[제품명]])</f>
        <v>0</v>
      </c>
      <c r="S1261" s="131">
        <f>COUNTIF(사출계획!$M$88:$N$110,표4[[#This Row],[제품명]])</f>
        <v>0</v>
      </c>
      <c r="T1261" s="54">
        <f>COUNTIF(사출계획!$O$62:$P$110,표4[[#This Row],[제품명]])</f>
        <v>0</v>
      </c>
      <c r="U1261" s="131">
        <f>COUNTIF(사출계획!$O$62:$P$87,표4[[#This Row],[제품명]])</f>
        <v>0</v>
      </c>
      <c r="V1261" s="131">
        <f>COUNTIF(사출계획!$O$88:$P$110,표4[[#This Row],[제품명]])</f>
        <v>0</v>
      </c>
      <c r="W1261" s="54">
        <f>COUNTIF(사출계획!$Q$62:$R$110,표4[[#This Row],[제품명]])</f>
        <v>0</v>
      </c>
      <c r="X1261" s="131">
        <f>COUNTIF(사출계획!$Q$62:$R$87,표4[[#This Row],[제품명]])</f>
        <v>0</v>
      </c>
      <c r="Y1261" s="131">
        <f>COUNTIF(사출계획!$Q$88:$R$110,표4[[#This Row],[제품명]])</f>
        <v>0</v>
      </c>
      <c r="Z1261" s="54">
        <f>COUNTIF(사출계획!$S$62:$T$110,표4[[#This Row],[제품명]])</f>
        <v>0</v>
      </c>
      <c r="AA1261" s="131"/>
      <c r="AB1261" s="131"/>
    </row>
    <row r="1262" spans="2:52" x14ac:dyDescent="0.3">
      <c r="B1262" s="495" t="s">
        <v>4951</v>
      </c>
      <c r="C1262" s="285"/>
      <c r="D1262" s="495" t="s">
        <v>4946</v>
      </c>
      <c r="E1262" s="54">
        <f>COUNTIF(사출계획!$E$62:$F$110,표4[[#This Row],[제품명]])</f>
        <v>0</v>
      </c>
      <c r="F1262" s="131">
        <f>COUNTIF(사출계획!$E$62:$F$87,표4[[#This Row],[제품명]])</f>
        <v>0</v>
      </c>
      <c r="G1262" s="131">
        <f>COUNTIF(사출계획!$E$88:$F$110,표4[[#This Row],[제품명]])</f>
        <v>0</v>
      </c>
      <c r="H1262" s="54">
        <f>COUNTIF(사출계획!$G$62:$H$110,표4[[#This Row],[제품명]])</f>
        <v>0</v>
      </c>
      <c r="I1262" s="132">
        <f>COUNTIF(사출계획!$G$62:$H$87,표4[[#This Row],[제품명]])</f>
        <v>0</v>
      </c>
      <c r="J1262" s="132">
        <f>COUNTIF(사출계획!$G$88:$H$110,표4[[#This Row],[제품명]])</f>
        <v>0</v>
      </c>
      <c r="K1262" s="54">
        <f>COUNTIF(사출계획!$I$62:$J$110,표4[[#This Row],[제품명]])</f>
        <v>0</v>
      </c>
      <c r="L1262" s="131">
        <f>COUNTIF(사출계획!$I$62:$J$87,표4[[#This Row],[제품명]])</f>
        <v>0</v>
      </c>
      <c r="M1262" s="131">
        <f>COUNTIF(사출계획!$I$88:$J$110,표4[[#This Row],[제품명]])</f>
        <v>0</v>
      </c>
      <c r="N1262" s="129">
        <f>COUNTIF(사출계획!$K$62:$L$110,표4[[#This Row],[제품명]])</f>
        <v>0</v>
      </c>
      <c r="O1262" s="131">
        <f>COUNTIF(사출계획!$K$62:$L$87,표4[[#This Row],[제품명]])</f>
        <v>0</v>
      </c>
      <c r="P1262" s="131">
        <f>COUNTIF(사출계획!$K$88:$L$110,표4[[#This Row],[제품명]])</f>
        <v>0</v>
      </c>
      <c r="Q1262" s="130">
        <f>COUNTIF(사출계획!$M$62:$N$110,표4[[#This Row],[제품명]])</f>
        <v>0</v>
      </c>
      <c r="R1262" s="131">
        <f>COUNTIF(사출계획!$M$62:$N$87,표4[[#This Row],[제품명]])</f>
        <v>0</v>
      </c>
      <c r="S1262" s="131">
        <f>COUNTIF(사출계획!$M$88:$N$110,표4[[#This Row],[제품명]])</f>
        <v>0</v>
      </c>
      <c r="T1262" s="54">
        <f>COUNTIF(사출계획!$O$62:$P$110,표4[[#This Row],[제품명]])</f>
        <v>0</v>
      </c>
      <c r="U1262" s="131">
        <f>COUNTIF(사출계획!$O$62:$P$87,표4[[#This Row],[제품명]])</f>
        <v>0</v>
      </c>
      <c r="V1262" s="131">
        <f>COUNTIF(사출계획!$O$88:$P$110,표4[[#This Row],[제품명]])</f>
        <v>0</v>
      </c>
      <c r="W1262" s="54">
        <f>COUNTIF(사출계획!$Q$62:$R$110,표4[[#This Row],[제품명]])</f>
        <v>0</v>
      </c>
      <c r="X1262" s="131">
        <f>COUNTIF(사출계획!$Q$62:$R$87,표4[[#This Row],[제품명]])</f>
        <v>0</v>
      </c>
      <c r="Y1262" s="131">
        <f>COUNTIF(사출계획!$Q$88:$R$110,표4[[#This Row],[제품명]])</f>
        <v>0</v>
      </c>
      <c r="Z1262" s="54">
        <f>COUNTIF(사출계획!$S$62:$T$110,표4[[#This Row],[제품명]])</f>
        <v>0</v>
      </c>
      <c r="AA1262" s="131"/>
      <c r="AB1262" s="131"/>
    </row>
    <row r="1263" spans="2:52" x14ac:dyDescent="0.3">
      <c r="B1263" s="495" t="s">
        <v>4952</v>
      </c>
      <c r="C1263" s="285"/>
      <c r="D1263" s="495" t="s">
        <v>4947</v>
      </c>
      <c r="E1263" s="54">
        <f>COUNTIF(사출계획!$E$62:$F$110,표4[[#This Row],[제품명]])</f>
        <v>0</v>
      </c>
      <c r="F1263" s="131">
        <f>COUNTIF(사출계획!$E$62:$F$87,표4[[#This Row],[제품명]])</f>
        <v>0</v>
      </c>
      <c r="G1263" s="131">
        <f>COUNTIF(사출계획!$E$88:$F$110,표4[[#This Row],[제품명]])</f>
        <v>0</v>
      </c>
      <c r="H1263" s="54">
        <f>COUNTIF(사출계획!$G$62:$H$110,표4[[#This Row],[제품명]])</f>
        <v>0</v>
      </c>
      <c r="I1263" s="132">
        <f>COUNTIF(사출계획!$G$62:$H$87,표4[[#This Row],[제품명]])</f>
        <v>0</v>
      </c>
      <c r="J1263" s="132">
        <f>COUNTIF(사출계획!$G$88:$H$110,표4[[#This Row],[제품명]])</f>
        <v>0</v>
      </c>
      <c r="K1263" s="54">
        <f>COUNTIF(사출계획!$I$62:$J$110,표4[[#This Row],[제품명]])</f>
        <v>0</v>
      </c>
      <c r="L1263" s="131">
        <f>COUNTIF(사출계획!$I$62:$J$87,표4[[#This Row],[제품명]])</f>
        <v>0</v>
      </c>
      <c r="M1263" s="131">
        <f>COUNTIF(사출계획!$I$88:$J$110,표4[[#This Row],[제품명]])</f>
        <v>0</v>
      </c>
      <c r="N1263" s="129">
        <f>COUNTIF(사출계획!$K$62:$L$110,표4[[#This Row],[제품명]])</f>
        <v>0</v>
      </c>
      <c r="O1263" s="131">
        <f>COUNTIF(사출계획!$K$62:$L$87,표4[[#This Row],[제품명]])</f>
        <v>0</v>
      </c>
      <c r="P1263" s="131">
        <f>COUNTIF(사출계획!$K$88:$L$110,표4[[#This Row],[제품명]])</f>
        <v>0</v>
      </c>
      <c r="Q1263" s="130">
        <f>COUNTIF(사출계획!$M$62:$N$110,표4[[#This Row],[제품명]])</f>
        <v>0</v>
      </c>
      <c r="R1263" s="131">
        <f>COUNTIF(사출계획!$M$62:$N$87,표4[[#This Row],[제품명]])</f>
        <v>0</v>
      </c>
      <c r="S1263" s="131">
        <f>COUNTIF(사출계획!$M$88:$N$110,표4[[#This Row],[제품명]])</f>
        <v>0</v>
      </c>
      <c r="T1263" s="54">
        <f>COUNTIF(사출계획!$O$62:$P$110,표4[[#This Row],[제품명]])</f>
        <v>0</v>
      </c>
      <c r="U1263" s="131">
        <f>COUNTIF(사출계획!$O$62:$P$87,표4[[#This Row],[제품명]])</f>
        <v>0</v>
      </c>
      <c r="V1263" s="131">
        <f>COUNTIF(사출계획!$O$88:$P$110,표4[[#This Row],[제품명]])</f>
        <v>0</v>
      </c>
      <c r="W1263" s="54">
        <f>COUNTIF(사출계획!$Q$62:$R$110,표4[[#This Row],[제품명]])</f>
        <v>0</v>
      </c>
      <c r="X1263" s="131">
        <f>COUNTIF(사출계획!$Q$62:$R$87,표4[[#This Row],[제품명]])</f>
        <v>0</v>
      </c>
      <c r="Y1263" s="131">
        <f>COUNTIF(사출계획!$Q$88:$R$110,표4[[#This Row],[제품명]])</f>
        <v>0</v>
      </c>
      <c r="Z1263" s="54">
        <f>COUNTIF(사출계획!$S$62:$T$110,표4[[#This Row],[제품명]])</f>
        <v>0</v>
      </c>
      <c r="AA1263" s="131"/>
      <c r="AB1263" s="131"/>
    </row>
    <row r="1264" spans="2:52" x14ac:dyDescent="0.3">
      <c r="B1264" s="496" t="s">
        <v>4955</v>
      </c>
      <c r="C1264" s="285"/>
      <c r="D1264" s="496" t="s">
        <v>4957</v>
      </c>
      <c r="E1264" s="54">
        <f>COUNTIF(사출계획!$E$62:$F$110,표4[[#This Row],[제품명]])</f>
        <v>0</v>
      </c>
      <c r="F1264" s="131">
        <f>COUNTIF(사출계획!$E$62:$F$87,표4[[#This Row],[제품명]])</f>
        <v>0</v>
      </c>
      <c r="G1264" s="131">
        <f>COUNTIF(사출계획!$E$88:$F$110,표4[[#This Row],[제품명]])</f>
        <v>0</v>
      </c>
      <c r="H1264" s="54">
        <f>COUNTIF(사출계획!$G$62:$H$110,표4[[#This Row],[제품명]])</f>
        <v>0</v>
      </c>
      <c r="I1264" s="132">
        <f>COUNTIF(사출계획!$G$62:$H$87,표4[[#This Row],[제품명]])</f>
        <v>0</v>
      </c>
      <c r="J1264" s="132">
        <f>COUNTIF(사출계획!$G$88:$H$110,표4[[#This Row],[제품명]])</f>
        <v>0</v>
      </c>
      <c r="K1264" s="54">
        <f>COUNTIF(사출계획!$I$62:$J$110,표4[[#This Row],[제품명]])</f>
        <v>0</v>
      </c>
      <c r="L1264" s="131">
        <f>COUNTIF(사출계획!$I$62:$J$87,표4[[#This Row],[제품명]])</f>
        <v>0</v>
      </c>
      <c r="M1264" s="131">
        <f>COUNTIF(사출계획!$I$88:$J$110,표4[[#This Row],[제품명]])</f>
        <v>0</v>
      </c>
      <c r="N1264" s="129">
        <f>COUNTIF(사출계획!$K$62:$L$110,표4[[#This Row],[제품명]])</f>
        <v>0</v>
      </c>
      <c r="O1264" s="131">
        <f>COUNTIF(사출계획!$K$62:$L$87,표4[[#This Row],[제품명]])</f>
        <v>0</v>
      </c>
      <c r="P1264" s="131">
        <f>COUNTIF(사출계획!$K$88:$L$110,표4[[#This Row],[제품명]])</f>
        <v>0</v>
      </c>
      <c r="Q1264" s="130">
        <f>COUNTIF(사출계획!$M$62:$N$110,표4[[#This Row],[제품명]])</f>
        <v>0</v>
      </c>
      <c r="R1264" s="131">
        <f>COUNTIF(사출계획!$M$62:$N$87,표4[[#This Row],[제품명]])</f>
        <v>0</v>
      </c>
      <c r="S1264" s="131">
        <f>COUNTIF(사출계획!$M$88:$N$110,표4[[#This Row],[제품명]])</f>
        <v>0</v>
      </c>
      <c r="T1264" s="54">
        <f>COUNTIF(사출계획!$O$62:$P$110,표4[[#This Row],[제품명]])</f>
        <v>0</v>
      </c>
      <c r="U1264" s="131">
        <f>COUNTIF(사출계획!$O$62:$P$87,표4[[#This Row],[제품명]])</f>
        <v>0</v>
      </c>
      <c r="V1264" s="131">
        <f>COUNTIF(사출계획!$O$88:$P$110,표4[[#This Row],[제품명]])</f>
        <v>0</v>
      </c>
      <c r="W1264" s="54">
        <f>COUNTIF(사출계획!$Q$62:$R$110,표4[[#This Row],[제품명]])</f>
        <v>0</v>
      </c>
      <c r="X1264" s="131">
        <f>COUNTIF(사출계획!$Q$62:$R$87,표4[[#This Row],[제품명]])</f>
        <v>0</v>
      </c>
      <c r="Y1264" s="131">
        <f>COUNTIF(사출계획!$Q$88:$R$110,표4[[#This Row],[제품명]])</f>
        <v>0</v>
      </c>
      <c r="Z1264" s="54">
        <f>COUNTIF(사출계획!$S$62:$T$110,표4[[#This Row],[제품명]])</f>
        <v>0</v>
      </c>
      <c r="AA1264" s="131"/>
      <c r="AB1264" s="131"/>
    </row>
    <row r="1265" spans="2:28" x14ac:dyDescent="0.3">
      <c r="B1265" s="496" t="s">
        <v>4956</v>
      </c>
      <c r="C1265" s="285"/>
      <c r="D1265" s="496" t="s">
        <v>4958</v>
      </c>
      <c r="E1265" s="54">
        <f>COUNTIF(사출계획!$E$62:$F$110,표4[[#This Row],[제품명]])</f>
        <v>0</v>
      </c>
      <c r="F1265" s="131">
        <f>COUNTIF(사출계획!$E$62:$F$87,표4[[#This Row],[제품명]])</f>
        <v>0</v>
      </c>
      <c r="G1265" s="131">
        <f>COUNTIF(사출계획!$E$88:$F$110,표4[[#This Row],[제품명]])</f>
        <v>0</v>
      </c>
      <c r="H1265" s="54">
        <f>COUNTIF(사출계획!$G$62:$H$110,표4[[#This Row],[제품명]])</f>
        <v>0</v>
      </c>
      <c r="I1265" s="132">
        <f>COUNTIF(사출계획!$G$62:$H$87,표4[[#This Row],[제품명]])</f>
        <v>0</v>
      </c>
      <c r="J1265" s="132">
        <f>COUNTIF(사출계획!$G$88:$H$110,표4[[#This Row],[제품명]])</f>
        <v>0</v>
      </c>
      <c r="K1265" s="54">
        <f>COUNTIF(사출계획!$I$62:$J$110,표4[[#This Row],[제품명]])</f>
        <v>0</v>
      </c>
      <c r="L1265" s="131">
        <f>COUNTIF(사출계획!$I$62:$J$87,표4[[#This Row],[제품명]])</f>
        <v>0</v>
      </c>
      <c r="M1265" s="131">
        <f>COUNTIF(사출계획!$I$88:$J$110,표4[[#This Row],[제품명]])</f>
        <v>0</v>
      </c>
      <c r="N1265" s="129">
        <f>COUNTIF(사출계획!$K$62:$L$110,표4[[#This Row],[제품명]])</f>
        <v>0</v>
      </c>
      <c r="O1265" s="131">
        <f>COUNTIF(사출계획!$K$62:$L$87,표4[[#This Row],[제품명]])</f>
        <v>0</v>
      </c>
      <c r="P1265" s="131">
        <f>COUNTIF(사출계획!$K$88:$L$110,표4[[#This Row],[제품명]])</f>
        <v>0</v>
      </c>
      <c r="Q1265" s="130">
        <f>COUNTIF(사출계획!$M$62:$N$110,표4[[#This Row],[제품명]])</f>
        <v>0</v>
      </c>
      <c r="R1265" s="131">
        <f>COUNTIF(사출계획!$M$62:$N$87,표4[[#This Row],[제품명]])</f>
        <v>0</v>
      </c>
      <c r="S1265" s="131">
        <f>COUNTIF(사출계획!$M$88:$N$110,표4[[#This Row],[제품명]])</f>
        <v>0</v>
      </c>
      <c r="T1265" s="54">
        <f>COUNTIF(사출계획!$O$62:$P$110,표4[[#This Row],[제품명]])</f>
        <v>0</v>
      </c>
      <c r="U1265" s="131">
        <f>COUNTIF(사출계획!$O$62:$P$87,표4[[#This Row],[제품명]])</f>
        <v>0</v>
      </c>
      <c r="V1265" s="131">
        <f>COUNTIF(사출계획!$O$88:$P$110,표4[[#This Row],[제품명]])</f>
        <v>0</v>
      </c>
      <c r="W1265" s="54">
        <f>COUNTIF(사출계획!$Q$62:$R$110,표4[[#This Row],[제품명]])</f>
        <v>0</v>
      </c>
      <c r="X1265" s="131">
        <f>COUNTIF(사출계획!$Q$62:$R$87,표4[[#This Row],[제품명]])</f>
        <v>0</v>
      </c>
      <c r="Y1265" s="131">
        <f>COUNTIF(사출계획!$Q$88:$R$110,표4[[#This Row],[제품명]])</f>
        <v>0</v>
      </c>
      <c r="Z1265" s="54">
        <f>COUNTIF(사출계획!$S$62:$T$110,표4[[#This Row],[제품명]])</f>
        <v>0</v>
      </c>
      <c r="AA1265" s="131"/>
      <c r="AB1265" s="131"/>
    </row>
    <row r="1266" spans="2:28" x14ac:dyDescent="0.3">
      <c r="B1266" s="496" t="s">
        <v>4955</v>
      </c>
      <c r="C1266" s="285"/>
      <c r="D1266" s="496" t="s">
        <v>4959</v>
      </c>
      <c r="E1266" s="54">
        <f>COUNTIF(사출계획!$E$62:$F$110,표4[[#This Row],[제품명]])</f>
        <v>0</v>
      </c>
      <c r="F1266" s="131">
        <f>COUNTIF(사출계획!$E$62:$F$87,표4[[#This Row],[제품명]])</f>
        <v>0</v>
      </c>
      <c r="G1266" s="131">
        <f>COUNTIF(사출계획!$E$88:$F$110,표4[[#This Row],[제품명]])</f>
        <v>0</v>
      </c>
      <c r="H1266" s="54">
        <f>COUNTIF(사출계획!$G$62:$H$110,표4[[#This Row],[제품명]])</f>
        <v>0</v>
      </c>
      <c r="I1266" s="132">
        <f>COUNTIF(사출계획!$G$62:$H$87,표4[[#This Row],[제품명]])</f>
        <v>0</v>
      </c>
      <c r="J1266" s="132">
        <f>COUNTIF(사출계획!$G$88:$H$110,표4[[#This Row],[제품명]])</f>
        <v>0</v>
      </c>
      <c r="K1266" s="54">
        <f>COUNTIF(사출계획!$I$62:$J$110,표4[[#This Row],[제품명]])</f>
        <v>0</v>
      </c>
      <c r="L1266" s="131">
        <f>COUNTIF(사출계획!$I$62:$J$87,표4[[#This Row],[제품명]])</f>
        <v>0</v>
      </c>
      <c r="M1266" s="131">
        <f>COUNTIF(사출계획!$I$88:$J$110,표4[[#This Row],[제품명]])</f>
        <v>0</v>
      </c>
      <c r="N1266" s="129">
        <f>COUNTIF(사출계획!$K$62:$L$110,표4[[#This Row],[제품명]])</f>
        <v>0</v>
      </c>
      <c r="O1266" s="131">
        <f>COUNTIF(사출계획!$K$62:$L$87,표4[[#This Row],[제품명]])</f>
        <v>0</v>
      </c>
      <c r="P1266" s="131">
        <f>COUNTIF(사출계획!$K$88:$L$110,표4[[#This Row],[제품명]])</f>
        <v>0</v>
      </c>
      <c r="Q1266" s="130">
        <f>COUNTIF(사출계획!$M$62:$N$110,표4[[#This Row],[제품명]])</f>
        <v>0</v>
      </c>
      <c r="R1266" s="131">
        <f>COUNTIF(사출계획!$M$62:$N$87,표4[[#This Row],[제품명]])</f>
        <v>0</v>
      </c>
      <c r="S1266" s="131">
        <f>COUNTIF(사출계획!$M$88:$N$110,표4[[#This Row],[제품명]])</f>
        <v>0</v>
      </c>
      <c r="T1266" s="54">
        <f>COUNTIF(사출계획!$O$62:$P$110,표4[[#This Row],[제품명]])</f>
        <v>0</v>
      </c>
      <c r="U1266" s="131">
        <f>COUNTIF(사출계획!$O$62:$P$87,표4[[#This Row],[제품명]])</f>
        <v>0</v>
      </c>
      <c r="V1266" s="131">
        <f>COUNTIF(사출계획!$O$88:$P$110,표4[[#This Row],[제품명]])</f>
        <v>0</v>
      </c>
      <c r="W1266" s="54">
        <f>COUNTIF(사출계획!$Q$62:$R$110,표4[[#This Row],[제품명]])</f>
        <v>0</v>
      </c>
      <c r="X1266" s="131">
        <f>COUNTIF(사출계획!$Q$62:$R$87,표4[[#This Row],[제품명]])</f>
        <v>0</v>
      </c>
      <c r="Y1266" s="131">
        <f>COUNTIF(사출계획!$Q$88:$R$110,표4[[#This Row],[제품명]])</f>
        <v>0</v>
      </c>
      <c r="Z1266" s="54">
        <f>COUNTIF(사출계획!$S$62:$T$110,표4[[#This Row],[제품명]])</f>
        <v>0</v>
      </c>
      <c r="AA1266" s="131"/>
      <c r="AB1266" s="131"/>
    </row>
    <row r="1267" spans="2:28" x14ac:dyDescent="0.3">
      <c r="B1267" s="496" t="s">
        <v>4975</v>
      </c>
      <c r="C1267" s="285"/>
      <c r="D1267" s="496" t="s">
        <v>4976</v>
      </c>
      <c r="E1267" s="54">
        <f>COUNTIF(사출계획!$E$62:$F$110,표4[[#This Row],[제품명]])</f>
        <v>0</v>
      </c>
      <c r="F1267" s="131">
        <f>COUNTIF(사출계획!$E$62:$F$87,표4[[#This Row],[제품명]])</f>
        <v>0</v>
      </c>
      <c r="G1267" s="131">
        <f>COUNTIF(사출계획!$E$88:$F$110,표4[[#This Row],[제품명]])</f>
        <v>0</v>
      </c>
      <c r="H1267" s="54">
        <f>COUNTIF(사출계획!$G$62:$H$110,표4[[#This Row],[제품명]])</f>
        <v>0</v>
      </c>
      <c r="I1267" s="132">
        <f>COUNTIF(사출계획!$G$62:$H$87,표4[[#This Row],[제품명]])</f>
        <v>0</v>
      </c>
      <c r="J1267" s="132">
        <f>COUNTIF(사출계획!$G$88:$H$110,표4[[#This Row],[제품명]])</f>
        <v>0</v>
      </c>
      <c r="K1267" s="54">
        <f>COUNTIF(사출계획!$I$62:$J$110,표4[[#This Row],[제품명]])</f>
        <v>0</v>
      </c>
      <c r="L1267" s="131">
        <f>COUNTIF(사출계획!$I$62:$J$87,표4[[#This Row],[제품명]])</f>
        <v>0</v>
      </c>
      <c r="M1267" s="131">
        <f>COUNTIF(사출계획!$I$88:$J$110,표4[[#This Row],[제품명]])</f>
        <v>0</v>
      </c>
      <c r="N1267" s="129">
        <f>COUNTIF(사출계획!$K$62:$L$110,표4[[#This Row],[제품명]])</f>
        <v>0</v>
      </c>
      <c r="O1267" s="131">
        <f>COUNTIF(사출계획!$K$62:$L$87,표4[[#This Row],[제품명]])</f>
        <v>0</v>
      </c>
      <c r="P1267" s="131">
        <f>COUNTIF(사출계획!$K$88:$L$110,표4[[#This Row],[제품명]])</f>
        <v>0</v>
      </c>
      <c r="Q1267" s="130">
        <f>COUNTIF(사출계획!$M$62:$N$110,표4[[#This Row],[제품명]])</f>
        <v>0</v>
      </c>
      <c r="R1267" s="131">
        <f>COUNTIF(사출계획!$M$62:$N$87,표4[[#This Row],[제품명]])</f>
        <v>0</v>
      </c>
      <c r="S1267" s="131">
        <f>COUNTIF(사출계획!$M$88:$N$110,표4[[#This Row],[제품명]])</f>
        <v>0</v>
      </c>
      <c r="T1267" s="54">
        <f>COUNTIF(사출계획!$O$62:$P$110,표4[[#This Row],[제품명]])</f>
        <v>0</v>
      </c>
      <c r="U1267" s="131">
        <f>COUNTIF(사출계획!$O$62:$P$87,표4[[#This Row],[제품명]])</f>
        <v>0</v>
      </c>
      <c r="V1267" s="131">
        <f>COUNTIF(사출계획!$O$88:$P$110,표4[[#This Row],[제품명]])</f>
        <v>0</v>
      </c>
      <c r="W1267" s="54">
        <f>COUNTIF(사출계획!$Q$62:$R$110,표4[[#This Row],[제품명]])</f>
        <v>0</v>
      </c>
      <c r="X1267" s="131">
        <f>COUNTIF(사출계획!$Q$62:$R$87,표4[[#This Row],[제품명]])</f>
        <v>0</v>
      </c>
      <c r="Y1267" s="131">
        <f>COUNTIF(사출계획!$Q$88:$R$110,표4[[#This Row],[제품명]])</f>
        <v>0</v>
      </c>
      <c r="Z1267" s="54">
        <f>COUNTIF(사출계획!$S$62:$T$110,표4[[#This Row],[제품명]])</f>
        <v>0</v>
      </c>
      <c r="AA1267" s="131"/>
      <c r="AB1267" s="131"/>
    </row>
    <row r="1268" spans="2:28" x14ac:dyDescent="0.3">
      <c r="B1268" s="496" t="s">
        <v>4975</v>
      </c>
      <c r="C1268" s="285"/>
      <c r="D1268" s="496" t="s">
        <v>4977</v>
      </c>
      <c r="E1268" s="54">
        <f>COUNTIF(사출계획!$E$62:$F$110,표4[[#This Row],[제품명]])</f>
        <v>0</v>
      </c>
      <c r="F1268" s="131">
        <f>COUNTIF(사출계획!$E$62:$F$87,표4[[#This Row],[제품명]])</f>
        <v>0</v>
      </c>
      <c r="G1268" s="131">
        <f>COUNTIF(사출계획!$E$88:$F$110,표4[[#This Row],[제품명]])</f>
        <v>0</v>
      </c>
      <c r="H1268" s="54">
        <f>COUNTIF(사출계획!$G$62:$H$110,표4[[#This Row],[제품명]])</f>
        <v>0</v>
      </c>
      <c r="I1268" s="132">
        <f>COUNTIF(사출계획!$G$62:$H$87,표4[[#This Row],[제품명]])</f>
        <v>0</v>
      </c>
      <c r="J1268" s="132">
        <f>COUNTIF(사출계획!$G$88:$H$110,표4[[#This Row],[제품명]])</f>
        <v>0</v>
      </c>
      <c r="K1268" s="54">
        <f>COUNTIF(사출계획!$I$62:$J$110,표4[[#This Row],[제품명]])</f>
        <v>0</v>
      </c>
      <c r="L1268" s="131">
        <f>COUNTIF(사출계획!$I$62:$J$87,표4[[#This Row],[제품명]])</f>
        <v>0</v>
      </c>
      <c r="M1268" s="131">
        <f>COUNTIF(사출계획!$I$88:$J$110,표4[[#This Row],[제품명]])</f>
        <v>0</v>
      </c>
      <c r="N1268" s="129">
        <f>COUNTIF(사출계획!$K$62:$L$110,표4[[#This Row],[제품명]])</f>
        <v>0</v>
      </c>
      <c r="O1268" s="131">
        <f>COUNTIF(사출계획!$K$62:$L$87,표4[[#This Row],[제품명]])</f>
        <v>0</v>
      </c>
      <c r="P1268" s="131">
        <f>COUNTIF(사출계획!$K$88:$L$110,표4[[#This Row],[제품명]])</f>
        <v>0</v>
      </c>
      <c r="Q1268" s="130">
        <f>COUNTIF(사출계획!$M$62:$N$110,표4[[#This Row],[제품명]])</f>
        <v>0</v>
      </c>
      <c r="R1268" s="131">
        <f>COUNTIF(사출계획!$M$62:$N$87,표4[[#This Row],[제품명]])</f>
        <v>0</v>
      </c>
      <c r="S1268" s="131">
        <f>COUNTIF(사출계획!$M$88:$N$110,표4[[#This Row],[제품명]])</f>
        <v>0</v>
      </c>
      <c r="T1268" s="54">
        <f>COUNTIF(사출계획!$O$62:$P$110,표4[[#This Row],[제품명]])</f>
        <v>0</v>
      </c>
      <c r="U1268" s="131">
        <f>COUNTIF(사출계획!$O$62:$P$87,표4[[#This Row],[제품명]])</f>
        <v>0</v>
      </c>
      <c r="V1268" s="131">
        <f>COUNTIF(사출계획!$O$88:$P$110,표4[[#This Row],[제품명]])</f>
        <v>0</v>
      </c>
      <c r="W1268" s="54">
        <f>COUNTIF(사출계획!$Q$62:$R$110,표4[[#This Row],[제품명]])</f>
        <v>0</v>
      </c>
      <c r="X1268" s="131">
        <f>COUNTIF(사출계획!$Q$62:$R$87,표4[[#This Row],[제품명]])</f>
        <v>0</v>
      </c>
      <c r="Y1268" s="131">
        <f>COUNTIF(사출계획!$Q$88:$R$110,표4[[#This Row],[제품명]])</f>
        <v>0</v>
      </c>
      <c r="Z1268" s="54">
        <f>COUNTIF(사출계획!$S$62:$T$110,표4[[#This Row],[제품명]])</f>
        <v>0</v>
      </c>
      <c r="AA1268" s="131"/>
      <c r="AB1268" s="131"/>
    </row>
    <row r="1269" spans="2:28" x14ac:dyDescent="0.3">
      <c r="B1269" s="496" t="s">
        <v>4975</v>
      </c>
      <c r="C1269" s="285"/>
      <c r="D1269" s="496" t="s">
        <v>4978</v>
      </c>
      <c r="E1269" s="54">
        <f>COUNTIF(사출계획!$E$62:$F$110,표4[[#This Row],[제품명]])</f>
        <v>0</v>
      </c>
      <c r="F1269" s="131">
        <f>COUNTIF(사출계획!$E$62:$F$87,표4[[#This Row],[제품명]])</f>
        <v>0</v>
      </c>
      <c r="G1269" s="131">
        <f>COUNTIF(사출계획!$E$88:$F$110,표4[[#This Row],[제품명]])</f>
        <v>0</v>
      </c>
      <c r="H1269" s="54">
        <f>COUNTIF(사출계획!$G$62:$H$110,표4[[#This Row],[제품명]])</f>
        <v>0</v>
      </c>
      <c r="I1269" s="132">
        <f>COUNTIF(사출계획!$G$62:$H$87,표4[[#This Row],[제품명]])</f>
        <v>0</v>
      </c>
      <c r="J1269" s="132">
        <f>COUNTIF(사출계획!$G$88:$H$110,표4[[#This Row],[제품명]])</f>
        <v>0</v>
      </c>
      <c r="K1269" s="54">
        <f>COUNTIF(사출계획!$I$62:$J$110,표4[[#This Row],[제품명]])</f>
        <v>0</v>
      </c>
      <c r="L1269" s="131">
        <f>COUNTIF(사출계획!$I$62:$J$87,표4[[#This Row],[제품명]])</f>
        <v>0</v>
      </c>
      <c r="M1269" s="131">
        <f>COUNTIF(사출계획!$I$88:$J$110,표4[[#This Row],[제품명]])</f>
        <v>0</v>
      </c>
      <c r="N1269" s="129">
        <f>COUNTIF(사출계획!$K$62:$L$110,표4[[#This Row],[제품명]])</f>
        <v>0</v>
      </c>
      <c r="O1269" s="131">
        <f>COUNTIF(사출계획!$K$62:$L$87,표4[[#This Row],[제품명]])</f>
        <v>0</v>
      </c>
      <c r="P1269" s="131">
        <f>COUNTIF(사출계획!$K$88:$L$110,표4[[#This Row],[제품명]])</f>
        <v>0</v>
      </c>
      <c r="Q1269" s="130">
        <f>COUNTIF(사출계획!$M$62:$N$110,표4[[#This Row],[제품명]])</f>
        <v>0</v>
      </c>
      <c r="R1269" s="131">
        <f>COUNTIF(사출계획!$M$62:$N$87,표4[[#This Row],[제품명]])</f>
        <v>0</v>
      </c>
      <c r="S1269" s="131">
        <f>COUNTIF(사출계획!$M$88:$N$110,표4[[#This Row],[제품명]])</f>
        <v>0</v>
      </c>
      <c r="T1269" s="54">
        <f>COUNTIF(사출계획!$O$62:$P$110,표4[[#This Row],[제품명]])</f>
        <v>0</v>
      </c>
      <c r="U1269" s="131">
        <f>COUNTIF(사출계획!$O$62:$P$87,표4[[#This Row],[제품명]])</f>
        <v>0</v>
      </c>
      <c r="V1269" s="131">
        <f>COUNTIF(사출계획!$O$88:$P$110,표4[[#This Row],[제품명]])</f>
        <v>0</v>
      </c>
      <c r="W1269" s="54">
        <f>COUNTIF(사출계획!$Q$62:$R$110,표4[[#This Row],[제품명]])</f>
        <v>0</v>
      </c>
      <c r="X1269" s="131">
        <f>COUNTIF(사출계획!$Q$62:$R$87,표4[[#This Row],[제품명]])</f>
        <v>0</v>
      </c>
      <c r="Y1269" s="131">
        <f>COUNTIF(사출계획!$Q$88:$R$110,표4[[#This Row],[제품명]])</f>
        <v>0</v>
      </c>
      <c r="Z1269" s="54">
        <f>COUNTIF(사출계획!$S$62:$T$110,표4[[#This Row],[제품명]])</f>
        <v>0</v>
      </c>
      <c r="AA1269" s="131"/>
      <c r="AB1269" s="131"/>
    </row>
    <row r="1270" spans="2:28" x14ac:dyDescent="0.3">
      <c r="B1270" s="497" t="s">
        <v>4986</v>
      </c>
      <c r="C1270" s="285"/>
      <c r="D1270" s="497" t="s">
        <v>4988</v>
      </c>
      <c r="E1270" s="54">
        <f>COUNTIF(사출계획!$E$62:$F$110,표4[[#This Row],[제품명]])</f>
        <v>0</v>
      </c>
      <c r="F1270" s="131">
        <f>COUNTIF(사출계획!$E$62:$F$87,표4[[#This Row],[제품명]])</f>
        <v>0</v>
      </c>
      <c r="G1270" s="131">
        <f>COUNTIF(사출계획!$E$88:$F$110,표4[[#This Row],[제품명]])</f>
        <v>0</v>
      </c>
      <c r="H1270" s="54">
        <f>COUNTIF(사출계획!$G$62:$H$110,표4[[#This Row],[제품명]])</f>
        <v>0</v>
      </c>
      <c r="I1270" s="132">
        <f>COUNTIF(사출계획!$G$62:$H$87,표4[[#This Row],[제품명]])</f>
        <v>0</v>
      </c>
      <c r="J1270" s="132">
        <f>COUNTIF(사출계획!$G$88:$H$110,표4[[#This Row],[제품명]])</f>
        <v>0</v>
      </c>
      <c r="K1270" s="54">
        <f>COUNTIF(사출계획!$I$62:$J$110,표4[[#This Row],[제품명]])</f>
        <v>0</v>
      </c>
      <c r="L1270" s="131">
        <f>COUNTIF(사출계획!$I$62:$J$87,표4[[#This Row],[제품명]])</f>
        <v>0</v>
      </c>
      <c r="M1270" s="131">
        <f>COUNTIF(사출계획!$I$88:$J$110,표4[[#This Row],[제품명]])</f>
        <v>0</v>
      </c>
      <c r="N1270" s="129">
        <f>COUNTIF(사출계획!$K$62:$L$110,표4[[#This Row],[제품명]])</f>
        <v>0</v>
      </c>
      <c r="O1270" s="131">
        <f>COUNTIF(사출계획!$K$62:$L$87,표4[[#This Row],[제품명]])</f>
        <v>0</v>
      </c>
      <c r="P1270" s="131">
        <f>COUNTIF(사출계획!$K$88:$L$110,표4[[#This Row],[제품명]])</f>
        <v>0</v>
      </c>
      <c r="Q1270" s="130">
        <f>COUNTIF(사출계획!$M$62:$N$110,표4[[#This Row],[제품명]])</f>
        <v>0</v>
      </c>
      <c r="R1270" s="131">
        <f>COUNTIF(사출계획!$M$62:$N$87,표4[[#This Row],[제품명]])</f>
        <v>0</v>
      </c>
      <c r="S1270" s="131">
        <f>COUNTIF(사출계획!$M$88:$N$110,표4[[#This Row],[제품명]])</f>
        <v>0</v>
      </c>
      <c r="T1270" s="54">
        <f>COUNTIF(사출계획!$O$62:$P$110,표4[[#This Row],[제품명]])</f>
        <v>0</v>
      </c>
      <c r="U1270" s="131">
        <f>COUNTIF(사출계획!$O$62:$P$87,표4[[#This Row],[제품명]])</f>
        <v>0</v>
      </c>
      <c r="V1270" s="131">
        <f>COUNTIF(사출계획!$O$88:$P$110,표4[[#This Row],[제품명]])</f>
        <v>0</v>
      </c>
      <c r="W1270" s="54">
        <f>COUNTIF(사출계획!$Q$62:$R$110,표4[[#This Row],[제품명]])</f>
        <v>0</v>
      </c>
      <c r="X1270" s="131">
        <f>COUNTIF(사출계획!$Q$62:$R$87,표4[[#This Row],[제품명]])</f>
        <v>0</v>
      </c>
      <c r="Y1270" s="131">
        <f>COUNTIF(사출계획!$Q$88:$R$110,표4[[#This Row],[제품명]])</f>
        <v>0</v>
      </c>
      <c r="Z1270" s="54">
        <f>COUNTIF(사출계획!$S$62:$T$110,표4[[#This Row],[제품명]])</f>
        <v>0</v>
      </c>
      <c r="AA1270" s="131"/>
      <c r="AB1270" s="131"/>
    </row>
    <row r="1271" spans="2:28" x14ac:dyDescent="0.3">
      <c r="B1271" s="497" t="s">
        <v>4987</v>
      </c>
      <c r="C1271" s="285"/>
      <c r="D1271" s="497" t="s">
        <v>4989</v>
      </c>
      <c r="E1271" s="54">
        <f>COUNTIF(사출계획!$E$62:$F$110,표4[[#This Row],[제품명]])</f>
        <v>0</v>
      </c>
      <c r="F1271" s="131">
        <f>COUNTIF(사출계획!$E$62:$F$87,표4[[#This Row],[제품명]])</f>
        <v>0</v>
      </c>
      <c r="G1271" s="131">
        <f>COUNTIF(사출계획!$E$88:$F$110,표4[[#This Row],[제품명]])</f>
        <v>0</v>
      </c>
      <c r="H1271" s="54">
        <f>COUNTIF(사출계획!$G$62:$H$110,표4[[#This Row],[제품명]])</f>
        <v>0</v>
      </c>
      <c r="I1271" s="132">
        <f>COUNTIF(사출계획!$G$62:$H$87,표4[[#This Row],[제품명]])</f>
        <v>0</v>
      </c>
      <c r="J1271" s="132">
        <f>COUNTIF(사출계획!$G$88:$H$110,표4[[#This Row],[제품명]])</f>
        <v>0</v>
      </c>
      <c r="K1271" s="54">
        <f>COUNTIF(사출계획!$I$62:$J$110,표4[[#This Row],[제품명]])</f>
        <v>0</v>
      </c>
      <c r="L1271" s="131">
        <f>COUNTIF(사출계획!$I$62:$J$87,표4[[#This Row],[제품명]])</f>
        <v>0</v>
      </c>
      <c r="M1271" s="131">
        <f>COUNTIF(사출계획!$I$88:$J$110,표4[[#This Row],[제품명]])</f>
        <v>0</v>
      </c>
      <c r="N1271" s="129">
        <f>COUNTIF(사출계획!$K$62:$L$110,표4[[#This Row],[제품명]])</f>
        <v>0</v>
      </c>
      <c r="O1271" s="131">
        <f>COUNTIF(사출계획!$K$62:$L$87,표4[[#This Row],[제품명]])</f>
        <v>0</v>
      </c>
      <c r="P1271" s="131">
        <f>COUNTIF(사출계획!$K$88:$L$110,표4[[#This Row],[제품명]])</f>
        <v>0</v>
      </c>
      <c r="Q1271" s="130">
        <f>COUNTIF(사출계획!$M$62:$N$110,표4[[#This Row],[제품명]])</f>
        <v>0</v>
      </c>
      <c r="R1271" s="131">
        <f>COUNTIF(사출계획!$M$62:$N$87,표4[[#This Row],[제품명]])</f>
        <v>0</v>
      </c>
      <c r="S1271" s="131">
        <f>COUNTIF(사출계획!$M$88:$N$110,표4[[#This Row],[제품명]])</f>
        <v>0</v>
      </c>
      <c r="T1271" s="54">
        <f>COUNTIF(사출계획!$O$62:$P$110,표4[[#This Row],[제품명]])</f>
        <v>0</v>
      </c>
      <c r="U1271" s="131">
        <f>COUNTIF(사출계획!$O$62:$P$87,표4[[#This Row],[제품명]])</f>
        <v>0</v>
      </c>
      <c r="V1271" s="131">
        <f>COUNTIF(사출계획!$O$88:$P$110,표4[[#This Row],[제품명]])</f>
        <v>0</v>
      </c>
      <c r="W1271" s="54">
        <f>COUNTIF(사출계획!$Q$62:$R$110,표4[[#This Row],[제품명]])</f>
        <v>0</v>
      </c>
      <c r="X1271" s="131">
        <f>COUNTIF(사출계획!$Q$62:$R$87,표4[[#This Row],[제품명]])</f>
        <v>0</v>
      </c>
      <c r="Y1271" s="131">
        <f>COUNTIF(사출계획!$Q$88:$R$110,표4[[#This Row],[제품명]])</f>
        <v>0</v>
      </c>
      <c r="Z1271" s="54">
        <f>COUNTIF(사출계획!$S$62:$T$110,표4[[#This Row],[제품명]])</f>
        <v>0</v>
      </c>
      <c r="AA1271" s="131"/>
      <c r="AB1271" s="131"/>
    </row>
    <row r="1272" spans="2:28" x14ac:dyDescent="0.3">
      <c r="B1272" s="498" t="s">
        <v>4996</v>
      </c>
      <c r="C1272" s="285"/>
      <c r="D1272" s="498" t="s">
        <v>4997</v>
      </c>
      <c r="E1272" s="54">
        <f>COUNTIF(사출계획!$E$62:$F$110,표4[[#This Row],[제품명]])</f>
        <v>0</v>
      </c>
      <c r="F1272" s="131">
        <f>COUNTIF(사출계획!$E$62:$F$87,표4[[#This Row],[제품명]])</f>
        <v>0</v>
      </c>
      <c r="G1272" s="131">
        <f>COUNTIF(사출계획!$E$88:$F$110,표4[[#This Row],[제품명]])</f>
        <v>0</v>
      </c>
      <c r="H1272" s="54">
        <f>COUNTIF(사출계획!$G$62:$H$110,표4[[#This Row],[제품명]])</f>
        <v>0</v>
      </c>
      <c r="I1272" s="132">
        <f>COUNTIF(사출계획!$G$62:$H$87,표4[[#This Row],[제품명]])</f>
        <v>0</v>
      </c>
      <c r="J1272" s="132">
        <f>COUNTIF(사출계획!$G$88:$H$110,표4[[#This Row],[제품명]])</f>
        <v>0</v>
      </c>
      <c r="K1272" s="54">
        <f>COUNTIF(사출계획!$I$62:$J$110,표4[[#This Row],[제품명]])</f>
        <v>0</v>
      </c>
      <c r="L1272" s="131">
        <f>COUNTIF(사출계획!$I$62:$J$87,표4[[#This Row],[제품명]])</f>
        <v>0</v>
      </c>
      <c r="M1272" s="131">
        <f>COUNTIF(사출계획!$I$88:$J$110,표4[[#This Row],[제품명]])</f>
        <v>0</v>
      </c>
      <c r="N1272" s="129">
        <f>COUNTIF(사출계획!$K$62:$L$110,표4[[#This Row],[제품명]])</f>
        <v>0</v>
      </c>
      <c r="O1272" s="131">
        <f>COUNTIF(사출계획!$K$62:$L$87,표4[[#This Row],[제품명]])</f>
        <v>0</v>
      </c>
      <c r="P1272" s="131">
        <f>COUNTIF(사출계획!$K$88:$L$110,표4[[#This Row],[제품명]])</f>
        <v>0</v>
      </c>
      <c r="Q1272" s="130">
        <f>COUNTIF(사출계획!$M$62:$N$110,표4[[#This Row],[제품명]])</f>
        <v>0</v>
      </c>
      <c r="R1272" s="131">
        <f>COUNTIF(사출계획!$M$62:$N$87,표4[[#This Row],[제품명]])</f>
        <v>0</v>
      </c>
      <c r="S1272" s="131">
        <f>COUNTIF(사출계획!$M$88:$N$110,표4[[#This Row],[제품명]])</f>
        <v>0</v>
      </c>
      <c r="T1272" s="54">
        <f>COUNTIF(사출계획!$O$62:$P$110,표4[[#This Row],[제품명]])</f>
        <v>0</v>
      </c>
      <c r="U1272" s="131">
        <f>COUNTIF(사출계획!$O$62:$P$87,표4[[#This Row],[제품명]])</f>
        <v>0</v>
      </c>
      <c r="V1272" s="131">
        <f>COUNTIF(사출계획!$O$88:$P$110,표4[[#This Row],[제품명]])</f>
        <v>0</v>
      </c>
      <c r="W1272" s="54">
        <f>COUNTIF(사출계획!$Q$62:$R$110,표4[[#This Row],[제품명]])</f>
        <v>0</v>
      </c>
      <c r="X1272" s="131">
        <f>COUNTIF(사출계획!$Q$62:$R$87,표4[[#This Row],[제품명]])</f>
        <v>0</v>
      </c>
      <c r="Y1272" s="131">
        <f>COUNTIF(사출계획!$Q$88:$R$110,표4[[#This Row],[제품명]])</f>
        <v>0</v>
      </c>
      <c r="Z1272" s="54">
        <f>COUNTIF(사출계획!$S$62:$T$110,표4[[#This Row],[제품명]])</f>
        <v>0</v>
      </c>
      <c r="AA1272" s="131"/>
      <c r="AB1272" s="131"/>
    </row>
    <row r="1273" spans="2:28" x14ac:dyDescent="0.3">
      <c r="B1273" s="498" t="s">
        <v>4996</v>
      </c>
      <c r="C1273" s="285"/>
      <c r="D1273" s="498" t="s">
        <v>4998</v>
      </c>
      <c r="E1273" s="54">
        <f>COUNTIF(사출계획!$E$62:$F$110,표4[[#This Row],[제품명]])</f>
        <v>0</v>
      </c>
      <c r="F1273" s="131">
        <f>COUNTIF(사출계획!$E$62:$F$87,표4[[#This Row],[제품명]])</f>
        <v>0</v>
      </c>
      <c r="G1273" s="131">
        <f>COUNTIF(사출계획!$E$88:$F$110,표4[[#This Row],[제품명]])</f>
        <v>0</v>
      </c>
      <c r="H1273" s="54">
        <f>COUNTIF(사출계획!$G$62:$H$110,표4[[#This Row],[제품명]])</f>
        <v>0</v>
      </c>
      <c r="I1273" s="132">
        <f>COUNTIF(사출계획!$G$62:$H$87,표4[[#This Row],[제품명]])</f>
        <v>0</v>
      </c>
      <c r="J1273" s="132">
        <f>COUNTIF(사출계획!$G$88:$H$110,표4[[#This Row],[제품명]])</f>
        <v>0</v>
      </c>
      <c r="K1273" s="54">
        <f>COUNTIF(사출계획!$I$62:$J$110,표4[[#This Row],[제품명]])</f>
        <v>0</v>
      </c>
      <c r="L1273" s="131">
        <f>COUNTIF(사출계획!$I$62:$J$87,표4[[#This Row],[제품명]])</f>
        <v>0</v>
      </c>
      <c r="M1273" s="131">
        <f>COUNTIF(사출계획!$I$88:$J$110,표4[[#This Row],[제품명]])</f>
        <v>0</v>
      </c>
      <c r="N1273" s="129">
        <f>COUNTIF(사출계획!$K$62:$L$110,표4[[#This Row],[제품명]])</f>
        <v>0</v>
      </c>
      <c r="O1273" s="131">
        <f>COUNTIF(사출계획!$K$62:$L$87,표4[[#This Row],[제품명]])</f>
        <v>0</v>
      </c>
      <c r="P1273" s="131">
        <f>COUNTIF(사출계획!$K$88:$L$110,표4[[#This Row],[제품명]])</f>
        <v>0</v>
      </c>
      <c r="Q1273" s="130">
        <f>COUNTIF(사출계획!$M$62:$N$110,표4[[#This Row],[제품명]])</f>
        <v>0</v>
      </c>
      <c r="R1273" s="131">
        <f>COUNTIF(사출계획!$M$62:$N$87,표4[[#This Row],[제품명]])</f>
        <v>0</v>
      </c>
      <c r="S1273" s="131">
        <f>COUNTIF(사출계획!$M$88:$N$110,표4[[#This Row],[제품명]])</f>
        <v>0</v>
      </c>
      <c r="T1273" s="54">
        <f>COUNTIF(사출계획!$O$62:$P$110,표4[[#This Row],[제품명]])</f>
        <v>0</v>
      </c>
      <c r="U1273" s="131">
        <f>COUNTIF(사출계획!$O$62:$P$87,표4[[#This Row],[제품명]])</f>
        <v>0</v>
      </c>
      <c r="V1273" s="131">
        <f>COUNTIF(사출계획!$O$88:$P$110,표4[[#This Row],[제품명]])</f>
        <v>0</v>
      </c>
      <c r="W1273" s="54">
        <f>COUNTIF(사출계획!$Q$62:$R$110,표4[[#This Row],[제품명]])</f>
        <v>0</v>
      </c>
      <c r="X1273" s="131">
        <f>COUNTIF(사출계획!$Q$62:$R$87,표4[[#This Row],[제품명]])</f>
        <v>0</v>
      </c>
      <c r="Y1273" s="131">
        <f>COUNTIF(사출계획!$Q$88:$R$110,표4[[#This Row],[제품명]])</f>
        <v>0</v>
      </c>
      <c r="Z1273" s="54">
        <f>COUNTIF(사출계획!$S$62:$T$110,표4[[#This Row],[제품명]])</f>
        <v>0</v>
      </c>
      <c r="AA1273" s="131"/>
      <c r="AB1273" s="131"/>
    </row>
    <row r="1274" spans="2:28" x14ac:dyDescent="0.3">
      <c r="B1274" s="500" t="s">
        <v>5004</v>
      </c>
      <c r="C1274" s="285"/>
      <c r="D1274" s="500" t="s">
        <v>5005</v>
      </c>
      <c r="E1274" s="34">
        <f>COUNTIF(사출계획!$E$62:$F$110,표4[[#This Row],[제품명]])</f>
        <v>0</v>
      </c>
      <c r="F1274" s="126">
        <f>COUNTIF(사출계획!$E$62:$F$87,표4[[#This Row],[제품명]])</f>
        <v>0</v>
      </c>
      <c r="G1274" s="126">
        <f>COUNTIF(사출계획!$E$88:$F$110,표4[[#This Row],[제품명]])</f>
        <v>0</v>
      </c>
      <c r="H1274" s="34">
        <f>COUNTIF(사출계획!$G$62:$H$110,표4[[#This Row],[제품명]])</f>
        <v>0</v>
      </c>
      <c r="I1274" s="128">
        <f>COUNTIF(사출계획!$G$62:$H$87,표4[[#This Row],[제품명]])</f>
        <v>0</v>
      </c>
      <c r="J1274" s="128">
        <f>COUNTIF(사출계획!$G$88:$H$110,표4[[#This Row],[제품명]])</f>
        <v>0</v>
      </c>
      <c r="K1274" s="34">
        <f>COUNTIF(사출계획!$I$62:$J$110,표4[[#This Row],[제품명]])</f>
        <v>0</v>
      </c>
      <c r="L1274" s="126">
        <f>COUNTIF(사출계획!$I$62:$J$87,표4[[#This Row],[제품명]])</f>
        <v>0</v>
      </c>
      <c r="M1274" s="126">
        <f>COUNTIF(사출계획!$I$88:$J$110,표4[[#This Row],[제품명]])</f>
        <v>0</v>
      </c>
      <c r="N1274" s="129">
        <f>COUNTIF(사출계획!$K$62:$L$110,표4[[#This Row],[제품명]])</f>
        <v>0</v>
      </c>
      <c r="O1274" s="126">
        <f>COUNTIF(사출계획!$K$62:$L$87,표4[[#This Row],[제품명]])</f>
        <v>0</v>
      </c>
      <c r="P1274" s="126">
        <f>COUNTIF(사출계획!$K$88:$L$110,표4[[#This Row],[제품명]])</f>
        <v>0</v>
      </c>
      <c r="Q1274" s="130">
        <f>COUNTIF(사출계획!$M$62:$N$110,표4[[#This Row],[제품명]])</f>
        <v>0</v>
      </c>
      <c r="R1274" s="126">
        <f>COUNTIF(사출계획!$M$62:$N$87,표4[[#This Row],[제품명]])</f>
        <v>0</v>
      </c>
      <c r="S1274" s="126">
        <f>COUNTIF(사출계획!$M$88:$N$110,표4[[#This Row],[제품명]])</f>
        <v>0</v>
      </c>
      <c r="T1274" s="34">
        <f>COUNTIF(사출계획!$O$62:$P$110,표4[[#This Row],[제품명]])</f>
        <v>0</v>
      </c>
      <c r="U1274" s="126">
        <f>COUNTIF(사출계획!$O$62:$P$87,표4[[#This Row],[제품명]])</f>
        <v>0</v>
      </c>
      <c r="V1274" s="126">
        <f>COUNTIF(사출계획!$O$88:$P$110,표4[[#This Row],[제품명]])</f>
        <v>0</v>
      </c>
      <c r="W1274" s="34">
        <f>COUNTIF(사출계획!$Q$62:$R$110,표4[[#This Row],[제품명]])</f>
        <v>0</v>
      </c>
      <c r="X1274" s="126">
        <f>COUNTIF(사출계획!$Q$62:$R$87,표4[[#This Row],[제품명]])</f>
        <v>0</v>
      </c>
      <c r="Y1274" s="126">
        <f>COUNTIF(사출계획!$Q$88:$R$110,표4[[#This Row],[제품명]])</f>
        <v>0</v>
      </c>
      <c r="Z1274" s="34">
        <f>COUNTIF(사출계획!$S$62:$T$110,표4[[#This Row],[제품명]])</f>
        <v>0</v>
      </c>
      <c r="AA1274" s="126"/>
      <c r="AB1274" s="126"/>
    </row>
    <row r="1275" spans="2:28" x14ac:dyDescent="0.3">
      <c r="B1275" s="500" t="s">
        <v>5004</v>
      </c>
      <c r="C1275" s="285"/>
      <c r="D1275" s="500" t="s">
        <v>5006</v>
      </c>
      <c r="E1275" s="34">
        <f>COUNTIF(사출계획!$E$62:$F$110,표4[[#This Row],[제품명]])</f>
        <v>0</v>
      </c>
      <c r="F1275" s="126">
        <f>COUNTIF(사출계획!$E$62:$F$87,표4[[#This Row],[제품명]])</f>
        <v>0</v>
      </c>
      <c r="G1275" s="126">
        <f>COUNTIF(사출계획!$E$88:$F$110,표4[[#This Row],[제품명]])</f>
        <v>0</v>
      </c>
      <c r="H1275" s="34">
        <f>COUNTIF(사출계획!$G$62:$H$110,표4[[#This Row],[제품명]])</f>
        <v>0</v>
      </c>
      <c r="I1275" s="128">
        <f>COUNTIF(사출계획!$G$62:$H$87,표4[[#This Row],[제품명]])</f>
        <v>0</v>
      </c>
      <c r="J1275" s="128">
        <f>COUNTIF(사출계획!$G$88:$H$110,표4[[#This Row],[제품명]])</f>
        <v>0</v>
      </c>
      <c r="K1275" s="34">
        <f>COUNTIF(사출계획!$I$62:$J$110,표4[[#This Row],[제품명]])</f>
        <v>0</v>
      </c>
      <c r="L1275" s="126">
        <f>COUNTIF(사출계획!$I$62:$J$87,표4[[#This Row],[제품명]])</f>
        <v>0</v>
      </c>
      <c r="M1275" s="126">
        <f>COUNTIF(사출계획!$I$88:$J$110,표4[[#This Row],[제품명]])</f>
        <v>0</v>
      </c>
      <c r="N1275" s="129">
        <f>COUNTIF(사출계획!$K$62:$L$110,표4[[#This Row],[제품명]])</f>
        <v>0</v>
      </c>
      <c r="O1275" s="126">
        <f>COUNTIF(사출계획!$K$62:$L$87,표4[[#This Row],[제품명]])</f>
        <v>0</v>
      </c>
      <c r="P1275" s="126">
        <f>COUNTIF(사출계획!$K$88:$L$110,표4[[#This Row],[제품명]])</f>
        <v>0</v>
      </c>
      <c r="Q1275" s="130">
        <f>COUNTIF(사출계획!$M$62:$N$110,표4[[#This Row],[제품명]])</f>
        <v>0</v>
      </c>
      <c r="R1275" s="126">
        <f>COUNTIF(사출계획!$M$62:$N$87,표4[[#This Row],[제품명]])</f>
        <v>0</v>
      </c>
      <c r="S1275" s="126">
        <f>COUNTIF(사출계획!$M$88:$N$110,표4[[#This Row],[제품명]])</f>
        <v>0</v>
      </c>
      <c r="T1275" s="34">
        <f>COUNTIF(사출계획!$O$62:$P$110,표4[[#This Row],[제품명]])</f>
        <v>0</v>
      </c>
      <c r="U1275" s="126">
        <f>COUNTIF(사출계획!$O$62:$P$87,표4[[#This Row],[제품명]])</f>
        <v>0</v>
      </c>
      <c r="V1275" s="126">
        <f>COUNTIF(사출계획!$O$88:$P$110,표4[[#This Row],[제품명]])</f>
        <v>0</v>
      </c>
      <c r="W1275" s="34">
        <f>COUNTIF(사출계획!$Q$62:$R$110,표4[[#This Row],[제품명]])</f>
        <v>0</v>
      </c>
      <c r="X1275" s="126">
        <f>COUNTIF(사출계획!$Q$62:$R$87,표4[[#This Row],[제품명]])</f>
        <v>0</v>
      </c>
      <c r="Y1275" s="126">
        <f>COUNTIF(사출계획!$Q$88:$R$110,표4[[#This Row],[제품명]])</f>
        <v>0</v>
      </c>
      <c r="Z1275" s="34">
        <f>COUNTIF(사출계획!$S$62:$T$110,표4[[#This Row],[제품명]])</f>
        <v>0</v>
      </c>
      <c r="AA1275" s="126"/>
      <c r="AB1275" s="126"/>
    </row>
    <row r="1276" spans="2:28" x14ac:dyDescent="0.3">
      <c r="B1276" s="500" t="s">
        <v>5004</v>
      </c>
      <c r="C1276" s="285"/>
      <c r="D1276" s="500" t="s">
        <v>5007</v>
      </c>
      <c r="E1276" s="54">
        <f>COUNTIF(사출계획!$E$62:$F$110,표4[[#This Row],[제품명]])</f>
        <v>0</v>
      </c>
      <c r="F1276" s="131">
        <f>COUNTIF(사출계획!$E$62:$F$87,표4[[#This Row],[제품명]])</f>
        <v>0</v>
      </c>
      <c r="G1276" s="131">
        <f>COUNTIF(사출계획!$E$88:$F$110,표4[[#This Row],[제품명]])</f>
        <v>0</v>
      </c>
      <c r="H1276" s="54">
        <f>COUNTIF(사출계획!$G$62:$H$110,표4[[#This Row],[제품명]])</f>
        <v>0</v>
      </c>
      <c r="I1276" s="132">
        <f>COUNTIF(사출계획!$G$62:$H$87,표4[[#This Row],[제품명]])</f>
        <v>0</v>
      </c>
      <c r="J1276" s="132">
        <f>COUNTIF(사출계획!$G$88:$H$110,표4[[#This Row],[제품명]])</f>
        <v>0</v>
      </c>
      <c r="K1276" s="54">
        <f>COUNTIF(사출계획!$I$62:$J$110,표4[[#This Row],[제품명]])</f>
        <v>0</v>
      </c>
      <c r="L1276" s="131">
        <f>COUNTIF(사출계획!$I$62:$J$87,표4[[#This Row],[제품명]])</f>
        <v>0</v>
      </c>
      <c r="M1276" s="131">
        <f>COUNTIF(사출계획!$I$88:$J$110,표4[[#This Row],[제품명]])</f>
        <v>0</v>
      </c>
      <c r="N1276" s="129">
        <f>COUNTIF(사출계획!$K$62:$L$110,표4[[#This Row],[제품명]])</f>
        <v>0</v>
      </c>
      <c r="O1276" s="131">
        <f>COUNTIF(사출계획!$K$62:$L$87,표4[[#This Row],[제품명]])</f>
        <v>0</v>
      </c>
      <c r="P1276" s="131">
        <f>COUNTIF(사출계획!$K$88:$L$110,표4[[#This Row],[제품명]])</f>
        <v>0</v>
      </c>
      <c r="Q1276" s="130">
        <f>COUNTIF(사출계획!$M$62:$N$110,표4[[#This Row],[제품명]])</f>
        <v>0</v>
      </c>
      <c r="R1276" s="131">
        <f>COUNTIF(사출계획!$M$62:$N$87,표4[[#This Row],[제품명]])</f>
        <v>0</v>
      </c>
      <c r="S1276" s="131">
        <f>COUNTIF(사출계획!$M$88:$N$110,표4[[#This Row],[제품명]])</f>
        <v>0</v>
      </c>
      <c r="T1276" s="54">
        <f>COUNTIF(사출계획!$O$62:$P$110,표4[[#This Row],[제품명]])</f>
        <v>0</v>
      </c>
      <c r="U1276" s="131">
        <f>COUNTIF(사출계획!$O$62:$P$87,표4[[#This Row],[제품명]])</f>
        <v>0</v>
      </c>
      <c r="V1276" s="131">
        <f>COUNTIF(사출계획!$O$88:$P$110,표4[[#This Row],[제품명]])</f>
        <v>0</v>
      </c>
      <c r="W1276" s="54">
        <f>COUNTIF(사출계획!$Q$62:$R$110,표4[[#This Row],[제품명]])</f>
        <v>0</v>
      </c>
      <c r="X1276" s="131">
        <f>COUNTIF(사출계획!$Q$62:$R$87,표4[[#This Row],[제품명]])</f>
        <v>0</v>
      </c>
      <c r="Y1276" s="131">
        <f>COUNTIF(사출계획!$Q$88:$R$110,표4[[#This Row],[제품명]])</f>
        <v>0</v>
      </c>
      <c r="Z1276" s="54">
        <f>COUNTIF(사출계획!$S$62:$T$110,표4[[#This Row],[제품명]])</f>
        <v>0</v>
      </c>
      <c r="AA1276" s="131"/>
      <c r="AB1276" s="131"/>
    </row>
    <row r="1277" spans="2:28" x14ac:dyDescent="0.3">
      <c r="B1277" s="501" t="s">
        <v>5012</v>
      </c>
      <c r="C1277" s="285"/>
      <c r="D1277" s="501" t="s">
        <v>5014</v>
      </c>
      <c r="E1277" s="54">
        <f>COUNTIF(사출계획!$E$62:$F$110,표4[[#This Row],[제품명]])</f>
        <v>1</v>
      </c>
      <c r="F1277" s="131">
        <f>COUNTIF(사출계획!$E$62:$F$87,표4[[#This Row],[제품명]])</f>
        <v>1</v>
      </c>
      <c r="G1277" s="131">
        <f>COUNTIF(사출계획!$E$88:$F$110,표4[[#This Row],[제품명]])</f>
        <v>0</v>
      </c>
      <c r="H1277" s="54">
        <f>COUNTIF(사출계획!$G$62:$H$110,표4[[#This Row],[제품명]])</f>
        <v>1</v>
      </c>
      <c r="I1277" s="132">
        <f>COUNTIF(사출계획!$G$62:$H$87,표4[[#This Row],[제품명]])</f>
        <v>1</v>
      </c>
      <c r="J1277" s="132">
        <f>COUNTIF(사출계획!$G$88:$H$110,표4[[#This Row],[제품명]])</f>
        <v>0</v>
      </c>
      <c r="K1277" s="54">
        <f>COUNTIF(사출계획!$I$62:$J$110,표4[[#This Row],[제품명]])</f>
        <v>0</v>
      </c>
      <c r="L1277" s="131">
        <f>COUNTIF(사출계획!$I$62:$J$87,표4[[#This Row],[제품명]])</f>
        <v>0</v>
      </c>
      <c r="M1277" s="131">
        <f>COUNTIF(사출계획!$I$88:$J$110,표4[[#This Row],[제품명]])</f>
        <v>0</v>
      </c>
      <c r="N1277" s="129">
        <f>COUNTIF(사출계획!$K$62:$L$110,표4[[#This Row],[제품명]])</f>
        <v>0</v>
      </c>
      <c r="O1277" s="131">
        <f>COUNTIF(사출계획!$K$62:$L$87,표4[[#This Row],[제품명]])</f>
        <v>0</v>
      </c>
      <c r="P1277" s="131">
        <f>COUNTIF(사출계획!$K$88:$L$110,표4[[#This Row],[제품명]])</f>
        <v>0</v>
      </c>
      <c r="Q1277" s="130">
        <f>COUNTIF(사출계획!$M$62:$N$110,표4[[#This Row],[제품명]])</f>
        <v>0</v>
      </c>
      <c r="R1277" s="131">
        <f>COUNTIF(사출계획!$M$62:$N$87,표4[[#This Row],[제품명]])</f>
        <v>0</v>
      </c>
      <c r="S1277" s="131">
        <f>COUNTIF(사출계획!$M$88:$N$110,표4[[#This Row],[제품명]])</f>
        <v>0</v>
      </c>
      <c r="T1277" s="54">
        <f>COUNTIF(사출계획!$O$62:$P$110,표4[[#This Row],[제품명]])</f>
        <v>0</v>
      </c>
      <c r="U1277" s="131">
        <f>COUNTIF(사출계획!$O$62:$P$87,표4[[#This Row],[제품명]])</f>
        <v>0</v>
      </c>
      <c r="V1277" s="131">
        <f>COUNTIF(사출계획!$O$88:$P$110,표4[[#This Row],[제품명]])</f>
        <v>0</v>
      </c>
      <c r="W1277" s="54">
        <f>COUNTIF(사출계획!$Q$62:$R$110,표4[[#This Row],[제품명]])</f>
        <v>0</v>
      </c>
      <c r="X1277" s="131">
        <f>COUNTIF(사출계획!$Q$62:$R$87,표4[[#This Row],[제품명]])</f>
        <v>0</v>
      </c>
      <c r="Y1277" s="131">
        <f>COUNTIF(사출계획!$Q$88:$R$110,표4[[#This Row],[제품명]])</f>
        <v>0</v>
      </c>
      <c r="Z1277" s="54">
        <f>COUNTIF(사출계획!$S$62:$T$110,표4[[#This Row],[제품명]])</f>
        <v>0</v>
      </c>
      <c r="AA1277" s="131"/>
      <c r="AB1277" s="131"/>
    </row>
    <row r="1278" spans="2:28" x14ac:dyDescent="0.3">
      <c r="B1278" s="501" t="s">
        <v>5013</v>
      </c>
      <c r="C1278" s="285"/>
      <c r="D1278" s="501" t="s">
        <v>5015</v>
      </c>
      <c r="E1278" s="54">
        <f>COUNTIF(사출계획!$E$62:$F$110,표4[[#This Row],[제품명]])</f>
        <v>1</v>
      </c>
      <c r="F1278" s="131">
        <f>COUNTIF(사출계획!$E$62:$F$87,표4[[#This Row],[제품명]])</f>
        <v>1</v>
      </c>
      <c r="G1278" s="131">
        <f>COUNTIF(사출계획!$E$88:$F$110,표4[[#This Row],[제품명]])</f>
        <v>0</v>
      </c>
      <c r="H1278" s="54">
        <f>COUNTIF(사출계획!$G$62:$H$110,표4[[#This Row],[제품명]])</f>
        <v>1</v>
      </c>
      <c r="I1278" s="132">
        <f>COUNTIF(사출계획!$G$62:$H$87,표4[[#This Row],[제품명]])</f>
        <v>1</v>
      </c>
      <c r="J1278" s="132">
        <f>COUNTIF(사출계획!$G$88:$H$110,표4[[#This Row],[제품명]])</f>
        <v>0</v>
      </c>
      <c r="K1278" s="54">
        <f>COUNTIF(사출계획!$I$62:$J$110,표4[[#This Row],[제품명]])</f>
        <v>0</v>
      </c>
      <c r="L1278" s="131">
        <f>COUNTIF(사출계획!$I$62:$J$87,표4[[#This Row],[제품명]])</f>
        <v>0</v>
      </c>
      <c r="M1278" s="131">
        <f>COUNTIF(사출계획!$I$88:$J$110,표4[[#This Row],[제품명]])</f>
        <v>0</v>
      </c>
      <c r="N1278" s="129">
        <f>COUNTIF(사출계획!$K$62:$L$110,표4[[#This Row],[제품명]])</f>
        <v>0</v>
      </c>
      <c r="O1278" s="131">
        <f>COUNTIF(사출계획!$K$62:$L$87,표4[[#This Row],[제품명]])</f>
        <v>0</v>
      </c>
      <c r="P1278" s="131">
        <f>COUNTIF(사출계획!$K$88:$L$110,표4[[#This Row],[제품명]])</f>
        <v>0</v>
      </c>
      <c r="Q1278" s="130">
        <f>COUNTIF(사출계획!$M$62:$N$110,표4[[#This Row],[제품명]])</f>
        <v>0</v>
      </c>
      <c r="R1278" s="131">
        <f>COUNTIF(사출계획!$M$62:$N$87,표4[[#This Row],[제품명]])</f>
        <v>0</v>
      </c>
      <c r="S1278" s="131">
        <f>COUNTIF(사출계획!$M$88:$N$110,표4[[#This Row],[제품명]])</f>
        <v>0</v>
      </c>
      <c r="T1278" s="54">
        <f>COUNTIF(사출계획!$O$62:$P$110,표4[[#This Row],[제품명]])</f>
        <v>0</v>
      </c>
      <c r="U1278" s="131">
        <f>COUNTIF(사출계획!$O$62:$P$87,표4[[#This Row],[제품명]])</f>
        <v>0</v>
      </c>
      <c r="V1278" s="131">
        <f>COUNTIF(사출계획!$O$88:$P$110,표4[[#This Row],[제품명]])</f>
        <v>0</v>
      </c>
      <c r="W1278" s="54">
        <f>COUNTIF(사출계획!$Q$62:$R$110,표4[[#This Row],[제품명]])</f>
        <v>0</v>
      </c>
      <c r="X1278" s="131">
        <f>COUNTIF(사출계획!$Q$62:$R$87,표4[[#This Row],[제품명]])</f>
        <v>0</v>
      </c>
      <c r="Y1278" s="131">
        <f>COUNTIF(사출계획!$Q$88:$R$110,표4[[#This Row],[제품명]])</f>
        <v>0</v>
      </c>
      <c r="Z1278" s="54">
        <f>COUNTIF(사출계획!$S$62:$T$110,표4[[#This Row],[제품명]])</f>
        <v>0</v>
      </c>
      <c r="AA1278" s="131"/>
      <c r="AB1278" s="131"/>
    </row>
    <row r="1279" spans="2:28" x14ac:dyDescent="0.3">
      <c r="B1279" s="501" t="s">
        <v>5016</v>
      </c>
      <c r="C1279" s="285"/>
      <c r="D1279" s="501" t="s">
        <v>5017</v>
      </c>
      <c r="E1279" s="54">
        <f>COUNTIF(사출계획!$E$62:$F$110,표4[[#This Row],[제품명]])</f>
        <v>1</v>
      </c>
      <c r="F1279" s="131">
        <f>COUNTIF(사출계획!$E$62:$F$87,표4[[#This Row],[제품명]])</f>
        <v>1</v>
      </c>
      <c r="G1279" s="131">
        <f>COUNTIF(사출계획!$E$88:$F$110,표4[[#This Row],[제품명]])</f>
        <v>0</v>
      </c>
      <c r="H1279" s="54">
        <f>COUNTIF(사출계획!$G$62:$H$110,표4[[#This Row],[제품명]])</f>
        <v>1</v>
      </c>
      <c r="I1279" s="132">
        <f>COUNTIF(사출계획!$G$62:$H$87,표4[[#This Row],[제품명]])</f>
        <v>1</v>
      </c>
      <c r="J1279" s="132">
        <f>COUNTIF(사출계획!$G$88:$H$110,표4[[#This Row],[제품명]])</f>
        <v>0</v>
      </c>
      <c r="K1279" s="54">
        <f>COUNTIF(사출계획!$I$62:$J$110,표4[[#This Row],[제품명]])</f>
        <v>0</v>
      </c>
      <c r="L1279" s="131">
        <f>COUNTIF(사출계획!$I$62:$J$87,표4[[#This Row],[제품명]])</f>
        <v>0</v>
      </c>
      <c r="M1279" s="131">
        <f>COUNTIF(사출계획!$I$88:$J$110,표4[[#This Row],[제품명]])</f>
        <v>0</v>
      </c>
      <c r="N1279" s="129">
        <f>COUNTIF(사출계획!$K$62:$L$110,표4[[#This Row],[제품명]])</f>
        <v>0</v>
      </c>
      <c r="O1279" s="131">
        <f>COUNTIF(사출계획!$K$62:$L$87,표4[[#This Row],[제품명]])</f>
        <v>0</v>
      </c>
      <c r="P1279" s="131">
        <f>COUNTIF(사출계획!$K$88:$L$110,표4[[#This Row],[제품명]])</f>
        <v>0</v>
      </c>
      <c r="Q1279" s="130">
        <f>COUNTIF(사출계획!$M$62:$N$110,표4[[#This Row],[제품명]])</f>
        <v>0</v>
      </c>
      <c r="R1279" s="131">
        <f>COUNTIF(사출계획!$M$62:$N$87,표4[[#This Row],[제품명]])</f>
        <v>0</v>
      </c>
      <c r="S1279" s="131">
        <f>COUNTIF(사출계획!$M$88:$N$110,표4[[#This Row],[제품명]])</f>
        <v>0</v>
      </c>
      <c r="T1279" s="54">
        <f>COUNTIF(사출계획!$O$62:$P$110,표4[[#This Row],[제품명]])</f>
        <v>0</v>
      </c>
      <c r="U1279" s="131">
        <f>COUNTIF(사출계획!$O$62:$P$87,표4[[#This Row],[제품명]])</f>
        <v>0</v>
      </c>
      <c r="V1279" s="131">
        <f>COUNTIF(사출계획!$O$88:$P$110,표4[[#This Row],[제품명]])</f>
        <v>0</v>
      </c>
      <c r="W1279" s="54">
        <f>COUNTIF(사출계획!$Q$62:$R$110,표4[[#This Row],[제품명]])</f>
        <v>0</v>
      </c>
      <c r="X1279" s="131">
        <f>COUNTIF(사출계획!$Q$62:$R$87,표4[[#This Row],[제품명]])</f>
        <v>0</v>
      </c>
      <c r="Y1279" s="131">
        <f>COUNTIF(사출계획!$Q$88:$R$110,표4[[#This Row],[제품명]])</f>
        <v>0</v>
      </c>
      <c r="Z1279" s="54">
        <f>COUNTIF(사출계획!$S$62:$T$110,표4[[#This Row],[제품명]])</f>
        <v>0</v>
      </c>
      <c r="AA1279" s="131"/>
      <c r="AB1279" s="131"/>
    </row>
    <row r="1280" spans="2:28" x14ac:dyDescent="0.3">
      <c r="B1280" s="502" t="s">
        <v>5027</v>
      </c>
      <c r="C1280" s="285"/>
      <c r="D1280" s="502" t="s">
        <v>5023</v>
      </c>
      <c r="E1280" s="54">
        <f>COUNTIF(사출계획!$E$62:$F$110,표4[[#This Row],[제품명]])</f>
        <v>0</v>
      </c>
      <c r="F1280" s="131">
        <f>COUNTIF(사출계획!$E$62:$F$87,표4[[#This Row],[제품명]])</f>
        <v>0</v>
      </c>
      <c r="G1280" s="131">
        <f>COUNTIF(사출계획!$E$88:$F$110,표4[[#This Row],[제품명]])</f>
        <v>0</v>
      </c>
      <c r="H1280" s="54">
        <f>COUNTIF(사출계획!$G$62:$H$110,표4[[#This Row],[제품명]])</f>
        <v>0</v>
      </c>
      <c r="I1280" s="132">
        <f>COUNTIF(사출계획!$G$62:$H$87,표4[[#This Row],[제품명]])</f>
        <v>0</v>
      </c>
      <c r="J1280" s="132">
        <f>COUNTIF(사출계획!$G$88:$H$110,표4[[#This Row],[제품명]])</f>
        <v>0</v>
      </c>
      <c r="K1280" s="54">
        <f>COUNTIF(사출계획!$I$62:$J$110,표4[[#This Row],[제품명]])</f>
        <v>0</v>
      </c>
      <c r="L1280" s="131">
        <f>COUNTIF(사출계획!$I$62:$J$87,표4[[#This Row],[제품명]])</f>
        <v>0</v>
      </c>
      <c r="M1280" s="131">
        <f>COUNTIF(사출계획!$I$88:$J$110,표4[[#This Row],[제품명]])</f>
        <v>0</v>
      </c>
      <c r="N1280" s="129">
        <f>COUNTIF(사출계획!$K$62:$L$110,표4[[#This Row],[제품명]])</f>
        <v>0</v>
      </c>
      <c r="O1280" s="131">
        <f>COUNTIF(사출계획!$K$62:$L$87,표4[[#This Row],[제품명]])</f>
        <v>0</v>
      </c>
      <c r="P1280" s="131">
        <f>COUNTIF(사출계획!$K$88:$L$110,표4[[#This Row],[제품명]])</f>
        <v>0</v>
      </c>
      <c r="Q1280" s="130">
        <f>COUNTIF(사출계획!$M$62:$N$110,표4[[#This Row],[제품명]])</f>
        <v>0</v>
      </c>
      <c r="R1280" s="131">
        <f>COUNTIF(사출계획!$M$62:$N$87,표4[[#This Row],[제품명]])</f>
        <v>0</v>
      </c>
      <c r="S1280" s="131">
        <f>COUNTIF(사출계획!$M$88:$N$110,표4[[#This Row],[제품명]])</f>
        <v>0</v>
      </c>
      <c r="T1280" s="54">
        <f>COUNTIF(사출계획!$O$62:$P$110,표4[[#This Row],[제품명]])</f>
        <v>0</v>
      </c>
      <c r="U1280" s="131">
        <f>COUNTIF(사출계획!$O$62:$P$87,표4[[#This Row],[제품명]])</f>
        <v>0</v>
      </c>
      <c r="V1280" s="131">
        <f>COUNTIF(사출계획!$O$88:$P$110,표4[[#This Row],[제품명]])</f>
        <v>0</v>
      </c>
      <c r="W1280" s="54">
        <f>COUNTIF(사출계획!$Q$62:$R$110,표4[[#This Row],[제품명]])</f>
        <v>0</v>
      </c>
      <c r="X1280" s="131">
        <f>COUNTIF(사출계획!$Q$62:$R$87,표4[[#This Row],[제품명]])</f>
        <v>0</v>
      </c>
      <c r="Y1280" s="131">
        <f>COUNTIF(사출계획!$Q$88:$R$110,표4[[#This Row],[제품명]])</f>
        <v>0</v>
      </c>
      <c r="Z1280" s="54">
        <f>COUNTIF(사출계획!$S$62:$T$110,표4[[#This Row],[제품명]])</f>
        <v>0</v>
      </c>
      <c r="AA1280" s="131"/>
      <c r="AB1280" s="131"/>
    </row>
    <row r="1281" spans="2:28" x14ac:dyDescent="0.3">
      <c r="B1281" s="502" t="s">
        <v>5082</v>
      </c>
      <c r="C1281" s="285"/>
      <c r="D1281" s="502" t="s">
        <v>5024</v>
      </c>
      <c r="E1281" s="54">
        <f>COUNTIF(사출계획!$E$62:$F$110,표4[[#This Row],[제품명]])</f>
        <v>0</v>
      </c>
      <c r="F1281" s="131">
        <f>COUNTIF(사출계획!$E$62:$F$87,표4[[#This Row],[제품명]])</f>
        <v>0</v>
      </c>
      <c r="G1281" s="131">
        <f>COUNTIF(사출계획!$E$88:$F$110,표4[[#This Row],[제품명]])</f>
        <v>0</v>
      </c>
      <c r="H1281" s="54">
        <f>COUNTIF(사출계획!$G$62:$H$110,표4[[#This Row],[제품명]])</f>
        <v>0</v>
      </c>
      <c r="I1281" s="132">
        <f>COUNTIF(사출계획!$G$62:$H$87,표4[[#This Row],[제품명]])</f>
        <v>0</v>
      </c>
      <c r="J1281" s="132">
        <f>COUNTIF(사출계획!$G$88:$H$110,표4[[#This Row],[제품명]])</f>
        <v>0</v>
      </c>
      <c r="K1281" s="54">
        <f>COUNTIF(사출계획!$I$62:$J$110,표4[[#This Row],[제품명]])</f>
        <v>0</v>
      </c>
      <c r="L1281" s="131">
        <f>COUNTIF(사출계획!$I$62:$J$87,표4[[#This Row],[제품명]])</f>
        <v>0</v>
      </c>
      <c r="M1281" s="131">
        <f>COUNTIF(사출계획!$I$88:$J$110,표4[[#This Row],[제품명]])</f>
        <v>0</v>
      </c>
      <c r="N1281" s="129">
        <f>COUNTIF(사출계획!$K$62:$L$110,표4[[#This Row],[제품명]])</f>
        <v>0</v>
      </c>
      <c r="O1281" s="131">
        <f>COUNTIF(사출계획!$K$62:$L$87,표4[[#This Row],[제품명]])</f>
        <v>0</v>
      </c>
      <c r="P1281" s="131">
        <f>COUNTIF(사출계획!$K$88:$L$110,표4[[#This Row],[제품명]])</f>
        <v>0</v>
      </c>
      <c r="Q1281" s="130">
        <f>COUNTIF(사출계획!$M$62:$N$110,표4[[#This Row],[제품명]])</f>
        <v>0</v>
      </c>
      <c r="R1281" s="131">
        <f>COUNTIF(사출계획!$M$62:$N$87,표4[[#This Row],[제품명]])</f>
        <v>0</v>
      </c>
      <c r="S1281" s="131">
        <f>COUNTIF(사출계획!$M$88:$N$110,표4[[#This Row],[제품명]])</f>
        <v>0</v>
      </c>
      <c r="T1281" s="54">
        <f>COUNTIF(사출계획!$O$62:$P$110,표4[[#This Row],[제품명]])</f>
        <v>0</v>
      </c>
      <c r="U1281" s="131">
        <f>COUNTIF(사출계획!$O$62:$P$87,표4[[#This Row],[제품명]])</f>
        <v>0</v>
      </c>
      <c r="V1281" s="131">
        <f>COUNTIF(사출계획!$O$88:$P$110,표4[[#This Row],[제품명]])</f>
        <v>0</v>
      </c>
      <c r="W1281" s="54">
        <f>COUNTIF(사출계획!$Q$62:$R$110,표4[[#This Row],[제품명]])</f>
        <v>0</v>
      </c>
      <c r="X1281" s="131">
        <f>COUNTIF(사출계획!$Q$62:$R$87,표4[[#This Row],[제품명]])</f>
        <v>0</v>
      </c>
      <c r="Y1281" s="131">
        <f>COUNTIF(사출계획!$Q$88:$R$110,표4[[#This Row],[제품명]])</f>
        <v>0</v>
      </c>
      <c r="Z1281" s="54">
        <f>COUNTIF(사출계획!$S$62:$T$110,표4[[#This Row],[제품명]])</f>
        <v>0</v>
      </c>
      <c r="AA1281" s="131"/>
      <c r="AB1281" s="131"/>
    </row>
    <row r="1282" spans="2:28" x14ac:dyDescent="0.3">
      <c r="B1282" s="503" t="s">
        <v>5038</v>
      </c>
      <c r="C1282" s="285"/>
      <c r="D1282" s="503" t="s">
        <v>5039</v>
      </c>
      <c r="E1282" s="54">
        <f>COUNTIF(사출계획!$E$62:$F$110,표4[[#This Row],[제품명]])</f>
        <v>0</v>
      </c>
      <c r="F1282" s="131">
        <f>COUNTIF(사출계획!$E$62:$F$87,표4[[#This Row],[제품명]])</f>
        <v>0</v>
      </c>
      <c r="G1282" s="131">
        <f>COUNTIF(사출계획!$E$88:$F$110,표4[[#This Row],[제품명]])</f>
        <v>0</v>
      </c>
      <c r="H1282" s="54">
        <f>COUNTIF(사출계획!$G$62:$H$110,표4[[#This Row],[제품명]])</f>
        <v>0</v>
      </c>
      <c r="I1282" s="132">
        <f>COUNTIF(사출계획!$G$62:$H$87,표4[[#This Row],[제품명]])</f>
        <v>0</v>
      </c>
      <c r="J1282" s="132">
        <f>COUNTIF(사출계획!$G$88:$H$110,표4[[#This Row],[제품명]])</f>
        <v>0</v>
      </c>
      <c r="K1282" s="54">
        <f>COUNTIF(사출계획!$I$62:$J$110,표4[[#This Row],[제품명]])</f>
        <v>0</v>
      </c>
      <c r="L1282" s="131">
        <f>COUNTIF(사출계획!$I$62:$J$87,표4[[#This Row],[제품명]])</f>
        <v>0</v>
      </c>
      <c r="M1282" s="131">
        <f>COUNTIF(사출계획!$I$88:$J$110,표4[[#This Row],[제품명]])</f>
        <v>0</v>
      </c>
      <c r="N1282" s="129">
        <f>COUNTIF(사출계획!$K$62:$L$110,표4[[#This Row],[제품명]])</f>
        <v>0</v>
      </c>
      <c r="O1282" s="131">
        <f>COUNTIF(사출계획!$K$62:$L$87,표4[[#This Row],[제품명]])</f>
        <v>0</v>
      </c>
      <c r="P1282" s="131">
        <f>COUNTIF(사출계획!$K$88:$L$110,표4[[#This Row],[제품명]])</f>
        <v>0</v>
      </c>
      <c r="Q1282" s="130">
        <f>COUNTIF(사출계획!$M$62:$N$110,표4[[#This Row],[제품명]])</f>
        <v>0</v>
      </c>
      <c r="R1282" s="131">
        <f>COUNTIF(사출계획!$M$62:$N$87,표4[[#This Row],[제품명]])</f>
        <v>0</v>
      </c>
      <c r="S1282" s="131">
        <f>COUNTIF(사출계획!$M$88:$N$110,표4[[#This Row],[제품명]])</f>
        <v>0</v>
      </c>
      <c r="T1282" s="54">
        <f>COUNTIF(사출계획!$O$62:$P$110,표4[[#This Row],[제품명]])</f>
        <v>0</v>
      </c>
      <c r="U1282" s="131">
        <f>COUNTIF(사출계획!$O$62:$P$87,표4[[#This Row],[제품명]])</f>
        <v>0</v>
      </c>
      <c r="V1282" s="131">
        <f>COUNTIF(사출계획!$O$88:$P$110,표4[[#This Row],[제품명]])</f>
        <v>0</v>
      </c>
      <c r="W1282" s="54">
        <f>COUNTIF(사출계획!$Q$62:$R$110,표4[[#This Row],[제품명]])</f>
        <v>0</v>
      </c>
      <c r="X1282" s="131">
        <f>COUNTIF(사출계획!$Q$62:$R$87,표4[[#This Row],[제품명]])</f>
        <v>0</v>
      </c>
      <c r="Y1282" s="131">
        <f>COUNTIF(사출계획!$Q$88:$R$110,표4[[#This Row],[제품명]])</f>
        <v>0</v>
      </c>
      <c r="Z1282" s="54">
        <f>COUNTIF(사출계획!$S$62:$T$110,표4[[#This Row],[제품명]])</f>
        <v>0</v>
      </c>
      <c r="AA1282" s="131"/>
      <c r="AB1282" s="131"/>
    </row>
    <row r="1283" spans="2:28" x14ac:dyDescent="0.3">
      <c r="B1283" s="554" t="s">
        <v>5038</v>
      </c>
      <c r="C1283" s="285"/>
      <c r="D1283" s="503" t="s">
        <v>5040</v>
      </c>
      <c r="E1283" s="54">
        <f>COUNTIF(사출계획!$E$62:$F$110,표4[[#This Row],[제품명]])</f>
        <v>0</v>
      </c>
      <c r="F1283" s="131">
        <f>COUNTIF(사출계획!$E$62:$F$87,표4[[#This Row],[제품명]])</f>
        <v>0</v>
      </c>
      <c r="G1283" s="131">
        <f>COUNTIF(사출계획!$E$88:$F$110,표4[[#This Row],[제품명]])</f>
        <v>0</v>
      </c>
      <c r="H1283" s="54">
        <f>COUNTIF(사출계획!$G$62:$H$110,표4[[#This Row],[제품명]])</f>
        <v>0</v>
      </c>
      <c r="I1283" s="132">
        <f>COUNTIF(사출계획!$G$62:$H$87,표4[[#This Row],[제품명]])</f>
        <v>0</v>
      </c>
      <c r="J1283" s="132">
        <f>COUNTIF(사출계획!$G$88:$H$110,표4[[#This Row],[제품명]])</f>
        <v>0</v>
      </c>
      <c r="K1283" s="54">
        <f>COUNTIF(사출계획!$I$62:$J$110,표4[[#This Row],[제품명]])</f>
        <v>0</v>
      </c>
      <c r="L1283" s="131">
        <f>COUNTIF(사출계획!$I$62:$J$87,표4[[#This Row],[제품명]])</f>
        <v>0</v>
      </c>
      <c r="M1283" s="131">
        <f>COUNTIF(사출계획!$I$88:$J$110,표4[[#This Row],[제품명]])</f>
        <v>0</v>
      </c>
      <c r="N1283" s="129">
        <f>COUNTIF(사출계획!$K$62:$L$110,표4[[#This Row],[제품명]])</f>
        <v>0</v>
      </c>
      <c r="O1283" s="131">
        <f>COUNTIF(사출계획!$K$62:$L$87,표4[[#This Row],[제품명]])</f>
        <v>0</v>
      </c>
      <c r="P1283" s="131">
        <f>COUNTIF(사출계획!$K$88:$L$110,표4[[#This Row],[제품명]])</f>
        <v>0</v>
      </c>
      <c r="Q1283" s="130">
        <f>COUNTIF(사출계획!$M$62:$N$110,표4[[#This Row],[제품명]])</f>
        <v>0</v>
      </c>
      <c r="R1283" s="131">
        <f>COUNTIF(사출계획!$M$62:$N$87,표4[[#This Row],[제품명]])</f>
        <v>0</v>
      </c>
      <c r="S1283" s="131">
        <f>COUNTIF(사출계획!$M$88:$N$110,표4[[#This Row],[제품명]])</f>
        <v>0</v>
      </c>
      <c r="T1283" s="54">
        <f>COUNTIF(사출계획!$O$62:$P$110,표4[[#This Row],[제품명]])</f>
        <v>0</v>
      </c>
      <c r="U1283" s="131">
        <f>COUNTIF(사출계획!$O$62:$P$87,표4[[#This Row],[제품명]])</f>
        <v>0</v>
      </c>
      <c r="V1283" s="131">
        <f>COUNTIF(사출계획!$O$88:$P$110,표4[[#This Row],[제품명]])</f>
        <v>0</v>
      </c>
      <c r="W1283" s="54">
        <f>COUNTIF(사출계획!$Q$62:$R$110,표4[[#This Row],[제품명]])</f>
        <v>0</v>
      </c>
      <c r="X1283" s="131">
        <f>COUNTIF(사출계획!$Q$62:$R$87,표4[[#This Row],[제품명]])</f>
        <v>0</v>
      </c>
      <c r="Y1283" s="131">
        <f>COUNTIF(사출계획!$Q$88:$R$110,표4[[#This Row],[제품명]])</f>
        <v>0</v>
      </c>
      <c r="Z1283" s="54">
        <f>COUNTIF(사출계획!$S$62:$T$110,표4[[#This Row],[제품명]])</f>
        <v>0</v>
      </c>
      <c r="AA1283" s="131"/>
      <c r="AB1283" s="131"/>
    </row>
    <row r="1284" spans="2:28" x14ac:dyDescent="0.3">
      <c r="B1284" s="503" t="s">
        <v>5036</v>
      </c>
      <c r="C1284" s="285"/>
      <c r="D1284" s="503" t="s">
        <v>5041</v>
      </c>
      <c r="E1284" s="54">
        <f>COUNTIF(사출계획!$E$62:$F$110,표4[[#This Row],[제품명]])</f>
        <v>1</v>
      </c>
      <c r="F1284" s="131">
        <f>COUNTIF(사출계획!$E$62:$F$87,표4[[#This Row],[제품명]])</f>
        <v>1</v>
      </c>
      <c r="G1284" s="131">
        <f>COUNTIF(사출계획!$E$88:$F$110,표4[[#This Row],[제품명]])</f>
        <v>0</v>
      </c>
      <c r="H1284" s="54">
        <f>COUNTIF(사출계획!$G$62:$H$110,표4[[#This Row],[제품명]])</f>
        <v>0</v>
      </c>
      <c r="I1284" s="132">
        <f>COUNTIF(사출계획!$G$62:$H$87,표4[[#This Row],[제품명]])</f>
        <v>0</v>
      </c>
      <c r="J1284" s="132">
        <f>COUNTIF(사출계획!$G$88:$H$110,표4[[#This Row],[제품명]])</f>
        <v>0</v>
      </c>
      <c r="K1284" s="54">
        <f>COUNTIF(사출계획!$I$62:$J$110,표4[[#This Row],[제품명]])</f>
        <v>0</v>
      </c>
      <c r="L1284" s="131">
        <f>COUNTIF(사출계획!$I$62:$J$87,표4[[#This Row],[제품명]])</f>
        <v>0</v>
      </c>
      <c r="M1284" s="131">
        <f>COUNTIF(사출계획!$I$88:$J$110,표4[[#This Row],[제품명]])</f>
        <v>0</v>
      </c>
      <c r="N1284" s="129">
        <f>COUNTIF(사출계획!$K$62:$L$110,표4[[#This Row],[제품명]])</f>
        <v>0</v>
      </c>
      <c r="O1284" s="131">
        <f>COUNTIF(사출계획!$K$62:$L$87,표4[[#This Row],[제품명]])</f>
        <v>0</v>
      </c>
      <c r="P1284" s="131">
        <f>COUNTIF(사출계획!$K$88:$L$110,표4[[#This Row],[제품명]])</f>
        <v>0</v>
      </c>
      <c r="Q1284" s="130">
        <f>COUNTIF(사출계획!$M$62:$N$110,표4[[#This Row],[제품명]])</f>
        <v>0</v>
      </c>
      <c r="R1284" s="131">
        <f>COUNTIF(사출계획!$M$62:$N$87,표4[[#This Row],[제품명]])</f>
        <v>0</v>
      </c>
      <c r="S1284" s="131">
        <f>COUNTIF(사출계획!$M$88:$N$110,표4[[#This Row],[제품명]])</f>
        <v>0</v>
      </c>
      <c r="T1284" s="54">
        <f>COUNTIF(사출계획!$O$62:$P$110,표4[[#This Row],[제품명]])</f>
        <v>0</v>
      </c>
      <c r="U1284" s="131">
        <f>COUNTIF(사출계획!$O$62:$P$87,표4[[#This Row],[제품명]])</f>
        <v>0</v>
      </c>
      <c r="V1284" s="131">
        <f>COUNTIF(사출계획!$O$88:$P$110,표4[[#This Row],[제품명]])</f>
        <v>0</v>
      </c>
      <c r="W1284" s="54">
        <f>COUNTIF(사출계획!$Q$62:$R$110,표4[[#This Row],[제품명]])</f>
        <v>0</v>
      </c>
      <c r="X1284" s="131">
        <f>COUNTIF(사출계획!$Q$62:$R$87,표4[[#This Row],[제품명]])</f>
        <v>0</v>
      </c>
      <c r="Y1284" s="131">
        <f>COUNTIF(사출계획!$Q$88:$R$110,표4[[#This Row],[제품명]])</f>
        <v>0</v>
      </c>
      <c r="Z1284" s="54">
        <f>COUNTIF(사출계획!$S$62:$T$110,표4[[#This Row],[제품명]])</f>
        <v>0</v>
      </c>
      <c r="AA1284" s="131"/>
      <c r="AB1284" s="131"/>
    </row>
    <row r="1285" spans="2:28" x14ac:dyDescent="0.3">
      <c r="B1285" s="503" t="s">
        <v>5037</v>
      </c>
      <c r="C1285" s="285"/>
      <c r="D1285" s="503" t="s">
        <v>5042</v>
      </c>
      <c r="E1285" s="54">
        <f>COUNTIF(사출계획!$E$62:$F$110,표4[[#This Row],[제품명]])</f>
        <v>1</v>
      </c>
      <c r="F1285" s="131">
        <f>COUNTIF(사출계획!$E$62:$F$87,표4[[#This Row],[제품명]])</f>
        <v>1</v>
      </c>
      <c r="G1285" s="131">
        <f>COUNTIF(사출계획!$E$88:$F$110,표4[[#This Row],[제품명]])</f>
        <v>0</v>
      </c>
      <c r="H1285" s="54">
        <f>COUNTIF(사출계획!$G$62:$H$110,표4[[#This Row],[제품명]])</f>
        <v>0</v>
      </c>
      <c r="I1285" s="132">
        <f>COUNTIF(사출계획!$G$62:$H$87,표4[[#This Row],[제품명]])</f>
        <v>0</v>
      </c>
      <c r="J1285" s="132">
        <f>COUNTIF(사출계획!$G$88:$H$110,표4[[#This Row],[제품명]])</f>
        <v>0</v>
      </c>
      <c r="K1285" s="54">
        <f>COUNTIF(사출계획!$I$62:$J$110,표4[[#This Row],[제품명]])</f>
        <v>0</v>
      </c>
      <c r="L1285" s="131">
        <f>COUNTIF(사출계획!$I$62:$J$87,표4[[#This Row],[제품명]])</f>
        <v>0</v>
      </c>
      <c r="M1285" s="131">
        <f>COUNTIF(사출계획!$I$88:$J$110,표4[[#This Row],[제품명]])</f>
        <v>0</v>
      </c>
      <c r="N1285" s="129">
        <f>COUNTIF(사출계획!$K$62:$L$110,표4[[#This Row],[제품명]])</f>
        <v>0</v>
      </c>
      <c r="O1285" s="131">
        <f>COUNTIF(사출계획!$K$62:$L$87,표4[[#This Row],[제품명]])</f>
        <v>0</v>
      </c>
      <c r="P1285" s="131">
        <f>COUNTIF(사출계획!$K$88:$L$110,표4[[#This Row],[제품명]])</f>
        <v>0</v>
      </c>
      <c r="Q1285" s="130">
        <f>COUNTIF(사출계획!$M$62:$N$110,표4[[#This Row],[제품명]])</f>
        <v>0</v>
      </c>
      <c r="R1285" s="131">
        <f>COUNTIF(사출계획!$M$62:$N$87,표4[[#This Row],[제품명]])</f>
        <v>0</v>
      </c>
      <c r="S1285" s="131">
        <f>COUNTIF(사출계획!$M$88:$N$110,표4[[#This Row],[제품명]])</f>
        <v>0</v>
      </c>
      <c r="T1285" s="54">
        <f>COUNTIF(사출계획!$O$62:$P$110,표4[[#This Row],[제품명]])</f>
        <v>0</v>
      </c>
      <c r="U1285" s="131">
        <f>COUNTIF(사출계획!$O$62:$P$87,표4[[#This Row],[제품명]])</f>
        <v>0</v>
      </c>
      <c r="V1285" s="131">
        <f>COUNTIF(사출계획!$O$88:$P$110,표4[[#This Row],[제품명]])</f>
        <v>0</v>
      </c>
      <c r="W1285" s="54">
        <f>COUNTIF(사출계획!$Q$62:$R$110,표4[[#This Row],[제품명]])</f>
        <v>0</v>
      </c>
      <c r="X1285" s="131">
        <f>COUNTIF(사출계획!$Q$62:$R$87,표4[[#This Row],[제품명]])</f>
        <v>0</v>
      </c>
      <c r="Y1285" s="131">
        <f>COUNTIF(사출계획!$Q$88:$R$110,표4[[#This Row],[제품명]])</f>
        <v>0</v>
      </c>
      <c r="Z1285" s="54">
        <f>COUNTIF(사출계획!$S$62:$T$110,표4[[#This Row],[제품명]])</f>
        <v>0</v>
      </c>
      <c r="AA1285" s="131"/>
      <c r="AB1285" s="131"/>
    </row>
    <row r="1286" spans="2:28" x14ac:dyDescent="0.3">
      <c r="B1286" s="505" t="s">
        <v>5053</v>
      </c>
      <c r="C1286" s="285"/>
      <c r="D1286" s="505" t="s">
        <v>5055</v>
      </c>
      <c r="E1286" s="34">
        <f>COUNTIF(사출계획!$E$62:$F$110,표4[[#This Row],[제품명]])</f>
        <v>0</v>
      </c>
      <c r="F1286" s="126">
        <f>COUNTIF(사출계획!$E$62:$F$87,표4[[#This Row],[제품명]])</f>
        <v>0</v>
      </c>
      <c r="G1286" s="126">
        <f>COUNTIF(사출계획!$E$88:$F$110,표4[[#This Row],[제품명]])</f>
        <v>0</v>
      </c>
      <c r="H1286" s="34">
        <f>COUNTIF(사출계획!$G$62:$H$110,표4[[#This Row],[제품명]])</f>
        <v>0</v>
      </c>
      <c r="I1286" s="128">
        <f>COUNTIF(사출계획!$G$62:$H$87,표4[[#This Row],[제품명]])</f>
        <v>0</v>
      </c>
      <c r="J1286" s="128">
        <f>COUNTIF(사출계획!$G$88:$H$110,표4[[#This Row],[제품명]])</f>
        <v>0</v>
      </c>
      <c r="K1286" s="34">
        <f>COUNTIF(사출계획!$I$62:$J$110,표4[[#This Row],[제품명]])</f>
        <v>0</v>
      </c>
      <c r="L1286" s="126">
        <f>COUNTIF(사출계획!$I$62:$J$87,표4[[#This Row],[제품명]])</f>
        <v>0</v>
      </c>
      <c r="M1286" s="126">
        <f>COUNTIF(사출계획!$I$88:$J$110,표4[[#This Row],[제품명]])</f>
        <v>0</v>
      </c>
      <c r="N1286" s="129">
        <f>COUNTIF(사출계획!$K$62:$L$110,표4[[#This Row],[제품명]])</f>
        <v>0</v>
      </c>
      <c r="O1286" s="126">
        <f>COUNTIF(사출계획!$K$62:$L$87,표4[[#This Row],[제품명]])</f>
        <v>0</v>
      </c>
      <c r="P1286" s="126">
        <f>COUNTIF(사출계획!$K$88:$L$110,표4[[#This Row],[제품명]])</f>
        <v>0</v>
      </c>
      <c r="Q1286" s="130">
        <f>COUNTIF(사출계획!$M$62:$N$110,표4[[#This Row],[제품명]])</f>
        <v>0</v>
      </c>
      <c r="R1286" s="126">
        <f>COUNTIF(사출계획!$M$62:$N$87,표4[[#This Row],[제품명]])</f>
        <v>0</v>
      </c>
      <c r="S1286" s="126">
        <f>COUNTIF(사출계획!$M$88:$N$110,표4[[#This Row],[제품명]])</f>
        <v>0</v>
      </c>
      <c r="T1286" s="34">
        <f>COUNTIF(사출계획!$O$62:$P$110,표4[[#This Row],[제품명]])</f>
        <v>0</v>
      </c>
      <c r="U1286" s="126">
        <f>COUNTIF(사출계획!$O$62:$P$87,표4[[#This Row],[제품명]])</f>
        <v>0</v>
      </c>
      <c r="V1286" s="126">
        <f>COUNTIF(사출계획!$O$88:$P$110,표4[[#This Row],[제품명]])</f>
        <v>0</v>
      </c>
      <c r="W1286" s="34">
        <f>COUNTIF(사출계획!$Q$62:$R$110,표4[[#This Row],[제품명]])</f>
        <v>0</v>
      </c>
      <c r="X1286" s="126">
        <f>COUNTIF(사출계획!$Q$62:$R$87,표4[[#This Row],[제품명]])</f>
        <v>0</v>
      </c>
      <c r="Y1286" s="126">
        <f>COUNTIF(사출계획!$Q$88:$R$110,표4[[#This Row],[제품명]])</f>
        <v>0</v>
      </c>
      <c r="Z1286" s="34">
        <f>COUNTIF(사출계획!$S$62:$T$110,표4[[#This Row],[제품명]])</f>
        <v>0</v>
      </c>
      <c r="AA1286" s="126"/>
      <c r="AB1286" s="126"/>
    </row>
    <row r="1287" spans="2:28" x14ac:dyDescent="0.3">
      <c r="B1287" s="505" t="s">
        <v>5054</v>
      </c>
      <c r="C1287" s="285"/>
      <c r="D1287" s="505" t="s">
        <v>5056</v>
      </c>
      <c r="E1287" s="54">
        <f>COUNTIF(사출계획!$E$62:$F$110,표4[[#This Row],[제품명]])</f>
        <v>0</v>
      </c>
      <c r="F1287" s="131">
        <f>COUNTIF(사출계획!$E$62:$F$87,표4[[#This Row],[제품명]])</f>
        <v>0</v>
      </c>
      <c r="G1287" s="131">
        <f>COUNTIF(사출계획!$E$88:$F$110,표4[[#This Row],[제품명]])</f>
        <v>0</v>
      </c>
      <c r="H1287" s="54">
        <f>COUNTIF(사출계획!$G$62:$H$110,표4[[#This Row],[제품명]])</f>
        <v>0</v>
      </c>
      <c r="I1287" s="132">
        <f>COUNTIF(사출계획!$G$62:$H$87,표4[[#This Row],[제품명]])</f>
        <v>0</v>
      </c>
      <c r="J1287" s="132">
        <f>COUNTIF(사출계획!$G$88:$H$110,표4[[#This Row],[제품명]])</f>
        <v>0</v>
      </c>
      <c r="K1287" s="54">
        <f>COUNTIF(사출계획!$I$62:$J$110,표4[[#This Row],[제품명]])</f>
        <v>0</v>
      </c>
      <c r="L1287" s="131">
        <f>COUNTIF(사출계획!$I$62:$J$87,표4[[#This Row],[제품명]])</f>
        <v>0</v>
      </c>
      <c r="M1287" s="131">
        <f>COUNTIF(사출계획!$I$88:$J$110,표4[[#This Row],[제품명]])</f>
        <v>0</v>
      </c>
      <c r="N1287" s="129">
        <f>COUNTIF(사출계획!$K$62:$L$110,표4[[#This Row],[제품명]])</f>
        <v>0</v>
      </c>
      <c r="O1287" s="131">
        <f>COUNTIF(사출계획!$K$62:$L$87,표4[[#This Row],[제품명]])</f>
        <v>0</v>
      </c>
      <c r="P1287" s="131">
        <f>COUNTIF(사출계획!$K$88:$L$110,표4[[#This Row],[제품명]])</f>
        <v>0</v>
      </c>
      <c r="Q1287" s="130">
        <f>COUNTIF(사출계획!$M$62:$N$110,표4[[#This Row],[제품명]])</f>
        <v>0</v>
      </c>
      <c r="R1287" s="131">
        <f>COUNTIF(사출계획!$M$62:$N$87,표4[[#This Row],[제품명]])</f>
        <v>0</v>
      </c>
      <c r="S1287" s="131">
        <f>COUNTIF(사출계획!$M$88:$N$110,표4[[#This Row],[제품명]])</f>
        <v>0</v>
      </c>
      <c r="T1287" s="54">
        <f>COUNTIF(사출계획!$O$62:$P$110,표4[[#This Row],[제품명]])</f>
        <v>0</v>
      </c>
      <c r="U1287" s="131">
        <f>COUNTIF(사출계획!$O$62:$P$87,표4[[#This Row],[제품명]])</f>
        <v>0</v>
      </c>
      <c r="V1287" s="131">
        <f>COUNTIF(사출계획!$O$88:$P$110,표4[[#This Row],[제품명]])</f>
        <v>0</v>
      </c>
      <c r="W1287" s="54">
        <f>COUNTIF(사출계획!$Q$62:$R$110,표4[[#This Row],[제품명]])</f>
        <v>0</v>
      </c>
      <c r="X1287" s="131">
        <f>COUNTIF(사출계획!$Q$62:$R$87,표4[[#This Row],[제품명]])</f>
        <v>0</v>
      </c>
      <c r="Y1287" s="131">
        <f>COUNTIF(사출계획!$Q$88:$R$110,표4[[#This Row],[제품명]])</f>
        <v>0</v>
      </c>
      <c r="Z1287" s="54">
        <f>COUNTIF(사출계획!$S$62:$T$110,표4[[#This Row],[제품명]])</f>
        <v>0</v>
      </c>
      <c r="AA1287" s="131"/>
      <c r="AB1287" s="131"/>
    </row>
    <row r="1288" spans="2:28" x14ac:dyDescent="0.3">
      <c r="B1288" s="506" t="s">
        <v>5069</v>
      </c>
      <c r="C1288" s="302"/>
      <c r="D1288" s="33" t="s">
        <v>5071</v>
      </c>
      <c r="E1288" s="34">
        <f>COUNTIF(사출계획!$E$62:$F$110,표4[[#This Row],[제품명]])</f>
        <v>0</v>
      </c>
      <c r="F1288" s="126">
        <f>COUNTIF(사출계획!$E$62:$F$87,표4[[#This Row],[제품명]])</f>
        <v>0</v>
      </c>
      <c r="G1288" s="126">
        <f>COUNTIF(사출계획!$E$88:$F$110,표4[[#This Row],[제품명]])</f>
        <v>0</v>
      </c>
      <c r="H1288" s="34">
        <f>COUNTIF(사출계획!$G$62:$H$110,표4[[#This Row],[제품명]])</f>
        <v>0</v>
      </c>
      <c r="I1288" s="128">
        <f>COUNTIF(사출계획!$G$62:$H$87,표4[[#This Row],[제품명]])</f>
        <v>0</v>
      </c>
      <c r="J1288" s="128">
        <f>COUNTIF(사출계획!$G$88:$H$110,표4[[#This Row],[제품명]])</f>
        <v>0</v>
      </c>
      <c r="K1288" s="34">
        <f>COUNTIF(사출계획!$I$62:$J$110,표4[[#This Row],[제품명]])</f>
        <v>0</v>
      </c>
      <c r="L1288" s="126">
        <f>COUNTIF(사출계획!$I$62:$J$87,표4[[#This Row],[제품명]])</f>
        <v>0</v>
      </c>
      <c r="M1288" s="126">
        <f>COUNTIF(사출계획!$I$88:$J$110,표4[[#This Row],[제품명]])</f>
        <v>0</v>
      </c>
      <c r="N1288" s="129">
        <f>COUNTIF(사출계획!$K$62:$L$110,표4[[#This Row],[제품명]])</f>
        <v>0</v>
      </c>
      <c r="O1288" s="126">
        <f>COUNTIF(사출계획!$K$62:$L$87,표4[[#This Row],[제품명]])</f>
        <v>0</v>
      </c>
      <c r="P1288" s="126">
        <f>COUNTIF(사출계획!$K$88:$L$110,표4[[#This Row],[제품명]])</f>
        <v>0</v>
      </c>
      <c r="Q1288" s="130">
        <f>COUNTIF(사출계획!$M$62:$N$110,표4[[#This Row],[제품명]])</f>
        <v>0</v>
      </c>
      <c r="R1288" s="126">
        <f>COUNTIF(사출계획!$M$62:$N$87,표4[[#This Row],[제품명]])</f>
        <v>0</v>
      </c>
      <c r="S1288" s="126">
        <f>COUNTIF(사출계획!$M$88:$N$110,표4[[#This Row],[제품명]])</f>
        <v>0</v>
      </c>
      <c r="T1288" s="34">
        <f>COUNTIF(사출계획!$O$62:$P$110,표4[[#This Row],[제품명]])</f>
        <v>0</v>
      </c>
      <c r="U1288" s="126">
        <f>COUNTIF(사출계획!$O$62:$P$87,표4[[#This Row],[제품명]])</f>
        <v>0</v>
      </c>
      <c r="V1288" s="126">
        <f>COUNTIF(사출계획!$O$88:$P$110,표4[[#This Row],[제품명]])</f>
        <v>0</v>
      </c>
      <c r="W1288" s="34">
        <f>COUNTIF(사출계획!$Q$62:$R$110,표4[[#This Row],[제품명]])</f>
        <v>0</v>
      </c>
      <c r="X1288" s="126">
        <f>COUNTIF(사출계획!$Q$62:$R$87,표4[[#This Row],[제품명]])</f>
        <v>0</v>
      </c>
      <c r="Y1288" s="126">
        <f>COUNTIF(사출계획!$Q$88:$R$110,표4[[#This Row],[제품명]])</f>
        <v>0</v>
      </c>
      <c r="Z1288" s="34">
        <f>COUNTIF(사출계획!$S$62:$T$110,표4[[#This Row],[제품명]])</f>
        <v>0</v>
      </c>
      <c r="AA1288" s="126"/>
      <c r="AB1288" s="126"/>
    </row>
    <row r="1289" spans="2:28" x14ac:dyDescent="0.3">
      <c r="B1289" s="506" t="s">
        <v>5069</v>
      </c>
      <c r="C1289" s="302"/>
      <c r="D1289" s="33" t="s">
        <v>5072</v>
      </c>
      <c r="E1289" s="34">
        <f>COUNTIF(사출계획!$E$62:$F$110,표4[[#This Row],[제품명]])</f>
        <v>0</v>
      </c>
      <c r="F1289" s="126">
        <f>COUNTIF(사출계획!$E$62:$F$87,표4[[#This Row],[제품명]])</f>
        <v>0</v>
      </c>
      <c r="G1289" s="126">
        <f>COUNTIF(사출계획!$E$88:$F$110,표4[[#This Row],[제품명]])</f>
        <v>0</v>
      </c>
      <c r="H1289" s="34">
        <f>COUNTIF(사출계획!$G$62:$H$110,표4[[#This Row],[제품명]])</f>
        <v>0</v>
      </c>
      <c r="I1289" s="128">
        <f>COUNTIF(사출계획!$G$62:$H$87,표4[[#This Row],[제품명]])</f>
        <v>0</v>
      </c>
      <c r="J1289" s="128">
        <f>COUNTIF(사출계획!$G$88:$H$110,표4[[#This Row],[제품명]])</f>
        <v>0</v>
      </c>
      <c r="K1289" s="34">
        <f>COUNTIF(사출계획!$I$62:$J$110,표4[[#This Row],[제품명]])</f>
        <v>0</v>
      </c>
      <c r="L1289" s="126">
        <f>COUNTIF(사출계획!$I$62:$J$87,표4[[#This Row],[제품명]])</f>
        <v>0</v>
      </c>
      <c r="M1289" s="126">
        <f>COUNTIF(사출계획!$I$88:$J$110,표4[[#This Row],[제품명]])</f>
        <v>0</v>
      </c>
      <c r="N1289" s="129">
        <f>COUNTIF(사출계획!$K$62:$L$110,표4[[#This Row],[제품명]])</f>
        <v>0</v>
      </c>
      <c r="O1289" s="126">
        <f>COUNTIF(사출계획!$K$62:$L$87,표4[[#This Row],[제품명]])</f>
        <v>0</v>
      </c>
      <c r="P1289" s="126">
        <f>COUNTIF(사출계획!$K$88:$L$110,표4[[#This Row],[제품명]])</f>
        <v>0</v>
      </c>
      <c r="Q1289" s="130">
        <f>COUNTIF(사출계획!$M$62:$N$110,표4[[#This Row],[제품명]])</f>
        <v>0</v>
      </c>
      <c r="R1289" s="126">
        <f>COUNTIF(사출계획!$M$62:$N$87,표4[[#This Row],[제품명]])</f>
        <v>0</v>
      </c>
      <c r="S1289" s="126">
        <f>COUNTIF(사출계획!$M$88:$N$110,표4[[#This Row],[제품명]])</f>
        <v>0</v>
      </c>
      <c r="T1289" s="34">
        <f>COUNTIF(사출계획!$O$62:$P$110,표4[[#This Row],[제품명]])</f>
        <v>0</v>
      </c>
      <c r="U1289" s="126">
        <f>COUNTIF(사출계획!$O$62:$P$87,표4[[#This Row],[제품명]])</f>
        <v>0</v>
      </c>
      <c r="V1289" s="126">
        <f>COUNTIF(사출계획!$O$88:$P$110,표4[[#This Row],[제품명]])</f>
        <v>0</v>
      </c>
      <c r="W1289" s="34">
        <f>COUNTIF(사출계획!$Q$62:$R$110,표4[[#This Row],[제품명]])</f>
        <v>0</v>
      </c>
      <c r="X1289" s="126">
        <f>COUNTIF(사출계획!$Q$62:$R$87,표4[[#This Row],[제품명]])</f>
        <v>0</v>
      </c>
      <c r="Y1289" s="126">
        <f>COUNTIF(사출계획!$Q$88:$R$110,표4[[#This Row],[제품명]])</f>
        <v>0</v>
      </c>
      <c r="Z1289" s="34">
        <f>COUNTIF(사출계획!$S$62:$T$110,표4[[#This Row],[제품명]])</f>
        <v>0</v>
      </c>
      <c r="AA1289" s="126"/>
      <c r="AB1289" s="126"/>
    </row>
    <row r="1290" spans="2:28" x14ac:dyDescent="0.3">
      <c r="B1290" s="506" t="s">
        <v>5070</v>
      </c>
      <c r="C1290" s="285"/>
      <c r="D1290" s="506" t="s">
        <v>5073</v>
      </c>
      <c r="E1290" s="54">
        <f>COUNTIF(사출계획!$E$62:$F$110,표4[[#This Row],[제품명]])</f>
        <v>0</v>
      </c>
      <c r="F1290" s="131">
        <f>COUNTIF(사출계획!$E$62:$F$87,표4[[#This Row],[제품명]])</f>
        <v>0</v>
      </c>
      <c r="G1290" s="131">
        <f>COUNTIF(사출계획!$E$88:$F$110,표4[[#This Row],[제품명]])</f>
        <v>0</v>
      </c>
      <c r="H1290" s="54">
        <f>COUNTIF(사출계획!$G$62:$H$110,표4[[#This Row],[제품명]])</f>
        <v>0</v>
      </c>
      <c r="I1290" s="132">
        <f>COUNTIF(사출계획!$G$62:$H$87,표4[[#This Row],[제품명]])</f>
        <v>0</v>
      </c>
      <c r="J1290" s="132">
        <f>COUNTIF(사출계획!$G$88:$H$110,표4[[#This Row],[제품명]])</f>
        <v>0</v>
      </c>
      <c r="K1290" s="54">
        <f>COUNTIF(사출계획!$I$62:$J$110,표4[[#This Row],[제품명]])</f>
        <v>0</v>
      </c>
      <c r="L1290" s="131">
        <f>COUNTIF(사출계획!$I$62:$J$87,표4[[#This Row],[제품명]])</f>
        <v>0</v>
      </c>
      <c r="M1290" s="131">
        <f>COUNTIF(사출계획!$I$88:$J$110,표4[[#This Row],[제품명]])</f>
        <v>0</v>
      </c>
      <c r="N1290" s="129">
        <f>COUNTIF(사출계획!$K$62:$L$110,표4[[#This Row],[제품명]])</f>
        <v>0</v>
      </c>
      <c r="O1290" s="131">
        <f>COUNTIF(사출계획!$K$62:$L$87,표4[[#This Row],[제품명]])</f>
        <v>0</v>
      </c>
      <c r="P1290" s="131">
        <f>COUNTIF(사출계획!$K$88:$L$110,표4[[#This Row],[제품명]])</f>
        <v>0</v>
      </c>
      <c r="Q1290" s="130">
        <f>COUNTIF(사출계획!$M$62:$N$110,표4[[#This Row],[제품명]])</f>
        <v>0</v>
      </c>
      <c r="R1290" s="131">
        <f>COUNTIF(사출계획!$M$62:$N$87,표4[[#This Row],[제품명]])</f>
        <v>0</v>
      </c>
      <c r="S1290" s="131">
        <f>COUNTIF(사출계획!$M$88:$N$110,표4[[#This Row],[제품명]])</f>
        <v>0</v>
      </c>
      <c r="T1290" s="54">
        <f>COUNTIF(사출계획!$O$62:$P$110,표4[[#This Row],[제품명]])</f>
        <v>0</v>
      </c>
      <c r="U1290" s="131">
        <f>COUNTIF(사출계획!$O$62:$P$87,표4[[#This Row],[제품명]])</f>
        <v>0</v>
      </c>
      <c r="V1290" s="131">
        <f>COUNTIF(사출계획!$O$88:$P$110,표4[[#This Row],[제품명]])</f>
        <v>0</v>
      </c>
      <c r="W1290" s="54">
        <f>COUNTIF(사출계획!$Q$62:$R$110,표4[[#This Row],[제품명]])</f>
        <v>0</v>
      </c>
      <c r="X1290" s="131">
        <f>COUNTIF(사출계획!$Q$62:$R$87,표4[[#This Row],[제품명]])</f>
        <v>0</v>
      </c>
      <c r="Y1290" s="131">
        <f>COUNTIF(사출계획!$Q$88:$R$110,표4[[#This Row],[제품명]])</f>
        <v>0</v>
      </c>
      <c r="Z1290" s="54">
        <f>COUNTIF(사출계획!$S$62:$T$110,표4[[#This Row],[제품명]])</f>
        <v>0</v>
      </c>
      <c r="AA1290" s="131"/>
      <c r="AB1290" s="131"/>
    </row>
    <row r="1291" spans="2:28" x14ac:dyDescent="0.3">
      <c r="B1291" s="509" t="s">
        <v>5094</v>
      </c>
      <c r="C1291" s="302"/>
      <c r="D1291" s="33" t="s">
        <v>4274</v>
      </c>
      <c r="E1291" s="34">
        <f>COUNTIF(사출계획!$E$62:$F$110,표4[[#This Row],[제품명]])</f>
        <v>0</v>
      </c>
      <c r="F1291" s="126">
        <f>COUNTIF(사출계획!$E$62:$F$87,표4[[#This Row],[제품명]])</f>
        <v>0</v>
      </c>
      <c r="G1291" s="126">
        <f>COUNTIF(사출계획!$E$88:$F$110,표4[[#This Row],[제품명]])</f>
        <v>0</v>
      </c>
      <c r="H1291" s="34">
        <f>COUNTIF(사출계획!$G$62:$H$110,표4[[#This Row],[제품명]])</f>
        <v>0</v>
      </c>
      <c r="I1291" s="128">
        <f>COUNTIF(사출계획!$G$62:$H$87,표4[[#This Row],[제품명]])</f>
        <v>0</v>
      </c>
      <c r="J1291" s="128">
        <f>COUNTIF(사출계획!$G$88:$H$110,표4[[#This Row],[제품명]])</f>
        <v>0</v>
      </c>
      <c r="K1291" s="34">
        <f>COUNTIF(사출계획!$I$62:$J$110,표4[[#This Row],[제품명]])</f>
        <v>0</v>
      </c>
      <c r="L1291" s="126">
        <f>COUNTIF(사출계획!$I$62:$J$87,표4[[#This Row],[제품명]])</f>
        <v>0</v>
      </c>
      <c r="M1291" s="126">
        <f>COUNTIF(사출계획!$I$88:$J$110,표4[[#This Row],[제품명]])</f>
        <v>0</v>
      </c>
      <c r="N1291" s="129">
        <f>COUNTIF(사출계획!$K$62:$L$110,표4[[#This Row],[제품명]])</f>
        <v>0</v>
      </c>
      <c r="O1291" s="126">
        <f>COUNTIF(사출계획!$K$62:$L$87,표4[[#This Row],[제품명]])</f>
        <v>0</v>
      </c>
      <c r="P1291" s="126">
        <f>COUNTIF(사출계획!$K$88:$L$110,표4[[#This Row],[제품명]])</f>
        <v>0</v>
      </c>
      <c r="Q1291" s="130">
        <f>COUNTIF(사출계획!$M$62:$N$110,표4[[#This Row],[제품명]])</f>
        <v>0</v>
      </c>
      <c r="R1291" s="126">
        <f>COUNTIF(사출계획!$M$62:$N$87,표4[[#This Row],[제품명]])</f>
        <v>0</v>
      </c>
      <c r="S1291" s="126">
        <f>COUNTIF(사출계획!$M$88:$N$110,표4[[#This Row],[제품명]])</f>
        <v>0</v>
      </c>
      <c r="T1291" s="34">
        <f>COUNTIF(사출계획!$O$62:$P$110,표4[[#This Row],[제품명]])</f>
        <v>0</v>
      </c>
      <c r="U1291" s="126">
        <f>COUNTIF(사출계획!$O$62:$P$87,표4[[#This Row],[제품명]])</f>
        <v>0</v>
      </c>
      <c r="V1291" s="126">
        <f>COUNTIF(사출계획!$O$88:$P$110,표4[[#This Row],[제품명]])</f>
        <v>0</v>
      </c>
      <c r="W1291" s="34">
        <f>COUNTIF(사출계획!$Q$62:$R$110,표4[[#This Row],[제품명]])</f>
        <v>0</v>
      </c>
      <c r="X1291" s="126">
        <f>COUNTIF(사출계획!$Q$62:$R$87,표4[[#This Row],[제품명]])</f>
        <v>0</v>
      </c>
      <c r="Y1291" s="126">
        <f>COUNTIF(사출계획!$Q$88:$R$110,표4[[#This Row],[제품명]])</f>
        <v>0</v>
      </c>
      <c r="Z1291" s="34">
        <f>COUNTIF(사출계획!$S$62:$T$110,표4[[#This Row],[제품명]])</f>
        <v>0</v>
      </c>
      <c r="AA1291" s="126"/>
      <c r="AB1291" s="126"/>
    </row>
    <row r="1292" spans="2:28" x14ac:dyDescent="0.3">
      <c r="B1292" s="509" t="s">
        <v>5094</v>
      </c>
      <c r="C1292" s="285"/>
      <c r="D1292" s="509" t="s">
        <v>5089</v>
      </c>
      <c r="E1292" s="54">
        <f>COUNTIF(사출계획!$E$62:$F$110,표4[[#This Row],[제품명]])</f>
        <v>0</v>
      </c>
      <c r="F1292" s="131">
        <f>COUNTIF(사출계획!$E$62:$F$87,표4[[#This Row],[제품명]])</f>
        <v>0</v>
      </c>
      <c r="G1292" s="131">
        <f>COUNTIF(사출계획!$E$88:$F$110,표4[[#This Row],[제품명]])</f>
        <v>0</v>
      </c>
      <c r="H1292" s="54">
        <f>COUNTIF(사출계획!$G$62:$H$110,표4[[#This Row],[제품명]])</f>
        <v>0</v>
      </c>
      <c r="I1292" s="132">
        <f>COUNTIF(사출계획!$G$62:$H$87,표4[[#This Row],[제품명]])</f>
        <v>0</v>
      </c>
      <c r="J1292" s="132">
        <f>COUNTIF(사출계획!$G$88:$H$110,표4[[#This Row],[제품명]])</f>
        <v>0</v>
      </c>
      <c r="K1292" s="54">
        <f>COUNTIF(사출계획!$I$62:$J$110,표4[[#This Row],[제품명]])</f>
        <v>0</v>
      </c>
      <c r="L1292" s="131">
        <f>COUNTIF(사출계획!$I$62:$J$87,표4[[#This Row],[제품명]])</f>
        <v>0</v>
      </c>
      <c r="M1292" s="131">
        <f>COUNTIF(사출계획!$I$88:$J$110,표4[[#This Row],[제품명]])</f>
        <v>0</v>
      </c>
      <c r="N1292" s="129">
        <f>COUNTIF(사출계획!$K$62:$L$110,표4[[#This Row],[제품명]])</f>
        <v>0</v>
      </c>
      <c r="O1292" s="131">
        <f>COUNTIF(사출계획!$K$62:$L$87,표4[[#This Row],[제품명]])</f>
        <v>0</v>
      </c>
      <c r="P1292" s="131">
        <f>COUNTIF(사출계획!$K$88:$L$110,표4[[#This Row],[제품명]])</f>
        <v>0</v>
      </c>
      <c r="Q1292" s="130">
        <f>COUNTIF(사출계획!$M$62:$N$110,표4[[#This Row],[제품명]])</f>
        <v>0</v>
      </c>
      <c r="R1292" s="131">
        <f>COUNTIF(사출계획!$M$62:$N$87,표4[[#This Row],[제품명]])</f>
        <v>0</v>
      </c>
      <c r="S1292" s="131">
        <f>COUNTIF(사출계획!$M$88:$N$110,표4[[#This Row],[제품명]])</f>
        <v>0</v>
      </c>
      <c r="T1292" s="54">
        <f>COUNTIF(사출계획!$O$62:$P$110,표4[[#This Row],[제품명]])</f>
        <v>0</v>
      </c>
      <c r="U1292" s="131">
        <f>COUNTIF(사출계획!$O$62:$P$87,표4[[#This Row],[제품명]])</f>
        <v>0</v>
      </c>
      <c r="V1292" s="131">
        <f>COUNTIF(사출계획!$O$88:$P$110,표4[[#This Row],[제품명]])</f>
        <v>0</v>
      </c>
      <c r="W1292" s="54">
        <f>COUNTIF(사출계획!$Q$62:$R$110,표4[[#This Row],[제품명]])</f>
        <v>0</v>
      </c>
      <c r="X1292" s="131">
        <f>COUNTIF(사출계획!$Q$62:$R$87,표4[[#This Row],[제품명]])</f>
        <v>0</v>
      </c>
      <c r="Y1292" s="131">
        <f>COUNTIF(사출계획!$Q$88:$R$110,표4[[#This Row],[제품명]])</f>
        <v>0</v>
      </c>
      <c r="Z1292" s="54">
        <f>COUNTIF(사출계획!$S$62:$T$110,표4[[#This Row],[제품명]])</f>
        <v>0</v>
      </c>
      <c r="AA1292" s="131"/>
      <c r="AB1292" s="131"/>
    </row>
    <row r="1293" spans="2:28" x14ac:dyDescent="0.3">
      <c r="B1293" s="510" t="s">
        <v>5111</v>
      </c>
      <c r="C1293" s="285"/>
      <c r="D1293" s="510" t="s">
        <v>5097</v>
      </c>
      <c r="E1293" s="54">
        <f>COUNTIF(사출계획!$E$62:$F$110,표4[[#This Row],[제품명]])</f>
        <v>0</v>
      </c>
      <c r="F1293" s="131">
        <f>COUNTIF(사출계획!$E$62:$F$87,표4[[#This Row],[제품명]])</f>
        <v>0</v>
      </c>
      <c r="G1293" s="131">
        <f>COUNTIF(사출계획!$E$88:$F$110,표4[[#This Row],[제품명]])</f>
        <v>0</v>
      </c>
      <c r="H1293" s="54">
        <f>COUNTIF(사출계획!$G$62:$H$110,표4[[#This Row],[제품명]])</f>
        <v>0</v>
      </c>
      <c r="I1293" s="132">
        <f>COUNTIF(사출계획!$G$62:$H$87,표4[[#This Row],[제품명]])</f>
        <v>0</v>
      </c>
      <c r="J1293" s="132">
        <f>COUNTIF(사출계획!$G$88:$H$110,표4[[#This Row],[제품명]])</f>
        <v>0</v>
      </c>
      <c r="K1293" s="54">
        <f>COUNTIF(사출계획!$I$62:$J$110,표4[[#This Row],[제품명]])</f>
        <v>0</v>
      </c>
      <c r="L1293" s="131">
        <f>COUNTIF(사출계획!$I$62:$J$87,표4[[#This Row],[제품명]])</f>
        <v>0</v>
      </c>
      <c r="M1293" s="131">
        <f>COUNTIF(사출계획!$I$88:$J$110,표4[[#This Row],[제품명]])</f>
        <v>0</v>
      </c>
      <c r="N1293" s="129">
        <f>COUNTIF(사출계획!$K$62:$L$110,표4[[#This Row],[제품명]])</f>
        <v>0</v>
      </c>
      <c r="O1293" s="131">
        <f>COUNTIF(사출계획!$K$62:$L$87,표4[[#This Row],[제품명]])</f>
        <v>0</v>
      </c>
      <c r="P1293" s="131">
        <f>COUNTIF(사출계획!$K$88:$L$110,표4[[#This Row],[제품명]])</f>
        <v>0</v>
      </c>
      <c r="Q1293" s="130">
        <f>COUNTIF(사출계획!$M$62:$N$110,표4[[#This Row],[제품명]])</f>
        <v>0</v>
      </c>
      <c r="R1293" s="131">
        <f>COUNTIF(사출계획!$M$62:$N$87,표4[[#This Row],[제품명]])</f>
        <v>0</v>
      </c>
      <c r="S1293" s="131">
        <f>COUNTIF(사출계획!$M$88:$N$110,표4[[#This Row],[제품명]])</f>
        <v>0</v>
      </c>
      <c r="T1293" s="54">
        <f>COUNTIF(사출계획!$O$62:$P$110,표4[[#This Row],[제품명]])</f>
        <v>0</v>
      </c>
      <c r="U1293" s="131">
        <f>COUNTIF(사출계획!$O$62:$P$87,표4[[#This Row],[제품명]])</f>
        <v>0</v>
      </c>
      <c r="V1293" s="131">
        <f>COUNTIF(사출계획!$O$88:$P$110,표4[[#This Row],[제품명]])</f>
        <v>0</v>
      </c>
      <c r="W1293" s="54">
        <f>COUNTIF(사출계획!$Q$62:$R$110,표4[[#This Row],[제품명]])</f>
        <v>0</v>
      </c>
      <c r="X1293" s="131">
        <f>COUNTIF(사출계획!$Q$62:$R$87,표4[[#This Row],[제품명]])</f>
        <v>0</v>
      </c>
      <c r="Y1293" s="131">
        <f>COUNTIF(사출계획!$Q$88:$R$110,표4[[#This Row],[제품명]])</f>
        <v>0</v>
      </c>
      <c r="Z1293" s="54">
        <f>COUNTIF(사출계획!$S$62:$T$110,표4[[#This Row],[제품명]])</f>
        <v>0</v>
      </c>
      <c r="AA1293" s="131"/>
      <c r="AB1293" s="131"/>
    </row>
    <row r="1294" spans="2:28" x14ac:dyDescent="0.3">
      <c r="B1294" s="512" t="s">
        <v>5111</v>
      </c>
      <c r="C1294" s="302"/>
      <c r="D1294" s="33" t="s">
        <v>5098</v>
      </c>
      <c r="E1294" s="34">
        <f>COUNTIF(사출계획!$E$62:$F$110,표4[[#This Row],[제품명]])</f>
        <v>0</v>
      </c>
      <c r="F1294" s="126">
        <f>COUNTIF(사출계획!$E$62:$F$87,표4[[#This Row],[제품명]])</f>
        <v>0</v>
      </c>
      <c r="G1294" s="126">
        <f>COUNTIF(사출계획!$E$88:$F$110,표4[[#This Row],[제품명]])</f>
        <v>0</v>
      </c>
      <c r="H1294" s="34">
        <f>COUNTIF(사출계획!$G$62:$H$110,표4[[#This Row],[제품명]])</f>
        <v>0</v>
      </c>
      <c r="I1294" s="128">
        <f>COUNTIF(사출계획!$G$62:$H$87,표4[[#This Row],[제품명]])</f>
        <v>0</v>
      </c>
      <c r="J1294" s="128">
        <f>COUNTIF(사출계획!$G$88:$H$110,표4[[#This Row],[제품명]])</f>
        <v>0</v>
      </c>
      <c r="K1294" s="34">
        <f>COUNTIF(사출계획!$I$62:$J$110,표4[[#This Row],[제품명]])</f>
        <v>0</v>
      </c>
      <c r="L1294" s="126">
        <f>COUNTIF(사출계획!$I$62:$J$87,표4[[#This Row],[제품명]])</f>
        <v>0</v>
      </c>
      <c r="M1294" s="126">
        <f>COUNTIF(사출계획!$I$88:$J$110,표4[[#This Row],[제품명]])</f>
        <v>0</v>
      </c>
      <c r="N1294" s="129">
        <f>COUNTIF(사출계획!$K$62:$L$110,표4[[#This Row],[제품명]])</f>
        <v>0</v>
      </c>
      <c r="O1294" s="126">
        <f>COUNTIF(사출계획!$K$62:$L$87,표4[[#This Row],[제품명]])</f>
        <v>0</v>
      </c>
      <c r="P1294" s="126">
        <f>COUNTIF(사출계획!$K$88:$L$110,표4[[#This Row],[제품명]])</f>
        <v>0</v>
      </c>
      <c r="Q1294" s="130">
        <f>COUNTIF(사출계획!$M$62:$N$110,표4[[#This Row],[제품명]])</f>
        <v>0</v>
      </c>
      <c r="R1294" s="126">
        <f>COUNTIF(사출계획!$M$62:$N$87,표4[[#This Row],[제품명]])</f>
        <v>0</v>
      </c>
      <c r="S1294" s="126">
        <f>COUNTIF(사출계획!$M$88:$N$110,표4[[#This Row],[제품명]])</f>
        <v>0</v>
      </c>
      <c r="T1294" s="34">
        <f>COUNTIF(사출계획!$O$62:$P$110,표4[[#This Row],[제품명]])</f>
        <v>0</v>
      </c>
      <c r="U1294" s="126">
        <f>COUNTIF(사출계획!$O$62:$P$87,표4[[#This Row],[제품명]])</f>
        <v>0</v>
      </c>
      <c r="V1294" s="126">
        <f>COUNTIF(사출계획!$O$88:$P$110,표4[[#This Row],[제품명]])</f>
        <v>0</v>
      </c>
      <c r="W1294" s="34">
        <f>COUNTIF(사출계획!$Q$62:$R$110,표4[[#This Row],[제품명]])</f>
        <v>0</v>
      </c>
      <c r="X1294" s="126">
        <f>COUNTIF(사출계획!$Q$62:$R$87,표4[[#This Row],[제품명]])</f>
        <v>0</v>
      </c>
      <c r="Y1294" s="126">
        <f>COUNTIF(사출계획!$Q$88:$R$110,표4[[#This Row],[제품명]])</f>
        <v>0</v>
      </c>
      <c r="Z1294" s="34">
        <f>COUNTIF(사출계획!$S$62:$T$110,표4[[#This Row],[제품명]])</f>
        <v>0</v>
      </c>
      <c r="AA1294" s="126"/>
      <c r="AB1294" s="126"/>
    </row>
    <row r="1295" spans="2:28" x14ac:dyDescent="0.3">
      <c r="B1295" s="512" t="s">
        <v>5111</v>
      </c>
      <c r="C1295" s="285"/>
      <c r="D1295" s="510" t="s">
        <v>5099</v>
      </c>
      <c r="E1295" s="54">
        <f>COUNTIF(사출계획!$E$62:$F$110,표4[[#This Row],[제품명]])</f>
        <v>0</v>
      </c>
      <c r="F1295" s="131">
        <f>COUNTIF(사출계획!$E$62:$F$87,표4[[#This Row],[제품명]])</f>
        <v>0</v>
      </c>
      <c r="G1295" s="131">
        <f>COUNTIF(사출계획!$E$88:$F$110,표4[[#This Row],[제품명]])</f>
        <v>0</v>
      </c>
      <c r="H1295" s="54">
        <f>COUNTIF(사출계획!$G$62:$H$110,표4[[#This Row],[제품명]])</f>
        <v>0</v>
      </c>
      <c r="I1295" s="132">
        <f>COUNTIF(사출계획!$G$62:$H$87,표4[[#This Row],[제품명]])</f>
        <v>0</v>
      </c>
      <c r="J1295" s="132">
        <f>COUNTIF(사출계획!$G$88:$H$110,표4[[#This Row],[제품명]])</f>
        <v>0</v>
      </c>
      <c r="K1295" s="54">
        <f>COUNTIF(사출계획!$I$62:$J$110,표4[[#This Row],[제품명]])</f>
        <v>0</v>
      </c>
      <c r="L1295" s="131">
        <f>COUNTIF(사출계획!$I$62:$J$87,표4[[#This Row],[제품명]])</f>
        <v>0</v>
      </c>
      <c r="M1295" s="131">
        <f>COUNTIF(사출계획!$I$88:$J$110,표4[[#This Row],[제품명]])</f>
        <v>0</v>
      </c>
      <c r="N1295" s="129">
        <f>COUNTIF(사출계획!$K$62:$L$110,표4[[#This Row],[제품명]])</f>
        <v>0</v>
      </c>
      <c r="O1295" s="131">
        <f>COUNTIF(사출계획!$K$62:$L$87,표4[[#This Row],[제품명]])</f>
        <v>0</v>
      </c>
      <c r="P1295" s="131">
        <f>COUNTIF(사출계획!$K$88:$L$110,표4[[#This Row],[제품명]])</f>
        <v>0</v>
      </c>
      <c r="Q1295" s="130">
        <f>COUNTIF(사출계획!$M$62:$N$110,표4[[#This Row],[제품명]])</f>
        <v>0</v>
      </c>
      <c r="R1295" s="131">
        <f>COUNTIF(사출계획!$M$62:$N$87,표4[[#This Row],[제품명]])</f>
        <v>0</v>
      </c>
      <c r="S1295" s="131">
        <f>COUNTIF(사출계획!$M$88:$N$110,표4[[#This Row],[제품명]])</f>
        <v>0</v>
      </c>
      <c r="T1295" s="54">
        <f>COUNTIF(사출계획!$O$62:$P$110,표4[[#This Row],[제품명]])</f>
        <v>0</v>
      </c>
      <c r="U1295" s="131">
        <f>COUNTIF(사출계획!$O$62:$P$87,표4[[#This Row],[제품명]])</f>
        <v>0</v>
      </c>
      <c r="V1295" s="131">
        <f>COUNTIF(사출계획!$O$88:$P$110,표4[[#This Row],[제품명]])</f>
        <v>0</v>
      </c>
      <c r="W1295" s="54">
        <f>COUNTIF(사출계획!$Q$62:$R$110,표4[[#This Row],[제품명]])</f>
        <v>0</v>
      </c>
      <c r="X1295" s="131">
        <f>COUNTIF(사출계획!$Q$62:$R$87,표4[[#This Row],[제품명]])</f>
        <v>0</v>
      </c>
      <c r="Y1295" s="131">
        <f>COUNTIF(사출계획!$Q$88:$R$110,표4[[#This Row],[제품명]])</f>
        <v>0</v>
      </c>
      <c r="Z1295" s="54">
        <f>COUNTIF(사출계획!$S$62:$T$110,표4[[#This Row],[제품명]])</f>
        <v>0</v>
      </c>
      <c r="AA1295" s="131"/>
      <c r="AB1295" s="131"/>
    </row>
    <row r="1296" spans="2:28" x14ac:dyDescent="0.3">
      <c r="B1296" s="512" t="s">
        <v>5112</v>
      </c>
      <c r="C1296" s="302"/>
      <c r="D1296" s="512" t="s">
        <v>5097</v>
      </c>
      <c r="E1296" s="34">
        <f>COUNTIF(사출계획!$E$62:$F$110,표4[[#This Row],[제품명]])</f>
        <v>0</v>
      </c>
      <c r="F1296" s="126">
        <f>COUNTIF(사출계획!$E$62:$F$87,표4[[#This Row],[제품명]])</f>
        <v>0</v>
      </c>
      <c r="G1296" s="126">
        <f>COUNTIF(사출계획!$E$88:$F$110,표4[[#This Row],[제품명]])</f>
        <v>0</v>
      </c>
      <c r="H1296" s="34">
        <f>COUNTIF(사출계획!$G$62:$H$110,표4[[#This Row],[제품명]])</f>
        <v>0</v>
      </c>
      <c r="I1296" s="128">
        <f>COUNTIF(사출계획!$G$62:$H$87,표4[[#This Row],[제품명]])</f>
        <v>0</v>
      </c>
      <c r="J1296" s="128">
        <f>COUNTIF(사출계획!$G$88:$H$110,표4[[#This Row],[제품명]])</f>
        <v>0</v>
      </c>
      <c r="K1296" s="34">
        <f>COUNTIF(사출계획!$I$62:$J$110,표4[[#This Row],[제품명]])</f>
        <v>0</v>
      </c>
      <c r="L1296" s="126">
        <f>COUNTIF(사출계획!$I$62:$J$87,표4[[#This Row],[제품명]])</f>
        <v>0</v>
      </c>
      <c r="M1296" s="126">
        <f>COUNTIF(사출계획!$I$88:$J$110,표4[[#This Row],[제품명]])</f>
        <v>0</v>
      </c>
      <c r="N1296" s="129">
        <f>COUNTIF(사출계획!$K$62:$L$110,표4[[#This Row],[제품명]])</f>
        <v>0</v>
      </c>
      <c r="O1296" s="126">
        <f>COUNTIF(사출계획!$K$62:$L$87,표4[[#This Row],[제품명]])</f>
        <v>0</v>
      </c>
      <c r="P1296" s="126">
        <f>COUNTIF(사출계획!$K$88:$L$110,표4[[#This Row],[제품명]])</f>
        <v>0</v>
      </c>
      <c r="Q1296" s="130">
        <f>COUNTIF(사출계획!$M$62:$N$110,표4[[#This Row],[제품명]])</f>
        <v>0</v>
      </c>
      <c r="R1296" s="126">
        <f>COUNTIF(사출계획!$M$62:$N$87,표4[[#This Row],[제품명]])</f>
        <v>0</v>
      </c>
      <c r="S1296" s="126">
        <f>COUNTIF(사출계획!$M$88:$N$110,표4[[#This Row],[제품명]])</f>
        <v>0</v>
      </c>
      <c r="T1296" s="34">
        <f>COUNTIF(사출계획!$O$62:$P$110,표4[[#This Row],[제품명]])</f>
        <v>0</v>
      </c>
      <c r="U1296" s="126">
        <f>COUNTIF(사출계획!$O$62:$P$87,표4[[#This Row],[제품명]])</f>
        <v>0</v>
      </c>
      <c r="V1296" s="126">
        <f>COUNTIF(사출계획!$O$88:$P$110,표4[[#This Row],[제품명]])</f>
        <v>0</v>
      </c>
      <c r="W1296" s="34">
        <f>COUNTIF(사출계획!$Q$62:$R$110,표4[[#This Row],[제품명]])</f>
        <v>0</v>
      </c>
      <c r="X1296" s="126">
        <f>COUNTIF(사출계획!$Q$62:$R$87,표4[[#This Row],[제품명]])</f>
        <v>0</v>
      </c>
      <c r="Y1296" s="126">
        <f>COUNTIF(사출계획!$Q$88:$R$110,표4[[#This Row],[제품명]])</f>
        <v>0</v>
      </c>
      <c r="Z1296" s="34">
        <f>COUNTIF(사출계획!$S$62:$T$110,표4[[#This Row],[제품명]])</f>
        <v>0</v>
      </c>
      <c r="AA1296" s="126"/>
      <c r="AB1296" s="126"/>
    </row>
    <row r="1297" spans="2:28" x14ac:dyDescent="0.3">
      <c r="B1297" s="512" t="s">
        <v>5112</v>
      </c>
      <c r="C1297" s="302"/>
      <c r="D1297" s="33" t="s">
        <v>5110</v>
      </c>
      <c r="E1297" s="34">
        <f>COUNTIF(사출계획!$E$62:$F$110,표4[[#This Row],[제품명]])</f>
        <v>0</v>
      </c>
      <c r="F1297" s="126">
        <f>COUNTIF(사출계획!$E$62:$F$87,표4[[#This Row],[제품명]])</f>
        <v>0</v>
      </c>
      <c r="G1297" s="126">
        <f>COUNTIF(사출계획!$E$88:$F$110,표4[[#This Row],[제품명]])</f>
        <v>0</v>
      </c>
      <c r="H1297" s="34">
        <f>COUNTIF(사출계획!$G$62:$H$110,표4[[#This Row],[제품명]])</f>
        <v>0</v>
      </c>
      <c r="I1297" s="128">
        <f>COUNTIF(사출계획!$G$62:$H$87,표4[[#This Row],[제품명]])</f>
        <v>0</v>
      </c>
      <c r="J1297" s="128">
        <f>COUNTIF(사출계획!$G$88:$H$110,표4[[#This Row],[제품명]])</f>
        <v>0</v>
      </c>
      <c r="K1297" s="34">
        <f>COUNTIF(사출계획!$I$62:$J$110,표4[[#This Row],[제품명]])</f>
        <v>0</v>
      </c>
      <c r="L1297" s="126">
        <f>COUNTIF(사출계획!$I$62:$J$87,표4[[#This Row],[제품명]])</f>
        <v>0</v>
      </c>
      <c r="M1297" s="126">
        <f>COUNTIF(사출계획!$I$88:$J$110,표4[[#This Row],[제품명]])</f>
        <v>0</v>
      </c>
      <c r="N1297" s="129">
        <f>COUNTIF(사출계획!$K$62:$L$110,표4[[#This Row],[제품명]])</f>
        <v>0</v>
      </c>
      <c r="O1297" s="126">
        <f>COUNTIF(사출계획!$K$62:$L$87,표4[[#This Row],[제품명]])</f>
        <v>0</v>
      </c>
      <c r="P1297" s="126">
        <f>COUNTIF(사출계획!$K$88:$L$110,표4[[#This Row],[제품명]])</f>
        <v>0</v>
      </c>
      <c r="Q1297" s="130">
        <f>COUNTIF(사출계획!$M$62:$N$110,표4[[#This Row],[제품명]])</f>
        <v>0</v>
      </c>
      <c r="R1297" s="126">
        <f>COUNTIF(사출계획!$M$62:$N$87,표4[[#This Row],[제품명]])</f>
        <v>0</v>
      </c>
      <c r="S1297" s="126">
        <f>COUNTIF(사출계획!$M$88:$N$110,표4[[#This Row],[제품명]])</f>
        <v>0</v>
      </c>
      <c r="T1297" s="34">
        <f>COUNTIF(사출계획!$O$62:$P$110,표4[[#This Row],[제품명]])</f>
        <v>0</v>
      </c>
      <c r="U1297" s="126">
        <f>COUNTIF(사출계획!$O$62:$P$87,표4[[#This Row],[제품명]])</f>
        <v>0</v>
      </c>
      <c r="V1297" s="126">
        <f>COUNTIF(사출계획!$O$88:$P$110,표4[[#This Row],[제품명]])</f>
        <v>0</v>
      </c>
      <c r="W1297" s="34">
        <f>COUNTIF(사출계획!$Q$62:$R$110,표4[[#This Row],[제품명]])</f>
        <v>0</v>
      </c>
      <c r="X1297" s="126">
        <f>COUNTIF(사출계획!$Q$62:$R$87,표4[[#This Row],[제품명]])</f>
        <v>0</v>
      </c>
      <c r="Y1297" s="126">
        <f>COUNTIF(사출계획!$Q$88:$R$110,표4[[#This Row],[제품명]])</f>
        <v>0</v>
      </c>
      <c r="Z1297" s="34">
        <f>COUNTIF(사출계획!$S$62:$T$110,표4[[#This Row],[제품명]])</f>
        <v>0</v>
      </c>
      <c r="AA1297" s="126"/>
      <c r="AB1297" s="126"/>
    </row>
    <row r="1298" spans="2:28" x14ac:dyDescent="0.3">
      <c r="B1298" s="512" t="s">
        <v>5112</v>
      </c>
      <c r="C1298" s="285"/>
      <c r="D1298" s="512" t="s">
        <v>5099</v>
      </c>
      <c r="E1298" s="54">
        <f>COUNTIF(사출계획!$E$62:$F$110,표4[[#This Row],[제품명]])</f>
        <v>0</v>
      </c>
      <c r="F1298" s="131">
        <f>COUNTIF(사출계획!$E$62:$F$87,표4[[#This Row],[제품명]])</f>
        <v>0</v>
      </c>
      <c r="G1298" s="131">
        <f>COUNTIF(사출계획!$E$88:$F$110,표4[[#This Row],[제품명]])</f>
        <v>0</v>
      </c>
      <c r="H1298" s="54">
        <f>COUNTIF(사출계획!$G$62:$H$110,표4[[#This Row],[제품명]])</f>
        <v>0</v>
      </c>
      <c r="I1298" s="132">
        <f>COUNTIF(사출계획!$G$62:$H$87,표4[[#This Row],[제품명]])</f>
        <v>0</v>
      </c>
      <c r="J1298" s="132">
        <f>COUNTIF(사출계획!$G$88:$H$110,표4[[#This Row],[제품명]])</f>
        <v>0</v>
      </c>
      <c r="K1298" s="54">
        <f>COUNTIF(사출계획!$I$62:$J$110,표4[[#This Row],[제품명]])</f>
        <v>0</v>
      </c>
      <c r="L1298" s="131">
        <f>COUNTIF(사출계획!$I$62:$J$87,표4[[#This Row],[제품명]])</f>
        <v>0</v>
      </c>
      <c r="M1298" s="131">
        <f>COUNTIF(사출계획!$I$88:$J$110,표4[[#This Row],[제품명]])</f>
        <v>0</v>
      </c>
      <c r="N1298" s="129">
        <f>COUNTIF(사출계획!$K$62:$L$110,표4[[#This Row],[제품명]])</f>
        <v>0</v>
      </c>
      <c r="O1298" s="131">
        <f>COUNTIF(사출계획!$K$62:$L$87,표4[[#This Row],[제품명]])</f>
        <v>0</v>
      </c>
      <c r="P1298" s="131">
        <f>COUNTIF(사출계획!$K$88:$L$110,표4[[#This Row],[제품명]])</f>
        <v>0</v>
      </c>
      <c r="Q1298" s="130">
        <f>COUNTIF(사출계획!$M$62:$N$110,표4[[#This Row],[제품명]])</f>
        <v>0</v>
      </c>
      <c r="R1298" s="131">
        <f>COUNTIF(사출계획!$M$62:$N$87,표4[[#This Row],[제품명]])</f>
        <v>0</v>
      </c>
      <c r="S1298" s="131">
        <f>COUNTIF(사출계획!$M$88:$N$110,표4[[#This Row],[제품명]])</f>
        <v>0</v>
      </c>
      <c r="T1298" s="54">
        <f>COUNTIF(사출계획!$O$62:$P$110,표4[[#This Row],[제품명]])</f>
        <v>0</v>
      </c>
      <c r="U1298" s="131">
        <f>COUNTIF(사출계획!$O$62:$P$87,표4[[#This Row],[제품명]])</f>
        <v>0</v>
      </c>
      <c r="V1298" s="131">
        <f>COUNTIF(사출계획!$O$88:$P$110,표4[[#This Row],[제품명]])</f>
        <v>0</v>
      </c>
      <c r="W1298" s="54">
        <f>COUNTIF(사출계획!$Q$62:$R$110,표4[[#This Row],[제품명]])</f>
        <v>0</v>
      </c>
      <c r="X1298" s="131">
        <f>COUNTIF(사출계획!$Q$62:$R$87,표4[[#This Row],[제품명]])</f>
        <v>0</v>
      </c>
      <c r="Y1298" s="131">
        <f>COUNTIF(사출계획!$Q$88:$R$110,표4[[#This Row],[제품명]])</f>
        <v>0</v>
      </c>
      <c r="Z1298" s="54">
        <f>COUNTIF(사출계획!$S$62:$T$110,표4[[#This Row],[제품명]])</f>
        <v>0</v>
      </c>
      <c r="AA1298" s="131"/>
      <c r="AB1298" s="131"/>
    </row>
    <row r="1299" spans="2:28" x14ac:dyDescent="0.3">
      <c r="B1299" s="513" t="s">
        <v>5159</v>
      </c>
      <c r="C1299" s="285"/>
      <c r="D1299" s="513" t="s">
        <v>5114</v>
      </c>
      <c r="E1299" s="54">
        <f>COUNTIF(사출계획!$E$62:$F$110,표4[[#This Row],[제품명]])</f>
        <v>0</v>
      </c>
      <c r="F1299" s="131">
        <f>COUNTIF(사출계획!$E$62:$F$87,표4[[#This Row],[제품명]])</f>
        <v>0</v>
      </c>
      <c r="G1299" s="131">
        <f>COUNTIF(사출계획!$E$88:$F$110,표4[[#This Row],[제품명]])</f>
        <v>0</v>
      </c>
      <c r="H1299" s="54">
        <f>COUNTIF(사출계획!$G$62:$H$110,표4[[#This Row],[제품명]])</f>
        <v>0</v>
      </c>
      <c r="I1299" s="132">
        <f>COUNTIF(사출계획!$G$62:$H$87,표4[[#This Row],[제품명]])</f>
        <v>0</v>
      </c>
      <c r="J1299" s="132">
        <f>COUNTIF(사출계획!$G$88:$H$110,표4[[#This Row],[제품명]])</f>
        <v>0</v>
      </c>
      <c r="K1299" s="54">
        <f>COUNTIF(사출계획!$I$62:$J$110,표4[[#This Row],[제품명]])</f>
        <v>0</v>
      </c>
      <c r="L1299" s="131">
        <f>COUNTIF(사출계획!$I$62:$J$87,표4[[#This Row],[제품명]])</f>
        <v>0</v>
      </c>
      <c r="M1299" s="131">
        <f>COUNTIF(사출계획!$I$88:$J$110,표4[[#This Row],[제품명]])</f>
        <v>0</v>
      </c>
      <c r="N1299" s="129">
        <f>COUNTIF(사출계획!$K$62:$L$110,표4[[#This Row],[제품명]])</f>
        <v>0</v>
      </c>
      <c r="O1299" s="131">
        <f>COUNTIF(사출계획!$K$62:$L$87,표4[[#This Row],[제품명]])</f>
        <v>0</v>
      </c>
      <c r="P1299" s="131">
        <f>COUNTIF(사출계획!$K$88:$L$110,표4[[#This Row],[제품명]])</f>
        <v>0</v>
      </c>
      <c r="Q1299" s="130">
        <f>COUNTIF(사출계획!$M$62:$N$110,표4[[#This Row],[제품명]])</f>
        <v>0</v>
      </c>
      <c r="R1299" s="131">
        <f>COUNTIF(사출계획!$M$62:$N$87,표4[[#This Row],[제품명]])</f>
        <v>0</v>
      </c>
      <c r="S1299" s="131">
        <f>COUNTIF(사출계획!$M$88:$N$110,표4[[#This Row],[제품명]])</f>
        <v>0</v>
      </c>
      <c r="T1299" s="54">
        <f>COUNTIF(사출계획!$O$62:$P$110,표4[[#This Row],[제품명]])</f>
        <v>0</v>
      </c>
      <c r="U1299" s="131">
        <f>COUNTIF(사출계획!$O$62:$P$87,표4[[#This Row],[제품명]])</f>
        <v>0</v>
      </c>
      <c r="V1299" s="131">
        <f>COUNTIF(사출계획!$O$88:$P$110,표4[[#This Row],[제품명]])</f>
        <v>0</v>
      </c>
      <c r="W1299" s="54">
        <f>COUNTIF(사출계획!$Q$62:$R$110,표4[[#This Row],[제품명]])</f>
        <v>0</v>
      </c>
      <c r="X1299" s="131">
        <f>COUNTIF(사출계획!$Q$62:$R$87,표4[[#This Row],[제품명]])</f>
        <v>0</v>
      </c>
      <c r="Y1299" s="131">
        <f>COUNTIF(사출계획!$Q$88:$R$110,표4[[#This Row],[제품명]])</f>
        <v>0</v>
      </c>
      <c r="Z1299" s="54">
        <f>COUNTIF(사출계획!$S$62:$T$110,표4[[#This Row],[제품명]])</f>
        <v>0</v>
      </c>
      <c r="AA1299" s="131"/>
      <c r="AB1299" s="131"/>
    </row>
    <row r="1300" spans="2:28" x14ac:dyDescent="0.3">
      <c r="B1300" s="520" t="s">
        <v>5113</v>
      </c>
      <c r="C1300" s="285"/>
      <c r="D1300" s="520" t="s">
        <v>5167</v>
      </c>
      <c r="E1300" s="54">
        <f>COUNTIF(사출계획!$E$62:$F$110,표4[[#This Row],[제품명]])</f>
        <v>0</v>
      </c>
      <c r="F1300" s="131">
        <f>COUNTIF(사출계획!$E$62:$F$87,표4[[#This Row],[제품명]])</f>
        <v>0</v>
      </c>
      <c r="G1300" s="131">
        <f>COUNTIF(사출계획!$E$88:$F$110,표4[[#This Row],[제품명]])</f>
        <v>0</v>
      </c>
      <c r="H1300" s="54">
        <f>COUNTIF(사출계획!$G$62:$H$110,표4[[#This Row],[제품명]])</f>
        <v>0</v>
      </c>
      <c r="I1300" s="132">
        <f>COUNTIF(사출계획!$G$62:$H$87,표4[[#This Row],[제품명]])</f>
        <v>0</v>
      </c>
      <c r="J1300" s="132">
        <f>COUNTIF(사출계획!$G$88:$H$110,표4[[#This Row],[제품명]])</f>
        <v>0</v>
      </c>
      <c r="K1300" s="54">
        <f>COUNTIF(사출계획!$I$62:$J$110,표4[[#This Row],[제품명]])</f>
        <v>0</v>
      </c>
      <c r="L1300" s="131">
        <f>COUNTIF(사출계획!$I$62:$J$87,표4[[#This Row],[제품명]])</f>
        <v>0</v>
      </c>
      <c r="M1300" s="131">
        <f>COUNTIF(사출계획!$I$88:$J$110,표4[[#This Row],[제품명]])</f>
        <v>0</v>
      </c>
      <c r="N1300" s="129">
        <f>COUNTIF(사출계획!$K$62:$L$110,표4[[#This Row],[제품명]])</f>
        <v>0</v>
      </c>
      <c r="O1300" s="131">
        <f>COUNTIF(사출계획!$K$62:$L$87,표4[[#This Row],[제품명]])</f>
        <v>0</v>
      </c>
      <c r="P1300" s="131">
        <f>COUNTIF(사출계획!$K$88:$L$110,표4[[#This Row],[제품명]])</f>
        <v>0</v>
      </c>
      <c r="Q1300" s="130">
        <f>COUNTIF(사출계획!$M$62:$N$110,표4[[#This Row],[제품명]])</f>
        <v>0</v>
      </c>
      <c r="R1300" s="131">
        <f>COUNTIF(사출계획!$M$62:$N$87,표4[[#This Row],[제품명]])</f>
        <v>0</v>
      </c>
      <c r="S1300" s="131">
        <f>COUNTIF(사출계획!$M$88:$N$110,표4[[#This Row],[제품명]])</f>
        <v>0</v>
      </c>
      <c r="T1300" s="54">
        <f>COUNTIF(사출계획!$O$62:$P$110,표4[[#This Row],[제품명]])</f>
        <v>0</v>
      </c>
      <c r="U1300" s="131">
        <f>COUNTIF(사출계획!$O$62:$P$87,표4[[#This Row],[제품명]])</f>
        <v>0</v>
      </c>
      <c r="V1300" s="131">
        <f>COUNTIF(사출계획!$O$88:$P$110,표4[[#This Row],[제품명]])</f>
        <v>0</v>
      </c>
      <c r="W1300" s="54">
        <f>COUNTIF(사출계획!$Q$62:$R$110,표4[[#This Row],[제품명]])</f>
        <v>0</v>
      </c>
      <c r="X1300" s="131">
        <f>COUNTIF(사출계획!$Q$62:$R$87,표4[[#This Row],[제품명]])</f>
        <v>0</v>
      </c>
      <c r="Y1300" s="131">
        <f>COUNTIF(사출계획!$Q$88:$R$110,표4[[#This Row],[제품명]])</f>
        <v>0</v>
      </c>
      <c r="Z1300" s="54">
        <f>COUNTIF(사출계획!$S$62:$T$110,표4[[#This Row],[제품명]])</f>
        <v>0</v>
      </c>
      <c r="AA1300" s="131"/>
      <c r="AB1300" s="131"/>
    </row>
    <row r="1301" spans="2:28" x14ac:dyDescent="0.3">
      <c r="B1301" s="514" t="s">
        <v>5115</v>
      </c>
      <c r="C1301" s="302"/>
      <c r="D1301" s="514" t="s">
        <v>5097</v>
      </c>
      <c r="E1301" s="34">
        <f>COUNTIF(사출계획!$E$62:$F$110,표4[[#This Row],[제품명]])</f>
        <v>0</v>
      </c>
      <c r="F1301" s="126">
        <f>COUNTIF(사출계획!$E$62:$F$87,표4[[#This Row],[제품명]])</f>
        <v>0</v>
      </c>
      <c r="G1301" s="126">
        <f>COUNTIF(사출계획!$E$88:$F$110,표4[[#This Row],[제품명]])</f>
        <v>0</v>
      </c>
      <c r="H1301" s="34">
        <f>COUNTIF(사출계획!$G$62:$H$110,표4[[#This Row],[제품명]])</f>
        <v>0</v>
      </c>
      <c r="I1301" s="128">
        <f>COUNTIF(사출계획!$G$62:$H$87,표4[[#This Row],[제품명]])</f>
        <v>0</v>
      </c>
      <c r="J1301" s="128">
        <f>COUNTIF(사출계획!$G$88:$H$110,표4[[#This Row],[제품명]])</f>
        <v>0</v>
      </c>
      <c r="K1301" s="34">
        <f>COUNTIF(사출계획!$I$62:$J$110,표4[[#This Row],[제품명]])</f>
        <v>0</v>
      </c>
      <c r="L1301" s="126">
        <f>COUNTIF(사출계획!$I$62:$J$87,표4[[#This Row],[제품명]])</f>
        <v>0</v>
      </c>
      <c r="M1301" s="126">
        <f>COUNTIF(사출계획!$I$88:$J$110,표4[[#This Row],[제품명]])</f>
        <v>0</v>
      </c>
      <c r="N1301" s="129">
        <f>COUNTIF(사출계획!$K$62:$L$110,표4[[#This Row],[제품명]])</f>
        <v>0</v>
      </c>
      <c r="O1301" s="126">
        <f>COUNTIF(사출계획!$K$62:$L$87,표4[[#This Row],[제품명]])</f>
        <v>0</v>
      </c>
      <c r="P1301" s="126">
        <f>COUNTIF(사출계획!$K$88:$L$110,표4[[#This Row],[제품명]])</f>
        <v>0</v>
      </c>
      <c r="Q1301" s="130">
        <f>COUNTIF(사출계획!$M$62:$N$110,표4[[#This Row],[제품명]])</f>
        <v>0</v>
      </c>
      <c r="R1301" s="126">
        <f>COUNTIF(사출계획!$M$62:$N$87,표4[[#This Row],[제품명]])</f>
        <v>0</v>
      </c>
      <c r="S1301" s="126">
        <f>COUNTIF(사출계획!$M$88:$N$110,표4[[#This Row],[제품명]])</f>
        <v>0</v>
      </c>
      <c r="T1301" s="34">
        <f>COUNTIF(사출계획!$O$62:$P$110,표4[[#This Row],[제품명]])</f>
        <v>0</v>
      </c>
      <c r="U1301" s="126">
        <f>COUNTIF(사출계획!$O$62:$P$87,표4[[#This Row],[제품명]])</f>
        <v>0</v>
      </c>
      <c r="V1301" s="126">
        <f>COUNTIF(사출계획!$O$88:$P$110,표4[[#This Row],[제품명]])</f>
        <v>0</v>
      </c>
      <c r="W1301" s="34">
        <f>COUNTIF(사출계획!$Q$62:$R$110,표4[[#This Row],[제품명]])</f>
        <v>0</v>
      </c>
      <c r="X1301" s="126">
        <f>COUNTIF(사출계획!$Q$62:$R$87,표4[[#This Row],[제품명]])</f>
        <v>0</v>
      </c>
      <c r="Y1301" s="126">
        <f>COUNTIF(사출계획!$Q$88:$R$110,표4[[#This Row],[제품명]])</f>
        <v>0</v>
      </c>
      <c r="Z1301" s="34">
        <f>COUNTIF(사출계획!$S$62:$T$110,표4[[#This Row],[제품명]])</f>
        <v>0</v>
      </c>
      <c r="AA1301" s="126"/>
      <c r="AB1301" s="126"/>
    </row>
    <row r="1302" spans="2:28" x14ac:dyDescent="0.3">
      <c r="B1302" s="514" t="s">
        <v>5115</v>
      </c>
      <c r="C1302" s="302"/>
      <c r="D1302" s="33" t="s">
        <v>5116</v>
      </c>
      <c r="E1302" s="34">
        <f>COUNTIF(사출계획!$E$62:$F$110,표4[[#This Row],[제품명]])</f>
        <v>0</v>
      </c>
      <c r="F1302" s="126">
        <f>COUNTIF(사출계획!$E$62:$F$87,표4[[#This Row],[제품명]])</f>
        <v>0</v>
      </c>
      <c r="G1302" s="126">
        <f>COUNTIF(사출계획!$E$88:$F$110,표4[[#This Row],[제품명]])</f>
        <v>0</v>
      </c>
      <c r="H1302" s="34">
        <f>COUNTIF(사출계획!$G$62:$H$110,표4[[#This Row],[제품명]])</f>
        <v>0</v>
      </c>
      <c r="I1302" s="128">
        <f>COUNTIF(사출계획!$G$62:$H$87,표4[[#This Row],[제품명]])</f>
        <v>0</v>
      </c>
      <c r="J1302" s="128">
        <f>COUNTIF(사출계획!$G$88:$H$110,표4[[#This Row],[제품명]])</f>
        <v>0</v>
      </c>
      <c r="K1302" s="34">
        <f>COUNTIF(사출계획!$I$62:$J$110,표4[[#This Row],[제품명]])</f>
        <v>0</v>
      </c>
      <c r="L1302" s="126">
        <f>COUNTIF(사출계획!$I$62:$J$87,표4[[#This Row],[제품명]])</f>
        <v>0</v>
      </c>
      <c r="M1302" s="126">
        <f>COUNTIF(사출계획!$I$88:$J$110,표4[[#This Row],[제품명]])</f>
        <v>0</v>
      </c>
      <c r="N1302" s="129">
        <f>COUNTIF(사출계획!$K$62:$L$110,표4[[#This Row],[제품명]])</f>
        <v>0</v>
      </c>
      <c r="O1302" s="126">
        <f>COUNTIF(사출계획!$K$62:$L$87,표4[[#This Row],[제품명]])</f>
        <v>0</v>
      </c>
      <c r="P1302" s="126">
        <f>COUNTIF(사출계획!$K$88:$L$110,표4[[#This Row],[제품명]])</f>
        <v>0</v>
      </c>
      <c r="Q1302" s="130">
        <f>COUNTIF(사출계획!$M$62:$N$110,표4[[#This Row],[제품명]])</f>
        <v>0</v>
      </c>
      <c r="R1302" s="126">
        <f>COUNTIF(사출계획!$M$62:$N$87,표4[[#This Row],[제품명]])</f>
        <v>0</v>
      </c>
      <c r="S1302" s="126">
        <f>COUNTIF(사출계획!$M$88:$N$110,표4[[#This Row],[제품명]])</f>
        <v>0</v>
      </c>
      <c r="T1302" s="34">
        <f>COUNTIF(사출계획!$O$62:$P$110,표4[[#This Row],[제품명]])</f>
        <v>0</v>
      </c>
      <c r="U1302" s="126">
        <f>COUNTIF(사출계획!$O$62:$P$87,표4[[#This Row],[제품명]])</f>
        <v>0</v>
      </c>
      <c r="V1302" s="126">
        <f>COUNTIF(사출계획!$O$88:$P$110,표4[[#This Row],[제품명]])</f>
        <v>0</v>
      </c>
      <c r="W1302" s="34">
        <f>COUNTIF(사출계획!$Q$62:$R$110,표4[[#This Row],[제품명]])</f>
        <v>0</v>
      </c>
      <c r="X1302" s="126">
        <f>COUNTIF(사출계획!$Q$62:$R$87,표4[[#This Row],[제품명]])</f>
        <v>0</v>
      </c>
      <c r="Y1302" s="126">
        <f>COUNTIF(사출계획!$Q$88:$R$110,표4[[#This Row],[제품명]])</f>
        <v>0</v>
      </c>
      <c r="Z1302" s="34">
        <f>COUNTIF(사출계획!$S$62:$T$110,표4[[#This Row],[제품명]])</f>
        <v>0</v>
      </c>
      <c r="AA1302" s="126"/>
      <c r="AB1302" s="126"/>
    </row>
    <row r="1303" spans="2:28" x14ac:dyDescent="0.3">
      <c r="B1303" s="514" t="s">
        <v>5115</v>
      </c>
      <c r="C1303" s="285"/>
      <c r="D1303" s="514" t="s">
        <v>5099</v>
      </c>
      <c r="E1303" s="54">
        <f>COUNTIF(사출계획!$E$62:$F$110,표4[[#This Row],[제품명]])</f>
        <v>0</v>
      </c>
      <c r="F1303" s="131">
        <f>COUNTIF(사출계획!$E$62:$F$87,표4[[#This Row],[제품명]])</f>
        <v>0</v>
      </c>
      <c r="G1303" s="131">
        <f>COUNTIF(사출계획!$E$88:$F$110,표4[[#This Row],[제품명]])</f>
        <v>0</v>
      </c>
      <c r="H1303" s="54">
        <f>COUNTIF(사출계획!$G$62:$H$110,표4[[#This Row],[제품명]])</f>
        <v>0</v>
      </c>
      <c r="I1303" s="132">
        <f>COUNTIF(사출계획!$G$62:$H$87,표4[[#This Row],[제품명]])</f>
        <v>0</v>
      </c>
      <c r="J1303" s="132">
        <f>COUNTIF(사출계획!$G$88:$H$110,표4[[#This Row],[제품명]])</f>
        <v>0</v>
      </c>
      <c r="K1303" s="54">
        <f>COUNTIF(사출계획!$I$62:$J$110,표4[[#This Row],[제품명]])</f>
        <v>0</v>
      </c>
      <c r="L1303" s="131">
        <f>COUNTIF(사출계획!$I$62:$J$87,표4[[#This Row],[제품명]])</f>
        <v>0</v>
      </c>
      <c r="M1303" s="131">
        <f>COUNTIF(사출계획!$I$88:$J$110,표4[[#This Row],[제품명]])</f>
        <v>0</v>
      </c>
      <c r="N1303" s="129">
        <f>COUNTIF(사출계획!$K$62:$L$110,표4[[#This Row],[제품명]])</f>
        <v>0</v>
      </c>
      <c r="O1303" s="131">
        <f>COUNTIF(사출계획!$K$62:$L$87,표4[[#This Row],[제품명]])</f>
        <v>0</v>
      </c>
      <c r="P1303" s="131">
        <f>COUNTIF(사출계획!$K$88:$L$110,표4[[#This Row],[제품명]])</f>
        <v>0</v>
      </c>
      <c r="Q1303" s="130">
        <f>COUNTIF(사출계획!$M$62:$N$110,표4[[#This Row],[제품명]])</f>
        <v>0</v>
      </c>
      <c r="R1303" s="131">
        <f>COUNTIF(사출계획!$M$62:$N$87,표4[[#This Row],[제품명]])</f>
        <v>0</v>
      </c>
      <c r="S1303" s="131">
        <f>COUNTIF(사출계획!$M$88:$N$110,표4[[#This Row],[제품명]])</f>
        <v>0</v>
      </c>
      <c r="T1303" s="54">
        <f>COUNTIF(사출계획!$O$62:$P$110,표4[[#This Row],[제품명]])</f>
        <v>0</v>
      </c>
      <c r="U1303" s="131">
        <f>COUNTIF(사출계획!$O$62:$P$87,표4[[#This Row],[제품명]])</f>
        <v>0</v>
      </c>
      <c r="V1303" s="131">
        <f>COUNTIF(사출계획!$O$88:$P$110,표4[[#This Row],[제품명]])</f>
        <v>0</v>
      </c>
      <c r="W1303" s="54">
        <f>COUNTIF(사출계획!$Q$62:$R$110,표4[[#This Row],[제품명]])</f>
        <v>0</v>
      </c>
      <c r="X1303" s="131">
        <f>COUNTIF(사출계획!$Q$62:$R$87,표4[[#This Row],[제품명]])</f>
        <v>0</v>
      </c>
      <c r="Y1303" s="131">
        <f>COUNTIF(사출계획!$Q$88:$R$110,표4[[#This Row],[제품명]])</f>
        <v>0</v>
      </c>
      <c r="Z1303" s="54">
        <f>COUNTIF(사출계획!$S$62:$T$110,표4[[#This Row],[제품명]])</f>
        <v>0</v>
      </c>
      <c r="AA1303" s="131"/>
      <c r="AB1303" s="131"/>
    </row>
    <row r="1304" spans="2:28" x14ac:dyDescent="0.3">
      <c r="B1304" s="56" t="s">
        <v>5121</v>
      </c>
      <c r="C1304" s="176"/>
      <c r="D1304" s="56" t="s">
        <v>5120</v>
      </c>
      <c r="E1304" s="34">
        <f>COUNTIF(사출계획!$E$62:$F$110,표4[[#This Row],[제품명]])</f>
        <v>0</v>
      </c>
      <c r="F1304" s="126">
        <f>COUNTIF(사출계획!$E$62:$F$87,표4[[#This Row],[제품명]])</f>
        <v>0</v>
      </c>
      <c r="G1304" s="126">
        <f>COUNTIF(사출계획!$E$88:$F$110,표4[[#This Row],[제품명]])</f>
        <v>0</v>
      </c>
      <c r="H1304" s="34">
        <f>COUNTIF(사출계획!$G$62:$H$110,표4[[#This Row],[제품명]])</f>
        <v>0</v>
      </c>
      <c r="I1304" s="128">
        <f>COUNTIF(사출계획!$G$62:$H$87,표4[[#This Row],[제품명]])</f>
        <v>0</v>
      </c>
      <c r="J1304" s="128">
        <f>COUNTIF(사출계획!$G$88:$H$110,표4[[#This Row],[제품명]])</f>
        <v>0</v>
      </c>
      <c r="K1304" s="34">
        <f>COUNTIF(사출계획!$I$62:$J$110,표4[[#This Row],[제품명]])</f>
        <v>0</v>
      </c>
      <c r="L1304" s="126">
        <f>COUNTIF(사출계획!$I$62:$J$87,표4[[#This Row],[제품명]])</f>
        <v>0</v>
      </c>
      <c r="M1304" s="126">
        <f>COUNTIF(사출계획!$I$88:$J$110,표4[[#This Row],[제품명]])</f>
        <v>0</v>
      </c>
      <c r="N1304" s="129">
        <f>COUNTIF(사출계획!$K$62:$L$110,표4[[#This Row],[제품명]])</f>
        <v>0</v>
      </c>
      <c r="O1304" s="126">
        <f>COUNTIF(사출계획!$K$62:$L$87,표4[[#This Row],[제품명]])</f>
        <v>0</v>
      </c>
      <c r="P1304" s="126">
        <f>COUNTIF(사출계획!$K$88:$L$110,표4[[#This Row],[제품명]])</f>
        <v>0</v>
      </c>
      <c r="Q1304" s="130">
        <f>COUNTIF(사출계획!$M$62:$N$110,표4[[#This Row],[제품명]])</f>
        <v>0</v>
      </c>
      <c r="R1304" s="126">
        <f>COUNTIF(사출계획!$M$62:$N$87,표4[[#This Row],[제품명]])</f>
        <v>0</v>
      </c>
      <c r="S1304" s="126">
        <f>COUNTIF(사출계획!$M$88:$N$110,표4[[#This Row],[제품명]])</f>
        <v>0</v>
      </c>
      <c r="T1304" s="34">
        <f>COUNTIF(사출계획!$O$62:$P$110,표4[[#This Row],[제품명]])</f>
        <v>0</v>
      </c>
      <c r="U1304" s="126">
        <f>COUNTIF(사출계획!$O$62:$P$87,표4[[#This Row],[제품명]])</f>
        <v>0</v>
      </c>
      <c r="V1304" s="126">
        <f>COUNTIF(사출계획!$O$88:$P$110,표4[[#This Row],[제품명]])</f>
        <v>0</v>
      </c>
      <c r="W1304" s="34">
        <f>COUNTIF(사출계획!$Q$62:$R$110,표4[[#This Row],[제품명]])</f>
        <v>0</v>
      </c>
      <c r="X1304" s="126">
        <f>COUNTIF(사출계획!$Q$62:$R$87,표4[[#This Row],[제품명]])</f>
        <v>0</v>
      </c>
      <c r="Y1304" s="126">
        <f>COUNTIF(사출계획!$Q$88:$R$110,표4[[#This Row],[제품명]])</f>
        <v>0</v>
      </c>
      <c r="Z1304" s="34">
        <f>COUNTIF(사출계획!$S$62:$T$110,표4[[#This Row],[제품명]])</f>
        <v>0</v>
      </c>
      <c r="AA1304" s="126"/>
      <c r="AB1304" s="126"/>
    </row>
    <row r="1305" spans="2:28" x14ac:dyDescent="0.3">
      <c r="B1305" s="56" t="s">
        <v>5121</v>
      </c>
      <c r="C1305" s="177"/>
      <c r="D1305" s="244" t="s">
        <v>4258</v>
      </c>
      <c r="E1305" s="54">
        <f>COUNTIF(사출계획!$E$62:$F$110,표4[[#This Row],[제품명]])</f>
        <v>0</v>
      </c>
      <c r="F1305" s="131">
        <f>COUNTIF(사출계획!$E$62:$F$87,표4[[#This Row],[제품명]])</f>
        <v>0</v>
      </c>
      <c r="G1305" s="131">
        <f>COUNTIF(사출계획!$E$88:$F$110,표4[[#This Row],[제품명]])</f>
        <v>0</v>
      </c>
      <c r="H1305" s="54">
        <f>COUNTIF(사출계획!$G$62:$H$110,표4[[#This Row],[제품명]])</f>
        <v>0</v>
      </c>
      <c r="I1305" s="132">
        <f>COUNTIF(사출계획!$G$62:$H$87,표4[[#This Row],[제품명]])</f>
        <v>0</v>
      </c>
      <c r="J1305" s="132">
        <f>COUNTIF(사출계획!$G$88:$H$110,표4[[#This Row],[제품명]])</f>
        <v>0</v>
      </c>
      <c r="K1305" s="54">
        <f>COUNTIF(사출계획!$I$62:$J$110,표4[[#This Row],[제품명]])</f>
        <v>0</v>
      </c>
      <c r="L1305" s="131">
        <f>COUNTIF(사출계획!$I$62:$J$87,표4[[#This Row],[제품명]])</f>
        <v>0</v>
      </c>
      <c r="M1305" s="131">
        <f>COUNTIF(사출계획!$I$88:$J$110,표4[[#This Row],[제품명]])</f>
        <v>0</v>
      </c>
      <c r="N1305" s="129">
        <f>COUNTIF(사출계획!$K$62:$L$110,표4[[#This Row],[제품명]])</f>
        <v>0</v>
      </c>
      <c r="O1305" s="131">
        <f>COUNTIF(사출계획!$K$62:$L$87,표4[[#This Row],[제품명]])</f>
        <v>0</v>
      </c>
      <c r="P1305" s="131">
        <f>COUNTIF(사출계획!$K$88:$L$110,표4[[#This Row],[제품명]])</f>
        <v>0</v>
      </c>
      <c r="Q1305" s="130">
        <f>COUNTIF(사출계획!$M$62:$N$110,표4[[#This Row],[제품명]])</f>
        <v>0</v>
      </c>
      <c r="R1305" s="131">
        <f>COUNTIF(사출계획!$M$62:$N$87,표4[[#This Row],[제품명]])</f>
        <v>0</v>
      </c>
      <c r="S1305" s="131">
        <f>COUNTIF(사출계획!$M$88:$N$110,표4[[#This Row],[제품명]])</f>
        <v>0</v>
      </c>
      <c r="T1305" s="54">
        <f>COUNTIF(사출계획!$O$62:$P$110,표4[[#This Row],[제품명]])</f>
        <v>0</v>
      </c>
      <c r="U1305" s="131">
        <f>COUNTIF(사출계획!$O$62:$P$87,표4[[#This Row],[제품명]])</f>
        <v>0</v>
      </c>
      <c r="V1305" s="131">
        <f>COUNTIF(사출계획!$O$88:$P$110,표4[[#This Row],[제품명]])</f>
        <v>0</v>
      </c>
      <c r="W1305" s="54">
        <f>COUNTIF(사출계획!$Q$62:$R$110,표4[[#This Row],[제품명]])</f>
        <v>0</v>
      </c>
      <c r="X1305" s="131">
        <f>COUNTIF(사출계획!$Q$62:$R$87,표4[[#This Row],[제품명]])</f>
        <v>0</v>
      </c>
      <c r="Y1305" s="131">
        <f>COUNTIF(사출계획!$Q$88:$R$110,표4[[#This Row],[제품명]])</f>
        <v>0</v>
      </c>
      <c r="Z1305" s="54">
        <f>COUNTIF(사출계획!$S$62:$T$110,표4[[#This Row],[제품명]])</f>
        <v>0</v>
      </c>
      <c r="AA1305" s="131"/>
      <c r="AB1305" s="131"/>
    </row>
    <row r="1306" spans="2:28" x14ac:dyDescent="0.3">
      <c r="B1306" s="56" t="s">
        <v>5131</v>
      </c>
      <c r="C1306" s="176"/>
      <c r="D1306" s="56" t="s">
        <v>5139</v>
      </c>
      <c r="E1306" s="34">
        <f>COUNTIF(사출계획!$E$62:$F$110,표4[[#This Row],[제품명]])</f>
        <v>0</v>
      </c>
      <c r="F1306" s="126">
        <f>COUNTIF(사출계획!$E$62:$F$87,표4[[#This Row],[제품명]])</f>
        <v>0</v>
      </c>
      <c r="G1306" s="126">
        <f>COUNTIF(사출계획!$E$88:$F$110,표4[[#This Row],[제품명]])</f>
        <v>0</v>
      </c>
      <c r="H1306" s="34">
        <f>COUNTIF(사출계획!$G$62:$H$110,표4[[#This Row],[제품명]])</f>
        <v>0</v>
      </c>
      <c r="I1306" s="128">
        <f>COUNTIF(사출계획!$G$62:$H$87,표4[[#This Row],[제품명]])</f>
        <v>0</v>
      </c>
      <c r="J1306" s="128">
        <f>COUNTIF(사출계획!$G$88:$H$110,표4[[#This Row],[제품명]])</f>
        <v>0</v>
      </c>
      <c r="K1306" s="34">
        <f>COUNTIF(사출계획!$I$62:$J$110,표4[[#This Row],[제품명]])</f>
        <v>0</v>
      </c>
      <c r="L1306" s="126">
        <f>COUNTIF(사출계획!$I$62:$J$87,표4[[#This Row],[제품명]])</f>
        <v>0</v>
      </c>
      <c r="M1306" s="126">
        <f>COUNTIF(사출계획!$I$88:$J$110,표4[[#This Row],[제품명]])</f>
        <v>0</v>
      </c>
      <c r="N1306" s="129">
        <f>COUNTIF(사출계획!$K$62:$L$110,표4[[#This Row],[제품명]])</f>
        <v>0</v>
      </c>
      <c r="O1306" s="126">
        <f>COUNTIF(사출계획!$K$62:$L$87,표4[[#This Row],[제품명]])</f>
        <v>0</v>
      </c>
      <c r="P1306" s="126">
        <f>COUNTIF(사출계획!$K$88:$L$110,표4[[#This Row],[제품명]])</f>
        <v>0</v>
      </c>
      <c r="Q1306" s="130">
        <f>COUNTIF(사출계획!$M$62:$N$110,표4[[#This Row],[제품명]])</f>
        <v>0</v>
      </c>
      <c r="R1306" s="126">
        <f>COUNTIF(사출계획!$M$62:$N$87,표4[[#This Row],[제품명]])</f>
        <v>0</v>
      </c>
      <c r="S1306" s="126">
        <f>COUNTIF(사출계획!$M$88:$N$110,표4[[#This Row],[제품명]])</f>
        <v>0</v>
      </c>
      <c r="T1306" s="34">
        <f>COUNTIF(사출계획!$O$62:$P$110,표4[[#This Row],[제품명]])</f>
        <v>0</v>
      </c>
      <c r="U1306" s="126">
        <f>COUNTIF(사출계획!$O$62:$P$87,표4[[#This Row],[제품명]])</f>
        <v>0</v>
      </c>
      <c r="V1306" s="126">
        <f>COUNTIF(사출계획!$O$88:$P$110,표4[[#This Row],[제품명]])</f>
        <v>0</v>
      </c>
      <c r="W1306" s="34">
        <f>COUNTIF(사출계획!$Q$62:$R$110,표4[[#This Row],[제품명]])</f>
        <v>0</v>
      </c>
      <c r="X1306" s="126">
        <f>COUNTIF(사출계획!$Q$62:$R$87,표4[[#This Row],[제품명]])</f>
        <v>0</v>
      </c>
      <c r="Y1306" s="126">
        <f>COUNTIF(사출계획!$Q$88:$R$110,표4[[#This Row],[제품명]])</f>
        <v>0</v>
      </c>
      <c r="Z1306" s="34">
        <f>COUNTIF(사출계획!$S$62:$T$110,표4[[#This Row],[제품명]])</f>
        <v>0</v>
      </c>
      <c r="AA1306" s="126"/>
      <c r="AB1306" s="126"/>
    </row>
    <row r="1307" spans="2:28" x14ac:dyDescent="0.3">
      <c r="B1307" s="56" t="s">
        <v>5131</v>
      </c>
      <c r="C1307" s="177"/>
      <c r="D1307" s="244" t="s">
        <v>5132</v>
      </c>
      <c r="E1307" s="54">
        <f>COUNTIF(사출계획!$E$62:$F$110,표4[[#This Row],[제품명]])</f>
        <v>0</v>
      </c>
      <c r="F1307" s="131">
        <f>COUNTIF(사출계획!$E$62:$F$87,표4[[#This Row],[제품명]])</f>
        <v>0</v>
      </c>
      <c r="G1307" s="131">
        <f>COUNTIF(사출계획!$E$88:$F$110,표4[[#This Row],[제품명]])</f>
        <v>0</v>
      </c>
      <c r="H1307" s="54">
        <f>COUNTIF(사출계획!$G$62:$H$110,표4[[#This Row],[제품명]])</f>
        <v>0</v>
      </c>
      <c r="I1307" s="132">
        <f>COUNTIF(사출계획!$G$62:$H$87,표4[[#This Row],[제품명]])</f>
        <v>0</v>
      </c>
      <c r="J1307" s="132">
        <f>COUNTIF(사출계획!$G$88:$H$110,표4[[#This Row],[제품명]])</f>
        <v>0</v>
      </c>
      <c r="K1307" s="54">
        <f>COUNTIF(사출계획!$I$62:$J$110,표4[[#This Row],[제품명]])</f>
        <v>0</v>
      </c>
      <c r="L1307" s="131">
        <f>COUNTIF(사출계획!$I$62:$J$87,표4[[#This Row],[제품명]])</f>
        <v>0</v>
      </c>
      <c r="M1307" s="131">
        <f>COUNTIF(사출계획!$I$88:$J$110,표4[[#This Row],[제품명]])</f>
        <v>0</v>
      </c>
      <c r="N1307" s="129">
        <f>COUNTIF(사출계획!$K$62:$L$110,표4[[#This Row],[제품명]])</f>
        <v>0</v>
      </c>
      <c r="O1307" s="131">
        <f>COUNTIF(사출계획!$K$62:$L$87,표4[[#This Row],[제품명]])</f>
        <v>0</v>
      </c>
      <c r="P1307" s="131">
        <f>COUNTIF(사출계획!$K$88:$L$110,표4[[#This Row],[제품명]])</f>
        <v>0</v>
      </c>
      <c r="Q1307" s="130">
        <f>COUNTIF(사출계획!$M$62:$N$110,표4[[#This Row],[제품명]])</f>
        <v>0</v>
      </c>
      <c r="R1307" s="131">
        <f>COUNTIF(사출계획!$M$62:$N$87,표4[[#This Row],[제품명]])</f>
        <v>0</v>
      </c>
      <c r="S1307" s="131">
        <f>COUNTIF(사출계획!$M$88:$N$110,표4[[#This Row],[제품명]])</f>
        <v>0</v>
      </c>
      <c r="T1307" s="54">
        <f>COUNTIF(사출계획!$O$62:$P$110,표4[[#This Row],[제품명]])</f>
        <v>0</v>
      </c>
      <c r="U1307" s="131">
        <f>COUNTIF(사출계획!$O$62:$P$87,표4[[#This Row],[제품명]])</f>
        <v>0</v>
      </c>
      <c r="V1307" s="131">
        <f>COUNTIF(사출계획!$O$88:$P$110,표4[[#This Row],[제품명]])</f>
        <v>0</v>
      </c>
      <c r="W1307" s="54">
        <f>COUNTIF(사출계획!$Q$62:$R$110,표4[[#This Row],[제품명]])</f>
        <v>0</v>
      </c>
      <c r="X1307" s="131">
        <f>COUNTIF(사출계획!$Q$62:$R$87,표4[[#This Row],[제품명]])</f>
        <v>0</v>
      </c>
      <c r="Y1307" s="131">
        <f>COUNTIF(사출계획!$Q$88:$R$110,표4[[#This Row],[제품명]])</f>
        <v>0</v>
      </c>
      <c r="Z1307" s="54">
        <f>COUNTIF(사출계획!$S$62:$T$110,표4[[#This Row],[제품명]])</f>
        <v>0</v>
      </c>
      <c r="AA1307" s="131"/>
      <c r="AB1307" s="131"/>
    </row>
    <row r="1308" spans="2:28" x14ac:dyDescent="0.3">
      <c r="B1308" s="520" t="s">
        <v>5163</v>
      </c>
      <c r="C1308" s="302"/>
      <c r="D1308" s="520" t="s">
        <v>5097</v>
      </c>
      <c r="E1308" s="34">
        <f>COUNTIF(사출계획!$E$62:$F$110,표4[[#This Row],[제품명]])</f>
        <v>0</v>
      </c>
      <c r="F1308" s="126">
        <f>COUNTIF(사출계획!$E$62:$F$87,표4[[#This Row],[제품명]])</f>
        <v>0</v>
      </c>
      <c r="G1308" s="126">
        <f>COUNTIF(사출계획!$E$88:$F$110,표4[[#This Row],[제품명]])</f>
        <v>0</v>
      </c>
      <c r="H1308" s="34">
        <f>COUNTIF(사출계획!$G$62:$H$110,표4[[#This Row],[제품명]])</f>
        <v>0</v>
      </c>
      <c r="I1308" s="128">
        <f>COUNTIF(사출계획!$G$62:$H$87,표4[[#This Row],[제품명]])</f>
        <v>0</v>
      </c>
      <c r="J1308" s="128">
        <f>COUNTIF(사출계획!$G$88:$H$110,표4[[#This Row],[제품명]])</f>
        <v>0</v>
      </c>
      <c r="K1308" s="34">
        <f>COUNTIF(사출계획!$I$62:$J$110,표4[[#This Row],[제품명]])</f>
        <v>0</v>
      </c>
      <c r="L1308" s="126">
        <f>COUNTIF(사출계획!$I$62:$J$87,표4[[#This Row],[제품명]])</f>
        <v>0</v>
      </c>
      <c r="M1308" s="126">
        <f>COUNTIF(사출계획!$I$88:$J$110,표4[[#This Row],[제품명]])</f>
        <v>0</v>
      </c>
      <c r="N1308" s="129">
        <f>COUNTIF(사출계획!$K$62:$L$110,표4[[#This Row],[제품명]])</f>
        <v>0</v>
      </c>
      <c r="O1308" s="126">
        <f>COUNTIF(사출계획!$K$62:$L$87,표4[[#This Row],[제품명]])</f>
        <v>0</v>
      </c>
      <c r="P1308" s="126">
        <f>COUNTIF(사출계획!$K$88:$L$110,표4[[#This Row],[제품명]])</f>
        <v>0</v>
      </c>
      <c r="Q1308" s="130">
        <f>COUNTIF(사출계획!$M$62:$N$110,표4[[#This Row],[제품명]])</f>
        <v>0</v>
      </c>
      <c r="R1308" s="126">
        <f>COUNTIF(사출계획!$M$62:$N$87,표4[[#This Row],[제품명]])</f>
        <v>0</v>
      </c>
      <c r="S1308" s="126">
        <f>COUNTIF(사출계획!$M$88:$N$110,표4[[#This Row],[제품명]])</f>
        <v>0</v>
      </c>
      <c r="T1308" s="34">
        <f>COUNTIF(사출계획!$O$62:$P$110,표4[[#This Row],[제품명]])</f>
        <v>0</v>
      </c>
      <c r="U1308" s="126">
        <f>COUNTIF(사출계획!$O$62:$P$87,표4[[#This Row],[제품명]])</f>
        <v>0</v>
      </c>
      <c r="V1308" s="126">
        <f>COUNTIF(사출계획!$O$88:$P$110,표4[[#This Row],[제품명]])</f>
        <v>0</v>
      </c>
      <c r="W1308" s="34">
        <f>COUNTIF(사출계획!$Q$62:$R$110,표4[[#This Row],[제품명]])</f>
        <v>0</v>
      </c>
      <c r="X1308" s="126">
        <f>COUNTIF(사출계획!$Q$62:$R$87,표4[[#This Row],[제품명]])</f>
        <v>0</v>
      </c>
      <c r="Y1308" s="126">
        <f>COUNTIF(사출계획!$Q$88:$R$110,표4[[#This Row],[제품명]])</f>
        <v>0</v>
      </c>
      <c r="Z1308" s="34">
        <f>COUNTIF(사출계획!$S$62:$T$110,표4[[#This Row],[제품명]])</f>
        <v>0</v>
      </c>
      <c r="AA1308" s="126"/>
      <c r="AB1308" s="126"/>
    </row>
    <row r="1309" spans="2:28" x14ac:dyDescent="0.3">
      <c r="B1309" s="520" t="s">
        <v>5163</v>
      </c>
      <c r="C1309" s="302"/>
      <c r="D1309" s="33" t="s">
        <v>5116</v>
      </c>
      <c r="E1309" s="34">
        <f>COUNTIF(사출계획!$E$62:$F$110,표4[[#This Row],[제품명]])</f>
        <v>0</v>
      </c>
      <c r="F1309" s="126">
        <f>COUNTIF(사출계획!$E$62:$F$87,표4[[#This Row],[제품명]])</f>
        <v>0</v>
      </c>
      <c r="G1309" s="126">
        <f>COUNTIF(사출계획!$E$88:$F$110,표4[[#This Row],[제품명]])</f>
        <v>0</v>
      </c>
      <c r="H1309" s="34">
        <f>COUNTIF(사출계획!$G$62:$H$110,표4[[#This Row],[제품명]])</f>
        <v>0</v>
      </c>
      <c r="I1309" s="128">
        <f>COUNTIF(사출계획!$G$62:$H$87,표4[[#This Row],[제품명]])</f>
        <v>0</v>
      </c>
      <c r="J1309" s="128">
        <f>COUNTIF(사출계획!$G$88:$H$110,표4[[#This Row],[제품명]])</f>
        <v>0</v>
      </c>
      <c r="K1309" s="34">
        <f>COUNTIF(사출계획!$I$62:$J$110,표4[[#This Row],[제품명]])</f>
        <v>0</v>
      </c>
      <c r="L1309" s="126">
        <f>COUNTIF(사출계획!$I$62:$J$87,표4[[#This Row],[제품명]])</f>
        <v>0</v>
      </c>
      <c r="M1309" s="126">
        <f>COUNTIF(사출계획!$I$88:$J$110,표4[[#This Row],[제품명]])</f>
        <v>0</v>
      </c>
      <c r="N1309" s="129">
        <f>COUNTIF(사출계획!$K$62:$L$110,표4[[#This Row],[제품명]])</f>
        <v>0</v>
      </c>
      <c r="O1309" s="126">
        <f>COUNTIF(사출계획!$K$62:$L$87,표4[[#This Row],[제품명]])</f>
        <v>0</v>
      </c>
      <c r="P1309" s="126">
        <f>COUNTIF(사출계획!$K$88:$L$110,표4[[#This Row],[제품명]])</f>
        <v>0</v>
      </c>
      <c r="Q1309" s="130">
        <f>COUNTIF(사출계획!$M$62:$N$110,표4[[#This Row],[제품명]])</f>
        <v>0</v>
      </c>
      <c r="R1309" s="126">
        <f>COUNTIF(사출계획!$M$62:$N$87,표4[[#This Row],[제품명]])</f>
        <v>0</v>
      </c>
      <c r="S1309" s="126">
        <f>COUNTIF(사출계획!$M$88:$N$110,표4[[#This Row],[제품명]])</f>
        <v>0</v>
      </c>
      <c r="T1309" s="34">
        <f>COUNTIF(사출계획!$O$62:$P$110,표4[[#This Row],[제품명]])</f>
        <v>0</v>
      </c>
      <c r="U1309" s="126">
        <f>COUNTIF(사출계획!$O$62:$P$87,표4[[#This Row],[제품명]])</f>
        <v>0</v>
      </c>
      <c r="V1309" s="126">
        <f>COUNTIF(사출계획!$O$88:$P$110,표4[[#This Row],[제품명]])</f>
        <v>0</v>
      </c>
      <c r="W1309" s="34">
        <f>COUNTIF(사출계획!$Q$62:$R$110,표4[[#This Row],[제품명]])</f>
        <v>0</v>
      </c>
      <c r="X1309" s="126">
        <f>COUNTIF(사출계획!$Q$62:$R$87,표4[[#This Row],[제품명]])</f>
        <v>0</v>
      </c>
      <c r="Y1309" s="126">
        <f>COUNTIF(사출계획!$Q$88:$R$110,표4[[#This Row],[제품명]])</f>
        <v>0</v>
      </c>
      <c r="Z1309" s="34">
        <f>COUNTIF(사출계획!$S$62:$T$110,표4[[#This Row],[제품명]])</f>
        <v>0</v>
      </c>
      <c r="AA1309" s="126"/>
      <c r="AB1309" s="126"/>
    </row>
    <row r="1310" spans="2:28" x14ac:dyDescent="0.3">
      <c r="B1310" s="520" t="s">
        <v>5163</v>
      </c>
      <c r="C1310" s="285"/>
      <c r="D1310" s="520" t="s">
        <v>5099</v>
      </c>
      <c r="E1310" s="54">
        <f>COUNTIF(사출계획!$E$62:$F$110,표4[[#This Row],[제품명]])</f>
        <v>0</v>
      </c>
      <c r="F1310" s="131">
        <f>COUNTIF(사출계획!$E$62:$F$87,표4[[#This Row],[제품명]])</f>
        <v>0</v>
      </c>
      <c r="G1310" s="131">
        <f>COUNTIF(사출계획!$E$88:$F$110,표4[[#This Row],[제품명]])</f>
        <v>0</v>
      </c>
      <c r="H1310" s="54">
        <f>COUNTIF(사출계획!$G$62:$H$110,표4[[#This Row],[제품명]])</f>
        <v>0</v>
      </c>
      <c r="I1310" s="132">
        <f>COUNTIF(사출계획!$G$62:$H$87,표4[[#This Row],[제품명]])</f>
        <v>0</v>
      </c>
      <c r="J1310" s="132">
        <f>COUNTIF(사출계획!$G$88:$H$110,표4[[#This Row],[제품명]])</f>
        <v>0</v>
      </c>
      <c r="K1310" s="54">
        <f>COUNTIF(사출계획!$I$62:$J$110,표4[[#This Row],[제품명]])</f>
        <v>0</v>
      </c>
      <c r="L1310" s="131">
        <f>COUNTIF(사출계획!$I$62:$J$87,표4[[#This Row],[제품명]])</f>
        <v>0</v>
      </c>
      <c r="M1310" s="131">
        <f>COUNTIF(사출계획!$I$88:$J$110,표4[[#This Row],[제품명]])</f>
        <v>0</v>
      </c>
      <c r="N1310" s="129">
        <f>COUNTIF(사출계획!$K$62:$L$110,표4[[#This Row],[제품명]])</f>
        <v>0</v>
      </c>
      <c r="O1310" s="131">
        <f>COUNTIF(사출계획!$K$62:$L$87,표4[[#This Row],[제품명]])</f>
        <v>0</v>
      </c>
      <c r="P1310" s="131">
        <f>COUNTIF(사출계획!$K$88:$L$110,표4[[#This Row],[제품명]])</f>
        <v>0</v>
      </c>
      <c r="Q1310" s="130">
        <f>COUNTIF(사출계획!$M$62:$N$110,표4[[#This Row],[제품명]])</f>
        <v>0</v>
      </c>
      <c r="R1310" s="131">
        <f>COUNTIF(사출계획!$M$62:$N$87,표4[[#This Row],[제품명]])</f>
        <v>0</v>
      </c>
      <c r="S1310" s="131">
        <f>COUNTIF(사출계획!$M$88:$N$110,표4[[#This Row],[제품명]])</f>
        <v>0</v>
      </c>
      <c r="T1310" s="54">
        <f>COUNTIF(사출계획!$O$62:$P$110,표4[[#This Row],[제품명]])</f>
        <v>0</v>
      </c>
      <c r="U1310" s="131">
        <f>COUNTIF(사출계획!$O$62:$P$87,표4[[#This Row],[제품명]])</f>
        <v>0</v>
      </c>
      <c r="V1310" s="131">
        <f>COUNTIF(사출계획!$O$88:$P$110,표4[[#This Row],[제품명]])</f>
        <v>0</v>
      </c>
      <c r="W1310" s="54">
        <f>COUNTIF(사출계획!$Q$62:$R$110,표4[[#This Row],[제품명]])</f>
        <v>0</v>
      </c>
      <c r="X1310" s="131">
        <f>COUNTIF(사출계획!$Q$62:$R$87,표4[[#This Row],[제품명]])</f>
        <v>0</v>
      </c>
      <c r="Y1310" s="131">
        <f>COUNTIF(사출계획!$Q$88:$R$110,표4[[#This Row],[제품명]])</f>
        <v>0</v>
      </c>
      <c r="Z1310" s="54">
        <f>COUNTIF(사출계획!$S$62:$T$110,표4[[#This Row],[제품명]])</f>
        <v>0</v>
      </c>
      <c r="AA1310" s="131"/>
      <c r="AB1310" s="131"/>
    </row>
    <row r="1311" spans="2:28" x14ac:dyDescent="0.3">
      <c r="B1311" s="524" t="s">
        <v>5190</v>
      </c>
      <c r="C1311" s="302"/>
      <c r="D1311" s="524" t="s">
        <v>4276</v>
      </c>
      <c r="E1311" s="34">
        <f>COUNTIF(사출계획!$E$62:$F$110,표4[[#This Row],[제품명]])</f>
        <v>0</v>
      </c>
      <c r="F1311" s="126">
        <f>COUNTIF(사출계획!$E$62:$F$87,표4[[#This Row],[제품명]])</f>
        <v>0</v>
      </c>
      <c r="G1311" s="126">
        <f>COUNTIF(사출계획!$E$88:$F$110,표4[[#This Row],[제품명]])</f>
        <v>0</v>
      </c>
      <c r="H1311" s="34">
        <f>COUNTIF(사출계획!$G$62:$H$110,표4[[#This Row],[제품명]])</f>
        <v>0</v>
      </c>
      <c r="I1311" s="128">
        <f>COUNTIF(사출계획!$G$62:$H$87,표4[[#This Row],[제품명]])</f>
        <v>0</v>
      </c>
      <c r="J1311" s="128">
        <f>COUNTIF(사출계획!$G$88:$H$110,표4[[#This Row],[제품명]])</f>
        <v>0</v>
      </c>
      <c r="K1311" s="34">
        <f>COUNTIF(사출계획!$I$62:$J$110,표4[[#This Row],[제품명]])</f>
        <v>0</v>
      </c>
      <c r="L1311" s="126">
        <f>COUNTIF(사출계획!$I$62:$J$87,표4[[#This Row],[제품명]])</f>
        <v>0</v>
      </c>
      <c r="M1311" s="126">
        <f>COUNTIF(사출계획!$I$88:$J$110,표4[[#This Row],[제품명]])</f>
        <v>0</v>
      </c>
      <c r="N1311" s="129">
        <f>COUNTIF(사출계획!$K$62:$L$110,표4[[#This Row],[제품명]])</f>
        <v>0</v>
      </c>
      <c r="O1311" s="126">
        <f>COUNTIF(사출계획!$K$62:$L$87,표4[[#This Row],[제품명]])</f>
        <v>0</v>
      </c>
      <c r="P1311" s="126">
        <f>COUNTIF(사출계획!$K$88:$L$110,표4[[#This Row],[제품명]])</f>
        <v>0</v>
      </c>
      <c r="Q1311" s="130">
        <f>COUNTIF(사출계획!$M$62:$N$110,표4[[#This Row],[제품명]])</f>
        <v>0</v>
      </c>
      <c r="R1311" s="126">
        <f>COUNTIF(사출계획!$M$62:$N$87,표4[[#This Row],[제품명]])</f>
        <v>0</v>
      </c>
      <c r="S1311" s="126">
        <f>COUNTIF(사출계획!$M$88:$N$110,표4[[#This Row],[제품명]])</f>
        <v>0</v>
      </c>
      <c r="T1311" s="34">
        <f>COUNTIF(사출계획!$O$62:$P$110,표4[[#This Row],[제품명]])</f>
        <v>0</v>
      </c>
      <c r="U1311" s="126">
        <f>COUNTIF(사출계획!$O$62:$P$87,표4[[#This Row],[제품명]])</f>
        <v>0</v>
      </c>
      <c r="V1311" s="126">
        <f>COUNTIF(사출계획!$O$88:$P$110,표4[[#This Row],[제품명]])</f>
        <v>0</v>
      </c>
      <c r="W1311" s="34">
        <f>COUNTIF(사출계획!$Q$62:$R$110,표4[[#This Row],[제품명]])</f>
        <v>0</v>
      </c>
      <c r="X1311" s="126">
        <f>COUNTIF(사출계획!$Q$62:$R$87,표4[[#This Row],[제품명]])</f>
        <v>0</v>
      </c>
      <c r="Y1311" s="126">
        <f>COUNTIF(사출계획!$Q$88:$R$110,표4[[#This Row],[제품명]])</f>
        <v>0</v>
      </c>
      <c r="Z1311" s="34">
        <f>COUNTIF(사출계획!$S$62:$T$110,표4[[#This Row],[제품명]])</f>
        <v>0</v>
      </c>
      <c r="AA1311" s="126"/>
      <c r="AB1311" s="126"/>
    </row>
    <row r="1312" spans="2:28" x14ac:dyDescent="0.3">
      <c r="B1312" s="524" t="s">
        <v>5190</v>
      </c>
      <c r="C1312" s="302"/>
      <c r="D1312" s="33" t="s">
        <v>5191</v>
      </c>
      <c r="E1312" s="34">
        <f>COUNTIF(사출계획!$E$62:$F$110,표4[[#This Row],[제품명]])</f>
        <v>0</v>
      </c>
      <c r="F1312" s="126">
        <f>COUNTIF(사출계획!$E$62:$F$87,표4[[#This Row],[제품명]])</f>
        <v>0</v>
      </c>
      <c r="G1312" s="126">
        <f>COUNTIF(사출계획!$E$88:$F$110,표4[[#This Row],[제품명]])</f>
        <v>0</v>
      </c>
      <c r="H1312" s="34">
        <f>COUNTIF(사출계획!$G$62:$H$110,표4[[#This Row],[제품명]])</f>
        <v>0</v>
      </c>
      <c r="I1312" s="128">
        <f>COUNTIF(사출계획!$G$62:$H$87,표4[[#This Row],[제품명]])</f>
        <v>0</v>
      </c>
      <c r="J1312" s="128">
        <f>COUNTIF(사출계획!$G$88:$H$110,표4[[#This Row],[제품명]])</f>
        <v>0</v>
      </c>
      <c r="K1312" s="34">
        <f>COUNTIF(사출계획!$I$62:$J$110,표4[[#This Row],[제품명]])</f>
        <v>0</v>
      </c>
      <c r="L1312" s="126">
        <f>COUNTIF(사출계획!$I$62:$J$87,표4[[#This Row],[제품명]])</f>
        <v>0</v>
      </c>
      <c r="M1312" s="126">
        <f>COUNTIF(사출계획!$I$88:$J$110,표4[[#This Row],[제품명]])</f>
        <v>0</v>
      </c>
      <c r="N1312" s="129">
        <f>COUNTIF(사출계획!$K$62:$L$110,표4[[#This Row],[제품명]])</f>
        <v>0</v>
      </c>
      <c r="O1312" s="126">
        <f>COUNTIF(사출계획!$K$62:$L$87,표4[[#This Row],[제품명]])</f>
        <v>0</v>
      </c>
      <c r="P1312" s="126">
        <f>COUNTIF(사출계획!$K$88:$L$110,표4[[#This Row],[제품명]])</f>
        <v>0</v>
      </c>
      <c r="Q1312" s="130">
        <f>COUNTIF(사출계획!$M$62:$N$110,표4[[#This Row],[제품명]])</f>
        <v>0</v>
      </c>
      <c r="R1312" s="126">
        <f>COUNTIF(사출계획!$M$62:$N$87,표4[[#This Row],[제품명]])</f>
        <v>0</v>
      </c>
      <c r="S1312" s="126">
        <f>COUNTIF(사출계획!$M$88:$N$110,표4[[#This Row],[제품명]])</f>
        <v>0</v>
      </c>
      <c r="T1312" s="34">
        <f>COUNTIF(사출계획!$O$62:$P$110,표4[[#This Row],[제품명]])</f>
        <v>0</v>
      </c>
      <c r="U1312" s="126">
        <f>COUNTIF(사출계획!$O$62:$P$87,표4[[#This Row],[제품명]])</f>
        <v>0</v>
      </c>
      <c r="V1312" s="126">
        <f>COUNTIF(사출계획!$O$88:$P$110,표4[[#This Row],[제품명]])</f>
        <v>0</v>
      </c>
      <c r="W1312" s="34">
        <f>COUNTIF(사출계획!$Q$62:$R$110,표4[[#This Row],[제품명]])</f>
        <v>0</v>
      </c>
      <c r="X1312" s="126">
        <f>COUNTIF(사출계획!$Q$62:$R$87,표4[[#This Row],[제품명]])</f>
        <v>0</v>
      </c>
      <c r="Y1312" s="126">
        <f>COUNTIF(사출계획!$Q$88:$R$110,표4[[#This Row],[제품명]])</f>
        <v>0</v>
      </c>
      <c r="Z1312" s="34">
        <f>COUNTIF(사출계획!$S$62:$T$110,표4[[#This Row],[제품명]])</f>
        <v>0</v>
      </c>
      <c r="AA1312" s="126"/>
      <c r="AB1312" s="126"/>
    </row>
    <row r="1313" spans="2:28" x14ac:dyDescent="0.3">
      <c r="B1313" s="524" t="s">
        <v>5190</v>
      </c>
      <c r="C1313" s="285"/>
      <c r="D1313" s="524" t="s">
        <v>5192</v>
      </c>
      <c r="E1313" s="54">
        <f>COUNTIF(사출계획!$E$62:$F$110,표4[[#This Row],[제품명]])</f>
        <v>0</v>
      </c>
      <c r="F1313" s="131">
        <f>COUNTIF(사출계획!$E$62:$F$87,표4[[#This Row],[제품명]])</f>
        <v>0</v>
      </c>
      <c r="G1313" s="131">
        <f>COUNTIF(사출계획!$E$88:$F$110,표4[[#This Row],[제품명]])</f>
        <v>0</v>
      </c>
      <c r="H1313" s="54">
        <f>COUNTIF(사출계획!$G$62:$H$110,표4[[#This Row],[제품명]])</f>
        <v>0</v>
      </c>
      <c r="I1313" s="132">
        <f>COUNTIF(사출계획!$G$62:$H$87,표4[[#This Row],[제품명]])</f>
        <v>0</v>
      </c>
      <c r="J1313" s="132">
        <f>COUNTIF(사출계획!$G$88:$H$110,표4[[#This Row],[제품명]])</f>
        <v>0</v>
      </c>
      <c r="K1313" s="54">
        <f>COUNTIF(사출계획!$I$62:$J$110,표4[[#This Row],[제품명]])</f>
        <v>0</v>
      </c>
      <c r="L1313" s="131">
        <f>COUNTIF(사출계획!$I$62:$J$87,표4[[#This Row],[제품명]])</f>
        <v>0</v>
      </c>
      <c r="M1313" s="131">
        <f>COUNTIF(사출계획!$I$88:$J$110,표4[[#This Row],[제품명]])</f>
        <v>0</v>
      </c>
      <c r="N1313" s="129">
        <f>COUNTIF(사출계획!$K$62:$L$110,표4[[#This Row],[제품명]])</f>
        <v>0</v>
      </c>
      <c r="O1313" s="131">
        <f>COUNTIF(사출계획!$K$62:$L$87,표4[[#This Row],[제품명]])</f>
        <v>0</v>
      </c>
      <c r="P1313" s="131">
        <f>COUNTIF(사출계획!$K$88:$L$110,표4[[#This Row],[제품명]])</f>
        <v>0</v>
      </c>
      <c r="Q1313" s="130">
        <f>COUNTIF(사출계획!$M$62:$N$110,표4[[#This Row],[제품명]])</f>
        <v>0</v>
      </c>
      <c r="R1313" s="131">
        <f>COUNTIF(사출계획!$M$62:$N$87,표4[[#This Row],[제품명]])</f>
        <v>0</v>
      </c>
      <c r="S1313" s="131">
        <f>COUNTIF(사출계획!$M$88:$N$110,표4[[#This Row],[제품명]])</f>
        <v>0</v>
      </c>
      <c r="T1313" s="54">
        <f>COUNTIF(사출계획!$O$62:$P$110,표4[[#This Row],[제품명]])</f>
        <v>0</v>
      </c>
      <c r="U1313" s="131">
        <f>COUNTIF(사출계획!$O$62:$P$87,표4[[#This Row],[제품명]])</f>
        <v>0</v>
      </c>
      <c r="V1313" s="131">
        <f>COUNTIF(사출계획!$O$88:$P$110,표4[[#This Row],[제품명]])</f>
        <v>0</v>
      </c>
      <c r="W1313" s="54">
        <f>COUNTIF(사출계획!$Q$62:$R$110,표4[[#This Row],[제품명]])</f>
        <v>0</v>
      </c>
      <c r="X1313" s="131">
        <f>COUNTIF(사출계획!$Q$62:$R$87,표4[[#This Row],[제품명]])</f>
        <v>0</v>
      </c>
      <c r="Y1313" s="131">
        <f>COUNTIF(사출계획!$Q$88:$R$110,표4[[#This Row],[제품명]])</f>
        <v>0</v>
      </c>
      <c r="Z1313" s="54">
        <f>COUNTIF(사출계획!$S$62:$T$110,표4[[#This Row],[제품명]])</f>
        <v>0</v>
      </c>
      <c r="AA1313" s="131"/>
      <c r="AB1313" s="131"/>
    </row>
    <row r="1314" spans="2:28" x14ac:dyDescent="0.3">
      <c r="B1314" s="525" t="s">
        <v>5194</v>
      </c>
      <c r="C1314" s="302"/>
      <c r="D1314" s="33" t="s">
        <v>5195</v>
      </c>
      <c r="E1314" s="34">
        <f>COUNTIF(사출계획!$E$62:$F$110,표4[[#This Row],[제품명]])</f>
        <v>0</v>
      </c>
      <c r="F1314" s="126">
        <f>COUNTIF(사출계획!$E$62:$F$87,표4[[#This Row],[제품명]])</f>
        <v>0</v>
      </c>
      <c r="G1314" s="126">
        <f>COUNTIF(사출계획!$E$88:$F$110,표4[[#This Row],[제품명]])</f>
        <v>0</v>
      </c>
      <c r="H1314" s="34">
        <f>COUNTIF(사출계획!$G$62:$H$110,표4[[#This Row],[제품명]])</f>
        <v>0</v>
      </c>
      <c r="I1314" s="128">
        <f>COUNTIF(사출계획!$G$62:$H$87,표4[[#This Row],[제품명]])</f>
        <v>0</v>
      </c>
      <c r="J1314" s="128">
        <f>COUNTIF(사출계획!$G$88:$H$110,표4[[#This Row],[제품명]])</f>
        <v>0</v>
      </c>
      <c r="K1314" s="34">
        <f>COUNTIF(사출계획!$I$62:$J$110,표4[[#This Row],[제품명]])</f>
        <v>0</v>
      </c>
      <c r="L1314" s="126">
        <f>COUNTIF(사출계획!$I$62:$J$87,표4[[#This Row],[제품명]])</f>
        <v>0</v>
      </c>
      <c r="M1314" s="126">
        <f>COUNTIF(사출계획!$I$88:$J$110,표4[[#This Row],[제품명]])</f>
        <v>0</v>
      </c>
      <c r="N1314" s="129">
        <f>COUNTIF(사출계획!$K$62:$L$110,표4[[#This Row],[제품명]])</f>
        <v>0</v>
      </c>
      <c r="O1314" s="126">
        <f>COUNTIF(사출계획!$K$62:$L$87,표4[[#This Row],[제품명]])</f>
        <v>0</v>
      </c>
      <c r="P1314" s="126">
        <f>COUNTIF(사출계획!$K$88:$L$110,표4[[#This Row],[제품명]])</f>
        <v>0</v>
      </c>
      <c r="Q1314" s="130">
        <f>COUNTIF(사출계획!$M$62:$N$110,표4[[#This Row],[제품명]])</f>
        <v>0</v>
      </c>
      <c r="R1314" s="126">
        <f>COUNTIF(사출계획!$M$62:$N$87,표4[[#This Row],[제품명]])</f>
        <v>0</v>
      </c>
      <c r="S1314" s="126">
        <f>COUNTIF(사출계획!$M$88:$N$110,표4[[#This Row],[제품명]])</f>
        <v>0</v>
      </c>
      <c r="T1314" s="34">
        <f>COUNTIF(사출계획!$O$62:$P$110,표4[[#This Row],[제품명]])</f>
        <v>0</v>
      </c>
      <c r="U1314" s="126">
        <f>COUNTIF(사출계획!$O$62:$P$87,표4[[#This Row],[제품명]])</f>
        <v>0</v>
      </c>
      <c r="V1314" s="126">
        <f>COUNTIF(사출계획!$O$88:$P$110,표4[[#This Row],[제품명]])</f>
        <v>0</v>
      </c>
      <c r="W1314" s="34">
        <f>COUNTIF(사출계획!$Q$62:$R$110,표4[[#This Row],[제품명]])</f>
        <v>0</v>
      </c>
      <c r="X1314" s="126">
        <f>COUNTIF(사출계획!$Q$62:$R$87,표4[[#This Row],[제품명]])</f>
        <v>0</v>
      </c>
      <c r="Y1314" s="126">
        <f>COUNTIF(사출계획!$Q$88:$R$110,표4[[#This Row],[제품명]])</f>
        <v>0</v>
      </c>
      <c r="Z1314" s="34">
        <f>COUNTIF(사출계획!$S$62:$T$110,표4[[#This Row],[제품명]])</f>
        <v>0</v>
      </c>
      <c r="AA1314" s="126"/>
      <c r="AB1314" s="126"/>
    </row>
    <row r="1315" spans="2:28" x14ac:dyDescent="0.3">
      <c r="B1315" s="525" t="s">
        <v>5194</v>
      </c>
      <c r="C1315" s="302"/>
      <c r="D1315" s="33" t="s">
        <v>5196</v>
      </c>
      <c r="E1315" s="34">
        <f>COUNTIF(사출계획!$E$62:$F$110,표4[[#This Row],[제품명]])</f>
        <v>0</v>
      </c>
      <c r="F1315" s="126">
        <f>COUNTIF(사출계획!$E$62:$F$87,표4[[#This Row],[제품명]])</f>
        <v>0</v>
      </c>
      <c r="G1315" s="126">
        <f>COUNTIF(사출계획!$E$88:$F$110,표4[[#This Row],[제품명]])</f>
        <v>0</v>
      </c>
      <c r="H1315" s="34">
        <f>COUNTIF(사출계획!$G$62:$H$110,표4[[#This Row],[제품명]])</f>
        <v>0</v>
      </c>
      <c r="I1315" s="128">
        <f>COUNTIF(사출계획!$G$62:$H$87,표4[[#This Row],[제품명]])</f>
        <v>0</v>
      </c>
      <c r="J1315" s="128">
        <f>COUNTIF(사출계획!$G$88:$H$110,표4[[#This Row],[제품명]])</f>
        <v>0</v>
      </c>
      <c r="K1315" s="34">
        <f>COUNTIF(사출계획!$I$62:$J$110,표4[[#This Row],[제품명]])</f>
        <v>0</v>
      </c>
      <c r="L1315" s="126">
        <f>COUNTIF(사출계획!$I$62:$J$87,표4[[#This Row],[제품명]])</f>
        <v>0</v>
      </c>
      <c r="M1315" s="126">
        <f>COUNTIF(사출계획!$I$88:$J$110,표4[[#This Row],[제품명]])</f>
        <v>0</v>
      </c>
      <c r="N1315" s="129">
        <f>COUNTIF(사출계획!$K$62:$L$110,표4[[#This Row],[제품명]])</f>
        <v>0</v>
      </c>
      <c r="O1315" s="126">
        <f>COUNTIF(사출계획!$K$62:$L$87,표4[[#This Row],[제품명]])</f>
        <v>0</v>
      </c>
      <c r="P1315" s="126">
        <f>COUNTIF(사출계획!$K$88:$L$110,표4[[#This Row],[제품명]])</f>
        <v>0</v>
      </c>
      <c r="Q1315" s="130">
        <f>COUNTIF(사출계획!$M$62:$N$110,표4[[#This Row],[제품명]])</f>
        <v>0</v>
      </c>
      <c r="R1315" s="126">
        <f>COUNTIF(사출계획!$M$62:$N$87,표4[[#This Row],[제품명]])</f>
        <v>0</v>
      </c>
      <c r="S1315" s="126">
        <f>COUNTIF(사출계획!$M$88:$N$110,표4[[#This Row],[제품명]])</f>
        <v>0</v>
      </c>
      <c r="T1315" s="34">
        <f>COUNTIF(사출계획!$O$62:$P$110,표4[[#This Row],[제품명]])</f>
        <v>0</v>
      </c>
      <c r="U1315" s="126">
        <f>COUNTIF(사출계획!$O$62:$P$87,표4[[#This Row],[제품명]])</f>
        <v>0</v>
      </c>
      <c r="V1315" s="126">
        <f>COUNTIF(사출계획!$O$88:$P$110,표4[[#This Row],[제품명]])</f>
        <v>0</v>
      </c>
      <c r="W1315" s="34">
        <f>COUNTIF(사출계획!$Q$62:$R$110,표4[[#This Row],[제품명]])</f>
        <v>0</v>
      </c>
      <c r="X1315" s="126">
        <f>COUNTIF(사출계획!$Q$62:$R$87,표4[[#This Row],[제품명]])</f>
        <v>0</v>
      </c>
      <c r="Y1315" s="126">
        <f>COUNTIF(사출계획!$Q$88:$R$110,표4[[#This Row],[제품명]])</f>
        <v>0</v>
      </c>
      <c r="Z1315" s="34">
        <f>COUNTIF(사출계획!$S$62:$T$110,표4[[#This Row],[제품명]])</f>
        <v>0</v>
      </c>
      <c r="AA1315" s="126"/>
      <c r="AB1315" s="126"/>
    </row>
    <row r="1316" spans="2:28" x14ac:dyDescent="0.3">
      <c r="B1316" s="525" t="s">
        <v>5194</v>
      </c>
      <c r="C1316" s="285"/>
      <c r="D1316" s="525" t="s">
        <v>5197</v>
      </c>
      <c r="E1316" s="54">
        <f>COUNTIF(사출계획!$E$62:$F$110,표4[[#This Row],[제품명]])</f>
        <v>0</v>
      </c>
      <c r="F1316" s="131">
        <f>COUNTIF(사출계획!$E$62:$F$87,표4[[#This Row],[제품명]])</f>
        <v>0</v>
      </c>
      <c r="G1316" s="131">
        <f>COUNTIF(사출계획!$E$88:$F$110,표4[[#This Row],[제품명]])</f>
        <v>0</v>
      </c>
      <c r="H1316" s="54">
        <f>COUNTIF(사출계획!$G$62:$H$110,표4[[#This Row],[제품명]])</f>
        <v>0</v>
      </c>
      <c r="I1316" s="132">
        <f>COUNTIF(사출계획!$G$62:$H$87,표4[[#This Row],[제품명]])</f>
        <v>0</v>
      </c>
      <c r="J1316" s="132">
        <f>COUNTIF(사출계획!$G$88:$H$110,표4[[#This Row],[제품명]])</f>
        <v>0</v>
      </c>
      <c r="K1316" s="54">
        <f>COUNTIF(사출계획!$I$62:$J$110,표4[[#This Row],[제품명]])</f>
        <v>0</v>
      </c>
      <c r="L1316" s="131">
        <f>COUNTIF(사출계획!$I$62:$J$87,표4[[#This Row],[제품명]])</f>
        <v>0</v>
      </c>
      <c r="M1316" s="131">
        <f>COUNTIF(사출계획!$I$88:$J$110,표4[[#This Row],[제품명]])</f>
        <v>0</v>
      </c>
      <c r="N1316" s="129">
        <f>COUNTIF(사출계획!$K$62:$L$110,표4[[#This Row],[제품명]])</f>
        <v>0</v>
      </c>
      <c r="O1316" s="131">
        <f>COUNTIF(사출계획!$K$62:$L$87,표4[[#This Row],[제품명]])</f>
        <v>0</v>
      </c>
      <c r="P1316" s="131">
        <f>COUNTIF(사출계획!$K$88:$L$110,표4[[#This Row],[제품명]])</f>
        <v>0</v>
      </c>
      <c r="Q1316" s="130">
        <f>COUNTIF(사출계획!$M$62:$N$110,표4[[#This Row],[제품명]])</f>
        <v>0</v>
      </c>
      <c r="R1316" s="131">
        <f>COUNTIF(사출계획!$M$62:$N$87,표4[[#This Row],[제품명]])</f>
        <v>0</v>
      </c>
      <c r="S1316" s="131">
        <f>COUNTIF(사출계획!$M$88:$N$110,표4[[#This Row],[제품명]])</f>
        <v>0</v>
      </c>
      <c r="T1316" s="54">
        <f>COUNTIF(사출계획!$O$62:$P$110,표4[[#This Row],[제품명]])</f>
        <v>0</v>
      </c>
      <c r="U1316" s="131">
        <f>COUNTIF(사출계획!$O$62:$P$87,표4[[#This Row],[제품명]])</f>
        <v>0</v>
      </c>
      <c r="V1316" s="131">
        <f>COUNTIF(사출계획!$O$88:$P$110,표4[[#This Row],[제품명]])</f>
        <v>0</v>
      </c>
      <c r="W1316" s="54">
        <f>COUNTIF(사출계획!$Q$62:$R$110,표4[[#This Row],[제품명]])</f>
        <v>0</v>
      </c>
      <c r="X1316" s="131">
        <f>COUNTIF(사출계획!$Q$62:$R$87,표4[[#This Row],[제품명]])</f>
        <v>0</v>
      </c>
      <c r="Y1316" s="131">
        <f>COUNTIF(사출계획!$Q$88:$R$110,표4[[#This Row],[제품명]])</f>
        <v>0</v>
      </c>
      <c r="Z1316" s="54">
        <f>COUNTIF(사출계획!$S$62:$T$110,표4[[#This Row],[제품명]])</f>
        <v>0</v>
      </c>
      <c r="AA1316" s="131"/>
      <c r="AB1316" s="131"/>
    </row>
    <row r="1317" spans="2:28" x14ac:dyDescent="0.3">
      <c r="B1317" s="527" t="s">
        <v>5200</v>
      </c>
      <c r="C1317" s="285"/>
      <c r="D1317" s="527" t="s">
        <v>5201</v>
      </c>
      <c r="E1317" s="54">
        <f>COUNTIF(사출계획!$E$62:$F$110,표4[[#This Row],[제품명]])</f>
        <v>0</v>
      </c>
      <c r="F1317" s="131">
        <f>COUNTIF(사출계획!$E$62:$F$87,표4[[#This Row],[제품명]])</f>
        <v>0</v>
      </c>
      <c r="G1317" s="131">
        <f>COUNTIF(사출계획!$E$88:$F$110,표4[[#This Row],[제품명]])</f>
        <v>0</v>
      </c>
      <c r="H1317" s="54">
        <f>COUNTIF(사출계획!$G$62:$H$110,표4[[#This Row],[제품명]])</f>
        <v>0</v>
      </c>
      <c r="I1317" s="132">
        <f>COUNTIF(사출계획!$G$62:$H$87,표4[[#This Row],[제품명]])</f>
        <v>0</v>
      </c>
      <c r="J1317" s="132">
        <f>COUNTIF(사출계획!$G$88:$H$110,표4[[#This Row],[제품명]])</f>
        <v>0</v>
      </c>
      <c r="K1317" s="54">
        <f>COUNTIF(사출계획!$I$62:$J$110,표4[[#This Row],[제품명]])</f>
        <v>0</v>
      </c>
      <c r="L1317" s="131">
        <f>COUNTIF(사출계획!$I$62:$J$87,표4[[#This Row],[제품명]])</f>
        <v>0</v>
      </c>
      <c r="M1317" s="131">
        <f>COUNTIF(사출계획!$I$88:$J$110,표4[[#This Row],[제품명]])</f>
        <v>0</v>
      </c>
      <c r="N1317" s="129">
        <f>COUNTIF(사출계획!$K$62:$L$110,표4[[#This Row],[제품명]])</f>
        <v>0</v>
      </c>
      <c r="O1317" s="131">
        <f>COUNTIF(사출계획!$K$62:$L$87,표4[[#This Row],[제품명]])</f>
        <v>0</v>
      </c>
      <c r="P1317" s="131">
        <f>COUNTIF(사출계획!$K$88:$L$110,표4[[#This Row],[제품명]])</f>
        <v>0</v>
      </c>
      <c r="Q1317" s="130">
        <f>COUNTIF(사출계획!$M$62:$N$110,표4[[#This Row],[제품명]])</f>
        <v>0</v>
      </c>
      <c r="R1317" s="131">
        <f>COUNTIF(사출계획!$M$62:$N$87,표4[[#This Row],[제품명]])</f>
        <v>0</v>
      </c>
      <c r="S1317" s="131">
        <f>COUNTIF(사출계획!$M$88:$N$110,표4[[#This Row],[제품명]])</f>
        <v>0</v>
      </c>
      <c r="T1317" s="54">
        <f>COUNTIF(사출계획!$O$62:$P$110,표4[[#This Row],[제품명]])</f>
        <v>0</v>
      </c>
      <c r="U1317" s="131">
        <f>COUNTIF(사출계획!$O$62:$P$87,표4[[#This Row],[제품명]])</f>
        <v>0</v>
      </c>
      <c r="V1317" s="131">
        <f>COUNTIF(사출계획!$O$88:$P$110,표4[[#This Row],[제품명]])</f>
        <v>0</v>
      </c>
      <c r="W1317" s="54">
        <f>COUNTIF(사출계획!$Q$62:$R$110,표4[[#This Row],[제품명]])</f>
        <v>0</v>
      </c>
      <c r="X1317" s="131">
        <f>COUNTIF(사출계획!$Q$62:$R$87,표4[[#This Row],[제품명]])</f>
        <v>0</v>
      </c>
      <c r="Y1317" s="131">
        <f>COUNTIF(사출계획!$Q$88:$R$110,표4[[#This Row],[제품명]])</f>
        <v>0</v>
      </c>
      <c r="Z1317" s="54">
        <f>COUNTIF(사출계획!$S$62:$T$110,표4[[#This Row],[제품명]])</f>
        <v>0</v>
      </c>
      <c r="AA1317" s="131"/>
      <c r="AB1317" s="131"/>
    </row>
    <row r="1318" spans="2:28" x14ac:dyDescent="0.3">
      <c r="B1318" s="527" t="s">
        <v>5202</v>
      </c>
      <c r="C1318" s="302"/>
      <c r="D1318" s="33" t="s">
        <v>5203</v>
      </c>
      <c r="E1318" s="34">
        <f>COUNTIF(사출계획!$E$62:$F$110,표4[[#This Row],[제품명]])</f>
        <v>0</v>
      </c>
      <c r="F1318" s="126">
        <f>COUNTIF(사출계획!$E$62:$F$87,표4[[#This Row],[제품명]])</f>
        <v>0</v>
      </c>
      <c r="G1318" s="126">
        <f>COUNTIF(사출계획!$E$88:$F$110,표4[[#This Row],[제품명]])</f>
        <v>0</v>
      </c>
      <c r="H1318" s="34">
        <f>COUNTIF(사출계획!$G$62:$H$110,표4[[#This Row],[제품명]])</f>
        <v>0</v>
      </c>
      <c r="I1318" s="128">
        <f>COUNTIF(사출계획!$G$62:$H$87,표4[[#This Row],[제품명]])</f>
        <v>0</v>
      </c>
      <c r="J1318" s="128">
        <f>COUNTIF(사출계획!$G$88:$H$110,표4[[#This Row],[제품명]])</f>
        <v>0</v>
      </c>
      <c r="K1318" s="34">
        <f>COUNTIF(사출계획!$I$62:$J$110,표4[[#This Row],[제품명]])</f>
        <v>0</v>
      </c>
      <c r="L1318" s="126">
        <f>COUNTIF(사출계획!$I$62:$J$87,표4[[#This Row],[제품명]])</f>
        <v>0</v>
      </c>
      <c r="M1318" s="126">
        <f>COUNTIF(사출계획!$I$88:$J$110,표4[[#This Row],[제품명]])</f>
        <v>0</v>
      </c>
      <c r="N1318" s="129">
        <f>COUNTIF(사출계획!$K$62:$L$110,표4[[#This Row],[제품명]])</f>
        <v>0</v>
      </c>
      <c r="O1318" s="126">
        <f>COUNTIF(사출계획!$K$62:$L$87,표4[[#This Row],[제품명]])</f>
        <v>0</v>
      </c>
      <c r="P1318" s="126">
        <f>COUNTIF(사출계획!$K$88:$L$110,표4[[#This Row],[제품명]])</f>
        <v>0</v>
      </c>
      <c r="Q1318" s="130">
        <f>COUNTIF(사출계획!$M$62:$N$110,표4[[#This Row],[제품명]])</f>
        <v>0</v>
      </c>
      <c r="R1318" s="126">
        <f>COUNTIF(사출계획!$M$62:$N$87,표4[[#This Row],[제품명]])</f>
        <v>0</v>
      </c>
      <c r="S1318" s="126">
        <f>COUNTIF(사출계획!$M$88:$N$110,표4[[#This Row],[제품명]])</f>
        <v>0</v>
      </c>
      <c r="T1318" s="34">
        <f>COUNTIF(사출계획!$O$62:$P$110,표4[[#This Row],[제품명]])</f>
        <v>0</v>
      </c>
      <c r="U1318" s="126">
        <f>COUNTIF(사출계획!$O$62:$P$87,표4[[#This Row],[제품명]])</f>
        <v>0</v>
      </c>
      <c r="V1318" s="126">
        <f>COUNTIF(사출계획!$O$88:$P$110,표4[[#This Row],[제품명]])</f>
        <v>0</v>
      </c>
      <c r="W1318" s="34">
        <f>COUNTIF(사출계획!$Q$62:$R$110,표4[[#This Row],[제품명]])</f>
        <v>0</v>
      </c>
      <c r="X1318" s="126">
        <f>COUNTIF(사출계획!$Q$62:$R$87,표4[[#This Row],[제품명]])</f>
        <v>0</v>
      </c>
      <c r="Y1318" s="126">
        <f>COUNTIF(사출계획!$Q$88:$R$110,표4[[#This Row],[제품명]])</f>
        <v>0</v>
      </c>
      <c r="Z1318" s="34">
        <f>COUNTIF(사출계획!$S$62:$T$110,표4[[#This Row],[제품명]])</f>
        <v>0</v>
      </c>
      <c r="AA1318" s="126"/>
      <c r="AB1318" s="126"/>
    </row>
    <row r="1319" spans="2:28" x14ac:dyDescent="0.3">
      <c r="B1319" s="527" t="s">
        <v>5202</v>
      </c>
      <c r="C1319" s="302"/>
      <c r="D1319" s="33" t="s">
        <v>5204</v>
      </c>
      <c r="E1319" s="34">
        <f>COUNTIF(사출계획!$E$62:$F$110,표4[[#This Row],[제품명]])</f>
        <v>0</v>
      </c>
      <c r="F1319" s="126">
        <f>COUNTIF(사출계획!$E$62:$F$87,표4[[#This Row],[제품명]])</f>
        <v>0</v>
      </c>
      <c r="G1319" s="126">
        <f>COUNTIF(사출계획!$E$88:$F$110,표4[[#This Row],[제품명]])</f>
        <v>0</v>
      </c>
      <c r="H1319" s="34">
        <f>COUNTIF(사출계획!$G$62:$H$110,표4[[#This Row],[제품명]])</f>
        <v>0</v>
      </c>
      <c r="I1319" s="128">
        <f>COUNTIF(사출계획!$G$62:$H$87,표4[[#This Row],[제품명]])</f>
        <v>0</v>
      </c>
      <c r="J1319" s="128">
        <f>COUNTIF(사출계획!$G$88:$H$110,표4[[#This Row],[제품명]])</f>
        <v>0</v>
      </c>
      <c r="K1319" s="34">
        <f>COUNTIF(사출계획!$I$62:$J$110,표4[[#This Row],[제품명]])</f>
        <v>0</v>
      </c>
      <c r="L1319" s="126">
        <f>COUNTIF(사출계획!$I$62:$J$87,표4[[#This Row],[제품명]])</f>
        <v>0</v>
      </c>
      <c r="M1319" s="126">
        <f>COUNTIF(사출계획!$I$88:$J$110,표4[[#This Row],[제품명]])</f>
        <v>0</v>
      </c>
      <c r="N1319" s="129">
        <f>COUNTIF(사출계획!$K$62:$L$110,표4[[#This Row],[제품명]])</f>
        <v>0</v>
      </c>
      <c r="O1319" s="126">
        <f>COUNTIF(사출계획!$K$62:$L$87,표4[[#This Row],[제품명]])</f>
        <v>0</v>
      </c>
      <c r="P1319" s="126">
        <f>COUNTIF(사출계획!$K$88:$L$110,표4[[#This Row],[제품명]])</f>
        <v>0</v>
      </c>
      <c r="Q1319" s="130">
        <f>COUNTIF(사출계획!$M$62:$N$110,표4[[#This Row],[제품명]])</f>
        <v>0</v>
      </c>
      <c r="R1319" s="126">
        <f>COUNTIF(사출계획!$M$62:$N$87,표4[[#This Row],[제품명]])</f>
        <v>0</v>
      </c>
      <c r="S1319" s="126">
        <f>COUNTIF(사출계획!$M$88:$N$110,표4[[#This Row],[제품명]])</f>
        <v>0</v>
      </c>
      <c r="T1319" s="34">
        <f>COUNTIF(사출계획!$O$62:$P$110,표4[[#This Row],[제품명]])</f>
        <v>0</v>
      </c>
      <c r="U1319" s="126">
        <f>COUNTIF(사출계획!$O$62:$P$87,표4[[#This Row],[제품명]])</f>
        <v>0</v>
      </c>
      <c r="V1319" s="126">
        <f>COUNTIF(사출계획!$O$88:$P$110,표4[[#This Row],[제품명]])</f>
        <v>0</v>
      </c>
      <c r="W1319" s="34">
        <f>COUNTIF(사출계획!$Q$62:$R$110,표4[[#This Row],[제품명]])</f>
        <v>0</v>
      </c>
      <c r="X1319" s="126">
        <f>COUNTIF(사출계획!$Q$62:$R$87,표4[[#This Row],[제품명]])</f>
        <v>0</v>
      </c>
      <c r="Y1319" s="126">
        <f>COUNTIF(사출계획!$Q$88:$R$110,표4[[#This Row],[제품명]])</f>
        <v>0</v>
      </c>
      <c r="Z1319" s="34">
        <f>COUNTIF(사출계획!$S$62:$T$110,표4[[#This Row],[제품명]])</f>
        <v>0</v>
      </c>
      <c r="AA1319" s="126"/>
      <c r="AB1319" s="126"/>
    </row>
    <row r="1320" spans="2:28" x14ac:dyDescent="0.3">
      <c r="B1320" s="527" t="s">
        <v>5202</v>
      </c>
      <c r="C1320" s="285"/>
      <c r="D1320" s="527" t="s">
        <v>5205</v>
      </c>
      <c r="E1320" s="54">
        <f>COUNTIF(사출계획!$E$62:$F$110,표4[[#This Row],[제품명]])</f>
        <v>0</v>
      </c>
      <c r="F1320" s="131">
        <f>COUNTIF(사출계획!$E$62:$F$87,표4[[#This Row],[제품명]])</f>
        <v>0</v>
      </c>
      <c r="G1320" s="131">
        <f>COUNTIF(사출계획!$E$88:$F$110,표4[[#This Row],[제품명]])</f>
        <v>0</v>
      </c>
      <c r="H1320" s="54">
        <f>COUNTIF(사출계획!$G$62:$H$110,표4[[#This Row],[제품명]])</f>
        <v>0</v>
      </c>
      <c r="I1320" s="132">
        <f>COUNTIF(사출계획!$G$62:$H$87,표4[[#This Row],[제품명]])</f>
        <v>0</v>
      </c>
      <c r="J1320" s="132">
        <f>COUNTIF(사출계획!$G$88:$H$110,표4[[#This Row],[제품명]])</f>
        <v>0</v>
      </c>
      <c r="K1320" s="54">
        <f>COUNTIF(사출계획!$I$62:$J$110,표4[[#This Row],[제품명]])</f>
        <v>0</v>
      </c>
      <c r="L1320" s="131">
        <f>COUNTIF(사출계획!$I$62:$J$87,표4[[#This Row],[제품명]])</f>
        <v>0</v>
      </c>
      <c r="M1320" s="131">
        <f>COUNTIF(사출계획!$I$88:$J$110,표4[[#This Row],[제품명]])</f>
        <v>0</v>
      </c>
      <c r="N1320" s="129">
        <f>COUNTIF(사출계획!$K$62:$L$110,표4[[#This Row],[제품명]])</f>
        <v>0</v>
      </c>
      <c r="O1320" s="131">
        <f>COUNTIF(사출계획!$K$62:$L$87,표4[[#This Row],[제품명]])</f>
        <v>0</v>
      </c>
      <c r="P1320" s="131">
        <f>COUNTIF(사출계획!$K$88:$L$110,표4[[#This Row],[제품명]])</f>
        <v>0</v>
      </c>
      <c r="Q1320" s="130">
        <f>COUNTIF(사출계획!$M$62:$N$110,표4[[#This Row],[제품명]])</f>
        <v>0</v>
      </c>
      <c r="R1320" s="131">
        <f>COUNTIF(사출계획!$M$62:$N$87,표4[[#This Row],[제품명]])</f>
        <v>0</v>
      </c>
      <c r="S1320" s="131">
        <f>COUNTIF(사출계획!$M$88:$N$110,표4[[#This Row],[제품명]])</f>
        <v>0</v>
      </c>
      <c r="T1320" s="54">
        <f>COUNTIF(사출계획!$O$62:$P$110,표4[[#This Row],[제품명]])</f>
        <v>0</v>
      </c>
      <c r="U1320" s="131">
        <f>COUNTIF(사출계획!$O$62:$P$87,표4[[#This Row],[제품명]])</f>
        <v>0</v>
      </c>
      <c r="V1320" s="131">
        <f>COUNTIF(사출계획!$O$88:$P$110,표4[[#This Row],[제품명]])</f>
        <v>0</v>
      </c>
      <c r="W1320" s="54">
        <f>COUNTIF(사출계획!$Q$62:$R$110,표4[[#This Row],[제품명]])</f>
        <v>0</v>
      </c>
      <c r="X1320" s="131">
        <f>COUNTIF(사출계획!$Q$62:$R$87,표4[[#This Row],[제품명]])</f>
        <v>0</v>
      </c>
      <c r="Y1320" s="131">
        <f>COUNTIF(사출계획!$Q$88:$R$110,표4[[#This Row],[제품명]])</f>
        <v>0</v>
      </c>
      <c r="Z1320" s="54">
        <f>COUNTIF(사출계획!$S$62:$T$110,표4[[#This Row],[제품명]])</f>
        <v>0</v>
      </c>
      <c r="AA1320" s="131"/>
      <c r="AB1320" s="131"/>
    </row>
    <row r="1321" spans="2:28" x14ac:dyDescent="0.3">
      <c r="B1321" s="530" t="s">
        <v>5213</v>
      </c>
      <c r="C1321" s="302"/>
      <c r="D1321" s="33" t="s">
        <v>5215</v>
      </c>
      <c r="E1321" s="34">
        <f>COUNTIF(사출계획!$E$62:$F$110,표4[[#This Row],[제품명]])</f>
        <v>0</v>
      </c>
      <c r="F1321" s="126">
        <f>COUNTIF(사출계획!$E$62:$F$87,표4[[#This Row],[제품명]])</f>
        <v>0</v>
      </c>
      <c r="G1321" s="126">
        <f>COUNTIF(사출계획!$E$88:$F$110,표4[[#This Row],[제품명]])</f>
        <v>0</v>
      </c>
      <c r="H1321" s="34">
        <f>COUNTIF(사출계획!$G$62:$H$110,표4[[#This Row],[제품명]])</f>
        <v>0</v>
      </c>
      <c r="I1321" s="128">
        <f>COUNTIF(사출계획!$G$62:$H$87,표4[[#This Row],[제품명]])</f>
        <v>0</v>
      </c>
      <c r="J1321" s="128">
        <f>COUNTIF(사출계획!$G$88:$H$110,표4[[#This Row],[제품명]])</f>
        <v>0</v>
      </c>
      <c r="K1321" s="34">
        <f>COUNTIF(사출계획!$I$62:$J$110,표4[[#This Row],[제품명]])</f>
        <v>0</v>
      </c>
      <c r="L1321" s="126">
        <f>COUNTIF(사출계획!$I$62:$J$87,표4[[#This Row],[제품명]])</f>
        <v>0</v>
      </c>
      <c r="M1321" s="126">
        <f>COUNTIF(사출계획!$I$88:$J$110,표4[[#This Row],[제품명]])</f>
        <v>0</v>
      </c>
      <c r="N1321" s="129">
        <f>COUNTIF(사출계획!$K$62:$L$110,표4[[#This Row],[제품명]])</f>
        <v>0</v>
      </c>
      <c r="O1321" s="126">
        <f>COUNTIF(사출계획!$K$62:$L$87,표4[[#This Row],[제품명]])</f>
        <v>0</v>
      </c>
      <c r="P1321" s="126">
        <f>COUNTIF(사출계획!$K$88:$L$110,표4[[#This Row],[제품명]])</f>
        <v>0</v>
      </c>
      <c r="Q1321" s="130">
        <f>COUNTIF(사출계획!$M$62:$N$110,표4[[#This Row],[제품명]])</f>
        <v>0</v>
      </c>
      <c r="R1321" s="126">
        <f>COUNTIF(사출계획!$M$62:$N$87,표4[[#This Row],[제품명]])</f>
        <v>0</v>
      </c>
      <c r="S1321" s="126">
        <f>COUNTIF(사출계획!$M$88:$N$110,표4[[#This Row],[제품명]])</f>
        <v>0</v>
      </c>
      <c r="T1321" s="34">
        <f>COUNTIF(사출계획!$O$62:$P$110,표4[[#This Row],[제품명]])</f>
        <v>0</v>
      </c>
      <c r="U1321" s="126">
        <f>COUNTIF(사출계획!$O$62:$P$87,표4[[#This Row],[제품명]])</f>
        <v>0</v>
      </c>
      <c r="V1321" s="126">
        <f>COUNTIF(사출계획!$O$88:$P$110,표4[[#This Row],[제품명]])</f>
        <v>0</v>
      </c>
      <c r="W1321" s="34">
        <f>COUNTIF(사출계획!$Q$62:$R$110,표4[[#This Row],[제품명]])</f>
        <v>0</v>
      </c>
      <c r="X1321" s="126">
        <f>COUNTIF(사출계획!$Q$62:$R$87,표4[[#This Row],[제품명]])</f>
        <v>0</v>
      </c>
      <c r="Y1321" s="126">
        <f>COUNTIF(사출계획!$Q$88:$R$110,표4[[#This Row],[제품명]])</f>
        <v>0</v>
      </c>
      <c r="Z1321" s="34">
        <f>COUNTIF(사출계획!$S$62:$T$110,표4[[#This Row],[제품명]])</f>
        <v>0</v>
      </c>
      <c r="AA1321" s="126"/>
      <c r="AB1321" s="126"/>
    </row>
    <row r="1322" spans="2:28" x14ac:dyDescent="0.3">
      <c r="B1322" s="528" t="s">
        <v>5213</v>
      </c>
      <c r="C1322" s="302"/>
      <c r="D1322" s="33" t="s">
        <v>5216</v>
      </c>
      <c r="E1322" s="34">
        <f>COUNTIF(사출계획!$E$62:$F$110,표4[[#This Row],[제품명]])</f>
        <v>0</v>
      </c>
      <c r="F1322" s="126">
        <f>COUNTIF(사출계획!$E$62:$F$87,표4[[#This Row],[제품명]])</f>
        <v>0</v>
      </c>
      <c r="G1322" s="126">
        <f>COUNTIF(사출계획!$E$88:$F$110,표4[[#This Row],[제품명]])</f>
        <v>0</v>
      </c>
      <c r="H1322" s="34">
        <f>COUNTIF(사출계획!$G$62:$H$110,표4[[#This Row],[제품명]])</f>
        <v>0</v>
      </c>
      <c r="I1322" s="128">
        <f>COUNTIF(사출계획!$G$62:$H$87,표4[[#This Row],[제품명]])</f>
        <v>0</v>
      </c>
      <c r="J1322" s="128">
        <f>COUNTIF(사출계획!$G$88:$H$110,표4[[#This Row],[제품명]])</f>
        <v>0</v>
      </c>
      <c r="K1322" s="34">
        <f>COUNTIF(사출계획!$I$62:$J$110,표4[[#This Row],[제품명]])</f>
        <v>0</v>
      </c>
      <c r="L1322" s="126">
        <f>COUNTIF(사출계획!$I$62:$J$87,표4[[#This Row],[제품명]])</f>
        <v>0</v>
      </c>
      <c r="M1322" s="126">
        <f>COUNTIF(사출계획!$I$88:$J$110,표4[[#This Row],[제품명]])</f>
        <v>0</v>
      </c>
      <c r="N1322" s="129">
        <f>COUNTIF(사출계획!$K$62:$L$110,표4[[#This Row],[제품명]])</f>
        <v>0</v>
      </c>
      <c r="O1322" s="126">
        <f>COUNTIF(사출계획!$K$62:$L$87,표4[[#This Row],[제품명]])</f>
        <v>0</v>
      </c>
      <c r="P1322" s="126">
        <f>COUNTIF(사출계획!$K$88:$L$110,표4[[#This Row],[제품명]])</f>
        <v>0</v>
      </c>
      <c r="Q1322" s="130">
        <f>COUNTIF(사출계획!$M$62:$N$110,표4[[#This Row],[제품명]])</f>
        <v>0</v>
      </c>
      <c r="R1322" s="126">
        <f>COUNTIF(사출계획!$M$62:$N$87,표4[[#This Row],[제품명]])</f>
        <v>0</v>
      </c>
      <c r="S1322" s="126">
        <f>COUNTIF(사출계획!$M$88:$N$110,표4[[#This Row],[제품명]])</f>
        <v>0</v>
      </c>
      <c r="T1322" s="34">
        <f>COUNTIF(사출계획!$O$62:$P$110,표4[[#This Row],[제품명]])</f>
        <v>0</v>
      </c>
      <c r="U1322" s="126">
        <f>COUNTIF(사출계획!$O$62:$P$87,표4[[#This Row],[제품명]])</f>
        <v>0</v>
      </c>
      <c r="V1322" s="126">
        <f>COUNTIF(사출계획!$O$88:$P$110,표4[[#This Row],[제품명]])</f>
        <v>0</v>
      </c>
      <c r="W1322" s="34">
        <f>COUNTIF(사출계획!$Q$62:$R$110,표4[[#This Row],[제품명]])</f>
        <v>0</v>
      </c>
      <c r="X1322" s="126">
        <f>COUNTIF(사출계획!$Q$62:$R$87,표4[[#This Row],[제품명]])</f>
        <v>0</v>
      </c>
      <c r="Y1322" s="126">
        <f>COUNTIF(사출계획!$Q$88:$R$110,표4[[#This Row],[제품명]])</f>
        <v>0</v>
      </c>
      <c r="Z1322" s="34">
        <f>COUNTIF(사출계획!$S$62:$T$110,표4[[#This Row],[제품명]])</f>
        <v>0</v>
      </c>
      <c r="AA1322" s="126"/>
      <c r="AB1322" s="126"/>
    </row>
    <row r="1323" spans="2:28" x14ac:dyDescent="0.3">
      <c r="B1323" s="528" t="s">
        <v>5213</v>
      </c>
      <c r="C1323" s="285"/>
      <c r="D1323" s="528" t="s">
        <v>5217</v>
      </c>
      <c r="E1323" s="54">
        <f>COUNTIF(사출계획!$E$62:$F$110,표4[[#This Row],[제품명]])</f>
        <v>0</v>
      </c>
      <c r="F1323" s="131">
        <f>COUNTIF(사출계획!$E$62:$F$87,표4[[#This Row],[제품명]])</f>
        <v>0</v>
      </c>
      <c r="G1323" s="131">
        <f>COUNTIF(사출계획!$E$88:$F$110,표4[[#This Row],[제품명]])</f>
        <v>0</v>
      </c>
      <c r="H1323" s="54">
        <f>COUNTIF(사출계획!$G$62:$H$110,표4[[#This Row],[제품명]])</f>
        <v>0</v>
      </c>
      <c r="I1323" s="132">
        <f>COUNTIF(사출계획!$G$62:$H$87,표4[[#This Row],[제품명]])</f>
        <v>0</v>
      </c>
      <c r="J1323" s="132">
        <f>COUNTIF(사출계획!$G$88:$H$110,표4[[#This Row],[제품명]])</f>
        <v>0</v>
      </c>
      <c r="K1323" s="54">
        <f>COUNTIF(사출계획!$I$62:$J$110,표4[[#This Row],[제품명]])</f>
        <v>0</v>
      </c>
      <c r="L1323" s="131">
        <f>COUNTIF(사출계획!$I$62:$J$87,표4[[#This Row],[제품명]])</f>
        <v>0</v>
      </c>
      <c r="M1323" s="131">
        <f>COUNTIF(사출계획!$I$88:$J$110,표4[[#This Row],[제품명]])</f>
        <v>0</v>
      </c>
      <c r="N1323" s="129">
        <f>COUNTIF(사출계획!$K$62:$L$110,표4[[#This Row],[제품명]])</f>
        <v>0</v>
      </c>
      <c r="O1323" s="131">
        <f>COUNTIF(사출계획!$K$62:$L$87,표4[[#This Row],[제품명]])</f>
        <v>0</v>
      </c>
      <c r="P1323" s="131">
        <f>COUNTIF(사출계획!$K$88:$L$110,표4[[#This Row],[제품명]])</f>
        <v>0</v>
      </c>
      <c r="Q1323" s="130">
        <f>COUNTIF(사출계획!$M$62:$N$110,표4[[#This Row],[제품명]])</f>
        <v>0</v>
      </c>
      <c r="R1323" s="131">
        <f>COUNTIF(사출계획!$M$62:$N$87,표4[[#This Row],[제품명]])</f>
        <v>0</v>
      </c>
      <c r="S1323" s="131">
        <f>COUNTIF(사출계획!$M$88:$N$110,표4[[#This Row],[제품명]])</f>
        <v>0</v>
      </c>
      <c r="T1323" s="54">
        <f>COUNTIF(사출계획!$O$62:$P$110,표4[[#This Row],[제품명]])</f>
        <v>0</v>
      </c>
      <c r="U1323" s="131">
        <f>COUNTIF(사출계획!$O$62:$P$87,표4[[#This Row],[제품명]])</f>
        <v>0</v>
      </c>
      <c r="V1323" s="131">
        <f>COUNTIF(사출계획!$O$88:$P$110,표4[[#This Row],[제품명]])</f>
        <v>0</v>
      </c>
      <c r="W1323" s="54">
        <f>COUNTIF(사출계획!$Q$62:$R$110,표4[[#This Row],[제품명]])</f>
        <v>0</v>
      </c>
      <c r="X1323" s="131">
        <f>COUNTIF(사출계획!$Q$62:$R$87,표4[[#This Row],[제품명]])</f>
        <v>0</v>
      </c>
      <c r="Y1323" s="131">
        <f>COUNTIF(사출계획!$Q$88:$R$110,표4[[#This Row],[제품명]])</f>
        <v>0</v>
      </c>
      <c r="Z1323" s="54">
        <f>COUNTIF(사출계획!$S$62:$T$110,표4[[#This Row],[제품명]])</f>
        <v>0</v>
      </c>
      <c r="AA1323" s="131"/>
      <c r="AB1323" s="131"/>
    </row>
    <row r="1324" spans="2:28" x14ac:dyDescent="0.3">
      <c r="B1324" s="528" t="s">
        <v>5214</v>
      </c>
      <c r="C1324" s="302"/>
      <c r="D1324" s="33" t="s">
        <v>5218</v>
      </c>
      <c r="E1324" s="34">
        <f>COUNTIF(사출계획!$E$62:$F$110,표4[[#This Row],[제품명]])</f>
        <v>0</v>
      </c>
      <c r="F1324" s="126">
        <f>COUNTIF(사출계획!$E$62:$F$87,표4[[#This Row],[제품명]])</f>
        <v>0</v>
      </c>
      <c r="G1324" s="126">
        <f>COUNTIF(사출계획!$E$88:$F$110,표4[[#This Row],[제품명]])</f>
        <v>0</v>
      </c>
      <c r="H1324" s="34">
        <f>COUNTIF(사출계획!$G$62:$H$110,표4[[#This Row],[제품명]])</f>
        <v>0</v>
      </c>
      <c r="I1324" s="128">
        <f>COUNTIF(사출계획!$G$62:$H$87,표4[[#This Row],[제품명]])</f>
        <v>0</v>
      </c>
      <c r="J1324" s="128">
        <f>COUNTIF(사출계획!$G$88:$H$110,표4[[#This Row],[제품명]])</f>
        <v>0</v>
      </c>
      <c r="K1324" s="34">
        <f>COUNTIF(사출계획!$I$62:$J$110,표4[[#This Row],[제품명]])</f>
        <v>0</v>
      </c>
      <c r="L1324" s="126">
        <f>COUNTIF(사출계획!$I$62:$J$87,표4[[#This Row],[제품명]])</f>
        <v>0</v>
      </c>
      <c r="M1324" s="126">
        <f>COUNTIF(사출계획!$I$88:$J$110,표4[[#This Row],[제품명]])</f>
        <v>0</v>
      </c>
      <c r="N1324" s="129">
        <f>COUNTIF(사출계획!$K$62:$L$110,표4[[#This Row],[제품명]])</f>
        <v>0</v>
      </c>
      <c r="O1324" s="126">
        <f>COUNTIF(사출계획!$K$62:$L$87,표4[[#This Row],[제품명]])</f>
        <v>0</v>
      </c>
      <c r="P1324" s="126">
        <f>COUNTIF(사출계획!$K$88:$L$110,표4[[#This Row],[제품명]])</f>
        <v>0</v>
      </c>
      <c r="Q1324" s="130">
        <f>COUNTIF(사출계획!$M$62:$N$110,표4[[#This Row],[제품명]])</f>
        <v>0</v>
      </c>
      <c r="R1324" s="126">
        <f>COUNTIF(사출계획!$M$62:$N$87,표4[[#This Row],[제품명]])</f>
        <v>0</v>
      </c>
      <c r="S1324" s="126">
        <f>COUNTIF(사출계획!$M$88:$N$110,표4[[#This Row],[제품명]])</f>
        <v>0</v>
      </c>
      <c r="T1324" s="34">
        <f>COUNTIF(사출계획!$O$62:$P$110,표4[[#This Row],[제품명]])</f>
        <v>0</v>
      </c>
      <c r="U1324" s="126">
        <f>COUNTIF(사출계획!$O$62:$P$87,표4[[#This Row],[제품명]])</f>
        <v>0</v>
      </c>
      <c r="V1324" s="126">
        <f>COUNTIF(사출계획!$O$88:$P$110,표4[[#This Row],[제품명]])</f>
        <v>0</v>
      </c>
      <c r="W1324" s="34">
        <f>COUNTIF(사출계획!$Q$62:$R$110,표4[[#This Row],[제품명]])</f>
        <v>0</v>
      </c>
      <c r="X1324" s="126">
        <f>COUNTIF(사출계획!$Q$62:$R$87,표4[[#This Row],[제품명]])</f>
        <v>0</v>
      </c>
      <c r="Y1324" s="126">
        <f>COUNTIF(사출계획!$Q$88:$R$110,표4[[#This Row],[제품명]])</f>
        <v>0</v>
      </c>
      <c r="Z1324" s="34">
        <f>COUNTIF(사출계획!$S$62:$T$110,표4[[#This Row],[제품명]])</f>
        <v>0</v>
      </c>
      <c r="AA1324" s="126"/>
      <c r="AB1324" s="126"/>
    </row>
    <row r="1325" spans="2:28" x14ac:dyDescent="0.3">
      <c r="B1325" s="528" t="s">
        <v>5214</v>
      </c>
      <c r="C1325" s="302"/>
      <c r="D1325" s="33" t="s">
        <v>5219</v>
      </c>
      <c r="E1325" s="34">
        <f>COUNTIF(사출계획!$E$62:$F$110,표4[[#This Row],[제품명]])</f>
        <v>0</v>
      </c>
      <c r="F1325" s="126">
        <f>COUNTIF(사출계획!$E$62:$F$87,표4[[#This Row],[제품명]])</f>
        <v>0</v>
      </c>
      <c r="G1325" s="126">
        <f>COUNTIF(사출계획!$E$88:$F$110,표4[[#This Row],[제품명]])</f>
        <v>0</v>
      </c>
      <c r="H1325" s="34">
        <f>COUNTIF(사출계획!$G$62:$H$110,표4[[#This Row],[제품명]])</f>
        <v>0</v>
      </c>
      <c r="I1325" s="128">
        <f>COUNTIF(사출계획!$G$62:$H$87,표4[[#This Row],[제품명]])</f>
        <v>0</v>
      </c>
      <c r="J1325" s="128">
        <f>COUNTIF(사출계획!$G$88:$H$110,표4[[#This Row],[제품명]])</f>
        <v>0</v>
      </c>
      <c r="K1325" s="34">
        <f>COUNTIF(사출계획!$I$62:$J$110,표4[[#This Row],[제품명]])</f>
        <v>0</v>
      </c>
      <c r="L1325" s="126">
        <f>COUNTIF(사출계획!$I$62:$J$87,표4[[#This Row],[제품명]])</f>
        <v>0</v>
      </c>
      <c r="M1325" s="126">
        <f>COUNTIF(사출계획!$I$88:$J$110,표4[[#This Row],[제품명]])</f>
        <v>0</v>
      </c>
      <c r="N1325" s="129">
        <f>COUNTIF(사출계획!$K$62:$L$110,표4[[#This Row],[제품명]])</f>
        <v>0</v>
      </c>
      <c r="O1325" s="126">
        <f>COUNTIF(사출계획!$K$62:$L$87,표4[[#This Row],[제품명]])</f>
        <v>0</v>
      </c>
      <c r="P1325" s="126">
        <f>COUNTIF(사출계획!$K$88:$L$110,표4[[#This Row],[제품명]])</f>
        <v>0</v>
      </c>
      <c r="Q1325" s="130">
        <f>COUNTIF(사출계획!$M$62:$N$110,표4[[#This Row],[제품명]])</f>
        <v>0</v>
      </c>
      <c r="R1325" s="126">
        <f>COUNTIF(사출계획!$M$62:$N$87,표4[[#This Row],[제품명]])</f>
        <v>0</v>
      </c>
      <c r="S1325" s="126">
        <f>COUNTIF(사출계획!$M$88:$N$110,표4[[#This Row],[제품명]])</f>
        <v>0</v>
      </c>
      <c r="T1325" s="34">
        <f>COUNTIF(사출계획!$O$62:$P$110,표4[[#This Row],[제품명]])</f>
        <v>0</v>
      </c>
      <c r="U1325" s="126">
        <f>COUNTIF(사출계획!$O$62:$P$87,표4[[#This Row],[제품명]])</f>
        <v>0</v>
      </c>
      <c r="V1325" s="126">
        <f>COUNTIF(사출계획!$O$88:$P$110,표4[[#This Row],[제품명]])</f>
        <v>0</v>
      </c>
      <c r="W1325" s="34">
        <f>COUNTIF(사출계획!$Q$62:$R$110,표4[[#This Row],[제품명]])</f>
        <v>0</v>
      </c>
      <c r="X1325" s="126">
        <f>COUNTIF(사출계획!$Q$62:$R$87,표4[[#This Row],[제품명]])</f>
        <v>0</v>
      </c>
      <c r="Y1325" s="126">
        <f>COUNTIF(사출계획!$Q$88:$R$110,표4[[#This Row],[제품명]])</f>
        <v>0</v>
      </c>
      <c r="Z1325" s="34">
        <f>COUNTIF(사출계획!$S$62:$T$110,표4[[#This Row],[제품명]])</f>
        <v>0</v>
      </c>
      <c r="AA1325" s="126"/>
      <c r="AB1325" s="126"/>
    </row>
    <row r="1326" spans="2:28" x14ac:dyDescent="0.3">
      <c r="B1326" s="528" t="s">
        <v>5214</v>
      </c>
      <c r="C1326" s="285"/>
      <c r="D1326" s="528" t="s">
        <v>5220</v>
      </c>
      <c r="E1326" s="54">
        <f>COUNTIF(사출계획!$E$62:$F$110,표4[[#This Row],[제품명]])</f>
        <v>0</v>
      </c>
      <c r="F1326" s="131">
        <f>COUNTIF(사출계획!$E$62:$F$87,표4[[#This Row],[제품명]])</f>
        <v>0</v>
      </c>
      <c r="G1326" s="131">
        <f>COUNTIF(사출계획!$E$88:$F$110,표4[[#This Row],[제품명]])</f>
        <v>0</v>
      </c>
      <c r="H1326" s="54">
        <f>COUNTIF(사출계획!$G$62:$H$110,표4[[#This Row],[제품명]])</f>
        <v>0</v>
      </c>
      <c r="I1326" s="132">
        <f>COUNTIF(사출계획!$G$62:$H$87,표4[[#This Row],[제품명]])</f>
        <v>0</v>
      </c>
      <c r="J1326" s="132">
        <f>COUNTIF(사출계획!$G$88:$H$110,표4[[#This Row],[제품명]])</f>
        <v>0</v>
      </c>
      <c r="K1326" s="54">
        <f>COUNTIF(사출계획!$I$62:$J$110,표4[[#This Row],[제품명]])</f>
        <v>0</v>
      </c>
      <c r="L1326" s="131">
        <f>COUNTIF(사출계획!$I$62:$J$87,표4[[#This Row],[제품명]])</f>
        <v>0</v>
      </c>
      <c r="M1326" s="131">
        <f>COUNTIF(사출계획!$I$88:$J$110,표4[[#This Row],[제품명]])</f>
        <v>0</v>
      </c>
      <c r="N1326" s="129">
        <f>COUNTIF(사출계획!$K$62:$L$110,표4[[#This Row],[제품명]])</f>
        <v>0</v>
      </c>
      <c r="O1326" s="131">
        <f>COUNTIF(사출계획!$K$62:$L$87,표4[[#This Row],[제품명]])</f>
        <v>0</v>
      </c>
      <c r="P1326" s="131">
        <f>COUNTIF(사출계획!$K$88:$L$110,표4[[#This Row],[제품명]])</f>
        <v>0</v>
      </c>
      <c r="Q1326" s="130">
        <f>COUNTIF(사출계획!$M$62:$N$110,표4[[#This Row],[제품명]])</f>
        <v>0</v>
      </c>
      <c r="R1326" s="131">
        <f>COUNTIF(사출계획!$M$62:$N$87,표4[[#This Row],[제품명]])</f>
        <v>0</v>
      </c>
      <c r="S1326" s="131">
        <f>COUNTIF(사출계획!$M$88:$N$110,표4[[#This Row],[제품명]])</f>
        <v>0</v>
      </c>
      <c r="T1326" s="54">
        <f>COUNTIF(사출계획!$O$62:$P$110,표4[[#This Row],[제품명]])</f>
        <v>0</v>
      </c>
      <c r="U1326" s="131">
        <f>COUNTIF(사출계획!$O$62:$P$87,표4[[#This Row],[제품명]])</f>
        <v>0</v>
      </c>
      <c r="V1326" s="131">
        <f>COUNTIF(사출계획!$O$88:$P$110,표4[[#This Row],[제품명]])</f>
        <v>0</v>
      </c>
      <c r="W1326" s="54">
        <f>COUNTIF(사출계획!$Q$62:$R$110,표4[[#This Row],[제품명]])</f>
        <v>0</v>
      </c>
      <c r="X1326" s="131">
        <f>COUNTIF(사출계획!$Q$62:$R$87,표4[[#This Row],[제품명]])</f>
        <v>0</v>
      </c>
      <c r="Y1326" s="131">
        <f>COUNTIF(사출계획!$Q$88:$R$110,표4[[#This Row],[제품명]])</f>
        <v>0</v>
      </c>
      <c r="Z1326" s="54">
        <f>COUNTIF(사출계획!$S$62:$T$110,표4[[#This Row],[제품명]])</f>
        <v>0</v>
      </c>
      <c r="AA1326" s="131"/>
      <c r="AB1326" s="131"/>
    </row>
    <row r="1327" spans="2:28" x14ac:dyDescent="0.3">
      <c r="B1327" s="529" t="s">
        <v>5240</v>
      </c>
      <c r="C1327" s="285"/>
      <c r="D1327" s="529" t="s">
        <v>5232</v>
      </c>
      <c r="E1327" s="54">
        <f>COUNTIF(사출계획!$E$62:$F$110,표4[[#This Row],[제품명]])</f>
        <v>0</v>
      </c>
      <c r="F1327" s="131">
        <f>COUNTIF(사출계획!$E$62:$F$87,표4[[#This Row],[제품명]])</f>
        <v>0</v>
      </c>
      <c r="G1327" s="131">
        <f>COUNTIF(사출계획!$E$88:$F$110,표4[[#This Row],[제품명]])</f>
        <v>0</v>
      </c>
      <c r="H1327" s="54">
        <f>COUNTIF(사출계획!$G$62:$H$110,표4[[#This Row],[제품명]])</f>
        <v>0</v>
      </c>
      <c r="I1327" s="132">
        <f>COUNTIF(사출계획!$G$62:$H$87,표4[[#This Row],[제품명]])</f>
        <v>0</v>
      </c>
      <c r="J1327" s="132">
        <f>COUNTIF(사출계획!$G$88:$H$110,표4[[#This Row],[제품명]])</f>
        <v>0</v>
      </c>
      <c r="K1327" s="54">
        <f>COUNTIF(사출계획!$I$62:$J$110,표4[[#This Row],[제품명]])</f>
        <v>0</v>
      </c>
      <c r="L1327" s="131">
        <f>COUNTIF(사출계획!$I$62:$J$87,표4[[#This Row],[제품명]])</f>
        <v>0</v>
      </c>
      <c r="M1327" s="131">
        <f>COUNTIF(사출계획!$I$88:$J$110,표4[[#This Row],[제품명]])</f>
        <v>0</v>
      </c>
      <c r="N1327" s="129">
        <f>COUNTIF(사출계획!$K$62:$L$110,표4[[#This Row],[제품명]])</f>
        <v>0</v>
      </c>
      <c r="O1327" s="131">
        <f>COUNTIF(사출계획!$K$62:$L$87,표4[[#This Row],[제품명]])</f>
        <v>0</v>
      </c>
      <c r="P1327" s="131">
        <f>COUNTIF(사출계획!$K$88:$L$110,표4[[#This Row],[제품명]])</f>
        <v>0</v>
      </c>
      <c r="Q1327" s="130">
        <f>COUNTIF(사출계획!$M$62:$N$110,표4[[#This Row],[제품명]])</f>
        <v>0</v>
      </c>
      <c r="R1327" s="131">
        <f>COUNTIF(사출계획!$M$62:$N$87,표4[[#This Row],[제품명]])</f>
        <v>0</v>
      </c>
      <c r="S1327" s="131">
        <f>COUNTIF(사출계획!$M$88:$N$110,표4[[#This Row],[제품명]])</f>
        <v>0</v>
      </c>
      <c r="T1327" s="54">
        <f>COUNTIF(사출계획!$O$62:$P$110,표4[[#This Row],[제품명]])</f>
        <v>0</v>
      </c>
      <c r="U1327" s="131">
        <f>COUNTIF(사출계획!$O$62:$P$87,표4[[#This Row],[제품명]])</f>
        <v>0</v>
      </c>
      <c r="V1327" s="131">
        <f>COUNTIF(사출계획!$O$88:$P$110,표4[[#This Row],[제품명]])</f>
        <v>0</v>
      </c>
      <c r="W1327" s="54">
        <f>COUNTIF(사출계획!$Q$62:$R$110,표4[[#This Row],[제품명]])</f>
        <v>0</v>
      </c>
      <c r="X1327" s="131">
        <f>COUNTIF(사출계획!$Q$62:$R$87,표4[[#This Row],[제품명]])</f>
        <v>0</v>
      </c>
      <c r="Y1327" s="131">
        <f>COUNTIF(사출계획!$Q$88:$R$110,표4[[#This Row],[제품명]])</f>
        <v>0</v>
      </c>
      <c r="Z1327" s="54">
        <f>COUNTIF(사출계획!$S$62:$T$110,표4[[#This Row],[제품명]])</f>
        <v>0</v>
      </c>
      <c r="AA1327" s="131"/>
      <c r="AB1327" s="131"/>
    </row>
    <row r="1328" spans="2:28" x14ac:dyDescent="0.3">
      <c r="B1328" s="530" t="s">
        <v>5240</v>
      </c>
      <c r="C1328" s="302"/>
      <c r="D1328" s="33" t="s">
        <v>5239</v>
      </c>
      <c r="E1328" s="34">
        <f>COUNTIF(사출계획!$E$62:$F$110,표4[[#This Row],[제품명]])</f>
        <v>0</v>
      </c>
      <c r="F1328" s="126">
        <f>COUNTIF(사출계획!$E$62:$F$87,표4[[#This Row],[제품명]])</f>
        <v>0</v>
      </c>
      <c r="G1328" s="126">
        <f>COUNTIF(사출계획!$E$88:$F$110,표4[[#This Row],[제품명]])</f>
        <v>0</v>
      </c>
      <c r="H1328" s="34">
        <f>COUNTIF(사출계획!$G$62:$H$110,표4[[#This Row],[제품명]])</f>
        <v>0</v>
      </c>
      <c r="I1328" s="128">
        <f>COUNTIF(사출계획!$G$62:$H$87,표4[[#This Row],[제품명]])</f>
        <v>0</v>
      </c>
      <c r="J1328" s="128">
        <f>COUNTIF(사출계획!$G$88:$H$110,표4[[#This Row],[제품명]])</f>
        <v>0</v>
      </c>
      <c r="K1328" s="34">
        <f>COUNTIF(사출계획!$I$62:$J$110,표4[[#This Row],[제품명]])</f>
        <v>0</v>
      </c>
      <c r="L1328" s="126">
        <f>COUNTIF(사출계획!$I$62:$J$87,표4[[#This Row],[제품명]])</f>
        <v>0</v>
      </c>
      <c r="M1328" s="126">
        <f>COUNTIF(사출계획!$I$88:$J$110,표4[[#This Row],[제품명]])</f>
        <v>0</v>
      </c>
      <c r="N1328" s="129">
        <f>COUNTIF(사출계획!$K$62:$L$110,표4[[#This Row],[제품명]])</f>
        <v>0</v>
      </c>
      <c r="O1328" s="126">
        <f>COUNTIF(사출계획!$K$62:$L$87,표4[[#This Row],[제품명]])</f>
        <v>0</v>
      </c>
      <c r="P1328" s="126">
        <f>COUNTIF(사출계획!$K$88:$L$110,표4[[#This Row],[제품명]])</f>
        <v>0</v>
      </c>
      <c r="Q1328" s="130">
        <f>COUNTIF(사출계획!$M$62:$N$110,표4[[#This Row],[제품명]])</f>
        <v>0</v>
      </c>
      <c r="R1328" s="126">
        <f>COUNTIF(사출계획!$M$62:$N$87,표4[[#This Row],[제품명]])</f>
        <v>0</v>
      </c>
      <c r="S1328" s="126">
        <f>COUNTIF(사출계획!$M$88:$N$110,표4[[#This Row],[제품명]])</f>
        <v>0</v>
      </c>
      <c r="T1328" s="34">
        <f>COUNTIF(사출계획!$O$62:$P$110,표4[[#This Row],[제품명]])</f>
        <v>0</v>
      </c>
      <c r="U1328" s="126">
        <f>COUNTIF(사출계획!$O$62:$P$87,표4[[#This Row],[제품명]])</f>
        <v>0</v>
      </c>
      <c r="V1328" s="126">
        <f>COUNTIF(사출계획!$O$88:$P$110,표4[[#This Row],[제품명]])</f>
        <v>0</v>
      </c>
      <c r="W1328" s="34">
        <f>COUNTIF(사출계획!$Q$62:$R$110,표4[[#This Row],[제품명]])</f>
        <v>0</v>
      </c>
      <c r="X1328" s="126">
        <f>COUNTIF(사출계획!$Q$62:$R$87,표4[[#This Row],[제품명]])</f>
        <v>0</v>
      </c>
      <c r="Y1328" s="126">
        <f>COUNTIF(사출계획!$Q$88:$R$110,표4[[#This Row],[제품명]])</f>
        <v>0</v>
      </c>
      <c r="Z1328" s="34">
        <f>COUNTIF(사출계획!$S$62:$T$110,표4[[#This Row],[제품명]])</f>
        <v>0</v>
      </c>
      <c r="AA1328" s="126"/>
      <c r="AB1328" s="126"/>
    </row>
    <row r="1329" spans="2:28" x14ac:dyDescent="0.3">
      <c r="B1329" s="530" t="s">
        <v>5240</v>
      </c>
      <c r="C1329" s="285"/>
      <c r="D1329" s="529" t="s">
        <v>5234</v>
      </c>
      <c r="E1329" s="54">
        <f>COUNTIF(사출계획!$E$62:$F$110,표4[[#This Row],[제품명]])</f>
        <v>0</v>
      </c>
      <c r="F1329" s="131">
        <f>COUNTIF(사출계획!$E$62:$F$87,표4[[#This Row],[제품명]])</f>
        <v>0</v>
      </c>
      <c r="G1329" s="131">
        <f>COUNTIF(사출계획!$E$88:$F$110,표4[[#This Row],[제품명]])</f>
        <v>0</v>
      </c>
      <c r="H1329" s="54">
        <f>COUNTIF(사출계획!$G$62:$H$110,표4[[#This Row],[제품명]])</f>
        <v>0</v>
      </c>
      <c r="I1329" s="132">
        <f>COUNTIF(사출계획!$G$62:$H$87,표4[[#This Row],[제품명]])</f>
        <v>0</v>
      </c>
      <c r="J1329" s="132">
        <f>COUNTIF(사출계획!$G$88:$H$110,표4[[#This Row],[제품명]])</f>
        <v>0</v>
      </c>
      <c r="K1329" s="54">
        <f>COUNTIF(사출계획!$I$62:$J$110,표4[[#This Row],[제품명]])</f>
        <v>0</v>
      </c>
      <c r="L1329" s="131">
        <f>COUNTIF(사출계획!$I$62:$J$87,표4[[#This Row],[제품명]])</f>
        <v>0</v>
      </c>
      <c r="M1329" s="131">
        <f>COUNTIF(사출계획!$I$88:$J$110,표4[[#This Row],[제품명]])</f>
        <v>0</v>
      </c>
      <c r="N1329" s="129">
        <f>COUNTIF(사출계획!$K$62:$L$110,표4[[#This Row],[제품명]])</f>
        <v>0</v>
      </c>
      <c r="O1329" s="131">
        <f>COUNTIF(사출계획!$K$62:$L$87,표4[[#This Row],[제품명]])</f>
        <v>0</v>
      </c>
      <c r="P1329" s="131">
        <f>COUNTIF(사출계획!$K$88:$L$110,표4[[#This Row],[제품명]])</f>
        <v>0</v>
      </c>
      <c r="Q1329" s="130">
        <f>COUNTIF(사출계획!$M$62:$N$110,표4[[#This Row],[제품명]])</f>
        <v>0</v>
      </c>
      <c r="R1329" s="131">
        <f>COUNTIF(사출계획!$M$62:$N$87,표4[[#This Row],[제품명]])</f>
        <v>0</v>
      </c>
      <c r="S1329" s="131">
        <f>COUNTIF(사출계획!$M$88:$N$110,표4[[#This Row],[제품명]])</f>
        <v>0</v>
      </c>
      <c r="T1329" s="54">
        <f>COUNTIF(사출계획!$O$62:$P$110,표4[[#This Row],[제품명]])</f>
        <v>0</v>
      </c>
      <c r="U1329" s="131">
        <f>COUNTIF(사출계획!$O$62:$P$87,표4[[#This Row],[제품명]])</f>
        <v>0</v>
      </c>
      <c r="V1329" s="131">
        <f>COUNTIF(사출계획!$O$88:$P$110,표4[[#This Row],[제품명]])</f>
        <v>0</v>
      </c>
      <c r="W1329" s="54">
        <f>COUNTIF(사출계획!$Q$62:$R$110,표4[[#This Row],[제품명]])</f>
        <v>0</v>
      </c>
      <c r="X1329" s="131">
        <f>COUNTIF(사출계획!$Q$62:$R$87,표4[[#This Row],[제품명]])</f>
        <v>0</v>
      </c>
      <c r="Y1329" s="131">
        <f>COUNTIF(사출계획!$Q$88:$R$110,표4[[#This Row],[제품명]])</f>
        <v>0</v>
      </c>
      <c r="Z1329" s="54">
        <f>COUNTIF(사출계획!$S$62:$T$110,표4[[#This Row],[제품명]])</f>
        <v>0</v>
      </c>
      <c r="AA1329" s="131"/>
      <c r="AB1329" s="131"/>
    </row>
    <row r="1330" spans="2:28" x14ac:dyDescent="0.3">
      <c r="B1330" s="531" t="s">
        <v>5244</v>
      </c>
      <c r="C1330" s="285"/>
      <c r="D1330" s="531" t="s">
        <v>5245</v>
      </c>
      <c r="E1330" s="54">
        <f>COUNTIF(사출계획!$E$62:$F$110,표4[[#This Row],[제품명]])</f>
        <v>0</v>
      </c>
      <c r="F1330" s="131">
        <f>COUNTIF(사출계획!$E$62:$F$87,표4[[#This Row],[제품명]])</f>
        <v>0</v>
      </c>
      <c r="G1330" s="131">
        <f>COUNTIF(사출계획!$E$88:$F$110,표4[[#This Row],[제품명]])</f>
        <v>0</v>
      </c>
      <c r="H1330" s="54">
        <f>COUNTIF(사출계획!$G$62:$H$110,표4[[#This Row],[제품명]])</f>
        <v>0</v>
      </c>
      <c r="I1330" s="132">
        <f>COUNTIF(사출계획!$G$62:$H$87,표4[[#This Row],[제품명]])</f>
        <v>0</v>
      </c>
      <c r="J1330" s="132">
        <f>COUNTIF(사출계획!$G$88:$H$110,표4[[#This Row],[제품명]])</f>
        <v>0</v>
      </c>
      <c r="K1330" s="54">
        <f>COUNTIF(사출계획!$I$62:$J$110,표4[[#This Row],[제품명]])</f>
        <v>0</v>
      </c>
      <c r="L1330" s="131">
        <f>COUNTIF(사출계획!$I$62:$J$87,표4[[#This Row],[제품명]])</f>
        <v>0</v>
      </c>
      <c r="M1330" s="131">
        <f>COUNTIF(사출계획!$I$88:$J$110,표4[[#This Row],[제품명]])</f>
        <v>0</v>
      </c>
      <c r="N1330" s="129">
        <f>COUNTIF(사출계획!$K$62:$L$110,표4[[#This Row],[제품명]])</f>
        <v>0</v>
      </c>
      <c r="O1330" s="131">
        <f>COUNTIF(사출계획!$K$62:$L$87,표4[[#This Row],[제품명]])</f>
        <v>0</v>
      </c>
      <c r="P1330" s="131">
        <f>COUNTIF(사출계획!$K$88:$L$110,표4[[#This Row],[제품명]])</f>
        <v>0</v>
      </c>
      <c r="Q1330" s="130">
        <f>COUNTIF(사출계획!$M$62:$N$110,표4[[#This Row],[제품명]])</f>
        <v>0</v>
      </c>
      <c r="R1330" s="131">
        <f>COUNTIF(사출계획!$M$62:$N$87,표4[[#This Row],[제품명]])</f>
        <v>0</v>
      </c>
      <c r="S1330" s="131">
        <f>COUNTIF(사출계획!$M$88:$N$110,표4[[#This Row],[제품명]])</f>
        <v>0</v>
      </c>
      <c r="T1330" s="54">
        <f>COUNTIF(사출계획!$O$62:$P$110,표4[[#This Row],[제품명]])</f>
        <v>0</v>
      </c>
      <c r="U1330" s="131">
        <f>COUNTIF(사출계획!$O$62:$P$87,표4[[#This Row],[제품명]])</f>
        <v>0</v>
      </c>
      <c r="V1330" s="131">
        <f>COUNTIF(사출계획!$O$88:$P$110,표4[[#This Row],[제품명]])</f>
        <v>0</v>
      </c>
      <c r="W1330" s="54">
        <f>COUNTIF(사출계획!$Q$62:$R$110,표4[[#This Row],[제품명]])</f>
        <v>0</v>
      </c>
      <c r="X1330" s="131">
        <f>COUNTIF(사출계획!$Q$62:$R$87,표4[[#This Row],[제품명]])</f>
        <v>0</v>
      </c>
      <c r="Y1330" s="131">
        <f>COUNTIF(사출계획!$Q$88:$R$110,표4[[#This Row],[제품명]])</f>
        <v>0</v>
      </c>
      <c r="Z1330" s="54">
        <f>COUNTIF(사출계획!$S$62:$T$110,표4[[#This Row],[제품명]])</f>
        <v>0</v>
      </c>
      <c r="AA1330" s="131"/>
      <c r="AB1330" s="131"/>
    </row>
    <row r="1331" spans="2:28" x14ac:dyDescent="0.3">
      <c r="B1331" s="531" t="s">
        <v>5244</v>
      </c>
      <c r="C1331" s="302"/>
      <c r="D1331" s="33" t="s">
        <v>5246</v>
      </c>
      <c r="E1331" s="34">
        <f>COUNTIF(사출계획!$E$62:$F$110,표4[[#This Row],[제품명]])</f>
        <v>0</v>
      </c>
      <c r="F1331" s="126">
        <f>COUNTIF(사출계획!$E$62:$F$87,표4[[#This Row],[제품명]])</f>
        <v>0</v>
      </c>
      <c r="G1331" s="126">
        <f>COUNTIF(사출계획!$E$88:$F$110,표4[[#This Row],[제품명]])</f>
        <v>0</v>
      </c>
      <c r="H1331" s="34">
        <f>COUNTIF(사출계획!$G$62:$H$110,표4[[#This Row],[제품명]])</f>
        <v>0</v>
      </c>
      <c r="I1331" s="128">
        <f>COUNTIF(사출계획!$G$62:$H$87,표4[[#This Row],[제품명]])</f>
        <v>0</v>
      </c>
      <c r="J1331" s="128">
        <f>COUNTIF(사출계획!$G$88:$H$110,표4[[#This Row],[제품명]])</f>
        <v>0</v>
      </c>
      <c r="K1331" s="34">
        <f>COUNTIF(사출계획!$I$62:$J$110,표4[[#This Row],[제품명]])</f>
        <v>0</v>
      </c>
      <c r="L1331" s="126">
        <f>COUNTIF(사출계획!$I$62:$J$87,표4[[#This Row],[제품명]])</f>
        <v>0</v>
      </c>
      <c r="M1331" s="126">
        <f>COUNTIF(사출계획!$I$88:$J$110,표4[[#This Row],[제품명]])</f>
        <v>0</v>
      </c>
      <c r="N1331" s="129">
        <f>COUNTIF(사출계획!$K$62:$L$110,표4[[#This Row],[제품명]])</f>
        <v>0</v>
      </c>
      <c r="O1331" s="126">
        <f>COUNTIF(사출계획!$K$62:$L$87,표4[[#This Row],[제품명]])</f>
        <v>0</v>
      </c>
      <c r="P1331" s="126">
        <f>COUNTIF(사출계획!$K$88:$L$110,표4[[#This Row],[제품명]])</f>
        <v>0</v>
      </c>
      <c r="Q1331" s="130">
        <f>COUNTIF(사출계획!$M$62:$N$110,표4[[#This Row],[제품명]])</f>
        <v>0</v>
      </c>
      <c r="R1331" s="126">
        <f>COUNTIF(사출계획!$M$62:$N$87,표4[[#This Row],[제품명]])</f>
        <v>0</v>
      </c>
      <c r="S1331" s="126">
        <f>COUNTIF(사출계획!$M$88:$N$110,표4[[#This Row],[제품명]])</f>
        <v>0</v>
      </c>
      <c r="T1331" s="34">
        <f>COUNTIF(사출계획!$O$62:$P$110,표4[[#This Row],[제품명]])</f>
        <v>0</v>
      </c>
      <c r="U1331" s="126">
        <f>COUNTIF(사출계획!$O$62:$P$87,표4[[#This Row],[제품명]])</f>
        <v>0</v>
      </c>
      <c r="V1331" s="126">
        <f>COUNTIF(사출계획!$O$88:$P$110,표4[[#This Row],[제품명]])</f>
        <v>0</v>
      </c>
      <c r="W1331" s="34">
        <f>COUNTIF(사출계획!$Q$62:$R$110,표4[[#This Row],[제품명]])</f>
        <v>0</v>
      </c>
      <c r="X1331" s="126">
        <f>COUNTIF(사출계획!$Q$62:$R$87,표4[[#This Row],[제품명]])</f>
        <v>0</v>
      </c>
      <c r="Y1331" s="126">
        <f>COUNTIF(사출계획!$Q$88:$R$110,표4[[#This Row],[제품명]])</f>
        <v>0</v>
      </c>
      <c r="Z1331" s="34">
        <f>COUNTIF(사출계획!$S$62:$T$110,표4[[#This Row],[제품명]])</f>
        <v>0</v>
      </c>
      <c r="AA1331" s="126"/>
      <c r="AB1331" s="126"/>
    </row>
    <row r="1332" spans="2:28" x14ac:dyDescent="0.3">
      <c r="B1332" s="531" t="s">
        <v>5244</v>
      </c>
      <c r="C1332" s="285"/>
      <c r="D1332" s="531" t="s">
        <v>5247</v>
      </c>
      <c r="E1332" s="54">
        <f>COUNTIF(사출계획!$E$62:$F$110,표4[[#This Row],[제품명]])</f>
        <v>0</v>
      </c>
      <c r="F1332" s="131">
        <f>COUNTIF(사출계획!$E$62:$F$87,표4[[#This Row],[제품명]])</f>
        <v>0</v>
      </c>
      <c r="G1332" s="131">
        <f>COUNTIF(사출계획!$E$88:$F$110,표4[[#This Row],[제품명]])</f>
        <v>0</v>
      </c>
      <c r="H1332" s="54">
        <f>COUNTIF(사출계획!$G$62:$H$110,표4[[#This Row],[제품명]])</f>
        <v>0</v>
      </c>
      <c r="I1332" s="132">
        <f>COUNTIF(사출계획!$G$62:$H$87,표4[[#This Row],[제품명]])</f>
        <v>0</v>
      </c>
      <c r="J1332" s="132">
        <f>COUNTIF(사출계획!$G$88:$H$110,표4[[#This Row],[제품명]])</f>
        <v>0</v>
      </c>
      <c r="K1332" s="54">
        <f>COUNTIF(사출계획!$I$62:$J$110,표4[[#This Row],[제품명]])</f>
        <v>0</v>
      </c>
      <c r="L1332" s="131">
        <f>COUNTIF(사출계획!$I$62:$J$87,표4[[#This Row],[제품명]])</f>
        <v>0</v>
      </c>
      <c r="M1332" s="131">
        <f>COUNTIF(사출계획!$I$88:$J$110,표4[[#This Row],[제품명]])</f>
        <v>0</v>
      </c>
      <c r="N1332" s="129">
        <f>COUNTIF(사출계획!$K$62:$L$110,표4[[#This Row],[제품명]])</f>
        <v>0</v>
      </c>
      <c r="O1332" s="131">
        <f>COUNTIF(사출계획!$K$62:$L$87,표4[[#This Row],[제품명]])</f>
        <v>0</v>
      </c>
      <c r="P1332" s="131">
        <f>COUNTIF(사출계획!$K$88:$L$110,표4[[#This Row],[제품명]])</f>
        <v>0</v>
      </c>
      <c r="Q1332" s="130">
        <f>COUNTIF(사출계획!$M$62:$N$110,표4[[#This Row],[제품명]])</f>
        <v>0</v>
      </c>
      <c r="R1332" s="131">
        <f>COUNTIF(사출계획!$M$62:$N$87,표4[[#This Row],[제품명]])</f>
        <v>0</v>
      </c>
      <c r="S1332" s="131">
        <f>COUNTIF(사출계획!$M$88:$N$110,표4[[#This Row],[제품명]])</f>
        <v>0</v>
      </c>
      <c r="T1332" s="54">
        <f>COUNTIF(사출계획!$O$62:$P$110,표4[[#This Row],[제품명]])</f>
        <v>0</v>
      </c>
      <c r="U1332" s="131">
        <f>COUNTIF(사출계획!$O$62:$P$87,표4[[#This Row],[제품명]])</f>
        <v>0</v>
      </c>
      <c r="V1332" s="131">
        <f>COUNTIF(사출계획!$O$88:$P$110,표4[[#This Row],[제품명]])</f>
        <v>0</v>
      </c>
      <c r="W1332" s="54">
        <f>COUNTIF(사출계획!$Q$62:$R$110,표4[[#This Row],[제품명]])</f>
        <v>0</v>
      </c>
      <c r="X1332" s="131">
        <f>COUNTIF(사출계획!$Q$62:$R$87,표4[[#This Row],[제품명]])</f>
        <v>0</v>
      </c>
      <c r="Y1332" s="131">
        <f>COUNTIF(사출계획!$Q$88:$R$110,표4[[#This Row],[제품명]])</f>
        <v>0</v>
      </c>
      <c r="Z1332" s="54">
        <f>COUNTIF(사출계획!$S$62:$T$110,표4[[#This Row],[제품명]])</f>
        <v>0</v>
      </c>
      <c r="AA1332" s="131"/>
      <c r="AB1332" s="131"/>
    </row>
    <row r="1333" spans="2:28" x14ac:dyDescent="0.3">
      <c r="B1333" s="532" t="s">
        <v>5251</v>
      </c>
      <c r="C1333" s="285"/>
      <c r="D1333" s="532" t="s">
        <v>5252</v>
      </c>
      <c r="E1333" s="54">
        <f>COUNTIF(사출계획!$E$62:$F$110,표4[[#This Row],[제품명]])</f>
        <v>0</v>
      </c>
      <c r="F1333" s="131">
        <f>COUNTIF(사출계획!$E$62:$F$87,표4[[#This Row],[제품명]])</f>
        <v>0</v>
      </c>
      <c r="G1333" s="131">
        <f>COUNTIF(사출계획!$E$88:$F$110,표4[[#This Row],[제품명]])</f>
        <v>0</v>
      </c>
      <c r="H1333" s="54">
        <f>COUNTIF(사출계획!$G$62:$H$110,표4[[#This Row],[제품명]])</f>
        <v>0</v>
      </c>
      <c r="I1333" s="132">
        <f>COUNTIF(사출계획!$G$62:$H$87,표4[[#This Row],[제품명]])</f>
        <v>0</v>
      </c>
      <c r="J1333" s="132">
        <f>COUNTIF(사출계획!$G$88:$H$110,표4[[#This Row],[제품명]])</f>
        <v>0</v>
      </c>
      <c r="K1333" s="54">
        <f>COUNTIF(사출계획!$I$62:$J$110,표4[[#This Row],[제품명]])</f>
        <v>0</v>
      </c>
      <c r="L1333" s="131">
        <f>COUNTIF(사출계획!$I$62:$J$87,표4[[#This Row],[제품명]])</f>
        <v>0</v>
      </c>
      <c r="M1333" s="131">
        <f>COUNTIF(사출계획!$I$88:$J$110,표4[[#This Row],[제품명]])</f>
        <v>0</v>
      </c>
      <c r="N1333" s="129">
        <f>COUNTIF(사출계획!$K$62:$L$110,표4[[#This Row],[제품명]])</f>
        <v>0</v>
      </c>
      <c r="O1333" s="131">
        <f>COUNTIF(사출계획!$K$62:$L$87,표4[[#This Row],[제품명]])</f>
        <v>0</v>
      </c>
      <c r="P1333" s="131">
        <f>COUNTIF(사출계획!$K$88:$L$110,표4[[#This Row],[제품명]])</f>
        <v>0</v>
      </c>
      <c r="Q1333" s="130">
        <f>COUNTIF(사출계획!$M$62:$N$110,표4[[#This Row],[제품명]])</f>
        <v>0</v>
      </c>
      <c r="R1333" s="131">
        <f>COUNTIF(사출계획!$M$62:$N$87,표4[[#This Row],[제품명]])</f>
        <v>0</v>
      </c>
      <c r="S1333" s="131">
        <f>COUNTIF(사출계획!$M$88:$N$110,표4[[#This Row],[제품명]])</f>
        <v>0</v>
      </c>
      <c r="T1333" s="54">
        <f>COUNTIF(사출계획!$O$62:$P$110,표4[[#This Row],[제품명]])</f>
        <v>0</v>
      </c>
      <c r="U1333" s="131">
        <f>COUNTIF(사출계획!$O$62:$P$87,표4[[#This Row],[제품명]])</f>
        <v>0</v>
      </c>
      <c r="V1333" s="131">
        <f>COUNTIF(사출계획!$O$88:$P$110,표4[[#This Row],[제품명]])</f>
        <v>0</v>
      </c>
      <c r="W1333" s="54">
        <f>COUNTIF(사출계획!$Q$62:$R$110,표4[[#This Row],[제품명]])</f>
        <v>0</v>
      </c>
      <c r="X1333" s="131">
        <f>COUNTIF(사출계획!$Q$62:$R$87,표4[[#This Row],[제품명]])</f>
        <v>0</v>
      </c>
      <c r="Y1333" s="131">
        <f>COUNTIF(사출계획!$Q$88:$R$110,표4[[#This Row],[제품명]])</f>
        <v>0</v>
      </c>
      <c r="Z1333" s="54">
        <f>COUNTIF(사출계획!$S$62:$T$110,표4[[#This Row],[제품명]])</f>
        <v>0</v>
      </c>
      <c r="AA1333" s="131"/>
      <c r="AB1333" s="131"/>
    </row>
    <row r="1334" spans="2:28" x14ac:dyDescent="0.3">
      <c r="B1334" s="532" t="s">
        <v>5259</v>
      </c>
      <c r="C1334" s="285"/>
      <c r="D1334" s="532" t="s">
        <v>5261</v>
      </c>
      <c r="E1334" s="54">
        <f>COUNTIF(사출계획!$E$62:$F$110,표4[[#This Row],[제품명]])</f>
        <v>0</v>
      </c>
      <c r="F1334" s="131">
        <f>COUNTIF(사출계획!$E$62:$F$87,표4[[#This Row],[제품명]])</f>
        <v>0</v>
      </c>
      <c r="G1334" s="131">
        <f>COUNTIF(사출계획!$E$88:$F$110,표4[[#This Row],[제품명]])</f>
        <v>0</v>
      </c>
      <c r="H1334" s="54">
        <f>COUNTIF(사출계획!$G$62:$H$110,표4[[#This Row],[제품명]])</f>
        <v>0</v>
      </c>
      <c r="I1334" s="132">
        <f>COUNTIF(사출계획!$G$62:$H$87,표4[[#This Row],[제품명]])</f>
        <v>0</v>
      </c>
      <c r="J1334" s="132">
        <f>COUNTIF(사출계획!$G$88:$H$110,표4[[#This Row],[제품명]])</f>
        <v>0</v>
      </c>
      <c r="K1334" s="54">
        <f>COUNTIF(사출계획!$I$62:$J$110,표4[[#This Row],[제품명]])</f>
        <v>0</v>
      </c>
      <c r="L1334" s="131">
        <f>COUNTIF(사출계획!$I$62:$J$87,표4[[#This Row],[제품명]])</f>
        <v>0</v>
      </c>
      <c r="M1334" s="131">
        <f>COUNTIF(사출계획!$I$88:$J$110,표4[[#This Row],[제품명]])</f>
        <v>0</v>
      </c>
      <c r="N1334" s="129">
        <f>COUNTIF(사출계획!$K$62:$L$110,표4[[#This Row],[제품명]])</f>
        <v>0</v>
      </c>
      <c r="O1334" s="131">
        <f>COUNTIF(사출계획!$K$62:$L$87,표4[[#This Row],[제품명]])</f>
        <v>0</v>
      </c>
      <c r="P1334" s="131">
        <f>COUNTIF(사출계획!$K$88:$L$110,표4[[#This Row],[제품명]])</f>
        <v>0</v>
      </c>
      <c r="Q1334" s="130">
        <f>COUNTIF(사출계획!$M$62:$N$110,표4[[#This Row],[제품명]])</f>
        <v>0</v>
      </c>
      <c r="R1334" s="131">
        <f>COUNTIF(사출계획!$M$62:$N$87,표4[[#This Row],[제품명]])</f>
        <v>0</v>
      </c>
      <c r="S1334" s="131">
        <f>COUNTIF(사출계획!$M$88:$N$110,표4[[#This Row],[제품명]])</f>
        <v>0</v>
      </c>
      <c r="T1334" s="54">
        <f>COUNTIF(사출계획!$O$62:$P$110,표4[[#This Row],[제품명]])</f>
        <v>0</v>
      </c>
      <c r="U1334" s="131">
        <f>COUNTIF(사출계획!$O$62:$P$87,표4[[#This Row],[제품명]])</f>
        <v>0</v>
      </c>
      <c r="V1334" s="131">
        <f>COUNTIF(사출계획!$O$88:$P$110,표4[[#This Row],[제품명]])</f>
        <v>0</v>
      </c>
      <c r="W1334" s="54">
        <f>COUNTIF(사출계획!$Q$62:$R$110,표4[[#This Row],[제품명]])</f>
        <v>0</v>
      </c>
      <c r="X1334" s="131">
        <f>COUNTIF(사출계획!$Q$62:$R$87,표4[[#This Row],[제품명]])</f>
        <v>0</v>
      </c>
      <c r="Y1334" s="131">
        <f>COUNTIF(사출계획!$Q$88:$R$110,표4[[#This Row],[제품명]])</f>
        <v>0</v>
      </c>
      <c r="Z1334" s="54">
        <f>COUNTIF(사출계획!$S$62:$T$110,표4[[#This Row],[제품명]])</f>
        <v>0</v>
      </c>
      <c r="AA1334" s="131"/>
      <c r="AB1334" s="131"/>
    </row>
    <row r="1335" spans="2:28" x14ac:dyDescent="0.3">
      <c r="B1335" s="532" t="s">
        <v>5260</v>
      </c>
      <c r="C1335" s="285"/>
      <c r="D1335" s="532" t="s">
        <v>5262</v>
      </c>
      <c r="E1335" s="54">
        <f>COUNTIF(사출계획!$E$62:$F$110,표4[[#This Row],[제품명]])</f>
        <v>0</v>
      </c>
      <c r="F1335" s="131">
        <f>COUNTIF(사출계획!$E$62:$F$87,표4[[#This Row],[제품명]])</f>
        <v>0</v>
      </c>
      <c r="G1335" s="131">
        <f>COUNTIF(사출계획!$E$88:$F$110,표4[[#This Row],[제품명]])</f>
        <v>0</v>
      </c>
      <c r="H1335" s="54">
        <f>COUNTIF(사출계획!$G$62:$H$110,표4[[#This Row],[제품명]])</f>
        <v>0</v>
      </c>
      <c r="I1335" s="132">
        <f>COUNTIF(사출계획!$G$62:$H$87,표4[[#This Row],[제품명]])</f>
        <v>0</v>
      </c>
      <c r="J1335" s="132">
        <f>COUNTIF(사출계획!$G$88:$H$110,표4[[#This Row],[제품명]])</f>
        <v>0</v>
      </c>
      <c r="K1335" s="54">
        <f>COUNTIF(사출계획!$I$62:$J$110,표4[[#This Row],[제품명]])</f>
        <v>0</v>
      </c>
      <c r="L1335" s="131">
        <f>COUNTIF(사출계획!$I$62:$J$87,표4[[#This Row],[제품명]])</f>
        <v>0</v>
      </c>
      <c r="M1335" s="131">
        <f>COUNTIF(사출계획!$I$88:$J$110,표4[[#This Row],[제품명]])</f>
        <v>0</v>
      </c>
      <c r="N1335" s="129">
        <f>COUNTIF(사출계획!$K$62:$L$110,표4[[#This Row],[제품명]])</f>
        <v>0</v>
      </c>
      <c r="O1335" s="131">
        <f>COUNTIF(사출계획!$K$62:$L$87,표4[[#This Row],[제품명]])</f>
        <v>0</v>
      </c>
      <c r="P1335" s="131">
        <f>COUNTIF(사출계획!$K$88:$L$110,표4[[#This Row],[제품명]])</f>
        <v>0</v>
      </c>
      <c r="Q1335" s="130">
        <f>COUNTIF(사출계획!$M$62:$N$110,표4[[#This Row],[제품명]])</f>
        <v>0</v>
      </c>
      <c r="R1335" s="131">
        <f>COUNTIF(사출계획!$M$62:$N$87,표4[[#This Row],[제품명]])</f>
        <v>0</v>
      </c>
      <c r="S1335" s="131">
        <f>COUNTIF(사출계획!$M$88:$N$110,표4[[#This Row],[제품명]])</f>
        <v>0</v>
      </c>
      <c r="T1335" s="54">
        <f>COUNTIF(사출계획!$O$62:$P$110,표4[[#This Row],[제품명]])</f>
        <v>0</v>
      </c>
      <c r="U1335" s="131">
        <f>COUNTIF(사출계획!$O$62:$P$87,표4[[#This Row],[제품명]])</f>
        <v>0</v>
      </c>
      <c r="V1335" s="131">
        <f>COUNTIF(사출계획!$O$88:$P$110,표4[[#This Row],[제품명]])</f>
        <v>0</v>
      </c>
      <c r="W1335" s="54">
        <f>COUNTIF(사출계획!$Q$62:$R$110,표4[[#This Row],[제품명]])</f>
        <v>0</v>
      </c>
      <c r="X1335" s="131">
        <f>COUNTIF(사출계획!$Q$62:$R$87,표4[[#This Row],[제품명]])</f>
        <v>0</v>
      </c>
      <c r="Y1335" s="131">
        <f>COUNTIF(사출계획!$Q$88:$R$110,표4[[#This Row],[제품명]])</f>
        <v>0</v>
      </c>
      <c r="Z1335" s="54">
        <f>COUNTIF(사출계획!$S$62:$T$110,표4[[#This Row],[제품명]])</f>
        <v>0</v>
      </c>
      <c r="AA1335" s="131"/>
      <c r="AB1335" s="131"/>
    </row>
    <row r="1336" spans="2:28" x14ac:dyDescent="0.3">
      <c r="B1336" s="533" t="s">
        <v>5271</v>
      </c>
      <c r="C1336" s="285"/>
      <c r="D1336" s="533" t="s">
        <v>5267</v>
      </c>
      <c r="E1336" s="54">
        <f>COUNTIF(사출계획!$E$62:$F$110,표4[[#This Row],[제품명]])</f>
        <v>0</v>
      </c>
      <c r="F1336" s="131">
        <f>COUNTIF(사출계획!$E$62:$F$87,표4[[#This Row],[제품명]])</f>
        <v>0</v>
      </c>
      <c r="G1336" s="131">
        <f>COUNTIF(사출계획!$E$88:$F$110,표4[[#This Row],[제품명]])</f>
        <v>0</v>
      </c>
      <c r="H1336" s="54">
        <f>COUNTIF(사출계획!$G$62:$H$110,표4[[#This Row],[제품명]])</f>
        <v>0</v>
      </c>
      <c r="I1336" s="132">
        <f>COUNTIF(사출계획!$G$62:$H$87,표4[[#This Row],[제품명]])</f>
        <v>0</v>
      </c>
      <c r="J1336" s="132">
        <f>COUNTIF(사출계획!$G$88:$H$110,표4[[#This Row],[제품명]])</f>
        <v>0</v>
      </c>
      <c r="K1336" s="54">
        <f>COUNTIF(사출계획!$I$62:$J$110,표4[[#This Row],[제품명]])</f>
        <v>0</v>
      </c>
      <c r="L1336" s="131">
        <f>COUNTIF(사출계획!$I$62:$J$87,표4[[#This Row],[제품명]])</f>
        <v>0</v>
      </c>
      <c r="M1336" s="131">
        <f>COUNTIF(사출계획!$I$88:$J$110,표4[[#This Row],[제품명]])</f>
        <v>0</v>
      </c>
      <c r="N1336" s="129">
        <f>COUNTIF(사출계획!$K$62:$L$110,표4[[#This Row],[제품명]])</f>
        <v>0</v>
      </c>
      <c r="O1336" s="131">
        <f>COUNTIF(사출계획!$K$62:$L$87,표4[[#This Row],[제품명]])</f>
        <v>0</v>
      </c>
      <c r="P1336" s="131">
        <f>COUNTIF(사출계획!$K$88:$L$110,표4[[#This Row],[제품명]])</f>
        <v>0</v>
      </c>
      <c r="Q1336" s="130">
        <f>COUNTIF(사출계획!$M$62:$N$110,표4[[#This Row],[제품명]])</f>
        <v>0</v>
      </c>
      <c r="R1336" s="131">
        <f>COUNTIF(사출계획!$M$62:$N$87,표4[[#This Row],[제품명]])</f>
        <v>0</v>
      </c>
      <c r="S1336" s="131">
        <f>COUNTIF(사출계획!$M$88:$N$110,표4[[#This Row],[제품명]])</f>
        <v>0</v>
      </c>
      <c r="T1336" s="54">
        <f>COUNTIF(사출계획!$O$62:$P$110,표4[[#This Row],[제품명]])</f>
        <v>0</v>
      </c>
      <c r="U1336" s="131">
        <f>COUNTIF(사출계획!$O$62:$P$87,표4[[#This Row],[제품명]])</f>
        <v>0</v>
      </c>
      <c r="V1336" s="131">
        <f>COUNTIF(사출계획!$O$88:$P$110,표4[[#This Row],[제품명]])</f>
        <v>0</v>
      </c>
      <c r="W1336" s="54">
        <f>COUNTIF(사출계획!$Q$62:$R$110,표4[[#This Row],[제품명]])</f>
        <v>0</v>
      </c>
      <c r="X1336" s="131">
        <f>COUNTIF(사출계획!$Q$62:$R$87,표4[[#This Row],[제품명]])</f>
        <v>0</v>
      </c>
      <c r="Y1336" s="131">
        <f>COUNTIF(사출계획!$Q$88:$R$110,표4[[#This Row],[제품명]])</f>
        <v>0</v>
      </c>
      <c r="Z1336" s="54">
        <f>COUNTIF(사출계획!$S$62:$T$110,표4[[#This Row],[제품명]])</f>
        <v>0</v>
      </c>
      <c r="AA1336" s="131"/>
      <c r="AB1336" s="131"/>
    </row>
    <row r="1337" spans="2:28" x14ac:dyDescent="0.3">
      <c r="B1337" s="534" t="s">
        <v>5271</v>
      </c>
      <c r="C1337" s="302"/>
      <c r="D1337" s="33" t="s">
        <v>5268</v>
      </c>
      <c r="E1337" s="34">
        <f>COUNTIF(사출계획!$E$62:$F$110,표4[[#This Row],[제품명]])</f>
        <v>0</v>
      </c>
      <c r="F1337" s="126">
        <f>COUNTIF(사출계획!$E$62:$F$87,표4[[#This Row],[제품명]])</f>
        <v>0</v>
      </c>
      <c r="G1337" s="126">
        <f>COUNTIF(사출계획!$E$88:$F$110,표4[[#This Row],[제품명]])</f>
        <v>0</v>
      </c>
      <c r="H1337" s="34">
        <f>COUNTIF(사출계획!$G$62:$H$110,표4[[#This Row],[제품명]])</f>
        <v>0</v>
      </c>
      <c r="I1337" s="128">
        <f>COUNTIF(사출계획!$G$62:$H$87,표4[[#This Row],[제품명]])</f>
        <v>0</v>
      </c>
      <c r="J1337" s="128">
        <f>COUNTIF(사출계획!$G$88:$H$110,표4[[#This Row],[제품명]])</f>
        <v>0</v>
      </c>
      <c r="K1337" s="34">
        <f>COUNTIF(사출계획!$I$62:$J$110,표4[[#This Row],[제품명]])</f>
        <v>0</v>
      </c>
      <c r="L1337" s="126">
        <f>COUNTIF(사출계획!$I$62:$J$87,표4[[#This Row],[제품명]])</f>
        <v>0</v>
      </c>
      <c r="M1337" s="126">
        <f>COUNTIF(사출계획!$I$88:$J$110,표4[[#This Row],[제품명]])</f>
        <v>0</v>
      </c>
      <c r="N1337" s="129">
        <f>COUNTIF(사출계획!$K$62:$L$110,표4[[#This Row],[제품명]])</f>
        <v>0</v>
      </c>
      <c r="O1337" s="126">
        <f>COUNTIF(사출계획!$K$62:$L$87,표4[[#This Row],[제품명]])</f>
        <v>0</v>
      </c>
      <c r="P1337" s="126">
        <f>COUNTIF(사출계획!$K$88:$L$110,표4[[#This Row],[제품명]])</f>
        <v>0</v>
      </c>
      <c r="Q1337" s="130">
        <f>COUNTIF(사출계획!$M$62:$N$110,표4[[#This Row],[제품명]])</f>
        <v>0</v>
      </c>
      <c r="R1337" s="126">
        <f>COUNTIF(사출계획!$M$62:$N$87,표4[[#This Row],[제품명]])</f>
        <v>0</v>
      </c>
      <c r="S1337" s="126">
        <f>COUNTIF(사출계획!$M$88:$N$110,표4[[#This Row],[제품명]])</f>
        <v>0</v>
      </c>
      <c r="T1337" s="34">
        <f>COUNTIF(사출계획!$O$62:$P$110,표4[[#This Row],[제품명]])</f>
        <v>0</v>
      </c>
      <c r="U1337" s="126">
        <f>COUNTIF(사출계획!$O$62:$P$87,표4[[#This Row],[제품명]])</f>
        <v>0</v>
      </c>
      <c r="V1337" s="126">
        <f>COUNTIF(사출계획!$O$88:$P$110,표4[[#This Row],[제품명]])</f>
        <v>0</v>
      </c>
      <c r="W1337" s="34">
        <f>COUNTIF(사출계획!$Q$62:$R$110,표4[[#This Row],[제품명]])</f>
        <v>0</v>
      </c>
      <c r="X1337" s="126">
        <f>COUNTIF(사출계획!$Q$62:$R$87,표4[[#This Row],[제품명]])</f>
        <v>0</v>
      </c>
      <c r="Y1337" s="126">
        <f>COUNTIF(사출계획!$Q$88:$R$110,표4[[#This Row],[제품명]])</f>
        <v>0</v>
      </c>
      <c r="Z1337" s="34">
        <f>COUNTIF(사출계획!$S$62:$T$110,표4[[#This Row],[제품명]])</f>
        <v>0</v>
      </c>
      <c r="AA1337" s="126"/>
      <c r="AB1337" s="126"/>
    </row>
    <row r="1338" spans="2:28" x14ac:dyDescent="0.3">
      <c r="B1338" s="534" t="s">
        <v>5271</v>
      </c>
      <c r="C1338" s="285"/>
      <c r="D1338" s="533" t="s">
        <v>5269</v>
      </c>
      <c r="E1338" s="54">
        <f>COUNTIF(사출계획!$E$62:$F$110,표4[[#This Row],[제품명]])</f>
        <v>0</v>
      </c>
      <c r="F1338" s="131">
        <f>COUNTIF(사출계획!$E$62:$F$87,표4[[#This Row],[제품명]])</f>
        <v>0</v>
      </c>
      <c r="G1338" s="131">
        <f>COUNTIF(사출계획!$E$88:$F$110,표4[[#This Row],[제품명]])</f>
        <v>0</v>
      </c>
      <c r="H1338" s="54">
        <f>COUNTIF(사출계획!$G$62:$H$110,표4[[#This Row],[제품명]])</f>
        <v>0</v>
      </c>
      <c r="I1338" s="132">
        <f>COUNTIF(사출계획!$G$62:$H$87,표4[[#This Row],[제품명]])</f>
        <v>0</v>
      </c>
      <c r="J1338" s="132">
        <f>COUNTIF(사출계획!$G$88:$H$110,표4[[#This Row],[제품명]])</f>
        <v>0</v>
      </c>
      <c r="K1338" s="54">
        <f>COUNTIF(사출계획!$I$62:$J$110,표4[[#This Row],[제품명]])</f>
        <v>0</v>
      </c>
      <c r="L1338" s="131">
        <f>COUNTIF(사출계획!$I$62:$J$87,표4[[#This Row],[제품명]])</f>
        <v>0</v>
      </c>
      <c r="M1338" s="131">
        <f>COUNTIF(사출계획!$I$88:$J$110,표4[[#This Row],[제품명]])</f>
        <v>0</v>
      </c>
      <c r="N1338" s="129">
        <f>COUNTIF(사출계획!$K$62:$L$110,표4[[#This Row],[제품명]])</f>
        <v>0</v>
      </c>
      <c r="O1338" s="131">
        <f>COUNTIF(사출계획!$K$62:$L$87,표4[[#This Row],[제품명]])</f>
        <v>0</v>
      </c>
      <c r="P1338" s="131">
        <f>COUNTIF(사출계획!$K$88:$L$110,표4[[#This Row],[제품명]])</f>
        <v>0</v>
      </c>
      <c r="Q1338" s="130">
        <f>COUNTIF(사출계획!$M$62:$N$110,표4[[#This Row],[제품명]])</f>
        <v>0</v>
      </c>
      <c r="R1338" s="131">
        <f>COUNTIF(사출계획!$M$62:$N$87,표4[[#This Row],[제품명]])</f>
        <v>0</v>
      </c>
      <c r="S1338" s="131">
        <f>COUNTIF(사출계획!$M$88:$N$110,표4[[#This Row],[제품명]])</f>
        <v>0</v>
      </c>
      <c r="T1338" s="54">
        <f>COUNTIF(사출계획!$O$62:$P$110,표4[[#This Row],[제품명]])</f>
        <v>0</v>
      </c>
      <c r="U1338" s="131">
        <f>COUNTIF(사출계획!$O$62:$P$87,표4[[#This Row],[제품명]])</f>
        <v>0</v>
      </c>
      <c r="V1338" s="131">
        <f>COUNTIF(사출계획!$O$88:$P$110,표4[[#This Row],[제품명]])</f>
        <v>0</v>
      </c>
      <c r="W1338" s="54">
        <f>COUNTIF(사출계획!$Q$62:$R$110,표4[[#This Row],[제품명]])</f>
        <v>0</v>
      </c>
      <c r="X1338" s="131">
        <f>COUNTIF(사출계획!$Q$62:$R$87,표4[[#This Row],[제품명]])</f>
        <v>0</v>
      </c>
      <c r="Y1338" s="131">
        <f>COUNTIF(사출계획!$Q$88:$R$110,표4[[#This Row],[제품명]])</f>
        <v>0</v>
      </c>
      <c r="Z1338" s="54">
        <f>COUNTIF(사출계획!$S$62:$T$110,표4[[#This Row],[제품명]])</f>
        <v>0</v>
      </c>
      <c r="AA1338" s="131"/>
      <c r="AB1338" s="131"/>
    </row>
    <row r="1339" spans="2:28" x14ac:dyDescent="0.3">
      <c r="B1339" s="536" t="s">
        <v>5308</v>
      </c>
      <c r="C1339" s="285"/>
      <c r="D1339" s="536" t="s">
        <v>5309</v>
      </c>
      <c r="E1339" s="54">
        <f>COUNTIF(사출계획!$E$62:$F$110,표4[[#This Row],[제품명]])</f>
        <v>0</v>
      </c>
      <c r="F1339" s="126">
        <f>COUNTIF(사출계획!$E$62:$F$87,표4[[#This Row],[제품명]])</f>
        <v>0</v>
      </c>
      <c r="G1339" s="126">
        <f>COUNTIF(사출계획!$E$88:$F$110,표4[[#This Row],[제품명]])</f>
        <v>0</v>
      </c>
      <c r="H1339" s="54">
        <f>COUNTIF(사출계획!$G$62:$H$110,표4[[#This Row],[제품명]])</f>
        <v>0</v>
      </c>
      <c r="I1339" s="128">
        <f>COUNTIF(사출계획!$G$62:$H$87,표4[[#This Row],[제품명]])</f>
        <v>0</v>
      </c>
      <c r="J1339" s="128">
        <f>COUNTIF(사출계획!$G$88:$H$110,표4[[#This Row],[제품명]])</f>
        <v>0</v>
      </c>
      <c r="K1339" s="54">
        <f>COUNTIF(사출계획!$I$62:$J$110,표4[[#This Row],[제품명]])</f>
        <v>0</v>
      </c>
      <c r="L1339" s="126">
        <f>COUNTIF(사출계획!$I$62:$J$87,표4[[#This Row],[제품명]])</f>
        <v>0</v>
      </c>
      <c r="M1339" s="126">
        <f>COUNTIF(사출계획!$I$88:$J$110,표4[[#This Row],[제품명]])</f>
        <v>0</v>
      </c>
      <c r="N1339" s="129">
        <f>COUNTIF(사출계획!$K$62:$L$110,표4[[#This Row],[제품명]])</f>
        <v>0</v>
      </c>
      <c r="O1339" s="126">
        <f>COUNTIF(사출계획!$K$62:$L$87,표4[[#This Row],[제품명]])</f>
        <v>0</v>
      </c>
      <c r="P1339" s="126">
        <f>COUNTIF(사출계획!$K$88:$L$110,표4[[#This Row],[제품명]])</f>
        <v>0</v>
      </c>
      <c r="Q1339" s="130">
        <f>COUNTIF(사출계획!$M$62:$N$110,표4[[#This Row],[제품명]])</f>
        <v>0</v>
      </c>
      <c r="R1339" s="126">
        <f>COUNTIF(사출계획!$M$62:$N$87,표4[[#This Row],[제품명]])</f>
        <v>0</v>
      </c>
      <c r="S1339" s="126">
        <f>COUNTIF(사출계획!$M$88:$N$110,표4[[#This Row],[제품명]])</f>
        <v>0</v>
      </c>
      <c r="T1339" s="54">
        <f>COUNTIF(사출계획!$O$62:$P$110,표4[[#This Row],[제품명]])</f>
        <v>0</v>
      </c>
      <c r="U1339" s="126">
        <f>COUNTIF(사출계획!$O$62:$P$87,표4[[#This Row],[제품명]])</f>
        <v>0</v>
      </c>
      <c r="V1339" s="126">
        <f>COUNTIF(사출계획!$O$88:$P$110,표4[[#This Row],[제품명]])</f>
        <v>0</v>
      </c>
      <c r="W1339" s="54">
        <f>COUNTIF(사출계획!$Q$62:$R$110,표4[[#This Row],[제품명]])</f>
        <v>0</v>
      </c>
      <c r="X1339" s="126">
        <f>COUNTIF(사출계획!$Q$62:$R$87,표4[[#This Row],[제품명]])</f>
        <v>0</v>
      </c>
      <c r="Y1339" s="126">
        <f>COUNTIF(사출계획!$Q$88:$R$110,표4[[#This Row],[제품명]])</f>
        <v>0</v>
      </c>
      <c r="Z1339" s="54">
        <f>COUNTIF(사출계획!$S$62:$T$110,표4[[#This Row],[제품명]])</f>
        <v>0</v>
      </c>
      <c r="AA1339" s="126"/>
      <c r="AB1339" s="126"/>
    </row>
    <row r="1340" spans="2:28" x14ac:dyDescent="0.3">
      <c r="B1340" s="536" t="s">
        <v>5308</v>
      </c>
      <c r="C1340" s="302"/>
      <c r="D1340" s="33" t="s">
        <v>5310</v>
      </c>
      <c r="E1340" s="34">
        <f>COUNTIF(사출계획!$E$62:$F$110,표4[[#This Row],[제품명]])</f>
        <v>0</v>
      </c>
      <c r="F1340" s="126">
        <f>COUNTIF(사출계획!$E$62:$F$87,표4[[#This Row],[제품명]])</f>
        <v>0</v>
      </c>
      <c r="G1340" s="126">
        <f>COUNTIF(사출계획!$E$88:$F$110,표4[[#This Row],[제품명]])</f>
        <v>0</v>
      </c>
      <c r="H1340" s="34">
        <f>COUNTIF(사출계획!$G$62:$H$110,표4[[#This Row],[제품명]])</f>
        <v>0</v>
      </c>
      <c r="I1340" s="128">
        <f>COUNTIF(사출계획!$G$62:$H$87,표4[[#This Row],[제품명]])</f>
        <v>0</v>
      </c>
      <c r="J1340" s="128">
        <f>COUNTIF(사출계획!$G$88:$H$110,표4[[#This Row],[제품명]])</f>
        <v>0</v>
      </c>
      <c r="K1340" s="34">
        <f>COUNTIF(사출계획!$I$62:$J$110,표4[[#This Row],[제품명]])</f>
        <v>0</v>
      </c>
      <c r="L1340" s="126">
        <f>COUNTIF(사출계획!$I$62:$J$87,표4[[#This Row],[제품명]])</f>
        <v>0</v>
      </c>
      <c r="M1340" s="126">
        <f>COUNTIF(사출계획!$I$88:$J$110,표4[[#This Row],[제품명]])</f>
        <v>0</v>
      </c>
      <c r="N1340" s="129">
        <f>COUNTIF(사출계획!$K$62:$L$110,표4[[#This Row],[제품명]])</f>
        <v>0</v>
      </c>
      <c r="O1340" s="126">
        <f>COUNTIF(사출계획!$K$62:$L$87,표4[[#This Row],[제품명]])</f>
        <v>0</v>
      </c>
      <c r="P1340" s="126">
        <f>COUNTIF(사출계획!$K$88:$L$110,표4[[#This Row],[제품명]])</f>
        <v>0</v>
      </c>
      <c r="Q1340" s="130">
        <f>COUNTIF(사출계획!$M$62:$N$110,표4[[#This Row],[제품명]])</f>
        <v>0</v>
      </c>
      <c r="R1340" s="126">
        <f>COUNTIF(사출계획!$M$62:$N$87,표4[[#This Row],[제품명]])</f>
        <v>0</v>
      </c>
      <c r="S1340" s="126">
        <f>COUNTIF(사출계획!$M$88:$N$110,표4[[#This Row],[제품명]])</f>
        <v>0</v>
      </c>
      <c r="T1340" s="34">
        <f>COUNTIF(사출계획!$O$62:$P$110,표4[[#This Row],[제품명]])</f>
        <v>0</v>
      </c>
      <c r="U1340" s="126">
        <f>COUNTIF(사출계획!$O$62:$P$87,표4[[#This Row],[제품명]])</f>
        <v>0</v>
      </c>
      <c r="V1340" s="126">
        <f>COUNTIF(사출계획!$O$88:$P$110,표4[[#This Row],[제품명]])</f>
        <v>0</v>
      </c>
      <c r="W1340" s="34">
        <f>COUNTIF(사출계획!$Q$62:$R$110,표4[[#This Row],[제품명]])</f>
        <v>0</v>
      </c>
      <c r="X1340" s="126">
        <f>COUNTIF(사출계획!$Q$62:$R$87,표4[[#This Row],[제품명]])</f>
        <v>0</v>
      </c>
      <c r="Y1340" s="126">
        <f>COUNTIF(사출계획!$Q$88:$R$110,표4[[#This Row],[제품명]])</f>
        <v>0</v>
      </c>
      <c r="Z1340" s="34">
        <f>COUNTIF(사출계획!$S$62:$T$110,표4[[#This Row],[제품명]])</f>
        <v>0</v>
      </c>
      <c r="AA1340" s="126"/>
      <c r="AB1340" s="126"/>
    </row>
    <row r="1341" spans="2:28" x14ac:dyDescent="0.3">
      <c r="B1341" s="536" t="s">
        <v>5308</v>
      </c>
      <c r="C1341" s="285"/>
      <c r="D1341" s="536" t="s">
        <v>5311</v>
      </c>
      <c r="E1341" s="54">
        <f>COUNTIF(사출계획!$E$62:$F$110,표4[[#This Row],[제품명]])</f>
        <v>0</v>
      </c>
      <c r="F1341" s="131">
        <f>COUNTIF(사출계획!$E$62:$F$87,표4[[#This Row],[제품명]])</f>
        <v>0</v>
      </c>
      <c r="G1341" s="131">
        <f>COUNTIF(사출계획!$E$88:$F$110,표4[[#This Row],[제품명]])</f>
        <v>0</v>
      </c>
      <c r="H1341" s="54">
        <f>COUNTIF(사출계획!$G$62:$H$110,표4[[#This Row],[제품명]])</f>
        <v>0</v>
      </c>
      <c r="I1341" s="132">
        <f>COUNTIF(사출계획!$G$62:$H$87,표4[[#This Row],[제품명]])</f>
        <v>0</v>
      </c>
      <c r="J1341" s="132">
        <f>COUNTIF(사출계획!$G$88:$H$110,표4[[#This Row],[제품명]])</f>
        <v>0</v>
      </c>
      <c r="K1341" s="54">
        <f>COUNTIF(사출계획!$I$62:$J$110,표4[[#This Row],[제품명]])</f>
        <v>0</v>
      </c>
      <c r="L1341" s="131">
        <f>COUNTIF(사출계획!$I$62:$J$87,표4[[#This Row],[제품명]])</f>
        <v>0</v>
      </c>
      <c r="M1341" s="131">
        <f>COUNTIF(사출계획!$I$88:$J$110,표4[[#This Row],[제품명]])</f>
        <v>0</v>
      </c>
      <c r="N1341" s="129">
        <f>COUNTIF(사출계획!$K$62:$L$110,표4[[#This Row],[제품명]])</f>
        <v>0</v>
      </c>
      <c r="O1341" s="131">
        <f>COUNTIF(사출계획!$K$62:$L$87,표4[[#This Row],[제품명]])</f>
        <v>0</v>
      </c>
      <c r="P1341" s="131">
        <f>COUNTIF(사출계획!$K$88:$L$110,표4[[#This Row],[제품명]])</f>
        <v>0</v>
      </c>
      <c r="Q1341" s="130">
        <f>COUNTIF(사출계획!$M$62:$N$110,표4[[#This Row],[제품명]])</f>
        <v>0</v>
      </c>
      <c r="R1341" s="131">
        <f>COUNTIF(사출계획!$M$62:$N$87,표4[[#This Row],[제품명]])</f>
        <v>0</v>
      </c>
      <c r="S1341" s="131">
        <f>COUNTIF(사출계획!$M$88:$N$110,표4[[#This Row],[제품명]])</f>
        <v>0</v>
      </c>
      <c r="T1341" s="54">
        <f>COUNTIF(사출계획!$O$62:$P$110,표4[[#This Row],[제품명]])</f>
        <v>0</v>
      </c>
      <c r="U1341" s="131">
        <f>COUNTIF(사출계획!$O$62:$P$87,표4[[#This Row],[제품명]])</f>
        <v>0</v>
      </c>
      <c r="V1341" s="131">
        <f>COUNTIF(사출계획!$O$88:$P$110,표4[[#This Row],[제품명]])</f>
        <v>0</v>
      </c>
      <c r="W1341" s="54">
        <f>COUNTIF(사출계획!$Q$62:$R$110,표4[[#This Row],[제품명]])</f>
        <v>0</v>
      </c>
      <c r="X1341" s="131">
        <f>COUNTIF(사출계획!$Q$62:$R$87,표4[[#This Row],[제품명]])</f>
        <v>0</v>
      </c>
      <c r="Y1341" s="131">
        <f>COUNTIF(사출계획!$Q$88:$R$110,표4[[#This Row],[제품명]])</f>
        <v>0</v>
      </c>
      <c r="Z1341" s="54">
        <f>COUNTIF(사출계획!$S$62:$T$110,표4[[#This Row],[제품명]])</f>
        <v>0</v>
      </c>
      <c r="AA1341" s="131"/>
      <c r="AB1341" s="131"/>
    </row>
    <row r="1342" spans="2:28" x14ac:dyDescent="0.3">
      <c r="B1342" s="538" t="s">
        <v>5354</v>
      </c>
      <c r="C1342" s="285"/>
      <c r="D1342" s="538" t="s">
        <v>5348</v>
      </c>
      <c r="E1342" s="54">
        <f>COUNTIF(사출계획!$E$62:$F$110,표4[[#This Row],[제품명]])</f>
        <v>0</v>
      </c>
      <c r="F1342" s="131">
        <f>COUNTIF(사출계획!$E$62:$F$87,표4[[#This Row],[제품명]])</f>
        <v>0</v>
      </c>
      <c r="G1342" s="131">
        <f>COUNTIF(사출계획!$E$88:$F$110,표4[[#This Row],[제품명]])</f>
        <v>0</v>
      </c>
      <c r="H1342" s="54">
        <f>COUNTIF(사출계획!$G$62:$H$110,표4[[#This Row],[제품명]])</f>
        <v>0</v>
      </c>
      <c r="I1342" s="132">
        <f>COUNTIF(사출계획!$G$62:$H$87,표4[[#This Row],[제품명]])</f>
        <v>0</v>
      </c>
      <c r="J1342" s="132">
        <f>COUNTIF(사출계획!$G$88:$H$110,표4[[#This Row],[제품명]])</f>
        <v>0</v>
      </c>
      <c r="K1342" s="54">
        <f>COUNTIF(사출계획!$I$62:$J$110,표4[[#This Row],[제품명]])</f>
        <v>0</v>
      </c>
      <c r="L1342" s="131">
        <f>COUNTIF(사출계획!$I$62:$J$87,표4[[#This Row],[제품명]])</f>
        <v>0</v>
      </c>
      <c r="M1342" s="131">
        <f>COUNTIF(사출계획!$I$88:$J$110,표4[[#This Row],[제품명]])</f>
        <v>0</v>
      </c>
      <c r="N1342" s="129">
        <f>COUNTIF(사출계획!$K$62:$L$110,표4[[#This Row],[제품명]])</f>
        <v>0</v>
      </c>
      <c r="O1342" s="131">
        <f>COUNTIF(사출계획!$K$62:$L$87,표4[[#This Row],[제품명]])</f>
        <v>0</v>
      </c>
      <c r="P1342" s="131">
        <f>COUNTIF(사출계획!$K$88:$L$110,표4[[#This Row],[제품명]])</f>
        <v>0</v>
      </c>
      <c r="Q1342" s="130">
        <f>COUNTIF(사출계획!$M$62:$N$110,표4[[#This Row],[제품명]])</f>
        <v>0</v>
      </c>
      <c r="R1342" s="131">
        <f>COUNTIF(사출계획!$M$62:$N$87,표4[[#This Row],[제품명]])</f>
        <v>0</v>
      </c>
      <c r="S1342" s="131">
        <f>COUNTIF(사출계획!$M$88:$N$110,표4[[#This Row],[제품명]])</f>
        <v>0</v>
      </c>
      <c r="T1342" s="54">
        <f>COUNTIF(사출계획!$O$62:$P$110,표4[[#This Row],[제품명]])</f>
        <v>0</v>
      </c>
      <c r="U1342" s="131">
        <f>COUNTIF(사출계획!$O$62:$P$87,표4[[#This Row],[제품명]])</f>
        <v>0</v>
      </c>
      <c r="V1342" s="131">
        <f>COUNTIF(사출계획!$O$88:$P$110,표4[[#This Row],[제품명]])</f>
        <v>0</v>
      </c>
      <c r="W1342" s="54">
        <f>COUNTIF(사출계획!$Q$62:$R$110,표4[[#This Row],[제품명]])</f>
        <v>0</v>
      </c>
      <c r="X1342" s="131">
        <f>COUNTIF(사출계획!$Q$62:$R$87,표4[[#This Row],[제품명]])</f>
        <v>0</v>
      </c>
      <c r="Y1342" s="131">
        <f>COUNTIF(사출계획!$Q$88:$R$110,표4[[#This Row],[제품명]])</f>
        <v>0</v>
      </c>
      <c r="Z1342" s="54">
        <f>COUNTIF(사출계획!$S$62:$T$110,표4[[#This Row],[제품명]])</f>
        <v>0</v>
      </c>
      <c r="AA1342" s="131"/>
      <c r="AB1342" s="131"/>
    </row>
    <row r="1343" spans="2:28" x14ac:dyDescent="0.3">
      <c r="B1343" s="538" t="s">
        <v>5354</v>
      </c>
      <c r="C1343" s="302"/>
      <c r="D1343" s="33" t="s">
        <v>5349</v>
      </c>
      <c r="E1343" s="34">
        <f>COUNTIF(사출계획!$E$62:$F$110,표4[[#This Row],[제품명]])</f>
        <v>0</v>
      </c>
      <c r="F1343" s="126">
        <f>COUNTIF(사출계획!$E$62:$F$87,표4[[#This Row],[제품명]])</f>
        <v>0</v>
      </c>
      <c r="G1343" s="126">
        <f>COUNTIF(사출계획!$E$88:$F$110,표4[[#This Row],[제품명]])</f>
        <v>0</v>
      </c>
      <c r="H1343" s="34">
        <f>COUNTIF(사출계획!$G$62:$H$110,표4[[#This Row],[제품명]])</f>
        <v>0</v>
      </c>
      <c r="I1343" s="128">
        <f>COUNTIF(사출계획!$G$62:$H$87,표4[[#This Row],[제품명]])</f>
        <v>0</v>
      </c>
      <c r="J1343" s="128">
        <f>COUNTIF(사출계획!$G$88:$H$110,표4[[#This Row],[제품명]])</f>
        <v>0</v>
      </c>
      <c r="K1343" s="34">
        <f>COUNTIF(사출계획!$I$62:$J$110,표4[[#This Row],[제품명]])</f>
        <v>0</v>
      </c>
      <c r="L1343" s="126">
        <f>COUNTIF(사출계획!$I$62:$J$87,표4[[#This Row],[제품명]])</f>
        <v>0</v>
      </c>
      <c r="M1343" s="126">
        <f>COUNTIF(사출계획!$I$88:$J$110,표4[[#This Row],[제품명]])</f>
        <v>0</v>
      </c>
      <c r="N1343" s="129">
        <f>COUNTIF(사출계획!$K$62:$L$110,표4[[#This Row],[제품명]])</f>
        <v>0</v>
      </c>
      <c r="O1343" s="126">
        <f>COUNTIF(사출계획!$K$62:$L$87,표4[[#This Row],[제품명]])</f>
        <v>0</v>
      </c>
      <c r="P1343" s="126">
        <f>COUNTIF(사출계획!$K$88:$L$110,표4[[#This Row],[제품명]])</f>
        <v>0</v>
      </c>
      <c r="Q1343" s="130">
        <f>COUNTIF(사출계획!$M$62:$N$110,표4[[#This Row],[제품명]])</f>
        <v>0</v>
      </c>
      <c r="R1343" s="126">
        <f>COUNTIF(사출계획!$M$62:$N$87,표4[[#This Row],[제품명]])</f>
        <v>0</v>
      </c>
      <c r="S1343" s="126">
        <f>COUNTIF(사출계획!$M$88:$N$110,표4[[#This Row],[제품명]])</f>
        <v>0</v>
      </c>
      <c r="T1343" s="34">
        <f>COUNTIF(사출계획!$O$62:$P$110,표4[[#This Row],[제품명]])</f>
        <v>0</v>
      </c>
      <c r="U1343" s="126">
        <f>COUNTIF(사출계획!$O$62:$P$87,표4[[#This Row],[제품명]])</f>
        <v>0</v>
      </c>
      <c r="V1343" s="126">
        <f>COUNTIF(사출계획!$O$88:$P$110,표4[[#This Row],[제품명]])</f>
        <v>0</v>
      </c>
      <c r="W1343" s="34">
        <f>COUNTIF(사출계획!$Q$62:$R$110,표4[[#This Row],[제품명]])</f>
        <v>0</v>
      </c>
      <c r="X1343" s="126">
        <f>COUNTIF(사출계획!$Q$62:$R$87,표4[[#This Row],[제품명]])</f>
        <v>0</v>
      </c>
      <c r="Y1343" s="126">
        <f>COUNTIF(사출계획!$Q$88:$R$110,표4[[#This Row],[제품명]])</f>
        <v>0</v>
      </c>
      <c r="Z1343" s="34">
        <f>COUNTIF(사출계획!$S$62:$T$110,표4[[#This Row],[제품명]])</f>
        <v>0</v>
      </c>
      <c r="AA1343" s="126"/>
      <c r="AB1343" s="126"/>
    </row>
    <row r="1344" spans="2:28" x14ac:dyDescent="0.3">
      <c r="B1344" s="538" t="s">
        <v>5355</v>
      </c>
      <c r="C1344" s="302"/>
      <c r="D1344" s="33" t="s">
        <v>5350</v>
      </c>
      <c r="E1344" s="34">
        <f>COUNTIF(사출계획!$E$62:$F$110,표4[[#This Row],[제품명]])</f>
        <v>8</v>
      </c>
      <c r="F1344" s="126">
        <f>COUNTIF(사출계획!$E$62:$F$87,표4[[#This Row],[제품명]])</f>
        <v>4</v>
      </c>
      <c r="G1344" s="126">
        <f>COUNTIF(사출계획!$E$88:$F$110,표4[[#This Row],[제품명]])</f>
        <v>4</v>
      </c>
      <c r="H1344" s="34">
        <f>COUNTIF(사출계획!$G$62:$H$110,표4[[#This Row],[제품명]])</f>
        <v>5</v>
      </c>
      <c r="I1344" s="128">
        <f>COUNTIF(사출계획!$G$62:$H$87,표4[[#This Row],[제품명]])</f>
        <v>4</v>
      </c>
      <c r="J1344" s="128">
        <f>COUNTIF(사출계획!$G$88:$H$110,표4[[#This Row],[제품명]])</f>
        <v>1</v>
      </c>
      <c r="K1344" s="34">
        <f>COUNTIF(사출계획!$I$62:$J$110,표4[[#This Row],[제품명]])</f>
        <v>0</v>
      </c>
      <c r="L1344" s="126">
        <f>COUNTIF(사출계획!$I$62:$J$87,표4[[#This Row],[제품명]])</f>
        <v>0</v>
      </c>
      <c r="M1344" s="126">
        <f>COUNTIF(사출계획!$I$88:$J$110,표4[[#This Row],[제품명]])</f>
        <v>0</v>
      </c>
      <c r="N1344" s="129">
        <f>COUNTIF(사출계획!$K$62:$L$110,표4[[#This Row],[제품명]])</f>
        <v>0</v>
      </c>
      <c r="O1344" s="126">
        <f>COUNTIF(사출계획!$K$62:$L$87,표4[[#This Row],[제품명]])</f>
        <v>0</v>
      </c>
      <c r="P1344" s="126">
        <f>COUNTIF(사출계획!$K$88:$L$110,표4[[#This Row],[제품명]])</f>
        <v>0</v>
      </c>
      <c r="Q1344" s="130">
        <f>COUNTIF(사출계획!$M$62:$N$110,표4[[#This Row],[제품명]])</f>
        <v>0</v>
      </c>
      <c r="R1344" s="126">
        <f>COUNTIF(사출계획!$M$62:$N$87,표4[[#This Row],[제품명]])</f>
        <v>0</v>
      </c>
      <c r="S1344" s="126">
        <f>COUNTIF(사출계획!$M$88:$N$110,표4[[#This Row],[제품명]])</f>
        <v>0</v>
      </c>
      <c r="T1344" s="34">
        <f>COUNTIF(사출계획!$O$62:$P$110,표4[[#This Row],[제품명]])</f>
        <v>0</v>
      </c>
      <c r="U1344" s="126">
        <f>COUNTIF(사출계획!$O$62:$P$87,표4[[#This Row],[제품명]])</f>
        <v>0</v>
      </c>
      <c r="V1344" s="126">
        <f>COUNTIF(사출계획!$O$88:$P$110,표4[[#This Row],[제품명]])</f>
        <v>0</v>
      </c>
      <c r="W1344" s="34">
        <f>COUNTIF(사출계획!$Q$62:$R$110,표4[[#This Row],[제품명]])</f>
        <v>0</v>
      </c>
      <c r="X1344" s="126">
        <f>COUNTIF(사출계획!$Q$62:$R$87,표4[[#This Row],[제품명]])</f>
        <v>0</v>
      </c>
      <c r="Y1344" s="126">
        <f>COUNTIF(사출계획!$Q$88:$R$110,표4[[#This Row],[제품명]])</f>
        <v>0</v>
      </c>
      <c r="Z1344" s="34">
        <f>COUNTIF(사출계획!$S$62:$T$110,표4[[#This Row],[제품명]])</f>
        <v>0</v>
      </c>
      <c r="AA1344" s="126"/>
      <c r="AB1344" s="126"/>
    </row>
    <row r="1345" spans="2:28" x14ac:dyDescent="0.3">
      <c r="B1345" s="538" t="s">
        <v>5355</v>
      </c>
      <c r="C1345" s="285"/>
      <c r="D1345" s="538" t="s">
        <v>5351</v>
      </c>
      <c r="E1345" s="54">
        <f>COUNTIF(사출계획!$E$62:$F$110,표4[[#This Row],[제품명]])</f>
        <v>8</v>
      </c>
      <c r="F1345" s="131">
        <f>COUNTIF(사출계획!$E$62:$F$87,표4[[#This Row],[제품명]])</f>
        <v>4</v>
      </c>
      <c r="G1345" s="131">
        <f>COUNTIF(사출계획!$E$88:$F$110,표4[[#This Row],[제품명]])</f>
        <v>4</v>
      </c>
      <c r="H1345" s="54">
        <f>COUNTIF(사출계획!$G$62:$H$110,표4[[#This Row],[제품명]])</f>
        <v>5</v>
      </c>
      <c r="I1345" s="132">
        <f>COUNTIF(사출계획!$G$62:$H$87,표4[[#This Row],[제품명]])</f>
        <v>4</v>
      </c>
      <c r="J1345" s="132">
        <f>COUNTIF(사출계획!$G$88:$H$110,표4[[#This Row],[제품명]])</f>
        <v>1</v>
      </c>
      <c r="K1345" s="54">
        <f>COUNTIF(사출계획!$I$62:$J$110,표4[[#This Row],[제품명]])</f>
        <v>0</v>
      </c>
      <c r="L1345" s="131">
        <f>COUNTIF(사출계획!$I$62:$J$87,표4[[#This Row],[제품명]])</f>
        <v>0</v>
      </c>
      <c r="M1345" s="131">
        <f>COUNTIF(사출계획!$I$88:$J$110,표4[[#This Row],[제품명]])</f>
        <v>0</v>
      </c>
      <c r="N1345" s="129">
        <f>COUNTIF(사출계획!$K$62:$L$110,표4[[#This Row],[제품명]])</f>
        <v>0</v>
      </c>
      <c r="O1345" s="131">
        <f>COUNTIF(사출계획!$K$62:$L$87,표4[[#This Row],[제품명]])</f>
        <v>0</v>
      </c>
      <c r="P1345" s="131">
        <f>COUNTIF(사출계획!$K$88:$L$110,표4[[#This Row],[제품명]])</f>
        <v>0</v>
      </c>
      <c r="Q1345" s="130">
        <f>COUNTIF(사출계획!$M$62:$N$110,표4[[#This Row],[제품명]])</f>
        <v>0</v>
      </c>
      <c r="R1345" s="131">
        <f>COUNTIF(사출계획!$M$62:$N$87,표4[[#This Row],[제품명]])</f>
        <v>0</v>
      </c>
      <c r="S1345" s="131">
        <f>COUNTIF(사출계획!$M$88:$N$110,표4[[#This Row],[제품명]])</f>
        <v>0</v>
      </c>
      <c r="T1345" s="54">
        <f>COUNTIF(사출계획!$O$62:$P$110,표4[[#This Row],[제품명]])</f>
        <v>0</v>
      </c>
      <c r="U1345" s="131">
        <f>COUNTIF(사출계획!$O$62:$P$87,표4[[#This Row],[제품명]])</f>
        <v>0</v>
      </c>
      <c r="V1345" s="131">
        <f>COUNTIF(사출계획!$O$88:$P$110,표4[[#This Row],[제품명]])</f>
        <v>0</v>
      </c>
      <c r="W1345" s="54">
        <f>COUNTIF(사출계획!$Q$62:$R$110,표4[[#This Row],[제품명]])</f>
        <v>0</v>
      </c>
      <c r="X1345" s="131">
        <f>COUNTIF(사출계획!$Q$62:$R$87,표4[[#This Row],[제품명]])</f>
        <v>0</v>
      </c>
      <c r="Y1345" s="131">
        <f>COUNTIF(사출계획!$Q$88:$R$110,표4[[#This Row],[제품명]])</f>
        <v>0</v>
      </c>
      <c r="Z1345" s="54">
        <f>COUNTIF(사출계획!$S$62:$T$110,표4[[#This Row],[제품명]])</f>
        <v>0</v>
      </c>
      <c r="AA1345" s="131"/>
      <c r="AB1345" s="131"/>
    </row>
    <row r="1346" spans="2:28" x14ac:dyDescent="0.3">
      <c r="B1346" s="538" t="s">
        <v>5355</v>
      </c>
      <c r="C1346" s="285"/>
      <c r="D1346" s="538" t="s">
        <v>5351</v>
      </c>
      <c r="E1346" s="54">
        <f>COUNTIF(사출계획!$E$62:$F$110,표4[[#This Row],[제품명]])</f>
        <v>8</v>
      </c>
      <c r="F1346" s="131">
        <f>COUNTIF(사출계획!$E$62:$F$87,표4[[#This Row],[제품명]])</f>
        <v>4</v>
      </c>
      <c r="G1346" s="131">
        <f>COUNTIF(사출계획!$E$88:$F$110,표4[[#This Row],[제품명]])</f>
        <v>4</v>
      </c>
      <c r="H1346" s="54">
        <f>COUNTIF(사출계획!$G$62:$H$110,표4[[#This Row],[제품명]])</f>
        <v>5</v>
      </c>
      <c r="I1346" s="132">
        <f>COUNTIF(사출계획!$G$62:$H$87,표4[[#This Row],[제품명]])</f>
        <v>4</v>
      </c>
      <c r="J1346" s="132">
        <f>COUNTIF(사출계획!$G$88:$H$110,표4[[#This Row],[제품명]])</f>
        <v>1</v>
      </c>
      <c r="K1346" s="54">
        <f>COUNTIF(사출계획!$I$62:$J$110,표4[[#This Row],[제품명]])</f>
        <v>0</v>
      </c>
      <c r="L1346" s="131">
        <f>COUNTIF(사출계획!$I$62:$J$87,표4[[#This Row],[제품명]])</f>
        <v>0</v>
      </c>
      <c r="M1346" s="131">
        <f>COUNTIF(사출계획!$I$88:$J$110,표4[[#This Row],[제품명]])</f>
        <v>0</v>
      </c>
      <c r="N1346" s="129">
        <f>COUNTIF(사출계획!$K$62:$L$110,표4[[#This Row],[제품명]])</f>
        <v>0</v>
      </c>
      <c r="O1346" s="131">
        <f>COUNTIF(사출계획!$K$62:$L$87,표4[[#This Row],[제품명]])</f>
        <v>0</v>
      </c>
      <c r="P1346" s="131">
        <f>COUNTIF(사출계획!$K$88:$L$110,표4[[#This Row],[제품명]])</f>
        <v>0</v>
      </c>
      <c r="Q1346" s="130">
        <f>COUNTIF(사출계획!$M$62:$N$110,표4[[#This Row],[제품명]])</f>
        <v>0</v>
      </c>
      <c r="R1346" s="131">
        <f>COUNTIF(사출계획!$M$62:$N$87,표4[[#This Row],[제품명]])</f>
        <v>0</v>
      </c>
      <c r="S1346" s="131">
        <f>COUNTIF(사출계획!$M$88:$N$110,표4[[#This Row],[제품명]])</f>
        <v>0</v>
      </c>
      <c r="T1346" s="54">
        <f>COUNTIF(사출계획!$O$62:$P$110,표4[[#This Row],[제품명]])</f>
        <v>0</v>
      </c>
      <c r="U1346" s="131">
        <f>COUNTIF(사출계획!$O$62:$P$87,표4[[#This Row],[제품명]])</f>
        <v>0</v>
      </c>
      <c r="V1346" s="131">
        <f>COUNTIF(사출계획!$O$88:$P$110,표4[[#This Row],[제품명]])</f>
        <v>0</v>
      </c>
      <c r="W1346" s="54">
        <f>COUNTIF(사출계획!$Q$62:$R$110,표4[[#This Row],[제품명]])</f>
        <v>0</v>
      </c>
      <c r="X1346" s="131">
        <f>COUNTIF(사출계획!$Q$62:$R$87,표4[[#This Row],[제품명]])</f>
        <v>0</v>
      </c>
      <c r="Y1346" s="131">
        <f>COUNTIF(사출계획!$Q$88:$R$110,표4[[#This Row],[제품명]])</f>
        <v>0</v>
      </c>
      <c r="Z1346" s="54">
        <f>COUNTIF(사출계획!$S$62:$T$110,표4[[#This Row],[제품명]])</f>
        <v>0</v>
      </c>
      <c r="AA1346" s="131"/>
      <c r="AB1346" s="131"/>
    </row>
    <row r="1347" spans="2:28" x14ac:dyDescent="0.3">
      <c r="B1347" s="539" t="s">
        <v>5361</v>
      </c>
      <c r="C1347" s="285"/>
      <c r="D1347" s="539" t="s">
        <v>5362</v>
      </c>
      <c r="E1347" s="34">
        <f>COUNTIF(사출계획!$E$62:$F$110,표4[[#This Row],[제품명]])</f>
        <v>0</v>
      </c>
      <c r="F1347" s="126">
        <f>COUNTIF(사출계획!$E$62:$F$87,표4[[#This Row],[제품명]])</f>
        <v>0</v>
      </c>
      <c r="G1347" s="126">
        <f>COUNTIF(사출계획!$E$88:$F$110,표4[[#This Row],[제품명]])</f>
        <v>0</v>
      </c>
      <c r="H1347" s="34">
        <f>COUNTIF(사출계획!$G$62:$H$110,표4[[#This Row],[제품명]])</f>
        <v>0</v>
      </c>
      <c r="I1347" s="128">
        <f>COUNTIF(사출계획!$G$62:$H$87,표4[[#This Row],[제품명]])</f>
        <v>0</v>
      </c>
      <c r="J1347" s="128">
        <f>COUNTIF(사출계획!$G$88:$H$110,표4[[#This Row],[제품명]])</f>
        <v>0</v>
      </c>
      <c r="K1347" s="34">
        <f>COUNTIF(사출계획!$I$62:$J$110,표4[[#This Row],[제품명]])</f>
        <v>0</v>
      </c>
      <c r="L1347" s="126">
        <f>COUNTIF(사출계획!$I$62:$J$87,표4[[#This Row],[제품명]])</f>
        <v>0</v>
      </c>
      <c r="M1347" s="126">
        <f>COUNTIF(사출계획!$I$88:$J$110,표4[[#This Row],[제품명]])</f>
        <v>0</v>
      </c>
      <c r="N1347" s="129">
        <f>COUNTIF(사출계획!$K$62:$L$110,표4[[#This Row],[제품명]])</f>
        <v>0</v>
      </c>
      <c r="O1347" s="126">
        <f>COUNTIF(사출계획!$K$62:$L$87,표4[[#This Row],[제품명]])</f>
        <v>0</v>
      </c>
      <c r="P1347" s="126">
        <f>COUNTIF(사출계획!$K$88:$L$110,표4[[#This Row],[제품명]])</f>
        <v>0</v>
      </c>
      <c r="Q1347" s="130">
        <f>COUNTIF(사출계획!$M$62:$N$110,표4[[#This Row],[제품명]])</f>
        <v>0</v>
      </c>
      <c r="R1347" s="126">
        <f>COUNTIF(사출계획!$M$62:$N$87,표4[[#This Row],[제품명]])</f>
        <v>0</v>
      </c>
      <c r="S1347" s="126">
        <f>COUNTIF(사출계획!$M$88:$N$110,표4[[#This Row],[제품명]])</f>
        <v>0</v>
      </c>
      <c r="T1347" s="34">
        <f>COUNTIF(사출계획!$O$62:$P$110,표4[[#This Row],[제품명]])</f>
        <v>0</v>
      </c>
      <c r="U1347" s="126">
        <f>COUNTIF(사출계획!$O$62:$P$87,표4[[#This Row],[제품명]])</f>
        <v>0</v>
      </c>
      <c r="V1347" s="126">
        <f>COUNTIF(사출계획!$O$88:$P$110,표4[[#This Row],[제품명]])</f>
        <v>0</v>
      </c>
      <c r="W1347" s="34">
        <f>COUNTIF(사출계획!$Q$62:$R$110,표4[[#This Row],[제품명]])</f>
        <v>0</v>
      </c>
      <c r="X1347" s="126">
        <f>COUNTIF(사출계획!$Q$62:$R$87,표4[[#This Row],[제품명]])</f>
        <v>0</v>
      </c>
      <c r="Y1347" s="126">
        <f>COUNTIF(사출계획!$Q$88:$R$110,표4[[#This Row],[제품명]])</f>
        <v>0</v>
      </c>
      <c r="Z1347" s="34">
        <f>COUNTIF(사출계획!$S$62:$T$110,표4[[#This Row],[제품명]])</f>
        <v>0</v>
      </c>
      <c r="AA1347" s="126"/>
      <c r="AB1347" s="126"/>
    </row>
    <row r="1348" spans="2:28" x14ac:dyDescent="0.3">
      <c r="B1348" s="539" t="s">
        <v>5361</v>
      </c>
      <c r="C1348" s="285"/>
      <c r="D1348" s="539" t="s">
        <v>5363</v>
      </c>
      <c r="E1348" s="54">
        <f>COUNTIF(사출계획!$E$62:$F$110,표4[[#This Row],[제품명]])</f>
        <v>0</v>
      </c>
      <c r="F1348" s="131">
        <f>COUNTIF(사출계획!$E$62:$F$87,표4[[#This Row],[제품명]])</f>
        <v>0</v>
      </c>
      <c r="G1348" s="131">
        <f>COUNTIF(사출계획!$E$88:$F$110,표4[[#This Row],[제품명]])</f>
        <v>0</v>
      </c>
      <c r="H1348" s="54">
        <f>COUNTIF(사출계획!$G$62:$H$110,표4[[#This Row],[제품명]])</f>
        <v>0</v>
      </c>
      <c r="I1348" s="132">
        <f>COUNTIF(사출계획!$G$62:$H$87,표4[[#This Row],[제품명]])</f>
        <v>0</v>
      </c>
      <c r="J1348" s="132">
        <f>COUNTIF(사출계획!$G$88:$H$110,표4[[#This Row],[제품명]])</f>
        <v>0</v>
      </c>
      <c r="K1348" s="54">
        <f>COUNTIF(사출계획!$I$62:$J$110,표4[[#This Row],[제품명]])</f>
        <v>0</v>
      </c>
      <c r="L1348" s="131">
        <f>COUNTIF(사출계획!$I$62:$J$87,표4[[#This Row],[제품명]])</f>
        <v>0</v>
      </c>
      <c r="M1348" s="131">
        <f>COUNTIF(사출계획!$I$88:$J$110,표4[[#This Row],[제품명]])</f>
        <v>0</v>
      </c>
      <c r="N1348" s="129">
        <f>COUNTIF(사출계획!$K$62:$L$110,표4[[#This Row],[제품명]])</f>
        <v>0</v>
      </c>
      <c r="O1348" s="131">
        <f>COUNTIF(사출계획!$K$62:$L$87,표4[[#This Row],[제품명]])</f>
        <v>0</v>
      </c>
      <c r="P1348" s="131">
        <f>COUNTIF(사출계획!$K$88:$L$110,표4[[#This Row],[제품명]])</f>
        <v>0</v>
      </c>
      <c r="Q1348" s="130">
        <f>COUNTIF(사출계획!$M$62:$N$110,표4[[#This Row],[제품명]])</f>
        <v>0</v>
      </c>
      <c r="R1348" s="131">
        <f>COUNTIF(사출계획!$M$62:$N$87,표4[[#This Row],[제품명]])</f>
        <v>0</v>
      </c>
      <c r="S1348" s="131">
        <f>COUNTIF(사출계획!$M$88:$N$110,표4[[#This Row],[제품명]])</f>
        <v>0</v>
      </c>
      <c r="T1348" s="54">
        <f>COUNTIF(사출계획!$O$62:$P$110,표4[[#This Row],[제품명]])</f>
        <v>0</v>
      </c>
      <c r="U1348" s="131">
        <f>COUNTIF(사출계획!$O$62:$P$87,표4[[#This Row],[제품명]])</f>
        <v>0</v>
      </c>
      <c r="V1348" s="131">
        <f>COUNTIF(사출계획!$O$88:$P$110,표4[[#This Row],[제품명]])</f>
        <v>0</v>
      </c>
      <c r="W1348" s="54">
        <f>COUNTIF(사출계획!$Q$62:$R$110,표4[[#This Row],[제품명]])</f>
        <v>0</v>
      </c>
      <c r="X1348" s="131">
        <f>COUNTIF(사출계획!$Q$62:$R$87,표4[[#This Row],[제품명]])</f>
        <v>0</v>
      </c>
      <c r="Y1348" s="131">
        <f>COUNTIF(사출계획!$Q$88:$R$110,표4[[#This Row],[제품명]])</f>
        <v>0</v>
      </c>
      <c r="Z1348" s="54">
        <f>COUNTIF(사출계획!$S$62:$T$110,표4[[#This Row],[제품명]])</f>
        <v>0</v>
      </c>
      <c r="AA1348" s="131"/>
      <c r="AB1348" s="131"/>
    </row>
    <row r="1349" spans="2:28" x14ac:dyDescent="0.3">
      <c r="B1349" s="545" t="s">
        <v>5382</v>
      </c>
      <c r="C1349" s="285"/>
      <c r="D1349" s="545" t="s">
        <v>5383</v>
      </c>
      <c r="E1349" s="54">
        <f>COUNTIF(사출계획!$E$62:$F$110,표4[[#This Row],[제품명]])</f>
        <v>0</v>
      </c>
      <c r="F1349" s="126">
        <f>COUNTIF(사출계획!$E$62:$F$87,표4[[#This Row],[제품명]])</f>
        <v>0</v>
      </c>
      <c r="G1349" s="126">
        <f>COUNTIF(사출계획!$E$88:$F$110,표4[[#This Row],[제품명]])</f>
        <v>0</v>
      </c>
      <c r="H1349" s="54">
        <f>COUNTIF(사출계획!$G$62:$H$110,표4[[#This Row],[제품명]])</f>
        <v>0</v>
      </c>
      <c r="I1349" s="128">
        <f>COUNTIF(사출계획!$G$62:$H$87,표4[[#This Row],[제품명]])</f>
        <v>0</v>
      </c>
      <c r="J1349" s="128">
        <f>COUNTIF(사출계획!$G$88:$H$110,표4[[#This Row],[제품명]])</f>
        <v>0</v>
      </c>
      <c r="K1349" s="54">
        <f>COUNTIF(사출계획!$I$62:$J$110,표4[[#This Row],[제품명]])</f>
        <v>0</v>
      </c>
      <c r="L1349" s="126">
        <f>COUNTIF(사출계획!$I$62:$J$87,표4[[#This Row],[제품명]])</f>
        <v>0</v>
      </c>
      <c r="M1349" s="126">
        <f>COUNTIF(사출계획!$I$88:$J$110,표4[[#This Row],[제품명]])</f>
        <v>0</v>
      </c>
      <c r="N1349" s="129">
        <f>COUNTIF(사출계획!$K$62:$L$110,표4[[#This Row],[제품명]])</f>
        <v>0</v>
      </c>
      <c r="O1349" s="126">
        <f>COUNTIF(사출계획!$K$62:$L$87,표4[[#This Row],[제품명]])</f>
        <v>0</v>
      </c>
      <c r="P1349" s="126">
        <f>COUNTIF(사출계획!$K$88:$L$110,표4[[#This Row],[제품명]])</f>
        <v>0</v>
      </c>
      <c r="Q1349" s="130">
        <f>COUNTIF(사출계획!$M$62:$N$110,표4[[#This Row],[제품명]])</f>
        <v>0</v>
      </c>
      <c r="R1349" s="126">
        <f>COUNTIF(사출계획!$M$62:$N$87,표4[[#This Row],[제품명]])</f>
        <v>0</v>
      </c>
      <c r="S1349" s="126">
        <f>COUNTIF(사출계획!$M$88:$N$110,표4[[#This Row],[제품명]])</f>
        <v>0</v>
      </c>
      <c r="T1349" s="54">
        <f>COUNTIF(사출계획!$O$62:$P$110,표4[[#This Row],[제품명]])</f>
        <v>0</v>
      </c>
      <c r="U1349" s="126">
        <f>COUNTIF(사출계획!$O$62:$P$87,표4[[#This Row],[제품명]])</f>
        <v>0</v>
      </c>
      <c r="V1349" s="126">
        <f>COUNTIF(사출계획!$O$88:$P$110,표4[[#This Row],[제품명]])</f>
        <v>0</v>
      </c>
      <c r="W1349" s="54">
        <f>COUNTIF(사출계획!$Q$62:$R$110,표4[[#This Row],[제품명]])</f>
        <v>0</v>
      </c>
      <c r="X1349" s="126">
        <f>COUNTIF(사출계획!$Q$62:$R$87,표4[[#This Row],[제품명]])</f>
        <v>0</v>
      </c>
      <c r="Y1349" s="126">
        <f>COUNTIF(사출계획!$Q$88:$R$110,표4[[#This Row],[제품명]])</f>
        <v>0</v>
      </c>
      <c r="Z1349" s="54">
        <f>COUNTIF(사출계획!$S$62:$T$110,표4[[#This Row],[제품명]])</f>
        <v>0</v>
      </c>
      <c r="AA1349" s="126"/>
      <c r="AB1349" s="126"/>
    </row>
    <row r="1350" spans="2:28" x14ac:dyDescent="0.3">
      <c r="B1350" s="545" t="s">
        <v>5382</v>
      </c>
      <c r="C1350" s="302"/>
      <c r="D1350" s="33" t="s">
        <v>5384</v>
      </c>
      <c r="E1350" s="34">
        <f>COUNTIF(사출계획!$E$62:$F$110,표4[[#This Row],[제품명]])</f>
        <v>0</v>
      </c>
      <c r="F1350" s="126">
        <f>COUNTIF(사출계획!$E$62:$F$87,표4[[#This Row],[제품명]])</f>
        <v>0</v>
      </c>
      <c r="G1350" s="126">
        <f>COUNTIF(사출계획!$E$88:$F$110,표4[[#This Row],[제품명]])</f>
        <v>0</v>
      </c>
      <c r="H1350" s="34">
        <f>COUNTIF(사출계획!$G$62:$H$110,표4[[#This Row],[제품명]])</f>
        <v>0</v>
      </c>
      <c r="I1350" s="128">
        <f>COUNTIF(사출계획!$G$62:$H$87,표4[[#This Row],[제품명]])</f>
        <v>0</v>
      </c>
      <c r="J1350" s="128">
        <f>COUNTIF(사출계획!$G$88:$H$110,표4[[#This Row],[제품명]])</f>
        <v>0</v>
      </c>
      <c r="K1350" s="34">
        <f>COUNTIF(사출계획!$I$62:$J$110,표4[[#This Row],[제품명]])</f>
        <v>0</v>
      </c>
      <c r="L1350" s="126">
        <f>COUNTIF(사출계획!$I$62:$J$87,표4[[#This Row],[제품명]])</f>
        <v>0</v>
      </c>
      <c r="M1350" s="126">
        <f>COUNTIF(사출계획!$I$88:$J$110,표4[[#This Row],[제품명]])</f>
        <v>0</v>
      </c>
      <c r="N1350" s="129">
        <f>COUNTIF(사출계획!$K$62:$L$110,표4[[#This Row],[제품명]])</f>
        <v>0</v>
      </c>
      <c r="O1350" s="126">
        <f>COUNTIF(사출계획!$K$62:$L$87,표4[[#This Row],[제품명]])</f>
        <v>0</v>
      </c>
      <c r="P1350" s="126">
        <f>COUNTIF(사출계획!$K$88:$L$110,표4[[#This Row],[제품명]])</f>
        <v>0</v>
      </c>
      <c r="Q1350" s="130">
        <f>COUNTIF(사출계획!$M$62:$N$110,표4[[#This Row],[제품명]])</f>
        <v>0</v>
      </c>
      <c r="R1350" s="126">
        <f>COUNTIF(사출계획!$M$62:$N$87,표4[[#This Row],[제품명]])</f>
        <v>0</v>
      </c>
      <c r="S1350" s="126">
        <f>COUNTIF(사출계획!$M$88:$N$110,표4[[#This Row],[제품명]])</f>
        <v>0</v>
      </c>
      <c r="T1350" s="34">
        <f>COUNTIF(사출계획!$O$62:$P$110,표4[[#This Row],[제품명]])</f>
        <v>0</v>
      </c>
      <c r="U1350" s="126">
        <f>COUNTIF(사출계획!$O$62:$P$87,표4[[#This Row],[제품명]])</f>
        <v>0</v>
      </c>
      <c r="V1350" s="126">
        <f>COUNTIF(사출계획!$O$88:$P$110,표4[[#This Row],[제품명]])</f>
        <v>0</v>
      </c>
      <c r="W1350" s="34">
        <f>COUNTIF(사출계획!$Q$62:$R$110,표4[[#This Row],[제품명]])</f>
        <v>0</v>
      </c>
      <c r="X1350" s="126">
        <f>COUNTIF(사출계획!$Q$62:$R$87,표4[[#This Row],[제품명]])</f>
        <v>0</v>
      </c>
      <c r="Y1350" s="126">
        <f>COUNTIF(사출계획!$Q$88:$R$110,표4[[#This Row],[제품명]])</f>
        <v>0</v>
      </c>
      <c r="Z1350" s="34">
        <f>COUNTIF(사출계획!$S$62:$T$110,표4[[#This Row],[제품명]])</f>
        <v>0</v>
      </c>
      <c r="AA1350" s="126"/>
      <c r="AB1350" s="126"/>
    </row>
    <row r="1351" spans="2:28" x14ac:dyDescent="0.3">
      <c r="B1351" s="545" t="s">
        <v>5382</v>
      </c>
      <c r="C1351" s="285"/>
      <c r="D1351" s="545" t="s">
        <v>5385</v>
      </c>
      <c r="E1351" s="54">
        <f>COUNTIF(사출계획!$E$62:$F$110,표4[[#This Row],[제품명]])</f>
        <v>0</v>
      </c>
      <c r="F1351" s="126">
        <f>COUNTIF(사출계획!$E$62:$F$87,표4[[#This Row],[제품명]])</f>
        <v>0</v>
      </c>
      <c r="G1351" s="126">
        <f>COUNTIF(사출계획!$E$88:$F$110,표4[[#This Row],[제품명]])</f>
        <v>0</v>
      </c>
      <c r="H1351" s="54">
        <f>COUNTIF(사출계획!$G$62:$H$110,표4[[#This Row],[제품명]])</f>
        <v>0</v>
      </c>
      <c r="I1351" s="128">
        <f>COUNTIF(사출계획!$G$62:$H$87,표4[[#This Row],[제품명]])</f>
        <v>0</v>
      </c>
      <c r="J1351" s="128">
        <f>COUNTIF(사출계획!$G$88:$H$110,표4[[#This Row],[제품명]])</f>
        <v>0</v>
      </c>
      <c r="K1351" s="54">
        <f>COUNTIF(사출계획!$I$62:$J$110,표4[[#This Row],[제품명]])</f>
        <v>0</v>
      </c>
      <c r="L1351" s="126">
        <f>COUNTIF(사출계획!$I$62:$J$87,표4[[#This Row],[제품명]])</f>
        <v>0</v>
      </c>
      <c r="M1351" s="126">
        <f>COUNTIF(사출계획!$I$88:$J$110,표4[[#This Row],[제품명]])</f>
        <v>0</v>
      </c>
      <c r="N1351" s="129">
        <f>COUNTIF(사출계획!$K$62:$L$110,표4[[#This Row],[제품명]])</f>
        <v>0</v>
      </c>
      <c r="O1351" s="126">
        <f>COUNTIF(사출계획!$K$62:$L$87,표4[[#This Row],[제품명]])</f>
        <v>0</v>
      </c>
      <c r="P1351" s="126">
        <f>COUNTIF(사출계획!$K$88:$L$110,표4[[#This Row],[제품명]])</f>
        <v>0</v>
      </c>
      <c r="Q1351" s="130">
        <f>COUNTIF(사출계획!$M$62:$N$110,표4[[#This Row],[제품명]])</f>
        <v>0</v>
      </c>
      <c r="R1351" s="126">
        <f>COUNTIF(사출계획!$M$62:$N$87,표4[[#This Row],[제품명]])</f>
        <v>0</v>
      </c>
      <c r="S1351" s="126">
        <f>COUNTIF(사출계획!$M$88:$N$110,표4[[#This Row],[제품명]])</f>
        <v>0</v>
      </c>
      <c r="T1351" s="54">
        <f>COUNTIF(사출계획!$O$62:$P$110,표4[[#This Row],[제품명]])</f>
        <v>0</v>
      </c>
      <c r="U1351" s="126">
        <f>COUNTIF(사출계획!$O$62:$P$87,표4[[#This Row],[제품명]])</f>
        <v>0</v>
      </c>
      <c r="V1351" s="126">
        <f>COUNTIF(사출계획!$O$88:$P$110,표4[[#This Row],[제품명]])</f>
        <v>0</v>
      </c>
      <c r="W1351" s="54">
        <f>COUNTIF(사출계획!$Q$62:$R$110,표4[[#This Row],[제품명]])</f>
        <v>0</v>
      </c>
      <c r="X1351" s="126">
        <f>COUNTIF(사출계획!$Q$62:$R$87,표4[[#This Row],[제품명]])</f>
        <v>0</v>
      </c>
      <c r="Y1351" s="126">
        <f>COUNTIF(사출계획!$Q$88:$R$110,표4[[#This Row],[제품명]])</f>
        <v>0</v>
      </c>
      <c r="Z1351" s="54">
        <f>COUNTIF(사출계획!$S$62:$T$110,표4[[#This Row],[제품명]])</f>
        <v>0</v>
      </c>
      <c r="AA1351" s="126"/>
      <c r="AB1351" s="126"/>
    </row>
    <row r="1352" spans="2:28" x14ac:dyDescent="0.3">
      <c r="B1352" s="545" t="s">
        <v>5386</v>
      </c>
      <c r="C1352" s="285"/>
      <c r="D1352" s="545" t="s">
        <v>5387</v>
      </c>
      <c r="E1352" s="54">
        <f>COUNTIF(사출계획!$E$62:$F$110,표4[[#This Row],[제품명]])</f>
        <v>0</v>
      </c>
      <c r="F1352" s="126">
        <f>COUNTIF(사출계획!$E$62:$F$87,표4[[#This Row],[제품명]])</f>
        <v>0</v>
      </c>
      <c r="G1352" s="126">
        <f>COUNTIF(사출계획!$E$88:$F$110,표4[[#This Row],[제품명]])</f>
        <v>0</v>
      </c>
      <c r="H1352" s="54">
        <f>COUNTIF(사출계획!$G$62:$H$110,표4[[#This Row],[제품명]])</f>
        <v>0</v>
      </c>
      <c r="I1352" s="128">
        <f>COUNTIF(사출계획!$G$62:$H$87,표4[[#This Row],[제품명]])</f>
        <v>0</v>
      </c>
      <c r="J1352" s="128">
        <f>COUNTIF(사출계획!$G$88:$H$110,표4[[#This Row],[제품명]])</f>
        <v>0</v>
      </c>
      <c r="K1352" s="54">
        <f>COUNTIF(사출계획!$I$62:$J$110,표4[[#This Row],[제품명]])</f>
        <v>0</v>
      </c>
      <c r="L1352" s="126">
        <f>COUNTIF(사출계획!$I$62:$J$87,표4[[#This Row],[제품명]])</f>
        <v>0</v>
      </c>
      <c r="M1352" s="126">
        <f>COUNTIF(사출계획!$I$88:$J$110,표4[[#This Row],[제품명]])</f>
        <v>0</v>
      </c>
      <c r="N1352" s="129">
        <f>COUNTIF(사출계획!$K$62:$L$110,표4[[#This Row],[제품명]])</f>
        <v>0</v>
      </c>
      <c r="O1352" s="126">
        <f>COUNTIF(사출계획!$K$62:$L$87,표4[[#This Row],[제품명]])</f>
        <v>0</v>
      </c>
      <c r="P1352" s="126">
        <f>COUNTIF(사출계획!$K$88:$L$110,표4[[#This Row],[제품명]])</f>
        <v>0</v>
      </c>
      <c r="Q1352" s="130">
        <f>COUNTIF(사출계획!$M$62:$N$110,표4[[#This Row],[제품명]])</f>
        <v>0</v>
      </c>
      <c r="R1352" s="126">
        <f>COUNTIF(사출계획!$M$62:$N$87,표4[[#This Row],[제품명]])</f>
        <v>0</v>
      </c>
      <c r="S1352" s="126">
        <f>COUNTIF(사출계획!$M$88:$N$110,표4[[#This Row],[제품명]])</f>
        <v>0</v>
      </c>
      <c r="T1352" s="54">
        <f>COUNTIF(사출계획!$O$62:$P$110,표4[[#This Row],[제품명]])</f>
        <v>0</v>
      </c>
      <c r="U1352" s="126">
        <f>COUNTIF(사출계획!$O$62:$P$87,표4[[#This Row],[제품명]])</f>
        <v>0</v>
      </c>
      <c r="V1352" s="126">
        <f>COUNTIF(사출계획!$O$88:$P$110,표4[[#This Row],[제품명]])</f>
        <v>0</v>
      </c>
      <c r="W1352" s="54">
        <f>COUNTIF(사출계획!$Q$62:$R$110,표4[[#This Row],[제품명]])</f>
        <v>0</v>
      </c>
      <c r="X1352" s="126">
        <f>COUNTIF(사출계획!$Q$62:$R$87,표4[[#This Row],[제품명]])</f>
        <v>0</v>
      </c>
      <c r="Y1352" s="126">
        <f>COUNTIF(사출계획!$Q$88:$R$110,표4[[#This Row],[제품명]])</f>
        <v>0</v>
      </c>
      <c r="Z1352" s="54">
        <f>COUNTIF(사출계획!$S$62:$T$110,표4[[#This Row],[제품명]])</f>
        <v>0</v>
      </c>
      <c r="AA1352" s="126"/>
      <c r="AB1352" s="126"/>
    </row>
    <row r="1353" spans="2:28" x14ac:dyDescent="0.3">
      <c r="B1353" s="545" t="s">
        <v>5386</v>
      </c>
      <c r="C1353" s="302"/>
      <c r="D1353" s="33" t="s">
        <v>5388</v>
      </c>
      <c r="E1353" s="34">
        <f>COUNTIF(사출계획!$E$62:$F$110,표4[[#This Row],[제품명]])</f>
        <v>0</v>
      </c>
      <c r="F1353" s="126">
        <f>COUNTIF(사출계획!$E$62:$F$87,표4[[#This Row],[제품명]])</f>
        <v>0</v>
      </c>
      <c r="G1353" s="126">
        <f>COUNTIF(사출계획!$E$88:$F$110,표4[[#This Row],[제품명]])</f>
        <v>0</v>
      </c>
      <c r="H1353" s="34">
        <f>COUNTIF(사출계획!$G$62:$H$110,표4[[#This Row],[제품명]])</f>
        <v>0</v>
      </c>
      <c r="I1353" s="128">
        <f>COUNTIF(사출계획!$G$62:$H$87,표4[[#This Row],[제품명]])</f>
        <v>0</v>
      </c>
      <c r="J1353" s="128">
        <f>COUNTIF(사출계획!$G$88:$H$110,표4[[#This Row],[제품명]])</f>
        <v>0</v>
      </c>
      <c r="K1353" s="34">
        <f>COUNTIF(사출계획!$I$62:$J$110,표4[[#This Row],[제품명]])</f>
        <v>0</v>
      </c>
      <c r="L1353" s="126">
        <f>COUNTIF(사출계획!$I$62:$J$87,표4[[#This Row],[제품명]])</f>
        <v>0</v>
      </c>
      <c r="M1353" s="126">
        <f>COUNTIF(사출계획!$I$88:$J$110,표4[[#This Row],[제품명]])</f>
        <v>0</v>
      </c>
      <c r="N1353" s="129">
        <f>COUNTIF(사출계획!$K$62:$L$110,표4[[#This Row],[제품명]])</f>
        <v>0</v>
      </c>
      <c r="O1353" s="126">
        <f>COUNTIF(사출계획!$K$62:$L$87,표4[[#This Row],[제품명]])</f>
        <v>0</v>
      </c>
      <c r="P1353" s="126">
        <f>COUNTIF(사출계획!$K$88:$L$110,표4[[#This Row],[제품명]])</f>
        <v>0</v>
      </c>
      <c r="Q1353" s="130">
        <f>COUNTIF(사출계획!$M$62:$N$110,표4[[#This Row],[제품명]])</f>
        <v>0</v>
      </c>
      <c r="R1353" s="126">
        <f>COUNTIF(사출계획!$M$62:$N$87,표4[[#This Row],[제품명]])</f>
        <v>0</v>
      </c>
      <c r="S1353" s="126">
        <f>COUNTIF(사출계획!$M$88:$N$110,표4[[#This Row],[제품명]])</f>
        <v>0</v>
      </c>
      <c r="T1353" s="34">
        <f>COUNTIF(사출계획!$O$62:$P$110,표4[[#This Row],[제품명]])</f>
        <v>0</v>
      </c>
      <c r="U1353" s="126">
        <f>COUNTIF(사출계획!$O$62:$P$87,표4[[#This Row],[제품명]])</f>
        <v>0</v>
      </c>
      <c r="V1353" s="126">
        <f>COUNTIF(사출계획!$O$88:$P$110,표4[[#This Row],[제품명]])</f>
        <v>0</v>
      </c>
      <c r="W1353" s="34">
        <f>COUNTIF(사출계획!$Q$62:$R$110,표4[[#This Row],[제품명]])</f>
        <v>0</v>
      </c>
      <c r="X1353" s="126">
        <f>COUNTIF(사출계획!$Q$62:$R$87,표4[[#This Row],[제품명]])</f>
        <v>0</v>
      </c>
      <c r="Y1353" s="126">
        <f>COUNTIF(사출계획!$Q$88:$R$110,표4[[#This Row],[제품명]])</f>
        <v>0</v>
      </c>
      <c r="Z1353" s="34">
        <f>COUNTIF(사출계획!$S$62:$T$110,표4[[#This Row],[제품명]])</f>
        <v>0</v>
      </c>
      <c r="AA1353" s="126"/>
      <c r="AB1353" s="126"/>
    </row>
    <row r="1354" spans="2:28" x14ac:dyDescent="0.3">
      <c r="B1354" s="546" t="s">
        <v>5392</v>
      </c>
      <c r="C1354" s="285"/>
      <c r="D1354" s="546" t="s">
        <v>5393</v>
      </c>
      <c r="E1354" s="54">
        <f>COUNTIF(사출계획!$E$62:$F$110,표4[[#This Row],[제품명]])</f>
        <v>0</v>
      </c>
      <c r="F1354" s="126">
        <f>COUNTIF(사출계획!$E$62:$F$87,표4[[#This Row],[제품명]])</f>
        <v>0</v>
      </c>
      <c r="G1354" s="126">
        <f>COUNTIF(사출계획!$E$88:$F$110,표4[[#This Row],[제품명]])</f>
        <v>0</v>
      </c>
      <c r="H1354" s="54">
        <f>COUNTIF(사출계획!$G$62:$H$110,표4[[#This Row],[제품명]])</f>
        <v>0</v>
      </c>
      <c r="I1354" s="128">
        <f>COUNTIF(사출계획!$G$62:$H$87,표4[[#This Row],[제품명]])</f>
        <v>0</v>
      </c>
      <c r="J1354" s="128">
        <f>COUNTIF(사출계획!$G$88:$H$110,표4[[#This Row],[제품명]])</f>
        <v>0</v>
      </c>
      <c r="K1354" s="54">
        <f>COUNTIF(사출계획!$I$62:$J$110,표4[[#This Row],[제품명]])</f>
        <v>0</v>
      </c>
      <c r="L1354" s="126">
        <f>COUNTIF(사출계획!$I$62:$J$87,표4[[#This Row],[제품명]])</f>
        <v>0</v>
      </c>
      <c r="M1354" s="126">
        <f>COUNTIF(사출계획!$I$88:$J$110,표4[[#This Row],[제품명]])</f>
        <v>0</v>
      </c>
      <c r="N1354" s="129">
        <f>COUNTIF(사출계획!$K$62:$L$110,표4[[#This Row],[제품명]])</f>
        <v>0</v>
      </c>
      <c r="O1354" s="126">
        <f>COUNTIF(사출계획!$K$62:$L$87,표4[[#This Row],[제품명]])</f>
        <v>0</v>
      </c>
      <c r="P1354" s="126">
        <f>COUNTIF(사출계획!$K$88:$L$110,표4[[#This Row],[제품명]])</f>
        <v>0</v>
      </c>
      <c r="Q1354" s="130">
        <f>COUNTIF(사출계획!$M$62:$N$110,표4[[#This Row],[제품명]])</f>
        <v>0</v>
      </c>
      <c r="R1354" s="126">
        <f>COUNTIF(사출계획!$M$62:$N$87,표4[[#This Row],[제품명]])</f>
        <v>0</v>
      </c>
      <c r="S1354" s="126">
        <f>COUNTIF(사출계획!$M$88:$N$110,표4[[#This Row],[제품명]])</f>
        <v>0</v>
      </c>
      <c r="T1354" s="54">
        <f>COUNTIF(사출계획!$O$62:$P$110,표4[[#This Row],[제품명]])</f>
        <v>0</v>
      </c>
      <c r="U1354" s="126">
        <f>COUNTIF(사출계획!$O$62:$P$87,표4[[#This Row],[제품명]])</f>
        <v>0</v>
      </c>
      <c r="V1354" s="126">
        <f>COUNTIF(사출계획!$O$88:$P$110,표4[[#This Row],[제품명]])</f>
        <v>0</v>
      </c>
      <c r="W1354" s="54">
        <f>COUNTIF(사출계획!$Q$62:$R$110,표4[[#This Row],[제품명]])</f>
        <v>0</v>
      </c>
      <c r="X1354" s="126">
        <f>COUNTIF(사출계획!$Q$62:$R$87,표4[[#This Row],[제품명]])</f>
        <v>0</v>
      </c>
      <c r="Y1354" s="126">
        <f>COUNTIF(사출계획!$Q$88:$R$110,표4[[#This Row],[제품명]])</f>
        <v>0</v>
      </c>
      <c r="Z1354" s="54">
        <f>COUNTIF(사출계획!$S$62:$T$110,표4[[#This Row],[제품명]])</f>
        <v>0</v>
      </c>
      <c r="AA1354" s="126"/>
      <c r="AB1354" s="126"/>
    </row>
    <row r="1355" spans="2:28" x14ac:dyDescent="0.3">
      <c r="B1355" s="546" t="s">
        <v>5392</v>
      </c>
      <c r="C1355" s="302"/>
      <c r="D1355" s="33" t="s">
        <v>5394</v>
      </c>
      <c r="E1355" s="34">
        <f>COUNTIF(사출계획!$E$62:$F$110,표4[[#This Row],[제품명]])</f>
        <v>0</v>
      </c>
      <c r="F1355" s="126">
        <f>COUNTIF(사출계획!$E$62:$F$87,표4[[#This Row],[제품명]])</f>
        <v>0</v>
      </c>
      <c r="G1355" s="126">
        <f>COUNTIF(사출계획!$E$88:$F$110,표4[[#This Row],[제품명]])</f>
        <v>0</v>
      </c>
      <c r="H1355" s="34">
        <f>COUNTIF(사출계획!$G$62:$H$110,표4[[#This Row],[제품명]])</f>
        <v>0</v>
      </c>
      <c r="I1355" s="128">
        <f>COUNTIF(사출계획!$G$62:$H$87,표4[[#This Row],[제품명]])</f>
        <v>0</v>
      </c>
      <c r="J1355" s="128">
        <f>COUNTIF(사출계획!$G$88:$H$110,표4[[#This Row],[제품명]])</f>
        <v>0</v>
      </c>
      <c r="K1355" s="34">
        <f>COUNTIF(사출계획!$I$62:$J$110,표4[[#This Row],[제품명]])</f>
        <v>0</v>
      </c>
      <c r="L1355" s="126">
        <f>COUNTIF(사출계획!$I$62:$J$87,표4[[#This Row],[제품명]])</f>
        <v>0</v>
      </c>
      <c r="M1355" s="126">
        <f>COUNTIF(사출계획!$I$88:$J$110,표4[[#This Row],[제품명]])</f>
        <v>0</v>
      </c>
      <c r="N1355" s="129">
        <f>COUNTIF(사출계획!$K$62:$L$110,표4[[#This Row],[제품명]])</f>
        <v>0</v>
      </c>
      <c r="O1355" s="126">
        <f>COUNTIF(사출계획!$K$62:$L$87,표4[[#This Row],[제품명]])</f>
        <v>0</v>
      </c>
      <c r="P1355" s="126">
        <f>COUNTIF(사출계획!$K$88:$L$110,표4[[#This Row],[제품명]])</f>
        <v>0</v>
      </c>
      <c r="Q1355" s="130">
        <f>COUNTIF(사출계획!$M$62:$N$110,표4[[#This Row],[제품명]])</f>
        <v>0</v>
      </c>
      <c r="R1355" s="126">
        <f>COUNTIF(사출계획!$M$62:$N$87,표4[[#This Row],[제품명]])</f>
        <v>0</v>
      </c>
      <c r="S1355" s="126">
        <f>COUNTIF(사출계획!$M$88:$N$110,표4[[#This Row],[제품명]])</f>
        <v>0</v>
      </c>
      <c r="T1355" s="34">
        <f>COUNTIF(사출계획!$O$62:$P$110,표4[[#This Row],[제품명]])</f>
        <v>0</v>
      </c>
      <c r="U1355" s="126">
        <f>COUNTIF(사출계획!$O$62:$P$87,표4[[#This Row],[제품명]])</f>
        <v>0</v>
      </c>
      <c r="V1355" s="126">
        <f>COUNTIF(사출계획!$O$88:$P$110,표4[[#This Row],[제품명]])</f>
        <v>0</v>
      </c>
      <c r="W1355" s="34">
        <f>COUNTIF(사출계획!$Q$62:$R$110,표4[[#This Row],[제품명]])</f>
        <v>0</v>
      </c>
      <c r="X1355" s="126">
        <f>COUNTIF(사출계획!$Q$62:$R$87,표4[[#This Row],[제품명]])</f>
        <v>0</v>
      </c>
      <c r="Y1355" s="126">
        <f>COUNTIF(사출계획!$Q$88:$R$110,표4[[#This Row],[제품명]])</f>
        <v>0</v>
      </c>
      <c r="Z1355" s="34">
        <f>COUNTIF(사출계획!$S$62:$T$110,표4[[#This Row],[제품명]])</f>
        <v>0</v>
      </c>
      <c r="AA1355" s="126"/>
      <c r="AB1355" s="126"/>
    </row>
    <row r="1356" spans="2:28" x14ac:dyDescent="0.3">
      <c r="B1356" s="546" t="s">
        <v>5392</v>
      </c>
      <c r="C1356" s="285"/>
      <c r="D1356" s="546" t="s">
        <v>5395</v>
      </c>
      <c r="E1356" s="54">
        <f>COUNTIF(사출계획!$E$62:$F$110,표4[[#This Row],[제품명]])</f>
        <v>0</v>
      </c>
      <c r="F1356" s="131">
        <f>COUNTIF(사출계획!$E$62:$F$87,표4[[#This Row],[제품명]])</f>
        <v>0</v>
      </c>
      <c r="G1356" s="131">
        <f>COUNTIF(사출계획!$E$88:$F$110,표4[[#This Row],[제품명]])</f>
        <v>0</v>
      </c>
      <c r="H1356" s="54">
        <f>COUNTIF(사출계획!$G$62:$H$110,표4[[#This Row],[제품명]])</f>
        <v>0</v>
      </c>
      <c r="I1356" s="132">
        <f>COUNTIF(사출계획!$G$62:$H$87,표4[[#This Row],[제품명]])</f>
        <v>0</v>
      </c>
      <c r="J1356" s="132">
        <f>COUNTIF(사출계획!$G$88:$H$110,표4[[#This Row],[제품명]])</f>
        <v>0</v>
      </c>
      <c r="K1356" s="54">
        <f>COUNTIF(사출계획!$I$62:$J$110,표4[[#This Row],[제품명]])</f>
        <v>0</v>
      </c>
      <c r="L1356" s="131">
        <f>COUNTIF(사출계획!$I$62:$J$87,표4[[#This Row],[제품명]])</f>
        <v>0</v>
      </c>
      <c r="M1356" s="131">
        <f>COUNTIF(사출계획!$I$88:$J$110,표4[[#This Row],[제품명]])</f>
        <v>0</v>
      </c>
      <c r="N1356" s="129">
        <f>COUNTIF(사출계획!$K$62:$L$110,표4[[#This Row],[제품명]])</f>
        <v>0</v>
      </c>
      <c r="O1356" s="131">
        <f>COUNTIF(사출계획!$K$62:$L$87,표4[[#This Row],[제품명]])</f>
        <v>0</v>
      </c>
      <c r="P1356" s="131">
        <f>COUNTIF(사출계획!$K$88:$L$110,표4[[#This Row],[제품명]])</f>
        <v>0</v>
      </c>
      <c r="Q1356" s="130">
        <f>COUNTIF(사출계획!$M$62:$N$110,표4[[#This Row],[제품명]])</f>
        <v>0</v>
      </c>
      <c r="R1356" s="131">
        <f>COUNTIF(사출계획!$M$62:$N$87,표4[[#This Row],[제품명]])</f>
        <v>0</v>
      </c>
      <c r="S1356" s="131">
        <f>COUNTIF(사출계획!$M$88:$N$110,표4[[#This Row],[제품명]])</f>
        <v>0</v>
      </c>
      <c r="T1356" s="54">
        <f>COUNTIF(사출계획!$O$62:$P$110,표4[[#This Row],[제품명]])</f>
        <v>0</v>
      </c>
      <c r="U1356" s="131">
        <f>COUNTIF(사출계획!$O$62:$P$87,표4[[#This Row],[제품명]])</f>
        <v>0</v>
      </c>
      <c r="V1356" s="131">
        <f>COUNTIF(사출계획!$O$88:$P$110,표4[[#This Row],[제품명]])</f>
        <v>0</v>
      </c>
      <c r="W1356" s="54">
        <f>COUNTIF(사출계획!$Q$62:$R$110,표4[[#This Row],[제품명]])</f>
        <v>0</v>
      </c>
      <c r="X1356" s="131">
        <f>COUNTIF(사출계획!$Q$62:$R$87,표4[[#This Row],[제품명]])</f>
        <v>0</v>
      </c>
      <c r="Y1356" s="131">
        <f>COUNTIF(사출계획!$Q$88:$R$110,표4[[#This Row],[제품명]])</f>
        <v>0</v>
      </c>
      <c r="Z1356" s="54">
        <f>COUNTIF(사출계획!$S$62:$T$110,표4[[#This Row],[제품명]])</f>
        <v>0</v>
      </c>
      <c r="AA1356" s="131"/>
      <c r="AB1356" s="131"/>
    </row>
    <row r="1357" spans="2:28" x14ac:dyDescent="0.3">
      <c r="B1357" s="547" t="s">
        <v>5410</v>
      </c>
      <c r="C1357" s="285"/>
      <c r="D1357" s="547" t="s">
        <v>5411</v>
      </c>
      <c r="E1357" s="54">
        <f>COUNTIF(사출계획!$E$62:$F$110,표4[[#This Row],[제품명]])</f>
        <v>0</v>
      </c>
      <c r="F1357" s="131">
        <f>COUNTIF(사출계획!$E$62:$F$87,표4[[#This Row],[제품명]])</f>
        <v>0</v>
      </c>
      <c r="G1357" s="131">
        <f>COUNTIF(사출계획!$E$88:$F$110,표4[[#This Row],[제품명]])</f>
        <v>0</v>
      </c>
      <c r="H1357" s="54">
        <f>COUNTIF(사출계획!$G$62:$H$110,표4[[#This Row],[제품명]])</f>
        <v>0</v>
      </c>
      <c r="I1357" s="132">
        <f>COUNTIF(사출계획!$G$62:$H$87,표4[[#This Row],[제품명]])</f>
        <v>0</v>
      </c>
      <c r="J1357" s="132">
        <f>COUNTIF(사출계획!$G$88:$H$110,표4[[#This Row],[제품명]])</f>
        <v>0</v>
      </c>
      <c r="K1357" s="54">
        <f>COUNTIF(사출계획!$I$62:$J$110,표4[[#This Row],[제품명]])</f>
        <v>0</v>
      </c>
      <c r="L1357" s="131">
        <f>COUNTIF(사출계획!$I$62:$J$87,표4[[#This Row],[제품명]])</f>
        <v>0</v>
      </c>
      <c r="M1357" s="131">
        <f>COUNTIF(사출계획!$I$88:$J$110,표4[[#This Row],[제품명]])</f>
        <v>0</v>
      </c>
      <c r="N1357" s="129">
        <f>COUNTIF(사출계획!$K$62:$L$110,표4[[#This Row],[제품명]])</f>
        <v>0</v>
      </c>
      <c r="O1357" s="131">
        <f>COUNTIF(사출계획!$K$62:$L$87,표4[[#This Row],[제품명]])</f>
        <v>0</v>
      </c>
      <c r="P1357" s="131">
        <f>COUNTIF(사출계획!$K$88:$L$110,표4[[#This Row],[제품명]])</f>
        <v>0</v>
      </c>
      <c r="Q1357" s="130">
        <f>COUNTIF(사출계획!$M$62:$N$110,표4[[#This Row],[제품명]])</f>
        <v>0</v>
      </c>
      <c r="R1357" s="131">
        <f>COUNTIF(사출계획!$M$62:$N$87,표4[[#This Row],[제품명]])</f>
        <v>0</v>
      </c>
      <c r="S1357" s="131">
        <f>COUNTIF(사출계획!$M$88:$N$110,표4[[#This Row],[제품명]])</f>
        <v>0</v>
      </c>
      <c r="T1357" s="54">
        <f>COUNTIF(사출계획!$O$62:$P$110,표4[[#This Row],[제품명]])</f>
        <v>0</v>
      </c>
      <c r="U1357" s="131">
        <f>COUNTIF(사출계획!$O$62:$P$87,표4[[#This Row],[제품명]])</f>
        <v>0</v>
      </c>
      <c r="V1357" s="131">
        <f>COUNTIF(사출계획!$O$88:$P$110,표4[[#This Row],[제품명]])</f>
        <v>0</v>
      </c>
      <c r="W1357" s="54">
        <f>COUNTIF(사출계획!$Q$62:$R$110,표4[[#This Row],[제품명]])</f>
        <v>0</v>
      </c>
      <c r="X1357" s="131">
        <f>COUNTIF(사출계획!$Q$62:$R$87,표4[[#This Row],[제품명]])</f>
        <v>0</v>
      </c>
      <c r="Y1357" s="131">
        <f>COUNTIF(사출계획!$Q$88:$R$110,표4[[#This Row],[제품명]])</f>
        <v>0</v>
      </c>
      <c r="Z1357" s="54">
        <f>COUNTIF(사출계획!$S$62:$T$110,표4[[#This Row],[제품명]])</f>
        <v>0</v>
      </c>
      <c r="AA1357" s="131"/>
      <c r="AB1357" s="131"/>
    </row>
    <row r="1358" spans="2:28" x14ac:dyDescent="0.3">
      <c r="B1358" s="547" t="s">
        <v>5410</v>
      </c>
      <c r="C1358" s="285"/>
      <c r="D1358" s="547" t="s">
        <v>5412</v>
      </c>
      <c r="E1358" s="54">
        <f>COUNTIF(사출계획!$E$62:$F$110,표4[[#This Row],[제품명]])</f>
        <v>0</v>
      </c>
      <c r="F1358" s="131">
        <f>COUNTIF(사출계획!$E$62:$F$87,표4[[#This Row],[제품명]])</f>
        <v>0</v>
      </c>
      <c r="G1358" s="131">
        <f>COUNTIF(사출계획!$E$88:$F$110,표4[[#This Row],[제품명]])</f>
        <v>0</v>
      </c>
      <c r="H1358" s="54">
        <f>COUNTIF(사출계획!$G$62:$H$110,표4[[#This Row],[제품명]])</f>
        <v>0</v>
      </c>
      <c r="I1358" s="132">
        <f>COUNTIF(사출계획!$G$62:$H$87,표4[[#This Row],[제품명]])</f>
        <v>0</v>
      </c>
      <c r="J1358" s="132">
        <f>COUNTIF(사출계획!$G$88:$H$110,표4[[#This Row],[제품명]])</f>
        <v>0</v>
      </c>
      <c r="K1358" s="54">
        <f>COUNTIF(사출계획!$I$62:$J$110,표4[[#This Row],[제품명]])</f>
        <v>0</v>
      </c>
      <c r="L1358" s="131">
        <f>COUNTIF(사출계획!$I$62:$J$87,표4[[#This Row],[제품명]])</f>
        <v>0</v>
      </c>
      <c r="M1358" s="131">
        <f>COUNTIF(사출계획!$I$88:$J$110,표4[[#This Row],[제품명]])</f>
        <v>0</v>
      </c>
      <c r="N1358" s="129">
        <f>COUNTIF(사출계획!$K$62:$L$110,표4[[#This Row],[제품명]])</f>
        <v>0</v>
      </c>
      <c r="O1358" s="131">
        <f>COUNTIF(사출계획!$K$62:$L$87,표4[[#This Row],[제품명]])</f>
        <v>0</v>
      </c>
      <c r="P1358" s="131">
        <f>COUNTIF(사출계획!$K$88:$L$110,표4[[#This Row],[제품명]])</f>
        <v>0</v>
      </c>
      <c r="Q1358" s="130">
        <f>COUNTIF(사출계획!$M$62:$N$110,표4[[#This Row],[제품명]])</f>
        <v>0</v>
      </c>
      <c r="R1358" s="131">
        <f>COUNTIF(사출계획!$M$62:$N$87,표4[[#This Row],[제품명]])</f>
        <v>0</v>
      </c>
      <c r="S1358" s="131">
        <f>COUNTIF(사출계획!$M$88:$N$110,표4[[#This Row],[제품명]])</f>
        <v>0</v>
      </c>
      <c r="T1358" s="54">
        <f>COUNTIF(사출계획!$O$62:$P$110,표4[[#This Row],[제품명]])</f>
        <v>0</v>
      </c>
      <c r="U1358" s="131">
        <f>COUNTIF(사출계획!$O$62:$P$87,표4[[#This Row],[제품명]])</f>
        <v>0</v>
      </c>
      <c r="V1358" s="131">
        <f>COUNTIF(사출계획!$O$88:$P$110,표4[[#This Row],[제품명]])</f>
        <v>0</v>
      </c>
      <c r="W1358" s="54">
        <f>COUNTIF(사출계획!$Q$62:$R$110,표4[[#This Row],[제품명]])</f>
        <v>0</v>
      </c>
      <c r="X1358" s="131">
        <f>COUNTIF(사출계획!$Q$62:$R$87,표4[[#This Row],[제품명]])</f>
        <v>0</v>
      </c>
      <c r="Y1358" s="131">
        <f>COUNTIF(사출계획!$Q$88:$R$110,표4[[#This Row],[제품명]])</f>
        <v>0</v>
      </c>
      <c r="Z1358" s="54">
        <f>COUNTIF(사출계획!$S$62:$T$110,표4[[#This Row],[제품명]])</f>
        <v>0</v>
      </c>
      <c r="AA1358" s="131"/>
      <c r="AB1358" s="131"/>
    </row>
    <row r="1359" spans="2:28" x14ac:dyDescent="0.3">
      <c r="B1359" s="547" t="s">
        <v>5410</v>
      </c>
      <c r="C1359" s="285"/>
      <c r="D1359" s="547" t="s">
        <v>5412</v>
      </c>
      <c r="E1359" s="54">
        <f>COUNTIF(사출계획!$E$62:$F$110,표4[[#This Row],[제품명]])</f>
        <v>0</v>
      </c>
      <c r="F1359" s="131">
        <f>COUNTIF(사출계획!$E$62:$F$87,표4[[#This Row],[제품명]])</f>
        <v>0</v>
      </c>
      <c r="G1359" s="131">
        <f>COUNTIF(사출계획!$E$88:$F$110,표4[[#This Row],[제품명]])</f>
        <v>0</v>
      </c>
      <c r="H1359" s="54">
        <f>COUNTIF(사출계획!$G$62:$H$110,표4[[#This Row],[제품명]])</f>
        <v>0</v>
      </c>
      <c r="I1359" s="132">
        <f>COUNTIF(사출계획!$G$62:$H$87,표4[[#This Row],[제품명]])</f>
        <v>0</v>
      </c>
      <c r="J1359" s="132">
        <f>COUNTIF(사출계획!$G$88:$H$110,표4[[#This Row],[제품명]])</f>
        <v>0</v>
      </c>
      <c r="K1359" s="54">
        <f>COUNTIF(사출계획!$I$62:$J$110,표4[[#This Row],[제품명]])</f>
        <v>0</v>
      </c>
      <c r="L1359" s="131">
        <f>COUNTIF(사출계획!$I$62:$J$87,표4[[#This Row],[제품명]])</f>
        <v>0</v>
      </c>
      <c r="M1359" s="131">
        <f>COUNTIF(사출계획!$I$88:$J$110,표4[[#This Row],[제품명]])</f>
        <v>0</v>
      </c>
      <c r="N1359" s="129">
        <f>COUNTIF(사출계획!$K$62:$L$110,표4[[#This Row],[제품명]])</f>
        <v>0</v>
      </c>
      <c r="O1359" s="131">
        <f>COUNTIF(사출계획!$K$62:$L$87,표4[[#This Row],[제품명]])</f>
        <v>0</v>
      </c>
      <c r="P1359" s="131">
        <f>COUNTIF(사출계획!$K$88:$L$110,표4[[#This Row],[제품명]])</f>
        <v>0</v>
      </c>
      <c r="Q1359" s="130">
        <f>COUNTIF(사출계획!$M$62:$N$110,표4[[#This Row],[제품명]])</f>
        <v>0</v>
      </c>
      <c r="R1359" s="131">
        <f>COUNTIF(사출계획!$M$62:$N$87,표4[[#This Row],[제품명]])</f>
        <v>0</v>
      </c>
      <c r="S1359" s="131">
        <f>COUNTIF(사출계획!$M$88:$N$110,표4[[#This Row],[제품명]])</f>
        <v>0</v>
      </c>
      <c r="T1359" s="54">
        <f>COUNTIF(사출계획!$O$62:$P$110,표4[[#This Row],[제품명]])</f>
        <v>0</v>
      </c>
      <c r="U1359" s="131">
        <f>COUNTIF(사출계획!$O$62:$P$87,표4[[#This Row],[제품명]])</f>
        <v>0</v>
      </c>
      <c r="V1359" s="131">
        <f>COUNTIF(사출계획!$O$88:$P$110,표4[[#This Row],[제품명]])</f>
        <v>0</v>
      </c>
      <c r="W1359" s="54">
        <f>COUNTIF(사출계획!$Q$62:$R$110,표4[[#This Row],[제품명]])</f>
        <v>0</v>
      </c>
      <c r="X1359" s="131">
        <f>COUNTIF(사출계획!$Q$62:$R$87,표4[[#This Row],[제품명]])</f>
        <v>0</v>
      </c>
      <c r="Y1359" s="131">
        <f>COUNTIF(사출계획!$Q$88:$R$110,표4[[#This Row],[제품명]])</f>
        <v>0</v>
      </c>
      <c r="Z1359" s="54">
        <f>COUNTIF(사출계획!$S$62:$T$110,표4[[#This Row],[제품명]])</f>
        <v>0</v>
      </c>
      <c r="AA1359" s="131"/>
      <c r="AB1359" s="131"/>
    </row>
    <row r="1360" spans="2:28" x14ac:dyDescent="0.3">
      <c r="B1360" s="548" t="s">
        <v>5420</v>
      </c>
      <c r="C1360" s="285"/>
      <c r="D1360" s="548" t="s">
        <v>5421</v>
      </c>
      <c r="E1360" s="54">
        <f>COUNTIF(사출계획!$E$62:$F$110,표4[[#This Row],[제품명]])</f>
        <v>0</v>
      </c>
      <c r="F1360" s="131">
        <f>COUNTIF(사출계획!$E$62:$F$87,표4[[#This Row],[제품명]])</f>
        <v>0</v>
      </c>
      <c r="G1360" s="131">
        <f>COUNTIF(사출계획!$E$88:$F$110,표4[[#This Row],[제품명]])</f>
        <v>0</v>
      </c>
      <c r="H1360" s="54">
        <f>COUNTIF(사출계획!$G$62:$H$110,표4[[#This Row],[제품명]])</f>
        <v>1</v>
      </c>
      <c r="I1360" s="132">
        <f>COUNTIF(사출계획!$G$62:$H$87,표4[[#This Row],[제품명]])</f>
        <v>1</v>
      </c>
      <c r="J1360" s="132">
        <f>COUNTIF(사출계획!$G$88:$H$110,표4[[#This Row],[제품명]])</f>
        <v>0</v>
      </c>
      <c r="K1360" s="54">
        <f>COUNTIF(사출계획!$I$62:$J$110,표4[[#This Row],[제품명]])</f>
        <v>0</v>
      </c>
      <c r="L1360" s="131">
        <f>COUNTIF(사출계획!$I$62:$J$87,표4[[#This Row],[제품명]])</f>
        <v>0</v>
      </c>
      <c r="M1360" s="131">
        <f>COUNTIF(사출계획!$I$88:$J$110,표4[[#This Row],[제품명]])</f>
        <v>0</v>
      </c>
      <c r="N1360" s="129">
        <f>COUNTIF(사출계획!$K$62:$L$110,표4[[#This Row],[제품명]])</f>
        <v>0</v>
      </c>
      <c r="O1360" s="131">
        <f>COUNTIF(사출계획!$K$62:$L$87,표4[[#This Row],[제품명]])</f>
        <v>0</v>
      </c>
      <c r="P1360" s="131">
        <f>COUNTIF(사출계획!$K$88:$L$110,표4[[#This Row],[제품명]])</f>
        <v>0</v>
      </c>
      <c r="Q1360" s="130">
        <f>COUNTIF(사출계획!$M$62:$N$110,표4[[#This Row],[제품명]])</f>
        <v>0</v>
      </c>
      <c r="R1360" s="131">
        <f>COUNTIF(사출계획!$M$62:$N$87,표4[[#This Row],[제품명]])</f>
        <v>0</v>
      </c>
      <c r="S1360" s="131">
        <f>COUNTIF(사출계획!$M$88:$N$110,표4[[#This Row],[제품명]])</f>
        <v>0</v>
      </c>
      <c r="T1360" s="54">
        <f>COUNTIF(사출계획!$O$62:$P$110,표4[[#This Row],[제품명]])</f>
        <v>0</v>
      </c>
      <c r="U1360" s="131">
        <f>COUNTIF(사출계획!$O$62:$P$87,표4[[#This Row],[제품명]])</f>
        <v>0</v>
      </c>
      <c r="V1360" s="131">
        <f>COUNTIF(사출계획!$O$88:$P$110,표4[[#This Row],[제품명]])</f>
        <v>0</v>
      </c>
      <c r="W1360" s="54">
        <f>COUNTIF(사출계획!$Q$62:$R$110,표4[[#This Row],[제품명]])</f>
        <v>0</v>
      </c>
      <c r="X1360" s="131">
        <f>COUNTIF(사출계획!$Q$62:$R$87,표4[[#This Row],[제품명]])</f>
        <v>0</v>
      </c>
      <c r="Y1360" s="131">
        <f>COUNTIF(사출계획!$Q$88:$R$110,표4[[#This Row],[제품명]])</f>
        <v>0</v>
      </c>
      <c r="Z1360" s="54">
        <f>COUNTIF(사출계획!$S$62:$T$110,표4[[#This Row],[제품명]])</f>
        <v>0</v>
      </c>
      <c r="AA1360" s="131"/>
      <c r="AB1360" s="131"/>
    </row>
    <row r="1361" spans="2:28" x14ac:dyDescent="0.3">
      <c r="B1361" s="548" t="s">
        <v>5420</v>
      </c>
      <c r="C1361" s="302"/>
      <c r="D1361" s="33" t="s">
        <v>5422</v>
      </c>
      <c r="E1361" s="34">
        <f>COUNTIF(사출계획!$E$62:$F$110,표4[[#This Row],[제품명]])</f>
        <v>0</v>
      </c>
      <c r="F1361" s="126">
        <f>COUNTIF(사출계획!$E$62:$F$87,표4[[#This Row],[제품명]])</f>
        <v>0</v>
      </c>
      <c r="G1361" s="126">
        <f>COUNTIF(사출계획!$E$88:$F$110,표4[[#This Row],[제품명]])</f>
        <v>0</v>
      </c>
      <c r="H1361" s="34">
        <f>COUNTIF(사출계획!$G$62:$H$110,표4[[#This Row],[제품명]])</f>
        <v>1</v>
      </c>
      <c r="I1361" s="128">
        <f>COUNTIF(사출계획!$G$62:$H$87,표4[[#This Row],[제품명]])</f>
        <v>1</v>
      </c>
      <c r="J1361" s="128">
        <f>COUNTIF(사출계획!$G$88:$H$110,표4[[#This Row],[제품명]])</f>
        <v>0</v>
      </c>
      <c r="K1361" s="34">
        <f>COUNTIF(사출계획!$I$62:$J$110,표4[[#This Row],[제품명]])</f>
        <v>0</v>
      </c>
      <c r="L1361" s="126">
        <f>COUNTIF(사출계획!$I$62:$J$87,표4[[#This Row],[제품명]])</f>
        <v>0</v>
      </c>
      <c r="M1361" s="126">
        <f>COUNTIF(사출계획!$I$88:$J$110,표4[[#This Row],[제품명]])</f>
        <v>0</v>
      </c>
      <c r="N1361" s="129">
        <f>COUNTIF(사출계획!$K$62:$L$110,표4[[#This Row],[제품명]])</f>
        <v>0</v>
      </c>
      <c r="O1361" s="126">
        <f>COUNTIF(사출계획!$K$62:$L$87,표4[[#This Row],[제품명]])</f>
        <v>0</v>
      </c>
      <c r="P1361" s="126">
        <f>COUNTIF(사출계획!$K$88:$L$110,표4[[#This Row],[제품명]])</f>
        <v>0</v>
      </c>
      <c r="Q1361" s="130">
        <f>COUNTIF(사출계획!$M$62:$N$110,표4[[#This Row],[제품명]])</f>
        <v>0</v>
      </c>
      <c r="R1361" s="126">
        <f>COUNTIF(사출계획!$M$62:$N$87,표4[[#This Row],[제품명]])</f>
        <v>0</v>
      </c>
      <c r="S1361" s="126">
        <f>COUNTIF(사출계획!$M$88:$N$110,표4[[#This Row],[제품명]])</f>
        <v>0</v>
      </c>
      <c r="T1361" s="34">
        <f>COUNTIF(사출계획!$O$62:$P$110,표4[[#This Row],[제품명]])</f>
        <v>0</v>
      </c>
      <c r="U1361" s="126">
        <f>COUNTIF(사출계획!$O$62:$P$87,표4[[#This Row],[제품명]])</f>
        <v>0</v>
      </c>
      <c r="V1361" s="126">
        <f>COUNTIF(사출계획!$O$88:$P$110,표4[[#This Row],[제품명]])</f>
        <v>0</v>
      </c>
      <c r="W1361" s="34">
        <f>COUNTIF(사출계획!$Q$62:$R$110,표4[[#This Row],[제품명]])</f>
        <v>0</v>
      </c>
      <c r="X1361" s="126">
        <f>COUNTIF(사출계획!$Q$62:$R$87,표4[[#This Row],[제품명]])</f>
        <v>0</v>
      </c>
      <c r="Y1361" s="126">
        <f>COUNTIF(사출계획!$Q$88:$R$110,표4[[#This Row],[제품명]])</f>
        <v>0</v>
      </c>
      <c r="Z1361" s="34">
        <f>COUNTIF(사출계획!$S$62:$T$110,표4[[#This Row],[제품명]])</f>
        <v>0</v>
      </c>
      <c r="AA1361" s="126"/>
      <c r="AB1361" s="126"/>
    </row>
    <row r="1362" spans="2:28" x14ac:dyDescent="0.3">
      <c r="B1362" s="548" t="s">
        <v>5420</v>
      </c>
      <c r="C1362" s="285"/>
      <c r="D1362" s="33" t="s">
        <v>5422</v>
      </c>
      <c r="E1362" s="54">
        <f>COUNTIF(사출계획!$E$62:$F$110,표4[[#This Row],[제품명]])</f>
        <v>0</v>
      </c>
      <c r="F1362" s="131">
        <f>COUNTIF(사출계획!$E$62:$F$87,표4[[#This Row],[제품명]])</f>
        <v>0</v>
      </c>
      <c r="G1362" s="131">
        <f>COUNTIF(사출계획!$E$88:$F$110,표4[[#This Row],[제품명]])</f>
        <v>0</v>
      </c>
      <c r="H1362" s="54">
        <f>COUNTIF(사출계획!$G$62:$H$110,표4[[#This Row],[제품명]])</f>
        <v>1</v>
      </c>
      <c r="I1362" s="132">
        <f>COUNTIF(사출계획!$G$62:$H$87,표4[[#This Row],[제품명]])</f>
        <v>1</v>
      </c>
      <c r="J1362" s="132">
        <f>COUNTIF(사출계획!$G$88:$H$110,표4[[#This Row],[제품명]])</f>
        <v>0</v>
      </c>
      <c r="K1362" s="54">
        <f>COUNTIF(사출계획!$I$62:$J$110,표4[[#This Row],[제품명]])</f>
        <v>0</v>
      </c>
      <c r="L1362" s="131">
        <f>COUNTIF(사출계획!$I$62:$J$87,표4[[#This Row],[제품명]])</f>
        <v>0</v>
      </c>
      <c r="M1362" s="131">
        <f>COUNTIF(사출계획!$I$88:$J$110,표4[[#This Row],[제품명]])</f>
        <v>0</v>
      </c>
      <c r="N1362" s="129">
        <f>COUNTIF(사출계획!$K$62:$L$110,표4[[#This Row],[제품명]])</f>
        <v>0</v>
      </c>
      <c r="O1362" s="131">
        <f>COUNTIF(사출계획!$K$62:$L$87,표4[[#This Row],[제품명]])</f>
        <v>0</v>
      </c>
      <c r="P1362" s="131">
        <f>COUNTIF(사출계획!$K$88:$L$110,표4[[#This Row],[제품명]])</f>
        <v>0</v>
      </c>
      <c r="Q1362" s="130">
        <f>COUNTIF(사출계획!$M$62:$N$110,표4[[#This Row],[제품명]])</f>
        <v>0</v>
      </c>
      <c r="R1362" s="131">
        <f>COUNTIF(사출계획!$M$62:$N$87,표4[[#This Row],[제품명]])</f>
        <v>0</v>
      </c>
      <c r="S1362" s="131">
        <f>COUNTIF(사출계획!$M$88:$N$110,표4[[#This Row],[제품명]])</f>
        <v>0</v>
      </c>
      <c r="T1362" s="54">
        <f>COUNTIF(사출계획!$O$62:$P$110,표4[[#This Row],[제품명]])</f>
        <v>0</v>
      </c>
      <c r="U1362" s="131">
        <f>COUNTIF(사출계획!$O$62:$P$87,표4[[#This Row],[제품명]])</f>
        <v>0</v>
      </c>
      <c r="V1362" s="131">
        <f>COUNTIF(사출계획!$O$88:$P$110,표4[[#This Row],[제품명]])</f>
        <v>0</v>
      </c>
      <c r="W1362" s="54">
        <f>COUNTIF(사출계획!$Q$62:$R$110,표4[[#This Row],[제품명]])</f>
        <v>0</v>
      </c>
      <c r="X1362" s="131">
        <f>COUNTIF(사출계획!$Q$62:$R$87,표4[[#This Row],[제품명]])</f>
        <v>0</v>
      </c>
      <c r="Y1362" s="131">
        <f>COUNTIF(사출계획!$Q$88:$R$110,표4[[#This Row],[제품명]])</f>
        <v>0</v>
      </c>
      <c r="Z1362" s="54">
        <f>COUNTIF(사출계획!$S$62:$T$110,표4[[#This Row],[제품명]])</f>
        <v>0</v>
      </c>
      <c r="AA1362" s="131"/>
      <c r="AB1362" s="131"/>
    </row>
    <row r="1363" spans="2:28" x14ac:dyDescent="0.3">
      <c r="B1363" s="548" t="s">
        <v>5423</v>
      </c>
      <c r="C1363" s="285"/>
      <c r="D1363" s="548" t="s">
        <v>5424</v>
      </c>
      <c r="E1363" s="54">
        <f>COUNTIF(사출계획!$E$62:$F$110,표4[[#This Row],[제품명]])</f>
        <v>0</v>
      </c>
      <c r="F1363" s="131">
        <f>COUNTIF(사출계획!$E$62:$F$87,표4[[#This Row],[제품명]])</f>
        <v>0</v>
      </c>
      <c r="G1363" s="131">
        <f>COUNTIF(사출계획!$E$88:$F$110,표4[[#This Row],[제품명]])</f>
        <v>0</v>
      </c>
      <c r="H1363" s="54">
        <f>COUNTIF(사출계획!$G$62:$H$110,표4[[#This Row],[제품명]])</f>
        <v>0</v>
      </c>
      <c r="I1363" s="132">
        <f>COUNTIF(사출계획!$G$62:$H$87,표4[[#This Row],[제품명]])</f>
        <v>0</v>
      </c>
      <c r="J1363" s="132">
        <f>COUNTIF(사출계획!$G$88:$H$110,표4[[#This Row],[제품명]])</f>
        <v>0</v>
      </c>
      <c r="K1363" s="54">
        <f>COUNTIF(사출계획!$I$62:$J$110,표4[[#This Row],[제품명]])</f>
        <v>0</v>
      </c>
      <c r="L1363" s="131">
        <f>COUNTIF(사출계획!$I$62:$J$87,표4[[#This Row],[제품명]])</f>
        <v>0</v>
      </c>
      <c r="M1363" s="131">
        <f>COUNTIF(사출계획!$I$88:$J$110,표4[[#This Row],[제품명]])</f>
        <v>0</v>
      </c>
      <c r="N1363" s="129">
        <f>COUNTIF(사출계획!$K$62:$L$110,표4[[#This Row],[제품명]])</f>
        <v>0</v>
      </c>
      <c r="O1363" s="131">
        <f>COUNTIF(사출계획!$K$62:$L$87,표4[[#This Row],[제품명]])</f>
        <v>0</v>
      </c>
      <c r="P1363" s="131">
        <f>COUNTIF(사출계획!$K$88:$L$110,표4[[#This Row],[제품명]])</f>
        <v>0</v>
      </c>
      <c r="Q1363" s="130">
        <f>COUNTIF(사출계획!$M$62:$N$110,표4[[#This Row],[제품명]])</f>
        <v>0</v>
      </c>
      <c r="R1363" s="131">
        <f>COUNTIF(사출계획!$M$62:$N$87,표4[[#This Row],[제품명]])</f>
        <v>0</v>
      </c>
      <c r="S1363" s="131">
        <f>COUNTIF(사출계획!$M$88:$N$110,표4[[#This Row],[제품명]])</f>
        <v>0</v>
      </c>
      <c r="T1363" s="54">
        <f>COUNTIF(사출계획!$O$62:$P$110,표4[[#This Row],[제품명]])</f>
        <v>0</v>
      </c>
      <c r="U1363" s="131">
        <f>COUNTIF(사출계획!$O$62:$P$87,표4[[#This Row],[제품명]])</f>
        <v>0</v>
      </c>
      <c r="V1363" s="131">
        <f>COUNTIF(사출계획!$O$88:$P$110,표4[[#This Row],[제품명]])</f>
        <v>0</v>
      </c>
      <c r="W1363" s="54">
        <f>COUNTIF(사출계획!$Q$62:$R$110,표4[[#This Row],[제품명]])</f>
        <v>0</v>
      </c>
      <c r="X1363" s="131">
        <f>COUNTIF(사출계획!$Q$62:$R$87,표4[[#This Row],[제품명]])</f>
        <v>0</v>
      </c>
      <c r="Y1363" s="131">
        <f>COUNTIF(사출계획!$Q$88:$R$110,표4[[#This Row],[제품명]])</f>
        <v>0</v>
      </c>
      <c r="Z1363" s="54">
        <f>COUNTIF(사출계획!$S$62:$T$110,표4[[#This Row],[제품명]])</f>
        <v>0</v>
      </c>
      <c r="AA1363" s="131"/>
      <c r="AB1363" s="131"/>
    </row>
    <row r="1364" spans="2:28" x14ac:dyDescent="0.3">
      <c r="B1364" s="548" t="s">
        <v>5423</v>
      </c>
      <c r="C1364" s="285"/>
      <c r="D1364" s="548" t="s">
        <v>5425</v>
      </c>
      <c r="E1364" s="54">
        <f>COUNTIF(사출계획!$E$62:$F$110,표4[[#This Row],[제품명]])</f>
        <v>0</v>
      </c>
      <c r="F1364" s="131">
        <f>COUNTIF(사출계획!$E$62:$F$87,표4[[#This Row],[제품명]])</f>
        <v>0</v>
      </c>
      <c r="G1364" s="131">
        <f>COUNTIF(사출계획!$E$88:$F$110,표4[[#This Row],[제품명]])</f>
        <v>0</v>
      </c>
      <c r="H1364" s="54">
        <f>COUNTIF(사출계획!$G$62:$H$110,표4[[#This Row],[제품명]])</f>
        <v>0</v>
      </c>
      <c r="I1364" s="132">
        <f>COUNTIF(사출계획!$G$62:$H$87,표4[[#This Row],[제품명]])</f>
        <v>0</v>
      </c>
      <c r="J1364" s="132">
        <f>COUNTIF(사출계획!$G$88:$H$110,표4[[#This Row],[제품명]])</f>
        <v>0</v>
      </c>
      <c r="K1364" s="54">
        <f>COUNTIF(사출계획!$I$62:$J$110,표4[[#This Row],[제품명]])</f>
        <v>0</v>
      </c>
      <c r="L1364" s="131">
        <f>COUNTIF(사출계획!$I$62:$J$87,표4[[#This Row],[제품명]])</f>
        <v>0</v>
      </c>
      <c r="M1364" s="131">
        <f>COUNTIF(사출계획!$I$88:$J$110,표4[[#This Row],[제품명]])</f>
        <v>0</v>
      </c>
      <c r="N1364" s="129">
        <f>COUNTIF(사출계획!$K$62:$L$110,표4[[#This Row],[제품명]])</f>
        <v>0</v>
      </c>
      <c r="O1364" s="131">
        <f>COUNTIF(사출계획!$K$62:$L$87,표4[[#This Row],[제품명]])</f>
        <v>0</v>
      </c>
      <c r="P1364" s="131">
        <f>COUNTIF(사출계획!$K$88:$L$110,표4[[#This Row],[제품명]])</f>
        <v>0</v>
      </c>
      <c r="Q1364" s="130">
        <f>COUNTIF(사출계획!$M$62:$N$110,표4[[#This Row],[제품명]])</f>
        <v>0</v>
      </c>
      <c r="R1364" s="131">
        <f>COUNTIF(사출계획!$M$62:$N$87,표4[[#This Row],[제품명]])</f>
        <v>0</v>
      </c>
      <c r="S1364" s="131">
        <f>COUNTIF(사출계획!$M$88:$N$110,표4[[#This Row],[제품명]])</f>
        <v>0</v>
      </c>
      <c r="T1364" s="54">
        <f>COUNTIF(사출계획!$O$62:$P$110,표4[[#This Row],[제품명]])</f>
        <v>0</v>
      </c>
      <c r="U1364" s="131">
        <f>COUNTIF(사출계획!$O$62:$P$87,표4[[#This Row],[제품명]])</f>
        <v>0</v>
      </c>
      <c r="V1364" s="131">
        <f>COUNTIF(사출계획!$O$88:$P$110,표4[[#This Row],[제품명]])</f>
        <v>0</v>
      </c>
      <c r="W1364" s="54">
        <f>COUNTIF(사출계획!$Q$62:$R$110,표4[[#This Row],[제품명]])</f>
        <v>0</v>
      </c>
      <c r="X1364" s="131">
        <f>COUNTIF(사출계획!$Q$62:$R$87,표4[[#This Row],[제품명]])</f>
        <v>0</v>
      </c>
      <c r="Y1364" s="131">
        <f>COUNTIF(사출계획!$Q$88:$R$110,표4[[#This Row],[제품명]])</f>
        <v>0</v>
      </c>
      <c r="Z1364" s="54">
        <f>COUNTIF(사출계획!$S$62:$T$110,표4[[#This Row],[제품명]])</f>
        <v>0</v>
      </c>
      <c r="AA1364" s="131"/>
      <c r="AB1364" s="131"/>
    </row>
    <row r="1365" spans="2:28" x14ac:dyDescent="0.3">
      <c r="B1365" s="549" t="s">
        <v>5428</v>
      </c>
      <c r="C1365" s="285"/>
      <c r="D1365" s="549" t="s">
        <v>5429</v>
      </c>
      <c r="E1365" s="54">
        <f>COUNTIF(사출계획!$E$62:$F$110,표4[[#This Row],[제품명]])</f>
        <v>2</v>
      </c>
      <c r="F1365" s="126">
        <f>COUNTIF(사출계획!$E$62:$F$87,표4[[#This Row],[제품명]])</f>
        <v>2</v>
      </c>
      <c r="G1365" s="126">
        <f>COUNTIF(사출계획!$E$88:$F$110,표4[[#This Row],[제품명]])</f>
        <v>0</v>
      </c>
      <c r="H1365" s="54">
        <f>COUNTIF(사출계획!$G$62:$H$110,표4[[#This Row],[제품명]])</f>
        <v>2</v>
      </c>
      <c r="I1365" s="128">
        <f>COUNTIF(사출계획!$G$62:$H$87,표4[[#This Row],[제품명]])</f>
        <v>2</v>
      </c>
      <c r="J1365" s="128">
        <f>COUNTIF(사출계획!$G$88:$H$110,표4[[#This Row],[제품명]])</f>
        <v>0</v>
      </c>
      <c r="K1365" s="54">
        <f>COUNTIF(사출계획!$I$62:$J$110,표4[[#This Row],[제품명]])</f>
        <v>0</v>
      </c>
      <c r="L1365" s="126">
        <f>COUNTIF(사출계획!$I$62:$J$87,표4[[#This Row],[제품명]])</f>
        <v>0</v>
      </c>
      <c r="M1365" s="126">
        <f>COUNTIF(사출계획!$I$88:$J$110,표4[[#This Row],[제품명]])</f>
        <v>0</v>
      </c>
      <c r="N1365" s="129">
        <f>COUNTIF(사출계획!$K$62:$L$110,표4[[#This Row],[제품명]])</f>
        <v>0</v>
      </c>
      <c r="O1365" s="126">
        <f>COUNTIF(사출계획!$K$62:$L$87,표4[[#This Row],[제품명]])</f>
        <v>0</v>
      </c>
      <c r="P1365" s="126">
        <f>COUNTIF(사출계획!$K$88:$L$110,표4[[#This Row],[제품명]])</f>
        <v>0</v>
      </c>
      <c r="Q1365" s="130">
        <f>COUNTIF(사출계획!$M$62:$N$110,표4[[#This Row],[제품명]])</f>
        <v>0</v>
      </c>
      <c r="R1365" s="126">
        <f>COUNTIF(사출계획!$M$62:$N$87,표4[[#This Row],[제품명]])</f>
        <v>0</v>
      </c>
      <c r="S1365" s="126">
        <f>COUNTIF(사출계획!$M$88:$N$110,표4[[#This Row],[제품명]])</f>
        <v>0</v>
      </c>
      <c r="T1365" s="54">
        <f>COUNTIF(사출계획!$O$62:$P$110,표4[[#This Row],[제품명]])</f>
        <v>0</v>
      </c>
      <c r="U1365" s="126">
        <f>COUNTIF(사출계획!$O$62:$P$87,표4[[#This Row],[제품명]])</f>
        <v>0</v>
      </c>
      <c r="V1365" s="126">
        <f>COUNTIF(사출계획!$O$88:$P$110,표4[[#This Row],[제품명]])</f>
        <v>0</v>
      </c>
      <c r="W1365" s="54">
        <f>COUNTIF(사출계획!$Q$62:$R$110,표4[[#This Row],[제품명]])</f>
        <v>0</v>
      </c>
      <c r="X1365" s="126">
        <f>COUNTIF(사출계획!$Q$62:$R$87,표4[[#This Row],[제품명]])</f>
        <v>0</v>
      </c>
      <c r="Y1365" s="126">
        <f>COUNTIF(사출계획!$Q$88:$R$110,표4[[#This Row],[제품명]])</f>
        <v>0</v>
      </c>
      <c r="Z1365" s="54">
        <f>COUNTIF(사출계획!$S$62:$T$110,표4[[#This Row],[제품명]])</f>
        <v>0</v>
      </c>
      <c r="AA1365" s="126"/>
      <c r="AB1365" s="126"/>
    </row>
    <row r="1366" spans="2:28" x14ac:dyDescent="0.3">
      <c r="B1366" s="549" t="s">
        <v>5428</v>
      </c>
      <c r="C1366" s="285"/>
      <c r="D1366" s="549" t="s">
        <v>5430</v>
      </c>
      <c r="E1366" s="54">
        <f>COUNTIF(사출계획!$E$62:$F$110,표4[[#This Row],[제품명]])</f>
        <v>2</v>
      </c>
      <c r="F1366" s="131">
        <f>COUNTIF(사출계획!$E$62:$F$87,표4[[#This Row],[제품명]])</f>
        <v>2</v>
      </c>
      <c r="G1366" s="131">
        <f>COUNTIF(사출계획!$E$88:$F$110,표4[[#This Row],[제품명]])</f>
        <v>0</v>
      </c>
      <c r="H1366" s="54">
        <f>COUNTIF(사출계획!$G$62:$H$110,표4[[#This Row],[제품명]])</f>
        <v>2</v>
      </c>
      <c r="I1366" s="132">
        <f>COUNTIF(사출계획!$G$62:$H$87,표4[[#This Row],[제품명]])</f>
        <v>2</v>
      </c>
      <c r="J1366" s="132">
        <f>COUNTIF(사출계획!$G$88:$H$110,표4[[#This Row],[제품명]])</f>
        <v>0</v>
      </c>
      <c r="K1366" s="54">
        <f>COUNTIF(사출계획!$I$62:$J$110,표4[[#This Row],[제품명]])</f>
        <v>0</v>
      </c>
      <c r="L1366" s="131">
        <f>COUNTIF(사출계획!$I$62:$J$87,표4[[#This Row],[제품명]])</f>
        <v>0</v>
      </c>
      <c r="M1366" s="131">
        <f>COUNTIF(사출계획!$I$88:$J$110,표4[[#This Row],[제품명]])</f>
        <v>0</v>
      </c>
      <c r="N1366" s="129">
        <f>COUNTIF(사출계획!$K$62:$L$110,표4[[#This Row],[제품명]])</f>
        <v>0</v>
      </c>
      <c r="O1366" s="131">
        <f>COUNTIF(사출계획!$K$62:$L$87,표4[[#This Row],[제품명]])</f>
        <v>0</v>
      </c>
      <c r="P1366" s="131">
        <f>COUNTIF(사출계획!$K$88:$L$110,표4[[#This Row],[제품명]])</f>
        <v>0</v>
      </c>
      <c r="Q1366" s="130">
        <f>COUNTIF(사출계획!$M$62:$N$110,표4[[#This Row],[제품명]])</f>
        <v>0</v>
      </c>
      <c r="R1366" s="131">
        <f>COUNTIF(사출계획!$M$62:$N$87,표4[[#This Row],[제품명]])</f>
        <v>0</v>
      </c>
      <c r="S1366" s="131">
        <f>COUNTIF(사출계획!$M$88:$N$110,표4[[#This Row],[제품명]])</f>
        <v>0</v>
      </c>
      <c r="T1366" s="54">
        <f>COUNTIF(사출계획!$O$62:$P$110,표4[[#This Row],[제품명]])</f>
        <v>0</v>
      </c>
      <c r="U1366" s="131">
        <f>COUNTIF(사출계획!$O$62:$P$87,표4[[#This Row],[제품명]])</f>
        <v>0</v>
      </c>
      <c r="V1366" s="131">
        <f>COUNTIF(사출계획!$O$88:$P$110,표4[[#This Row],[제품명]])</f>
        <v>0</v>
      </c>
      <c r="W1366" s="54">
        <f>COUNTIF(사출계획!$Q$62:$R$110,표4[[#This Row],[제품명]])</f>
        <v>0</v>
      </c>
      <c r="X1366" s="131">
        <f>COUNTIF(사출계획!$Q$62:$R$87,표4[[#This Row],[제품명]])</f>
        <v>0</v>
      </c>
      <c r="Y1366" s="131">
        <f>COUNTIF(사출계획!$Q$88:$R$110,표4[[#This Row],[제품명]])</f>
        <v>0</v>
      </c>
      <c r="Z1366" s="54">
        <f>COUNTIF(사출계획!$S$62:$T$110,표4[[#This Row],[제품명]])</f>
        <v>0</v>
      </c>
      <c r="AA1366" s="131"/>
      <c r="AB1366" s="131"/>
    </row>
    <row r="1367" spans="2:28" x14ac:dyDescent="0.3">
      <c r="B1367" s="549" t="s">
        <v>5431</v>
      </c>
      <c r="C1367" s="285"/>
      <c r="D1367" s="549" t="s">
        <v>5540</v>
      </c>
      <c r="E1367" s="54">
        <f>COUNTIF(사출계획!$E$62:$F$110,표4[[#This Row],[제품명]])</f>
        <v>1</v>
      </c>
      <c r="F1367" s="126">
        <f>COUNTIF(사출계획!$E$62:$F$87,표4[[#This Row],[제품명]])</f>
        <v>0</v>
      </c>
      <c r="G1367" s="126">
        <f>COUNTIF(사출계획!$E$88:$F$110,표4[[#This Row],[제품명]])</f>
        <v>1</v>
      </c>
      <c r="H1367" s="54">
        <f>COUNTIF(사출계획!$G$62:$H$110,표4[[#This Row],[제품명]])</f>
        <v>2</v>
      </c>
      <c r="I1367" s="128">
        <f>COUNTIF(사출계획!$G$62:$H$87,표4[[#This Row],[제품명]])</f>
        <v>0</v>
      </c>
      <c r="J1367" s="128">
        <f>COUNTIF(사출계획!$G$88:$H$110,표4[[#This Row],[제품명]])</f>
        <v>2</v>
      </c>
      <c r="K1367" s="54">
        <f>COUNTIF(사출계획!$I$62:$J$110,표4[[#This Row],[제품명]])</f>
        <v>0</v>
      </c>
      <c r="L1367" s="126">
        <f>COUNTIF(사출계획!$I$62:$J$87,표4[[#This Row],[제품명]])</f>
        <v>0</v>
      </c>
      <c r="M1367" s="126">
        <f>COUNTIF(사출계획!$I$88:$J$110,표4[[#This Row],[제품명]])</f>
        <v>0</v>
      </c>
      <c r="N1367" s="129">
        <f>COUNTIF(사출계획!$K$62:$L$110,표4[[#This Row],[제품명]])</f>
        <v>0</v>
      </c>
      <c r="O1367" s="126">
        <f>COUNTIF(사출계획!$K$62:$L$87,표4[[#This Row],[제품명]])</f>
        <v>0</v>
      </c>
      <c r="P1367" s="126">
        <f>COUNTIF(사출계획!$K$88:$L$110,표4[[#This Row],[제품명]])</f>
        <v>0</v>
      </c>
      <c r="Q1367" s="130">
        <f>COUNTIF(사출계획!$M$62:$N$110,표4[[#This Row],[제품명]])</f>
        <v>0</v>
      </c>
      <c r="R1367" s="126">
        <f>COUNTIF(사출계획!$M$62:$N$87,표4[[#This Row],[제품명]])</f>
        <v>0</v>
      </c>
      <c r="S1367" s="126">
        <f>COUNTIF(사출계획!$M$88:$N$110,표4[[#This Row],[제품명]])</f>
        <v>0</v>
      </c>
      <c r="T1367" s="54">
        <f>COUNTIF(사출계획!$O$62:$P$110,표4[[#This Row],[제품명]])</f>
        <v>0</v>
      </c>
      <c r="U1367" s="126">
        <f>COUNTIF(사출계획!$O$62:$P$87,표4[[#This Row],[제품명]])</f>
        <v>0</v>
      </c>
      <c r="V1367" s="126">
        <f>COUNTIF(사출계획!$O$88:$P$110,표4[[#This Row],[제품명]])</f>
        <v>0</v>
      </c>
      <c r="W1367" s="54">
        <f>COUNTIF(사출계획!$Q$62:$R$110,표4[[#This Row],[제품명]])</f>
        <v>0</v>
      </c>
      <c r="X1367" s="126">
        <f>COUNTIF(사출계획!$Q$62:$R$87,표4[[#This Row],[제품명]])</f>
        <v>0</v>
      </c>
      <c r="Y1367" s="126">
        <f>COUNTIF(사출계획!$Q$88:$R$110,표4[[#This Row],[제품명]])</f>
        <v>0</v>
      </c>
      <c r="Z1367" s="54">
        <f>COUNTIF(사출계획!$S$62:$T$110,표4[[#This Row],[제품명]])</f>
        <v>0</v>
      </c>
      <c r="AA1367" s="126"/>
      <c r="AB1367" s="126"/>
    </row>
    <row r="1368" spans="2:28" x14ac:dyDescent="0.3">
      <c r="B1368" s="549" t="s">
        <v>5431</v>
      </c>
      <c r="C1368" s="302"/>
      <c r="D1368" s="33" t="s">
        <v>5433</v>
      </c>
      <c r="E1368" s="34">
        <f>COUNTIF(사출계획!$E$62:$F$110,표4[[#This Row],[제품명]])</f>
        <v>1</v>
      </c>
      <c r="F1368" s="126">
        <f>COUNTIF(사출계획!$E$62:$F$87,표4[[#This Row],[제품명]])</f>
        <v>0</v>
      </c>
      <c r="G1368" s="126">
        <f>COUNTIF(사출계획!$E$88:$F$110,표4[[#This Row],[제품명]])</f>
        <v>1</v>
      </c>
      <c r="H1368" s="34">
        <f>COUNTIF(사출계획!$G$62:$H$110,표4[[#This Row],[제품명]])</f>
        <v>2</v>
      </c>
      <c r="I1368" s="128">
        <f>COUNTIF(사출계획!$G$62:$H$87,표4[[#This Row],[제품명]])</f>
        <v>0</v>
      </c>
      <c r="J1368" s="128">
        <f>COUNTIF(사출계획!$G$88:$H$110,표4[[#This Row],[제품명]])</f>
        <v>2</v>
      </c>
      <c r="K1368" s="34">
        <f>COUNTIF(사출계획!$I$62:$J$110,표4[[#This Row],[제품명]])</f>
        <v>0</v>
      </c>
      <c r="L1368" s="126">
        <f>COUNTIF(사출계획!$I$62:$J$87,표4[[#This Row],[제품명]])</f>
        <v>0</v>
      </c>
      <c r="M1368" s="126">
        <f>COUNTIF(사출계획!$I$88:$J$110,표4[[#This Row],[제품명]])</f>
        <v>0</v>
      </c>
      <c r="N1368" s="129">
        <f>COUNTIF(사출계획!$K$62:$L$110,표4[[#This Row],[제품명]])</f>
        <v>0</v>
      </c>
      <c r="O1368" s="126">
        <f>COUNTIF(사출계획!$K$62:$L$87,표4[[#This Row],[제품명]])</f>
        <v>0</v>
      </c>
      <c r="P1368" s="126">
        <f>COUNTIF(사출계획!$K$88:$L$110,표4[[#This Row],[제품명]])</f>
        <v>0</v>
      </c>
      <c r="Q1368" s="130">
        <f>COUNTIF(사출계획!$M$62:$N$110,표4[[#This Row],[제품명]])</f>
        <v>0</v>
      </c>
      <c r="R1368" s="126">
        <f>COUNTIF(사출계획!$M$62:$N$87,표4[[#This Row],[제품명]])</f>
        <v>0</v>
      </c>
      <c r="S1368" s="126">
        <f>COUNTIF(사출계획!$M$88:$N$110,표4[[#This Row],[제품명]])</f>
        <v>0</v>
      </c>
      <c r="T1368" s="34">
        <f>COUNTIF(사출계획!$O$62:$P$110,표4[[#This Row],[제품명]])</f>
        <v>0</v>
      </c>
      <c r="U1368" s="126">
        <f>COUNTIF(사출계획!$O$62:$P$87,표4[[#This Row],[제품명]])</f>
        <v>0</v>
      </c>
      <c r="V1368" s="126">
        <f>COUNTIF(사출계획!$O$88:$P$110,표4[[#This Row],[제품명]])</f>
        <v>0</v>
      </c>
      <c r="W1368" s="34">
        <f>COUNTIF(사출계획!$Q$62:$R$110,표4[[#This Row],[제품명]])</f>
        <v>0</v>
      </c>
      <c r="X1368" s="126">
        <f>COUNTIF(사출계획!$Q$62:$R$87,표4[[#This Row],[제품명]])</f>
        <v>0</v>
      </c>
      <c r="Y1368" s="126">
        <f>COUNTIF(사출계획!$Q$88:$R$110,표4[[#This Row],[제품명]])</f>
        <v>0</v>
      </c>
      <c r="Z1368" s="34">
        <f>COUNTIF(사출계획!$S$62:$T$110,표4[[#This Row],[제품명]])</f>
        <v>0</v>
      </c>
      <c r="AA1368" s="126"/>
      <c r="AB1368" s="126"/>
    </row>
    <row r="1369" spans="2:28" x14ac:dyDescent="0.3">
      <c r="B1369" s="549" t="s">
        <v>5431</v>
      </c>
      <c r="C1369" s="285"/>
      <c r="D1369" s="549" t="s">
        <v>5434</v>
      </c>
      <c r="E1369" s="54">
        <f>COUNTIF(사출계획!$E$62:$F$110,표4[[#This Row],[제품명]])</f>
        <v>1</v>
      </c>
      <c r="F1369" s="131">
        <f>COUNTIF(사출계획!$E$62:$F$87,표4[[#This Row],[제품명]])</f>
        <v>0</v>
      </c>
      <c r="G1369" s="131">
        <f>COUNTIF(사출계획!$E$88:$F$110,표4[[#This Row],[제품명]])</f>
        <v>1</v>
      </c>
      <c r="H1369" s="54">
        <f>COUNTIF(사출계획!$G$62:$H$110,표4[[#This Row],[제품명]])</f>
        <v>2</v>
      </c>
      <c r="I1369" s="132">
        <f>COUNTIF(사출계획!$G$62:$H$87,표4[[#This Row],[제품명]])</f>
        <v>0</v>
      </c>
      <c r="J1369" s="132">
        <f>COUNTIF(사출계획!$G$88:$H$110,표4[[#This Row],[제품명]])</f>
        <v>2</v>
      </c>
      <c r="K1369" s="54">
        <f>COUNTIF(사출계획!$I$62:$J$110,표4[[#This Row],[제품명]])</f>
        <v>0</v>
      </c>
      <c r="L1369" s="131">
        <f>COUNTIF(사출계획!$I$62:$J$87,표4[[#This Row],[제품명]])</f>
        <v>0</v>
      </c>
      <c r="M1369" s="131">
        <f>COUNTIF(사출계획!$I$88:$J$110,표4[[#This Row],[제품명]])</f>
        <v>0</v>
      </c>
      <c r="N1369" s="129">
        <f>COUNTIF(사출계획!$K$62:$L$110,표4[[#This Row],[제품명]])</f>
        <v>0</v>
      </c>
      <c r="O1369" s="131">
        <f>COUNTIF(사출계획!$K$62:$L$87,표4[[#This Row],[제품명]])</f>
        <v>0</v>
      </c>
      <c r="P1369" s="131">
        <f>COUNTIF(사출계획!$K$88:$L$110,표4[[#This Row],[제품명]])</f>
        <v>0</v>
      </c>
      <c r="Q1369" s="130">
        <f>COUNTIF(사출계획!$M$62:$N$110,표4[[#This Row],[제품명]])</f>
        <v>0</v>
      </c>
      <c r="R1369" s="131">
        <f>COUNTIF(사출계획!$M$62:$N$87,표4[[#This Row],[제품명]])</f>
        <v>0</v>
      </c>
      <c r="S1369" s="131">
        <f>COUNTIF(사출계획!$M$88:$N$110,표4[[#This Row],[제품명]])</f>
        <v>0</v>
      </c>
      <c r="T1369" s="54">
        <f>COUNTIF(사출계획!$O$62:$P$110,표4[[#This Row],[제품명]])</f>
        <v>0</v>
      </c>
      <c r="U1369" s="131">
        <f>COUNTIF(사출계획!$O$62:$P$87,표4[[#This Row],[제품명]])</f>
        <v>0</v>
      </c>
      <c r="V1369" s="131">
        <f>COUNTIF(사출계획!$O$88:$P$110,표4[[#This Row],[제품명]])</f>
        <v>0</v>
      </c>
      <c r="W1369" s="54">
        <f>COUNTIF(사출계획!$Q$62:$R$110,표4[[#This Row],[제품명]])</f>
        <v>0</v>
      </c>
      <c r="X1369" s="131">
        <f>COUNTIF(사출계획!$Q$62:$R$87,표4[[#This Row],[제품명]])</f>
        <v>0</v>
      </c>
      <c r="Y1369" s="131">
        <f>COUNTIF(사출계획!$Q$88:$R$110,표4[[#This Row],[제품명]])</f>
        <v>0</v>
      </c>
      <c r="Z1369" s="54">
        <f>COUNTIF(사출계획!$S$62:$T$110,표4[[#This Row],[제품명]])</f>
        <v>0</v>
      </c>
      <c r="AA1369" s="131"/>
      <c r="AB1369" s="131"/>
    </row>
    <row r="1370" spans="2:28" x14ac:dyDescent="0.3">
      <c r="B1370" s="549" t="s">
        <v>5435</v>
      </c>
      <c r="C1370" s="285"/>
      <c r="D1370" s="549" t="s">
        <v>5436</v>
      </c>
      <c r="E1370" s="54">
        <f>COUNTIF(사출계획!$E$62:$F$110,표4[[#This Row],[제품명]])</f>
        <v>0</v>
      </c>
      <c r="F1370" s="126">
        <f>COUNTIF(사출계획!$E$62:$F$87,표4[[#This Row],[제품명]])</f>
        <v>0</v>
      </c>
      <c r="G1370" s="126">
        <f>COUNTIF(사출계획!$E$88:$F$110,표4[[#This Row],[제품명]])</f>
        <v>0</v>
      </c>
      <c r="H1370" s="54">
        <f>COUNTIF(사출계획!$G$62:$H$110,표4[[#This Row],[제품명]])</f>
        <v>0</v>
      </c>
      <c r="I1370" s="128">
        <f>COUNTIF(사출계획!$G$62:$H$87,표4[[#This Row],[제품명]])</f>
        <v>0</v>
      </c>
      <c r="J1370" s="128">
        <f>COUNTIF(사출계획!$G$88:$H$110,표4[[#This Row],[제품명]])</f>
        <v>0</v>
      </c>
      <c r="K1370" s="54">
        <f>COUNTIF(사출계획!$I$62:$J$110,표4[[#This Row],[제품명]])</f>
        <v>0</v>
      </c>
      <c r="L1370" s="126">
        <f>COUNTIF(사출계획!$I$62:$J$87,표4[[#This Row],[제품명]])</f>
        <v>0</v>
      </c>
      <c r="M1370" s="126">
        <f>COUNTIF(사출계획!$I$88:$J$110,표4[[#This Row],[제품명]])</f>
        <v>0</v>
      </c>
      <c r="N1370" s="129">
        <f>COUNTIF(사출계획!$K$62:$L$110,표4[[#This Row],[제품명]])</f>
        <v>0</v>
      </c>
      <c r="O1370" s="126">
        <f>COUNTIF(사출계획!$K$62:$L$87,표4[[#This Row],[제품명]])</f>
        <v>0</v>
      </c>
      <c r="P1370" s="126">
        <f>COUNTIF(사출계획!$K$88:$L$110,표4[[#This Row],[제품명]])</f>
        <v>0</v>
      </c>
      <c r="Q1370" s="130">
        <f>COUNTIF(사출계획!$M$62:$N$110,표4[[#This Row],[제품명]])</f>
        <v>0</v>
      </c>
      <c r="R1370" s="126">
        <f>COUNTIF(사출계획!$M$62:$N$87,표4[[#This Row],[제품명]])</f>
        <v>0</v>
      </c>
      <c r="S1370" s="126">
        <f>COUNTIF(사출계획!$M$88:$N$110,표4[[#This Row],[제품명]])</f>
        <v>0</v>
      </c>
      <c r="T1370" s="54">
        <f>COUNTIF(사출계획!$O$62:$P$110,표4[[#This Row],[제품명]])</f>
        <v>0</v>
      </c>
      <c r="U1370" s="126">
        <f>COUNTIF(사출계획!$O$62:$P$87,표4[[#This Row],[제품명]])</f>
        <v>0</v>
      </c>
      <c r="V1370" s="126">
        <f>COUNTIF(사출계획!$O$88:$P$110,표4[[#This Row],[제품명]])</f>
        <v>0</v>
      </c>
      <c r="W1370" s="54">
        <f>COUNTIF(사출계획!$Q$62:$R$110,표4[[#This Row],[제품명]])</f>
        <v>0</v>
      </c>
      <c r="X1370" s="126">
        <f>COUNTIF(사출계획!$Q$62:$R$87,표4[[#This Row],[제품명]])</f>
        <v>0</v>
      </c>
      <c r="Y1370" s="126">
        <f>COUNTIF(사출계획!$Q$88:$R$110,표4[[#This Row],[제품명]])</f>
        <v>0</v>
      </c>
      <c r="Z1370" s="54">
        <f>COUNTIF(사출계획!$S$62:$T$110,표4[[#This Row],[제품명]])</f>
        <v>0</v>
      </c>
      <c r="AA1370" s="126"/>
      <c r="AB1370" s="126"/>
    </row>
    <row r="1371" spans="2:28" x14ac:dyDescent="0.3">
      <c r="B1371" s="549" t="s">
        <v>5435</v>
      </c>
      <c r="C1371" s="302"/>
      <c r="D1371" s="33" t="s">
        <v>5437</v>
      </c>
      <c r="E1371" s="34">
        <f>COUNTIF(사출계획!$E$62:$F$110,표4[[#This Row],[제품명]])</f>
        <v>0</v>
      </c>
      <c r="F1371" s="126">
        <f>COUNTIF(사출계획!$E$62:$F$87,표4[[#This Row],[제품명]])</f>
        <v>0</v>
      </c>
      <c r="G1371" s="126">
        <f>COUNTIF(사출계획!$E$88:$F$110,표4[[#This Row],[제품명]])</f>
        <v>0</v>
      </c>
      <c r="H1371" s="34">
        <f>COUNTIF(사출계획!$G$62:$H$110,표4[[#This Row],[제품명]])</f>
        <v>0</v>
      </c>
      <c r="I1371" s="128">
        <f>COUNTIF(사출계획!$G$62:$H$87,표4[[#This Row],[제품명]])</f>
        <v>0</v>
      </c>
      <c r="J1371" s="128">
        <f>COUNTIF(사출계획!$G$88:$H$110,표4[[#This Row],[제품명]])</f>
        <v>0</v>
      </c>
      <c r="K1371" s="34">
        <f>COUNTIF(사출계획!$I$62:$J$110,표4[[#This Row],[제품명]])</f>
        <v>0</v>
      </c>
      <c r="L1371" s="126">
        <f>COUNTIF(사출계획!$I$62:$J$87,표4[[#This Row],[제품명]])</f>
        <v>0</v>
      </c>
      <c r="M1371" s="126">
        <f>COUNTIF(사출계획!$I$88:$J$110,표4[[#This Row],[제품명]])</f>
        <v>0</v>
      </c>
      <c r="N1371" s="129">
        <f>COUNTIF(사출계획!$K$62:$L$110,표4[[#This Row],[제품명]])</f>
        <v>0</v>
      </c>
      <c r="O1371" s="126">
        <f>COUNTIF(사출계획!$K$62:$L$87,표4[[#This Row],[제품명]])</f>
        <v>0</v>
      </c>
      <c r="P1371" s="126">
        <f>COUNTIF(사출계획!$K$88:$L$110,표4[[#This Row],[제품명]])</f>
        <v>0</v>
      </c>
      <c r="Q1371" s="130">
        <f>COUNTIF(사출계획!$M$62:$N$110,표4[[#This Row],[제품명]])</f>
        <v>0</v>
      </c>
      <c r="R1371" s="126">
        <f>COUNTIF(사출계획!$M$62:$N$87,표4[[#This Row],[제품명]])</f>
        <v>0</v>
      </c>
      <c r="S1371" s="126">
        <f>COUNTIF(사출계획!$M$88:$N$110,표4[[#This Row],[제품명]])</f>
        <v>0</v>
      </c>
      <c r="T1371" s="34">
        <f>COUNTIF(사출계획!$O$62:$P$110,표4[[#This Row],[제품명]])</f>
        <v>0</v>
      </c>
      <c r="U1371" s="126">
        <f>COUNTIF(사출계획!$O$62:$P$87,표4[[#This Row],[제품명]])</f>
        <v>0</v>
      </c>
      <c r="V1371" s="126">
        <f>COUNTIF(사출계획!$O$88:$P$110,표4[[#This Row],[제품명]])</f>
        <v>0</v>
      </c>
      <c r="W1371" s="34">
        <f>COUNTIF(사출계획!$Q$62:$R$110,표4[[#This Row],[제품명]])</f>
        <v>0</v>
      </c>
      <c r="X1371" s="126">
        <f>COUNTIF(사출계획!$Q$62:$R$87,표4[[#This Row],[제품명]])</f>
        <v>0</v>
      </c>
      <c r="Y1371" s="126">
        <f>COUNTIF(사출계획!$Q$88:$R$110,표4[[#This Row],[제품명]])</f>
        <v>0</v>
      </c>
      <c r="Z1371" s="34">
        <f>COUNTIF(사출계획!$S$62:$T$110,표4[[#This Row],[제품명]])</f>
        <v>0</v>
      </c>
      <c r="AA1371" s="126"/>
      <c r="AB1371" s="126"/>
    </row>
    <row r="1372" spans="2:28" x14ac:dyDescent="0.3">
      <c r="B1372" s="549" t="s">
        <v>5546</v>
      </c>
      <c r="C1372" s="285"/>
      <c r="D1372" s="549" t="s">
        <v>5438</v>
      </c>
      <c r="E1372" s="54">
        <f>COUNTIF(사출계획!$E$62:$F$110,표4[[#This Row],[제품명]])</f>
        <v>0</v>
      </c>
      <c r="F1372" s="131">
        <f>COUNTIF(사출계획!$E$62:$F$87,표4[[#This Row],[제품명]])</f>
        <v>0</v>
      </c>
      <c r="G1372" s="131">
        <f>COUNTIF(사출계획!$E$88:$F$110,표4[[#This Row],[제품명]])</f>
        <v>0</v>
      </c>
      <c r="H1372" s="54">
        <f>COUNTIF(사출계획!$G$62:$H$110,표4[[#This Row],[제품명]])</f>
        <v>0</v>
      </c>
      <c r="I1372" s="132">
        <f>COUNTIF(사출계획!$G$62:$H$87,표4[[#This Row],[제품명]])</f>
        <v>0</v>
      </c>
      <c r="J1372" s="132">
        <f>COUNTIF(사출계획!$G$88:$H$110,표4[[#This Row],[제품명]])</f>
        <v>0</v>
      </c>
      <c r="K1372" s="54">
        <f>COUNTIF(사출계획!$I$62:$J$110,표4[[#This Row],[제품명]])</f>
        <v>0</v>
      </c>
      <c r="L1372" s="131">
        <f>COUNTIF(사출계획!$I$62:$J$87,표4[[#This Row],[제품명]])</f>
        <v>0</v>
      </c>
      <c r="M1372" s="131">
        <f>COUNTIF(사출계획!$I$88:$J$110,표4[[#This Row],[제품명]])</f>
        <v>0</v>
      </c>
      <c r="N1372" s="129">
        <f>COUNTIF(사출계획!$K$62:$L$110,표4[[#This Row],[제품명]])</f>
        <v>0</v>
      </c>
      <c r="O1372" s="131">
        <f>COUNTIF(사출계획!$K$62:$L$87,표4[[#This Row],[제품명]])</f>
        <v>0</v>
      </c>
      <c r="P1372" s="131">
        <f>COUNTIF(사출계획!$K$88:$L$110,표4[[#This Row],[제품명]])</f>
        <v>0</v>
      </c>
      <c r="Q1372" s="130">
        <f>COUNTIF(사출계획!$M$62:$N$110,표4[[#This Row],[제품명]])</f>
        <v>0</v>
      </c>
      <c r="R1372" s="131">
        <f>COUNTIF(사출계획!$M$62:$N$87,표4[[#This Row],[제품명]])</f>
        <v>0</v>
      </c>
      <c r="S1372" s="131">
        <f>COUNTIF(사출계획!$M$88:$N$110,표4[[#This Row],[제품명]])</f>
        <v>0</v>
      </c>
      <c r="T1372" s="54">
        <f>COUNTIF(사출계획!$O$62:$P$110,표4[[#This Row],[제품명]])</f>
        <v>0</v>
      </c>
      <c r="U1372" s="131">
        <f>COUNTIF(사출계획!$O$62:$P$87,표4[[#This Row],[제품명]])</f>
        <v>0</v>
      </c>
      <c r="V1372" s="131">
        <f>COUNTIF(사출계획!$O$88:$P$110,표4[[#This Row],[제품명]])</f>
        <v>0</v>
      </c>
      <c r="W1372" s="54">
        <f>COUNTIF(사출계획!$Q$62:$R$110,표4[[#This Row],[제품명]])</f>
        <v>0</v>
      </c>
      <c r="X1372" s="131">
        <f>COUNTIF(사출계획!$Q$62:$R$87,표4[[#This Row],[제품명]])</f>
        <v>0</v>
      </c>
      <c r="Y1372" s="131">
        <f>COUNTIF(사출계획!$Q$88:$R$110,표4[[#This Row],[제품명]])</f>
        <v>0</v>
      </c>
      <c r="Z1372" s="54">
        <f>COUNTIF(사출계획!$S$62:$T$110,표4[[#This Row],[제품명]])</f>
        <v>0</v>
      </c>
      <c r="AA1372" s="131"/>
      <c r="AB1372" s="131"/>
    </row>
    <row r="1373" spans="2:28" x14ac:dyDescent="0.3">
      <c r="B1373" s="551" t="s">
        <v>5449</v>
      </c>
      <c r="C1373" s="285"/>
      <c r="D1373" s="551" t="s">
        <v>5451</v>
      </c>
      <c r="E1373" s="34">
        <f>COUNTIF(사출계획!$E$62:$F$110,표4[[#This Row],[제품명]])</f>
        <v>0</v>
      </c>
      <c r="F1373" s="126">
        <f>COUNTIF(사출계획!$E$62:$F$87,표4[[#This Row],[제품명]])</f>
        <v>0</v>
      </c>
      <c r="G1373" s="126">
        <f>COUNTIF(사출계획!$E$88:$F$110,표4[[#This Row],[제품명]])</f>
        <v>0</v>
      </c>
      <c r="H1373" s="34">
        <f>COUNTIF(사출계획!$G$62:$H$110,표4[[#This Row],[제품명]])</f>
        <v>0</v>
      </c>
      <c r="I1373" s="128">
        <f>COUNTIF(사출계획!$G$62:$H$87,표4[[#This Row],[제품명]])</f>
        <v>0</v>
      </c>
      <c r="J1373" s="128">
        <f>COUNTIF(사출계획!$G$88:$H$110,표4[[#This Row],[제품명]])</f>
        <v>0</v>
      </c>
      <c r="K1373" s="34">
        <f>COUNTIF(사출계획!$I$62:$J$110,표4[[#This Row],[제품명]])</f>
        <v>0</v>
      </c>
      <c r="L1373" s="126">
        <f>COUNTIF(사출계획!$I$62:$J$87,표4[[#This Row],[제품명]])</f>
        <v>0</v>
      </c>
      <c r="M1373" s="126">
        <f>COUNTIF(사출계획!$I$88:$J$110,표4[[#This Row],[제품명]])</f>
        <v>0</v>
      </c>
      <c r="N1373" s="129">
        <f>COUNTIF(사출계획!$K$62:$L$110,표4[[#This Row],[제품명]])</f>
        <v>0</v>
      </c>
      <c r="O1373" s="126">
        <f>COUNTIF(사출계획!$K$62:$L$87,표4[[#This Row],[제품명]])</f>
        <v>0</v>
      </c>
      <c r="P1373" s="126">
        <f>COUNTIF(사출계획!$K$88:$L$110,표4[[#This Row],[제품명]])</f>
        <v>0</v>
      </c>
      <c r="Q1373" s="130">
        <f>COUNTIF(사출계획!$M$62:$N$110,표4[[#This Row],[제품명]])</f>
        <v>0</v>
      </c>
      <c r="R1373" s="126">
        <f>COUNTIF(사출계획!$M$62:$N$87,표4[[#This Row],[제품명]])</f>
        <v>0</v>
      </c>
      <c r="S1373" s="126">
        <f>COUNTIF(사출계획!$M$88:$N$110,표4[[#This Row],[제품명]])</f>
        <v>0</v>
      </c>
      <c r="T1373" s="34">
        <f>COUNTIF(사출계획!$O$62:$P$110,표4[[#This Row],[제품명]])</f>
        <v>0</v>
      </c>
      <c r="U1373" s="126">
        <f>COUNTIF(사출계획!$O$62:$P$87,표4[[#This Row],[제품명]])</f>
        <v>0</v>
      </c>
      <c r="V1373" s="126">
        <f>COUNTIF(사출계획!$O$88:$P$110,표4[[#This Row],[제품명]])</f>
        <v>0</v>
      </c>
      <c r="W1373" s="34">
        <f>COUNTIF(사출계획!$Q$62:$R$110,표4[[#This Row],[제품명]])</f>
        <v>0</v>
      </c>
      <c r="X1373" s="126">
        <f>COUNTIF(사출계획!$Q$62:$R$87,표4[[#This Row],[제품명]])</f>
        <v>0</v>
      </c>
      <c r="Y1373" s="126">
        <f>COUNTIF(사출계획!$Q$88:$R$110,표4[[#This Row],[제품명]])</f>
        <v>0</v>
      </c>
      <c r="Z1373" s="34">
        <f>COUNTIF(사출계획!$S$62:$T$110,표4[[#This Row],[제품명]])</f>
        <v>0</v>
      </c>
      <c r="AA1373" s="126"/>
      <c r="AB1373" s="126"/>
    </row>
    <row r="1374" spans="2:28" x14ac:dyDescent="0.3">
      <c r="B1374" s="551" t="s">
        <v>5450</v>
      </c>
      <c r="C1374" s="285"/>
      <c r="D1374" s="551" t="s">
        <v>5452</v>
      </c>
      <c r="E1374" s="34">
        <f>COUNTIF(사출계획!$E$62:$F$110,표4[[#This Row],[제품명]])</f>
        <v>0</v>
      </c>
      <c r="F1374" s="126">
        <f>COUNTIF(사출계획!$E$62:$F$87,표4[[#This Row],[제품명]])</f>
        <v>0</v>
      </c>
      <c r="G1374" s="126">
        <f>COUNTIF(사출계획!$E$88:$F$110,표4[[#This Row],[제품명]])</f>
        <v>0</v>
      </c>
      <c r="H1374" s="34">
        <f>COUNTIF(사출계획!$G$62:$H$110,표4[[#This Row],[제품명]])</f>
        <v>0</v>
      </c>
      <c r="I1374" s="128">
        <f>COUNTIF(사출계획!$G$62:$H$87,표4[[#This Row],[제품명]])</f>
        <v>0</v>
      </c>
      <c r="J1374" s="128">
        <f>COUNTIF(사출계획!$G$88:$H$110,표4[[#This Row],[제품명]])</f>
        <v>0</v>
      </c>
      <c r="K1374" s="34">
        <f>COUNTIF(사출계획!$I$62:$J$110,표4[[#This Row],[제품명]])</f>
        <v>0</v>
      </c>
      <c r="L1374" s="126">
        <f>COUNTIF(사출계획!$I$62:$J$87,표4[[#This Row],[제품명]])</f>
        <v>0</v>
      </c>
      <c r="M1374" s="126">
        <f>COUNTIF(사출계획!$I$88:$J$110,표4[[#This Row],[제품명]])</f>
        <v>0</v>
      </c>
      <c r="N1374" s="129">
        <f>COUNTIF(사출계획!$K$62:$L$110,표4[[#This Row],[제품명]])</f>
        <v>0</v>
      </c>
      <c r="O1374" s="126">
        <f>COUNTIF(사출계획!$K$62:$L$87,표4[[#This Row],[제품명]])</f>
        <v>0</v>
      </c>
      <c r="P1374" s="126">
        <f>COUNTIF(사출계획!$K$88:$L$110,표4[[#This Row],[제품명]])</f>
        <v>0</v>
      </c>
      <c r="Q1374" s="130">
        <f>COUNTIF(사출계획!$M$62:$N$110,표4[[#This Row],[제품명]])</f>
        <v>0</v>
      </c>
      <c r="R1374" s="126">
        <f>COUNTIF(사출계획!$M$62:$N$87,표4[[#This Row],[제품명]])</f>
        <v>0</v>
      </c>
      <c r="S1374" s="126">
        <f>COUNTIF(사출계획!$M$88:$N$110,표4[[#This Row],[제품명]])</f>
        <v>0</v>
      </c>
      <c r="T1374" s="34">
        <f>COUNTIF(사출계획!$O$62:$P$110,표4[[#This Row],[제품명]])</f>
        <v>0</v>
      </c>
      <c r="U1374" s="126">
        <f>COUNTIF(사출계획!$O$62:$P$87,표4[[#This Row],[제품명]])</f>
        <v>0</v>
      </c>
      <c r="V1374" s="126">
        <f>COUNTIF(사출계획!$O$88:$P$110,표4[[#This Row],[제품명]])</f>
        <v>0</v>
      </c>
      <c r="W1374" s="34">
        <f>COUNTIF(사출계획!$Q$62:$R$110,표4[[#This Row],[제품명]])</f>
        <v>0</v>
      </c>
      <c r="X1374" s="126">
        <f>COUNTIF(사출계획!$Q$62:$R$87,표4[[#This Row],[제품명]])</f>
        <v>0</v>
      </c>
      <c r="Y1374" s="126">
        <f>COUNTIF(사출계획!$Q$88:$R$110,표4[[#This Row],[제품명]])</f>
        <v>0</v>
      </c>
      <c r="Z1374" s="34">
        <f>COUNTIF(사출계획!$S$62:$T$110,표4[[#This Row],[제품명]])</f>
        <v>0</v>
      </c>
      <c r="AA1374" s="126"/>
      <c r="AB1374" s="126"/>
    </row>
    <row r="1375" spans="2:28" x14ac:dyDescent="0.3">
      <c r="B1375" s="551" t="s">
        <v>5449</v>
      </c>
      <c r="C1375" s="285"/>
      <c r="D1375" s="551" t="s">
        <v>5453</v>
      </c>
      <c r="E1375" s="54">
        <f>COUNTIF(사출계획!$E$62:$F$110,표4[[#This Row],[제품명]])</f>
        <v>0</v>
      </c>
      <c r="F1375" s="131">
        <f>COUNTIF(사출계획!$E$62:$F$87,표4[[#This Row],[제품명]])</f>
        <v>0</v>
      </c>
      <c r="G1375" s="131">
        <f>COUNTIF(사출계획!$E$88:$F$110,표4[[#This Row],[제품명]])</f>
        <v>0</v>
      </c>
      <c r="H1375" s="54">
        <f>COUNTIF(사출계획!$G$62:$H$110,표4[[#This Row],[제품명]])</f>
        <v>0</v>
      </c>
      <c r="I1375" s="132">
        <f>COUNTIF(사출계획!$G$62:$H$87,표4[[#This Row],[제품명]])</f>
        <v>0</v>
      </c>
      <c r="J1375" s="132">
        <f>COUNTIF(사출계획!$G$88:$H$110,표4[[#This Row],[제품명]])</f>
        <v>0</v>
      </c>
      <c r="K1375" s="54">
        <f>COUNTIF(사출계획!$I$62:$J$110,표4[[#This Row],[제품명]])</f>
        <v>0</v>
      </c>
      <c r="L1375" s="131">
        <f>COUNTIF(사출계획!$I$62:$J$87,표4[[#This Row],[제품명]])</f>
        <v>0</v>
      </c>
      <c r="M1375" s="131">
        <f>COUNTIF(사출계획!$I$88:$J$110,표4[[#This Row],[제품명]])</f>
        <v>0</v>
      </c>
      <c r="N1375" s="129">
        <f>COUNTIF(사출계획!$K$62:$L$110,표4[[#This Row],[제품명]])</f>
        <v>0</v>
      </c>
      <c r="O1375" s="131">
        <f>COUNTIF(사출계획!$K$62:$L$87,표4[[#This Row],[제품명]])</f>
        <v>0</v>
      </c>
      <c r="P1375" s="131">
        <f>COUNTIF(사출계획!$K$88:$L$110,표4[[#This Row],[제품명]])</f>
        <v>0</v>
      </c>
      <c r="Q1375" s="130">
        <f>COUNTIF(사출계획!$M$62:$N$110,표4[[#This Row],[제품명]])</f>
        <v>0</v>
      </c>
      <c r="R1375" s="131">
        <f>COUNTIF(사출계획!$M$62:$N$87,표4[[#This Row],[제품명]])</f>
        <v>0</v>
      </c>
      <c r="S1375" s="131">
        <f>COUNTIF(사출계획!$M$88:$N$110,표4[[#This Row],[제품명]])</f>
        <v>0</v>
      </c>
      <c r="T1375" s="54">
        <f>COUNTIF(사출계획!$O$62:$P$110,표4[[#This Row],[제품명]])</f>
        <v>0</v>
      </c>
      <c r="U1375" s="131">
        <f>COUNTIF(사출계획!$O$62:$P$87,표4[[#This Row],[제품명]])</f>
        <v>0</v>
      </c>
      <c r="V1375" s="131">
        <f>COUNTIF(사출계획!$O$88:$P$110,표4[[#This Row],[제품명]])</f>
        <v>0</v>
      </c>
      <c r="W1375" s="54">
        <f>COUNTIF(사출계획!$Q$62:$R$110,표4[[#This Row],[제품명]])</f>
        <v>0</v>
      </c>
      <c r="X1375" s="131">
        <f>COUNTIF(사출계획!$Q$62:$R$87,표4[[#This Row],[제품명]])</f>
        <v>0</v>
      </c>
      <c r="Y1375" s="131">
        <f>COUNTIF(사출계획!$Q$88:$R$110,표4[[#This Row],[제품명]])</f>
        <v>0</v>
      </c>
      <c r="Z1375" s="54">
        <f>COUNTIF(사출계획!$S$62:$T$110,표4[[#This Row],[제품명]])</f>
        <v>0</v>
      </c>
      <c r="AA1375" s="131"/>
      <c r="AB1375" s="131"/>
    </row>
    <row r="1376" spans="2:28" x14ac:dyDescent="0.3">
      <c r="B1376" s="552" t="s">
        <v>5457</v>
      </c>
      <c r="C1376" s="302"/>
      <c r="D1376" s="33" t="s">
        <v>5459</v>
      </c>
      <c r="E1376" s="34">
        <f>COUNTIF(사출계획!$E$62:$F$110,표4[[#This Row],[제품명]])</f>
        <v>0</v>
      </c>
      <c r="F1376" s="126">
        <f>COUNTIF(사출계획!$E$62:$F$87,표4[[#This Row],[제품명]])</f>
        <v>0</v>
      </c>
      <c r="G1376" s="126">
        <f>COUNTIF(사출계획!$E$88:$F$110,표4[[#This Row],[제품명]])</f>
        <v>0</v>
      </c>
      <c r="H1376" s="34">
        <f>COUNTIF(사출계획!$G$62:$H$110,표4[[#This Row],[제품명]])</f>
        <v>0</v>
      </c>
      <c r="I1376" s="128">
        <f>COUNTIF(사출계획!$G$62:$H$87,표4[[#This Row],[제품명]])</f>
        <v>0</v>
      </c>
      <c r="J1376" s="128">
        <f>COUNTIF(사출계획!$G$88:$H$110,표4[[#This Row],[제품명]])</f>
        <v>0</v>
      </c>
      <c r="K1376" s="34">
        <f>COUNTIF(사출계획!$I$62:$J$110,표4[[#This Row],[제품명]])</f>
        <v>0</v>
      </c>
      <c r="L1376" s="126">
        <f>COUNTIF(사출계획!$I$62:$J$87,표4[[#This Row],[제품명]])</f>
        <v>0</v>
      </c>
      <c r="M1376" s="126">
        <f>COUNTIF(사출계획!$I$88:$J$110,표4[[#This Row],[제품명]])</f>
        <v>0</v>
      </c>
      <c r="N1376" s="129">
        <f>COUNTIF(사출계획!$K$62:$L$110,표4[[#This Row],[제품명]])</f>
        <v>0</v>
      </c>
      <c r="O1376" s="126">
        <f>COUNTIF(사출계획!$K$62:$L$87,표4[[#This Row],[제품명]])</f>
        <v>0</v>
      </c>
      <c r="P1376" s="126">
        <f>COUNTIF(사출계획!$K$88:$L$110,표4[[#This Row],[제품명]])</f>
        <v>0</v>
      </c>
      <c r="Q1376" s="130">
        <f>COUNTIF(사출계획!$M$62:$N$110,표4[[#This Row],[제품명]])</f>
        <v>0</v>
      </c>
      <c r="R1376" s="126">
        <f>COUNTIF(사출계획!$M$62:$N$87,표4[[#This Row],[제품명]])</f>
        <v>0</v>
      </c>
      <c r="S1376" s="126">
        <f>COUNTIF(사출계획!$M$88:$N$110,표4[[#This Row],[제품명]])</f>
        <v>0</v>
      </c>
      <c r="T1376" s="34">
        <f>COUNTIF(사출계획!$O$62:$P$110,표4[[#This Row],[제품명]])</f>
        <v>0</v>
      </c>
      <c r="U1376" s="126">
        <f>COUNTIF(사출계획!$O$62:$P$87,표4[[#This Row],[제품명]])</f>
        <v>0</v>
      </c>
      <c r="V1376" s="126">
        <f>COUNTIF(사출계획!$O$88:$P$110,표4[[#This Row],[제품명]])</f>
        <v>0</v>
      </c>
      <c r="W1376" s="34">
        <f>COUNTIF(사출계획!$Q$62:$R$110,표4[[#This Row],[제품명]])</f>
        <v>0</v>
      </c>
      <c r="X1376" s="126">
        <f>COUNTIF(사출계획!$Q$62:$R$87,표4[[#This Row],[제품명]])</f>
        <v>0</v>
      </c>
      <c r="Y1376" s="126">
        <f>COUNTIF(사출계획!$Q$88:$R$110,표4[[#This Row],[제품명]])</f>
        <v>0</v>
      </c>
      <c r="Z1376" s="34">
        <f>COUNTIF(사출계획!$S$62:$T$110,표4[[#This Row],[제품명]])</f>
        <v>0</v>
      </c>
      <c r="AA1376" s="126"/>
      <c r="AB1376" s="126"/>
    </row>
    <row r="1377" spans="2:28" x14ac:dyDescent="0.3">
      <c r="B1377" s="552" t="s">
        <v>5458</v>
      </c>
      <c r="C1377" s="285"/>
      <c r="D1377" s="552" t="s">
        <v>5460</v>
      </c>
      <c r="E1377" s="54">
        <f>COUNTIF(사출계획!$E$62:$F$110,표4[[#This Row],[제품명]])</f>
        <v>0</v>
      </c>
      <c r="F1377" s="131">
        <f>COUNTIF(사출계획!$E$62:$F$87,표4[[#This Row],[제품명]])</f>
        <v>0</v>
      </c>
      <c r="G1377" s="131">
        <f>COUNTIF(사출계획!$E$88:$F$110,표4[[#This Row],[제품명]])</f>
        <v>0</v>
      </c>
      <c r="H1377" s="54">
        <f>COUNTIF(사출계획!$G$62:$H$110,표4[[#This Row],[제품명]])</f>
        <v>0</v>
      </c>
      <c r="I1377" s="132">
        <f>COUNTIF(사출계획!$G$62:$H$87,표4[[#This Row],[제품명]])</f>
        <v>0</v>
      </c>
      <c r="J1377" s="132">
        <f>COUNTIF(사출계획!$G$88:$H$110,표4[[#This Row],[제품명]])</f>
        <v>0</v>
      </c>
      <c r="K1377" s="54">
        <f>COUNTIF(사출계획!$I$62:$J$110,표4[[#This Row],[제품명]])</f>
        <v>0</v>
      </c>
      <c r="L1377" s="131">
        <f>COUNTIF(사출계획!$I$62:$J$87,표4[[#This Row],[제품명]])</f>
        <v>0</v>
      </c>
      <c r="M1377" s="131">
        <f>COUNTIF(사출계획!$I$88:$J$110,표4[[#This Row],[제품명]])</f>
        <v>0</v>
      </c>
      <c r="N1377" s="129">
        <f>COUNTIF(사출계획!$K$62:$L$110,표4[[#This Row],[제품명]])</f>
        <v>0</v>
      </c>
      <c r="O1377" s="131">
        <f>COUNTIF(사출계획!$K$62:$L$87,표4[[#This Row],[제품명]])</f>
        <v>0</v>
      </c>
      <c r="P1377" s="131">
        <f>COUNTIF(사출계획!$K$88:$L$110,표4[[#This Row],[제품명]])</f>
        <v>0</v>
      </c>
      <c r="Q1377" s="130">
        <f>COUNTIF(사출계획!$M$62:$N$110,표4[[#This Row],[제품명]])</f>
        <v>0</v>
      </c>
      <c r="R1377" s="131">
        <f>COUNTIF(사출계획!$M$62:$N$87,표4[[#This Row],[제품명]])</f>
        <v>0</v>
      </c>
      <c r="S1377" s="131">
        <f>COUNTIF(사출계획!$M$88:$N$110,표4[[#This Row],[제품명]])</f>
        <v>0</v>
      </c>
      <c r="T1377" s="54">
        <f>COUNTIF(사출계획!$O$62:$P$110,표4[[#This Row],[제품명]])</f>
        <v>0</v>
      </c>
      <c r="U1377" s="131">
        <f>COUNTIF(사출계획!$O$62:$P$87,표4[[#This Row],[제품명]])</f>
        <v>0</v>
      </c>
      <c r="V1377" s="131">
        <f>COUNTIF(사출계획!$O$88:$P$110,표4[[#This Row],[제품명]])</f>
        <v>0</v>
      </c>
      <c r="W1377" s="54">
        <f>COUNTIF(사출계획!$Q$62:$R$110,표4[[#This Row],[제품명]])</f>
        <v>0</v>
      </c>
      <c r="X1377" s="131">
        <f>COUNTIF(사출계획!$Q$62:$R$87,표4[[#This Row],[제품명]])</f>
        <v>0</v>
      </c>
      <c r="Y1377" s="131">
        <f>COUNTIF(사출계획!$Q$88:$R$110,표4[[#This Row],[제품명]])</f>
        <v>0</v>
      </c>
      <c r="Z1377" s="54">
        <f>COUNTIF(사출계획!$S$62:$T$110,표4[[#This Row],[제품명]])</f>
        <v>0</v>
      </c>
      <c r="AA1377" s="131"/>
      <c r="AB1377" s="131"/>
    </row>
    <row r="1378" spans="2:28" x14ac:dyDescent="0.3">
      <c r="B1378" s="554" t="s">
        <v>5467</v>
      </c>
      <c r="C1378" s="285"/>
      <c r="D1378" s="554" t="s">
        <v>5468</v>
      </c>
      <c r="E1378" s="54">
        <f>COUNTIF(사출계획!$E$62:$F$110,표4[[#This Row],[제품명]])</f>
        <v>0</v>
      </c>
      <c r="F1378" s="131">
        <f>COUNTIF(사출계획!$E$62:$F$87,표4[[#This Row],[제품명]])</f>
        <v>0</v>
      </c>
      <c r="G1378" s="131">
        <f>COUNTIF(사출계획!$E$88:$F$110,표4[[#This Row],[제품명]])</f>
        <v>0</v>
      </c>
      <c r="H1378" s="54">
        <f>COUNTIF(사출계획!$G$62:$H$110,표4[[#This Row],[제품명]])</f>
        <v>0</v>
      </c>
      <c r="I1378" s="132">
        <f>COUNTIF(사출계획!$G$62:$H$87,표4[[#This Row],[제품명]])</f>
        <v>0</v>
      </c>
      <c r="J1378" s="132">
        <f>COUNTIF(사출계획!$G$88:$H$110,표4[[#This Row],[제품명]])</f>
        <v>0</v>
      </c>
      <c r="K1378" s="54">
        <f>COUNTIF(사출계획!$I$62:$J$110,표4[[#This Row],[제품명]])</f>
        <v>0</v>
      </c>
      <c r="L1378" s="131">
        <f>COUNTIF(사출계획!$I$62:$J$87,표4[[#This Row],[제품명]])</f>
        <v>0</v>
      </c>
      <c r="M1378" s="131">
        <f>COUNTIF(사출계획!$I$88:$J$110,표4[[#This Row],[제품명]])</f>
        <v>0</v>
      </c>
      <c r="N1378" s="129">
        <f>COUNTIF(사출계획!$K$62:$L$110,표4[[#This Row],[제품명]])</f>
        <v>0</v>
      </c>
      <c r="O1378" s="131">
        <f>COUNTIF(사출계획!$K$62:$L$87,표4[[#This Row],[제품명]])</f>
        <v>0</v>
      </c>
      <c r="P1378" s="131">
        <f>COUNTIF(사출계획!$K$88:$L$110,표4[[#This Row],[제품명]])</f>
        <v>0</v>
      </c>
      <c r="Q1378" s="130">
        <f>COUNTIF(사출계획!$M$62:$N$110,표4[[#This Row],[제품명]])</f>
        <v>0</v>
      </c>
      <c r="R1378" s="131">
        <f>COUNTIF(사출계획!$M$62:$N$87,표4[[#This Row],[제품명]])</f>
        <v>0</v>
      </c>
      <c r="S1378" s="131">
        <f>COUNTIF(사출계획!$M$88:$N$110,표4[[#This Row],[제품명]])</f>
        <v>0</v>
      </c>
      <c r="T1378" s="54">
        <f>COUNTIF(사출계획!$O$62:$P$110,표4[[#This Row],[제품명]])</f>
        <v>0</v>
      </c>
      <c r="U1378" s="131">
        <f>COUNTIF(사출계획!$O$62:$P$87,표4[[#This Row],[제품명]])</f>
        <v>0</v>
      </c>
      <c r="V1378" s="131">
        <f>COUNTIF(사출계획!$O$88:$P$110,표4[[#This Row],[제품명]])</f>
        <v>0</v>
      </c>
      <c r="W1378" s="54">
        <f>COUNTIF(사출계획!$Q$62:$R$110,표4[[#This Row],[제품명]])</f>
        <v>0</v>
      </c>
      <c r="X1378" s="131">
        <f>COUNTIF(사출계획!$Q$62:$R$87,표4[[#This Row],[제품명]])</f>
        <v>0</v>
      </c>
      <c r="Y1378" s="131">
        <f>COUNTIF(사출계획!$Q$88:$R$110,표4[[#This Row],[제품명]])</f>
        <v>0</v>
      </c>
      <c r="Z1378" s="54">
        <f>COUNTIF(사출계획!$S$62:$T$110,표4[[#This Row],[제품명]])</f>
        <v>0</v>
      </c>
      <c r="AA1378" s="131"/>
      <c r="AB1378" s="131"/>
    </row>
    <row r="1379" spans="2:28" x14ac:dyDescent="0.3">
      <c r="B1379" s="555" t="s">
        <v>5376</v>
      </c>
      <c r="C1379" s="302"/>
      <c r="D1379" s="33" t="s">
        <v>5377</v>
      </c>
      <c r="E1379" s="34">
        <f>COUNTIF(사출계획!$E$62:$F$110,표4[[#This Row],[제품명]])</f>
        <v>1</v>
      </c>
      <c r="F1379" s="126">
        <f>COUNTIF(사출계획!$E$62:$F$87,표4[[#This Row],[제품명]])</f>
        <v>1</v>
      </c>
      <c r="G1379" s="126">
        <f>COUNTIF(사출계획!$E$88:$F$110,표4[[#This Row],[제품명]])</f>
        <v>0</v>
      </c>
      <c r="H1379" s="34">
        <f>COUNTIF(사출계획!$G$62:$H$110,표4[[#This Row],[제품명]])</f>
        <v>1</v>
      </c>
      <c r="I1379" s="128">
        <f>COUNTIF(사출계획!$G$62:$H$87,표4[[#This Row],[제품명]])</f>
        <v>1</v>
      </c>
      <c r="J1379" s="128">
        <f>COUNTIF(사출계획!$G$88:$H$110,표4[[#This Row],[제품명]])</f>
        <v>0</v>
      </c>
      <c r="K1379" s="34">
        <f>COUNTIF(사출계획!$I$62:$J$110,표4[[#This Row],[제품명]])</f>
        <v>0</v>
      </c>
      <c r="L1379" s="126">
        <f>COUNTIF(사출계획!$I$62:$J$87,표4[[#This Row],[제품명]])</f>
        <v>0</v>
      </c>
      <c r="M1379" s="126">
        <f>COUNTIF(사출계획!$I$88:$J$110,표4[[#This Row],[제품명]])</f>
        <v>0</v>
      </c>
      <c r="N1379" s="129">
        <f>COUNTIF(사출계획!$K$62:$L$110,표4[[#This Row],[제품명]])</f>
        <v>0</v>
      </c>
      <c r="O1379" s="126">
        <f>COUNTIF(사출계획!$K$62:$L$87,표4[[#This Row],[제품명]])</f>
        <v>0</v>
      </c>
      <c r="P1379" s="126">
        <f>COUNTIF(사출계획!$K$88:$L$110,표4[[#This Row],[제품명]])</f>
        <v>0</v>
      </c>
      <c r="Q1379" s="130">
        <f>COUNTIF(사출계획!$M$62:$N$110,표4[[#This Row],[제품명]])</f>
        <v>0</v>
      </c>
      <c r="R1379" s="126">
        <f>COUNTIF(사출계획!$M$62:$N$87,표4[[#This Row],[제품명]])</f>
        <v>0</v>
      </c>
      <c r="S1379" s="126">
        <f>COUNTIF(사출계획!$M$88:$N$110,표4[[#This Row],[제품명]])</f>
        <v>0</v>
      </c>
      <c r="T1379" s="34">
        <f>COUNTIF(사출계획!$O$62:$P$110,표4[[#This Row],[제품명]])</f>
        <v>0</v>
      </c>
      <c r="U1379" s="126">
        <f>COUNTIF(사출계획!$O$62:$P$87,표4[[#This Row],[제품명]])</f>
        <v>0</v>
      </c>
      <c r="V1379" s="126">
        <f>COUNTIF(사출계획!$O$88:$P$110,표4[[#This Row],[제품명]])</f>
        <v>0</v>
      </c>
      <c r="W1379" s="34">
        <f>COUNTIF(사출계획!$Q$62:$R$110,표4[[#This Row],[제품명]])</f>
        <v>0</v>
      </c>
      <c r="X1379" s="126">
        <f>COUNTIF(사출계획!$Q$62:$R$87,표4[[#This Row],[제품명]])</f>
        <v>0</v>
      </c>
      <c r="Y1379" s="126">
        <f>COUNTIF(사출계획!$Q$88:$R$110,표4[[#This Row],[제품명]])</f>
        <v>0</v>
      </c>
      <c r="Z1379" s="34">
        <f>COUNTIF(사출계획!$S$62:$T$110,표4[[#This Row],[제품명]])</f>
        <v>0</v>
      </c>
      <c r="AA1379" s="126"/>
      <c r="AB1379" s="126"/>
    </row>
    <row r="1380" spans="2:28" x14ac:dyDescent="0.3">
      <c r="B1380" s="555" t="s">
        <v>5376</v>
      </c>
      <c r="C1380" s="285"/>
      <c r="D1380" s="555" t="s">
        <v>5378</v>
      </c>
      <c r="E1380" s="54">
        <f>COUNTIF(사출계획!$E$62:$F$110,표4[[#This Row],[제품명]])</f>
        <v>1</v>
      </c>
      <c r="F1380" s="131">
        <f>COUNTIF(사출계획!$E$62:$F$87,표4[[#This Row],[제품명]])</f>
        <v>1</v>
      </c>
      <c r="G1380" s="131">
        <f>COUNTIF(사출계획!$E$88:$F$110,표4[[#This Row],[제품명]])</f>
        <v>0</v>
      </c>
      <c r="H1380" s="54">
        <f>COUNTIF(사출계획!$G$62:$H$110,표4[[#This Row],[제품명]])</f>
        <v>1</v>
      </c>
      <c r="I1380" s="132">
        <f>COUNTIF(사출계획!$G$62:$H$87,표4[[#This Row],[제품명]])</f>
        <v>1</v>
      </c>
      <c r="J1380" s="132">
        <f>COUNTIF(사출계획!$G$88:$H$110,표4[[#This Row],[제품명]])</f>
        <v>0</v>
      </c>
      <c r="K1380" s="54">
        <f>COUNTIF(사출계획!$I$62:$J$110,표4[[#This Row],[제품명]])</f>
        <v>0</v>
      </c>
      <c r="L1380" s="131">
        <f>COUNTIF(사출계획!$I$62:$J$87,표4[[#This Row],[제품명]])</f>
        <v>0</v>
      </c>
      <c r="M1380" s="131">
        <f>COUNTIF(사출계획!$I$88:$J$110,표4[[#This Row],[제품명]])</f>
        <v>0</v>
      </c>
      <c r="N1380" s="129">
        <f>COUNTIF(사출계획!$K$62:$L$110,표4[[#This Row],[제품명]])</f>
        <v>0</v>
      </c>
      <c r="O1380" s="131">
        <f>COUNTIF(사출계획!$K$62:$L$87,표4[[#This Row],[제품명]])</f>
        <v>0</v>
      </c>
      <c r="P1380" s="131">
        <f>COUNTIF(사출계획!$K$88:$L$110,표4[[#This Row],[제품명]])</f>
        <v>0</v>
      </c>
      <c r="Q1380" s="130">
        <f>COUNTIF(사출계획!$M$62:$N$110,표4[[#This Row],[제품명]])</f>
        <v>0</v>
      </c>
      <c r="R1380" s="131">
        <f>COUNTIF(사출계획!$M$62:$N$87,표4[[#This Row],[제품명]])</f>
        <v>0</v>
      </c>
      <c r="S1380" s="131">
        <f>COUNTIF(사출계획!$M$88:$N$110,표4[[#This Row],[제품명]])</f>
        <v>0</v>
      </c>
      <c r="T1380" s="54">
        <f>COUNTIF(사출계획!$O$62:$P$110,표4[[#This Row],[제품명]])</f>
        <v>0</v>
      </c>
      <c r="U1380" s="131">
        <f>COUNTIF(사출계획!$O$62:$P$87,표4[[#This Row],[제품명]])</f>
        <v>0</v>
      </c>
      <c r="V1380" s="131">
        <f>COUNTIF(사출계획!$O$88:$P$110,표4[[#This Row],[제품명]])</f>
        <v>0</v>
      </c>
      <c r="W1380" s="54">
        <f>COUNTIF(사출계획!$Q$62:$R$110,표4[[#This Row],[제품명]])</f>
        <v>0</v>
      </c>
      <c r="X1380" s="131">
        <f>COUNTIF(사출계획!$Q$62:$R$87,표4[[#This Row],[제품명]])</f>
        <v>0</v>
      </c>
      <c r="Y1380" s="131">
        <f>COUNTIF(사출계획!$Q$88:$R$110,표4[[#This Row],[제품명]])</f>
        <v>0</v>
      </c>
      <c r="Z1380" s="54">
        <f>COUNTIF(사출계획!$S$62:$T$110,표4[[#This Row],[제품명]])</f>
        <v>0</v>
      </c>
      <c r="AA1380" s="131"/>
      <c r="AB1380" s="131"/>
    </row>
    <row r="1381" spans="2:28" x14ac:dyDescent="0.3">
      <c r="B1381" s="555" t="s">
        <v>5376</v>
      </c>
      <c r="C1381" s="285"/>
      <c r="D1381" s="555" t="s">
        <v>5378</v>
      </c>
      <c r="E1381" s="54">
        <f>COUNTIF(사출계획!$E$62:$F$110,표4[[#This Row],[제품명]])</f>
        <v>1</v>
      </c>
      <c r="F1381" s="131">
        <f>COUNTIF(사출계획!$E$62:$F$87,표4[[#This Row],[제품명]])</f>
        <v>1</v>
      </c>
      <c r="G1381" s="131">
        <f>COUNTIF(사출계획!$E$88:$F$110,표4[[#This Row],[제품명]])</f>
        <v>0</v>
      </c>
      <c r="H1381" s="54">
        <f>COUNTIF(사출계획!$G$62:$H$110,표4[[#This Row],[제품명]])</f>
        <v>1</v>
      </c>
      <c r="I1381" s="132">
        <f>COUNTIF(사출계획!$G$62:$H$87,표4[[#This Row],[제품명]])</f>
        <v>1</v>
      </c>
      <c r="J1381" s="132">
        <f>COUNTIF(사출계획!$G$88:$H$110,표4[[#This Row],[제품명]])</f>
        <v>0</v>
      </c>
      <c r="K1381" s="54">
        <f>COUNTIF(사출계획!$I$62:$J$110,표4[[#This Row],[제품명]])</f>
        <v>0</v>
      </c>
      <c r="L1381" s="131">
        <f>COUNTIF(사출계획!$I$62:$J$87,표4[[#This Row],[제품명]])</f>
        <v>0</v>
      </c>
      <c r="M1381" s="131">
        <f>COUNTIF(사출계획!$I$88:$J$110,표4[[#This Row],[제품명]])</f>
        <v>0</v>
      </c>
      <c r="N1381" s="129">
        <f>COUNTIF(사출계획!$K$62:$L$110,표4[[#This Row],[제품명]])</f>
        <v>0</v>
      </c>
      <c r="O1381" s="131">
        <f>COUNTIF(사출계획!$K$62:$L$87,표4[[#This Row],[제품명]])</f>
        <v>0</v>
      </c>
      <c r="P1381" s="131">
        <f>COUNTIF(사출계획!$K$88:$L$110,표4[[#This Row],[제품명]])</f>
        <v>0</v>
      </c>
      <c r="Q1381" s="130">
        <f>COUNTIF(사출계획!$M$62:$N$110,표4[[#This Row],[제품명]])</f>
        <v>0</v>
      </c>
      <c r="R1381" s="131">
        <f>COUNTIF(사출계획!$M$62:$N$87,표4[[#This Row],[제품명]])</f>
        <v>0</v>
      </c>
      <c r="S1381" s="131">
        <f>COUNTIF(사출계획!$M$88:$N$110,표4[[#This Row],[제품명]])</f>
        <v>0</v>
      </c>
      <c r="T1381" s="54">
        <f>COUNTIF(사출계획!$O$62:$P$110,표4[[#This Row],[제품명]])</f>
        <v>0</v>
      </c>
      <c r="U1381" s="131">
        <f>COUNTIF(사출계획!$O$62:$P$87,표4[[#This Row],[제품명]])</f>
        <v>0</v>
      </c>
      <c r="V1381" s="131">
        <f>COUNTIF(사출계획!$O$88:$P$110,표4[[#This Row],[제품명]])</f>
        <v>0</v>
      </c>
      <c r="W1381" s="54">
        <f>COUNTIF(사출계획!$Q$62:$R$110,표4[[#This Row],[제품명]])</f>
        <v>0</v>
      </c>
      <c r="X1381" s="131">
        <f>COUNTIF(사출계획!$Q$62:$R$87,표4[[#This Row],[제품명]])</f>
        <v>0</v>
      </c>
      <c r="Y1381" s="131">
        <f>COUNTIF(사출계획!$Q$88:$R$110,표4[[#This Row],[제품명]])</f>
        <v>0</v>
      </c>
      <c r="Z1381" s="54">
        <f>COUNTIF(사출계획!$S$62:$T$110,표4[[#This Row],[제품명]])</f>
        <v>0</v>
      </c>
      <c r="AA1381" s="131"/>
      <c r="AB1381" s="131"/>
    </row>
    <row r="1382" spans="2:28" x14ac:dyDescent="0.3">
      <c r="B1382" s="556" t="s">
        <v>5472</v>
      </c>
      <c r="C1382" s="302"/>
      <c r="D1382" s="33" t="s">
        <v>5473</v>
      </c>
      <c r="E1382" s="34">
        <f>COUNTIF(사출계획!$E$62:$F$110,표4[[#This Row],[제품명]])</f>
        <v>1</v>
      </c>
      <c r="F1382" s="126">
        <f>COUNTIF(사출계획!$E$62:$F$87,표4[[#This Row],[제품명]])</f>
        <v>1</v>
      </c>
      <c r="G1382" s="126">
        <f>COUNTIF(사출계획!$E$88:$F$110,표4[[#This Row],[제품명]])</f>
        <v>0</v>
      </c>
      <c r="H1382" s="34">
        <f>COUNTIF(사출계획!$G$62:$H$110,표4[[#This Row],[제품명]])</f>
        <v>2</v>
      </c>
      <c r="I1382" s="128">
        <f>COUNTIF(사출계획!$G$62:$H$87,표4[[#This Row],[제품명]])</f>
        <v>2</v>
      </c>
      <c r="J1382" s="128">
        <f>COUNTIF(사출계획!$G$88:$H$110,표4[[#This Row],[제품명]])</f>
        <v>0</v>
      </c>
      <c r="K1382" s="34">
        <f>COUNTIF(사출계획!$I$62:$J$110,표4[[#This Row],[제품명]])</f>
        <v>0</v>
      </c>
      <c r="L1382" s="126">
        <f>COUNTIF(사출계획!$I$62:$J$87,표4[[#This Row],[제품명]])</f>
        <v>0</v>
      </c>
      <c r="M1382" s="126">
        <f>COUNTIF(사출계획!$I$88:$J$110,표4[[#This Row],[제품명]])</f>
        <v>0</v>
      </c>
      <c r="N1382" s="129">
        <f>COUNTIF(사출계획!$K$62:$L$110,표4[[#This Row],[제품명]])</f>
        <v>0</v>
      </c>
      <c r="O1382" s="126">
        <f>COUNTIF(사출계획!$K$62:$L$87,표4[[#This Row],[제품명]])</f>
        <v>0</v>
      </c>
      <c r="P1382" s="126">
        <f>COUNTIF(사출계획!$K$88:$L$110,표4[[#This Row],[제품명]])</f>
        <v>0</v>
      </c>
      <c r="Q1382" s="130">
        <f>COUNTIF(사출계획!$M$62:$N$110,표4[[#This Row],[제품명]])</f>
        <v>0</v>
      </c>
      <c r="R1382" s="126">
        <f>COUNTIF(사출계획!$M$62:$N$87,표4[[#This Row],[제품명]])</f>
        <v>0</v>
      </c>
      <c r="S1382" s="126">
        <f>COUNTIF(사출계획!$M$88:$N$110,표4[[#This Row],[제품명]])</f>
        <v>0</v>
      </c>
      <c r="T1382" s="34">
        <f>COUNTIF(사출계획!$O$62:$P$110,표4[[#This Row],[제품명]])</f>
        <v>0</v>
      </c>
      <c r="U1382" s="126">
        <f>COUNTIF(사출계획!$O$62:$P$87,표4[[#This Row],[제품명]])</f>
        <v>0</v>
      </c>
      <c r="V1382" s="126">
        <f>COUNTIF(사출계획!$O$88:$P$110,표4[[#This Row],[제품명]])</f>
        <v>0</v>
      </c>
      <c r="W1382" s="34">
        <f>COUNTIF(사출계획!$Q$62:$R$110,표4[[#This Row],[제품명]])</f>
        <v>0</v>
      </c>
      <c r="X1382" s="126">
        <f>COUNTIF(사출계획!$Q$62:$R$87,표4[[#This Row],[제품명]])</f>
        <v>0</v>
      </c>
      <c r="Y1382" s="126">
        <f>COUNTIF(사출계획!$Q$88:$R$110,표4[[#This Row],[제품명]])</f>
        <v>0</v>
      </c>
      <c r="Z1382" s="34">
        <f>COUNTIF(사출계획!$S$62:$T$110,표4[[#This Row],[제품명]])</f>
        <v>0</v>
      </c>
      <c r="AA1382" s="126"/>
      <c r="AB1382" s="126"/>
    </row>
    <row r="1383" spans="2:28" x14ac:dyDescent="0.3">
      <c r="B1383" s="556" t="s">
        <v>5472</v>
      </c>
      <c r="C1383" s="285"/>
      <c r="D1383" s="556" t="s">
        <v>5474</v>
      </c>
      <c r="E1383" s="54">
        <f>COUNTIF(사출계획!$E$62:$F$110,표4[[#This Row],[제품명]])</f>
        <v>1</v>
      </c>
      <c r="F1383" s="131">
        <f>COUNTIF(사출계획!$E$62:$F$87,표4[[#This Row],[제품명]])</f>
        <v>1</v>
      </c>
      <c r="G1383" s="131">
        <f>COUNTIF(사출계획!$E$88:$F$110,표4[[#This Row],[제품명]])</f>
        <v>0</v>
      </c>
      <c r="H1383" s="54">
        <f>COUNTIF(사출계획!$G$62:$H$110,표4[[#This Row],[제품명]])</f>
        <v>2</v>
      </c>
      <c r="I1383" s="132">
        <f>COUNTIF(사출계획!$G$62:$H$87,표4[[#This Row],[제품명]])</f>
        <v>2</v>
      </c>
      <c r="J1383" s="132">
        <f>COUNTIF(사출계획!$G$88:$H$110,표4[[#This Row],[제품명]])</f>
        <v>0</v>
      </c>
      <c r="K1383" s="54">
        <f>COUNTIF(사출계획!$I$62:$J$110,표4[[#This Row],[제품명]])</f>
        <v>0</v>
      </c>
      <c r="L1383" s="131">
        <f>COUNTIF(사출계획!$I$62:$J$87,표4[[#This Row],[제품명]])</f>
        <v>0</v>
      </c>
      <c r="M1383" s="131">
        <f>COUNTIF(사출계획!$I$88:$J$110,표4[[#This Row],[제품명]])</f>
        <v>0</v>
      </c>
      <c r="N1383" s="129">
        <f>COUNTIF(사출계획!$K$62:$L$110,표4[[#This Row],[제품명]])</f>
        <v>0</v>
      </c>
      <c r="O1383" s="131">
        <f>COUNTIF(사출계획!$K$62:$L$87,표4[[#This Row],[제품명]])</f>
        <v>0</v>
      </c>
      <c r="P1383" s="131">
        <f>COUNTIF(사출계획!$K$88:$L$110,표4[[#This Row],[제품명]])</f>
        <v>0</v>
      </c>
      <c r="Q1383" s="130">
        <f>COUNTIF(사출계획!$M$62:$N$110,표4[[#This Row],[제품명]])</f>
        <v>0</v>
      </c>
      <c r="R1383" s="131">
        <f>COUNTIF(사출계획!$M$62:$N$87,표4[[#This Row],[제품명]])</f>
        <v>0</v>
      </c>
      <c r="S1383" s="131">
        <f>COUNTIF(사출계획!$M$88:$N$110,표4[[#This Row],[제품명]])</f>
        <v>0</v>
      </c>
      <c r="T1383" s="54">
        <f>COUNTIF(사출계획!$O$62:$P$110,표4[[#This Row],[제품명]])</f>
        <v>0</v>
      </c>
      <c r="U1383" s="131">
        <f>COUNTIF(사출계획!$O$62:$P$87,표4[[#This Row],[제품명]])</f>
        <v>0</v>
      </c>
      <c r="V1383" s="131">
        <f>COUNTIF(사출계획!$O$88:$P$110,표4[[#This Row],[제품명]])</f>
        <v>0</v>
      </c>
      <c r="W1383" s="54">
        <f>COUNTIF(사출계획!$Q$62:$R$110,표4[[#This Row],[제품명]])</f>
        <v>0</v>
      </c>
      <c r="X1383" s="131">
        <f>COUNTIF(사출계획!$Q$62:$R$87,표4[[#This Row],[제품명]])</f>
        <v>0</v>
      </c>
      <c r="Y1383" s="131">
        <f>COUNTIF(사출계획!$Q$88:$R$110,표4[[#This Row],[제품명]])</f>
        <v>0</v>
      </c>
      <c r="Z1383" s="54">
        <f>COUNTIF(사출계획!$S$62:$T$110,표4[[#This Row],[제품명]])</f>
        <v>0</v>
      </c>
      <c r="AA1383" s="131"/>
      <c r="AB1383" s="131"/>
    </row>
    <row r="1384" spans="2:28" x14ac:dyDescent="0.3">
      <c r="B1384" s="557" t="s">
        <v>5475</v>
      </c>
      <c r="C1384" s="302"/>
      <c r="D1384" s="33" t="s">
        <v>5476</v>
      </c>
      <c r="E1384" s="34">
        <f>COUNTIF(사출계획!$E$62:$F$110,표4[[#This Row],[제품명]])</f>
        <v>0</v>
      </c>
      <c r="F1384" s="126">
        <f>COUNTIF(사출계획!$E$62:$F$87,표4[[#This Row],[제품명]])</f>
        <v>0</v>
      </c>
      <c r="G1384" s="126">
        <f>COUNTIF(사출계획!$E$88:$F$110,표4[[#This Row],[제품명]])</f>
        <v>0</v>
      </c>
      <c r="H1384" s="34">
        <f>COUNTIF(사출계획!$G$62:$H$110,표4[[#This Row],[제품명]])</f>
        <v>0</v>
      </c>
      <c r="I1384" s="128">
        <f>COUNTIF(사출계획!$G$62:$H$87,표4[[#This Row],[제품명]])</f>
        <v>0</v>
      </c>
      <c r="J1384" s="128">
        <f>COUNTIF(사출계획!$G$88:$H$110,표4[[#This Row],[제품명]])</f>
        <v>0</v>
      </c>
      <c r="K1384" s="34">
        <f>COUNTIF(사출계획!$I$62:$J$110,표4[[#This Row],[제품명]])</f>
        <v>0</v>
      </c>
      <c r="L1384" s="126">
        <f>COUNTIF(사출계획!$I$62:$J$87,표4[[#This Row],[제품명]])</f>
        <v>0</v>
      </c>
      <c r="M1384" s="126">
        <f>COUNTIF(사출계획!$I$88:$J$110,표4[[#This Row],[제품명]])</f>
        <v>0</v>
      </c>
      <c r="N1384" s="129">
        <f>COUNTIF(사출계획!$K$62:$L$110,표4[[#This Row],[제품명]])</f>
        <v>0</v>
      </c>
      <c r="O1384" s="126">
        <f>COUNTIF(사출계획!$K$62:$L$87,표4[[#This Row],[제품명]])</f>
        <v>0</v>
      </c>
      <c r="P1384" s="126">
        <f>COUNTIF(사출계획!$K$88:$L$110,표4[[#This Row],[제품명]])</f>
        <v>0</v>
      </c>
      <c r="Q1384" s="130">
        <f>COUNTIF(사출계획!$M$62:$N$110,표4[[#This Row],[제품명]])</f>
        <v>0</v>
      </c>
      <c r="R1384" s="126">
        <f>COUNTIF(사출계획!$M$62:$N$87,표4[[#This Row],[제품명]])</f>
        <v>0</v>
      </c>
      <c r="S1384" s="126">
        <f>COUNTIF(사출계획!$M$88:$N$110,표4[[#This Row],[제품명]])</f>
        <v>0</v>
      </c>
      <c r="T1384" s="34">
        <f>COUNTIF(사출계획!$O$62:$P$110,표4[[#This Row],[제품명]])</f>
        <v>0</v>
      </c>
      <c r="U1384" s="126">
        <f>COUNTIF(사출계획!$O$62:$P$87,표4[[#This Row],[제품명]])</f>
        <v>0</v>
      </c>
      <c r="V1384" s="126">
        <f>COUNTIF(사출계획!$O$88:$P$110,표4[[#This Row],[제품명]])</f>
        <v>0</v>
      </c>
      <c r="W1384" s="34">
        <f>COUNTIF(사출계획!$Q$62:$R$110,표4[[#This Row],[제품명]])</f>
        <v>0</v>
      </c>
      <c r="X1384" s="126">
        <f>COUNTIF(사출계획!$Q$62:$R$87,표4[[#This Row],[제품명]])</f>
        <v>0</v>
      </c>
      <c r="Y1384" s="126">
        <f>COUNTIF(사출계획!$Q$88:$R$110,표4[[#This Row],[제품명]])</f>
        <v>0</v>
      </c>
      <c r="Z1384" s="34">
        <f>COUNTIF(사출계획!$S$62:$T$110,표4[[#This Row],[제품명]])</f>
        <v>0</v>
      </c>
      <c r="AA1384" s="126"/>
      <c r="AB1384" s="126"/>
    </row>
    <row r="1385" spans="2:28" x14ac:dyDescent="0.3">
      <c r="B1385" s="557" t="s">
        <v>5475</v>
      </c>
      <c r="C1385" s="285"/>
      <c r="D1385" s="556" t="s">
        <v>5477</v>
      </c>
      <c r="E1385" s="54">
        <f>COUNTIF(사출계획!$E$62:$F$110,표4[[#This Row],[제품명]])</f>
        <v>0</v>
      </c>
      <c r="F1385" s="126">
        <f>COUNTIF(사출계획!$E$62:$F$87,표4[[#This Row],[제품명]])</f>
        <v>0</v>
      </c>
      <c r="G1385" s="126">
        <f>COUNTIF(사출계획!$E$88:$F$110,표4[[#This Row],[제품명]])</f>
        <v>0</v>
      </c>
      <c r="H1385" s="54">
        <f>COUNTIF(사출계획!$G$62:$H$110,표4[[#This Row],[제품명]])</f>
        <v>0</v>
      </c>
      <c r="I1385" s="128">
        <f>COUNTIF(사출계획!$G$62:$H$87,표4[[#This Row],[제품명]])</f>
        <v>0</v>
      </c>
      <c r="J1385" s="128">
        <f>COUNTIF(사출계획!$G$88:$H$110,표4[[#This Row],[제품명]])</f>
        <v>0</v>
      </c>
      <c r="K1385" s="54">
        <f>COUNTIF(사출계획!$I$62:$J$110,표4[[#This Row],[제품명]])</f>
        <v>0</v>
      </c>
      <c r="L1385" s="126">
        <f>COUNTIF(사출계획!$I$62:$J$87,표4[[#This Row],[제품명]])</f>
        <v>0</v>
      </c>
      <c r="M1385" s="126">
        <f>COUNTIF(사출계획!$I$88:$J$110,표4[[#This Row],[제품명]])</f>
        <v>0</v>
      </c>
      <c r="N1385" s="129">
        <f>COUNTIF(사출계획!$K$62:$L$110,표4[[#This Row],[제품명]])</f>
        <v>0</v>
      </c>
      <c r="O1385" s="126">
        <f>COUNTIF(사출계획!$K$62:$L$87,표4[[#This Row],[제품명]])</f>
        <v>0</v>
      </c>
      <c r="P1385" s="126">
        <f>COUNTIF(사출계획!$K$88:$L$110,표4[[#This Row],[제품명]])</f>
        <v>0</v>
      </c>
      <c r="Q1385" s="130">
        <f>COUNTIF(사출계획!$M$62:$N$110,표4[[#This Row],[제품명]])</f>
        <v>0</v>
      </c>
      <c r="R1385" s="126">
        <f>COUNTIF(사출계획!$M$62:$N$87,표4[[#This Row],[제품명]])</f>
        <v>0</v>
      </c>
      <c r="S1385" s="126">
        <f>COUNTIF(사출계획!$M$88:$N$110,표4[[#This Row],[제품명]])</f>
        <v>0</v>
      </c>
      <c r="T1385" s="54">
        <f>COUNTIF(사출계획!$O$62:$P$110,표4[[#This Row],[제품명]])</f>
        <v>0</v>
      </c>
      <c r="U1385" s="126">
        <f>COUNTIF(사출계획!$O$62:$P$87,표4[[#This Row],[제품명]])</f>
        <v>0</v>
      </c>
      <c r="V1385" s="126">
        <f>COUNTIF(사출계획!$O$88:$P$110,표4[[#This Row],[제품명]])</f>
        <v>0</v>
      </c>
      <c r="W1385" s="54">
        <f>COUNTIF(사출계획!$Q$62:$R$110,표4[[#This Row],[제품명]])</f>
        <v>0</v>
      </c>
      <c r="X1385" s="126">
        <f>COUNTIF(사출계획!$Q$62:$R$87,표4[[#This Row],[제품명]])</f>
        <v>0</v>
      </c>
      <c r="Y1385" s="126">
        <f>COUNTIF(사출계획!$Q$88:$R$110,표4[[#This Row],[제품명]])</f>
        <v>0</v>
      </c>
      <c r="Z1385" s="54">
        <f>COUNTIF(사출계획!$S$62:$T$110,표4[[#This Row],[제품명]])</f>
        <v>0</v>
      </c>
      <c r="AA1385" s="126"/>
      <c r="AB1385" s="126"/>
    </row>
    <row r="1386" spans="2:28" x14ac:dyDescent="0.3">
      <c r="B1386" s="557" t="s">
        <v>5475</v>
      </c>
      <c r="C1386" s="285"/>
      <c r="D1386" s="556" t="s">
        <v>5478</v>
      </c>
      <c r="E1386" s="54">
        <f>COUNTIF(사출계획!$E$62:$F$110,표4[[#This Row],[제품명]])</f>
        <v>0</v>
      </c>
      <c r="F1386" s="131">
        <f>COUNTIF(사출계획!$E$62:$F$87,표4[[#This Row],[제품명]])</f>
        <v>0</v>
      </c>
      <c r="G1386" s="131">
        <f>COUNTIF(사출계획!$E$88:$F$110,표4[[#This Row],[제품명]])</f>
        <v>0</v>
      </c>
      <c r="H1386" s="54">
        <f>COUNTIF(사출계획!$G$62:$H$110,표4[[#This Row],[제품명]])</f>
        <v>0</v>
      </c>
      <c r="I1386" s="132">
        <f>COUNTIF(사출계획!$G$62:$H$87,표4[[#This Row],[제품명]])</f>
        <v>0</v>
      </c>
      <c r="J1386" s="132">
        <f>COUNTIF(사출계획!$G$88:$H$110,표4[[#This Row],[제품명]])</f>
        <v>0</v>
      </c>
      <c r="K1386" s="54">
        <f>COUNTIF(사출계획!$I$62:$J$110,표4[[#This Row],[제품명]])</f>
        <v>0</v>
      </c>
      <c r="L1386" s="131">
        <f>COUNTIF(사출계획!$I$62:$J$87,표4[[#This Row],[제품명]])</f>
        <v>0</v>
      </c>
      <c r="M1386" s="131">
        <f>COUNTIF(사출계획!$I$88:$J$110,표4[[#This Row],[제품명]])</f>
        <v>0</v>
      </c>
      <c r="N1386" s="129">
        <f>COUNTIF(사출계획!$K$62:$L$110,표4[[#This Row],[제품명]])</f>
        <v>0</v>
      </c>
      <c r="O1386" s="131">
        <f>COUNTIF(사출계획!$K$62:$L$87,표4[[#This Row],[제품명]])</f>
        <v>0</v>
      </c>
      <c r="P1386" s="131">
        <f>COUNTIF(사출계획!$K$88:$L$110,표4[[#This Row],[제품명]])</f>
        <v>0</v>
      </c>
      <c r="Q1386" s="130">
        <f>COUNTIF(사출계획!$M$62:$N$110,표4[[#This Row],[제품명]])</f>
        <v>0</v>
      </c>
      <c r="R1386" s="131">
        <f>COUNTIF(사출계획!$M$62:$N$87,표4[[#This Row],[제품명]])</f>
        <v>0</v>
      </c>
      <c r="S1386" s="131">
        <f>COUNTIF(사출계획!$M$88:$N$110,표4[[#This Row],[제품명]])</f>
        <v>0</v>
      </c>
      <c r="T1386" s="54">
        <f>COUNTIF(사출계획!$O$62:$P$110,표4[[#This Row],[제품명]])</f>
        <v>0</v>
      </c>
      <c r="U1386" s="131">
        <f>COUNTIF(사출계획!$O$62:$P$87,표4[[#This Row],[제품명]])</f>
        <v>0</v>
      </c>
      <c r="V1386" s="131">
        <f>COUNTIF(사출계획!$O$88:$P$110,표4[[#This Row],[제품명]])</f>
        <v>0</v>
      </c>
      <c r="W1386" s="54">
        <f>COUNTIF(사출계획!$Q$62:$R$110,표4[[#This Row],[제품명]])</f>
        <v>0</v>
      </c>
      <c r="X1386" s="131">
        <f>COUNTIF(사출계획!$Q$62:$R$87,표4[[#This Row],[제품명]])</f>
        <v>0</v>
      </c>
      <c r="Y1386" s="131">
        <f>COUNTIF(사출계획!$Q$88:$R$110,표4[[#This Row],[제품명]])</f>
        <v>0</v>
      </c>
      <c r="Z1386" s="54">
        <f>COUNTIF(사출계획!$S$62:$T$110,표4[[#This Row],[제품명]])</f>
        <v>0</v>
      </c>
      <c r="AA1386" s="131"/>
      <c r="AB1386" s="131"/>
    </row>
    <row r="1387" spans="2:28" x14ac:dyDescent="0.3">
      <c r="B1387" s="557" t="s">
        <v>5488</v>
      </c>
      <c r="C1387" s="302"/>
      <c r="D1387" s="33" t="s">
        <v>5482</v>
      </c>
      <c r="E1387" s="34">
        <f>COUNTIF(사출계획!$E$62:$F$110,표4[[#This Row],[제품명]])</f>
        <v>0</v>
      </c>
      <c r="F1387" s="126">
        <f>COUNTIF(사출계획!$E$62:$F$87,표4[[#This Row],[제품명]])</f>
        <v>0</v>
      </c>
      <c r="G1387" s="126">
        <f>COUNTIF(사출계획!$E$88:$F$110,표4[[#This Row],[제품명]])</f>
        <v>0</v>
      </c>
      <c r="H1387" s="34">
        <f>COUNTIF(사출계획!$G$62:$H$110,표4[[#This Row],[제품명]])</f>
        <v>0</v>
      </c>
      <c r="I1387" s="128">
        <f>COUNTIF(사출계획!$G$62:$H$87,표4[[#This Row],[제품명]])</f>
        <v>0</v>
      </c>
      <c r="J1387" s="128">
        <f>COUNTIF(사출계획!$G$88:$H$110,표4[[#This Row],[제품명]])</f>
        <v>0</v>
      </c>
      <c r="K1387" s="34">
        <f>COUNTIF(사출계획!$I$62:$J$110,표4[[#This Row],[제품명]])</f>
        <v>0</v>
      </c>
      <c r="L1387" s="126">
        <f>COUNTIF(사출계획!$I$62:$J$87,표4[[#This Row],[제품명]])</f>
        <v>0</v>
      </c>
      <c r="M1387" s="126">
        <f>COUNTIF(사출계획!$I$88:$J$110,표4[[#This Row],[제품명]])</f>
        <v>0</v>
      </c>
      <c r="N1387" s="129">
        <f>COUNTIF(사출계획!$K$62:$L$110,표4[[#This Row],[제품명]])</f>
        <v>0</v>
      </c>
      <c r="O1387" s="126">
        <f>COUNTIF(사출계획!$K$62:$L$87,표4[[#This Row],[제품명]])</f>
        <v>0</v>
      </c>
      <c r="P1387" s="126">
        <f>COUNTIF(사출계획!$K$88:$L$110,표4[[#This Row],[제품명]])</f>
        <v>0</v>
      </c>
      <c r="Q1387" s="130">
        <f>COUNTIF(사출계획!$M$62:$N$110,표4[[#This Row],[제품명]])</f>
        <v>0</v>
      </c>
      <c r="R1387" s="126">
        <f>COUNTIF(사출계획!$M$62:$N$87,표4[[#This Row],[제품명]])</f>
        <v>0</v>
      </c>
      <c r="S1387" s="126">
        <f>COUNTIF(사출계획!$M$88:$N$110,표4[[#This Row],[제품명]])</f>
        <v>0</v>
      </c>
      <c r="T1387" s="34">
        <f>COUNTIF(사출계획!$O$62:$P$110,표4[[#This Row],[제품명]])</f>
        <v>0</v>
      </c>
      <c r="U1387" s="126">
        <f>COUNTIF(사출계획!$O$62:$P$87,표4[[#This Row],[제품명]])</f>
        <v>0</v>
      </c>
      <c r="V1387" s="126">
        <f>COUNTIF(사출계획!$O$88:$P$110,표4[[#This Row],[제품명]])</f>
        <v>0</v>
      </c>
      <c r="W1387" s="34">
        <f>COUNTIF(사출계획!$Q$62:$R$110,표4[[#This Row],[제품명]])</f>
        <v>0</v>
      </c>
      <c r="X1387" s="126">
        <f>COUNTIF(사출계획!$Q$62:$R$87,표4[[#This Row],[제품명]])</f>
        <v>0</v>
      </c>
      <c r="Y1387" s="126">
        <f>COUNTIF(사출계획!$Q$88:$R$110,표4[[#This Row],[제품명]])</f>
        <v>0</v>
      </c>
      <c r="Z1387" s="34">
        <f>COUNTIF(사출계획!$S$62:$T$110,표4[[#This Row],[제품명]])</f>
        <v>0</v>
      </c>
      <c r="AA1387" s="126"/>
      <c r="AB1387" s="126"/>
    </row>
    <row r="1388" spans="2:28" x14ac:dyDescent="0.3">
      <c r="B1388" s="559" t="s">
        <v>5489</v>
      </c>
      <c r="C1388" s="285"/>
      <c r="D1388" s="556" t="s">
        <v>5483</v>
      </c>
      <c r="E1388" s="54">
        <f>COUNTIF(사출계획!$E$62:$F$110,표4[[#This Row],[제품명]])</f>
        <v>0</v>
      </c>
      <c r="F1388" s="131">
        <f>COUNTIF(사출계획!$E$62:$F$87,표4[[#This Row],[제품명]])</f>
        <v>0</v>
      </c>
      <c r="G1388" s="131">
        <f>COUNTIF(사출계획!$E$88:$F$110,표4[[#This Row],[제품명]])</f>
        <v>0</v>
      </c>
      <c r="H1388" s="54">
        <f>COUNTIF(사출계획!$G$62:$H$110,표4[[#This Row],[제품명]])</f>
        <v>0</v>
      </c>
      <c r="I1388" s="132">
        <f>COUNTIF(사출계획!$G$62:$H$87,표4[[#This Row],[제품명]])</f>
        <v>0</v>
      </c>
      <c r="J1388" s="132">
        <f>COUNTIF(사출계획!$G$88:$H$110,표4[[#This Row],[제품명]])</f>
        <v>0</v>
      </c>
      <c r="K1388" s="54">
        <f>COUNTIF(사출계획!$I$62:$J$110,표4[[#This Row],[제품명]])</f>
        <v>0</v>
      </c>
      <c r="L1388" s="131">
        <f>COUNTIF(사출계획!$I$62:$J$87,표4[[#This Row],[제품명]])</f>
        <v>0</v>
      </c>
      <c r="M1388" s="131">
        <f>COUNTIF(사출계획!$I$88:$J$110,표4[[#This Row],[제품명]])</f>
        <v>0</v>
      </c>
      <c r="N1388" s="129">
        <f>COUNTIF(사출계획!$K$62:$L$110,표4[[#This Row],[제품명]])</f>
        <v>0</v>
      </c>
      <c r="O1388" s="131">
        <f>COUNTIF(사출계획!$K$62:$L$87,표4[[#This Row],[제품명]])</f>
        <v>0</v>
      </c>
      <c r="P1388" s="131">
        <f>COUNTIF(사출계획!$K$88:$L$110,표4[[#This Row],[제품명]])</f>
        <v>0</v>
      </c>
      <c r="Q1388" s="130">
        <f>COUNTIF(사출계획!$M$62:$N$110,표4[[#This Row],[제품명]])</f>
        <v>0</v>
      </c>
      <c r="R1388" s="131">
        <f>COUNTIF(사출계획!$M$62:$N$87,표4[[#This Row],[제품명]])</f>
        <v>0</v>
      </c>
      <c r="S1388" s="131">
        <f>COUNTIF(사출계획!$M$88:$N$110,표4[[#This Row],[제품명]])</f>
        <v>0</v>
      </c>
      <c r="T1388" s="54">
        <f>COUNTIF(사출계획!$O$62:$P$110,표4[[#This Row],[제품명]])</f>
        <v>0</v>
      </c>
      <c r="U1388" s="131">
        <f>COUNTIF(사출계획!$O$62:$P$87,표4[[#This Row],[제품명]])</f>
        <v>0</v>
      </c>
      <c r="V1388" s="131">
        <f>COUNTIF(사출계획!$O$88:$P$110,표4[[#This Row],[제품명]])</f>
        <v>0</v>
      </c>
      <c r="W1388" s="54">
        <f>COUNTIF(사출계획!$Q$62:$R$110,표4[[#This Row],[제품명]])</f>
        <v>0</v>
      </c>
      <c r="X1388" s="131">
        <f>COUNTIF(사출계획!$Q$62:$R$87,표4[[#This Row],[제품명]])</f>
        <v>0</v>
      </c>
      <c r="Y1388" s="131">
        <f>COUNTIF(사출계획!$Q$88:$R$110,표4[[#This Row],[제품명]])</f>
        <v>0</v>
      </c>
      <c r="Z1388" s="54">
        <f>COUNTIF(사출계획!$S$62:$T$110,표4[[#This Row],[제품명]])</f>
        <v>0</v>
      </c>
      <c r="AA1388" s="131"/>
      <c r="AB1388" s="131"/>
    </row>
    <row r="1389" spans="2:28" x14ac:dyDescent="0.3">
      <c r="B1389" s="558" t="s">
        <v>5516</v>
      </c>
      <c r="C1389" s="285"/>
      <c r="D1389" s="558" t="s">
        <v>5499</v>
      </c>
      <c r="E1389" s="54">
        <f>COUNTIF(사출계획!$E$62:$F$110,표4[[#This Row],[제품명]])</f>
        <v>0</v>
      </c>
      <c r="F1389" s="131">
        <f>COUNTIF(사출계획!$E$62:$F$87,표4[[#This Row],[제품명]])</f>
        <v>0</v>
      </c>
      <c r="G1389" s="131">
        <f>COUNTIF(사출계획!$E$88:$F$110,표4[[#This Row],[제품명]])</f>
        <v>0</v>
      </c>
      <c r="H1389" s="54">
        <f>COUNTIF(사출계획!$G$62:$H$110,표4[[#This Row],[제품명]])</f>
        <v>0</v>
      </c>
      <c r="I1389" s="132">
        <f>COUNTIF(사출계획!$G$62:$H$87,표4[[#This Row],[제품명]])</f>
        <v>0</v>
      </c>
      <c r="J1389" s="132">
        <f>COUNTIF(사출계획!$G$88:$H$110,표4[[#This Row],[제품명]])</f>
        <v>0</v>
      </c>
      <c r="K1389" s="54">
        <f>COUNTIF(사출계획!$I$62:$J$110,표4[[#This Row],[제품명]])</f>
        <v>0</v>
      </c>
      <c r="L1389" s="131">
        <f>COUNTIF(사출계획!$I$62:$J$87,표4[[#This Row],[제품명]])</f>
        <v>0</v>
      </c>
      <c r="M1389" s="131">
        <f>COUNTIF(사출계획!$I$88:$J$110,표4[[#This Row],[제품명]])</f>
        <v>0</v>
      </c>
      <c r="N1389" s="129">
        <f>COUNTIF(사출계획!$K$62:$L$110,표4[[#This Row],[제품명]])</f>
        <v>0</v>
      </c>
      <c r="O1389" s="131">
        <f>COUNTIF(사출계획!$K$62:$L$87,표4[[#This Row],[제품명]])</f>
        <v>0</v>
      </c>
      <c r="P1389" s="131">
        <f>COUNTIF(사출계획!$K$88:$L$110,표4[[#This Row],[제품명]])</f>
        <v>0</v>
      </c>
      <c r="Q1389" s="130">
        <f>COUNTIF(사출계획!$M$62:$N$110,표4[[#This Row],[제품명]])</f>
        <v>0</v>
      </c>
      <c r="R1389" s="131">
        <f>COUNTIF(사출계획!$M$62:$N$87,표4[[#This Row],[제품명]])</f>
        <v>0</v>
      </c>
      <c r="S1389" s="131">
        <f>COUNTIF(사출계획!$M$88:$N$110,표4[[#This Row],[제품명]])</f>
        <v>0</v>
      </c>
      <c r="T1389" s="54">
        <f>COUNTIF(사출계획!$O$62:$P$110,표4[[#This Row],[제품명]])</f>
        <v>0</v>
      </c>
      <c r="U1389" s="131">
        <f>COUNTIF(사출계획!$O$62:$P$87,표4[[#This Row],[제품명]])</f>
        <v>0</v>
      </c>
      <c r="V1389" s="131">
        <f>COUNTIF(사출계획!$O$88:$P$110,표4[[#This Row],[제품명]])</f>
        <v>0</v>
      </c>
      <c r="W1389" s="54">
        <f>COUNTIF(사출계획!$Q$62:$R$110,표4[[#This Row],[제품명]])</f>
        <v>0</v>
      </c>
      <c r="X1389" s="131">
        <f>COUNTIF(사출계획!$Q$62:$R$87,표4[[#This Row],[제품명]])</f>
        <v>0</v>
      </c>
      <c r="Y1389" s="131">
        <f>COUNTIF(사출계획!$Q$88:$R$110,표4[[#This Row],[제품명]])</f>
        <v>0</v>
      </c>
      <c r="Z1389" s="54">
        <f>COUNTIF(사출계획!$S$62:$T$110,표4[[#This Row],[제품명]])</f>
        <v>0</v>
      </c>
      <c r="AA1389" s="131"/>
      <c r="AB1389" s="131"/>
    </row>
    <row r="1390" spans="2:28" x14ac:dyDescent="0.3">
      <c r="B1390" s="558" t="s">
        <v>5498</v>
      </c>
      <c r="C1390" s="302"/>
      <c r="D1390" s="33" t="s">
        <v>5500</v>
      </c>
      <c r="E1390" s="34">
        <f>COUNTIF(사출계획!$E$62:$F$110,표4[[#This Row],[제품명]])</f>
        <v>0</v>
      </c>
      <c r="F1390" s="126">
        <f>COUNTIF(사출계획!$E$62:$F$87,표4[[#This Row],[제품명]])</f>
        <v>0</v>
      </c>
      <c r="G1390" s="126">
        <f>COUNTIF(사출계획!$E$88:$F$110,표4[[#This Row],[제품명]])</f>
        <v>0</v>
      </c>
      <c r="H1390" s="34">
        <f>COUNTIF(사출계획!$G$62:$H$110,표4[[#This Row],[제품명]])</f>
        <v>0</v>
      </c>
      <c r="I1390" s="128">
        <f>COUNTIF(사출계획!$G$62:$H$87,표4[[#This Row],[제품명]])</f>
        <v>0</v>
      </c>
      <c r="J1390" s="128">
        <f>COUNTIF(사출계획!$G$88:$H$110,표4[[#This Row],[제품명]])</f>
        <v>0</v>
      </c>
      <c r="K1390" s="34">
        <f>COUNTIF(사출계획!$I$62:$J$110,표4[[#This Row],[제품명]])</f>
        <v>0</v>
      </c>
      <c r="L1390" s="126">
        <f>COUNTIF(사출계획!$I$62:$J$87,표4[[#This Row],[제품명]])</f>
        <v>0</v>
      </c>
      <c r="M1390" s="126">
        <f>COUNTIF(사출계획!$I$88:$J$110,표4[[#This Row],[제품명]])</f>
        <v>0</v>
      </c>
      <c r="N1390" s="129">
        <f>COUNTIF(사출계획!$K$62:$L$110,표4[[#This Row],[제품명]])</f>
        <v>0</v>
      </c>
      <c r="O1390" s="126">
        <f>COUNTIF(사출계획!$K$62:$L$87,표4[[#This Row],[제품명]])</f>
        <v>0</v>
      </c>
      <c r="P1390" s="126">
        <f>COUNTIF(사출계획!$K$88:$L$110,표4[[#This Row],[제품명]])</f>
        <v>0</v>
      </c>
      <c r="Q1390" s="130">
        <f>COUNTIF(사출계획!$M$62:$N$110,표4[[#This Row],[제품명]])</f>
        <v>0</v>
      </c>
      <c r="R1390" s="126">
        <f>COUNTIF(사출계획!$M$62:$N$87,표4[[#This Row],[제품명]])</f>
        <v>0</v>
      </c>
      <c r="S1390" s="126">
        <f>COUNTIF(사출계획!$M$88:$N$110,표4[[#This Row],[제품명]])</f>
        <v>0</v>
      </c>
      <c r="T1390" s="34">
        <f>COUNTIF(사출계획!$O$62:$P$110,표4[[#This Row],[제품명]])</f>
        <v>0</v>
      </c>
      <c r="U1390" s="126">
        <f>COUNTIF(사출계획!$O$62:$P$87,표4[[#This Row],[제품명]])</f>
        <v>0</v>
      </c>
      <c r="V1390" s="126">
        <f>COUNTIF(사출계획!$O$88:$P$110,표4[[#This Row],[제품명]])</f>
        <v>0</v>
      </c>
      <c r="W1390" s="34">
        <f>COUNTIF(사출계획!$Q$62:$R$110,표4[[#This Row],[제품명]])</f>
        <v>0</v>
      </c>
      <c r="X1390" s="126">
        <f>COUNTIF(사출계획!$Q$62:$R$87,표4[[#This Row],[제품명]])</f>
        <v>0</v>
      </c>
      <c r="Y1390" s="126">
        <f>COUNTIF(사출계획!$Q$88:$R$110,표4[[#This Row],[제품명]])</f>
        <v>0</v>
      </c>
      <c r="Z1390" s="34">
        <f>COUNTIF(사출계획!$S$62:$T$110,표4[[#This Row],[제품명]])</f>
        <v>0</v>
      </c>
      <c r="AA1390" s="126"/>
      <c r="AB1390" s="126"/>
    </row>
    <row r="1391" spans="2:28" x14ac:dyDescent="0.3">
      <c r="B1391" s="558" t="s">
        <v>5498</v>
      </c>
      <c r="C1391" s="285"/>
      <c r="D1391" s="558" t="s">
        <v>5501</v>
      </c>
      <c r="E1391" s="54">
        <f>COUNTIF(사출계획!$E$62:$F$110,표4[[#This Row],[제품명]])</f>
        <v>0</v>
      </c>
      <c r="F1391" s="131">
        <f>COUNTIF(사출계획!$E$62:$F$87,표4[[#This Row],[제품명]])</f>
        <v>0</v>
      </c>
      <c r="G1391" s="131">
        <f>COUNTIF(사출계획!$E$88:$F$110,표4[[#This Row],[제품명]])</f>
        <v>0</v>
      </c>
      <c r="H1391" s="54">
        <f>COUNTIF(사출계획!$G$62:$H$110,표4[[#This Row],[제품명]])</f>
        <v>0</v>
      </c>
      <c r="I1391" s="132">
        <f>COUNTIF(사출계획!$G$62:$H$87,표4[[#This Row],[제품명]])</f>
        <v>0</v>
      </c>
      <c r="J1391" s="132">
        <f>COUNTIF(사출계획!$G$88:$H$110,표4[[#This Row],[제품명]])</f>
        <v>0</v>
      </c>
      <c r="K1391" s="54">
        <f>COUNTIF(사출계획!$I$62:$J$110,표4[[#This Row],[제품명]])</f>
        <v>0</v>
      </c>
      <c r="L1391" s="131">
        <f>COUNTIF(사출계획!$I$62:$J$87,표4[[#This Row],[제품명]])</f>
        <v>0</v>
      </c>
      <c r="M1391" s="131">
        <f>COUNTIF(사출계획!$I$88:$J$110,표4[[#This Row],[제품명]])</f>
        <v>0</v>
      </c>
      <c r="N1391" s="129">
        <f>COUNTIF(사출계획!$K$62:$L$110,표4[[#This Row],[제품명]])</f>
        <v>0</v>
      </c>
      <c r="O1391" s="131">
        <f>COUNTIF(사출계획!$K$62:$L$87,표4[[#This Row],[제품명]])</f>
        <v>0</v>
      </c>
      <c r="P1391" s="131">
        <f>COUNTIF(사출계획!$K$88:$L$110,표4[[#This Row],[제품명]])</f>
        <v>0</v>
      </c>
      <c r="Q1391" s="130">
        <f>COUNTIF(사출계획!$M$62:$N$110,표4[[#This Row],[제품명]])</f>
        <v>0</v>
      </c>
      <c r="R1391" s="131">
        <f>COUNTIF(사출계획!$M$62:$N$87,표4[[#This Row],[제품명]])</f>
        <v>0</v>
      </c>
      <c r="S1391" s="131">
        <f>COUNTIF(사출계획!$M$88:$N$110,표4[[#This Row],[제품명]])</f>
        <v>0</v>
      </c>
      <c r="T1391" s="54">
        <f>COUNTIF(사출계획!$O$62:$P$110,표4[[#This Row],[제품명]])</f>
        <v>0</v>
      </c>
      <c r="U1391" s="131">
        <f>COUNTIF(사출계획!$O$62:$P$87,표4[[#This Row],[제품명]])</f>
        <v>0</v>
      </c>
      <c r="V1391" s="131">
        <f>COUNTIF(사출계획!$O$88:$P$110,표4[[#This Row],[제품명]])</f>
        <v>0</v>
      </c>
      <c r="W1391" s="54">
        <f>COUNTIF(사출계획!$Q$62:$R$110,표4[[#This Row],[제품명]])</f>
        <v>0</v>
      </c>
      <c r="X1391" s="131">
        <f>COUNTIF(사출계획!$Q$62:$R$87,표4[[#This Row],[제품명]])</f>
        <v>0</v>
      </c>
      <c r="Y1391" s="131">
        <f>COUNTIF(사출계획!$Q$88:$R$110,표4[[#This Row],[제품명]])</f>
        <v>0</v>
      </c>
      <c r="Z1391" s="54">
        <f>COUNTIF(사출계획!$S$62:$T$110,표4[[#This Row],[제품명]])</f>
        <v>0</v>
      </c>
      <c r="AA1391" s="131"/>
      <c r="AB1391" s="131"/>
    </row>
    <row r="1392" spans="2:28" x14ac:dyDescent="0.3">
      <c r="B1392" s="561" t="s">
        <v>5518</v>
      </c>
      <c r="C1392" s="285"/>
      <c r="D1392" s="561" t="s">
        <v>5519</v>
      </c>
      <c r="E1392" s="54">
        <f>COUNTIF(사출계획!$E$62:$F$110,표4[[#This Row],[제품명]])</f>
        <v>0</v>
      </c>
      <c r="F1392" s="126">
        <f>COUNTIF(사출계획!$E$62:$F$87,표4[[#This Row],[제품명]])</f>
        <v>0</v>
      </c>
      <c r="G1392" s="126">
        <f>COUNTIF(사출계획!$E$88:$F$110,표4[[#This Row],[제품명]])</f>
        <v>0</v>
      </c>
      <c r="H1392" s="54">
        <f>COUNTIF(사출계획!$G$62:$H$110,표4[[#This Row],[제품명]])</f>
        <v>0</v>
      </c>
      <c r="I1392" s="128">
        <f>COUNTIF(사출계획!$G$62:$H$87,표4[[#This Row],[제품명]])</f>
        <v>0</v>
      </c>
      <c r="J1392" s="128">
        <f>COUNTIF(사출계획!$G$88:$H$110,표4[[#This Row],[제품명]])</f>
        <v>0</v>
      </c>
      <c r="K1392" s="54">
        <f>COUNTIF(사출계획!$I$62:$J$110,표4[[#This Row],[제품명]])</f>
        <v>0</v>
      </c>
      <c r="L1392" s="126">
        <f>COUNTIF(사출계획!$I$62:$J$87,표4[[#This Row],[제품명]])</f>
        <v>0</v>
      </c>
      <c r="M1392" s="126">
        <f>COUNTIF(사출계획!$I$88:$J$110,표4[[#This Row],[제품명]])</f>
        <v>0</v>
      </c>
      <c r="N1392" s="129">
        <f>COUNTIF(사출계획!$K$62:$L$110,표4[[#This Row],[제품명]])</f>
        <v>0</v>
      </c>
      <c r="O1392" s="126">
        <f>COUNTIF(사출계획!$K$62:$L$87,표4[[#This Row],[제품명]])</f>
        <v>0</v>
      </c>
      <c r="P1392" s="126">
        <f>COUNTIF(사출계획!$K$88:$L$110,표4[[#This Row],[제품명]])</f>
        <v>0</v>
      </c>
      <c r="Q1392" s="130">
        <f>COUNTIF(사출계획!$M$62:$N$110,표4[[#This Row],[제품명]])</f>
        <v>0</v>
      </c>
      <c r="R1392" s="126">
        <f>COUNTIF(사출계획!$M$62:$N$87,표4[[#This Row],[제품명]])</f>
        <v>0</v>
      </c>
      <c r="S1392" s="126">
        <f>COUNTIF(사출계획!$M$88:$N$110,표4[[#This Row],[제품명]])</f>
        <v>0</v>
      </c>
      <c r="T1392" s="54">
        <f>COUNTIF(사출계획!$O$62:$P$110,표4[[#This Row],[제품명]])</f>
        <v>0</v>
      </c>
      <c r="U1392" s="126">
        <f>COUNTIF(사출계획!$O$62:$P$87,표4[[#This Row],[제품명]])</f>
        <v>0</v>
      </c>
      <c r="V1392" s="126">
        <f>COUNTIF(사출계획!$O$88:$P$110,표4[[#This Row],[제품명]])</f>
        <v>0</v>
      </c>
      <c r="W1392" s="54">
        <f>COUNTIF(사출계획!$Q$62:$R$110,표4[[#This Row],[제품명]])</f>
        <v>0</v>
      </c>
      <c r="X1392" s="126">
        <f>COUNTIF(사출계획!$Q$62:$R$87,표4[[#This Row],[제품명]])</f>
        <v>0</v>
      </c>
      <c r="Y1392" s="126">
        <f>COUNTIF(사출계획!$Q$88:$R$110,표4[[#This Row],[제품명]])</f>
        <v>0</v>
      </c>
      <c r="Z1392" s="54">
        <f>COUNTIF(사출계획!$S$62:$T$110,표4[[#This Row],[제품명]])</f>
        <v>0</v>
      </c>
      <c r="AA1392" s="126"/>
      <c r="AB1392" s="126"/>
    </row>
    <row r="1393" spans="2:28" x14ac:dyDescent="0.3">
      <c r="B1393" s="561" t="s">
        <v>5518</v>
      </c>
      <c r="C1393" s="302"/>
      <c r="D1393" s="33" t="s">
        <v>5520</v>
      </c>
      <c r="E1393" s="34">
        <f>COUNTIF(사출계획!$E$62:$F$110,표4[[#This Row],[제품명]])</f>
        <v>0</v>
      </c>
      <c r="F1393" s="126">
        <f>COUNTIF(사출계획!$E$62:$F$87,표4[[#This Row],[제품명]])</f>
        <v>0</v>
      </c>
      <c r="G1393" s="126">
        <f>COUNTIF(사출계획!$E$88:$F$110,표4[[#This Row],[제품명]])</f>
        <v>0</v>
      </c>
      <c r="H1393" s="34">
        <f>COUNTIF(사출계획!$G$62:$H$110,표4[[#This Row],[제품명]])</f>
        <v>0</v>
      </c>
      <c r="I1393" s="128">
        <f>COUNTIF(사출계획!$G$62:$H$87,표4[[#This Row],[제품명]])</f>
        <v>0</v>
      </c>
      <c r="J1393" s="128">
        <f>COUNTIF(사출계획!$G$88:$H$110,표4[[#This Row],[제품명]])</f>
        <v>0</v>
      </c>
      <c r="K1393" s="34">
        <f>COUNTIF(사출계획!$I$62:$J$110,표4[[#This Row],[제품명]])</f>
        <v>0</v>
      </c>
      <c r="L1393" s="126">
        <f>COUNTIF(사출계획!$I$62:$J$87,표4[[#This Row],[제품명]])</f>
        <v>0</v>
      </c>
      <c r="M1393" s="126">
        <f>COUNTIF(사출계획!$I$88:$J$110,표4[[#This Row],[제품명]])</f>
        <v>0</v>
      </c>
      <c r="N1393" s="129">
        <f>COUNTIF(사출계획!$K$62:$L$110,표4[[#This Row],[제품명]])</f>
        <v>0</v>
      </c>
      <c r="O1393" s="126">
        <f>COUNTIF(사출계획!$K$62:$L$87,표4[[#This Row],[제품명]])</f>
        <v>0</v>
      </c>
      <c r="P1393" s="126">
        <f>COUNTIF(사출계획!$K$88:$L$110,표4[[#This Row],[제품명]])</f>
        <v>0</v>
      </c>
      <c r="Q1393" s="130">
        <f>COUNTIF(사출계획!$M$62:$N$110,표4[[#This Row],[제품명]])</f>
        <v>0</v>
      </c>
      <c r="R1393" s="126">
        <f>COUNTIF(사출계획!$M$62:$N$87,표4[[#This Row],[제품명]])</f>
        <v>0</v>
      </c>
      <c r="S1393" s="126">
        <f>COUNTIF(사출계획!$M$88:$N$110,표4[[#This Row],[제품명]])</f>
        <v>0</v>
      </c>
      <c r="T1393" s="34">
        <f>COUNTIF(사출계획!$O$62:$P$110,표4[[#This Row],[제품명]])</f>
        <v>0</v>
      </c>
      <c r="U1393" s="126">
        <f>COUNTIF(사출계획!$O$62:$P$87,표4[[#This Row],[제품명]])</f>
        <v>0</v>
      </c>
      <c r="V1393" s="126">
        <f>COUNTIF(사출계획!$O$88:$P$110,표4[[#This Row],[제품명]])</f>
        <v>0</v>
      </c>
      <c r="W1393" s="34">
        <f>COUNTIF(사출계획!$Q$62:$R$110,표4[[#This Row],[제품명]])</f>
        <v>0</v>
      </c>
      <c r="X1393" s="126">
        <f>COUNTIF(사출계획!$Q$62:$R$87,표4[[#This Row],[제품명]])</f>
        <v>0</v>
      </c>
      <c r="Y1393" s="126">
        <f>COUNTIF(사출계획!$Q$88:$R$110,표4[[#This Row],[제품명]])</f>
        <v>0</v>
      </c>
      <c r="Z1393" s="34">
        <f>COUNTIF(사출계획!$S$62:$T$110,표4[[#This Row],[제품명]])</f>
        <v>0</v>
      </c>
      <c r="AA1393" s="126"/>
      <c r="AB1393" s="126"/>
    </row>
    <row r="1394" spans="2:28" x14ac:dyDescent="0.3">
      <c r="B1394" s="561" t="s">
        <v>5518</v>
      </c>
      <c r="C1394" s="285"/>
      <c r="D1394" s="561" t="s">
        <v>5521</v>
      </c>
      <c r="E1394" s="54">
        <f>COUNTIF(사출계획!$E$62:$F$110,표4[[#This Row],[제품명]])</f>
        <v>0</v>
      </c>
      <c r="F1394" s="131">
        <f>COUNTIF(사출계획!$E$62:$F$87,표4[[#This Row],[제품명]])</f>
        <v>0</v>
      </c>
      <c r="G1394" s="131">
        <f>COUNTIF(사출계획!$E$88:$F$110,표4[[#This Row],[제품명]])</f>
        <v>0</v>
      </c>
      <c r="H1394" s="54">
        <f>COUNTIF(사출계획!$G$62:$H$110,표4[[#This Row],[제품명]])</f>
        <v>0</v>
      </c>
      <c r="I1394" s="132">
        <f>COUNTIF(사출계획!$G$62:$H$87,표4[[#This Row],[제품명]])</f>
        <v>0</v>
      </c>
      <c r="J1394" s="132">
        <f>COUNTIF(사출계획!$G$88:$H$110,표4[[#This Row],[제품명]])</f>
        <v>0</v>
      </c>
      <c r="K1394" s="54">
        <f>COUNTIF(사출계획!$I$62:$J$110,표4[[#This Row],[제품명]])</f>
        <v>0</v>
      </c>
      <c r="L1394" s="131">
        <f>COUNTIF(사출계획!$I$62:$J$87,표4[[#This Row],[제품명]])</f>
        <v>0</v>
      </c>
      <c r="M1394" s="131">
        <f>COUNTIF(사출계획!$I$88:$J$110,표4[[#This Row],[제품명]])</f>
        <v>0</v>
      </c>
      <c r="N1394" s="129">
        <f>COUNTIF(사출계획!$K$62:$L$110,표4[[#This Row],[제품명]])</f>
        <v>0</v>
      </c>
      <c r="O1394" s="131">
        <f>COUNTIF(사출계획!$K$62:$L$87,표4[[#This Row],[제품명]])</f>
        <v>0</v>
      </c>
      <c r="P1394" s="131">
        <f>COUNTIF(사출계획!$K$88:$L$110,표4[[#This Row],[제품명]])</f>
        <v>0</v>
      </c>
      <c r="Q1394" s="130">
        <f>COUNTIF(사출계획!$M$62:$N$110,표4[[#This Row],[제품명]])</f>
        <v>0</v>
      </c>
      <c r="R1394" s="131">
        <f>COUNTIF(사출계획!$M$62:$N$87,표4[[#This Row],[제품명]])</f>
        <v>0</v>
      </c>
      <c r="S1394" s="131">
        <f>COUNTIF(사출계획!$M$88:$N$110,표4[[#This Row],[제품명]])</f>
        <v>0</v>
      </c>
      <c r="T1394" s="54">
        <f>COUNTIF(사출계획!$O$62:$P$110,표4[[#This Row],[제품명]])</f>
        <v>0</v>
      </c>
      <c r="U1394" s="131">
        <f>COUNTIF(사출계획!$O$62:$P$87,표4[[#This Row],[제품명]])</f>
        <v>0</v>
      </c>
      <c r="V1394" s="131">
        <f>COUNTIF(사출계획!$O$88:$P$110,표4[[#This Row],[제품명]])</f>
        <v>0</v>
      </c>
      <c r="W1394" s="54">
        <f>COUNTIF(사출계획!$Q$62:$R$110,표4[[#This Row],[제품명]])</f>
        <v>0</v>
      </c>
      <c r="X1394" s="131">
        <f>COUNTIF(사출계획!$Q$62:$R$87,표4[[#This Row],[제품명]])</f>
        <v>0</v>
      </c>
      <c r="Y1394" s="131">
        <f>COUNTIF(사출계획!$Q$88:$R$110,표4[[#This Row],[제품명]])</f>
        <v>0</v>
      </c>
      <c r="Z1394" s="54">
        <f>COUNTIF(사출계획!$S$62:$T$110,표4[[#This Row],[제품명]])</f>
        <v>0</v>
      </c>
      <c r="AA1394" s="131"/>
      <c r="AB1394" s="131"/>
    </row>
    <row r="1395" spans="2:28" x14ac:dyDescent="0.3">
      <c r="B1395" s="563" t="s">
        <v>5525</v>
      </c>
      <c r="C1395" s="302"/>
      <c r="D1395" s="33" t="s">
        <v>5526</v>
      </c>
      <c r="E1395" s="34">
        <f>COUNTIF(사출계획!$E$62:$F$110,표4[[#This Row],[제품명]])</f>
        <v>2</v>
      </c>
      <c r="F1395" s="126">
        <f>COUNTIF(사출계획!$E$62:$F$87,표4[[#This Row],[제품명]])</f>
        <v>2</v>
      </c>
      <c r="G1395" s="126">
        <f>COUNTIF(사출계획!$E$88:$F$110,표4[[#This Row],[제품명]])</f>
        <v>0</v>
      </c>
      <c r="H1395" s="34">
        <f>COUNTIF(사출계획!$G$62:$H$110,표4[[#This Row],[제품명]])</f>
        <v>2</v>
      </c>
      <c r="I1395" s="128">
        <f>COUNTIF(사출계획!$G$62:$H$87,표4[[#This Row],[제품명]])</f>
        <v>2</v>
      </c>
      <c r="J1395" s="128">
        <f>COUNTIF(사출계획!$G$88:$H$110,표4[[#This Row],[제품명]])</f>
        <v>0</v>
      </c>
      <c r="K1395" s="34">
        <f>COUNTIF(사출계획!$I$62:$J$110,표4[[#This Row],[제품명]])</f>
        <v>0</v>
      </c>
      <c r="L1395" s="126">
        <f>COUNTIF(사출계획!$I$62:$J$87,표4[[#This Row],[제품명]])</f>
        <v>0</v>
      </c>
      <c r="M1395" s="126">
        <f>COUNTIF(사출계획!$I$88:$J$110,표4[[#This Row],[제품명]])</f>
        <v>0</v>
      </c>
      <c r="N1395" s="129">
        <f>COUNTIF(사출계획!$K$62:$L$110,표4[[#This Row],[제품명]])</f>
        <v>0</v>
      </c>
      <c r="O1395" s="126">
        <f>COUNTIF(사출계획!$K$62:$L$87,표4[[#This Row],[제품명]])</f>
        <v>0</v>
      </c>
      <c r="P1395" s="126">
        <f>COUNTIF(사출계획!$K$88:$L$110,표4[[#This Row],[제품명]])</f>
        <v>0</v>
      </c>
      <c r="Q1395" s="130">
        <f>COUNTIF(사출계획!$M$62:$N$110,표4[[#This Row],[제품명]])</f>
        <v>0</v>
      </c>
      <c r="R1395" s="126">
        <f>COUNTIF(사출계획!$M$62:$N$87,표4[[#This Row],[제품명]])</f>
        <v>0</v>
      </c>
      <c r="S1395" s="126">
        <f>COUNTIF(사출계획!$M$88:$N$110,표4[[#This Row],[제품명]])</f>
        <v>0</v>
      </c>
      <c r="T1395" s="34">
        <f>COUNTIF(사출계획!$O$62:$P$110,표4[[#This Row],[제품명]])</f>
        <v>0</v>
      </c>
      <c r="U1395" s="126">
        <f>COUNTIF(사출계획!$O$62:$P$87,표4[[#This Row],[제품명]])</f>
        <v>0</v>
      </c>
      <c r="V1395" s="126">
        <f>COUNTIF(사출계획!$O$88:$P$110,표4[[#This Row],[제품명]])</f>
        <v>0</v>
      </c>
      <c r="W1395" s="34">
        <f>COUNTIF(사출계획!$Q$62:$R$110,표4[[#This Row],[제품명]])</f>
        <v>0</v>
      </c>
      <c r="X1395" s="126">
        <f>COUNTIF(사출계획!$Q$62:$R$87,표4[[#This Row],[제품명]])</f>
        <v>0</v>
      </c>
      <c r="Y1395" s="126">
        <f>COUNTIF(사출계획!$Q$88:$R$110,표4[[#This Row],[제품명]])</f>
        <v>0</v>
      </c>
      <c r="Z1395" s="34">
        <f>COUNTIF(사출계획!$S$62:$T$110,표4[[#This Row],[제품명]])</f>
        <v>0</v>
      </c>
      <c r="AA1395" s="126"/>
      <c r="AB1395" s="126"/>
    </row>
    <row r="1396" spans="2:28" x14ac:dyDescent="0.3">
      <c r="B1396" s="563" t="s">
        <v>5525</v>
      </c>
      <c r="C1396" s="565"/>
      <c r="D1396" s="563" t="s">
        <v>5527</v>
      </c>
      <c r="E1396" s="54">
        <f>COUNTIF(사출계획!$E$62:$F$110,표4[[#This Row],[제품명]])</f>
        <v>2</v>
      </c>
      <c r="F1396" s="131">
        <f>COUNTIF(사출계획!$E$62:$F$87,표4[[#This Row],[제품명]])</f>
        <v>2</v>
      </c>
      <c r="G1396" s="131">
        <f>COUNTIF(사출계획!$E$88:$F$110,표4[[#This Row],[제품명]])</f>
        <v>0</v>
      </c>
      <c r="H1396" s="54">
        <f>COUNTIF(사출계획!$G$62:$H$110,표4[[#This Row],[제품명]])</f>
        <v>2</v>
      </c>
      <c r="I1396" s="132">
        <f>COUNTIF(사출계획!$G$62:$H$87,표4[[#This Row],[제품명]])</f>
        <v>2</v>
      </c>
      <c r="J1396" s="132">
        <f>COUNTIF(사출계획!$G$88:$H$110,표4[[#This Row],[제품명]])</f>
        <v>0</v>
      </c>
      <c r="K1396" s="54">
        <f>COUNTIF(사출계획!$I$62:$J$110,표4[[#This Row],[제품명]])</f>
        <v>0</v>
      </c>
      <c r="L1396" s="131">
        <f>COUNTIF(사출계획!$I$62:$J$87,표4[[#This Row],[제품명]])</f>
        <v>0</v>
      </c>
      <c r="M1396" s="131">
        <f>COUNTIF(사출계획!$I$88:$J$110,표4[[#This Row],[제품명]])</f>
        <v>0</v>
      </c>
      <c r="N1396" s="129">
        <f>COUNTIF(사출계획!$K$62:$L$110,표4[[#This Row],[제품명]])</f>
        <v>0</v>
      </c>
      <c r="O1396" s="131">
        <f>COUNTIF(사출계획!$K$62:$L$87,표4[[#This Row],[제품명]])</f>
        <v>0</v>
      </c>
      <c r="P1396" s="131">
        <f>COUNTIF(사출계획!$K$88:$L$110,표4[[#This Row],[제품명]])</f>
        <v>0</v>
      </c>
      <c r="Q1396" s="130">
        <f>COUNTIF(사출계획!$M$62:$N$110,표4[[#This Row],[제품명]])</f>
        <v>0</v>
      </c>
      <c r="R1396" s="131">
        <f>COUNTIF(사출계획!$M$62:$N$87,표4[[#This Row],[제품명]])</f>
        <v>0</v>
      </c>
      <c r="S1396" s="131">
        <f>COUNTIF(사출계획!$M$88:$N$110,표4[[#This Row],[제품명]])</f>
        <v>0</v>
      </c>
      <c r="T1396" s="54">
        <f>COUNTIF(사출계획!$O$62:$P$110,표4[[#This Row],[제품명]])</f>
        <v>0</v>
      </c>
      <c r="U1396" s="131">
        <f>COUNTIF(사출계획!$O$62:$P$87,표4[[#This Row],[제품명]])</f>
        <v>0</v>
      </c>
      <c r="V1396" s="131">
        <f>COUNTIF(사출계획!$O$88:$P$110,표4[[#This Row],[제품명]])</f>
        <v>0</v>
      </c>
      <c r="W1396" s="54">
        <f>COUNTIF(사출계획!$Q$62:$R$110,표4[[#This Row],[제품명]])</f>
        <v>0</v>
      </c>
      <c r="X1396" s="131">
        <f>COUNTIF(사출계획!$Q$62:$R$87,표4[[#This Row],[제품명]])</f>
        <v>0</v>
      </c>
      <c r="Y1396" s="131">
        <f>COUNTIF(사출계획!$Q$88:$R$110,표4[[#This Row],[제품명]])</f>
        <v>0</v>
      </c>
      <c r="Z1396" s="54">
        <f>COUNTIF(사출계획!$S$62:$T$110,표4[[#This Row],[제품명]])</f>
        <v>0</v>
      </c>
      <c r="AA1396" s="131"/>
      <c r="AB1396" s="131"/>
    </row>
    <row r="1397" spans="2:28" x14ac:dyDescent="0.3">
      <c r="B1397" s="564" t="s">
        <v>5530</v>
      </c>
      <c r="C1397" s="285"/>
      <c r="D1397" s="564" t="s">
        <v>5531</v>
      </c>
      <c r="E1397" s="54">
        <f>COUNTIF(사출계획!$E$62:$F$110,표4[[#This Row],[제품명]])</f>
        <v>0</v>
      </c>
      <c r="F1397" s="126">
        <f>COUNTIF(사출계획!$E$62:$F$87,표4[[#This Row],[제품명]])</f>
        <v>0</v>
      </c>
      <c r="G1397" s="126">
        <f>COUNTIF(사출계획!$E$88:$F$110,표4[[#This Row],[제품명]])</f>
        <v>0</v>
      </c>
      <c r="H1397" s="54">
        <f>COUNTIF(사출계획!$G$62:$H$110,표4[[#This Row],[제품명]])</f>
        <v>0</v>
      </c>
      <c r="I1397" s="128">
        <f>COUNTIF(사출계획!$G$62:$H$87,표4[[#This Row],[제품명]])</f>
        <v>0</v>
      </c>
      <c r="J1397" s="128">
        <f>COUNTIF(사출계획!$G$88:$H$110,표4[[#This Row],[제품명]])</f>
        <v>0</v>
      </c>
      <c r="K1397" s="54">
        <f>COUNTIF(사출계획!$I$62:$J$110,표4[[#This Row],[제품명]])</f>
        <v>0</v>
      </c>
      <c r="L1397" s="126">
        <f>COUNTIF(사출계획!$I$62:$J$87,표4[[#This Row],[제품명]])</f>
        <v>0</v>
      </c>
      <c r="M1397" s="126">
        <f>COUNTIF(사출계획!$I$88:$J$110,표4[[#This Row],[제품명]])</f>
        <v>0</v>
      </c>
      <c r="N1397" s="129">
        <f>COUNTIF(사출계획!$K$62:$L$110,표4[[#This Row],[제품명]])</f>
        <v>0</v>
      </c>
      <c r="O1397" s="126">
        <f>COUNTIF(사출계획!$K$62:$L$87,표4[[#This Row],[제품명]])</f>
        <v>0</v>
      </c>
      <c r="P1397" s="126">
        <f>COUNTIF(사출계획!$K$88:$L$110,표4[[#This Row],[제품명]])</f>
        <v>0</v>
      </c>
      <c r="Q1397" s="130">
        <f>COUNTIF(사출계획!$M$62:$N$110,표4[[#This Row],[제품명]])</f>
        <v>0</v>
      </c>
      <c r="R1397" s="126">
        <f>COUNTIF(사출계획!$M$62:$N$87,표4[[#This Row],[제품명]])</f>
        <v>0</v>
      </c>
      <c r="S1397" s="126">
        <f>COUNTIF(사출계획!$M$88:$N$110,표4[[#This Row],[제품명]])</f>
        <v>0</v>
      </c>
      <c r="T1397" s="54">
        <f>COUNTIF(사출계획!$O$62:$P$110,표4[[#This Row],[제품명]])</f>
        <v>0</v>
      </c>
      <c r="U1397" s="126">
        <f>COUNTIF(사출계획!$O$62:$P$87,표4[[#This Row],[제품명]])</f>
        <v>0</v>
      </c>
      <c r="V1397" s="126">
        <f>COUNTIF(사출계획!$O$88:$P$110,표4[[#This Row],[제품명]])</f>
        <v>0</v>
      </c>
      <c r="W1397" s="54">
        <f>COUNTIF(사출계획!$Q$62:$R$110,표4[[#This Row],[제품명]])</f>
        <v>0</v>
      </c>
      <c r="X1397" s="126">
        <f>COUNTIF(사출계획!$Q$62:$R$87,표4[[#This Row],[제품명]])</f>
        <v>0</v>
      </c>
      <c r="Y1397" s="126">
        <f>COUNTIF(사출계획!$Q$88:$R$110,표4[[#This Row],[제품명]])</f>
        <v>0</v>
      </c>
      <c r="Z1397" s="54">
        <f>COUNTIF(사출계획!$S$62:$T$110,표4[[#This Row],[제품명]])</f>
        <v>0</v>
      </c>
      <c r="AA1397" s="126"/>
      <c r="AB1397" s="126"/>
    </row>
    <row r="1398" spans="2:28" x14ac:dyDescent="0.3">
      <c r="B1398" s="564" t="s">
        <v>5530</v>
      </c>
      <c r="C1398" s="302"/>
      <c r="D1398" s="33" t="s">
        <v>5532</v>
      </c>
      <c r="E1398" s="34">
        <f>COUNTIF(사출계획!$E$62:$F$110,표4[[#This Row],[제품명]])</f>
        <v>0</v>
      </c>
      <c r="F1398" s="126">
        <f>COUNTIF(사출계획!$E$62:$F$87,표4[[#This Row],[제품명]])</f>
        <v>0</v>
      </c>
      <c r="G1398" s="126">
        <f>COUNTIF(사출계획!$E$88:$F$110,표4[[#This Row],[제품명]])</f>
        <v>0</v>
      </c>
      <c r="H1398" s="34">
        <f>COUNTIF(사출계획!$G$62:$H$110,표4[[#This Row],[제품명]])</f>
        <v>0</v>
      </c>
      <c r="I1398" s="128">
        <f>COUNTIF(사출계획!$G$62:$H$87,표4[[#This Row],[제품명]])</f>
        <v>0</v>
      </c>
      <c r="J1398" s="128">
        <f>COUNTIF(사출계획!$G$88:$H$110,표4[[#This Row],[제품명]])</f>
        <v>0</v>
      </c>
      <c r="K1398" s="34">
        <f>COUNTIF(사출계획!$I$62:$J$110,표4[[#This Row],[제품명]])</f>
        <v>0</v>
      </c>
      <c r="L1398" s="126">
        <f>COUNTIF(사출계획!$I$62:$J$87,표4[[#This Row],[제품명]])</f>
        <v>0</v>
      </c>
      <c r="M1398" s="126">
        <f>COUNTIF(사출계획!$I$88:$J$110,표4[[#This Row],[제품명]])</f>
        <v>0</v>
      </c>
      <c r="N1398" s="129">
        <f>COUNTIF(사출계획!$K$62:$L$110,표4[[#This Row],[제품명]])</f>
        <v>0</v>
      </c>
      <c r="O1398" s="126">
        <f>COUNTIF(사출계획!$K$62:$L$87,표4[[#This Row],[제품명]])</f>
        <v>0</v>
      </c>
      <c r="P1398" s="126">
        <f>COUNTIF(사출계획!$K$88:$L$110,표4[[#This Row],[제품명]])</f>
        <v>0</v>
      </c>
      <c r="Q1398" s="130">
        <f>COUNTIF(사출계획!$M$62:$N$110,표4[[#This Row],[제품명]])</f>
        <v>0</v>
      </c>
      <c r="R1398" s="126">
        <f>COUNTIF(사출계획!$M$62:$N$87,표4[[#This Row],[제품명]])</f>
        <v>0</v>
      </c>
      <c r="S1398" s="126">
        <f>COUNTIF(사출계획!$M$88:$N$110,표4[[#This Row],[제품명]])</f>
        <v>0</v>
      </c>
      <c r="T1398" s="34">
        <f>COUNTIF(사출계획!$O$62:$P$110,표4[[#This Row],[제품명]])</f>
        <v>0</v>
      </c>
      <c r="U1398" s="126">
        <f>COUNTIF(사출계획!$O$62:$P$87,표4[[#This Row],[제품명]])</f>
        <v>0</v>
      </c>
      <c r="V1398" s="126">
        <f>COUNTIF(사출계획!$O$88:$P$110,표4[[#This Row],[제품명]])</f>
        <v>0</v>
      </c>
      <c r="W1398" s="34">
        <f>COUNTIF(사출계획!$Q$62:$R$110,표4[[#This Row],[제품명]])</f>
        <v>0</v>
      </c>
      <c r="X1398" s="126">
        <f>COUNTIF(사출계획!$Q$62:$R$87,표4[[#This Row],[제품명]])</f>
        <v>0</v>
      </c>
      <c r="Y1398" s="126">
        <f>COUNTIF(사출계획!$Q$88:$R$110,표4[[#This Row],[제품명]])</f>
        <v>0</v>
      </c>
      <c r="Z1398" s="34">
        <f>COUNTIF(사출계획!$S$62:$T$110,표4[[#This Row],[제품명]])</f>
        <v>0</v>
      </c>
      <c r="AA1398" s="126"/>
      <c r="AB1398" s="126"/>
    </row>
    <row r="1399" spans="2:28" x14ac:dyDescent="0.3">
      <c r="B1399" s="564" t="s">
        <v>5530</v>
      </c>
      <c r="C1399" s="285"/>
      <c r="D1399" s="564" t="s">
        <v>5533</v>
      </c>
      <c r="E1399" s="54">
        <f>COUNTIF(사출계획!$E$62:$F$110,표4[[#This Row],[제품명]])</f>
        <v>0</v>
      </c>
      <c r="F1399" s="131">
        <f>COUNTIF(사출계획!$E$62:$F$87,표4[[#This Row],[제품명]])</f>
        <v>0</v>
      </c>
      <c r="G1399" s="131">
        <f>COUNTIF(사출계획!$E$88:$F$110,표4[[#This Row],[제품명]])</f>
        <v>0</v>
      </c>
      <c r="H1399" s="54">
        <f>COUNTIF(사출계획!$G$62:$H$110,표4[[#This Row],[제품명]])</f>
        <v>0</v>
      </c>
      <c r="I1399" s="132">
        <f>COUNTIF(사출계획!$G$62:$H$87,표4[[#This Row],[제품명]])</f>
        <v>0</v>
      </c>
      <c r="J1399" s="132">
        <f>COUNTIF(사출계획!$G$88:$H$110,표4[[#This Row],[제품명]])</f>
        <v>0</v>
      </c>
      <c r="K1399" s="54">
        <f>COUNTIF(사출계획!$I$62:$J$110,표4[[#This Row],[제품명]])</f>
        <v>0</v>
      </c>
      <c r="L1399" s="131">
        <f>COUNTIF(사출계획!$I$62:$J$87,표4[[#This Row],[제품명]])</f>
        <v>0</v>
      </c>
      <c r="M1399" s="131">
        <f>COUNTIF(사출계획!$I$88:$J$110,표4[[#This Row],[제품명]])</f>
        <v>0</v>
      </c>
      <c r="N1399" s="129">
        <f>COUNTIF(사출계획!$K$62:$L$110,표4[[#This Row],[제품명]])</f>
        <v>0</v>
      </c>
      <c r="O1399" s="131">
        <f>COUNTIF(사출계획!$K$62:$L$87,표4[[#This Row],[제품명]])</f>
        <v>0</v>
      </c>
      <c r="P1399" s="131">
        <f>COUNTIF(사출계획!$K$88:$L$110,표4[[#This Row],[제품명]])</f>
        <v>0</v>
      </c>
      <c r="Q1399" s="130">
        <f>COUNTIF(사출계획!$M$62:$N$110,표4[[#This Row],[제품명]])</f>
        <v>0</v>
      </c>
      <c r="R1399" s="131">
        <f>COUNTIF(사출계획!$M$62:$N$87,표4[[#This Row],[제품명]])</f>
        <v>0</v>
      </c>
      <c r="S1399" s="131">
        <f>COUNTIF(사출계획!$M$88:$N$110,표4[[#This Row],[제품명]])</f>
        <v>0</v>
      </c>
      <c r="T1399" s="54">
        <f>COUNTIF(사출계획!$O$62:$P$110,표4[[#This Row],[제품명]])</f>
        <v>0</v>
      </c>
      <c r="U1399" s="131">
        <f>COUNTIF(사출계획!$O$62:$P$87,표4[[#This Row],[제품명]])</f>
        <v>0</v>
      </c>
      <c r="V1399" s="131">
        <f>COUNTIF(사출계획!$O$88:$P$110,표4[[#This Row],[제품명]])</f>
        <v>0</v>
      </c>
      <c r="W1399" s="54">
        <f>COUNTIF(사출계획!$Q$62:$R$110,표4[[#This Row],[제품명]])</f>
        <v>0</v>
      </c>
      <c r="X1399" s="131">
        <f>COUNTIF(사출계획!$Q$62:$R$87,표4[[#This Row],[제품명]])</f>
        <v>0</v>
      </c>
      <c r="Y1399" s="131">
        <f>COUNTIF(사출계획!$Q$88:$R$110,표4[[#This Row],[제품명]])</f>
        <v>0</v>
      </c>
      <c r="Z1399" s="54">
        <f>COUNTIF(사출계획!$S$62:$T$110,표4[[#This Row],[제품명]])</f>
        <v>0</v>
      </c>
      <c r="AA1399" s="131"/>
      <c r="AB1399" s="131"/>
    </row>
    <row r="1400" spans="2:28" x14ac:dyDescent="0.3">
      <c r="B1400" s="566" t="s">
        <v>5549</v>
      </c>
      <c r="C1400" s="285"/>
      <c r="D1400" s="566" t="s">
        <v>5550</v>
      </c>
      <c r="E1400" s="54">
        <f>COUNTIF(사출계획!$E$62:$F$110,표4[[#This Row],[제품명]])</f>
        <v>0</v>
      </c>
      <c r="F1400" s="131">
        <f>COUNTIF(사출계획!$E$62:$F$87,표4[[#This Row],[제품명]])</f>
        <v>0</v>
      </c>
      <c r="G1400" s="131">
        <f>COUNTIF(사출계획!$E$88:$F$110,표4[[#This Row],[제품명]])</f>
        <v>0</v>
      </c>
      <c r="H1400" s="54">
        <f>COUNTIF(사출계획!$G$62:$H$110,표4[[#This Row],[제품명]])</f>
        <v>0</v>
      </c>
      <c r="I1400" s="132">
        <f>COUNTIF(사출계획!$G$62:$H$87,표4[[#This Row],[제품명]])</f>
        <v>0</v>
      </c>
      <c r="J1400" s="132">
        <f>COUNTIF(사출계획!$G$88:$H$110,표4[[#This Row],[제품명]])</f>
        <v>0</v>
      </c>
      <c r="K1400" s="54">
        <f>COUNTIF(사출계획!$I$62:$J$110,표4[[#This Row],[제품명]])</f>
        <v>0</v>
      </c>
      <c r="L1400" s="131">
        <f>COUNTIF(사출계획!$I$62:$J$87,표4[[#This Row],[제품명]])</f>
        <v>0</v>
      </c>
      <c r="M1400" s="131">
        <f>COUNTIF(사출계획!$I$88:$J$110,표4[[#This Row],[제품명]])</f>
        <v>0</v>
      </c>
      <c r="N1400" s="129">
        <f>COUNTIF(사출계획!$K$62:$L$110,표4[[#This Row],[제품명]])</f>
        <v>0</v>
      </c>
      <c r="O1400" s="131">
        <f>COUNTIF(사출계획!$K$62:$L$87,표4[[#This Row],[제품명]])</f>
        <v>0</v>
      </c>
      <c r="P1400" s="131">
        <f>COUNTIF(사출계획!$K$88:$L$110,표4[[#This Row],[제품명]])</f>
        <v>0</v>
      </c>
      <c r="Q1400" s="130">
        <f>COUNTIF(사출계획!$M$62:$N$110,표4[[#This Row],[제품명]])</f>
        <v>0</v>
      </c>
      <c r="R1400" s="131">
        <f>COUNTIF(사출계획!$M$62:$N$87,표4[[#This Row],[제품명]])</f>
        <v>0</v>
      </c>
      <c r="S1400" s="131">
        <f>COUNTIF(사출계획!$M$88:$N$110,표4[[#This Row],[제품명]])</f>
        <v>0</v>
      </c>
      <c r="T1400" s="54">
        <f>COUNTIF(사출계획!$O$62:$P$110,표4[[#This Row],[제품명]])</f>
        <v>0</v>
      </c>
      <c r="U1400" s="131">
        <f>COUNTIF(사출계획!$O$62:$P$87,표4[[#This Row],[제품명]])</f>
        <v>0</v>
      </c>
      <c r="V1400" s="131">
        <f>COUNTIF(사출계획!$O$88:$P$110,표4[[#This Row],[제품명]])</f>
        <v>0</v>
      </c>
      <c r="W1400" s="54">
        <f>COUNTIF(사출계획!$Q$62:$R$110,표4[[#This Row],[제품명]])</f>
        <v>0</v>
      </c>
      <c r="X1400" s="131">
        <f>COUNTIF(사출계획!$Q$62:$R$87,표4[[#This Row],[제품명]])</f>
        <v>0</v>
      </c>
      <c r="Y1400" s="131">
        <f>COUNTIF(사출계획!$Q$88:$R$110,표4[[#This Row],[제품명]])</f>
        <v>0</v>
      </c>
      <c r="Z1400" s="54">
        <f>COUNTIF(사출계획!$S$62:$T$110,표4[[#This Row],[제품명]])</f>
        <v>0</v>
      </c>
      <c r="AA1400" s="131"/>
      <c r="AB1400" s="131"/>
    </row>
    <row r="1401" spans="2:28" x14ac:dyDescent="0.3">
      <c r="B1401" s="566" t="s">
        <v>5549</v>
      </c>
      <c r="C1401" s="302"/>
      <c r="D1401" s="33" t="s">
        <v>5551</v>
      </c>
      <c r="E1401" s="34">
        <f>COUNTIF(사출계획!$E$62:$F$110,표4[[#This Row],[제품명]])</f>
        <v>0</v>
      </c>
      <c r="F1401" s="126">
        <f>COUNTIF(사출계획!$E$62:$F$87,표4[[#This Row],[제품명]])</f>
        <v>0</v>
      </c>
      <c r="G1401" s="126">
        <f>COUNTIF(사출계획!$E$88:$F$110,표4[[#This Row],[제품명]])</f>
        <v>0</v>
      </c>
      <c r="H1401" s="34">
        <f>COUNTIF(사출계획!$G$62:$H$110,표4[[#This Row],[제품명]])</f>
        <v>0</v>
      </c>
      <c r="I1401" s="128">
        <f>COUNTIF(사출계획!$G$62:$H$87,표4[[#This Row],[제품명]])</f>
        <v>0</v>
      </c>
      <c r="J1401" s="128">
        <f>COUNTIF(사출계획!$G$88:$H$110,표4[[#This Row],[제품명]])</f>
        <v>0</v>
      </c>
      <c r="K1401" s="34">
        <f>COUNTIF(사출계획!$I$62:$J$110,표4[[#This Row],[제품명]])</f>
        <v>0</v>
      </c>
      <c r="L1401" s="126">
        <f>COUNTIF(사출계획!$I$62:$J$87,표4[[#This Row],[제품명]])</f>
        <v>0</v>
      </c>
      <c r="M1401" s="126">
        <f>COUNTIF(사출계획!$I$88:$J$110,표4[[#This Row],[제품명]])</f>
        <v>0</v>
      </c>
      <c r="N1401" s="129">
        <f>COUNTIF(사출계획!$K$62:$L$110,표4[[#This Row],[제품명]])</f>
        <v>0</v>
      </c>
      <c r="O1401" s="126">
        <f>COUNTIF(사출계획!$K$62:$L$87,표4[[#This Row],[제품명]])</f>
        <v>0</v>
      </c>
      <c r="P1401" s="126">
        <f>COUNTIF(사출계획!$K$88:$L$110,표4[[#This Row],[제품명]])</f>
        <v>0</v>
      </c>
      <c r="Q1401" s="130">
        <f>COUNTIF(사출계획!$M$62:$N$110,표4[[#This Row],[제품명]])</f>
        <v>0</v>
      </c>
      <c r="R1401" s="126">
        <f>COUNTIF(사출계획!$M$62:$N$87,표4[[#This Row],[제품명]])</f>
        <v>0</v>
      </c>
      <c r="S1401" s="126">
        <f>COUNTIF(사출계획!$M$88:$N$110,표4[[#This Row],[제품명]])</f>
        <v>0</v>
      </c>
      <c r="T1401" s="34">
        <f>COUNTIF(사출계획!$O$62:$P$110,표4[[#This Row],[제품명]])</f>
        <v>0</v>
      </c>
      <c r="U1401" s="126">
        <f>COUNTIF(사출계획!$O$62:$P$87,표4[[#This Row],[제품명]])</f>
        <v>0</v>
      </c>
      <c r="V1401" s="126">
        <f>COUNTIF(사출계획!$O$88:$P$110,표4[[#This Row],[제품명]])</f>
        <v>0</v>
      </c>
      <c r="W1401" s="34">
        <f>COUNTIF(사출계획!$Q$62:$R$110,표4[[#This Row],[제품명]])</f>
        <v>0</v>
      </c>
      <c r="X1401" s="126">
        <f>COUNTIF(사출계획!$Q$62:$R$87,표4[[#This Row],[제품명]])</f>
        <v>0</v>
      </c>
      <c r="Y1401" s="126">
        <f>COUNTIF(사출계획!$Q$88:$R$110,표4[[#This Row],[제품명]])</f>
        <v>0</v>
      </c>
      <c r="Z1401" s="34">
        <f>COUNTIF(사출계획!$S$62:$T$110,표4[[#This Row],[제품명]])</f>
        <v>0</v>
      </c>
      <c r="AA1401" s="126"/>
      <c r="AB1401" s="126"/>
    </row>
    <row r="1402" spans="2:28" x14ac:dyDescent="0.3">
      <c r="B1402" s="566" t="s">
        <v>5549</v>
      </c>
      <c r="C1402" s="285"/>
      <c r="D1402" s="566" t="s">
        <v>5552</v>
      </c>
      <c r="E1402" s="54">
        <f>COUNTIF(사출계획!$E$62:$F$110,표4[[#This Row],[제품명]])</f>
        <v>0</v>
      </c>
      <c r="F1402" s="131">
        <f>COUNTIF(사출계획!$E$62:$F$87,표4[[#This Row],[제품명]])</f>
        <v>0</v>
      </c>
      <c r="G1402" s="131">
        <f>COUNTIF(사출계획!$E$88:$F$110,표4[[#This Row],[제품명]])</f>
        <v>0</v>
      </c>
      <c r="H1402" s="54">
        <f>COUNTIF(사출계획!$G$62:$H$110,표4[[#This Row],[제품명]])</f>
        <v>0</v>
      </c>
      <c r="I1402" s="132">
        <f>COUNTIF(사출계획!$G$62:$H$87,표4[[#This Row],[제품명]])</f>
        <v>0</v>
      </c>
      <c r="J1402" s="132">
        <f>COUNTIF(사출계획!$G$88:$H$110,표4[[#This Row],[제품명]])</f>
        <v>0</v>
      </c>
      <c r="K1402" s="54">
        <f>COUNTIF(사출계획!$I$62:$J$110,표4[[#This Row],[제품명]])</f>
        <v>0</v>
      </c>
      <c r="L1402" s="131">
        <f>COUNTIF(사출계획!$I$62:$J$87,표4[[#This Row],[제품명]])</f>
        <v>0</v>
      </c>
      <c r="M1402" s="131">
        <f>COUNTIF(사출계획!$I$88:$J$110,표4[[#This Row],[제품명]])</f>
        <v>0</v>
      </c>
      <c r="N1402" s="129">
        <f>COUNTIF(사출계획!$K$62:$L$110,표4[[#This Row],[제품명]])</f>
        <v>0</v>
      </c>
      <c r="O1402" s="131">
        <f>COUNTIF(사출계획!$K$62:$L$87,표4[[#This Row],[제품명]])</f>
        <v>0</v>
      </c>
      <c r="P1402" s="131">
        <f>COUNTIF(사출계획!$K$88:$L$110,표4[[#This Row],[제품명]])</f>
        <v>0</v>
      </c>
      <c r="Q1402" s="130">
        <f>COUNTIF(사출계획!$M$62:$N$110,표4[[#This Row],[제품명]])</f>
        <v>0</v>
      </c>
      <c r="R1402" s="131">
        <f>COUNTIF(사출계획!$M$62:$N$87,표4[[#This Row],[제품명]])</f>
        <v>0</v>
      </c>
      <c r="S1402" s="131">
        <f>COUNTIF(사출계획!$M$88:$N$110,표4[[#This Row],[제품명]])</f>
        <v>0</v>
      </c>
      <c r="T1402" s="54">
        <f>COUNTIF(사출계획!$O$62:$P$110,표4[[#This Row],[제품명]])</f>
        <v>0</v>
      </c>
      <c r="U1402" s="131">
        <f>COUNTIF(사출계획!$O$62:$P$87,표4[[#This Row],[제품명]])</f>
        <v>0</v>
      </c>
      <c r="V1402" s="131">
        <f>COUNTIF(사출계획!$O$88:$P$110,표4[[#This Row],[제품명]])</f>
        <v>0</v>
      </c>
      <c r="W1402" s="54">
        <f>COUNTIF(사출계획!$Q$62:$R$110,표4[[#This Row],[제품명]])</f>
        <v>0</v>
      </c>
      <c r="X1402" s="131">
        <f>COUNTIF(사출계획!$Q$62:$R$87,표4[[#This Row],[제품명]])</f>
        <v>0</v>
      </c>
      <c r="Y1402" s="131">
        <f>COUNTIF(사출계획!$Q$88:$R$110,표4[[#This Row],[제품명]])</f>
        <v>0</v>
      </c>
      <c r="Z1402" s="54">
        <f>COUNTIF(사출계획!$S$62:$T$110,표4[[#This Row],[제품명]])</f>
        <v>0</v>
      </c>
      <c r="AA1402" s="131"/>
      <c r="AB1402" s="131"/>
    </row>
  </sheetData>
  <phoneticPr fontId="1" type="noConversion"/>
  <pageMargins left="0.7" right="0.7" top="0.75" bottom="0.75" header="0.3" footer="0.3"/>
  <pageSetup paperSize="9" scale="17" fitToHeight="0"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5" tint="0.39997558519241921"/>
  </sheetPr>
  <dimension ref="B2:P1416"/>
  <sheetViews>
    <sheetView topLeftCell="A10" zoomScale="85" zoomScaleNormal="85" workbookViewId="0">
      <selection activeCell="H45" sqref="H45"/>
    </sheetView>
  </sheetViews>
  <sheetFormatPr defaultRowHeight="16.5" x14ac:dyDescent="0.3"/>
  <cols>
    <col min="3" max="3" width="15.625" bestFit="1" customWidth="1"/>
    <col min="16" max="16" width="9" hidden="1" customWidth="1"/>
  </cols>
  <sheetData>
    <row r="2" spans="2:16" x14ac:dyDescent="0.3">
      <c r="C2" s="140" t="s">
        <v>2638</v>
      </c>
      <c r="D2" s="56" t="s">
        <v>1213</v>
      </c>
      <c r="P2" t="s">
        <v>27</v>
      </c>
    </row>
    <row r="3" spans="2:16" x14ac:dyDescent="0.3">
      <c r="B3" s="60" t="s">
        <v>1208</v>
      </c>
      <c r="P3" t="s">
        <v>1213</v>
      </c>
    </row>
    <row r="4" spans="2:16" x14ac:dyDescent="0.3">
      <c r="B4" s="56" t="s">
        <v>4410</v>
      </c>
      <c r="C4" s="56" t="s">
        <v>1210</v>
      </c>
      <c r="D4" s="56" t="s">
        <v>1211</v>
      </c>
      <c r="E4" s="56" t="s">
        <v>1212</v>
      </c>
      <c r="P4" t="s">
        <v>1214</v>
      </c>
    </row>
    <row r="5" spans="2:16" hidden="1" x14ac:dyDescent="0.3">
      <c r="B5" s="56">
        <f t="shared" ref="B5:B68" si="0">IFERROR(SUM(D5:E5),0)</f>
        <v>0</v>
      </c>
      <c r="C5" s="139" t="str">
        <f>'제품 추가'!AC3</f>
        <v>ABYSS</v>
      </c>
      <c r="D5" s="138">
        <f>IF($D$2="주말",INDEX(표5[#All],MATCH(C5,표5[[#All],[잉크]],0),18)+INDEX(표5[#All],MATCH(C5,표5[[#All],[잉크]],0),21),INDEX(표5[#All],MATCH(C5,표5[[#All],[잉크]],0),MATCH($D$2,표5[#Headers],0)+1))</f>
        <v>0</v>
      </c>
      <c r="E5" s="138">
        <f>IF($D$2="주말",INDEX(표5[#All],MATCH(C5,표5[[#All],[잉크]],0),19)+INDEX(표5[#All],MATCH(C5,표5[[#All],[잉크]],0),22),INDEX(표5[#All],MATCH(C5,표5[[#All],[잉크]],0),MATCH($D$2,표5[#Headers],0)+2))</f>
        <v>0</v>
      </c>
      <c r="P5" t="s">
        <v>1215</v>
      </c>
    </row>
    <row r="6" spans="2:16" ht="16.5" hidden="1" customHeight="1" x14ac:dyDescent="0.3">
      <c r="B6" s="56">
        <f t="shared" si="0"/>
        <v>0</v>
      </c>
      <c r="C6" s="139" t="str">
        <f>'제품 추가'!AC4</f>
        <v>ACACIA</v>
      </c>
      <c r="D6" s="138">
        <f>IF($D$2="주말",INDEX(표5[#All],MATCH(C6,표5[[#All],[잉크]],0),18)+INDEX(표5[#All],MATCH(C6,표5[[#All],[잉크]],0),21),INDEX(표5[#All],MATCH(C6,표5[[#All],[잉크]],0),MATCH($D$2,표5[#Headers],0)+1))</f>
        <v>0</v>
      </c>
      <c r="E6" s="138">
        <f>IF($D$2="주말",INDEX(표5[#All],MATCH(C6,표5[[#All],[잉크]],0),19)+INDEX(표5[#All],MATCH(C6,표5[[#All],[잉크]],0),22),INDEX(표5[#All],MATCH(C6,표5[[#All],[잉크]],0),MATCH($D$2,표5[#Headers],0)+2))</f>
        <v>0</v>
      </c>
      <c r="P6" t="s">
        <v>1216</v>
      </c>
    </row>
    <row r="7" spans="2:16" ht="16.5" hidden="1" customHeight="1" x14ac:dyDescent="0.3">
      <c r="B7" s="56">
        <f t="shared" si="0"/>
        <v>0</v>
      </c>
      <c r="C7" s="139" t="str">
        <f>'제품 추가'!AC5</f>
        <v>ACID</v>
      </c>
      <c r="D7" s="138">
        <f>IF($D$2="주말",INDEX(표5[#All],MATCH(C7,표5[[#All],[잉크]],0),18)+INDEX(표5[#All],MATCH(C7,표5[[#All],[잉크]],0),21),INDEX(표5[#All],MATCH(C7,표5[[#All],[잉크]],0),MATCH($D$2,표5[#Headers],0)+1))</f>
        <v>0</v>
      </c>
      <c r="E7" s="138">
        <f>IF($D$2="주말",INDEX(표5[#All],MATCH(C7,표5[[#All],[잉크]],0),19)+INDEX(표5[#All],MATCH(C7,표5[[#All],[잉크]],0),22),INDEX(표5[#All],MATCH(C7,표5[[#All],[잉크]],0),MATCH($D$2,표5[#Headers],0)+2))</f>
        <v>0</v>
      </c>
      <c r="P7" t="s">
        <v>1217</v>
      </c>
    </row>
    <row r="8" spans="2:16" ht="16.5" hidden="1" customHeight="1" x14ac:dyDescent="0.3">
      <c r="B8" s="56">
        <f t="shared" si="0"/>
        <v>0</v>
      </c>
      <c r="C8" s="139" t="str">
        <f>'제품 추가'!AC6</f>
        <v>ACORN</v>
      </c>
      <c r="D8" s="138">
        <f>IF($D$2="주말",INDEX(표5[#All],MATCH(C8,표5[[#All],[잉크]],0),18)+INDEX(표5[#All],MATCH(C8,표5[[#All],[잉크]],0),21),INDEX(표5[#All],MATCH(C8,표5[[#All],[잉크]],0),MATCH($D$2,표5[#Headers],0)+1))</f>
        <v>0</v>
      </c>
      <c r="E8" s="138">
        <f>IF($D$2="주말",INDEX(표5[#All],MATCH(C8,표5[[#All],[잉크]],0),19)+INDEX(표5[#All],MATCH(C8,표5[[#All],[잉크]],0),22),INDEX(표5[#All],MATCH(C8,표5[[#All],[잉크]],0),MATCH($D$2,표5[#Headers],0)+2))</f>
        <v>0</v>
      </c>
    </row>
    <row r="9" spans="2:16" ht="16.5" hidden="1" customHeight="1" x14ac:dyDescent="0.3">
      <c r="B9" s="56">
        <f t="shared" si="0"/>
        <v>0</v>
      </c>
      <c r="C9" s="139" t="str">
        <f>'제품 추가'!AC7</f>
        <v>AFFO</v>
      </c>
      <c r="D9" s="138">
        <f>IF($D$2="주말",INDEX(표5[#All],MATCH(C9,표5[[#All],[잉크]],0),18)+INDEX(표5[#All],MATCH(C9,표5[[#All],[잉크]],0),21),INDEX(표5[#All],MATCH(C9,표5[[#All],[잉크]],0),MATCH($D$2,표5[#Headers],0)+1))</f>
        <v>0</v>
      </c>
      <c r="E9" s="138">
        <f>IF($D$2="주말",INDEX(표5[#All],MATCH(C9,표5[[#All],[잉크]],0),19)+INDEX(표5[#All],MATCH(C9,표5[[#All],[잉크]],0),22),INDEX(표5[#All],MATCH(C9,표5[[#All],[잉크]],0),MATCH($D$2,표5[#Headers],0)+2))</f>
        <v>0</v>
      </c>
    </row>
    <row r="10" spans="2:16" ht="16.5" customHeight="1" x14ac:dyDescent="0.3">
      <c r="B10" s="56">
        <f>IFERROR(SUM(D10:E10),0)</f>
        <v>1</v>
      </c>
      <c r="C10" s="139" t="str">
        <f>'제품 추가'!AC1206</f>
        <v>ACAJOU</v>
      </c>
      <c r="D10" s="138">
        <f>IF($D$2="주말",INDEX(표5[#All],MATCH(C10,표5[[#All],[잉크]],0),18)+INDEX(표5[#All],MATCH(C10,표5[[#All],[잉크]],0),21),INDEX(표5[#All],MATCH(C10,표5[[#All],[잉크]],0),MATCH($D$2,표5[#Headers],0)+1))</f>
        <v>0</v>
      </c>
      <c r="E10" s="138">
        <f>IF($D$2="주말",INDEX(표5[#All],MATCH(C10,표5[[#All],[잉크]],0),19)+INDEX(표5[#All],MATCH(C10,표5[[#All],[잉크]],0),22),INDEX(표5[#All],MATCH(C10,표5[[#All],[잉크]],0),MATCH($D$2,표5[#Headers],0)+2))</f>
        <v>1</v>
      </c>
    </row>
    <row r="11" spans="2:16" ht="16.5" hidden="1" customHeight="1" x14ac:dyDescent="0.3">
      <c r="B11" s="56">
        <f>IFERROR(SUM(D11:E11),0)</f>
        <v>0</v>
      </c>
      <c r="C11" s="139" t="str">
        <f>'제품 추가'!AC9</f>
        <v>ALESAN</v>
      </c>
      <c r="D11" s="138">
        <f>IF($D$2="주말",INDEX(표5[#All],MATCH(C11,표5[[#All],[잉크]],0),18)+INDEX(표5[#All],MATCH(C11,표5[[#All],[잉크]],0),21),INDEX(표5[#All],MATCH(C11,표5[[#All],[잉크]],0),MATCH($D$2,표5[#Headers],0)+1))</f>
        <v>0</v>
      </c>
      <c r="E11" s="138">
        <f>IF($D$2="주말",INDEX(표5[#All],MATCH(C11,표5[[#All],[잉크]],0),19)+INDEX(표5[#All],MATCH(C11,표5[[#All],[잉크]],0),22),INDEX(표5[#All],MATCH(C11,표5[[#All],[잉크]],0),MATCH($D$2,표5[#Headers],0)+2))</f>
        <v>0</v>
      </c>
    </row>
    <row r="12" spans="2:16" ht="16.5" customHeight="1" x14ac:dyDescent="0.3">
      <c r="B12" s="56">
        <f>IFERROR(SUM(D12:E12),0)</f>
        <v>2</v>
      </c>
      <c r="C12" s="139" t="str">
        <f>'제품 추가'!AC959</f>
        <v>AHRI</v>
      </c>
      <c r="D12" s="138">
        <f>IF($D$2="주말",INDEX(표5[#All],MATCH(C12,표5[[#All],[잉크]],0),18)+INDEX(표5[#All],MATCH(C12,표5[[#All],[잉크]],0),21),INDEX(표5[#All],MATCH(C12,표5[[#All],[잉크]],0),MATCH($D$2,표5[#Headers],0)+1))</f>
        <v>0</v>
      </c>
      <c r="E12" s="138">
        <f>IF($D$2="주말",INDEX(표5[#All],MATCH(C12,표5[[#All],[잉크]],0),19)+INDEX(표5[#All],MATCH(C12,표5[[#All],[잉크]],0),22),INDEX(표5[#All],MATCH(C12,표5[[#All],[잉크]],0),MATCH($D$2,표5[#Headers],0)+2))</f>
        <v>2</v>
      </c>
    </row>
    <row r="13" spans="2:16" ht="16.5" hidden="1" customHeight="1" x14ac:dyDescent="0.3">
      <c r="B13" s="56">
        <f>IFERROR(SUM(D13:E13),0)</f>
        <v>0</v>
      </c>
      <c r="C13" s="139" t="str">
        <f>'제품 추가'!AC11</f>
        <v>AMARYLLIS</v>
      </c>
      <c r="D13" s="138">
        <f>IF($D$2="주말",INDEX(표5[#All],MATCH(C13,표5[[#All],[잉크]],0),18)+INDEX(표5[#All],MATCH(C13,표5[[#All],[잉크]],0),21),INDEX(표5[#All],MATCH(C13,표5[[#All],[잉크]],0),MATCH($D$2,표5[#Headers],0)+1))</f>
        <v>0</v>
      </c>
      <c r="E13" s="138">
        <f>IF($D$2="주말",INDEX(표5[#All],MATCH(C13,표5[[#All],[잉크]],0),19)+INDEX(표5[#All],MATCH(C13,표5[[#All],[잉크]],0),22),INDEX(표5[#All],MATCH(C13,표5[[#All],[잉크]],0),MATCH($D$2,표5[#Headers],0)+2))</f>
        <v>0</v>
      </c>
    </row>
    <row r="14" spans="2:16" ht="16.5" hidden="1" customHeight="1" x14ac:dyDescent="0.3">
      <c r="B14" s="56">
        <f>IFERROR(SUM(D14:E14),0)</f>
        <v>0</v>
      </c>
      <c r="C14" s="139" t="str">
        <f>'제품 추가'!AC12</f>
        <v>AMAZONIA</v>
      </c>
      <c r="D14" s="138">
        <f>IF($D$2="주말",INDEX(표5[#All],MATCH(C14,표5[[#All],[잉크]],0),18)+INDEX(표5[#All],MATCH(C14,표5[[#All],[잉크]],0),21),INDEX(표5[#All],MATCH(C14,표5[[#All],[잉크]],0),MATCH($D$2,표5[#Headers],0)+1))</f>
        <v>0</v>
      </c>
      <c r="E14" s="138">
        <f>IF($D$2="주말",INDEX(표5[#All],MATCH(C14,표5[[#All],[잉크]],0),19)+INDEX(표5[#All],MATCH(C14,표5[[#All],[잉크]],0),22),INDEX(표5[#All],MATCH(C14,표5[[#All],[잉크]],0),MATCH($D$2,표5[#Headers],0)+2))</f>
        <v>0</v>
      </c>
    </row>
    <row r="15" spans="2:16" ht="16.5" hidden="1" customHeight="1" x14ac:dyDescent="0.3">
      <c r="B15" s="56">
        <f>IFERROR(SUM(D15:E15),0)</f>
        <v>0</v>
      </c>
      <c r="C15" s="139" t="str">
        <f>'제품 추가'!AC13</f>
        <v>AMEMONE</v>
      </c>
      <c r="D15" s="138">
        <f>IF($D$2="주말",INDEX(표5[#All],MATCH(C15,표5[[#All],[잉크]],0),18)+INDEX(표5[#All],MATCH(C15,표5[[#All],[잉크]],0),21),INDEX(표5[#All],MATCH(C15,표5[[#All],[잉크]],0),MATCH($D$2,표5[#Headers],0)+1))</f>
        <v>0</v>
      </c>
      <c r="E15" s="138">
        <f>IF($D$2="주말",INDEX(표5[#All],MATCH(C15,표5[[#All],[잉크]],0),19)+INDEX(표5[#All],MATCH(C15,표5[[#All],[잉크]],0),22),INDEX(표5[#All],MATCH(C15,표5[[#All],[잉크]],0),MATCH($D$2,표5[#Headers],0)+2))</f>
        <v>0</v>
      </c>
    </row>
    <row r="16" spans="2:16" ht="16.5" hidden="1" customHeight="1" x14ac:dyDescent="0.3">
      <c r="B16" s="56">
        <f>IFERROR(SUM(D16:E16),0)</f>
        <v>0</v>
      </c>
      <c r="C16" s="139" t="str">
        <f>'제품 추가'!AC14</f>
        <v>AMERICANO</v>
      </c>
      <c r="D16" s="138">
        <f>IF($D$2="주말",INDEX(표5[#All],MATCH(C16,표5[[#All],[잉크]],0),18)+INDEX(표5[#All],MATCH(C16,표5[[#All],[잉크]],0),21),INDEX(표5[#All],MATCH(C16,표5[[#All],[잉크]],0),MATCH($D$2,표5[#Headers],0)+1))</f>
        <v>0</v>
      </c>
      <c r="E16" s="138">
        <f>IF($D$2="주말",INDEX(표5[#All],MATCH(C16,표5[[#All],[잉크]],0),19)+INDEX(표5[#All],MATCH(C16,표5[[#All],[잉크]],0),22),INDEX(표5[#All],MATCH(C16,표5[[#All],[잉크]],0),MATCH($D$2,표5[#Headers],0)+2))</f>
        <v>0</v>
      </c>
    </row>
    <row r="17" spans="2:5" ht="16.5" hidden="1" customHeight="1" x14ac:dyDescent="0.3">
      <c r="B17" s="56">
        <f>IFERROR(SUM(D17:E17),0)</f>
        <v>0</v>
      </c>
      <c r="C17" s="139" t="str">
        <f>'제품 추가'!AC15</f>
        <v>AMETHYST</v>
      </c>
      <c r="D17" s="138">
        <f>IF($D$2="주말",INDEX(표5[#All],MATCH(C17,표5[[#All],[잉크]],0),18)+INDEX(표5[#All],MATCH(C17,표5[[#All],[잉크]],0),21),INDEX(표5[#All],MATCH(C17,표5[[#All],[잉크]],0),MATCH($D$2,표5[#Headers],0)+1))</f>
        <v>0</v>
      </c>
      <c r="E17" s="138">
        <f>IF($D$2="주말",INDEX(표5[#All],MATCH(C17,표5[[#All],[잉크]],0),19)+INDEX(표5[#All],MATCH(C17,표5[[#All],[잉크]],0),22),INDEX(표5[#All],MATCH(C17,표5[[#All],[잉크]],0),MATCH($D$2,표5[#Headers],0)+2))</f>
        <v>0</v>
      </c>
    </row>
    <row r="18" spans="2:5" ht="16.5" hidden="1" customHeight="1" x14ac:dyDescent="0.3">
      <c r="B18" s="56">
        <f>IFERROR(SUM(D18:E18),0)</f>
        <v>0</v>
      </c>
      <c r="C18" s="139" t="str">
        <f>'제품 추가'!AC16</f>
        <v>ANCHOR</v>
      </c>
      <c r="D18" s="138">
        <f>IF($D$2="주말",INDEX(표5[#All],MATCH(C18,표5[[#All],[잉크]],0),18)+INDEX(표5[#All],MATCH(C18,표5[[#All],[잉크]],0),21),INDEX(표5[#All],MATCH(C18,표5[[#All],[잉크]],0),MATCH($D$2,표5[#Headers],0)+1))</f>
        <v>0</v>
      </c>
      <c r="E18" s="138">
        <f>IF($D$2="주말",INDEX(표5[#All],MATCH(C18,표5[[#All],[잉크]],0),19)+INDEX(표5[#All],MATCH(C18,표5[[#All],[잉크]],0),22),INDEX(표5[#All],MATCH(C18,표5[[#All],[잉크]],0),MATCH($D$2,표5[#Headers],0)+2))</f>
        <v>0</v>
      </c>
    </row>
    <row r="19" spans="2:5" ht="16.5" hidden="1" customHeight="1" x14ac:dyDescent="0.3">
      <c r="B19" s="56">
        <f>IFERROR(SUM(D19:E19),0)</f>
        <v>0</v>
      </c>
      <c r="C19" s="139" t="str">
        <f>'제품 추가'!AC17</f>
        <v>ANDORRA</v>
      </c>
      <c r="D19" s="138">
        <f>IF($D$2="주말",INDEX(표5[#All],MATCH(C19,표5[[#All],[잉크]],0),18)+INDEX(표5[#All],MATCH(C19,표5[[#All],[잉크]],0),21),INDEX(표5[#All],MATCH(C19,표5[[#All],[잉크]],0),MATCH($D$2,표5[#Headers],0)+1))</f>
        <v>0</v>
      </c>
      <c r="E19" s="138">
        <f>IF($D$2="주말",INDEX(표5[#All],MATCH(C19,표5[[#All],[잉크]],0),19)+INDEX(표5[#All],MATCH(C19,표5[[#All],[잉크]],0),22),INDEX(표5[#All],MATCH(C19,표5[[#All],[잉크]],0),MATCH($D$2,표5[#Headers],0)+2))</f>
        <v>0</v>
      </c>
    </row>
    <row r="20" spans="2:5" ht="16.5" hidden="1" customHeight="1" x14ac:dyDescent="0.3">
      <c r="B20" s="56">
        <f>IFERROR(SUM(D20:E20),0)</f>
        <v>0</v>
      </c>
      <c r="C20" s="139" t="str">
        <f>'제품 추가'!AC18</f>
        <v>ANGORA</v>
      </c>
      <c r="D20" s="138">
        <f>IF($D$2="주말",INDEX(표5[#All],MATCH(C20,표5[[#All],[잉크]],0),18)+INDEX(표5[#All],MATCH(C20,표5[[#All],[잉크]],0),21),INDEX(표5[#All],MATCH(C20,표5[[#All],[잉크]],0),MATCH($D$2,표5[#Headers],0)+1))</f>
        <v>0</v>
      </c>
      <c r="E20" s="138">
        <f>IF($D$2="주말",INDEX(표5[#All],MATCH(C20,표5[[#All],[잉크]],0),19)+INDEX(표5[#All],MATCH(C20,표5[[#All],[잉크]],0),22),INDEX(표5[#All],MATCH(C20,표5[[#All],[잉크]],0),MATCH($D$2,표5[#Headers],0)+2))</f>
        <v>0</v>
      </c>
    </row>
    <row r="21" spans="2:5" ht="16.5" hidden="1" customHeight="1" x14ac:dyDescent="0.3">
      <c r="B21" s="56">
        <f>IFERROR(SUM(D21:E21),0)</f>
        <v>0</v>
      </c>
      <c r="C21" s="139" t="str">
        <f>'제품 추가'!AC19</f>
        <v>ANTELOPE</v>
      </c>
      <c r="D21" s="138">
        <f>IF($D$2="주말",INDEX(표5[#All],MATCH(C21,표5[[#All],[잉크]],0),18)+INDEX(표5[#All],MATCH(C21,표5[[#All],[잉크]],0),21),INDEX(표5[#All],MATCH(C21,표5[[#All],[잉크]],0),MATCH($D$2,표5[#Headers],0)+1))</f>
        <v>0</v>
      </c>
      <c r="E21" s="138">
        <f>IF($D$2="주말",INDEX(표5[#All],MATCH(C21,표5[[#All],[잉크]],0),19)+INDEX(표5[#All],MATCH(C21,표5[[#All],[잉크]],0),22),INDEX(표5[#All],MATCH(C21,표5[[#All],[잉크]],0),MATCH($D$2,표5[#Headers],0)+2))</f>
        <v>0</v>
      </c>
    </row>
    <row r="22" spans="2:5" ht="16.5" hidden="1" customHeight="1" x14ac:dyDescent="0.3">
      <c r="B22" s="56">
        <f>IFERROR(SUM(D22:E22),0)</f>
        <v>0</v>
      </c>
      <c r="C22" s="139" t="str">
        <f>'제품 추가'!AC20</f>
        <v>ANTHRACITE</v>
      </c>
      <c r="D22" s="138">
        <f>IF($D$2="주말",INDEX(표5[#All],MATCH(C22,표5[[#All],[잉크]],0),18)+INDEX(표5[#All],MATCH(C22,표5[[#All],[잉크]],0),21),INDEX(표5[#All],MATCH(C22,표5[[#All],[잉크]],0),MATCH($D$2,표5[#Headers],0)+1))</f>
        <v>0</v>
      </c>
      <c r="E22" s="138">
        <f>IF($D$2="주말",INDEX(표5[#All],MATCH(C22,표5[[#All],[잉크]],0),19)+INDEX(표5[#All],MATCH(C22,표5[[#All],[잉크]],0),22),INDEX(표5[#All],MATCH(C22,표5[[#All],[잉크]],0),MATCH($D$2,표5[#Headers],0)+2))</f>
        <v>0</v>
      </c>
    </row>
    <row r="23" spans="2:5" ht="16.5" hidden="1" customHeight="1" x14ac:dyDescent="0.3">
      <c r="B23" s="56">
        <f>IFERROR(SUM(D23:E23),0)</f>
        <v>0</v>
      </c>
      <c r="C23" s="139" t="str">
        <f>'제품 추가'!AC21</f>
        <v>ANTIQUE</v>
      </c>
      <c r="D23" s="138">
        <f>IF($D$2="주말",INDEX(표5[#All],MATCH(C23,표5[[#All],[잉크]],0),18)+INDEX(표5[#All],MATCH(C23,표5[[#All],[잉크]],0),21),INDEX(표5[#All],MATCH(C23,표5[[#All],[잉크]],0),MATCH($D$2,표5[#Headers],0)+1))</f>
        <v>0</v>
      </c>
      <c r="E23" s="138">
        <f>IF($D$2="주말",INDEX(표5[#All],MATCH(C23,표5[[#All],[잉크]],0),19)+INDEX(표5[#All],MATCH(C23,표5[[#All],[잉크]],0),22),INDEX(표5[#All],MATCH(C23,표5[[#All],[잉크]],0),MATCH($D$2,표5[#Headers],0)+2))</f>
        <v>0</v>
      </c>
    </row>
    <row r="24" spans="2:5" ht="16.5" hidden="1" customHeight="1" x14ac:dyDescent="0.3">
      <c r="B24" s="56">
        <f>IFERROR(SUM(D24:E24),0)</f>
        <v>0</v>
      </c>
      <c r="C24" s="139" t="str">
        <f>'제품 추가'!AC22</f>
        <v>APRICOT</v>
      </c>
      <c r="D24" s="138">
        <f>IF($D$2="주말",INDEX(표5[#All],MATCH(C24,표5[[#All],[잉크]],0),18)+INDEX(표5[#All],MATCH(C24,표5[[#All],[잉크]],0),21),INDEX(표5[#All],MATCH(C24,표5[[#All],[잉크]],0),MATCH($D$2,표5[#Headers],0)+1))</f>
        <v>0</v>
      </c>
      <c r="E24" s="138">
        <f>IF($D$2="주말",INDEX(표5[#All],MATCH(C24,표5[[#All],[잉크]],0),19)+INDEX(표5[#All],MATCH(C24,표5[[#All],[잉크]],0),22),INDEX(표5[#All],MATCH(C24,표5[[#All],[잉크]],0),MATCH($D$2,표5[#Headers],0)+2))</f>
        <v>0</v>
      </c>
    </row>
    <row r="25" spans="2:5" ht="16.5" hidden="1" customHeight="1" x14ac:dyDescent="0.3">
      <c r="B25" s="56">
        <f>IFERROR(SUM(D25:E25),0)</f>
        <v>0</v>
      </c>
      <c r="C25" s="139" t="str">
        <f>'제품 추가'!AC23</f>
        <v>AQUAMARIN</v>
      </c>
      <c r="D25" s="138">
        <f>IF($D$2="주말",INDEX(표5[#All],MATCH(C25,표5[[#All],[잉크]],0),18)+INDEX(표5[#All],MATCH(C25,표5[[#All],[잉크]],0),21),INDEX(표5[#All],MATCH(C25,표5[[#All],[잉크]],0),MATCH($D$2,표5[#Headers],0)+1))</f>
        <v>0</v>
      </c>
      <c r="E25" s="138">
        <f>IF($D$2="주말",INDEX(표5[#All],MATCH(C25,표5[[#All],[잉크]],0),19)+INDEX(표5[#All],MATCH(C25,표5[[#All],[잉크]],0),22),INDEX(표5[#All],MATCH(C25,표5[[#All],[잉크]],0),MATCH($D$2,표5[#Headers],0)+2))</f>
        <v>0</v>
      </c>
    </row>
    <row r="26" spans="2:5" ht="16.5" hidden="1" customHeight="1" x14ac:dyDescent="0.3">
      <c r="B26" s="56">
        <f>IFERROR(SUM(D26:E26),0)</f>
        <v>0</v>
      </c>
      <c r="C26" s="139" t="str">
        <f>'제품 추가'!AC24</f>
        <v>ARARA</v>
      </c>
      <c r="D26" s="138">
        <f>IF($D$2="주말",INDEX(표5[#All],MATCH(C26,표5[[#All],[잉크]],0),18)+INDEX(표5[#All],MATCH(C26,표5[[#All],[잉크]],0),21),INDEX(표5[#All],MATCH(C26,표5[[#All],[잉크]],0),MATCH($D$2,표5[#Headers],0)+1))</f>
        <v>0</v>
      </c>
      <c r="E26" s="138">
        <f>IF($D$2="주말",INDEX(표5[#All],MATCH(C26,표5[[#All],[잉크]],0),19)+INDEX(표5[#All],MATCH(C26,표5[[#All],[잉크]],0),22),INDEX(표5[#All],MATCH(C26,표5[[#All],[잉크]],0),MATCH($D$2,표5[#Headers],0)+2))</f>
        <v>0</v>
      </c>
    </row>
    <row r="27" spans="2:5" ht="16.5" hidden="1" customHeight="1" x14ac:dyDescent="0.3">
      <c r="B27" s="56">
        <f>IFERROR(SUM(D27:E27),0)</f>
        <v>0</v>
      </c>
      <c r="C27" s="139" t="str">
        <f>'제품 추가'!AC25</f>
        <v>ASH</v>
      </c>
      <c r="D27" s="138">
        <f>IF($D$2="주말",INDEX(표5[#All],MATCH(C27,표5[[#All],[잉크]],0),18)+INDEX(표5[#All],MATCH(C27,표5[[#All],[잉크]],0),21),INDEX(표5[#All],MATCH(C27,표5[[#All],[잉크]],0),MATCH($D$2,표5[#Headers],0)+1))</f>
        <v>0</v>
      </c>
      <c r="E27" s="138">
        <f>IF($D$2="주말",INDEX(표5[#All],MATCH(C27,표5[[#All],[잉크]],0),19)+INDEX(표5[#All],MATCH(C27,표5[[#All],[잉크]],0),22),INDEX(표5[#All],MATCH(C27,표5[[#All],[잉크]],0),MATCH($D$2,표5[#Headers],0)+2))</f>
        <v>0</v>
      </c>
    </row>
    <row r="28" spans="2:5" ht="16.5" hidden="1" customHeight="1" x14ac:dyDescent="0.3">
      <c r="B28" s="56">
        <f>IFERROR(SUM(D28:E28),0)</f>
        <v>0</v>
      </c>
      <c r="C28" s="139" t="str">
        <f>'제품 추가'!AC26</f>
        <v>ASPHALT</v>
      </c>
      <c r="D28" s="138">
        <f>IF($D$2="주말",INDEX(표5[#All],MATCH(C28,표5[[#All],[잉크]],0),18)+INDEX(표5[#All],MATCH(C28,표5[[#All],[잉크]],0),21),INDEX(표5[#All],MATCH(C28,표5[[#All],[잉크]],0),MATCH($D$2,표5[#Headers],0)+1))</f>
        <v>0</v>
      </c>
      <c r="E28" s="138">
        <f>IF($D$2="주말",INDEX(표5[#All],MATCH(C28,표5[[#All],[잉크]],0),19)+INDEX(표5[#All],MATCH(C28,표5[[#All],[잉크]],0),22),INDEX(표5[#All],MATCH(C28,표5[[#All],[잉크]],0),MATCH($D$2,표5[#Headers],0)+2))</f>
        <v>0</v>
      </c>
    </row>
    <row r="29" spans="2:5" ht="16.5" hidden="1" customHeight="1" x14ac:dyDescent="0.3">
      <c r="B29" s="56">
        <f>IFERROR(SUM(D29:E29),0)</f>
        <v>0</v>
      </c>
      <c r="C29" s="139" t="str">
        <f>'제품 추가'!AC8</f>
        <v>AIR</v>
      </c>
      <c r="D29" s="138">
        <f>IF($D$2="주말",INDEX(표5[#All],MATCH(C29,표5[[#All],[잉크]],0),18)+INDEX(표5[#All],MATCH(C29,표5[[#All],[잉크]],0),21),INDEX(표5[#All],MATCH(C29,표5[[#All],[잉크]],0),MATCH($D$2,표5[#Headers],0)+1))</f>
        <v>0</v>
      </c>
      <c r="E29" s="138">
        <f>IF($D$2="주말",INDEX(표5[#All],MATCH(C29,표5[[#All],[잉크]],0),19)+INDEX(표5[#All],MATCH(C29,표5[[#All],[잉크]],0),22),INDEX(표5[#All],MATCH(C29,표5[[#All],[잉크]],0),MATCH($D$2,표5[#Headers],0)+2))</f>
        <v>0</v>
      </c>
    </row>
    <row r="30" spans="2:5" ht="16.5" hidden="1" customHeight="1" x14ac:dyDescent="0.3">
      <c r="B30" s="56">
        <f>IFERROR(SUM(D30:E30),0)</f>
        <v>0</v>
      </c>
      <c r="C30" s="139" t="str">
        <f>'제품 추가'!AC28</f>
        <v>AUBURN</v>
      </c>
      <c r="D30" s="138">
        <f>IF($D$2="주말",INDEX(표5[#All],MATCH(C30,표5[[#All],[잉크]],0),18)+INDEX(표5[#All],MATCH(C30,표5[[#All],[잉크]],0),21),INDEX(표5[#All],MATCH(C30,표5[[#All],[잉크]],0),MATCH($D$2,표5[#Headers],0)+1))</f>
        <v>0</v>
      </c>
      <c r="E30" s="138">
        <f>IF($D$2="주말",INDEX(표5[#All],MATCH(C30,표5[[#All],[잉크]],0),19)+INDEX(표5[#All],MATCH(C30,표5[[#All],[잉크]],0),22),INDEX(표5[#All],MATCH(C30,표5[[#All],[잉크]],0),MATCH($D$2,표5[#Headers],0)+2))</f>
        <v>0</v>
      </c>
    </row>
    <row r="31" spans="2:5" ht="16.5" hidden="1" customHeight="1" x14ac:dyDescent="0.3">
      <c r="B31" s="56">
        <f>IFERROR(SUM(D31:E31),0)</f>
        <v>0</v>
      </c>
      <c r="C31" s="139" t="str">
        <f>'제품 추가'!AC29</f>
        <v>AUTUMN</v>
      </c>
      <c r="D31" s="138">
        <f>IF($D$2="주말",INDEX(표5[#All],MATCH(C31,표5[[#All],[잉크]],0),18)+INDEX(표5[#All],MATCH(C31,표5[[#All],[잉크]],0),21),INDEX(표5[#All],MATCH(C31,표5[[#All],[잉크]],0),MATCH($D$2,표5[#Headers],0)+1))</f>
        <v>0</v>
      </c>
      <c r="E31" s="138">
        <f>IF($D$2="주말",INDEX(표5[#All],MATCH(C31,표5[[#All],[잉크]],0),19)+INDEX(표5[#All],MATCH(C31,표5[[#All],[잉크]],0),22),INDEX(표5[#All],MATCH(C31,표5[[#All],[잉크]],0),MATCH($D$2,표5[#Headers],0)+2))</f>
        <v>0</v>
      </c>
    </row>
    <row r="32" spans="2:5" ht="16.5" hidden="1" customHeight="1" x14ac:dyDescent="0.3">
      <c r="B32" s="56">
        <f>IFERROR(SUM(D32:E32),0)</f>
        <v>0</v>
      </c>
      <c r="C32" s="139" t="str">
        <f>'제품 추가'!AC30</f>
        <v>AVOCADO</v>
      </c>
      <c r="D32" s="138">
        <f>IF($D$2="주말",INDEX(표5[#All],MATCH(C32,표5[[#All],[잉크]],0),18)+INDEX(표5[#All],MATCH(C32,표5[[#All],[잉크]],0),21),INDEX(표5[#All],MATCH(C32,표5[[#All],[잉크]],0),MATCH($D$2,표5[#Headers],0)+1))</f>
        <v>0</v>
      </c>
      <c r="E32" s="138">
        <f>IF($D$2="주말",INDEX(표5[#All],MATCH(C32,표5[[#All],[잉크]],0),19)+INDEX(표5[#All],MATCH(C32,표5[[#All],[잉크]],0),22),INDEX(표5[#All],MATCH(C32,표5[[#All],[잉크]],0),MATCH($D$2,표5[#Headers],0)+2))</f>
        <v>0</v>
      </c>
    </row>
    <row r="33" spans="2:5" ht="16.5" hidden="1" customHeight="1" x14ac:dyDescent="0.3">
      <c r="B33" s="56">
        <f>IFERROR(SUM(D33:E33),0)</f>
        <v>0</v>
      </c>
      <c r="C33" s="139" t="str">
        <f>'제품 추가'!AC31</f>
        <v>AZTEC</v>
      </c>
      <c r="D33" s="138">
        <f>IF($D$2="주말",INDEX(표5[#All],MATCH(C33,표5[[#All],[잉크]],0),18)+INDEX(표5[#All],MATCH(C33,표5[[#All],[잉크]],0),21),INDEX(표5[#All],MATCH(C33,표5[[#All],[잉크]],0),MATCH($D$2,표5[#Headers],0)+1))</f>
        <v>0</v>
      </c>
      <c r="E33" s="138">
        <f>IF($D$2="주말",INDEX(표5[#All],MATCH(C33,표5[[#All],[잉크]],0),19)+INDEX(표5[#All],MATCH(C33,표5[[#All],[잉크]],0),22),INDEX(표5[#All],MATCH(C33,표5[[#All],[잉크]],0),MATCH($D$2,표5[#Headers],0)+2))</f>
        <v>0</v>
      </c>
    </row>
    <row r="34" spans="2:5" ht="16.5" hidden="1" customHeight="1" x14ac:dyDescent="0.3">
      <c r="B34" s="56">
        <f>IFERROR(SUM(D34:E34),0)</f>
        <v>0</v>
      </c>
      <c r="C34" s="139" t="str">
        <f>'제품 추가'!AC32</f>
        <v>BACON</v>
      </c>
      <c r="D34" s="138">
        <f>IF($D$2="주말",INDEX(표5[#All],MATCH(C34,표5[[#All],[잉크]],0),18)+INDEX(표5[#All],MATCH(C34,표5[[#All],[잉크]],0),21),INDEX(표5[#All],MATCH(C34,표5[[#All],[잉크]],0),MATCH($D$2,표5[#Headers],0)+1))</f>
        <v>0</v>
      </c>
      <c r="E34" s="138">
        <f>IF($D$2="주말",INDEX(표5[#All],MATCH(C34,표5[[#All],[잉크]],0),19)+INDEX(표5[#All],MATCH(C34,표5[[#All],[잉크]],0),22),INDEX(표5[#All],MATCH(C34,표5[[#All],[잉크]],0),MATCH($D$2,표5[#Headers],0)+2))</f>
        <v>0</v>
      </c>
    </row>
    <row r="35" spans="2:5" ht="16.5" hidden="1" customHeight="1" x14ac:dyDescent="0.3">
      <c r="B35" s="56">
        <f>IFERROR(SUM(D35:E35),0)</f>
        <v>0</v>
      </c>
      <c r="C35" s="139" t="str">
        <f>'제품 추가'!AC33</f>
        <v>BAG</v>
      </c>
      <c r="D35" s="138">
        <f>IF($D$2="주말",INDEX(표5[#All],MATCH(C35,표5[[#All],[잉크]],0),18)+INDEX(표5[#All],MATCH(C35,표5[[#All],[잉크]],0),21),INDEX(표5[#All],MATCH(C35,표5[[#All],[잉크]],0),MATCH($D$2,표5[#Headers],0)+1))</f>
        <v>0</v>
      </c>
      <c r="E35" s="138">
        <f>IF($D$2="주말",INDEX(표5[#All],MATCH(C35,표5[[#All],[잉크]],0),19)+INDEX(표5[#All],MATCH(C35,표5[[#All],[잉크]],0),22),INDEX(표5[#All],MATCH(C35,표5[[#All],[잉크]],0),MATCH($D$2,표5[#Headers],0)+2))</f>
        <v>0</v>
      </c>
    </row>
    <row r="36" spans="2:5" ht="16.5" hidden="1" customHeight="1" x14ac:dyDescent="0.3">
      <c r="B36" s="56">
        <f>IFERROR(SUM(D36:E36),0)</f>
        <v>0</v>
      </c>
      <c r="C36" s="139" t="str">
        <f>'제품 추가'!AC34</f>
        <v>BAKE</v>
      </c>
      <c r="D36" s="138">
        <f>IF($D$2="주말",INDEX(표5[#All],MATCH(C36,표5[[#All],[잉크]],0),18)+INDEX(표5[#All],MATCH(C36,표5[[#All],[잉크]],0),21),INDEX(표5[#All],MATCH(C36,표5[[#All],[잉크]],0),MATCH($D$2,표5[#Headers],0)+1))</f>
        <v>0</v>
      </c>
      <c r="E36" s="138">
        <f>IF($D$2="주말",INDEX(표5[#All],MATCH(C36,표5[[#All],[잉크]],0),19)+INDEX(표5[#All],MATCH(C36,표5[[#All],[잉크]],0),22),INDEX(표5[#All],MATCH(C36,표5[[#All],[잉크]],0),MATCH($D$2,표5[#Headers],0)+2))</f>
        <v>0</v>
      </c>
    </row>
    <row r="37" spans="2:5" ht="16.5" hidden="1" customHeight="1" x14ac:dyDescent="0.3">
      <c r="B37" s="56">
        <f>IFERROR(SUM(D37:E37),0)</f>
        <v>0</v>
      </c>
      <c r="C37" s="139" t="str">
        <f>'제품 추가'!AC35</f>
        <v>BAMBOO</v>
      </c>
      <c r="D37" s="138">
        <f>IF($D$2="주말",INDEX(표5[#All],MATCH(C37,표5[[#All],[잉크]],0),18)+INDEX(표5[#All],MATCH(C37,표5[[#All],[잉크]],0),21),INDEX(표5[#All],MATCH(C37,표5[[#All],[잉크]],0),MATCH($D$2,표5[#Headers],0)+1))</f>
        <v>0</v>
      </c>
      <c r="E37" s="138">
        <f>IF($D$2="주말",INDEX(표5[#All],MATCH(C37,표5[[#All],[잉크]],0),19)+INDEX(표5[#All],MATCH(C37,표5[[#All],[잉크]],0),22),INDEX(표5[#All],MATCH(C37,표5[[#All],[잉크]],0),MATCH($D$2,표5[#Headers],0)+2))</f>
        <v>0</v>
      </c>
    </row>
    <row r="38" spans="2:5" ht="16.5" hidden="1" customHeight="1" x14ac:dyDescent="0.3">
      <c r="B38" s="56">
        <f>IFERROR(SUM(D38:E38),0)</f>
        <v>0</v>
      </c>
      <c r="C38" s="139" t="str">
        <f>'제품 추가'!AC36</f>
        <v>BANANA</v>
      </c>
      <c r="D38" s="138">
        <f>IF($D$2="주말",INDEX(표5[#All],MATCH(C38,표5[[#All],[잉크]],0),18)+INDEX(표5[#All],MATCH(C38,표5[[#All],[잉크]],0),21),INDEX(표5[#All],MATCH(C38,표5[[#All],[잉크]],0),MATCH($D$2,표5[#Headers],0)+1))</f>
        <v>0</v>
      </c>
      <c r="E38" s="138">
        <f>IF($D$2="주말",INDEX(표5[#All],MATCH(C38,표5[[#All],[잉크]],0),19)+INDEX(표5[#All],MATCH(C38,표5[[#All],[잉크]],0),22),INDEX(표5[#All],MATCH(C38,표5[[#All],[잉크]],0),MATCH($D$2,표5[#Headers],0)+2))</f>
        <v>0</v>
      </c>
    </row>
    <row r="39" spans="2:5" ht="16.5" customHeight="1" x14ac:dyDescent="0.3">
      <c r="B39" s="56">
        <f>IFERROR(SUM(D39:E39),0)</f>
        <v>1</v>
      </c>
      <c r="C39" s="139" t="str">
        <f>'제품 추가'!AC10</f>
        <v>ALMOND</v>
      </c>
      <c r="D39" s="138">
        <f>IF($D$2="주말",INDEX(표5[#All],MATCH(C39,표5[[#All],[잉크]],0),18)+INDEX(표5[#All],MATCH(C39,표5[[#All],[잉크]],0),21),INDEX(표5[#All],MATCH(C39,표5[[#All],[잉크]],0),MATCH($D$2,표5[#Headers],0)+1))</f>
        <v>0</v>
      </c>
      <c r="E39" s="138">
        <f>IF($D$2="주말",INDEX(표5[#All],MATCH(C39,표5[[#All],[잉크]],0),19)+INDEX(표5[#All],MATCH(C39,표5[[#All],[잉크]],0),22),INDEX(표5[#All],MATCH(C39,표5[[#All],[잉크]],0),MATCH($D$2,표5[#Headers],0)+2))</f>
        <v>1</v>
      </c>
    </row>
    <row r="40" spans="2:5" ht="16.5" hidden="1" customHeight="1" x14ac:dyDescent="0.3">
      <c r="B40" s="56">
        <f>IFERROR(SUM(D40:E40),0)</f>
        <v>0</v>
      </c>
      <c r="C40" s="139" t="str">
        <f>'제품 추가'!AC38</f>
        <v>BASIL</v>
      </c>
      <c r="D40" s="138">
        <f>IF($D$2="주말",INDEX(표5[#All],MATCH(C40,표5[[#All],[잉크]],0),18)+INDEX(표5[#All],MATCH(C40,표5[[#All],[잉크]],0),21),INDEX(표5[#All],MATCH(C40,표5[[#All],[잉크]],0),MATCH($D$2,표5[#Headers],0)+1))</f>
        <v>0</v>
      </c>
      <c r="E40" s="138">
        <f>IF($D$2="주말",INDEX(표5[#All],MATCH(C40,표5[[#All],[잉크]],0),19)+INDEX(표5[#All],MATCH(C40,표5[[#All],[잉크]],0),22),INDEX(표5[#All],MATCH(C40,표5[[#All],[잉크]],0),MATCH($D$2,표5[#Headers],0)+2))</f>
        <v>0</v>
      </c>
    </row>
    <row r="41" spans="2:5" ht="16.5" hidden="1" customHeight="1" x14ac:dyDescent="0.3">
      <c r="B41" s="56">
        <f>IFERROR(SUM(D41:E41),0)</f>
        <v>0</v>
      </c>
      <c r="C41" s="139" t="str">
        <f>'제품 추가'!AC39</f>
        <v>BAT</v>
      </c>
      <c r="D41" s="138">
        <f>IF($D$2="주말",INDEX(표5[#All],MATCH(C41,표5[[#All],[잉크]],0),18)+INDEX(표5[#All],MATCH(C41,표5[[#All],[잉크]],0),21),INDEX(표5[#All],MATCH(C41,표5[[#All],[잉크]],0),MATCH($D$2,표5[#Headers],0)+1))</f>
        <v>0</v>
      </c>
      <c r="E41" s="138">
        <f>IF($D$2="주말",INDEX(표5[#All],MATCH(C41,표5[[#All],[잉크]],0),19)+INDEX(표5[#All],MATCH(C41,표5[[#All],[잉크]],0),22),INDEX(표5[#All],MATCH(C41,표5[[#All],[잉크]],0),MATCH($D$2,표5[#Headers],0)+2))</f>
        <v>0</v>
      </c>
    </row>
    <row r="42" spans="2:5" ht="16.5" hidden="1" customHeight="1" x14ac:dyDescent="0.3">
      <c r="B42" s="56">
        <f>IFERROR(SUM(D42:E42),0)</f>
        <v>0</v>
      </c>
      <c r="C42" s="139" t="str">
        <f>'제품 추가'!AC40</f>
        <v>BAYOU</v>
      </c>
      <c r="D42" s="138">
        <f>IF($D$2="주말",INDEX(표5[#All],MATCH(C42,표5[[#All],[잉크]],0),18)+INDEX(표5[#All],MATCH(C42,표5[[#All],[잉크]],0),21),INDEX(표5[#All],MATCH(C42,표5[[#All],[잉크]],0),MATCH($D$2,표5[#Headers],0)+1))</f>
        <v>0</v>
      </c>
      <c r="E42" s="138">
        <f>IF($D$2="주말",INDEX(표5[#All],MATCH(C42,표5[[#All],[잉크]],0),19)+INDEX(표5[#All],MATCH(C42,표5[[#All],[잉크]],0),22),INDEX(표5[#All],MATCH(C42,표5[[#All],[잉크]],0),MATCH($D$2,표5[#Headers],0)+2))</f>
        <v>0</v>
      </c>
    </row>
    <row r="43" spans="2:5" ht="16.5" hidden="1" customHeight="1" x14ac:dyDescent="0.3">
      <c r="B43" s="56">
        <f>IFERROR(SUM(D43:E43),0)</f>
        <v>0</v>
      </c>
      <c r="C43" s="139" t="str">
        <f>'제품 추가'!AC41</f>
        <v>BEACH</v>
      </c>
      <c r="D43" s="138">
        <f>IF($D$2="주말",INDEX(표5[#All],MATCH(C43,표5[[#All],[잉크]],0),18)+INDEX(표5[#All],MATCH(C43,표5[[#All],[잉크]],0),21),INDEX(표5[#All],MATCH(C43,표5[[#All],[잉크]],0),MATCH($D$2,표5[#Headers],0)+1))</f>
        <v>0</v>
      </c>
      <c r="E43" s="138">
        <f>IF($D$2="주말",INDEX(표5[#All],MATCH(C43,표5[[#All],[잉크]],0),19)+INDEX(표5[#All],MATCH(C43,표5[[#All],[잉크]],0),22),INDEX(표5[#All],MATCH(C43,표5[[#All],[잉크]],0),MATCH($D$2,표5[#Headers],0)+2))</f>
        <v>0</v>
      </c>
    </row>
    <row r="44" spans="2:5" ht="16.5" hidden="1" customHeight="1" x14ac:dyDescent="0.3">
      <c r="B44" s="56">
        <f>IFERROR(SUM(D44:E44),0)</f>
        <v>0</v>
      </c>
      <c r="C44" s="139" t="str">
        <f>'제품 추가'!AC42</f>
        <v>BEAN</v>
      </c>
      <c r="D44" s="138">
        <f>IF($D$2="주말",INDEX(표5[#All],MATCH(C44,표5[[#All],[잉크]],0),18)+INDEX(표5[#All],MATCH(C44,표5[[#All],[잉크]],0),21),INDEX(표5[#All],MATCH(C44,표5[[#All],[잉크]],0),MATCH($D$2,표5[#Headers],0)+1))</f>
        <v>0</v>
      </c>
      <c r="E44" s="138">
        <f>IF($D$2="주말",INDEX(표5[#All],MATCH(C44,표5[[#All],[잉크]],0),19)+INDEX(표5[#All],MATCH(C44,표5[[#All],[잉크]],0),22),INDEX(표5[#All],MATCH(C44,표5[[#All],[잉크]],0),MATCH($D$2,표5[#Headers],0)+2))</f>
        <v>0</v>
      </c>
    </row>
    <row r="45" spans="2:5" ht="16.5" customHeight="1" x14ac:dyDescent="0.3">
      <c r="B45" s="56">
        <f>IFERROR(SUM(D45:E45),0)</f>
        <v>1</v>
      </c>
      <c r="C45" s="139" t="str">
        <f>'제품 추가'!AC37</f>
        <v>BARLEY</v>
      </c>
      <c r="D45" s="138">
        <f>IF($D$2="주말",INDEX(표5[#All],MATCH(C45,표5[[#All],[잉크]],0),18)+INDEX(표5[#All],MATCH(C45,표5[[#All],[잉크]],0),21),INDEX(표5[#All],MATCH(C45,표5[[#All],[잉크]],0),MATCH($D$2,표5[#Headers],0)+1))</f>
        <v>0</v>
      </c>
      <c r="E45" s="138">
        <f>IF($D$2="주말",INDEX(표5[#All],MATCH(C45,표5[[#All],[잉크]],0),19)+INDEX(표5[#All],MATCH(C45,표5[[#All],[잉크]],0),22),INDEX(표5[#All],MATCH(C45,표5[[#All],[잉크]],0),MATCH($D$2,표5[#Headers],0)+2))</f>
        <v>1</v>
      </c>
    </row>
    <row r="46" spans="2:5" ht="16.5" hidden="1" customHeight="1" x14ac:dyDescent="0.3">
      <c r="B46" s="56">
        <f>IFERROR(SUM(D46:E46),0)</f>
        <v>0</v>
      </c>
      <c r="C46" s="139" t="str">
        <f>'제품 추가'!AC44</f>
        <v>BEE</v>
      </c>
      <c r="D46" s="138">
        <f>IF($D$2="주말",INDEX(표5[#All],MATCH(C46,표5[[#All],[잉크]],0),18)+INDEX(표5[#All],MATCH(C46,표5[[#All],[잉크]],0),21),INDEX(표5[#All],MATCH(C46,표5[[#All],[잉크]],0),MATCH($D$2,표5[#Headers],0)+1))</f>
        <v>0</v>
      </c>
      <c r="E46" s="138">
        <f>IF($D$2="주말",INDEX(표5[#All],MATCH(C46,표5[[#All],[잉크]],0),19)+INDEX(표5[#All],MATCH(C46,표5[[#All],[잉크]],0),22),INDEX(표5[#All],MATCH(C46,표5[[#All],[잉크]],0),MATCH($D$2,표5[#Headers],0)+2))</f>
        <v>0</v>
      </c>
    </row>
    <row r="47" spans="2:5" ht="16.5" hidden="1" customHeight="1" x14ac:dyDescent="0.3">
      <c r="B47" s="56">
        <f>IFERROR(SUM(D47:E47),0)</f>
        <v>0</v>
      </c>
      <c r="C47" s="139" t="str">
        <f>'제품 추가'!AC45</f>
        <v>BEER</v>
      </c>
      <c r="D47" s="138">
        <f>IF($D$2="주말",INDEX(표5[#All],MATCH(C47,표5[[#All],[잉크]],0),18)+INDEX(표5[#All],MATCH(C47,표5[[#All],[잉크]],0),21),INDEX(표5[#All],MATCH(C47,표5[[#All],[잉크]],0),MATCH($D$2,표5[#Headers],0)+1))</f>
        <v>0</v>
      </c>
      <c r="E47" s="138">
        <f>IF($D$2="주말",INDEX(표5[#All],MATCH(C47,표5[[#All],[잉크]],0),19)+INDEX(표5[#All],MATCH(C47,표5[[#All],[잉크]],0),22),INDEX(표5[#All],MATCH(C47,표5[[#All],[잉크]],0),MATCH($D$2,표5[#Headers],0)+2))</f>
        <v>0</v>
      </c>
    </row>
    <row r="48" spans="2:5" ht="16.5" hidden="1" customHeight="1" x14ac:dyDescent="0.3">
      <c r="B48" s="56">
        <f>IFERROR(SUM(D48:E48),0)</f>
        <v>0</v>
      </c>
      <c r="C48" s="139" t="str">
        <f>'제품 추가'!AC1074</f>
        <v>ALEX</v>
      </c>
      <c r="D48" s="138">
        <f>IF($D$2="주말",INDEX(표5[#All],MATCH(C48,표5[[#All],[잉크]],0),18)+INDEX(표5[#All],MATCH(C48,표5[[#All],[잉크]],0),21),INDEX(표5[#All],MATCH(C48,표5[[#All],[잉크]],0),MATCH($D$2,표5[#Headers],0)+1))</f>
        <v>0</v>
      </c>
      <c r="E48" s="138">
        <f>IF($D$2="주말",INDEX(표5[#All],MATCH(C48,표5[[#All],[잉크]],0),19)+INDEX(표5[#All],MATCH(C48,표5[[#All],[잉크]],0),22),INDEX(표5[#All],MATCH(C48,표5[[#All],[잉크]],0),MATCH($D$2,표5[#Headers],0)+2))</f>
        <v>0</v>
      </c>
    </row>
    <row r="49" spans="2:6" ht="16.5" hidden="1" customHeight="1" x14ac:dyDescent="0.3">
      <c r="B49" s="56">
        <f>IFERROR(SUM(D49:E49),0)</f>
        <v>0</v>
      </c>
      <c r="C49" s="139" t="str">
        <f>'제품 추가'!AC47</f>
        <v>BERRY</v>
      </c>
      <c r="D49" s="138">
        <f>IF($D$2="주말",INDEX(표5[#All],MATCH(C49,표5[[#All],[잉크]],0),18)+INDEX(표5[#All],MATCH(C49,표5[[#All],[잉크]],0),21),INDEX(표5[#All],MATCH(C49,표5[[#All],[잉크]],0),MATCH($D$2,표5[#Headers],0)+1))</f>
        <v>0</v>
      </c>
      <c r="E49" s="138">
        <f>IF($D$2="주말",INDEX(표5[#All],MATCH(C49,표5[[#All],[잉크]],0),19)+INDEX(표5[#All],MATCH(C49,표5[[#All],[잉크]],0),22),INDEX(표5[#All],MATCH(C49,표5[[#All],[잉크]],0),MATCH($D$2,표5[#Headers],0)+2))</f>
        <v>0</v>
      </c>
    </row>
    <row r="50" spans="2:6" ht="16.5" hidden="1" customHeight="1" x14ac:dyDescent="0.3">
      <c r="B50" s="56">
        <f>IFERROR(SUM(D50:E50),0)</f>
        <v>0</v>
      </c>
      <c r="C50" s="139" t="str">
        <f>'제품 추가'!AC48</f>
        <v>BISCUIT</v>
      </c>
      <c r="D50" s="138">
        <f>IF($D$2="주말",INDEX(표5[#All],MATCH(C50,표5[[#All],[잉크]],0),18)+INDEX(표5[#All],MATCH(C50,표5[[#All],[잉크]],0),21),INDEX(표5[#All],MATCH(C50,표5[[#All],[잉크]],0),MATCH($D$2,표5[#Headers],0)+1))</f>
        <v>0</v>
      </c>
      <c r="E50" s="138">
        <f>IF($D$2="주말",INDEX(표5[#All],MATCH(C50,표5[[#All],[잉크]],0),19)+INDEX(표5[#All],MATCH(C50,표5[[#All],[잉크]],0),22),INDEX(표5[#All],MATCH(C50,표5[[#All],[잉크]],0),MATCH($D$2,표5[#Headers],0)+2))</f>
        <v>0</v>
      </c>
      <c r="F50" t="s">
        <v>5144</v>
      </c>
    </row>
    <row r="51" spans="2:6" ht="16.5" hidden="1" customHeight="1" x14ac:dyDescent="0.3">
      <c r="B51" s="56">
        <f>IFERROR(SUM(D51:E51),0)</f>
        <v>0</v>
      </c>
      <c r="C51" s="139" t="str">
        <f>'제품 추가'!AC49</f>
        <v>BISON</v>
      </c>
      <c r="D51" s="138">
        <f>IF($D$2="주말",INDEX(표5[#All],MATCH(C51,표5[[#All],[잉크]],0),18)+INDEX(표5[#All],MATCH(C51,표5[[#All],[잉크]],0),21),INDEX(표5[#All],MATCH(C51,표5[[#All],[잉크]],0),MATCH($D$2,표5[#Headers],0)+1))</f>
        <v>0</v>
      </c>
      <c r="E51" s="138">
        <f>IF($D$2="주말",INDEX(표5[#All],MATCH(C51,표5[[#All],[잉크]],0),19)+INDEX(표5[#All],MATCH(C51,표5[[#All],[잉크]],0),22),INDEX(표5[#All],MATCH(C51,표5[[#All],[잉크]],0),MATCH($D$2,표5[#Headers],0)+2))</f>
        <v>0</v>
      </c>
    </row>
    <row r="52" spans="2:6" ht="16.5" hidden="1" customHeight="1" x14ac:dyDescent="0.3">
      <c r="B52" s="56">
        <f>IFERROR(SUM(D52:E52),0)</f>
        <v>0</v>
      </c>
      <c r="C52" s="139" t="str">
        <f>'제품 추가'!AC50</f>
        <v>BISQUE</v>
      </c>
      <c r="D52" s="138">
        <f>IF($D$2="주말",INDEX(표5[#All],MATCH(C52,표5[[#All],[잉크]],0),18)+INDEX(표5[#All],MATCH(C52,표5[[#All],[잉크]],0),21),INDEX(표5[#All],MATCH(C52,표5[[#All],[잉크]],0),MATCH($D$2,표5[#Headers],0)+1))</f>
        <v>0</v>
      </c>
      <c r="E52" s="138">
        <f>IF($D$2="주말",INDEX(표5[#All],MATCH(C52,표5[[#All],[잉크]],0),19)+INDEX(표5[#All],MATCH(C52,표5[[#All],[잉크]],0),22),INDEX(표5[#All],MATCH(C52,표5[[#All],[잉크]],0),MATCH($D$2,표5[#Headers],0)+2))</f>
        <v>0</v>
      </c>
    </row>
    <row r="53" spans="2:6" ht="16.5" hidden="1" customHeight="1" x14ac:dyDescent="0.3">
      <c r="B53" s="56">
        <f>IFERROR(SUM(D53:E53),0)</f>
        <v>0</v>
      </c>
      <c r="C53" s="139" t="str">
        <f>'제품 추가'!AC51</f>
        <v>BISTRE</v>
      </c>
      <c r="D53" s="138">
        <f>IF($D$2="주말",INDEX(표5[#All],MATCH(C53,표5[[#All],[잉크]],0),18)+INDEX(표5[#All],MATCH(C53,표5[[#All],[잉크]],0),21),INDEX(표5[#All],MATCH(C53,표5[[#All],[잉크]],0),MATCH($D$2,표5[#Headers],0)+1))</f>
        <v>0</v>
      </c>
      <c r="E53" s="138">
        <f>IF($D$2="주말",INDEX(표5[#All],MATCH(C53,표5[[#All],[잉크]],0),19)+INDEX(표5[#All],MATCH(C53,표5[[#All],[잉크]],0),22),INDEX(표5[#All],MATCH(C53,표5[[#All],[잉크]],0),MATCH($D$2,표5[#Headers],0)+2))</f>
        <v>0</v>
      </c>
    </row>
    <row r="54" spans="2:6" ht="16.5" hidden="1" customHeight="1" x14ac:dyDescent="0.3">
      <c r="B54" s="56">
        <f>IFERROR(SUM(D54:E54),0)</f>
        <v>0</v>
      </c>
      <c r="C54" s="139" t="str">
        <f>'제품 추가'!AC52</f>
        <v>BITTER</v>
      </c>
      <c r="D54" s="138">
        <f>IF($D$2="주말",INDEX(표5[#All],MATCH(C54,표5[[#All],[잉크]],0),18)+INDEX(표5[#All],MATCH(C54,표5[[#All],[잉크]],0),21),INDEX(표5[#All],MATCH(C54,표5[[#All],[잉크]],0),MATCH($D$2,표5[#Headers],0)+1))</f>
        <v>0</v>
      </c>
      <c r="E54" s="138">
        <f>IF($D$2="주말",INDEX(표5[#All],MATCH(C54,표5[[#All],[잉크]],0),19)+INDEX(표5[#All],MATCH(C54,표5[[#All],[잉크]],0),22),INDEX(표5[#All],MATCH(C54,표5[[#All],[잉크]],0),MATCH($D$2,표5[#Headers],0)+2))</f>
        <v>0</v>
      </c>
    </row>
    <row r="55" spans="2:6" ht="16.5" hidden="1" customHeight="1" x14ac:dyDescent="0.3">
      <c r="B55" s="56">
        <f>IFERROR(SUM(D55:E55),0)</f>
        <v>0</v>
      </c>
      <c r="C55" s="139" t="str">
        <f>'제품 추가'!AC53</f>
        <v>BLONDE</v>
      </c>
      <c r="D55" s="138">
        <f>IF($D$2="주말",INDEX(표5[#All],MATCH(C55,표5[[#All],[잉크]],0),18)+INDEX(표5[#All],MATCH(C55,표5[[#All],[잉크]],0),21),INDEX(표5[#All],MATCH(C55,표5[[#All],[잉크]],0),MATCH($D$2,표5[#Headers],0)+1))</f>
        <v>0</v>
      </c>
      <c r="E55" s="138">
        <f>IF($D$2="주말",INDEX(표5[#All],MATCH(C55,표5[[#All],[잉크]],0),19)+INDEX(표5[#All],MATCH(C55,표5[[#All],[잉크]],0),22),INDEX(표5[#All],MATCH(C55,표5[[#All],[잉크]],0),MATCH($D$2,표5[#Headers],0)+2))</f>
        <v>0</v>
      </c>
    </row>
    <row r="56" spans="2:6" ht="16.5" hidden="1" customHeight="1" x14ac:dyDescent="0.3">
      <c r="B56" s="56">
        <f>IFERROR(SUM(D56:E56),0)</f>
        <v>0</v>
      </c>
      <c r="C56" s="139" t="str">
        <f>'제품 추가'!AC957</f>
        <v>ARNOLD</v>
      </c>
      <c r="D56" s="138">
        <f>IF($D$2="주말",INDEX(표5[#All],MATCH(C56,표5[[#All],[잉크]],0),18)+INDEX(표5[#All],MATCH(C56,표5[[#All],[잉크]],0),21),INDEX(표5[#All],MATCH(C56,표5[[#All],[잉크]],0),MATCH($D$2,표5[#Headers],0)+1))</f>
        <v>0</v>
      </c>
      <c r="E56" s="138">
        <f>IF($D$2="주말",INDEX(표5[#All],MATCH(C56,표5[[#All],[잉크]],0),19)+INDEX(표5[#All],MATCH(C56,표5[[#All],[잉크]],0),22),INDEX(표5[#All],MATCH(C56,표5[[#All],[잉크]],0),MATCH($D$2,표5[#Headers],0)+2))</f>
        <v>0</v>
      </c>
    </row>
    <row r="57" spans="2:6" ht="16.5" hidden="1" customHeight="1" x14ac:dyDescent="0.3">
      <c r="B57" s="56">
        <f>IFERROR(SUM(D57:E57),0)</f>
        <v>0</v>
      </c>
      <c r="C57" s="139" t="str">
        <f>'제품 추가'!AC55</f>
        <v>BLOSSOM</v>
      </c>
      <c r="D57" s="138">
        <f>IF($D$2="주말",INDEX(표5[#All],MATCH(C57,표5[[#All],[잉크]],0),18)+INDEX(표5[#All],MATCH(C57,표5[[#All],[잉크]],0),21),INDEX(표5[#All],MATCH(C57,표5[[#All],[잉크]],0),MATCH($D$2,표5[#Headers],0)+1))</f>
        <v>0</v>
      </c>
      <c r="E57" s="138">
        <f>IF($D$2="주말",INDEX(표5[#All],MATCH(C57,표5[[#All],[잉크]],0),19)+INDEX(표5[#All],MATCH(C57,표5[[#All],[잉크]],0),22),INDEX(표5[#All],MATCH(C57,표5[[#All],[잉크]],0),MATCH($D$2,표5[#Headers],0)+2))</f>
        <v>0</v>
      </c>
    </row>
    <row r="58" spans="2:6" ht="16.5" hidden="1" customHeight="1" x14ac:dyDescent="0.3">
      <c r="B58" s="56">
        <f>IFERROR(SUM(D58:E58),0)</f>
        <v>0</v>
      </c>
      <c r="C58" s="139" t="str">
        <f>'제품 추가'!AC56</f>
        <v>BLUSH</v>
      </c>
      <c r="D58" s="138">
        <f>IF($D$2="주말",INDEX(표5[#All],MATCH(C58,표5[[#All],[잉크]],0),18)+INDEX(표5[#All],MATCH(C58,표5[[#All],[잉크]],0),21),INDEX(표5[#All],MATCH(C58,표5[[#All],[잉크]],0),MATCH($D$2,표5[#Headers],0)+1))</f>
        <v>0</v>
      </c>
      <c r="E58" s="138">
        <f>IF($D$2="주말",INDEX(표5[#All],MATCH(C58,표5[[#All],[잉크]],0),19)+INDEX(표5[#All],MATCH(C58,표5[[#All],[잉크]],0),22),INDEX(표5[#All],MATCH(C58,표5[[#All],[잉크]],0),MATCH($D$2,표5[#Headers],0)+2))</f>
        <v>0</v>
      </c>
    </row>
    <row r="59" spans="2:6" ht="16.5" hidden="1" customHeight="1" x14ac:dyDescent="0.3">
      <c r="B59" s="56">
        <f>IFERROR(SUM(D59:E59),0)</f>
        <v>0</v>
      </c>
      <c r="C59" s="139" t="str">
        <f>'제품 추가'!AC57</f>
        <v>BOX</v>
      </c>
      <c r="D59" s="138">
        <f>IF($D$2="주말",INDEX(표5[#All],MATCH(C59,표5[[#All],[잉크]],0),18)+INDEX(표5[#All],MATCH(C59,표5[[#All],[잉크]],0),21),INDEX(표5[#All],MATCH(C59,표5[[#All],[잉크]],0),MATCH($D$2,표5[#Headers],0)+1))</f>
        <v>0</v>
      </c>
      <c r="E59" s="138">
        <f>IF($D$2="주말",INDEX(표5[#All],MATCH(C59,표5[[#All],[잉크]],0),19)+INDEX(표5[#All],MATCH(C59,표5[[#All],[잉크]],0),22),INDEX(표5[#All],MATCH(C59,표5[[#All],[잉크]],0),MATCH($D$2,표5[#Headers],0)+2))</f>
        <v>0</v>
      </c>
    </row>
    <row r="60" spans="2:6" ht="16.5" hidden="1" customHeight="1" x14ac:dyDescent="0.3">
      <c r="B60" s="56">
        <f>IFERROR(SUM(D60:E60),0)</f>
        <v>0</v>
      </c>
      <c r="C60" s="139" t="str">
        <f>'제품 추가'!AC58</f>
        <v>BPGOLD</v>
      </c>
      <c r="D60" s="138">
        <f>IF($D$2="주말",INDEX(표5[#All],MATCH(C60,표5[[#All],[잉크]],0),18)+INDEX(표5[#All],MATCH(C60,표5[[#All],[잉크]],0),21),INDEX(표5[#All],MATCH(C60,표5[[#All],[잉크]],0),MATCH($D$2,표5[#Headers],0)+1))</f>
        <v>0</v>
      </c>
      <c r="E60" s="138">
        <f>IF($D$2="주말",INDEX(표5[#All],MATCH(C60,표5[[#All],[잉크]],0),19)+INDEX(표5[#All],MATCH(C60,표5[[#All],[잉크]],0),22),INDEX(표5[#All],MATCH(C60,표5[[#All],[잉크]],0),MATCH($D$2,표5[#Headers],0)+2))</f>
        <v>0</v>
      </c>
    </row>
    <row r="61" spans="2:6" ht="16.5" hidden="1" customHeight="1" x14ac:dyDescent="0.3">
      <c r="B61" s="56">
        <f>IFERROR(SUM(D61:E61),0)</f>
        <v>0</v>
      </c>
      <c r="C61" s="139" t="str">
        <f>'제품 추가'!AC59</f>
        <v>BRACKEN</v>
      </c>
      <c r="D61" s="138">
        <f>IF($D$2="주말",INDEX(표5[#All],MATCH(C61,표5[[#All],[잉크]],0),18)+INDEX(표5[#All],MATCH(C61,표5[[#All],[잉크]],0),21),INDEX(표5[#All],MATCH(C61,표5[[#All],[잉크]],0),MATCH($D$2,표5[#Headers],0)+1))</f>
        <v>0</v>
      </c>
      <c r="E61" s="138">
        <f>IF($D$2="주말",INDEX(표5[#All],MATCH(C61,표5[[#All],[잉크]],0),19)+INDEX(표5[#All],MATCH(C61,표5[[#All],[잉크]],0),22),INDEX(표5[#All],MATCH(C61,표5[[#All],[잉크]],0),MATCH($D$2,표5[#Headers],0)+2))</f>
        <v>0</v>
      </c>
    </row>
    <row r="62" spans="2:6" ht="16.5" hidden="1" customHeight="1" x14ac:dyDescent="0.3">
      <c r="B62" s="56">
        <f>IFERROR(SUM(D62:E62),0)</f>
        <v>0</v>
      </c>
      <c r="C62" s="139" t="str">
        <f>'제품 추가'!AC60</f>
        <v>BRAN</v>
      </c>
      <c r="D62" s="138">
        <f>IF($D$2="주말",INDEX(표5[#All],MATCH(C62,표5[[#All],[잉크]],0),18)+INDEX(표5[#All],MATCH(C62,표5[[#All],[잉크]],0),21),INDEX(표5[#All],MATCH(C62,표5[[#All],[잉크]],0),MATCH($D$2,표5[#Headers],0)+1))</f>
        <v>0</v>
      </c>
      <c r="E62" s="138">
        <f>IF($D$2="주말",INDEX(표5[#All],MATCH(C62,표5[[#All],[잉크]],0),19)+INDEX(표5[#All],MATCH(C62,표5[[#All],[잉크]],0),22),INDEX(표5[#All],MATCH(C62,표5[[#All],[잉크]],0),MATCH($D$2,표5[#Headers],0)+2))</f>
        <v>0</v>
      </c>
    </row>
    <row r="63" spans="2:6" ht="16.5" hidden="1" customHeight="1" x14ac:dyDescent="0.3">
      <c r="B63" s="56">
        <f>IFERROR(SUM(D63:E63),0)</f>
        <v>0</v>
      </c>
      <c r="C63" s="139" t="str">
        <f>'제품 추가'!AC61</f>
        <v>BREAD</v>
      </c>
      <c r="D63" s="138">
        <f>IF($D$2="주말",INDEX(표5[#All],MATCH(C63,표5[[#All],[잉크]],0),18)+INDEX(표5[#All],MATCH(C63,표5[[#All],[잉크]],0),21),INDEX(표5[#All],MATCH(C63,표5[[#All],[잉크]],0),MATCH($D$2,표5[#Headers],0)+1))</f>
        <v>0</v>
      </c>
      <c r="E63" s="138">
        <f>IF($D$2="주말",INDEX(표5[#All],MATCH(C63,표5[[#All],[잉크]],0),19)+INDEX(표5[#All],MATCH(C63,표5[[#All],[잉크]],0),22),INDEX(표5[#All],MATCH(C63,표5[[#All],[잉크]],0),MATCH($D$2,표5[#Headers],0)+2))</f>
        <v>0</v>
      </c>
    </row>
    <row r="64" spans="2:6" ht="16.5" hidden="1" customHeight="1" x14ac:dyDescent="0.3">
      <c r="B64" s="56">
        <f>IFERROR(SUM(D64:E64),0)</f>
        <v>0</v>
      </c>
      <c r="C64" s="139" t="str">
        <f>'제품 추가'!AC1237</f>
        <v>AZURE</v>
      </c>
      <c r="D64" s="138">
        <f>IF($D$2="주말",INDEX(표5[#All],MATCH(C64,표5[[#All],[잉크]],0),18)+INDEX(표5[#All],MATCH(C64,표5[[#All],[잉크]],0),21),INDEX(표5[#All],MATCH(C64,표5[[#All],[잉크]],0),MATCH($D$2,표5[#Headers],0)+1))</f>
        <v>0</v>
      </c>
      <c r="E64" s="138">
        <f>IF($D$2="주말",INDEX(표5[#All],MATCH(C64,표5[[#All],[잉크]],0),19)+INDEX(표5[#All],MATCH(C64,표5[[#All],[잉크]],0),22),INDEX(표5[#All],MATCH(C64,표5[[#All],[잉크]],0),MATCH($D$2,표5[#Headers],0)+2))</f>
        <v>0</v>
      </c>
    </row>
    <row r="65" spans="2:6" ht="16.5" hidden="1" customHeight="1" x14ac:dyDescent="0.3">
      <c r="B65" s="56">
        <f>IFERROR(SUM(D65:E65),0)</f>
        <v>0</v>
      </c>
      <c r="C65" s="139" t="str">
        <f>'제품 추가'!AC27</f>
        <v>ATOM</v>
      </c>
      <c r="D65" s="138">
        <f>IF($D$2="주말",INDEX(표5[#All],MATCH(C65,표5[[#All],[잉크]],0),18)+INDEX(표5[#All],MATCH(C65,표5[[#All],[잉크]],0),21),INDEX(표5[#All],MATCH(C65,표5[[#All],[잉크]],0),MATCH($D$2,표5[#Headers],0)+1))</f>
        <v>0</v>
      </c>
      <c r="E65" s="138">
        <f>IF($D$2="주말",INDEX(표5[#All],MATCH(C65,표5[[#All],[잉크]],0),19)+INDEX(표5[#All],MATCH(C65,표5[[#All],[잉크]],0),22),INDEX(표5[#All],MATCH(C65,표5[[#All],[잉크]],0),MATCH($D$2,표5[#Headers],0)+2))</f>
        <v>0</v>
      </c>
    </row>
    <row r="66" spans="2:6" ht="16.5" hidden="1" customHeight="1" x14ac:dyDescent="0.3">
      <c r="B66" s="56">
        <f>IFERROR(SUM(D66:E66),0)</f>
        <v>0</v>
      </c>
      <c r="C66" s="139" t="str">
        <f>'제품 추가'!AC64</f>
        <v>BROWNIE</v>
      </c>
      <c r="D66" s="138">
        <f>IF($D$2="주말",INDEX(표5[#All],MATCH(C66,표5[[#All],[잉크]],0),18)+INDEX(표5[#All],MATCH(C66,표5[[#All],[잉크]],0),21),INDEX(표5[#All],MATCH(C66,표5[[#All],[잉크]],0),MATCH($D$2,표5[#Headers],0)+1))</f>
        <v>0</v>
      </c>
      <c r="E66" s="138">
        <f>IF($D$2="주말",INDEX(표5[#All],MATCH(C66,표5[[#All],[잉크]],0),19)+INDEX(표5[#All],MATCH(C66,표5[[#All],[잉크]],0),22),INDEX(표5[#All],MATCH(C66,표5[[#All],[잉크]],0),MATCH($D$2,표5[#Headers],0)+2))</f>
        <v>0</v>
      </c>
    </row>
    <row r="67" spans="2:6" ht="16.5" hidden="1" customHeight="1" x14ac:dyDescent="0.3">
      <c r="B67" s="56">
        <f>IFERROR(SUM(D67:E67),0)</f>
        <v>0</v>
      </c>
      <c r="C67" s="139" t="str">
        <f>'제품 추가'!AC65</f>
        <v>BRUNETTE</v>
      </c>
      <c r="D67" s="138">
        <f>IF($D$2="주말",INDEX(표5[#All],MATCH(C67,표5[[#All],[잉크]],0),18)+INDEX(표5[#All],MATCH(C67,표5[[#All],[잉크]],0),21),INDEX(표5[#All],MATCH(C67,표5[[#All],[잉크]],0),MATCH($D$2,표5[#Headers],0)+1))</f>
        <v>0</v>
      </c>
      <c r="E67" s="138">
        <f>IF($D$2="주말",INDEX(표5[#All],MATCH(C67,표5[[#All],[잉크]],0),19)+INDEX(표5[#All],MATCH(C67,표5[[#All],[잉크]],0),22),INDEX(표5[#All],MATCH(C67,표5[[#All],[잉크]],0),MATCH($D$2,표5[#Headers],0)+2))</f>
        <v>0</v>
      </c>
    </row>
    <row r="68" spans="2:6" ht="16.5" hidden="1" customHeight="1" x14ac:dyDescent="0.3">
      <c r="B68" s="56">
        <f>IFERROR(SUM(D68:E68),0)</f>
        <v>0</v>
      </c>
      <c r="C68" s="139" t="str">
        <f>'제품 추가'!AC66</f>
        <v>BUFF</v>
      </c>
      <c r="D68" s="138">
        <f>IF($D$2="주말",INDEX(표5[#All],MATCH(C68,표5[[#All],[잉크]],0),18)+INDEX(표5[#All],MATCH(C68,표5[[#All],[잉크]],0),21),INDEX(표5[#All],MATCH(C68,표5[[#All],[잉크]],0),MATCH($D$2,표5[#Headers],0)+1))</f>
        <v>0</v>
      </c>
      <c r="E68" s="138">
        <f>IF($D$2="주말",INDEX(표5[#All],MATCH(C68,표5[[#All],[잉크]],0),19)+INDEX(표5[#All],MATCH(C68,표5[[#All],[잉크]],0),22),INDEX(표5[#All],MATCH(C68,표5[[#All],[잉크]],0),MATCH($D$2,표5[#Headers],0)+2))</f>
        <v>0</v>
      </c>
    </row>
    <row r="69" spans="2:6" ht="16.5" hidden="1" customHeight="1" x14ac:dyDescent="0.3">
      <c r="B69" s="56">
        <f>IFERROR(SUM(D69:E69),0)</f>
        <v>0</v>
      </c>
      <c r="C69" s="139" t="str">
        <f>'제품 추가'!AC1081</f>
        <v>BEFORE</v>
      </c>
      <c r="D69" s="138">
        <f>IF($D$2="주말",INDEX(표5[#All],MATCH(C69,표5[[#All],[잉크]],0),18)+INDEX(표5[#All],MATCH(C69,표5[[#All],[잉크]],0),21),INDEX(표5[#All],MATCH(C69,표5[[#All],[잉크]],0),MATCH($D$2,표5[#Headers],0)+1))</f>
        <v>0</v>
      </c>
      <c r="E69" s="138">
        <f>IF($D$2="주말",INDEX(표5[#All],MATCH(C69,표5[[#All],[잉크]],0),19)+INDEX(표5[#All],MATCH(C69,표5[[#All],[잉크]],0),22),INDEX(표5[#All],MATCH(C69,표5[[#All],[잉크]],0),MATCH($D$2,표5[#Headers],0)+2))</f>
        <v>0</v>
      </c>
    </row>
    <row r="70" spans="2:6" ht="16.5" hidden="1" customHeight="1" x14ac:dyDescent="0.3">
      <c r="B70" s="56">
        <f>IFERROR(SUM(D70:E70),0)</f>
        <v>0</v>
      </c>
      <c r="C70" s="139" t="str">
        <f>'제품 추가'!AC68</f>
        <v>BUN</v>
      </c>
      <c r="D70" s="138">
        <f>IF($D$2="주말",INDEX(표5[#All],MATCH(C70,표5[[#All],[잉크]],0),18)+INDEX(표5[#All],MATCH(C70,표5[[#All],[잉크]],0),21),INDEX(표5[#All],MATCH(C70,표5[[#All],[잉크]],0),MATCH($D$2,표5[#Headers],0)+1))</f>
        <v>0</v>
      </c>
      <c r="E70" s="138">
        <f>IF($D$2="주말",INDEX(표5[#All],MATCH(C70,표5[[#All],[잉크]],0),19)+INDEX(표5[#All],MATCH(C70,표5[[#All],[잉크]],0),22),INDEX(표5[#All],MATCH(C70,표5[[#All],[잉크]],0),MATCH($D$2,표5[#Headers],0)+2))</f>
        <v>0</v>
      </c>
      <c r="F70" t="s">
        <v>5002</v>
      </c>
    </row>
    <row r="71" spans="2:6" ht="16.5" hidden="1" customHeight="1" x14ac:dyDescent="0.3">
      <c r="B71" s="56">
        <f>IFERROR(SUM(D71:E71),0)</f>
        <v>0</v>
      </c>
      <c r="C71" s="139" t="str">
        <f>'제품 추가'!AC69</f>
        <v>BURNT</v>
      </c>
      <c r="D71" s="138">
        <f>IF($D$2="주말",INDEX(표5[#All],MATCH(C71,표5[[#All],[잉크]],0),18)+INDEX(표5[#All],MATCH(C71,표5[[#All],[잉크]],0),21),INDEX(표5[#All],MATCH(C71,표5[[#All],[잉크]],0),MATCH($D$2,표5[#Headers],0)+1))</f>
        <v>0</v>
      </c>
      <c r="E71" s="138">
        <f>IF($D$2="주말",INDEX(표5[#All],MATCH(C71,표5[[#All],[잉크]],0),19)+INDEX(표5[#All],MATCH(C71,표5[[#All],[잉크]],0),22),INDEX(표5[#All],MATCH(C71,표5[[#All],[잉크]],0),MATCH($D$2,표5[#Headers],0)+2))</f>
        <v>0</v>
      </c>
    </row>
    <row r="72" spans="2:6" ht="16.5" hidden="1" customHeight="1" x14ac:dyDescent="0.3">
      <c r="B72" s="56">
        <f>IFERROR(SUM(D72:E72),0)</f>
        <v>0</v>
      </c>
      <c r="C72" s="139" t="str">
        <f>'제품 추가'!AC70</f>
        <v>BURRO</v>
      </c>
      <c r="D72" s="138">
        <f>IF($D$2="주말",INDEX(표5[#All],MATCH(C72,표5[[#All],[잉크]],0),18)+INDEX(표5[#All],MATCH(C72,표5[[#All],[잉크]],0),21),INDEX(표5[#All],MATCH(C72,표5[[#All],[잉크]],0),MATCH($D$2,표5[#Headers],0)+1))</f>
        <v>0</v>
      </c>
      <c r="E72" s="138">
        <f>IF($D$2="주말",INDEX(표5[#All],MATCH(C72,표5[[#All],[잉크]],0),19)+INDEX(표5[#All],MATCH(C72,표5[[#All],[잉크]],0),22),INDEX(표5[#All],MATCH(C72,표5[[#All],[잉크]],0),MATCH($D$2,표5[#Headers],0)+2))</f>
        <v>0</v>
      </c>
    </row>
    <row r="73" spans="2:6" ht="16.5" hidden="1" customHeight="1" x14ac:dyDescent="0.3">
      <c r="B73" s="56">
        <f>IFERROR(SUM(D73:E73),0)</f>
        <v>0</v>
      </c>
      <c r="C73" s="139" t="str">
        <f>'제품 추가'!AC71</f>
        <v>BUTTER</v>
      </c>
      <c r="D73" s="138">
        <f>IF($D$2="주말",INDEX(표5[#All],MATCH(C73,표5[[#All],[잉크]],0),18)+INDEX(표5[#All],MATCH(C73,표5[[#All],[잉크]],0),21),INDEX(표5[#All],MATCH(C73,표5[[#All],[잉크]],0),MATCH($D$2,표5[#Headers],0)+1))</f>
        <v>0</v>
      </c>
      <c r="E73" s="138">
        <f>IF($D$2="주말",INDEX(표5[#All],MATCH(C73,표5[[#All],[잉크]],0),19)+INDEX(표5[#All],MATCH(C73,표5[[#All],[잉크]],0),22),INDEX(표5[#All],MATCH(C73,표5[[#All],[잉크]],0),MATCH($D$2,표5[#Headers],0)+2))</f>
        <v>0</v>
      </c>
    </row>
    <row r="74" spans="2:6" ht="16.5" hidden="1" customHeight="1" x14ac:dyDescent="0.3">
      <c r="B74" s="56">
        <f>IFERROR(SUM(D74:E74),0)</f>
        <v>0</v>
      </c>
      <c r="C74" s="139" t="str">
        <f>'제품 추가'!AC72</f>
        <v>CACAO</v>
      </c>
      <c r="D74" s="138">
        <f>IF($D$2="주말",INDEX(표5[#All],MATCH(C74,표5[[#All],[잉크]],0),18)+INDEX(표5[#All],MATCH(C74,표5[[#All],[잉크]],0),21),INDEX(표5[#All],MATCH(C74,표5[[#All],[잉크]],0),MATCH($D$2,표5[#Headers],0)+1))</f>
        <v>0</v>
      </c>
      <c r="E74" s="138">
        <f>IF($D$2="주말",INDEX(표5[#All],MATCH(C74,표5[[#All],[잉크]],0),19)+INDEX(표5[#All],MATCH(C74,표5[[#All],[잉크]],0),22),INDEX(표5[#All],MATCH(C74,표5[[#All],[잉크]],0),MATCH($D$2,표5[#Headers],0)+2))</f>
        <v>0</v>
      </c>
    </row>
    <row r="75" spans="2:6" ht="16.5" hidden="1" customHeight="1" x14ac:dyDescent="0.3">
      <c r="B75" s="56">
        <f>IFERROR(SUM(D75:E75),0)</f>
        <v>0</v>
      </c>
      <c r="C75" s="139" t="str">
        <f>'제품 추가'!AC73</f>
        <v>CALENDULA</v>
      </c>
      <c r="D75" s="138">
        <f>IF($D$2="주말",INDEX(표5[#All],MATCH(C75,표5[[#All],[잉크]],0),18)+INDEX(표5[#All],MATCH(C75,표5[[#All],[잉크]],0),21),INDEX(표5[#All],MATCH(C75,표5[[#All],[잉크]],0),MATCH($D$2,표5[#Headers],0)+1))</f>
        <v>0</v>
      </c>
      <c r="E75" s="138">
        <f>IF($D$2="주말",INDEX(표5[#All],MATCH(C75,표5[[#All],[잉크]],0),19)+INDEX(표5[#All],MATCH(C75,표5[[#All],[잉크]],0),22),INDEX(표5[#All],MATCH(C75,표5[[#All],[잉크]],0),MATCH($D$2,표5[#Headers],0)+2))</f>
        <v>0</v>
      </c>
    </row>
    <row r="76" spans="2:6" ht="16.5" hidden="1" customHeight="1" x14ac:dyDescent="0.3">
      <c r="B76" s="56">
        <f>IFERROR(SUM(D76:E76),0)</f>
        <v>0</v>
      </c>
      <c r="C76" s="139" t="str">
        <f>'제품 추가'!AC74</f>
        <v>CAMPANULA</v>
      </c>
      <c r="D76" s="138">
        <f>IF($D$2="주말",INDEX(표5[#All],MATCH(C76,표5[[#All],[잉크]],0),18)+INDEX(표5[#All],MATCH(C76,표5[[#All],[잉크]],0),21),INDEX(표5[#All],MATCH(C76,표5[[#All],[잉크]],0),MATCH($D$2,표5[#Headers],0)+1))</f>
        <v>0</v>
      </c>
      <c r="E76" s="138">
        <f>IF($D$2="주말",INDEX(표5[#All],MATCH(C76,표5[[#All],[잉크]],0),19)+INDEX(표5[#All],MATCH(C76,표5[[#All],[잉크]],0),22),INDEX(표5[#All],MATCH(C76,표5[[#All],[잉크]],0),MATCH($D$2,표5[#Headers],0)+2))</f>
        <v>0</v>
      </c>
    </row>
    <row r="77" spans="2:6" ht="16.5" hidden="1" customHeight="1" x14ac:dyDescent="0.3">
      <c r="B77" s="56">
        <f>IFERROR(SUM(D77:E77),0)</f>
        <v>0</v>
      </c>
      <c r="C77" s="139" t="str">
        <f>'제품 추가'!AC75</f>
        <v>CANARY</v>
      </c>
      <c r="D77" s="138">
        <f>IF($D$2="주말",INDEX(표5[#All],MATCH(C77,표5[[#All],[잉크]],0),18)+INDEX(표5[#All],MATCH(C77,표5[[#All],[잉크]],0),21),INDEX(표5[#All],MATCH(C77,표5[[#All],[잉크]],0),MATCH($D$2,표5[#Headers],0)+1))</f>
        <v>0</v>
      </c>
      <c r="E77" s="138">
        <f>IF($D$2="주말",INDEX(표5[#All],MATCH(C77,표5[[#All],[잉크]],0),19)+INDEX(표5[#All],MATCH(C77,표5[[#All],[잉크]],0),22),INDEX(표5[#All],MATCH(C77,표5[[#All],[잉크]],0),MATCH($D$2,표5[#Headers],0)+2))</f>
        <v>0</v>
      </c>
    </row>
    <row r="78" spans="2:6" ht="16.5" hidden="1" customHeight="1" x14ac:dyDescent="0.3">
      <c r="B78" s="56">
        <f>IFERROR(SUM(D78:E78),0)</f>
        <v>0</v>
      </c>
      <c r="C78" s="139" t="str">
        <f>'제품 추가'!AC76</f>
        <v>CANOLA</v>
      </c>
      <c r="D78" s="138">
        <f>IF($D$2="주말",INDEX(표5[#All],MATCH(C78,표5[[#All],[잉크]],0),18)+INDEX(표5[#All],MATCH(C78,표5[[#All],[잉크]],0),21),INDEX(표5[#All],MATCH(C78,표5[[#All],[잉크]],0),MATCH($D$2,표5[#Headers],0)+1))</f>
        <v>0</v>
      </c>
      <c r="E78" s="138">
        <f>IF($D$2="주말",INDEX(표5[#All],MATCH(C78,표5[[#All],[잉크]],0),19)+INDEX(표5[#All],MATCH(C78,표5[[#All],[잉크]],0),22),INDEX(표5[#All],MATCH(C78,표5[[#All],[잉크]],0),MATCH($D$2,표5[#Headers],0)+2))</f>
        <v>0</v>
      </c>
    </row>
    <row r="79" spans="2:6" ht="16.5" hidden="1" customHeight="1" x14ac:dyDescent="0.3">
      <c r="B79" s="56">
        <f>IFERROR(SUM(D79:E79),0)</f>
        <v>0</v>
      </c>
      <c r="C79" s="139" t="str">
        <f>'제품 추가'!AC77</f>
        <v>CANTALOUPE</v>
      </c>
      <c r="D79" s="138">
        <f>IF($D$2="주말",INDEX(표5[#All],MATCH(C79,표5[[#All],[잉크]],0),18)+INDEX(표5[#All],MATCH(C79,표5[[#All],[잉크]],0),21),INDEX(표5[#All],MATCH(C79,표5[[#All],[잉크]],0),MATCH($D$2,표5[#Headers],0)+1))</f>
        <v>0</v>
      </c>
      <c r="E79" s="138">
        <f>IF($D$2="주말",INDEX(표5[#All],MATCH(C79,표5[[#All],[잉크]],0),19)+INDEX(표5[#All],MATCH(C79,표5[[#All],[잉크]],0),22),INDEX(표5[#All],MATCH(C79,표5[[#All],[잉크]],0),MATCH($D$2,표5[#Headers],0)+2))</f>
        <v>0</v>
      </c>
    </row>
    <row r="80" spans="2:6" ht="16.5" hidden="1" customHeight="1" x14ac:dyDescent="0.3">
      <c r="B80" s="56">
        <f>IFERROR(SUM(D80:E80),0)</f>
        <v>0</v>
      </c>
      <c r="C80" s="139" t="str">
        <f>'제품 추가'!AC78</f>
        <v>CAPPUCCINO</v>
      </c>
      <c r="D80" s="138">
        <f>IF($D$2="주말",INDEX(표5[#All],MATCH(C80,표5[[#All],[잉크]],0),18)+INDEX(표5[#All],MATCH(C80,표5[[#All],[잉크]],0),21),INDEX(표5[#All],MATCH(C80,표5[[#All],[잉크]],0),MATCH($D$2,표5[#Headers],0)+1))</f>
        <v>0</v>
      </c>
      <c r="E80" s="138">
        <f>IF($D$2="주말",INDEX(표5[#All],MATCH(C80,표5[[#All],[잉크]],0),19)+INDEX(표5[#All],MATCH(C80,표5[[#All],[잉크]],0),22),INDEX(표5[#All],MATCH(C80,표5[[#All],[잉크]],0),MATCH($D$2,표5[#Headers],0)+2))</f>
        <v>0</v>
      </c>
    </row>
    <row r="81" spans="2:10" ht="16.5" hidden="1" customHeight="1" x14ac:dyDescent="0.3">
      <c r="B81" s="56">
        <f>IFERROR(SUM(D81:E81),0)</f>
        <v>0</v>
      </c>
      <c r="C81" s="139" t="str">
        <f>'제품 추가'!AC79</f>
        <v>CARAMEL</v>
      </c>
      <c r="D81" s="138">
        <f>IF($D$2="주말",INDEX(표5[#All],MATCH(C81,표5[[#All],[잉크]],0),18)+INDEX(표5[#All],MATCH(C81,표5[[#All],[잉크]],0),21),INDEX(표5[#All],MATCH(C81,표5[[#All],[잉크]],0),MATCH($D$2,표5[#Headers],0)+1))</f>
        <v>0</v>
      </c>
      <c r="E81" s="138">
        <f>IF($D$2="주말",INDEX(표5[#All],MATCH(C81,표5[[#All],[잉크]],0),19)+INDEX(표5[#All],MATCH(C81,표5[[#All],[잉크]],0),22),INDEX(표5[#All],MATCH(C81,표5[[#All],[잉크]],0),MATCH($D$2,표5[#Headers],0)+2))</f>
        <v>0</v>
      </c>
    </row>
    <row r="82" spans="2:10" ht="16.5" hidden="1" customHeight="1" x14ac:dyDescent="0.3">
      <c r="B82" s="56">
        <f>IFERROR(SUM(D82:E82),0)</f>
        <v>0</v>
      </c>
      <c r="C82" s="139" t="str">
        <f>'제품 추가'!AC80</f>
        <v>CARBON</v>
      </c>
      <c r="D82" s="138">
        <f>IF($D$2="주말",INDEX(표5[#All],MATCH(C82,표5[[#All],[잉크]],0),18)+INDEX(표5[#All],MATCH(C82,표5[[#All],[잉크]],0),21),INDEX(표5[#All],MATCH(C82,표5[[#All],[잉크]],0),MATCH($D$2,표5[#Headers],0)+1))</f>
        <v>0</v>
      </c>
      <c r="E82" s="138">
        <f>IF($D$2="주말",INDEX(표5[#All],MATCH(C82,표5[[#All],[잉크]],0),19)+INDEX(표5[#All],MATCH(C82,표5[[#All],[잉크]],0),22),INDEX(표5[#All],MATCH(C82,표5[[#All],[잉크]],0),MATCH($D$2,표5[#Headers],0)+2))</f>
        <v>0</v>
      </c>
      <c r="G82" t="s">
        <v>5391</v>
      </c>
    </row>
    <row r="83" spans="2:10" ht="16.5" hidden="1" customHeight="1" x14ac:dyDescent="0.3">
      <c r="B83" s="56">
        <f>IFERROR(SUM(D83:E83),0)</f>
        <v>0</v>
      </c>
      <c r="C83" s="139" t="str">
        <f>'제품 추가'!AC81</f>
        <v>CARMINE</v>
      </c>
      <c r="D83" s="138">
        <f>IF($D$2="주말",INDEX(표5[#All],MATCH(C83,표5[[#All],[잉크]],0),18)+INDEX(표5[#All],MATCH(C83,표5[[#All],[잉크]],0),21),INDEX(표5[#All],MATCH(C83,표5[[#All],[잉크]],0),MATCH($D$2,표5[#Headers],0)+1))</f>
        <v>0</v>
      </c>
      <c r="E83" s="138">
        <f>IF($D$2="주말",INDEX(표5[#All],MATCH(C83,표5[[#All],[잉크]],0),19)+INDEX(표5[#All],MATCH(C83,표5[[#All],[잉크]],0),22),INDEX(표5[#All],MATCH(C83,표5[[#All],[잉크]],0),MATCH($D$2,표5[#Headers],0)+2))</f>
        <v>0</v>
      </c>
      <c r="J83" s="19"/>
    </row>
    <row r="84" spans="2:10" ht="16.5" hidden="1" customHeight="1" x14ac:dyDescent="0.3">
      <c r="B84" s="56">
        <f>IFERROR(SUM(D84:E84),0)</f>
        <v>0</v>
      </c>
      <c r="C84" s="139" t="str">
        <f>'제품 추가'!AC82</f>
        <v>CARNATION</v>
      </c>
      <c r="D84" s="138">
        <f>IF($D$2="주말",INDEX(표5[#All],MATCH(C84,표5[[#All],[잉크]],0),18)+INDEX(표5[#All],MATCH(C84,표5[[#All],[잉크]],0),21),INDEX(표5[#All],MATCH(C84,표5[[#All],[잉크]],0),MATCH($D$2,표5[#Headers],0)+1))</f>
        <v>0</v>
      </c>
      <c r="E84" s="138">
        <f>IF($D$2="주말",INDEX(표5[#All],MATCH(C84,표5[[#All],[잉크]],0),19)+INDEX(표5[#All],MATCH(C84,표5[[#All],[잉크]],0),22),INDEX(표5[#All],MATCH(C84,표5[[#All],[잉크]],0),MATCH($D$2,표5[#Headers],0)+2))</f>
        <v>0</v>
      </c>
    </row>
    <row r="85" spans="2:10" ht="16.5" hidden="1" customHeight="1" x14ac:dyDescent="0.3">
      <c r="B85" s="56">
        <f>IFERROR(SUM(D85:E85),0)</f>
        <v>0</v>
      </c>
      <c r="C85" s="139" t="str">
        <f>'제품 추가'!AC83</f>
        <v>CAROB</v>
      </c>
      <c r="D85" s="138">
        <f>IF($D$2="주말",INDEX(표5[#All],MATCH(C85,표5[[#All],[잉크]],0),18)+INDEX(표5[#All],MATCH(C85,표5[[#All],[잉크]],0),21),INDEX(표5[#All],MATCH(C85,표5[[#All],[잉크]],0),MATCH($D$2,표5[#Headers],0)+1))</f>
        <v>0</v>
      </c>
      <c r="E85" s="138">
        <f>IF($D$2="주말",INDEX(표5[#All],MATCH(C85,표5[[#All],[잉크]],0),19)+INDEX(표5[#All],MATCH(C85,표5[[#All],[잉크]],0),22),INDEX(표5[#All],MATCH(C85,표5[[#All],[잉크]],0),MATCH($D$2,표5[#Headers],0)+2))</f>
        <v>0</v>
      </c>
    </row>
    <row r="86" spans="2:10" ht="16.5" hidden="1" customHeight="1" x14ac:dyDescent="0.3">
      <c r="B86" s="56">
        <f>IFERROR(SUM(D86:E86),0)</f>
        <v>0</v>
      </c>
      <c r="C86" s="139" t="str">
        <f>'제품 추가'!AC84</f>
        <v>CARROT</v>
      </c>
      <c r="D86" s="138">
        <f>IF($D$2="주말",INDEX(표5[#All],MATCH(C86,표5[[#All],[잉크]],0),18)+INDEX(표5[#All],MATCH(C86,표5[[#All],[잉크]],0),21),INDEX(표5[#All],MATCH(C86,표5[[#All],[잉크]],0),MATCH($D$2,표5[#Headers],0)+1))</f>
        <v>0</v>
      </c>
      <c r="E86" s="138">
        <f>IF($D$2="주말",INDEX(표5[#All],MATCH(C86,표5[[#All],[잉크]],0),19)+INDEX(표5[#All],MATCH(C86,표5[[#All],[잉크]],0),22),INDEX(표5[#All],MATCH(C86,표5[[#All],[잉크]],0),MATCH($D$2,표5[#Headers],0)+2))</f>
        <v>0</v>
      </c>
    </row>
    <row r="87" spans="2:10" ht="16.5" hidden="1" customHeight="1" x14ac:dyDescent="0.3">
      <c r="B87" s="56">
        <f>IFERROR(SUM(D87:E87),0)</f>
        <v>0</v>
      </c>
      <c r="C87" s="139" t="str">
        <f>'제품 추가'!AC85</f>
        <v>CASHEW</v>
      </c>
      <c r="D87" s="138">
        <f>IF($D$2="주말",INDEX(표5[#All],MATCH(C87,표5[[#All],[잉크]],0),18)+INDEX(표5[#All],MATCH(C87,표5[[#All],[잉크]],0),21),INDEX(표5[#All],MATCH(C87,표5[[#All],[잉크]],0),MATCH($D$2,표5[#Headers],0)+1))</f>
        <v>0</v>
      </c>
      <c r="E87" s="138">
        <f>IF($D$2="주말",INDEX(표5[#All],MATCH(C87,표5[[#All],[잉크]],0),19)+INDEX(표5[#All],MATCH(C87,표5[[#All],[잉크]],0),22),INDEX(표5[#All],MATCH(C87,표5[[#All],[잉크]],0),MATCH($D$2,표5[#Headers],0)+2))</f>
        <v>0</v>
      </c>
    </row>
    <row r="88" spans="2:10" ht="16.5" hidden="1" customHeight="1" x14ac:dyDescent="0.3">
      <c r="B88" s="56">
        <f>IFERROR(SUM(D88:E88),0)</f>
        <v>0</v>
      </c>
      <c r="C88" s="139" t="str">
        <f>'제품 추가'!AC86</f>
        <v>CASPER</v>
      </c>
      <c r="D88" s="138">
        <f>IF($D$2="주말",INDEX(표5[#All],MATCH(C88,표5[[#All],[잉크]],0),18)+INDEX(표5[#All],MATCH(C88,표5[[#All],[잉크]],0),21),INDEX(표5[#All],MATCH(C88,표5[[#All],[잉크]],0),MATCH($D$2,표5[#Headers],0)+1))</f>
        <v>0</v>
      </c>
      <c r="E88" s="138">
        <f>IF($D$2="주말",INDEX(표5[#All],MATCH(C88,표5[[#All],[잉크]],0),19)+INDEX(표5[#All],MATCH(C88,표5[[#All],[잉크]],0),22),INDEX(표5[#All],MATCH(C88,표5[[#All],[잉크]],0),MATCH($D$2,표5[#Headers],0)+2))</f>
        <v>0</v>
      </c>
    </row>
    <row r="89" spans="2:10" ht="16.5" hidden="1" customHeight="1" x14ac:dyDescent="0.3">
      <c r="B89" s="56">
        <f>IFERROR(SUM(D89:E89),0)</f>
        <v>0</v>
      </c>
      <c r="C89" s="139" t="str">
        <f>'제품 추가'!AC87</f>
        <v>CASTLE</v>
      </c>
      <c r="D89" s="138">
        <f>IF($D$2="주말",INDEX(표5[#All],MATCH(C89,표5[[#All],[잉크]],0),18)+INDEX(표5[#All],MATCH(C89,표5[[#All],[잉크]],0),21),INDEX(표5[#All],MATCH(C89,표5[[#All],[잉크]],0),MATCH($D$2,표5[#Headers],0)+1))</f>
        <v>0</v>
      </c>
      <c r="E89" s="138">
        <f>IF($D$2="주말",INDEX(표5[#All],MATCH(C89,표5[[#All],[잉크]],0),19)+INDEX(표5[#All],MATCH(C89,표5[[#All],[잉크]],0),22),INDEX(표5[#All],MATCH(C89,표5[[#All],[잉크]],0),MATCH($D$2,표5[#Headers],0)+2))</f>
        <v>0</v>
      </c>
    </row>
    <row r="90" spans="2:10" ht="16.5" hidden="1" customHeight="1" x14ac:dyDescent="0.3">
      <c r="B90" s="56">
        <f>IFERROR(SUM(D90:E90),0)</f>
        <v>0</v>
      </c>
      <c r="C90" s="139" t="str">
        <f>'제품 추가'!AC664</f>
        <v>BALMOND</v>
      </c>
      <c r="D90" s="138">
        <f>IF($D$2="주말",INDEX(표5[#All],MATCH(C90,표5[[#All],[잉크]],0),18)+INDEX(표5[#All],MATCH(C90,표5[[#All],[잉크]],0),21),INDEX(표5[#All],MATCH(C90,표5[[#All],[잉크]],0),MATCH($D$2,표5[#Headers],0)+1))</f>
        <v>0</v>
      </c>
      <c r="E90" s="138">
        <f>IF($D$2="주말",INDEX(표5[#All],MATCH(C90,표5[[#All],[잉크]],0),19)+INDEX(표5[#All],MATCH(C90,표5[[#All],[잉크]],0),22),INDEX(표5[#All],MATCH(C90,표5[[#All],[잉크]],0),MATCH($D$2,표5[#Headers],0)+2))</f>
        <v>0</v>
      </c>
    </row>
    <row r="91" spans="2:10" ht="16.5" hidden="1" customHeight="1" x14ac:dyDescent="0.3">
      <c r="B91" s="56">
        <f>IFERROR(SUM(D91:E91),0)</f>
        <v>0</v>
      </c>
      <c r="C91" s="139" t="str">
        <f>'제품 추가'!AC89</f>
        <v>CEDAR</v>
      </c>
      <c r="D91" s="138">
        <f>IF($D$2="주말",INDEX(표5[#All],MATCH(C91,표5[[#All],[잉크]],0),18)+INDEX(표5[#All],MATCH(C91,표5[[#All],[잉크]],0),21),INDEX(표5[#All],MATCH(C91,표5[[#All],[잉크]],0),MATCH($D$2,표5[#Headers],0)+1))</f>
        <v>0</v>
      </c>
      <c r="E91" s="138">
        <f>IF($D$2="주말",INDEX(표5[#All],MATCH(C91,표5[[#All],[잉크]],0),19)+INDEX(표5[#All],MATCH(C91,표5[[#All],[잉크]],0),22),INDEX(표5[#All],MATCH(C91,표5[[#All],[잉크]],0),MATCH($D$2,표5[#Headers],0)+2))</f>
        <v>0</v>
      </c>
      <c r="G91" t="s">
        <v>5419</v>
      </c>
    </row>
    <row r="92" spans="2:10" ht="16.5" hidden="1" customHeight="1" x14ac:dyDescent="0.3">
      <c r="B92" s="56">
        <f>IFERROR(SUM(D92:E92),0)</f>
        <v>0</v>
      </c>
      <c r="C92" s="139" t="str">
        <f>'제품 추가'!AC90</f>
        <v>CELESTE</v>
      </c>
      <c r="D92" s="138">
        <f>IF($D$2="주말",INDEX(표5[#All],MATCH(C92,표5[[#All],[잉크]],0),18)+INDEX(표5[#All],MATCH(C92,표5[[#All],[잉크]],0),21),INDEX(표5[#All],MATCH(C92,표5[[#All],[잉크]],0),MATCH($D$2,표5[#Headers],0)+1))</f>
        <v>0</v>
      </c>
      <c r="E92" s="138">
        <f>IF($D$2="주말",INDEX(표5[#All],MATCH(C92,표5[[#All],[잉크]],0),19)+INDEX(표5[#All],MATCH(C92,표5[[#All],[잉크]],0),22),INDEX(표5[#All],MATCH(C92,표5[[#All],[잉크]],0),MATCH($D$2,표5[#Headers],0)+2))</f>
        <v>0</v>
      </c>
    </row>
    <row r="93" spans="2:10" ht="16.5" customHeight="1" x14ac:dyDescent="0.3">
      <c r="B93" s="56">
        <f>IFERROR(SUM(D93:E93),0)</f>
        <v>1</v>
      </c>
      <c r="C93" s="139" t="str">
        <f>'제품 추가'!AC43</f>
        <v>BEAR</v>
      </c>
      <c r="D93" s="138">
        <f>IF($D$2="주말",INDEX(표5[#All],MATCH(C93,표5[[#All],[잉크]],0),18)+INDEX(표5[#All],MATCH(C93,표5[[#All],[잉크]],0),21),INDEX(표5[#All],MATCH(C93,표5[[#All],[잉크]],0),MATCH($D$2,표5[#Headers],0)+1))</f>
        <v>1</v>
      </c>
      <c r="E93" s="138">
        <f>IF($D$2="주말",INDEX(표5[#All],MATCH(C93,표5[[#All],[잉크]],0),19)+INDEX(표5[#All],MATCH(C93,표5[[#All],[잉크]],0),22),INDEX(표5[#All],MATCH(C93,표5[[#All],[잉크]],0),MATCH($D$2,표5[#Headers],0)+2))</f>
        <v>0</v>
      </c>
    </row>
    <row r="94" spans="2:10" ht="16.5" hidden="1" customHeight="1" x14ac:dyDescent="0.3">
      <c r="B94" s="56">
        <f>IFERROR(SUM(D94:E94),0)</f>
        <v>0</v>
      </c>
      <c r="C94" s="139" t="str">
        <f>'제품 추가'!AC1176</f>
        <v>BLEAK</v>
      </c>
      <c r="D94" s="138">
        <f>IF($D$2="주말",INDEX(표5[#All],MATCH(C94,표5[[#All],[잉크]],0),18)+INDEX(표5[#All],MATCH(C94,표5[[#All],[잉크]],0),21),INDEX(표5[#All],MATCH(C94,표5[[#All],[잉크]],0),MATCH($D$2,표5[#Headers],0)+1))</f>
        <v>0</v>
      </c>
      <c r="E94" s="138">
        <f>IF($D$2="주말",INDEX(표5[#All],MATCH(C94,표5[[#All],[잉크]],0),19)+INDEX(표5[#All],MATCH(C94,표5[[#All],[잉크]],0),22),INDEX(표5[#All],MATCH(C94,표5[[#All],[잉크]],0),MATCH($D$2,표5[#Headers],0)+2))</f>
        <v>0</v>
      </c>
    </row>
    <row r="95" spans="2:10" ht="16.5" hidden="1" customHeight="1" x14ac:dyDescent="0.3">
      <c r="B95" s="56">
        <f>IFERROR(SUM(D95:E95),0)</f>
        <v>0</v>
      </c>
      <c r="C95" s="139" t="str">
        <f>'제품 추가'!AC93</f>
        <v>CHARCOAL</v>
      </c>
      <c r="D95" s="138">
        <f>IF($D$2="주말",INDEX(표5[#All],MATCH(C95,표5[[#All],[잉크]],0),18)+INDEX(표5[#All],MATCH(C95,표5[[#All],[잉크]],0),21),INDEX(표5[#All],MATCH(C95,표5[[#All],[잉크]],0),MATCH($D$2,표5[#Headers],0)+1))</f>
        <v>0</v>
      </c>
      <c r="E95" s="138">
        <f>IF($D$2="주말",INDEX(표5[#All],MATCH(C95,표5[[#All],[잉크]],0),19)+INDEX(표5[#All],MATCH(C95,표5[[#All],[잉크]],0),22),INDEX(표5[#All],MATCH(C95,표5[[#All],[잉크]],0),MATCH($D$2,표5[#Headers],0)+2))</f>
        <v>0</v>
      </c>
    </row>
    <row r="96" spans="2:10" ht="16.5" hidden="1" customHeight="1" x14ac:dyDescent="0.3">
      <c r="B96" s="56">
        <f>IFERROR(SUM(D96:E96),0)</f>
        <v>0</v>
      </c>
      <c r="C96" s="139" t="str">
        <f>'제품 추가'!AC94</f>
        <v>CHEDDAR</v>
      </c>
      <c r="D96" s="138">
        <f>IF($D$2="주말",INDEX(표5[#All],MATCH(C96,표5[[#All],[잉크]],0),18)+INDEX(표5[#All],MATCH(C96,표5[[#All],[잉크]],0),21),INDEX(표5[#All],MATCH(C96,표5[[#All],[잉크]],0),MATCH($D$2,표5[#Headers],0)+1))</f>
        <v>0</v>
      </c>
      <c r="E96" s="138">
        <f>IF($D$2="주말",INDEX(표5[#All],MATCH(C96,표5[[#All],[잉크]],0),19)+INDEX(표5[#All],MATCH(C96,표5[[#All],[잉크]],0),22),INDEX(표5[#All],MATCH(C96,표5[[#All],[잉크]],0),MATCH($D$2,표5[#Headers],0)+2))</f>
        <v>0</v>
      </c>
    </row>
    <row r="97" spans="2:5" ht="16.5" hidden="1" customHeight="1" x14ac:dyDescent="0.3">
      <c r="B97" s="56">
        <f>IFERROR(SUM(D97:E97),0)</f>
        <v>0</v>
      </c>
      <c r="C97" s="139" t="str">
        <f>'제품 추가'!AC95</f>
        <v>CHESTNUT</v>
      </c>
      <c r="D97" s="138">
        <f>IF($D$2="주말",INDEX(표5[#All],MATCH(C97,표5[[#All],[잉크]],0),18)+INDEX(표5[#All],MATCH(C97,표5[[#All],[잉크]],0),21),INDEX(표5[#All],MATCH(C97,표5[[#All],[잉크]],0),MATCH($D$2,표5[#Headers],0)+1))</f>
        <v>0</v>
      </c>
      <c r="E97" s="138">
        <f>IF($D$2="주말",INDEX(표5[#All],MATCH(C97,표5[[#All],[잉크]],0),19)+INDEX(표5[#All],MATCH(C97,표5[[#All],[잉크]],0),22),INDEX(표5[#All],MATCH(C97,표5[[#All],[잉크]],0),MATCH($D$2,표5[#Headers],0)+2))</f>
        <v>0</v>
      </c>
    </row>
    <row r="98" spans="2:5" ht="16.5" hidden="1" customHeight="1" x14ac:dyDescent="0.3">
      <c r="B98" s="56">
        <f>IFERROR(SUM(D98:E98),0)</f>
        <v>0</v>
      </c>
      <c r="C98" s="139" t="str">
        <f>'제품 추가'!AC599</f>
        <v>BOMBER</v>
      </c>
      <c r="D98" s="138">
        <f>IF($D$2="주말",INDEX(표5[#All],MATCH(C98,표5[[#All],[잉크]],0),18)+INDEX(표5[#All],MATCH(C98,표5[[#All],[잉크]],0),21),INDEX(표5[#All],MATCH(C98,표5[[#All],[잉크]],0),MATCH($D$2,표5[#Headers],0)+1))</f>
        <v>0</v>
      </c>
      <c r="E98" s="138">
        <f>IF($D$2="주말",INDEX(표5[#All],MATCH(C98,표5[[#All],[잉크]],0),19)+INDEX(표5[#All],MATCH(C98,표5[[#All],[잉크]],0),22),INDEX(표5[#All],MATCH(C98,표5[[#All],[잉크]],0),MATCH($D$2,표5[#Headers],0)+2))</f>
        <v>0</v>
      </c>
    </row>
    <row r="99" spans="2:5" ht="16.5" hidden="1" customHeight="1" x14ac:dyDescent="0.3">
      <c r="B99" s="56">
        <f>IFERROR(SUM(D99:E99),0)</f>
        <v>0</v>
      </c>
      <c r="C99" s="139" t="str">
        <f>'제품 추가'!AC97</f>
        <v>CHILI</v>
      </c>
      <c r="D99" s="138">
        <f>IF($D$2="주말",INDEX(표5[#All],MATCH(C99,표5[[#All],[잉크]],0),18)+INDEX(표5[#All],MATCH(C99,표5[[#All],[잉크]],0),21),INDEX(표5[#All],MATCH(C99,표5[[#All],[잉크]],0),MATCH($D$2,표5[#Headers],0)+1))</f>
        <v>0</v>
      </c>
      <c r="E99" s="138">
        <f>IF($D$2="주말",INDEX(표5[#All],MATCH(C99,표5[[#All],[잉크]],0),19)+INDEX(표5[#All],MATCH(C99,표5[[#All],[잉크]],0),22),INDEX(표5[#All],MATCH(C99,표5[[#All],[잉크]],0),MATCH($D$2,표5[#Headers],0)+2))</f>
        <v>0</v>
      </c>
    </row>
    <row r="100" spans="2:5" ht="16.5" hidden="1" customHeight="1" x14ac:dyDescent="0.3">
      <c r="B100" s="56">
        <f>IFERROR(SUM(D100:E100),0)</f>
        <v>0</v>
      </c>
      <c r="C100" s="139" t="str">
        <f>'제품 추가'!AC98</f>
        <v>CHIPMUNK</v>
      </c>
      <c r="D100" s="138">
        <f>IF($D$2="주말",INDEX(표5[#All],MATCH(C100,표5[[#All],[잉크]],0),18)+INDEX(표5[#All],MATCH(C100,표5[[#All],[잉크]],0),21),INDEX(표5[#All],MATCH(C100,표5[[#All],[잉크]],0),MATCH($D$2,표5[#Headers],0)+1))</f>
        <v>0</v>
      </c>
      <c r="E100" s="138">
        <f>IF($D$2="주말",INDEX(표5[#All],MATCH(C100,표5[[#All],[잉크]],0),19)+INDEX(표5[#All],MATCH(C100,표5[[#All],[잉크]],0),22),INDEX(표5[#All],MATCH(C100,표5[[#All],[잉크]],0),MATCH($D$2,표5[#Headers],0)+2))</f>
        <v>0</v>
      </c>
    </row>
    <row r="101" spans="2:5" ht="16.5" hidden="1" customHeight="1" x14ac:dyDescent="0.3">
      <c r="B101" s="56">
        <f>IFERROR(SUM(D101:E101),0)</f>
        <v>0</v>
      </c>
      <c r="C101" s="139" t="str">
        <f>'제품 추가'!AC99</f>
        <v>CHOCO</v>
      </c>
      <c r="D101" s="138">
        <f>IF($D$2="주말",INDEX(표5[#All],MATCH(C101,표5[[#All],[잉크]],0),18)+INDEX(표5[#All],MATCH(C101,표5[[#All],[잉크]],0),21),INDEX(표5[#All],MATCH(C101,표5[[#All],[잉크]],0),MATCH($D$2,표5[#Headers],0)+1))</f>
        <v>0</v>
      </c>
      <c r="E101" s="138">
        <f>IF($D$2="주말",INDEX(표5[#All],MATCH(C101,표5[[#All],[잉크]],0),19)+INDEX(표5[#All],MATCH(C101,표5[[#All],[잉크]],0),22),INDEX(표5[#All],MATCH(C101,표5[[#All],[잉크]],0),MATCH($D$2,표5[#Headers],0)+2))</f>
        <v>0</v>
      </c>
    </row>
    <row r="102" spans="2:5" ht="16.5" hidden="1" customHeight="1" x14ac:dyDescent="0.3">
      <c r="B102" s="56">
        <f>IFERROR(SUM(D102:E102),0)</f>
        <v>0</v>
      </c>
      <c r="C102" s="139" t="str">
        <f>'제품 추가'!AC100</f>
        <v>CHUTNEY</v>
      </c>
      <c r="D102" s="138">
        <f>IF($D$2="주말",INDEX(표5[#All],MATCH(C102,표5[[#All],[잉크]],0),18)+INDEX(표5[#All],MATCH(C102,표5[[#All],[잉크]],0),21),INDEX(표5[#All],MATCH(C102,표5[[#All],[잉크]],0),MATCH($D$2,표5[#Headers],0)+1))</f>
        <v>0</v>
      </c>
      <c r="E102" s="138">
        <f>IF($D$2="주말",INDEX(표5[#All],MATCH(C102,표5[[#All],[잉크]],0),19)+INDEX(표5[#All],MATCH(C102,표5[[#All],[잉크]],0),22),INDEX(표5[#All],MATCH(C102,표5[[#All],[잉크]],0),MATCH($D$2,표5[#Headers],0)+2))</f>
        <v>0</v>
      </c>
    </row>
    <row r="103" spans="2:5" ht="16.5" hidden="1" customHeight="1" x14ac:dyDescent="0.3">
      <c r="B103" s="56">
        <f>IFERROR(SUM(D103:E103),0)</f>
        <v>0</v>
      </c>
      <c r="C103" s="139" t="str">
        <f>'제품 추가'!AC101</f>
        <v>CINDER</v>
      </c>
      <c r="D103" s="138">
        <f>IF($D$2="주말",INDEX(표5[#All],MATCH(C103,표5[[#All],[잉크]],0),18)+INDEX(표5[#All],MATCH(C103,표5[[#All],[잉크]],0),21),INDEX(표5[#All],MATCH(C103,표5[[#All],[잉크]],0),MATCH($D$2,표5[#Headers],0)+1))</f>
        <v>0</v>
      </c>
      <c r="E103" s="138">
        <f>IF($D$2="주말",INDEX(표5[#All],MATCH(C103,표5[[#All],[잉크]],0),19)+INDEX(표5[#All],MATCH(C103,표5[[#All],[잉크]],0),22),INDEX(표5[#All],MATCH(C103,표5[[#All],[잉크]],0),MATCH($D$2,표5[#Headers],0)+2))</f>
        <v>0</v>
      </c>
    </row>
    <row r="104" spans="2:5" ht="16.5" hidden="1" customHeight="1" x14ac:dyDescent="0.3">
      <c r="B104" s="56">
        <f>IFERROR(SUM(D104:E104),0)</f>
        <v>0</v>
      </c>
      <c r="C104" s="139" t="str">
        <f>'제품 추가'!AC102</f>
        <v>CINNAMON</v>
      </c>
      <c r="D104" s="138">
        <f>IF($D$2="주말",INDEX(표5[#All],MATCH(C104,표5[[#All],[잉크]],0),18)+INDEX(표5[#All],MATCH(C104,표5[[#All],[잉크]],0),21),INDEX(표5[#All],MATCH(C104,표5[[#All],[잉크]],0),MATCH($D$2,표5[#Headers],0)+1))</f>
        <v>0</v>
      </c>
      <c r="E104" s="138">
        <f>IF($D$2="주말",INDEX(표5[#All],MATCH(C104,표5[[#All],[잉크]],0),19)+INDEX(표5[#All],MATCH(C104,표5[[#All],[잉크]],0),22),INDEX(표5[#All],MATCH(C104,표5[[#All],[잉크]],0),MATCH($D$2,표5[#Headers],0)+2))</f>
        <v>0</v>
      </c>
    </row>
    <row r="105" spans="2:5" ht="16.5" hidden="1" customHeight="1" x14ac:dyDescent="0.3">
      <c r="B105" s="56">
        <f>IFERROR(SUM(D105:E105),0)</f>
        <v>0</v>
      </c>
      <c r="C105" s="139" t="str">
        <f>'제품 추가'!AC103</f>
        <v>CITRINE</v>
      </c>
      <c r="D105" s="138">
        <f>IF($D$2="주말",INDEX(표5[#All],MATCH(C105,표5[[#All],[잉크]],0),18)+INDEX(표5[#All],MATCH(C105,표5[[#All],[잉크]],0),21),INDEX(표5[#All],MATCH(C105,표5[[#All],[잉크]],0),MATCH($D$2,표5[#Headers],0)+1))</f>
        <v>0</v>
      </c>
      <c r="E105" s="138">
        <f>IF($D$2="주말",INDEX(표5[#All],MATCH(C105,표5[[#All],[잉크]],0),19)+INDEX(표5[#All],MATCH(C105,표5[[#All],[잉크]],0),22),INDEX(표5[#All],MATCH(C105,표5[[#All],[잉크]],0),MATCH($D$2,표5[#Headers],0)+2))</f>
        <v>0</v>
      </c>
    </row>
    <row r="106" spans="2:5" ht="16.5" hidden="1" customHeight="1" x14ac:dyDescent="0.3">
      <c r="B106" s="56">
        <f>IFERROR(SUM(D106:E106),0)</f>
        <v>0</v>
      </c>
      <c r="C106" s="139" t="str">
        <f>'제품 추가'!AC104</f>
        <v>CLAY</v>
      </c>
      <c r="D106" s="138">
        <f>IF($D$2="주말",INDEX(표5[#All],MATCH(C106,표5[[#All],[잉크]],0),18)+INDEX(표5[#All],MATCH(C106,표5[[#All],[잉크]],0),21),INDEX(표5[#All],MATCH(C106,표5[[#All],[잉크]],0),MATCH($D$2,표5[#Headers],0)+1))</f>
        <v>0</v>
      </c>
      <c r="E106" s="138">
        <f>IF($D$2="주말",INDEX(표5[#All],MATCH(C106,표5[[#All],[잉크]],0),19)+INDEX(표5[#All],MATCH(C106,표5[[#All],[잉크]],0),22),INDEX(표5[#All],MATCH(C106,표5[[#All],[잉크]],0),MATCH($D$2,표5[#Headers],0)+2))</f>
        <v>0</v>
      </c>
    </row>
    <row r="107" spans="2:5" ht="16.5" hidden="1" customHeight="1" x14ac:dyDescent="0.3">
      <c r="B107" s="56">
        <f>IFERROR(SUM(D107:E107),0)</f>
        <v>0</v>
      </c>
      <c r="C107" s="139" t="str">
        <f>'제품 추가'!AC105</f>
        <v>CLOUD</v>
      </c>
      <c r="D107" s="138">
        <f>IF($D$2="주말",INDEX(표5[#All],MATCH(C107,표5[[#All],[잉크]],0),18)+INDEX(표5[#All],MATCH(C107,표5[[#All],[잉크]],0),21),INDEX(표5[#All],MATCH(C107,표5[[#All],[잉크]],0),MATCH($D$2,표5[#Headers],0)+1))</f>
        <v>0</v>
      </c>
      <c r="E107" s="138">
        <f>IF($D$2="주말",INDEX(표5[#All],MATCH(C107,표5[[#All],[잉크]],0),19)+INDEX(표5[#All],MATCH(C107,표5[[#All],[잉크]],0),22),INDEX(표5[#All],MATCH(C107,표5[[#All],[잉크]],0),MATCH($D$2,표5[#Headers],0)+2))</f>
        <v>0</v>
      </c>
    </row>
    <row r="108" spans="2:5" ht="16.5" hidden="1" customHeight="1" x14ac:dyDescent="0.3">
      <c r="B108" s="56">
        <f>IFERROR(SUM(D108:E108),0)</f>
        <v>0</v>
      </c>
      <c r="C108" s="139" t="str">
        <f>'제품 추가'!AC106</f>
        <v>CLOVE</v>
      </c>
      <c r="D108" s="138">
        <f>IF($D$2="주말",INDEX(표5[#All],MATCH(C108,표5[[#All],[잉크]],0),18)+INDEX(표5[#All],MATCH(C108,표5[[#All],[잉크]],0),21),INDEX(표5[#All],MATCH(C108,표5[[#All],[잉크]],0),MATCH($D$2,표5[#Headers],0)+1))</f>
        <v>0</v>
      </c>
      <c r="E108" s="138">
        <f>IF($D$2="주말",INDEX(표5[#All],MATCH(C108,표5[[#All],[잉크]],0),19)+INDEX(표5[#All],MATCH(C108,표5[[#All],[잉크]],0),22),INDEX(표5[#All],MATCH(C108,표5[[#All],[잉크]],0),MATCH($D$2,표5[#Headers],0)+2))</f>
        <v>0</v>
      </c>
    </row>
    <row r="109" spans="2:5" ht="16.5" hidden="1" customHeight="1" x14ac:dyDescent="0.3">
      <c r="B109" s="56">
        <f>IFERROR(SUM(D109:E109),0)</f>
        <v>0</v>
      </c>
      <c r="C109" s="139" t="str">
        <f>'제품 추가'!AC107</f>
        <v>CMBRICK</v>
      </c>
      <c r="D109" s="138">
        <f>IF($D$2="주말",INDEX(표5[#All],MATCH(C109,표5[[#All],[잉크]],0),18)+INDEX(표5[#All],MATCH(C109,표5[[#All],[잉크]],0),21),INDEX(표5[#All],MATCH(C109,표5[[#All],[잉크]],0),MATCH($D$2,표5[#Headers],0)+1))</f>
        <v>0</v>
      </c>
      <c r="E109" s="138">
        <f>IF($D$2="주말",INDEX(표5[#All],MATCH(C109,표5[[#All],[잉크]],0),19)+INDEX(표5[#All],MATCH(C109,표5[[#All],[잉크]],0),22),INDEX(표5[#All],MATCH(C109,표5[[#All],[잉크]],0),MATCH($D$2,표5[#Headers],0)+2))</f>
        <v>0</v>
      </c>
    </row>
    <row r="110" spans="2:5" ht="16.5" hidden="1" customHeight="1" x14ac:dyDescent="0.3">
      <c r="B110" s="56">
        <f>IFERROR(SUM(D110:E110),0)</f>
        <v>0</v>
      </c>
      <c r="C110" s="139" t="str">
        <f>'제품 추가'!AC108</f>
        <v>CMGRAPHITE</v>
      </c>
      <c r="D110" s="138">
        <f>IF($D$2="주말",INDEX(표5[#All],MATCH(C110,표5[[#All],[잉크]],0),18)+INDEX(표5[#All],MATCH(C110,표5[[#All],[잉크]],0),21),INDEX(표5[#All],MATCH(C110,표5[[#All],[잉크]],0),MATCH($D$2,표5[#Headers],0)+1))</f>
        <v>0</v>
      </c>
      <c r="E110" s="138">
        <f>IF($D$2="주말",INDEX(표5[#All],MATCH(C110,표5[[#All],[잉크]],0),19)+INDEX(표5[#All],MATCH(C110,표5[[#All],[잉크]],0),22),INDEX(표5[#All],MATCH(C110,표5[[#All],[잉크]],0),MATCH($D$2,표5[#Headers],0)+2))</f>
        <v>0</v>
      </c>
    </row>
    <row r="111" spans="2:5" ht="16.5" hidden="1" customHeight="1" x14ac:dyDescent="0.3">
      <c r="B111" s="56">
        <f>IFERROR(SUM(D111:E111),0)</f>
        <v>0</v>
      </c>
      <c r="C111" s="139" t="str">
        <f>'제품 추가'!AC109</f>
        <v>CMLUXE</v>
      </c>
      <c r="D111" s="138">
        <f>IF($D$2="주말",INDEX(표5[#All],MATCH(C111,표5[[#All],[잉크]],0),18)+INDEX(표5[#All],MATCH(C111,표5[[#All],[잉크]],0),21),INDEX(표5[#All],MATCH(C111,표5[[#All],[잉크]],0),MATCH($D$2,표5[#Headers],0)+1))</f>
        <v>0</v>
      </c>
      <c r="E111" s="138">
        <f>IF($D$2="주말",INDEX(표5[#All],MATCH(C111,표5[[#All],[잉크]],0),19)+INDEX(표5[#All],MATCH(C111,표5[[#All],[잉크]],0),22),INDEX(표5[#All],MATCH(C111,표5[[#All],[잉크]],0),MATCH($D$2,표5[#Headers],0)+2))</f>
        <v>0</v>
      </c>
    </row>
    <row r="112" spans="2:5" ht="16.5" hidden="1" customHeight="1" x14ac:dyDescent="0.3">
      <c r="B112" s="56">
        <f>IFERROR(SUM(D112:E112),0)</f>
        <v>0</v>
      </c>
      <c r="C112" s="139" t="str">
        <f>'제품 추가'!AC110</f>
        <v>CMSOUL</v>
      </c>
      <c r="D112" s="138">
        <f>IF($D$2="주말",INDEX(표5[#All],MATCH(C112,표5[[#All],[잉크]],0),18)+INDEX(표5[#All],MATCH(C112,표5[[#All],[잉크]],0),21),INDEX(표5[#All],MATCH(C112,표5[[#All],[잉크]],0),MATCH($D$2,표5[#Headers],0)+1))</f>
        <v>0</v>
      </c>
      <c r="E112" s="138">
        <f>IF($D$2="주말",INDEX(표5[#All],MATCH(C112,표5[[#All],[잉크]],0),19)+INDEX(표5[#All],MATCH(C112,표5[[#All],[잉크]],0),22),INDEX(표5[#All],MATCH(C112,표5[[#All],[잉크]],0),MATCH($D$2,표5[#Headers],0)+2))</f>
        <v>0</v>
      </c>
    </row>
    <row r="113" spans="2:7" ht="16.5" hidden="1" customHeight="1" x14ac:dyDescent="0.3">
      <c r="B113" s="56">
        <f>IFERROR(SUM(D113:E113),0)</f>
        <v>0</v>
      </c>
      <c r="C113" s="139" t="str">
        <f>'제품 추가'!AC111</f>
        <v>COAL</v>
      </c>
      <c r="D113" s="138">
        <f>IF($D$2="주말",INDEX(표5[#All],MATCH(C113,표5[[#All],[잉크]],0),18)+INDEX(표5[#All],MATCH(C113,표5[[#All],[잉크]],0),21),INDEX(표5[#All],MATCH(C113,표5[[#All],[잉크]],0),MATCH($D$2,표5[#Headers],0)+1))</f>
        <v>0</v>
      </c>
      <c r="E113" s="138">
        <f>IF($D$2="주말",INDEX(표5[#All],MATCH(C113,표5[[#All],[잉크]],0),19)+INDEX(표5[#All],MATCH(C113,표5[[#All],[잉크]],0),22),INDEX(표5[#All],MATCH(C113,표5[[#All],[잉크]],0),MATCH($D$2,표5[#Headers],0)+2))</f>
        <v>0</v>
      </c>
    </row>
    <row r="114" spans="2:7" ht="16.5" hidden="1" customHeight="1" x14ac:dyDescent="0.3">
      <c r="B114" s="56">
        <f>IFERROR(SUM(D114:E114),0)</f>
        <v>0</v>
      </c>
      <c r="C114" s="139" t="str">
        <f>'제품 추가'!AC112</f>
        <v>COBALT</v>
      </c>
      <c r="D114" s="138">
        <f>IF($D$2="주말",INDEX(표5[#All],MATCH(C114,표5[[#All],[잉크]],0),18)+INDEX(표5[#All],MATCH(C114,표5[[#All],[잉크]],0),21),INDEX(표5[#All],MATCH(C114,표5[[#All],[잉크]],0),MATCH($D$2,표5[#Headers],0)+1))</f>
        <v>0</v>
      </c>
      <c r="E114" s="138">
        <f>IF($D$2="주말",INDEX(표5[#All],MATCH(C114,표5[[#All],[잉크]],0),19)+INDEX(표5[#All],MATCH(C114,표5[[#All],[잉크]],0),22),INDEX(표5[#All],MATCH(C114,표5[[#All],[잉크]],0),MATCH($D$2,표5[#Headers],0)+2))</f>
        <v>0</v>
      </c>
    </row>
    <row r="115" spans="2:7" ht="16.5" hidden="1" customHeight="1" x14ac:dyDescent="0.3">
      <c r="B115" s="56">
        <f>IFERROR(SUM(D115:E115),0)</f>
        <v>0</v>
      </c>
      <c r="C115" s="139" t="str">
        <f>'제품 추가'!AC113</f>
        <v>COCOA</v>
      </c>
      <c r="D115" s="138">
        <f>IF($D$2="주말",INDEX(표5[#All],MATCH(C115,표5[[#All],[잉크]],0),18)+INDEX(표5[#All],MATCH(C115,표5[[#All],[잉크]],0),21),INDEX(표5[#All],MATCH(C115,표5[[#All],[잉크]],0),MATCH($D$2,표5[#Headers],0)+1))</f>
        <v>0</v>
      </c>
      <c r="E115" s="138">
        <f>IF($D$2="주말",INDEX(표5[#All],MATCH(C115,표5[[#All],[잉크]],0),19)+INDEX(표5[#All],MATCH(C115,표5[[#All],[잉크]],0),22),INDEX(표5[#All],MATCH(C115,표5[[#All],[잉크]],0),MATCH($D$2,표5[#Headers],0)+2))</f>
        <v>0</v>
      </c>
    </row>
    <row r="116" spans="2:7" ht="16.5" hidden="1" customHeight="1" x14ac:dyDescent="0.3">
      <c r="B116" s="56">
        <f>IFERROR(SUM(D116:E116),0)</f>
        <v>0</v>
      </c>
      <c r="C116" s="139" t="str">
        <f>'제품 추가'!AC114</f>
        <v>COFFEE</v>
      </c>
      <c r="D116" s="138">
        <f>IF($D$2="주말",INDEX(표5[#All],MATCH(C116,표5[[#All],[잉크]],0),18)+INDEX(표5[#All],MATCH(C116,표5[[#All],[잉크]],0),21),INDEX(표5[#All],MATCH(C116,표5[[#All],[잉크]],0),MATCH($D$2,표5[#Headers],0)+1))</f>
        <v>0</v>
      </c>
      <c r="E116" s="138">
        <f>IF($D$2="주말",INDEX(표5[#All],MATCH(C116,표5[[#All],[잉크]],0),19)+INDEX(표5[#All],MATCH(C116,표5[[#All],[잉크]],0),22),INDEX(표5[#All],MATCH(C116,표5[[#All],[잉크]],0),MATCH($D$2,표5[#Headers],0)+2))</f>
        <v>0</v>
      </c>
    </row>
    <row r="117" spans="2:7" ht="16.5" hidden="1" customHeight="1" x14ac:dyDescent="0.3">
      <c r="B117" s="56">
        <f>IFERROR(SUM(D117:E117),0)</f>
        <v>0</v>
      </c>
      <c r="C117" s="139" t="str">
        <f>'제품 추가'!AC115</f>
        <v>COGNAC</v>
      </c>
      <c r="D117" s="138">
        <f>IF($D$2="주말",INDEX(표5[#All],MATCH(C117,표5[[#All],[잉크]],0),18)+INDEX(표5[#All],MATCH(C117,표5[[#All],[잉크]],0),21),INDEX(표5[#All],MATCH(C117,표5[[#All],[잉크]],0),MATCH($D$2,표5[#Headers],0)+1))</f>
        <v>0</v>
      </c>
      <c r="E117" s="138">
        <f>IF($D$2="주말",INDEX(표5[#All],MATCH(C117,표5[[#All],[잉크]],0),19)+INDEX(표5[#All],MATCH(C117,표5[[#All],[잉크]],0),22),INDEX(표5[#All],MATCH(C117,표5[[#All],[잉크]],0),MATCH($D$2,표5[#Headers],0)+2))</f>
        <v>0</v>
      </c>
    </row>
    <row r="118" spans="2:7" ht="16.5" hidden="1" customHeight="1" x14ac:dyDescent="0.3">
      <c r="B118" s="56">
        <f>IFERROR(SUM(D118:E118),0)</f>
        <v>0</v>
      </c>
      <c r="C118" s="139" t="str">
        <f>'제품 추가'!AC116</f>
        <v>COOKIE</v>
      </c>
      <c r="D118" s="138">
        <f>IF($D$2="주말",INDEX(표5[#All],MATCH(C118,표5[[#All],[잉크]],0),18)+INDEX(표5[#All],MATCH(C118,표5[[#All],[잉크]],0),21),INDEX(표5[#All],MATCH(C118,표5[[#All],[잉크]],0),MATCH($D$2,표5[#Headers],0)+1))</f>
        <v>0</v>
      </c>
      <c r="E118" s="138">
        <f>IF($D$2="주말",INDEX(표5[#All],MATCH(C118,표5[[#All],[잉크]],0),19)+INDEX(표5[#All],MATCH(C118,표5[[#All],[잉크]],0),22),INDEX(표5[#All],MATCH(C118,표5[[#All],[잉크]],0),MATCH($D$2,표5[#Headers],0)+2))</f>
        <v>0</v>
      </c>
    </row>
    <row r="119" spans="2:7" ht="16.5" hidden="1" customHeight="1" x14ac:dyDescent="0.3">
      <c r="B119" s="56">
        <f>IFERROR(SUM(D119:E119),0)</f>
        <v>0</v>
      </c>
      <c r="C119" s="139" t="str">
        <f>'제품 추가'!AC117</f>
        <v>COPPER</v>
      </c>
      <c r="D119" s="138">
        <f>IF($D$2="주말",INDEX(표5[#All],MATCH(C119,표5[[#All],[잉크]],0),18)+INDEX(표5[#All],MATCH(C119,표5[[#All],[잉크]],0),21),INDEX(표5[#All],MATCH(C119,표5[[#All],[잉크]],0),MATCH($D$2,표5[#Headers],0)+1))</f>
        <v>0</v>
      </c>
      <c r="E119" s="138">
        <f>IF($D$2="주말",INDEX(표5[#All],MATCH(C119,표5[[#All],[잉크]],0),19)+INDEX(표5[#All],MATCH(C119,표5[[#All],[잉크]],0),22),INDEX(표5[#All],MATCH(C119,표5[[#All],[잉크]],0),MATCH($D$2,표5[#Headers],0)+2))</f>
        <v>0</v>
      </c>
    </row>
    <row r="120" spans="2:7" ht="16.5" hidden="1" customHeight="1" x14ac:dyDescent="0.3">
      <c r="B120" s="56">
        <f>IFERROR(SUM(D120:E120),0)</f>
        <v>0</v>
      </c>
      <c r="C120" s="139" t="str">
        <f>'제품 추가'!AC118</f>
        <v>CORAL</v>
      </c>
      <c r="D120" s="138">
        <f>IF($D$2="주말",INDEX(표5[#All],MATCH(C120,표5[[#All],[잉크]],0),18)+INDEX(표5[#All],MATCH(C120,표5[[#All],[잉크]],0),21),INDEX(표5[#All],MATCH(C120,표5[[#All],[잉크]],0),MATCH($D$2,표5[#Headers],0)+1))</f>
        <v>0</v>
      </c>
      <c r="E120" s="138">
        <f>IF($D$2="주말",INDEX(표5[#All],MATCH(C120,표5[[#All],[잉크]],0),19)+INDEX(표5[#All],MATCH(C120,표5[[#All],[잉크]],0),22),INDEX(표5[#All],MATCH(C120,표5[[#All],[잉크]],0),MATCH($D$2,표5[#Headers],0)+2))</f>
        <v>0</v>
      </c>
    </row>
    <row r="121" spans="2:7" ht="16.5" hidden="1" customHeight="1" x14ac:dyDescent="0.3">
      <c r="B121" s="56">
        <f>IFERROR(SUM(D121:E121),0)</f>
        <v>0</v>
      </c>
      <c r="C121" s="139" t="str">
        <f>'제품 추가'!AC54</f>
        <v>BLOOD</v>
      </c>
      <c r="D121" s="138">
        <f>IF($D$2="주말",INDEX(표5[#All],MATCH(C121,표5[[#All],[잉크]],0),18)+INDEX(표5[#All],MATCH(C121,표5[[#All],[잉크]],0),21),INDEX(표5[#All],MATCH(C121,표5[[#All],[잉크]],0),MATCH($D$2,표5[#Headers],0)+1))</f>
        <v>0</v>
      </c>
      <c r="E121" s="138">
        <f>IF($D$2="주말",INDEX(표5[#All],MATCH(C121,표5[[#All],[잉크]],0),19)+INDEX(표5[#All],MATCH(C121,표5[[#All],[잉크]],0),22),INDEX(표5[#All],MATCH(C121,표5[[#All],[잉크]],0),MATCH($D$2,표5[#Headers],0)+2))</f>
        <v>0</v>
      </c>
    </row>
    <row r="122" spans="2:7" ht="16.5" hidden="1" customHeight="1" x14ac:dyDescent="0.3">
      <c r="B122" s="56">
        <f>IFERROR(SUM(D122:E122),0)</f>
        <v>0</v>
      </c>
      <c r="C122" s="139" t="str">
        <f>'제품 추가'!AC120</f>
        <v>CORN</v>
      </c>
      <c r="D122" s="138">
        <f>IF($D$2="주말",INDEX(표5[#All],MATCH(C122,표5[[#All],[잉크]],0),18)+INDEX(표5[#All],MATCH(C122,표5[[#All],[잉크]],0),21),INDEX(표5[#All],MATCH(C122,표5[[#All],[잉크]],0),MATCH($D$2,표5[#Headers],0)+1))</f>
        <v>0</v>
      </c>
      <c r="E122" s="138">
        <f>IF($D$2="주말",INDEX(표5[#All],MATCH(C122,표5[[#All],[잉크]],0),19)+INDEX(표5[#All],MATCH(C122,표5[[#All],[잉크]],0),22),INDEX(표5[#All],MATCH(C122,표5[[#All],[잉크]],0),MATCH($D$2,표5[#Headers],0)+2))</f>
        <v>0</v>
      </c>
    </row>
    <row r="123" spans="2:7" ht="16.5" hidden="1" customHeight="1" x14ac:dyDescent="0.3">
      <c r="B123" s="56">
        <f>IFERROR(SUM(D123:E123),0)</f>
        <v>0</v>
      </c>
      <c r="C123" s="139" t="str">
        <f>'제품 추가'!AC1128</f>
        <v>BORED</v>
      </c>
      <c r="D123" s="138">
        <f>IF($D$2="주말",INDEX(표5[#All],MATCH(C123,표5[[#All],[잉크]],0),18)+INDEX(표5[#All],MATCH(C123,표5[[#All],[잉크]],0),21),INDEX(표5[#All],MATCH(C123,표5[[#All],[잉크]],0),MATCH($D$2,표5[#Headers],0)+1))</f>
        <v>0</v>
      </c>
      <c r="E123" s="138">
        <f>IF($D$2="주말",INDEX(표5[#All],MATCH(C123,표5[[#All],[잉크]],0),19)+INDEX(표5[#All],MATCH(C123,표5[[#All],[잉크]],0),22),INDEX(표5[#All],MATCH(C123,표5[[#All],[잉크]],0),MATCH($D$2,표5[#Headers],0)+2))</f>
        <v>0</v>
      </c>
    </row>
    <row r="124" spans="2:7" ht="16.5" customHeight="1" x14ac:dyDescent="0.3">
      <c r="B124" s="56">
        <f>IFERROR(SUM(D124:E124),0)</f>
        <v>2</v>
      </c>
      <c r="C124" s="139" t="str">
        <f>'제품 추가'!AC46</f>
        <v>BELUGA</v>
      </c>
      <c r="D124" s="138">
        <f>IF($D$2="주말",INDEX(표5[#All],MATCH(C124,표5[[#All],[잉크]],0),18)+INDEX(표5[#All],MATCH(C124,표5[[#All],[잉크]],0),21),INDEX(표5[#All],MATCH(C124,표5[[#All],[잉크]],0),MATCH($D$2,표5[#Headers],0)+1))</f>
        <v>0</v>
      </c>
      <c r="E124" s="138">
        <f>IF($D$2="주말",INDEX(표5[#All],MATCH(C124,표5[[#All],[잉크]],0),19)+INDEX(표5[#All],MATCH(C124,표5[[#All],[잉크]],0),22),INDEX(표5[#All],MATCH(C124,표5[[#All],[잉크]],0),MATCH($D$2,표5[#Headers],0)+2))</f>
        <v>2</v>
      </c>
    </row>
    <row r="125" spans="2:7" ht="16.5" hidden="1" customHeight="1" x14ac:dyDescent="0.3">
      <c r="B125" s="56">
        <f>IFERROR(SUM(D125:E125),0)</f>
        <v>0</v>
      </c>
      <c r="C125" s="139" t="str">
        <f>'제품 추가'!AC123</f>
        <v>CRAB</v>
      </c>
      <c r="D125" s="138">
        <f>IF($D$2="주말",INDEX(표5[#All],MATCH(C125,표5[[#All],[잉크]],0),18)+INDEX(표5[#All],MATCH(C125,표5[[#All],[잉크]],0),21),INDEX(표5[#All],MATCH(C125,표5[[#All],[잉크]],0),MATCH($D$2,표5[#Headers],0)+1))</f>
        <v>0</v>
      </c>
      <c r="E125" s="138">
        <f>IF($D$2="주말",INDEX(표5[#All],MATCH(C125,표5[[#All],[잉크]],0),19)+INDEX(표5[#All],MATCH(C125,표5[[#All],[잉크]],0),22),INDEX(표5[#All],MATCH(C125,표5[[#All],[잉크]],0),MATCH($D$2,표5[#Headers],0)+2))</f>
        <v>0</v>
      </c>
    </row>
    <row r="126" spans="2:7" ht="16.5" hidden="1" customHeight="1" x14ac:dyDescent="0.3">
      <c r="B126" s="56">
        <f>IFERROR(SUM(D126:E126),0)</f>
        <v>0</v>
      </c>
      <c r="C126" s="139" t="str">
        <f>'제품 추가'!AC124</f>
        <v>CREAM</v>
      </c>
      <c r="D126" s="138">
        <f>IF($D$2="주말",INDEX(표5[#All],MATCH(C126,표5[[#All],[잉크]],0),18)+INDEX(표5[#All],MATCH(C126,표5[[#All],[잉크]],0),21),INDEX(표5[#All],MATCH(C126,표5[[#All],[잉크]],0),MATCH($D$2,표5[#Headers],0)+1))</f>
        <v>0</v>
      </c>
      <c r="E126" s="138">
        <f>IF($D$2="주말",INDEX(표5[#All],MATCH(C126,표5[[#All],[잉크]],0),19)+INDEX(표5[#All],MATCH(C126,표5[[#All],[잉크]],0),22),INDEX(표5[#All],MATCH(C126,표5[[#All],[잉크]],0),MATCH($D$2,표5[#Headers],0)+2))</f>
        <v>0</v>
      </c>
    </row>
    <row r="127" spans="2:7" ht="16.5" hidden="1" customHeight="1" x14ac:dyDescent="0.3">
      <c r="B127" s="56">
        <f>IFERROR(SUM(D127:E127),0)</f>
        <v>0</v>
      </c>
      <c r="C127" s="139" t="str">
        <f>'제품 추가'!AC125</f>
        <v>CREME</v>
      </c>
      <c r="D127" s="138">
        <f>IF($D$2="주말",INDEX(표5[#All],MATCH(C127,표5[[#All],[잉크]],0),18)+INDEX(표5[#All],MATCH(C127,표5[[#All],[잉크]],0),21),INDEX(표5[#All],MATCH(C127,표5[[#All],[잉크]],0),MATCH($D$2,표5[#Headers],0)+1))</f>
        <v>0</v>
      </c>
      <c r="E127" s="138">
        <f>IF($D$2="주말",INDEX(표5[#All],MATCH(C127,표5[[#All],[잉크]],0),19)+INDEX(표5[#All],MATCH(C127,표5[[#All],[잉크]],0),22),INDEX(표5[#All],MATCH(C127,표5[[#All],[잉크]],0),MATCH($D$2,표5[#Headers],0)+2))</f>
        <v>0</v>
      </c>
      <c r="G127" t="s">
        <v>4863</v>
      </c>
    </row>
    <row r="128" spans="2:7" ht="16.5" hidden="1" customHeight="1" x14ac:dyDescent="0.3">
      <c r="B128" s="56">
        <f>IFERROR(SUM(D128:E128),0)</f>
        <v>0</v>
      </c>
      <c r="C128" s="139" t="str">
        <f>'제품 추가'!AC126</f>
        <v>CREPE</v>
      </c>
      <c r="D128" s="138">
        <f>IF($D$2="주말",INDEX(표5[#All],MATCH(C128,표5[[#All],[잉크]],0),18)+INDEX(표5[#All],MATCH(C128,표5[[#All],[잉크]],0),21),INDEX(표5[#All],MATCH(C128,표5[[#All],[잉크]],0),MATCH($D$2,표5[#Headers],0)+1))</f>
        <v>0</v>
      </c>
      <c r="E128" s="138">
        <f>IF($D$2="주말",INDEX(표5[#All],MATCH(C128,표5[[#All],[잉크]],0),19)+INDEX(표5[#All],MATCH(C128,표5[[#All],[잉크]],0),22),INDEX(표5[#All],MATCH(C128,표5[[#All],[잉크]],0),MATCH($D$2,표5[#Headers],0)+2))</f>
        <v>0</v>
      </c>
    </row>
    <row r="129" spans="2:5" ht="16.5" hidden="1" customHeight="1" x14ac:dyDescent="0.3">
      <c r="B129" s="56">
        <f>IFERROR(SUM(D129:E129),0)</f>
        <v>0</v>
      </c>
      <c r="C129" s="139" t="str">
        <f>'제품 추가'!AC127</f>
        <v>CRESS</v>
      </c>
      <c r="D129" s="138">
        <f>IF($D$2="주말",INDEX(표5[#All],MATCH(C129,표5[[#All],[잉크]],0),18)+INDEX(표5[#All],MATCH(C129,표5[[#All],[잉크]],0),21),INDEX(표5[#All],MATCH(C129,표5[[#All],[잉크]],0),MATCH($D$2,표5[#Headers],0)+1))</f>
        <v>0</v>
      </c>
      <c r="E129" s="138">
        <f>IF($D$2="주말",INDEX(표5[#All],MATCH(C129,표5[[#All],[잉크]],0),19)+INDEX(표5[#All],MATCH(C129,표5[[#All],[잉크]],0),22),INDEX(표5[#All],MATCH(C129,표5[[#All],[잉크]],0),MATCH($D$2,표5[#Headers],0)+2))</f>
        <v>0</v>
      </c>
    </row>
    <row r="130" spans="2:5" ht="16.5" hidden="1" customHeight="1" x14ac:dyDescent="0.3">
      <c r="B130" s="56">
        <f>IFERROR(SUM(D130:E130),0)</f>
        <v>0</v>
      </c>
      <c r="C130" s="139" t="str">
        <f>'제품 추가'!AC128</f>
        <v>CRIMSON</v>
      </c>
      <c r="D130" s="138">
        <f>IF($D$2="주말",INDEX(표5[#All],MATCH(C130,표5[[#All],[잉크]],0),18)+INDEX(표5[#All],MATCH(C130,표5[[#All],[잉크]],0),21),INDEX(표5[#All],MATCH(C130,표5[[#All],[잉크]],0),MATCH($D$2,표5[#Headers],0)+1))</f>
        <v>0</v>
      </c>
      <c r="E130" s="138">
        <f>IF($D$2="주말",INDEX(표5[#All],MATCH(C130,표5[[#All],[잉크]],0),19)+INDEX(표5[#All],MATCH(C130,표5[[#All],[잉크]],0),22),INDEX(표5[#All],MATCH(C130,표5[[#All],[잉크]],0),MATCH($D$2,표5[#Headers],0)+2))</f>
        <v>0</v>
      </c>
    </row>
    <row r="131" spans="2:5" ht="16.5" hidden="1" customHeight="1" x14ac:dyDescent="0.3">
      <c r="B131" s="56">
        <f>IFERROR(SUM(D131:E131),0)</f>
        <v>0</v>
      </c>
      <c r="C131" s="139" t="str">
        <f>'제품 추가'!AC129</f>
        <v>CROFFLE</v>
      </c>
      <c r="D131" s="138">
        <f>IF($D$2="주말",INDEX(표5[#All],MATCH(C131,표5[[#All],[잉크]],0),18)+INDEX(표5[#All],MATCH(C131,표5[[#All],[잉크]],0),21),INDEX(표5[#All],MATCH(C131,표5[[#All],[잉크]],0),MATCH($D$2,표5[#Headers],0)+1))</f>
        <v>0</v>
      </c>
      <c r="E131" s="138">
        <f>IF($D$2="주말",INDEX(표5[#All],MATCH(C131,표5[[#All],[잉크]],0),19)+INDEX(표5[#All],MATCH(C131,표5[[#All],[잉크]],0),22),INDEX(표5[#All],MATCH(C131,표5[[#All],[잉크]],0),MATCH($D$2,표5[#Headers],0)+2))</f>
        <v>0</v>
      </c>
    </row>
    <row r="132" spans="2:5" ht="16.5" customHeight="1" x14ac:dyDescent="0.3">
      <c r="B132" s="56">
        <f>IFERROR(SUM(D132:E132),0)</f>
        <v>2</v>
      </c>
      <c r="C132" s="139" t="str">
        <f>'제품 추가'!AC789</f>
        <v>BLUE</v>
      </c>
      <c r="D132" s="138">
        <f>IF($D$2="주말",INDEX(표5[#All],MATCH(C132,표5[[#All],[잉크]],0),18)+INDEX(표5[#All],MATCH(C132,표5[[#All],[잉크]],0),21),INDEX(표5[#All],MATCH(C132,표5[[#All],[잉크]],0),MATCH($D$2,표5[#Headers],0)+1))</f>
        <v>0</v>
      </c>
      <c r="E132" s="138">
        <f>IF($D$2="주말",INDEX(표5[#All],MATCH(C132,표5[[#All],[잉크]],0),19)+INDEX(표5[#All],MATCH(C132,표5[[#All],[잉크]],0),22),INDEX(표5[#All],MATCH(C132,표5[[#All],[잉크]],0),MATCH($D$2,표5[#Headers],0)+2))</f>
        <v>2</v>
      </c>
    </row>
    <row r="133" spans="2:5" ht="16.5" hidden="1" customHeight="1" x14ac:dyDescent="0.3">
      <c r="B133" s="56">
        <f>IFERROR(SUM(D133:E133),0)</f>
        <v>0</v>
      </c>
      <c r="C133" s="139" t="str">
        <f>'제품 추가'!AC131</f>
        <v>CRUSH</v>
      </c>
      <c r="D133" s="138">
        <f>IF($D$2="주말",INDEX(표5[#All],MATCH(C133,표5[[#All],[잉크]],0),18)+INDEX(표5[#All],MATCH(C133,표5[[#All],[잉크]],0),21),INDEX(표5[#All],MATCH(C133,표5[[#All],[잉크]],0),MATCH($D$2,표5[#Headers],0)+1))</f>
        <v>0</v>
      </c>
      <c r="E133" s="138">
        <f>IF($D$2="주말",INDEX(표5[#All],MATCH(C133,표5[[#All],[잉크]],0),19)+INDEX(표5[#All],MATCH(C133,표5[[#All],[잉크]],0),22),INDEX(표5[#All],MATCH(C133,표5[[#All],[잉크]],0),MATCH($D$2,표5[#Headers],0)+2))</f>
        <v>0</v>
      </c>
    </row>
    <row r="134" spans="2:5" ht="16.5" hidden="1" customHeight="1" x14ac:dyDescent="0.3">
      <c r="B134" s="56">
        <f>IFERROR(SUM(D134:E134),0)</f>
        <v>0</v>
      </c>
      <c r="C134" s="139" t="str">
        <f>'제품 추가'!AC132</f>
        <v>CRYSTAL</v>
      </c>
      <c r="D134" s="138">
        <f>IF($D$2="주말",INDEX(표5[#All],MATCH(C134,표5[[#All],[잉크]],0),18)+INDEX(표5[#All],MATCH(C134,표5[[#All],[잉크]],0),21),INDEX(표5[#All],MATCH(C134,표5[[#All],[잉크]],0),MATCH($D$2,표5[#Headers],0)+1))</f>
        <v>0</v>
      </c>
      <c r="E134" s="138">
        <f>IF($D$2="주말",INDEX(표5[#All],MATCH(C134,표5[[#All],[잉크]],0),19)+INDEX(표5[#All],MATCH(C134,표5[[#All],[잉크]],0),22),INDEX(표5[#All],MATCH(C134,표5[[#All],[잉크]],0),MATCH($D$2,표5[#Headers],0)+2))</f>
        <v>0</v>
      </c>
    </row>
    <row r="135" spans="2:5" ht="16.5" hidden="1" customHeight="1" x14ac:dyDescent="0.3">
      <c r="B135" s="56">
        <f>IFERROR(SUM(D135:E135),0)</f>
        <v>0</v>
      </c>
      <c r="C135" s="139" t="str">
        <f>'제품 추가'!AC67</f>
        <v>BULL</v>
      </c>
      <c r="D135" s="138">
        <f>IF($D$2="주말",INDEX(표5[#All],MATCH(C135,표5[[#All],[잉크]],0),18)+INDEX(표5[#All],MATCH(C135,표5[[#All],[잉크]],0),21),INDEX(표5[#All],MATCH(C135,표5[[#All],[잉크]],0),MATCH($D$2,표5[#Headers],0)+1))</f>
        <v>0</v>
      </c>
      <c r="E135" s="138">
        <f>IF($D$2="주말",INDEX(표5[#All],MATCH(C135,표5[[#All],[잉크]],0),19)+INDEX(표5[#All],MATCH(C135,표5[[#All],[잉크]],0),22),INDEX(표5[#All],MATCH(C135,표5[[#All],[잉크]],0),MATCH($D$2,표5[#Headers],0)+2))</f>
        <v>0</v>
      </c>
    </row>
    <row r="136" spans="2:5" ht="16.5" hidden="1" customHeight="1" x14ac:dyDescent="0.3">
      <c r="B136" s="56">
        <f>IFERROR(SUM(D136:E136),0)</f>
        <v>0</v>
      </c>
      <c r="C136" s="139" t="str">
        <f>'제품 추가'!AC134</f>
        <v>CUMIN</v>
      </c>
      <c r="D136" s="138">
        <f>IF($D$2="주말",INDEX(표5[#All],MATCH(C136,표5[[#All],[잉크]],0),18)+INDEX(표5[#All],MATCH(C136,표5[[#All],[잉크]],0),21),INDEX(표5[#All],MATCH(C136,표5[[#All],[잉크]],0),MATCH($D$2,표5[#Headers],0)+1))</f>
        <v>0</v>
      </c>
      <c r="E136" s="138">
        <f>IF($D$2="주말",INDEX(표5[#All],MATCH(C136,표5[[#All],[잉크]],0),19)+INDEX(표5[#All],MATCH(C136,표5[[#All],[잉크]],0),22),INDEX(표5[#All],MATCH(C136,표5[[#All],[잉크]],0),MATCH($D$2,표5[#Headers],0)+2))</f>
        <v>0</v>
      </c>
    </row>
    <row r="137" spans="2:5" ht="16.5" hidden="1" customHeight="1" x14ac:dyDescent="0.3">
      <c r="B137" s="56">
        <f>IFERROR(SUM(D137:E137),0)</f>
        <v>0</v>
      </c>
      <c r="C137" s="139" t="str">
        <f>'제품 추가'!AC135</f>
        <v>CURRY</v>
      </c>
      <c r="D137" s="138">
        <f>IF($D$2="주말",INDEX(표5[#All],MATCH(C137,표5[[#All],[잉크]],0),18)+INDEX(표5[#All],MATCH(C137,표5[[#All],[잉크]],0),21),INDEX(표5[#All],MATCH(C137,표5[[#All],[잉크]],0),MATCH($D$2,표5[#Headers],0)+1))</f>
        <v>0</v>
      </c>
      <c r="E137" s="138">
        <f>IF($D$2="주말",INDEX(표5[#All],MATCH(C137,표5[[#All],[잉크]],0),19)+INDEX(표5[#All],MATCH(C137,표5[[#All],[잉크]],0),22),INDEX(표5[#All],MATCH(C137,표5[[#All],[잉크]],0),MATCH($D$2,표5[#Headers],0)+2))</f>
        <v>0</v>
      </c>
    </row>
    <row r="138" spans="2:5" ht="16.5" hidden="1" customHeight="1" x14ac:dyDescent="0.3">
      <c r="B138" s="56">
        <f>IFERROR(SUM(D138:E138),0)</f>
        <v>0</v>
      </c>
      <c r="C138" s="139" t="str">
        <f>'제품 추가'!AC136</f>
        <v>CUSTARD</v>
      </c>
      <c r="D138" s="138">
        <f>IF($D$2="주말",INDEX(표5[#All],MATCH(C138,표5[[#All],[잉크]],0),18)+INDEX(표5[#All],MATCH(C138,표5[[#All],[잉크]],0),21),INDEX(표5[#All],MATCH(C138,표5[[#All],[잉크]],0),MATCH($D$2,표5[#Headers],0)+1))</f>
        <v>0</v>
      </c>
      <c r="E138" s="138">
        <f>IF($D$2="주말",INDEX(표5[#All],MATCH(C138,표5[[#All],[잉크]],0),19)+INDEX(표5[#All],MATCH(C138,표5[[#All],[잉크]],0),22),INDEX(표5[#All],MATCH(C138,표5[[#All],[잉크]],0),MATCH($D$2,표5[#Headers],0)+2))</f>
        <v>0</v>
      </c>
    </row>
    <row r="139" spans="2:5" ht="16.5" hidden="1" customHeight="1" x14ac:dyDescent="0.3">
      <c r="B139" s="56">
        <f>IFERROR(SUM(D139:E139),0)</f>
        <v>0</v>
      </c>
      <c r="C139" s="139" t="str">
        <f>'제품 추가'!AC137</f>
        <v>CUTLASSFISH</v>
      </c>
      <c r="D139" s="138">
        <f>IF($D$2="주말",INDEX(표5[#All],MATCH(C139,표5[[#All],[잉크]],0),18)+INDEX(표5[#All],MATCH(C139,표5[[#All],[잉크]],0),21),INDEX(표5[#All],MATCH(C139,표5[[#All],[잉크]],0),MATCH($D$2,표5[#Headers],0)+1))</f>
        <v>0</v>
      </c>
      <c r="E139" s="138">
        <f>IF($D$2="주말",INDEX(표5[#All],MATCH(C139,표5[[#All],[잉크]],0),19)+INDEX(표5[#All],MATCH(C139,표5[[#All],[잉크]],0),22),INDEX(표5[#All],MATCH(C139,표5[[#All],[잉크]],0),MATCH($D$2,표5[#Headers],0)+2))</f>
        <v>0</v>
      </c>
    </row>
    <row r="140" spans="2:5" ht="16.5" hidden="1" customHeight="1" x14ac:dyDescent="0.3">
      <c r="B140" s="56">
        <f>IFERROR(SUM(D140:E140),0)</f>
        <v>0</v>
      </c>
      <c r="C140" s="139" t="str">
        <f>'제품 추가'!AC138</f>
        <v>DAFFODIL</v>
      </c>
      <c r="D140" s="138">
        <f>IF($D$2="주말",INDEX(표5[#All],MATCH(C140,표5[[#All],[잉크]],0),18)+INDEX(표5[#All],MATCH(C140,표5[[#All],[잉크]],0),21),INDEX(표5[#All],MATCH(C140,표5[[#All],[잉크]],0),MATCH($D$2,표5[#Headers],0)+1))</f>
        <v>0</v>
      </c>
      <c r="E140" s="138">
        <f>IF($D$2="주말",INDEX(표5[#All],MATCH(C140,표5[[#All],[잉크]],0),19)+INDEX(표5[#All],MATCH(C140,표5[[#All],[잉크]],0),22),INDEX(표5[#All],MATCH(C140,표5[[#All],[잉크]],0),MATCH($D$2,표5[#Headers],0)+2))</f>
        <v>0</v>
      </c>
    </row>
    <row r="141" spans="2:5" ht="16.5" customHeight="1" x14ac:dyDescent="0.3">
      <c r="B141" s="56">
        <f>IFERROR(SUM(D141:E141),0)</f>
        <v>5</v>
      </c>
      <c r="C141" s="139" t="str">
        <f>'제품 추가'!AC62</f>
        <v>BRICK</v>
      </c>
      <c r="D141" s="138">
        <f>IF($D$2="주말",INDEX(표5[#All],MATCH(C141,표5[[#All],[잉크]],0),18)+INDEX(표5[#All],MATCH(C141,표5[[#All],[잉크]],0),21),INDEX(표5[#All],MATCH(C141,표5[[#All],[잉크]],0),MATCH($D$2,표5[#Headers],0)+1))</f>
        <v>4</v>
      </c>
      <c r="E141" s="138">
        <f>IF($D$2="주말",INDEX(표5[#All],MATCH(C141,표5[[#All],[잉크]],0),19)+INDEX(표5[#All],MATCH(C141,표5[[#All],[잉크]],0),22),INDEX(표5[#All],MATCH(C141,표5[[#All],[잉크]],0),MATCH($D$2,표5[#Headers],0)+2))</f>
        <v>1</v>
      </c>
    </row>
    <row r="142" spans="2:5" ht="16.5" hidden="1" customHeight="1" x14ac:dyDescent="0.3">
      <c r="B142" s="56">
        <f>IFERROR(SUM(D142:E142),0)</f>
        <v>0</v>
      </c>
      <c r="C142" s="139" t="str">
        <f>'제품 추가'!AC140</f>
        <v>DANMUZI</v>
      </c>
      <c r="D142" s="138">
        <f>IF($D$2="주말",INDEX(표5[#All],MATCH(C142,표5[[#All],[잉크]],0),18)+INDEX(표5[#All],MATCH(C142,표5[[#All],[잉크]],0),21),INDEX(표5[#All],MATCH(C142,표5[[#All],[잉크]],0),MATCH($D$2,표5[#Headers],0)+1))</f>
        <v>0</v>
      </c>
      <c r="E142" s="138">
        <f>IF($D$2="주말",INDEX(표5[#All],MATCH(C142,표5[[#All],[잉크]],0),19)+INDEX(표5[#All],MATCH(C142,표5[[#All],[잉크]],0),22),INDEX(표5[#All],MATCH(C142,표5[[#All],[잉크]],0),MATCH($D$2,표5[#Headers],0)+2))</f>
        <v>0</v>
      </c>
    </row>
    <row r="143" spans="2:5" ht="16.5" customHeight="1" x14ac:dyDescent="0.3">
      <c r="B143" s="56">
        <f>IFERROR(SUM(D143:E143),0)</f>
        <v>10</v>
      </c>
      <c r="C143" s="139" t="str">
        <f>'제품 추가'!AC1187</f>
        <v>CARGO</v>
      </c>
      <c r="D143" s="138">
        <f>IF($D$2="주말",INDEX(표5[#All],MATCH(C143,표5[[#All],[잉크]],0),18)+INDEX(표5[#All],MATCH(C143,표5[[#All],[잉크]],0),21),INDEX(표5[#All],MATCH(C143,표5[[#All],[잉크]],0),MATCH($D$2,표5[#Headers],0)+1))</f>
        <v>8</v>
      </c>
      <c r="E143" s="138">
        <f>IF($D$2="주말",INDEX(표5[#All],MATCH(C143,표5[[#All],[잉크]],0),19)+INDEX(표5[#All],MATCH(C143,표5[[#All],[잉크]],0),22),INDEX(표5[#All],MATCH(C143,표5[[#All],[잉크]],0),MATCH($D$2,표5[#Headers],0)+2))</f>
        <v>2</v>
      </c>
    </row>
    <row r="144" spans="2:5" ht="16.5" hidden="1" customHeight="1" x14ac:dyDescent="0.3">
      <c r="B144" s="56">
        <f>IFERROR(SUM(D144:E144),0)</f>
        <v>0</v>
      </c>
      <c r="C144" s="139" t="str">
        <f>'제품 추가'!AC142</f>
        <v>DAWN</v>
      </c>
      <c r="D144" s="138">
        <f>IF($D$2="주말",INDEX(표5[#All],MATCH(C144,표5[[#All],[잉크]],0),18)+INDEX(표5[#All],MATCH(C144,표5[[#All],[잉크]],0),21),INDEX(표5[#All],MATCH(C144,표5[[#All],[잉크]],0),MATCH($D$2,표5[#Headers],0)+1))</f>
        <v>0</v>
      </c>
      <c r="E144" s="138">
        <f>IF($D$2="주말",INDEX(표5[#All],MATCH(C144,표5[[#All],[잉크]],0),19)+INDEX(표5[#All],MATCH(C144,표5[[#All],[잉크]],0),22),INDEX(표5[#All],MATCH(C144,표5[[#All],[잉크]],0),MATCH($D$2,표5[#Headers],0)+2))</f>
        <v>0</v>
      </c>
    </row>
    <row r="145" spans="2:5" ht="16.5" hidden="1" customHeight="1" x14ac:dyDescent="0.3">
      <c r="B145" s="56">
        <f>IFERROR(SUM(D145:E145),0)</f>
        <v>0</v>
      </c>
      <c r="C145" s="139" t="str">
        <f>'제품 추가'!AC143</f>
        <v>AMBER</v>
      </c>
      <c r="D145" s="138">
        <f>IF($D$2="주말",INDEX(표5[#All],MATCH(C145,표5[[#All],[잉크]],0),18)+INDEX(표5[#All],MATCH(C145,표5[[#All],[잉크]],0),21),INDEX(표5[#All],MATCH(C145,표5[[#All],[잉크]],0),MATCH($D$2,표5[#Headers],0)+1))</f>
        <v>0</v>
      </c>
      <c r="E145" s="138">
        <f>IF($D$2="주말",INDEX(표5[#All],MATCH(C145,표5[[#All],[잉크]],0),19)+INDEX(표5[#All],MATCH(C145,표5[[#All],[잉크]],0),22),INDEX(표5[#All],MATCH(C145,표5[[#All],[잉크]],0),MATCH($D$2,표5[#Headers],0)+2))</f>
        <v>0</v>
      </c>
    </row>
    <row r="146" spans="2:5" ht="16.5" hidden="1" customHeight="1" x14ac:dyDescent="0.3">
      <c r="B146" s="56">
        <f>IFERROR(SUM(D146:E146),0)</f>
        <v>0</v>
      </c>
      <c r="C146" s="139" t="str">
        <f>'제품 추가'!AC144</f>
        <v>DBARSON</v>
      </c>
      <c r="D146" s="138">
        <f>IF($D$2="주말",INDEX(표5[#All],MATCH(C146,표5[[#All],[잉크]],0),18)+INDEX(표5[#All],MATCH(C146,표5[[#All],[잉크]],0),21),INDEX(표5[#All],MATCH(C146,표5[[#All],[잉크]],0),MATCH($D$2,표5[#Headers],0)+1))</f>
        <v>0</v>
      </c>
      <c r="E146" s="138">
        <f>IF($D$2="주말",INDEX(표5[#All],MATCH(C146,표5[[#All],[잉크]],0),19)+INDEX(표5[#All],MATCH(C146,표5[[#All],[잉크]],0),22),INDEX(표5[#All],MATCH(C146,표5[[#All],[잉크]],0),MATCH($D$2,표5[#Headers],0)+2))</f>
        <v>0</v>
      </c>
    </row>
    <row r="147" spans="2:5" ht="16.5" hidden="1" customHeight="1" x14ac:dyDescent="0.3">
      <c r="B147" s="56">
        <f>IFERROR(SUM(D147:E147),0)</f>
        <v>0</v>
      </c>
      <c r="C147" s="139" t="str">
        <f>'제품 추가'!AC145</f>
        <v>DBBEAN</v>
      </c>
      <c r="D147" s="138">
        <f>IF($D$2="주말",INDEX(표5[#All],MATCH(C147,표5[[#All],[잉크]],0),18)+INDEX(표5[#All],MATCH(C147,표5[[#All],[잉크]],0),21),INDEX(표5[#All],MATCH(C147,표5[[#All],[잉크]],0),MATCH($D$2,표5[#Headers],0)+1))</f>
        <v>0</v>
      </c>
      <c r="E147" s="138">
        <f>IF($D$2="주말",INDEX(표5[#All],MATCH(C147,표5[[#All],[잉크]],0),19)+INDEX(표5[#All],MATCH(C147,표5[[#All],[잉크]],0),22),INDEX(표5[#All],MATCH(C147,표5[[#All],[잉크]],0),MATCH($D$2,표5[#Headers],0)+2))</f>
        <v>0</v>
      </c>
    </row>
    <row r="148" spans="2:5" ht="16.5" hidden="1" customHeight="1" x14ac:dyDescent="0.3">
      <c r="B148" s="56">
        <f>IFERROR(SUM(D148:E148),0)</f>
        <v>0</v>
      </c>
      <c r="C148" s="139" t="str">
        <f>'제품 추가'!AC146</f>
        <v>BELT</v>
      </c>
      <c r="D148" s="138">
        <f>IF($D$2="주말",INDEX(표5[#All],MATCH(C148,표5[[#All],[잉크]],0),18)+INDEX(표5[#All],MATCH(C148,표5[[#All],[잉크]],0),21),INDEX(표5[#All],MATCH(C148,표5[[#All],[잉크]],0),MATCH($D$2,표5[#Headers],0)+1))</f>
        <v>0</v>
      </c>
      <c r="E148" s="138">
        <f>IF($D$2="주말",INDEX(표5[#All],MATCH(C148,표5[[#All],[잉크]],0),19)+INDEX(표5[#All],MATCH(C148,표5[[#All],[잉크]],0),22),INDEX(표5[#All],MATCH(C148,표5[[#All],[잉크]],0),MATCH($D$2,표5[#Headers],0)+2))</f>
        <v>0</v>
      </c>
    </row>
    <row r="149" spans="2:5" ht="16.5" hidden="1" customHeight="1" x14ac:dyDescent="0.3">
      <c r="B149" s="56">
        <f>IFERROR(SUM(D149:E149),0)</f>
        <v>0</v>
      </c>
      <c r="C149" s="139" t="str">
        <f>'제품 추가'!AC147</f>
        <v>DBCROISSANT</v>
      </c>
      <c r="D149" s="138">
        <f>IF($D$2="주말",INDEX(표5[#All],MATCH(C149,표5[[#All],[잉크]],0),18)+INDEX(표5[#All],MATCH(C149,표5[[#All],[잉크]],0),21),INDEX(표5[#All],MATCH(C149,표5[[#All],[잉크]],0),MATCH($D$2,표5[#Headers],0)+1))</f>
        <v>0</v>
      </c>
      <c r="E149" s="138">
        <f>IF($D$2="주말",INDEX(표5[#All],MATCH(C149,표5[[#All],[잉크]],0),19)+INDEX(표5[#All],MATCH(C149,표5[[#All],[잉크]],0),22),INDEX(표5[#All],MATCH(C149,표5[[#All],[잉크]],0),MATCH($D$2,표5[#Headers],0)+2))</f>
        <v>0</v>
      </c>
    </row>
    <row r="150" spans="2:5" ht="16.5" hidden="1" customHeight="1" x14ac:dyDescent="0.3">
      <c r="B150" s="56">
        <f>IFERROR(SUM(D150:E150),0)</f>
        <v>0</v>
      </c>
      <c r="C150" s="139" t="str">
        <f>'제품 추가'!AC148</f>
        <v>DBGOOBNE</v>
      </c>
      <c r="D150" s="138">
        <f>IF($D$2="주말",INDEX(표5[#All],MATCH(C150,표5[[#All],[잉크]],0),18)+INDEX(표5[#All],MATCH(C150,표5[[#All],[잉크]],0),21),INDEX(표5[#All],MATCH(C150,표5[[#All],[잉크]],0),MATCH($D$2,표5[#Headers],0)+1))</f>
        <v>0</v>
      </c>
      <c r="E150" s="138">
        <f>IF($D$2="주말",INDEX(표5[#All],MATCH(C150,표5[[#All],[잉크]],0),19)+INDEX(표5[#All],MATCH(C150,표5[[#All],[잉크]],0),22),INDEX(표5[#All],MATCH(C150,표5[[#All],[잉크]],0),MATCH($D$2,표5[#Headers],0)+2))</f>
        <v>0</v>
      </c>
    </row>
    <row r="151" spans="2:5" ht="16.5" hidden="1" customHeight="1" x14ac:dyDescent="0.3">
      <c r="B151" s="56">
        <f>IFERROR(SUM(D151:E151),0)</f>
        <v>0</v>
      </c>
      <c r="C151" s="139" t="str">
        <f>'제품 추가'!AC149</f>
        <v>DBINCA</v>
      </c>
      <c r="D151" s="138">
        <f>IF($D$2="주말",INDEX(표5[#All],MATCH(C151,표5[[#All],[잉크]],0),18)+INDEX(표5[#All],MATCH(C151,표5[[#All],[잉크]],0),21),INDEX(표5[#All],MATCH(C151,표5[[#All],[잉크]],0),MATCH($D$2,표5[#Headers],0)+1))</f>
        <v>0</v>
      </c>
      <c r="E151" s="138">
        <f>IF($D$2="주말",INDEX(표5[#All],MATCH(C151,표5[[#All],[잉크]],0),19)+INDEX(표5[#All],MATCH(C151,표5[[#All],[잉크]],0),22),INDEX(표5[#All],MATCH(C151,표5[[#All],[잉크]],0),MATCH($D$2,표5[#Headers],0)+2))</f>
        <v>0</v>
      </c>
    </row>
    <row r="152" spans="2:5" ht="16.5" hidden="1" customHeight="1" x14ac:dyDescent="0.3">
      <c r="B152" s="56">
        <f>IFERROR(SUM(D152:E152),0)</f>
        <v>0</v>
      </c>
      <c r="C152" s="139" t="str">
        <f>'제품 추가'!AC150</f>
        <v>KALE</v>
      </c>
      <c r="D152" s="138">
        <f>IF($D$2="주말",INDEX(표5[#All],MATCH(C152,표5[[#All],[잉크]],0),18)+INDEX(표5[#All],MATCH(C152,표5[[#All],[잉크]],0),21),INDEX(표5[#All],MATCH(C152,표5[[#All],[잉크]],0),MATCH($D$2,표5[#Headers],0)+1))</f>
        <v>0</v>
      </c>
      <c r="E152" s="138">
        <f>IF($D$2="주말",INDEX(표5[#All],MATCH(C152,표5[[#All],[잉크]],0),19)+INDEX(표5[#All],MATCH(C152,표5[[#All],[잉크]],0),22),INDEX(표5[#All],MATCH(C152,표5[[#All],[잉크]],0),MATCH($D$2,표5[#Headers],0)+2))</f>
        <v>0</v>
      </c>
    </row>
    <row r="153" spans="2:5" hidden="1" x14ac:dyDescent="0.3">
      <c r="B153" s="56">
        <f>IFERROR(SUM(D153:E153),0)</f>
        <v>0</v>
      </c>
      <c r="C153" s="139" t="str">
        <f>'제품 추가'!AC151</f>
        <v>KUMQUAT</v>
      </c>
      <c r="D153" s="138">
        <f>IF($D$2="주말",INDEX(표5[#All],MATCH(C153,표5[[#All],[잉크]],0),18)+INDEX(표5[#All],MATCH(C153,표5[[#All],[잉크]],0),21),INDEX(표5[#All],MATCH(C153,표5[[#All],[잉크]],0),MATCH($D$2,표5[#Headers],0)+1))</f>
        <v>0</v>
      </c>
      <c r="E153" s="138">
        <f>IF($D$2="주말",INDEX(표5[#All],MATCH(C153,표5[[#All],[잉크]],0),19)+INDEX(표5[#All],MATCH(C153,표5[[#All],[잉크]],0),22),INDEX(표5[#All],MATCH(C153,표5[[#All],[잉크]],0),MATCH($D$2,표5[#Headers],0)+2))</f>
        <v>0</v>
      </c>
    </row>
    <row r="154" spans="2:5" ht="16.5" hidden="1" customHeight="1" x14ac:dyDescent="0.3">
      <c r="B154" s="56">
        <f>IFERROR(SUM(D154:E154),0)</f>
        <v>0</v>
      </c>
      <c r="C154" s="139" t="str">
        <f>'제품 추가'!AC152</f>
        <v>DBOATMEAL</v>
      </c>
      <c r="D154" s="138">
        <f>IF($D$2="주말",INDEX(표5[#All],MATCH(C154,표5[[#All],[잉크]],0),18)+INDEX(표5[#All],MATCH(C154,표5[[#All],[잉크]],0),21),INDEX(표5[#All],MATCH(C154,표5[[#All],[잉크]],0),MATCH($D$2,표5[#Headers],0)+1))</f>
        <v>0</v>
      </c>
      <c r="E154" s="138">
        <f>IF($D$2="주말",INDEX(표5[#All],MATCH(C154,표5[[#All],[잉크]],0),19)+INDEX(표5[#All],MATCH(C154,표5[[#All],[잉크]],0),22),INDEX(표5[#All],MATCH(C154,표5[[#All],[잉크]],0),MATCH($D$2,표5[#Headers],0)+2))</f>
        <v>0</v>
      </c>
    </row>
    <row r="155" spans="2:5" ht="16.5" hidden="1" customHeight="1" x14ac:dyDescent="0.3">
      <c r="B155" s="56">
        <f>IFERROR(SUM(D155:E155),0)</f>
        <v>0</v>
      </c>
      <c r="C155" s="139" t="str">
        <f>'제품 추가'!AC153</f>
        <v>PLANET</v>
      </c>
      <c r="D155" s="138">
        <f>IF($D$2="주말",INDEX(표5[#All],MATCH(C155,표5[[#All],[잉크]],0),18)+INDEX(표5[#All],MATCH(C155,표5[[#All],[잉크]],0),21),INDEX(표5[#All],MATCH(C155,표5[[#All],[잉크]],0),MATCH($D$2,표5[#Headers],0)+1))</f>
        <v>0</v>
      </c>
      <c r="E155" s="138">
        <f>IF($D$2="주말",INDEX(표5[#All],MATCH(C155,표5[[#All],[잉크]],0),19)+INDEX(표5[#All],MATCH(C155,표5[[#All],[잉크]],0),22),INDEX(표5[#All],MATCH(C155,표5[[#All],[잉크]],0),MATCH($D$2,표5[#Headers],0)+2))</f>
        <v>0</v>
      </c>
    </row>
    <row r="156" spans="2:5" ht="16.5" hidden="1" customHeight="1" x14ac:dyDescent="0.3">
      <c r="B156" s="56">
        <f>IFERROR(SUM(D156:E156),0)</f>
        <v>0</v>
      </c>
      <c r="C156" s="139" t="str">
        <f>'제품 추가'!AC154</f>
        <v>DBPURADAK</v>
      </c>
      <c r="D156" s="138">
        <f>IF($D$2="주말",INDEX(표5[#All],MATCH(C156,표5[[#All],[잉크]],0),18)+INDEX(표5[#All],MATCH(C156,표5[[#All],[잉크]],0),21),INDEX(표5[#All],MATCH(C156,표5[[#All],[잉크]],0),MATCH($D$2,표5[#Headers],0)+1))</f>
        <v>0</v>
      </c>
      <c r="E156" s="138">
        <f>IF($D$2="주말",INDEX(표5[#All],MATCH(C156,표5[[#All],[잉크]],0),19)+INDEX(표5[#All],MATCH(C156,표5[[#All],[잉크]],0),22),INDEX(표5[#All],MATCH(C156,표5[[#All],[잉크]],0),MATCH($D$2,표5[#Headers],0)+2))</f>
        <v>0</v>
      </c>
    </row>
    <row r="157" spans="2:5" ht="16.5" hidden="1" customHeight="1" x14ac:dyDescent="0.3">
      <c r="B157" s="56">
        <f>IFERROR(SUM(D157:E157),0)</f>
        <v>0</v>
      </c>
      <c r="C157" s="139" t="str">
        <f>'제품 추가'!AC155</f>
        <v>DBRUST</v>
      </c>
      <c r="D157" s="138">
        <f>IF($D$2="주말",INDEX(표5[#All],MATCH(C157,표5[[#All],[잉크]],0),18)+INDEX(표5[#All],MATCH(C157,표5[[#All],[잉크]],0),21),INDEX(표5[#All],MATCH(C157,표5[[#All],[잉크]],0),MATCH($D$2,표5[#Headers],0)+1))</f>
        <v>0</v>
      </c>
      <c r="E157" s="138">
        <f>IF($D$2="주말",INDEX(표5[#All],MATCH(C157,표5[[#All],[잉크]],0),19)+INDEX(표5[#All],MATCH(C157,표5[[#All],[잉크]],0),22),INDEX(표5[#All],MATCH(C157,표5[[#All],[잉크]],0),MATCH($D$2,표5[#Headers],0)+2))</f>
        <v>0</v>
      </c>
    </row>
    <row r="158" spans="2:5" ht="16.5" hidden="1" customHeight="1" x14ac:dyDescent="0.3">
      <c r="B158" s="56">
        <f>IFERROR(SUM(D158:E158),0)</f>
        <v>0</v>
      </c>
      <c r="C158" s="139" t="str">
        <f>'제품 추가'!AC156</f>
        <v>DBSATURN</v>
      </c>
      <c r="D158" s="138">
        <f>IF($D$2="주말",INDEX(표5[#All],MATCH(C158,표5[[#All],[잉크]],0),18)+INDEX(표5[#All],MATCH(C158,표5[[#All],[잉크]],0),21),INDEX(표5[#All],MATCH(C158,표5[[#All],[잉크]],0),MATCH($D$2,표5[#Headers],0)+1))</f>
        <v>0</v>
      </c>
      <c r="E158" s="138">
        <f>IF($D$2="주말",INDEX(표5[#All],MATCH(C158,표5[[#All],[잉크]],0),19)+INDEX(표5[#All],MATCH(C158,표5[[#All],[잉크]],0),22),INDEX(표5[#All],MATCH(C158,표5[[#All],[잉크]],0),MATCH($D$2,표5[#Headers],0)+2))</f>
        <v>0</v>
      </c>
    </row>
    <row r="159" spans="2:5" ht="16.5" hidden="1" customHeight="1" x14ac:dyDescent="0.3">
      <c r="B159" s="56">
        <f>IFERROR(SUM(D159:E159),0)</f>
        <v>0</v>
      </c>
      <c r="C159" s="139" t="str">
        <f>'제품 추가'!AC157</f>
        <v>VENUS</v>
      </c>
      <c r="D159" s="138">
        <f>IF($D$2="주말",INDEX(표5[#All],MATCH(C159,표5[[#All],[잉크]],0),18)+INDEX(표5[#All],MATCH(C159,표5[[#All],[잉크]],0),21),INDEX(표5[#All],MATCH(C159,표5[[#All],[잉크]],0),MATCH($D$2,표5[#Headers],0)+1))</f>
        <v>0</v>
      </c>
      <c r="E159" s="138">
        <f>IF($D$2="주말",INDEX(표5[#All],MATCH(C159,표5[[#All],[잉크]],0),19)+INDEX(표5[#All],MATCH(C159,표5[[#All],[잉크]],0),22),INDEX(표5[#All],MATCH(C159,표5[[#All],[잉크]],0),MATCH($D$2,표5[#Headers],0)+2))</f>
        <v>0</v>
      </c>
    </row>
    <row r="160" spans="2:5" ht="16.5" hidden="1" customHeight="1" x14ac:dyDescent="0.3">
      <c r="B160" s="56">
        <f>IFERROR(SUM(D160:E160),0)</f>
        <v>0</v>
      </c>
      <c r="C160" s="139" t="str">
        <f>'제품 추가'!AC158</f>
        <v>DBWALL</v>
      </c>
      <c r="D160" s="138">
        <f>IF($D$2="주말",INDEX(표5[#All],MATCH(C160,표5[[#All],[잉크]],0),18)+INDEX(표5[#All],MATCH(C160,표5[[#All],[잉크]],0),21),INDEX(표5[#All],MATCH(C160,표5[[#All],[잉크]],0),MATCH($D$2,표5[#Headers],0)+1))</f>
        <v>0</v>
      </c>
      <c r="E160" s="138">
        <f>IF($D$2="주말",INDEX(표5[#All],MATCH(C160,표5[[#All],[잉크]],0),19)+INDEX(표5[#All],MATCH(C160,표5[[#All],[잉크]],0),22),INDEX(표5[#All],MATCH(C160,표5[[#All],[잉크]],0),MATCH($D$2,표5[#Headers],0)+2))</f>
        <v>0</v>
      </c>
    </row>
    <row r="161" spans="2:7" ht="16.5" hidden="1" customHeight="1" x14ac:dyDescent="0.3">
      <c r="B161" s="56">
        <f>IFERROR(SUM(D161:E161),0)</f>
        <v>0</v>
      </c>
      <c r="C161" s="139" t="str">
        <f>'제품 추가'!AC159</f>
        <v>DEAR</v>
      </c>
      <c r="D161" s="138">
        <f>IF($D$2="주말",INDEX(표5[#All],MATCH(C161,표5[[#All],[잉크]],0),18)+INDEX(표5[#All],MATCH(C161,표5[[#All],[잉크]],0),21),INDEX(표5[#All],MATCH(C161,표5[[#All],[잉크]],0),MATCH($D$2,표5[#Headers],0)+1))</f>
        <v>0</v>
      </c>
      <c r="E161" s="138">
        <f>IF($D$2="주말",INDEX(표5[#All],MATCH(C161,표5[[#All],[잉크]],0),19)+INDEX(표5[#All],MATCH(C161,표5[[#All],[잉크]],0),22),INDEX(표5[#All],MATCH(C161,표5[[#All],[잉크]],0),MATCH($D$2,표5[#Headers],0)+2))</f>
        <v>0</v>
      </c>
    </row>
    <row r="162" spans="2:7" hidden="1" x14ac:dyDescent="0.3">
      <c r="B162" s="56">
        <f>IFERROR(SUM(D162:E162),0)</f>
        <v>0</v>
      </c>
      <c r="C162" s="139" t="str">
        <f>'제품 추가'!AC160</f>
        <v>DEEP</v>
      </c>
      <c r="D162" s="138">
        <f>IF($D$2="주말",INDEX(표5[#All],MATCH(C162,표5[[#All],[잉크]],0),18)+INDEX(표5[#All],MATCH(C162,표5[[#All],[잉크]],0),21),INDEX(표5[#All],MATCH(C162,표5[[#All],[잉크]],0),MATCH($D$2,표5[#Headers],0)+1))</f>
        <v>0</v>
      </c>
      <c r="E162" s="138">
        <f>IF($D$2="주말",INDEX(표5[#All],MATCH(C162,표5[[#All],[잉크]],0),19)+INDEX(표5[#All],MATCH(C162,표5[[#All],[잉크]],0),22),INDEX(표5[#All],MATCH(C162,표5[[#All],[잉크]],0),MATCH($D$2,표5[#Headers],0)+2))</f>
        <v>0</v>
      </c>
      <c r="G162" s="202"/>
    </row>
    <row r="163" spans="2:7" ht="16.5" hidden="1" customHeight="1" x14ac:dyDescent="0.3">
      <c r="B163" s="56">
        <f>IFERROR(SUM(D163:E163),0)</f>
        <v>0</v>
      </c>
      <c r="C163" s="139" t="str">
        <f>'제품 추가'!AC161</f>
        <v>DEMITASSE</v>
      </c>
      <c r="D163" s="138">
        <f>IF($D$2="주말",INDEX(표5[#All],MATCH(C163,표5[[#All],[잉크]],0),18)+INDEX(표5[#All],MATCH(C163,표5[[#All],[잉크]],0),21),INDEX(표5[#All],MATCH(C163,표5[[#All],[잉크]],0),MATCH($D$2,표5[#Headers],0)+1))</f>
        <v>0</v>
      </c>
      <c r="E163" s="138">
        <f>IF($D$2="주말",INDEX(표5[#All],MATCH(C163,표5[[#All],[잉크]],0),19)+INDEX(표5[#All],MATCH(C163,표5[[#All],[잉크]],0),22),INDEX(표5[#All],MATCH(C163,표5[[#All],[잉크]],0),MATCH($D$2,표5[#Headers],0)+2))</f>
        <v>0</v>
      </c>
    </row>
    <row r="164" spans="2:7" ht="16.5" hidden="1" customHeight="1" x14ac:dyDescent="0.3">
      <c r="B164" s="56">
        <f>IFERROR(SUM(D164:E164),0)</f>
        <v>0</v>
      </c>
      <c r="C164" s="139" t="str">
        <f>'제품 추가'!AC162</f>
        <v>DENIM</v>
      </c>
      <c r="D164" s="138">
        <f>IF($D$2="주말",INDEX(표5[#All],MATCH(C164,표5[[#All],[잉크]],0),18)+INDEX(표5[#All],MATCH(C164,표5[[#All],[잉크]],0),21),INDEX(표5[#All],MATCH(C164,표5[[#All],[잉크]],0),MATCH($D$2,표5[#Headers],0)+1))</f>
        <v>0</v>
      </c>
      <c r="E164" s="138">
        <f>IF($D$2="주말",INDEX(표5[#All],MATCH(C164,표5[[#All],[잉크]],0),19)+INDEX(표5[#All],MATCH(C164,표5[[#All],[잉크]],0),22),INDEX(표5[#All],MATCH(C164,표5[[#All],[잉크]],0),MATCH($D$2,표5[#Headers],0)+2))</f>
        <v>0</v>
      </c>
      <c r="G164" s="201"/>
    </row>
    <row r="165" spans="2:7" ht="16.5" hidden="1" customHeight="1" x14ac:dyDescent="0.3">
      <c r="B165" s="56">
        <f>IFERROR(SUM(D165:E165),0)</f>
        <v>0</v>
      </c>
      <c r="C165" s="139" t="str">
        <f>'제품 추가'!AC163</f>
        <v>DIJON</v>
      </c>
      <c r="D165" s="138">
        <f>IF($D$2="주말",INDEX(표5[#All],MATCH(C165,표5[[#All],[잉크]],0),18)+INDEX(표5[#All],MATCH(C165,표5[[#All],[잉크]],0),21),INDEX(표5[#All],MATCH(C165,표5[[#All],[잉크]],0),MATCH($D$2,표5[#Headers],0)+1))</f>
        <v>0</v>
      </c>
      <c r="E165" s="138">
        <f>IF($D$2="주말",INDEX(표5[#All],MATCH(C165,표5[[#All],[잉크]],0),19)+INDEX(표5[#All],MATCH(C165,표5[[#All],[잉크]],0),22),INDEX(표5[#All],MATCH(C165,표5[[#All],[잉크]],0),MATCH($D$2,표5[#Headers],0)+2))</f>
        <v>0</v>
      </c>
    </row>
    <row r="166" spans="2:7" ht="16.5" hidden="1" customHeight="1" x14ac:dyDescent="0.3">
      <c r="B166" s="56">
        <f>IFERROR(SUM(D166:E166),0)</f>
        <v>0</v>
      </c>
      <c r="C166" s="139" t="str">
        <f>'제품 추가'!AC164</f>
        <v>DILL</v>
      </c>
      <c r="D166" s="138">
        <f>IF($D$2="주말",INDEX(표5[#All],MATCH(C166,표5[[#All],[잉크]],0),18)+INDEX(표5[#All],MATCH(C166,표5[[#All],[잉크]],0),21),INDEX(표5[#All],MATCH(C166,표5[[#All],[잉크]],0),MATCH($D$2,표5[#Headers],0)+1))</f>
        <v>0</v>
      </c>
      <c r="E166" s="138">
        <f>IF($D$2="주말",INDEX(표5[#All],MATCH(C166,표5[[#All],[잉크]],0),19)+INDEX(표5[#All],MATCH(C166,표5[[#All],[잉크]],0),22),INDEX(표5[#All],MATCH(C166,표5[[#All],[잉크]],0),MATCH($D$2,표5[#Headers],0)+2))</f>
        <v>0</v>
      </c>
    </row>
    <row r="167" spans="2:7" ht="16.5" hidden="1" customHeight="1" x14ac:dyDescent="0.3">
      <c r="B167" s="56">
        <f>IFERROR(SUM(D167:E167),0)</f>
        <v>0</v>
      </c>
      <c r="C167" s="139" t="str">
        <f>'제품 추가'!AC165</f>
        <v>DIM</v>
      </c>
      <c r="D167" s="138">
        <f>IF($D$2="주말",INDEX(표5[#All],MATCH(C167,표5[[#All],[잉크]],0),18)+INDEX(표5[#All],MATCH(C167,표5[[#All],[잉크]],0),21),INDEX(표5[#All],MATCH(C167,표5[[#All],[잉크]],0),MATCH($D$2,표5[#Headers],0)+1))</f>
        <v>0</v>
      </c>
      <c r="E167" s="138">
        <f>IF($D$2="주말",INDEX(표5[#All],MATCH(C167,표5[[#All],[잉크]],0),19)+INDEX(표5[#All],MATCH(C167,표5[[#All],[잉크]],0),22),INDEX(표5[#All],MATCH(C167,표5[[#All],[잉크]],0),MATCH($D$2,표5[#Headers],0)+2))</f>
        <v>0</v>
      </c>
    </row>
    <row r="168" spans="2:7" hidden="1" x14ac:dyDescent="0.3">
      <c r="B168" s="56">
        <f>IFERROR(SUM(D168:E168),0)</f>
        <v>0</v>
      </c>
      <c r="C168" s="139" t="str">
        <f>'제품 추가'!AC166</f>
        <v>DIRT</v>
      </c>
      <c r="D168" s="138">
        <f>IF($D$2="주말",INDEX(표5[#All],MATCH(C168,표5[[#All],[잉크]],0),18)+INDEX(표5[#All],MATCH(C168,표5[[#All],[잉크]],0),21),INDEX(표5[#All],MATCH(C168,표5[[#All],[잉크]],0),MATCH($D$2,표5[#Headers],0)+1))</f>
        <v>0</v>
      </c>
      <c r="E168" s="138">
        <f>IF($D$2="주말",INDEX(표5[#All],MATCH(C168,표5[[#All],[잉크]],0),19)+INDEX(표5[#All],MATCH(C168,표5[[#All],[잉크]],0),22),INDEX(표5[#All],MATCH(C168,표5[[#All],[잉크]],0),MATCH($D$2,표5[#Headers],0)+2))</f>
        <v>0</v>
      </c>
    </row>
    <row r="169" spans="2:7" ht="16.5" hidden="1" customHeight="1" x14ac:dyDescent="0.3">
      <c r="B169" s="56">
        <f>IFERROR(SUM(D169:E169),0)</f>
        <v>0</v>
      </c>
      <c r="C169" s="139" t="str">
        <f>'제품 추가'!AC167</f>
        <v>DIVER</v>
      </c>
      <c r="D169" s="138">
        <f>IF($D$2="주말",INDEX(표5[#All],MATCH(C169,표5[[#All],[잉크]],0),18)+INDEX(표5[#All],MATCH(C169,표5[[#All],[잉크]],0),21),INDEX(표5[#All],MATCH(C169,표5[[#All],[잉크]],0),MATCH($D$2,표5[#Headers],0)+1))</f>
        <v>0</v>
      </c>
      <c r="E169" s="138">
        <f>IF($D$2="주말",INDEX(표5[#All],MATCH(C169,표5[[#All],[잉크]],0),19)+INDEX(표5[#All],MATCH(C169,표5[[#All],[잉크]],0),22),INDEX(표5[#All],MATCH(C169,표5[[#All],[잉크]],0),MATCH($D$2,표5[#Headers],0)+2))</f>
        <v>0</v>
      </c>
    </row>
    <row r="170" spans="2:7" ht="16.5" hidden="1" customHeight="1" x14ac:dyDescent="0.3">
      <c r="B170" s="56">
        <f>IFERROR(SUM(D170:E170),0)</f>
        <v>0</v>
      </c>
      <c r="C170" s="139" t="str">
        <f>'제품 추가'!AC168</f>
        <v>DOBERMANN</v>
      </c>
      <c r="D170" s="138">
        <f>IF($D$2="주말",INDEX(표5[#All],MATCH(C170,표5[[#All],[잉크]],0),18)+INDEX(표5[#All],MATCH(C170,표5[[#All],[잉크]],0),21),INDEX(표5[#All],MATCH(C170,표5[[#All],[잉크]],0),MATCH($D$2,표5[#Headers],0)+1))</f>
        <v>0</v>
      </c>
      <c r="E170" s="138">
        <f>IF($D$2="주말",INDEX(표5[#All],MATCH(C170,표5[[#All],[잉크]],0),19)+INDEX(표5[#All],MATCH(C170,표5[[#All],[잉크]],0),22),INDEX(표5[#All],MATCH(C170,표5[[#All],[잉크]],0),MATCH($D$2,표5[#Headers],0)+2))</f>
        <v>0</v>
      </c>
    </row>
    <row r="171" spans="2:7" ht="16.5" hidden="1" customHeight="1" x14ac:dyDescent="0.3">
      <c r="B171" s="56">
        <f>IFERROR(SUM(D171:E171),0)</f>
        <v>0</v>
      </c>
      <c r="C171" s="139" t="str">
        <f>'제품 추가'!AC169</f>
        <v>DOLPHIN</v>
      </c>
      <c r="D171" s="138">
        <f>IF($D$2="주말",INDEX(표5[#All],MATCH(C171,표5[[#All],[잉크]],0),18)+INDEX(표5[#All],MATCH(C171,표5[[#All],[잉크]],0),21),INDEX(표5[#All],MATCH(C171,표5[[#All],[잉크]],0),MATCH($D$2,표5[#Headers],0)+1))</f>
        <v>0</v>
      </c>
      <c r="E171" s="138">
        <f>IF($D$2="주말",INDEX(표5[#All],MATCH(C171,표5[[#All],[잉크]],0),19)+INDEX(표5[#All],MATCH(C171,표5[[#All],[잉크]],0),22),INDEX(표5[#All],MATCH(C171,표5[[#All],[잉크]],0),MATCH($D$2,표5[#Headers],0)+2))</f>
        <v>0</v>
      </c>
    </row>
    <row r="172" spans="2:7" ht="16.5" hidden="1" customHeight="1" x14ac:dyDescent="0.3">
      <c r="B172" s="56">
        <f>IFERROR(SUM(D172:E172),0)</f>
        <v>0</v>
      </c>
      <c r="C172" s="139" t="str">
        <f>'제품 추가'!AC170</f>
        <v>DONUT</v>
      </c>
      <c r="D172" s="138">
        <f>IF($D$2="주말",INDEX(표5[#All],MATCH(C172,표5[[#All],[잉크]],0),18)+INDEX(표5[#All],MATCH(C172,표5[[#All],[잉크]],0),21),INDEX(표5[#All],MATCH(C172,표5[[#All],[잉크]],0),MATCH($D$2,표5[#Headers],0)+1))</f>
        <v>0</v>
      </c>
      <c r="E172" s="138">
        <f>IF($D$2="주말",INDEX(표5[#All],MATCH(C172,표5[[#All],[잉크]],0),19)+INDEX(표5[#All],MATCH(C172,표5[[#All],[잉크]],0),22),INDEX(표5[#All],MATCH(C172,표5[[#All],[잉크]],0),MATCH($D$2,표5[#Headers],0)+2))</f>
        <v>0</v>
      </c>
    </row>
    <row r="173" spans="2:7" hidden="1" x14ac:dyDescent="0.3">
      <c r="B173" s="56">
        <f>IFERROR(SUM(D173:E173),0)</f>
        <v>0</v>
      </c>
      <c r="C173" s="139" t="str">
        <f>'제품 추가'!AC171</f>
        <v>DOVE</v>
      </c>
      <c r="D173" s="138">
        <f>IF($D$2="주말",INDEX(표5[#All],MATCH(C173,표5[[#All],[잉크]],0),18)+INDEX(표5[#All],MATCH(C173,표5[[#All],[잉크]],0),21),INDEX(표5[#All],MATCH(C173,표5[[#All],[잉크]],0),MATCH($D$2,표5[#Headers],0)+1))</f>
        <v>0</v>
      </c>
      <c r="E173" s="138">
        <f>IF($D$2="주말",INDEX(표5[#All],MATCH(C173,표5[[#All],[잉크]],0),19)+INDEX(표5[#All],MATCH(C173,표5[[#All],[잉크]],0),22),INDEX(표5[#All],MATCH(C173,표5[[#All],[잉크]],0),MATCH($D$2,표5[#Headers],0)+2))</f>
        <v>0</v>
      </c>
    </row>
    <row r="174" spans="2:7" ht="16.5" hidden="1" customHeight="1" x14ac:dyDescent="0.3">
      <c r="B174" s="56">
        <f>IFERROR(SUM(D174:E174),0)</f>
        <v>0</v>
      </c>
      <c r="C174" s="139" t="str">
        <f>'제품 추가'!AC172</f>
        <v>DRAB</v>
      </c>
      <c r="D174" s="138">
        <f>IF($D$2="주말",INDEX(표5[#All],MATCH(C174,표5[[#All],[잉크]],0),18)+INDEX(표5[#All],MATCH(C174,표5[[#All],[잉크]],0),21),INDEX(표5[#All],MATCH(C174,표5[[#All],[잉크]],0),MATCH($D$2,표5[#Headers],0)+1))</f>
        <v>0</v>
      </c>
      <c r="E174" s="138">
        <f>IF($D$2="주말",INDEX(표5[#All],MATCH(C174,표5[[#All],[잉크]],0),19)+INDEX(표5[#All],MATCH(C174,표5[[#All],[잉크]],0),22),INDEX(표5[#All],MATCH(C174,표5[[#All],[잉크]],0),MATCH($D$2,표5[#Headers],0)+2))</f>
        <v>0</v>
      </c>
    </row>
    <row r="175" spans="2:7" ht="16.5" hidden="1" customHeight="1" x14ac:dyDescent="0.3">
      <c r="B175" s="56">
        <f>IFERROR(SUM(D175:E175),0)</f>
        <v>0</v>
      </c>
      <c r="C175" s="139" t="str">
        <f>'제품 추가'!AC173</f>
        <v>DUBARRY</v>
      </c>
      <c r="D175" s="138">
        <f>IF($D$2="주말",INDEX(표5[#All],MATCH(C175,표5[[#All],[잉크]],0),18)+INDEX(표5[#All],MATCH(C175,표5[[#All],[잉크]],0),21),INDEX(표5[#All],MATCH(C175,표5[[#All],[잉크]],0),MATCH($D$2,표5[#Headers],0)+1))</f>
        <v>0</v>
      </c>
      <c r="E175" s="138">
        <f>IF($D$2="주말",INDEX(표5[#All],MATCH(C175,표5[[#All],[잉크]],0),19)+INDEX(표5[#All],MATCH(C175,표5[[#All],[잉크]],0),22),INDEX(표5[#All],MATCH(C175,표5[[#All],[잉크]],0),MATCH($D$2,표5[#Headers],0)+2))</f>
        <v>0</v>
      </c>
    </row>
    <row r="176" spans="2:7" ht="16.5" hidden="1" customHeight="1" x14ac:dyDescent="0.3">
      <c r="B176" s="56">
        <f>IFERROR(SUM(D176:E176),0)</f>
        <v>0</v>
      </c>
      <c r="C176" s="139" t="str">
        <f>'제품 추가'!AC63</f>
        <v>BRONZE</v>
      </c>
      <c r="D176" s="138">
        <f>IF($D$2="주말",INDEX(표5[#All],MATCH(C176,표5[[#All],[잉크]],0),18)+INDEX(표5[#All],MATCH(C176,표5[[#All],[잉크]],0),21),INDEX(표5[#All],MATCH(C176,표5[[#All],[잉크]],0),MATCH($D$2,표5[#Headers],0)+1))</f>
        <v>0</v>
      </c>
      <c r="E176" s="138">
        <f>IF($D$2="주말",INDEX(표5[#All],MATCH(C176,표5[[#All],[잉크]],0),19)+INDEX(표5[#All],MATCH(C176,표5[[#All],[잉크]],0),22),INDEX(표5[#All],MATCH(C176,표5[[#All],[잉크]],0),MATCH($D$2,표5[#Headers],0)+2))</f>
        <v>0</v>
      </c>
    </row>
    <row r="177" spans="2:5" ht="16.5" hidden="1" customHeight="1" x14ac:dyDescent="0.3">
      <c r="B177" s="56">
        <f>IFERROR(SUM(D177:E177),0)</f>
        <v>0</v>
      </c>
      <c r="C177" s="139" t="str">
        <f>'제품 추가'!AC175</f>
        <v>DUSK</v>
      </c>
      <c r="D177" s="138">
        <f>IF($D$2="주말",INDEX(표5[#All],MATCH(C177,표5[[#All],[잉크]],0),18)+INDEX(표5[#All],MATCH(C177,표5[[#All],[잉크]],0),21),INDEX(표5[#All],MATCH(C177,표5[[#All],[잉크]],0),MATCH($D$2,표5[#Headers],0)+1))</f>
        <v>0</v>
      </c>
      <c r="E177" s="138">
        <f>IF($D$2="주말",INDEX(표5[#All],MATCH(C177,표5[[#All],[잉크]],0),19)+INDEX(표5[#All],MATCH(C177,표5[[#All],[잉크]],0),22),INDEX(표5[#All],MATCH(C177,표5[[#All],[잉크]],0),MATCH($D$2,표5[#Headers],0)+2))</f>
        <v>0</v>
      </c>
    </row>
    <row r="178" spans="2:5" ht="16.5" hidden="1" customHeight="1" x14ac:dyDescent="0.3">
      <c r="B178" s="56">
        <f>IFERROR(SUM(D178:E178),0)</f>
        <v>0</v>
      </c>
      <c r="C178" s="139" t="str">
        <f>'제품 추가'!AC176</f>
        <v>DUST</v>
      </c>
      <c r="D178" s="138">
        <f>IF($D$2="주말",INDEX(표5[#All],MATCH(C178,표5[[#All],[잉크]],0),18)+INDEX(표5[#All],MATCH(C178,표5[[#All],[잉크]],0),21),INDEX(표5[#All],MATCH(C178,표5[[#All],[잉크]],0),MATCH($D$2,표5[#Headers],0)+1))</f>
        <v>0</v>
      </c>
      <c r="E178" s="138">
        <f>IF($D$2="주말",INDEX(표5[#All],MATCH(C178,표5[[#All],[잉크]],0),19)+INDEX(표5[#All],MATCH(C178,표5[[#All],[잉크]],0),22),INDEX(표5[#All],MATCH(C178,표5[[#All],[잉크]],0),MATCH($D$2,표5[#Headers],0)+2))</f>
        <v>0</v>
      </c>
    </row>
    <row r="179" spans="2:5" ht="16.5" hidden="1" customHeight="1" x14ac:dyDescent="0.3">
      <c r="B179" s="56">
        <f>IFERROR(SUM(D179:E179),0)</f>
        <v>0</v>
      </c>
      <c r="C179" s="139" t="str">
        <f>'제품 추가'!AC177</f>
        <v>EBONY</v>
      </c>
      <c r="D179" s="138">
        <f>IF($D$2="주말",INDEX(표5[#All],MATCH(C179,표5[[#All],[잉크]],0),18)+INDEX(표5[#All],MATCH(C179,표5[[#All],[잉크]],0),21),INDEX(표5[#All],MATCH(C179,표5[[#All],[잉크]],0),MATCH($D$2,표5[#Headers],0)+1))</f>
        <v>0</v>
      </c>
      <c r="E179" s="138">
        <f>IF($D$2="주말",INDEX(표5[#All],MATCH(C179,표5[[#All],[잉크]],0),19)+INDEX(표5[#All],MATCH(C179,표5[[#All],[잉크]],0),22),INDEX(표5[#All],MATCH(C179,표5[[#All],[잉크]],0),MATCH($D$2,표5[#Headers],0)+2))</f>
        <v>0</v>
      </c>
    </row>
    <row r="180" spans="2:5" ht="16.5" hidden="1" customHeight="1" x14ac:dyDescent="0.3">
      <c r="B180" s="56">
        <f>IFERROR(SUM(D180:E180),0)</f>
        <v>0</v>
      </c>
      <c r="C180" s="139" t="str">
        <f>'제품 추가'!AC178</f>
        <v>EEL</v>
      </c>
      <c r="D180" s="138">
        <f>IF($D$2="주말",INDEX(표5[#All],MATCH(C180,표5[[#All],[잉크]],0),18)+INDEX(표5[#All],MATCH(C180,표5[[#All],[잉크]],0),21),INDEX(표5[#All],MATCH(C180,표5[[#All],[잉크]],0),MATCH($D$2,표5[#Headers],0)+1))</f>
        <v>0</v>
      </c>
      <c r="E180" s="138">
        <f>IF($D$2="주말",INDEX(표5[#All],MATCH(C180,표5[[#All],[잉크]],0),19)+INDEX(표5[#All],MATCH(C180,표5[[#All],[잉크]],0),22),INDEX(표5[#All],MATCH(C180,표5[[#All],[잉크]],0),MATCH($D$2,표5[#Headers],0)+2))</f>
        <v>0</v>
      </c>
    </row>
    <row r="181" spans="2:5" ht="16.5" hidden="1" customHeight="1" x14ac:dyDescent="0.3">
      <c r="B181" s="56">
        <f>IFERROR(SUM(D181:E181),0)</f>
        <v>0</v>
      </c>
      <c r="C181" s="139" t="str">
        <f>'제품 추가'!AC88</f>
        <v>CAVIAR</v>
      </c>
      <c r="D181" s="138">
        <f>IF($D$2="주말",INDEX(표5[#All],MATCH(C181,표5[[#All],[잉크]],0),18)+INDEX(표5[#All],MATCH(C181,표5[[#All],[잉크]],0),21),INDEX(표5[#All],MATCH(C181,표5[[#All],[잉크]],0),MATCH($D$2,표5[#Headers],0)+1))</f>
        <v>0</v>
      </c>
      <c r="E181" s="138">
        <f>IF($D$2="주말",INDEX(표5[#All],MATCH(C181,표5[[#All],[잉크]],0),19)+INDEX(표5[#All],MATCH(C181,표5[[#All],[잉크]],0),22),INDEX(표5[#All],MATCH(C181,표5[[#All],[잉크]],0),MATCH($D$2,표5[#Headers],0)+2))</f>
        <v>0</v>
      </c>
    </row>
    <row r="182" spans="2:5" ht="16.5" hidden="1" customHeight="1" x14ac:dyDescent="0.3">
      <c r="B182" s="56">
        <f>IFERROR(SUM(D182:E182),0)</f>
        <v>0</v>
      </c>
      <c r="C182" s="139" t="str">
        <f>'제품 추가'!AC180</f>
        <v>ELEGANT</v>
      </c>
      <c r="D182" s="138">
        <f>IF($D$2="주말",INDEX(표5[#All],MATCH(C182,표5[[#All],[잉크]],0),18)+INDEX(표5[#All],MATCH(C182,표5[[#All],[잉크]],0),21),INDEX(표5[#All],MATCH(C182,표5[[#All],[잉크]],0),MATCH($D$2,표5[#Headers],0)+1))</f>
        <v>0</v>
      </c>
      <c r="E182" s="138">
        <f>IF($D$2="주말",INDEX(표5[#All],MATCH(C182,표5[[#All],[잉크]],0),19)+INDEX(표5[#All],MATCH(C182,표5[[#All],[잉크]],0),22),INDEX(표5[#All],MATCH(C182,표5[[#All],[잉크]],0),MATCH($D$2,표5[#Headers],0)+2))</f>
        <v>0</v>
      </c>
    </row>
    <row r="183" spans="2:5" ht="16.5" hidden="1" customHeight="1" x14ac:dyDescent="0.3">
      <c r="B183" s="56">
        <f>IFERROR(SUM(D183:E183),0)</f>
        <v>0</v>
      </c>
      <c r="C183" s="139" t="str">
        <f>'제품 추가'!AC91</f>
        <v>CEMENT</v>
      </c>
      <c r="D183" s="138">
        <f>IF($D$2="주말",INDEX(표5[#All],MATCH(C183,표5[[#All],[잉크]],0),18)+INDEX(표5[#All],MATCH(C183,표5[[#All],[잉크]],0),21),INDEX(표5[#All],MATCH(C183,표5[[#All],[잉크]],0),MATCH($D$2,표5[#Headers],0)+1))</f>
        <v>0</v>
      </c>
      <c r="E183" s="138">
        <f>IF($D$2="주말",INDEX(표5[#All],MATCH(C183,표5[[#All],[잉크]],0),19)+INDEX(표5[#All],MATCH(C183,표5[[#All],[잉크]],0),22),INDEX(표5[#All],MATCH(C183,표5[[#All],[잉크]],0),MATCH($D$2,표5[#Headers],0)+2))</f>
        <v>0</v>
      </c>
    </row>
    <row r="184" spans="2:5" ht="16.5" hidden="1" customHeight="1" x14ac:dyDescent="0.3">
      <c r="B184" s="56">
        <f>IFERROR(SUM(D184:E184),0)</f>
        <v>0</v>
      </c>
      <c r="C184" s="139" t="str">
        <f>'제품 추가'!AC182</f>
        <v>EMERALD</v>
      </c>
      <c r="D184" s="138">
        <f>IF($D$2="주말",INDEX(표5[#All],MATCH(C184,표5[[#All],[잉크]],0),18)+INDEX(표5[#All],MATCH(C184,표5[[#All],[잉크]],0),21),INDEX(표5[#All],MATCH(C184,표5[[#All],[잉크]],0),MATCH($D$2,표5[#Headers],0)+1))</f>
        <v>0</v>
      </c>
      <c r="E184" s="138">
        <f>IF($D$2="주말",INDEX(표5[#All],MATCH(C184,표5[[#All],[잉크]],0),19)+INDEX(표5[#All],MATCH(C184,표5[[#All],[잉크]],0),22),INDEX(표5[#All],MATCH(C184,표5[[#All],[잉크]],0),MATCH($D$2,표5[#Headers],0)+2))</f>
        <v>0</v>
      </c>
    </row>
    <row r="185" spans="2:5" ht="16.5" hidden="1" customHeight="1" x14ac:dyDescent="0.3">
      <c r="B185" s="56">
        <f>IFERROR(SUM(D185:E185),0)</f>
        <v>0</v>
      </c>
      <c r="C185" s="139" t="str">
        <f>'제품 추가'!AC183</f>
        <v>ENDIVE</v>
      </c>
      <c r="D185" s="138">
        <f>IF($D$2="주말",INDEX(표5[#All],MATCH(C185,표5[[#All],[잉크]],0),18)+INDEX(표5[#All],MATCH(C185,표5[[#All],[잉크]],0),21),INDEX(표5[#All],MATCH(C185,표5[[#All],[잉크]],0),MATCH($D$2,표5[#Headers],0)+1))</f>
        <v>0</v>
      </c>
      <c r="E185" s="138">
        <f>IF($D$2="주말",INDEX(표5[#All],MATCH(C185,표5[[#All],[잉크]],0),19)+INDEX(표5[#All],MATCH(C185,표5[[#All],[잉크]],0),22),INDEX(표5[#All],MATCH(C185,표5[[#All],[잉크]],0),MATCH($D$2,표5[#Headers],0)+2))</f>
        <v>0</v>
      </c>
    </row>
    <row r="186" spans="2:5" ht="16.5" hidden="1" customHeight="1" x14ac:dyDescent="0.3">
      <c r="B186" s="56">
        <f>IFERROR(SUM(D186:E186),0)</f>
        <v>0</v>
      </c>
      <c r="C186" s="139" t="str">
        <f>'제품 추가'!AC184</f>
        <v>EXCALIBUR</v>
      </c>
      <c r="D186" s="138">
        <f>IF($D$2="주말",INDEX(표5[#All],MATCH(C186,표5[[#All],[잉크]],0),18)+INDEX(표5[#All],MATCH(C186,표5[[#All],[잉크]],0),21),INDEX(표5[#All],MATCH(C186,표5[[#All],[잉크]],0),MATCH($D$2,표5[#Headers],0)+1))</f>
        <v>0</v>
      </c>
      <c r="E186" s="138">
        <f>IF($D$2="주말",INDEX(표5[#All],MATCH(C186,표5[[#All],[잉크]],0),19)+INDEX(표5[#All],MATCH(C186,표5[[#All],[잉크]],0),22),INDEX(표5[#All],MATCH(C186,표5[[#All],[잉크]],0),MATCH($D$2,표5[#Headers],0)+2))</f>
        <v>0</v>
      </c>
    </row>
    <row r="187" spans="2:5" ht="16.5" hidden="1" customHeight="1" x14ac:dyDescent="0.3">
      <c r="B187" s="56">
        <f>IFERROR(SUM(D187:E187),0)</f>
        <v>0</v>
      </c>
      <c r="C187" s="139" t="str">
        <f>'제품 추가'!AC185</f>
        <v>FAWN</v>
      </c>
      <c r="D187" s="138">
        <f>IF($D$2="주말",INDEX(표5[#All],MATCH(C187,표5[[#All],[잉크]],0),18)+INDEX(표5[#All],MATCH(C187,표5[[#All],[잉크]],0),21),INDEX(표5[#All],MATCH(C187,표5[[#All],[잉크]],0),MATCH($D$2,표5[#Headers],0)+1))</f>
        <v>0</v>
      </c>
      <c r="E187" s="138">
        <f>IF($D$2="주말",INDEX(표5[#All],MATCH(C187,표5[[#All],[잉크]],0),19)+INDEX(표5[#All],MATCH(C187,표5[[#All],[잉크]],0),22),INDEX(표5[#All],MATCH(C187,표5[[#All],[잉크]],0),MATCH($D$2,표5[#Headers],0)+2))</f>
        <v>0</v>
      </c>
    </row>
    <row r="188" spans="2:5" ht="16.5" hidden="1" customHeight="1" x14ac:dyDescent="0.3">
      <c r="B188" s="56">
        <f>IFERROR(SUM(D188:E188),0)</f>
        <v>0</v>
      </c>
      <c r="C188" s="139" t="str">
        <f>'제품 추가'!AC186</f>
        <v>FIERY</v>
      </c>
      <c r="D188" s="138">
        <f>IF($D$2="주말",INDEX(표5[#All],MATCH(C188,표5[[#All],[잉크]],0),18)+INDEX(표5[#All],MATCH(C188,표5[[#All],[잉크]],0),21),INDEX(표5[#All],MATCH(C188,표5[[#All],[잉크]],0),MATCH($D$2,표5[#Headers],0)+1))</f>
        <v>0</v>
      </c>
      <c r="E188" s="138">
        <f>IF($D$2="주말",INDEX(표5[#All],MATCH(C188,표5[[#All],[잉크]],0),19)+INDEX(표5[#All],MATCH(C188,표5[[#All],[잉크]],0),22),INDEX(표5[#All],MATCH(C188,표5[[#All],[잉크]],0),MATCH($D$2,표5[#Headers],0)+2))</f>
        <v>0</v>
      </c>
    </row>
    <row r="189" spans="2:5" ht="16.5" customHeight="1" x14ac:dyDescent="0.3">
      <c r="B189" s="56">
        <f>IFERROR(SUM(D189:E189),0)</f>
        <v>2</v>
      </c>
      <c r="C189" s="139" t="str">
        <f>'제품 추가'!AC96</f>
        <v>CHICK</v>
      </c>
      <c r="D189" s="138">
        <f>IF($D$2="주말",INDEX(표5[#All],MATCH(C189,표5[[#All],[잉크]],0),18)+INDEX(표5[#All],MATCH(C189,표5[[#All],[잉크]],0),21),INDEX(표5[#All],MATCH(C189,표5[[#All],[잉크]],0),MATCH($D$2,표5[#Headers],0)+1))</f>
        <v>0</v>
      </c>
      <c r="E189" s="138">
        <f>IF($D$2="주말",INDEX(표5[#All],MATCH(C189,표5[[#All],[잉크]],0),19)+INDEX(표5[#All],MATCH(C189,표5[[#All],[잉크]],0),22),INDEX(표5[#All],MATCH(C189,표5[[#All],[잉크]],0),MATCH($D$2,표5[#Headers],0)+2))</f>
        <v>2</v>
      </c>
    </row>
    <row r="190" spans="2:5" ht="16.5" customHeight="1" x14ac:dyDescent="0.3">
      <c r="B190" s="56">
        <f>IFERROR(SUM(D190:E190),0)</f>
        <v>2</v>
      </c>
      <c r="C190" s="139" t="str">
        <f>'제품 추가'!AC1194</f>
        <v>CHORUS</v>
      </c>
      <c r="D190" s="138">
        <f>IF($D$2="주말",INDEX(표5[#All],MATCH(C190,표5[[#All],[잉크]],0),18)+INDEX(표5[#All],MATCH(C190,표5[[#All],[잉크]],0),21),INDEX(표5[#All],MATCH(C190,표5[[#All],[잉크]],0),MATCH($D$2,표5[#Headers],0)+1))</f>
        <v>2</v>
      </c>
      <c r="E190" s="138">
        <f>IF($D$2="주말",INDEX(표5[#All],MATCH(C190,표5[[#All],[잉크]],0),19)+INDEX(표5[#All],MATCH(C190,표5[[#All],[잉크]],0),22),INDEX(표5[#All],MATCH(C190,표5[[#All],[잉크]],0),MATCH($D$2,표5[#Headers],0)+2))</f>
        <v>0</v>
      </c>
    </row>
    <row r="191" spans="2:5" ht="16.5" customHeight="1" x14ac:dyDescent="0.3">
      <c r="B191" s="56">
        <f>IFERROR(SUM(D191:E191),0)</f>
        <v>1</v>
      </c>
      <c r="C191" s="139" t="str">
        <f>'제품 추가'!AC933</f>
        <v>CIRCLE</v>
      </c>
      <c r="D191" s="138">
        <f>IF($D$2="주말",INDEX(표5[#All],MATCH(C191,표5[[#All],[잉크]],0),18)+INDEX(표5[#All],MATCH(C191,표5[[#All],[잉크]],0),21),INDEX(표5[#All],MATCH(C191,표5[[#All],[잉크]],0),MATCH($D$2,표5[#Headers],0)+1))</f>
        <v>1</v>
      </c>
      <c r="E191" s="138">
        <f>IF($D$2="주말",INDEX(표5[#All],MATCH(C191,표5[[#All],[잉크]],0),19)+INDEX(표5[#All],MATCH(C191,표5[[#All],[잉크]],0),22),INDEX(표5[#All],MATCH(C191,표5[[#All],[잉크]],0),MATCH($D$2,표5[#Headers],0)+2))</f>
        <v>0</v>
      </c>
    </row>
    <row r="192" spans="2:5" ht="16.5" hidden="1" customHeight="1" x14ac:dyDescent="0.3">
      <c r="B192" s="56">
        <f>IFERROR(SUM(D192:E192),0)</f>
        <v>0</v>
      </c>
      <c r="C192" s="139" t="str">
        <f>'제품 추가'!AC190</f>
        <v>FLINT</v>
      </c>
      <c r="D192" s="138">
        <f>IF($D$2="주말",INDEX(표5[#All],MATCH(C192,표5[[#All],[잉크]],0),18)+INDEX(표5[#All],MATCH(C192,표5[[#All],[잉크]],0),21),INDEX(표5[#All],MATCH(C192,표5[[#All],[잉크]],0),MATCH($D$2,표5[#Headers],0)+1))</f>
        <v>0</v>
      </c>
      <c r="E192" s="138">
        <f>IF($D$2="주말",INDEX(표5[#All],MATCH(C192,표5[[#All],[잉크]],0),19)+INDEX(표5[#All],MATCH(C192,표5[[#All],[잉크]],0),22),INDEX(표5[#All],MATCH(C192,표5[[#All],[잉크]],0),MATCH($D$2,표5[#Headers],0)+2))</f>
        <v>0</v>
      </c>
    </row>
    <row r="193" spans="2:5" ht="16.5" hidden="1" customHeight="1" x14ac:dyDescent="0.3">
      <c r="B193" s="56">
        <f>IFERROR(SUM(D193:E193),0)</f>
        <v>0</v>
      </c>
      <c r="C193" s="139" t="str">
        <f>'제품 추가'!AC191</f>
        <v>FOG</v>
      </c>
      <c r="D193" s="138">
        <f>IF($D$2="주말",INDEX(표5[#All],MATCH(C193,표5[[#All],[잉크]],0),18)+INDEX(표5[#All],MATCH(C193,표5[[#All],[잉크]],0),21),INDEX(표5[#All],MATCH(C193,표5[[#All],[잉크]],0),MATCH($D$2,표5[#Headers],0)+1))</f>
        <v>0</v>
      </c>
      <c r="E193" s="138">
        <f>IF($D$2="주말",INDEX(표5[#All],MATCH(C193,표5[[#All],[잉크]],0),19)+INDEX(표5[#All],MATCH(C193,표5[[#All],[잉크]],0),22),INDEX(표5[#All],MATCH(C193,표5[[#All],[잉크]],0),MATCH($D$2,표5[#Headers],0)+2))</f>
        <v>0</v>
      </c>
    </row>
    <row r="194" spans="2:5" ht="16.5" hidden="1" customHeight="1" x14ac:dyDescent="0.3">
      <c r="B194" s="56">
        <f>IFERROR(SUM(D194:E194),0)</f>
        <v>0</v>
      </c>
      <c r="C194" s="139" t="str">
        <f>'제품 추가'!AC192</f>
        <v>FONDUE</v>
      </c>
      <c r="D194" s="138">
        <f>IF($D$2="주말",INDEX(표5[#All],MATCH(C194,표5[[#All],[잉크]],0),18)+INDEX(표5[#All],MATCH(C194,표5[[#All],[잉크]],0),21),INDEX(표5[#All],MATCH(C194,표5[[#All],[잉크]],0),MATCH($D$2,표5[#Headers],0)+1))</f>
        <v>0</v>
      </c>
      <c r="E194" s="138">
        <f>IF($D$2="주말",INDEX(표5[#All],MATCH(C194,표5[[#All],[잉크]],0),19)+INDEX(표5[#All],MATCH(C194,표5[[#All],[잉크]],0),22),INDEX(표5[#All],MATCH(C194,표5[[#All],[잉크]],0),MATCH($D$2,표5[#Headers],0)+2))</f>
        <v>0</v>
      </c>
    </row>
    <row r="195" spans="2:5" ht="16.5" hidden="1" customHeight="1" x14ac:dyDescent="0.3">
      <c r="B195" s="56">
        <f>IFERROR(SUM(D195:E195),0)</f>
        <v>0</v>
      </c>
      <c r="C195" s="139" t="str">
        <f>'제품 추가'!AC193</f>
        <v>FOREST</v>
      </c>
      <c r="D195" s="138">
        <f>IF($D$2="주말",INDEX(표5[#All],MATCH(C195,표5[[#All],[잉크]],0),18)+INDEX(표5[#All],MATCH(C195,표5[[#All],[잉크]],0),21),INDEX(표5[#All],MATCH(C195,표5[[#All],[잉크]],0),MATCH($D$2,표5[#Headers],0)+1))</f>
        <v>0</v>
      </c>
      <c r="E195" s="138">
        <f>IF($D$2="주말",INDEX(표5[#All],MATCH(C195,표5[[#All],[잉크]],0),19)+INDEX(표5[#All],MATCH(C195,표5[[#All],[잉크]],0),22),INDEX(표5[#All],MATCH(C195,표5[[#All],[잉크]],0),MATCH($D$2,표5[#Headers],0)+2))</f>
        <v>0</v>
      </c>
    </row>
    <row r="196" spans="2:5" hidden="1" x14ac:dyDescent="0.3">
      <c r="B196" s="56">
        <f>IFERROR(SUM(D196:E196),0)</f>
        <v>0</v>
      </c>
      <c r="C196" s="139" t="str">
        <f>'제품 추가'!AC194</f>
        <v>FORSYTHIA</v>
      </c>
      <c r="D196" s="138">
        <f>IF($D$2="주말",INDEX(표5[#All],MATCH(C196,표5[[#All],[잉크]],0),18)+INDEX(표5[#All],MATCH(C196,표5[[#All],[잉크]],0),21),INDEX(표5[#All],MATCH(C196,표5[[#All],[잉크]],0),MATCH($D$2,표5[#Headers],0)+1))</f>
        <v>0</v>
      </c>
      <c r="E196" s="138">
        <f>IF($D$2="주말",INDEX(표5[#All],MATCH(C196,표5[[#All],[잉크]],0),19)+INDEX(표5[#All],MATCH(C196,표5[[#All],[잉크]],0),22),INDEX(표5[#All],MATCH(C196,표5[[#All],[잉크]],0),MATCH($D$2,표5[#Headers],0)+2))</f>
        <v>0</v>
      </c>
    </row>
    <row r="197" spans="2:5" ht="16.5" hidden="1" customHeight="1" x14ac:dyDescent="0.3">
      <c r="B197" s="56">
        <f>IFERROR(SUM(D197:E197),0)</f>
        <v>0</v>
      </c>
      <c r="C197" s="139" t="str">
        <f>'제품 추가'!AC195</f>
        <v>FOSSIL</v>
      </c>
      <c r="D197" s="138">
        <f>IF($D$2="주말",INDEX(표5[#All],MATCH(C197,표5[[#All],[잉크]],0),18)+INDEX(표5[#All],MATCH(C197,표5[[#All],[잉크]],0),21),INDEX(표5[#All],MATCH(C197,표5[[#All],[잉크]],0),MATCH($D$2,표5[#Headers],0)+1))</f>
        <v>0</v>
      </c>
      <c r="E197" s="138">
        <f>IF($D$2="주말",INDEX(표5[#All],MATCH(C197,표5[[#All],[잉크]],0),19)+INDEX(표5[#All],MATCH(C197,표5[[#All],[잉크]],0),22),INDEX(표5[#All],MATCH(C197,표5[[#All],[잉크]],0),MATCH($D$2,표5[#Headers],0)+2))</f>
        <v>0</v>
      </c>
    </row>
    <row r="198" spans="2:5" ht="16.5" hidden="1" customHeight="1" x14ac:dyDescent="0.3">
      <c r="B198" s="56">
        <f>IFERROR(SUM(D198:E198),0)</f>
        <v>0</v>
      </c>
      <c r="C198" s="139" t="str">
        <f>'제품 추가'!AC196</f>
        <v>FOXY</v>
      </c>
      <c r="D198" s="138">
        <f>IF($D$2="주말",INDEX(표5[#All],MATCH(C198,표5[[#All],[잉크]],0),18)+INDEX(표5[#All],MATCH(C198,표5[[#All],[잉크]],0),21),INDEX(표5[#All],MATCH(C198,표5[[#All],[잉크]],0),MATCH($D$2,표5[#Headers],0)+1))</f>
        <v>0</v>
      </c>
      <c r="E198" s="138">
        <f>IF($D$2="주말",INDEX(표5[#All],MATCH(C198,표5[[#All],[잉크]],0),19)+INDEX(표5[#All],MATCH(C198,표5[[#All],[잉크]],0),22),INDEX(표5[#All],MATCH(C198,표5[[#All],[잉크]],0),MATCH($D$2,표5[#Headers],0)+2))</f>
        <v>0</v>
      </c>
    </row>
    <row r="199" spans="2:5" ht="16.5" hidden="1" customHeight="1" x14ac:dyDescent="0.3">
      <c r="B199" s="56">
        <f>IFERROR(SUM(D199:E199),0)</f>
        <v>0</v>
      </c>
      <c r="C199" s="139" t="str">
        <f>'제품 추가'!AC197</f>
        <v>FREEDOM</v>
      </c>
      <c r="D199" s="138">
        <f>IF($D$2="주말",INDEX(표5[#All],MATCH(C199,표5[[#All],[잉크]],0),18)+INDEX(표5[#All],MATCH(C199,표5[[#All],[잉크]],0),21),INDEX(표5[#All],MATCH(C199,표5[[#All],[잉크]],0),MATCH($D$2,표5[#Headers],0)+1))</f>
        <v>0</v>
      </c>
      <c r="E199" s="138">
        <f>IF($D$2="주말",INDEX(표5[#All],MATCH(C199,표5[[#All],[잉크]],0),19)+INDEX(표5[#All],MATCH(C199,표5[[#All],[잉크]],0),22),INDEX(표5[#All],MATCH(C199,표5[[#All],[잉크]],0),MATCH($D$2,표5[#Headers],0)+2))</f>
        <v>0</v>
      </c>
    </row>
    <row r="200" spans="2:5" ht="16.5" hidden="1" customHeight="1" x14ac:dyDescent="0.3">
      <c r="B200" s="56">
        <f>IFERROR(SUM(D200:E200),0)</f>
        <v>0</v>
      </c>
      <c r="C200" s="139" t="str">
        <f>'제품 추가'!AC198</f>
        <v>FREESIA</v>
      </c>
      <c r="D200" s="138">
        <f>IF($D$2="주말",INDEX(표5[#All],MATCH(C200,표5[[#All],[잉크]],0),18)+INDEX(표5[#All],MATCH(C200,표5[[#All],[잉크]],0),21),INDEX(표5[#All],MATCH(C200,표5[[#All],[잉크]],0),MATCH($D$2,표5[#Headers],0)+1))</f>
        <v>0</v>
      </c>
      <c r="E200" s="138">
        <f>IF($D$2="주말",INDEX(표5[#All],MATCH(C200,표5[[#All],[잉크]],0),19)+INDEX(표5[#All],MATCH(C200,표5[[#All],[잉크]],0),22),INDEX(표5[#All],MATCH(C200,표5[[#All],[잉크]],0),MATCH($D$2,표5[#Headers],0)+2))</f>
        <v>0</v>
      </c>
    </row>
    <row r="201" spans="2:5" ht="16.5" hidden="1" customHeight="1" x14ac:dyDescent="0.3">
      <c r="B201" s="56">
        <f>IFERROR(SUM(D201:E201),0)</f>
        <v>0</v>
      </c>
      <c r="C201" s="139" t="str">
        <f>'제품 추가'!AC199</f>
        <v>FRIAR</v>
      </c>
      <c r="D201" s="138">
        <f>IF($D$2="주말",INDEX(표5[#All],MATCH(C201,표5[[#All],[잉크]],0),18)+INDEX(표5[#All],MATCH(C201,표5[[#All],[잉크]],0),21),INDEX(표5[#All],MATCH(C201,표5[[#All],[잉크]],0),MATCH($D$2,표5[#Headers],0)+1))</f>
        <v>0</v>
      </c>
      <c r="E201" s="138">
        <f>IF($D$2="주말",INDEX(표5[#All],MATCH(C201,표5[[#All],[잉크]],0),19)+INDEX(표5[#All],MATCH(C201,표5[[#All],[잉크]],0),22),INDEX(표5[#All],MATCH(C201,표5[[#All],[잉크]],0),MATCH($D$2,표5[#Headers],0)+2))</f>
        <v>0</v>
      </c>
    </row>
    <row r="202" spans="2:5" ht="16.5" hidden="1" customHeight="1" x14ac:dyDescent="0.3">
      <c r="B202" s="56">
        <f>IFERROR(SUM(D202:E202),0)</f>
        <v>0</v>
      </c>
      <c r="C202" s="139" t="str">
        <f>'제품 추가'!AC200</f>
        <v>FROG</v>
      </c>
      <c r="D202" s="138">
        <f>IF($D$2="주말",INDEX(표5[#All],MATCH(C202,표5[[#All],[잉크]],0),18)+INDEX(표5[#All],MATCH(C202,표5[[#All],[잉크]],0),21),INDEX(표5[#All],MATCH(C202,표5[[#All],[잉크]],0),MATCH($D$2,표5[#Headers],0)+1))</f>
        <v>0</v>
      </c>
      <c r="E202" s="138">
        <f>IF($D$2="주말",INDEX(표5[#All],MATCH(C202,표5[[#All],[잉크]],0),19)+INDEX(표5[#All],MATCH(C202,표5[[#All],[잉크]],0),22),INDEX(표5[#All],MATCH(C202,표5[[#All],[잉크]],0),MATCH($D$2,표5[#Headers],0)+2))</f>
        <v>0</v>
      </c>
    </row>
    <row r="203" spans="2:5" ht="16.5" hidden="1" customHeight="1" x14ac:dyDescent="0.3">
      <c r="B203" s="56">
        <f>IFERROR(SUM(D203:E203),0)</f>
        <v>0</v>
      </c>
      <c r="C203" s="139" t="str">
        <f>'제품 추가'!AC201</f>
        <v>FUDGE</v>
      </c>
      <c r="D203" s="138">
        <f>IF($D$2="주말",INDEX(표5[#All],MATCH(C203,표5[[#All],[잉크]],0),18)+INDEX(표5[#All],MATCH(C203,표5[[#All],[잉크]],0),21),INDEX(표5[#All],MATCH(C203,표5[[#All],[잉크]],0),MATCH($D$2,표5[#Headers],0)+1))</f>
        <v>0</v>
      </c>
      <c r="E203" s="138">
        <f>IF($D$2="주말",INDEX(표5[#All],MATCH(C203,표5[[#All],[잉크]],0),19)+INDEX(표5[#All],MATCH(C203,표5[[#All],[잉크]],0),22),INDEX(표5[#All],MATCH(C203,표5[[#All],[잉크]],0),MATCH($D$2,표5[#Headers],0)+2))</f>
        <v>0</v>
      </c>
    </row>
    <row r="204" spans="2:5" ht="16.5" hidden="1" customHeight="1" x14ac:dyDescent="0.3">
      <c r="B204" s="56">
        <f>IFERROR(SUM(D204:E204),0)</f>
        <v>0</v>
      </c>
      <c r="C204" s="139" t="str">
        <f>'제품 추가'!AC202</f>
        <v>GALAXY</v>
      </c>
      <c r="D204" s="138">
        <f>IF($D$2="주말",INDEX(표5[#All],MATCH(C204,표5[[#All],[잉크]],0),18)+INDEX(표5[#All],MATCH(C204,표5[[#All],[잉크]],0),21),INDEX(표5[#All],MATCH(C204,표5[[#All],[잉크]],0),MATCH($D$2,표5[#Headers],0)+1))</f>
        <v>0</v>
      </c>
      <c r="E204" s="138">
        <f>IF($D$2="주말",INDEX(표5[#All],MATCH(C204,표5[[#All],[잉크]],0),19)+INDEX(표5[#All],MATCH(C204,표5[[#All],[잉크]],0),22),INDEX(표5[#All],MATCH(C204,표5[[#All],[잉크]],0),MATCH($D$2,표5[#Headers],0)+2))</f>
        <v>0</v>
      </c>
    </row>
    <row r="205" spans="2:5" ht="16.5" hidden="1" customHeight="1" x14ac:dyDescent="0.3">
      <c r="B205" s="56">
        <f>IFERROR(SUM(D205:E205),0)</f>
        <v>0</v>
      </c>
      <c r="C205" s="139" t="str">
        <f>'제품 추가'!AC203</f>
        <v>GARFIELD</v>
      </c>
      <c r="D205" s="138">
        <f>IF($D$2="주말",INDEX(표5[#All],MATCH(C205,표5[[#All],[잉크]],0),18)+INDEX(표5[#All],MATCH(C205,표5[[#All],[잉크]],0),21),INDEX(표5[#All],MATCH(C205,표5[[#All],[잉크]],0),MATCH($D$2,표5[#Headers],0)+1))</f>
        <v>0</v>
      </c>
      <c r="E205" s="138">
        <f>IF($D$2="주말",INDEX(표5[#All],MATCH(C205,표5[[#All],[잉크]],0),19)+INDEX(표5[#All],MATCH(C205,표5[[#All],[잉크]],0),22),INDEX(표5[#All],MATCH(C205,표5[[#All],[잉크]],0),MATCH($D$2,표5[#Headers],0)+2))</f>
        <v>0</v>
      </c>
    </row>
    <row r="206" spans="2:5" ht="16.5" hidden="1" customHeight="1" x14ac:dyDescent="0.3">
      <c r="B206" s="56">
        <f>IFERROR(SUM(D206:E206),0)</f>
        <v>0</v>
      </c>
      <c r="C206" s="139" t="str">
        <f>'제품 추가'!AC204</f>
        <v>GARGOYLE</v>
      </c>
      <c r="D206" s="138">
        <f>IF($D$2="주말",INDEX(표5[#All],MATCH(C206,표5[[#All],[잉크]],0),18)+INDEX(표5[#All],MATCH(C206,표5[[#All],[잉크]],0),21),INDEX(표5[#All],MATCH(C206,표5[[#All],[잉크]],0),MATCH($D$2,표5[#Headers],0)+1))</f>
        <v>0</v>
      </c>
      <c r="E206" s="138">
        <f>IF($D$2="주말",INDEX(표5[#All],MATCH(C206,표5[[#All],[잉크]],0),19)+INDEX(표5[#All],MATCH(C206,표5[[#All],[잉크]],0),22),INDEX(표5[#All],MATCH(C206,표5[[#All],[잉크]],0),MATCH($D$2,표5[#Headers],0)+2))</f>
        <v>0</v>
      </c>
    </row>
    <row r="207" spans="2:5" hidden="1" x14ac:dyDescent="0.3">
      <c r="B207" s="56">
        <f>IFERROR(SUM(D207:E207),0)</f>
        <v>0</v>
      </c>
      <c r="C207" s="139" t="str">
        <f>'제품 추가'!AC205</f>
        <v>GARLIC</v>
      </c>
      <c r="D207" s="138">
        <f>IF($D$2="주말",INDEX(표5[#All],MATCH(C207,표5[[#All],[잉크]],0),18)+INDEX(표5[#All],MATCH(C207,표5[[#All],[잉크]],0),21),INDEX(표5[#All],MATCH(C207,표5[[#All],[잉크]],0),MATCH($D$2,표5[#Headers],0)+1))</f>
        <v>0</v>
      </c>
      <c r="E207" s="138">
        <f>IF($D$2="주말",INDEX(표5[#All],MATCH(C207,표5[[#All],[잉크]],0),19)+INDEX(표5[#All],MATCH(C207,표5[[#All],[잉크]],0),22),INDEX(표5[#All],MATCH(C207,표5[[#All],[잉크]],0),MATCH($D$2,표5[#Headers],0)+2))</f>
        <v>0</v>
      </c>
    </row>
    <row r="208" spans="2:5" ht="16.5" hidden="1" customHeight="1" x14ac:dyDescent="0.3">
      <c r="B208" s="56">
        <f>IFERROR(SUM(D208:E208),0)</f>
        <v>0</v>
      </c>
      <c r="C208" s="139" t="str">
        <f>'제품 추가'!AC206</f>
        <v>GARNET</v>
      </c>
      <c r="D208" s="138">
        <f>IF($D$2="주말",INDEX(표5[#All],MATCH(C208,표5[[#All],[잉크]],0),18)+INDEX(표5[#All],MATCH(C208,표5[[#All],[잉크]],0),21),INDEX(표5[#All],MATCH(C208,표5[[#All],[잉크]],0),MATCH($D$2,표5[#Headers],0)+1))</f>
        <v>0</v>
      </c>
      <c r="E208" s="138">
        <f>IF($D$2="주말",INDEX(표5[#All],MATCH(C208,표5[[#All],[잉크]],0),19)+INDEX(표5[#All],MATCH(C208,표5[[#All],[잉크]],0),22),INDEX(표5[#All],MATCH(C208,표5[[#All],[잉크]],0),MATCH($D$2,표5[#Headers],0)+2))</f>
        <v>0</v>
      </c>
    </row>
    <row r="209" spans="2:5" ht="16.5" hidden="1" customHeight="1" x14ac:dyDescent="0.3">
      <c r="B209" s="56">
        <f>IFERROR(SUM(D209:E209),0)</f>
        <v>0</v>
      </c>
      <c r="C209" s="139" t="str">
        <f>'제품 추가'!AC207</f>
        <v>GATO</v>
      </c>
      <c r="D209" s="138">
        <f>IF($D$2="주말",INDEX(표5[#All],MATCH(C209,표5[[#All],[잉크]],0),18)+INDEX(표5[#All],MATCH(C209,표5[[#All],[잉크]],0),21),INDEX(표5[#All],MATCH(C209,표5[[#All],[잉크]],0),MATCH($D$2,표5[#Headers],0)+1))</f>
        <v>0</v>
      </c>
      <c r="E209" s="138">
        <f>IF($D$2="주말",INDEX(표5[#All],MATCH(C209,표5[[#All],[잉크]],0),19)+INDEX(표5[#All],MATCH(C209,표5[[#All],[잉크]],0),22),INDEX(표5[#All],MATCH(C209,표5[[#All],[잉크]],0),MATCH($D$2,표5[#Headers],0)+2))</f>
        <v>0</v>
      </c>
    </row>
    <row r="210" spans="2:5" ht="16.5" hidden="1" customHeight="1" x14ac:dyDescent="0.3">
      <c r="B210" s="56">
        <f>IFERROR(SUM(D210:E210),0)</f>
        <v>0</v>
      </c>
      <c r="C210" s="139" t="str">
        <f>'제품 추가'!AC208</f>
        <v>GAZELLE</v>
      </c>
      <c r="D210" s="138">
        <f>IF($D$2="주말",INDEX(표5[#All],MATCH(C210,표5[[#All],[잉크]],0),18)+INDEX(표5[#All],MATCH(C210,표5[[#All],[잉크]],0),21),INDEX(표5[#All],MATCH(C210,표5[[#All],[잉크]],0),MATCH($D$2,표5[#Headers],0)+1))</f>
        <v>0</v>
      </c>
      <c r="E210" s="138">
        <f>IF($D$2="주말",INDEX(표5[#All],MATCH(C210,표5[[#All],[잉크]],0),19)+INDEX(표5[#All],MATCH(C210,표5[[#All],[잉크]],0),22),INDEX(표5[#All],MATCH(C210,표5[[#All],[잉크]],0),MATCH($D$2,표5[#Headers],0)+2))</f>
        <v>0</v>
      </c>
    </row>
    <row r="211" spans="2:5" ht="16.5" hidden="1" customHeight="1" x14ac:dyDescent="0.3">
      <c r="B211" s="56">
        <f>IFERROR(SUM(D211:E211),0)</f>
        <v>0</v>
      </c>
      <c r="C211" s="139" t="str">
        <f>'제품 추가'!AC209</f>
        <v>GERANIUM</v>
      </c>
      <c r="D211" s="138">
        <f>IF($D$2="주말",INDEX(표5[#All],MATCH(C211,표5[[#All],[잉크]],0),18)+INDEX(표5[#All],MATCH(C211,표5[[#All],[잉크]],0),21),INDEX(표5[#All],MATCH(C211,표5[[#All],[잉크]],0),MATCH($D$2,표5[#Headers],0)+1))</f>
        <v>0</v>
      </c>
      <c r="E211" s="138">
        <f>IF($D$2="주말",INDEX(표5[#All],MATCH(C211,표5[[#All],[잉크]],0),19)+INDEX(표5[#All],MATCH(C211,표5[[#All],[잉크]],0),22),INDEX(표5[#All],MATCH(C211,표5[[#All],[잉크]],0),MATCH($D$2,표5[#Headers],0)+2))</f>
        <v>0</v>
      </c>
    </row>
    <row r="212" spans="2:5" ht="16.5" customHeight="1" x14ac:dyDescent="0.3">
      <c r="B212" s="56">
        <f>IFERROR(SUM(D212:E212),0)</f>
        <v>1</v>
      </c>
      <c r="C212" s="139" t="str">
        <f>'제품 추가'!AC543</f>
        <v>CLEAR</v>
      </c>
      <c r="D212" s="138">
        <f>IF($D$2="주말",INDEX(표5[#All],MATCH(C212,표5[[#All],[잉크]],0),18)+INDEX(표5[#All],MATCH(C212,표5[[#All],[잉크]],0),21),INDEX(표5[#All],MATCH(C212,표5[[#All],[잉크]],0),MATCH($D$2,표5[#Headers],0)+1))</f>
        <v>0</v>
      </c>
      <c r="E212" s="138">
        <f>IF($D$2="주말",INDEX(표5[#All],MATCH(C212,표5[[#All],[잉크]],0),19)+INDEX(표5[#All],MATCH(C212,표5[[#All],[잉크]],0),22),INDEX(표5[#All],MATCH(C212,표5[[#All],[잉크]],0),MATCH($D$2,표5[#Headers],0)+2))</f>
        <v>1</v>
      </c>
    </row>
    <row r="213" spans="2:5" ht="16.5" hidden="1" customHeight="1" x14ac:dyDescent="0.3">
      <c r="B213" s="56">
        <f>IFERROR(SUM(D213:E213),0)</f>
        <v>0</v>
      </c>
      <c r="C213" s="139" t="str">
        <f>'제품 추가'!AC211</f>
        <v>GINGER</v>
      </c>
      <c r="D213" s="138">
        <f>IF($D$2="주말",INDEX(표5[#All],MATCH(C213,표5[[#All],[잉크]],0),18)+INDEX(표5[#All],MATCH(C213,표5[[#All],[잉크]],0),21),INDEX(표5[#All],MATCH(C213,표5[[#All],[잉크]],0),MATCH($D$2,표5[#Headers],0)+1))</f>
        <v>0</v>
      </c>
      <c r="E213" s="138">
        <f>IF($D$2="주말",INDEX(표5[#All],MATCH(C213,표5[[#All],[잉크]],0),19)+INDEX(표5[#All],MATCH(C213,표5[[#All],[잉크]],0),22),INDEX(표5[#All],MATCH(C213,표5[[#All],[잉크]],0),MATCH($D$2,표5[#Headers],0)+2))</f>
        <v>0</v>
      </c>
    </row>
    <row r="214" spans="2:5" ht="16.5" customHeight="1" x14ac:dyDescent="0.3">
      <c r="B214" s="56">
        <f>IFERROR(SUM(D214:E214),0)</f>
        <v>2</v>
      </c>
      <c r="C214" s="139" t="str">
        <f>'제품 추가'!AC1214</f>
        <v>CLUTCH</v>
      </c>
      <c r="D214" s="138">
        <f>IF($D$2="주말",INDEX(표5[#All],MATCH(C214,표5[[#All],[잉크]],0),18)+INDEX(표5[#All],MATCH(C214,표5[[#All],[잉크]],0),21),INDEX(표5[#All],MATCH(C214,표5[[#All],[잉크]],0),MATCH($D$2,표5[#Headers],0)+1))</f>
        <v>0</v>
      </c>
      <c r="E214" s="138">
        <f>IF($D$2="주말",INDEX(표5[#All],MATCH(C214,표5[[#All],[잉크]],0),19)+INDEX(표5[#All],MATCH(C214,표5[[#All],[잉크]],0),22),INDEX(표5[#All],MATCH(C214,표5[[#All],[잉크]],0),MATCH($D$2,표5[#Headers],0)+2))</f>
        <v>2</v>
      </c>
    </row>
    <row r="215" spans="2:5" ht="16.5" customHeight="1" x14ac:dyDescent="0.3">
      <c r="B215" s="56">
        <f>IFERROR(SUM(D215:E215),0)</f>
        <v>2</v>
      </c>
      <c r="C215" s="139" t="str">
        <f>'제품 추가'!AC1226</f>
        <v>CONVEX</v>
      </c>
      <c r="D215" s="138">
        <f>IF($D$2="주말",INDEX(표5[#All],MATCH(C215,표5[[#All],[잉크]],0),18)+INDEX(표5[#All],MATCH(C215,표5[[#All],[잉크]],0),21),INDEX(표5[#All],MATCH(C215,표5[[#All],[잉크]],0),MATCH($D$2,표5[#Headers],0)+1))</f>
        <v>2</v>
      </c>
      <c r="E215" s="138">
        <f>IF($D$2="주말",INDEX(표5[#All],MATCH(C215,표5[[#All],[잉크]],0),19)+INDEX(표5[#All],MATCH(C215,표5[[#All],[잉크]],0),22),INDEX(표5[#All],MATCH(C215,표5[[#All],[잉크]],0),MATCH($D$2,표5[#Headers],0)+2))</f>
        <v>0</v>
      </c>
    </row>
    <row r="216" spans="2:5" ht="16.5" hidden="1" customHeight="1" x14ac:dyDescent="0.3">
      <c r="B216" s="56">
        <f>IFERROR(SUM(D216:E216),0)</f>
        <v>0</v>
      </c>
      <c r="C216" s="139" t="str">
        <f>'제품 추가'!AC214</f>
        <v>GLOSS</v>
      </c>
      <c r="D216" s="138">
        <f>IF($D$2="주말",INDEX(표5[#All],MATCH(C216,표5[[#All],[잉크]],0),18)+INDEX(표5[#All],MATCH(C216,표5[[#All],[잉크]],0),21),INDEX(표5[#All],MATCH(C216,표5[[#All],[잉크]],0),MATCH($D$2,표5[#Headers],0)+1))</f>
        <v>0</v>
      </c>
      <c r="E216" s="138">
        <f>IF($D$2="주말",INDEX(표5[#All],MATCH(C216,표5[[#All],[잉크]],0),19)+INDEX(표5[#All],MATCH(C216,표5[[#All],[잉크]],0),22),INDEX(표5[#All],MATCH(C216,표5[[#All],[잉크]],0),MATCH($D$2,표5[#Headers],0)+2))</f>
        <v>0</v>
      </c>
    </row>
    <row r="217" spans="2:5" ht="16.5" hidden="1" customHeight="1" x14ac:dyDescent="0.3">
      <c r="B217" s="56">
        <f>IFERROR(SUM(D217:E217),0)</f>
        <v>0</v>
      </c>
      <c r="C217" s="139" t="str">
        <f>'제품 추가'!AC215</f>
        <v>GOAT</v>
      </c>
      <c r="D217" s="138">
        <f>IF($D$2="주말",INDEX(표5[#All],MATCH(C217,표5[[#All],[잉크]],0),18)+INDEX(표5[#All],MATCH(C217,표5[[#All],[잉크]],0),21),INDEX(표5[#All],MATCH(C217,표5[[#All],[잉크]],0),MATCH($D$2,표5[#Headers],0)+1))</f>
        <v>0</v>
      </c>
      <c r="E217" s="138">
        <f>IF($D$2="주말",INDEX(표5[#All],MATCH(C217,표5[[#All],[잉크]],0),19)+INDEX(표5[#All],MATCH(C217,표5[[#All],[잉크]],0),22),INDEX(표5[#All],MATCH(C217,표5[[#All],[잉크]],0),MATCH($D$2,표5[#Headers],0)+2))</f>
        <v>0</v>
      </c>
    </row>
    <row r="218" spans="2:5" ht="16.5" hidden="1" customHeight="1" x14ac:dyDescent="0.3">
      <c r="B218" s="56">
        <f>IFERROR(SUM(D218:E218),0)</f>
        <v>0</v>
      </c>
      <c r="C218" s="139" t="str">
        <f>'제품 추가'!AC216</f>
        <v>GOLD</v>
      </c>
      <c r="D218" s="138">
        <f>IF($D$2="주말",INDEX(표5[#All],MATCH(C218,표5[[#All],[잉크]],0),18)+INDEX(표5[#All],MATCH(C218,표5[[#All],[잉크]],0),21),INDEX(표5[#All],MATCH(C218,표5[[#All],[잉크]],0),MATCH($D$2,표5[#Headers],0)+1))</f>
        <v>0</v>
      </c>
      <c r="E218" s="138">
        <f>IF($D$2="주말",INDEX(표5[#All],MATCH(C218,표5[[#All],[잉크]],0),19)+INDEX(표5[#All],MATCH(C218,표5[[#All],[잉크]],0),22),INDEX(표5[#All],MATCH(C218,표5[[#All],[잉크]],0),MATCH($D$2,표5[#Headers],0)+2))</f>
        <v>0</v>
      </c>
    </row>
    <row r="219" spans="2:5" ht="16.5" hidden="1" customHeight="1" x14ac:dyDescent="0.3">
      <c r="B219" s="56">
        <f>IFERROR(SUM(D219:E219),0)</f>
        <v>0</v>
      </c>
      <c r="C219" s="139" t="str">
        <f>'제품 추가'!AC217</f>
        <v>GOURD</v>
      </c>
      <c r="D219" s="138">
        <f>IF($D$2="주말",INDEX(표5[#All],MATCH(C219,표5[[#All],[잉크]],0),18)+INDEX(표5[#All],MATCH(C219,표5[[#All],[잉크]],0),21),INDEX(표5[#All],MATCH(C219,표5[[#All],[잉크]],0),MATCH($D$2,표5[#Headers],0)+1))</f>
        <v>0</v>
      </c>
      <c r="E219" s="138">
        <f>IF($D$2="주말",INDEX(표5[#All],MATCH(C219,표5[[#All],[잉크]],0),19)+INDEX(표5[#All],MATCH(C219,표5[[#All],[잉크]],0),22),INDEX(표5[#All],MATCH(C219,표5[[#All],[잉크]],0),MATCH($D$2,표5[#Headers],0)+2))</f>
        <v>0</v>
      </c>
    </row>
    <row r="220" spans="2:5" ht="16.5" hidden="1" customHeight="1" x14ac:dyDescent="0.3">
      <c r="B220" s="56">
        <f>IFERROR(SUM(D220:E220),0)</f>
        <v>0</v>
      </c>
      <c r="C220" s="139" t="str">
        <f>'제품 추가'!AC218</f>
        <v>GRANITE</v>
      </c>
      <c r="D220" s="138">
        <f>IF($D$2="주말",INDEX(표5[#All],MATCH(C220,표5[[#All],[잉크]],0),18)+INDEX(표5[#All],MATCH(C220,표5[[#All],[잉크]],0),21),INDEX(표5[#All],MATCH(C220,표5[[#All],[잉크]],0),MATCH($D$2,표5[#Headers],0)+1))</f>
        <v>0</v>
      </c>
      <c r="E220" s="138">
        <f>IF($D$2="주말",INDEX(표5[#All],MATCH(C220,표5[[#All],[잉크]],0),19)+INDEX(표5[#All],MATCH(C220,표5[[#All],[잉크]],0),22),INDEX(표5[#All],MATCH(C220,표5[[#All],[잉크]],0),MATCH($D$2,표5[#Headers],0)+2))</f>
        <v>0</v>
      </c>
    </row>
    <row r="221" spans="2:5" ht="16.5" customHeight="1" x14ac:dyDescent="0.3">
      <c r="B221" s="56">
        <f>IFERROR(SUM(D221:E221),0)</f>
        <v>2</v>
      </c>
      <c r="C221" s="139" t="str">
        <f>'제품 추가'!AC121</f>
        <v>COTTON</v>
      </c>
      <c r="D221" s="138">
        <f>IF($D$2="주말",INDEX(표5[#All],MATCH(C221,표5[[#All],[잉크]],0),18)+INDEX(표5[#All],MATCH(C221,표5[[#All],[잉크]],0),21),INDEX(표5[#All],MATCH(C221,표5[[#All],[잉크]],0),MATCH($D$2,표5[#Headers],0)+1))</f>
        <v>2</v>
      </c>
      <c r="E221" s="138">
        <f>IF($D$2="주말",INDEX(표5[#All],MATCH(C221,표5[[#All],[잉크]],0),19)+INDEX(표5[#All],MATCH(C221,표5[[#All],[잉크]],0),22),INDEX(표5[#All],MATCH(C221,표5[[#All],[잉크]],0),MATCH($D$2,표5[#Headers],0)+2))</f>
        <v>0</v>
      </c>
    </row>
    <row r="222" spans="2:5" ht="16.5" hidden="1" customHeight="1" x14ac:dyDescent="0.3">
      <c r="B222" s="56">
        <f>IFERROR(SUM(D222:E222),0)</f>
        <v>0</v>
      </c>
      <c r="C222" s="139" t="str">
        <f>'제품 추가'!AC220</f>
        <v>GREGE</v>
      </c>
      <c r="D222" s="138">
        <f>IF($D$2="주말",INDEX(표5[#All],MATCH(C222,표5[[#All],[잉크]],0),18)+INDEX(표5[#All],MATCH(C222,표5[[#All],[잉크]],0),21),INDEX(표5[#All],MATCH(C222,표5[[#All],[잉크]],0),MATCH($D$2,표5[#Headers],0)+1))</f>
        <v>0</v>
      </c>
      <c r="E222" s="138">
        <f>IF($D$2="주말",INDEX(표5[#All],MATCH(C222,표5[[#All],[잉크]],0),19)+INDEX(표5[#All],MATCH(C222,표5[[#All],[잉크]],0),22),INDEX(표5[#All],MATCH(C222,표5[[#All],[잉크]],0),MATCH($D$2,표5[#Headers],0)+2))</f>
        <v>0</v>
      </c>
    </row>
    <row r="223" spans="2:5" ht="16.5" hidden="1" customHeight="1" x14ac:dyDescent="0.3">
      <c r="B223" s="56">
        <f>IFERROR(SUM(D223:E223),0)</f>
        <v>0</v>
      </c>
      <c r="C223" s="139" t="str">
        <f>'제품 추가'!AC221</f>
        <v>GRIFFIN</v>
      </c>
      <c r="D223" s="138">
        <f>IF($D$2="주말",INDEX(표5[#All],MATCH(C223,표5[[#All],[잉크]],0),18)+INDEX(표5[#All],MATCH(C223,표5[[#All],[잉크]],0),21),INDEX(표5[#All],MATCH(C223,표5[[#All],[잉크]],0),MATCH($D$2,표5[#Headers],0)+1))</f>
        <v>0</v>
      </c>
      <c r="E223" s="138">
        <f>IF($D$2="주말",INDEX(표5[#All],MATCH(C223,표5[[#All],[잉크]],0),19)+INDEX(표5[#All],MATCH(C223,표5[[#All],[잉크]],0),22),INDEX(표5[#All],MATCH(C223,표5[[#All],[잉크]],0),MATCH($D$2,표5[#Headers],0)+2))</f>
        <v>0</v>
      </c>
    </row>
    <row r="224" spans="2:5" ht="16.5" hidden="1" customHeight="1" x14ac:dyDescent="0.3">
      <c r="B224" s="56">
        <f>IFERROR(SUM(D224:E224),0)</f>
        <v>0</v>
      </c>
      <c r="C224" s="139" t="str">
        <f>'제품 추가'!AC222</f>
        <v>GUCCI</v>
      </c>
      <c r="D224" s="138">
        <f>IF($D$2="주말",INDEX(표5[#All],MATCH(C224,표5[[#All],[잉크]],0),18)+INDEX(표5[#All],MATCH(C224,표5[[#All],[잉크]],0),21),INDEX(표5[#All],MATCH(C224,표5[[#All],[잉크]],0),MATCH($D$2,표5[#Headers],0)+1))</f>
        <v>0</v>
      </c>
      <c r="E224" s="138">
        <f>IF($D$2="주말",INDEX(표5[#All],MATCH(C224,표5[[#All],[잉크]],0),19)+INDEX(표5[#All],MATCH(C224,표5[[#All],[잉크]],0),22),INDEX(표5[#All],MATCH(C224,표5[[#All],[잉크]],0),MATCH($D$2,표5[#Headers],0)+2))</f>
        <v>0</v>
      </c>
    </row>
    <row r="225" spans="2:5" ht="16.5" hidden="1" customHeight="1" x14ac:dyDescent="0.3">
      <c r="B225" s="56">
        <f>IFERROR(SUM(D225:E225),0)</f>
        <v>0</v>
      </c>
      <c r="C225" s="139" t="str">
        <f>'제품 추가'!AC223</f>
        <v>GULL</v>
      </c>
      <c r="D225" s="138">
        <f>IF($D$2="주말",INDEX(표5[#All],MATCH(C225,표5[[#All],[잉크]],0),18)+INDEX(표5[#All],MATCH(C225,표5[[#All],[잉크]],0),21),INDEX(표5[#All],MATCH(C225,표5[[#All],[잉크]],0),MATCH($D$2,표5[#Headers],0)+1))</f>
        <v>0</v>
      </c>
      <c r="E225" s="138">
        <f>IF($D$2="주말",INDEX(표5[#All],MATCH(C225,표5[[#All],[잉크]],0),19)+INDEX(표5[#All],MATCH(C225,표5[[#All],[잉크]],0),22),INDEX(표5[#All],MATCH(C225,표5[[#All],[잉크]],0),MATCH($D$2,표5[#Headers],0)+2))</f>
        <v>0</v>
      </c>
    </row>
    <row r="226" spans="2:5" ht="16.5" hidden="1" customHeight="1" x14ac:dyDescent="0.3">
      <c r="B226" s="56">
        <f>IFERROR(SUM(D226:E226),0)</f>
        <v>0</v>
      </c>
      <c r="C226" s="139" t="str">
        <f>'제품 추가'!AC224</f>
        <v>HAIR</v>
      </c>
      <c r="D226" s="138">
        <f>IF($D$2="주말",INDEX(표5[#All],MATCH(C226,표5[[#All],[잉크]],0),18)+INDEX(표5[#All],MATCH(C226,표5[[#All],[잉크]],0),21),INDEX(표5[#All],MATCH(C226,표5[[#All],[잉크]],0),MATCH($D$2,표5[#Headers],0)+1))</f>
        <v>0</v>
      </c>
      <c r="E226" s="138">
        <f>IF($D$2="주말",INDEX(표5[#All],MATCH(C226,표5[[#All],[잉크]],0),19)+INDEX(표5[#All],MATCH(C226,표5[[#All],[잉크]],0),22),INDEX(표5[#All],MATCH(C226,표5[[#All],[잉크]],0),MATCH($D$2,표5[#Headers],0)+2))</f>
        <v>0</v>
      </c>
    </row>
    <row r="227" spans="2:5" ht="16.5" hidden="1" customHeight="1" x14ac:dyDescent="0.3">
      <c r="B227" s="56">
        <f>IFERROR(SUM(D227:E227),0)</f>
        <v>0</v>
      </c>
      <c r="C227" s="139" t="str">
        <f>'제품 추가'!AC225</f>
        <v>HARBOR</v>
      </c>
      <c r="D227" s="138">
        <f>IF($D$2="주말",INDEX(표5[#All],MATCH(C227,표5[[#All],[잉크]],0),18)+INDEX(표5[#All],MATCH(C227,표5[[#All],[잉크]],0),21),INDEX(표5[#All],MATCH(C227,표5[[#All],[잉크]],0),MATCH($D$2,표5[#Headers],0)+1))</f>
        <v>0</v>
      </c>
      <c r="E227" s="138">
        <f>IF($D$2="주말",INDEX(표5[#All],MATCH(C227,표5[[#All],[잉크]],0),19)+INDEX(표5[#All],MATCH(C227,표5[[#All],[잉크]],0),22),INDEX(표5[#All],MATCH(C227,표5[[#All],[잉크]],0),MATCH($D$2,표5[#Headers],0)+2))</f>
        <v>0</v>
      </c>
    </row>
    <row r="228" spans="2:5" ht="16.5" hidden="1" customHeight="1" x14ac:dyDescent="0.3">
      <c r="B228" s="56">
        <f>IFERROR(SUM(D228:E228),0)</f>
        <v>0</v>
      </c>
      <c r="C228" s="139" t="str">
        <f>'제품 추가'!AC226</f>
        <v>HAZEL</v>
      </c>
      <c r="D228" s="138">
        <f>IF($D$2="주말",INDEX(표5[#All],MATCH(C228,표5[[#All],[잉크]],0),18)+INDEX(표5[#All],MATCH(C228,표5[[#All],[잉크]],0),21),INDEX(표5[#All],MATCH(C228,표5[[#All],[잉크]],0),MATCH($D$2,표5[#Headers],0)+1))</f>
        <v>0</v>
      </c>
      <c r="E228" s="138">
        <f>IF($D$2="주말",INDEX(표5[#All],MATCH(C228,표5[[#All],[잉크]],0),19)+INDEX(표5[#All],MATCH(C228,표5[[#All],[잉크]],0),22),INDEX(표5[#All],MATCH(C228,표5[[#All],[잉크]],0),MATCH($D$2,표5[#Headers],0)+2))</f>
        <v>0</v>
      </c>
    </row>
    <row r="229" spans="2:5" ht="16.5" customHeight="1" x14ac:dyDescent="0.3">
      <c r="B229" s="56">
        <f>IFERROR(SUM(D229:E229),0)</f>
        <v>1</v>
      </c>
      <c r="C229" s="139" t="str">
        <f>'제품 추가'!AC122</f>
        <v>COWHIDE</v>
      </c>
      <c r="D229" s="138">
        <f>IF($D$2="주말",INDEX(표5[#All],MATCH(C229,표5[[#All],[잉크]],0),18)+INDEX(표5[#All],MATCH(C229,표5[[#All],[잉크]],0),21),INDEX(표5[#All],MATCH(C229,표5[[#All],[잉크]],0),MATCH($D$2,표5[#Headers],0)+1))</f>
        <v>0</v>
      </c>
      <c r="E229" s="138">
        <f>IF($D$2="주말",INDEX(표5[#All],MATCH(C229,표5[[#All],[잉크]],0),19)+INDEX(표5[#All],MATCH(C229,표5[[#All],[잉크]],0),22),INDEX(표5[#All],MATCH(C229,표5[[#All],[잉크]],0),MATCH($D$2,표5[#Headers],0)+2))</f>
        <v>1</v>
      </c>
    </row>
    <row r="230" spans="2:5" ht="16.5" hidden="1" customHeight="1" x14ac:dyDescent="0.3">
      <c r="B230" s="56">
        <f>IFERROR(SUM(D230:E230),0)</f>
        <v>0</v>
      </c>
      <c r="C230" s="139" t="str">
        <f>'제품 추가'!AC228</f>
        <v>HENNA</v>
      </c>
      <c r="D230" s="138">
        <f>IF($D$2="주말",INDEX(표5[#All],MATCH(C230,표5[[#All],[잉크]],0),18)+INDEX(표5[#All],MATCH(C230,표5[[#All],[잉크]],0),21),INDEX(표5[#All],MATCH(C230,표5[[#All],[잉크]],0),MATCH($D$2,표5[#Headers],0)+1))</f>
        <v>0</v>
      </c>
      <c r="E230" s="138">
        <f>IF($D$2="주말",INDEX(표5[#All],MATCH(C230,표5[[#All],[잉크]],0),19)+INDEX(표5[#All],MATCH(C230,표5[[#All],[잉크]],0),22),INDEX(표5[#All],MATCH(C230,표5[[#All],[잉크]],0),MATCH($D$2,표5[#Headers],0)+2))</f>
        <v>0</v>
      </c>
    </row>
    <row r="231" spans="2:5" ht="16.5" hidden="1" customHeight="1" x14ac:dyDescent="0.3">
      <c r="B231" s="56">
        <f>IFERROR(SUM(D231:E231),0)</f>
        <v>0</v>
      </c>
      <c r="C231" s="139" t="str">
        <f>'제품 추가'!AC229</f>
        <v>HERB</v>
      </c>
      <c r="D231" s="138">
        <f>IF($D$2="주말",INDEX(표5[#All],MATCH(C231,표5[[#All],[잉크]],0),18)+INDEX(표5[#All],MATCH(C231,표5[[#All],[잉크]],0),21),INDEX(표5[#All],MATCH(C231,표5[[#All],[잉크]],0),MATCH($D$2,표5[#Headers],0)+1))</f>
        <v>0</v>
      </c>
      <c r="E231" s="138">
        <f>IF($D$2="주말",INDEX(표5[#All],MATCH(C231,표5[[#All],[잉크]],0),19)+INDEX(표5[#All],MATCH(C231,표5[[#All],[잉크]],0),22),INDEX(표5[#All],MATCH(C231,표5[[#All],[잉크]],0),MATCH($D$2,표5[#Headers],0)+2))</f>
        <v>0</v>
      </c>
    </row>
    <row r="232" spans="2:5" ht="16.5" hidden="1" customHeight="1" x14ac:dyDescent="0.3">
      <c r="B232" s="56">
        <f>IFERROR(SUM(D232:E232),0)</f>
        <v>0</v>
      </c>
      <c r="C232" s="139" t="str">
        <f>'제품 추가'!AC230</f>
        <v>HERSHEY</v>
      </c>
      <c r="D232" s="138">
        <f>IF($D$2="주말",INDEX(표5[#All],MATCH(C232,표5[[#All],[잉크]],0),18)+INDEX(표5[#All],MATCH(C232,표5[[#All],[잉크]],0),21),INDEX(표5[#All],MATCH(C232,표5[[#All],[잉크]],0),MATCH($D$2,표5[#Headers],0)+1))</f>
        <v>0</v>
      </c>
      <c r="E232" s="138">
        <f>IF($D$2="주말",INDEX(표5[#All],MATCH(C232,표5[[#All],[잉크]],0),19)+INDEX(표5[#All],MATCH(C232,표5[[#All],[잉크]],0),22),INDEX(표5[#All],MATCH(C232,표5[[#All],[잉크]],0),MATCH($D$2,표5[#Headers],0)+2))</f>
        <v>0</v>
      </c>
    </row>
    <row r="233" spans="2:5" ht="16.5" customHeight="1" x14ac:dyDescent="0.3">
      <c r="B233" s="56">
        <f>IFERROR(SUM(D233:E233),0)</f>
        <v>2</v>
      </c>
      <c r="C233" s="139" t="str">
        <f>'제품 추가'!AC130</f>
        <v>CROW</v>
      </c>
      <c r="D233" s="138">
        <f>IF($D$2="주말",INDEX(표5[#All],MATCH(C233,표5[[#All],[잉크]],0),18)+INDEX(표5[#All],MATCH(C233,표5[[#All],[잉크]],0),21),INDEX(표5[#All],MATCH(C233,표5[[#All],[잉크]],0),MATCH($D$2,표5[#Headers],0)+1))</f>
        <v>0</v>
      </c>
      <c r="E233" s="138">
        <f>IF($D$2="주말",INDEX(표5[#All],MATCH(C233,표5[[#All],[잉크]],0),19)+INDEX(표5[#All],MATCH(C233,표5[[#All],[잉크]],0),22),INDEX(표5[#All],MATCH(C233,표5[[#All],[잉크]],0),MATCH($D$2,표5[#Headers],0)+2))</f>
        <v>2</v>
      </c>
    </row>
    <row r="234" spans="2:5" ht="16.5" hidden="1" customHeight="1" x14ac:dyDescent="0.3">
      <c r="B234" s="56">
        <f>IFERROR(SUM(D234:E234),0)</f>
        <v>0</v>
      </c>
      <c r="C234" s="139" t="str">
        <f>'제품 추가'!AC232</f>
        <v>HOJICHA</v>
      </c>
      <c r="D234" s="138">
        <f>IF($D$2="주말",INDEX(표5[#All],MATCH(C234,표5[[#All],[잉크]],0),18)+INDEX(표5[#All],MATCH(C234,표5[[#All],[잉크]],0),21),INDEX(표5[#All],MATCH(C234,표5[[#All],[잉크]],0),MATCH($D$2,표5[#Headers],0)+1))</f>
        <v>0</v>
      </c>
      <c r="E234" s="138">
        <f>IF($D$2="주말",INDEX(표5[#All],MATCH(C234,표5[[#All],[잉크]],0),19)+INDEX(표5[#All],MATCH(C234,표5[[#All],[잉크]],0),22),INDEX(표5[#All],MATCH(C234,표5[[#All],[잉크]],0),MATCH($D$2,표5[#Headers],0)+2))</f>
        <v>0</v>
      </c>
    </row>
    <row r="235" spans="2:5" ht="16.5" hidden="1" customHeight="1" x14ac:dyDescent="0.3">
      <c r="B235" s="56">
        <f>IFERROR(SUM(D235:E235),0)</f>
        <v>0</v>
      </c>
      <c r="C235" s="139" t="str">
        <f>'제품 추가'!AC233</f>
        <v>HOLE</v>
      </c>
      <c r="D235" s="138">
        <f>IF($D$2="주말",INDEX(표5[#All],MATCH(C235,표5[[#All],[잉크]],0),18)+INDEX(표5[#All],MATCH(C235,표5[[#All],[잉크]],0),21),INDEX(표5[#All],MATCH(C235,표5[[#All],[잉크]],0),MATCH($D$2,표5[#Headers],0)+1))</f>
        <v>0</v>
      </c>
      <c r="E235" s="138">
        <f>IF($D$2="주말",INDEX(표5[#All],MATCH(C235,표5[[#All],[잉크]],0),19)+INDEX(표5[#All],MATCH(C235,표5[[#All],[잉크]],0),22),INDEX(표5[#All],MATCH(C235,표5[[#All],[잉크]],0),MATCH($D$2,표5[#Headers],0)+2))</f>
        <v>0</v>
      </c>
    </row>
    <row r="236" spans="2:5" ht="16.5" hidden="1" customHeight="1" x14ac:dyDescent="0.3">
      <c r="B236" s="56">
        <f>IFERROR(SUM(D236:E236),0)</f>
        <v>0</v>
      </c>
      <c r="C236" s="139" t="str">
        <f>'제품 추가'!AC234</f>
        <v>HOLLAND</v>
      </c>
      <c r="D236" s="138">
        <f>IF($D$2="주말",INDEX(표5[#All],MATCH(C236,표5[[#All],[잉크]],0),18)+INDEX(표5[#All],MATCH(C236,표5[[#All],[잉크]],0),21),INDEX(표5[#All],MATCH(C236,표5[[#All],[잉크]],0),MATCH($D$2,표5[#Headers],0)+1))</f>
        <v>0</v>
      </c>
      <c r="E236" s="138">
        <f>IF($D$2="주말",INDEX(표5[#All],MATCH(C236,표5[[#All],[잉크]],0),19)+INDEX(표5[#All],MATCH(C236,표5[[#All],[잉크]],0),22),INDEX(표5[#All],MATCH(C236,표5[[#All],[잉크]],0),MATCH($D$2,표5[#Headers],0)+2))</f>
        <v>0</v>
      </c>
    </row>
    <row r="237" spans="2:5" ht="16.5" hidden="1" customHeight="1" x14ac:dyDescent="0.3">
      <c r="B237" s="56">
        <f>IFERROR(SUM(D237:E237),0)</f>
        <v>0</v>
      </c>
      <c r="C237" s="139" t="str">
        <f>'제품 추가'!AC235</f>
        <v>HONEY</v>
      </c>
      <c r="D237" s="138">
        <f>IF($D$2="주말",INDEX(표5[#All],MATCH(C237,표5[[#All],[잉크]],0),18)+INDEX(표5[#All],MATCH(C237,표5[[#All],[잉크]],0),21),INDEX(표5[#All],MATCH(C237,표5[[#All],[잉크]],0),MATCH($D$2,표5[#Headers],0)+1))</f>
        <v>0</v>
      </c>
      <c r="E237" s="138">
        <f>IF($D$2="주말",INDEX(표5[#All],MATCH(C237,표5[[#All],[잉크]],0),19)+INDEX(표5[#All],MATCH(C237,표5[[#All],[잉크]],0),22),INDEX(표5[#All],MATCH(C237,표5[[#All],[잉크]],0),MATCH($D$2,표5[#Headers],0)+2))</f>
        <v>0</v>
      </c>
    </row>
    <row r="238" spans="2:5" ht="16.5" hidden="1" customHeight="1" x14ac:dyDescent="0.3">
      <c r="B238" s="56">
        <f>IFERROR(SUM(D238:E238),0)</f>
        <v>0</v>
      </c>
      <c r="C238" s="139" t="str">
        <f>'제품 추가'!AC236</f>
        <v>HORIZON</v>
      </c>
      <c r="D238" s="138">
        <f>IF($D$2="주말",INDEX(표5[#All],MATCH(C238,표5[[#All],[잉크]],0),18)+INDEX(표5[#All],MATCH(C238,표5[[#All],[잉크]],0),21),INDEX(표5[#All],MATCH(C238,표5[[#All],[잉크]],0),MATCH($D$2,표5[#Headers],0)+1))</f>
        <v>0</v>
      </c>
      <c r="E238" s="138">
        <f>IF($D$2="주말",INDEX(표5[#All],MATCH(C238,표5[[#All],[잉크]],0),19)+INDEX(표5[#All],MATCH(C238,표5[[#All],[잉크]],0),22),INDEX(표5[#All],MATCH(C238,표5[[#All],[잉크]],0),MATCH($D$2,표5[#Headers],0)+2))</f>
        <v>0</v>
      </c>
    </row>
    <row r="239" spans="2:5" ht="16.5" hidden="1" customHeight="1" x14ac:dyDescent="0.3">
      <c r="B239" s="56">
        <f>IFERROR(SUM(D239:E239),0)</f>
        <v>0</v>
      </c>
      <c r="C239" s="139" t="str">
        <f>'제품 추가'!AC237</f>
        <v>HORSE</v>
      </c>
      <c r="D239" s="138">
        <f>IF($D$2="주말",INDEX(표5[#All],MATCH(C239,표5[[#All],[잉크]],0),18)+INDEX(표5[#All],MATCH(C239,표5[[#All],[잉크]],0),21),INDEX(표5[#All],MATCH(C239,표5[[#All],[잉크]],0),MATCH($D$2,표5[#Headers],0)+1))</f>
        <v>0</v>
      </c>
      <c r="E239" s="138">
        <f>IF($D$2="주말",INDEX(표5[#All],MATCH(C239,표5[[#All],[잉크]],0),19)+INDEX(표5[#All],MATCH(C239,표5[[#All],[잉크]],0),22),INDEX(표5[#All],MATCH(C239,표5[[#All],[잉크]],0),MATCH($D$2,표5[#Headers],0)+2))</f>
        <v>0</v>
      </c>
    </row>
    <row r="240" spans="2:5" ht="16.5" hidden="1" customHeight="1" x14ac:dyDescent="0.3">
      <c r="B240" s="56">
        <f>IFERROR(SUM(D240:E240),0)</f>
        <v>0</v>
      </c>
      <c r="C240" s="139" t="str">
        <f>'제품 추가'!AC238</f>
        <v>HUSKY</v>
      </c>
      <c r="D240" s="138">
        <f>IF($D$2="주말",INDEX(표5[#All],MATCH(C240,표5[[#All],[잉크]],0),18)+INDEX(표5[#All],MATCH(C240,표5[[#All],[잉크]],0),21),INDEX(표5[#All],MATCH(C240,표5[[#All],[잉크]],0),MATCH($D$2,표5[#Headers],0)+1))</f>
        <v>0</v>
      </c>
      <c r="E240" s="138">
        <f>IF($D$2="주말",INDEX(표5[#All],MATCH(C240,표5[[#All],[잉크]],0),19)+INDEX(표5[#All],MATCH(C240,표5[[#All],[잉크]],0),22),INDEX(표5[#All],MATCH(C240,표5[[#All],[잉크]],0),MATCH($D$2,표5[#Headers],0)+2))</f>
        <v>0</v>
      </c>
    </row>
    <row r="241" spans="2:5" ht="16.5" hidden="1" customHeight="1" x14ac:dyDescent="0.3">
      <c r="B241" s="56">
        <f>IFERROR(SUM(D241:E241),0)</f>
        <v>0</v>
      </c>
      <c r="C241" s="139" t="str">
        <f>'제품 추가'!AC239</f>
        <v>HYACINTH</v>
      </c>
      <c r="D241" s="138">
        <f>IF($D$2="주말",INDEX(표5[#All],MATCH(C241,표5[[#All],[잉크]],0),18)+INDEX(표5[#All],MATCH(C241,표5[[#All],[잉크]],0),21),INDEX(표5[#All],MATCH(C241,표5[[#All],[잉크]],0),MATCH($D$2,표5[#Headers],0)+1))</f>
        <v>0</v>
      </c>
      <c r="E241" s="138">
        <f>IF($D$2="주말",INDEX(표5[#All],MATCH(C241,표5[[#All],[잉크]],0),19)+INDEX(표5[#All],MATCH(C241,표5[[#All],[잉크]],0),22),INDEX(표5[#All],MATCH(C241,표5[[#All],[잉크]],0),MATCH($D$2,표5[#Headers],0)+2))</f>
        <v>0</v>
      </c>
    </row>
    <row r="242" spans="2:5" ht="16.5" hidden="1" customHeight="1" x14ac:dyDescent="0.3">
      <c r="B242" s="56">
        <f>IFERROR(SUM(D242:E242),0)</f>
        <v>0</v>
      </c>
      <c r="C242" s="139" t="str">
        <f>'제품 추가'!AC240</f>
        <v>ICE</v>
      </c>
      <c r="D242" s="138">
        <f>IF($D$2="주말",INDEX(표5[#All],MATCH(C242,표5[[#All],[잉크]],0),18)+INDEX(표5[#All],MATCH(C242,표5[[#All],[잉크]],0),21),INDEX(표5[#All],MATCH(C242,표5[[#All],[잉크]],0),MATCH($D$2,표5[#Headers],0)+1))</f>
        <v>0</v>
      </c>
      <c r="E242" s="138">
        <f>IF($D$2="주말",INDEX(표5[#All],MATCH(C242,표5[[#All],[잉크]],0),19)+INDEX(표5[#All],MATCH(C242,표5[[#All],[잉크]],0),22),INDEX(표5[#All],MATCH(C242,표5[[#All],[잉크]],0),MATCH($D$2,표5[#Headers],0)+2))</f>
        <v>0</v>
      </c>
    </row>
    <row r="243" spans="2:5" ht="16.5" hidden="1" customHeight="1" x14ac:dyDescent="0.3">
      <c r="B243" s="56">
        <f>IFERROR(SUM(D243:E243),0)</f>
        <v>0</v>
      </c>
      <c r="C243" s="139" t="str">
        <f>'제품 추가'!AC241</f>
        <v>IMPALA</v>
      </c>
      <c r="D243" s="138">
        <f>IF($D$2="주말",INDEX(표5[#All],MATCH(C243,표5[[#All],[잉크]],0),18)+INDEX(표5[#All],MATCH(C243,표5[[#All],[잉크]],0),21),INDEX(표5[#All],MATCH(C243,표5[[#All],[잉크]],0),MATCH($D$2,표5[#Headers],0)+1))</f>
        <v>0</v>
      </c>
      <c r="E243" s="138">
        <f>IF($D$2="주말",INDEX(표5[#All],MATCH(C243,표5[[#All],[잉크]],0),19)+INDEX(표5[#All],MATCH(C243,표5[[#All],[잉크]],0),22),INDEX(표5[#All],MATCH(C243,표5[[#All],[잉크]],0),MATCH($D$2,표5[#Headers],0)+2))</f>
        <v>0</v>
      </c>
    </row>
    <row r="244" spans="2:5" ht="16.5" hidden="1" customHeight="1" x14ac:dyDescent="0.3">
      <c r="B244" s="56">
        <f>IFERROR(SUM(D244:E244),0)</f>
        <v>0</v>
      </c>
      <c r="C244" s="139" t="str">
        <f>'제품 추가'!AC242</f>
        <v>INCA</v>
      </c>
      <c r="D244" s="138">
        <f>IF($D$2="주말",INDEX(표5[#All],MATCH(C244,표5[[#All],[잉크]],0),18)+INDEX(표5[#All],MATCH(C244,표5[[#All],[잉크]],0),21),INDEX(표5[#All],MATCH(C244,표5[[#All],[잉크]],0),MATCH($D$2,표5[#Headers],0)+1))</f>
        <v>0</v>
      </c>
      <c r="E244" s="138">
        <f>IF($D$2="주말",INDEX(표5[#All],MATCH(C244,표5[[#All],[잉크]],0),19)+INDEX(표5[#All],MATCH(C244,표5[[#All],[잉크]],0),22),INDEX(표5[#All],MATCH(C244,표5[[#All],[잉크]],0),MATCH($D$2,표5[#Headers],0)+2))</f>
        <v>0</v>
      </c>
    </row>
    <row r="245" spans="2:5" hidden="1" x14ac:dyDescent="0.3">
      <c r="B245" s="56">
        <f>IFERROR(SUM(D245:E245),0)</f>
        <v>0</v>
      </c>
      <c r="C245" s="139" t="str">
        <f>'제품 추가'!AC243</f>
        <v>INDIGO</v>
      </c>
      <c r="D245" s="138">
        <f>IF($D$2="주말",INDEX(표5[#All],MATCH(C245,표5[[#All],[잉크]],0),18)+INDEX(표5[#All],MATCH(C245,표5[[#All],[잉크]],0),21),INDEX(표5[#All],MATCH(C245,표5[[#All],[잉크]],0),MATCH($D$2,표5[#Headers],0)+1))</f>
        <v>0</v>
      </c>
      <c r="E245" s="138">
        <f>IF($D$2="주말",INDEX(표5[#All],MATCH(C245,표5[[#All],[잉크]],0),19)+INDEX(표5[#All],MATCH(C245,표5[[#All],[잉크]],0),22),INDEX(표5[#All],MATCH(C245,표5[[#All],[잉크]],0),MATCH($D$2,표5[#Headers],0)+2))</f>
        <v>0</v>
      </c>
    </row>
    <row r="246" spans="2:5" ht="16.5" hidden="1" customHeight="1" x14ac:dyDescent="0.3">
      <c r="B246" s="56">
        <f>IFERROR(SUM(D246:E246),0)</f>
        <v>0</v>
      </c>
      <c r="C246" s="139" t="str">
        <f>'제품 추가'!AC244</f>
        <v>INJEOLMI</v>
      </c>
      <c r="D246" s="138">
        <f>IF($D$2="주말",INDEX(표5[#All],MATCH(C246,표5[[#All],[잉크]],0),18)+INDEX(표5[#All],MATCH(C246,표5[[#All],[잉크]],0),21),INDEX(표5[#All],MATCH(C246,표5[[#All],[잉크]],0),MATCH($D$2,표5[#Headers],0)+1))</f>
        <v>0</v>
      </c>
      <c r="E246" s="138">
        <f>IF($D$2="주말",INDEX(표5[#All],MATCH(C246,표5[[#All],[잉크]],0),19)+INDEX(표5[#All],MATCH(C246,표5[[#All],[잉크]],0),22),INDEX(표5[#All],MATCH(C246,표5[[#All],[잉크]],0),MATCH($D$2,표5[#Headers],0)+2))</f>
        <v>0</v>
      </c>
    </row>
    <row r="247" spans="2:5" ht="16.5" hidden="1" customHeight="1" x14ac:dyDescent="0.3">
      <c r="B247" s="56">
        <f>IFERROR(SUM(D247:E247),0)</f>
        <v>0</v>
      </c>
      <c r="C247" s="139" t="str">
        <f>'제품 추가'!AC245</f>
        <v>IRIDIUM</v>
      </c>
      <c r="D247" s="138">
        <f>IF($D$2="주말",INDEX(표5[#All],MATCH(C247,표5[[#All],[잉크]],0),18)+INDEX(표5[#All],MATCH(C247,표5[[#All],[잉크]],0),21),INDEX(표5[#All],MATCH(C247,표5[[#All],[잉크]],0),MATCH($D$2,표5[#Headers],0)+1))</f>
        <v>0</v>
      </c>
      <c r="E247" s="138">
        <f>IF($D$2="주말",INDEX(표5[#All],MATCH(C247,표5[[#All],[잉크]],0),19)+INDEX(표5[#All],MATCH(C247,표5[[#All],[잉크]],0),22),INDEX(표5[#All],MATCH(C247,표5[[#All],[잉크]],0),MATCH($D$2,표5[#Headers],0)+2))</f>
        <v>0</v>
      </c>
    </row>
    <row r="248" spans="2:5" ht="16.5" hidden="1" customHeight="1" x14ac:dyDescent="0.3">
      <c r="B248" s="56">
        <f>IFERROR(SUM(D248:E248),0)</f>
        <v>0</v>
      </c>
      <c r="C248" s="139" t="str">
        <f>'제품 추가'!AC246</f>
        <v>IRIS</v>
      </c>
      <c r="D248" s="138">
        <f>IF($D$2="주말",INDEX(표5[#All],MATCH(C248,표5[[#All],[잉크]],0),18)+INDEX(표5[#All],MATCH(C248,표5[[#All],[잉크]],0),21),INDEX(표5[#All],MATCH(C248,표5[[#All],[잉크]],0),MATCH($D$2,표5[#Headers],0)+1))</f>
        <v>0</v>
      </c>
      <c r="E248" s="138">
        <f>IF($D$2="주말",INDEX(표5[#All],MATCH(C248,표5[[#All],[잉크]],0),19)+INDEX(표5[#All],MATCH(C248,표5[[#All],[잉크]],0),22),INDEX(표5[#All],MATCH(C248,표5[[#All],[잉크]],0),MATCH($D$2,표5[#Headers],0)+2))</f>
        <v>0</v>
      </c>
    </row>
    <row r="249" spans="2:5" ht="16.5" hidden="1" customHeight="1" x14ac:dyDescent="0.3">
      <c r="B249" s="56">
        <f>IFERROR(SUM(D249:E249),0)</f>
        <v>0</v>
      </c>
      <c r="C249" s="139" t="str">
        <f>'제품 추가'!AC247</f>
        <v>IRON</v>
      </c>
      <c r="D249" s="138">
        <f>IF($D$2="주말",INDEX(표5[#All],MATCH(C249,표5[[#All],[잉크]],0),18)+INDEX(표5[#All],MATCH(C249,표5[[#All],[잉크]],0),21),INDEX(표5[#All],MATCH(C249,표5[[#All],[잉크]],0),MATCH($D$2,표5[#Headers],0)+1))</f>
        <v>0</v>
      </c>
      <c r="E249" s="138">
        <f>IF($D$2="주말",INDEX(표5[#All],MATCH(C249,표5[[#All],[잉크]],0),19)+INDEX(표5[#All],MATCH(C249,표5[[#All],[잉크]],0),22),INDEX(표5[#All],MATCH(C249,표5[[#All],[잉크]],0),MATCH($D$2,표5[#Headers],0)+2))</f>
        <v>0</v>
      </c>
    </row>
    <row r="250" spans="2:5" ht="16.5" hidden="1" customHeight="1" x14ac:dyDescent="0.3">
      <c r="B250" s="56">
        <f>IFERROR(SUM(D250:E250),0)</f>
        <v>0</v>
      </c>
      <c r="C250" s="139" t="str">
        <f>'제품 추가'!AC248</f>
        <v>IVORY</v>
      </c>
      <c r="D250" s="138">
        <f>IF($D$2="주말",INDEX(표5[#All],MATCH(C250,표5[[#All],[잉크]],0),18)+INDEX(표5[#All],MATCH(C250,표5[[#All],[잉크]],0),21),INDEX(표5[#All],MATCH(C250,표5[[#All],[잉크]],0),MATCH($D$2,표5[#Headers],0)+1))</f>
        <v>0</v>
      </c>
      <c r="E250" s="138">
        <f>IF($D$2="주말",INDEX(표5[#All],MATCH(C250,표5[[#All],[잉크]],0),19)+INDEX(표5[#All],MATCH(C250,표5[[#All],[잉크]],0),22),INDEX(표5[#All],MATCH(C250,표5[[#All],[잉크]],0),MATCH($D$2,표5[#Headers],0)+2))</f>
        <v>0</v>
      </c>
    </row>
    <row r="251" spans="2:5" ht="16.5" hidden="1" customHeight="1" x14ac:dyDescent="0.3">
      <c r="B251" s="56">
        <f>IFERROR(SUM(D251:E251),0)</f>
        <v>0</v>
      </c>
      <c r="C251" s="139" t="str">
        <f>'제품 추가'!AC249</f>
        <v>JADE</v>
      </c>
      <c r="D251" s="138">
        <f>IF($D$2="주말",INDEX(표5[#All],MATCH(C251,표5[[#All],[잉크]],0),18)+INDEX(표5[#All],MATCH(C251,표5[[#All],[잉크]],0),21),INDEX(표5[#All],MATCH(C251,표5[[#All],[잉크]],0),MATCH($D$2,표5[#Headers],0)+1))</f>
        <v>0</v>
      </c>
      <c r="E251" s="138">
        <f>IF($D$2="주말",INDEX(표5[#All],MATCH(C251,표5[[#All],[잉크]],0),19)+INDEX(표5[#All],MATCH(C251,표5[[#All],[잉크]],0),22),INDEX(표5[#All],MATCH(C251,표5[[#All],[잉크]],0),MATCH($D$2,표5[#Headers],0)+2))</f>
        <v>0</v>
      </c>
    </row>
    <row r="252" spans="2:5" ht="16.5" hidden="1" customHeight="1" x14ac:dyDescent="0.3">
      <c r="B252" s="56">
        <f>IFERROR(SUM(D252:E252),0)</f>
        <v>0</v>
      </c>
      <c r="C252" s="139" t="str">
        <f>'제품 추가'!AC250</f>
        <v>JAFFA</v>
      </c>
      <c r="D252" s="138">
        <f>IF($D$2="주말",INDEX(표5[#All],MATCH(C252,표5[[#All],[잉크]],0),18)+INDEX(표5[#All],MATCH(C252,표5[[#All],[잉크]],0),21),INDEX(표5[#All],MATCH(C252,표5[[#All],[잉크]],0),MATCH($D$2,표5[#Headers],0)+1))</f>
        <v>0</v>
      </c>
      <c r="E252" s="138">
        <f>IF($D$2="주말",INDEX(표5[#All],MATCH(C252,표5[[#All],[잉크]],0),19)+INDEX(표5[#All],MATCH(C252,표5[[#All],[잉크]],0),22),INDEX(표5[#All],MATCH(C252,표5[[#All],[잉크]],0),MATCH($D$2,표5[#Headers],0)+2))</f>
        <v>0</v>
      </c>
    </row>
    <row r="253" spans="2:5" hidden="1" x14ac:dyDescent="0.3">
      <c r="B253" s="56">
        <f>IFERROR(SUM(D253:E253),0)</f>
        <v>0</v>
      </c>
      <c r="C253" s="139" t="str">
        <f>'제품 추가'!AC251</f>
        <v>JANE</v>
      </c>
      <c r="D253" s="138">
        <f>IF($D$2="주말",INDEX(표5[#All],MATCH(C253,표5[[#All],[잉크]],0),18)+INDEX(표5[#All],MATCH(C253,표5[[#All],[잉크]],0),21),INDEX(표5[#All],MATCH(C253,표5[[#All],[잉크]],0),MATCH($D$2,표5[#Headers],0)+1))</f>
        <v>0</v>
      </c>
      <c r="E253" s="138">
        <f>IF($D$2="주말",INDEX(표5[#All],MATCH(C253,표5[[#All],[잉크]],0),19)+INDEX(표5[#All],MATCH(C253,표5[[#All],[잉크]],0),22),INDEX(표5[#All],MATCH(C253,표5[[#All],[잉크]],0),MATCH($D$2,표5[#Headers],0)+2))</f>
        <v>0</v>
      </c>
    </row>
    <row r="254" spans="2:5" ht="16.5" hidden="1" customHeight="1" x14ac:dyDescent="0.3">
      <c r="B254" s="56">
        <f>IFERROR(SUM(D254:E254),0)</f>
        <v>0</v>
      </c>
      <c r="C254" s="139" t="str">
        <f>'제품 추가'!AC252</f>
        <v>JAVA</v>
      </c>
      <c r="D254" s="138">
        <f>IF($D$2="주말",INDEX(표5[#All],MATCH(C254,표5[[#All],[잉크]],0),18)+INDEX(표5[#All],MATCH(C254,표5[[#All],[잉크]],0),21),INDEX(표5[#All],MATCH(C254,표5[[#All],[잉크]],0),MATCH($D$2,표5[#Headers],0)+1))</f>
        <v>0</v>
      </c>
      <c r="E254" s="138">
        <f>IF($D$2="주말",INDEX(표5[#All],MATCH(C254,표5[[#All],[잉크]],0),19)+INDEX(표5[#All],MATCH(C254,표5[[#All],[잉크]],0),22),INDEX(표5[#All],MATCH(C254,표5[[#All],[잉크]],0),MATCH($D$2,표5[#Headers],0)+2))</f>
        <v>0</v>
      </c>
    </row>
    <row r="255" spans="2:5" ht="16.5" hidden="1" customHeight="1" x14ac:dyDescent="0.3">
      <c r="B255" s="56">
        <f>IFERROR(SUM(D255:E255),0)</f>
        <v>0</v>
      </c>
      <c r="C255" s="139" t="str">
        <f>'제품 추가'!AC253</f>
        <v>JAWS</v>
      </c>
      <c r="D255" s="138">
        <f>IF($D$2="주말",INDEX(표5[#All],MATCH(C255,표5[[#All],[잉크]],0),18)+INDEX(표5[#All],MATCH(C255,표5[[#All],[잉크]],0),21),INDEX(표5[#All],MATCH(C255,표5[[#All],[잉크]],0),MATCH($D$2,표5[#Headers],0)+1))</f>
        <v>0</v>
      </c>
      <c r="E255" s="138">
        <f>IF($D$2="주말",INDEX(표5[#All],MATCH(C255,표5[[#All],[잉크]],0),19)+INDEX(표5[#All],MATCH(C255,표5[[#All],[잉크]],0),22),INDEX(표5[#All],MATCH(C255,표5[[#All],[잉크]],0),MATCH($D$2,표5[#Headers],0)+2))</f>
        <v>0</v>
      </c>
    </row>
    <row r="256" spans="2:5" ht="16.5" customHeight="1" x14ac:dyDescent="0.3">
      <c r="B256" s="56">
        <f>IFERROR(SUM(D256:E256),0)</f>
        <v>2</v>
      </c>
      <c r="C256" s="139" t="str">
        <f>'제품 추가'!AC993</f>
        <v>CUNHA</v>
      </c>
      <c r="D256" s="138">
        <f>IF($D$2="주말",INDEX(표5[#All],MATCH(C256,표5[[#All],[잉크]],0),18)+INDEX(표5[#All],MATCH(C256,표5[[#All],[잉크]],0),21),INDEX(표5[#All],MATCH(C256,표5[[#All],[잉크]],0),MATCH($D$2,표5[#Headers],0)+1))</f>
        <v>0</v>
      </c>
      <c r="E256" s="138">
        <f>IF($D$2="주말",INDEX(표5[#All],MATCH(C256,표5[[#All],[잉크]],0),19)+INDEX(표5[#All],MATCH(C256,표5[[#All],[잉크]],0),22),INDEX(표5[#All],MATCH(C256,표5[[#All],[잉크]],0),MATCH($D$2,표5[#Headers],0)+2))</f>
        <v>2</v>
      </c>
    </row>
    <row r="257" spans="2:7" ht="16.5" customHeight="1" x14ac:dyDescent="0.3">
      <c r="B257" s="56">
        <f>IFERROR(SUM(D257:E257),0)</f>
        <v>1</v>
      </c>
      <c r="C257" s="139" t="str">
        <f>'제품 추가'!AC139</f>
        <v>DANDELION</v>
      </c>
      <c r="D257" s="138">
        <f>IF($D$2="주말",INDEX(표5[#All],MATCH(C257,표5[[#All],[잉크]],0),18)+INDEX(표5[#All],MATCH(C257,표5[[#All],[잉크]],0),21),INDEX(표5[#All],MATCH(C257,표5[[#All],[잉크]],0),MATCH($D$2,표5[#Headers],0)+1))</f>
        <v>0</v>
      </c>
      <c r="E257" s="138">
        <f>IF($D$2="주말",INDEX(표5[#All],MATCH(C257,표5[[#All],[잉크]],0),19)+INDEX(표5[#All],MATCH(C257,표5[[#All],[잉크]],0),22),INDEX(표5[#All],MATCH(C257,표5[[#All],[잉크]],0),MATCH($D$2,표5[#Headers],0)+2))</f>
        <v>1</v>
      </c>
    </row>
    <row r="258" spans="2:7" ht="16.5" hidden="1" customHeight="1" x14ac:dyDescent="0.3">
      <c r="B258" s="56">
        <f>IFERROR(SUM(D258:E258),0)</f>
        <v>0</v>
      </c>
      <c r="C258" s="139" t="str">
        <f>'제품 추가'!AC256</f>
        <v>JELLY</v>
      </c>
      <c r="D258" s="138">
        <f>IF($D$2="주말",INDEX(표5[#All],MATCH(C258,표5[[#All],[잉크]],0),18)+INDEX(표5[#All],MATCH(C258,표5[[#All],[잉크]],0),21),INDEX(표5[#All],MATCH(C258,표5[[#All],[잉크]],0),MATCH($D$2,표5[#Headers],0)+1))</f>
        <v>0</v>
      </c>
      <c r="E258" s="138">
        <f>IF($D$2="주말",INDEX(표5[#All],MATCH(C258,표5[[#All],[잉크]],0),19)+INDEX(표5[#All],MATCH(C258,표5[[#All],[잉크]],0),22),INDEX(표5[#All],MATCH(C258,표5[[#All],[잉크]],0),MATCH($D$2,표5[#Headers],0)+2))</f>
        <v>0</v>
      </c>
    </row>
    <row r="259" spans="2:7" ht="16.5" hidden="1" customHeight="1" x14ac:dyDescent="0.3">
      <c r="B259" s="56">
        <f>IFERROR(SUM(D259:E259),0)</f>
        <v>0</v>
      </c>
      <c r="C259" s="139" t="str">
        <f>'제품 추가'!AC257</f>
        <v>JENNY</v>
      </c>
      <c r="D259" s="138">
        <f>IF($D$2="주말",INDEX(표5[#All],MATCH(C259,표5[[#All],[잉크]],0),18)+INDEX(표5[#All],MATCH(C259,표5[[#All],[잉크]],0),21),INDEX(표5[#All],MATCH(C259,표5[[#All],[잉크]],0),MATCH($D$2,표5[#Headers],0)+1))</f>
        <v>0</v>
      </c>
      <c r="E259" s="138">
        <f>IF($D$2="주말",INDEX(표5[#All],MATCH(C259,표5[[#All],[잉크]],0),19)+INDEX(표5[#All],MATCH(C259,표5[[#All],[잉크]],0),22),INDEX(표5[#All],MATCH(C259,표5[[#All],[잉크]],0),MATCH($D$2,표5[#Headers],0)+2))</f>
        <v>0</v>
      </c>
    </row>
    <row r="260" spans="2:7" ht="16.5" hidden="1" customHeight="1" x14ac:dyDescent="0.3">
      <c r="B260" s="56">
        <f>IFERROR(SUM(D260:E260),0)</f>
        <v>0</v>
      </c>
      <c r="C260" s="139" t="str">
        <f>'제품 추가'!AC258</f>
        <v>JET</v>
      </c>
      <c r="D260" s="138">
        <f>IF($D$2="주말",INDEX(표5[#All],MATCH(C260,표5[[#All],[잉크]],0),18)+INDEX(표5[#All],MATCH(C260,표5[[#All],[잉크]],0),21),INDEX(표5[#All],MATCH(C260,표5[[#All],[잉크]],0),MATCH($D$2,표5[#Headers],0)+1))</f>
        <v>0</v>
      </c>
      <c r="E260" s="138">
        <f>IF($D$2="주말",INDEX(표5[#All],MATCH(C260,표5[[#All],[잉크]],0),19)+INDEX(표5[#All],MATCH(C260,표5[[#All],[잉크]],0),22),INDEX(표5[#All],MATCH(C260,표5[[#All],[잉크]],0),MATCH($D$2,표5[#Headers],0)+2))</f>
        <v>0</v>
      </c>
      <c r="G260" t="s">
        <v>4721</v>
      </c>
    </row>
    <row r="261" spans="2:7" x14ac:dyDescent="0.3">
      <c r="B261" s="56">
        <f>IFERROR(SUM(D261:E261),0)</f>
        <v>1</v>
      </c>
      <c r="C261" s="139" t="str">
        <f>'제품 추가'!AC942</f>
        <v>DARIUS</v>
      </c>
      <c r="D261" s="138">
        <f>IF($D$2="주말",INDEX(표5[#All],MATCH(C261,표5[[#All],[잉크]],0),18)+INDEX(표5[#All],MATCH(C261,표5[[#All],[잉크]],0),21),INDEX(표5[#All],MATCH(C261,표5[[#All],[잉크]],0),MATCH($D$2,표5[#Headers],0)+1))</f>
        <v>0</v>
      </c>
      <c r="E261" s="138">
        <f>IF($D$2="주말",INDEX(표5[#All],MATCH(C261,표5[[#All],[잉크]],0),19)+INDEX(표5[#All],MATCH(C261,표5[[#All],[잉크]],0),22),INDEX(표5[#All],MATCH(C261,표5[[#All],[잉크]],0),MATCH($D$2,표5[#Headers],0)+2))</f>
        <v>1</v>
      </c>
    </row>
    <row r="262" spans="2:7" ht="16.5" hidden="1" customHeight="1" x14ac:dyDescent="0.3">
      <c r="B262" s="56">
        <f>IFERROR(SUM(D262:E262),0)</f>
        <v>0</v>
      </c>
      <c r="C262" s="139" t="str">
        <f>'제품 추가'!AC260</f>
        <v>KITTEN</v>
      </c>
      <c r="D262" s="138">
        <f>IF($D$2="주말",INDEX(표5[#All],MATCH(C262,표5[[#All],[잉크]],0),18)+INDEX(표5[#All],MATCH(C262,표5[[#All],[잉크]],0),21),INDEX(표5[#All],MATCH(C262,표5[[#All],[잉크]],0),MATCH($D$2,표5[#Headers],0)+1))</f>
        <v>0</v>
      </c>
      <c r="E262" s="138">
        <f>IF($D$2="주말",INDEX(표5[#All],MATCH(C262,표5[[#All],[잉크]],0),19)+INDEX(표5[#All],MATCH(C262,표5[[#All],[잉크]],0),22),INDEX(표5[#All],MATCH(C262,표5[[#All],[잉크]],0),MATCH($D$2,표5[#Headers],0)+2))</f>
        <v>0</v>
      </c>
    </row>
    <row r="263" spans="2:7" ht="16.5" hidden="1" customHeight="1" x14ac:dyDescent="0.3">
      <c r="B263" s="56">
        <f>IFERROR(SUM(D263:E263),0)</f>
        <v>0</v>
      </c>
      <c r="C263" s="139" t="str">
        <f>'제품 추가'!AC261</f>
        <v>KOALA</v>
      </c>
      <c r="D263" s="138">
        <f>IF($D$2="주말",INDEX(표5[#All],MATCH(C263,표5[[#All],[잉크]],0),18)+INDEX(표5[#All],MATCH(C263,표5[[#All],[잉크]],0),21),INDEX(표5[#All],MATCH(C263,표5[[#All],[잉크]],0),MATCH($D$2,표5[#Headers],0)+1))</f>
        <v>0</v>
      </c>
      <c r="E263" s="138">
        <f>IF($D$2="주말",INDEX(표5[#All],MATCH(C263,표5[[#All],[잉크]],0),19)+INDEX(표5[#All],MATCH(C263,표5[[#All],[잉크]],0),22),INDEX(표5[#All],MATCH(C263,표5[[#All],[잉크]],0),MATCH($D$2,표5[#Headers],0)+2))</f>
        <v>0</v>
      </c>
    </row>
    <row r="264" spans="2:7" ht="16.5" hidden="1" customHeight="1" x14ac:dyDescent="0.3">
      <c r="B264" s="56">
        <f>IFERROR(SUM(D264:E264),0)</f>
        <v>0</v>
      </c>
      <c r="C264" s="139" t="str">
        <f>'제품 추가'!AC119</f>
        <v>CORK</v>
      </c>
      <c r="D264" s="138">
        <f>IF($D$2="주말",INDEX(표5[#All],MATCH(C264,표5[[#All],[잉크]],0),18)+INDEX(표5[#All],MATCH(C264,표5[[#All],[잉크]],0),21),INDEX(표5[#All],MATCH(C264,표5[[#All],[잉크]],0),MATCH($D$2,표5[#Headers],0)+1))</f>
        <v>0</v>
      </c>
      <c r="E264" s="138">
        <f>IF($D$2="주말",INDEX(표5[#All],MATCH(C264,표5[[#All],[잉크]],0),19)+INDEX(표5[#All],MATCH(C264,표5[[#All],[잉크]],0),22),INDEX(표5[#All],MATCH(C264,표5[[#All],[잉크]],0),MATCH($D$2,표5[#Headers],0)+2))</f>
        <v>0</v>
      </c>
    </row>
    <row r="265" spans="2:7" ht="16.5" hidden="1" customHeight="1" x14ac:dyDescent="0.3">
      <c r="B265" s="56">
        <f>IFERROR(SUM(D265:E265),0)</f>
        <v>0</v>
      </c>
      <c r="C265" s="139" t="str">
        <f>'제품 추가'!AC263</f>
        <v>KYOCHON</v>
      </c>
      <c r="D265" s="138">
        <f>IF($D$2="주말",INDEX(표5[#All],MATCH(C265,표5[[#All],[잉크]],0),18)+INDEX(표5[#All],MATCH(C265,표5[[#All],[잉크]],0),21),INDEX(표5[#All],MATCH(C265,표5[[#All],[잉크]],0),MATCH($D$2,표5[#Headers],0)+1))</f>
        <v>0</v>
      </c>
      <c r="E265" s="138">
        <f>IF($D$2="주말",INDEX(표5[#All],MATCH(C265,표5[[#All],[잉크]],0),19)+INDEX(표5[#All],MATCH(C265,표5[[#All],[잉크]],0),22),INDEX(표5[#All],MATCH(C265,표5[[#All],[잉크]],0),MATCH($D$2,표5[#Headers],0)+2))</f>
        <v>0</v>
      </c>
    </row>
    <row r="266" spans="2:7" ht="16.5" hidden="1" customHeight="1" x14ac:dyDescent="0.3">
      <c r="B266" s="56">
        <f>IFERROR(SUM(D266:E266),0)</f>
        <v>0</v>
      </c>
      <c r="C266" s="139" t="str">
        <f>'제품 추가'!AC264</f>
        <v>LACOSTE</v>
      </c>
      <c r="D266" s="138">
        <f>IF($D$2="주말",INDEX(표5[#All],MATCH(C266,표5[[#All],[잉크]],0),18)+INDEX(표5[#All],MATCH(C266,표5[[#All],[잉크]],0),21),INDEX(표5[#All],MATCH(C266,표5[[#All],[잉크]],0),MATCH($D$2,표5[#Headers],0)+1))</f>
        <v>0</v>
      </c>
      <c r="E266" s="138">
        <f>IF($D$2="주말",INDEX(표5[#All],MATCH(C266,표5[[#All],[잉크]],0),19)+INDEX(표5[#All],MATCH(C266,표5[[#All],[잉크]],0),22),INDEX(표5[#All],MATCH(C266,표5[[#All],[잉크]],0),MATCH($D$2,표5[#Headers],0)+2))</f>
        <v>0</v>
      </c>
    </row>
    <row r="267" spans="2:7" ht="16.5" hidden="1" customHeight="1" x14ac:dyDescent="0.3">
      <c r="B267" s="56">
        <f>IFERROR(SUM(D267:E267),0)</f>
        <v>0</v>
      </c>
      <c r="C267" s="139" t="str">
        <f>'제품 추가'!AC265</f>
        <v>LAPIS</v>
      </c>
      <c r="D267" s="138">
        <f>IF($D$2="주말",INDEX(표5[#All],MATCH(C267,표5[[#All],[잉크]],0),18)+INDEX(표5[#All],MATCH(C267,표5[[#All],[잉크]],0),21),INDEX(표5[#All],MATCH(C267,표5[[#All],[잉크]],0),MATCH($D$2,표5[#Headers],0)+1))</f>
        <v>0</v>
      </c>
      <c r="E267" s="138">
        <f>IF($D$2="주말",INDEX(표5[#All],MATCH(C267,표5[[#All],[잉크]],0),19)+INDEX(표5[#All],MATCH(C267,표5[[#All],[잉크]],0),22),INDEX(표5[#All],MATCH(C267,표5[[#All],[잉크]],0),MATCH($D$2,표5[#Headers],0)+2))</f>
        <v>0</v>
      </c>
    </row>
    <row r="268" spans="2:7" ht="16.5" hidden="1" customHeight="1" x14ac:dyDescent="0.3">
      <c r="B268" s="56">
        <f>IFERROR(SUM(D268:E268),0)</f>
        <v>0</v>
      </c>
      <c r="C268" s="139" t="str">
        <f>'제품 추가'!AC266</f>
        <v>LARK</v>
      </c>
      <c r="D268" s="138">
        <f>IF($D$2="주말",INDEX(표5[#All],MATCH(C268,표5[[#All],[잉크]],0),18)+INDEX(표5[#All],MATCH(C268,표5[[#All],[잉크]],0),21),INDEX(표5[#All],MATCH(C268,표5[[#All],[잉크]],0),MATCH($D$2,표5[#Headers],0)+1))</f>
        <v>0</v>
      </c>
      <c r="E268" s="138">
        <f>IF($D$2="주말",INDEX(표5[#All],MATCH(C268,표5[[#All],[잉크]],0),19)+INDEX(표5[#All],MATCH(C268,표5[[#All],[잉크]],0),22),INDEX(표5[#All],MATCH(C268,표5[[#All],[잉크]],0),MATCH($D$2,표5[#Headers],0)+2))</f>
        <v>0</v>
      </c>
    </row>
    <row r="269" spans="2:7" ht="16.5" hidden="1" customHeight="1" x14ac:dyDescent="0.3">
      <c r="B269" s="56">
        <f>IFERROR(SUM(D269:E269),0)</f>
        <v>0</v>
      </c>
      <c r="C269" s="139" t="str">
        <f>'제품 추가'!AC267</f>
        <v>LATTE</v>
      </c>
      <c r="D269" s="138">
        <f>IF($D$2="주말",INDEX(표5[#All],MATCH(C269,표5[[#All],[잉크]],0),18)+INDEX(표5[#All],MATCH(C269,표5[[#All],[잉크]],0),21),INDEX(표5[#All],MATCH(C269,표5[[#All],[잉크]],0),MATCH($D$2,표5[#Headers],0)+1))</f>
        <v>0</v>
      </c>
      <c r="E269" s="138">
        <f>IF($D$2="주말",INDEX(표5[#All],MATCH(C269,표5[[#All],[잉크]],0),19)+INDEX(표5[#All],MATCH(C269,표5[[#All],[잉크]],0),22),INDEX(표5[#All],MATCH(C269,표5[[#All],[잉크]],0),MATCH($D$2,표5[#Headers],0)+2))</f>
        <v>0</v>
      </c>
    </row>
    <row r="270" spans="2:7" ht="16.5" hidden="1" customHeight="1" x14ac:dyDescent="0.3">
      <c r="B270" s="56">
        <f>IFERROR(SUM(D270:E270),0)</f>
        <v>0</v>
      </c>
      <c r="C270" s="139" t="str">
        <f>'제품 추가'!AC268</f>
        <v>LAVENDER</v>
      </c>
      <c r="D270" s="138">
        <f>IF($D$2="주말",INDEX(표5[#All],MATCH(C270,표5[[#All],[잉크]],0),18)+INDEX(표5[#All],MATCH(C270,표5[[#All],[잉크]],0),21),INDEX(표5[#All],MATCH(C270,표5[[#All],[잉크]],0),MATCH($D$2,표5[#Headers],0)+1))</f>
        <v>0</v>
      </c>
      <c r="E270" s="138">
        <f>IF($D$2="주말",INDEX(표5[#All],MATCH(C270,표5[[#All],[잉크]],0),19)+INDEX(표5[#All],MATCH(C270,표5[[#All],[잉크]],0),22),INDEX(표5[#All],MATCH(C270,표5[[#All],[잉크]],0),MATCH($D$2,표5[#Headers],0)+2))</f>
        <v>0</v>
      </c>
    </row>
    <row r="271" spans="2:7" ht="16.5" hidden="1" customHeight="1" x14ac:dyDescent="0.3">
      <c r="B271" s="56">
        <f>IFERROR(SUM(D271:E271),0)</f>
        <v>0</v>
      </c>
      <c r="C271" s="139" t="str">
        <f>'제품 추가'!AC269</f>
        <v>LAWN</v>
      </c>
      <c r="D271" s="138">
        <f>IF($D$2="주말",INDEX(표5[#All],MATCH(C271,표5[[#All],[잉크]],0),18)+INDEX(표5[#All],MATCH(C271,표5[[#All],[잉크]],0),21),INDEX(표5[#All],MATCH(C271,표5[[#All],[잉크]],0),MATCH($D$2,표5[#Headers],0)+1))</f>
        <v>0</v>
      </c>
      <c r="E271" s="138">
        <f>IF($D$2="주말",INDEX(표5[#All],MATCH(C271,표5[[#All],[잉크]],0),19)+INDEX(표5[#All],MATCH(C271,표5[[#All],[잉크]],0),22),INDEX(표5[#All],MATCH(C271,표5[[#All],[잉크]],0),MATCH($D$2,표5[#Headers],0)+2))</f>
        <v>0</v>
      </c>
    </row>
    <row r="272" spans="2:7" ht="16.5" hidden="1" customHeight="1" x14ac:dyDescent="0.3">
      <c r="B272" s="56">
        <f>IFERROR(SUM(D272:E272),0)</f>
        <v>0</v>
      </c>
      <c r="C272" s="139" t="str">
        <f>'제품 추가'!AC270</f>
        <v>LAZULI</v>
      </c>
      <c r="D272" s="138">
        <f>IF($D$2="주말",INDEX(표5[#All],MATCH(C272,표5[[#All],[잉크]],0),18)+INDEX(표5[#All],MATCH(C272,표5[[#All],[잉크]],0),21),INDEX(표5[#All],MATCH(C272,표5[[#All],[잉크]],0),MATCH($D$2,표5[#Headers],0)+1))</f>
        <v>0</v>
      </c>
      <c r="E272" s="138">
        <f>IF($D$2="주말",INDEX(표5[#All],MATCH(C272,표5[[#All],[잉크]],0),19)+INDEX(표5[#All],MATCH(C272,표5[[#All],[잉크]],0),22),INDEX(표5[#All],MATCH(C272,표5[[#All],[잉크]],0),MATCH($D$2,표5[#Headers],0)+2))</f>
        <v>0</v>
      </c>
    </row>
    <row r="273" spans="2:5" ht="16.5" hidden="1" customHeight="1" x14ac:dyDescent="0.3">
      <c r="B273" s="56">
        <f>IFERROR(SUM(D273:E273),0)</f>
        <v>0</v>
      </c>
      <c r="C273" s="139" t="str">
        <f>'제품 추가'!AC271</f>
        <v>LEAF</v>
      </c>
      <c r="D273" s="138">
        <f>IF($D$2="주말",INDEX(표5[#All],MATCH(C273,표5[[#All],[잉크]],0),18)+INDEX(표5[#All],MATCH(C273,표5[[#All],[잉크]],0),21),INDEX(표5[#All],MATCH(C273,표5[[#All],[잉크]],0),MATCH($D$2,표5[#Headers],0)+1))</f>
        <v>0</v>
      </c>
      <c r="E273" s="138">
        <f>IF($D$2="주말",INDEX(표5[#All],MATCH(C273,표5[[#All],[잉크]],0),19)+INDEX(표5[#All],MATCH(C273,표5[[#All],[잉크]],0),22),INDEX(표5[#All],MATCH(C273,표5[[#All],[잉크]],0),MATCH($D$2,표5[#Headers],0)+2))</f>
        <v>0</v>
      </c>
    </row>
    <row r="274" spans="2:5" ht="16.5" hidden="1" customHeight="1" x14ac:dyDescent="0.3">
      <c r="B274" s="56">
        <f>IFERROR(SUM(D274:E274),0)</f>
        <v>0</v>
      </c>
      <c r="C274" s="139" t="str">
        <f>'제품 추가'!AC272</f>
        <v>LEATHER</v>
      </c>
      <c r="D274" s="138">
        <f>IF($D$2="주말",INDEX(표5[#All],MATCH(C274,표5[[#All],[잉크]],0),18)+INDEX(표5[#All],MATCH(C274,표5[[#All],[잉크]],0),21),INDEX(표5[#All],MATCH(C274,표5[[#All],[잉크]],0),MATCH($D$2,표5[#Headers],0)+1))</f>
        <v>0</v>
      </c>
      <c r="E274" s="138">
        <f>IF($D$2="주말",INDEX(표5[#All],MATCH(C274,표5[[#All],[잉크]],0),19)+INDEX(표5[#All],MATCH(C274,표5[[#All],[잉크]],0),22),INDEX(표5[#All],MATCH(C274,표5[[#All],[잉크]],0),MATCH($D$2,표5[#Headers],0)+2))</f>
        <v>0</v>
      </c>
    </row>
    <row r="275" spans="2:5" ht="16.5" hidden="1" customHeight="1" x14ac:dyDescent="0.3">
      <c r="B275" s="56">
        <f>IFERROR(SUM(D275:E275),0)</f>
        <v>0</v>
      </c>
      <c r="C275" s="139" t="str">
        <f>'제품 추가'!AC273</f>
        <v>LEMON</v>
      </c>
      <c r="D275" s="138">
        <f>IF($D$2="주말",INDEX(표5[#All],MATCH(C275,표5[[#All],[잉크]],0),18)+INDEX(표5[#All],MATCH(C275,표5[[#All],[잉크]],0),21),INDEX(표5[#All],MATCH(C275,표5[[#All],[잉크]],0),MATCH($D$2,표5[#Headers],0)+1))</f>
        <v>0</v>
      </c>
      <c r="E275" s="138">
        <f>IF($D$2="주말",INDEX(표5[#All],MATCH(C275,표5[[#All],[잉크]],0),19)+INDEX(표5[#All],MATCH(C275,표5[[#All],[잉크]],0),22),INDEX(표5[#All],MATCH(C275,표5[[#All],[잉크]],0),MATCH($D$2,표5[#Headers],0)+2))</f>
        <v>0</v>
      </c>
    </row>
    <row r="276" spans="2:5" ht="16.5" hidden="1" customHeight="1" x14ac:dyDescent="0.3">
      <c r="B276" s="56">
        <f>IFERROR(SUM(D276:E276),0)</f>
        <v>0</v>
      </c>
      <c r="C276" s="139" t="str">
        <f>'제품 추가'!AC274</f>
        <v>LICORICE</v>
      </c>
      <c r="D276" s="138">
        <f>IF($D$2="주말",INDEX(표5[#All],MATCH(C276,표5[[#All],[잉크]],0),18)+INDEX(표5[#All],MATCH(C276,표5[[#All],[잉크]],0),21),INDEX(표5[#All],MATCH(C276,표5[[#All],[잉크]],0),MATCH($D$2,표5[#Headers],0)+1))</f>
        <v>0</v>
      </c>
      <c r="E276" s="138">
        <f>IF($D$2="주말",INDEX(표5[#All],MATCH(C276,표5[[#All],[잉크]],0),19)+INDEX(표5[#All],MATCH(C276,표5[[#All],[잉크]],0),22),INDEX(표5[#All],MATCH(C276,표5[[#All],[잉크]],0),MATCH($D$2,표5[#Headers],0)+2))</f>
        <v>0</v>
      </c>
    </row>
    <row r="277" spans="2:5" ht="16.5" hidden="1" customHeight="1" x14ac:dyDescent="0.3">
      <c r="B277" s="56">
        <f>IFERROR(SUM(D277:E277),0)</f>
        <v>0</v>
      </c>
      <c r="C277" s="139" t="str">
        <f>'제품 추가'!AC275</f>
        <v>LILAC</v>
      </c>
      <c r="D277" s="138">
        <f>IF($D$2="주말",INDEX(표5[#All],MATCH(C277,표5[[#All],[잉크]],0),18)+INDEX(표5[#All],MATCH(C277,표5[[#All],[잉크]],0),21),INDEX(표5[#All],MATCH(C277,표5[[#All],[잉크]],0),MATCH($D$2,표5[#Headers],0)+1))</f>
        <v>0</v>
      </c>
      <c r="E277" s="138">
        <f>IF($D$2="주말",INDEX(표5[#All],MATCH(C277,표5[[#All],[잉크]],0),19)+INDEX(표5[#All],MATCH(C277,표5[[#All],[잉크]],0),22),INDEX(표5[#All],MATCH(C277,표5[[#All],[잉크]],0),MATCH($D$2,표5[#Headers],0)+2))</f>
        <v>0</v>
      </c>
    </row>
    <row r="278" spans="2:5" ht="16.5" hidden="1" customHeight="1" x14ac:dyDescent="0.3">
      <c r="B278" s="56">
        <f>IFERROR(SUM(D278:E278),0)</f>
        <v>0</v>
      </c>
      <c r="C278" s="139" t="str">
        <f>'제품 추가'!AC276</f>
        <v>LIMESTONE</v>
      </c>
      <c r="D278" s="138">
        <f>IF($D$2="주말",INDEX(표5[#All],MATCH(C278,표5[[#All],[잉크]],0),18)+INDEX(표5[#All],MATCH(C278,표5[[#All],[잉크]],0),21),INDEX(표5[#All],MATCH(C278,표5[[#All],[잉크]],0),MATCH($D$2,표5[#Headers],0)+1))</f>
        <v>0</v>
      </c>
      <c r="E278" s="138">
        <f>IF($D$2="주말",INDEX(표5[#All],MATCH(C278,표5[[#All],[잉크]],0),19)+INDEX(표5[#All],MATCH(C278,표5[[#All],[잉크]],0),22),INDEX(표5[#All],MATCH(C278,표5[[#All],[잉크]],0),MATCH($D$2,표5[#Headers],0)+2))</f>
        <v>0</v>
      </c>
    </row>
    <row r="279" spans="2:5" ht="16.5" hidden="1" customHeight="1" x14ac:dyDescent="0.3">
      <c r="B279" s="56">
        <f>IFERROR(SUM(D279:E279),0)</f>
        <v>0</v>
      </c>
      <c r="C279" s="139" t="str">
        <f>'제품 추가'!AC277</f>
        <v>LIMO</v>
      </c>
      <c r="D279" s="138">
        <f>IF($D$2="주말",INDEX(표5[#All],MATCH(C279,표5[[#All],[잉크]],0),18)+INDEX(표5[#All],MATCH(C279,표5[[#All],[잉크]],0),21),INDEX(표5[#All],MATCH(C279,표5[[#All],[잉크]],0),MATCH($D$2,표5[#Headers],0)+1))</f>
        <v>0</v>
      </c>
      <c r="E279" s="138">
        <f>IF($D$2="주말",INDEX(표5[#All],MATCH(C279,표5[[#All],[잉크]],0),19)+INDEX(표5[#All],MATCH(C279,표5[[#All],[잉크]],0),22),INDEX(표5[#All],MATCH(C279,표5[[#All],[잉크]],0),MATCH($D$2,표5[#Headers],0)+2))</f>
        <v>0</v>
      </c>
    </row>
    <row r="280" spans="2:5" ht="16.5" hidden="1" customHeight="1" x14ac:dyDescent="0.3">
      <c r="B280" s="56">
        <f>IFERROR(SUM(D280:E280),0)</f>
        <v>0</v>
      </c>
      <c r="C280" s="139" t="str">
        <f>'제품 추가'!AC1051</f>
        <v>CRISP</v>
      </c>
      <c r="D280" s="138">
        <f>IF($D$2="주말",INDEX(표5[#All],MATCH(C280,표5[[#All],[잉크]],0),18)+INDEX(표5[#All],MATCH(C280,표5[[#All],[잉크]],0),21),INDEX(표5[#All],MATCH(C280,표5[[#All],[잉크]],0),MATCH($D$2,표5[#Headers],0)+1))</f>
        <v>0</v>
      </c>
      <c r="E280" s="138">
        <f>IF($D$2="주말",INDEX(표5[#All],MATCH(C280,표5[[#All],[잉크]],0),19)+INDEX(표5[#All],MATCH(C280,표5[[#All],[잉크]],0),22),INDEX(표5[#All],MATCH(C280,표5[[#All],[잉크]],0),MATCH($D$2,표5[#Headers],0)+2))</f>
        <v>0</v>
      </c>
    </row>
    <row r="281" spans="2:5" ht="16.5" hidden="1" customHeight="1" x14ac:dyDescent="0.3">
      <c r="B281" s="56">
        <f>IFERROR(SUM(D281:E281),0)</f>
        <v>0</v>
      </c>
      <c r="C281" s="139" t="str">
        <f>'제품 추가'!AC279</f>
        <v>LIZARD</v>
      </c>
      <c r="D281" s="138">
        <f>IF($D$2="주말",INDEX(표5[#All],MATCH(C281,표5[[#All],[잉크]],0),18)+INDEX(표5[#All],MATCH(C281,표5[[#All],[잉크]],0),21),INDEX(표5[#All],MATCH(C281,표5[[#All],[잉크]],0),MATCH($D$2,표5[#Headers],0)+1))</f>
        <v>0</v>
      </c>
      <c r="E281" s="138">
        <f>IF($D$2="주말",INDEX(표5[#All],MATCH(C281,표5[[#All],[잉크]],0),19)+INDEX(표5[#All],MATCH(C281,표5[[#All],[잉크]],0),22),INDEX(표5[#All],MATCH(C281,표5[[#All],[잉크]],0),MATCH($D$2,표5[#Headers],0)+2))</f>
        <v>0</v>
      </c>
    </row>
    <row r="282" spans="2:5" ht="16.5" hidden="1" customHeight="1" x14ac:dyDescent="0.3">
      <c r="B282" s="56">
        <f>IFERROR(SUM(D282:E282),0)</f>
        <v>0</v>
      </c>
      <c r="C282" s="139" t="str">
        <f>'제품 추가'!AC280</f>
        <v>LOG</v>
      </c>
      <c r="D282" s="138">
        <f>IF($D$2="주말",INDEX(표5[#All],MATCH(C282,표5[[#All],[잉크]],0),18)+INDEX(표5[#All],MATCH(C282,표5[[#All],[잉크]],0),21),INDEX(표5[#All],MATCH(C282,표5[[#All],[잉크]],0),MATCH($D$2,표5[#Headers],0)+1))</f>
        <v>0</v>
      </c>
      <c r="E282" s="138">
        <f>IF($D$2="주말",INDEX(표5[#All],MATCH(C282,표5[[#All],[잉크]],0),19)+INDEX(표5[#All],MATCH(C282,표5[[#All],[잉크]],0),22),INDEX(표5[#All],MATCH(C282,표5[[#All],[잉크]],0),MATCH($D$2,표5[#Headers],0)+2))</f>
        <v>0</v>
      </c>
    </row>
    <row r="283" spans="2:5" ht="16.5" hidden="1" customHeight="1" x14ac:dyDescent="0.3">
      <c r="B283" s="56">
        <f>IFERROR(SUM(D283:E283),0)</f>
        <v>0</v>
      </c>
      <c r="C283" s="139" t="str">
        <f>'제품 추가'!AC281</f>
        <v>LUNAR</v>
      </c>
      <c r="D283" s="138">
        <f>IF($D$2="주말",INDEX(표5[#All],MATCH(C283,표5[[#All],[잉크]],0),18)+INDEX(표5[#All],MATCH(C283,표5[[#All],[잉크]],0),21),INDEX(표5[#All],MATCH(C283,표5[[#All],[잉크]],0),MATCH($D$2,표5[#Headers],0)+1))</f>
        <v>0</v>
      </c>
      <c r="E283" s="138">
        <f>IF($D$2="주말",INDEX(표5[#All],MATCH(C283,표5[[#All],[잉크]],0),19)+INDEX(표5[#All],MATCH(C283,표5[[#All],[잉크]],0),22),INDEX(표5[#All],MATCH(C283,표5[[#All],[잉크]],0),MATCH($D$2,표5[#Headers],0)+2))</f>
        <v>0</v>
      </c>
    </row>
    <row r="284" spans="2:5" ht="16.5" hidden="1" customHeight="1" x14ac:dyDescent="0.3">
      <c r="B284" s="56">
        <f>IFERROR(SUM(D284:E284),0)</f>
        <v>0</v>
      </c>
      <c r="C284" s="139" t="str">
        <f>'제품 추가'!AC133</f>
        <v>CUBAN</v>
      </c>
      <c r="D284" s="138">
        <f>IF($D$2="주말",INDEX(표5[#All],MATCH(C284,표5[[#All],[잉크]],0),18)+INDEX(표5[#All],MATCH(C284,표5[[#All],[잉크]],0),21),INDEX(표5[#All],MATCH(C284,표5[[#All],[잉크]],0),MATCH($D$2,표5[#Headers],0)+1))</f>
        <v>0</v>
      </c>
      <c r="E284" s="138">
        <f>IF($D$2="주말",INDEX(표5[#All],MATCH(C284,표5[[#All],[잉크]],0),19)+INDEX(표5[#All],MATCH(C284,표5[[#All],[잉크]],0),22),INDEX(표5[#All],MATCH(C284,표5[[#All],[잉크]],0),MATCH($D$2,표5[#Headers],0)+2))</f>
        <v>0</v>
      </c>
    </row>
    <row r="285" spans="2:5" ht="16.5" hidden="1" customHeight="1" x14ac:dyDescent="0.3">
      <c r="B285" s="56">
        <f>IFERROR(SUM(D285:E285),0)</f>
        <v>0</v>
      </c>
      <c r="C285" s="139" t="str">
        <f>'제품 추가'!AC1082</f>
        <v>DISLIKE</v>
      </c>
      <c r="D285" s="138">
        <f>IF($D$2="주말",INDEX(표5[#All],MATCH(C285,표5[[#All],[잉크]],0),18)+INDEX(표5[#All],MATCH(C285,표5[[#All],[잉크]],0),21),INDEX(표5[#All],MATCH(C285,표5[[#All],[잉크]],0),MATCH($D$2,표5[#Headers],0)+1))</f>
        <v>0</v>
      </c>
      <c r="E285" s="138">
        <f>IF($D$2="주말",INDEX(표5[#All],MATCH(C285,표5[[#All],[잉크]],0),19)+INDEX(표5[#All],MATCH(C285,표5[[#All],[잉크]],0),22),INDEX(표5[#All],MATCH(C285,표5[[#All],[잉크]],0),MATCH($D$2,표5[#Headers],0)+2))</f>
        <v>0</v>
      </c>
    </row>
    <row r="286" spans="2:5" ht="16.5" hidden="1" customHeight="1" x14ac:dyDescent="0.3">
      <c r="B286" s="56">
        <f>IFERROR(SUM(D286:E286),0)</f>
        <v>0</v>
      </c>
      <c r="C286" s="139" t="str">
        <f>'제품 추가'!AC284</f>
        <v>MACARONI</v>
      </c>
      <c r="D286" s="138">
        <f>IF($D$2="주말",INDEX(표5[#All],MATCH(C286,표5[[#All],[잉크]],0),18)+INDEX(표5[#All],MATCH(C286,표5[[#All],[잉크]],0),21),INDEX(표5[#All],MATCH(C286,표5[[#All],[잉크]],0),MATCH($D$2,표5[#Headers],0)+1))</f>
        <v>0</v>
      </c>
      <c r="E286" s="138">
        <f>IF($D$2="주말",INDEX(표5[#All],MATCH(C286,표5[[#All],[잉크]],0),19)+INDEX(표5[#All],MATCH(C286,표5[[#All],[잉크]],0),22),INDEX(표5[#All],MATCH(C286,표5[[#All],[잉크]],0),MATCH($D$2,표5[#Headers],0)+2))</f>
        <v>0</v>
      </c>
    </row>
    <row r="287" spans="2:5" ht="16.5" hidden="1" customHeight="1" x14ac:dyDescent="0.3">
      <c r="B287" s="56">
        <f>IFERROR(SUM(D287:E287),0)</f>
        <v>0</v>
      </c>
      <c r="C287" s="139" t="str">
        <f>'제품 추가'!AC179</f>
        <v>EGG</v>
      </c>
      <c r="D287" s="138">
        <f>IF($D$2="주말",INDEX(표5[#All],MATCH(C287,표5[[#All],[잉크]],0),18)+INDEX(표5[#All],MATCH(C287,표5[[#All],[잉크]],0),21),INDEX(표5[#All],MATCH(C287,표5[[#All],[잉크]],0),MATCH($D$2,표5[#Headers],0)+1))</f>
        <v>0</v>
      </c>
      <c r="E287" s="138">
        <f>IF($D$2="주말",INDEX(표5[#All],MATCH(C287,표5[[#All],[잉크]],0),19)+INDEX(표5[#All],MATCH(C287,표5[[#All],[잉크]],0),22),INDEX(표5[#All],MATCH(C287,표5[[#All],[잉크]],0),MATCH($D$2,표5[#Headers],0)+2))</f>
        <v>0</v>
      </c>
    </row>
    <row r="288" spans="2:5" ht="16.5" hidden="1" customHeight="1" x14ac:dyDescent="0.3">
      <c r="B288" s="56">
        <f>IFERROR(SUM(D288:E288),0)</f>
        <v>0</v>
      </c>
      <c r="C288" s="139" t="str">
        <f>'제품 추가'!AC286</f>
        <v>MAGPIE</v>
      </c>
      <c r="D288" s="138">
        <f>IF($D$2="주말",INDEX(표5[#All],MATCH(C288,표5[[#All],[잉크]],0),18)+INDEX(표5[#All],MATCH(C288,표5[[#All],[잉크]],0),21),INDEX(표5[#All],MATCH(C288,표5[[#All],[잉크]],0),MATCH($D$2,표5[#Headers],0)+1))</f>
        <v>0</v>
      </c>
      <c r="E288" s="138">
        <f>IF($D$2="주말",INDEX(표5[#All],MATCH(C288,표5[[#All],[잉크]],0),19)+INDEX(표5[#All],MATCH(C288,표5[[#All],[잉크]],0),22),INDEX(표5[#All],MATCH(C288,표5[[#All],[잉크]],0),MATCH($D$2,표5[#Headers],0)+2))</f>
        <v>0</v>
      </c>
    </row>
    <row r="289" spans="2:5" ht="16.5" hidden="1" customHeight="1" x14ac:dyDescent="0.3">
      <c r="B289" s="56">
        <f>IFERROR(SUM(D289:E289),0)</f>
        <v>0</v>
      </c>
      <c r="C289" s="139" t="str">
        <f>'제품 추가'!AC287</f>
        <v>MAGURE</v>
      </c>
      <c r="D289" s="138">
        <f>IF($D$2="주말",INDEX(표5[#All],MATCH(C289,표5[[#All],[잉크]],0),18)+INDEX(표5[#All],MATCH(C289,표5[[#All],[잉크]],0),21),INDEX(표5[#All],MATCH(C289,표5[[#All],[잉크]],0),MATCH($D$2,표5[#Headers],0)+1))</f>
        <v>0</v>
      </c>
      <c r="E289" s="138">
        <f>IF($D$2="주말",INDEX(표5[#All],MATCH(C289,표5[[#All],[잉크]],0),19)+INDEX(표5[#All],MATCH(C289,표5[[#All],[잉크]],0),22),INDEX(표5[#All],MATCH(C289,표5[[#All],[잉크]],0),MATCH($D$2,표5[#Headers],0)+2))</f>
        <v>0</v>
      </c>
    </row>
    <row r="290" spans="2:5" ht="16.5" hidden="1" customHeight="1" x14ac:dyDescent="0.3">
      <c r="B290" s="56">
        <f>IFERROR(SUM(D290:E290),0)</f>
        <v>0</v>
      </c>
      <c r="C290" s="139" t="str">
        <f>'제품 추가'!AC288</f>
        <v>MAHOGANY</v>
      </c>
      <c r="D290" s="138">
        <f>IF($D$2="주말",INDEX(표5[#All],MATCH(C290,표5[[#All],[잉크]],0),18)+INDEX(표5[#All],MATCH(C290,표5[[#All],[잉크]],0),21),INDEX(표5[#All],MATCH(C290,표5[[#All],[잉크]],0),MATCH($D$2,표5[#Headers],0)+1))</f>
        <v>0</v>
      </c>
      <c r="E290" s="138">
        <f>IF($D$2="주말",INDEX(표5[#All],MATCH(C290,표5[[#All],[잉크]],0),19)+INDEX(표5[#All],MATCH(C290,표5[[#All],[잉크]],0),22),INDEX(표5[#All],MATCH(C290,표5[[#All],[잉크]],0),MATCH($D$2,표5[#Headers],0)+2))</f>
        <v>0</v>
      </c>
    </row>
    <row r="291" spans="2:5" ht="16.5" hidden="1" customHeight="1" x14ac:dyDescent="0.3">
      <c r="B291" s="56">
        <f>IFERROR(SUM(D291:E291),0)</f>
        <v>0</v>
      </c>
      <c r="C291" s="139" t="str">
        <f>'제품 추가'!AC289</f>
        <v>MAIZE</v>
      </c>
      <c r="D291" s="138">
        <f>IF($D$2="주말",INDEX(표5[#All],MATCH(C291,표5[[#All],[잉크]],0),18)+INDEX(표5[#All],MATCH(C291,표5[[#All],[잉크]],0),21),INDEX(표5[#All],MATCH(C291,표5[[#All],[잉크]],0),MATCH($D$2,표5[#Headers],0)+1))</f>
        <v>0</v>
      </c>
      <c r="E291" s="138">
        <f>IF($D$2="주말",INDEX(표5[#All],MATCH(C291,표5[[#All],[잉크]],0),19)+INDEX(표5[#All],MATCH(C291,표5[[#All],[잉크]],0),22),INDEX(표5[#All],MATCH(C291,표5[[#All],[잉크]],0),MATCH($D$2,표5[#Headers],0)+2))</f>
        <v>0</v>
      </c>
    </row>
    <row r="292" spans="2:5" ht="16.5" hidden="1" customHeight="1" x14ac:dyDescent="0.3">
      <c r="B292" s="56">
        <f>IFERROR(SUM(D292:E292),0)</f>
        <v>0</v>
      </c>
      <c r="C292" s="139" t="str">
        <f>'제품 추가'!AC290</f>
        <v>MANDARIN</v>
      </c>
      <c r="D292" s="138">
        <f>IF($D$2="주말",INDEX(표5[#All],MATCH(C292,표5[[#All],[잉크]],0),18)+INDEX(표5[#All],MATCH(C292,표5[[#All],[잉크]],0),21),INDEX(표5[#All],MATCH(C292,표5[[#All],[잉크]],0),MATCH($D$2,표5[#Headers],0)+1))</f>
        <v>0</v>
      </c>
      <c r="E292" s="138">
        <f>IF($D$2="주말",INDEX(표5[#All],MATCH(C292,표5[[#All],[잉크]],0),19)+INDEX(표5[#All],MATCH(C292,표5[[#All],[잉크]],0),22),INDEX(표5[#All],MATCH(C292,표5[[#All],[잉크]],0),MATCH($D$2,표5[#Headers],0)+2))</f>
        <v>0</v>
      </c>
    </row>
    <row r="293" spans="2:5" ht="16.5" hidden="1" customHeight="1" x14ac:dyDescent="0.3">
      <c r="B293" s="56">
        <f>IFERROR(SUM(D293:E293),0)</f>
        <v>0</v>
      </c>
      <c r="C293" s="139" t="str">
        <f>'제품 추가'!AC291</f>
        <v>MANGO</v>
      </c>
      <c r="D293" s="138">
        <f>IF($D$2="주말",INDEX(표5[#All],MATCH(C293,표5[[#All],[잉크]],0),18)+INDEX(표5[#All],MATCH(C293,표5[[#All],[잉크]],0),21),INDEX(표5[#All],MATCH(C293,표5[[#All],[잉크]],0),MATCH($D$2,표5[#Headers],0)+1))</f>
        <v>0</v>
      </c>
      <c r="E293" s="138">
        <f>IF($D$2="주말",INDEX(표5[#All],MATCH(C293,표5[[#All],[잉크]],0),19)+INDEX(표5[#All],MATCH(C293,표5[[#All],[잉크]],0),22),INDEX(표5[#All],MATCH(C293,표5[[#All],[잉크]],0),MATCH($D$2,표5[#Headers],0)+2))</f>
        <v>0</v>
      </c>
    </row>
    <row r="294" spans="2:5" hidden="1" x14ac:dyDescent="0.3">
      <c r="B294" s="56">
        <f>IFERROR(SUM(D294:E294),0)</f>
        <v>0</v>
      </c>
      <c r="C294" s="139" t="str">
        <f>'제품 추가'!AC292</f>
        <v>MAPLE</v>
      </c>
      <c r="D294" s="138">
        <f>IF($D$2="주말",INDEX(표5[#All],MATCH(C294,표5[[#All],[잉크]],0),18)+INDEX(표5[#All],MATCH(C294,표5[[#All],[잉크]],0),21),INDEX(표5[#All],MATCH(C294,표5[[#All],[잉크]],0),MATCH($D$2,표5[#Headers],0)+1))</f>
        <v>0</v>
      </c>
      <c r="E294" s="138">
        <f>IF($D$2="주말",INDEX(표5[#All],MATCH(C294,표5[[#All],[잉크]],0),19)+INDEX(표5[#All],MATCH(C294,표5[[#All],[잉크]],0),22),INDEX(표5[#All],MATCH(C294,표5[[#All],[잉크]],0),MATCH($D$2,표5[#Headers],0)+2))</f>
        <v>0</v>
      </c>
    </row>
    <row r="295" spans="2:5" ht="16.5" customHeight="1" x14ac:dyDescent="0.3">
      <c r="B295" s="56">
        <f>IFERROR(SUM(D295:E295),0)</f>
        <v>2</v>
      </c>
      <c r="C295" s="139" t="str">
        <f>'제품 추가'!AC1244</f>
        <v>DASHED</v>
      </c>
      <c r="D295" s="138">
        <f>IF($D$2="주말",INDEX(표5[#All],MATCH(C295,표5[[#All],[잉크]],0),18)+INDEX(표5[#All],MATCH(C295,표5[[#All],[잉크]],0),21),INDEX(표5[#All],MATCH(C295,표5[[#All],[잉크]],0),MATCH($D$2,표5[#Headers],0)+1))</f>
        <v>2</v>
      </c>
      <c r="E295" s="138">
        <f>IF($D$2="주말",INDEX(표5[#All],MATCH(C295,표5[[#All],[잉크]],0),19)+INDEX(표5[#All],MATCH(C295,표5[[#All],[잉크]],0),22),INDEX(표5[#All],MATCH(C295,표5[[#All],[잉크]],0),MATCH($D$2,표5[#Headers],0)+2))</f>
        <v>0</v>
      </c>
    </row>
    <row r="296" spans="2:5" ht="16.5" hidden="1" customHeight="1" x14ac:dyDescent="0.3">
      <c r="B296" s="56">
        <f>IFERROR(SUM(D296:E296),0)</f>
        <v>0</v>
      </c>
      <c r="C296" s="139" t="str">
        <f>'제품 추가'!AC294</f>
        <v>MARIGOLD</v>
      </c>
      <c r="D296" s="138">
        <f>IF($D$2="주말",INDEX(표5[#All],MATCH(C296,표5[[#All],[잉크]],0),18)+INDEX(표5[#All],MATCH(C296,표5[[#All],[잉크]],0),21),INDEX(표5[#All],MATCH(C296,표5[[#All],[잉크]],0),MATCH($D$2,표5[#Headers],0)+1))</f>
        <v>0</v>
      </c>
      <c r="E296" s="138">
        <f>IF($D$2="주말",INDEX(표5[#All],MATCH(C296,표5[[#All],[잉크]],0),19)+INDEX(표5[#All],MATCH(C296,표5[[#All],[잉크]],0),22),INDEX(표5[#All],MATCH(C296,표5[[#All],[잉크]],0),MATCH($D$2,표5[#Headers],0)+2))</f>
        <v>0</v>
      </c>
    </row>
    <row r="297" spans="2:5" ht="16.5" hidden="1" customHeight="1" x14ac:dyDescent="0.3">
      <c r="B297" s="56">
        <f>IFERROR(SUM(D297:E297),0)</f>
        <v>0</v>
      </c>
      <c r="C297" s="139" t="str">
        <f>'제품 추가'!AC295</f>
        <v>MARMALADE</v>
      </c>
      <c r="D297" s="138">
        <f>IF($D$2="주말",INDEX(표5[#All],MATCH(C297,표5[[#All],[잉크]],0),18)+INDEX(표5[#All],MATCH(C297,표5[[#All],[잉크]],0),21),INDEX(표5[#All],MATCH(C297,표5[[#All],[잉크]],0),MATCH($D$2,표5[#Headers],0)+1))</f>
        <v>0</v>
      </c>
      <c r="E297" s="138">
        <f>IF($D$2="주말",INDEX(표5[#All],MATCH(C297,표5[[#All],[잉크]],0),19)+INDEX(표5[#All],MATCH(C297,표5[[#All],[잉크]],0),22),INDEX(표5[#All],MATCH(C297,표5[[#All],[잉크]],0),MATCH($D$2,표5[#Headers],0)+2))</f>
        <v>0</v>
      </c>
    </row>
    <row r="298" spans="2:5" ht="16.5" hidden="1" customHeight="1" x14ac:dyDescent="0.3">
      <c r="B298" s="56">
        <f>IFERROR(SUM(D298:E298),0)</f>
        <v>0</v>
      </c>
      <c r="C298" s="139" t="str">
        <f>'제품 추가'!AC296</f>
        <v>MAROON</v>
      </c>
      <c r="D298" s="138">
        <f>IF($D$2="주말",INDEX(표5[#All],MATCH(C298,표5[[#All],[잉크]],0),18)+INDEX(표5[#All],MATCH(C298,표5[[#All],[잉크]],0),21),INDEX(표5[#All],MATCH(C298,표5[[#All],[잉크]],0),MATCH($D$2,표5[#Headers],0)+1))</f>
        <v>0</v>
      </c>
      <c r="E298" s="138">
        <f>IF($D$2="주말",INDEX(표5[#All],MATCH(C298,표5[[#All],[잉크]],0),19)+INDEX(표5[#All],MATCH(C298,표5[[#All],[잉크]],0),22),INDEX(표5[#All],MATCH(C298,표5[[#All],[잉크]],0),MATCH($D$2,표5[#Headers],0)+2))</f>
        <v>0</v>
      </c>
    </row>
    <row r="299" spans="2:5" ht="16.5" hidden="1" customHeight="1" x14ac:dyDescent="0.3">
      <c r="B299" s="56">
        <f>IFERROR(SUM(D299:E299),0)</f>
        <v>0</v>
      </c>
      <c r="C299" s="139" t="str">
        <f>'제품 추가'!AC297</f>
        <v>MASCARA</v>
      </c>
      <c r="D299" s="138">
        <f>IF($D$2="주말",INDEX(표5[#All],MATCH(C299,표5[[#All],[잉크]],0),18)+INDEX(표5[#All],MATCH(C299,표5[[#All],[잉크]],0),21),INDEX(표5[#All],MATCH(C299,표5[[#All],[잉크]],0),MATCH($D$2,표5[#Headers],0)+1))</f>
        <v>0</v>
      </c>
      <c r="E299" s="138">
        <f>IF($D$2="주말",INDEX(표5[#All],MATCH(C299,표5[[#All],[잉크]],0),19)+INDEX(표5[#All],MATCH(C299,표5[[#All],[잉크]],0),22),INDEX(표5[#All],MATCH(C299,표5[[#All],[잉크]],0),MATCH($D$2,표5[#Headers],0)+2))</f>
        <v>0</v>
      </c>
    </row>
    <row r="300" spans="2:5" hidden="1" x14ac:dyDescent="0.3">
      <c r="B300" s="56">
        <f>IFERROR(SUM(D300:E300),0)</f>
        <v>0</v>
      </c>
      <c r="C300" s="139" t="str">
        <f>'제품 추가'!AC298</f>
        <v>MAUVE</v>
      </c>
      <c r="D300" s="138">
        <f>IF($D$2="주말",INDEX(표5[#All],MATCH(C300,표5[[#All],[잉크]],0),18)+INDEX(표5[#All],MATCH(C300,표5[[#All],[잉크]],0),21),INDEX(표5[#All],MATCH(C300,표5[[#All],[잉크]],0),MATCH($D$2,표5[#Headers],0)+1))</f>
        <v>0</v>
      </c>
      <c r="E300" s="138">
        <f>IF($D$2="주말",INDEX(표5[#All],MATCH(C300,표5[[#All],[잉크]],0),19)+INDEX(표5[#All],MATCH(C300,표5[[#All],[잉크]],0),22),INDEX(표5[#All],MATCH(C300,표5[[#All],[잉크]],0),MATCH($D$2,표5[#Headers],0)+2))</f>
        <v>0</v>
      </c>
    </row>
    <row r="301" spans="2:5" ht="16.5" hidden="1" customHeight="1" x14ac:dyDescent="0.3">
      <c r="B301" s="56">
        <f>IFERROR(SUM(D301:E301),0)</f>
        <v>0</v>
      </c>
      <c r="C301" s="139" t="str">
        <f>'제품 추가'!AC299</f>
        <v>MAVERICK</v>
      </c>
      <c r="D301" s="138">
        <f>IF($D$2="주말",INDEX(표5[#All],MATCH(C301,표5[[#All],[잉크]],0),18)+INDEX(표5[#All],MATCH(C301,표5[[#All],[잉크]],0),21),INDEX(표5[#All],MATCH(C301,표5[[#All],[잉크]],0),MATCH($D$2,표5[#Headers],0)+1))</f>
        <v>0</v>
      </c>
      <c r="E301" s="138">
        <f>IF($D$2="주말",INDEX(표5[#All],MATCH(C301,표5[[#All],[잉크]],0),19)+INDEX(표5[#All],MATCH(C301,표5[[#All],[잉크]],0),22),INDEX(표5[#All],MATCH(C301,표5[[#All],[잉크]],0),MATCH($D$2,표5[#Headers],0)+2))</f>
        <v>0</v>
      </c>
    </row>
    <row r="302" spans="2:5" ht="16.5" hidden="1" customHeight="1" x14ac:dyDescent="0.3">
      <c r="B302" s="56">
        <f>IFERROR(SUM(D302:E302),0)</f>
        <v>0</v>
      </c>
      <c r="C302" s="139" t="str">
        <f>'제품 추가'!AC300</f>
        <v>MBISCUIT</v>
      </c>
      <c r="D302" s="138">
        <f>IF($D$2="주말",INDEX(표5[#All],MATCH(C302,표5[[#All],[잉크]],0),18)+INDEX(표5[#All],MATCH(C302,표5[[#All],[잉크]],0),21),INDEX(표5[#All],MATCH(C302,표5[[#All],[잉크]],0),MATCH($D$2,표5[#Headers],0)+1))</f>
        <v>0</v>
      </c>
      <c r="E302" s="138">
        <f>IF($D$2="주말",INDEX(표5[#All],MATCH(C302,표5[[#All],[잉크]],0),19)+INDEX(표5[#All],MATCH(C302,표5[[#All],[잉크]],0),22),INDEX(표5[#All],MATCH(C302,표5[[#All],[잉크]],0),MATCH($D$2,표5[#Headers],0)+2))</f>
        <v>0</v>
      </c>
    </row>
    <row r="303" spans="2:5" ht="16.5" hidden="1" customHeight="1" x14ac:dyDescent="0.3">
      <c r="B303" s="56">
        <f>IFERROR(SUM(D303:E303),0)</f>
        <v>0</v>
      </c>
      <c r="C303" s="139" t="str">
        <f>'제품 추가'!AC301</f>
        <v>MCORK</v>
      </c>
      <c r="D303" s="138">
        <f>IF($D$2="주말",INDEX(표5[#All],MATCH(C303,표5[[#All],[잉크]],0),18)+INDEX(표5[#All],MATCH(C303,표5[[#All],[잉크]],0),21),INDEX(표5[#All],MATCH(C303,표5[[#All],[잉크]],0),MATCH($D$2,표5[#Headers],0)+1))</f>
        <v>0</v>
      </c>
      <c r="E303" s="138">
        <f>IF($D$2="주말",INDEX(표5[#All],MATCH(C303,표5[[#All],[잉크]],0),19)+INDEX(표5[#All],MATCH(C303,표5[[#All],[잉크]],0),22),INDEX(표5[#All],MATCH(C303,표5[[#All],[잉크]],0),MATCH($D$2,표5[#Headers],0)+2))</f>
        <v>0</v>
      </c>
    </row>
    <row r="304" spans="2:5" ht="16.5" hidden="1" customHeight="1" x14ac:dyDescent="0.3">
      <c r="B304" s="56">
        <f>IFERROR(SUM(D304:E304),0)</f>
        <v>0</v>
      </c>
      <c r="C304" s="139" t="str">
        <f>'제품 추가'!AC302</f>
        <v>MECCA</v>
      </c>
      <c r="D304" s="138">
        <f>IF($D$2="주말",INDEX(표5[#All],MATCH(C304,표5[[#All],[잉크]],0),18)+INDEX(표5[#All],MATCH(C304,표5[[#All],[잉크]],0),21),INDEX(표5[#All],MATCH(C304,표5[[#All],[잉크]],0),MATCH($D$2,표5[#Headers],0)+1))</f>
        <v>0</v>
      </c>
      <c r="E304" s="138">
        <f>IF($D$2="주말",INDEX(표5[#All],MATCH(C304,표5[[#All],[잉크]],0),19)+INDEX(표5[#All],MATCH(C304,표5[[#All],[잉크]],0),22),INDEX(표5[#All],MATCH(C304,표5[[#All],[잉크]],0),MATCH($D$2,표5[#Headers],0)+2))</f>
        <v>0</v>
      </c>
    </row>
    <row r="305" spans="2:5" ht="16.5" hidden="1" customHeight="1" x14ac:dyDescent="0.3">
      <c r="B305" s="56">
        <f>IFERROR(SUM(D305:E305),0)</f>
        <v>0</v>
      </c>
      <c r="C305" s="139" t="str">
        <f>'제품 추가'!AC303</f>
        <v>MEERKAT</v>
      </c>
      <c r="D305" s="138">
        <f>IF($D$2="주말",INDEX(표5[#All],MATCH(C305,표5[[#All],[잉크]],0),18)+INDEX(표5[#All],MATCH(C305,표5[[#All],[잉크]],0),21),INDEX(표5[#All],MATCH(C305,표5[[#All],[잉크]],0),MATCH($D$2,표5[#Headers],0)+1))</f>
        <v>0</v>
      </c>
      <c r="E305" s="138">
        <f>IF($D$2="주말",INDEX(표5[#All],MATCH(C305,표5[[#All],[잉크]],0),19)+INDEX(표5[#All],MATCH(C305,표5[[#All],[잉크]],0),22),INDEX(표5[#All],MATCH(C305,표5[[#All],[잉크]],0),MATCH($D$2,표5[#Headers],0)+2))</f>
        <v>0</v>
      </c>
    </row>
    <row r="306" spans="2:5" ht="16.5" hidden="1" customHeight="1" x14ac:dyDescent="0.3">
      <c r="B306" s="56">
        <f>IFERROR(SUM(D306:E306),0)</f>
        <v>0</v>
      </c>
      <c r="C306" s="139" t="str">
        <f>'제품 추가'!AC304</f>
        <v>MELLOW</v>
      </c>
      <c r="D306" s="138">
        <f>IF($D$2="주말",INDEX(표5[#All],MATCH(C306,표5[[#All],[잉크]],0),18)+INDEX(표5[#All],MATCH(C306,표5[[#All],[잉크]],0),21),INDEX(표5[#All],MATCH(C306,표5[[#All],[잉크]],0),MATCH($D$2,표5[#Headers],0)+1))</f>
        <v>0</v>
      </c>
      <c r="E306" s="138">
        <f>IF($D$2="주말",INDEX(표5[#All],MATCH(C306,표5[[#All],[잉크]],0),19)+INDEX(표5[#All],MATCH(C306,표5[[#All],[잉크]],0),22),INDEX(표5[#All],MATCH(C306,표5[[#All],[잉크]],0),MATCH($D$2,표5[#Headers],0)+2))</f>
        <v>0</v>
      </c>
    </row>
    <row r="307" spans="2:5" ht="16.5" hidden="1" customHeight="1" x14ac:dyDescent="0.3">
      <c r="B307" s="56">
        <f>IFERROR(SUM(D307:E307),0)</f>
        <v>0</v>
      </c>
      <c r="C307" s="139" t="str">
        <f>'제품 추가'!AC305</f>
        <v>MELON</v>
      </c>
      <c r="D307" s="138">
        <f>IF($D$2="주말",INDEX(표5[#All],MATCH(C307,표5[[#All],[잉크]],0),18)+INDEX(표5[#All],MATCH(C307,표5[[#All],[잉크]],0),21),INDEX(표5[#All],MATCH(C307,표5[[#All],[잉크]],0),MATCH($D$2,표5[#Headers],0)+1))</f>
        <v>0</v>
      </c>
      <c r="E307" s="138">
        <f>IF($D$2="주말",INDEX(표5[#All],MATCH(C307,표5[[#All],[잉크]],0),19)+INDEX(표5[#All],MATCH(C307,표5[[#All],[잉크]],0),22),INDEX(표5[#All],MATCH(C307,표5[[#All],[잉크]],0),MATCH($D$2,표5[#Headers],0)+2))</f>
        <v>0</v>
      </c>
    </row>
    <row r="308" spans="2:5" ht="16.5" hidden="1" customHeight="1" x14ac:dyDescent="0.3">
      <c r="B308" s="56">
        <f>IFERROR(SUM(D308:E308),0)</f>
        <v>0</v>
      </c>
      <c r="C308" s="139" t="str">
        <f>'제품 추가'!AC306</f>
        <v>MERRY</v>
      </c>
      <c r="D308" s="138">
        <f>IF($D$2="주말",INDEX(표5[#All],MATCH(C308,표5[[#All],[잉크]],0),18)+INDEX(표5[#All],MATCH(C308,표5[[#All],[잉크]],0),21),INDEX(표5[#All],MATCH(C308,표5[[#All],[잉크]],0),MATCH($D$2,표5[#Headers],0)+1))</f>
        <v>0</v>
      </c>
      <c r="E308" s="138">
        <f>IF($D$2="주말",INDEX(표5[#All],MATCH(C308,표5[[#All],[잉크]],0),19)+INDEX(표5[#All],MATCH(C308,표5[[#All],[잉크]],0),22),INDEX(표5[#All],MATCH(C308,표5[[#All],[잉크]],0),MATCH($D$2,표5[#Headers],0)+2))</f>
        <v>0</v>
      </c>
    </row>
    <row r="309" spans="2:5" ht="16.5" hidden="1" customHeight="1" x14ac:dyDescent="0.3">
      <c r="B309" s="56">
        <f>IFERROR(SUM(D309:E309),0)</f>
        <v>0</v>
      </c>
      <c r="C309" s="139" t="str">
        <f>'제품 추가'!AC307</f>
        <v>METAL</v>
      </c>
      <c r="D309" s="138">
        <f>IF($D$2="주말",INDEX(표5[#All],MATCH(C309,표5[[#All],[잉크]],0),18)+INDEX(표5[#All],MATCH(C309,표5[[#All],[잉크]],0),21),INDEX(표5[#All],MATCH(C309,표5[[#All],[잉크]],0),MATCH($D$2,표5[#Headers],0)+1))</f>
        <v>0</v>
      </c>
      <c r="E309" s="138">
        <f>IF($D$2="주말",INDEX(표5[#All],MATCH(C309,표5[[#All],[잉크]],0),19)+INDEX(표5[#All],MATCH(C309,표5[[#All],[잉크]],0),22),INDEX(표5[#All],MATCH(C309,표5[[#All],[잉크]],0),MATCH($D$2,표5[#Headers],0)+2))</f>
        <v>0</v>
      </c>
    </row>
    <row r="310" spans="2:5" hidden="1" x14ac:dyDescent="0.3">
      <c r="B310" s="56">
        <f>IFERROR(SUM(D310:E310),0)</f>
        <v>0</v>
      </c>
      <c r="C310" s="139" t="str">
        <f>'제품 추가'!AC308</f>
        <v>MGOLD</v>
      </c>
      <c r="D310" s="138">
        <f>IF($D$2="주말",INDEX(표5[#All],MATCH(C310,표5[[#All],[잉크]],0),18)+INDEX(표5[#All],MATCH(C310,표5[[#All],[잉크]],0),21),INDEX(표5[#All],MATCH(C310,표5[[#All],[잉크]],0),MATCH($D$2,표5[#Headers],0)+1))</f>
        <v>0</v>
      </c>
      <c r="E310" s="138">
        <f>IF($D$2="주말",INDEX(표5[#All],MATCH(C310,표5[[#All],[잉크]],0),19)+INDEX(표5[#All],MATCH(C310,표5[[#All],[잉크]],0),22),INDEX(표5[#All],MATCH(C310,표5[[#All],[잉크]],0),MATCH($D$2,표5[#Headers],0)+2))</f>
        <v>0</v>
      </c>
    </row>
    <row r="311" spans="2:5" hidden="1" x14ac:dyDescent="0.3">
      <c r="B311" s="56">
        <f>IFERROR(SUM(D311:E311),0)</f>
        <v>0</v>
      </c>
      <c r="C311" s="139" t="str">
        <f>'제품 추가'!AC309</f>
        <v>MIDNIGHT</v>
      </c>
      <c r="D311" s="138">
        <f>IF($D$2="주말",INDEX(표5[#All],MATCH(C311,표5[[#All],[잉크]],0),18)+INDEX(표5[#All],MATCH(C311,표5[[#All],[잉크]],0),21),INDEX(표5[#All],MATCH(C311,표5[[#All],[잉크]],0),MATCH($D$2,표5[#Headers],0)+1))</f>
        <v>0</v>
      </c>
      <c r="E311" s="138">
        <f>IF($D$2="주말",INDEX(표5[#All],MATCH(C311,표5[[#All],[잉크]],0),19)+INDEX(표5[#All],MATCH(C311,표5[[#All],[잉크]],0),22),INDEX(표5[#All],MATCH(C311,표5[[#All],[잉크]],0),MATCH($D$2,표5[#Headers],0)+2))</f>
        <v>0</v>
      </c>
    </row>
    <row r="312" spans="2:5" ht="16.5" hidden="1" customHeight="1" x14ac:dyDescent="0.3">
      <c r="B312" s="56">
        <f>IFERROR(SUM(D312:E312),0)</f>
        <v>0</v>
      </c>
      <c r="C312" s="139" t="str">
        <f>'제품 추가'!AC310</f>
        <v>MIFFY</v>
      </c>
      <c r="D312" s="138">
        <f>IF($D$2="주말",INDEX(표5[#All],MATCH(C312,표5[[#All],[잉크]],0),18)+INDEX(표5[#All],MATCH(C312,표5[[#All],[잉크]],0),21),INDEX(표5[#All],MATCH(C312,표5[[#All],[잉크]],0),MATCH($D$2,표5[#Headers],0)+1))</f>
        <v>0</v>
      </c>
      <c r="E312" s="138">
        <f>IF($D$2="주말",INDEX(표5[#All],MATCH(C312,표5[[#All],[잉크]],0),19)+INDEX(표5[#All],MATCH(C312,표5[[#All],[잉크]],0),22),INDEX(표5[#All],MATCH(C312,표5[[#All],[잉크]],0),MATCH($D$2,표5[#Headers],0)+2))</f>
        <v>0</v>
      </c>
    </row>
    <row r="313" spans="2:5" hidden="1" x14ac:dyDescent="0.3">
      <c r="B313" s="56">
        <f>IFERROR(SUM(D313:E313),0)</f>
        <v>0</v>
      </c>
      <c r="C313" s="139" t="str">
        <f>'제품 추가'!AC311</f>
        <v>MIMOSA</v>
      </c>
      <c r="D313" s="138">
        <f>IF($D$2="주말",INDEX(표5[#All],MATCH(C313,표5[[#All],[잉크]],0),18)+INDEX(표5[#All],MATCH(C313,표5[[#All],[잉크]],0),21),INDEX(표5[#All],MATCH(C313,표5[[#All],[잉크]],0),MATCH($D$2,표5[#Headers],0)+1))</f>
        <v>0</v>
      </c>
      <c r="E313" s="138">
        <f>IF($D$2="주말",INDEX(표5[#All],MATCH(C313,표5[[#All],[잉크]],0),19)+INDEX(표5[#All],MATCH(C313,표5[[#All],[잉크]],0),22),INDEX(표5[#All],MATCH(C313,표5[[#All],[잉크]],0),MATCH($D$2,표5[#Headers],0)+2))</f>
        <v>0</v>
      </c>
    </row>
    <row r="314" spans="2:5" ht="16.5" hidden="1" customHeight="1" x14ac:dyDescent="0.3">
      <c r="B314" s="56">
        <f>IFERROR(SUM(D314:E314),0)</f>
        <v>0</v>
      </c>
      <c r="C314" s="139" t="str">
        <f>'제품 추가'!AC312</f>
        <v>MING</v>
      </c>
      <c r="D314" s="138">
        <f>IF($D$2="주말",INDEX(표5[#All],MATCH(C314,표5[[#All],[잉크]],0),18)+INDEX(표5[#All],MATCH(C314,표5[[#All],[잉크]],0),21),INDEX(표5[#All],MATCH(C314,표5[[#All],[잉크]],0),MATCH($D$2,표5[#Headers],0)+1))</f>
        <v>0</v>
      </c>
      <c r="E314" s="138">
        <f>IF($D$2="주말",INDEX(표5[#All],MATCH(C314,표5[[#All],[잉크]],0),19)+INDEX(표5[#All],MATCH(C314,표5[[#All],[잉크]],0),22),INDEX(표5[#All],MATCH(C314,표5[[#All],[잉크]],0),MATCH($D$2,표5[#Headers],0)+2))</f>
        <v>0</v>
      </c>
    </row>
    <row r="315" spans="2:5" ht="16.5" hidden="1" customHeight="1" x14ac:dyDescent="0.3">
      <c r="B315" s="56">
        <f>IFERROR(SUM(D315:E315),0)</f>
        <v>0</v>
      </c>
      <c r="C315" s="139" t="str">
        <f>'제품 추가'!AC313</f>
        <v>MINK</v>
      </c>
      <c r="D315" s="138">
        <f>IF($D$2="주말",INDEX(표5[#All],MATCH(C315,표5[[#All],[잉크]],0),18)+INDEX(표5[#All],MATCH(C315,표5[[#All],[잉크]],0),21),INDEX(표5[#All],MATCH(C315,표5[[#All],[잉크]],0),MATCH($D$2,표5[#Headers],0)+1))</f>
        <v>0</v>
      </c>
      <c r="E315" s="138">
        <f>IF($D$2="주말",INDEX(표5[#All],MATCH(C315,표5[[#All],[잉크]],0),19)+INDEX(표5[#All],MATCH(C315,표5[[#All],[잉크]],0),22),INDEX(표5[#All],MATCH(C315,표5[[#All],[잉크]],0),MATCH($D$2,표5[#Headers],0)+2))</f>
        <v>0</v>
      </c>
    </row>
    <row r="316" spans="2:5" ht="16.5" hidden="1" customHeight="1" x14ac:dyDescent="0.3">
      <c r="B316" s="56">
        <f>IFERROR(SUM(D316:E316),0)</f>
        <v>0</v>
      </c>
      <c r="C316" s="139" t="str">
        <f>'제품 추가'!AC314</f>
        <v>MINT</v>
      </c>
      <c r="D316" s="138">
        <f>IF($D$2="주말",INDEX(표5[#All],MATCH(C316,표5[[#All],[잉크]],0),18)+INDEX(표5[#All],MATCH(C316,표5[[#All],[잉크]],0),21),INDEX(표5[#All],MATCH(C316,표5[[#All],[잉크]],0),MATCH($D$2,표5[#Headers],0)+1))</f>
        <v>0</v>
      </c>
      <c r="E316" s="138">
        <f>IF($D$2="주말",INDEX(표5[#All],MATCH(C316,표5[[#All],[잉크]],0),19)+INDEX(표5[#All],MATCH(C316,표5[[#All],[잉크]],0),22),INDEX(표5[#All],MATCH(C316,표5[[#All],[잉크]],0),MATCH($D$2,표5[#Headers],0)+2))</f>
        <v>0</v>
      </c>
    </row>
    <row r="317" spans="2:5" hidden="1" x14ac:dyDescent="0.3">
      <c r="B317" s="56">
        <f>IFERROR(SUM(D317:E317),0)</f>
        <v>0</v>
      </c>
      <c r="C317" s="139" t="str">
        <f>'제품 추가'!AC315</f>
        <v>MISTY</v>
      </c>
      <c r="D317" s="138">
        <f>IF($D$2="주말",INDEX(표5[#All],MATCH(C317,표5[[#All],[잉크]],0),18)+INDEX(표5[#All],MATCH(C317,표5[[#All],[잉크]],0),21),INDEX(표5[#All],MATCH(C317,표5[[#All],[잉크]],0),MATCH($D$2,표5[#Headers],0)+1))</f>
        <v>0</v>
      </c>
      <c r="E317" s="138">
        <f>IF($D$2="주말",INDEX(표5[#All],MATCH(C317,표5[[#All],[잉크]],0),19)+INDEX(표5[#All],MATCH(C317,표5[[#All],[잉크]],0),22),INDEX(표5[#All],MATCH(C317,표5[[#All],[잉크]],0),MATCH($D$2,표5[#Headers],0)+2))</f>
        <v>0</v>
      </c>
    </row>
    <row r="318" spans="2:5" ht="16.5" hidden="1" customHeight="1" x14ac:dyDescent="0.3">
      <c r="B318" s="56">
        <f>IFERROR(SUM(D318:E318),0)</f>
        <v>0</v>
      </c>
      <c r="C318" s="139" t="str">
        <f>'제품 추가'!AC316</f>
        <v>MOAK</v>
      </c>
      <c r="D318" s="138">
        <f>IF($D$2="주말",INDEX(표5[#All],MATCH(C318,표5[[#All],[잉크]],0),18)+INDEX(표5[#All],MATCH(C318,표5[[#All],[잉크]],0),21),INDEX(표5[#All],MATCH(C318,표5[[#All],[잉크]],0),MATCH($D$2,표5[#Headers],0)+1))</f>
        <v>0</v>
      </c>
      <c r="E318" s="138">
        <f>IF($D$2="주말",INDEX(표5[#All],MATCH(C318,표5[[#All],[잉크]],0),19)+INDEX(표5[#All],MATCH(C318,표5[[#All],[잉크]],0),22),INDEX(표5[#All],MATCH(C318,표5[[#All],[잉크]],0),MATCH($D$2,표5[#Headers],0)+2))</f>
        <v>0</v>
      </c>
    </row>
    <row r="319" spans="2:5" ht="16.5" hidden="1" customHeight="1" x14ac:dyDescent="0.3">
      <c r="B319" s="56">
        <f>IFERROR(SUM(D319:E319),0)</f>
        <v>0</v>
      </c>
      <c r="C319" s="139" t="str">
        <f>'제품 추가'!AC317</f>
        <v>MOCHA</v>
      </c>
      <c r="D319" s="138">
        <f>IF($D$2="주말",INDEX(표5[#All],MATCH(C319,표5[[#All],[잉크]],0),18)+INDEX(표5[#All],MATCH(C319,표5[[#All],[잉크]],0),21),INDEX(표5[#All],MATCH(C319,표5[[#All],[잉크]],0),MATCH($D$2,표5[#Headers],0)+1))</f>
        <v>0</v>
      </c>
      <c r="E319" s="138">
        <f>IF($D$2="주말",INDEX(표5[#All],MATCH(C319,표5[[#All],[잉크]],0),19)+INDEX(표5[#All],MATCH(C319,표5[[#All],[잉크]],0),22),INDEX(표5[#All],MATCH(C319,표5[[#All],[잉크]],0),MATCH($D$2,표5[#Headers],0)+2))</f>
        <v>0</v>
      </c>
    </row>
    <row r="320" spans="2:5" ht="16.5" hidden="1" customHeight="1" x14ac:dyDescent="0.3">
      <c r="B320" s="56">
        <f>IFERROR(SUM(D320:E320),0)</f>
        <v>0</v>
      </c>
      <c r="C320" s="139" t="str">
        <f>'제품 추가'!AC318</f>
        <v>MONKEY</v>
      </c>
      <c r="D320" s="138">
        <f>IF($D$2="주말",INDEX(표5[#All],MATCH(C320,표5[[#All],[잉크]],0),18)+INDEX(표5[#All],MATCH(C320,표5[[#All],[잉크]],0),21),INDEX(표5[#All],MATCH(C320,표5[[#All],[잉크]],0),MATCH($D$2,표5[#Headers],0)+1))</f>
        <v>0</v>
      </c>
      <c r="E320" s="138">
        <f>IF($D$2="주말",INDEX(표5[#All],MATCH(C320,표5[[#All],[잉크]],0),19)+INDEX(표5[#All],MATCH(C320,표5[[#All],[잉크]],0),22),INDEX(표5[#All],MATCH(C320,표5[[#All],[잉크]],0),MATCH($D$2,표5[#Headers],0)+2))</f>
        <v>0</v>
      </c>
    </row>
    <row r="321" spans="2:5" ht="16.5" hidden="1" customHeight="1" x14ac:dyDescent="0.3">
      <c r="B321" s="56">
        <f>IFERROR(SUM(D321:E321),0)</f>
        <v>0</v>
      </c>
      <c r="C321" s="139" t="str">
        <f>'제품 추가'!AC319</f>
        <v>MOON</v>
      </c>
      <c r="D321" s="138">
        <f>IF($D$2="주말",INDEX(표5[#All],MATCH(C321,표5[[#All],[잉크]],0),18)+INDEX(표5[#All],MATCH(C321,표5[[#All],[잉크]],0),21),INDEX(표5[#All],MATCH(C321,표5[[#All],[잉크]],0),MATCH($D$2,표5[#Headers],0)+1))</f>
        <v>0</v>
      </c>
      <c r="E321" s="138">
        <f>IF($D$2="주말",INDEX(표5[#All],MATCH(C321,표5[[#All],[잉크]],0),19)+INDEX(표5[#All],MATCH(C321,표5[[#All],[잉크]],0),22),INDEX(표5[#All],MATCH(C321,표5[[#All],[잉크]],0),MATCH($D$2,표5[#Headers],0)+2))</f>
        <v>0</v>
      </c>
    </row>
    <row r="322" spans="2:5" ht="16.5" hidden="1" customHeight="1" x14ac:dyDescent="0.3">
      <c r="B322" s="56">
        <f>IFERROR(SUM(D322:E322),0)</f>
        <v>0</v>
      </c>
      <c r="C322" s="139" t="str">
        <f>'제품 추가'!AC320</f>
        <v>MOSS</v>
      </c>
      <c r="D322" s="138">
        <f>IF($D$2="주말",INDEX(표5[#All],MATCH(C322,표5[[#All],[잉크]],0),18)+INDEX(표5[#All],MATCH(C322,표5[[#All],[잉크]],0),21),INDEX(표5[#All],MATCH(C322,표5[[#All],[잉크]],0),MATCH($D$2,표5[#Headers],0)+1))</f>
        <v>0</v>
      </c>
      <c r="E322" s="138">
        <f>IF($D$2="주말",INDEX(표5[#All],MATCH(C322,표5[[#All],[잉크]],0),19)+INDEX(표5[#All],MATCH(C322,표5[[#All],[잉크]],0),22),INDEX(표5[#All],MATCH(C322,표5[[#All],[잉크]],0),MATCH($D$2,표5[#Headers],0)+2))</f>
        <v>0</v>
      </c>
    </row>
    <row r="323" spans="2:5" ht="16.5" hidden="1" customHeight="1" x14ac:dyDescent="0.3">
      <c r="B323" s="56">
        <f>IFERROR(SUM(D323:E323),0)</f>
        <v>0</v>
      </c>
      <c r="C323" s="139" t="str">
        <f>'제품 추가'!AC321</f>
        <v>MOTH</v>
      </c>
      <c r="D323" s="138">
        <f>IF($D$2="주말",INDEX(표5[#All],MATCH(C323,표5[[#All],[잉크]],0),18)+INDEX(표5[#All],MATCH(C323,표5[[#All],[잉크]],0),21),INDEX(표5[#All],MATCH(C323,표5[[#All],[잉크]],0),MATCH($D$2,표5[#Headers],0)+1))</f>
        <v>0</v>
      </c>
      <c r="E323" s="138">
        <f>IF($D$2="주말",INDEX(표5[#All],MATCH(C323,표5[[#All],[잉크]],0),19)+INDEX(표5[#All],MATCH(C323,표5[[#All],[잉크]],0),22),INDEX(표5[#All],MATCH(C323,표5[[#All],[잉크]],0),MATCH($D$2,표5[#Headers],0)+2))</f>
        <v>0</v>
      </c>
    </row>
    <row r="324" spans="2:5" ht="16.5" hidden="1" customHeight="1" x14ac:dyDescent="0.3">
      <c r="B324" s="56">
        <f>IFERROR(SUM(D324:E324),0)</f>
        <v>0</v>
      </c>
      <c r="C324" s="139" t="str">
        <f>'제품 추가'!AC322</f>
        <v>MOUSE</v>
      </c>
      <c r="D324" s="138">
        <f>IF($D$2="주말",INDEX(표5[#All],MATCH(C324,표5[[#All],[잉크]],0),18)+INDEX(표5[#All],MATCH(C324,표5[[#All],[잉크]],0),21),INDEX(표5[#All],MATCH(C324,표5[[#All],[잉크]],0),MATCH($D$2,표5[#Headers],0)+1))</f>
        <v>0</v>
      </c>
      <c r="E324" s="138">
        <f>IF($D$2="주말",INDEX(표5[#All],MATCH(C324,표5[[#All],[잉크]],0),19)+INDEX(표5[#All],MATCH(C324,표5[[#All],[잉크]],0),22),INDEX(표5[#All],MATCH(C324,표5[[#All],[잉크]],0),MATCH($D$2,표5[#Headers],0)+2))</f>
        <v>0</v>
      </c>
    </row>
    <row r="325" spans="2:5" ht="16.5" hidden="1" customHeight="1" x14ac:dyDescent="0.3">
      <c r="B325" s="56">
        <f>IFERROR(SUM(D325:E325),0)</f>
        <v>0</v>
      </c>
      <c r="C325" s="139" t="str">
        <f>'제품 추가'!AC323</f>
        <v>MSILVER</v>
      </c>
      <c r="D325" s="138">
        <f>IF($D$2="주말",INDEX(표5[#All],MATCH(C325,표5[[#All],[잉크]],0),18)+INDEX(표5[#All],MATCH(C325,표5[[#All],[잉크]],0),21),INDEX(표5[#All],MATCH(C325,표5[[#All],[잉크]],0),MATCH($D$2,표5[#Headers],0)+1))</f>
        <v>0</v>
      </c>
      <c r="E325" s="138">
        <f>IF($D$2="주말",INDEX(표5[#All],MATCH(C325,표5[[#All],[잉크]],0),19)+INDEX(표5[#All],MATCH(C325,표5[[#All],[잉크]],0),22),INDEX(표5[#All],MATCH(C325,표5[[#All],[잉크]],0),MATCH($D$2,표5[#Headers],0)+2))</f>
        <v>0</v>
      </c>
    </row>
    <row r="326" spans="2:5" ht="16.5" hidden="1" customHeight="1" x14ac:dyDescent="0.3">
      <c r="B326" s="56">
        <f>IFERROR(SUM(D326:E326),0)</f>
        <v>0</v>
      </c>
      <c r="C326" s="139" t="str">
        <f>'제품 추가'!AC324</f>
        <v>MUD</v>
      </c>
      <c r="D326" s="138">
        <f>IF($D$2="주말",INDEX(표5[#All],MATCH(C326,표5[[#All],[잉크]],0),18)+INDEX(표5[#All],MATCH(C326,표5[[#All],[잉크]],0),21),INDEX(표5[#All],MATCH(C326,표5[[#All],[잉크]],0),MATCH($D$2,표5[#Headers],0)+1))</f>
        <v>0</v>
      </c>
      <c r="E326" s="138">
        <f>IF($D$2="주말",INDEX(표5[#All],MATCH(C326,표5[[#All],[잉크]],0),19)+INDEX(표5[#All],MATCH(C326,표5[[#All],[잉크]],0),22),INDEX(표5[#All],MATCH(C326,표5[[#All],[잉크]],0),MATCH($D$2,표5[#Headers],0)+2))</f>
        <v>0</v>
      </c>
    </row>
    <row r="327" spans="2:5" hidden="1" x14ac:dyDescent="0.3">
      <c r="B327" s="56">
        <f>IFERROR(SUM(D327:E327),0)</f>
        <v>0</v>
      </c>
      <c r="C327" s="139" t="str">
        <f>'제품 추가'!AC325</f>
        <v>MUSCAT</v>
      </c>
      <c r="D327" s="138">
        <f>IF($D$2="주말",INDEX(표5[#All],MATCH(C327,표5[[#All],[잉크]],0),18)+INDEX(표5[#All],MATCH(C327,표5[[#All],[잉크]],0),21),INDEX(표5[#All],MATCH(C327,표5[[#All],[잉크]],0),MATCH($D$2,표5[#Headers],0)+1))</f>
        <v>0</v>
      </c>
      <c r="E327" s="138">
        <f>IF($D$2="주말",INDEX(표5[#All],MATCH(C327,표5[[#All],[잉크]],0),19)+INDEX(표5[#All],MATCH(C327,표5[[#All],[잉크]],0),22),INDEX(표5[#All],MATCH(C327,표5[[#All],[잉크]],0),MATCH($D$2,표5[#Headers],0)+2))</f>
        <v>0</v>
      </c>
    </row>
    <row r="328" spans="2:5" ht="16.5" hidden="1" customHeight="1" x14ac:dyDescent="0.3">
      <c r="B328" s="56">
        <f>IFERROR(SUM(D328:E328),0)</f>
        <v>0</v>
      </c>
      <c r="C328" s="139" t="str">
        <f>'제품 추가'!AC141</f>
        <v>DARK</v>
      </c>
      <c r="D328" s="138">
        <f>IF($D$2="주말",INDEX(표5[#All],MATCH(C328,표5[[#All],[잉크]],0),18)+INDEX(표5[#All],MATCH(C328,표5[[#All],[잉크]],0),21),INDEX(표5[#All],MATCH(C328,표5[[#All],[잉크]],0),MATCH($D$2,표5[#Headers],0)+1))</f>
        <v>0</v>
      </c>
      <c r="E328" s="138">
        <f>IF($D$2="주말",INDEX(표5[#All],MATCH(C328,표5[[#All],[잉크]],0),19)+INDEX(표5[#All],MATCH(C328,표5[[#All],[잉크]],0),22),INDEX(표5[#All],MATCH(C328,표5[[#All],[잉크]],0),MATCH($D$2,표5[#Headers],0)+2))</f>
        <v>0</v>
      </c>
    </row>
    <row r="329" spans="2:5" hidden="1" x14ac:dyDescent="0.3">
      <c r="B329" s="56">
        <f>IFERROR(SUM(D329:E329),0)</f>
        <v>0</v>
      </c>
      <c r="C329" s="139" t="str">
        <f>'제품 추가'!AC327</f>
        <v>MUSTANG</v>
      </c>
      <c r="D329" s="138">
        <f>IF($D$2="주말",INDEX(표5[#All],MATCH(C329,표5[[#All],[잉크]],0),18)+INDEX(표5[#All],MATCH(C329,표5[[#All],[잉크]],0),21),INDEX(표5[#All],MATCH(C329,표5[[#All],[잉크]],0),MATCH($D$2,표5[#Headers],0)+1))</f>
        <v>0</v>
      </c>
      <c r="E329" s="138">
        <f>IF($D$2="주말",INDEX(표5[#All],MATCH(C329,표5[[#All],[잉크]],0),19)+INDEX(표5[#All],MATCH(C329,표5[[#All],[잉크]],0),22),INDEX(표5[#All],MATCH(C329,표5[[#All],[잉크]],0),MATCH($D$2,표5[#Headers],0)+2))</f>
        <v>0</v>
      </c>
    </row>
    <row r="330" spans="2:5" ht="16.5" hidden="1" customHeight="1" x14ac:dyDescent="0.3">
      <c r="B330" s="56">
        <f>IFERROR(SUM(D330:E330),0)</f>
        <v>0</v>
      </c>
      <c r="C330" s="139" t="str">
        <f>'제품 추가'!AC328</f>
        <v>MVERMILION</v>
      </c>
      <c r="D330" s="138">
        <f>IF($D$2="주말",INDEX(표5[#All],MATCH(C330,표5[[#All],[잉크]],0),18)+INDEX(표5[#All],MATCH(C330,표5[[#All],[잉크]],0),21),INDEX(표5[#All],MATCH(C330,표5[[#All],[잉크]],0),MATCH($D$2,표5[#Headers],0)+1))</f>
        <v>0</v>
      </c>
      <c r="E330" s="138">
        <f>IF($D$2="주말",INDEX(표5[#All],MATCH(C330,표5[[#All],[잉크]],0),19)+INDEX(표5[#All],MATCH(C330,표5[[#All],[잉크]],0),22),INDEX(표5[#All],MATCH(C330,표5[[#All],[잉크]],0),MATCH($D$2,표5[#Headers],0)+2))</f>
        <v>0</v>
      </c>
    </row>
    <row r="331" spans="2:5" ht="16.5" hidden="1" customHeight="1" x14ac:dyDescent="0.3">
      <c r="B331" s="56">
        <f>IFERROR(SUM(D331:E331),0)</f>
        <v>0</v>
      </c>
      <c r="C331" s="139" t="str">
        <f>'제품 추가'!AC329</f>
        <v>MWIND</v>
      </c>
      <c r="D331" s="138">
        <f>IF($D$2="주말",INDEX(표5[#All],MATCH(C331,표5[[#All],[잉크]],0),18)+INDEX(표5[#All],MATCH(C331,표5[[#All],[잉크]],0),21),INDEX(표5[#All],MATCH(C331,표5[[#All],[잉크]],0),MATCH($D$2,표5[#Headers],0)+1))</f>
        <v>0</v>
      </c>
      <c r="E331" s="138">
        <f>IF($D$2="주말",INDEX(표5[#All],MATCH(C331,표5[[#All],[잉크]],0),19)+INDEX(표5[#All],MATCH(C331,표5[[#All],[잉크]],0),22),INDEX(표5[#All],MATCH(C331,표5[[#All],[잉크]],0),MATCH($D$2,표5[#Headers],0)+2))</f>
        <v>0</v>
      </c>
    </row>
    <row r="332" spans="2:5" ht="16.5" hidden="1" customHeight="1" x14ac:dyDescent="0.3">
      <c r="B332" s="56">
        <f>IFERROR(SUM(D332:E332),0)</f>
        <v>0</v>
      </c>
      <c r="C332" s="139" t="str">
        <f>'제품 추가'!AC330</f>
        <v>NARCISSUS</v>
      </c>
      <c r="D332" s="138">
        <f>IF($D$2="주말",INDEX(표5[#All],MATCH(C332,표5[[#All],[잉크]],0),18)+INDEX(표5[#All],MATCH(C332,표5[[#All],[잉크]],0),21),INDEX(표5[#All],MATCH(C332,표5[[#All],[잉크]],0),MATCH($D$2,표5[#Headers],0)+1))</f>
        <v>0</v>
      </c>
      <c r="E332" s="138">
        <f>IF($D$2="주말",INDEX(표5[#All],MATCH(C332,표5[[#All],[잉크]],0),19)+INDEX(표5[#All],MATCH(C332,표5[[#All],[잉크]],0),22),INDEX(표5[#All],MATCH(C332,표5[[#All],[잉크]],0),MATCH($D$2,표5[#Headers],0)+2))</f>
        <v>0</v>
      </c>
    </row>
    <row r="333" spans="2:5" ht="16.5" hidden="1" customHeight="1" x14ac:dyDescent="0.3">
      <c r="B333" s="56">
        <f>IFERROR(SUM(D333:E333),0)</f>
        <v>0</v>
      </c>
      <c r="C333" s="139" t="str">
        <f>'제품 추가'!AC331</f>
        <v>NAVY</v>
      </c>
      <c r="D333" s="138">
        <f>IF($D$2="주말",INDEX(표5[#All],MATCH(C333,표5[[#All],[잉크]],0),18)+INDEX(표5[#All],MATCH(C333,표5[[#All],[잉크]],0),21),INDEX(표5[#All],MATCH(C333,표5[[#All],[잉크]],0),MATCH($D$2,표5[#Headers],0)+1))</f>
        <v>0</v>
      </c>
      <c r="E333" s="138">
        <f>IF($D$2="주말",INDEX(표5[#All],MATCH(C333,표5[[#All],[잉크]],0),19)+INDEX(표5[#All],MATCH(C333,표5[[#All],[잉크]],0),22),INDEX(표5[#All],MATCH(C333,표5[[#All],[잉크]],0),MATCH($D$2,표5[#Headers],0)+2))</f>
        <v>0</v>
      </c>
    </row>
    <row r="334" spans="2:5" ht="16.5" hidden="1" customHeight="1" x14ac:dyDescent="0.3">
      <c r="B334" s="56">
        <f>IFERROR(SUM(D334:E334),0)</f>
        <v>0</v>
      </c>
      <c r="C334" s="139" t="str">
        <f>'제품 추가'!AC332</f>
        <v>NECTARINE</v>
      </c>
      <c r="D334" s="138">
        <f>IF($D$2="주말",INDEX(표5[#All],MATCH(C334,표5[[#All],[잉크]],0),18)+INDEX(표5[#All],MATCH(C334,표5[[#All],[잉크]],0),21),INDEX(표5[#All],MATCH(C334,표5[[#All],[잉크]],0),MATCH($D$2,표5[#Headers],0)+1))</f>
        <v>0</v>
      </c>
      <c r="E334" s="138">
        <f>IF($D$2="주말",INDEX(표5[#All],MATCH(C334,표5[[#All],[잉크]],0),19)+INDEX(표5[#All],MATCH(C334,표5[[#All],[잉크]],0),22),INDEX(표5[#All],MATCH(C334,표5[[#All],[잉크]],0),MATCH($D$2,표5[#Headers],0)+2))</f>
        <v>0</v>
      </c>
    </row>
    <row r="335" spans="2:5" ht="16.5" hidden="1" customHeight="1" x14ac:dyDescent="0.3">
      <c r="B335" s="56">
        <f>IFERROR(SUM(D335:E335),0)</f>
        <v>0</v>
      </c>
      <c r="C335" s="139" t="str">
        <f>'제품 추가'!AC333</f>
        <v>NIGHT</v>
      </c>
      <c r="D335" s="138">
        <f>IF($D$2="주말",INDEX(표5[#All],MATCH(C335,표5[[#All],[잉크]],0),18)+INDEX(표5[#All],MATCH(C335,표5[[#All],[잉크]],0),21),INDEX(표5[#All],MATCH(C335,표5[[#All],[잉크]],0),MATCH($D$2,표5[#Headers],0)+1))</f>
        <v>0</v>
      </c>
      <c r="E335" s="138">
        <f>IF($D$2="주말",INDEX(표5[#All],MATCH(C335,표5[[#All],[잉크]],0),19)+INDEX(표5[#All],MATCH(C335,표5[[#All],[잉크]],0),22),INDEX(표5[#All],MATCH(C335,표5[[#All],[잉크]],0),MATCH($D$2,표5[#Headers],0)+2))</f>
        <v>0</v>
      </c>
    </row>
    <row r="336" spans="2:5" ht="16.5" hidden="1" customHeight="1" x14ac:dyDescent="0.3">
      <c r="B336" s="56">
        <f>IFERROR(SUM(D336:E336),0)</f>
        <v>0</v>
      </c>
      <c r="C336" s="139" t="str">
        <f>'제품 추가'!AC334</f>
        <v>NOIR</v>
      </c>
      <c r="D336" s="138">
        <f>IF($D$2="주말",INDEX(표5[#All],MATCH(C336,표5[[#All],[잉크]],0),18)+INDEX(표5[#All],MATCH(C336,표5[[#All],[잉크]],0),21),INDEX(표5[#All],MATCH(C336,표5[[#All],[잉크]],0),MATCH($D$2,표5[#Headers],0)+1))</f>
        <v>0</v>
      </c>
      <c r="E336" s="138">
        <f>IF($D$2="주말",INDEX(표5[#All],MATCH(C336,표5[[#All],[잉크]],0),19)+INDEX(표5[#All],MATCH(C336,표5[[#All],[잉크]],0),22),INDEX(표5[#All],MATCH(C336,표5[[#All],[잉크]],0),MATCH($D$2,표5[#Headers],0)+2))</f>
        <v>0</v>
      </c>
    </row>
    <row r="337" spans="2:5" ht="16.5" hidden="1" customHeight="1" x14ac:dyDescent="0.3">
      <c r="B337" s="56">
        <f>IFERROR(SUM(D337:E337),0)</f>
        <v>0</v>
      </c>
      <c r="C337" s="139" t="str">
        <f>'제품 추가'!AC335</f>
        <v>NOUGAT</v>
      </c>
      <c r="D337" s="138">
        <f>IF($D$2="주말",INDEX(표5[#All],MATCH(C337,표5[[#All],[잉크]],0),18)+INDEX(표5[#All],MATCH(C337,표5[[#All],[잉크]],0),21),INDEX(표5[#All],MATCH(C337,표5[[#All],[잉크]],0),MATCH($D$2,표5[#Headers],0)+1))</f>
        <v>0</v>
      </c>
      <c r="E337" s="138">
        <f>IF($D$2="주말",INDEX(표5[#All],MATCH(C337,표5[[#All],[잉크]],0),19)+INDEX(표5[#All],MATCH(C337,표5[[#All],[잉크]],0),22),INDEX(표5[#All],MATCH(C337,표5[[#All],[잉크]],0),MATCH($D$2,표5[#Headers],0)+2))</f>
        <v>0</v>
      </c>
    </row>
    <row r="338" spans="2:5" ht="16.5" hidden="1" customHeight="1" x14ac:dyDescent="0.3">
      <c r="B338" s="56">
        <f>IFERROR(SUM(D338:E338),0)</f>
        <v>0</v>
      </c>
      <c r="C338" s="139" t="str">
        <f>'제품 추가'!AC336</f>
        <v>NUDE</v>
      </c>
      <c r="D338" s="138">
        <f>IF($D$2="주말",INDEX(표5[#All],MATCH(C338,표5[[#All],[잉크]],0),18)+INDEX(표5[#All],MATCH(C338,표5[[#All],[잉크]],0),21),INDEX(표5[#All],MATCH(C338,표5[[#All],[잉크]],0),MATCH($D$2,표5[#Headers],0)+1))</f>
        <v>0</v>
      </c>
      <c r="E338" s="138">
        <f>IF($D$2="주말",INDEX(표5[#All],MATCH(C338,표5[[#All],[잉크]],0),19)+INDEX(표5[#All],MATCH(C338,표5[[#All],[잉크]],0),22),INDEX(표5[#All],MATCH(C338,표5[[#All],[잉크]],0),MATCH($D$2,표5[#Headers],0)+2))</f>
        <v>0</v>
      </c>
    </row>
    <row r="339" spans="2:5" ht="16.5" hidden="1" customHeight="1" x14ac:dyDescent="0.3">
      <c r="B339" s="56">
        <f>IFERROR(SUM(D339:E339),0)</f>
        <v>0</v>
      </c>
      <c r="C339" s="139" t="str">
        <f>'제품 추가'!AC337</f>
        <v>NUTMEG</v>
      </c>
      <c r="D339" s="138">
        <f>IF($D$2="주말",INDEX(표5[#All],MATCH(C339,표5[[#All],[잉크]],0),18)+INDEX(표5[#All],MATCH(C339,표5[[#All],[잉크]],0),21),INDEX(표5[#All],MATCH(C339,표5[[#All],[잉크]],0),MATCH($D$2,표5[#Headers],0)+1))</f>
        <v>0</v>
      </c>
      <c r="E339" s="138">
        <f>IF($D$2="주말",INDEX(표5[#All],MATCH(C339,표5[[#All],[잉크]],0),19)+INDEX(표5[#All],MATCH(C339,표5[[#All],[잉크]],0),22),INDEX(표5[#All],MATCH(C339,표5[[#All],[잉크]],0),MATCH($D$2,표5[#Headers],0)+2))</f>
        <v>0</v>
      </c>
    </row>
    <row r="340" spans="2:5" ht="16.5" hidden="1" customHeight="1" x14ac:dyDescent="0.3">
      <c r="B340" s="56">
        <f>IFERROR(SUM(D340:E340),0)</f>
        <v>0</v>
      </c>
      <c r="C340" s="139" t="str">
        <f>'제품 추가'!AC338</f>
        <v>OAK</v>
      </c>
      <c r="D340" s="138">
        <f>IF($D$2="주말",INDEX(표5[#All],MATCH(C340,표5[[#All],[잉크]],0),18)+INDEX(표5[#All],MATCH(C340,표5[[#All],[잉크]],0),21),INDEX(표5[#All],MATCH(C340,표5[[#All],[잉크]],0),MATCH($D$2,표5[#Headers],0)+1))</f>
        <v>0</v>
      </c>
      <c r="E340" s="138">
        <f>IF($D$2="주말",INDEX(표5[#All],MATCH(C340,표5[[#All],[잉크]],0),19)+INDEX(표5[#All],MATCH(C340,표5[[#All],[잉크]],0),22),INDEX(표5[#All],MATCH(C340,표5[[#All],[잉크]],0),MATCH($D$2,표5[#Headers],0)+2))</f>
        <v>0</v>
      </c>
    </row>
    <row r="341" spans="2:5" ht="16.5" customHeight="1" x14ac:dyDescent="0.3">
      <c r="B341" s="56">
        <f>IFERROR(SUM(D341:E341),0)</f>
        <v>2</v>
      </c>
      <c r="C341" s="139" t="str">
        <f>'제품 추가'!AC181</f>
        <v>ELEPHANT</v>
      </c>
      <c r="D341" s="138">
        <f>IF($D$2="주말",INDEX(표5[#All],MATCH(C341,표5[[#All],[잉크]],0),18)+INDEX(표5[#All],MATCH(C341,표5[[#All],[잉크]],0),21),INDEX(표5[#All],MATCH(C341,표5[[#All],[잉크]],0),MATCH($D$2,표5[#Headers],0)+1))</f>
        <v>0</v>
      </c>
      <c r="E341" s="138">
        <f>IF($D$2="주말",INDEX(표5[#All],MATCH(C341,표5[[#All],[잉크]],0),19)+INDEX(표5[#All],MATCH(C341,표5[[#All],[잉크]],0),22),INDEX(표5[#All],MATCH(C341,표5[[#All],[잉크]],0),MATCH($D$2,표5[#Headers],0)+2))</f>
        <v>2</v>
      </c>
    </row>
    <row r="342" spans="2:5" hidden="1" x14ac:dyDescent="0.3">
      <c r="B342" s="56">
        <f>IFERROR(SUM(D342:E342),0)</f>
        <v>0</v>
      </c>
      <c r="C342" s="139" t="str">
        <f>'제품 추가'!AC340</f>
        <v>OIL</v>
      </c>
      <c r="D342" s="138">
        <f>IF($D$2="주말",INDEX(표5[#All],MATCH(C342,표5[[#All],[잉크]],0),18)+INDEX(표5[#All],MATCH(C342,표5[[#All],[잉크]],0),21),INDEX(표5[#All],MATCH(C342,표5[[#All],[잉크]],0),MATCH($D$2,표5[#Headers],0)+1))</f>
        <v>0</v>
      </c>
      <c r="E342" s="138">
        <f>IF($D$2="주말",INDEX(표5[#All],MATCH(C342,표5[[#All],[잉크]],0),19)+INDEX(표5[#All],MATCH(C342,표5[[#All],[잉크]],0),22),INDEX(표5[#All],MATCH(C342,표5[[#All],[잉크]],0),MATCH($D$2,표5[#Headers],0)+2))</f>
        <v>0</v>
      </c>
    </row>
    <row r="343" spans="2:5" ht="16.5" hidden="1" customHeight="1" x14ac:dyDescent="0.3">
      <c r="B343" s="56">
        <f>IFERROR(SUM(D343:E343),0)</f>
        <v>0</v>
      </c>
      <c r="C343" s="139" t="str">
        <f>'제품 추가'!AC341</f>
        <v>OLIVE</v>
      </c>
      <c r="D343" s="138">
        <f>IF($D$2="주말",INDEX(표5[#All],MATCH(C343,표5[[#All],[잉크]],0),18)+INDEX(표5[#All],MATCH(C343,표5[[#All],[잉크]],0),21),INDEX(표5[#All],MATCH(C343,표5[[#All],[잉크]],0),MATCH($D$2,표5[#Headers],0)+1))</f>
        <v>0</v>
      </c>
      <c r="E343" s="138">
        <f>IF($D$2="주말",INDEX(표5[#All],MATCH(C343,표5[[#All],[잉크]],0),19)+INDEX(표5[#All],MATCH(C343,표5[[#All],[잉크]],0),22),INDEX(표5[#All],MATCH(C343,표5[[#All],[잉크]],0),MATCH($D$2,표5[#Headers],0)+2))</f>
        <v>0</v>
      </c>
    </row>
    <row r="344" spans="2:5" hidden="1" x14ac:dyDescent="0.3">
      <c r="B344" s="56">
        <f>IFERROR(SUM(D344:E344),0)</f>
        <v>0</v>
      </c>
      <c r="C344" s="139" t="str">
        <f>'제품 추가'!AC342</f>
        <v>OMBRE</v>
      </c>
      <c r="D344" s="138">
        <f>IF($D$2="주말",INDEX(표5[#All],MATCH(C344,표5[[#All],[잉크]],0),18)+INDEX(표5[#All],MATCH(C344,표5[[#All],[잉크]],0),21),INDEX(표5[#All],MATCH(C344,표5[[#All],[잉크]],0),MATCH($D$2,표5[#Headers],0)+1))</f>
        <v>0</v>
      </c>
      <c r="E344" s="138">
        <f>IF($D$2="주말",INDEX(표5[#All],MATCH(C344,표5[[#All],[잉크]],0),19)+INDEX(표5[#All],MATCH(C344,표5[[#All],[잉크]],0),22),INDEX(표5[#All],MATCH(C344,표5[[#All],[잉크]],0),MATCH($D$2,표5[#Headers],0)+2))</f>
        <v>0</v>
      </c>
    </row>
    <row r="345" spans="2:5" ht="16.5" hidden="1" customHeight="1" x14ac:dyDescent="0.3">
      <c r="B345" s="56">
        <f>IFERROR(SUM(D345:E345),0)</f>
        <v>0</v>
      </c>
      <c r="C345" s="139" t="str">
        <f>'제품 추가'!AC343</f>
        <v>ONION</v>
      </c>
      <c r="D345" s="138">
        <f>IF($D$2="주말",INDEX(표5[#All],MATCH(C345,표5[[#All],[잉크]],0),18)+INDEX(표5[#All],MATCH(C345,표5[[#All],[잉크]],0),21),INDEX(표5[#All],MATCH(C345,표5[[#All],[잉크]],0),MATCH($D$2,표5[#Headers],0)+1))</f>
        <v>0</v>
      </c>
      <c r="E345" s="138">
        <f>IF($D$2="주말",INDEX(표5[#All],MATCH(C345,표5[[#All],[잉크]],0),19)+INDEX(표5[#All],MATCH(C345,표5[[#All],[잉크]],0),22),INDEX(표5[#All],MATCH(C345,표5[[#All],[잉크]],0),MATCH($D$2,표5[#Headers],0)+2))</f>
        <v>0</v>
      </c>
    </row>
    <row r="346" spans="2:5" ht="16.5" customHeight="1" x14ac:dyDescent="0.3">
      <c r="B346" s="56">
        <f>IFERROR(SUM(D346:E346),0)</f>
        <v>2</v>
      </c>
      <c r="C346" s="139" t="str">
        <f>'제품 추가'!AC958</f>
        <v>ELISE</v>
      </c>
      <c r="D346" s="138">
        <f>IF($D$2="주말",INDEX(표5[#All],MATCH(C346,표5[[#All],[잉크]],0),18)+INDEX(표5[#All],MATCH(C346,표5[[#All],[잉크]],0),21),INDEX(표5[#All],MATCH(C346,표5[[#All],[잉크]],0),MATCH($D$2,표5[#Headers],0)+1))</f>
        <v>0</v>
      </c>
      <c r="E346" s="138">
        <f>IF($D$2="주말",INDEX(표5[#All],MATCH(C346,표5[[#All],[잉크]],0),19)+INDEX(표5[#All],MATCH(C346,표5[[#All],[잉크]],0),22),INDEX(표5[#All],MATCH(C346,표5[[#All],[잉크]],0),MATCH($D$2,표5[#Headers],0)+2))</f>
        <v>2</v>
      </c>
    </row>
    <row r="347" spans="2:5" ht="16.5" hidden="1" customHeight="1" x14ac:dyDescent="0.3">
      <c r="B347" s="56">
        <f>IFERROR(SUM(D347:E347),0)</f>
        <v>0</v>
      </c>
      <c r="C347" s="139" t="str">
        <f>'제품 추가'!AC345</f>
        <v>ORANGE</v>
      </c>
      <c r="D347" s="138">
        <f>IF($D$2="주말",INDEX(표5[#All],MATCH(C347,표5[[#All],[잉크]],0),18)+INDEX(표5[#All],MATCH(C347,표5[[#All],[잉크]],0),21),INDEX(표5[#All],MATCH(C347,표5[[#All],[잉크]],0),MATCH($D$2,표5[#Headers],0)+1))</f>
        <v>0</v>
      </c>
      <c r="E347" s="138">
        <f>IF($D$2="주말",INDEX(표5[#All],MATCH(C347,표5[[#All],[잉크]],0),19)+INDEX(표5[#All],MATCH(C347,표5[[#All],[잉크]],0),22),INDEX(표5[#All],MATCH(C347,표5[[#All],[잉크]],0),MATCH($D$2,표5[#Headers],0)+2))</f>
        <v>0</v>
      </c>
    </row>
    <row r="348" spans="2:5" ht="16.5" hidden="1" customHeight="1" x14ac:dyDescent="0.3">
      <c r="B348" s="56">
        <f>IFERROR(SUM(D348:E348),0)</f>
        <v>0</v>
      </c>
      <c r="C348" s="139" t="str">
        <f>'제품 추가'!AC346</f>
        <v>ORCHID</v>
      </c>
      <c r="D348" s="138">
        <f>IF($D$2="주말",INDEX(표5[#All],MATCH(C348,표5[[#All],[잉크]],0),18)+INDEX(표5[#All],MATCH(C348,표5[[#All],[잉크]],0),21),INDEX(표5[#All],MATCH(C348,표5[[#All],[잉크]],0),MATCH($D$2,표5[#Headers],0)+1))</f>
        <v>0</v>
      </c>
      <c r="E348" s="138">
        <f>IF($D$2="주말",INDEX(표5[#All],MATCH(C348,표5[[#All],[잉크]],0),19)+INDEX(표5[#All],MATCH(C348,표5[[#All],[잉크]],0),22),INDEX(표5[#All],MATCH(C348,표5[[#All],[잉크]],0),MATCH($D$2,표5[#Headers],0)+2))</f>
        <v>0</v>
      </c>
    </row>
    <row r="349" spans="2:5" ht="16.5" hidden="1" customHeight="1" x14ac:dyDescent="0.3">
      <c r="B349" s="56">
        <f>IFERROR(SUM(D349:E349),0)</f>
        <v>0</v>
      </c>
      <c r="C349" s="139" t="str">
        <f>'제품 추가'!AC347</f>
        <v>OTTER</v>
      </c>
      <c r="D349" s="138">
        <f>IF($D$2="주말",INDEX(표5[#All],MATCH(C349,표5[[#All],[잉크]],0),18)+INDEX(표5[#All],MATCH(C349,표5[[#All],[잉크]],0),21),INDEX(표5[#All],MATCH(C349,표5[[#All],[잉크]],0),MATCH($D$2,표5[#Headers],0)+1))</f>
        <v>0</v>
      </c>
      <c r="E349" s="138">
        <f>IF($D$2="주말",INDEX(표5[#All],MATCH(C349,표5[[#All],[잉크]],0),19)+INDEX(표5[#All],MATCH(C349,표5[[#All],[잉크]],0),22),INDEX(표5[#All],MATCH(C349,표5[[#All],[잉크]],0),MATCH($D$2,표5[#Headers],0)+2))</f>
        <v>0</v>
      </c>
    </row>
    <row r="350" spans="2:5" ht="16.5" hidden="1" customHeight="1" x14ac:dyDescent="0.3">
      <c r="B350" s="56">
        <f>IFERROR(SUM(D350:E350),0)</f>
        <v>0</v>
      </c>
      <c r="C350" s="139" t="str">
        <f>'제품 추가'!AC348</f>
        <v>OYSTER</v>
      </c>
      <c r="D350" s="138">
        <f>IF($D$2="주말",INDEX(표5[#All],MATCH(C350,표5[[#All],[잉크]],0),18)+INDEX(표5[#All],MATCH(C350,표5[[#All],[잉크]],0),21),INDEX(표5[#All],MATCH(C350,표5[[#All],[잉크]],0),MATCH($D$2,표5[#Headers],0)+1))</f>
        <v>0</v>
      </c>
      <c r="E350" s="138">
        <f>IF($D$2="주말",INDEX(표5[#All],MATCH(C350,표5[[#All],[잉크]],0),19)+INDEX(표5[#All],MATCH(C350,표5[[#All],[잉크]],0),22),INDEX(표5[#All],MATCH(C350,표5[[#All],[잉크]],0),MATCH($D$2,표5[#Headers],0)+2))</f>
        <v>0</v>
      </c>
    </row>
    <row r="351" spans="2:5" ht="16.5" hidden="1" customHeight="1" x14ac:dyDescent="0.3">
      <c r="B351" s="56">
        <f>IFERROR(SUM(D351:E351),0)</f>
        <v>0</v>
      </c>
      <c r="C351" s="139" t="str">
        <f>'제품 추가'!AC349</f>
        <v>PALE</v>
      </c>
      <c r="D351" s="138">
        <f>IF($D$2="주말",INDEX(표5[#All],MATCH(C351,표5[[#All],[잉크]],0),18)+INDEX(표5[#All],MATCH(C351,표5[[#All],[잉크]],0),21),INDEX(표5[#All],MATCH(C351,표5[[#All],[잉크]],0),MATCH($D$2,표5[#Headers],0)+1))</f>
        <v>0</v>
      </c>
      <c r="E351" s="138">
        <f>IF($D$2="주말",INDEX(표5[#All],MATCH(C351,표5[[#All],[잉크]],0),19)+INDEX(표5[#All],MATCH(C351,표5[[#All],[잉크]],0),22),INDEX(표5[#All],MATCH(C351,표5[[#All],[잉크]],0),MATCH($D$2,표5[#Headers],0)+2))</f>
        <v>0</v>
      </c>
    </row>
    <row r="352" spans="2:5" ht="16.5" hidden="1" customHeight="1" x14ac:dyDescent="0.3">
      <c r="B352" s="56">
        <f>IFERROR(SUM(D352:E352),0)</f>
        <v>0</v>
      </c>
      <c r="C352" s="139" t="str">
        <f>'제품 추가'!AC350</f>
        <v>PALM</v>
      </c>
      <c r="D352" s="138">
        <f>IF($D$2="주말",INDEX(표5[#All],MATCH(C352,표5[[#All],[잉크]],0),18)+INDEX(표5[#All],MATCH(C352,표5[[#All],[잉크]],0),21),INDEX(표5[#All],MATCH(C352,표5[[#All],[잉크]],0),MATCH($D$2,표5[#Headers],0)+1))</f>
        <v>0</v>
      </c>
      <c r="E352" s="138">
        <f>IF($D$2="주말",INDEX(표5[#All],MATCH(C352,표5[[#All],[잉크]],0),19)+INDEX(표5[#All],MATCH(C352,표5[[#All],[잉크]],0),22),INDEX(표5[#All],MATCH(C352,표5[[#All],[잉크]],0),MATCH($D$2,표5[#Headers],0)+2))</f>
        <v>0</v>
      </c>
    </row>
    <row r="353" spans="2:5" ht="16.5" hidden="1" customHeight="1" x14ac:dyDescent="0.3">
      <c r="B353" s="56">
        <f>IFERROR(SUM(D353:E353),0)</f>
        <v>0</v>
      </c>
      <c r="C353" s="139" t="str">
        <f>'제품 추가'!AC351</f>
        <v>PALOMA</v>
      </c>
      <c r="D353" s="138">
        <f>IF($D$2="주말",INDEX(표5[#All],MATCH(C353,표5[[#All],[잉크]],0),18)+INDEX(표5[#All],MATCH(C353,표5[[#All],[잉크]],0),21),INDEX(표5[#All],MATCH(C353,표5[[#All],[잉크]],0),MATCH($D$2,표5[#Headers],0)+1))</f>
        <v>0</v>
      </c>
      <c r="E353" s="138">
        <f>IF($D$2="주말",INDEX(표5[#All],MATCH(C353,표5[[#All],[잉크]],0),19)+INDEX(표5[#All],MATCH(C353,표5[[#All],[잉크]],0),22),INDEX(표5[#All],MATCH(C353,표5[[#All],[잉크]],0),MATCH($D$2,표5[#Headers],0)+2))</f>
        <v>0</v>
      </c>
    </row>
    <row r="354" spans="2:5" ht="16.5" hidden="1" customHeight="1" x14ac:dyDescent="0.3">
      <c r="B354" s="56">
        <f>IFERROR(SUM(D354:E354),0)</f>
        <v>0</v>
      </c>
      <c r="C354" s="139" t="str">
        <f>'제품 추가'!AC352</f>
        <v>PAMPAS</v>
      </c>
      <c r="D354" s="138">
        <f>IF($D$2="주말",INDEX(표5[#All],MATCH(C354,표5[[#All],[잉크]],0),18)+INDEX(표5[#All],MATCH(C354,표5[[#All],[잉크]],0),21),INDEX(표5[#All],MATCH(C354,표5[[#All],[잉크]],0),MATCH($D$2,표5[#Headers],0)+1))</f>
        <v>0</v>
      </c>
      <c r="E354" s="138">
        <f>IF($D$2="주말",INDEX(표5[#All],MATCH(C354,표5[[#All],[잉크]],0),19)+INDEX(표5[#All],MATCH(C354,표5[[#All],[잉크]],0),22),INDEX(표5[#All],MATCH(C354,표5[[#All],[잉크]],0),MATCH($D$2,표5[#Headers],0)+2))</f>
        <v>0</v>
      </c>
    </row>
    <row r="355" spans="2:5" ht="16.5" hidden="1" customHeight="1" x14ac:dyDescent="0.3">
      <c r="B355" s="56">
        <f>IFERROR(SUM(D355:E355),0)</f>
        <v>0</v>
      </c>
      <c r="C355" s="139" t="str">
        <f>'제품 추가'!AC353</f>
        <v>PANSY</v>
      </c>
      <c r="D355" s="138">
        <f>IF($D$2="주말",INDEX(표5[#All],MATCH(C355,표5[[#All],[잉크]],0),18)+INDEX(표5[#All],MATCH(C355,표5[[#All],[잉크]],0),21),INDEX(표5[#All],MATCH(C355,표5[[#All],[잉크]],0),MATCH($D$2,표5[#Headers],0)+1))</f>
        <v>0</v>
      </c>
      <c r="E355" s="138">
        <f>IF($D$2="주말",INDEX(표5[#All],MATCH(C355,표5[[#All],[잉크]],0),19)+INDEX(표5[#All],MATCH(C355,표5[[#All],[잉크]],0),22),INDEX(표5[#All],MATCH(C355,표5[[#All],[잉크]],0),MATCH($D$2,표5[#Headers],0)+2))</f>
        <v>0</v>
      </c>
    </row>
    <row r="356" spans="2:5" hidden="1" x14ac:dyDescent="0.3">
      <c r="B356" s="56">
        <f>IFERROR(SUM(D356:E356),0)</f>
        <v>0</v>
      </c>
      <c r="C356" s="139" t="str">
        <f>'제품 추가'!AC354</f>
        <v>PARSNIP</v>
      </c>
      <c r="D356" s="138">
        <f>IF($D$2="주말",INDEX(표5[#All],MATCH(C356,표5[[#All],[잉크]],0),18)+INDEX(표5[#All],MATCH(C356,표5[[#All],[잉크]],0),21),INDEX(표5[#All],MATCH(C356,표5[[#All],[잉크]],0),MATCH($D$2,표5[#Headers],0)+1))</f>
        <v>0</v>
      </c>
      <c r="E356" s="138">
        <f>IF($D$2="주말",INDEX(표5[#All],MATCH(C356,표5[[#All],[잉크]],0),19)+INDEX(표5[#All],MATCH(C356,표5[[#All],[잉크]],0),22),INDEX(표5[#All],MATCH(C356,표5[[#All],[잉크]],0),MATCH($D$2,표5[#Headers],0)+2))</f>
        <v>0</v>
      </c>
    </row>
    <row r="357" spans="2:5" ht="16.5" hidden="1" customHeight="1" x14ac:dyDescent="0.3">
      <c r="B357" s="56">
        <f>IFERROR(SUM(D357:E357),0)</f>
        <v>0</v>
      </c>
      <c r="C357" s="139" t="str">
        <f>'제품 추가'!AC355</f>
        <v>PARTRIDGE</v>
      </c>
      <c r="D357" s="138">
        <f>IF($D$2="주말",INDEX(표5[#All],MATCH(C357,표5[[#All],[잉크]],0),18)+INDEX(표5[#All],MATCH(C357,표5[[#All],[잉크]],0),21),INDEX(표5[#All],MATCH(C357,표5[[#All],[잉크]],0),MATCH($D$2,표5[#Headers],0)+1))</f>
        <v>0</v>
      </c>
      <c r="E357" s="138">
        <f>IF($D$2="주말",INDEX(표5[#All],MATCH(C357,표5[[#All],[잉크]],0),19)+INDEX(표5[#All],MATCH(C357,표5[[#All],[잉크]],0),22),INDEX(표5[#All],MATCH(C357,표5[[#All],[잉크]],0),MATCH($D$2,표5[#Headers],0)+2))</f>
        <v>0</v>
      </c>
    </row>
    <row r="358" spans="2:5" ht="16.5" hidden="1" customHeight="1" x14ac:dyDescent="0.3">
      <c r="B358" s="56">
        <f>IFERROR(SUM(D358:E358),0)</f>
        <v>0</v>
      </c>
      <c r="C358" s="139" t="str">
        <f>'제품 추가'!AC356</f>
        <v>PATINA</v>
      </c>
      <c r="D358" s="138">
        <f>IF($D$2="주말",INDEX(표5[#All],MATCH(C358,표5[[#All],[잉크]],0),18)+INDEX(표5[#All],MATCH(C358,표5[[#All],[잉크]],0),21),INDEX(표5[#All],MATCH(C358,표5[[#All],[잉크]],0),MATCH($D$2,표5[#Headers],0)+1))</f>
        <v>0</v>
      </c>
      <c r="E358" s="138">
        <f>IF($D$2="주말",INDEX(표5[#All],MATCH(C358,표5[[#All],[잉크]],0),19)+INDEX(표5[#All],MATCH(C358,표5[[#All],[잉크]],0),22),INDEX(표5[#All],MATCH(C358,표5[[#All],[잉크]],0),MATCH($D$2,표5[#Headers],0)+2))</f>
        <v>0</v>
      </c>
    </row>
    <row r="359" spans="2:5" ht="16.5" hidden="1" customHeight="1" x14ac:dyDescent="0.3">
      <c r="B359" s="56">
        <f>IFERROR(SUM(D359:E359),0)</f>
        <v>0</v>
      </c>
      <c r="C359" s="139" t="str">
        <f>'제품 추가'!AC357</f>
        <v>PAUL</v>
      </c>
      <c r="D359" s="138">
        <f>IF($D$2="주말",INDEX(표5[#All],MATCH(C359,표5[[#All],[잉크]],0),18)+INDEX(표5[#All],MATCH(C359,표5[[#All],[잉크]],0),21),INDEX(표5[#All],MATCH(C359,표5[[#All],[잉크]],0),MATCH($D$2,표5[#Headers],0)+1))</f>
        <v>0</v>
      </c>
      <c r="E359" s="138">
        <f>IF($D$2="주말",INDEX(표5[#All],MATCH(C359,표5[[#All],[잉크]],0),19)+INDEX(표5[#All],MATCH(C359,표5[[#All],[잉크]],0),22),INDEX(표5[#All],MATCH(C359,표5[[#All],[잉크]],0),MATCH($D$2,표5[#Headers],0)+2))</f>
        <v>0</v>
      </c>
    </row>
    <row r="360" spans="2:5" ht="16.5" customHeight="1" x14ac:dyDescent="0.3">
      <c r="B360" s="56">
        <f>IFERROR(SUM(D360:E360),0)</f>
        <v>1</v>
      </c>
      <c r="C360" s="139" t="str">
        <f>'제품 추가'!AC1208</f>
        <v>ENIGMA</v>
      </c>
      <c r="D360" s="138">
        <f>IF($D$2="주말",INDEX(표5[#All],MATCH(C360,표5[[#All],[잉크]],0),18)+INDEX(표5[#All],MATCH(C360,표5[[#All],[잉크]],0),21),INDEX(표5[#All],MATCH(C360,표5[[#All],[잉크]],0),MATCH($D$2,표5[#Headers],0)+1))</f>
        <v>1</v>
      </c>
      <c r="E360" s="138">
        <f>IF($D$2="주말",INDEX(표5[#All],MATCH(C360,표5[[#All],[잉크]],0),19)+INDEX(표5[#All],MATCH(C360,표5[[#All],[잉크]],0),22),INDEX(표5[#All],MATCH(C360,표5[[#All],[잉크]],0),MATCH($D$2,표5[#Headers],0)+2))</f>
        <v>0</v>
      </c>
    </row>
    <row r="361" spans="2:5" ht="16.5" hidden="1" customHeight="1" x14ac:dyDescent="0.3">
      <c r="B361" s="56">
        <f>IFERROR(SUM(D361:E361),0)</f>
        <v>0</v>
      </c>
      <c r="C361" s="139" t="str">
        <f>'제품 추가'!AC359</f>
        <v>PEAR</v>
      </c>
      <c r="D361" s="138">
        <f>IF($D$2="주말",INDEX(표5[#All],MATCH(C361,표5[[#All],[잉크]],0),18)+INDEX(표5[#All],MATCH(C361,표5[[#All],[잉크]],0),21),INDEX(표5[#All],MATCH(C361,표5[[#All],[잉크]],0),MATCH($D$2,표5[#Headers],0)+1))</f>
        <v>0</v>
      </c>
      <c r="E361" s="138">
        <f>IF($D$2="주말",INDEX(표5[#All],MATCH(C361,표5[[#All],[잉크]],0),19)+INDEX(표5[#All],MATCH(C361,표5[[#All],[잉크]],0),22),INDEX(표5[#All],MATCH(C361,표5[[#All],[잉크]],0),MATCH($D$2,표5[#Headers],0)+2))</f>
        <v>0</v>
      </c>
    </row>
    <row r="362" spans="2:5" ht="16.5" hidden="1" customHeight="1" x14ac:dyDescent="0.3">
      <c r="B362" s="56">
        <f>IFERROR(SUM(D362:E362),0)</f>
        <v>0</v>
      </c>
      <c r="C362" s="139" t="str">
        <f>'제품 추가'!AC360</f>
        <v>PEAT</v>
      </c>
      <c r="D362" s="138">
        <f>IF($D$2="주말",INDEX(표5[#All],MATCH(C362,표5[[#All],[잉크]],0),18)+INDEX(표5[#All],MATCH(C362,표5[[#All],[잉크]],0),21),INDEX(표5[#All],MATCH(C362,표5[[#All],[잉크]],0),MATCH($D$2,표5[#Headers],0)+1))</f>
        <v>0</v>
      </c>
      <c r="E362" s="138">
        <f>IF($D$2="주말",INDEX(표5[#All],MATCH(C362,표5[[#All],[잉크]],0),19)+INDEX(표5[#All],MATCH(C362,표5[[#All],[잉크]],0),22),INDEX(표5[#All],MATCH(C362,표5[[#All],[잉크]],0),MATCH($D$2,표5[#Headers],0)+2))</f>
        <v>0</v>
      </c>
    </row>
    <row r="363" spans="2:5" ht="16.5" hidden="1" customHeight="1" x14ac:dyDescent="0.3">
      <c r="B363" s="56">
        <f>IFERROR(SUM(D363:E363),0)</f>
        <v>0</v>
      </c>
      <c r="C363" s="139" t="str">
        <f>'제품 추가'!AC361</f>
        <v>PEBBLE</v>
      </c>
      <c r="D363" s="138">
        <f>IF($D$2="주말",INDEX(표5[#All],MATCH(C363,표5[[#All],[잉크]],0),18)+INDEX(표5[#All],MATCH(C363,표5[[#All],[잉크]],0),21),INDEX(표5[#All],MATCH(C363,표5[[#All],[잉크]],0),MATCH($D$2,표5[#Headers],0)+1))</f>
        <v>0</v>
      </c>
      <c r="E363" s="138">
        <f>IF($D$2="주말",INDEX(표5[#All],MATCH(C363,표5[[#All],[잉크]],0),19)+INDEX(표5[#All],MATCH(C363,표5[[#All],[잉크]],0),22),INDEX(표5[#All],MATCH(C363,표5[[#All],[잉크]],0),MATCH($D$2,표5[#Headers],0)+2))</f>
        <v>0</v>
      </c>
    </row>
    <row r="364" spans="2:5" hidden="1" x14ac:dyDescent="0.3">
      <c r="B364" s="56">
        <f>IFERROR(SUM(D364:E364),0)</f>
        <v>0</v>
      </c>
      <c r="C364" s="139" t="str">
        <f>'제품 추가'!AC362</f>
        <v>PECAN</v>
      </c>
      <c r="D364" s="138">
        <f>IF($D$2="주말",INDEX(표5[#All],MATCH(C364,표5[[#All],[잉크]],0),18)+INDEX(표5[#All],MATCH(C364,표5[[#All],[잉크]],0),21),INDEX(표5[#All],MATCH(C364,표5[[#All],[잉크]],0),MATCH($D$2,표5[#Headers],0)+1))</f>
        <v>0</v>
      </c>
      <c r="E364" s="138">
        <f>IF($D$2="주말",INDEX(표5[#All],MATCH(C364,표5[[#All],[잉크]],0),19)+INDEX(표5[#All],MATCH(C364,표5[[#All],[잉크]],0),22),INDEX(표5[#All],MATCH(C364,표5[[#All],[잉크]],0),MATCH($D$2,표5[#Headers],0)+2))</f>
        <v>0</v>
      </c>
    </row>
    <row r="365" spans="2:5" ht="16.5" hidden="1" customHeight="1" x14ac:dyDescent="0.3">
      <c r="B365" s="56">
        <f>IFERROR(SUM(D365:E365),0)</f>
        <v>0</v>
      </c>
      <c r="C365" s="139" t="str">
        <f>'제품 추가'!AC363</f>
        <v>PELICAN</v>
      </c>
      <c r="D365" s="138">
        <f>IF($D$2="주말",INDEX(표5[#All],MATCH(C365,표5[[#All],[잉크]],0),18)+INDEX(표5[#All],MATCH(C365,표5[[#All],[잉크]],0),21),INDEX(표5[#All],MATCH(C365,표5[[#All],[잉크]],0),MATCH($D$2,표5[#Headers],0)+1))</f>
        <v>0</v>
      </c>
      <c r="E365" s="138">
        <f>IF($D$2="주말",INDEX(표5[#All],MATCH(C365,표5[[#All],[잉크]],0),19)+INDEX(표5[#All],MATCH(C365,표5[[#All],[잉크]],0),22),INDEX(표5[#All],MATCH(C365,표5[[#All],[잉크]],0),MATCH($D$2,표5[#Headers],0)+2))</f>
        <v>0</v>
      </c>
    </row>
    <row r="366" spans="2:5" ht="16.5" hidden="1" customHeight="1" x14ac:dyDescent="0.3">
      <c r="B366" s="56">
        <f>IFERROR(SUM(D366:E366),0)</f>
        <v>0</v>
      </c>
      <c r="C366" s="139" t="str">
        <f>'제품 추가'!AC364</f>
        <v>PENNY</v>
      </c>
      <c r="D366" s="138">
        <f>IF($D$2="주말",INDEX(표5[#All],MATCH(C366,표5[[#All],[잉크]],0),18)+INDEX(표5[#All],MATCH(C366,표5[[#All],[잉크]],0),21),INDEX(표5[#All],MATCH(C366,표5[[#All],[잉크]],0),MATCH($D$2,표5[#Headers],0)+1))</f>
        <v>0</v>
      </c>
      <c r="E366" s="138">
        <f>IF($D$2="주말",INDEX(표5[#All],MATCH(C366,표5[[#All],[잉크]],0),19)+INDEX(표5[#All],MATCH(C366,표5[[#All],[잉크]],0),22),INDEX(표5[#All],MATCH(C366,표5[[#All],[잉크]],0),MATCH($D$2,표5[#Headers],0)+2))</f>
        <v>0</v>
      </c>
    </row>
    <row r="367" spans="2:5" ht="16.5" hidden="1" customHeight="1" x14ac:dyDescent="0.3">
      <c r="B367" s="56">
        <f>IFERROR(SUM(D367:E367),0)</f>
        <v>0</v>
      </c>
      <c r="C367" s="139" t="str">
        <f>'제품 추가'!AC365</f>
        <v>PEONY</v>
      </c>
      <c r="D367" s="138">
        <f>IF($D$2="주말",INDEX(표5[#All],MATCH(C367,표5[[#All],[잉크]],0),18)+INDEX(표5[#All],MATCH(C367,표5[[#All],[잉크]],0),21),INDEX(표5[#All],MATCH(C367,표5[[#All],[잉크]],0),MATCH($D$2,표5[#Headers],0)+1))</f>
        <v>0</v>
      </c>
      <c r="E367" s="138">
        <f>IF($D$2="주말",INDEX(표5[#All],MATCH(C367,표5[[#All],[잉크]],0),19)+INDEX(표5[#All],MATCH(C367,표5[[#All],[잉크]],0),22),INDEX(표5[#All],MATCH(C367,표5[[#All],[잉크]],0),MATCH($D$2,표5[#Headers],0)+2))</f>
        <v>0</v>
      </c>
    </row>
    <row r="368" spans="2:5" ht="16.5" hidden="1" customHeight="1" x14ac:dyDescent="0.3">
      <c r="B368" s="56">
        <f>IFERROR(SUM(D368:E368),0)</f>
        <v>0</v>
      </c>
      <c r="C368" s="139" t="str">
        <f>'제품 추가'!AC366</f>
        <v>PEPPERMINT</v>
      </c>
      <c r="D368" s="138">
        <f>IF($D$2="주말",INDEX(표5[#All],MATCH(C368,표5[[#All],[잉크]],0),18)+INDEX(표5[#All],MATCH(C368,표5[[#All],[잉크]],0),21),INDEX(표5[#All],MATCH(C368,표5[[#All],[잉크]],0),MATCH($D$2,표5[#Headers],0)+1))</f>
        <v>0</v>
      </c>
      <c r="E368" s="138">
        <f>IF($D$2="주말",INDEX(표5[#All],MATCH(C368,표5[[#All],[잉크]],0),19)+INDEX(표5[#All],MATCH(C368,표5[[#All],[잉크]],0),22),INDEX(표5[#All],MATCH(C368,표5[[#All],[잉크]],0),MATCH($D$2,표5[#Headers],0)+2))</f>
        <v>0</v>
      </c>
    </row>
    <row r="369" spans="2:5" ht="16.5" hidden="1" customHeight="1" x14ac:dyDescent="0.3">
      <c r="B369" s="56">
        <f>IFERROR(SUM(D369:E369),0)</f>
        <v>0</v>
      </c>
      <c r="C369" s="139" t="str">
        <f>'제품 추가'!AC367</f>
        <v>PETAL</v>
      </c>
      <c r="D369" s="138">
        <f>IF($D$2="주말",INDEX(표5[#All],MATCH(C369,표5[[#All],[잉크]],0),18)+INDEX(표5[#All],MATCH(C369,표5[[#All],[잉크]],0),21),INDEX(표5[#All],MATCH(C369,표5[[#All],[잉크]],0),MATCH($D$2,표5[#Headers],0)+1))</f>
        <v>0</v>
      </c>
      <c r="E369" s="138">
        <f>IF($D$2="주말",INDEX(표5[#All],MATCH(C369,표5[[#All],[잉크]],0),19)+INDEX(표5[#All],MATCH(C369,표5[[#All],[잉크]],0),22),INDEX(표5[#All],MATCH(C369,표5[[#All],[잉크]],0),MATCH($D$2,표5[#Headers],0)+2))</f>
        <v>0</v>
      </c>
    </row>
    <row r="370" spans="2:5" ht="16.5" hidden="1" customHeight="1" x14ac:dyDescent="0.3">
      <c r="B370" s="56">
        <f>IFERROR(SUM(D370:E370),0)</f>
        <v>0</v>
      </c>
      <c r="C370" s="139" t="str">
        <f>'제품 추가'!AC368</f>
        <v>PETUNIA</v>
      </c>
      <c r="D370" s="138">
        <f>IF($D$2="주말",INDEX(표5[#All],MATCH(C370,표5[[#All],[잉크]],0),18)+INDEX(표5[#All],MATCH(C370,표5[[#All],[잉크]],0),21),INDEX(표5[#All],MATCH(C370,표5[[#All],[잉크]],0),MATCH($D$2,표5[#Headers],0)+1))</f>
        <v>0</v>
      </c>
      <c r="E370" s="138">
        <f>IF($D$2="주말",INDEX(표5[#All],MATCH(C370,표5[[#All],[잉크]],0),19)+INDEX(표5[#All],MATCH(C370,표5[[#All],[잉크]],0),22),INDEX(표5[#All],MATCH(C370,표5[[#All],[잉크]],0),MATCH($D$2,표5[#Headers],0)+2))</f>
        <v>0</v>
      </c>
    </row>
    <row r="371" spans="2:5" ht="16.5" hidden="1" customHeight="1" x14ac:dyDescent="0.3">
      <c r="B371" s="56">
        <f>IFERROR(SUM(D371:E371),0)</f>
        <v>0</v>
      </c>
      <c r="C371" s="139" t="str">
        <f>'제품 추가'!AC369</f>
        <v>PEWTER</v>
      </c>
      <c r="D371" s="138">
        <f>IF($D$2="주말",INDEX(표5[#All],MATCH(C371,표5[[#All],[잉크]],0),18)+INDEX(표5[#All],MATCH(C371,표5[[#All],[잉크]],0),21),INDEX(표5[#All],MATCH(C371,표5[[#All],[잉크]],0),MATCH($D$2,표5[#Headers],0)+1))</f>
        <v>0</v>
      </c>
      <c r="E371" s="138">
        <f>IF($D$2="주말",INDEX(표5[#All],MATCH(C371,표5[[#All],[잉크]],0),19)+INDEX(표5[#All],MATCH(C371,표5[[#All],[잉크]],0),22),INDEX(표5[#All],MATCH(C371,표5[[#All],[잉크]],0),MATCH($D$2,표5[#Headers],0)+2))</f>
        <v>0</v>
      </c>
    </row>
    <row r="372" spans="2:5" ht="16.5" hidden="1" customHeight="1" x14ac:dyDescent="0.3">
      <c r="B372" s="56">
        <f>IFERROR(SUM(D372:E372),0)</f>
        <v>0</v>
      </c>
      <c r="C372" s="139" t="str">
        <f>'제품 추가'!AC370</f>
        <v>PEYOTE</v>
      </c>
      <c r="D372" s="138">
        <f>IF($D$2="주말",INDEX(표5[#All],MATCH(C372,표5[[#All],[잉크]],0),18)+INDEX(표5[#All],MATCH(C372,표5[[#All],[잉크]],0),21),INDEX(표5[#All],MATCH(C372,표5[[#All],[잉크]],0),MATCH($D$2,표5[#Headers],0)+1))</f>
        <v>0</v>
      </c>
      <c r="E372" s="138">
        <f>IF($D$2="주말",INDEX(표5[#All],MATCH(C372,표5[[#All],[잉크]],0),19)+INDEX(표5[#All],MATCH(C372,표5[[#All],[잉크]],0),22),INDEX(표5[#All],MATCH(C372,표5[[#All],[잉크]],0),MATCH($D$2,표5[#Headers],0)+2))</f>
        <v>0</v>
      </c>
    </row>
    <row r="373" spans="2:5" hidden="1" x14ac:dyDescent="0.3">
      <c r="B373" s="56">
        <f>IFERROR(SUM(D373:E373),0)</f>
        <v>0</v>
      </c>
      <c r="C373" s="139" t="str">
        <f>'제품 추가'!AC371</f>
        <v>PHANTOM</v>
      </c>
      <c r="D373" s="138">
        <f>IF($D$2="주말",INDEX(표5[#All],MATCH(C373,표5[[#All],[잉크]],0),18)+INDEX(표5[#All],MATCH(C373,표5[[#All],[잉크]],0),21),INDEX(표5[#All],MATCH(C373,표5[[#All],[잉크]],0),MATCH($D$2,표5[#Headers],0)+1))</f>
        <v>0</v>
      </c>
      <c r="E373" s="138">
        <f>IF($D$2="주말",INDEX(표5[#All],MATCH(C373,표5[[#All],[잉크]],0),19)+INDEX(표5[#All],MATCH(C373,표5[[#All],[잉크]],0),22),INDEX(표5[#All],MATCH(C373,표5[[#All],[잉크]],0),MATCH($D$2,표5[#Headers],0)+2))</f>
        <v>0</v>
      </c>
    </row>
    <row r="374" spans="2:5" ht="16.5" hidden="1" customHeight="1" x14ac:dyDescent="0.3">
      <c r="B374" s="56">
        <f>IFERROR(SUM(D374:E374),0)</f>
        <v>0</v>
      </c>
      <c r="C374" s="139" t="str">
        <f>'제품 추가'!AC372</f>
        <v>PHEASANT</v>
      </c>
      <c r="D374" s="138">
        <f>IF($D$2="주말",INDEX(표5[#All],MATCH(C374,표5[[#All],[잉크]],0),18)+INDEX(표5[#All],MATCH(C374,표5[[#All],[잉크]],0),21),INDEX(표5[#All],MATCH(C374,표5[[#All],[잉크]],0),MATCH($D$2,표5[#Headers],0)+1))</f>
        <v>0</v>
      </c>
      <c r="E374" s="138">
        <f>IF($D$2="주말",INDEX(표5[#All],MATCH(C374,표5[[#All],[잉크]],0),19)+INDEX(표5[#All],MATCH(C374,표5[[#All],[잉크]],0),22),INDEX(표5[#All],MATCH(C374,표5[[#All],[잉크]],0),MATCH($D$2,표5[#Headers],0)+2))</f>
        <v>0</v>
      </c>
    </row>
    <row r="375" spans="2:5" ht="16.5" hidden="1" customHeight="1" x14ac:dyDescent="0.3">
      <c r="B375" s="56">
        <f>IFERROR(SUM(D375:E375),0)</f>
        <v>0</v>
      </c>
      <c r="C375" s="139" t="str">
        <f>'제품 추가'!AC373</f>
        <v>PHOENIX</v>
      </c>
      <c r="D375" s="138">
        <f>IF($D$2="주말",INDEX(표5[#All],MATCH(C375,표5[[#All],[잉크]],0),18)+INDEX(표5[#All],MATCH(C375,표5[[#All],[잉크]],0),21),INDEX(표5[#All],MATCH(C375,표5[[#All],[잉크]],0),MATCH($D$2,표5[#Headers],0)+1))</f>
        <v>0</v>
      </c>
      <c r="E375" s="138">
        <f>IF($D$2="주말",INDEX(표5[#All],MATCH(C375,표5[[#All],[잉크]],0),19)+INDEX(표5[#All],MATCH(C375,표5[[#All],[잉크]],0),22),INDEX(표5[#All],MATCH(C375,표5[[#All],[잉크]],0),MATCH($D$2,표5[#Headers],0)+2))</f>
        <v>0</v>
      </c>
    </row>
    <row r="376" spans="2:5" ht="16.5" hidden="1" customHeight="1" x14ac:dyDescent="0.3">
      <c r="B376" s="56">
        <f>IFERROR(SUM(D376:E376),0)</f>
        <v>0</v>
      </c>
      <c r="C376" s="139" t="str">
        <f>'제품 추가'!AC374</f>
        <v>PICANTE</v>
      </c>
      <c r="D376" s="138">
        <f>IF($D$2="주말",INDEX(표5[#All],MATCH(C376,표5[[#All],[잉크]],0),18)+INDEX(표5[#All],MATCH(C376,표5[[#All],[잉크]],0),21),INDEX(표5[#All],MATCH(C376,표5[[#All],[잉크]],0),MATCH($D$2,표5[#Headers],0)+1))</f>
        <v>0</v>
      </c>
      <c r="E376" s="138">
        <f>IF($D$2="주말",INDEX(표5[#All],MATCH(C376,표5[[#All],[잉크]],0),19)+INDEX(표5[#All],MATCH(C376,표5[[#All],[잉크]],0),22),INDEX(표5[#All],MATCH(C376,표5[[#All],[잉크]],0),MATCH($D$2,표5[#Headers],0)+2))</f>
        <v>0</v>
      </c>
    </row>
    <row r="377" spans="2:5" ht="16.5" hidden="1" customHeight="1" x14ac:dyDescent="0.3">
      <c r="B377" s="56">
        <f>IFERROR(SUM(D377:E377),0)</f>
        <v>0</v>
      </c>
      <c r="C377" s="139" t="str">
        <f>'제품 추가'!AC375</f>
        <v>PIGEON</v>
      </c>
      <c r="D377" s="138">
        <f>IF($D$2="주말",INDEX(표5[#All],MATCH(C377,표5[[#All],[잉크]],0),18)+INDEX(표5[#All],MATCH(C377,표5[[#All],[잉크]],0),21),INDEX(표5[#All],MATCH(C377,표5[[#All],[잉크]],0),MATCH($D$2,표5[#Headers],0)+1))</f>
        <v>0</v>
      </c>
      <c r="E377" s="138">
        <f>IF($D$2="주말",INDEX(표5[#All],MATCH(C377,표5[[#All],[잉크]],0),19)+INDEX(표5[#All],MATCH(C377,표5[[#All],[잉크]],0),22),INDEX(표5[#All],MATCH(C377,표5[[#All],[잉크]],0),MATCH($D$2,표5[#Headers],0)+2))</f>
        <v>0</v>
      </c>
    </row>
    <row r="378" spans="2:5" ht="16.5" customHeight="1" x14ac:dyDescent="0.3">
      <c r="B378" s="56">
        <f>IFERROR(SUM(D378:E378),0)</f>
        <v>2</v>
      </c>
      <c r="C378" s="139" t="str">
        <f>'제품 추가'!AC1215</f>
        <v>ENTITY</v>
      </c>
      <c r="D378" s="138">
        <f>IF($D$2="주말",INDEX(표5[#All],MATCH(C378,표5[[#All],[잉크]],0),18)+INDEX(표5[#All],MATCH(C378,표5[[#All],[잉크]],0),21),INDEX(표5[#All],MATCH(C378,표5[[#All],[잉크]],0),MATCH($D$2,표5[#Headers],0)+1))</f>
        <v>0</v>
      </c>
      <c r="E378" s="138">
        <f>IF($D$2="주말",INDEX(표5[#All],MATCH(C378,표5[[#All],[잉크]],0),19)+INDEX(표5[#All],MATCH(C378,표5[[#All],[잉크]],0),22),INDEX(표5[#All],MATCH(C378,표5[[#All],[잉크]],0),MATCH($D$2,표5[#Headers],0)+2))</f>
        <v>2</v>
      </c>
    </row>
    <row r="379" spans="2:5" ht="16.5" customHeight="1" x14ac:dyDescent="0.3">
      <c r="B379" s="56">
        <f>IFERROR(SUM(D379:E379),0)</f>
        <v>2</v>
      </c>
      <c r="C379" s="139" t="str">
        <f>'제품 추가'!AC1212</f>
        <v>EPOCH</v>
      </c>
      <c r="D379" s="138">
        <f>IF($D$2="주말",INDEX(표5[#All],MATCH(C379,표5[[#All],[잉크]],0),18)+INDEX(표5[#All],MATCH(C379,표5[[#All],[잉크]],0),21),INDEX(표5[#All],MATCH(C379,표5[[#All],[잉크]],0),MATCH($D$2,표5[#Headers],0)+1))</f>
        <v>2</v>
      </c>
      <c r="E379" s="138">
        <f>IF($D$2="주말",INDEX(표5[#All],MATCH(C379,표5[[#All],[잉크]],0),19)+INDEX(표5[#All],MATCH(C379,표5[[#All],[잉크]],0),22),INDEX(표5[#All],MATCH(C379,표5[[#All],[잉크]],0),MATCH($D$2,표5[#Headers],0)+2))</f>
        <v>0</v>
      </c>
    </row>
    <row r="380" spans="2:5" ht="16.5" hidden="1" customHeight="1" x14ac:dyDescent="0.3">
      <c r="B380" s="56">
        <f>IFERROR(SUM(D380:E380),0)</f>
        <v>0</v>
      </c>
      <c r="C380" s="139" t="str">
        <f>'제품 추가'!AC378</f>
        <v>PISTACHIO</v>
      </c>
      <c r="D380" s="138">
        <f>IF($D$2="주말",INDEX(표5[#All],MATCH(C380,표5[[#All],[잉크]],0),18)+INDEX(표5[#All],MATCH(C380,표5[[#All],[잉크]],0),21),INDEX(표5[#All],MATCH(C380,표5[[#All],[잉크]],0),MATCH($D$2,표5[#Headers],0)+1))</f>
        <v>0</v>
      </c>
      <c r="E380" s="138">
        <f>IF($D$2="주말",INDEX(표5[#All],MATCH(C380,표5[[#All],[잉크]],0),19)+INDEX(표5[#All],MATCH(C380,표5[[#All],[잉크]],0),22),INDEX(표5[#All],MATCH(C380,표5[[#All],[잉크]],0),MATCH($D$2,표5[#Headers],0)+2))</f>
        <v>0</v>
      </c>
    </row>
    <row r="381" spans="2:5" ht="16.5" hidden="1" customHeight="1" x14ac:dyDescent="0.3">
      <c r="B381" s="56">
        <f>IFERROR(SUM(D381:E381),0)</f>
        <v>0</v>
      </c>
      <c r="C381" s="139" t="str">
        <f>'제품 추가'!AC379</f>
        <v>PJELLY</v>
      </c>
      <c r="D381" s="138">
        <f>IF($D$2="주말",INDEX(표5[#All],MATCH(C381,표5[[#All],[잉크]],0),18)+INDEX(표5[#All],MATCH(C381,표5[[#All],[잉크]],0),21),INDEX(표5[#All],MATCH(C381,표5[[#All],[잉크]],0),MATCH($D$2,표5[#Headers],0)+1))</f>
        <v>0</v>
      </c>
      <c r="E381" s="138">
        <f>IF($D$2="주말",INDEX(표5[#All],MATCH(C381,표5[[#All],[잉크]],0),19)+INDEX(표5[#All],MATCH(C381,표5[[#All],[잉크]],0),22),INDEX(표5[#All],MATCH(C381,표5[[#All],[잉크]],0),MATCH($D$2,표5[#Headers],0)+2))</f>
        <v>0</v>
      </c>
    </row>
    <row r="382" spans="2:5" ht="16.5" hidden="1" customHeight="1" x14ac:dyDescent="0.3">
      <c r="B382" s="56">
        <f>IFERROR(SUM(D382:E382),0)</f>
        <v>0</v>
      </c>
      <c r="C382" s="139" t="str">
        <f>'제품 추가'!AC380</f>
        <v>PLATINUM</v>
      </c>
      <c r="D382" s="138">
        <f>IF($D$2="주말",INDEX(표5[#All],MATCH(C382,표5[[#All],[잉크]],0),18)+INDEX(표5[#All],MATCH(C382,표5[[#All],[잉크]],0),21),INDEX(표5[#All],MATCH(C382,표5[[#All],[잉크]],0),MATCH($D$2,표5[#Headers],0)+1))</f>
        <v>0</v>
      </c>
      <c r="E382" s="138">
        <f>IF($D$2="주말",INDEX(표5[#All],MATCH(C382,표5[[#All],[잉크]],0),19)+INDEX(표5[#All],MATCH(C382,표5[[#All],[잉크]],0),22),INDEX(표5[#All],MATCH(C382,표5[[#All],[잉크]],0),MATCH($D$2,표5[#Headers],0)+2))</f>
        <v>0</v>
      </c>
    </row>
    <row r="383" spans="2:5" ht="16.5" hidden="1" customHeight="1" x14ac:dyDescent="0.3">
      <c r="B383" s="56">
        <f>IFERROR(SUM(D383:E383),0)</f>
        <v>0</v>
      </c>
      <c r="C383" s="139" t="str">
        <f>'제품 추가'!AC1254</f>
        <v>DONKEY</v>
      </c>
      <c r="D383" s="138">
        <f>IF($D$2="주말",INDEX(표5[#All],MATCH(C383,표5[[#All],[잉크]],0),18)+INDEX(표5[#All],MATCH(C383,표5[[#All],[잉크]],0),21),INDEX(표5[#All],MATCH(C383,표5[[#All],[잉크]],0),MATCH($D$2,표5[#Headers],0)+1))</f>
        <v>0</v>
      </c>
      <c r="E383" s="138">
        <f>IF($D$2="주말",INDEX(표5[#All],MATCH(C383,표5[[#All],[잉크]],0),19)+INDEX(표5[#All],MATCH(C383,표5[[#All],[잉크]],0),22),INDEX(표5[#All],MATCH(C383,표5[[#All],[잉크]],0),MATCH($D$2,표5[#Headers],0)+2))</f>
        <v>0</v>
      </c>
    </row>
    <row r="384" spans="2:5" ht="16.5" hidden="1" customHeight="1" x14ac:dyDescent="0.3">
      <c r="B384" s="56">
        <f>IFERROR(SUM(D384:E384),0)</f>
        <v>0</v>
      </c>
      <c r="C384" s="139" t="str">
        <f>'제품 추가'!AC382</f>
        <v>POOH</v>
      </c>
      <c r="D384" s="138">
        <f>IF($D$2="주말",INDEX(표5[#All],MATCH(C384,표5[[#All],[잉크]],0),18)+INDEX(표5[#All],MATCH(C384,표5[[#All],[잉크]],0),21),INDEX(표5[#All],MATCH(C384,표5[[#All],[잉크]],0),MATCH($D$2,표5[#Headers],0)+1))</f>
        <v>0</v>
      </c>
      <c r="E384" s="138">
        <f>IF($D$2="주말",INDEX(표5[#All],MATCH(C384,표5[[#All],[잉크]],0),19)+INDEX(표5[#All],MATCH(C384,표5[[#All],[잉크]],0),22),INDEX(표5[#All],MATCH(C384,표5[[#All],[잉크]],0),MATCH($D$2,표5[#Headers],0)+2))</f>
        <v>0</v>
      </c>
    </row>
    <row r="385" spans="2:5" ht="16.5" hidden="1" customHeight="1" x14ac:dyDescent="0.3">
      <c r="B385" s="56">
        <f>IFERROR(SUM(D385:E385),0)</f>
        <v>0</v>
      </c>
      <c r="C385" s="139" t="str">
        <f>'제품 추가'!AC383</f>
        <v>POPPY</v>
      </c>
      <c r="D385" s="138">
        <f>IF($D$2="주말",INDEX(표5[#All],MATCH(C385,표5[[#All],[잉크]],0),18)+INDEX(표5[#All],MATCH(C385,표5[[#All],[잉크]],0),21),INDEX(표5[#All],MATCH(C385,표5[[#All],[잉크]],0),MATCH($D$2,표5[#Headers],0)+1))</f>
        <v>0</v>
      </c>
      <c r="E385" s="138">
        <f>IF($D$2="주말",INDEX(표5[#All],MATCH(C385,표5[[#All],[잉크]],0),19)+INDEX(표5[#All],MATCH(C385,표5[[#All],[잉크]],0),22),INDEX(표5[#All],MATCH(C385,표5[[#All],[잉크]],0),MATCH($D$2,표5[#Headers],0)+2))</f>
        <v>0</v>
      </c>
    </row>
    <row r="386" spans="2:5" ht="16.5" hidden="1" customHeight="1" x14ac:dyDescent="0.3">
      <c r="B386" s="56">
        <f>IFERROR(SUM(D386:E386),0)</f>
        <v>0</v>
      </c>
      <c r="C386" s="139" t="str">
        <f>'제품 추가'!AC384</f>
        <v>POPSICLE</v>
      </c>
      <c r="D386" s="138">
        <f>IF($D$2="주말",INDEX(표5[#All],MATCH(C386,표5[[#All],[잉크]],0),18)+INDEX(표5[#All],MATCH(C386,표5[[#All],[잉크]],0),21),INDEX(표5[#All],MATCH(C386,표5[[#All],[잉크]],0),MATCH($D$2,표5[#Headers],0)+1))</f>
        <v>0</v>
      </c>
      <c r="E386" s="138">
        <f>IF($D$2="주말",INDEX(표5[#All],MATCH(C386,표5[[#All],[잉크]],0),19)+INDEX(표5[#All],MATCH(C386,표5[[#All],[잉크]],0),22),INDEX(표5[#All],MATCH(C386,표5[[#All],[잉크]],0),MATCH($D$2,표5[#Headers],0)+2))</f>
        <v>0</v>
      </c>
    </row>
    <row r="387" spans="2:5" ht="16.5" hidden="1" customHeight="1" x14ac:dyDescent="0.3">
      <c r="B387" s="56">
        <f>IFERROR(SUM(D387:E387),0)</f>
        <v>0</v>
      </c>
      <c r="C387" s="139" t="str">
        <f>'제품 추가'!AC385</f>
        <v>PORPOISE</v>
      </c>
      <c r="D387" s="138">
        <f>IF($D$2="주말",INDEX(표5[#All],MATCH(C387,표5[[#All],[잉크]],0),18)+INDEX(표5[#All],MATCH(C387,표5[[#All],[잉크]],0),21),INDEX(표5[#All],MATCH(C387,표5[[#All],[잉크]],0),MATCH($D$2,표5[#Headers],0)+1))</f>
        <v>0</v>
      </c>
      <c r="E387" s="138">
        <f>IF($D$2="주말",INDEX(표5[#All],MATCH(C387,표5[[#All],[잉크]],0),19)+INDEX(표5[#All],MATCH(C387,표5[[#All],[잉크]],0),22),INDEX(표5[#All],MATCH(C387,표5[[#All],[잉크]],0),MATCH($D$2,표5[#Headers],0)+2))</f>
        <v>0</v>
      </c>
    </row>
    <row r="388" spans="2:5" ht="16.5" hidden="1" customHeight="1" x14ac:dyDescent="0.3">
      <c r="B388" s="56">
        <f>IFERROR(SUM(D388:E388),0)</f>
        <v>0</v>
      </c>
      <c r="C388" s="139" t="str">
        <f>'제품 추가'!AC386</f>
        <v>POSTIT</v>
      </c>
      <c r="D388" s="138">
        <f>IF($D$2="주말",INDEX(표5[#All],MATCH(C388,표5[[#All],[잉크]],0),18)+INDEX(표5[#All],MATCH(C388,표5[[#All],[잉크]],0),21),INDEX(표5[#All],MATCH(C388,표5[[#All],[잉크]],0),MATCH($D$2,표5[#Headers],0)+1))</f>
        <v>0</v>
      </c>
      <c r="E388" s="138">
        <f>IF($D$2="주말",INDEX(표5[#All],MATCH(C388,표5[[#All],[잉크]],0),19)+INDEX(표5[#All],MATCH(C388,표5[[#All],[잉크]],0),22),INDEX(표5[#All],MATCH(C388,표5[[#All],[잉크]],0),MATCH($D$2,표5[#Headers],0)+2))</f>
        <v>0</v>
      </c>
    </row>
    <row r="389" spans="2:5" ht="16.5" hidden="1" customHeight="1" x14ac:dyDescent="0.3">
      <c r="B389" s="56">
        <f>IFERROR(SUM(D389:E389),0)</f>
        <v>0</v>
      </c>
      <c r="C389" s="139" t="str">
        <f>'제품 추가'!AC387</f>
        <v>POT</v>
      </c>
      <c r="D389" s="138">
        <f>IF($D$2="주말",INDEX(표5[#All],MATCH(C389,표5[[#All],[잉크]],0),18)+INDEX(표5[#All],MATCH(C389,표5[[#All],[잉크]],0),21),INDEX(표5[#All],MATCH(C389,표5[[#All],[잉크]],0),MATCH($D$2,표5[#Headers],0)+1))</f>
        <v>0</v>
      </c>
      <c r="E389" s="138">
        <f>IF($D$2="주말",INDEX(표5[#All],MATCH(C389,표5[[#All],[잉크]],0),19)+INDEX(표5[#All],MATCH(C389,표5[[#All],[잉크]],0),22),INDEX(표5[#All],MATCH(C389,표5[[#All],[잉크]],0),MATCH($D$2,표5[#Headers],0)+2))</f>
        <v>0</v>
      </c>
    </row>
    <row r="390" spans="2:5" ht="16.5" hidden="1" customHeight="1" x14ac:dyDescent="0.3">
      <c r="B390" s="56">
        <f>IFERROR(SUM(D390:E390),0)</f>
        <v>0</v>
      </c>
      <c r="C390" s="139" t="str">
        <f>'제품 추가'!AC388</f>
        <v>POTATO</v>
      </c>
      <c r="D390" s="138">
        <f>IF($D$2="주말",INDEX(표5[#All],MATCH(C390,표5[[#All],[잉크]],0),18)+INDEX(표5[#All],MATCH(C390,표5[[#All],[잉크]],0),21),INDEX(표5[#All],MATCH(C390,표5[[#All],[잉크]],0),MATCH($D$2,표5[#Headers],0)+1))</f>
        <v>0</v>
      </c>
      <c r="E390" s="138">
        <f>IF($D$2="주말",INDEX(표5[#All],MATCH(C390,표5[[#All],[잉크]],0),19)+INDEX(표5[#All],MATCH(C390,표5[[#All],[잉크]],0),22),INDEX(표5[#All],MATCH(C390,표5[[#All],[잉크]],0),MATCH($D$2,표5[#Headers],0)+2))</f>
        <v>0</v>
      </c>
    </row>
    <row r="391" spans="2:5" ht="16.5" hidden="1" customHeight="1" x14ac:dyDescent="0.3">
      <c r="B391" s="56">
        <f>IFERROR(SUM(D391:E391),0)</f>
        <v>0</v>
      </c>
      <c r="C391" s="139" t="str">
        <f>'제품 추가'!AC389</f>
        <v>PRADA</v>
      </c>
      <c r="D391" s="138">
        <f>IF($D$2="주말",INDEX(표5[#All],MATCH(C391,표5[[#All],[잉크]],0),18)+INDEX(표5[#All],MATCH(C391,표5[[#All],[잉크]],0),21),INDEX(표5[#All],MATCH(C391,표5[[#All],[잉크]],0),MATCH($D$2,표5[#Headers],0)+1))</f>
        <v>0</v>
      </c>
      <c r="E391" s="138">
        <f>IF($D$2="주말",INDEX(표5[#All],MATCH(C391,표5[[#All],[잉크]],0),19)+INDEX(표5[#All],MATCH(C391,표5[[#All],[잉크]],0),22),INDEX(표5[#All],MATCH(C391,표5[[#All],[잉크]],0),MATCH($D$2,표5[#Headers],0)+2))</f>
        <v>0</v>
      </c>
    </row>
    <row r="392" spans="2:5" ht="16.5" hidden="1" customHeight="1" x14ac:dyDescent="0.3">
      <c r="B392" s="56">
        <f>IFERROR(SUM(D392:E392),0)</f>
        <v>0</v>
      </c>
      <c r="C392" s="139" t="str">
        <f>'제품 추가'!AC390</f>
        <v>PTSILVER</v>
      </c>
      <c r="D392" s="138">
        <f>IF($D$2="주말",INDEX(표5[#All],MATCH(C392,표5[[#All],[잉크]],0),18)+INDEX(표5[#All],MATCH(C392,표5[[#All],[잉크]],0),21),INDEX(표5[#All],MATCH(C392,표5[[#All],[잉크]],0),MATCH($D$2,표5[#Headers],0)+1))</f>
        <v>0</v>
      </c>
      <c r="E392" s="138">
        <f>IF($D$2="주말",INDEX(표5[#All],MATCH(C392,표5[[#All],[잉크]],0),19)+INDEX(표5[#All],MATCH(C392,표5[[#All],[잉크]],0),22),INDEX(표5[#All],MATCH(C392,표5[[#All],[잉크]],0),MATCH($D$2,표5[#Headers],0)+2))</f>
        <v>0</v>
      </c>
    </row>
    <row r="393" spans="2:5" ht="16.5" hidden="1" customHeight="1" x14ac:dyDescent="0.3">
      <c r="B393" s="56">
        <f>IFERROR(SUM(D393:E393),0)</f>
        <v>0</v>
      </c>
      <c r="C393" s="139" t="str">
        <f>'제품 추가'!AC391</f>
        <v>PUCE</v>
      </c>
      <c r="D393" s="138">
        <f>IF($D$2="주말",INDEX(표5[#All],MATCH(C393,표5[[#All],[잉크]],0),18)+INDEX(표5[#All],MATCH(C393,표5[[#All],[잉크]],0),21),INDEX(표5[#All],MATCH(C393,표5[[#All],[잉크]],0),MATCH($D$2,표5[#Headers],0)+1))</f>
        <v>0</v>
      </c>
      <c r="E393" s="138">
        <f>IF($D$2="주말",INDEX(표5[#All],MATCH(C393,표5[[#All],[잉크]],0),19)+INDEX(표5[#All],MATCH(C393,표5[[#All],[잉크]],0),22),INDEX(표5[#All],MATCH(C393,표5[[#All],[잉크]],0),MATCH($D$2,표5[#Headers],0)+2))</f>
        <v>0</v>
      </c>
    </row>
    <row r="394" spans="2:5" ht="16.5" hidden="1" customHeight="1" x14ac:dyDescent="0.3">
      <c r="B394" s="56">
        <f>IFERROR(SUM(D394:E394),0)</f>
        <v>0</v>
      </c>
      <c r="C394" s="139" t="str">
        <f>'제품 추가'!AC392</f>
        <v>PUMICE</v>
      </c>
      <c r="D394" s="138">
        <f>IF($D$2="주말",INDEX(표5[#All],MATCH(C394,표5[[#All],[잉크]],0),18)+INDEX(표5[#All],MATCH(C394,표5[[#All],[잉크]],0),21),INDEX(표5[#All],MATCH(C394,표5[[#All],[잉크]],0),MATCH($D$2,표5[#Headers],0)+1))</f>
        <v>0</v>
      </c>
      <c r="E394" s="138">
        <f>IF($D$2="주말",INDEX(표5[#All],MATCH(C394,표5[[#All],[잉크]],0),19)+INDEX(표5[#All],MATCH(C394,표5[[#All],[잉크]],0),22),INDEX(표5[#All],MATCH(C394,표5[[#All],[잉크]],0),MATCH($D$2,표5[#Headers],0)+2))</f>
        <v>0</v>
      </c>
    </row>
    <row r="395" spans="2:5" ht="16.5" hidden="1" customHeight="1" x14ac:dyDescent="0.3">
      <c r="B395" s="56">
        <f>IFERROR(SUM(D395:E395),0)</f>
        <v>0</v>
      </c>
      <c r="C395" s="139" t="str">
        <f>'제품 추가'!AC393</f>
        <v>PUMPKIN</v>
      </c>
      <c r="D395" s="138">
        <f>IF($D$2="주말",INDEX(표5[#All],MATCH(C395,표5[[#All],[잉크]],0),18)+INDEX(표5[#All],MATCH(C395,표5[[#All],[잉크]],0),21),INDEX(표5[#All],MATCH(C395,표5[[#All],[잉크]],0),MATCH($D$2,표5[#Headers],0)+1))</f>
        <v>0</v>
      </c>
      <c r="E395" s="138">
        <f>IF($D$2="주말",INDEX(표5[#All],MATCH(C395,표5[[#All],[잉크]],0),19)+INDEX(표5[#All],MATCH(C395,표5[[#All],[잉크]],0),22),INDEX(표5[#All],MATCH(C395,표5[[#All],[잉크]],0),MATCH($D$2,표5[#Headers],0)+2))</f>
        <v>0</v>
      </c>
    </row>
    <row r="396" spans="2:5" ht="16.5" hidden="1" customHeight="1" x14ac:dyDescent="0.3">
      <c r="B396" s="56">
        <f>IFERROR(SUM(D396:E396),0)</f>
        <v>0</v>
      </c>
      <c r="C396" s="139" t="str">
        <f>'제품 추가'!AC394</f>
        <v>PUPIL</v>
      </c>
      <c r="D396" s="138">
        <f>IF($D$2="주말",INDEX(표5[#All],MATCH(C396,표5[[#All],[잉크]],0),18)+INDEX(표5[#All],MATCH(C396,표5[[#All],[잉크]],0),21),INDEX(표5[#All],MATCH(C396,표5[[#All],[잉크]],0),MATCH($D$2,표5[#Headers],0)+1))</f>
        <v>0</v>
      </c>
      <c r="E396" s="138">
        <f>IF($D$2="주말",INDEX(표5[#All],MATCH(C396,표5[[#All],[잉크]],0),19)+INDEX(표5[#All],MATCH(C396,표5[[#All],[잉크]],0),22),INDEX(표5[#All],MATCH(C396,표5[[#All],[잉크]],0),MATCH($D$2,표5[#Headers],0)+2))</f>
        <v>0</v>
      </c>
    </row>
    <row r="397" spans="2:5" ht="16.5" hidden="1" customHeight="1" x14ac:dyDescent="0.3">
      <c r="B397" s="56">
        <f>IFERROR(SUM(D397:E397),0)</f>
        <v>0</v>
      </c>
      <c r="C397" s="139" t="str">
        <f>'제품 추가'!AC395</f>
        <v>PURPLE</v>
      </c>
      <c r="D397" s="138">
        <f>IF($D$2="주말",INDEX(표5[#All],MATCH(C397,표5[[#All],[잉크]],0),18)+INDEX(표5[#All],MATCH(C397,표5[[#All],[잉크]],0),21),INDEX(표5[#All],MATCH(C397,표5[[#All],[잉크]],0),MATCH($D$2,표5[#Headers],0)+1))</f>
        <v>0</v>
      </c>
      <c r="E397" s="138">
        <f>IF($D$2="주말",INDEX(표5[#All],MATCH(C397,표5[[#All],[잉크]],0),19)+INDEX(표5[#All],MATCH(C397,표5[[#All],[잉크]],0),22),INDEX(표5[#All],MATCH(C397,표5[[#All],[잉크]],0),MATCH($D$2,표5[#Headers],0)+2))</f>
        <v>0</v>
      </c>
    </row>
    <row r="398" spans="2:5" ht="16.5" hidden="1" customHeight="1" x14ac:dyDescent="0.3">
      <c r="B398" s="56">
        <f>IFERROR(SUM(D398:E398),0)</f>
        <v>0</v>
      </c>
      <c r="C398" s="139" t="str">
        <f>'제품 추가'!AC396</f>
        <v>PVENUS</v>
      </c>
      <c r="D398" s="138">
        <f>IF($D$2="주말",INDEX(표5[#All],MATCH(C398,표5[[#All],[잉크]],0),18)+INDEX(표5[#All],MATCH(C398,표5[[#All],[잉크]],0),21),INDEX(표5[#All],MATCH(C398,표5[[#All],[잉크]],0),MATCH($D$2,표5[#Headers],0)+1))</f>
        <v>0</v>
      </c>
      <c r="E398" s="138">
        <f>IF($D$2="주말",INDEX(표5[#All],MATCH(C398,표5[[#All],[잉크]],0),19)+INDEX(표5[#All],MATCH(C398,표5[[#All],[잉크]],0),22),INDEX(표5[#All],MATCH(C398,표5[[#All],[잉크]],0),MATCH($D$2,표5[#Headers],0)+2))</f>
        <v>0</v>
      </c>
    </row>
    <row r="399" spans="2:5" ht="16.5" hidden="1" customHeight="1" x14ac:dyDescent="0.3">
      <c r="B399" s="56">
        <f>IFERROR(SUM(D399:E399),0)</f>
        <v>0</v>
      </c>
      <c r="C399" s="139" t="str">
        <f>'제품 추가'!AC397</f>
        <v>QUARTZ</v>
      </c>
      <c r="D399" s="138">
        <f>IF($D$2="주말",INDEX(표5[#All],MATCH(C399,표5[[#All],[잉크]],0),18)+INDEX(표5[#All],MATCH(C399,표5[[#All],[잉크]],0),21),INDEX(표5[#All],MATCH(C399,표5[[#All],[잉크]],0),MATCH($D$2,표5[#Headers],0)+1))</f>
        <v>0</v>
      </c>
      <c r="E399" s="138">
        <f>IF($D$2="주말",INDEX(표5[#All],MATCH(C399,표5[[#All],[잉크]],0),19)+INDEX(표5[#All],MATCH(C399,표5[[#All],[잉크]],0),22),INDEX(표5[#All],MATCH(C399,표5[[#All],[잉크]],0),MATCH($D$2,표5[#Headers],0)+2))</f>
        <v>0</v>
      </c>
    </row>
    <row r="400" spans="2:5" ht="16.5" hidden="1" customHeight="1" x14ac:dyDescent="0.3">
      <c r="B400" s="56">
        <f>IFERROR(SUM(D400:E400),0)</f>
        <v>0</v>
      </c>
      <c r="C400" s="139" t="str">
        <f>'제품 추가'!AC398</f>
        <v>RABBIT</v>
      </c>
      <c r="D400" s="138">
        <f>IF($D$2="주말",INDEX(표5[#All],MATCH(C400,표5[[#All],[잉크]],0),18)+INDEX(표5[#All],MATCH(C400,표5[[#All],[잉크]],0),21),INDEX(표5[#All],MATCH(C400,표5[[#All],[잉크]],0),MATCH($D$2,표5[#Headers],0)+1))</f>
        <v>0</v>
      </c>
      <c r="E400" s="138">
        <f>IF($D$2="주말",INDEX(표5[#All],MATCH(C400,표5[[#All],[잉크]],0),19)+INDEX(표5[#All],MATCH(C400,표5[[#All],[잉크]],0),22),INDEX(표5[#All],MATCH(C400,표5[[#All],[잉크]],0),MATCH($D$2,표5[#Headers],0)+2))</f>
        <v>0</v>
      </c>
    </row>
    <row r="401" spans="2:5" ht="16.5" hidden="1" customHeight="1" x14ac:dyDescent="0.3">
      <c r="B401" s="56">
        <f>IFERROR(SUM(D401:E401),0)</f>
        <v>0</v>
      </c>
      <c r="C401" s="139" t="str">
        <f>'제품 추가'!AC399</f>
        <v>RADISH</v>
      </c>
      <c r="D401" s="138">
        <f>IF($D$2="주말",INDEX(표5[#All],MATCH(C401,표5[[#All],[잉크]],0),18)+INDEX(표5[#All],MATCH(C401,표5[[#All],[잉크]],0),21),INDEX(표5[#All],MATCH(C401,표5[[#All],[잉크]],0),MATCH($D$2,표5[#Headers],0)+1))</f>
        <v>0</v>
      </c>
      <c r="E401" s="138">
        <f>IF($D$2="주말",INDEX(표5[#All],MATCH(C401,표5[[#All],[잉크]],0),19)+INDEX(표5[#All],MATCH(C401,표5[[#All],[잉크]],0),22),INDEX(표5[#All],MATCH(C401,표5[[#All],[잉크]],0),MATCH($D$2,표5[#Headers],0)+2))</f>
        <v>0</v>
      </c>
    </row>
    <row r="402" spans="2:5" ht="16.5" hidden="1" customHeight="1" x14ac:dyDescent="0.3">
      <c r="B402" s="56">
        <f>IFERROR(SUM(D402:E402),0)</f>
        <v>0</v>
      </c>
      <c r="C402" s="139" t="str">
        <f>'제품 추가'!AC400</f>
        <v>RAFFIA</v>
      </c>
      <c r="D402" s="138">
        <f>IF($D$2="주말",INDEX(표5[#All],MATCH(C402,표5[[#All],[잉크]],0),18)+INDEX(표5[#All],MATCH(C402,표5[[#All],[잉크]],0),21),INDEX(표5[#All],MATCH(C402,표5[[#All],[잉크]],0),MATCH($D$2,표5[#Headers],0)+1))</f>
        <v>0</v>
      </c>
      <c r="E402" s="138">
        <f>IF($D$2="주말",INDEX(표5[#All],MATCH(C402,표5[[#All],[잉크]],0),19)+INDEX(표5[#All],MATCH(C402,표5[[#All],[잉크]],0),22),INDEX(표5[#All],MATCH(C402,표5[[#All],[잉크]],0),MATCH($D$2,표5[#Headers],0)+2))</f>
        <v>0</v>
      </c>
    </row>
    <row r="403" spans="2:5" ht="16.5" hidden="1" customHeight="1" x14ac:dyDescent="0.3">
      <c r="B403" s="56">
        <f>IFERROR(SUM(D403:E403),0)</f>
        <v>0</v>
      </c>
      <c r="C403" s="139" t="str">
        <f>'제품 추가'!AC401</f>
        <v>RAISIN</v>
      </c>
      <c r="D403" s="138">
        <f>IF($D$2="주말",INDEX(표5[#All],MATCH(C403,표5[[#All],[잉크]],0),18)+INDEX(표5[#All],MATCH(C403,표5[[#All],[잉크]],0),21),INDEX(표5[#All],MATCH(C403,표5[[#All],[잉크]],0),MATCH($D$2,표5[#Headers],0)+1))</f>
        <v>0</v>
      </c>
      <c r="E403" s="138">
        <f>IF($D$2="주말",INDEX(표5[#All],MATCH(C403,표5[[#All],[잉크]],0),19)+INDEX(표5[#All],MATCH(C403,표5[[#All],[잉크]],0),22),INDEX(표5[#All],MATCH(C403,표5[[#All],[잉크]],0),MATCH($D$2,표5[#Headers],0)+2))</f>
        <v>0</v>
      </c>
    </row>
    <row r="404" spans="2:5" ht="16.5" hidden="1" customHeight="1" x14ac:dyDescent="0.3">
      <c r="B404" s="56">
        <f>IFERROR(SUM(D404:E404),0)</f>
        <v>0</v>
      </c>
      <c r="C404" s="139" t="str">
        <f>'제품 추가'!AC402</f>
        <v>RATTAN</v>
      </c>
      <c r="D404" s="138">
        <f>IF($D$2="주말",INDEX(표5[#All],MATCH(C404,표5[[#All],[잉크]],0),18)+INDEX(표5[#All],MATCH(C404,표5[[#All],[잉크]],0),21),INDEX(표5[#All],MATCH(C404,표5[[#All],[잉크]],0),MATCH($D$2,표5[#Headers],0)+1))</f>
        <v>0</v>
      </c>
      <c r="E404" s="138">
        <f>IF($D$2="주말",INDEX(표5[#All],MATCH(C404,표5[[#All],[잉크]],0),19)+INDEX(표5[#All],MATCH(C404,표5[[#All],[잉크]],0),22),INDEX(표5[#All],MATCH(C404,표5[[#All],[잉크]],0),MATCH($D$2,표5[#Headers],0)+2))</f>
        <v>0</v>
      </c>
    </row>
    <row r="405" spans="2:5" ht="16.5" hidden="1" customHeight="1" x14ac:dyDescent="0.3">
      <c r="B405" s="56">
        <f>IFERROR(SUM(D405:E405),0)</f>
        <v>0</v>
      </c>
      <c r="C405" s="139" t="str">
        <f>'제품 추가'!AC403</f>
        <v>RAVEN</v>
      </c>
      <c r="D405" s="138">
        <f>IF($D$2="주말",INDEX(표5[#All],MATCH(C405,표5[[#All],[잉크]],0),18)+INDEX(표5[#All],MATCH(C405,표5[[#All],[잉크]],0),21),INDEX(표5[#All],MATCH(C405,표5[[#All],[잉크]],0),MATCH($D$2,표5[#Headers],0)+1))</f>
        <v>0</v>
      </c>
      <c r="E405" s="138">
        <f>IF($D$2="주말",INDEX(표5[#All],MATCH(C405,표5[[#All],[잉크]],0),19)+INDEX(표5[#All],MATCH(C405,표5[[#All],[잉크]],0),22),INDEX(표5[#All],MATCH(C405,표5[[#All],[잉크]],0),MATCH($D$2,표5[#Headers],0)+2))</f>
        <v>0</v>
      </c>
    </row>
    <row r="406" spans="2:5" ht="16.5" hidden="1" customHeight="1" x14ac:dyDescent="0.3">
      <c r="B406" s="56">
        <f>IFERROR(SUM(D406:E406),0)</f>
        <v>0</v>
      </c>
      <c r="C406" s="139" t="str">
        <f>'제품 추가'!AC404</f>
        <v>RAWHIDE</v>
      </c>
      <c r="D406" s="138">
        <f>IF($D$2="주말",INDEX(표5[#All],MATCH(C406,표5[[#All],[잉크]],0),18)+INDEX(표5[#All],MATCH(C406,표5[[#All],[잉크]],0),21),INDEX(표5[#All],MATCH(C406,표5[[#All],[잉크]],0),MATCH($D$2,표5[#Headers],0)+1))</f>
        <v>0</v>
      </c>
      <c r="E406" s="138">
        <f>IF($D$2="주말",INDEX(표5[#All],MATCH(C406,표5[[#All],[잉크]],0),19)+INDEX(표5[#All],MATCH(C406,표5[[#All],[잉크]],0),22),INDEX(표5[#All],MATCH(C406,표5[[#All],[잉크]],0),MATCH($D$2,표5[#Headers],0)+2))</f>
        <v>0</v>
      </c>
    </row>
    <row r="407" spans="2:5" ht="16.5" hidden="1" customHeight="1" x14ac:dyDescent="0.3">
      <c r="B407" s="56">
        <f>IFERROR(SUM(D407:E407),0)</f>
        <v>0</v>
      </c>
      <c r="C407" s="139" t="str">
        <f>'제품 추가'!AC405</f>
        <v>REED</v>
      </c>
      <c r="D407" s="138">
        <f>IF($D$2="주말",INDEX(표5[#All],MATCH(C407,표5[[#All],[잉크]],0),18)+INDEX(표5[#All],MATCH(C407,표5[[#All],[잉크]],0),21),INDEX(표5[#All],MATCH(C407,표5[[#All],[잉크]],0),MATCH($D$2,표5[#Headers],0)+1))</f>
        <v>0</v>
      </c>
      <c r="E407" s="138">
        <f>IF($D$2="주말",INDEX(표5[#All],MATCH(C407,표5[[#All],[잉크]],0),19)+INDEX(표5[#All],MATCH(C407,표5[[#All],[잉크]],0),22),INDEX(표5[#All],MATCH(C407,표5[[#All],[잉크]],0),MATCH($D$2,표5[#Headers],0)+2))</f>
        <v>0</v>
      </c>
    </row>
    <row r="408" spans="2:5" ht="16.5" hidden="1" customHeight="1" x14ac:dyDescent="0.3">
      <c r="B408" s="56">
        <f>IFERROR(SUM(D408:E408),0)</f>
        <v>0</v>
      </c>
      <c r="C408" s="139" t="str">
        <f>'제품 추가'!AC174</f>
        <v>DURIAN</v>
      </c>
      <c r="D408" s="138">
        <f>IF($D$2="주말",INDEX(표5[#All],MATCH(C408,표5[[#All],[잉크]],0),18)+INDEX(표5[#All],MATCH(C408,표5[[#All],[잉크]],0),21),INDEX(표5[#All],MATCH(C408,표5[[#All],[잉크]],0),MATCH($D$2,표5[#Headers],0)+1))</f>
        <v>0</v>
      </c>
      <c r="E408" s="138">
        <f>IF($D$2="주말",INDEX(표5[#All],MATCH(C408,표5[[#All],[잉크]],0),19)+INDEX(표5[#All],MATCH(C408,표5[[#All],[잉크]],0),22),INDEX(표5[#All],MATCH(C408,표5[[#All],[잉크]],0),MATCH($D$2,표5[#Headers],0)+2))</f>
        <v>0</v>
      </c>
    </row>
    <row r="409" spans="2:5" hidden="1" x14ac:dyDescent="0.3">
      <c r="B409" s="56">
        <f>IFERROR(SUM(D409:E409),0)</f>
        <v>0</v>
      </c>
      <c r="C409" s="139" t="str">
        <f>'제품 추가'!AC407</f>
        <v>ROAST</v>
      </c>
      <c r="D409" s="138">
        <f>IF($D$2="주말",INDEX(표5[#All],MATCH(C409,표5[[#All],[잉크]],0),18)+INDEX(표5[#All],MATCH(C409,표5[[#All],[잉크]],0),21),INDEX(표5[#All],MATCH(C409,표5[[#All],[잉크]],0),MATCH($D$2,표5[#Headers],0)+1))</f>
        <v>0</v>
      </c>
      <c r="E409" s="138">
        <f>IF($D$2="주말",INDEX(표5[#All],MATCH(C409,표5[[#All],[잉크]],0),19)+INDEX(표5[#All],MATCH(C409,표5[[#All],[잉크]],0),22),INDEX(표5[#All],MATCH(C409,표5[[#All],[잉크]],0),MATCH($D$2,표5[#Headers],0)+2))</f>
        <v>0</v>
      </c>
    </row>
    <row r="410" spans="2:5" ht="16.5" hidden="1" customHeight="1" x14ac:dyDescent="0.3">
      <c r="B410" s="56">
        <f>IFERROR(SUM(D410:E410),0)</f>
        <v>0</v>
      </c>
      <c r="C410" s="139" t="str">
        <f>'제품 추가'!AC408</f>
        <v>ROCK</v>
      </c>
      <c r="D410" s="138">
        <f>IF($D$2="주말",INDEX(표5[#All],MATCH(C410,표5[[#All],[잉크]],0),18)+INDEX(표5[#All],MATCH(C410,표5[[#All],[잉크]],0),21),INDEX(표5[#All],MATCH(C410,표5[[#All],[잉크]],0),MATCH($D$2,표5[#Headers],0)+1))</f>
        <v>0</v>
      </c>
      <c r="E410" s="138">
        <f>IF($D$2="주말",INDEX(표5[#All],MATCH(C410,표5[[#All],[잉크]],0),19)+INDEX(표5[#All],MATCH(C410,표5[[#All],[잉크]],0),22),INDEX(표5[#All],MATCH(C410,표5[[#All],[잉크]],0),MATCH($D$2,표5[#Headers],0)+2))</f>
        <v>0</v>
      </c>
    </row>
    <row r="411" spans="2:5" ht="16.5" hidden="1" customHeight="1" x14ac:dyDescent="0.3">
      <c r="B411" s="56">
        <f>IFERROR(SUM(D411:E411),0)</f>
        <v>0</v>
      </c>
      <c r="C411" s="139" t="str">
        <f>'제품 추가'!AC409</f>
        <v>ROOF</v>
      </c>
      <c r="D411" s="138">
        <f>IF($D$2="주말",INDEX(표5[#All],MATCH(C411,표5[[#All],[잉크]],0),18)+INDEX(표5[#All],MATCH(C411,표5[[#All],[잉크]],0),21),INDEX(표5[#All],MATCH(C411,표5[[#All],[잉크]],0),MATCH($D$2,표5[#Headers],0)+1))</f>
        <v>0</v>
      </c>
      <c r="E411" s="138">
        <f>IF($D$2="주말",INDEX(표5[#All],MATCH(C411,표5[[#All],[잉크]],0),19)+INDEX(표5[#All],MATCH(C411,표5[[#All],[잉크]],0),22),INDEX(표5[#All],MATCH(C411,표5[[#All],[잉크]],0),MATCH($D$2,표5[#Headers],0)+2))</f>
        <v>0</v>
      </c>
    </row>
    <row r="412" spans="2:5" ht="16.5" hidden="1" customHeight="1" x14ac:dyDescent="0.3">
      <c r="B412" s="56">
        <f>IFERROR(SUM(D412:E412),0)</f>
        <v>0</v>
      </c>
      <c r="C412" s="139" t="str">
        <f>'제품 추가'!AC410</f>
        <v>ROOSTER</v>
      </c>
      <c r="D412" s="138">
        <f>IF($D$2="주말",INDEX(표5[#All],MATCH(C412,표5[[#All],[잉크]],0),18)+INDEX(표5[#All],MATCH(C412,표5[[#All],[잉크]],0),21),INDEX(표5[#All],MATCH(C412,표5[[#All],[잉크]],0),MATCH($D$2,표5[#Headers],0)+1))</f>
        <v>0</v>
      </c>
      <c r="E412" s="138">
        <f>IF($D$2="주말",INDEX(표5[#All],MATCH(C412,표5[[#All],[잉크]],0),19)+INDEX(표5[#All],MATCH(C412,표5[[#All],[잉크]],0),22),INDEX(표5[#All],MATCH(C412,표5[[#All],[잉크]],0),MATCH($D$2,표5[#Headers],0)+2))</f>
        <v>0</v>
      </c>
    </row>
    <row r="413" spans="2:5" hidden="1" x14ac:dyDescent="0.3">
      <c r="B413" s="56">
        <f>IFERROR(SUM(D413:E413),0)</f>
        <v>0</v>
      </c>
      <c r="C413" s="139" t="str">
        <f>'제품 추가'!AC411</f>
        <v>ROOT</v>
      </c>
      <c r="D413" s="138">
        <f>IF($D$2="주말",INDEX(표5[#All],MATCH(C413,표5[[#All],[잉크]],0),18)+INDEX(표5[#All],MATCH(C413,표5[[#All],[잉크]],0),21),INDEX(표5[#All],MATCH(C413,표5[[#All],[잉크]],0),MATCH($D$2,표5[#Headers],0)+1))</f>
        <v>0</v>
      </c>
      <c r="E413" s="138">
        <f>IF($D$2="주말",INDEX(표5[#All],MATCH(C413,표5[[#All],[잉크]],0),19)+INDEX(표5[#All],MATCH(C413,표5[[#All],[잉크]],0),22),INDEX(표5[#All],MATCH(C413,표5[[#All],[잉크]],0),MATCH($D$2,표5[#Headers],0)+2))</f>
        <v>0</v>
      </c>
    </row>
    <row r="414" spans="2:5" ht="16.5" hidden="1" customHeight="1" x14ac:dyDescent="0.3">
      <c r="B414" s="56">
        <f>IFERROR(SUM(D414:E414),0)</f>
        <v>0</v>
      </c>
      <c r="C414" s="139" t="str">
        <f>'제품 추가'!AC412</f>
        <v>ROSE</v>
      </c>
      <c r="D414" s="138">
        <f>IF($D$2="주말",INDEX(표5[#All],MATCH(C414,표5[[#All],[잉크]],0),18)+INDEX(표5[#All],MATCH(C414,표5[[#All],[잉크]],0),21),INDEX(표5[#All],MATCH(C414,표5[[#All],[잉크]],0),MATCH($D$2,표5[#Headers],0)+1))</f>
        <v>0</v>
      </c>
      <c r="E414" s="138">
        <f>IF($D$2="주말",INDEX(표5[#All],MATCH(C414,표5[[#All],[잉크]],0),19)+INDEX(표5[#All],MATCH(C414,표5[[#All],[잉크]],0),22),INDEX(표5[#All],MATCH(C414,표5[[#All],[잉크]],0),MATCH($D$2,표5[#Headers],0)+2))</f>
        <v>0</v>
      </c>
    </row>
    <row r="415" spans="2:5" ht="16.5" hidden="1" customHeight="1" x14ac:dyDescent="0.3">
      <c r="B415" s="56">
        <f>IFERROR(SUM(D415:E415),0)</f>
        <v>0</v>
      </c>
      <c r="C415" s="139" t="str">
        <f>'제품 추가'!AC413</f>
        <v>ROUGE</v>
      </c>
      <c r="D415" s="138">
        <f>IF($D$2="주말",INDEX(표5[#All],MATCH(C415,표5[[#All],[잉크]],0),18)+INDEX(표5[#All],MATCH(C415,표5[[#All],[잉크]],0),21),INDEX(표5[#All],MATCH(C415,표5[[#All],[잉크]],0),MATCH($D$2,표5[#Headers],0)+1))</f>
        <v>0</v>
      </c>
      <c r="E415" s="138">
        <f>IF($D$2="주말",INDEX(표5[#All],MATCH(C415,표5[[#All],[잉크]],0),19)+INDEX(표5[#All],MATCH(C415,표5[[#All],[잉크]],0),22),INDEX(표5[#All],MATCH(C415,표5[[#All],[잉크]],0),MATCH($D$2,표5[#Headers],0)+2))</f>
        <v>0</v>
      </c>
    </row>
    <row r="416" spans="2:5" hidden="1" x14ac:dyDescent="0.3">
      <c r="B416" s="56">
        <f>IFERROR(SUM(D416:E416),0)</f>
        <v>0</v>
      </c>
      <c r="C416" s="139" t="str">
        <f>'제품 추가'!AC414</f>
        <v>RUBY</v>
      </c>
      <c r="D416" s="138">
        <f>IF($D$2="주말",INDEX(표5[#All],MATCH(C416,표5[[#All],[잉크]],0),18)+INDEX(표5[#All],MATCH(C416,표5[[#All],[잉크]],0),21),INDEX(표5[#All],MATCH(C416,표5[[#All],[잉크]],0),MATCH($D$2,표5[#Headers],0)+1))</f>
        <v>0</v>
      </c>
      <c r="E416" s="138">
        <f>IF($D$2="주말",INDEX(표5[#All],MATCH(C416,표5[[#All],[잉크]],0),19)+INDEX(표5[#All],MATCH(C416,표5[[#All],[잉크]],0),22),INDEX(표5[#All],MATCH(C416,표5[[#All],[잉크]],0),MATCH($D$2,표5[#Headers],0)+2))</f>
        <v>0</v>
      </c>
    </row>
    <row r="417" spans="2:7" ht="16.5" customHeight="1" x14ac:dyDescent="0.3">
      <c r="B417" s="56">
        <f>IFERROR(SUM(D417:E417),0)</f>
        <v>2</v>
      </c>
      <c r="C417" s="139" t="str">
        <f>'제품 추가'!AC1227</f>
        <v>ESCAPE</v>
      </c>
      <c r="D417" s="138">
        <f>IF($D$2="주말",INDEX(표5[#All],MATCH(C417,표5[[#All],[잉크]],0),18)+INDEX(표5[#All],MATCH(C417,표5[[#All],[잉크]],0),21),INDEX(표5[#All],MATCH(C417,표5[[#All],[잉크]],0),MATCH($D$2,표5[#Headers],0)+1))</f>
        <v>2</v>
      </c>
      <c r="E417" s="138">
        <f>IF($D$2="주말",INDEX(표5[#All],MATCH(C417,표5[[#All],[잉크]],0),19)+INDEX(표5[#All],MATCH(C417,표5[[#All],[잉크]],0),22),INDEX(표5[#All],MATCH(C417,표5[[#All],[잉크]],0),MATCH($D$2,표5[#Headers],0)+2))</f>
        <v>0</v>
      </c>
    </row>
    <row r="418" spans="2:7" ht="16.5" hidden="1" customHeight="1" x14ac:dyDescent="0.3">
      <c r="B418" s="56">
        <f>IFERROR(SUM(D418:E418),0)</f>
        <v>0</v>
      </c>
      <c r="C418" s="139" t="str">
        <f>'제품 추가'!AC416</f>
        <v>RUSSET</v>
      </c>
      <c r="D418" s="138">
        <f>IF($D$2="주말",INDEX(표5[#All],MATCH(C418,표5[[#All],[잉크]],0),18)+INDEX(표5[#All],MATCH(C418,표5[[#All],[잉크]],0),21),INDEX(표5[#All],MATCH(C418,표5[[#All],[잉크]],0),MATCH($D$2,표5[#Headers],0)+1))</f>
        <v>0</v>
      </c>
      <c r="E418" s="138">
        <f>IF($D$2="주말",INDEX(표5[#All],MATCH(C418,표5[[#All],[잉크]],0),19)+INDEX(표5[#All],MATCH(C418,표5[[#All],[잉크]],0),22),INDEX(표5[#All],MATCH(C418,표5[[#All],[잉크]],0),MATCH($D$2,표5[#Headers],0)+2))</f>
        <v>0</v>
      </c>
    </row>
    <row r="419" spans="2:7" ht="16.5" hidden="1" customHeight="1" x14ac:dyDescent="0.3">
      <c r="B419" s="56">
        <f>IFERROR(SUM(D419:E419),0)</f>
        <v>0</v>
      </c>
      <c r="C419" s="139" t="str">
        <f>'제품 추가'!AC417</f>
        <v>RUST</v>
      </c>
      <c r="D419" s="138">
        <f>IF($D$2="주말",INDEX(표5[#All],MATCH(C419,표5[[#All],[잉크]],0),18)+INDEX(표5[#All],MATCH(C419,표5[[#All],[잉크]],0),21),INDEX(표5[#All],MATCH(C419,표5[[#All],[잉크]],0),MATCH($D$2,표5[#Headers],0)+1))</f>
        <v>0</v>
      </c>
      <c r="E419" s="138">
        <f>IF($D$2="주말",INDEX(표5[#All],MATCH(C419,표5[[#All],[잉크]],0),19)+INDEX(표5[#All],MATCH(C419,표5[[#All],[잉크]],0),22),INDEX(표5[#All],MATCH(C419,표5[[#All],[잉크]],0),MATCH($D$2,표5[#Headers],0)+2))</f>
        <v>0</v>
      </c>
    </row>
    <row r="420" spans="2:7" ht="16.5" hidden="1" customHeight="1" x14ac:dyDescent="0.3">
      <c r="B420" s="56">
        <f>IFERROR(SUM(D420:E420),0)</f>
        <v>0</v>
      </c>
      <c r="C420" s="139" t="str">
        <f>'제품 추가'!AC418</f>
        <v>RUTABAGA</v>
      </c>
      <c r="D420" s="138">
        <f>IF($D$2="주말",INDEX(표5[#All],MATCH(C420,표5[[#All],[잉크]],0),18)+INDEX(표5[#All],MATCH(C420,표5[[#All],[잉크]],0),21),INDEX(표5[#All],MATCH(C420,표5[[#All],[잉크]],0),MATCH($D$2,표5[#Headers],0)+1))</f>
        <v>0</v>
      </c>
      <c r="E420" s="138">
        <f>IF($D$2="주말",INDEX(표5[#All],MATCH(C420,표5[[#All],[잉크]],0),19)+INDEX(표5[#All],MATCH(C420,표5[[#All],[잉크]],0),22),INDEX(표5[#All],MATCH(C420,표5[[#All],[잉크]],0),MATCH($D$2,표5[#Headers],0)+2))</f>
        <v>0</v>
      </c>
    </row>
    <row r="421" spans="2:7" ht="16.5" hidden="1" customHeight="1" x14ac:dyDescent="0.3">
      <c r="B421" s="56">
        <f>IFERROR(SUM(D421:E421),0)</f>
        <v>0</v>
      </c>
      <c r="C421" s="139" t="str">
        <f>'제품 추가'!AC419</f>
        <v>SABLE</v>
      </c>
      <c r="D421" s="138">
        <f>IF($D$2="주말",INDEX(표5[#All],MATCH(C421,표5[[#All],[잉크]],0),18)+INDEX(표5[#All],MATCH(C421,표5[[#All],[잉크]],0),21),INDEX(표5[#All],MATCH(C421,표5[[#All],[잉크]],0),MATCH($D$2,표5[#Headers],0)+1))</f>
        <v>0</v>
      </c>
      <c r="E421" s="138">
        <f>IF($D$2="주말",INDEX(표5[#All],MATCH(C421,표5[[#All],[잉크]],0),19)+INDEX(표5[#All],MATCH(C421,표5[[#All],[잉크]],0),22),INDEX(표5[#All],MATCH(C421,표5[[#All],[잉크]],0),MATCH($D$2,표5[#Headers],0)+2))</f>
        <v>0</v>
      </c>
    </row>
    <row r="422" spans="2:7" ht="16.5" hidden="1" customHeight="1" x14ac:dyDescent="0.3">
      <c r="B422" s="56">
        <f>IFERROR(SUM(D422:E422),0)</f>
        <v>0</v>
      </c>
      <c r="C422" s="139" t="str">
        <f>'제품 추가'!AC420</f>
        <v>SADDLE</v>
      </c>
      <c r="D422" s="138">
        <f>IF($D$2="주말",INDEX(표5[#All],MATCH(C422,표5[[#All],[잉크]],0),18)+INDEX(표5[#All],MATCH(C422,표5[[#All],[잉크]],0),21),INDEX(표5[#All],MATCH(C422,표5[[#All],[잉크]],0),MATCH($D$2,표5[#Headers],0)+1))</f>
        <v>0</v>
      </c>
      <c r="E422" s="138">
        <f>IF($D$2="주말",INDEX(표5[#All],MATCH(C422,표5[[#All],[잉크]],0),19)+INDEX(표5[#All],MATCH(C422,표5[[#All],[잉크]],0),22),INDEX(표5[#All],MATCH(C422,표5[[#All],[잉크]],0),MATCH($D$2,표5[#Headers],0)+2))</f>
        <v>0</v>
      </c>
    </row>
    <row r="423" spans="2:7" ht="16.5" hidden="1" customHeight="1" x14ac:dyDescent="0.3">
      <c r="B423" s="56">
        <f>IFERROR(SUM(D423:E423),0)</f>
        <v>0</v>
      </c>
      <c r="C423" s="139" t="str">
        <f>'제품 추가'!AC421</f>
        <v>SAFFRON</v>
      </c>
      <c r="D423" s="138">
        <f>IF($D$2="주말",INDEX(표5[#All],MATCH(C423,표5[[#All],[잉크]],0),18)+INDEX(표5[#All],MATCH(C423,표5[[#All],[잉크]],0),21),INDEX(표5[#All],MATCH(C423,표5[[#All],[잉크]],0),MATCH($D$2,표5[#Headers],0)+1))</f>
        <v>0</v>
      </c>
      <c r="E423" s="138">
        <f>IF($D$2="주말",INDEX(표5[#All],MATCH(C423,표5[[#All],[잉크]],0),19)+INDEX(표5[#All],MATCH(C423,표5[[#All],[잉크]],0),22),INDEX(표5[#All],MATCH(C423,표5[[#All],[잉크]],0),MATCH($D$2,표5[#Headers],0)+2))</f>
        <v>0</v>
      </c>
      <c r="G423" t="s">
        <v>1845</v>
      </c>
    </row>
    <row r="424" spans="2:7" ht="16.5" hidden="1" customHeight="1" x14ac:dyDescent="0.3">
      <c r="B424" s="56">
        <f>IFERROR(SUM(D424:E424),0)</f>
        <v>0</v>
      </c>
      <c r="C424" s="139" t="str">
        <f>'제품 추가'!AC422</f>
        <v>SAGE</v>
      </c>
      <c r="D424" s="138">
        <f>IF($D$2="주말",INDEX(표5[#All],MATCH(C424,표5[[#All],[잉크]],0),18)+INDEX(표5[#All],MATCH(C424,표5[[#All],[잉크]],0),21),INDEX(표5[#All],MATCH(C424,표5[[#All],[잉크]],0),MATCH($D$2,표5[#Headers],0)+1))</f>
        <v>0</v>
      </c>
      <c r="E424" s="138">
        <f>IF($D$2="주말",INDEX(표5[#All],MATCH(C424,표5[[#All],[잉크]],0),19)+INDEX(표5[#All],MATCH(C424,표5[[#All],[잉크]],0),22),INDEX(표5[#All],MATCH(C424,표5[[#All],[잉크]],0),MATCH($D$2,표5[#Headers],0)+2))</f>
        <v>0</v>
      </c>
    </row>
    <row r="425" spans="2:7" hidden="1" x14ac:dyDescent="0.3">
      <c r="B425" s="56">
        <f>IFERROR(SUM(D425:E425),0)</f>
        <v>0</v>
      </c>
      <c r="C425" s="139" t="str">
        <f>'제품 추가'!AC423</f>
        <v>SAKURA</v>
      </c>
      <c r="D425" s="138">
        <f>IF($D$2="주말",INDEX(표5[#All],MATCH(C425,표5[[#All],[잉크]],0),18)+INDEX(표5[#All],MATCH(C425,표5[[#All],[잉크]],0),21),INDEX(표5[#All],MATCH(C425,표5[[#All],[잉크]],0),MATCH($D$2,표5[#Headers],0)+1))</f>
        <v>0</v>
      </c>
      <c r="E425" s="138">
        <f>IF($D$2="주말",INDEX(표5[#All],MATCH(C425,표5[[#All],[잉크]],0),19)+INDEX(표5[#All],MATCH(C425,표5[[#All],[잉크]],0),22),INDEX(표5[#All],MATCH(C425,표5[[#All],[잉크]],0),MATCH($D$2,표5[#Headers],0)+2))</f>
        <v>0</v>
      </c>
    </row>
    <row r="426" spans="2:7" ht="16.5" hidden="1" customHeight="1" x14ac:dyDescent="0.3">
      <c r="B426" s="56">
        <f>IFERROR(SUM(D426:E426),0)</f>
        <v>0</v>
      </c>
      <c r="C426" s="139" t="str">
        <f>'제품 추가'!AC424</f>
        <v>SALLA</v>
      </c>
      <c r="D426" s="138">
        <f>IF($D$2="주말",INDEX(표5[#All],MATCH(C426,표5[[#All],[잉크]],0),18)+INDEX(표5[#All],MATCH(C426,표5[[#All],[잉크]],0),21),INDEX(표5[#All],MATCH(C426,표5[[#All],[잉크]],0),MATCH($D$2,표5[#Headers],0)+1))</f>
        <v>0</v>
      </c>
      <c r="E426" s="138">
        <f>IF($D$2="주말",INDEX(표5[#All],MATCH(C426,표5[[#All],[잉크]],0),19)+INDEX(표5[#All],MATCH(C426,표5[[#All],[잉크]],0),22),INDEX(표5[#All],MATCH(C426,표5[[#All],[잉크]],0),MATCH($D$2,표5[#Headers],0)+2))</f>
        <v>0</v>
      </c>
    </row>
    <row r="427" spans="2:7" hidden="1" x14ac:dyDescent="0.3">
      <c r="B427" s="56">
        <f>IFERROR(SUM(D427:E427),0)</f>
        <v>0</v>
      </c>
      <c r="C427" s="139" t="str">
        <f>'제품 추가'!AC425</f>
        <v>SALMON</v>
      </c>
      <c r="D427" s="138">
        <f>IF($D$2="주말",INDEX(표5[#All],MATCH(C427,표5[[#All],[잉크]],0),18)+INDEX(표5[#All],MATCH(C427,표5[[#All],[잉크]],0),21),INDEX(표5[#All],MATCH(C427,표5[[#All],[잉크]],0),MATCH($D$2,표5[#Headers],0)+1))</f>
        <v>0</v>
      </c>
      <c r="E427" s="138">
        <f>IF($D$2="주말",INDEX(표5[#All],MATCH(C427,표5[[#All],[잉크]],0),19)+INDEX(표5[#All],MATCH(C427,표5[[#All],[잉크]],0),22),INDEX(표5[#All],MATCH(C427,표5[[#All],[잉크]],0),MATCH($D$2,표5[#Headers],0)+2))</f>
        <v>0</v>
      </c>
    </row>
    <row r="428" spans="2:7" ht="16.5" hidden="1" customHeight="1" x14ac:dyDescent="0.3">
      <c r="B428" s="56">
        <f>IFERROR(SUM(D428:E428),0)</f>
        <v>0</v>
      </c>
      <c r="C428" s="139" t="str">
        <f>'제품 추가'!AC426</f>
        <v>SAND</v>
      </c>
      <c r="D428" s="138">
        <f>IF($D$2="주말",INDEX(표5[#All],MATCH(C428,표5[[#All],[잉크]],0),18)+INDEX(표5[#All],MATCH(C428,표5[[#All],[잉크]],0),21),INDEX(표5[#All],MATCH(C428,표5[[#All],[잉크]],0),MATCH($D$2,표5[#Headers],0)+1))</f>
        <v>0</v>
      </c>
      <c r="E428" s="138">
        <f>IF($D$2="주말",INDEX(표5[#All],MATCH(C428,표5[[#All],[잉크]],0),19)+INDEX(표5[#All],MATCH(C428,표5[[#All],[잉크]],0),22),INDEX(표5[#All],MATCH(C428,표5[[#All],[잉크]],0),MATCH($D$2,표5[#Headers],0)+2))</f>
        <v>0</v>
      </c>
    </row>
    <row r="429" spans="2:7" ht="16.5" hidden="1" customHeight="1" x14ac:dyDescent="0.3">
      <c r="B429" s="56">
        <f>IFERROR(SUM(D429:E429),0)</f>
        <v>0</v>
      </c>
      <c r="C429" s="139" t="str">
        <f>'제품 추가'!AC427</f>
        <v>SANGRIA</v>
      </c>
      <c r="D429" s="138">
        <f>IF($D$2="주말",INDEX(표5[#All],MATCH(C429,표5[[#All],[잉크]],0),18)+INDEX(표5[#All],MATCH(C429,표5[[#All],[잉크]],0),21),INDEX(표5[#All],MATCH(C429,표5[[#All],[잉크]],0),MATCH($D$2,표5[#Headers],0)+1))</f>
        <v>0</v>
      </c>
      <c r="E429" s="138">
        <f>IF($D$2="주말",INDEX(표5[#All],MATCH(C429,표5[[#All],[잉크]],0),19)+INDEX(표5[#All],MATCH(C429,표5[[#All],[잉크]],0),22),INDEX(표5[#All],MATCH(C429,표5[[#All],[잉크]],0),MATCH($D$2,표5[#Headers],0)+2))</f>
        <v>0</v>
      </c>
    </row>
    <row r="430" spans="2:7" ht="16.5" hidden="1" customHeight="1" x14ac:dyDescent="0.3">
      <c r="B430" s="56">
        <f>IFERROR(SUM(D430:E430),0)</f>
        <v>0</v>
      </c>
      <c r="C430" s="139" t="str">
        <f>'제품 추가'!AC428</f>
        <v>SAPPHIRE</v>
      </c>
      <c r="D430" s="138">
        <f>IF($D$2="주말",INDEX(표5[#All],MATCH(C430,표5[[#All],[잉크]],0),18)+INDEX(표5[#All],MATCH(C430,표5[[#All],[잉크]],0),21),INDEX(표5[#All],MATCH(C430,표5[[#All],[잉크]],0),MATCH($D$2,표5[#Headers],0)+1))</f>
        <v>0</v>
      </c>
      <c r="E430" s="138">
        <f>IF($D$2="주말",INDEX(표5[#All],MATCH(C430,표5[[#All],[잉크]],0),19)+INDEX(표5[#All],MATCH(C430,표5[[#All],[잉크]],0),22),INDEX(표5[#All],MATCH(C430,표5[[#All],[잉크]],0),MATCH($D$2,표5[#Headers],0)+2))</f>
        <v>0</v>
      </c>
    </row>
    <row r="431" spans="2:7" ht="16.5" hidden="1" customHeight="1" x14ac:dyDescent="0.3">
      <c r="B431" s="56">
        <f>IFERROR(SUM(D431:E431),0)</f>
        <v>0</v>
      </c>
      <c r="C431" s="139" t="str">
        <f>'제품 추가'!AC429</f>
        <v>SAUTERNE</v>
      </c>
      <c r="D431" s="138">
        <f>IF($D$2="주말",INDEX(표5[#All],MATCH(C431,표5[[#All],[잉크]],0),18)+INDEX(표5[#All],MATCH(C431,표5[[#All],[잉크]],0),21),INDEX(표5[#All],MATCH(C431,표5[[#All],[잉크]],0),MATCH($D$2,표5[#Headers],0)+1))</f>
        <v>0</v>
      </c>
      <c r="E431" s="138">
        <f>IF($D$2="주말",INDEX(표5[#All],MATCH(C431,표5[[#All],[잉크]],0),19)+INDEX(표5[#All],MATCH(C431,표5[[#All],[잉크]],0),22),INDEX(표5[#All],MATCH(C431,표5[[#All],[잉크]],0),MATCH($D$2,표5[#Headers],0)+2))</f>
        <v>0</v>
      </c>
    </row>
    <row r="432" spans="2:7" ht="16.5" hidden="1" customHeight="1" x14ac:dyDescent="0.3">
      <c r="B432" s="56">
        <f>IFERROR(SUM(D432:E432),0)</f>
        <v>0</v>
      </c>
      <c r="C432" s="139" t="str">
        <f>'제품 추가'!AC430</f>
        <v>SCBISQUE</v>
      </c>
      <c r="D432" s="138">
        <f>IF($D$2="주말",INDEX(표5[#All],MATCH(C432,표5[[#All],[잉크]],0),18)+INDEX(표5[#All],MATCH(C432,표5[[#All],[잉크]],0),21),INDEX(표5[#All],MATCH(C432,표5[[#All],[잉크]],0),MATCH($D$2,표5[#Headers],0)+1))</f>
        <v>0</v>
      </c>
      <c r="E432" s="138">
        <f>IF($D$2="주말",INDEX(표5[#All],MATCH(C432,표5[[#All],[잉크]],0),19)+INDEX(표5[#All],MATCH(C432,표5[[#All],[잉크]],0),22),INDEX(표5[#All],MATCH(C432,표5[[#All],[잉크]],0),MATCH($D$2,표5[#Headers],0)+2))</f>
        <v>0</v>
      </c>
    </row>
    <row r="433" spans="2:5" hidden="1" x14ac:dyDescent="0.3">
      <c r="B433" s="56">
        <f>IFERROR(SUM(D433:E433),0)</f>
        <v>0</v>
      </c>
      <c r="C433" s="139" t="str">
        <f>'제품 추가'!AC431</f>
        <v>SCBLACK</v>
      </c>
      <c r="D433" s="138">
        <f>IF($D$2="주말",INDEX(표5[#All],MATCH(C433,표5[[#All],[잉크]],0),18)+INDEX(표5[#All],MATCH(C433,표5[[#All],[잉크]],0),21),INDEX(표5[#All],MATCH(C433,표5[[#All],[잉크]],0),MATCH($D$2,표5[#Headers],0)+1))</f>
        <v>0</v>
      </c>
      <c r="E433" s="138">
        <f>IF($D$2="주말",INDEX(표5[#All],MATCH(C433,표5[[#All],[잉크]],0),19)+INDEX(표5[#All],MATCH(C433,표5[[#All],[잉크]],0),22),INDEX(표5[#All],MATCH(C433,표5[[#All],[잉크]],0),MATCH($D$2,표5[#Headers],0)+2))</f>
        <v>0</v>
      </c>
    </row>
    <row r="434" spans="2:5" ht="16.5" hidden="1" customHeight="1" x14ac:dyDescent="0.3">
      <c r="B434" s="56">
        <f>IFERROR(SUM(D434:E434),0)</f>
        <v>0</v>
      </c>
      <c r="C434" s="139" t="str">
        <f>'제품 추가'!AC432</f>
        <v>SCBRUNETTE</v>
      </c>
      <c r="D434" s="138">
        <f>IF($D$2="주말",INDEX(표5[#All],MATCH(C434,표5[[#All],[잉크]],0),18)+INDEX(표5[#All],MATCH(C434,표5[[#All],[잉크]],0),21),INDEX(표5[#All],MATCH(C434,표5[[#All],[잉크]],0),MATCH($D$2,표5[#Headers],0)+1))</f>
        <v>0</v>
      </c>
      <c r="E434" s="138">
        <f>IF($D$2="주말",INDEX(표5[#All],MATCH(C434,표5[[#All],[잉크]],0),19)+INDEX(표5[#All],MATCH(C434,표5[[#All],[잉크]],0),22),INDEX(표5[#All],MATCH(C434,표5[[#All],[잉크]],0),MATCH($D$2,표5[#Headers],0)+2))</f>
        <v>0</v>
      </c>
    </row>
    <row r="435" spans="2:5" ht="16.5" hidden="1" customHeight="1" x14ac:dyDescent="0.3">
      <c r="B435" s="56">
        <f>IFERROR(SUM(D435:E435),0)</f>
        <v>0</v>
      </c>
      <c r="C435" s="139" t="str">
        <f>'제품 추가'!AC433</f>
        <v>SCBULL</v>
      </c>
      <c r="D435" s="138">
        <f>IF($D$2="주말",INDEX(표5[#All],MATCH(C435,표5[[#All],[잉크]],0),18)+INDEX(표5[#All],MATCH(C435,표5[[#All],[잉크]],0),21),INDEX(표5[#All],MATCH(C435,표5[[#All],[잉크]],0),MATCH($D$2,표5[#Headers],0)+1))</f>
        <v>0</v>
      </c>
      <c r="E435" s="138">
        <f>IF($D$2="주말",INDEX(표5[#All],MATCH(C435,표5[[#All],[잉크]],0),19)+INDEX(표5[#All],MATCH(C435,표5[[#All],[잉크]],0),22),INDEX(표5[#All],MATCH(C435,표5[[#All],[잉크]],0),MATCH($D$2,표5[#Headers],0)+2))</f>
        <v>0</v>
      </c>
    </row>
    <row r="436" spans="2:5" hidden="1" x14ac:dyDescent="0.3">
      <c r="B436" s="56">
        <f>IFERROR(SUM(D436:E436),0)</f>
        <v>0</v>
      </c>
      <c r="C436" s="139" t="str">
        <f>'제품 추가'!AC434</f>
        <v>SCCHOCO</v>
      </c>
      <c r="D436" s="138">
        <f>IF($D$2="주말",INDEX(표5[#All],MATCH(C436,표5[[#All],[잉크]],0),18)+INDEX(표5[#All],MATCH(C436,표5[[#All],[잉크]],0),21),INDEX(표5[#All],MATCH(C436,표5[[#All],[잉크]],0),MATCH($D$2,표5[#Headers],0)+1))</f>
        <v>0</v>
      </c>
      <c r="E436" s="138">
        <f>IF($D$2="주말",INDEX(표5[#All],MATCH(C436,표5[[#All],[잉크]],0),19)+INDEX(표5[#All],MATCH(C436,표5[[#All],[잉크]],0),22),INDEX(표5[#All],MATCH(C436,표5[[#All],[잉크]],0),MATCH($D$2,표5[#Headers],0)+2))</f>
        <v>0</v>
      </c>
    </row>
    <row r="437" spans="2:5" hidden="1" x14ac:dyDescent="0.3">
      <c r="B437" s="56">
        <f>IFERROR(SUM(D437:E437),0)</f>
        <v>0</v>
      </c>
      <c r="C437" s="139" t="str">
        <f>'제품 추가'!AC435</f>
        <v>SCDARK</v>
      </c>
      <c r="D437" s="138">
        <f>IF($D$2="주말",INDEX(표5[#All],MATCH(C437,표5[[#All],[잉크]],0),18)+INDEX(표5[#All],MATCH(C437,표5[[#All],[잉크]],0),21),INDEX(표5[#All],MATCH(C437,표5[[#All],[잉크]],0),MATCH($D$2,표5[#Headers],0)+1))</f>
        <v>0</v>
      </c>
      <c r="E437" s="138">
        <f>IF($D$2="주말",INDEX(표5[#All],MATCH(C437,표5[[#All],[잉크]],0),19)+INDEX(표5[#All],MATCH(C437,표5[[#All],[잉크]],0),22),INDEX(표5[#All],MATCH(C437,표5[[#All],[잉크]],0),MATCH($D$2,표5[#Headers],0)+2))</f>
        <v>0</v>
      </c>
    </row>
    <row r="438" spans="2:5" ht="16.5" hidden="1" customHeight="1" x14ac:dyDescent="0.3">
      <c r="B438" s="56">
        <f>IFERROR(SUM(D438:E438),0)</f>
        <v>0</v>
      </c>
      <c r="C438" s="139" t="str">
        <f>'제품 추가'!AC436</f>
        <v>SCFOXY</v>
      </c>
      <c r="D438" s="138">
        <f>IF($D$2="주말",INDEX(표5[#All],MATCH(C438,표5[[#All],[잉크]],0),18)+INDEX(표5[#All],MATCH(C438,표5[[#All],[잉크]],0),21),INDEX(표5[#All],MATCH(C438,표5[[#All],[잉크]],0),MATCH($D$2,표5[#Headers],0)+1))</f>
        <v>0</v>
      </c>
      <c r="E438" s="138">
        <f>IF($D$2="주말",INDEX(표5[#All],MATCH(C438,표5[[#All],[잉크]],0),19)+INDEX(표5[#All],MATCH(C438,표5[[#All],[잉크]],0),22),INDEX(표5[#All],MATCH(C438,표5[[#All],[잉크]],0),MATCH($D$2,표5[#Headers],0)+2))</f>
        <v>0</v>
      </c>
    </row>
    <row r="439" spans="2:5" ht="16.5" hidden="1" customHeight="1" x14ac:dyDescent="0.3">
      <c r="B439" s="56">
        <f>IFERROR(SUM(D439:E439),0)</f>
        <v>0</v>
      </c>
      <c r="C439" s="139" t="str">
        <f>'제품 추가'!AC437</f>
        <v>SCGRAY</v>
      </c>
      <c r="D439" s="138">
        <f>IF($D$2="주말",INDEX(표5[#All],MATCH(C439,표5[[#All],[잉크]],0),18)+INDEX(표5[#All],MATCH(C439,표5[[#All],[잉크]],0),21),INDEX(표5[#All],MATCH(C439,표5[[#All],[잉크]],0),MATCH($D$2,표5[#Headers],0)+1))</f>
        <v>0</v>
      </c>
      <c r="E439" s="138">
        <f>IF($D$2="주말",INDEX(표5[#All],MATCH(C439,표5[[#All],[잉크]],0),19)+INDEX(표5[#All],MATCH(C439,표5[[#All],[잉크]],0),22),INDEX(표5[#All],MATCH(C439,표5[[#All],[잉크]],0),MATCH($D$2,표5[#Headers],0)+2))</f>
        <v>0</v>
      </c>
    </row>
    <row r="440" spans="2:5" ht="16.5" hidden="1" customHeight="1" x14ac:dyDescent="0.3">
      <c r="B440" s="56">
        <f>IFERROR(SUM(D440:E440),0)</f>
        <v>0</v>
      </c>
      <c r="C440" s="139" t="str">
        <f>'제품 추가'!AC438</f>
        <v>SCHAZEL</v>
      </c>
      <c r="D440" s="138">
        <f>IF($D$2="주말",INDEX(표5[#All],MATCH(C440,표5[[#All],[잉크]],0),18)+INDEX(표5[#All],MATCH(C440,표5[[#All],[잉크]],0),21),INDEX(표5[#All],MATCH(C440,표5[[#All],[잉크]],0),MATCH($D$2,표5[#Headers],0)+1))</f>
        <v>0</v>
      </c>
      <c r="E440" s="138">
        <f>IF($D$2="주말",INDEX(표5[#All],MATCH(C440,표5[[#All],[잉크]],0),19)+INDEX(표5[#All],MATCH(C440,표5[[#All],[잉크]],0),22),INDEX(표5[#All],MATCH(C440,표5[[#All],[잉크]],0),MATCH($D$2,표5[#Headers],0)+2))</f>
        <v>0</v>
      </c>
    </row>
    <row r="441" spans="2:5" ht="16.5" hidden="1" customHeight="1" x14ac:dyDescent="0.3">
      <c r="B441" s="56">
        <f>IFERROR(SUM(D441:E441),0)</f>
        <v>0</v>
      </c>
      <c r="C441" s="139" t="str">
        <f>'제품 추가'!AC439</f>
        <v>SCHOLE</v>
      </c>
      <c r="D441" s="138">
        <f>IF($D$2="주말",INDEX(표5[#All],MATCH(C441,표5[[#All],[잉크]],0),18)+INDEX(표5[#All],MATCH(C441,표5[[#All],[잉크]],0),21),INDEX(표5[#All],MATCH(C441,표5[[#All],[잉크]],0),MATCH($D$2,표5[#Headers],0)+1))</f>
        <v>0</v>
      </c>
      <c r="E441" s="138">
        <f>IF($D$2="주말",INDEX(표5[#All],MATCH(C441,표5[[#All],[잉크]],0),19)+INDEX(표5[#All],MATCH(C441,표5[[#All],[잉크]],0),22),INDEX(표5[#All],MATCH(C441,표5[[#All],[잉크]],0),MATCH($D$2,표5[#Headers],0)+2))</f>
        <v>0</v>
      </c>
    </row>
    <row r="442" spans="2:5" ht="16.5" hidden="1" customHeight="1" x14ac:dyDescent="0.3">
      <c r="B442" s="56">
        <f>IFERROR(SUM(D442:E442),0)</f>
        <v>0</v>
      </c>
      <c r="C442" s="139" t="str">
        <f>'제품 추가'!AC440</f>
        <v>SCIRIDIUM</v>
      </c>
      <c r="D442" s="138">
        <f>IF($D$2="주말",INDEX(표5[#All],MATCH(C442,표5[[#All],[잉크]],0),18)+INDEX(표5[#All],MATCH(C442,표5[[#All],[잉크]],0),21),INDEX(표5[#All],MATCH(C442,표5[[#All],[잉크]],0),MATCH($D$2,표5[#Headers],0)+1))</f>
        <v>0</v>
      </c>
      <c r="E442" s="138">
        <f>IF($D$2="주말",INDEX(표5[#All],MATCH(C442,표5[[#All],[잉크]],0),19)+INDEX(표5[#All],MATCH(C442,표5[[#All],[잉크]],0),22),INDEX(표5[#All],MATCH(C442,표5[[#All],[잉크]],0),MATCH($D$2,표5[#Headers],0)+2))</f>
        <v>0</v>
      </c>
    </row>
    <row r="443" spans="2:5" ht="16.5" hidden="1" customHeight="1" x14ac:dyDescent="0.3">
      <c r="B443" s="56">
        <f>IFERROR(SUM(D443:E443),0)</f>
        <v>0</v>
      </c>
      <c r="C443" s="139" t="str">
        <f>'제품 추가'!AC441</f>
        <v>SCJAZZ</v>
      </c>
      <c r="D443" s="138">
        <f>IF($D$2="주말",INDEX(표5[#All],MATCH(C443,표5[[#All],[잉크]],0),18)+INDEX(표5[#All],MATCH(C443,표5[[#All],[잉크]],0),21),INDEX(표5[#All],MATCH(C443,표5[[#All],[잉크]],0),MATCH($D$2,표5[#Headers],0)+1))</f>
        <v>0</v>
      </c>
      <c r="E443" s="138">
        <f>IF($D$2="주말",INDEX(표5[#All],MATCH(C443,표5[[#All],[잉크]],0),19)+INDEX(표5[#All],MATCH(C443,표5[[#All],[잉크]],0),22),INDEX(표5[#All],MATCH(C443,표5[[#All],[잉크]],0),MATCH($D$2,표5[#Headers],0)+2))</f>
        <v>0</v>
      </c>
    </row>
    <row r="444" spans="2:5" ht="16.5" hidden="1" customHeight="1" x14ac:dyDescent="0.3">
      <c r="B444" s="56">
        <f>IFERROR(SUM(D444:E444),0)</f>
        <v>0</v>
      </c>
      <c r="C444" s="139" t="str">
        <f>'제품 추가'!AC442</f>
        <v>SCKHAKI</v>
      </c>
      <c r="D444" s="138">
        <f>IF($D$2="주말",INDEX(표5[#All],MATCH(C444,표5[[#All],[잉크]],0),18)+INDEX(표5[#All],MATCH(C444,표5[[#All],[잉크]],0),21),INDEX(표5[#All],MATCH(C444,표5[[#All],[잉크]],0),MATCH($D$2,표5[#Headers],0)+1))</f>
        <v>0</v>
      </c>
      <c r="E444" s="138">
        <f>IF($D$2="주말",INDEX(표5[#All],MATCH(C444,표5[[#All],[잉크]],0),19)+INDEX(표5[#All],MATCH(C444,표5[[#All],[잉크]],0),22),INDEX(표5[#All],MATCH(C444,표5[[#All],[잉크]],0),MATCH($D$2,표5[#Headers],0)+2))</f>
        <v>0</v>
      </c>
    </row>
    <row r="445" spans="2:5" ht="16.5" hidden="1" customHeight="1" x14ac:dyDescent="0.3">
      <c r="B445" s="56">
        <f>IFERROR(SUM(D445:E445),0)</f>
        <v>0</v>
      </c>
      <c r="C445" s="139" t="str">
        <f>'제품 추가'!AC443</f>
        <v>SCMINK</v>
      </c>
      <c r="D445" s="138">
        <f>IF($D$2="주말",INDEX(표5[#All],MATCH(C445,표5[[#All],[잉크]],0),18)+INDEX(표5[#All],MATCH(C445,표5[[#All],[잉크]],0),21),INDEX(표5[#All],MATCH(C445,표5[[#All],[잉크]],0),MATCH($D$2,표5[#Headers],0)+1))</f>
        <v>0</v>
      </c>
      <c r="E445" s="138">
        <f>IF($D$2="주말",INDEX(표5[#All],MATCH(C445,표5[[#All],[잉크]],0),19)+INDEX(표5[#All],MATCH(C445,표5[[#All],[잉크]],0),22),INDEX(표5[#All],MATCH(C445,표5[[#All],[잉크]],0),MATCH($D$2,표5[#Headers],0)+2))</f>
        <v>0</v>
      </c>
    </row>
    <row r="446" spans="2:5" ht="16.5" hidden="1" customHeight="1" x14ac:dyDescent="0.3">
      <c r="B446" s="56">
        <f>IFERROR(SUM(D446:E446),0)</f>
        <v>0</v>
      </c>
      <c r="C446" s="139" t="str">
        <f>'제품 추가'!AC444</f>
        <v>SCMUSHROOM</v>
      </c>
      <c r="D446" s="138">
        <f>IF($D$2="주말",INDEX(표5[#All],MATCH(C446,표5[[#All],[잉크]],0),18)+INDEX(표5[#All],MATCH(C446,표5[[#All],[잉크]],0),21),INDEX(표5[#All],MATCH(C446,표5[[#All],[잉크]],0),MATCH($D$2,표5[#Headers],0)+1))</f>
        <v>0</v>
      </c>
      <c r="E446" s="138">
        <f>IF($D$2="주말",INDEX(표5[#All],MATCH(C446,표5[[#All],[잉크]],0),19)+INDEX(표5[#All],MATCH(C446,표5[[#All],[잉크]],0),22),INDEX(표5[#All],MATCH(C446,표5[[#All],[잉크]],0),MATCH($D$2,표5[#Headers],0)+2))</f>
        <v>0</v>
      </c>
    </row>
    <row r="447" spans="2:5" ht="16.5" hidden="1" customHeight="1" x14ac:dyDescent="0.3">
      <c r="B447" s="56">
        <f>IFERROR(SUM(D447:E447),0)</f>
        <v>0</v>
      </c>
      <c r="C447" s="139" t="str">
        <f>'제품 추가'!AC445</f>
        <v>SCNAVY</v>
      </c>
      <c r="D447" s="138">
        <f>IF($D$2="주말",INDEX(표5[#All],MATCH(C447,표5[[#All],[잉크]],0),18)+INDEX(표5[#All],MATCH(C447,표5[[#All],[잉크]],0),21),INDEX(표5[#All],MATCH(C447,표5[[#All],[잉크]],0),MATCH($D$2,표5[#Headers],0)+1))</f>
        <v>0</v>
      </c>
      <c r="E447" s="138">
        <f>IF($D$2="주말",INDEX(표5[#All],MATCH(C447,표5[[#All],[잉크]],0),19)+INDEX(표5[#All],MATCH(C447,표5[[#All],[잉크]],0),22),INDEX(표5[#All],MATCH(C447,표5[[#All],[잉크]],0),MATCH($D$2,표5[#Headers],0)+2))</f>
        <v>0</v>
      </c>
    </row>
    <row r="448" spans="2:5" ht="16.5" hidden="1" customHeight="1" x14ac:dyDescent="0.3">
      <c r="B448" s="56">
        <f>IFERROR(SUM(D448:E448),0)</f>
        <v>0</v>
      </c>
      <c r="C448" s="139" t="str">
        <f>'제품 추가'!AC446</f>
        <v>SCNOIR</v>
      </c>
      <c r="D448" s="138">
        <f>IF($D$2="주말",INDEX(표5[#All],MATCH(C448,표5[[#All],[잉크]],0),18)+INDEX(표5[#All],MATCH(C448,표5[[#All],[잉크]],0),21),INDEX(표5[#All],MATCH(C448,표5[[#All],[잉크]],0),MATCH($D$2,표5[#Headers],0)+1))</f>
        <v>0</v>
      </c>
      <c r="E448" s="138">
        <f>IF($D$2="주말",INDEX(표5[#All],MATCH(C448,표5[[#All],[잉크]],0),19)+INDEX(표5[#All],MATCH(C448,표5[[#All],[잉크]],0),22),INDEX(표5[#All],MATCH(C448,표5[[#All],[잉크]],0),MATCH($D$2,표5[#Headers],0)+2))</f>
        <v>0</v>
      </c>
    </row>
    <row r="449" spans="2:5" ht="16.5" hidden="1" customHeight="1" x14ac:dyDescent="0.3">
      <c r="B449" s="56">
        <f>IFERROR(SUM(D449:E449),0)</f>
        <v>0</v>
      </c>
      <c r="C449" s="139" t="str">
        <f>'제품 추가'!AC447</f>
        <v>SCOLIVE</v>
      </c>
      <c r="D449" s="138">
        <f>IF($D$2="주말",INDEX(표5[#All],MATCH(C449,표5[[#All],[잉크]],0),18)+INDEX(표5[#All],MATCH(C449,표5[[#All],[잉크]],0),21),INDEX(표5[#All],MATCH(C449,표5[[#All],[잉크]],0),MATCH($D$2,표5[#Headers],0)+1))</f>
        <v>0</v>
      </c>
      <c r="E449" s="138">
        <f>IF($D$2="주말",INDEX(표5[#All],MATCH(C449,표5[[#All],[잉크]],0),19)+INDEX(표5[#All],MATCH(C449,표5[[#All],[잉크]],0),22),INDEX(표5[#All],MATCH(C449,표5[[#All],[잉크]],0),MATCH($D$2,표5[#Headers],0)+2))</f>
        <v>0</v>
      </c>
    </row>
    <row r="450" spans="2:5" ht="16.5" hidden="1" customHeight="1" x14ac:dyDescent="0.3">
      <c r="B450" s="56">
        <f>IFERROR(SUM(D450:E450),0)</f>
        <v>0</v>
      </c>
      <c r="C450" s="139" t="str">
        <f>'제품 추가'!AC448</f>
        <v>SCONE</v>
      </c>
      <c r="D450" s="138">
        <f>IF($D$2="주말",INDEX(표5[#All],MATCH(C450,표5[[#All],[잉크]],0),18)+INDEX(표5[#All],MATCH(C450,표5[[#All],[잉크]],0),21),INDEX(표5[#All],MATCH(C450,표5[[#All],[잉크]],0),MATCH($D$2,표5[#Headers],0)+1))</f>
        <v>0</v>
      </c>
      <c r="E450" s="138">
        <f>IF($D$2="주말",INDEX(표5[#All],MATCH(C450,표5[[#All],[잉크]],0),19)+INDEX(표5[#All],MATCH(C450,표5[[#All],[잉크]],0),22),INDEX(표5[#All],MATCH(C450,표5[[#All],[잉크]],0),MATCH($D$2,표5[#Headers],0)+2))</f>
        <v>0</v>
      </c>
    </row>
    <row r="451" spans="2:5" ht="16.5" hidden="1" customHeight="1" x14ac:dyDescent="0.3">
      <c r="B451" s="56">
        <f>IFERROR(SUM(D451:E451),0)</f>
        <v>0</v>
      </c>
      <c r="C451" s="139" t="str">
        <f>'제품 추가'!AC449</f>
        <v>SCORANGE</v>
      </c>
      <c r="D451" s="138">
        <f>IF($D$2="주말",INDEX(표5[#All],MATCH(C451,표5[[#All],[잉크]],0),18)+INDEX(표5[#All],MATCH(C451,표5[[#All],[잉크]],0),21),INDEX(표5[#All],MATCH(C451,표5[[#All],[잉크]],0),MATCH($D$2,표5[#Headers],0)+1))</f>
        <v>0</v>
      </c>
      <c r="E451" s="138">
        <f>IF($D$2="주말",INDEX(표5[#All],MATCH(C451,표5[[#All],[잉크]],0),19)+INDEX(표5[#All],MATCH(C451,표5[[#All],[잉크]],0),22),INDEX(표5[#All],MATCH(C451,표5[[#All],[잉크]],0),MATCH($D$2,표5[#Headers],0)+2))</f>
        <v>0</v>
      </c>
    </row>
    <row r="452" spans="2:5" ht="16.5" hidden="1" customHeight="1" x14ac:dyDescent="0.3">
      <c r="B452" s="56">
        <f>IFERROR(SUM(D452:E452),0)</f>
        <v>0</v>
      </c>
      <c r="C452" s="139" t="str">
        <f>'제품 추가'!AC450</f>
        <v>SCPINK</v>
      </c>
      <c r="D452" s="138">
        <f>IF($D$2="주말",INDEX(표5[#All],MATCH(C452,표5[[#All],[잉크]],0),18)+INDEX(표5[#All],MATCH(C452,표5[[#All],[잉크]],0),21),INDEX(표5[#All],MATCH(C452,표5[[#All],[잉크]],0),MATCH($D$2,표5[#Headers],0)+1))</f>
        <v>0</v>
      </c>
      <c r="E452" s="138">
        <f>IF($D$2="주말",INDEX(표5[#All],MATCH(C452,표5[[#All],[잉크]],0),19)+INDEX(표5[#All],MATCH(C452,표5[[#All],[잉크]],0),22),INDEX(표5[#All],MATCH(C452,표5[[#All],[잉크]],0),MATCH($D$2,표5[#Headers],0)+2))</f>
        <v>0</v>
      </c>
    </row>
    <row r="453" spans="2:5" ht="16.5" hidden="1" customHeight="1" x14ac:dyDescent="0.3">
      <c r="B453" s="56">
        <f>IFERROR(SUM(D453:E453),0)</f>
        <v>0</v>
      </c>
      <c r="C453" s="139" t="str">
        <f>'제품 추가'!AC451</f>
        <v>SCROSE</v>
      </c>
      <c r="D453" s="138">
        <f>IF($D$2="주말",INDEX(표5[#All],MATCH(C453,표5[[#All],[잉크]],0),18)+INDEX(표5[#All],MATCH(C453,표5[[#All],[잉크]],0),21),INDEX(표5[#All],MATCH(C453,표5[[#All],[잉크]],0),MATCH($D$2,표5[#Headers],0)+1))</f>
        <v>0</v>
      </c>
      <c r="E453" s="138">
        <f>IF($D$2="주말",INDEX(표5[#All],MATCH(C453,표5[[#All],[잉크]],0),19)+INDEX(표5[#All],MATCH(C453,표5[[#All],[잉크]],0),22),INDEX(표5[#All],MATCH(C453,표5[[#All],[잉크]],0),MATCH($D$2,표5[#Headers],0)+2))</f>
        <v>0</v>
      </c>
    </row>
    <row r="454" spans="2:5" ht="16.5" hidden="1" customHeight="1" x14ac:dyDescent="0.3">
      <c r="B454" s="56">
        <f>IFERROR(SUM(D454:E454),0)</f>
        <v>0</v>
      </c>
      <c r="C454" s="139" t="str">
        <f>'제품 추가'!AC452</f>
        <v>SCROYAL</v>
      </c>
      <c r="D454" s="138">
        <f>IF($D$2="주말",INDEX(표5[#All],MATCH(C454,표5[[#All],[잉크]],0),18)+INDEX(표5[#All],MATCH(C454,표5[[#All],[잉크]],0),21),INDEX(표5[#All],MATCH(C454,표5[[#All],[잉크]],0),MATCH($D$2,표5[#Headers],0)+1))</f>
        <v>0</v>
      </c>
      <c r="E454" s="138">
        <f>IF($D$2="주말",INDEX(표5[#All],MATCH(C454,표5[[#All],[잉크]],0),19)+INDEX(표5[#All],MATCH(C454,표5[[#All],[잉크]],0),22),INDEX(표5[#All],MATCH(C454,표5[[#All],[잉크]],0),MATCH($D$2,표5[#Headers],0)+2))</f>
        <v>0</v>
      </c>
    </row>
    <row r="455" spans="2:5" ht="16.5" hidden="1" customHeight="1" x14ac:dyDescent="0.3">
      <c r="B455" s="56">
        <f>IFERROR(SUM(D455:E455),0)</f>
        <v>0</v>
      </c>
      <c r="C455" s="139" t="str">
        <f>'제품 추가'!AC453</f>
        <v>SCSAND</v>
      </c>
      <c r="D455" s="138">
        <f>IF($D$2="주말",INDEX(표5[#All],MATCH(C455,표5[[#All],[잉크]],0),18)+INDEX(표5[#All],MATCH(C455,표5[[#All],[잉크]],0),21),INDEX(표5[#All],MATCH(C455,표5[[#All],[잉크]],0),MATCH($D$2,표5[#Headers],0)+1))</f>
        <v>0</v>
      </c>
      <c r="E455" s="138">
        <f>IF($D$2="주말",INDEX(표5[#All],MATCH(C455,표5[[#All],[잉크]],0),19)+INDEX(표5[#All],MATCH(C455,표5[[#All],[잉크]],0),22),INDEX(표5[#All],MATCH(C455,표5[[#All],[잉크]],0),MATCH($D$2,표5[#Headers],0)+2))</f>
        <v>0</v>
      </c>
    </row>
    <row r="456" spans="2:5" hidden="1" x14ac:dyDescent="0.3">
      <c r="B456" s="56">
        <f>IFERROR(SUM(D456:E456),0)</f>
        <v>0</v>
      </c>
      <c r="C456" s="139" t="str">
        <f>'제품 추가'!AC454</f>
        <v>SCSHALE</v>
      </c>
      <c r="D456" s="138">
        <f>IF($D$2="주말",INDEX(표5[#All],MATCH(C456,표5[[#All],[잉크]],0),18)+INDEX(표5[#All],MATCH(C456,표5[[#All],[잉크]],0),21),INDEX(표5[#All],MATCH(C456,표5[[#All],[잉크]],0),MATCH($D$2,표5[#Headers],0)+1))</f>
        <v>0</v>
      </c>
      <c r="E456" s="138">
        <f>IF($D$2="주말",INDEX(표5[#All],MATCH(C456,표5[[#All],[잉크]],0),19)+INDEX(표5[#All],MATCH(C456,표5[[#All],[잉크]],0),22),INDEX(표5[#All],MATCH(C456,표5[[#All],[잉크]],0),MATCH($D$2,표5[#Headers],0)+2))</f>
        <v>0</v>
      </c>
    </row>
    <row r="457" spans="2:5" ht="16.5" hidden="1" customHeight="1" x14ac:dyDescent="0.3">
      <c r="B457" s="56">
        <f>IFERROR(SUM(D457:E457),0)</f>
        <v>0</v>
      </c>
      <c r="C457" s="139" t="str">
        <f>'제품 추가'!AC455</f>
        <v>SCSOUL</v>
      </c>
      <c r="D457" s="138">
        <f>IF($D$2="주말",INDEX(표5[#All],MATCH(C457,표5[[#All],[잉크]],0),18)+INDEX(표5[#All],MATCH(C457,표5[[#All],[잉크]],0),21),INDEX(표5[#All],MATCH(C457,표5[[#All],[잉크]],0),MATCH($D$2,표5[#Headers],0)+1))</f>
        <v>0</v>
      </c>
      <c r="E457" s="138">
        <f>IF($D$2="주말",INDEX(표5[#All],MATCH(C457,표5[[#All],[잉크]],0),19)+INDEX(표5[#All],MATCH(C457,표5[[#All],[잉크]],0),22),INDEX(표5[#All],MATCH(C457,표5[[#All],[잉크]],0),MATCH($D$2,표5[#Headers],0)+2))</f>
        <v>0</v>
      </c>
    </row>
    <row r="458" spans="2:5" hidden="1" x14ac:dyDescent="0.3">
      <c r="B458" s="56">
        <f>IFERROR(SUM(D458:E458),0)</f>
        <v>0</v>
      </c>
      <c r="C458" s="139" t="str">
        <f>'제품 추가'!AC456</f>
        <v>SCSPACE</v>
      </c>
      <c r="D458" s="138">
        <f>IF($D$2="주말",INDEX(표5[#All],MATCH(C458,표5[[#All],[잉크]],0),18)+INDEX(표5[#All],MATCH(C458,표5[[#All],[잉크]],0),21),INDEX(표5[#All],MATCH(C458,표5[[#All],[잉크]],0),MATCH($D$2,표5[#Headers],0)+1))</f>
        <v>0</v>
      </c>
      <c r="E458" s="138">
        <f>IF($D$2="주말",INDEX(표5[#All],MATCH(C458,표5[[#All],[잉크]],0),19)+INDEX(표5[#All],MATCH(C458,표5[[#All],[잉크]],0),22),INDEX(표5[#All],MATCH(C458,표5[[#All],[잉크]],0),MATCH($D$2,표5[#Headers],0)+2))</f>
        <v>0</v>
      </c>
    </row>
    <row r="459" spans="2:5" ht="16.5" hidden="1" customHeight="1" x14ac:dyDescent="0.3">
      <c r="B459" s="56">
        <f>IFERROR(SUM(D459:E459),0)</f>
        <v>0</v>
      </c>
      <c r="C459" s="139" t="str">
        <f>'제품 추가'!AC457</f>
        <v>SCSYRUP</v>
      </c>
      <c r="D459" s="138">
        <f>IF($D$2="주말",INDEX(표5[#All],MATCH(C459,표5[[#All],[잉크]],0),18)+INDEX(표5[#All],MATCH(C459,표5[[#All],[잉크]],0),21),INDEX(표5[#All],MATCH(C459,표5[[#All],[잉크]],0),MATCH($D$2,표5[#Headers],0)+1))</f>
        <v>0</v>
      </c>
      <c r="E459" s="138">
        <f>IF($D$2="주말",INDEX(표5[#All],MATCH(C459,표5[[#All],[잉크]],0),19)+INDEX(표5[#All],MATCH(C459,표5[[#All],[잉크]],0),22),INDEX(표5[#All],MATCH(C459,표5[[#All],[잉크]],0),MATCH($D$2,표5[#Headers],0)+2))</f>
        <v>0</v>
      </c>
    </row>
    <row r="460" spans="2:5" ht="16.5" hidden="1" customHeight="1" x14ac:dyDescent="0.3">
      <c r="B460" s="56">
        <f>IFERROR(SUM(D460:E460),0)</f>
        <v>0</v>
      </c>
      <c r="C460" s="139" t="str">
        <f>'제품 추가'!AC458</f>
        <v>SCTAWNY</v>
      </c>
      <c r="D460" s="138">
        <f>IF($D$2="주말",INDEX(표5[#All],MATCH(C460,표5[[#All],[잉크]],0),18)+INDEX(표5[#All],MATCH(C460,표5[[#All],[잉크]],0),21),INDEX(표5[#All],MATCH(C460,표5[[#All],[잉크]],0),MATCH($D$2,표5[#Headers],0)+1))</f>
        <v>0</v>
      </c>
      <c r="E460" s="138">
        <f>IF($D$2="주말",INDEX(표5[#All],MATCH(C460,표5[[#All],[잉크]],0),19)+INDEX(표5[#All],MATCH(C460,표5[[#All],[잉크]],0),22),INDEX(표5[#All],MATCH(C460,표5[[#All],[잉크]],0),MATCH($D$2,표5[#Headers],0)+2))</f>
        <v>0</v>
      </c>
    </row>
    <row r="461" spans="2:5" ht="16.5" hidden="1" customHeight="1" x14ac:dyDescent="0.3">
      <c r="B461" s="56">
        <f>IFERROR(SUM(D461:E461),0)</f>
        <v>0</v>
      </c>
      <c r="C461" s="139" t="str">
        <f>'제품 추가'!AC459</f>
        <v>SCTEN</v>
      </c>
      <c r="D461" s="138">
        <f>IF($D$2="주말",INDEX(표5[#All],MATCH(C461,표5[[#All],[잉크]],0),18)+INDEX(표5[#All],MATCH(C461,표5[[#All],[잉크]],0),21),INDEX(표5[#All],MATCH(C461,표5[[#All],[잉크]],0),MATCH($D$2,표5[#Headers],0)+1))</f>
        <v>0</v>
      </c>
      <c r="E461" s="138">
        <f>IF($D$2="주말",INDEX(표5[#All],MATCH(C461,표5[[#All],[잉크]],0),19)+INDEX(표5[#All],MATCH(C461,표5[[#All],[잉크]],0),22),INDEX(표5[#All],MATCH(C461,표5[[#All],[잉크]],0),MATCH($D$2,표5[#Headers],0)+2))</f>
        <v>0</v>
      </c>
    </row>
    <row r="462" spans="2:5" ht="16.5" hidden="1" customHeight="1" x14ac:dyDescent="0.3">
      <c r="B462" s="56">
        <f>IFERROR(SUM(D462:E462),0)</f>
        <v>0</v>
      </c>
      <c r="C462" s="139" t="str">
        <f>'제품 추가'!AC460</f>
        <v>SCTOASTE</v>
      </c>
      <c r="D462" s="138">
        <f>IF($D$2="주말",INDEX(표5[#All],MATCH(C462,표5[[#All],[잉크]],0),18)+INDEX(표5[#All],MATCH(C462,표5[[#All],[잉크]],0),21),INDEX(표5[#All],MATCH(C462,표5[[#All],[잉크]],0),MATCH($D$2,표5[#Headers],0)+1))</f>
        <v>0</v>
      </c>
      <c r="E462" s="138">
        <f>IF($D$2="주말",INDEX(표5[#All],MATCH(C462,표5[[#All],[잉크]],0),19)+INDEX(표5[#All],MATCH(C462,표5[[#All],[잉크]],0),22),INDEX(표5[#All],MATCH(C462,표5[[#All],[잉크]],0),MATCH($D$2,표5[#Headers],0)+2))</f>
        <v>0</v>
      </c>
    </row>
    <row r="463" spans="2:5" hidden="1" x14ac:dyDescent="0.3">
      <c r="B463" s="56">
        <f>IFERROR(SUM(D463:E463),0)</f>
        <v>0</v>
      </c>
      <c r="C463" s="139" t="str">
        <f>'제품 추가'!AC461</f>
        <v>SCVAMPIRE</v>
      </c>
      <c r="D463" s="138">
        <f>IF($D$2="주말",INDEX(표5[#All],MATCH(C463,표5[[#All],[잉크]],0),18)+INDEX(표5[#All],MATCH(C463,표5[[#All],[잉크]],0),21),INDEX(표5[#All],MATCH(C463,표5[[#All],[잉크]],0),MATCH($D$2,표5[#Headers],0)+1))</f>
        <v>0</v>
      </c>
      <c r="E463" s="138">
        <f>IF($D$2="주말",INDEX(표5[#All],MATCH(C463,표5[[#All],[잉크]],0),19)+INDEX(표5[#All],MATCH(C463,표5[[#All],[잉크]],0),22),INDEX(표5[#All],MATCH(C463,표5[[#All],[잉크]],0),MATCH($D$2,표5[#Headers],0)+2))</f>
        <v>0</v>
      </c>
    </row>
    <row r="464" spans="2:5" hidden="1" x14ac:dyDescent="0.3">
      <c r="B464" s="56">
        <f>IFERROR(SUM(D464:E464),0)</f>
        <v>0</v>
      </c>
      <c r="C464" s="139" t="str">
        <f>'제품 추가'!AC462</f>
        <v>SCYELLOW</v>
      </c>
      <c r="D464" s="138">
        <f>IF($D$2="주말",INDEX(표5[#All],MATCH(C464,표5[[#All],[잉크]],0),18)+INDEX(표5[#All],MATCH(C464,표5[[#All],[잉크]],0),21),INDEX(표5[#All],MATCH(C464,표5[[#All],[잉크]],0),MATCH($D$2,표5[#Headers],0)+1))</f>
        <v>0</v>
      </c>
      <c r="E464" s="138">
        <f>IF($D$2="주말",INDEX(표5[#All],MATCH(C464,표5[[#All],[잉크]],0),19)+INDEX(표5[#All],MATCH(C464,표5[[#All],[잉크]],0),22),INDEX(표5[#All],MATCH(C464,표5[[#All],[잉크]],0),MATCH($D$2,표5[#Headers],0)+2))</f>
        <v>0</v>
      </c>
    </row>
    <row r="465" spans="2:5" ht="16.5" hidden="1" customHeight="1" x14ac:dyDescent="0.3">
      <c r="B465" s="56">
        <f>IFERROR(SUM(D465:E465),0)</f>
        <v>0</v>
      </c>
      <c r="C465" s="139" t="str">
        <f>'제품 추가'!AC463</f>
        <v>SEA</v>
      </c>
      <c r="D465" s="138">
        <f>IF($D$2="주말",INDEX(표5[#All],MATCH(C465,표5[[#All],[잉크]],0),18)+INDEX(표5[#All],MATCH(C465,표5[[#All],[잉크]],0),21),INDEX(표5[#All],MATCH(C465,표5[[#All],[잉크]],0),MATCH($D$2,표5[#Headers],0)+1))</f>
        <v>0</v>
      </c>
      <c r="E465" s="138">
        <f>IF($D$2="주말",INDEX(표5[#All],MATCH(C465,표5[[#All],[잉크]],0),19)+INDEX(표5[#All],MATCH(C465,표5[[#All],[잉크]],0),22),INDEX(표5[#All],MATCH(C465,표5[[#All],[잉크]],0),MATCH($D$2,표5[#Headers],0)+2))</f>
        <v>0</v>
      </c>
    </row>
    <row r="466" spans="2:5" ht="16.5" hidden="1" customHeight="1" x14ac:dyDescent="0.3">
      <c r="B466" s="56">
        <f>IFERROR(SUM(D466:E466),0)</f>
        <v>0</v>
      </c>
      <c r="C466" s="139" t="str">
        <f>'제품 추가'!AC464</f>
        <v>SEAL</v>
      </c>
      <c r="D466" s="138">
        <f>IF($D$2="주말",INDEX(표5[#All],MATCH(C466,표5[[#All],[잉크]],0),18)+INDEX(표5[#All],MATCH(C466,표5[[#All],[잉크]],0),21),INDEX(표5[#All],MATCH(C466,표5[[#All],[잉크]],0),MATCH($D$2,표5[#Headers],0)+1))</f>
        <v>0</v>
      </c>
      <c r="E466" s="138">
        <f>IF($D$2="주말",INDEX(표5[#All],MATCH(C466,표5[[#All],[잉크]],0),19)+INDEX(표5[#All],MATCH(C466,표5[[#All],[잉크]],0),22),INDEX(표5[#All],MATCH(C466,표5[[#All],[잉크]],0),MATCH($D$2,표5[#Headers],0)+2))</f>
        <v>0</v>
      </c>
    </row>
    <row r="467" spans="2:5" ht="16.5" hidden="1" customHeight="1" x14ac:dyDescent="0.3">
      <c r="B467" s="56">
        <f>IFERROR(SUM(D467:E467),0)</f>
        <v>0</v>
      </c>
      <c r="C467" s="139" t="str">
        <f>'제품 추가'!AC465</f>
        <v>SEASHELL</v>
      </c>
      <c r="D467" s="138">
        <f>IF($D$2="주말",INDEX(표5[#All],MATCH(C467,표5[[#All],[잉크]],0),18)+INDEX(표5[#All],MATCH(C467,표5[[#All],[잉크]],0),21),INDEX(표5[#All],MATCH(C467,표5[[#All],[잉크]],0),MATCH($D$2,표5[#Headers],0)+1))</f>
        <v>0</v>
      </c>
      <c r="E467" s="138">
        <f>IF($D$2="주말",INDEX(표5[#All],MATCH(C467,표5[[#All],[잉크]],0),19)+INDEX(표5[#All],MATCH(C467,표5[[#All],[잉크]],0),22),INDEX(표5[#All],MATCH(C467,표5[[#All],[잉크]],0),MATCH($D$2,표5[#Headers],0)+2))</f>
        <v>0</v>
      </c>
    </row>
    <row r="468" spans="2:5" ht="16.5" hidden="1" customHeight="1" x14ac:dyDescent="0.3">
      <c r="B468" s="56">
        <f>IFERROR(SUM(D468:E468),0)</f>
        <v>0</v>
      </c>
      <c r="C468" s="139" t="str">
        <f>'제품 추가'!AC466</f>
        <v>SEQUOIA</v>
      </c>
      <c r="D468" s="138">
        <f>IF($D$2="주말",INDEX(표5[#All],MATCH(C468,표5[[#All],[잉크]],0),18)+INDEX(표5[#All],MATCH(C468,표5[[#All],[잉크]],0),21),INDEX(표5[#All],MATCH(C468,표5[[#All],[잉크]],0),MATCH($D$2,표5[#Headers],0)+1))</f>
        <v>0</v>
      </c>
      <c r="E468" s="138">
        <f>IF($D$2="주말",INDEX(표5[#All],MATCH(C468,표5[[#All],[잉크]],0),19)+INDEX(표5[#All],MATCH(C468,표5[[#All],[잉크]],0),22),INDEX(표5[#All],MATCH(C468,표5[[#All],[잉크]],0),MATCH($D$2,표5[#Headers],0)+2))</f>
        <v>0</v>
      </c>
    </row>
    <row r="469" spans="2:5" ht="16.5" customHeight="1" x14ac:dyDescent="0.3">
      <c r="B469" s="56">
        <f>IFERROR(SUM(D469:E469),0)</f>
        <v>1</v>
      </c>
      <c r="C469" s="139" t="str">
        <f>'제품 추가'!AC841</f>
        <v>ESPRESSO</v>
      </c>
      <c r="D469" s="138">
        <f>IF($D$2="주말",INDEX(표5[#All],MATCH(C469,표5[[#All],[잉크]],0),18)+INDEX(표5[#All],MATCH(C469,표5[[#All],[잉크]],0),21),INDEX(표5[#All],MATCH(C469,표5[[#All],[잉크]],0),MATCH($D$2,표5[#Headers],0)+1))</f>
        <v>0</v>
      </c>
      <c r="E469" s="138">
        <f>IF($D$2="주말",INDEX(표5[#All],MATCH(C469,표5[[#All],[잉크]],0),19)+INDEX(표5[#All],MATCH(C469,표5[[#All],[잉크]],0),22),INDEX(표5[#All],MATCH(C469,표5[[#All],[잉크]],0),MATCH($D$2,표5[#Headers],0)+2))</f>
        <v>1</v>
      </c>
    </row>
    <row r="470" spans="2:5" ht="16.5" hidden="1" customHeight="1" x14ac:dyDescent="0.3">
      <c r="B470" s="56">
        <f>IFERROR(SUM(D470:E470),0)</f>
        <v>0</v>
      </c>
      <c r="C470" s="139" t="str">
        <f>'제품 추가'!AC468</f>
        <v>SHALE</v>
      </c>
      <c r="D470" s="138">
        <f>IF($D$2="주말",INDEX(표5[#All],MATCH(C470,표5[[#All],[잉크]],0),18)+INDEX(표5[#All],MATCH(C470,표5[[#All],[잉크]],0),21),INDEX(표5[#All],MATCH(C470,표5[[#All],[잉크]],0),MATCH($D$2,표5[#Headers],0)+1))</f>
        <v>0</v>
      </c>
      <c r="E470" s="138">
        <f>IF($D$2="주말",INDEX(표5[#All],MATCH(C470,표5[[#All],[잉크]],0),19)+INDEX(표5[#All],MATCH(C470,표5[[#All],[잉크]],0),22),INDEX(표5[#All],MATCH(C470,표5[[#All],[잉크]],0),MATCH($D$2,표5[#Headers],0)+2))</f>
        <v>0</v>
      </c>
    </row>
    <row r="471" spans="2:5" ht="16.5" hidden="1" customHeight="1" x14ac:dyDescent="0.3">
      <c r="B471" s="56">
        <f>IFERROR(SUM(D471:E471),0)</f>
        <v>0</v>
      </c>
      <c r="C471" s="139" t="str">
        <f>'제품 추가'!AC469</f>
        <v>SHEEP</v>
      </c>
      <c r="D471" s="138">
        <f>IF($D$2="주말",INDEX(표5[#All],MATCH(C471,표5[[#All],[잉크]],0),18)+INDEX(표5[#All],MATCH(C471,표5[[#All],[잉크]],0),21),INDEX(표5[#All],MATCH(C471,표5[[#All],[잉크]],0),MATCH($D$2,표5[#Headers],0)+1))</f>
        <v>0</v>
      </c>
      <c r="E471" s="138">
        <f>IF($D$2="주말",INDEX(표5[#All],MATCH(C471,표5[[#All],[잉크]],0),19)+INDEX(표5[#All],MATCH(C471,표5[[#All],[잉크]],0),22),INDEX(표5[#All],MATCH(C471,표5[[#All],[잉크]],0),MATCH($D$2,표5[#Headers],0)+2))</f>
        <v>0</v>
      </c>
    </row>
    <row r="472" spans="2:5" hidden="1" x14ac:dyDescent="0.3">
      <c r="B472" s="56">
        <f>IFERROR(SUM(D472:E472),0)</f>
        <v>0</v>
      </c>
      <c r="C472" s="139" t="str">
        <f>'제품 추가'!AC470</f>
        <v>SHEPHERD</v>
      </c>
      <c r="D472" s="138">
        <f>IF($D$2="주말",INDEX(표5[#All],MATCH(C472,표5[[#All],[잉크]],0),18)+INDEX(표5[#All],MATCH(C472,표5[[#All],[잉크]],0),21),INDEX(표5[#All],MATCH(C472,표5[[#All],[잉크]],0),MATCH($D$2,표5[#Headers],0)+1))</f>
        <v>0</v>
      </c>
      <c r="E472" s="138">
        <f>IF($D$2="주말",INDEX(표5[#All],MATCH(C472,표5[[#All],[잉크]],0),19)+INDEX(표5[#All],MATCH(C472,표5[[#All],[잉크]],0),22),INDEX(표5[#All],MATCH(C472,표5[[#All],[잉크]],0),MATCH($D$2,표5[#Headers],0)+2))</f>
        <v>0</v>
      </c>
    </row>
    <row r="473" spans="2:5" ht="16.5" hidden="1" customHeight="1" x14ac:dyDescent="0.3">
      <c r="B473" s="56">
        <f>IFERROR(SUM(D473:E473),0)</f>
        <v>0</v>
      </c>
      <c r="C473" s="139" t="str">
        <f>'제품 추가'!AC471</f>
        <v>SHIP</v>
      </c>
      <c r="D473" s="138">
        <f>IF($D$2="주말",INDEX(표5[#All],MATCH(C473,표5[[#All],[잉크]],0),18)+INDEX(표5[#All],MATCH(C473,표5[[#All],[잉크]],0),21),INDEX(표5[#All],MATCH(C473,표5[[#All],[잉크]],0),MATCH($D$2,표5[#Headers],0)+1))</f>
        <v>0</v>
      </c>
      <c r="E473" s="138">
        <f>IF($D$2="주말",INDEX(표5[#All],MATCH(C473,표5[[#All],[잉크]],0),19)+INDEX(표5[#All],MATCH(C473,표5[[#All],[잉크]],0),22),INDEX(표5[#All],MATCH(C473,표5[[#All],[잉크]],0),MATCH($D$2,표5[#Headers],0)+2))</f>
        <v>0</v>
      </c>
    </row>
    <row r="474" spans="2:5" ht="16.5" hidden="1" customHeight="1" x14ac:dyDescent="0.3">
      <c r="B474" s="56">
        <f>IFERROR(SUM(D474:E474),0)</f>
        <v>0</v>
      </c>
      <c r="C474" s="139" t="str">
        <f>'제품 추가'!AC472</f>
        <v>SHIRIMP</v>
      </c>
      <c r="D474" s="138">
        <f>IF($D$2="주말",INDEX(표5[#All],MATCH(C474,표5[[#All],[잉크]],0),18)+INDEX(표5[#All],MATCH(C474,표5[[#All],[잉크]],0),21),INDEX(표5[#All],MATCH(C474,표5[[#All],[잉크]],0),MATCH($D$2,표5[#Headers],0)+1))</f>
        <v>0</v>
      </c>
      <c r="E474" s="138">
        <f>IF($D$2="주말",INDEX(표5[#All],MATCH(C474,표5[[#All],[잉크]],0),19)+INDEX(표5[#All],MATCH(C474,표5[[#All],[잉크]],0),22),INDEX(표5[#All],MATCH(C474,표5[[#All],[잉크]],0),MATCH($D$2,표5[#Headers],0)+2))</f>
        <v>0</v>
      </c>
    </row>
    <row r="475" spans="2:5" ht="16.5" hidden="1" customHeight="1" x14ac:dyDescent="0.3">
      <c r="B475" s="56">
        <f>IFERROR(SUM(D475:E475),0)</f>
        <v>0</v>
      </c>
      <c r="C475" s="139" t="str">
        <f>'제품 추가'!AC473</f>
        <v>SHITAKE</v>
      </c>
      <c r="D475" s="138">
        <f>IF($D$2="주말",INDEX(표5[#All],MATCH(C475,표5[[#All],[잉크]],0),18)+INDEX(표5[#All],MATCH(C475,표5[[#All],[잉크]],0),21),INDEX(표5[#All],MATCH(C475,표5[[#All],[잉크]],0),MATCH($D$2,표5[#Headers],0)+1))</f>
        <v>0</v>
      </c>
      <c r="E475" s="138">
        <f>IF($D$2="주말",INDEX(표5[#All],MATCH(C475,표5[[#All],[잉크]],0),19)+INDEX(표5[#All],MATCH(C475,표5[[#All],[잉크]],0),22),INDEX(표5[#All],MATCH(C475,표5[[#All],[잉크]],0),MATCH($D$2,표5[#Headers],0)+2))</f>
        <v>0</v>
      </c>
    </row>
    <row r="476" spans="2:5" ht="16.5" hidden="1" customHeight="1" x14ac:dyDescent="0.3">
      <c r="B476" s="56">
        <f>IFERROR(SUM(D476:E476),0)</f>
        <v>0</v>
      </c>
      <c r="C476" s="139" t="str">
        <f>'제품 추가'!AC474</f>
        <v>SIENNA</v>
      </c>
      <c r="D476" s="138">
        <f>IF($D$2="주말",INDEX(표5[#All],MATCH(C476,표5[[#All],[잉크]],0),18)+INDEX(표5[#All],MATCH(C476,표5[[#All],[잉크]],0),21),INDEX(표5[#All],MATCH(C476,표5[[#All],[잉크]],0),MATCH($D$2,표5[#Headers],0)+1))</f>
        <v>0</v>
      </c>
      <c r="E476" s="138">
        <f>IF($D$2="주말",INDEX(표5[#All],MATCH(C476,표5[[#All],[잉크]],0),19)+INDEX(표5[#All],MATCH(C476,표5[[#All],[잉크]],0),22),INDEX(표5[#All],MATCH(C476,표5[[#All],[잉크]],0),MATCH($D$2,표5[#Headers],0)+2))</f>
        <v>0</v>
      </c>
    </row>
    <row r="477" spans="2:5" ht="16.5" hidden="1" customHeight="1" x14ac:dyDescent="0.3">
      <c r="B477" s="56">
        <f>IFERROR(SUM(D477:E477),0)</f>
        <v>0</v>
      </c>
      <c r="C477" s="139" t="str">
        <f>'제품 추가'!AC475</f>
        <v>SIERRA</v>
      </c>
      <c r="D477" s="138">
        <f>IF($D$2="주말",INDEX(표5[#All],MATCH(C477,표5[[#All],[잉크]],0),18)+INDEX(표5[#All],MATCH(C477,표5[[#All],[잉크]],0),21),INDEX(표5[#All],MATCH(C477,표5[[#All],[잉크]],0),MATCH($D$2,표5[#Headers],0)+1))</f>
        <v>0</v>
      </c>
      <c r="E477" s="138">
        <f>IF($D$2="주말",INDEX(표5[#All],MATCH(C477,표5[[#All],[잉크]],0),19)+INDEX(표5[#All],MATCH(C477,표5[[#All],[잉크]],0),22),INDEX(표5[#All],MATCH(C477,표5[[#All],[잉크]],0),MATCH($D$2,표5[#Headers],0)+2))</f>
        <v>0</v>
      </c>
    </row>
    <row r="478" spans="2:5" ht="16.5" hidden="1" customHeight="1" x14ac:dyDescent="0.3">
      <c r="B478" s="56">
        <f>IFERROR(SUM(D478:E478),0)</f>
        <v>0</v>
      </c>
      <c r="C478" s="139" t="str">
        <f>'제품 추가'!AC476</f>
        <v>SILVER</v>
      </c>
      <c r="D478" s="138">
        <f>IF($D$2="주말",INDEX(표5[#All],MATCH(C478,표5[[#All],[잉크]],0),18)+INDEX(표5[#All],MATCH(C478,표5[[#All],[잉크]],0),21),INDEX(표5[#All],MATCH(C478,표5[[#All],[잉크]],0),MATCH($D$2,표5[#Headers],0)+1))</f>
        <v>0</v>
      </c>
      <c r="E478" s="138">
        <f>IF($D$2="주말",INDEX(표5[#All],MATCH(C478,표5[[#All],[잉크]],0),19)+INDEX(표5[#All],MATCH(C478,표5[[#All],[잉크]],0),22),INDEX(표5[#All],MATCH(C478,표5[[#All],[잉크]],0),MATCH($D$2,표5[#Headers],0)+2))</f>
        <v>0</v>
      </c>
    </row>
    <row r="479" spans="2:5" ht="16.5" hidden="1" customHeight="1" x14ac:dyDescent="0.3">
      <c r="B479" s="56">
        <f>IFERROR(SUM(D479:E479),0)</f>
        <v>0</v>
      </c>
      <c r="C479" s="139" t="str">
        <f>'제품 추가'!AC477</f>
        <v>SKGOLD</v>
      </c>
      <c r="D479" s="138">
        <f>IF($D$2="주말",INDEX(표5[#All],MATCH(C479,표5[[#All],[잉크]],0),18)+INDEX(표5[#All],MATCH(C479,표5[[#All],[잉크]],0),21),INDEX(표5[#All],MATCH(C479,표5[[#All],[잉크]],0),MATCH($D$2,표5[#Headers],0)+1))</f>
        <v>0</v>
      </c>
      <c r="E479" s="138">
        <f>IF($D$2="주말",INDEX(표5[#All],MATCH(C479,표5[[#All],[잉크]],0),19)+INDEX(표5[#All],MATCH(C479,표5[[#All],[잉크]],0),22),INDEX(표5[#All],MATCH(C479,표5[[#All],[잉크]],0),MATCH($D$2,표5[#Headers],0)+2))</f>
        <v>0</v>
      </c>
    </row>
    <row r="480" spans="2:5" ht="16.5" hidden="1" customHeight="1" x14ac:dyDescent="0.3">
      <c r="B480" s="56">
        <f>IFERROR(SUM(D480:E480),0)</f>
        <v>0</v>
      </c>
      <c r="C480" s="139" t="str">
        <f>'제품 추가'!AC478</f>
        <v>SKIN</v>
      </c>
      <c r="D480" s="138">
        <f>IF($D$2="주말",INDEX(표5[#All],MATCH(C480,표5[[#All],[잉크]],0),18)+INDEX(표5[#All],MATCH(C480,표5[[#All],[잉크]],0),21),INDEX(표5[#All],MATCH(C480,표5[[#All],[잉크]],0),MATCH($D$2,표5[#Headers],0)+1))</f>
        <v>0</v>
      </c>
      <c r="E480" s="138">
        <f>IF($D$2="주말",INDEX(표5[#All],MATCH(C480,표5[[#All],[잉크]],0),19)+INDEX(표5[#All],MATCH(C480,표5[[#All],[잉크]],0),22),INDEX(표5[#All],MATCH(C480,표5[[#All],[잉크]],0),MATCH($D$2,표5[#Headers],0)+2))</f>
        <v>0</v>
      </c>
    </row>
    <row r="481" spans="2:5" ht="16.5" hidden="1" customHeight="1" x14ac:dyDescent="0.3">
      <c r="B481" s="56">
        <f>IFERROR(SUM(D481:E481),0)</f>
        <v>0</v>
      </c>
      <c r="C481" s="139" t="str">
        <f>'제품 추가'!AC479</f>
        <v>SKRED</v>
      </c>
      <c r="D481" s="138">
        <f>IF($D$2="주말",INDEX(표5[#All],MATCH(C481,표5[[#All],[잉크]],0),18)+INDEX(표5[#All],MATCH(C481,표5[[#All],[잉크]],0),21),INDEX(표5[#All],MATCH(C481,표5[[#All],[잉크]],0),MATCH($D$2,표5[#Headers],0)+1))</f>
        <v>0</v>
      </c>
      <c r="E481" s="138">
        <f>IF($D$2="주말",INDEX(표5[#All],MATCH(C481,표5[[#All],[잉크]],0),19)+INDEX(표5[#All],MATCH(C481,표5[[#All],[잉크]],0),22),INDEX(표5[#All],MATCH(C481,표5[[#All],[잉크]],0),MATCH($D$2,표5[#Headers],0)+2))</f>
        <v>0</v>
      </c>
    </row>
    <row r="482" spans="2:5" ht="16.5" customHeight="1" x14ac:dyDescent="0.3">
      <c r="B482" s="56">
        <f>IFERROR(SUM(D482:E482),0)</f>
        <v>1</v>
      </c>
      <c r="C482" s="139" t="str">
        <f>'제품 추가'!AC965</f>
        <v>FALUN</v>
      </c>
      <c r="D482" s="138">
        <f>IF($D$2="주말",INDEX(표5[#All],MATCH(C482,표5[[#All],[잉크]],0),18)+INDEX(표5[#All],MATCH(C482,표5[[#All],[잉크]],0),21),INDEX(표5[#All],MATCH(C482,표5[[#All],[잉크]],0),MATCH($D$2,표5[#Headers],0)+1))</f>
        <v>0</v>
      </c>
      <c r="E482" s="138">
        <f>IF($D$2="주말",INDEX(표5[#All],MATCH(C482,표5[[#All],[잉크]],0),19)+INDEX(표5[#All],MATCH(C482,표5[[#All],[잉크]],0),22),INDEX(표5[#All],MATCH(C482,표5[[#All],[잉크]],0),MATCH($D$2,표5[#Headers],0)+2))</f>
        <v>1</v>
      </c>
    </row>
    <row r="483" spans="2:5" hidden="1" x14ac:dyDescent="0.3">
      <c r="B483" s="56">
        <f>IFERROR(SUM(D483:E483),0)</f>
        <v>0</v>
      </c>
      <c r="C483" s="139" t="str">
        <f>'제품 추가'!AC481</f>
        <v>SLATE</v>
      </c>
      <c r="D483" s="138">
        <f>IF($D$2="주말",INDEX(표5[#All],MATCH(C483,표5[[#All],[잉크]],0),18)+INDEX(표5[#All],MATCH(C483,표5[[#All],[잉크]],0),21),INDEX(표5[#All],MATCH(C483,표5[[#All],[잉크]],0),MATCH($D$2,표5[#Headers],0)+1))</f>
        <v>0</v>
      </c>
      <c r="E483" s="138">
        <f>IF($D$2="주말",INDEX(표5[#All],MATCH(C483,표5[[#All],[잉크]],0),19)+INDEX(표5[#All],MATCH(C483,표5[[#All],[잉크]],0),22),INDEX(표5[#All],MATCH(C483,표5[[#All],[잉크]],0),MATCH($D$2,표5[#Headers],0)+2))</f>
        <v>0</v>
      </c>
    </row>
    <row r="484" spans="2:5" ht="16.5" hidden="1" customHeight="1" x14ac:dyDescent="0.3">
      <c r="B484" s="56">
        <f>IFERROR(SUM(D484:E484),0)</f>
        <v>0</v>
      </c>
      <c r="C484" s="139" t="str">
        <f>'제품 추가'!AC482</f>
        <v>SMOKE</v>
      </c>
      <c r="D484" s="138">
        <f>IF($D$2="주말",INDEX(표5[#All],MATCH(C484,표5[[#All],[잉크]],0),18)+INDEX(표5[#All],MATCH(C484,표5[[#All],[잉크]],0),21),INDEX(표5[#All],MATCH(C484,표5[[#All],[잉크]],0),MATCH($D$2,표5[#Headers],0)+1))</f>
        <v>0</v>
      </c>
      <c r="E484" s="138">
        <f>IF($D$2="주말",INDEX(표5[#All],MATCH(C484,표5[[#All],[잉크]],0),19)+INDEX(표5[#All],MATCH(C484,표5[[#All],[잉크]],0),22),INDEX(표5[#All],MATCH(C484,표5[[#All],[잉크]],0),MATCH($D$2,표5[#Headers],0)+2))</f>
        <v>0</v>
      </c>
    </row>
    <row r="485" spans="2:5" ht="16.5" hidden="1" customHeight="1" x14ac:dyDescent="0.3">
      <c r="B485" s="56">
        <f>IFERROR(SUM(D485:E485),0)</f>
        <v>0</v>
      </c>
      <c r="C485" s="139" t="str">
        <f>'제품 추가'!AC483</f>
        <v>SNIPER</v>
      </c>
      <c r="D485" s="138">
        <f>IF($D$2="주말",INDEX(표5[#All],MATCH(C485,표5[[#All],[잉크]],0),18)+INDEX(표5[#All],MATCH(C485,표5[[#All],[잉크]],0),21),INDEX(표5[#All],MATCH(C485,표5[[#All],[잉크]],0),MATCH($D$2,표5[#Headers],0)+1))</f>
        <v>0</v>
      </c>
      <c r="E485" s="138">
        <f>IF($D$2="주말",INDEX(표5[#All],MATCH(C485,표5[[#All],[잉크]],0),19)+INDEX(표5[#All],MATCH(C485,표5[[#All],[잉크]],0),22),INDEX(표5[#All],MATCH(C485,표5[[#All],[잉크]],0),MATCH($D$2,표5[#Headers],0)+2))</f>
        <v>0</v>
      </c>
    </row>
    <row r="486" spans="2:5" ht="16.5" hidden="1" customHeight="1" x14ac:dyDescent="0.3">
      <c r="B486" s="56">
        <f>IFERROR(SUM(D486:E486),0)</f>
        <v>0</v>
      </c>
      <c r="C486" s="139" t="str">
        <f>'제품 추가'!AC484</f>
        <v>SNOW</v>
      </c>
      <c r="D486" s="138">
        <f>IF($D$2="주말",INDEX(표5[#All],MATCH(C486,표5[[#All],[잉크]],0),18)+INDEX(표5[#All],MATCH(C486,표5[[#All],[잉크]],0),21),INDEX(표5[#All],MATCH(C486,표5[[#All],[잉크]],0),MATCH($D$2,표5[#Headers],0)+1))</f>
        <v>0</v>
      </c>
      <c r="E486" s="138">
        <f>IF($D$2="주말",INDEX(표5[#All],MATCH(C486,표5[[#All],[잉크]],0),19)+INDEX(표5[#All],MATCH(C486,표5[[#All],[잉크]],0),22),INDEX(표5[#All],MATCH(C486,표5[[#All],[잉크]],0),MATCH($D$2,표5[#Headers],0)+2))</f>
        <v>0</v>
      </c>
    </row>
    <row r="487" spans="2:5" ht="16.5" hidden="1" customHeight="1" x14ac:dyDescent="0.3">
      <c r="B487" s="56">
        <f>IFERROR(SUM(D487:E487),0)</f>
        <v>0</v>
      </c>
      <c r="C487" s="139" t="str">
        <f>'제품 추가'!AC485</f>
        <v>SODA</v>
      </c>
      <c r="D487" s="138">
        <f>IF($D$2="주말",INDEX(표5[#All],MATCH(C487,표5[[#All],[잉크]],0),18)+INDEX(표5[#All],MATCH(C487,표5[[#All],[잉크]],0),21),INDEX(표5[#All],MATCH(C487,표5[[#All],[잉크]],0),MATCH($D$2,표5[#Headers],0)+1))</f>
        <v>0</v>
      </c>
      <c r="E487" s="138">
        <f>IF($D$2="주말",INDEX(표5[#All],MATCH(C487,표5[[#All],[잉크]],0),19)+INDEX(표5[#All],MATCH(C487,표5[[#All],[잉크]],0),22),INDEX(표5[#All],MATCH(C487,표5[[#All],[잉크]],0),MATCH($D$2,표5[#Headers],0)+2))</f>
        <v>0</v>
      </c>
    </row>
    <row r="488" spans="2:5" ht="16.5" hidden="1" customHeight="1" x14ac:dyDescent="0.3">
      <c r="B488" s="56">
        <f>IFERROR(SUM(D488:E488),0)</f>
        <v>0</v>
      </c>
      <c r="C488" s="139" t="str">
        <f>'제품 추가'!AC486</f>
        <v>SOIL</v>
      </c>
      <c r="D488" s="138">
        <f>IF($D$2="주말",INDEX(표5[#All],MATCH(C488,표5[[#All],[잉크]],0),18)+INDEX(표5[#All],MATCH(C488,표5[[#All],[잉크]],0),21),INDEX(표5[#All],MATCH(C488,표5[[#All],[잉크]],0),MATCH($D$2,표5[#Headers],0)+1))</f>
        <v>0</v>
      </c>
      <c r="E488" s="138">
        <f>IF($D$2="주말",INDEX(표5[#All],MATCH(C488,표5[[#All],[잉크]],0),19)+INDEX(표5[#All],MATCH(C488,표5[[#All],[잉크]],0),22),INDEX(표5[#All],MATCH(C488,표5[[#All],[잉크]],0),MATCH($D$2,표5[#Headers],0)+2))</f>
        <v>0</v>
      </c>
    </row>
    <row r="489" spans="2:5" ht="16.5" hidden="1" customHeight="1" x14ac:dyDescent="0.3">
      <c r="B489" s="56">
        <f>IFERROR(SUM(D489:E489),0)</f>
        <v>0</v>
      </c>
      <c r="C489" s="139" t="str">
        <f>'제품 추가'!AC487</f>
        <v>SONATA</v>
      </c>
      <c r="D489" s="138">
        <f>IF($D$2="주말",INDEX(표5[#All],MATCH(C489,표5[[#All],[잉크]],0),18)+INDEX(표5[#All],MATCH(C489,표5[[#All],[잉크]],0),21),INDEX(표5[#All],MATCH(C489,표5[[#All],[잉크]],0),MATCH($D$2,표5[#Headers],0)+1))</f>
        <v>0</v>
      </c>
      <c r="E489" s="138">
        <f>IF($D$2="주말",INDEX(표5[#All],MATCH(C489,표5[[#All],[잉크]],0),19)+INDEX(표5[#All],MATCH(C489,표5[[#All],[잉크]],0),22),INDEX(표5[#All],MATCH(C489,표5[[#All],[잉크]],0),MATCH($D$2,표5[#Headers],0)+2))</f>
        <v>0</v>
      </c>
    </row>
    <row r="490" spans="2:5" ht="16.5" hidden="1" customHeight="1" x14ac:dyDescent="0.3">
      <c r="B490" s="56">
        <f>IFERROR(SUM(D490:E490),0)</f>
        <v>0</v>
      </c>
      <c r="C490" s="139" t="str">
        <f>'제품 추가'!AC488</f>
        <v>SONY</v>
      </c>
      <c r="D490" s="138">
        <f>IF($D$2="주말",INDEX(표5[#All],MATCH(C490,표5[[#All],[잉크]],0),18)+INDEX(표5[#All],MATCH(C490,표5[[#All],[잉크]],0),21),INDEX(표5[#All],MATCH(C490,표5[[#All],[잉크]],0),MATCH($D$2,표5[#Headers],0)+1))</f>
        <v>0</v>
      </c>
      <c r="E490" s="138">
        <f>IF($D$2="주말",INDEX(표5[#All],MATCH(C490,표5[[#All],[잉크]],0),19)+INDEX(표5[#All],MATCH(C490,표5[[#All],[잉크]],0),22),INDEX(표5[#All],MATCH(C490,표5[[#All],[잉크]],0),MATCH($D$2,표5[#Headers],0)+2))</f>
        <v>0</v>
      </c>
    </row>
    <row r="491" spans="2:5" ht="16.5" hidden="1" customHeight="1" x14ac:dyDescent="0.3">
      <c r="B491" s="56">
        <f>IFERROR(SUM(D491:E491),0)</f>
        <v>0</v>
      </c>
      <c r="C491" s="139" t="str">
        <f>'제품 추가'!AC489</f>
        <v>SOOT</v>
      </c>
      <c r="D491" s="138">
        <f>IF($D$2="주말",INDEX(표5[#All],MATCH(C491,표5[[#All],[잉크]],0),18)+INDEX(표5[#All],MATCH(C491,표5[[#All],[잉크]],0),21),INDEX(표5[#All],MATCH(C491,표5[[#All],[잉크]],0),MATCH($D$2,표5[#Headers],0)+1))</f>
        <v>0</v>
      </c>
      <c r="E491" s="138">
        <f>IF($D$2="주말",INDEX(표5[#All],MATCH(C491,표5[[#All],[잉크]],0),19)+INDEX(표5[#All],MATCH(C491,표5[[#All],[잉크]],0),22),INDEX(표5[#All],MATCH(C491,표5[[#All],[잉크]],0),MATCH($D$2,표5[#Headers],0)+2))</f>
        <v>0</v>
      </c>
    </row>
    <row r="492" spans="2:5" hidden="1" x14ac:dyDescent="0.3">
      <c r="B492" s="56">
        <f>IFERROR(SUM(D492:E492),0)</f>
        <v>0</v>
      </c>
      <c r="C492" s="139" t="str">
        <f>'제품 추가'!AC490</f>
        <v>SOUFFLE</v>
      </c>
      <c r="D492" s="138">
        <f>IF($D$2="주말",INDEX(표5[#All],MATCH(C492,표5[[#All],[잉크]],0),18)+INDEX(표5[#All],MATCH(C492,표5[[#All],[잉크]],0),21),INDEX(표5[#All],MATCH(C492,표5[[#All],[잉크]],0),MATCH($D$2,표5[#Headers],0)+1))</f>
        <v>0</v>
      </c>
      <c r="E492" s="138">
        <f>IF($D$2="주말",INDEX(표5[#All],MATCH(C492,표5[[#All],[잉크]],0),19)+INDEX(표5[#All],MATCH(C492,표5[[#All],[잉크]],0),22),INDEX(표5[#All],MATCH(C492,표5[[#All],[잉크]],0),MATCH($D$2,표5[#Headers],0)+2))</f>
        <v>0</v>
      </c>
    </row>
    <row r="493" spans="2:5" ht="16.5" customHeight="1" x14ac:dyDescent="0.3">
      <c r="B493" s="56">
        <f>IFERROR(SUM(D493:E493),0)</f>
        <v>1</v>
      </c>
      <c r="C493" s="139" t="str">
        <f>'제품 추가'!AC820</f>
        <v>FAST</v>
      </c>
      <c r="D493" s="138">
        <f>IF($D$2="주말",INDEX(표5[#All],MATCH(C493,표5[[#All],[잉크]],0),18)+INDEX(표5[#All],MATCH(C493,표5[[#All],[잉크]],0),21),INDEX(표5[#All],MATCH(C493,표5[[#All],[잉크]],0),MATCH($D$2,표5[#Headers],0)+1))</f>
        <v>0</v>
      </c>
      <c r="E493" s="138">
        <f>IF($D$2="주말",INDEX(표5[#All],MATCH(C493,표5[[#All],[잉크]],0),19)+INDEX(표5[#All],MATCH(C493,표5[[#All],[잉크]],0),22),INDEX(표5[#All],MATCH(C493,표5[[#All],[잉크]],0),MATCH($D$2,표5[#Headers],0)+2))</f>
        <v>1</v>
      </c>
    </row>
    <row r="494" spans="2:5" ht="16.5" hidden="1" customHeight="1" x14ac:dyDescent="0.3">
      <c r="B494" s="56">
        <f>IFERROR(SUM(D494:E494),0)</f>
        <v>0</v>
      </c>
      <c r="C494" s="139" t="str">
        <f>'제품 추가'!AC492</f>
        <v>SPACE</v>
      </c>
      <c r="D494" s="138">
        <f>IF($D$2="주말",INDEX(표5[#All],MATCH(C494,표5[[#All],[잉크]],0),18)+INDEX(표5[#All],MATCH(C494,표5[[#All],[잉크]],0),21),INDEX(표5[#All],MATCH(C494,표5[[#All],[잉크]],0),MATCH($D$2,표5[#Headers],0)+1))</f>
        <v>0</v>
      </c>
      <c r="E494" s="138">
        <f>IF($D$2="주말",INDEX(표5[#All],MATCH(C494,표5[[#All],[잉크]],0),19)+INDEX(표5[#All],MATCH(C494,표5[[#All],[잉크]],0),22),INDEX(표5[#All],MATCH(C494,표5[[#All],[잉크]],0),MATCH($D$2,표5[#Headers],0)+2))</f>
        <v>0</v>
      </c>
    </row>
    <row r="495" spans="2:5" ht="16.5" hidden="1" customHeight="1" x14ac:dyDescent="0.3">
      <c r="B495" s="56">
        <f>IFERROR(SUM(D495:E495),0)</f>
        <v>0</v>
      </c>
      <c r="C495" s="139" t="str">
        <f>'제품 추가'!AC493</f>
        <v>SPGOLD</v>
      </c>
      <c r="D495" s="138">
        <f>IF($D$2="주말",INDEX(표5[#All],MATCH(C495,표5[[#All],[잉크]],0),18)+INDEX(표5[#All],MATCH(C495,표5[[#All],[잉크]],0),21),INDEX(표5[#All],MATCH(C495,표5[[#All],[잉크]],0),MATCH($D$2,표5[#Headers],0)+1))</f>
        <v>0</v>
      </c>
      <c r="E495" s="138">
        <f>IF($D$2="주말",INDEX(표5[#All],MATCH(C495,표5[[#All],[잉크]],0),19)+INDEX(표5[#All],MATCH(C495,표5[[#All],[잉크]],0),22),INDEX(표5[#All],MATCH(C495,표5[[#All],[잉크]],0),MATCH($D$2,표5[#Headers],0)+2))</f>
        <v>0</v>
      </c>
    </row>
    <row r="496" spans="2:5" ht="16.5" hidden="1" customHeight="1" x14ac:dyDescent="0.3">
      <c r="B496" s="56">
        <f>IFERROR(SUM(D496:E496),0)</f>
        <v>0</v>
      </c>
      <c r="C496" s="139" t="str">
        <f>'제품 추가'!AC494</f>
        <v>SPGREEN</v>
      </c>
      <c r="D496" s="138">
        <f>IF($D$2="주말",INDEX(표5[#All],MATCH(C496,표5[[#All],[잉크]],0),18)+INDEX(표5[#All],MATCH(C496,표5[[#All],[잉크]],0),21),INDEX(표5[#All],MATCH(C496,표5[[#All],[잉크]],0),MATCH($D$2,표5[#Headers],0)+1))</f>
        <v>0</v>
      </c>
      <c r="E496" s="138">
        <f>IF($D$2="주말",INDEX(표5[#All],MATCH(C496,표5[[#All],[잉크]],0),19)+INDEX(표5[#All],MATCH(C496,표5[[#All],[잉크]],0),22),INDEX(표5[#All],MATCH(C496,표5[[#All],[잉크]],0),MATCH($D$2,표5[#Headers],0)+2))</f>
        <v>0</v>
      </c>
    </row>
    <row r="497" spans="2:5" ht="16.5" hidden="1" customHeight="1" x14ac:dyDescent="0.3">
      <c r="B497" s="56">
        <f>IFERROR(SUM(D497:E497),0)</f>
        <v>0</v>
      </c>
      <c r="C497" s="139" t="str">
        <f>'제품 추가'!AC495</f>
        <v>SPIDER</v>
      </c>
      <c r="D497" s="138">
        <f>IF($D$2="주말",INDEX(표5[#All],MATCH(C497,표5[[#All],[잉크]],0),18)+INDEX(표5[#All],MATCH(C497,표5[[#All],[잉크]],0),21),INDEX(표5[#All],MATCH(C497,표5[[#All],[잉크]],0),MATCH($D$2,표5[#Headers],0)+1))</f>
        <v>0</v>
      </c>
      <c r="E497" s="138">
        <f>IF($D$2="주말",INDEX(표5[#All],MATCH(C497,표5[[#All],[잉크]],0),19)+INDEX(표5[#All],MATCH(C497,표5[[#All],[잉크]],0),22),INDEX(표5[#All],MATCH(C497,표5[[#All],[잉크]],0),MATCH($D$2,표5[#Headers],0)+2))</f>
        <v>0</v>
      </c>
    </row>
    <row r="498" spans="2:5" ht="16.5" hidden="1" customHeight="1" x14ac:dyDescent="0.3">
      <c r="B498" s="56">
        <f>IFERROR(SUM(D498:E498),0)</f>
        <v>0</v>
      </c>
      <c r="C498" s="139" t="str">
        <f>'제품 추가'!AC496</f>
        <v>SPINACH</v>
      </c>
      <c r="D498" s="138">
        <f>IF($D$2="주말",INDEX(표5[#All],MATCH(C498,표5[[#All],[잉크]],0),18)+INDEX(표5[#All],MATCH(C498,표5[[#All],[잉크]],0),21),INDEX(표5[#All],MATCH(C498,표5[[#All],[잉크]],0),MATCH($D$2,표5[#Headers],0)+1))</f>
        <v>0</v>
      </c>
      <c r="E498" s="138">
        <f>IF($D$2="주말",INDEX(표5[#All],MATCH(C498,표5[[#All],[잉크]],0),19)+INDEX(표5[#All],MATCH(C498,표5[[#All],[잉크]],0),22),INDEX(표5[#All],MATCH(C498,표5[[#All],[잉크]],0),MATCH($D$2,표5[#Headers],0)+2))</f>
        <v>0</v>
      </c>
    </row>
    <row r="499" spans="2:5" hidden="1" x14ac:dyDescent="0.3">
      <c r="B499" s="56">
        <f>IFERROR(SUM(D499:E499),0)</f>
        <v>0</v>
      </c>
      <c r="C499" s="139" t="str">
        <f>'제품 추가'!AC497</f>
        <v>SQUASH</v>
      </c>
      <c r="D499" s="138">
        <f>IF($D$2="주말",INDEX(표5[#All],MATCH(C499,표5[[#All],[잉크]],0),18)+INDEX(표5[#All],MATCH(C499,표5[[#All],[잉크]],0),21),INDEX(표5[#All],MATCH(C499,표5[[#All],[잉크]],0),MATCH($D$2,표5[#Headers],0)+1))</f>
        <v>0</v>
      </c>
      <c r="E499" s="138">
        <f>IF($D$2="주말",INDEX(표5[#All],MATCH(C499,표5[[#All],[잉크]],0),19)+INDEX(표5[#All],MATCH(C499,표5[[#All],[잉크]],0),22),INDEX(표5[#All],MATCH(C499,표5[[#All],[잉크]],0),MATCH($D$2,표5[#Headers],0)+2))</f>
        <v>0</v>
      </c>
    </row>
    <row r="500" spans="2:5" hidden="1" x14ac:dyDescent="0.3">
      <c r="B500" s="56">
        <f>IFERROR(SUM(D500:E500),0)</f>
        <v>0</v>
      </c>
      <c r="C500" s="139" t="str">
        <f>'제품 추가'!AC498</f>
        <v>STEEL</v>
      </c>
      <c r="D500" s="138">
        <f>IF($D$2="주말",INDEX(표5[#All],MATCH(C500,표5[[#All],[잉크]],0),18)+INDEX(표5[#All],MATCH(C500,표5[[#All],[잉크]],0),21),INDEX(표5[#All],MATCH(C500,표5[[#All],[잉크]],0),MATCH($D$2,표5[#Headers],0)+1))</f>
        <v>0</v>
      </c>
      <c r="E500" s="138">
        <f>IF($D$2="주말",INDEX(표5[#All],MATCH(C500,표5[[#All],[잉크]],0),19)+INDEX(표5[#All],MATCH(C500,표5[[#All],[잉크]],0),22),INDEX(표5[#All],MATCH(C500,표5[[#All],[잉크]],0),MATCH($D$2,표5[#Headers],0)+2))</f>
        <v>0</v>
      </c>
    </row>
    <row r="501" spans="2:5" ht="16.5" hidden="1" customHeight="1" x14ac:dyDescent="0.3">
      <c r="B501" s="56">
        <f>IFERROR(SUM(D501:E501),0)</f>
        <v>0</v>
      </c>
      <c r="C501" s="139" t="str">
        <f>'제품 추가'!AC499</f>
        <v>STONE</v>
      </c>
      <c r="D501" s="138">
        <f>IF($D$2="주말",INDEX(표5[#All],MATCH(C501,표5[[#All],[잉크]],0),18)+INDEX(표5[#All],MATCH(C501,표5[[#All],[잉크]],0),21),INDEX(표5[#All],MATCH(C501,표5[[#All],[잉크]],0),MATCH($D$2,표5[#Headers],0)+1))</f>
        <v>0</v>
      </c>
      <c r="E501" s="138">
        <f>IF($D$2="주말",INDEX(표5[#All],MATCH(C501,표5[[#All],[잉크]],0),19)+INDEX(표5[#All],MATCH(C501,표5[[#All],[잉크]],0),22),INDEX(표5[#All],MATCH(C501,표5[[#All],[잉크]],0),MATCH($D$2,표5[#Headers],0)+2))</f>
        <v>0</v>
      </c>
    </row>
    <row r="502" spans="2:5" ht="16.5" hidden="1" customHeight="1" x14ac:dyDescent="0.3">
      <c r="B502" s="56">
        <f>IFERROR(SUM(D502:E502),0)</f>
        <v>0</v>
      </c>
      <c r="C502" s="139" t="str">
        <f>'제품 추가'!AC500</f>
        <v>STUCCO</v>
      </c>
      <c r="D502" s="138">
        <f>IF($D$2="주말",INDEX(표5[#All],MATCH(C502,표5[[#All],[잉크]],0),18)+INDEX(표5[#All],MATCH(C502,표5[[#All],[잉크]],0),21),INDEX(표5[#All],MATCH(C502,표5[[#All],[잉크]],0),MATCH($D$2,표5[#Headers],0)+1))</f>
        <v>0</v>
      </c>
      <c r="E502" s="138">
        <f>IF($D$2="주말",INDEX(표5[#All],MATCH(C502,표5[[#All],[잉크]],0),19)+INDEX(표5[#All],MATCH(C502,표5[[#All],[잉크]],0),22),INDEX(표5[#All],MATCH(C502,표5[[#All],[잉크]],0),MATCH($D$2,표5[#Headers],0)+2))</f>
        <v>0</v>
      </c>
    </row>
    <row r="503" spans="2:5" ht="16.5" hidden="1" customHeight="1" x14ac:dyDescent="0.3">
      <c r="B503" s="56">
        <f>IFERROR(SUM(D503:E503),0)</f>
        <v>0</v>
      </c>
      <c r="C503" s="139" t="str">
        <f>'제품 추가'!AC501</f>
        <v>SUDAN</v>
      </c>
      <c r="D503" s="138">
        <f>IF($D$2="주말",INDEX(표5[#All],MATCH(C503,표5[[#All],[잉크]],0),18)+INDEX(표5[#All],MATCH(C503,표5[[#All],[잉크]],0),21),INDEX(표5[#All],MATCH(C503,표5[[#All],[잉크]],0),MATCH($D$2,표5[#Headers],0)+1))</f>
        <v>0</v>
      </c>
      <c r="E503" s="138">
        <f>IF($D$2="주말",INDEX(표5[#All],MATCH(C503,표5[[#All],[잉크]],0),19)+INDEX(표5[#All],MATCH(C503,표5[[#All],[잉크]],0),22),INDEX(표5[#All],MATCH(C503,표5[[#All],[잉크]],0),MATCH($D$2,표5[#Headers],0)+2))</f>
        <v>0</v>
      </c>
    </row>
    <row r="504" spans="2:5" ht="16.5" hidden="1" customHeight="1" x14ac:dyDescent="0.3">
      <c r="B504" s="56">
        <f>IFERROR(SUM(D504:E504),0)</f>
        <v>0</v>
      </c>
      <c r="C504" s="139" t="str">
        <f>'제품 추가'!AC502</f>
        <v>SULPHUR</v>
      </c>
      <c r="D504" s="138">
        <f>IF($D$2="주말",INDEX(표5[#All],MATCH(C504,표5[[#All],[잉크]],0),18)+INDEX(표5[#All],MATCH(C504,표5[[#All],[잉크]],0),21),INDEX(표5[#All],MATCH(C504,표5[[#All],[잉크]],0),MATCH($D$2,표5[#Headers],0)+1))</f>
        <v>0</v>
      </c>
      <c r="E504" s="138">
        <f>IF($D$2="주말",INDEX(표5[#All],MATCH(C504,표5[[#All],[잉크]],0),19)+INDEX(표5[#All],MATCH(C504,표5[[#All],[잉크]],0),22),INDEX(표5[#All],MATCH(C504,표5[[#All],[잉크]],0),MATCH($D$2,표5[#Headers],0)+2))</f>
        <v>0</v>
      </c>
    </row>
    <row r="505" spans="2:5" ht="16.5" hidden="1" customHeight="1" x14ac:dyDescent="0.3">
      <c r="B505" s="56">
        <f>IFERROR(SUM(D505:E505),0)</f>
        <v>0</v>
      </c>
      <c r="C505" s="139" t="str">
        <f>'제품 추가'!AC503</f>
        <v>SUNFLOWER</v>
      </c>
      <c r="D505" s="138">
        <f>IF($D$2="주말",INDEX(표5[#All],MATCH(C505,표5[[#All],[잉크]],0),18)+INDEX(표5[#All],MATCH(C505,표5[[#All],[잉크]],0),21),INDEX(표5[#All],MATCH(C505,표5[[#All],[잉크]],0),MATCH($D$2,표5[#Headers],0)+1))</f>
        <v>0</v>
      </c>
      <c r="E505" s="138">
        <f>IF($D$2="주말",INDEX(표5[#All],MATCH(C505,표5[[#All],[잉크]],0),19)+INDEX(표5[#All],MATCH(C505,표5[[#All],[잉크]],0),22),INDEX(표5[#All],MATCH(C505,표5[[#All],[잉크]],0),MATCH($D$2,표5[#Headers],0)+2))</f>
        <v>0</v>
      </c>
    </row>
    <row r="506" spans="2:5" ht="16.5" hidden="1" customHeight="1" x14ac:dyDescent="0.3">
      <c r="B506" s="56">
        <f>IFERROR(SUM(D506:E506),0)</f>
        <v>0</v>
      </c>
      <c r="C506" s="139" t="str">
        <f>'제품 추가'!AC504</f>
        <v>SUNGLOW</v>
      </c>
      <c r="D506" s="138">
        <f>IF($D$2="주말",INDEX(표5[#All],MATCH(C506,표5[[#All],[잉크]],0),18)+INDEX(표5[#All],MATCH(C506,표5[[#All],[잉크]],0),21),INDEX(표5[#All],MATCH(C506,표5[[#All],[잉크]],0),MATCH($D$2,표5[#Headers],0)+1))</f>
        <v>0</v>
      </c>
      <c r="E506" s="138">
        <f>IF($D$2="주말",INDEX(표5[#All],MATCH(C506,표5[[#All],[잉크]],0),19)+INDEX(표5[#All],MATCH(C506,표5[[#All],[잉크]],0),22),INDEX(표5[#All],MATCH(C506,표5[[#All],[잉크]],0),MATCH($D$2,표5[#Headers],0)+2))</f>
        <v>0</v>
      </c>
    </row>
    <row r="507" spans="2:5" ht="16.5" hidden="1" customHeight="1" x14ac:dyDescent="0.3">
      <c r="B507" s="56">
        <f>IFERROR(SUM(D507:E507),0)</f>
        <v>0</v>
      </c>
      <c r="C507" s="139" t="str">
        <f>'제품 추가'!AC505</f>
        <v>SUNKIST</v>
      </c>
      <c r="D507" s="138">
        <f>IF($D$2="주말",INDEX(표5[#All],MATCH(C507,표5[[#All],[잉크]],0),18)+INDEX(표5[#All],MATCH(C507,표5[[#All],[잉크]],0),21),INDEX(표5[#All],MATCH(C507,표5[[#All],[잉크]],0),MATCH($D$2,표5[#Headers],0)+1))</f>
        <v>0</v>
      </c>
      <c r="E507" s="138">
        <f>IF($D$2="주말",INDEX(표5[#All],MATCH(C507,표5[[#All],[잉크]],0),19)+INDEX(표5[#All],MATCH(C507,표5[[#All],[잉크]],0),22),INDEX(표5[#All],MATCH(C507,표5[[#All],[잉크]],0),MATCH($D$2,표5[#Headers],0)+2))</f>
        <v>0</v>
      </c>
    </row>
    <row r="508" spans="2:5" ht="16.5" hidden="1" customHeight="1" x14ac:dyDescent="0.3">
      <c r="B508" s="56">
        <f>IFERROR(SUM(D508:E508),0)</f>
        <v>0</v>
      </c>
      <c r="C508" s="139" t="str">
        <f>'제품 추가'!AC506</f>
        <v>SUNNY</v>
      </c>
      <c r="D508" s="138">
        <f>IF($D$2="주말",INDEX(표5[#All],MATCH(C508,표5[[#All],[잉크]],0),18)+INDEX(표5[#All],MATCH(C508,표5[[#All],[잉크]],0),21),INDEX(표5[#All],MATCH(C508,표5[[#All],[잉크]],0),MATCH($D$2,표5[#Headers],0)+1))</f>
        <v>0</v>
      </c>
      <c r="E508" s="138">
        <f>IF($D$2="주말",INDEX(표5[#All],MATCH(C508,표5[[#All],[잉크]],0),19)+INDEX(표5[#All],MATCH(C508,표5[[#All],[잉크]],0),22),INDEX(표5[#All],MATCH(C508,표5[[#All],[잉크]],0),MATCH($D$2,표5[#Headers],0)+2))</f>
        <v>0</v>
      </c>
    </row>
    <row r="509" spans="2:5" ht="16.5" customHeight="1" x14ac:dyDescent="0.3">
      <c r="B509" s="56">
        <f>IFERROR(SUM(D509:E509),0)</f>
        <v>1</v>
      </c>
      <c r="C509" s="139" t="str">
        <f>'제품 추가'!AC189</f>
        <v>FLAX</v>
      </c>
      <c r="D509" s="138">
        <f>IF($D$2="주말",INDEX(표5[#All],MATCH(C509,표5[[#All],[잉크]],0),18)+INDEX(표5[#All],MATCH(C509,표5[[#All],[잉크]],0),21),INDEX(표5[#All],MATCH(C509,표5[[#All],[잉크]],0),MATCH($D$2,표5[#Headers],0)+1))</f>
        <v>0</v>
      </c>
      <c r="E509" s="138">
        <f>IF($D$2="주말",INDEX(표5[#All],MATCH(C509,표5[[#All],[잉크]],0),19)+INDEX(표5[#All],MATCH(C509,표5[[#All],[잉크]],0),22),INDEX(표5[#All],MATCH(C509,표5[[#All],[잉크]],0),MATCH($D$2,표5[#Headers],0)+2))</f>
        <v>1</v>
      </c>
    </row>
    <row r="510" spans="2:5" ht="16.5" hidden="1" customHeight="1" x14ac:dyDescent="0.3">
      <c r="B510" s="56">
        <f>IFERROR(SUM(D510:E510),0)</f>
        <v>0</v>
      </c>
      <c r="C510" s="139" t="str">
        <f>'제품 추가'!AC508</f>
        <v>SURF</v>
      </c>
      <c r="D510" s="138">
        <f>IF($D$2="주말",INDEX(표5[#All],MATCH(C510,표5[[#All],[잉크]],0),18)+INDEX(표5[#All],MATCH(C510,표5[[#All],[잉크]],0),21),INDEX(표5[#All],MATCH(C510,표5[[#All],[잉크]],0),MATCH($D$2,표5[#Headers],0)+1))</f>
        <v>0</v>
      </c>
      <c r="E510" s="138">
        <f>IF($D$2="주말",INDEX(표5[#All],MATCH(C510,표5[[#All],[잉크]],0),19)+INDEX(표5[#All],MATCH(C510,표5[[#All],[잉크]],0),22),INDEX(표5[#All],MATCH(C510,표5[[#All],[잉크]],0),MATCH($D$2,표5[#Headers],0)+2))</f>
        <v>0</v>
      </c>
    </row>
    <row r="511" spans="2:5" ht="16.5" hidden="1" customHeight="1" x14ac:dyDescent="0.3">
      <c r="B511" s="56">
        <f>IFERROR(SUM(D511:E511),0)</f>
        <v>0</v>
      </c>
      <c r="C511" s="139" t="str">
        <f>'제품 추가'!AC509</f>
        <v>SWEET</v>
      </c>
      <c r="D511" s="138">
        <f>IF($D$2="주말",INDEX(표5[#All],MATCH(C511,표5[[#All],[잉크]],0),18)+INDEX(표5[#All],MATCH(C511,표5[[#All],[잉크]],0),21),INDEX(표5[#All],MATCH(C511,표5[[#All],[잉크]],0),MATCH($D$2,표5[#Headers],0)+1))</f>
        <v>0</v>
      </c>
      <c r="E511" s="138">
        <f>IF($D$2="주말",INDEX(표5[#All],MATCH(C511,표5[[#All],[잉크]],0),19)+INDEX(표5[#All],MATCH(C511,표5[[#All],[잉크]],0),22),INDEX(표5[#All],MATCH(C511,표5[[#All],[잉크]],0),MATCH($D$2,표5[#Headers],0)+2))</f>
        <v>0</v>
      </c>
    </row>
    <row r="512" spans="2:5" ht="16.5" hidden="1" customHeight="1" x14ac:dyDescent="0.3">
      <c r="B512" s="56">
        <f>IFERROR(SUM(D512:E512),0)</f>
        <v>0</v>
      </c>
      <c r="C512" s="139" t="str">
        <f>'제품 추가'!AC510</f>
        <v>SYRUP</v>
      </c>
      <c r="D512" s="138">
        <f>IF($D$2="주말",INDEX(표5[#All],MATCH(C512,표5[[#All],[잉크]],0),18)+INDEX(표5[#All],MATCH(C512,표5[[#All],[잉크]],0),21),INDEX(표5[#All],MATCH(C512,표5[[#All],[잉크]],0),MATCH($D$2,표5[#Headers],0)+1))</f>
        <v>0</v>
      </c>
      <c r="E512" s="138">
        <f>IF($D$2="주말",INDEX(표5[#All],MATCH(C512,표5[[#All],[잉크]],0),19)+INDEX(표5[#All],MATCH(C512,표5[[#All],[잉크]],0),22),INDEX(표5[#All],MATCH(C512,표5[[#All],[잉크]],0),MATCH($D$2,표5[#Headers],0)+2))</f>
        <v>0</v>
      </c>
    </row>
    <row r="513" spans="2:5" ht="16.5" hidden="1" customHeight="1" x14ac:dyDescent="0.3">
      <c r="B513" s="56">
        <f>IFERROR(SUM(D513:E513),0)</f>
        <v>0</v>
      </c>
      <c r="C513" s="139" t="str">
        <f>'제품 추가'!AC511</f>
        <v>TAFFY</v>
      </c>
      <c r="D513" s="138">
        <f>IF($D$2="주말",INDEX(표5[#All],MATCH(C513,표5[[#All],[잉크]],0),18)+INDEX(표5[#All],MATCH(C513,표5[[#All],[잉크]],0),21),INDEX(표5[#All],MATCH(C513,표5[[#All],[잉크]],0),MATCH($D$2,표5[#Headers],0)+1))</f>
        <v>0</v>
      </c>
      <c r="E513" s="138">
        <f>IF($D$2="주말",INDEX(표5[#All],MATCH(C513,표5[[#All],[잉크]],0),19)+INDEX(표5[#All],MATCH(C513,표5[[#All],[잉크]],0),22),INDEX(표5[#All],MATCH(C513,표5[[#All],[잉크]],0),MATCH($D$2,표5[#Headers],0)+2))</f>
        <v>0</v>
      </c>
    </row>
    <row r="514" spans="2:5" ht="16.5" hidden="1" customHeight="1" x14ac:dyDescent="0.3">
      <c r="B514" s="56">
        <f>IFERROR(SUM(D514:E514),0)</f>
        <v>0</v>
      </c>
      <c r="C514" s="139" t="str">
        <f>'제품 추가'!AC512</f>
        <v>TANGERINE</v>
      </c>
      <c r="D514" s="138">
        <f>IF($D$2="주말",INDEX(표5[#All],MATCH(C514,표5[[#All],[잉크]],0),18)+INDEX(표5[#All],MATCH(C514,표5[[#All],[잉크]],0),21),INDEX(표5[#All],MATCH(C514,표5[[#All],[잉크]],0),MATCH($D$2,표5[#Headers],0)+1))</f>
        <v>0</v>
      </c>
      <c r="E514" s="138">
        <f>IF($D$2="주말",INDEX(표5[#All],MATCH(C514,표5[[#All],[잉크]],0),19)+INDEX(표5[#All],MATCH(C514,표5[[#All],[잉크]],0),22),INDEX(표5[#All],MATCH(C514,표5[[#All],[잉크]],0),MATCH($D$2,표5[#Headers],0)+2))</f>
        <v>0</v>
      </c>
    </row>
    <row r="515" spans="2:5" ht="16.5" hidden="1" customHeight="1" x14ac:dyDescent="0.3">
      <c r="B515" s="56">
        <f>IFERROR(SUM(D515:E515),0)</f>
        <v>0</v>
      </c>
      <c r="C515" s="139" t="str">
        <f>'제품 추가'!AC513</f>
        <v>TAPENADE</v>
      </c>
      <c r="D515" s="138">
        <f>IF($D$2="주말",INDEX(표5[#All],MATCH(C515,표5[[#All],[잉크]],0),18)+INDEX(표5[#All],MATCH(C515,표5[[#All],[잉크]],0),21),INDEX(표5[#All],MATCH(C515,표5[[#All],[잉크]],0),MATCH($D$2,표5[#Headers],0)+1))</f>
        <v>0</v>
      </c>
      <c r="E515" s="138">
        <f>IF($D$2="주말",INDEX(표5[#All],MATCH(C515,표5[[#All],[잉크]],0),19)+INDEX(표5[#All],MATCH(C515,표5[[#All],[잉크]],0),22),INDEX(표5[#All],MATCH(C515,표5[[#All],[잉크]],0),MATCH($D$2,표5[#Headers],0)+2))</f>
        <v>0</v>
      </c>
    </row>
    <row r="516" spans="2:5" ht="16.5" hidden="1" customHeight="1" x14ac:dyDescent="0.3">
      <c r="B516" s="56">
        <f>IFERROR(SUM(D516:E516),0)</f>
        <v>0</v>
      </c>
      <c r="C516" s="139" t="str">
        <f>'제품 추가'!AC514</f>
        <v>TARMAC</v>
      </c>
      <c r="D516" s="138">
        <f>IF($D$2="주말",INDEX(표5[#All],MATCH(C516,표5[[#All],[잉크]],0),18)+INDEX(표5[#All],MATCH(C516,표5[[#All],[잉크]],0),21),INDEX(표5[#All],MATCH(C516,표5[[#All],[잉크]],0),MATCH($D$2,표5[#Headers],0)+1))</f>
        <v>0</v>
      </c>
      <c r="E516" s="138">
        <f>IF($D$2="주말",INDEX(표5[#All],MATCH(C516,표5[[#All],[잉크]],0),19)+INDEX(표5[#All],MATCH(C516,표5[[#All],[잉크]],0),22),INDEX(표5[#All],MATCH(C516,표5[[#All],[잉크]],0),MATCH($D$2,표5[#Headers],0)+2))</f>
        <v>0</v>
      </c>
    </row>
    <row r="517" spans="2:5" ht="16.5" hidden="1" customHeight="1" x14ac:dyDescent="0.3">
      <c r="B517" s="56">
        <f>IFERROR(SUM(D517:E517),0)</f>
        <v>0</v>
      </c>
      <c r="C517" s="139" t="str">
        <f>'제품 추가'!AC515</f>
        <v>TAUPE</v>
      </c>
      <c r="D517" s="138">
        <f>IF($D$2="주말",INDEX(표5[#All],MATCH(C517,표5[[#All],[잉크]],0),18)+INDEX(표5[#All],MATCH(C517,표5[[#All],[잉크]],0),21),INDEX(표5[#All],MATCH(C517,표5[[#All],[잉크]],0),MATCH($D$2,표5[#Headers],0)+1))</f>
        <v>0</v>
      </c>
      <c r="E517" s="138">
        <f>IF($D$2="주말",INDEX(표5[#All],MATCH(C517,표5[[#All],[잉크]],0),19)+INDEX(표5[#All],MATCH(C517,표5[[#All],[잉크]],0),22),INDEX(표5[#All],MATCH(C517,표5[[#All],[잉크]],0),MATCH($D$2,표5[#Headers],0)+2))</f>
        <v>0</v>
      </c>
    </row>
    <row r="518" spans="2:5" hidden="1" x14ac:dyDescent="0.3">
      <c r="B518" s="56">
        <f>IFERROR(SUM(D518:E518),0)</f>
        <v>0</v>
      </c>
      <c r="C518" s="139" t="str">
        <f>'제품 추가'!AC516</f>
        <v>TAWNY</v>
      </c>
      <c r="D518" s="138">
        <f>IF($D$2="주말",INDEX(표5[#All],MATCH(C518,표5[[#All],[잉크]],0),18)+INDEX(표5[#All],MATCH(C518,표5[[#All],[잉크]],0),21),INDEX(표5[#All],MATCH(C518,표5[[#All],[잉크]],0),MATCH($D$2,표5[#Headers],0)+1))</f>
        <v>0</v>
      </c>
      <c r="E518" s="138">
        <f>IF($D$2="주말",INDEX(표5[#All],MATCH(C518,표5[[#All],[잉크]],0),19)+INDEX(표5[#All],MATCH(C518,표5[[#All],[잉크]],0),22),INDEX(표5[#All],MATCH(C518,표5[[#All],[잉크]],0),MATCH($D$2,표5[#Headers],0)+2))</f>
        <v>0</v>
      </c>
    </row>
    <row r="519" spans="2:5" ht="16.5" customHeight="1" x14ac:dyDescent="0.3">
      <c r="B519" s="56">
        <f>IFERROR(SUM(D519:E519),0)</f>
        <v>1</v>
      </c>
      <c r="C519" s="139" t="str">
        <f>'제품 추가'!AC967</f>
        <v>FRAISE</v>
      </c>
      <c r="D519" s="138">
        <f>IF($D$2="주말",INDEX(표5[#All],MATCH(C519,표5[[#All],[잉크]],0),18)+INDEX(표5[#All],MATCH(C519,표5[[#All],[잉크]],0),21),INDEX(표5[#All],MATCH(C519,표5[[#All],[잉크]],0),MATCH($D$2,표5[#Headers],0)+1))</f>
        <v>0</v>
      </c>
      <c r="E519" s="138">
        <f>IF($D$2="주말",INDEX(표5[#All],MATCH(C519,표5[[#All],[잉크]],0),19)+INDEX(표5[#All],MATCH(C519,표5[[#All],[잉크]],0),22),INDEX(표5[#All],MATCH(C519,표5[[#All],[잉크]],0),MATCH($D$2,표5[#Headers],0)+2))</f>
        <v>1</v>
      </c>
    </row>
    <row r="520" spans="2:5" ht="16.5" hidden="1" customHeight="1" x14ac:dyDescent="0.3">
      <c r="B520" s="56">
        <f>IFERROR(SUM(D520:E520),0)</f>
        <v>0</v>
      </c>
      <c r="C520" s="139" t="str">
        <f>'제품 추가'!AC188</f>
        <v>FLAMINGO</v>
      </c>
      <c r="D520" s="138">
        <f>IF($D$2="주말",INDEX(표5[#All],MATCH(C520,표5[[#All],[잉크]],0),18)+INDEX(표5[#All],MATCH(C520,표5[[#All],[잉크]],0),21),INDEX(표5[#All],MATCH(C520,표5[[#All],[잉크]],0),MATCH($D$2,표5[#Headers],0)+1))</f>
        <v>0</v>
      </c>
      <c r="E520" s="138">
        <f>IF($D$2="주말",INDEX(표5[#All],MATCH(C520,표5[[#All],[잉크]],0),19)+INDEX(표5[#All],MATCH(C520,표5[[#All],[잉크]],0),22),INDEX(표5[#All],MATCH(C520,표5[[#All],[잉크]],0),MATCH($D$2,표5[#Headers],0)+2))</f>
        <v>0</v>
      </c>
    </row>
    <row r="521" spans="2:5" ht="16.5" hidden="1" customHeight="1" x14ac:dyDescent="0.3">
      <c r="B521" s="56">
        <f>IFERROR(SUM(D521:E521),0)</f>
        <v>0</v>
      </c>
      <c r="C521" s="139" t="str">
        <f>'제품 추가'!AC519</f>
        <v>TEN</v>
      </c>
      <c r="D521" s="138">
        <f>IF($D$2="주말",INDEX(표5[#All],MATCH(C521,표5[[#All],[잉크]],0),18)+INDEX(표5[#All],MATCH(C521,표5[[#All],[잉크]],0),21),INDEX(표5[#All],MATCH(C521,표5[[#All],[잉크]],0),MATCH($D$2,표5[#Headers],0)+1))</f>
        <v>0</v>
      </c>
      <c r="E521" s="138">
        <f>IF($D$2="주말",INDEX(표5[#All],MATCH(C521,표5[[#All],[잉크]],0),19)+INDEX(표5[#All],MATCH(C521,표5[[#All],[잉크]],0),22),INDEX(표5[#All],MATCH(C521,표5[[#All],[잉크]],0),MATCH($D$2,표5[#Headers],0)+2))</f>
        <v>0</v>
      </c>
    </row>
    <row r="522" spans="2:5" ht="16.5" hidden="1" customHeight="1" x14ac:dyDescent="0.3">
      <c r="B522" s="56">
        <f>IFERROR(SUM(D522:E522),0)</f>
        <v>0</v>
      </c>
      <c r="C522" s="139" t="str">
        <f>'제품 추가'!AC520</f>
        <v>TENDER</v>
      </c>
      <c r="D522" s="138">
        <f>IF($D$2="주말",INDEX(표5[#All],MATCH(C522,표5[[#All],[잉크]],0),18)+INDEX(표5[#All],MATCH(C522,표5[[#All],[잉크]],0),21),INDEX(표5[#All],MATCH(C522,표5[[#All],[잉크]],0),MATCH($D$2,표5[#Headers],0)+1))</f>
        <v>0</v>
      </c>
      <c r="E522" s="138">
        <f>IF($D$2="주말",INDEX(표5[#All],MATCH(C522,표5[[#All],[잉크]],0),19)+INDEX(표5[#All],MATCH(C522,표5[[#All],[잉크]],0),22),INDEX(표5[#All],MATCH(C522,표5[[#All],[잉크]],0),MATCH($D$2,표5[#Headers],0)+2))</f>
        <v>0</v>
      </c>
    </row>
    <row r="523" spans="2:5" ht="16.5" hidden="1" customHeight="1" x14ac:dyDescent="0.3">
      <c r="B523" s="56">
        <f>IFERROR(SUM(D523:E523),0)</f>
        <v>0</v>
      </c>
      <c r="C523" s="139" t="str">
        <f>'제품 추가'!AC521</f>
        <v>THOR</v>
      </c>
      <c r="D523" s="138">
        <f>IF($D$2="주말",INDEX(표5[#All],MATCH(C523,표5[[#All],[잉크]],0),18)+INDEX(표5[#All],MATCH(C523,표5[[#All],[잉크]],0),21),INDEX(표5[#All],MATCH(C523,표5[[#All],[잉크]],0),MATCH($D$2,표5[#Headers],0)+1))</f>
        <v>0</v>
      </c>
      <c r="E523" s="138">
        <f>IF($D$2="주말",INDEX(표5[#All],MATCH(C523,표5[[#All],[잉크]],0),19)+INDEX(표5[#All],MATCH(C523,표5[[#All],[잉크]],0),22),INDEX(표5[#All],MATCH(C523,표5[[#All],[잉크]],0),MATCH($D$2,표5[#Headers],0)+2))</f>
        <v>0</v>
      </c>
    </row>
    <row r="524" spans="2:5" hidden="1" x14ac:dyDescent="0.3">
      <c r="B524" s="56">
        <f>IFERROR(SUM(D524:E524),0)</f>
        <v>0</v>
      </c>
      <c r="C524" s="139" t="str">
        <f>'제품 추가'!AC522</f>
        <v>TIARA</v>
      </c>
      <c r="D524" s="138">
        <f>IF($D$2="주말",INDEX(표5[#All],MATCH(C524,표5[[#All],[잉크]],0),18)+INDEX(표5[#All],MATCH(C524,표5[[#All],[잉크]],0),21),INDEX(표5[#All],MATCH(C524,표5[[#All],[잉크]],0),MATCH($D$2,표5[#Headers],0)+1))</f>
        <v>0</v>
      </c>
      <c r="E524" s="138">
        <f>IF($D$2="주말",INDEX(표5[#All],MATCH(C524,표5[[#All],[잉크]],0),19)+INDEX(표5[#All],MATCH(C524,표5[[#All],[잉크]],0),22),INDEX(표5[#All],MATCH(C524,표5[[#All],[잉크]],0),MATCH($D$2,표5[#Headers],0)+2))</f>
        <v>0</v>
      </c>
    </row>
    <row r="525" spans="2:5" ht="16.5" hidden="1" customHeight="1" x14ac:dyDescent="0.3">
      <c r="B525" s="56">
        <f>IFERROR(SUM(D525:E525),0)</f>
        <v>0</v>
      </c>
      <c r="C525" s="139" t="str">
        <f>'제품 추가'!AC523</f>
        <v>TIGER</v>
      </c>
      <c r="D525" s="138">
        <f>IF($D$2="주말",INDEX(표5[#All],MATCH(C525,표5[[#All],[잉크]],0),18)+INDEX(표5[#All],MATCH(C525,표5[[#All],[잉크]],0),21),INDEX(표5[#All],MATCH(C525,표5[[#All],[잉크]],0),MATCH($D$2,표5[#Headers],0)+1))</f>
        <v>0</v>
      </c>
      <c r="E525" s="138">
        <f>IF($D$2="주말",INDEX(표5[#All],MATCH(C525,표5[[#All],[잉크]],0),19)+INDEX(표5[#All],MATCH(C525,표5[[#All],[잉크]],0),22),INDEX(표5[#All],MATCH(C525,표5[[#All],[잉크]],0),MATCH($D$2,표5[#Headers],0)+2))</f>
        <v>0</v>
      </c>
    </row>
    <row r="526" spans="2:5" ht="16.5" hidden="1" customHeight="1" x14ac:dyDescent="0.3">
      <c r="B526" s="56">
        <f>IFERROR(SUM(D526:E526),0)</f>
        <v>0</v>
      </c>
      <c r="C526" s="139" t="str">
        <f>'제품 추가'!AC1131</f>
        <v>FLICKER</v>
      </c>
      <c r="D526" s="138">
        <f>IF($D$2="주말",INDEX(표5[#All],MATCH(C526,표5[[#All],[잉크]],0),18)+INDEX(표5[#All],MATCH(C526,표5[[#All],[잉크]],0),21),INDEX(표5[#All],MATCH(C526,표5[[#All],[잉크]],0),MATCH($D$2,표5[#Headers],0)+1))</f>
        <v>0</v>
      </c>
      <c r="E526" s="138">
        <f>IF($D$2="주말",INDEX(표5[#All],MATCH(C526,표5[[#All],[잉크]],0),19)+INDEX(표5[#All],MATCH(C526,표5[[#All],[잉크]],0),22),INDEX(표5[#All],MATCH(C526,표5[[#All],[잉크]],0),MATCH($D$2,표5[#Headers],0)+2))</f>
        <v>0</v>
      </c>
    </row>
    <row r="527" spans="2:5" ht="16.5" hidden="1" customHeight="1" x14ac:dyDescent="0.3">
      <c r="B527" s="56">
        <f>IFERROR(SUM(D527:E527),0)</f>
        <v>0</v>
      </c>
      <c r="C527" s="139" t="str">
        <f>'제품 추가'!AC525</f>
        <v>TINSEL</v>
      </c>
      <c r="D527" s="138">
        <f>IF($D$2="주말",INDEX(표5[#All],MATCH(C527,표5[[#All],[잉크]],0),18)+INDEX(표5[#All],MATCH(C527,표5[[#All],[잉크]],0),21),INDEX(표5[#All],MATCH(C527,표5[[#All],[잉크]],0),MATCH($D$2,표5[#Headers],0)+1))</f>
        <v>0</v>
      </c>
      <c r="E527" s="138">
        <f>IF($D$2="주말",INDEX(표5[#All],MATCH(C527,표5[[#All],[잉크]],0),19)+INDEX(표5[#All],MATCH(C527,표5[[#All],[잉크]],0),22),INDEX(표5[#All],MATCH(C527,표5[[#All],[잉크]],0),MATCH($D$2,표5[#Headers],0)+2))</f>
        <v>0</v>
      </c>
    </row>
    <row r="528" spans="2:5" hidden="1" x14ac:dyDescent="0.3">
      <c r="B528" s="56">
        <f>IFERROR(SUM(D528:E528),0)</f>
        <v>0</v>
      </c>
      <c r="C528" s="139" t="str">
        <f>'제품 추가'!AC526</f>
        <v>TIRE</v>
      </c>
      <c r="D528" s="138">
        <f>IF($D$2="주말",INDEX(표5[#All],MATCH(C528,표5[[#All],[잉크]],0),18)+INDEX(표5[#All],MATCH(C528,표5[[#All],[잉크]],0),21),INDEX(표5[#All],MATCH(C528,표5[[#All],[잉크]],0),MATCH($D$2,표5[#Headers],0)+1))</f>
        <v>0</v>
      </c>
      <c r="E528" s="138">
        <f>IF($D$2="주말",INDEX(표5[#All],MATCH(C528,표5[[#All],[잉크]],0),19)+INDEX(표5[#All],MATCH(C528,표5[[#All],[잉크]],0),22),INDEX(표5[#All],MATCH(C528,표5[[#All],[잉크]],0),MATCH($D$2,표5[#Headers],0)+2))</f>
        <v>0</v>
      </c>
    </row>
    <row r="529" spans="2:8" ht="16.5" hidden="1" customHeight="1" x14ac:dyDescent="0.3">
      <c r="B529" s="56">
        <f>IFERROR(SUM(D529:E529),0)</f>
        <v>0</v>
      </c>
      <c r="C529" s="139" t="str">
        <f>'제품 추가'!AC527</f>
        <v>TOAST</v>
      </c>
      <c r="D529" s="138">
        <f>IF($D$2="주말",INDEX(표5[#All],MATCH(C529,표5[[#All],[잉크]],0),18)+INDEX(표5[#All],MATCH(C529,표5[[#All],[잉크]],0),21),INDEX(표5[#All],MATCH(C529,표5[[#All],[잉크]],0),MATCH($D$2,표5[#Headers],0)+1))</f>
        <v>0</v>
      </c>
      <c r="E529" s="138">
        <f>IF($D$2="주말",INDEX(표5[#All],MATCH(C529,표5[[#All],[잉크]],0),19)+INDEX(표5[#All],MATCH(C529,표5[[#All],[잉크]],0),22),INDEX(표5[#All],MATCH(C529,표5[[#All],[잉크]],0),MATCH($D$2,표5[#Headers],0)+2))</f>
        <v>0</v>
      </c>
    </row>
    <row r="530" spans="2:8" ht="16.5" hidden="1" customHeight="1" x14ac:dyDescent="0.3">
      <c r="B530" s="56">
        <f>IFERROR(SUM(D530:E530),0)</f>
        <v>0</v>
      </c>
      <c r="C530" s="139" t="str">
        <f>'제품 추가'!AC528</f>
        <v>TOBACCO</v>
      </c>
      <c r="D530" s="138">
        <f>IF($D$2="주말",INDEX(표5[#All],MATCH(C530,표5[[#All],[잉크]],0),18)+INDEX(표5[#All],MATCH(C530,표5[[#All],[잉크]],0),21),INDEX(표5[#All],MATCH(C530,표5[[#All],[잉크]],0),MATCH($D$2,표5[#Headers],0)+1))</f>
        <v>0</v>
      </c>
      <c r="E530" s="138">
        <f>IF($D$2="주말",INDEX(표5[#All],MATCH(C530,표5[[#All],[잉크]],0),19)+INDEX(표5[#All],MATCH(C530,표5[[#All],[잉크]],0),22),INDEX(표5[#All],MATCH(C530,표5[[#All],[잉크]],0),MATCH($D$2,표5[#Headers],0)+2))</f>
        <v>0</v>
      </c>
    </row>
    <row r="531" spans="2:8" ht="16.5" hidden="1" customHeight="1" x14ac:dyDescent="0.3">
      <c r="B531" s="56">
        <f>IFERROR(SUM(D531:E531),0)</f>
        <v>0</v>
      </c>
      <c r="C531" s="139" t="str">
        <f>'제품 추가'!AC529</f>
        <v>TOFFEE</v>
      </c>
      <c r="D531" s="138">
        <f>IF($D$2="주말",INDEX(표5[#All],MATCH(C531,표5[[#All],[잉크]],0),18)+INDEX(표5[#All],MATCH(C531,표5[[#All],[잉크]],0),21),INDEX(표5[#All],MATCH(C531,표5[[#All],[잉크]],0),MATCH($D$2,표5[#Headers],0)+1))</f>
        <v>0</v>
      </c>
      <c r="E531" s="138">
        <f>IF($D$2="주말",INDEX(표5[#All],MATCH(C531,표5[[#All],[잉크]],0),19)+INDEX(표5[#All],MATCH(C531,표5[[#All],[잉크]],0),22),INDEX(표5[#All],MATCH(C531,표5[[#All],[잉크]],0),MATCH($D$2,표5[#Headers],0)+2))</f>
        <v>0</v>
      </c>
    </row>
    <row r="532" spans="2:8" ht="16.5" hidden="1" customHeight="1" x14ac:dyDescent="0.3">
      <c r="B532" s="56">
        <f>IFERROR(SUM(D532:E532),0)</f>
        <v>0</v>
      </c>
      <c r="C532" s="139" t="str">
        <f>'제품 추가'!AC530</f>
        <v>TOPAZ</v>
      </c>
      <c r="D532" s="138">
        <f>IF($D$2="주말",INDEX(표5[#All],MATCH(C532,표5[[#All],[잉크]],0),18)+INDEX(표5[#All],MATCH(C532,표5[[#All],[잉크]],0),21),INDEX(표5[#All],MATCH(C532,표5[[#All],[잉크]],0),MATCH($D$2,표5[#Headers],0)+1))</f>
        <v>0</v>
      </c>
      <c r="E532" s="138">
        <f>IF($D$2="주말",INDEX(표5[#All],MATCH(C532,표5[[#All],[잉크]],0),19)+INDEX(표5[#All],MATCH(C532,표5[[#All],[잉크]],0),22),INDEX(표5[#All],MATCH(C532,표5[[#All],[잉크]],0),MATCH($D$2,표5[#Headers],0)+2))</f>
        <v>0</v>
      </c>
    </row>
    <row r="533" spans="2:8" ht="16.5" hidden="1" customHeight="1" x14ac:dyDescent="0.3">
      <c r="B533" s="56">
        <f>IFERROR(SUM(D533:E533),0)</f>
        <v>0</v>
      </c>
      <c r="C533" s="139" t="str">
        <f>'제품 추가'!AC1115</f>
        <v>ELK</v>
      </c>
      <c r="D533" s="138">
        <f>IF($D$2="주말",INDEX(표5[#All],MATCH(C533,표5[[#All],[잉크]],0),18)+INDEX(표5[#All],MATCH(C533,표5[[#All],[잉크]],0),21),INDEX(표5[#All],MATCH(C533,표5[[#All],[잉크]],0),MATCH($D$2,표5[#Headers],0)+1))</f>
        <v>0</v>
      </c>
      <c r="E533" s="138">
        <f>IF($D$2="주말",INDEX(표5[#All],MATCH(C533,표5[[#All],[잉크]],0),19)+INDEX(표5[#All],MATCH(C533,표5[[#All],[잉크]],0),22),INDEX(표5[#All],MATCH(C533,표5[[#All],[잉크]],0),MATCH($D$2,표5[#Headers],0)+2))</f>
        <v>0</v>
      </c>
    </row>
    <row r="534" spans="2:8" ht="16.5" customHeight="1" x14ac:dyDescent="0.3">
      <c r="B534" s="56">
        <f>IFERROR(SUM(D534:E534),0)</f>
        <v>2</v>
      </c>
      <c r="C534" s="139" t="str">
        <f>'제품 추가'!AC1209</f>
        <v>FUTURE</v>
      </c>
      <c r="D534" s="138">
        <f>IF($D$2="주말",INDEX(표5[#All],MATCH(C534,표5[[#All],[잉크]],0),18)+INDEX(표5[#All],MATCH(C534,표5[[#All],[잉크]],0),21),INDEX(표5[#All],MATCH(C534,표5[[#All],[잉크]],0),MATCH($D$2,표5[#Headers],0)+1))</f>
        <v>2</v>
      </c>
      <c r="E534" s="138">
        <f>IF($D$2="주말",INDEX(표5[#All],MATCH(C534,표5[[#All],[잉크]],0),19)+INDEX(표5[#All],MATCH(C534,표5[[#All],[잉크]],0),22),INDEX(표5[#All],MATCH(C534,표5[[#All],[잉크]],0),MATCH($D$2,표5[#Headers],0)+2))</f>
        <v>0</v>
      </c>
    </row>
    <row r="535" spans="2:8" ht="16.5" hidden="1" customHeight="1" x14ac:dyDescent="0.3">
      <c r="B535" s="56">
        <f>IFERROR(SUM(D535:E535),0)</f>
        <v>0</v>
      </c>
      <c r="C535" s="139" t="str">
        <f>'제품 추가'!AC533</f>
        <v>TREE</v>
      </c>
      <c r="D535" s="138">
        <f>IF($D$2="주말",INDEX(표5[#All],MATCH(C535,표5[[#All],[잉크]],0),18)+INDEX(표5[#All],MATCH(C535,표5[[#All],[잉크]],0),21),INDEX(표5[#All],MATCH(C535,표5[[#All],[잉크]],0),MATCH($D$2,표5[#Headers],0)+1))</f>
        <v>0</v>
      </c>
      <c r="E535" s="138">
        <f>IF($D$2="주말",INDEX(표5[#All],MATCH(C535,표5[[#All],[잉크]],0),19)+INDEX(표5[#All],MATCH(C535,표5[[#All],[잉크]],0),22),INDEX(표5[#All],MATCH(C535,표5[[#All],[잉크]],0),MATCH($D$2,표5[#Headers],0)+2))</f>
        <v>0</v>
      </c>
    </row>
    <row r="536" spans="2:8" ht="16.5" hidden="1" customHeight="1" x14ac:dyDescent="0.3">
      <c r="B536" s="56">
        <f>IFERROR(SUM(D536:E536),0)</f>
        <v>0</v>
      </c>
      <c r="C536" s="139" t="str">
        <f>'제품 추가'!AC534</f>
        <v>TRELLIS</v>
      </c>
      <c r="D536" s="138">
        <f>IF($D$2="주말",INDEX(표5[#All],MATCH(C536,표5[[#All],[잉크]],0),18)+INDEX(표5[#All],MATCH(C536,표5[[#All],[잉크]],0),21),INDEX(표5[#All],MATCH(C536,표5[[#All],[잉크]],0),MATCH($D$2,표5[#Headers],0)+1))</f>
        <v>0</v>
      </c>
      <c r="E536" s="138">
        <f>IF($D$2="주말",INDEX(표5[#All],MATCH(C536,표5[[#All],[잉크]],0),19)+INDEX(표5[#All],MATCH(C536,표5[[#All],[잉크]],0),22),INDEX(표5[#All],MATCH(C536,표5[[#All],[잉크]],0),MATCH($D$2,표5[#Headers],0)+2))</f>
        <v>0</v>
      </c>
    </row>
    <row r="537" spans="2:8" ht="16.5" customHeight="1" x14ac:dyDescent="0.3">
      <c r="B537" s="56">
        <f>IFERROR(SUM(D537:E537),0)</f>
        <v>2</v>
      </c>
      <c r="C537" s="139" t="str">
        <f>'제품 추가'!AC1216</f>
        <v>GADGET</v>
      </c>
      <c r="D537" s="138">
        <f>IF($D$2="주말",INDEX(표5[#All],MATCH(C537,표5[[#All],[잉크]],0),18)+INDEX(표5[#All],MATCH(C537,표5[[#All],[잉크]],0),21),INDEX(표5[#All],MATCH(C537,표5[[#All],[잉크]],0),MATCH($D$2,표5[#Headers],0)+1))</f>
        <v>0</v>
      </c>
      <c r="E537" s="138">
        <f>IF($D$2="주말",INDEX(표5[#All],MATCH(C537,표5[[#All],[잉크]],0),19)+INDEX(표5[#All],MATCH(C537,표5[[#All],[잉크]],0),22),INDEX(표5[#All],MATCH(C537,표5[[#All],[잉크]],0),MATCH($D$2,표5[#Headers],0)+2))</f>
        <v>2</v>
      </c>
    </row>
    <row r="538" spans="2:8" ht="16.5" hidden="1" customHeight="1" x14ac:dyDescent="0.3">
      <c r="B538" s="56">
        <f>IFERROR(SUM(D538:E538),0)</f>
        <v>0</v>
      </c>
      <c r="C538" s="139" t="str">
        <f>'제품 추가'!AC536</f>
        <v>TUBE</v>
      </c>
      <c r="D538" s="138">
        <f>IF($D$2="주말",INDEX(표5[#All],MATCH(C538,표5[[#All],[잉크]],0),18)+INDEX(표5[#All],MATCH(C538,표5[[#All],[잉크]],0),21),INDEX(표5[#All],MATCH(C538,표5[[#All],[잉크]],0),MATCH($D$2,표5[#Headers],0)+1))</f>
        <v>0</v>
      </c>
      <c r="E538" s="138">
        <f>IF($D$2="주말",INDEX(표5[#All],MATCH(C538,표5[[#All],[잉크]],0),19)+INDEX(표5[#All],MATCH(C538,표5[[#All],[잉크]],0),22),INDEX(표5[#All],MATCH(C538,표5[[#All],[잉크]],0),MATCH($D$2,표5[#Headers],0)+2))</f>
        <v>0</v>
      </c>
    </row>
    <row r="539" spans="2:8" ht="16.5" hidden="1" customHeight="1" x14ac:dyDescent="0.3">
      <c r="B539" s="56">
        <f>IFERROR(SUM(D539:E539),0)</f>
        <v>0</v>
      </c>
      <c r="C539" s="139" t="str">
        <f>'제품 추가'!AC537</f>
        <v>TULIP</v>
      </c>
      <c r="D539" s="138">
        <f>IF($D$2="주말",INDEX(표5[#All],MATCH(C539,표5[[#All],[잉크]],0),18)+INDEX(표5[#All],MATCH(C539,표5[[#All],[잉크]],0),21),INDEX(표5[#All],MATCH(C539,표5[[#All],[잉크]],0),MATCH($D$2,표5[#Headers],0)+1))</f>
        <v>0</v>
      </c>
      <c r="E539" s="138">
        <f>IF($D$2="주말",INDEX(표5[#All],MATCH(C539,표5[[#All],[잉크]],0),19)+INDEX(표5[#All],MATCH(C539,표5[[#All],[잉크]],0),22),INDEX(표5[#All],MATCH(C539,표5[[#All],[잉크]],0),MATCH($D$2,표5[#Headers],0)+2))</f>
        <v>0</v>
      </c>
    </row>
    <row r="540" spans="2:8" ht="16.5" hidden="1" customHeight="1" x14ac:dyDescent="0.3">
      <c r="B540" s="56">
        <f>IFERROR(SUM(D540:E540),0)</f>
        <v>0</v>
      </c>
      <c r="C540" s="139" t="str">
        <f>'제품 추가'!AC538</f>
        <v>TWIX</v>
      </c>
      <c r="D540" s="138">
        <f>IF($D$2="주말",INDEX(표5[#All],MATCH(C540,표5[[#All],[잉크]],0),18)+INDEX(표5[#All],MATCH(C540,표5[[#All],[잉크]],0),21),INDEX(표5[#All],MATCH(C540,표5[[#All],[잉크]],0),MATCH($D$2,표5[#Headers],0)+1))</f>
        <v>0</v>
      </c>
      <c r="E540" s="138">
        <f>IF($D$2="주말",INDEX(표5[#All],MATCH(C540,표5[[#All],[잉크]],0),19)+INDEX(표5[#All],MATCH(C540,표5[[#All],[잉크]],0),22),INDEX(표5[#All],MATCH(C540,표5[[#All],[잉크]],0),MATCH($D$2,표5[#Headers],0)+2))</f>
        <v>0</v>
      </c>
    </row>
    <row r="541" spans="2:8" ht="16.5" hidden="1" customHeight="1" x14ac:dyDescent="0.3">
      <c r="B541" s="56">
        <f>IFERROR(SUM(D541:E541),0)</f>
        <v>0</v>
      </c>
      <c r="C541" s="139" t="str">
        <f>'제품 추가'!AC539</f>
        <v>UMBER</v>
      </c>
      <c r="D541" s="138">
        <f>IF($D$2="주말",INDEX(표5[#All],MATCH(C541,표5[[#All],[잉크]],0),18)+INDEX(표5[#All],MATCH(C541,표5[[#All],[잉크]],0),21),INDEX(표5[#All],MATCH(C541,표5[[#All],[잉크]],0),MATCH($D$2,표5[#Headers],0)+1))</f>
        <v>0</v>
      </c>
      <c r="E541" s="138">
        <f>IF($D$2="주말",INDEX(표5[#All],MATCH(C541,표5[[#All],[잉크]],0),19)+INDEX(표5[#All],MATCH(C541,표5[[#All],[잉크]],0),22),INDEX(표5[#All],MATCH(C541,표5[[#All],[잉크]],0),MATCH($D$2,표5[#Headers],0)+2))</f>
        <v>0</v>
      </c>
    </row>
    <row r="542" spans="2:8" ht="16.5" hidden="1" customHeight="1" x14ac:dyDescent="0.3">
      <c r="B542" s="56">
        <f>IFERROR(SUM(D542:E542),0)</f>
        <v>0</v>
      </c>
      <c r="C542" s="139" t="str">
        <f>'제품 추가'!AC540</f>
        <v>ASPEN</v>
      </c>
      <c r="D542" s="138">
        <f>IF($D$2="주말",INDEX(표5[#All],MATCH(C542,표5[[#All],[잉크]],0),18)+INDEX(표5[#All],MATCH(C542,표5[[#All],[잉크]],0),21),INDEX(표5[#All],MATCH(C542,표5[[#All],[잉크]],0),MATCH($D$2,표5[#Headers],0)+1))</f>
        <v>0</v>
      </c>
      <c r="E542" s="138">
        <f>IF($D$2="주말",INDEX(표5[#All],MATCH(C542,표5[[#All],[잉크]],0),19)+INDEX(표5[#All],MATCH(C542,표5[[#All],[잉크]],0),22),INDEX(표5[#All],MATCH(C542,표5[[#All],[잉크]],0),MATCH($D$2,표5[#Headers],0)+2))</f>
        <v>0</v>
      </c>
      <c r="H542" t="s">
        <v>4038</v>
      </c>
    </row>
    <row r="543" spans="2:8" ht="16.5" hidden="1" customHeight="1" x14ac:dyDescent="0.3">
      <c r="B543" s="56">
        <f>IFERROR(SUM(D543:E543),0)</f>
        <v>0</v>
      </c>
      <c r="C543" s="139" t="str">
        <f>'제품 추가'!AC541</f>
        <v>UVCARMINE</v>
      </c>
      <c r="D543" s="138">
        <f>IF($D$2="주말",INDEX(표5[#All],MATCH(C543,표5[[#All],[잉크]],0),18)+INDEX(표5[#All],MATCH(C543,표5[[#All],[잉크]],0),21),INDEX(표5[#All],MATCH(C543,표5[[#All],[잉크]],0),MATCH($D$2,표5[#Headers],0)+1))</f>
        <v>0</v>
      </c>
      <c r="E543" s="138">
        <f>IF($D$2="주말",INDEX(표5[#All],MATCH(C543,표5[[#All],[잉크]],0),19)+INDEX(표5[#All],MATCH(C543,표5[[#All],[잉크]],0),22),INDEX(표5[#All],MATCH(C543,표5[[#All],[잉크]],0),MATCH($D$2,표5[#Headers],0)+2))</f>
        <v>0</v>
      </c>
    </row>
    <row r="544" spans="2:8" ht="16.5" hidden="1" customHeight="1" x14ac:dyDescent="0.3">
      <c r="B544" s="56">
        <f>IFERROR(SUM(D544:E544),0)</f>
        <v>0</v>
      </c>
      <c r="C544" s="139" t="str">
        <f>'제품 추가'!AC542</f>
        <v>UVCHEESE</v>
      </c>
      <c r="D544" s="138">
        <f>IF($D$2="주말",INDEX(표5[#All],MATCH(C544,표5[[#All],[잉크]],0),18)+INDEX(표5[#All],MATCH(C544,표5[[#All],[잉크]],0),21),INDEX(표5[#All],MATCH(C544,표5[[#All],[잉크]],0),MATCH($D$2,표5[#Headers],0)+1))</f>
        <v>0</v>
      </c>
      <c r="E544" s="138">
        <f>IF($D$2="주말",INDEX(표5[#All],MATCH(C544,표5[[#All],[잉크]],0),19)+INDEX(표5[#All],MATCH(C544,표5[[#All],[잉크]],0),22),INDEX(표5[#All],MATCH(C544,표5[[#All],[잉크]],0),MATCH($D$2,표5[#Headers],0)+2))</f>
        <v>0</v>
      </c>
    </row>
    <row r="545" spans="2:5" hidden="1" x14ac:dyDescent="0.3">
      <c r="B545" s="56">
        <f>IFERROR(SUM(D545:E545),0)</f>
        <v>0</v>
      </c>
      <c r="C545" s="139" t="str">
        <f>'제품 추가'!AC187</f>
        <v>FIG</v>
      </c>
      <c r="D545" s="138">
        <f>IF($D$2="주말",INDEX(표5[#All],MATCH(C545,표5[[#All],[잉크]],0),18)+INDEX(표5[#All],MATCH(C545,표5[[#All],[잉크]],0),21),INDEX(표5[#All],MATCH(C545,표5[[#All],[잉크]],0),MATCH($D$2,표5[#Headers],0)+1))</f>
        <v>0</v>
      </c>
      <c r="E545" s="138">
        <f>IF($D$2="주말",INDEX(표5[#All],MATCH(C545,표5[[#All],[잉크]],0),19)+INDEX(표5[#All],MATCH(C545,표5[[#All],[잉크]],0),22),INDEX(표5[#All],MATCH(C545,표5[[#All],[잉크]],0),MATCH($D$2,표5[#Headers],0)+2))</f>
        <v>0</v>
      </c>
    </row>
    <row r="546" spans="2:5" ht="16.5" hidden="1" customHeight="1" x14ac:dyDescent="0.3">
      <c r="B546" s="56">
        <f>IFERROR(SUM(D546:E546),0)</f>
        <v>0</v>
      </c>
      <c r="C546" s="139" t="str">
        <f>'제품 추가'!AC544</f>
        <v>UVDEER</v>
      </c>
      <c r="D546" s="138">
        <f>IF($D$2="주말",INDEX(표5[#All],MATCH(C546,표5[[#All],[잉크]],0),18)+INDEX(표5[#All],MATCH(C546,표5[[#All],[잉크]],0),21),INDEX(표5[#All],MATCH(C546,표5[[#All],[잉크]],0),MATCH($D$2,표5[#Headers],0)+1))</f>
        <v>0</v>
      </c>
      <c r="E546" s="138">
        <f>IF($D$2="주말",INDEX(표5[#All],MATCH(C546,표5[[#All],[잉크]],0),19)+INDEX(표5[#All],MATCH(C546,표5[[#All],[잉크]],0),22),INDEX(표5[#All],MATCH(C546,표5[[#All],[잉크]],0),MATCH($D$2,표5[#Headers],0)+2))</f>
        <v>0</v>
      </c>
    </row>
    <row r="547" spans="2:5" ht="16.5" hidden="1" customHeight="1" x14ac:dyDescent="0.3">
      <c r="B547" s="56">
        <f>IFERROR(SUM(D547:E547),0)</f>
        <v>0</v>
      </c>
      <c r="C547" s="139" t="str">
        <f>'제품 추가'!AC545</f>
        <v>UVDOLPHIN</v>
      </c>
      <c r="D547" s="138">
        <f>IF($D$2="주말",INDEX(표5[#All],MATCH(C547,표5[[#All],[잉크]],0),18)+INDEX(표5[#All],MATCH(C547,표5[[#All],[잉크]],0),21),INDEX(표5[#All],MATCH(C547,표5[[#All],[잉크]],0),MATCH($D$2,표5[#Headers],0)+1))</f>
        <v>0</v>
      </c>
      <c r="E547" s="138">
        <f>IF($D$2="주말",INDEX(표5[#All],MATCH(C547,표5[[#All],[잉크]],0),19)+INDEX(표5[#All],MATCH(C547,표5[[#All],[잉크]],0),22),INDEX(표5[#All],MATCH(C547,표5[[#All],[잉크]],0),MATCH($D$2,표5[#Headers],0)+2))</f>
        <v>0</v>
      </c>
    </row>
    <row r="548" spans="2:5" ht="16.5" hidden="1" customHeight="1" x14ac:dyDescent="0.3">
      <c r="B548" s="56">
        <f>IFERROR(SUM(D548:E548),0)</f>
        <v>0</v>
      </c>
      <c r="C548" s="139" t="str">
        <f>'제품 추가'!AC546</f>
        <v>UVGERBERA</v>
      </c>
      <c r="D548" s="138">
        <f>IF($D$2="주말",INDEX(표5[#All],MATCH(C548,표5[[#All],[잉크]],0),18)+INDEX(표5[#All],MATCH(C548,표5[[#All],[잉크]],0),21),INDEX(표5[#All],MATCH(C548,표5[[#All],[잉크]],0),MATCH($D$2,표5[#Headers],0)+1))</f>
        <v>0</v>
      </c>
      <c r="E548" s="138">
        <f>IF($D$2="주말",INDEX(표5[#All],MATCH(C548,표5[[#All],[잉크]],0),19)+INDEX(표5[#All],MATCH(C548,표5[[#All],[잉크]],0),22),INDEX(표5[#All],MATCH(C548,표5[[#All],[잉크]],0),MATCH($D$2,표5[#Headers],0)+2))</f>
        <v>0</v>
      </c>
    </row>
    <row r="549" spans="2:5" ht="16.5" hidden="1" customHeight="1" x14ac:dyDescent="0.3">
      <c r="B549" s="56">
        <f>IFERROR(SUM(D549:E549),0)</f>
        <v>0</v>
      </c>
      <c r="C549" s="139" t="str">
        <f>'제품 추가'!AC547</f>
        <v>GLOW</v>
      </c>
      <c r="D549" s="138">
        <f>IF($D$2="주말",INDEX(표5[#All],MATCH(C549,표5[[#All],[잉크]],0),18)+INDEX(표5[#All],MATCH(C549,표5[[#All],[잉크]],0),21),INDEX(표5[#All],MATCH(C549,표5[[#All],[잉크]],0),MATCH($D$2,표5[#Headers],0)+1))</f>
        <v>0</v>
      </c>
      <c r="E549" s="138">
        <f>IF($D$2="주말",INDEX(표5[#All],MATCH(C549,표5[[#All],[잉크]],0),19)+INDEX(표5[#All],MATCH(C549,표5[[#All],[잉크]],0),22),INDEX(표5[#All],MATCH(C549,표5[[#All],[잉크]],0),MATCH($D$2,표5[#Headers],0)+2))</f>
        <v>0</v>
      </c>
    </row>
    <row r="550" spans="2:5" ht="16.5" hidden="1" customHeight="1" x14ac:dyDescent="0.3">
      <c r="B550" s="56">
        <f>IFERROR(SUM(D550:E550),0)</f>
        <v>0</v>
      </c>
      <c r="C550" s="139" t="str">
        <f>'제품 추가'!AC548</f>
        <v>UVMCHERRY</v>
      </c>
      <c r="D550" s="138">
        <f>IF($D$2="주말",INDEX(표5[#All],MATCH(C550,표5[[#All],[잉크]],0),18)+INDEX(표5[#All],MATCH(C550,표5[[#All],[잉크]],0),21),INDEX(표5[#All],MATCH(C550,표5[[#All],[잉크]],0),MATCH($D$2,표5[#Headers],0)+1))</f>
        <v>0</v>
      </c>
      <c r="E550" s="138">
        <f>IF($D$2="주말",INDEX(표5[#All],MATCH(C550,표5[[#All],[잉크]],0),19)+INDEX(표5[#All],MATCH(C550,표5[[#All],[잉크]],0),22),INDEX(표5[#All],MATCH(C550,표5[[#All],[잉크]],0),MATCH($D$2,표5[#Headers],0)+2))</f>
        <v>0</v>
      </c>
    </row>
    <row r="551" spans="2:5" ht="16.5" hidden="1" customHeight="1" x14ac:dyDescent="0.3">
      <c r="B551" s="56">
        <f>IFERROR(SUM(D551:E551),0)</f>
        <v>0</v>
      </c>
      <c r="C551" s="139" t="str">
        <f>'제품 추가'!AC549</f>
        <v>UVOAK</v>
      </c>
      <c r="D551" s="138">
        <f>IF($D$2="주말",INDEX(표5[#All],MATCH(C551,표5[[#All],[잉크]],0),18)+INDEX(표5[#All],MATCH(C551,표5[[#All],[잉크]],0),21),INDEX(표5[#All],MATCH(C551,표5[[#All],[잉크]],0),MATCH($D$2,표5[#Headers],0)+1))</f>
        <v>0</v>
      </c>
      <c r="E551" s="138">
        <f>IF($D$2="주말",INDEX(표5[#All],MATCH(C551,표5[[#All],[잉크]],0),19)+INDEX(표5[#All],MATCH(C551,표5[[#All],[잉크]],0),22),INDEX(표5[#All],MATCH(C551,표5[[#All],[잉크]],0),MATCH($D$2,표5[#Headers],0)+2))</f>
        <v>0</v>
      </c>
    </row>
    <row r="552" spans="2:5" hidden="1" x14ac:dyDescent="0.3">
      <c r="B552" s="56">
        <f>IFERROR(SUM(D552:E552),0)</f>
        <v>0</v>
      </c>
      <c r="C552" s="139" t="str">
        <f>'제품 추가'!AC550</f>
        <v>SEDONA</v>
      </c>
      <c r="D552" s="138">
        <f>IF($D$2="주말",INDEX(표5[#All],MATCH(C552,표5[[#All],[잉크]],0),18)+INDEX(표5[#All],MATCH(C552,표5[[#All],[잉크]],0),21),INDEX(표5[#All],MATCH(C552,표5[[#All],[잉크]],0),MATCH($D$2,표5[#Headers],0)+1))</f>
        <v>0</v>
      </c>
      <c r="E552" s="138">
        <f>IF($D$2="주말",INDEX(표5[#All],MATCH(C552,표5[[#All],[잉크]],0),19)+INDEX(표5[#All],MATCH(C552,표5[[#All],[잉크]],0),22),INDEX(표5[#All],MATCH(C552,표5[[#All],[잉크]],0),MATCH($D$2,표5[#Headers],0)+2))</f>
        <v>0</v>
      </c>
    </row>
    <row r="553" spans="2:5" ht="16.5" hidden="1" customHeight="1" x14ac:dyDescent="0.3">
      <c r="B553" s="56">
        <f>IFERROR(SUM(D553:E553),0)</f>
        <v>0</v>
      </c>
      <c r="C553" s="139" t="str">
        <f>'제품 추가'!AC551</f>
        <v>UVTEA</v>
      </c>
      <c r="D553" s="138">
        <f>IF($D$2="주말",INDEX(표5[#All],MATCH(C553,표5[[#All],[잉크]],0),18)+INDEX(표5[#All],MATCH(C553,표5[[#All],[잉크]],0),21),INDEX(표5[#All],MATCH(C553,표5[[#All],[잉크]],0),MATCH($D$2,표5[#Headers],0)+1))</f>
        <v>0</v>
      </c>
      <c r="E553" s="138">
        <f>IF($D$2="주말",INDEX(표5[#All],MATCH(C553,표5[[#All],[잉크]],0),19)+INDEX(표5[#All],MATCH(C553,표5[[#All],[잉크]],0),22),INDEX(표5[#All],MATCH(C553,표5[[#All],[잉크]],0),MATCH($D$2,표5[#Headers],0)+2))</f>
        <v>0</v>
      </c>
    </row>
    <row r="554" spans="2:5" ht="16.5" hidden="1" customHeight="1" x14ac:dyDescent="0.3">
      <c r="B554" s="56">
        <f>IFERROR(SUM(D554:E554),0)</f>
        <v>0</v>
      </c>
      <c r="C554" s="139" t="str">
        <f>'제품 추가'!AC552</f>
        <v>VALKYRIE</v>
      </c>
      <c r="D554" s="138">
        <f>IF($D$2="주말",INDEX(표5[#All],MATCH(C554,표5[[#All],[잉크]],0),18)+INDEX(표5[#All],MATCH(C554,표5[[#All],[잉크]],0),21),INDEX(표5[#All],MATCH(C554,표5[[#All],[잉크]],0),MATCH($D$2,표5[#Headers],0)+1))</f>
        <v>0</v>
      </c>
      <c r="E554" s="138">
        <f>IF($D$2="주말",INDEX(표5[#All],MATCH(C554,표5[[#All],[잉크]],0),19)+INDEX(표5[#All],MATCH(C554,표5[[#All],[잉크]],0),22),INDEX(표5[#All],MATCH(C554,표5[[#All],[잉크]],0),MATCH($D$2,표5[#Headers],0)+2))</f>
        <v>0</v>
      </c>
    </row>
    <row r="555" spans="2:5" ht="16.5" hidden="1" customHeight="1" x14ac:dyDescent="0.3">
      <c r="B555" s="56">
        <f>IFERROR(SUM(D555:E555),0)</f>
        <v>0</v>
      </c>
      <c r="C555" s="139" t="str">
        <f>'제품 추가'!AC553</f>
        <v>VAMPIRE</v>
      </c>
      <c r="D555" s="138">
        <f>IF($D$2="주말",INDEX(표5[#All],MATCH(C555,표5[[#All],[잉크]],0),18)+INDEX(표5[#All],MATCH(C555,표5[[#All],[잉크]],0),21),INDEX(표5[#All],MATCH(C555,표5[[#All],[잉크]],0),MATCH($D$2,표5[#Headers],0)+1))</f>
        <v>0</v>
      </c>
      <c r="E555" s="138">
        <f>IF($D$2="주말",INDEX(표5[#All],MATCH(C555,표5[[#All],[잉크]],0),19)+INDEX(표5[#All],MATCH(C555,표5[[#All],[잉크]],0),22),INDEX(표5[#All],MATCH(C555,표5[[#All],[잉크]],0),MATCH($D$2,표5[#Headers],0)+2))</f>
        <v>0</v>
      </c>
    </row>
    <row r="556" spans="2:5" ht="16.5" customHeight="1" x14ac:dyDescent="0.3">
      <c r="B556" s="56">
        <f>IFERROR(SUM(D556:E556),0)</f>
        <v>2</v>
      </c>
      <c r="C556" s="139" t="str">
        <f>'제품 추가'!AC1213</f>
        <v>GAMBIT</v>
      </c>
      <c r="D556" s="138">
        <f>IF($D$2="주말",INDEX(표5[#All],MATCH(C556,표5[[#All],[잉크]],0),18)+INDEX(표5[#All],MATCH(C556,표5[[#All],[잉크]],0),21),INDEX(표5[#All],MATCH(C556,표5[[#All],[잉크]],0),MATCH($D$2,표5[#Headers],0)+1))</f>
        <v>2</v>
      </c>
      <c r="E556" s="138">
        <f>IF($D$2="주말",INDEX(표5[#All],MATCH(C556,표5[[#All],[잉크]],0),19)+INDEX(표5[#All],MATCH(C556,표5[[#All],[잉크]],0),22),INDEX(표5[#All],MATCH(C556,표5[[#All],[잉크]],0),MATCH($D$2,표5[#Headers],0)+2))</f>
        <v>0</v>
      </c>
    </row>
    <row r="557" spans="2:5" ht="16.5" hidden="1" customHeight="1" x14ac:dyDescent="0.3">
      <c r="B557" s="56">
        <f>IFERROR(SUM(D557:E557),0)</f>
        <v>0</v>
      </c>
      <c r="C557" s="139" t="str">
        <f>'제품 추가'!AC555</f>
        <v>VANTA</v>
      </c>
      <c r="D557" s="138">
        <f>IF($D$2="주말",INDEX(표5[#All],MATCH(C557,표5[[#All],[잉크]],0),18)+INDEX(표5[#All],MATCH(C557,표5[[#All],[잉크]],0),21),INDEX(표5[#All],MATCH(C557,표5[[#All],[잉크]],0),MATCH($D$2,표5[#Headers],0)+1))</f>
        <v>0</v>
      </c>
      <c r="E557" s="138">
        <f>IF($D$2="주말",INDEX(표5[#All],MATCH(C557,표5[[#All],[잉크]],0),19)+INDEX(표5[#All],MATCH(C557,표5[[#All],[잉크]],0),22),INDEX(표5[#All],MATCH(C557,표5[[#All],[잉크]],0),MATCH($D$2,표5[#Headers],0)+2))</f>
        <v>0</v>
      </c>
    </row>
    <row r="558" spans="2:5" ht="16.5" hidden="1" customHeight="1" x14ac:dyDescent="0.3">
      <c r="B558" s="56">
        <f>IFERROR(SUM(D558:E558),0)</f>
        <v>0</v>
      </c>
      <c r="C558" s="139" t="str">
        <f>'제품 추가'!AC556</f>
        <v>VERMILION</v>
      </c>
      <c r="D558" s="138">
        <f>IF($D$2="주말",INDEX(표5[#All],MATCH(C558,표5[[#All],[잉크]],0),18)+INDEX(표5[#All],MATCH(C558,표5[[#All],[잉크]],0),21),INDEX(표5[#All],MATCH(C558,표5[[#All],[잉크]],0),MATCH($D$2,표5[#Headers],0)+1))</f>
        <v>0</v>
      </c>
      <c r="E558" s="138">
        <f>IF($D$2="주말",INDEX(표5[#All],MATCH(C558,표5[[#All],[잉크]],0),19)+INDEX(표5[#All],MATCH(C558,표5[[#All],[잉크]],0),22),INDEX(표5[#All],MATCH(C558,표5[[#All],[잉크]],0),MATCH($D$2,표5[#Headers],0)+2))</f>
        <v>0</v>
      </c>
    </row>
    <row r="559" spans="2:5" ht="16.5" hidden="1" customHeight="1" x14ac:dyDescent="0.3">
      <c r="B559" s="56">
        <f>IFERROR(SUM(D559:E559),0)</f>
        <v>0</v>
      </c>
      <c r="C559" s="139" t="str">
        <f>'제품 추가'!AC557</f>
        <v>VESTA</v>
      </c>
      <c r="D559" s="138">
        <f>IF($D$2="주말",INDEX(표5[#All],MATCH(C559,표5[[#All],[잉크]],0),18)+INDEX(표5[#All],MATCH(C559,표5[[#All],[잉크]],0),21),INDEX(표5[#All],MATCH(C559,표5[[#All],[잉크]],0),MATCH($D$2,표5[#Headers],0)+1))</f>
        <v>0</v>
      </c>
      <c r="E559" s="138">
        <f>IF($D$2="주말",INDEX(표5[#All],MATCH(C559,표5[[#All],[잉크]],0),19)+INDEX(표5[#All],MATCH(C559,표5[[#All],[잉크]],0),22),INDEX(표5[#All],MATCH(C559,표5[[#All],[잉크]],0),MATCH($D$2,표5[#Headers],0)+2))</f>
        <v>0</v>
      </c>
    </row>
    <row r="560" spans="2:5" ht="16.5" hidden="1" customHeight="1" x14ac:dyDescent="0.3">
      <c r="B560" s="56">
        <f>IFERROR(SUM(D560:E560),0)</f>
        <v>0</v>
      </c>
      <c r="C560" s="139" t="str">
        <f>'제품 추가'!AC558</f>
        <v>VETIVER</v>
      </c>
      <c r="D560" s="138">
        <f>IF($D$2="주말",INDEX(표5[#All],MATCH(C560,표5[[#All],[잉크]],0),18)+INDEX(표5[#All],MATCH(C560,표5[[#All],[잉크]],0),21),INDEX(표5[#All],MATCH(C560,표5[[#All],[잉크]],0),MATCH($D$2,표5[#Headers],0)+1))</f>
        <v>0</v>
      </c>
      <c r="E560" s="138">
        <f>IF($D$2="주말",INDEX(표5[#All],MATCH(C560,표5[[#All],[잉크]],0),19)+INDEX(표5[#All],MATCH(C560,표5[[#All],[잉크]],0),22),INDEX(표5[#All],MATCH(C560,표5[[#All],[잉크]],0),MATCH($D$2,표5[#Headers],0)+2))</f>
        <v>0</v>
      </c>
    </row>
    <row r="561" spans="2:5" ht="16.5" hidden="1" customHeight="1" x14ac:dyDescent="0.3">
      <c r="B561" s="56">
        <f>IFERROR(SUM(D561:E561),0)</f>
        <v>0</v>
      </c>
      <c r="C561" s="139" t="str">
        <f>'제품 추가'!AC559</f>
        <v>VIENNA</v>
      </c>
      <c r="D561" s="138">
        <f>IF($D$2="주말",INDEX(표5[#All],MATCH(C561,표5[[#All],[잉크]],0),18)+INDEX(표5[#All],MATCH(C561,표5[[#All],[잉크]],0),21),INDEX(표5[#All],MATCH(C561,표5[[#All],[잉크]],0),MATCH($D$2,표5[#Headers],0)+1))</f>
        <v>0</v>
      </c>
      <c r="E561" s="138">
        <f>IF($D$2="주말",INDEX(표5[#All],MATCH(C561,표5[[#All],[잉크]],0),19)+INDEX(표5[#All],MATCH(C561,표5[[#All],[잉크]],0),22),INDEX(표5[#All],MATCH(C561,표5[[#All],[잉크]],0),MATCH($D$2,표5[#Headers],0)+2))</f>
        <v>0</v>
      </c>
    </row>
    <row r="562" spans="2:5" ht="16.5" hidden="1" customHeight="1" x14ac:dyDescent="0.3">
      <c r="B562" s="56">
        <f>IFERROR(SUM(D562:E562),0)</f>
        <v>0</v>
      </c>
      <c r="C562" s="139" t="str">
        <f>'제품 추가'!AC560</f>
        <v>VINE</v>
      </c>
      <c r="D562" s="138">
        <f>IF($D$2="주말",INDEX(표5[#All],MATCH(C562,표5[[#All],[잉크]],0),18)+INDEX(표5[#All],MATCH(C562,표5[[#All],[잉크]],0),21),INDEX(표5[#All],MATCH(C562,표5[[#All],[잉크]],0),MATCH($D$2,표5[#Headers],0)+1))</f>
        <v>0</v>
      </c>
      <c r="E562" s="138">
        <f>IF($D$2="주말",INDEX(표5[#All],MATCH(C562,표5[[#All],[잉크]],0),19)+INDEX(표5[#All],MATCH(C562,표5[[#All],[잉크]],0),22),INDEX(표5[#All],MATCH(C562,표5[[#All],[잉크]],0),MATCH($D$2,표5[#Headers],0)+2))</f>
        <v>0</v>
      </c>
    </row>
    <row r="563" spans="2:5" ht="16.5" hidden="1" customHeight="1" x14ac:dyDescent="0.3">
      <c r="B563" s="56">
        <f>IFERROR(SUM(D563:E563),0)</f>
        <v>0</v>
      </c>
      <c r="C563" s="139" t="str">
        <f>'제품 추가'!AC561</f>
        <v>VINTAGE</v>
      </c>
      <c r="D563" s="138">
        <f>IF($D$2="주말",INDEX(표5[#All],MATCH(C563,표5[[#All],[잉크]],0),18)+INDEX(표5[#All],MATCH(C563,표5[[#All],[잉크]],0),21),INDEX(표5[#All],MATCH(C563,표5[[#All],[잉크]],0),MATCH($D$2,표5[#Headers],0)+1))</f>
        <v>0</v>
      </c>
      <c r="E563" s="138">
        <f>IF($D$2="주말",INDEX(표5[#All],MATCH(C563,표5[[#All],[잉크]],0),19)+INDEX(표5[#All],MATCH(C563,표5[[#All],[잉크]],0),22),INDEX(표5[#All],MATCH(C563,표5[[#All],[잉크]],0),MATCH($D$2,표5[#Headers],0)+2))</f>
        <v>0</v>
      </c>
    </row>
    <row r="564" spans="2:5" ht="16.5" hidden="1" customHeight="1" x14ac:dyDescent="0.3">
      <c r="B564" s="56">
        <f>IFERROR(SUM(D564:E564),0)</f>
        <v>0</v>
      </c>
      <c r="C564" s="139" t="str">
        <f>'제품 추가'!AC562</f>
        <v>VIOLET</v>
      </c>
      <c r="D564" s="138">
        <f>IF($D$2="주말",INDEX(표5[#All],MATCH(C564,표5[[#All],[잉크]],0),18)+INDEX(표5[#All],MATCH(C564,표5[[#All],[잉크]],0),21),INDEX(표5[#All],MATCH(C564,표5[[#All],[잉크]],0),MATCH($D$2,표5[#Headers],0)+1))</f>
        <v>0</v>
      </c>
      <c r="E564" s="138">
        <f>IF($D$2="주말",INDEX(표5[#All],MATCH(C564,표5[[#All],[잉크]],0),19)+INDEX(표5[#All],MATCH(C564,표5[[#All],[잉크]],0),22),INDEX(표5[#All],MATCH(C564,표5[[#All],[잉크]],0),MATCH($D$2,표5[#Headers],0)+2))</f>
        <v>0</v>
      </c>
    </row>
    <row r="565" spans="2:5" ht="16.5" hidden="1" customHeight="1" x14ac:dyDescent="0.3">
      <c r="B565" s="56">
        <f>IFERROR(SUM(D565:E565),0)</f>
        <v>0</v>
      </c>
      <c r="C565" s="139" t="str">
        <f>'제품 추가'!AC563</f>
        <v>VIVID</v>
      </c>
      <c r="D565" s="138">
        <f>IF($D$2="주말",INDEX(표5[#All],MATCH(C565,표5[[#All],[잉크]],0),18)+INDEX(표5[#All],MATCH(C565,표5[[#All],[잉크]],0),21),INDEX(표5[#All],MATCH(C565,표5[[#All],[잉크]],0),MATCH($D$2,표5[#Headers],0)+1))</f>
        <v>0</v>
      </c>
      <c r="E565" s="138">
        <f>IF($D$2="주말",INDEX(표5[#All],MATCH(C565,표5[[#All],[잉크]],0),19)+INDEX(표5[#All],MATCH(C565,표5[[#All],[잉크]],0),22),INDEX(표5[#All],MATCH(C565,표5[[#All],[잉크]],0),MATCH($D$2,표5[#Headers],0)+2))</f>
        <v>0</v>
      </c>
    </row>
    <row r="566" spans="2:5" ht="16.5" hidden="1" customHeight="1" x14ac:dyDescent="0.3">
      <c r="B566" s="56">
        <f>IFERROR(SUM(D566:E566),0)</f>
        <v>0</v>
      </c>
      <c r="C566" s="139" t="str">
        <f>'제품 추가'!AC564</f>
        <v>WALNUT</v>
      </c>
      <c r="D566" s="138">
        <f>IF($D$2="주말",INDEX(표5[#All],MATCH(C566,표5[[#All],[잉크]],0),18)+INDEX(표5[#All],MATCH(C566,표5[[#All],[잉크]],0),21),INDEX(표5[#All],MATCH(C566,표5[[#All],[잉크]],0),MATCH($D$2,표5[#Headers],0)+1))</f>
        <v>0</v>
      </c>
      <c r="E566" s="138">
        <f>IF($D$2="주말",INDEX(표5[#All],MATCH(C566,표5[[#All],[잉크]],0),19)+INDEX(표5[#All],MATCH(C566,표5[[#All],[잉크]],0),22),INDEX(표5[#All],MATCH(C566,표5[[#All],[잉크]],0),MATCH($D$2,표5[#Headers],0)+2))</f>
        <v>0</v>
      </c>
    </row>
    <row r="567" spans="2:5" ht="16.5" customHeight="1" x14ac:dyDescent="0.3">
      <c r="B567" s="56">
        <f>IFERROR(SUM(D567:E567),0)</f>
        <v>2</v>
      </c>
      <c r="C567" s="139" t="str">
        <f>'제품 추가'!AC647</f>
        <v>GAMORA</v>
      </c>
      <c r="D567" s="138">
        <f>IF($D$2="주말",INDEX(표5[#All],MATCH(C567,표5[[#All],[잉크]],0),18)+INDEX(표5[#All],MATCH(C567,표5[[#All],[잉크]],0),21),INDEX(표5[#All],MATCH(C567,표5[[#All],[잉크]],0),MATCH($D$2,표5[#Headers],0)+1))</f>
        <v>2</v>
      </c>
      <c r="E567" s="138">
        <f>IF($D$2="주말",INDEX(표5[#All],MATCH(C567,표5[[#All],[잉크]],0),19)+INDEX(표5[#All],MATCH(C567,표5[[#All],[잉크]],0),22),INDEX(표5[#All],MATCH(C567,표5[[#All],[잉크]],0),MATCH($D$2,표5[#Headers],0)+2))</f>
        <v>0</v>
      </c>
    </row>
    <row r="568" spans="2:5" ht="16.5" hidden="1" customHeight="1" x14ac:dyDescent="0.3">
      <c r="B568" s="56">
        <f>IFERROR(SUM(D568:E568),0)</f>
        <v>0</v>
      </c>
      <c r="C568" s="139" t="str">
        <f>'제품 추가'!AC566</f>
        <v>WHEAT</v>
      </c>
      <c r="D568" s="138">
        <f>IF($D$2="주말",INDEX(표5[#All],MATCH(C568,표5[[#All],[잉크]],0),18)+INDEX(표5[#All],MATCH(C568,표5[[#All],[잉크]],0),21),INDEX(표5[#All],MATCH(C568,표5[[#All],[잉크]],0),MATCH($D$2,표5[#Headers],0)+1))</f>
        <v>0</v>
      </c>
      <c r="E568" s="138">
        <f>IF($D$2="주말",INDEX(표5[#All],MATCH(C568,표5[[#All],[잉크]],0),19)+INDEX(표5[#All],MATCH(C568,표5[[#All],[잉크]],0),22),INDEX(표5[#All],MATCH(C568,표5[[#All],[잉크]],0),MATCH($D$2,표5[#Headers],0)+2))</f>
        <v>0</v>
      </c>
    </row>
    <row r="569" spans="2:5" hidden="1" x14ac:dyDescent="0.3">
      <c r="B569" s="56">
        <f>IFERROR(SUM(D569:E569),0)</f>
        <v>0</v>
      </c>
      <c r="C569" s="139" t="str">
        <f>'제품 추가'!AC567</f>
        <v>WIND</v>
      </c>
      <c r="D569" s="138">
        <f>IF($D$2="주말",INDEX(표5[#All],MATCH(C569,표5[[#All],[잉크]],0),18)+INDEX(표5[#All],MATCH(C569,표5[[#All],[잉크]],0),21),INDEX(표5[#All],MATCH(C569,표5[[#All],[잉크]],0),MATCH($D$2,표5[#Headers],0)+1))</f>
        <v>0</v>
      </c>
      <c r="E569" s="138">
        <f>IF($D$2="주말",INDEX(표5[#All],MATCH(C569,표5[[#All],[잉크]],0),19)+INDEX(표5[#All],MATCH(C569,표5[[#All],[잉크]],0),22),INDEX(표5[#All],MATCH(C569,표5[[#All],[잉크]],0),MATCH($D$2,표5[#Headers],0)+2))</f>
        <v>0</v>
      </c>
    </row>
    <row r="570" spans="2:5" ht="16.5" hidden="1" customHeight="1" x14ac:dyDescent="0.3">
      <c r="B570" s="56">
        <f>IFERROR(SUM(D570:E570),0)</f>
        <v>0</v>
      </c>
      <c r="C570" s="139" t="str">
        <f>'제품 추가'!AC568</f>
        <v>WINE</v>
      </c>
      <c r="D570" s="138">
        <f>IF($D$2="주말",INDEX(표5[#All],MATCH(C570,표5[[#All],[잉크]],0),18)+INDEX(표5[#All],MATCH(C570,표5[[#All],[잉크]],0),21),INDEX(표5[#All],MATCH(C570,표5[[#All],[잉크]],0),MATCH($D$2,표5[#Headers],0)+1))</f>
        <v>0</v>
      </c>
      <c r="E570" s="138">
        <f>IF($D$2="주말",INDEX(표5[#All],MATCH(C570,표5[[#All],[잉크]],0),19)+INDEX(표5[#All],MATCH(C570,표5[[#All],[잉크]],0),22),INDEX(표5[#All],MATCH(C570,표5[[#All],[잉크]],0),MATCH($D$2,표5[#Headers],0)+2))</f>
        <v>0</v>
      </c>
    </row>
    <row r="571" spans="2:5" ht="16.5" hidden="1" customHeight="1" x14ac:dyDescent="0.3">
      <c r="B571" s="56">
        <f>IFERROR(SUM(D571:E571),0)</f>
        <v>0</v>
      </c>
      <c r="C571" s="139" t="str">
        <f>'제품 추가'!AC569</f>
        <v>WINK</v>
      </c>
      <c r="D571" s="138">
        <f>IF($D$2="주말",INDEX(표5[#All],MATCH(C571,표5[[#All],[잉크]],0),18)+INDEX(표5[#All],MATCH(C571,표5[[#All],[잉크]],0),21),INDEX(표5[#All],MATCH(C571,표5[[#All],[잉크]],0),MATCH($D$2,표5[#Headers],0)+1))</f>
        <v>0</v>
      </c>
      <c r="E571" s="138">
        <f>IF($D$2="주말",INDEX(표5[#All],MATCH(C571,표5[[#All],[잉크]],0),19)+INDEX(표5[#All],MATCH(C571,표5[[#All],[잉크]],0),22),INDEX(표5[#All],MATCH(C571,표5[[#All],[잉크]],0),MATCH($D$2,표5[#Headers],0)+2))</f>
        <v>0</v>
      </c>
    </row>
    <row r="572" spans="2:5" ht="16.5" hidden="1" customHeight="1" x14ac:dyDescent="0.3">
      <c r="B572" s="56">
        <f>IFERROR(SUM(D572:E572),0)</f>
        <v>0</v>
      </c>
      <c r="C572" s="139" t="str">
        <f>'제품 추가'!AC570</f>
        <v>WOLF</v>
      </c>
      <c r="D572" s="138">
        <f>IF($D$2="주말",INDEX(표5[#All],MATCH(C572,표5[[#All],[잉크]],0),18)+INDEX(표5[#All],MATCH(C572,표5[[#All],[잉크]],0),21),INDEX(표5[#All],MATCH(C572,표5[[#All],[잉크]],0),MATCH($D$2,표5[#Headers],0)+1))</f>
        <v>0</v>
      </c>
      <c r="E572" s="138">
        <f>IF($D$2="주말",INDEX(표5[#All],MATCH(C572,표5[[#All],[잉크]],0),19)+INDEX(표5[#All],MATCH(C572,표5[[#All],[잉크]],0),22),INDEX(표5[#All],MATCH(C572,표5[[#All],[잉크]],0),MATCH($D$2,표5[#Headers],0)+2))</f>
        <v>0</v>
      </c>
    </row>
    <row r="573" spans="2:5" ht="16.5" hidden="1" customHeight="1" x14ac:dyDescent="0.3">
      <c r="B573" s="56">
        <f>IFERROR(SUM(D573:E573),0)</f>
        <v>0</v>
      </c>
      <c r="C573" s="139" t="str">
        <f>'제품 추가'!AC571</f>
        <v>WOOD</v>
      </c>
      <c r="D573" s="138">
        <f>IF($D$2="주말",INDEX(표5[#All],MATCH(C573,표5[[#All],[잉크]],0),18)+INDEX(표5[#All],MATCH(C573,표5[[#All],[잉크]],0),21),INDEX(표5[#All],MATCH(C573,표5[[#All],[잉크]],0),MATCH($D$2,표5[#Headers],0)+1))</f>
        <v>0</v>
      </c>
      <c r="E573" s="138">
        <f>IF($D$2="주말",INDEX(표5[#All],MATCH(C573,표5[[#All],[잉크]],0),19)+INDEX(표5[#All],MATCH(C573,표5[[#All],[잉크]],0),22),INDEX(표5[#All],MATCH(C573,표5[[#All],[잉크]],0),MATCH($D$2,표5[#Headers],0)+2))</f>
        <v>0</v>
      </c>
    </row>
    <row r="574" spans="2:5" hidden="1" x14ac:dyDescent="0.3">
      <c r="B574" s="56">
        <f>IFERROR(SUM(D574:E574),0)</f>
        <v>0</v>
      </c>
      <c r="C574" s="139" t="str">
        <f>'제품 추가'!AC572</f>
        <v>WORMHOLE</v>
      </c>
      <c r="D574" s="138">
        <f>IF($D$2="주말",INDEX(표5[#All],MATCH(C574,표5[[#All],[잉크]],0),18)+INDEX(표5[#All],MATCH(C574,표5[[#All],[잉크]],0),21),INDEX(표5[#All],MATCH(C574,표5[[#All],[잉크]],0),MATCH($D$2,표5[#Headers],0)+1))</f>
        <v>0</v>
      </c>
      <c r="E574" s="138">
        <f>IF($D$2="주말",INDEX(표5[#All],MATCH(C574,표5[[#All],[잉크]],0),19)+INDEX(표5[#All],MATCH(C574,표5[[#All],[잉크]],0),22),INDEX(표5[#All],MATCH(C574,표5[[#All],[잉크]],0),MATCH($D$2,표5[#Headers],0)+2))</f>
        <v>0</v>
      </c>
    </row>
    <row r="575" spans="2:5" ht="16.5" hidden="1" customHeight="1" x14ac:dyDescent="0.3">
      <c r="B575" s="56">
        <f>IFERROR(SUM(D575:E575),0)</f>
        <v>0</v>
      </c>
      <c r="C575" s="139" t="str">
        <f>'제품 추가'!AC573</f>
        <v>WREN</v>
      </c>
      <c r="D575" s="138">
        <f>IF($D$2="주말",INDEX(표5[#All],MATCH(C575,표5[[#All],[잉크]],0),18)+INDEX(표5[#All],MATCH(C575,표5[[#All],[잉크]],0),21),INDEX(표5[#All],MATCH(C575,표5[[#All],[잉크]],0),MATCH($D$2,표5[#Headers],0)+1))</f>
        <v>0</v>
      </c>
      <c r="E575" s="138">
        <f>IF($D$2="주말",INDEX(표5[#All],MATCH(C575,표5[[#All],[잉크]],0),19)+INDEX(표5[#All],MATCH(C575,표5[[#All],[잉크]],0),22),INDEX(표5[#All],MATCH(C575,표5[[#All],[잉크]],0),MATCH($D$2,표5[#Headers],0)+2))</f>
        <v>0</v>
      </c>
    </row>
    <row r="576" spans="2:5" ht="16.5" hidden="1" customHeight="1" x14ac:dyDescent="0.3">
      <c r="B576" s="56">
        <f>IFERROR(SUM(D576:E576),0)</f>
        <v>0</v>
      </c>
      <c r="C576" s="139" t="str">
        <f>'제품 추가'!AC574</f>
        <v>YAM</v>
      </c>
      <c r="D576" s="138">
        <f>IF($D$2="주말",INDEX(표5[#All],MATCH(C576,표5[[#All],[잉크]],0),18)+INDEX(표5[#All],MATCH(C576,표5[[#All],[잉크]],0),21),INDEX(표5[#All],MATCH(C576,표5[[#All],[잉크]],0),MATCH($D$2,표5[#Headers],0)+1))</f>
        <v>0</v>
      </c>
      <c r="E576" s="138">
        <f>IF($D$2="주말",INDEX(표5[#All],MATCH(C576,표5[[#All],[잉크]],0),19)+INDEX(표5[#All],MATCH(C576,표5[[#All],[잉크]],0),22),INDEX(표5[#All],MATCH(C576,표5[[#All],[잉크]],0),MATCH($D$2,표5[#Headers],0)+2))</f>
        <v>0</v>
      </c>
    </row>
    <row r="577" spans="2:5" ht="16.5" hidden="1" customHeight="1" x14ac:dyDescent="0.3">
      <c r="B577" s="56">
        <f>IFERROR(SUM(D577:E577),0)</f>
        <v>0</v>
      </c>
      <c r="C577" s="139" t="str">
        <f>'제품 추가'!AC575</f>
        <v>YOLK</v>
      </c>
      <c r="D577" s="138">
        <f>IF($D$2="주말",INDEX(표5[#All],MATCH(C577,표5[[#All],[잉크]],0),18)+INDEX(표5[#All],MATCH(C577,표5[[#All],[잉크]],0),21),INDEX(표5[#All],MATCH(C577,표5[[#All],[잉크]],0),MATCH($D$2,표5[#Headers],0)+1))</f>
        <v>0</v>
      </c>
      <c r="E577" s="138">
        <f>IF($D$2="주말",INDEX(표5[#All],MATCH(C577,표5[[#All],[잉크]],0),19)+INDEX(표5[#All],MATCH(C577,표5[[#All],[잉크]],0),22),INDEX(표5[#All],MATCH(C577,표5[[#All],[잉크]],0),MATCH($D$2,표5[#Headers],0)+2))</f>
        <v>0</v>
      </c>
    </row>
    <row r="578" spans="2:5" hidden="1" x14ac:dyDescent="0.3">
      <c r="B578" s="56">
        <f>IFERROR(SUM(D578:E578),0)</f>
        <v>0</v>
      </c>
      <c r="C578" s="139" t="str">
        <f>'제품 추가'!AC576</f>
        <v>ZHAJIANG</v>
      </c>
      <c r="D578" s="138">
        <f>IF($D$2="주말",INDEX(표5[#All],MATCH(C578,표5[[#All],[잉크]],0),18)+INDEX(표5[#All],MATCH(C578,표5[[#All],[잉크]],0),21),INDEX(표5[#All],MATCH(C578,표5[[#All],[잉크]],0),MATCH($D$2,표5[#Headers],0)+1))</f>
        <v>0</v>
      </c>
      <c r="E578" s="138">
        <f>IF($D$2="주말",INDEX(표5[#All],MATCH(C578,표5[[#All],[잉크]],0),19)+INDEX(표5[#All],MATCH(C578,표5[[#All],[잉크]],0),22),INDEX(표5[#All],MATCH(C578,표5[[#All],[잉크]],0),MATCH($D$2,표5[#Headers],0)+2))</f>
        <v>0</v>
      </c>
    </row>
    <row r="579" spans="2:5" ht="16.5" hidden="1" customHeight="1" x14ac:dyDescent="0.3">
      <c r="B579" s="56">
        <f>IFERROR(SUM(D579:E579),0)</f>
        <v>0</v>
      </c>
      <c r="C579" s="139" t="str">
        <f>'제품 추가'!AC577</f>
        <v>ZHAMPONG</v>
      </c>
      <c r="D579" s="138">
        <f>IF($D$2="주말",INDEX(표5[#All],MATCH(C579,표5[[#All],[잉크]],0),18)+INDEX(표5[#All],MATCH(C579,표5[[#All],[잉크]],0),21),INDEX(표5[#All],MATCH(C579,표5[[#All],[잉크]],0),MATCH($D$2,표5[#Headers],0)+1))</f>
        <v>0</v>
      </c>
      <c r="E579" s="138">
        <f>IF($D$2="주말",INDEX(표5[#All],MATCH(C579,표5[[#All],[잉크]],0),19)+INDEX(표5[#All],MATCH(C579,표5[[#All],[잉크]],0),22),INDEX(표5[#All],MATCH(C579,표5[[#All],[잉크]],0),MATCH($D$2,표5[#Headers],0)+2))</f>
        <v>0</v>
      </c>
    </row>
    <row r="580" spans="2:5" ht="16.5" hidden="1" customHeight="1" x14ac:dyDescent="0.3">
      <c r="B580" s="56">
        <f>IFERROR(SUM(D580:E580),0)</f>
        <v>0</v>
      </c>
      <c r="C580" s="139" t="str">
        <f>'제품 추가'!AC578</f>
        <v>ZINNIA</v>
      </c>
      <c r="D580" s="138">
        <f>IF($D$2="주말",INDEX(표5[#All],MATCH(C580,표5[[#All],[잉크]],0),18)+INDEX(표5[#All],MATCH(C580,표5[[#All],[잉크]],0),21),INDEX(표5[#All],MATCH(C580,표5[[#All],[잉크]],0),MATCH($D$2,표5[#Headers],0)+1))</f>
        <v>0</v>
      </c>
      <c r="E580" s="138">
        <f>IF($D$2="주말",INDEX(표5[#All],MATCH(C580,표5[[#All],[잉크]],0),19)+INDEX(표5[#All],MATCH(C580,표5[[#All],[잉크]],0),22),INDEX(표5[#All],MATCH(C580,표5[[#All],[잉크]],0),MATCH($D$2,표5[#Headers],0)+2))</f>
        <v>0</v>
      </c>
    </row>
    <row r="581" spans="2:5" ht="16.5" hidden="1" customHeight="1" x14ac:dyDescent="0.3">
      <c r="B581" s="56">
        <f>IFERROR(SUM(D581:E581),0)</f>
        <v>0</v>
      </c>
      <c r="C581" s="139" t="str">
        <f>'제품 추가'!AC579</f>
        <v>CAPREOLUS</v>
      </c>
      <c r="D581" s="138">
        <f>IF($D$2="주말",INDEX(표5[#All],MATCH(C581,표5[[#All],[잉크]],0),18)+INDEX(표5[#All],MATCH(C581,표5[[#All],[잉크]],0),21),INDEX(표5[#All],MATCH(C581,표5[[#All],[잉크]],0),MATCH($D$2,표5[#Headers],0)+1))</f>
        <v>0</v>
      </c>
      <c r="E581" s="138">
        <f>IF($D$2="주말",INDEX(표5[#All],MATCH(C581,표5[[#All],[잉크]],0),19)+INDEX(표5[#All],MATCH(C581,표5[[#All],[잉크]],0),22),INDEX(표5[#All],MATCH(C581,표5[[#All],[잉크]],0),MATCH($D$2,표5[#Headers],0)+2))</f>
        <v>0</v>
      </c>
    </row>
    <row r="582" spans="2:5" ht="16.5" hidden="1" customHeight="1" x14ac:dyDescent="0.3">
      <c r="B582" s="56">
        <f>IFERROR(SUM(D582:E582),0)</f>
        <v>0</v>
      </c>
      <c r="C582" s="139" t="str">
        <f>'제품 추가'!AC580</f>
        <v>ARMENIACA</v>
      </c>
      <c r="D582" s="138">
        <f>IF($D$2="주말",INDEX(표5[#All],MATCH(C582,표5[[#All],[잉크]],0),18)+INDEX(표5[#All],MATCH(C582,표5[[#All],[잉크]],0),21),INDEX(표5[#All],MATCH(C582,표5[[#All],[잉크]],0),MATCH($D$2,표5[#Headers],0)+1))</f>
        <v>0</v>
      </c>
      <c r="E582" s="138">
        <f>IF($D$2="주말",INDEX(표5[#All],MATCH(C582,표5[[#All],[잉크]],0),19)+INDEX(표5[#All],MATCH(C582,표5[[#All],[잉크]],0),22),INDEX(표5[#All],MATCH(C582,표5[[#All],[잉크]],0),MATCH($D$2,표5[#Headers],0)+2))</f>
        <v>0</v>
      </c>
    </row>
    <row r="583" spans="2:5" hidden="1" x14ac:dyDescent="0.3">
      <c r="B583" s="56">
        <f>IFERROR(SUM(D583:E583),0)</f>
        <v>0</v>
      </c>
      <c r="C583" s="139" t="str">
        <f>'제품 추가'!AC581</f>
        <v>COLA</v>
      </c>
      <c r="D583" s="138">
        <f>IF($D$2="주말",INDEX(표5[#All],MATCH(C583,표5[[#All],[잉크]],0),18)+INDEX(표5[#All],MATCH(C583,표5[[#All],[잉크]],0),21),INDEX(표5[#All],MATCH(C583,표5[[#All],[잉크]],0),MATCH($D$2,표5[#Headers],0)+1))</f>
        <v>0</v>
      </c>
      <c r="E583" s="138">
        <f>IF($D$2="주말",INDEX(표5[#All],MATCH(C583,표5[[#All],[잉크]],0),19)+INDEX(표5[#All],MATCH(C583,표5[[#All],[잉크]],0),22),INDEX(표5[#All],MATCH(C583,표5[[#All],[잉크]],0),MATCH($D$2,표5[#Headers],0)+2))</f>
        <v>0</v>
      </c>
    </row>
    <row r="584" spans="2:5" ht="16.5" hidden="1" customHeight="1" x14ac:dyDescent="0.3">
      <c r="B584" s="56">
        <f>IFERROR(SUM(D584:E584),0)</f>
        <v>0</v>
      </c>
      <c r="C584" s="139" t="str">
        <f>'제품 추가'!AC582</f>
        <v>ALPACA</v>
      </c>
      <c r="D584" s="138">
        <f>IF($D$2="주말",INDEX(표5[#All],MATCH(C584,표5[[#All],[잉크]],0),18)+INDEX(표5[#All],MATCH(C584,표5[[#All],[잉크]],0),21),INDEX(표5[#All],MATCH(C584,표5[[#All],[잉크]],0),MATCH($D$2,표5[#Headers],0)+1))</f>
        <v>0</v>
      </c>
      <c r="E584" s="138">
        <f>IF($D$2="주말",INDEX(표5[#All],MATCH(C584,표5[[#All],[잉크]],0),19)+INDEX(표5[#All],MATCH(C584,표5[[#All],[잉크]],0),22),INDEX(표5[#All],MATCH(C584,표5[[#All],[잉크]],0),MATCH($D$2,표5[#Headers],0)+2))</f>
        <v>0</v>
      </c>
    </row>
    <row r="585" spans="2:5" ht="16.5" hidden="1" customHeight="1" x14ac:dyDescent="0.3">
      <c r="B585" s="56">
        <f>IFERROR(SUM(D585:E585),0)</f>
        <v>0</v>
      </c>
      <c r="C585" s="139" t="str">
        <f>'제품 추가'!AC583</f>
        <v>JUJUBE</v>
      </c>
      <c r="D585" s="138">
        <f>IF($D$2="주말",INDEX(표5[#All],MATCH(C585,표5[[#All],[잉크]],0),18)+INDEX(표5[#All],MATCH(C585,표5[[#All],[잉크]],0),21),INDEX(표5[#All],MATCH(C585,표5[[#All],[잉크]],0),MATCH($D$2,표5[#Headers],0)+1))</f>
        <v>0</v>
      </c>
      <c r="E585" s="138">
        <f>IF($D$2="주말",INDEX(표5[#All],MATCH(C585,표5[[#All],[잉크]],0),19)+INDEX(표5[#All],MATCH(C585,표5[[#All],[잉크]],0),22),INDEX(표5[#All],MATCH(C585,표5[[#All],[잉크]],0),MATCH($D$2,표5[#Headers],0)+2))</f>
        <v>0</v>
      </c>
    </row>
    <row r="586" spans="2:5" ht="16.5" hidden="1" customHeight="1" x14ac:dyDescent="0.3">
      <c r="B586" s="56">
        <f>IFERROR(SUM(D586:E586),0)</f>
        <v>0</v>
      </c>
      <c r="C586" s="139" t="str">
        <f>'제품 추가'!AC584</f>
        <v>PERU</v>
      </c>
      <c r="D586" s="138">
        <f>IF($D$2="주말",INDEX(표5[#All],MATCH(C586,표5[[#All],[잉크]],0),18)+INDEX(표5[#All],MATCH(C586,표5[[#All],[잉크]],0),21),INDEX(표5[#All],MATCH(C586,표5[[#All],[잉크]],0),MATCH($D$2,표5[#Headers],0)+1))</f>
        <v>0</v>
      </c>
      <c r="E586" s="138">
        <f>IF($D$2="주말",INDEX(표5[#All],MATCH(C586,표5[[#All],[잉크]],0),19)+INDEX(표5[#All],MATCH(C586,표5[[#All],[잉크]],0),22),INDEX(표5[#All],MATCH(C586,표5[[#All],[잉크]],0),MATCH($D$2,표5[#Headers],0)+2))</f>
        <v>0</v>
      </c>
    </row>
    <row r="587" spans="2:5" ht="16.5" hidden="1" customHeight="1" x14ac:dyDescent="0.3">
      <c r="B587" s="56">
        <f>IFERROR(SUM(D587:E587),0)</f>
        <v>0</v>
      </c>
      <c r="C587" s="139" t="str">
        <f>'제품 추가'!AC585</f>
        <v>TAR</v>
      </c>
      <c r="D587" s="138">
        <f>IF($D$2="주말",INDEX(표5[#All],MATCH(C587,표5[[#All],[잉크]],0),18)+INDEX(표5[#All],MATCH(C587,표5[[#All],[잉크]],0),21),INDEX(표5[#All],MATCH(C587,표5[[#All],[잉크]],0),MATCH($D$2,표5[#Headers],0)+1))</f>
        <v>0</v>
      </c>
      <c r="E587" s="138">
        <f>IF($D$2="주말",INDEX(표5[#All],MATCH(C587,표5[[#All],[잉크]],0),19)+INDEX(표5[#All],MATCH(C587,표5[[#All],[잉크]],0),22),INDEX(표5[#All],MATCH(C587,표5[[#All],[잉크]],0),MATCH($D$2,표5[#Headers],0)+2))</f>
        <v>0</v>
      </c>
    </row>
    <row r="588" spans="2:5" ht="16.5" hidden="1" customHeight="1" x14ac:dyDescent="0.3">
      <c r="B588" s="56">
        <f>IFERROR(SUM(D588:E588),0)</f>
        <v>0</v>
      </c>
      <c r="C588" s="139" t="str">
        <f>'제품 추가'!AC586</f>
        <v>LOBSTER</v>
      </c>
      <c r="D588" s="138">
        <f>IF($D$2="주말",INDEX(표5[#All],MATCH(C588,표5[[#All],[잉크]],0),18)+INDEX(표5[#All],MATCH(C588,표5[[#All],[잉크]],0),21),INDEX(표5[#All],MATCH(C588,표5[[#All],[잉크]],0),MATCH($D$2,표5[#Headers],0)+1))</f>
        <v>0</v>
      </c>
      <c r="E588" s="138">
        <f>IF($D$2="주말",INDEX(표5[#All],MATCH(C588,표5[[#All],[잉크]],0),19)+INDEX(표5[#All],MATCH(C588,표5[[#All],[잉크]],0),22),INDEX(표5[#All],MATCH(C588,표5[[#All],[잉크]],0),MATCH($D$2,표5[#Headers],0)+2))</f>
        <v>0</v>
      </c>
    </row>
    <row r="589" spans="2:5" ht="16.5" hidden="1" customHeight="1" x14ac:dyDescent="0.3">
      <c r="B589" s="56">
        <f>IFERROR(SUM(D589:E589),0)</f>
        <v>0</v>
      </c>
      <c r="C589" s="139" t="str">
        <f>'제품 추가'!AC587</f>
        <v>SNORKEL</v>
      </c>
      <c r="D589" s="138">
        <f>IF($D$2="주말",INDEX(표5[#All],MATCH(C589,표5[[#All],[잉크]],0),18)+INDEX(표5[#All],MATCH(C589,표5[[#All],[잉크]],0),21),INDEX(표5[#All],MATCH(C589,표5[[#All],[잉크]],0),MATCH($D$2,표5[#Headers],0)+1))</f>
        <v>0</v>
      </c>
      <c r="E589" s="138">
        <f>IF($D$2="주말",INDEX(표5[#All],MATCH(C589,표5[[#All],[잉크]],0),19)+INDEX(표5[#All],MATCH(C589,표5[[#All],[잉크]],0),22),INDEX(표5[#All],MATCH(C589,표5[[#All],[잉크]],0),MATCH($D$2,표5[#Headers],0)+2))</f>
        <v>0</v>
      </c>
    </row>
    <row r="590" spans="2:5" ht="16.5" hidden="1" customHeight="1" x14ac:dyDescent="0.3">
      <c r="B590" s="56">
        <f>IFERROR(SUM(D590:E590),0)</f>
        <v>0</v>
      </c>
      <c r="C590" s="139" t="str">
        <f>'제품 추가'!AC588</f>
        <v>ARSON</v>
      </c>
      <c r="D590" s="138">
        <f>IF($D$2="주말",INDEX(표5[#All],MATCH(C590,표5[[#All],[잉크]],0),18)+INDEX(표5[#All],MATCH(C590,표5[[#All],[잉크]],0),21),INDEX(표5[#All],MATCH(C590,표5[[#All],[잉크]],0),MATCH($D$2,표5[#Headers],0)+1))</f>
        <v>0</v>
      </c>
      <c r="E590" s="138">
        <f>IF($D$2="주말",INDEX(표5[#All],MATCH(C590,표5[[#All],[잉크]],0),19)+INDEX(표5[#All],MATCH(C590,표5[[#All],[잉크]],0),22),INDEX(표5[#All],MATCH(C590,표5[[#All],[잉크]],0),MATCH($D$2,표5[#Headers],0)+2))</f>
        <v>0</v>
      </c>
    </row>
    <row r="591" spans="2:5" ht="16.5" hidden="1" customHeight="1" x14ac:dyDescent="0.3">
      <c r="B591" s="56">
        <f>IFERROR(SUM(D591:E591),0)</f>
        <v>0</v>
      </c>
      <c r="C591" s="139" t="str">
        <f>'제품 추가'!AC589</f>
        <v>ASTRONAUT</v>
      </c>
      <c r="D591" s="138">
        <f>IF($D$2="주말",INDEX(표5[#All],MATCH(C591,표5[[#All],[잉크]],0),18)+INDEX(표5[#All],MATCH(C591,표5[[#All],[잉크]],0),21),INDEX(표5[#All],MATCH(C591,표5[[#All],[잉크]],0),MATCH($D$2,표5[#Headers],0)+1))</f>
        <v>0</v>
      </c>
      <c r="E591" s="138">
        <f>IF($D$2="주말",INDEX(표5[#All],MATCH(C591,표5[[#All],[잉크]],0),19)+INDEX(표5[#All],MATCH(C591,표5[[#All],[잉크]],0),22),INDEX(표5[#All],MATCH(C591,표5[[#All],[잉크]],0),MATCH($D$2,표5[#Headers],0)+2))</f>
        <v>0</v>
      </c>
    </row>
    <row r="592" spans="2:5" ht="16.5" hidden="1" customHeight="1" x14ac:dyDescent="0.3">
      <c r="B592" s="56">
        <f>IFERROR(SUM(D592:E592),0)</f>
        <v>0</v>
      </c>
      <c r="C592" s="139" t="str">
        <f>'제품 추가'!AC590</f>
        <v>REST</v>
      </c>
      <c r="D592" s="138">
        <f>IF($D$2="주말",INDEX(표5[#All],MATCH(C592,표5[[#All],[잉크]],0),18)+INDEX(표5[#All],MATCH(C592,표5[[#All],[잉크]],0),21),INDEX(표5[#All],MATCH(C592,표5[[#All],[잉크]],0),MATCH($D$2,표5[#Headers],0)+1))</f>
        <v>0</v>
      </c>
      <c r="E592" s="138">
        <f>IF($D$2="주말",INDEX(표5[#All],MATCH(C592,표5[[#All],[잉크]],0),19)+INDEX(표5[#All],MATCH(C592,표5[[#All],[잉크]],0),22),INDEX(표5[#All],MATCH(C592,표5[[#All],[잉크]],0),MATCH($D$2,표5[#Headers],0)+2))</f>
        <v>0</v>
      </c>
    </row>
    <row r="593" spans="2:5" ht="16.5" hidden="1" customHeight="1" x14ac:dyDescent="0.3">
      <c r="B593" s="56">
        <f>IFERROR(SUM(D593:E593),0)</f>
        <v>0</v>
      </c>
      <c r="C593" s="139" t="str">
        <f>'제품 추가'!AC591</f>
        <v>SHOOTING</v>
      </c>
      <c r="D593" s="138">
        <f>IF($D$2="주말",INDEX(표5[#All],MATCH(C593,표5[[#All],[잉크]],0),18)+INDEX(표5[#All],MATCH(C593,표5[[#All],[잉크]],0),21),INDEX(표5[#All],MATCH(C593,표5[[#All],[잉크]],0),MATCH($D$2,표5[#Headers],0)+1))</f>
        <v>0</v>
      </c>
      <c r="E593" s="138">
        <f>IF($D$2="주말",INDEX(표5[#All],MATCH(C593,표5[[#All],[잉크]],0),19)+INDEX(표5[#All],MATCH(C593,표5[[#All],[잉크]],0),22),INDEX(표5[#All],MATCH(C593,표5[[#All],[잉크]],0),MATCH($D$2,표5[#Headers],0)+2))</f>
        <v>0</v>
      </c>
    </row>
    <row r="594" spans="2:5" hidden="1" x14ac:dyDescent="0.3">
      <c r="B594" s="56">
        <f>IFERROR(SUM(D594:E594),0)</f>
        <v>0</v>
      </c>
      <c r="C594" s="139" t="str">
        <f>'제품 추가'!AC592</f>
        <v>METEOR</v>
      </c>
      <c r="D594" s="138">
        <f>IF($D$2="주말",INDEX(표5[#All],MATCH(C594,표5[[#All],[잉크]],0),18)+INDEX(표5[#All],MATCH(C594,표5[[#All],[잉크]],0),21),INDEX(표5[#All],MATCH(C594,표5[[#All],[잉크]],0),MATCH($D$2,표5[#Headers],0)+1))</f>
        <v>0</v>
      </c>
      <c r="E594" s="138">
        <f>IF($D$2="주말",INDEX(표5[#All],MATCH(C594,표5[[#All],[잉크]],0),19)+INDEX(표5[#All],MATCH(C594,표5[[#All],[잉크]],0),22),INDEX(표5[#All],MATCH(C594,표5[[#All],[잉크]],0),MATCH($D$2,표5[#Headers],0)+2))</f>
        <v>0</v>
      </c>
    </row>
    <row r="595" spans="2:5" ht="16.5" customHeight="1" x14ac:dyDescent="0.3">
      <c r="B595" s="56">
        <f>IFERROR(SUM(D595:E595),0)</f>
        <v>1</v>
      </c>
      <c r="C595" s="139" t="str">
        <f>'제품 추가'!AC617</f>
        <v>GASTLY</v>
      </c>
      <c r="D595" s="138">
        <f>IF($D$2="주말",INDEX(표5[#All],MATCH(C595,표5[[#All],[잉크]],0),18)+INDEX(표5[#All],MATCH(C595,표5[[#All],[잉크]],0),21),INDEX(표5[#All],MATCH(C595,표5[[#All],[잉크]],0),MATCH($D$2,표5[#Headers],0)+1))</f>
        <v>1</v>
      </c>
      <c r="E595" s="138">
        <f>IF($D$2="주말",INDEX(표5[#All],MATCH(C595,표5[[#All],[잉크]],0),19)+INDEX(표5[#All],MATCH(C595,표5[[#All],[잉크]],0),22),INDEX(표5[#All],MATCH(C595,표5[[#All],[잉크]],0),MATCH($D$2,표5[#Headers],0)+2))</f>
        <v>0</v>
      </c>
    </row>
    <row r="596" spans="2:5" ht="16.5" hidden="1" customHeight="1" x14ac:dyDescent="0.3">
      <c r="B596" s="56">
        <f>IFERROR(SUM(D596:E596),0)</f>
        <v>0</v>
      </c>
      <c r="C596" s="139" t="str">
        <f>'제품 추가'!AC594</f>
        <v>CHAOS</v>
      </c>
      <c r="D596" s="138">
        <f>IF($D$2="주말",INDEX(표5[#All],MATCH(C596,표5[[#All],[잉크]],0),18)+INDEX(표5[#All],MATCH(C596,표5[[#All],[잉크]],0),21),INDEX(표5[#All],MATCH(C596,표5[[#All],[잉크]],0),MATCH($D$2,표5[#Headers],0)+1))</f>
        <v>0</v>
      </c>
      <c r="E596" s="138">
        <f>IF($D$2="주말",INDEX(표5[#All],MATCH(C596,표5[[#All],[잉크]],0),19)+INDEX(표5[#All],MATCH(C596,표5[[#All],[잉크]],0),22),INDEX(표5[#All],MATCH(C596,표5[[#All],[잉크]],0),MATCH($D$2,표5[#Headers],0)+2))</f>
        <v>0</v>
      </c>
    </row>
    <row r="597" spans="2:5" ht="16.5" hidden="1" customHeight="1" x14ac:dyDescent="0.3">
      <c r="B597" s="56">
        <f>IFERROR(SUM(D597:E597),0)</f>
        <v>0</v>
      </c>
      <c r="C597" s="139" t="str">
        <f>'제품 추가'!AC595</f>
        <v>SOLAR</v>
      </c>
      <c r="D597" s="138">
        <f>IF($D$2="주말",INDEX(표5[#All],MATCH(C597,표5[[#All],[잉크]],0),18)+INDEX(표5[#All],MATCH(C597,표5[[#All],[잉크]],0),21),INDEX(표5[#All],MATCH(C597,표5[[#All],[잉크]],0),MATCH($D$2,표5[#Headers],0)+1))</f>
        <v>0</v>
      </c>
      <c r="E597" s="138">
        <f>IF($D$2="주말",INDEX(표5[#All],MATCH(C597,표5[[#All],[잉크]],0),19)+INDEX(표5[#All],MATCH(C597,표5[[#All],[잉크]],0),22),INDEX(표5[#All],MATCH(C597,표5[[#All],[잉크]],0),MATCH($D$2,표5[#Headers],0)+2))</f>
        <v>0</v>
      </c>
    </row>
    <row r="598" spans="2:5" ht="16.5" hidden="1" customHeight="1" x14ac:dyDescent="0.3">
      <c r="B598" s="56">
        <f>IFERROR(SUM(D598:E598),0)</f>
        <v>0</v>
      </c>
      <c r="C598" s="139" t="str">
        <f>'제품 추가'!AC596</f>
        <v>GRIT</v>
      </c>
      <c r="D598" s="138">
        <f>IF($D$2="주말",INDEX(표5[#All],MATCH(C598,표5[[#All],[잉크]],0),18)+INDEX(표5[#All],MATCH(C598,표5[[#All],[잉크]],0),21),INDEX(표5[#All],MATCH(C598,표5[[#All],[잉크]],0),MATCH($D$2,표5[#Headers],0)+1))</f>
        <v>0</v>
      </c>
      <c r="E598" s="138">
        <f>IF($D$2="주말",INDEX(표5[#All],MATCH(C598,표5[[#All],[잉크]],0),19)+INDEX(표5[#All],MATCH(C598,표5[[#All],[잉크]],0),22),INDEX(표5[#All],MATCH(C598,표5[[#All],[잉크]],0),MATCH($D$2,표5[#Headers],0)+2))</f>
        <v>0</v>
      </c>
    </row>
    <row r="599" spans="2:5" hidden="1" x14ac:dyDescent="0.3">
      <c r="B599" s="56">
        <f>IFERROR(SUM(D599:E599),0)</f>
        <v>0</v>
      </c>
      <c r="C599" s="139" t="str">
        <f>'제품 추가'!AC597</f>
        <v>MAZE</v>
      </c>
      <c r="D599" s="138">
        <f>IF($D$2="주말",INDEX(표5[#All],MATCH(C599,표5[[#All],[잉크]],0),18)+INDEX(표5[#All],MATCH(C599,표5[[#All],[잉크]],0),21),INDEX(표5[#All],MATCH(C599,표5[[#All],[잉크]],0),MATCH($D$2,표5[#Headers],0)+1))</f>
        <v>0</v>
      </c>
      <c r="E599" s="138">
        <f>IF($D$2="주말",INDEX(표5[#All],MATCH(C599,표5[[#All],[잉크]],0),19)+INDEX(표5[#All],MATCH(C599,표5[[#All],[잉크]],0),22),INDEX(표5[#All],MATCH(C599,표5[[#All],[잉크]],0),MATCH($D$2,표5[#Headers],0)+2))</f>
        <v>0</v>
      </c>
    </row>
    <row r="600" spans="2:5" ht="16.5" hidden="1" customHeight="1" x14ac:dyDescent="0.3">
      <c r="B600" s="56">
        <f>IFERROR(SUM(D600:E600),0)</f>
        <v>0</v>
      </c>
      <c r="C600" s="139" t="str">
        <f>'제품 추가'!AC598</f>
        <v>ALOXID</v>
      </c>
      <c r="D600" s="138">
        <f>IF($D$2="주말",INDEX(표5[#All],MATCH(C600,표5[[#All],[잉크]],0),18)+INDEX(표5[#All],MATCH(C600,표5[[#All],[잉크]],0),21),INDEX(표5[#All],MATCH(C600,표5[[#All],[잉크]],0),MATCH($D$2,표5[#Headers],0)+1))</f>
        <v>0</v>
      </c>
      <c r="E600" s="138">
        <f>IF($D$2="주말",INDEX(표5[#All],MATCH(C600,표5[[#All],[잉크]],0),19)+INDEX(표5[#All],MATCH(C600,표5[[#All],[잉크]],0),22),INDEX(표5[#All],MATCH(C600,표5[[#All],[잉크]],0),MATCH($D$2,표5[#Headers],0)+2))</f>
        <v>0</v>
      </c>
    </row>
    <row r="601" spans="2:5" ht="16.5" customHeight="1" x14ac:dyDescent="0.3">
      <c r="B601" s="56">
        <f>IFERROR(SUM(D601:E601),0)</f>
        <v>2</v>
      </c>
      <c r="C601" s="139" t="str">
        <f>'제품 추가'!AC210</f>
        <v>GHOST</v>
      </c>
      <c r="D601" s="138">
        <f>IF($D$2="주말",INDEX(표5[#All],MATCH(C601,표5[[#All],[잉크]],0),18)+INDEX(표5[#All],MATCH(C601,표5[[#All],[잉크]],0),21),INDEX(표5[#All],MATCH(C601,표5[[#All],[잉크]],0),MATCH($D$2,표5[#Headers],0)+1))</f>
        <v>2</v>
      </c>
      <c r="E601" s="138">
        <f>IF($D$2="주말",INDEX(표5[#All],MATCH(C601,표5[[#All],[잉크]],0),19)+INDEX(표5[#All],MATCH(C601,표5[[#All],[잉크]],0),22),INDEX(표5[#All],MATCH(C601,표5[[#All],[잉크]],0),MATCH($D$2,표5[#Headers],0)+2))</f>
        <v>0</v>
      </c>
    </row>
    <row r="602" spans="2:5" ht="16.5" hidden="1" customHeight="1" x14ac:dyDescent="0.3">
      <c r="B602" s="56">
        <f>IFERROR(SUM(D602:E602),0)</f>
        <v>0</v>
      </c>
      <c r="C602" s="139" t="str">
        <f>'제품 추가'!AC600</f>
        <v>RIBO</v>
      </c>
      <c r="D602" s="138">
        <f>IF($D$2="주말",INDEX(표5[#All],MATCH(C602,표5[[#All],[잉크]],0),18)+INDEX(표5[#All],MATCH(C602,표5[[#All],[잉크]],0),21),INDEX(표5[#All],MATCH(C602,표5[[#All],[잉크]],0),MATCH($D$2,표5[#Headers],0)+1))</f>
        <v>0</v>
      </c>
      <c r="E602" s="138">
        <f>IF($D$2="주말",INDEX(표5[#All],MATCH(C602,표5[[#All],[잉크]],0),19)+INDEX(표5[#All],MATCH(C602,표5[[#All],[잉크]],0),22),INDEX(표5[#All],MATCH(C602,표5[[#All],[잉크]],0),MATCH($D$2,표5[#Headers],0)+2))</f>
        <v>0</v>
      </c>
    </row>
    <row r="603" spans="2:5" ht="16.5" hidden="1" customHeight="1" x14ac:dyDescent="0.3">
      <c r="B603" s="56">
        <f>IFERROR(SUM(D603:E603),0)</f>
        <v>0</v>
      </c>
      <c r="C603" s="139" t="str">
        <f>'제품 추가'!AC601</f>
        <v>TROLLI</v>
      </c>
      <c r="D603" s="138">
        <f>IF($D$2="주말",INDEX(표5[#All],MATCH(C603,표5[[#All],[잉크]],0),18)+INDEX(표5[#All],MATCH(C603,표5[[#All],[잉크]],0),21),INDEX(표5[#All],MATCH(C603,표5[[#All],[잉크]],0),MATCH($D$2,표5[#Headers],0)+1))</f>
        <v>0</v>
      </c>
      <c r="E603" s="138">
        <f>IF($D$2="주말",INDEX(표5[#All],MATCH(C603,표5[[#All],[잉크]],0),19)+INDEX(표5[#All],MATCH(C603,표5[[#All],[잉크]],0),22),INDEX(표5[#All],MATCH(C603,표5[[#All],[잉크]],0),MATCH($D$2,표5[#Headers],0)+2))</f>
        <v>0</v>
      </c>
    </row>
    <row r="604" spans="2:5" ht="16.5" hidden="1" customHeight="1" x14ac:dyDescent="0.3">
      <c r="B604" s="56">
        <f>IFERROR(SUM(D604:E604),0)</f>
        <v>0</v>
      </c>
      <c r="C604" s="139" t="str">
        <f>'제품 추가'!AC602</f>
        <v>TWILIGHT</v>
      </c>
      <c r="D604" s="138">
        <f>IF($D$2="주말",INDEX(표5[#All],MATCH(C604,표5[[#All],[잉크]],0),18)+INDEX(표5[#All],MATCH(C604,표5[[#All],[잉크]],0),21),INDEX(표5[#All],MATCH(C604,표5[[#All],[잉크]],0),MATCH($D$2,표5[#Headers],0)+1))</f>
        <v>0</v>
      </c>
      <c r="E604" s="138">
        <f>IF($D$2="주말",INDEX(표5[#All],MATCH(C604,표5[[#All],[잉크]],0),19)+INDEX(표5[#All],MATCH(C604,표5[[#All],[잉크]],0),22),INDEX(표5[#All],MATCH(C604,표5[[#All],[잉크]],0),MATCH($D$2,표5[#Headers],0)+2))</f>
        <v>0</v>
      </c>
    </row>
    <row r="605" spans="2:5" ht="16.5" hidden="1" customHeight="1" x14ac:dyDescent="0.3">
      <c r="B605" s="56">
        <f>IFERROR(SUM(D605:E605),0)</f>
        <v>0</v>
      </c>
      <c r="C605" s="139" t="str">
        <f>'제품 추가'!AC603</f>
        <v>PUREE</v>
      </c>
      <c r="D605" s="138">
        <f>IF($D$2="주말",INDEX(표5[#All],MATCH(C605,표5[[#All],[잉크]],0),18)+INDEX(표5[#All],MATCH(C605,표5[[#All],[잉크]],0),21),INDEX(표5[#All],MATCH(C605,표5[[#All],[잉크]],0),MATCH($D$2,표5[#Headers],0)+1))</f>
        <v>0</v>
      </c>
      <c r="E605" s="138">
        <f>IF($D$2="주말",INDEX(표5[#All],MATCH(C605,표5[[#All],[잉크]],0),19)+INDEX(표5[#All],MATCH(C605,표5[[#All],[잉크]],0),22),INDEX(표5[#All],MATCH(C605,표5[[#All],[잉크]],0),MATCH($D$2,표5[#Headers],0)+2))</f>
        <v>0</v>
      </c>
    </row>
    <row r="606" spans="2:5" ht="16.5" hidden="1" customHeight="1" x14ac:dyDescent="0.3">
      <c r="B606" s="56">
        <f>IFERROR(SUM(D606:E606),0)</f>
        <v>0</v>
      </c>
      <c r="C606" s="139" t="str">
        <f>'제품 추가'!AC604</f>
        <v>VOID</v>
      </c>
      <c r="D606" s="138">
        <f>IF($D$2="주말",INDEX(표5[#All],MATCH(C606,표5[[#All],[잉크]],0),18)+INDEX(표5[#All],MATCH(C606,표5[[#All],[잉크]],0),21),INDEX(표5[#All],MATCH(C606,표5[[#All],[잉크]],0),MATCH($D$2,표5[#Headers],0)+1))</f>
        <v>0</v>
      </c>
      <c r="E606" s="138">
        <f>IF($D$2="주말",INDEX(표5[#All],MATCH(C606,표5[[#All],[잉크]],0),19)+INDEX(표5[#All],MATCH(C606,표5[[#All],[잉크]],0),22),INDEX(표5[#All],MATCH(C606,표5[[#All],[잉크]],0),MATCH($D$2,표5[#Headers],0)+2))</f>
        <v>0</v>
      </c>
    </row>
    <row r="607" spans="2:5" ht="16.5" hidden="1" customHeight="1" x14ac:dyDescent="0.3">
      <c r="B607" s="56">
        <f>IFERROR(SUM(D607:E607),0)</f>
        <v>0</v>
      </c>
      <c r="C607" s="139" t="str">
        <f>'제품 추가'!AC605</f>
        <v>MILKTEA</v>
      </c>
      <c r="D607" s="138">
        <f>IF($D$2="주말",INDEX(표5[#All],MATCH(C607,표5[[#All],[잉크]],0),18)+INDEX(표5[#All],MATCH(C607,표5[[#All],[잉크]],0),21),INDEX(표5[#All],MATCH(C607,표5[[#All],[잉크]],0),MATCH($D$2,표5[#Headers],0)+1))</f>
        <v>0</v>
      </c>
      <c r="E607" s="138">
        <f>IF($D$2="주말",INDEX(표5[#All],MATCH(C607,표5[[#All],[잉크]],0),19)+INDEX(표5[#All],MATCH(C607,표5[[#All],[잉크]],0),22),INDEX(표5[#All],MATCH(C607,표5[[#All],[잉크]],0),MATCH($D$2,표5[#Headers],0)+2))</f>
        <v>0</v>
      </c>
    </row>
    <row r="608" spans="2:5" ht="16.5" hidden="1" customHeight="1" x14ac:dyDescent="0.3">
      <c r="B608" s="56">
        <f>IFERROR(SUM(D608:E608),0)</f>
        <v>0</v>
      </c>
      <c r="C608" s="139" t="str">
        <f>'제품 추가'!AC606</f>
        <v>KAHVE</v>
      </c>
      <c r="D608" s="138">
        <f>IF($D$2="주말",INDEX(표5[#All],MATCH(C608,표5[[#All],[잉크]],0),18)+INDEX(표5[#All],MATCH(C608,표5[[#All],[잉크]],0),21),INDEX(표5[#All],MATCH(C608,표5[[#All],[잉크]],0),MATCH($D$2,표5[#Headers],0)+1))</f>
        <v>0</v>
      </c>
      <c r="E608" s="138">
        <f>IF($D$2="주말",INDEX(표5[#All],MATCH(C608,표5[[#All],[잉크]],0),19)+INDEX(표5[#All],MATCH(C608,표5[[#All],[잉크]],0),22),INDEX(표5[#All],MATCH(C608,표5[[#All],[잉크]],0),MATCH($D$2,표5[#Headers],0)+2))</f>
        <v>0</v>
      </c>
    </row>
    <row r="609" spans="2:5" ht="16.5" hidden="1" customHeight="1" x14ac:dyDescent="0.3">
      <c r="B609" s="56">
        <f>IFERROR(SUM(D609:E609),0)</f>
        <v>0</v>
      </c>
      <c r="C609" s="139" t="str">
        <f>'제품 추가'!AC607</f>
        <v>UVPOMME</v>
      </c>
      <c r="D609" s="138">
        <f>IF($D$2="주말",INDEX(표5[#All],MATCH(C609,표5[[#All],[잉크]],0),18)+INDEX(표5[#All],MATCH(C609,표5[[#All],[잉크]],0),21),INDEX(표5[#All],MATCH(C609,표5[[#All],[잉크]],0),MATCH($D$2,표5[#Headers],0)+1))</f>
        <v>0</v>
      </c>
      <c r="E609" s="138">
        <f>IF($D$2="주말",INDEX(표5[#All],MATCH(C609,표5[[#All],[잉크]],0),19)+INDEX(표5[#All],MATCH(C609,표5[[#All],[잉크]],0),22),INDEX(표5[#All],MATCH(C609,표5[[#All],[잉크]],0),MATCH($D$2,표5[#Headers],0)+2))</f>
        <v>0</v>
      </c>
    </row>
    <row r="610" spans="2:5" hidden="1" x14ac:dyDescent="0.3">
      <c r="B610" s="56">
        <f>IFERROR(SUM(D610:E610),0)</f>
        <v>0</v>
      </c>
      <c r="C610" s="139" t="str">
        <f>'제품 추가'!AC608</f>
        <v>DWARF</v>
      </c>
      <c r="D610" s="138">
        <f>IF($D$2="주말",INDEX(표5[#All],MATCH(C610,표5[[#All],[잉크]],0),18)+INDEX(표5[#All],MATCH(C610,표5[[#All],[잉크]],0),21),INDEX(표5[#All],MATCH(C610,표5[[#All],[잉크]],0),MATCH($D$2,표5[#Headers],0)+1))</f>
        <v>0</v>
      </c>
      <c r="E610" s="138">
        <f>IF($D$2="주말",INDEX(표5[#All],MATCH(C610,표5[[#All],[잉크]],0),19)+INDEX(표5[#All],MATCH(C610,표5[[#All],[잉크]],0),22),INDEX(표5[#All],MATCH(C610,표5[[#All],[잉크]],0),MATCH($D$2,표5[#Headers],0)+2))</f>
        <v>0</v>
      </c>
    </row>
    <row r="611" spans="2:5" ht="16.5" hidden="1" customHeight="1" x14ac:dyDescent="0.3">
      <c r="B611" s="56">
        <f>IFERROR(SUM(D611:E611),0)</f>
        <v>0</v>
      </c>
      <c r="C611" s="139" t="str">
        <f>'제품 추가'!AC609</f>
        <v>HOBBIT</v>
      </c>
      <c r="D611" s="138">
        <f>IF($D$2="주말",INDEX(표5[#All],MATCH(C611,표5[[#All],[잉크]],0),18)+INDEX(표5[#All],MATCH(C611,표5[[#All],[잉크]],0),21),INDEX(표5[#All],MATCH(C611,표5[[#All],[잉크]],0),MATCH($D$2,표5[#Headers],0)+1))</f>
        <v>0</v>
      </c>
      <c r="E611" s="138">
        <f>IF($D$2="주말",INDEX(표5[#All],MATCH(C611,표5[[#All],[잉크]],0),19)+INDEX(표5[#All],MATCH(C611,표5[[#All],[잉크]],0),22),INDEX(표5[#All],MATCH(C611,표5[[#All],[잉크]],0),MATCH($D$2,표5[#Headers],0)+2))</f>
        <v>0</v>
      </c>
    </row>
    <row r="612" spans="2:5" ht="16.5" hidden="1" customHeight="1" x14ac:dyDescent="0.3">
      <c r="B612" s="56">
        <f>IFERROR(SUM(D612:E612),0)</f>
        <v>0</v>
      </c>
      <c r="C612" s="139" t="str">
        <f>'제품 추가'!AC610</f>
        <v>WAGYU</v>
      </c>
      <c r="D612" s="138">
        <f>IF($D$2="주말",INDEX(표5[#All],MATCH(C612,표5[[#All],[잉크]],0),18)+INDEX(표5[#All],MATCH(C612,표5[[#All],[잉크]],0),21),INDEX(표5[#All],MATCH(C612,표5[[#All],[잉크]],0),MATCH($D$2,표5[#Headers],0)+1))</f>
        <v>0</v>
      </c>
      <c r="E612" s="138">
        <f>IF($D$2="주말",INDEX(표5[#All],MATCH(C612,표5[[#All],[잉크]],0),19)+INDEX(표5[#All],MATCH(C612,표5[[#All],[잉크]],0),22),INDEX(표5[#All],MATCH(C612,표5[[#All],[잉크]],0),MATCH($D$2,표5[#Headers],0)+2))</f>
        <v>0</v>
      </c>
    </row>
    <row r="613" spans="2:5" ht="16.5" hidden="1" customHeight="1" x14ac:dyDescent="0.3">
      <c r="B613" s="56">
        <f>IFERROR(SUM(D613:E613),0)</f>
        <v>0</v>
      </c>
      <c r="C613" s="139" t="str">
        <f>'제품 추가'!AC611</f>
        <v>WASABI</v>
      </c>
      <c r="D613" s="138">
        <f>IF($D$2="주말",INDEX(표5[#All],MATCH(C613,표5[[#All],[잉크]],0),18)+INDEX(표5[#All],MATCH(C613,표5[[#All],[잉크]],0),21),INDEX(표5[#All],MATCH(C613,표5[[#All],[잉크]],0),MATCH($D$2,표5[#Headers],0)+1))</f>
        <v>0</v>
      </c>
      <c r="E613" s="138">
        <f>IF($D$2="주말",INDEX(표5[#All],MATCH(C613,표5[[#All],[잉크]],0),19)+INDEX(표5[#All],MATCH(C613,표5[[#All],[잉크]],0),22),INDEX(표5[#All],MATCH(C613,표5[[#All],[잉크]],0),MATCH($D$2,표5[#Headers],0)+2))</f>
        <v>0</v>
      </c>
    </row>
    <row r="614" spans="2:5" ht="16.5" hidden="1" customHeight="1" x14ac:dyDescent="0.3">
      <c r="B614" s="56">
        <f>IFERROR(SUM(D614:E614),0)</f>
        <v>0</v>
      </c>
      <c r="C614" s="139" t="str">
        <f>'제품 추가'!AC612</f>
        <v>KAKAO</v>
      </c>
      <c r="D614" s="138">
        <f>IF($D$2="주말",INDEX(표5[#All],MATCH(C614,표5[[#All],[잉크]],0),18)+INDEX(표5[#All],MATCH(C614,표5[[#All],[잉크]],0),21),INDEX(표5[#All],MATCH(C614,표5[[#All],[잉크]],0),MATCH($D$2,표5[#Headers],0)+1))</f>
        <v>0</v>
      </c>
      <c r="E614" s="138">
        <f>IF($D$2="주말",INDEX(표5[#All],MATCH(C614,표5[[#All],[잉크]],0),19)+INDEX(표5[#All],MATCH(C614,표5[[#All],[잉크]],0),22),INDEX(표5[#All],MATCH(C614,표5[[#All],[잉크]],0),MATCH($D$2,표5[#Headers],0)+2))</f>
        <v>0</v>
      </c>
    </row>
    <row r="615" spans="2:5" ht="16.5" hidden="1" customHeight="1" x14ac:dyDescent="0.3">
      <c r="B615" s="56">
        <f>IFERROR(SUM(D615:E615),0)</f>
        <v>0</v>
      </c>
      <c r="C615" s="139" t="str">
        <f>'제품 추가'!AC613</f>
        <v>NOEUL</v>
      </c>
      <c r="D615" s="138">
        <f>IF($D$2="주말",INDEX(표5[#All],MATCH(C615,표5[[#All],[잉크]],0),18)+INDEX(표5[#All],MATCH(C615,표5[[#All],[잉크]],0),21),INDEX(표5[#All],MATCH(C615,표5[[#All],[잉크]],0),MATCH($D$2,표5[#Headers],0)+1))</f>
        <v>0</v>
      </c>
      <c r="E615" s="138">
        <f>IF($D$2="주말",INDEX(표5[#All],MATCH(C615,표5[[#All],[잉크]],0),19)+INDEX(표5[#All],MATCH(C615,표5[[#All],[잉크]],0),22),INDEX(표5[#All],MATCH(C615,표5[[#All],[잉크]],0),MATCH($D$2,표5[#Headers],0)+2))</f>
        <v>0</v>
      </c>
    </row>
    <row r="616" spans="2:5" ht="16.5" hidden="1" customHeight="1" x14ac:dyDescent="0.3">
      <c r="B616" s="56">
        <f>IFERROR(SUM(D616:E616),0)</f>
        <v>0</v>
      </c>
      <c r="C616" s="139" t="str">
        <f>'제품 추가'!AC614</f>
        <v>CHANEL</v>
      </c>
      <c r="D616" s="138">
        <f>IF($D$2="주말",INDEX(표5[#All],MATCH(C616,표5[[#All],[잉크]],0),18)+INDEX(표5[#All],MATCH(C616,표5[[#All],[잉크]],0),21),INDEX(표5[#All],MATCH(C616,표5[[#All],[잉크]],0),MATCH($D$2,표5[#Headers],0)+1))</f>
        <v>0</v>
      </c>
      <c r="E616" s="138">
        <f>IF($D$2="주말",INDEX(표5[#All],MATCH(C616,표5[[#All],[잉크]],0),19)+INDEX(표5[#All],MATCH(C616,표5[[#All],[잉크]],0),22),INDEX(표5[#All],MATCH(C616,표5[[#All],[잉크]],0),MATCH($D$2,표5[#Headers],0)+2))</f>
        <v>0</v>
      </c>
    </row>
    <row r="617" spans="2:5" ht="16.5" hidden="1" customHeight="1" x14ac:dyDescent="0.3">
      <c r="B617" s="56">
        <f>IFERROR(SUM(D617:E617),0)</f>
        <v>0</v>
      </c>
      <c r="C617" s="139" t="str">
        <f>'제품 추가'!AC615</f>
        <v>THREAD</v>
      </c>
      <c r="D617" s="138">
        <f>IF($D$2="주말",INDEX(표5[#All],MATCH(C617,표5[[#All],[잉크]],0),18)+INDEX(표5[#All],MATCH(C617,표5[[#All],[잉크]],0),21),INDEX(표5[#All],MATCH(C617,표5[[#All],[잉크]],0),MATCH($D$2,표5[#Headers],0)+1))</f>
        <v>0</v>
      </c>
      <c r="E617" s="138">
        <f>IF($D$2="주말",INDEX(표5[#All],MATCH(C617,표5[[#All],[잉크]],0),19)+INDEX(표5[#All],MATCH(C617,표5[[#All],[잉크]],0),22),INDEX(표5[#All],MATCH(C617,표5[[#All],[잉크]],0),MATCH($D$2,표5[#Headers],0)+2))</f>
        <v>0</v>
      </c>
    </row>
    <row r="618" spans="2:5" ht="16.5" hidden="1" customHeight="1" x14ac:dyDescent="0.3">
      <c r="B618" s="56">
        <f>IFERROR(SUM(D618:E618),0)</f>
        <v>0</v>
      </c>
      <c r="C618" s="139" t="str">
        <f>'제품 추가'!AC616</f>
        <v>UVNEEDLE</v>
      </c>
      <c r="D618" s="138">
        <f>IF($D$2="주말",INDEX(표5[#All],MATCH(C618,표5[[#All],[잉크]],0),18)+INDEX(표5[#All],MATCH(C618,표5[[#All],[잉크]],0),21),INDEX(표5[#All],MATCH(C618,표5[[#All],[잉크]],0),MATCH($D$2,표5[#Headers],0)+1))</f>
        <v>0</v>
      </c>
      <c r="E618" s="138">
        <f>IF($D$2="주말",INDEX(표5[#All],MATCH(C618,표5[[#All],[잉크]],0),19)+INDEX(표5[#All],MATCH(C618,표5[[#All],[잉크]],0),22),INDEX(표5[#All],MATCH(C618,표5[[#All],[잉크]],0),MATCH($D$2,표5[#Headers],0)+2))</f>
        <v>0</v>
      </c>
    </row>
    <row r="619" spans="2:5" ht="16.5" customHeight="1" x14ac:dyDescent="0.3">
      <c r="B619" s="56">
        <f>IFERROR(SUM(D619:E619),0)</f>
        <v>2</v>
      </c>
      <c r="C619" s="139" t="str">
        <f>'제품 추가'!AC212</f>
        <v>GLACIER</v>
      </c>
      <c r="D619" s="138">
        <f>IF($D$2="주말",INDEX(표5[#All],MATCH(C619,표5[[#All],[잉크]],0),18)+INDEX(표5[#All],MATCH(C619,표5[[#All],[잉크]],0),21),INDEX(표5[#All],MATCH(C619,표5[[#All],[잉크]],0),MATCH($D$2,표5[#Headers],0)+1))</f>
        <v>0</v>
      </c>
      <c r="E619" s="138">
        <f>IF($D$2="주말",INDEX(표5[#All],MATCH(C619,표5[[#All],[잉크]],0),19)+INDEX(표5[#All],MATCH(C619,표5[[#All],[잉크]],0),22),INDEX(표5[#All],MATCH(C619,표5[[#All],[잉크]],0),MATCH($D$2,표5[#Headers],0)+2))</f>
        <v>2</v>
      </c>
    </row>
    <row r="620" spans="2:5" ht="16.5" hidden="1" customHeight="1" x14ac:dyDescent="0.3">
      <c r="B620" s="56">
        <f>IFERROR(SUM(D620:E620),0)</f>
        <v>0</v>
      </c>
      <c r="C620" s="139" t="str">
        <f>'제품 추가'!AC618</f>
        <v>LAIR</v>
      </c>
      <c r="D620" s="138">
        <f>IF($D$2="주말",INDEX(표5[#All],MATCH(C620,표5[[#All],[잉크]],0),18)+INDEX(표5[#All],MATCH(C620,표5[[#All],[잉크]],0),21),INDEX(표5[#All],MATCH(C620,표5[[#All],[잉크]],0),MATCH($D$2,표5[#Headers],0)+1))</f>
        <v>0</v>
      </c>
      <c r="E620" s="138">
        <f>IF($D$2="주말",INDEX(표5[#All],MATCH(C620,표5[[#All],[잉크]],0),19)+INDEX(표5[#All],MATCH(C620,표5[[#All],[잉크]],0),22),INDEX(표5[#All],MATCH(C620,표5[[#All],[잉크]],0),MATCH($D$2,표5[#Headers],0)+2))</f>
        <v>0</v>
      </c>
    </row>
    <row r="621" spans="2:5" ht="16.5" hidden="1" customHeight="1" x14ac:dyDescent="0.3">
      <c r="B621" s="56">
        <f>IFERROR(SUM(D621:E621),0)</f>
        <v>0</v>
      </c>
      <c r="C621" s="139" t="str">
        <f>'제품 추가'!AC619</f>
        <v>WELLDONE</v>
      </c>
      <c r="D621" s="138">
        <f>IF($D$2="주말",INDEX(표5[#All],MATCH(C621,표5[[#All],[잉크]],0),18)+INDEX(표5[#All],MATCH(C621,표5[[#All],[잉크]],0),21),INDEX(표5[#All],MATCH(C621,표5[[#All],[잉크]],0),MATCH($D$2,표5[#Headers],0)+1))</f>
        <v>0</v>
      </c>
      <c r="E621" s="138">
        <f>IF($D$2="주말",INDEX(표5[#All],MATCH(C621,표5[[#All],[잉크]],0),19)+INDEX(표5[#All],MATCH(C621,표5[[#All],[잉크]],0),22),INDEX(표5[#All],MATCH(C621,표5[[#All],[잉크]],0),MATCH($D$2,표5[#Headers],0)+2))</f>
        <v>0</v>
      </c>
    </row>
    <row r="622" spans="2:5" ht="16.5" customHeight="1" x14ac:dyDescent="0.3">
      <c r="B622" s="56">
        <f>IFERROR(SUM(D622:E622),0)</f>
        <v>2</v>
      </c>
      <c r="C622" s="139" t="str">
        <f>'제품 추가'!AC980</f>
        <v>GREASE</v>
      </c>
      <c r="D622" s="138">
        <f>IF($D$2="주말",INDEX(표5[#All],MATCH(C622,표5[[#All],[잉크]],0),18)+INDEX(표5[#All],MATCH(C622,표5[[#All],[잉크]],0),21),INDEX(표5[#All],MATCH(C622,표5[[#All],[잉크]],0),MATCH($D$2,표5[#Headers],0)+1))</f>
        <v>0</v>
      </c>
      <c r="E622" s="138">
        <f>IF($D$2="주말",INDEX(표5[#All],MATCH(C622,표5[[#All],[잉크]],0),19)+INDEX(표5[#All],MATCH(C622,표5[[#All],[잉크]],0),22),INDEX(표5[#All],MATCH(C622,표5[[#All],[잉크]],0),MATCH($D$2,표5[#Headers],0)+2))</f>
        <v>2</v>
      </c>
    </row>
    <row r="623" spans="2:5" ht="16.5" hidden="1" customHeight="1" x14ac:dyDescent="0.3">
      <c r="B623" s="56">
        <f>IFERROR(SUM(D623:E623),0)</f>
        <v>0</v>
      </c>
      <c r="C623" s="139" t="str">
        <f>'제품 추가'!AC621</f>
        <v>UVRING</v>
      </c>
      <c r="D623" s="138">
        <f>IF($D$2="주말",INDEX(표5[#All],MATCH(C623,표5[[#All],[잉크]],0),18)+INDEX(표5[#All],MATCH(C623,표5[[#All],[잉크]],0),21),INDEX(표5[#All],MATCH(C623,표5[[#All],[잉크]],0),MATCH($D$2,표5[#Headers],0)+1))</f>
        <v>0</v>
      </c>
      <c r="E623" s="138">
        <f>IF($D$2="주말",INDEX(표5[#All],MATCH(C623,표5[[#All],[잉크]],0),19)+INDEX(표5[#All],MATCH(C623,표5[[#All],[잉크]],0),22),INDEX(표5[#All],MATCH(C623,표5[[#All],[잉크]],0),MATCH($D$2,표5[#Headers],0)+2))</f>
        <v>0</v>
      </c>
    </row>
    <row r="624" spans="2:5" ht="16.5" hidden="1" customHeight="1" x14ac:dyDescent="0.3">
      <c r="B624" s="56">
        <f>IFERROR(SUM(D624:E624),0)</f>
        <v>0</v>
      </c>
      <c r="C624" s="139" t="str">
        <f>'제품 추가'!AC622</f>
        <v>ECLIPSE</v>
      </c>
      <c r="D624" s="138">
        <f>IF($D$2="주말",INDEX(표5[#All],MATCH(C624,표5[[#All],[잉크]],0),18)+INDEX(표5[#All],MATCH(C624,표5[[#All],[잉크]],0),21),INDEX(표5[#All],MATCH(C624,표5[[#All],[잉크]],0),MATCH($D$2,표5[#Headers],0)+1))</f>
        <v>0</v>
      </c>
      <c r="E624" s="138">
        <f>IF($D$2="주말",INDEX(표5[#All],MATCH(C624,표5[[#All],[잉크]],0),19)+INDEX(표5[#All],MATCH(C624,표5[[#All],[잉크]],0),22),INDEX(표5[#All],MATCH(C624,표5[[#All],[잉크]],0),MATCH($D$2,표5[#Headers],0)+2))</f>
        <v>0</v>
      </c>
    </row>
    <row r="625" spans="2:5" ht="16.5" hidden="1" customHeight="1" x14ac:dyDescent="0.3">
      <c r="B625" s="56">
        <f>IFERROR(SUM(D625:E625),0)</f>
        <v>0</v>
      </c>
      <c r="C625" s="139" t="str">
        <f>'제품 추가'!AC623</f>
        <v>COMET</v>
      </c>
      <c r="D625" s="138">
        <f>IF($D$2="주말",INDEX(표5[#All],MATCH(C625,표5[[#All],[잉크]],0),18)+INDEX(표5[#All],MATCH(C625,표5[[#All],[잉크]],0),21),INDEX(표5[#All],MATCH(C625,표5[[#All],[잉크]],0),MATCH($D$2,표5[#Headers],0)+1))</f>
        <v>0</v>
      </c>
      <c r="E625" s="138">
        <f>IF($D$2="주말",INDEX(표5[#All],MATCH(C625,표5[[#All],[잉크]],0),19)+INDEX(표5[#All],MATCH(C625,표5[[#All],[잉크]],0),22),INDEX(표5[#All],MATCH(C625,표5[[#All],[잉크]],0),MATCH($D$2,표5[#Headers],0)+2))</f>
        <v>0</v>
      </c>
    </row>
    <row r="626" spans="2:5" ht="16.5" hidden="1" customHeight="1" x14ac:dyDescent="0.3">
      <c r="B626" s="56">
        <f>IFERROR(SUM(D626:E626),0)</f>
        <v>0</v>
      </c>
      <c r="C626" s="139" t="str">
        <f>'제품 추가'!AC624</f>
        <v>WISP</v>
      </c>
      <c r="D626" s="138">
        <f>IF($D$2="주말",INDEX(표5[#All],MATCH(C626,표5[[#All],[잉크]],0),18)+INDEX(표5[#All],MATCH(C626,표5[[#All],[잉크]],0),21),INDEX(표5[#All],MATCH(C626,표5[[#All],[잉크]],0),MATCH($D$2,표5[#Headers],0)+1))</f>
        <v>0</v>
      </c>
      <c r="E626" s="138">
        <f>IF($D$2="주말",INDEX(표5[#All],MATCH(C626,표5[[#All],[잉크]],0),19)+INDEX(표5[#All],MATCH(C626,표5[[#All],[잉크]],0),22),INDEX(표5[#All],MATCH(C626,표5[[#All],[잉크]],0),MATCH($D$2,표5[#Headers],0)+2))</f>
        <v>0</v>
      </c>
    </row>
    <row r="627" spans="2:5" ht="16.5" hidden="1" customHeight="1" x14ac:dyDescent="0.3">
      <c r="B627" s="56">
        <f>IFERROR(SUM(D627:E627),0)</f>
        <v>0</v>
      </c>
      <c r="C627" s="139" t="str">
        <f>'제품 추가'!AC625</f>
        <v>FRANKY</v>
      </c>
      <c r="D627" s="138">
        <f>IF($D$2="주말",INDEX(표5[#All],MATCH(C627,표5[[#All],[잉크]],0),18)+INDEX(표5[#All],MATCH(C627,표5[[#All],[잉크]],0),21),INDEX(표5[#All],MATCH(C627,표5[[#All],[잉크]],0),MATCH($D$2,표5[#Headers],0)+1))</f>
        <v>0</v>
      </c>
      <c r="E627" s="138">
        <f>IF($D$2="주말",INDEX(표5[#All],MATCH(C627,표5[[#All],[잉크]],0),19)+INDEX(표5[#All],MATCH(C627,표5[[#All],[잉크]],0),22),INDEX(표5[#All],MATCH(C627,표5[[#All],[잉크]],0),MATCH($D$2,표5[#Headers],0)+2))</f>
        <v>0</v>
      </c>
    </row>
    <row r="628" spans="2:5" ht="16.5" hidden="1" customHeight="1" x14ac:dyDescent="0.3">
      <c r="B628" s="56">
        <f>IFERROR(SUM(D628:E628),0)</f>
        <v>0</v>
      </c>
      <c r="C628" s="139" t="str">
        <f>'제품 추가'!AC626</f>
        <v>CHOPPER</v>
      </c>
      <c r="D628" s="138">
        <f>IF($D$2="주말",INDEX(표5[#All],MATCH(C628,표5[[#All],[잉크]],0),18)+INDEX(표5[#All],MATCH(C628,표5[[#All],[잉크]],0),21),INDEX(표5[#All],MATCH(C628,표5[[#All],[잉크]],0),MATCH($D$2,표5[#Headers],0)+1))</f>
        <v>0</v>
      </c>
      <c r="E628" s="138">
        <f>IF($D$2="주말",INDEX(표5[#All],MATCH(C628,표5[[#All],[잉크]],0),19)+INDEX(표5[#All],MATCH(C628,표5[[#All],[잉크]],0),22),INDEX(표5[#All],MATCH(C628,표5[[#All],[잉크]],0),MATCH($D$2,표5[#Headers],0)+2))</f>
        <v>0</v>
      </c>
    </row>
    <row r="629" spans="2:5" ht="16.5" hidden="1" customHeight="1" x14ac:dyDescent="0.3">
      <c r="B629" s="56">
        <f>IFERROR(SUM(D629:E629),0)</f>
        <v>0</v>
      </c>
      <c r="C629" s="139" t="str">
        <f>'제품 추가'!AC627</f>
        <v>VINICIUS</v>
      </c>
      <c r="D629" s="138">
        <f>IF($D$2="주말",INDEX(표5[#All],MATCH(C629,표5[[#All],[잉크]],0),18)+INDEX(표5[#All],MATCH(C629,표5[[#All],[잉크]],0),21),INDEX(표5[#All],MATCH(C629,표5[[#All],[잉크]],0),MATCH($D$2,표5[#Headers],0)+1))</f>
        <v>0</v>
      </c>
      <c r="E629" s="138">
        <f>IF($D$2="주말",INDEX(표5[#All],MATCH(C629,표5[[#All],[잉크]],0),19)+INDEX(표5[#All],MATCH(C629,표5[[#All],[잉크]],0),22),INDEX(표5[#All],MATCH(C629,표5[[#All],[잉크]],0),MATCH($D$2,표5[#Headers],0)+2))</f>
        <v>0</v>
      </c>
    </row>
    <row r="630" spans="2:5" ht="16.5" hidden="1" customHeight="1" x14ac:dyDescent="0.3">
      <c r="B630" s="56">
        <f>IFERROR(SUM(D630:E630),0)</f>
        <v>0</v>
      </c>
      <c r="C630" s="139" t="str">
        <f>'제품 추가'!AC628</f>
        <v>MBAPPE</v>
      </c>
      <c r="D630" s="138">
        <f>IF($D$2="주말",INDEX(표5[#All],MATCH(C630,표5[[#All],[잉크]],0),18)+INDEX(표5[#All],MATCH(C630,표5[[#All],[잉크]],0),21),INDEX(표5[#All],MATCH(C630,표5[[#All],[잉크]],0),MATCH($D$2,표5[#Headers],0)+1))</f>
        <v>0</v>
      </c>
      <c r="E630" s="138">
        <f>IF($D$2="주말",INDEX(표5[#All],MATCH(C630,표5[[#All],[잉크]],0),19)+INDEX(표5[#All],MATCH(C630,표5[[#All],[잉크]],0),22),INDEX(표5[#All],MATCH(C630,표5[[#All],[잉크]],0),MATCH($D$2,표5[#Headers],0)+2))</f>
        <v>0</v>
      </c>
    </row>
    <row r="631" spans="2:5" ht="16.5" hidden="1" customHeight="1" x14ac:dyDescent="0.3">
      <c r="B631" s="56">
        <f>IFERROR(SUM(D631:E631),0)</f>
        <v>0</v>
      </c>
      <c r="C631" s="139" t="str">
        <f>'제품 추가'!AC629</f>
        <v>BENZEMA</v>
      </c>
      <c r="D631" s="138">
        <f>IF($D$2="주말",INDEX(표5[#All],MATCH(C631,표5[[#All],[잉크]],0),18)+INDEX(표5[#All],MATCH(C631,표5[[#All],[잉크]],0),21),INDEX(표5[#All],MATCH(C631,표5[[#All],[잉크]],0),MATCH($D$2,표5[#Headers],0)+1))</f>
        <v>0</v>
      </c>
      <c r="E631" s="138">
        <f>IF($D$2="주말",INDEX(표5[#All],MATCH(C631,표5[[#All],[잉크]],0),19)+INDEX(표5[#All],MATCH(C631,표5[[#All],[잉크]],0),22),INDEX(표5[#All],MATCH(C631,표5[[#All],[잉크]],0),MATCH($D$2,표5[#Headers],0)+2))</f>
        <v>0</v>
      </c>
    </row>
    <row r="632" spans="2:5" ht="16.5" hidden="1" customHeight="1" x14ac:dyDescent="0.3">
      <c r="B632" s="56">
        <f>IFERROR(SUM(D632:E632),0)</f>
        <v>0</v>
      </c>
      <c r="C632" s="139" t="str">
        <f>'제품 추가'!AC630</f>
        <v>MERCURY</v>
      </c>
      <c r="D632" s="138">
        <f>IF($D$2="주말",INDEX(표5[#All],MATCH(C632,표5[[#All],[잉크]],0),18)+INDEX(표5[#All],MATCH(C632,표5[[#All],[잉크]],0),21),INDEX(표5[#All],MATCH(C632,표5[[#All],[잉크]],0),MATCH($D$2,표5[#Headers],0)+1))</f>
        <v>0</v>
      </c>
      <c r="E632" s="138">
        <f>IF($D$2="주말",INDEX(표5[#All],MATCH(C632,표5[[#All],[잉크]],0),19)+INDEX(표5[#All],MATCH(C632,표5[[#All],[잉크]],0),22),INDEX(표5[#All],MATCH(C632,표5[[#All],[잉크]],0),MATCH($D$2,표5[#Headers],0)+2))</f>
        <v>0</v>
      </c>
    </row>
    <row r="633" spans="2:5" ht="16.5" hidden="1" customHeight="1" x14ac:dyDescent="0.3">
      <c r="B633" s="56">
        <f>IFERROR(SUM(D633:E633),0)</f>
        <v>0</v>
      </c>
      <c r="C633" s="139" t="str">
        <f>'제품 추가'!AC631</f>
        <v>AURORA</v>
      </c>
      <c r="D633" s="138">
        <f>IF($D$2="주말",INDEX(표5[#All],MATCH(C633,표5[[#All],[잉크]],0),18)+INDEX(표5[#All],MATCH(C633,표5[[#All],[잉크]],0),21),INDEX(표5[#All],MATCH(C633,표5[[#All],[잉크]],0),MATCH($D$2,표5[#Headers],0)+1))</f>
        <v>0</v>
      </c>
      <c r="E633" s="138">
        <f>IF($D$2="주말",INDEX(표5[#All],MATCH(C633,표5[[#All],[잉크]],0),19)+INDEX(표5[#All],MATCH(C633,표5[[#All],[잉크]],0),22),INDEX(표5[#All],MATCH(C633,표5[[#All],[잉크]],0),MATCH($D$2,표5[#Headers],0)+2))</f>
        <v>0</v>
      </c>
    </row>
    <row r="634" spans="2:5" ht="16.5" hidden="1" customHeight="1" x14ac:dyDescent="0.3">
      <c r="B634" s="56">
        <f>IFERROR(SUM(D634:E634),0)</f>
        <v>0</v>
      </c>
      <c r="C634" s="139" t="str">
        <f>'제품 추가'!AC632</f>
        <v>HEAL</v>
      </c>
      <c r="D634" s="138">
        <f>IF($D$2="주말",INDEX(표5[#All],MATCH(C634,표5[[#All],[잉크]],0),18)+INDEX(표5[#All],MATCH(C634,표5[[#All],[잉크]],0),21),INDEX(표5[#All],MATCH(C634,표5[[#All],[잉크]],0),MATCH($D$2,표5[#Headers],0)+1))</f>
        <v>0</v>
      </c>
      <c r="E634" s="138">
        <f>IF($D$2="주말",INDEX(표5[#All],MATCH(C634,표5[[#All],[잉크]],0),19)+INDEX(표5[#All],MATCH(C634,표5[[#All],[잉크]],0),22),INDEX(표5[#All],MATCH(C634,표5[[#All],[잉크]],0),MATCH($D$2,표5[#Headers],0)+2))</f>
        <v>0</v>
      </c>
    </row>
    <row r="635" spans="2:5" ht="16.5" hidden="1" customHeight="1" x14ac:dyDescent="0.3">
      <c r="B635" s="56">
        <f>IFERROR(SUM(D635:E635),0)</f>
        <v>0</v>
      </c>
      <c r="C635" s="139" t="str">
        <f>'제품 추가'!AC633</f>
        <v>ELEVEN</v>
      </c>
      <c r="D635" s="138">
        <f>IF($D$2="주말",INDEX(표5[#All],MATCH(C635,표5[[#All],[잉크]],0),18)+INDEX(표5[#All],MATCH(C635,표5[[#All],[잉크]],0),21),INDEX(표5[#All],MATCH(C635,표5[[#All],[잉크]],0),MATCH($D$2,표5[#Headers],0)+1))</f>
        <v>0</v>
      </c>
      <c r="E635" s="138">
        <f>IF($D$2="주말",INDEX(표5[#All],MATCH(C635,표5[[#All],[잉크]],0),19)+INDEX(표5[#All],MATCH(C635,표5[[#All],[잉크]],0),22),INDEX(표5[#All],MATCH(C635,표5[[#All],[잉크]],0),MATCH($D$2,표5[#Headers],0)+2))</f>
        <v>0</v>
      </c>
    </row>
    <row r="636" spans="2:5" ht="16.5" hidden="1" customHeight="1" x14ac:dyDescent="0.3">
      <c r="B636" s="56">
        <f>IFERROR(SUM(D636:E636),0)</f>
        <v>0</v>
      </c>
      <c r="C636" s="139" t="str">
        <f>'제품 추가'!AC634</f>
        <v>KITSCH</v>
      </c>
      <c r="D636" s="138">
        <f>IF($D$2="주말",INDEX(표5[#All],MATCH(C636,표5[[#All],[잉크]],0),18)+INDEX(표5[#All],MATCH(C636,표5[[#All],[잉크]],0),21),INDEX(표5[#All],MATCH(C636,표5[[#All],[잉크]],0),MATCH($D$2,표5[#Headers],0)+1))</f>
        <v>0</v>
      </c>
      <c r="E636" s="138">
        <f>IF($D$2="주말",INDEX(표5[#All],MATCH(C636,표5[[#All],[잉크]],0),19)+INDEX(표5[#All],MATCH(C636,표5[[#All],[잉크]],0),22),INDEX(표5[#All],MATCH(C636,표5[[#All],[잉크]],0),MATCH($D$2,표5[#Headers],0)+2))</f>
        <v>0</v>
      </c>
    </row>
    <row r="637" spans="2:5" ht="16.5" hidden="1" customHeight="1" x14ac:dyDescent="0.3">
      <c r="B637" s="56">
        <f>IFERROR(SUM(D637:E637),0)</f>
        <v>0</v>
      </c>
      <c r="C637" s="139" t="str">
        <f>'제품 추가'!AC635</f>
        <v>IAM</v>
      </c>
      <c r="D637" s="138">
        <f>IF($D$2="주말",INDEX(표5[#All],MATCH(C637,표5[[#All],[잉크]],0),18)+INDEX(표5[#All],MATCH(C637,표5[[#All],[잉크]],0),21),INDEX(표5[#All],MATCH(C637,표5[[#All],[잉크]],0),MATCH($D$2,표5[#Headers],0)+1))</f>
        <v>0</v>
      </c>
      <c r="E637" s="138">
        <f>IF($D$2="주말",INDEX(표5[#All],MATCH(C637,표5[[#All],[잉크]],0),19)+INDEX(표5[#All],MATCH(C637,표5[[#All],[잉크]],0),22),INDEX(표5[#All],MATCH(C637,표5[[#All],[잉크]],0),MATCH($D$2,표5[#Headers],0)+2))</f>
        <v>0</v>
      </c>
    </row>
    <row r="638" spans="2:5" ht="16.5" hidden="1" customHeight="1" x14ac:dyDescent="0.3">
      <c r="B638" s="56">
        <f>IFERROR(SUM(D638:E638),0)</f>
        <v>0</v>
      </c>
      <c r="C638" s="139" t="str">
        <f>'제품 추가'!AC636</f>
        <v>ALI</v>
      </c>
      <c r="D638" s="138">
        <f>IF($D$2="주말",INDEX(표5[#All],MATCH(C638,표5[[#All],[잉크]],0),18)+INDEX(표5[#All],MATCH(C638,표5[[#All],[잉크]],0),21),INDEX(표5[#All],MATCH(C638,표5[[#All],[잉크]],0),MATCH($D$2,표5[#Headers],0)+1))</f>
        <v>0</v>
      </c>
      <c r="E638" s="138">
        <f>IF($D$2="주말",INDEX(표5[#All],MATCH(C638,표5[[#All],[잉크]],0),19)+INDEX(표5[#All],MATCH(C638,표5[[#All],[잉크]],0),22),INDEX(표5[#All],MATCH(C638,표5[[#All],[잉크]],0),MATCH($D$2,표5[#Headers],0)+2))</f>
        <v>0</v>
      </c>
    </row>
    <row r="639" spans="2:5" ht="16.5" hidden="1" customHeight="1" x14ac:dyDescent="0.3">
      <c r="B639" s="56">
        <f>IFERROR(SUM(D639:E639),0)</f>
        <v>0</v>
      </c>
      <c r="C639" s="139" t="str">
        <f>'제품 추가'!AC637</f>
        <v>ERIKSEN</v>
      </c>
      <c r="D639" s="138">
        <f>IF($D$2="주말",INDEX(표5[#All],MATCH(C639,표5[[#All],[잉크]],0),18)+INDEX(표5[#All],MATCH(C639,표5[[#All],[잉크]],0),21),INDEX(표5[#All],MATCH(C639,표5[[#All],[잉크]],0),MATCH($D$2,표5[#Headers],0)+1))</f>
        <v>0</v>
      </c>
      <c r="E639" s="138">
        <f>IF($D$2="주말",INDEX(표5[#All],MATCH(C639,표5[[#All],[잉크]],0),19)+INDEX(표5[#All],MATCH(C639,표5[[#All],[잉크]],0),22),INDEX(표5[#All],MATCH(C639,표5[[#All],[잉크]],0),MATCH($D$2,표5[#Headers],0)+2))</f>
        <v>0</v>
      </c>
    </row>
    <row r="640" spans="2:5" ht="16.5" hidden="1" customHeight="1" x14ac:dyDescent="0.3">
      <c r="B640" s="56">
        <f>IFERROR(SUM(D640:E640),0)</f>
        <v>0</v>
      </c>
      <c r="C640" s="139" t="str">
        <f>'제품 추가'!AC638</f>
        <v>KANE</v>
      </c>
      <c r="D640" s="138">
        <f>IF($D$2="주말",INDEX(표5[#All],MATCH(C640,표5[[#All],[잉크]],0),18)+INDEX(표5[#All],MATCH(C640,표5[[#All],[잉크]],0),21),INDEX(표5[#All],MATCH(C640,표5[[#All],[잉크]],0),MATCH($D$2,표5[#Headers],0)+1))</f>
        <v>0</v>
      </c>
      <c r="E640" s="138">
        <f>IF($D$2="주말",INDEX(표5[#All],MATCH(C640,표5[[#All],[잉크]],0),19)+INDEX(표5[#All],MATCH(C640,표5[[#All],[잉크]],0),22),INDEX(표5[#All],MATCH(C640,표5[[#All],[잉크]],0),MATCH($D$2,표5[#Headers],0)+2))</f>
        <v>0</v>
      </c>
    </row>
    <row r="641" spans="2:5" ht="16.5" hidden="1" customHeight="1" x14ac:dyDescent="0.3">
      <c r="B641" s="56">
        <f>IFERROR(SUM(D641:E641),0)</f>
        <v>0</v>
      </c>
      <c r="C641" s="139" t="str">
        <f>'제품 추가'!AC639</f>
        <v>NEUTRAL</v>
      </c>
      <c r="D641" s="138">
        <f>IF($D$2="주말",INDEX(표5[#All],MATCH(C641,표5[[#All],[잉크]],0),18)+INDEX(표5[#All],MATCH(C641,표5[[#All],[잉크]],0),21),INDEX(표5[#All],MATCH(C641,표5[[#All],[잉크]],0),MATCH($D$2,표5[#Headers],0)+1))</f>
        <v>0</v>
      </c>
      <c r="E641" s="138">
        <f>IF($D$2="주말",INDEX(표5[#All],MATCH(C641,표5[[#All],[잉크]],0),19)+INDEX(표5[#All],MATCH(C641,표5[[#All],[잉크]],0),22),INDEX(표5[#All],MATCH(C641,표5[[#All],[잉크]],0),MATCH($D$2,표5[#Headers],0)+2))</f>
        <v>0</v>
      </c>
    </row>
    <row r="642" spans="2:5" ht="16.5" hidden="1" customHeight="1" x14ac:dyDescent="0.3">
      <c r="B642" s="56">
        <f>IFERROR(SUM(D642:E642),0)</f>
        <v>0</v>
      </c>
      <c r="C642" s="139" t="str">
        <f>'제품 추가'!AC640</f>
        <v>BULGOGI</v>
      </c>
      <c r="D642" s="138">
        <f>IF($D$2="주말",INDEX(표5[#All],MATCH(C642,표5[[#All],[잉크]],0),18)+INDEX(표5[#All],MATCH(C642,표5[[#All],[잉크]],0),21),INDEX(표5[#All],MATCH(C642,표5[[#All],[잉크]],0),MATCH($D$2,표5[#Headers],0)+1))</f>
        <v>0</v>
      </c>
      <c r="E642" s="138">
        <f>IF($D$2="주말",INDEX(표5[#All],MATCH(C642,표5[[#All],[잉크]],0),19)+INDEX(표5[#All],MATCH(C642,표5[[#All],[잉크]],0),22),INDEX(표5[#All],MATCH(C642,표5[[#All],[잉크]],0),MATCH($D$2,표5[#Headers],0)+2))</f>
        <v>0</v>
      </c>
    </row>
    <row r="643" spans="2:5" ht="16.5" hidden="1" customHeight="1" x14ac:dyDescent="0.3">
      <c r="B643" s="56">
        <f>IFERROR(SUM(D643:E643),0)</f>
        <v>0</v>
      </c>
      <c r="C643" s="139" t="str">
        <f>'제품 추가'!AC641</f>
        <v>GALBI</v>
      </c>
      <c r="D643" s="138">
        <f>IF($D$2="주말",INDEX(표5[#All],MATCH(C643,표5[[#All],[잉크]],0),18)+INDEX(표5[#All],MATCH(C643,표5[[#All],[잉크]],0),21),INDEX(표5[#All],MATCH(C643,표5[[#All],[잉크]],0),MATCH($D$2,표5[#Headers],0)+1))</f>
        <v>0</v>
      </c>
      <c r="E643" s="138">
        <f>IF($D$2="주말",INDEX(표5[#All],MATCH(C643,표5[[#All],[잉크]],0),19)+INDEX(표5[#All],MATCH(C643,표5[[#All],[잉크]],0),22),INDEX(표5[#All],MATCH(C643,표5[[#All],[잉크]],0),MATCH($D$2,표5[#Headers],0)+2))</f>
        <v>0</v>
      </c>
    </row>
    <row r="644" spans="2:5" ht="16.5" hidden="1" customHeight="1" x14ac:dyDescent="0.3">
      <c r="B644" s="56">
        <f>IFERROR(SUM(D644:E644),0)</f>
        <v>0</v>
      </c>
      <c r="C644" s="139" t="str">
        <f>'제품 추가'!AC642</f>
        <v>OATMEAL</v>
      </c>
      <c r="D644" s="138">
        <f>IF($D$2="주말",INDEX(표5[#All],MATCH(C644,표5[[#All],[잉크]],0),18)+INDEX(표5[#All],MATCH(C644,표5[[#All],[잉크]],0),21),INDEX(표5[#All],MATCH(C644,표5[[#All],[잉크]],0),MATCH($D$2,표5[#Headers],0)+1))</f>
        <v>0</v>
      </c>
      <c r="E644" s="138">
        <f>IF($D$2="주말",INDEX(표5[#All],MATCH(C644,표5[[#All],[잉크]],0),19)+INDEX(표5[#All],MATCH(C644,표5[[#All],[잉크]],0),22),INDEX(표5[#All],MATCH(C644,표5[[#All],[잉크]],0),MATCH($D$2,표5[#Headers],0)+2))</f>
        <v>0</v>
      </c>
    </row>
    <row r="645" spans="2:5" ht="16.5" hidden="1" customHeight="1" x14ac:dyDescent="0.3">
      <c r="B645" s="56">
        <f>IFERROR(SUM(D645:E645),0)</f>
        <v>0</v>
      </c>
      <c r="C645" s="139" t="str">
        <f>'제품 추가'!AC643</f>
        <v>GINKGO</v>
      </c>
      <c r="D645" s="138">
        <f>IF($D$2="주말",INDEX(표5[#All],MATCH(C645,표5[[#All],[잉크]],0),18)+INDEX(표5[#All],MATCH(C645,표5[[#All],[잉크]],0),21),INDEX(표5[#All],MATCH(C645,표5[[#All],[잉크]],0),MATCH($D$2,표5[#Headers],0)+1))</f>
        <v>0</v>
      </c>
      <c r="E645" s="138">
        <f>IF($D$2="주말",INDEX(표5[#All],MATCH(C645,표5[[#All],[잉크]],0),19)+INDEX(표5[#All],MATCH(C645,표5[[#All],[잉크]],0),22),INDEX(표5[#All],MATCH(C645,표5[[#All],[잉크]],0),MATCH($D$2,표5[#Headers],0)+2))</f>
        <v>0</v>
      </c>
    </row>
    <row r="646" spans="2:5" ht="16.5" hidden="1" customHeight="1" x14ac:dyDescent="0.3">
      <c r="B646" s="56">
        <f>IFERROR(SUM(D646:E646),0)</f>
        <v>0</v>
      </c>
      <c r="C646" s="139" t="str">
        <f>'제품 추가'!AC644</f>
        <v>SUGOLD</v>
      </c>
      <c r="D646" s="138">
        <f>IF($D$2="주말",INDEX(표5[#All],MATCH(C646,표5[[#All],[잉크]],0),18)+INDEX(표5[#All],MATCH(C646,표5[[#All],[잉크]],0),21),INDEX(표5[#All],MATCH(C646,표5[[#All],[잉크]],0),MATCH($D$2,표5[#Headers],0)+1))</f>
        <v>0</v>
      </c>
      <c r="E646" s="138">
        <f>IF($D$2="주말",INDEX(표5[#All],MATCH(C646,표5[[#All],[잉크]],0),19)+INDEX(표5[#All],MATCH(C646,표5[[#All],[잉크]],0),22),INDEX(표5[#All],MATCH(C646,표5[[#All],[잉크]],0),MATCH($D$2,표5[#Headers],0)+2))</f>
        <v>0</v>
      </c>
    </row>
    <row r="647" spans="2:5" ht="16.5" customHeight="1" x14ac:dyDescent="0.3">
      <c r="B647" s="56">
        <f>IFERROR(SUM(D647:E647),0)</f>
        <v>2</v>
      </c>
      <c r="C647" s="139" t="str">
        <f>'제품 추가'!AC646</f>
        <v>GROOT</v>
      </c>
      <c r="D647" s="138">
        <f>IF($D$2="주말",INDEX(표5[#All],MATCH(C647,표5[[#All],[잉크]],0),18)+INDEX(표5[#All],MATCH(C647,표5[[#All],[잉크]],0),21),INDEX(표5[#All],MATCH(C647,표5[[#All],[잉크]],0),MATCH($D$2,표5[#Headers],0)+1))</f>
        <v>2</v>
      </c>
      <c r="E647" s="138">
        <f>IF($D$2="주말",INDEX(표5[#All],MATCH(C647,표5[[#All],[잉크]],0),19)+INDEX(표5[#All],MATCH(C647,표5[[#All],[잉크]],0),22),INDEX(표5[#All],MATCH(C647,표5[[#All],[잉크]],0),MATCH($D$2,표5[#Headers],0)+2))</f>
        <v>0</v>
      </c>
    </row>
    <row r="648" spans="2:5" ht="16.5" hidden="1" customHeight="1" x14ac:dyDescent="0.3">
      <c r="B648" s="56">
        <f>IFERROR(SUM(D648:E648),0)</f>
        <v>0</v>
      </c>
      <c r="C648" s="139" t="str">
        <f>'제품 추가'!AC1132</f>
        <v>GRAIN</v>
      </c>
      <c r="D648" s="138">
        <f>IF($D$2="주말",INDEX(표5[#All],MATCH(C648,표5[[#All],[잉크]],0),18)+INDEX(표5[#All],MATCH(C648,표5[[#All],[잉크]],0),21),INDEX(표5[#All],MATCH(C648,표5[[#All],[잉크]],0),MATCH($D$2,표5[#Headers],0)+1))</f>
        <v>0</v>
      </c>
      <c r="E648" s="138">
        <f>IF($D$2="주말",INDEX(표5[#All],MATCH(C648,표5[[#All],[잉크]],0),19)+INDEX(표5[#All],MATCH(C648,표5[[#All],[잉크]],0),22),INDEX(표5[#All],MATCH(C648,표5[[#All],[잉크]],0),MATCH($D$2,표5[#Headers],0)+2))</f>
        <v>0</v>
      </c>
    </row>
    <row r="649" spans="2:5" ht="16.5" hidden="1" customHeight="1" x14ac:dyDescent="0.3">
      <c r="B649" s="56">
        <f>IFERROR(SUM(D649:E649),0)</f>
        <v>0</v>
      </c>
      <c r="C649" s="139" t="str">
        <f>'제품 추가'!AC1136</f>
        <v>FLOOD</v>
      </c>
      <c r="D649" s="138">
        <f>IF($D$2="주말",INDEX(표5[#All],MATCH(C649,표5[[#All],[잉크]],0),18)+INDEX(표5[#All],MATCH(C649,표5[[#All],[잉크]],0),21),INDEX(표5[#All],MATCH(C649,표5[[#All],[잉크]],0),MATCH($D$2,표5[#Headers],0)+1))</f>
        <v>0</v>
      </c>
      <c r="E649" s="138">
        <f>IF($D$2="주말",INDEX(표5[#All],MATCH(C649,표5[[#All],[잉크]],0),19)+INDEX(표5[#All],MATCH(C649,표5[[#All],[잉크]],0),22),INDEX(표5[#All],MATCH(C649,표5[[#All],[잉크]],0),MATCH($D$2,표5[#Headers],0)+2))</f>
        <v>0</v>
      </c>
    </row>
    <row r="650" spans="2:5" ht="16.5" hidden="1" customHeight="1" x14ac:dyDescent="0.3">
      <c r="B650" s="56">
        <f>IFERROR(SUM(D650:E650),0)</f>
        <v>0</v>
      </c>
      <c r="C650" s="139" t="str">
        <f>'제품 추가'!AC652</f>
        <v>GALCHI</v>
      </c>
      <c r="D650" s="138">
        <f>IF($D$2="주말",INDEX(표5[#All],MATCH(C650,표5[[#All],[잉크]],0),18)+INDEX(표5[#All],MATCH(C650,표5[[#All],[잉크]],0),21),INDEX(표5[#All],MATCH(C650,표5[[#All],[잉크]],0),MATCH($D$2,표5[#Headers],0)+1))</f>
        <v>0</v>
      </c>
      <c r="E650" s="138">
        <f>IF($D$2="주말",INDEX(표5[#All],MATCH(C650,표5[[#All],[잉크]],0),19)+INDEX(표5[#All],MATCH(C650,표5[[#All],[잉크]],0),22),INDEX(표5[#All],MATCH(C650,표5[[#All],[잉크]],0),MATCH($D$2,표5[#Headers],0)+2))</f>
        <v>0</v>
      </c>
    </row>
    <row r="651" spans="2:5" ht="16.5" hidden="1" customHeight="1" x14ac:dyDescent="0.3">
      <c r="B651" s="56">
        <f>IFERROR(SUM(D651:E651),0)</f>
        <v>0</v>
      </c>
      <c r="C651" s="139" t="str">
        <f>'제품 추가'!AC213</f>
        <v>GLOOMY</v>
      </c>
      <c r="D651" s="138">
        <f>IF($D$2="주말",INDEX(표5[#All],MATCH(C651,표5[[#All],[잉크]],0),18)+INDEX(표5[#All],MATCH(C651,표5[[#All],[잉크]],0),21),INDEX(표5[#All],MATCH(C651,표5[[#All],[잉크]],0),MATCH($D$2,표5[#Headers],0)+1))</f>
        <v>0</v>
      </c>
      <c r="E651" s="138">
        <f>IF($D$2="주말",INDEX(표5[#All],MATCH(C651,표5[[#All],[잉크]],0),19)+INDEX(표5[#All],MATCH(C651,표5[[#All],[잉크]],0),22),INDEX(표5[#All],MATCH(C651,표5[[#All],[잉크]],0),MATCH($D$2,표5[#Headers],0)+2))</f>
        <v>0</v>
      </c>
    </row>
    <row r="652" spans="2:5" ht="16.5" hidden="1" customHeight="1" x14ac:dyDescent="0.3">
      <c r="B652" s="56">
        <f>IFERROR(SUM(D652:E652),0)</f>
        <v>0</v>
      </c>
      <c r="C652" s="139" t="str">
        <f>'제품 추가'!AC219</f>
        <v>GRAPHITE</v>
      </c>
      <c r="D652" s="138">
        <f>IF($D$2="주말",INDEX(표5[#All],MATCH(C652,표5[[#All],[잉크]],0),18)+INDEX(표5[#All],MATCH(C652,표5[[#All],[잉크]],0),21),INDEX(표5[#All],MATCH(C652,표5[[#All],[잉크]],0),MATCH($D$2,표5[#Headers],0)+1))</f>
        <v>0</v>
      </c>
      <c r="E652" s="138">
        <f>IF($D$2="주말",INDEX(표5[#All],MATCH(C652,표5[[#All],[잉크]],0),19)+INDEX(표5[#All],MATCH(C652,표5[[#All],[잉크]],0),22),INDEX(표5[#All],MATCH(C652,표5[[#All],[잉크]],0),MATCH($D$2,표5[#Headers],0)+2))</f>
        <v>0</v>
      </c>
    </row>
    <row r="653" spans="2:5" ht="16.5" hidden="1" customHeight="1" x14ac:dyDescent="0.3">
      <c r="B653" s="56">
        <f>IFERROR(SUM(D653:E653),0)</f>
        <v>0</v>
      </c>
      <c r="C653" s="139" t="str">
        <f>'제품 추가'!AC651</f>
        <v>SAMCHI</v>
      </c>
      <c r="D653" s="138">
        <f>IF($D$2="주말",INDEX(표5[#All],MATCH(C653,표5[[#All],[잉크]],0),18)+INDEX(표5[#All],MATCH(C653,표5[[#All],[잉크]],0),21),INDEX(표5[#All],MATCH(C653,표5[[#All],[잉크]],0),MATCH($D$2,표5[#Headers],0)+1))</f>
        <v>0</v>
      </c>
      <c r="E653" s="138">
        <f>IF($D$2="주말",INDEX(표5[#All],MATCH(C653,표5[[#All],[잉크]],0),19)+INDEX(표5[#All],MATCH(C653,표5[[#All],[잉크]],0),22),INDEX(표5[#All],MATCH(C653,표5[[#All],[잉크]],0),MATCH($D$2,표5[#Headers],0)+2))</f>
        <v>0</v>
      </c>
    </row>
    <row r="654" spans="2:5" ht="16.5" hidden="1" customHeight="1" x14ac:dyDescent="0.3">
      <c r="B654" s="56">
        <f>IFERROR(SUM(D654:E654),0)</f>
        <v>0</v>
      </c>
      <c r="C654" s="139" t="str">
        <f>'제품 추가'!AC1235</f>
        <v>GLANCE</v>
      </c>
      <c r="D654" s="138">
        <f>IF($D$2="주말",INDEX(표5[#All],MATCH(C654,표5[[#All],[잉크]],0),18)+INDEX(표5[#All],MATCH(C654,표5[[#All],[잉크]],0),21),INDEX(표5[#All],MATCH(C654,표5[[#All],[잉크]],0),MATCH($D$2,표5[#Headers],0)+1))</f>
        <v>0</v>
      </c>
      <c r="E654" s="138">
        <f>IF($D$2="주말",INDEX(표5[#All],MATCH(C654,표5[[#All],[잉크]],0),19)+INDEX(표5[#All],MATCH(C654,표5[[#All],[잉크]],0),22),INDEX(표5[#All],MATCH(C654,표5[[#All],[잉크]],0),MATCH($D$2,표5[#Headers],0)+2))</f>
        <v>0</v>
      </c>
    </row>
    <row r="655" spans="2:5" hidden="1" x14ac:dyDescent="0.3">
      <c r="B655" s="56">
        <f>IFERROR(SUM(D655:E655),0)</f>
        <v>0</v>
      </c>
      <c r="C655" s="139" t="str">
        <f>'제품 추가'!AC1049</f>
        <v>GLOAM</v>
      </c>
      <c r="D655" s="138">
        <f>IF($D$2="주말",INDEX(표5[#All],MATCH(C655,표5[[#All],[잉크]],0),18)+INDEX(표5[#All],MATCH(C655,표5[[#All],[잉크]],0),21),INDEX(표5[#All],MATCH(C655,표5[[#All],[잉크]],0),MATCH($D$2,표5[#Headers],0)+1))</f>
        <v>0</v>
      </c>
      <c r="E655" s="138">
        <f>IF($D$2="주말",INDEX(표5[#All],MATCH(C655,표5[[#All],[잉크]],0),19)+INDEX(표5[#All],MATCH(C655,표5[[#All],[잉크]],0),22),INDEX(표5[#All],MATCH(C655,표5[[#All],[잉크]],0),MATCH($D$2,표5[#Headers],0)+2))</f>
        <v>0</v>
      </c>
    </row>
    <row r="656" spans="2:5" hidden="1" x14ac:dyDescent="0.3">
      <c r="B656" s="56">
        <f>IFERROR(SUM(D656:E656),0)</f>
        <v>0</v>
      </c>
      <c r="C656" s="139" t="str">
        <f>'제품 추가'!AC654</f>
        <v>DBMUD</v>
      </c>
      <c r="D656" s="138">
        <f>IF($D$2="주말",INDEX(표5[#All],MATCH(C656,표5[[#All],[잉크]],0),18)+INDEX(표5[#All],MATCH(C656,표5[[#All],[잉크]],0),21),INDEX(표5[#All],MATCH(C656,표5[[#All],[잉크]],0),MATCH($D$2,표5[#Headers],0)+1))</f>
        <v>0</v>
      </c>
      <c r="E656" s="138">
        <f>IF($D$2="주말",INDEX(표5[#All],MATCH(C656,표5[[#All],[잉크]],0),19)+INDEX(표5[#All],MATCH(C656,표5[[#All],[잉크]],0),22),INDEX(표5[#All],MATCH(C656,표5[[#All],[잉크]],0),MATCH($D$2,표5[#Headers],0)+2))</f>
        <v>0</v>
      </c>
    </row>
    <row r="657" spans="2:5" ht="16.5" hidden="1" customHeight="1" x14ac:dyDescent="0.3">
      <c r="B657" s="56">
        <f>IFERROR(SUM(D657:E657),0)</f>
        <v>0</v>
      </c>
      <c r="C657" s="139" t="str">
        <f>'제품 추가'!AC655</f>
        <v>DBFAWN</v>
      </c>
      <c r="D657" s="138">
        <f>IF($D$2="주말",INDEX(표5[#All],MATCH(C657,표5[[#All],[잉크]],0),18)+INDEX(표5[#All],MATCH(C657,표5[[#All],[잉크]],0),21),INDEX(표5[#All],MATCH(C657,표5[[#All],[잉크]],0),MATCH($D$2,표5[#Headers],0)+1))</f>
        <v>0</v>
      </c>
      <c r="E657" s="138">
        <f>IF($D$2="주말",INDEX(표5[#All],MATCH(C657,표5[[#All],[잉크]],0),19)+INDEX(표5[#All],MATCH(C657,표5[[#All],[잉크]],0),22),INDEX(표5[#All],MATCH(C657,표5[[#All],[잉크]],0),MATCH($D$2,표5[#Headers],0)+2))</f>
        <v>0</v>
      </c>
    </row>
    <row r="658" spans="2:5" ht="16.5" hidden="1" customHeight="1" x14ac:dyDescent="0.3">
      <c r="B658" s="56">
        <f>IFERROR(SUM(D658:E658),0)</f>
        <v>0</v>
      </c>
      <c r="C658" s="139" t="str">
        <f>'제품 추가'!AC656</f>
        <v>MANCITY</v>
      </c>
      <c r="D658" s="138">
        <f>IF($D$2="주말",INDEX(표5[#All],MATCH(C658,표5[[#All],[잉크]],0),18)+INDEX(표5[#All],MATCH(C658,표5[[#All],[잉크]],0),21),INDEX(표5[#All],MATCH(C658,표5[[#All],[잉크]],0),MATCH($D$2,표5[#Headers],0)+1))</f>
        <v>0</v>
      </c>
      <c r="E658" s="138">
        <f>IF($D$2="주말",INDEX(표5[#All],MATCH(C658,표5[[#All],[잉크]],0),19)+INDEX(표5[#All],MATCH(C658,표5[[#All],[잉크]],0),22),INDEX(표5[#All],MATCH(C658,표5[[#All],[잉크]],0),MATCH($D$2,표5[#Headers],0)+2))</f>
        <v>0</v>
      </c>
    </row>
    <row r="659" spans="2:5" hidden="1" x14ac:dyDescent="0.3">
      <c r="B659" s="56">
        <f>IFERROR(SUM(D659:E659),0)</f>
        <v>0</v>
      </c>
      <c r="C659" s="139" t="str">
        <f>'제품 추가'!AC657</f>
        <v>CHELSEA</v>
      </c>
      <c r="D659" s="138">
        <f>IF($D$2="주말",INDEX(표5[#All],MATCH(C659,표5[[#All],[잉크]],0),18)+INDEX(표5[#All],MATCH(C659,표5[[#All],[잉크]],0),21),INDEX(표5[#All],MATCH(C659,표5[[#All],[잉크]],0),MATCH($D$2,표5[#Headers],0)+1))</f>
        <v>0</v>
      </c>
      <c r="E659" s="138">
        <f>IF($D$2="주말",INDEX(표5[#All],MATCH(C659,표5[[#All],[잉크]],0),19)+INDEX(표5[#All],MATCH(C659,표5[[#All],[잉크]],0),22),INDEX(표5[#All],MATCH(C659,표5[[#All],[잉크]],0),MATCH($D$2,표5[#Headers],0)+2))</f>
        <v>0</v>
      </c>
    </row>
    <row r="660" spans="2:5" ht="16.5" hidden="1" customHeight="1" x14ac:dyDescent="0.3">
      <c r="B660" s="56">
        <f>IFERROR(SUM(D660:E660),0)</f>
        <v>0</v>
      </c>
      <c r="C660" s="139" t="str">
        <f>'제품 추가'!AC658</f>
        <v>EVERTON</v>
      </c>
      <c r="D660" s="138">
        <f>IF($D$2="주말",INDEX(표5[#All],MATCH(C660,표5[[#All],[잉크]],0),18)+INDEX(표5[#All],MATCH(C660,표5[[#All],[잉크]],0),21),INDEX(표5[#All],MATCH(C660,표5[[#All],[잉크]],0),MATCH($D$2,표5[#Headers],0)+1))</f>
        <v>0</v>
      </c>
      <c r="E660" s="138">
        <f>IF($D$2="주말",INDEX(표5[#All],MATCH(C660,표5[[#All],[잉크]],0),19)+INDEX(표5[#All],MATCH(C660,표5[[#All],[잉크]],0),22),INDEX(표5[#All],MATCH(C660,표5[[#All],[잉크]],0),MATCH($D$2,표5[#Headers],0)+2))</f>
        <v>0</v>
      </c>
    </row>
    <row r="661" spans="2:5" ht="16.5" hidden="1" customHeight="1" x14ac:dyDescent="0.3">
      <c r="B661" s="56">
        <f>IFERROR(SUM(D661:E661),0)</f>
        <v>0</v>
      </c>
      <c r="C661" s="139" t="str">
        <f>'제품 추가'!AC659</f>
        <v>LIVERPOOL</v>
      </c>
      <c r="D661" s="138">
        <f>IF($D$2="주말",INDEX(표5[#All],MATCH(C661,표5[[#All],[잉크]],0),18)+INDEX(표5[#All],MATCH(C661,표5[[#All],[잉크]],0),21),INDEX(표5[#All],MATCH(C661,표5[[#All],[잉크]],0),MATCH($D$2,표5[#Headers],0)+1))</f>
        <v>0</v>
      </c>
      <c r="E661" s="138">
        <f>IF($D$2="주말",INDEX(표5[#All],MATCH(C661,표5[[#All],[잉크]],0),19)+INDEX(표5[#All],MATCH(C661,표5[[#All],[잉크]],0),22),INDEX(표5[#All],MATCH(C661,표5[[#All],[잉크]],0),MATCH($D$2,표5[#Headers],0)+2))</f>
        <v>0</v>
      </c>
    </row>
    <row r="662" spans="2:5" ht="16.5" hidden="1" customHeight="1" x14ac:dyDescent="0.3">
      <c r="B662" s="56">
        <f>IFERROR(SUM(D662:E662),0)</f>
        <v>0</v>
      </c>
      <c r="C662" s="139" t="str">
        <f>'제품 추가'!AC660</f>
        <v>ARSENAL</v>
      </c>
      <c r="D662" s="138">
        <f>IF($D$2="주말",INDEX(표5[#All],MATCH(C662,표5[[#All],[잉크]],0),18)+INDEX(표5[#All],MATCH(C662,표5[[#All],[잉크]],0),21),INDEX(표5[#All],MATCH(C662,표5[[#All],[잉크]],0),MATCH($D$2,표5[#Headers],0)+1))</f>
        <v>0</v>
      </c>
      <c r="E662" s="138">
        <f>IF($D$2="주말",INDEX(표5[#All],MATCH(C662,표5[[#All],[잉크]],0),19)+INDEX(표5[#All],MATCH(C662,표5[[#All],[잉크]],0),22),INDEX(표5[#All],MATCH(C662,표5[[#All],[잉크]],0),MATCH($D$2,표5[#Headers],0)+2))</f>
        <v>0</v>
      </c>
    </row>
    <row r="663" spans="2:5" ht="16.5" hidden="1" customHeight="1" x14ac:dyDescent="0.3">
      <c r="B663" s="56">
        <f>IFERROR(SUM(D663:E663),0)</f>
        <v>0</v>
      </c>
      <c r="C663" s="139" t="str">
        <f>'제품 추가'!AC661</f>
        <v>SHARK</v>
      </c>
      <c r="D663" s="138">
        <f>IF($D$2="주말",INDEX(표5[#All],MATCH(C663,표5[[#All],[잉크]],0),18)+INDEX(표5[#All],MATCH(C663,표5[[#All],[잉크]],0),21),INDEX(표5[#All],MATCH(C663,표5[[#All],[잉크]],0),MATCH($D$2,표5[#Headers],0)+1))</f>
        <v>0</v>
      </c>
      <c r="E663" s="138">
        <f>IF($D$2="주말",INDEX(표5[#All],MATCH(C663,표5[[#All],[잉크]],0),19)+INDEX(표5[#All],MATCH(C663,표5[[#All],[잉크]],0),22),INDEX(표5[#All],MATCH(C663,표5[[#All],[잉크]],0),MATCH($D$2,표5[#Headers],0)+2))</f>
        <v>0</v>
      </c>
    </row>
    <row r="664" spans="2:5" ht="16.5" hidden="1" customHeight="1" x14ac:dyDescent="0.3">
      <c r="B664" s="56">
        <f>IFERROR(SUM(D664:E664),0)</f>
        <v>0</v>
      </c>
      <c r="C664" s="139" t="str">
        <f>'제품 추가'!AC662</f>
        <v>BUNNY</v>
      </c>
      <c r="D664" s="138">
        <f>IF($D$2="주말",INDEX(표5[#All],MATCH(C664,표5[[#All],[잉크]],0),18)+INDEX(표5[#All],MATCH(C664,표5[[#All],[잉크]],0),21),INDEX(표5[#All],MATCH(C664,표5[[#All],[잉크]],0),MATCH($D$2,표5[#Headers],0)+1))</f>
        <v>0</v>
      </c>
      <c r="E664" s="138">
        <f>IF($D$2="주말",INDEX(표5[#All],MATCH(C664,표5[[#All],[잉크]],0),19)+INDEX(표5[#All],MATCH(C664,표5[[#All],[잉크]],0),22),INDEX(표5[#All],MATCH(C664,표5[[#All],[잉크]],0),MATCH($D$2,표5[#Headers],0)+2))</f>
        <v>0</v>
      </c>
    </row>
    <row r="665" spans="2:5" ht="16.5" hidden="1" customHeight="1" x14ac:dyDescent="0.3">
      <c r="B665" s="56">
        <f>IFERROR(SUM(D665:E665),0)</f>
        <v>0</v>
      </c>
      <c r="C665" s="139" t="str">
        <f>'제품 추가'!AC663</f>
        <v>POGBA</v>
      </c>
      <c r="D665" s="138">
        <f>IF($D$2="주말",INDEX(표5[#All],MATCH(C665,표5[[#All],[잉크]],0),18)+INDEX(표5[#All],MATCH(C665,표5[[#All],[잉크]],0),21),INDEX(표5[#All],MATCH(C665,표5[[#All],[잉크]],0),MATCH($D$2,표5[#Headers],0)+1))</f>
        <v>0</v>
      </c>
      <c r="E665" s="138">
        <f>IF($D$2="주말",INDEX(표5[#All],MATCH(C665,표5[[#All],[잉크]],0),19)+INDEX(표5[#All],MATCH(C665,표5[[#All],[잉크]],0),22),INDEX(표5[#All],MATCH(C665,표5[[#All],[잉크]],0),MATCH($D$2,표5[#Headers],0)+2))</f>
        <v>0</v>
      </c>
    </row>
    <row r="666" spans="2:5" ht="16.5" customHeight="1" x14ac:dyDescent="0.3">
      <c r="B666" s="56">
        <f>IFERROR(SUM(D666:E666),0)</f>
        <v>2</v>
      </c>
      <c r="C666" s="139" t="str">
        <f>'제품 추가'!AC937</f>
        <v>HAKUNA</v>
      </c>
      <c r="D666" s="138">
        <f>IF($D$2="주말",INDEX(표5[#All],MATCH(C666,표5[[#All],[잉크]],0),18)+INDEX(표5[#All],MATCH(C666,표5[[#All],[잉크]],0),21),INDEX(표5[#All],MATCH(C666,표5[[#All],[잉크]],0),MATCH($D$2,표5[#Headers],0)+1))</f>
        <v>2</v>
      </c>
      <c r="E666" s="138">
        <f>IF($D$2="주말",INDEX(표5[#All],MATCH(C666,표5[[#All],[잉크]],0),19)+INDEX(표5[#All],MATCH(C666,표5[[#All],[잉크]],0),22),INDEX(표5[#All],MATCH(C666,표5[[#All],[잉크]],0),MATCH($D$2,표5[#Headers],0)+2))</f>
        <v>0</v>
      </c>
    </row>
    <row r="667" spans="2:5" ht="16.5" hidden="1" customHeight="1" x14ac:dyDescent="0.3">
      <c r="B667" s="56">
        <f>IFERROR(SUM(D667:E667),0)</f>
        <v>0</v>
      </c>
      <c r="C667" s="139" t="str">
        <f>'제품 추가'!AC665</f>
        <v>DROGBA</v>
      </c>
      <c r="D667" s="138">
        <f>IF($D$2="주말",INDEX(표5[#All],MATCH(C667,표5[[#All],[잉크]],0),18)+INDEX(표5[#All],MATCH(C667,표5[[#All],[잉크]],0),21),INDEX(표5[#All],MATCH(C667,표5[[#All],[잉크]],0),MATCH($D$2,표5[#Headers],0)+1))</f>
        <v>0</v>
      </c>
      <c r="E667" s="138">
        <f>IF($D$2="주말",INDEX(표5[#All],MATCH(C667,표5[[#All],[잉크]],0),19)+INDEX(표5[#All],MATCH(C667,표5[[#All],[잉크]],0),22),INDEX(표5[#All],MATCH(C667,표5[[#All],[잉크]],0),MATCH($D$2,표5[#Headers],0)+2))</f>
        <v>0</v>
      </c>
    </row>
    <row r="668" spans="2:5" ht="16.5" hidden="1" customHeight="1" x14ac:dyDescent="0.3">
      <c r="B668" s="56">
        <f>IFERROR(SUM(D668:E668),0)</f>
        <v>0</v>
      </c>
      <c r="C668" s="139" t="str">
        <f>'제품 추가'!AC666</f>
        <v>ESSIEN</v>
      </c>
      <c r="D668" s="138">
        <f>IF($D$2="주말",INDEX(표5[#All],MATCH(C668,표5[[#All],[잉크]],0),18)+INDEX(표5[#All],MATCH(C668,표5[[#All],[잉크]],0),21),INDEX(표5[#All],MATCH(C668,표5[[#All],[잉크]],0),MATCH($D$2,표5[#Headers],0)+1))</f>
        <v>0</v>
      </c>
      <c r="E668" s="138">
        <f>IF($D$2="주말",INDEX(표5[#All],MATCH(C668,표5[[#All],[잉크]],0),19)+INDEX(표5[#All],MATCH(C668,표5[[#All],[잉크]],0),22),INDEX(표5[#All],MATCH(C668,표5[[#All],[잉크]],0),MATCH($D$2,표5[#Headers],0)+2))</f>
        <v>0</v>
      </c>
    </row>
    <row r="669" spans="2:5" ht="16.5" hidden="1" customHeight="1" x14ac:dyDescent="0.3">
      <c r="B669" s="56">
        <f>IFERROR(SUM(D669:E669),0)</f>
        <v>0</v>
      </c>
      <c r="C669" s="139" t="str">
        <f>'제품 추가'!AC667</f>
        <v>LAMPARD</v>
      </c>
      <c r="D669" s="138">
        <f>IF($D$2="주말",INDEX(표5[#All],MATCH(C669,표5[[#All],[잉크]],0),18)+INDEX(표5[#All],MATCH(C669,표5[[#All],[잉크]],0),21),INDEX(표5[#All],MATCH(C669,표5[[#All],[잉크]],0),MATCH($D$2,표5[#Headers],0)+1))</f>
        <v>0</v>
      </c>
      <c r="E669" s="138">
        <f>IF($D$2="주말",INDEX(표5[#All],MATCH(C669,표5[[#All],[잉크]],0),19)+INDEX(표5[#All],MATCH(C669,표5[[#All],[잉크]],0),22),INDEX(표5[#All],MATCH(C669,표5[[#All],[잉크]],0),MATCH($D$2,표5[#Headers],0)+2))</f>
        <v>0</v>
      </c>
    </row>
    <row r="670" spans="2:5" ht="16.5" hidden="1" customHeight="1" x14ac:dyDescent="0.3">
      <c r="B670" s="56">
        <f>IFERROR(SUM(D670:E670),0)</f>
        <v>0</v>
      </c>
      <c r="C670" s="139" t="str">
        <f>'제품 추가'!AC668</f>
        <v>GERRARD</v>
      </c>
      <c r="D670" s="138">
        <f>IF($D$2="주말",INDEX(표5[#All],MATCH(C670,표5[[#All],[잉크]],0),18)+INDEX(표5[#All],MATCH(C670,표5[[#All],[잉크]],0),21),INDEX(표5[#All],MATCH(C670,표5[[#All],[잉크]],0),MATCH($D$2,표5[#Headers],0)+1))</f>
        <v>0</v>
      </c>
      <c r="E670" s="138">
        <f>IF($D$2="주말",INDEX(표5[#All],MATCH(C670,표5[[#All],[잉크]],0),19)+INDEX(표5[#All],MATCH(C670,표5[[#All],[잉크]],0),22),INDEX(표5[#All],MATCH(C670,표5[[#All],[잉크]],0),MATCH($D$2,표5[#Headers],0)+2))</f>
        <v>0</v>
      </c>
    </row>
    <row r="671" spans="2:5" ht="16.5" customHeight="1" x14ac:dyDescent="0.3">
      <c r="B671" s="56">
        <f>IFERROR(SUM(D671:E671),0)</f>
        <v>2</v>
      </c>
      <c r="C671" s="139" t="str">
        <f>'제품 추가'!AC791</f>
        <v>HAWAII</v>
      </c>
      <c r="D671" s="138">
        <f>IF($D$2="주말",INDEX(표5[#All],MATCH(C671,표5[[#All],[잉크]],0),18)+INDEX(표5[#All],MATCH(C671,표5[[#All],[잉크]],0),21),INDEX(표5[#All],MATCH(C671,표5[[#All],[잉크]],0),MATCH($D$2,표5[#Headers],0)+1))</f>
        <v>0</v>
      </c>
      <c r="E671" s="138">
        <f>IF($D$2="주말",INDEX(표5[#All],MATCH(C671,표5[[#All],[잉크]],0),19)+INDEX(표5[#All],MATCH(C671,표5[[#All],[잉크]],0),22),INDEX(표5[#All],MATCH(C671,표5[[#All],[잉크]],0),MATCH($D$2,표5[#Headers],0)+2))</f>
        <v>2</v>
      </c>
    </row>
    <row r="672" spans="2:5" x14ac:dyDescent="0.3">
      <c r="B672" s="56">
        <f>IFERROR(SUM(D672:E672),0)</f>
        <v>1</v>
      </c>
      <c r="C672" s="139" t="str">
        <f>'제품 추가'!AC227</f>
        <v>HEMP</v>
      </c>
      <c r="D672" s="138">
        <f>IF($D$2="주말",INDEX(표5[#All],MATCH(C672,표5[[#All],[잉크]],0),18)+INDEX(표5[#All],MATCH(C672,표5[[#All],[잉크]],0),21),INDEX(표5[#All],MATCH(C672,표5[[#All],[잉크]],0),MATCH($D$2,표5[#Headers],0)+1))</f>
        <v>0</v>
      </c>
      <c r="E672" s="138">
        <f>IF($D$2="주말",INDEX(표5[#All],MATCH(C672,표5[[#All],[잉크]],0),19)+INDEX(표5[#All],MATCH(C672,표5[[#All],[잉크]],0),22),INDEX(표5[#All],MATCH(C672,표5[[#All],[잉크]],0),MATCH($D$2,표5[#Headers],0)+2))</f>
        <v>1</v>
      </c>
    </row>
    <row r="673" spans="2:5" hidden="1" x14ac:dyDescent="0.3">
      <c r="B673" s="56">
        <f>IFERROR(SUM(D673:E673),0)</f>
        <v>0</v>
      </c>
      <c r="C673" s="139" t="str">
        <f>'제품 추가'!AC1068</f>
        <v>HARRY</v>
      </c>
      <c r="D673" s="138">
        <f>IF($D$2="주말",INDEX(표5[#All],MATCH(C673,표5[[#All],[잉크]],0),18)+INDEX(표5[#All],MATCH(C673,표5[[#All],[잉크]],0),21),INDEX(표5[#All],MATCH(C673,표5[[#All],[잉크]],0),MATCH($D$2,표5[#Headers],0)+1))</f>
        <v>0</v>
      </c>
      <c r="E673" s="138">
        <f>IF($D$2="주말",INDEX(표5[#All],MATCH(C673,표5[[#All],[잉크]],0),19)+INDEX(표5[#All],MATCH(C673,표5[[#All],[잉크]],0),22),INDEX(표5[#All],MATCH(C673,표5[[#All],[잉크]],0),MATCH($D$2,표5[#Headers],0)+2))</f>
        <v>0</v>
      </c>
    </row>
    <row r="674" spans="2:5" hidden="1" x14ac:dyDescent="0.3">
      <c r="B674" s="56">
        <f>IFERROR(SUM(D674:E674),0)</f>
        <v>0</v>
      </c>
      <c r="C674" s="139" t="str">
        <f>'제품 추가'!AC672</f>
        <v>SHIN</v>
      </c>
      <c r="D674" s="138">
        <f>IF($D$2="주말",INDEX(표5[#All],MATCH(C674,표5[[#All],[잉크]],0),18)+INDEX(표5[#All],MATCH(C674,표5[[#All],[잉크]],0),21),INDEX(표5[#All],MATCH(C674,표5[[#All],[잉크]],0),MATCH($D$2,표5[#Headers],0)+1))</f>
        <v>0</v>
      </c>
      <c r="E674" s="138">
        <f>IF($D$2="주말",INDEX(표5[#All],MATCH(C674,표5[[#All],[잉크]],0),19)+INDEX(표5[#All],MATCH(C674,표5[[#All],[잉크]],0),22),INDEX(표5[#All],MATCH(C674,표5[[#All],[잉크]],0),MATCH($D$2,표5[#Headers],0)+2))</f>
        <v>0</v>
      </c>
    </row>
    <row r="675" spans="2:5" ht="16.5" hidden="1" customHeight="1" x14ac:dyDescent="0.3">
      <c r="B675" s="56">
        <f>IFERROR(SUM(D675:E675),0)</f>
        <v>0</v>
      </c>
      <c r="C675" s="139" t="str">
        <f>'제품 추가'!AC673</f>
        <v>HWA</v>
      </c>
      <c r="D675" s="138">
        <f>IF($D$2="주말",INDEX(표5[#All],MATCH(C675,표5[[#All],[잉크]],0),18)+INDEX(표5[#All],MATCH(C675,표5[[#All],[잉크]],0),21),INDEX(표5[#All],MATCH(C675,표5[[#All],[잉크]],0),MATCH($D$2,표5[#Headers],0)+1))</f>
        <v>0</v>
      </c>
      <c r="E675" s="138">
        <f>IF($D$2="주말",INDEX(표5[#All],MATCH(C675,표5[[#All],[잉크]],0),19)+INDEX(표5[#All],MATCH(C675,표5[[#All],[잉크]],0),22),INDEX(표5[#All],MATCH(C675,표5[[#All],[잉크]],0),MATCH($D$2,표5[#Headers],0)+2))</f>
        <v>0</v>
      </c>
    </row>
    <row r="676" spans="2:5" ht="16.5" hidden="1" customHeight="1" x14ac:dyDescent="0.3">
      <c r="B676" s="56">
        <f>IFERROR(SUM(D676:E676),0)</f>
        <v>0</v>
      </c>
      <c r="C676" s="139" t="str">
        <f>'제품 추가'!AC674</f>
        <v>NABULA</v>
      </c>
      <c r="D676" s="138">
        <f>IF($D$2="주말",INDEX(표5[#All],MATCH(C676,표5[[#All],[잉크]],0),18)+INDEX(표5[#All],MATCH(C676,표5[[#All],[잉크]],0),21),INDEX(표5[#All],MATCH(C676,표5[[#All],[잉크]],0),MATCH($D$2,표5[#Headers],0)+1))</f>
        <v>0</v>
      </c>
      <c r="E676" s="138">
        <f>IF($D$2="주말",INDEX(표5[#All],MATCH(C676,표5[[#All],[잉크]],0),19)+INDEX(표5[#All],MATCH(C676,표5[[#All],[잉크]],0),22),INDEX(표5[#All],MATCH(C676,표5[[#All],[잉크]],0),MATCH($D$2,표5[#Headers],0)+2))</f>
        <v>0</v>
      </c>
    </row>
    <row r="677" spans="2:5" ht="16.5" hidden="1" customHeight="1" x14ac:dyDescent="0.3">
      <c r="B677" s="56">
        <f>IFERROR(SUM(D677:E677),0)</f>
        <v>0</v>
      </c>
      <c r="C677" s="139" t="str">
        <f>'제품 추가'!AC675</f>
        <v>DISNEY</v>
      </c>
      <c r="D677" s="138">
        <f>IF($D$2="주말",INDEX(표5[#All],MATCH(C677,표5[[#All],[잉크]],0),18)+INDEX(표5[#All],MATCH(C677,표5[[#All],[잉크]],0),21),INDEX(표5[#All],MATCH(C677,표5[[#All],[잉크]],0),MATCH($D$2,표5[#Headers],0)+1))</f>
        <v>0</v>
      </c>
      <c r="E677" s="138">
        <f>IF($D$2="주말",INDEX(표5[#All],MATCH(C677,표5[[#All],[잉크]],0),19)+INDEX(표5[#All],MATCH(C677,표5[[#All],[잉크]],0),22),INDEX(표5[#All],MATCH(C677,표5[[#All],[잉크]],0),MATCH($D$2,표5[#Headers],0)+2))</f>
        <v>0</v>
      </c>
    </row>
    <row r="678" spans="2:5" ht="16.5" hidden="1" customHeight="1" x14ac:dyDescent="0.3">
      <c r="B678" s="56">
        <f>IFERROR(SUM(D678:E678),0)</f>
        <v>0</v>
      </c>
      <c r="C678" s="139" t="str">
        <f>'제품 추가'!AC676</f>
        <v>MOVING</v>
      </c>
      <c r="D678" s="138">
        <f>IF($D$2="주말",INDEX(표5[#All],MATCH(C678,표5[[#All],[잉크]],0),18)+INDEX(표5[#All],MATCH(C678,표5[[#All],[잉크]],0),21),INDEX(표5[#All],MATCH(C678,표5[[#All],[잉크]],0),MATCH($D$2,표5[#Headers],0)+1))</f>
        <v>0</v>
      </c>
      <c r="E678" s="138">
        <f>IF($D$2="주말",INDEX(표5[#All],MATCH(C678,표5[[#All],[잉크]],0),19)+INDEX(표5[#All],MATCH(C678,표5[[#All],[잉크]],0),22),INDEX(표5[#All],MATCH(C678,표5[[#All],[잉크]],0),MATCH($D$2,표5[#Headers],0)+2))</f>
        <v>0</v>
      </c>
    </row>
    <row r="679" spans="2:5" hidden="1" x14ac:dyDescent="0.3">
      <c r="B679" s="56">
        <f>IFERROR(SUM(D679:E679),0)</f>
        <v>0</v>
      </c>
      <c r="C679" s="139" t="str">
        <f>'제품 추가'!AC677</f>
        <v>SUNLIGHT</v>
      </c>
      <c r="D679" s="138">
        <f>IF($D$2="주말",INDEX(표5[#All],MATCH(C679,표5[[#All],[잉크]],0),18)+INDEX(표5[#All],MATCH(C679,표5[[#All],[잉크]],0),21),INDEX(표5[#All],MATCH(C679,표5[[#All],[잉크]],0),MATCH($D$2,표5[#Headers],0)+1))</f>
        <v>0</v>
      </c>
      <c r="E679" s="138">
        <f>IF($D$2="주말",INDEX(표5[#All],MATCH(C679,표5[[#All],[잉크]],0),19)+INDEX(표5[#All],MATCH(C679,표5[[#All],[잉크]],0),22),INDEX(표5[#All],MATCH(C679,표5[[#All],[잉크]],0),MATCH($D$2,표5[#Headers],0)+2))</f>
        <v>0</v>
      </c>
    </row>
    <row r="680" spans="2:5" ht="16.5" hidden="1" customHeight="1" x14ac:dyDescent="0.3">
      <c r="B680" s="56">
        <f>IFERROR(SUM(D680:E680),0)</f>
        <v>0</v>
      </c>
      <c r="C680" s="139" t="str">
        <f>'제품 추가'!AC678</f>
        <v>DAYLIGHT</v>
      </c>
      <c r="D680" s="138">
        <f>IF($D$2="주말",INDEX(표5[#All],MATCH(C680,표5[[#All],[잉크]],0),18)+INDEX(표5[#All],MATCH(C680,표5[[#All],[잉크]],0),21),INDEX(표5[#All],MATCH(C680,표5[[#All],[잉크]],0),MATCH($D$2,표5[#Headers],0)+1))</f>
        <v>0</v>
      </c>
      <c r="E680" s="138">
        <f>IF($D$2="주말",INDEX(표5[#All],MATCH(C680,표5[[#All],[잉크]],0),19)+INDEX(표5[#All],MATCH(C680,표5[[#All],[잉크]],0),22),INDEX(표5[#All],MATCH(C680,표5[[#All],[잉크]],0),MATCH($D$2,표5[#Headers],0)+2))</f>
        <v>0</v>
      </c>
    </row>
    <row r="681" spans="2:5" ht="16.5" hidden="1" customHeight="1" x14ac:dyDescent="0.3">
      <c r="B681" s="56">
        <f>IFERROR(SUM(D681:E681),0)</f>
        <v>0</v>
      </c>
      <c r="C681" s="139" t="str">
        <f>'제품 추가'!AC679</f>
        <v>LEE</v>
      </c>
      <c r="D681" s="138">
        <f>IF($D$2="주말",INDEX(표5[#All],MATCH(C681,표5[[#All],[잉크]],0),18)+INDEX(표5[#All],MATCH(C681,표5[[#All],[잉크]],0),21),INDEX(표5[#All],MATCH(C681,표5[[#All],[잉크]],0),MATCH($D$2,표5[#Headers],0)+1))</f>
        <v>0</v>
      </c>
      <c r="E681" s="138">
        <f>IF($D$2="주말",INDEX(표5[#All],MATCH(C681,표5[[#All],[잉크]],0),19)+INDEX(표5[#All],MATCH(C681,표5[[#All],[잉크]],0),22),INDEX(표5[#All],MATCH(C681,표5[[#All],[잉크]],0),MATCH($D$2,표5[#Headers],0)+2))</f>
        <v>0</v>
      </c>
    </row>
    <row r="682" spans="2:5" ht="16.5" hidden="1" customHeight="1" x14ac:dyDescent="0.3">
      <c r="B682" s="56">
        <f>IFERROR(SUM(D682:E682),0)</f>
        <v>0</v>
      </c>
      <c r="C682" s="139" t="str">
        <f>'제품 추가'!AC680</f>
        <v>DONG</v>
      </c>
      <c r="D682" s="138">
        <f>IF($D$2="주말",INDEX(표5[#All],MATCH(C682,표5[[#All],[잉크]],0),18)+INDEX(표5[#All],MATCH(C682,표5[[#All],[잉크]],0),21),INDEX(표5[#All],MATCH(C682,표5[[#All],[잉크]],0),MATCH($D$2,표5[#Headers],0)+1))</f>
        <v>0</v>
      </c>
      <c r="E682" s="138">
        <f>IF($D$2="주말",INDEX(표5[#All],MATCH(C682,표5[[#All],[잉크]],0),19)+INDEX(표5[#All],MATCH(C682,표5[[#All],[잉크]],0),22),INDEX(표5[#All],MATCH(C682,표5[[#All],[잉크]],0),MATCH($D$2,표5[#Headers],0)+2))</f>
        <v>0</v>
      </c>
    </row>
    <row r="683" spans="2:5" hidden="1" x14ac:dyDescent="0.3">
      <c r="B683" s="56">
        <f>IFERROR(SUM(D683:E683),0)</f>
        <v>0</v>
      </c>
      <c r="C683" s="139" t="str">
        <f>'제품 추가'!AC681</f>
        <v>WOONG</v>
      </c>
      <c r="D683" s="138">
        <f>IF($D$2="주말",INDEX(표5[#All],MATCH(C683,표5[[#All],[잉크]],0),18)+INDEX(표5[#All],MATCH(C683,표5[[#All],[잉크]],0),21),INDEX(표5[#All],MATCH(C683,표5[[#All],[잉크]],0),MATCH($D$2,표5[#Headers],0)+1))</f>
        <v>0</v>
      </c>
      <c r="E683" s="138">
        <f>IF($D$2="주말",INDEX(표5[#All],MATCH(C683,표5[[#All],[잉크]],0),19)+INDEX(표5[#All],MATCH(C683,표5[[#All],[잉크]],0),22),INDEX(표5[#All],MATCH(C683,표5[[#All],[잉크]],0),MATCH($D$2,표5[#Headers],0)+2))</f>
        <v>0</v>
      </c>
    </row>
    <row r="684" spans="2:5" hidden="1" x14ac:dyDescent="0.3">
      <c r="B684" s="56">
        <f>IFERROR(SUM(D684:E684),0)</f>
        <v>0</v>
      </c>
      <c r="C684" s="139" t="str">
        <f>'제품 추가'!AC682</f>
        <v>OHH</v>
      </c>
      <c r="D684" s="138">
        <f>IF($D$2="주말",INDEX(표5[#All],MATCH(C684,표5[[#All],[잉크]],0),18)+INDEX(표5[#All],MATCH(C684,표5[[#All],[잉크]],0),21),INDEX(표5[#All],MATCH(C684,표5[[#All],[잉크]],0),MATCH($D$2,표5[#Headers],0)+1))</f>
        <v>0</v>
      </c>
      <c r="E684" s="138">
        <f>IF($D$2="주말",INDEX(표5[#All],MATCH(C684,표5[[#All],[잉크]],0),19)+INDEX(표5[#All],MATCH(C684,표5[[#All],[잉크]],0),22),INDEX(표5[#All],MATCH(C684,표5[[#All],[잉크]],0),MATCH($D$2,표5[#Headers],0)+2))</f>
        <v>0</v>
      </c>
    </row>
    <row r="685" spans="2:5" hidden="1" x14ac:dyDescent="0.3">
      <c r="B685" s="56">
        <f>IFERROR(SUM(D685:E685),0)</f>
        <v>0</v>
      </c>
      <c r="C685" s="139" t="str">
        <f>'제품 추가'!AC683</f>
        <v>GOL</v>
      </c>
      <c r="D685" s="138">
        <f>IF($D$2="주말",INDEX(표5[#All],MATCH(C685,표5[[#All],[잉크]],0),18)+INDEX(표5[#All],MATCH(C685,표5[[#All],[잉크]],0),21),INDEX(표5[#All],MATCH(C685,표5[[#All],[잉크]],0),MATCH($D$2,표5[#Headers],0)+1))</f>
        <v>0</v>
      </c>
      <c r="E685" s="138">
        <f>IF($D$2="주말",INDEX(표5[#All],MATCH(C685,표5[[#All],[잉크]],0),19)+INDEX(표5[#All],MATCH(C685,표5[[#All],[잉크]],0),22),INDEX(표5[#All],MATCH(C685,표5[[#All],[잉크]],0),MATCH($D$2,표5[#Headers],0)+2))</f>
        <v>0</v>
      </c>
    </row>
    <row r="686" spans="2:5" ht="16.5" hidden="1" customHeight="1" x14ac:dyDescent="0.3">
      <c r="B686" s="56">
        <f>IFERROR(SUM(D686:E686),0)</f>
        <v>0</v>
      </c>
      <c r="C686" s="139" t="str">
        <f>'제품 추가'!AC684</f>
        <v>GYE</v>
      </c>
      <c r="D686" s="138">
        <f>IF($D$2="주말",INDEX(표5[#All],MATCH(C686,표5[[#All],[잉크]],0),18)+INDEX(표5[#All],MATCH(C686,표5[[#All],[잉크]],0),21),INDEX(표5[#All],MATCH(C686,표5[[#All],[잉크]],0),MATCH($D$2,표5[#Headers],0)+1))</f>
        <v>0</v>
      </c>
      <c r="E686" s="138">
        <f>IF($D$2="주말",INDEX(표5[#All],MATCH(C686,표5[[#All],[잉크]],0),19)+INDEX(표5[#All],MATCH(C686,표5[[#All],[잉크]],0),22),INDEX(표5[#All],MATCH(C686,표5[[#All],[잉크]],0),MATCH($D$2,표5[#Headers],0)+2))</f>
        <v>0</v>
      </c>
    </row>
    <row r="687" spans="2:5" ht="16.5" hidden="1" customHeight="1" x14ac:dyDescent="0.3">
      <c r="B687" s="56">
        <f>IFERROR(SUM(D687:E687),0)</f>
        <v>0</v>
      </c>
      <c r="C687" s="139" t="str">
        <f>'제품 추가'!AC685</f>
        <v>WANG</v>
      </c>
      <c r="D687" s="138">
        <f>IF($D$2="주말",INDEX(표5[#All],MATCH(C687,표5[[#All],[잉크]],0),18)+INDEX(표5[#All],MATCH(C687,표5[[#All],[잉크]],0),21),INDEX(표5[#All],MATCH(C687,표5[[#All],[잉크]],0),MATCH($D$2,표5[#Headers],0)+1))</f>
        <v>0</v>
      </c>
      <c r="E687" s="138">
        <f>IF($D$2="주말",INDEX(표5[#All],MATCH(C687,표5[[#All],[잉크]],0),19)+INDEX(표5[#All],MATCH(C687,표5[[#All],[잉크]],0),22),INDEX(표5[#All],MATCH(C687,표5[[#All],[잉크]],0),MATCH($D$2,표5[#Headers],0)+2))</f>
        <v>0</v>
      </c>
    </row>
    <row r="688" spans="2:5" ht="16.5" hidden="1" customHeight="1" x14ac:dyDescent="0.3">
      <c r="B688" s="56">
        <f>IFERROR(SUM(D688:E688),0)</f>
        <v>0</v>
      </c>
      <c r="C688" s="139" t="str">
        <f>'제품 추가'!AC686</f>
        <v>NUN</v>
      </c>
      <c r="D688" s="138">
        <f>IF($D$2="주말",INDEX(표5[#All],MATCH(C688,표5[[#All],[잉크]],0),18)+INDEX(표5[#All],MATCH(C688,표5[[#All],[잉크]],0),21),INDEX(표5[#All],MATCH(C688,표5[[#All],[잉크]],0),MATCH($D$2,표5[#Headers],0)+1))</f>
        <v>0</v>
      </c>
      <c r="E688" s="138">
        <f>IF($D$2="주말",INDEX(표5[#All],MATCH(C688,표5[[#All],[잉크]],0),19)+INDEX(표5[#All],MATCH(C688,표5[[#All],[잉크]],0),22),INDEX(표5[#All],MATCH(C688,표5[[#All],[잉크]],0),MATCH($D$2,표5[#Headers],0)+2))</f>
        <v>0</v>
      </c>
    </row>
    <row r="689" spans="2:5" ht="16.5" hidden="1" customHeight="1" x14ac:dyDescent="0.3">
      <c r="B689" s="56">
        <f>IFERROR(SUM(D689:E689),0)</f>
        <v>0</v>
      </c>
      <c r="C689" s="139" t="str">
        <f>'제품 추가'!AC687</f>
        <v>YEE</v>
      </c>
      <c r="D689" s="138">
        <f>IF($D$2="주말",INDEX(표5[#All],MATCH(C689,표5[[#All],[잉크]],0),18)+INDEX(표5[#All],MATCH(C689,표5[[#All],[잉크]],0),21),INDEX(표5[#All],MATCH(C689,표5[[#All],[잉크]],0),MATCH($D$2,표5[#Headers],0)+1))</f>
        <v>0</v>
      </c>
      <c r="E689" s="138">
        <f>IF($D$2="주말",INDEX(표5[#All],MATCH(C689,표5[[#All],[잉크]],0),19)+INDEX(표5[#All],MATCH(C689,표5[[#All],[잉크]],0),22),INDEX(표5[#All],MATCH(C689,표5[[#All],[잉크]],0),MATCH($D$2,표5[#Headers],0)+2))</f>
        <v>0</v>
      </c>
    </row>
    <row r="690" spans="2:5" ht="16.5" hidden="1" customHeight="1" x14ac:dyDescent="0.3">
      <c r="B690" s="56">
        <f>IFERROR(SUM(D690:E690),0)</f>
        <v>0</v>
      </c>
      <c r="C690" s="139" t="str">
        <f>'제품 추가'!AC688</f>
        <v>GAEUL</v>
      </c>
      <c r="D690" s="138">
        <f>IF($D$2="주말",INDEX(표5[#All],MATCH(C690,표5[[#All],[잉크]],0),18)+INDEX(표5[#All],MATCH(C690,표5[[#All],[잉크]],0),21),INDEX(표5[#All],MATCH(C690,표5[[#All],[잉크]],0),MATCH($D$2,표5[#Headers],0)+1))</f>
        <v>0</v>
      </c>
      <c r="E690" s="138">
        <f>IF($D$2="주말",INDEX(표5[#All],MATCH(C690,표5[[#All],[잉크]],0),19)+INDEX(표5[#All],MATCH(C690,표5[[#All],[잉크]],0),22),INDEX(표5[#All],MATCH(C690,표5[[#All],[잉크]],0),MATCH($D$2,표5[#Headers],0)+2))</f>
        <v>0</v>
      </c>
    </row>
    <row r="691" spans="2:5" ht="16.5" hidden="1" customHeight="1" x14ac:dyDescent="0.3">
      <c r="B691" s="56">
        <f>IFERROR(SUM(D691:E691),0)</f>
        <v>0</v>
      </c>
      <c r="C691" s="139" t="str">
        <f>'제품 추가'!AC689</f>
        <v>NAK</v>
      </c>
      <c r="D691" s="138">
        <f>IF($D$2="주말",INDEX(표5[#All],MATCH(C691,표5[[#All],[잉크]],0),18)+INDEX(표5[#All],MATCH(C691,표5[[#All],[잉크]],0),21),INDEX(표5[#All],MATCH(C691,표5[[#All],[잉크]],0),MATCH($D$2,표5[#Headers],0)+1))</f>
        <v>0</v>
      </c>
      <c r="E691" s="138">
        <f>IF($D$2="주말",INDEX(표5[#All],MATCH(C691,표5[[#All],[잉크]],0),19)+INDEX(표5[#All],MATCH(C691,표5[[#All],[잉크]],0),22),INDEX(표5[#All],MATCH(C691,표5[[#All],[잉크]],0),MATCH($D$2,표5[#Headers],0)+2))</f>
        <v>0</v>
      </c>
    </row>
    <row r="692" spans="2:5" ht="16.5" hidden="1" customHeight="1" x14ac:dyDescent="0.3">
      <c r="B692" s="56">
        <f>IFERROR(SUM(D692:E692),0)</f>
        <v>0</v>
      </c>
      <c r="C692" s="139" t="str">
        <f>'제품 추가'!AC690</f>
        <v>YUP</v>
      </c>
      <c r="D692" s="138">
        <f>IF($D$2="주말",INDEX(표5[#All],MATCH(C692,표5[[#All],[잉크]],0),18)+INDEX(표5[#All],MATCH(C692,표5[[#All],[잉크]],0),21),INDEX(표5[#All],MATCH(C692,표5[[#All],[잉크]],0),MATCH($D$2,표5[#Headers],0)+1))</f>
        <v>0</v>
      </c>
      <c r="E692" s="138">
        <f>IF($D$2="주말",INDEX(표5[#All],MATCH(C692,표5[[#All],[잉크]],0),19)+INDEX(표5[#All],MATCH(C692,표5[[#All],[잉크]],0),22),INDEX(표5[#All],MATCH(C692,표5[[#All],[잉크]],0),MATCH($D$2,표5[#Headers],0)+2))</f>
        <v>0</v>
      </c>
    </row>
    <row r="693" spans="2:5" hidden="1" x14ac:dyDescent="0.3">
      <c r="B693" s="56">
        <f>IFERROR(SUM(D693:E693),0)</f>
        <v>0</v>
      </c>
      <c r="C693" s="139" t="str">
        <f>'제품 추가'!AC691</f>
        <v>TOTTENHAM</v>
      </c>
      <c r="D693" s="138">
        <f>IF($D$2="주말",INDEX(표5[#All],MATCH(C693,표5[[#All],[잉크]],0),18)+INDEX(표5[#All],MATCH(C693,표5[[#All],[잉크]],0),21),INDEX(표5[#All],MATCH(C693,표5[[#All],[잉크]],0),MATCH($D$2,표5[#Headers],0)+1))</f>
        <v>0</v>
      </c>
      <c r="E693" s="138">
        <f>IF($D$2="주말",INDEX(표5[#All],MATCH(C693,표5[[#All],[잉크]],0),19)+INDEX(표5[#All],MATCH(C693,표5[[#All],[잉크]],0),22),INDEX(표5[#All],MATCH(C693,표5[[#All],[잉크]],0),MATCH($D$2,표5[#Headers],0)+2))</f>
        <v>0</v>
      </c>
    </row>
    <row r="694" spans="2:5" ht="16.5" hidden="1" customHeight="1" x14ac:dyDescent="0.3">
      <c r="B694" s="56">
        <f>IFERROR(SUM(D694:E694),0)</f>
        <v>0</v>
      </c>
      <c r="C694" s="139" t="str">
        <f>'제품 추가'!AC692</f>
        <v>HOT</v>
      </c>
      <c r="D694" s="138">
        <f>IF($D$2="주말",INDEX(표5[#All],MATCH(C694,표5[[#All],[잉크]],0),18)+INDEX(표5[#All],MATCH(C694,표5[[#All],[잉크]],0),21),INDEX(표5[#All],MATCH(C694,표5[[#All],[잉크]],0),MATCH($D$2,표5[#Headers],0)+1))</f>
        <v>0</v>
      </c>
      <c r="E694" s="138">
        <f>IF($D$2="주말",INDEX(표5[#All],MATCH(C694,표5[[#All],[잉크]],0),19)+INDEX(표5[#All],MATCH(C694,표5[[#All],[잉크]],0),22),INDEX(표5[#All],MATCH(C694,표5[[#All],[잉크]],0),MATCH($D$2,표5[#Headers],0)+2))</f>
        <v>0</v>
      </c>
    </row>
    <row r="695" spans="2:5" hidden="1" x14ac:dyDescent="0.3">
      <c r="B695" s="56">
        <f>IFERROR(SUM(D695:E695),0)</f>
        <v>0</v>
      </c>
      <c r="C695" s="139" t="str">
        <f>'제품 추가'!AC693</f>
        <v>SPUR</v>
      </c>
      <c r="D695" s="138">
        <f>IF($D$2="주말",INDEX(표5[#All],MATCH(C695,표5[[#All],[잉크]],0),18)+INDEX(표5[#All],MATCH(C695,표5[[#All],[잉크]],0),21),INDEX(표5[#All],MATCH(C695,표5[[#All],[잉크]],0),MATCH($D$2,표5[#Headers],0)+1))</f>
        <v>0</v>
      </c>
      <c r="E695" s="138">
        <f>IF($D$2="주말",INDEX(표5[#All],MATCH(C695,표5[[#All],[잉크]],0),19)+INDEX(표5[#All],MATCH(C695,표5[[#All],[잉크]],0),22),INDEX(표5[#All],MATCH(C695,표5[[#All],[잉크]],0),MATCH($D$2,표5[#Headers],0)+2))</f>
        <v>0</v>
      </c>
    </row>
    <row r="696" spans="2:5" ht="16.5" customHeight="1" x14ac:dyDescent="0.3">
      <c r="B696" s="56">
        <f>IFERROR(SUM(D696:E696),0)</f>
        <v>2</v>
      </c>
      <c r="C696" s="139" t="str">
        <f>'제품 추가'!AC932</f>
        <v>HENRY</v>
      </c>
      <c r="D696" s="138">
        <f>IF($D$2="주말",INDEX(표5[#All],MATCH(C696,표5[[#All],[잉크]],0),18)+INDEX(표5[#All],MATCH(C696,표5[[#All],[잉크]],0),21),INDEX(표5[#All],MATCH(C696,표5[[#All],[잉크]],0),MATCH($D$2,표5[#Headers],0)+1))</f>
        <v>0</v>
      </c>
      <c r="E696" s="138">
        <f>IF($D$2="주말",INDEX(표5[#All],MATCH(C696,표5[[#All],[잉크]],0),19)+INDEX(표5[#All],MATCH(C696,표5[[#All],[잉크]],0),22),INDEX(표5[#All],MATCH(C696,표5[[#All],[잉크]],0),MATCH($D$2,표5[#Headers],0)+2))</f>
        <v>2</v>
      </c>
    </row>
    <row r="697" spans="2:5" ht="16.5" hidden="1" customHeight="1" x14ac:dyDescent="0.3">
      <c r="B697" s="56">
        <f>IFERROR(SUM(D697:E697),0)</f>
        <v>0</v>
      </c>
      <c r="C697" s="139" t="str">
        <f>'제품 추가'!AC695</f>
        <v>HAMPTON</v>
      </c>
      <c r="D697" s="138">
        <f>IF($D$2="주말",INDEX(표5[#All],MATCH(C697,표5[[#All],[잉크]],0),18)+INDEX(표5[#All],MATCH(C697,표5[[#All],[잉크]],0),21),INDEX(표5[#All],MATCH(C697,표5[[#All],[잉크]],0),MATCH($D$2,표5[#Headers],0)+1))</f>
        <v>0</v>
      </c>
      <c r="E697" s="138">
        <f>IF($D$2="주말",INDEX(표5[#All],MATCH(C697,표5[[#All],[잉크]],0),19)+INDEX(표5[#All],MATCH(C697,표5[[#All],[잉크]],0),22),INDEX(표5[#All],MATCH(C697,표5[[#All],[잉크]],0),MATCH($D$2,표5[#Headers],0)+2))</f>
        <v>0</v>
      </c>
    </row>
    <row r="698" spans="2:5" ht="16.5" customHeight="1" x14ac:dyDescent="0.3">
      <c r="B698" s="56">
        <f>IFERROR(SUM(D698:E698),0)</f>
        <v>1</v>
      </c>
      <c r="C698" s="139" t="str">
        <f>'제품 추가'!AC620</f>
        <v>IDOL</v>
      </c>
      <c r="D698" s="138">
        <f>IF($D$2="주말",INDEX(표5[#All],MATCH(C698,표5[[#All],[잉크]],0),18)+INDEX(표5[#All],MATCH(C698,표5[[#All],[잉크]],0),21),INDEX(표5[#All],MATCH(C698,표5[[#All],[잉크]],0),MATCH($D$2,표5[#Headers],0)+1))</f>
        <v>1</v>
      </c>
      <c r="E698" s="138">
        <f>IF($D$2="주말",INDEX(표5[#All],MATCH(C698,표5[[#All],[잉크]],0),19)+INDEX(표5[#All],MATCH(C698,표5[[#All],[잉크]],0),22),INDEX(표5[#All],MATCH(C698,표5[[#All],[잉크]],0),MATCH($D$2,표5[#Headers],0)+2))</f>
        <v>0</v>
      </c>
    </row>
    <row r="699" spans="2:5" ht="16.5" hidden="1" customHeight="1" x14ac:dyDescent="0.3">
      <c r="B699" s="56">
        <f>IFERROR(SUM(D699:E699),0)</f>
        <v>0</v>
      </c>
      <c r="C699" s="139" t="str">
        <f>'제품 추가'!AC697</f>
        <v>MONACO</v>
      </c>
      <c r="D699" s="138">
        <f>IF($D$2="주말",INDEX(표5[#All],MATCH(C699,표5[[#All],[잉크]],0),18)+INDEX(표5[#All],MATCH(C699,표5[[#All],[잉크]],0),21),INDEX(표5[#All],MATCH(C699,표5[[#All],[잉크]],0),MATCH($D$2,표5[#Headers],0)+1))</f>
        <v>0</v>
      </c>
      <c r="E699" s="138">
        <f>IF($D$2="주말",INDEX(표5[#All],MATCH(C699,표5[[#All],[잉크]],0),19)+INDEX(표5[#All],MATCH(C699,표5[[#All],[잉크]],0),22),INDEX(표5[#All],MATCH(C699,표5[[#All],[잉크]],0),MATCH($D$2,표5[#Headers],0)+2))</f>
        <v>0</v>
      </c>
    </row>
    <row r="700" spans="2:5" ht="16.5" hidden="1" customHeight="1" x14ac:dyDescent="0.3">
      <c r="B700" s="56">
        <f>IFERROR(SUM(D700:E700),0)</f>
        <v>0</v>
      </c>
      <c r="C700" s="139" t="str">
        <f>'제품 추가'!AC698</f>
        <v>MARSEILLE</v>
      </c>
      <c r="D700" s="138">
        <f>IF($D$2="주말",INDEX(표5[#All],MATCH(C700,표5[[#All],[잉크]],0),18)+INDEX(표5[#All],MATCH(C700,표5[[#All],[잉크]],0),21),INDEX(표5[#All],MATCH(C700,표5[[#All],[잉크]],0),MATCH($D$2,표5[#Headers],0)+1))</f>
        <v>0</v>
      </c>
      <c r="E700" s="138">
        <f>IF($D$2="주말",INDEX(표5[#All],MATCH(C700,표5[[#All],[잉크]],0),19)+INDEX(표5[#All],MATCH(C700,표5[[#All],[잉크]],0),22),INDEX(표5[#All],MATCH(C700,표5[[#All],[잉크]],0),MATCH($D$2,표5[#Headers],0)+2))</f>
        <v>0</v>
      </c>
    </row>
    <row r="701" spans="2:5" ht="16.5" hidden="1" customHeight="1" x14ac:dyDescent="0.3">
      <c r="B701" s="56">
        <f>IFERROR(SUM(D701:E701),0)</f>
        <v>0</v>
      </c>
      <c r="C701" s="139" t="str">
        <f>'제품 추가'!AC699</f>
        <v>LILLE</v>
      </c>
      <c r="D701" s="138">
        <f>IF($D$2="주말",INDEX(표5[#All],MATCH(C701,표5[[#All],[잉크]],0),18)+INDEX(표5[#All],MATCH(C701,표5[[#All],[잉크]],0),21),INDEX(표5[#All],MATCH(C701,표5[[#All],[잉크]],0),MATCH($D$2,표5[#Headers],0)+1))</f>
        <v>0</v>
      </c>
      <c r="E701" s="138">
        <f>IF($D$2="주말",INDEX(표5[#All],MATCH(C701,표5[[#All],[잉크]],0),19)+INDEX(표5[#All],MATCH(C701,표5[[#All],[잉크]],0),22),INDEX(표5[#All],MATCH(C701,표5[[#All],[잉크]],0),MATCH($D$2,표5[#Headers],0)+2))</f>
        <v>0</v>
      </c>
    </row>
    <row r="702" spans="2:5" ht="16.5" hidden="1" customHeight="1" x14ac:dyDescent="0.3">
      <c r="B702" s="56">
        <f>IFERROR(SUM(D702:E702),0)</f>
        <v>0</v>
      </c>
      <c r="C702" s="139" t="str">
        <f>'제품 추가'!AC700</f>
        <v>AJAX</v>
      </c>
      <c r="D702" s="138">
        <f>IF($D$2="주말",INDEX(표5[#All],MATCH(C702,표5[[#All],[잉크]],0),18)+INDEX(표5[#All],MATCH(C702,표5[[#All],[잉크]],0),21),INDEX(표5[#All],MATCH(C702,표5[[#All],[잉크]],0),MATCH($D$2,표5[#Headers],0)+1))</f>
        <v>0</v>
      </c>
      <c r="E702" s="138">
        <f>IF($D$2="주말",INDEX(표5[#All],MATCH(C702,표5[[#All],[잉크]],0),19)+INDEX(표5[#All],MATCH(C702,표5[[#All],[잉크]],0),22),INDEX(표5[#All],MATCH(C702,표5[[#All],[잉크]],0),MATCH($D$2,표5[#Headers],0)+2))</f>
        <v>0</v>
      </c>
    </row>
    <row r="703" spans="2:5" ht="16.5" hidden="1" customHeight="1" x14ac:dyDescent="0.3">
      <c r="B703" s="56">
        <f>IFERROR(SUM(D703:E703),0)</f>
        <v>0</v>
      </c>
      <c r="C703" s="139" t="str">
        <f>'제품 추가'!AC701</f>
        <v>EINDHOVEN</v>
      </c>
      <c r="D703" s="138">
        <f>IF($D$2="주말",INDEX(표5[#All],MATCH(C703,표5[[#All],[잉크]],0),18)+INDEX(표5[#All],MATCH(C703,표5[[#All],[잉크]],0),21),INDEX(표5[#All],MATCH(C703,표5[[#All],[잉크]],0),MATCH($D$2,표5[#Headers],0)+1))</f>
        <v>0</v>
      </c>
      <c r="E703" s="138">
        <f>IF($D$2="주말",INDEX(표5[#All],MATCH(C703,표5[[#All],[잉크]],0),19)+INDEX(표5[#All],MATCH(C703,표5[[#All],[잉크]],0),22),INDEX(표5[#All],MATCH(C703,표5[[#All],[잉크]],0),MATCH($D$2,표5[#Headers],0)+2))</f>
        <v>0</v>
      </c>
    </row>
    <row r="704" spans="2:5" ht="16.5" hidden="1" customHeight="1" x14ac:dyDescent="0.3">
      <c r="B704" s="56">
        <f>IFERROR(SUM(D704:E704),0)</f>
        <v>0</v>
      </c>
      <c r="C704" s="139" t="str">
        <f>'제품 추가'!AC702</f>
        <v>VALENCIA</v>
      </c>
      <c r="D704" s="138">
        <f>IF($D$2="주말",INDEX(표5[#All],MATCH(C704,표5[[#All],[잉크]],0),18)+INDEX(표5[#All],MATCH(C704,표5[[#All],[잉크]],0),21),INDEX(표5[#All],MATCH(C704,표5[[#All],[잉크]],0),MATCH($D$2,표5[#Headers],0)+1))</f>
        <v>0</v>
      </c>
      <c r="E704" s="138">
        <f>IF($D$2="주말",INDEX(표5[#All],MATCH(C704,표5[[#All],[잉크]],0),19)+INDEX(표5[#All],MATCH(C704,표5[[#All],[잉크]],0),22),INDEX(표5[#All],MATCH(C704,표5[[#All],[잉크]],0),MATCH($D$2,표5[#Headers],0)+2))</f>
        <v>0</v>
      </c>
    </row>
    <row r="705" spans="2:5" ht="16.5" hidden="1" customHeight="1" x14ac:dyDescent="0.3">
      <c r="B705" s="56">
        <f>IFERROR(SUM(D705:E705),0)</f>
        <v>0</v>
      </c>
      <c r="C705" s="139" t="str">
        <f>'제품 추가'!AC703</f>
        <v>BETIS</v>
      </c>
      <c r="D705" s="138">
        <f>IF($D$2="주말",INDEX(표5[#All],MATCH(C705,표5[[#All],[잉크]],0),18)+INDEX(표5[#All],MATCH(C705,표5[[#All],[잉크]],0),21),INDEX(표5[#All],MATCH(C705,표5[[#All],[잉크]],0),MATCH($D$2,표5[#Headers],0)+1))</f>
        <v>0</v>
      </c>
      <c r="E705" s="138">
        <f>IF($D$2="주말",INDEX(표5[#All],MATCH(C705,표5[[#All],[잉크]],0),19)+INDEX(표5[#All],MATCH(C705,표5[[#All],[잉크]],0),22),INDEX(표5[#All],MATCH(C705,표5[[#All],[잉크]],0),MATCH($D$2,표5[#Headers],0)+2))</f>
        <v>0</v>
      </c>
    </row>
    <row r="706" spans="2:5" hidden="1" x14ac:dyDescent="0.3">
      <c r="B706" s="56">
        <f>IFERROR(SUM(D706:E706),0)</f>
        <v>0</v>
      </c>
      <c r="C706" s="139" t="str">
        <f>'제품 추가'!AC704</f>
        <v>MALAGA</v>
      </c>
      <c r="D706" s="138">
        <f>IF($D$2="주말",INDEX(표5[#All],MATCH(C706,표5[[#All],[잉크]],0),18)+INDEX(표5[#All],MATCH(C706,표5[[#All],[잉크]],0),21),INDEX(표5[#All],MATCH(C706,표5[[#All],[잉크]],0),MATCH($D$2,표5[#Headers],0)+1))</f>
        <v>0</v>
      </c>
      <c r="E706" s="138">
        <f>IF($D$2="주말",INDEX(표5[#All],MATCH(C706,표5[[#All],[잉크]],0),19)+INDEX(표5[#All],MATCH(C706,표5[[#All],[잉크]],0),22),INDEX(표5[#All],MATCH(C706,표5[[#All],[잉크]],0),MATCH($D$2,표5[#Headers],0)+2))</f>
        <v>0</v>
      </c>
    </row>
    <row r="707" spans="2:5" ht="16.5" hidden="1" customHeight="1" x14ac:dyDescent="0.3">
      <c r="B707" s="56">
        <f>IFERROR(SUM(D707:E707),0)</f>
        <v>0</v>
      </c>
      <c r="C707" s="139" t="str">
        <f>'제품 추가'!AC705</f>
        <v>BREMEN</v>
      </c>
      <c r="D707" s="138">
        <f>IF($D$2="주말",INDEX(표5[#All],MATCH(C707,표5[[#All],[잉크]],0),18)+INDEX(표5[#All],MATCH(C707,표5[[#All],[잉크]],0),21),INDEX(표5[#All],MATCH(C707,표5[[#All],[잉크]],0),MATCH($D$2,표5[#Headers],0)+1))</f>
        <v>0</v>
      </c>
      <c r="E707" s="138">
        <f>IF($D$2="주말",INDEX(표5[#All],MATCH(C707,표5[[#All],[잉크]],0),19)+INDEX(표5[#All],MATCH(C707,표5[[#All],[잉크]],0),22),INDEX(표5[#All],MATCH(C707,표5[[#All],[잉크]],0),MATCH($D$2,표5[#Headers],0)+2))</f>
        <v>0</v>
      </c>
    </row>
    <row r="708" spans="2:5" ht="16.5" hidden="1" customHeight="1" x14ac:dyDescent="0.3">
      <c r="B708" s="56">
        <f>IFERROR(SUM(D708:E708),0)</f>
        <v>0</v>
      </c>
      <c r="C708" s="139" t="str">
        <f>'제품 추가'!AC706</f>
        <v>MAINZ</v>
      </c>
      <c r="D708" s="138">
        <f>IF($D$2="주말",INDEX(표5[#All],MATCH(C708,표5[[#All],[잉크]],0),18)+INDEX(표5[#All],MATCH(C708,표5[[#All],[잉크]],0),21),INDEX(표5[#All],MATCH(C708,표5[[#All],[잉크]],0),MATCH($D$2,표5[#Headers],0)+1))</f>
        <v>0</v>
      </c>
      <c r="E708" s="138">
        <f>IF($D$2="주말",INDEX(표5[#All],MATCH(C708,표5[[#All],[잉크]],0),19)+INDEX(표5[#All],MATCH(C708,표5[[#All],[잉크]],0),22),INDEX(표5[#All],MATCH(C708,표5[[#All],[잉크]],0),MATCH($D$2,표5[#Headers],0)+2))</f>
        <v>0</v>
      </c>
    </row>
    <row r="709" spans="2:5" ht="16.5" hidden="1" customHeight="1" x14ac:dyDescent="0.3">
      <c r="B709" s="56">
        <f>IFERROR(SUM(D709:E709),0)</f>
        <v>0</v>
      </c>
      <c r="C709" s="139" t="str">
        <f>'제품 추가'!AC707</f>
        <v>DORTMUND</v>
      </c>
      <c r="D709" s="138">
        <f>IF($D$2="주말",INDEX(표5[#All],MATCH(C709,표5[[#All],[잉크]],0),18)+INDEX(표5[#All],MATCH(C709,표5[[#All],[잉크]],0),21),INDEX(표5[#All],MATCH(C709,표5[[#All],[잉크]],0),MATCH($D$2,표5[#Headers],0)+1))</f>
        <v>0</v>
      </c>
      <c r="E709" s="138">
        <f>IF($D$2="주말",INDEX(표5[#All],MATCH(C709,표5[[#All],[잉크]],0),19)+INDEX(표5[#All],MATCH(C709,표5[[#All],[잉크]],0),22),INDEX(표5[#All],MATCH(C709,표5[[#All],[잉크]],0),MATCH($D$2,표5[#Headers],0)+2))</f>
        <v>0</v>
      </c>
    </row>
    <row r="710" spans="2:5" hidden="1" x14ac:dyDescent="0.3">
      <c r="B710" s="56">
        <f>IFERROR(SUM(D710:E710),0)</f>
        <v>0</v>
      </c>
      <c r="C710" s="139" t="str">
        <f>'제품 추가'!AC708</f>
        <v>MAGIC</v>
      </c>
      <c r="D710" s="138">
        <f>IF($D$2="주말",INDEX(표5[#All],MATCH(C710,표5[[#All],[잉크]],0),18)+INDEX(표5[#All],MATCH(C710,표5[[#All],[잉크]],0),21),INDEX(표5[#All],MATCH(C710,표5[[#All],[잉크]],0),MATCH($D$2,표5[#Headers],0)+1))</f>
        <v>0</v>
      </c>
      <c r="E710" s="138">
        <f>IF($D$2="주말",INDEX(표5[#All],MATCH(C710,표5[[#All],[잉크]],0),19)+INDEX(표5[#All],MATCH(C710,표5[[#All],[잉크]],0),22),INDEX(표5[#All],MATCH(C710,표5[[#All],[잉크]],0),MATCH($D$2,표5[#Headers],0)+2))</f>
        <v>0</v>
      </c>
    </row>
    <row r="711" spans="2:5" hidden="1" x14ac:dyDescent="0.3">
      <c r="B711" s="56">
        <f>IFERROR(SUM(D711:E711),0)</f>
        <v>0</v>
      </c>
      <c r="C711" s="139" t="str">
        <f>'제품 추가'!AC709</f>
        <v>EYE</v>
      </c>
      <c r="D711" s="138">
        <f>IF($D$2="주말",INDEX(표5[#All],MATCH(C711,표5[[#All],[잉크]],0),18)+INDEX(표5[#All],MATCH(C711,표5[[#All],[잉크]],0),21),INDEX(표5[#All],MATCH(C711,표5[[#All],[잉크]],0),MATCH($D$2,표5[#Headers],0)+1))</f>
        <v>0</v>
      </c>
      <c r="E711" s="138">
        <f>IF($D$2="주말",INDEX(표5[#All],MATCH(C711,표5[[#All],[잉크]],0),19)+INDEX(표5[#All],MATCH(C711,표5[[#All],[잉크]],0),22),INDEX(표5[#All],MATCH(C711,표5[[#All],[잉크]],0),MATCH($D$2,표5[#Headers],0)+2))</f>
        <v>0</v>
      </c>
    </row>
    <row r="712" spans="2:5" ht="16.5" customHeight="1" x14ac:dyDescent="0.3">
      <c r="B712" s="56">
        <f>IFERROR(SUM(D712:E712),0)</f>
        <v>5</v>
      </c>
      <c r="C712" s="139" t="str">
        <f>'제품 추가'!AC1186</f>
        <v>ISLAND</v>
      </c>
      <c r="D712" s="138">
        <f>IF($D$2="주말",INDEX(표5[#All],MATCH(C712,표5[[#All],[잉크]],0),18)+INDEX(표5[#All],MATCH(C712,표5[[#All],[잉크]],0),21),INDEX(표5[#All],MATCH(C712,표5[[#All],[잉크]],0),MATCH($D$2,표5[#Headers],0)+1))</f>
        <v>4</v>
      </c>
      <c r="E712" s="138">
        <f>IF($D$2="주말",INDEX(표5[#All],MATCH(C712,표5[[#All],[잉크]],0),19)+INDEX(표5[#All],MATCH(C712,표5[[#All],[잉크]],0),22),INDEX(표5[#All],MATCH(C712,표5[[#All],[잉크]],0),MATCH($D$2,표5[#Headers],0)+2))</f>
        <v>1</v>
      </c>
    </row>
    <row r="713" spans="2:5" ht="16.5" hidden="1" customHeight="1" x14ac:dyDescent="0.3">
      <c r="B713" s="56">
        <f>IFERROR(SUM(D713:E713),0)</f>
        <v>0</v>
      </c>
      <c r="C713" s="139" t="str">
        <f>'제품 추가'!AC711</f>
        <v>MAGMA</v>
      </c>
      <c r="D713" s="138">
        <f>IF($D$2="주말",INDEX(표5[#All],MATCH(C713,표5[[#All],[잉크]],0),18)+INDEX(표5[#All],MATCH(C713,표5[[#All],[잉크]],0),21),INDEX(표5[#All],MATCH(C713,표5[[#All],[잉크]],0),MATCH($D$2,표5[#Headers],0)+1))</f>
        <v>0</v>
      </c>
      <c r="E713" s="138">
        <f>IF($D$2="주말",INDEX(표5[#All],MATCH(C713,표5[[#All],[잉크]],0),19)+INDEX(표5[#All],MATCH(C713,표5[[#All],[잉크]],0),22),INDEX(표5[#All],MATCH(C713,표5[[#All],[잉크]],0),MATCH($D$2,표5[#Headers],0)+2))</f>
        <v>0</v>
      </c>
    </row>
    <row r="714" spans="2:5" ht="16.5" hidden="1" customHeight="1" x14ac:dyDescent="0.3">
      <c r="B714" s="56">
        <f>IFERROR(SUM(D714:E714),0)</f>
        <v>0</v>
      </c>
      <c r="C714" s="139" t="str">
        <f>'제품 추가'!AC712</f>
        <v>LAVA</v>
      </c>
      <c r="D714" s="138">
        <f>IF($D$2="주말",INDEX(표5[#All],MATCH(C714,표5[[#All],[잉크]],0),18)+INDEX(표5[#All],MATCH(C714,표5[[#All],[잉크]],0),21),INDEX(표5[#All],MATCH(C714,표5[[#All],[잉크]],0),MATCH($D$2,표5[#Headers],0)+1))</f>
        <v>0</v>
      </c>
      <c r="E714" s="138">
        <f>IF($D$2="주말",INDEX(표5[#All],MATCH(C714,표5[[#All],[잉크]],0),19)+INDEX(표5[#All],MATCH(C714,표5[[#All],[잉크]],0),22),INDEX(표5[#All],MATCH(C714,표5[[#All],[잉크]],0),MATCH($D$2,표5[#Headers],0)+2))</f>
        <v>0</v>
      </c>
    </row>
    <row r="715" spans="2:5" ht="16.5" hidden="1" customHeight="1" x14ac:dyDescent="0.3">
      <c r="B715" s="56">
        <f>IFERROR(SUM(D715:E715),0)</f>
        <v>0</v>
      </c>
      <c r="C715" s="139" t="str">
        <f>'제품 추가'!AC713</f>
        <v>HELL</v>
      </c>
      <c r="D715" s="138">
        <f>IF($D$2="주말",INDEX(표5[#All],MATCH(C715,표5[[#All],[잉크]],0),18)+INDEX(표5[#All],MATCH(C715,표5[[#All],[잉크]],0),21),INDEX(표5[#All],MATCH(C715,표5[[#All],[잉크]],0),MATCH($D$2,표5[#Headers],0)+1))</f>
        <v>0</v>
      </c>
      <c r="E715" s="138">
        <f>IF($D$2="주말",INDEX(표5[#All],MATCH(C715,표5[[#All],[잉크]],0),19)+INDEX(표5[#All],MATCH(C715,표5[[#All],[잉크]],0),22),INDEX(표5[#All],MATCH(C715,표5[[#All],[잉크]],0),MATCH($D$2,표5[#Headers],0)+2))</f>
        <v>0</v>
      </c>
    </row>
    <row r="716" spans="2:5" ht="16.5" hidden="1" customHeight="1" x14ac:dyDescent="0.3">
      <c r="B716" s="56">
        <f>IFERROR(SUM(D716:E716),0)</f>
        <v>0</v>
      </c>
      <c r="C716" s="139" t="str">
        <f>'제품 추가'!AC714</f>
        <v>CONCRETE</v>
      </c>
      <c r="D716" s="138">
        <f>IF($D$2="주말",INDEX(표5[#All],MATCH(C716,표5[[#All],[잉크]],0),18)+INDEX(표5[#All],MATCH(C716,표5[[#All],[잉크]],0),21),INDEX(표5[#All],MATCH(C716,표5[[#All],[잉크]],0),MATCH($D$2,표5[#Headers],0)+1))</f>
        <v>0</v>
      </c>
      <c r="E716" s="138">
        <f>IF($D$2="주말",INDEX(표5[#All],MATCH(C716,표5[[#All],[잉크]],0),19)+INDEX(표5[#All],MATCH(C716,표5[[#All],[잉크]],0),22),INDEX(표5[#All],MATCH(C716,표5[[#All],[잉크]],0),MATCH($D$2,표5[#Headers],0)+2))</f>
        <v>0</v>
      </c>
    </row>
    <row r="717" spans="2:5" ht="16.5" hidden="1" customHeight="1" x14ac:dyDescent="0.3">
      <c r="B717" s="56">
        <f>IFERROR(SUM(D717:E717),0)</f>
        <v>0</v>
      </c>
      <c r="C717" s="139" t="str">
        <f>'제품 추가'!AC715</f>
        <v>IKKI</v>
      </c>
      <c r="D717" s="138">
        <f>IF($D$2="주말",INDEX(표5[#All],MATCH(C717,표5[[#All],[잉크]],0),18)+INDEX(표5[#All],MATCH(C717,표5[[#All],[잉크]],0),21),INDEX(표5[#All],MATCH(C717,표5[[#All],[잉크]],0),MATCH($D$2,표5[#Headers],0)+1))</f>
        <v>0</v>
      </c>
      <c r="E717" s="138">
        <f>IF($D$2="주말",INDEX(표5[#All],MATCH(C717,표5[[#All],[잉크]],0),19)+INDEX(표5[#All],MATCH(C717,표5[[#All],[잉크]],0),22),INDEX(표5[#All],MATCH(C717,표5[[#All],[잉크]],0),MATCH($D$2,표5[#Headers],0)+2))</f>
        <v>0</v>
      </c>
    </row>
    <row r="718" spans="2:5" ht="16.5" hidden="1" customHeight="1" x14ac:dyDescent="0.3">
      <c r="B718" s="56">
        <f>IFERROR(SUM(D718:E718),0)</f>
        <v>0</v>
      </c>
      <c r="C718" s="139" t="str">
        <f>'제품 추가'!AC716</f>
        <v>BAM</v>
      </c>
      <c r="D718" s="138">
        <f>IF($D$2="주말",INDEX(표5[#All],MATCH(C718,표5[[#All],[잉크]],0),18)+INDEX(표5[#All],MATCH(C718,표5[[#All],[잉크]],0),21),INDEX(표5[#All],MATCH(C718,표5[[#All],[잉크]],0),MATCH($D$2,표5[#Headers],0)+1))</f>
        <v>0</v>
      </c>
      <c r="E718" s="138">
        <f>IF($D$2="주말",INDEX(표5[#All],MATCH(C718,표5[[#All],[잉크]],0),19)+INDEX(표5[#All],MATCH(C718,표5[[#All],[잉크]],0),22),INDEX(표5[#All],MATCH(C718,표5[[#All],[잉크]],0),MATCH($D$2,표5[#Headers],0)+2))</f>
        <v>0</v>
      </c>
    </row>
    <row r="719" spans="2:5" ht="16.5" hidden="1" customHeight="1" x14ac:dyDescent="0.3">
      <c r="B719" s="56">
        <f>IFERROR(SUM(D719:E719),0)</f>
        <v>0</v>
      </c>
      <c r="C719" s="139" t="str">
        <f>'제품 추가'!AC717</f>
        <v>PINKY</v>
      </c>
      <c r="D719" s="138">
        <f>IF($D$2="주말",INDEX(표5[#All],MATCH(C719,표5[[#All],[잉크]],0),18)+INDEX(표5[#All],MATCH(C719,표5[[#All],[잉크]],0),21),INDEX(표5[#All],MATCH(C719,표5[[#All],[잉크]],0),MATCH($D$2,표5[#Headers],0)+1))</f>
        <v>0</v>
      </c>
      <c r="E719" s="138">
        <f>IF($D$2="주말",INDEX(표5[#All],MATCH(C719,표5[[#All],[잉크]],0),19)+INDEX(표5[#All],MATCH(C719,표5[[#All],[잉크]],0),22),INDEX(표5[#All],MATCH(C719,표5[[#All],[잉크]],0),MATCH($D$2,표5[#Headers],0)+2))</f>
        <v>0</v>
      </c>
    </row>
    <row r="720" spans="2:5" ht="16.5" hidden="1" customHeight="1" x14ac:dyDescent="0.3">
      <c r="B720" s="56">
        <f>IFERROR(SUM(D720:E720),0)</f>
        <v>0</v>
      </c>
      <c r="C720" s="139" t="str">
        <f>'제품 추가'!AC718</f>
        <v>ARONG</v>
      </c>
      <c r="D720" s="138">
        <f>IF($D$2="주말",INDEX(표5[#All],MATCH(C720,표5[[#All],[잉크]],0),18)+INDEX(표5[#All],MATCH(C720,표5[[#All],[잉크]],0),21),INDEX(표5[#All],MATCH(C720,표5[[#All],[잉크]],0),MATCH($D$2,표5[#Headers],0)+1))</f>
        <v>0</v>
      </c>
      <c r="E720" s="138">
        <f>IF($D$2="주말",INDEX(표5[#All],MATCH(C720,표5[[#All],[잉크]],0),19)+INDEX(표5[#All],MATCH(C720,표5[[#All],[잉크]],0),22),INDEX(표5[#All],MATCH(C720,표5[[#All],[잉크]],0),MATCH($D$2,표5[#Headers],0)+2))</f>
        <v>0</v>
      </c>
    </row>
    <row r="721" spans="2:5" ht="16.5" hidden="1" customHeight="1" x14ac:dyDescent="0.3">
      <c r="B721" s="56">
        <f>IFERROR(SUM(D721:E721),0)</f>
        <v>0</v>
      </c>
      <c r="C721" s="139" t="str">
        <f>'제품 추가'!AC719</f>
        <v>UNDER</v>
      </c>
      <c r="D721" s="138">
        <f>IF($D$2="주말",INDEX(표5[#All],MATCH(C721,표5[[#All],[잉크]],0),18)+INDEX(표5[#All],MATCH(C721,표5[[#All],[잉크]],0),21),INDEX(표5[#All],MATCH(C721,표5[[#All],[잉크]],0),MATCH($D$2,표5[#Headers],0)+1))</f>
        <v>0</v>
      </c>
      <c r="E721" s="138">
        <f>IF($D$2="주말",INDEX(표5[#All],MATCH(C721,표5[[#All],[잉크]],0),19)+INDEX(표5[#All],MATCH(C721,표5[[#All],[잉크]],0),22),INDEX(표5[#All],MATCH(C721,표5[[#All],[잉크]],0),MATCH($D$2,표5[#Headers],0)+2))</f>
        <v>0</v>
      </c>
    </row>
    <row r="722" spans="2:5" ht="16.5" hidden="1" customHeight="1" x14ac:dyDescent="0.3">
      <c r="B722" s="56">
        <f>IFERROR(SUM(D722:E722),0)</f>
        <v>0</v>
      </c>
      <c r="C722" s="139" t="str">
        <f>'제품 추가'!AC720</f>
        <v>THESEA</v>
      </c>
      <c r="D722" s="138">
        <f>IF($D$2="주말",INDEX(표5[#All],MATCH(C722,표5[[#All],[잉크]],0),18)+INDEX(표5[#All],MATCH(C722,표5[[#All],[잉크]],0),21),INDEX(표5[#All],MATCH(C722,표5[[#All],[잉크]],0),MATCH($D$2,표5[#Headers],0)+1))</f>
        <v>0</v>
      </c>
      <c r="E722" s="138">
        <f>IF($D$2="주말",INDEX(표5[#All],MATCH(C722,표5[[#All],[잉크]],0),19)+INDEX(표5[#All],MATCH(C722,표5[[#All],[잉크]],0),22),INDEX(표5[#All],MATCH(C722,표5[[#All],[잉크]],0),MATCH($D$2,표5[#Headers],0)+2))</f>
        <v>0</v>
      </c>
    </row>
    <row r="723" spans="2:5" ht="16.5" hidden="1" customHeight="1" x14ac:dyDescent="0.3">
      <c r="B723" s="56">
        <f>IFERROR(SUM(D723:E723),0)</f>
        <v>0</v>
      </c>
      <c r="C723" s="139" t="str">
        <f>'제품 추가'!AC721</f>
        <v>WANDU</v>
      </c>
      <c r="D723" s="138">
        <f>IF($D$2="주말",INDEX(표5[#All],MATCH(C723,표5[[#All],[잉크]],0),18)+INDEX(표5[#All],MATCH(C723,표5[[#All],[잉크]],0),21),INDEX(표5[#All],MATCH(C723,표5[[#All],[잉크]],0),MATCH($D$2,표5[#Headers],0)+1))</f>
        <v>0</v>
      </c>
      <c r="E723" s="138">
        <f>IF($D$2="주말",INDEX(표5[#All],MATCH(C723,표5[[#All],[잉크]],0),19)+INDEX(표5[#All],MATCH(C723,표5[[#All],[잉크]],0),22),INDEX(표5[#All],MATCH(C723,표5[[#All],[잉크]],0),MATCH($D$2,표5[#Headers],0)+2))</f>
        <v>0</v>
      </c>
    </row>
    <row r="724" spans="2:5" ht="16.5" hidden="1" customHeight="1" x14ac:dyDescent="0.3">
      <c r="B724" s="56">
        <f>IFERROR(SUM(D724:E724),0)</f>
        <v>0</v>
      </c>
      <c r="C724" s="139" t="str">
        <f>'제품 추가'!AC722</f>
        <v>GYUL</v>
      </c>
      <c r="D724" s="138">
        <f>IF($D$2="주말",INDEX(표5[#All],MATCH(C724,표5[[#All],[잉크]],0),18)+INDEX(표5[#All],MATCH(C724,표5[[#All],[잉크]],0),21),INDEX(표5[#All],MATCH(C724,표5[[#All],[잉크]],0),MATCH($D$2,표5[#Headers],0)+1))</f>
        <v>0</v>
      </c>
      <c r="E724" s="138">
        <f>IF($D$2="주말",INDEX(표5[#All],MATCH(C724,표5[[#All],[잉크]],0),19)+INDEX(표5[#All],MATCH(C724,표5[[#All],[잉크]],0),22),INDEX(표5[#All],MATCH(C724,표5[[#All],[잉크]],0),MATCH($D$2,표5[#Headers],0)+2))</f>
        <v>0</v>
      </c>
    </row>
    <row r="725" spans="2:5" hidden="1" x14ac:dyDescent="0.3">
      <c r="B725" s="56">
        <f>IFERROR(SUM(D725:E725),0)</f>
        <v>0</v>
      </c>
      <c r="C725" s="139" t="str">
        <f>'제품 추가'!AC723</f>
        <v>MIRK</v>
      </c>
      <c r="D725" s="138">
        <f>IF($D$2="주말",INDEX(표5[#All],MATCH(C725,표5[[#All],[잉크]],0),18)+INDEX(표5[#All],MATCH(C725,표5[[#All],[잉크]],0),21),INDEX(표5[#All],MATCH(C725,표5[[#All],[잉크]],0),MATCH($D$2,표5[#Headers],0)+1))</f>
        <v>0</v>
      </c>
      <c r="E725" s="138">
        <f>IF($D$2="주말",INDEX(표5[#All],MATCH(C725,표5[[#All],[잉크]],0),19)+INDEX(표5[#All],MATCH(C725,표5[[#All],[잉크]],0),22),INDEX(표5[#All],MATCH(C725,표5[[#All],[잉크]],0),MATCH($D$2,표5[#Headers],0)+2))</f>
        <v>0</v>
      </c>
    </row>
    <row r="726" spans="2:5" ht="16.5" hidden="1" customHeight="1" x14ac:dyDescent="0.3">
      <c r="B726" s="56">
        <f>IFERROR(SUM(D726:E726),0)</f>
        <v>0</v>
      </c>
      <c r="C726" s="139" t="str">
        <f>'제품 추가'!AC724</f>
        <v>TOFU</v>
      </c>
      <c r="D726" s="138">
        <f>IF($D$2="주말",INDEX(표5[#All],MATCH(C726,표5[[#All],[잉크]],0),18)+INDEX(표5[#All],MATCH(C726,표5[[#All],[잉크]],0),21),INDEX(표5[#All],MATCH(C726,표5[[#All],[잉크]],0),MATCH($D$2,표5[#Headers],0)+1))</f>
        <v>0</v>
      </c>
      <c r="E726" s="138">
        <f>IF($D$2="주말",INDEX(표5[#All],MATCH(C726,표5[[#All],[잉크]],0),19)+INDEX(표5[#All],MATCH(C726,표5[[#All],[잉크]],0),22),INDEX(표5[#All],MATCH(C726,표5[[#All],[잉크]],0),MATCH($D$2,표5[#Headers],0)+2))</f>
        <v>0</v>
      </c>
    </row>
    <row r="727" spans="2:5" ht="16.5" hidden="1" customHeight="1" x14ac:dyDescent="0.3">
      <c r="B727" s="56">
        <f>IFERROR(SUM(D727:E727),0)</f>
        <v>0</v>
      </c>
      <c r="C727" s="139" t="str">
        <f>'제품 추가'!AC725</f>
        <v>DUBU</v>
      </c>
      <c r="D727" s="138">
        <f>IF($D$2="주말",INDEX(표5[#All],MATCH(C727,표5[[#All],[잉크]],0),18)+INDEX(표5[#All],MATCH(C727,표5[[#All],[잉크]],0),21),INDEX(표5[#All],MATCH(C727,표5[[#All],[잉크]],0),MATCH($D$2,표5[#Headers],0)+1))</f>
        <v>0</v>
      </c>
      <c r="E727" s="138">
        <f>IF($D$2="주말",INDEX(표5[#All],MATCH(C727,표5[[#All],[잉크]],0),19)+INDEX(표5[#All],MATCH(C727,표5[[#All],[잉크]],0),22),INDEX(표5[#All],MATCH(C727,표5[[#All],[잉크]],0),MATCH($D$2,표5[#Headers],0)+2))</f>
        <v>0</v>
      </c>
    </row>
    <row r="728" spans="2:5" ht="16.5" hidden="1" customHeight="1" x14ac:dyDescent="0.3">
      <c r="B728" s="56">
        <f>IFERROR(SUM(D728:E728),0)</f>
        <v>0</v>
      </c>
      <c r="C728" s="139" t="str">
        <f>'제품 추가'!AC726</f>
        <v>FUMEE</v>
      </c>
      <c r="D728" s="138">
        <f>IF($D$2="주말",INDEX(표5[#All],MATCH(C728,표5[[#All],[잉크]],0),18)+INDEX(표5[#All],MATCH(C728,표5[[#All],[잉크]],0),21),INDEX(표5[#All],MATCH(C728,표5[[#All],[잉크]],0),MATCH($D$2,표5[#Headers],0)+1))</f>
        <v>0</v>
      </c>
      <c r="E728" s="138">
        <f>IF($D$2="주말",INDEX(표5[#All],MATCH(C728,표5[[#All],[잉크]],0),19)+INDEX(표5[#All],MATCH(C728,표5[[#All],[잉크]],0),22),INDEX(표5[#All],MATCH(C728,표5[[#All],[잉크]],0),MATCH($D$2,표5[#Headers],0)+2))</f>
        <v>0</v>
      </c>
    </row>
    <row r="729" spans="2:5" ht="16.5" hidden="1" customHeight="1" x14ac:dyDescent="0.3">
      <c r="B729" s="56">
        <f>IFERROR(SUM(D729:E729),0)</f>
        <v>0</v>
      </c>
      <c r="C729" s="139" t="str">
        <f>'제품 추가'!AC727</f>
        <v>DOLCE</v>
      </c>
      <c r="D729" s="138">
        <f>IF($D$2="주말",INDEX(표5[#All],MATCH(C729,표5[[#All],[잉크]],0),18)+INDEX(표5[#All],MATCH(C729,표5[[#All],[잉크]],0),21),INDEX(표5[#All],MATCH(C729,표5[[#All],[잉크]],0),MATCH($D$2,표5[#Headers],0)+1))</f>
        <v>0</v>
      </c>
      <c r="E729" s="138">
        <f>IF($D$2="주말",INDEX(표5[#All],MATCH(C729,표5[[#All],[잉크]],0),19)+INDEX(표5[#All],MATCH(C729,표5[[#All],[잉크]],0),22),INDEX(표5[#All],MATCH(C729,표5[[#All],[잉크]],0),MATCH($D$2,표5[#Headers],0)+2))</f>
        <v>0</v>
      </c>
    </row>
    <row r="730" spans="2:5" ht="16.5" hidden="1" customHeight="1" x14ac:dyDescent="0.3">
      <c r="B730" s="56">
        <f>IFERROR(SUM(D730:E730),0)</f>
        <v>0</v>
      </c>
      <c r="C730" s="139" t="str">
        <f>'제품 추가'!AC728</f>
        <v>VITA</v>
      </c>
      <c r="D730" s="138">
        <f>IF($D$2="주말",INDEX(표5[#All],MATCH(C730,표5[[#All],[잉크]],0),18)+INDEX(표5[#All],MATCH(C730,표5[[#All],[잉크]],0),21),INDEX(표5[#All],MATCH(C730,표5[[#All],[잉크]],0),MATCH($D$2,표5[#Headers],0)+1))</f>
        <v>0</v>
      </c>
      <c r="E730" s="138">
        <f>IF($D$2="주말",INDEX(표5[#All],MATCH(C730,표5[[#All],[잉크]],0),19)+INDEX(표5[#All],MATCH(C730,표5[[#All],[잉크]],0),22),INDEX(표5[#All],MATCH(C730,표5[[#All],[잉크]],0),MATCH($D$2,표5[#Headers],0)+2))</f>
        <v>0</v>
      </c>
    </row>
    <row r="731" spans="2:5" ht="16.5" hidden="1" customHeight="1" x14ac:dyDescent="0.3">
      <c r="B731" s="56">
        <f>IFERROR(SUM(D731:E731),0)</f>
        <v>0</v>
      </c>
      <c r="C731" s="139" t="str">
        <f>'제품 추가'!AC729</f>
        <v>SEOHAE</v>
      </c>
      <c r="D731" s="138">
        <f>IF($D$2="주말",INDEX(표5[#All],MATCH(C731,표5[[#All],[잉크]],0),18)+INDEX(표5[#All],MATCH(C731,표5[[#All],[잉크]],0),21),INDEX(표5[#All],MATCH(C731,표5[[#All],[잉크]],0),MATCH($D$2,표5[#Headers],0)+1))</f>
        <v>0</v>
      </c>
      <c r="E731" s="138">
        <f>IF($D$2="주말",INDEX(표5[#All],MATCH(C731,표5[[#All],[잉크]],0),19)+INDEX(표5[#All],MATCH(C731,표5[[#All],[잉크]],0),22),INDEX(표5[#All],MATCH(C731,표5[[#All],[잉크]],0),MATCH($D$2,표5[#Headers],0)+2))</f>
        <v>0</v>
      </c>
    </row>
    <row r="732" spans="2:5" hidden="1" x14ac:dyDescent="0.3">
      <c r="B732" s="56">
        <f>IFERROR(SUM(D732:E732),0)</f>
        <v>0</v>
      </c>
      <c r="C732" s="139" t="str">
        <f>'제품 추가'!AC730</f>
        <v>GODONG</v>
      </c>
      <c r="D732" s="138">
        <f>IF($D$2="주말",INDEX(표5[#All],MATCH(C732,표5[[#All],[잉크]],0),18)+INDEX(표5[#All],MATCH(C732,표5[[#All],[잉크]],0),21),INDEX(표5[#All],MATCH(C732,표5[[#All],[잉크]],0),MATCH($D$2,표5[#Headers],0)+1))</f>
        <v>0</v>
      </c>
      <c r="E732" s="138">
        <f>IF($D$2="주말",INDEX(표5[#All],MATCH(C732,표5[[#All],[잉크]],0),19)+INDEX(표5[#All],MATCH(C732,표5[[#All],[잉크]],0),22),INDEX(표5[#All],MATCH(C732,표5[[#All],[잉크]],0),MATCH($D$2,표5[#Headers],0)+2))</f>
        <v>0</v>
      </c>
    </row>
    <row r="733" spans="2:5" hidden="1" x14ac:dyDescent="0.3">
      <c r="B733" s="56">
        <f>IFERROR(SUM(D733:E733),0)</f>
        <v>0</v>
      </c>
      <c r="C733" s="139" t="str">
        <f>'제품 추가'!AC731</f>
        <v>SORA</v>
      </c>
      <c r="D733" s="138">
        <f>IF($D$2="주말",INDEX(표5[#All],MATCH(C733,표5[[#All],[잉크]],0),18)+INDEX(표5[#All],MATCH(C733,표5[[#All],[잉크]],0),21),INDEX(표5[#All],MATCH(C733,표5[[#All],[잉크]],0),MATCH($D$2,표5[#Headers],0)+1))</f>
        <v>0</v>
      </c>
      <c r="E733" s="138">
        <f>IF($D$2="주말",INDEX(표5[#All],MATCH(C733,표5[[#All],[잉크]],0),19)+INDEX(표5[#All],MATCH(C733,표5[[#All],[잉크]],0),22),INDEX(표5[#All],MATCH(C733,표5[[#All],[잉크]],0),MATCH($D$2,표5[#Headers],0)+2))</f>
        <v>0</v>
      </c>
    </row>
    <row r="734" spans="2:5" ht="16.5" hidden="1" customHeight="1" x14ac:dyDescent="0.3">
      <c r="B734" s="56">
        <f>IFERROR(SUM(D734:E734),0)</f>
        <v>0</v>
      </c>
      <c r="C734" s="139" t="str">
        <f>'제품 추가'!AC732</f>
        <v>GGAMANG</v>
      </c>
      <c r="D734" s="138">
        <f>IF($D$2="주말",INDEX(표5[#All],MATCH(C734,표5[[#All],[잉크]],0),18)+INDEX(표5[#All],MATCH(C734,표5[[#All],[잉크]],0),21),INDEX(표5[#All],MATCH(C734,표5[[#All],[잉크]],0),MATCH($D$2,표5[#Headers],0)+1))</f>
        <v>0</v>
      </c>
      <c r="E734" s="138">
        <f>IF($D$2="주말",INDEX(표5[#All],MATCH(C734,표5[[#All],[잉크]],0),19)+INDEX(표5[#All],MATCH(C734,표5[[#All],[잉크]],0),22),INDEX(표5[#All],MATCH(C734,표5[[#All],[잉크]],0),MATCH($D$2,표5[#Headers],0)+2))</f>
        <v>0</v>
      </c>
    </row>
    <row r="735" spans="2:5" ht="16.5" hidden="1" customHeight="1" x14ac:dyDescent="0.3">
      <c r="B735" s="56">
        <f>IFERROR(SUM(D735:E735),0)</f>
        <v>0</v>
      </c>
      <c r="C735" s="139" t="str">
        <f>'제품 추가'!AC733</f>
        <v>GYEOJA</v>
      </c>
      <c r="D735" s="138">
        <f>IF($D$2="주말",INDEX(표5[#All],MATCH(C735,표5[[#All],[잉크]],0),18)+INDEX(표5[#All],MATCH(C735,표5[[#All],[잉크]],0),21),INDEX(표5[#All],MATCH(C735,표5[[#All],[잉크]],0),MATCH($D$2,표5[#Headers],0)+1))</f>
        <v>0</v>
      </c>
      <c r="E735" s="138">
        <f>IF($D$2="주말",INDEX(표5[#All],MATCH(C735,표5[[#All],[잉크]],0),19)+INDEX(표5[#All],MATCH(C735,표5[[#All],[잉크]],0),22),INDEX(표5[#All],MATCH(C735,표5[[#All],[잉크]],0),MATCH($D$2,표5[#Headers],0)+2))</f>
        <v>0</v>
      </c>
    </row>
    <row r="736" spans="2:5" ht="16.5" hidden="1" customHeight="1" x14ac:dyDescent="0.3">
      <c r="B736" s="56">
        <f>IFERROR(SUM(D736:E736),0)</f>
        <v>0</v>
      </c>
      <c r="C736" s="139" t="str">
        <f>'제품 추가'!AC734</f>
        <v>AFTER</v>
      </c>
      <c r="D736" s="138">
        <f>IF($D$2="주말",INDEX(표5[#All],MATCH(C736,표5[[#All],[잉크]],0),18)+INDEX(표5[#All],MATCH(C736,표5[[#All],[잉크]],0),21),INDEX(표5[#All],MATCH(C736,표5[[#All],[잉크]],0),MATCH($D$2,표5[#Headers],0)+1))</f>
        <v>0</v>
      </c>
      <c r="E736" s="138">
        <f>IF($D$2="주말",INDEX(표5[#All],MATCH(C736,표5[[#All],[잉크]],0),19)+INDEX(표5[#All],MATCH(C736,표5[[#All],[잉크]],0),22),INDEX(표5[#All],MATCH(C736,표5[[#All],[잉크]],0),MATCH($D$2,표5[#Headers],0)+2))</f>
        <v>0</v>
      </c>
    </row>
    <row r="737" spans="2:5" ht="16.5" hidden="1" customHeight="1" x14ac:dyDescent="0.3">
      <c r="B737" s="56">
        <f>IFERROR(SUM(D737:E737),0)</f>
        <v>0</v>
      </c>
      <c r="C737" s="139" t="str">
        <f>'제품 추가'!AC735</f>
        <v>LIKE</v>
      </c>
      <c r="D737" s="138">
        <f>IF($D$2="주말",INDEX(표5[#All],MATCH(C737,표5[[#All],[잉크]],0),18)+INDEX(표5[#All],MATCH(C737,표5[[#All],[잉크]],0),21),INDEX(표5[#All],MATCH(C737,표5[[#All],[잉크]],0),MATCH($D$2,표5[#Headers],0)+1))</f>
        <v>0</v>
      </c>
      <c r="E737" s="138">
        <f>IF($D$2="주말",INDEX(표5[#All],MATCH(C737,표5[[#All],[잉크]],0),19)+INDEX(표5[#All],MATCH(C737,표5[[#All],[잉크]],0),22),INDEX(표5[#All],MATCH(C737,표5[[#All],[잉크]],0),MATCH($D$2,표5[#Headers],0)+2))</f>
        <v>0</v>
      </c>
    </row>
    <row r="738" spans="2:5" ht="16.5" hidden="1" customHeight="1" x14ac:dyDescent="0.3">
      <c r="B738" s="56">
        <f>IFERROR(SUM(D738:E738),0)</f>
        <v>0</v>
      </c>
      <c r="C738" s="139" t="str">
        <f>'제품 추가'!AC736</f>
        <v>IFFY</v>
      </c>
      <c r="D738" s="138">
        <f>IF($D$2="주말",INDEX(표5[#All],MATCH(C738,표5[[#All],[잉크]],0),18)+INDEX(표5[#All],MATCH(C738,표5[[#All],[잉크]],0),21),INDEX(표5[#All],MATCH(C738,표5[[#All],[잉크]],0),MATCH($D$2,표5[#Headers],0)+1))</f>
        <v>0</v>
      </c>
      <c r="E738" s="138">
        <f>IF($D$2="주말",INDEX(표5[#All],MATCH(C738,표5[[#All],[잉크]],0),19)+INDEX(표5[#All],MATCH(C738,표5[[#All],[잉크]],0),22),INDEX(표5[#All],MATCH(C738,표5[[#All],[잉크]],0),MATCH($D$2,표5[#Headers],0)+2))</f>
        <v>0</v>
      </c>
    </row>
    <row r="739" spans="2:5" ht="16.5" hidden="1" customHeight="1" x14ac:dyDescent="0.3">
      <c r="B739" s="56">
        <f>IFERROR(SUM(D739:E739),0)</f>
        <v>0</v>
      </c>
      <c r="C739" s="139" t="str">
        <f>'제품 추가'!AC737</f>
        <v>BLURRY</v>
      </c>
      <c r="D739" s="138">
        <f>IF($D$2="주말",INDEX(표5[#All],MATCH(C739,표5[[#All],[잉크]],0),18)+INDEX(표5[#All],MATCH(C739,표5[[#All],[잉크]],0),21),INDEX(표5[#All],MATCH(C739,표5[[#All],[잉크]],0),MATCH($D$2,표5[#Headers],0)+1))</f>
        <v>0</v>
      </c>
      <c r="E739" s="138">
        <f>IF($D$2="주말",INDEX(표5[#All],MATCH(C739,표5[[#All],[잉크]],0),19)+INDEX(표5[#All],MATCH(C739,표5[[#All],[잉크]],0),22),INDEX(표5[#All],MATCH(C739,표5[[#All],[잉크]],0),MATCH($D$2,표5[#Headers],0)+2))</f>
        <v>0</v>
      </c>
    </row>
    <row r="740" spans="2:5" ht="16.5" hidden="1" customHeight="1" x14ac:dyDescent="0.3">
      <c r="B740" s="56">
        <f>IFERROR(SUM(D740:E740),0)</f>
        <v>0</v>
      </c>
      <c r="C740" s="139" t="str">
        <f>'제품 추가'!AC738</f>
        <v>SEPIA</v>
      </c>
      <c r="D740" s="138">
        <f>IF($D$2="주말",INDEX(표5[#All],MATCH(C740,표5[[#All],[잉크]],0),18)+INDEX(표5[#All],MATCH(C740,표5[[#All],[잉크]],0),21),INDEX(표5[#All],MATCH(C740,표5[[#All],[잉크]],0),MATCH($D$2,표5[#Headers],0)+1))</f>
        <v>0</v>
      </c>
      <c r="E740" s="138">
        <f>IF($D$2="주말",INDEX(표5[#All],MATCH(C740,표5[[#All],[잉크]],0),19)+INDEX(표5[#All],MATCH(C740,표5[[#All],[잉크]],0),22),INDEX(표5[#All],MATCH(C740,표5[[#All],[잉크]],0),MATCH($D$2,표5[#Headers],0)+2))</f>
        <v>0</v>
      </c>
    </row>
    <row r="741" spans="2:5" ht="16.5" hidden="1" customHeight="1" x14ac:dyDescent="0.3">
      <c r="B741" s="56">
        <f>IFERROR(SUM(D741:E741),0)</f>
        <v>0</v>
      </c>
      <c r="C741" s="139" t="str">
        <f>'제품 추가'!AC739</f>
        <v>MOOD</v>
      </c>
      <c r="D741" s="138">
        <f>IF($D$2="주말",INDEX(표5[#All],MATCH(C741,표5[[#All],[잉크]],0),18)+INDEX(표5[#All],MATCH(C741,표5[[#All],[잉크]],0),21),INDEX(표5[#All],MATCH(C741,표5[[#All],[잉크]],0),MATCH($D$2,표5[#Headers],0)+1))</f>
        <v>0</v>
      </c>
      <c r="E741" s="138">
        <f>IF($D$2="주말",INDEX(표5[#All],MATCH(C741,표5[[#All],[잉크]],0),19)+INDEX(표5[#All],MATCH(C741,표5[[#All],[잉크]],0),22),INDEX(표5[#All],MATCH(C741,표5[[#All],[잉크]],0),MATCH($D$2,표5[#Headers],0)+2))</f>
        <v>0</v>
      </c>
    </row>
    <row r="742" spans="2:5" ht="16.5" hidden="1" customHeight="1" x14ac:dyDescent="0.3">
      <c r="B742" s="56">
        <f>IFERROR(SUM(D742:E742),0)</f>
        <v>0</v>
      </c>
      <c r="C742" s="139" t="str">
        <f>'제품 추가'!AC740</f>
        <v>BBQ</v>
      </c>
      <c r="D742" s="138">
        <f>IF($D$2="주말",INDEX(표5[#All],MATCH(C742,표5[[#All],[잉크]],0),18)+INDEX(표5[#All],MATCH(C742,표5[[#All],[잉크]],0),21),INDEX(표5[#All],MATCH(C742,표5[[#All],[잉크]],0),MATCH($D$2,표5[#Headers],0)+1))</f>
        <v>0</v>
      </c>
      <c r="E742" s="138">
        <f>IF($D$2="주말",INDEX(표5[#All],MATCH(C742,표5[[#All],[잉크]],0),19)+INDEX(표5[#All],MATCH(C742,표5[[#All],[잉크]],0),22),INDEX(표5[#All],MATCH(C742,표5[[#All],[잉크]],0),MATCH($D$2,표5[#Headers],0)+2))</f>
        <v>0</v>
      </c>
    </row>
    <row r="743" spans="2:5" hidden="1" x14ac:dyDescent="0.3">
      <c r="B743" s="56">
        <f>IFERROR(SUM(D743:E743),0)</f>
        <v>0</v>
      </c>
      <c r="C743" s="139" t="str">
        <f>'제품 추가'!AC741</f>
        <v>JADAM</v>
      </c>
      <c r="D743" s="138">
        <f>IF($D$2="주말",INDEX(표5[#All],MATCH(C743,표5[[#All],[잉크]],0),18)+INDEX(표5[#All],MATCH(C743,표5[[#All],[잉크]],0),21),INDEX(표5[#All],MATCH(C743,표5[[#All],[잉크]],0),MATCH($D$2,표5[#Headers],0)+1))</f>
        <v>0</v>
      </c>
      <c r="E743" s="138">
        <f>IF($D$2="주말",INDEX(표5[#All],MATCH(C743,표5[[#All],[잉크]],0),19)+INDEX(표5[#All],MATCH(C743,표5[[#All],[잉크]],0),22),INDEX(표5[#All],MATCH(C743,표5[[#All],[잉크]],0),MATCH($D$2,표5[#Headers],0)+2))</f>
        <v>0</v>
      </c>
    </row>
    <row r="744" spans="2:5" ht="16.5" hidden="1" customHeight="1" x14ac:dyDescent="0.3">
      <c r="B744" s="56">
        <f>IFERROR(SUM(D744:E744),0)</f>
        <v>0</v>
      </c>
      <c r="C744" s="139" t="str">
        <f>'제품 추가'!AC742</f>
        <v>PIANO</v>
      </c>
      <c r="D744" s="138">
        <f>IF($D$2="주말",INDEX(표5[#All],MATCH(C744,표5[[#All],[잉크]],0),18)+INDEX(표5[#All],MATCH(C744,표5[[#All],[잉크]],0),21),INDEX(표5[#All],MATCH(C744,표5[[#All],[잉크]],0),MATCH($D$2,표5[#Headers],0)+1))</f>
        <v>0</v>
      </c>
      <c r="E744" s="138">
        <f>IF($D$2="주말",INDEX(표5[#All],MATCH(C744,표5[[#All],[잉크]],0),19)+INDEX(표5[#All],MATCH(C744,표5[[#All],[잉크]],0),22),INDEX(표5[#All],MATCH(C744,표5[[#All],[잉크]],0),MATCH($D$2,표5[#Headers],0)+2))</f>
        <v>0</v>
      </c>
    </row>
    <row r="745" spans="2:5" ht="16.5" hidden="1" customHeight="1" x14ac:dyDescent="0.3">
      <c r="B745" s="56">
        <f>IFERROR(SUM(D745:E745),0)</f>
        <v>0</v>
      </c>
      <c r="C745" s="139" t="str">
        <f>'제품 추가'!AC743</f>
        <v>NOX</v>
      </c>
      <c r="D745" s="138">
        <f>IF($D$2="주말",INDEX(표5[#All],MATCH(C745,표5[[#All],[잉크]],0),18)+INDEX(표5[#All],MATCH(C745,표5[[#All],[잉크]],0),21),INDEX(표5[#All],MATCH(C745,표5[[#All],[잉크]],0),MATCH($D$2,표5[#Headers],0)+1))</f>
        <v>0</v>
      </c>
      <c r="E745" s="138">
        <f>IF($D$2="주말",INDEX(표5[#All],MATCH(C745,표5[[#All],[잉크]],0),19)+INDEX(표5[#All],MATCH(C745,표5[[#All],[잉크]],0),22),INDEX(표5[#All],MATCH(C745,표5[[#All],[잉크]],0),MATCH($D$2,표5[#Headers],0)+2))</f>
        <v>0</v>
      </c>
    </row>
    <row r="746" spans="2:5" ht="16.5" hidden="1" customHeight="1" x14ac:dyDescent="0.3">
      <c r="B746" s="56">
        <f>IFERROR(SUM(D746:E746),0)</f>
        <v>0</v>
      </c>
      <c r="C746" s="139" t="str">
        <f>'제품 추가'!AC744</f>
        <v>EODUM</v>
      </c>
      <c r="D746" s="138">
        <f>IF($D$2="주말",INDEX(표5[#All],MATCH(C746,표5[[#All],[잉크]],0),18)+INDEX(표5[#All],MATCH(C746,표5[[#All],[잉크]],0),21),INDEX(표5[#All],MATCH(C746,표5[[#All],[잉크]],0),MATCH($D$2,표5[#Headers],0)+1))</f>
        <v>0</v>
      </c>
      <c r="E746" s="138">
        <f>IF($D$2="주말",INDEX(표5[#All],MATCH(C746,표5[[#All],[잉크]],0),19)+INDEX(표5[#All],MATCH(C746,표5[[#All],[잉크]],0),22),INDEX(표5[#All],MATCH(C746,표5[[#All],[잉크]],0),MATCH($D$2,표5[#Headers],0)+2))</f>
        <v>0</v>
      </c>
    </row>
    <row r="747" spans="2:5" ht="16.5" hidden="1" customHeight="1" x14ac:dyDescent="0.3">
      <c r="B747" s="56">
        <f>IFERROR(SUM(D747:E747),0)</f>
        <v>0</v>
      </c>
      <c r="C747" s="139" t="str">
        <f>'제품 추가'!AC745</f>
        <v>KKUL</v>
      </c>
      <c r="D747" s="138">
        <f>IF($D$2="주말",INDEX(표5[#All],MATCH(C747,표5[[#All],[잉크]],0),18)+INDEX(표5[#All],MATCH(C747,표5[[#All],[잉크]],0),21),INDEX(표5[#All],MATCH(C747,표5[[#All],[잉크]],0),MATCH($D$2,표5[#Headers],0)+1))</f>
        <v>0</v>
      </c>
      <c r="E747" s="138">
        <f>IF($D$2="주말",INDEX(표5[#All],MATCH(C747,표5[[#All],[잉크]],0),19)+INDEX(표5[#All],MATCH(C747,표5[[#All],[잉크]],0),22),INDEX(표5[#All],MATCH(C747,표5[[#All],[잉크]],0),MATCH($D$2,표5[#Headers],0)+2))</f>
        <v>0</v>
      </c>
    </row>
    <row r="748" spans="2:5" ht="16.5" hidden="1" customHeight="1" x14ac:dyDescent="0.3">
      <c r="B748" s="56">
        <f>IFERROR(SUM(D748:E748),0)</f>
        <v>0</v>
      </c>
      <c r="C748" s="139" t="str">
        <f>'제품 추가'!AC746</f>
        <v>BADA</v>
      </c>
      <c r="D748" s="138">
        <f>IF($D$2="주말",INDEX(표5[#All],MATCH(C748,표5[[#All],[잉크]],0),18)+INDEX(표5[#All],MATCH(C748,표5[[#All],[잉크]],0),21),INDEX(표5[#All],MATCH(C748,표5[[#All],[잉크]],0),MATCH($D$2,표5[#Headers],0)+1))</f>
        <v>0</v>
      </c>
      <c r="E748" s="138">
        <f>IF($D$2="주말",INDEX(표5[#All],MATCH(C748,표5[[#All],[잉크]],0),19)+INDEX(표5[#All],MATCH(C748,표5[[#All],[잉크]],0),22),INDEX(표5[#All],MATCH(C748,표5[[#All],[잉크]],0),MATCH($D$2,표5[#Headers],0)+2))</f>
        <v>0</v>
      </c>
    </row>
    <row r="749" spans="2:5" ht="16.5" hidden="1" customHeight="1" x14ac:dyDescent="0.3">
      <c r="B749" s="56">
        <f>IFERROR(SUM(D749:E749),0)</f>
        <v>0</v>
      </c>
      <c r="C749" s="139" t="str">
        <f>'제품 추가'!AC747</f>
        <v>NEODUM</v>
      </c>
      <c r="D749" s="138">
        <f>IF($D$2="주말",INDEX(표5[#All],MATCH(C749,표5[[#All],[잉크]],0),18)+INDEX(표5[#All],MATCH(C749,표5[[#All],[잉크]],0),21),INDEX(표5[#All],MATCH(C749,표5[[#All],[잉크]],0),MATCH($D$2,표5[#Headers],0)+1))</f>
        <v>0</v>
      </c>
      <c r="E749" s="138">
        <f>IF($D$2="주말",INDEX(표5[#All],MATCH(C749,표5[[#All],[잉크]],0),19)+INDEX(표5[#All],MATCH(C749,표5[[#All],[잉크]],0),22),INDEX(표5[#All],MATCH(C749,표5[[#All],[잉크]],0),MATCH($D$2,표5[#Headers],0)+2))</f>
        <v>0</v>
      </c>
    </row>
    <row r="750" spans="2:5" hidden="1" x14ac:dyDescent="0.3">
      <c r="B750" s="56">
        <f>IFERROR(SUM(D750:E750),0)</f>
        <v>0</v>
      </c>
      <c r="C750" s="139" t="str">
        <f>'제품 추가'!AC748</f>
        <v>ROYAL</v>
      </c>
      <c r="D750" s="138">
        <f>IF($D$2="주말",INDEX(표5[#All],MATCH(C750,표5[[#All],[잉크]],0),18)+INDEX(표5[#All],MATCH(C750,표5[[#All],[잉크]],0),21),INDEX(표5[#All],MATCH(C750,표5[[#All],[잉크]],0),MATCH($D$2,표5[#Headers],0)+1))</f>
        <v>0</v>
      </c>
      <c r="E750" s="138">
        <f>IF($D$2="주말",INDEX(표5[#All],MATCH(C750,표5[[#All],[잉크]],0),19)+INDEX(표5[#All],MATCH(C750,표5[[#All],[잉크]],0),22),INDEX(표5[#All],MATCH(C750,표5[[#All],[잉크]],0),MATCH($D$2,표5[#Headers],0)+2))</f>
        <v>0</v>
      </c>
    </row>
    <row r="751" spans="2:5" ht="16.5" hidden="1" customHeight="1" x14ac:dyDescent="0.3">
      <c r="B751" s="56">
        <f>IFERROR(SUM(D751:E751),0)</f>
        <v>0</v>
      </c>
      <c r="C751" s="139" t="str">
        <f>'제품 추가'!AC749</f>
        <v>BIDULGI</v>
      </c>
      <c r="D751" s="138">
        <f>IF($D$2="주말",INDEX(표5[#All],MATCH(C751,표5[[#All],[잉크]],0),18)+INDEX(표5[#All],MATCH(C751,표5[[#All],[잉크]],0),21),INDEX(표5[#All],MATCH(C751,표5[[#All],[잉크]],0),MATCH($D$2,표5[#Headers],0)+1))</f>
        <v>0</v>
      </c>
      <c r="E751" s="138">
        <f>IF($D$2="주말",INDEX(표5[#All],MATCH(C751,표5[[#All],[잉크]],0),19)+INDEX(표5[#All],MATCH(C751,표5[[#All],[잉크]],0),22),INDEX(표5[#All],MATCH(C751,표5[[#All],[잉크]],0),MATCH($D$2,표5[#Headers],0)+2))</f>
        <v>0</v>
      </c>
    </row>
    <row r="752" spans="2:5" ht="16.5" hidden="1" customHeight="1" x14ac:dyDescent="0.3">
      <c r="B752" s="56">
        <f>IFERROR(SUM(D752:E752),0)</f>
        <v>0</v>
      </c>
      <c r="C752" s="139" t="str">
        <f>'제품 추가'!AC750</f>
        <v>GOO</v>
      </c>
      <c r="D752" s="138">
        <f>IF($D$2="주말",INDEX(표5[#All],MATCH(C752,표5[[#All],[잉크]],0),18)+INDEX(표5[#All],MATCH(C752,표5[[#All],[잉크]],0),21),INDEX(표5[#All],MATCH(C752,표5[[#All],[잉크]],0),MATCH($D$2,표5[#Headers],0)+1))</f>
        <v>0</v>
      </c>
      <c r="E752" s="138">
        <f>IF($D$2="주말",INDEX(표5[#All],MATCH(C752,표5[[#All],[잉크]],0),19)+INDEX(표5[#All],MATCH(C752,표5[[#All],[잉크]],0),22),INDEX(표5[#All],MATCH(C752,표5[[#All],[잉크]],0),MATCH($D$2,표5[#Headers],0)+2))</f>
        <v>0</v>
      </c>
    </row>
    <row r="753" spans="2:5" ht="16.5" hidden="1" customHeight="1" x14ac:dyDescent="0.3">
      <c r="B753" s="56">
        <f>IFERROR(SUM(D753:E753),0)</f>
        <v>0</v>
      </c>
      <c r="C753" s="139" t="str">
        <f>'제품 추가'!AC751</f>
        <v>GLE</v>
      </c>
      <c r="D753" s="138">
        <f>IF($D$2="주말",INDEX(표5[#All],MATCH(C753,표5[[#All],[잉크]],0),18)+INDEX(표5[#All],MATCH(C753,표5[[#All],[잉크]],0),21),INDEX(표5[#All],MATCH(C753,표5[[#All],[잉크]],0),MATCH($D$2,표5[#Headers],0)+1))</f>
        <v>0</v>
      </c>
      <c r="E753" s="138">
        <f>IF($D$2="주말",INDEX(표5[#All],MATCH(C753,표5[[#All],[잉크]],0),19)+INDEX(표5[#All],MATCH(C753,표5[[#All],[잉크]],0),22),INDEX(표5[#All],MATCH(C753,표5[[#All],[잉크]],0),MATCH($D$2,표5[#Headers],0)+2))</f>
        <v>0</v>
      </c>
    </row>
    <row r="754" spans="2:5" ht="16.5" hidden="1" customHeight="1" x14ac:dyDescent="0.3">
      <c r="B754" s="56">
        <f>IFERROR(SUM(D754:E754),0)</f>
        <v>0</v>
      </c>
      <c r="C754" s="139" t="str">
        <f>'제품 추가'!AC752</f>
        <v>SPARROW</v>
      </c>
      <c r="D754" s="138">
        <f>IF($D$2="주말",INDEX(표5[#All],MATCH(C754,표5[[#All],[잉크]],0),18)+INDEX(표5[#All],MATCH(C754,표5[[#All],[잉크]],0),21),INDEX(표5[#All],MATCH(C754,표5[[#All],[잉크]],0),MATCH($D$2,표5[#Headers],0)+1))</f>
        <v>0</v>
      </c>
      <c r="E754" s="138">
        <f>IF($D$2="주말",INDEX(표5[#All],MATCH(C754,표5[[#All],[잉크]],0),19)+INDEX(표5[#All],MATCH(C754,표5[[#All],[잉크]],0),22),INDEX(표5[#All],MATCH(C754,표5[[#All],[잉크]],0),MATCH($D$2,표5[#Headers],0)+2))</f>
        <v>0</v>
      </c>
    </row>
    <row r="755" spans="2:5" ht="16.5" hidden="1" customHeight="1" x14ac:dyDescent="0.3">
      <c r="B755" s="56">
        <f>IFERROR(SUM(D755:E755),0)</f>
        <v>0</v>
      </c>
      <c r="C755" s="139" t="str">
        <f>'제품 추가'!AC753</f>
        <v>CHIWAWA</v>
      </c>
      <c r="D755" s="138">
        <f>IF($D$2="주말",INDEX(표5[#All],MATCH(C755,표5[[#All],[잉크]],0),18)+INDEX(표5[#All],MATCH(C755,표5[[#All],[잉크]],0),21),INDEX(표5[#All],MATCH(C755,표5[[#All],[잉크]],0),MATCH($D$2,표5[#Headers],0)+1))</f>
        <v>0</v>
      </c>
      <c r="E755" s="138">
        <f>IF($D$2="주말",INDEX(표5[#All],MATCH(C755,표5[[#All],[잉크]],0),19)+INDEX(표5[#All],MATCH(C755,표5[[#All],[잉크]],0),22),INDEX(표5[#All],MATCH(C755,표5[[#All],[잉크]],0),MATCH($D$2,표5[#Headers],0)+2))</f>
        <v>0</v>
      </c>
    </row>
    <row r="756" spans="2:5" ht="16.5" hidden="1" customHeight="1" x14ac:dyDescent="0.3">
      <c r="B756" s="56">
        <f>IFERROR(SUM(D756:E756),0)</f>
        <v>0</v>
      </c>
      <c r="C756" s="139" t="str">
        <f>'제품 추가'!AC754</f>
        <v>GANSIK</v>
      </c>
      <c r="D756" s="138">
        <f>IF($D$2="주말",INDEX(표5[#All],MATCH(C756,표5[[#All],[잉크]],0),18)+INDEX(표5[#All],MATCH(C756,표5[[#All],[잉크]],0),21),INDEX(표5[#All],MATCH(C756,표5[[#All],[잉크]],0),MATCH($D$2,표5[#Headers],0)+1))</f>
        <v>0</v>
      </c>
      <c r="E756" s="138">
        <f>IF($D$2="주말",INDEX(표5[#All],MATCH(C756,표5[[#All],[잉크]],0),19)+INDEX(표5[#All],MATCH(C756,표5[[#All],[잉크]],0),22),INDEX(표5[#All],MATCH(C756,표5[[#All],[잉크]],0),MATCH($D$2,표5[#Headers],0)+2))</f>
        <v>0</v>
      </c>
    </row>
    <row r="757" spans="2:5" ht="16.5" hidden="1" customHeight="1" x14ac:dyDescent="0.3">
      <c r="B757" s="56">
        <f>IFERROR(SUM(D757:E757),0)</f>
        <v>0</v>
      </c>
      <c r="C757" s="139" t="str">
        <f>'제품 추가'!AC755</f>
        <v>PETMILK</v>
      </c>
      <c r="D757" s="138">
        <f>IF($D$2="주말",INDEX(표5[#All],MATCH(C757,표5[[#All],[잉크]],0),18)+INDEX(표5[#All],MATCH(C757,표5[[#All],[잉크]],0),21),INDEX(표5[#All],MATCH(C757,표5[[#All],[잉크]],0),MATCH($D$2,표5[#Headers],0)+1))</f>
        <v>0</v>
      </c>
      <c r="E757" s="138">
        <f>IF($D$2="주말",INDEX(표5[#All],MATCH(C757,표5[[#All],[잉크]],0),19)+INDEX(표5[#All],MATCH(C757,표5[[#All],[잉크]],0),22),INDEX(표5[#All],MATCH(C757,표5[[#All],[잉크]],0),MATCH($D$2,표5[#Headers],0)+2))</f>
        <v>0</v>
      </c>
    </row>
    <row r="758" spans="2:5" ht="16.5" hidden="1" customHeight="1" x14ac:dyDescent="0.3">
      <c r="B758" s="56">
        <f>IFERROR(SUM(D758:E758),0)</f>
        <v>0</v>
      </c>
      <c r="C758" s="139" t="str">
        <f>'제품 추가'!AC756</f>
        <v>TARIC</v>
      </c>
      <c r="D758" s="138">
        <f>IF($D$2="주말",INDEX(표5[#All],MATCH(C758,표5[[#All],[잉크]],0),18)+INDEX(표5[#All],MATCH(C758,표5[[#All],[잉크]],0),21),INDEX(표5[#All],MATCH(C758,표5[[#All],[잉크]],0),MATCH($D$2,표5[#Headers],0)+1))</f>
        <v>0</v>
      </c>
      <c r="E758" s="138">
        <f>IF($D$2="주말",INDEX(표5[#All],MATCH(C758,표5[[#All],[잉크]],0),19)+INDEX(표5[#All],MATCH(C758,표5[[#All],[잉크]],0),22),INDEX(표5[#All],MATCH(C758,표5[[#All],[잉크]],0),MATCH($D$2,표5[#Headers],0)+2))</f>
        <v>0</v>
      </c>
    </row>
    <row r="759" spans="2:5" ht="16.5" hidden="1" customHeight="1" x14ac:dyDescent="0.3">
      <c r="B759" s="56">
        <f>IFERROR(SUM(D759:E759),0)</f>
        <v>0</v>
      </c>
      <c r="C759" s="139" t="str">
        <f>'제품 추가'!AC757</f>
        <v>VARUS</v>
      </c>
      <c r="D759" s="138">
        <f>IF($D$2="주말",INDEX(표5[#All],MATCH(C759,표5[[#All],[잉크]],0),18)+INDEX(표5[#All],MATCH(C759,표5[[#All],[잉크]],0),21),INDEX(표5[#All],MATCH(C759,표5[[#All],[잉크]],0),MATCH($D$2,표5[#Headers],0)+1))</f>
        <v>0</v>
      </c>
      <c r="E759" s="138">
        <f>IF($D$2="주말",INDEX(표5[#All],MATCH(C759,표5[[#All],[잉크]],0),19)+INDEX(표5[#All],MATCH(C759,표5[[#All],[잉크]],0),22),INDEX(표5[#All],MATCH(C759,표5[[#All],[잉크]],0),MATCH($D$2,표5[#Headers],0)+2))</f>
        <v>0</v>
      </c>
    </row>
    <row r="760" spans="2:5" ht="16.5" hidden="1" customHeight="1" x14ac:dyDescent="0.3">
      <c r="B760" s="56">
        <f>IFERROR(SUM(D760:E760),0)</f>
        <v>0</v>
      </c>
      <c r="C760" s="139" t="str">
        <f>'제품 추가'!AC758</f>
        <v>EZREAL</v>
      </c>
      <c r="D760" s="138">
        <f>IF($D$2="주말",INDEX(표5[#All],MATCH(C760,표5[[#All],[잉크]],0),18)+INDEX(표5[#All],MATCH(C760,표5[[#All],[잉크]],0),21),INDEX(표5[#All],MATCH(C760,표5[[#All],[잉크]],0),MATCH($D$2,표5[#Headers],0)+1))</f>
        <v>0</v>
      </c>
      <c r="E760" s="138">
        <f>IF($D$2="주말",INDEX(표5[#All],MATCH(C760,표5[[#All],[잉크]],0),19)+INDEX(표5[#All],MATCH(C760,표5[[#All],[잉크]],0),22),INDEX(표5[#All],MATCH(C760,표5[[#All],[잉크]],0),MATCH($D$2,표5[#Headers],0)+2))</f>
        <v>0</v>
      </c>
    </row>
    <row r="761" spans="2:5" ht="16.5" hidden="1" customHeight="1" x14ac:dyDescent="0.3">
      <c r="B761" s="56">
        <f>IFERROR(SUM(D761:E761),0)</f>
        <v>0</v>
      </c>
      <c r="C761" s="139" t="str">
        <f>'제품 추가'!AC759</f>
        <v>NOCTURNE</v>
      </c>
      <c r="D761" s="138">
        <f>IF($D$2="주말",INDEX(표5[#All],MATCH(C761,표5[[#All],[잉크]],0),18)+INDEX(표5[#All],MATCH(C761,표5[[#All],[잉크]],0),21),INDEX(표5[#All],MATCH(C761,표5[[#All],[잉크]],0),MATCH($D$2,표5[#Headers],0)+1))</f>
        <v>0</v>
      </c>
      <c r="E761" s="138">
        <f>IF($D$2="주말",INDEX(표5[#All],MATCH(C761,표5[[#All],[잉크]],0),19)+INDEX(표5[#All],MATCH(C761,표5[[#All],[잉크]],0),22),INDEX(표5[#All],MATCH(C761,표5[[#All],[잉크]],0),MATCH($D$2,표5[#Headers],0)+2))</f>
        <v>0</v>
      </c>
    </row>
    <row r="762" spans="2:5" ht="16.5" hidden="1" customHeight="1" x14ac:dyDescent="0.3">
      <c r="B762" s="56">
        <f>IFERROR(SUM(D762:E762),0)</f>
        <v>0</v>
      </c>
      <c r="C762" s="139" t="str">
        <f>'제품 추가'!AC760</f>
        <v>ORIANNA</v>
      </c>
      <c r="D762" s="138">
        <f>IF($D$2="주말",INDEX(표5[#All],MATCH(C762,표5[[#All],[잉크]],0),18)+INDEX(표5[#All],MATCH(C762,표5[[#All],[잉크]],0),21),INDEX(표5[#All],MATCH(C762,표5[[#All],[잉크]],0),MATCH($D$2,표5[#Headers],0)+1))</f>
        <v>0</v>
      </c>
      <c r="E762" s="138">
        <f>IF($D$2="주말",INDEX(표5[#All],MATCH(C762,표5[[#All],[잉크]],0),19)+INDEX(표5[#All],MATCH(C762,표5[[#All],[잉크]],0),22),INDEX(표5[#All],MATCH(C762,표5[[#All],[잉크]],0),MATCH($D$2,표5[#Headers],0)+2))</f>
        <v>0</v>
      </c>
    </row>
    <row r="763" spans="2:5" ht="16.5" hidden="1" customHeight="1" x14ac:dyDescent="0.3">
      <c r="B763" s="56">
        <f>IFERROR(SUM(D763:E763),0)</f>
        <v>0</v>
      </c>
      <c r="C763" s="139" t="str">
        <f>'제품 추가'!AC761</f>
        <v>RENGAR</v>
      </c>
      <c r="D763" s="138">
        <f>IF($D$2="주말",INDEX(표5[#All],MATCH(C763,표5[[#All],[잉크]],0),18)+INDEX(표5[#All],MATCH(C763,표5[[#All],[잉크]],0),21),INDEX(표5[#All],MATCH(C763,표5[[#All],[잉크]],0),MATCH($D$2,표5[#Headers],0)+1))</f>
        <v>0</v>
      </c>
      <c r="E763" s="138">
        <f>IF($D$2="주말",INDEX(표5[#All],MATCH(C763,표5[[#All],[잉크]],0),19)+INDEX(표5[#All],MATCH(C763,표5[[#All],[잉크]],0),22),INDEX(표5[#All],MATCH(C763,표5[[#All],[잉크]],0),MATCH($D$2,표5[#Headers],0)+2))</f>
        <v>0</v>
      </c>
    </row>
    <row r="764" spans="2:5" ht="16.5" hidden="1" customHeight="1" x14ac:dyDescent="0.3">
      <c r="B764" s="56">
        <f>IFERROR(SUM(D764:E764),0)</f>
        <v>0</v>
      </c>
      <c r="C764" s="139" t="str">
        <f>'제품 추가'!AC762</f>
        <v>BUTCHER</v>
      </c>
      <c r="D764" s="138">
        <f>IF($D$2="주말",INDEX(표5[#All],MATCH(C764,표5[[#All],[잉크]],0),18)+INDEX(표5[#All],MATCH(C764,표5[[#All],[잉크]],0),21),INDEX(표5[#All],MATCH(C764,표5[[#All],[잉크]],0),MATCH($D$2,표5[#Headers],0)+1))</f>
        <v>0</v>
      </c>
      <c r="E764" s="138">
        <f>IF($D$2="주말",INDEX(표5[#All],MATCH(C764,표5[[#All],[잉크]],0),19)+INDEX(표5[#All],MATCH(C764,표5[[#All],[잉크]],0),22),INDEX(표5[#All],MATCH(C764,표5[[#All],[잉크]],0),MATCH($D$2,표5[#Headers],0)+2))</f>
        <v>0</v>
      </c>
    </row>
    <row r="765" spans="2:5" ht="16.5" hidden="1" customHeight="1" x14ac:dyDescent="0.3">
      <c r="B765" s="56">
        <f>IFERROR(SUM(D765:E765),0)</f>
        <v>0</v>
      </c>
      <c r="C765" s="139" t="str">
        <f>'제품 추가'!AC763</f>
        <v>VAYNE</v>
      </c>
      <c r="D765" s="138">
        <f>IF($D$2="주말",INDEX(표5[#All],MATCH(C765,표5[[#All],[잉크]],0),18)+INDEX(표5[#All],MATCH(C765,표5[[#All],[잉크]],0),21),INDEX(표5[#All],MATCH(C765,표5[[#All],[잉크]],0),MATCH($D$2,표5[#Headers],0)+1))</f>
        <v>0</v>
      </c>
      <c r="E765" s="138">
        <f>IF($D$2="주말",INDEX(표5[#All],MATCH(C765,표5[[#All],[잉크]],0),19)+INDEX(표5[#All],MATCH(C765,표5[[#All],[잉크]],0),22),INDEX(표5[#All],MATCH(C765,표5[[#All],[잉크]],0),MATCH($D$2,표5[#Headers],0)+2))</f>
        <v>0</v>
      </c>
    </row>
    <row r="766" spans="2:5" ht="16.5" hidden="1" customHeight="1" x14ac:dyDescent="0.3">
      <c r="B766" s="56">
        <f>IFERROR(SUM(D766:E766),0)</f>
        <v>0</v>
      </c>
      <c r="C766" s="139" t="str">
        <f>'제품 추가'!AC764</f>
        <v>LEESIN</v>
      </c>
      <c r="D766" s="138">
        <f>IF($D$2="주말",INDEX(표5[#All],MATCH(C766,표5[[#All],[잉크]],0),18)+INDEX(표5[#All],MATCH(C766,표5[[#All],[잉크]],0),21),INDEX(표5[#All],MATCH(C766,표5[[#All],[잉크]],0),MATCH($D$2,표5[#Headers],0)+1))</f>
        <v>0</v>
      </c>
      <c r="E766" s="138">
        <f>IF($D$2="주말",INDEX(표5[#All],MATCH(C766,표5[[#All],[잉크]],0),19)+INDEX(표5[#All],MATCH(C766,표5[[#All],[잉크]],0),22),INDEX(표5[#All],MATCH(C766,표5[[#All],[잉크]],0),MATCH($D$2,표5[#Headers],0)+2))</f>
        <v>0</v>
      </c>
    </row>
    <row r="767" spans="2:5" ht="16.5" hidden="1" customHeight="1" x14ac:dyDescent="0.3">
      <c r="B767" s="56">
        <f>IFERROR(SUM(D767:E767),0)</f>
        <v>0</v>
      </c>
      <c r="C767" s="139" t="str">
        <f>'제품 추가'!AC765</f>
        <v>SHEN</v>
      </c>
      <c r="D767" s="138">
        <f>IF($D$2="주말",INDEX(표5[#All],MATCH(C767,표5[[#All],[잉크]],0),18)+INDEX(표5[#All],MATCH(C767,표5[[#All],[잉크]],0),21),INDEX(표5[#All],MATCH(C767,표5[[#All],[잉크]],0),MATCH($D$2,표5[#Headers],0)+1))</f>
        <v>0</v>
      </c>
      <c r="E767" s="138">
        <f>IF($D$2="주말",INDEX(표5[#All],MATCH(C767,표5[[#All],[잉크]],0),19)+INDEX(표5[#All],MATCH(C767,표5[[#All],[잉크]],0),22),INDEX(표5[#All],MATCH(C767,표5[[#All],[잉크]],0),MATCH($D$2,표5[#Headers],0)+2))</f>
        <v>0</v>
      </c>
    </row>
    <row r="768" spans="2:5" ht="16.5" hidden="1" customHeight="1" x14ac:dyDescent="0.3">
      <c r="B768" s="56">
        <f>IFERROR(SUM(D768:E768),0)</f>
        <v>0</v>
      </c>
      <c r="C768" s="139" t="str">
        <f>'제품 추가'!AC766</f>
        <v>PAPA</v>
      </c>
      <c r="D768" s="138">
        <f>IF($D$2="주말",INDEX(표5[#All],MATCH(C768,표5[[#All],[잉크]],0),18)+INDEX(표5[#All],MATCH(C768,표5[[#All],[잉크]],0),21),INDEX(표5[#All],MATCH(C768,표5[[#All],[잉크]],0),MATCH($D$2,표5[#Headers],0)+1))</f>
        <v>0</v>
      </c>
      <c r="E768" s="138">
        <f>IF($D$2="주말",INDEX(표5[#All],MATCH(C768,표5[[#All],[잉크]],0),19)+INDEX(표5[#All],MATCH(C768,표5[[#All],[잉크]],0),22),INDEX(표5[#All],MATCH(C768,표5[[#All],[잉크]],0),MATCH($D$2,표5[#Headers],0)+2))</f>
        <v>0</v>
      </c>
    </row>
    <row r="769" spans="2:5" ht="16.5" hidden="1" customHeight="1" x14ac:dyDescent="0.3">
      <c r="B769" s="56">
        <f>IFERROR(SUM(D769:E769),0)</f>
        <v>0</v>
      </c>
      <c r="C769" s="139" t="str">
        <f>'제품 추가'!AC767</f>
        <v>MAMA</v>
      </c>
      <c r="D769" s="138">
        <f>IF($D$2="주말",INDEX(표5[#All],MATCH(C769,표5[[#All],[잉크]],0),18)+INDEX(표5[#All],MATCH(C769,표5[[#All],[잉크]],0),21),INDEX(표5[#All],MATCH(C769,표5[[#All],[잉크]],0),MATCH($D$2,표5[#Headers],0)+1))</f>
        <v>0</v>
      </c>
      <c r="E769" s="138">
        <f>IF($D$2="주말",INDEX(표5[#All],MATCH(C769,표5[[#All],[잉크]],0),19)+INDEX(표5[#All],MATCH(C769,표5[[#All],[잉크]],0),22),INDEX(표5[#All],MATCH(C769,표5[[#All],[잉크]],0),MATCH($D$2,표5[#Headers],0)+2))</f>
        <v>0</v>
      </c>
    </row>
    <row r="770" spans="2:5" ht="16.5" hidden="1" customHeight="1" x14ac:dyDescent="0.3">
      <c r="B770" s="56">
        <f>IFERROR(SUM(D770:E770),0)</f>
        <v>0</v>
      </c>
      <c r="C770" s="139" t="str">
        <f>'제품 추가'!AC768</f>
        <v>TEEMO</v>
      </c>
      <c r="D770" s="138">
        <f>IF($D$2="주말",INDEX(표5[#All],MATCH(C770,표5[[#All],[잉크]],0),18)+INDEX(표5[#All],MATCH(C770,표5[[#All],[잉크]],0),21),INDEX(표5[#All],MATCH(C770,표5[[#All],[잉크]],0),MATCH($D$2,표5[#Headers],0)+1))</f>
        <v>0</v>
      </c>
      <c r="E770" s="138">
        <f>IF($D$2="주말",INDEX(표5[#All],MATCH(C770,표5[[#All],[잉크]],0),19)+INDEX(표5[#All],MATCH(C770,표5[[#All],[잉크]],0),22),INDEX(표5[#All],MATCH(C770,표5[[#All],[잉크]],0),MATCH($D$2,표5[#Headers],0)+2))</f>
        <v>0</v>
      </c>
    </row>
    <row r="771" spans="2:5" ht="16.5" hidden="1" customHeight="1" x14ac:dyDescent="0.3">
      <c r="B771" s="56">
        <f>IFERROR(SUM(D771:E771),0)</f>
        <v>0</v>
      </c>
      <c r="C771" s="139" t="str">
        <f>'제품 추가'!AC769</f>
        <v>TRUNDLE</v>
      </c>
      <c r="D771" s="138">
        <f>IF($D$2="주말",INDEX(표5[#All],MATCH(C771,표5[[#All],[잉크]],0),18)+INDEX(표5[#All],MATCH(C771,표5[[#All],[잉크]],0),21),INDEX(표5[#All],MATCH(C771,표5[[#All],[잉크]],0),MATCH($D$2,표5[#Headers],0)+1))</f>
        <v>0</v>
      </c>
      <c r="E771" s="138">
        <f>IF($D$2="주말",INDEX(표5[#All],MATCH(C771,표5[[#All],[잉크]],0),19)+INDEX(표5[#All],MATCH(C771,표5[[#All],[잉크]],0),22),INDEX(표5[#All],MATCH(C771,표5[[#All],[잉크]],0),MATCH($D$2,표5[#Headers],0)+2))</f>
        <v>0</v>
      </c>
    </row>
    <row r="772" spans="2:5" ht="16.5" hidden="1" customHeight="1" x14ac:dyDescent="0.3">
      <c r="B772" s="56">
        <f>IFERROR(SUM(D772:E772),0)</f>
        <v>0</v>
      </c>
      <c r="C772" s="139" t="str">
        <f>'제품 추가'!AC770</f>
        <v>GRETA</v>
      </c>
      <c r="D772" s="138">
        <f>IF($D$2="주말",INDEX(표5[#All],MATCH(C772,표5[[#All],[잉크]],0),18)+INDEX(표5[#All],MATCH(C772,표5[[#All],[잉크]],0),21),INDEX(표5[#All],MATCH(C772,표5[[#All],[잉크]],0),MATCH($D$2,표5[#Headers],0)+1))</f>
        <v>0</v>
      </c>
      <c r="E772" s="138">
        <f>IF($D$2="주말",INDEX(표5[#All],MATCH(C772,표5[[#All],[잉크]],0),19)+INDEX(표5[#All],MATCH(C772,표5[[#All],[잉크]],0),22),INDEX(표5[#All],MATCH(C772,표5[[#All],[잉크]],0),MATCH($D$2,표5[#Headers],0)+2))</f>
        <v>0</v>
      </c>
    </row>
    <row r="773" spans="2:5" ht="16.5" hidden="1" customHeight="1" x14ac:dyDescent="0.3">
      <c r="B773" s="56">
        <f>IFERROR(SUM(D773:E773),0)</f>
        <v>0</v>
      </c>
      <c r="C773" s="139" t="str">
        <f>'제품 추가'!AC771</f>
        <v>ZED</v>
      </c>
      <c r="D773" s="138">
        <f>IF($D$2="주말",INDEX(표5[#All],MATCH(C773,표5[[#All],[잉크]],0),18)+INDEX(표5[#All],MATCH(C773,표5[[#All],[잉크]],0),21),INDEX(표5[#All],MATCH(C773,표5[[#All],[잉크]],0),MATCH($D$2,표5[#Headers],0)+1))</f>
        <v>0</v>
      </c>
      <c r="E773" s="138">
        <f>IF($D$2="주말",INDEX(표5[#All],MATCH(C773,표5[[#All],[잉크]],0),19)+INDEX(표5[#All],MATCH(C773,표5[[#All],[잉크]],0),22),INDEX(표5[#All],MATCH(C773,표5[[#All],[잉크]],0),MATCH($D$2,표5[#Headers],0)+2))</f>
        <v>0</v>
      </c>
    </row>
    <row r="774" spans="2:5" ht="16.5" hidden="1" customHeight="1" x14ac:dyDescent="0.3">
      <c r="B774" s="56">
        <f>IFERROR(SUM(D774:E774),0)</f>
        <v>0</v>
      </c>
      <c r="C774" s="139" t="str">
        <f>'제품 추가'!AC772</f>
        <v>ZIGGS</v>
      </c>
      <c r="D774" s="138">
        <f>IF($D$2="주말",INDEX(표5[#All],MATCH(C774,표5[[#All],[잉크]],0),18)+INDEX(표5[#All],MATCH(C774,표5[[#All],[잉크]],0),21),INDEX(표5[#All],MATCH(C774,표5[[#All],[잉크]],0),MATCH($D$2,표5[#Headers],0)+1))</f>
        <v>0</v>
      </c>
      <c r="E774" s="138">
        <f>IF($D$2="주말",INDEX(표5[#All],MATCH(C774,표5[[#All],[잉크]],0),19)+INDEX(표5[#All],MATCH(C774,표5[[#All],[잉크]],0),22),INDEX(표5[#All],MATCH(C774,표5[[#All],[잉크]],0),MATCH($D$2,표5[#Headers],0)+2))</f>
        <v>0</v>
      </c>
    </row>
    <row r="775" spans="2:5" ht="16.5" hidden="1" customHeight="1" x14ac:dyDescent="0.3">
      <c r="B775" s="56">
        <f>IFERROR(SUM(D775:E775),0)</f>
        <v>0</v>
      </c>
      <c r="C775" s="139" t="str">
        <f>'제품 추가'!AC773</f>
        <v>UDYR</v>
      </c>
      <c r="D775" s="138">
        <f>IF($D$2="주말",INDEX(표5[#All],MATCH(C775,표5[[#All],[잉크]],0),18)+INDEX(표5[#All],MATCH(C775,표5[[#All],[잉크]],0),21),INDEX(표5[#All],MATCH(C775,표5[[#All],[잉크]],0),MATCH($D$2,표5[#Headers],0)+1))</f>
        <v>0</v>
      </c>
      <c r="E775" s="138">
        <f>IF($D$2="주말",INDEX(표5[#All],MATCH(C775,표5[[#All],[잉크]],0),19)+INDEX(표5[#All],MATCH(C775,표5[[#All],[잉크]],0),22),INDEX(표5[#All],MATCH(C775,표5[[#All],[잉크]],0),MATCH($D$2,표5[#Headers],0)+2))</f>
        <v>0</v>
      </c>
    </row>
    <row r="776" spans="2:5" ht="16.5" hidden="1" customHeight="1" x14ac:dyDescent="0.3">
      <c r="B776" s="56">
        <f>IFERROR(SUM(D776:E776),0)</f>
        <v>0</v>
      </c>
      <c r="C776" s="139" t="str">
        <f>'제품 추가'!AC774</f>
        <v>AATROX</v>
      </c>
      <c r="D776" s="138">
        <f>IF($D$2="주말",INDEX(표5[#All],MATCH(C776,표5[[#All],[잉크]],0),18)+INDEX(표5[#All],MATCH(C776,표5[[#All],[잉크]],0),21),INDEX(표5[#All],MATCH(C776,표5[[#All],[잉크]],0),MATCH($D$2,표5[#Headers],0)+1))</f>
        <v>0</v>
      </c>
      <c r="E776" s="138">
        <f>IF($D$2="주말",INDEX(표5[#All],MATCH(C776,표5[[#All],[잉크]],0),19)+INDEX(표5[#All],MATCH(C776,표5[[#All],[잉크]],0),22),INDEX(표5[#All],MATCH(C776,표5[[#All],[잉크]],0),MATCH($D$2,표5[#Headers],0)+2))</f>
        <v>0</v>
      </c>
    </row>
    <row r="777" spans="2:5" ht="16.5" hidden="1" customHeight="1" x14ac:dyDescent="0.3">
      <c r="B777" s="56">
        <f>IFERROR(SUM(D777:E777),0)</f>
        <v>0</v>
      </c>
      <c r="C777" s="139" t="str">
        <f>'제품 추가'!AC775</f>
        <v>URGOT</v>
      </c>
      <c r="D777" s="138">
        <f>IF($D$2="주말",INDEX(표5[#All],MATCH(C777,표5[[#All],[잉크]],0),18)+INDEX(표5[#All],MATCH(C777,표5[[#All],[잉크]],0),21),INDEX(표5[#All],MATCH(C777,표5[[#All],[잉크]],0),MATCH($D$2,표5[#Headers],0)+1))</f>
        <v>0</v>
      </c>
      <c r="E777" s="138">
        <f>IF($D$2="주말",INDEX(표5[#All],MATCH(C777,표5[[#All],[잉크]],0),19)+INDEX(표5[#All],MATCH(C777,표5[[#All],[잉크]],0),22),INDEX(표5[#All],MATCH(C777,표5[[#All],[잉크]],0),MATCH($D$2,표5[#Headers],0)+2))</f>
        <v>0</v>
      </c>
    </row>
    <row r="778" spans="2:5" ht="16.5" hidden="1" customHeight="1" x14ac:dyDescent="0.3">
      <c r="B778" s="56">
        <f>IFERROR(SUM(D778:E778),0)</f>
        <v>0</v>
      </c>
      <c r="C778" s="139" t="str">
        <f>'제품 추가'!AC776</f>
        <v>MALPHITE</v>
      </c>
      <c r="D778" s="138">
        <f>IF($D$2="주말",INDEX(표5[#All],MATCH(C778,표5[[#All],[잉크]],0),18)+INDEX(표5[#All],MATCH(C778,표5[[#All],[잉크]],0),21),INDEX(표5[#All],MATCH(C778,표5[[#All],[잉크]],0),MATCH($D$2,표5[#Headers],0)+1))</f>
        <v>0</v>
      </c>
      <c r="E778" s="138">
        <f>IF($D$2="주말",INDEX(표5[#All],MATCH(C778,표5[[#All],[잉크]],0),19)+INDEX(표5[#All],MATCH(C778,표5[[#All],[잉크]],0),22),INDEX(표5[#All],MATCH(C778,표5[[#All],[잉크]],0),MATCH($D$2,표5[#Headers],0)+2))</f>
        <v>0</v>
      </c>
    </row>
    <row r="779" spans="2:5" ht="16.5" hidden="1" customHeight="1" x14ac:dyDescent="0.3">
      <c r="B779" s="56">
        <f>IFERROR(SUM(D779:E779),0)</f>
        <v>0</v>
      </c>
      <c r="C779" s="139" t="str">
        <f>'제품 추가'!AC777</f>
        <v>MAOKAI</v>
      </c>
      <c r="D779" s="138">
        <f>IF($D$2="주말",INDEX(표5[#All],MATCH(C779,표5[[#All],[잉크]],0),18)+INDEX(표5[#All],MATCH(C779,표5[[#All],[잉크]],0),21),INDEX(표5[#All],MATCH(C779,표5[[#All],[잉크]],0),MATCH($D$2,표5[#Headers],0)+1))</f>
        <v>0</v>
      </c>
      <c r="E779" s="138">
        <f>IF($D$2="주말",INDEX(표5[#All],MATCH(C779,표5[[#All],[잉크]],0),19)+INDEX(표5[#All],MATCH(C779,표5[[#All],[잉크]],0),22),INDEX(표5[#All],MATCH(C779,표5[[#All],[잉크]],0),MATCH($D$2,표5[#Headers],0)+2))</f>
        <v>0</v>
      </c>
    </row>
    <row r="780" spans="2:5" ht="16.5" hidden="1" customHeight="1" x14ac:dyDescent="0.3">
      <c r="B780" s="56">
        <f>IFERROR(SUM(D780:E780),0)</f>
        <v>0</v>
      </c>
      <c r="C780" s="139" t="str">
        <f>'제품 추가'!AC778</f>
        <v>DRAVEN</v>
      </c>
      <c r="D780" s="138">
        <f>IF($D$2="주말",INDEX(표5[#All],MATCH(C780,표5[[#All],[잉크]],0),18)+INDEX(표5[#All],MATCH(C780,표5[[#All],[잉크]],0),21),INDEX(표5[#All],MATCH(C780,표5[[#All],[잉크]],0),MATCH($D$2,표5[#Headers],0)+1))</f>
        <v>0</v>
      </c>
      <c r="E780" s="138">
        <f>IF($D$2="주말",INDEX(표5[#All],MATCH(C780,표5[[#All],[잉크]],0),19)+INDEX(표5[#All],MATCH(C780,표5[[#All],[잉크]],0),22),INDEX(표5[#All],MATCH(C780,표5[[#All],[잉크]],0),MATCH($D$2,표5[#Headers],0)+2))</f>
        <v>0</v>
      </c>
    </row>
    <row r="781" spans="2:5" ht="16.5" hidden="1" customHeight="1" x14ac:dyDescent="0.3">
      <c r="B781" s="56">
        <f>IFERROR(SUM(D781:E781),0)</f>
        <v>0</v>
      </c>
      <c r="C781" s="139" t="str">
        <f>'제품 추가'!AC779</f>
        <v>ZYRA</v>
      </c>
      <c r="D781" s="138">
        <f>IF($D$2="주말",INDEX(표5[#All],MATCH(C781,표5[[#All],[잉크]],0),18)+INDEX(표5[#All],MATCH(C781,표5[[#All],[잉크]],0),21),INDEX(표5[#All],MATCH(C781,표5[[#All],[잉크]],0),MATCH($D$2,표5[#Headers],0)+1))</f>
        <v>0</v>
      </c>
      <c r="E781" s="138">
        <f>IF($D$2="주말",INDEX(표5[#All],MATCH(C781,표5[[#All],[잉크]],0),19)+INDEX(표5[#All],MATCH(C781,표5[[#All],[잉크]],0),22),INDEX(표5[#All],MATCH(C781,표5[[#All],[잉크]],0),MATCH($D$2,표5[#Headers],0)+2))</f>
        <v>0</v>
      </c>
    </row>
    <row r="782" spans="2:5" ht="16.5" hidden="1" customHeight="1" x14ac:dyDescent="0.3">
      <c r="B782" s="56">
        <f>IFERROR(SUM(D782:E782),0)</f>
        <v>0</v>
      </c>
      <c r="C782" s="139" t="str">
        <f>'제품 추가'!AC780</f>
        <v>SINGED</v>
      </c>
      <c r="D782" s="138">
        <f>IF($D$2="주말",INDEX(표5[#All],MATCH(C782,표5[[#All],[잉크]],0),18)+INDEX(표5[#All],MATCH(C782,표5[[#All],[잉크]],0),21),INDEX(표5[#All],MATCH(C782,표5[[#All],[잉크]],0),MATCH($D$2,표5[#Headers],0)+1))</f>
        <v>0</v>
      </c>
      <c r="E782" s="138">
        <f>IF($D$2="주말",INDEX(표5[#All],MATCH(C782,표5[[#All],[잉크]],0),19)+INDEX(표5[#All],MATCH(C782,표5[[#All],[잉크]],0),22),INDEX(표5[#All],MATCH(C782,표5[[#All],[잉크]],0),MATCH($D$2,표5[#Headers],0)+2))</f>
        <v>0</v>
      </c>
    </row>
    <row r="783" spans="2:5" ht="16.5" hidden="1" customHeight="1" x14ac:dyDescent="0.3">
      <c r="B783" s="56">
        <f>IFERROR(SUM(D783:E783),0)</f>
        <v>0</v>
      </c>
      <c r="C783" s="139" t="str">
        <f>'제품 추가'!AC781</f>
        <v>PERSONA</v>
      </c>
      <c r="D783" s="138">
        <f>IF($D$2="주말",INDEX(표5[#All],MATCH(C783,표5[[#All],[잉크]],0),18)+INDEX(표5[#All],MATCH(C783,표5[[#All],[잉크]],0),21),INDEX(표5[#All],MATCH(C783,표5[[#All],[잉크]],0),MATCH($D$2,표5[#Headers],0)+1))</f>
        <v>0</v>
      </c>
      <c r="E783" s="138">
        <f>IF($D$2="주말",INDEX(표5[#All],MATCH(C783,표5[[#All],[잉크]],0),19)+INDEX(표5[#All],MATCH(C783,표5[[#All],[잉크]],0),22),INDEX(표5[#All],MATCH(C783,표5[[#All],[잉크]],0),MATCH($D$2,표5[#Headers],0)+2))</f>
        <v>0</v>
      </c>
    </row>
    <row r="784" spans="2:5" ht="16.5" hidden="1" customHeight="1" x14ac:dyDescent="0.3">
      <c r="B784" s="56">
        <f>IFERROR(SUM(D784:E784),0)</f>
        <v>0</v>
      </c>
      <c r="C784" s="139" t="str">
        <f>'제품 추가'!AC782</f>
        <v>DREAM</v>
      </c>
      <c r="D784" s="138">
        <f>IF($D$2="주말",INDEX(표5[#All],MATCH(C784,표5[[#All],[잉크]],0),18)+INDEX(표5[#All],MATCH(C784,표5[[#All],[잉크]],0),21),INDEX(표5[#All],MATCH(C784,표5[[#All],[잉크]],0),MATCH($D$2,표5[#Headers],0)+1))</f>
        <v>0</v>
      </c>
      <c r="E784" s="138">
        <f>IF($D$2="주말",INDEX(표5[#All],MATCH(C784,표5[[#All],[잉크]],0),19)+INDEX(표5[#All],MATCH(C784,표5[[#All],[잉크]],0),22),INDEX(표5[#All],MATCH(C784,표5[[#All],[잉크]],0),MATCH($D$2,표5[#Headers],0)+2))</f>
        <v>0</v>
      </c>
    </row>
    <row r="785" spans="2:5" hidden="1" x14ac:dyDescent="0.3">
      <c r="B785" s="56">
        <f>IFERROR(SUM(D785:E785),0)</f>
        <v>0</v>
      </c>
      <c r="C785" s="139" t="str">
        <f>'제품 추가'!AC783</f>
        <v>NCO</v>
      </c>
      <c r="D785" s="138">
        <f>IF($D$2="주말",INDEX(표5[#All],MATCH(C785,표5[[#All],[잉크]],0),18)+INDEX(표5[#All],MATCH(C785,표5[[#All],[잉크]],0),21),INDEX(표5[#All],MATCH(C785,표5[[#All],[잉크]],0),MATCH($D$2,표5[#Headers],0)+1))</f>
        <v>0</v>
      </c>
      <c r="E785" s="138">
        <f>IF($D$2="주말",INDEX(표5[#All],MATCH(C785,표5[[#All],[잉크]],0),19)+INDEX(표5[#All],MATCH(C785,표5[[#All],[잉크]],0),22),INDEX(표5[#All],MATCH(C785,표5[[#All],[잉크]],0),MATCH($D$2,표5[#Headers],0)+2))</f>
        <v>0</v>
      </c>
    </row>
    <row r="786" spans="2:5" hidden="1" x14ac:dyDescent="0.3">
      <c r="B786" s="56">
        <f>IFERROR(SUM(D786:E786),0)</f>
        <v>0</v>
      </c>
      <c r="C786" s="139" t="str">
        <f>'제품 추가'!AC784</f>
        <v>TIFFANY</v>
      </c>
      <c r="D786" s="138">
        <f>IF($D$2="주말",INDEX(표5[#All],MATCH(C786,표5[[#All],[잉크]],0),18)+INDEX(표5[#All],MATCH(C786,표5[[#All],[잉크]],0),21),INDEX(표5[#All],MATCH(C786,표5[[#All],[잉크]],0),MATCH($D$2,표5[#Headers],0)+1))</f>
        <v>0</v>
      </c>
      <c r="E786" s="138">
        <f>IF($D$2="주말",INDEX(표5[#All],MATCH(C786,표5[[#All],[잉크]],0),19)+INDEX(표5[#All],MATCH(C786,표5[[#All],[잉크]],0),22),INDEX(표5[#All],MATCH(C786,표5[[#All],[잉크]],0),MATCH($D$2,표5[#Headers],0)+2))</f>
        <v>0</v>
      </c>
    </row>
    <row r="787" spans="2:5" x14ac:dyDescent="0.3">
      <c r="B787" s="56">
        <f>IFERROR(SUM(D787:E787),0)</f>
        <v>1</v>
      </c>
      <c r="C787" s="139" t="str">
        <f>'제품 추가'!AC1193</f>
        <v>JACKET</v>
      </c>
      <c r="D787" s="138">
        <f>IF($D$2="주말",INDEX(표5[#All],MATCH(C787,표5[[#All],[잉크]],0),18)+INDEX(표5[#All],MATCH(C787,표5[[#All],[잉크]],0),21),INDEX(표5[#All],MATCH(C787,표5[[#All],[잉크]],0),MATCH($D$2,표5[#Headers],0)+1))</f>
        <v>1</v>
      </c>
      <c r="E787" s="138">
        <f>IF($D$2="주말",INDEX(표5[#All],MATCH(C787,표5[[#All],[잉크]],0),19)+INDEX(표5[#All],MATCH(C787,표5[[#All],[잉크]],0),22),INDEX(표5[#All],MATCH(C787,표5[[#All],[잉크]],0),MATCH($D$2,표5[#Headers],0)+2))</f>
        <v>0</v>
      </c>
    </row>
    <row r="788" spans="2:5" x14ac:dyDescent="0.3">
      <c r="B788" s="56">
        <f>IFERROR(SUM(D788:E788),0)</f>
        <v>2</v>
      </c>
      <c r="C788" s="139" t="str">
        <f>'제품 추가'!AC254</f>
        <v>JAZZ</v>
      </c>
      <c r="D788" s="138">
        <f>IF($D$2="주말",INDEX(표5[#All],MATCH(C788,표5[[#All],[잉크]],0),18)+INDEX(표5[#All],MATCH(C788,표5[[#All],[잉크]],0),21),INDEX(표5[#All],MATCH(C788,표5[[#All],[잉크]],0),MATCH($D$2,표5[#Headers],0)+1))</f>
        <v>0</v>
      </c>
      <c r="E788" s="138">
        <f>IF($D$2="주말",INDEX(표5[#All],MATCH(C788,표5[[#All],[잉크]],0),19)+INDEX(표5[#All],MATCH(C788,표5[[#All],[잉크]],0),22),INDEX(표5[#All],MATCH(C788,표5[[#All],[잉크]],0),MATCH($D$2,표5[#Headers],0)+2))</f>
        <v>2</v>
      </c>
    </row>
    <row r="789" spans="2:5" hidden="1" x14ac:dyDescent="0.3">
      <c r="B789" s="56">
        <f>IFERROR(SUM(D789:E789),0)</f>
        <v>0</v>
      </c>
      <c r="C789" s="139" t="str">
        <f>'제품 추가'!AC787</f>
        <v>GRANDEUR</v>
      </c>
      <c r="D789" s="138">
        <f>IF($D$2="주말",INDEX(표5[#All],MATCH(C789,표5[[#All],[잉크]],0),18)+INDEX(표5[#All],MATCH(C789,표5[[#All],[잉크]],0),21),INDEX(표5[#All],MATCH(C789,표5[[#All],[잉크]],0),MATCH($D$2,표5[#Headers],0)+1))</f>
        <v>0</v>
      </c>
      <c r="E789" s="138">
        <f>IF($D$2="주말",INDEX(표5[#All],MATCH(C789,표5[[#All],[잉크]],0),19)+INDEX(표5[#All],MATCH(C789,표5[[#All],[잉크]],0),22),INDEX(표5[#All],MATCH(C789,표5[[#All],[잉크]],0),MATCH($D$2,표5[#Headers],0)+2))</f>
        <v>0</v>
      </c>
    </row>
    <row r="790" spans="2:5" hidden="1" x14ac:dyDescent="0.3">
      <c r="B790" s="56">
        <f>IFERROR(SUM(D790:E790),0)</f>
        <v>0</v>
      </c>
      <c r="C790" s="139" t="str">
        <f>'제품 추가'!AC788</f>
        <v>PALISADE</v>
      </c>
      <c r="D790" s="138">
        <f>IF($D$2="주말",INDEX(표5[#All],MATCH(C790,표5[[#All],[잉크]],0),18)+INDEX(표5[#All],MATCH(C790,표5[[#All],[잉크]],0),21),INDEX(표5[#All],MATCH(C790,표5[[#All],[잉크]],0),MATCH($D$2,표5[#Headers],0)+1))</f>
        <v>0</v>
      </c>
      <c r="E790" s="138">
        <f>IF($D$2="주말",INDEX(표5[#All],MATCH(C790,표5[[#All],[잉크]],0),19)+INDEX(표5[#All],MATCH(C790,표5[[#All],[잉크]],0),22),INDEX(표5[#All],MATCH(C790,표5[[#All],[잉크]],0),MATCH($D$2,표5[#Headers],0)+2))</f>
        <v>0</v>
      </c>
    </row>
    <row r="791" spans="2:5" x14ac:dyDescent="0.3">
      <c r="B791" s="56">
        <f>IFERROR(SUM(D791:E791),0)</f>
        <v>5</v>
      </c>
      <c r="C791" s="139" t="str">
        <f>'제품 추가'!AC259</f>
        <v>KHAKI</v>
      </c>
      <c r="D791" s="138">
        <f>IF($D$2="주말",INDEX(표5[#All],MATCH(C791,표5[[#All],[잉크]],0),18)+INDEX(표5[#All],MATCH(C791,표5[[#All],[잉크]],0),21),INDEX(표5[#All],MATCH(C791,표5[[#All],[잉크]],0),MATCH($D$2,표5[#Headers],0)+1))</f>
        <v>4</v>
      </c>
      <c r="E791" s="138">
        <f>IF($D$2="주말",INDEX(표5[#All],MATCH(C791,표5[[#All],[잉크]],0),19)+INDEX(표5[#All],MATCH(C791,표5[[#All],[잉크]],0),22),INDEX(표5[#All],MATCH(C791,표5[[#All],[잉크]],0),MATCH($D$2,표5[#Headers],0)+2))</f>
        <v>1</v>
      </c>
    </row>
    <row r="792" spans="2:5" x14ac:dyDescent="0.3">
      <c r="B792" s="56">
        <f>IFERROR(SUM(D792:E792),0)</f>
        <v>1</v>
      </c>
      <c r="C792" s="139" t="str">
        <f>'제품 추가'!AC943</f>
        <v>KLED</v>
      </c>
      <c r="D792" s="138">
        <f>IF($D$2="주말",INDEX(표5[#All],MATCH(C792,표5[[#All],[잉크]],0),18)+INDEX(표5[#All],MATCH(C792,표5[[#All],[잉크]],0),21),INDEX(표5[#All],MATCH(C792,표5[[#All],[잉크]],0),MATCH($D$2,표5[#Headers],0)+1))</f>
        <v>0</v>
      </c>
      <c r="E792" s="138">
        <f>IF($D$2="주말",INDEX(표5[#All],MATCH(C792,표5[[#All],[잉크]],0),19)+INDEX(표5[#All],MATCH(C792,표5[[#All],[잉크]],0),22),INDEX(표5[#All],MATCH(C792,표5[[#All],[잉크]],0),MATCH($D$2,표5[#Headers],0)+2))</f>
        <v>1</v>
      </c>
    </row>
    <row r="793" spans="2:5" x14ac:dyDescent="0.3">
      <c r="B793" s="56">
        <f>IFERROR(SUM(D793:E793),0)</f>
        <v>2</v>
      </c>
      <c r="C793" s="139" t="str">
        <f>'제품 추가'!AC785</f>
        <v>LEFT</v>
      </c>
      <c r="D793" s="138">
        <f>IF($D$2="주말",INDEX(표5[#All],MATCH(C793,표5[[#All],[잉크]],0),18)+INDEX(표5[#All],MATCH(C793,표5[[#All],[잉크]],0),21),INDEX(표5[#All],MATCH(C793,표5[[#All],[잉크]],0),MATCH($D$2,표5[#Headers],0)+1))</f>
        <v>2</v>
      </c>
      <c r="E793" s="138">
        <f>IF($D$2="주말",INDEX(표5[#All],MATCH(C793,표5[[#All],[잉크]],0),19)+INDEX(표5[#All],MATCH(C793,표5[[#All],[잉크]],0),22),INDEX(표5[#All],MATCH(C793,표5[[#All],[잉크]],0),MATCH($D$2,표5[#Headers],0)+2))</f>
        <v>0</v>
      </c>
    </row>
    <row r="794" spans="2:5" hidden="1" x14ac:dyDescent="0.3">
      <c r="B794" s="56">
        <f>IFERROR(SUM(D794:E794),0)</f>
        <v>0</v>
      </c>
      <c r="C794" s="139" t="str">
        <f>'제품 추가'!AC792</f>
        <v>TWITCH</v>
      </c>
      <c r="D794" s="138">
        <f>IF($D$2="주말",INDEX(표5[#All],MATCH(C794,표5[[#All],[잉크]],0),18)+INDEX(표5[#All],MATCH(C794,표5[[#All],[잉크]],0),21),INDEX(표5[#All],MATCH(C794,표5[[#All],[잉크]],0),MATCH($D$2,표5[#Headers],0)+1))</f>
        <v>0</v>
      </c>
      <c r="E794" s="138">
        <f>IF($D$2="주말",INDEX(표5[#All],MATCH(C794,표5[[#All],[잉크]],0),19)+INDEX(표5[#All],MATCH(C794,표5[[#All],[잉크]],0),22),INDEX(표5[#All],MATCH(C794,표5[[#All],[잉크]],0),MATCH($D$2,표5[#Headers],0)+2))</f>
        <v>0</v>
      </c>
    </row>
    <row r="795" spans="2:5" hidden="1" x14ac:dyDescent="0.3">
      <c r="B795" s="56">
        <f>IFERROR(SUM(D795:E795),0)</f>
        <v>0</v>
      </c>
      <c r="C795" s="139" t="str">
        <f>'제품 추가'!AC793</f>
        <v>WARWICK</v>
      </c>
      <c r="D795" s="138">
        <f>IF($D$2="주말",INDEX(표5[#All],MATCH(C795,표5[[#All],[잉크]],0),18)+INDEX(표5[#All],MATCH(C795,표5[[#All],[잉크]],0),21),INDEX(표5[#All],MATCH(C795,표5[[#All],[잉크]],0),MATCH($D$2,표5[#Headers],0)+1))</f>
        <v>0</v>
      </c>
      <c r="E795" s="138">
        <f>IF($D$2="주말",INDEX(표5[#All],MATCH(C795,표5[[#All],[잉크]],0),19)+INDEX(표5[#All],MATCH(C795,표5[[#All],[잉크]],0),22),INDEX(표5[#All],MATCH(C795,표5[[#All],[잉크]],0),MATCH($D$2,표5[#Headers],0)+2))</f>
        <v>0</v>
      </c>
    </row>
    <row r="796" spans="2:5" hidden="1" x14ac:dyDescent="0.3">
      <c r="B796" s="56">
        <f>IFERROR(SUM(D796:E796),0)</f>
        <v>0</v>
      </c>
      <c r="C796" s="139" t="str">
        <f>'제품 추가'!AC794</f>
        <v>JINX</v>
      </c>
      <c r="D796" s="138">
        <f>IF($D$2="주말",INDEX(표5[#All],MATCH(C796,표5[[#All],[잉크]],0),18)+INDEX(표5[#All],MATCH(C796,표5[[#All],[잉크]],0),21),INDEX(표5[#All],MATCH(C796,표5[[#All],[잉크]],0),MATCH($D$2,표5[#Headers],0)+1))</f>
        <v>0</v>
      </c>
      <c r="E796" s="138">
        <f>IF($D$2="주말",INDEX(표5[#All],MATCH(C796,표5[[#All],[잉크]],0),19)+INDEX(표5[#All],MATCH(C796,표5[[#All],[잉크]],0),22),INDEX(표5[#All],MATCH(C796,표5[[#All],[잉크]],0),MATCH($D$2,표5[#Headers],0)+2))</f>
        <v>0</v>
      </c>
    </row>
    <row r="797" spans="2:5" hidden="1" x14ac:dyDescent="0.3">
      <c r="B797" s="56">
        <f>IFERROR(SUM(D797:E797),0)</f>
        <v>0</v>
      </c>
      <c r="C797" s="139" t="str">
        <f>'제품 추가'!AC795</f>
        <v>MATT</v>
      </c>
      <c r="D797" s="138">
        <f>IF($D$2="주말",INDEX(표5[#All],MATCH(C797,표5[[#All],[잉크]],0),18)+INDEX(표5[#All],MATCH(C797,표5[[#All],[잉크]],0),21),INDEX(표5[#All],MATCH(C797,표5[[#All],[잉크]],0),MATCH($D$2,표5[#Headers],0)+1))</f>
        <v>0</v>
      </c>
      <c r="E797" s="138">
        <f>IF($D$2="주말",INDEX(표5[#All],MATCH(C797,표5[[#All],[잉크]],0),19)+INDEX(표5[#All],MATCH(C797,표5[[#All],[잉크]],0),22),INDEX(표5[#All],MATCH(C797,표5[[#All],[잉크]],0),MATCH($D$2,표5[#Headers],0)+2))</f>
        <v>0</v>
      </c>
    </row>
    <row r="798" spans="2:5" hidden="1" x14ac:dyDescent="0.3">
      <c r="B798" s="56">
        <f>IFERROR(SUM(D798:E798),0)</f>
        <v>0</v>
      </c>
      <c r="C798" s="139" t="str">
        <f>'제품 추가'!AC796</f>
        <v>MELBOURNE</v>
      </c>
      <c r="D798" s="138">
        <f>IF($D$2="주말",INDEX(표5[#All],MATCH(C798,표5[[#All],[잉크]],0),18)+INDEX(표5[#All],MATCH(C798,표5[[#All],[잉크]],0),21),INDEX(표5[#All],MATCH(C798,표5[[#All],[잉크]],0),MATCH($D$2,표5[#Headers],0)+1))</f>
        <v>0</v>
      </c>
      <c r="E798" s="138">
        <f>IF($D$2="주말",INDEX(표5[#All],MATCH(C798,표5[[#All],[잉크]],0),19)+INDEX(표5[#All],MATCH(C798,표5[[#All],[잉크]],0),22),INDEX(표5[#All],MATCH(C798,표5[[#All],[잉크]],0),MATCH($D$2,표5[#Headers],0)+2))</f>
        <v>0</v>
      </c>
    </row>
    <row r="799" spans="2:5" hidden="1" x14ac:dyDescent="0.3">
      <c r="B799" s="56">
        <f>IFERROR(SUM(D799:E799),0)</f>
        <v>0</v>
      </c>
      <c r="C799" s="139" t="str">
        <f>'제품 추가'!AC797</f>
        <v>SAVILE</v>
      </c>
      <c r="D799" s="138">
        <f>IF($D$2="주말",INDEX(표5[#All],MATCH(C799,표5[[#All],[잉크]],0),18)+INDEX(표5[#All],MATCH(C799,표5[[#All],[잉크]],0),21),INDEX(표5[#All],MATCH(C799,표5[[#All],[잉크]],0),MATCH($D$2,표5[#Headers],0)+1))</f>
        <v>0</v>
      </c>
      <c r="E799" s="138">
        <f>IF($D$2="주말",INDEX(표5[#All],MATCH(C799,표5[[#All],[잉크]],0),19)+INDEX(표5[#All],MATCH(C799,표5[[#All],[잉크]],0),22),INDEX(표5[#All],MATCH(C799,표5[[#All],[잉크]],0),MATCH($D$2,표5[#Headers],0)+2))</f>
        <v>0</v>
      </c>
    </row>
    <row r="800" spans="2:5" hidden="1" x14ac:dyDescent="0.3">
      <c r="B800" s="56">
        <f>IFERROR(SUM(D800:E800),0)</f>
        <v>0</v>
      </c>
      <c r="C800" s="139" t="str">
        <f>'제품 추가'!AC798</f>
        <v>TONIC</v>
      </c>
      <c r="D800" s="138">
        <f>IF($D$2="주말",INDEX(표5[#All],MATCH(C800,표5[[#All],[잉크]],0),18)+INDEX(표5[#All],MATCH(C800,표5[[#All],[잉크]],0),21),INDEX(표5[#All],MATCH(C800,표5[[#All],[잉크]],0),MATCH($D$2,표5[#Headers],0)+1))</f>
        <v>0</v>
      </c>
      <c r="E800" s="138">
        <f>IF($D$2="주말",INDEX(표5[#All],MATCH(C800,표5[[#All],[잉크]],0),19)+INDEX(표5[#All],MATCH(C800,표5[[#All],[잉크]],0),22),INDEX(표5[#All],MATCH(C800,표5[[#All],[잉크]],0),MATCH($D$2,표5[#Headers],0)+2))</f>
        <v>0</v>
      </c>
    </row>
    <row r="801" spans="2:5" hidden="1" x14ac:dyDescent="0.3">
      <c r="B801" s="56">
        <f>IFERROR(SUM(D801:E801),0)</f>
        <v>0</v>
      </c>
      <c r="C801" s="139" t="str">
        <f>'제품 추가'!AC799</f>
        <v>CHAMPAGNE</v>
      </c>
      <c r="D801" s="138">
        <f>IF($D$2="주말",INDEX(표5[#All],MATCH(C801,표5[[#All],[잉크]],0),18)+INDEX(표5[#All],MATCH(C801,표5[[#All],[잉크]],0),21),INDEX(표5[#All],MATCH(C801,표5[[#All],[잉크]],0),MATCH($D$2,표5[#Headers],0)+1))</f>
        <v>0</v>
      </c>
      <c r="E801" s="138">
        <f>IF($D$2="주말",INDEX(표5[#All],MATCH(C801,표5[[#All],[잉크]],0),19)+INDEX(표5[#All],MATCH(C801,표5[[#All],[잉크]],0),22),INDEX(표5[#All],MATCH(C801,표5[[#All],[잉크]],0),MATCH($D$2,표5[#Headers],0)+2))</f>
        <v>0</v>
      </c>
    </row>
    <row r="802" spans="2:5" hidden="1" x14ac:dyDescent="0.3">
      <c r="B802" s="56">
        <f>IFERROR(SUM(D802:E802),0)</f>
        <v>0</v>
      </c>
      <c r="C802" s="139" t="str">
        <f>'제품 추가'!AC800</f>
        <v>HIGHBALL</v>
      </c>
      <c r="D802" s="138">
        <f>IF($D$2="주말",INDEX(표5[#All],MATCH(C802,표5[[#All],[잉크]],0),18)+INDEX(표5[#All],MATCH(C802,표5[[#All],[잉크]],0),21),INDEX(표5[#All],MATCH(C802,표5[[#All],[잉크]],0),MATCH($D$2,표5[#Headers],0)+1))</f>
        <v>0</v>
      </c>
      <c r="E802" s="138">
        <f>IF($D$2="주말",INDEX(표5[#All],MATCH(C802,표5[[#All],[잉크]],0),19)+INDEX(표5[#All],MATCH(C802,표5[[#All],[잉크]],0),22),INDEX(표5[#All],MATCH(C802,표5[[#All],[잉크]],0),MATCH($D$2,표5[#Headers],0)+2))</f>
        <v>0</v>
      </c>
    </row>
    <row r="803" spans="2:5" hidden="1" x14ac:dyDescent="0.3">
      <c r="B803" s="56">
        <f>IFERROR(SUM(D803:E803),0)</f>
        <v>0</v>
      </c>
      <c r="C803" s="139" t="str">
        <f>'제품 추가'!AC801</f>
        <v>MANA</v>
      </c>
      <c r="D803" s="138">
        <f>IF($D$2="주말",INDEX(표5[#All],MATCH(C803,표5[[#All],[잉크]],0),18)+INDEX(표5[#All],MATCH(C803,표5[[#All],[잉크]],0),21),INDEX(표5[#All],MATCH(C803,표5[[#All],[잉크]],0),MATCH($D$2,표5[#Headers],0)+1))</f>
        <v>0</v>
      </c>
      <c r="E803" s="138">
        <f>IF($D$2="주말",INDEX(표5[#All],MATCH(C803,표5[[#All],[잉크]],0),19)+INDEX(표5[#All],MATCH(C803,표5[[#All],[잉크]],0),22),INDEX(표5[#All],MATCH(C803,표5[[#All],[잉크]],0),MATCH($D$2,표5[#Headers],0)+2))</f>
        <v>0</v>
      </c>
    </row>
    <row r="804" spans="2:5" hidden="1" x14ac:dyDescent="0.3">
      <c r="B804" s="56">
        <f>IFERROR(SUM(D804:E804),0)</f>
        <v>0</v>
      </c>
      <c r="C804" s="139" t="str">
        <f>'제품 추가'!AC802</f>
        <v>DRAIN</v>
      </c>
      <c r="D804" s="138">
        <f>IF($D$2="주말",INDEX(표5[#All],MATCH(C804,표5[[#All],[잉크]],0),18)+INDEX(표5[#All],MATCH(C804,표5[[#All],[잉크]],0),21),INDEX(표5[#All],MATCH(C804,표5[[#All],[잉크]],0),MATCH($D$2,표5[#Headers],0)+1))</f>
        <v>0</v>
      </c>
      <c r="E804" s="138">
        <f>IF($D$2="주말",INDEX(표5[#All],MATCH(C804,표5[[#All],[잉크]],0),19)+INDEX(표5[#All],MATCH(C804,표5[[#All],[잉크]],0),22),INDEX(표5[#All],MATCH(C804,표5[[#All],[잉크]],0),MATCH($D$2,표5[#Headers],0)+2))</f>
        <v>0</v>
      </c>
    </row>
    <row r="805" spans="2:5" hidden="1" x14ac:dyDescent="0.3">
      <c r="B805" s="56">
        <f>IFERROR(SUM(D805:E805),0)</f>
        <v>0</v>
      </c>
      <c r="C805" s="139" t="str">
        <f>'제품 추가'!AC803</f>
        <v>MAKALU</v>
      </c>
      <c r="D805" s="138">
        <f>IF($D$2="주말",INDEX(표5[#All],MATCH(C805,표5[[#All],[잉크]],0),18)+INDEX(표5[#All],MATCH(C805,표5[[#All],[잉크]],0),21),INDEX(표5[#All],MATCH(C805,표5[[#All],[잉크]],0),MATCH($D$2,표5[#Headers],0)+1))</f>
        <v>0</v>
      </c>
      <c r="E805" s="138">
        <f>IF($D$2="주말",INDEX(표5[#All],MATCH(C805,표5[[#All],[잉크]],0),19)+INDEX(표5[#All],MATCH(C805,표5[[#All],[잉크]],0),22),INDEX(표5[#All],MATCH(C805,표5[[#All],[잉크]],0),MATCH($D$2,표5[#Headers],0)+2))</f>
        <v>0</v>
      </c>
    </row>
    <row r="806" spans="2:5" hidden="1" x14ac:dyDescent="0.3">
      <c r="B806" s="56">
        <f>IFERROR(SUM(D806:E806),0)</f>
        <v>0</v>
      </c>
      <c r="C806" s="139" t="str">
        <f>'제품 추가'!AC804</f>
        <v>FERN</v>
      </c>
      <c r="D806" s="138">
        <f>IF($D$2="주말",INDEX(표5[#All],MATCH(C806,표5[[#All],[잉크]],0),18)+INDEX(표5[#All],MATCH(C806,표5[[#All],[잉크]],0),21),INDEX(표5[#All],MATCH(C806,표5[[#All],[잉크]],0),MATCH($D$2,표5[#Headers],0)+1))</f>
        <v>0</v>
      </c>
      <c r="E806" s="138">
        <f>IF($D$2="주말",INDEX(표5[#All],MATCH(C806,표5[[#All],[잉크]],0),19)+INDEX(표5[#All],MATCH(C806,표5[[#All],[잉크]],0),22),INDEX(표5[#All],MATCH(C806,표5[[#All],[잉크]],0),MATCH($D$2,표5[#Headers],0)+2))</f>
        <v>0</v>
      </c>
    </row>
    <row r="807" spans="2:5" hidden="1" x14ac:dyDescent="0.3">
      <c r="B807" s="56">
        <f>IFERROR(SUM(D807:E807),0)</f>
        <v>0</v>
      </c>
      <c r="C807" s="139" t="str">
        <f>'제품 추가'!AC805</f>
        <v>JUNIPER</v>
      </c>
      <c r="D807" s="138">
        <f>IF($D$2="주말",INDEX(표5[#All],MATCH(C807,표5[[#All],[잉크]],0),18)+INDEX(표5[#All],MATCH(C807,표5[[#All],[잉크]],0),21),INDEX(표5[#All],MATCH(C807,표5[[#All],[잉크]],0),MATCH($D$2,표5[#Headers],0)+1))</f>
        <v>0</v>
      </c>
      <c r="E807" s="138">
        <f>IF($D$2="주말",INDEX(표5[#All],MATCH(C807,표5[[#All],[잉크]],0),19)+INDEX(표5[#All],MATCH(C807,표5[[#All],[잉크]],0),22),INDEX(표5[#All],MATCH(C807,표5[[#All],[잉크]],0),MATCH($D$2,표5[#Headers],0)+2))</f>
        <v>0</v>
      </c>
    </row>
    <row r="808" spans="2:5" hidden="1" x14ac:dyDescent="0.3">
      <c r="B808" s="56">
        <f>IFERROR(SUM(D808:E808),0)</f>
        <v>0</v>
      </c>
      <c r="C808" s="139" t="str">
        <f>'제품 추가'!AC806</f>
        <v>TRUFFLE</v>
      </c>
      <c r="D808" s="138">
        <f>IF($D$2="주말",INDEX(표5[#All],MATCH(C808,표5[[#All],[잉크]],0),18)+INDEX(표5[#All],MATCH(C808,표5[[#All],[잉크]],0),21),INDEX(표5[#All],MATCH(C808,표5[[#All],[잉크]],0),MATCH($D$2,표5[#Headers],0)+1))</f>
        <v>0</v>
      </c>
      <c r="E808" s="138">
        <f>IF($D$2="주말",INDEX(표5[#All],MATCH(C808,표5[[#All],[잉크]],0),19)+INDEX(표5[#All],MATCH(C808,표5[[#All],[잉크]],0),22),INDEX(표5[#All],MATCH(C808,표5[[#All],[잉크]],0),MATCH($D$2,표5[#Headers],0)+2))</f>
        <v>0</v>
      </c>
    </row>
    <row r="809" spans="2:5" hidden="1" x14ac:dyDescent="0.3">
      <c r="B809" s="56">
        <f>IFERROR(SUM(D809:E809),0)</f>
        <v>0</v>
      </c>
      <c r="C809" s="139" t="str">
        <f>'제품 추가'!AC807</f>
        <v>MALDON</v>
      </c>
      <c r="D809" s="138">
        <f>IF($D$2="주말",INDEX(표5[#All],MATCH(C809,표5[[#All],[잉크]],0),18)+INDEX(표5[#All],MATCH(C809,표5[[#All],[잉크]],0),21),INDEX(표5[#All],MATCH(C809,표5[[#All],[잉크]],0),MATCH($D$2,표5[#Headers],0)+1))</f>
        <v>0</v>
      </c>
      <c r="E809" s="138">
        <f>IF($D$2="주말",INDEX(표5[#All],MATCH(C809,표5[[#All],[잉크]],0),19)+INDEX(표5[#All],MATCH(C809,표5[[#All],[잉크]],0),22),INDEX(표5[#All],MATCH(C809,표5[[#All],[잉크]],0),MATCH($D$2,표5[#Headers],0)+2))</f>
        <v>0</v>
      </c>
    </row>
    <row r="810" spans="2:5" hidden="1" x14ac:dyDescent="0.3">
      <c r="B810" s="56">
        <f>IFERROR(SUM(D810:E810),0)</f>
        <v>0</v>
      </c>
      <c r="C810" s="139" t="str">
        <f>'제품 추가'!AC808</f>
        <v>SCARLET</v>
      </c>
      <c r="D810" s="138">
        <f>IF($D$2="주말",INDEX(표5[#All],MATCH(C810,표5[[#All],[잉크]],0),18)+INDEX(표5[#All],MATCH(C810,표5[[#All],[잉크]],0),21),INDEX(표5[#All],MATCH(C810,표5[[#All],[잉크]],0),MATCH($D$2,표5[#Headers],0)+1))</f>
        <v>0</v>
      </c>
      <c r="E810" s="138">
        <f>IF($D$2="주말",INDEX(표5[#All],MATCH(C810,표5[[#All],[잉크]],0),19)+INDEX(표5[#All],MATCH(C810,표5[[#All],[잉크]],0),22),INDEX(표5[#All],MATCH(C810,표5[[#All],[잉크]],0),MATCH($D$2,표5[#Headers],0)+2))</f>
        <v>0</v>
      </c>
    </row>
    <row r="811" spans="2:5" hidden="1" x14ac:dyDescent="0.3">
      <c r="B811" s="56">
        <f>IFERROR(SUM(D811:E811),0)</f>
        <v>0</v>
      </c>
      <c r="C811" s="139" t="str">
        <f>'제품 추가'!AC809</f>
        <v>CORONA</v>
      </c>
      <c r="D811" s="138">
        <f>IF($D$2="주말",INDEX(표5[#All],MATCH(C811,표5[[#All],[잉크]],0),18)+INDEX(표5[#All],MATCH(C811,표5[[#All],[잉크]],0),21),INDEX(표5[#All],MATCH(C811,표5[[#All],[잉크]],0),MATCH($D$2,표5[#Headers],0)+1))</f>
        <v>0</v>
      </c>
      <c r="E811" s="138">
        <f>IF($D$2="주말",INDEX(표5[#All],MATCH(C811,표5[[#All],[잉크]],0),19)+INDEX(표5[#All],MATCH(C811,표5[[#All],[잉크]],0),22),INDEX(표5[#All],MATCH(C811,표5[[#All],[잉크]],0),MATCH($D$2,표5[#Headers],0)+2))</f>
        <v>0</v>
      </c>
    </row>
    <row r="812" spans="2:5" hidden="1" x14ac:dyDescent="0.3">
      <c r="B812" s="56">
        <f>IFERROR(SUM(D812:E812),0)</f>
        <v>0</v>
      </c>
      <c r="C812" s="139" t="str">
        <f>'제품 추가'!AC810</f>
        <v>FLARE</v>
      </c>
      <c r="D812" s="138">
        <f>IF($D$2="주말",INDEX(표5[#All],MATCH(C812,표5[[#All],[잉크]],0),18)+INDEX(표5[#All],MATCH(C812,표5[[#All],[잉크]],0),21),INDEX(표5[#All],MATCH(C812,표5[[#All],[잉크]],0),MATCH($D$2,표5[#Headers],0)+1))</f>
        <v>0</v>
      </c>
      <c r="E812" s="138">
        <f>IF($D$2="주말",INDEX(표5[#All],MATCH(C812,표5[[#All],[잉크]],0),19)+INDEX(표5[#All],MATCH(C812,표5[[#All],[잉크]],0),22),INDEX(표5[#All],MATCH(C812,표5[[#All],[잉크]],0),MATCH($D$2,표5[#Headers],0)+2))</f>
        <v>0</v>
      </c>
    </row>
    <row r="813" spans="2:5" hidden="1" x14ac:dyDescent="0.3">
      <c r="B813" s="56">
        <f>IFERROR(SUM(D813:E813),0)</f>
        <v>0</v>
      </c>
      <c r="C813" s="139" t="str">
        <f>'제품 추가'!AC811</f>
        <v>LULU</v>
      </c>
      <c r="D813" s="138">
        <f>IF($D$2="주말",INDEX(표5[#All],MATCH(C813,표5[[#All],[잉크]],0),18)+INDEX(표5[#All],MATCH(C813,표5[[#All],[잉크]],0),21),INDEX(표5[#All],MATCH(C813,표5[[#All],[잉크]],0),MATCH($D$2,표5[#Headers],0)+1))</f>
        <v>0</v>
      </c>
      <c r="E813" s="138">
        <f>IF($D$2="주말",INDEX(표5[#All],MATCH(C813,표5[[#All],[잉크]],0),19)+INDEX(표5[#All],MATCH(C813,표5[[#All],[잉크]],0),22),INDEX(표5[#All],MATCH(C813,표5[[#All],[잉크]],0),MATCH($D$2,표5[#Headers],0)+2))</f>
        <v>0</v>
      </c>
    </row>
    <row r="814" spans="2:5" hidden="1" x14ac:dyDescent="0.3">
      <c r="B814" s="56">
        <f>IFERROR(SUM(D814:E814),0)</f>
        <v>0</v>
      </c>
      <c r="C814" s="139" t="str">
        <f>'제품 추가'!AC812</f>
        <v>AMUMU</v>
      </c>
      <c r="D814" s="138">
        <f>IF($D$2="주말",INDEX(표5[#All],MATCH(C814,표5[[#All],[잉크]],0),18)+INDEX(표5[#All],MATCH(C814,표5[[#All],[잉크]],0),21),INDEX(표5[#All],MATCH(C814,표5[[#All],[잉크]],0),MATCH($D$2,표5[#Headers],0)+1))</f>
        <v>0</v>
      </c>
      <c r="E814" s="138">
        <f>IF($D$2="주말",INDEX(표5[#All],MATCH(C814,표5[[#All],[잉크]],0),19)+INDEX(표5[#All],MATCH(C814,표5[[#All],[잉크]],0),22),INDEX(표5[#All],MATCH(C814,표5[[#All],[잉크]],0),MATCH($D$2,표5[#Headers],0)+2))</f>
        <v>0</v>
      </c>
    </row>
    <row r="815" spans="2:5" hidden="1" x14ac:dyDescent="0.3">
      <c r="B815" s="56">
        <f>IFERROR(SUM(D815:E815),0)</f>
        <v>0</v>
      </c>
      <c r="C815" s="139" t="str">
        <f>'제품 추가'!AC813</f>
        <v>YORICK</v>
      </c>
      <c r="D815" s="138">
        <f>IF($D$2="주말",INDEX(표5[#All],MATCH(C815,표5[[#All],[잉크]],0),18)+INDEX(표5[#All],MATCH(C815,표5[[#All],[잉크]],0),21),INDEX(표5[#All],MATCH(C815,표5[[#All],[잉크]],0),MATCH($D$2,표5[#Headers],0)+1))</f>
        <v>0</v>
      </c>
      <c r="E815" s="138">
        <f>IF($D$2="주말",INDEX(표5[#All],MATCH(C815,표5[[#All],[잉크]],0),19)+INDEX(표5[#All],MATCH(C815,표5[[#All],[잉크]],0),22),INDEX(표5[#All],MATCH(C815,표5[[#All],[잉크]],0),MATCH($D$2,표5[#Headers],0)+2))</f>
        <v>0</v>
      </c>
    </row>
    <row r="816" spans="2:5" hidden="1" x14ac:dyDescent="0.3">
      <c r="B816" s="56">
        <f>IFERROR(SUM(D816:E816),0)</f>
        <v>0</v>
      </c>
      <c r="C816" s="139" t="str">
        <f>'제품 추가'!AC814</f>
        <v>IRELIA</v>
      </c>
      <c r="D816" s="138">
        <f>IF($D$2="주말",INDEX(표5[#All],MATCH(C816,표5[[#All],[잉크]],0),18)+INDEX(표5[#All],MATCH(C816,표5[[#All],[잉크]],0),21),INDEX(표5[#All],MATCH(C816,표5[[#All],[잉크]],0),MATCH($D$2,표5[#Headers],0)+1))</f>
        <v>0</v>
      </c>
      <c r="E816" s="138">
        <f>IF($D$2="주말",INDEX(표5[#All],MATCH(C816,표5[[#All],[잉크]],0),19)+INDEX(표5[#All],MATCH(C816,표5[[#All],[잉크]],0),22),INDEX(표5[#All],MATCH(C816,표5[[#All],[잉크]],0),MATCH($D$2,표5[#Headers],0)+2))</f>
        <v>0</v>
      </c>
    </row>
    <row r="817" spans="2:5" hidden="1" x14ac:dyDescent="0.3">
      <c r="B817" s="56">
        <f>IFERROR(SUM(D817:E817),0)</f>
        <v>0</v>
      </c>
      <c r="C817" s="139" t="str">
        <f>'제품 추가'!AC815</f>
        <v>LEBLANC</v>
      </c>
      <c r="D817" s="138">
        <f>IF($D$2="주말",INDEX(표5[#All],MATCH(C817,표5[[#All],[잉크]],0),18)+INDEX(표5[#All],MATCH(C817,표5[[#All],[잉크]],0),21),INDEX(표5[#All],MATCH(C817,표5[[#All],[잉크]],0),MATCH($D$2,표5[#Headers],0)+1))</f>
        <v>0</v>
      </c>
      <c r="E817" s="138">
        <f>IF($D$2="주말",INDEX(표5[#All],MATCH(C817,표5[[#All],[잉크]],0),19)+INDEX(표5[#All],MATCH(C817,표5[[#All],[잉크]],0),22),INDEX(표5[#All],MATCH(C817,표5[[#All],[잉크]],0),MATCH($D$2,표5[#Headers],0)+2))</f>
        <v>0</v>
      </c>
    </row>
    <row r="818" spans="2:5" hidden="1" x14ac:dyDescent="0.3">
      <c r="B818" s="56">
        <f>IFERROR(SUM(D818:E818),0)</f>
        <v>0</v>
      </c>
      <c r="C818" s="139" t="str">
        <f>'제품 추가'!AC816</f>
        <v>KENNEN</v>
      </c>
      <c r="D818" s="138">
        <f>IF($D$2="주말",INDEX(표5[#All],MATCH(C818,표5[[#All],[잉크]],0),18)+INDEX(표5[#All],MATCH(C818,표5[[#All],[잉크]],0),21),INDEX(표5[#All],MATCH(C818,표5[[#All],[잉크]],0),MATCH($D$2,표5[#Headers],0)+1))</f>
        <v>0</v>
      </c>
      <c r="E818" s="138">
        <f>IF($D$2="주말",INDEX(표5[#All],MATCH(C818,표5[[#All],[잉크]],0),19)+INDEX(표5[#All],MATCH(C818,표5[[#All],[잉크]],0),22),INDEX(표5[#All],MATCH(C818,표5[[#All],[잉크]],0),MATCH($D$2,표5[#Headers],0)+2))</f>
        <v>0</v>
      </c>
    </row>
    <row r="819" spans="2:5" hidden="1" x14ac:dyDescent="0.3">
      <c r="B819" s="56">
        <f>IFERROR(SUM(D819:E819),0)</f>
        <v>0</v>
      </c>
      <c r="C819" s="139" t="str">
        <f>'제품 추가'!AC817</f>
        <v>MALZAHAR</v>
      </c>
      <c r="D819" s="138">
        <f>IF($D$2="주말",INDEX(표5[#All],MATCH(C819,표5[[#All],[잉크]],0),18)+INDEX(표5[#All],MATCH(C819,표5[[#All],[잉크]],0),21),INDEX(표5[#All],MATCH(C819,표5[[#All],[잉크]],0),MATCH($D$2,표5[#Headers],0)+1))</f>
        <v>0</v>
      </c>
      <c r="E819" s="138">
        <f>IF($D$2="주말",INDEX(표5[#All],MATCH(C819,표5[[#All],[잉크]],0),19)+INDEX(표5[#All],MATCH(C819,표5[[#All],[잉크]],0),22),INDEX(표5[#All],MATCH(C819,표5[[#All],[잉크]],0),MATCH($D$2,표5[#Headers],0)+2))</f>
        <v>0</v>
      </c>
    </row>
    <row r="820" spans="2:5" x14ac:dyDescent="0.3">
      <c r="B820" s="56">
        <f>IFERROR(SUM(D820:E820),0)</f>
        <v>2</v>
      </c>
      <c r="C820" s="139" t="str">
        <f>'제품 추가'!AC278</f>
        <v>LION</v>
      </c>
      <c r="D820" s="138">
        <f>IF($D$2="주말",INDEX(표5[#All],MATCH(C820,표5[[#All],[잉크]],0),18)+INDEX(표5[#All],MATCH(C820,표5[[#All],[잉크]],0),21),INDEX(표5[#All],MATCH(C820,표5[[#All],[잉크]],0),MATCH($D$2,표5[#Headers],0)+1))</f>
        <v>2</v>
      </c>
      <c r="E820" s="138">
        <f>IF($D$2="주말",INDEX(표5[#All],MATCH(C820,표5[[#All],[잉크]],0),19)+INDEX(표5[#All],MATCH(C820,표5[[#All],[잉크]],0),22),INDEX(표5[#All],MATCH(C820,표5[[#All],[잉크]],0),MATCH($D$2,표5[#Headers],0)+2))</f>
        <v>0</v>
      </c>
    </row>
    <row r="821" spans="2:5" x14ac:dyDescent="0.3">
      <c r="B821" s="56">
        <f>IFERROR(SUM(D821:E821),0)</f>
        <v>1</v>
      </c>
      <c r="C821" s="139" t="str">
        <f>'제품 추가'!AC818</f>
        <v>MACH</v>
      </c>
      <c r="D821" s="138">
        <f>IF($D$2="주말",INDEX(표5[#All],MATCH(C821,표5[[#All],[잉크]],0),18)+INDEX(표5[#All],MATCH(C821,표5[[#All],[잉크]],0),21),INDEX(표5[#All],MATCH(C821,표5[[#All],[잉크]],0),MATCH($D$2,표5[#Headers],0)+1))</f>
        <v>0</v>
      </c>
      <c r="E821" s="138">
        <f>IF($D$2="주말",INDEX(표5[#All],MATCH(C821,표5[[#All],[잉크]],0),19)+INDEX(표5[#All],MATCH(C821,표5[[#All],[잉크]],0),22),INDEX(표5[#All],MATCH(C821,표5[[#All],[잉크]],0),MATCH($D$2,표5[#Headers],0)+2))</f>
        <v>1</v>
      </c>
    </row>
    <row r="822" spans="2:5" hidden="1" x14ac:dyDescent="0.3">
      <c r="B822" s="56">
        <f>IFERROR(SUM(D822:E822),0)</f>
        <v>0</v>
      </c>
      <c r="C822" s="139" t="str">
        <f>'제품 추가'!AC262</f>
        <v>KODIAK</v>
      </c>
      <c r="D822" s="138">
        <f>IF($D$2="주말",INDEX(표5[#All],MATCH(C822,표5[[#All],[잉크]],0),18)+INDEX(표5[#All],MATCH(C822,표5[[#All],[잉크]],0),21),INDEX(표5[#All],MATCH(C822,표5[[#All],[잉크]],0),MATCH($D$2,표5[#Headers],0)+1))</f>
        <v>0</v>
      </c>
      <c r="E822" s="138">
        <f>IF($D$2="주말",INDEX(표5[#All],MATCH(C822,표5[[#All],[잉크]],0),19)+INDEX(표5[#All],MATCH(C822,표5[[#All],[잉크]],0),22),INDEX(표5[#All],MATCH(C822,표5[[#All],[잉크]],0),MATCH($D$2,표5[#Headers],0)+2))</f>
        <v>0</v>
      </c>
    </row>
    <row r="823" spans="2:5" hidden="1" x14ac:dyDescent="0.3">
      <c r="B823" s="56">
        <f>IFERROR(SUM(D823:E823),0)</f>
        <v>0</v>
      </c>
      <c r="C823" s="139" t="str">
        <f>'제품 추가'!AC821</f>
        <v>UGLY</v>
      </c>
      <c r="D823" s="138">
        <f>IF($D$2="주말",INDEX(표5[#All],MATCH(C823,표5[[#All],[잉크]],0),18)+INDEX(표5[#All],MATCH(C823,표5[[#All],[잉크]],0),21),INDEX(표5[#All],MATCH(C823,표5[[#All],[잉크]],0),MATCH($D$2,표5[#Headers],0)+1))</f>
        <v>0</v>
      </c>
      <c r="E823" s="138">
        <f>IF($D$2="주말",INDEX(표5[#All],MATCH(C823,표5[[#All],[잉크]],0),19)+INDEX(표5[#All],MATCH(C823,표5[[#All],[잉크]],0),22),INDEX(표5[#All],MATCH(C823,표5[[#All],[잉크]],0),MATCH($D$2,표5[#Headers],0)+2))</f>
        <v>0</v>
      </c>
    </row>
    <row r="824" spans="2:5" hidden="1" x14ac:dyDescent="0.3">
      <c r="B824" s="56">
        <f>IFERROR(SUM(D824:E824),0)</f>
        <v>0</v>
      </c>
      <c r="C824" s="139" t="str">
        <f>'제품 추가'!AC822</f>
        <v>NOEULY</v>
      </c>
      <c r="D824" s="138">
        <f>IF($D$2="주말",INDEX(표5[#All],MATCH(C824,표5[[#All],[잉크]],0),18)+INDEX(표5[#All],MATCH(C824,표5[[#All],[잉크]],0),21),INDEX(표5[#All],MATCH(C824,표5[[#All],[잉크]],0),MATCH($D$2,표5[#Headers],0)+1))</f>
        <v>0</v>
      </c>
      <c r="E824" s="138">
        <f>IF($D$2="주말",INDEX(표5[#All],MATCH(C824,표5[[#All],[잉크]],0),19)+INDEX(표5[#All],MATCH(C824,표5[[#All],[잉크]],0),22),INDEX(표5[#All],MATCH(C824,표5[[#All],[잉크]],0),MATCH($D$2,표5[#Headers],0)+2))</f>
        <v>0</v>
      </c>
    </row>
    <row r="825" spans="2:5" hidden="1" x14ac:dyDescent="0.3">
      <c r="B825" s="56">
        <f>IFERROR(SUM(D825:E825),0)</f>
        <v>0</v>
      </c>
      <c r="C825" s="139" t="str">
        <f>'제품 추가'!AC823</f>
        <v>HONDA</v>
      </c>
      <c r="D825" s="138">
        <f>IF($D$2="주말",INDEX(표5[#All],MATCH(C825,표5[[#All],[잉크]],0),18)+INDEX(표5[#All],MATCH(C825,표5[[#All],[잉크]],0),21),INDEX(표5[#All],MATCH(C825,표5[[#All],[잉크]],0),MATCH($D$2,표5[#Headers],0)+1))</f>
        <v>0</v>
      </c>
      <c r="E825" s="138">
        <f>IF($D$2="주말",INDEX(표5[#All],MATCH(C825,표5[[#All],[잉크]],0),19)+INDEX(표5[#All],MATCH(C825,표5[[#All],[잉크]],0),22),INDEX(표5[#All],MATCH(C825,표5[[#All],[잉크]],0),MATCH($D$2,표5[#Headers],0)+2))</f>
        <v>0</v>
      </c>
    </row>
    <row r="826" spans="2:5" hidden="1" x14ac:dyDescent="0.3">
      <c r="B826" s="56">
        <f>IFERROR(SUM(D826:E826),0)</f>
        <v>0</v>
      </c>
      <c r="C826" s="139" t="str">
        <f>'제품 추가'!AC824</f>
        <v>CANON</v>
      </c>
      <c r="D826" s="138">
        <f>IF($D$2="주말",INDEX(표5[#All],MATCH(C826,표5[[#All],[잉크]],0),18)+INDEX(표5[#All],MATCH(C826,표5[[#All],[잉크]],0),21),INDEX(표5[#All],MATCH(C826,표5[[#All],[잉크]],0),MATCH($D$2,표5[#Headers],0)+1))</f>
        <v>0</v>
      </c>
      <c r="E826" s="138">
        <f>IF($D$2="주말",INDEX(표5[#All],MATCH(C826,표5[[#All],[잉크]],0),19)+INDEX(표5[#All],MATCH(C826,표5[[#All],[잉크]],0),22),INDEX(표5[#All],MATCH(C826,표5[[#All],[잉크]],0),MATCH($D$2,표5[#Headers],0)+2))</f>
        <v>0</v>
      </c>
    </row>
    <row r="827" spans="2:5" hidden="1" x14ac:dyDescent="0.3">
      <c r="B827" s="56">
        <f>IFERROR(SUM(D827:E827),0)</f>
        <v>0</v>
      </c>
      <c r="C827" s="139" t="str">
        <f>'제품 추가'!AC825</f>
        <v>NIKON</v>
      </c>
      <c r="D827" s="138">
        <f>IF($D$2="주말",INDEX(표5[#All],MATCH(C827,표5[[#All],[잉크]],0),18)+INDEX(표5[#All],MATCH(C827,표5[[#All],[잉크]],0),21),INDEX(표5[#All],MATCH(C827,표5[[#All],[잉크]],0),MATCH($D$2,표5[#Headers],0)+1))</f>
        <v>0</v>
      </c>
      <c r="E827" s="138">
        <f>IF($D$2="주말",INDEX(표5[#All],MATCH(C827,표5[[#All],[잉크]],0),19)+INDEX(표5[#All],MATCH(C827,표5[[#All],[잉크]],0),22),INDEX(표5[#All],MATCH(C827,표5[[#All],[잉크]],0),MATCH($D$2,표5[#Headers],0)+2))</f>
        <v>0</v>
      </c>
    </row>
    <row r="828" spans="2:5" hidden="1" x14ac:dyDescent="0.3">
      <c r="B828" s="56">
        <f>IFERROR(SUM(D828:E828),0)</f>
        <v>0</v>
      </c>
      <c r="C828" s="139" t="str">
        <f>'제품 추가'!AC826</f>
        <v>GRAMPUS</v>
      </c>
      <c r="D828" s="138">
        <f>IF($D$2="주말",INDEX(표5[#All],MATCH(C828,표5[[#All],[잉크]],0),18)+INDEX(표5[#All],MATCH(C828,표5[[#All],[잉크]],0),21),INDEX(표5[#All],MATCH(C828,표5[[#All],[잉크]],0),MATCH($D$2,표5[#Headers],0)+1))</f>
        <v>0</v>
      </c>
      <c r="E828" s="138">
        <f>IF($D$2="주말",INDEX(표5[#All],MATCH(C828,표5[[#All],[잉크]],0),19)+INDEX(표5[#All],MATCH(C828,표5[[#All],[잉크]],0),22),INDEX(표5[#All],MATCH(C828,표5[[#All],[잉크]],0),MATCH($D$2,표5[#Headers],0)+2))</f>
        <v>0</v>
      </c>
    </row>
    <row r="829" spans="2:5" hidden="1" x14ac:dyDescent="0.3">
      <c r="B829" s="56">
        <f>IFERROR(SUM(D829:E829),0)</f>
        <v>0</v>
      </c>
      <c r="C829" s="139" t="str">
        <f>'제품 추가'!AC827</f>
        <v>MINKE</v>
      </c>
      <c r="D829" s="138">
        <f>IF($D$2="주말",INDEX(표5[#All],MATCH(C829,표5[[#All],[잉크]],0),18)+INDEX(표5[#All],MATCH(C829,표5[[#All],[잉크]],0),21),INDEX(표5[#All],MATCH(C829,표5[[#All],[잉크]],0),MATCH($D$2,표5[#Headers],0)+1))</f>
        <v>0</v>
      </c>
      <c r="E829" s="138">
        <f>IF($D$2="주말",INDEX(표5[#All],MATCH(C829,표5[[#All],[잉크]],0),19)+INDEX(표5[#All],MATCH(C829,표5[[#All],[잉크]],0),22),INDEX(표5[#All],MATCH(C829,표5[[#All],[잉크]],0),MATCH($D$2,표5[#Headers],0)+2))</f>
        <v>0</v>
      </c>
    </row>
    <row r="830" spans="2:5" hidden="1" x14ac:dyDescent="0.3">
      <c r="B830" s="56">
        <f>IFERROR(SUM(D830:E830),0)</f>
        <v>0</v>
      </c>
      <c r="C830" s="139" t="str">
        <f>'제품 추가'!AC828</f>
        <v>SPERM</v>
      </c>
      <c r="D830" s="138">
        <f>IF($D$2="주말",INDEX(표5[#All],MATCH(C830,표5[[#All],[잉크]],0),18)+INDEX(표5[#All],MATCH(C830,표5[[#All],[잉크]],0),21),INDEX(표5[#All],MATCH(C830,표5[[#All],[잉크]],0),MATCH($D$2,표5[#Headers],0)+1))</f>
        <v>0</v>
      </c>
      <c r="E830" s="138">
        <f>IF($D$2="주말",INDEX(표5[#All],MATCH(C830,표5[[#All],[잉크]],0),19)+INDEX(표5[#All],MATCH(C830,표5[[#All],[잉크]],0),22),INDEX(표5[#All],MATCH(C830,표5[[#All],[잉크]],0),MATCH($D$2,표5[#Headers],0)+2))</f>
        <v>0</v>
      </c>
    </row>
    <row r="831" spans="2:5" hidden="1" x14ac:dyDescent="0.3">
      <c r="B831" s="56">
        <f>IFERROR(SUM(D831:E831),0)</f>
        <v>0</v>
      </c>
      <c r="C831" s="139" t="str">
        <f>'제품 추가'!AC255</f>
        <v>JEAN</v>
      </c>
      <c r="D831" s="138">
        <f>IF($D$2="주말",INDEX(표5[#All],MATCH(C831,표5[[#All],[잉크]],0),18)+INDEX(표5[#All],MATCH(C831,표5[[#All],[잉크]],0),21),INDEX(표5[#All],MATCH(C831,표5[[#All],[잉크]],0),MATCH($D$2,표5[#Headers],0)+1))</f>
        <v>0</v>
      </c>
      <c r="E831" s="138">
        <f>IF($D$2="주말",INDEX(표5[#All],MATCH(C831,표5[[#All],[잉크]],0),19)+INDEX(표5[#All],MATCH(C831,표5[[#All],[잉크]],0),22),INDEX(표5[#All],MATCH(C831,표5[[#All],[잉크]],0),MATCH($D$2,표5[#Headers],0)+2))</f>
        <v>0</v>
      </c>
    </row>
    <row r="832" spans="2:5" x14ac:dyDescent="0.3">
      <c r="B832" s="56">
        <f>IFERROR(SUM(D832:E832),0)</f>
        <v>2</v>
      </c>
      <c r="C832" s="139" t="str">
        <f>'제품 추가'!AC285</f>
        <v>MADDER</v>
      </c>
      <c r="D832" s="138">
        <f>IF($D$2="주말",INDEX(표5[#All],MATCH(C832,표5[[#All],[잉크]],0),18)+INDEX(표5[#All],MATCH(C832,표5[[#All],[잉크]],0),21),INDEX(표5[#All],MATCH(C832,표5[[#All],[잉크]],0),MATCH($D$2,표5[#Headers],0)+1))</f>
        <v>0</v>
      </c>
      <c r="E832" s="138">
        <f>IF($D$2="주말",INDEX(표5[#All],MATCH(C832,표5[[#All],[잉크]],0),19)+INDEX(표5[#All],MATCH(C832,표5[[#All],[잉크]],0),22),INDEX(표5[#All],MATCH(C832,표5[[#All],[잉크]],0),MATCH($D$2,표5[#Headers],0)+2))</f>
        <v>2</v>
      </c>
    </row>
    <row r="833" spans="2:5" hidden="1" x14ac:dyDescent="0.3">
      <c r="B833" s="56">
        <f>IFERROR(SUM(D833:E833),0)</f>
        <v>0</v>
      </c>
      <c r="C833" s="139" t="str">
        <f>'제품 추가'!AC831</f>
        <v>SUZUKI</v>
      </c>
      <c r="D833" s="138">
        <f>IF($D$2="주말",INDEX(표5[#All],MATCH(C833,표5[[#All],[잉크]],0),18)+INDEX(표5[#All],MATCH(C833,표5[[#All],[잉크]],0),21),INDEX(표5[#All],MATCH(C833,표5[[#All],[잉크]],0),MATCH($D$2,표5[#Headers],0)+1))</f>
        <v>0</v>
      </c>
      <c r="E833" s="138">
        <f>IF($D$2="주말",INDEX(표5[#All],MATCH(C833,표5[[#All],[잉크]],0),19)+INDEX(표5[#All],MATCH(C833,표5[[#All],[잉크]],0),22),INDEX(표5[#All],MATCH(C833,표5[[#All],[잉크]],0),MATCH($D$2,표5[#Headers],0)+2))</f>
        <v>0</v>
      </c>
    </row>
    <row r="834" spans="2:5" hidden="1" x14ac:dyDescent="0.3">
      <c r="B834" s="56">
        <f>IFERROR(SUM(D834:E834),0)</f>
        <v>0</v>
      </c>
      <c r="C834" s="139" t="str">
        <f>'제품 추가'!AC832</f>
        <v>LEXUS</v>
      </c>
      <c r="D834" s="138">
        <f>IF($D$2="주말",INDEX(표5[#All],MATCH(C834,표5[[#All],[잉크]],0),18)+INDEX(표5[#All],MATCH(C834,표5[[#All],[잉크]],0),21),INDEX(표5[#All],MATCH(C834,표5[[#All],[잉크]],0),MATCH($D$2,표5[#Headers],0)+1))</f>
        <v>0</v>
      </c>
      <c r="E834" s="138">
        <f>IF($D$2="주말",INDEX(표5[#All],MATCH(C834,표5[[#All],[잉크]],0),19)+INDEX(표5[#All],MATCH(C834,표5[[#All],[잉크]],0),22),INDEX(표5[#All],MATCH(C834,표5[[#All],[잉크]],0),MATCH($D$2,표5[#Headers],0)+2))</f>
        <v>0</v>
      </c>
    </row>
    <row r="835" spans="2:5" hidden="1" x14ac:dyDescent="0.3">
      <c r="B835" s="56">
        <f>IFERROR(SUM(D835:E835),0)</f>
        <v>0</v>
      </c>
      <c r="C835" s="139" t="str">
        <f>'제품 추가'!AC833</f>
        <v>PETROLE</v>
      </c>
      <c r="D835" s="138">
        <f>IF($D$2="주말",INDEX(표5[#All],MATCH(C835,표5[[#All],[잉크]],0),18)+INDEX(표5[#All],MATCH(C835,표5[[#All],[잉크]],0),21),INDEX(표5[#All],MATCH(C835,표5[[#All],[잉크]],0),MATCH($D$2,표5[#Headers],0)+1))</f>
        <v>0</v>
      </c>
      <c r="E835" s="138">
        <f>IF($D$2="주말",INDEX(표5[#All],MATCH(C835,표5[[#All],[잉크]],0),19)+INDEX(표5[#All],MATCH(C835,표5[[#All],[잉크]],0),22),INDEX(표5[#All],MATCH(C835,표5[[#All],[잉크]],0),MATCH($D$2,표5[#Headers],0)+2))</f>
        <v>0</v>
      </c>
    </row>
    <row r="836" spans="2:5" hidden="1" x14ac:dyDescent="0.3">
      <c r="B836" s="56">
        <f>IFERROR(SUM(D836:E836),0)</f>
        <v>0</v>
      </c>
      <c r="C836" s="139" t="str">
        <f>'제품 추가'!AC834</f>
        <v>SAPIN</v>
      </c>
      <c r="D836" s="138">
        <f>IF($D$2="주말",INDEX(표5[#All],MATCH(C836,표5[[#All],[잉크]],0),18)+INDEX(표5[#All],MATCH(C836,표5[[#All],[잉크]],0),21),INDEX(표5[#All],MATCH(C836,표5[[#All],[잉크]],0),MATCH($D$2,표5[#Headers],0)+1))</f>
        <v>0</v>
      </c>
      <c r="E836" s="138">
        <f>IF($D$2="주말",INDEX(표5[#All],MATCH(C836,표5[[#All],[잉크]],0),19)+INDEX(표5[#All],MATCH(C836,표5[[#All],[잉크]],0),22),INDEX(표5[#All],MATCH(C836,표5[[#All],[잉크]],0),MATCH($D$2,표5[#Headers],0)+2))</f>
        <v>0</v>
      </c>
    </row>
    <row r="837" spans="2:5" hidden="1" x14ac:dyDescent="0.3">
      <c r="B837" s="56">
        <f>IFERROR(SUM(D837:E837),0)</f>
        <v>0</v>
      </c>
      <c r="C837" s="139" t="str">
        <f>'제품 추가'!AC835</f>
        <v>MILITARY</v>
      </c>
      <c r="D837" s="138">
        <f>IF($D$2="주말",INDEX(표5[#All],MATCH(C837,표5[[#All],[잉크]],0),18)+INDEX(표5[#All],MATCH(C837,표5[[#All],[잉크]],0),21),INDEX(표5[#All],MATCH(C837,표5[[#All],[잉크]],0),MATCH($D$2,표5[#Headers],0)+1))</f>
        <v>0</v>
      </c>
      <c r="E837" s="138">
        <f>IF($D$2="주말",INDEX(표5[#All],MATCH(C837,표5[[#All],[잉크]],0),19)+INDEX(표5[#All],MATCH(C837,표5[[#All],[잉크]],0),22),INDEX(표5[#All],MATCH(C837,표5[[#All],[잉크]],0),MATCH($D$2,표5[#Headers],0)+2))</f>
        <v>0</v>
      </c>
    </row>
    <row r="838" spans="2:5" hidden="1" x14ac:dyDescent="0.3">
      <c r="B838" s="56">
        <f>IFERROR(SUM(D838:E838),0)</f>
        <v>0</v>
      </c>
      <c r="C838" s="139" t="str">
        <f>'제품 추가'!AC836</f>
        <v>TOSHIBA</v>
      </c>
      <c r="D838" s="138">
        <f>IF($D$2="주말",INDEX(표5[#All],MATCH(C838,표5[[#All],[잉크]],0),18)+INDEX(표5[#All],MATCH(C838,표5[[#All],[잉크]],0),21),INDEX(표5[#All],MATCH(C838,표5[[#All],[잉크]],0),MATCH($D$2,표5[#Headers],0)+1))</f>
        <v>0</v>
      </c>
      <c r="E838" s="138">
        <f>IF($D$2="주말",INDEX(표5[#All],MATCH(C838,표5[[#All],[잉크]],0),19)+INDEX(표5[#All],MATCH(C838,표5[[#All],[잉크]],0),22),INDEX(표5[#All],MATCH(C838,표5[[#All],[잉크]],0),MATCH($D$2,표5[#Headers],0)+2))</f>
        <v>0</v>
      </c>
    </row>
    <row r="839" spans="2:5" hidden="1" x14ac:dyDescent="0.3">
      <c r="B839" s="56">
        <f>IFERROR(SUM(D839:E839),0)</f>
        <v>0</v>
      </c>
      <c r="C839" s="139" t="str">
        <f>'제품 추가'!AC837</f>
        <v>PANASONIC</v>
      </c>
      <c r="D839" s="138">
        <f>IF($D$2="주말",INDEX(표5[#All],MATCH(C839,표5[[#All],[잉크]],0),18)+INDEX(표5[#All],MATCH(C839,표5[[#All],[잉크]],0),21),INDEX(표5[#All],MATCH(C839,표5[[#All],[잉크]],0),MATCH($D$2,표5[#Headers],0)+1))</f>
        <v>0</v>
      </c>
      <c r="E839" s="138">
        <f>IF($D$2="주말",INDEX(표5[#All],MATCH(C839,표5[[#All],[잉크]],0),19)+INDEX(표5[#All],MATCH(C839,표5[[#All],[잉크]],0),22),INDEX(표5[#All],MATCH(C839,표5[[#All],[잉크]],0),MATCH($D$2,표5[#Headers],0)+2))</f>
        <v>0</v>
      </c>
    </row>
    <row r="840" spans="2:5" hidden="1" x14ac:dyDescent="0.3">
      <c r="B840" s="56">
        <f>IFERROR(SUM(D840:E840),0)</f>
        <v>0</v>
      </c>
      <c r="C840" s="139" t="str">
        <f>'제품 추가'!AC838</f>
        <v>MITSUBISHI</v>
      </c>
      <c r="D840" s="138">
        <f>IF($D$2="주말",INDEX(표5[#All],MATCH(C840,표5[[#All],[잉크]],0),18)+INDEX(표5[#All],MATCH(C840,표5[[#All],[잉크]],0),21),INDEX(표5[#All],MATCH(C840,표5[[#All],[잉크]],0),MATCH($D$2,표5[#Headers],0)+1))</f>
        <v>0</v>
      </c>
      <c r="E840" s="138">
        <f>IF($D$2="주말",INDEX(표5[#All],MATCH(C840,표5[[#All],[잉크]],0),19)+INDEX(표5[#All],MATCH(C840,표5[[#All],[잉크]],0),22),INDEX(표5[#All],MATCH(C840,표5[[#All],[잉크]],0),MATCH($D$2,표5[#Headers],0)+2))</f>
        <v>0</v>
      </c>
    </row>
    <row r="841" spans="2:5" hidden="1" x14ac:dyDescent="0.3">
      <c r="B841" s="56">
        <f>IFERROR(SUM(D841:E841),0)</f>
        <v>0</v>
      </c>
      <c r="C841" s="139" t="str">
        <f>'제품 추가'!AC839</f>
        <v>YAMAHA</v>
      </c>
      <c r="D841" s="138">
        <f>IF($D$2="주말",INDEX(표5[#All],MATCH(C841,표5[[#All],[잉크]],0),18)+INDEX(표5[#All],MATCH(C841,표5[[#All],[잉크]],0),21),INDEX(표5[#All],MATCH(C841,표5[[#All],[잉크]],0),MATCH($D$2,표5[#Headers],0)+1))</f>
        <v>0</v>
      </c>
      <c r="E841" s="138">
        <f>IF($D$2="주말",INDEX(표5[#All],MATCH(C841,표5[[#All],[잉크]],0),19)+INDEX(표5[#All],MATCH(C841,표5[[#All],[잉크]],0),22),INDEX(표5[#All],MATCH(C841,표5[[#All],[잉크]],0),MATCH($D$2,표5[#Headers],0)+2))</f>
        <v>0</v>
      </c>
    </row>
    <row r="842" spans="2:5" hidden="1" x14ac:dyDescent="0.3">
      <c r="B842" s="56">
        <f>IFERROR(SUM(D842:E842),0)</f>
        <v>0</v>
      </c>
      <c r="C842" s="139" t="str">
        <f>'제품 추가'!AC840</f>
        <v>INFINITI</v>
      </c>
      <c r="D842" s="138">
        <f>IF($D$2="주말",INDEX(표5[#All],MATCH(C842,표5[[#All],[잉크]],0),18)+INDEX(표5[#All],MATCH(C842,표5[[#All],[잉크]],0),21),INDEX(표5[#All],MATCH(C842,표5[[#All],[잉크]],0),MATCH($D$2,표5[#Headers],0)+1))</f>
        <v>0</v>
      </c>
      <c r="E842" s="138">
        <f>IF($D$2="주말",INDEX(표5[#All],MATCH(C842,표5[[#All],[잉크]],0),19)+INDEX(표5[#All],MATCH(C842,표5[[#All],[잉크]],0),22),INDEX(표5[#All],MATCH(C842,표5[[#All],[잉크]],0),MATCH($D$2,표5[#Headers],0)+2))</f>
        <v>0</v>
      </c>
    </row>
    <row r="843" spans="2:5" x14ac:dyDescent="0.3">
      <c r="B843" s="56">
        <f>IFERROR(SUM(D843:E843),0)</f>
        <v>1</v>
      </c>
      <c r="C843" s="139" t="str">
        <f>'제품 추가'!AC293</f>
        <v>MARBLE</v>
      </c>
      <c r="D843" s="138">
        <f>IF($D$2="주말",INDEX(표5[#All],MATCH(C843,표5[[#All],[잉크]],0),18)+INDEX(표5[#All],MATCH(C843,표5[[#All],[잉크]],0),21),INDEX(표5[#All],MATCH(C843,표5[[#All],[잉크]],0),MATCH($D$2,표5[#Headers],0)+1))</f>
        <v>0</v>
      </c>
      <c r="E843" s="138">
        <f>IF($D$2="주말",INDEX(표5[#All],MATCH(C843,표5[[#All],[잉크]],0),19)+INDEX(표5[#All],MATCH(C843,표5[[#All],[잉크]],0),22),INDEX(표5[#All],MATCH(C843,표5[[#All],[잉크]],0),MATCH($D$2,표5[#Headers],0)+2))</f>
        <v>1</v>
      </c>
    </row>
    <row r="844" spans="2:5" hidden="1" x14ac:dyDescent="0.3">
      <c r="B844" s="56">
        <f>IFERROR(SUM(D844:E844),0)</f>
        <v>0</v>
      </c>
      <c r="C844" s="139" t="str">
        <f>'제품 추가'!AC842</f>
        <v>PANTHER</v>
      </c>
      <c r="D844" s="138">
        <f>IF($D$2="주말",INDEX(표5[#All],MATCH(C844,표5[[#All],[잉크]],0),18)+INDEX(표5[#All],MATCH(C844,표5[[#All],[잉크]],0),21),INDEX(표5[#All],MATCH(C844,표5[[#All],[잉크]],0),MATCH($D$2,표5[#Headers],0)+1))</f>
        <v>0</v>
      </c>
      <c r="E844" s="138">
        <f>IF($D$2="주말",INDEX(표5[#All],MATCH(C844,표5[[#All],[잉크]],0),19)+INDEX(표5[#All],MATCH(C844,표5[[#All],[잉크]],0),22),INDEX(표5[#All],MATCH(C844,표5[[#All],[잉크]],0),MATCH($D$2,표5[#Headers],0)+2))</f>
        <v>0</v>
      </c>
    </row>
    <row r="845" spans="2:5" hidden="1" x14ac:dyDescent="0.3">
      <c r="B845" s="56">
        <f>IFERROR(SUM(D845:E845),0)</f>
        <v>0</v>
      </c>
      <c r="C845" s="139" t="str">
        <f>'제품 추가'!AC843</f>
        <v>JAGUAR</v>
      </c>
      <c r="D845" s="138">
        <f>IF($D$2="주말",INDEX(표5[#All],MATCH(C845,표5[[#All],[잉크]],0),18)+INDEX(표5[#All],MATCH(C845,표5[[#All],[잉크]],0),21),INDEX(표5[#All],MATCH(C845,표5[[#All],[잉크]],0),MATCH($D$2,표5[#Headers],0)+1))</f>
        <v>0</v>
      </c>
      <c r="E845" s="138">
        <f>IF($D$2="주말",INDEX(표5[#All],MATCH(C845,표5[[#All],[잉크]],0),19)+INDEX(표5[#All],MATCH(C845,표5[[#All],[잉크]],0),22),INDEX(표5[#All],MATCH(C845,표5[[#All],[잉크]],0),MATCH($D$2,표5[#Headers],0)+2))</f>
        <v>0</v>
      </c>
    </row>
    <row r="846" spans="2:5" hidden="1" x14ac:dyDescent="0.3">
      <c r="B846" s="56">
        <f>IFERROR(SUM(D846:E846),0)</f>
        <v>0</v>
      </c>
      <c r="C846" s="139" t="str">
        <f>'제품 추가'!AC844</f>
        <v>POWER</v>
      </c>
      <c r="D846" s="138">
        <f>IF($D$2="주말",INDEX(표5[#All],MATCH(C846,표5[[#All],[잉크]],0),18)+INDEX(표5[#All],MATCH(C846,표5[[#All],[잉크]],0),21),INDEX(표5[#All],MATCH(C846,표5[[#All],[잉크]],0),MATCH($D$2,표5[#Headers],0)+1))</f>
        <v>0</v>
      </c>
      <c r="E846" s="138">
        <f>IF($D$2="주말",INDEX(표5[#All],MATCH(C846,표5[[#All],[잉크]],0),19)+INDEX(표5[#All],MATCH(C846,표5[[#All],[잉크]],0),22),INDEX(표5[#All],MATCH(C846,표5[[#All],[잉크]],0),MATCH($D$2,표5[#Headers],0)+2))</f>
        <v>0</v>
      </c>
    </row>
    <row r="847" spans="2:5" hidden="1" x14ac:dyDescent="0.3">
      <c r="B847" s="56">
        <f>IFERROR(SUM(D847:E847),0)</f>
        <v>0</v>
      </c>
      <c r="C847" s="139" t="str">
        <f>'제품 추가'!AC845</f>
        <v>JANNA</v>
      </c>
      <c r="D847" s="138">
        <f>IF($D$2="주말",INDEX(표5[#All],MATCH(C847,표5[[#All],[잉크]],0),18)+INDEX(표5[#All],MATCH(C847,표5[[#All],[잉크]],0),21),INDEX(표5[#All],MATCH(C847,표5[[#All],[잉크]],0),MATCH($D$2,표5[#Headers],0)+1))</f>
        <v>0</v>
      </c>
      <c r="E847" s="138">
        <f>IF($D$2="주말",INDEX(표5[#All],MATCH(C847,표5[[#All],[잉크]],0),19)+INDEX(표5[#All],MATCH(C847,표5[[#All],[잉크]],0),22),INDEX(표5[#All],MATCH(C847,표5[[#All],[잉크]],0),MATCH($D$2,표5[#Headers],0)+2))</f>
        <v>0</v>
      </c>
    </row>
    <row r="848" spans="2:5" hidden="1" x14ac:dyDescent="0.3">
      <c r="B848" s="56">
        <f>IFERROR(SUM(D848:E848),0)</f>
        <v>0</v>
      </c>
      <c r="C848" s="139" t="str">
        <f>'제품 추가'!AC846</f>
        <v>KROOS</v>
      </c>
      <c r="D848" s="138">
        <f>IF($D$2="주말",INDEX(표5[#All],MATCH(C848,표5[[#All],[잉크]],0),18)+INDEX(표5[#All],MATCH(C848,표5[[#All],[잉크]],0),21),INDEX(표5[#All],MATCH(C848,표5[[#All],[잉크]],0),MATCH($D$2,표5[#Headers],0)+1))</f>
        <v>0</v>
      </c>
      <c r="E848" s="138">
        <f>IF($D$2="주말",INDEX(표5[#All],MATCH(C848,표5[[#All],[잉크]],0),19)+INDEX(표5[#All],MATCH(C848,표5[[#All],[잉크]],0),22),INDEX(표5[#All],MATCH(C848,표5[[#All],[잉크]],0),MATCH($D$2,표5[#Headers],0)+2))</f>
        <v>0</v>
      </c>
    </row>
    <row r="849" spans="2:5" hidden="1" x14ac:dyDescent="0.3">
      <c r="B849" s="56">
        <f>IFERROR(SUM(D849:E849),0)</f>
        <v>0</v>
      </c>
      <c r="C849" s="139" t="str">
        <f>'제품 추가'!AC847</f>
        <v>POURPRE</v>
      </c>
      <c r="D849" s="138">
        <f>IF($D$2="주말",INDEX(표5[#All],MATCH(C849,표5[[#All],[잉크]],0),18)+INDEX(표5[#All],MATCH(C849,표5[[#All],[잉크]],0),21),INDEX(표5[#All],MATCH(C849,표5[[#All],[잉크]],0),MATCH($D$2,표5[#Headers],0)+1))</f>
        <v>0</v>
      </c>
      <c r="E849" s="138">
        <f>IF($D$2="주말",INDEX(표5[#All],MATCH(C849,표5[[#All],[잉크]],0),19)+INDEX(표5[#All],MATCH(C849,표5[[#All],[잉크]],0),22),INDEX(표5[#All],MATCH(C849,표5[[#All],[잉크]],0),MATCH($D$2,표5[#Headers],0)+2))</f>
        <v>0</v>
      </c>
    </row>
    <row r="850" spans="2:5" hidden="1" x14ac:dyDescent="0.3">
      <c r="B850" s="56">
        <f>IFERROR(SUM(D850:E850),0)</f>
        <v>0</v>
      </c>
      <c r="C850" s="139" t="str">
        <f>'제품 추가'!AC848</f>
        <v>CUIVRE</v>
      </c>
      <c r="D850" s="138">
        <f>IF($D$2="주말",INDEX(표5[#All],MATCH(C850,표5[[#All],[잉크]],0),18)+INDEX(표5[#All],MATCH(C850,표5[[#All],[잉크]],0),21),INDEX(표5[#All],MATCH(C850,표5[[#All],[잉크]],0),MATCH($D$2,표5[#Headers],0)+1))</f>
        <v>0</v>
      </c>
      <c r="E850" s="138">
        <f>IF($D$2="주말",INDEX(표5[#All],MATCH(C850,표5[[#All],[잉크]],0),19)+INDEX(표5[#All],MATCH(C850,표5[[#All],[잉크]],0),22),INDEX(표5[#All],MATCH(C850,표5[[#All],[잉크]],0),MATCH($D$2,표5[#Headers],0)+2))</f>
        <v>0</v>
      </c>
    </row>
    <row r="851" spans="2:5" hidden="1" x14ac:dyDescent="0.3">
      <c r="B851" s="56">
        <f>IFERROR(SUM(D851:E851),0)</f>
        <v>0</v>
      </c>
      <c r="C851" s="139" t="str">
        <f>'제품 추가'!AC849</f>
        <v>ANTONY</v>
      </c>
      <c r="D851" s="138">
        <f>IF($D$2="주말",INDEX(표5[#All],MATCH(C851,표5[[#All],[잉크]],0),18)+INDEX(표5[#All],MATCH(C851,표5[[#All],[잉크]],0),21),INDEX(표5[#All],MATCH(C851,표5[[#All],[잉크]],0),MATCH($D$2,표5[#Headers],0)+1))</f>
        <v>0</v>
      </c>
      <c r="E851" s="138">
        <f>IF($D$2="주말",INDEX(표5[#All],MATCH(C851,표5[[#All],[잉크]],0),19)+INDEX(표5[#All],MATCH(C851,표5[[#All],[잉크]],0),22),INDEX(표5[#All],MATCH(C851,표5[[#All],[잉크]],0),MATCH($D$2,표5[#Headers],0)+2))</f>
        <v>0</v>
      </c>
    </row>
    <row r="852" spans="2:5" hidden="1" x14ac:dyDescent="0.3">
      <c r="B852" s="56">
        <f>IFERROR(SUM(D852:E852),0)</f>
        <v>0</v>
      </c>
      <c r="C852" s="139" t="str">
        <f>'제품 추가'!AC850</f>
        <v>ONANA</v>
      </c>
      <c r="D852" s="138">
        <f>IF($D$2="주말",INDEX(표5[#All],MATCH(C852,표5[[#All],[잉크]],0),18)+INDEX(표5[#All],MATCH(C852,표5[[#All],[잉크]],0),21),INDEX(표5[#All],MATCH(C852,표5[[#All],[잉크]],0),MATCH($D$2,표5[#Headers],0)+1))</f>
        <v>0</v>
      </c>
      <c r="E852" s="138">
        <f>IF($D$2="주말",INDEX(표5[#All],MATCH(C852,표5[[#All],[잉크]],0),19)+INDEX(표5[#All],MATCH(C852,표5[[#All],[잉크]],0),22),INDEX(표5[#All],MATCH(C852,표5[[#All],[잉크]],0),MATCH($D$2,표5[#Headers],0)+2))</f>
        <v>0</v>
      </c>
    </row>
    <row r="853" spans="2:5" hidden="1" x14ac:dyDescent="0.3">
      <c r="B853" s="56">
        <f>IFERROR(SUM(D853:E853),0)</f>
        <v>0</v>
      </c>
      <c r="C853" s="139" t="str">
        <f>'제품 추가'!AC851</f>
        <v>FUJI</v>
      </c>
      <c r="D853" s="138">
        <f>IF($D$2="주말",INDEX(표5[#All],MATCH(C853,표5[[#All],[잉크]],0),18)+INDEX(표5[#All],MATCH(C853,표5[[#All],[잉크]],0),21),INDEX(표5[#All],MATCH(C853,표5[[#All],[잉크]],0),MATCH($D$2,표5[#Headers],0)+1))</f>
        <v>0</v>
      </c>
      <c r="E853" s="138">
        <f>IF($D$2="주말",INDEX(표5[#All],MATCH(C853,표5[[#All],[잉크]],0),19)+INDEX(표5[#All],MATCH(C853,표5[[#All],[잉크]],0),22),INDEX(표5[#All],MATCH(C853,표5[[#All],[잉크]],0),MATCH($D$2,표5[#Headers],0)+2))</f>
        <v>0</v>
      </c>
    </row>
    <row r="854" spans="2:5" hidden="1" x14ac:dyDescent="0.3">
      <c r="B854" s="56">
        <f>IFERROR(SUM(D854:E854),0)</f>
        <v>0</v>
      </c>
      <c r="C854" s="139" t="str">
        <f>'제품 추가'!AC852</f>
        <v>FILM</v>
      </c>
      <c r="D854" s="138">
        <f>IF($D$2="주말",INDEX(표5[#All],MATCH(C854,표5[[#All],[잉크]],0),18)+INDEX(표5[#All],MATCH(C854,표5[[#All],[잉크]],0),21),INDEX(표5[#All],MATCH(C854,표5[[#All],[잉크]],0),MATCH($D$2,표5[#Headers],0)+1))</f>
        <v>0</v>
      </c>
      <c r="E854" s="138">
        <f>IF($D$2="주말",INDEX(표5[#All],MATCH(C854,표5[[#All],[잉크]],0),19)+INDEX(표5[#All],MATCH(C854,표5[[#All],[잉크]],0),22),INDEX(표5[#All],MATCH(C854,표5[[#All],[잉크]],0),MATCH($D$2,표5[#Headers],0)+2))</f>
        <v>0</v>
      </c>
    </row>
    <row r="855" spans="2:5" hidden="1" x14ac:dyDescent="0.3">
      <c r="B855" s="56">
        <f>IFERROR(SUM(D855:E855),0)</f>
        <v>0</v>
      </c>
      <c r="C855" s="139" t="str">
        <f>'제품 추가'!AC853</f>
        <v>BEAGLE</v>
      </c>
      <c r="D855" s="138">
        <f>IF($D$2="주말",INDEX(표5[#All],MATCH(C855,표5[[#All],[잉크]],0),18)+INDEX(표5[#All],MATCH(C855,표5[[#All],[잉크]],0),21),INDEX(표5[#All],MATCH(C855,표5[[#All],[잉크]],0),MATCH($D$2,표5[#Headers],0)+1))</f>
        <v>0</v>
      </c>
      <c r="E855" s="138">
        <f>IF($D$2="주말",INDEX(표5[#All],MATCH(C855,표5[[#All],[잉크]],0),19)+INDEX(표5[#All],MATCH(C855,표5[[#All],[잉크]],0),22),INDEX(표5[#All],MATCH(C855,표5[[#All],[잉크]],0),MATCH($D$2,표5[#Headers],0)+2))</f>
        <v>0</v>
      </c>
    </row>
    <row r="856" spans="2:5" hidden="1" x14ac:dyDescent="0.3">
      <c r="B856" s="56">
        <f>IFERROR(SUM(D856:E856),0)</f>
        <v>0</v>
      </c>
      <c r="C856" s="139" t="str">
        <f>'제품 추가'!AC854</f>
        <v>PRUSSE</v>
      </c>
      <c r="D856" s="138">
        <f>IF($D$2="주말",INDEX(표5[#All],MATCH(C856,표5[[#All],[잉크]],0),18)+INDEX(표5[#All],MATCH(C856,표5[[#All],[잉크]],0),21),INDEX(표5[#All],MATCH(C856,표5[[#All],[잉크]],0),MATCH($D$2,표5[#Headers],0)+1))</f>
        <v>0</v>
      </c>
      <c r="E856" s="138">
        <f>IF($D$2="주말",INDEX(표5[#All],MATCH(C856,표5[[#All],[잉크]],0),19)+INDEX(표5[#All],MATCH(C856,표5[[#All],[잉크]],0),22),INDEX(표5[#All],MATCH(C856,표5[[#All],[잉크]],0),MATCH($D$2,표5[#Headers],0)+2))</f>
        <v>0</v>
      </c>
    </row>
    <row r="857" spans="2:5" hidden="1" x14ac:dyDescent="0.3">
      <c r="B857" s="56">
        <f>IFERROR(SUM(D857:E857),0)</f>
        <v>0</v>
      </c>
      <c r="C857" s="139" t="str">
        <f>'제품 추가'!AC855</f>
        <v>VACHE</v>
      </c>
      <c r="D857" s="138">
        <f>IF($D$2="주말",INDEX(표5[#All],MATCH(C857,표5[[#All],[잉크]],0),18)+INDEX(표5[#All],MATCH(C857,표5[[#All],[잉크]],0),21),INDEX(표5[#All],MATCH(C857,표5[[#All],[잉크]],0),MATCH($D$2,표5[#Headers],0)+1))</f>
        <v>0</v>
      </c>
      <c r="E857" s="138">
        <f>IF($D$2="주말",INDEX(표5[#All],MATCH(C857,표5[[#All],[잉크]],0),19)+INDEX(표5[#All],MATCH(C857,표5[[#All],[잉크]],0),22),INDEX(표5[#All],MATCH(C857,표5[[#All],[잉크]],0),MATCH($D$2,표5[#Headers],0)+2))</f>
        <v>0</v>
      </c>
    </row>
    <row r="858" spans="2:5" hidden="1" x14ac:dyDescent="0.3">
      <c r="B858" s="56">
        <f>IFERROR(SUM(D858:E858),0)</f>
        <v>0</v>
      </c>
      <c r="C858" s="139" t="str">
        <f>'제품 추가'!AC856</f>
        <v>DUCK</v>
      </c>
      <c r="D858" s="138">
        <f>IF($D$2="주말",INDEX(표5[#All],MATCH(C858,표5[[#All],[잉크]],0),18)+INDEX(표5[#All],MATCH(C858,표5[[#All],[잉크]],0),21),INDEX(표5[#All],MATCH(C858,표5[[#All],[잉크]],0),MATCH($D$2,표5[#Headers],0)+1))</f>
        <v>0</v>
      </c>
      <c r="E858" s="138">
        <f>IF($D$2="주말",INDEX(표5[#All],MATCH(C858,표5[[#All],[잉크]],0),19)+INDEX(표5[#All],MATCH(C858,표5[[#All],[잉크]],0),22),INDEX(표5[#All],MATCH(C858,표5[[#All],[잉크]],0),MATCH($D$2,표5[#Headers],0)+2))</f>
        <v>0</v>
      </c>
    </row>
    <row r="859" spans="2:5" hidden="1" x14ac:dyDescent="0.3">
      <c r="B859" s="56">
        <f>IFERROR(SUM(D859:E859),0)</f>
        <v>0</v>
      </c>
      <c r="C859" s="139" t="str">
        <f>'제품 추가'!AC857</f>
        <v>JEJU</v>
      </c>
      <c r="D859" s="138">
        <f>IF($D$2="주말",INDEX(표5[#All],MATCH(C859,표5[[#All],[잉크]],0),18)+INDEX(표5[#All],MATCH(C859,표5[[#All],[잉크]],0),21),INDEX(표5[#All],MATCH(C859,표5[[#All],[잉크]],0),MATCH($D$2,표5[#Headers],0)+1))</f>
        <v>0</v>
      </c>
      <c r="E859" s="138">
        <f>IF($D$2="주말",INDEX(표5[#All],MATCH(C859,표5[[#All],[잉크]],0),19)+INDEX(표5[#All],MATCH(C859,표5[[#All],[잉크]],0),22),INDEX(표5[#All],MATCH(C859,표5[[#All],[잉크]],0),MATCH($D$2,표5[#Headers],0)+2))</f>
        <v>0</v>
      </c>
    </row>
    <row r="860" spans="2:5" hidden="1" x14ac:dyDescent="0.3">
      <c r="B860" s="56">
        <f>IFERROR(SUM(D860:E860),0)</f>
        <v>0</v>
      </c>
      <c r="C860" s="139" t="str">
        <f>'제품 추가'!AC858</f>
        <v>BREEZE</v>
      </c>
      <c r="D860" s="138">
        <f>IF($D$2="주말",INDEX(표5[#All],MATCH(C860,표5[[#All],[잉크]],0),18)+INDEX(표5[#All],MATCH(C860,표5[[#All],[잉크]],0),21),INDEX(표5[#All],MATCH(C860,표5[[#All],[잉크]],0),MATCH($D$2,표5[#Headers],0)+1))</f>
        <v>0</v>
      </c>
      <c r="E860" s="138">
        <f>IF($D$2="주말",INDEX(표5[#All],MATCH(C860,표5[[#All],[잉크]],0),19)+INDEX(표5[#All],MATCH(C860,표5[[#All],[잉크]],0),22),INDEX(표5[#All],MATCH(C860,표5[[#All],[잉크]],0),MATCH($D$2,표5[#Headers],0)+2))</f>
        <v>0</v>
      </c>
    </row>
    <row r="861" spans="2:5" hidden="1" x14ac:dyDescent="0.3">
      <c r="B861" s="56">
        <f>IFERROR(SUM(D861:E861),0)</f>
        <v>0</v>
      </c>
      <c r="C861" s="139" t="str">
        <f>'제품 추가'!AC859</f>
        <v>CITIZEN</v>
      </c>
      <c r="D861" s="138">
        <f>IF($D$2="주말",INDEX(표5[#All],MATCH(C861,표5[[#All],[잉크]],0),18)+INDEX(표5[#All],MATCH(C861,표5[[#All],[잉크]],0),21),INDEX(표5[#All],MATCH(C861,표5[[#All],[잉크]],0),MATCH($D$2,표5[#Headers],0)+1))</f>
        <v>0</v>
      </c>
      <c r="E861" s="138">
        <f>IF($D$2="주말",INDEX(표5[#All],MATCH(C861,표5[[#All],[잉크]],0),19)+INDEX(표5[#All],MATCH(C861,표5[[#All],[잉크]],0),22),INDEX(표5[#All],MATCH(C861,표5[[#All],[잉크]],0),MATCH($D$2,표5[#Headers],0)+2))</f>
        <v>0</v>
      </c>
    </row>
    <row r="862" spans="2:5" hidden="1" x14ac:dyDescent="0.3">
      <c r="B862" s="56">
        <f>IFERROR(SUM(D862:E862),0)</f>
        <v>0</v>
      </c>
      <c r="C862" s="139" t="str">
        <f>'제품 추가'!AC860</f>
        <v>SEIKO</v>
      </c>
      <c r="D862" s="138">
        <f>IF($D$2="주말",INDEX(표5[#All],MATCH(C862,표5[[#All],[잉크]],0),18)+INDEX(표5[#All],MATCH(C862,표5[[#All],[잉크]],0),21),INDEX(표5[#All],MATCH(C862,표5[[#All],[잉크]],0),MATCH($D$2,표5[#Headers],0)+1))</f>
        <v>0</v>
      </c>
      <c r="E862" s="138">
        <f>IF($D$2="주말",INDEX(표5[#All],MATCH(C862,표5[[#All],[잉크]],0),19)+INDEX(표5[#All],MATCH(C862,표5[[#All],[잉크]],0),22),INDEX(표5[#All],MATCH(C862,표5[[#All],[잉크]],0),MATCH($D$2,표5[#Headers],0)+2))</f>
        <v>0</v>
      </c>
    </row>
    <row r="863" spans="2:5" hidden="1" x14ac:dyDescent="0.3">
      <c r="B863" s="56">
        <f>IFERROR(SUM(D863:E863),0)</f>
        <v>0</v>
      </c>
      <c r="C863" s="139" t="str">
        <f>'제품 추가'!AC861</f>
        <v>CASIO</v>
      </c>
      <c r="D863" s="138">
        <f>IF($D$2="주말",INDEX(표5[#All],MATCH(C863,표5[[#All],[잉크]],0),18)+INDEX(표5[#All],MATCH(C863,표5[[#All],[잉크]],0),21),INDEX(표5[#All],MATCH(C863,표5[[#All],[잉크]],0),MATCH($D$2,표5[#Headers],0)+1))</f>
        <v>0</v>
      </c>
      <c r="E863" s="138">
        <f>IF($D$2="주말",INDEX(표5[#All],MATCH(C863,표5[[#All],[잉크]],0),19)+INDEX(표5[#All],MATCH(C863,표5[[#All],[잉크]],0),22),INDEX(표5[#All],MATCH(C863,표5[[#All],[잉크]],0),MATCH($D$2,표5[#Headers],0)+2))</f>
        <v>0</v>
      </c>
    </row>
    <row r="864" spans="2:5" hidden="1" x14ac:dyDescent="0.3">
      <c r="B864" s="56">
        <f>IFERROR(SUM(D864:E864),0)</f>
        <v>0</v>
      </c>
      <c r="C864" s="139" t="str">
        <f>'제품 추가'!AC862</f>
        <v>APPLE</v>
      </c>
      <c r="D864" s="138">
        <f>IF($D$2="주말",INDEX(표5[#All],MATCH(C864,표5[[#All],[잉크]],0),18)+INDEX(표5[#All],MATCH(C864,표5[[#All],[잉크]],0),21),INDEX(표5[#All],MATCH(C864,표5[[#All],[잉크]],0),MATCH($D$2,표5[#Headers],0)+1))</f>
        <v>0</v>
      </c>
      <c r="E864" s="138">
        <f>IF($D$2="주말",INDEX(표5[#All],MATCH(C864,표5[[#All],[잉크]],0),19)+INDEX(표5[#All],MATCH(C864,표5[[#All],[잉크]],0),22),INDEX(표5[#All],MATCH(C864,표5[[#All],[잉크]],0),MATCH($D$2,표5[#Headers],0)+2))</f>
        <v>0</v>
      </c>
    </row>
    <row r="865" spans="2:7" hidden="1" x14ac:dyDescent="0.3">
      <c r="B865" s="56">
        <f>IFERROR(SUM(D865:E865),0)</f>
        <v>0</v>
      </c>
      <c r="C865" s="139" t="str">
        <f>'제품 추가'!AC863</f>
        <v>IPHONE</v>
      </c>
      <c r="D865" s="138">
        <f>IF($D$2="주말",INDEX(표5[#All],MATCH(C865,표5[[#All],[잉크]],0),18)+INDEX(표5[#All],MATCH(C865,표5[[#All],[잉크]],0),21),INDEX(표5[#All],MATCH(C865,표5[[#All],[잉크]],0),MATCH($D$2,표5[#Headers],0)+1))</f>
        <v>0</v>
      </c>
      <c r="E865" s="138">
        <f>IF($D$2="주말",INDEX(표5[#All],MATCH(C865,표5[[#All],[잉크]],0),19)+INDEX(표5[#All],MATCH(C865,표5[[#All],[잉크]],0),22),INDEX(표5[#All],MATCH(C865,표5[[#All],[잉크]],0),MATCH($D$2,표5[#Headers],0)+2))</f>
        <v>0</v>
      </c>
    </row>
    <row r="866" spans="2:7" hidden="1" x14ac:dyDescent="0.3">
      <c r="B866" s="56">
        <f>IFERROR(SUM(D866:E866),0)</f>
        <v>0</v>
      </c>
      <c r="C866" s="139" t="str">
        <f>'제품 추가'!AC864</f>
        <v>ASKGOLD</v>
      </c>
      <c r="D866" s="138">
        <f>IF($D$2="주말",INDEX(표5[#All],MATCH(C866,표5[[#All],[잉크]],0),18)+INDEX(표5[#All],MATCH(C866,표5[[#All],[잉크]],0),21),INDEX(표5[#All],MATCH(C866,표5[[#All],[잉크]],0),MATCH($D$2,표5[#Headers],0)+1))</f>
        <v>0</v>
      </c>
      <c r="E866" s="138">
        <f>IF($D$2="주말",INDEX(표5[#All],MATCH(C866,표5[[#All],[잉크]],0),19)+INDEX(표5[#All],MATCH(C866,표5[[#All],[잉크]],0),22),INDEX(표5[#All],MATCH(C866,표5[[#All],[잉크]],0),MATCH($D$2,표5[#Headers],0)+2))</f>
        <v>0</v>
      </c>
    </row>
    <row r="867" spans="2:7" hidden="1" x14ac:dyDescent="0.3">
      <c r="B867" s="56">
        <f>IFERROR(SUM(D867:E867),0)</f>
        <v>0</v>
      </c>
      <c r="C867" s="139" t="str">
        <f>'제품 추가'!AC865</f>
        <v>TORCH</v>
      </c>
      <c r="D867" s="138">
        <f>IF($D$2="주말",INDEX(표5[#All],MATCH(C867,표5[[#All],[잉크]],0),18)+INDEX(표5[#All],MATCH(C867,표5[[#All],[잉크]],0),21),INDEX(표5[#All],MATCH(C867,표5[[#All],[잉크]],0),MATCH($D$2,표5[#Headers],0)+1))</f>
        <v>0</v>
      </c>
      <c r="E867" s="138">
        <f>IF($D$2="주말",INDEX(표5[#All],MATCH(C867,표5[[#All],[잉크]],0),19)+INDEX(표5[#All],MATCH(C867,표5[[#All],[잉크]],0),22),INDEX(표5[#All],MATCH(C867,표5[[#All],[잉크]],0),MATCH($D$2,표5[#Headers],0)+2))</f>
        <v>0</v>
      </c>
    </row>
    <row r="868" spans="2:7" hidden="1" x14ac:dyDescent="0.3">
      <c r="B868" s="56">
        <f>IFERROR(SUM(D868:E868),0)</f>
        <v>0</v>
      </c>
      <c r="C868" s="139" t="str">
        <f>'제품 추가'!AC866</f>
        <v>CHUNCHEON</v>
      </c>
      <c r="D868" s="138">
        <f>IF($D$2="주말",INDEX(표5[#All],MATCH(C868,표5[[#All],[잉크]],0),18)+INDEX(표5[#All],MATCH(C868,표5[[#All],[잉크]],0),21),INDEX(표5[#All],MATCH(C868,표5[[#All],[잉크]],0),MATCH($D$2,표5[#Headers],0)+1))</f>
        <v>0</v>
      </c>
      <c r="E868" s="138">
        <f>IF($D$2="주말",INDEX(표5[#All],MATCH(C868,표5[[#All],[잉크]],0),19)+INDEX(표5[#All],MATCH(C868,표5[[#All],[잉크]],0),22),INDEX(표5[#All],MATCH(C868,표5[[#All],[잉크]],0),MATCH($D$2,표5[#Headers],0)+2))</f>
        <v>0</v>
      </c>
    </row>
    <row r="869" spans="2:7" hidden="1" x14ac:dyDescent="0.3">
      <c r="B869" s="56">
        <f>IFERROR(SUM(D869:E869),0)</f>
        <v>0</v>
      </c>
      <c r="C869" s="139" t="str">
        <f>'제품 추가'!AC867</f>
        <v>WONJU</v>
      </c>
      <c r="D869" s="138">
        <f>IF($D$2="주말",INDEX(표5[#All],MATCH(C869,표5[[#All],[잉크]],0),18)+INDEX(표5[#All],MATCH(C869,표5[[#All],[잉크]],0),21),INDEX(표5[#All],MATCH(C869,표5[[#All],[잉크]],0),MATCH($D$2,표5[#Headers],0)+1))</f>
        <v>0</v>
      </c>
      <c r="E869" s="138">
        <f>IF($D$2="주말",INDEX(표5[#All],MATCH(C869,표5[[#All],[잉크]],0),19)+INDEX(표5[#All],MATCH(C869,표5[[#All],[잉크]],0),22),INDEX(표5[#All],MATCH(C869,표5[[#All],[잉크]],0),MATCH($D$2,표5[#Headers],0)+2))</f>
        <v>0</v>
      </c>
    </row>
    <row r="870" spans="2:7" hidden="1" x14ac:dyDescent="0.3">
      <c r="B870" s="56">
        <f>IFERROR(SUM(D870:E870),0)</f>
        <v>0</v>
      </c>
      <c r="C870" s="139" t="str">
        <f>'제품 추가'!AC868</f>
        <v>SOKCHO</v>
      </c>
      <c r="D870" s="138">
        <f>IF($D$2="주말",INDEX(표5[#All],MATCH(C870,표5[[#All],[잉크]],0),18)+INDEX(표5[#All],MATCH(C870,표5[[#All],[잉크]],0),21),INDEX(표5[#All],MATCH(C870,표5[[#All],[잉크]],0),MATCH($D$2,표5[#Headers],0)+1))</f>
        <v>0</v>
      </c>
      <c r="E870" s="138">
        <f>IF($D$2="주말",INDEX(표5[#All],MATCH(C870,표5[[#All],[잉크]],0),19)+INDEX(표5[#All],MATCH(C870,표5[[#All],[잉크]],0),22),INDEX(표5[#All],MATCH(C870,표5[[#All],[잉크]],0),MATCH($D$2,표5[#Headers],0)+2))</f>
        <v>0</v>
      </c>
      <c r="G870" t="s">
        <v>4515</v>
      </c>
    </row>
    <row r="871" spans="2:7" hidden="1" x14ac:dyDescent="0.3">
      <c r="B871" s="56">
        <f>IFERROR(SUM(D871:E871),0)</f>
        <v>0</v>
      </c>
      <c r="C871" s="139" t="str">
        <f>'제품 추가'!AC869</f>
        <v>BRIQUE</v>
      </c>
      <c r="D871" s="138">
        <f>IF($D$2="주말",INDEX(표5[#All],MATCH(C871,표5[[#All],[잉크]],0),18)+INDEX(표5[#All],MATCH(C871,표5[[#All],[잉크]],0),21),INDEX(표5[#All],MATCH(C871,표5[[#All],[잉크]],0),MATCH($D$2,표5[#Headers],0)+1))</f>
        <v>0</v>
      </c>
      <c r="E871" s="138">
        <f>IF($D$2="주말",INDEX(표5[#All],MATCH(C871,표5[[#All],[잉크]],0),19)+INDEX(표5[#All],MATCH(C871,표5[[#All],[잉크]],0),22),INDEX(표5[#All],MATCH(C871,표5[[#All],[잉크]],0),MATCH($D$2,표5[#Headers],0)+2))</f>
        <v>0</v>
      </c>
    </row>
    <row r="872" spans="2:7" hidden="1" x14ac:dyDescent="0.3">
      <c r="B872" s="56">
        <f>IFERROR(SUM(D872:E872),0)</f>
        <v>0</v>
      </c>
      <c r="C872" s="139" t="str">
        <f>'제품 추가'!AC282</f>
        <v>LUXE</v>
      </c>
      <c r="D872" s="138">
        <f>IF($D$2="주말",INDEX(표5[#All],MATCH(C872,표5[[#All],[잉크]],0),18)+INDEX(표5[#All],MATCH(C872,표5[[#All],[잉크]],0),21),INDEX(표5[#All],MATCH(C872,표5[[#All],[잉크]],0),MATCH($D$2,표5[#Headers],0)+1))</f>
        <v>0</v>
      </c>
      <c r="E872" s="138">
        <f>IF($D$2="주말",INDEX(표5[#All],MATCH(C872,표5[[#All],[잉크]],0),19)+INDEX(표5[#All],MATCH(C872,표5[[#All],[잉크]],0),22),INDEX(표5[#All],MATCH(C872,표5[[#All],[잉크]],0),MATCH($D$2,표5[#Headers],0)+2))</f>
        <v>0</v>
      </c>
    </row>
    <row r="873" spans="2:7" hidden="1" x14ac:dyDescent="0.3">
      <c r="B873" s="56">
        <f>IFERROR(SUM(D873:E873),0)</f>
        <v>0</v>
      </c>
      <c r="C873" s="139" t="str">
        <f>'제품 추가'!AC871</f>
        <v>YAMAL</v>
      </c>
      <c r="D873" s="138">
        <f>IF($D$2="주말",INDEX(표5[#All],MATCH(C873,표5[[#All],[잉크]],0),18)+INDEX(표5[#All],MATCH(C873,표5[[#All],[잉크]],0),21),INDEX(표5[#All],MATCH(C873,표5[[#All],[잉크]],0),MATCH($D$2,표5[#Headers],0)+1))</f>
        <v>0</v>
      </c>
      <c r="E873" s="138">
        <f>IF($D$2="주말",INDEX(표5[#All],MATCH(C873,표5[[#All],[잉크]],0),19)+INDEX(표5[#All],MATCH(C873,표5[[#All],[잉크]],0),22),INDEX(표5[#All],MATCH(C873,표5[[#All],[잉크]],0),MATCH($D$2,표5[#Headers],0)+2))</f>
        <v>0</v>
      </c>
    </row>
    <row r="874" spans="2:7" hidden="1" x14ac:dyDescent="0.3">
      <c r="B874" s="56">
        <f>IFERROR(SUM(D874:E874),0)</f>
        <v>0</v>
      </c>
      <c r="C874" s="139" t="str">
        <f>'제품 추가'!AC872</f>
        <v>PALMER</v>
      </c>
      <c r="D874" s="138">
        <f>IF($D$2="주말",INDEX(표5[#All],MATCH(C874,표5[[#All],[잉크]],0),18)+INDEX(표5[#All],MATCH(C874,표5[[#All],[잉크]],0),21),INDEX(표5[#All],MATCH(C874,표5[[#All],[잉크]],0),MATCH($D$2,표5[#Headers],0)+1))</f>
        <v>0</v>
      </c>
      <c r="E874" s="138">
        <f>IF($D$2="주말",INDEX(표5[#All],MATCH(C874,표5[[#All],[잉크]],0),19)+INDEX(표5[#All],MATCH(C874,표5[[#All],[잉크]],0),22),INDEX(표5[#All],MATCH(C874,표5[[#All],[잉크]],0),MATCH($D$2,표5[#Headers],0)+2))</f>
        <v>0</v>
      </c>
    </row>
    <row r="875" spans="2:7" hidden="1" x14ac:dyDescent="0.3">
      <c r="B875" s="56">
        <f>IFERROR(SUM(D875:E875),0)</f>
        <v>0</v>
      </c>
      <c r="C875" s="139" t="str">
        <f>'제품 추가'!AC873</f>
        <v>SIMONS</v>
      </c>
      <c r="D875" s="138">
        <f>IF($D$2="주말",INDEX(표5[#All],MATCH(C875,표5[[#All],[잉크]],0),18)+INDEX(표5[#All],MATCH(C875,표5[[#All],[잉크]],0),21),INDEX(표5[#All],MATCH(C875,표5[[#All],[잉크]],0),MATCH($D$2,표5[#Headers],0)+1))</f>
        <v>0</v>
      </c>
      <c r="E875" s="138">
        <f>IF($D$2="주말",INDEX(표5[#All],MATCH(C875,표5[[#All],[잉크]],0),19)+INDEX(표5[#All],MATCH(C875,표5[[#All],[잉크]],0),22),INDEX(표5[#All],MATCH(C875,표5[[#All],[잉크]],0),MATCH($D$2,표5[#Headers],0)+2))</f>
        <v>0</v>
      </c>
    </row>
    <row r="876" spans="2:7" hidden="1" x14ac:dyDescent="0.3">
      <c r="B876" s="56">
        <f>IFERROR(SUM(D876:E876),0)</f>
        <v>0</v>
      </c>
      <c r="C876" s="139" t="str">
        <f>'제품 추가'!AC874</f>
        <v>GATLING</v>
      </c>
      <c r="D876" s="138">
        <f>IF($D$2="주말",INDEX(표5[#All],MATCH(C876,표5[[#All],[잉크]],0),18)+INDEX(표5[#All],MATCH(C876,표5[[#All],[잉크]],0),21),INDEX(표5[#All],MATCH(C876,표5[[#All],[잉크]],0),MATCH($D$2,표5[#Headers],0)+1))</f>
        <v>0</v>
      </c>
      <c r="E876" s="138">
        <f>IF($D$2="주말",INDEX(표5[#All],MATCH(C876,표5[[#All],[잉크]],0),19)+INDEX(표5[#All],MATCH(C876,표5[[#All],[잉크]],0),22),INDEX(표5[#All],MATCH(C876,표5[[#All],[잉크]],0),MATCH($D$2,표5[#Headers],0)+2))</f>
        <v>0</v>
      </c>
    </row>
    <row r="877" spans="2:7" hidden="1" x14ac:dyDescent="0.3">
      <c r="B877" s="56">
        <f>IFERROR(SUM(D877:E877),0)</f>
        <v>0</v>
      </c>
      <c r="C877" s="139" t="str">
        <f>'제품 추가'!AC875</f>
        <v>REVOLVER</v>
      </c>
      <c r="D877" s="138">
        <f>IF($D$2="주말",INDEX(표5[#All],MATCH(C877,표5[[#All],[잉크]],0),18)+INDEX(표5[#All],MATCH(C877,표5[[#All],[잉크]],0),21),INDEX(표5[#All],MATCH(C877,표5[[#All],[잉크]],0),MATCH($D$2,표5[#Headers],0)+1))</f>
        <v>0</v>
      </c>
      <c r="E877" s="138">
        <f>IF($D$2="주말",INDEX(표5[#All],MATCH(C877,표5[[#All],[잉크]],0),19)+INDEX(표5[#All],MATCH(C877,표5[[#All],[잉크]],0),22),INDEX(표5[#All],MATCH(C877,표5[[#All],[잉크]],0),MATCH($D$2,표5[#Headers],0)+2))</f>
        <v>0</v>
      </c>
    </row>
    <row r="878" spans="2:7" hidden="1" x14ac:dyDescent="0.3">
      <c r="B878" s="56">
        <f>IFERROR(SUM(D878:E878),0)</f>
        <v>0</v>
      </c>
      <c r="C878" s="139" t="str">
        <f>'제품 추가'!AC876</f>
        <v>CORBEAU</v>
      </c>
      <c r="D878" s="138">
        <f>IF($D$2="주말",INDEX(표5[#All],MATCH(C878,표5[[#All],[잉크]],0),18)+INDEX(표5[#All],MATCH(C878,표5[[#All],[잉크]],0),21),INDEX(표5[#All],MATCH(C878,표5[[#All],[잉크]],0),MATCH($D$2,표5[#Headers],0)+1))</f>
        <v>0</v>
      </c>
      <c r="E878" s="138">
        <f>IF($D$2="주말",INDEX(표5[#All],MATCH(C878,표5[[#All],[잉크]],0),19)+INDEX(표5[#All],MATCH(C878,표5[[#All],[잉크]],0),22),INDEX(표5[#All],MATCH(C878,표5[[#All],[잉크]],0),MATCH($D$2,표5[#Headers],0)+2))</f>
        <v>0</v>
      </c>
    </row>
    <row r="879" spans="2:7" hidden="1" x14ac:dyDescent="0.3">
      <c r="B879" s="56">
        <f>IFERROR(SUM(D879:E879),0)</f>
        <v>0</v>
      </c>
      <c r="C879" s="139" t="str">
        <f>'제품 추가'!AC877</f>
        <v>BLET</v>
      </c>
      <c r="D879" s="138">
        <f>IF($D$2="주말",INDEX(표5[#All],MATCH(C879,표5[[#All],[잉크]],0),18)+INDEX(표5[#All],MATCH(C879,표5[[#All],[잉크]],0),21),INDEX(표5[#All],MATCH(C879,표5[[#All],[잉크]],0),MATCH($D$2,표5[#Headers],0)+1))</f>
        <v>0</v>
      </c>
      <c r="E879" s="138">
        <f>IF($D$2="주말",INDEX(표5[#All],MATCH(C879,표5[[#All],[잉크]],0),19)+INDEX(표5[#All],MATCH(C879,표5[[#All],[잉크]],0),22),INDEX(표5[#All],MATCH(C879,표5[[#All],[잉크]],0),MATCH($D$2,표5[#Headers],0)+2))</f>
        <v>0</v>
      </c>
    </row>
    <row r="880" spans="2:7" hidden="1" x14ac:dyDescent="0.3">
      <c r="B880" s="56">
        <f>IFERROR(SUM(D880:E880),0)</f>
        <v>0</v>
      </c>
      <c r="C880" s="139" t="str">
        <f>'제품 추가'!AC878</f>
        <v>BROU</v>
      </c>
      <c r="D880" s="138">
        <f>IF($D$2="주말",INDEX(표5[#All],MATCH(C880,표5[[#All],[잉크]],0),18)+INDEX(표5[#All],MATCH(C880,표5[[#All],[잉크]],0),21),INDEX(표5[#All],MATCH(C880,표5[[#All],[잉크]],0),MATCH($D$2,표5[#Headers],0)+1))</f>
        <v>0</v>
      </c>
      <c r="E880" s="138">
        <f>IF($D$2="주말",INDEX(표5[#All],MATCH(C880,표5[[#All],[잉크]],0),19)+INDEX(표5[#All],MATCH(C880,표5[[#All],[잉크]],0),22),INDEX(표5[#All],MATCH(C880,표5[[#All],[잉크]],0),MATCH($D$2,표5[#Headers],0)+2))</f>
        <v>0</v>
      </c>
    </row>
    <row r="881" spans="2:5" hidden="1" x14ac:dyDescent="0.3">
      <c r="B881" s="56">
        <f>IFERROR(SUM(D881:E881),0)</f>
        <v>0</v>
      </c>
      <c r="C881" s="139" t="str">
        <f>'제품 추가'!AC879</f>
        <v>CHAI</v>
      </c>
      <c r="D881" s="138">
        <f>IF($D$2="주말",INDEX(표5[#All],MATCH(C881,표5[[#All],[잉크]],0),18)+INDEX(표5[#All],MATCH(C881,표5[[#All],[잉크]],0),21),INDEX(표5[#All],MATCH(C881,표5[[#All],[잉크]],0),MATCH($D$2,표5[#Headers],0)+1))</f>
        <v>0</v>
      </c>
      <c r="E881" s="138">
        <f>IF($D$2="주말",INDEX(표5[#All],MATCH(C881,표5[[#All],[잉크]],0),19)+INDEX(표5[#All],MATCH(C881,표5[[#All],[잉크]],0),22),INDEX(표5[#All],MATCH(C881,표5[[#All],[잉크]],0),MATCH($D$2,표5[#Headers],0)+2))</f>
        <v>0</v>
      </c>
    </row>
    <row r="882" spans="2:5" hidden="1" x14ac:dyDescent="0.3">
      <c r="B882" s="56">
        <f>IFERROR(SUM(D882:E882),0)</f>
        <v>0</v>
      </c>
      <c r="C882" s="139" t="str">
        <f>'제품 추가'!AC880</f>
        <v>HOOP</v>
      </c>
      <c r="D882" s="138">
        <f>IF($D$2="주말",INDEX(표5[#All],MATCH(C882,표5[[#All],[잉크]],0),18)+INDEX(표5[#All],MATCH(C882,표5[[#All],[잉크]],0),21),INDEX(표5[#All],MATCH(C882,표5[[#All],[잉크]],0),MATCH($D$2,표5[#Headers],0)+1))</f>
        <v>0</v>
      </c>
      <c r="E882" s="138">
        <f>IF($D$2="주말",INDEX(표5[#All],MATCH(C882,표5[[#All],[잉크]],0),19)+INDEX(표5[#All],MATCH(C882,표5[[#All],[잉크]],0),22),INDEX(표5[#All],MATCH(C882,표5[[#All],[잉크]],0),MATCH($D$2,표5[#Headers],0)+2))</f>
        <v>0</v>
      </c>
    </row>
    <row r="883" spans="2:5" hidden="1" x14ac:dyDescent="0.3">
      <c r="B883" s="56">
        <f>IFERROR(SUM(D883:E883),0)</f>
        <v>0</v>
      </c>
      <c r="C883" s="139" t="str">
        <f>'제품 추가'!AC881</f>
        <v>RING</v>
      </c>
      <c r="D883" s="138">
        <f>IF($D$2="주말",INDEX(표5[#All],MATCH(C883,표5[[#All],[잉크]],0),18)+INDEX(표5[#All],MATCH(C883,표5[[#All],[잉크]],0),21),INDEX(표5[#All],MATCH(C883,표5[[#All],[잉크]],0),MATCH($D$2,표5[#Headers],0)+1))</f>
        <v>0</v>
      </c>
      <c r="E883" s="138">
        <f>IF($D$2="주말",INDEX(표5[#All],MATCH(C883,표5[[#All],[잉크]],0),19)+INDEX(표5[#All],MATCH(C883,표5[[#All],[잉크]],0),22),INDEX(표5[#All],MATCH(C883,표5[[#All],[잉크]],0),MATCH($D$2,표5[#Headers],0)+2))</f>
        <v>0</v>
      </c>
    </row>
    <row r="884" spans="2:5" hidden="1" x14ac:dyDescent="0.3">
      <c r="B884" s="56">
        <f>IFERROR(SUM(D884:E884),0)</f>
        <v>0</v>
      </c>
      <c r="C884" s="139" t="str">
        <f>'제품 추가'!AC882</f>
        <v>DUNKIN</v>
      </c>
      <c r="D884" s="138">
        <f>IF($D$2="주말",INDEX(표5[#All],MATCH(C884,표5[[#All],[잉크]],0),18)+INDEX(표5[#All],MATCH(C884,표5[[#All],[잉크]],0),21),INDEX(표5[#All],MATCH(C884,표5[[#All],[잉크]],0),MATCH($D$2,표5[#Headers],0)+1))</f>
        <v>0</v>
      </c>
      <c r="E884" s="138">
        <f>IF($D$2="주말",INDEX(표5[#All],MATCH(C884,표5[[#All],[잉크]],0),19)+INDEX(표5[#All],MATCH(C884,표5[[#All],[잉크]],0),22),INDEX(표5[#All],MATCH(C884,표5[[#All],[잉크]],0),MATCH($D$2,표5[#Headers],0)+2))</f>
        <v>0</v>
      </c>
    </row>
    <row r="885" spans="2:5" hidden="1" x14ac:dyDescent="0.3">
      <c r="B885" s="56">
        <f>IFERROR(SUM(D885:E885),0)</f>
        <v>0</v>
      </c>
      <c r="C885" s="139" t="str">
        <f>'제품 추가'!AC883</f>
        <v>DOUNUT</v>
      </c>
      <c r="D885" s="138">
        <f>IF($D$2="주말",INDEX(표5[#All],MATCH(C885,표5[[#All],[잉크]],0),18)+INDEX(표5[#All],MATCH(C885,표5[[#All],[잉크]],0),21),INDEX(표5[#All],MATCH(C885,표5[[#All],[잉크]],0),MATCH($D$2,표5[#Headers],0)+1))</f>
        <v>0</v>
      </c>
      <c r="E885" s="138">
        <f>IF($D$2="주말",INDEX(표5[#All],MATCH(C885,표5[[#All],[잉크]],0),19)+INDEX(표5[#All],MATCH(C885,표5[[#All],[잉크]],0),22),INDEX(표5[#All],MATCH(C885,표5[[#All],[잉크]],0),MATCH($D$2,표5[#Headers],0)+2))</f>
        <v>0</v>
      </c>
    </row>
    <row r="886" spans="2:5" hidden="1" x14ac:dyDescent="0.3">
      <c r="B886" s="56">
        <f>IFERROR(SUM(D886:E886),0)</f>
        <v>0</v>
      </c>
      <c r="C886" s="139" t="str">
        <f>'제품 추가'!AC884</f>
        <v>SHOT</v>
      </c>
      <c r="D886" s="138">
        <f>IF($D$2="주말",INDEX(표5[#All],MATCH(C886,표5[[#All],[잉크]],0),18)+INDEX(표5[#All],MATCH(C886,표5[[#All],[잉크]],0),21),INDEX(표5[#All],MATCH(C886,표5[[#All],[잉크]],0),MATCH($D$2,표5[#Headers],0)+1))</f>
        <v>0</v>
      </c>
      <c r="E886" s="138">
        <f>IF($D$2="주말",INDEX(표5[#All],MATCH(C886,표5[[#All],[잉크]],0),19)+INDEX(표5[#All],MATCH(C886,표5[[#All],[잉크]],0),22),INDEX(표5[#All],MATCH(C886,표5[[#All],[잉크]],0),MATCH($D$2,표5[#Headers],0)+2))</f>
        <v>0</v>
      </c>
    </row>
    <row r="887" spans="2:5" hidden="1" x14ac:dyDescent="0.3">
      <c r="B887" s="56">
        <f>IFERROR(SUM(D887:E887),0)</f>
        <v>0</v>
      </c>
      <c r="C887" s="139" t="str">
        <f>'제품 추가'!AC885</f>
        <v>GUN</v>
      </c>
      <c r="D887" s="138">
        <f>IF($D$2="주말",INDEX(표5[#All],MATCH(C887,표5[[#All],[잉크]],0),18)+INDEX(표5[#All],MATCH(C887,표5[[#All],[잉크]],0),21),INDEX(표5[#All],MATCH(C887,표5[[#All],[잉크]],0),MATCH($D$2,표5[#Headers],0)+1))</f>
        <v>0</v>
      </c>
      <c r="E887" s="138">
        <f>IF($D$2="주말",INDEX(표5[#All],MATCH(C887,표5[[#All],[잉크]],0),19)+INDEX(표5[#All],MATCH(C887,표5[[#All],[잉크]],0),22),INDEX(표5[#All],MATCH(C887,표5[[#All],[잉크]],0),MATCH($D$2,표5[#Headers],0)+2))</f>
        <v>0</v>
      </c>
    </row>
    <row r="888" spans="2:5" hidden="1" x14ac:dyDescent="0.3">
      <c r="B888" s="56">
        <f>IFERROR(SUM(D888:E888),0)</f>
        <v>0</v>
      </c>
      <c r="C888" s="139" t="str">
        <f>'제품 추가'!AC886</f>
        <v>WEST</v>
      </c>
      <c r="D888" s="138">
        <f>IF($D$2="주말",INDEX(표5[#All],MATCH(C888,표5[[#All],[잉크]],0),18)+INDEX(표5[#All],MATCH(C888,표5[[#All],[잉크]],0),21),INDEX(표5[#All],MATCH(C888,표5[[#All],[잉크]],0),MATCH($D$2,표5[#Headers],0)+1))</f>
        <v>0</v>
      </c>
      <c r="E888" s="138">
        <f>IF($D$2="주말",INDEX(표5[#All],MATCH(C888,표5[[#All],[잉크]],0),19)+INDEX(표5[#All],MATCH(C888,표5[[#All],[잉크]],0),22),INDEX(표5[#All],MATCH(C888,표5[[#All],[잉크]],0),MATCH($D$2,표5[#Headers],0)+2))</f>
        <v>0</v>
      </c>
    </row>
    <row r="889" spans="2:5" hidden="1" x14ac:dyDescent="0.3">
      <c r="B889" s="56">
        <f>IFERROR(SUM(D889:E889),0)</f>
        <v>0</v>
      </c>
      <c r="C889" s="139" t="str">
        <f>'제품 추가'!AC887</f>
        <v>EAST</v>
      </c>
      <c r="D889" s="138">
        <f>IF($D$2="주말",INDEX(표5[#All],MATCH(C889,표5[[#All],[잉크]],0),18)+INDEX(표5[#All],MATCH(C889,표5[[#All],[잉크]],0),21),INDEX(표5[#All],MATCH(C889,표5[[#All],[잉크]],0),MATCH($D$2,표5[#Headers],0)+1))</f>
        <v>0</v>
      </c>
      <c r="E889" s="138">
        <f>IF($D$2="주말",INDEX(표5[#All],MATCH(C889,표5[[#All],[잉크]],0),19)+INDEX(표5[#All],MATCH(C889,표5[[#All],[잉크]],0),22),INDEX(표5[#All],MATCH(C889,표5[[#All],[잉크]],0),MATCH($D$2,표5[#Headers],0)+2))</f>
        <v>0</v>
      </c>
    </row>
    <row r="890" spans="2:5" hidden="1" x14ac:dyDescent="0.3">
      <c r="B890" s="56">
        <f>IFERROR(SUM(D890:E890),0)</f>
        <v>0</v>
      </c>
      <c r="C890" s="139" t="str">
        <f>'제품 추가'!AC888</f>
        <v>CASSIS</v>
      </c>
      <c r="D890" s="138">
        <f>IF($D$2="주말",INDEX(표5[#All],MATCH(C890,표5[[#All],[잉크]],0),18)+INDEX(표5[#All],MATCH(C890,표5[[#All],[잉크]],0),21),INDEX(표5[#All],MATCH(C890,표5[[#All],[잉크]],0),MATCH($D$2,표5[#Headers],0)+1))</f>
        <v>0</v>
      </c>
      <c r="E890" s="138">
        <f>IF($D$2="주말",INDEX(표5[#All],MATCH(C890,표5[[#All],[잉크]],0),19)+INDEX(표5[#All],MATCH(C890,표5[[#All],[잉크]],0),22),INDEX(표5[#All],MATCH(C890,표5[[#All],[잉크]],0),MATCH($D$2,표5[#Headers],0)+2))</f>
        <v>0</v>
      </c>
    </row>
    <row r="891" spans="2:5" hidden="1" x14ac:dyDescent="0.3">
      <c r="B891" s="56">
        <f>IFERROR(SUM(D891:E891),0)</f>
        <v>0</v>
      </c>
      <c r="C891" s="139" t="str">
        <f>'제품 추가'!AC889</f>
        <v>SAUMON</v>
      </c>
      <c r="D891" s="138">
        <f>IF($D$2="주말",INDEX(표5[#All],MATCH(C891,표5[[#All],[잉크]],0),18)+INDEX(표5[#All],MATCH(C891,표5[[#All],[잉크]],0),21),INDEX(표5[#All],MATCH(C891,표5[[#All],[잉크]],0),MATCH($D$2,표5[#Headers],0)+1))</f>
        <v>0</v>
      </c>
      <c r="E891" s="138">
        <f>IF($D$2="주말",INDEX(표5[#All],MATCH(C891,표5[[#All],[잉크]],0),19)+INDEX(표5[#All],MATCH(C891,표5[[#All],[잉크]],0),22),INDEX(표5[#All],MATCH(C891,표5[[#All],[잉크]],0),MATCH($D$2,표5[#Headers],0)+2))</f>
        <v>0</v>
      </c>
    </row>
    <row r="892" spans="2:5" hidden="1" x14ac:dyDescent="0.3">
      <c r="B892" s="56">
        <f>IFERROR(SUM(D892:E892),0)</f>
        <v>0</v>
      </c>
      <c r="C892" s="139" t="str">
        <f>'제품 추가'!AC890</f>
        <v>TANNE</v>
      </c>
      <c r="D892" s="138">
        <f>IF($D$2="주말",INDEX(표5[#All],MATCH(C892,표5[[#All],[잉크]],0),18)+INDEX(표5[#All],MATCH(C892,표5[[#All],[잉크]],0),21),INDEX(표5[#All],MATCH(C892,표5[[#All],[잉크]],0),MATCH($D$2,표5[#Headers],0)+1))</f>
        <v>0</v>
      </c>
      <c r="E892" s="138">
        <f>IF($D$2="주말",INDEX(표5[#All],MATCH(C892,표5[[#All],[잉크]],0),19)+INDEX(표5[#All],MATCH(C892,표5[[#All],[잉크]],0),22),INDEX(표5[#All],MATCH(C892,표5[[#All],[잉크]],0),MATCH($D$2,표5[#Headers],0)+2))</f>
        <v>0</v>
      </c>
    </row>
    <row r="893" spans="2:5" hidden="1" x14ac:dyDescent="0.3">
      <c r="B893" s="56">
        <f>IFERROR(SUM(D893:E893),0)</f>
        <v>0</v>
      </c>
      <c r="C893" s="139" t="str">
        <f>'제품 추가'!AC891</f>
        <v>SAMSUNG</v>
      </c>
      <c r="D893" s="138">
        <f>IF($D$2="주말",INDEX(표5[#All],MATCH(C893,표5[[#All],[잉크]],0),18)+INDEX(표5[#All],MATCH(C893,표5[[#All],[잉크]],0),21),INDEX(표5[#All],MATCH(C893,표5[[#All],[잉크]],0),MATCH($D$2,표5[#Headers],0)+1))</f>
        <v>0</v>
      </c>
      <c r="E893" s="138">
        <f>IF($D$2="주말",INDEX(표5[#All],MATCH(C893,표5[[#All],[잉크]],0),19)+INDEX(표5[#All],MATCH(C893,표5[[#All],[잉크]],0),22),INDEX(표5[#All],MATCH(C893,표5[[#All],[잉크]],0),MATCH($D$2,표5[#Headers],0)+2))</f>
        <v>0</v>
      </c>
    </row>
    <row r="894" spans="2:5" hidden="1" x14ac:dyDescent="0.3">
      <c r="B894" s="56">
        <f>IFERROR(SUM(D894:E894),0)</f>
        <v>0</v>
      </c>
      <c r="C894" s="139" t="str">
        <f>'제품 추가'!AC892</f>
        <v>BESPOKE</v>
      </c>
      <c r="D894" s="138">
        <f>IF($D$2="주말",INDEX(표5[#All],MATCH(C894,표5[[#All],[잉크]],0),18)+INDEX(표5[#All],MATCH(C894,표5[[#All],[잉크]],0),21),INDEX(표5[#All],MATCH(C894,표5[[#All],[잉크]],0),MATCH($D$2,표5[#Headers],0)+1))</f>
        <v>0</v>
      </c>
      <c r="E894" s="138">
        <f>IF($D$2="주말",INDEX(표5[#All],MATCH(C894,표5[[#All],[잉크]],0),19)+INDEX(표5[#All],MATCH(C894,표5[[#All],[잉크]],0),22),INDEX(표5[#All],MATCH(C894,표5[[#All],[잉크]],0),MATCH($D$2,표5[#Headers],0)+2))</f>
        <v>0</v>
      </c>
    </row>
    <row r="895" spans="2:5" hidden="1" x14ac:dyDescent="0.3">
      <c r="B895" s="56">
        <f>IFERROR(SUM(D895:E895),0)</f>
        <v>0</v>
      </c>
      <c r="C895" s="139" t="str">
        <f>'제품 추가'!AC893</f>
        <v>LOUIS</v>
      </c>
      <c r="D895" s="138">
        <f>IF($D$2="주말",INDEX(표5[#All],MATCH(C895,표5[[#All],[잉크]],0),18)+INDEX(표5[#All],MATCH(C895,표5[[#All],[잉크]],0),21),INDEX(표5[#All],MATCH(C895,표5[[#All],[잉크]],0),MATCH($D$2,표5[#Headers],0)+1))</f>
        <v>0</v>
      </c>
      <c r="E895" s="138">
        <f>IF($D$2="주말",INDEX(표5[#All],MATCH(C895,표5[[#All],[잉크]],0),19)+INDEX(표5[#All],MATCH(C895,표5[[#All],[잉크]],0),22),INDEX(표5[#All],MATCH(C895,표5[[#All],[잉크]],0),MATCH($D$2,표5[#Headers],0)+2))</f>
        <v>0</v>
      </c>
    </row>
    <row r="896" spans="2:5" hidden="1" x14ac:dyDescent="0.3">
      <c r="B896" s="56">
        <f>IFERROR(SUM(D896:E896),0)</f>
        <v>0</v>
      </c>
      <c r="C896" s="139" t="str">
        <f>'제품 추가'!AC894</f>
        <v>VUITTON</v>
      </c>
      <c r="D896" s="138">
        <f>IF($D$2="주말",INDEX(표5[#All],MATCH(C896,표5[[#All],[잉크]],0),18)+INDEX(표5[#All],MATCH(C896,표5[[#All],[잉크]],0),21),INDEX(표5[#All],MATCH(C896,표5[[#All],[잉크]],0),MATCH($D$2,표5[#Headers],0)+1))</f>
        <v>0</v>
      </c>
      <c r="E896" s="138">
        <f>IF($D$2="주말",INDEX(표5[#All],MATCH(C896,표5[[#All],[잉크]],0),19)+INDEX(표5[#All],MATCH(C896,표5[[#All],[잉크]],0),22),INDEX(표5[#All],MATCH(C896,표5[[#All],[잉크]],0),MATCH($D$2,표5[#Headers],0)+2))</f>
        <v>0</v>
      </c>
    </row>
    <row r="897" spans="2:5" hidden="1" x14ac:dyDescent="0.3">
      <c r="B897" s="56">
        <f>IFERROR(SUM(D897:E897),0)</f>
        <v>0</v>
      </c>
      <c r="C897" s="139" t="str">
        <f>'제품 추가'!AC895</f>
        <v>BOTTEGA</v>
      </c>
      <c r="D897" s="138">
        <f>IF($D$2="주말",INDEX(표5[#All],MATCH(C897,표5[[#All],[잉크]],0),18)+INDEX(표5[#All],MATCH(C897,표5[[#All],[잉크]],0),21),INDEX(표5[#All],MATCH(C897,표5[[#All],[잉크]],0),MATCH($D$2,표5[#Headers],0)+1))</f>
        <v>0</v>
      </c>
      <c r="E897" s="138">
        <f>IF($D$2="주말",INDEX(표5[#All],MATCH(C897,표5[[#All],[잉크]],0),19)+INDEX(표5[#All],MATCH(C897,표5[[#All],[잉크]],0),22),INDEX(표5[#All],MATCH(C897,표5[[#All],[잉크]],0),MATCH($D$2,표5[#Headers],0)+2))</f>
        <v>0</v>
      </c>
    </row>
    <row r="898" spans="2:5" hidden="1" x14ac:dyDescent="0.3">
      <c r="B898" s="56">
        <f>IFERROR(SUM(D898:E898),0)</f>
        <v>0</v>
      </c>
      <c r="C898" s="139" t="str">
        <f>'제품 추가'!AC896</f>
        <v>VENETA</v>
      </c>
      <c r="D898" s="138">
        <f>IF($D$2="주말",INDEX(표5[#All],MATCH(C898,표5[[#All],[잉크]],0),18)+INDEX(표5[#All],MATCH(C898,표5[[#All],[잉크]],0),21),INDEX(표5[#All],MATCH(C898,표5[[#All],[잉크]],0),MATCH($D$2,표5[#Headers],0)+1))</f>
        <v>0</v>
      </c>
      <c r="E898" s="138">
        <f>IF($D$2="주말",INDEX(표5[#All],MATCH(C898,표5[[#All],[잉크]],0),19)+INDEX(표5[#All],MATCH(C898,표5[[#All],[잉크]],0),22),INDEX(표5[#All],MATCH(C898,표5[[#All],[잉크]],0),MATCH($D$2,표5[#Headers],0)+2))</f>
        <v>0</v>
      </c>
    </row>
    <row r="899" spans="2:5" hidden="1" x14ac:dyDescent="0.3">
      <c r="B899" s="56">
        <f>IFERROR(SUM(D899:E899),0)</f>
        <v>0</v>
      </c>
      <c r="C899" s="139" t="str">
        <f>'제품 추가'!AC897</f>
        <v>ANSONY</v>
      </c>
      <c r="D899" s="138">
        <f>IF($D$2="주말",INDEX(표5[#All],MATCH(C899,표5[[#All],[잉크]],0),18)+INDEX(표5[#All],MATCH(C899,표5[[#All],[잉크]],0),21),INDEX(표5[#All],MATCH(C899,표5[[#All],[잉크]],0),MATCH($D$2,표5[#Headers],0)+1))</f>
        <v>0</v>
      </c>
      <c r="E899" s="138">
        <f>IF($D$2="주말",INDEX(표5[#All],MATCH(C899,표5[[#All],[잉크]],0),19)+INDEX(표5[#All],MATCH(C899,표5[[#All],[잉크]],0),22),INDEX(표5[#All],MATCH(C899,표5[[#All],[잉크]],0),MATCH($D$2,표5[#Headers],0)+2))</f>
        <v>0</v>
      </c>
    </row>
    <row r="900" spans="2:5" hidden="1" x14ac:dyDescent="0.3">
      <c r="B900" s="56">
        <f>IFERROR(SUM(D900:E900),0)</f>
        <v>0</v>
      </c>
      <c r="C900" s="139" t="str">
        <f>'제품 추가'!AC898</f>
        <v>FIFY</v>
      </c>
      <c r="D900" s="138">
        <f>IF($D$2="주말",INDEX(표5[#All],MATCH(C900,표5[[#All],[잉크]],0),18)+INDEX(표5[#All],MATCH(C900,표5[[#All],[잉크]],0),21),INDEX(표5[#All],MATCH(C900,표5[[#All],[잉크]],0),MATCH($D$2,표5[#Headers],0)+1))</f>
        <v>0</v>
      </c>
      <c r="E900" s="138">
        <f>IF($D$2="주말",INDEX(표5[#All],MATCH(C900,표5[[#All],[잉크]],0),19)+INDEX(표5[#All],MATCH(C900,표5[[#All],[잉크]],0),22),INDEX(표5[#All],MATCH(C900,표5[[#All],[잉크]],0),MATCH($D$2,표5[#Headers],0)+2))</f>
        <v>0</v>
      </c>
    </row>
    <row r="901" spans="2:5" hidden="1" x14ac:dyDescent="0.3">
      <c r="B901" s="56">
        <f>IFERROR(SUM(D901:E901),0)</f>
        <v>0</v>
      </c>
      <c r="C901" s="139" t="str">
        <f>'제품 추가'!AC899</f>
        <v>MIMI</v>
      </c>
      <c r="D901" s="138">
        <f>IF($D$2="주말",INDEX(표5[#All],MATCH(C901,표5[[#All],[잉크]],0),18)+INDEX(표5[#All],MATCH(C901,표5[[#All],[잉크]],0),21),INDEX(표5[#All],MATCH(C901,표5[[#All],[잉크]],0),MATCH($D$2,표5[#Headers],0)+1))</f>
        <v>0</v>
      </c>
      <c r="E901" s="138">
        <f>IF($D$2="주말",INDEX(표5[#All],MATCH(C901,표5[[#All],[잉크]],0),19)+INDEX(표5[#All],MATCH(C901,표5[[#All],[잉크]],0),22),INDEX(표5[#All],MATCH(C901,표5[[#All],[잉크]],0),MATCH($D$2,표5[#Headers],0)+2))</f>
        <v>0</v>
      </c>
    </row>
    <row r="902" spans="2:5" hidden="1" x14ac:dyDescent="0.3">
      <c r="B902" s="56">
        <f>IFERROR(SUM(D902:E902),0)</f>
        <v>0</v>
      </c>
      <c r="C902" s="139" t="str">
        <f>'제품 추가'!AC900</f>
        <v>OPENDA</v>
      </c>
      <c r="D902" s="138">
        <f>IF($D$2="주말",INDEX(표5[#All],MATCH(C902,표5[[#All],[잉크]],0),18)+INDEX(표5[#All],MATCH(C902,표5[[#All],[잉크]],0),21),INDEX(표5[#All],MATCH(C902,표5[[#All],[잉크]],0),MATCH($D$2,표5[#Headers],0)+1))</f>
        <v>0</v>
      </c>
      <c r="E902" s="138">
        <f>IF($D$2="주말",INDEX(표5[#All],MATCH(C902,표5[[#All],[잉크]],0),19)+INDEX(표5[#All],MATCH(C902,표5[[#All],[잉크]],0),22),INDEX(표5[#All],MATCH(C902,표5[[#All],[잉크]],0),MATCH($D$2,표5[#Headers],0)+2))</f>
        <v>0</v>
      </c>
    </row>
    <row r="903" spans="2:5" hidden="1" x14ac:dyDescent="0.3">
      <c r="B903" s="56">
        <f>IFERROR(SUM(D903:E903),0)</f>
        <v>0</v>
      </c>
      <c r="C903" s="139" t="str">
        <f>'제품 추가'!AC901</f>
        <v>TRACY</v>
      </c>
      <c r="D903" s="138">
        <f>IF($D$2="주말",INDEX(표5[#All],MATCH(C903,표5[[#All],[잉크]],0),18)+INDEX(표5[#All],MATCH(C903,표5[[#All],[잉크]],0),21),INDEX(표5[#All],MATCH(C903,표5[[#All],[잉크]],0),MATCH($D$2,표5[#Headers],0)+1))</f>
        <v>0</v>
      </c>
      <c r="E903" s="138">
        <f>IF($D$2="주말",INDEX(표5[#All],MATCH(C903,표5[[#All],[잉크]],0),19)+INDEX(표5[#All],MATCH(C903,표5[[#All],[잉크]],0),22),INDEX(표5[#All],MATCH(C903,표5[[#All],[잉크]],0),MATCH($D$2,표5[#Headers],0)+2))</f>
        <v>0</v>
      </c>
    </row>
    <row r="904" spans="2:5" hidden="1" x14ac:dyDescent="0.3">
      <c r="B904" s="56">
        <f>IFERROR(SUM(D904:E904),0)</f>
        <v>0</v>
      </c>
      <c r="C904" s="139" t="str">
        <f>'제품 추가'!AC902</f>
        <v>TOMMY</v>
      </c>
      <c r="D904" s="138">
        <f>IF($D$2="주말",INDEX(표5[#All],MATCH(C904,표5[[#All],[잉크]],0),18)+INDEX(표5[#All],MATCH(C904,표5[[#All],[잉크]],0),21),INDEX(표5[#All],MATCH(C904,표5[[#All],[잉크]],0),MATCH($D$2,표5[#Headers],0)+1))</f>
        <v>0</v>
      </c>
      <c r="E904" s="138">
        <f>IF($D$2="주말",INDEX(표5[#All],MATCH(C904,표5[[#All],[잉크]],0),19)+INDEX(표5[#All],MATCH(C904,표5[[#All],[잉크]],0),22),INDEX(표5[#All],MATCH(C904,표5[[#All],[잉크]],0),MATCH($D$2,표5[#Headers],0)+2))</f>
        <v>0</v>
      </c>
    </row>
    <row r="905" spans="2:5" hidden="1" x14ac:dyDescent="0.3">
      <c r="B905" s="56">
        <f>IFERROR(SUM(D905:E905),0)</f>
        <v>0</v>
      </c>
      <c r="C905" s="139" t="str">
        <f>'제품 추가'!AC903</f>
        <v>TIM</v>
      </c>
      <c r="D905" s="138">
        <f>IF($D$2="주말",INDEX(표5[#All],MATCH(C905,표5[[#All],[잉크]],0),18)+INDEX(표5[#All],MATCH(C905,표5[[#All],[잉크]],0),21),INDEX(표5[#All],MATCH(C905,표5[[#All],[잉크]],0),MATCH($D$2,표5[#Headers],0)+1))</f>
        <v>0</v>
      </c>
      <c r="E905" s="138">
        <f>IF($D$2="주말",INDEX(표5[#All],MATCH(C905,표5[[#All],[잉크]],0),19)+INDEX(표5[#All],MATCH(C905,표5[[#All],[잉크]],0),22),INDEX(표5[#All],MATCH(C905,표5[[#All],[잉크]],0),MATCH($D$2,표5[#Headers],0)+2))</f>
        <v>0</v>
      </c>
    </row>
    <row r="906" spans="2:5" hidden="1" x14ac:dyDescent="0.3">
      <c r="B906" s="56">
        <f>IFERROR(SUM(D906:E906),0)</f>
        <v>0</v>
      </c>
      <c r="C906" s="139" t="str">
        <f>'제품 추가'!AC904</f>
        <v>KACHY</v>
      </c>
      <c r="D906" s="138">
        <f>IF($D$2="주말",INDEX(표5[#All],MATCH(C906,표5[[#All],[잉크]],0),18)+INDEX(표5[#All],MATCH(C906,표5[[#All],[잉크]],0),21),INDEX(표5[#All],MATCH(C906,표5[[#All],[잉크]],0),MATCH($D$2,표5[#Headers],0)+1))</f>
        <v>0</v>
      </c>
      <c r="E906" s="138">
        <f>IF($D$2="주말",INDEX(표5[#All],MATCH(C906,표5[[#All],[잉크]],0),19)+INDEX(표5[#All],MATCH(C906,표5[[#All],[잉크]],0),22),INDEX(표5[#All],MATCH(C906,표5[[#All],[잉크]],0),MATCH($D$2,표5[#Headers],0)+2))</f>
        <v>0</v>
      </c>
    </row>
    <row r="907" spans="2:5" hidden="1" x14ac:dyDescent="0.3">
      <c r="B907" s="56">
        <f>IFERROR(SUM(D907:E907),0)</f>
        <v>0</v>
      </c>
      <c r="C907" s="139" t="str">
        <f>'제품 추가'!AC905</f>
        <v>JODY</v>
      </c>
      <c r="D907" s="138">
        <f>IF($D$2="주말",INDEX(표5[#All],MATCH(C907,표5[[#All],[잉크]],0),18)+INDEX(표5[#All],MATCH(C907,표5[[#All],[잉크]],0),21),INDEX(표5[#All],MATCH(C907,표5[[#All],[잉크]],0),MATCH($D$2,표5[#Headers],0)+1))</f>
        <v>0</v>
      </c>
      <c r="E907" s="138">
        <f>IF($D$2="주말",INDEX(표5[#All],MATCH(C907,표5[[#All],[잉크]],0),19)+INDEX(표5[#All],MATCH(C907,표5[[#All],[잉크]],0),22),INDEX(표5[#All],MATCH(C907,표5[[#All],[잉크]],0),MATCH($D$2,표5[#Headers],0)+2))</f>
        <v>0</v>
      </c>
    </row>
    <row r="908" spans="2:5" hidden="1" x14ac:dyDescent="0.3">
      <c r="B908" s="56">
        <f>IFERROR(SUM(D908:E908),0)</f>
        <v>0</v>
      </c>
      <c r="C908" s="139" t="str">
        <f>'제품 추가'!AC906</f>
        <v>BALVENIE</v>
      </c>
      <c r="D908" s="138">
        <f>IF($D$2="주말",INDEX(표5[#All],MATCH(C908,표5[[#All],[잉크]],0),18)+INDEX(표5[#All],MATCH(C908,표5[[#All],[잉크]],0),21),INDEX(표5[#All],MATCH(C908,표5[[#All],[잉크]],0),MATCH($D$2,표5[#Headers],0)+1))</f>
        <v>0</v>
      </c>
      <c r="E908" s="138">
        <f>IF($D$2="주말",INDEX(표5[#All],MATCH(C908,표5[[#All],[잉크]],0),19)+INDEX(표5[#All],MATCH(C908,표5[[#All],[잉크]],0),22),INDEX(표5[#All],MATCH(C908,표5[[#All],[잉크]],0),MATCH($D$2,표5[#Headers],0)+2))</f>
        <v>0</v>
      </c>
    </row>
    <row r="909" spans="2:5" hidden="1" x14ac:dyDescent="0.3">
      <c r="B909" s="56">
        <f>IFERROR(SUM(D909:E909),0)</f>
        <v>0</v>
      </c>
      <c r="C909" s="139" t="str">
        <f>'제품 추가'!AC907</f>
        <v>GLENFIDDICH</v>
      </c>
      <c r="D909" s="138">
        <f>IF($D$2="주말",INDEX(표5[#All],MATCH(C909,표5[[#All],[잉크]],0),18)+INDEX(표5[#All],MATCH(C909,표5[[#All],[잉크]],0),21),INDEX(표5[#All],MATCH(C909,표5[[#All],[잉크]],0),MATCH($D$2,표5[#Headers],0)+1))</f>
        <v>0</v>
      </c>
      <c r="E909" s="138">
        <f>IF($D$2="주말",INDEX(표5[#All],MATCH(C909,표5[[#All],[잉크]],0),19)+INDEX(표5[#All],MATCH(C909,표5[[#All],[잉크]],0),22),INDEX(표5[#All],MATCH(C909,표5[[#All],[잉크]],0),MATCH($D$2,표5[#Headers],0)+2))</f>
        <v>0</v>
      </c>
    </row>
    <row r="910" spans="2:5" hidden="1" x14ac:dyDescent="0.3">
      <c r="B910" s="56">
        <f>IFERROR(SUM(D910:E910),0)</f>
        <v>0</v>
      </c>
      <c r="C910" s="139" t="str">
        <f>'제품 추가'!AC908</f>
        <v>LORRY</v>
      </c>
      <c r="D910" s="138">
        <f>IF($D$2="주말",INDEX(표5[#All],MATCH(C910,표5[[#All],[잉크]],0),18)+INDEX(표5[#All],MATCH(C910,표5[[#All],[잉크]],0),21),INDEX(표5[#All],MATCH(C910,표5[[#All],[잉크]],0),MATCH($D$2,표5[#Headers],0)+1))</f>
        <v>0</v>
      </c>
      <c r="E910" s="138">
        <f>IF($D$2="주말",INDEX(표5[#All],MATCH(C910,표5[[#All],[잉크]],0),19)+INDEX(표5[#All],MATCH(C910,표5[[#All],[잉크]],0),22),INDEX(표5[#All],MATCH(C910,표5[[#All],[잉크]],0),MATCH($D$2,표5[#Headers],0)+2))</f>
        <v>0</v>
      </c>
    </row>
    <row r="911" spans="2:5" hidden="1" x14ac:dyDescent="0.3">
      <c r="B911" s="56">
        <f>IFERROR(SUM(D911:E911),0)</f>
        <v>0</v>
      </c>
      <c r="C911" s="139" t="str">
        <f>'제품 추가'!AC909</f>
        <v>MOLEY</v>
      </c>
      <c r="D911" s="138">
        <f>IF($D$2="주말",INDEX(표5[#All],MATCH(C911,표5[[#All],[잉크]],0),18)+INDEX(표5[#All],MATCH(C911,표5[[#All],[잉크]],0),21),INDEX(표5[#All],MATCH(C911,표5[[#All],[잉크]],0),MATCH($D$2,표5[#Headers],0)+1))</f>
        <v>0</v>
      </c>
      <c r="E911" s="138">
        <f>IF($D$2="주말",INDEX(표5[#All],MATCH(C911,표5[[#All],[잉크]],0),19)+INDEX(표5[#All],MATCH(C911,표5[[#All],[잉크]],0),22),INDEX(표5[#All],MATCH(C911,표5[[#All],[잉크]],0),MATCH($D$2,표5[#Headers],0)+2))</f>
        <v>0</v>
      </c>
    </row>
    <row r="912" spans="2:5" hidden="1" x14ac:dyDescent="0.3">
      <c r="B912" s="56">
        <f>IFERROR(SUM(D912:E912),0)</f>
        <v>0</v>
      </c>
      <c r="C912" s="139" t="str">
        <f>'제품 추가'!AC910</f>
        <v>BATTLE</v>
      </c>
      <c r="D912" s="138">
        <f>IF($D$2="주말",INDEX(표5[#All],MATCH(C912,표5[[#All],[잉크]],0),18)+INDEX(표5[#All],MATCH(C912,표5[[#All],[잉크]],0),21),INDEX(표5[#All],MATCH(C912,표5[[#All],[잉크]],0),MATCH($D$2,표5[#Headers],0)+1))</f>
        <v>0</v>
      </c>
      <c r="E912" s="138">
        <f>IF($D$2="주말",INDEX(표5[#All],MATCH(C912,표5[[#All],[잉크]],0),19)+INDEX(표5[#All],MATCH(C912,표5[[#All],[잉크]],0),22),INDEX(표5[#All],MATCH(C912,표5[[#All],[잉크]],0),MATCH($D$2,표5[#Headers],0)+2))</f>
        <v>0</v>
      </c>
    </row>
    <row r="913" spans="2:5" hidden="1" x14ac:dyDescent="0.3">
      <c r="B913" s="56">
        <f>IFERROR(SUM(D913:E913),0)</f>
        <v>0</v>
      </c>
      <c r="C913" s="139" t="str">
        <f>'제품 추가'!AC911</f>
        <v>CRUISER</v>
      </c>
      <c r="D913" s="138">
        <f>IF($D$2="주말",INDEX(표5[#All],MATCH(C913,표5[[#All],[잉크]],0),18)+INDEX(표5[#All],MATCH(C913,표5[[#All],[잉크]],0),21),INDEX(표5[#All],MATCH(C913,표5[[#All],[잉크]],0),MATCH($D$2,표5[#Headers],0)+1))</f>
        <v>0</v>
      </c>
      <c r="E913" s="138">
        <f>IF($D$2="주말",INDEX(표5[#All],MATCH(C913,표5[[#All],[잉크]],0),19)+INDEX(표5[#All],MATCH(C913,표5[[#All],[잉크]],0),22),INDEX(표5[#All],MATCH(C913,표5[[#All],[잉크]],0),MATCH($D$2,표5[#Headers],0)+2))</f>
        <v>0</v>
      </c>
    </row>
    <row r="914" spans="2:5" hidden="1" x14ac:dyDescent="0.3">
      <c r="B914" s="56">
        <f>IFERROR(SUM(D914:E914),0)</f>
        <v>0</v>
      </c>
      <c r="C914" s="139" t="str">
        <f>'제품 추가'!AC912</f>
        <v>DOKU</v>
      </c>
      <c r="D914" s="138">
        <f>IF($D$2="주말",INDEX(표5[#All],MATCH(C914,표5[[#All],[잉크]],0),18)+INDEX(표5[#All],MATCH(C914,표5[[#All],[잉크]],0),21),INDEX(표5[#All],MATCH(C914,표5[[#All],[잉크]],0),MATCH($D$2,표5[#Headers],0)+1))</f>
        <v>0</v>
      </c>
      <c r="E914" s="138">
        <f>IF($D$2="주말",INDEX(표5[#All],MATCH(C914,표5[[#All],[잉크]],0),19)+INDEX(표5[#All],MATCH(C914,표5[[#All],[잉크]],0),22),INDEX(표5[#All],MATCH(C914,표5[[#All],[잉크]],0),MATCH($D$2,표5[#Headers],0)+2))</f>
        <v>0</v>
      </c>
    </row>
    <row r="915" spans="2:5" hidden="1" x14ac:dyDescent="0.3">
      <c r="B915" s="56">
        <f>IFERROR(SUM(D915:E915),0)</f>
        <v>0</v>
      </c>
      <c r="C915" s="139" t="str">
        <f>'제품 추가'!AC913</f>
        <v>FODEN</v>
      </c>
      <c r="D915" s="138">
        <f>IF($D$2="주말",INDEX(표5[#All],MATCH(C915,표5[[#All],[잉크]],0),18)+INDEX(표5[#All],MATCH(C915,표5[[#All],[잉크]],0),21),INDEX(표5[#All],MATCH(C915,표5[[#All],[잉크]],0),MATCH($D$2,표5[#Headers],0)+1))</f>
        <v>0</v>
      </c>
      <c r="E915" s="138">
        <f>IF($D$2="주말",INDEX(표5[#All],MATCH(C915,표5[[#All],[잉크]],0),19)+INDEX(표5[#All],MATCH(C915,표5[[#All],[잉크]],0),22),INDEX(표5[#All],MATCH(C915,표5[[#All],[잉크]],0),MATCH($D$2,표5[#Headers],0)+2))</f>
        <v>0</v>
      </c>
    </row>
    <row r="916" spans="2:5" hidden="1" x14ac:dyDescent="0.3">
      <c r="B916" s="56">
        <f>IFERROR(SUM(D916:E916),0)</f>
        <v>0</v>
      </c>
      <c r="C916" s="139" t="str">
        <f>'제품 추가'!AC914</f>
        <v>INSIDE</v>
      </c>
      <c r="D916" s="138">
        <f>IF($D$2="주말",INDEX(표5[#All],MATCH(C916,표5[[#All],[잉크]],0),18)+INDEX(표5[#All],MATCH(C916,표5[[#All],[잉크]],0),21),INDEX(표5[#All],MATCH(C916,표5[[#All],[잉크]],0),MATCH($D$2,표5[#Headers],0)+1))</f>
        <v>0</v>
      </c>
      <c r="E916" s="138">
        <f>IF($D$2="주말",INDEX(표5[#All],MATCH(C916,표5[[#All],[잉크]],0),19)+INDEX(표5[#All],MATCH(C916,표5[[#All],[잉크]],0),22),INDEX(표5[#All],MATCH(C916,표5[[#All],[잉크]],0),MATCH($D$2,표5[#Headers],0)+2))</f>
        <v>0</v>
      </c>
    </row>
    <row r="917" spans="2:5" hidden="1" x14ac:dyDescent="0.3">
      <c r="B917" s="56">
        <f>IFERROR(SUM(D917:E917),0)</f>
        <v>0</v>
      </c>
      <c r="C917" s="139" t="str">
        <f>'제품 추가'!AC915</f>
        <v>OUT</v>
      </c>
      <c r="D917" s="138">
        <f>IF($D$2="주말",INDEX(표5[#All],MATCH(C917,표5[[#All],[잉크]],0),18)+INDEX(표5[#All],MATCH(C917,표5[[#All],[잉크]],0),21),INDEX(표5[#All],MATCH(C917,표5[[#All],[잉크]],0),MATCH($D$2,표5[#Headers],0)+1))</f>
        <v>0</v>
      </c>
      <c r="E917" s="138">
        <f>IF($D$2="주말",INDEX(표5[#All],MATCH(C917,표5[[#All],[잉크]],0),19)+INDEX(표5[#All],MATCH(C917,표5[[#All],[잉크]],0),22),INDEX(표5[#All],MATCH(C917,표5[[#All],[잉크]],0),MATCH($D$2,표5[#Headers],0)+2))</f>
        <v>0</v>
      </c>
    </row>
    <row r="918" spans="2:5" hidden="1" x14ac:dyDescent="0.3">
      <c r="B918" s="56">
        <f>IFERROR(SUM(D918:E918),0)</f>
        <v>0</v>
      </c>
      <c r="C918" s="139" t="str">
        <f>'제품 추가'!AC916</f>
        <v>HERMES</v>
      </c>
      <c r="D918" s="138">
        <f>IF($D$2="주말",INDEX(표5[#All],MATCH(C918,표5[[#All],[잉크]],0),18)+INDEX(표5[#All],MATCH(C918,표5[[#All],[잉크]],0),21),INDEX(표5[#All],MATCH(C918,표5[[#All],[잉크]],0),MATCH($D$2,표5[#Headers],0)+1))</f>
        <v>0</v>
      </c>
      <c r="E918" s="138">
        <f>IF($D$2="주말",INDEX(표5[#All],MATCH(C918,표5[[#All],[잉크]],0),19)+INDEX(표5[#All],MATCH(C918,표5[[#All],[잉크]],0),22),INDEX(표5[#All],MATCH(C918,표5[[#All],[잉크]],0),MATCH($D$2,표5[#Headers],0)+2))</f>
        <v>0</v>
      </c>
    </row>
    <row r="919" spans="2:5" hidden="1" x14ac:dyDescent="0.3">
      <c r="B919" s="56">
        <f>IFERROR(SUM(D919:E919),0)</f>
        <v>0</v>
      </c>
      <c r="C919" s="139" t="str">
        <f>'제품 추가'!AC917</f>
        <v>DIOR</v>
      </c>
      <c r="D919" s="138">
        <f>IF($D$2="주말",INDEX(표5[#All],MATCH(C919,표5[[#All],[잉크]],0),18)+INDEX(표5[#All],MATCH(C919,표5[[#All],[잉크]],0),21),INDEX(표5[#All],MATCH(C919,표5[[#All],[잉크]],0),MATCH($D$2,표5[#Headers],0)+1))</f>
        <v>0</v>
      </c>
      <c r="E919" s="138">
        <f>IF($D$2="주말",INDEX(표5[#All],MATCH(C919,표5[[#All],[잉크]],0),19)+INDEX(표5[#All],MATCH(C919,표5[[#All],[잉크]],0),22),INDEX(표5[#All],MATCH(C919,표5[[#All],[잉크]],0),MATCH($D$2,표5[#Headers],0)+2))</f>
        <v>0</v>
      </c>
    </row>
    <row r="920" spans="2:5" hidden="1" x14ac:dyDescent="0.3">
      <c r="B920" s="56">
        <f>IFERROR(SUM(D920:E920),0)</f>
        <v>0</v>
      </c>
      <c r="C920" s="139" t="str">
        <f>'제품 추가'!AC918</f>
        <v>SIVIR</v>
      </c>
      <c r="D920" s="138">
        <f>IF($D$2="주말",INDEX(표5[#All],MATCH(C920,표5[[#All],[잉크]],0),18)+INDEX(표5[#All],MATCH(C920,표5[[#All],[잉크]],0),21),INDEX(표5[#All],MATCH(C920,표5[[#All],[잉크]],0),MATCH($D$2,표5[#Headers],0)+1))</f>
        <v>0</v>
      </c>
      <c r="E920" s="138">
        <f>IF($D$2="주말",INDEX(표5[#All],MATCH(C920,표5[[#All],[잉크]],0),19)+INDEX(표5[#All],MATCH(C920,표5[[#All],[잉크]],0),22),INDEX(표5[#All],MATCH(C920,표5[[#All],[잉크]],0),MATCH($D$2,표5[#Headers],0)+2))</f>
        <v>0</v>
      </c>
    </row>
    <row r="921" spans="2:5" hidden="1" x14ac:dyDescent="0.3">
      <c r="B921" s="56">
        <f>IFERROR(SUM(D921:E921),0)</f>
        <v>0</v>
      </c>
      <c r="C921" s="139" t="str">
        <f>'제품 추가'!AC919</f>
        <v>GRAGAS</v>
      </c>
      <c r="D921" s="138">
        <f>IF($D$2="주말",INDEX(표5[#All],MATCH(C921,표5[[#All],[잉크]],0),18)+INDEX(표5[#All],MATCH(C921,표5[[#All],[잉크]],0),21),INDEX(표5[#All],MATCH(C921,표5[[#All],[잉크]],0),MATCH($D$2,표5[#Headers],0)+1))</f>
        <v>0</v>
      </c>
      <c r="E921" s="138">
        <f>IF($D$2="주말",INDEX(표5[#All],MATCH(C921,표5[[#All],[잉크]],0),19)+INDEX(표5[#All],MATCH(C921,표5[[#All],[잉크]],0),22),INDEX(표5[#All],MATCH(C921,표5[[#All],[잉크]],0),MATCH($D$2,표5[#Headers],0)+2))</f>
        <v>0</v>
      </c>
    </row>
    <row r="922" spans="2:5" hidden="1" x14ac:dyDescent="0.3">
      <c r="B922" s="56">
        <f>IFERROR(SUM(D922:E922),0)</f>
        <v>0</v>
      </c>
      <c r="C922" s="139" t="str">
        <f>'제품 추가'!AC970</f>
        <v>LISSE</v>
      </c>
      <c r="D922" s="138">
        <f>IF($D$2="주말",INDEX(표5[#All],MATCH(C922,표5[[#All],[잉크]],0),18)+INDEX(표5[#All],MATCH(C922,표5[[#All],[잉크]],0),21),INDEX(표5[#All],MATCH(C922,표5[[#All],[잉크]],0),MATCH($D$2,표5[#Headers],0)+1))</f>
        <v>0</v>
      </c>
      <c r="E922" s="138">
        <f>IF($D$2="주말",INDEX(표5[#All],MATCH(C922,표5[[#All],[잉크]],0),19)+INDEX(표5[#All],MATCH(C922,표5[[#All],[잉크]],0),22),INDEX(표5[#All],MATCH(C922,표5[[#All],[잉크]],0),MATCH($D$2,표5[#Headers],0)+2))</f>
        <v>0</v>
      </c>
    </row>
    <row r="923" spans="2:5" hidden="1" x14ac:dyDescent="0.3">
      <c r="B923" s="56">
        <f>IFERROR(SUM(D923:E923),0)</f>
        <v>0</v>
      </c>
      <c r="C923" s="139" t="str">
        <f>'제품 추가'!AC921</f>
        <v>IVE</v>
      </c>
      <c r="D923" s="138">
        <f>IF($D$2="주말",INDEX(표5[#All],MATCH(C923,표5[[#All],[잉크]],0),18)+INDEX(표5[#All],MATCH(C923,표5[[#All],[잉크]],0),21),INDEX(표5[#All],MATCH(C923,표5[[#All],[잉크]],0),MATCH($D$2,표5[#Headers],0)+1))</f>
        <v>0</v>
      </c>
      <c r="E923" s="138">
        <f>IF($D$2="주말",INDEX(표5[#All],MATCH(C923,표5[[#All],[잉크]],0),19)+INDEX(표5[#All],MATCH(C923,표5[[#All],[잉크]],0),22),INDEX(표5[#All],MATCH(C923,표5[[#All],[잉크]],0),MATCH($D$2,표5[#Headers],0)+2))</f>
        <v>0</v>
      </c>
    </row>
    <row r="924" spans="2:5" hidden="1" x14ac:dyDescent="0.3">
      <c r="B924" s="56">
        <f>IFERROR(SUM(D924:E924),0)</f>
        <v>0</v>
      </c>
      <c r="C924" s="139" t="str">
        <f>'제품 추가'!AC922</f>
        <v>SYNDRA</v>
      </c>
      <c r="D924" s="138">
        <f>IF($D$2="주말",INDEX(표5[#All],MATCH(C924,표5[[#All],[잉크]],0),18)+INDEX(표5[#All],MATCH(C924,표5[[#All],[잉크]],0),21),INDEX(표5[#All],MATCH(C924,표5[[#All],[잉크]],0),MATCH($D$2,표5[#Headers],0)+1))</f>
        <v>0</v>
      </c>
      <c r="E924" s="138">
        <f>IF($D$2="주말",INDEX(표5[#All],MATCH(C924,표5[[#All],[잉크]],0),19)+INDEX(표5[#All],MATCH(C924,표5[[#All],[잉크]],0),22),INDEX(표5[#All],MATCH(C924,표5[[#All],[잉크]],0),MATCH($D$2,표5[#Headers],0)+2))</f>
        <v>0</v>
      </c>
    </row>
    <row r="925" spans="2:5" hidden="1" x14ac:dyDescent="0.3">
      <c r="B925" s="56">
        <f>IFERROR(SUM(D925:E925),0)</f>
        <v>0</v>
      </c>
      <c r="C925" s="139" t="str">
        <f>'제품 추가'!AC923</f>
        <v>IVERN</v>
      </c>
      <c r="D925" s="138">
        <f>IF($D$2="주말",INDEX(표5[#All],MATCH(C925,표5[[#All],[잉크]],0),18)+INDEX(표5[#All],MATCH(C925,표5[[#All],[잉크]],0),21),INDEX(표5[#All],MATCH(C925,표5[[#All],[잉크]],0),MATCH($D$2,표5[#Headers],0)+1))</f>
        <v>0</v>
      </c>
      <c r="E925" s="138">
        <f>IF($D$2="주말",INDEX(표5[#All],MATCH(C925,표5[[#All],[잉크]],0),19)+INDEX(표5[#All],MATCH(C925,표5[[#All],[잉크]],0),22),INDEX(표5[#All],MATCH(C925,표5[[#All],[잉크]],0),MATCH($D$2,표5[#Headers],0)+2))</f>
        <v>0</v>
      </c>
    </row>
    <row r="926" spans="2:5" hidden="1" x14ac:dyDescent="0.3">
      <c r="B926" s="56">
        <f>IFERROR(SUM(D926:E926),0)</f>
        <v>0</v>
      </c>
      <c r="C926" s="139" t="str">
        <f>'제품 추가'!AC924</f>
        <v>LHDARK</v>
      </c>
      <c r="D926" s="138">
        <f>IF($D$2="주말",INDEX(표5[#All],MATCH(C926,표5[[#All],[잉크]],0),18)+INDEX(표5[#All],MATCH(C926,표5[[#All],[잉크]],0),21),INDEX(표5[#All],MATCH(C926,표5[[#All],[잉크]],0),MATCH($D$2,표5[#Headers],0)+1))</f>
        <v>0</v>
      </c>
      <c r="E926" s="138">
        <f>IF($D$2="주말",INDEX(표5[#All],MATCH(C926,표5[[#All],[잉크]],0),19)+INDEX(표5[#All],MATCH(C926,표5[[#All],[잉크]],0),22),INDEX(표5[#All],MATCH(C926,표5[[#All],[잉크]],0),MATCH($D$2,표5[#Headers],0)+2))</f>
        <v>0</v>
      </c>
    </row>
    <row r="927" spans="2:5" hidden="1" x14ac:dyDescent="0.3">
      <c r="B927" s="56">
        <f>IFERROR(SUM(D927:E927),0)</f>
        <v>0</v>
      </c>
      <c r="C927" s="139" t="str">
        <f>'제품 추가'!AC925</f>
        <v>LHGRAY</v>
      </c>
      <c r="D927" s="138">
        <f>IF($D$2="주말",INDEX(표5[#All],MATCH(C927,표5[[#All],[잉크]],0),18)+INDEX(표5[#All],MATCH(C927,표5[[#All],[잉크]],0),21),INDEX(표5[#All],MATCH(C927,표5[[#All],[잉크]],0),MATCH($D$2,표5[#Headers],0)+1))</f>
        <v>0</v>
      </c>
      <c r="E927" s="138">
        <f>IF($D$2="주말",INDEX(표5[#All],MATCH(C927,표5[[#All],[잉크]],0),19)+INDEX(표5[#All],MATCH(C927,표5[[#All],[잉크]],0),22),INDEX(표5[#All],MATCH(C927,표5[[#All],[잉크]],0),MATCH($D$2,표5[#Headers],0)+2))</f>
        <v>0</v>
      </c>
    </row>
    <row r="928" spans="2:5" hidden="1" x14ac:dyDescent="0.3">
      <c r="B928" s="56">
        <f>IFERROR(SUM(D928:E928),0)</f>
        <v>0</v>
      </c>
      <c r="C928" s="139" t="str">
        <f>'제품 추가'!AC231</f>
        <v>HICKORY</v>
      </c>
      <c r="D928" s="138">
        <f>IF($D$2="주말",INDEX(표5[#All],MATCH(C928,표5[[#All],[잉크]],0),18)+INDEX(표5[#All],MATCH(C928,표5[[#All],[잉크]],0),21),INDEX(표5[#All],MATCH(C928,표5[[#All],[잉크]],0),MATCH($D$2,표5[#Headers],0)+1))</f>
        <v>0</v>
      </c>
      <c r="E928" s="138">
        <f>IF($D$2="주말",INDEX(표5[#All],MATCH(C928,표5[[#All],[잉크]],0),19)+INDEX(표5[#All],MATCH(C928,표5[[#All],[잉크]],0),22),INDEX(표5[#All],MATCH(C928,표5[[#All],[잉크]],0),MATCH($D$2,표5[#Headers],0)+2))</f>
        <v>0</v>
      </c>
    </row>
    <row r="929" spans="2:5" hidden="1" x14ac:dyDescent="0.3">
      <c r="B929" s="56">
        <f>IFERROR(SUM(D929:E929),0)</f>
        <v>0</v>
      </c>
      <c r="C929" s="139" t="str">
        <f>'제품 추가'!AC927</f>
        <v>DIANA</v>
      </c>
      <c r="D929" s="138">
        <f>IF($D$2="주말",INDEX(표5[#All],MATCH(C929,표5[[#All],[잉크]],0),18)+INDEX(표5[#All],MATCH(C929,표5[[#All],[잉크]],0),21),INDEX(표5[#All],MATCH(C929,표5[[#All],[잉크]],0),MATCH($D$2,표5[#Headers],0)+1))</f>
        <v>0</v>
      </c>
      <c r="E929" s="138">
        <f>IF($D$2="주말",INDEX(표5[#All],MATCH(C929,표5[[#All],[잉크]],0),19)+INDEX(표5[#All],MATCH(C929,표5[[#All],[잉크]],0),22),INDEX(표5[#All],MATCH(C929,표5[[#All],[잉크]],0),MATCH($D$2,표5[#Headers],0)+2))</f>
        <v>0</v>
      </c>
    </row>
    <row r="930" spans="2:5" hidden="1" x14ac:dyDescent="0.3">
      <c r="B930" s="56">
        <f>IFERROR(SUM(D930:E930),0)</f>
        <v>0</v>
      </c>
      <c r="C930" s="139" t="str">
        <f>'제품 추가'!AC928</f>
        <v>RUMBLE</v>
      </c>
      <c r="D930" s="138">
        <f>IF($D$2="주말",INDEX(표5[#All],MATCH(C930,표5[[#All],[잉크]],0),18)+INDEX(표5[#All],MATCH(C930,표5[[#All],[잉크]],0),21),INDEX(표5[#All],MATCH(C930,표5[[#All],[잉크]],0),MATCH($D$2,표5[#Headers],0)+1))</f>
        <v>0</v>
      </c>
      <c r="E930" s="138">
        <f>IF($D$2="주말",INDEX(표5[#All],MATCH(C930,표5[[#All],[잉크]],0),19)+INDEX(표5[#All],MATCH(C930,표5[[#All],[잉크]],0),22),INDEX(표5[#All],MATCH(C930,표5[[#All],[잉크]],0),MATCH($D$2,표5[#Headers],0)+2))</f>
        <v>0</v>
      </c>
    </row>
    <row r="931" spans="2:5" hidden="1" x14ac:dyDescent="0.3">
      <c r="B931" s="56">
        <f>IFERROR(SUM(D931:E931),0)</f>
        <v>0</v>
      </c>
      <c r="C931" s="139" t="str">
        <f>'제품 추가'!AC929</f>
        <v>BECKHAM</v>
      </c>
      <c r="D931" s="138">
        <f>IF($D$2="주말",INDEX(표5[#All],MATCH(C931,표5[[#All],[잉크]],0),18)+INDEX(표5[#All],MATCH(C931,표5[[#All],[잉크]],0),21),INDEX(표5[#All],MATCH(C931,표5[[#All],[잉크]],0),MATCH($D$2,표5[#Headers],0)+1))</f>
        <v>0</v>
      </c>
      <c r="E931" s="138">
        <f>IF($D$2="주말",INDEX(표5[#All],MATCH(C931,표5[[#All],[잉크]],0),19)+INDEX(표5[#All],MATCH(C931,표5[[#All],[잉크]],0),22),INDEX(표5[#All],MATCH(C931,표5[[#All],[잉크]],0),MATCH($D$2,표5[#Headers],0)+2))</f>
        <v>0</v>
      </c>
    </row>
    <row r="932" spans="2:5" hidden="1" x14ac:dyDescent="0.3">
      <c r="B932" s="56">
        <f>IFERROR(SUM(D932:E932),0)</f>
        <v>0</v>
      </c>
      <c r="C932" s="139" t="str">
        <f>'제품 추가'!AC930</f>
        <v>PUG</v>
      </c>
      <c r="D932" s="138">
        <f>IF($D$2="주말",INDEX(표5[#All],MATCH(C932,표5[[#All],[잉크]],0),18)+INDEX(표5[#All],MATCH(C932,표5[[#All],[잉크]],0),21),INDEX(표5[#All],MATCH(C932,표5[[#All],[잉크]],0),MATCH($D$2,표5[#Headers],0)+1))</f>
        <v>0</v>
      </c>
      <c r="E932" s="138">
        <f>IF($D$2="주말",INDEX(표5[#All],MATCH(C932,표5[[#All],[잉크]],0),19)+INDEX(표5[#All],MATCH(C932,표5[[#All],[잉크]],0),22),INDEX(표5[#All],MATCH(C932,표5[[#All],[잉크]],0),MATCH($D$2,표5[#Headers],0)+2))</f>
        <v>0</v>
      </c>
    </row>
    <row r="933" spans="2:5" hidden="1" x14ac:dyDescent="0.3">
      <c r="B933" s="56">
        <f>IFERROR(SUM(D933:E933),0)</f>
        <v>0</v>
      </c>
      <c r="C933" s="139" t="str">
        <f>'제품 추가'!AC931</f>
        <v>POODLE</v>
      </c>
      <c r="D933" s="138">
        <f>IF($D$2="주말",INDEX(표5[#All],MATCH(C933,표5[[#All],[잉크]],0),18)+INDEX(표5[#All],MATCH(C933,표5[[#All],[잉크]],0),21),INDEX(표5[#All],MATCH(C933,표5[[#All],[잉크]],0),MATCH($D$2,표5[#Headers],0)+1))</f>
        <v>0</v>
      </c>
      <c r="E933" s="138">
        <f>IF($D$2="주말",INDEX(표5[#All],MATCH(C933,표5[[#All],[잉크]],0),19)+INDEX(표5[#All],MATCH(C933,표5[[#All],[잉크]],0),22),INDEX(표5[#All],MATCH(C933,표5[[#All],[잉크]],0),MATCH($D$2,표5[#Headers],0)+2))</f>
        <v>0</v>
      </c>
    </row>
    <row r="934" spans="2:5" hidden="1" x14ac:dyDescent="0.3">
      <c r="B934" s="56">
        <f>IFERROR(SUM(D934:E934),0)</f>
        <v>0</v>
      </c>
      <c r="C934" s="139" t="str">
        <f>'제품 추가'!AC283</f>
        <v>LVIENNA</v>
      </c>
      <c r="D934" s="138">
        <f>IF($D$2="주말",INDEX(표5[#All],MATCH(C934,표5[[#All],[잉크]],0),18)+INDEX(표5[#All],MATCH(C934,표5[[#All],[잉크]],0),21),INDEX(표5[#All],MATCH(C934,표5[[#All],[잉크]],0),MATCH($D$2,표5[#Headers],0)+1))</f>
        <v>0</v>
      </c>
      <c r="E934" s="138">
        <f>IF($D$2="주말",INDEX(표5[#All],MATCH(C934,표5[[#All],[잉크]],0),19)+INDEX(표5[#All],MATCH(C934,표5[[#All],[잉크]],0),22),INDEX(표5[#All],MATCH(C934,표5[[#All],[잉크]],0),MATCH($D$2,표5[#Headers],0)+2))</f>
        <v>0</v>
      </c>
    </row>
    <row r="935" spans="2:5" hidden="1" x14ac:dyDescent="0.3">
      <c r="B935" s="56">
        <f>IFERROR(SUM(D935:E935),0)</f>
        <v>0</v>
      </c>
      <c r="C935" s="139" t="str">
        <f>'제품 추가'!AC1042</f>
        <v>MARADONA</v>
      </c>
      <c r="D935" s="138">
        <f>IF($D$2="주말",INDEX(표5[#All],MATCH(C935,표5[[#All],[잉크]],0),18)+INDEX(표5[#All],MATCH(C935,표5[[#All],[잉크]],0),21),INDEX(표5[#All],MATCH(C935,표5[[#All],[잉크]],0),MATCH($D$2,표5[#Headers],0)+1))</f>
        <v>0</v>
      </c>
      <c r="E935" s="138">
        <f>IF($D$2="주말",INDEX(표5[#All],MATCH(C935,표5[[#All],[잉크]],0),19)+INDEX(표5[#All],MATCH(C935,표5[[#All],[잉크]],0),22),INDEX(표5[#All],MATCH(C935,표5[[#All],[잉크]],0),MATCH($D$2,표5[#Headers],0)+2))</f>
        <v>0</v>
      </c>
    </row>
    <row r="936" spans="2:5" hidden="1" x14ac:dyDescent="0.3">
      <c r="B936" s="56">
        <f>IFERROR(SUM(D936:E936),0)</f>
        <v>0</v>
      </c>
      <c r="C936" s="139" t="str">
        <f>'제품 추가'!AC934</f>
        <v>ILLAOI</v>
      </c>
      <c r="D936" s="138">
        <f>IF($D$2="주말",INDEX(표5[#All],MATCH(C936,표5[[#All],[잉크]],0),18)+INDEX(표5[#All],MATCH(C936,표5[[#All],[잉크]],0),21),INDEX(표5[#All],MATCH(C936,표5[[#All],[잉크]],0),MATCH($D$2,표5[#Headers],0)+1))</f>
        <v>0</v>
      </c>
      <c r="E936" s="138">
        <f>IF($D$2="주말",INDEX(표5[#All],MATCH(C936,표5[[#All],[잉크]],0),19)+INDEX(표5[#All],MATCH(C936,표5[[#All],[잉크]],0),22),INDEX(표5[#All],MATCH(C936,표5[[#All],[잉크]],0),MATCH($D$2,표5[#Headers],0)+2))</f>
        <v>0</v>
      </c>
    </row>
    <row r="937" spans="2:5" hidden="1" x14ac:dyDescent="0.3">
      <c r="B937" s="56">
        <f>IFERROR(SUM(D937:E937),0)</f>
        <v>0</v>
      </c>
      <c r="C937" s="139" t="str">
        <f>'제품 추가'!AC935</f>
        <v>FIORA</v>
      </c>
      <c r="D937" s="138">
        <f>IF($D$2="주말",INDEX(표5[#All],MATCH(C937,표5[[#All],[잉크]],0),18)+INDEX(표5[#All],MATCH(C937,표5[[#All],[잉크]],0),21),INDEX(표5[#All],MATCH(C937,표5[[#All],[잉크]],0),MATCH($D$2,표5[#Headers],0)+1))</f>
        <v>0</v>
      </c>
      <c r="E937" s="138">
        <f>IF($D$2="주말",INDEX(표5[#All],MATCH(C937,표5[[#All],[잉크]],0),19)+INDEX(표5[#All],MATCH(C937,표5[[#All],[잉크]],0),22),INDEX(표5[#All],MATCH(C937,표5[[#All],[잉크]],0),MATCH($D$2,표5[#Headers],0)+2))</f>
        <v>0</v>
      </c>
    </row>
    <row r="938" spans="2:5" hidden="1" x14ac:dyDescent="0.3">
      <c r="B938" s="56">
        <f>IFERROR(SUM(D938:E938),0)</f>
        <v>0</v>
      </c>
      <c r="C938" s="139" t="str">
        <f>'제품 추가'!AC936</f>
        <v>GAREN</v>
      </c>
      <c r="D938" s="138">
        <f>IF($D$2="주말",INDEX(표5[#All],MATCH(C938,표5[[#All],[잉크]],0),18)+INDEX(표5[#All],MATCH(C938,표5[[#All],[잉크]],0),21),INDEX(표5[#All],MATCH(C938,표5[[#All],[잉크]],0),MATCH($D$2,표5[#Headers],0)+1))</f>
        <v>0</v>
      </c>
      <c r="E938" s="138">
        <f>IF($D$2="주말",INDEX(표5[#All],MATCH(C938,표5[[#All],[잉크]],0),19)+INDEX(표5[#All],MATCH(C938,표5[[#All],[잉크]],0),22),INDEX(표5[#All],MATCH(C938,표5[[#All],[잉크]],0),MATCH($D$2,표5[#Headers],0)+2))</f>
        <v>0</v>
      </c>
    </row>
    <row r="939" spans="2:5" x14ac:dyDescent="0.3">
      <c r="B939" s="56">
        <f>IFERROR(SUM(D939:E939),0)</f>
        <v>2</v>
      </c>
      <c r="C939" s="139" t="str">
        <f>'제품 추가'!AC938</f>
        <v>MATATA</v>
      </c>
      <c r="D939" s="138">
        <f>IF($D$2="주말",INDEX(표5[#All],MATCH(C939,표5[[#All],[잉크]],0),18)+INDEX(표5[#All],MATCH(C939,표5[[#All],[잉크]],0),21),INDEX(표5[#All],MATCH(C939,표5[[#All],[잉크]],0),MATCH($D$2,표5[#Headers],0)+1))</f>
        <v>2</v>
      </c>
      <c r="E939" s="138">
        <f>IF($D$2="주말",INDEX(표5[#All],MATCH(C939,표5[[#All],[잉크]],0),19)+INDEX(표5[#All],MATCH(C939,표5[[#All],[잉크]],0),22),INDEX(표5[#All],MATCH(C939,표5[[#All],[잉크]],0),MATCH($D$2,표5[#Headers],0)+2))</f>
        <v>0</v>
      </c>
    </row>
    <row r="940" spans="2:5" x14ac:dyDescent="0.3">
      <c r="B940" s="56">
        <f>IFERROR(SUM(D940:E940),0)</f>
        <v>2</v>
      </c>
      <c r="C940" s="139" t="str">
        <f>'제품 추가'!AC1207</f>
        <v>MATCHA</v>
      </c>
      <c r="D940" s="138">
        <f>IF($D$2="주말",INDEX(표5[#All],MATCH(C940,표5[[#All],[잉크]],0),18)+INDEX(표5[#All],MATCH(C940,표5[[#All],[잉크]],0),21),INDEX(표5[#All],MATCH(C940,표5[[#All],[잉크]],0),MATCH($D$2,표5[#Headers],0)+1))</f>
        <v>0</v>
      </c>
      <c r="E940" s="138">
        <f>IF($D$2="주말",INDEX(표5[#All],MATCH(C940,표5[[#All],[잉크]],0),19)+INDEX(표5[#All],MATCH(C940,표5[[#All],[잉크]],0),22),INDEX(표5[#All],MATCH(C940,표5[[#All],[잉크]],0),MATCH($D$2,표5[#Headers],0)+2))</f>
        <v>2</v>
      </c>
    </row>
    <row r="941" spans="2:5" hidden="1" x14ac:dyDescent="0.3">
      <c r="B941" s="56">
        <f>IFERROR(SUM(D941:E941),0)</f>
        <v>0</v>
      </c>
      <c r="C941" s="139" t="str">
        <f>'제품 추가'!AC939</f>
        <v>MORGANA</v>
      </c>
      <c r="D941" s="138">
        <f>IF($D$2="주말",INDEX(표5[#All],MATCH(C941,표5[[#All],[잉크]],0),18)+INDEX(표5[#All],MATCH(C941,표5[[#All],[잉크]],0),21),INDEX(표5[#All],MATCH(C941,표5[[#All],[잉크]],0),MATCH($D$2,표5[#Headers],0)+1))</f>
        <v>0</v>
      </c>
      <c r="E941" s="138">
        <f>IF($D$2="주말",INDEX(표5[#All],MATCH(C941,표5[[#All],[잉크]],0),19)+INDEX(표5[#All],MATCH(C941,표5[[#All],[잉크]],0),22),INDEX(표5[#All],MATCH(C941,표5[[#All],[잉크]],0),MATCH($D$2,표5[#Headers],0)+2))</f>
        <v>0</v>
      </c>
    </row>
    <row r="942" spans="2:5" hidden="1" x14ac:dyDescent="0.3">
      <c r="B942" s="56">
        <f>IFERROR(SUM(D942:E942),0)</f>
        <v>0</v>
      </c>
      <c r="C942" s="139" t="str">
        <f>'제품 추가'!AC940</f>
        <v>NEEKO</v>
      </c>
      <c r="D942" s="138">
        <f>IF($D$2="주말",INDEX(표5[#All],MATCH(C942,표5[[#All],[잉크]],0),18)+INDEX(표5[#All],MATCH(C942,표5[[#All],[잉크]],0),21),INDEX(표5[#All],MATCH(C942,표5[[#All],[잉크]],0),MATCH($D$2,표5[#Headers],0)+1))</f>
        <v>0</v>
      </c>
      <c r="E942" s="138">
        <f>IF($D$2="주말",INDEX(표5[#All],MATCH(C942,표5[[#All],[잉크]],0),19)+INDEX(표5[#All],MATCH(C942,표5[[#All],[잉크]],0),22),INDEX(표5[#All],MATCH(C942,표5[[#All],[잉크]],0),MATCH($D$2,표5[#Headers],0)+2))</f>
        <v>0</v>
      </c>
    </row>
    <row r="943" spans="2:5" hidden="1" x14ac:dyDescent="0.3">
      <c r="B943" s="56">
        <f>IFERROR(SUM(D943:E943),0)</f>
        <v>0</v>
      </c>
      <c r="C943" s="139" t="str">
        <f>'제품 추가'!AC941</f>
        <v>RUN</v>
      </c>
      <c r="D943" s="138">
        <f>IF($D$2="주말",INDEX(표5[#All],MATCH(C943,표5[[#All],[잉크]],0),18)+INDEX(표5[#All],MATCH(C943,표5[[#All],[잉크]],0),21),INDEX(표5[#All],MATCH(C943,표5[[#All],[잉크]],0),MATCH($D$2,표5[#Headers],0)+1))</f>
        <v>0</v>
      </c>
      <c r="E943" s="138">
        <f>IF($D$2="주말",INDEX(표5[#All],MATCH(C943,표5[[#All],[잉크]],0),19)+INDEX(표5[#All],MATCH(C943,표5[[#All],[잉크]],0),22),INDEX(표5[#All],MATCH(C943,표5[[#All],[잉크]],0),MATCH($D$2,표5[#Headers],0)+2))</f>
        <v>0</v>
      </c>
    </row>
    <row r="944" spans="2:5" x14ac:dyDescent="0.3">
      <c r="B944" s="56">
        <f>IFERROR(SUM(D944:E944),0)</f>
        <v>2</v>
      </c>
      <c r="C944" s="139" t="str">
        <f>'제품 추가'!AC1243</f>
        <v>MATRIX</v>
      </c>
      <c r="D944" s="138">
        <f>IF($D$2="주말",INDEX(표5[#All],MATCH(C944,표5[[#All],[잉크]],0),18)+INDEX(표5[#All],MATCH(C944,표5[[#All],[잉크]],0),21),INDEX(표5[#All],MATCH(C944,표5[[#All],[잉크]],0),MATCH($D$2,표5[#Headers],0)+1))</f>
        <v>2</v>
      </c>
      <c r="E944" s="138">
        <f>IF($D$2="주말",INDEX(표5[#All],MATCH(C944,표5[[#All],[잉크]],0),19)+INDEX(표5[#All],MATCH(C944,표5[[#All],[잉크]],0),22),INDEX(표5[#All],MATCH(C944,표5[[#All],[잉크]],0),MATCH($D$2,표5[#Headers],0)+2))</f>
        <v>0</v>
      </c>
    </row>
    <row r="945" spans="2:5" x14ac:dyDescent="0.3">
      <c r="B945" s="56">
        <f>IFERROR(SUM(D945:E945),0)</f>
        <v>2</v>
      </c>
      <c r="C945" s="139" t="str">
        <f>'제품 추가'!AC669</f>
        <v>MESSI</v>
      </c>
      <c r="D945" s="138">
        <f>IF($D$2="주말",INDEX(표5[#All],MATCH(C945,표5[[#All],[잉크]],0),18)+INDEX(표5[#All],MATCH(C945,표5[[#All],[잉크]],0),21),INDEX(표5[#All],MATCH(C945,표5[[#All],[잉크]],0),MATCH($D$2,표5[#Headers],0)+1))</f>
        <v>0</v>
      </c>
      <c r="E945" s="138">
        <f>IF($D$2="주말",INDEX(표5[#All],MATCH(C945,표5[[#All],[잉크]],0),19)+INDEX(표5[#All],MATCH(C945,표5[[#All],[잉크]],0),22),INDEX(표5[#All],MATCH(C945,표5[[#All],[잉크]],0),MATCH($D$2,표5[#Headers],0)+2))</f>
        <v>2</v>
      </c>
    </row>
    <row r="946" spans="2:5" x14ac:dyDescent="0.3">
      <c r="B946" s="56">
        <f>IFERROR(SUM(D946:E946),0)</f>
        <v>1</v>
      </c>
      <c r="C946" s="139" t="str">
        <f>'제품 추가'!AC989</f>
        <v>MUSIALA</v>
      </c>
      <c r="D946" s="138">
        <f>IF($D$2="주말",INDEX(표5[#All],MATCH(C946,표5[[#All],[잉크]],0),18)+INDEX(표5[#All],MATCH(C946,표5[[#All],[잉크]],0),21),INDEX(표5[#All],MATCH(C946,표5[[#All],[잉크]],0),MATCH($D$2,표5[#Headers],0)+1))</f>
        <v>0</v>
      </c>
      <c r="E946" s="138">
        <f>IF($D$2="주말",INDEX(표5[#All],MATCH(C946,표5[[#All],[잉크]],0),19)+INDEX(표5[#All],MATCH(C946,표5[[#All],[잉크]],0),22),INDEX(표5[#All],MATCH(C946,표5[[#All],[잉크]],0),MATCH($D$2,표5[#Headers],0)+2))</f>
        <v>1</v>
      </c>
    </row>
    <row r="947" spans="2:5" hidden="1" x14ac:dyDescent="0.3">
      <c r="B947" s="56">
        <f>IFERROR(SUM(D947:E947),0)</f>
        <v>0</v>
      </c>
      <c r="C947" s="139" t="str">
        <f>'제품 추가'!AC945</f>
        <v>SETT</v>
      </c>
      <c r="D947" s="138">
        <f>IF($D$2="주말",INDEX(표5[#All],MATCH(C947,표5[[#All],[잉크]],0),18)+INDEX(표5[#All],MATCH(C947,표5[[#All],[잉크]],0),21),INDEX(표5[#All],MATCH(C947,표5[[#All],[잉크]],0),MATCH($D$2,표5[#Headers],0)+1))</f>
        <v>0</v>
      </c>
      <c r="E947" s="138">
        <f>IF($D$2="주말",INDEX(표5[#All],MATCH(C947,표5[[#All],[잉크]],0),19)+INDEX(표5[#All],MATCH(C947,표5[[#All],[잉크]],0),22),INDEX(표5[#All],MATCH(C947,표5[[#All],[잉크]],0),MATCH($D$2,표5[#Headers],0)+2))</f>
        <v>0</v>
      </c>
    </row>
    <row r="948" spans="2:5" hidden="1" x14ac:dyDescent="0.3">
      <c r="B948" s="56">
        <f>IFERROR(SUM(D948:E948),0)</f>
        <v>0</v>
      </c>
      <c r="C948" s="139" t="str">
        <f>'제품 추가'!AC946</f>
        <v>RIVEN</v>
      </c>
      <c r="D948" s="138">
        <f>IF($D$2="주말",INDEX(표5[#All],MATCH(C948,표5[[#All],[잉크]],0),18)+INDEX(표5[#All],MATCH(C948,표5[[#All],[잉크]],0),21),INDEX(표5[#All],MATCH(C948,표5[[#All],[잉크]],0),MATCH($D$2,표5[#Headers],0)+1))</f>
        <v>0</v>
      </c>
      <c r="E948" s="138">
        <f>IF($D$2="주말",INDEX(표5[#All],MATCH(C948,표5[[#All],[잉크]],0),19)+INDEX(표5[#All],MATCH(C948,표5[[#All],[잉크]],0),22),INDEX(표5[#All],MATCH(C948,표5[[#All],[잉크]],0),MATCH($D$2,표5[#Headers],0)+2))</f>
        <v>0</v>
      </c>
    </row>
    <row r="949" spans="2:5" hidden="1" x14ac:dyDescent="0.3">
      <c r="B949" s="56">
        <f>IFERROR(SUM(D949:E949),0)</f>
        <v>0</v>
      </c>
      <c r="C949" s="139" t="str">
        <f>'제품 추가'!AC947</f>
        <v>ORNN</v>
      </c>
      <c r="D949" s="138">
        <f>IF($D$2="주말",INDEX(표5[#All],MATCH(C949,표5[[#All],[잉크]],0),18)+INDEX(표5[#All],MATCH(C949,표5[[#All],[잉크]],0),21),INDEX(표5[#All],MATCH(C949,표5[[#All],[잉크]],0),MATCH($D$2,표5[#Headers],0)+1))</f>
        <v>0</v>
      </c>
      <c r="E949" s="138">
        <f>IF($D$2="주말",INDEX(표5[#All],MATCH(C949,표5[[#All],[잉크]],0),19)+INDEX(표5[#All],MATCH(C949,표5[[#All],[잉크]],0),22),INDEX(표5[#All],MATCH(C949,표5[[#All],[잉크]],0),MATCH($D$2,표5[#Headers],0)+2))</f>
        <v>0</v>
      </c>
    </row>
    <row r="950" spans="2:5" hidden="1" x14ac:dyDescent="0.3">
      <c r="B950" s="56">
        <f>IFERROR(SUM(D950:E950),0)</f>
        <v>0</v>
      </c>
      <c r="C950" s="139" t="str">
        <f>'제품 추가'!AC948</f>
        <v>BLACKBERRY</v>
      </c>
      <c r="D950" s="138">
        <f>IF($D$2="주말",INDEX(표5[#All],MATCH(C950,표5[[#All],[잉크]],0),18)+INDEX(표5[#All],MATCH(C950,표5[[#All],[잉크]],0),21),INDEX(표5[#All],MATCH(C950,표5[[#All],[잉크]],0),MATCH($D$2,표5[#Headers],0)+1))</f>
        <v>0</v>
      </c>
      <c r="E950" s="138">
        <f>IF($D$2="주말",INDEX(표5[#All],MATCH(C950,표5[[#All],[잉크]],0),19)+INDEX(표5[#All],MATCH(C950,표5[[#All],[잉크]],0),22),INDEX(표5[#All],MATCH(C950,표5[[#All],[잉크]],0),MATCH($D$2,표5[#Headers],0)+2))</f>
        <v>0</v>
      </c>
    </row>
    <row r="951" spans="2:5" hidden="1" x14ac:dyDescent="0.3">
      <c r="B951" s="56">
        <f>IFERROR(SUM(D951:E951),0)</f>
        <v>0</v>
      </c>
      <c r="C951" s="139" t="str">
        <f>'제품 추가'!AC949</f>
        <v>MUHLY</v>
      </c>
      <c r="D951" s="138">
        <f>IF($D$2="주말",INDEX(표5[#All],MATCH(C951,표5[[#All],[잉크]],0),18)+INDEX(표5[#All],MATCH(C951,표5[[#All],[잉크]],0),21),INDEX(표5[#All],MATCH(C951,표5[[#All],[잉크]],0),MATCH($D$2,표5[#Headers],0)+1))</f>
        <v>0</v>
      </c>
      <c r="E951" s="138">
        <f>IF($D$2="주말",INDEX(표5[#All],MATCH(C951,표5[[#All],[잉크]],0),19)+INDEX(표5[#All],MATCH(C951,표5[[#All],[잉크]],0),22),INDEX(표5[#All],MATCH(C951,표5[[#All],[잉크]],0),MATCH($D$2,표5[#Headers],0)+2))</f>
        <v>0</v>
      </c>
    </row>
    <row r="952" spans="2:5" hidden="1" x14ac:dyDescent="0.3">
      <c r="B952" s="56">
        <f>IFERROR(SUM(D952:E952),0)</f>
        <v>0</v>
      </c>
      <c r="C952" s="139" t="str">
        <f>'제품 추가'!AC950</f>
        <v>LUKAKU</v>
      </c>
      <c r="D952" s="138">
        <f>IF($D$2="주말",INDEX(표5[#All],MATCH(C952,표5[[#All],[잉크]],0),18)+INDEX(표5[#All],MATCH(C952,표5[[#All],[잉크]],0),21),INDEX(표5[#All],MATCH(C952,표5[[#All],[잉크]],0),MATCH($D$2,표5[#Headers],0)+1))</f>
        <v>0</v>
      </c>
      <c r="E952" s="138">
        <f>IF($D$2="주말",INDEX(표5[#All],MATCH(C952,표5[[#All],[잉크]],0),19)+INDEX(표5[#All],MATCH(C952,표5[[#All],[잉크]],0),22),INDEX(표5[#All],MATCH(C952,표5[[#All],[잉크]],0),MATCH($D$2,표5[#Headers],0)+2))</f>
        <v>0</v>
      </c>
    </row>
    <row r="953" spans="2:5" hidden="1" x14ac:dyDescent="0.3">
      <c r="B953" s="56">
        <f>IFERROR(SUM(D953:E953),0)</f>
        <v>0</v>
      </c>
      <c r="C953" s="139" t="str">
        <f>'제품 추가'!AC951</f>
        <v>BARD</v>
      </c>
      <c r="D953" s="138">
        <f>IF($D$2="주말",INDEX(표5[#All],MATCH(C953,표5[[#All],[잉크]],0),18)+INDEX(표5[#All],MATCH(C953,표5[[#All],[잉크]],0),21),INDEX(표5[#All],MATCH(C953,표5[[#All],[잉크]],0),MATCH($D$2,표5[#Headers],0)+1))</f>
        <v>0</v>
      </c>
      <c r="E953" s="138">
        <f>IF($D$2="주말",INDEX(표5[#All],MATCH(C953,표5[[#All],[잉크]],0),19)+INDEX(표5[#All],MATCH(C953,표5[[#All],[잉크]],0),22),INDEX(표5[#All],MATCH(C953,표5[[#All],[잉크]],0),MATCH($D$2,표5[#Headers],0)+2))</f>
        <v>0</v>
      </c>
    </row>
    <row r="954" spans="2:5" hidden="1" x14ac:dyDescent="0.3">
      <c r="B954" s="56">
        <f>IFERROR(SUM(D954:E954),0)</f>
        <v>0</v>
      </c>
      <c r="C954" s="139" t="str">
        <f>'제품 추가'!AC952</f>
        <v>YUMMI</v>
      </c>
      <c r="D954" s="138">
        <f>IF($D$2="주말",INDEX(표5[#All],MATCH(C954,표5[[#All],[잉크]],0),18)+INDEX(표5[#All],MATCH(C954,표5[[#All],[잉크]],0),21),INDEX(표5[#All],MATCH(C954,표5[[#All],[잉크]],0),MATCH($D$2,표5[#Headers],0)+1))</f>
        <v>0</v>
      </c>
      <c r="E954" s="138">
        <f>IF($D$2="주말",INDEX(표5[#All],MATCH(C954,표5[[#All],[잉크]],0),19)+INDEX(표5[#All],MATCH(C954,표5[[#All],[잉크]],0),22),INDEX(표5[#All],MATCH(C954,표5[[#All],[잉크]],0),MATCH($D$2,표5[#Headers],0)+2))</f>
        <v>0</v>
      </c>
    </row>
    <row r="955" spans="2:5" hidden="1" x14ac:dyDescent="0.3">
      <c r="B955" s="56">
        <f>IFERROR(SUM(D955:E955),0)</f>
        <v>0</v>
      </c>
      <c r="C955" s="139" t="str">
        <f>'제품 추가'!AC953</f>
        <v>LEONA</v>
      </c>
      <c r="D955" s="138">
        <f>IF($D$2="주말",INDEX(표5[#All],MATCH(C955,표5[[#All],[잉크]],0),18)+INDEX(표5[#All],MATCH(C955,표5[[#All],[잉크]],0),21),INDEX(표5[#All],MATCH(C955,표5[[#All],[잉크]],0),MATCH($D$2,표5[#Headers],0)+1))</f>
        <v>0</v>
      </c>
      <c r="E955" s="138">
        <f>IF($D$2="주말",INDEX(표5[#All],MATCH(C955,표5[[#All],[잉크]],0),19)+INDEX(표5[#All],MATCH(C955,표5[[#All],[잉크]],0),22),INDEX(표5[#All],MATCH(C955,표5[[#All],[잉크]],0),MATCH($D$2,표5[#Headers],0)+2))</f>
        <v>0</v>
      </c>
    </row>
    <row r="956" spans="2:5" hidden="1" x14ac:dyDescent="0.3">
      <c r="B956" s="56">
        <f>IFERROR(SUM(D956:E956),0)</f>
        <v>0</v>
      </c>
      <c r="C956" s="139" t="str">
        <f>'제품 추가'!AC954</f>
        <v>BALOTELLI</v>
      </c>
      <c r="D956" s="138">
        <f>IF($D$2="주말",INDEX(표5[#All],MATCH(C956,표5[[#All],[잉크]],0),18)+INDEX(표5[#All],MATCH(C956,표5[[#All],[잉크]],0),21),INDEX(표5[#All],MATCH(C956,표5[[#All],[잉크]],0),MATCH($D$2,표5[#Headers],0)+1))</f>
        <v>0</v>
      </c>
      <c r="E956" s="138">
        <f>IF($D$2="주말",INDEX(표5[#All],MATCH(C956,표5[[#All],[잉크]],0),19)+INDEX(표5[#All],MATCH(C956,표5[[#All],[잉크]],0),22),INDEX(표5[#All],MATCH(C956,표5[[#All],[잉크]],0),MATCH($D$2,표5[#Headers],0)+2))</f>
        <v>0</v>
      </c>
    </row>
    <row r="957" spans="2:5" hidden="1" x14ac:dyDescent="0.3">
      <c r="B957" s="56">
        <f>IFERROR(SUM(D957:E957),0)</f>
        <v>0</v>
      </c>
      <c r="C957" s="139" t="str">
        <f>'제품 추가'!AC955</f>
        <v>SALIBA</v>
      </c>
      <c r="D957" s="138">
        <f>IF($D$2="주말",INDEX(표5[#All],MATCH(C957,표5[[#All],[잉크]],0),18)+INDEX(표5[#All],MATCH(C957,표5[[#All],[잉크]],0),21),INDEX(표5[#All],MATCH(C957,표5[[#All],[잉크]],0),MATCH($D$2,표5[#Headers],0)+1))</f>
        <v>0</v>
      </c>
      <c r="E957" s="138">
        <f>IF($D$2="주말",INDEX(표5[#All],MATCH(C957,표5[[#All],[잉크]],0),19)+INDEX(표5[#All],MATCH(C957,표5[[#All],[잉크]],0),22),INDEX(표5[#All],MATCH(C957,표5[[#All],[잉크]],0),MATCH($D$2,표5[#Headers],0)+2))</f>
        <v>0</v>
      </c>
    </row>
    <row r="958" spans="2:5" hidden="1" x14ac:dyDescent="0.3">
      <c r="B958" s="56">
        <f>IFERROR(SUM(D958:E958),0)</f>
        <v>0</v>
      </c>
      <c r="C958" s="139" t="str">
        <f>'제품 추가'!AC956</f>
        <v>CAICEDO</v>
      </c>
      <c r="D958" s="138">
        <f>IF($D$2="주말",INDEX(표5[#All],MATCH(C958,표5[[#All],[잉크]],0),18)+INDEX(표5[#All],MATCH(C958,표5[[#All],[잉크]],0),21),INDEX(표5[#All],MATCH(C958,표5[[#All],[잉크]],0),MATCH($D$2,표5[#Headers],0)+1))</f>
        <v>0</v>
      </c>
      <c r="E958" s="138">
        <f>IF($D$2="주말",INDEX(표5[#All],MATCH(C958,표5[[#All],[잉크]],0),19)+INDEX(표5[#All],MATCH(C958,표5[[#All],[잉크]],0),22),INDEX(표5[#All],MATCH(C958,표5[[#All],[잉크]],0),MATCH($D$2,표5[#Headers],0)+2))</f>
        <v>0</v>
      </c>
    </row>
    <row r="959" spans="2:5" hidden="1" x14ac:dyDescent="0.3">
      <c r="B959" s="56">
        <f>IFERROR(SUM(D959:E959),0)</f>
        <v>0</v>
      </c>
      <c r="C959" s="139" t="str">
        <f>'제품 추가'!AC971</f>
        <v>MASTIC</v>
      </c>
      <c r="D959" s="138">
        <f>IF($D$2="주말",INDEX(표5[#All],MATCH(C959,표5[[#All],[잉크]],0),18)+INDEX(표5[#All],MATCH(C959,표5[[#All],[잉크]],0),21),INDEX(표5[#All],MATCH(C959,표5[[#All],[잉크]],0),MATCH($D$2,표5[#Headers],0)+1))</f>
        <v>0</v>
      </c>
      <c r="E959" s="138">
        <f>IF($D$2="주말",INDEX(표5[#All],MATCH(C959,표5[[#All],[잉크]],0),19)+INDEX(표5[#All],MATCH(C959,표5[[#All],[잉크]],0),22),INDEX(표5[#All],MATCH(C959,표5[[#All],[잉크]],0),MATCH($D$2,표5[#Headers],0)+2))</f>
        <v>0</v>
      </c>
    </row>
    <row r="960" spans="2:5" x14ac:dyDescent="0.3">
      <c r="B960" s="56">
        <f>IFERROR(SUM(D960:E960),0)</f>
        <v>1</v>
      </c>
      <c r="C960" s="139" t="str">
        <f>'제품 추가'!AC966</f>
        <v>NACARAT</v>
      </c>
      <c r="D960" s="138">
        <f>IF($D$2="주말",INDEX(표5[#All],MATCH(C960,표5[[#All],[잉크]],0),18)+INDEX(표5[#All],MATCH(C960,표5[[#All],[잉크]],0),21),INDEX(표5[#All],MATCH(C960,표5[[#All],[잉크]],0),MATCH($D$2,표5[#Headers],0)+1))</f>
        <v>0</v>
      </c>
      <c r="E960" s="138">
        <f>IF($D$2="주말",INDEX(표5[#All],MATCH(C960,표5[[#All],[잉크]],0),19)+INDEX(표5[#All],MATCH(C960,표5[[#All],[잉크]],0),22),INDEX(표5[#All],MATCH(C960,표5[[#All],[잉크]],0),MATCH($D$2,표5[#Headers],0)+2))</f>
        <v>1</v>
      </c>
    </row>
    <row r="961" spans="2:5" x14ac:dyDescent="0.3">
      <c r="B961" s="56">
        <f>IFERROR(SUM(D961:E961),0)</f>
        <v>2</v>
      </c>
      <c r="C961" s="139" t="str">
        <f>'제품 추가'!AC670</f>
        <v>NEYMAR</v>
      </c>
      <c r="D961" s="138">
        <f>IF($D$2="주말",INDEX(표5[#All],MATCH(C961,표5[[#All],[잉크]],0),18)+INDEX(표5[#All],MATCH(C961,표5[[#All],[잉크]],0),21),INDEX(표5[#All],MATCH(C961,표5[[#All],[잉크]],0),MATCH($D$2,표5[#Headers],0)+1))</f>
        <v>0</v>
      </c>
      <c r="E961" s="138">
        <f>IF($D$2="주말",INDEX(표5[#All],MATCH(C961,표5[[#All],[잉크]],0),19)+INDEX(표5[#All],MATCH(C961,표5[[#All],[잉크]],0),22),INDEX(표5[#All],MATCH(C961,표5[[#All],[잉크]],0),MATCH($D$2,표5[#Headers],0)+2))</f>
        <v>2</v>
      </c>
    </row>
    <row r="962" spans="2:5" hidden="1" x14ac:dyDescent="0.3">
      <c r="B962" s="56">
        <f>IFERROR(SUM(D962:E962),0)</f>
        <v>0</v>
      </c>
      <c r="C962" s="139" t="str">
        <f>'제품 추가'!AC960</f>
        <v>NIDALEE</v>
      </c>
      <c r="D962" s="138">
        <f>IF($D$2="주말",INDEX(표5[#All],MATCH(C962,표5[[#All],[잉크]],0),18)+INDEX(표5[#All],MATCH(C962,표5[[#All],[잉크]],0),21),INDEX(표5[#All],MATCH(C962,표5[[#All],[잉크]],0),MATCH($D$2,표5[#Headers],0)+1))</f>
        <v>0</v>
      </c>
      <c r="E962" s="138">
        <f>IF($D$2="주말",INDEX(표5[#All],MATCH(C962,표5[[#All],[잉크]],0),19)+INDEX(표5[#All],MATCH(C962,표5[[#All],[잉크]],0),22),INDEX(표5[#All],MATCH(C962,표5[[#All],[잉크]],0),MATCH($D$2,표5[#Headers],0)+2))</f>
        <v>0</v>
      </c>
    </row>
    <row r="963" spans="2:5" hidden="1" x14ac:dyDescent="0.3">
      <c r="B963" s="56">
        <f>IFERROR(SUM(D963:E963),0)</f>
        <v>0</v>
      </c>
      <c r="C963" s="139" t="str">
        <f>'제품 추가'!AC961</f>
        <v>JAIS</v>
      </c>
      <c r="D963" s="138">
        <f>IF($D$2="주말",INDEX(표5[#All],MATCH(C963,표5[[#All],[잉크]],0),18)+INDEX(표5[#All],MATCH(C963,표5[[#All],[잉크]],0),21),INDEX(표5[#All],MATCH(C963,표5[[#All],[잉크]],0),MATCH($D$2,표5[#Headers],0)+1))</f>
        <v>0</v>
      </c>
      <c r="E963" s="138">
        <f>IF($D$2="주말",INDEX(표5[#All],MATCH(C963,표5[[#All],[잉크]],0),19)+INDEX(표5[#All],MATCH(C963,표5[[#All],[잉크]],0),22),INDEX(표5[#All],MATCH(C963,표5[[#All],[잉크]],0),MATCH($D$2,표5[#Headers],0)+2))</f>
        <v>0</v>
      </c>
    </row>
    <row r="964" spans="2:5" hidden="1" x14ac:dyDescent="0.3">
      <c r="B964" s="56">
        <f>IFERROR(SUM(D964:E964),0)</f>
        <v>0</v>
      </c>
      <c r="C964" s="139" t="str">
        <f>'제품 추가'!AC962</f>
        <v>JJAS</v>
      </c>
      <c r="D964" s="138">
        <f>IF($D$2="주말",INDEX(표5[#All],MATCH(C964,표5[[#All],[잉크]],0),18)+INDEX(표5[#All],MATCH(C964,표5[[#All],[잉크]],0),21),INDEX(표5[#All],MATCH(C964,표5[[#All],[잉크]],0),MATCH($D$2,표5[#Headers],0)+1))</f>
        <v>0</v>
      </c>
      <c r="E964" s="138">
        <f>IF($D$2="주말",INDEX(표5[#All],MATCH(C964,표5[[#All],[잉크]],0),19)+INDEX(표5[#All],MATCH(C964,표5[[#All],[잉크]],0),22),INDEX(표5[#All],MATCH(C964,표5[[#All],[잉크]],0),MATCH($D$2,표5[#Headers],0)+2))</f>
        <v>0</v>
      </c>
    </row>
    <row r="965" spans="2:5" hidden="1" x14ac:dyDescent="0.3">
      <c r="B965" s="56">
        <f>IFERROR(SUM(D965:E965),0)</f>
        <v>0</v>
      </c>
      <c r="C965" s="139" t="str">
        <f>'제품 추가'!AC963</f>
        <v>ENENE</v>
      </c>
      <c r="D965" s="138">
        <f>IF($D$2="주말",INDEX(표5[#All],MATCH(C965,표5[[#All],[잉크]],0),18)+INDEX(표5[#All],MATCH(C965,표5[[#All],[잉크]],0),21),INDEX(표5[#All],MATCH(C965,표5[[#All],[잉크]],0),MATCH($D$2,표5[#Headers],0)+1))</f>
        <v>0</v>
      </c>
      <c r="E965" s="138">
        <f>IF($D$2="주말",INDEX(표5[#All],MATCH(C965,표5[[#All],[잉크]],0),19)+INDEX(표5[#All],MATCH(C965,표5[[#All],[잉크]],0),22),INDEX(표5[#All],MATCH(C965,표5[[#All],[잉크]],0),MATCH($D$2,표5[#Headers],0)+2))</f>
        <v>0</v>
      </c>
    </row>
    <row r="966" spans="2:5" hidden="1" x14ac:dyDescent="0.3">
      <c r="B966" s="56">
        <f>IFERROR(SUM(D966:E966),0)</f>
        <v>0</v>
      </c>
      <c r="C966" s="139" t="str">
        <f>'제품 추가'!AC964</f>
        <v>TABAC</v>
      </c>
      <c r="D966" s="138">
        <f>IF($D$2="주말",INDEX(표5[#All],MATCH(C966,표5[[#All],[잉크]],0),18)+INDEX(표5[#All],MATCH(C966,표5[[#All],[잉크]],0),21),INDEX(표5[#All],MATCH(C966,표5[[#All],[잉크]],0),MATCH($D$2,표5[#Headers],0)+1))</f>
        <v>0</v>
      </c>
      <c r="E966" s="138">
        <f>IF($D$2="주말",INDEX(표5[#All],MATCH(C966,표5[[#All],[잉크]],0),19)+INDEX(표5[#All],MATCH(C966,표5[[#All],[잉크]],0),22),INDEX(표5[#All],MATCH(C966,표5[[#All],[잉크]],0),MATCH($D$2,표5[#Headers],0)+2))</f>
        <v>0</v>
      </c>
    </row>
    <row r="967" spans="2:5" x14ac:dyDescent="0.3">
      <c r="B967" s="56">
        <f>IFERROR(SUM(D967:E967),0)</f>
        <v>2</v>
      </c>
      <c r="C967" s="139" t="str">
        <f>'제품 추가'!AC830</f>
        <v>NISSAN</v>
      </c>
      <c r="D967" s="138">
        <f>IF($D$2="주말",INDEX(표5[#All],MATCH(C967,표5[[#All],[잉크]],0),18)+INDEX(표5[#All],MATCH(C967,표5[[#All],[잉크]],0),21),INDEX(표5[#All],MATCH(C967,표5[[#All],[잉크]],0),MATCH($D$2,표5[#Headers],0)+1))</f>
        <v>0</v>
      </c>
      <c r="E967" s="138">
        <f>IF($D$2="주말",INDEX(표5[#All],MATCH(C967,표5[[#All],[잉크]],0),19)+INDEX(표5[#All],MATCH(C967,표5[[#All],[잉크]],0),22),INDEX(표5[#All],MATCH(C967,표5[[#All],[잉크]],0),MATCH($D$2,표5[#Headers],0)+2))</f>
        <v>2</v>
      </c>
    </row>
    <row r="968" spans="2:5" hidden="1" x14ac:dyDescent="0.3">
      <c r="B968" s="56">
        <f>IFERROR(SUM(D968:E968),0)</f>
        <v>0</v>
      </c>
      <c r="C968" s="139" t="str">
        <f>'제품 추가'!AC326</f>
        <v>MUSHROOM</v>
      </c>
      <c r="D968" s="138">
        <f>IF($D$2="주말",INDEX(표5[#All],MATCH(C968,표5[[#All],[잉크]],0),18)+INDEX(표5[#All],MATCH(C968,표5[[#All],[잉크]],0),21),INDEX(표5[#All],MATCH(C968,표5[[#All],[잉크]],0),MATCH($D$2,표5[#Headers],0)+1))</f>
        <v>0</v>
      </c>
      <c r="E968" s="138">
        <f>IF($D$2="주말",INDEX(표5[#All],MATCH(C968,표5[[#All],[잉크]],0),19)+INDEX(표5[#All],MATCH(C968,표5[[#All],[잉크]],0),22),INDEX(표5[#All],MATCH(C968,표5[[#All],[잉크]],0),MATCH($D$2,표5[#Headers],0)+2))</f>
        <v>0</v>
      </c>
    </row>
    <row r="969" spans="2:5" x14ac:dyDescent="0.3">
      <c r="B969" s="56">
        <f>IFERROR(SUM(D969:E969),0)</f>
        <v>2</v>
      </c>
      <c r="C969" s="139" t="str">
        <f>'제품 추가'!AC981</f>
        <v>NOG</v>
      </c>
      <c r="D969" s="138">
        <f>IF($D$2="주말",INDEX(표5[#All],MATCH(C969,표5[[#All],[잉크]],0),18)+INDEX(표5[#All],MATCH(C969,표5[[#All],[잉크]],0),21),INDEX(표5[#All],MATCH(C969,표5[[#All],[잉크]],0),MATCH($D$2,표5[#Headers],0)+1))</f>
        <v>0</v>
      </c>
      <c r="E969" s="138">
        <f>IF($D$2="주말",INDEX(표5[#All],MATCH(C969,표5[[#All],[잉크]],0),19)+INDEX(표5[#All],MATCH(C969,표5[[#All],[잉크]],0),22),INDEX(표5[#All],MATCH(C969,표5[[#All],[잉크]],0),MATCH($D$2,표5[#Headers],0)+2))</f>
        <v>2</v>
      </c>
    </row>
    <row r="970" spans="2:5" hidden="1" x14ac:dyDescent="0.3">
      <c r="B970" s="56">
        <f>IFERROR(SUM(D970:E970),0)</f>
        <v>0</v>
      </c>
      <c r="C970" s="139" t="str">
        <f>'제품 추가'!AC968</f>
        <v>SILCO</v>
      </c>
      <c r="D970" s="138">
        <f>IF($D$2="주말",INDEX(표5[#All],MATCH(C970,표5[[#All],[잉크]],0),18)+INDEX(표5[#All],MATCH(C970,표5[[#All],[잉크]],0),21),INDEX(표5[#All],MATCH(C970,표5[[#All],[잉크]],0),MATCH($D$2,표5[#Headers],0)+1))</f>
        <v>0</v>
      </c>
      <c r="E970" s="138">
        <f>IF($D$2="주말",INDEX(표5[#All],MATCH(C970,표5[[#All],[잉크]],0),19)+INDEX(표5[#All],MATCH(C970,표5[[#All],[잉크]],0),22),INDEX(표5[#All],MATCH(C970,표5[[#All],[잉크]],0),MATCH($D$2,표5[#Headers],0)+2))</f>
        <v>0</v>
      </c>
    </row>
    <row r="971" spans="2:5" hidden="1" x14ac:dyDescent="0.3">
      <c r="B971" s="56">
        <f>IFERROR(SUM(D971:E971),0)</f>
        <v>0</v>
      </c>
      <c r="C971" s="139" t="str">
        <f>'제품 추가'!AC969</f>
        <v>SEVIKA</v>
      </c>
      <c r="D971" s="138">
        <f>IF($D$2="주말",INDEX(표5[#All],MATCH(C971,표5[[#All],[잉크]],0),18)+INDEX(표5[#All],MATCH(C971,표5[[#All],[잉크]],0),21),INDEX(표5[#All],MATCH(C971,표5[[#All],[잉크]],0),MATCH($D$2,표5[#Headers],0)+1))</f>
        <v>0</v>
      </c>
      <c r="E971" s="138">
        <f>IF($D$2="주말",INDEX(표5[#All],MATCH(C971,표5[[#All],[잉크]],0),19)+INDEX(표5[#All],MATCH(C971,표5[[#All],[잉크]],0),22),INDEX(표5[#All],MATCH(C971,표5[[#All],[잉크]],0),MATCH($D$2,표5[#Headers],0)+2))</f>
        <v>0</v>
      </c>
    </row>
    <row r="972" spans="2:5" hidden="1" x14ac:dyDescent="0.3">
      <c r="B972" s="56">
        <f>IFERROR(SUM(D972:E972),0)</f>
        <v>0</v>
      </c>
      <c r="C972" s="139" t="str">
        <f>'제품 추가'!AC648</f>
        <v>KKOMAG</v>
      </c>
      <c r="D972" s="138">
        <f>IF($D$2="주말",INDEX(표5[#All],MATCH(C972,표5[[#All],[잉크]],0),18)+INDEX(표5[#All],MATCH(C972,표5[[#All],[잉크]],0),21),INDEX(표5[#All],MATCH(C972,표5[[#All],[잉크]],0),MATCH($D$2,표5[#Headers],0)+1))</f>
        <v>0</v>
      </c>
      <c r="E972" s="138">
        <f>IF($D$2="주말",INDEX(표5[#All],MATCH(C972,표5[[#All],[잉크]],0),19)+INDEX(표5[#All],MATCH(C972,표5[[#All],[잉크]],0),22),INDEX(표5[#All],MATCH(C972,표5[[#All],[잉크]],0),MATCH($D$2,표5[#Headers],0)+2))</f>
        <v>0</v>
      </c>
    </row>
    <row r="973" spans="2:5" hidden="1" x14ac:dyDescent="0.3">
      <c r="B973" s="56">
        <f>IFERROR(SUM(D973:E973),0)</f>
        <v>0</v>
      </c>
      <c r="C973" s="139" t="str">
        <f>'제품 추가'!AC1119</f>
        <v>NEST</v>
      </c>
      <c r="D973" s="138">
        <f>IF($D$2="주말",INDEX(표5[#All],MATCH(C973,표5[[#All],[잉크]],0),18)+INDEX(표5[#All],MATCH(C973,표5[[#All],[잉크]],0),21),INDEX(표5[#All],MATCH(C973,표5[[#All],[잉크]],0),MATCH($D$2,표5[#Headers],0)+1))</f>
        <v>0</v>
      </c>
      <c r="E973" s="138">
        <f>IF($D$2="주말",INDEX(표5[#All],MATCH(C973,표5[[#All],[잉크]],0),19)+INDEX(표5[#All],MATCH(C973,표5[[#All],[잉크]],0),22),INDEX(표5[#All],MATCH(C973,표5[[#All],[잉크]],0),MATCH($D$2,표5[#Headers],0)+2))</f>
        <v>0</v>
      </c>
    </row>
    <row r="974" spans="2:5" hidden="1" x14ac:dyDescent="0.3">
      <c r="B974" s="56">
        <f>IFERROR(SUM(D974:E974),0)</f>
        <v>0</v>
      </c>
      <c r="C974" s="139" t="str">
        <f>'제품 추가'!AC593</f>
        <v>MURKY</v>
      </c>
      <c r="D974" s="138">
        <f>IF($D$2="주말",INDEX(표5[#All],MATCH(C974,표5[[#All],[잉크]],0),18)+INDEX(표5[#All],MATCH(C974,표5[[#All],[잉크]],0),21),INDEX(표5[#All],MATCH(C974,표5[[#All],[잉크]],0),MATCH($D$2,표5[#Headers],0)+1))</f>
        <v>0</v>
      </c>
      <c r="E974" s="138">
        <f>IF($D$2="주말",INDEX(표5[#All],MATCH(C974,표5[[#All],[잉크]],0),19)+INDEX(표5[#All],MATCH(C974,표5[[#All],[잉크]],0),22),INDEX(표5[#All],MATCH(C974,표5[[#All],[잉크]],0),MATCH($D$2,표5[#Headers],0)+2))</f>
        <v>0</v>
      </c>
    </row>
    <row r="975" spans="2:5" x14ac:dyDescent="0.3">
      <c r="B975" s="56">
        <f>IFERROR(SUM(D975:E975),0)</f>
        <v>2</v>
      </c>
      <c r="C975" s="139" t="str">
        <f>'제품 추가'!AC790</f>
        <v>OCEAN</v>
      </c>
      <c r="D975" s="138">
        <f>IF($D$2="주말",INDEX(표5[#All],MATCH(C975,표5[[#All],[잉크]],0),18)+INDEX(표5[#All],MATCH(C975,표5[[#All],[잉크]],0),21),INDEX(표5[#All],MATCH(C975,표5[[#All],[잉크]],0),MATCH($D$2,표5[#Headers],0)+1))</f>
        <v>0</v>
      </c>
      <c r="E975" s="138">
        <f>IF($D$2="주말",INDEX(표5[#All],MATCH(C975,표5[[#All],[잉크]],0),19)+INDEX(표5[#All],MATCH(C975,표5[[#All],[잉크]],0),22),INDEX(표5[#All],MATCH(C975,표5[[#All],[잉크]],0),MATCH($D$2,표5[#Headers],0)+2))</f>
        <v>2</v>
      </c>
    </row>
    <row r="976" spans="2:5" hidden="1" x14ac:dyDescent="0.3">
      <c r="B976" s="56">
        <f>IFERROR(SUM(D976:E976),0)</f>
        <v>0</v>
      </c>
      <c r="C976" s="139" t="str">
        <f>'제품 추가'!AC920</f>
        <v>NAMI</v>
      </c>
      <c r="D976" s="138">
        <f>IF($D$2="주말",INDEX(표5[#All],MATCH(C976,표5[[#All],[잉크]],0),18)+INDEX(표5[#All],MATCH(C976,표5[[#All],[잉크]],0),21),INDEX(표5[#All],MATCH(C976,표5[[#All],[잉크]],0),MATCH($D$2,표5[#Headers],0)+1))</f>
        <v>0</v>
      </c>
      <c r="E976" s="138">
        <f>IF($D$2="주말",INDEX(표5[#All],MATCH(C976,표5[[#All],[잉크]],0),19)+INDEX(표5[#All],MATCH(C976,표5[[#All],[잉크]],0),22),INDEX(표5[#All],MATCH(C976,표5[[#All],[잉크]],0),MATCH($D$2,표5[#Headers],0)+2))</f>
        <v>0</v>
      </c>
    </row>
    <row r="977" spans="2:5" hidden="1" x14ac:dyDescent="0.3">
      <c r="B977" s="56">
        <f>IFERROR(SUM(D977:E977),0)</f>
        <v>0</v>
      </c>
      <c r="C977" s="139" t="str">
        <f>'제품 추가'!AC975</f>
        <v>NETO</v>
      </c>
      <c r="D977" s="138">
        <f>IF($D$2="주말",INDEX(표5[#All],MATCH(C977,표5[[#All],[잉크]],0),18)+INDEX(표5[#All],MATCH(C977,표5[[#All],[잉크]],0),21),INDEX(표5[#All],MATCH(C977,표5[[#All],[잉크]],0),MATCH($D$2,표5[#Headers],0)+1))</f>
        <v>0</v>
      </c>
      <c r="E977" s="138">
        <f>IF($D$2="주말",INDEX(표5[#All],MATCH(C977,표5[[#All],[잉크]],0),19)+INDEX(표5[#All],MATCH(C977,표5[[#All],[잉크]],0),22),INDEX(표5[#All],MATCH(C977,표5[[#All],[잉크]],0),MATCH($D$2,표5[#Headers],0)+2))</f>
        <v>0</v>
      </c>
    </row>
    <row r="978" spans="2:5" hidden="1" x14ac:dyDescent="0.3">
      <c r="B978" s="56">
        <f>IFERROR(SUM(D978:E978),0)</f>
        <v>0</v>
      </c>
      <c r="C978" s="139" t="str">
        <f>'제품 추가'!AC976</f>
        <v>VENDER</v>
      </c>
      <c r="D978" s="138">
        <f>IF($D$2="주말",INDEX(표5[#All],MATCH(C978,표5[[#All],[잉크]],0),18)+INDEX(표5[#All],MATCH(C978,표5[[#All],[잉크]],0),21),INDEX(표5[#All],MATCH(C978,표5[[#All],[잉크]],0),MATCH($D$2,표5[#Headers],0)+1))</f>
        <v>0</v>
      </c>
      <c r="E978" s="138">
        <f>IF($D$2="주말",INDEX(표5[#All],MATCH(C978,표5[[#All],[잉크]],0),19)+INDEX(표5[#All],MATCH(C978,표5[[#All],[잉크]],0),22),INDEX(표5[#All],MATCH(C978,표5[[#All],[잉크]],0),MATCH($D$2,표5[#Headers],0)+2))</f>
        <v>0</v>
      </c>
    </row>
    <row r="979" spans="2:5" hidden="1" x14ac:dyDescent="0.3">
      <c r="B979" s="56">
        <f>IFERROR(SUM(D979:E979),0)</f>
        <v>0</v>
      </c>
      <c r="C979" s="139" t="str">
        <f>'제품 추가'!AC977</f>
        <v>VICARIO</v>
      </c>
      <c r="D979" s="138">
        <f>IF($D$2="주말",INDEX(표5[#All],MATCH(C979,표5[[#All],[잉크]],0),18)+INDEX(표5[#All],MATCH(C979,표5[[#All],[잉크]],0),21),INDEX(표5[#All],MATCH(C979,표5[[#All],[잉크]],0),MATCH($D$2,표5[#Headers],0)+1))</f>
        <v>0</v>
      </c>
      <c r="E979" s="138">
        <f>IF($D$2="주말",INDEX(표5[#All],MATCH(C979,표5[[#All],[잉크]],0),19)+INDEX(표5[#All],MATCH(C979,표5[[#All],[잉크]],0),22),INDEX(표5[#All],MATCH(C979,표5[[#All],[잉크]],0),MATCH($D$2,표5[#Headers],0)+2))</f>
        <v>0</v>
      </c>
    </row>
    <row r="980" spans="2:5" hidden="1" x14ac:dyDescent="0.3">
      <c r="B980" s="56">
        <f>IFERROR(SUM(D980:E980),0)</f>
        <v>0</v>
      </c>
      <c r="C980" s="139" t="str">
        <f>'제품 추가'!AC978</f>
        <v>BISSOUMA</v>
      </c>
      <c r="D980" s="138">
        <f>IF($D$2="주말",INDEX(표5[#All],MATCH(C980,표5[[#All],[잉크]],0),18)+INDEX(표5[#All],MATCH(C980,표5[[#All],[잉크]],0),21),INDEX(표5[#All],MATCH(C980,표5[[#All],[잉크]],0),MATCH($D$2,표5[#Headers],0)+1))</f>
        <v>0</v>
      </c>
      <c r="E980" s="138">
        <f>IF($D$2="주말",INDEX(표5[#All],MATCH(C980,표5[[#All],[잉크]],0),19)+INDEX(표5[#All],MATCH(C980,표5[[#All],[잉크]],0),22),INDEX(표5[#All],MATCH(C980,표5[[#All],[잉크]],0),MATCH($D$2,표5[#Headers],0)+2))</f>
        <v>0</v>
      </c>
    </row>
    <row r="981" spans="2:5" x14ac:dyDescent="0.3">
      <c r="B981" s="56">
        <f>IFERROR(SUM(D981:E981),0)</f>
        <v>2</v>
      </c>
      <c r="C981" s="139" t="str">
        <f>'제품 추가'!AC339</f>
        <v>OCHRE</v>
      </c>
      <c r="D981" s="138">
        <f>IF($D$2="주말",INDEX(표5[#All],MATCH(C981,표5[[#All],[잉크]],0),18)+INDEX(표5[#All],MATCH(C981,표5[[#All],[잉크]],0),21),INDEX(표5[#All],MATCH(C981,표5[[#All],[잉크]],0),MATCH($D$2,표5[#Headers],0)+1))</f>
        <v>0</v>
      </c>
      <c r="E981" s="138">
        <f>IF($D$2="주말",INDEX(표5[#All],MATCH(C981,표5[[#All],[잉크]],0),19)+INDEX(표5[#All],MATCH(C981,표5[[#All],[잉크]],0),22),INDEX(표5[#All],MATCH(C981,표5[[#All],[잉크]],0),MATCH($D$2,표5[#Headers],0)+2))</f>
        <v>2</v>
      </c>
    </row>
    <row r="982" spans="2:5" x14ac:dyDescent="0.3">
      <c r="B982" s="56">
        <f>IFERROR(SUM(D982:E982),0)</f>
        <v>2</v>
      </c>
      <c r="C982" s="139" t="str">
        <f>'제품 추가'!AC344</f>
        <v>ONYX</v>
      </c>
      <c r="D982" s="138">
        <f>IF($D$2="주말",INDEX(표5[#All],MATCH(C982,표5[[#All],[잉크]],0),18)+INDEX(표5[#All],MATCH(C982,표5[[#All],[잉크]],0),21),INDEX(표5[#All],MATCH(C982,표5[[#All],[잉크]],0),MATCH($D$2,표5[#Headers],0)+1))</f>
        <v>2</v>
      </c>
      <c r="E982" s="138">
        <f>IF($D$2="주말",INDEX(표5[#All],MATCH(C982,표5[[#All],[잉크]],0),19)+INDEX(표5[#All],MATCH(C982,표5[[#All],[잉크]],0),22),INDEX(표5[#All],MATCH(C982,표5[[#All],[잉크]],0),MATCH($D$2,표5[#Headers],0)+2))</f>
        <v>0</v>
      </c>
    </row>
    <row r="983" spans="2:5" x14ac:dyDescent="0.3">
      <c r="B983" s="56">
        <f>IFERROR(SUM(D983:E983),0)</f>
        <v>2</v>
      </c>
      <c r="C983" s="139" t="str">
        <f>'제품 추가'!AC358</f>
        <v>PEANUT</v>
      </c>
      <c r="D983" s="138">
        <f>IF($D$2="주말",INDEX(표5[#All],MATCH(C983,표5[[#All],[잉크]],0),18)+INDEX(표5[#All],MATCH(C983,표5[[#All],[잉크]],0),21),INDEX(표5[#All],MATCH(C983,표5[[#All],[잉크]],0),MATCH($D$2,표5[#Headers],0)+1))</f>
        <v>2</v>
      </c>
      <c r="E983" s="138">
        <f>IF($D$2="주말",INDEX(표5[#All],MATCH(C983,표5[[#All],[잉크]],0),19)+INDEX(표5[#All],MATCH(C983,표5[[#All],[잉크]],0),22),INDEX(표5[#All],MATCH(C983,표5[[#All],[잉크]],0),MATCH($D$2,표5[#Headers],0)+2))</f>
        <v>0</v>
      </c>
    </row>
    <row r="984" spans="2:5" hidden="1" x14ac:dyDescent="0.3">
      <c r="B984" s="56">
        <f>IFERROR(SUM(D984:E984),0)</f>
        <v>0</v>
      </c>
      <c r="C984" s="139" t="str">
        <f>'제품 추가'!AC982</f>
        <v>SNACK</v>
      </c>
      <c r="D984" s="138">
        <f>IF($D$2="주말",INDEX(표5[#All],MATCH(C984,표5[[#All],[잉크]],0),18)+INDEX(표5[#All],MATCH(C984,표5[[#All],[잉크]],0),21),INDEX(표5[#All],MATCH(C984,표5[[#All],[잉크]],0),MATCH($D$2,표5[#Headers],0)+1))</f>
        <v>0</v>
      </c>
      <c r="E984" s="138">
        <f>IF($D$2="주말",INDEX(표5[#All],MATCH(C984,표5[[#All],[잉크]],0),19)+INDEX(표5[#All],MATCH(C984,표5[[#All],[잉크]],0),22),INDEX(표5[#All],MATCH(C984,표5[[#All],[잉크]],0),MATCH($D$2,표5[#Headers],0)+2))</f>
        <v>0</v>
      </c>
    </row>
    <row r="985" spans="2:5" hidden="1" x14ac:dyDescent="0.3">
      <c r="B985" s="56">
        <f>IFERROR(SUM(D985:E985),0)</f>
        <v>0</v>
      </c>
      <c r="C985" s="139" t="str">
        <f>'제품 추가'!AC983</f>
        <v>ROCHER</v>
      </c>
      <c r="D985" s="138">
        <f>IF($D$2="주말",INDEX(표5[#All],MATCH(C985,표5[[#All],[잉크]],0),18)+INDEX(표5[#All],MATCH(C985,표5[[#All],[잉크]],0),21),INDEX(표5[#All],MATCH(C985,표5[[#All],[잉크]],0),MATCH($D$2,표5[#Headers],0)+1))</f>
        <v>0</v>
      </c>
      <c r="E985" s="138">
        <f>IF($D$2="주말",INDEX(표5[#All],MATCH(C985,표5[[#All],[잉크]],0),19)+INDEX(표5[#All],MATCH(C985,표5[[#All],[잉크]],0),22),INDEX(표5[#All],MATCH(C985,표5[[#All],[잉크]],0),MATCH($D$2,표5[#Headers],0)+2))</f>
        <v>0</v>
      </c>
    </row>
    <row r="986" spans="2:5" hidden="1" x14ac:dyDescent="0.3">
      <c r="B986" s="56">
        <f>IFERROR(SUM(D986:E986),0)</f>
        <v>0</v>
      </c>
      <c r="C986" s="139" t="str">
        <f>'제품 추가'!AC984</f>
        <v>GOMME</v>
      </c>
      <c r="D986" s="138">
        <f>IF($D$2="주말",INDEX(표5[#All],MATCH(C986,표5[[#All],[잉크]],0),18)+INDEX(표5[#All],MATCH(C986,표5[[#All],[잉크]],0),21),INDEX(표5[#All],MATCH(C986,표5[[#All],[잉크]],0),MATCH($D$2,표5[#Headers],0)+1))</f>
        <v>0</v>
      </c>
      <c r="E986" s="138">
        <f>IF($D$2="주말",INDEX(표5[#All],MATCH(C986,표5[[#All],[잉크]],0),19)+INDEX(표5[#All],MATCH(C986,표5[[#All],[잉크]],0),22),INDEX(표5[#All],MATCH(C986,표5[[#All],[잉크]],0),MATCH($D$2,표5[#Headers],0)+2))</f>
        <v>0</v>
      </c>
    </row>
    <row r="987" spans="2:5" hidden="1" x14ac:dyDescent="0.3">
      <c r="B987" s="56">
        <f>IFERROR(SUM(D987:E987),0)</f>
        <v>0</v>
      </c>
      <c r="C987" s="139" t="str">
        <f>'제품 추가'!AC985</f>
        <v>ROUX</v>
      </c>
      <c r="D987" s="138">
        <f>IF($D$2="주말",INDEX(표5[#All],MATCH(C987,표5[[#All],[잉크]],0),18)+INDEX(표5[#All],MATCH(C987,표5[[#All],[잉크]],0),21),INDEX(표5[#All],MATCH(C987,표5[[#All],[잉크]],0),MATCH($D$2,표5[#Headers],0)+1))</f>
        <v>0</v>
      </c>
      <c r="E987" s="138">
        <f>IF($D$2="주말",INDEX(표5[#All],MATCH(C987,표5[[#All],[잉크]],0),19)+INDEX(표5[#All],MATCH(C987,표5[[#All],[잉크]],0),22),INDEX(표5[#All],MATCH(C987,표5[[#All],[잉크]],0),MATCH($D$2,표5[#Headers],0)+2))</f>
        <v>0</v>
      </c>
    </row>
    <row r="988" spans="2:5" hidden="1" x14ac:dyDescent="0.3">
      <c r="B988" s="56">
        <f>IFERROR(SUM(D988:E988),0)</f>
        <v>0</v>
      </c>
      <c r="C988" s="139" t="str">
        <f>'제품 추가'!AC986</f>
        <v>KANTE</v>
      </c>
      <c r="D988" s="138">
        <f>IF($D$2="주말",INDEX(표5[#All],MATCH(C988,표5[[#All],[잉크]],0),18)+INDEX(표5[#All],MATCH(C988,표5[[#All],[잉크]],0),21),INDEX(표5[#All],MATCH(C988,표5[[#All],[잉크]],0),MATCH($D$2,표5[#Headers],0)+1))</f>
        <v>0</v>
      </c>
      <c r="E988" s="138">
        <f>IF($D$2="주말",INDEX(표5[#All],MATCH(C988,표5[[#All],[잉크]],0),19)+INDEX(표5[#All],MATCH(C988,표5[[#All],[잉크]],0),22),INDEX(표5[#All],MATCH(C988,표5[[#All],[잉크]],0),MATCH($D$2,표5[#Headers],0)+2))</f>
        <v>0</v>
      </c>
    </row>
    <row r="989" spans="2:5" hidden="1" x14ac:dyDescent="0.3">
      <c r="B989" s="56">
        <f>IFERROR(SUM(D989:E989),0)</f>
        <v>0</v>
      </c>
      <c r="C989" s="139" t="str">
        <f>'제품 추가'!AC987</f>
        <v>TOMATO</v>
      </c>
      <c r="D989" s="138">
        <f>IF($D$2="주말",INDEX(표5[#All],MATCH(C989,표5[[#All],[잉크]],0),18)+INDEX(표5[#All],MATCH(C989,표5[[#All],[잉크]],0),21),INDEX(표5[#All],MATCH(C989,표5[[#All],[잉크]],0),MATCH($D$2,표5[#Headers],0)+1))</f>
        <v>0</v>
      </c>
      <c r="E989" s="138">
        <f>IF($D$2="주말",INDEX(표5[#All],MATCH(C989,표5[[#All],[잉크]],0),19)+INDEX(표5[#All],MATCH(C989,표5[[#All],[잉크]],0),22),INDEX(표5[#All],MATCH(C989,표5[[#All],[잉크]],0),MATCH($D$2,표5[#Headers],0)+2))</f>
        <v>0</v>
      </c>
    </row>
    <row r="990" spans="2:5" hidden="1" x14ac:dyDescent="0.3">
      <c r="B990" s="56">
        <f>IFERROR(SUM(D990:E990),0)</f>
        <v>0</v>
      </c>
      <c r="C990" s="139" t="str">
        <f>'제품 추가'!AC988</f>
        <v>VIDIC</v>
      </c>
      <c r="D990" s="138">
        <f>IF($D$2="주말",INDEX(표5[#All],MATCH(C990,표5[[#All],[잉크]],0),18)+INDEX(표5[#All],MATCH(C990,표5[[#All],[잉크]],0),21),INDEX(표5[#All],MATCH(C990,표5[[#All],[잉크]],0),MATCH($D$2,표5[#Headers],0)+1))</f>
        <v>0</v>
      </c>
      <c r="E990" s="138">
        <f>IF($D$2="주말",INDEX(표5[#All],MATCH(C990,표5[[#All],[잉크]],0),19)+INDEX(표5[#All],MATCH(C990,표5[[#All],[잉크]],0),22),INDEX(표5[#All],MATCH(C990,표5[[#All],[잉크]],0),MATCH($D$2,표5[#Headers],0)+2))</f>
        <v>0</v>
      </c>
    </row>
    <row r="991" spans="2:5" x14ac:dyDescent="0.3">
      <c r="B991" s="56">
        <f>IFERROR(SUM(D991:E991),0)</f>
        <v>1</v>
      </c>
      <c r="C991" s="139" t="str">
        <f>'제품 추가'!AC377</f>
        <v>PIRATE</v>
      </c>
      <c r="D991" s="138">
        <f>IF($D$2="주말",INDEX(표5[#All],MATCH(C991,표5[[#All],[잉크]],0),18)+INDEX(표5[#All],MATCH(C991,표5[[#All],[잉크]],0),21),INDEX(표5[#All],MATCH(C991,표5[[#All],[잉크]],0),MATCH($D$2,표5[#Headers],0)+1))</f>
        <v>0</v>
      </c>
      <c r="E991" s="138">
        <f>IF($D$2="주말",INDEX(표5[#All],MATCH(C991,표5[[#All],[잉크]],0),19)+INDEX(표5[#All],MATCH(C991,표5[[#All],[잉크]],0),22),INDEX(표5[#All],MATCH(C991,표5[[#All],[잉크]],0),MATCH($D$2,표5[#Headers],0)+2))</f>
        <v>1</v>
      </c>
    </row>
    <row r="992" spans="2:5" hidden="1" x14ac:dyDescent="0.3">
      <c r="B992" s="56">
        <f>IFERROR(SUM(D992:E992),0)</f>
        <v>0</v>
      </c>
      <c r="C992" s="139" t="str">
        <f>'제품 추가'!AC990</f>
        <v>GRAVE</v>
      </c>
      <c r="D992" s="138">
        <f>IF($D$2="주말",INDEX(표5[#All],MATCH(C992,표5[[#All],[잉크]],0),18)+INDEX(표5[#All],MATCH(C992,표5[[#All],[잉크]],0),21),INDEX(표5[#All],MATCH(C992,표5[[#All],[잉크]],0),MATCH($D$2,표5[#Headers],0)+1))</f>
        <v>0</v>
      </c>
      <c r="E992" s="138">
        <f>IF($D$2="주말",INDEX(표5[#All],MATCH(C992,표5[[#All],[잉크]],0),19)+INDEX(표5[#All],MATCH(C992,표5[[#All],[잉크]],0),22),INDEX(표5[#All],MATCH(C992,표5[[#All],[잉크]],0),MATCH($D$2,표5[#Headers],0)+2))</f>
        <v>0</v>
      </c>
    </row>
    <row r="993" spans="2:5" hidden="1" x14ac:dyDescent="0.3">
      <c r="B993" s="56">
        <f>IFERROR(SUM(D993:E993),0)</f>
        <v>0</v>
      </c>
      <c r="C993" s="139" t="str">
        <f>'제품 추가'!AC991</f>
        <v>SUEDE</v>
      </c>
      <c r="D993" s="138">
        <f>IF($D$2="주말",INDEX(표5[#All],MATCH(C993,표5[[#All],[잉크]],0),18)+INDEX(표5[#All],MATCH(C993,표5[[#All],[잉크]],0),21),INDEX(표5[#All],MATCH(C993,표5[[#All],[잉크]],0),MATCH($D$2,표5[#Headers],0)+1))</f>
        <v>0</v>
      </c>
      <c r="E993" s="138">
        <f>IF($D$2="주말",INDEX(표5[#All],MATCH(C993,표5[[#All],[잉크]],0),19)+INDEX(표5[#All],MATCH(C993,표5[[#All],[잉크]],0),22),INDEX(표5[#All],MATCH(C993,표5[[#All],[잉크]],0),MATCH($D$2,표5[#Headers],0)+2))</f>
        <v>0</v>
      </c>
    </row>
    <row r="994" spans="2:5" hidden="1" x14ac:dyDescent="0.3">
      <c r="B994" s="56">
        <f>IFERROR(SUM(D994:E994),0)</f>
        <v>0</v>
      </c>
      <c r="C994" s="139" t="str">
        <f>'제품 추가'!AC992</f>
        <v>INIESTA</v>
      </c>
      <c r="D994" s="138">
        <f>IF($D$2="주말",INDEX(표5[#All],MATCH(C994,표5[[#All],[잉크]],0),18)+INDEX(표5[#All],MATCH(C994,표5[[#All],[잉크]],0),21),INDEX(표5[#All],MATCH(C994,표5[[#All],[잉크]],0),MATCH($D$2,표5[#Headers],0)+1))</f>
        <v>0</v>
      </c>
      <c r="E994" s="138">
        <f>IF($D$2="주말",INDEX(표5[#All],MATCH(C994,표5[[#All],[잉크]],0),19)+INDEX(표5[#All],MATCH(C994,표5[[#All],[잉크]],0),22),INDEX(표5[#All],MATCH(C994,표5[[#All],[잉크]],0),MATCH($D$2,표5[#Headers],0)+2))</f>
        <v>0</v>
      </c>
    </row>
    <row r="995" spans="2:5" hidden="1" x14ac:dyDescent="0.3">
      <c r="B995" s="56">
        <f>IFERROR(SUM(D995:E995),0)</f>
        <v>0</v>
      </c>
      <c r="C995" s="139" t="str">
        <f>'제품 추가'!AC1236</f>
        <v>MAGNET</v>
      </c>
      <c r="D995" s="138">
        <f>IF($D$2="주말",INDEX(표5[#All],MATCH(C995,표5[[#All],[잉크]],0),18)+INDEX(표5[#All],MATCH(C995,표5[[#All],[잉크]],0),21),INDEX(표5[#All],MATCH(C995,표5[[#All],[잉크]],0),MATCH($D$2,표5[#Headers],0)+1))</f>
        <v>0</v>
      </c>
      <c r="E995" s="138">
        <f>IF($D$2="주말",INDEX(표5[#All],MATCH(C995,표5[[#All],[잉크]],0),19)+INDEX(표5[#All],MATCH(C995,표5[[#All],[잉크]],0),22),INDEX(표5[#All],MATCH(C995,표5[[#All],[잉크]],0),MATCH($D$2,표5[#Headers],0)+2))</f>
        <v>0</v>
      </c>
    </row>
    <row r="996" spans="2:5" hidden="1" x14ac:dyDescent="0.3">
      <c r="B996" s="56">
        <f>IFERROR(SUM(D996:E996),0)</f>
        <v>0</v>
      </c>
      <c r="C996" s="139" t="str">
        <f>'제품 추가'!AC972</f>
        <v>NOISETTE</v>
      </c>
      <c r="D996" s="138">
        <f>IF($D$2="주말",INDEX(표5[#All],MATCH(C996,표5[[#All],[잉크]],0),18)+INDEX(표5[#All],MATCH(C996,표5[[#All],[잉크]],0),21),INDEX(표5[#All],MATCH(C996,표5[[#All],[잉크]],0),MATCH($D$2,표5[#Headers],0)+1))</f>
        <v>0</v>
      </c>
      <c r="E996" s="138">
        <f>IF($D$2="주말",INDEX(표5[#All],MATCH(C996,표5[[#All],[잉크]],0),19)+INDEX(표5[#All],MATCH(C996,표5[[#All],[잉크]],0),22),INDEX(표5[#All],MATCH(C996,표5[[#All],[잉크]],0),MATCH($D$2,표5[#Headers],0)+2))</f>
        <v>0</v>
      </c>
    </row>
    <row r="997" spans="2:5" hidden="1" x14ac:dyDescent="0.3">
      <c r="B997" s="56">
        <f>IFERROR(SUM(D997:E997),0)</f>
        <v>0</v>
      </c>
      <c r="C997" s="139" t="str">
        <f>'제품 추가'!AC995</f>
        <v>DEPTHS</v>
      </c>
      <c r="D997" s="138">
        <f>IF($D$2="주말",INDEX(표5[#All],MATCH(C997,표5[[#All],[잉크]],0),18)+INDEX(표5[#All],MATCH(C997,표5[[#All],[잉크]],0),21),INDEX(표5[#All],MATCH(C997,표5[[#All],[잉크]],0),MATCH($D$2,표5[#Headers],0)+1))</f>
        <v>0</v>
      </c>
      <c r="E997" s="138">
        <f>IF($D$2="주말",INDEX(표5[#All],MATCH(C997,표5[[#All],[잉크]],0),19)+INDEX(표5[#All],MATCH(C997,표5[[#All],[잉크]],0),22),INDEX(표5[#All],MATCH(C997,표5[[#All],[잉크]],0),MATCH($D$2,표5[#Headers],0)+2))</f>
        <v>0</v>
      </c>
    </row>
    <row r="998" spans="2:5" hidden="1" x14ac:dyDescent="0.3">
      <c r="B998" s="56">
        <f>IFERROR(SUM(D998:E998),0)</f>
        <v>0</v>
      </c>
      <c r="C998" s="139" t="str">
        <f>'제품 추가'!AC996</f>
        <v>SESAME</v>
      </c>
      <c r="D998" s="138">
        <f>IF($D$2="주말",INDEX(표5[#All],MATCH(C998,표5[[#All],[잉크]],0),18)+INDEX(표5[#All],MATCH(C998,표5[[#All],[잉크]],0),21),INDEX(표5[#All],MATCH(C998,표5[[#All],[잉크]],0),MATCH($D$2,표5[#Headers],0)+1))</f>
        <v>0</v>
      </c>
      <c r="E998" s="138">
        <f>IF($D$2="주말",INDEX(표5[#All],MATCH(C998,표5[[#All],[잉크]],0),19)+INDEX(표5[#All],MATCH(C998,표5[[#All],[잉크]],0),22),INDEX(표5[#All],MATCH(C998,표5[[#All],[잉크]],0),MATCH($D$2,표5[#Headers],0)+2))</f>
        <v>0</v>
      </c>
    </row>
    <row r="999" spans="2:5" hidden="1" x14ac:dyDescent="0.3">
      <c r="B999" s="56">
        <f>IFERROR(SUM(D999:E999),0)</f>
        <v>0</v>
      </c>
      <c r="C999" s="139" t="str">
        <f>'제품 추가'!AC997</f>
        <v>FITCH</v>
      </c>
      <c r="D999" s="138">
        <f>IF($D$2="주말",INDEX(표5[#All],MATCH(C999,표5[[#All],[잉크]],0),18)+INDEX(표5[#All],MATCH(C999,표5[[#All],[잉크]],0),21),INDEX(표5[#All],MATCH(C999,표5[[#All],[잉크]],0),MATCH($D$2,표5[#Headers],0)+1))</f>
        <v>0</v>
      </c>
      <c r="E999" s="138">
        <f>IF($D$2="주말",INDEX(표5[#All],MATCH(C999,표5[[#All],[잉크]],0),19)+INDEX(표5[#All],MATCH(C999,표5[[#All],[잉크]],0),22),INDEX(표5[#All],MATCH(C999,표5[[#All],[잉크]],0),MATCH($D$2,표5[#Headers],0)+2))</f>
        <v>0</v>
      </c>
    </row>
    <row r="1000" spans="2:5" hidden="1" x14ac:dyDescent="0.3">
      <c r="B1000" s="56">
        <f>IFERROR(SUM(D1000:E1000),0)</f>
        <v>0</v>
      </c>
      <c r="C1000" s="139" t="str">
        <f>'제품 추가'!AC998</f>
        <v>LOVE</v>
      </c>
      <c r="D1000" s="138">
        <f>IF($D$2="주말",INDEX(표5[#All],MATCH(C1000,표5[[#All],[잉크]],0),18)+INDEX(표5[#All],MATCH(C1000,표5[[#All],[잉크]],0),21),INDEX(표5[#All],MATCH(C1000,표5[[#All],[잉크]],0),MATCH($D$2,표5[#Headers],0)+1))</f>
        <v>0</v>
      </c>
      <c r="E1000" s="138">
        <f>IF($D$2="주말",INDEX(표5[#All],MATCH(C1000,표5[[#All],[잉크]],0),19)+INDEX(표5[#All],MATCH(C1000,표5[[#All],[잉크]],0),22),INDEX(표5[#All],MATCH(C1000,표5[[#All],[잉크]],0),MATCH($D$2,표5[#Headers],0)+2))</f>
        <v>0</v>
      </c>
    </row>
    <row r="1001" spans="2:5" x14ac:dyDescent="0.3">
      <c r="B1001" s="56">
        <f>IFERROR(SUM(D1001:E1001),0)</f>
        <v>2</v>
      </c>
      <c r="C1001" s="139" t="str">
        <f>'제품 추가'!AC381</f>
        <v>PLUM</v>
      </c>
      <c r="D1001" s="138">
        <f>IF($D$2="주말",INDEX(표5[#All],MATCH(C1001,표5[[#All],[잉크]],0),18)+INDEX(표5[#All],MATCH(C1001,표5[[#All],[잉크]],0),21),INDEX(표5[#All],MATCH(C1001,표5[[#All],[잉크]],0),MATCH($D$2,표5[#Headers],0)+1))</f>
        <v>2</v>
      </c>
      <c r="E1001" s="138">
        <f>IF($D$2="주말",INDEX(표5[#All],MATCH(C1001,표5[[#All],[잉크]],0),19)+INDEX(표5[#All],MATCH(C1001,표5[[#All],[잉크]],0),22),INDEX(표5[#All],MATCH(C1001,표5[[#All],[잉크]],0),MATCH($D$2,표5[#Headers],0)+2))</f>
        <v>0</v>
      </c>
    </row>
    <row r="1002" spans="2:5" hidden="1" x14ac:dyDescent="0.3">
      <c r="B1002" s="56">
        <f>IFERROR(SUM(D1002:E1002),0)</f>
        <v>0</v>
      </c>
      <c r="C1002" s="139" t="str">
        <f>'제품 추가'!AC1000</f>
        <v>MUDDY</v>
      </c>
      <c r="D1002" s="138">
        <f>IF($D$2="주말",INDEX(표5[#All],MATCH(C1002,표5[[#All],[잉크]],0),18)+INDEX(표5[#All],MATCH(C1002,표5[[#All],[잉크]],0),21),INDEX(표5[#All],MATCH(C1002,표5[[#All],[잉크]],0),MATCH($D$2,표5[#Headers],0)+1))</f>
        <v>0</v>
      </c>
      <c r="E1002" s="138">
        <f>IF($D$2="주말",INDEX(표5[#All],MATCH(C1002,표5[[#All],[잉크]],0),19)+INDEX(표5[#All],MATCH(C1002,표5[[#All],[잉크]],0),22),INDEX(표5[#All],MATCH(C1002,표5[[#All],[잉크]],0),MATCH($D$2,표5[#Headers],0)+2))</f>
        <v>0</v>
      </c>
    </row>
    <row r="1003" spans="2:5" hidden="1" x14ac:dyDescent="0.3">
      <c r="B1003" s="56">
        <f>IFERROR(SUM(D1003:E1003),0)</f>
        <v>0</v>
      </c>
      <c r="C1003" s="139" t="str">
        <f>'제품 추가'!AC1001</f>
        <v>CHALK</v>
      </c>
      <c r="D1003" s="138">
        <f>IF($D$2="주말",INDEX(표5[#All],MATCH(C1003,표5[[#All],[잉크]],0),18)+INDEX(표5[#All],MATCH(C1003,표5[[#All],[잉크]],0),21),INDEX(표5[#All],MATCH(C1003,표5[[#All],[잉크]],0),MATCH($D$2,표5[#Headers],0)+1))</f>
        <v>0</v>
      </c>
      <c r="E1003" s="138">
        <f>IF($D$2="주말",INDEX(표5[#All],MATCH(C1003,표5[[#All],[잉크]],0),19)+INDEX(표5[#All],MATCH(C1003,표5[[#All],[잉크]],0),22),INDEX(표5[#All],MATCH(C1003,표5[[#All],[잉크]],0),MATCH($D$2,표5[#Headers],0)+2))</f>
        <v>0</v>
      </c>
    </row>
    <row r="1004" spans="2:5" hidden="1" x14ac:dyDescent="0.3">
      <c r="B1004" s="56">
        <f>IFERROR(SUM(D1004:E1004),0)</f>
        <v>0</v>
      </c>
      <c r="C1004" s="139" t="str">
        <f>'제품 추가'!AC1002</f>
        <v>OLISE</v>
      </c>
      <c r="D1004" s="138">
        <f>IF($D$2="주말",INDEX(표5[#All],MATCH(C1004,표5[[#All],[잉크]],0),18)+INDEX(표5[#All],MATCH(C1004,표5[[#All],[잉크]],0),21),INDEX(표5[#All],MATCH(C1004,표5[[#All],[잉크]],0),MATCH($D$2,표5[#Headers],0)+1))</f>
        <v>0</v>
      </c>
      <c r="E1004" s="138">
        <f>IF($D$2="주말",INDEX(표5[#All],MATCH(C1004,표5[[#All],[잉크]],0),19)+INDEX(표5[#All],MATCH(C1004,표5[[#All],[잉크]],0),22),INDEX(표5[#All],MATCH(C1004,표5[[#All],[잉크]],0),MATCH($D$2,표5[#Headers],0)+2))</f>
        <v>0</v>
      </c>
    </row>
    <row r="1005" spans="2:5" hidden="1" x14ac:dyDescent="0.3">
      <c r="B1005" s="56">
        <f>IFERROR(SUM(D1005:E1005),0)</f>
        <v>0</v>
      </c>
      <c r="C1005" s="139" t="str">
        <f>'제품 추가'!AC1003</f>
        <v>STABLE</v>
      </c>
      <c r="D1005" s="138">
        <f>IF($D$2="주말",INDEX(표5[#All],MATCH(C1005,표5[[#All],[잉크]],0),18)+INDEX(표5[#All],MATCH(C1005,표5[[#All],[잉크]],0),21),INDEX(표5[#All],MATCH(C1005,표5[[#All],[잉크]],0),MATCH($D$2,표5[#Headers],0)+1))</f>
        <v>0</v>
      </c>
      <c r="E1005" s="138">
        <f>IF($D$2="주말",INDEX(표5[#All],MATCH(C1005,표5[[#All],[잉크]],0),19)+INDEX(표5[#All],MATCH(C1005,표5[[#All],[잉크]],0),22),INDEX(표5[#All],MATCH(C1005,표5[[#All],[잉크]],0),MATCH($D$2,표5[#Headers],0)+2))</f>
        <v>0</v>
      </c>
    </row>
    <row r="1006" spans="2:5" hidden="1" x14ac:dyDescent="0.3">
      <c r="B1006" s="56">
        <f>IFERROR(SUM(D1006:E1006),0)</f>
        <v>0</v>
      </c>
      <c r="C1006" s="139" t="str">
        <f>'제품 추가'!AC1004</f>
        <v>ARGENT</v>
      </c>
      <c r="D1006" s="138">
        <f>IF($D$2="주말",INDEX(표5[#All],MATCH(C1006,표5[[#All],[잉크]],0),18)+INDEX(표5[#All],MATCH(C1006,표5[[#All],[잉크]],0),21),INDEX(표5[#All],MATCH(C1006,표5[[#All],[잉크]],0),MATCH($D$2,표5[#Headers],0)+1))</f>
        <v>0</v>
      </c>
      <c r="E1006" s="138">
        <f>IF($D$2="주말",INDEX(표5[#All],MATCH(C1006,표5[[#All],[잉크]],0),19)+INDEX(표5[#All],MATCH(C1006,표5[[#All],[잉크]],0),22),INDEX(표5[#All],MATCH(C1006,표5[[#All],[잉크]],0),MATCH($D$2,표5[#Headers],0)+2))</f>
        <v>0</v>
      </c>
    </row>
    <row r="1007" spans="2:5" hidden="1" x14ac:dyDescent="0.3">
      <c r="B1007" s="56">
        <f>IFERROR(SUM(D1007:E1007),0)</f>
        <v>0</v>
      </c>
      <c r="C1007" s="139" t="str">
        <f>'제품 추가'!AC1005</f>
        <v>OXYDE</v>
      </c>
      <c r="D1007" s="138">
        <f>IF($D$2="주말",INDEX(표5[#All],MATCH(C1007,표5[[#All],[잉크]],0),18)+INDEX(표5[#All],MATCH(C1007,표5[[#All],[잉크]],0),21),INDEX(표5[#All],MATCH(C1007,표5[[#All],[잉크]],0),MATCH($D$2,표5[#Headers],0)+1))</f>
        <v>0</v>
      </c>
      <c r="E1007" s="138">
        <f>IF($D$2="주말",INDEX(표5[#All],MATCH(C1007,표5[[#All],[잉크]],0),19)+INDEX(표5[#All],MATCH(C1007,표5[[#All],[잉크]],0),22),INDEX(표5[#All],MATCH(C1007,표5[[#All],[잉크]],0),MATCH($D$2,표5[#Headers],0)+2))</f>
        <v>0</v>
      </c>
    </row>
    <row r="1008" spans="2:5" hidden="1" x14ac:dyDescent="0.3">
      <c r="B1008" s="56">
        <f>IFERROR(SUM(D1008:E1008),0)</f>
        <v>0</v>
      </c>
      <c r="C1008" s="139" t="str">
        <f>'제품 추가'!AC1006</f>
        <v>URBAN</v>
      </c>
      <c r="D1008" s="138">
        <f>IF($D$2="주말",INDEX(표5[#All],MATCH(C1008,표5[[#All],[잉크]],0),18)+INDEX(표5[#All],MATCH(C1008,표5[[#All],[잉크]],0),21),INDEX(표5[#All],MATCH(C1008,표5[[#All],[잉크]],0),MATCH($D$2,표5[#Headers],0)+1))</f>
        <v>0</v>
      </c>
      <c r="E1008" s="138">
        <f>IF($D$2="주말",INDEX(표5[#All],MATCH(C1008,표5[[#All],[잉크]],0),19)+INDEX(표5[#All],MATCH(C1008,표5[[#All],[잉크]],0),22),INDEX(표5[#All],MATCH(C1008,표5[[#All],[잉크]],0),MATCH($D$2,표5[#Headers],0)+2))</f>
        <v>0</v>
      </c>
    </row>
    <row r="1009" spans="2:5" hidden="1" x14ac:dyDescent="0.3">
      <c r="B1009" s="56">
        <f>IFERROR(SUM(D1009:E1009),0)</f>
        <v>0</v>
      </c>
      <c r="C1009" s="139" t="str">
        <f>'제품 추가'!AC1007</f>
        <v>FROZEN</v>
      </c>
      <c r="D1009" s="138">
        <f>IF($D$2="주말",INDEX(표5[#All],MATCH(C1009,표5[[#All],[잉크]],0),18)+INDEX(표5[#All],MATCH(C1009,표5[[#All],[잉크]],0),21),INDEX(표5[#All],MATCH(C1009,표5[[#All],[잉크]],0),MATCH($D$2,표5[#Headers],0)+1))</f>
        <v>0</v>
      </c>
      <c r="E1009" s="138">
        <f>IF($D$2="주말",INDEX(표5[#All],MATCH(C1009,표5[[#All],[잉크]],0),19)+INDEX(표5[#All],MATCH(C1009,표5[[#All],[잉크]],0),22),INDEX(표5[#All],MATCH(C1009,표5[[#All],[잉크]],0),MATCH($D$2,표5[#Headers],0)+2))</f>
        <v>0</v>
      </c>
    </row>
    <row r="1010" spans="2:5" hidden="1" x14ac:dyDescent="0.3">
      <c r="B1010" s="56">
        <f>IFERROR(SUM(D1010:E1010),0)</f>
        <v>0</v>
      </c>
      <c r="C1010" s="139" t="str">
        <f>'제품 추가'!AC1008</f>
        <v>LIGHTFOG</v>
      </c>
      <c r="D1010" s="138">
        <f>IF($D$2="주말",INDEX(표5[#All],MATCH(C1010,표5[[#All],[잉크]],0),18)+INDEX(표5[#All],MATCH(C1010,표5[[#All],[잉크]],0),21),INDEX(표5[#All],MATCH(C1010,표5[[#All],[잉크]],0),MATCH($D$2,표5[#Headers],0)+1))</f>
        <v>0</v>
      </c>
      <c r="E1010" s="138">
        <f>IF($D$2="주말",INDEX(표5[#All],MATCH(C1010,표5[[#All],[잉크]],0),19)+INDEX(표5[#All],MATCH(C1010,표5[[#All],[잉크]],0),22),INDEX(표5[#All],MATCH(C1010,표5[[#All],[잉크]],0),MATCH($D$2,표5[#Headers],0)+2))</f>
        <v>0</v>
      </c>
    </row>
    <row r="1011" spans="2:5" hidden="1" x14ac:dyDescent="0.3">
      <c r="B1011" s="56">
        <f>IFERROR(SUM(D1011:E1011),0)</f>
        <v>0</v>
      </c>
      <c r="C1011" s="139" t="str">
        <f>'제품 추가'!AC1009</f>
        <v>BONIFACE</v>
      </c>
      <c r="D1011" s="138">
        <f>IF($D$2="주말",INDEX(표5[#All],MATCH(C1011,표5[[#All],[잉크]],0),18)+INDEX(표5[#All],MATCH(C1011,표5[[#All],[잉크]],0),21),INDEX(표5[#All],MATCH(C1011,표5[[#All],[잉크]],0),MATCH($D$2,표5[#Headers],0)+1))</f>
        <v>0</v>
      </c>
      <c r="E1011" s="138">
        <f>IF($D$2="주말",INDEX(표5[#All],MATCH(C1011,표5[[#All],[잉크]],0),19)+INDEX(표5[#All],MATCH(C1011,표5[[#All],[잉크]],0),22),INDEX(표5[#All],MATCH(C1011,표5[[#All],[잉크]],0),MATCH($D$2,표5[#Headers],0)+2))</f>
        <v>0</v>
      </c>
    </row>
    <row r="1012" spans="2:5" hidden="1" x14ac:dyDescent="0.3">
      <c r="B1012" s="56">
        <f>IFERROR(SUM(D1012:E1012),0)</f>
        <v>0</v>
      </c>
      <c r="C1012" s="139" t="str">
        <f>'제품 추가'!AC1010</f>
        <v>ALONSO</v>
      </c>
      <c r="D1012" s="138">
        <f>IF($D$2="주말",INDEX(표5[#All],MATCH(C1012,표5[[#All],[잉크]],0),18)+INDEX(표5[#All],MATCH(C1012,표5[[#All],[잉크]],0),21),INDEX(표5[#All],MATCH(C1012,표5[[#All],[잉크]],0),MATCH($D$2,표5[#Headers],0)+1))</f>
        <v>0</v>
      </c>
      <c r="E1012" s="138">
        <f>IF($D$2="주말",INDEX(표5[#All],MATCH(C1012,표5[[#All],[잉크]],0),19)+INDEX(표5[#All],MATCH(C1012,표5[[#All],[잉크]],0),22),INDEX(표5[#All],MATCH(C1012,표5[[#All],[잉크]],0),MATCH($D$2,표5[#Headers],0)+2))</f>
        <v>0</v>
      </c>
    </row>
    <row r="1013" spans="2:5" hidden="1" x14ac:dyDescent="0.3">
      <c r="B1013" s="56">
        <f>IFERROR(SUM(D1013:E1013),0)</f>
        <v>0</v>
      </c>
      <c r="C1013" s="139" t="str">
        <f>'제품 추가'!AC1011</f>
        <v>MUDCOAL</v>
      </c>
      <c r="D1013" s="138">
        <f>IF($D$2="주말",INDEX(표5[#All],MATCH(C1013,표5[[#All],[잉크]],0),18)+INDEX(표5[#All],MATCH(C1013,표5[[#All],[잉크]],0),21),INDEX(표5[#All],MATCH(C1013,표5[[#All],[잉크]],0),MATCH($D$2,표5[#Headers],0)+1))</f>
        <v>0</v>
      </c>
      <c r="E1013" s="138">
        <f>IF($D$2="주말",INDEX(표5[#All],MATCH(C1013,표5[[#All],[잉크]],0),19)+INDEX(표5[#All],MATCH(C1013,표5[[#All],[잉크]],0),22),INDEX(표5[#All],MATCH(C1013,표5[[#All],[잉크]],0),MATCH($D$2,표5[#Headers],0)+2))</f>
        <v>0</v>
      </c>
    </row>
    <row r="1014" spans="2:5" hidden="1" x14ac:dyDescent="0.3">
      <c r="B1014" s="56">
        <f>IFERROR(SUM(D1014:E1014),0)</f>
        <v>0</v>
      </c>
      <c r="C1014" s="139" t="str">
        <f>'제품 추가'!AC1012</f>
        <v>ROSY</v>
      </c>
      <c r="D1014" s="138">
        <f>IF($D$2="주말",INDEX(표5[#All],MATCH(C1014,표5[[#All],[잉크]],0),18)+INDEX(표5[#All],MATCH(C1014,표5[[#All],[잉크]],0),21),INDEX(표5[#All],MATCH(C1014,표5[[#All],[잉크]],0),MATCH($D$2,표5[#Headers],0)+1))</f>
        <v>0</v>
      </c>
      <c r="E1014" s="138">
        <f>IF($D$2="주말",INDEX(표5[#All],MATCH(C1014,표5[[#All],[잉크]],0),19)+INDEX(표5[#All],MATCH(C1014,표5[[#All],[잉크]],0),22),INDEX(표5[#All],MATCH(C1014,표5[[#All],[잉크]],0),MATCH($D$2,표5[#Headers],0)+2))</f>
        <v>0</v>
      </c>
    </row>
    <row r="1015" spans="2:5" hidden="1" x14ac:dyDescent="0.3">
      <c r="B1015" s="56">
        <f>IFERROR(SUM(D1015:E1015),0)</f>
        <v>0</v>
      </c>
      <c r="C1015" s="139" t="str">
        <f>'제품 추가'!AC1013</f>
        <v>DRIFTWOOD</v>
      </c>
      <c r="D1015" s="138">
        <f>IF($D$2="주말",INDEX(표5[#All],MATCH(C1015,표5[[#All],[잉크]],0),18)+INDEX(표5[#All],MATCH(C1015,표5[[#All],[잉크]],0),21),INDEX(표5[#All],MATCH(C1015,표5[[#All],[잉크]],0),MATCH($D$2,표5[#Headers],0)+1))</f>
        <v>0</v>
      </c>
      <c r="E1015" s="138">
        <f>IF($D$2="주말",INDEX(표5[#All],MATCH(C1015,표5[[#All],[잉크]],0),19)+INDEX(표5[#All],MATCH(C1015,표5[[#All],[잉크]],0),22),INDEX(표5[#All],MATCH(C1015,표5[[#All],[잉크]],0),MATCH($D$2,표5[#Headers],0)+2))</f>
        <v>0</v>
      </c>
    </row>
    <row r="1016" spans="2:5" hidden="1" x14ac:dyDescent="0.3">
      <c r="B1016" s="56">
        <f>IFERROR(SUM(D1016:E1016),0)</f>
        <v>0</v>
      </c>
      <c r="C1016" s="139" t="str">
        <f>'제품 추가'!AC1014</f>
        <v>SWAMP</v>
      </c>
      <c r="D1016" s="138">
        <f>IF($D$2="주말",INDEX(표5[#All],MATCH(C1016,표5[[#All],[잉크]],0),18)+INDEX(표5[#All],MATCH(C1016,표5[[#All],[잉크]],0),21),INDEX(표5[#All],MATCH(C1016,표5[[#All],[잉크]],0),MATCH($D$2,표5[#Headers],0)+1))</f>
        <v>0</v>
      </c>
      <c r="E1016" s="138">
        <f>IF($D$2="주말",INDEX(표5[#All],MATCH(C1016,표5[[#All],[잉크]],0),19)+INDEX(표5[#All],MATCH(C1016,표5[[#All],[잉크]],0),22),INDEX(표5[#All],MATCH(C1016,표5[[#All],[잉크]],0),MATCH($D$2,표5[#Headers],0)+2))</f>
        <v>0</v>
      </c>
    </row>
    <row r="1017" spans="2:5" hidden="1" x14ac:dyDescent="0.3">
      <c r="B1017" s="56">
        <f>IFERROR(SUM(D1017:E1017),0)</f>
        <v>0</v>
      </c>
      <c r="C1017" s="139" t="str">
        <f>'제품 추가'!AC1015</f>
        <v>DUNE</v>
      </c>
      <c r="D1017" s="138">
        <f>IF($D$2="주말",INDEX(표5[#All],MATCH(C1017,표5[[#All],[잉크]],0),18)+INDEX(표5[#All],MATCH(C1017,표5[[#All],[잉크]],0),21),INDEX(표5[#All],MATCH(C1017,표5[[#All],[잉크]],0),MATCH($D$2,표5[#Headers],0)+1))</f>
        <v>0</v>
      </c>
      <c r="E1017" s="138">
        <f>IF($D$2="주말",INDEX(표5[#All],MATCH(C1017,표5[[#All],[잉크]],0),19)+INDEX(표5[#All],MATCH(C1017,표5[[#All],[잉크]],0),22),INDEX(표5[#All],MATCH(C1017,표5[[#All],[잉크]],0),MATCH($D$2,표5[#Headers],0)+2))</f>
        <v>0</v>
      </c>
    </row>
    <row r="1018" spans="2:5" hidden="1" x14ac:dyDescent="0.3">
      <c r="B1018" s="56">
        <f>IFERROR(SUM(D1018:E1018),0)</f>
        <v>0</v>
      </c>
      <c r="C1018" s="139" t="str">
        <f>'제품 추가'!AC1016</f>
        <v>ALLOY</v>
      </c>
      <c r="D1018" s="138">
        <f>IF($D$2="주말",INDEX(표5[#All],MATCH(C1018,표5[[#All],[잉크]],0),18)+INDEX(표5[#All],MATCH(C1018,표5[[#All],[잉크]],0),21),INDEX(표5[#All],MATCH(C1018,표5[[#All],[잉크]],0),MATCH($D$2,표5[#Headers],0)+1))</f>
        <v>0</v>
      </c>
      <c r="E1018" s="138">
        <f>IF($D$2="주말",INDEX(표5[#All],MATCH(C1018,표5[[#All],[잉크]],0),19)+INDEX(표5[#All],MATCH(C1018,표5[[#All],[잉크]],0),22),INDEX(표5[#All],MATCH(C1018,표5[[#All],[잉크]],0),MATCH($D$2,표5[#Headers],0)+2))</f>
        <v>0</v>
      </c>
    </row>
    <row r="1019" spans="2:5" hidden="1" x14ac:dyDescent="0.3">
      <c r="B1019" s="56">
        <f>IFERROR(SUM(D1019:E1019),0)</f>
        <v>0</v>
      </c>
      <c r="C1019" s="139" t="str">
        <f>'제품 추가'!AC1017</f>
        <v>GREYLINE</v>
      </c>
      <c r="D1019" s="138">
        <f>IF($D$2="주말",INDEX(표5[#All],MATCH(C1019,표5[[#All],[잉크]],0),18)+INDEX(표5[#All],MATCH(C1019,표5[[#All],[잉크]],0),21),INDEX(표5[#All],MATCH(C1019,표5[[#All],[잉크]],0),MATCH($D$2,표5[#Headers],0)+1))</f>
        <v>0</v>
      </c>
      <c r="E1019" s="138">
        <f>IF($D$2="주말",INDEX(표5[#All],MATCH(C1019,표5[[#All],[잉크]],0),19)+INDEX(표5[#All],MATCH(C1019,표5[[#All],[잉크]],0),22),INDEX(표5[#All],MATCH(C1019,표5[[#All],[잉크]],0),MATCH($D$2,표5[#Headers],0)+2))</f>
        <v>0</v>
      </c>
    </row>
    <row r="1020" spans="2:5" hidden="1" x14ac:dyDescent="0.3">
      <c r="B1020" s="56">
        <f>IFERROR(SUM(D1020:E1020),0)</f>
        <v>0</v>
      </c>
      <c r="C1020" s="139" t="str">
        <f>'제품 추가'!AC1018</f>
        <v>ASHEN</v>
      </c>
      <c r="D1020" s="138">
        <f>IF($D$2="주말",INDEX(표5[#All],MATCH(C1020,표5[[#All],[잉크]],0),18)+INDEX(표5[#All],MATCH(C1020,표5[[#All],[잉크]],0),21),INDEX(표5[#All],MATCH(C1020,표5[[#All],[잉크]],0),MATCH($D$2,표5[#Headers],0)+1))</f>
        <v>0</v>
      </c>
      <c r="E1020" s="138">
        <f>IF($D$2="주말",INDEX(표5[#All],MATCH(C1020,표5[[#All],[잉크]],0),19)+INDEX(표5[#All],MATCH(C1020,표5[[#All],[잉크]],0),22),INDEX(표5[#All],MATCH(C1020,표5[[#All],[잉크]],0),MATCH($D$2,표5[#Headers],0)+2))</f>
        <v>0</v>
      </c>
    </row>
    <row r="1021" spans="2:5" hidden="1" x14ac:dyDescent="0.3">
      <c r="B1021" s="56">
        <f>IFERROR(SUM(D1021:E1021),0)</f>
        <v>0</v>
      </c>
      <c r="C1021" s="139" t="str">
        <f>'제품 추가'!AC1019</f>
        <v>SUBZERO</v>
      </c>
      <c r="D1021" s="138">
        <f>IF($D$2="주말",INDEX(표5[#All],MATCH(C1021,표5[[#All],[잉크]],0),18)+INDEX(표5[#All],MATCH(C1021,표5[[#All],[잉크]],0),21),INDEX(표5[#All],MATCH(C1021,표5[[#All],[잉크]],0),MATCH($D$2,표5[#Headers],0)+1))</f>
        <v>0</v>
      </c>
      <c r="E1021" s="138">
        <f>IF($D$2="주말",INDEX(표5[#All],MATCH(C1021,표5[[#All],[잉크]],0),19)+INDEX(표5[#All],MATCH(C1021,표5[[#All],[잉크]],0),22),INDEX(표5[#All],MATCH(C1021,표5[[#All],[잉크]],0),MATCH($D$2,표5[#Headers],0)+2))</f>
        <v>0</v>
      </c>
    </row>
    <row r="1022" spans="2:5" hidden="1" x14ac:dyDescent="0.3">
      <c r="B1022" s="56">
        <f>IFERROR(SUM(D1022:E1022),0)</f>
        <v>0</v>
      </c>
      <c r="C1022" s="139" t="str">
        <f>'제품 추가'!AC1020</f>
        <v>BARK</v>
      </c>
      <c r="D1022" s="138">
        <f>IF($D$2="주말",INDEX(표5[#All],MATCH(C1022,표5[[#All],[잉크]],0),18)+INDEX(표5[#All],MATCH(C1022,표5[[#All],[잉크]],0),21),INDEX(표5[#All],MATCH(C1022,표5[[#All],[잉크]],0),MATCH($D$2,표5[#Headers],0)+1))</f>
        <v>0</v>
      </c>
      <c r="E1022" s="138">
        <f>IF($D$2="주말",INDEX(표5[#All],MATCH(C1022,표5[[#All],[잉크]],0),19)+INDEX(표5[#All],MATCH(C1022,표5[[#All],[잉크]],0),22),INDEX(표5[#All],MATCH(C1022,표5[[#All],[잉크]],0),MATCH($D$2,표5[#Headers],0)+2))</f>
        <v>0</v>
      </c>
    </row>
    <row r="1023" spans="2:5" hidden="1" x14ac:dyDescent="0.3">
      <c r="B1023" s="56">
        <f>IFERROR(SUM(D1023:E1023),0)</f>
        <v>0</v>
      </c>
      <c r="C1023" s="139" t="str">
        <f>'제품 추가'!AC1021</f>
        <v>BREW</v>
      </c>
      <c r="D1023" s="138">
        <f>IF($D$2="주말",INDEX(표5[#All],MATCH(C1023,표5[[#All],[잉크]],0),18)+INDEX(표5[#All],MATCH(C1023,표5[[#All],[잉크]],0),21),INDEX(표5[#All],MATCH(C1023,표5[[#All],[잉크]],0),MATCH($D$2,표5[#Headers],0)+1))</f>
        <v>0</v>
      </c>
      <c r="E1023" s="138">
        <f>IF($D$2="주말",INDEX(표5[#All],MATCH(C1023,표5[[#All],[잉크]],0),19)+INDEX(표5[#All],MATCH(C1023,표5[[#All],[잉크]],0),22),INDEX(표5[#All],MATCH(C1023,표5[[#All],[잉크]],0),MATCH($D$2,표5[#Headers],0)+2))</f>
        <v>0</v>
      </c>
    </row>
    <row r="1024" spans="2:5" hidden="1" x14ac:dyDescent="0.3">
      <c r="B1024" s="56">
        <f>IFERROR(SUM(D1024:E1024),0)</f>
        <v>0</v>
      </c>
      <c r="C1024" s="139" t="str">
        <f>'제품 추가'!AC1022</f>
        <v>EMBERWOOD</v>
      </c>
      <c r="D1024" s="138">
        <f>IF($D$2="주말",INDEX(표5[#All],MATCH(C1024,표5[[#All],[잉크]],0),18)+INDEX(표5[#All],MATCH(C1024,표5[[#All],[잉크]],0),21),INDEX(표5[#All],MATCH(C1024,표5[[#All],[잉크]],0),MATCH($D$2,표5[#Headers],0)+1))</f>
        <v>0</v>
      </c>
      <c r="E1024" s="138">
        <f>IF($D$2="주말",INDEX(표5[#All],MATCH(C1024,표5[[#All],[잉크]],0),19)+INDEX(표5[#All],MATCH(C1024,표5[[#All],[잉크]],0),22),INDEX(표5[#All],MATCH(C1024,표5[[#All],[잉크]],0),MATCH($D$2,표5[#Headers],0)+2))</f>
        <v>0</v>
      </c>
    </row>
    <row r="1025" spans="2:5" hidden="1" x14ac:dyDescent="0.3">
      <c r="B1025" s="56">
        <f>IFERROR(SUM(D1025:E1025),0)</f>
        <v>0</v>
      </c>
      <c r="C1025" s="139" t="str">
        <f>'제품 추가'!AC1023</f>
        <v>FADED</v>
      </c>
      <c r="D1025" s="138">
        <f>IF($D$2="주말",INDEX(표5[#All],MATCH(C1025,표5[[#All],[잉크]],0),18)+INDEX(표5[#All],MATCH(C1025,표5[[#All],[잉크]],0),21),INDEX(표5[#All],MATCH(C1025,표5[[#All],[잉크]],0),MATCH($D$2,표5[#Headers],0)+1))</f>
        <v>0</v>
      </c>
      <c r="E1025" s="138">
        <f>IF($D$2="주말",INDEX(표5[#All],MATCH(C1025,표5[[#All],[잉크]],0),19)+INDEX(표5[#All],MATCH(C1025,표5[[#All],[잉크]],0),22),INDEX(표5[#All],MATCH(C1025,표5[[#All],[잉크]],0),MATCH($D$2,표5[#Headers],0)+2))</f>
        <v>0</v>
      </c>
    </row>
    <row r="1026" spans="2:5" hidden="1" x14ac:dyDescent="0.3">
      <c r="B1026" s="56">
        <f>IFERROR(SUM(D1026:E1026),0)</f>
        <v>0</v>
      </c>
      <c r="C1026" s="139" t="str">
        <f>'제품 추가'!AC1024</f>
        <v>CANYON</v>
      </c>
      <c r="D1026" s="138">
        <f>IF($D$2="주말",INDEX(표5[#All],MATCH(C1026,표5[[#All],[잉크]],0),18)+INDEX(표5[#All],MATCH(C1026,표5[[#All],[잉크]],0),21),INDEX(표5[#All],MATCH(C1026,표5[[#All],[잉크]],0),MATCH($D$2,표5[#Headers],0)+1))</f>
        <v>0</v>
      </c>
      <c r="E1026" s="138">
        <f>IF($D$2="주말",INDEX(표5[#All],MATCH(C1026,표5[[#All],[잉크]],0),19)+INDEX(표5[#All],MATCH(C1026,표5[[#All],[잉크]],0),22),INDEX(표5[#All],MATCH(C1026,표5[[#All],[잉크]],0),MATCH($D$2,표5[#Headers],0)+2))</f>
        <v>0</v>
      </c>
    </row>
    <row r="1027" spans="2:5" hidden="1" x14ac:dyDescent="0.3">
      <c r="B1027" s="56">
        <f>IFERROR(SUM(D1027:E1027),0)</f>
        <v>0</v>
      </c>
      <c r="C1027" s="139" t="str">
        <f>'제품 추가'!AC1025</f>
        <v>BALLET</v>
      </c>
      <c r="D1027" s="138">
        <f>IF($D$2="주말",INDEX(표5[#All],MATCH(C1027,표5[[#All],[잉크]],0),18)+INDEX(표5[#All],MATCH(C1027,표5[[#All],[잉크]],0),21),INDEX(표5[#All],MATCH(C1027,표5[[#All],[잉크]],0),MATCH($D$2,표5[#Headers],0)+1))</f>
        <v>0</v>
      </c>
      <c r="E1027" s="138">
        <f>IF($D$2="주말",INDEX(표5[#All],MATCH(C1027,표5[[#All],[잉크]],0),19)+INDEX(표5[#All],MATCH(C1027,표5[[#All],[잉크]],0),22),INDEX(표5[#All],MATCH(C1027,표5[[#All],[잉크]],0),MATCH($D$2,표5[#Headers],0)+2))</f>
        <v>0</v>
      </c>
    </row>
    <row r="1028" spans="2:5" hidden="1" x14ac:dyDescent="0.3">
      <c r="B1028" s="56">
        <f>IFERROR(SUM(D1028:E1028),0)</f>
        <v>0</v>
      </c>
      <c r="C1028" s="139" t="str">
        <f>'제품 추가'!AC1026</f>
        <v>MULBERRY</v>
      </c>
      <c r="D1028" s="138">
        <f>IF($D$2="주말",INDEX(표5[#All],MATCH(C1028,표5[[#All],[잉크]],0),18)+INDEX(표5[#All],MATCH(C1028,표5[[#All],[잉크]],0),21),INDEX(표5[#All],MATCH(C1028,표5[[#All],[잉크]],0),MATCH($D$2,표5[#Headers],0)+1))</f>
        <v>0</v>
      </c>
      <c r="E1028" s="138">
        <f>IF($D$2="주말",INDEX(표5[#All],MATCH(C1028,표5[[#All],[잉크]],0),19)+INDEX(표5[#All],MATCH(C1028,표5[[#All],[잉크]],0),22),INDEX(표5[#All],MATCH(C1028,표5[[#All],[잉크]],0),MATCH($D$2,표5[#Headers],0)+2))</f>
        <v>0</v>
      </c>
    </row>
    <row r="1029" spans="2:5" hidden="1" x14ac:dyDescent="0.3">
      <c r="B1029" s="56">
        <f>IFERROR(SUM(D1029:E1029),0)</f>
        <v>0</v>
      </c>
      <c r="C1029" s="139" t="str">
        <f>'제품 추가'!AC1027</f>
        <v>CAVE</v>
      </c>
      <c r="D1029" s="138">
        <f>IF($D$2="주말",INDEX(표5[#All],MATCH(C1029,표5[[#All],[잉크]],0),18)+INDEX(표5[#All],MATCH(C1029,표5[[#All],[잉크]],0),21),INDEX(표5[#All],MATCH(C1029,표5[[#All],[잉크]],0),MATCH($D$2,표5[#Headers],0)+1))</f>
        <v>0</v>
      </c>
      <c r="E1029" s="138">
        <f>IF($D$2="주말",INDEX(표5[#All],MATCH(C1029,표5[[#All],[잉크]],0),19)+INDEX(표5[#All],MATCH(C1029,표5[[#All],[잉크]],0),22),INDEX(표5[#All],MATCH(C1029,표5[[#All],[잉크]],0),MATCH($D$2,표5[#Headers],0)+2))</f>
        <v>0</v>
      </c>
    </row>
    <row r="1030" spans="2:5" hidden="1" x14ac:dyDescent="0.3">
      <c r="B1030" s="56">
        <f>IFERROR(SUM(D1030:E1030),0)</f>
        <v>0</v>
      </c>
      <c r="C1030" s="139" t="str">
        <f>'제품 추가'!AC1028</f>
        <v>HARVEST</v>
      </c>
      <c r="D1030" s="138">
        <f>IF($D$2="주말",INDEX(표5[#All],MATCH(C1030,표5[[#All],[잉크]],0),18)+INDEX(표5[#All],MATCH(C1030,표5[[#All],[잉크]],0),21),INDEX(표5[#All],MATCH(C1030,표5[[#All],[잉크]],0),MATCH($D$2,표5[#Headers],0)+1))</f>
        <v>0</v>
      </c>
      <c r="E1030" s="138">
        <f>IF($D$2="주말",INDEX(표5[#All],MATCH(C1030,표5[[#All],[잉크]],0),19)+INDEX(표5[#All],MATCH(C1030,표5[[#All],[잉크]],0),22),INDEX(표5[#All],MATCH(C1030,표5[[#All],[잉크]],0),MATCH($D$2,표5[#Headers],0)+2))</f>
        <v>0</v>
      </c>
    </row>
    <row r="1031" spans="2:5" hidden="1" x14ac:dyDescent="0.3">
      <c r="B1031" s="56">
        <f>IFERROR(SUM(D1031:E1031),0)</f>
        <v>0</v>
      </c>
      <c r="C1031" s="139" t="str">
        <f>'제품 추가'!AC1029</f>
        <v>GILDED</v>
      </c>
      <c r="D1031" s="138">
        <f>IF($D$2="주말",INDEX(표5[#All],MATCH(C1031,표5[[#All],[잉크]],0),18)+INDEX(표5[#All],MATCH(C1031,표5[[#All],[잉크]],0),21),INDEX(표5[#All],MATCH(C1031,표5[[#All],[잉크]],0),MATCH($D$2,표5[#Headers],0)+1))</f>
        <v>0</v>
      </c>
      <c r="E1031" s="138">
        <f>IF($D$2="주말",INDEX(표5[#All],MATCH(C1031,표5[[#All],[잉크]],0),19)+INDEX(표5[#All],MATCH(C1031,표5[[#All],[잉크]],0),22),INDEX(표5[#All],MATCH(C1031,표5[[#All],[잉크]],0),MATCH($D$2,표5[#Headers],0)+2))</f>
        <v>0</v>
      </c>
    </row>
    <row r="1032" spans="2:5" hidden="1" x14ac:dyDescent="0.3">
      <c r="B1032" s="56">
        <f>IFERROR(SUM(D1032:E1032),0)</f>
        <v>0</v>
      </c>
      <c r="C1032" s="139" t="str">
        <f>'제품 추가'!AC1030</f>
        <v>SWAIN</v>
      </c>
      <c r="D1032" s="138">
        <f>IF($D$2="주말",INDEX(표5[#All],MATCH(C1032,표5[[#All],[잉크]],0),18)+INDEX(표5[#All],MATCH(C1032,표5[[#All],[잉크]],0),21),INDEX(표5[#All],MATCH(C1032,표5[[#All],[잉크]],0),MATCH($D$2,표5[#Headers],0)+1))</f>
        <v>0</v>
      </c>
      <c r="E1032" s="138">
        <f>IF($D$2="주말",INDEX(표5[#All],MATCH(C1032,표5[[#All],[잉크]],0),19)+INDEX(표5[#All],MATCH(C1032,표5[[#All],[잉크]],0),22),INDEX(표5[#All],MATCH(C1032,표5[[#All],[잉크]],0),MATCH($D$2,표5[#Headers],0)+2))</f>
        <v>0</v>
      </c>
    </row>
    <row r="1033" spans="2:5" hidden="1" x14ac:dyDescent="0.3">
      <c r="B1033" s="56">
        <f>IFERROR(SUM(D1033:E1033),0)</f>
        <v>0</v>
      </c>
      <c r="C1033" s="139" t="str">
        <f>'제품 추가'!AC1031</f>
        <v>PORCELAIN</v>
      </c>
      <c r="D1033" s="138">
        <f>IF($D$2="주말",INDEX(표5[#All],MATCH(C1033,표5[[#All],[잉크]],0),18)+INDEX(표5[#All],MATCH(C1033,표5[[#All],[잉크]],0),21),INDEX(표5[#All],MATCH(C1033,표5[[#All],[잉크]],0),MATCH($D$2,표5[#Headers],0)+1))</f>
        <v>0</v>
      </c>
      <c r="E1033" s="138">
        <f>IF($D$2="주말",INDEX(표5[#All],MATCH(C1033,표5[[#All],[잉크]],0),19)+INDEX(표5[#All],MATCH(C1033,표5[[#All],[잉크]],0),22),INDEX(표5[#All],MATCH(C1033,표5[[#All],[잉크]],0),MATCH($D$2,표5[#Headers],0)+2))</f>
        <v>0</v>
      </c>
    </row>
    <row r="1034" spans="2:5" hidden="1" x14ac:dyDescent="0.3">
      <c r="B1034" s="56">
        <f>IFERROR(SUM(D1034:E1034),0)</f>
        <v>0</v>
      </c>
      <c r="C1034" s="139" t="str">
        <f>'제품 추가'!AC1032</f>
        <v>OBSCURA</v>
      </c>
      <c r="D1034" s="138">
        <f>IF($D$2="주말",INDEX(표5[#All],MATCH(C1034,표5[[#All],[잉크]],0),18)+INDEX(표5[#All],MATCH(C1034,표5[[#All],[잉크]],0),21),INDEX(표5[#All],MATCH(C1034,표5[[#All],[잉크]],0),MATCH($D$2,표5[#Headers],0)+1))</f>
        <v>0</v>
      </c>
      <c r="E1034" s="138">
        <f>IF($D$2="주말",INDEX(표5[#All],MATCH(C1034,표5[[#All],[잉크]],0),19)+INDEX(표5[#All],MATCH(C1034,표5[[#All],[잉크]],0),22),INDEX(표5[#All],MATCH(C1034,표5[[#All],[잉크]],0),MATCH($D$2,표5[#Headers],0)+2))</f>
        <v>0</v>
      </c>
    </row>
    <row r="1035" spans="2:5" hidden="1" x14ac:dyDescent="0.3">
      <c r="B1035" s="56">
        <f>IFERROR(SUM(D1035:E1035),0)</f>
        <v>0</v>
      </c>
      <c r="C1035" s="139" t="str">
        <f>'제품 추가'!AC1033</f>
        <v>NASUS</v>
      </c>
      <c r="D1035" s="138">
        <f>IF($D$2="주말",INDEX(표5[#All],MATCH(C1035,표5[[#All],[잉크]],0),18)+INDEX(표5[#All],MATCH(C1035,표5[[#All],[잉크]],0),21),INDEX(표5[#All],MATCH(C1035,표5[[#All],[잉크]],0),MATCH($D$2,표5[#Headers],0)+1))</f>
        <v>0</v>
      </c>
      <c r="E1035" s="138">
        <f>IF($D$2="주말",INDEX(표5[#All],MATCH(C1035,표5[[#All],[잉크]],0),19)+INDEX(표5[#All],MATCH(C1035,표5[[#All],[잉크]],0),22),INDEX(표5[#All],MATCH(C1035,표5[[#All],[잉크]],0),MATCH($D$2,표5[#Headers],0)+2))</f>
        <v>0</v>
      </c>
    </row>
    <row r="1036" spans="2:5" hidden="1" x14ac:dyDescent="0.3">
      <c r="B1036" s="56">
        <f>IFERROR(SUM(D1036:E1036),0)</f>
        <v>0</v>
      </c>
      <c r="C1036" s="139" t="str">
        <f>'제품 추가'!AC1034</f>
        <v>KAYLE</v>
      </c>
      <c r="D1036" s="138">
        <f>IF($D$2="주말",INDEX(표5[#All],MATCH(C1036,표5[[#All],[잉크]],0),18)+INDEX(표5[#All],MATCH(C1036,표5[[#All],[잉크]],0),21),INDEX(표5[#All],MATCH(C1036,표5[[#All],[잉크]],0),MATCH($D$2,표5[#Headers],0)+1))</f>
        <v>0</v>
      </c>
      <c r="E1036" s="138">
        <f>IF($D$2="주말",INDEX(표5[#All],MATCH(C1036,표5[[#All],[잉크]],0),19)+INDEX(표5[#All],MATCH(C1036,표5[[#All],[잉크]],0),22),INDEX(표5[#All],MATCH(C1036,표5[[#All],[잉크]],0),MATCH($D$2,표5[#Headers],0)+2))</f>
        <v>0</v>
      </c>
    </row>
    <row r="1037" spans="2:5" hidden="1" x14ac:dyDescent="0.3">
      <c r="B1037" s="56">
        <f>IFERROR(SUM(D1037:E1037),0)</f>
        <v>0</v>
      </c>
      <c r="C1037" s="139" t="str">
        <f>'제품 추가'!AC1035</f>
        <v>RUSH</v>
      </c>
      <c r="D1037" s="138">
        <f>IF($D$2="주말",INDEX(표5[#All],MATCH(C1037,표5[[#All],[잉크]],0),18)+INDEX(표5[#All],MATCH(C1037,표5[[#All],[잉크]],0),21),INDEX(표5[#All],MATCH(C1037,표5[[#All],[잉크]],0),MATCH($D$2,표5[#Headers],0)+1))</f>
        <v>0</v>
      </c>
      <c r="E1037" s="138">
        <f>IF($D$2="주말",INDEX(표5[#All],MATCH(C1037,표5[[#All],[잉크]],0),19)+INDEX(표5[#All],MATCH(C1037,표5[[#All],[잉크]],0),22),INDEX(표5[#All],MATCH(C1037,표5[[#All],[잉크]],0),MATCH($D$2,표5[#Headers],0)+2))</f>
        <v>0</v>
      </c>
    </row>
    <row r="1038" spans="2:5" hidden="1" x14ac:dyDescent="0.3">
      <c r="B1038" s="56">
        <f>IFERROR(SUM(D1038:E1038),0)</f>
        <v>0</v>
      </c>
      <c r="C1038" s="139" t="str">
        <f>'제품 추가'!AC1036</f>
        <v>HUSH</v>
      </c>
      <c r="D1038" s="138">
        <f>IF($D$2="주말",INDEX(표5[#All],MATCH(C1038,표5[[#All],[잉크]],0),18)+INDEX(표5[#All],MATCH(C1038,표5[[#All],[잉크]],0),21),INDEX(표5[#All],MATCH(C1038,표5[[#All],[잉크]],0),MATCH($D$2,표5[#Headers],0)+1))</f>
        <v>0</v>
      </c>
      <c r="E1038" s="138">
        <f>IF($D$2="주말",INDEX(표5[#All],MATCH(C1038,표5[[#All],[잉크]],0),19)+INDEX(표5[#All],MATCH(C1038,표5[[#All],[잉크]],0),22),INDEX(표5[#All],MATCH(C1038,표5[[#All],[잉크]],0),MATCH($D$2,표5[#Headers],0)+2))</f>
        <v>0</v>
      </c>
    </row>
    <row r="1039" spans="2:5" hidden="1" x14ac:dyDescent="0.3">
      <c r="B1039" s="56">
        <f>IFERROR(SUM(D1039:E1039),0)</f>
        <v>0</v>
      </c>
      <c r="C1039" s="139" t="str">
        <f>'제품 추가'!AC1037</f>
        <v>KOMPANY</v>
      </c>
      <c r="D1039" s="138">
        <f>IF($D$2="주말",INDEX(표5[#All],MATCH(C1039,표5[[#All],[잉크]],0),18)+INDEX(표5[#All],MATCH(C1039,표5[[#All],[잉크]],0),21),INDEX(표5[#All],MATCH(C1039,표5[[#All],[잉크]],0),MATCH($D$2,표5[#Headers],0)+1))</f>
        <v>0</v>
      </c>
      <c r="E1039" s="138">
        <f>IF($D$2="주말",INDEX(표5[#All],MATCH(C1039,표5[[#All],[잉크]],0),19)+INDEX(표5[#All],MATCH(C1039,표5[[#All],[잉크]],0),22),INDEX(표5[#All],MATCH(C1039,표5[[#All],[잉크]],0),MATCH($D$2,표5[#Headers],0)+2))</f>
        <v>0</v>
      </c>
    </row>
    <row r="1040" spans="2:5" hidden="1" x14ac:dyDescent="0.3">
      <c r="B1040" s="56">
        <f>IFERROR(SUM(D1040:E1040),0)</f>
        <v>0</v>
      </c>
      <c r="C1040" s="139" t="str">
        <f>'제품 추가'!AC1038</f>
        <v>SHACO</v>
      </c>
      <c r="D1040" s="138">
        <f>IF($D$2="주말",INDEX(표5[#All],MATCH(C1040,표5[[#All],[잉크]],0),18)+INDEX(표5[#All],MATCH(C1040,표5[[#All],[잉크]],0),21),INDEX(표5[#All],MATCH(C1040,표5[[#All],[잉크]],0),MATCH($D$2,표5[#Headers],0)+1))</f>
        <v>0</v>
      </c>
      <c r="E1040" s="138">
        <f>IF($D$2="주말",INDEX(표5[#All],MATCH(C1040,표5[[#All],[잉크]],0),19)+INDEX(표5[#All],MATCH(C1040,표5[[#All],[잉크]],0),22),INDEX(표5[#All],MATCH(C1040,표5[[#All],[잉크]],0),MATCH($D$2,표5[#Headers],0)+2))</f>
        <v>0</v>
      </c>
    </row>
    <row r="1041" spans="2:5" hidden="1" x14ac:dyDescent="0.3">
      <c r="B1041" s="56">
        <f>IFERROR(SUM(D1041:E1041),0)</f>
        <v>0</v>
      </c>
      <c r="C1041" s="139" t="str">
        <f>'제품 추가'!AC1039</f>
        <v>SENNA</v>
      </c>
      <c r="D1041" s="138">
        <f>IF($D$2="주말",INDEX(표5[#All],MATCH(C1041,표5[[#All],[잉크]],0),18)+INDEX(표5[#All],MATCH(C1041,표5[[#All],[잉크]],0),21),INDEX(표5[#All],MATCH(C1041,표5[[#All],[잉크]],0),MATCH($D$2,표5[#Headers],0)+1))</f>
        <v>0</v>
      </c>
      <c r="E1041" s="138">
        <f>IF($D$2="주말",INDEX(표5[#All],MATCH(C1041,표5[[#All],[잉크]],0),19)+INDEX(표5[#All],MATCH(C1041,표5[[#All],[잉크]],0),22),INDEX(표5[#All],MATCH(C1041,표5[[#All],[잉크]],0),MATCH($D$2,표5[#Headers],0)+2))</f>
        <v>0</v>
      </c>
    </row>
    <row r="1042" spans="2:5" hidden="1" x14ac:dyDescent="0.3">
      <c r="B1042" s="56">
        <f>IFERROR(SUM(D1042:E1042),0)</f>
        <v>0</v>
      </c>
      <c r="C1042" s="139" t="str">
        <f>'제품 추가'!AC1040</f>
        <v>COSMIC</v>
      </c>
      <c r="D1042" s="138">
        <f>IF($D$2="주말",INDEX(표5[#All],MATCH(C1042,표5[[#All],[잉크]],0),18)+INDEX(표5[#All],MATCH(C1042,표5[[#All],[잉크]],0),21),INDEX(표5[#All],MATCH(C1042,표5[[#All],[잉크]],0),MATCH($D$2,표5[#Headers],0)+1))</f>
        <v>0</v>
      </c>
      <c r="E1042" s="138">
        <f>IF($D$2="주말",INDEX(표5[#All],MATCH(C1042,표5[[#All],[잉크]],0),19)+INDEX(표5[#All],MATCH(C1042,표5[[#All],[잉크]],0),22),INDEX(표5[#All],MATCH(C1042,표5[[#All],[잉크]],0),MATCH($D$2,표5[#Headers],0)+2))</f>
        <v>0</v>
      </c>
    </row>
    <row r="1043" spans="2:5" hidden="1" x14ac:dyDescent="0.3">
      <c r="B1043" s="56">
        <f>IFERROR(SUM(D1043:E1043),0)</f>
        <v>0</v>
      </c>
      <c r="C1043" s="139" t="str">
        <f>'제품 추가'!AC1041</f>
        <v>MEADOW</v>
      </c>
      <c r="D1043" s="138">
        <f>IF($D$2="주말",INDEX(표5[#All],MATCH(C1043,표5[[#All],[잉크]],0),18)+INDEX(표5[#All],MATCH(C1043,표5[[#All],[잉크]],0),21),INDEX(표5[#All],MATCH(C1043,표5[[#All],[잉크]],0),MATCH($D$2,표5[#Headers],0)+1))</f>
        <v>0</v>
      </c>
      <c r="E1043" s="138">
        <f>IF($D$2="주말",INDEX(표5[#All],MATCH(C1043,표5[[#All],[잉크]],0),19)+INDEX(표5[#All],MATCH(C1043,표5[[#All],[잉크]],0),22),INDEX(표5[#All],MATCH(C1043,표5[[#All],[잉크]],0),MATCH($D$2,표5[#Headers],0)+2))</f>
        <v>0</v>
      </c>
    </row>
    <row r="1044" spans="2:5" x14ac:dyDescent="0.3">
      <c r="B1044" s="56">
        <f>IFERROR(SUM(D1044:E1044),0)</f>
        <v>1</v>
      </c>
      <c r="C1044" s="139" t="str">
        <f>'제품 추가'!AC819</f>
        <v>QUICK</v>
      </c>
      <c r="D1044" s="138">
        <f>IF($D$2="주말",INDEX(표5[#All],MATCH(C1044,표5[[#All],[잉크]],0),18)+INDEX(표5[#All],MATCH(C1044,표5[[#All],[잉크]],0),21),INDEX(표5[#All],MATCH(C1044,표5[[#All],[잉크]],0),MATCH($D$2,표5[#Headers],0)+1))</f>
        <v>0</v>
      </c>
      <c r="E1044" s="138">
        <f>IF($D$2="주말",INDEX(표5[#All],MATCH(C1044,표5[[#All],[잉크]],0),19)+INDEX(표5[#All],MATCH(C1044,표5[[#All],[잉크]],0),22),INDEX(표5[#All],MATCH(C1044,표5[[#All],[잉크]],0),MATCH($D$2,표5[#Headers],0)+2))</f>
        <v>1</v>
      </c>
    </row>
    <row r="1045" spans="2:5" hidden="1" x14ac:dyDescent="0.3">
      <c r="B1045" s="56">
        <f>IFERROR(SUM(D1045:E1045),0)</f>
        <v>0</v>
      </c>
      <c r="C1045" s="139" t="str">
        <f>'제품 추가'!AC1043</f>
        <v>PONCE</v>
      </c>
      <c r="D1045" s="138">
        <f>IF($D$2="주말",INDEX(표5[#All],MATCH(C1045,표5[[#All],[잉크]],0),18)+INDEX(표5[#All],MATCH(C1045,표5[[#All],[잉크]],0),21),INDEX(표5[#All],MATCH(C1045,표5[[#All],[잉크]],0),MATCH($D$2,표5[#Headers],0)+1))</f>
        <v>0</v>
      </c>
      <c r="E1045" s="138">
        <f>IF($D$2="주말",INDEX(표5[#All],MATCH(C1045,표5[[#All],[잉크]],0),19)+INDEX(표5[#All],MATCH(C1045,표5[[#All],[잉크]],0),22),INDEX(표5[#All],MATCH(C1045,표5[[#All],[잉크]],0),MATCH($D$2,표5[#Headers],0)+2))</f>
        <v>0</v>
      </c>
    </row>
    <row r="1046" spans="2:5" hidden="1" x14ac:dyDescent="0.3">
      <c r="B1046" s="56">
        <f>IFERROR(SUM(D1046:E1046),0)</f>
        <v>0</v>
      </c>
      <c r="C1046" s="139" t="str">
        <f>'제품 추가'!AC1044</f>
        <v>PERLAZA</v>
      </c>
      <c r="D1046" s="138">
        <f>IF($D$2="주말",INDEX(표5[#All],MATCH(C1046,표5[[#All],[잉크]],0),18)+INDEX(표5[#All],MATCH(C1046,표5[[#All],[잉크]],0),21),INDEX(표5[#All],MATCH(C1046,표5[[#All],[잉크]],0),MATCH($D$2,표5[#Headers],0)+1))</f>
        <v>0</v>
      </c>
      <c r="E1046" s="138">
        <f>IF($D$2="주말",INDEX(표5[#All],MATCH(C1046,표5[[#All],[잉크]],0),19)+INDEX(표5[#All],MATCH(C1046,표5[[#All],[잉크]],0),22),INDEX(표5[#All],MATCH(C1046,표5[[#All],[잉크]],0),MATCH($D$2,표5[#Headers],0)+2))</f>
        <v>0</v>
      </c>
    </row>
    <row r="1047" spans="2:5" hidden="1" x14ac:dyDescent="0.3">
      <c r="B1047" s="56">
        <f>IFERROR(SUM(D1047:E1047),0)</f>
        <v>0</v>
      </c>
      <c r="C1047" s="139" t="str">
        <f>'제품 추가'!AC974</f>
        <v>MERLOT</v>
      </c>
      <c r="D1047" s="138">
        <f>IF($D$2="주말",INDEX(표5[#All],MATCH(C1047,표5[[#All],[잉크]],0),18)+INDEX(표5[#All],MATCH(C1047,표5[[#All],[잉크]],0),21),INDEX(표5[#All],MATCH(C1047,표5[[#All],[잉크]],0),MATCH($D$2,표5[#Headers],0)+1))</f>
        <v>0</v>
      </c>
      <c r="E1047" s="138">
        <f>IF($D$2="주말",INDEX(표5[#All],MATCH(C1047,표5[[#All],[잉크]],0),19)+INDEX(표5[#All],MATCH(C1047,표5[[#All],[잉크]],0),22),INDEX(표5[#All],MATCH(C1047,표5[[#All],[잉크]],0),MATCH($D$2,표5[#Headers],0)+2))</f>
        <v>0</v>
      </c>
    </row>
    <row r="1048" spans="2:5" hidden="1" x14ac:dyDescent="0.3">
      <c r="B1048" s="56">
        <f>IFERROR(SUM(D1048:E1048),0)</f>
        <v>0</v>
      </c>
      <c r="C1048" s="139" t="str">
        <f>'제품 추가'!AC1046</f>
        <v>OSIMHEN</v>
      </c>
      <c r="D1048" s="138">
        <f>IF($D$2="주말",INDEX(표5[#All],MATCH(C1048,표5[[#All],[잉크]],0),18)+INDEX(표5[#All],MATCH(C1048,표5[[#All],[잉크]],0),21),INDEX(표5[#All],MATCH(C1048,표5[[#All],[잉크]],0),MATCH($D$2,표5[#Headers],0)+1))</f>
        <v>0</v>
      </c>
      <c r="E1048" s="138">
        <f>IF($D$2="주말",INDEX(표5[#All],MATCH(C1048,표5[[#All],[잉크]],0),19)+INDEX(표5[#All],MATCH(C1048,표5[[#All],[잉크]],0),22),INDEX(표5[#All],MATCH(C1048,표5[[#All],[잉크]],0),MATCH($D$2,표5[#Headers],0)+2))</f>
        <v>0</v>
      </c>
    </row>
    <row r="1049" spans="2:5" x14ac:dyDescent="0.3">
      <c r="B1049" s="56">
        <f>IFERROR(SUM(D1049:E1049),0)</f>
        <v>1</v>
      </c>
      <c r="C1049" s="139" t="str">
        <f>'제품 추가'!AC979</f>
        <v>RASHFORD</v>
      </c>
      <c r="D1049" s="138">
        <f>IF($D$2="주말",INDEX(표5[#All],MATCH(C1049,표5[[#All],[잉크]],0),18)+INDEX(표5[#All],MATCH(C1049,표5[[#All],[잉크]],0),21),INDEX(표5[#All],MATCH(C1049,표5[[#All],[잉크]],0),MATCH($D$2,표5[#Headers],0)+1))</f>
        <v>0</v>
      </c>
      <c r="E1049" s="138">
        <f>IF($D$2="주말",INDEX(표5[#All],MATCH(C1049,표5[[#All],[잉크]],0),19)+INDEX(표5[#All],MATCH(C1049,표5[[#All],[잉크]],0),22),INDEX(표5[#All],MATCH(C1049,표5[[#All],[잉크]],0),MATCH($D$2,표5[#Headers],0)+2))</f>
        <v>1</v>
      </c>
    </row>
    <row r="1050" spans="2:5" hidden="1" x14ac:dyDescent="0.3">
      <c r="B1050" s="56">
        <f>IFERROR(SUM(D1050:E1050),0)</f>
        <v>0</v>
      </c>
      <c r="C1050" s="139" t="str">
        <f>'제품 추가'!AC1048</f>
        <v>AMOAK</v>
      </c>
      <c r="D1050" s="138">
        <f>IF($D$2="주말",INDEX(표5[#All],MATCH(C1050,표5[[#All],[잉크]],0),18)+INDEX(표5[#All],MATCH(C1050,표5[[#All],[잉크]],0),21),INDEX(표5[#All],MATCH(C1050,표5[[#All],[잉크]],0),MATCH($D$2,표5[#Headers],0)+1))</f>
        <v>0</v>
      </c>
      <c r="E1050" s="138">
        <f>IF($D$2="주말",INDEX(표5[#All],MATCH(C1050,표5[[#All],[잉크]],0),19)+INDEX(표5[#All],MATCH(C1050,표5[[#All],[잉크]],0),22),INDEX(표5[#All],MATCH(C1050,표5[[#All],[잉크]],0),MATCH($D$2,표5[#Headers],0)+2))</f>
        <v>0</v>
      </c>
    </row>
    <row r="1051" spans="2:5" hidden="1" x14ac:dyDescent="0.3">
      <c r="B1051" s="56">
        <f>IFERROR(SUM(D1051:E1051),0)</f>
        <v>0</v>
      </c>
      <c r="C1051" s="139" t="str">
        <f>'제품 추가'!AC649</f>
        <v>NAGJI</v>
      </c>
      <c r="D1051" s="138">
        <f>IF($D$2="주말",INDEX(표5[#All],MATCH(C1051,표5[[#All],[잉크]],0),18)+INDEX(표5[#All],MATCH(C1051,표5[[#All],[잉크]],0),21),INDEX(표5[#All],MATCH(C1051,표5[[#All],[잉크]],0),MATCH($D$2,표5[#Headers],0)+1))</f>
        <v>0</v>
      </c>
      <c r="E1051" s="138">
        <f>IF($D$2="주말",INDEX(표5[#All],MATCH(C1051,표5[[#All],[잉크]],0),19)+INDEX(표5[#All],MATCH(C1051,표5[[#All],[잉크]],0),22),INDEX(표5[#All],MATCH(C1051,표5[[#All],[잉크]],0),MATCH($D$2,표5[#Headers],0)+2))</f>
        <v>0</v>
      </c>
    </row>
    <row r="1052" spans="2:5" hidden="1" x14ac:dyDescent="0.3">
      <c r="B1052" s="56">
        <f>IFERROR(SUM(D1052:E1052),0)</f>
        <v>0</v>
      </c>
      <c r="C1052" s="139" t="str">
        <f>'제품 추가'!AC653</f>
        <v>NALCHI</v>
      </c>
      <c r="D1052" s="138">
        <f>IF($D$2="주말",INDEX(표5[#All],MATCH(C1052,표5[[#All],[잉크]],0),18)+INDEX(표5[#All],MATCH(C1052,표5[[#All],[잉크]],0),21),INDEX(표5[#All],MATCH(C1052,표5[[#All],[잉크]],0),MATCH($D$2,표5[#Headers],0)+1))</f>
        <v>0</v>
      </c>
      <c r="E1052" s="138">
        <f>IF($D$2="주말",INDEX(표5[#All],MATCH(C1052,표5[[#All],[잉크]],0),19)+INDEX(표5[#All],MATCH(C1052,표5[[#All],[잉크]],0),22),INDEX(표5[#All],MATCH(C1052,표5[[#All],[잉크]],0),MATCH($D$2,표5[#Headers],0)+2))</f>
        <v>0</v>
      </c>
    </row>
    <row r="1053" spans="2:5" x14ac:dyDescent="0.3">
      <c r="B1053" s="56">
        <f>IFERROR(SUM(D1053:E1053),0)</f>
        <v>1</v>
      </c>
      <c r="C1053" s="139" t="str">
        <f>'제품 추가'!AC944</f>
        <v>RENEKTON</v>
      </c>
      <c r="D1053" s="138">
        <f>IF($D$2="주말",INDEX(표5[#All],MATCH(C1053,표5[[#All],[잉크]],0),18)+INDEX(표5[#All],MATCH(C1053,표5[[#All],[잉크]],0),21),INDEX(표5[#All],MATCH(C1053,표5[[#All],[잉크]],0),MATCH($D$2,표5[#Headers],0)+1))</f>
        <v>0</v>
      </c>
      <c r="E1053" s="138">
        <f>IF($D$2="주말",INDEX(표5[#All],MATCH(C1053,표5[[#All],[잉크]],0),19)+INDEX(표5[#All],MATCH(C1053,표5[[#All],[잉크]],0),22),INDEX(표5[#All],MATCH(C1053,표5[[#All],[잉크]],0),MATCH($D$2,표5[#Headers],0)+2))</f>
        <v>1</v>
      </c>
    </row>
    <row r="1054" spans="2:5" hidden="1" x14ac:dyDescent="0.3">
      <c r="B1054" s="56">
        <f>IFERROR(SUM(D1054:E1054),0)</f>
        <v>0</v>
      </c>
      <c r="C1054" s="139" t="str">
        <f>'제품 추가'!AC1052</f>
        <v>COBBLE</v>
      </c>
      <c r="D1054" s="138">
        <f>IF($D$2="주말",INDEX(표5[#All],MATCH(C1054,표5[[#All],[잉크]],0),18)+INDEX(표5[#All],MATCH(C1054,표5[[#All],[잉크]],0),21),INDEX(표5[#All],MATCH(C1054,표5[[#All],[잉크]],0),MATCH($D$2,표5[#Headers],0)+1))</f>
        <v>0</v>
      </c>
      <c r="E1054" s="138">
        <f>IF($D$2="주말",INDEX(표5[#All],MATCH(C1054,표5[[#All],[잉크]],0),19)+INDEX(표5[#All],MATCH(C1054,표5[[#All],[잉크]],0),22),INDEX(표5[#All],MATCH(C1054,표5[[#All],[잉크]],0),MATCH($D$2,표5[#Headers],0)+2))</f>
        <v>0</v>
      </c>
    </row>
    <row r="1055" spans="2:5" hidden="1" x14ac:dyDescent="0.3">
      <c r="B1055" s="56">
        <f>IFERROR(SUM(D1055:E1055),0)</f>
        <v>0</v>
      </c>
      <c r="C1055" s="139" t="str">
        <f>'제품 추가'!AC1053</f>
        <v>GANACHE</v>
      </c>
      <c r="D1055" s="138">
        <f>IF($D$2="주말",INDEX(표5[#All],MATCH(C1055,표5[[#All],[잉크]],0),18)+INDEX(표5[#All],MATCH(C1055,표5[[#All],[잉크]],0),21),INDEX(표5[#All],MATCH(C1055,표5[[#All],[잉크]],0),MATCH($D$2,표5[#Headers],0)+1))</f>
        <v>0</v>
      </c>
      <c r="E1055" s="138">
        <f>IF($D$2="주말",INDEX(표5[#All],MATCH(C1055,표5[[#All],[잉크]],0),19)+INDEX(표5[#All],MATCH(C1055,표5[[#All],[잉크]],0),22),INDEX(표5[#All],MATCH(C1055,표5[[#All],[잉크]],0),MATCH($D$2,표5[#Headers],0)+2))</f>
        <v>0</v>
      </c>
    </row>
    <row r="1056" spans="2:5" hidden="1" x14ac:dyDescent="0.3">
      <c r="B1056" s="56">
        <f>IFERROR(SUM(D1056:E1056),0)</f>
        <v>0</v>
      </c>
      <c r="C1056" s="139" t="str">
        <f>'제품 추가'!AC1054</f>
        <v>SILTWOOD</v>
      </c>
      <c r="D1056" s="138">
        <f>IF($D$2="주말",INDEX(표5[#All],MATCH(C1056,표5[[#All],[잉크]],0),18)+INDEX(표5[#All],MATCH(C1056,표5[[#All],[잉크]],0),21),INDEX(표5[#All],MATCH(C1056,표5[[#All],[잉크]],0),MATCH($D$2,표5[#Headers],0)+1))</f>
        <v>0</v>
      </c>
      <c r="E1056" s="138">
        <f>IF($D$2="주말",INDEX(표5[#All],MATCH(C1056,표5[[#All],[잉크]],0),19)+INDEX(표5[#All],MATCH(C1056,표5[[#All],[잉크]],0),22),INDEX(표5[#All],MATCH(C1056,표5[[#All],[잉크]],0),MATCH($D$2,표5[#Headers],0)+2))</f>
        <v>0</v>
      </c>
    </row>
    <row r="1057" spans="2:5" hidden="1" x14ac:dyDescent="0.3">
      <c r="B1057" s="56">
        <f>IFERROR(SUM(D1057:E1057),0)</f>
        <v>0</v>
      </c>
      <c r="C1057" s="139" t="str">
        <f>'제품 추가'!AC1055</f>
        <v>UPAMECANO</v>
      </c>
      <c r="D1057" s="138">
        <f>IF($D$2="주말",INDEX(표5[#All],MATCH(C1057,표5[[#All],[잉크]],0),18)+INDEX(표5[#All],MATCH(C1057,표5[[#All],[잉크]],0),21),INDEX(표5[#All],MATCH(C1057,표5[[#All],[잉크]],0),MATCH($D$2,표5[#Headers],0)+1))</f>
        <v>0</v>
      </c>
      <c r="E1057" s="138">
        <f>IF($D$2="주말",INDEX(표5[#All],MATCH(C1057,표5[[#All],[잉크]],0),19)+INDEX(표5[#All],MATCH(C1057,표5[[#All],[잉크]],0),22),INDEX(표5[#All],MATCH(C1057,표5[[#All],[잉크]],0),MATCH($D$2,표5[#Headers],0)+2))</f>
        <v>0</v>
      </c>
    </row>
    <row r="1058" spans="2:5" hidden="1" x14ac:dyDescent="0.3">
      <c r="B1058" s="56">
        <f>IFERROR(SUM(D1058:E1058),0)</f>
        <v>0</v>
      </c>
      <c r="C1058" s="139" t="str">
        <f>'제품 추가'!AC1056</f>
        <v>RIIZE</v>
      </c>
      <c r="D1058" s="138">
        <f>IF($D$2="주말",INDEX(표5[#All],MATCH(C1058,표5[[#All],[잉크]],0),18)+INDEX(표5[#All],MATCH(C1058,표5[[#All],[잉크]],0),21),INDEX(표5[#All],MATCH(C1058,표5[[#All],[잉크]],0),MATCH($D$2,표5[#Headers],0)+1))</f>
        <v>0</v>
      </c>
      <c r="E1058" s="138">
        <f>IF($D$2="주말",INDEX(표5[#All],MATCH(C1058,표5[[#All],[잉크]],0),19)+INDEX(표5[#All],MATCH(C1058,표5[[#All],[잉크]],0),22),INDEX(표5[#All],MATCH(C1058,표5[[#All],[잉크]],0),MATCH($D$2,표5[#Headers],0)+2))</f>
        <v>0</v>
      </c>
    </row>
    <row r="1059" spans="2:5" hidden="1" x14ac:dyDescent="0.3">
      <c r="B1059" s="56">
        <f>IFERROR(SUM(D1059:E1059),0)</f>
        <v>0</v>
      </c>
      <c r="C1059" s="139" t="str">
        <f>'제품 추가'!AC1057</f>
        <v>KOSMOS</v>
      </c>
      <c r="D1059" s="138">
        <f>IF($D$2="주말",INDEX(표5[#All],MATCH(C1059,표5[[#All],[잉크]],0),18)+INDEX(표5[#All],MATCH(C1059,표5[[#All],[잉크]],0),21),INDEX(표5[#All],MATCH(C1059,표5[[#All],[잉크]],0),MATCH($D$2,표5[#Headers],0)+1))</f>
        <v>0</v>
      </c>
      <c r="E1059" s="138">
        <f>IF($D$2="주말",INDEX(표5[#All],MATCH(C1059,표5[[#All],[잉크]],0),19)+INDEX(표5[#All],MATCH(C1059,표5[[#All],[잉크]],0),22),INDEX(표5[#All],MATCH(C1059,표5[[#All],[잉크]],0),MATCH($D$2,표5[#Headers],0)+2))</f>
        <v>0</v>
      </c>
    </row>
    <row r="1060" spans="2:5" hidden="1" x14ac:dyDescent="0.3">
      <c r="B1060" s="56">
        <f>IFERROR(SUM(D1060:E1060),0)</f>
        <v>0</v>
      </c>
      <c r="C1060" s="139" t="str">
        <f>'제품 추가'!AC1073</f>
        <v>POTTER</v>
      </c>
      <c r="D1060" s="138">
        <f>IF($D$2="주말",INDEX(표5[#All],MATCH(C1060,표5[[#All],[잉크]],0),18)+INDEX(표5[#All],MATCH(C1060,표5[[#All],[잉크]],0),21),INDEX(표5[#All],MATCH(C1060,표5[[#All],[잉크]],0),MATCH($D$2,표5[#Headers],0)+1))</f>
        <v>0</v>
      </c>
      <c r="E1060" s="138">
        <f>IF($D$2="주말",INDEX(표5[#All],MATCH(C1060,표5[[#All],[잉크]],0),19)+INDEX(표5[#All],MATCH(C1060,표5[[#All],[잉크]],0),22),INDEX(표5[#All],MATCH(C1060,표5[[#All],[잉크]],0),MATCH($D$2,표5[#Headers],0)+2))</f>
        <v>0</v>
      </c>
    </row>
    <row r="1061" spans="2:5" hidden="1" x14ac:dyDescent="0.3">
      <c r="B1061" s="56">
        <f>IFERROR(SUM(D1061:E1061),0)</f>
        <v>0</v>
      </c>
      <c r="C1061" s="139" t="str">
        <f>'제품 추가'!AC1059</f>
        <v>KETCHUP</v>
      </c>
      <c r="D1061" s="138">
        <f>IF($D$2="주말",INDEX(표5[#All],MATCH(C1061,표5[[#All],[잉크]],0),18)+INDEX(표5[#All],MATCH(C1061,표5[[#All],[잉크]],0),21),INDEX(표5[#All],MATCH(C1061,표5[[#All],[잉크]],0),MATCH($D$2,표5[#Headers],0)+1))</f>
        <v>0</v>
      </c>
      <c r="E1061" s="138">
        <f>IF($D$2="주말",INDEX(표5[#All],MATCH(C1061,표5[[#All],[잉크]],0),19)+INDEX(표5[#All],MATCH(C1061,표5[[#All],[잉크]],0),22),INDEX(표5[#All],MATCH(C1061,표5[[#All],[잉크]],0),MATCH($D$2,표5[#Headers],0)+2))</f>
        <v>0</v>
      </c>
    </row>
    <row r="1062" spans="2:5" hidden="1" x14ac:dyDescent="0.3">
      <c r="B1062" s="56">
        <f>IFERROR(SUM(D1062:E1062),0)</f>
        <v>0</v>
      </c>
      <c r="C1062" s="139" t="str">
        <f>'제품 추가'!AC1060</f>
        <v>OPERA</v>
      </c>
      <c r="D1062" s="138">
        <f>IF($D$2="주말",INDEX(표5[#All],MATCH(C1062,표5[[#All],[잉크]],0),18)+INDEX(표5[#All],MATCH(C1062,표5[[#All],[잉크]],0),21),INDEX(표5[#All],MATCH(C1062,표5[[#All],[잉크]],0),MATCH($D$2,표5[#Headers],0)+1))</f>
        <v>0</v>
      </c>
      <c r="E1062" s="138">
        <f>IF($D$2="주말",INDEX(표5[#All],MATCH(C1062,표5[[#All],[잉크]],0),19)+INDEX(표5[#All],MATCH(C1062,표5[[#All],[잉크]],0),22),INDEX(표5[#All],MATCH(C1062,표5[[#All],[잉크]],0),MATCH($D$2,표5[#Headers],0)+2))</f>
        <v>0</v>
      </c>
    </row>
    <row r="1063" spans="2:5" hidden="1" x14ac:dyDescent="0.3">
      <c r="B1063" s="56">
        <f>IFERROR(SUM(D1063:E1063),0)</f>
        <v>0</v>
      </c>
      <c r="C1063" s="139" t="str">
        <f>'제품 추가'!AC1061</f>
        <v>BLIGHT</v>
      </c>
      <c r="D1063" s="138">
        <f>IF($D$2="주말",INDEX(표5[#All],MATCH(C1063,표5[[#All],[잉크]],0),18)+INDEX(표5[#All],MATCH(C1063,표5[[#All],[잉크]],0),21),INDEX(표5[#All],MATCH(C1063,표5[[#All],[잉크]],0),MATCH($D$2,표5[#Headers],0)+1))</f>
        <v>0</v>
      </c>
      <c r="E1063" s="138">
        <f>IF($D$2="주말",INDEX(표5[#All],MATCH(C1063,표5[[#All],[잉크]],0),19)+INDEX(표5[#All],MATCH(C1063,표5[[#All],[잉크]],0),22),INDEX(표5[#All],MATCH(C1063,표5[[#All],[잉크]],0),MATCH($D$2,표5[#Headers],0)+2))</f>
        <v>0</v>
      </c>
    </row>
    <row r="1064" spans="2:5" hidden="1" x14ac:dyDescent="0.3">
      <c r="B1064" s="56">
        <f>IFERROR(SUM(D1064:E1064),0)</f>
        <v>0</v>
      </c>
      <c r="C1064" s="139" t="str">
        <f>'제품 추가'!AC1062</f>
        <v>CLOAK</v>
      </c>
      <c r="D1064" s="138">
        <f>IF($D$2="주말",INDEX(표5[#All],MATCH(C1064,표5[[#All],[잉크]],0),18)+INDEX(표5[#All],MATCH(C1064,표5[[#All],[잉크]],0),21),INDEX(표5[#All],MATCH(C1064,표5[[#All],[잉크]],0),MATCH($D$2,표5[#Headers],0)+1))</f>
        <v>0</v>
      </c>
      <c r="E1064" s="138">
        <f>IF($D$2="주말",INDEX(표5[#All],MATCH(C1064,표5[[#All],[잉크]],0),19)+INDEX(표5[#All],MATCH(C1064,표5[[#All],[잉크]],0),22),INDEX(표5[#All],MATCH(C1064,표5[[#All],[잉크]],0),MATCH($D$2,표5[#Headers],0)+2))</f>
        <v>0</v>
      </c>
    </row>
    <row r="1065" spans="2:5" hidden="1" x14ac:dyDescent="0.3">
      <c r="B1065" s="56">
        <f>IFERROR(SUM(D1065:E1065),0)</f>
        <v>0</v>
      </c>
      <c r="C1065" s="139" t="str">
        <f>'제품 추가'!AC1063</f>
        <v>BRIM</v>
      </c>
      <c r="D1065" s="138">
        <f>IF($D$2="주말",INDEX(표5[#All],MATCH(C1065,표5[[#All],[잉크]],0),18)+INDEX(표5[#All],MATCH(C1065,표5[[#All],[잉크]],0),21),INDEX(표5[#All],MATCH(C1065,표5[[#All],[잉크]],0),MATCH($D$2,표5[#Headers],0)+1))</f>
        <v>0</v>
      </c>
      <c r="E1065" s="138">
        <f>IF($D$2="주말",INDEX(표5[#All],MATCH(C1065,표5[[#All],[잉크]],0),19)+INDEX(표5[#All],MATCH(C1065,표5[[#All],[잉크]],0),22),INDEX(표5[#All],MATCH(C1065,표5[[#All],[잉크]],0),MATCH($D$2,표5[#Headers],0)+2))</f>
        <v>0</v>
      </c>
    </row>
    <row r="1066" spans="2:5" hidden="1" x14ac:dyDescent="0.3">
      <c r="B1066" s="56">
        <f>IFERROR(SUM(D1066:E1066),0)</f>
        <v>0</v>
      </c>
      <c r="C1066" s="139" t="str">
        <f>'제품 추가'!AC1064</f>
        <v>GRAVY</v>
      </c>
      <c r="D1066" s="138">
        <f>IF($D$2="주말",INDEX(표5[#All],MATCH(C1066,표5[[#All],[잉크]],0),18)+INDEX(표5[#All],MATCH(C1066,표5[[#All],[잉크]],0),21),INDEX(표5[#All],MATCH(C1066,표5[[#All],[잉크]],0),MATCH($D$2,표5[#Headers],0)+1))</f>
        <v>0</v>
      </c>
      <c r="E1066" s="138">
        <f>IF($D$2="주말",INDEX(표5[#All],MATCH(C1066,표5[[#All],[잉크]],0),19)+INDEX(표5[#All],MATCH(C1066,표5[[#All],[잉크]],0),22),INDEX(표5[#All],MATCH(C1066,표5[[#All],[잉크]],0),MATCH($D$2,표5[#Headers],0)+2))</f>
        <v>0</v>
      </c>
    </row>
    <row r="1067" spans="2:5" hidden="1" x14ac:dyDescent="0.3">
      <c r="B1067" s="56">
        <f>IFERROR(SUM(D1067:E1067),0)</f>
        <v>0</v>
      </c>
      <c r="C1067" s="139" t="str">
        <f>'제품 추가'!AC1065</f>
        <v>WOOL</v>
      </c>
      <c r="D1067" s="138">
        <f>IF($D$2="주말",INDEX(표5[#All],MATCH(C1067,표5[[#All],[잉크]],0),18)+INDEX(표5[#All],MATCH(C1067,표5[[#All],[잉크]],0),21),INDEX(표5[#All],MATCH(C1067,표5[[#All],[잉크]],0),MATCH($D$2,표5[#Headers],0)+1))</f>
        <v>0</v>
      </c>
      <c r="E1067" s="138">
        <f>IF($D$2="주말",INDEX(표5[#All],MATCH(C1067,표5[[#All],[잉크]],0),19)+INDEX(표5[#All],MATCH(C1067,표5[[#All],[잉크]],0),22),INDEX(표5[#All],MATCH(C1067,표5[[#All],[잉크]],0),MATCH($D$2,표5[#Headers],0)+2))</f>
        <v>0</v>
      </c>
    </row>
    <row r="1068" spans="2:5" hidden="1" x14ac:dyDescent="0.3">
      <c r="B1068" s="56">
        <f>IFERROR(SUM(D1068:E1068),0)</f>
        <v>0</v>
      </c>
      <c r="C1068" s="139" t="str">
        <f>'제품 추가'!AC1066</f>
        <v>UDT</v>
      </c>
      <c r="D1068" s="138">
        <f>IF($D$2="주말",INDEX(표5[#All],MATCH(C1068,표5[[#All],[잉크]],0),18)+INDEX(표5[#All],MATCH(C1068,표5[[#All],[잉크]],0),21),INDEX(표5[#All],MATCH(C1068,표5[[#All],[잉크]],0),MATCH($D$2,표5[#Headers],0)+1))</f>
        <v>0</v>
      </c>
      <c r="E1068" s="138">
        <f>IF($D$2="주말",INDEX(표5[#All],MATCH(C1068,표5[[#All],[잉크]],0),19)+INDEX(표5[#All],MATCH(C1068,표5[[#All],[잉크]],0),22),INDEX(표5[#All],MATCH(C1068,표5[[#All],[잉크]],0),MATCH($D$2,표5[#Headers],0)+2))</f>
        <v>0</v>
      </c>
    </row>
    <row r="1069" spans="2:5" hidden="1" x14ac:dyDescent="0.3">
      <c r="B1069" s="56">
        <f>IFERROR(SUM(D1069:E1069),0)</f>
        <v>0</v>
      </c>
      <c r="C1069" s="139" t="str">
        <f>'제품 추가'!AC1067</f>
        <v>COGMO</v>
      </c>
      <c r="D1069" s="138">
        <f>IF($D$2="주말",INDEX(표5[#All],MATCH(C1069,표5[[#All],[잉크]],0),18)+INDEX(표5[#All],MATCH(C1069,표5[[#All],[잉크]],0),21),INDEX(표5[#All],MATCH(C1069,표5[[#All],[잉크]],0),MATCH($D$2,표5[#Headers],0)+1))</f>
        <v>0</v>
      </c>
      <c r="E1069" s="138">
        <f>IF($D$2="주말",INDEX(표5[#All],MATCH(C1069,표5[[#All],[잉크]],0),19)+INDEX(표5[#All],MATCH(C1069,표5[[#All],[잉크]],0),22),INDEX(표5[#All],MATCH(C1069,표5[[#All],[잉크]],0),MATCH($D$2,표5[#Headers],0)+2))</f>
        <v>0</v>
      </c>
    </row>
    <row r="1070" spans="2:5" x14ac:dyDescent="0.3">
      <c r="B1070" s="56">
        <f>IFERROR(SUM(D1070:E1070),0)</f>
        <v>1</v>
      </c>
      <c r="C1070" s="139" t="str">
        <f>'제품 추가'!AC406</f>
        <v>RETRIEVER</v>
      </c>
      <c r="D1070" s="138">
        <f>IF($D$2="주말",INDEX(표5[#All],MATCH(C1070,표5[[#All],[잉크]],0),18)+INDEX(표5[#All],MATCH(C1070,표5[[#All],[잉크]],0),21),INDEX(표5[#All],MATCH(C1070,표5[[#All],[잉크]],0),MATCH($D$2,표5[#Headers],0)+1))</f>
        <v>1</v>
      </c>
      <c r="E1070" s="138">
        <f>IF($D$2="주말",INDEX(표5[#All],MATCH(C1070,표5[[#All],[잉크]],0),19)+INDEX(표5[#All],MATCH(C1070,표5[[#All],[잉크]],0),22),INDEX(표5[#All],MATCH(C1070,표5[[#All],[잉크]],0),MATCH($D$2,표5[#Headers],0)+2))</f>
        <v>0</v>
      </c>
    </row>
    <row r="1071" spans="2:5" hidden="1" x14ac:dyDescent="0.3">
      <c r="B1071" s="56">
        <f>IFERROR(SUM(D1071:E1071),0)</f>
        <v>0</v>
      </c>
      <c r="C1071" s="139" t="str">
        <f>'제품 추가'!AC1069</f>
        <v>BURLAP</v>
      </c>
      <c r="D1071" s="138">
        <f>IF($D$2="주말",INDEX(표5[#All],MATCH(C1071,표5[[#All],[잉크]],0),18)+INDEX(표5[#All],MATCH(C1071,표5[[#All],[잉크]],0),21),INDEX(표5[#All],MATCH(C1071,표5[[#All],[잉크]],0),MATCH($D$2,표5[#Headers],0)+1))</f>
        <v>0</v>
      </c>
      <c r="E1071" s="138">
        <f>IF($D$2="주말",INDEX(표5[#All],MATCH(C1071,표5[[#All],[잉크]],0),19)+INDEX(표5[#All],MATCH(C1071,표5[[#All],[잉크]],0),22),INDEX(표5[#All],MATCH(C1071,표5[[#All],[잉크]],0),MATCH($D$2,표5[#Headers],0)+2))</f>
        <v>0</v>
      </c>
    </row>
    <row r="1072" spans="2:5" hidden="1" x14ac:dyDescent="0.3">
      <c r="B1072" s="56">
        <f>IFERROR(SUM(D1072:E1072),0)</f>
        <v>0</v>
      </c>
      <c r="C1072" s="139" t="str">
        <f>'제품 추가'!AC1070</f>
        <v>VELVET</v>
      </c>
      <c r="D1072" s="138">
        <f>IF($D$2="주말",INDEX(표5[#All],MATCH(C1072,표5[[#All],[잉크]],0),18)+INDEX(표5[#All],MATCH(C1072,표5[[#All],[잉크]],0),21),INDEX(표5[#All],MATCH(C1072,표5[[#All],[잉크]],0),MATCH($D$2,표5[#Headers],0)+1))</f>
        <v>0</v>
      </c>
      <c r="E1072" s="138">
        <f>IF($D$2="주말",INDEX(표5[#All],MATCH(C1072,표5[[#All],[잉크]],0),19)+INDEX(표5[#All],MATCH(C1072,표5[[#All],[잉크]],0),22),INDEX(표5[#All],MATCH(C1072,표5[[#All],[잉크]],0),MATCH($D$2,표5[#Headers],0)+2))</f>
        <v>0</v>
      </c>
    </row>
    <row r="1073" spans="2:5" hidden="1" x14ac:dyDescent="0.3">
      <c r="B1073" s="56">
        <f>IFERROR(SUM(D1073:E1073),0)</f>
        <v>0</v>
      </c>
      <c r="C1073" s="139" t="str">
        <f>'제품 추가'!AC1071</f>
        <v>COZY</v>
      </c>
      <c r="D1073" s="138">
        <f>IF($D$2="주말",INDEX(표5[#All],MATCH(C1073,표5[[#All],[잉크]],0),18)+INDEX(표5[#All],MATCH(C1073,표5[[#All],[잉크]],0),21),INDEX(표5[#All],MATCH(C1073,표5[[#All],[잉크]],0),MATCH($D$2,표5[#Headers],0)+1))</f>
        <v>0</v>
      </c>
      <c r="E1073" s="138">
        <f>IF($D$2="주말",INDEX(표5[#All],MATCH(C1073,표5[[#All],[잉크]],0),19)+INDEX(표5[#All],MATCH(C1073,표5[[#All],[잉크]],0),22),INDEX(표5[#All],MATCH(C1073,표5[[#All],[잉크]],0),MATCH($D$2,표5[#Headers],0)+2))</f>
        <v>0</v>
      </c>
    </row>
    <row r="1074" spans="2:5" hidden="1" x14ac:dyDescent="0.3">
      <c r="B1074" s="56">
        <f>IFERROR(SUM(D1074:E1074),0)</f>
        <v>0</v>
      </c>
      <c r="C1074" s="139" t="str">
        <f>'제품 추가'!AC1072</f>
        <v>MOLASSES</v>
      </c>
      <c r="D1074" s="138">
        <f>IF($D$2="주말",INDEX(표5[#All],MATCH(C1074,표5[[#All],[잉크]],0),18)+INDEX(표5[#All],MATCH(C1074,표5[[#All],[잉크]],0),21),INDEX(표5[#All],MATCH(C1074,표5[[#All],[잉크]],0),MATCH($D$2,표5[#Headers],0)+1))</f>
        <v>0</v>
      </c>
      <c r="E1074" s="138">
        <f>IF($D$2="주말",INDEX(표5[#All],MATCH(C1074,표5[[#All],[잉크]],0),19)+INDEX(표5[#All],MATCH(C1074,표5[[#All],[잉크]],0),22),INDEX(표5[#All],MATCH(C1074,표5[[#All],[잉크]],0),MATCH($D$2,표5[#Headers],0)+2))</f>
        <v>0</v>
      </c>
    </row>
    <row r="1075" spans="2:5" x14ac:dyDescent="0.3">
      <c r="B1075" s="56">
        <f>IFERROR(SUM(D1075:E1075),0)</f>
        <v>2</v>
      </c>
      <c r="C1075" s="139" t="str">
        <f>'제품 추가'!AC786</f>
        <v>RIGHT</v>
      </c>
      <c r="D1075" s="138">
        <f>IF($D$2="주말",INDEX(표5[#All],MATCH(C1075,표5[[#All],[잉크]],0),18)+INDEX(표5[#All],MATCH(C1075,표5[[#All],[잉크]],0),21),INDEX(표5[#All],MATCH(C1075,표5[[#All],[잉크]],0),MATCH($D$2,표5[#Headers],0)+1))</f>
        <v>2</v>
      </c>
      <c r="E1075" s="138">
        <f>IF($D$2="주말",INDEX(표5[#All],MATCH(C1075,표5[[#All],[잉크]],0),19)+INDEX(표5[#All],MATCH(C1075,표5[[#All],[잉크]],0),22),INDEX(표5[#All],MATCH(C1075,표5[[#All],[잉크]],0),MATCH($D$2,표5[#Headers],0)+2))</f>
        <v>0</v>
      </c>
    </row>
    <row r="1076" spans="2:5" hidden="1" x14ac:dyDescent="0.3">
      <c r="B1076" s="56">
        <f>IFERROR(SUM(D1076:E1076),0)</f>
        <v>0</v>
      </c>
      <c r="C1076" s="139" t="str">
        <f>'제품 추가'!AC415</f>
        <v>RUM</v>
      </c>
      <c r="D1076" s="138">
        <f>IF($D$2="주말",INDEX(표5[#All],MATCH(C1076,표5[[#All],[잉크]],0),18)+INDEX(표5[#All],MATCH(C1076,표5[[#All],[잉크]],0),21),INDEX(표5[#All],MATCH(C1076,표5[[#All],[잉크]],0),MATCH($D$2,표5[#Headers],0)+1))</f>
        <v>0</v>
      </c>
      <c r="E1076" s="138">
        <f>IF($D$2="주말",INDEX(표5[#All],MATCH(C1076,표5[[#All],[잉크]],0),19)+INDEX(표5[#All],MATCH(C1076,표5[[#All],[잉크]],0),22),INDEX(표5[#All],MATCH(C1076,표5[[#All],[잉크]],0),MATCH($D$2,표5[#Headers],0)+2))</f>
        <v>0</v>
      </c>
    </row>
    <row r="1077" spans="2:5" hidden="1" x14ac:dyDescent="0.3">
      <c r="B1077" s="56">
        <f>IFERROR(SUM(D1077:E1077),0)</f>
        <v>0</v>
      </c>
      <c r="C1077" s="139" t="str">
        <f>'제품 추가'!AC1075</f>
        <v>XANDER</v>
      </c>
      <c r="D1077" s="138">
        <f>IF($D$2="주말",INDEX(표5[#All],MATCH(C1077,표5[[#All],[잉크]],0),18)+INDEX(표5[#All],MATCH(C1077,표5[[#All],[잉크]],0),21),INDEX(표5[#All],MATCH(C1077,표5[[#All],[잉크]],0),MATCH($D$2,표5[#Headers],0)+1))</f>
        <v>0</v>
      </c>
      <c r="E1077" s="138">
        <f>IF($D$2="주말",INDEX(표5[#All],MATCH(C1077,표5[[#All],[잉크]],0),19)+INDEX(표5[#All],MATCH(C1077,표5[[#All],[잉크]],0),22),INDEX(표5[#All],MATCH(C1077,표5[[#All],[잉크]],0),MATCH($D$2,표5[#Headers],0)+2))</f>
        <v>0</v>
      </c>
    </row>
    <row r="1078" spans="2:5" hidden="1" x14ac:dyDescent="0.3">
      <c r="B1078" s="56">
        <f>IFERROR(SUM(D1078:E1078),0)</f>
        <v>0</v>
      </c>
      <c r="C1078" s="139" t="str">
        <f>'제품 추가'!AC1076</f>
        <v>GLS</v>
      </c>
      <c r="D1078" s="138">
        <f>IF($D$2="주말",INDEX(표5[#All],MATCH(C1078,표5[[#All],[잉크]],0),18)+INDEX(표5[#All],MATCH(C1078,표5[[#All],[잉크]],0),21),INDEX(표5[#All],MATCH(C1078,표5[[#All],[잉크]],0),MATCH($D$2,표5[#Headers],0)+1))</f>
        <v>0</v>
      </c>
      <c r="E1078" s="138">
        <f>IF($D$2="주말",INDEX(표5[#All],MATCH(C1078,표5[[#All],[잉크]],0),19)+INDEX(표5[#All],MATCH(C1078,표5[[#All],[잉크]],0),22),INDEX(표5[#All],MATCH(C1078,표5[[#All],[잉크]],0),MATCH($D$2,표5[#Headers],0)+2))</f>
        <v>0</v>
      </c>
    </row>
    <row r="1079" spans="2:5" hidden="1" x14ac:dyDescent="0.3">
      <c r="B1079" s="56">
        <f>IFERROR(SUM(D1079:E1079),0)</f>
        <v>0</v>
      </c>
      <c r="C1079" s="139" t="str">
        <f>'제품 추가'!AC1077</f>
        <v>UDO</v>
      </c>
      <c r="D1079" s="138">
        <f>IF($D$2="주말",INDEX(표5[#All],MATCH(C1079,표5[[#All],[잉크]],0),18)+INDEX(표5[#All],MATCH(C1079,표5[[#All],[잉크]],0),21),INDEX(표5[#All],MATCH(C1079,표5[[#All],[잉크]],0),MATCH($D$2,표5[#Headers],0)+1))</f>
        <v>0</v>
      </c>
      <c r="E1079" s="138">
        <f>IF($D$2="주말",INDEX(표5[#All],MATCH(C1079,표5[[#All],[잉크]],0),19)+INDEX(표5[#All],MATCH(C1079,표5[[#All],[잉크]],0),22),INDEX(표5[#All],MATCH(C1079,표5[[#All],[잉크]],0),MATCH($D$2,표5[#Headers],0)+2))</f>
        <v>0</v>
      </c>
    </row>
    <row r="1080" spans="2:5" hidden="1" x14ac:dyDescent="0.3">
      <c r="B1080" s="56">
        <f>IFERROR(SUM(D1080:E1080),0)</f>
        <v>0</v>
      </c>
      <c r="C1080" s="139" t="str">
        <f>'제품 추가'!AC1078</f>
        <v>GEOJEDO</v>
      </c>
      <c r="D1080" s="138">
        <f>IF($D$2="주말",INDEX(표5[#All],MATCH(C1080,표5[[#All],[잉크]],0),18)+INDEX(표5[#All],MATCH(C1080,표5[[#All],[잉크]],0),21),INDEX(표5[#All],MATCH(C1080,표5[[#All],[잉크]],0),MATCH($D$2,표5[#Headers],0)+1))</f>
        <v>0</v>
      </c>
      <c r="E1080" s="138">
        <f>IF($D$2="주말",INDEX(표5[#All],MATCH(C1080,표5[[#All],[잉크]],0),19)+INDEX(표5[#All],MATCH(C1080,표5[[#All],[잉크]],0),22),INDEX(표5[#All],MATCH(C1080,표5[[#All],[잉크]],0),MATCH($D$2,표5[#Headers],0)+2))</f>
        <v>0</v>
      </c>
    </row>
    <row r="1081" spans="2:5" hidden="1" x14ac:dyDescent="0.3">
      <c r="B1081" s="56">
        <f>IFERROR(SUM(D1081:E1081),0)</f>
        <v>0</v>
      </c>
      <c r="C1081" s="139" t="str">
        <f>'제품 추가'!AC1079</f>
        <v>COLORADO</v>
      </c>
      <c r="D1081" s="138">
        <f>IF($D$2="주말",INDEX(표5[#All],MATCH(C1081,표5[[#All],[잉크]],0),18)+INDEX(표5[#All],MATCH(C1081,표5[[#All],[잉크]],0),21),INDEX(표5[#All],MATCH(C1081,표5[[#All],[잉크]],0),MATCH($D$2,표5[#Headers],0)+1))</f>
        <v>0</v>
      </c>
      <c r="E1081" s="138">
        <f>IF($D$2="주말",INDEX(표5[#All],MATCH(C1081,표5[[#All],[잉크]],0),19)+INDEX(표5[#All],MATCH(C1081,표5[[#All],[잉크]],0),22),INDEX(표5[#All],MATCH(C1081,표5[[#All],[잉크]],0),MATCH($D$2,표5[#Headers],0)+2))</f>
        <v>0</v>
      </c>
    </row>
    <row r="1082" spans="2:5" hidden="1" x14ac:dyDescent="0.3">
      <c r="B1082" s="56">
        <f>IFERROR(SUM(D1082:E1082),0)</f>
        <v>0</v>
      </c>
      <c r="C1082" s="139" t="str">
        <f>'제품 추가'!AC1080</f>
        <v>DOKDO</v>
      </c>
      <c r="D1082" s="138">
        <f>IF($D$2="주말",INDEX(표5[#All],MATCH(C1082,표5[[#All],[잉크]],0),18)+INDEX(표5[#All],MATCH(C1082,표5[[#All],[잉크]],0),21),INDEX(표5[#All],MATCH(C1082,표5[[#All],[잉크]],0),MATCH($D$2,표5[#Headers],0)+1))</f>
        <v>0</v>
      </c>
      <c r="E1082" s="138">
        <f>IF($D$2="주말",INDEX(표5[#All],MATCH(C1082,표5[[#All],[잉크]],0),19)+INDEX(표5[#All],MATCH(C1082,표5[[#All],[잉크]],0),22),INDEX(표5[#All],MATCH(C1082,표5[[#All],[잉크]],0),MATCH($D$2,표5[#Headers],0)+2))</f>
        <v>0</v>
      </c>
    </row>
    <row r="1083" spans="2:5" hidden="1" x14ac:dyDescent="0.3">
      <c r="B1083" s="56">
        <f>IFERROR(SUM(D1083:E1083),0)</f>
        <v>0</v>
      </c>
      <c r="C1083" s="139" t="str">
        <f>'제품 추가'!AC973</f>
        <v>OBSIDIAN</v>
      </c>
      <c r="D1083" s="138">
        <f>IF($D$2="주말",INDEX(표5[#All],MATCH(C1083,표5[[#All],[잉크]],0),18)+INDEX(표5[#All],MATCH(C1083,표5[[#All],[잉크]],0),21),INDEX(표5[#All],MATCH(C1083,표5[[#All],[잉크]],0),MATCH($D$2,표5[#Headers],0)+1))</f>
        <v>0</v>
      </c>
      <c r="E1083" s="138">
        <f>IF($D$2="주말",INDEX(표5[#All],MATCH(C1083,표5[[#All],[잉크]],0),19)+INDEX(표5[#All],MATCH(C1083,표5[[#All],[잉크]],0),22),INDEX(표5[#All],MATCH(C1083,표5[[#All],[잉크]],0),MATCH($D$2,표5[#Headers],0)+2))</f>
        <v>0</v>
      </c>
    </row>
    <row r="1084" spans="2:5" hidden="1" x14ac:dyDescent="0.3">
      <c r="B1084" s="56">
        <f>IFERROR(SUM(D1084:E1084),0)</f>
        <v>0</v>
      </c>
      <c r="C1084" s="139" t="str">
        <f>'제품 추가'!AC650</f>
        <v>OGINGEO</v>
      </c>
      <c r="D1084" s="138">
        <f>IF($D$2="주말",INDEX(표5[#All],MATCH(C1084,표5[[#All],[잉크]],0),18)+INDEX(표5[#All],MATCH(C1084,표5[[#All],[잉크]],0),21),INDEX(표5[#All],MATCH(C1084,표5[[#All],[잉크]],0),MATCH($D$2,표5[#Headers],0)+1))</f>
        <v>0</v>
      </c>
      <c r="E1084" s="138">
        <f>IF($D$2="주말",INDEX(표5[#All],MATCH(C1084,표5[[#All],[잉크]],0),19)+INDEX(표5[#All],MATCH(C1084,표5[[#All],[잉크]],0),22),INDEX(표5[#All],MATCH(C1084,표5[[#All],[잉크]],0),MATCH($D$2,표5[#Headers],0)+2))</f>
        <v>0</v>
      </c>
    </row>
    <row r="1085" spans="2:5" hidden="1" x14ac:dyDescent="0.3">
      <c r="B1085" s="56">
        <f>IFERROR(SUM(D1085:E1085),0)</f>
        <v>0</v>
      </c>
      <c r="C1085" s="139" t="str">
        <f>'제품 추가'!AC1083</f>
        <v>GANGHWADO</v>
      </c>
      <c r="D1085" s="138">
        <f>IF($D$2="주말",INDEX(표5[#All],MATCH(C1085,표5[[#All],[잉크]],0),18)+INDEX(표5[#All],MATCH(C1085,표5[[#All],[잉크]],0),21),INDEX(표5[#All],MATCH(C1085,표5[[#All],[잉크]],0),MATCH($D$2,표5[#Headers],0)+1))</f>
        <v>0</v>
      </c>
      <c r="E1085" s="138">
        <f>IF($D$2="주말",INDEX(표5[#All],MATCH(C1085,표5[[#All],[잉크]],0),19)+INDEX(표5[#All],MATCH(C1085,표5[[#All],[잉크]],0),22),INDEX(표5[#All],MATCH(C1085,표5[[#All],[잉크]],0),MATCH($D$2,표5[#Headers],0)+2))</f>
        <v>0</v>
      </c>
    </row>
    <row r="1086" spans="2:5" hidden="1" x14ac:dyDescent="0.3">
      <c r="B1086" s="56">
        <f>IFERROR(SUM(D1086:E1086),0)</f>
        <v>0</v>
      </c>
      <c r="C1086" s="139" t="str">
        <f>'제품 추가'!AC1084</f>
        <v>JUPITER</v>
      </c>
      <c r="D1086" s="138">
        <f>IF($D$2="주말",INDEX(표5[#All],MATCH(C1086,표5[[#All],[잉크]],0),18)+INDEX(표5[#All],MATCH(C1086,표5[[#All],[잉크]],0),21),INDEX(표5[#All],MATCH(C1086,표5[[#All],[잉크]],0),MATCH($D$2,표5[#Headers],0)+1))</f>
        <v>0</v>
      </c>
      <c r="E1086" s="138">
        <f>IF($D$2="주말",INDEX(표5[#All],MATCH(C1086,표5[[#All],[잉크]],0),19)+INDEX(표5[#All],MATCH(C1086,표5[[#All],[잉크]],0),22),INDEX(표5[#All],MATCH(C1086,표5[[#All],[잉크]],0),MATCH($D$2,표5[#Headers],0)+2))</f>
        <v>0</v>
      </c>
    </row>
    <row r="1087" spans="2:5" hidden="1" x14ac:dyDescent="0.3">
      <c r="B1087" s="56">
        <f>IFERROR(SUM(D1087:E1087),0)</f>
        <v>0</v>
      </c>
      <c r="C1087" s="139" t="str">
        <f>'제품 추가'!AC1085</f>
        <v>LEAD</v>
      </c>
      <c r="D1087" s="138">
        <f>IF($D$2="주말",INDEX(표5[#All],MATCH(C1087,표5[[#All],[잉크]],0),18)+INDEX(표5[#All],MATCH(C1087,표5[[#All],[잉크]],0),21),INDEX(표5[#All],MATCH(C1087,표5[[#All],[잉크]],0),MATCH($D$2,표5[#Headers],0)+1))</f>
        <v>0</v>
      </c>
      <c r="E1087" s="138">
        <f>IF($D$2="주말",INDEX(표5[#All],MATCH(C1087,표5[[#All],[잉크]],0),19)+INDEX(표5[#All],MATCH(C1087,표5[[#All],[잉크]],0),22),INDEX(표5[#All],MATCH(C1087,표5[[#All],[잉크]],0),MATCH($D$2,표5[#Headers],0)+2))</f>
        <v>0</v>
      </c>
    </row>
    <row r="1088" spans="2:5" hidden="1" x14ac:dyDescent="0.3">
      <c r="B1088" s="56">
        <f>IFERROR(SUM(D1088:E1088),0)</f>
        <v>0</v>
      </c>
      <c r="C1088" s="139" t="str">
        <f>'제품 추가'!AC1086</f>
        <v>ARMOR</v>
      </c>
      <c r="D1088" s="138">
        <f>IF($D$2="주말",INDEX(표5[#All],MATCH(C1088,표5[[#All],[잉크]],0),18)+INDEX(표5[#All],MATCH(C1088,표5[[#All],[잉크]],0),21),INDEX(표5[#All],MATCH(C1088,표5[[#All],[잉크]],0),MATCH($D$2,표5[#Headers],0)+1))</f>
        <v>0</v>
      </c>
      <c r="E1088" s="138">
        <f>IF($D$2="주말",INDEX(표5[#All],MATCH(C1088,표5[[#All],[잉크]],0),19)+INDEX(표5[#All],MATCH(C1088,표5[[#All],[잉크]],0),22),INDEX(표5[#All],MATCH(C1088,표5[[#All],[잉크]],0),MATCH($D$2,표5[#Headers],0)+2))</f>
        <v>0</v>
      </c>
    </row>
    <row r="1089" spans="2:5" hidden="1" x14ac:dyDescent="0.3">
      <c r="B1089" s="56">
        <f>IFERROR(SUM(D1089:E1089),0)</f>
        <v>0</v>
      </c>
      <c r="C1089" s="139" t="str">
        <f>'제품 추가'!AC1087</f>
        <v>BOULDER</v>
      </c>
      <c r="D1089" s="138">
        <f>IF($D$2="주말",INDEX(표5[#All],MATCH(C1089,표5[[#All],[잉크]],0),18)+INDEX(표5[#All],MATCH(C1089,표5[[#All],[잉크]],0),21),INDEX(표5[#All],MATCH(C1089,표5[[#All],[잉크]],0),MATCH($D$2,표5[#Headers],0)+1))</f>
        <v>0</v>
      </c>
      <c r="E1089" s="138">
        <f>IF($D$2="주말",INDEX(표5[#All],MATCH(C1089,표5[[#All],[잉크]],0),19)+INDEX(표5[#All],MATCH(C1089,표5[[#All],[잉크]],0),22),INDEX(표5[#All],MATCH(C1089,표5[[#All],[잉크]],0),MATCH($D$2,표5[#Headers],0)+2))</f>
        <v>0</v>
      </c>
    </row>
    <row r="1090" spans="2:5" hidden="1" x14ac:dyDescent="0.3">
      <c r="B1090" s="56">
        <f>IFERROR(SUM(D1090:E1090),0)</f>
        <v>0</v>
      </c>
      <c r="C1090" s="139" t="str">
        <f>'제품 추가'!AC1088</f>
        <v>SATURN</v>
      </c>
      <c r="D1090" s="138">
        <f>IF($D$2="주말",INDEX(표5[#All],MATCH(C1090,표5[[#All],[잉크]],0),18)+INDEX(표5[#All],MATCH(C1090,표5[[#All],[잉크]],0),21),INDEX(표5[#All],MATCH(C1090,표5[[#All],[잉크]],0),MATCH($D$2,표5[#Headers],0)+1))</f>
        <v>0</v>
      </c>
      <c r="E1090" s="138">
        <f>IF($D$2="주말",INDEX(표5[#All],MATCH(C1090,표5[[#All],[잉크]],0),19)+INDEX(표5[#All],MATCH(C1090,표5[[#All],[잉크]],0),22),INDEX(표5[#All],MATCH(C1090,표5[[#All],[잉크]],0),MATCH($D$2,표5[#Headers],0)+2))</f>
        <v>0</v>
      </c>
    </row>
    <row r="1091" spans="2:5" hidden="1" x14ac:dyDescent="0.3">
      <c r="B1091" s="56">
        <f>IFERROR(SUM(D1091:E1091),0)</f>
        <v>0</v>
      </c>
      <c r="C1091" s="139" t="str">
        <f>'제품 추가'!AC1089</f>
        <v>STEALTH</v>
      </c>
      <c r="D1091" s="138">
        <f>IF($D$2="주말",INDEX(표5[#All],MATCH(C1091,표5[[#All],[잉크]],0),18)+INDEX(표5[#All],MATCH(C1091,표5[[#All],[잉크]],0),21),INDEX(표5[#All],MATCH(C1091,표5[[#All],[잉크]],0),MATCH($D$2,표5[#Headers],0)+1))</f>
        <v>0</v>
      </c>
      <c r="E1091" s="138">
        <f>IF($D$2="주말",INDEX(표5[#All],MATCH(C1091,표5[[#All],[잉크]],0),19)+INDEX(표5[#All],MATCH(C1091,표5[[#All],[잉크]],0),22),INDEX(표5[#All],MATCH(C1091,표5[[#All],[잉크]],0),MATCH($D$2,표5[#Headers],0)+2))</f>
        <v>0</v>
      </c>
    </row>
    <row r="1092" spans="2:5" hidden="1" x14ac:dyDescent="0.3">
      <c r="B1092" s="56">
        <f>IFERROR(SUM(D1092:E1092),0)</f>
        <v>0</v>
      </c>
      <c r="C1092" s="139" t="str">
        <f>'제품 추가'!AC1090</f>
        <v>RUSTIC</v>
      </c>
      <c r="D1092" s="138">
        <f>IF($D$2="주말",INDEX(표5[#All],MATCH(C1092,표5[[#All],[잉크]],0),18)+INDEX(표5[#All],MATCH(C1092,표5[[#All],[잉크]],0),21),INDEX(표5[#All],MATCH(C1092,표5[[#All],[잉크]],0),MATCH($D$2,표5[#Headers],0)+1))</f>
        <v>0</v>
      </c>
      <c r="E1092" s="138">
        <f>IF($D$2="주말",INDEX(표5[#All],MATCH(C1092,표5[[#All],[잉크]],0),19)+INDEX(표5[#All],MATCH(C1092,표5[[#All],[잉크]],0),22),INDEX(표5[#All],MATCH(C1092,표5[[#All],[잉크]],0),MATCH($D$2,표5[#Headers],0)+2))</f>
        <v>0</v>
      </c>
    </row>
    <row r="1093" spans="2:5" hidden="1" x14ac:dyDescent="0.3">
      <c r="B1093" s="56">
        <f>IFERROR(SUM(D1093:E1093),0)</f>
        <v>0</v>
      </c>
      <c r="C1093" s="139" t="str">
        <f>'제품 추가'!AC1091</f>
        <v>CASK</v>
      </c>
      <c r="D1093" s="138">
        <f>IF($D$2="주말",INDEX(표5[#All],MATCH(C1093,표5[[#All],[잉크]],0),18)+INDEX(표5[#All],MATCH(C1093,표5[[#All],[잉크]],0),21),INDEX(표5[#All],MATCH(C1093,표5[[#All],[잉크]],0),MATCH($D$2,표5[#Headers],0)+1))</f>
        <v>0</v>
      </c>
      <c r="E1093" s="138">
        <f>IF($D$2="주말",INDEX(표5[#All],MATCH(C1093,표5[[#All],[잉크]],0),19)+INDEX(표5[#All],MATCH(C1093,표5[[#All],[잉크]],0),22),INDEX(표5[#All],MATCH(C1093,표5[[#All],[잉크]],0),MATCH($D$2,표5[#Headers],0)+2))</f>
        <v>0</v>
      </c>
    </row>
    <row r="1094" spans="2:5" hidden="1" x14ac:dyDescent="0.3">
      <c r="B1094" s="56">
        <f>IFERROR(SUM(D1094:E1094),0)</f>
        <v>0</v>
      </c>
      <c r="C1094" s="139" t="str">
        <f>'제품 추가'!AC1092</f>
        <v>VORTEX</v>
      </c>
      <c r="D1094" s="138">
        <f>IF($D$2="주말",INDEX(표5[#All],MATCH(C1094,표5[[#All],[잉크]],0),18)+INDEX(표5[#All],MATCH(C1094,표5[[#All],[잉크]],0),21),INDEX(표5[#All],MATCH(C1094,표5[[#All],[잉크]],0),MATCH($D$2,표5[#Headers],0)+1))</f>
        <v>0</v>
      </c>
      <c r="E1094" s="138">
        <f>IF($D$2="주말",INDEX(표5[#All],MATCH(C1094,표5[[#All],[잉크]],0),19)+INDEX(표5[#All],MATCH(C1094,표5[[#All],[잉크]],0),22),INDEX(표5[#All],MATCH(C1094,표5[[#All],[잉크]],0),MATCH($D$2,표5[#Headers],0)+2))</f>
        <v>0</v>
      </c>
    </row>
    <row r="1095" spans="2:5" hidden="1" x14ac:dyDescent="0.3">
      <c r="B1095" s="56">
        <f>IFERROR(SUM(D1095:E1095),0)</f>
        <v>0</v>
      </c>
      <c r="C1095" s="139" t="str">
        <f>'제품 추가'!AC1093</f>
        <v>MARSH</v>
      </c>
      <c r="D1095" s="138">
        <f>IF($D$2="주말",INDEX(표5[#All],MATCH(C1095,표5[[#All],[잉크]],0),18)+INDEX(표5[#All],MATCH(C1095,표5[[#All],[잉크]],0),21),INDEX(표5[#All],MATCH(C1095,표5[[#All],[잉크]],0),MATCH($D$2,표5[#Headers],0)+1))</f>
        <v>0</v>
      </c>
      <c r="E1095" s="138">
        <f>IF($D$2="주말",INDEX(표5[#All],MATCH(C1095,표5[[#All],[잉크]],0),19)+INDEX(표5[#All],MATCH(C1095,표5[[#All],[잉크]],0),22),INDEX(표5[#All],MATCH(C1095,표5[[#All],[잉크]],0),MATCH($D$2,표5[#Headers],0)+2))</f>
        <v>0</v>
      </c>
    </row>
    <row r="1096" spans="2:5" hidden="1" x14ac:dyDescent="0.3">
      <c r="B1096" s="56">
        <f>IFERROR(SUM(D1096:E1096),0)</f>
        <v>0</v>
      </c>
      <c r="C1096" s="139" t="str">
        <f>'제품 추가'!AC1094</f>
        <v>TUNDRA</v>
      </c>
      <c r="D1096" s="138">
        <f>IF($D$2="주말",INDEX(표5[#All],MATCH(C1096,표5[[#All],[잉크]],0),18)+INDEX(표5[#All],MATCH(C1096,표5[[#All],[잉크]],0),21),INDEX(표5[#All],MATCH(C1096,표5[[#All],[잉크]],0),MATCH($D$2,표5[#Headers],0)+1))</f>
        <v>0</v>
      </c>
      <c r="E1096" s="138">
        <f>IF($D$2="주말",INDEX(표5[#All],MATCH(C1096,표5[[#All],[잉크]],0),19)+INDEX(표5[#All],MATCH(C1096,표5[[#All],[잉크]],0),22),INDEX(표5[#All],MATCH(C1096,표5[[#All],[잉크]],0),MATCH($D$2,표5[#Headers],0)+2))</f>
        <v>0</v>
      </c>
    </row>
    <row r="1097" spans="2:5" hidden="1" x14ac:dyDescent="0.3">
      <c r="B1097" s="56">
        <f>IFERROR(SUM(D1097:E1097),0)</f>
        <v>0</v>
      </c>
      <c r="C1097" s="139" t="str">
        <f>'제품 추가'!AC1114</f>
        <v>ORCA</v>
      </c>
      <c r="D1097" s="138">
        <f>IF($D$2="주말",INDEX(표5[#All],MATCH(C1097,표5[[#All],[잉크]],0),18)+INDEX(표5[#All],MATCH(C1097,표5[[#All],[잉크]],0),21),INDEX(표5[#All],MATCH(C1097,표5[[#All],[잉크]],0),MATCH($D$2,표5[#Headers],0)+1))</f>
        <v>0</v>
      </c>
      <c r="E1097" s="138">
        <f>IF($D$2="주말",INDEX(표5[#All],MATCH(C1097,표5[[#All],[잉크]],0),19)+INDEX(표5[#All],MATCH(C1097,표5[[#All],[잉크]],0),22),INDEX(표5[#All],MATCH(C1097,표5[[#All],[잉크]],0),MATCH($D$2,표5[#Headers],0)+2))</f>
        <v>0</v>
      </c>
    </row>
    <row r="1098" spans="2:5" hidden="1" x14ac:dyDescent="0.3">
      <c r="B1098" s="56">
        <f>IFERROR(SUM(D1098:E1098),0)</f>
        <v>0</v>
      </c>
      <c r="C1098" s="139" t="str">
        <f>'제품 추가'!AC1096</f>
        <v>CRATER</v>
      </c>
      <c r="D1098" s="138">
        <f>IF($D$2="주말",INDEX(표5[#All],MATCH(C1098,표5[[#All],[잉크]],0),18)+INDEX(표5[#All],MATCH(C1098,표5[[#All],[잉크]],0),21),INDEX(표5[#All],MATCH(C1098,표5[[#All],[잉크]],0),MATCH($D$2,표5[#Headers],0)+1))</f>
        <v>0</v>
      </c>
      <c r="E1098" s="138">
        <f>IF($D$2="주말",INDEX(표5[#All],MATCH(C1098,표5[[#All],[잉크]],0),19)+INDEX(표5[#All],MATCH(C1098,표5[[#All],[잉크]],0),22),INDEX(표5[#All],MATCH(C1098,표5[[#All],[잉크]],0),MATCH($D$2,표5[#Headers],0)+2))</f>
        <v>0</v>
      </c>
    </row>
    <row r="1099" spans="2:5" hidden="1" x14ac:dyDescent="0.3">
      <c r="B1099" s="56">
        <f>IFERROR(SUM(D1099:E1099),0)</f>
        <v>0</v>
      </c>
      <c r="C1099" s="139" t="str">
        <f>'제품 추가'!AC1097</f>
        <v>HIBISCUS</v>
      </c>
      <c r="D1099" s="138">
        <f>IF($D$2="주말",INDEX(표5[#All],MATCH(C1099,표5[[#All],[잉크]],0),18)+INDEX(표5[#All],MATCH(C1099,표5[[#All],[잉크]],0),21),INDEX(표5[#All],MATCH(C1099,표5[[#All],[잉크]],0),MATCH($D$2,표5[#Headers],0)+1))</f>
        <v>0</v>
      </c>
      <c r="E1099" s="138">
        <f>IF($D$2="주말",INDEX(표5[#All],MATCH(C1099,표5[[#All],[잉크]],0),19)+INDEX(표5[#All],MATCH(C1099,표5[[#All],[잉크]],0),22),INDEX(표5[#All],MATCH(C1099,표5[[#All],[잉크]],0),MATCH($D$2,표5[#Headers],0)+2))</f>
        <v>0</v>
      </c>
    </row>
    <row r="1100" spans="2:5" hidden="1" x14ac:dyDescent="0.3">
      <c r="B1100" s="56">
        <f>IFERROR(SUM(D1100:E1100),0)</f>
        <v>0</v>
      </c>
      <c r="C1100" s="139" t="str">
        <f>'제품 추가'!AC1098</f>
        <v>LUSTER</v>
      </c>
      <c r="D1100" s="138">
        <f>IF($D$2="주말",INDEX(표5[#All],MATCH(C1100,표5[[#All],[잉크]],0),18)+INDEX(표5[#All],MATCH(C1100,표5[[#All],[잉크]],0),21),INDEX(표5[#All],MATCH(C1100,표5[[#All],[잉크]],0),MATCH($D$2,표5[#Headers],0)+1))</f>
        <v>0</v>
      </c>
      <c r="E1100" s="138">
        <f>IF($D$2="주말",INDEX(표5[#All],MATCH(C1100,표5[[#All],[잉크]],0),19)+INDEX(표5[#All],MATCH(C1100,표5[[#All],[잉크]],0),22),INDEX(표5[#All],MATCH(C1100,표5[[#All],[잉크]],0),MATCH($D$2,표5[#Headers],0)+2))</f>
        <v>0</v>
      </c>
    </row>
    <row r="1101" spans="2:5" hidden="1" x14ac:dyDescent="0.3">
      <c r="B1101" s="56">
        <f>IFERROR(SUM(D1101:E1101),0)</f>
        <v>0</v>
      </c>
      <c r="C1101" s="139" t="str">
        <f>'제품 추가'!AC1099</f>
        <v>MALT</v>
      </c>
      <c r="D1101" s="138">
        <f>IF($D$2="주말",INDEX(표5[#All],MATCH(C1101,표5[[#All],[잉크]],0),18)+INDEX(표5[#All],MATCH(C1101,표5[[#All],[잉크]],0),21),INDEX(표5[#All],MATCH(C1101,표5[[#All],[잉크]],0),MATCH($D$2,표5[#Headers],0)+1))</f>
        <v>0</v>
      </c>
      <c r="E1101" s="138">
        <f>IF($D$2="주말",INDEX(표5[#All],MATCH(C1101,표5[[#All],[잉크]],0),19)+INDEX(표5[#All],MATCH(C1101,표5[[#All],[잉크]],0),22),INDEX(표5[#All],MATCH(C1101,표5[[#All],[잉크]],0),MATCH($D$2,표5[#Headers],0)+2))</f>
        <v>0</v>
      </c>
    </row>
    <row r="1102" spans="2:5" hidden="1" x14ac:dyDescent="0.3">
      <c r="B1102" s="56">
        <f>IFERROR(SUM(D1102:E1102),0)</f>
        <v>0</v>
      </c>
      <c r="C1102" s="139" t="str">
        <f>'제품 추가'!AC1100</f>
        <v>ROAN</v>
      </c>
      <c r="D1102" s="138">
        <f>IF($D$2="주말",INDEX(표5[#All],MATCH(C1102,표5[[#All],[잉크]],0),18)+INDEX(표5[#All],MATCH(C1102,표5[[#All],[잉크]],0),21),INDEX(표5[#All],MATCH(C1102,표5[[#All],[잉크]],0),MATCH($D$2,표5[#Headers],0)+1))</f>
        <v>0</v>
      </c>
      <c r="E1102" s="138">
        <f>IF($D$2="주말",INDEX(표5[#All],MATCH(C1102,표5[[#All],[잉크]],0),19)+INDEX(표5[#All],MATCH(C1102,표5[[#All],[잉크]],0),22),INDEX(표5[#All],MATCH(C1102,표5[[#All],[잉크]],0),MATCH($D$2,표5[#Headers],0)+2))</f>
        <v>0</v>
      </c>
    </row>
    <row r="1103" spans="2:5" hidden="1" x14ac:dyDescent="0.3">
      <c r="B1103" s="56">
        <f>IFERROR(SUM(D1103:E1103),0)</f>
        <v>0</v>
      </c>
      <c r="C1103" s="139" t="str">
        <f>'제품 추가'!AC1101</f>
        <v>MOLTEN</v>
      </c>
      <c r="D1103" s="138">
        <f>IF($D$2="주말",INDEX(표5[#All],MATCH(C1103,표5[[#All],[잉크]],0),18)+INDEX(표5[#All],MATCH(C1103,표5[[#All],[잉크]],0),21),INDEX(표5[#All],MATCH(C1103,표5[[#All],[잉크]],0),MATCH($D$2,표5[#Headers],0)+1))</f>
        <v>0</v>
      </c>
      <c r="E1103" s="138">
        <f>IF($D$2="주말",INDEX(표5[#All],MATCH(C1103,표5[[#All],[잉크]],0),19)+INDEX(표5[#All],MATCH(C1103,표5[[#All],[잉크]],0),22),INDEX(표5[#All],MATCH(C1103,표5[[#All],[잉크]],0),MATCH($D$2,표5[#Headers],0)+2))</f>
        <v>0</v>
      </c>
    </row>
    <row r="1104" spans="2:5" hidden="1" x14ac:dyDescent="0.3">
      <c r="B1104" s="56">
        <f>IFERROR(SUM(D1104:E1104),0)</f>
        <v>0</v>
      </c>
      <c r="C1104" s="139" t="str">
        <f>'제품 추가'!AC1102</f>
        <v>LINEN</v>
      </c>
      <c r="D1104" s="138">
        <f>IF($D$2="주말",INDEX(표5[#All],MATCH(C1104,표5[[#All],[잉크]],0),18)+INDEX(표5[#All],MATCH(C1104,표5[[#All],[잉크]],0),21),INDEX(표5[#All],MATCH(C1104,표5[[#All],[잉크]],0),MATCH($D$2,표5[#Headers],0)+1))</f>
        <v>0</v>
      </c>
      <c r="E1104" s="138">
        <f>IF($D$2="주말",INDEX(표5[#All],MATCH(C1104,표5[[#All],[잉크]],0),19)+INDEX(표5[#All],MATCH(C1104,표5[[#All],[잉크]],0),22),INDEX(표5[#All],MATCH(C1104,표5[[#All],[잉크]],0),MATCH($D$2,표5[#Headers],0)+2))</f>
        <v>0</v>
      </c>
    </row>
    <row r="1105" spans="2:5" hidden="1" x14ac:dyDescent="0.3">
      <c r="B1105" s="56">
        <f>IFERROR(SUM(D1105:E1105),0)</f>
        <v>0</v>
      </c>
      <c r="C1105" s="139" t="str">
        <f>'제품 추가'!AC1103</f>
        <v>ZINC</v>
      </c>
      <c r="D1105" s="138">
        <f>IF($D$2="주말",INDEX(표5[#All],MATCH(C1105,표5[[#All],[잉크]],0),18)+INDEX(표5[#All],MATCH(C1105,표5[[#All],[잉크]],0),21),INDEX(표5[#All],MATCH(C1105,표5[[#All],[잉크]],0),MATCH($D$2,표5[#Headers],0)+1))</f>
        <v>0</v>
      </c>
      <c r="E1105" s="138">
        <f>IF($D$2="주말",INDEX(표5[#All],MATCH(C1105,표5[[#All],[잉크]],0),19)+INDEX(표5[#All],MATCH(C1105,표5[[#All],[잉크]],0),22),INDEX(표5[#All],MATCH(C1105,표5[[#All],[잉크]],0),MATCH($D$2,표5[#Headers],0)+2))</f>
        <v>0</v>
      </c>
    </row>
    <row r="1106" spans="2:5" hidden="1" x14ac:dyDescent="0.3">
      <c r="B1106" s="56">
        <f>IFERROR(SUM(D1106:E1106),0)</f>
        <v>0</v>
      </c>
      <c r="C1106" s="139" t="str">
        <f>'제품 추가'!AC1104</f>
        <v>ARCTIC</v>
      </c>
      <c r="D1106" s="138">
        <f>IF($D$2="주말",INDEX(표5[#All],MATCH(C1106,표5[[#All],[잉크]],0),18)+INDEX(표5[#All],MATCH(C1106,표5[[#All],[잉크]],0),21),INDEX(표5[#All],MATCH(C1106,표5[[#All],[잉크]],0),MATCH($D$2,표5[#Headers],0)+1))</f>
        <v>0</v>
      </c>
      <c r="E1106" s="138">
        <f>IF($D$2="주말",INDEX(표5[#All],MATCH(C1106,표5[[#All],[잉크]],0),19)+INDEX(표5[#All],MATCH(C1106,표5[[#All],[잉크]],0),22),INDEX(표5[#All],MATCH(C1106,표5[[#All],[잉크]],0),MATCH($D$2,표5[#Headers],0)+2))</f>
        <v>0</v>
      </c>
    </row>
    <row r="1107" spans="2:5" hidden="1" x14ac:dyDescent="0.3">
      <c r="B1107" s="56">
        <f>IFERROR(SUM(D1107:E1107),0)</f>
        <v>0</v>
      </c>
      <c r="C1107" s="139" t="str">
        <f>'제품 추가'!AC1105</f>
        <v>TIN</v>
      </c>
      <c r="D1107" s="138">
        <f>IF($D$2="주말",INDEX(표5[#All],MATCH(C1107,표5[[#All],[잉크]],0),18)+INDEX(표5[#All],MATCH(C1107,표5[[#All],[잉크]],0),21),INDEX(표5[#All],MATCH(C1107,표5[[#All],[잉크]],0),MATCH($D$2,표5[#Headers],0)+1))</f>
        <v>0</v>
      </c>
      <c r="E1107" s="138">
        <f>IF($D$2="주말",INDEX(표5[#All],MATCH(C1107,표5[[#All],[잉크]],0),19)+INDEX(표5[#All],MATCH(C1107,표5[[#All],[잉크]],0),22),INDEX(표5[#All],MATCH(C1107,표5[[#All],[잉크]],0),MATCH($D$2,표5[#Headers],0)+2))</f>
        <v>0</v>
      </c>
    </row>
    <row r="1108" spans="2:5" hidden="1" x14ac:dyDescent="0.3">
      <c r="B1108" s="56">
        <f>IFERROR(SUM(D1108:E1108),0)</f>
        <v>0</v>
      </c>
      <c r="C1108" s="139" t="str">
        <f>'제품 추가'!AC1106</f>
        <v>OVERCAST</v>
      </c>
      <c r="D1108" s="138">
        <f>IF($D$2="주말",INDEX(표5[#All],MATCH(C1108,표5[[#All],[잉크]],0),18)+INDEX(표5[#All],MATCH(C1108,표5[[#All],[잉크]],0),21),INDEX(표5[#All],MATCH(C1108,표5[[#All],[잉크]],0),MATCH($D$2,표5[#Headers],0)+1))</f>
        <v>0</v>
      </c>
      <c r="E1108" s="138">
        <f>IF($D$2="주말",INDEX(표5[#All],MATCH(C1108,표5[[#All],[잉크]],0),19)+INDEX(표5[#All],MATCH(C1108,표5[[#All],[잉크]],0),22),INDEX(표5[#All],MATCH(C1108,표5[[#All],[잉크]],0),MATCH($D$2,표5[#Headers],0)+2))</f>
        <v>0</v>
      </c>
    </row>
    <row r="1109" spans="2:5" hidden="1" x14ac:dyDescent="0.3">
      <c r="B1109" s="56">
        <f>IFERROR(SUM(D1109:E1109),0)</f>
        <v>0</v>
      </c>
      <c r="C1109" s="139" t="str">
        <f>'제품 추가'!AC1107</f>
        <v>BEAVER</v>
      </c>
      <c r="D1109" s="138">
        <f>IF($D$2="주말",INDEX(표5[#All],MATCH(C1109,표5[[#All],[잉크]],0),18)+INDEX(표5[#All],MATCH(C1109,표5[[#All],[잉크]],0),21),INDEX(표5[#All],MATCH(C1109,표5[[#All],[잉크]],0),MATCH($D$2,표5[#Headers],0)+1))</f>
        <v>0</v>
      </c>
      <c r="E1109" s="138">
        <f>IF($D$2="주말",INDEX(표5[#All],MATCH(C1109,표5[[#All],[잉크]],0),19)+INDEX(표5[#All],MATCH(C1109,표5[[#All],[잉크]],0),22),INDEX(표5[#All],MATCH(C1109,표5[[#All],[잉크]],0),MATCH($D$2,표5[#Headers],0)+2))</f>
        <v>0</v>
      </c>
    </row>
    <row r="1110" spans="2:5" hidden="1" x14ac:dyDescent="0.3">
      <c r="B1110" s="56">
        <f>IFERROR(SUM(D1110:E1110),0)</f>
        <v>0</v>
      </c>
      <c r="C1110" s="139" t="str">
        <f>'제품 추가'!AC1108</f>
        <v>SUNRAY</v>
      </c>
      <c r="D1110" s="138">
        <f>IF($D$2="주말",INDEX(표5[#All],MATCH(C1110,표5[[#All],[잉크]],0),18)+INDEX(표5[#All],MATCH(C1110,표5[[#All],[잉크]],0),21),INDEX(표5[#All],MATCH(C1110,표5[[#All],[잉크]],0),MATCH($D$2,표5[#Headers],0)+1))</f>
        <v>0</v>
      </c>
      <c r="E1110" s="138">
        <f>IF($D$2="주말",INDEX(표5[#All],MATCH(C1110,표5[[#All],[잉크]],0),19)+INDEX(표5[#All],MATCH(C1110,표5[[#All],[잉크]],0),22),INDEX(표5[#All],MATCH(C1110,표5[[#All],[잉크]],0),MATCH($D$2,표5[#Headers],0)+2))</f>
        <v>0</v>
      </c>
    </row>
    <row r="1111" spans="2:5" hidden="1" x14ac:dyDescent="0.3">
      <c r="B1111" s="56">
        <f>IFERROR(SUM(D1111:E1111),0)</f>
        <v>0</v>
      </c>
      <c r="C1111" s="139" t="str">
        <f>'제품 추가'!AC1109</f>
        <v>GRIM</v>
      </c>
      <c r="D1111" s="138">
        <f>IF($D$2="주말",INDEX(표5[#All],MATCH(C1111,표5[[#All],[잉크]],0),18)+INDEX(표5[#All],MATCH(C1111,표5[[#All],[잉크]],0),21),INDEX(표5[#All],MATCH(C1111,표5[[#All],[잉크]],0),MATCH($D$2,표5[#Headers],0)+1))</f>
        <v>0</v>
      </c>
      <c r="E1111" s="138">
        <f>IF($D$2="주말",INDEX(표5[#All],MATCH(C1111,표5[[#All],[잉크]],0),19)+INDEX(표5[#All],MATCH(C1111,표5[[#All],[잉크]],0),22),INDEX(표5[#All],MATCH(C1111,표5[[#All],[잉크]],0),MATCH($D$2,표5[#Headers],0)+2))</f>
        <v>0</v>
      </c>
    </row>
    <row r="1112" spans="2:5" hidden="1" x14ac:dyDescent="0.3">
      <c r="B1112" s="56">
        <f>IFERROR(SUM(D1112:E1112),0)</f>
        <v>0</v>
      </c>
      <c r="C1112" s="139" t="str">
        <f>'제품 추가'!AC1110</f>
        <v>DULL</v>
      </c>
      <c r="D1112" s="138">
        <f>IF($D$2="주말",INDEX(표5[#All],MATCH(C1112,표5[[#All],[잉크]],0),18)+INDEX(표5[#All],MATCH(C1112,표5[[#All],[잉크]],0),21),INDEX(표5[#All],MATCH(C1112,표5[[#All],[잉크]],0),MATCH($D$2,표5[#Headers],0)+1))</f>
        <v>0</v>
      </c>
      <c r="E1112" s="138">
        <f>IF($D$2="주말",INDEX(표5[#All],MATCH(C1112,표5[[#All],[잉크]],0),19)+INDEX(표5[#All],MATCH(C1112,표5[[#All],[잉크]],0),22),INDEX(표5[#All],MATCH(C1112,표5[[#All],[잉크]],0),MATCH($D$2,표5[#Headers],0)+2))</f>
        <v>0</v>
      </c>
    </row>
    <row r="1113" spans="2:5" hidden="1" x14ac:dyDescent="0.3">
      <c r="B1113" s="56">
        <f>IFERROR(SUM(D1113:E1113),0)</f>
        <v>0</v>
      </c>
      <c r="C1113" s="139" t="str">
        <f>'제품 추가'!AC1111</f>
        <v>SOBER</v>
      </c>
      <c r="D1113" s="138">
        <f>IF($D$2="주말",INDEX(표5[#All],MATCH(C1113,표5[[#All],[잉크]],0),18)+INDEX(표5[#All],MATCH(C1113,표5[[#All],[잉크]],0),21),INDEX(표5[#All],MATCH(C1113,표5[[#All],[잉크]],0),MATCH($D$2,표5[#Headers],0)+1))</f>
        <v>0</v>
      </c>
      <c r="E1113" s="138">
        <f>IF($D$2="주말",INDEX(표5[#All],MATCH(C1113,표5[[#All],[잉크]],0),19)+INDEX(표5[#All],MATCH(C1113,표5[[#All],[잉크]],0),22),INDEX(표5[#All],MATCH(C1113,표5[[#All],[잉크]],0),MATCH($D$2,표5[#Headers],0)+2))</f>
        <v>0</v>
      </c>
    </row>
    <row r="1114" spans="2:5" hidden="1" x14ac:dyDescent="0.3">
      <c r="B1114" s="56">
        <f>IFERROR(SUM(D1114:E1114),0)</f>
        <v>0</v>
      </c>
      <c r="C1114" s="139" t="str">
        <f>'제품 추가'!AC1112</f>
        <v>NEPTUNE</v>
      </c>
      <c r="D1114" s="138">
        <f>IF($D$2="주말",INDEX(표5[#All],MATCH(C1114,표5[[#All],[잉크]],0),18)+INDEX(표5[#All],MATCH(C1114,표5[[#All],[잉크]],0),21),INDEX(표5[#All],MATCH(C1114,표5[[#All],[잉크]],0),MATCH($D$2,표5[#Headers],0)+1))</f>
        <v>0</v>
      </c>
      <c r="E1114" s="138">
        <f>IF($D$2="주말",INDEX(표5[#All],MATCH(C1114,표5[[#All],[잉크]],0),19)+INDEX(표5[#All],MATCH(C1114,표5[[#All],[잉크]],0),22),INDEX(표5[#All],MATCH(C1114,표5[[#All],[잉크]],0),MATCH($D$2,표5[#Headers],0)+2))</f>
        <v>0</v>
      </c>
    </row>
    <row r="1115" spans="2:5" hidden="1" x14ac:dyDescent="0.3">
      <c r="B1115" s="56">
        <f>IFERROR(SUM(D1115:E1115),0)</f>
        <v>0</v>
      </c>
      <c r="C1115" s="139" t="str">
        <f>'제품 추가'!AC1113</f>
        <v>PLUTO</v>
      </c>
      <c r="D1115" s="138">
        <f>IF($D$2="주말",INDEX(표5[#All],MATCH(C1115,표5[[#All],[잉크]],0),18)+INDEX(표5[#All],MATCH(C1115,표5[[#All],[잉크]],0),21),INDEX(표5[#All],MATCH(C1115,표5[[#All],[잉크]],0),MATCH($D$2,표5[#Headers],0)+1))</f>
        <v>0</v>
      </c>
      <c r="E1115" s="138">
        <f>IF($D$2="주말",INDEX(표5[#All],MATCH(C1115,표5[[#All],[잉크]],0),19)+INDEX(표5[#All],MATCH(C1115,표5[[#All],[잉크]],0),22),INDEX(표5[#All],MATCH(C1115,표5[[#All],[잉크]],0),MATCH($D$2,표5[#Headers],0)+2))</f>
        <v>0</v>
      </c>
    </row>
    <row r="1116" spans="2:5" hidden="1" x14ac:dyDescent="0.3">
      <c r="B1116" s="56">
        <f>IFERROR(SUM(D1116:E1116),0)</f>
        <v>0</v>
      </c>
      <c r="C1116" s="139" t="str">
        <f>'제품 추가'!AC376</f>
        <v>PINE</v>
      </c>
      <c r="D1116" s="138">
        <f>IF($D$2="주말",INDEX(표5[#All],MATCH(C1116,표5[[#All],[잉크]],0),18)+INDEX(표5[#All],MATCH(C1116,표5[[#All],[잉크]],0),21),INDEX(표5[#All],MATCH(C1116,표5[[#All],[잉크]],0),MATCH($D$2,표5[#Headers],0)+1))</f>
        <v>0</v>
      </c>
      <c r="E1116" s="138">
        <f>IF($D$2="주말",INDEX(표5[#All],MATCH(C1116,표5[[#All],[잉크]],0),19)+INDEX(표5[#All],MATCH(C1116,표5[[#All],[잉크]],0),22),INDEX(표5[#All],MATCH(C1116,표5[[#All],[잉크]],0),MATCH($D$2,표5[#Headers],0)+2))</f>
        <v>0</v>
      </c>
    </row>
    <row r="1117" spans="2:5" hidden="1" x14ac:dyDescent="0.3">
      <c r="B1117" s="56">
        <f>IFERROR(SUM(D1117:E1117),0)</f>
        <v>0</v>
      </c>
      <c r="C1117" s="139" t="str">
        <f>'제품 추가'!AC1118</f>
        <v>RYE</v>
      </c>
      <c r="D1117" s="138">
        <f>IF($D$2="주말",INDEX(표5[#All],MATCH(C1117,표5[[#All],[잉크]],0),18)+INDEX(표5[#All],MATCH(C1117,표5[[#All],[잉크]],0),21),INDEX(표5[#All],MATCH(C1117,표5[[#All],[잉크]],0),MATCH($D$2,표5[#Headers],0)+1))</f>
        <v>0</v>
      </c>
      <c r="E1117" s="138">
        <f>IF($D$2="주말",INDEX(표5[#All],MATCH(C1117,표5[[#All],[잉크]],0),19)+INDEX(표5[#All],MATCH(C1117,표5[[#All],[잉크]],0),22),INDEX(표5[#All],MATCH(C1117,표5[[#All],[잉크]],0),MATCH($D$2,표5[#Headers],0)+2))</f>
        <v>0</v>
      </c>
    </row>
    <row r="1118" spans="2:5" hidden="1" x14ac:dyDescent="0.3">
      <c r="B1118" s="56">
        <f>IFERROR(SUM(D1118:E1118),0)</f>
        <v>0</v>
      </c>
      <c r="C1118" s="139" t="str">
        <f>'제품 추가'!AC1116</f>
        <v>LURKER</v>
      </c>
      <c r="D1118" s="138">
        <f>IF($D$2="주말",INDEX(표5[#All],MATCH(C1118,표5[[#All],[잉크]],0),18)+INDEX(표5[#All],MATCH(C1118,표5[[#All],[잉크]],0),21),INDEX(표5[#All],MATCH(C1118,표5[[#All],[잉크]],0),MATCH($D$2,표5[#Headers],0)+1))</f>
        <v>0</v>
      </c>
      <c r="E1118" s="138">
        <f>IF($D$2="주말",INDEX(표5[#All],MATCH(C1118,표5[[#All],[잉크]],0),19)+INDEX(표5[#All],MATCH(C1118,표5[[#All],[잉크]],0),22),INDEX(표5[#All],MATCH(C1118,표5[[#All],[잉크]],0),MATCH($D$2,표5[#Headers],0)+2))</f>
        <v>0</v>
      </c>
    </row>
    <row r="1119" spans="2:5" hidden="1" x14ac:dyDescent="0.3">
      <c r="B1119" s="56">
        <f>IFERROR(SUM(D1119:E1119),0)</f>
        <v>0</v>
      </c>
      <c r="C1119" s="139" t="str">
        <f>'제품 추가'!AC1117</f>
        <v>MOOSE</v>
      </c>
      <c r="D1119" s="138">
        <f>IF($D$2="주말",INDEX(표5[#All],MATCH(C1119,표5[[#All],[잉크]],0),18)+INDEX(표5[#All],MATCH(C1119,표5[[#All],[잉크]],0),21),INDEX(표5[#All],MATCH(C1119,표5[[#All],[잉크]],0),MATCH($D$2,표5[#Headers],0)+1))</f>
        <v>0</v>
      </c>
      <c r="E1119" s="138">
        <f>IF($D$2="주말",INDEX(표5[#All],MATCH(C1119,표5[[#All],[잉크]],0),19)+INDEX(표5[#All],MATCH(C1119,표5[[#All],[잉크]],0),22),INDEX(표5[#All],MATCH(C1119,표5[[#All],[잉크]],0),MATCH($D$2,표5[#Headers],0)+2))</f>
        <v>0</v>
      </c>
    </row>
    <row r="1120" spans="2:5" x14ac:dyDescent="0.3">
      <c r="B1120" s="56">
        <f>IFERROR(SUM(D1120:E1120),0)</f>
        <v>2</v>
      </c>
      <c r="C1120" s="139" t="str">
        <f>'제품 추가'!AC870</f>
        <v>SALGU</v>
      </c>
      <c r="D1120" s="138">
        <f>IF($D$2="주말",INDEX(표5[#All],MATCH(C1120,표5[[#All],[잉크]],0),18)+INDEX(표5[#All],MATCH(C1120,표5[[#All],[잉크]],0),21),INDEX(표5[#All],MATCH(C1120,표5[[#All],[잉크]],0),MATCH($D$2,표5[#Headers],0)+1))</f>
        <v>0</v>
      </c>
      <c r="E1120" s="138">
        <f>IF($D$2="주말",INDEX(표5[#All],MATCH(C1120,표5[[#All],[잉크]],0),19)+INDEX(표5[#All],MATCH(C1120,표5[[#All],[잉크]],0),22),INDEX(표5[#All],MATCH(C1120,표5[[#All],[잉크]],0),MATCH($D$2,표5[#Headers],0)+2))</f>
        <v>2</v>
      </c>
    </row>
    <row r="1121" spans="2:5" x14ac:dyDescent="0.3">
      <c r="B1121" s="56">
        <f>IFERROR(SUM(D1121:E1121),0)</f>
        <v>2</v>
      </c>
      <c r="C1121" s="139" t="str">
        <f>'제품 추가'!AC467</f>
        <v>SHADOW</v>
      </c>
      <c r="D1121" s="138">
        <f>IF($D$2="주말",INDEX(표5[#All],MATCH(C1121,표5[[#All],[잉크]],0),18)+INDEX(표5[#All],MATCH(C1121,표5[[#All],[잉크]],0),21),INDEX(표5[#All],MATCH(C1121,표5[[#All],[잉크]],0),MATCH($D$2,표5[#Headers],0)+1))</f>
        <v>0</v>
      </c>
      <c r="E1121" s="138">
        <f>IF($D$2="주말",INDEX(표5[#All],MATCH(C1121,표5[[#All],[잉크]],0),19)+INDEX(표5[#All],MATCH(C1121,표5[[#All],[잉크]],0),22),INDEX(표5[#All],MATCH(C1121,표5[[#All],[잉크]],0),MATCH($D$2,표5[#Headers],0)+2))</f>
        <v>2</v>
      </c>
    </row>
    <row r="1122" spans="2:5" hidden="1" x14ac:dyDescent="0.3">
      <c r="B1122" s="56">
        <f>IFERROR(SUM(D1122:E1122),0)</f>
        <v>0</v>
      </c>
      <c r="C1122" s="139" t="str">
        <f>'제품 추가'!AC1120</f>
        <v>BLISS</v>
      </c>
      <c r="D1122" s="138">
        <f>IF($D$2="주말",INDEX(표5[#All],MATCH(C1122,표5[[#All],[잉크]],0),18)+INDEX(표5[#All],MATCH(C1122,표5[[#All],[잉크]],0),21),INDEX(표5[#All],MATCH(C1122,표5[[#All],[잉크]],0),MATCH($D$2,표5[#Headers],0)+1))</f>
        <v>0</v>
      </c>
      <c r="E1122" s="138">
        <f>IF($D$2="주말",INDEX(표5[#All],MATCH(C1122,표5[[#All],[잉크]],0),19)+INDEX(표5[#All],MATCH(C1122,표5[[#All],[잉크]],0),22),INDEX(표5[#All],MATCH(C1122,표5[[#All],[잉크]],0),MATCH($D$2,표5[#Headers],0)+2))</f>
        <v>0</v>
      </c>
    </row>
    <row r="1123" spans="2:5" hidden="1" x14ac:dyDescent="0.3">
      <c r="B1123" s="56">
        <f>IFERROR(SUM(D1123:E1123),0)</f>
        <v>0</v>
      </c>
      <c r="C1123" s="139" t="str">
        <f>'제품 추가'!AC1121</f>
        <v>GRIZZLY</v>
      </c>
      <c r="D1123" s="138">
        <f>IF($D$2="주말",INDEX(표5[#All],MATCH(C1123,표5[[#All],[잉크]],0),18)+INDEX(표5[#All],MATCH(C1123,표5[[#All],[잉크]],0),21),INDEX(표5[#All],MATCH(C1123,표5[[#All],[잉크]],0),MATCH($D$2,표5[#Headers],0)+1))</f>
        <v>0</v>
      </c>
      <c r="E1123" s="138">
        <f>IF($D$2="주말",INDEX(표5[#All],MATCH(C1123,표5[[#All],[잉크]],0),19)+INDEX(표5[#All],MATCH(C1123,표5[[#All],[잉크]],0),22),INDEX(표5[#All],MATCH(C1123,표5[[#All],[잉크]],0),MATCH($D$2,표5[#Headers],0)+2))</f>
        <v>0</v>
      </c>
    </row>
    <row r="1124" spans="2:5" hidden="1" x14ac:dyDescent="0.3">
      <c r="B1124" s="56">
        <f>IFERROR(SUM(D1124:E1124),0)</f>
        <v>0</v>
      </c>
      <c r="C1124" s="139" t="str">
        <f>'제품 추가'!AC1122</f>
        <v>SQUIRREL</v>
      </c>
      <c r="D1124" s="138">
        <f>IF($D$2="주말",INDEX(표5[#All],MATCH(C1124,표5[[#All],[잉크]],0),18)+INDEX(표5[#All],MATCH(C1124,표5[[#All],[잉크]],0),21),INDEX(표5[#All],MATCH(C1124,표5[[#All],[잉크]],0),MATCH($D$2,표5[#Headers],0)+1))</f>
        <v>0</v>
      </c>
      <c r="E1124" s="138">
        <f>IF($D$2="주말",INDEX(표5[#All],MATCH(C1124,표5[[#All],[잉크]],0),19)+INDEX(표5[#All],MATCH(C1124,표5[[#All],[잉크]],0),22),INDEX(표5[#All],MATCH(C1124,표5[[#All],[잉크]],0),MATCH($D$2,표5[#Headers],0)+2))</f>
        <v>0</v>
      </c>
    </row>
    <row r="1125" spans="2:5" hidden="1" x14ac:dyDescent="0.3">
      <c r="B1125" s="56">
        <f>IFERROR(SUM(D1125:E1125),0)</f>
        <v>0</v>
      </c>
      <c r="C1125" s="139" t="str">
        <f>'제품 추가'!AC1123</f>
        <v>ANGRY</v>
      </c>
      <c r="D1125" s="138">
        <f>IF($D$2="주말",INDEX(표5[#All],MATCH(C1125,표5[[#All],[잉크]],0),18)+INDEX(표5[#All],MATCH(C1125,표5[[#All],[잉크]],0),21),INDEX(표5[#All],MATCH(C1125,표5[[#All],[잉크]],0),MATCH($D$2,표5[#Headers],0)+1))</f>
        <v>0</v>
      </c>
      <c r="E1125" s="138">
        <f>IF($D$2="주말",INDEX(표5[#All],MATCH(C1125,표5[[#All],[잉크]],0),19)+INDEX(표5[#All],MATCH(C1125,표5[[#All],[잉크]],0),22),INDEX(표5[#All],MATCH(C1125,표5[[#All],[잉크]],0),MATCH($D$2,표5[#Headers],0)+2))</f>
        <v>0</v>
      </c>
    </row>
    <row r="1126" spans="2:5" hidden="1" x14ac:dyDescent="0.3">
      <c r="B1126" s="56">
        <f>IFERROR(SUM(D1126:E1126),0)</f>
        <v>0</v>
      </c>
      <c r="C1126" s="139" t="str">
        <f>'제품 추가'!AC1124</f>
        <v>GUNMETAL</v>
      </c>
      <c r="D1126" s="138">
        <f>IF($D$2="주말",INDEX(표5[#All],MATCH(C1126,표5[[#All],[잉크]],0),18)+INDEX(표5[#All],MATCH(C1126,표5[[#All],[잉크]],0),21),INDEX(표5[#All],MATCH(C1126,표5[[#All],[잉크]],0),MATCH($D$2,표5[#Headers],0)+1))</f>
        <v>0</v>
      </c>
      <c r="E1126" s="138">
        <f>IF($D$2="주말",INDEX(표5[#All],MATCH(C1126,표5[[#All],[잉크]],0),19)+INDEX(표5[#All],MATCH(C1126,표5[[#All],[잉크]],0),22),INDEX(표5[#All],MATCH(C1126,표5[[#All],[잉크]],0),MATCH($D$2,표5[#Headers],0)+2))</f>
        <v>0</v>
      </c>
    </row>
    <row r="1127" spans="2:5" hidden="1" x14ac:dyDescent="0.3">
      <c r="B1127" s="56">
        <f>IFERROR(SUM(D1127:E1127),0)</f>
        <v>0</v>
      </c>
      <c r="C1127" s="139" t="str">
        <f>'제품 추가'!AC1125</f>
        <v>BROGUE</v>
      </c>
      <c r="D1127" s="138">
        <f>IF($D$2="주말",INDEX(표5[#All],MATCH(C1127,표5[[#All],[잉크]],0),18)+INDEX(표5[#All],MATCH(C1127,표5[[#All],[잉크]],0),21),INDEX(표5[#All],MATCH(C1127,표5[[#All],[잉크]],0),MATCH($D$2,표5[#Headers],0)+1))</f>
        <v>0</v>
      </c>
      <c r="E1127" s="138">
        <f>IF($D$2="주말",INDEX(표5[#All],MATCH(C1127,표5[[#All],[잉크]],0),19)+INDEX(표5[#All],MATCH(C1127,표5[[#All],[잉크]],0),22),INDEX(표5[#All],MATCH(C1127,표5[[#All],[잉크]],0),MATCH($D$2,표5[#Headers],0)+2))</f>
        <v>0</v>
      </c>
    </row>
    <row r="1128" spans="2:5" hidden="1" x14ac:dyDescent="0.3">
      <c r="B1128" s="56">
        <f>IFERROR(SUM(D1128:E1128),0)</f>
        <v>0</v>
      </c>
      <c r="C1128" s="139" t="str">
        <f>'제품 추가'!AC1126</f>
        <v>ADOBE</v>
      </c>
      <c r="D1128" s="138">
        <f>IF($D$2="주말",INDEX(표5[#All],MATCH(C1128,표5[[#All],[잉크]],0),18)+INDEX(표5[#All],MATCH(C1128,표5[[#All],[잉크]],0),21),INDEX(표5[#All],MATCH(C1128,표5[[#All],[잉크]],0),MATCH($D$2,표5[#Headers],0)+1))</f>
        <v>0</v>
      </c>
      <c r="E1128" s="138">
        <f>IF($D$2="주말",INDEX(표5[#All],MATCH(C1128,표5[[#All],[잉크]],0),19)+INDEX(표5[#All],MATCH(C1128,표5[[#All],[잉크]],0),22),INDEX(표5[#All],MATCH(C1128,표5[[#All],[잉크]],0),MATCH($D$2,표5[#Headers],0)+2))</f>
        <v>0</v>
      </c>
    </row>
    <row r="1129" spans="2:5" hidden="1" x14ac:dyDescent="0.3">
      <c r="B1129" s="56">
        <f>IFERROR(SUM(D1129:E1129),0)</f>
        <v>0</v>
      </c>
      <c r="C1129" s="139" t="str">
        <f>'제품 추가'!AC1127</f>
        <v>HAPPY</v>
      </c>
      <c r="D1129" s="138">
        <f>IF($D$2="주말",INDEX(표5[#All],MATCH(C1129,표5[[#All],[잉크]],0),18)+INDEX(표5[#All],MATCH(C1129,표5[[#All],[잉크]],0),21),INDEX(표5[#All],MATCH(C1129,표5[[#All],[잉크]],0),MATCH($D$2,표5[#Headers],0)+1))</f>
        <v>0</v>
      </c>
      <c r="E1129" s="138">
        <f>IF($D$2="주말",INDEX(표5[#All],MATCH(C1129,표5[[#All],[잉크]],0),19)+INDEX(표5[#All],MATCH(C1129,표5[[#All],[잉크]],0),22),INDEX(표5[#All],MATCH(C1129,표5[[#All],[잉크]],0),MATCH($D$2,표5[#Headers],0)+2))</f>
        <v>0</v>
      </c>
    </row>
    <row r="1130" spans="2:5" hidden="1" x14ac:dyDescent="0.3">
      <c r="B1130" s="56">
        <f>IFERROR(SUM(D1130:E1130),0)</f>
        <v>0</v>
      </c>
      <c r="C1130" s="139" t="str">
        <f>'제품 추가'!AC1133</f>
        <v>SMUDGE</v>
      </c>
      <c r="D1130" s="138">
        <f>IF($D$2="주말",INDEX(표5[#All],MATCH(C1130,표5[[#All],[잉크]],0),18)+INDEX(표5[#All],MATCH(C1130,표5[[#All],[잉크]],0),21),INDEX(표5[#All],MATCH(C1130,표5[[#All],[잉크]],0),MATCH($D$2,표5[#Headers],0)+1))</f>
        <v>0</v>
      </c>
      <c r="E1130" s="138">
        <f>IF($D$2="주말",INDEX(표5[#All],MATCH(C1130,표5[[#All],[잉크]],0),19)+INDEX(표5[#All],MATCH(C1130,표5[[#All],[잉크]],0),22),INDEX(표5[#All],MATCH(C1130,표5[[#All],[잉크]],0),MATCH($D$2,표5[#Headers],0)+2))</f>
        <v>0</v>
      </c>
    </row>
    <row r="1131" spans="2:5" hidden="1" x14ac:dyDescent="0.3">
      <c r="B1131" s="56">
        <f>IFERROR(SUM(D1131:E1131),0)</f>
        <v>0</v>
      </c>
      <c r="C1131" s="139" t="str">
        <f>'제품 추가'!AC1129</f>
        <v>NOON</v>
      </c>
      <c r="D1131" s="138">
        <f>IF($D$2="주말",INDEX(표5[#All],MATCH(C1131,표5[[#All],[잉크]],0),18)+INDEX(표5[#All],MATCH(C1131,표5[[#All],[잉크]],0),21),INDEX(표5[#All],MATCH(C1131,표5[[#All],[잉크]],0),MATCH($D$2,표5[#Headers],0)+1))</f>
        <v>0</v>
      </c>
      <c r="E1131" s="138">
        <f>IF($D$2="주말",INDEX(표5[#All],MATCH(C1131,표5[[#All],[잉크]],0),19)+INDEX(표5[#All],MATCH(C1131,표5[[#All],[잉크]],0),22),INDEX(표5[#All],MATCH(C1131,표5[[#All],[잉크]],0),MATCH($D$2,표5[#Headers],0)+2))</f>
        <v>0</v>
      </c>
    </row>
    <row r="1132" spans="2:5" hidden="1" x14ac:dyDescent="0.3">
      <c r="B1132" s="56">
        <f>IFERROR(SUM(D1132:E1132),0)</f>
        <v>0</v>
      </c>
      <c r="C1132" s="139" t="str">
        <f>'제품 추가'!AC1130</f>
        <v>WORRIED</v>
      </c>
      <c r="D1132" s="138">
        <f>IF($D$2="주말",INDEX(표5[#All],MATCH(C1132,표5[[#All],[잉크]],0),18)+INDEX(표5[#All],MATCH(C1132,표5[[#All],[잉크]],0),21),INDEX(표5[#All],MATCH(C1132,표5[[#All],[잉크]],0),MATCH($D$2,표5[#Headers],0)+1))</f>
        <v>0</v>
      </c>
      <c r="E1132" s="138">
        <f>IF($D$2="주말",INDEX(표5[#All],MATCH(C1132,표5[[#All],[잉크]],0),19)+INDEX(표5[#All],MATCH(C1132,표5[[#All],[잉크]],0),22),INDEX(표5[#All],MATCH(C1132,표5[[#All],[잉크]],0),MATCH($D$2,표5[#Headers],0)+2))</f>
        <v>0</v>
      </c>
    </row>
    <row r="1133" spans="2:5" x14ac:dyDescent="0.3">
      <c r="B1133" s="56">
        <f>IFERROR(SUM(D1133:E1133),0)</f>
        <v>1</v>
      </c>
      <c r="C1133" s="139" t="str">
        <f>'제품 추가'!AC480</f>
        <v>SKY</v>
      </c>
      <c r="D1133" s="138">
        <f>IF($D$2="주말",INDEX(표5[#All],MATCH(C1133,표5[[#All],[잉크]],0),18)+INDEX(표5[#All],MATCH(C1133,표5[[#All],[잉크]],0),21),INDEX(표5[#All],MATCH(C1133,표5[[#All],[잉크]],0),MATCH($D$2,표5[#Headers],0)+1))</f>
        <v>0</v>
      </c>
      <c r="E1133" s="138">
        <f>IF($D$2="주말",INDEX(표5[#All],MATCH(C1133,표5[[#All],[잉크]],0),19)+INDEX(표5[#All],MATCH(C1133,표5[[#All],[잉크]],0),22),INDEX(표5[#All],MATCH(C1133,표5[[#All],[잉크]],0),MATCH($D$2,표5[#Headers],0)+2))</f>
        <v>1</v>
      </c>
    </row>
    <row r="1134" spans="2:5" hidden="1" x14ac:dyDescent="0.3">
      <c r="B1134" s="56">
        <f>IFERROR(SUM(D1134:E1134),0)</f>
        <v>0</v>
      </c>
      <c r="C1134" s="139" t="str">
        <f>'제품 추가'!AC1177</f>
        <v>SOOTY</v>
      </c>
      <c r="D1134" s="138">
        <f>IF($D$2="주말",INDEX(표5[#All],MATCH(C1134,표5[[#All],[잉크]],0),18)+INDEX(표5[#All],MATCH(C1134,표5[[#All],[잉크]],0),21),INDEX(표5[#All],MATCH(C1134,표5[[#All],[잉크]],0),MATCH($D$2,표5[#Headers],0)+1))</f>
        <v>0</v>
      </c>
      <c r="E1134" s="138">
        <f>IF($D$2="주말",INDEX(표5[#All],MATCH(C1134,표5[[#All],[잉크]],0),19)+INDEX(표5[#All],MATCH(C1134,표5[[#All],[잉크]],0),22),INDEX(표5[#All],MATCH(C1134,표5[[#All],[잉크]],0),MATCH($D$2,표5[#Headers],0)+2))</f>
        <v>0</v>
      </c>
    </row>
    <row r="1135" spans="2:5" hidden="1" x14ac:dyDescent="0.3">
      <c r="B1135" s="56">
        <f>IFERROR(SUM(D1135:E1135),0)</f>
        <v>0</v>
      </c>
      <c r="C1135" s="139" t="str">
        <f>'제품 추가'!AC491</f>
        <v>SOUL</v>
      </c>
      <c r="D1135" s="138">
        <f>IF($D$2="주말",INDEX(표5[#All],MATCH(C1135,표5[[#All],[잉크]],0),18)+INDEX(표5[#All],MATCH(C1135,표5[[#All],[잉크]],0),21),INDEX(표5[#All],MATCH(C1135,표5[[#All],[잉크]],0),MATCH($D$2,표5[#Headers],0)+1))</f>
        <v>0</v>
      </c>
      <c r="E1135" s="138">
        <f>IF($D$2="주말",INDEX(표5[#All],MATCH(C1135,표5[[#All],[잉크]],0),19)+INDEX(표5[#All],MATCH(C1135,표5[[#All],[잉크]],0),22),INDEX(표5[#All],MATCH(C1135,표5[[#All],[잉크]],0),MATCH($D$2,표5[#Headers],0)+2))</f>
        <v>0</v>
      </c>
    </row>
    <row r="1136" spans="2:5" hidden="1" x14ac:dyDescent="0.3">
      <c r="B1136" s="56">
        <f>IFERROR(SUM(D1136:E1136),0)</f>
        <v>0</v>
      </c>
      <c r="C1136" s="139" t="str">
        <f>'제품 추가'!AC1134</f>
        <v>ROPE</v>
      </c>
      <c r="D1136" s="138">
        <f>IF($D$2="주말",INDEX(표5[#All],MATCH(C1136,표5[[#All],[잉크]],0),18)+INDEX(표5[#All],MATCH(C1136,표5[[#All],[잉크]],0),21),INDEX(표5[#All],MATCH(C1136,표5[[#All],[잉크]],0),MATCH($D$2,표5[#Headers],0)+1))</f>
        <v>0</v>
      </c>
      <c r="E1136" s="138">
        <f>IF($D$2="주말",INDEX(표5[#All],MATCH(C1136,표5[[#All],[잉크]],0),19)+INDEX(표5[#All],MATCH(C1136,표5[[#All],[잉크]],0),22),INDEX(표5[#All],MATCH(C1136,표5[[#All],[잉크]],0),MATCH($D$2,표5[#Headers],0)+2))</f>
        <v>0</v>
      </c>
    </row>
    <row r="1137" spans="2:5" hidden="1" x14ac:dyDescent="0.3">
      <c r="B1137" s="56">
        <f>IFERROR(SUM(D1137:E1137),0)</f>
        <v>0</v>
      </c>
      <c r="C1137" s="139" t="str">
        <f>'제품 추가'!AC1135</f>
        <v>SAD</v>
      </c>
      <c r="D1137" s="138">
        <f>IF($D$2="주말",INDEX(표5[#All],MATCH(C1137,표5[[#All],[잉크]],0),18)+INDEX(표5[#All],MATCH(C1137,표5[[#All],[잉크]],0),21),INDEX(표5[#All],MATCH(C1137,표5[[#All],[잉크]],0),MATCH($D$2,표5[#Headers],0)+1))</f>
        <v>0</v>
      </c>
      <c r="E1137" s="138">
        <f>IF($D$2="주말",INDEX(표5[#All],MATCH(C1137,표5[[#All],[잉크]],0),19)+INDEX(표5[#All],MATCH(C1137,표5[[#All],[잉크]],0),22),INDEX(표5[#All],MATCH(C1137,표5[[#All],[잉크]],0),MATCH($D$2,표5[#Headers],0)+2))</f>
        <v>0</v>
      </c>
    </row>
    <row r="1138" spans="2:5" hidden="1" x14ac:dyDescent="0.3">
      <c r="B1138" s="56">
        <f>IFERROR(SUM(D1138:E1138),0)</f>
        <v>0</v>
      </c>
      <c r="C1138" s="139" t="str">
        <f>'제품 추가'!AC517</f>
        <v>TEAK</v>
      </c>
      <c r="D1138" s="138">
        <f>IF($D$2="주말",INDEX(표5[#All],MATCH(C1138,표5[[#All],[잉크]],0),18)+INDEX(표5[#All],MATCH(C1138,표5[[#All],[잉크]],0),21),INDEX(표5[#All],MATCH(C1138,표5[[#All],[잉크]],0),MATCH($D$2,표5[#Headers],0)+1))</f>
        <v>0</v>
      </c>
      <c r="E1138" s="138">
        <f>IF($D$2="주말",INDEX(표5[#All],MATCH(C1138,표5[[#All],[잉크]],0),19)+INDEX(표5[#All],MATCH(C1138,표5[[#All],[잉크]],0),22),INDEX(표5[#All],MATCH(C1138,표5[[#All],[잉크]],0),MATCH($D$2,표5[#Headers],0)+2))</f>
        <v>0</v>
      </c>
    </row>
    <row r="1139" spans="2:5" hidden="1" x14ac:dyDescent="0.3">
      <c r="B1139" s="56">
        <f>IFERROR(SUM(D1139:E1139),0)</f>
        <v>0</v>
      </c>
      <c r="C1139" s="139" t="str">
        <f>'제품 추가'!AC1137</f>
        <v>MANTRA</v>
      </c>
      <c r="D1139" s="138">
        <f>IF($D$2="주말",INDEX(표5[#All],MATCH(C1139,표5[[#All],[잉크]],0),18)+INDEX(표5[#All],MATCH(C1139,표5[[#All],[잉크]],0),21),INDEX(표5[#All],MATCH(C1139,표5[[#All],[잉크]],0),MATCH($D$2,표5[#Headers],0)+1))</f>
        <v>0</v>
      </c>
      <c r="E1139" s="138">
        <f>IF($D$2="주말",INDEX(표5[#All],MATCH(C1139,표5[[#All],[잉크]],0),19)+INDEX(표5[#All],MATCH(C1139,표5[[#All],[잉크]],0),22),INDEX(표5[#All],MATCH(C1139,표5[[#All],[잉크]],0),MATCH($D$2,표5[#Headers],0)+2))</f>
        <v>0</v>
      </c>
    </row>
    <row r="1140" spans="2:5" hidden="1" x14ac:dyDescent="0.3">
      <c r="B1140" s="56">
        <f>IFERROR(SUM(D1140:E1140),0)</f>
        <v>0</v>
      </c>
      <c r="C1140" s="139" t="str">
        <f>'제품 추가'!AC1138</f>
        <v>HOPEFUL</v>
      </c>
      <c r="D1140" s="138">
        <f>IF($D$2="주말",INDEX(표5[#All],MATCH(C1140,표5[[#All],[잉크]],0),18)+INDEX(표5[#All],MATCH(C1140,표5[[#All],[잉크]],0),21),INDEX(표5[#All],MATCH(C1140,표5[[#All],[잉크]],0),MATCH($D$2,표5[#Headers],0)+1))</f>
        <v>0</v>
      </c>
      <c r="E1140" s="138">
        <f>IF($D$2="주말",INDEX(표5[#All],MATCH(C1140,표5[[#All],[잉크]],0),19)+INDEX(표5[#All],MATCH(C1140,표5[[#All],[잉크]],0),22),INDEX(표5[#All],MATCH(C1140,표5[[#All],[잉크]],0),MATCH($D$2,표5[#Headers],0)+2))</f>
        <v>0</v>
      </c>
    </row>
    <row r="1141" spans="2:5" hidden="1" x14ac:dyDescent="0.3">
      <c r="B1141" s="56">
        <f>IFERROR(SUM(D1141:E1141),0)</f>
        <v>0</v>
      </c>
      <c r="C1141" s="139" t="str">
        <f>'제품 추가'!AC1139</f>
        <v>FLUORITE</v>
      </c>
      <c r="D1141" s="138">
        <f>IF($D$2="주말",INDEX(표5[#All],MATCH(C1141,표5[[#All],[잉크]],0),18)+INDEX(표5[#All],MATCH(C1141,표5[[#All],[잉크]],0),21),INDEX(표5[#All],MATCH(C1141,표5[[#All],[잉크]],0),MATCH($D$2,표5[#Headers],0)+1))</f>
        <v>0</v>
      </c>
      <c r="E1141" s="138">
        <f>IF($D$2="주말",INDEX(표5[#All],MATCH(C1141,표5[[#All],[잉크]],0),19)+INDEX(표5[#All],MATCH(C1141,표5[[#All],[잉크]],0),22),INDEX(표5[#All],MATCH(C1141,표5[[#All],[잉크]],0),MATCH($D$2,표5[#Headers],0)+2))</f>
        <v>0</v>
      </c>
    </row>
    <row r="1142" spans="2:5" hidden="1" x14ac:dyDescent="0.3">
      <c r="B1142" s="56">
        <f>IFERROR(SUM(D1142:E1142),0)</f>
        <v>0</v>
      </c>
      <c r="C1142" s="139" t="str">
        <f>'제품 추가'!AC1140</f>
        <v>NERVOUS</v>
      </c>
      <c r="D1142" s="138">
        <f>IF($D$2="주말",INDEX(표5[#All],MATCH(C1142,표5[[#All],[잉크]],0),18)+INDEX(표5[#All],MATCH(C1142,표5[[#All],[잉크]],0),21),INDEX(표5[#All],MATCH(C1142,표5[[#All],[잉크]],0),MATCH($D$2,표5[#Headers],0)+1))</f>
        <v>0</v>
      </c>
      <c r="E1142" s="138">
        <f>IF($D$2="주말",INDEX(표5[#All],MATCH(C1142,표5[[#All],[잉크]],0),19)+INDEX(표5[#All],MATCH(C1142,표5[[#All],[잉크]],0),22),INDEX(표5[#All],MATCH(C1142,표5[[#All],[잉크]],0),MATCH($D$2,표5[#Headers],0)+2))</f>
        <v>0</v>
      </c>
    </row>
    <row r="1143" spans="2:5" hidden="1" x14ac:dyDescent="0.3">
      <c r="B1143" s="56">
        <f>IFERROR(SUM(D1143:E1143),0)</f>
        <v>0</v>
      </c>
      <c r="C1143" s="139" t="str">
        <f>'제품 추가'!AC1141</f>
        <v>NEBULA</v>
      </c>
      <c r="D1143" s="138">
        <f>IF($D$2="주말",INDEX(표5[#All],MATCH(C1143,표5[[#All],[잉크]],0),18)+INDEX(표5[#All],MATCH(C1143,표5[[#All],[잉크]],0),21),INDEX(표5[#All],MATCH(C1143,표5[[#All],[잉크]],0),MATCH($D$2,표5[#Headers],0)+1))</f>
        <v>0</v>
      </c>
      <c r="E1143" s="138">
        <f>IF($D$2="주말",INDEX(표5[#All],MATCH(C1143,표5[[#All],[잉크]],0),19)+INDEX(표5[#All],MATCH(C1143,표5[[#All],[잉크]],0),22),INDEX(표5[#All],MATCH(C1143,표5[[#All],[잉크]],0),MATCH($D$2,표5[#Headers],0)+2))</f>
        <v>0</v>
      </c>
    </row>
    <row r="1144" spans="2:5" hidden="1" x14ac:dyDescent="0.3">
      <c r="B1144" s="56">
        <f>IFERROR(SUM(D1144:E1144),0)</f>
        <v>0</v>
      </c>
      <c r="C1144" s="139" t="str">
        <f>'제품 추가'!AC1142</f>
        <v>NEXUS</v>
      </c>
      <c r="D1144" s="138">
        <f>IF($D$2="주말",INDEX(표5[#All],MATCH(C1144,표5[[#All],[잉크]],0),18)+INDEX(표5[#All],MATCH(C1144,표5[[#All],[잉크]],0),21),INDEX(표5[#All],MATCH(C1144,표5[[#All],[잉크]],0),MATCH($D$2,표5[#Headers],0)+1))</f>
        <v>0</v>
      </c>
      <c r="E1144" s="138">
        <f>IF($D$2="주말",INDEX(표5[#All],MATCH(C1144,표5[[#All],[잉크]],0),19)+INDEX(표5[#All],MATCH(C1144,표5[[#All],[잉크]],0),22),INDEX(표5[#All],MATCH(C1144,표5[[#All],[잉크]],0),MATCH($D$2,표5[#Headers],0)+2))</f>
        <v>0</v>
      </c>
    </row>
    <row r="1145" spans="2:5" hidden="1" x14ac:dyDescent="0.3">
      <c r="B1145" s="56">
        <f>IFERROR(SUM(D1145:E1145),0)</f>
        <v>0</v>
      </c>
      <c r="C1145" s="139" t="str">
        <f>'제품 추가'!AC1143</f>
        <v>EDEN</v>
      </c>
      <c r="D1145" s="138">
        <f>IF($D$2="주말",INDEX(표5[#All],MATCH(C1145,표5[[#All],[잉크]],0),18)+INDEX(표5[#All],MATCH(C1145,표5[[#All],[잉크]],0),21),INDEX(표5[#All],MATCH(C1145,표5[[#All],[잉크]],0),MATCH($D$2,표5[#Headers],0)+1))</f>
        <v>0</v>
      </c>
      <c r="E1145" s="138">
        <f>IF($D$2="주말",INDEX(표5[#All],MATCH(C1145,표5[[#All],[잉크]],0),19)+INDEX(표5[#All],MATCH(C1145,표5[[#All],[잉크]],0),22),INDEX(표5[#All],MATCH(C1145,표5[[#All],[잉크]],0),MATCH($D$2,표5[#Headers],0)+2))</f>
        <v>0</v>
      </c>
    </row>
    <row r="1146" spans="2:5" hidden="1" x14ac:dyDescent="0.3">
      <c r="B1146" s="56">
        <f>IFERROR(SUM(D1146:E1146),0)</f>
        <v>0</v>
      </c>
      <c r="C1146" s="139" t="str">
        <f>'제품 추가'!AC1144</f>
        <v>NOVA</v>
      </c>
      <c r="D1146" s="138">
        <f>IF($D$2="주말",INDEX(표5[#All],MATCH(C1146,표5[[#All],[잉크]],0),18)+INDEX(표5[#All],MATCH(C1146,표5[[#All],[잉크]],0),21),INDEX(표5[#All],MATCH(C1146,표5[[#All],[잉크]],0),MATCH($D$2,표5[#Headers],0)+1))</f>
        <v>0</v>
      </c>
      <c r="E1146" s="138">
        <f>IF($D$2="주말",INDEX(표5[#All],MATCH(C1146,표5[[#All],[잉크]],0),19)+INDEX(표5[#All],MATCH(C1146,표5[[#All],[잉크]],0),22),INDEX(표5[#All],MATCH(C1146,표5[[#All],[잉크]],0),MATCH($D$2,표5[#Headers],0)+2))</f>
        <v>0</v>
      </c>
    </row>
    <row r="1147" spans="2:5" hidden="1" x14ac:dyDescent="0.3">
      <c r="B1147" s="56">
        <f>IFERROR(SUM(D1147:E1147),0)</f>
        <v>0</v>
      </c>
      <c r="C1147" s="139" t="str">
        <f>'제품 추가'!AC1145</f>
        <v>ZERO</v>
      </c>
      <c r="D1147" s="138">
        <f>IF($D$2="주말",INDEX(표5[#All],MATCH(C1147,표5[[#All],[잉크]],0),18)+INDEX(표5[#All],MATCH(C1147,표5[[#All],[잉크]],0),21),INDEX(표5[#All],MATCH(C1147,표5[[#All],[잉크]],0),MATCH($D$2,표5[#Headers],0)+1))</f>
        <v>0</v>
      </c>
      <c r="E1147" s="138">
        <f>IF($D$2="주말",INDEX(표5[#All],MATCH(C1147,표5[[#All],[잉크]],0),19)+INDEX(표5[#All],MATCH(C1147,표5[[#All],[잉크]],0),22),INDEX(표5[#All],MATCH(C1147,표5[[#All],[잉크]],0),MATCH($D$2,표5[#Headers],0)+2))</f>
        <v>0</v>
      </c>
    </row>
    <row r="1148" spans="2:5" hidden="1" x14ac:dyDescent="0.3">
      <c r="B1148" s="56">
        <f>IFERROR(SUM(D1148:E1148),0)</f>
        <v>0</v>
      </c>
      <c r="C1148" s="139" t="str">
        <f>'제품 추가'!AC1146</f>
        <v>ANCIENT</v>
      </c>
      <c r="D1148" s="138">
        <f>IF($D$2="주말",INDEX(표5[#All],MATCH(C1148,표5[[#All],[잉크]],0),18)+INDEX(표5[#All],MATCH(C1148,표5[[#All],[잉크]],0),21),INDEX(표5[#All],MATCH(C1148,표5[[#All],[잉크]],0),MATCH($D$2,표5[#Headers],0)+1))</f>
        <v>0</v>
      </c>
      <c r="E1148" s="138">
        <f>IF($D$2="주말",INDEX(표5[#All],MATCH(C1148,표5[[#All],[잉크]],0),19)+INDEX(표5[#All],MATCH(C1148,표5[[#All],[잉크]],0),22),INDEX(표5[#All],MATCH(C1148,표5[[#All],[잉크]],0),MATCH($D$2,표5[#Headers],0)+2))</f>
        <v>0</v>
      </c>
    </row>
    <row r="1149" spans="2:5" hidden="1" x14ac:dyDescent="0.3">
      <c r="B1149" s="56">
        <f>IFERROR(SUM(D1149:E1149),0)</f>
        <v>0</v>
      </c>
      <c r="C1149" s="139" t="str">
        <f>'제품 추가'!AC1147</f>
        <v>HARMONY</v>
      </c>
      <c r="D1149" s="138">
        <f>IF($D$2="주말",INDEX(표5[#All],MATCH(C1149,표5[[#All],[잉크]],0),18)+INDEX(표5[#All],MATCH(C1149,표5[[#All],[잉크]],0),21),INDEX(표5[#All],MATCH(C1149,표5[[#All],[잉크]],0),MATCH($D$2,표5[#Headers],0)+1))</f>
        <v>0</v>
      </c>
      <c r="E1149" s="138">
        <f>IF($D$2="주말",INDEX(표5[#All],MATCH(C1149,표5[[#All],[잉크]],0),19)+INDEX(표5[#All],MATCH(C1149,표5[[#All],[잉크]],0),22),INDEX(표5[#All],MATCH(C1149,표5[[#All],[잉크]],0),MATCH($D$2,표5[#Headers],0)+2))</f>
        <v>0</v>
      </c>
    </row>
    <row r="1150" spans="2:5" hidden="1" x14ac:dyDescent="0.3">
      <c r="B1150" s="56">
        <f>IFERROR(SUM(D1150:E1150),0)</f>
        <v>0</v>
      </c>
      <c r="C1150" s="139" t="str">
        <f>'제품 추가'!AC1148</f>
        <v>EXCITED</v>
      </c>
      <c r="D1150" s="138">
        <f>IF($D$2="주말",INDEX(표5[#All],MATCH(C1150,표5[[#All],[잉크]],0),18)+INDEX(표5[#All],MATCH(C1150,표5[[#All],[잉크]],0),21),INDEX(표5[#All],MATCH(C1150,표5[[#All],[잉크]],0),MATCH($D$2,표5[#Headers],0)+1))</f>
        <v>0</v>
      </c>
      <c r="E1150" s="138">
        <f>IF($D$2="주말",INDEX(표5[#All],MATCH(C1150,표5[[#All],[잉크]],0),19)+INDEX(표5[#All],MATCH(C1150,표5[[#All],[잉크]],0),22),INDEX(표5[#All],MATCH(C1150,표5[[#All],[잉크]],0),MATCH($D$2,표5[#Headers],0)+2))</f>
        <v>0</v>
      </c>
    </row>
    <row r="1151" spans="2:5" hidden="1" x14ac:dyDescent="0.3">
      <c r="B1151" s="56">
        <f>IFERROR(SUM(D1151:E1151),0)</f>
        <v>0</v>
      </c>
      <c r="C1151" s="139" t="str">
        <f>'제품 추가'!AC1149</f>
        <v>SLEEK</v>
      </c>
      <c r="D1151" s="138">
        <f>IF($D$2="주말",INDEX(표5[#All],MATCH(C1151,표5[[#All],[잉크]],0),18)+INDEX(표5[#All],MATCH(C1151,표5[[#All],[잉크]],0),21),INDEX(표5[#All],MATCH(C1151,표5[[#All],[잉크]],0),MATCH($D$2,표5[#Headers],0)+1))</f>
        <v>0</v>
      </c>
      <c r="E1151" s="138">
        <f>IF($D$2="주말",INDEX(표5[#All],MATCH(C1151,표5[[#All],[잉크]],0),19)+INDEX(표5[#All],MATCH(C1151,표5[[#All],[잉크]],0),22),INDEX(표5[#All],MATCH(C1151,표5[[#All],[잉크]],0),MATCH($D$2,표5[#Headers],0)+2))</f>
        <v>0</v>
      </c>
    </row>
    <row r="1152" spans="2:5" hidden="1" x14ac:dyDescent="0.3">
      <c r="B1152" s="56">
        <f>IFERROR(SUM(D1152:E1152),0)</f>
        <v>0</v>
      </c>
      <c r="C1152" s="139" t="str">
        <f>'제품 추가'!AC1150</f>
        <v>HODU</v>
      </c>
      <c r="D1152" s="138">
        <f>IF($D$2="주말",INDEX(표5[#All],MATCH(C1152,표5[[#All],[잉크]],0),18)+INDEX(표5[#All],MATCH(C1152,표5[[#All],[잉크]],0),21),INDEX(표5[#All],MATCH(C1152,표5[[#All],[잉크]],0),MATCH($D$2,표5[#Headers],0)+1))</f>
        <v>0</v>
      </c>
      <c r="E1152" s="138">
        <f>IF($D$2="주말",INDEX(표5[#All],MATCH(C1152,표5[[#All],[잉크]],0),19)+INDEX(표5[#All],MATCH(C1152,표5[[#All],[잉크]],0),22),INDEX(표5[#All],MATCH(C1152,표5[[#All],[잉크]],0),MATCH($D$2,표5[#Headers],0)+2))</f>
        <v>0</v>
      </c>
    </row>
    <row r="1153" spans="2:5" hidden="1" x14ac:dyDescent="0.3">
      <c r="B1153" s="56">
        <f>IFERROR(SUM(D1153:E1153),0)</f>
        <v>0</v>
      </c>
      <c r="C1153" s="139" t="str">
        <f>'제품 추가'!AC1151</f>
        <v>QUARRY</v>
      </c>
      <c r="D1153" s="138">
        <f>IF($D$2="주말",INDEX(표5[#All],MATCH(C1153,표5[[#All],[잉크]],0),18)+INDEX(표5[#All],MATCH(C1153,표5[[#All],[잉크]],0),21),INDEX(표5[#All],MATCH(C1153,표5[[#All],[잉크]],0),MATCH($D$2,표5[#Headers],0)+1))</f>
        <v>0</v>
      </c>
      <c r="E1153" s="138">
        <f>IF($D$2="주말",INDEX(표5[#All],MATCH(C1153,표5[[#All],[잉크]],0),19)+INDEX(표5[#All],MATCH(C1153,표5[[#All],[잉크]],0),22),INDEX(표5[#All],MATCH(C1153,표5[[#All],[잉크]],0),MATCH($D$2,표5[#Headers],0)+2))</f>
        <v>0</v>
      </c>
    </row>
    <row r="1154" spans="2:5" hidden="1" x14ac:dyDescent="0.3">
      <c r="B1154" s="56">
        <f>IFERROR(SUM(D1154:E1154),0)</f>
        <v>0</v>
      </c>
      <c r="C1154" s="139" t="str">
        <f>'제품 추가'!AC1152</f>
        <v>CHERT</v>
      </c>
      <c r="D1154" s="138">
        <f>IF($D$2="주말",INDEX(표5[#All],MATCH(C1154,표5[[#All],[잉크]],0),18)+INDEX(표5[#All],MATCH(C1154,표5[[#All],[잉크]],0),21),INDEX(표5[#All],MATCH(C1154,표5[[#All],[잉크]],0),MATCH($D$2,표5[#Headers],0)+1))</f>
        <v>0</v>
      </c>
      <c r="E1154" s="138">
        <f>IF($D$2="주말",INDEX(표5[#All],MATCH(C1154,표5[[#All],[잉크]],0),19)+INDEX(표5[#All],MATCH(C1154,표5[[#All],[잉크]],0),22),INDEX(표5[#All],MATCH(C1154,표5[[#All],[잉크]],0),MATCH($D$2,표5[#Headers],0)+2))</f>
        <v>0</v>
      </c>
    </row>
    <row r="1155" spans="2:5" hidden="1" x14ac:dyDescent="0.3">
      <c r="B1155" s="56">
        <f>IFERROR(SUM(D1155:E1155),0)</f>
        <v>0</v>
      </c>
      <c r="C1155" s="139" t="str">
        <f>'제품 추가'!AC1153</f>
        <v>AZELEA</v>
      </c>
      <c r="D1155" s="138">
        <f>IF($D$2="주말",INDEX(표5[#All],MATCH(C1155,표5[[#All],[잉크]],0),18)+INDEX(표5[#All],MATCH(C1155,표5[[#All],[잉크]],0),21),INDEX(표5[#All],MATCH(C1155,표5[[#All],[잉크]],0),MATCH($D$2,표5[#Headers],0)+1))</f>
        <v>0</v>
      </c>
      <c r="E1155" s="138">
        <f>IF($D$2="주말",INDEX(표5[#All],MATCH(C1155,표5[[#All],[잉크]],0),19)+INDEX(표5[#All],MATCH(C1155,표5[[#All],[잉크]],0),22),INDEX(표5[#All],MATCH(C1155,표5[[#All],[잉크]],0),MATCH($D$2,표5[#Headers],0)+2))</f>
        <v>0</v>
      </c>
    </row>
    <row r="1156" spans="2:5" hidden="1" x14ac:dyDescent="0.3">
      <c r="B1156" s="56">
        <f>IFERROR(SUM(D1156:E1156),0)</f>
        <v>0</v>
      </c>
      <c r="C1156" s="139" t="str">
        <f>'제품 추가'!AC1154</f>
        <v>CAMELLIA</v>
      </c>
      <c r="D1156" s="138">
        <f>IF($D$2="주말",INDEX(표5[#All],MATCH(C1156,표5[[#All],[잉크]],0),18)+INDEX(표5[#All],MATCH(C1156,표5[[#All],[잉크]],0),21),INDEX(표5[#All],MATCH(C1156,표5[[#All],[잉크]],0),MATCH($D$2,표5[#Headers],0)+1))</f>
        <v>0</v>
      </c>
      <c r="E1156" s="138">
        <f>IF($D$2="주말",INDEX(표5[#All],MATCH(C1156,표5[[#All],[잉크]],0),19)+INDEX(표5[#All],MATCH(C1156,표5[[#All],[잉크]],0),22),INDEX(표5[#All],MATCH(C1156,표5[[#All],[잉크]],0),MATCH($D$2,표5[#Headers],0)+2))</f>
        <v>0</v>
      </c>
    </row>
    <row r="1157" spans="2:5" hidden="1" x14ac:dyDescent="0.3">
      <c r="B1157" s="56">
        <f>IFERROR(SUM(D1157:E1157),0)</f>
        <v>0</v>
      </c>
      <c r="C1157" s="139" t="str">
        <f>'제품 추가'!AC1155</f>
        <v>MIRE</v>
      </c>
      <c r="D1157" s="138">
        <f>IF($D$2="주말",INDEX(표5[#All],MATCH(C1157,표5[[#All],[잉크]],0),18)+INDEX(표5[#All],MATCH(C1157,표5[[#All],[잉크]],0),21),INDEX(표5[#All],MATCH(C1157,표5[[#All],[잉크]],0),MATCH($D$2,표5[#Headers],0)+1))</f>
        <v>0</v>
      </c>
      <c r="E1157" s="138">
        <f>IF($D$2="주말",INDEX(표5[#All],MATCH(C1157,표5[[#All],[잉크]],0),19)+INDEX(표5[#All],MATCH(C1157,표5[[#All],[잉크]],0),22),INDEX(표5[#All],MATCH(C1157,표5[[#All],[잉크]],0),MATCH($D$2,표5[#Headers],0)+2))</f>
        <v>0</v>
      </c>
    </row>
    <row r="1158" spans="2:5" hidden="1" x14ac:dyDescent="0.3">
      <c r="B1158" s="56">
        <f>IFERROR(SUM(D1158:E1158),0)</f>
        <v>0</v>
      </c>
      <c r="C1158" s="139" t="str">
        <f>'제품 추가'!AC1156</f>
        <v>HADES</v>
      </c>
      <c r="D1158" s="138">
        <f>IF($D$2="주말",INDEX(표5[#All],MATCH(C1158,표5[[#All],[잉크]],0),18)+INDEX(표5[#All],MATCH(C1158,표5[[#All],[잉크]],0),21),INDEX(표5[#All],MATCH(C1158,표5[[#All],[잉크]],0),MATCH($D$2,표5[#Headers],0)+1))</f>
        <v>0</v>
      </c>
      <c r="E1158" s="138">
        <f>IF($D$2="주말",INDEX(표5[#All],MATCH(C1158,표5[[#All],[잉크]],0),19)+INDEX(표5[#All],MATCH(C1158,표5[[#All],[잉크]],0),22),INDEX(표5[#All],MATCH(C1158,표5[[#All],[잉크]],0),MATCH($D$2,표5[#Headers],0)+2))</f>
        <v>0</v>
      </c>
    </row>
    <row r="1159" spans="2:5" hidden="1" x14ac:dyDescent="0.3">
      <c r="B1159" s="56">
        <f>IFERROR(SUM(D1159:E1159),0)</f>
        <v>0</v>
      </c>
      <c r="C1159" s="139" t="str">
        <f>'제품 추가'!AC1157</f>
        <v>HAZY</v>
      </c>
      <c r="D1159" s="138">
        <f>IF($D$2="주말",INDEX(표5[#All],MATCH(C1159,표5[[#All],[잉크]],0),18)+INDEX(표5[#All],MATCH(C1159,표5[[#All],[잉크]],0),21),INDEX(표5[#All],MATCH(C1159,표5[[#All],[잉크]],0),MATCH($D$2,표5[#Headers],0)+1))</f>
        <v>0</v>
      </c>
      <c r="E1159" s="138">
        <f>IF($D$2="주말",INDEX(표5[#All],MATCH(C1159,표5[[#All],[잉크]],0),19)+INDEX(표5[#All],MATCH(C1159,표5[[#All],[잉크]],0),22),INDEX(표5[#All],MATCH(C1159,표5[[#All],[잉크]],0),MATCH($D$2,표5[#Headers],0)+2))</f>
        <v>0</v>
      </c>
    </row>
    <row r="1160" spans="2:5" hidden="1" x14ac:dyDescent="0.3">
      <c r="B1160" s="56">
        <f>IFERROR(SUM(D1160:E1160),0)</f>
        <v>0</v>
      </c>
      <c r="C1160" s="139" t="str">
        <f>'제품 추가'!AC1158</f>
        <v>SMOG</v>
      </c>
      <c r="D1160" s="138">
        <f>IF($D$2="주말",INDEX(표5[#All],MATCH(C1160,표5[[#All],[잉크]],0),18)+INDEX(표5[#All],MATCH(C1160,표5[[#All],[잉크]],0),21),INDEX(표5[#All],MATCH(C1160,표5[[#All],[잉크]],0),MATCH($D$2,표5[#Headers],0)+1))</f>
        <v>0</v>
      </c>
      <c r="E1160" s="138">
        <f>IF($D$2="주말",INDEX(표5[#All],MATCH(C1160,표5[[#All],[잉크]],0),19)+INDEX(표5[#All],MATCH(C1160,표5[[#All],[잉크]],0),22),INDEX(표5[#All],MATCH(C1160,표5[[#All],[잉크]],0),MATCH($D$2,표5[#Headers],0)+2))</f>
        <v>0</v>
      </c>
    </row>
    <row r="1161" spans="2:5" hidden="1" x14ac:dyDescent="0.3">
      <c r="B1161" s="56">
        <f>IFERROR(SUM(D1161:E1161),0)</f>
        <v>0</v>
      </c>
      <c r="C1161" s="139" t="str">
        <f>'제품 추가'!AC1159</f>
        <v>BURROW</v>
      </c>
      <c r="D1161" s="138">
        <f>IF($D$2="주말",INDEX(표5[#All],MATCH(C1161,표5[[#All],[잉크]],0),18)+INDEX(표5[#All],MATCH(C1161,표5[[#All],[잉크]],0),21),INDEX(표5[#All],MATCH(C1161,표5[[#All],[잉크]],0),MATCH($D$2,표5[#Headers],0)+1))</f>
        <v>0</v>
      </c>
      <c r="E1161" s="138">
        <f>IF($D$2="주말",INDEX(표5[#All],MATCH(C1161,표5[[#All],[잉크]],0),19)+INDEX(표5[#All],MATCH(C1161,표5[[#All],[잉크]],0),22),INDEX(표5[#All],MATCH(C1161,표5[[#All],[잉크]],0),MATCH($D$2,표5[#Headers],0)+2))</f>
        <v>0</v>
      </c>
    </row>
    <row r="1162" spans="2:5" hidden="1" x14ac:dyDescent="0.3">
      <c r="B1162" s="56">
        <f>IFERROR(SUM(D1162:E1162),0)</f>
        <v>0</v>
      </c>
      <c r="C1162" s="139" t="str">
        <f>'제품 추가'!AC1160</f>
        <v>GLADE</v>
      </c>
      <c r="D1162" s="138">
        <f>IF($D$2="주말",INDEX(표5[#All],MATCH(C1162,표5[[#All],[잉크]],0),18)+INDEX(표5[#All],MATCH(C1162,표5[[#All],[잉크]],0),21),INDEX(표5[#All],MATCH(C1162,표5[[#All],[잉크]],0),MATCH($D$2,표5[#Headers],0)+1))</f>
        <v>0</v>
      </c>
      <c r="E1162" s="138">
        <f>IF($D$2="주말",INDEX(표5[#All],MATCH(C1162,표5[[#All],[잉크]],0),19)+INDEX(표5[#All],MATCH(C1162,표5[[#All],[잉크]],0),22),INDEX(표5[#All],MATCH(C1162,표5[[#All],[잉크]],0),MATCH($D$2,표5[#Headers],0)+2))</f>
        <v>0</v>
      </c>
    </row>
    <row r="1163" spans="2:5" hidden="1" x14ac:dyDescent="0.3">
      <c r="B1163" s="56">
        <f>IFERROR(SUM(D1163:E1163),0)</f>
        <v>0</v>
      </c>
      <c r="C1163" s="139" t="str">
        <f>'제품 추가'!AC1161</f>
        <v>HOLLOW</v>
      </c>
      <c r="D1163" s="138">
        <f>IF($D$2="주말",INDEX(표5[#All],MATCH(C1163,표5[[#All],[잉크]],0),18)+INDEX(표5[#All],MATCH(C1163,표5[[#All],[잉크]],0),21),INDEX(표5[#All],MATCH(C1163,표5[[#All],[잉크]],0),MATCH($D$2,표5[#Headers],0)+1))</f>
        <v>0</v>
      </c>
      <c r="E1163" s="138">
        <f>IF($D$2="주말",INDEX(표5[#All],MATCH(C1163,표5[[#All],[잉크]],0),19)+INDEX(표5[#All],MATCH(C1163,표5[[#All],[잉크]],0),22),INDEX(표5[#All],MATCH(C1163,표5[[#All],[잉크]],0),MATCH($D$2,표5[#Headers],0)+2))</f>
        <v>0</v>
      </c>
    </row>
    <row r="1164" spans="2:5" hidden="1" x14ac:dyDescent="0.3">
      <c r="B1164" s="56">
        <f>IFERROR(SUM(D1164:E1164),0)</f>
        <v>0</v>
      </c>
      <c r="C1164" s="139" t="str">
        <f>'제품 추가'!AC1162</f>
        <v>BREVE</v>
      </c>
      <c r="D1164" s="138">
        <f>IF($D$2="주말",INDEX(표5[#All],MATCH(C1164,표5[[#All],[잉크]],0),18)+INDEX(표5[#All],MATCH(C1164,표5[[#All],[잉크]],0),21),INDEX(표5[#All],MATCH(C1164,표5[[#All],[잉크]],0),MATCH($D$2,표5[#Headers],0)+1))</f>
        <v>0</v>
      </c>
      <c r="E1164" s="138">
        <f>IF($D$2="주말",INDEX(표5[#All],MATCH(C1164,표5[[#All],[잉크]],0),19)+INDEX(표5[#All],MATCH(C1164,표5[[#All],[잉크]],0),22),INDEX(표5[#All],MATCH(C1164,표5[[#All],[잉크]],0),MATCH($D$2,표5[#Headers],0)+2))</f>
        <v>0</v>
      </c>
    </row>
    <row r="1165" spans="2:5" hidden="1" x14ac:dyDescent="0.3">
      <c r="B1165" s="56">
        <f>IFERROR(SUM(D1165:E1165),0)</f>
        <v>0</v>
      </c>
      <c r="C1165" s="139" t="str">
        <f>'제품 추가'!AC1163</f>
        <v>BRIDLE</v>
      </c>
      <c r="D1165" s="138">
        <f>IF($D$2="주말",INDEX(표5[#All],MATCH(C1165,표5[[#All],[잉크]],0),18)+INDEX(표5[#All],MATCH(C1165,표5[[#All],[잉크]],0),21),INDEX(표5[#All],MATCH(C1165,표5[[#All],[잉크]],0),MATCH($D$2,표5[#Headers],0)+1))</f>
        <v>0</v>
      </c>
      <c r="E1165" s="138">
        <f>IF($D$2="주말",INDEX(표5[#All],MATCH(C1165,표5[[#All],[잉크]],0),19)+INDEX(표5[#All],MATCH(C1165,표5[[#All],[잉크]],0),22),INDEX(표5[#All],MATCH(C1165,표5[[#All],[잉크]],0),MATCH($D$2,표5[#Headers],0)+2))</f>
        <v>0</v>
      </c>
    </row>
    <row r="1166" spans="2:5" hidden="1" x14ac:dyDescent="0.3">
      <c r="B1166" s="56">
        <f>IFERROR(SUM(D1166:E1166),0)</f>
        <v>0</v>
      </c>
      <c r="C1166" s="139" t="str">
        <f>'제품 추가'!AC1164</f>
        <v>RANCHER</v>
      </c>
      <c r="D1166" s="138">
        <f>IF($D$2="주말",INDEX(표5[#All],MATCH(C1166,표5[[#All],[잉크]],0),18)+INDEX(표5[#All],MATCH(C1166,표5[[#All],[잉크]],0),21),INDEX(표5[#All],MATCH(C1166,표5[[#All],[잉크]],0),MATCH($D$2,표5[#Headers],0)+1))</f>
        <v>0</v>
      </c>
      <c r="E1166" s="138">
        <f>IF($D$2="주말",INDEX(표5[#All],MATCH(C1166,표5[[#All],[잉크]],0),19)+INDEX(표5[#All],MATCH(C1166,표5[[#All],[잉크]],0),22),INDEX(표5[#All],MATCH(C1166,표5[[#All],[잉크]],0),MATCH($D$2,표5[#Headers],0)+2))</f>
        <v>0</v>
      </c>
    </row>
    <row r="1167" spans="2:5" hidden="1" x14ac:dyDescent="0.3">
      <c r="B1167" s="56">
        <f>IFERROR(SUM(D1167:E1167),0)</f>
        <v>0</v>
      </c>
      <c r="C1167" s="139" t="str">
        <f>'제품 추가'!AC1165</f>
        <v>KIWI</v>
      </c>
      <c r="D1167" s="138">
        <f>IF($D$2="주말",INDEX(표5[#All],MATCH(C1167,표5[[#All],[잉크]],0),18)+INDEX(표5[#All],MATCH(C1167,표5[[#All],[잉크]],0),21),INDEX(표5[#All],MATCH(C1167,표5[[#All],[잉크]],0),MATCH($D$2,표5[#Headers],0)+1))</f>
        <v>0</v>
      </c>
      <c r="E1167" s="138">
        <f>IF($D$2="주말",INDEX(표5[#All],MATCH(C1167,표5[[#All],[잉크]],0),19)+INDEX(표5[#All],MATCH(C1167,표5[[#All],[잉크]],0),22),INDEX(표5[#All],MATCH(C1167,표5[[#All],[잉크]],0),MATCH($D$2,표5[#Headers],0)+2))</f>
        <v>0</v>
      </c>
    </row>
    <row r="1168" spans="2:5" hidden="1" x14ac:dyDescent="0.3">
      <c r="B1168" s="56">
        <f>IFERROR(SUM(D1168:E1168),0)</f>
        <v>0</v>
      </c>
      <c r="C1168" s="139" t="str">
        <f>'제품 추가'!AC1166</f>
        <v>TWIG</v>
      </c>
      <c r="D1168" s="138">
        <f>IF($D$2="주말",INDEX(표5[#All],MATCH(C1168,표5[[#All],[잉크]],0),18)+INDEX(표5[#All],MATCH(C1168,표5[[#All],[잉크]],0),21),INDEX(표5[#All],MATCH(C1168,표5[[#All],[잉크]],0),MATCH($D$2,표5[#Headers],0)+1))</f>
        <v>0</v>
      </c>
      <c r="E1168" s="138">
        <f>IF($D$2="주말",INDEX(표5[#All],MATCH(C1168,표5[[#All],[잉크]],0),19)+INDEX(표5[#All],MATCH(C1168,표5[[#All],[잉크]],0),22),INDEX(표5[#All],MATCH(C1168,표5[[#All],[잉크]],0),MATCH($D$2,표5[#Headers],0)+2))</f>
        <v>0</v>
      </c>
    </row>
    <row r="1169" spans="2:5" hidden="1" x14ac:dyDescent="0.3">
      <c r="B1169" s="56">
        <f>IFERROR(SUM(D1169:E1169),0)</f>
        <v>0</v>
      </c>
      <c r="C1169" s="139" t="str">
        <f>'제품 추가'!AC1167</f>
        <v>THICKET</v>
      </c>
      <c r="D1169" s="138">
        <f>IF($D$2="주말",INDEX(표5[#All],MATCH(C1169,표5[[#All],[잉크]],0),18)+INDEX(표5[#All],MATCH(C1169,표5[[#All],[잉크]],0),21),INDEX(표5[#All],MATCH(C1169,표5[[#All],[잉크]],0),MATCH($D$2,표5[#Headers],0)+1))</f>
        <v>0</v>
      </c>
      <c r="E1169" s="138">
        <f>IF($D$2="주말",INDEX(표5[#All],MATCH(C1169,표5[[#All],[잉크]],0),19)+INDEX(표5[#All],MATCH(C1169,표5[[#All],[잉크]],0),22),INDEX(표5[#All],MATCH(C1169,표5[[#All],[잉크]],0),MATCH($D$2,표5[#Headers],0)+2))</f>
        <v>0</v>
      </c>
    </row>
    <row r="1170" spans="2:5" hidden="1" x14ac:dyDescent="0.3">
      <c r="B1170" s="56">
        <f>IFERROR(SUM(D1170:E1170),0)</f>
        <v>0</v>
      </c>
      <c r="C1170" s="139" t="str">
        <f>'제품 추가'!AC1168</f>
        <v>BRIAR</v>
      </c>
      <c r="D1170" s="138">
        <f>IF($D$2="주말",INDEX(표5[#All],MATCH(C1170,표5[[#All],[잉크]],0),18)+INDEX(표5[#All],MATCH(C1170,표5[[#All],[잉크]],0),21),INDEX(표5[#All],MATCH(C1170,표5[[#All],[잉크]],0),MATCH($D$2,표5[#Headers],0)+1))</f>
        <v>0</v>
      </c>
      <c r="E1170" s="138">
        <f>IF($D$2="주말",INDEX(표5[#All],MATCH(C1170,표5[[#All],[잉크]],0),19)+INDEX(표5[#All],MATCH(C1170,표5[[#All],[잉크]],0),22),INDEX(표5[#All],MATCH(C1170,표5[[#All],[잉크]],0),MATCH($D$2,표5[#Headers],0)+2))</f>
        <v>0</v>
      </c>
    </row>
    <row r="1171" spans="2:5" hidden="1" x14ac:dyDescent="0.3">
      <c r="B1171" s="56">
        <f>IFERROR(SUM(D1171:E1171),0)</f>
        <v>0</v>
      </c>
      <c r="C1171" s="139" t="str">
        <f>'제품 추가'!AC1169</f>
        <v>MUSE</v>
      </c>
      <c r="D1171" s="138">
        <f>IF($D$2="주말",INDEX(표5[#All],MATCH(C1171,표5[[#All],[잉크]],0),18)+INDEX(표5[#All],MATCH(C1171,표5[[#All],[잉크]],0),21),INDEX(표5[#All],MATCH(C1171,표5[[#All],[잉크]],0),MATCH($D$2,표5[#Headers],0)+1))</f>
        <v>0</v>
      </c>
      <c r="E1171" s="138">
        <f>IF($D$2="주말",INDEX(표5[#All],MATCH(C1171,표5[[#All],[잉크]],0),19)+INDEX(표5[#All],MATCH(C1171,표5[[#All],[잉크]],0),22),INDEX(표5[#All],MATCH(C1171,표5[[#All],[잉크]],0),MATCH($D$2,표5[#Headers],0)+2))</f>
        <v>0</v>
      </c>
    </row>
    <row r="1172" spans="2:5" hidden="1" x14ac:dyDescent="0.3">
      <c r="B1172" s="56">
        <f>IFERROR(SUM(D1172:E1172),0)</f>
        <v>0</v>
      </c>
      <c r="C1172" s="139" t="str">
        <f>'제품 추가'!AC1170</f>
        <v>SPEED</v>
      </c>
      <c r="D1172" s="138">
        <f>IF($D$2="주말",INDEX(표5[#All],MATCH(C1172,표5[[#All],[잉크]],0),18)+INDEX(표5[#All],MATCH(C1172,표5[[#All],[잉크]],0),21),INDEX(표5[#All],MATCH(C1172,표5[[#All],[잉크]],0),MATCH($D$2,표5[#Headers],0)+1))</f>
        <v>0</v>
      </c>
      <c r="E1172" s="138">
        <f>IF($D$2="주말",INDEX(표5[#All],MATCH(C1172,표5[[#All],[잉크]],0),19)+INDEX(표5[#All],MATCH(C1172,표5[[#All],[잉크]],0),22),INDEX(표5[#All],MATCH(C1172,표5[[#All],[잉크]],0),MATCH($D$2,표5[#Headers],0)+2))</f>
        <v>0</v>
      </c>
    </row>
    <row r="1173" spans="2:5" hidden="1" x14ac:dyDescent="0.3">
      <c r="B1173" s="56">
        <f>IFERROR(SUM(D1173:E1173),0)</f>
        <v>0</v>
      </c>
      <c r="C1173" s="139" t="str">
        <f>'제품 추가'!AC1171</f>
        <v>PARK</v>
      </c>
      <c r="D1173" s="138">
        <f>IF($D$2="주말",INDEX(표5[#All],MATCH(C1173,표5[[#All],[잉크]],0),18)+INDEX(표5[#All],MATCH(C1173,표5[[#All],[잉크]],0),21),INDEX(표5[#All],MATCH(C1173,표5[[#All],[잉크]],0),MATCH($D$2,표5[#Headers],0)+1))</f>
        <v>0</v>
      </c>
      <c r="E1173" s="138">
        <f>IF($D$2="주말",INDEX(표5[#All],MATCH(C1173,표5[[#All],[잉크]],0),19)+INDEX(표5[#All],MATCH(C1173,표5[[#All],[잉크]],0),22),INDEX(표5[#All],MATCH(C1173,표5[[#All],[잉크]],0),MATCH($D$2,표5[#Headers],0)+2))</f>
        <v>0</v>
      </c>
    </row>
    <row r="1174" spans="2:5" hidden="1" x14ac:dyDescent="0.3">
      <c r="B1174" s="56">
        <f>IFERROR(SUM(D1174:E1174),0)</f>
        <v>0</v>
      </c>
      <c r="C1174" s="139" t="str">
        <f>'제품 추가'!AC1172</f>
        <v>PITCHY</v>
      </c>
      <c r="D1174" s="138">
        <f>IF($D$2="주말",INDEX(표5[#All],MATCH(C1174,표5[[#All],[잉크]],0),18)+INDEX(표5[#All],MATCH(C1174,표5[[#All],[잉크]],0),21),INDEX(표5[#All],MATCH(C1174,표5[[#All],[잉크]],0),MATCH($D$2,표5[#Headers],0)+1))</f>
        <v>0</v>
      </c>
      <c r="E1174" s="138">
        <f>IF($D$2="주말",INDEX(표5[#All],MATCH(C1174,표5[[#All],[잉크]],0),19)+INDEX(표5[#All],MATCH(C1174,표5[[#All],[잉크]],0),22),INDEX(표5[#All],MATCH(C1174,표5[[#All],[잉크]],0),MATCH($D$2,표5[#Headers],0)+2))</f>
        <v>0</v>
      </c>
    </row>
    <row r="1175" spans="2:5" hidden="1" x14ac:dyDescent="0.3">
      <c r="B1175" s="56">
        <f>IFERROR(SUM(D1175:E1175),0)</f>
        <v>0</v>
      </c>
      <c r="C1175" s="139" t="str">
        <f>'제품 추가'!AC1173</f>
        <v>SWARTHY</v>
      </c>
      <c r="D1175" s="138">
        <f>IF($D$2="주말",INDEX(표5[#All],MATCH(C1175,표5[[#All],[잉크]],0),18)+INDEX(표5[#All],MATCH(C1175,표5[[#All],[잉크]],0),21),INDEX(표5[#All],MATCH(C1175,표5[[#All],[잉크]],0),MATCH($D$2,표5[#Headers],0)+1))</f>
        <v>0</v>
      </c>
      <c r="E1175" s="138">
        <f>IF($D$2="주말",INDEX(표5[#All],MATCH(C1175,표5[[#All],[잉크]],0),19)+INDEX(표5[#All],MATCH(C1175,표5[[#All],[잉크]],0),22),INDEX(표5[#All],MATCH(C1175,표5[[#All],[잉크]],0),MATCH($D$2,표5[#Headers],0)+2))</f>
        <v>0</v>
      </c>
    </row>
    <row r="1176" spans="2:5" hidden="1" x14ac:dyDescent="0.3">
      <c r="B1176" s="56">
        <f>IFERROR(SUM(D1176:E1176),0)</f>
        <v>0</v>
      </c>
      <c r="C1176" s="139" t="str">
        <f>'제품 추가'!AC1174</f>
        <v>BRANCH</v>
      </c>
      <c r="D1176" s="138">
        <f>IF($D$2="주말",INDEX(표5[#All],MATCH(C1176,표5[[#All],[잉크]],0),18)+INDEX(표5[#All],MATCH(C1176,표5[[#All],[잉크]],0),21),INDEX(표5[#All],MATCH(C1176,표5[[#All],[잉크]],0),MATCH($D$2,표5[#Headers],0)+1))</f>
        <v>0</v>
      </c>
      <c r="E1176" s="138">
        <f>IF($D$2="주말",INDEX(표5[#All],MATCH(C1176,표5[[#All],[잉크]],0),19)+INDEX(표5[#All],MATCH(C1176,표5[[#All],[잉크]],0),22),INDEX(표5[#All],MATCH(C1176,표5[[#All],[잉크]],0),MATCH($D$2,표5[#Headers],0)+2))</f>
        <v>0</v>
      </c>
    </row>
    <row r="1177" spans="2:5" hidden="1" x14ac:dyDescent="0.3">
      <c r="B1177" s="56">
        <f>IFERROR(SUM(D1177:E1177),0)</f>
        <v>0</v>
      </c>
      <c r="C1177" s="139" t="str">
        <f>'제품 추가'!AC1050</f>
        <v>SORBET</v>
      </c>
      <c r="D1177" s="138">
        <f>IF($D$2="주말",INDEX(표5[#All],MATCH(C1177,표5[[#All],[잉크]],0),18)+INDEX(표5[#All],MATCH(C1177,표5[[#All],[잉크]],0),21),INDEX(표5[#All],MATCH(C1177,표5[[#All],[잉크]],0),MATCH($D$2,표5[#Headers],0)+1))</f>
        <v>0</v>
      </c>
      <c r="E1177" s="138">
        <f>IF($D$2="주말",INDEX(표5[#All],MATCH(C1177,표5[[#All],[잉크]],0),19)+INDEX(표5[#All],MATCH(C1177,표5[[#All],[잉크]],0),22),INDEX(표5[#All],MATCH(C1177,표5[[#All],[잉크]],0),MATCH($D$2,표5[#Headers],0)+2))</f>
        <v>0</v>
      </c>
    </row>
    <row r="1178" spans="2:5" hidden="1" x14ac:dyDescent="0.3">
      <c r="B1178" s="56">
        <f>IFERROR(SUM(D1178:E1178),0)</f>
        <v>0</v>
      </c>
      <c r="C1178" s="139" t="str">
        <f>'제품 추가'!AC518</f>
        <v>TEDDY</v>
      </c>
      <c r="D1178" s="138">
        <f>IF($D$2="주말",INDEX(표5[#All],MATCH(C1178,표5[[#All],[잉크]],0),18)+INDEX(표5[#All],MATCH(C1178,표5[[#All],[잉크]],0),21),INDEX(표5[#All],MATCH(C1178,표5[[#All],[잉크]],0),MATCH($D$2,표5[#Headers],0)+1))</f>
        <v>0</v>
      </c>
      <c r="E1178" s="138">
        <f>IF($D$2="주말",INDEX(표5[#All],MATCH(C1178,표5[[#All],[잉크]],0),19)+INDEX(표5[#All],MATCH(C1178,표5[[#All],[잉크]],0),22),INDEX(표5[#All],MATCH(C1178,표5[[#All],[잉크]],0),MATCH($D$2,표5[#Headers],0)+2))</f>
        <v>0</v>
      </c>
    </row>
    <row r="1179" spans="2:5" hidden="1" x14ac:dyDescent="0.3">
      <c r="B1179" s="56">
        <f>IFERROR(SUM(D1179:E1179),0)</f>
        <v>0</v>
      </c>
      <c r="C1179" s="139" t="str">
        <f>'제품 추가'!AC524</f>
        <v>TIMBER</v>
      </c>
      <c r="D1179" s="138">
        <f>IF($D$2="주말",INDEX(표5[#All],MATCH(C1179,표5[[#All],[잉크]],0),18)+INDEX(표5[#All],MATCH(C1179,표5[[#All],[잉크]],0),21),INDEX(표5[#All],MATCH(C1179,표5[[#All],[잉크]],0),MATCH($D$2,표5[#Headers],0)+1))</f>
        <v>0</v>
      </c>
      <c r="E1179" s="138">
        <f>IF($D$2="주말",INDEX(표5[#All],MATCH(C1179,표5[[#All],[잉크]],0),19)+INDEX(표5[#All],MATCH(C1179,표5[[#All],[잉크]],0),22),INDEX(표5[#All],MATCH(C1179,표5[[#All],[잉크]],0),MATCH($D$2,표5[#Headers],0)+2))</f>
        <v>0</v>
      </c>
    </row>
    <row r="1180" spans="2:5" hidden="1" x14ac:dyDescent="0.3">
      <c r="B1180" s="56">
        <f>IFERROR(SUM(D1180:E1180),0)</f>
        <v>0</v>
      </c>
      <c r="C1180" s="139" t="str">
        <f>'제품 추가'!AC1178</f>
        <v>ABACUS</v>
      </c>
      <c r="D1180" s="138">
        <f>IF($D$2="주말",INDEX(표5[#All],MATCH(C1180,표5[[#All],[잉크]],0),18)+INDEX(표5[#All],MATCH(C1180,표5[[#All],[잉크]],0),21),INDEX(표5[#All],MATCH(C1180,표5[[#All],[잉크]],0),MATCH($D$2,표5[#Headers],0)+1))</f>
        <v>0</v>
      </c>
      <c r="E1180" s="138">
        <f>IF($D$2="주말",INDEX(표5[#All],MATCH(C1180,표5[[#All],[잉크]],0),19)+INDEX(표5[#All],MATCH(C1180,표5[[#All],[잉크]],0),22),INDEX(표5[#All],MATCH(C1180,표5[[#All],[잉크]],0),MATCH($D$2,표5[#Headers],0)+2))</f>
        <v>0</v>
      </c>
    </row>
    <row r="1181" spans="2:5" hidden="1" x14ac:dyDescent="0.3">
      <c r="B1181" s="56">
        <f>IFERROR(SUM(D1181:E1181),0)</f>
        <v>0</v>
      </c>
      <c r="C1181" s="139" t="str">
        <f>'제품 추가'!AC1179</f>
        <v>ACTIVE</v>
      </c>
      <c r="D1181" s="138">
        <f>IF($D$2="주말",INDEX(표5[#All],MATCH(C1181,표5[[#All],[잉크]],0),18)+INDEX(표5[#All],MATCH(C1181,표5[[#All],[잉크]],0),21),INDEX(표5[#All],MATCH(C1181,표5[[#All],[잉크]],0),MATCH($D$2,표5[#Headers],0)+1))</f>
        <v>0</v>
      </c>
      <c r="E1181" s="138">
        <f>IF($D$2="주말",INDEX(표5[#All],MATCH(C1181,표5[[#All],[잉크]],0),19)+INDEX(표5[#All],MATCH(C1181,표5[[#All],[잉크]],0),22),INDEX(표5[#All],MATCH(C1181,표5[[#All],[잉크]],0),MATCH($D$2,표5[#Headers],0)+2))</f>
        <v>0</v>
      </c>
    </row>
    <row r="1182" spans="2:5" hidden="1" x14ac:dyDescent="0.3">
      <c r="B1182" s="56">
        <f>IFERROR(SUM(D1182:E1182),0)</f>
        <v>0</v>
      </c>
      <c r="C1182" s="139" t="str">
        <f>'제품 추가'!AC1180</f>
        <v>ADAPT</v>
      </c>
      <c r="D1182" s="138">
        <f>IF($D$2="주말",INDEX(표5[#All],MATCH(C1182,표5[[#All],[잉크]],0),18)+INDEX(표5[#All],MATCH(C1182,표5[[#All],[잉크]],0),21),INDEX(표5[#All],MATCH(C1182,표5[[#All],[잉크]],0),MATCH($D$2,표5[#Headers],0)+1))</f>
        <v>0</v>
      </c>
      <c r="E1182" s="138">
        <f>IF($D$2="주말",INDEX(표5[#All],MATCH(C1182,표5[[#All],[잉크]],0),19)+INDEX(표5[#All],MATCH(C1182,표5[[#All],[잉크]],0),22),INDEX(표5[#All],MATCH(C1182,표5[[#All],[잉크]],0),MATCH($D$2,표5[#Headers],0)+2))</f>
        <v>0</v>
      </c>
    </row>
    <row r="1183" spans="2:5" hidden="1" x14ac:dyDescent="0.3">
      <c r="B1183" s="56">
        <f>IFERROR(SUM(D1183:E1183),0)</f>
        <v>0</v>
      </c>
      <c r="C1183" s="139" t="str">
        <f>'제품 추가'!AC1181</f>
        <v>MICE</v>
      </c>
      <c r="D1183" s="138">
        <f>IF($D$2="주말",INDEX(표5[#All],MATCH(C1183,표5[[#All],[잉크]],0),18)+INDEX(표5[#All],MATCH(C1183,표5[[#All],[잉크]],0),21),INDEX(표5[#All],MATCH(C1183,표5[[#All],[잉크]],0),MATCH($D$2,표5[#Headers],0)+1))</f>
        <v>0</v>
      </c>
      <c r="E1183" s="138">
        <f>IF($D$2="주말",INDEX(표5[#All],MATCH(C1183,표5[[#All],[잉크]],0),19)+INDEX(표5[#All],MATCH(C1183,표5[[#All],[잉크]],0),22),INDEX(표5[#All],MATCH(C1183,표5[[#All],[잉크]],0),MATCH($D$2,표5[#Headers],0)+2))</f>
        <v>0</v>
      </c>
    </row>
    <row r="1184" spans="2:5" hidden="1" x14ac:dyDescent="0.3">
      <c r="B1184" s="56">
        <f>IFERROR(SUM(D1184:E1184),0)</f>
        <v>0</v>
      </c>
      <c r="C1184" s="139" t="str">
        <f>'제품 추가'!AC1182</f>
        <v>WATERMELON</v>
      </c>
      <c r="D1184" s="138">
        <f>IF($D$2="주말",INDEX(표5[#All],MATCH(C1184,표5[[#All],[잉크]],0),18)+INDEX(표5[#All],MATCH(C1184,표5[[#All],[잉크]],0),21),INDEX(표5[#All],MATCH(C1184,표5[[#All],[잉크]],0),MATCH($D$2,표5[#Headers],0)+1))</f>
        <v>0</v>
      </c>
      <c r="E1184" s="138">
        <f>IF($D$2="주말",INDEX(표5[#All],MATCH(C1184,표5[[#All],[잉크]],0),19)+INDEX(표5[#All],MATCH(C1184,표5[[#All],[잉크]],0),22),INDEX(표5[#All],MATCH(C1184,표5[[#All],[잉크]],0),MATCH($D$2,표5[#Headers],0)+2))</f>
        <v>0</v>
      </c>
    </row>
    <row r="1185" spans="2:5" hidden="1" x14ac:dyDescent="0.3">
      <c r="B1185" s="56">
        <f>IFERROR(SUM(D1185:E1185),0)</f>
        <v>0</v>
      </c>
      <c r="C1185" s="139" t="str">
        <f>'제품 추가'!AC1183</f>
        <v>YUZU</v>
      </c>
      <c r="D1185" s="138">
        <f>IF($D$2="주말",INDEX(표5[#All],MATCH(C1185,표5[[#All],[잉크]],0),18)+INDEX(표5[#All],MATCH(C1185,표5[[#All],[잉크]],0),21),INDEX(표5[#All],MATCH(C1185,표5[[#All],[잉크]],0),MATCH($D$2,표5[#Headers],0)+1))</f>
        <v>0</v>
      </c>
      <c r="E1185" s="138">
        <f>IF($D$2="주말",INDEX(표5[#All],MATCH(C1185,표5[[#All],[잉크]],0),19)+INDEX(표5[#All],MATCH(C1185,표5[[#All],[잉크]],0),22),INDEX(표5[#All],MATCH(C1185,표5[[#All],[잉크]],0),MATCH($D$2,표5[#Headers],0)+2))</f>
        <v>0</v>
      </c>
    </row>
    <row r="1186" spans="2:5" hidden="1" x14ac:dyDescent="0.3">
      <c r="B1186" s="56">
        <f>IFERROR(SUM(D1186:E1186),0)</f>
        <v>0</v>
      </c>
      <c r="C1186" s="139" t="str">
        <f>'제품 추가'!AC1184</f>
        <v>EAGER</v>
      </c>
      <c r="D1186" s="138">
        <f>IF($D$2="주말",INDEX(표5[#All],MATCH(C1186,표5[[#All],[잉크]],0),18)+INDEX(표5[#All],MATCH(C1186,표5[[#All],[잉크]],0),21),INDEX(표5[#All],MATCH(C1186,표5[[#All],[잉크]],0),MATCH($D$2,표5[#Headers],0)+1))</f>
        <v>0</v>
      </c>
      <c r="E1186" s="138">
        <f>IF($D$2="주말",INDEX(표5[#All],MATCH(C1186,표5[[#All],[잉크]],0),19)+INDEX(표5[#All],MATCH(C1186,표5[[#All],[잉크]],0),22),INDEX(표5[#All],MATCH(C1186,표5[[#All],[잉크]],0),MATCH($D$2,표5[#Headers],0)+2))</f>
        <v>0</v>
      </c>
    </row>
    <row r="1187" spans="2:5" hidden="1" x14ac:dyDescent="0.3">
      <c r="B1187" s="56">
        <f>IFERROR(SUM(D1187:E1187),0)</f>
        <v>0</v>
      </c>
      <c r="C1187" s="139" t="str">
        <f>'제품 추가'!AC1185</f>
        <v>FOCUS</v>
      </c>
      <c r="D1187" s="138">
        <f>IF($D$2="주말",INDEX(표5[#All],MATCH(C1187,표5[[#All],[잉크]],0),18)+INDEX(표5[#All],MATCH(C1187,표5[[#All],[잉크]],0),21),INDEX(표5[#All],MATCH(C1187,표5[[#All],[잉크]],0),MATCH($D$2,표5[#Headers],0)+1))</f>
        <v>0</v>
      </c>
      <c r="E1187" s="138">
        <f>IF($D$2="주말",INDEX(표5[#All],MATCH(C1187,표5[[#All],[잉크]],0),19)+INDEX(표5[#All],MATCH(C1187,표5[[#All],[잉크]],0),22),INDEX(표5[#All],MATCH(C1187,표5[[#All],[잉크]],0),MATCH($D$2,표5[#Headers],0)+2))</f>
        <v>0</v>
      </c>
    </row>
    <row r="1188" spans="2:5" x14ac:dyDescent="0.3">
      <c r="B1188" s="56">
        <f>IFERROR(SUM(D1188:E1188),0)</f>
        <v>2</v>
      </c>
      <c r="C1188" s="139" t="str">
        <f>'제품 추가'!AC671</f>
        <v>SUAREZ</v>
      </c>
      <c r="D1188" s="138">
        <f>IF($D$2="주말",INDEX(표5[#All],MATCH(C1188,표5[[#All],[잉크]],0),18)+INDEX(표5[#All],MATCH(C1188,표5[[#All],[잉크]],0),21),INDEX(표5[#All],MATCH(C1188,표5[[#All],[잉크]],0),MATCH($D$2,표5[#Headers],0)+1))</f>
        <v>0</v>
      </c>
      <c r="E1188" s="138">
        <f>IF($D$2="주말",INDEX(표5[#All],MATCH(C1188,표5[[#All],[잉크]],0),19)+INDEX(표5[#All],MATCH(C1188,표5[[#All],[잉크]],0),22),INDEX(표5[#All],MATCH(C1188,표5[[#All],[잉크]],0),MATCH($D$2,표5[#Headers],0)+2))</f>
        <v>2</v>
      </c>
    </row>
    <row r="1189" spans="2:5" x14ac:dyDescent="0.3">
      <c r="B1189" s="56">
        <f>IFERROR(SUM(D1189:E1189),0)</f>
        <v>1</v>
      </c>
      <c r="C1189" s="139" t="str">
        <f>'제품 추가'!AC507</f>
        <v>SUNSET</v>
      </c>
      <c r="D1189" s="138">
        <f>IF($D$2="주말",INDEX(표5[#All],MATCH(C1189,표5[[#All],[잉크]],0),18)+INDEX(표5[#All],MATCH(C1189,표5[[#All],[잉크]],0),21),INDEX(표5[#All],MATCH(C1189,표5[[#All],[잉크]],0),MATCH($D$2,표5[#Headers],0)+1))</f>
        <v>0</v>
      </c>
      <c r="E1189" s="138">
        <f>IF($D$2="주말",INDEX(표5[#All],MATCH(C1189,표5[[#All],[잉크]],0),19)+INDEX(표5[#All],MATCH(C1189,표5[[#All],[잉크]],0),22),INDEX(표5[#All],MATCH(C1189,표5[[#All],[잉크]],0),MATCH($D$2,표5[#Headers],0)+2))</f>
        <v>1</v>
      </c>
    </row>
    <row r="1190" spans="2:5" hidden="1" x14ac:dyDescent="0.3">
      <c r="B1190" s="56">
        <f>IFERROR(SUM(D1190:E1190),0)</f>
        <v>0</v>
      </c>
      <c r="C1190" s="139" t="str">
        <f>'제품 추가'!AC1188</f>
        <v>ELBOW</v>
      </c>
      <c r="D1190" s="138">
        <f>IF($D$2="주말",INDEX(표5[#All],MATCH(C1190,표5[[#All],[잉크]],0),18)+INDEX(표5[#All],MATCH(C1190,표5[[#All],[잉크]],0),21),INDEX(표5[#All],MATCH(C1190,표5[[#All],[잉크]],0),MATCH($D$2,표5[#Headers],0)+1))</f>
        <v>0</v>
      </c>
      <c r="E1190" s="138">
        <f>IF($D$2="주말",INDEX(표5[#All],MATCH(C1190,표5[[#All],[잉크]],0),19)+INDEX(표5[#All],MATCH(C1190,표5[[#All],[잉크]],0),22),INDEX(표5[#All],MATCH(C1190,표5[[#All],[잉크]],0),MATCH($D$2,표5[#Headers],0)+2))</f>
        <v>0</v>
      </c>
    </row>
    <row r="1191" spans="2:5" hidden="1" x14ac:dyDescent="0.3">
      <c r="B1191" s="56">
        <f>IFERROR(SUM(D1191:E1191),0)</f>
        <v>0</v>
      </c>
      <c r="C1191" s="139" t="str">
        <f>'제품 추가'!AC1189</f>
        <v>FORGE</v>
      </c>
      <c r="D1191" s="138">
        <f>IF($D$2="주말",INDEX(표5[#All],MATCH(C1191,표5[[#All],[잉크]],0),18)+INDEX(표5[#All],MATCH(C1191,표5[[#All],[잉크]],0),21),INDEX(표5[#All],MATCH(C1191,표5[[#All],[잉크]],0),MATCH($D$2,표5[#Headers],0)+1))</f>
        <v>0</v>
      </c>
      <c r="E1191" s="138">
        <f>IF($D$2="주말",INDEX(표5[#All],MATCH(C1191,표5[[#All],[잉크]],0),19)+INDEX(표5[#All],MATCH(C1191,표5[[#All],[잉크]],0),22),INDEX(표5[#All],MATCH(C1191,표5[[#All],[잉크]],0),MATCH($D$2,표5[#Headers],0)+2))</f>
        <v>0</v>
      </c>
    </row>
    <row r="1192" spans="2:5" hidden="1" x14ac:dyDescent="0.3">
      <c r="B1192" s="56">
        <f>IFERROR(SUM(D1192:E1192),0)</f>
        <v>0</v>
      </c>
      <c r="C1192" s="139" t="str">
        <f>'제품 추가'!AC1190</f>
        <v>PEACH</v>
      </c>
      <c r="D1192" s="138">
        <f>IF($D$2="주말",INDEX(표5[#All],MATCH(C1192,표5[[#All],[잉크]],0),18)+INDEX(표5[#All],MATCH(C1192,표5[[#All],[잉크]],0),21),INDEX(표5[#All],MATCH(C1192,표5[[#All],[잉크]],0),MATCH($D$2,표5[#Headers],0)+1))</f>
        <v>0</v>
      </c>
      <c r="E1192" s="138">
        <f>IF($D$2="주말",INDEX(표5[#All],MATCH(C1192,표5[[#All],[잉크]],0),19)+INDEX(표5[#All],MATCH(C1192,표5[[#All],[잉크]],0),22),INDEX(표5[#All],MATCH(C1192,표5[[#All],[잉크]],0),MATCH($D$2,표5[#Headers],0)+2))</f>
        <v>0</v>
      </c>
    </row>
    <row r="1193" spans="2:5" hidden="1" x14ac:dyDescent="0.3">
      <c r="B1193" s="56">
        <f>IFERROR(SUM(D1193:E1193),0)</f>
        <v>0</v>
      </c>
      <c r="C1193" s="139" t="str">
        <f>'제품 추가'!AC1191</f>
        <v>ASWAD</v>
      </c>
      <c r="D1193" s="138">
        <f>IF($D$2="주말",INDEX(표5[#All],MATCH(C1193,표5[[#All],[잉크]],0),18)+INDEX(표5[#All],MATCH(C1193,표5[[#All],[잉크]],0),21),INDEX(표5[#All],MATCH(C1193,표5[[#All],[잉크]],0),MATCH($D$2,표5[#Headers],0)+1))</f>
        <v>0</v>
      </c>
      <c r="E1193" s="138">
        <f>IF($D$2="주말",INDEX(표5[#All],MATCH(C1193,표5[[#All],[잉크]],0),19)+INDEX(표5[#All],MATCH(C1193,표5[[#All],[잉크]],0),22),INDEX(표5[#All],MATCH(C1193,표5[[#All],[잉크]],0),MATCH($D$2,표5[#Headers],0)+2))</f>
        <v>0</v>
      </c>
    </row>
    <row r="1194" spans="2:5" hidden="1" x14ac:dyDescent="0.3">
      <c r="B1194" s="56">
        <f>IFERROR(SUM(D1194:E1194),0)</f>
        <v>0</v>
      </c>
      <c r="C1194" s="139" t="str">
        <f>'제품 추가'!AC1192</f>
        <v>PARDO</v>
      </c>
      <c r="D1194" s="138">
        <f>IF($D$2="주말",INDEX(표5[#All],MATCH(C1194,표5[[#All],[잉크]],0),18)+INDEX(표5[#All],MATCH(C1194,표5[[#All],[잉크]],0),21),INDEX(표5[#All],MATCH(C1194,표5[[#All],[잉크]],0),MATCH($D$2,표5[#Headers],0)+1))</f>
        <v>0</v>
      </c>
      <c r="E1194" s="138">
        <f>IF($D$2="주말",INDEX(표5[#All],MATCH(C1194,표5[[#All],[잉크]],0),19)+INDEX(표5[#All],MATCH(C1194,표5[[#All],[잉크]],0),22),INDEX(표5[#All],MATCH(C1194,표5[[#All],[잉크]],0),MATCH($D$2,표5[#Headers],0)+2))</f>
        <v>0</v>
      </c>
    </row>
    <row r="1195" spans="2:5" hidden="1" x14ac:dyDescent="0.3">
      <c r="B1195" s="56">
        <f>IFERROR(SUM(D1195:E1195),0)</f>
        <v>0</v>
      </c>
      <c r="C1195" s="139" t="str">
        <f>'제품 추가'!AC1095</f>
        <v>URANUS</v>
      </c>
      <c r="D1195" s="138">
        <f>IF($D$2="주말",INDEX(표5[#All],MATCH(C1195,표5[[#All],[잉크]],0),18)+INDEX(표5[#All],MATCH(C1195,표5[[#All],[잉크]],0),21),INDEX(표5[#All],MATCH(C1195,표5[[#All],[잉크]],0),MATCH($D$2,표5[#Headers],0)+1))</f>
        <v>0</v>
      </c>
      <c r="E1195" s="138">
        <f>IF($D$2="주말",INDEX(표5[#All],MATCH(C1195,표5[[#All],[잉크]],0),19)+INDEX(표5[#All],MATCH(C1195,표5[[#All],[잉크]],0),22),INDEX(표5[#All],MATCH(C1195,표5[[#All],[잉크]],0),MATCH($D$2,표5[#Headers],0)+2))</f>
        <v>0</v>
      </c>
    </row>
    <row r="1196" spans="2:5" hidden="1" x14ac:dyDescent="0.3">
      <c r="B1196" s="56">
        <f>IFERROR(SUM(D1196:E1196),0)</f>
        <v>0</v>
      </c>
      <c r="C1196" s="139" t="str">
        <f>'제품 추가'!AC92</f>
        <v>UVCHAMOIS</v>
      </c>
      <c r="D1196" s="138">
        <f>IF($D$2="주말",INDEX(표5[#All],MATCH(C1196,표5[[#All],[잉크]],0),18)+INDEX(표5[#All],MATCH(C1196,표5[[#All],[잉크]],0),21),INDEX(표5[#All],MATCH(C1196,표5[[#All],[잉크]],0),MATCH($D$2,표5[#Headers],0)+1))</f>
        <v>0</v>
      </c>
      <c r="E1196" s="138">
        <f>IF($D$2="주말",INDEX(표5[#All],MATCH(C1196,표5[[#All],[잉크]],0),19)+INDEX(표5[#All],MATCH(C1196,표5[[#All],[잉크]],0),22),INDEX(표5[#All],MATCH(C1196,표5[[#All],[잉크]],0),MATCH($D$2,표5[#Headers],0)+2))</f>
        <v>0</v>
      </c>
    </row>
    <row r="1197" spans="2:5" hidden="1" x14ac:dyDescent="0.3">
      <c r="B1197" s="56">
        <f>IFERROR(SUM(D1197:E1197),0)</f>
        <v>0</v>
      </c>
      <c r="C1197" s="139" t="str">
        <f>'제품 추가'!AC1195</f>
        <v>AGATE</v>
      </c>
      <c r="D1197" s="138">
        <f>IF($D$2="주말",INDEX(표5[#All],MATCH(C1197,표5[[#All],[잉크]],0),18)+INDEX(표5[#All],MATCH(C1197,표5[[#All],[잉크]],0),21),INDEX(표5[#All],MATCH(C1197,표5[[#All],[잉크]],0),MATCH($D$2,표5[#Headers],0)+1))</f>
        <v>0</v>
      </c>
      <c r="E1197" s="138">
        <f>IF($D$2="주말",INDEX(표5[#All],MATCH(C1197,표5[[#All],[잉크]],0),19)+INDEX(표5[#All],MATCH(C1197,표5[[#All],[잉크]],0),22),INDEX(표5[#All],MATCH(C1197,표5[[#All],[잉크]],0),MATCH($D$2,표5[#Headers],0)+2))</f>
        <v>0</v>
      </c>
    </row>
    <row r="1198" spans="2:5" hidden="1" x14ac:dyDescent="0.3">
      <c r="B1198" s="56">
        <f>IFERROR(SUM(D1198:E1198),0)</f>
        <v>0</v>
      </c>
      <c r="C1198" s="139" t="str">
        <f>'제품 추가'!AC1196</f>
        <v>CIPHER</v>
      </c>
      <c r="D1198" s="138">
        <f>IF($D$2="주말",INDEX(표5[#All],MATCH(C1198,표5[[#All],[잉크]],0),18)+INDEX(표5[#All],MATCH(C1198,표5[[#All],[잉크]],0),21),INDEX(표5[#All],MATCH(C1198,표5[[#All],[잉크]],0),MATCH($D$2,표5[#Headers],0)+1))</f>
        <v>0</v>
      </c>
      <c r="E1198" s="138">
        <f>IF($D$2="주말",INDEX(표5[#All],MATCH(C1198,표5[[#All],[잉크]],0),19)+INDEX(표5[#All],MATCH(C1198,표5[[#All],[잉크]],0),22),INDEX(표5[#All],MATCH(C1198,표5[[#All],[잉크]],0),MATCH($D$2,표5[#Headers],0)+2))</f>
        <v>0</v>
      </c>
    </row>
    <row r="1199" spans="2:5" hidden="1" x14ac:dyDescent="0.3">
      <c r="B1199" s="56">
        <f>IFERROR(SUM(D1199:E1199),0)</f>
        <v>0</v>
      </c>
      <c r="C1199" s="139" t="str">
        <f>'제품 추가'!AC1197</f>
        <v>ENEGRY</v>
      </c>
      <c r="D1199" s="138">
        <f>IF($D$2="주말",INDEX(표5[#All],MATCH(C1199,표5[[#All],[잉크]],0),18)+INDEX(표5[#All],MATCH(C1199,표5[[#All],[잉크]],0),21),INDEX(표5[#All],MATCH(C1199,표5[[#All],[잉크]],0),MATCH($D$2,표5[#Headers],0)+1))</f>
        <v>0</v>
      </c>
      <c r="E1199" s="138">
        <f>IF($D$2="주말",INDEX(표5[#All],MATCH(C1199,표5[[#All],[잉크]],0),19)+INDEX(표5[#All],MATCH(C1199,표5[[#All],[잉크]],0),22),INDEX(표5[#All],MATCH(C1199,표5[[#All],[잉크]],0),MATCH($D$2,표5[#Headers],0)+2))</f>
        <v>0</v>
      </c>
    </row>
    <row r="1200" spans="2:5" hidden="1" x14ac:dyDescent="0.3">
      <c r="B1200" s="56">
        <f>IFERROR(SUM(D1200:E1200),0)</f>
        <v>0</v>
      </c>
      <c r="C1200" s="139" t="str">
        <f>'제품 추가'!AC1198</f>
        <v>FROST</v>
      </c>
      <c r="D1200" s="138">
        <f>IF($D$2="주말",INDEX(표5[#All],MATCH(C1200,표5[[#All],[잉크]],0),18)+INDEX(표5[#All],MATCH(C1200,표5[[#All],[잉크]],0),21),INDEX(표5[#All],MATCH(C1200,표5[[#All],[잉크]],0),MATCH($D$2,표5[#Headers],0)+1))</f>
        <v>0</v>
      </c>
      <c r="E1200" s="138">
        <f>IF($D$2="주말",INDEX(표5[#All],MATCH(C1200,표5[[#All],[잉크]],0),19)+INDEX(표5[#All],MATCH(C1200,표5[[#All],[잉크]],0),22),INDEX(표5[#All],MATCH(C1200,표5[[#All],[잉크]],0),MATCH($D$2,표5[#Headers],0)+2))</f>
        <v>0</v>
      </c>
    </row>
    <row r="1201" spans="2:5" hidden="1" x14ac:dyDescent="0.3">
      <c r="B1201" s="56">
        <f>IFERROR(SUM(D1201:E1201),0)</f>
        <v>0</v>
      </c>
      <c r="C1201" s="139" t="str">
        <f>'제품 추가'!AC1199</f>
        <v>KERNEL</v>
      </c>
      <c r="D1201" s="138">
        <f>IF($D$2="주말",INDEX(표5[#All],MATCH(C1201,표5[[#All],[잉크]],0),18)+INDEX(표5[#All],MATCH(C1201,표5[[#All],[잉크]],0),21),INDEX(표5[#All],MATCH(C1201,표5[[#All],[잉크]],0),MATCH($D$2,표5[#Headers],0)+1))</f>
        <v>0</v>
      </c>
      <c r="E1201" s="138">
        <f>IF($D$2="주말",INDEX(표5[#All],MATCH(C1201,표5[[#All],[잉크]],0),19)+INDEX(표5[#All],MATCH(C1201,표5[[#All],[잉크]],0),22),INDEX(표5[#All],MATCH(C1201,표5[[#All],[잉크]],0),MATCH($D$2,표5[#Headers],0)+2))</f>
        <v>0</v>
      </c>
    </row>
    <row r="1202" spans="2:5" hidden="1" x14ac:dyDescent="0.3">
      <c r="B1202" s="56">
        <f>IFERROR(SUM(D1202:E1202),0)</f>
        <v>0</v>
      </c>
      <c r="C1202" s="139" t="str">
        <f>'제품 추가'!AC1200</f>
        <v>EMBLEM</v>
      </c>
      <c r="D1202" s="138">
        <f>IF($D$2="주말",INDEX(표5[#All],MATCH(C1202,표5[[#All],[잉크]],0),18)+INDEX(표5[#All],MATCH(C1202,표5[[#All],[잉크]],0),21),INDEX(표5[#All],MATCH(C1202,표5[[#All],[잉크]],0),MATCH($D$2,표5[#Headers],0)+1))</f>
        <v>0</v>
      </c>
      <c r="E1202" s="138">
        <f>IF($D$2="주말",INDEX(표5[#All],MATCH(C1202,표5[[#All],[잉크]],0),19)+INDEX(표5[#All],MATCH(C1202,표5[[#All],[잉크]],0),22),INDEX(표5[#All],MATCH(C1202,표5[[#All],[잉크]],0),MATCH($D$2,표5[#Headers],0)+2))</f>
        <v>0</v>
      </c>
    </row>
    <row r="1203" spans="2:5" hidden="1" x14ac:dyDescent="0.3">
      <c r="B1203" s="56">
        <f>IFERROR(SUM(D1203:E1203),0)</f>
        <v>0</v>
      </c>
      <c r="C1203" s="139" t="str">
        <f>'제품 추가'!AC1201</f>
        <v>FRACTION</v>
      </c>
      <c r="D1203" s="138">
        <f>IF($D$2="주말",INDEX(표5[#All],MATCH(C1203,표5[[#All],[잉크]],0),18)+INDEX(표5[#All],MATCH(C1203,표5[[#All],[잉크]],0),21),INDEX(표5[#All],MATCH(C1203,표5[[#All],[잉크]],0),MATCH($D$2,표5[#Headers],0)+1))</f>
        <v>0</v>
      </c>
      <c r="E1203" s="138">
        <f>IF($D$2="주말",INDEX(표5[#All],MATCH(C1203,표5[[#All],[잉크]],0),19)+INDEX(표5[#All],MATCH(C1203,표5[[#All],[잉크]],0),22),INDEX(표5[#All],MATCH(C1203,표5[[#All],[잉크]],0),MATCH($D$2,표5[#Headers],0)+2))</f>
        <v>0</v>
      </c>
    </row>
    <row r="1204" spans="2:5" hidden="1" x14ac:dyDescent="0.3">
      <c r="B1204" s="56">
        <f>IFERROR(SUM(D1204:E1204),0)</f>
        <v>0</v>
      </c>
      <c r="C1204" s="139" t="str">
        <f>'제품 추가'!AC1202</f>
        <v>JUNGLE</v>
      </c>
      <c r="D1204" s="138">
        <f>IF($D$2="주말",INDEX(표5[#All],MATCH(C1204,표5[[#All],[잉크]],0),18)+INDEX(표5[#All],MATCH(C1204,표5[[#All],[잉크]],0),21),INDEX(표5[#All],MATCH(C1204,표5[[#All],[잉크]],0),MATCH($D$2,표5[#Headers],0)+1))</f>
        <v>0</v>
      </c>
      <c r="E1204" s="138">
        <f>IF($D$2="주말",INDEX(표5[#All],MATCH(C1204,표5[[#All],[잉크]],0),19)+INDEX(표5[#All],MATCH(C1204,표5[[#All],[잉크]],0),22),INDEX(표5[#All],MATCH(C1204,표5[[#All],[잉크]],0),MATCH($D$2,표5[#Headers],0)+2))</f>
        <v>0</v>
      </c>
    </row>
    <row r="1205" spans="2:5" hidden="1" x14ac:dyDescent="0.3">
      <c r="B1205" s="56">
        <f>IFERROR(SUM(D1205:E1205),0)</f>
        <v>0</v>
      </c>
      <c r="C1205" s="139" t="str">
        <f>'제품 추가'!AC1203</f>
        <v>SIYAH</v>
      </c>
      <c r="D1205" s="138">
        <f>IF($D$2="주말",INDEX(표5[#All],MATCH(C1205,표5[[#All],[잉크]],0),18)+INDEX(표5[#All],MATCH(C1205,표5[[#All],[잉크]],0),21),INDEX(표5[#All],MATCH(C1205,표5[[#All],[잉크]],0),MATCH($D$2,표5[#Headers],0)+1))</f>
        <v>0</v>
      </c>
      <c r="E1205" s="138">
        <f>IF($D$2="주말",INDEX(표5[#All],MATCH(C1205,표5[[#All],[잉크]],0),19)+INDEX(표5[#All],MATCH(C1205,표5[[#All],[잉크]],0),22),INDEX(표5[#All],MATCH(C1205,표5[[#All],[잉크]],0),MATCH($D$2,표5[#Headers],0)+2))</f>
        <v>0</v>
      </c>
    </row>
    <row r="1206" spans="2:5" hidden="1" x14ac:dyDescent="0.3">
      <c r="B1206" s="56">
        <f>IFERROR(SUM(D1206:E1206),0)</f>
        <v>0</v>
      </c>
      <c r="C1206" s="139" t="str">
        <f>'제품 추가'!AC1204</f>
        <v>ALIBI</v>
      </c>
      <c r="D1206" s="138">
        <f>IF($D$2="주말",INDEX(표5[#All],MATCH(C1206,표5[[#All],[잉크]],0),18)+INDEX(표5[#All],MATCH(C1206,표5[[#All],[잉크]],0),21),INDEX(표5[#All],MATCH(C1206,표5[[#All],[잉크]],0),MATCH($D$2,표5[#Headers],0)+1))</f>
        <v>0</v>
      </c>
      <c r="E1206" s="138">
        <f>IF($D$2="주말",INDEX(표5[#All],MATCH(C1206,표5[[#All],[잉크]],0),19)+INDEX(표5[#All],MATCH(C1206,표5[[#All],[잉크]],0),22),INDEX(표5[#All],MATCH(C1206,표5[[#All],[잉크]],0),MATCH($D$2,표5[#Headers],0)+2))</f>
        <v>0</v>
      </c>
    </row>
    <row r="1207" spans="2:5" hidden="1" x14ac:dyDescent="0.3">
      <c r="B1207" s="56">
        <f>IFERROR(SUM(D1207:E1207),0)</f>
        <v>0</v>
      </c>
      <c r="C1207" s="139" t="str">
        <f>'제품 추가'!AC1205</f>
        <v>CLARITY</v>
      </c>
      <c r="D1207" s="138">
        <f>IF($D$2="주말",INDEX(표5[#All],MATCH(C1207,표5[[#All],[잉크]],0),18)+INDEX(표5[#All],MATCH(C1207,표5[[#All],[잉크]],0),21),INDEX(표5[#All],MATCH(C1207,표5[[#All],[잉크]],0),MATCH($D$2,표5[#Headers],0)+1))</f>
        <v>0</v>
      </c>
      <c r="E1207" s="138">
        <f>IF($D$2="주말",INDEX(표5[#All],MATCH(C1207,표5[[#All],[잉크]],0),19)+INDEX(표5[#All],MATCH(C1207,표5[[#All],[잉크]],0),22),INDEX(표5[#All],MATCH(C1207,표5[[#All],[잉크]],0),MATCH($D$2,표5[#Headers],0)+2))</f>
        <v>0</v>
      </c>
    </row>
    <row r="1208" spans="2:5" x14ac:dyDescent="0.3">
      <c r="B1208" s="56">
        <f>IFERROR(SUM(D1208:E1208),0)</f>
        <v>2</v>
      </c>
      <c r="C1208" s="139" t="str">
        <f>'제품 추가'!AC645</f>
        <v>TIRAMISU</v>
      </c>
      <c r="D1208" s="138">
        <f>IF($D$2="주말",INDEX(표5[#All],MATCH(C1208,표5[[#All],[잉크]],0),18)+INDEX(표5[#All],MATCH(C1208,표5[[#All],[잉크]],0),21),INDEX(표5[#All],MATCH(C1208,표5[[#All],[잉크]],0),MATCH($D$2,표5[#Headers],0)+1))</f>
        <v>0</v>
      </c>
      <c r="E1208" s="138">
        <f>IF($D$2="주말",INDEX(표5[#All],MATCH(C1208,표5[[#All],[잉크]],0),19)+INDEX(표5[#All],MATCH(C1208,표5[[#All],[잉크]],0),22),INDEX(표5[#All],MATCH(C1208,표5[[#All],[잉크]],0),MATCH($D$2,표5[#Headers],0)+2))</f>
        <v>2</v>
      </c>
    </row>
    <row r="1209" spans="2:5" x14ac:dyDescent="0.3">
      <c r="B1209" s="56">
        <f>IFERROR(SUM(D1209:E1209),0)</f>
        <v>2</v>
      </c>
      <c r="C1209" s="139" t="str">
        <f>'제품 추가'!AC829</f>
        <v>TOYOTA</v>
      </c>
      <c r="D1209" s="138">
        <f>IF($D$2="주말",INDEX(표5[#All],MATCH(C1209,표5[[#All],[잉크]],0),18)+INDEX(표5[#All],MATCH(C1209,표5[[#All],[잉크]],0),21),INDEX(표5[#All],MATCH(C1209,표5[[#All],[잉크]],0),MATCH($D$2,표5[#Headers],0)+1))</f>
        <v>0</v>
      </c>
      <c r="E1209" s="138">
        <f>IF($D$2="주말",INDEX(표5[#All],MATCH(C1209,표5[[#All],[잉크]],0),19)+INDEX(표5[#All],MATCH(C1209,표5[[#All],[잉크]],0),22),INDEX(표5[#All],MATCH(C1209,표5[[#All],[잉크]],0),MATCH($D$2,표5[#Headers],0)+2))</f>
        <v>2</v>
      </c>
    </row>
    <row r="1210" spans="2:5" x14ac:dyDescent="0.3">
      <c r="B1210" s="56">
        <f>IFERROR(SUM(D1210:E1210),0)</f>
        <v>1</v>
      </c>
      <c r="C1210" s="139" t="str">
        <f>'제품 추가'!AC532</f>
        <v>TRAVEN</v>
      </c>
      <c r="D1210" s="138">
        <f>IF($D$2="주말",INDEX(표5[#All],MATCH(C1210,표5[[#All],[잉크]],0),18)+INDEX(표5[#All],MATCH(C1210,표5[[#All],[잉크]],0),21),INDEX(표5[#All],MATCH(C1210,표5[[#All],[잉크]],0),MATCH($D$2,표5[#Headers],0)+1))</f>
        <v>1</v>
      </c>
      <c r="E1210" s="138">
        <f>IF($D$2="주말",INDEX(표5[#All],MATCH(C1210,표5[[#All],[잉크]],0),19)+INDEX(표5[#All],MATCH(C1210,표5[[#All],[잉크]],0),22),INDEX(표5[#All],MATCH(C1210,표5[[#All],[잉크]],0),MATCH($D$2,표5[#Headers],0)+2))</f>
        <v>0</v>
      </c>
    </row>
    <row r="1211" spans="2:5" x14ac:dyDescent="0.3">
      <c r="B1211" s="56">
        <f>IFERROR(SUM(D1211:E1211),0)</f>
        <v>1</v>
      </c>
      <c r="C1211" s="139" t="str">
        <f>'제품 추가'!AC535</f>
        <v>TTOPAZ</v>
      </c>
      <c r="D1211" s="138">
        <f>IF($D$2="주말",INDEX(표5[#All],MATCH(C1211,표5[[#All],[잉크]],0),18)+INDEX(표5[#All],MATCH(C1211,표5[[#All],[잉크]],0),21),INDEX(표5[#All],MATCH(C1211,표5[[#All],[잉크]],0),MATCH($D$2,표5[#Headers],0)+1))</f>
        <v>1</v>
      </c>
      <c r="E1211" s="138">
        <f>IF($D$2="주말",INDEX(표5[#All],MATCH(C1211,표5[[#All],[잉크]],0),19)+INDEX(표5[#All],MATCH(C1211,표5[[#All],[잉크]],0),22),INDEX(표5[#All],MATCH(C1211,표5[[#All],[잉크]],0),MATCH($D$2,표5[#Headers],0)+2))</f>
        <v>0</v>
      </c>
    </row>
    <row r="1212" spans="2:5" hidden="1" x14ac:dyDescent="0.3">
      <c r="B1212" s="56">
        <f>IFERROR(SUM(D1212:E1212),0)</f>
        <v>0</v>
      </c>
      <c r="C1212" s="139" t="str">
        <f>'제품 추가'!AC1210</f>
        <v>KINETIC</v>
      </c>
      <c r="D1212" s="138">
        <f>IF($D$2="주말",INDEX(표5[#All],MATCH(C1212,표5[[#All],[잉크]],0),18)+INDEX(표5[#All],MATCH(C1212,표5[[#All],[잉크]],0),21),INDEX(표5[#All],MATCH(C1212,표5[[#All],[잉크]],0),MATCH($D$2,표5[#Headers],0)+1))</f>
        <v>0</v>
      </c>
      <c r="E1212" s="138">
        <f>IF($D$2="주말",INDEX(표5[#All],MATCH(C1212,표5[[#All],[잉크]],0),19)+INDEX(표5[#All],MATCH(C1212,표5[[#All],[잉크]],0),22),INDEX(표5[#All],MATCH(C1212,표5[[#All],[잉크]],0),MATCH($D$2,표5[#Headers],0)+2))</f>
        <v>0</v>
      </c>
    </row>
    <row r="1213" spans="2:5" hidden="1" x14ac:dyDescent="0.3">
      <c r="B1213" s="56">
        <f>IFERROR(SUM(D1213:E1213),0)</f>
        <v>0</v>
      </c>
      <c r="C1213" s="139" t="str">
        <f>'제품 추가'!AC1211</f>
        <v>AMBLE</v>
      </c>
      <c r="D1213" s="138">
        <f>IF($D$2="주말",INDEX(표5[#All],MATCH(C1213,표5[[#All],[잉크]],0),18)+INDEX(표5[#All],MATCH(C1213,표5[[#All],[잉크]],0),21),INDEX(표5[#All],MATCH(C1213,표5[[#All],[잉크]],0),MATCH($D$2,표5[#Headers],0)+1))</f>
        <v>0</v>
      </c>
      <c r="E1213" s="138">
        <f>IF($D$2="주말",INDEX(표5[#All],MATCH(C1213,표5[[#All],[잉크]],0),19)+INDEX(표5[#All],MATCH(C1213,표5[[#All],[잉크]],0),22),INDEX(표5[#All],MATCH(C1213,표5[[#All],[잉크]],0),MATCH($D$2,표5[#Headers],0)+2))</f>
        <v>0</v>
      </c>
    </row>
    <row r="1214" spans="2:5" hidden="1" x14ac:dyDescent="0.3">
      <c r="B1214" s="56">
        <f>IFERROR(SUM(D1214:E1214),0)</f>
        <v>0</v>
      </c>
      <c r="C1214" s="139" t="str">
        <f>'제품 추가'!AC531</f>
        <v>TORTOISE</v>
      </c>
      <c r="D1214" s="138">
        <f>IF($D$2="주말",INDEX(표5[#All],MATCH(C1214,표5[[#All],[잉크]],0),18)+INDEX(표5[#All],MATCH(C1214,표5[[#All],[잉크]],0),21),INDEX(표5[#All],MATCH(C1214,표5[[#All],[잉크]],0),MATCH($D$2,표5[#Headers],0)+1))</f>
        <v>0</v>
      </c>
      <c r="E1214" s="138">
        <f>IF($D$2="주말",INDEX(표5[#All],MATCH(C1214,표5[[#All],[잉크]],0),19)+INDEX(표5[#All],MATCH(C1214,표5[[#All],[잉크]],0),22),INDEX(표5[#All],MATCH(C1214,표5[[#All],[잉크]],0),MATCH($D$2,표5[#Headers],0)+2))</f>
        <v>0</v>
      </c>
    </row>
    <row r="1215" spans="2:5" x14ac:dyDescent="0.3">
      <c r="B1215" s="56">
        <f>IFERROR(SUM(D1215:E1215),0)</f>
        <v>2</v>
      </c>
      <c r="C1215" s="139" t="str">
        <f>'제품 추가'!AC554</f>
        <v>VANILLA</v>
      </c>
      <c r="D1215" s="138">
        <f>IF($D$2="주말",INDEX(표5[#All],MATCH(C1215,표5[[#All],[잉크]],0),18)+INDEX(표5[#All],MATCH(C1215,표5[[#All],[잉크]],0),21),INDEX(표5[#All],MATCH(C1215,표5[[#All],[잉크]],0),MATCH($D$2,표5[#Headers],0)+1))</f>
        <v>0</v>
      </c>
      <c r="E1215" s="138">
        <f>IF($D$2="주말",INDEX(표5[#All],MATCH(C1215,표5[[#All],[잉크]],0),19)+INDEX(표5[#All],MATCH(C1215,표5[[#All],[잉크]],0),22),INDEX(표5[#All],MATCH(C1215,표5[[#All],[잉크]],0),MATCH($D$2,표5[#Headers],0)+2))</f>
        <v>2</v>
      </c>
    </row>
    <row r="1216" spans="2:5" hidden="1" x14ac:dyDescent="0.3">
      <c r="B1216" s="56">
        <f>IFERROR(SUM(D1216:E1216),0)</f>
        <v>0</v>
      </c>
      <c r="C1216" s="139" t="str">
        <f>'제품 추가'!AC1175</f>
        <v>UNLIT</v>
      </c>
      <c r="D1216" s="138">
        <f>IF($D$2="주말",INDEX(표5[#All],MATCH(C1216,표5[[#All],[잉크]],0),18)+INDEX(표5[#All],MATCH(C1216,표5[[#All],[잉크]],0),21),INDEX(표5[#All],MATCH(C1216,표5[[#All],[잉크]],0),MATCH($D$2,표5[#Headers],0)+1))</f>
        <v>0</v>
      </c>
      <c r="E1216" s="138">
        <f>IF($D$2="주말",INDEX(표5[#All],MATCH(C1216,표5[[#All],[잉크]],0),19)+INDEX(표5[#All],MATCH(C1216,표5[[#All],[잉크]],0),22),INDEX(표5[#All],MATCH(C1216,표5[[#All],[잉크]],0),MATCH($D$2,표5[#Headers],0)+2))</f>
        <v>0</v>
      </c>
    </row>
    <row r="1217" spans="2:5" x14ac:dyDescent="0.3">
      <c r="B1217" s="56">
        <f>IFERROR(SUM(D1217:E1217),0)</f>
        <v>1</v>
      </c>
      <c r="C1217" s="139" t="str">
        <f>'제품 추가'!AC1223</f>
        <v>VELMURE</v>
      </c>
      <c r="D1217" s="138">
        <f>IF($D$2="주말",INDEX(표5[#All],MATCH(C1217,표5[[#All],[잉크]],0),18)+INDEX(표5[#All],MATCH(C1217,표5[[#All],[잉크]],0),21),INDEX(표5[#All],MATCH(C1217,표5[[#All],[잉크]],0),MATCH($D$2,표5[#Headers],0)+1))</f>
        <v>0</v>
      </c>
      <c r="E1217" s="138">
        <f>IF($D$2="주말",INDEX(표5[#All],MATCH(C1217,표5[[#All],[잉크]],0),19)+INDEX(표5[#All],MATCH(C1217,표5[[#All],[잉크]],0),22),INDEX(표5[#All],MATCH(C1217,표5[[#All],[잉크]],0),MATCH($D$2,표5[#Headers],0)+2))</f>
        <v>1</v>
      </c>
    </row>
    <row r="1218" spans="2:5" x14ac:dyDescent="0.3">
      <c r="B1218" s="56">
        <f>IFERROR(SUM(D1218:E1218),0)</f>
        <v>2</v>
      </c>
      <c r="C1218" s="139" t="str">
        <f>'제품 추가'!AC710</f>
        <v>VIETNAM</v>
      </c>
      <c r="D1218" s="138">
        <f>IF($D$2="주말",INDEX(표5[#All],MATCH(C1218,표5[[#All],[잉크]],0),18)+INDEX(표5[#All],MATCH(C1218,표5[[#All],[잉크]],0),21),INDEX(표5[#All],MATCH(C1218,표5[[#All],[잉크]],0),MATCH($D$2,표5[#Headers],0)+1))</f>
        <v>2</v>
      </c>
      <c r="E1218" s="138">
        <f>IF($D$2="주말",INDEX(표5[#All],MATCH(C1218,표5[[#All],[잉크]],0),19)+INDEX(표5[#All],MATCH(C1218,표5[[#All],[잉크]],0),22),INDEX(표5[#All],MATCH(C1218,표5[[#All],[잉크]],0),MATCH($D$2,표5[#Headers],0)+2))</f>
        <v>0</v>
      </c>
    </row>
    <row r="1219" spans="2:5" hidden="1" x14ac:dyDescent="0.3">
      <c r="B1219" s="56">
        <f>IFERROR(SUM(D1219:E1219),0)</f>
        <v>0</v>
      </c>
      <c r="C1219" s="139" t="str">
        <f>'제품 추가'!AC1217</f>
        <v>LADDER</v>
      </c>
      <c r="D1219" s="138">
        <f>IF($D$2="주말",INDEX(표5[#All],MATCH(C1219,표5[[#All],[잉크]],0),18)+INDEX(표5[#All],MATCH(C1219,표5[[#All],[잉크]],0),21),INDEX(표5[#All],MATCH(C1219,표5[[#All],[잉크]],0),MATCH($D$2,표5[#Headers],0)+1))</f>
        <v>0</v>
      </c>
      <c r="E1219" s="138">
        <f>IF($D$2="주말",INDEX(표5[#All],MATCH(C1219,표5[[#All],[잉크]],0),19)+INDEX(표5[#All],MATCH(C1219,표5[[#All],[잉크]],0),22),INDEX(표5[#All],MATCH(C1219,표5[[#All],[잉크]],0),MATCH($D$2,표5[#Headers],0)+2))</f>
        <v>0</v>
      </c>
    </row>
    <row r="1220" spans="2:5" hidden="1" x14ac:dyDescent="0.3">
      <c r="B1220" s="56">
        <f>IFERROR(SUM(D1220:E1220),0)</f>
        <v>0</v>
      </c>
      <c r="C1220" s="139" t="str">
        <f>'제품 추가'!AC1218</f>
        <v>ARCHER</v>
      </c>
      <c r="D1220" s="138">
        <f>IF($D$2="주말",INDEX(표5[#All],MATCH(C1220,표5[[#All],[잉크]],0),18)+INDEX(표5[#All],MATCH(C1220,표5[[#All],[잉크]],0),21),INDEX(표5[#All],MATCH(C1220,표5[[#All],[잉크]],0),MATCH($D$2,표5[#Headers],0)+1))</f>
        <v>0</v>
      </c>
      <c r="E1220" s="138">
        <f>IF($D$2="주말",INDEX(표5[#All],MATCH(C1220,표5[[#All],[잉크]],0),19)+INDEX(표5[#All],MATCH(C1220,표5[[#All],[잉크]],0),22),INDEX(표5[#All],MATCH(C1220,표5[[#All],[잉크]],0),MATCH($D$2,표5[#Headers],0)+2))</f>
        <v>0</v>
      </c>
    </row>
    <row r="1221" spans="2:5" hidden="1" x14ac:dyDescent="0.3">
      <c r="B1221" s="56">
        <f>IFERROR(SUM(D1221:E1221),0)</f>
        <v>0</v>
      </c>
      <c r="C1221" s="139" t="str">
        <f>'제품 추가'!AC1219</f>
        <v>COMBO</v>
      </c>
      <c r="D1221" s="138">
        <f>IF($D$2="주말",INDEX(표5[#All],MATCH(C1221,표5[[#All],[잉크]],0),18)+INDEX(표5[#All],MATCH(C1221,표5[[#All],[잉크]],0),21),INDEX(표5[#All],MATCH(C1221,표5[[#All],[잉크]],0),MATCH($D$2,표5[#Headers],0)+1))</f>
        <v>0</v>
      </c>
      <c r="E1221" s="138">
        <f>IF($D$2="주말",INDEX(표5[#All],MATCH(C1221,표5[[#All],[잉크]],0),19)+INDEX(표5[#All],MATCH(C1221,표5[[#All],[잉크]],0),22),INDEX(표5[#All],MATCH(C1221,표5[[#All],[잉크]],0),MATCH($D$2,표5[#Headers],0)+2))</f>
        <v>0</v>
      </c>
    </row>
    <row r="1222" spans="2:5" hidden="1" x14ac:dyDescent="0.3">
      <c r="B1222" s="56">
        <f>IFERROR(SUM(D1222:E1222),0)</f>
        <v>0</v>
      </c>
      <c r="C1222" s="139" t="str">
        <f>'제품 추가'!AC1220</f>
        <v>(H)DARIUS</v>
      </c>
      <c r="D1222" s="138">
        <f>IF($D$2="주말",INDEX(표5[#All],MATCH(C1222,표5[[#All],[잉크]],0),18)+INDEX(표5[#All],MATCH(C1222,표5[[#All],[잉크]],0),21),INDEX(표5[#All],MATCH(C1222,표5[[#All],[잉크]],0),MATCH($D$2,표5[#Headers],0)+1))</f>
        <v>0</v>
      </c>
      <c r="E1222" s="138">
        <f>IF($D$2="주말",INDEX(표5[#All],MATCH(C1222,표5[[#All],[잉크]],0),19)+INDEX(표5[#All],MATCH(C1222,표5[[#All],[잉크]],0),22),INDEX(표5[#All],MATCH(C1222,표5[[#All],[잉크]],0),MATCH($D$2,표5[#Headers],0)+2))</f>
        <v>0</v>
      </c>
    </row>
    <row r="1223" spans="2:5" hidden="1" x14ac:dyDescent="0.3">
      <c r="B1223" s="56">
        <f>IFERROR(SUM(D1223:E1223),0)</f>
        <v>0</v>
      </c>
      <c r="C1223" s="139" t="str">
        <f>'제품 추가'!AC1221</f>
        <v>(H)KLED</v>
      </c>
      <c r="D1223" s="138">
        <f>IF($D$2="주말",INDEX(표5[#All],MATCH(C1223,표5[[#All],[잉크]],0),18)+INDEX(표5[#All],MATCH(C1223,표5[[#All],[잉크]],0),21),INDEX(표5[#All],MATCH(C1223,표5[[#All],[잉크]],0),MATCH($D$2,표5[#Headers],0)+1))</f>
        <v>0</v>
      </c>
      <c r="E1223" s="138">
        <f>IF($D$2="주말",INDEX(표5[#All],MATCH(C1223,표5[[#All],[잉크]],0),19)+INDEX(표5[#All],MATCH(C1223,표5[[#All],[잉크]],0),22),INDEX(표5[#All],MATCH(C1223,표5[[#All],[잉크]],0),MATCH($D$2,표5[#Headers],0)+2))</f>
        <v>0</v>
      </c>
    </row>
    <row r="1224" spans="2:5" hidden="1" x14ac:dyDescent="0.3">
      <c r="B1224" s="56">
        <f>IFERROR(SUM(D1224:E1224),0)</f>
        <v>0</v>
      </c>
      <c r="C1224" s="139" t="str">
        <f>'제품 추가'!AC1222</f>
        <v>(H)RENEKTON</v>
      </c>
      <c r="D1224" s="138">
        <f>IF($D$2="주말",INDEX(표5[#All],MATCH(C1224,표5[[#All],[잉크]],0),18)+INDEX(표5[#All],MATCH(C1224,표5[[#All],[잉크]],0),21),INDEX(표5[#All],MATCH(C1224,표5[[#All],[잉크]],0),MATCH($D$2,표5[#Headers],0)+1))</f>
        <v>0</v>
      </c>
      <c r="E1224" s="138">
        <f>IF($D$2="주말",INDEX(표5[#All],MATCH(C1224,표5[[#All],[잉크]],0),19)+INDEX(표5[#All],MATCH(C1224,표5[[#All],[잉크]],0),22),INDEX(표5[#All],MATCH(C1224,표5[[#All],[잉크]],0),MATCH($D$2,표5[#Headers],0)+2))</f>
        <v>0</v>
      </c>
    </row>
    <row r="1225" spans="2:5" hidden="1" x14ac:dyDescent="0.3">
      <c r="B1225" s="56">
        <f>IFERROR(SUM(D1225:E1225),0)</f>
        <v>0</v>
      </c>
      <c r="C1225" s="139" t="str">
        <f>'제품 추가'!AC1058</f>
        <v>TUNA</v>
      </c>
      <c r="D1225" s="138">
        <f>IF($D$2="주말",INDEX(표5[#All],MATCH(C1225,표5[[#All],[잉크]],0),18)+INDEX(표5[#All],MATCH(C1225,표5[[#All],[잉크]],0),21),INDEX(표5[#All],MATCH(C1225,표5[[#All],[잉크]],0),MATCH($D$2,표5[#Headers],0)+1))</f>
        <v>0</v>
      </c>
      <c r="E1225" s="138">
        <f>IF($D$2="주말",INDEX(표5[#All],MATCH(C1225,표5[[#All],[잉크]],0),19)+INDEX(표5[#All],MATCH(C1225,표5[[#All],[잉크]],0),22),INDEX(표5[#All],MATCH(C1225,표5[[#All],[잉크]],0),MATCH($D$2,표5[#Headers],0)+2))</f>
        <v>0</v>
      </c>
    </row>
    <row r="1226" spans="2:5" hidden="1" x14ac:dyDescent="0.3">
      <c r="B1226" s="56">
        <f>IFERROR(SUM(D1226:E1226),0)</f>
        <v>0</v>
      </c>
      <c r="C1226" s="139" t="str">
        <f>'제품 추가'!AC1224</f>
        <v>LUMEN</v>
      </c>
      <c r="D1226" s="138">
        <f>IF($D$2="주말",INDEX(표5[#All],MATCH(C1226,표5[[#All],[잉크]],0),18)+INDEX(표5[#All],MATCH(C1226,표5[[#All],[잉크]],0),21),INDEX(표5[#All],MATCH(C1226,표5[[#All],[잉크]],0),MATCH($D$2,표5[#Headers],0)+1))</f>
        <v>0</v>
      </c>
      <c r="E1226" s="138">
        <f>IF($D$2="주말",INDEX(표5[#All],MATCH(C1226,표5[[#All],[잉크]],0),19)+INDEX(표5[#All],MATCH(C1226,표5[[#All],[잉크]],0),22),INDEX(표5[#All],MATCH(C1226,표5[[#All],[잉크]],0),MATCH($D$2,표5[#Headers],0)+2))</f>
        <v>0</v>
      </c>
    </row>
    <row r="1227" spans="2:5" hidden="1" x14ac:dyDescent="0.3">
      <c r="B1227" s="56">
        <f>IFERROR(SUM(D1227:E1227),0)</f>
        <v>0</v>
      </c>
      <c r="C1227" s="139" t="str">
        <f>'제품 추가'!AC1225</f>
        <v>ATLAS</v>
      </c>
      <c r="D1227" s="138">
        <f>IF($D$2="주말",INDEX(표5[#All],MATCH(C1227,표5[[#All],[잉크]],0),18)+INDEX(표5[#All],MATCH(C1227,표5[[#All],[잉크]],0),21),INDEX(표5[#All],MATCH(C1227,표5[[#All],[잉크]],0),MATCH($D$2,표5[#Headers],0)+1))</f>
        <v>0</v>
      </c>
      <c r="E1227" s="138">
        <f>IF($D$2="주말",INDEX(표5[#All],MATCH(C1227,표5[[#All],[잉크]],0),19)+INDEX(표5[#All],MATCH(C1227,표5[[#All],[잉크]],0),22),INDEX(표5[#All],MATCH(C1227,표5[[#All],[잉크]],0),MATCH($D$2,표5[#Headers],0)+2))</f>
        <v>0</v>
      </c>
    </row>
    <row r="1228" spans="2:5" hidden="1" x14ac:dyDescent="0.3">
      <c r="B1228" s="56">
        <f>IFERROR(SUM(D1228:E1228),0)</f>
        <v>0</v>
      </c>
      <c r="C1228" s="139" t="str">
        <f>'제품 추가'!AC1047</f>
        <v>WATKINS</v>
      </c>
      <c r="D1228" s="138">
        <f>IF($D$2="주말",INDEX(표5[#All],MATCH(C1228,표5[[#All],[잉크]],0),18)+INDEX(표5[#All],MATCH(C1228,표5[[#All],[잉크]],0),21),INDEX(표5[#All],MATCH(C1228,표5[[#All],[잉크]],0),MATCH($D$2,표5[#Headers],0)+1))</f>
        <v>0</v>
      </c>
      <c r="E1228" s="138">
        <f>IF($D$2="주말",INDEX(표5[#All],MATCH(C1228,표5[[#All],[잉크]],0),19)+INDEX(표5[#All],MATCH(C1228,표5[[#All],[잉크]],0),22),INDEX(표5[#All],MATCH(C1228,표5[[#All],[잉크]],0),MATCH($D$2,표5[#Headers],0)+2))</f>
        <v>0</v>
      </c>
    </row>
    <row r="1229" spans="2:5" x14ac:dyDescent="0.3">
      <c r="B1229" s="56">
        <f>IFERROR(SUM(D1229:E1229),0)</f>
        <v>2</v>
      </c>
      <c r="C1229" s="139" t="str">
        <f>'제품 추가'!AC565</f>
        <v>WEED</v>
      </c>
      <c r="D1229" s="138">
        <f>IF($D$2="주말",INDEX(표5[#All],MATCH(C1229,표5[[#All],[잉크]],0),18)+INDEX(표5[#All],MATCH(C1229,표5[[#All],[잉크]],0),21),INDEX(표5[#All],MATCH(C1229,표5[[#All],[잉크]],0),MATCH($D$2,표5[#Headers],0)+1))</f>
        <v>0</v>
      </c>
      <c r="E1229" s="138">
        <f>IF($D$2="주말",INDEX(표5[#All],MATCH(C1229,표5[[#All],[잉크]],0),19)+INDEX(표5[#All],MATCH(C1229,표5[[#All],[잉크]],0),22),INDEX(표5[#All],MATCH(C1229,표5[[#All],[잉크]],0),MATCH($D$2,표5[#Headers],0)+2))</f>
        <v>2</v>
      </c>
    </row>
    <row r="1230" spans="2:5" hidden="1" x14ac:dyDescent="0.3">
      <c r="B1230" s="56">
        <f>IFERROR(SUM(D1230:E1230),0)</f>
        <v>0</v>
      </c>
      <c r="C1230" s="139" t="str">
        <f>'제품 추가'!AC1228</f>
        <v>LIQUID</v>
      </c>
      <c r="D1230" s="138">
        <f>IF($D$2="주말",INDEX(표5[#All],MATCH(C1230,표5[[#All],[잉크]],0),18)+INDEX(표5[#All],MATCH(C1230,표5[[#All],[잉크]],0),21),INDEX(표5[#All],MATCH(C1230,표5[[#All],[잉크]],0),MATCH($D$2,표5[#Headers],0)+1))</f>
        <v>0</v>
      </c>
      <c r="E1230" s="138">
        <f>IF($D$2="주말",INDEX(표5[#All],MATCH(C1230,표5[[#All],[잉크]],0),19)+INDEX(표5[#All],MATCH(C1230,표5[[#All],[잉크]],0),22),INDEX(표5[#All],MATCH(C1230,표5[[#All],[잉크]],0),MATCH($D$2,표5[#Headers],0)+2))</f>
        <v>0</v>
      </c>
    </row>
    <row r="1231" spans="2:5" hidden="1" x14ac:dyDescent="0.3">
      <c r="B1231" s="56">
        <f>IFERROR(SUM(D1231:E1231),0)</f>
        <v>0</v>
      </c>
      <c r="C1231" s="139" t="str">
        <f>'제품 추가'!AC1229</f>
        <v>AUDIT</v>
      </c>
      <c r="D1231" s="138">
        <f>IF($D$2="주말",INDEX(표5[#All],MATCH(C1231,표5[[#All],[잉크]],0),18)+INDEX(표5[#All],MATCH(C1231,표5[[#All],[잉크]],0),21),INDEX(표5[#All],MATCH(C1231,표5[[#All],[잉크]],0),MATCH($D$2,표5[#Headers],0)+1))</f>
        <v>0</v>
      </c>
      <c r="E1231" s="138">
        <f>IF($D$2="주말",INDEX(표5[#All],MATCH(C1231,표5[[#All],[잉크]],0),19)+INDEX(표5[#All],MATCH(C1231,표5[[#All],[잉크]],0),22),INDEX(표5[#All],MATCH(C1231,표5[[#All],[잉크]],0),MATCH($D$2,표5[#Headers],0)+2))</f>
        <v>0</v>
      </c>
    </row>
    <row r="1232" spans="2:5" hidden="1" x14ac:dyDescent="0.3">
      <c r="B1232" s="56">
        <f>IFERROR(SUM(D1232:E1232),0)</f>
        <v>0</v>
      </c>
      <c r="C1232" s="139" t="str">
        <f>'제품 추가'!AC1230</f>
        <v>CRADLE</v>
      </c>
      <c r="D1232" s="138">
        <f>IF($D$2="주말",INDEX(표5[#All],MATCH(C1232,표5[[#All],[잉크]],0),18)+INDEX(표5[#All],MATCH(C1232,표5[[#All],[잉크]],0),21),INDEX(표5[#All],MATCH(C1232,표5[[#All],[잉크]],0),MATCH($D$2,표5[#Headers],0)+1))</f>
        <v>0</v>
      </c>
      <c r="E1232" s="138">
        <f>IF($D$2="주말",INDEX(표5[#All],MATCH(C1232,표5[[#All],[잉크]],0),19)+INDEX(표5[#All],MATCH(C1232,표5[[#All],[잉크]],0),22),INDEX(표5[#All],MATCH(C1232,표5[[#All],[잉크]],0),MATCH($D$2,표5[#Headers],0)+2))</f>
        <v>0</v>
      </c>
    </row>
    <row r="1233" spans="2:5" hidden="1" x14ac:dyDescent="0.3">
      <c r="B1233" s="56">
        <f>IFERROR(SUM(D1233:E1233),0)</f>
        <v>0</v>
      </c>
      <c r="C1233" s="139" t="str">
        <f>'제품 추가'!AC1231</f>
        <v>ETHIC</v>
      </c>
      <c r="D1233" s="138">
        <f>IF($D$2="주말",INDEX(표5[#All],MATCH(C1233,표5[[#All],[잉크]],0),18)+INDEX(표5[#All],MATCH(C1233,표5[[#All],[잉크]],0),21),INDEX(표5[#All],MATCH(C1233,표5[[#All],[잉크]],0),MATCH($D$2,표5[#Headers],0)+1))</f>
        <v>0</v>
      </c>
      <c r="E1233" s="138">
        <f>IF($D$2="주말",INDEX(표5[#All],MATCH(C1233,표5[[#All],[잉크]],0),19)+INDEX(표5[#All],MATCH(C1233,표5[[#All],[잉크]],0),22),INDEX(표5[#All],MATCH(C1233,표5[[#All],[잉크]],0),MATCH($D$2,표5[#Headers],0)+2))</f>
        <v>0</v>
      </c>
    </row>
    <row r="1234" spans="2:5" hidden="1" x14ac:dyDescent="0.3">
      <c r="B1234" s="56">
        <f>IFERROR(SUM(D1234:E1234),0)</f>
        <v>0</v>
      </c>
      <c r="C1234" s="139" t="str">
        <f>'제품 추가'!AC1232</f>
        <v>GENTLE</v>
      </c>
      <c r="D1234" s="138">
        <f>IF($D$2="주말",INDEX(표5[#All],MATCH(C1234,표5[[#All],[잉크]],0),18)+INDEX(표5[#All],MATCH(C1234,표5[[#All],[잉크]],0),21),INDEX(표5[#All],MATCH(C1234,표5[[#All],[잉크]],0),MATCH($D$2,표5[#Headers],0)+1))</f>
        <v>0</v>
      </c>
      <c r="E1234" s="138">
        <f>IF($D$2="주말",INDEX(표5[#All],MATCH(C1234,표5[[#All],[잉크]],0),19)+INDEX(표5[#All],MATCH(C1234,표5[[#All],[잉크]],0),22),INDEX(표5[#All],MATCH(C1234,표5[[#All],[잉크]],0),MATCH($D$2,표5[#Headers],0)+2))</f>
        <v>0</v>
      </c>
    </row>
    <row r="1235" spans="2:5" hidden="1" x14ac:dyDescent="0.3">
      <c r="B1235" s="56">
        <f>IFERROR(SUM(D1235:E1235),0)</f>
        <v>0</v>
      </c>
      <c r="C1235" s="139" t="str">
        <f>'제품 추가'!AC1233</f>
        <v>JAPANESE</v>
      </c>
      <c r="D1235" s="138">
        <f>IF($D$2="주말",INDEX(표5[#All],MATCH(C1235,표5[[#All],[잉크]],0),18)+INDEX(표5[#All],MATCH(C1235,표5[[#All],[잉크]],0),21),INDEX(표5[#All],MATCH(C1235,표5[[#All],[잉크]],0),MATCH($D$2,표5[#Headers],0)+1))</f>
        <v>0</v>
      </c>
      <c r="E1235" s="138">
        <f>IF($D$2="주말",INDEX(표5[#All],MATCH(C1235,표5[[#All],[잉크]],0),19)+INDEX(표5[#All],MATCH(C1235,표5[[#All],[잉크]],0),22),INDEX(표5[#All],MATCH(C1235,표5[[#All],[잉크]],0),MATCH($D$2,표5[#Headers],0)+2))</f>
        <v>0</v>
      </c>
    </row>
    <row r="1236" spans="2:5" hidden="1" x14ac:dyDescent="0.3">
      <c r="B1236" s="56">
        <f>IFERROR(SUM(D1236:E1236),0)</f>
        <v>0</v>
      </c>
      <c r="C1236" s="139" t="str">
        <f>'제품 추가'!AC1234</f>
        <v>POMME</v>
      </c>
      <c r="D1236" s="138">
        <f>IF($D$2="주말",INDEX(표5[#All],MATCH(C1236,표5[[#All],[잉크]],0),18)+INDEX(표5[#All],MATCH(C1236,표5[[#All],[잉크]],0),21),INDEX(표5[#All],MATCH(C1236,표5[[#All],[잉크]],0),MATCH($D$2,표5[#Headers],0)+1))</f>
        <v>0</v>
      </c>
      <c r="E1236" s="138">
        <f>IF($D$2="주말",INDEX(표5[#All],MATCH(C1236,표5[[#All],[잉크]],0),19)+INDEX(표5[#All],MATCH(C1236,표5[[#All],[잉크]],0),22),INDEX(표5[#All],MATCH(C1236,표5[[#All],[잉크]],0),MATCH($D$2,표5[#Headers],0)+2))</f>
        <v>0</v>
      </c>
    </row>
    <row r="1237" spans="2:5" x14ac:dyDescent="0.3">
      <c r="B1237" s="56">
        <f>IFERROR(SUM(D1237:E1237),0)</f>
        <v>2</v>
      </c>
      <c r="C1237" s="139" t="str">
        <f>'제품 추가'!AC994</f>
        <v>WIRTZ</v>
      </c>
      <c r="D1237" s="138">
        <f>IF($D$2="주말",INDEX(표5[#All],MATCH(C1237,표5[[#All],[잉크]],0),18)+INDEX(표5[#All],MATCH(C1237,표5[[#All],[잉크]],0),21),INDEX(표5[#All],MATCH(C1237,표5[[#All],[잉크]],0),MATCH($D$2,표5[#Headers],0)+1))</f>
        <v>2</v>
      </c>
      <c r="E1237" s="138">
        <f>IF($D$2="주말",INDEX(표5[#All],MATCH(C1237,표5[[#All],[잉크]],0),19)+INDEX(표5[#All],MATCH(C1237,표5[[#All],[잉크]],0),22),INDEX(표5[#All],MATCH(C1237,표5[[#All],[잉크]],0),MATCH($D$2,표5[#Headers],0)+2))</f>
        <v>0</v>
      </c>
    </row>
    <row r="1238" spans="2:5" hidden="1" x14ac:dyDescent="0.3">
      <c r="B1238" s="56">
        <f>IFERROR(SUM(D1238:E1238),0)</f>
        <v>0</v>
      </c>
      <c r="C1238" s="139" t="str">
        <f>'제품 추가'!AC926</f>
        <v>WALKER</v>
      </c>
      <c r="D1238" s="138">
        <f>IF($D$2="주말",INDEX(표5[#All],MATCH(C1238,표5[[#All],[잉크]],0),18)+INDEX(표5[#All],MATCH(C1238,표5[[#All],[잉크]],0),21),INDEX(표5[#All],MATCH(C1238,표5[[#All],[잉크]],0),MATCH($D$2,표5[#Headers],0)+1))</f>
        <v>0</v>
      </c>
      <c r="E1238" s="138">
        <f>IF($D$2="주말",INDEX(표5[#All],MATCH(C1238,표5[[#All],[잉크]],0),19)+INDEX(표5[#All],MATCH(C1238,표5[[#All],[잉크]],0),22),INDEX(표5[#All],MATCH(C1238,표5[[#All],[잉크]],0),MATCH($D$2,표5[#Headers],0)+2))</f>
        <v>0</v>
      </c>
    </row>
    <row r="1239" spans="2:5" x14ac:dyDescent="0.3">
      <c r="B1239" s="56">
        <f>IFERROR(SUM(D1239:E1239),0)</f>
        <v>1</v>
      </c>
      <c r="C1239" s="139" t="str">
        <f>'제품 추가'!AC694</f>
        <v>WOLVER</v>
      </c>
      <c r="D1239" s="138">
        <f>IF($D$2="주말",INDEX(표5[#All],MATCH(C1239,표5[[#All],[잉크]],0),18)+INDEX(표5[#All],MATCH(C1239,표5[[#All],[잉크]],0),21),INDEX(표5[#All],MATCH(C1239,표5[[#All],[잉크]],0),MATCH($D$2,표5[#Headers],0)+1))</f>
        <v>1</v>
      </c>
      <c r="E1239" s="138">
        <f>IF($D$2="주말",INDEX(표5[#All],MATCH(C1239,표5[[#All],[잉크]],0),19)+INDEX(표5[#All],MATCH(C1239,표5[[#All],[잉크]],0),22),INDEX(표5[#All],MATCH(C1239,표5[[#All],[잉크]],0),MATCH($D$2,표5[#Headers],0)+2))</f>
        <v>0</v>
      </c>
    </row>
    <row r="1240" spans="2:5" hidden="1" x14ac:dyDescent="0.3">
      <c r="B1240" s="56">
        <f>IFERROR(SUM(D1240:E1240),0)</f>
        <v>0</v>
      </c>
      <c r="C1240" s="139" t="str">
        <f>'제품 추가'!AC1238</f>
        <v>CROP</v>
      </c>
      <c r="D1240" s="138">
        <f>IF($D$2="주말",INDEX(표5[#All],MATCH(C1240,표5[[#All],[잉크]],0),18)+INDEX(표5[#All],MATCH(C1240,표5[[#All],[잉크]],0),21),INDEX(표5[#All],MATCH(C1240,표5[[#All],[잉크]],0),MATCH($D$2,표5[#Headers],0)+1))</f>
        <v>0</v>
      </c>
      <c r="E1240" s="138">
        <f>IF($D$2="주말",INDEX(표5[#All],MATCH(C1240,표5[[#All],[잉크]],0),19)+INDEX(표5[#All],MATCH(C1240,표5[[#All],[잉크]],0),22),INDEX(표5[#All],MATCH(C1240,표5[[#All],[잉크]],0),MATCH($D$2,표5[#Headers],0)+2))</f>
        <v>0</v>
      </c>
    </row>
    <row r="1241" spans="2:5" hidden="1" x14ac:dyDescent="0.3">
      <c r="B1241" s="56">
        <f>IFERROR(SUM(D1241:E1241),0)</f>
        <v>0</v>
      </c>
      <c r="C1241" s="139" t="str">
        <f>'제품 추가'!AC1239</f>
        <v>LUMINOUS</v>
      </c>
      <c r="D1241" s="138">
        <f>IF($D$2="주말",INDEX(표5[#All],MATCH(C1241,표5[[#All],[잉크]],0),18)+INDEX(표5[#All],MATCH(C1241,표5[[#All],[잉크]],0),21),INDEX(표5[#All],MATCH(C1241,표5[[#All],[잉크]],0),MATCH($D$2,표5[#Headers],0)+1))</f>
        <v>0</v>
      </c>
      <c r="E1241" s="138">
        <f>IF($D$2="주말",INDEX(표5[#All],MATCH(C1241,표5[[#All],[잉크]],0),19)+INDEX(표5[#All],MATCH(C1241,표5[[#All],[잉크]],0),22),INDEX(표5[#All],MATCH(C1241,표5[[#All],[잉크]],0),MATCH($D$2,표5[#Headers],0)+2))</f>
        <v>0</v>
      </c>
    </row>
    <row r="1242" spans="2:5" hidden="1" x14ac:dyDescent="0.3">
      <c r="B1242" s="56">
        <f>IFERROR(SUM(D1242:E1242),0)</f>
        <v>0</v>
      </c>
      <c r="C1242" s="139" t="str">
        <f>'제품 추가'!AC1240</f>
        <v>CYCLE</v>
      </c>
      <c r="D1242" s="138">
        <f>IF($D$2="주말",INDEX(표5[#All],MATCH(C1242,표5[[#All],[잉크]],0),18)+INDEX(표5[#All],MATCH(C1242,표5[[#All],[잉크]],0),21),INDEX(표5[#All],MATCH(C1242,표5[[#All],[잉크]],0),MATCH($D$2,표5[#Headers],0)+1))</f>
        <v>0</v>
      </c>
      <c r="E1242" s="138">
        <f>IF($D$2="주말",INDEX(표5[#All],MATCH(C1242,표5[[#All],[잉크]],0),19)+INDEX(표5[#All],MATCH(C1242,표5[[#All],[잉크]],0),22),INDEX(표5[#All],MATCH(C1242,표5[[#All],[잉크]],0),MATCH($D$2,표5[#Headers],0)+2))</f>
        <v>0</v>
      </c>
    </row>
    <row r="1243" spans="2:5" hidden="1" x14ac:dyDescent="0.3">
      <c r="B1243" s="56">
        <f>IFERROR(SUM(D1243:E1243),0)</f>
        <v>0</v>
      </c>
      <c r="C1243" s="139" t="str">
        <f>'제품 추가'!AC1241</f>
        <v>EVOLVE</v>
      </c>
      <c r="D1243" s="138">
        <f>IF($D$2="주말",INDEX(표5[#All],MATCH(C1243,표5[[#All],[잉크]],0),18)+INDEX(표5[#All],MATCH(C1243,표5[[#All],[잉크]],0),21),INDEX(표5[#All],MATCH(C1243,표5[[#All],[잉크]],0),MATCH($D$2,표5[#Headers],0)+1))</f>
        <v>0</v>
      </c>
      <c r="E1243" s="138">
        <f>IF($D$2="주말",INDEX(표5[#All],MATCH(C1243,표5[[#All],[잉크]],0),19)+INDEX(표5[#All],MATCH(C1243,표5[[#All],[잉크]],0),22),INDEX(표5[#All],MATCH(C1243,표5[[#All],[잉크]],0),MATCH($D$2,표5[#Headers],0)+2))</f>
        <v>0</v>
      </c>
    </row>
    <row r="1244" spans="2:5" hidden="1" x14ac:dyDescent="0.3">
      <c r="B1244" s="56">
        <f>IFERROR(SUM(D1244:E1244),0)</f>
        <v>0</v>
      </c>
      <c r="C1244" s="139" t="str">
        <f>'제품 추가'!AC1242</f>
        <v>GLITCH</v>
      </c>
      <c r="D1244" s="138">
        <f>IF($D$2="주말",INDEX(표5[#All],MATCH(C1244,표5[[#All],[잉크]],0),18)+INDEX(표5[#All],MATCH(C1244,표5[[#All],[잉크]],0),21),INDEX(표5[#All],MATCH(C1244,표5[[#All],[잉크]],0),MATCH($D$2,표5[#Headers],0)+1))</f>
        <v>0</v>
      </c>
      <c r="E1244" s="138">
        <f>IF($D$2="주말",INDEX(표5[#All],MATCH(C1244,표5[[#All],[잉크]],0),19)+INDEX(표5[#All],MATCH(C1244,표5[[#All],[잉크]],0),22),INDEX(표5[#All],MATCH(C1244,표5[[#All],[잉크]],0),MATCH($D$2,표5[#Headers],0)+2))</f>
        <v>0</v>
      </c>
    </row>
    <row r="1245" spans="2:5" x14ac:dyDescent="0.3">
      <c r="B1245" s="56">
        <f>IFERROR(SUM(D1245:E1245),0)</f>
        <v>1</v>
      </c>
      <c r="C1245" s="139" t="str">
        <f>'제품 추가'!AC696</f>
        <v>WONDERERS</v>
      </c>
      <c r="D1245" s="138">
        <f>IF($D$2="주말",INDEX(표5[#All],MATCH(C1245,표5[[#All],[잉크]],0),18)+INDEX(표5[#All],MATCH(C1245,표5[[#All],[잉크]],0),21),INDEX(표5[#All],MATCH(C1245,표5[[#All],[잉크]],0),MATCH($D$2,표5[#Headers],0)+1))</f>
        <v>1</v>
      </c>
      <c r="E1245" s="138">
        <f>IF($D$2="주말",INDEX(표5[#All],MATCH(C1245,표5[[#All],[잉크]],0),19)+INDEX(표5[#All],MATCH(C1245,표5[[#All],[잉크]],0),22),INDEX(표5[#All],MATCH(C1245,표5[[#All],[잉크]],0),MATCH($D$2,표5[#Headers],0)+2))</f>
        <v>0</v>
      </c>
    </row>
    <row r="1246" spans="2:5" hidden="1" x14ac:dyDescent="0.3">
      <c r="B1246" s="56">
        <f t="shared" ref="B1221:B1256" si="1">IFERROR(SUM(D1246:E1246),0)</f>
        <v>0</v>
      </c>
      <c r="C1246" s="139" t="str">
        <f>'제품 추가'!AC999</f>
        <v>XABI</v>
      </c>
      <c r="D1246" s="138">
        <f>IF($D$2="주말",INDEX(표5[#All],MATCH(C1246,표5[[#All],[잉크]],0),18)+INDEX(표5[#All],MATCH(C1246,표5[[#All],[잉크]],0),21),INDEX(표5[#All],MATCH(C1246,표5[[#All],[잉크]],0),MATCH($D$2,표5[#Headers],0)+1))</f>
        <v>0</v>
      </c>
      <c r="E1246" s="138">
        <f>IF($D$2="주말",INDEX(표5[#All],MATCH(C1246,표5[[#All],[잉크]],0),19)+INDEX(표5[#All],MATCH(C1246,표5[[#All],[잉크]],0),22),INDEX(표5[#All],MATCH(C1246,표5[[#All],[잉크]],0),MATCH($D$2,표5[#Headers],0)+2))</f>
        <v>0</v>
      </c>
    </row>
    <row r="1247" spans="2:5" hidden="1" x14ac:dyDescent="0.3">
      <c r="B1247" s="56">
        <f t="shared" si="1"/>
        <v>0</v>
      </c>
      <c r="C1247" s="139" t="str">
        <f>'제품 추가'!AC1245</f>
        <v>BISHOP</v>
      </c>
      <c r="D1247" s="138">
        <f>IF($D$2="주말",INDEX(표5[#All],MATCH(C1247,표5[[#All],[잉크]],0),18)+INDEX(표5[#All],MATCH(C1247,표5[[#All],[잉크]],0),21),INDEX(표5[#All],MATCH(C1247,표5[[#All],[잉크]],0),MATCH($D$2,표5[#Headers],0)+1))</f>
        <v>0</v>
      </c>
      <c r="E1247" s="138">
        <f>IF($D$2="주말",INDEX(표5[#All],MATCH(C1247,표5[[#All],[잉크]],0),19)+INDEX(표5[#All],MATCH(C1247,표5[[#All],[잉크]],0),22),INDEX(표5[#All],MATCH(C1247,표5[[#All],[잉크]],0),MATCH($D$2,표5[#Headers],0)+2))</f>
        <v>0</v>
      </c>
    </row>
    <row r="1248" spans="2:5" hidden="1" x14ac:dyDescent="0.3">
      <c r="B1248" s="56">
        <f t="shared" si="1"/>
        <v>0</v>
      </c>
      <c r="C1248" s="139" t="str">
        <f>'제품 추가'!AC1246</f>
        <v>QUASAR</v>
      </c>
      <c r="D1248" s="138">
        <f>IF($D$2="주말",INDEX(표5[#All],MATCH(C1248,표5[[#All],[잉크]],0),18)+INDEX(표5[#All],MATCH(C1248,표5[[#All],[잉크]],0),21),INDEX(표5[#All],MATCH(C1248,표5[[#All],[잉크]],0),MATCH($D$2,표5[#Headers],0)+1))</f>
        <v>0</v>
      </c>
      <c r="E1248" s="138">
        <f>IF($D$2="주말",INDEX(표5[#All],MATCH(C1248,표5[[#All],[잉크]],0),19)+INDEX(표5[#All],MATCH(C1248,표5[[#All],[잉크]],0),22),INDEX(표5[#All],MATCH(C1248,표5[[#All],[잉크]],0),MATCH($D$2,표5[#Headers],0)+2))</f>
        <v>0</v>
      </c>
    </row>
    <row r="1249" spans="2:5" hidden="1" x14ac:dyDescent="0.3">
      <c r="B1249" s="56">
        <f t="shared" si="1"/>
        <v>0</v>
      </c>
      <c r="C1249" s="139" t="str">
        <f>'제품 추가'!AC1247</f>
        <v>PIVOT</v>
      </c>
      <c r="D1249" s="138">
        <f>IF($D$2="주말",INDEX(표5[#All],MATCH(C1249,표5[[#All],[잉크]],0),18)+INDEX(표5[#All],MATCH(C1249,표5[[#All],[잉크]],0),21),INDEX(표5[#All],MATCH(C1249,표5[[#All],[잉크]],0),MATCH($D$2,표5[#Headers],0)+1))</f>
        <v>0</v>
      </c>
      <c r="E1249" s="138">
        <f>IF($D$2="주말",INDEX(표5[#All],MATCH(C1249,표5[[#All],[잉크]],0),19)+INDEX(표5[#All],MATCH(C1249,표5[[#All],[잉크]],0),22),INDEX(표5[#All],MATCH(C1249,표5[[#All],[잉크]],0),MATCH($D$2,표5[#Headers],0)+2))</f>
        <v>0</v>
      </c>
    </row>
    <row r="1250" spans="2:5" hidden="1" x14ac:dyDescent="0.3">
      <c r="B1250" s="56">
        <f t="shared" si="1"/>
        <v>0</v>
      </c>
      <c r="C1250" s="139" t="str">
        <f>'제품 추가'!AC1248</f>
        <v>BAZEL</v>
      </c>
      <c r="D1250" s="138">
        <f>IF($D$2="주말",INDEX(표5[#All],MATCH(C1250,표5[[#All],[잉크]],0),18)+INDEX(표5[#All],MATCH(C1250,표5[[#All],[잉크]],0),21),INDEX(표5[#All],MATCH(C1250,표5[[#All],[잉크]],0),MATCH($D$2,표5[#Headers],0)+1))</f>
        <v>0</v>
      </c>
      <c r="E1250" s="138">
        <f>IF($D$2="주말",INDEX(표5[#All],MATCH(C1250,표5[[#All],[잉크]],0),19)+INDEX(표5[#All],MATCH(C1250,표5[[#All],[잉크]],0),22),INDEX(표5[#All],MATCH(C1250,표5[[#All],[잉크]],0),MATCH($D$2,표5[#Headers],0)+2))</f>
        <v>0</v>
      </c>
    </row>
    <row r="1251" spans="2:5" hidden="1" x14ac:dyDescent="0.3">
      <c r="B1251" s="56">
        <f t="shared" si="1"/>
        <v>0</v>
      </c>
      <c r="C1251" s="139" t="str">
        <f>'제품 추가'!AC1249</f>
        <v>MUSK</v>
      </c>
      <c r="D1251" s="138">
        <f>IF($D$2="주말",INDEX(표5[#All],MATCH(C1251,표5[[#All],[잉크]],0),18)+INDEX(표5[#All],MATCH(C1251,표5[[#All],[잉크]],0),21),INDEX(표5[#All],MATCH(C1251,표5[[#All],[잉크]],0),MATCH($D$2,표5[#Headers],0)+1))</f>
        <v>0</v>
      </c>
      <c r="E1251" s="138">
        <f>IF($D$2="주말",INDEX(표5[#All],MATCH(C1251,표5[[#All],[잉크]],0),19)+INDEX(표5[#All],MATCH(C1251,표5[[#All],[잉크]],0),22),INDEX(표5[#All],MATCH(C1251,표5[[#All],[잉크]],0),MATCH($D$2,표5[#Headers],0)+2))</f>
        <v>0</v>
      </c>
    </row>
    <row r="1252" spans="2:5" hidden="1" x14ac:dyDescent="0.3">
      <c r="B1252" s="56">
        <f t="shared" si="1"/>
        <v>0</v>
      </c>
      <c r="C1252" s="139" t="str">
        <f>'제품 추가'!AC1250</f>
        <v>EXODUS</v>
      </c>
      <c r="D1252" s="138">
        <f>IF($D$2="주말",INDEX(표5[#All],MATCH(C1252,표5[[#All],[잉크]],0),18)+INDEX(표5[#All],MATCH(C1252,표5[[#All],[잉크]],0),21),INDEX(표5[#All],MATCH(C1252,표5[[#All],[잉크]],0),MATCH($D$2,표5[#Headers],0)+1))</f>
        <v>0</v>
      </c>
      <c r="E1252" s="138">
        <f>IF($D$2="주말",INDEX(표5[#All],MATCH(C1252,표5[[#All],[잉크]],0),19)+INDEX(표5[#All],MATCH(C1252,표5[[#All],[잉크]],0),22),INDEX(표5[#All],MATCH(C1252,표5[[#All],[잉크]],0),MATCH($D$2,표5[#Headers],0)+2))</f>
        <v>0</v>
      </c>
    </row>
    <row r="1253" spans="2:5" hidden="1" x14ac:dyDescent="0.3">
      <c r="B1253" s="56">
        <f t="shared" si="1"/>
        <v>0</v>
      </c>
      <c r="C1253" s="139" t="str">
        <f>'제품 추가'!AC1251</f>
        <v>GLOBAL</v>
      </c>
      <c r="D1253" s="138">
        <f>IF($D$2="주말",INDEX(표5[#All],MATCH(C1253,표5[[#All],[잉크]],0),18)+INDEX(표5[#All],MATCH(C1253,표5[[#All],[잉크]],0),21),INDEX(표5[#All],MATCH(C1253,표5[[#All],[잉크]],0),MATCH($D$2,표5[#Headers],0)+1))</f>
        <v>0</v>
      </c>
      <c r="E1253" s="138">
        <f>IF($D$2="주말",INDEX(표5[#All],MATCH(C1253,표5[[#All],[잉크]],0),19)+INDEX(표5[#All],MATCH(C1253,표5[[#All],[잉크]],0),22),INDEX(표5[#All],MATCH(C1253,표5[[#All],[잉크]],0),MATCH($D$2,표5[#Headers],0)+2))</f>
        <v>0</v>
      </c>
    </row>
    <row r="1254" spans="2:5" hidden="1" x14ac:dyDescent="0.3">
      <c r="B1254" s="56">
        <f t="shared" si="1"/>
        <v>0</v>
      </c>
      <c r="C1254" s="139" t="str">
        <f>'제품 추가'!AC1252</f>
        <v>METHOD</v>
      </c>
      <c r="D1254" s="138">
        <f>IF($D$2="주말",INDEX(표5[#All],MATCH(C1254,표5[[#All],[잉크]],0),18)+INDEX(표5[#All],MATCH(C1254,표5[[#All],[잉크]],0),21),INDEX(표5[#All],MATCH(C1254,표5[[#All],[잉크]],0),MATCH($D$2,표5[#Headers],0)+1))</f>
        <v>0</v>
      </c>
      <c r="E1254" s="138">
        <f>IF($D$2="주말",INDEX(표5[#All],MATCH(C1254,표5[[#All],[잉크]],0),19)+INDEX(표5[#All],MATCH(C1254,표5[[#All],[잉크]],0),22),INDEX(표5[#All],MATCH(C1254,표5[[#All],[잉크]],0),MATCH($D$2,표5[#Headers],0)+2))</f>
        <v>0</v>
      </c>
    </row>
    <row r="1255" spans="2:5" hidden="1" x14ac:dyDescent="0.3">
      <c r="B1255" s="56">
        <f t="shared" si="1"/>
        <v>0</v>
      </c>
      <c r="C1255" s="139" t="str">
        <f>'제품 추가'!AC1253</f>
        <v>SPIRAL</v>
      </c>
      <c r="D1255" s="138">
        <f>IF($D$2="주말",INDEX(표5[#All],MATCH(C1255,표5[[#All],[잉크]],0),18)+INDEX(표5[#All],MATCH(C1255,표5[[#All],[잉크]],0),21),INDEX(표5[#All],MATCH(C1255,표5[[#All],[잉크]],0),MATCH($D$2,표5[#Headers],0)+1))</f>
        <v>0</v>
      </c>
      <c r="E1255" s="138">
        <f>IF($D$2="주말",INDEX(표5[#All],MATCH(C1255,표5[[#All],[잉크]],0),19)+INDEX(표5[#All],MATCH(C1255,표5[[#All],[잉크]],0),22),INDEX(표5[#All],MATCH(C1255,표5[[#All],[잉크]],0),MATCH($D$2,표5[#Headers],0)+2))</f>
        <v>0</v>
      </c>
    </row>
    <row r="1256" spans="2:5" hidden="1" x14ac:dyDescent="0.3">
      <c r="B1256" s="56">
        <f t="shared" si="1"/>
        <v>0</v>
      </c>
      <c r="C1256" s="139" t="str">
        <f>'제품 추가'!AC1045</f>
        <v>ZIDANE</v>
      </c>
      <c r="D1256" s="138">
        <f>IF($D$2="주말",INDEX(표5[#All],MATCH(C1256,표5[[#All],[잉크]],0),18)+INDEX(표5[#All],MATCH(C1256,표5[[#All],[잉크]],0),21),INDEX(표5[#All],MATCH(C1256,표5[[#All],[잉크]],0),MATCH($D$2,표5[#Headers],0)+1))</f>
        <v>0</v>
      </c>
      <c r="E1256" s="138">
        <f>IF($D$2="주말",INDEX(표5[#All],MATCH(C1256,표5[[#All],[잉크]],0),19)+INDEX(표5[#All],MATCH(C1256,표5[[#All],[잉크]],0),22),INDEX(표5[#All],MATCH(C1256,표5[[#All],[잉크]],0),MATCH($D$2,표5[#Headers],0)+2))</f>
        <v>0</v>
      </c>
    </row>
    <row r="1257" spans="2:5" hidden="1" x14ac:dyDescent="0.3">
      <c r="B1257" s="56">
        <f t="shared" ref="B1257:B1285" si="2">IFERROR(SUM(D1257:E1257),0)</f>
        <v>0</v>
      </c>
      <c r="C1257" s="139">
        <f>'제품 추가'!AC1255</f>
        <v>0</v>
      </c>
      <c r="D1257" s="138" t="e">
        <f>IF($D$2="주말",INDEX(표5[#All],MATCH(C1257,표5[[#All],[잉크]],0),18)+INDEX(표5[#All],MATCH(C1257,표5[[#All],[잉크]],0),21),INDEX(표5[#All],MATCH(C1257,표5[[#All],[잉크]],0),MATCH($D$2,표5[#Headers],0)+1))</f>
        <v>#N/A</v>
      </c>
      <c r="E1257" s="138" t="e">
        <f>IF($D$2="주말",INDEX(표5[#All],MATCH(C1257,표5[[#All],[잉크]],0),19)+INDEX(표5[#All],MATCH(C1257,표5[[#All],[잉크]],0),22),INDEX(표5[#All],MATCH(C1257,표5[[#All],[잉크]],0),MATCH($D$2,표5[#Headers],0)+2))</f>
        <v>#N/A</v>
      </c>
    </row>
    <row r="1258" spans="2:5" hidden="1" x14ac:dyDescent="0.3">
      <c r="B1258" s="56">
        <f t="shared" si="2"/>
        <v>0</v>
      </c>
      <c r="C1258" s="139">
        <f>'제품 추가'!AC1256</f>
        <v>0</v>
      </c>
      <c r="D1258" s="138" t="e">
        <f>IF($D$2="주말",INDEX(표5[#All],MATCH(C1258,표5[[#All],[잉크]],0),18)+INDEX(표5[#All],MATCH(C1258,표5[[#All],[잉크]],0),21),INDEX(표5[#All],MATCH(C1258,표5[[#All],[잉크]],0),MATCH($D$2,표5[#Headers],0)+1))</f>
        <v>#N/A</v>
      </c>
      <c r="E1258" s="138" t="e">
        <f>IF($D$2="주말",INDEX(표5[#All],MATCH(C1258,표5[[#All],[잉크]],0),19)+INDEX(표5[#All],MATCH(C1258,표5[[#All],[잉크]],0),22),INDEX(표5[#All],MATCH(C1258,표5[[#All],[잉크]],0),MATCH($D$2,표5[#Headers],0)+2))</f>
        <v>#N/A</v>
      </c>
    </row>
    <row r="1259" spans="2:5" hidden="1" x14ac:dyDescent="0.3">
      <c r="B1259" s="56">
        <f t="shared" si="2"/>
        <v>0</v>
      </c>
      <c r="C1259" s="139">
        <f>'제품 추가'!AC1257</f>
        <v>0</v>
      </c>
      <c r="D1259" s="138" t="e">
        <f>IF($D$2="주말",INDEX(표5[#All],MATCH(C1259,표5[[#All],[잉크]],0),18)+INDEX(표5[#All],MATCH(C1259,표5[[#All],[잉크]],0),21),INDEX(표5[#All],MATCH(C1259,표5[[#All],[잉크]],0),MATCH($D$2,표5[#Headers],0)+1))</f>
        <v>#N/A</v>
      </c>
      <c r="E1259" s="138" t="e">
        <f>IF($D$2="주말",INDEX(표5[#All],MATCH(C1259,표5[[#All],[잉크]],0),19)+INDEX(표5[#All],MATCH(C1259,표5[[#All],[잉크]],0),22),INDEX(표5[#All],MATCH(C1259,표5[[#All],[잉크]],0),MATCH($D$2,표5[#Headers],0)+2))</f>
        <v>#N/A</v>
      </c>
    </row>
    <row r="1260" spans="2:5" hidden="1" x14ac:dyDescent="0.3">
      <c r="B1260" s="56">
        <f t="shared" si="2"/>
        <v>0</v>
      </c>
      <c r="C1260" s="139">
        <f>'제품 추가'!AC1258</f>
        <v>0</v>
      </c>
      <c r="D1260" s="138" t="e">
        <f>IF($D$2="주말",INDEX(표5[#All],MATCH(C1260,표5[[#All],[잉크]],0),18)+INDEX(표5[#All],MATCH(C1260,표5[[#All],[잉크]],0),21),INDEX(표5[#All],MATCH(C1260,표5[[#All],[잉크]],0),MATCH($D$2,표5[#Headers],0)+1))</f>
        <v>#N/A</v>
      </c>
      <c r="E1260" s="138" t="e">
        <f>IF($D$2="주말",INDEX(표5[#All],MATCH(C1260,표5[[#All],[잉크]],0),19)+INDEX(표5[#All],MATCH(C1260,표5[[#All],[잉크]],0),22),INDEX(표5[#All],MATCH(C1260,표5[[#All],[잉크]],0),MATCH($D$2,표5[#Headers],0)+2))</f>
        <v>#N/A</v>
      </c>
    </row>
    <row r="1261" spans="2:5" hidden="1" x14ac:dyDescent="0.3">
      <c r="B1261" s="56">
        <f t="shared" si="2"/>
        <v>0</v>
      </c>
      <c r="C1261" s="139">
        <f>'제품 추가'!AC1259</f>
        <v>0</v>
      </c>
      <c r="D1261" s="138" t="e">
        <f>IF($D$2="주말",INDEX(표5[#All],MATCH(C1261,표5[[#All],[잉크]],0),18)+INDEX(표5[#All],MATCH(C1261,표5[[#All],[잉크]],0),21),INDEX(표5[#All],MATCH(C1261,표5[[#All],[잉크]],0),MATCH($D$2,표5[#Headers],0)+1))</f>
        <v>#N/A</v>
      </c>
      <c r="E1261" s="138" t="e">
        <f>IF($D$2="주말",INDEX(표5[#All],MATCH(C1261,표5[[#All],[잉크]],0),19)+INDEX(표5[#All],MATCH(C1261,표5[[#All],[잉크]],0),22),INDEX(표5[#All],MATCH(C1261,표5[[#All],[잉크]],0),MATCH($D$2,표5[#Headers],0)+2))</f>
        <v>#N/A</v>
      </c>
    </row>
    <row r="1262" spans="2:5" hidden="1" x14ac:dyDescent="0.3">
      <c r="B1262" s="56">
        <f t="shared" si="2"/>
        <v>0</v>
      </c>
      <c r="C1262" s="139">
        <f>'제품 추가'!AC1260</f>
        <v>0</v>
      </c>
      <c r="D1262" s="138" t="e">
        <f>IF($D$2="주말",INDEX(표5[#All],MATCH(C1262,표5[[#All],[잉크]],0),18)+INDEX(표5[#All],MATCH(C1262,표5[[#All],[잉크]],0),21),INDEX(표5[#All],MATCH(C1262,표5[[#All],[잉크]],0),MATCH($D$2,표5[#Headers],0)+1))</f>
        <v>#N/A</v>
      </c>
      <c r="E1262" s="138" t="e">
        <f>IF($D$2="주말",INDEX(표5[#All],MATCH(C1262,표5[[#All],[잉크]],0),19)+INDEX(표5[#All],MATCH(C1262,표5[[#All],[잉크]],0),22),INDEX(표5[#All],MATCH(C1262,표5[[#All],[잉크]],0),MATCH($D$2,표5[#Headers],0)+2))</f>
        <v>#N/A</v>
      </c>
    </row>
    <row r="1263" spans="2:5" hidden="1" x14ac:dyDescent="0.3">
      <c r="B1263" s="56">
        <f t="shared" si="2"/>
        <v>0</v>
      </c>
      <c r="C1263" s="139">
        <f>'제품 추가'!AC1261</f>
        <v>0</v>
      </c>
      <c r="D1263" s="138" t="e">
        <f>IF($D$2="주말",INDEX(표5[#All],MATCH(C1263,표5[[#All],[잉크]],0),18)+INDEX(표5[#All],MATCH(C1263,표5[[#All],[잉크]],0),21),INDEX(표5[#All],MATCH(C1263,표5[[#All],[잉크]],0),MATCH($D$2,표5[#Headers],0)+1))</f>
        <v>#N/A</v>
      </c>
      <c r="E1263" s="138" t="e">
        <f>IF($D$2="주말",INDEX(표5[#All],MATCH(C1263,표5[[#All],[잉크]],0),19)+INDEX(표5[#All],MATCH(C1263,표5[[#All],[잉크]],0),22),INDEX(표5[#All],MATCH(C1263,표5[[#All],[잉크]],0),MATCH($D$2,표5[#Headers],0)+2))</f>
        <v>#N/A</v>
      </c>
    </row>
    <row r="1264" spans="2:5" hidden="1" x14ac:dyDescent="0.3">
      <c r="B1264" s="56">
        <f t="shared" si="2"/>
        <v>0</v>
      </c>
      <c r="C1264" s="139">
        <f>'제품 추가'!AC1262</f>
        <v>0</v>
      </c>
      <c r="D1264" s="138" t="e">
        <f>IF($D$2="주말",INDEX(표5[#All],MATCH(C1264,표5[[#All],[잉크]],0),18)+INDEX(표5[#All],MATCH(C1264,표5[[#All],[잉크]],0),21),INDEX(표5[#All],MATCH(C1264,표5[[#All],[잉크]],0),MATCH($D$2,표5[#Headers],0)+1))</f>
        <v>#N/A</v>
      </c>
      <c r="E1264" s="138" t="e">
        <f>IF($D$2="주말",INDEX(표5[#All],MATCH(C1264,표5[[#All],[잉크]],0),19)+INDEX(표5[#All],MATCH(C1264,표5[[#All],[잉크]],0),22),INDEX(표5[#All],MATCH(C1264,표5[[#All],[잉크]],0),MATCH($D$2,표5[#Headers],0)+2))</f>
        <v>#N/A</v>
      </c>
    </row>
    <row r="1265" spans="2:5" hidden="1" x14ac:dyDescent="0.3">
      <c r="B1265" s="56">
        <f t="shared" si="2"/>
        <v>0</v>
      </c>
      <c r="C1265" s="139">
        <f>'제품 추가'!AC1263</f>
        <v>0</v>
      </c>
      <c r="D1265" s="138" t="e">
        <f>IF($D$2="주말",INDEX(표5[#All],MATCH(C1265,표5[[#All],[잉크]],0),18)+INDEX(표5[#All],MATCH(C1265,표5[[#All],[잉크]],0),21),INDEX(표5[#All],MATCH(C1265,표5[[#All],[잉크]],0),MATCH($D$2,표5[#Headers],0)+1))</f>
        <v>#N/A</v>
      </c>
      <c r="E1265" s="138" t="e">
        <f>IF($D$2="주말",INDEX(표5[#All],MATCH(C1265,표5[[#All],[잉크]],0),19)+INDEX(표5[#All],MATCH(C1265,표5[[#All],[잉크]],0),22),INDEX(표5[#All],MATCH(C1265,표5[[#All],[잉크]],0),MATCH($D$2,표5[#Headers],0)+2))</f>
        <v>#N/A</v>
      </c>
    </row>
    <row r="1266" spans="2:5" hidden="1" x14ac:dyDescent="0.3">
      <c r="B1266" s="56">
        <f t="shared" si="2"/>
        <v>0</v>
      </c>
      <c r="C1266" s="139">
        <f>'제품 추가'!AC1264</f>
        <v>0</v>
      </c>
      <c r="D1266" s="138" t="e">
        <f>IF($D$2="주말",INDEX(표5[#All],MATCH(C1266,표5[[#All],[잉크]],0),18)+INDEX(표5[#All],MATCH(C1266,표5[[#All],[잉크]],0),21),INDEX(표5[#All],MATCH(C1266,표5[[#All],[잉크]],0),MATCH($D$2,표5[#Headers],0)+1))</f>
        <v>#N/A</v>
      </c>
      <c r="E1266" s="138" t="e">
        <f>IF($D$2="주말",INDEX(표5[#All],MATCH(C1266,표5[[#All],[잉크]],0),19)+INDEX(표5[#All],MATCH(C1266,표5[[#All],[잉크]],0),22),INDEX(표5[#All],MATCH(C1266,표5[[#All],[잉크]],0),MATCH($D$2,표5[#Headers],0)+2))</f>
        <v>#N/A</v>
      </c>
    </row>
    <row r="1267" spans="2:5" hidden="1" x14ac:dyDescent="0.3">
      <c r="B1267" s="56">
        <f t="shared" si="2"/>
        <v>0</v>
      </c>
      <c r="C1267" s="139">
        <f>'제품 추가'!AC1265</f>
        <v>0</v>
      </c>
      <c r="D1267" s="138" t="e">
        <f>IF($D$2="주말",INDEX(표5[#All],MATCH(C1267,표5[[#All],[잉크]],0),18)+INDEX(표5[#All],MATCH(C1267,표5[[#All],[잉크]],0),21),INDEX(표5[#All],MATCH(C1267,표5[[#All],[잉크]],0),MATCH($D$2,표5[#Headers],0)+1))</f>
        <v>#N/A</v>
      </c>
      <c r="E1267" s="138" t="e">
        <f>IF($D$2="주말",INDEX(표5[#All],MATCH(C1267,표5[[#All],[잉크]],0),19)+INDEX(표5[#All],MATCH(C1267,표5[[#All],[잉크]],0),22),INDEX(표5[#All],MATCH(C1267,표5[[#All],[잉크]],0),MATCH($D$2,표5[#Headers],0)+2))</f>
        <v>#N/A</v>
      </c>
    </row>
    <row r="1268" spans="2:5" hidden="1" x14ac:dyDescent="0.3">
      <c r="B1268" s="56">
        <f t="shared" si="2"/>
        <v>0</v>
      </c>
      <c r="C1268" s="139">
        <f>'제품 추가'!AC1266</f>
        <v>0</v>
      </c>
      <c r="D1268" s="138" t="e">
        <f>IF($D$2="주말",INDEX(표5[#All],MATCH(C1268,표5[[#All],[잉크]],0),18)+INDEX(표5[#All],MATCH(C1268,표5[[#All],[잉크]],0),21),INDEX(표5[#All],MATCH(C1268,표5[[#All],[잉크]],0),MATCH($D$2,표5[#Headers],0)+1))</f>
        <v>#N/A</v>
      </c>
      <c r="E1268" s="138" t="e">
        <f>IF($D$2="주말",INDEX(표5[#All],MATCH(C1268,표5[[#All],[잉크]],0),19)+INDEX(표5[#All],MATCH(C1268,표5[[#All],[잉크]],0),22),INDEX(표5[#All],MATCH(C1268,표5[[#All],[잉크]],0),MATCH($D$2,표5[#Headers],0)+2))</f>
        <v>#N/A</v>
      </c>
    </row>
    <row r="1269" spans="2:5" hidden="1" x14ac:dyDescent="0.3">
      <c r="B1269" s="56">
        <f t="shared" si="2"/>
        <v>0</v>
      </c>
      <c r="C1269" s="139">
        <f>'제품 추가'!AC1267</f>
        <v>0</v>
      </c>
      <c r="D1269" s="138" t="e">
        <f>IF($D$2="주말",INDEX(표5[#All],MATCH(C1269,표5[[#All],[잉크]],0),18)+INDEX(표5[#All],MATCH(C1269,표5[[#All],[잉크]],0),21),INDEX(표5[#All],MATCH(C1269,표5[[#All],[잉크]],0),MATCH($D$2,표5[#Headers],0)+1))</f>
        <v>#N/A</v>
      </c>
      <c r="E1269" s="138" t="e">
        <f>IF($D$2="주말",INDEX(표5[#All],MATCH(C1269,표5[[#All],[잉크]],0),19)+INDEX(표5[#All],MATCH(C1269,표5[[#All],[잉크]],0),22),INDEX(표5[#All],MATCH(C1269,표5[[#All],[잉크]],0),MATCH($D$2,표5[#Headers],0)+2))</f>
        <v>#N/A</v>
      </c>
    </row>
    <row r="1270" spans="2:5" hidden="1" x14ac:dyDescent="0.3">
      <c r="B1270" s="56">
        <f t="shared" si="2"/>
        <v>0</v>
      </c>
      <c r="C1270" s="139">
        <f>'제품 추가'!AC1268</f>
        <v>0</v>
      </c>
      <c r="D1270" s="138" t="e">
        <f>IF($D$2="주말",INDEX(표5[#All],MATCH(C1270,표5[[#All],[잉크]],0),18)+INDEX(표5[#All],MATCH(C1270,표5[[#All],[잉크]],0),21),INDEX(표5[#All],MATCH(C1270,표5[[#All],[잉크]],0),MATCH($D$2,표5[#Headers],0)+1))</f>
        <v>#N/A</v>
      </c>
      <c r="E1270" s="138" t="e">
        <f>IF($D$2="주말",INDEX(표5[#All],MATCH(C1270,표5[[#All],[잉크]],0),19)+INDEX(표5[#All],MATCH(C1270,표5[[#All],[잉크]],0),22),INDEX(표5[#All],MATCH(C1270,표5[[#All],[잉크]],0),MATCH($D$2,표5[#Headers],0)+2))</f>
        <v>#N/A</v>
      </c>
    </row>
    <row r="1271" spans="2:5" hidden="1" x14ac:dyDescent="0.3">
      <c r="B1271" s="56">
        <f t="shared" si="2"/>
        <v>0</v>
      </c>
      <c r="C1271" s="139">
        <f>'제품 추가'!AC1269</f>
        <v>0</v>
      </c>
      <c r="D1271" s="138" t="e">
        <f>IF($D$2="주말",INDEX(표5[#All],MATCH(C1271,표5[[#All],[잉크]],0),18)+INDEX(표5[#All],MATCH(C1271,표5[[#All],[잉크]],0),21),INDEX(표5[#All],MATCH(C1271,표5[[#All],[잉크]],0),MATCH($D$2,표5[#Headers],0)+1))</f>
        <v>#N/A</v>
      </c>
      <c r="E1271" s="138" t="e">
        <f>IF($D$2="주말",INDEX(표5[#All],MATCH(C1271,표5[[#All],[잉크]],0),19)+INDEX(표5[#All],MATCH(C1271,표5[[#All],[잉크]],0),22),INDEX(표5[#All],MATCH(C1271,표5[[#All],[잉크]],0),MATCH($D$2,표5[#Headers],0)+2))</f>
        <v>#N/A</v>
      </c>
    </row>
    <row r="1272" spans="2:5" hidden="1" x14ac:dyDescent="0.3">
      <c r="B1272" s="56">
        <f t="shared" si="2"/>
        <v>0</v>
      </c>
      <c r="C1272" s="139">
        <f>'제품 추가'!AC1270</f>
        <v>0</v>
      </c>
      <c r="D1272" s="138" t="e">
        <f>IF($D$2="주말",INDEX(표5[#All],MATCH(C1272,표5[[#All],[잉크]],0),18)+INDEX(표5[#All],MATCH(C1272,표5[[#All],[잉크]],0),21),INDEX(표5[#All],MATCH(C1272,표5[[#All],[잉크]],0),MATCH($D$2,표5[#Headers],0)+1))</f>
        <v>#N/A</v>
      </c>
      <c r="E1272" s="138" t="e">
        <f>IF($D$2="주말",INDEX(표5[#All],MATCH(C1272,표5[[#All],[잉크]],0),19)+INDEX(표5[#All],MATCH(C1272,표5[[#All],[잉크]],0),22),INDEX(표5[#All],MATCH(C1272,표5[[#All],[잉크]],0),MATCH($D$2,표5[#Headers],0)+2))</f>
        <v>#N/A</v>
      </c>
    </row>
    <row r="1273" spans="2:5" hidden="1" x14ac:dyDescent="0.3">
      <c r="B1273" s="56">
        <f t="shared" si="2"/>
        <v>0</v>
      </c>
      <c r="C1273" s="139">
        <f>'제품 추가'!AC1271</f>
        <v>0</v>
      </c>
      <c r="D1273" s="138" t="e">
        <f>IF($D$2="주말",INDEX(표5[#All],MATCH(C1273,표5[[#All],[잉크]],0),18)+INDEX(표5[#All],MATCH(C1273,표5[[#All],[잉크]],0),21),INDEX(표5[#All],MATCH(C1273,표5[[#All],[잉크]],0),MATCH($D$2,표5[#Headers],0)+1))</f>
        <v>#N/A</v>
      </c>
      <c r="E1273" s="138" t="e">
        <f>IF($D$2="주말",INDEX(표5[#All],MATCH(C1273,표5[[#All],[잉크]],0),19)+INDEX(표5[#All],MATCH(C1273,표5[[#All],[잉크]],0),22),INDEX(표5[#All],MATCH(C1273,표5[[#All],[잉크]],0),MATCH($D$2,표5[#Headers],0)+2))</f>
        <v>#N/A</v>
      </c>
    </row>
    <row r="1274" spans="2:5" hidden="1" x14ac:dyDescent="0.3">
      <c r="B1274" s="56">
        <f t="shared" si="2"/>
        <v>0</v>
      </c>
      <c r="C1274" s="139">
        <f>'제품 추가'!AC1272</f>
        <v>0</v>
      </c>
      <c r="D1274" s="138" t="e">
        <f>IF($D$2="주말",INDEX(표5[#All],MATCH(C1274,표5[[#All],[잉크]],0),18)+INDEX(표5[#All],MATCH(C1274,표5[[#All],[잉크]],0),21),INDEX(표5[#All],MATCH(C1274,표5[[#All],[잉크]],0),MATCH($D$2,표5[#Headers],0)+1))</f>
        <v>#N/A</v>
      </c>
      <c r="E1274" s="138" t="e">
        <f>IF($D$2="주말",INDEX(표5[#All],MATCH(C1274,표5[[#All],[잉크]],0),19)+INDEX(표5[#All],MATCH(C1274,표5[[#All],[잉크]],0),22),INDEX(표5[#All],MATCH(C1274,표5[[#All],[잉크]],0),MATCH($D$2,표5[#Headers],0)+2))</f>
        <v>#N/A</v>
      </c>
    </row>
    <row r="1275" spans="2:5" hidden="1" x14ac:dyDescent="0.3">
      <c r="B1275" s="56">
        <f t="shared" si="2"/>
        <v>0</v>
      </c>
      <c r="C1275" s="139">
        <f>'제품 추가'!AC1273</f>
        <v>0</v>
      </c>
      <c r="D1275" s="138" t="e">
        <f>IF($D$2="주말",INDEX(표5[#All],MATCH(C1275,표5[[#All],[잉크]],0),18)+INDEX(표5[#All],MATCH(C1275,표5[[#All],[잉크]],0),21),INDEX(표5[#All],MATCH(C1275,표5[[#All],[잉크]],0),MATCH($D$2,표5[#Headers],0)+1))</f>
        <v>#N/A</v>
      </c>
      <c r="E1275" s="138" t="e">
        <f>IF($D$2="주말",INDEX(표5[#All],MATCH(C1275,표5[[#All],[잉크]],0),19)+INDEX(표5[#All],MATCH(C1275,표5[[#All],[잉크]],0),22),INDEX(표5[#All],MATCH(C1275,표5[[#All],[잉크]],0),MATCH($D$2,표5[#Headers],0)+2))</f>
        <v>#N/A</v>
      </c>
    </row>
    <row r="1276" spans="2:5" hidden="1" x14ac:dyDescent="0.3">
      <c r="B1276" s="56">
        <f t="shared" si="2"/>
        <v>0</v>
      </c>
      <c r="C1276" s="139">
        <f>'제품 추가'!AC1274</f>
        <v>0</v>
      </c>
      <c r="D1276" s="138" t="e">
        <f>IF($D$2="주말",INDEX(표5[#All],MATCH(C1276,표5[[#All],[잉크]],0),18)+INDEX(표5[#All],MATCH(C1276,표5[[#All],[잉크]],0),21),INDEX(표5[#All],MATCH(C1276,표5[[#All],[잉크]],0),MATCH($D$2,표5[#Headers],0)+1))</f>
        <v>#N/A</v>
      </c>
      <c r="E1276" s="138" t="e">
        <f>IF($D$2="주말",INDEX(표5[#All],MATCH(C1276,표5[[#All],[잉크]],0),19)+INDEX(표5[#All],MATCH(C1276,표5[[#All],[잉크]],0),22),INDEX(표5[#All],MATCH(C1276,표5[[#All],[잉크]],0),MATCH($D$2,표5[#Headers],0)+2))</f>
        <v>#N/A</v>
      </c>
    </row>
    <row r="1277" spans="2:5" hidden="1" x14ac:dyDescent="0.3">
      <c r="B1277" s="56">
        <f t="shared" si="2"/>
        <v>0</v>
      </c>
      <c r="C1277" s="139">
        <f>'제품 추가'!AC1275</f>
        <v>0</v>
      </c>
      <c r="D1277" s="138" t="e">
        <f>IF($D$2="주말",INDEX(표5[#All],MATCH(C1277,표5[[#All],[잉크]],0),18)+INDEX(표5[#All],MATCH(C1277,표5[[#All],[잉크]],0),21),INDEX(표5[#All],MATCH(C1277,표5[[#All],[잉크]],0),MATCH($D$2,표5[#Headers],0)+1))</f>
        <v>#N/A</v>
      </c>
      <c r="E1277" s="138" t="e">
        <f>IF($D$2="주말",INDEX(표5[#All],MATCH(C1277,표5[[#All],[잉크]],0),19)+INDEX(표5[#All],MATCH(C1277,표5[[#All],[잉크]],0),22),INDEX(표5[#All],MATCH(C1277,표5[[#All],[잉크]],0),MATCH($D$2,표5[#Headers],0)+2))</f>
        <v>#N/A</v>
      </c>
    </row>
    <row r="1278" spans="2:5" hidden="1" x14ac:dyDescent="0.3">
      <c r="B1278" s="56">
        <f t="shared" si="2"/>
        <v>0</v>
      </c>
      <c r="C1278" s="139">
        <f>'제품 추가'!AC1276</f>
        <v>0</v>
      </c>
      <c r="D1278" s="138" t="e">
        <f>IF($D$2="주말",INDEX(표5[#All],MATCH(C1278,표5[[#All],[잉크]],0),18)+INDEX(표5[#All],MATCH(C1278,표5[[#All],[잉크]],0),21),INDEX(표5[#All],MATCH(C1278,표5[[#All],[잉크]],0),MATCH($D$2,표5[#Headers],0)+1))</f>
        <v>#N/A</v>
      </c>
      <c r="E1278" s="138" t="e">
        <f>IF($D$2="주말",INDEX(표5[#All],MATCH(C1278,표5[[#All],[잉크]],0),19)+INDEX(표5[#All],MATCH(C1278,표5[[#All],[잉크]],0),22),INDEX(표5[#All],MATCH(C1278,표5[[#All],[잉크]],0),MATCH($D$2,표5[#Headers],0)+2))</f>
        <v>#N/A</v>
      </c>
    </row>
    <row r="1279" spans="2:5" hidden="1" x14ac:dyDescent="0.3">
      <c r="B1279" s="56">
        <f t="shared" si="2"/>
        <v>0</v>
      </c>
      <c r="C1279" s="139">
        <f>'제품 추가'!AC1277</f>
        <v>0</v>
      </c>
      <c r="D1279" s="138" t="e">
        <f>IF($D$2="주말",INDEX(표5[#All],MATCH(C1279,표5[[#All],[잉크]],0),18)+INDEX(표5[#All],MATCH(C1279,표5[[#All],[잉크]],0),21),INDEX(표5[#All],MATCH(C1279,표5[[#All],[잉크]],0),MATCH($D$2,표5[#Headers],0)+1))</f>
        <v>#N/A</v>
      </c>
      <c r="E1279" s="138" t="e">
        <f>IF($D$2="주말",INDEX(표5[#All],MATCH(C1279,표5[[#All],[잉크]],0),19)+INDEX(표5[#All],MATCH(C1279,표5[[#All],[잉크]],0),22),INDEX(표5[#All],MATCH(C1279,표5[[#All],[잉크]],0),MATCH($D$2,표5[#Headers],0)+2))</f>
        <v>#N/A</v>
      </c>
    </row>
    <row r="1280" spans="2:5" hidden="1" x14ac:dyDescent="0.3">
      <c r="B1280" s="56">
        <f t="shared" si="2"/>
        <v>0</v>
      </c>
      <c r="C1280" s="139">
        <f>'제품 추가'!AC1278</f>
        <v>0</v>
      </c>
      <c r="D1280" s="138" t="e">
        <f>IF($D$2="주말",INDEX(표5[#All],MATCH(C1280,표5[[#All],[잉크]],0),18)+INDEX(표5[#All],MATCH(C1280,표5[[#All],[잉크]],0),21),INDEX(표5[#All],MATCH(C1280,표5[[#All],[잉크]],0),MATCH($D$2,표5[#Headers],0)+1))</f>
        <v>#N/A</v>
      </c>
      <c r="E1280" s="138" t="e">
        <f>IF($D$2="주말",INDEX(표5[#All],MATCH(C1280,표5[[#All],[잉크]],0),19)+INDEX(표5[#All],MATCH(C1280,표5[[#All],[잉크]],0),22),INDEX(표5[#All],MATCH(C1280,표5[[#All],[잉크]],0),MATCH($D$2,표5[#Headers],0)+2))</f>
        <v>#N/A</v>
      </c>
    </row>
    <row r="1281" spans="2:5" hidden="1" x14ac:dyDescent="0.3">
      <c r="B1281" s="56">
        <f t="shared" si="2"/>
        <v>0</v>
      </c>
      <c r="C1281" s="139">
        <f>'제품 추가'!AC1279</f>
        <v>0</v>
      </c>
      <c r="D1281" s="138" t="e">
        <f>IF($D$2="주말",INDEX(표5[#All],MATCH(C1281,표5[[#All],[잉크]],0),18)+INDEX(표5[#All],MATCH(C1281,표5[[#All],[잉크]],0),21),INDEX(표5[#All],MATCH(C1281,표5[[#All],[잉크]],0),MATCH($D$2,표5[#Headers],0)+1))</f>
        <v>#N/A</v>
      </c>
      <c r="E1281" s="138" t="e">
        <f>IF($D$2="주말",INDEX(표5[#All],MATCH(C1281,표5[[#All],[잉크]],0),19)+INDEX(표5[#All],MATCH(C1281,표5[[#All],[잉크]],0),22),INDEX(표5[#All],MATCH(C1281,표5[[#All],[잉크]],0),MATCH($D$2,표5[#Headers],0)+2))</f>
        <v>#N/A</v>
      </c>
    </row>
    <row r="1282" spans="2:5" hidden="1" x14ac:dyDescent="0.3">
      <c r="B1282" s="56">
        <f t="shared" si="2"/>
        <v>0</v>
      </c>
      <c r="C1282" s="139">
        <f>'제품 추가'!AC1280</f>
        <v>0</v>
      </c>
      <c r="D1282" s="138" t="e">
        <f>IF($D$2="주말",INDEX(표5[#All],MATCH(C1282,표5[[#All],[잉크]],0),18)+INDEX(표5[#All],MATCH(C1282,표5[[#All],[잉크]],0),21),INDEX(표5[#All],MATCH(C1282,표5[[#All],[잉크]],0),MATCH($D$2,표5[#Headers],0)+1))</f>
        <v>#N/A</v>
      </c>
      <c r="E1282" s="138" t="e">
        <f>IF($D$2="주말",INDEX(표5[#All],MATCH(C1282,표5[[#All],[잉크]],0),19)+INDEX(표5[#All],MATCH(C1282,표5[[#All],[잉크]],0),22),INDEX(표5[#All],MATCH(C1282,표5[[#All],[잉크]],0),MATCH($D$2,표5[#Headers],0)+2))</f>
        <v>#N/A</v>
      </c>
    </row>
    <row r="1283" spans="2:5" hidden="1" x14ac:dyDescent="0.3">
      <c r="B1283" s="56">
        <f t="shared" si="2"/>
        <v>0</v>
      </c>
      <c r="C1283" s="139">
        <f>'제품 추가'!AC1281</f>
        <v>0</v>
      </c>
      <c r="D1283" s="138" t="e">
        <f>IF($D$2="주말",INDEX(표5[#All],MATCH(C1283,표5[[#All],[잉크]],0),18)+INDEX(표5[#All],MATCH(C1283,표5[[#All],[잉크]],0),21),INDEX(표5[#All],MATCH(C1283,표5[[#All],[잉크]],0),MATCH($D$2,표5[#Headers],0)+1))</f>
        <v>#N/A</v>
      </c>
      <c r="E1283" s="138" t="e">
        <f>IF($D$2="주말",INDEX(표5[#All],MATCH(C1283,표5[[#All],[잉크]],0),19)+INDEX(표5[#All],MATCH(C1283,표5[[#All],[잉크]],0),22),INDEX(표5[#All],MATCH(C1283,표5[[#All],[잉크]],0),MATCH($D$2,표5[#Headers],0)+2))</f>
        <v>#N/A</v>
      </c>
    </row>
    <row r="1284" spans="2:5" hidden="1" x14ac:dyDescent="0.3">
      <c r="B1284" s="56">
        <f t="shared" si="2"/>
        <v>0</v>
      </c>
      <c r="C1284" s="139">
        <f>'제품 추가'!AC1282</f>
        <v>0</v>
      </c>
      <c r="D1284" s="138" t="e">
        <f>IF($D$2="주말",INDEX(표5[#All],MATCH(C1284,표5[[#All],[잉크]],0),18)+INDEX(표5[#All],MATCH(C1284,표5[[#All],[잉크]],0),21),INDEX(표5[#All],MATCH(C1284,표5[[#All],[잉크]],0),MATCH($D$2,표5[#Headers],0)+1))</f>
        <v>#N/A</v>
      </c>
      <c r="E1284" s="138" t="e">
        <f>IF($D$2="주말",INDEX(표5[#All],MATCH(C1284,표5[[#All],[잉크]],0),19)+INDEX(표5[#All],MATCH(C1284,표5[[#All],[잉크]],0),22),INDEX(표5[#All],MATCH(C1284,표5[[#All],[잉크]],0),MATCH($D$2,표5[#Headers],0)+2))</f>
        <v>#N/A</v>
      </c>
    </row>
    <row r="1285" spans="2:5" hidden="1" x14ac:dyDescent="0.3">
      <c r="B1285" s="56">
        <f t="shared" si="2"/>
        <v>0</v>
      </c>
      <c r="C1285" s="139">
        <f>'제품 추가'!AC1283</f>
        <v>0</v>
      </c>
      <c r="D1285" s="138" t="e">
        <f>IF($D$2="주말",INDEX(표5[#All],MATCH(C1285,표5[[#All],[잉크]],0),18)+INDEX(표5[#All],MATCH(C1285,표5[[#All],[잉크]],0),21),INDEX(표5[#All],MATCH(C1285,표5[[#All],[잉크]],0),MATCH($D$2,표5[#Headers],0)+1))</f>
        <v>#N/A</v>
      </c>
      <c r="E1285" s="138" t="e">
        <f>IF($D$2="주말",INDEX(표5[#All],MATCH(C1285,표5[[#All],[잉크]],0),19)+INDEX(표5[#All],MATCH(C1285,표5[[#All],[잉크]],0),22),INDEX(표5[#All],MATCH(C1285,표5[[#All],[잉크]],0),MATCH($D$2,표5[#Headers],0)+2))</f>
        <v>#N/A</v>
      </c>
    </row>
    <row r="1286" spans="2:5" hidden="1" x14ac:dyDescent="0.3">
      <c r="B1286" s="56">
        <f t="shared" ref="B1286:B1349" si="3">IFERROR(SUM(D1286:E1286),0)</f>
        <v>0</v>
      </c>
      <c r="C1286" s="139">
        <f>'제품 추가'!AC1284</f>
        <v>0</v>
      </c>
      <c r="D1286" s="138" t="e">
        <f>IF($D$2="주말",INDEX(표5[#All],MATCH(C1286,표5[[#All],[잉크]],0),18)+INDEX(표5[#All],MATCH(C1286,표5[[#All],[잉크]],0),21),INDEX(표5[#All],MATCH(C1286,표5[[#All],[잉크]],0),MATCH($D$2,표5[#Headers],0)+1))</f>
        <v>#N/A</v>
      </c>
      <c r="E1286" s="138" t="e">
        <f>IF($D$2="주말",INDEX(표5[#All],MATCH(C1286,표5[[#All],[잉크]],0),19)+INDEX(표5[#All],MATCH(C1286,표5[[#All],[잉크]],0),22),INDEX(표5[#All],MATCH(C1286,표5[[#All],[잉크]],0),MATCH($D$2,표5[#Headers],0)+2))</f>
        <v>#N/A</v>
      </c>
    </row>
    <row r="1287" spans="2:5" hidden="1" x14ac:dyDescent="0.3">
      <c r="B1287" s="56">
        <f t="shared" si="3"/>
        <v>0</v>
      </c>
      <c r="C1287" s="139">
        <f>'제품 추가'!AC1285</f>
        <v>0</v>
      </c>
      <c r="D1287" s="138" t="e">
        <f>IF($D$2="주말",INDEX(표5[#All],MATCH(C1287,표5[[#All],[잉크]],0),18)+INDEX(표5[#All],MATCH(C1287,표5[[#All],[잉크]],0),21),INDEX(표5[#All],MATCH(C1287,표5[[#All],[잉크]],0),MATCH($D$2,표5[#Headers],0)+1))</f>
        <v>#N/A</v>
      </c>
      <c r="E1287" s="138" t="e">
        <f>IF($D$2="주말",INDEX(표5[#All],MATCH(C1287,표5[[#All],[잉크]],0),19)+INDEX(표5[#All],MATCH(C1287,표5[[#All],[잉크]],0),22),INDEX(표5[#All],MATCH(C1287,표5[[#All],[잉크]],0),MATCH($D$2,표5[#Headers],0)+2))</f>
        <v>#N/A</v>
      </c>
    </row>
    <row r="1288" spans="2:5" hidden="1" x14ac:dyDescent="0.3">
      <c r="B1288" s="56">
        <f t="shared" si="3"/>
        <v>0</v>
      </c>
      <c r="C1288" s="139">
        <f>'제품 추가'!AC1286</f>
        <v>0</v>
      </c>
      <c r="D1288" s="138" t="e">
        <f>IF($D$2="주말",INDEX(표5[#All],MATCH(C1288,표5[[#All],[잉크]],0),18)+INDEX(표5[#All],MATCH(C1288,표5[[#All],[잉크]],0),21),INDEX(표5[#All],MATCH(C1288,표5[[#All],[잉크]],0),MATCH($D$2,표5[#Headers],0)+1))</f>
        <v>#N/A</v>
      </c>
      <c r="E1288" s="138" t="e">
        <f>IF($D$2="주말",INDEX(표5[#All],MATCH(C1288,표5[[#All],[잉크]],0),19)+INDEX(표5[#All],MATCH(C1288,표5[[#All],[잉크]],0),22),INDEX(표5[#All],MATCH(C1288,표5[[#All],[잉크]],0),MATCH($D$2,표5[#Headers],0)+2))</f>
        <v>#N/A</v>
      </c>
    </row>
    <row r="1289" spans="2:5" hidden="1" x14ac:dyDescent="0.3">
      <c r="B1289" s="56">
        <f t="shared" si="3"/>
        <v>0</v>
      </c>
      <c r="C1289" s="139">
        <f>'제품 추가'!AC1287</f>
        <v>0</v>
      </c>
      <c r="D1289" s="138" t="e">
        <f>IF($D$2="주말",INDEX(표5[#All],MATCH(C1289,표5[[#All],[잉크]],0),18)+INDEX(표5[#All],MATCH(C1289,표5[[#All],[잉크]],0),21),INDEX(표5[#All],MATCH(C1289,표5[[#All],[잉크]],0),MATCH($D$2,표5[#Headers],0)+1))</f>
        <v>#N/A</v>
      </c>
      <c r="E1289" s="138" t="e">
        <f>IF($D$2="주말",INDEX(표5[#All],MATCH(C1289,표5[[#All],[잉크]],0),19)+INDEX(표5[#All],MATCH(C1289,표5[[#All],[잉크]],0),22),INDEX(표5[#All],MATCH(C1289,표5[[#All],[잉크]],0),MATCH($D$2,표5[#Headers],0)+2))</f>
        <v>#N/A</v>
      </c>
    </row>
    <row r="1290" spans="2:5" hidden="1" x14ac:dyDescent="0.3">
      <c r="B1290" s="56">
        <f t="shared" si="3"/>
        <v>0</v>
      </c>
      <c r="C1290" s="139">
        <f>'제품 추가'!AC1288</f>
        <v>0</v>
      </c>
      <c r="D1290" s="138" t="e">
        <f>IF($D$2="주말",INDEX(표5[#All],MATCH(C1290,표5[[#All],[잉크]],0),18)+INDEX(표5[#All],MATCH(C1290,표5[[#All],[잉크]],0),21),INDEX(표5[#All],MATCH(C1290,표5[[#All],[잉크]],0),MATCH($D$2,표5[#Headers],0)+1))</f>
        <v>#N/A</v>
      </c>
      <c r="E1290" s="138" t="e">
        <f>IF($D$2="주말",INDEX(표5[#All],MATCH(C1290,표5[[#All],[잉크]],0),19)+INDEX(표5[#All],MATCH(C1290,표5[[#All],[잉크]],0),22),INDEX(표5[#All],MATCH(C1290,표5[[#All],[잉크]],0),MATCH($D$2,표5[#Headers],0)+2))</f>
        <v>#N/A</v>
      </c>
    </row>
    <row r="1291" spans="2:5" hidden="1" x14ac:dyDescent="0.3">
      <c r="B1291" s="56">
        <f t="shared" si="3"/>
        <v>0</v>
      </c>
      <c r="C1291" s="139">
        <f>'제품 추가'!AC1289</f>
        <v>0</v>
      </c>
      <c r="D1291" s="138" t="e">
        <f>IF($D$2="주말",INDEX(표5[#All],MATCH(C1291,표5[[#All],[잉크]],0),18)+INDEX(표5[#All],MATCH(C1291,표5[[#All],[잉크]],0),21),INDEX(표5[#All],MATCH(C1291,표5[[#All],[잉크]],0),MATCH($D$2,표5[#Headers],0)+1))</f>
        <v>#N/A</v>
      </c>
      <c r="E1291" s="138" t="e">
        <f>IF($D$2="주말",INDEX(표5[#All],MATCH(C1291,표5[[#All],[잉크]],0),19)+INDEX(표5[#All],MATCH(C1291,표5[[#All],[잉크]],0),22),INDEX(표5[#All],MATCH(C1291,표5[[#All],[잉크]],0),MATCH($D$2,표5[#Headers],0)+2))</f>
        <v>#N/A</v>
      </c>
    </row>
    <row r="1292" spans="2:5" hidden="1" x14ac:dyDescent="0.3">
      <c r="B1292" s="56">
        <f t="shared" si="3"/>
        <v>0</v>
      </c>
      <c r="C1292" s="139">
        <f>'제품 추가'!AC1290</f>
        <v>0</v>
      </c>
      <c r="D1292" s="138" t="e">
        <f>IF($D$2="주말",INDEX(표5[#All],MATCH(C1292,표5[[#All],[잉크]],0),18)+INDEX(표5[#All],MATCH(C1292,표5[[#All],[잉크]],0),21),INDEX(표5[#All],MATCH(C1292,표5[[#All],[잉크]],0),MATCH($D$2,표5[#Headers],0)+1))</f>
        <v>#N/A</v>
      </c>
      <c r="E1292" s="138" t="e">
        <f>IF($D$2="주말",INDEX(표5[#All],MATCH(C1292,표5[[#All],[잉크]],0),19)+INDEX(표5[#All],MATCH(C1292,표5[[#All],[잉크]],0),22),INDEX(표5[#All],MATCH(C1292,표5[[#All],[잉크]],0),MATCH($D$2,표5[#Headers],0)+2))</f>
        <v>#N/A</v>
      </c>
    </row>
    <row r="1293" spans="2:5" hidden="1" x14ac:dyDescent="0.3">
      <c r="B1293" s="56">
        <f t="shared" si="3"/>
        <v>0</v>
      </c>
      <c r="C1293" s="139">
        <f>'제품 추가'!AC1291</f>
        <v>0</v>
      </c>
      <c r="D1293" s="138" t="e">
        <f>IF($D$2="주말",INDEX(표5[#All],MATCH(C1293,표5[[#All],[잉크]],0),18)+INDEX(표5[#All],MATCH(C1293,표5[[#All],[잉크]],0),21),INDEX(표5[#All],MATCH(C1293,표5[[#All],[잉크]],0),MATCH($D$2,표5[#Headers],0)+1))</f>
        <v>#N/A</v>
      </c>
      <c r="E1293" s="138" t="e">
        <f>IF($D$2="주말",INDEX(표5[#All],MATCH(C1293,표5[[#All],[잉크]],0),19)+INDEX(표5[#All],MATCH(C1293,표5[[#All],[잉크]],0),22),INDEX(표5[#All],MATCH(C1293,표5[[#All],[잉크]],0),MATCH($D$2,표5[#Headers],0)+2))</f>
        <v>#N/A</v>
      </c>
    </row>
    <row r="1294" spans="2:5" hidden="1" x14ac:dyDescent="0.3">
      <c r="B1294" s="56">
        <f t="shared" si="3"/>
        <v>0</v>
      </c>
      <c r="C1294" s="139">
        <f>'제품 추가'!AC1292</f>
        <v>0</v>
      </c>
      <c r="D1294" s="138" t="e">
        <f>IF($D$2="주말",INDEX(표5[#All],MATCH(C1294,표5[[#All],[잉크]],0),18)+INDEX(표5[#All],MATCH(C1294,표5[[#All],[잉크]],0),21),INDEX(표5[#All],MATCH(C1294,표5[[#All],[잉크]],0),MATCH($D$2,표5[#Headers],0)+1))</f>
        <v>#N/A</v>
      </c>
      <c r="E1294" s="138" t="e">
        <f>IF($D$2="주말",INDEX(표5[#All],MATCH(C1294,표5[[#All],[잉크]],0),19)+INDEX(표5[#All],MATCH(C1294,표5[[#All],[잉크]],0),22),INDEX(표5[#All],MATCH(C1294,표5[[#All],[잉크]],0),MATCH($D$2,표5[#Headers],0)+2))</f>
        <v>#N/A</v>
      </c>
    </row>
    <row r="1295" spans="2:5" hidden="1" x14ac:dyDescent="0.3">
      <c r="B1295" s="56">
        <f t="shared" si="3"/>
        <v>0</v>
      </c>
      <c r="C1295" s="139">
        <f>'제품 추가'!AC1293</f>
        <v>0</v>
      </c>
      <c r="D1295" s="138" t="e">
        <f>IF($D$2="주말",INDEX(표5[#All],MATCH(C1295,표5[[#All],[잉크]],0),18)+INDEX(표5[#All],MATCH(C1295,표5[[#All],[잉크]],0),21),INDEX(표5[#All],MATCH(C1295,표5[[#All],[잉크]],0),MATCH($D$2,표5[#Headers],0)+1))</f>
        <v>#N/A</v>
      </c>
      <c r="E1295" s="138" t="e">
        <f>IF($D$2="주말",INDEX(표5[#All],MATCH(C1295,표5[[#All],[잉크]],0),19)+INDEX(표5[#All],MATCH(C1295,표5[[#All],[잉크]],0),22),INDEX(표5[#All],MATCH(C1295,표5[[#All],[잉크]],0),MATCH($D$2,표5[#Headers],0)+2))</f>
        <v>#N/A</v>
      </c>
    </row>
    <row r="1296" spans="2:5" hidden="1" x14ac:dyDescent="0.3">
      <c r="B1296" s="56">
        <f t="shared" si="3"/>
        <v>0</v>
      </c>
      <c r="C1296" s="139">
        <f>'제품 추가'!AC1294</f>
        <v>0</v>
      </c>
      <c r="D1296" s="138" t="e">
        <f>IF($D$2="주말",INDEX(표5[#All],MATCH(C1296,표5[[#All],[잉크]],0),18)+INDEX(표5[#All],MATCH(C1296,표5[[#All],[잉크]],0),21),INDEX(표5[#All],MATCH(C1296,표5[[#All],[잉크]],0),MATCH($D$2,표5[#Headers],0)+1))</f>
        <v>#N/A</v>
      </c>
      <c r="E1296" s="138" t="e">
        <f>IF($D$2="주말",INDEX(표5[#All],MATCH(C1296,표5[[#All],[잉크]],0),19)+INDEX(표5[#All],MATCH(C1296,표5[[#All],[잉크]],0),22),INDEX(표5[#All],MATCH(C1296,표5[[#All],[잉크]],0),MATCH($D$2,표5[#Headers],0)+2))</f>
        <v>#N/A</v>
      </c>
    </row>
    <row r="1297" spans="2:5" hidden="1" x14ac:dyDescent="0.3">
      <c r="B1297" s="56">
        <f t="shared" si="3"/>
        <v>0</v>
      </c>
      <c r="C1297" s="139">
        <f>'제품 추가'!AC1295</f>
        <v>0</v>
      </c>
      <c r="D1297" s="138" t="e">
        <f>IF($D$2="주말",INDEX(표5[#All],MATCH(C1297,표5[[#All],[잉크]],0),18)+INDEX(표5[#All],MATCH(C1297,표5[[#All],[잉크]],0),21),INDEX(표5[#All],MATCH(C1297,표5[[#All],[잉크]],0),MATCH($D$2,표5[#Headers],0)+1))</f>
        <v>#N/A</v>
      </c>
      <c r="E1297" s="138" t="e">
        <f>IF($D$2="주말",INDEX(표5[#All],MATCH(C1297,표5[[#All],[잉크]],0),19)+INDEX(표5[#All],MATCH(C1297,표5[[#All],[잉크]],0),22),INDEX(표5[#All],MATCH(C1297,표5[[#All],[잉크]],0),MATCH($D$2,표5[#Headers],0)+2))</f>
        <v>#N/A</v>
      </c>
    </row>
    <row r="1298" spans="2:5" hidden="1" x14ac:dyDescent="0.3">
      <c r="B1298" s="56">
        <f t="shared" si="3"/>
        <v>0</v>
      </c>
      <c r="C1298" s="139">
        <f>'제품 추가'!AC1296</f>
        <v>0</v>
      </c>
      <c r="D1298" s="138" t="e">
        <f>IF($D$2="주말",INDEX(표5[#All],MATCH(C1298,표5[[#All],[잉크]],0),18)+INDEX(표5[#All],MATCH(C1298,표5[[#All],[잉크]],0),21),INDEX(표5[#All],MATCH(C1298,표5[[#All],[잉크]],0),MATCH($D$2,표5[#Headers],0)+1))</f>
        <v>#N/A</v>
      </c>
      <c r="E1298" s="138" t="e">
        <f>IF($D$2="주말",INDEX(표5[#All],MATCH(C1298,표5[[#All],[잉크]],0),19)+INDEX(표5[#All],MATCH(C1298,표5[[#All],[잉크]],0),22),INDEX(표5[#All],MATCH(C1298,표5[[#All],[잉크]],0),MATCH($D$2,표5[#Headers],0)+2))</f>
        <v>#N/A</v>
      </c>
    </row>
    <row r="1299" spans="2:5" hidden="1" x14ac:dyDescent="0.3">
      <c r="B1299" s="56">
        <f t="shared" si="3"/>
        <v>0</v>
      </c>
      <c r="C1299" s="139">
        <f>'제품 추가'!AC1297</f>
        <v>0</v>
      </c>
      <c r="D1299" s="138" t="e">
        <f>IF($D$2="주말",INDEX(표5[#All],MATCH(C1299,표5[[#All],[잉크]],0),18)+INDEX(표5[#All],MATCH(C1299,표5[[#All],[잉크]],0),21),INDEX(표5[#All],MATCH(C1299,표5[[#All],[잉크]],0),MATCH($D$2,표5[#Headers],0)+1))</f>
        <v>#N/A</v>
      </c>
      <c r="E1299" s="138" t="e">
        <f>IF($D$2="주말",INDEX(표5[#All],MATCH(C1299,표5[[#All],[잉크]],0),19)+INDEX(표5[#All],MATCH(C1299,표5[[#All],[잉크]],0),22),INDEX(표5[#All],MATCH(C1299,표5[[#All],[잉크]],0),MATCH($D$2,표5[#Headers],0)+2))</f>
        <v>#N/A</v>
      </c>
    </row>
    <row r="1300" spans="2:5" hidden="1" x14ac:dyDescent="0.3">
      <c r="B1300" s="56">
        <f t="shared" si="3"/>
        <v>0</v>
      </c>
      <c r="C1300" s="139">
        <f>'제품 추가'!AC1298</f>
        <v>0</v>
      </c>
      <c r="D1300" s="138" t="e">
        <f>IF($D$2="주말",INDEX(표5[#All],MATCH(C1300,표5[[#All],[잉크]],0),18)+INDEX(표5[#All],MATCH(C1300,표5[[#All],[잉크]],0),21),INDEX(표5[#All],MATCH(C1300,표5[[#All],[잉크]],0),MATCH($D$2,표5[#Headers],0)+1))</f>
        <v>#N/A</v>
      </c>
      <c r="E1300" s="138" t="e">
        <f>IF($D$2="주말",INDEX(표5[#All],MATCH(C1300,표5[[#All],[잉크]],0),19)+INDEX(표5[#All],MATCH(C1300,표5[[#All],[잉크]],0),22),INDEX(표5[#All],MATCH(C1300,표5[[#All],[잉크]],0),MATCH($D$2,표5[#Headers],0)+2))</f>
        <v>#N/A</v>
      </c>
    </row>
    <row r="1301" spans="2:5" hidden="1" x14ac:dyDescent="0.3">
      <c r="B1301" s="56">
        <f t="shared" si="3"/>
        <v>0</v>
      </c>
      <c r="C1301" s="139">
        <f>'제품 추가'!AC1299</f>
        <v>0</v>
      </c>
      <c r="D1301" s="138" t="e">
        <f>IF($D$2="주말",INDEX(표5[#All],MATCH(C1301,표5[[#All],[잉크]],0),18)+INDEX(표5[#All],MATCH(C1301,표5[[#All],[잉크]],0),21),INDEX(표5[#All],MATCH(C1301,표5[[#All],[잉크]],0),MATCH($D$2,표5[#Headers],0)+1))</f>
        <v>#N/A</v>
      </c>
      <c r="E1301" s="138" t="e">
        <f>IF($D$2="주말",INDEX(표5[#All],MATCH(C1301,표5[[#All],[잉크]],0),19)+INDEX(표5[#All],MATCH(C1301,표5[[#All],[잉크]],0),22),INDEX(표5[#All],MATCH(C1301,표5[[#All],[잉크]],0),MATCH($D$2,표5[#Headers],0)+2))</f>
        <v>#N/A</v>
      </c>
    </row>
    <row r="1302" spans="2:5" hidden="1" x14ac:dyDescent="0.3">
      <c r="B1302" s="56">
        <f t="shared" si="3"/>
        <v>0</v>
      </c>
      <c r="C1302" s="139">
        <f>'제품 추가'!AC1300</f>
        <v>0</v>
      </c>
      <c r="D1302" s="138" t="e">
        <f>IF($D$2="주말",INDEX(표5[#All],MATCH(C1302,표5[[#All],[잉크]],0),18)+INDEX(표5[#All],MATCH(C1302,표5[[#All],[잉크]],0),21),INDEX(표5[#All],MATCH(C1302,표5[[#All],[잉크]],0),MATCH($D$2,표5[#Headers],0)+1))</f>
        <v>#N/A</v>
      </c>
      <c r="E1302" s="138" t="e">
        <f>IF($D$2="주말",INDEX(표5[#All],MATCH(C1302,표5[[#All],[잉크]],0),19)+INDEX(표5[#All],MATCH(C1302,표5[[#All],[잉크]],0),22),INDEX(표5[#All],MATCH(C1302,표5[[#All],[잉크]],0),MATCH($D$2,표5[#Headers],0)+2))</f>
        <v>#N/A</v>
      </c>
    </row>
    <row r="1303" spans="2:5" hidden="1" x14ac:dyDescent="0.3">
      <c r="B1303" s="56">
        <f t="shared" si="3"/>
        <v>0</v>
      </c>
      <c r="C1303" s="139">
        <f>'제품 추가'!AC1301</f>
        <v>0</v>
      </c>
      <c r="D1303" s="138" t="e">
        <f>IF($D$2="주말",INDEX(표5[#All],MATCH(C1303,표5[[#All],[잉크]],0),18)+INDEX(표5[#All],MATCH(C1303,표5[[#All],[잉크]],0),21),INDEX(표5[#All],MATCH(C1303,표5[[#All],[잉크]],0),MATCH($D$2,표5[#Headers],0)+1))</f>
        <v>#N/A</v>
      </c>
      <c r="E1303" s="138" t="e">
        <f>IF($D$2="주말",INDEX(표5[#All],MATCH(C1303,표5[[#All],[잉크]],0),19)+INDEX(표5[#All],MATCH(C1303,표5[[#All],[잉크]],0),22),INDEX(표5[#All],MATCH(C1303,표5[[#All],[잉크]],0),MATCH($D$2,표5[#Headers],0)+2))</f>
        <v>#N/A</v>
      </c>
    </row>
    <row r="1304" spans="2:5" hidden="1" x14ac:dyDescent="0.3">
      <c r="B1304" s="56">
        <f t="shared" si="3"/>
        <v>0</v>
      </c>
      <c r="C1304" s="139">
        <f>'제품 추가'!AC1302</f>
        <v>0</v>
      </c>
      <c r="D1304" s="138" t="e">
        <f>IF($D$2="주말",INDEX(표5[#All],MATCH(C1304,표5[[#All],[잉크]],0),18)+INDEX(표5[#All],MATCH(C1304,표5[[#All],[잉크]],0),21),INDEX(표5[#All],MATCH(C1304,표5[[#All],[잉크]],0),MATCH($D$2,표5[#Headers],0)+1))</f>
        <v>#N/A</v>
      </c>
      <c r="E1304" s="138" t="e">
        <f>IF($D$2="주말",INDEX(표5[#All],MATCH(C1304,표5[[#All],[잉크]],0),19)+INDEX(표5[#All],MATCH(C1304,표5[[#All],[잉크]],0),22),INDEX(표5[#All],MATCH(C1304,표5[[#All],[잉크]],0),MATCH($D$2,표5[#Headers],0)+2))</f>
        <v>#N/A</v>
      </c>
    </row>
    <row r="1305" spans="2:5" hidden="1" x14ac:dyDescent="0.3">
      <c r="B1305" s="56">
        <f t="shared" si="3"/>
        <v>0</v>
      </c>
      <c r="C1305" s="139">
        <f>'제품 추가'!AC1303</f>
        <v>0</v>
      </c>
      <c r="D1305" s="138" t="e">
        <f>IF($D$2="주말",INDEX(표5[#All],MATCH(C1305,표5[[#All],[잉크]],0),18)+INDEX(표5[#All],MATCH(C1305,표5[[#All],[잉크]],0),21),INDEX(표5[#All],MATCH(C1305,표5[[#All],[잉크]],0),MATCH($D$2,표5[#Headers],0)+1))</f>
        <v>#N/A</v>
      </c>
      <c r="E1305" s="138" t="e">
        <f>IF($D$2="주말",INDEX(표5[#All],MATCH(C1305,표5[[#All],[잉크]],0),19)+INDEX(표5[#All],MATCH(C1305,표5[[#All],[잉크]],0),22),INDEX(표5[#All],MATCH(C1305,표5[[#All],[잉크]],0),MATCH($D$2,표5[#Headers],0)+2))</f>
        <v>#N/A</v>
      </c>
    </row>
    <row r="1306" spans="2:5" hidden="1" x14ac:dyDescent="0.3">
      <c r="B1306" s="56">
        <f t="shared" si="3"/>
        <v>0</v>
      </c>
      <c r="C1306" s="139">
        <f>'제품 추가'!AC1304</f>
        <v>0</v>
      </c>
      <c r="D1306" s="138" t="e">
        <f>IF($D$2="주말",INDEX(표5[#All],MATCH(C1306,표5[[#All],[잉크]],0),18)+INDEX(표5[#All],MATCH(C1306,표5[[#All],[잉크]],0),21),INDEX(표5[#All],MATCH(C1306,표5[[#All],[잉크]],0),MATCH($D$2,표5[#Headers],0)+1))</f>
        <v>#N/A</v>
      </c>
      <c r="E1306" s="138" t="e">
        <f>IF($D$2="주말",INDEX(표5[#All],MATCH(C1306,표5[[#All],[잉크]],0),19)+INDEX(표5[#All],MATCH(C1306,표5[[#All],[잉크]],0),22),INDEX(표5[#All],MATCH(C1306,표5[[#All],[잉크]],0),MATCH($D$2,표5[#Headers],0)+2))</f>
        <v>#N/A</v>
      </c>
    </row>
    <row r="1307" spans="2:5" hidden="1" x14ac:dyDescent="0.3">
      <c r="B1307" s="56">
        <f t="shared" si="3"/>
        <v>0</v>
      </c>
      <c r="C1307" s="139">
        <f>'제품 추가'!AC1305</f>
        <v>0</v>
      </c>
      <c r="D1307" s="138" t="e">
        <f>IF($D$2="주말",INDEX(표5[#All],MATCH(C1307,표5[[#All],[잉크]],0),18)+INDEX(표5[#All],MATCH(C1307,표5[[#All],[잉크]],0),21),INDEX(표5[#All],MATCH(C1307,표5[[#All],[잉크]],0),MATCH($D$2,표5[#Headers],0)+1))</f>
        <v>#N/A</v>
      </c>
      <c r="E1307" s="138" t="e">
        <f>IF($D$2="주말",INDEX(표5[#All],MATCH(C1307,표5[[#All],[잉크]],0),19)+INDEX(표5[#All],MATCH(C1307,표5[[#All],[잉크]],0),22),INDEX(표5[#All],MATCH(C1307,표5[[#All],[잉크]],0),MATCH($D$2,표5[#Headers],0)+2))</f>
        <v>#N/A</v>
      </c>
    </row>
    <row r="1308" spans="2:5" hidden="1" x14ac:dyDescent="0.3">
      <c r="B1308" s="56">
        <f t="shared" si="3"/>
        <v>0</v>
      </c>
      <c r="C1308" s="139">
        <f>'제품 추가'!AC1306</f>
        <v>0</v>
      </c>
      <c r="D1308" s="138" t="e">
        <f>IF($D$2="주말",INDEX(표5[#All],MATCH(C1308,표5[[#All],[잉크]],0),18)+INDEX(표5[#All],MATCH(C1308,표5[[#All],[잉크]],0),21),INDEX(표5[#All],MATCH(C1308,표5[[#All],[잉크]],0),MATCH($D$2,표5[#Headers],0)+1))</f>
        <v>#N/A</v>
      </c>
      <c r="E1308" s="138" t="e">
        <f>IF($D$2="주말",INDEX(표5[#All],MATCH(C1308,표5[[#All],[잉크]],0),19)+INDEX(표5[#All],MATCH(C1308,표5[[#All],[잉크]],0),22),INDEX(표5[#All],MATCH(C1308,표5[[#All],[잉크]],0),MATCH($D$2,표5[#Headers],0)+2))</f>
        <v>#N/A</v>
      </c>
    </row>
    <row r="1309" spans="2:5" hidden="1" x14ac:dyDescent="0.3">
      <c r="B1309" s="56">
        <f t="shared" si="3"/>
        <v>0</v>
      </c>
      <c r="C1309" s="139">
        <f>'제품 추가'!AC1307</f>
        <v>0</v>
      </c>
      <c r="D1309" s="138" t="e">
        <f>IF($D$2="주말",INDEX(표5[#All],MATCH(C1309,표5[[#All],[잉크]],0),18)+INDEX(표5[#All],MATCH(C1309,표5[[#All],[잉크]],0),21),INDEX(표5[#All],MATCH(C1309,표5[[#All],[잉크]],0),MATCH($D$2,표5[#Headers],0)+1))</f>
        <v>#N/A</v>
      </c>
      <c r="E1309" s="138" t="e">
        <f>IF($D$2="주말",INDEX(표5[#All],MATCH(C1309,표5[[#All],[잉크]],0),19)+INDEX(표5[#All],MATCH(C1309,표5[[#All],[잉크]],0),22),INDEX(표5[#All],MATCH(C1309,표5[[#All],[잉크]],0),MATCH($D$2,표5[#Headers],0)+2))</f>
        <v>#N/A</v>
      </c>
    </row>
    <row r="1310" spans="2:5" hidden="1" x14ac:dyDescent="0.3">
      <c r="B1310" s="56">
        <f t="shared" si="3"/>
        <v>0</v>
      </c>
      <c r="C1310" s="139">
        <f>'제품 추가'!AC1308</f>
        <v>0</v>
      </c>
      <c r="D1310" s="138" t="e">
        <f>IF($D$2="주말",INDEX(표5[#All],MATCH(C1310,표5[[#All],[잉크]],0),18)+INDEX(표5[#All],MATCH(C1310,표5[[#All],[잉크]],0),21),INDEX(표5[#All],MATCH(C1310,표5[[#All],[잉크]],0),MATCH($D$2,표5[#Headers],0)+1))</f>
        <v>#N/A</v>
      </c>
      <c r="E1310" s="138" t="e">
        <f>IF($D$2="주말",INDEX(표5[#All],MATCH(C1310,표5[[#All],[잉크]],0),19)+INDEX(표5[#All],MATCH(C1310,표5[[#All],[잉크]],0),22),INDEX(표5[#All],MATCH(C1310,표5[[#All],[잉크]],0),MATCH($D$2,표5[#Headers],0)+2))</f>
        <v>#N/A</v>
      </c>
    </row>
    <row r="1311" spans="2:5" hidden="1" x14ac:dyDescent="0.3">
      <c r="B1311" s="56">
        <f t="shared" si="3"/>
        <v>0</v>
      </c>
      <c r="C1311" s="139">
        <f>'제품 추가'!AC1309</f>
        <v>0</v>
      </c>
      <c r="D1311" s="138" t="e">
        <f>IF($D$2="주말",INDEX(표5[#All],MATCH(C1311,표5[[#All],[잉크]],0),18)+INDEX(표5[#All],MATCH(C1311,표5[[#All],[잉크]],0),21),INDEX(표5[#All],MATCH(C1311,표5[[#All],[잉크]],0),MATCH($D$2,표5[#Headers],0)+1))</f>
        <v>#N/A</v>
      </c>
      <c r="E1311" s="138" t="e">
        <f>IF($D$2="주말",INDEX(표5[#All],MATCH(C1311,표5[[#All],[잉크]],0),19)+INDEX(표5[#All],MATCH(C1311,표5[[#All],[잉크]],0),22),INDEX(표5[#All],MATCH(C1311,표5[[#All],[잉크]],0),MATCH($D$2,표5[#Headers],0)+2))</f>
        <v>#N/A</v>
      </c>
    </row>
    <row r="1312" spans="2:5" hidden="1" x14ac:dyDescent="0.3">
      <c r="B1312" s="56">
        <f t="shared" si="3"/>
        <v>0</v>
      </c>
      <c r="C1312" s="139">
        <f>'제품 추가'!AC1310</f>
        <v>0</v>
      </c>
      <c r="D1312" s="138" t="e">
        <f>IF($D$2="주말",INDEX(표5[#All],MATCH(C1312,표5[[#All],[잉크]],0),18)+INDEX(표5[#All],MATCH(C1312,표5[[#All],[잉크]],0),21),INDEX(표5[#All],MATCH(C1312,표5[[#All],[잉크]],0),MATCH($D$2,표5[#Headers],0)+1))</f>
        <v>#N/A</v>
      </c>
      <c r="E1312" s="138" t="e">
        <f>IF($D$2="주말",INDEX(표5[#All],MATCH(C1312,표5[[#All],[잉크]],0),19)+INDEX(표5[#All],MATCH(C1312,표5[[#All],[잉크]],0),22),INDEX(표5[#All],MATCH(C1312,표5[[#All],[잉크]],0),MATCH($D$2,표5[#Headers],0)+2))</f>
        <v>#N/A</v>
      </c>
    </row>
    <row r="1313" spans="2:5" hidden="1" x14ac:dyDescent="0.3">
      <c r="B1313" s="56">
        <f t="shared" si="3"/>
        <v>0</v>
      </c>
      <c r="C1313" s="139">
        <f>'제품 추가'!AC1311</f>
        <v>0</v>
      </c>
      <c r="D1313" s="138" t="e">
        <f>IF($D$2="주말",INDEX(표5[#All],MATCH(C1313,표5[[#All],[잉크]],0),18)+INDEX(표5[#All],MATCH(C1313,표5[[#All],[잉크]],0),21),INDEX(표5[#All],MATCH(C1313,표5[[#All],[잉크]],0),MATCH($D$2,표5[#Headers],0)+1))</f>
        <v>#N/A</v>
      </c>
      <c r="E1313" s="138" t="e">
        <f>IF($D$2="주말",INDEX(표5[#All],MATCH(C1313,표5[[#All],[잉크]],0),19)+INDEX(표5[#All],MATCH(C1313,표5[[#All],[잉크]],0),22),INDEX(표5[#All],MATCH(C1313,표5[[#All],[잉크]],0),MATCH($D$2,표5[#Headers],0)+2))</f>
        <v>#N/A</v>
      </c>
    </row>
    <row r="1314" spans="2:5" hidden="1" x14ac:dyDescent="0.3">
      <c r="B1314" s="56">
        <f t="shared" si="3"/>
        <v>0</v>
      </c>
      <c r="C1314" s="139">
        <f>'제품 추가'!AC1312</f>
        <v>0</v>
      </c>
      <c r="D1314" s="138" t="e">
        <f>IF($D$2="주말",INDEX(표5[#All],MATCH(C1314,표5[[#All],[잉크]],0),18)+INDEX(표5[#All],MATCH(C1314,표5[[#All],[잉크]],0),21),INDEX(표5[#All],MATCH(C1314,표5[[#All],[잉크]],0),MATCH($D$2,표5[#Headers],0)+1))</f>
        <v>#N/A</v>
      </c>
      <c r="E1314" s="138" t="e">
        <f>IF($D$2="주말",INDEX(표5[#All],MATCH(C1314,표5[[#All],[잉크]],0),19)+INDEX(표5[#All],MATCH(C1314,표5[[#All],[잉크]],0),22),INDEX(표5[#All],MATCH(C1314,표5[[#All],[잉크]],0),MATCH($D$2,표5[#Headers],0)+2))</f>
        <v>#N/A</v>
      </c>
    </row>
    <row r="1315" spans="2:5" hidden="1" x14ac:dyDescent="0.3">
      <c r="B1315" s="56">
        <f t="shared" si="3"/>
        <v>0</v>
      </c>
      <c r="C1315" s="139">
        <f>'제품 추가'!AC1313</f>
        <v>0</v>
      </c>
      <c r="D1315" s="138" t="e">
        <f>IF($D$2="주말",INDEX(표5[#All],MATCH(C1315,표5[[#All],[잉크]],0),18)+INDEX(표5[#All],MATCH(C1315,표5[[#All],[잉크]],0),21),INDEX(표5[#All],MATCH(C1315,표5[[#All],[잉크]],0),MATCH($D$2,표5[#Headers],0)+1))</f>
        <v>#N/A</v>
      </c>
      <c r="E1315" s="138" t="e">
        <f>IF($D$2="주말",INDEX(표5[#All],MATCH(C1315,표5[[#All],[잉크]],0),19)+INDEX(표5[#All],MATCH(C1315,표5[[#All],[잉크]],0),22),INDEX(표5[#All],MATCH(C1315,표5[[#All],[잉크]],0),MATCH($D$2,표5[#Headers],0)+2))</f>
        <v>#N/A</v>
      </c>
    </row>
    <row r="1316" spans="2:5" hidden="1" x14ac:dyDescent="0.3">
      <c r="B1316" s="56">
        <f t="shared" si="3"/>
        <v>0</v>
      </c>
      <c r="C1316" s="139">
        <f>'제품 추가'!AC1314</f>
        <v>0</v>
      </c>
      <c r="D1316" s="138" t="e">
        <f>IF($D$2="주말",INDEX(표5[#All],MATCH(C1316,표5[[#All],[잉크]],0),18)+INDEX(표5[#All],MATCH(C1316,표5[[#All],[잉크]],0),21),INDEX(표5[#All],MATCH(C1316,표5[[#All],[잉크]],0),MATCH($D$2,표5[#Headers],0)+1))</f>
        <v>#N/A</v>
      </c>
      <c r="E1316" s="138" t="e">
        <f>IF($D$2="주말",INDEX(표5[#All],MATCH(C1316,표5[[#All],[잉크]],0),19)+INDEX(표5[#All],MATCH(C1316,표5[[#All],[잉크]],0),22),INDEX(표5[#All],MATCH(C1316,표5[[#All],[잉크]],0),MATCH($D$2,표5[#Headers],0)+2))</f>
        <v>#N/A</v>
      </c>
    </row>
    <row r="1317" spans="2:5" hidden="1" x14ac:dyDescent="0.3">
      <c r="B1317" s="56">
        <f t="shared" si="3"/>
        <v>0</v>
      </c>
      <c r="C1317" s="139">
        <f>'제품 추가'!AC1315</f>
        <v>0</v>
      </c>
      <c r="D1317" s="138" t="e">
        <f>IF($D$2="주말",INDEX(표5[#All],MATCH(C1317,표5[[#All],[잉크]],0),18)+INDEX(표5[#All],MATCH(C1317,표5[[#All],[잉크]],0),21),INDEX(표5[#All],MATCH(C1317,표5[[#All],[잉크]],0),MATCH($D$2,표5[#Headers],0)+1))</f>
        <v>#N/A</v>
      </c>
      <c r="E1317" s="138" t="e">
        <f>IF($D$2="주말",INDEX(표5[#All],MATCH(C1317,표5[[#All],[잉크]],0),19)+INDEX(표5[#All],MATCH(C1317,표5[[#All],[잉크]],0),22),INDEX(표5[#All],MATCH(C1317,표5[[#All],[잉크]],0),MATCH($D$2,표5[#Headers],0)+2))</f>
        <v>#N/A</v>
      </c>
    </row>
    <row r="1318" spans="2:5" hidden="1" x14ac:dyDescent="0.3">
      <c r="B1318" s="56">
        <f t="shared" si="3"/>
        <v>0</v>
      </c>
      <c r="C1318" s="139">
        <f>'제품 추가'!AC1316</f>
        <v>0</v>
      </c>
      <c r="D1318" s="138" t="e">
        <f>IF($D$2="주말",INDEX(표5[#All],MATCH(C1318,표5[[#All],[잉크]],0),18)+INDEX(표5[#All],MATCH(C1318,표5[[#All],[잉크]],0),21),INDEX(표5[#All],MATCH(C1318,표5[[#All],[잉크]],0),MATCH($D$2,표5[#Headers],0)+1))</f>
        <v>#N/A</v>
      </c>
      <c r="E1318" s="138" t="e">
        <f>IF($D$2="주말",INDEX(표5[#All],MATCH(C1318,표5[[#All],[잉크]],0),19)+INDEX(표5[#All],MATCH(C1318,표5[[#All],[잉크]],0),22),INDEX(표5[#All],MATCH(C1318,표5[[#All],[잉크]],0),MATCH($D$2,표5[#Headers],0)+2))</f>
        <v>#N/A</v>
      </c>
    </row>
    <row r="1319" spans="2:5" hidden="1" x14ac:dyDescent="0.3">
      <c r="B1319" s="56">
        <f t="shared" si="3"/>
        <v>0</v>
      </c>
      <c r="C1319" s="139">
        <f>'제품 추가'!AC1317</f>
        <v>0</v>
      </c>
      <c r="D1319" s="138" t="e">
        <f>IF($D$2="주말",INDEX(표5[#All],MATCH(C1319,표5[[#All],[잉크]],0),18)+INDEX(표5[#All],MATCH(C1319,표5[[#All],[잉크]],0),21),INDEX(표5[#All],MATCH(C1319,표5[[#All],[잉크]],0),MATCH($D$2,표5[#Headers],0)+1))</f>
        <v>#N/A</v>
      </c>
      <c r="E1319" s="138" t="e">
        <f>IF($D$2="주말",INDEX(표5[#All],MATCH(C1319,표5[[#All],[잉크]],0),19)+INDEX(표5[#All],MATCH(C1319,표5[[#All],[잉크]],0),22),INDEX(표5[#All],MATCH(C1319,표5[[#All],[잉크]],0),MATCH($D$2,표5[#Headers],0)+2))</f>
        <v>#N/A</v>
      </c>
    </row>
    <row r="1320" spans="2:5" hidden="1" x14ac:dyDescent="0.3">
      <c r="B1320" s="56">
        <f t="shared" si="3"/>
        <v>0</v>
      </c>
      <c r="C1320" s="139">
        <f>'제품 추가'!AC1318</f>
        <v>0</v>
      </c>
      <c r="D1320" s="138" t="e">
        <f>IF($D$2="주말",INDEX(표5[#All],MATCH(C1320,표5[[#All],[잉크]],0),18)+INDEX(표5[#All],MATCH(C1320,표5[[#All],[잉크]],0),21),INDEX(표5[#All],MATCH(C1320,표5[[#All],[잉크]],0),MATCH($D$2,표5[#Headers],0)+1))</f>
        <v>#N/A</v>
      </c>
      <c r="E1320" s="138" t="e">
        <f>IF($D$2="주말",INDEX(표5[#All],MATCH(C1320,표5[[#All],[잉크]],0),19)+INDEX(표5[#All],MATCH(C1320,표5[[#All],[잉크]],0),22),INDEX(표5[#All],MATCH(C1320,표5[[#All],[잉크]],0),MATCH($D$2,표5[#Headers],0)+2))</f>
        <v>#N/A</v>
      </c>
    </row>
    <row r="1321" spans="2:5" hidden="1" x14ac:dyDescent="0.3">
      <c r="B1321" s="56">
        <f t="shared" si="3"/>
        <v>0</v>
      </c>
      <c r="C1321" s="139">
        <f>'제품 추가'!AC1319</f>
        <v>0</v>
      </c>
      <c r="D1321" s="138" t="e">
        <f>IF($D$2="주말",INDEX(표5[#All],MATCH(C1321,표5[[#All],[잉크]],0),18)+INDEX(표5[#All],MATCH(C1321,표5[[#All],[잉크]],0),21),INDEX(표5[#All],MATCH(C1321,표5[[#All],[잉크]],0),MATCH($D$2,표5[#Headers],0)+1))</f>
        <v>#N/A</v>
      </c>
      <c r="E1321" s="138" t="e">
        <f>IF($D$2="주말",INDEX(표5[#All],MATCH(C1321,표5[[#All],[잉크]],0),19)+INDEX(표5[#All],MATCH(C1321,표5[[#All],[잉크]],0),22),INDEX(표5[#All],MATCH(C1321,표5[[#All],[잉크]],0),MATCH($D$2,표5[#Headers],0)+2))</f>
        <v>#N/A</v>
      </c>
    </row>
    <row r="1322" spans="2:5" hidden="1" x14ac:dyDescent="0.3">
      <c r="B1322" s="56">
        <f t="shared" si="3"/>
        <v>0</v>
      </c>
      <c r="C1322" s="139">
        <f>'제품 추가'!AC1320</f>
        <v>0</v>
      </c>
      <c r="D1322" s="138" t="e">
        <f>IF($D$2="주말",INDEX(표5[#All],MATCH(C1322,표5[[#All],[잉크]],0),18)+INDEX(표5[#All],MATCH(C1322,표5[[#All],[잉크]],0),21),INDEX(표5[#All],MATCH(C1322,표5[[#All],[잉크]],0),MATCH($D$2,표5[#Headers],0)+1))</f>
        <v>#N/A</v>
      </c>
      <c r="E1322" s="138" t="e">
        <f>IF($D$2="주말",INDEX(표5[#All],MATCH(C1322,표5[[#All],[잉크]],0),19)+INDEX(표5[#All],MATCH(C1322,표5[[#All],[잉크]],0),22),INDEX(표5[#All],MATCH(C1322,표5[[#All],[잉크]],0),MATCH($D$2,표5[#Headers],0)+2))</f>
        <v>#N/A</v>
      </c>
    </row>
    <row r="1323" spans="2:5" hidden="1" x14ac:dyDescent="0.3">
      <c r="B1323" s="56">
        <f t="shared" si="3"/>
        <v>0</v>
      </c>
      <c r="C1323" s="139">
        <f>'제품 추가'!AC1321</f>
        <v>0</v>
      </c>
      <c r="D1323" s="138" t="e">
        <f>IF($D$2="주말",INDEX(표5[#All],MATCH(C1323,표5[[#All],[잉크]],0),18)+INDEX(표5[#All],MATCH(C1323,표5[[#All],[잉크]],0),21),INDEX(표5[#All],MATCH(C1323,표5[[#All],[잉크]],0),MATCH($D$2,표5[#Headers],0)+1))</f>
        <v>#N/A</v>
      </c>
      <c r="E1323" s="138" t="e">
        <f>IF($D$2="주말",INDEX(표5[#All],MATCH(C1323,표5[[#All],[잉크]],0),19)+INDEX(표5[#All],MATCH(C1323,표5[[#All],[잉크]],0),22),INDEX(표5[#All],MATCH(C1323,표5[[#All],[잉크]],0),MATCH($D$2,표5[#Headers],0)+2))</f>
        <v>#N/A</v>
      </c>
    </row>
    <row r="1324" spans="2:5" hidden="1" x14ac:dyDescent="0.3">
      <c r="B1324" s="56">
        <f t="shared" si="3"/>
        <v>0</v>
      </c>
      <c r="C1324" s="139">
        <f>'제품 추가'!AC1322</f>
        <v>0</v>
      </c>
      <c r="D1324" s="138" t="e">
        <f>IF($D$2="주말",INDEX(표5[#All],MATCH(C1324,표5[[#All],[잉크]],0),18)+INDEX(표5[#All],MATCH(C1324,표5[[#All],[잉크]],0),21),INDEX(표5[#All],MATCH(C1324,표5[[#All],[잉크]],0),MATCH($D$2,표5[#Headers],0)+1))</f>
        <v>#N/A</v>
      </c>
      <c r="E1324" s="138" t="e">
        <f>IF($D$2="주말",INDEX(표5[#All],MATCH(C1324,표5[[#All],[잉크]],0),19)+INDEX(표5[#All],MATCH(C1324,표5[[#All],[잉크]],0),22),INDEX(표5[#All],MATCH(C1324,표5[[#All],[잉크]],0),MATCH($D$2,표5[#Headers],0)+2))</f>
        <v>#N/A</v>
      </c>
    </row>
    <row r="1325" spans="2:5" hidden="1" x14ac:dyDescent="0.3">
      <c r="B1325" s="56">
        <f t="shared" si="3"/>
        <v>0</v>
      </c>
      <c r="C1325" s="139">
        <f>'제품 추가'!AC1323</f>
        <v>0</v>
      </c>
      <c r="D1325" s="138" t="e">
        <f>IF($D$2="주말",INDEX(표5[#All],MATCH(C1325,표5[[#All],[잉크]],0),18)+INDEX(표5[#All],MATCH(C1325,표5[[#All],[잉크]],0),21),INDEX(표5[#All],MATCH(C1325,표5[[#All],[잉크]],0),MATCH($D$2,표5[#Headers],0)+1))</f>
        <v>#N/A</v>
      </c>
      <c r="E1325" s="138" t="e">
        <f>IF($D$2="주말",INDEX(표5[#All],MATCH(C1325,표5[[#All],[잉크]],0),19)+INDEX(표5[#All],MATCH(C1325,표5[[#All],[잉크]],0),22),INDEX(표5[#All],MATCH(C1325,표5[[#All],[잉크]],0),MATCH($D$2,표5[#Headers],0)+2))</f>
        <v>#N/A</v>
      </c>
    </row>
    <row r="1326" spans="2:5" hidden="1" x14ac:dyDescent="0.3">
      <c r="B1326" s="56">
        <f t="shared" si="3"/>
        <v>0</v>
      </c>
      <c r="C1326" s="139">
        <f>'제품 추가'!AC1324</f>
        <v>0</v>
      </c>
      <c r="D1326" s="138" t="e">
        <f>IF($D$2="주말",INDEX(표5[#All],MATCH(C1326,표5[[#All],[잉크]],0),18)+INDEX(표5[#All],MATCH(C1326,표5[[#All],[잉크]],0),21),INDEX(표5[#All],MATCH(C1326,표5[[#All],[잉크]],0),MATCH($D$2,표5[#Headers],0)+1))</f>
        <v>#N/A</v>
      </c>
      <c r="E1326" s="138" t="e">
        <f>IF($D$2="주말",INDEX(표5[#All],MATCH(C1326,표5[[#All],[잉크]],0),19)+INDEX(표5[#All],MATCH(C1326,표5[[#All],[잉크]],0),22),INDEX(표5[#All],MATCH(C1326,표5[[#All],[잉크]],0),MATCH($D$2,표5[#Headers],0)+2))</f>
        <v>#N/A</v>
      </c>
    </row>
    <row r="1327" spans="2:5" hidden="1" x14ac:dyDescent="0.3">
      <c r="B1327" s="56">
        <f t="shared" si="3"/>
        <v>0</v>
      </c>
      <c r="C1327" s="139">
        <f>'제품 추가'!AC1325</f>
        <v>0</v>
      </c>
      <c r="D1327" s="138" t="e">
        <f>IF($D$2="주말",INDEX(표5[#All],MATCH(C1327,표5[[#All],[잉크]],0),18)+INDEX(표5[#All],MATCH(C1327,표5[[#All],[잉크]],0),21),INDEX(표5[#All],MATCH(C1327,표5[[#All],[잉크]],0),MATCH($D$2,표5[#Headers],0)+1))</f>
        <v>#N/A</v>
      </c>
      <c r="E1327" s="138" t="e">
        <f>IF($D$2="주말",INDEX(표5[#All],MATCH(C1327,표5[[#All],[잉크]],0),19)+INDEX(표5[#All],MATCH(C1327,표5[[#All],[잉크]],0),22),INDEX(표5[#All],MATCH(C1327,표5[[#All],[잉크]],0),MATCH($D$2,표5[#Headers],0)+2))</f>
        <v>#N/A</v>
      </c>
    </row>
    <row r="1328" spans="2:5" hidden="1" x14ac:dyDescent="0.3">
      <c r="B1328" s="56">
        <f t="shared" si="3"/>
        <v>0</v>
      </c>
      <c r="C1328" s="139">
        <f>'제품 추가'!AC1326</f>
        <v>0</v>
      </c>
      <c r="D1328" s="138" t="e">
        <f>IF($D$2="주말",INDEX(표5[#All],MATCH(C1328,표5[[#All],[잉크]],0),18)+INDEX(표5[#All],MATCH(C1328,표5[[#All],[잉크]],0),21),INDEX(표5[#All],MATCH(C1328,표5[[#All],[잉크]],0),MATCH($D$2,표5[#Headers],0)+1))</f>
        <v>#N/A</v>
      </c>
      <c r="E1328" s="138" t="e">
        <f>IF($D$2="주말",INDEX(표5[#All],MATCH(C1328,표5[[#All],[잉크]],0),19)+INDEX(표5[#All],MATCH(C1328,표5[[#All],[잉크]],0),22),INDEX(표5[#All],MATCH(C1328,표5[[#All],[잉크]],0),MATCH($D$2,표5[#Headers],0)+2))</f>
        <v>#N/A</v>
      </c>
    </row>
    <row r="1329" spans="2:5" hidden="1" x14ac:dyDescent="0.3">
      <c r="B1329" s="56">
        <f t="shared" si="3"/>
        <v>0</v>
      </c>
      <c r="C1329" s="139">
        <f>'제품 추가'!AC1327</f>
        <v>0</v>
      </c>
      <c r="D1329" s="138" t="e">
        <f>IF($D$2="주말",INDEX(표5[#All],MATCH(C1329,표5[[#All],[잉크]],0),18)+INDEX(표5[#All],MATCH(C1329,표5[[#All],[잉크]],0),21),INDEX(표5[#All],MATCH(C1329,표5[[#All],[잉크]],0),MATCH($D$2,표5[#Headers],0)+1))</f>
        <v>#N/A</v>
      </c>
      <c r="E1329" s="138" t="e">
        <f>IF($D$2="주말",INDEX(표5[#All],MATCH(C1329,표5[[#All],[잉크]],0),19)+INDEX(표5[#All],MATCH(C1329,표5[[#All],[잉크]],0),22),INDEX(표5[#All],MATCH(C1329,표5[[#All],[잉크]],0),MATCH($D$2,표5[#Headers],0)+2))</f>
        <v>#N/A</v>
      </c>
    </row>
    <row r="1330" spans="2:5" hidden="1" x14ac:dyDescent="0.3">
      <c r="B1330" s="56">
        <f t="shared" si="3"/>
        <v>0</v>
      </c>
      <c r="C1330" s="139">
        <f>'제품 추가'!AC1328</f>
        <v>0</v>
      </c>
      <c r="D1330" s="138" t="e">
        <f>IF($D$2="주말",INDEX(표5[#All],MATCH(C1330,표5[[#All],[잉크]],0),18)+INDEX(표5[#All],MATCH(C1330,표5[[#All],[잉크]],0),21),INDEX(표5[#All],MATCH(C1330,표5[[#All],[잉크]],0),MATCH($D$2,표5[#Headers],0)+1))</f>
        <v>#N/A</v>
      </c>
      <c r="E1330" s="138" t="e">
        <f>IF($D$2="주말",INDEX(표5[#All],MATCH(C1330,표5[[#All],[잉크]],0),19)+INDEX(표5[#All],MATCH(C1330,표5[[#All],[잉크]],0),22),INDEX(표5[#All],MATCH(C1330,표5[[#All],[잉크]],0),MATCH($D$2,표5[#Headers],0)+2))</f>
        <v>#N/A</v>
      </c>
    </row>
    <row r="1331" spans="2:5" hidden="1" x14ac:dyDescent="0.3">
      <c r="B1331" s="56">
        <f t="shared" si="3"/>
        <v>0</v>
      </c>
      <c r="C1331" s="139">
        <f>'제품 추가'!AC1329</f>
        <v>0</v>
      </c>
      <c r="D1331" s="138" t="e">
        <f>IF($D$2="주말",INDEX(표5[#All],MATCH(C1331,표5[[#All],[잉크]],0),18)+INDEX(표5[#All],MATCH(C1331,표5[[#All],[잉크]],0),21),INDEX(표5[#All],MATCH(C1331,표5[[#All],[잉크]],0),MATCH($D$2,표5[#Headers],0)+1))</f>
        <v>#N/A</v>
      </c>
      <c r="E1331" s="138" t="e">
        <f>IF($D$2="주말",INDEX(표5[#All],MATCH(C1331,표5[[#All],[잉크]],0),19)+INDEX(표5[#All],MATCH(C1331,표5[[#All],[잉크]],0),22),INDEX(표5[#All],MATCH(C1331,표5[[#All],[잉크]],0),MATCH($D$2,표5[#Headers],0)+2))</f>
        <v>#N/A</v>
      </c>
    </row>
    <row r="1332" spans="2:5" hidden="1" x14ac:dyDescent="0.3">
      <c r="B1332" s="56">
        <f t="shared" si="3"/>
        <v>0</v>
      </c>
      <c r="C1332" s="139">
        <f>'제품 추가'!AC1330</f>
        <v>0</v>
      </c>
      <c r="D1332" s="138" t="e">
        <f>IF($D$2="주말",INDEX(표5[#All],MATCH(C1332,표5[[#All],[잉크]],0),18)+INDEX(표5[#All],MATCH(C1332,표5[[#All],[잉크]],0),21),INDEX(표5[#All],MATCH(C1332,표5[[#All],[잉크]],0),MATCH($D$2,표5[#Headers],0)+1))</f>
        <v>#N/A</v>
      </c>
      <c r="E1332" s="138" t="e">
        <f>IF($D$2="주말",INDEX(표5[#All],MATCH(C1332,표5[[#All],[잉크]],0),19)+INDEX(표5[#All],MATCH(C1332,표5[[#All],[잉크]],0),22),INDEX(표5[#All],MATCH(C1332,표5[[#All],[잉크]],0),MATCH($D$2,표5[#Headers],0)+2))</f>
        <v>#N/A</v>
      </c>
    </row>
    <row r="1333" spans="2:5" hidden="1" x14ac:dyDescent="0.3">
      <c r="B1333" s="56">
        <f t="shared" si="3"/>
        <v>0</v>
      </c>
      <c r="C1333" s="139">
        <f>'제품 추가'!AC1331</f>
        <v>0</v>
      </c>
      <c r="D1333" s="138" t="e">
        <f>IF($D$2="주말",INDEX(표5[#All],MATCH(C1333,표5[[#All],[잉크]],0),18)+INDEX(표5[#All],MATCH(C1333,표5[[#All],[잉크]],0),21),INDEX(표5[#All],MATCH(C1333,표5[[#All],[잉크]],0),MATCH($D$2,표5[#Headers],0)+1))</f>
        <v>#N/A</v>
      </c>
      <c r="E1333" s="138" t="e">
        <f>IF($D$2="주말",INDEX(표5[#All],MATCH(C1333,표5[[#All],[잉크]],0),19)+INDEX(표5[#All],MATCH(C1333,표5[[#All],[잉크]],0),22),INDEX(표5[#All],MATCH(C1333,표5[[#All],[잉크]],0),MATCH($D$2,표5[#Headers],0)+2))</f>
        <v>#N/A</v>
      </c>
    </row>
    <row r="1334" spans="2:5" hidden="1" x14ac:dyDescent="0.3">
      <c r="B1334" s="56">
        <f t="shared" si="3"/>
        <v>0</v>
      </c>
      <c r="C1334" s="139">
        <f>'제품 추가'!AC1332</f>
        <v>0</v>
      </c>
      <c r="D1334" s="138" t="e">
        <f>IF($D$2="주말",INDEX(표5[#All],MATCH(C1334,표5[[#All],[잉크]],0),18)+INDEX(표5[#All],MATCH(C1334,표5[[#All],[잉크]],0),21),INDEX(표5[#All],MATCH(C1334,표5[[#All],[잉크]],0),MATCH($D$2,표5[#Headers],0)+1))</f>
        <v>#N/A</v>
      </c>
      <c r="E1334" s="138" t="e">
        <f>IF($D$2="주말",INDEX(표5[#All],MATCH(C1334,표5[[#All],[잉크]],0),19)+INDEX(표5[#All],MATCH(C1334,표5[[#All],[잉크]],0),22),INDEX(표5[#All],MATCH(C1334,표5[[#All],[잉크]],0),MATCH($D$2,표5[#Headers],0)+2))</f>
        <v>#N/A</v>
      </c>
    </row>
    <row r="1335" spans="2:5" hidden="1" x14ac:dyDescent="0.3">
      <c r="B1335" s="56">
        <f t="shared" si="3"/>
        <v>0</v>
      </c>
      <c r="C1335" s="139">
        <f>'제품 추가'!AC1333</f>
        <v>0</v>
      </c>
      <c r="D1335" s="138" t="e">
        <f>IF($D$2="주말",INDEX(표5[#All],MATCH(C1335,표5[[#All],[잉크]],0),18)+INDEX(표5[#All],MATCH(C1335,표5[[#All],[잉크]],0),21),INDEX(표5[#All],MATCH(C1335,표5[[#All],[잉크]],0),MATCH($D$2,표5[#Headers],0)+1))</f>
        <v>#N/A</v>
      </c>
      <c r="E1335" s="138" t="e">
        <f>IF($D$2="주말",INDEX(표5[#All],MATCH(C1335,표5[[#All],[잉크]],0),19)+INDEX(표5[#All],MATCH(C1335,표5[[#All],[잉크]],0),22),INDEX(표5[#All],MATCH(C1335,표5[[#All],[잉크]],0),MATCH($D$2,표5[#Headers],0)+2))</f>
        <v>#N/A</v>
      </c>
    </row>
    <row r="1336" spans="2:5" hidden="1" x14ac:dyDescent="0.3">
      <c r="B1336" s="56">
        <f t="shared" si="3"/>
        <v>0</v>
      </c>
      <c r="C1336" s="139">
        <f>'제품 추가'!AC1334</f>
        <v>0</v>
      </c>
      <c r="D1336" s="138" t="e">
        <f>IF($D$2="주말",INDEX(표5[#All],MATCH(C1336,표5[[#All],[잉크]],0),18)+INDEX(표5[#All],MATCH(C1336,표5[[#All],[잉크]],0),21),INDEX(표5[#All],MATCH(C1336,표5[[#All],[잉크]],0),MATCH($D$2,표5[#Headers],0)+1))</f>
        <v>#N/A</v>
      </c>
      <c r="E1336" s="138" t="e">
        <f>IF($D$2="주말",INDEX(표5[#All],MATCH(C1336,표5[[#All],[잉크]],0),19)+INDEX(표5[#All],MATCH(C1336,표5[[#All],[잉크]],0),22),INDEX(표5[#All],MATCH(C1336,표5[[#All],[잉크]],0),MATCH($D$2,표5[#Headers],0)+2))</f>
        <v>#N/A</v>
      </c>
    </row>
    <row r="1337" spans="2:5" hidden="1" x14ac:dyDescent="0.3">
      <c r="B1337" s="56">
        <f t="shared" si="3"/>
        <v>0</v>
      </c>
      <c r="C1337" s="139">
        <f>'제품 추가'!AC1335</f>
        <v>0</v>
      </c>
      <c r="D1337" s="138" t="e">
        <f>IF($D$2="주말",INDEX(표5[#All],MATCH(C1337,표5[[#All],[잉크]],0),18)+INDEX(표5[#All],MATCH(C1337,표5[[#All],[잉크]],0),21),INDEX(표5[#All],MATCH(C1337,표5[[#All],[잉크]],0),MATCH($D$2,표5[#Headers],0)+1))</f>
        <v>#N/A</v>
      </c>
      <c r="E1337" s="138" t="e">
        <f>IF($D$2="주말",INDEX(표5[#All],MATCH(C1337,표5[[#All],[잉크]],0),19)+INDEX(표5[#All],MATCH(C1337,표5[[#All],[잉크]],0),22),INDEX(표5[#All],MATCH(C1337,표5[[#All],[잉크]],0),MATCH($D$2,표5[#Headers],0)+2))</f>
        <v>#N/A</v>
      </c>
    </row>
    <row r="1338" spans="2:5" hidden="1" x14ac:dyDescent="0.3">
      <c r="B1338" s="56">
        <f t="shared" si="3"/>
        <v>0</v>
      </c>
      <c r="C1338" s="139">
        <f>'제품 추가'!AC1336</f>
        <v>0</v>
      </c>
      <c r="D1338" s="138" t="e">
        <f>IF($D$2="주말",INDEX(표5[#All],MATCH(C1338,표5[[#All],[잉크]],0),18)+INDEX(표5[#All],MATCH(C1338,표5[[#All],[잉크]],0),21),INDEX(표5[#All],MATCH(C1338,표5[[#All],[잉크]],0),MATCH($D$2,표5[#Headers],0)+1))</f>
        <v>#N/A</v>
      </c>
      <c r="E1338" s="138" t="e">
        <f>IF($D$2="주말",INDEX(표5[#All],MATCH(C1338,표5[[#All],[잉크]],0),19)+INDEX(표5[#All],MATCH(C1338,표5[[#All],[잉크]],0),22),INDEX(표5[#All],MATCH(C1338,표5[[#All],[잉크]],0),MATCH($D$2,표5[#Headers],0)+2))</f>
        <v>#N/A</v>
      </c>
    </row>
    <row r="1339" spans="2:5" hidden="1" x14ac:dyDescent="0.3">
      <c r="B1339" s="56">
        <f t="shared" si="3"/>
        <v>0</v>
      </c>
      <c r="C1339" s="139">
        <f>'제품 추가'!AC1337</f>
        <v>0</v>
      </c>
      <c r="D1339" s="138" t="e">
        <f>IF($D$2="주말",INDEX(표5[#All],MATCH(C1339,표5[[#All],[잉크]],0),18)+INDEX(표5[#All],MATCH(C1339,표5[[#All],[잉크]],0),21),INDEX(표5[#All],MATCH(C1339,표5[[#All],[잉크]],0),MATCH($D$2,표5[#Headers],0)+1))</f>
        <v>#N/A</v>
      </c>
      <c r="E1339" s="138" t="e">
        <f>IF($D$2="주말",INDEX(표5[#All],MATCH(C1339,표5[[#All],[잉크]],0),19)+INDEX(표5[#All],MATCH(C1339,표5[[#All],[잉크]],0),22),INDEX(표5[#All],MATCH(C1339,표5[[#All],[잉크]],0),MATCH($D$2,표5[#Headers],0)+2))</f>
        <v>#N/A</v>
      </c>
    </row>
    <row r="1340" spans="2:5" hidden="1" x14ac:dyDescent="0.3">
      <c r="B1340" s="56">
        <f t="shared" si="3"/>
        <v>0</v>
      </c>
      <c r="C1340" s="139">
        <f>'제품 추가'!AC1338</f>
        <v>0</v>
      </c>
      <c r="D1340" s="138" t="e">
        <f>IF($D$2="주말",INDEX(표5[#All],MATCH(C1340,표5[[#All],[잉크]],0),18)+INDEX(표5[#All],MATCH(C1340,표5[[#All],[잉크]],0),21),INDEX(표5[#All],MATCH(C1340,표5[[#All],[잉크]],0),MATCH($D$2,표5[#Headers],0)+1))</f>
        <v>#N/A</v>
      </c>
      <c r="E1340" s="138" t="e">
        <f>IF($D$2="주말",INDEX(표5[#All],MATCH(C1340,표5[[#All],[잉크]],0),19)+INDEX(표5[#All],MATCH(C1340,표5[[#All],[잉크]],0),22),INDEX(표5[#All],MATCH(C1340,표5[[#All],[잉크]],0),MATCH($D$2,표5[#Headers],0)+2))</f>
        <v>#N/A</v>
      </c>
    </row>
    <row r="1341" spans="2:5" hidden="1" x14ac:dyDescent="0.3">
      <c r="B1341" s="56">
        <f t="shared" si="3"/>
        <v>0</v>
      </c>
      <c r="C1341" s="139">
        <f>'제품 추가'!AC1339</f>
        <v>0</v>
      </c>
      <c r="D1341" s="138" t="e">
        <f>IF($D$2="주말",INDEX(표5[#All],MATCH(C1341,표5[[#All],[잉크]],0),18)+INDEX(표5[#All],MATCH(C1341,표5[[#All],[잉크]],0),21),INDEX(표5[#All],MATCH(C1341,표5[[#All],[잉크]],0),MATCH($D$2,표5[#Headers],0)+1))</f>
        <v>#N/A</v>
      </c>
      <c r="E1341" s="138" t="e">
        <f>IF($D$2="주말",INDEX(표5[#All],MATCH(C1341,표5[[#All],[잉크]],0),19)+INDEX(표5[#All],MATCH(C1341,표5[[#All],[잉크]],0),22),INDEX(표5[#All],MATCH(C1341,표5[[#All],[잉크]],0),MATCH($D$2,표5[#Headers],0)+2))</f>
        <v>#N/A</v>
      </c>
    </row>
    <row r="1342" spans="2:5" hidden="1" x14ac:dyDescent="0.3">
      <c r="B1342" s="56">
        <f t="shared" si="3"/>
        <v>0</v>
      </c>
      <c r="C1342" s="139">
        <f>'제품 추가'!AC1340</f>
        <v>0</v>
      </c>
      <c r="D1342" s="138" t="e">
        <f>IF($D$2="주말",INDEX(표5[#All],MATCH(C1342,표5[[#All],[잉크]],0),18)+INDEX(표5[#All],MATCH(C1342,표5[[#All],[잉크]],0),21),INDEX(표5[#All],MATCH(C1342,표5[[#All],[잉크]],0),MATCH($D$2,표5[#Headers],0)+1))</f>
        <v>#N/A</v>
      </c>
      <c r="E1342" s="138" t="e">
        <f>IF($D$2="주말",INDEX(표5[#All],MATCH(C1342,표5[[#All],[잉크]],0),19)+INDEX(표5[#All],MATCH(C1342,표5[[#All],[잉크]],0),22),INDEX(표5[#All],MATCH(C1342,표5[[#All],[잉크]],0),MATCH($D$2,표5[#Headers],0)+2))</f>
        <v>#N/A</v>
      </c>
    </row>
    <row r="1343" spans="2:5" hidden="1" x14ac:dyDescent="0.3">
      <c r="B1343" s="56">
        <f t="shared" si="3"/>
        <v>0</v>
      </c>
      <c r="C1343" s="139">
        <f>'제품 추가'!AC1341</f>
        <v>0</v>
      </c>
      <c r="D1343" s="138" t="e">
        <f>IF($D$2="주말",INDEX(표5[#All],MATCH(C1343,표5[[#All],[잉크]],0),18)+INDEX(표5[#All],MATCH(C1343,표5[[#All],[잉크]],0),21),INDEX(표5[#All],MATCH(C1343,표5[[#All],[잉크]],0),MATCH($D$2,표5[#Headers],0)+1))</f>
        <v>#N/A</v>
      </c>
      <c r="E1343" s="138" t="e">
        <f>IF($D$2="주말",INDEX(표5[#All],MATCH(C1343,표5[[#All],[잉크]],0),19)+INDEX(표5[#All],MATCH(C1343,표5[[#All],[잉크]],0),22),INDEX(표5[#All],MATCH(C1343,표5[[#All],[잉크]],0),MATCH($D$2,표5[#Headers],0)+2))</f>
        <v>#N/A</v>
      </c>
    </row>
    <row r="1344" spans="2:5" hidden="1" x14ac:dyDescent="0.3">
      <c r="B1344" s="56">
        <f t="shared" si="3"/>
        <v>0</v>
      </c>
      <c r="C1344" s="139">
        <f>'제품 추가'!AC1342</f>
        <v>0</v>
      </c>
      <c r="D1344" s="138" t="e">
        <f>IF($D$2="주말",INDEX(표5[#All],MATCH(C1344,표5[[#All],[잉크]],0),18)+INDEX(표5[#All],MATCH(C1344,표5[[#All],[잉크]],0),21),INDEX(표5[#All],MATCH(C1344,표5[[#All],[잉크]],0),MATCH($D$2,표5[#Headers],0)+1))</f>
        <v>#N/A</v>
      </c>
      <c r="E1344" s="138" t="e">
        <f>IF($D$2="주말",INDEX(표5[#All],MATCH(C1344,표5[[#All],[잉크]],0),19)+INDEX(표5[#All],MATCH(C1344,표5[[#All],[잉크]],0),22),INDEX(표5[#All],MATCH(C1344,표5[[#All],[잉크]],0),MATCH($D$2,표5[#Headers],0)+2))</f>
        <v>#N/A</v>
      </c>
    </row>
    <row r="1345" spans="2:5" hidden="1" x14ac:dyDescent="0.3">
      <c r="B1345" s="56">
        <f t="shared" si="3"/>
        <v>0</v>
      </c>
      <c r="C1345" s="139">
        <f>'제품 추가'!AC1343</f>
        <v>0</v>
      </c>
      <c r="D1345" s="138" t="e">
        <f>IF($D$2="주말",INDEX(표5[#All],MATCH(C1345,표5[[#All],[잉크]],0),18)+INDEX(표5[#All],MATCH(C1345,표5[[#All],[잉크]],0),21),INDEX(표5[#All],MATCH(C1345,표5[[#All],[잉크]],0),MATCH($D$2,표5[#Headers],0)+1))</f>
        <v>#N/A</v>
      </c>
      <c r="E1345" s="138" t="e">
        <f>IF($D$2="주말",INDEX(표5[#All],MATCH(C1345,표5[[#All],[잉크]],0),19)+INDEX(표5[#All],MATCH(C1345,표5[[#All],[잉크]],0),22),INDEX(표5[#All],MATCH(C1345,표5[[#All],[잉크]],0),MATCH($D$2,표5[#Headers],0)+2))</f>
        <v>#N/A</v>
      </c>
    </row>
    <row r="1346" spans="2:5" hidden="1" x14ac:dyDescent="0.3">
      <c r="B1346" s="56">
        <f t="shared" si="3"/>
        <v>0</v>
      </c>
      <c r="C1346" s="139">
        <f>'제품 추가'!AC1344</f>
        <v>0</v>
      </c>
      <c r="D1346" s="138" t="e">
        <f>IF($D$2="주말",INDEX(표5[#All],MATCH(C1346,표5[[#All],[잉크]],0),18)+INDEX(표5[#All],MATCH(C1346,표5[[#All],[잉크]],0),21),INDEX(표5[#All],MATCH(C1346,표5[[#All],[잉크]],0),MATCH($D$2,표5[#Headers],0)+1))</f>
        <v>#N/A</v>
      </c>
      <c r="E1346" s="138" t="e">
        <f>IF($D$2="주말",INDEX(표5[#All],MATCH(C1346,표5[[#All],[잉크]],0),19)+INDEX(표5[#All],MATCH(C1346,표5[[#All],[잉크]],0),22),INDEX(표5[#All],MATCH(C1346,표5[[#All],[잉크]],0),MATCH($D$2,표5[#Headers],0)+2))</f>
        <v>#N/A</v>
      </c>
    </row>
    <row r="1347" spans="2:5" hidden="1" x14ac:dyDescent="0.3">
      <c r="B1347" s="56">
        <f t="shared" si="3"/>
        <v>0</v>
      </c>
      <c r="C1347" s="139">
        <f>'제품 추가'!AC1345</f>
        <v>0</v>
      </c>
      <c r="D1347" s="138" t="e">
        <f>IF($D$2="주말",INDEX(표5[#All],MATCH(C1347,표5[[#All],[잉크]],0),18)+INDEX(표5[#All],MATCH(C1347,표5[[#All],[잉크]],0),21),INDEX(표5[#All],MATCH(C1347,표5[[#All],[잉크]],0),MATCH($D$2,표5[#Headers],0)+1))</f>
        <v>#N/A</v>
      </c>
      <c r="E1347" s="138" t="e">
        <f>IF($D$2="주말",INDEX(표5[#All],MATCH(C1347,표5[[#All],[잉크]],0),19)+INDEX(표5[#All],MATCH(C1347,표5[[#All],[잉크]],0),22),INDEX(표5[#All],MATCH(C1347,표5[[#All],[잉크]],0),MATCH($D$2,표5[#Headers],0)+2))</f>
        <v>#N/A</v>
      </c>
    </row>
    <row r="1348" spans="2:5" hidden="1" x14ac:dyDescent="0.3">
      <c r="B1348" s="56">
        <f t="shared" si="3"/>
        <v>0</v>
      </c>
      <c r="C1348" s="139">
        <f>'제품 추가'!AC1346</f>
        <v>0</v>
      </c>
      <c r="D1348" s="138" t="e">
        <f>IF($D$2="주말",INDEX(표5[#All],MATCH(C1348,표5[[#All],[잉크]],0),18)+INDEX(표5[#All],MATCH(C1348,표5[[#All],[잉크]],0),21),INDEX(표5[#All],MATCH(C1348,표5[[#All],[잉크]],0),MATCH($D$2,표5[#Headers],0)+1))</f>
        <v>#N/A</v>
      </c>
      <c r="E1348" s="138" t="e">
        <f>IF($D$2="주말",INDEX(표5[#All],MATCH(C1348,표5[[#All],[잉크]],0),19)+INDEX(표5[#All],MATCH(C1348,표5[[#All],[잉크]],0),22),INDEX(표5[#All],MATCH(C1348,표5[[#All],[잉크]],0),MATCH($D$2,표5[#Headers],0)+2))</f>
        <v>#N/A</v>
      </c>
    </row>
    <row r="1349" spans="2:5" hidden="1" x14ac:dyDescent="0.3">
      <c r="B1349" s="56">
        <f t="shared" si="3"/>
        <v>0</v>
      </c>
      <c r="C1349" s="139">
        <f>'제품 추가'!AC1347</f>
        <v>0</v>
      </c>
      <c r="D1349" s="138" t="e">
        <f>IF($D$2="주말",INDEX(표5[#All],MATCH(C1349,표5[[#All],[잉크]],0),18)+INDEX(표5[#All],MATCH(C1349,표5[[#All],[잉크]],0),21),INDEX(표5[#All],MATCH(C1349,표5[[#All],[잉크]],0),MATCH($D$2,표5[#Headers],0)+1))</f>
        <v>#N/A</v>
      </c>
      <c r="E1349" s="138" t="e">
        <f>IF($D$2="주말",INDEX(표5[#All],MATCH(C1349,표5[[#All],[잉크]],0),19)+INDEX(표5[#All],MATCH(C1349,표5[[#All],[잉크]],0),22),INDEX(표5[#All],MATCH(C1349,표5[[#All],[잉크]],0),MATCH($D$2,표5[#Headers],0)+2))</f>
        <v>#N/A</v>
      </c>
    </row>
    <row r="1350" spans="2:5" hidden="1" x14ac:dyDescent="0.3">
      <c r="B1350" s="56">
        <f t="shared" ref="B1350:B1413" si="4">IFERROR(SUM(D1350:E1350),0)</f>
        <v>0</v>
      </c>
      <c r="C1350" s="139">
        <f>'제품 추가'!AC1348</f>
        <v>0</v>
      </c>
      <c r="D1350" s="138" t="e">
        <f>IF($D$2="주말",INDEX(표5[#All],MATCH(C1350,표5[[#All],[잉크]],0),18)+INDEX(표5[#All],MATCH(C1350,표5[[#All],[잉크]],0),21),INDEX(표5[#All],MATCH(C1350,표5[[#All],[잉크]],0),MATCH($D$2,표5[#Headers],0)+1))</f>
        <v>#N/A</v>
      </c>
      <c r="E1350" s="138" t="e">
        <f>IF($D$2="주말",INDEX(표5[#All],MATCH(C1350,표5[[#All],[잉크]],0),19)+INDEX(표5[#All],MATCH(C1350,표5[[#All],[잉크]],0),22),INDEX(표5[#All],MATCH(C1350,표5[[#All],[잉크]],0),MATCH($D$2,표5[#Headers],0)+2))</f>
        <v>#N/A</v>
      </c>
    </row>
    <row r="1351" spans="2:5" hidden="1" x14ac:dyDescent="0.3">
      <c r="B1351" s="56">
        <f t="shared" si="4"/>
        <v>0</v>
      </c>
      <c r="C1351" s="139">
        <f>'제품 추가'!AC1349</f>
        <v>0</v>
      </c>
      <c r="D1351" s="138" t="e">
        <f>IF($D$2="주말",INDEX(표5[#All],MATCH(C1351,표5[[#All],[잉크]],0),18)+INDEX(표5[#All],MATCH(C1351,표5[[#All],[잉크]],0),21),INDEX(표5[#All],MATCH(C1351,표5[[#All],[잉크]],0),MATCH($D$2,표5[#Headers],0)+1))</f>
        <v>#N/A</v>
      </c>
      <c r="E1351" s="138" t="e">
        <f>IF($D$2="주말",INDEX(표5[#All],MATCH(C1351,표5[[#All],[잉크]],0),19)+INDEX(표5[#All],MATCH(C1351,표5[[#All],[잉크]],0),22),INDEX(표5[#All],MATCH(C1351,표5[[#All],[잉크]],0),MATCH($D$2,표5[#Headers],0)+2))</f>
        <v>#N/A</v>
      </c>
    </row>
    <row r="1352" spans="2:5" hidden="1" x14ac:dyDescent="0.3">
      <c r="B1352" s="56">
        <f t="shared" si="4"/>
        <v>0</v>
      </c>
      <c r="C1352" s="139">
        <f>'제품 추가'!AC1350</f>
        <v>0</v>
      </c>
      <c r="D1352" s="138" t="e">
        <f>IF($D$2="주말",INDEX(표5[#All],MATCH(C1352,표5[[#All],[잉크]],0),18)+INDEX(표5[#All],MATCH(C1352,표5[[#All],[잉크]],0),21),INDEX(표5[#All],MATCH(C1352,표5[[#All],[잉크]],0),MATCH($D$2,표5[#Headers],0)+1))</f>
        <v>#N/A</v>
      </c>
      <c r="E1352" s="138" t="e">
        <f>IF($D$2="주말",INDEX(표5[#All],MATCH(C1352,표5[[#All],[잉크]],0),19)+INDEX(표5[#All],MATCH(C1352,표5[[#All],[잉크]],0),22),INDEX(표5[#All],MATCH(C1352,표5[[#All],[잉크]],0),MATCH($D$2,표5[#Headers],0)+2))</f>
        <v>#N/A</v>
      </c>
    </row>
    <row r="1353" spans="2:5" hidden="1" x14ac:dyDescent="0.3">
      <c r="B1353" s="56">
        <f t="shared" si="4"/>
        <v>0</v>
      </c>
      <c r="C1353" s="139">
        <f>'제품 추가'!AC1351</f>
        <v>0</v>
      </c>
      <c r="D1353" s="138" t="e">
        <f>IF($D$2="주말",INDEX(표5[#All],MATCH(C1353,표5[[#All],[잉크]],0),18)+INDEX(표5[#All],MATCH(C1353,표5[[#All],[잉크]],0),21),INDEX(표5[#All],MATCH(C1353,표5[[#All],[잉크]],0),MATCH($D$2,표5[#Headers],0)+1))</f>
        <v>#N/A</v>
      </c>
      <c r="E1353" s="138" t="e">
        <f>IF($D$2="주말",INDEX(표5[#All],MATCH(C1353,표5[[#All],[잉크]],0),19)+INDEX(표5[#All],MATCH(C1353,표5[[#All],[잉크]],0),22),INDEX(표5[#All],MATCH(C1353,표5[[#All],[잉크]],0),MATCH($D$2,표5[#Headers],0)+2))</f>
        <v>#N/A</v>
      </c>
    </row>
    <row r="1354" spans="2:5" hidden="1" x14ac:dyDescent="0.3">
      <c r="B1354" s="56">
        <f t="shared" si="4"/>
        <v>0</v>
      </c>
      <c r="C1354" s="139">
        <f>'제품 추가'!AC1352</f>
        <v>0</v>
      </c>
      <c r="D1354" s="138" t="e">
        <f>IF($D$2="주말",INDEX(표5[#All],MATCH(C1354,표5[[#All],[잉크]],0),18)+INDEX(표5[#All],MATCH(C1354,표5[[#All],[잉크]],0),21),INDEX(표5[#All],MATCH(C1354,표5[[#All],[잉크]],0),MATCH($D$2,표5[#Headers],0)+1))</f>
        <v>#N/A</v>
      </c>
      <c r="E1354" s="138" t="e">
        <f>IF($D$2="주말",INDEX(표5[#All],MATCH(C1354,표5[[#All],[잉크]],0),19)+INDEX(표5[#All],MATCH(C1354,표5[[#All],[잉크]],0),22),INDEX(표5[#All],MATCH(C1354,표5[[#All],[잉크]],0),MATCH($D$2,표5[#Headers],0)+2))</f>
        <v>#N/A</v>
      </c>
    </row>
    <row r="1355" spans="2:5" hidden="1" x14ac:dyDescent="0.3">
      <c r="B1355" s="56">
        <f t="shared" si="4"/>
        <v>0</v>
      </c>
      <c r="C1355" s="139">
        <f>'제품 추가'!AC1353</f>
        <v>0</v>
      </c>
      <c r="D1355" s="138" t="e">
        <f>IF($D$2="주말",INDEX(표5[#All],MATCH(C1355,표5[[#All],[잉크]],0),18)+INDEX(표5[#All],MATCH(C1355,표5[[#All],[잉크]],0),21),INDEX(표5[#All],MATCH(C1355,표5[[#All],[잉크]],0),MATCH($D$2,표5[#Headers],0)+1))</f>
        <v>#N/A</v>
      </c>
      <c r="E1355" s="138" t="e">
        <f>IF($D$2="주말",INDEX(표5[#All],MATCH(C1355,표5[[#All],[잉크]],0),19)+INDEX(표5[#All],MATCH(C1355,표5[[#All],[잉크]],0),22),INDEX(표5[#All],MATCH(C1355,표5[[#All],[잉크]],0),MATCH($D$2,표5[#Headers],0)+2))</f>
        <v>#N/A</v>
      </c>
    </row>
    <row r="1356" spans="2:5" hidden="1" x14ac:dyDescent="0.3">
      <c r="B1356" s="56">
        <f t="shared" si="4"/>
        <v>0</v>
      </c>
      <c r="C1356" s="139">
        <f>'제품 추가'!AC1354</f>
        <v>0</v>
      </c>
      <c r="D1356" s="138" t="e">
        <f>IF($D$2="주말",INDEX(표5[#All],MATCH(C1356,표5[[#All],[잉크]],0),18)+INDEX(표5[#All],MATCH(C1356,표5[[#All],[잉크]],0),21),INDEX(표5[#All],MATCH(C1356,표5[[#All],[잉크]],0),MATCH($D$2,표5[#Headers],0)+1))</f>
        <v>#N/A</v>
      </c>
      <c r="E1356" s="138" t="e">
        <f>IF($D$2="주말",INDEX(표5[#All],MATCH(C1356,표5[[#All],[잉크]],0),19)+INDEX(표5[#All],MATCH(C1356,표5[[#All],[잉크]],0),22),INDEX(표5[#All],MATCH(C1356,표5[[#All],[잉크]],0),MATCH($D$2,표5[#Headers],0)+2))</f>
        <v>#N/A</v>
      </c>
    </row>
    <row r="1357" spans="2:5" hidden="1" x14ac:dyDescent="0.3">
      <c r="B1357" s="56">
        <f t="shared" si="4"/>
        <v>0</v>
      </c>
      <c r="C1357" s="139">
        <f>'제품 추가'!AC1355</f>
        <v>0</v>
      </c>
      <c r="D1357" s="138" t="e">
        <f>IF($D$2="주말",INDEX(표5[#All],MATCH(C1357,표5[[#All],[잉크]],0),18)+INDEX(표5[#All],MATCH(C1357,표5[[#All],[잉크]],0),21),INDEX(표5[#All],MATCH(C1357,표5[[#All],[잉크]],0),MATCH($D$2,표5[#Headers],0)+1))</f>
        <v>#N/A</v>
      </c>
      <c r="E1357" s="138" t="e">
        <f>IF($D$2="주말",INDEX(표5[#All],MATCH(C1357,표5[[#All],[잉크]],0),19)+INDEX(표5[#All],MATCH(C1357,표5[[#All],[잉크]],0),22),INDEX(표5[#All],MATCH(C1357,표5[[#All],[잉크]],0),MATCH($D$2,표5[#Headers],0)+2))</f>
        <v>#N/A</v>
      </c>
    </row>
    <row r="1358" spans="2:5" hidden="1" x14ac:dyDescent="0.3">
      <c r="B1358" s="56">
        <f t="shared" si="4"/>
        <v>0</v>
      </c>
      <c r="C1358" s="139">
        <f>'제품 추가'!AC1356</f>
        <v>0</v>
      </c>
      <c r="D1358" s="138" t="e">
        <f>IF($D$2="주말",INDEX(표5[#All],MATCH(C1358,표5[[#All],[잉크]],0),18)+INDEX(표5[#All],MATCH(C1358,표5[[#All],[잉크]],0),21),INDEX(표5[#All],MATCH(C1358,표5[[#All],[잉크]],0),MATCH($D$2,표5[#Headers],0)+1))</f>
        <v>#N/A</v>
      </c>
      <c r="E1358" s="138" t="e">
        <f>IF($D$2="주말",INDEX(표5[#All],MATCH(C1358,표5[[#All],[잉크]],0),19)+INDEX(표5[#All],MATCH(C1358,표5[[#All],[잉크]],0),22),INDEX(표5[#All],MATCH(C1358,표5[[#All],[잉크]],0),MATCH($D$2,표5[#Headers],0)+2))</f>
        <v>#N/A</v>
      </c>
    </row>
    <row r="1359" spans="2:5" hidden="1" x14ac:dyDescent="0.3">
      <c r="B1359" s="56">
        <f t="shared" si="4"/>
        <v>0</v>
      </c>
      <c r="C1359" s="139">
        <f>'제품 추가'!AC1357</f>
        <v>0</v>
      </c>
      <c r="D1359" s="138" t="e">
        <f>IF($D$2="주말",INDEX(표5[#All],MATCH(C1359,표5[[#All],[잉크]],0),18)+INDEX(표5[#All],MATCH(C1359,표5[[#All],[잉크]],0),21),INDEX(표5[#All],MATCH(C1359,표5[[#All],[잉크]],0),MATCH($D$2,표5[#Headers],0)+1))</f>
        <v>#N/A</v>
      </c>
      <c r="E1359" s="138" t="e">
        <f>IF($D$2="주말",INDEX(표5[#All],MATCH(C1359,표5[[#All],[잉크]],0),19)+INDEX(표5[#All],MATCH(C1359,표5[[#All],[잉크]],0),22),INDEX(표5[#All],MATCH(C1359,표5[[#All],[잉크]],0),MATCH($D$2,표5[#Headers],0)+2))</f>
        <v>#N/A</v>
      </c>
    </row>
    <row r="1360" spans="2:5" hidden="1" x14ac:dyDescent="0.3">
      <c r="B1360" s="56">
        <f t="shared" si="4"/>
        <v>0</v>
      </c>
      <c r="C1360" s="139">
        <f>'제품 추가'!AC1358</f>
        <v>0</v>
      </c>
      <c r="D1360" s="138" t="e">
        <f>IF($D$2="주말",INDEX(표5[#All],MATCH(C1360,표5[[#All],[잉크]],0),18)+INDEX(표5[#All],MATCH(C1360,표5[[#All],[잉크]],0),21),INDEX(표5[#All],MATCH(C1360,표5[[#All],[잉크]],0),MATCH($D$2,표5[#Headers],0)+1))</f>
        <v>#N/A</v>
      </c>
      <c r="E1360" s="138" t="e">
        <f>IF($D$2="주말",INDEX(표5[#All],MATCH(C1360,표5[[#All],[잉크]],0),19)+INDEX(표5[#All],MATCH(C1360,표5[[#All],[잉크]],0),22),INDEX(표5[#All],MATCH(C1360,표5[[#All],[잉크]],0),MATCH($D$2,표5[#Headers],0)+2))</f>
        <v>#N/A</v>
      </c>
    </row>
    <row r="1361" spans="2:5" hidden="1" x14ac:dyDescent="0.3">
      <c r="B1361" s="56">
        <f t="shared" si="4"/>
        <v>0</v>
      </c>
      <c r="C1361" s="139">
        <f>'제품 추가'!AC1359</f>
        <v>0</v>
      </c>
      <c r="D1361" s="138" t="e">
        <f>IF($D$2="주말",INDEX(표5[#All],MATCH(C1361,표5[[#All],[잉크]],0),18)+INDEX(표5[#All],MATCH(C1361,표5[[#All],[잉크]],0),21),INDEX(표5[#All],MATCH(C1361,표5[[#All],[잉크]],0),MATCH($D$2,표5[#Headers],0)+1))</f>
        <v>#N/A</v>
      </c>
      <c r="E1361" s="138" t="e">
        <f>IF($D$2="주말",INDEX(표5[#All],MATCH(C1361,표5[[#All],[잉크]],0),19)+INDEX(표5[#All],MATCH(C1361,표5[[#All],[잉크]],0),22),INDEX(표5[#All],MATCH(C1361,표5[[#All],[잉크]],0),MATCH($D$2,표5[#Headers],0)+2))</f>
        <v>#N/A</v>
      </c>
    </row>
    <row r="1362" spans="2:5" hidden="1" x14ac:dyDescent="0.3">
      <c r="B1362" s="56">
        <f t="shared" si="4"/>
        <v>0</v>
      </c>
      <c r="C1362" s="139">
        <f>'제품 추가'!AC1360</f>
        <v>0</v>
      </c>
      <c r="D1362" s="138" t="e">
        <f>IF($D$2="주말",INDEX(표5[#All],MATCH(C1362,표5[[#All],[잉크]],0),18)+INDEX(표5[#All],MATCH(C1362,표5[[#All],[잉크]],0),21),INDEX(표5[#All],MATCH(C1362,표5[[#All],[잉크]],0),MATCH($D$2,표5[#Headers],0)+1))</f>
        <v>#N/A</v>
      </c>
      <c r="E1362" s="138" t="e">
        <f>IF($D$2="주말",INDEX(표5[#All],MATCH(C1362,표5[[#All],[잉크]],0),19)+INDEX(표5[#All],MATCH(C1362,표5[[#All],[잉크]],0),22),INDEX(표5[#All],MATCH(C1362,표5[[#All],[잉크]],0),MATCH($D$2,표5[#Headers],0)+2))</f>
        <v>#N/A</v>
      </c>
    </row>
    <row r="1363" spans="2:5" hidden="1" x14ac:dyDescent="0.3">
      <c r="B1363" s="56">
        <f t="shared" si="4"/>
        <v>0</v>
      </c>
      <c r="C1363" s="139">
        <f>'제품 추가'!AC1361</f>
        <v>0</v>
      </c>
      <c r="D1363" s="138" t="e">
        <f>IF($D$2="주말",INDEX(표5[#All],MATCH(C1363,표5[[#All],[잉크]],0),18)+INDEX(표5[#All],MATCH(C1363,표5[[#All],[잉크]],0),21),INDEX(표5[#All],MATCH(C1363,표5[[#All],[잉크]],0),MATCH($D$2,표5[#Headers],0)+1))</f>
        <v>#N/A</v>
      </c>
      <c r="E1363" s="138" t="e">
        <f>IF($D$2="주말",INDEX(표5[#All],MATCH(C1363,표5[[#All],[잉크]],0),19)+INDEX(표5[#All],MATCH(C1363,표5[[#All],[잉크]],0),22),INDEX(표5[#All],MATCH(C1363,표5[[#All],[잉크]],0),MATCH($D$2,표5[#Headers],0)+2))</f>
        <v>#N/A</v>
      </c>
    </row>
    <row r="1364" spans="2:5" hidden="1" x14ac:dyDescent="0.3">
      <c r="B1364" s="56">
        <f t="shared" si="4"/>
        <v>0</v>
      </c>
      <c r="C1364" s="139">
        <f>'제품 추가'!AC1362</f>
        <v>0</v>
      </c>
      <c r="D1364" s="138" t="e">
        <f>IF($D$2="주말",INDEX(표5[#All],MATCH(C1364,표5[[#All],[잉크]],0),18)+INDEX(표5[#All],MATCH(C1364,표5[[#All],[잉크]],0),21),INDEX(표5[#All],MATCH(C1364,표5[[#All],[잉크]],0),MATCH($D$2,표5[#Headers],0)+1))</f>
        <v>#N/A</v>
      </c>
      <c r="E1364" s="138" t="e">
        <f>IF($D$2="주말",INDEX(표5[#All],MATCH(C1364,표5[[#All],[잉크]],0),19)+INDEX(표5[#All],MATCH(C1364,표5[[#All],[잉크]],0),22),INDEX(표5[#All],MATCH(C1364,표5[[#All],[잉크]],0),MATCH($D$2,표5[#Headers],0)+2))</f>
        <v>#N/A</v>
      </c>
    </row>
    <row r="1365" spans="2:5" hidden="1" x14ac:dyDescent="0.3">
      <c r="B1365" s="56">
        <f t="shared" si="4"/>
        <v>0</v>
      </c>
      <c r="C1365" s="139">
        <f>'제품 추가'!AC1363</f>
        <v>0</v>
      </c>
      <c r="D1365" s="138" t="e">
        <f>IF($D$2="주말",INDEX(표5[#All],MATCH(C1365,표5[[#All],[잉크]],0),18)+INDEX(표5[#All],MATCH(C1365,표5[[#All],[잉크]],0),21),INDEX(표5[#All],MATCH(C1365,표5[[#All],[잉크]],0),MATCH($D$2,표5[#Headers],0)+1))</f>
        <v>#N/A</v>
      </c>
      <c r="E1365" s="138" t="e">
        <f>IF($D$2="주말",INDEX(표5[#All],MATCH(C1365,표5[[#All],[잉크]],0),19)+INDEX(표5[#All],MATCH(C1365,표5[[#All],[잉크]],0),22),INDEX(표5[#All],MATCH(C1365,표5[[#All],[잉크]],0),MATCH($D$2,표5[#Headers],0)+2))</f>
        <v>#N/A</v>
      </c>
    </row>
    <row r="1366" spans="2:5" hidden="1" x14ac:dyDescent="0.3">
      <c r="B1366" s="56">
        <f t="shared" si="4"/>
        <v>0</v>
      </c>
      <c r="C1366" s="139">
        <f>'제품 추가'!AC1364</f>
        <v>0</v>
      </c>
      <c r="D1366" s="138" t="e">
        <f>IF($D$2="주말",INDEX(표5[#All],MATCH(C1366,표5[[#All],[잉크]],0),18)+INDEX(표5[#All],MATCH(C1366,표5[[#All],[잉크]],0),21),INDEX(표5[#All],MATCH(C1366,표5[[#All],[잉크]],0),MATCH($D$2,표5[#Headers],0)+1))</f>
        <v>#N/A</v>
      </c>
      <c r="E1366" s="138" t="e">
        <f>IF($D$2="주말",INDEX(표5[#All],MATCH(C1366,표5[[#All],[잉크]],0),19)+INDEX(표5[#All],MATCH(C1366,표5[[#All],[잉크]],0),22),INDEX(표5[#All],MATCH(C1366,표5[[#All],[잉크]],0),MATCH($D$2,표5[#Headers],0)+2))</f>
        <v>#N/A</v>
      </c>
    </row>
    <row r="1367" spans="2:5" hidden="1" x14ac:dyDescent="0.3">
      <c r="B1367" s="56">
        <f t="shared" si="4"/>
        <v>0</v>
      </c>
      <c r="C1367" s="139">
        <f>'제품 추가'!AC1365</f>
        <v>0</v>
      </c>
      <c r="D1367" s="138" t="e">
        <f>IF($D$2="주말",INDEX(표5[#All],MATCH(C1367,표5[[#All],[잉크]],0),18)+INDEX(표5[#All],MATCH(C1367,표5[[#All],[잉크]],0),21),INDEX(표5[#All],MATCH(C1367,표5[[#All],[잉크]],0),MATCH($D$2,표5[#Headers],0)+1))</f>
        <v>#N/A</v>
      </c>
      <c r="E1367" s="138" t="e">
        <f>IF($D$2="주말",INDEX(표5[#All],MATCH(C1367,표5[[#All],[잉크]],0),19)+INDEX(표5[#All],MATCH(C1367,표5[[#All],[잉크]],0),22),INDEX(표5[#All],MATCH(C1367,표5[[#All],[잉크]],0),MATCH($D$2,표5[#Headers],0)+2))</f>
        <v>#N/A</v>
      </c>
    </row>
    <row r="1368" spans="2:5" hidden="1" x14ac:dyDescent="0.3">
      <c r="B1368" s="56">
        <f t="shared" si="4"/>
        <v>0</v>
      </c>
      <c r="C1368" s="139">
        <f>'제품 추가'!AC1366</f>
        <v>0</v>
      </c>
      <c r="D1368" s="138" t="e">
        <f>IF($D$2="주말",INDEX(표5[#All],MATCH(C1368,표5[[#All],[잉크]],0),18)+INDEX(표5[#All],MATCH(C1368,표5[[#All],[잉크]],0),21),INDEX(표5[#All],MATCH(C1368,표5[[#All],[잉크]],0),MATCH($D$2,표5[#Headers],0)+1))</f>
        <v>#N/A</v>
      </c>
      <c r="E1368" s="138" t="e">
        <f>IF($D$2="주말",INDEX(표5[#All],MATCH(C1368,표5[[#All],[잉크]],0),19)+INDEX(표5[#All],MATCH(C1368,표5[[#All],[잉크]],0),22),INDEX(표5[#All],MATCH(C1368,표5[[#All],[잉크]],0),MATCH($D$2,표5[#Headers],0)+2))</f>
        <v>#N/A</v>
      </c>
    </row>
    <row r="1369" spans="2:5" hidden="1" x14ac:dyDescent="0.3">
      <c r="B1369" s="56">
        <f t="shared" si="4"/>
        <v>0</v>
      </c>
      <c r="C1369" s="139">
        <f>'제품 추가'!AC1367</f>
        <v>0</v>
      </c>
      <c r="D1369" s="138" t="e">
        <f>IF($D$2="주말",INDEX(표5[#All],MATCH(C1369,표5[[#All],[잉크]],0),18)+INDEX(표5[#All],MATCH(C1369,표5[[#All],[잉크]],0),21),INDEX(표5[#All],MATCH(C1369,표5[[#All],[잉크]],0),MATCH($D$2,표5[#Headers],0)+1))</f>
        <v>#N/A</v>
      </c>
      <c r="E1369" s="138" t="e">
        <f>IF($D$2="주말",INDEX(표5[#All],MATCH(C1369,표5[[#All],[잉크]],0),19)+INDEX(표5[#All],MATCH(C1369,표5[[#All],[잉크]],0),22),INDEX(표5[#All],MATCH(C1369,표5[[#All],[잉크]],0),MATCH($D$2,표5[#Headers],0)+2))</f>
        <v>#N/A</v>
      </c>
    </row>
    <row r="1370" spans="2:5" hidden="1" x14ac:dyDescent="0.3">
      <c r="B1370" s="56">
        <f t="shared" si="4"/>
        <v>0</v>
      </c>
      <c r="C1370" s="139">
        <f>'제품 추가'!AC1368</f>
        <v>0</v>
      </c>
      <c r="D1370" s="138" t="e">
        <f>IF($D$2="주말",INDEX(표5[#All],MATCH(C1370,표5[[#All],[잉크]],0),18)+INDEX(표5[#All],MATCH(C1370,표5[[#All],[잉크]],0),21),INDEX(표5[#All],MATCH(C1370,표5[[#All],[잉크]],0),MATCH($D$2,표5[#Headers],0)+1))</f>
        <v>#N/A</v>
      </c>
      <c r="E1370" s="138" t="e">
        <f>IF($D$2="주말",INDEX(표5[#All],MATCH(C1370,표5[[#All],[잉크]],0),19)+INDEX(표5[#All],MATCH(C1370,표5[[#All],[잉크]],0),22),INDEX(표5[#All],MATCH(C1370,표5[[#All],[잉크]],0),MATCH($D$2,표5[#Headers],0)+2))</f>
        <v>#N/A</v>
      </c>
    </row>
    <row r="1371" spans="2:5" hidden="1" x14ac:dyDescent="0.3">
      <c r="B1371" s="56">
        <f t="shared" si="4"/>
        <v>0</v>
      </c>
      <c r="C1371" s="139">
        <f>'제품 추가'!AC1369</f>
        <v>0</v>
      </c>
      <c r="D1371" s="138" t="e">
        <f>IF($D$2="주말",INDEX(표5[#All],MATCH(C1371,표5[[#All],[잉크]],0),18)+INDEX(표5[#All],MATCH(C1371,표5[[#All],[잉크]],0),21),INDEX(표5[#All],MATCH(C1371,표5[[#All],[잉크]],0),MATCH($D$2,표5[#Headers],0)+1))</f>
        <v>#N/A</v>
      </c>
      <c r="E1371" s="138" t="e">
        <f>IF($D$2="주말",INDEX(표5[#All],MATCH(C1371,표5[[#All],[잉크]],0),19)+INDEX(표5[#All],MATCH(C1371,표5[[#All],[잉크]],0),22),INDEX(표5[#All],MATCH(C1371,표5[[#All],[잉크]],0),MATCH($D$2,표5[#Headers],0)+2))</f>
        <v>#N/A</v>
      </c>
    </row>
    <row r="1372" spans="2:5" hidden="1" x14ac:dyDescent="0.3">
      <c r="B1372" s="56">
        <f t="shared" si="4"/>
        <v>0</v>
      </c>
      <c r="C1372" s="139">
        <f>'제품 추가'!AC1370</f>
        <v>0</v>
      </c>
      <c r="D1372" s="138" t="e">
        <f>IF($D$2="주말",INDEX(표5[#All],MATCH(C1372,표5[[#All],[잉크]],0),18)+INDEX(표5[#All],MATCH(C1372,표5[[#All],[잉크]],0),21),INDEX(표5[#All],MATCH(C1372,표5[[#All],[잉크]],0),MATCH($D$2,표5[#Headers],0)+1))</f>
        <v>#N/A</v>
      </c>
      <c r="E1372" s="138" t="e">
        <f>IF($D$2="주말",INDEX(표5[#All],MATCH(C1372,표5[[#All],[잉크]],0),19)+INDEX(표5[#All],MATCH(C1372,표5[[#All],[잉크]],0),22),INDEX(표5[#All],MATCH(C1372,표5[[#All],[잉크]],0),MATCH($D$2,표5[#Headers],0)+2))</f>
        <v>#N/A</v>
      </c>
    </row>
    <row r="1373" spans="2:5" hidden="1" x14ac:dyDescent="0.3">
      <c r="B1373" s="56">
        <f t="shared" si="4"/>
        <v>0</v>
      </c>
      <c r="C1373" s="139">
        <f>'제품 추가'!AC1371</f>
        <v>0</v>
      </c>
      <c r="D1373" s="138" t="e">
        <f>IF($D$2="주말",INDEX(표5[#All],MATCH(C1373,표5[[#All],[잉크]],0),18)+INDEX(표5[#All],MATCH(C1373,표5[[#All],[잉크]],0),21),INDEX(표5[#All],MATCH(C1373,표5[[#All],[잉크]],0),MATCH($D$2,표5[#Headers],0)+1))</f>
        <v>#N/A</v>
      </c>
      <c r="E1373" s="138" t="e">
        <f>IF($D$2="주말",INDEX(표5[#All],MATCH(C1373,표5[[#All],[잉크]],0),19)+INDEX(표5[#All],MATCH(C1373,표5[[#All],[잉크]],0),22),INDEX(표5[#All],MATCH(C1373,표5[[#All],[잉크]],0),MATCH($D$2,표5[#Headers],0)+2))</f>
        <v>#N/A</v>
      </c>
    </row>
    <row r="1374" spans="2:5" hidden="1" x14ac:dyDescent="0.3">
      <c r="B1374" s="56">
        <f t="shared" si="4"/>
        <v>0</v>
      </c>
      <c r="C1374" s="139">
        <f>'제품 추가'!AC1372</f>
        <v>0</v>
      </c>
      <c r="D1374" s="138" t="e">
        <f>IF($D$2="주말",INDEX(표5[#All],MATCH(C1374,표5[[#All],[잉크]],0),18)+INDEX(표5[#All],MATCH(C1374,표5[[#All],[잉크]],0),21),INDEX(표5[#All],MATCH(C1374,표5[[#All],[잉크]],0),MATCH($D$2,표5[#Headers],0)+1))</f>
        <v>#N/A</v>
      </c>
      <c r="E1374" s="138" t="e">
        <f>IF($D$2="주말",INDEX(표5[#All],MATCH(C1374,표5[[#All],[잉크]],0),19)+INDEX(표5[#All],MATCH(C1374,표5[[#All],[잉크]],0),22),INDEX(표5[#All],MATCH(C1374,표5[[#All],[잉크]],0),MATCH($D$2,표5[#Headers],0)+2))</f>
        <v>#N/A</v>
      </c>
    </row>
    <row r="1375" spans="2:5" hidden="1" x14ac:dyDescent="0.3">
      <c r="B1375" s="56">
        <f t="shared" si="4"/>
        <v>0</v>
      </c>
      <c r="C1375" s="139">
        <f>'제품 추가'!AC1373</f>
        <v>0</v>
      </c>
      <c r="D1375" s="138" t="e">
        <f>IF($D$2="주말",INDEX(표5[#All],MATCH(C1375,표5[[#All],[잉크]],0),18)+INDEX(표5[#All],MATCH(C1375,표5[[#All],[잉크]],0),21),INDEX(표5[#All],MATCH(C1375,표5[[#All],[잉크]],0),MATCH($D$2,표5[#Headers],0)+1))</f>
        <v>#N/A</v>
      </c>
      <c r="E1375" s="138" t="e">
        <f>IF($D$2="주말",INDEX(표5[#All],MATCH(C1375,표5[[#All],[잉크]],0),19)+INDEX(표5[#All],MATCH(C1375,표5[[#All],[잉크]],0),22),INDEX(표5[#All],MATCH(C1375,표5[[#All],[잉크]],0),MATCH($D$2,표5[#Headers],0)+2))</f>
        <v>#N/A</v>
      </c>
    </row>
    <row r="1376" spans="2:5" hidden="1" x14ac:dyDescent="0.3">
      <c r="B1376" s="56">
        <f t="shared" si="4"/>
        <v>0</v>
      </c>
      <c r="C1376" s="139">
        <f>'제품 추가'!AC1374</f>
        <v>0</v>
      </c>
      <c r="D1376" s="138" t="e">
        <f>IF($D$2="주말",INDEX(표5[#All],MATCH(C1376,표5[[#All],[잉크]],0),18)+INDEX(표5[#All],MATCH(C1376,표5[[#All],[잉크]],0),21),INDEX(표5[#All],MATCH(C1376,표5[[#All],[잉크]],0),MATCH($D$2,표5[#Headers],0)+1))</f>
        <v>#N/A</v>
      </c>
      <c r="E1376" s="138" t="e">
        <f>IF($D$2="주말",INDEX(표5[#All],MATCH(C1376,표5[[#All],[잉크]],0),19)+INDEX(표5[#All],MATCH(C1376,표5[[#All],[잉크]],0),22),INDEX(표5[#All],MATCH(C1376,표5[[#All],[잉크]],0),MATCH($D$2,표5[#Headers],0)+2))</f>
        <v>#N/A</v>
      </c>
    </row>
    <row r="1377" spans="2:5" hidden="1" x14ac:dyDescent="0.3">
      <c r="B1377" s="56">
        <f t="shared" si="4"/>
        <v>0</v>
      </c>
      <c r="C1377" s="139">
        <f>'제품 추가'!AC1375</f>
        <v>0</v>
      </c>
      <c r="D1377" s="138" t="e">
        <f>IF($D$2="주말",INDEX(표5[#All],MATCH(C1377,표5[[#All],[잉크]],0),18)+INDEX(표5[#All],MATCH(C1377,표5[[#All],[잉크]],0),21),INDEX(표5[#All],MATCH(C1377,표5[[#All],[잉크]],0),MATCH($D$2,표5[#Headers],0)+1))</f>
        <v>#N/A</v>
      </c>
      <c r="E1377" s="138" t="e">
        <f>IF($D$2="주말",INDEX(표5[#All],MATCH(C1377,표5[[#All],[잉크]],0),19)+INDEX(표5[#All],MATCH(C1377,표5[[#All],[잉크]],0),22),INDEX(표5[#All],MATCH(C1377,표5[[#All],[잉크]],0),MATCH($D$2,표5[#Headers],0)+2))</f>
        <v>#N/A</v>
      </c>
    </row>
    <row r="1378" spans="2:5" hidden="1" x14ac:dyDescent="0.3">
      <c r="B1378" s="56">
        <f t="shared" si="4"/>
        <v>0</v>
      </c>
      <c r="C1378" s="139">
        <f>'제품 추가'!AC1376</f>
        <v>0</v>
      </c>
      <c r="D1378" s="138" t="e">
        <f>IF($D$2="주말",INDEX(표5[#All],MATCH(C1378,표5[[#All],[잉크]],0),18)+INDEX(표5[#All],MATCH(C1378,표5[[#All],[잉크]],0),21),INDEX(표5[#All],MATCH(C1378,표5[[#All],[잉크]],0),MATCH($D$2,표5[#Headers],0)+1))</f>
        <v>#N/A</v>
      </c>
      <c r="E1378" s="138" t="e">
        <f>IF($D$2="주말",INDEX(표5[#All],MATCH(C1378,표5[[#All],[잉크]],0),19)+INDEX(표5[#All],MATCH(C1378,표5[[#All],[잉크]],0),22),INDEX(표5[#All],MATCH(C1378,표5[[#All],[잉크]],0),MATCH($D$2,표5[#Headers],0)+2))</f>
        <v>#N/A</v>
      </c>
    </row>
    <row r="1379" spans="2:5" hidden="1" x14ac:dyDescent="0.3">
      <c r="B1379" s="56">
        <f t="shared" si="4"/>
        <v>0</v>
      </c>
      <c r="C1379" s="139">
        <f>'제품 추가'!AC1377</f>
        <v>0</v>
      </c>
      <c r="D1379" s="138" t="e">
        <f>IF($D$2="주말",INDEX(표5[#All],MATCH(C1379,표5[[#All],[잉크]],0),18)+INDEX(표5[#All],MATCH(C1379,표5[[#All],[잉크]],0),21),INDEX(표5[#All],MATCH(C1379,표5[[#All],[잉크]],0),MATCH($D$2,표5[#Headers],0)+1))</f>
        <v>#N/A</v>
      </c>
      <c r="E1379" s="138" t="e">
        <f>IF($D$2="주말",INDEX(표5[#All],MATCH(C1379,표5[[#All],[잉크]],0),19)+INDEX(표5[#All],MATCH(C1379,표5[[#All],[잉크]],0),22),INDEX(표5[#All],MATCH(C1379,표5[[#All],[잉크]],0),MATCH($D$2,표5[#Headers],0)+2))</f>
        <v>#N/A</v>
      </c>
    </row>
    <row r="1380" spans="2:5" hidden="1" x14ac:dyDescent="0.3">
      <c r="B1380" s="56">
        <f t="shared" si="4"/>
        <v>0</v>
      </c>
      <c r="C1380" s="139">
        <f>'제품 추가'!AC1378</f>
        <v>0</v>
      </c>
      <c r="D1380" s="138" t="e">
        <f>IF($D$2="주말",INDEX(표5[#All],MATCH(C1380,표5[[#All],[잉크]],0),18)+INDEX(표5[#All],MATCH(C1380,표5[[#All],[잉크]],0),21),INDEX(표5[#All],MATCH(C1380,표5[[#All],[잉크]],0),MATCH($D$2,표5[#Headers],0)+1))</f>
        <v>#N/A</v>
      </c>
      <c r="E1380" s="138" t="e">
        <f>IF($D$2="주말",INDEX(표5[#All],MATCH(C1380,표5[[#All],[잉크]],0),19)+INDEX(표5[#All],MATCH(C1380,표5[[#All],[잉크]],0),22),INDEX(표5[#All],MATCH(C1380,표5[[#All],[잉크]],0),MATCH($D$2,표5[#Headers],0)+2))</f>
        <v>#N/A</v>
      </c>
    </row>
    <row r="1381" spans="2:5" hidden="1" x14ac:dyDescent="0.3">
      <c r="B1381" s="56">
        <f t="shared" si="4"/>
        <v>0</v>
      </c>
      <c r="C1381" s="139">
        <f>'제품 추가'!AC1379</f>
        <v>0</v>
      </c>
      <c r="D1381" s="138" t="e">
        <f>IF($D$2="주말",INDEX(표5[#All],MATCH(C1381,표5[[#All],[잉크]],0),18)+INDEX(표5[#All],MATCH(C1381,표5[[#All],[잉크]],0),21),INDEX(표5[#All],MATCH(C1381,표5[[#All],[잉크]],0),MATCH($D$2,표5[#Headers],0)+1))</f>
        <v>#N/A</v>
      </c>
      <c r="E1381" s="138" t="e">
        <f>IF($D$2="주말",INDEX(표5[#All],MATCH(C1381,표5[[#All],[잉크]],0),19)+INDEX(표5[#All],MATCH(C1381,표5[[#All],[잉크]],0),22),INDEX(표5[#All],MATCH(C1381,표5[[#All],[잉크]],0),MATCH($D$2,표5[#Headers],0)+2))</f>
        <v>#N/A</v>
      </c>
    </row>
    <row r="1382" spans="2:5" hidden="1" x14ac:dyDescent="0.3">
      <c r="B1382" s="56">
        <f t="shared" si="4"/>
        <v>0</v>
      </c>
      <c r="C1382" s="139">
        <f>'제품 추가'!AC1380</f>
        <v>0</v>
      </c>
      <c r="D1382" s="138" t="e">
        <f>IF($D$2="주말",INDEX(표5[#All],MATCH(C1382,표5[[#All],[잉크]],0),18)+INDEX(표5[#All],MATCH(C1382,표5[[#All],[잉크]],0),21),INDEX(표5[#All],MATCH(C1382,표5[[#All],[잉크]],0),MATCH($D$2,표5[#Headers],0)+1))</f>
        <v>#N/A</v>
      </c>
      <c r="E1382" s="138" t="e">
        <f>IF($D$2="주말",INDEX(표5[#All],MATCH(C1382,표5[[#All],[잉크]],0),19)+INDEX(표5[#All],MATCH(C1382,표5[[#All],[잉크]],0),22),INDEX(표5[#All],MATCH(C1382,표5[[#All],[잉크]],0),MATCH($D$2,표5[#Headers],0)+2))</f>
        <v>#N/A</v>
      </c>
    </row>
    <row r="1383" spans="2:5" hidden="1" x14ac:dyDescent="0.3">
      <c r="B1383" s="56">
        <f t="shared" si="4"/>
        <v>0</v>
      </c>
      <c r="C1383" s="139">
        <f>'제품 추가'!AC1381</f>
        <v>0</v>
      </c>
      <c r="D1383" s="138" t="e">
        <f>IF($D$2="주말",INDEX(표5[#All],MATCH(C1383,표5[[#All],[잉크]],0),18)+INDEX(표5[#All],MATCH(C1383,표5[[#All],[잉크]],0),21),INDEX(표5[#All],MATCH(C1383,표5[[#All],[잉크]],0),MATCH($D$2,표5[#Headers],0)+1))</f>
        <v>#N/A</v>
      </c>
      <c r="E1383" s="138" t="e">
        <f>IF($D$2="주말",INDEX(표5[#All],MATCH(C1383,표5[[#All],[잉크]],0),19)+INDEX(표5[#All],MATCH(C1383,표5[[#All],[잉크]],0),22),INDEX(표5[#All],MATCH(C1383,표5[[#All],[잉크]],0),MATCH($D$2,표5[#Headers],0)+2))</f>
        <v>#N/A</v>
      </c>
    </row>
    <row r="1384" spans="2:5" hidden="1" x14ac:dyDescent="0.3">
      <c r="B1384" s="56">
        <f t="shared" si="4"/>
        <v>0</v>
      </c>
      <c r="C1384" s="139">
        <f>'제품 추가'!AC1382</f>
        <v>0</v>
      </c>
      <c r="D1384" s="138" t="e">
        <f>IF($D$2="주말",INDEX(표5[#All],MATCH(C1384,표5[[#All],[잉크]],0),18)+INDEX(표5[#All],MATCH(C1384,표5[[#All],[잉크]],0),21),INDEX(표5[#All],MATCH(C1384,표5[[#All],[잉크]],0),MATCH($D$2,표5[#Headers],0)+1))</f>
        <v>#N/A</v>
      </c>
      <c r="E1384" s="138" t="e">
        <f>IF($D$2="주말",INDEX(표5[#All],MATCH(C1384,표5[[#All],[잉크]],0),19)+INDEX(표5[#All],MATCH(C1384,표5[[#All],[잉크]],0),22),INDEX(표5[#All],MATCH(C1384,표5[[#All],[잉크]],0),MATCH($D$2,표5[#Headers],0)+2))</f>
        <v>#N/A</v>
      </c>
    </row>
    <row r="1385" spans="2:5" hidden="1" x14ac:dyDescent="0.3">
      <c r="B1385" s="56">
        <f t="shared" si="4"/>
        <v>0</v>
      </c>
      <c r="C1385" s="139">
        <f>'제품 추가'!AC1383</f>
        <v>0</v>
      </c>
      <c r="D1385" s="138" t="e">
        <f>IF($D$2="주말",INDEX(표5[#All],MATCH(C1385,표5[[#All],[잉크]],0),18)+INDEX(표5[#All],MATCH(C1385,표5[[#All],[잉크]],0),21),INDEX(표5[#All],MATCH(C1385,표5[[#All],[잉크]],0),MATCH($D$2,표5[#Headers],0)+1))</f>
        <v>#N/A</v>
      </c>
      <c r="E1385" s="138" t="e">
        <f>IF($D$2="주말",INDEX(표5[#All],MATCH(C1385,표5[[#All],[잉크]],0),19)+INDEX(표5[#All],MATCH(C1385,표5[[#All],[잉크]],0),22),INDEX(표5[#All],MATCH(C1385,표5[[#All],[잉크]],0),MATCH($D$2,표5[#Headers],0)+2))</f>
        <v>#N/A</v>
      </c>
    </row>
    <row r="1386" spans="2:5" hidden="1" x14ac:dyDescent="0.3">
      <c r="B1386" s="56">
        <f t="shared" si="4"/>
        <v>0</v>
      </c>
      <c r="C1386" s="139">
        <f>'제품 추가'!AC1384</f>
        <v>0</v>
      </c>
      <c r="D1386" s="138" t="e">
        <f>IF($D$2="주말",INDEX(표5[#All],MATCH(C1386,표5[[#All],[잉크]],0),18)+INDEX(표5[#All],MATCH(C1386,표5[[#All],[잉크]],0),21),INDEX(표5[#All],MATCH(C1386,표5[[#All],[잉크]],0),MATCH($D$2,표5[#Headers],0)+1))</f>
        <v>#N/A</v>
      </c>
      <c r="E1386" s="138" t="e">
        <f>IF($D$2="주말",INDEX(표5[#All],MATCH(C1386,표5[[#All],[잉크]],0),19)+INDEX(표5[#All],MATCH(C1386,표5[[#All],[잉크]],0),22),INDEX(표5[#All],MATCH(C1386,표5[[#All],[잉크]],0),MATCH($D$2,표5[#Headers],0)+2))</f>
        <v>#N/A</v>
      </c>
    </row>
    <row r="1387" spans="2:5" hidden="1" x14ac:dyDescent="0.3">
      <c r="B1387" s="56">
        <f t="shared" si="4"/>
        <v>0</v>
      </c>
      <c r="C1387" s="139">
        <f>'제품 추가'!AC1385</f>
        <v>0</v>
      </c>
      <c r="D1387" s="138" t="e">
        <f>IF($D$2="주말",INDEX(표5[#All],MATCH(C1387,표5[[#All],[잉크]],0),18)+INDEX(표5[#All],MATCH(C1387,표5[[#All],[잉크]],0),21),INDEX(표5[#All],MATCH(C1387,표5[[#All],[잉크]],0),MATCH($D$2,표5[#Headers],0)+1))</f>
        <v>#N/A</v>
      </c>
      <c r="E1387" s="138" t="e">
        <f>IF($D$2="주말",INDEX(표5[#All],MATCH(C1387,표5[[#All],[잉크]],0),19)+INDEX(표5[#All],MATCH(C1387,표5[[#All],[잉크]],0),22),INDEX(표5[#All],MATCH(C1387,표5[[#All],[잉크]],0),MATCH($D$2,표5[#Headers],0)+2))</f>
        <v>#N/A</v>
      </c>
    </row>
    <row r="1388" spans="2:5" hidden="1" x14ac:dyDescent="0.3">
      <c r="B1388" s="56">
        <f t="shared" si="4"/>
        <v>0</v>
      </c>
      <c r="C1388" s="139">
        <f>'제품 추가'!AC1386</f>
        <v>0</v>
      </c>
      <c r="D1388" s="138" t="e">
        <f>IF($D$2="주말",INDEX(표5[#All],MATCH(C1388,표5[[#All],[잉크]],0),18)+INDEX(표5[#All],MATCH(C1388,표5[[#All],[잉크]],0),21),INDEX(표5[#All],MATCH(C1388,표5[[#All],[잉크]],0),MATCH($D$2,표5[#Headers],0)+1))</f>
        <v>#N/A</v>
      </c>
      <c r="E1388" s="138" t="e">
        <f>IF($D$2="주말",INDEX(표5[#All],MATCH(C1388,표5[[#All],[잉크]],0),19)+INDEX(표5[#All],MATCH(C1388,표5[[#All],[잉크]],0),22),INDEX(표5[#All],MATCH(C1388,표5[[#All],[잉크]],0),MATCH($D$2,표5[#Headers],0)+2))</f>
        <v>#N/A</v>
      </c>
    </row>
    <row r="1389" spans="2:5" hidden="1" x14ac:dyDescent="0.3">
      <c r="B1389" s="56">
        <f t="shared" si="4"/>
        <v>0</v>
      </c>
      <c r="C1389" s="139">
        <f>'제품 추가'!AC1387</f>
        <v>0</v>
      </c>
      <c r="D1389" s="138" t="e">
        <f>IF($D$2="주말",INDEX(표5[#All],MATCH(C1389,표5[[#All],[잉크]],0),18)+INDEX(표5[#All],MATCH(C1389,표5[[#All],[잉크]],0),21),INDEX(표5[#All],MATCH(C1389,표5[[#All],[잉크]],0),MATCH($D$2,표5[#Headers],0)+1))</f>
        <v>#N/A</v>
      </c>
      <c r="E1389" s="138" t="e">
        <f>IF($D$2="주말",INDEX(표5[#All],MATCH(C1389,표5[[#All],[잉크]],0),19)+INDEX(표5[#All],MATCH(C1389,표5[[#All],[잉크]],0),22),INDEX(표5[#All],MATCH(C1389,표5[[#All],[잉크]],0),MATCH($D$2,표5[#Headers],0)+2))</f>
        <v>#N/A</v>
      </c>
    </row>
    <row r="1390" spans="2:5" hidden="1" x14ac:dyDescent="0.3">
      <c r="B1390" s="56">
        <f t="shared" si="4"/>
        <v>0</v>
      </c>
      <c r="C1390" s="139">
        <f>'제품 추가'!AC1388</f>
        <v>0</v>
      </c>
      <c r="D1390" s="138" t="e">
        <f>IF($D$2="주말",INDEX(표5[#All],MATCH(C1390,표5[[#All],[잉크]],0),18)+INDEX(표5[#All],MATCH(C1390,표5[[#All],[잉크]],0),21),INDEX(표5[#All],MATCH(C1390,표5[[#All],[잉크]],0),MATCH($D$2,표5[#Headers],0)+1))</f>
        <v>#N/A</v>
      </c>
      <c r="E1390" s="138" t="e">
        <f>IF($D$2="주말",INDEX(표5[#All],MATCH(C1390,표5[[#All],[잉크]],0),19)+INDEX(표5[#All],MATCH(C1390,표5[[#All],[잉크]],0),22),INDEX(표5[#All],MATCH(C1390,표5[[#All],[잉크]],0),MATCH($D$2,표5[#Headers],0)+2))</f>
        <v>#N/A</v>
      </c>
    </row>
    <row r="1391" spans="2:5" hidden="1" x14ac:dyDescent="0.3">
      <c r="B1391" s="56">
        <f t="shared" si="4"/>
        <v>0</v>
      </c>
      <c r="C1391" s="139">
        <f>'제품 추가'!AC1389</f>
        <v>0</v>
      </c>
      <c r="D1391" s="138" t="e">
        <f>IF($D$2="주말",INDEX(표5[#All],MATCH(C1391,표5[[#All],[잉크]],0),18)+INDEX(표5[#All],MATCH(C1391,표5[[#All],[잉크]],0),21),INDEX(표5[#All],MATCH(C1391,표5[[#All],[잉크]],0),MATCH($D$2,표5[#Headers],0)+1))</f>
        <v>#N/A</v>
      </c>
      <c r="E1391" s="138" t="e">
        <f>IF($D$2="주말",INDEX(표5[#All],MATCH(C1391,표5[[#All],[잉크]],0),19)+INDEX(표5[#All],MATCH(C1391,표5[[#All],[잉크]],0),22),INDEX(표5[#All],MATCH(C1391,표5[[#All],[잉크]],0),MATCH($D$2,표5[#Headers],0)+2))</f>
        <v>#N/A</v>
      </c>
    </row>
    <row r="1392" spans="2:5" hidden="1" x14ac:dyDescent="0.3">
      <c r="B1392" s="56">
        <f t="shared" si="4"/>
        <v>0</v>
      </c>
      <c r="C1392" s="139">
        <f>'제품 추가'!AC1390</f>
        <v>0</v>
      </c>
      <c r="D1392" s="138" t="e">
        <f>IF($D$2="주말",INDEX(표5[#All],MATCH(C1392,표5[[#All],[잉크]],0),18)+INDEX(표5[#All],MATCH(C1392,표5[[#All],[잉크]],0),21),INDEX(표5[#All],MATCH(C1392,표5[[#All],[잉크]],0),MATCH($D$2,표5[#Headers],0)+1))</f>
        <v>#N/A</v>
      </c>
      <c r="E1392" s="138" t="e">
        <f>IF($D$2="주말",INDEX(표5[#All],MATCH(C1392,표5[[#All],[잉크]],0),19)+INDEX(표5[#All],MATCH(C1392,표5[[#All],[잉크]],0),22),INDEX(표5[#All],MATCH(C1392,표5[[#All],[잉크]],0),MATCH($D$2,표5[#Headers],0)+2))</f>
        <v>#N/A</v>
      </c>
    </row>
    <row r="1393" spans="2:5" hidden="1" x14ac:dyDescent="0.3">
      <c r="B1393" s="56">
        <f t="shared" si="4"/>
        <v>0</v>
      </c>
      <c r="C1393" s="139">
        <f>'제품 추가'!AC1391</f>
        <v>0</v>
      </c>
      <c r="D1393" s="138" t="e">
        <f>IF($D$2="주말",INDEX(표5[#All],MATCH(C1393,표5[[#All],[잉크]],0),18)+INDEX(표5[#All],MATCH(C1393,표5[[#All],[잉크]],0),21),INDEX(표5[#All],MATCH(C1393,표5[[#All],[잉크]],0),MATCH($D$2,표5[#Headers],0)+1))</f>
        <v>#N/A</v>
      </c>
      <c r="E1393" s="138" t="e">
        <f>IF($D$2="주말",INDEX(표5[#All],MATCH(C1393,표5[[#All],[잉크]],0),19)+INDEX(표5[#All],MATCH(C1393,표5[[#All],[잉크]],0),22),INDEX(표5[#All],MATCH(C1393,표5[[#All],[잉크]],0),MATCH($D$2,표5[#Headers],0)+2))</f>
        <v>#N/A</v>
      </c>
    </row>
    <row r="1394" spans="2:5" hidden="1" x14ac:dyDescent="0.3">
      <c r="B1394" s="56">
        <f t="shared" si="4"/>
        <v>0</v>
      </c>
      <c r="C1394" s="139">
        <f>'제품 추가'!AC1392</f>
        <v>0</v>
      </c>
      <c r="D1394" s="138" t="e">
        <f>IF($D$2="주말",INDEX(표5[#All],MATCH(C1394,표5[[#All],[잉크]],0),18)+INDEX(표5[#All],MATCH(C1394,표5[[#All],[잉크]],0),21),INDEX(표5[#All],MATCH(C1394,표5[[#All],[잉크]],0),MATCH($D$2,표5[#Headers],0)+1))</f>
        <v>#N/A</v>
      </c>
      <c r="E1394" s="138" t="e">
        <f>IF($D$2="주말",INDEX(표5[#All],MATCH(C1394,표5[[#All],[잉크]],0),19)+INDEX(표5[#All],MATCH(C1394,표5[[#All],[잉크]],0),22),INDEX(표5[#All],MATCH(C1394,표5[[#All],[잉크]],0),MATCH($D$2,표5[#Headers],0)+2))</f>
        <v>#N/A</v>
      </c>
    </row>
    <row r="1395" spans="2:5" hidden="1" x14ac:dyDescent="0.3">
      <c r="B1395" s="56">
        <f t="shared" si="4"/>
        <v>0</v>
      </c>
      <c r="C1395" s="139">
        <f>'제품 추가'!AC1393</f>
        <v>0</v>
      </c>
      <c r="D1395" s="138" t="e">
        <f>IF($D$2="주말",INDEX(표5[#All],MATCH(C1395,표5[[#All],[잉크]],0),18)+INDEX(표5[#All],MATCH(C1395,표5[[#All],[잉크]],0),21),INDEX(표5[#All],MATCH(C1395,표5[[#All],[잉크]],0),MATCH($D$2,표5[#Headers],0)+1))</f>
        <v>#N/A</v>
      </c>
      <c r="E1395" s="138" t="e">
        <f>IF($D$2="주말",INDEX(표5[#All],MATCH(C1395,표5[[#All],[잉크]],0),19)+INDEX(표5[#All],MATCH(C1395,표5[[#All],[잉크]],0),22),INDEX(표5[#All],MATCH(C1395,표5[[#All],[잉크]],0),MATCH($D$2,표5[#Headers],0)+2))</f>
        <v>#N/A</v>
      </c>
    </row>
    <row r="1396" spans="2:5" hidden="1" x14ac:dyDescent="0.3">
      <c r="B1396" s="56">
        <f t="shared" si="4"/>
        <v>0</v>
      </c>
      <c r="C1396" s="139">
        <f>'제품 추가'!AC1394</f>
        <v>0</v>
      </c>
      <c r="D1396" s="138" t="e">
        <f>IF($D$2="주말",INDEX(표5[#All],MATCH(C1396,표5[[#All],[잉크]],0),18)+INDEX(표5[#All],MATCH(C1396,표5[[#All],[잉크]],0),21),INDEX(표5[#All],MATCH(C1396,표5[[#All],[잉크]],0),MATCH($D$2,표5[#Headers],0)+1))</f>
        <v>#N/A</v>
      </c>
      <c r="E1396" s="138" t="e">
        <f>IF($D$2="주말",INDEX(표5[#All],MATCH(C1396,표5[[#All],[잉크]],0),19)+INDEX(표5[#All],MATCH(C1396,표5[[#All],[잉크]],0),22),INDEX(표5[#All],MATCH(C1396,표5[[#All],[잉크]],0),MATCH($D$2,표5[#Headers],0)+2))</f>
        <v>#N/A</v>
      </c>
    </row>
    <row r="1397" spans="2:5" hidden="1" x14ac:dyDescent="0.3">
      <c r="B1397" s="56">
        <f t="shared" si="4"/>
        <v>0</v>
      </c>
      <c r="C1397" s="139">
        <f>'제품 추가'!AC1395</f>
        <v>0</v>
      </c>
      <c r="D1397" s="138" t="e">
        <f>IF($D$2="주말",INDEX(표5[#All],MATCH(C1397,표5[[#All],[잉크]],0),18)+INDEX(표5[#All],MATCH(C1397,표5[[#All],[잉크]],0),21),INDEX(표5[#All],MATCH(C1397,표5[[#All],[잉크]],0),MATCH($D$2,표5[#Headers],0)+1))</f>
        <v>#N/A</v>
      </c>
      <c r="E1397" s="138" t="e">
        <f>IF($D$2="주말",INDEX(표5[#All],MATCH(C1397,표5[[#All],[잉크]],0),19)+INDEX(표5[#All],MATCH(C1397,표5[[#All],[잉크]],0),22),INDEX(표5[#All],MATCH(C1397,표5[[#All],[잉크]],0),MATCH($D$2,표5[#Headers],0)+2))</f>
        <v>#N/A</v>
      </c>
    </row>
    <row r="1398" spans="2:5" hidden="1" x14ac:dyDescent="0.3">
      <c r="B1398" s="56">
        <f t="shared" si="4"/>
        <v>0</v>
      </c>
      <c r="C1398" s="139">
        <f>'제품 추가'!AC1396</f>
        <v>0</v>
      </c>
      <c r="D1398" s="138" t="e">
        <f>IF($D$2="주말",INDEX(표5[#All],MATCH(C1398,표5[[#All],[잉크]],0),18)+INDEX(표5[#All],MATCH(C1398,표5[[#All],[잉크]],0),21),INDEX(표5[#All],MATCH(C1398,표5[[#All],[잉크]],0),MATCH($D$2,표5[#Headers],0)+1))</f>
        <v>#N/A</v>
      </c>
      <c r="E1398" s="138" t="e">
        <f>IF($D$2="주말",INDEX(표5[#All],MATCH(C1398,표5[[#All],[잉크]],0),19)+INDEX(표5[#All],MATCH(C1398,표5[[#All],[잉크]],0),22),INDEX(표5[#All],MATCH(C1398,표5[[#All],[잉크]],0),MATCH($D$2,표5[#Headers],0)+2))</f>
        <v>#N/A</v>
      </c>
    </row>
    <row r="1399" spans="2:5" hidden="1" x14ac:dyDescent="0.3">
      <c r="B1399" s="56">
        <f t="shared" si="4"/>
        <v>0</v>
      </c>
      <c r="C1399" s="139">
        <f>'제품 추가'!AC1397</f>
        <v>0</v>
      </c>
      <c r="D1399" s="138" t="e">
        <f>IF($D$2="주말",INDEX(표5[#All],MATCH(C1399,표5[[#All],[잉크]],0),18)+INDEX(표5[#All],MATCH(C1399,표5[[#All],[잉크]],0),21),INDEX(표5[#All],MATCH(C1399,표5[[#All],[잉크]],0),MATCH($D$2,표5[#Headers],0)+1))</f>
        <v>#N/A</v>
      </c>
      <c r="E1399" s="138" t="e">
        <f>IF($D$2="주말",INDEX(표5[#All],MATCH(C1399,표5[[#All],[잉크]],0),19)+INDEX(표5[#All],MATCH(C1399,표5[[#All],[잉크]],0),22),INDEX(표5[#All],MATCH(C1399,표5[[#All],[잉크]],0),MATCH($D$2,표5[#Headers],0)+2))</f>
        <v>#N/A</v>
      </c>
    </row>
    <row r="1400" spans="2:5" hidden="1" x14ac:dyDescent="0.3">
      <c r="B1400" s="56">
        <f t="shared" si="4"/>
        <v>0</v>
      </c>
      <c r="C1400" s="139">
        <f>'제품 추가'!AC1398</f>
        <v>0</v>
      </c>
      <c r="D1400" s="138" t="e">
        <f>IF($D$2="주말",INDEX(표5[#All],MATCH(C1400,표5[[#All],[잉크]],0),18)+INDEX(표5[#All],MATCH(C1400,표5[[#All],[잉크]],0),21),INDEX(표5[#All],MATCH(C1400,표5[[#All],[잉크]],0),MATCH($D$2,표5[#Headers],0)+1))</f>
        <v>#N/A</v>
      </c>
      <c r="E1400" s="138" t="e">
        <f>IF($D$2="주말",INDEX(표5[#All],MATCH(C1400,표5[[#All],[잉크]],0),19)+INDEX(표5[#All],MATCH(C1400,표5[[#All],[잉크]],0),22),INDEX(표5[#All],MATCH(C1400,표5[[#All],[잉크]],0),MATCH($D$2,표5[#Headers],0)+2))</f>
        <v>#N/A</v>
      </c>
    </row>
    <row r="1401" spans="2:5" hidden="1" x14ac:dyDescent="0.3">
      <c r="B1401" s="56">
        <f t="shared" si="4"/>
        <v>0</v>
      </c>
      <c r="C1401" s="139">
        <f>'제품 추가'!AC1399</f>
        <v>0</v>
      </c>
      <c r="D1401" s="138" t="e">
        <f>IF($D$2="주말",INDEX(표5[#All],MATCH(C1401,표5[[#All],[잉크]],0),18)+INDEX(표5[#All],MATCH(C1401,표5[[#All],[잉크]],0),21),INDEX(표5[#All],MATCH(C1401,표5[[#All],[잉크]],0),MATCH($D$2,표5[#Headers],0)+1))</f>
        <v>#N/A</v>
      </c>
      <c r="E1401" s="138" t="e">
        <f>IF($D$2="주말",INDEX(표5[#All],MATCH(C1401,표5[[#All],[잉크]],0),19)+INDEX(표5[#All],MATCH(C1401,표5[[#All],[잉크]],0),22),INDEX(표5[#All],MATCH(C1401,표5[[#All],[잉크]],0),MATCH($D$2,표5[#Headers],0)+2))</f>
        <v>#N/A</v>
      </c>
    </row>
    <row r="1402" spans="2:5" hidden="1" x14ac:dyDescent="0.3">
      <c r="B1402" s="56">
        <f t="shared" si="4"/>
        <v>0</v>
      </c>
      <c r="C1402" s="139">
        <f>'제품 추가'!AC1400</f>
        <v>0</v>
      </c>
      <c r="D1402" s="138" t="e">
        <f>IF($D$2="주말",INDEX(표5[#All],MATCH(C1402,표5[[#All],[잉크]],0),18)+INDEX(표5[#All],MATCH(C1402,표5[[#All],[잉크]],0),21),INDEX(표5[#All],MATCH(C1402,표5[[#All],[잉크]],0),MATCH($D$2,표5[#Headers],0)+1))</f>
        <v>#N/A</v>
      </c>
      <c r="E1402" s="138" t="e">
        <f>IF($D$2="주말",INDEX(표5[#All],MATCH(C1402,표5[[#All],[잉크]],0),19)+INDEX(표5[#All],MATCH(C1402,표5[[#All],[잉크]],0),22),INDEX(표5[#All],MATCH(C1402,표5[[#All],[잉크]],0),MATCH($D$2,표5[#Headers],0)+2))</f>
        <v>#N/A</v>
      </c>
    </row>
    <row r="1403" spans="2:5" hidden="1" x14ac:dyDescent="0.3">
      <c r="B1403" s="56">
        <f t="shared" si="4"/>
        <v>0</v>
      </c>
      <c r="C1403" s="139">
        <f>'제품 추가'!AC1401</f>
        <v>0</v>
      </c>
      <c r="D1403" s="138" t="e">
        <f>IF($D$2="주말",INDEX(표5[#All],MATCH(C1403,표5[[#All],[잉크]],0),18)+INDEX(표5[#All],MATCH(C1403,표5[[#All],[잉크]],0),21),INDEX(표5[#All],MATCH(C1403,표5[[#All],[잉크]],0),MATCH($D$2,표5[#Headers],0)+1))</f>
        <v>#N/A</v>
      </c>
      <c r="E1403" s="138" t="e">
        <f>IF($D$2="주말",INDEX(표5[#All],MATCH(C1403,표5[[#All],[잉크]],0),19)+INDEX(표5[#All],MATCH(C1403,표5[[#All],[잉크]],0),22),INDEX(표5[#All],MATCH(C1403,표5[[#All],[잉크]],0),MATCH($D$2,표5[#Headers],0)+2))</f>
        <v>#N/A</v>
      </c>
    </row>
    <row r="1404" spans="2:5" hidden="1" x14ac:dyDescent="0.3">
      <c r="B1404" s="56">
        <f t="shared" si="4"/>
        <v>0</v>
      </c>
      <c r="C1404" s="139">
        <f>'제품 추가'!AC1402</f>
        <v>0</v>
      </c>
      <c r="D1404" s="138" t="e">
        <f>IF($D$2="주말",INDEX(표5[#All],MATCH(C1404,표5[[#All],[잉크]],0),18)+INDEX(표5[#All],MATCH(C1404,표5[[#All],[잉크]],0),21),INDEX(표5[#All],MATCH(C1404,표5[[#All],[잉크]],0),MATCH($D$2,표5[#Headers],0)+1))</f>
        <v>#N/A</v>
      </c>
      <c r="E1404" s="138" t="e">
        <f>IF($D$2="주말",INDEX(표5[#All],MATCH(C1404,표5[[#All],[잉크]],0),19)+INDEX(표5[#All],MATCH(C1404,표5[[#All],[잉크]],0),22),INDEX(표5[#All],MATCH(C1404,표5[[#All],[잉크]],0),MATCH($D$2,표5[#Headers],0)+2))</f>
        <v>#N/A</v>
      </c>
    </row>
    <row r="1405" spans="2:5" hidden="1" x14ac:dyDescent="0.3">
      <c r="B1405" s="56">
        <f t="shared" si="4"/>
        <v>0</v>
      </c>
      <c r="C1405" s="139">
        <f>'제품 추가'!AC1403</f>
        <v>0</v>
      </c>
      <c r="D1405" s="138" t="e">
        <f>IF($D$2="주말",INDEX(표5[#All],MATCH(C1405,표5[[#All],[잉크]],0),18)+INDEX(표5[#All],MATCH(C1405,표5[[#All],[잉크]],0),21),INDEX(표5[#All],MATCH(C1405,표5[[#All],[잉크]],0),MATCH($D$2,표5[#Headers],0)+1))</f>
        <v>#N/A</v>
      </c>
      <c r="E1405" s="138" t="e">
        <f>IF($D$2="주말",INDEX(표5[#All],MATCH(C1405,표5[[#All],[잉크]],0),19)+INDEX(표5[#All],MATCH(C1405,표5[[#All],[잉크]],0),22),INDEX(표5[#All],MATCH(C1405,표5[[#All],[잉크]],0),MATCH($D$2,표5[#Headers],0)+2))</f>
        <v>#N/A</v>
      </c>
    </row>
    <row r="1406" spans="2:5" hidden="1" x14ac:dyDescent="0.3">
      <c r="B1406" s="56">
        <f t="shared" si="4"/>
        <v>0</v>
      </c>
      <c r="C1406" s="139">
        <f>'제품 추가'!AC1404</f>
        <v>0</v>
      </c>
      <c r="D1406" s="138" t="e">
        <f>IF($D$2="주말",INDEX(표5[#All],MATCH(C1406,표5[[#All],[잉크]],0),18)+INDEX(표5[#All],MATCH(C1406,표5[[#All],[잉크]],0),21),INDEX(표5[#All],MATCH(C1406,표5[[#All],[잉크]],0),MATCH($D$2,표5[#Headers],0)+1))</f>
        <v>#N/A</v>
      </c>
      <c r="E1406" s="138" t="e">
        <f>IF($D$2="주말",INDEX(표5[#All],MATCH(C1406,표5[[#All],[잉크]],0),19)+INDEX(표5[#All],MATCH(C1406,표5[[#All],[잉크]],0),22),INDEX(표5[#All],MATCH(C1406,표5[[#All],[잉크]],0),MATCH($D$2,표5[#Headers],0)+2))</f>
        <v>#N/A</v>
      </c>
    </row>
    <row r="1407" spans="2:5" hidden="1" x14ac:dyDescent="0.3">
      <c r="B1407" s="56">
        <f t="shared" si="4"/>
        <v>0</v>
      </c>
      <c r="C1407" s="139">
        <f>'제품 추가'!AC1405</f>
        <v>0</v>
      </c>
      <c r="D1407" s="138" t="e">
        <f>IF($D$2="주말",INDEX(표5[#All],MATCH(C1407,표5[[#All],[잉크]],0),18)+INDEX(표5[#All],MATCH(C1407,표5[[#All],[잉크]],0),21),INDEX(표5[#All],MATCH(C1407,표5[[#All],[잉크]],0),MATCH($D$2,표5[#Headers],0)+1))</f>
        <v>#N/A</v>
      </c>
      <c r="E1407" s="138" t="e">
        <f>IF($D$2="주말",INDEX(표5[#All],MATCH(C1407,표5[[#All],[잉크]],0),19)+INDEX(표5[#All],MATCH(C1407,표5[[#All],[잉크]],0),22),INDEX(표5[#All],MATCH(C1407,표5[[#All],[잉크]],0),MATCH($D$2,표5[#Headers],0)+2))</f>
        <v>#N/A</v>
      </c>
    </row>
    <row r="1408" spans="2:5" hidden="1" x14ac:dyDescent="0.3">
      <c r="B1408" s="56">
        <f t="shared" si="4"/>
        <v>0</v>
      </c>
      <c r="C1408" s="139">
        <f>'제품 추가'!AC1406</f>
        <v>0</v>
      </c>
      <c r="D1408" s="138" t="e">
        <f>IF($D$2="주말",INDEX(표5[#All],MATCH(C1408,표5[[#All],[잉크]],0),18)+INDEX(표5[#All],MATCH(C1408,표5[[#All],[잉크]],0),21),INDEX(표5[#All],MATCH(C1408,표5[[#All],[잉크]],0),MATCH($D$2,표5[#Headers],0)+1))</f>
        <v>#N/A</v>
      </c>
      <c r="E1408" s="138" t="e">
        <f>IF($D$2="주말",INDEX(표5[#All],MATCH(C1408,표5[[#All],[잉크]],0),19)+INDEX(표5[#All],MATCH(C1408,표5[[#All],[잉크]],0),22),INDEX(표5[#All],MATCH(C1408,표5[[#All],[잉크]],0),MATCH($D$2,표5[#Headers],0)+2))</f>
        <v>#N/A</v>
      </c>
    </row>
    <row r="1409" spans="2:5" hidden="1" x14ac:dyDescent="0.3">
      <c r="B1409" s="56">
        <f t="shared" si="4"/>
        <v>0</v>
      </c>
      <c r="C1409" s="139">
        <f>'제품 추가'!AC1407</f>
        <v>0</v>
      </c>
      <c r="D1409" s="138" t="e">
        <f>IF($D$2="주말",INDEX(표5[#All],MATCH(C1409,표5[[#All],[잉크]],0),18)+INDEX(표5[#All],MATCH(C1409,표5[[#All],[잉크]],0),21),INDEX(표5[#All],MATCH(C1409,표5[[#All],[잉크]],0),MATCH($D$2,표5[#Headers],0)+1))</f>
        <v>#N/A</v>
      </c>
      <c r="E1409" s="138" t="e">
        <f>IF($D$2="주말",INDEX(표5[#All],MATCH(C1409,표5[[#All],[잉크]],0),19)+INDEX(표5[#All],MATCH(C1409,표5[[#All],[잉크]],0),22),INDEX(표5[#All],MATCH(C1409,표5[[#All],[잉크]],0),MATCH($D$2,표5[#Headers],0)+2))</f>
        <v>#N/A</v>
      </c>
    </row>
    <row r="1410" spans="2:5" hidden="1" x14ac:dyDescent="0.3">
      <c r="B1410" s="56">
        <f t="shared" si="4"/>
        <v>0</v>
      </c>
      <c r="C1410" s="139">
        <f>'제품 추가'!AC1408</f>
        <v>0</v>
      </c>
      <c r="D1410" s="138" t="e">
        <f>IF($D$2="주말",INDEX(표5[#All],MATCH(C1410,표5[[#All],[잉크]],0),18)+INDEX(표5[#All],MATCH(C1410,표5[[#All],[잉크]],0),21),INDEX(표5[#All],MATCH(C1410,표5[[#All],[잉크]],0),MATCH($D$2,표5[#Headers],0)+1))</f>
        <v>#N/A</v>
      </c>
      <c r="E1410" s="138" t="e">
        <f>IF($D$2="주말",INDEX(표5[#All],MATCH(C1410,표5[[#All],[잉크]],0),19)+INDEX(표5[#All],MATCH(C1410,표5[[#All],[잉크]],0),22),INDEX(표5[#All],MATCH(C1410,표5[[#All],[잉크]],0),MATCH($D$2,표5[#Headers],0)+2))</f>
        <v>#N/A</v>
      </c>
    </row>
    <row r="1411" spans="2:5" hidden="1" x14ac:dyDescent="0.3">
      <c r="B1411" s="56">
        <f t="shared" si="4"/>
        <v>0</v>
      </c>
      <c r="C1411" s="139">
        <f>'제품 추가'!AC1409</f>
        <v>0</v>
      </c>
      <c r="D1411" s="138" t="e">
        <f>IF($D$2="주말",INDEX(표5[#All],MATCH(C1411,표5[[#All],[잉크]],0),18)+INDEX(표5[#All],MATCH(C1411,표5[[#All],[잉크]],0),21),INDEX(표5[#All],MATCH(C1411,표5[[#All],[잉크]],0),MATCH($D$2,표5[#Headers],0)+1))</f>
        <v>#N/A</v>
      </c>
      <c r="E1411" s="138" t="e">
        <f>IF($D$2="주말",INDEX(표5[#All],MATCH(C1411,표5[[#All],[잉크]],0),19)+INDEX(표5[#All],MATCH(C1411,표5[[#All],[잉크]],0),22),INDEX(표5[#All],MATCH(C1411,표5[[#All],[잉크]],0),MATCH($D$2,표5[#Headers],0)+2))</f>
        <v>#N/A</v>
      </c>
    </row>
    <row r="1412" spans="2:5" hidden="1" x14ac:dyDescent="0.3">
      <c r="B1412" s="56">
        <f t="shared" si="4"/>
        <v>0</v>
      </c>
      <c r="C1412" s="139">
        <f>'제품 추가'!AC1410</f>
        <v>0</v>
      </c>
      <c r="D1412" s="138" t="e">
        <f>IF($D$2="주말",INDEX(표5[#All],MATCH(C1412,표5[[#All],[잉크]],0),18)+INDEX(표5[#All],MATCH(C1412,표5[[#All],[잉크]],0),21),INDEX(표5[#All],MATCH(C1412,표5[[#All],[잉크]],0),MATCH($D$2,표5[#Headers],0)+1))</f>
        <v>#N/A</v>
      </c>
      <c r="E1412" s="138" t="e">
        <f>IF($D$2="주말",INDEX(표5[#All],MATCH(C1412,표5[[#All],[잉크]],0),19)+INDEX(표5[#All],MATCH(C1412,표5[[#All],[잉크]],0),22),INDEX(표5[#All],MATCH(C1412,표5[[#All],[잉크]],0),MATCH($D$2,표5[#Headers],0)+2))</f>
        <v>#N/A</v>
      </c>
    </row>
    <row r="1413" spans="2:5" hidden="1" x14ac:dyDescent="0.3">
      <c r="B1413" s="56">
        <f t="shared" si="4"/>
        <v>0</v>
      </c>
      <c r="C1413" s="139">
        <f>'제품 추가'!AC1411</f>
        <v>0</v>
      </c>
      <c r="D1413" s="138" t="e">
        <f>IF($D$2="주말",INDEX(표5[#All],MATCH(C1413,표5[[#All],[잉크]],0),18)+INDEX(표5[#All],MATCH(C1413,표5[[#All],[잉크]],0),21),INDEX(표5[#All],MATCH(C1413,표5[[#All],[잉크]],0),MATCH($D$2,표5[#Headers],0)+1))</f>
        <v>#N/A</v>
      </c>
      <c r="E1413" s="138" t="e">
        <f>IF($D$2="주말",INDEX(표5[#All],MATCH(C1413,표5[[#All],[잉크]],0),19)+INDEX(표5[#All],MATCH(C1413,표5[[#All],[잉크]],0),22),INDEX(표5[#All],MATCH(C1413,표5[[#All],[잉크]],0),MATCH($D$2,표5[#Headers],0)+2))</f>
        <v>#N/A</v>
      </c>
    </row>
    <row r="1414" spans="2:5" hidden="1" x14ac:dyDescent="0.3">
      <c r="B1414" s="56">
        <f>IFERROR(SUM(D1414:E1414),0)</f>
        <v>0</v>
      </c>
      <c r="C1414" s="139">
        <f>'제품 추가'!AC1412</f>
        <v>0</v>
      </c>
      <c r="D1414" s="138" t="e">
        <f>IF($D$2="주말",INDEX(표5[#All],MATCH(C1414,표5[[#All],[잉크]],0),18)+INDEX(표5[#All],MATCH(C1414,표5[[#All],[잉크]],0),21),INDEX(표5[#All],MATCH(C1414,표5[[#All],[잉크]],0),MATCH($D$2,표5[#Headers],0)+1))</f>
        <v>#N/A</v>
      </c>
      <c r="E1414" s="138" t="e">
        <f>IF($D$2="주말",INDEX(표5[#All],MATCH(C1414,표5[[#All],[잉크]],0),19)+INDEX(표5[#All],MATCH(C1414,표5[[#All],[잉크]],0),22),INDEX(표5[#All],MATCH(C1414,표5[[#All],[잉크]],0),MATCH($D$2,표5[#Headers],0)+2))</f>
        <v>#N/A</v>
      </c>
    </row>
    <row r="1415" spans="2:5" hidden="1" x14ac:dyDescent="0.3">
      <c r="B1415" s="56">
        <f>IFERROR(SUM(D1415:E1415),0)</f>
        <v>0</v>
      </c>
      <c r="C1415" s="139">
        <f>'제품 추가'!AC1413</f>
        <v>0</v>
      </c>
      <c r="D1415" s="138" t="e">
        <f>IF($D$2="주말",INDEX(표5[#All],MATCH(C1415,표5[[#All],[잉크]],0),18)+INDEX(표5[#All],MATCH(C1415,표5[[#All],[잉크]],0),21),INDEX(표5[#All],MATCH(C1415,표5[[#All],[잉크]],0),MATCH($D$2,표5[#Headers],0)+1))</f>
        <v>#N/A</v>
      </c>
      <c r="E1415" s="138" t="e">
        <f>IF($D$2="주말",INDEX(표5[#All],MATCH(C1415,표5[[#All],[잉크]],0),19)+INDEX(표5[#All],MATCH(C1415,표5[[#All],[잉크]],0),22),INDEX(표5[#All],MATCH(C1415,표5[[#All],[잉크]],0),MATCH($D$2,표5[#Headers],0)+2))</f>
        <v>#N/A</v>
      </c>
    </row>
    <row r="1416" spans="2:5" hidden="1" x14ac:dyDescent="0.3">
      <c r="B1416" s="56">
        <f>IFERROR(SUM(D1416:E1416),0)</f>
        <v>0</v>
      </c>
      <c r="C1416" s="139">
        <f>'제품 추가'!AC1414</f>
        <v>0</v>
      </c>
      <c r="D1416" s="138" t="e">
        <f>IF($D$2="주말",INDEX(표5[#All],MATCH(C1416,표5[[#All],[잉크]],0),18)+INDEX(표5[#All],MATCH(C1416,표5[[#All],[잉크]],0),21),INDEX(표5[#All],MATCH(C1416,표5[[#All],[잉크]],0),MATCH($D$2,표5[#Headers],0)+1))</f>
        <v>#N/A</v>
      </c>
      <c r="E1416" s="138" t="e">
        <f>IF($D$2="주말",INDEX(표5[#All],MATCH(C1416,표5[[#All],[잉크]],0),19)+INDEX(표5[#All],MATCH(C1416,표5[[#All],[잉크]],0),22),INDEX(표5[#All],MATCH(C1416,표5[[#All],[잉크]],0),MATCH($D$2,표5[#Headers],0)+2))</f>
        <v>#N/A</v>
      </c>
    </row>
  </sheetData>
  <autoFilter ref="B4:E1416">
    <filterColumn colId="0">
      <filters>
        <filter val="1"/>
        <filter val="10"/>
        <filter val="2"/>
        <filter val="5"/>
      </filters>
    </filterColumn>
    <sortState ref="B10:E1245">
      <sortCondition ref="C4:C1416"/>
    </sortState>
  </autoFilter>
  <phoneticPr fontId="1" type="noConversion"/>
  <dataValidations count="1">
    <dataValidation type="list" allowBlank="1" showInputMessage="1" showErrorMessage="1" sqref="D2">
      <formula1>$P$2:$P$7</formula1>
    </dataValidation>
  </dataValidations>
  <pageMargins left="0.7" right="0.7" top="0.75" bottom="0.75" header="0.3" footer="0.3"/>
  <pageSetup paperSize="256" fitToWidth="0" fitToHeight="0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5" tint="0.39997558519241921"/>
  </sheetPr>
  <dimension ref="B2:P1416"/>
  <sheetViews>
    <sheetView zoomScale="85" zoomScaleNormal="85" workbookViewId="0">
      <selection activeCell="D2" sqref="D2"/>
    </sheetView>
  </sheetViews>
  <sheetFormatPr defaultRowHeight="16.5" x14ac:dyDescent="0.3"/>
  <cols>
    <col min="3" max="3" width="15.625" bestFit="1" customWidth="1"/>
    <col min="16" max="16" width="0" hidden="1" customWidth="1"/>
  </cols>
  <sheetData>
    <row r="2" spans="2:16" x14ac:dyDescent="0.3">
      <c r="C2" s="140" t="s">
        <v>2638</v>
      </c>
      <c r="D2" s="56" t="s">
        <v>21</v>
      </c>
      <c r="P2" t="s">
        <v>27</v>
      </c>
    </row>
    <row r="3" spans="2:16" x14ac:dyDescent="0.3">
      <c r="B3" s="60" t="s">
        <v>1208</v>
      </c>
      <c r="P3" t="s">
        <v>1213</v>
      </c>
    </row>
    <row r="4" spans="2:16" x14ac:dyDescent="0.3">
      <c r="B4" s="56" t="s">
        <v>1209</v>
      </c>
      <c r="C4" s="56" t="s">
        <v>38</v>
      </c>
      <c r="D4" s="56" t="s">
        <v>1211</v>
      </c>
      <c r="E4" s="56" t="s">
        <v>1212</v>
      </c>
      <c r="P4" t="s">
        <v>1214</v>
      </c>
    </row>
    <row r="5" spans="2:16" hidden="1" x14ac:dyDescent="0.3">
      <c r="B5" s="56">
        <f>IFERROR(SUM(D5:E5),0)</f>
        <v>0</v>
      </c>
      <c r="C5" s="139" t="str">
        <f>'제품 추가'!AC3</f>
        <v>ABYSS</v>
      </c>
      <c r="D5" s="138">
        <f>IF($D$2="주말",INDEX(표5[#All],MATCH(C5,표5[[#All],[잉크]],0),18)+INDEX(표5[#All],MATCH(C5,표5[[#All],[잉크]],0),21),INDEX(표5[#All],MATCH(C5,표5[[#All],[잉크]],0),MATCH($D$2,표5[#Headers],0)+1))</f>
        <v>0</v>
      </c>
      <c r="E5" s="138">
        <f>IF($D$2="주말",INDEX(표5[#All],MATCH(C5,표5[[#All],[잉크]],0),19)+INDEX(표5[#All],MATCH(C5,표5[[#All],[잉크]],0),22),INDEX(표5[#All],MATCH(C5,표5[[#All],[잉크]],0),MATCH($D$2,표5[#Headers],0)+2))</f>
        <v>0</v>
      </c>
      <c r="P5" t="s">
        <v>1215</v>
      </c>
    </row>
    <row r="6" spans="2:16" ht="16.5" hidden="1" customHeight="1" x14ac:dyDescent="0.3">
      <c r="B6" s="56">
        <f>IFERROR(SUM(D6:E6),0)</f>
        <v>0</v>
      </c>
      <c r="C6" s="139" t="str">
        <f>'제품 추가'!AC4</f>
        <v>ACACIA</v>
      </c>
      <c r="D6" s="138">
        <f>IF($D$2="주말",INDEX(표5[#All],MATCH(C6,표5[[#All],[잉크]],0),18)+INDEX(표5[#All],MATCH(C6,표5[[#All],[잉크]],0),21),INDEX(표5[#All],MATCH(C6,표5[[#All],[잉크]],0),MATCH($D$2,표5[#Headers],0)+1))</f>
        <v>0</v>
      </c>
      <c r="E6" s="138">
        <f>IF($D$2="주말",INDEX(표5[#All],MATCH(C6,표5[[#All],[잉크]],0),19)+INDEX(표5[#All],MATCH(C6,표5[[#All],[잉크]],0),22),INDEX(표5[#All],MATCH(C6,표5[[#All],[잉크]],0),MATCH($D$2,표5[#Headers],0)+2))</f>
        <v>0</v>
      </c>
      <c r="P6" t="s">
        <v>1216</v>
      </c>
    </row>
    <row r="7" spans="2:16" ht="16.5" hidden="1" customHeight="1" x14ac:dyDescent="0.3">
      <c r="B7" s="56">
        <f>IFERROR(SUM(D7:E7),0)</f>
        <v>0</v>
      </c>
      <c r="C7" s="139" t="str">
        <f>'제품 추가'!AC5</f>
        <v>ACID</v>
      </c>
      <c r="D7" s="138">
        <f>IF($D$2="주말",INDEX(표5[#All],MATCH(C7,표5[[#All],[잉크]],0),18)+INDEX(표5[#All],MATCH(C7,표5[[#All],[잉크]],0),21),INDEX(표5[#All],MATCH(C7,표5[[#All],[잉크]],0),MATCH($D$2,표5[#Headers],0)+1))</f>
        <v>0</v>
      </c>
      <c r="E7" s="138">
        <f>IF($D$2="주말",INDEX(표5[#All],MATCH(C7,표5[[#All],[잉크]],0),19)+INDEX(표5[#All],MATCH(C7,표5[[#All],[잉크]],0),22),INDEX(표5[#All],MATCH(C7,표5[[#All],[잉크]],0),MATCH($D$2,표5[#Headers],0)+2))</f>
        <v>0</v>
      </c>
      <c r="P7" t="s">
        <v>1217</v>
      </c>
    </row>
    <row r="8" spans="2:16" ht="16.5" hidden="1" customHeight="1" x14ac:dyDescent="0.3">
      <c r="B8" s="56">
        <f>IFERROR(SUM(D8:E8),0)</f>
        <v>0</v>
      </c>
      <c r="C8" s="139" t="str">
        <f>'제품 추가'!AC6</f>
        <v>ACORN</v>
      </c>
      <c r="D8" s="138">
        <f>IF($D$2="주말",INDEX(표5[#All],MATCH(C8,표5[[#All],[잉크]],0),18)+INDEX(표5[#All],MATCH(C8,표5[[#All],[잉크]],0),21),INDEX(표5[#All],MATCH(C8,표5[[#All],[잉크]],0),MATCH($D$2,표5[#Headers],0)+1))</f>
        <v>0</v>
      </c>
      <c r="E8" s="138">
        <f>IF($D$2="주말",INDEX(표5[#All],MATCH(C8,표5[[#All],[잉크]],0),19)+INDEX(표5[#All],MATCH(C8,표5[[#All],[잉크]],0),22),INDEX(표5[#All],MATCH(C8,표5[[#All],[잉크]],0),MATCH($D$2,표5[#Headers],0)+2))</f>
        <v>0</v>
      </c>
    </row>
    <row r="9" spans="2:16" ht="16.5" hidden="1" customHeight="1" x14ac:dyDescent="0.3">
      <c r="B9" s="56">
        <f t="shared" ref="B9:B15" si="0">IFERROR(SUM(D9:E9),0)</f>
        <v>0</v>
      </c>
      <c r="C9" s="139" t="str">
        <f>'제품 추가'!AC7</f>
        <v>AFFO</v>
      </c>
      <c r="D9" s="138">
        <f>IF($D$2="주말",INDEX(표5[#All],MATCH(C9,표5[[#All],[잉크]],0),18)+INDEX(표5[#All],MATCH(C9,표5[[#All],[잉크]],0),21),INDEX(표5[#All],MATCH(C9,표5[[#All],[잉크]],0),MATCH($D$2,표5[#Headers],0)+1))</f>
        <v>0</v>
      </c>
      <c r="E9" s="138">
        <f>IF($D$2="주말",INDEX(표5[#All],MATCH(C9,표5[[#All],[잉크]],0),19)+INDEX(표5[#All],MATCH(C9,표5[[#All],[잉크]],0),22),INDEX(표5[#All],MATCH(C9,표5[[#All],[잉크]],0),MATCH($D$2,표5[#Headers],0)+2))</f>
        <v>0</v>
      </c>
    </row>
    <row r="10" spans="2:16" ht="16.5" hidden="1" customHeight="1" x14ac:dyDescent="0.3">
      <c r="B10" s="56">
        <f t="shared" si="0"/>
        <v>0</v>
      </c>
      <c r="C10" s="139" t="str">
        <f>'제품 추가'!AC8</f>
        <v>AIR</v>
      </c>
      <c r="D10" s="138">
        <f>IF($D$2="주말",INDEX(표5[#All],MATCH(C10,표5[[#All],[잉크]],0),18)+INDEX(표5[#All],MATCH(C10,표5[[#All],[잉크]],0),21),INDEX(표5[#All],MATCH(C10,표5[[#All],[잉크]],0),MATCH($D$2,표5[#Headers],0)+1))</f>
        <v>0</v>
      </c>
      <c r="E10" s="138">
        <f>IF($D$2="주말",INDEX(표5[#All],MATCH(C10,표5[[#All],[잉크]],0),19)+INDEX(표5[#All],MATCH(C10,표5[[#All],[잉크]],0),22),INDEX(표5[#All],MATCH(C10,표5[[#All],[잉크]],0),MATCH($D$2,표5[#Headers],0)+2))</f>
        <v>0</v>
      </c>
    </row>
    <row r="11" spans="2:16" ht="16.5" hidden="1" customHeight="1" x14ac:dyDescent="0.3">
      <c r="B11" s="56">
        <f t="shared" si="0"/>
        <v>0</v>
      </c>
      <c r="C11" s="139" t="str">
        <f>'제품 추가'!AC9</f>
        <v>ALESAN</v>
      </c>
      <c r="D11" s="138">
        <f>IF($D$2="주말",INDEX(표5[#All],MATCH(C11,표5[[#All],[잉크]],0),18)+INDEX(표5[#All],MATCH(C11,표5[[#All],[잉크]],0),21),INDEX(표5[#All],MATCH(C11,표5[[#All],[잉크]],0),MATCH($D$2,표5[#Headers],0)+1))</f>
        <v>0</v>
      </c>
      <c r="E11" s="138">
        <f>IF($D$2="주말",INDEX(표5[#All],MATCH(C11,표5[[#All],[잉크]],0),19)+INDEX(표5[#All],MATCH(C11,표5[[#All],[잉크]],0),22),INDEX(표5[#All],MATCH(C11,표5[[#All],[잉크]],0),MATCH($D$2,표5[#Headers],0)+2))</f>
        <v>0</v>
      </c>
    </row>
    <row r="12" spans="2:16" ht="16.5" hidden="1" customHeight="1" x14ac:dyDescent="0.3">
      <c r="B12" s="56">
        <f t="shared" si="0"/>
        <v>1</v>
      </c>
      <c r="C12" s="139" t="str">
        <f>'제품 추가'!AC10</f>
        <v>ALMOND</v>
      </c>
      <c r="D12" s="138">
        <f>IF($D$2="주말",INDEX(표5[#All],MATCH(C12,표5[[#All],[잉크]],0),18)+INDEX(표5[#All],MATCH(C12,표5[[#All],[잉크]],0),21),INDEX(표5[#All],MATCH(C12,표5[[#All],[잉크]],0),MATCH($D$2,표5[#Headers],0)+1))</f>
        <v>0</v>
      </c>
      <c r="E12" s="138">
        <f>IF($D$2="주말",INDEX(표5[#All],MATCH(C12,표5[[#All],[잉크]],0),19)+INDEX(표5[#All],MATCH(C12,표5[[#All],[잉크]],0),22),INDEX(표5[#All],MATCH(C12,표5[[#All],[잉크]],0),MATCH($D$2,표5[#Headers],0)+2))</f>
        <v>1</v>
      </c>
    </row>
    <row r="13" spans="2:16" ht="16.5" hidden="1" customHeight="1" x14ac:dyDescent="0.3">
      <c r="B13" s="56">
        <f t="shared" si="0"/>
        <v>0</v>
      </c>
      <c r="C13" s="139" t="str">
        <f>'제품 추가'!AC11</f>
        <v>AMARYLLIS</v>
      </c>
      <c r="D13" s="138">
        <f>IF($D$2="주말",INDEX(표5[#All],MATCH(C13,표5[[#All],[잉크]],0),18)+INDEX(표5[#All],MATCH(C13,표5[[#All],[잉크]],0),21),INDEX(표5[#All],MATCH(C13,표5[[#All],[잉크]],0),MATCH($D$2,표5[#Headers],0)+1))</f>
        <v>0</v>
      </c>
      <c r="E13" s="138">
        <f>IF($D$2="주말",INDEX(표5[#All],MATCH(C13,표5[[#All],[잉크]],0),19)+INDEX(표5[#All],MATCH(C13,표5[[#All],[잉크]],0),22),INDEX(표5[#All],MATCH(C13,표5[[#All],[잉크]],0),MATCH($D$2,표5[#Headers],0)+2))</f>
        <v>0</v>
      </c>
    </row>
    <row r="14" spans="2:16" ht="16.5" hidden="1" customHeight="1" x14ac:dyDescent="0.3">
      <c r="B14" s="56">
        <f t="shared" si="0"/>
        <v>0</v>
      </c>
      <c r="C14" s="139" t="str">
        <f>'제품 추가'!AC12</f>
        <v>AMAZONIA</v>
      </c>
      <c r="D14" s="138">
        <f>IF($D$2="주말",INDEX(표5[#All],MATCH(C14,표5[[#All],[잉크]],0),18)+INDEX(표5[#All],MATCH(C14,표5[[#All],[잉크]],0),21),INDEX(표5[#All],MATCH(C14,표5[[#All],[잉크]],0),MATCH($D$2,표5[#Headers],0)+1))</f>
        <v>0</v>
      </c>
      <c r="E14" s="138">
        <f>IF($D$2="주말",INDEX(표5[#All],MATCH(C14,표5[[#All],[잉크]],0),19)+INDEX(표5[#All],MATCH(C14,표5[[#All],[잉크]],0),22),INDEX(표5[#All],MATCH(C14,표5[[#All],[잉크]],0),MATCH($D$2,표5[#Headers],0)+2))</f>
        <v>0</v>
      </c>
    </row>
    <row r="15" spans="2:16" ht="16.5" hidden="1" customHeight="1" x14ac:dyDescent="0.3">
      <c r="B15" s="56">
        <f t="shared" si="0"/>
        <v>0</v>
      </c>
      <c r="C15" s="139" t="str">
        <f>'제품 추가'!AC13</f>
        <v>AMEMONE</v>
      </c>
      <c r="D15" s="138">
        <f>IF($D$2="주말",INDEX(표5[#All],MATCH(C15,표5[[#All],[잉크]],0),18)+INDEX(표5[#All],MATCH(C15,표5[[#All],[잉크]],0),21),INDEX(표5[#All],MATCH(C15,표5[[#All],[잉크]],0),MATCH($D$2,표5[#Headers],0)+1))</f>
        <v>0</v>
      </c>
      <c r="E15" s="138">
        <f>IF($D$2="주말",INDEX(표5[#All],MATCH(C15,표5[[#All],[잉크]],0),19)+INDEX(표5[#All],MATCH(C15,표5[[#All],[잉크]],0),22),INDEX(표5[#All],MATCH(C15,표5[[#All],[잉크]],0),MATCH($D$2,표5[#Headers],0)+2))</f>
        <v>0</v>
      </c>
    </row>
    <row r="16" spans="2:16" ht="16.5" customHeight="1" x14ac:dyDescent="0.3">
      <c r="B16" s="56">
        <f t="shared" ref="B16:B79" si="1">IFERROR(SUM(D16:E16),0)</f>
        <v>0</v>
      </c>
      <c r="C16" s="139" t="str">
        <f>'제품 추가'!AC14</f>
        <v>AMERICANO</v>
      </c>
      <c r="D16" s="138">
        <f>IF($D$2="주말",INDEX(표5[#All],MATCH(C16,표5[[#All],[잉크]],0),18)+INDEX(표5[#All],MATCH(C16,표5[[#All],[잉크]],0),21),INDEX(표5[#All],MATCH(C16,표5[[#All],[잉크]],0),MATCH($D$2,표5[#Headers],0)+1))</f>
        <v>0</v>
      </c>
      <c r="E16" s="138">
        <f>IF($D$2="주말",INDEX(표5[#All],MATCH(C16,표5[[#All],[잉크]],0),19)+INDEX(표5[#All],MATCH(C16,표5[[#All],[잉크]],0),22),INDEX(표5[#All],MATCH(C16,표5[[#All],[잉크]],0),MATCH($D$2,표5[#Headers],0)+2))</f>
        <v>0</v>
      </c>
    </row>
    <row r="17" spans="2:5" ht="16.5" hidden="1" customHeight="1" x14ac:dyDescent="0.3">
      <c r="B17" s="56">
        <f t="shared" si="1"/>
        <v>0</v>
      </c>
      <c r="C17" s="139" t="str">
        <f>'제품 추가'!AC15</f>
        <v>AMETHYST</v>
      </c>
      <c r="D17" s="138">
        <f>IF($D$2="주말",INDEX(표5[#All],MATCH(C17,표5[[#All],[잉크]],0),18)+INDEX(표5[#All],MATCH(C17,표5[[#All],[잉크]],0),21),INDEX(표5[#All],MATCH(C17,표5[[#All],[잉크]],0),MATCH($D$2,표5[#Headers],0)+1))</f>
        <v>0</v>
      </c>
      <c r="E17" s="138">
        <f>IF($D$2="주말",INDEX(표5[#All],MATCH(C17,표5[[#All],[잉크]],0),19)+INDEX(표5[#All],MATCH(C17,표5[[#All],[잉크]],0),22),INDEX(표5[#All],MATCH(C17,표5[[#All],[잉크]],0),MATCH($D$2,표5[#Headers],0)+2))</f>
        <v>0</v>
      </c>
    </row>
    <row r="18" spans="2:5" ht="16.5" hidden="1" customHeight="1" x14ac:dyDescent="0.3">
      <c r="B18" s="56">
        <f t="shared" si="1"/>
        <v>0</v>
      </c>
      <c r="C18" s="139" t="str">
        <f>'제품 추가'!AC16</f>
        <v>ANCHOR</v>
      </c>
      <c r="D18" s="138">
        <f>IF($D$2="주말",INDEX(표5[#All],MATCH(C18,표5[[#All],[잉크]],0),18)+INDEX(표5[#All],MATCH(C18,표5[[#All],[잉크]],0),21),INDEX(표5[#All],MATCH(C18,표5[[#All],[잉크]],0),MATCH($D$2,표5[#Headers],0)+1))</f>
        <v>0</v>
      </c>
      <c r="E18" s="138">
        <f>IF($D$2="주말",INDEX(표5[#All],MATCH(C18,표5[[#All],[잉크]],0),19)+INDEX(표5[#All],MATCH(C18,표5[[#All],[잉크]],0),22),INDEX(표5[#All],MATCH(C18,표5[[#All],[잉크]],0),MATCH($D$2,표5[#Headers],0)+2))</f>
        <v>0</v>
      </c>
    </row>
    <row r="19" spans="2:5" ht="16.5" hidden="1" customHeight="1" x14ac:dyDescent="0.3">
      <c r="B19" s="56">
        <f t="shared" si="1"/>
        <v>0</v>
      </c>
      <c r="C19" s="139" t="str">
        <f>'제품 추가'!AC17</f>
        <v>ANDORRA</v>
      </c>
      <c r="D19" s="138">
        <f>IF($D$2="주말",INDEX(표5[#All],MATCH(C19,표5[[#All],[잉크]],0),18)+INDEX(표5[#All],MATCH(C19,표5[[#All],[잉크]],0),21),INDEX(표5[#All],MATCH(C19,표5[[#All],[잉크]],0),MATCH($D$2,표5[#Headers],0)+1))</f>
        <v>0</v>
      </c>
      <c r="E19" s="138">
        <f>IF($D$2="주말",INDEX(표5[#All],MATCH(C19,표5[[#All],[잉크]],0),19)+INDEX(표5[#All],MATCH(C19,표5[[#All],[잉크]],0),22),INDEX(표5[#All],MATCH(C19,표5[[#All],[잉크]],0),MATCH($D$2,표5[#Headers],0)+2))</f>
        <v>0</v>
      </c>
    </row>
    <row r="20" spans="2:5" ht="16.5" hidden="1" customHeight="1" x14ac:dyDescent="0.3">
      <c r="B20" s="56">
        <f t="shared" si="1"/>
        <v>0</v>
      </c>
      <c r="C20" s="139" t="str">
        <f>'제품 추가'!AC18</f>
        <v>ANGORA</v>
      </c>
      <c r="D20" s="138">
        <f>IF($D$2="주말",INDEX(표5[#All],MATCH(C20,표5[[#All],[잉크]],0),18)+INDEX(표5[#All],MATCH(C20,표5[[#All],[잉크]],0),21),INDEX(표5[#All],MATCH(C20,표5[[#All],[잉크]],0),MATCH($D$2,표5[#Headers],0)+1))</f>
        <v>0</v>
      </c>
      <c r="E20" s="138">
        <f>IF($D$2="주말",INDEX(표5[#All],MATCH(C20,표5[[#All],[잉크]],0),19)+INDEX(표5[#All],MATCH(C20,표5[[#All],[잉크]],0),22),INDEX(표5[#All],MATCH(C20,표5[[#All],[잉크]],0),MATCH($D$2,표5[#Headers],0)+2))</f>
        <v>0</v>
      </c>
    </row>
    <row r="21" spans="2:5" ht="16.5" hidden="1" customHeight="1" x14ac:dyDescent="0.3">
      <c r="B21" s="56">
        <f t="shared" si="1"/>
        <v>0</v>
      </c>
      <c r="C21" s="139" t="str">
        <f>'제품 추가'!AC19</f>
        <v>ANTELOPE</v>
      </c>
      <c r="D21" s="138">
        <f>IF($D$2="주말",INDEX(표5[#All],MATCH(C21,표5[[#All],[잉크]],0),18)+INDEX(표5[#All],MATCH(C21,표5[[#All],[잉크]],0),21),INDEX(표5[#All],MATCH(C21,표5[[#All],[잉크]],0),MATCH($D$2,표5[#Headers],0)+1))</f>
        <v>0</v>
      </c>
      <c r="E21" s="138">
        <f>IF($D$2="주말",INDEX(표5[#All],MATCH(C21,표5[[#All],[잉크]],0),19)+INDEX(표5[#All],MATCH(C21,표5[[#All],[잉크]],0),22),INDEX(표5[#All],MATCH(C21,표5[[#All],[잉크]],0),MATCH($D$2,표5[#Headers],0)+2))</f>
        <v>0</v>
      </c>
    </row>
    <row r="22" spans="2:5" ht="16.5" hidden="1" customHeight="1" x14ac:dyDescent="0.3">
      <c r="B22" s="56">
        <f t="shared" si="1"/>
        <v>0</v>
      </c>
      <c r="C22" s="139" t="str">
        <f>'제품 추가'!AC20</f>
        <v>ANTHRACITE</v>
      </c>
      <c r="D22" s="138">
        <f>IF($D$2="주말",INDEX(표5[#All],MATCH(C22,표5[[#All],[잉크]],0),18)+INDEX(표5[#All],MATCH(C22,표5[[#All],[잉크]],0),21),INDEX(표5[#All],MATCH(C22,표5[[#All],[잉크]],0),MATCH($D$2,표5[#Headers],0)+1))</f>
        <v>0</v>
      </c>
      <c r="E22" s="138">
        <f>IF($D$2="주말",INDEX(표5[#All],MATCH(C22,표5[[#All],[잉크]],0),19)+INDEX(표5[#All],MATCH(C22,표5[[#All],[잉크]],0),22),INDEX(표5[#All],MATCH(C22,표5[[#All],[잉크]],0),MATCH($D$2,표5[#Headers],0)+2))</f>
        <v>0</v>
      </c>
    </row>
    <row r="23" spans="2:5" ht="16.5" hidden="1" customHeight="1" x14ac:dyDescent="0.3">
      <c r="B23" s="56">
        <f t="shared" si="1"/>
        <v>0</v>
      </c>
      <c r="C23" s="139" t="str">
        <f>'제품 추가'!AC21</f>
        <v>ANTIQUE</v>
      </c>
      <c r="D23" s="138">
        <f>IF($D$2="주말",INDEX(표5[#All],MATCH(C23,표5[[#All],[잉크]],0),18)+INDEX(표5[#All],MATCH(C23,표5[[#All],[잉크]],0),21),INDEX(표5[#All],MATCH(C23,표5[[#All],[잉크]],0),MATCH($D$2,표5[#Headers],0)+1))</f>
        <v>0</v>
      </c>
      <c r="E23" s="138">
        <f>IF($D$2="주말",INDEX(표5[#All],MATCH(C23,표5[[#All],[잉크]],0),19)+INDEX(표5[#All],MATCH(C23,표5[[#All],[잉크]],0),22),INDEX(표5[#All],MATCH(C23,표5[[#All],[잉크]],0),MATCH($D$2,표5[#Headers],0)+2))</f>
        <v>0</v>
      </c>
    </row>
    <row r="24" spans="2:5" ht="16.5" hidden="1" customHeight="1" x14ac:dyDescent="0.3">
      <c r="B24" s="56">
        <f t="shared" si="1"/>
        <v>0</v>
      </c>
      <c r="C24" s="139" t="str">
        <f>'제품 추가'!AC22</f>
        <v>APRICOT</v>
      </c>
      <c r="D24" s="138">
        <f>IF($D$2="주말",INDEX(표5[#All],MATCH(C24,표5[[#All],[잉크]],0),18)+INDEX(표5[#All],MATCH(C24,표5[[#All],[잉크]],0),21),INDEX(표5[#All],MATCH(C24,표5[[#All],[잉크]],0),MATCH($D$2,표5[#Headers],0)+1))</f>
        <v>0</v>
      </c>
      <c r="E24" s="138">
        <f>IF($D$2="주말",INDEX(표5[#All],MATCH(C24,표5[[#All],[잉크]],0),19)+INDEX(표5[#All],MATCH(C24,표5[[#All],[잉크]],0),22),INDEX(표5[#All],MATCH(C24,표5[[#All],[잉크]],0),MATCH($D$2,표5[#Headers],0)+2))</f>
        <v>0</v>
      </c>
    </row>
    <row r="25" spans="2:5" ht="16.5" hidden="1" customHeight="1" x14ac:dyDescent="0.3">
      <c r="B25" s="56">
        <f t="shared" si="1"/>
        <v>0</v>
      </c>
      <c r="C25" s="139" t="str">
        <f>'제품 추가'!AC23</f>
        <v>AQUAMARIN</v>
      </c>
      <c r="D25" s="138">
        <f>IF($D$2="주말",INDEX(표5[#All],MATCH(C25,표5[[#All],[잉크]],0),18)+INDEX(표5[#All],MATCH(C25,표5[[#All],[잉크]],0),21),INDEX(표5[#All],MATCH(C25,표5[[#All],[잉크]],0),MATCH($D$2,표5[#Headers],0)+1))</f>
        <v>0</v>
      </c>
      <c r="E25" s="138">
        <f>IF($D$2="주말",INDEX(표5[#All],MATCH(C25,표5[[#All],[잉크]],0),19)+INDEX(표5[#All],MATCH(C25,표5[[#All],[잉크]],0),22),INDEX(표5[#All],MATCH(C25,표5[[#All],[잉크]],0),MATCH($D$2,표5[#Headers],0)+2))</f>
        <v>0</v>
      </c>
    </row>
    <row r="26" spans="2:5" ht="16.5" hidden="1" customHeight="1" x14ac:dyDescent="0.3">
      <c r="B26" s="56">
        <f t="shared" si="1"/>
        <v>0</v>
      </c>
      <c r="C26" s="139" t="str">
        <f>'제품 추가'!AC24</f>
        <v>ARARA</v>
      </c>
      <c r="D26" s="138">
        <f>IF($D$2="주말",INDEX(표5[#All],MATCH(C26,표5[[#All],[잉크]],0),18)+INDEX(표5[#All],MATCH(C26,표5[[#All],[잉크]],0),21),INDEX(표5[#All],MATCH(C26,표5[[#All],[잉크]],0),MATCH($D$2,표5[#Headers],0)+1))</f>
        <v>0</v>
      </c>
      <c r="E26" s="138">
        <f>IF($D$2="주말",INDEX(표5[#All],MATCH(C26,표5[[#All],[잉크]],0),19)+INDEX(표5[#All],MATCH(C26,표5[[#All],[잉크]],0),22),INDEX(표5[#All],MATCH(C26,표5[[#All],[잉크]],0),MATCH($D$2,표5[#Headers],0)+2))</f>
        <v>0</v>
      </c>
    </row>
    <row r="27" spans="2:5" ht="16.5" hidden="1" customHeight="1" x14ac:dyDescent="0.3">
      <c r="B27" s="56">
        <f t="shared" si="1"/>
        <v>0</v>
      </c>
      <c r="C27" s="139" t="str">
        <f>'제품 추가'!AC25</f>
        <v>ASH</v>
      </c>
      <c r="D27" s="138">
        <f>IF($D$2="주말",INDEX(표5[#All],MATCH(C27,표5[[#All],[잉크]],0),18)+INDEX(표5[#All],MATCH(C27,표5[[#All],[잉크]],0),21),INDEX(표5[#All],MATCH(C27,표5[[#All],[잉크]],0),MATCH($D$2,표5[#Headers],0)+1))</f>
        <v>0</v>
      </c>
      <c r="E27" s="138">
        <f>IF($D$2="주말",INDEX(표5[#All],MATCH(C27,표5[[#All],[잉크]],0),19)+INDEX(표5[#All],MATCH(C27,표5[[#All],[잉크]],0),22),INDEX(표5[#All],MATCH(C27,표5[[#All],[잉크]],0),MATCH($D$2,표5[#Headers],0)+2))</f>
        <v>0</v>
      </c>
    </row>
    <row r="28" spans="2:5" ht="16.5" customHeight="1" x14ac:dyDescent="0.3">
      <c r="B28" s="56">
        <f t="shared" si="1"/>
        <v>0</v>
      </c>
      <c r="C28" s="139" t="str">
        <f>'제품 추가'!AC957</f>
        <v>ARNOLD</v>
      </c>
      <c r="D28" s="138">
        <f>IF($D$2="주말",INDEX(표5[#All],MATCH(C28,표5[[#All],[잉크]],0),18)+INDEX(표5[#All],MATCH(C28,표5[[#All],[잉크]],0),21),INDEX(표5[#All],MATCH(C28,표5[[#All],[잉크]],0),MATCH($D$2,표5[#Headers],0)+1))</f>
        <v>0</v>
      </c>
      <c r="E28" s="138">
        <f>IF($D$2="주말",INDEX(표5[#All],MATCH(C28,표5[[#All],[잉크]],0),19)+INDEX(표5[#All],MATCH(C28,표5[[#All],[잉크]],0),22),INDEX(표5[#All],MATCH(C28,표5[[#All],[잉크]],0),MATCH($D$2,표5[#Headers],0)+2))</f>
        <v>0</v>
      </c>
    </row>
    <row r="29" spans="2:5" ht="16.5" hidden="1" customHeight="1" x14ac:dyDescent="0.3">
      <c r="B29" s="56">
        <f t="shared" si="1"/>
        <v>0</v>
      </c>
      <c r="C29" s="139" t="str">
        <f>'제품 추가'!AC27</f>
        <v>ATOM</v>
      </c>
      <c r="D29" s="138">
        <f>IF($D$2="주말",INDEX(표5[#All],MATCH(C29,표5[[#All],[잉크]],0),18)+INDEX(표5[#All],MATCH(C29,표5[[#All],[잉크]],0),21),INDEX(표5[#All],MATCH(C29,표5[[#All],[잉크]],0),MATCH($D$2,표5[#Headers],0)+1))</f>
        <v>0</v>
      </c>
      <c r="E29" s="138">
        <f>IF($D$2="주말",INDEX(표5[#All],MATCH(C29,표5[[#All],[잉크]],0),19)+INDEX(표5[#All],MATCH(C29,표5[[#All],[잉크]],0),22),INDEX(표5[#All],MATCH(C29,표5[[#All],[잉크]],0),MATCH($D$2,표5[#Headers],0)+2))</f>
        <v>0</v>
      </c>
    </row>
    <row r="30" spans="2:5" ht="16.5" hidden="1" customHeight="1" x14ac:dyDescent="0.3">
      <c r="B30" s="56">
        <f t="shared" si="1"/>
        <v>0</v>
      </c>
      <c r="C30" s="139" t="str">
        <f>'제품 추가'!AC28</f>
        <v>AUBURN</v>
      </c>
      <c r="D30" s="138">
        <f>IF($D$2="주말",INDEX(표5[#All],MATCH(C30,표5[[#All],[잉크]],0),18)+INDEX(표5[#All],MATCH(C30,표5[[#All],[잉크]],0),21),INDEX(표5[#All],MATCH(C30,표5[[#All],[잉크]],0),MATCH($D$2,표5[#Headers],0)+1))</f>
        <v>0</v>
      </c>
      <c r="E30" s="138">
        <f>IF($D$2="주말",INDEX(표5[#All],MATCH(C30,표5[[#All],[잉크]],0),19)+INDEX(표5[#All],MATCH(C30,표5[[#All],[잉크]],0),22),INDEX(표5[#All],MATCH(C30,표5[[#All],[잉크]],0),MATCH($D$2,표5[#Headers],0)+2))</f>
        <v>0</v>
      </c>
    </row>
    <row r="31" spans="2:5" ht="16.5" hidden="1" customHeight="1" x14ac:dyDescent="0.3">
      <c r="B31" s="56">
        <f t="shared" si="1"/>
        <v>0</v>
      </c>
      <c r="C31" s="139" t="str">
        <f>'제품 추가'!AC29</f>
        <v>AUTUMN</v>
      </c>
      <c r="D31" s="138">
        <f>IF($D$2="주말",INDEX(표5[#All],MATCH(C31,표5[[#All],[잉크]],0),18)+INDEX(표5[#All],MATCH(C31,표5[[#All],[잉크]],0),21),INDEX(표5[#All],MATCH(C31,표5[[#All],[잉크]],0),MATCH($D$2,표5[#Headers],0)+1))</f>
        <v>0</v>
      </c>
      <c r="E31" s="138">
        <f>IF($D$2="주말",INDEX(표5[#All],MATCH(C31,표5[[#All],[잉크]],0),19)+INDEX(표5[#All],MATCH(C31,표5[[#All],[잉크]],0),22),INDEX(표5[#All],MATCH(C31,표5[[#All],[잉크]],0),MATCH($D$2,표5[#Headers],0)+2))</f>
        <v>0</v>
      </c>
    </row>
    <row r="32" spans="2:5" ht="16.5" hidden="1" customHeight="1" x14ac:dyDescent="0.3">
      <c r="B32" s="56">
        <f t="shared" si="1"/>
        <v>0</v>
      </c>
      <c r="C32" s="139" t="str">
        <f>'제품 추가'!AC30</f>
        <v>AVOCADO</v>
      </c>
      <c r="D32" s="138">
        <f>IF($D$2="주말",INDEX(표5[#All],MATCH(C32,표5[[#All],[잉크]],0),18)+INDEX(표5[#All],MATCH(C32,표5[[#All],[잉크]],0),21),INDEX(표5[#All],MATCH(C32,표5[[#All],[잉크]],0),MATCH($D$2,표5[#Headers],0)+1))</f>
        <v>0</v>
      </c>
      <c r="E32" s="138">
        <f>IF($D$2="주말",INDEX(표5[#All],MATCH(C32,표5[[#All],[잉크]],0),19)+INDEX(표5[#All],MATCH(C32,표5[[#All],[잉크]],0),22),INDEX(표5[#All],MATCH(C32,표5[[#All],[잉크]],0),MATCH($D$2,표5[#Headers],0)+2))</f>
        <v>0</v>
      </c>
    </row>
    <row r="33" spans="2:5" ht="16.5" hidden="1" customHeight="1" x14ac:dyDescent="0.3">
      <c r="B33" s="56">
        <f t="shared" si="1"/>
        <v>0</v>
      </c>
      <c r="C33" s="139" t="str">
        <f>'제품 추가'!AC31</f>
        <v>AZTEC</v>
      </c>
      <c r="D33" s="138">
        <f>IF($D$2="주말",INDEX(표5[#All],MATCH(C33,표5[[#All],[잉크]],0),18)+INDEX(표5[#All],MATCH(C33,표5[[#All],[잉크]],0),21),INDEX(표5[#All],MATCH(C33,표5[[#All],[잉크]],0),MATCH($D$2,표5[#Headers],0)+1))</f>
        <v>0</v>
      </c>
      <c r="E33" s="138">
        <f>IF($D$2="주말",INDEX(표5[#All],MATCH(C33,표5[[#All],[잉크]],0),19)+INDEX(표5[#All],MATCH(C33,표5[[#All],[잉크]],0),22),INDEX(표5[#All],MATCH(C33,표5[[#All],[잉크]],0),MATCH($D$2,표5[#Headers],0)+2))</f>
        <v>0</v>
      </c>
    </row>
    <row r="34" spans="2:5" ht="16.5" customHeight="1" x14ac:dyDescent="0.3">
      <c r="B34" s="56">
        <f t="shared" si="1"/>
        <v>0</v>
      </c>
      <c r="C34" s="139" t="str">
        <f>'제품 추가'!AC660</f>
        <v>ARSENAL</v>
      </c>
      <c r="D34" s="138">
        <f>IF($D$2="주말",INDEX(표5[#All],MATCH(C34,표5[[#All],[잉크]],0),18)+INDEX(표5[#All],MATCH(C34,표5[[#All],[잉크]],0),21),INDEX(표5[#All],MATCH(C34,표5[[#All],[잉크]],0),MATCH($D$2,표5[#Headers],0)+1))</f>
        <v>0</v>
      </c>
      <c r="E34" s="138">
        <f>IF($D$2="주말",INDEX(표5[#All],MATCH(C34,표5[[#All],[잉크]],0),19)+INDEX(표5[#All],MATCH(C34,표5[[#All],[잉크]],0),22),INDEX(표5[#All],MATCH(C34,표5[[#All],[잉크]],0),MATCH($D$2,표5[#Headers],0)+2))</f>
        <v>0</v>
      </c>
    </row>
    <row r="35" spans="2:5" ht="16.5" hidden="1" customHeight="1" x14ac:dyDescent="0.3">
      <c r="B35" s="56">
        <f t="shared" si="1"/>
        <v>0</v>
      </c>
      <c r="C35" s="139" t="str">
        <f>'제품 추가'!AC33</f>
        <v>BAG</v>
      </c>
      <c r="D35" s="138">
        <f>IF($D$2="주말",INDEX(표5[#All],MATCH(C35,표5[[#All],[잉크]],0),18)+INDEX(표5[#All],MATCH(C35,표5[[#All],[잉크]],0),21),INDEX(표5[#All],MATCH(C35,표5[[#All],[잉크]],0),MATCH($D$2,표5[#Headers],0)+1))</f>
        <v>0</v>
      </c>
      <c r="E35" s="138">
        <f>IF($D$2="주말",INDEX(표5[#All],MATCH(C35,표5[[#All],[잉크]],0),19)+INDEX(표5[#All],MATCH(C35,표5[[#All],[잉크]],0),22),INDEX(표5[#All],MATCH(C35,표5[[#All],[잉크]],0),MATCH($D$2,표5[#Headers],0)+2))</f>
        <v>0</v>
      </c>
    </row>
    <row r="36" spans="2:5" ht="16.5" hidden="1" customHeight="1" x14ac:dyDescent="0.3">
      <c r="B36" s="56">
        <f t="shared" si="1"/>
        <v>0</v>
      </c>
      <c r="C36" s="139" t="str">
        <f>'제품 추가'!AC34</f>
        <v>BAKE</v>
      </c>
      <c r="D36" s="138">
        <f>IF($D$2="주말",INDEX(표5[#All],MATCH(C36,표5[[#All],[잉크]],0),18)+INDEX(표5[#All],MATCH(C36,표5[[#All],[잉크]],0),21),INDEX(표5[#All],MATCH(C36,표5[[#All],[잉크]],0),MATCH($D$2,표5[#Headers],0)+1))</f>
        <v>0</v>
      </c>
      <c r="E36" s="138">
        <f>IF($D$2="주말",INDEX(표5[#All],MATCH(C36,표5[[#All],[잉크]],0),19)+INDEX(표5[#All],MATCH(C36,표5[[#All],[잉크]],0),22),INDEX(표5[#All],MATCH(C36,표5[[#All],[잉크]],0),MATCH($D$2,표5[#Headers],0)+2))</f>
        <v>0</v>
      </c>
    </row>
    <row r="37" spans="2:5" ht="16.5" hidden="1" customHeight="1" x14ac:dyDescent="0.3">
      <c r="B37" s="56">
        <f t="shared" si="1"/>
        <v>0</v>
      </c>
      <c r="C37" s="139" t="str">
        <f>'제품 추가'!AC35</f>
        <v>BAMBOO</v>
      </c>
      <c r="D37" s="138">
        <f>IF($D$2="주말",INDEX(표5[#All],MATCH(C37,표5[[#All],[잉크]],0),18)+INDEX(표5[#All],MATCH(C37,표5[[#All],[잉크]],0),21),INDEX(표5[#All],MATCH(C37,표5[[#All],[잉크]],0),MATCH($D$2,표5[#Headers],0)+1))</f>
        <v>0</v>
      </c>
      <c r="E37" s="138">
        <f>IF($D$2="주말",INDEX(표5[#All],MATCH(C37,표5[[#All],[잉크]],0),19)+INDEX(표5[#All],MATCH(C37,표5[[#All],[잉크]],0),22),INDEX(표5[#All],MATCH(C37,표5[[#All],[잉크]],0),MATCH($D$2,표5[#Headers],0)+2))</f>
        <v>0</v>
      </c>
    </row>
    <row r="38" spans="2:5" ht="16.5" hidden="1" customHeight="1" x14ac:dyDescent="0.3">
      <c r="B38" s="56">
        <f t="shared" si="1"/>
        <v>0</v>
      </c>
      <c r="C38" s="139" t="str">
        <f>'제품 추가'!AC36</f>
        <v>BANANA</v>
      </c>
      <c r="D38" s="138">
        <f>IF($D$2="주말",INDEX(표5[#All],MATCH(C38,표5[[#All],[잉크]],0),18)+INDEX(표5[#All],MATCH(C38,표5[[#All],[잉크]],0),21),INDEX(표5[#All],MATCH(C38,표5[[#All],[잉크]],0),MATCH($D$2,표5[#Headers],0)+1))</f>
        <v>0</v>
      </c>
      <c r="E38" s="138">
        <f>IF($D$2="주말",INDEX(표5[#All],MATCH(C38,표5[[#All],[잉크]],0),19)+INDEX(표5[#All],MATCH(C38,표5[[#All],[잉크]],0),22),INDEX(표5[#All],MATCH(C38,표5[[#All],[잉크]],0),MATCH($D$2,표5[#Headers],0)+2))</f>
        <v>0</v>
      </c>
    </row>
    <row r="39" spans="2:5" ht="16.5" hidden="1" customHeight="1" x14ac:dyDescent="0.3">
      <c r="B39" s="56">
        <f t="shared" si="1"/>
        <v>1</v>
      </c>
      <c r="C39" s="139" t="str">
        <f>'제품 추가'!AC37</f>
        <v>BARLEY</v>
      </c>
      <c r="D39" s="138">
        <f>IF($D$2="주말",INDEX(표5[#All],MATCH(C39,표5[[#All],[잉크]],0),18)+INDEX(표5[#All],MATCH(C39,표5[[#All],[잉크]],0),21),INDEX(표5[#All],MATCH(C39,표5[[#All],[잉크]],0),MATCH($D$2,표5[#Headers],0)+1))</f>
        <v>0</v>
      </c>
      <c r="E39" s="138">
        <f>IF($D$2="주말",INDEX(표5[#All],MATCH(C39,표5[[#All],[잉크]],0),19)+INDEX(표5[#All],MATCH(C39,표5[[#All],[잉크]],0),22),INDEX(표5[#All],MATCH(C39,표5[[#All],[잉크]],0),MATCH($D$2,표5[#Headers],0)+2))</f>
        <v>1</v>
      </c>
    </row>
    <row r="40" spans="2:5" ht="16.5" hidden="1" customHeight="1" x14ac:dyDescent="0.3">
      <c r="B40" s="56">
        <f t="shared" si="1"/>
        <v>0</v>
      </c>
      <c r="C40" s="139" t="str">
        <f>'제품 추가'!AC38</f>
        <v>BASIL</v>
      </c>
      <c r="D40" s="138">
        <f>IF($D$2="주말",INDEX(표5[#All],MATCH(C40,표5[[#All],[잉크]],0),18)+INDEX(표5[#All],MATCH(C40,표5[[#All],[잉크]],0),21),INDEX(표5[#All],MATCH(C40,표5[[#All],[잉크]],0),MATCH($D$2,표5[#Headers],0)+1))</f>
        <v>0</v>
      </c>
      <c r="E40" s="138">
        <f>IF($D$2="주말",INDEX(표5[#All],MATCH(C40,표5[[#All],[잉크]],0),19)+INDEX(표5[#All],MATCH(C40,표5[[#All],[잉크]],0),22),INDEX(표5[#All],MATCH(C40,표5[[#All],[잉크]],0),MATCH($D$2,표5[#Headers],0)+2))</f>
        <v>0</v>
      </c>
    </row>
    <row r="41" spans="2:5" ht="16.5" hidden="1" customHeight="1" x14ac:dyDescent="0.3">
      <c r="B41" s="56">
        <f t="shared" si="1"/>
        <v>0</v>
      </c>
      <c r="C41" s="139" t="str">
        <f>'제품 추가'!AC39</f>
        <v>BAT</v>
      </c>
      <c r="D41" s="138">
        <f>IF($D$2="주말",INDEX(표5[#All],MATCH(C41,표5[[#All],[잉크]],0),18)+INDEX(표5[#All],MATCH(C41,표5[[#All],[잉크]],0),21),INDEX(표5[#All],MATCH(C41,표5[[#All],[잉크]],0),MATCH($D$2,표5[#Headers],0)+1))</f>
        <v>0</v>
      </c>
      <c r="E41" s="138">
        <f>IF($D$2="주말",INDEX(표5[#All],MATCH(C41,표5[[#All],[잉크]],0),19)+INDEX(표5[#All],MATCH(C41,표5[[#All],[잉크]],0),22),INDEX(표5[#All],MATCH(C41,표5[[#All],[잉크]],0),MATCH($D$2,표5[#Headers],0)+2))</f>
        <v>0</v>
      </c>
    </row>
    <row r="42" spans="2:5" ht="16.5" hidden="1" customHeight="1" x14ac:dyDescent="0.3">
      <c r="B42" s="56">
        <f t="shared" si="1"/>
        <v>0</v>
      </c>
      <c r="C42" s="139" t="str">
        <f>'제품 추가'!AC40</f>
        <v>BAYOU</v>
      </c>
      <c r="D42" s="138">
        <f>IF($D$2="주말",INDEX(표5[#All],MATCH(C42,표5[[#All],[잉크]],0),18)+INDEX(표5[#All],MATCH(C42,표5[[#All],[잉크]],0),21),INDEX(표5[#All],MATCH(C42,표5[[#All],[잉크]],0),MATCH($D$2,표5[#Headers],0)+1))</f>
        <v>0</v>
      </c>
      <c r="E42" s="138">
        <f>IF($D$2="주말",INDEX(표5[#All],MATCH(C42,표5[[#All],[잉크]],0),19)+INDEX(표5[#All],MATCH(C42,표5[[#All],[잉크]],0),22),INDEX(표5[#All],MATCH(C42,표5[[#All],[잉크]],0),MATCH($D$2,표5[#Headers],0)+2))</f>
        <v>0</v>
      </c>
    </row>
    <row r="43" spans="2:5" ht="16.5" hidden="1" customHeight="1" x14ac:dyDescent="0.3">
      <c r="B43" s="56">
        <f t="shared" si="1"/>
        <v>0</v>
      </c>
      <c r="C43" s="139" t="str">
        <f>'제품 추가'!AC41</f>
        <v>BEACH</v>
      </c>
      <c r="D43" s="138">
        <f>IF($D$2="주말",INDEX(표5[#All],MATCH(C43,표5[[#All],[잉크]],0),18)+INDEX(표5[#All],MATCH(C43,표5[[#All],[잉크]],0),21),INDEX(표5[#All],MATCH(C43,표5[[#All],[잉크]],0),MATCH($D$2,표5[#Headers],0)+1))</f>
        <v>0</v>
      </c>
      <c r="E43" s="138">
        <f>IF($D$2="주말",INDEX(표5[#All],MATCH(C43,표5[[#All],[잉크]],0),19)+INDEX(표5[#All],MATCH(C43,표5[[#All],[잉크]],0),22),INDEX(표5[#All],MATCH(C43,표5[[#All],[잉크]],0),MATCH($D$2,표5[#Headers],0)+2))</f>
        <v>0</v>
      </c>
    </row>
    <row r="44" spans="2:5" ht="16.5" hidden="1" customHeight="1" x14ac:dyDescent="0.3">
      <c r="B44" s="56">
        <f t="shared" si="1"/>
        <v>0</v>
      </c>
      <c r="C44" s="139" t="str">
        <f>'제품 추가'!AC42</f>
        <v>BEAN</v>
      </c>
      <c r="D44" s="138">
        <f>IF($D$2="주말",INDEX(표5[#All],MATCH(C44,표5[[#All],[잉크]],0),18)+INDEX(표5[#All],MATCH(C44,표5[[#All],[잉크]],0),21),INDEX(표5[#All],MATCH(C44,표5[[#All],[잉크]],0),MATCH($D$2,표5[#Headers],0)+1))</f>
        <v>0</v>
      </c>
      <c r="E44" s="138">
        <f>IF($D$2="주말",INDEX(표5[#All],MATCH(C44,표5[[#All],[잉크]],0),19)+INDEX(표5[#All],MATCH(C44,표5[[#All],[잉크]],0),22),INDEX(표5[#All],MATCH(C44,표5[[#All],[잉크]],0),MATCH($D$2,표5[#Headers],0)+2))</f>
        <v>0</v>
      </c>
    </row>
    <row r="45" spans="2:5" ht="16.5" hidden="1" customHeight="1" x14ac:dyDescent="0.3">
      <c r="B45" s="56">
        <f t="shared" si="1"/>
        <v>1</v>
      </c>
      <c r="C45" s="139" t="str">
        <f>'제품 추가'!AC43</f>
        <v>BEAR</v>
      </c>
      <c r="D45" s="138">
        <f>IF($D$2="주말",INDEX(표5[#All],MATCH(C45,표5[[#All],[잉크]],0),18)+INDEX(표5[#All],MATCH(C45,표5[[#All],[잉크]],0),21),INDEX(표5[#All],MATCH(C45,표5[[#All],[잉크]],0),MATCH($D$2,표5[#Headers],0)+1))</f>
        <v>1</v>
      </c>
      <c r="E45" s="138">
        <f>IF($D$2="주말",INDEX(표5[#All],MATCH(C45,표5[[#All],[잉크]],0),19)+INDEX(표5[#All],MATCH(C45,표5[[#All],[잉크]],0),22),INDEX(표5[#All],MATCH(C45,표5[[#All],[잉크]],0),MATCH($D$2,표5[#Headers],0)+2))</f>
        <v>0</v>
      </c>
    </row>
    <row r="46" spans="2:5" ht="16.5" hidden="1" customHeight="1" x14ac:dyDescent="0.3">
      <c r="B46" s="56">
        <f t="shared" si="1"/>
        <v>0</v>
      </c>
      <c r="C46" s="139" t="str">
        <f>'제품 추가'!AC44</f>
        <v>BEE</v>
      </c>
      <c r="D46" s="138">
        <f>IF($D$2="주말",INDEX(표5[#All],MATCH(C46,표5[[#All],[잉크]],0),18)+INDEX(표5[#All],MATCH(C46,표5[[#All],[잉크]],0),21),INDEX(표5[#All],MATCH(C46,표5[[#All],[잉크]],0),MATCH($D$2,표5[#Headers],0)+1))</f>
        <v>0</v>
      </c>
      <c r="E46" s="138">
        <f>IF($D$2="주말",INDEX(표5[#All],MATCH(C46,표5[[#All],[잉크]],0),19)+INDEX(표5[#All],MATCH(C46,표5[[#All],[잉크]],0),22),INDEX(표5[#All],MATCH(C46,표5[[#All],[잉크]],0),MATCH($D$2,표5[#Headers],0)+2))</f>
        <v>0</v>
      </c>
    </row>
    <row r="47" spans="2:5" ht="16.5" hidden="1" customHeight="1" x14ac:dyDescent="0.3">
      <c r="B47" s="56">
        <f t="shared" si="1"/>
        <v>0</v>
      </c>
      <c r="C47" s="139" t="str">
        <f>'제품 추가'!AC45</f>
        <v>BEER</v>
      </c>
      <c r="D47" s="138">
        <f>IF($D$2="주말",INDEX(표5[#All],MATCH(C47,표5[[#All],[잉크]],0),18)+INDEX(표5[#All],MATCH(C47,표5[[#All],[잉크]],0),21),INDEX(표5[#All],MATCH(C47,표5[[#All],[잉크]],0),MATCH($D$2,표5[#Headers],0)+1))</f>
        <v>0</v>
      </c>
      <c r="E47" s="138">
        <f>IF($D$2="주말",INDEX(표5[#All],MATCH(C47,표5[[#All],[잉크]],0),19)+INDEX(표5[#All],MATCH(C47,표5[[#All],[잉크]],0),22),INDEX(표5[#All],MATCH(C47,표5[[#All],[잉크]],0),MATCH($D$2,표5[#Headers],0)+2))</f>
        <v>0</v>
      </c>
    </row>
    <row r="48" spans="2:5" ht="16.5" customHeight="1" x14ac:dyDescent="0.3">
      <c r="B48" s="56">
        <f t="shared" si="1"/>
        <v>0</v>
      </c>
      <c r="C48" s="139" t="str">
        <f>'제품 추가'!AC26</f>
        <v>ASPHALT</v>
      </c>
      <c r="D48" s="138">
        <f>IF($D$2="주말",INDEX(표5[#All],MATCH(C48,표5[[#All],[잉크]],0),18)+INDEX(표5[#All],MATCH(C48,표5[[#All],[잉크]],0),21),INDEX(표5[#All],MATCH(C48,표5[[#All],[잉크]],0),MATCH($D$2,표5[#Headers],0)+1))</f>
        <v>0</v>
      </c>
      <c r="E48" s="138">
        <f>IF($D$2="주말",INDEX(표5[#All],MATCH(C48,표5[[#All],[잉크]],0),19)+INDEX(표5[#All],MATCH(C48,표5[[#All],[잉크]],0),22),INDEX(표5[#All],MATCH(C48,표5[[#All],[잉크]],0),MATCH($D$2,표5[#Headers],0)+2))</f>
        <v>0</v>
      </c>
    </row>
    <row r="49" spans="2:5" ht="16.5" hidden="1" customHeight="1" x14ac:dyDescent="0.3">
      <c r="B49" s="56">
        <f t="shared" si="1"/>
        <v>0</v>
      </c>
      <c r="C49" s="139" t="str">
        <f>'제품 추가'!AC47</f>
        <v>BERRY</v>
      </c>
      <c r="D49" s="138">
        <f>IF($D$2="주말",INDEX(표5[#All],MATCH(C49,표5[[#All],[잉크]],0),18)+INDEX(표5[#All],MATCH(C49,표5[[#All],[잉크]],0),21),INDEX(표5[#All],MATCH(C49,표5[[#All],[잉크]],0),MATCH($D$2,표5[#Headers],0)+1))</f>
        <v>0</v>
      </c>
      <c r="E49" s="138">
        <f>IF($D$2="주말",INDEX(표5[#All],MATCH(C49,표5[[#All],[잉크]],0),19)+INDEX(표5[#All],MATCH(C49,표5[[#All],[잉크]],0),22),INDEX(표5[#All],MATCH(C49,표5[[#All],[잉크]],0),MATCH($D$2,표5[#Headers],0)+2))</f>
        <v>0</v>
      </c>
    </row>
    <row r="50" spans="2:5" ht="16.5" hidden="1" customHeight="1" x14ac:dyDescent="0.3">
      <c r="B50" s="56">
        <f t="shared" si="1"/>
        <v>0</v>
      </c>
      <c r="C50" s="139" t="str">
        <f>'제품 추가'!AC48</f>
        <v>BISCUIT</v>
      </c>
      <c r="D50" s="138">
        <f>IF($D$2="주말",INDEX(표5[#All],MATCH(C50,표5[[#All],[잉크]],0),18)+INDEX(표5[#All],MATCH(C50,표5[[#All],[잉크]],0),21),INDEX(표5[#All],MATCH(C50,표5[[#All],[잉크]],0),MATCH($D$2,표5[#Headers],0)+1))</f>
        <v>0</v>
      </c>
      <c r="E50" s="138">
        <f>IF($D$2="주말",INDEX(표5[#All],MATCH(C50,표5[[#All],[잉크]],0),19)+INDEX(표5[#All],MATCH(C50,표5[[#All],[잉크]],0),22),INDEX(표5[#All],MATCH(C50,표5[[#All],[잉크]],0),MATCH($D$2,표5[#Headers],0)+2))</f>
        <v>0</v>
      </c>
    </row>
    <row r="51" spans="2:5" ht="16.5" hidden="1" customHeight="1" x14ac:dyDescent="0.3">
      <c r="B51" s="56">
        <f t="shared" si="1"/>
        <v>0</v>
      </c>
      <c r="C51" s="139" t="str">
        <f>'제품 추가'!AC49</f>
        <v>BISON</v>
      </c>
      <c r="D51" s="138">
        <f>IF($D$2="주말",INDEX(표5[#All],MATCH(C51,표5[[#All],[잉크]],0),18)+INDEX(표5[#All],MATCH(C51,표5[[#All],[잉크]],0),21),INDEX(표5[#All],MATCH(C51,표5[[#All],[잉크]],0),MATCH($D$2,표5[#Headers],0)+1))</f>
        <v>0</v>
      </c>
      <c r="E51" s="138">
        <f>IF($D$2="주말",INDEX(표5[#All],MATCH(C51,표5[[#All],[잉크]],0),19)+INDEX(표5[#All],MATCH(C51,표5[[#All],[잉크]],0),22),INDEX(표5[#All],MATCH(C51,표5[[#All],[잉크]],0),MATCH($D$2,표5[#Headers],0)+2))</f>
        <v>0</v>
      </c>
    </row>
    <row r="52" spans="2:5" ht="16.5" hidden="1" customHeight="1" x14ac:dyDescent="0.3">
      <c r="B52" s="56">
        <f t="shared" si="1"/>
        <v>0</v>
      </c>
      <c r="C52" s="139" t="str">
        <f>'제품 추가'!AC50</f>
        <v>BISQUE</v>
      </c>
      <c r="D52" s="138">
        <f>IF($D$2="주말",INDEX(표5[#All],MATCH(C52,표5[[#All],[잉크]],0),18)+INDEX(표5[#All],MATCH(C52,표5[[#All],[잉크]],0),21),INDEX(표5[#All],MATCH(C52,표5[[#All],[잉크]],0),MATCH($D$2,표5[#Headers],0)+1))</f>
        <v>0</v>
      </c>
      <c r="E52" s="138">
        <f>IF($D$2="주말",INDEX(표5[#All],MATCH(C52,표5[[#All],[잉크]],0),19)+INDEX(표5[#All],MATCH(C52,표5[[#All],[잉크]],0),22),INDEX(표5[#All],MATCH(C52,표5[[#All],[잉크]],0),MATCH($D$2,표5[#Headers],0)+2))</f>
        <v>0</v>
      </c>
    </row>
    <row r="53" spans="2:5" ht="16.5" hidden="1" customHeight="1" x14ac:dyDescent="0.3">
      <c r="B53" s="56">
        <f t="shared" si="1"/>
        <v>0</v>
      </c>
      <c r="C53" s="139" t="str">
        <f>'제품 추가'!AC51</f>
        <v>BISTRE</v>
      </c>
      <c r="D53" s="138">
        <f>IF($D$2="주말",INDEX(표5[#All],MATCH(C53,표5[[#All],[잉크]],0),18)+INDEX(표5[#All],MATCH(C53,표5[[#All],[잉크]],0),21),INDEX(표5[#All],MATCH(C53,표5[[#All],[잉크]],0),MATCH($D$2,표5[#Headers],0)+1))</f>
        <v>0</v>
      </c>
      <c r="E53" s="138">
        <f>IF($D$2="주말",INDEX(표5[#All],MATCH(C53,표5[[#All],[잉크]],0),19)+INDEX(표5[#All],MATCH(C53,표5[[#All],[잉크]],0),22),INDEX(표5[#All],MATCH(C53,표5[[#All],[잉크]],0),MATCH($D$2,표5[#Headers],0)+2))</f>
        <v>0</v>
      </c>
    </row>
    <row r="54" spans="2:5" ht="16.5" hidden="1" customHeight="1" x14ac:dyDescent="0.3">
      <c r="B54" s="56">
        <f t="shared" si="1"/>
        <v>0</v>
      </c>
      <c r="C54" s="139" t="str">
        <f>'제품 추가'!AC52</f>
        <v>BITTER</v>
      </c>
      <c r="D54" s="138">
        <f>IF($D$2="주말",INDEX(표5[#All],MATCH(C54,표5[[#All],[잉크]],0),18)+INDEX(표5[#All],MATCH(C54,표5[[#All],[잉크]],0),21),INDEX(표5[#All],MATCH(C54,표5[[#All],[잉크]],0),MATCH($D$2,표5[#Headers],0)+1))</f>
        <v>0</v>
      </c>
      <c r="E54" s="138">
        <f>IF($D$2="주말",INDEX(표5[#All],MATCH(C54,표5[[#All],[잉크]],0),19)+INDEX(표5[#All],MATCH(C54,표5[[#All],[잉크]],0),22),INDEX(표5[#All],MATCH(C54,표5[[#All],[잉크]],0),MATCH($D$2,표5[#Headers],0)+2))</f>
        <v>0</v>
      </c>
    </row>
    <row r="55" spans="2:5" ht="16.5" hidden="1" customHeight="1" x14ac:dyDescent="0.3">
      <c r="B55" s="56">
        <f t="shared" si="1"/>
        <v>0</v>
      </c>
      <c r="C55" s="139" t="str">
        <f>'제품 추가'!AC53</f>
        <v>BLONDE</v>
      </c>
      <c r="D55" s="138">
        <f>IF($D$2="주말",INDEX(표5[#All],MATCH(C55,표5[[#All],[잉크]],0),18)+INDEX(표5[#All],MATCH(C55,표5[[#All],[잉크]],0),21),INDEX(표5[#All],MATCH(C55,표5[[#All],[잉크]],0),MATCH($D$2,표5[#Headers],0)+1))</f>
        <v>0</v>
      </c>
      <c r="E55" s="138">
        <f>IF($D$2="주말",INDEX(표5[#All],MATCH(C55,표5[[#All],[잉크]],0),19)+INDEX(표5[#All],MATCH(C55,표5[[#All],[잉크]],0),22),INDEX(표5[#All],MATCH(C55,표5[[#All],[잉크]],0),MATCH($D$2,표5[#Headers],0)+2))</f>
        <v>0</v>
      </c>
    </row>
    <row r="56" spans="2:5" ht="16.5" customHeight="1" x14ac:dyDescent="0.3">
      <c r="B56" s="56">
        <f t="shared" si="1"/>
        <v>0</v>
      </c>
      <c r="C56" s="139" t="str">
        <f>'제품 추가'!AC32</f>
        <v>BACON</v>
      </c>
      <c r="D56" s="138">
        <f>IF($D$2="주말",INDEX(표5[#All],MATCH(C56,표5[[#All],[잉크]],0),18)+INDEX(표5[#All],MATCH(C56,표5[[#All],[잉크]],0),21),INDEX(표5[#All],MATCH(C56,표5[[#All],[잉크]],0),MATCH($D$2,표5[#Headers],0)+1))</f>
        <v>0</v>
      </c>
      <c r="E56" s="138">
        <f>IF($D$2="주말",INDEX(표5[#All],MATCH(C56,표5[[#All],[잉크]],0),19)+INDEX(표5[#All],MATCH(C56,표5[[#All],[잉크]],0),22),INDEX(표5[#All],MATCH(C56,표5[[#All],[잉크]],0),MATCH($D$2,표5[#Headers],0)+2))</f>
        <v>0</v>
      </c>
    </row>
    <row r="57" spans="2:5" ht="16.5" hidden="1" customHeight="1" x14ac:dyDescent="0.3">
      <c r="B57" s="56">
        <f t="shared" si="1"/>
        <v>0</v>
      </c>
      <c r="C57" s="139" t="str">
        <f>'제품 추가'!AC55</f>
        <v>BLOSSOM</v>
      </c>
      <c r="D57" s="138">
        <f>IF($D$2="주말",INDEX(표5[#All],MATCH(C57,표5[[#All],[잉크]],0),18)+INDEX(표5[#All],MATCH(C57,표5[[#All],[잉크]],0),21),INDEX(표5[#All],MATCH(C57,표5[[#All],[잉크]],0),MATCH($D$2,표5[#Headers],0)+1))</f>
        <v>0</v>
      </c>
      <c r="E57" s="138">
        <f>IF($D$2="주말",INDEX(표5[#All],MATCH(C57,표5[[#All],[잉크]],0),19)+INDEX(표5[#All],MATCH(C57,표5[[#All],[잉크]],0),22),INDEX(표5[#All],MATCH(C57,표5[[#All],[잉크]],0),MATCH($D$2,표5[#Headers],0)+2))</f>
        <v>0</v>
      </c>
    </row>
    <row r="58" spans="2:5" ht="16.5" hidden="1" customHeight="1" x14ac:dyDescent="0.3">
      <c r="B58" s="56">
        <f t="shared" si="1"/>
        <v>0</v>
      </c>
      <c r="C58" s="139" t="str">
        <f>'제품 추가'!AC56</f>
        <v>BLUSH</v>
      </c>
      <c r="D58" s="138">
        <f>IF($D$2="주말",INDEX(표5[#All],MATCH(C58,표5[[#All],[잉크]],0),18)+INDEX(표5[#All],MATCH(C58,표5[[#All],[잉크]],0),21),INDEX(표5[#All],MATCH(C58,표5[[#All],[잉크]],0),MATCH($D$2,표5[#Headers],0)+1))</f>
        <v>0</v>
      </c>
      <c r="E58" s="138">
        <f>IF($D$2="주말",INDEX(표5[#All],MATCH(C58,표5[[#All],[잉크]],0),19)+INDEX(표5[#All],MATCH(C58,표5[[#All],[잉크]],0),22),INDEX(표5[#All],MATCH(C58,표5[[#All],[잉크]],0),MATCH($D$2,표5[#Headers],0)+2))</f>
        <v>0</v>
      </c>
    </row>
    <row r="59" spans="2:5" ht="16.5" hidden="1" customHeight="1" x14ac:dyDescent="0.3">
      <c r="B59" s="56">
        <f t="shared" si="1"/>
        <v>0</v>
      </c>
      <c r="C59" s="139" t="str">
        <f>'제품 추가'!AC57</f>
        <v>BOX</v>
      </c>
      <c r="D59" s="138">
        <f>IF($D$2="주말",INDEX(표5[#All],MATCH(C59,표5[[#All],[잉크]],0),18)+INDEX(표5[#All],MATCH(C59,표5[[#All],[잉크]],0),21),INDEX(표5[#All],MATCH(C59,표5[[#All],[잉크]],0),MATCH($D$2,표5[#Headers],0)+1))</f>
        <v>0</v>
      </c>
      <c r="E59" s="138">
        <f>IF($D$2="주말",INDEX(표5[#All],MATCH(C59,표5[[#All],[잉크]],0),19)+INDEX(표5[#All],MATCH(C59,표5[[#All],[잉크]],0),22),INDEX(표5[#All],MATCH(C59,표5[[#All],[잉크]],0),MATCH($D$2,표5[#Headers],0)+2))</f>
        <v>0</v>
      </c>
    </row>
    <row r="60" spans="2:5" ht="16.5" hidden="1" customHeight="1" x14ac:dyDescent="0.3">
      <c r="B60" s="56">
        <f t="shared" si="1"/>
        <v>0</v>
      </c>
      <c r="C60" s="139" t="str">
        <f>'제품 추가'!AC58</f>
        <v>BPGOLD</v>
      </c>
      <c r="D60" s="138">
        <f>IF($D$2="주말",INDEX(표5[#All],MATCH(C60,표5[[#All],[잉크]],0),18)+INDEX(표5[#All],MATCH(C60,표5[[#All],[잉크]],0),21),INDEX(표5[#All],MATCH(C60,표5[[#All],[잉크]],0),MATCH($D$2,표5[#Headers],0)+1))</f>
        <v>0</v>
      </c>
      <c r="E60" s="138">
        <f>IF($D$2="주말",INDEX(표5[#All],MATCH(C60,표5[[#All],[잉크]],0),19)+INDEX(표5[#All],MATCH(C60,표5[[#All],[잉크]],0),22),INDEX(표5[#All],MATCH(C60,표5[[#All],[잉크]],0),MATCH($D$2,표5[#Headers],0)+2))</f>
        <v>0</v>
      </c>
    </row>
    <row r="61" spans="2:5" ht="16.5" hidden="1" customHeight="1" x14ac:dyDescent="0.3">
      <c r="B61" s="56">
        <f t="shared" si="1"/>
        <v>0</v>
      </c>
      <c r="C61" s="139" t="str">
        <f>'제품 추가'!AC59</f>
        <v>BRACKEN</v>
      </c>
      <c r="D61" s="138">
        <f>IF($D$2="주말",INDEX(표5[#All],MATCH(C61,표5[[#All],[잉크]],0),18)+INDEX(표5[#All],MATCH(C61,표5[[#All],[잉크]],0),21),INDEX(표5[#All],MATCH(C61,표5[[#All],[잉크]],0),MATCH($D$2,표5[#Headers],0)+1))</f>
        <v>0</v>
      </c>
      <c r="E61" s="138">
        <f>IF($D$2="주말",INDEX(표5[#All],MATCH(C61,표5[[#All],[잉크]],0),19)+INDEX(표5[#All],MATCH(C61,표5[[#All],[잉크]],0),22),INDEX(표5[#All],MATCH(C61,표5[[#All],[잉크]],0),MATCH($D$2,표5[#Headers],0)+2))</f>
        <v>0</v>
      </c>
    </row>
    <row r="62" spans="2:5" ht="16.5" hidden="1" customHeight="1" x14ac:dyDescent="0.3">
      <c r="B62" s="56">
        <f t="shared" si="1"/>
        <v>0</v>
      </c>
      <c r="C62" s="139" t="str">
        <f>'제품 추가'!AC60</f>
        <v>BRAN</v>
      </c>
      <c r="D62" s="138">
        <f>IF($D$2="주말",INDEX(표5[#All],MATCH(C62,표5[[#All],[잉크]],0),18)+INDEX(표5[#All],MATCH(C62,표5[[#All],[잉크]],0),21),INDEX(표5[#All],MATCH(C62,표5[[#All],[잉크]],0),MATCH($D$2,표5[#Headers],0)+1))</f>
        <v>0</v>
      </c>
      <c r="E62" s="138">
        <f>IF($D$2="주말",INDEX(표5[#All],MATCH(C62,표5[[#All],[잉크]],0),19)+INDEX(표5[#All],MATCH(C62,표5[[#All],[잉크]],0),22),INDEX(표5[#All],MATCH(C62,표5[[#All],[잉크]],0),MATCH($D$2,표5[#Headers],0)+2))</f>
        <v>0</v>
      </c>
    </row>
    <row r="63" spans="2:5" ht="16.5" hidden="1" customHeight="1" x14ac:dyDescent="0.3">
      <c r="B63" s="56">
        <f t="shared" si="1"/>
        <v>0</v>
      </c>
      <c r="C63" s="139" t="str">
        <f>'제품 추가'!AC61</f>
        <v>BREAD</v>
      </c>
      <c r="D63" s="138">
        <f>IF($D$2="주말",INDEX(표5[#All],MATCH(C63,표5[[#All],[잉크]],0),18)+INDEX(표5[#All],MATCH(C63,표5[[#All],[잉크]],0),21),INDEX(표5[#All],MATCH(C63,표5[[#All],[잉크]],0),MATCH($D$2,표5[#Headers],0)+1))</f>
        <v>0</v>
      </c>
      <c r="E63" s="138">
        <f>IF($D$2="주말",INDEX(표5[#All],MATCH(C63,표5[[#All],[잉크]],0),19)+INDEX(표5[#All],MATCH(C63,표5[[#All],[잉크]],0),22),INDEX(표5[#All],MATCH(C63,표5[[#All],[잉크]],0),MATCH($D$2,표5[#Headers],0)+2))</f>
        <v>0</v>
      </c>
    </row>
    <row r="64" spans="2:5" ht="16.5" customHeight="1" x14ac:dyDescent="0.3">
      <c r="B64" s="56">
        <f t="shared" si="1"/>
        <v>2</v>
      </c>
      <c r="C64" s="139" t="str">
        <f>'제품 추가'!AC46</f>
        <v>BELUGA</v>
      </c>
      <c r="D64" s="138">
        <f>IF($D$2="주말",INDEX(표5[#All],MATCH(C64,표5[[#All],[잉크]],0),18)+INDEX(표5[#All],MATCH(C64,표5[[#All],[잉크]],0),21),INDEX(표5[#All],MATCH(C64,표5[[#All],[잉크]],0),MATCH($D$2,표5[#Headers],0)+1))</f>
        <v>0</v>
      </c>
      <c r="E64" s="138">
        <f>IF($D$2="주말",INDEX(표5[#All],MATCH(C64,표5[[#All],[잉크]],0),19)+INDEX(표5[#All],MATCH(C64,표5[[#All],[잉크]],0),22),INDEX(표5[#All],MATCH(C64,표5[[#All],[잉크]],0),MATCH($D$2,표5[#Headers],0)+2))</f>
        <v>2</v>
      </c>
    </row>
    <row r="65" spans="2:5" ht="16.5" customHeight="1" x14ac:dyDescent="0.3">
      <c r="B65" s="56">
        <f t="shared" si="1"/>
        <v>0</v>
      </c>
      <c r="C65" s="139" t="str">
        <f>'제품 추가'!AC749</f>
        <v>BIDULGI</v>
      </c>
      <c r="D65" s="138">
        <f>IF($D$2="주말",INDEX(표5[#All],MATCH(C65,표5[[#All],[잉크]],0),18)+INDEX(표5[#All],MATCH(C65,표5[[#All],[잉크]],0),21),INDEX(표5[#All],MATCH(C65,표5[[#All],[잉크]],0),MATCH($D$2,표5[#Headers],0)+1))</f>
        <v>0</v>
      </c>
      <c r="E65" s="138">
        <f>IF($D$2="주말",INDEX(표5[#All],MATCH(C65,표5[[#All],[잉크]],0),19)+INDEX(표5[#All],MATCH(C65,표5[[#All],[잉크]],0),22),INDEX(표5[#All],MATCH(C65,표5[[#All],[잉크]],0),MATCH($D$2,표5[#Headers],0)+2))</f>
        <v>0</v>
      </c>
    </row>
    <row r="66" spans="2:5" ht="16.5" hidden="1" customHeight="1" x14ac:dyDescent="0.3">
      <c r="B66" s="56">
        <f t="shared" si="1"/>
        <v>0</v>
      </c>
      <c r="C66" s="139" t="str">
        <f>'제품 추가'!AC64</f>
        <v>BROWNIE</v>
      </c>
      <c r="D66" s="138">
        <f>IF($D$2="주말",INDEX(표5[#All],MATCH(C66,표5[[#All],[잉크]],0),18)+INDEX(표5[#All],MATCH(C66,표5[[#All],[잉크]],0),21),INDEX(표5[#All],MATCH(C66,표5[[#All],[잉크]],0),MATCH($D$2,표5[#Headers],0)+1))</f>
        <v>0</v>
      </c>
      <c r="E66" s="138">
        <f>IF($D$2="주말",INDEX(표5[#All],MATCH(C66,표5[[#All],[잉크]],0),19)+INDEX(표5[#All],MATCH(C66,표5[[#All],[잉크]],0),22),INDEX(표5[#All],MATCH(C66,표5[[#All],[잉크]],0),MATCH($D$2,표5[#Headers],0)+2))</f>
        <v>0</v>
      </c>
    </row>
    <row r="67" spans="2:5" ht="16.5" hidden="1" customHeight="1" x14ac:dyDescent="0.3">
      <c r="B67" s="56">
        <f t="shared" si="1"/>
        <v>0</v>
      </c>
      <c r="C67" s="139" t="str">
        <f>'제품 추가'!AC65</f>
        <v>BRUNETTE</v>
      </c>
      <c r="D67" s="138">
        <f>IF($D$2="주말",INDEX(표5[#All],MATCH(C67,표5[[#All],[잉크]],0),18)+INDEX(표5[#All],MATCH(C67,표5[[#All],[잉크]],0),21),INDEX(표5[#All],MATCH(C67,표5[[#All],[잉크]],0),MATCH($D$2,표5[#Headers],0)+1))</f>
        <v>0</v>
      </c>
      <c r="E67" s="138">
        <f>IF($D$2="주말",INDEX(표5[#All],MATCH(C67,표5[[#All],[잉크]],0),19)+INDEX(표5[#All],MATCH(C67,표5[[#All],[잉크]],0),22),INDEX(표5[#All],MATCH(C67,표5[[#All],[잉크]],0),MATCH($D$2,표5[#Headers],0)+2))</f>
        <v>0</v>
      </c>
    </row>
    <row r="68" spans="2:5" ht="16.5" hidden="1" customHeight="1" x14ac:dyDescent="0.3">
      <c r="B68" s="56">
        <f t="shared" si="1"/>
        <v>0</v>
      </c>
      <c r="C68" s="139" t="str">
        <f>'제품 추가'!AC66</f>
        <v>BUFF</v>
      </c>
      <c r="D68" s="138">
        <f>IF($D$2="주말",INDEX(표5[#All],MATCH(C68,표5[[#All],[잉크]],0),18)+INDEX(표5[#All],MATCH(C68,표5[[#All],[잉크]],0),21),INDEX(표5[#All],MATCH(C68,표5[[#All],[잉크]],0),MATCH($D$2,표5[#Headers],0)+1))</f>
        <v>0</v>
      </c>
      <c r="E68" s="138">
        <f>IF($D$2="주말",INDEX(표5[#All],MATCH(C68,표5[[#All],[잉크]],0),19)+INDEX(표5[#All],MATCH(C68,표5[[#All],[잉크]],0),22),INDEX(표5[#All],MATCH(C68,표5[[#All],[잉크]],0),MATCH($D$2,표5[#Headers],0)+2))</f>
        <v>0</v>
      </c>
    </row>
    <row r="69" spans="2:5" ht="16.5" hidden="1" customHeight="1" x14ac:dyDescent="0.3">
      <c r="B69" s="56">
        <f t="shared" si="1"/>
        <v>0</v>
      </c>
      <c r="C69" s="139" t="str">
        <f>'제품 추가'!AC67</f>
        <v>BULL</v>
      </c>
      <c r="D69" s="138">
        <f>IF($D$2="주말",INDEX(표5[#All],MATCH(C69,표5[[#All],[잉크]],0),18)+INDEX(표5[#All],MATCH(C69,표5[[#All],[잉크]],0),21),INDEX(표5[#All],MATCH(C69,표5[[#All],[잉크]],0),MATCH($D$2,표5[#Headers],0)+1))</f>
        <v>0</v>
      </c>
      <c r="E69" s="138">
        <f>IF($D$2="주말",INDEX(표5[#All],MATCH(C69,표5[[#All],[잉크]],0),19)+INDEX(표5[#All],MATCH(C69,표5[[#All],[잉크]],0),22),INDEX(표5[#All],MATCH(C69,표5[[#All],[잉크]],0),MATCH($D$2,표5[#Headers],0)+2))</f>
        <v>0</v>
      </c>
    </row>
    <row r="70" spans="2:5" ht="16.5" hidden="1" customHeight="1" x14ac:dyDescent="0.3">
      <c r="B70" s="56">
        <f t="shared" si="1"/>
        <v>0</v>
      </c>
      <c r="C70" s="139" t="str">
        <f>'제품 추가'!AC68</f>
        <v>BUN</v>
      </c>
      <c r="D70" s="138">
        <f>IF($D$2="주말",INDEX(표5[#All],MATCH(C70,표5[[#All],[잉크]],0),18)+INDEX(표5[#All],MATCH(C70,표5[[#All],[잉크]],0),21),INDEX(표5[#All],MATCH(C70,표5[[#All],[잉크]],0),MATCH($D$2,표5[#Headers],0)+1))</f>
        <v>0</v>
      </c>
      <c r="E70" s="138">
        <f>IF($D$2="주말",INDEX(표5[#All],MATCH(C70,표5[[#All],[잉크]],0),19)+INDEX(표5[#All],MATCH(C70,표5[[#All],[잉크]],0),22),INDEX(표5[#All],MATCH(C70,표5[[#All],[잉크]],0),MATCH($D$2,표5[#Headers],0)+2))</f>
        <v>0</v>
      </c>
    </row>
    <row r="71" spans="2:5" ht="16.5" hidden="1" customHeight="1" x14ac:dyDescent="0.3">
      <c r="B71" s="56">
        <f t="shared" si="1"/>
        <v>0</v>
      </c>
      <c r="C71" s="139" t="str">
        <f>'제품 추가'!AC69</f>
        <v>BURNT</v>
      </c>
      <c r="D71" s="138">
        <f>IF($D$2="주말",INDEX(표5[#All],MATCH(C71,표5[[#All],[잉크]],0),18)+INDEX(표5[#All],MATCH(C71,표5[[#All],[잉크]],0),21),INDEX(표5[#All],MATCH(C71,표5[[#All],[잉크]],0),MATCH($D$2,표5[#Headers],0)+1))</f>
        <v>0</v>
      </c>
      <c r="E71" s="138">
        <f>IF($D$2="주말",INDEX(표5[#All],MATCH(C71,표5[[#All],[잉크]],0),19)+INDEX(표5[#All],MATCH(C71,표5[[#All],[잉크]],0),22),INDEX(표5[#All],MATCH(C71,표5[[#All],[잉크]],0),MATCH($D$2,표5[#Headers],0)+2))</f>
        <v>0</v>
      </c>
    </row>
    <row r="72" spans="2:5" ht="16.5" hidden="1" customHeight="1" x14ac:dyDescent="0.3">
      <c r="B72" s="56">
        <f t="shared" si="1"/>
        <v>0</v>
      </c>
      <c r="C72" s="139" t="str">
        <f>'제품 추가'!AC70</f>
        <v>BURRO</v>
      </c>
      <c r="D72" s="138">
        <f>IF($D$2="주말",INDEX(표5[#All],MATCH(C72,표5[[#All],[잉크]],0),18)+INDEX(표5[#All],MATCH(C72,표5[[#All],[잉크]],0),21),INDEX(표5[#All],MATCH(C72,표5[[#All],[잉크]],0),MATCH($D$2,표5[#Headers],0)+1))</f>
        <v>0</v>
      </c>
      <c r="E72" s="138">
        <f>IF($D$2="주말",INDEX(표5[#All],MATCH(C72,표5[[#All],[잉크]],0),19)+INDEX(표5[#All],MATCH(C72,표5[[#All],[잉크]],0),22),INDEX(표5[#All],MATCH(C72,표5[[#All],[잉크]],0),MATCH($D$2,표5[#Headers],0)+2))</f>
        <v>0</v>
      </c>
    </row>
    <row r="73" spans="2:5" ht="16.5" hidden="1" customHeight="1" x14ac:dyDescent="0.3">
      <c r="B73" s="56">
        <f t="shared" si="1"/>
        <v>0</v>
      </c>
      <c r="C73" s="139" t="str">
        <f>'제품 추가'!AC71</f>
        <v>BUTTER</v>
      </c>
      <c r="D73" s="138">
        <f>IF($D$2="주말",INDEX(표5[#All],MATCH(C73,표5[[#All],[잉크]],0),18)+INDEX(표5[#All],MATCH(C73,표5[[#All],[잉크]],0),21),INDEX(표5[#All],MATCH(C73,표5[[#All],[잉크]],0),MATCH($D$2,표5[#Headers],0)+1))</f>
        <v>0</v>
      </c>
      <c r="E73" s="138">
        <f>IF($D$2="주말",INDEX(표5[#All],MATCH(C73,표5[[#All],[잉크]],0),19)+INDEX(표5[#All],MATCH(C73,표5[[#All],[잉크]],0),22),INDEX(표5[#All],MATCH(C73,표5[[#All],[잉크]],0),MATCH($D$2,표5[#Headers],0)+2))</f>
        <v>0</v>
      </c>
    </row>
    <row r="74" spans="2:5" ht="16.5" hidden="1" customHeight="1" x14ac:dyDescent="0.3">
      <c r="B74" s="56">
        <f t="shared" si="1"/>
        <v>0</v>
      </c>
      <c r="C74" s="139" t="str">
        <f>'제품 추가'!AC72</f>
        <v>CACAO</v>
      </c>
      <c r="D74" s="138">
        <f>IF($D$2="주말",INDEX(표5[#All],MATCH(C74,표5[[#All],[잉크]],0),18)+INDEX(표5[#All],MATCH(C74,표5[[#All],[잉크]],0),21),INDEX(표5[#All],MATCH(C74,표5[[#All],[잉크]],0),MATCH($D$2,표5[#Headers],0)+1))</f>
        <v>0</v>
      </c>
      <c r="E74" s="138">
        <f>IF($D$2="주말",INDEX(표5[#All],MATCH(C74,표5[[#All],[잉크]],0),19)+INDEX(표5[#All],MATCH(C74,표5[[#All],[잉크]],0),22),INDEX(표5[#All],MATCH(C74,표5[[#All],[잉크]],0),MATCH($D$2,표5[#Headers],0)+2))</f>
        <v>0</v>
      </c>
    </row>
    <row r="75" spans="2:5" ht="16.5" hidden="1" customHeight="1" x14ac:dyDescent="0.3">
      <c r="B75" s="56">
        <f t="shared" si="1"/>
        <v>0</v>
      </c>
      <c r="C75" s="139" t="str">
        <f>'제품 추가'!AC73</f>
        <v>CALENDULA</v>
      </c>
      <c r="D75" s="138">
        <f>IF($D$2="주말",INDEX(표5[#All],MATCH(C75,표5[[#All],[잉크]],0),18)+INDEX(표5[#All],MATCH(C75,표5[[#All],[잉크]],0),21),INDEX(표5[#All],MATCH(C75,표5[[#All],[잉크]],0),MATCH($D$2,표5[#Headers],0)+1))</f>
        <v>0</v>
      </c>
      <c r="E75" s="138">
        <f>IF($D$2="주말",INDEX(표5[#All],MATCH(C75,표5[[#All],[잉크]],0),19)+INDEX(표5[#All],MATCH(C75,표5[[#All],[잉크]],0),22),INDEX(표5[#All],MATCH(C75,표5[[#All],[잉크]],0),MATCH($D$2,표5[#Headers],0)+2))</f>
        <v>0</v>
      </c>
    </row>
    <row r="76" spans="2:5" ht="16.5" hidden="1" customHeight="1" x14ac:dyDescent="0.3">
      <c r="B76" s="56">
        <f t="shared" si="1"/>
        <v>0</v>
      </c>
      <c r="C76" s="139" t="str">
        <f>'제품 추가'!AC74</f>
        <v>CAMPANULA</v>
      </c>
      <c r="D76" s="138">
        <f>IF($D$2="주말",INDEX(표5[#All],MATCH(C76,표5[[#All],[잉크]],0),18)+INDEX(표5[#All],MATCH(C76,표5[[#All],[잉크]],0),21),INDEX(표5[#All],MATCH(C76,표5[[#All],[잉크]],0),MATCH($D$2,표5[#Headers],0)+1))</f>
        <v>0</v>
      </c>
      <c r="E76" s="138">
        <f>IF($D$2="주말",INDEX(표5[#All],MATCH(C76,표5[[#All],[잉크]],0),19)+INDEX(표5[#All],MATCH(C76,표5[[#All],[잉크]],0),22),INDEX(표5[#All],MATCH(C76,표5[[#All],[잉크]],0),MATCH($D$2,표5[#Headers],0)+2))</f>
        <v>0</v>
      </c>
    </row>
    <row r="77" spans="2:5" ht="16.5" hidden="1" customHeight="1" x14ac:dyDescent="0.3">
      <c r="B77" s="56">
        <f t="shared" si="1"/>
        <v>0</v>
      </c>
      <c r="C77" s="139" t="str">
        <f>'제품 추가'!AC75</f>
        <v>CANARY</v>
      </c>
      <c r="D77" s="138">
        <f>IF($D$2="주말",INDEX(표5[#All],MATCH(C77,표5[[#All],[잉크]],0),18)+INDEX(표5[#All],MATCH(C77,표5[[#All],[잉크]],0),21),INDEX(표5[#All],MATCH(C77,표5[[#All],[잉크]],0),MATCH($D$2,표5[#Headers],0)+1))</f>
        <v>0</v>
      </c>
      <c r="E77" s="138">
        <f>IF($D$2="주말",INDEX(표5[#All],MATCH(C77,표5[[#All],[잉크]],0),19)+INDEX(표5[#All],MATCH(C77,표5[[#All],[잉크]],0),22),INDEX(표5[#All],MATCH(C77,표5[[#All],[잉크]],0),MATCH($D$2,표5[#Headers],0)+2))</f>
        <v>0</v>
      </c>
    </row>
    <row r="78" spans="2:5" ht="16.5" hidden="1" customHeight="1" x14ac:dyDescent="0.3">
      <c r="B78" s="56">
        <f t="shared" si="1"/>
        <v>0</v>
      </c>
      <c r="C78" s="139" t="str">
        <f>'제품 추가'!AC76</f>
        <v>CANOLA</v>
      </c>
      <c r="D78" s="138">
        <f>IF($D$2="주말",INDEX(표5[#All],MATCH(C78,표5[[#All],[잉크]],0),18)+INDEX(표5[#All],MATCH(C78,표5[[#All],[잉크]],0),21),INDEX(표5[#All],MATCH(C78,표5[[#All],[잉크]],0),MATCH($D$2,표5[#Headers],0)+1))</f>
        <v>0</v>
      </c>
      <c r="E78" s="138">
        <f>IF($D$2="주말",INDEX(표5[#All],MATCH(C78,표5[[#All],[잉크]],0),19)+INDEX(표5[#All],MATCH(C78,표5[[#All],[잉크]],0),22),INDEX(표5[#All],MATCH(C78,표5[[#All],[잉크]],0),MATCH($D$2,표5[#Headers],0)+2))</f>
        <v>0</v>
      </c>
    </row>
    <row r="79" spans="2:5" ht="16.5" hidden="1" customHeight="1" x14ac:dyDescent="0.3">
      <c r="B79" s="56">
        <f t="shared" si="1"/>
        <v>0</v>
      </c>
      <c r="C79" s="139" t="str">
        <f>'제품 추가'!AC77</f>
        <v>CANTALOUPE</v>
      </c>
      <c r="D79" s="138">
        <f>IF($D$2="주말",INDEX(표5[#All],MATCH(C79,표5[[#All],[잉크]],0),18)+INDEX(표5[#All],MATCH(C79,표5[[#All],[잉크]],0),21),INDEX(표5[#All],MATCH(C79,표5[[#All],[잉크]],0),MATCH($D$2,표5[#Headers],0)+1))</f>
        <v>0</v>
      </c>
      <c r="E79" s="138">
        <f>IF($D$2="주말",INDEX(표5[#All],MATCH(C79,표5[[#All],[잉크]],0),19)+INDEX(표5[#All],MATCH(C79,표5[[#All],[잉크]],0),22),INDEX(표5[#All],MATCH(C79,표5[[#All],[잉크]],0),MATCH($D$2,표5[#Headers],0)+2))</f>
        <v>0</v>
      </c>
    </row>
    <row r="80" spans="2:5" ht="16.5" hidden="1" customHeight="1" x14ac:dyDescent="0.3">
      <c r="B80" s="56">
        <f t="shared" ref="B80:B143" si="2">IFERROR(SUM(D80:E80),0)</f>
        <v>0</v>
      </c>
      <c r="C80" s="139" t="str">
        <f>'제품 추가'!AC78</f>
        <v>CAPPUCCINO</v>
      </c>
      <c r="D80" s="138">
        <f>IF($D$2="주말",INDEX(표5[#All],MATCH(C80,표5[[#All],[잉크]],0),18)+INDEX(표5[#All],MATCH(C80,표5[[#All],[잉크]],0),21),INDEX(표5[#All],MATCH(C80,표5[[#All],[잉크]],0),MATCH($D$2,표5[#Headers],0)+1))</f>
        <v>0</v>
      </c>
      <c r="E80" s="138">
        <f>IF($D$2="주말",INDEX(표5[#All],MATCH(C80,표5[[#All],[잉크]],0),19)+INDEX(표5[#All],MATCH(C80,표5[[#All],[잉크]],0),22),INDEX(표5[#All],MATCH(C80,표5[[#All],[잉크]],0),MATCH($D$2,표5[#Headers],0)+2))</f>
        <v>0</v>
      </c>
    </row>
    <row r="81" spans="2:10" ht="16.5" hidden="1" customHeight="1" x14ac:dyDescent="0.3">
      <c r="B81" s="56">
        <f t="shared" si="2"/>
        <v>0</v>
      </c>
      <c r="C81" s="139" t="str">
        <f>'제품 추가'!AC79</f>
        <v>CARAMEL</v>
      </c>
      <c r="D81" s="138">
        <f>IF($D$2="주말",INDEX(표5[#All],MATCH(C81,표5[[#All],[잉크]],0),18)+INDEX(표5[#All],MATCH(C81,표5[[#All],[잉크]],0),21),INDEX(표5[#All],MATCH(C81,표5[[#All],[잉크]],0),MATCH($D$2,표5[#Headers],0)+1))</f>
        <v>0</v>
      </c>
      <c r="E81" s="138">
        <f>IF($D$2="주말",INDEX(표5[#All],MATCH(C81,표5[[#All],[잉크]],0),19)+INDEX(표5[#All],MATCH(C81,표5[[#All],[잉크]],0),22),INDEX(표5[#All],MATCH(C81,표5[[#All],[잉크]],0),MATCH($D$2,표5[#Headers],0)+2))</f>
        <v>0</v>
      </c>
    </row>
    <row r="82" spans="2:10" ht="16.5" hidden="1" customHeight="1" x14ac:dyDescent="0.3">
      <c r="B82" s="56">
        <f t="shared" si="2"/>
        <v>0</v>
      </c>
      <c r="C82" s="139" t="str">
        <f>'제품 추가'!AC80</f>
        <v>CARBON</v>
      </c>
      <c r="D82" s="138">
        <f>IF($D$2="주말",INDEX(표5[#All],MATCH(C82,표5[[#All],[잉크]],0),18)+INDEX(표5[#All],MATCH(C82,표5[[#All],[잉크]],0),21),INDEX(표5[#All],MATCH(C82,표5[[#All],[잉크]],0),MATCH($D$2,표5[#Headers],0)+1))</f>
        <v>0</v>
      </c>
      <c r="E82" s="138">
        <f>IF($D$2="주말",INDEX(표5[#All],MATCH(C82,표5[[#All],[잉크]],0),19)+INDEX(표5[#All],MATCH(C82,표5[[#All],[잉크]],0),22),INDEX(표5[#All],MATCH(C82,표5[[#All],[잉크]],0),MATCH($D$2,표5[#Headers],0)+2))</f>
        <v>0</v>
      </c>
    </row>
    <row r="83" spans="2:10" ht="16.5" hidden="1" customHeight="1" x14ac:dyDescent="0.3">
      <c r="B83" s="56">
        <f t="shared" si="2"/>
        <v>0</v>
      </c>
      <c r="C83" s="139" t="str">
        <f>'제품 추가'!AC81</f>
        <v>CARMINE</v>
      </c>
      <c r="D83" s="138">
        <f>IF($D$2="주말",INDEX(표5[#All],MATCH(C83,표5[[#All],[잉크]],0),18)+INDEX(표5[#All],MATCH(C83,표5[[#All],[잉크]],0),21),INDEX(표5[#All],MATCH(C83,표5[[#All],[잉크]],0),MATCH($D$2,표5[#Headers],0)+1))</f>
        <v>0</v>
      </c>
      <c r="E83" s="138">
        <f>IF($D$2="주말",INDEX(표5[#All],MATCH(C83,표5[[#All],[잉크]],0),19)+INDEX(표5[#All],MATCH(C83,표5[[#All],[잉크]],0),22),INDEX(표5[#All],MATCH(C83,표5[[#All],[잉크]],0),MATCH($D$2,표5[#Headers],0)+2))</f>
        <v>0</v>
      </c>
      <c r="J83" s="19"/>
    </row>
    <row r="84" spans="2:10" ht="16.5" hidden="1" customHeight="1" x14ac:dyDescent="0.3">
      <c r="B84" s="56">
        <f t="shared" si="2"/>
        <v>0</v>
      </c>
      <c r="C84" s="139" t="str">
        <f>'제품 추가'!AC82</f>
        <v>CARNATION</v>
      </c>
      <c r="D84" s="138">
        <f>IF($D$2="주말",INDEX(표5[#All],MATCH(C84,표5[[#All],[잉크]],0),18)+INDEX(표5[#All],MATCH(C84,표5[[#All],[잉크]],0),21),INDEX(표5[#All],MATCH(C84,표5[[#All],[잉크]],0),MATCH($D$2,표5[#Headers],0)+1))</f>
        <v>0</v>
      </c>
      <c r="E84" s="138">
        <f>IF($D$2="주말",INDEX(표5[#All],MATCH(C84,표5[[#All],[잉크]],0),19)+INDEX(표5[#All],MATCH(C84,표5[[#All],[잉크]],0),22),INDEX(표5[#All],MATCH(C84,표5[[#All],[잉크]],0),MATCH($D$2,표5[#Headers],0)+2))</f>
        <v>0</v>
      </c>
    </row>
    <row r="85" spans="2:10" ht="16.5" hidden="1" customHeight="1" x14ac:dyDescent="0.3">
      <c r="B85" s="56">
        <f t="shared" si="2"/>
        <v>0</v>
      </c>
      <c r="C85" s="139" t="str">
        <f>'제품 추가'!AC83</f>
        <v>CAROB</v>
      </c>
      <c r="D85" s="138">
        <f>IF($D$2="주말",INDEX(표5[#All],MATCH(C85,표5[[#All],[잉크]],0),18)+INDEX(표5[#All],MATCH(C85,표5[[#All],[잉크]],0),21),INDEX(표5[#All],MATCH(C85,표5[[#All],[잉크]],0),MATCH($D$2,표5[#Headers],0)+1))</f>
        <v>0</v>
      </c>
      <c r="E85" s="138">
        <f>IF($D$2="주말",INDEX(표5[#All],MATCH(C85,표5[[#All],[잉크]],0),19)+INDEX(표5[#All],MATCH(C85,표5[[#All],[잉크]],0),22),INDEX(표5[#All],MATCH(C85,표5[[#All],[잉크]],0),MATCH($D$2,표5[#Headers],0)+2))</f>
        <v>0</v>
      </c>
    </row>
    <row r="86" spans="2:10" ht="16.5" hidden="1" customHeight="1" x14ac:dyDescent="0.3">
      <c r="B86" s="56">
        <f t="shared" si="2"/>
        <v>0</v>
      </c>
      <c r="C86" s="139" t="str">
        <f>'제품 추가'!AC84</f>
        <v>CARROT</v>
      </c>
      <c r="D86" s="138">
        <f>IF($D$2="주말",INDEX(표5[#All],MATCH(C86,표5[[#All],[잉크]],0),18)+INDEX(표5[#All],MATCH(C86,표5[[#All],[잉크]],0),21),INDEX(표5[#All],MATCH(C86,표5[[#All],[잉크]],0),MATCH($D$2,표5[#Headers],0)+1))</f>
        <v>0</v>
      </c>
      <c r="E86" s="138">
        <f>IF($D$2="주말",INDEX(표5[#All],MATCH(C86,표5[[#All],[잉크]],0),19)+INDEX(표5[#All],MATCH(C86,표5[[#All],[잉크]],0),22),INDEX(표5[#All],MATCH(C86,표5[[#All],[잉크]],0),MATCH($D$2,표5[#Headers],0)+2))</f>
        <v>0</v>
      </c>
    </row>
    <row r="87" spans="2:10" ht="16.5" hidden="1" customHeight="1" x14ac:dyDescent="0.3">
      <c r="B87" s="56">
        <f t="shared" si="2"/>
        <v>0</v>
      </c>
      <c r="C87" s="139" t="str">
        <f>'제품 추가'!AC85</f>
        <v>CASHEW</v>
      </c>
      <c r="D87" s="138">
        <f>IF($D$2="주말",INDEX(표5[#All],MATCH(C87,표5[[#All],[잉크]],0),18)+INDEX(표5[#All],MATCH(C87,표5[[#All],[잉크]],0),21),INDEX(표5[#All],MATCH(C87,표5[[#All],[잉크]],0),MATCH($D$2,표5[#Headers],0)+1))</f>
        <v>0</v>
      </c>
      <c r="E87" s="138">
        <f>IF($D$2="주말",INDEX(표5[#All],MATCH(C87,표5[[#All],[잉크]],0),19)+INDEX(표5[#All],MATCH(C87,표5[[#All],[잉크]],0),22),INDEX(표5[#All],MATCH(C87,표5[[#All],[잉크]],0),MATCH($D$2,표5[#Headers],0)+2))</f>
        <v>0</v>
      </c>
    </row>
    <row r="88" spans="2:10" ht="16.5" hidden="1" customHeight="1" x14ac:dyDescent="0.3">
      <c r="B88" s="56">
        <f t="shared" si="2"/>
        <v>0</v>
      </c>
      <c r="C88" s="139" t="str">
        <f>'제품 추가'!AC86</f>
        <v>CASPER</v>
      </c>
      <c r="D88" s="138">
        <f>IF($D$2="주말",INDEX(표5[#All],MATCH(C88,표5[[#All],[잉크]],0),18)+INDEX(표5[#All],MATCH(C88,표5[[#All],[잉크]],0),21),INDEX(표5[#All],MATCH(C88,표5[[#All],[잉크]],0),MATCH($D$2,표5[#Headers],0)+1))</f>
        <v>0</v>
      </c>
      <c r="E88" s="138">
        <f>IF($D$2="주말",INDEX(표5[#All],MATCH(C88,표5[[#All],[잉크]],0),19)+INDEX(표5[#All],MATCH(C88,표5[[#All],[잉크]],0),22),INDEX(표5[#All],MATCH(C88,표5[[#All],[잉크]],0),MATCH($D$2,표5[#Headers],0)+2))</f>
        <v>0</v>
      </c>
    </row>
    <row r="89" spans="2:10" ht="16.5" hidden="1" customHeight="1" x14ac:dyDescent="0.3">
      <c r="B89" s="56">
        <f t="shared" si="2"/>
        <v>0</v>
      </c>
      <c r="C89" s="139" t="str">
        <f>'제품 추가'!AC87</f>
        <v>CASTLE</v>
      </c>
      <c r="D89" s="138">
        <f>IF($D$2="주말",INDEX(표5[#All],MATCH(C89,표5[[#All],[잉크]],0),18)+INDEX(표5[#All],MATCH(C89,표5[[#All],[잉크]],0),21),INDEX(표5[#All],MATCH(C89,표5[[#All],[잉크]],0),MATCH($D$2,표5[#Headers],0)+1))</f>
        <v>0</v>
      </c>
      <c r="E89" s="138">
        <f>IF($D$2="주말",INDEX(표5[#All],MATCH(C89,표5[[#All],[잉크]],0),19)+INDEX(표5[#All],MATCH(C89,표5[[#All],[잉크]],0),22),INDEX(표5[#All],MATCH(C89,표5[[#All],[잉크]],0),MATCH($D$2,표5[#Headers],0)+2))</f>
        <v>0</v>
      </c>
    </row>
    <row r="90" spans="2:10" ht="16.5" hidden="1" customHeight="1" x14ac:dyDescent="0.3">
      <c r="B90" s="56">
        <f t="shared" si="2"/>
        <v>0</v>
      </c>
      <c r="C90" s="139" t="str">
        <f>'제품 추가'!AC88</f>
        <v>CAVIAR</v>
      </c>
      <c r="D90" s="138">
        <f>IF($D$2="주말",INDEX(표5[#All],MATCH(C90,표5[[#All],[잉크]],0),18)+INDEX(표5[#All],MATCH(C90,표5[[#All],[잉크]],0),21),INDEX(표5[#All],MATCH(C90,표5[[#All],[잉크]],0),MATCH($D$2,표5[#Headers],0)+1))</f>
        <v>0</v>
      </c>
      <c r="E90" s="138">
        <f>IF($D$2="주말",INDEX(표5[#All],MATCH(C90,표5[[#All],[잉크]],0),19)+INDEX(표5[#All],MATCH(C90,표5[[#All],[잉크]],0),22),INDEX(표5[#All],MATCH(C90,표5[[#All],[잉크]],0),MATCH($D$2,표5[#Headers],0)+2))</f>
        <v>0</v>
      </c>
    </row>
    <row r="91" spans="2:10" ht="16.5" hidden="1" customHeight="1" x14ac:dyDescent="0.3">
      <c r="B91" s="56">
        <f t="shared" si="2"/>
        <v>0</v>
      </c>
      <c r="C91" s="139" t="str">
        <f>'제품 추가'!AC89</f>
        <v>CEDAR</v>
      </c>
      <c r="D91" s="138">
        <f>IF($D$2="주말",INDEX(표5[#All],MATCH(C91,표5[[#All],[잉크]],0),18)+INDEX(표5[#All],MATCH(C91,표5[[#All],[잉크]],0),21),INDEX(표5[#All],MATCH(C91,표5[[#All],[잉크]],0),MATCH($D$2,표5[#Headers],0)+1))</f>
        <v>0</v>
      </c>
      <c r="E91" s="138">
        <f>IF($D$2="주말",INDEX(표5[#All],MATCH(C91,표5[[#All],[잉크]],0),19)+INDEX(표5[#All],MATCH(C91,표5[[#All],[잉크]],0),22),INDEX(표5[#All],MATCH(C91,표5[[#All],[잉크]],0),MATCH($D$2,표5[#Headers],0)+2))</f>
        <v>0</v>
      </c>
    </row>
    <row r="92" spans="2:10" ht="16.5" hidden="1" customHeight="1" x14ac:dyDescent="0.3">
      <c r="B92" s="56">
        <f t="shared" si="2"/>
        <v>0</v>
      </c>
      <c r="C92" s="139" t="str">
        <f>'제품 추가'!AC90</f>
        <v>CELESTE</v>
      </c>
      <c r="D92" s="138">
        <f>IF($D$2="주말",INDEX(표5[#All],MATCH(C92,표5[[#All],[잉크]],0),18)+INDEX(표5[#All],MATCH(C92,표5[[#All],[잉크]],0),21),INDEX(표5[#All],MATCH(C92,표5[[#All],[잉크]],0),MATCH($D$2,표5[#Headers],0)+1))</f>
        <v>0</v>
      </c>
      <c r="E92" s="138">
        <f>IF($D$2="주말",INDEX(표5[#All],MATCH(C92,표5[[#All],[잉크]],0),19)+INDEX(표5[#All],MATCH(C92,표5[[#All],[잉크]],0),22),INDEX(표5[#All],MATCH(C92,표5[[#All],[잉크]],0),MATCH($D$2,표5[#Headers],0)+2))</f>
        <v>0</v>
      </c>
    </row>
    <row r="93" spans="2:10" ht="16.5" hidden="1" customHeight="1" x14ac:dyDescent="0.3">
      <c r="B93" s="56">
        <f t="shared" si="2"/>
        <v>0</v>
      </c>
      <c r="C93" s="139" t="str">
        <f>'제품 추가'!AC91</f>
        <v>CEMENT</v>
      </c>
      <c r="D93" s="138">
        <f>IF($D$2="주말",INDEX(표5[#All],MATCH(C93,표5[[#All],[잉크]],0),18)+INDEX(표5[#All],MATCH(C93,표5[[#All],[잉크]],0),21),INDEX(표5[#All],MATCH(C93,표5[[#All],[잉크]],0),MATCH($D$2,표5[#Headers],0)+1))</f>
        <v>0</v>
      </c>
      <c r="E93" s="138">
        <f>IF($D$2="주말",INDEX(표5[#All],MATCH(C93,표5[[#All],[잉크]],0),19)+INDEX(표5[#All],MATCH(C93,표5[[#All],[잉크]],0),22),INDEX(표5[#All],MATCH(C93,표5[[#All],[잉크]],0),MATCH($D$2,표5[#Headers],0)+2))</f>
        <v>0</v>
      </c>
    </row>
    <row r="94" spans="2:10" ht="16.5" hidden="1" customHeight="1" x14ac:dyDescent="0.3">
      <c r="B94" s="56">
        <f t="shared" si="2"/>
        <v>0</v>
      </c>
      <c r="C94" s="139" t="str">
        <f>'제품 추가'!AC92</f>
        <v>UVCHAMOIS</v>
      </c>
      <c r="D94" s="138">
        <f>IF($D$2="주말",INDEX(표5[#All],MATCH(C94,표5[[#All],[잉크]],0),18)+INDEX(표5[#All],MATCH(C94,표5[[#All],[잉크]],0),21),INDEX(표5[#All],MATCH(C94,표5[[#All],[잉크]],0),MATCH($D$2,표5[#Headers],0)+1))</f>
        <v>0</v>
      </c>
      <c r="E94" s="138">
        <f>IF($D$2="주말",INDEX(표5[#All],MATCH(C94,표5[[#All],[잉크]],0),19)+INDEX(표5[#All],MATCH(C94,표5[[#All],[잉크]],0),22),INDEX(표5[#All],MATCH(C94,표5[[#All],[잉크]],0),MATCH($D$2,표5[#Headers],0)+2))</f>
        <v>0</v>
      </c>
    </row>
    <row r="95" spans="2:10" ht="16.5" hidden="1" customHeight="1" x14ac:dyDescent="0.3">
      <c r="B95" s="56">
        <f t="shared" si="2"/>
        <v>0</v>
      </c>
      <c r="C95" s="139" t="str">
        <f>'제품 추가'!AC93</f>
        <v>CHARCOAL</v>
      </c>
      <c r="D95" s="138">
        <f>IF($D$2="주말",INDEX(표5[#All],MATCH(C95,표5[[#All],[잉크]],0),18)+INDEX(표5[#All],MATCH(C95,표5[[#All],[잉크]],0),21),INDEX(표5[#All],MATCH(C95,표5[[#All],[잉크]],0),MATCH($D$2,표5[#Headers],0)+1))</f>
        <v>0</v>
      </c>
      <c r="E95" s="138">
        <f>IF($D$2="주말",INDEX(표5[#All],MATCH(C95,표5[[#All],[잉크]],0),19)+INDEX(표5[#All],MATCH(C95,표5[[#All],[잉크]],0),22),INDEX(표5[#All],MATCH(C95,표5[[#All],[잉크]],0),MATCH($D$2,표5[#Headers],0)+2))</f>
        <v>0</v>
      </c>
    </row>
    <row r="96" spans="2:10" ht="16.5" customHeight="1" x14ac:dyDescent="0.3">
      <c r="B96" s="56">
        <f t="shared" si="2"/>
        <v>0</v>
      </c>
      <c r="C96" s="139" t="str">
        <f>'제품 추가'!AC54</f>
        <v>BLOOD</v>
      </c>
      <c r="D96" s="138">
        <f>IF($D$2="주말",INDEX(표5[#All],MATCH(C96,표5[[#All],[잉크]],0),18)+INDEX(표5[#All],MATCH(C96,표5[[#All],[잉크]],0),21),INDEX(표5[#All],MATCH(C96,표5[[#All],[잉크]],0),MATCH($D$2,표5[#Headers],0)+1))</f>
        <v>0</v>
      </c>
      <c r="E96" s="138">
        <f>IF($D$2="주말",INDEX(표5[#All],MATCH(C96,표5[[#All],[잉크]],0),19)+INDEX(표5[#All],MATCH(C96,표5[[#All],[잉크]],0),22),INDEX(표5[#All],MATCH(C96,표5[[#All],[잉크]],0),MATCH($D$2,표5[#Headers],0)+2))</f>
        <v>0</v>
      </c>
    </row>
    <row r="97" spans="2:5" ht="16.5" hidden="1" customHeight="1" x14ac:dyDescent="0.3">
      <c r="B97" s="56">
        <f t="shared" si="2"/>
        <v>0</v>
      </c>
      <c r="C97" s="139" t="str">
        <f>'제품 추가'!AC95</f>
        <v>CHESTNUT</v>
      </c>
      <c r="D97" s="138">
        <f>IF($D$2="주말",INDEX(표5[#All],MATCH(C97,표5[[#All],[잉크]],0),18)+INDEX(표5[#All],MATCH(C97,표5[[#All],[잉크]],0),21),INDEX(표5[#All],MATCH(C97,표5[[#All],[잉크]],0),MATCH($D$2,표5[#Headers],0)+1))</f>
        <v>0</v>
      </c>
      <c r="E97" s="138">
        <f>IF($D$2="주말",INDEX(표5[#All],MATCH(C97,표5[[#All],[잉크]],0),19)+INDEX(표5[#All],MATCH(C97,표5[[#All],[잉크]],0),22),INDEX(표5[#All],MATCH(C97,표5[[#All],[잉크]],0),MATCH($D$2,표5[#Headers],0)+2))</f>
        <v>0</v>
      </c>
    </row>
    <row r="98" spans="2:5" ht="16.5" customHeight="1" x14ac:dyDescent="0.3">
      <c r="B98" s="56">
        <f t="shared" si="2"/>
        <v>5</v>
      </c>
      <c r="C98" s="139" t="str">
        <f>'제품 추가'!AC62</f>
        <v>BRICK</v>
      </c>
      <c r="D98" s="138">
        <f>IF($D$2="주말",INDEX(표5[#All],MATCH(C98,표5[[#All],[잉크]],0),18)+INDEX(표5[#All],MATCH(C98,표5[[#All],[잉크]],0),21),INDEX(표5[#All],MATCH(C98,표5[[#All],[잉크]],0),MATCH($D$2,표5[#Headers],0)+1))</f>
        <v>4</v>
      </c>
      <c r="E98" s="138">
        <f>IF($D$2="주말",INDEX(표5[#All],MATCH(C98,표5[[#All],[잉크]],0),19)+INDEX(표5[#All],MATCH(C98,표5[[#All],[잉크]],0),22),INDEX(표5[#All],MATCH(C98,표5[[#All],[잉크]],0),MATCH($D$2,표5[#Headers],0)+2))</f>
        <v>1</v>
      </c>
    </row>
    <row r="99" spans="2:5" ht="16.5" hidden="1" customHeight="1" x14ac:dyDescent="0.3">
      <c r="B99" s="56">
        <f t="shared" si="2"/>
        <v>0</v>
      </c>
      <c r="C99" s="139" t="str">
        <f>'제품 추가'!AC97</f>
        <v>CHILI</v>
      </c>
      <c r="D99" s="138">
        <f>IF($D$2="주말",INDEX(표5[#All],MATCH(C99,표5[[#All],[잉크]],0),18)+INDEX(표5[#All],MATCH(C99,표5[[#All],[잉크]],0),21),INDEX(표5[#All],MATCH(C99,표5[[#All],[잉크]],0),MATCH($D$2,표5[#Headers],0)+1))</f>
        <v>0</v>
      </c>
      <c r="E99" s="138">
        <f>IF($D$2="주말",INDEX(표5[#All],MATCH(C99,표5[[#All],[잉크]],0),19)+INDEX(표5[#All],MATCH(C99,표5[[#All],[잉크]],0),22),INDEX(표5[#All],MATCH(C99,표5[[#All],[잉크]],0),MATCH($D$2,표5[#Headers],0)+2))</f>
        <v>0</v>
      </c>
    </row>
    <row r="100" spans="2:5" ht="16.5" hidden="1" customHeight="1" x14ac:dyDescent="0.3">
      <c r="B100" s="56">
        <f t="shared" si="2"/>
        <v>0</v>
      </c>
      <c r="C100" s="139" t="str">
        <f>'제품 추가'!AC98</f>
        <v>CHIPMUNK</v>
      </c>
      <c r="D100" s="138">
        <f>IF($D$2="주말",INDEX(표5[#All],MATCH(C100,표5[[#All],[잉크]],0),18)+INDEX(표5[#All],MATCH(C100,표5[[#All],[잉크]],0),21),INDEX(표5[#All],MATCH(C100,표5[[#All],[잉크]],0),MATCH($D$2,표5[#Headers],0)+1))</f>
        <v>0</v>
      </c>
      <c r="E100" s="138">
        <f>IF($D$2="주말",INDEX(표5[#All],MATCH(C100,표5[[#All],[잉크]],0),19)+INDEX(표5[#All],MATCH(C100,표5[[#All],[잉크]],0),22),INDEX(표5[#All],MATCH(C100,표5[[#All],[잉크]],0),MATCH($D$2,표5[#Headers],0)+2))</f>
        <v>0</v>
      </c>
    </row>
    <row r="101" spans="2:5" ht="16.5" hidden="1" customHeight="1" x14ac:dyDescent="0.3">
      <c r="B101" s="56">
        <f t="shared" si="2"/>
        <v>0</v>
      </c>
      <c r="C101" s="139" t="str">
        <f>'제품 추가'!AC99</f>
        <v>CHOCO</v>
      </c>
      <c r="D101" s="138">
        <f>IF($D$2="주말",INDEX(표5[#All],MATCH(C101,표5[[#All],[잉크]],0),18)+INDEX(표5[#All],MATCH(C101,표5[[#All],[잉크]],0),21),INDEX(표5[#All],MATCH(C101,표5[[#All],[잉크]],0),MATCH($D$2,표5[#Headers],0)+1))</f>
        <v>0</v>
      </c>
      <c r="E101" s="138">
        <f>IF($D$2="주말",INDEX(표5[#All],MATCH(C101,표5[[#All],[잉크]],0),19)+INDEX(표5[#All],MATCH(C101,표5[[#All],[잉크]],0),22),INDEX(표5[#All],MATCH(C101,표5[[#All],[잉크]],0),MATCH($D$2,표5[#Headers],0)+2))</f>
        <v>0</v>
      </c>
    </row>
    <row r="102" spans="2:5" ht="16.5" hidden="1" customHeight="1" x14ac:dyDescent="0.3">
      <c r="B102" s="56">
        <f t="shared" si="2"/>
        <v>0</v>
      </c>
      <c r="C102" s="139" t="str">
        <f>'제품 추가'!AC100</f>
        <v>CHUTNEY</v>
      </c>
      <c r="D102" s="138">
        <f>IF($D$2="주말",INDEX(표5[#All],MATCH(C102,표5[[#All],[잉크]],0),18)+INDEX(표5[#All],MATCH(C102,표5[[#All],[잉크]],0),21),INDEX(표5[#All],MATCH(C102,표5[[#All],[잉크]],0),MATCH($D$2,표5[#Headers],0)+1))</f>
        <v>0</v>
      </c>
      <c r="E102" s="138">
        <f>IF($D$2="주말",INDEX(표5[#All],MATCH(C102,표5[[#All],[잉크]],0),19)+INDEX(표5[#All],MATCH(C102,표5[[#All],[잉크]],0),22),INDEX(표5[#All],MATCH(C102,표5[[#All],[잉크]],0),MATCH($D$2,표5[#Headers],0)+2))</f>
        <v>0</v>
      </c>
    </row>
    <row r="103" spans="2:5" ht="16.5" hidden="1" customHeight="1" x14ac:dyDescent="0.3">
      <c r="B103" s="56">
        <f t="shared" si="2"/>
        <v>0</v>
      </c>
      <c r="C103" s="139" t="str">
        <f>'제품 추가'!AC101</f>
        <v>CINDER</v>
      </c>
      <c r="D103" s="138">
        <f>IF($D$2="주말",INDEX(표5[#All],MATCH(C103,표5[[#All],[잉크]],0),18)+INDEX(표5[#All],MATCH(C103,표5[[#All],[잉크]],0),21),INDEX(표5[#All],MATCH(C103,표5[[#All],[잉크]],0),MATCH($D$2,표5[#Headers],0)+1))</f>
        <v>0</v>
      </c>
      <c r="E103" s="138">
        <f>IF($D$2="주말",INDEX(표5[#All],MATCH(C103,표5[[#All],[잉크]],0),19)+INDEX(표5[#All],MATCH(C103,표5[[#All],[잉크]],0),22),INDEX(표5[#All],MATCH(C103,표5[[#All],[잉크]],0),MATCH($D$2,표5[#Headers],0)+2))</f>
        <v>0</v>
      </c>
    </row>
    <row r="104" spans="2:5" ht="16.5" customHeight="1" x14ac:dyDescent="0.3">
      <c r="B104" s="56">
        <f t="shared" si="2"/>
        <v>0</v>
      </c>
      <c r="C104" s="139" t="str">
        <f>'제품 추가'!AC63</f>
        <v>BRONZE</v>
      </c>
      <c r="D104" s="138">
        <f>IF($D$2="주말",INDEX(표5[#All],MATCH(C104,표5[[#All],[잉크]],0),18)+INDEX(표5[#All],MATCH(C104,표5[[#All],[잉크]],0),21),INDEX(표5[#All],MATCH(C104,표5[[#All],[잉크]],0),MATCH($D$2,표5[#Headers],0)+1))</f>
        <v>0</v>
      </c>
      <c r="E104" s="138">
        <f>IF($D$2="주말",INDEX(표5[#All],MATCH(C104,표5[[#All],[잉크]],0),19)+INDEX(표5[#All],MATCH(C104,표5[[#All],[잉크]],0),22),INDEX(표5[#All],MATCH(C104,표5[[#All],[잉크]],0),MATCH($D$2,표5[#Headers],0)+2))</f>
        <v>0</v>
      </c>
    </row>
    <row r="105" spans="2:5" ht="16.5" hidden="1" customHeight="1" x14ac:dyDescent="0.3">
      <c r="B105" s="56">
        <f t="shared" si="2"/>
        <v>0</v>
      </c>
      <c r="C105" s="139" t="str">
        <f>'제품 추가'!AC103</f>
        <v>CITRINE</v>
      </c>
      <c r="D105" s="138">
        <f>IF($D$2="주말",INDEX(표5[#All],MATCH(C105,표5[[#All],[잉크]],0),18)+INDEX(표5[#All],MATCH(C105,표5[[#All],[잉크]],0),21),INDEX(표5[#All],MATCH(C105,표5[[#All],[잉크]],0),MATCH($D$2,표5[#Headers],0)+1))</f>
        <v>0</v>
      </c>
      <c r="E105" s="138">
        <f>IF($D$2="주말",INDEX(표5[#All],MATCH(C105,표5[[#All],[잉크]],0),19)+INDEX(표5[#All],MATCH(C105,표5[[#All],[잉크]],0),22),INDEX(표5[#All],MATCH(C105,표5[[#All],[잉크]],0),MATCH($D$2,표5[#Headers],0)+2))</f>
        <v>0</v>
      </c>
    </row>
    <row r="106" spans="2:5" ht="16.5" hidden="1" customHeight="1" x14ac:dyDescent="0.3">
      <c r="B106" s="56">
        <f t="shared" si="2"/>
        <v>0</v>
      </c>
      <c r="C106" s="139" t="str">
        <f>'제품 추가'!AC104</f>
        <v>CLAY</v>
      </c>
      <c r="D106" s="138">
        <f>IF($D$2="주말",INDEX(표5[#All],MATCH(C106,표5[[#All],[잉크]],0),18)+INDEX(표5[#All],MATCH(C106,표5[[#All],[잉크]],0),21),INDEX(표5[#All],MATCH(C106,표5[[#All],[잉크]],0),MATCH($D$2,표5[#Headers],0)+1))</f>
        <v>0</v>
      </c>
      <c r="E106" s="138">
        <f>IF($D$2="주말",INDEX(표5[#All],MATCH(C106,표5[[#All],[잉크]],0),19)+INDEX(표5[#All],MATCH(C106,표5[[#All],[잉크]],0),22),INDEX(표5[#All],MATCH(C106,표5[[#All],[잉크]],0),MATCH($D$2,표5[#Headers],0)+2))</f>
        <v>0</v>
      </c>
    </row>
    <row r="107" spans="2:5" ht="16.5" hidden="1" customHeight="1" x14ac:dyDescent="0.3">
      <c r="B107" s="56">
        <f t="shared" si="2"/>
        <v>0</v>
      </c>
      <c r="C107" s="139" t="str">
        <f>'제품 추가'!AC105</f>
        <v>CLOUD</v>
      </c>
      <c r="D107" s="138">
        <f>IF($D$2="주말",INDEX(표5[#All],MATCH(C107,표5[[#All],[잉크]],0),18)+INDEX(표5[#All],MATCH(C107,표5[[#All],[잉크]],0),21),INDEX(표5[#All],MATCH(C107,표5[[#All],[잉크]],0),MATCH($D$2,표5[#Headers],0)+1))</f>
        <v>0</v>
      </c>
      <c r="E107" s="138">
        <f>IF($D$2="주말",INDEX(표5[#All],MATCH(C107,표5[[#All],[잉크]],0),19)+INDEX(표5[#All],MATCH(C107,표5[[#All],[잉크]],0),22),INDEX(표5[#All],MATCH(C107,표5[[#All],[잉크]],0),MATCH($D$2,표5[#Headers],0)+2))</f>
        <v>0</v>
      </c>
    </row>
    <row r="108" spans="2:5" ht="16.5" hidden="1" customHeight="1" x14ac:dyDescent="0.3">
      <c r="B108" s="56">
        <f t="shared" si="2"/>
        <v>0</v>
      </c>
      <c r="C108" s="139" t="str">
        <f>'제품 추가'!AC106</f>
        <v>CLOVE</v>
      </c>
      <c r="D108" s="138">
        <f>IF($D$2="주말",INDEX(표5[#All],MATCH(C108,표5[[#All],[잉크]],0),18)+INDEX(표5[#All],MATCH(C108,표5[[#All],[잉크]],0),21),INDEX(표5[#All],MATCH(C108,표5[[#All],[잉크]],0),MATCH($D$2,표5[#Headers],0)+1))</f>
        <v>0</v>
      </c>
      <c r="E108" s="138">
        <f>IF($D$2="주말",INDEX(표5[#All],MATCH(C108,표5[[#All],[잉크]],0),19)+INDEX(표5[#All],MATCH(C108,표5[[#All],[잉크]],0),22),INDEX(표5[#All],MATCH(C108,표5[[#All],[잉크]],0),MATCH($D$2,표5[#Headers],0)+2))</f>
        <v>0</v>
      </c>
    </row>
    <row r="109" spans="2:5" ht="16.5" hidden="1" customHeight="1" x14ac:dyDescent="0.3">
      <c r="B109" s="56">
        <f t="shared" si="2"/>
        <v>0</v>
      </c>
      <c r="C109" s="139" t="str">
        <f>'제품 추가'!AC107</f>
        <v>CMBRICK</v>
      </c>
      <c r="D109" s="138">
        <f>IF($D$2="주말",INDEX(표5[#All],MATCH(C109,표5[[#All],[잉크]],0),18)+INDEX(표5[#All],MATCH(C109,표5[[#All],[잉크]],0),21),INDEX(표5[#All],MATCH(C109,표5[[#All],[잉크]],0),MATCH($D$2,표5[#Headers],0)+1))</f>
        <v>0</v>
      </c>
      <c r="E109" s="138">
        <f>IF($D$2="주말",INDEX(표5[#All],MATCH(C109,표5[[#All],[잉크]],0),19)+INDEX(표5[#All],MATCH(C109,표5[[#All],[잉크]],0),22),INDEX(표5[#All],MATCH(C109,표5[[#All],[잉크]],0),MATCH($D$2,표5[#Headers],0)+2))</f>
        <v>0</v>
      </c>
    </row>
    <row r="110" spans="2:5" ht="16.5" hidden="1" customHeight="1" x14ac:dyDescent="0.3">
      <c r="B110" s="56">
        <f t="shared" si="2"/>
        <v>0</v>
      </c>
      <c r="C110" s="139" t="str">
        <f>'제품 추가'!AC108</f>
        <v>CMGRAPHITE</v>
      </c>
      <c r="D110" s="138">
        <f>IF($D$2="주말",INDEX(표5[#All],MATCH(C110,표5[[#All],[잉크]],0),18)+INDEX(표5[#All],MATCH(C110,표5[[#All],[잉크]],0),21),INDEX(표5[#All],MATCH(C110,표5[[#All],[잉크]],0),MATCH($D$2,표5[#Headers],0)+1))</f>
        <v>0</v>
      </c>
      <c r="E110" s="138">
        <f>IF($D$2="주말",INDEX(표5[#All],MATCH(C110,표5[[#All],[잉크]],0),19)+INDEX(표5[#All],MATCH(C110,표5[[#All],[잉크]],0),22),INDEX(표5[#All],MATCH(C110,표5[[#All],[잉크]],0),MATCH($D$2,표5[#Headers],0)+2))</f>
        <v>0</v>
      </c>
    </row>
    <row r="111" spans="2:5" ht="16.5" hidden="1" customHeight="1" x14ac:dyDescent="0.3">
      <c r="B111" s="56">
        <f t="shared" si="2"/>
        <v>0</v>
      </c>
      <c r="C111" s="139" t="str">
        <f>'제품 추가'!AC109</f>
        <v>CMLUXE</v>
      </c>
      <c r="D111" s="138">
        <f>IF($D$2="주말",INDEX(표5[#All],MATCH(C111,표5[[#All],[잉크]],0),18)+INDEX(표5[#All],MATCH(C111,표5[[#All],[잉크]],0),21),INDEX(표5[#All],MATCH(C111,표5[[#All],[잉크]],0),MATCH($D$2,표5[#Headers],0)+1))</f>
        <v>0</v>
      </c>
      <c r="E111" s="138">
        <f>IF($D$2="주말",INDEX(표5[#All],MATCH(C111,표5[[#All],[잉크]],0),19)+INDEX(표5[#All],MATCH(C111,표5[[#All],[잉크]],0),22),INDEX(표5[#All],MATCH(C111,표5[[#All],[잉크]],0),MATCH($D$2,표5[#Headers],0)+2))</f>
        <v>0</v>
      </c>
    </row>
    <row r="112" spans="2:5" ht="16.5" hidden="1" customHeight="1" x14ac:dyDescent="0.3">
      <c r="B112" s="56">
        <f t="shared" si="2"/>
        <v>0</v>
      </c>
      <c r="C112" s="139" t="str">
        <f>'제품 추가'!AC110</f>
        <v>CMSOUL</v>
      </c>
      <c r="D112" s="138">
        <f>IF($D$2="주말",INDEX(표5[#All],MATCH(C112,표5[[#All],[잉크]],0),18)+INDEX(표5[#All],MATCH(C112,표5[[#All],[잉크]],0),21),INDEX(표5[#All],MATCH(C112,표5[[#All],[잉크]],0),MATCH($D$2,표5[#Headers],0)+1))</f>
        <v>0</v>
      </c>
      <c r="E112" s="138">
        <f>IF($D$2="주말",INDEX(표5[#All],MATCH(C112,표5[[#All],[잉크]],0),19)+INDEX(표5[#All],MATCH(C112,표5[[#All],[잉크]],0),22),INDEX(표5[#All],MATCH(C112,표5[[#All],[잉크]],0),MATCH($D$2,표5[#Headers],0)+2))</f>
        <v>0</v>
      </c>
    </row>
    <row r="113" spans="2:5" ht="16.5" hidden="1" customHeight="1" x14ac:dyDescent="0.3">
      <c r="B113" s="56">
        <f t="shared" si="2"/>
        <v>0</v>
      </c>
      <c r="C113" s="139" t="str">
        <f>'제품 추가'!AC111</f>
        <v>COAL</v>
      </c>
      <c r="D113" s="138">
        <f>IF($D$2="주말",INDEX(표5[#All],MATCH(C113,표5[[#All],[잉크]],0),18)+INDEX(표5[#All],MATCH(C113,표5[[#All],[잉크]],0),21),INDEX(표5[#All],MATCH(C113,표5[[#All],[잉크]],0),MATCH($D$2,표5[#Headers],0)+1))</f>
        <v>0</v>
      </c>
      <c r="E113" s="138">
        <f>IF($D$2="주말",INDEX(표5[#All],MATCH(C113,표5[[#All],[잉크]],0),19)+INDEX(표5[#All],MATCH(C113,표5[[#All],[잉크]],0),22),INDEX(표5[#All],MATCH(C113,표5[[#All],[잉크]],0),MATCH($D$2,표5[#Headers],0)+2))</f>
        <v>0</v>
      </c>
    </row>
    <row r="114" spans="2:5" ht="16.5" hidden="1" customHeight="1" x14ac:dyDescent="0.3">
      <c r="B114" s="56">
        <f t="shared" si="2"/>
        <v>0</v>
      </c>
      <c r="C114" s="139" t="str">
        <f>'제품 추가'!AC112</f>
        <v>COBALT</v>
      </c>
      <c r="D114" s="138">
        <f>IF($D$2="주말",INDEX(표5[#All],MATCH(C114,표5[[#All],[잉크]],0),18)+INDEX(표5[#All],MATCH(C114,표5[[#All],[잉크]],0),21),INDEX(표5[#All],MATCH(C114,표5[[#All],[잉크]],0),MATCH($D$2,표5[#Headers],0)+1))</f>
        <v>0</v>
      </c>
      <c r="E114" s="138">
        <f>IF($D$2="주말",INDEX(표5[#All],MATCH(C114,표5[[#All],[잉크]],0),19)+INDEX(표5[#All],MATCH(C114,표5[[#All],[잉크]],0),22),INDEX(표5[#All],MATCH(C114,표5[[#All],[잉크]],0),MATCH($D$2,표5[#Headers],0)+2))</f>
        <v>0</v>
      </c>
    </row>
    <row r="115" spans="2:5" ht="16.5" hidden="1" customHeight="1" x14ac:dyDescent="0.3">
      <c r="B115" s="56">
        <f t="shared" si="2"/>
        <v>0</v>
      </c>
      <c r="C115" s="139" t="str">
        <f>'제품 추가'!AC113</f>
        <v>COCOA</v>
      </c>
      <c r="D115" s="138">
        <f>IF($D$2="주말",INDEX(표5[#All],MATCH(C115,표5[[#All],[잉크]],0),18)+INDEX(표5[#All],MATCH(C115,표5[[#All],[잉크]],0),21),INDEX(표5[#All],MATCH(C115,표5[[#All],[잉크]],0),MATCH($D$2,표5[#Headers],0)+1))</f>
        <v>0</v>
      </c>
      <c r="E115" s="138">
        <f>IF($D$2="주말",INDEX(표5[#All],MATCH(C115,표5[[#All],[잉크]],0),19)+INDEX(표5[#All],MATCH(C115,표5[[#All],[잉크]],0),22),INDEX(표5[#All],MATCH(C115,표5[[#All],[잉크]],0),MATCH($D$2,표5[#Headers],0)+2))</f>
        <v>0</v>
      </c>
    </row>
    <row r="116" spans="2:5" ht="16.5" hidden="1" customHeight="1" x14ac:dyDescent="0.3">
      <c r="B116" s="56">
        <f t="shared" si="2"/>
        <v>0</v>
      </c>
      <c r="C116" s="139" t="str">
        <f>'제품 추가'!AC114</f>
        <v>COFFEE</v>
      </c>
      <c r="D116" s="138">
        <f>IF($D$2="주말",INDEX(표5[#All],MATCH(C116,표5[[#All],[잉크]],0),18)+INDEX(표5[#All],MATCH(C116,표5[[#All],[잉크]],0),21),INDEX(표5[#All],MATCH(C116,표5[[#All],[잉크]],0),MATCH($D$2,표5[#Headers],0)+1))</f>
        <v>0</v>
      </c>
      <c r="E116" s="138">
        <f>IF($D$2="주말",INDEX(표5[#All],MATCH(C116,표5[[#All],[잉크]],0),19)+INDEX(표5[#All],MATCH(C116,표5[[#All],[잉크]],0),22),INDEX(표5[#All],MATCH(C116,표5[[#All],[잉크]],0),MATCH($D$2,표5[#Headers],0)+2))</f>
        <v>0</v>
      </c>
    </row>
    <row r="117" spans="2:5" ht="16.5" hidden="1" customHeight="1" x14ac:dyDescent="0.3">
      <c r="B117" s="56">
        <f t="shared" si="2"/>
        <v>0</v>
      </c>
      <c r="C117" s="139" t="str">
        <f>'제품 추가'!AC115</f>
        <v>COGNAC</v>
      </c>
      <c r="D117" s="138">
        <f>IF($D$2="주말",INDEX(표5[#All],MATCH(C117,표5[[#All],[잉크]],0),18)+INDEX(표5[#All],MATCH(C117,표5[[#All],[잉크]],0),21),INDEX(표5[#All],MATCH(C117,표5[[#All],[잉크]],0),MATCH($D$2,표5[#Headers],0)+1))</f>
        <v>0</v>
      </c>
      <c r="E117" s="138">
        <f>IF($D$2="주말",INDEX(표5[#All],MATCH(C117,표5[[#All],[잉크]],0),19)+INDEX(표5[#All],MATCH(C117,표5[[#All],[잉크]],0),22),INDEX(표5[#All],MATCH(C117,표5[[#All],[잉크]],0),MATCH($D$2,표5[#Headers],0)+2))</f>
        <v>0</v>
      </c>
    </row>
    <row r="118" spans="2:5" ht="16.5" customHeight="1" x14ac:dyDescent="0.3">
      <c r="B118" s="56">
        <f t="shared" si="2"/>
        <v>0</v>
      </c>
      <c r="C118" s="139" t="str">
        <f>'제품 추가'!AC762</f>
        <v>BUTCHER</v>
      </c>
      <c r="D118" s="138">
        <f>IF($D$2="주말",INDEX(표5[#All],MATCH(C118,표5[[#All],[잉크]],0),18)+INDEX(표5[#All],MATCH(C118,표5[[#All],[잉크]],0),21),INDEX(표5[#All],MATCH(C118,표5[[#All],[잉크]],0),MATCH($D$2,표5[#Headers],0)+1))</f>
        <v>0</v>
      </c>
      <c r="E118" s="138">
        <f>IF($D$2="주말",INDEX(표5[#All],MATCH(C118,표5[[#All],[잉크]],0),19)+INDEX(표5[#All],MATCH(C118,표5[[#All],[잉크]],0),22),INDEX(표5[#All],MATCH(C118,표5[[#All],[잉크]],0),MATCH($D$2,표5[#Headers],0)+2))</f>
        <v>0</v>
      </c>
    </row>
    <row r="119" spans="2:5" ht="16.5" hidden="1" customHeight="1" x14ac:dyDescent="0.3">
      <c r="B119" s="56">
        <f t="shared" si="2"/>
        <v>0</v>
      </c>
      <c r="C119" s="139" t="str">
        <f>'제품 추가'!AC117</f>
        <v>COPPER</v>
      </c>
      <c r="D119" s="138">
        <f>IF($D$2="주말",INDEX(표5[#All],MATCH(C119,표5[[#All],[잉크]],0),18)+INDEX(표5[#All],MATCH(C119,표5[[#All],[잉크]],0),21),INDEX(표5[#All],MATCH(C119,표5[[#All],[잉크]],0),MATCH($D$2,표5[#Headers],0)+1))</f>
        <v>0</v>
      </c>
      <c r="E119" s="138">
        <f>IF($D$2="주말",INDEX(표5[#All],MATCH(C119,표5[[#All],[잉크]],0),19)+INDEX(표5[#All],MATCH(C119,표5[[#All],[잉크]],0),22),INDEX(표5[#All],MATCH(C119,표5[[#All],[잉크]],0),MATCH($D$2,표5[#Headers],0)+2))</f>
        <v>0</v>
      </c>
    </row>
    <row r="120" spans="2:5" ht="16.5" hidden="1" customHeight="1" x14ac:dyDescent="0.3">
      <c r="B120" s="56">
        <f t="shared" si="2"/>
        <v>0</v>
      </c>
      <c r="C120" s="139" t="str">
        <f>'제품 추가'!AC118</f>
        <v>CORAL</v>
      </c>
      <c r="D120" s="138">
        <f>IF($D$2="주말",INDEX(표5[#All],MATCH(C120,표5[[#All],[잉크]],0),18)+INDEX(표5[#All],MATCH(C120,표5[[#All],[잉크]],0),21),INDEX(표5[#All],MATCH(C120,표5[[#All],[잉크]],0),MATCH($D$2,표5[#Headers],0)+1))</f>
        <v>0</v>
      </c>
      <c r="E120" s="138">
        <f>IF($D$2="주말",INDEX(표5[#All],MATCH(C120,표5[[#All],[잉크]],0),19)+INDEX(표5[#All],MATCH(C120,표5[[#All],[잉크]],0),22),INDEX(표5[#All],MATCH(C120,표5[[#All],[잉크]],0),MATCH($D$2,표5[#Headers],0)+2))</f>
        <v>0</v>
      </c>
    </row>
    <row r="121" spans="2:5" ht="16.5" hidden="1" customHeight="1" x14ac:dyDescent="0.3">
      <c r="B121" s="56">
        <f t="shared" si="2"/>
        <v>0</v>
      </c>
      <c r="C121" s="139" t="str">
        <f>'제품 추가'!AC119</f>
        <v>CORK</v>
      </c>
      <c r="D121" s="138">
        <f>IF($D$2="주말",INDEX(표5[#All],MATCH(C121,표5[[#All],[잉크]],0),18)+INDEX(표5[#All],MATCH(C121,표5[[#All],[잉크]],0),21),INDEX(표5[#All],MATCH(C121,표5[[#All],[잉크]],0),MATCH($D$2,표5[#Headers],0)+1))</f>
        <v>0</v>
      </c>
      <c r="E121" s="138">
        <f>IF($D$2="주말",INDEX(표5[#All],MATCH(C121,표5[[#All],[잉크]],0),19)+INDEX(표5[#All],MATCH(C121,표5[[#All],[잉크]],0),22),INDEX(표5[#All],MATCH(C121,표5[[#All],[잉크]],0),MATCH($D$2,표5[#Headers],0)+2))</f>
        <v>0</v>
      </c>
    </row>
    <row r="122" spans="2:5" ht="16.5" hidden="1" customHeight="1" x14ac:dyDescent="0.3">
      <c r="B122" s="56">
        <f t="shared" si="2"/>
        <v>0</v>
      </c>
      <c r="C122" s="139" t="str">
        <f>'제품 추가'!AC120</f>
        <v>CORN</v>
      </c>
      <c r="D122" s="138">
        <f>IF($D$2="주말",INDEX(표5[#All],MATCH(C122,표5[[#All],[잉크]],0),18)+INDEX(표5[#All],MATCH(C122,표5[[#All],[잉크]],0),21),INDEX(표5[#All],MATCH(C122,표5[[#All],[잉크]],0),MATCH($D$2,표5[#Headers],0)+1))</f>
        <v>0</v>
      </c>
      <c r="E122" s="138">
        <f>IF($D$2="주말",INDEX(표5[#All],MATCH(C122,표5[[#All],[잉크]],0),19)+INDEX(표5[#All],MATCH(C122,표5[[#All],[잉크]],0),22),INDEX(표5[#All],MATCH(C122,표5[[#All],[잉크]],0),MATCH($D$2,표5[#Headers],0)+2))</f>
        <v>0</v>
      </c>
    </row>
    <row r="123" spans="2:5" ht="16.5" hidden="1" customHeight="1" x14ac:dyDescent="0.3">
      <c r="B123" s="56">
        <f t="shared" si="2"/>
        <v>2</v>
      </c>
      <c r="C123" s="139" t="str">
        <f>'제품 추가'!AC121</f>
        <v>COTTON</v>
      </c>
      <c r="D123" s="138">
        <f>IF($D$2="주말",INDEX(표5[#All],MATCH(C123,표5[[#All],[잉크]],0),18)+INDEX(표5[#All],MATCH(C123,표5[[#All],[잉크]],0),21),INDEX(표5[#All],MATCH(C123,표5[[#All],[잉크]],0),MATCH($D$2,표5[#Headers],0)+1))</f>
        <v>2</v>
      </c>
      <c r="E123" s="138">
        <f>IF($D$2="주말",INDEX(표5[#All],MATCH(C123,표5[[#All],[잉크]],0),19)+INDEX(표5[#All],MATCH(C123,표5[[#All],[잉크]],0),22),INDEX(표5[#All],MATCH(C123,표5[[#All],[잉크]],0),MATCH($D$2,표5[#Headers],0)+2))</f>
        <v>0</v>
      </c>
    </row>
    <row r="124" spans="2:5" ht="16.5" hidden="1" customHeight="1" x14ac:dyDescent="0.3">
      <c r="B124" s="56">
        <f t="shared" si="2"/>
        <v>1</v>
      </c>
      <c r="C124" s="139" t="str">
        <f>'제품 추가'!AC122</f>
        <v>COWHIDE</v>
      </c>
      <c r="D124" s="138">
        <f>IF($D$2="주말",INDEX(표5[#All],MATCH(C124,표5[[#All],[잉크]],0),18)+INDEX(표5[#All],MATCH(C124,표5[[#All],[잉크]],0),21),INDEX(표5[#All],MATCH(C124,표5[[#All],[잉크]],0),MATCH($D$2,표5[#Headers],0)+1))</f>
        <v>0</v>
      </c>
      <c r="E124" s="138">
        <f>IF($D$2="주말",INDEX(표5[#All],MATCH(C124,표5[[#All],[잉크]],0),19)+INDEX(표5[#All],MATCH(C124,표5[[#All],[잉크]],0),22),INDEX(표5[#All],MATCH(C124,표5[[#All],[잉크]],0),MATCH($D$2,표5[#Headers],0)+2))</f>
        <v>1</v>
      </c>
    </row>
    <row r="125" spans="2:5" ht="16.5" hidden="1" customHeight="1" x14ac:dyDescent="0.3">
      <c r="B125" s="56">
        <f t="shared" si="2"/>
        <v>0</v>
      </c>
      <c r="C125" s="139" t="str">
        <f>'제품 추가'!AC123</f>
        <v>CRAB</v>
      </c>
      <c r="D125" s="138">
        <f>IF($D$2="주말",INDEX(표5[#All],MATCH(C125,표5[[#All],[잉크]],0),18)+INDEX(표5[#All],MATCH(C125,표5[[#All],[잉크]],0),21),INDEX(표5[#All],MATCH(C125,표5[[#All],[잉크]],0),MATCH($D$2,표5[#Headers],0)+1))</f>
        <v>0</v>
      </c>
      <c r="E125" s="138">
        <f>IF($D$2="주말",INDEX(표5[#All],MATCH(C125,표5[[#All],[잉크]],0),19)+INDEX(표5[#All],MATCH(C125,표5[[#All],[잉크]],0),22),INDEX(표5[#All],MATCH(C125,표5[[#All],[잉크]],0),MATCH($D$2,표5[#Headers],0)+2))</f>
        <v>0</v>
      </c>
    </row>
    <row r="126" spans="2:5" ht="16.5" hidden="1" customHeight="1" x14ac:dyDescent="0.3">
      <c r="B126" s="56">
        <f t="shared" si="2"/>
        <v>0</v>
      </c>
      <c r="C126" s="139" t="str">
        <f>'제품 추가'!AC124</f>
        <v>CREAM</v>
      </c>
      <c r="D126" s="138">
        <f>IF($D$2="주말",INDEX(표5[#All],MATCH(C126,표5[[#All],[잉크]],0),18)+INDEX(표5[#All],MATCH(C126,표5[[#All],[잉크]],0),21),INDEX(표5[#All],MATCH(C126,표5[[#All],[잉크]],0),MATCH($D$2,표5[#Headers],0)+1))</f>
        <v>0</v>
      </c>
      <c r="E126" s="138">
        <f>IF($D$2="주말",INDEX(표5[#All],MATCH(C126,표5[[#All],[잉크]],0),19)+INDEX(표5[#All],MATCH(C126,표5[[#All],[잉크]],0),22),INDEX(표5[#All],MATCH(C126,표5[[#All],[잉크]],0),MATCH($D$2,표5[#Headers],0)+2))</f>
        <v>0</v>
      </c>
    </row>
    <row r="127" spans="2:5" ht="16.5" hidden="1" customHeight="1" x14ac:dyDescent="0.3">
      <c r="B127" s="56">
        <f t="shared" si="2"/>
        <v>0</v>
      </c>
      <c r="C127" s="139" t="str">
        <f>'제품 추가'!AC125</f>
        <v>CREME</v>
      </c>
      <c r="D127" s="138">
        <f>IF($D$2="주말",INDEX(표5[#All],MATCH(C127,표5[[#All],[잉크]],0),18)+INDEX(표5[#All],MATCH(C127,표5[[#All],[잉크]],0),21),INDEX(표5[#All],MATCH(C127,표5[[#All],[잉크]],0),MATCH($D$2,표5[#Headers],0)+1))</f>
        <v>0</v>
      </c>
      <c r="E127" s="138">
        <f>IF($D$2="주말",INDEX(표5[#All],MATCH(C127,표5[[#All],[잉크]],0),19)+INDEX(표5[#All],MATCH(C127,표5[[#All],[잉크]],0),22),INDEX(표5[#All],MATCH(C127,표5[[#All],[잉크]],0),MATCH($D$2,표5[#Headers],0)+2))</f>
        <v>0</v>
      </c>
    </row>
    <row r="128" spans="2:5" ht="16.5" hidden="1" customHeight="1" x14ac:dyDescent="0.3">
      <c r="B128" s="56">
        <f t="shared" si="2"/>
        <v>0</v>
      </c>
      <c r="C128" s="139" t="str">
        <f>'제품 추가'!AC126</f>
        <v>CREPE</v>
      </c>
      <c r="D128" s="138">
        <f>IF($D$2="주말",INDEX(표5[#All],MATCH(C128,표5[[#All],[잉크]],0),18)+INDEX(표5[#All],MATCH(C128,표5[[#All],[잉크]],0),21),INDEX(표5[#All],MATCH(C128,표5[[#All],[잉크]],0),MATCH($D$2,표5[#Headers],0)+1))</f>
        <v>0</v>
      </c>
      <c r="E128" s="138">
        <f>IF($D$2="주말",INDEX(표5[#All],MATCH(C128,표5[[#All],[잉크]],0),19)+INDEX(표5[#All],MATCH(C128,표5[[#All],[잉크]],0),22),INDEX(표5[#All],MATCH(C128,표5[[#All],[잉크]],0),MATCH($D$2,표5[#Headers],0)+2))</f>
        <v>0</v>
      </c>
    </row>
    <row r="129" spans="2:5" ht="16.5" hidden="1" customHeight="1" x14ac:dyDescent="0.3">
      <c r="B129" s="56">
        <f t="shared" si="2"/>
        <v>0</v>
      </c>
      <c r="C129" s="139" t="str">
        <f>'제품 추가'!AC127</f>
        <v>CRESS</v>
      </c>
      <c r="D129" s="138">
        <f>IF($D$2="주말",INDEX(표5[#All],MATCH(C129,표5[[#All],[잉크]],0),18)+INDEX(표5[#All],MATCH(C129,표5[[#All],[잉크]],0),21),INDEX(표5[#All],MATCH(C129,표5[[#All],[잉크]],0),MATCH($D$2,표5[#Headers],0)+1))</f>
        <v>0</v>
      </c>
      <c r="E129" s="138">
        <f>IF($D$2="주말",INDEX(표5[#All],MATCH(C129,표5[[#All],[잉크]],0),19)+INDEX(표5[#All],MATCH(C129,표5[[#All],[잉크]],0),22),INDEX(표5[#All],MATCH(C129,표5[[#All],[잉크]],0),MATCH($D$2,표5[#Headers],0)+2))</f>
        <v>0</v>
      </c>
    </row>
    <row r="130" spans="2:5" ht="16.5" hidden="1" customHeight="1" x14ac:dyDescent="0.3">
      <c r="B130" s="56">
        <f t="shared" si="2"/>
        <v>0</v>
      </c>
      <c r="C130" s="139" t="str">
        <f>'제품 추가'!AC128</f>
        <v>CRIMSON</v>
      </c>
      <c r="D130" s="138">
        <f>IF($D$2="주말",INDEX(표5[#All],MATCH(C130,표5[[#All],[잉크]],0),18)+INDEX(표5[#All],MATCH(C130,표5[[#All],[잉크]],0),21),INDEX(표5[#All],MATCH(C130,표5[[#All],[잉크]],0),MATCH($D$2,표5[#Headers],0)+1))</f>
        <v>0</v>
      </c>
      <c r="E130" s="138">
        <f>IF($D$2="주말",INDEX(표5[#All],MATCH(C130,표5[[#All],[잉크]],0),19)+INDEX(표5[#All],MATCH(C130,표5[[#All],[잉크]],0),22),INDEX(표5[#All],MATCH(C130,표5[[#All],[잉크]],0),MATCH($D$2,표5[#Headers],0)+2))</f>
        <v>0</v>
      </c>
    </row>
    <row r="131" spans="2:5" ht="16.5" hidden="1" customHeight="1" x14ac:dyDescent="0.3">
      <c r="B131" s="56">
        <f t="shared" si="2"/>
        <v>0</v>
      </c>
      <c r="C131" s="139" t="str">
        <f>'제품 추가'!AC129</f>
        <v>CROFFLE</v>
      </c>
      <c r="D131" s="138">
        <f>IF($D$2="주말",INDEX(표5[#All],MATCH(C131,표5[[#All],[잉크]],0),18)+INDEX(표5[#All],MATCH(C131,표5[[#All],[잉크]],0),21),INDEX(표5[#All],MATCH(C131,표5[[#All],[잉크]],0),MATCH($D$2,표5[#Headers],0)+1))</f>
        <v>0</v>
      </c>
      <c r="E131" s="138">
        <f>IF($D$2="주말",INDEX(표5[#All],MATCH(C131,표5[[#All],[잉크]],0),19)+INDEX(표5[#All],MATCH(C131,표5[[#All],[잉크]],0),22),INDEX(표5[#All],MATCH(C131,표5[[#All],[잉크]],0),MATCH($D$2,표5[#Headers],0)+2))</f>
        <v>0</v>
      </c>
    </row>
    <row r="132" spans="2:5" ht="16.5" hidden="1" customHeight="1" x14ac:dyDescent="0.3">
      <c r="B132" s="56">
        <f t="shared" si="2"/>
        <v>0</v>
      </c>
      <c r="C132" s="139" t="str">
        <f>'제품 추가'!AC614</f>
        <v>CHANEL</v>
      </c>
      <c r="D132" s="138">
        <f>IF($D$2="주말",INDEX(표5[#All],MATCH(C132,표5[[#All],[잉크]],0),18)+INDEX(표5[#All],MATCH(C132,표5[[#All],[잉크]],0),21),INDEX(표5[#All],MATCH(C132,표5[[#All],[잉크]],0),MATCH($D$2,표5[#Headers],0)+1))</f>
        <v>0</v>
      </c>
      <c r="E132" s="138">
        <f>IF($D$2="주말",INDEX(표5[#All],MATCH(C132,표5[[#All],[잉크]],0),19)+INDEX(표5[#All],MATCH(C132,표5[[#All],[잉크]],0),22),INDEX(표5[#All],MATCH(C132,표5[[#All],[잉크]],0),MATCH($D$2,표5[#Headers],0)+2))</f>
        <v>0</v>
      </c>
    </row>
    <row r="133" spans="2:5" ht="16.5" hidden="1" customHeight="1" x14ac:dyDescent="0.3">
      <c r="B133" s="56">
        <f t="shared" si="2"/>
        <v>0</v>
      </c>
      <c r="C133" s="139" t="str">
        <f>'제품 추가'!AC131</f>
        <v>CRUSH</v>
      </c>
      <c r="D133" s="138">
        <f>IF($D$2="주말",INDEX(표5[#All],MATCH(C133,표5[[#All],[잉크]],0),18)+INDEX(표5[#All],MATCH(C133,표5[[#All],[잉크]],0),21),INDEX(표5[#All],MATCH(C133,표5[[#All],[잉크]],0),MATCH($D$2,표5[#Headers],0)+1))</f>
        <v>0</v>
      </c>
      <c r="E133" s="138">
        <f>IF($D$2="주말",INDEX(표5[#All],MATCH(C133,표5[[#All],[잉크]],0),19)+INDEX(표5[#All],MATCH(C133,표5[[#All],[잉크]],0),22),INDEX(표5[#All],MATCH(C133,표5[[#All],[잉크]],0),MATCH($D$2,표5[#Headers],0)+2))</f>
        <v>0</v>
      </c>
    </row>
    <row r="134" spans="2:5" ht="16.5" hidden="1" customHeight="1" x14ac:dyDescent="0.3">
      <c r="B134" s="56">
        <f t="shared" si="2"/>
        <v>0</v>
      </c>
      <c r="C134" s="139" t="str">
        <f>'제품 추가'!AC132</f>
        <v>CRYSTAL</v>
      </c>
      <c r="D134" s="138">
        <f>IF($D$2="주말",INDEX(표5[#All],MATCH(C134,표5[[#All],[잉크]],0),18)+INDEX(표5[#All],MATCH(C134,표5[[#All],[잉크]],0),21),INDEX(표5[#All],MATCH(C134,표5[[#All],[잉크]],0),MATCH($D$2,표5[#Headers],0)+1))</f>
        <v>0</v>
      </c>
      <c r="E134" s="138">
        <f>IF($D$2="주말",INDEX(표5[#All],MATCH(C134,표5[[#All],[잉크]],0),19)+INDEX(표5[#All],MATCH(C134,표5[[#All],[잉크]],0),22),INDEX(표5[#All],MATCH(C134,표5[[#All],[잉크]],0),MATCH($D$2,표5[#Headers],0)+2))</f>
        <v>0</v>
      </c>
    </row>
    <row r="135" spans="2:5" ht="16.5" hidden="1" customHeight="1" x14ac:dyDescent="0.3">
      <c r="B135" s="56">
        <f t="shared" si="2"/>
        <v>0</v>
      </c>
      <c r="C135" s="139" t="str">
        <f>'제품 추가'!AC94</f>
        <v>CHEDDAR</v>
      </c>
      <c r="D135" s="138">
        <f>IF($D$2="주말",INDEX(표5[#All],MATCH(C135,표5[[#All],[잉크]],0),18)+INDEX(표5[#All],MATCH(C135,표5[[#All],[잉크]],0),21),INDEX(표5[#All],MATCH(C135,표5[[#All],[잉크]],0),MATCH($D$2,표5[#Headers],0)+1))</f>
        <v>0</v>
      </c>
      <c r="E135" s="138">
        <f>IF($D$2="주말",INDEX(표5[#All],MATCH(C135,표5[[#All],[잉크]],0),19)+INDEX(표5[#All],MATCH(C135,표5[[#All],[잉크]],0),22),INDEX(표5[#All],MATCH(C135,표5[[#All],[잉크]],0),MATCH($D$2,표5[#Headers],0)+2))</f>
        <v>0</v>
      </c>
    </row>
    <row r="136" spans="2:5" ht="16.5" hidden="1" customHeight="1" x14ac:dyDescent="0.3">
      <c r="B136" s="56">
        <f t="shared" si="2"/>
        <v>0</v>
      </c>
      <c r="C136" s="139" t="str">
        <f>'제품 추가'!AC134</f>
        <v>CUMIN</v>
      </c>
      <c r="D136" s="138">
        <f>IF($D$2="주말",INDEX(표5[#All],MATCH(C136,표5[[#All],[잉크]],0),18)+INDEX(표5[#All],MATCH(C136,표5[[#All],[잉크]],0),21),INDEX(표5[#All],MATCH(C136,표5[[#All],[잉크]],0),MATCH($D$2,표5[#Headers],0)+1))</f>
        <v>0</v>
      </c>
      <c r="E136" s="138">
        <f>IF($D$2="주말",INDEX(표5[#All],MATCH(C136,표5[[#All],[잉크]],0),19)+INDEX(표5[#All],MATCH(C136,표5[[#All],[잉크]],0),22),INDEX(표5[#All],MATCH(C136,표5[[#All],[잉크]],0),MATCH($D$2,표5[#Headers],0)+2))</f>
        <v>0</v>
      </c>
    </row>
    <row r="137" spans="2:5" ht="16.5" hidden="1" customHeight="1" x14ac:dyDescent="0.3">
      <c r="B137" s="56">
        <f t="shared" si="2"/>
        <v>0</v>
      </c>
      <c r="C137" s="139" t="str">
        <f>'제품 추가'!AC135</f>
        <v>CURRY</v>
      </c>
      <c r="D137" s="138">
        <f>IF($D$2="주말",INDEX(표5[#All],MATCH(C137,표5[[#All],[잉크]],0),18)+INDEX(표5[#All],MATCH(C137,표5[[#All],[잉크]],0),21),INDEX(표5[#All],MATCH(C137,표5[[#All],[잉크]],0),MATCH($D$2,표5[#Headers],0)+1))</f>
        <v>0</v>
      </c>
      <c r="E137" s="138">
        <f>IF($D$2="주말",INDEX(표5[#All],MATCH(C137,표5[[#All],[잉크]],0),19)+INDEX(표5[#All],MATCH(C137,표5[[#All],[잉크]],0),22),INDEX(표5[#All],MATCH(C137,표5[[#All],[잉크]],0),MATCH($D$2,표5[#Headers],0)+2))</f>
        <v>0</v>
      </c>
    </row>
    <row r="138" spans="2:5" ht="16.5" hidden="1" customHeight="1" x14ac:dyDescent="0.3">
      <c r="B138" s="56">
        <f t="shared" si="2"/>
        <v>0</v>
      </c>
      <c r="C138" s="139" t="str">
        <f>'제품 추가'!AC136</f>
        <v>CUSTARD</v>
      </c>
      <c r="D138" s="138">
        <f>IF($D$2="주말",INDEX(표5[#All],MATCH(C138,표5[[#All],[잉크]],0),18)+INDEX(표5[#All],MATCH(C138,표5[[#All],[잉크]],0),21),INDEX(표5[#All],MATCH(C138,표5[[#All],[잉크]],0),MATCH($D$2,표5[#Headers],0)+1))</f>
        <v>0</v>
      </c>
      <c r="E138" s="138">
        <f>IF($D$2="주말",INDEX(표5[#All],MATCH(C138,표5[[#All],[잉크]],0),19)+INDEX(표5[#All],MATCH(C138,표5[[#All],[잉크]],0),22),INDEX(표5[#All],MATCH(C138,표5[[#All],[잉크]],0),MATCH($D$2,표5[#Headers],0)+2))</f>
        <v>0</v>
      </c>
    </row>
    <row r="139" spans="2:5" ht="16.5" hidden="1" customHeight="1" x14ac:dyDescent="0.3">
      <c r="B139" s="56">
        <f t="shared" si="2"/>
        <v>0</v>
      </c>
      <c r="C139" s="139" t="str">
        <f>'제품 추가'!AC137</f>
        <v>CUTLASSFISH</v>
      </c>
      <c r="D139" s="138">
        <f>IF($D$2="주말",INDEX(표5[#All],MATCH(C139,표5[[#All],[잉크]],0),18)+INDEX(표5[#All],MATCH(C139,표5[[#All],[잉크]],0),21),INDEX(표5[#All],MATCH(C139,표5[[#All],[잉크]],0),MATCH($D$2,표5[#Headers],0)+1))</f>
        <v>0</v>
      </c>
      <c r="E139" s="138">
        <f>IF($D$2="주말",INDEX(표5[#All],MATCH(C139,표5[[#All],[잉크]],0),19)+INDEX(표5[#All],MATCH(C139,표5[[#All],[잉크]],0),22),INDEX(표5[#All],MATCH(C139,표5[[#All],[잉크]],0),MATCH($D$2,표5[#Headers],0)+2))</f>
        <v>0</v>
      </c>
    </row>
    <row r="140" spans="2:5" ht="16.5" hidden="1" customHeight="1" x14ac:dyDescent="0.3">
      <c r="B140" s="56">
        <f t="shared" si="2"/>
        <v>0</v>
      </c>
      <c r="C140" s="139" t="str">
        <f>'제품 추가'!AC138</f>
        <v>DAFFODIL</v>
      </c>
      <c r="D140" s="138">
        <f>IF($D$2="주말",INDEX(표5[#All],MATCH(C140,표5[[#All],[잉크]],0),18)+INDEX(표5[#All],MATCH(C140,표5[[#All],[잉크]],0),21),INDEX(표5[#All],MATCH(C140,표5[[#All],[잉크]],0),MATCH($D$2,표5[#Headers],0)+1))</f>
        <v>0</v>
      </c>
      <c r="E140" s="138">
        <f>IF($D$2="주말",INDEX(표5[#All],MATCH(C140,표5[[#All],[잉크]],0),19)+INDEX(표5[#All],MATCH(C140,표5[[#All],[잉크]],0),22),INDEX(표5[#All],MATCH(C140,표5[[#All],[잉크]],0),MATCH($D$2,표5[#Headers],0)+2))</f>
        <v>0</v>
      </c>
    </row>
    <row r="141" spans="2:5" ht="16.5" hidden="1" customHeight="1" x14ac:dyDescent="0.3">
      <c r="B141" s="56">
        <f t="shared" si="2"/>
        <v>1</v>
      </c>
      <c r="C141" s="139" t="str">
        <f>'제품 추가'!AC139</f>
        <v>DANDELION</v>
      </c>
      <c r="D141" s="138">
        <f>IF($D$2="주말",INDEX(표5[#All],MATCH(C141,표5[[#All],[잉크]],0),18)+INDEX(표5[#All],MATCH(C141,표5[[#All],[잉크]],0),21),INDEX(표5[#All],MATCH(C141,표5[[#All],[잉크]],0),MATCH($D$2,표5[#Headers],0)+1))</f>
        <v>0</v>
      </c>
      <c r="E141" s="138">
        <f>IF($D$2="주말",INDEX(표5[#All],MATCH(C141,표5[[#All],[잉크]],0),19)+INDEX(표5[#All],MATCH(C141,표5[[#All],[잉크]],0),22),INDEX(표5[#All],MATCH(C141,표5[[#All],[잉크]],0),MATCH($D$2,표5[#Headers],0)+2))</f>
        <v>1</v>
      </c>
    </row>
    <row r="142" spans="2:5" ht="16.5" hidden="1" customHeight="1" x14ac:dyDescent="0.3">
      <c r="B142" s="56">
        <f t="shared" si="2"/>
        <v>0</v>
      </c>
      <c r="C142" s="139" t="str">
        <f>'제품 추가'!AC140</f>
        <v>DANMUZI</v>
      </c>
      <c r="D142" s="138">
        <f>IF($D$2="주말",INDEX(표5[#All],MATCH(C142,표5[[#All],[잉크]],0),18)+INDEX(표5[#All],MATCH(C142,표5[[#All],[잉크]],0),21),INDEX(표5[#All],MATCH(C142,표5[[#All],[잉크]],0),MATCH($D$2,표5[#Headers],0)+1))</f>
        <v>0</v>
      </c>
      <c r="E142" s="138">
        <f>IF($D$2="주말",INDEX(표5[#All],MATCH(C142,표5[[#All],[잉크]],0),19)+INDEX(표5[#All],MATCH(C142,표5[[#All],[잉크]],0),22),INDEX(표5[#All],MATCH(C142,표5[[#All],[잉크]],0),MATCH($D$2,표5[#Headers],0)+2))</f>
        <v>0</v>
      </c>
    </row>
    <row r="143" spans="2:5" ht="16.5" hidden="1" customHeight="1" x14ac:dyDescent="0.3">
      <c r="B143" s="56">
        <f t="shared" si="2"/>
        <v>2</v>
      </c>
      <c r="C143" s="139" t="str">
        <f>'제품 추가'!AC96</f>
        <v>CHICK</v>
      </c>
      <c r="D143" s="138">
        <f>IF($D$2="주말",INDEX(표5[#All],MATCH(C143,표5[[#All],[잉크]],0),18)+INDEX(표5[#All],MATCH(C143,표5[[#All],[잉크]],0),21),INDEX(표5[#All],MATCH(C143,표5[[#All],[잉크]],0),MATCH($D$2,표5[#Headers],0)+1))</f>
        <v>0</v>
      </c>
      <c r="E143" s="138">
        <f>IF($D$2="주말",INDEX(표5[#All],MATCH(C143,표5[[#All],[잉크]],0),19)+INDEX(표5[#All],MATCH(C143,표5[[#All],[잉크]],0),22),INDEX(표5[#All],MATCH(C143,표5[[#All],[잉크]],0),MATCH($D$2,표5[#Headers],0)+2))</f>
        <v>2</v>
      </c>
    </row>
    <row r="144" spans="2:5" ht="16.5" hidden="1" customHeight="1" x14ac:dyDescent="0.3">
      <c r="B144" s="56">
        <f t="shared" ref="B144:B207" si="3">IFERROR(SUM(D144:E144),0)</f>
        <v>0</v>
      </c>
      <c r="C144" s="139" t="str">
        <f>'제품 추가'!AC142</f>
        <v>DAWN</v>
      </c>
      <c r="D144" s="138">
        <f>IF($D$2="주말",INDEX(표5[#All],MATCH(C144,표5[[#All],[잉크]],0),18)+INDEX(표5[#All],MATCH(C144,표5[[#All],[잉크]],0),21),INDEX(표5[#All],MATCH(C144,표5[[#All],[잉크]],0),MATCH($D$2,표5[#Headers],0)+1))</f>
        <v>0</v>
      </c>
      <c r="E144" s="138">
        <f>IF($D$2="주말",INDEX(표5[#All],MATCH(C144,표5[[#All],[잉크]],0),19)+INDEX(표5[#All],MATCH(C144,표5[[#All],[잉크]],0),22),INDEX(표5[#All],MATCH(C144,표5[[#All],[잉크]],0),MATCH($D$2,표5[#Headers],0)+2))</f>
        <v>0</v>
      </c>
    </row>
    <row r="145" spans="2:5" ht="16.5" hidden="1" customHeight="1" x14ac:dyDescent="0.3">
      <c r="B145" s="56">
        <f t="shared" si="3"/>
        <v>0</v>
      </c>
      <c r="C145" s="139" t="str">
        <f>'제품 추가'!AC143</f>
        <v>AMBER</v>
      </c>
      <c r="D145" s="138">
        <f>IF($D$2="주말",INDEX(표5[#All],MATCH(C145,표5[[#All],[잉크]],0),18)+INDEX(표5[#All],MATCH(C145,표5[[#All],[잉크]],0),21),INDEX(표5[#All],MATCH(C145,표5[[#All],[잉크]],0),MATCH($D$2,표5[#Headers],0)+1))</f>
        <v>0</v>
      </c>
      <c r="E145" s="138">
        <f>IF($D$2="주말",INDEX(표5[#All],MATCH(C145,표5[[#All],[잉크]],0),19)+INDEX(표5[#All],MATCH(C145,표5[[#All],[잉크]],0),22),INDEX(표5[#All],MATCH(C145,표5[[#All],[잉크]],0),MATCH($D$2,표5[#Headers],0)+2))</f>
        <v>0</v>
      </c>
    </row>
    <row r="146" spans="2:5" ht="16.5" hidden="1" customHeight="1" x14ac:dyDescent="0.3">
      <c r="B146" s="56">
        <f t="shared" si="3"/>
        <v>0</v>
      </c>
      <c r="C146" s="139" t="str">
        <f>'제품 추가'!AC144</f>
        <v>DBARSON</v>
      </c>
      <c r="D146" s="138">
        <f>IF($D$2="주말",INDEX(표5[#All],MATCH(C146,표5[[#All],[잉크]],0),18)+INDEX(표5[#All],MATCH(C146,표5[[#All],[잉크]],0),21),INDEX(표5[#All],MATCH(C146,표5[[#All],[잉크]],0),MATCH($D$2,표5[#Headers],0)+1))</f>
        <v>0</v>
      </c>
      <c r="E146" s="138">
        <f>IF($D$2="주말",INDEX(표5[#All],MATCH(C146,표5[[#All],[잉크]],0),19)+INDEX(표5[#All],MATCH(C146,표5[[#All],[잉크]],0),22),INDEX(표5[#All],MATCH(C146,표5[[#All],[잉크]],0),MATCH($D$2,표5[#Headers],0)+2))</f>
        <v>0</v>
      </c>
    </row>
    <row r="147" spans="2:5" ht="16.5" hidden="1" customHeight="1" x14ac:dyDescent="0.3">
      <c r="B147" s="56">
        <f t="shared" si="3"/>
        <v>0</v>
      </c>
      <c r="C147" s="139" t="str">
        <f>'제품 추가'!AC145</f>
        <v>DBBEAN</v>
      </c>
      <c r="D147" s="138">
        <f>IF($D$2="주말",INDEX(표5[#All],MATCH(C147,표5[[#All],[잉크]],0),18)+INDEX(표5[#All],MATCH(C147,표5[[#All],[잉크]],0),21),INDEX(표5[#All],MATCH(C147,표5[[#All],[잉크]],0),MATCH($D$2,표5[#Headers],0)+1))</f>
        <v>0</v>
      </c>
      <c r="E147" s="138">
        <f>IF($D$2="주말",INDEX(표5[#All],MATCH(C147,표5[[#All],[잉크]],0),19)+INDEX(표5[#All],MATCH(C147,표5[[#All],[잉크]],0),22),INDEX(표5[#All],MATCH(C147,표5[[#All],[잉크]],0),MATCH($D$2,표5[#Headers],0)+2))</f>
        <v>0</v>
      </c>
    </row>
    <row r="148" spans="2:5" ht="16.5" hidden="1" customHeight="1" x14ac:dyDescent="0.3">
      <c r="B148" s="56">
        <f t="shared" si="3"/>
        <v>0</v>
      </c>
      <c r="C148" s="139" t="str">
        <f>'제품 추가'!AC146</f>
        <v>BELT</v>
      </c>
      <c r="D148" s="138">
        <f>IF($D$2="주말",INDEX(표5[#All],MATCH(C148,표5[[#All],[잉크]],0),18)+INDEX(표5[#All],MATCH(C148,표5[[#All],[잉크]],0),21),INDEX(표5[#All],MATCH(C148,표5[[#All],[잉크]],0),MATCH($D$2,표5[#Headers],0)+1))</f>
        <v>0</v>
      </c>
      <c r="E148" s="138">
        <f>IF($D$2="주말",INDEX(표5[#All],MATCH(C148,표5[[#All],[잉크]],0),19)+INDEX(표5[#All],MATCH(C148,표5[[#All],[잉크]],0),22),INDEX(표5[#All],MATCH(C148,표5[[#All],[잉크]],0),MATCH($D$2,표5[#Headers],0)+2))</f>
        <v>0</v>
      </c>
    </row>
    <row r="149" spans="2:5" ht="16.5" hidden="1" customHeight="1" x14ac:dyDescent="0.3">
      <c r="B149" s="56">
        <f t="shared" si="3"/>
        <v>0</v>
      </c>
      <c r="C149" s="139" t="str">
        <f>'제품 추가'!AC147</f>
        <v>DBCROISSANT</v>
      </c>
      <c r="D149" s="138">
        <f>IF($D$2="주말",INDEX(표5[#All],MATCH(C149,표5[[#All],[잉크]],0),18)+INDEX(표5[#All],MATCH(C149,표5[[#All],[잉크]],0),21),INDEX(표5[#All],MATCH(C149,표5[[#All],[잉크]],0),MATCH($D$2,표5[#Headers],0)+1))</f>
        <v>0</v>
      </c>
      <c r="E149" s="138">
        <f>IF($D$2="주말",INDEX(표5[#All],MATCH(C149,표5[[#All],[잉크]],0),19)+INDEX(표5[#All],MATCH(C149,표5[[#All],[잉크]],0),22),INDEX(표5[#All],MATCH(C149,표5[[#All],[잉크]],0),MATCH($D$2,표5[#Headers],0)+2))</f>
        <v>0</v>
      </c>
    </row>
    <row r="150" spans="2:5" ht="16.5" hidden="1" customHeight="1" x14ac:dyDescent="0.3">
      <c r="B150" s="56">
        <f t="shared" si="3"/>
        <v>0</v>
      </c>
      <c r="C150" s="139" t="str">
        <f>'제품 추가'!AC148</f>
        <v>DBGOOBNE</v>
      </c>
      <c r="D150" s="138">
        <f>IF($D$2="주말",INDEX(표5[#All],MATCH(C150,표5[[#All],[잉크]],0),18)+INDEX(표5[#All],MATCH(C150,표5[[#All],[잉크]],0),21),INDEX(표5[#All],MATCH(C150,표5[[#All],[잉크]],0),MATCH($D$2,표5[#Headers],0)+1))</f>
        <v>0</v>
      </c>
      <c r="E150" s="138">
        <f>IF($D$2="주말",INDEX(표5[#All],MATCH(C150,표5[[#All],[잉크]],0),19)+INDEX(표5[#All],MATCH(C150,표5[[#All],[잉크]],0),22),INDEX(표5[#All],MATCH(C150,표5[[#All],[잉크]],0),MATCH($D$2,표5[#Headers],0)+2))</f>
        <v>0</v>
      </c>
    </row>
    <row r="151" spans="2:5" ht="16.5" hidden="1" customHeight="1" x14ac:dyDescent="0.3">
      <c r="B151" s="56">
        <f t="shared" si="3"/>
        <v>0</v>
      </c>
      <c r="C151" s="139" t="str">
        <f>'제품 추가'!AC149</f>
        <v>DBINCA</v>
      </c>
      <c r="D151" s="138">
        <f>IF($D$2="주말",INDEX(표5[#All],MATCH(C151,표5[[#All],[잉크]],0),18)+INDEX(표5[#All],MATCH(C151,표5[[#All],[잉크]],0),21),INDEX(표5[#All],MATCH(C151,표5[[#All],[잉크]],0),MATCH($D$2,표5[#Headers],0)+1))</f>
        <v>0</v>
      </c>
      <c r="E151" s="138">
        <f>IF($D$2="주말",INDEX(표5[#All],MATCH(C151,표5[[#All],[잉크]],0),19)+INDEX(표5[#All],MATCH(C151,표5[[#All],[잉크]],0),22),INDEX(표5[#All],MATCH(C151,표5[[#All],[잉크]],0),MATCH($D$2,표5[#Headers],0)+2))</f>
        <v>0</v>
      </c>
    </row>
    <row r="152" spans="2:5" ht="16.5" hidden="1" customHeight="1" x14ac:dyDescent="0.3">
      <c r="B152" s="56">
        <f t="shared" si="3"/>
        <v>0</v>
      </c>
      <c r="C152" s="139" t="str">
        <f>'제품 추가'!AC150</f>
        <v>KALE</v>
      </c>
      <c r="D152" s="138">
        <f>IF($D$2="주말",INDEX(표5[#All],MATCH(C152,표5[[#All],[잉크]],0),18)+INDEX(표5[#All],MATCH(C152,표5[[#All],[잉크]],0),21),INDEX(표5[#All],MATCH(C152,표5[[#All],[잉크]],0),MATCH($D$2,표5[#Headers],0)+1))</f>
        <v>0</v>
      </c>
      <c r="E152" s="138">
        <f>IF($D$2="주말",INDEX(표5[#All],MATCH(C152,표5[[#All],[잉크]],0),19)+INDEX(표5[#All],MATCH(C152,표5[[#All],[잉크]],0),22),INDEX(표5[#All],MATCH(C152,표5[[#All],[잉크]],0),MATCH($D$2,표5[#Headers],0)+2))</f>
        <v>0</v>
      </c>
    </row>
    <row r="153" spans="2:5" hidden="1" x14ac:dyDescent="0.3">
      <c r="B153" s="56">
        <f t="shared" si="3"/>
        <v>0</v>
      </c>
      <c r="C153" s="139" t="str">
        <f>'제품 추가'!AC151</f>
        <v>KUMQUAT</v>
      </c>
      <c r="D153" s="138">
        <f>IF($D$2="주말",INDEX(표5[#All],MATCH(C153,표5[[#All],[잉크]],0),18)+INDEX(표5[#All],MATCH(C153,표5[[#All],[잉크]],0),21),INDEX(표5[#All],MATCH(C153,표5[[#All],[잉크]],0),MATCH($D$2,표5[#Headers],0)+1))</f>
        <v>0</v>
      </c>
      <c r="E153" s="138">
        <f>IF($D$2="주말",INDEX(표5[#All],MATCH(C153,표5[[#All],[잉크]],0),19)+INDEX(표5[#All],MATCH(C153,표5[[#All],[잉크]],0),22),INDEX(표5[#All],MATCH(C153,표5[[#All],[잉크]],0),MATCH($D$2,표5[#Headers],0)+2))</f>
        <v>0</v>
      </c>
    </row>
    <row r="154" spans="2:5" ht="16.5" hidden="1" customHeight="1" x14ac:dyDescent="0.3">
      <c r="B154" s="56">
        <f t="shared" si="3"/>
        <v>0</v>
      </c>
      <c r="C154" s="139" t="str">
        <f>'제품 추가'!AC152</f>
        <v>DBOATMEAL</v>
      </c>
      <c r="D154" s="138">
        <f>IF($D$2="주말",INDEX(표5[#All],MATCH(C154,표5[[#All],[잉크]],0),18)+INDEX(표5[#All],MATCH(C154,표5[[#All],[잉크]],0),21),INDEX(표5[#All],MATCH(C154,표5[[#All],[잉크]],0),MATCH($D$2,표5[#Headers],0)+1))</f>
        <v>0</v>
      </c>
      <c r="E154" s="138">
        <f>IF($D$2="주말",INDEX(표5[#All],MATCH(C154,표5[[#All],[잉크]],0),19)+INDEX(표5[#All],MATCH(C154,표5[[#All],[잉크]],0),22),INDEX(표5[#All],MATCH(C154,표5[[#All],[잉크]],0),MATCH($D$2,표5[#Headers],0)+2))</f>
        <v>0</v>
      </c>
    </row>
    <row r="155" spans="2:5" ht="16.5" hidden="1" customHeight="1" x14ac:dyDescent="0.3">
      <c r="B155" s="56">
        <f t="shared" si="3"/>
        <v>0</v>
      </c>
      <c r="C155" s="139" t="str">
        <f>'제품 추가'!AC153</f>
        <v>PLANET</v>
      </c>
      <c r="D155" s="138">
        <f>IF($D$2="주말",INDEX(표5[#All],MATCH(C155,표5[[#All],[잉크]],0),18)+INDEX(표5[#All],MATCH(C155,표5[[#All],[잉크]],0),21),INDEX(표5[#All],MATCH(C155,표5[[#All],[잉크]],0),MATCH($D$2,표5[#Headers],0)+1))</f>
        <v>0</v>
      </c>
      <c r="E155" s="138">
        <f>IF($D$2="주말",INDEX(표5[#All],MATCH(C155,표5[[#All],[잉크]],0),19)+INDEX(표5[#All],MATCH(C155,표5[[#All],[잉크]],0),22),INDEX(표5[#All],MATCH(C155,표5[[#All],[잉크]],0),MATCH($D$2,표5[#Headers],0)+2))</f>
        <v>0</v>
      </c>
    </row>
    <row r="156" spans="2:5" ht="16.5" hidden="1" customHeight="1" x14ac:dyDescent="0.3">
      <c r="B156" s="56">
        <f t="shared" si="3"/>
        <v>0</v>
      </c>
      <c r="C156" s="139" t="str">
        <f>'제품 추가'!AC154</f>
        <v>DBPURADAK</v>
      </c>
      <c r="D156" s="138">
        <f>IF($D$2="주말",INDEX(표5[#All],MATCH(C156,표5[[#All],[잉크]],0),18)+INDEX(표5[#All],MATCH(C156,표5[[#All],[잉크]],0),21),INDEX(표5[#All],MATCH(C156,표5[[#All],[잉크]],0),MATCH($D$2,표5[#Headers],0)+1))</f>
        <v>0</v>
      </c>
      <c r="E156" s="138">
        <f>IF($D$2="주말",INDEX(표5[#All],MATCH(C156,표5[[#All],[잉크]],0),19)+INDEX(표5[#All],MATCH(C156,표5[[#All],[잉크]],0),22),INDEX(표5[#All],MATCH(C156,표5[[#All],[잉크]],0),MATCH($D$2,표5[#Headers],0)+2))</f>
        <v>0</v>
      </c>
    </row>
    <row r="157" spans="2:5" ht="16.5" hidden="1" customHeight="1" x14ac:dyDescent="0.3">
      <c r="B157" s="56">
        <f t="shared" si="3"/>
        <v>0</v>
      </c>
      <c r="C157" s="139" t="str">
        <f>'제품 추가'!AC155</f>
        <v>DBRUST</v>
      </c>
      <c r="D157" s="138">
        <f>IF($D$2="주말",INDEX(표5[#All],MATCH(C157,표5[[#All],[잉크]],0),18)+INDEX(표5[#All],MATCH(C157,표5[[#All],[잉크]],0),21),INDEX(표5[#All],MATCH(C157,표5[[#All],[잉크]],0),MATCH($D$2,표5[#Headers],0)+1))</f>
        <v>0</v>
      </c>
      <c r="E157" s="138">
        <f>IF($D$2="주말",INDEX(표5[#All],MATCH(C157,표5[[#All],[잉크]],0),19)+INDEX(표5[#All],MATCH(C157,표5[[#All],[잉크]],0),22),INDEX(표5[#All],MATCH(C157,표5[[#All],[잉크]],0),MATCH($D$2,표5[#Headers],0)+2))</f>
        <v>0</v>
      </c>
    </row>
    <row r="158" spans="2:5" ht="16.5" hidden="1" customHeight="1" x14ac:dyDescent="0.3">
      <c r="B158" s="56">
        <f t="shared" si="3"/>
        <v>0</v>
      </c>
      <c r="C158" s="139" t="str">
        <f>'제품 추가'!AC156</f>
        <v>DBSATURN</v>
      </c>
      <c r="D158" s="138">
        <f>IF($D$2="주말",INDEX(표5[#All],MATCH(C158,표5[[#All],[잉크]],0),18)+INDEX(표5[#All],MATCH(C158,표5[[#All],[잉크]],0),21),INDEX(표5[#All],MATCH(C158,표5[[#All],[잉크]],0),MATCH($D$2,표5[#Headers],0)+1))</f>
        <v>0</v>
      </c>
      <c r="E158" s="138">
        <f>IF($D$2="주말",INDEX(표5[#All],MATCH(C158,표5[[#All],[잉크]],0),19)+INDEX(표5[#All],MATCH(C158,표5[[#All],[잉크]],0),22),INDEX(표5[#All],MATCH(C158,표5[[#All],[잉크]],0),MATCH($D$2,표5[#Headers],0)+2))</f>
        <v>0</v>
      </c>
    </row>
    <row r="159" spans="2:5" ht="16.5" hidden="1" customHeight="1" x14ac:dyDescent="0.3">
      <c r="B159" s="56">
        <f t="shared" si="3"/>
        <v>0</v>
      </c>
      <c r="C159" s="139" t="str">
        <f>'제품 추가'!AC157</f>
        <v>VENUS</v>
      </c>
      <c r="D159" s="138">
        <f>IF($D$2="주말",INDEX(표5[#All],MATCH(C159,표5[[#All],[잉크]],0),18)+INDEX(표5[#All],MATCH(C159,표5[[#All],[잉크]],0),21),INDEX(표5[#All],MATCH(C159,표5[[#All],[잉크]],0),MATCH($D$2,표5[#Headers],0)+1))</f>
        <v>0</v>
      </c>
      <c r="E159" s="138">
        <f>IF($D$2="주말",INDEX(표5[#All],MATCH(C159,표5[[#All],[잉크]],0),19)+INDEX(표5[#All],MATCH(C159,표5[[#All],[잉크]],0),22),INDEX(표5[#All],MATCH(C159,표5[[#All],[잉크]],0),MATCH($D$2,표5[#Headers],0)+2))</f>
        <v>0</v>
      </c>
    </row>
    <row r="160" spans="2:5" ht="16.5" hidden="1" customHeight="1" x14ac:dyDescent="0.3">
      <c r="B160" s="56">
        <f t="shared" si="3"/>
        <v>0</v>
      </c>
      <c r="C160" s="139" t="str">
        <f>'제품 추가'!AC158</f>
        <v>DBWALL</v>
      </c>
      <c r="D160" s="138">
        <f>IF($D$2="주말",INDEX(표5[#All],MATCH(C160,표5[[#All],[잉크]],0),18)+INDEX(표5[#All],MATCH(C160,표5[[#All],[잉크]],0),21),INDEX(표5[#All],MATCH(C160,표5[[#All],[잉크]],0),MATCH($D$2,표5[#Headers],0)+1))</f>
        <v>0</v>
      </c>
      <c r="E160" s="138">
        <f>IF($D$2="주말",INDEX(표5[#All],MATCH(C160,표5[[#All],[잉크]],0),19)+INDEX(표5[#All],MATCH(C160,표5[[#All],[잉크]],0),22),INDEX(표5[#All],MATCH(C160,표5[[#All],[잉크]],0),MATCH($D$2,표5[#Headers],0)+2))</f>
        <v>0</v>
      </c>
    </row>
    <row r="161" spans="2:7" ht="16.5" hidden="1" customHeight="1" x14ac:dyDescent="0.3">
      <c r="B161" s="56">
        <f t="shared" si="3"/>
        <v>0</v>
      </c>
      <c r="C161" s="139" t="str">
        <f>'제품 추가'!AC159</f>
        <v>DEAR</v>
      </c>
      <c r="D161" s="138">
        <f>IF($D$2="주말",INDEX(표5[#All],MATCH(C161,표5[[#All],[잉크]],0),18)+INDEX(표5[#All],MATCH(C161,표5[[#All],[잉크]],0),21),INDEX(표5[#All],MATCH(C161,표5[[#All],[잉크]],0),MATCH($D$2,표5[#Headers],0)+1))</f>
        <v>0</v>
      </c>
      <c r="E161" s="138">
        <f>IF($D$2="주말",INDEX(표5[#All],MATCH(C161,표5[[#All],[잉크]],0),19)+INDEX(표5[#All],MATCH(C161,표5[[#All],[잉크]],0),22),INDEX(표5[#All],MATCH(C161,표5[[#All],[잉크]],0),MATCH($D$2,표5[#Headers],0)+2))</f>
        <v>0</v>
      </c>
    </row>
    <row r="162" spans="2:7" hidden="1" x14ac:dyDescent="0.3">
      <c r="B162" s="56">
        <f t="shared" si="3"/>
        <v>0</v>
      </c>
      <c r="C162" s="139" t="str">
        <f>'제품 추가'!AC160</f>
        <v>DEEP</v>
      </c>
      <c r="D162" s="138">
        <f>IF($D$2="주말",INDEX(표5[#All],MATCH(C162,표5[[#All],[잉크]],0),18)+INDEX(표5[#All],MATCH(C162,표5[[#All],[잉크]],0),21),INDEX(표5[#All],MATCH(C162,표5[[#All],[잉크]],0),MATCH($D$2,표5[#Headers],0)+1))</f>
        <v>0</v>
      </c>
      <c r="E162" s="138">
        <f>IF($D$2="주말",INDEX(표5[#All],MATCH(C162,표5[[#All],[잉크]],0),19)+INDEX(표5[#All],MATCH(C162,표5[[#All],[잉크]],0),22),INDEX(표5[#All],MATCH(C162,표5[[#All],[잉크]],0),MATCH($D$2,표5[#Headers],0)+2))</f>
        <v>0</v>
      </c>
      <c r="G162" s="202"/>
    </row>
    <row r="163" spans="2:7" ht="16.5" hidden="1" customHeight="1" x14ac:dyDescent="0.3">
      <c r="B163" s="56">
        <f t="shared" si="3"/>
        <v>0</v>
      </c>
      <c r="C163" s="139" t="str">
        <f>'제품 추가'!AC161</f>
        <v>DEMITASSE</v>
      </c>
      <c r="D163" s="138">
        <f>IF($D$2="주말",INDEX(표5[#All],MATCH(C163,표5[[#All],[잉크]],0),18)+INDEX(표5[#All],MATCH(C163,표5[[#All],[잉크]],0),21),INDEX(표5[#All],MATCH(C163,표5[[#All],[잉크]],0),MATCH($D$2,표5[#Headers],0)+1))</f>
        <v>0</v>
      </c>
      <c r="E163" s="138">
        <f>IF($D$2="주말",INDEX(표5[#All],MATCH(C163,표5[[#All],[잉크]],0),19)+INDEX(표5[#All],MATCH(C163,표5[[#All],[잉크]],0),22),INDEX(표5[#All],MATCH(C163,표5[[#All],[잉크]],0),MATCH($D$2,표5[#Headers],0)+2))</f>
        <v>0</v>
      </c>
    </row>
    <row r="164" spans="2:7" ht="16.5" hidden="1" customHeight="1" x14ac:dyDescent="0.3">
      <c r="B164" s="56">
        <f t="shared" si="3"/>
        <v>0</v>
      </c>
      <c r="C164" s="139" t="str">
        <f>'제품 추가'!AC162</f>
        <v>DENIM</v>
      </c>
      <c r="D164" s="138">
        <f>IF($D$2="주말",INDEX(표5[#All],MATCH(C164,표5[[#All],[잉크]],0),18)+INDEX(표5[#All],MATCH(C164,표5[[#All],[잉크]],0),21),INDEX(표5[#All],MATCH(C164,표5[[#All],[잉크]],0),MATCH($D$2,표5[#Headers],0)+1))</f>
        <v>0</v>
      </c>
      <c r="E164" s="138">
        <f>IF($D$2="주말",INDEX(표5[#All],MATCH(C164,표5[[#All],[잉크]],0),19)+INDEX(표5[#All],MATCH(C164,표5[[#All],[잉크]],0),22),INDEX(표5[#All],MATCH(C164,표5[[#All],[잉크]],0),MATCH($D$2,표5[#Headers],0)+2))</f>
        <v>0</v>
      </c>
      <c r="G164" s="201"/>
    </row>
    <row r="165" spans="2:7" ht="16.5" hidden="1" customHeight="1" x14ac:dyDescent="0.3">
      <c r="B165" s="56">
        <f t="shared" si="3"/>
        <v>0</v>
      </c>
      <c r="C165" s="139" t="str">
        <f>'제품 추가'!AC163</f>
        <v>DIJON</v>
      </c>
      <c r="D165" s="138">
        <f>IF($D$2="주말",INDEX(표5[#All],MATCH(C165,표5[[#All],[잉크]],0),18)+INDEX(표5[#All],MATCH(C165,표5[[#All],[잉크]],0),21),INDEX(표5[#All],MATCH(C165,표5[[#All],[잉크]],0),MATCH($D$2,표5[#Headers],0)+1))</f>
        <v>0</v>
      </c>
      <c r="E165" s="138">
        <f>IF($D$2="주말",INDEX(표5[#All],MATCH(C165,표5[[#All],[잉크]],0),19)+INDEX(표5[#All],MATCH(C165,표5[[#All],[잉크]],0),22),INDEX(표5[#All],MATCH(C165,표5[[#All],[잉크]],0),MATCH($D$2,표5[#Headers],0)+2))</f>
        <v>0</v>
      </c>
    </row>
    <row r="166" spans="2:7" ht="16.5" hidden="1" customHeight="1" x14ac:dyDescent="0.3">
      <c r="B166" s="56">
        <f t="shared" si="3"/>
        <v>0</v>
      </c>
      <c r="C166" s="139" t="str">
        <f>'제품 추가'!AC164</f>
        <v>DILL</v>
      </c>
      <c r="D166" s="138">
        <f>IF($D$2="주말",INDEX(표5[#All],MATCH(C166,표5[[#All],[잉크]],0),18)+INDEX(표5[#All],MATCH(C166,표5[[#All],[잉크]],0),21),INDEX(표5[#All],MATCH(C166,표5[[#All],[잉크]],0),MATCH($D$2,표5[#Headers],0)+1))</f>
        <v>0</v>
      </c>
      <c r="E166" s="138">
        <f>IF($D$2="주말",INDEX(표5[#All],MATCH(C166,표5[[#All],[잉크]],0),19)+INDEX(표5[#All],MATCH(C166,표5[[#All],[잉크]],0),22),INDEX(표5[#All],MATCH(C166,표5[[#All],[잉크]],0),MATCH($D$2,표5[#Headers],0)+2))</f>
        <v>0</v>
      </c>
    </row>
    <row r="167" spans="2:7" ht="16.5" hidden="1" customHeight="1" x14ac:dyDescent="0.3">
      <c r="B167" s="56">
        <f t="shared" si="3"/>
        <v>0</v>
      </c>
      <c r="C167" s="139" t="str">
        <f>'제품 추가'!AC165</f>
        <v>DIM</v>
      </c>
      <c r="D167" s="138">
        <f>IF($D$2="주말",INDEX(표5[#All],MATCH(C167,표5[[#All],[잉크]],0),18)+INDEX(표5[#All],MATCH(C167,표5[[#All],[잉크]],0),21),INDEX(표5[#All],MATCH(C167,표5[[#All],[잉크]],0),MATCH($D$2,표5[#Headers],0)+1))</f>
        <v>0</v>
      </c>
      <c r="E167" s="138">
        <f>IF($D$2="주말",INDEX(표5[#All],MATCH(C167,표5[[#All],[잉크]],0),19)+INDEX(표5[#All],MATCH(C167,표5[[#All],[잉크]],0),22),INDEX(표5[#All],MATCH(C167,표5[[#All],[잉크]],0),MATCH($D$2,표5[#Headers],0)+2))</f>
        <v>0</v>
      </c>
    </row>
    <row r="168" spans="2:7" hidden="1" x14ac:dyDescent="0.3">
      <c r="B168" s="56">
        <f t="shared" si="3"/>
        <v>0</v>
      </c>
      <c r="C168" s="139" t="str">
        <f>'제품 추가'!AC166</f>
        <v>DIRT</v>
      </c>
      <c r="D168" s="138">
        <f>IF($D$2="주말",INDEX(표5[#All],MATCH(C168,표5[[#All],[잉크]],0),18)+INDEX(표5[#All],MATCH(C168,표5[[#All],[잉크]],0),21),INDEX(표5[#All],MATCH(C168,표5[[#All],[잉크]],0),MATCH($D$2,표5[#Headers],0)+1))</f>
        <v>0</v>
      </c>
      <c r="E168" s="138">
        <f>IF($D$2="주말",INDEX(표5[#All],MATCH(C168,표5[[#All],[잉크]],0),19)+INDEX(표5[#All],MATCH(C168,표5[[#All],[잉크]],0),22),INDEX(표5[#All],MATCH(C168,표5[[#All],[잉크]],0),MATCH($D$2,표5[#Headers],0)+2))</f>
        <v>0</v>
      </c>
    </row>
    <row r="169" spans="2:7" ht="16.5" hidden="1" customHeight="1" x14ac:dyDescent="0.3">
      <c r="B169" s="56">
        <f t="shared" si="3"/>
        <v>0</v>
      </c>
      <c r="C169" s="139" t="str">
        <f>'제품 추가'!AC167</f>
        <v>DIVER</v>
      </c>
      <c r="D169" s="138">
        <f>IF($D$2="주말",INDEX(표5[#All],MATCH(C169,표5[[#All],[잉크]],0),18)+INDEX(표5[#All],MATCH(C169,표5[[#All],[잉크]],0),21),INDEX(표5[#All],MATCH(C169,표5[[#All],[잉크]],0),MATCH($D$2,표5[#Headers],0)+1))</f>
        <v>0</v>
      </c>
      <c r="E169" s="138">
        <f>IF($D$2="주말",INDEX(표5[#All],MATCH(C169,표5[[#All],[잉크]],0),19)+INDEX(표5[#All],MATCH(C169,표5[[#All],[잉크]],0),22),INDEX(표5[#All],MATCH(C169,표5[[#All],[잉크]],0),MATCH($D$2,표5[#Headers],0)+2))</f>
        <v>0</v>
      </c>
    </row>
    <row r="170" spans="2:7" ht="16.5" hidden="1" customHeight="1" x14ac:dyDescent="0.3">
      <c r="B170" s="56">
        <f t="shared" si="3"/>
        <v>0</v>
      </c>
      <c r="C170" s="139" t="str">
        <f>'제품 추가'!AC168</f>
        <v>DOBERMANN</v>
      </c>
      <c r="D170" s="138">
        <f>IF($D$2="주말",INDEX(표5[#All],MATCH(C170,표5[[#All],[잉크]],0),18)+INDEX(표5[#All],MATCH(C170,표5[[#All],[잉크]],0),21),INDEX(표5[#All],MATCH(C170,표5[[#All],[잉크]],0),MATCH($D$2,표5[#Headers],0)+1))</f>
        <v>0</v>
      </c>
      <c r="E170" s="138">
        <f>IF($D$2="주말",INDEX(표5[#All],MATCH(C170,표5[[#All],[잉크]],0),19)+INDEX(표5[#All],MATCH(C170,표5[[#All],[잉크]],0),22),INDEX(표5[#All],MATCH(C170,표5[[#All],[잉크]],0),MATCH($D$2,표5[#Headers],0)+2))</f>
        <v>0</v>
      </c>
    </row>
    <row r="171" spans="2:7" ht="16.5" hidden="1" customHeight="1" x14ac:dyDescent="0.3">
      <c r="B171" s="56">
        <f t="shared" si="3"/>
        <v>0</v>
      </c>
      <c r="C171" s="139" t="str">
        <f>'제품 추가'!AC169</f>
        <v>DOLPHIN</v>
      </c>
      <c r="D171" s="138">
        <f>IF($D$2="주말",INDEX(표5[#All],MATCH(C171,표5[[#All],[잉크]],0),18)+INDEX(표5[#All],MATCH(C171,표5[[#All],[잉크]],0),21),INDEX(표5[#All],MATCH(C171,표5[[#All],[잉크]],0),MATCH($D$2,표5[#Headers],0)+1))</f>
        <v>0</v>
      </c>
      <c r="E171" s="138">
        <f>IF($D$2="주말",INDEX(표5[#All],MATCH(C171,표5[[#All],[잉크]],0),19)+INDEX(표5[#All],MATCH(C171,표5[[#All],[잉크]],0),22),INDEX(표5[#All],MATCH(C171,표5[[#All],[잉크]],0),MATCH($D$2,표5[#Headers],0)+2))</f>
        <v>0</v>
      </c>
    </row>
    <row r="172" spans="2:7" ht="16.5" hidden="1" customHeight="1" x14ac:dyDescent="0.3">
      <c r="B172" s="56">
        <f t="shared" si="3"/>
        <v>0</v>
      </c>
      <c r="C172" s="139" t="str">
        <f>'제품 추가'!AC170</f>
        <v>DONUT</v>
      </c>
      <c r="D172" s="138">
        <f>IF($D$2="주말",INDEX(표5[#All],MATCH(C172,표5[[#All],[잉크]],0),18)+INDEX(표5[#All],MATCH(C172,표5[[#All],[잉크]],0),21),INDEX(표5[#All],MATCH(C172,표5[[#All],[잉크]],0),MATCH($D$2,표5[#Headers],0)+1))</f>
        <v>0</v>
      </c>
      <c r="E172" s="138">
        <f>IF($D$2="주말",INDEX(표5[#All],MATCH(C172,표5[[#All],[잉크]],0),19)+INDEX(표5[#All],MATCH(C172,표5[[#All],[잉크]],0),22),INDEX(표5[#All],MATCH(C172,표5[[#All],[잉크]],0),MATCH($D$2,표5[#Headers],0)+2))</f>
        <v>0</v>
      </c>
    </row>
    <row r="173" spans="2:7" hidden="1" x14ac:dyDescent="0.3">
      <c r="B173" s="56">
        <f t="shared" si="3"/>
        <v>0</v>
      </c>
      <c r="C173" s="139" t="str">
        <f>'제품 추가'!AC171</f>
        <v>DOVE</v>
      </c>
      <c r="D173" s="138">
        <f>IF($D$2="주말",INDEX(표5[#All],MATCH(C173,표5[[#All],[잉크]],0),18)+INDEX(표5[#All],MATCH(C173,표5[[#All],[잉크]],0),21),INDEX(표5[#All],MATCH(C173,표5[[#All],[잉크]],0),MATCH($D$2,표5[#Headers],0)+1))</f>
        <v>0</v>
      </c>
      <c r="E173" s="138">
        <f>IF($D$2="주말",INDEX(표5[#All],MATCH(C173,표5[[#All],[잉크]],0),19)+INDEX(표5[#All],MATCH(C173,표5[[#All],[잉크]],0),22),INDEX(표5[#All],MATCH(C173,표5[[#All],[잉크]],0),MATCH($D$2,표5[#Headers],0)+2))</f>
        <v>0</v>
      </c>
    </row>
    <row r="174" spans="2:7" ht="16.5" hidden="1" customHeight="1" x14ac:dyDescent="0.3">
      <c r="B174" s="56">
        <f t="shared" si="3"/>
        <v>0</v>
      </c>
      <c r="C174" s="139" t="str">
        <f>'제품 추가'!AC172</f>
        <v>DRAB</v>
      </c>
      <c r="D174" s="138">
        <f>IF($D$2="주말",INDEX(표5[#All],MATCH(C174,표5[[#All],[잉크]],0),18)+INDEX(표5[#All],MATCH(C174,표5[[#All],[잉크]],0),21),INDEX(표5[#All],MATCH(C174,표5[[#All],[잉크]],0),MATCH($D$2,표5[#Headers],0)+1))</f>
        <v>0</v>
      </c>
      <c r="E174" s="138">
        <f>IF($D$2="주말",INDEX(표5[#All],MATCH(C174,표5[[#All],[잉크]],0),19)+INDEX(표5[#All],MATCH(C174,표5[[#All],[잉크]],0),22),INDEX(표5[#All],MATCH(C174,표5[[#All],[잉크]],0),MATCH($D$2,표5[#Headers],0)+2))</f>
        <v>0</v>
      </c>
    </row>
    <row r="175" spans="2:7" ht="16.5" hidden="1" customHeight="1" x14ac:dyDescent="0.3">
      <c r="B175" s="56">
        <f t="shared" si="3"/>
        <v>0</v>
      </c>
      <c r="C175" s="139" t="str">
        <f>'제품 추가'!AC173</f>
        <v>DUBARRY</v>
      </c>
      <c r="D175" s="138">
        <f>IF($D$2="주말",INDEX(표5[#All],MATCH(C175,표5[[#All],[잉크]],0),18)+INDEX(표5[#All],MATCH(C175,표5[[#All],[잉크]],0),21),INDEX(표5[#All],MATCH(C175,표5[[#All],[잉크]],0),MATCH($D$2,표5[#Headers],0)+1))</f>
        <v>0</v>
      </c>
      <c r="E175" s="138">
        <f>IF($D$2="주말",INDEX(표5[#All],MATCH(C175,표5[[#All],[잉크]],0),19)+INDEX(표5[#All],MATCH(C175,표5[[#All],[잉크]],0),22),INDEX(표5[#All],MATCH(C175,표5[[#All],[잉크]],0),MATCH($D$2,표5[#Headers],0)+2))</f>
        <v>0</v>
      </c>
    </row>
    <row r="176" spans="2:7" ht="16.5" hidden="1" customHeight="1" x14ac:dyDescent="0.3">
      <c r="B176" s="56">
        <f t="shared" si="3"/>
        <v>0</v>
      </c>
      <c r="C176" s="139" t="str">
        <f>'제품 추가'!AC174</f>
        <v>DURIAN</v>
      </c>
      <c r="D176" s="138">
        <f>IF($D$2="주말",INDEX(표5[#All],MATCH(C176,표5[[#All],[잉크]],0),18)+INDEX(표5[#All],MATCH(C176,표5[[#All],[잉크]],0),21),INDEX(표5[#All],MATCH(C176,표5[[#All],[잉크]],0),MATCH($D$2,표5[#Headers],0)+1))</f>
        <v>0</v>
      </c>
      <c r="E176" s="138">
        <f>IF($D$2="주말",INDEX(표5[#All],MATCH(C176,표5[[#All],[잉크]],0),19)+INDEX(표5[#All],MATCH(C176,표5[[#All],[잉크]],0),22),INDEX(표5[#All],MATCH(C176,표5[[#All],[잉크]],0),MATCH($D$2,표5[#Headers],0)+2))</f>
        <v>0</v>
      </c>
    </row>
    <row r="177" spans="2:5" ht="16.5" hidden="1" customHeight="1" x14ac:dyDescent="0.3">
      <c r="B177" s="56">
        <f t="shared" si="3"/>
        <v>0</v>
      </c>
      <c r="C177" s="139" t="str">
        <f>'제품 추가'!AC175</f>
        <v>DUSK</v>
      </c>
      <c r="D177" s="138">
        <f>IF($D$2="주말",INDEX(표5[#All],MATCH(C177,표5[[#All],[잉크]],0),18)+INDEX(표5[#All],MATCH(C177,표5[[#All],[잉크]],0),21),INDEX(표5[#All],MATCH(C177,표5[[#All],[잉크]],0),MATCH($D$2,표5[#Headers],0)+1))</f>
        <v>0</v>
      </c>
      <c r="E177" s="138">
        <f>IF($D$2="주말",INDEX(표5[#All],MATCH(C177,표5[[#All],[잉크]],0),19)+INDEX(표5[#All],MATCH(C177,표5[[#All],[잉크]],0),22),INDEX(표5[#All],MATCH(C177,표5[[#All],[잉크]],0),MATCH($D$2,표5[#Headers],0)+2))</f>
        <v>0</v>
      </c>
    </row>
    <row r="178" spans="2:5" ht="16.5" hidden="1" customHeight="1" x14ac:dyDescent="0.3">
      <c r="B178" s="56">
        <f t="shared" si="3"/>
        <v>0</v>
      </c>
      <c r="C178" s="139" t="str">
        <f>'제품 추가'!AC176</f>
        <v>DUST</v>
      </c>
      <c r="D178" s="138">
        <f>IF($D$2="주말",INDEX(표5[#All],MATCH(C178,표5[[#All],[잉크]],0),18)+INDEX(표5[#All],MATCH(C178,표5[[#All],[잉크]],0),21),INDEX(표5[#All],MATCH(C178,표5[[#All],[잉크]],0),MATCH($D$2,표5[#Headers],0)+1))</f>
        <v>0</v>
      </c>
      <c r="E178" s="138">
        <f>IF($D$2="주말",INDEX(표5[#All],MATCH(C178,표5[[#All],[잉크]],0),19)+INDEX(표5[#All],MATCH(C178,표5[[#All],[잉크]],0),22),INDEX(표5[#All],MATCH(C178,표5[[#All],[잉크]],0),MATCH($D$2,표5[#Headers],0)+2))</f>
        <v>0</v>
      </c>
    </row>
    <row r="179" spans="2:5" ht="16.5" hidden="1" customHeight="1" x14ac:dyDescent="0.3">
      <c r="B179" s="56">
        <f t="shared" si="3"/>
        <v>0</v>
      </c>
      <c r="C179" s="139" t="str">
        <f>'제품 추가'!AC177</f>
        <v>EBONY</v>
      </c>
      <c r="D179" s="138">
        <f>IF($D$2="주말",INDEX(표5[#All],MATCH(C179,표5[[#All],[잉크]],0),18)+INDEX(표5[#All],MATCH(C179,표5[[#All],[잉크]],0),21),INDEX(표5[#All],MATCH(C179,표5[[#All],[잉크]],0),MATCH($D$2,표5[#Headers],0)+1))</f>
        <v>0</v>
      </c>
      <c r="E179" s="138">
        <f>IF($D$2="주말",INDEX(표5[#All],MATCH(C179,표5[[#All],[잉크]],0),19)+INDEX(표5[#All],MATCH(C179,표5[[#All],[잉크]],0),22),INDEX(표5[#All],MATCH(C179,표5[[#All],[잉크]],0),MATCH($D$2,표5[#Headers],0)+2))</f>
        <v>0</v>
      </c>
    </row>
    <row r="180" spans="2:5" ht="16.5" hidden="1" customHeight="1" x14ac:dyDescent="0.3">
      <c r="B180" s="56">
        <f t="shared" si="3"/>
        <v>0</v>
      </c>
      <c r="C180" s="139" t="str">
        <f>'제품 추가'!AC178</f>
        <v>EEL</v>
      </c>
      <c r="D180" s="138">
        <f>IF($D$2="주말",INDEX(표5[#All],MATCH(C180,표5[[#All],[잉크]],0),18)+INDEX(표5[#All],MATCH(C180,표5[[#All],[잉크]],0),21),INDEX(표5[#All],MATCH(C180,표5[[#All],[잉크]],0),MATCH($D$2,표5[#Headers],0)+1))</f>
        <v>0</v>
      </c>
      <c r="E180" s="138">
        <f>IF($D$2="주말",INDEX(표5[#All],MATCH(C180,표5[[#All],[잉크]],0),19)+INDEX(표5[#All],MATCH(C180,표5[[#All],[잉크]],0),22),INDEX(표5[#All],MATCH(C180,표5[[#All],[잉크]],0),MATCH($D$2,표5[#Headers],0)+2))</f>
        <v>0</v>
      </c>
    </row>
    <row r="181" spans="2:5" ht="16.5" hidden="1" customHeight="1" x14ac:dyDescent="0.3">
      <c r="B181" s="56">
        <f t="shared" si="3"/>
        <v>0</v>
      </c>
      <c r="C181" s="139" t="str">
        <f>'제품 추가'!AC179</f>
        <v>EGG</v>
      </c>
      <c r="D181" s="138">
        <f>IF($D$2="주말",INDEX(표5[#All],MATCH(C181,표5[[#All],[잉크]],0),18)+INDEX(표5[#All],MATCH(C181,표5[[#All],[잉크]],0),21),INDEX(표5[#All],MATCH(C181,표5[[#All],[잉크]],0),MATCH($D$2,표5[#Headers],0)+1))</f>
        <v>0</v>
      </c>
      <c r="E181" s="138">
        <f>IF($D$2="주말",INDEX(표5[#All],MATCH(C181,표5[[#All],[잉크]],0),19)+INDEX(표5[#All],MATCH(C181,표5[[#All],[잉크]],0),22),INDEX(표5[#All],MATCH(C181,표5[[#All],[잉크]],0),MATCH($D$2,표5[#Headers],0)+2))</f>
        <v>0</v>
      </c>
    </row>
    <row r="182" spans="2:5" ht="16.5" hidden="1" customHeight="1" x14ac:dyDescent="0.3">
      <c r="B182" s="56">
        <f t="shared" si="3"/>
        <v>0</v>
      </c>
      <c r="C182" s="139" t="str">
        <f>'제품 추가'!AC180</f>
        <v>ELEGANT</v>
      </c>
      <c r="D182" s="138">
        <f>IF($D$2="주말",INDEX(표5[#All],MATCH(C182,표5[[#All],[잉크]],0),18)+INDEX(표5[#All],MATCH(C182,표5[[#All],[잉크]],0),21),INDEX(표5[#All],MATCH(C182,표5[[#All],[잉크]],0),MATCH($D$2,표5[#Headers],0)+1))</f>
        <v>0</v>
      </c>
      <c r="E182" s="138">
        <f>IF($D$2="주말",INDEX(표5[#All],MATCH(C182,표5[[#All],[잉크]],0),19)+INDEX(표5[#All],MATCH(C182,표5[[#All],[잉크]],0),22),INDEX(표5[#All],MATCH(C182,표5[[#All],[잉크]],0),MATCH($D$2,표5[#Headers],0)+2))</f>
        <v>0</v>
      </c>
    </row>
    <row r="183" spans="2:5" ht="16.5" customHeight="1" x14ac:dyDescent="0.3">
      <c r="B183" s="56">
        <f t="shared" si="3"/>
        <v>0</v>
      </c>
      <c r="C183" s="139" t="str">
        <f>'제품 추가'!AC753</f>
        <v>CHIWAWA</v>
      </c>
      <c r="D183" s="138">
        <f>IF($D$2="주말",INDEX(표5[#All],MATCH(C183,표5[[#All],[잉크]],0),18)+INDEX(표5[#All],MATCH(C183,표5[[#All],[잉크]],0),21),INDEX(표5[#All],MATCH(C183,표5[[#All],[잉크]],0),MATCH($D$2,표5[#Headers],0)+1))</f>
        <v>0</v>
      </c>
      <c r="E183" s="138">
        <f>IF($D$2="주말",INDEX(표5[#All],MATCH(C183,표5[[#All],[잉크]],0),19)+INDEX(표5[#All],MATCH(C183,표5[[#All],[잉크]],0),22),INDEX(표5[#All],MATCH(C183,표5[[#All],[잉크]],0),MATCH($D$2,표5[#Headers],0)+2))</f>
        <v>0</v>
      </c>
    </row>
    <row r="184" spans="2:5" ht="16.5" hidden="1" customHeight="1" x14ac:dyDescent="0.3">
      <c r="B184" s="56">
        <f t="shared" si="3"/>
        <v>0</v>
      </c>
      <c r="C184" s="139" t="str">
        <f>'제품 추가'!AC182</f>
        <v>EMERALD</v>
      </c>
      <c r="D184" s="138">
        <f>IF($D$2="주말",INDEX(표5[#All],MATCH(C184,표5[[#All],[잉크]],0),18)+INDEX(표5[#All],MATCH(C184,표5[[#All],[잉크]],0),21),INDEX(표5[#All],MATCH(C184,표5[[#All],[잉크]],0),MATCH($D$2,표5[#Headers],0)+1))</f>
        <v>0</v>
      </c>
      <c r="E184" s="138">
        <f>IF($D$2="주말",INDEX(표5[#All],MATCH(C184,표5[[#All],[잉크]],0),19)+INDEX(표5[#All],MATCH(C184,표5[[#All],[잉크]],0),22),INDEX(표5[#All],MATCH(C184,표5[[#All],[잉크]],0),MATCH($D$2,표5[#Headers],0)+2))</f>
        <v>0</v>
      </c>
    </row>
    <row r="185" spans="2:5" ht="16.5" hidden="1" customHeight="1" x14ac:dyDescent="0.3">
      <c r="B185" s="56">
        <f t="shared" si="3"/>
        <v>0</v>
      </c>
      <c r="C185" s="139" t="str">
        <f>'제품 추가'!AC183</f>
        <v>ENDIVE</v>
      </c>
      <c r="D185" s="138">
        <f>IF($D$2="주말",INDEX(표5[#All],MATCH(C185,표5[[#All],[잉크]],0),18)+INDEX(표5[#All],MATCH(C185,표5[[#All],[잉크]],0),21),INDEX(표5[#All],MATCH(C185,표5[[#All],[잉크]],0),MATCH($D$2,표5[#Headers],0)+1))</f>
        <v>0</v>
      </c>
      <c r="E185" s="138">
        <f>IF($D$2="주말",INDEX(표5[#All],MATCH(C185,표5[[#All],[잉크]],0),19)+INDEX(표5[#All],MATCH(C185,표5[[#All],[잉크]],0),22),INDEX(표5[#All],MATCH(C185,표5[[#All],[잉크]],0),MATCH($D$2,표5[#Headers],0)+2))</f>
        <v>0</v>
      </c>
    </row>
    <row r="186" spans="2:5" ht="16.5" hidden="1" customHeight="1" x14ac:dyDescent="0.3">
      <c r="B186" s="56">
        <f t="shared" si="3"/>
        <v>0</v>
      </c>
      <c r="C186" s="139" t="str">
        <f>'제품 추가'!AC184</f>
        <v>EXCALIBUR</v>
      </c>
      <c r="D186" s="138">
        <f>IF($D$2="주말",INDEX(표5[#All],MATCH(C186,표5[[#All],[잉크]],0),18)+INDEX(표5[#All],MATCH(C186,표5[[#All],[잉크]],0),21),INDEX(표5[#All],MATCH(C186,표5[[#All],[잉크]],0),MATCH($D$2,표5[#Headers],0)+1))</f>
        <v>0</v>
      </c>
      <c r="E186" s="138">
        <f>IF($D$2="주말",INDEX(표5[#All],MATCH(C186,표5[[#All],[잉크]],0),19)+INDEX(표5[#All],MATCH(C186,표5[[#All],[잉크]],0),22),INDEX(표5[#All],MATCH(C186,표5[[#All],[잉크]],0),MATCH($D$2,표5[#Headers],0)+2))</f>
        <v>0</v>
      </c>
    </row>
    <row r="187" spans="2:5" ht="16.5" hidden="1" customHeight="1" x14ac:dyDescent="0.3">
      <c r="B187" s="56">
        <f t="shared" si="3"/>
        <v>0</v>
      </c>
      <c r="C187" s="139" t="str">
        <f>'제품 추가'!AC185</f>
        <v>FAWN</v>
      </c>
      <c r="D187" s="138">
        <f>IF($D$2="주말",INDEX(표5[#All],MATCH(C187,표5[[#All],[잉크]],0),18)+INDEX(표5[#All],MATCH(C187,표5[[#All],[잉크]],0),21),INDEX(표5[#All],MATCH(C187,표5[[#All],[잉크]],0),MATCH($D$2,표5[#Headers],0)+1))</f>
        <v>0</v>
      </c>
      <c r="E187" s="138">
        <f>IF($D$2="주말",INDEX(표5[#All],MATCH(C187,표5[[#All],[잉크]],0),19)+INDEX(표5[#All],MATCH(C187,표5[[#All],[잉크]],0),22),INDEX(표5[#All],MATCH(C187,표5[[#All],[잉크]],0),MATCH($D$2,표5[#Headers],0)+2))</f>
        <v>0</v>
      </c>
    </row>
    <row r="188" spans="2:5" ht="16.5" hidden="1" customHeight="1" x14ac:dyDescent="0.3">
      <c r="B188" s="56">
        <f t="shared" si="3"/>
        <v>0</v>
      </c>
      <c r="C188" s="139" t="str">
        <f>'제품 추가'!AC186</f>
        <v>FIERY</v>
      </c>
      <c r="D188" s="138">
        <f>IF($D$2="주말",INDEX(표5[#All],MATCH(C188,표5[[#All],[잉크]],0),18)+INDEX(표5[#All],MATCH(C188,표5[[#All],[잉크]],0),21),INDEX(표5[#All],MATCH(C188,표5[[#All],[잉크]],0),MATCH($D$2,표5[#Headers],0)+1))</f>
        <v>0</v>
      </c>
      <c r="E188" s="138">
        <f>IF($D$2="주말",INDEX(표5[#All],MATCH(C188,표5[[#All],[잉크]],0),19)+INDEX(표5[#All],MATCH(C188,표5[[#All],[잉크]],0),22),INDEX(표5[#All],MATCH(C188,표5[[#All],[잉크]],0),MATCH($D$2,표5[#Headers],0)+2))</f>
        <v>0</v>
      </c>
    </row>
    <row r="189" spans="2:5" ht="16.5" hidden="1" customHeight="1" x14ac:dyDescent="0.3">
      <c r="B189" s="56">
        <f t="shared" si="3"/>
        <v>0</v>
      </c>
      <c r="C189" s="139" t="str">
        <f>'제품 추가'!AC187</f>
        <v>FIG</v>
      </c>
      <c r="D189" s="138">
        <f>IF($D$2="주말",INDEX(표5[#All],MATCH(C189,표5[[#All],[잉크]],0),18)+INDEX(표5[#All],MATCH(C189,표5[[#All],[잉크]],0),21),INDEX(표5[#All],MATCH(C189,표5[[#All],[잉크]],0),MATCH($D$2,표5[#Headers],0)+1))</f>
        <v>0</v>
      </c>
      <c r="E189" s="138">
        <f>IF($D$2="주말",INDEX(표5[#All],MATCH(C189,표5[[#All],[잉크]],0),19)+INDEX(표5[#All],MATCH(C189,표5[[#All],[잉크]],0),22),INDEX(표5[#All],MATCH(C189,표5[[#All],[잉크]],0),MATCH($D$2,표5[#Headers],0)+2))</f>
        <v>0</v>
      </c>
    </row>
    <row r="190" spans="2:5" ht="16.5" hidden="1" customHeight="1" x14ac:dyDescent="0.3">
      <c r="B190" s="56">
        <f t="shared" si="3"/>
        <v>0</v>
      </c>
      <c r="C190" s="139" t="str">
        <f>'제품 추가'!AC102</f>
        <v>CINNAMON</v>
      </c>
      <c r="D190" s="138">
        <f>IF($D$2="주말",INDEX(표5[#All],MATCH(C190,표5[[#All],[잉크]],0),18)+INDEX(표5[#All],MATCH(C190,표5[[#All],[잉크]],0),21),INDEX(표5[#All],MATCH(C190,표5[[#All],[잉크]],0),MATCH($D$2,표5[#Headers],0)+1))</f>
        <v>0</v>
      </c>
      <c r="E190" s="138">
        <f>IF($D$2="주말",INDEX(표5[#All],MATCH(C190,표5[[#All],[잉크]],0),19)+INDEX(표5[#All],MATCH(C190,표5[[#All],[잉크]],0),22),INDEX(표5[#All],MATCH(C190,표5[[#All],[잉크]],0),MATCH($D$2,표5[#Headers],0)+2))</f>
        <v>0</v>
      </c>
    </row>
    <row r="191" spans="2:5" ht="16.5" hidden="1" customHeight="1" x14ac:dyDescent="0.3">
      <c r="B191" s="56">
        <f t="shared" si="3"/>
        <v>1</v>
      </c>
      <c r="C191" s="139" t="str">
        <f>'제품 추가'!AC189</f>
        <v>FLAX</v>
      </c>
      <c r="D191" s="138">
        <f>IF($D$2="주말",INDEX(표5[#All],MATCH(C191,표5[[#All],[잉크]],0),18)+INDEX(표5[#All],MATCH(C191,표5[[#All],[잉크]],0),21),INDEX(표5[#All],MATCH(C191,표5[[#All],[잉크]],0),MATCH($D$2,표5[#Headers],0)+1))</f>
        <v>0</v>
      </c>
      <c r="E191" s="138">
        <f>IF($D$2="주말",INDEX(표5[#All],MATCH(C191,표5[[#All],[잉크]],0),19)+INDEX(표5[#All],MATCH(C191,표5[[#All],[잉크]],0),22),INDEX(표5[#All],MATCH(C191,표5[[#All],[잉크]],0),MATCH($D$2,표5[#Headers],0)+2))</f>
        <v>1</v>
      </c>
    </row>
    <row r="192" spans="2:5" ht="16.5" hidden="1" customHeight="1" x14ac:dyDescent="0.3">
      <c r="B192" s="56">
        <f t="shared" si="3"/>
        <v>0</v>
      </c>
      <c r="C192" s="139" t="str">
        <f>'제품 추가'!AC190</f>
        <v>FLINT</v>
      </c>
      <c r="D192" s="138">
        <f>IF($D$2="주말",INDEX(표5[#All],MATCH(C192,표5[[#All],[잉크]],0),18)+INDEX(표5[#All],MATCH(C192,표5[[#All],[잉크]],0),21),INDEX(표5[#All],MATCH(C192,표5[[#All],[잉크]],0),MATCH($D$2,표5[#Headers],0)+1))</f>
        <v>0</v>
      </c>
      <c r="E192" s="138">
        <f>IF($D$2="주말",INDEX(표5[#All],MATCH(C192,표5[[#All],[잉크]],0),19)+INDEX(표5[#All],MATCH(C192,표5[[#All],[잉크]],0),22),INDEX(표5[#All],MATCH(C192,표5[[#All],[잉크]],0),MATCH($D$2,표5[#Headers],0)+2))</f>
        <v>0</v>
      </c>
    </row>
    <row r="193" spans="2:5" ht="16.5" hidden="1" customHeight="1" x14ac:dyDescent="0.3">
      <c r="B193" s="56">
        <f t="shared" si="3"/>
        <v>0</v>
      </c>
      <c r="C193" s="139" t="str">
        <f>'제품 추가'!AC191</f>
        <v>FOG</v>
      </c>
      <c r="D193" s="138">
        <f>IF($D$2="주말",INDEX(표5[#All],MATCH(C193,표5[[#All],[잉크]],0),18)+INDEX(표5[#All],MATCH(C193,표5[[#All],[잉크]],0),21),INDEX(표5[#All],MATCH(C193,표5[[#All],[잉크]],0),MATCH($D$2,표5[#Headers],0)+1))</f>
        <v>0</v>
      </c>
      <c r="E193" s="138">
        <f>IF($D$2="주말",INDEX(표5[#All],MATCH(C193,표5[[#All],[잉크]],0),19)+INDEX(표5[#All],MATCH(C193,표5[[#All],[잉크]],0),22),INDEX(표5[#All],MATCH(C193,표5[[#All],[잉크]],0),MATCH($D$2,표5[#Headers],0)+2))</f>
        <v>0</v>
      </c>
    </row>
    <row r="194" spans="2:5" ht="16.5" customHeight="1" x14ac:dyDescent="0.3">
      <c r="B194" s="56">
        <f t="shared" si="3"/>
        <v>1</v>
      </c>
      <c r="C194" s="139" t="str">
        <f>'제품 추가'!AC543</f>
        <v>CLEAR</v>
      </c>
      <c r="D194" s="138">
        <f>IF($D$2="주말",INDEX(표5[#All],MATCH(C194,표5[[#All],[잉크]],0),18)+INDEX(표5[#All],MATCH(C194,표5[[#All],[잉크]],0),21),INDEX(표5[#All],MATCH(C194,표5[[#All],[잉크]],0),MATCH($D$2,표5[#Headers],0)+1))</f>
        <v>0</v>
      </c>
      <c r="E194" s="138">
        <f>IF($D$2="주말",INDEX(표5[#All],MATCH(C194,표5[[#All],[잉크]],0),19)+INDEX(표5[#All],MATCH(C194,표5[[#All],[잉크]],0),22),INDEX(표5[#All],MATCH(C194,표5[[#All],[잉크]],0),MATCH($D$2,표5[#Headers],0)+2))</f>
        <v>1</v>
      </c>
    </row>
    <row r="195" spans="2:5" ht="16.5" hidden="1" customHeight="1" x14ac:dyDescent="0.3">
      <c r="B195" s="56">
        <f t="shared" si="3"/>
        <v>0</v>
      </c>
      <c r="C195" s="139" t="str">
        <f>'제품 추가'!AC193</f>
        <v>FOREST</v>
      </c>
      <c r="D195" s="138">
        <f>IF($D$2="주말",INDEX(표5[#All],MATCH(C195,표5[[#All],[잉크]],0),18)+INDEX(표5[#All],MATCH(C195,표5[[#All],[잉크]],0),21),INDEX(표5[#All],MATCH(C195,표5[[#All],[잉크]],0),MATCH($D$2,표5[#Headers],0)+1))</f>
        <v>0</v>
      </c>
      <c r="E195" s="138">
        <f>IF($D$2="주말",INDEX(표5[#All],MATCH(C195,표5[[#All],[잉크]],0),19)+INDEX(표5[#All],MATCH(C195,표5[[#All],[잉크]],0),22),INDEX(표5[#All],MATCH(C195,표5[[#All],[잉크]],0),MATCH($D$2,표5[#Headers],0)+2))</f>
        <v>0</v>
      </c>
    </row>
    <row r="196" spans="2:5" hidden="1" x14ac:dyDescent="0.3">
      <c r="B196" s="56">
        <f t="shared" si="3"/>
        <v>0</v>
      </c>
      <c r="C196" s="139" t="str">
        <f>'제품 추가'!AC194</f>
        <v>FORSYTHIA</v>
      </c>
      <c r="D196" s="138">
        <f>IF($D$2="주말",INDEX(표5[#All],MATCH(C196,표5[[#All],[잉크]],0),18)+INDEX(표5[#All],MATCH(C196,표5[[#All],[잉크]],0),21),INDEX(표5[#All],MATCH(C196,표5[[#All],[잉크]],0),MATCH($D$2,표5[#Headers],0)+1))</f>
        <v>0</v>
      </c>
      <c r="E196" s="138">
        <f>IF($D$2="주말",INDEX(표5[#All],MATCH(C196,표5[[#All],[잉크]],0),19)+INDEX(표5[#All],MATCH(C196,표5[[#All],[잉크]],0),22),INDEX(표5[#All],MATCH(C196,표5[[#All],[잉크]],0),MATCH($D$2,표5[#Headers],0)+2))</f>
        <v>0</v>
      </c>
    </row>
    <row r="197" spans="2:5" ht="16.5" hidden="1" customHeight="1" x14ac:dyDescent="0.3">
      <c r="B197" s="56">
        <f t="shared" si="3"/>
        <v>0</v>
      </c>
      <c r="C197" s="139" t="str">
        <f>'제품 추가'!AC195</f>
        <v>FOSSIL</v>
      </c>
      <c r="D197" s="138">
        <f>IF($D$2="주말",INDEX(표5[#All],MATCH(C197,표5[[#All],[잉크]],0),18)+INDEX(표5[#All],MATCH(C197,표5[[#All],[잉크]],0),21),INDEX(표5[#All],MATCH(C197,표5[[#All],[잉크]],0),MATCH($D$2,표5[#Headers],0)+1))</f>
        <v>0</v>
      </c>
      <c r="E197" s="138">
        <f>IF($D$2="주말",INDEX(표5[#All],MATCH(C197,표5[[#All],[잉크]],0),19)+INDEX(표5[#All],MATCH(C197,표5[[#All],[잉크]],0),22),INDEX(표5[#All],MATCH(C197,표5[[#All],[잉크]],0),MATCH($D$2,표5[#Headers],0)+2))</f>
        <v>0</v>
      </c>
    </row>
    <row r="198" spans="2:5" ht="16.5" hidden="1" customHeight="1" x14ac:dyDescent="0.3">
      <c r="B198" s="56">
        <f t="shared" si="3"/>
        <v>0</v>
      </c>
      <c r="C198" s="139" t="str">
        <f>'제품 추가'!AC196</f>
        <v>FOXY</v>
      </c>
      <c r="D198" s="138">
        <f>IF($D$2="주말",INDEX(표5[#All],MATCH(C198,표5[[#All],[잉크]],0),18)+INDEX(표5[#All],MATCH(C198,표5[[#All],[잉크]],0),21),INDEX(표5[#All],MATCH(C198,표5[[#All],[잉크]],0),MATCH($D$2,표5[#Headers],0)+1))</f>
        <v>0</v>
      </c>
      <c r="E198" s="138">
        <f>IF($D$2="주말",INDEX(표5[#All],MATCH(C198,표5[[#All],[잉크]],0),19)+INDEX(표5[#All],MATCH(C198,표5[[#All],[잉크]],0),22),INDEX(표5[#All],MATCH(C198,표5[[#All],[잉크]],0),MATCH($D$2,표5[#Headers],0)+2))</f>
        <v>0</v>
      </c>
    </row>
    <row r="199" spans="2:5" ht="16.5" hidden="1" customHeight="1" x14ac:dyDescent="0.3">
      <c r="B199" s="56">
        <f t="shared" si="3"/>
        <v>0</v>
      </c>
      <c r="C199" s="139" t="str">
        <f>'제품 추가'!AC197</f>
        <v>FREEDOM</v>
      </c>
      <c r="D199" s="138">
        <f>IF($D$2="주말",INDEX(표5[#All],MATCH(C199,표5[[#All],[잉크]],0),18)+INDEX(표5[#All],MATCH(C199,표5[[#All],[잉크]],0),21),INDEX(표5[#All],MATCH(C199,표5[[#All],[잉크]],0),MATCH($D$2,표5[#Headers],0)+1))</f>
        <v>0</v>
      </c>
      <c r="E199" s="138">
        <f>IF($D$2="주말",INDEX(표5[#All],MATCH(C199,표5[[#All],[잉크]],0),19)+INDEX(표5[#All],MATCH(C199,표5[[#All],[잉크]],0),22),INDEX(표5[#All],MATCH(C199,표5[[#All],[잉크]],0),MATCH($D$2,표5[#Headers],0)+2))</f>
        <v>0</v>
      </c>
    </row>
    <row r="200" spans="2:5" ht="16.5" hidden="1" customHeight="1" x14ac:dyDescent="0.3">
      <c r="B200" s="56">
        <f t="shared" si="3"/>
        <v>0</v>
      </c>
      <c r="C200" s="139" t="str">
        <f>'제품 추가'!AC198</f>
        <v>FREESIA</v>
      </c>
      <c r="D200" s="138">
        <f>IF($D$2="주말",INDEX(표5[#All],MATCH(C200,표5[[#All],[잉크]],0),18)+INDEX(표5[#All],MATCH(C200,표5[[#All],[잉크]],0),21),INDEX(표5[#All],MATCH(C200,표5[[#All],[잉크]],0),MATCH($D$2,표5[#Headers],0)+1))</f>
        <v>0</v>
      </c>
      <c r="E200" s="138">
        <f>IF($D$2="주말",INDEX(표5[#All],MATCH(C200,표5[[#All],[잉크]],0),19)+INDEX(표5[#All],MATCH(C200,표5[[#All],[잉크]],0),22),INDEX(표5[#All],MATCH(C200,표5[[#All],[잉크]],0),MATCH($D$2,표5[#Headers],0)+2))</f>
        <v>0</v>
      </c>
    </row>
    <row r="201" spans="2:5" ht="16.5" hidden="1" customHeight="1" x14ac:dyDescent="0.3">
      <c r="B201" s="56">
        <f t="shared" si="3"/>
        <v>0</v>
      </c>
      <c r="C201" s="139" t="str">
        <f>'제품 추가'!AC199</f>
        <v>FRIAR</v>
      </c>
      <c r="D201" s="138">
        <f>IF($D$2="주말",INDEX(표5[#All],MATCH(C201,표5[[#All],[잉크]],0),18)+INDEX(표5[#All],MATCH(C201,표5[[#All],[잉크]],0),21),INDEX(표5[#All],MATCH(C201,표5[[#All],[잉크]],0),MATCH($D$2,표5[#Headers],0)+1))</f>
        <v>0</v>
      </c>
      <c r="E201" s="138">
        <f>IF($D$2="주말",INDEX(표5[#All],MATCH(C201,표5[[#All],[잉크]],0),19)+INDEX(표5[#All],MATCH(C201,표5[[#All],[잉크]],0),22),INDEX(표5[#All],MATCH(C201,표5[[#All],[잉크]],0),MATCH($D$2,표5[#Headers],0)+2))</f>
        <v>0</v>
      </c>
    </row>
    <row r="202" spans="2:5" ht="16.5" hidden="1" customHeight="1" x14ac:dyDescent="0.3">
      <c r="B202" s="56">
        <f t="shared" si="3"/>
        <v>0</v>
      </c>
      <c r="C202" s="139" t="str">
        <f>'제품 추가'!AC200</f>
        <v>FROG</v>
      </c>
      <c r="D202" s="138">
        <f>IF($D$2="주말",INDEX(표5[#All],MATCH(C202,표5[[#All],[잉크]],0),18)+INDEX(표5[#All],MATCH(C202,표5[[#All],[잉크]],0),21),INDEX(표5[#All],MATCH(C202,표5[[#All],[잉크]],0),MATCH($D$2,표5[#Headers],0)+1))</f>
        <v>0</v>
      </c>
      <c r="E202" s="138">
        <f>IF($D$2="주말",INDEX(표5[#All],MATCH(C202,표5[[#All],[잉크]],0),19)+INDEX(표5[#All],MATCH(C202,표5[[#All],[잉크]],0),22),INDEX(표5[#All],MATCH(C202,표5[[#All],[잉크]],0),MATCH($D$2,표5[#Headers],0)+2))</f>
        <v>0</v>
      </c>
    </row>
    <row r="203" spans="2:5" ht="16.5" hidden="1" customHeight="1" x14ac:dyDescent="0.3">
      <c r="B203" s="56">
        <f t="shared" si="3"/>
        <v>0</v>
      </c>
      <c r="C203" s="139" t="str">
        <f>'제품 추가'!AC201</f>
        <v>FUDGE</v>
      </c>
      <c r="D203" s="138">
        <f>IF($D$2="주말",INDEX(표5[#All],MATCH(C203,표5[[#All],[잉크]],0),18)+INDEX(표5[#All],MATCH(C203,표5[[#All],[잉크]],0),21),INDEX(표5[#All],MATCH(C203,표5[[#All],[잉크]],0),MATCH($D$2,표5[#Headers],0)+1))</f>
        <v>0</v>
      </c>
      <c r="E203" s="138">
        <f>IF($D$2="주말",INDEX(표5[#All],MATCH(C203,표5[[#All],[잉크]],0),19)+INDEX(표5[#All],MATCH(C203,표5[[#All],[잉크]],0),22),INDEX(표5[#All],MATCH(C203,표5[[#All],[잉크]],0),MATCH($D$2,표5[#Headers],0)+2))</f>
        <v>0</v>
      </c>
    </row>
    <row r="204" spans="2:5" ht="16.5" hidden="1" customHeight="1" x14ac:dyDescent="0.3">
      <c r="B204" s="56">
        <f t="shared" si="3"/>
        <v>0</v>
      </c>
      <c r="C204" s="139" t="str">
        <f>'제품 추가'!AC202</f>
        <v>GALAXY</v>
      </c>
      <c r="D204" s="138">
        <f>IF($D$2="주말",INDEX(표5[#All],MATCH(C204,표5[[#All],[잉크]],0),18)+INDEX(표5[#All],MATCH(C204,표5[[#All],[잉크]],0),21),INDEX(표5[#All],MATCH(C204,표5[[#All],[잉크]],0),MATCH($D$2,표5[#Headers],0)+1))</f>
        <v>0</v>
      </c>
      <c r="E204" s="138">
        <f>IF($D$2="주말",INDEX(표5[#All],MATCH(C204,표5[[#All],[잉크]],0),19)+INDEX(표5[#All],MATCH(C204,표5[[#All],[잉크]],0),22),INDEX(표5[#All],MATCH(C204,표5[[#All],[잉크]],0),MATCH($D$2,표5[#Headers],0)+2))</f>
        <v>0</v>
      </c>
    </row>
    <row r="205" spans="2:5" ht="16.5" customHeight="1" x14ac:dyDescent="0.3">
      <c r="B205" s="56">
        <f t="shared" si="3"/>
        <v>0</v>
      </c>
      <c r="C205" s="139" t="str">
        <f>'제품 추가'!AC1052</f>
        <v>COBBLE</v>
      </c>
      <c r="D205" s="138">
        <f>IF($D$2="주말",INDEX(표5[#All],MATCH(C205,표5[[#All],[잉크]],0),18)+INDEX(표5[#All],MATCH(C205,표5[[#All],[잉크]],0),21),INDEX(표5[#All],MATCH(C205,표5[[#All],[잉크]],0),MATCH($D$2,표5[#Headers],0)+1))</f>
        <v>0</v>
      </c>
      <c r="E205" s="138">
        <f>IF($D$2="주말",INDEX(표5[#All],MATCH(C205,표5[[#All],[잉크]],0),19)+INDEX(표5[#All],MATCH(C205,표5[[#All],[잉크]],0),22),INDEX(표5[#All],MATCH(C205,표5[[#All],[잉크]],0),MATCH($D$2,표5[#Headers],0)+2))</f>
        <v>0</v>
      </c>
    </row>
    <row r="206" spans="2:5" ht="16.5" hidden="1" customHeight="1" x14ac:dyDescent="0.3">
      <c r="B206" s="56">
        <f t="shared" si="3"/>
        <v>0</v>
      </c>
      <c r="C206" s="139" t="str">
        <f>'제품 추가'!AC204</f>
        <v>GARGOYLE</v>
      </c>
      <c r="D206" s="138">
        <f>IF($D$2="주말",INDEX(표5[#All],MATCH(C206,표5[[#All],[잉크]],0),18)+INDEX(표5[#All],MATCH(C206,표5[[#All],[잉크]],0),21),INDEX(표5[#All],MATCH(C206,표5[[#All],[잉크]],0),MATCH($D$2,표5[#Headers],0)+1))</f>
        <v>0</v>
      </c>
      <c r="E206" s="138">
        <f>IF($D$2="주말",INDEX(표5[#All],MATCH(C206,표5[[#All],[잉크]],0),19)+INDEX(표5[#All],MATCH(C206,표5[[#All],[잉크]],0),22),INDEX(표5[#All],MATCH(C206,표5[[#All],[잉크]],0),MATCH($D$2,표5[#Headers],0)+2))</f>
        <v>0</v>
      </c>
    </row>
    <row r="207" spans="2:5" hidden="1" x14ac:dyDescent="0.3">
      <c r="B207" s="56">
        <f t="shared" si="3"/>
        <v>0</v>
      </c>
      <c r="C207" s="139" t="str">
        <f>'제품 추가'!AC205</f>
        <v>GARLIC</v>
      </c>
      <c r="D207" s="138">
        <f>IF($D$2="주말",INDEX(표5[#All],MATCH(C207,표5[[#All],[잉크]],0),18)+INDEX(표5[#All],MATCH(C207,표5[[#All],[잉크]],0),21),INDEX(표5[#All],MATCH(C207,표5[[#All],[잉크]],0),MATCH($D$2,표5[#Headers],0)+1))</f>
        <v>0</v>
      </c>
      <c r="E207" s="138">
        <f>IF($D$2="주말",INDEX(표5[#All],MATCH(C207,표5[[#All],[잉크]],0),19)+INDEX(표5[#All],MATCH(C207,표5[[#All],[잉크]],0),22),INDEX(표5[#All],MATCH(C207,표5[[#All],[잉크]],0),MATCH($D$2,표5[#Headers],0)+2))</f>
        <v>0</v>
      </c>
    </row>
    <row r="208" spans="2:5" ht="16.5" hidden="1" customHeight="1" x14ac:dyDescent="0.3">
      <c r="B208" s="56">
        <f t="shared" ref="B208:B271" si="4">IFERROR(SUM(D208:E208),0)</f>
        <v>0</v>
      </c>
      <c r="C208" s="139" t="str">
        <f>'제품 추가'!AC206</f>
        <v>GARNET</v>
      </c>
      <c r="D208" s="138">
        <f>IF($D$2="주말",INDEX(표5[#All],MATCH(C208,표5[[#All],[잉크]],0),18)+INDEX(표5[#All],MATCH(C208,표5[[#All],[잉크]],0),21),INDEX(표5[#All],MATCH(C208,표5[[#All],[잉크]],0),MATCH($D$2,표5[#Headers],0)+1))</f>
        <v>0</v>
      </c>
      <c r="E208" s="138">
        <f>IF($D$2="주말",INDEX(표5[#All],MATCH(C208,표5[[#All],[잉크]],0),19)+INDEX(표5[#All],MATCH(C208,표5[[#All],[잉크]],0),22),INDEX(표5[#All],MATCH(C208,표5[[#All],[잉크]],0),MATCH($D$2,표5[#Headers],0)+2))</f>
        <v>0</v>
      </c>
    </row>
    <row r="209" spans="2:5" ht="16.5" hidden="1" customHeight="1" x14ac:dyDescent="0.3">
      <c r="B209" s="56">
        <f t="shared" si="4"/>
        <v>0</v>
      </c>
      <c r="C209" s="139" t="str">
        <f>'제품 추가'!AC207</f>
        <v>GATO</v>
      </c>
      <c r="D209" s="138">
        <f>IF($D$2="주말",INDEX(표5[#All],MATCH(C209,표5[[#All],[잉크]],0),18)+INDEX(표5[#All],MATCH(C209,표5[[#All],[잉크]],0),21),INDEX(표5[#All],MATCH(C209,표5[[#All],[잉크]],0),MATCH($D$2,표5[#Headers],0)+1))</f>
        <v>0</v>
      </c>
      <c r="E209" s="138">
        <f>IF($D$2="주말",INDEX(표5[#All],MATCH(C209,표5[[#All],[잉크]],0),19)+INDEX(표5[#All],MATCH(C209,표5[[#All],[잉크]],0),22),INDEX(표5[#All],MATCH(C209,표5[[#All],[잉크]],0),MATCH($D$2,표5[#Headers],0)+2))</f>
        <v>0</v>
      </c>
    </row>
    <row r="210" spans="2:5" ht="16.5" hidden="1" customHeight="1" x14ac:dyDescent="0.3">
      <c r="B210" s="56">
        <f t="shared" si="4"/>
        <v>0</v>
      </c>
      <c r="C210" s="139" t="str">
        <f>'제품 추가'!AC208</f>
        <v>GAZELLE</v>
      </c>
      <c r="D210" s="138">
        <f>IF($D$2="주말",INDEX(표5[#All],MATCH(C210,표5[[#All],[잉크]],0),18)+INDEX(표5[#All],MATCH(C210,표5[[#All],[잉크]],0),21),INDEX(표5[#All],MATCH(C210,표5[[#All],[잉크]],0),MATCH($D$2,표5[#Headers],0)+1))</f>
        <v>0</v>
      </c>
      <c r="E210" s="138">
        <f>IF($D$2="주말",INDEX(표5[#All],MATCH(C210,표5[[#All],[잉크]],0),19)+INDEX(표5[#All],MATCH(C210,표5[[#All],[잉크]],0),22),INDEX(표5[#All],MATCH(C210,표5[[#All],[잉크]],0),MATCH($D$2,표5[#Headers],0)+2))</f>
        <v>0</v>
      </c>
    </row>
    <row r="211" spans="2:5" ht="16.5" hidden="1" customHeight="1" x14ac:dyDescent="0.3">
      <c r="B211" s="56">
        <f t="shared" si="4"/>
        <v>0</v>
      </c>
      <c r="C211" s="139" t="str">
        <f>'제품 추가'!AC116</f>
        <v>COOKIE</v>
      </c>
      <c r="D211" s="138">
        <f>IF($D$2="주말",INDEX(표5[#All],MATCH(C211,표5[[#All],[잉크]],0),18)+INDEX(표5[#All],MATCH(C211,표5[[#All],[잉크]],0),21),INDEX(표5[#All],MATCH(C211,표5[[#All],[잉크]],0),MATCH($D$2,표5[#Headers],0)+1))</f>
        <v>0</v>
      </c>
      <c r="E211" s="138">
        <f>IF($D$2="주말",INDEX(표5[#All],MATCH(C211,표5[[#All],[잉크]],0),19)+INDEX(표5[#All],MATCH(C211,표5[[#All],[잉크]],0),22),INDEX(표5[#All],MATCH(C211,표5[[#All],[잉크]],0),MATCH($D$2,표5[#Headers],0)+2))</f>
        <v>0</v>
      </c>
    </row>
    <row r="212" spans="2:5" ht="16.5" hidden="1" customHeight="1" x14ac:dyDescent="0.3">
      <c r="B212" s="56">
        <f t="shared" si="4"/>
        <v>2</v>
      </c>
      <c r="C212" s="139" t="str">
        <f>'제품 추가'!AC210</f>
        <v>GHOST</v>
      </c>
      <c r="D212" s="138">
        <f>IF($D$2="주말",INDEX(표5[#All],MATCH(C212,표5[[#All],[잉크]],0),18)+INDEX(표5[#All],MATCH(C212,표5[[#All],[잉크]],0),21),INDEX(표5[#All],MATCH(C212,표5[[#All],[잉크]],0),MATCH($D$2,표5[#Headers],0)+1))</f>
        <v>2</v>
      </c>
      <c r="E212" s="138">
        <f>IF($D$2="주말",INDEX(표5[#All],MATCH(C212,표5[[#All],[잉크]],0),19)+INDEX(표5[#All],MATCH(C212,표5[[#All],[잉크]],0),22),INDEX(표5[#All],MATCH(C212,표5[[#All],[잉크]],0),MATCH($D$2,표5[#Headers],0)+2))</f>
        <v>0</v>
      </c>
    </row>
    <row r="213" spans="2:5" ht="16.5" hidden="1" customHeight="1" x14ac:dyDescent="0.3">
      <c r="B213" s="56">
        <f t="shared" si="4"/>
        <v>0</v>
      </c>
      <c r="C213" s="139" t="str">
        <f>'제품 추가'!AC211</f>
        <v>GINGER</v>
      </c>
      <c r="D213" s="138">
        <f>IF($D$2="주말",INDEX(표5[#All],MATCH(C213,표5[[#All],[잉크]],0),18)+INDEX(표5[#All],MATCH(C213,표5[[#All],[잉크]],0),21),INDEX(표5[#All],MATCH(C213,표5[[#All],[잉크]],0),MATCH($D$2,표5[#Headers],0)+1))</f>
        <v>0</v>
      </c>
      <c r="E213" s="138">
        <f>IF($D$2="주말",INDEX(표5[#All],MATCH(C213,표5[[#All],[잉크]],0),19)+INDEX(표5[#All],MATCH(C213,표5[[#All],[잉크]],0),22),INDEX(표5[#All],MATCH(C213,표5[[#All],[잉크]],0),MATCH($D$2,표5[#Headers],0)+2))</f>
        <v>0</v>
      </c>
    </row>
    <row r="214" spans="2:5" ht="16.5" customHeight="1" x14ac:dyDescent="0.3">
      <c r="B214" s="56">
        <f t="shared" si="4"/>
        <v>0</v>
      </c>
      <c r="C214" s="139" t="str">
        <f>'제품 추가'!AC1051</f>
        <v>CRISP</v>
      </c>
      <c r="D214" s="138">
        <f>IF($D$2="주말",INDEX(표5[#All],MATCH(C214,표5[[#All],[잉크]],0),18)+INDEX(표5[#All],MATCH(C214,표5[[#All],[잉크]],0),21),INDEX(표5[#All],MATCH(C214,표5[[#All],[잉크]],0),MATCH($D$2,표5[#Headers],0)+1))</f>
        <v>0</v>
      </c>
      <c r="E214" s="138">
        <f>IF($D$2="주말",INDEX(표5[#All],MATCH(C214,표5[[#All],[잉크]],0),19)+INDEX(표5[#All],MATCH(C214,표5[[#All],[잉크]],0),22),INDEX(표5[#All],MATCH(C214,표5[[#All],[잉크]],0),MATCH($D$2,표5[#Headers],0)+2))</f>
        <v>0</v>
      </c>
    </row>
    <row r="215" spans="2:5" ht="16.5" hidden="1" customHeight="1" x14ac:dyDescent="0.3">
      <c r="B215" s="56">
        <f t="shared" si="4"/>
        <v>2</v>
      </c>
      <c r="C215" s="139" t="str">
        <f>'제품 추가'!AC130</f>
        <v>CROW</v>
      </c>
      <c r="D215" s="138">
        <f>IF($D$2="주말",INDEX(표5[#All],MATCH(C215,표5[[#All],[잉크]],0),18)+INDEX(표5[#All],MATCH(C215,표5[[#All],[잉크]],0),21),INDEX(표5[#All],MATCH(C215,표5[[#All],[잉크]],0),MATCH($D$2,표5[#Headers],0)+1))</f>
        <v>0</v>
      </c>
      <c r="E215" s="138">
        <f>IF($D$2="주말",INDEX(표5[#All],MATCH(C215,표5[[#All],[잉크]],0),19)+INDEX(표5[#All],MATCH(C215,표5[[#All],[잉크]],0),22),INDEX(표5[#All],MATCH(C215,표5[[#All],[잉크]],0),MATCH($D$2,표5[#Headers],0)+2))</f>
        <v>2</v>
      </c>
    </row>
    <row r="216" spans="2:5" ht="16.5" hidden="1" customHeight="1" x14ac:dyDescent="0.3">
      <c r="B216" s="56">
        <f t="shared" si="4"/>
        <v>0</v>
      </c>
      <c r="C216" s="139" t="str">
        <f>'제품 추가'!AC214</f>
        <v>GLOSS</v>
      </c>
      <c r="D216" s="138">
        <f>IF($D$2="주말",INDEX(표5[#All],MATCH(C216,표5[[#All],[잉크]],0),18)+INDEX(표5[#All],MATCH(C216,표5[[#All],[잉크]],0),21),INDEX(표5[#All],MATCH(C216,표5[[#All],[잉크]],0),MATCH($D$2,표5[#Headers],0)+1))</f>
        <v>0</v>
      </c>
      <c r="E216" s="138">
        <f>IF($D$2="주말",INDEX(표5[#All],MATCH(C216,표5[[#All],[잉크]],0),19)+INDEX(표5[#All],MATCH(C216,표5[[#All],[잉크]],0),22),INDEX(표5[#All],MATCH(C216,표5[[#All],[잉크]],0),MATCH($D$2,표5[#Headers],0)+2))</f>
        <v>0</v>
      </c>
    </row>
    <row r="217" spans="2:5" ht="16.5" hidden="1" customHeight="1" x14ac:dyDescent="0.3">
      <c r="B217" s="56">
        <f t="shared" si="4"/>
        <v>0</v>
      </c>
      <c r="C217" s="139" t="str">
        <f>'제품 추가'!AC215</f>
        <v>GOAT</v>
      </c>
      <c r="D217" s="138">
        <f>IF($D$2="주말",INDEX(표5[#All],MATCH(C217,표5[[#All],[잉크]],0),18)+INDEX(표5[#All],MATCH(C217,표5[[#All],[잉크]],0),21),INDEX(표5[#All],MATCH(C217,표5[[#All],[잉크]],0),MATCH($D$2,표5[#Headers],0)+1))</f>
        <v>0</v>
      </c>
      <c r="E217" s="138">
        <f>IF($D$2="주말",INDEX(표5[#All],MATCH(C217,표5[[#All],[잉크]],0),19)+INDEX(표5[#All],MATCH(C217,표5[[#All],[잉크]],0),22),INDEX(표5[#All],MATCH(C217,표5[[#All],[잉크]],0),MATCH($D$2,표5[#Headers],0)+2))</f>
        <v>0</v>
      </c>
    </row>
    <row r="218" spans="2:5" ht="16.5" hidden="1" customHeight="1" x14ac:dyDescent="0.3">
      <c r="B218" s="56">
        <f t="shared" si="4"/>
        <v>0</v>
      </c>
      <c r="C218" s="139" t="str">
        <f>'제품 추가'!AC216</f>
        <v>GOLD</v>
      </c>
      <c r="D218" s="138">
        <f>IF($D$2="주말",INDEX(표5[#All],MATCH(C218,표5[[#All],[잉크]],0),18)+INDEX(표5[#All],MATCH(C218,표5[[#All],[잉크]],0),21),INDEX(표5[#All],MATCH(C218,표5[[#All],[잉크]],0),MATCH($D$2,표5[#Headers],0)+1))</f>
        <v>0</v>
      </c>
      <c r="E218" s="138">
        <f>IF($D$2="주말",INDEX(표5[#All],MATCH(C218,표5[[#All],[잉크]],0),19)+INDEX(표5[#All],MATCH(C218,표5[[#All],[잉크]],0),22),INDEX(표5[#All],MATCH(C218,표5[[#All],[잉크]],0),MATCH($D$2,표5[#Headers],0)+2))</f>
        <v>0</v>
      </c>
    </row>
    <row r="219" spans="2:5" ht="16.5" hidden="1" customHeight="1" x14ac:dyDescent="0.3">
      <c r="B219" s="56">
        <f t="shared" si="4"/>
        <v>0</v>
      </c>
      <c r="C219" s="139" t="str">
        <f>'제품 추가'!AC217</f>
        <v>GOURD</v>
      </c>
      <c r="D219" s="138">
        <f>IF($D$2="주말",INDEX(표5[#All],MATCH(C219,표5[[#All],[잉크]],0),18)+INDEX(표5[#All],MATCH(C219,표5[[#All],[잉크]],0),21),INDEX(표5[#All],MATCH(C219,표5[[#All],[잉크]],0),MATCH($D$2,표5[#Headers],0)+1))</f>
        <v>0</v>
      </c>
      <c r="E219" s="138">
        <f>IF($D$2="주말",INDEX(표5[#All],MATCH(C219,표5[[#All],[잉크]],0),19)+INDEX(표5[#All],MATCH(C219,표5[[#All],[잉크]],0),22),INDEX(표5[#All],MATCH(C219,표5[[#All],[잉크]],0),MATCH($D$2,표5[#Headers],0)+2))</f>
        <v>0</v>
      </c>
    </row>
    <row r="220" spans="2:5" ht="16.5" hidden="1" customHeight="1" x14ac:dyDescent="0.3">
      <c r="B220" s="56">
        <f t="shared" si="4"/>
        <v>0</v>
      </c>
      <c r="C220" s="139" t="str">
        <f>'제품 추가'!AC218</f>
        <v>GRANITE</v>
      </c>
      <c r="D220" s="138">
        <f>IF($D$2="주말",INDEX(표5[#All],MATCH(C220,표5[[#All],[잉크]],0),18)+INDEX(표5[#All],MATCH(C220,표5[[#All],[잉크]],0),21),INDEX(표5[#All],MATCH(C220,표5[[#All],[잉크]],0),MATCH($D$2,표5[#Headers],0)+1))</f>
        <v>0</v>
      </c>
      <c r="E220" s="138">
        <f>IF($D$2="주말",INDEX(표5[#All],MATCH(C220,표5[[#All],[잉크]],0),19)+INDEX(표5[#All],MATCH(C220,표5[[#All],[잉크]],0),22),INDEX(표5[#All],MATCH(C220,표5[[#All],[잉크]],0),MATCH($D$2,표5[#Headers],0)+2))</f>
        <v>0</v>
      </c>
    </row>
    <row r="221" spans="2:5" ht="16.5" hidden="1" customHeight="1" x14ac:dyDescent="0.3">
      <c r="B221" s="56">
        <f t="shared" si="4"/>
        <v>0</v>
      </c>
      <c r="C221" s="139" t="str">
        <f>'제품 추가'!AC133</f>
        <v>CUBAN</v>
      </c>
      <c r="D221" s="138">
        <f>IF($D$2="주말",INDEX(표5[#All],MATCH(C221,표5[[#All],[잉크]],0),18)+INDEX(표5[#All],MATCH(C221,표5[[#All],[잉크]],0),21),INDEX(표5[#All],MATCH(C221,표5[[#All],[잉크]],0),MATCH($D$2,표5[#Headers],0)+1))</f>
        <v>0</v>
      </c>
      <c r="E221" s="138">
        <f>IF($D$2="주말",INDEX(표5[#All],MATCH(C221,표5[[#All],[잉크]],0),19)+INDEX(표5[#All],MATCH(C221,표5[[#All],[잉크]],0),22),INDEX(표5[#All],MATCH(C221,표5[[#All],[잉크]],0),MATCH($D$2,표5[#Headers],0)+2))</f>
        <v>0</v>
      </c>
    </row>
    <row r="222" spans="2:5" ht="16.5" hidden="1" customHeight="1" x14ac:dyDescent="0.3">
      <c r="B222" s="56">
        <f t="shared" si="4"/>
        <v>0</v>
      </c>
      <c r="C222" s="139" t="str">
        <f>'제품 추가'!AC220</f>
        <v>GREGE</v>
      </c>
      <c r="D222" s="138">
        <f>IF($D$2="주말",INDEX(표5[#All],MATCH(C222,표5[[#All],[잉크]],0),18)+INDEX(표5[#All],MATCH(C222,표5[[#All],[잉크]],0),21),INDEX(표5[#All],MATCH(C222,표5[[#All],[잉크]],0),MATCH($D$2,표5[#Headers],0)+1))</f>
        <v>0</v>
      </c>
      <c r="E222" s="138">
        <f>IF($D$2="주말",INDEX(표5[#All],MATCH(C222,표5[[#All],[잉크]],0),19)+INDEX(표5[#All],MATCH(C222,표5[[#All],[잉크]],0),22),INDEX(표5[#All],MATCH(C222,표5[[#All],[잉크]],0),MATCH($D$2,표5[#Headers],0)+2))</f>
        <v>0</v>
      </c>
    </row>
    <row r="223" spans="2:5" ht="16.5" hidden="1" customHeight="1" x14ac:dyDescent="0.3">
      <c r="B223" s="56">
        <f t="shared" si="4"/>
        <v>0</v>
      </c>
      <c r="C223" s="139" t="str">
        <f>'제품 추가'!AC221</f>
        <v>GRIFFIN</v>
      </c>
      <c r="D223" s="138">
        <f>IF($D$2="주말",INDEX(표5[#All],MATCH(C223,표5[[#All],[잉크]],0),18)+INDEX(표5[#All],MATCH(C223,표5[[#All],[잉크]],0),21),INDEX(표5[#All],MATCH(C223,표5[[#All],[잉크]],0),MATCH($D$2,표5[#Headers],0)+1))</f>
        <v>0</v>
      </c>
      <c r="E223" s="138">
        <f>IF($D$2="주말",INDEX(표5[#All],MATCH(C223,표5[[#All],[잉크]],0),19)+INDEX(표5[#All],MATCH(C223,표5[[#All],[잉크]],0),22),INDEX(표5[#All],MATCH(C223,표5[[#All],[잉크]],0),MATCH($D$2,표5[#Headers],0)+2))</f>
        <v>0</v>
      </c>
    </row>
    <row r="224" spans="2:5" ht="16.5" customHeight="1" x14ac:dyDescent="0.3">
      <c r="B224" s="56">
        <f t="shared" si="4"/>
        <v>0</v>
      </c>
      <c r="C224" s="139" t="str">
        <f>'제품 추가'!AC141</f>
        <v>DARK</v>
      </c>
      <c r="D224" s="138">
        <f>IF($D$2="주말",INDEX(표5[#All],MATCH(C224,표5[[#All],[잉크]],0),18)+INDEX(표5[#All],MATCH(C224,표5[[#All],[잉크]],0),21),INDEX(표5[#All],MATCH(C224,표5[[#All],[잉크]],0),MATCH($D$2,표5[#Headers],0)+1))</f>
        <v>0</v>
      </c>
      <c r="E224" s="138">
        <f>IF($D$2="주말",INDEX(표5[#All],MATCH(C224,표5[[#All],[잉크]],0),19)+INDEX(표5[#All],MATCH(C224,표5[[#All],[잉크]],0),22),INDEX(표5[#All],MATCH(C224,표5[[#All],[잉크]],0),MATCH($D$2,표5[#Headers],0)+2))</f>
        <v>0</v>
      </c>
    </row>
    <row r="225" spans="2:5" ht="16.5" hidden="1" customHeight="1" x14ac:dyDescent="0.3">
      <c r="B225" s="56">
        <f t="shared" si="4"/>
        <v>0</v>
      </c>
      <c r="C225" s="139" t="str">
        <f>'제품 추가'!AC223</f>
        <v>GULL</v>
      </c>
      <c r="D225" s="138">
        <f>IF($D$2="주말",INDEX(표5[#All],MATCH(C225,표5[[#All],[잉크]],0),18)+INDEX(표5[#All],MATCH(C225,표5[[#All],[잉크]],0),21),INDEX(표5[#All],MATCH(C225,표5[[#All],[잉크]],0),MATCH($D$2,표5[#Headers],0)+1))</f>
        <v>0</v>
      </c>
      <c r="E225" s="138">
        <f>IF($D$2="주말",INDEX(표5[#All],MATCH(C225,표5[[#All],[잉크]],0),19)+INDEX(표5[#All],MATCH(C225,표5[[#All],[잉크]],0),22),INDEX(표5[#All],MATCH(C225,표5[[#All],[잉크]],0),MATCH($D$2,표5[#Headers],0)+2))</f>
        <v>0</v>
      </c>
    </row>
    <row r="226" spans="2:5" ht="16.5" hidden="1" customHeight="1" x14ac:dyDescent="0.3">
      <c r="B226" s="56">
        <f t="shared" si="4"/>
        <v>0</v>
      </c>
      <c r="C226" s="139" t="str">
        <f>'제품 추가'!AC224</f>
        <v>HAIR</v>
      </c>
      <c r="D226" s="138">
        <f>IF($D$2="주말",INDEX(표5[#All],MATCH(C226,표5[[#All],[잉크]],0),18)+INDEX(표5[#All],MATCH(C226,표5[[#All],[잉크]],0),21),INDEX(표5[#All],MATCH(C226,표5[[#All],[잉크]],0),MATCH($D$2,표5[#Headers],0)+1))</f>
        <v>0</v>
      </c>
      <c r="E226" s="138">
        <f>IF($D$2="주말",INDEX(표5[#All],MATCH(C226,표5[[#All],[잉크]],0),19)+INDEX(표5[#All],MATCH(C226,표5[[#All],[잉크]],0),22),INDEX(표5[#All],MATCH(C226,표5[[#All],[잉크]],0),MATCH($D$2,표5[#Headers],0)+2))</f>
        <v>0</v>
      </c>
    </row>
    <row r="227" spans="2:5" ht="16.5" hidden="1" customHeight="1" x14ac:dyDescent="0.3">
      <c r="B227" s="56">
        <f t="shared" si="4"/>
        <v>0</v>
      </c>
      <c r="C227" s="139" t="str">
        <f>'제품 추가'!AC225</f>
        <v>HARBOR</v>
      </c>
      <c r="D227" s="138">
        <f>IF($D$2="주말",INDEX(표5[#All],MATCH(C227,표5[[#All],[잉크]],0),18)+INDEX(표5[#All],MATCH(C227,표5[[#All],[잉크]],0),21),INDEX(표5[#All],MATCH(C227,표5[[#All],[잉크]],0),MATCH($D$2,표5[#Headers],0)+1))</f>
        <v>0</v>
      </c>
      <c r="E227" s="138">
        <f>IF($D$2="주말",INDEX(표5[#All],MATCH(C227,표5[[#All],[잉크]],0),19)+INDEX(표5[#All],MATCH(C227,표5[[#All],[잉크]],0),22),INDEX(표5[#All],MATCH(C227,표5[[#All],[잉크]],0),MATCH($D$2,표5[#Headers],0)+2))</f>
        <v>0</v>
      </c>
    </row>
    <row r="228" spans="2:5" ht="16.5" hidden="1" customHeight="1" x14ac:dyDescent="0.3">
      <c r="B228" s="56">
        <f t="shared" si="4"/>
        <v>0</v>
      </c>
      <c r="C228" s="139" t="str">
        <f>'제품 추가'!AC226</f>
        <v>HAZEL</v>
      </c>
      <c r="D228" s="138">
        <f>IF($D$2="주말",INDEX(표5[#All],MATCH(C228,표5[[#All],[잉크]],0),18)+INDEX(표5[#All],MATCH(C228,표5[[#All],[잉크]],0),21),INDEX(표5[#All],MATCH(C228,표5[[#All],[잉크]],0),MATCH($D$2,표5[#Headers],0)+1))</f>
        <v>0</v>
      </c>
      <c r="E228" s="138">
        <f>IF($D$2="주말",INDEX(표5[#All],MATCH(C228,표5[[#All],[잉크]],0),19)+INDEX(표5[#All],MATCH(C228,표5[[#All],[잉크]],0),22),INDEX(표5[#All],MATCH(C228,표5[[#All],[잉크]],0),MATCH($D$2,표5[#Headers],0)+2))</f>
        <v>0</v>
      </c>
    </row>
    <row r="229" spans="2:5" ht="16.5" hidden="1" customHeight="1" x14ac:dyDescent="0.3">
      <c r="B229" s="56">
        <f t="shared" si="4"/>
        <v>1</v>
      </c>
      <c r="C229" s="139" t="str">
        <f>'제품 추가'!AC227</f>
        <v>HEMP</v>
      </c>
      <c r="D229" s="138">
        <f>IF($D$2="주말",INDEX(표5[#All],MATCH(C229,표5[[#All],[잉크]],0),18)+INDEX(표5[#All],MATCH(C229,표5[[#All],[잉크]],0),21),INDEX(표5[#All],MATCH(C229,표5[[#All],[잉크]],0),MATCH($D$2,표5[#Headers],0)+1))</f>
        <v>0</v>
      </c>
      <c r="E229" s="138">
        <f>IF($D$2="주말",INDEX(표5[#All],MATCH(C229,표5[[#All],[잉크]],0),19)+INDEX(표5[#All],MATCH(C229,표5[[#All],[잉크]],0),22),INDEX(표5[#All],MATCH(C229,표5[[#All],[잉크]],0),MATCH($D$2,표5[#Headers],0)+2))</f>
        <v>1</v>
      </c>
    </row>
    <row r="230" spans="2:5" ht="16.5" hidden="1" customHeight="1" x14ac:dyDescent="0.3">
      <c r="B230" s="56">
        <f t="shared" si="4"/>
        <v>0</v>
      </c>
      <c r="C230" s="139" t="str">
        <f>'제품 추가'!AC228</f>
        <v>HENNA</v>
      </c>
      <c r="D230" s="138">
        <f>IF($D$2="주말",INDEX(표5[#All],MATCH(C230,표5[[#All],[잉크]],0),18)+INDEX(표5[#All],MATCH(C230,표5[[#All],[잉크]],0),21),INDEX(표5[#All],MATCH(C230,표5[[#All],[잉크]],0),MATCH($D$2,표5[#Headers],0)+1))</f>
        <v>0</v>
      </c>
      <c r="E230" s="138">
        <f>IF($D$2="주말",INDEX(표5[#All],MATCH(C230,표5[[#All],[잉크]],0),19)+INDEX(표5[#All],MATCH(C230,표5[[#All],[잉크]],0),22),INDEX(표5[#All],MATCH(C230,표5[[#All],[잉크]],0),MATCH($D$2,표5[#Headers],0)+2))</f>
        <v>0</v>
      </c>
    </row>
    <row r="231" spans="2:5" ht="16.5" hidden="1" customHeight="1" x14ac:dyDescent="0.3">
      <c r="B231" s="56">
        <f t="shared" si="4"/>
        <v>0</v>
      </c>
      <c r="C231" s="139" t="str">
        <f>'제품 추가'!AC229</f>
        <v>HERB</v>
      </c>
      <c r="D231" s="138">
        <f>IF($D$2="주말",INDEX(표5[#All],MATCH(C231,표5[[#All],[잉크]],0),18)+INDEX(표5[#All],MATCH(C231,표5[[#All],[잉크]],0),21),INDEX(표5[#All],MATCH(C231,표5[[#All],[잉크]],0),MATCH($D$2,표5[#Headers],0)+1))</f>
        <v>0</v>
      </c>
      <c r="E231" s="138">
        <f>IF($D$2="주말",INDEX(표5[#All],MATCH(C231,표5[[#All],[잉크]],0),19)+INDEX(표5[#All],MATCH(C231,표5[[#All],[잉크]],0),22),INDEX(표5[#All],MATCH(C231,표5[[#All],[잉크]],0),MATCH($D$2,표5[#Headers],0)+2))</f>
        <v>0</v>
      </c>
    </row>
    <row r="232" spans="2:5" ht="16.5" hidden="1" customHeight="1" x14ac:dyDescent="0.3">
      <c r="B232" s="56">
        <f t="shared" si="4"/>
        <v>0</v>
      </c>
      <c r="C232" s="139" t="str">
        <f>'제품 추가'!AC230</f>
        <v>HERSHEY</v>
      </c>
      <c r="D232" s="138">
        <f>IF($D$2="주말",INDEX(표5[#All],MATCH(C232,표5[[#All],[잉크]],0),18)+INDEX(표5[#All],MATCH(C232,표5[[#All],[잉크]],0),21),INDEX(표5[#All],MATCH(C232,표5[[#All],[잉크]],0),MATCH($D$2,표5[#Headers],0)+1))</f>
        <v>0</v>
      </c>
      <c r="E232" s="138">
        <f>IF($D$2="주말",INDEX(표5[#All],MATCH(C232,표5[[#All],[잉크]],0),19)+INDEX(표5[#All],MATCH(C232,표5[[#All],[잉크]],0),22),INDEX(표5[#All],MATCH(C232,표5[[#All],[잉크]],0),MATCH($D$2,표5[#Headers],0)+2))</f>
        <v>0</v>
      </c>
    </row>
    <row r="233" spans="2:5" ht="16.5" hidden="1" customHeight="1" x14ac:dyDescent="0.3">
      <c r="B233" s="56">
        <f t="shared" si="4"/>
        <v>0</v>
      </c>
      <c r="C233" s="139" t="str">
        <f>'제품 추가'!AC231</f>
        <v>HICKORY</v>
      </c>
      <c r="D233" s="138">
        <f>IF($D$2="주말",INDEX(표5[#All],MATCH(C233,표5[[#All],[잉크]],0),18)+INDEX(표5[#All],MATCH(C233,표5[[#All],[잉크]],0),21),INDEX(표5[#All],MATCH(C233,표5[[#All],[잉크]],0),MATCH($D$2,표5[#Headers],0)+1))</f>
        <v>0</v>
      </c>
      <c r="E233" s="138">
        <f>IF($D$2="주말",INDEX(표5[#All],MATCH(C233,표5[[#All],[잉크]],0),19)+INDEX(표5[#All],MATCH(C233,표5[[#All],[잉크]],0),22),INDEX(표5[#All],MATCH(C233,표5[[#All],[잉크]],0),MATCH($D$2,표5[#Headers],0)+2))</f>
        <v>0</v>
      </c>
    </row>
    <row r="234" spans="2:5" ht="16.5" hidden="1" customHeight="1" x14ac:dyDescent="0.3">
      <c r="B234" s="56">
        <f t="shared" si="4"/>
        <v>0</v>
      </c>
      <c r="C234" s="139" t="str">
        <f>'제품 추가'!AC232</f>
        <v>HOJICHA</v>
      </c>
      <c r="D234" s="138">
        <f>IF($D$2="주말",INDEX(표5[#All],MATCH(C234,표5[[#All],[잉크]],0),18)+INDEX(표5[#All],MATCH(C234,표5[[#All],[잉크]],0),21),INDEX(표5[#All],MATCH(C234,표5[[#All],[잉크]],0),MATCH($D$2,표5[#Headers],0)+1))</f>
        <v>0</v>
      </c>
      <c r="E234" s="138">
        <f>IF($D$2="주말",INDEX(표5[#All],MATCH(C234,표5[[#All],[잉크]],0),19)+INDEX(표5[#All],MATCH(C234,표5[[#All],[잉크]],0),22),INDEX(표5[#All],MATCH(C234,표5[[#All],[잉크]],0),MATCH($D$2,표5[#Headers],0)+2))</f>
        <v>0</v>
      </c>
    </row>
    <row r="235" spans="2:5" ht="16.5" hidden="1" customHeight="1" x14ac:dyDescent="0.3">
      <c r="B235" s="56">
        <f t="shared" si="4"/>
        <v>0</v>
      </c>
      <c r="C235" s="139" t="str">
        <f>'제품 추가'!AC233</f>
        <v>HOLE</v>
      </c>
      <c r="D235" s="138">
        <f>IF($D$2="주말",INDEX(표5[#All],MATCH(C235,표5[[#All],[잉크]],0),18)+INDEX(표5[#All],MATCH(C235,표5[[#All],[잉크]],0),21),INDEX(표5[#All],MATCH(C235,표5[[#All],[잉크]],0),MATCH($D$2,표5[#Headers],0)+1))</f>
        <v>0</v>
      </c>
      <c r="E235" s="138">
        <f>IF($D$2="주말",INDEX(표5[#All],MATCH(C235,표5[[#All],[잉크]],0),19)+INDEX(표5[#All],MATCH(C235,표5[[#All],[잉크]],0),22),INDEX(표5[#All],MATCH(C235,표5[[#All],[잉크]],0),MATCH($D$2,표5[#Headers],0)+2))</f>
        <v>0</v>
      </c>
    </row>
    <row r="236" spans="2:5" ht="16.5" hidden="1" customHeight="1" x14ac:dyDescent="0.3">
      <c r="B236" s="56">
        <f t="shared" si="4"/>
        <v>2</v>
      </c>
      <c r="C236" s="139" t="str">
        <f>'제품 추가'!AC181</f>
        <v>ELEPHANT</v>
      </c>
      <c r="D236" s="138">
        <f>IF($D$2="주말",INDEX(표5[#All],MATCH(C236,표5[[#All],[잉크]],0),18)+INDEX(표5[#All],MATCH(C236,표5[[#All],[잉크]],0),21),INDEX(표5[#All],MATCH(C236,표5[[#All],[잉크]],0),MATCH($D$2,표5[#Headers],0)+1))</f>
        <v>0</v>
      </c>
      <c r="E236" s="138">
        <f>IF($D$2="주말",INDEX(표5[#All],MATCH(C236,표5[[#All],[잉크]],0),19)+INDEX(표5[#All],MATCH(C236,표5[[#All],[잉크]],0),22),INDEX(표5[#All],MATCH(C236,표5[[#All],[잉크]],0),MATCH($D$2,표5[#Headers],0)+2))</f>
        <v>2</v>
      </c>
    </row>
    <row r="237" spans="2:5" ht="16.5" hidden="1" customHeight="1" x14ac:dyDescent="0.3">
      <c r="B237" s="56">
        <f t="shared" si="4"/>
        <v>0</v>
      </c>
      <c r="C237" s="139" t="str">
        <f>'제품 추가'!AC235</f>
        <v>HONEY</v>
      </c>
      <c r="D237" s="138">
        <f>IF($D$2="주말",INDEX(표5[#All],MATCH(C237,표5[[#All],[잉크]],0),18)+INDEX(표5[#All],MATCH(C237,표5[[#All],[잉크]],0),21),INDEX(표5[#All],MATCH(C237,표5[[#All],[잉크]],0),MATCH($D$2,표5[#Headers],0)+1))</f>
        <v>0</v>
      </c>
      <c r="E237" s="138">
        <f>IF($D$2="주말",INDEX(표5[#All],MATCH(C237,표5[[#All],[잉크]],0),19)+INDEX(표5[#All],MATCH(C237,표5[[#All],[잉크]],0),22),INDEX(표5[#All],MATCH(C237,표5[[#All],[잉크]],0),MATCH($D$2,표5[#Headers],0)+2))</f>
        <v>0</v>
      </c>
    </row>
    <row r="238" spans="2:5" ht="16.5" hidden="1" customHeight="1" x14ac:dyDescent="0.3">
      <c r="B238" s="56">
        <f t="shared" si="4"/>
        <v>0</v>
      </c>
      <c r="C238" s="139" t="str">
        <f>'제품 추가'!AC236</f>
        <v>HORIZON</v>
      </c>
      <c r="D238" s="138">
        <f>IF($D$2="주말",INDEX(표5[#All],MATCH(C238,표5[[#All],[잉크]],0),18)+INDEX(표5[#All],MATCH(C238,표5[[#All],[잉크]],0),21),INDEX(표5[#All],MATCH(C238,표5[[#All],[잉크]],0),MATCH($D$2,표5[#Headers],0)+1))</f>
        <v>0</v>
      </c>
      <c r="E238" s="138">
        <f>IF($D$2="주말",INDEX(표5[#All],MATCH(C238,표5[[#All],[잉크]],0),19)+INDEX(표5[#All],MATCH(C238,표5[[#All],[잉크]],0),22),INDEX(표5[#All],MATCH(C238,표5[[#All],[잉크]],0),MATCH($D$2,표5[#Headers],0)+2))</f>
        <v>0</v>
      </c>
    </row>
    <row r="239" spans="2:5" ht="16.5" hidden="1" customHeight="1" x14ac:dyDescent="0.3">
      <c r="B239" s="56">
        <f t="shared" si="4"/>
        <v>0</v>
      </c>
      <c r="C239" s="139" t="str">
        <f>'제품 추가'!AC237</f>
        <v>HORSE</v>
      </c>
      <c r="D239" s="138">
        <f>IF($D$2="주말",INDEX(표5[#All],MATCH(C239,표5[[#All],[잉크]],0),18)+INDEX(표5[#All],MATCH(C239,표5[[#All],[잉크]],0),21),INDEX(표5[#All],MATCH(C239,표5[[#All],[잉크]],0),MATCH($D$2,표5[#Headers],0)+1))</f>
        <v>0</v>
      </c>
      <c r="E239" s="138">
        <f>IF($D$2="주말",INDEX(표5[#All],MATCH(C239,표5[[#All],[잉크]],0),19)+INDEX(표5[#All],MATCH(C239,표5[[#All],[잉크]],0),22),INDEX(표5[#All],MATCH(C239,표5[[#All],[잉크]],0),MATCH($D$2,표5[#Headers],0)+2))</f>
        <v>0</v>
      </c>
    </row>
    <row r="240" spans="2:5" ht="16.5" hidden="1" customHeight="1" x14ac:dyDescent="0.3">
      <c r="B240" s="56">
        <f t="shared" si="4"/>
        <v>0</v>
      </c>
      <c r="C240" s="139" t="str">
        <f>'제품 추가'!AC238</f>
        <v>HUSKY</v>
      </c>
      <c r="D240" s="138">
        <f>IF($D$2="주말",INDEX(표5[#All],MATCH(C240,표5[[#All],[잉크]],0),18)+INDEX(표5[#All],MATCH(C240,표5[[#All],[잉크]],0),21),INDEX(표5[#All],MATCH(C240,표5[[#All],[잉크]],0),MATCH($D$2,표5[#Headers],0)+1))</f>
        <v>0</v>
      </c>
      <c r="E240" s="138">
        <f>IF($D$2="주말",INDEX(표5[#All],MATCH(C240,표5[[#All],[잉크]],0),19)+INDEX(표5[#All],MATCH(C240,표5[[#All],[잉크]],0),22),INDEX(표5[#All],MATCH(C240,표5[[#All],[잉크]],0),MATCH($D$2,표5[#Headers],0)+2))</f>
        <v>0</v>
      </c>
    </row>
    <row r="241" spans="2:5" ht="16.5" hidden="1" customHeight="1" x14ac:dyDescent="0.3">
      <c r="B241" s="56">
        <f t="shared" si="4"/>
        <v>0</v>
      </c>
      <c r="C241" s="139" t="str">
        <f>'제품 추가'!AC239</f>
        <v>HYACINTH</v>
      </c>
      <c r="D241" s="138">
        <f>IF($D$2="주말",INDEX(표5[#All],MATCH(C241,표5[[#All],[잉크]],0),18)+INDEX(표5[#All],MATCH(C241,표5[[#All],[잉크]],0),21),INDEX(표5[#All],MATCH(C241,표5[[#All],[잉크]],0),MATCH($D$2,표5[#Headers],0)+1))</f>
        <v>0</v>
      </c>
      <c r="E241" s="138">
        <f>IF($D$2="주말",INDEX(표5[#All],MATCH(C241,표5[[#All],[잉크]],0),19)+INDEX(표5[#All],MATCH(C241,표5[[#All],[잉크]],0),22),INDEX(표5[#All],MATCH(C241,표5[[#All],[잉크]],0),MATCH($D$2,표5[#Headers],0)+2))</f>
        <v>0</v>
      </c>
    </row>
    <row r="242" spans="2:5" ht="16.5" hidden="1" customHeight="1" x14ac:dyDescent="0.3">
      <c r="B242" s="56">
        <f t="shared" si="4"/>
        <v>0</v>
      </c>
      <c r="C242" s="139" t="str">
        <f>'제품 추가'!AC240</f>
        <v>ICE</v>
      </c>
      <c r="D242" s="138">
        <f>IF($D$2="주말",INDEX(표5[#All],MATCH(C242,표5[[#All],[잉크]],0),18)+INDEX(표5[#All],MATCH(C242,표5[[#All],[잉크]],0),21),INDEX(표5[#All],MATCH(C242,표5[[#All],[잉크]],0),MATCH($D$2,표5[#Headers],0)+1))</f>
        <v>0</v>
      </c>
      <c r="E242" s="138">
        <f>IF($D$2="주말",INDEX(표5[#All],MATCH(C242,표5[[#All],[잉크]],0),19)+INDEX(표5[#All],MATCH(C242,표5[[#All],[잉크]],0),22),INDEX(표5[#All],MATCH(C242,표5[[#All],[잉크]],0),MATCH($D$2,표5[#Headers],0)+2))</f>
        <v>0</v>
      </c>
    </row>
    <row r="243" spans="2:5" ht="16.5" hidden="1" customHeight="1" x14ac:dyDescent="0.3">
      <c r="B243" s="56">
        <f t="shared" si="4"/>
        <v>0</v>
      </c>
      <c r="C243" s="139" t="str">
        <f>'제품 추가'!AC241</f>
        <v>IMPALA</v>
      </c>
      <c r="D243" s="138">
        <f>IF($D$2="주말",INDEX(표5[#All],MATCH(C243,표5[[#All],[잉크]],0),18)+INDEX(표5[#All],MATCH(C243,표5[[#All],[잉크]],0),21),INDEX(표5[#All],MATCH(C243,표5[[#All],[잉크]],0),MATCH($D$2,표5[#Headers],0)+1))</f>
        <v>0</v>
      </c>
      <c r="E243" s="138">
        <f>IF($D$2="주말",INDEX(표5[#All],MATCH(C243,표5[[#All],[잉크]],0),19)+INDEX(표5[#All],MATCH(C243,표5[[#All],[잉크]],0),22),INDEX(표5[#All],MATCH(C243,표5[[#All],[잉크]],0),MATCH($D$2,표5[#Headers],0)+2))</f>
        <v>0</v>
      </c>
    </row>
    <row r="244" spans="2:5" ht="16.5" hidden="1" customHeight="1" x14ac:dyDescent="0.3">
      <c r="B244" s="56">
        <f t="shared" si="4"/>
        <v>0</v>
      </c>
      <c r="C244" s="139" t="str">
        <f>'제품 추가'!AC242</f>
        <v>INCA</v>
      </c>
      <c r="D244" s="138">
        <f>IF($D$2="주말",INDEX(표5[#All],MATCH(C244,표5[[#All],[잉크]],0),18)+INDEX(표5[#All],MATCH(C244,표5[[#All],[잉크]],0),21),INDEX(표5[#All],MATCH(C244,표5[[#All],[잉크]],0),MATCH($D$2,표5[#Headers],0)+1))</f>
        <v>0</v>
      </c>
      <c r="E244" s="138">
        <f>IF($D$2="주말",INDEX(표5[#All],MATCH(C244,표5[[#All],[잉크]],0),19)+INDEX(표5[#All],MATCH(C244,표5[[#All],[잉크]],0),22),INDEX(표5[#All],MATCH(C244,표5[[#All],[잉크]],0),MATCH($D$2,표5[#Headers],0)+2))</f>
        <v>0</v>
      </c>
    </row>
    <row r="245" spans="2:5" hidden="1" x14ac:dyDescent="0.3">
      <c r="B245" s="56">
        <f t="shared" si="4"/>
        <v>0</v>
      </c>
      <c r="C245" s="139" t="str">
        <f>'제품 추가'!AC243</f>
        <v>INDIGO</v>
      </c>
      <c r="D245" s="138">
        <f>IF($D$2="주말",INDEX(표5[#All],MATCH(C245,표5[[#All],[잉크]],0),18)+INDEX(표5[#All],MATCH(C245,표5[[#All],[잉크]],0),21),INDEX(표5[#All],MATCH(C245,표5[[#All],[잉크]],0),MATCH($D$2,표5[#Headers],0)+1))</f>
        <v>0</v>
      </c>
      <c r="E245" s="138">
        <f>IF($D$2="주말",INDEX(표5[#All],MATCH(C245,표5[[#All],[잉크]],0),19)+INDEX(표5[#All],MATCH(C245,표5[[#All],[잉크]],0),22),INDEX(표5[#All],MATCH(C245,표5[[#All],[잉크]],0),MATCH($D$2,표5[#Headers],0)+2))</f>
        <v>0</v>
      </c>
    </row>
    <row r="246" spans="2:5" ht="16.5" hidden="1" customHeight="1" x14ac:dyDescent="0.3">
      <c r="B246" s="56">
        <f t="shared" si="4"/>
        <v>0</v>
      </c>
      <c r="C246" s="139" t="str">
        <f>'제품 추가'!AC244</f>
        <v>INJEOLMI</v>
      </c>
      <c r="D246" s="138">
        <f>IF($D$2="주말",INDEX(표5[#All],MATCH(C246,표5[[#All],[잉크]],0),18)+INDEX(표5[#All],MATCH(C246,표5[[#All],[잉크]],0),21),INDEX(표5[#All],MATCH(C246,표5[[#All],[잉크]],0),MATCH($D$2,표5[#Headers],0)+1))</f>
        <v>0</v>
      </c>
      <c r="E246" s="138">
        <f>IF($D$2="주말",INDEX(표5[#All],MATCH(C246,표5[[#All],[잉크]],0),19)+INDEX(표5[#All],MATCH(C246,표5[[#All],[잉크]],0),22),INDEX(표5[#All],MATCH(C246,표5[[#All],[잉크]],0),MATCH($D$2,표5[#Headers],0)+2))</f>
        <v>0</v>
      </c>
    </row>
    <row r="247" spans="2:5" ht="16.5" hidden="1" customHeight="1" x14ac:dyDescent="0.3">
      <c r="B247" s="56">
        <f t="shared" si="4"/>
        <v>0</v>
      </c>
      <c r="C247" s="139" t="str">
        <f>'제품 추가'!AC245</f>
        <v>IRIDIUM</v>
      </c>
      <c r="D247" s="138">
        <f>IF($D$2="주말",INDEX(표5[#All],MATCH(C247,표5[[#All],[잉크]],0),18)+INDEX(표5[#All],MATCH(C247,표5[[#All],[잉크]],0),21),INDEX(표5[#All],MATCH(C247,표5[[#All],[잉크]],0),MATCH($D$2,표5[#Headers],0)+1))</f>
        <v>0</v>
      </c>
      <c r="E247" s="138">
        <f>IF($D$2="주말",INDEX(표5[#All],MATCH(C247,표5[[#All],[잉크]],0),19)+INDEX(표5[#All],MATCH(C247,표5[[#All],[잉크]],0),22),INDEX(표5[#All],MATCH(C247,표5[[#All],[잉크]],0),MATCH($D$2,표5[#Headers],0)+2))</f>
        <v>0</v>
      </c>
    </row>
    <row r="248" spans="2:5" ht="16.5" hidden="1" customHeight="1" x14ac:dyDescent="0.3">
      <c r="B248" s="56">
        <f t="shared" si="4"/>
        <v>0</v>
      </c>
      <c r="C248" s="139" t="str">
        <f>'제품 추가'!AC246</f>
        <v>IRIS</v>
      </c>
      <c r="D248" s="138">
        <f>IF($D$2="주말",INDEX(표5[#All],MATCH(C248,표5[[#All],[잉크]],0),18)+INDEX(표5[#All],MATCH(C248,표5[[#All],[잉크]],0),21),INDEX(표5[#All],MATCH(C248,표5[[#All],[잉크]],0),MATCH($D$2,표5[#Headers],0)+1))</f>
        <v>0</v>
      </c>
      <c r="E248" s="138">
        <f>IF($D$2="주말",INDEX(표5[#All],MATCH(C248,표5[[#All],[잉크]],0),19)+INDEX(표5[#All],MATCH(C248,표5[[#All],[잉크]],0),22),INDEX(표5[#All],MATCH(C248,표5[[#All],[잉크]],0),MATCH($D$2,표5[#Headers],0)+2))</f>
        <v>0</v>
      </c>
    </row>
    <row r="249" spans="2:5" ht="16.5" customHeight="1" x14ac:dyDescent="0.3">
      <c r="B249" s="56">
        <f t="shared" si="4"/>
        <v>0</v>
      </c>
      <c r="C249" s="139" t="str">
        <f>'제품 추가'!AC188</f>
        <v>FLAMINGO</v>
      </c>
      <c r="D249" s="138">
        <f>IF($D$2="주말",INDEX(표5[#All],MATCH(C249,표5[[#All],[잉크]],0),18)+INDEX(표5[#All],MATCH(C249,표5[[#All],[잉크]],0),21),INDEX(표5[#All],MATCH(C249,표5[[#All],[잉크]],0),MATCH($D$2,표5[#Headers],0)+1))</f>
        <v>0</v>
      </c>
      <c r="E249" s="138">
        <f>IF($D$2="주말",INDEX(표5[#All],MATCH(C249,표5[[#All],[잉크]],0),19)+INDEX(표5[#All],MATCH(C249,표5[[#All],[잉크]],0),22),INDEX(표5[#All],MATCH(C249,표5[[#All],[잉크]],0),MATCH($D$2,표5[#Headers],0)+2))</f>
        <v>0</v>
      </c>
    </row>
    <row r="250" spans="2:5" ht="16.5" hidden="1" customHeight="1" x14ac:dyDescent="0.3">
      <c r="B250" s="56">
        <f t="shared" si="4"/>
        <v>0</v>
      </c>
      <c r="C250" s="139" t="str">
        <f>'제품 추가'!AC248</f>
        <v>IVORY</v>
      </c>
      <c r="D250" s="138">
        <f>IF($D$2="주말",INDEX(표5[#All],MATCH(C250,표5[[#All],[잉크]],0),18)+INDEX(표5[#All],MATCH(C250,표5[[#All],[잉크]],0),21),INDEX(표5[#All],MATCH(C250,표5[[#All],[잉크]],0),MATCH($D$2,표5[#Headers],0)+1))</f>
        <v>0</v>
      </c>
      <c r="E250" s="138">
        <f>IF($D$2="주말",INDEX(표5[#All],MATCH(C250,표5[[#All],[잉크]],0),19)+INDEX(표5[#All],MATCH(C250,표5[[#All],[잉크]],0),22),INDEX(표5[#All],MATCH(C250,표5[[#All],[잉크]],0),MATCH($D$2,표5[#Headers],0)+2))</f>
        <v>0</v>
      </c>
    </row>
    <row r="251" spans="2:5" ht="16.5" hidden="1" customHeight="1" x14ac:dyDescent="0.3">
      <c r="B251" s="56">
        <f t="shared" si="4"/>
        <v>0</v>
      </c>
      <c r="C251" s="139" t="str">
        <f>'제품 추가'!AC249</f>
        <v>JADE</v>
      </c>
      <c r="D251" s="138">
        <f>IF($D$2="주말",INDEX(표5[#All],MATCH(C251,표5[[#All],[잉크]],0),18)+INDEX(표5[#All],MATCH(C251,표5[[#All],[잉크]],0),21),INDEX(표5[#All],MATCH(C251,표5[[#All],[잉크]],0),MATCH($D$2,표5[#Headers],0)+1))</f>
        <v>0</v>
      </c>
      <c r="E251" s="138">
        <f>IF($D$2="주말",INDEX(표5[#All],MATCH(C251,표5[[#All],[잉크]],0),19)+INDEX(표5[#All],MATCH(C251,표5[[#All],[잉크]],0),22),INDEX(표5[#All],MATCH(C251,표5[[#All],[잉크]],0),MATCH($D$2,표5[#Headers],0)+2))</f>
        <v>0</v>
      </c>
    </row>
    <row r="252" spans="2:5" ht="16.5" hidden="1" customHeight="1" x14ac:dyDescent="0.3">
      <c r="B252" s="56">
        <f t="shared" si="4"/>
        <v>0</v>
      </c>
      <c r="C252" s="139" t="str">
        <f>'제품 추가'!AC250</f>
        <v>JAFFA</v>
      </c>
      <c r="D252" s="138">
        <f>IF($D$2="주말",INDEX(표5[#All],MATCH(C252,표5[[#All],[잉크]],0),18)+INDEX(표5[#All],MATCH(C252,표5[[#All],[잉크]],0),21),INDEX(표5[#All],MATCH(C252,표5[[#All],[잉크]],0),MATCH($D$2,표5[#Headers],0)+1))</f>
        <v>0</v>
      </c>
      <c r="E252" s="138">
        <f>IF($D$2="주말",INDEX(표5[#All],MATCH(C252,표5[[#All],[잉크]],0),19)+INDEX(표5[#All],MATCH(C252,표5[[#All],[잉크]],0),22),INDEX(표5[#All],MATCH(C252,표5[[#All],[잉크]],0),MATCH($D$2,표5[#Headers],0)+2))</f>
        <v>0</v>
      </c>
    </row>
    <row r="253" spans="2:5" hidden="1" x14ac:dyDescent="0.3">
      <c r="B253" s="56">
        <f t="shared" si="4"/>
        <v>0</v>
      </c>
      <c r="C253" s="139" t="str">
        <f>'제품 추가'!AC251</f>
        <v>JANE</v>
      </c>
      <c r="D253" s="138">
        <f>IF($D$2="주말",INDEX(표5[#All],MATCH(C253,표5[[#All],[잉크]],0),18)+INDEX(표5[#All],MATCH(C253,표5[[#All],[잉크]],0),21),INDEX(표5[#All],MATCH(C253,표5[[#All],[잉크]],0),MATCH($D$2,표5[#Headers],0)+1))</f>
        <v>0</v>
      </c>
      <c r="E253" s="138">
        <f>IF($D$2="주말",INDEX(표5[#All],MATCH(C253,표5[[#All],[잉크]],0),19)+INDEX(표5[#All],MATCH(C253,표5[[#All],[잉크]],0),22),INDEX(표5[#All],MATCH(C253,표5[[#All],[잉크]],0),MATCH($D$2,표5[#Headers],0)+2))</f>
        <v>0</v>
      </c>
    </row>
    <row r="254" spans="2:5" ht="16.5" hidden="1" customHeight="1" x14ac:dyDescent="0.3">
      <c r="B254" s="56">
        <f t="shared" si="4"/>
        <v>0</v>
      </c>
      <c r="C254" s="139" t="str">
        <f>'제품 추가'!AC252</f>
        <v>JAVA</v>
      </c>
      <c r="D254" s="138">
        <f>IF($D$2="주말",INDEX(표5[#All],MATCH(C254,표5[[#All],[잉크]],0),18)+INDEX(표5[#All],MATCH(C254,표5[[#All],[잉크]],0),21),INDEX(표5[#All],MATCH(C254,표5[[#All],[잉크]],0),MATCH($D$2,표5[#Headers],0)+1))</f>
        <v>0</v>
      </c>
      <c r="E254" s="138">
        <f>IF($D$2="주말",INDEX(표5[#All],MATCH(C254,표5[[#All],[잉크]],0),19)+INDEX(표5[#All],MATCH(C254,표5[[#All],[잉크]],0),22),INDEX(표5[#All],MATCH(C254,표5[[#All],[잉크]],0),MATCH($D$2,표5[#Headers],0)+2))</f>
        <v>0</v>
      </c>
    </row>
    <row r="255" spans="2:5" ht="16.5" hidden="1" customHeight="1" x14ac:dyDescent="0.3">
      <c r="B255" s="56">
        <f t="shared" si="4"/>
        <v>0</v>
      </c>
      <c r="C255" s="139" t="str">
        <f>'제품 추가'!AC253</f>
        <v>JAWS</v>
      </c>
      <c r="D255" s="138">
        <f>IF($D$2="주말",INDEX(표5[#All],MATCH(C255,표5[[#All],[잉크]],0),18)+INDEX(표5[#All],MATCH(C255,표5[[#All],[잉크]],0),21),INDEX(표5[#All],MATCH(C255,표5[[#All],[잉크]],0),MATCH($D$2,표5[#Headers],0)+1))</f>
        <v>0</v>
      </c>
      <c r="E255" s="138">
        <f>IF($D$2="주말",INDEX(표5[#All],MATCH(C255,표5[[#All],[잉크]],0),19)+INDEX(표5[#All],MATCH(C255,표5[[#All],[잉크]],0),22),INDEX(표5[#All],MATCH(C255,표5[[#All],[잉크]],0),MATCH($D$2,표5[#Headers],0)+2))</f>
        <v>0</v>
      </c>
    </row>
    <row r="256" spans="2:5" ht="16.5" hidden="1" customHeight="1" x14ac:dyDescent="0.3">
      <c r="B256" s="56">
        <f t="shared" si="4"/>
        <v>2</v>
      </c>
      <c r="C256" s="139" t="str">
        <f>'제품 추가'!AC254</f>
        <v>JAZZ</v>
      </c>
      <c r="D256" s="138">
        <f>IF($D$2="주말",INDEX(표5[#All],MATCH(C256,표5[[#All],[잉크]],0),18)+INDEX(표5[#All],MATCH(C256,표5[[#All],[잉크]],0),21),INDEX(표5[#All],MATCH(C256,표5[[#All],[잉크]],0),MATCH($D$2,표5[#Headers],0)+1))</f>
        <v>0</v>
      </c>
      <c r="E256" s="138">
        <f>IF($D$2="주말",INDEX(표5[#All],MATCH(C256,표5[[#All],[잉크]],0),19)+INDEX(표5[#All],MATCH(C256,표5[[#All],[잉크]],0),22),INDEX(표5[#All],MATCH(C256,표5[[#All],[잉크]],0),MATCH($D$2,표5[#Headers],0)+2))</f>
        <v>2</v>
      </c>
    </row>
    <row r="257" spans="2:7" ht="16.5" hidden="1" customHeight="1" x14ac:dyDescent="0.3">
      <c r="B257" s="56">
        <f t="shared" si="4"/>
        <v>0</v>
      </c>
      <c r="C257" s="139" t="str">
        <f>'제품 추가'!AC255</f>
        <v>JEAN</v>
      </c>
      <c r="D257" s="138">
        <f>IF($D$2="주말",INDEX(표5[#All],MATCH(C257,표5[[#All],[잉크]],0),18)+INDEX(표5[#All],MATCH(C257,표5[[#All],[잉크]],0),21),INDEX(표5[#All],MATCH(C257,표5[[#All],[잉크]],0),MATCH($D$2,표5[#Headers],0)+1))</f>
        <v>0</v>
      </c>
      <c r="E257" s="138">
        <f>IF($D$2="주말",INDEX(표5[#All],MATCH(C257,표5[[#All],[잉크]],0),19)+INDEX(표5[#All],MATCH(C257,표5[[#All],[잉크]],0),22),INDEX(표5[#All],MATCH(C257,표5[[#All],[잉크]],0),MATCH($D$2,표5[#Headers],0)+2))</f>
        <v>0</v>
      </c>
    </row>
    <row r="258" spans="2:7" ht="16.5" hidden="1" customHeight="1" x14ac:dyDescent="0.3">
      <c r="B258" s="56">
        <f t="shared" si="4"/>
        <v>0</v>
      </c>
      <c r="C258" s="139" t="str">
        <f>'제품 추가'!AC256</f>
        <v>JELLY</v>
      </c>
      <c r="D258" s="138">
        <f>IF($D$2="주말",INDEX(표5[#All],MATCH(C258,표5[[#All],[잉크]],0),18)+INDEX(표5[#All],MATCH(C258,표5[[#All],[잉크]],0),21),INDEX(표5[#All],MATCH(C258,표5[[#All],[잉크]],0),MATCH($D$2,표5[#Headers],0)+1))</f>
        <v>0</v>
      </c>
      <c r="E258" s="138">
        <f>IF($D$2="주말",INDEX(표5[#All],MATCH(C258,표5[[#All],[잉크]],0),19)+INDEX(표5[#All],MATCH(C258,표5[[#All],[잉크]],0),22),INDEX(표5[#All],MATCH(C258,표5[[#All],[잉크]],0),MATCH($D$2,표5[#Headers],0)+2))</f>
        <v>0</v>
      </c>
    </row>
    <row r="259" spans="2:7" ht="16.5" customHeight="1" x14ac:dyDescent="0.3">
      <c r="B259" s="56">
        <f t="shared" si="4"/>
        <v>0</v>
      </c>
      <c r="C259" s="139" t="str">
        <f>'제품 추가'!AC192</f>
        <v>FONDUE</v>
      </c>
      <c r="D259" s="138">
        <f>IF($D$2="주말",INDEX(표5[#All],MATCH(C259,표5[[#All],[잉크]],0),18)+INDEX(표5[#All],MATCH(C259,표5[[#All],[잉크]],0),21),INDEX(표5[#All],MATCH(C259,표5[[#All],[잉크]],0),MATCH($D$2,표5[#Headers],0)+1))</f>
        <v>0</v>
      </c>
      <c r="E259" s="138">
        <f>IF($D$2="주말",INDEX(표5[#All],MATCH(C259,표5[[#All],[잉크]],0),19)+INDEX(표5[#All],MATCH(C259,표5[[#All],[잉크]],0),22),INDEX(표5[#All],MATCH(C259,표5[[#All],[잉크]],0),MATCH($D$2,표5[#Headers],0)+2))</f>
        <v>0</v>
      </c>
    </row>
    <row r="260" spans="2:7" ht="16.5" hidden="1" customHeight="1" x14ac:dyDescent="0.3">
      <c r="B260" s="56">
        <f t="shared" si="4"/>
        <v>0</v>
      </c>
      <c r="C260" s="139" t="str">
        <f>'제품 추가'!AC258</f>
        <v>JET</v>
      </c>
      <c r="D260" s="138">
        <f>IF($D$2="주말",INDEX(표5[#All],MATCH(C260,표5[[#All],[잉크]],0),18)+INDEX(표5[#All],MATCH(C260,표5[[#All],[잉크]],0),21),INDEX(표5[#All],MATCH(C260,표5[[#All],[잉크]],0),MATCH($D$2,표5[#Headers],0)+1))</f>
        <v>0</v>
      </c>
      <c r="E260" s="138">
        <f>IF($D$2="주말",INDEX(표5[#All],MATCH(C260,표5[[#All],[잉크]],0),19)+INDEX(표5[#All],MATCH(C260,표5[[#All],[잉크]],0),22),INDEX(표5[#All],MATCH(C260,표5[[#All],[잉크]],0),MATCH($D$2,표5[#Headers],0)+2))</f>
        <v>0</v>
      </c>
      <c r="G260" t="s">
        <v>4721</v>
      </c>
    </row>
    <row r="261" spans="2:7" x14ac:dyDescent="0.3">
      <c r="B261" s="56">
        <f t="shared" si="4"/>
        <v>0</v>
      </c>
      <c r="C261" s="139" t="str">
        <f>'제품 추가'!AC1053</f>
        <v>GANACHE</v>
      </c>
      <c r="D261" s="138">
        <f>IF($D$2="주말",INDEX(표5[#All],MATCH(C261,표5[[#All],[잉크]],0),18)+INDEX(표5[#All],MATCH(C261,표5[[#All],[잉크]],0),21),INDEX(표5[#All],MATCH(C261,표5[[#All],[잉크]],0),MATCH($D$2,표5[#Headers],0)+1))</f>
        <v>0</v>
      </c>
      <c r="E261" s="138">
        <f>IF($D$2="주말",INDEX(표5[#All],MATCH(C261,표5[[#All],[잉크]],0),19)+INDEX(표5[#All],MATCH(C261,표5[[#All],[잉크]],0),22),INDEX(표5[#All],MATCH(C261,표5[[#All],[잉크]],0),MATCH($D$2,표5[#Headers],0)+2))</f>
        <v>0</v>
      </c>
    </row>
    <row r="262" spans="2:7" ht="16.5" hidden="1" customHeight="1" x14ac:dyDescent="0.3">
      <c r="B262" s="56">
        <f t="shared" si="4"/>
        <v>0</v>
      </c>
      <c r="C262" s="139" t="str">
        <f>'제품 추가'!AC260</f>
        <v>KITTEN</v>
      </c>
      <c r="D262" s="138">
        <f>IF($D$2="주말",INDEX(표5[#All],MATCH(C262,표5[[#All],[잉크]],0),18)+INDEX(표5[#All],MATCH(C262,표5[[#All],[잉크]],0),21),INDEX(표5[#All],MATCH(C262,표5[[#All],[잉크]],0),MATCH($D$2,표5[#Headers],0)+1))</f>
        <v>0</v>
      </c>
      <c r="E262" s="138">
        <f>IF($D$2="주말",INDEX(표5[#All],MATCH(C262,표5[[#All],[잉크]],0),19)+INDEX(표5[#All],MATCH(C262,표5[[#All],[잉크]],0),22),INDEX(표5[#All],MATCH(C262,표5[[#All],[잉크]],0),MATCH($D$2,표5[#Headers],0)+2))</f>
        <v>0</v>
      </c>
    </row>
    <row r="263" spans="2:7" ht="16.5" hidden="1" customHeight="1" x14ac:dyDescent="0.3">
      <c r="B263" s="56">
        <f t="shared" si="4"/>
        <v>0</v>
      </c>
      <c r="C263" s="139" t="str">
        <f>'제품 추가'!AC261</f>
        <v>KOALA</v>
      </c>
      <c r="D263" s="138">
        <f>IF($D$2="주말",INDEX(표5[#All],MATCH(C263,표5[[#All],[잉크]],0),18)+INDEX(표5[#All],MATCH(C263,표5[[#All],[잉크]],0),21),INDEX(표5[#All],MATCH(C263,표5[[#All],[잉크]],0),MATCH($D$2,표5[#Headers],0)+1))</f>
        <v>0</v>
      </c>
      <c r="E263" s="138">
        <f>IF($D$2="주말",INDEX(표5[#All],MATCH(C263,표5[[#All],[잉크]],0),19)+INDEX(표5[#All],MATCH(C263,표5[[#All],[잉크]],0),22),INDEX(표5[#All],MATCH(C263,표5[[#All],[잉크]],0),MATCH($D$2,표5[#Headers],0)+2))</f>
        <v>0</v>
      </c>
    </row>
    <row r="264" spans="2:7" ht="16.5" hidden="1" customHeight="1" x14ac:dyDescent="0.3">
      <c r="B264" s="56">
        <f t="shared" si="4"/>
        <v>0</v>
      </c>
      <c r="C264" s="139" t="str">
        <f>'제품 추가'!AC262</f>
        <v>KODIAK</v>
      </c>
      <c r="D264" s="138">
        <f>IF($D$2="주말",INDEX(표5[#All],MATCH(C264,표5[[#All],[잉크]],0),18)+INDEX(표5[#All],MATCH(C264,표5[[#All],[잉크]],0),21),INDEX(표5[#All],MATCH(C264,표5[[#All],[잉크]],0),MATCH($D$2,표5[#Headers],0)+1))</f>
        <v>0</v>
      </c>
      <c r="E264" s="138">
        <f>IF($D$2="주말",INDEX(표5[#All],MATCH(C264,표5[[#All],[잉크]],0),19)+INDEX(표5[#All],MATCH(C264,표5[[#All],[잉크]],0),22),INDEX(표5[#All],MATCH(C264,표5[[#All],[잉크]],0),MATCH($D$2,표5[#Headers],0)+2))</f>
        <v>0</v>
      </c>
    </row>
    <row r="265" spans="2:7" ht="16.5" hidden="1" customHeight="1" x14ac:dyDescent="0.3">
      <c r="B265" s="56">
        <f t="shared" si="4"/>
        <v>0</v>
      </c>
      <c r="C265" s="139" t="str">
        <f>'제품 추가'!AC263</f>
        <v>KYOCHON</v>
      </c>
      <c r="D265" s="138">
        <f>IF($D$2="주말",INDEX(표5[#All],MATCH(C265,표5[[#All],[잉크]],0),18)+INDEX(표5[#All],MATCH(C265,표5[[#All],[잉크]],0),21),INDEX(표5[#All],MATCH(C265,표5[[#All],[잉크]],0),MATCH($D$2,표5[#Headers],0)+1))</f>
        <v>0</v>
      </c>
      <c r="E265" s="138">
        <f>IF($D$2="주말",INDEX(표5[#All],MATCH(C265,표5[[#All],[잉크]],0),19)+INDEX(표5[#All],MATCH(C265,표5[[#All],[잉크]],0),22),INDEX(표5[#All],MATCH(C265,표5[[#All],[잉크]],0),MATCH($D$2,표5[#Headers],0)+2))</f>
        <v>0</v>
      </c>
    </row>
    <row r="266" spans="2:7" ht="16.5" hidden="1" customHeight="1" x14ac:dyDescent="0.3">
      <c r="B266" s="56">
        <f t="shared" si="4"/>
        <v>0</v>
      </c>
      <c r="C266" s="139" t="str">
        <f>'제품 추가'!AC264</f>
        <v>LACOSTE</v>
      </c>
      <c r="D266" s="138">
        <f>IF($D$2="주말",INDEX(표5[#All],MATCH(C266,표5[[#All],[잉크]],0),18)+INDEX(표5[#All],MATCH(C266,표5[[#All],[잉크]],0),21),INDEX(표5[#All],MATCH(C266,표5[[#All],[잉크]],0),MATCH($D$2,표5[#Headers],0)+1))</f>
        <v>0</v>
      </c>
      <c r="E266" s="138">
        <f>IF($D$2="주말",INDEX(표5[#All],MATCH(C266,표5[[#All],[잉크]],0),19)+INDEX(표5[#All],MATCH(C266,표5[[#All],[잉크]],0),22),INDEX(표5[#All],MATCH(C266,표5[[#All],[잉크]],0),MATCH($D$2,표5[#Headers],0)+2))</f>
        <v>0</v>
      </c>
    </row>
    <row r="267" spans="2:7" ht="16.5" hidden="1" customHeight="1" x14ac:dyDescent="0.3">
      <c r="B267" s="56">
        <f t="shared" si="4"/>
        <v>0</v>
      </c>
      <c r="C267" s="139" t="str">
        <f>'제품 추가'!AC265</f>
        <v>LAPIS</v>
      </c>
      <c r="D267" s="138">
        <f>IF($D$2="주말",INDEX(표5[#All],MATCH(C267,표5[[#All],[잉크]],0),18)+INDEX(표5[#All],MATCH(C267,표5[[#All],[잉크]],0),21),INDEX(표5[#All],MATCH(C267,표5[[#All],[잉크]],0),MATCH($D$2,표5[#Headers],0)+1))</f>
        <v>0</v>
      </c>
      <c r="E267" s="138">
        <f>IF($D$2="주말",INDEX(표5[#All],MATCH(C267,표5[[#All],[잉크]],0),19)+INDEX(표5[#All],MATCH(C267,표5[[#All],[잉크]],0),22),INDEX(표5[#All],MATCH(C267,표5[[#All],[잉크]],0),MATCH($D$2,표5[#Headers],0)+2))</f>
        <v>0</v>
      </c>
    </row>
    <row r="268" spans="2:7" ht="16.5" customHeight="1" x14ac:dyDescent="0.3">
      <c r="B268" s="56">
        <f t="shared" si="4"/>
        <v>0</v>
      </c>
      <c r="C268" s="139" t="str">
        <f>'제품 추가'!AC754</f>
        <v>GANSIK</v>
      </c>
      <c r="D268" s="138">
        <f>IF($D$2="주말",INDEX(표5[#All],MATCH(C268,표5[[#All],[잉크]],0),18)+INDEX(표5[#All],MATCH(C268,표5[[#All],[잉크]],0),21),INDEX(표5[#All],MATCH(C268,표5[[#All],[잉크]],0),MATCH($D$2,표5[#Headers],0)+1))</f>
        <v>0</v>
      </c>
      <c r="E268" s="138">
        <f>IF($D$2="주말",INDEX(표5[#All],MATCH(C268,표5[[#All],[잉크]],0),19)+INDEX(표5[#All],MATCH(C268,표5[[#All],[잉크]],0),22),INDEX(표5[#All],MATCH(C268,표5[[#All],[잉크]],0),MATCH($D$2,표5[#Headers],0)+2))</f>
        <v>0</v>
      </c>
    </row>
    <row r="269" spans="2:7" ht="16.5" hidden="1" customHeight="1" x14ac:dyDescent="0.3">
      <c r="B269" s="56">
        <f t="shared" si="4"/>
        <v>0</v>
      </c>
      <c r="C269" s="139" t="str">
        <f>'제품 추가'!AC267</f>
        <v>LATTE</v>
      </c>
      <c r="D269" s="138">
        <f>IF($D$2="주말",INDEX(표5[#All],MATCH(C269,표5[[#All],[잉크]],0),18)+INDEX(표5[#All],MATCH(C269,표5[[#All],[잉크]],0),21),INDEX(표5[#All],MATCH(C269,표5[[#All],[잉크]],0),MATCH($D$2,표5[#Headers],0)+1))</f>
        <v>0</v>
      </c>
      <c r="E269" s="138">
        <f>IF($D$2="주말",INDEX(표5[#All],MATCH(C269,표5[[#All],[잉크]],0),19)+INDEX(표5[#All],MATCH(C269,표5[[#All],[잉크]],0),22),INDEX(표5[#All],MATCH(C269,표5[[#All],[잉크]],0),MATCH($D$2,표5[#Headers],0)+2))</f>
        <v>0</v>
      </c>
    </row>
    <row r="270" spans="2:7" ht="16.5" hidden="1" customHeight="1" x14ac:dyDescent="0.3">
      <c r="B270" s="56">
        <f t="shared" si="4"/>
        <v>0</v>
      </c>
      <c r="C270" s="139" t="str">
        <f>'제품 추가'!AC268</f>
        <v>LAVENDER</v>
      </c>
      <c r="D270" s="138">
        <f>IF($D$2="주말",INDEX(표5[#All],MATCH(C270,표5[[#All],[잉크]],0),18)+INDEX(표5[#All],MATCH(C270,표5[[#All],[잉크]],0),21),INDEX(표5[#All],MATCH(C270,표5[[#All],[잉크]],0),MATCH($D$2,표5[#Headers],0)+1))</f>
        <v>0</v>
      </c>
      <c r="E270" s="138">
        <f>IF($D$2="주말",INDEX(표5[#All],MATCH(C270,표5[[#All],[잉크]],0),19)+INDEX(표5[#All],MATCH(C270,표5[[#All],[잉크]],0),22),INDEX(표5[#All],MATCH(C270,표5[[#All],[잉크]],0),MATCH($D$2,표5[#Headers],0)+2))</f>
        <v>0</v>
      </c>
    </row>
    <row r="271" spans="2:7" ht="16.5" hidden="1" customHeight="1" x14ac:dyDescent="0.3">
      <c r="B271" s="56">
        <f t="shared" si="4"/>
        <v>0</v>
      </c>
      <c r="C271" s="139" t="str">
        <f>'제품 추가'!AC269</f>
        <v>LAWN</v>
      </c>
      <c r="D271" s="138">
        <f>IF($D$2="주말",INDEX(표5[#All],MATCH(C271,표5[[#All],[잉크]],0),18)+INDEX(표5[#All],MATCH(C271,표5[[#All],[잉크]],0),21),INDEX(표5[#All],MATCH(C271,표5[[#All],[잉크]],0),MATCH($D$2,표5[#Headers],0)+1))</f>
        <v>0</v>
      </c>
      <c r="E271" s="138">
        <f>IF($D$2="주말",INDEX(표5[#All],MATCH(C271,표5[[#All],[잉크]],0),19)+INDEX(표5[#All],MATCH(C271,표5[[#All],[잉크]],0),22),INDEX(표5[#All],MATCH(C271,표5[[#All],[잉크]],0),MATCH($D$2,표5[#Headers],0)+2))</f>
        <v>0</v>
      </c>
    </row>
    <row r="272" spans="2:7" ht="16.5" hidden="1" customHeight="1" x14ac:dyDescent="0.3">
      <c r="B272" s="56">
        <f t="shared" ref="B272:B335" si="5">IFERROR(SUM(D272:E272),0)</f>
        <v>0</v>
      </c>
      <c r="C272" s="139" t="str">
        <f>'제품 추가'!AC270</f>
        <v>LAZULI</v>
      </c>
      <c r="D272" s="138">
        <f>IF($D$2="주말",INDEX(표5[#All],MATCH(C272,표5[[#All],[잉크]],0),18)+INDEX(표5[#All],MATCH(C272,표5[[#All],[잉크]],0),21),INDEX(표5[#All],MATCH(C272,표5[[#All],[잉크]],0),MATCH($D$2,표5[#Headers],0)+1))</f>
        <v>0</v>
      </c>
      <c r="E272" s="138">
        <f>IF($D$2="주말",INDEX(표5[#All],MATCH(C272,표5[[#All],[잉크]],0),19)+INDEX(표5[#All],MATCH(C272,표5[[#All],[잉크]],0),22),INDEX(표5[#All],MATCH(C272,표5[[#All],[잉크]],0),MATCH($D$2,표5[#Headers],0)+2))</f>
        <v>0</v>
      </c>
    </row>
    <row r="273" spans="2:5" ht="16.5" hidden="1" customHeight="1" x14ac:dyDescent="0.3">
      <c r="B273" s="56">
        <f t="shared" si="5"/>
        <v>0</v>
      </c>
      <c r="C273" s="139" t="str">
        <f>'제품 추가'!AC271</f>
        <v>LEAF</v>
      </c>
      <c r="D273" s="138">
        <f>IF($D$2="주말",INDEX(표5[#All],MATCH(C273,표5[[#All],[잉크]],0),18)+INDEX(표5[#All],MATCH(C273,표5[[#All],[잉크]],0),21),INDEX(표5[#All],MATCH(C273,표5[[#All],[잉크]],0),MATCH($D$2,표5[#Headers],0)+1))</f>
        <v>0</v>
      </c>
      <c r="E273" s="138">
        <f>IF($D$2="주말",INDEX(표5[#All],MATCH(C273,표5[[#All],[잉크]],0),19)+INDEX(표5[#All],MATCH(C273,표5[[#All],[잉크]],0),22),INDEX(표5[#All],MATCH(C273,표5[[#All],[잉크]],0),MATCH($D$2,표5[#Headers],0)+2))</f>
        <v>0</v>
      </c>
    </row>
    <row r="274" spans="2:5" ht="16.5" hidden="1" customHeight="1" x14ac:dyDescent="0.3">
      <c r="B274" s="56">
        <f t="shared" si="5"/>
        <v>0</v>
      </c>
      <c r="C274" s="139" t="str">
        <f>'제품 추가'!AC272</f>
        <v>LEATHER</v>
      </c>
      <c r="D274" s="138">
        <f>IF($D$2="주말",INDEX(표5[#All],MATCH(C274,표5[[#All],[잉크]],0),18)+INDEX(표5[#All],MATCH(C274,표5[[#All],[잉크]],0),21),INDEX(표5[#All],MATCH(C274,표5[[#All],[잉크]],0),MATCH($D$2,표5[#Headers],0)+1))</f>
        <v>0</v>
      </c>
      <c r="E274" s="138">
        <f>IF($D$2="주말",INDEX(표5[#All],MATCH(C274,표5[[#All],[잉크]],0),19)+INDEX(표5[#All],MATCH(C274,표5[[#All],[잉크]],0),22),INDEX(표5[#All],MATCH(C274,표5[[#All],[잉크]],0),MATCH($D$2,표5[#Headers],0)+2))</f>
        <v>0</v>
      </c>
    </row>
    <row r="275" spans="2:5" ht="16.5" hidden="1" customHeight="1" x14ac:dyDescent="0.3">
      <c r="B275" s="56">
        <f t="shared" si="5"/>
        <v>0</v>
      </c>
      <c r="C275" s="139" t="str">
        <f>'제품 추가'!AC273</f>
        <v>LEMON</v>
      </c>
      <c r="D275" s="138">
        <f>IF($D$2="주말",INDEX(표5[#All],MATCH(C275,표5[[#All],[잉크]],0),18)+INDEX(표5[#All],MATCH(C275,표5[[#All],[잉크]],0),21),INDEX(표5[#All],MATCH(C275,표5[[#All],[잉크]],0),MATCH($D$2,표5[#Headers],0)+1))</f>
        <v>0</v>
      </c>
      <c r="E275" s="138">
        <f>IF($D$2="주말",INDEX(표5[#All],MATCH(C275,표5[[#All],[잉크]],0),19)+INDEX(표5[#All],MATCH(C275,표5[[#All],[잉크]],0),22),INDEX(표5[#All],MATCH(C275,표5[[#All],[잉크]],0),MATCH($D$2,표5[#Headers],0)+2))</f>
        <v>0</v>
      </c>
    </row>
    <row r="276" spans="2:5" ht="16.5" hidden="1" customHeight="1" x14ac:dyDescent="0.3">
      <c r="B276" s="56">
        <f t="shared" si="5"/>
        <v>0</v>
      </c>
      <c r="C276" s="139" t="str">
        <f>'제품 추가'!AC274</f>
        <v>LICORICE</v>
      </c>
      <c r="D276" s="138">
        <f>IF($D$2="주말",INDEX(표5[#All],MATCH(C276,표5[[#All],[잉크]],0),18)+INDEX(표5[#All],MATCH(C276,표5[[#All],[잉크]],0),21),INDEX(표5[#All],MATCH(C276,표5[[#All],[잉크]],0),MATCH($D$2,표5[#Headers],0)+1))</f>
        <v>0</v>
      </c>
      <c r="E276" s="138">
        <f>IF($D$2="주말",INDEX(표5[#All],MATCH(C276,표5[[#All],[잉크]],0),19)+INDEX(표5[#All],MATCH(C276,표5[[#All],[잉크]],0),22),INDEX(표5[#All],MATCH(C276,표5[[#All],[잉크]],0),MATCH($D$2,표5[#Headers],0)+2))</f>
        <v>0</v>
      </c>
    </row>
    <row r="277" spans="2:5" ht="16.5" hidden="1" customHeight="1" x14ac:dyDescent="0.3">
      <c r="B277" s="56">
        <f t="shared" si="5"/>
        <v>0</v>
      </c>
      <c r="C277" s="139" t="str">
        <f>'제품 추가'!AC275</f>
        <v>LILAC</v>
      </c>
      <c r="D277" s="138">
        <f>IF($D$2="주말",INDEX(표5[#All],MATCH(C277,표5[[#All],[잉크]],0),18)+INDEX(표5[#All],MATCH(C277,표5[[#All],[잉크]],0),21),INDEX(표5[#All],MATCH(C277,표5[[#All],[잉크]],0),MATCH($D$2,표5[#Headers],0)+1))</f>
        <v>0</v>
      </c>
      <c r="E277" s="138">
        <f>IF($D$2="주말",INDEX(표5[#All],MATCH(C277,표5[[#All],[잉크]],0),19)+INDEX(표5[#All],MATCH(C277,표5[[#All],[잉크]],0),22),INDEX(표5[#All],MATCH(C277,표5[[#All],[잉크]],0),MATCH($D$2,표5[#Headers],0)+2))</f>
        <v>0</v>
      </c>
    </row>
    <row r="278" spans="2:5" ht="16.5" hidden="1" customHeight="1" x14ac:dyDescent="0.3">
      <c r="B278" s="56">
        <f t="shared" si="5"/>
        <v>0</v>
      </c>
      <c r="C278" s="139" t="str">
        <f>'제품 추가'!AC276</f>
        <v>LIMESTONE</v>
      </c>
      <c r="D278" s="138">
        <f>IF($D$2="주말",INDEX(표5[#All],MATCH(C278,표5[[#All],[잉크]],0),18)+INDEX(표5[#All],MATCH(C278,표5[[#All],[잉크]],0),21),INDEX(표5[#All],MATCH(C278,표5[[#All],[잉크]],0),MATCH($D$2,표5[#Headers],0)+1))</f>
        <v>0</v>
      </c>
      <c r="E278" s="138">
        <f>IF($D$2="주말",INDEX(표5[#All],MATCH(C278,표5[[#All],[잉크]],0),19)+INDEX(표5[#All],MATCH(C278,표5[[#All],[잉크]],0),22),INDEX(표5[#All],MATCH(C278,표5[[#All],[잉크]],0),MATCH($D$2,표5[#Headers],0)+2))</f>
        <v>0</v>
      </c>
    </row>
    <row r="279" spans="2:5" ht="16.5" hidden="1" customHeight="1" x14ac:dyDescent="0.3">
      <c r="B279" s="56">
        <f t="shared" si="5"/>
        <v>0</v>
      </c>
      <c r="C279" s="139" t="str">
        <f>'제품 추가'!AC277</f>
        <v>LIMO</v>
      </c>
      <c r="D279" s="138">
        <f>IF($D$2="주말",INDEX(표5[#All],MATCH(C279,표5[[#All],[잉크]],0),18)+INDEX(표5[#All],MATCH(C279,표5[[#All],[잉크]],0),21),INDEX(표5[#All],MATCH(C279,표5[[#All],[잉크]],0),MATCH($D$2,표5[#Headers],0)+1))</f>
        <v>0</v>
      </c>
      <c r="E279" s="138">
        <f>IF($D$2="주말",INDEX(표5[#All],MATCH(C279,표5[[#All],[잉크]],0),19)+INDEX(표5[#All],MATCH(C279,표5[[#All],[잉크]],0),22),INDEX(표5[#All],MATCH(C279,표5[[#All],[잉크]],0),MATCH($D$2,표5[#Headers],0)+2))</f>
        <v>0</v>
      </c>
    </row>
    <row r="280" spans="2:5" ht="16.5" hidden="1" customHeight="1" x14ac:dyDescent="0.3">
      <c r="B280" s="56">
        <f t="shared" si="5"/>
        <v>2</v>
      </c>
      <c r="C280" s="139" t="str">
        <f>'제품 추가'!AC278</f>
        <v>LION</v>
      </c>
      <c r="D280" s="138">
        <f>IF($D$2="주말",INDEX(표5[#All],MATCH(C280,표5[[#All],[잉크]],0),18)+INDEX(표5[#All],MATCH(C280,표5[[#All],[잉크]],0),21),INDEX(표5[#All],MATCH(C280,표5[[#All],[잉크]],0),MATCH($D$2,표5[#Headers],0)+1))</f>
        <v>2</v>
      </c>
      <c r="E280" s="138">
        <f>IF($D$2="주말",INDEX(표5[#All],MATCH(C280,표5[[#All],[잉크]],0),19)+INDEX(표5[#All],MATCH(C280,표5[[#All],[잉크]],0),22),INDEX(표5[#All],MATCH(C280,표5[[#All],[잉크]],0),MATCH($D$2,표5[#Headers],0)+2))</f>
        <v>0</v>
      </c>
    </row>
    <row r="281" spans="2:5" ht="16.5" hidden="1" customHeight="1" x14ac:dyDescent="0.3">
      <c r="B281" s="56">
        <f t="shared" si="5"/>
        <v>0</v>
      </c>
      <c r="C281" s="139" t="str">
        <f>'제품 추가'!AC279</f>
        <v>LIZARD</v>
      </c>
      <c r="D281" s="138">
        <f>IF($D$2="주말",INDEX(표5[#All],MATCH(C281,표5[[#All],[잉크]],0),18)+INDEX(표5[#All],MATCH(C281,표5[[#All],[잉크]],0),21),INDEX(표5[#All],MATCH(C281,표5[[#All],[잉크]],0),MATCH($D$2,표5[#Headers],0)+1))</f>
        <v>0</v>
      </c>
      <c r="E281" s="138">
        <f>IF($D$2="주말",INDEX(표5[#All],MATCH(C281,표5[[#All],[잉크]],0),19)+INDEX(표5[#All],MATCH(C281,표5[[#All],[잉크]],0),22),INDEX(표5[#All],MATCH(C281,표5[[#All],[잉크]],0),MATCH($D$2,표5[#Headers],0)+2))</f>
        <v>0</v>
      </c>
    </row>
    <row r="282" spans="2:5" ht="16.5" hidden="1" customHeight="1" x14ac:dyDescent="0.3">
      <c r="B282" s="56">
        <f t="shared" si="5"/>
        <v>0</v>
      </c>
      <c r="C282" s="139" t="str">
        <f>'제품 추가'!AC280</f>
        <v>LOG</v>
      </c>
      <c r="D282" s="138">
        <f>IF($D$2="주말",INDEX(표5[#All],MATCH(C282,표5[[#All],[잉크]],0),18)+INDEX(표5[#All],MATCH(C282,표5[[#All],[잉크]],0),21),INDEX(표5[#All],MATCH(C282,표5[[#All],[잉크]],0),MATCH($D$2,표5[#Headers],0)+1))</f>
        <v>0</v>
      </c>
      <c r="E282" s="138">
        <f>IF($D$2="주말",INDEX(표5[#All],MATCH(C282,표5[[#All],[잉크]],0),19)+INDEX(표5[#All],MATCH(C282,표5[[#All],[잉크]],0),22),INDEX(표5[#All],MATCH(C282,표5[[#All],[잉크]],0),MATCH($D$2,표5[#Headers],0)+2))</f>
        <v>0</v>
      </c>
    </row>
    <row r="283" spans="2:5" ht="16.5" hidden="1" customHeight="1" x14ac:dyDescent="0.3">
      <c r="B283" s="56">
        <f t="shared" si="5"/>
        <v>0</v>
      </c>
      <c r="C283" s="139" t="str">
        <f>'제품 추가'!AC281</f>
        <v>LUNAR</v>
      </c>
      <c r="D283" s="138">
        <f>IF($D$2="주말",INDEX(표5[#All],MATCH(C283,표5[[#All],[잉크]],0),18)+INDEX(표5[#All],MATCH(C283,표5[[#All],[잉크]],0),21),INDEX(표5[#All],MATCH(C283,표5[[#All],[잉크]],0),MATCH($D$2,표5[#Headers],0)+1))</f>
        <v>0</v>
      </c>
      <c r="E283" s="138">
        <f>IF($D$2="주말",INDEX(표5[#All],MATCH(C283,표5[[#All],[잉크]],0),19)+INDEX(표5[#All],MATCH(C283,표5[[#All],[잉크]],0),22),INDEX(표5[#All],MATCH(C283,표5[[#All],[잉크]],0),MATCH($D$2,표5[#Headers],0)+2))</f>
        <v>0</v>
      </c>
    </row>
    <row r="284" spans="2:5" ht="16.5" customHeight="1" x14ac:dyDescent="0.3">
      <c r="B284" s="56">
        <f t="shared" si="5"/>
        <v>0</v>
      </c>
      <c r="C284" s="139" t="str">
        <f>'제품 추가'!AC732</f>
        <v>GGAMANG</v>
      </c>
      <c r="D284" s="138">
        <f>IF($D$2="주말",INDEX(표5[#All],MATCH(C284,표5[[#All],[잉크]],0),18)+INDEX(표5[#All],MATCH(C284,표5[[#All],[잉크]],0),21),INDEX(표5[#All],MATCH(C284,표5[[#All],[잉크]],0),MATCH($D$2,표5[#Headers],0)+1))</f>
        <v>0</v>
      </c>
      <c r="E284" s="138">
        <f>IF($D$2="주말",INDEX(표5[#All],MATCH(C284,표5[[#All],[잉크]],0),19)+INDEX(표5[#All],MATCH(C284,표5[[#All],[잉크]],0),22),INDEX(표5[#All],MATCH(C284,표5[[#All],[잉크]],0),MATCH($D$2,표5[#Headers],0)+2))</f>
        <v>0</v>
      </c>
    </row>
    <row r="285" spans="2:5" ht="16.5" hidden="1" customHeight="1" x14ac:dyDescent="0.3">
      <c r="B285" s="56">
        <f t="shared" si="5"/>
        <v>0</v>
      </c>
      <c r="C285" s="139" t="str">
        <f>'제품 추가'!AC283</f>
        <v>LVIENNA</v>
      </c>
      <c r="D285" s="138">
        <f>IF($D$2="주말",INDEX(표5[#All],MATCH(C285,표5[[#All],[잉크]],0),18)+INDEX(표5[#All],MATCH(C285,표5[[#All],[잉크]],0),21),INDEX(표5[#All],MATCH(C285,표5[[#All],[잉크]],0),MATCH($D$2,표5[#Headers],0)+1))</f>
        <v>0</v>
      </c>
      <c r="E285" s="138">
        <f>IF($D$2="주말",INDEX(표5[#All],MATCH(C285,표5[[#All],[잉크]],0),19)+INDEX(표5[#All],MATCH(C285,표5[[#All],[잉크]],0),22),INDEX(표5[#All],MATCH(C285,표5[[#All],[잉크]],0),MATCH($D$2,표5[#Headers],0)+2))</f>
        <v>0</v>
      </c>
    </row>
    <row r="286" spans="2:5" ht="16.5" hidden="1" customHeight="1" x14ac:dyDescent="0.3">
      <c r="B286" s="56">
        <f t="shared" si="5"/>
        <v>0</v>
      </c>
      <c r="C286" s="139" t="str">
        <f>'제품 추가'!AC284</f>
        <v>MACARONI</v>
      </c>
      <c r="D286" s="138">
        <f>IF($D$2="주말",INDEX(표5[#All],MATCH(C286,표5[[#All],[잉크]],0),18)+INDEX(표5[#All],MATCH(C286,표5[[#All],[잉크]],0),21),INDEX(표5[#All],MATCH(C286,표5[[#All],[잉크]],0),MATCH($D$2,표5[#Headers],0)+1))</f>
        <v>0</v>
      </c>
      <c r="E286" s="138">
        <f>IF($D$2="주말",INDEX(표5[#All],MATCH(C286,표5[[#All],[잉크]],0),19)+INDEX(표5[#All],MATCH(C286,표5[[#All],[잉크]],0),22),INDEX(표5[#All],MATCH(C286,표5[[#All],[잉크]],0),MATCH($D$2,표5[#Headers],0)+2))</f>
        <v>0</v>
      </c>
    </row>
    <row r="287" spans="2:5" ht="16.5" hidden="1" customHeight="1" x14ac:dyDescent="0.3">
      <c r="B287" s="56">
        <f t="shared" si="5"/>
        <v>2</v>
      </c>
      <c r="C287" s="139" t="str">
        <f>'제품 추가'!AC285</f>
        <v>MADDER</v>
      </c>
      <c r="D287" s="138">
        <f>IF($D$2="주말",INDEX(표5[#All],MATCH(C287,표5[[#All],[잉크]],0),18)+INDEX(표5[#All],MATCH(C287,표5[[#All],[잉크]],0),21),INDEX(표5[#All],MATCH(C287,표5[[#All],[잉크]],0),MATCH($D$2,표5[#Headers],0)+1))</f>
        <v>0</v>
      </c>
      <c r="E287" s="138">
        <f>IF($D$2="주말",INDEX(표5[#All],MATCH(C287,표5[[#All],[잉크]],0),19)+INDEX(표5[#All],MATCH(C287,표5[[#All],[잉크]],0),22),INDEX(표5[#All],MATCH(C287,표5[[#All],[잉크]],0),MATCH($D$2,표5[#Headers],0)+2))</f>
        <v>2</v>
      </c>
    </row>
    <row r="288" spans="2:5" ht="16.5" hidden="1" customHeight="1" x14ac:dyDescent="0.3">
      <c r="B288" s="56">
        <f t="shared" si="5"/>
        <v>0</v>
      </c>
      <c r="C288" s="139" t="str">
        <f>'제품 추가'!AC286</f>
        <v>MAGPIE</v>
      </c>
      <c r="D288" s="138">
        <f>IF($D$2="주말",INDEX(표5[#All],MATCH(C288,표5[[#All],[잉크]],0),18)+INDEX(표5[#All],MATCH(C288,표5[[#All],[잉크]],0),21),INDEX(표5[#All],MATCH(C288,표5[[#All],[잉크]],0),MATCH($D$2,표5[#Headers],0)+1))</f>
        <v>0</v>
      </c>
      <c r="E288" s="138">
        <f>IF($D$2="주말",INDEX(표5[#All],MATCH(C288,표5[[#All],[잉크]],0),19)+INDEX(표5[#All],MATCH(C288,표5[[#All],[잉크]],0),22),INDEX(표5[#All],MATCH(C288,표5[[#All],[잉크]],0),MATCH($D$2,표5[#Headers],0)+2))</f>
        <v>0</v>
      </c>
    </row>
    <row r="289" spans="2:5" ht="16.5" hidden="1" customHeight="1" x14ac:dyDescent="0.3">
      <c r="B289" s="56">
        <f t="shared" si="5"/>
        <v>0</v>
      </c>
      <c r="C289" s="139" t="str">
        <f>'제품 추가'!AC203</f>
        <v>GARFIELD</v>
      </c>
      <c r="D289" s="138">
        <f>IF($D$2="주말",INDEX(표5[#All],MATCH(C289,표5[[#All],[잉크]],0),18)+INDEX(표5[#All],MATCH(C289,표5[[#All],[잉크]],0),21),INDEX(표5[#All],MATCH(C289,표5[[#All],[잉크]],0),MATCH($D$2,표5[#Headers],0)+1))</f>
        <v>0</v>
      </c>
      <c r="E289" s="138">
        <f>IF($D$2="주말",INDEX(표5[#All],MATCH(C289,표5[[#All],[잉크]],0),19)+INDEX(표5[#All],MATCH(C289,표5[[#All],[잉크]],0),22),INDEX(표5[#All],MATCH(C289,표5[[#All],[잉크]],0),MATCH($D$2,표5[#Headers],0)+2))</f>
        <v>0</v>
      </c>
    </row>
    <row r="290" spans="2:5" ht="16.5" hidden="1" customHeight="1" x14ac:dyDescent="0.3">
      <c r="B290" s="56">
        <f t="shared" si="5"/>
        <v>0</v>
      </c>
      <c r="C290" s="139" t="str">
        <f>'제품 추가'!AC288</f>
        <v>MAHOGANY</v>
      </c>
      <c r="D290" s="138">
        <f>IF($D$2="주말",INDEX(표5[#All],MATCH(C290,표5[[#All],[잉크]],0),18)+INDEX(표5[#All],MATCH(C290,표5[[#All],[잉크]],0),21),INDEX(표5[#All],MATCH(C290,표5[[#All],[잉크]],0),MATCH($D$2,표5[#Headers],0)+1))</f>
        <v>0</v>
      </c>
      <c r="E290" s="138">
        <f>IF($D$2="주말",INDEX(표5[#All],MATCH(C290,표5[[#All],[잉크]],0),19)+INDEX(표5[#All],MATCH(C290,표5[[#All],[잉크]],0),22),INDEX(표5[#All],MATCH(C290,표5[[#All],[잉크]],0),MATCH($D$2,표5[#Headers],0)+2))</f>
        <v>0</v>
      </c>
    </row>
    <row r="291" spans="2:5" ht="16.5" hidden="1" customHeight="1" x14ac:dyDescent="0.3">
      <c r="B291" s="56">
        <f t="shared" si="5"/>
        <v>0</v>
      </c>
      <c r="C291" s="139" t="str">
        <f>'제품 추가'!AC289</f>
        <v>MAIZE</v>
      </c>
      <c r="D291" s="138">
        <f>IF($D$2="주말",INDEX(표5[#All],MATCH(C291,표5[[#All],[잉크]],0),18)+INDEX(표5[#All],MATCH(C291,표5[[#All],[잉크]],0),21),INDEX(표5[#All],MATCH(C291,표5[[#All],[잉크]],0),MATCH($D$2,표5[#Headers],0)+1))</f>
        <v>0</v>
      </c>
      <c r="E291" s="138">
        <f>IF($D$2="주말",INDEX(표5[#All],MATCH(C291,표5[[#All],[잉크]],0),19)+INDEX(표5[#All],MATCH(C291,표5[[#All],[잉크]],0),22),INDEX(표5[#All],MATCH(C291,표5[[#All],[잉크]],0),MATCH($D$2,표5[#Headers],0)+2))</f>
        <v>0</v>
      </c>
    </row>
    <row r="292" spans="2:5" ht="16.5" hidden="1" customHeight="1" x14ac:dyDescent="0.3">
      <c r="B292" s="56">
        <f t="shared" si="5"/>
        <v>0</v>
      </c>
      <c r="C292" s="139" t="str">
        <f>'제품 추가'!AC290</f>
        <v>MANDARIN</v>
      </c>
      <c r="D292" s="138">
        <f>IF($D$2="주말",INDEX(표5[#All],MATCH(C292,표5[[#All],[잉크]],0),18)+INDEX(표5[#All],MATCH(C292,표5[[#All],[잉크]],0),21),INDEX(표5[#All],MATCH(C292,표5[[#All],[잉크]],0),MATCH($D$2,표5[#Headers],0)+1))</f>
        <v>0</v>
      </c>
      <c r="E292" s="138">
        <f>IF($D$2="주말",INDEX(표5[#All],MATCH(C292,표5[[#All],[잉크]],0),19)+INDEX(표5[#All],MATCH(C292,표5[[#All],[잉크]],0),22),INDEX(표5[#All],MATCH(C292,표5[[#All],[잉크]],0),MATCH($D$2,표5[#Headers],0)+2))</f>
        <v>0</v>
      </c>
    </row>
    <row r="293" spans="2:5" ht="16.5" hidden="1" customHeight="1" x14ac:dyDescent="0.3">
      <c r="B293" s="56">
        <f t="shared" si="5"/>
        <v>0</v>
      </c>
      <c r="C293" s="139" t="str">
        <f>'제품 추가'!AC291</f>
        <v>MANGO</v>
      </c>
      <c r="D293" s="138">
        <f>IF($D$2="주말",INDEX(표5[#All],MATCH(C293,표5[[#All],[잉크]],0),18)+INDEX(표5[#All],MATCH(C293,표5[[#All],[잉크]],0),21),INDEX(표5[#All],MATCH(C293,표5[[#All],[잉크]],0),MATCH($D$2,표5[#Headers],0)+1))</f>
        <v>0</v>
      </c>
      <c r="E293" s="138">
        <f>IF($D$2="주말",INDEX(표5[#All],MATCH(C293,표5[[#All],[잉크]],0),19)+INDEX(표5[#All],MATCH(C293,표5[[#All],[잉크]],0),22),INDEX(표5[#All],MATCH(C293,표5[[#All],[잉크]],0),MATCH($D$2,표5[#Headers],0)+2))</f>
        <v>0</v>
      </c>
    </row>
    <row r="294" spans="2:5" hidden="1" x14ac:dyDescent="0.3">
      <c r="B294" s="56">
        <f t="shared" si="5"/>
        <v>0</v>
      </c>
      <c r="C294" s="139" t="str">
        <f>'제품 추가'!AC292</f>
        <v>MAPLE</v>
      </c>
      <c r="D294" s="138">
        <f>IF($D$2="주말",INDEX(표5[#All],MATCH(C294,표5[[#All],[잉크]],0),18)+INDEX(표5[#All],MATCH(C294,표5[[#All],[잉크]],0),21),INDEX(표5[#All],MATCH(C294,표5[[#All],[잉크]],0),MATCH($D$2,표5[#Headers],0)+1))</f>
        <v>0</v>
      </c>
      <c r="E294" s="138">
        <f>IF($D$2="주말",INDEX(표5[#All],MATCH(C294,표5[[#All],[잉크]],0),19)+INDEX(표5[#All],MATCH(C294,표5[[#All],[잉크]],0),22),INDEX(표5[#All],MATCH(C294,표5[[#All],[잉크]],0),MATCH($D$2,표5[#Headers],0)+2))</f>
        <v>0</v>
      </c>
    </row>
    <row r="295" spans="2:5" ht="16.5" hidden="1" customHeight="1" x14ac:dyDescent="0.3">
      <c r="B295" s="56">
        <f t="shared" si="5"/>
        <v>1</v>
      </c>
      <c r="C295" s="139" t="str">
        <f>'제품 추가'!AC293</f>
        <v>MARBLE</v>
      </c>
      <c r="D295" s="138">
        <f>IF($D$2="주말",INDEX(표5[#All],MATCH(C295,표5[[#All],[잉크]],0),18)+INDEX(표5[#All],MATCH(C295,표5[[#All],[잉크]],0),21),INDEX(표5[#All],MATCH(C295,표5[[#All],[잉크]],0),MATCH($D$2,표5[#Headers],0)+1))</f>
        <v>0</v>
      </c>
      <c r="E295" s="138">
        <f>IF($D$2="주말",INDEX(표5[#All],MATCH(C295,표5[[#All],[잉크]],0),19)+INDEX(표5[#All],MATCH(C295,표5[[#All],[잉크]],0),22),INDEX(표5[#All],MATCH(C295,표5[[#All],[잉크]],0),MATCH($D$2,표5[#Headers],0)+2))</f>
        <v>1</v>
      </c>
    </row>
    <row r="296" spans="2:5" ht="16.5" hidden="1" customHeight="1" x14ac:dyDescent="0.3">
      <c r="B296" s="56">
        <f t="shared" si="5"/>
        <v>0</v>
      </c>
      <c r="C296" s="139" t="str">
        <f>'제품 추가'!AC294</f>
        <v>MARIGOLD</v>
      </c>
      <c r="D296" s="138">
        <f>IF($D$2="주말",INDEX(표5[#All],MATCH(C296,표5[[#All],[잉크]],0),18)+INDEX(표5[#All],MATCH(C296,표5[[#All],[잉크]],0),21),INDEX(표5[#All],MATCH(C296,표5[[#All],[잉크]],0),MATCH($D$2,표5[#Headers],0)+1))</f>
        <v>0</v>
      </c>
      <c r="E296" s="138">
        <f>IF($D$2="주말",INDEX(표5[#All],MATCH(C296,표5[[#All],[잉크]],0),19)+INDEX(표5[#All],MATCH(C296,표5[[#All],[잉크]],0),22),INDEX(표5[#All],MATCH(C296,표5[[#All],[잉크]],0),MATCH($D$2,표5[#Headers],0)+2))</f>
        <v>0</v>
      </c>
    </row>
    <row r="297" spans="2:5" ht="16.5" hidden="1" customHeight="1" x14ac:dyDescent="0.3">
      <c r="B297" s="56">
        <f t="shared" si="5"/>
        <v>0</v>
      </c>
      <c r="C297" s="139" t="str">
        <f>'제품 추가'!AC295</f>
        <v>MARMALADE</v>
      </c>
      <c r="D297" s="138">
        <f>IF($D$2="주말",INDEX(표5[#All],MATCH(C297,표5[[#All],[잉크]],0),18)+INDEX(표5[#All],MATCH(C297,표5[[#All],[잉크]],0),21),INDEX(표5[#All],MATCH(C297,표5[[#All],[잉크]],0),MATCH($D$2,표5[#Headers],0)+1))</f>
        <v>0</v>
      </c>
      <c r="E297" s="138">
        <f>IF($D$2="주말",INDEX(표5[#All],MATCH(C297,표5[[#All],[잉크]],0),19)+INDEX(표5[#All],MATCH(C297,표5[[#All],[잉크]],0),22),INDEX(표5[#All],MATCH(C297,표5[[#All],[잉크]],0),MATCH($D$2,표5[#Headers],0)+2))</f>
        <v>0</v>
      </c>
    </row>
    <row r="298" spans="2:5" ht="16.5" hidden="1" customHeight="1" x14ac:dyDescent="0.3">
      <c r="B298" s="56">
        <f t="shared" si="5"/>
        <v>0</v>
      </c>
      <c r="C298" s="139" t="str">
        <f>'제품 추가'!AC296</f>
        <v>MAROON</v>
      </c>
      <c r="D298" s="138">
        <f>IF($D$2="주말",INDEX(표5[#All],MATCH(C298,표5[[#All],[잉크]],0),18)+INDEX(표5[#All],MATCH(C298,표5[[#All],[잉크]],0),21),INDEX(표5[#All],MATCH(C298,표5[[#All],[잉크]],0),MATCH($D$2,표5[#Headers],0)+1))</f>
        <v>0</v>
      </c>
      <c r="E298" s="138">
        <f>IF($D$2="주말",INDEX(표5[#All],MATCH(C298,표5[[#All],[잉크]],0),19)+INDEX(표5[#All],MATCH(C298,표5[[#All],[잉크]],0),22),INDEX(표5[#All],MATCH(C298,표5[[#All],[잉크]],0),MATCH($D$2,표5[#Headers],0)+2))</f>
        <v>0</v>
      </c>
    </row>
    <row r="299" spans="2:5" ht="16.5" hidden="1" customHeight="1" x14ac:dyDescent="0.3">
      <c r="B299" s="56">
        <f t="shared" si="5"/>
        <v>0</v>
      </c>
      <c r="C299" s="139" t="str">
        <f>'제품 추가'!AC297</f>
        <v>MASCARA</v>
      </c>
      <c r="D299" s="138">
        <f>IF($D$2="주말",INDEX(표5[#All],MATCH(C299,표5[[#All],[잉크]],0),18)+INDEX(표5[#All],MATCH(C299,표5[[#All],[잉크]],0),21),INDEX(표5[#All],MATCH(C299,표5[[#All],[잉크]],0),MATCH($D$2,표5[#Headers],0)+1))</f>
        <v>0</v>
      </c>
      <c r="E299" s="138">
        <f>IF($D$2="주말",INDEX(표5[#All],MATCH(C299,표5[[#All],[잉크]],0),19)+INDEX(표5[#All],MATCH(C299,표5[[#All],[잉크]],0),22),INDEX(표5[#All],MATCH(C299,표5[[#All],[잉크]],0),MATCH($D$2,표5[#Headers],0)+2))</f>
        <v>0</v>
      </c>
    </row>
    <row r="300" spans="2:5" hidden="1" x14ac:dyDescent="0.3">
      <c r="B300" s="56">
        <f t="shared" si="5"/>
        <v>0</v>
      </c>
      <c r="C300" s="139" t="str">
        <f>'제품 추가'!AC298</f>
        <v>MAUVE</v>
      </c>
      <c r="D300" s="138">
        <f>IF($D$2="주말",INDEX(표5[#All],MATCH(C300,표5[[#All],[잉크]],0),18)+INDEX(표5[#All],MATCH(C300,표5[[#All],[잉크]],0),21),INDEX(표5[#All],MATCH(C300,표5[[#All],[잉크]],0),MATCH($D$2,표5[#Headers],0)+1))</f>
        <v>0</v>
      </c>
      <c r="E300" s="138">
        <f>IF($D$2="주말",INDEX(표5[#All],MATCH(C300,표5[[#All],[잉크]],0),19)+INDEX(표5[#All],MATCH(C300,표5[[#All],[잉크]],0),22),INDEX(표5[#All],MATCH(C300,표5[[#All],[잉크]],0),MATCH($D$2,표5[#Headers],0)+2))</f>
        <v>0</v>
      </c>
    </row>
    <row r="301" spans="2:5" ht="16.5" hidden="1" customHeight="1" x14ac:dyDescent="0.3">
      <c r="B301" s="56">
        <f t="shared" si="5"/>
        <v>0</v>
      </c>
      <c r="C301" s="139" t="str">
        <f>'제품 추가'!AC299</f>
        <v>MAVERICK</v>
      </c>
      <c r="D301" s="138">
        <f>IF($D$2="주말",INDEX(표5[#All],MATCH(C301,표5[[#All],[잉크]],0),18)+INDEX(표5[#All],MATCH(C301,표5[[#All],[잉크]],0),21),INDEX(표5[#All],MATCH(C301,표5[[#All],[잉크]],0),MATCH($D$2,표5[#Headers],0)+1))</f>
        <v>0</v>
      </c>
      <c r="E301" s="138">
        <f>IF($D$2="주말",INDEX(표5[#All],MATCH(C301,표5[[#All],[잉크]],0),19)+INDEX(표5[#All],MATCH(C301,표5[[#All],[잉크]],0),22),INDEX(표5[#All],MATCH(C301,표5[[#All],[잉크]],0),MATCH($D$2,표5[#Headers],0)+2))</f>
        <v>0</v>
      </c>
    </row>
    <row r="302" spans="2:5" ht="16.5" hidden="1" customHeight="1" x14ac:dyDescent="0.3">
      <c r="B302" s="56">
        <f t="shared" si="5"/>
        <v>0</v>
      </c>
      <c r="C302" s="139" t="str">
        <f>'제품 추가'!AC300</f>
        <v>MBISCUIT</v>
      </c>
      <c r="D302" s="138">
        <f>IF($D$2="주말",INDEX(표5[#All],MATCH(C302,표5[[#All],[잉크]],0),18)+INDEX(표5[#All],MATCH(C302,표5[[#All],[잉크]],0),21),INDEX(표5[#All],MATCH(C302,표5[[#All],[잉크]],0),MATCH($D$2,표5[#Headers],0)+1))</f>
        <v>0</v>
      </c>
      <c r="E302" s="138">
        <f>IF($D$2="주말",INDEX(표5[#All],MATCH(C302,표5[[#All],[잉크]],0),19)+INDEX(표5[#All],MATCH(C302,표5[[#All],[잉크]],0),22),INDEX(표5[#All],MATCH(C302,표5[[#All],[잉크]],0),MATCH($D$2,표5[#Headers],0)+2))</f>
        <v>0</v>
      </c>
    </row>
    <row r="303" spans="2:5" ht="16.5" hidden="1" customHeight="1" x14ac:dyDescent="0.3">
      <c r="B303" s="56">
        <f t="shared" si="5"/>
        <v>0</v>
      </c>
      <c r="C303" s="139" t="str">
        <f>'제품 추가'!AC301</f>
        <v>MCORK</v>
      </c>
      <c r="D303" s="138">
        <f>IF($D$2="주말",INDEX(표5[#All],MATCH(C303,표5[[#All],[잉크]],0),18)+INDEX(표5[#All],MATCH(C303,표5[[#All],[잉크]],0),21),INDEX(표5[#All],MATCH(C303,표5[[#All],[잉크]],0),MATCH($D$2,표5[#Headers],0)+1))</f>
        <v>0</v>
      </c>
      <c r="E303" s="138">
        <f>IF($D$2="주말",INDEX(표5[#All],MATCH(C303,표5[[#All],[잉크]],0),19)+INDEX(표5[#All],MATCH(C303,표5[[#All],[잉크]],0),22),INDEX(표5[#All],MATCH(C303,표5[[#All],[잉크]],0),MATCH($D$2,표5[#Headers],0)+2))</f>
        <v>0</v>
      </c>
    </row>
    <row r="304" spans="2:5" ht="16.5" hidden="1" customHeight="1" x14ac:dyDescent="0.3">
      <c r="B304" s="56">
        <f t="shared" si="5"/>
        <v>0</v>
      </c>
      <c r="C304" s="139" t="str">
        <f>'제품 추가'!AC302</f>
        <v>MECCA</v>
      </c>
      <c r="D304" s="138">
        <f>IF($D$2="주말",INDEX(표5[#All],MATCH(C304,표5[[#All],[잉크]],0),18)+INDEX(표5[#All],MATCH(C304,표5[[#All],[잉크]],0),21),INDEX(표5[#All],MATCH(C304,표5[[#All],[잉크]],0),MATCH($D$2,표5[#Headers],0)+1))</f>
        <v>0</v>
      </c>
      <c r="E304" s="138">
        <f>IF($D$2="주말",INDEX(표5[#All],MATCH(C304,표5[[#All],[잉크]],0),19)+INDEX(표5[#All],MATCH(C304,표5[[#All],[잉크]],0),22),INDEX(표5[#All],MATCH(C304,표5[[#All],[잉크]],0),MATCH($D$2,표5[#Headers],0)+2))</f>
        <v>0</v>
      </c>
    </row>
    <row r="305" spans="2:5" ht="16.5" hidden="1" customHeight="1" x14ac:dyDescent="0.3">
      <c r="B305" s="56">
        <f t="shared" si="5"/>
        <v>0</v>
      </c>
      <c r="C305" s="139" t="str">
        <f>'제품 추가'!AC303</f>
        <v>MEERKAT</v>
      </c>
      <c r="D305" s="138">
        <f>IF($D$2="주말",INDEX(표5[#All],MATCH(C305,표5[[#All],[잉크]],0),18)+INDEX(표5[#All],MATCH(C305,표5[[#All],[잉크]],0),21),INDEX(표5[#All],MATCH(C305,표5[[#All],[잉크]],0),MATCH($D$2,표5[#Headers],0)+1))</f>
        <v>0</v>
      </c>
      <c r="E305" s="138">
        <f>IF($D$2="주말",INDEX(표5[#All],MATCH(C305,표5[[#All],[잉크]],0),19)+INDEX(표5[#All],MATCH(C305,표5[[#All],[잉크]],0),22),INDEX(표5[#All],MATCH(C305,표5[[#All],[잉크]],0),MATCH($D$2,표5[#Headers],0)+2))</f>
        <v>0</v>
      </c>
    </row>
    <row r="306" spans="2:5" ht="16.5" hidden="1" customHeight="1" x14ac:dyDescent="0.3">
      <c r="B306" s="56">
        <f t="shared" si="5"/>
        <v>0</v>
      </c>
      <c r="C306" s="139" t="str">
        <f>'제품 추가'!AC304</f>
        <v>MELLOW</v>
      </c>
      <c r="D306" s="138">
        <f>IF($D$2="주말",INDEX(표5[#All],MATCH(C306,표5[[#All],[잉크]],0),18)+INDEX(표5[#All],MATCH(C306,표5[[#All],[잉크]],0),21),INDEX(표5[#All],MATCH(C306,표5[[#All],[잉크]],0),MATCH($D$2,표5[#Headers],0)+1))</f>
        <v>0</v>
      </c>
      <c r="E306" s="138">
        <f>IF($D$2="주말",INDEX(표5[#All],MATCH(C306,표5[[#All],[잉크]],0),19)+INDEX(표5[#All],MATCH(C306,표5[[#All],[잉크]],0),22),INDEX(표5[#All],MATCH(C306,표5[[#All],[잉크]],0),MATCH($D$2,표5[#Headers],0)+2))</f>
        <v>0</v>
      </c>
    </row>
    <row r="307" spans="2:5" ht="16.5" hidden="1" customHeight="1" x14ac:dyDescent="0.3">
      <c r="B307" s="56">
        <f t="shared" si="5"/>
        <v>0</v>
      </c>
      <c r="C307" s="139" t="str">
        <f>'제품 추가'!AC305</f>
        <v>MELON</v>
      </c>
      <c r="D307" s="138">
        <f>IF($D$2="주말",INDEX(표5[#All],MATCH(C307,표5[[#All],[잉크]],0),18)+INDEX(표5[#All],MATCH(C307,표5[[#All],[잉크]],0),21),INDEX(표5[#All],MATCH(C307,표5[[#All],[잉크]],0),MATCH($D$2,표5[#Headers],0)+1))</f>
        <v>0</v>
      </c>
      <c r="E307" s="138">
        <f>IF($D$2="주말",INDEX(표5[#All],MATCH(C307,표5[[#All],[잉크]],0),19)+INDEX(표5[#All],MATCH(C307,표5[[#All],[잉크]],0),22),INDEX(표5[#All],MATCH(C307,표5[[#All],[잉크]],0),MATCH($D$2,표5[#Headers],0)+2))</f>
        <v>0</v>
      </c>
    </row>
    <row r="308" spans="2:5" ht="16.5" hidden="1" customHeight="1" x14ac:dyDescent="0.3">
      <c r="B308" s="56">
        <f t="shared" si="5"/>
        <v>0</v>
      </c>
      <c r="C308" s="139" t="str">
        <f>'제품 추가'!AC306</f>
        <v>MERRY</v>
      </c>
      <c r="D308" s="138">
        <f>IF($D$2="주말",INDEX(표5[#All],MATCH(C308,표5[[#All],[잉크]],0),18)+INDEX(표5[#All],MATCH(C308,표5[[#All],[잉크]],0),21),INDEX(표5[#All],MATCH(C308,표5[[#All],[잉크]],0),MATCH($D$2,표5[#Headers],0)+1))</f>
        <v>0</v>
      </c>
      <c r="E308" s="138">
        <f>IF($D$2="주말",INDEX(표5[#All],MATCH(C308,표5[[#All],[잉크]],0),19)+INDEX(표5[#All],MATCH(C308,표5[[#All],[잉크]],0),22),INDEX(표5[#All],MATCH(C308,표5[[#All],[잉크]],0),MATCH($D$2,표5[#Headers],0)+2))</f>
        <v>0</v>
      </c>
    </row>
    <row r="309" spans="2:5" ht="16.5" hidden="1" customHeight="1" x14ac:dyDescent="0.3">
      <c r="B309" s="56">
        <f t="shared" si="5"/>
        <v>0</v>
      </c>
      <c r="C309" s="139" t="str">
        <f>'제품 추가'!AC307</f>
        <v>METAL</v>
      </c>
      <c r="D309" s="138">
        <f>IF($D$2="주말",INDEX(표5[#All],MATCH(C309,표5[[#All],[잉크]],0),18)+INDEX(표5[#All],MATCH(C309,표5[[#All],[잉크]],0),21),INDEX(표5[#All],MATCH(C309,표5[[#All],[잉크]],0),MATCH($D$2,표5[#Headers],0)+1))</f>
        <v>0</v>
      </c>
      <c r="E309" s="138">
        <f>IF($D$2="주말",INDEX(표5[#All],MATCH(C309,표5[[#All],[잉크]],0),19)+INDEX(표5[#All],MATCH(C309,표5[[#All],[잉크]],0),22),INDEX(표5[#All],MATCH(C309,표5[[#All],[잉크]],0),MATCH($D$2,표5[#Headers],0)+2))</f>
        <v>0</v>
      </c>
    </row>
    <row r="310" spans="2:5" hidden="1" x14ac:dyDescent="0.3">
      <c r="B310" s="56">
        <f t="shared" si="5"/>
        <v>0</v>
      </c>
      <c r="C310" s="139" t="str">
        <f>'제품 추가'!AC308</f>
        <v>MGOLD</v>
      </c>
      <c r="D310" s="138">
        <f>IF($D$2="주말",INDEX(표5[#All],MATCH(C310,표5[[#All],[잉크]],0),18)+INDEX(표5[#All],MATCH(C310,표5[[#All],[잉크]],0),21),INDEX(표5[#All],MATCH(C310,표5[[#All],[잉크]],0),MATCH($D$2,표5[#Headers],0)+1))</f>
        <v>0</v>
      </c>
      <c r="E310" s="138">
        <f>IF($D$2="주말",INDEX(표5[#All],MATCH(C310,표5[[#All],[잉크]],0),19)+INDEX(표5[#All],MATCH(C310,표5[[#All],[잉크]],0),22),INDEX(표5[#All],MATCH(C310,표5[[#All],[잉크]],0),MATCH($D$2,표5[#Headers],0)+2))</f>
        <v>0</v>
      </c>
    </row>
    <row r="311" spans="2:5" hidden="1" x14ac:dyDescent="0.3">
      <c r="B311" s="56">
        <f t="shared" si="5"/>
        <v>0</v>
      </c>
      <c r="C311" s="139" t="str">
        <f>'제품 추가'!AC309</f>
        <v>MIDNIGHT</v>
      </c>
      <c r="D311" s="138">
        <f>IF($D$2="주말",INDEX(표5[#All],MATCH(C311,표5[[#All],[잉크]],0),18)+INDEX(표5[#All],MATCH(C311,표5[[#All],[잉크]],0),21),INDEX(표5[#All],MATCH(C311,표5[[#All],[잉크]],0),MATCH($D$2,표5[#Headers],0)+1))</f>
        <v>0</v>
      </c>
      <c r="E311" s="138">
        <f>IF($D$2="주말",INDEX(표5[#All],MATCH(C311,표5[[#All],[잉크]],0),19)+INDEX(표5[#All],MATCH(C311,표5[[#All],[잉크]],0),22),INDEX(표5[#All],MATCH(C311,표5[[#All],[잉크]],0),MATCH($D$2,표5[#Headers],0)+2))</f>
        <v>0</v>
      </c>
    </row>
    <row r="312" spans="2:5" ht="16.5" hidden="1" customHeight="1" x14ac:dyDescent="0.3">
      <c r="B312" s="56">
        <f t="shared" si="5"/>
        <v>0</v>
      </c>
      <c r="C312" s="139" t="str">
        <f>'제품 추가'!AC310</f>
        <v>MIFFY</v>
      </c>
      <c r="D312" s="138">
        <f>IF($D$2="주말",INDEX(표5[#All],MATCH(C312,표5[[#All],[잉크]],0),18)+INDEX(표5[#All],MATCH(C312,표5[[#All],[잉크]],0),21),INDEX(표5[#All],MATCH(C312,표5[[#All],[잉크]],0),MATCH($D$2,표5[#Headers],0)+1))</f>
        <v>0</v>
      </c>
      <c r="E312" s="138">
        <f>IF($D$2="주말",INDEX(표5[#All],MATCH(C312,표5[[#All],[잉크]],0),19)+INDEX(표5[#All],MATCH(C312,표5[[#All],[잉크]],0),22),INDEX(표5[#All],MATCH(C312,표5[[#All],[잉크]],0),MATCH($D$2,표5[#Headers],0)+2))</f>
        <v>0</v>
      </c>
    </row>
    <row r="313" spans="2:5" hidden="1" x14ac:dyDescent="0.3">
      <c r="B313" s="56">
        <f t="shared" si="5"/>
        <v>0</v>
      </c>
      <c r="C313" s="139" t="str">
        <f>'제품 추가'!AC311</f>
        <v>MIMOSA</v>
      </c>
      <c r="D313" s="138">
        <f>IF($D$2="주말",INDEX(표5[#All],MATCH(C313,표5[[#All],[잉크]],0),18)+INDEX(표5[#All],MATCH(C313,표5[[#All],[잉크]],0),21),INDEX(표5[#All],MATCH(C313,표5[[#All],[잉크]],0),MATCH($D$2,표5[#Headers],0)+1))</f>
        <v>0</v>
      </c>
      <c r="E313" s="138">
        <f>IF($D$2="주말",INDEX(표5[#All],MATCH(C313,표5[[#All],[잉크]],0),19)+INDEX(표5[#All],MATCH(C313,표5[[#All],[잉크]],0),22),INDEX(표5[#All],MATCH(C313,표5[[#All],[잉크]],0),MATCH($D$2,표5[#Headers],0)+2))</f>
        <v>0</v>
      </c>
    </row>
    <row r="314" spans="2:5" ht="16.5" hidden="1" customHeight="1" x14ac:dyDescent="0.3">
      <c r="B314" s="56">
        <f t="shared" si="5"/>
        <v>0</v>
      </c>
      <c r="C314" s="139" t="str">
        <f>'제품 추가'!AC312</f>
        <v>MING</v>
      </c>
      <c r="D314" s="138">
        <f>IF($D$2="주말",INDEX(표5[#All],MATCH(C314,표5[[#All],[잉크]],0),18)+INDEX(표5[#All],MATCH(C314,표5[[#All],[잉크]],0),21),INDEX(표5[#All],MATCH(C314,표5[[#All],[잉크]],0),MATCH($D$2,표5[#Headers],0)+1))</f>
        <v>0</v>
      </c>
      <c r="E314" s="138">
        <f>IF($D$2="주말",INDEX(표5[#All],MATCH(C314,표5[[#All],[잉크]],0),19)+INDEX(표5[#All],MATCH(C314,표5[[#All],[잉크]],0),22),INDEX(표5[#All],MATCH(C314,표5[[#All],[잉크]],0),MATCH($D$2,표5[#Headers],0)+2))</f>
        <v>0</v>
      </c>
    </row>
    <row r="315" spans="2:5" ht="16.5" hidden="1" customHeight="1" x14ac:dyDescent="0.3">
      <c r="B315" s="56">
        <f t="shared" si="5"/>
        <v>0</v>
      </c>
      <c r="C315" s="139" t="str">
        <f>'제품 추가'!AC313</f>
        <v>MINK</v>
      </c>
      <c r="D315" s="138">
        <f>IF($D$2="주말",INDEX(표5[#All],MATCH(C315,표5[[#All],[잉크]],0),18)+INDEX(표5[#All],MATCH(C315,표5[[#All],[잉크]],0),21),INDEX(표5[#All],MATCH(C315,표5[[#All],[잉크]],0),MATCH($D$2,표5[#Headers],0)+1))</f>
        <v>0</v>
      </c>
      <c r="E315" s="138">
        <f>IF($D$2="주말",INDEX(표5[#All],MATCH(C315,표5[[#All],[잉크]],0),19)+INDEX(표5[#All],MATCH(C315,표5[[#All],[잉크]],0),22),INDEX(표5[#All],MATCH(C315,표5[[#All],[잉크]],0),MATCH($D$2,표5[#Headers],0)+2))</f>
        <v>0</v>
      </c>
    </row>
    <row r="316" spans="2:5" ht="16.5" hidden="1" customHeight="1" x14ac:dyDescent="0.3">
      <c r="B316" s="56">
        <f t="shared" si="5"/>
        <v>0</v>
      </c>
      <c r="C316" s="139" t="str">
        <f>'제품 추가'!AC314</f>
        <v>MINT</v>
      </c>
      <c r="D316" s="138">
        <f>IF($D$2="주말",INDEX(표5[#All],MATCH(C316,표5[[#All],[잉크]],0),18)+INDEX(표5[#All],MATCH(C316,표5[[#All],[잉크]],0),21),INDEX(표5[#All],MATCH(C316,표5[[#All],[잉크]],0),MATCH($D$2,표5[#Headers],0)+1))</f>
        <v>0</v>
      </c>
      <c r="E316" s="138">
        <f>IF($D$2="주말",INDEX(표5[#All],MATCH(C316,표5[[#All],[잉크]],0),19)+INDEX(표5[#All],MATCH(C316,표5[[#All],[잉크]],0),22),INDEX(표5[#All],MATCH(C316,표5[[#All],[잉크]],0),MATCH($D$2,표5[#Headers],0)+2))</f>
        <v>0</v>
      </c>
    </row>
    <row r="317" spans="2:5" hidden="1" x14ac:dyDescent="0.3">
      <c r="B317" s="56">
        <f t="shared" si="5"/>
        <v>0</v>
      </c>
      <c r="C317" s="139" t="str">
        <f>'제품 추가'!AC315</f>
        <v>MISTY</v>
      </c>
      <c r="D317" s="138">
        <f>IF($D$2="주말",INDEX(표5[#All],MATCH(C317,표5[[#All],[잉크]],0),18)+INDEX(표5[#All],MATCH(C317,표5[[#All],[잉크]],0),21),INDEX(표5[#All],MATCH(C317,표5[[#All],[잉크]],0),MATCH($D$2,표5[#Headers],0)+1))</f>
        <v>0</v>
      </c>
      <c r="E317" s="138">
        <f>IF($D$2="주말",INDEX(표5[#All],MATCH(C317,표5[[#All],[잉크]],0),19)+INDEX(표5[#All],MATCH(C317,표5[[#All],[잉크]],0),22),INDEX(표5[#All],MATCH(C317,표5[[#All],[잉크]],0),MATCH($D$2,표5[#Headers],0)+2))</f>
        <v>0</v>
      </c>
    </row>
    <row r="318" spans="2:5" ht="16.5" hidden="1" customHeight="1" x14ac:dyDescent="0.3">
      <c r="B318" s="56">
        <f t="shared" si="5"/>
        <v>0</v>
      </c>
      <c r="C318" s="139" t="str">
        <f>'제품 추가'!AC209</f>
        <v>GERANIUM</v>
      </c>
      <c r="D318" s="138">
        <f>IF($D$2="주말",INDEX(표5[#All],MATCH(C318,표5[[#All],[잉크]],0),18)+INDEX(표5[#All],MATCH(C318,표5[[#All],[잉크]],0),21),INDEX(표5[#All],MATCH(C318,표5[[#All],[잉크]],0),MATCH($D$2,표5[#Headers],0)+1))</f>
        <v>0</v>
      </c>
      <c r="E318" s="138">
        <f>IF($D$2="주말",INDEX(표5[#All],MATCH(C318,표5[[#All],[잉크]],0),19)+INDEX(표5[#All],MATCH(C318,표5[[#All],[잉크]],0),22),INDEX(표5[#All],MATCH(C318,표5[[#All],[잉크]],0),MATCH($D$2,표5[#Headers],0)+2))</f>
        <v>0</v>
      </c>
    </row>
    <row r="319" spans="2:5" ht="16.5" hidden="1" customHeight="1" x14ac:dyDescent="0.3">
      <c r="B319" s="56">
        <f t="shared" si="5"/>
        <v>0</v>
      </c>
      <c r="C319" s="139" t="str">
        <f>'제품 추가'!AC317</f>
        <v>MOCHA</v>
      </c>
      <c r="D319" s="138">
        <f>IF($D$2="주말",INDEX(표5[#All],MATCH(C319,표5[[#All],[잉크]],0),18)+INDEX(표5[#All],MATCH(C319,표5[[#All],[잉크]],0),21),INDEX(표5[#All],MATCH(C319,표5[[#All],[잉크]],0),MATCH($D$2,표5[#Headers],0)+1))</f>
        <v>0</v>
      </c>
      <c r="E319" s="138">
        <f>IF($D$2="주말",INDEX(표5[#All],MATCH(C319,표5[[#All],[잉크]],0),19)+INDEX(표5[#All],MATCH(C319,표5[[#All],[잉크]],0),22),INDEX(표5[#All],MATCH(C319,표5[[#All],[잉크]],0),MATCH($D$2,표5[#Headers],0)+2))</f>
        <v>0</v>
      </c>
    </row>
    <row r="320" spans="2:5" ht="16.5" customHeight="1" x14ac:dyDescent="0.3">
      <c r="B320" s="56">
        <f t="shared" si="5"/>
        <v>2</v>
      </c>
      <c r="C320" s="139" t="str">
        <f>'제품 추가'!AC212</f>
        <v>GLACIER</v>
      </c>
      <c r="D320" s="138">
        <f>IF($D$2="주말",INDEX(표5[#All],MATCH(C320,표5[[#All],[잉크]],0),18)+INDEX(표5[#All],MATCH(C320,표5[[#All],[잉크]],0),21),INDEX(표5[#All],MATCH(C320,표5[[#All],[잉크]],0),MATCH($D$2,표5[#Headers],0)+1))</f>
        <v>0</v>
      </c>
      <c r="E320" s="138">
        <f>IF($D$2="주말",INDEX(표5[#All],MATCH(C320,표5[[#All],[잉크]],0),19)+INDEX(표5[#All],MATCH(C320,표5[[#All],[잉크]],0),22),INDEX(표5[#All],MATCH(C320,표5[[#All],[잉크]],0),MATCH($D$2,표5[#Headers],0)+2))</f>
        <v>2</v>
      </c>
    </row>
    <row r="321" spans="2:5" ht="16.5" hidden="1" customHeight="1" x14ac:dyDescent="0.3">
      <c r="B321" s="56">
        <f t="shared" si="5"/>
        <v>0</v>
      </c>
      <c r="C321" s="139" t="str">
        <f>'제품 추가'!AC319</f>
        <v>MOON</v>
      </c>
      <c r="D321" s="138">
        <f>IF($D$2="주말",INDEX(표5[#All],MATCH(C321,표5[[#All],[잉크]],0),18)+INDEX(표5[#All],MATCH(C321,표5[[#All],[잉크]],0),21),INDEX(표5[#All],MATCH(C321,표5[[#All],[잉크]],0),MATCH($D$2,표5[#Headers],0)+1))</f>
        <v>0</v>
      </c>
      <c r="E321" s="138">
        <f>IF($D$2="주말",INDEX(표5[#All],MATCH(C321,표5[[#All],[잉크]],0),19)+INDEX(표5[#All],MATCH(C321,표5[[#All],[잉크]],0),22),INDEX(표5[#All],MATCH(C321,표5[[#All],[잉크]],0),MATCH($D$2,표5[#Headers],0)+2))</f>
        <v>0</v>
      </c>
    </row>
    <row r="322" spans="2:5" ht="16.5" hidden="1" customHeight="1" x14ac:dyDescent="0.3">
      <c r="B322" s="56">
        <f t="shared" si="5"/>
        <v>0</v>
      </c>
      <c r="C322" s="139" t="str">
        <f>'제품 추가'!AC320</f>
        <v>MOSS</v>
      </c>
      <c r="D322" s="138">
        <f>IF($D$2="주말",INDEX(표5[#All],MATCH(C322,표5[[#All],[잉크]],0),18)+INDEX(표5[#All],MATCH(C322,표5[[#All],[잉크]],0),21),INDEX(표5[#All],MATCH(C322,표5[[#All],[잉크]],0),MATCH($D$2,표5[#Headers],0)+1))</f>
        <v>0</v>
      </c>
      <c r="E322" s="138">
        <f>IF($D$2="주말",INDEX(표5[#All],MATCH(C322,표5[[#All],[잉크]],0),19)+INDEX(표5[#All],MATCH(C322,표5[[#All],[잉크]],0),22),INDEX(표5[#All],MATCH(C322,표5[[#All],[잉크]],0),MATCH($D$2,표5[#Headers],0)+2))</f>
        <v>0</v>
      </c>
    </row>
    <row r="323" spans="2:5" ht="16.5" hidden="1" customHeight="1" x14ac:dyDescent="0.3">
      <c r="B323" s="56">
        <f t="shared" si="5"/>
        <v>0</v>
      </c>
      <c r="C323" s="139" t="str">
        <f>'제품 추가'!AC321</f>
        <v>MOTH</v>
      </c>
      <c r="D323" s="138">
        <f>IF($D$2="주말",INDEX(표5[#All],MATCH(C323,표5[[#All],[잉크]],0),18)+INDEX(표5[#All],MATCH(C323,표5[[#All],[잉크]],0),21),INDEX(표5[#All],MATCH(C323,표5[[#All],[잉크]],0),MATCH($D$2,표5[#Headers],0)+1))</f>
        <v>0</v>
      </c>
      <c r="E323" s="138">
        <f>IF($D$2="주말",INDEX(표5[#All],MATCH(C323,표5[[#All],[잉크]],0),19)+INDEX(표5[#All],MATCH(C323,표5[[#All],[잉크]],0),22),INDEX(표5[#All],MATCH(C323,표5[[#All],[잉크]],0),MATCH($D$2,표5[#Headers],0)+2))</f>
        <v>0</v>
      </c>
    </row>
    <row r="324" spans="2:5" ht="16.5" hidden="1" customHeight="1" x14ac:dyDescent="0.3">
      <c r="B324" s="56">
        <f t="shared" si="5"/>
        <v>0</v>
      </c>
      <c r="C324" s="139" t="str">
        <f>'제품 추가'!AC322</f>
        <v>MOUSE</v>
      </c>
      <c r="D324" s="138">
        <f>IF($D$2="주말",INDEX(표5[#All],MATCH(C324,표5[[#All],[잉크]],0),18)+INDEX(표5[#All],MATCH(C324,표5[[#All],[잉크]],0),21),INDEX(표5[#All],MATCH(C324,표5[[#All],[잉크]],0),MATCH($D$2,표5[#Headers],0)+1))</f>
        <v>0</v>
      </c>
      <c r="E324" s="138">
        <f>IF($D$2="주말",INDEX(표5[#All],MATCH(C324,표5[[#All],[잉크]],0),19)+INDEX(표5[#All],MATCH(C324,표5[[#All],[잉크]],0),22),INDEX(표5[#All],MATCH(C324,표5[[#All],[잉크]],0),MATCH($D$2,표5[#Headers],0)+2))</f>
        <v>0</v>
      </c>
    </row>
    <row r="325" spans="2:5" ht="16.5" hidden="1" customHeight="1" x14ac:dyDescent="0.3">
      <c r="B325" s="56">
        <f t="shared" si="5"/>
        <v>0</v>
      </c>
      <c r="C325" s="139" t="str">
        <f>'제품 추가'!AC323</f>
        <v>MSILVER</v>
      </c>
      <c r="D325" s="138">
        <f>IF($D$2="주말",INDEX(표5[#All],MATCH(C325,표5[[#All],[잉크]],0),18)+INDEX(표5[#All],MATCH(C325,표5[[#All],[잉크]],0),21),INDEX(표5[#All],MATCH(C325,표5[[#All],[잉크]],0),MATCH($D$2,표5[#Headers],0)+1))</f>
        <v>0</v>
      </c>
      <c r="E325" s="138">
        <f>IF($D$2="주말",INDEX(표5[#All],MATCH(C325,표5[[#All],[잉크]],0),19)+INDEX(표5[#All],MATCH(C325,표5[[#All],[잉크]],0),22),INDEX(표5[#All],MATCH(C325,표5[[#All],[잉크]],0),MATCH($D$2,표5[#Headers],0)+2))</f>
        <v>0</v>
      </c>
    </row>
    <row r="326" spans="2:5" ht="16.5" hidden="1" customHeight="1" x14ac:dyDescent="0.3">
      <c r="B326" s="56">
        <f t="shared" si="5"/>
        <v>0</v>
      </c>
      <c r="C326" s="139" t="str">
        <f>'제품 추가'!AC324</f>
        <v>MUD</v>
      </c>
      <c r="D326" s="138">
        <f>IF($D$2="주말",INDEX(표5[#All],MATCH(C326,표5[[#All],[잉크]],0),18)+INDEX(표5[#All],MATCH(C326,표5[[#All],[잉크]],0),21),INDEX(표5[#All],MATCH(C326,표5[[#All],[잉크]],0),MATCH($D$2,표5[#Headers],0)+1))</f>
        <v>0</v>
      </c>
      <c r="E326" s="138">
        <f>IF($D$2="주말",INDEX(표5[#All],MATCH(C326,표5[[#All],[잉크]],0),19)+INDEX(표5[#All],MATCH(C326,표5[[#All],[잉크]],0),22),INDEX(표5[#All],MATCH(C326,표5[[#All],[잉크]],0),MATCH($D$2,표5[#Headers],0)+2))</f>
        <v>0</v>
      </c>
    </row>
    <row r="327" spans="2:5" hidden="1" x14ac:dyDescent="0.3">
      <c r="B327" s="56">
        <f t="shared" si="5"/>
        <v>0</v>
      </c>
      <c r="C327" s="139" t="str">
        <f>'제품 추가'!AC325</f>
        <v>MUSCAT</v>
      </c>
      <c r="D327" s="138">
        <f>IF($D$2="주말",INDEX(표5[#All],MATCH(C327,표5[[#All],[잉크]],0),18)+INDEX(표5[#All],MATCH(C327,표5[[#All],[잉크]],0),21),INDEX(표5[#All],MATCH(C327,표5[[#All],[잉크]],0),MATCH($D$2,표5[#Headers],0)+1))</f>
        <v>0</v>
      </c>
      <c r="E327" s="138">
        <f>IF($D$2="주말",INDEX(표5[#All],MATCH(C327,표5[[#All],[잉크]],0),19)+INDEX(표5[#All],MATCH(C327,표5[[#All],[잉크]],0),22),INDEX(표5[#All],MATCH(C327,표5[[#All],[잉크]],0),MATCH($D$2,표5[#Headers],0)+2))</f>
        <v>0</v>
      </c>
    </row>
    <row r="328" spans="2:5" ht="16.5" hidden="1" customHeight="1" x14ac:dyDescent="0.3">
      <c r="B328" s="56">
        <f t="shared" si="5"/>
        <v>0</v>
      </c>
      <c r="C328" s="139" t="str">
        <f>'제품 추가'!AC326</f>
        <v>MUSHROOM</v>
      </c>
      <c r="D328" s="138">
        <f>IF($D$2="주말",INDEX(표5[#All],MATCH(C328,표5[[#All],[잉크]],0),18)+INDEX(표5[#All],MATCH(C328,표5[[#All],[잉크]],0),21),INDEX(표5[#All],MATCH(C328,표5[[#All],[잉크]],0),MATCH($D$2,표5[#Headers],0)+1))</f>
        <v>0</v>
      </c>
      <c r="E328" s="138">
        <f>IF($D$2="주말",INDEX(표5[#All],MATCH(C328,표5[[#All],[잉크]],0),19)+INDEX(표5[#All],MATCH(C328,표5[[#All],[잉크]],0),22),INDEX(표5[#All],MATCH(C328,표5[[#All],[잉크]],0),MATCH($D$2,표5[#Headers],0)+2))</f>
        <v>0</v>
      </c>
    </row>
    <row r="329" spans="2:5" hidden="1" x14ac:dyDescent="0.3">
      <c r="B329" s="56">
        <f t="shared" si="5"/>
        <v>0</v>
      </c>
      <c r="C329" s="139" t="str">
        <f>'제품 추가'!AC327</f>
        <v>MUSTANG</v>
      </c>
      <c r="D329" s="138">
        <f>IF($D$2="주말",INDEX(표5[#All],MATCH(C329,표5[[#All],[잉크]],0),18)+INDEX(표5[#All],MATCH(C329,표5[[#All],[잉크]],0),21),INDEX(표5[#All],MATCH(C329,표5[[#All],[잉크]],0),MATCH($D$2,표5[#Headers],0)+1))</f>
        <v>0</v>
      </c>
      <c r="E329" s="138">
        <f>IF($D$2="주말",INDEX(표5[#All],MATCH(C329,표5[[#All],[잉크]],0),19)+INDEX(표5[#All],MATCH(C329,표5[[#All],[잉크]],0),22),INDEX(표5[#All],MATCH(C329,표5[[#All],[잉크]],0),MATCH($D$2,표5[#Headers],0)+2))</f>
        <v>0</v>
      </c>
    </row>
    <row r="330" spans="2:5" ht="16.5" hidden="1" customHeight="1" x14ac:dyDescent="0.3">
      <c r="B330" s="56">
        <f t="shared" si="5"/>
        <v>0</v>
      </c>
      <c r="C330" s="139" t="str">
        <f>'제품 추가'!AC328</f>
        <v>MVERMILION</v>
      </c>
      <c r="D330" s="138">
        <f>IF($D$2="주말",INDEX(표5[#All],MATCH(C330,표5[[#All],[잉크]],0),18)+INDEX(표5[#All],MATCH(C330,표5[[#All],[잉크]],0),21),INDEX(표5[#All],MATCH(C330,표5[[#All],[잉크]],0),MATCH($D$2,표5[#Headers],0)+1))</f>
        <v>0</v>
      </c>
      <c r="E330" s="138">
        <f>IF($D$2="주말",INDEX(표5[#All],MATCH(C330,표5[[#All],[잉크]],0),19)+INDEX(표5[#All],MATCH(C330,표5[[#All],[잉크]],0),22),INDEX(표5[#All],MATCH(C330,표5[[#All],[잉크]],0),MATCH($D$2,표5[#Headers],0)+2))</f>
        <v>0</v>
      </c>
    </row>
    <row r="331" spans="2:5" ht="16.5" hidden="1" customHeight="1" x14ac:dyDescent="0.3">
      <c r="B331" s="56">
        <f t="shared" si="5"/>
        <v>0</v>
      </c>
      <c r="C331" s="139" t="str">
        <f>'제품 추가'!AC329</f>
        <v>MWIND</v>
      </c>
      <c r="D331" s="138">
        <f>IF($D$2="주말",INDEX(표5[#All],MATCH(C331,표5[[#All],[잉크]],0),18)+INDEX(표5[#All],MATCH(C331,표5[[#All],[잉크]],0),21),INDEX(표5[#All],MATCH(C331,표5[[#All],[잉크]],0),MATCH($D$2,표5[#Headers],0)+1))</f>
        <v>0</v>
      </c>
      <c r="E331" s="138">
        <f>IF($D$2="주말",INDEX(표5[#All],MATCH(C331,표5[[#All],[잉크]],0),19)+INDEX(표5[#All],MATCH(C331,표5[[#All],[잉크]],0),22),INDEX(표5[#All],MATCH(C331,표5[[#All],[잉크]],0),MATCH($D$2,표5[#Headers],0)+2))</f>
        <v>0</v>
      </c>
    </row>
    <row r="332" spans="2:5" ht="16.5" hidden="1" customHeight="1" x14ac:dyDescent="0.3">
      <c r="B332" s="56">
        <f t="shared" si="5"/>
        <v>0</v>
      </c>
      <c r="C332" s="139" t="str">
        <f>'제품 추가'!AC330</f>
        <v>NARCISSUS</v>
      </c>
      <c r="D332" s="138">
        <f>IF($D$2="주말",INDEX(표5[#All],MATCH(C332,표5[[#All],[잉크]],0),18)+INDEX(표5[#All],MATCH(C332,표5[[#All],[잉크]],0),21),INDEX(표5[#All],MATCH(C332,표5[[#All],[잉크]],0),MATCH($D$2,표5[#Headers],0)+1))</f>
        <v>0</v>
      </c>
      <c r="E332" s="138">
        <f>IF($D$2="주말",INDEX(표5[#All],MATCH(C332,표5[[#All],[잉크]],0),19)+INDEX(표5[#All],MATCH(C332,표5[[#All],[잉크]],0),22),INDEX(표5[#All],MATCH(C332,표5[[#All],[잉크]],0),MATCH($D$2,표5[#Headers],0)+2))</f>
        <v>0</v>
      </c>
    </row>
    <row r="333" spans="2:5" ht="16.5" hidden="1" customHeight="1" x14ac:dyDescent="0.3">
      <c r="B333" s="56">
        <f t="shared" si="5"/>
        <v>0</v>
      </c>
      <c r="C333" s="139" t="str">
        <f>'제품 추가'!AC331</f>
        <v>NAVY</v>
      </c>
      <c r="D333" s="138">
        <f>IF($D$2="주말",INDEX(표5[#All],MATCH(C333,표5[[#All],[잉크]],0),18)+INDEX(표5[#All],MATCH(C333,표5[[#All],[잉크]],0),21),INDEX(표5[#All],MATCH(C333,표5[[#All],[잉크]],0),MATCH($D$2,표5[#Headers],0)+1))</f>
        <v>0</v>
      </c>
      <c r="E333" s="138">
        <f>IF($D$2="주말",INDEX(표5[#All],MATCH(C333,표5[[#All],[잉크]],0),19)+INDEX(표5[#All],MATCH(C333,표5[[#All],[잉크]],0),22),INDEX(표5[#All],MATCH(C333,표5[[#All],[잉크]],0),MATCH($D$2,표5[#Headers],0)+2))</f>
        <v>0</v>
      </c>
    </row>
    <row r="334" spans="2:5" ht="16.5" hidden="1" customHeight="1" x14ac:dyDescent="0.3">
      <c r="B334" s="56">
        <f t="shared" si="5"/>
        <v>0</v>
      </c>
      <c r="C334" s="139" t="str">
        <f>'제품 추가'!AC332</f>
        <v>NECTARINE</v>
      </c>
      <c r="D334" s="138">
        <f>IF($D$2="주말",INDEX(표5[#All],MATCH(C334,표5[[#All],[잉크]],0),18)+INDEX(표5[#All],MATCH(C334,표5[[#All],[잉크]],0),21),INDEX(표5[#All],MATCH(C334,표5[[#All],[잉크]],0),MATCH($D$2,표5[#Headers],0)+1))</f>
        <v>0</v>
      </c>
      <c r="E334" s="138">
        <f>IF($D$2="주말",INDEX(표5[#All],MATCH(C334,표5[[#All],[잉크]],0),19)+INDEX(표5[#All],MATCH(C334,표5[[#All],[잉크]],0),22),INDEX(표5[#All],MATCH(C334,표5[[#All],[잉크]],0),MATCH($D$2,표5[#Headers],0)+2))</f>
        <v>0</v>
      </c>
    </row>
    <row r="335" spans="2:5" ht="16.5" customHeight="1" x14ac:dyDescent="0.3">
      <c r="B335" s="56">
        <f t="shared" si="5"/>
        <v>0</v>
      </c>
      <c r="C335" s="139" t="str">
        <f>'제품 추가'!AC1049</f>
        <v>GLOAM</v>
      </c>
      <c r="D335" s="138">
        <f>IF($D$2="주말",INDEX(표5[#All],MATCH(C335,표5[[#All],[잉크]],0),18)+INDEX(표5[#All],MATCH(C335,표5[[#All],[잉크]],0),21),INDEX(표5[#All],MATCH(C335,표5[[#All],[잉크]],0),MATCH($D$2,표5[#Headers],0)+1))</f>
        <v>0</v>
      </c>
      <c r="E335" s="138">
        <f>IF($D$2="주말",INDEX(표5[#All],MATCH(C335,표5[[#All],[잉크]],0),19)+INDEX(표5[#All],MATCH(C335,표5[[#All],[잉크]],0),22),INDEX(표5[#All],MATCH(C335,표5[[#All],[잉크]],0),MATCH($D$2,표5[#Headers],0)+2))</f>
        <v>0</v>
      </c>
    </row>
    <row r="336" spans="2:5" ht="16.5" hidden="1" customHeight="1" x14ac:dyDescent="0.3">
      <c r="B336" s="56">
        <f t="shared" ref="B336:B399" si="6">IFERROR(SUM(D336:E336),0)</f>
        <v>0</v>
      </c>
      <c r="C336" s="139" t="str">
        <f>'제품 추가'!AC334</f>
        <v>NOIR</v>
      </c>
      <c r="D336" s="138">
        <f>IF($D$2="주말",INDEX(표5[#All],MATCH(C336,표5[[#All],[잉크]],0),18)+INDEX(표5[#All],MATCH(C336,표5[[#All],[잉크]],0),21),INDEX(표5[#All],MATCH(C336,표5[[#All],[잉크]],0),MATCH($D$2,표5[#Headers],0)+1))</f>
        <v>0</v>
      </c>
      <c r="E336" s="138">
        <f>IF($D$2="주말",INDEX(표5[#All],MATCH(C336,표5[[#All],[잉크]],0),19)+INDEX(표5[#All],MATCH(C336,표5[[#All],[잉크]],0),22),INDEX(표5[#All],MATCH(C336,표5[[#All],[잉크]],0),MATCH($D$2,표5[#Headers],0)+2))</f>
        <v>0</v>
      </c>
    </row>
    <row r="337" spans="2:5" ht="16.5" hidden="1" customHeight="1" x14ac:dyDescent="0.3">
      <c r="B337" s="56">
        <f t="shared" si="6"/>
        <v>0</v>
      </c>
      <c r="C337" s="139" t="str">
        <f>'제품 추가'!AC335</f>
        <v>NOUGAT</v>
      </c>
      <c r="D337" s="138">
        <f>IF($D$2="주말",INDEX(표5[#All],MATCH(C337,표5[[#All],[잉크]],0),18)+INDEX(표5[#All],MATCH(C337,표5[[#All],[잉크]],0),21),INDEX(표5[#All],MATCH(C337,표5[[#All],[잉크]],0),MATCH($D$2,표5[#Headers],0)+1))</f>
        <v>0</v>
      </c>
      <c r="E337" s="138">
        <f>IF($D$2="주말",INDEX(표5[#All],MATCH(C337,표5[[#All],[잉크]],0),19)+INDEX(표5[#All],MATCH(C337,표5[[#All],[잉크]],0),22),INDEX(표5[#All],MATCH(C337,표5[[#All],[잉크]],0),MATCH($D$2,표5[#Headers],0)+2))</f>
        <v>0</v>
      </c>
    </row>
    <row r="338" spans="2:5" ht="16.5" hidden="1" customHeight="1" x14ac:dyDescent="0.3">
      <c r="B338" s="56">
        <f t="shared" si="6"/>
        <v>0</v>
      </c>
      <c r="C338" s="139" t="str">
        <f>'제품 추가'!AC336</f>
        <v>NUDE</v>
      </c>
      <c r="D338" s="138">
        <f>IF($D$2="주말",INDEX(표5[#All],MATCH(C338,표5[[#All],[잉크]],0),18)+INDEX(표5[#All],MATCH(C338,표5[[#All],[잉크]],0),21),INDEX(표5[#All],MATCH(C338,표5[[#All],[잉크]],0),MATCH($D$2,표5[#Headers],0)+1))</f>
        <v>0</v>
      </c>
      <c r="E338" s="138">
        <f>IF($D$2="주말",INDEX(표5[#All],MATCH(C338,표5[[#All],[잉크]],0),19)+INDEX(표5[#All],MATCH(C338,표5[[#All],[잉크]],0),22),INDEX(표5[#All],MATCH(C338,표5[[#All],[잉크]],0),MATCH($D$2,표5[#Headers],0)+2))</f>
        <v>0</v>
      </c>
    </row>
    <row r="339" spans="2:5" ht="16.5" hidden="1" customHeight="1" x14ac:dyDescent="0.3">
      <c r="B339" s="56">
        <f t="shared" si="6"/>
        <v>0</v>
      </c>
      <c r="C339" s="139" t="str">
        <f>'제품 추가'!AC337</f>
        <v>NUTMEG</v>
      </c>
      <c r="D339" s="138">
        <f>IF($D$2="주말",INDEX(표5[#All],MATCH(C339,표5[[#All],[잉크]],0),18)+INDEX(표5[#All],MATCH(C339,표5[[#All],[잉크]],0),21),INDEX(표5[#All],MATCH(C339,표5[[#All],[잉크]],0),MATCH($D$2,표5[#Headers],0)+1))</f>
        <v>0</v>
      </c>
      <c r="E339" s="138">
        <f>IF($D$2="주말",INDEX(표5[#All],MATCH(C339,표5[[#All],[잉크]],0),19)+INDEX(표5[#All],MATCH(C339,표5[[#All],[잉크]],0),22),INDEX(표5[#All],MATCH(C339,표5[[#All],[잉크]],0),MATCH($D$2,표5[#Headers],0)+2))</f>
        <v>0</v>
      </c>
    </row>
    <row r="340" spans="2:5" ht="16.5" hidden="1" customHeight="1" x14ac:dyDescent="0.3">
      <c r="B340" s="56">
        <f t="shared" si="6"/>
        <v>0</v>
      </c>
      <c r="C340" s="139" t="str">
        <f>'제품 추가'!AC338</f>
        <v>OAK</v>
      </c>
      <c r="D340" s="138">
        <f>IF($D$2="주말",INDEX(표5[#All],MATCH(C340,표5[[#All],[잉크]],0),18)+INDEX(표5[#All],MATCH(C340,표5[[#All],[잉크]],0),21),INDEX(표5[#All],MATCH(C340,표5[[#All],[잉크]],0),MATCH($D$2,표5[#Headers],0)+1))</f>
        <v>0</v>
      </c>
      <c r="E340" s="138">
        <f>IF($D$2="주말",INDEX(표5[#All],MATCH(C340,표5[[#All],[잉크]],0),19)+INDEX(표5[#All],MATCH(C340,표5[[#All],[잉크]],0),22),INDEX(표5[#All],MATCH(C340,표5[[#All],[잉크]],0),MATCH($D$2,표5[#Headers],0)+2))</f>
        <v>0</v>
      </c>
    </row>
    <row r="341" spans="2:5" ht="16.5" customHeight="1" x14ac:dyDescent="0.3">
      <c r="B341" s="56">
        <f t="shared" si="6"/>
        <v>0</v>
      </c>
      <c r="C341" s="139" t="str">
        <f>'제품 추가'!AC213</f>
        <v>GLOOMY</v>
      </c>
      <c r="D341" s="138">
        <f>IF($D$2="주말",INDEX(표5[#All],MATCH(C341,표5[[#All],[잉크]],0),18)+INDEX(표5[#All],MATCH(C341,표5[[#All],[잉크]],0),21),INDEX(표5[#All],MATCH(C341,표5[[#All],[잉크]],0),MATCH($D$2,표5[#Headers],0)+1))</f>
        <v>0</v>
      </c>
      <c r="E341" s="138">
        <f>IF($D$2="주말",INDEX(표5[#All],MATCH(C341,표5[[#All],[잉크]],0),19)+INDEX(표5[#All],MATCH(C341,표5[[#All],[잉크]],0),22),INDEX(표5[#All],MATCH(C341,표5[[#All],[잉크]],0),MATCH($D$2,표5[#Headers],0)+2))</f>
        <v>0</v>
      </c>
    </row>
    <row r="342" spans="2:5" hidden="1" x14ac:dyDescent="0.3">
      <c r="B342" s="56">
        <f t="shared" si="6"/>
        <v>0</v>
      </c>
      <c r="C342" s="139" t="str">
        <f>'제품 추가'!AC340</f>
        <v>OIL</v>
      </c>
      <c r="D342" s="138">
        <f>IF($D$2="주말",INDEX(표5[#All],MATCH(C342,표5[[#All],[잉크]],0),18)+INDEX(표5[#All],MATCH(C342,표5[[#All],[잉크]],0),21),INDEX(표5[#All],MATCH(C342,표5[[#All],[잉크]],0),MATCH($D$2,표5[#Headers],0)+1))</f>
        <v>0</v>
      </c>
      <c r="E342" s="138">
        <f>IF($D$2="주말",INDEX(표5[#All],MATCH(C342,표5[[#All],[잉크]],0),19)+INDEX(표5[#All],MATCH(C342,표5[[#All],[잉크]],0),22),INDEX(표5[#All],MATCH(C342,표5[[#All],[잉크]],0),MATCH($D$2,표5[#Headers],0)+2))</f>
        <v>0</v>
      </c>
    </row>
    <row r="343" spans="2:5" ht="16.5" hidden="1" customHeight="1" x14ac:dyDescent="0.3">
      <c r="B343" s="56">
        <f t="shared" si="6"/>
        <v>0</v>
      </c>
      <c r="C343" s="139" t="str">
        <f>'제품 추가'!AC341</f>
        <v>OLIVE</v>
      </c>
      <c r="D343" s="138">
        <f>IF($D$2="주말",INDEX(표5[#All],MATCH(C343,표5[[#All],[잉크]],0),18)+INDEX(표5[#All],MATCH(C343,표5[[#All],[잉크]],0),21),INDEX(표5[#All],MATCH(C343,표5[[#All],[잉크]],0),MATCH($D$2,표5[#Headers],0)+1))</f>
        <v>0</v>
      </c>
      <c r="E343" s="138">
        <f>IF($D$2="주말",INDEX(표5[#All],MATCH(C343,표5[[#All],[잉크]],0),19)+INDEX(표5[#All],MATCH(C343,표5[[#All],[잉크]],0),22),INDEX(표5[#All],MATCH(C343,표5[[#All],[잉크]],0),MATCH($D$2,표5[#Headers],0)+2))</f>
        <v>0</v>
      </c>
    </row>
    <row r="344" spans="2:5" hidden="1" x14ac:dyDescent="0.3">
      <c r="B344" s="56">
        <f t="shared" si="6"/>
        <v>0</v>
      </c>
      <c r="C344" s="139" t="str">
        <f>'제품 추가'!AC342</f>
        <v>OMBRE</v>
      </c>
      <c r="D344" s="138">
        <f>IF($D$2="주말",INDEX(표5[#All],MATCH(C344,표5[[#All],[잉크]],0),18)+INDEX(표5[#All],MATCH(C344,표5[[#All],[잉크]],0),21),INDEX(표5[#All],MATCH(C344,표5[[#All],[잉크]],0),MATCH($D$2,표5[#Headers],0)+1))</f>
        <v>0</v>
      </c>
      <c r="E344" s="138">
        <f>IF($D$2="주말",INDEX(표5[#All],MATCH(C344,표5[[#All],[잉크]],0),19)+INDEX(표5[#All],MATCH(C344,표5[[#All],[잉크]],0),22),INDEX(표5[#All],MATCH(C344,표5[[#All],[잉크]],0),MATCH($D$2,표5[#Headers],0)+2))</f>
        <v>0</v>
      </c>
    </row>
    <row r="345" spans="2:5" ht="16.5" customHeight="1" x14ac:dyDescent="0.3">
      <c r="B345" s="56">
        <f t="shared" si="6"/>
        <v>0</v>
      </c>
      <c r="C345" s="139" t="str">
        <f>'제품 추가'!AC219</f>
        <v>GRAPHITE</v>
      </c>
      <c r="D345" s="138">
        <f>IF($D$2="주말",INDEX(표5[#All],MATCH(C345,표5[[#All],[잉크]],0),18)+INDEX(표5[#All],MATCH(C345,표5[[#All],[잉크]],0),21),INDEX(표5[#All],MATCH(C345,표5[[#All],[잉크]],0),MATCH($D$2,표5[#Headers],0)+1))</f>
        <v>0</v>
      </c>
      <c r="E345" s="138">
        <f>IF($D$2="주말",INDEX(표5[#All],MATCH(C345,표5[[#All],[잉크]],0),19)+INDEX(표5[#All],MATCH(C345,표5[[#All],[잉크]],0),22),INDEX(표5[#All],MATCH(C345,표5[[#All],[잉크]],0),MATCH($D$2,표5[#Headers],0)+2))</f>
        <v>0</v>
      </c>
    </row>
    <row r="346" spans="2:5" ht="16.5" hidden="1" customHeight="1" x14ac:dyDescent="0.3">
      <c r="B346" s="56">
        <f t="shared" si="6"/>
        <v>2</v>
      </c>
      <c r="C346" s="139" t="str">
        <f>'제품 추가'!AC344</f>
        <v>ONYX</v>
      </c>
      <c r="D346" s="138">
        <f>IF($D$2="주말",INDEX(표5[#All],MATCH(C346,표5[[#All],[잉크]],0),18)+INDEX(표5[#All],MATCH(C346,표5[[#All],[잉크]],0),21),INDEX(표5[#All],MATCH(C346,표5[[#All],[잉크]],0),MATCH($D$2,표5[#Headers],0)+1))</f>
        <v>2</v>
      </c>
      <c r="E346" s="138">
        <f>IF($D$2="주말",INDEX(표5[#All],MATCH(C346,표5[[#All],[잉크]],0),19)+INDEX(표5[#All],MATCH(C346,표5[[#All],[잉크]],0),22),INDEX(표5[#All],MATCH(C346,표5[[#All],[잉크]],0),MATCH($D$2,표5[#Headers],0)+2))</f>
        <v>0</v>
      </c>
    </row>
    <row r="347" spans="2:5" ht="16.5" hidden="1" customHeight="1" x14ac:dyDescent="0.3">
      <c r="B347" s="56">
        <f t="shared" si="6"/>
        <v>0</v>
      </c>
      <c r="C347" s="139" t="str">
        <f>'제품 추가'!AC345</f>
        <v>ORANGE</v>
      </c>
      <c r="D347" s="138">
        <f>IF($D$2="주말",INDEX(표5[#All],MATCH(C347,표5[[#All],[잉크]],0),18)+INDEX(표5[#All],MATCH(C347,표5[[#All],[잉크]],0),21),INDEX(표5[#All],MATCH(C347,표5[[#All],[잉크]],0),MATCH($D$2,표5[#Headers],0)+1))</f>
        <v>0</v>
      </c>
      <c r="E347" s="138">
        <f>IF($D$2="주말",INDEX(표5[#All],MATCH(C347,표5[[#All],[잉크]],0),19)+INDEX(표5[#All],MATCH(C347,표5[[#All],[잉크]],0),22),INDEX(표5[#All],MATCH(C347,표5[[#All],[잉크]],0),MATCH($D$2,표5[#Headers],0)+2))</f>
        <v>0</v>
      </c>
    </row>
    <row r="348" spans="2:5" ht="16.5" hidden="1" customHeight="1" x14ac:dyDescent="0.3">
      <c r="B348" s="56">
        <f t="shared" si="6"/>
        <v>0</v>
      </c>
      <c r="C348" s="139" t="str">
        <f>'제품 추가'!AC346</f>
        <v>ORCHID</v>
      </c>
      <c r="D348" s="138">
        <f>IF($D$2="주말",INDEX(표5[#All],MATCH(C348,표5[[#All],[잉크]],0),18)+INDEX(표5[#All],MATCH(C348,표5[[#All],[잉크]],0),21),INDEX(표5[#All],MATCH(C348,표5[[#All],[잉크]],0),MATCH($D$2,표5[#Headers],0)+1))</f>
        <v>0</v>
      </c>
      <c r="E348" s="138">
        <f>IF($D$2="주말",INDEX(표5[#All],MATCH(C348,표5[[#All],[잉크]],0),19)+INDEX(표5[#All],MATCH(C348,표5[[#All],[잉크]],0),22),INDEX(표5[#All],MATCH(C348,표5[[#All],[잉크]],0),MATCH($D$2,표5[#Headers],0)+2))</f>
        <v>0</v>
      </c>
    </row>
    <row r="349" spans="2:5" ht="16.5" hidden="1" customHeight="1" x14ac:dyDescent="0.3">
      <c r="B349" s="56">
        <f t="shared" si="6"/>
        <v>0</v>
      </c>
      <c r="C349" s="139" t="str">
        <f>'제품 추가'!AC347</f>
        <v>OTTER</v>
      </c>
      <c r="D349" s="138">
        <f>IF($D$2="주말",INDEX(표5[#All],MATCH(C349,표5[[#All],[잉크]],0),18)+INDEX(표5[#All],MATCH(C349,표5[[#All],[잉크]],0),21),INDEX(표5[#All],MATCH(C349,표5[[#All],[잉크]],0),MATCH($D$2,표5[#Headers],0)+1))</f>
        <v>0</v>
      </c>
      <c r="E349" s="138">
        <f>IF($D$2="주말",INDEX(표5[#All],MATCH(C349,표5[[#All],[잉크]],0),19)+INDEX(표5[#All],MATCH(C349,표5[[#All],[잉크]],0),22),INDEX(표5[#All],MATCH(C349,표5[[#All],[잉크]],0),MATCH($D$2,표5[#Headers],0)+2))</f>
        <v>0</v>
      </c>
    </row>
    <row r="350" spans="2:5" ht="16.5" hidden="1" customHeight="1" x14ac:dyDescent="0.3">
      <c r="B350" s="56">
        <f t="shared" si="6"/>
        <v>0</v>
      </c>
      <c r="C350" s="139" t="str">
        <f>'제품 추가'!AC348</f>
        <v>OYSTER</v>
      </c>
      <c r="D350" s="138">
        <f>IF($D$2="주말",INDEX(표5[#All],MATCH(C350,표5[[#All],[잉크]],0),18)+INDEX(표5[#All],MATCH(C350,표5[[#All],[잉크]],0),21),INDEX(표5[#All],MATCH(C350,표5[[#All],[잉크]],0),MATCH($D$2,표5[#Headers],0)+1))</f>
        <v>0</v>
      </c>
      <c r="E350" s="138">
        <f>IF($D$2="주말",INDEX(표5[#All],MATCH(C350,표5[[#All],[잉크]],0),19)+INDEX(표5[#All],MATCH(C350,표5[[#All],[잉크]],0),22),INDEX(표5[#All],MATCH(C350,표5[[#All],[잉크]],0),MATCH($D$2,표5[#Headers],0)+2))</f>
        <v>0</v>
      </c>
    </row>
    <row r="351" spans="2:5" ht="16.5" hidden="1" customHeight="1" x14ac:dyDescent="0.3">
      <c r="B351" s="56">
        <f t="shared" si="6"/>
        <v>0</v>
      </c>
      <c r="C351" s="139" t="str">
        <f>'제품 추가'!AC349</f>
        <v>PALE</v>
      </c>
      <c r="D351" s="138">
        <f>IF($D$2="주말",INDEX(표5[#All],MATCH(C351,표5[[#All],[잉크]],0),18)+INDEX(표5[#All],MATCH(C351,표5[[#All],[잉크]],0),21),INDEX(표5[#All],MATCH(C351,표5[[#All],[잉크]],0),MATCH($D$2,표5[#Headers],0)+1))</f>
        <v>0</v>
      </c>
      <c r="E351" s="138">
        <f>IF($D$2="주말",INDEX(표5[#All],MATCH(C351,표5[[#All],[잉크]],0),19)+INDEX(표5[#All],MATCH(C351,표5[[#All],[잉크]],0),22),INDEX(표5[#All],MATCH(C351,표5[[#All],[잉크]],0),MATCH($D$2,표5[#Headers],0)+2))</f>
        <v>0</v>
      </c>
    </row>
    <row r="352" spans="2:5" ht="16.5" customHeight="1" x14ac:dyDescent="0.3">
      <c r="B352" s="56">
        <f t="shared" si="6"/>
        <v>0</v>
      </c>
      <c r="C352" s="139" t="str">
        <f>'제품 추가'!AC770</f>
        <v>GRETA</v>
      </c>
      <c r="D352" s="138">
        <f>IF($D$2="주말",INDEX(표5[#All],MATCH(C352,표5[[#All],[잉크]],0),18)+INDEX(표5[#All],MATCH(C352,표5[[#All],[잉크]],0),21),INDEX(표5[#All],MATCH(C352,표5[[#All],[잉크]],0),MATCH($D$2,표5[#Headers],0)+1))</f>
        <v>0</v>
      </c>
      <c r="E352" s="138">
        <f>IF($D$2="주말",INDEX(표5[#All],MATCH(C352,표5[[#All],[잉크]],0),19)+INDEX(표5[#All],MATCH(C352,표5[[#All],[잉크]],0),22),INDEX(표5[#All],MATCH(C352,표5[[#All],[잉크]],0),MATCH($D$2,표5[#Headers],0)+2))</f>
        <v>0</v>
      </c>
    </row>
    <row r="353" spans="2:5" ht="16.5" hidden="1" customHeight="1" x14ac:dyDescent="0.3">
      <c r="B353" s="56">
        <f t="shared" si="6"/>
        <v>0</v>
      </c>
      <c r="C353" s="139" t="str">
        <f>'제품 추가'!AC351</f>
        <v>PALOMA</v>
      </c>
      <c r="D353" s="138">
        <f>IF($D$2="주말",INDEX(표5[#All],MATCH(C353,표5[[#All],[잉크]],0),18)+INDEX(표5[#All],MATCH(C353,표5[[#All],[잉크]],0),21),INDEX(표5[#All],MATCH(C353,표5[[#All],[잉크]],0),MATCH($D$2,표5[#Headers],0)+1))</f>
        <v>0</v>
      </c>
      <c r="E353" s="138">
        <f>IF($D$2="주말",INDEX(표5[#All],MATCH(C353,표5[[#All],[잉크]],0),19)+INDEX(표5[#All],MATCH(C353,표5[[#All],[잉크]],0),22),INDEX(표5[#All],MATCH(C353,표5[[#All],[잉크]],0),MATCH($D$2,표5[#Headers],0)+2))</f>
        <v>0</v>
      </c>
    </row>
    <row r="354" spans="2:5" ht="16.5" hidden="1" customHeight="1" x14ac:dyDescent="0.3">
      <c r="B354" s="56">
        <f t="shared" si="6"/>
        <v>0</v>
      </c>
      <c r="C354" s="139" t="str">
        <f>'제품 추가'!AC352</f>
        <v>PAMPAS</v>
      </c>
      <c r="D354" s="138">
        <f>IF($D$2="주말",INDEX(표5[#All],MATCH(C354,표5[[#All],[잉크]],0),18)+INDEX(표5[#All],MATCH(C354,표5[[#All],[잉크]],0),21),INDEX(표5[#All],MATCH(C354,표5[[#All],[잉크]],0),MATCH($D$2,표5[#Headers],0)+1))</f>
        <v>0</v>
      </c>
      <c r="E354" s="138">
        <f>IF($D$2="주말",INDEX(표5[#All],MATCH(C354,표5[[#All],[잉크]],0),19)+INDEX(표5[#All],MATCH(C354,표5[[#All],[잉크]],0),22),INDEX(표5[#All],MATCH(C354,표5[[#All],[잉크]],0),MATCH($D$2,표5[#Headers],0)+2))</f>
        <v>0</v>
      </c>
    </row>
    <row r="355" spans="2:5" ht="16.5" hidden="1" customHeight="1" x14ac:dyDescent="0.3">
      <c r="B355" s="56">
        <f t="shared" si="6"/>
        <v>0</v>
      </c>
      <c r="C355" s="139" t="str">
        <f>'제품 추가'!AC353</f>
        <v>PANSY</v>
      </c>
      <c r="D355" s="138">
        <f>IF($D$2="주말",INDEX(표5[#All],MATCH(C355,표5[[#All],[잉크]],0),18)+INDEX(표5[#All],MATCH(C355,표5[[#All],[잉크]],0),21),INDEX(표5[#All],MATCH(C355,표5[[#All],[잉크]],0),MATCH($D$2,표5[#Headers],0)+1))</f>
        <v>0</v>
      </c>
      <c r="E355" s="138">
        <f>IF($D$2="주말",INDEX(표5[#All],MATCH(C355,표5[[#All],[잉크]],0),19)+INDEX(표5[#All],MATCH(C355,표5[[#All],[잉크]],0),22),INDEX(표5[#All],MATCH(C355,표5[[#All],[잉크]],0),MATCH($D$2,표5[#Headers],0)+2))</f>
        <v>0</v>
      </c>
    </row>
    <row r="356" spans="2:5" hidden="1" x14ac:dyDescent="0.3">
      <c r="B356" s="56">
        <f t="shared" si="6"/>
        <v>0</v>
      </c>
      <c r="C356" s="139" t="str">
        <f>'제품 추가'!AC354</f>
        <v>PARSNIP</v>
      </c>
      <c r="D356" s="138">
        <f>IF($D$2="주말",INDEX(표5[#All],MATCH(C356,표5[[#All],[잉크]],0),18)+INDEX(표5[#All],MATCH(C356,표5[[#All],[잉크]],0),21),INDEX(표5[#All],MATCH(C356,표5[[#All],[잉크]],0),MATCH($D$2,표5[#Headers],0)+1))</f>
        <v>0</v>
      </c>
      <c r="E356" s="138">
        <f>IF($D$2="주말",INDEX(표5[#All],MATCH(C356,표5[[#All],[잉크]],0),19)+INDEX(표5[#All],MATCH(C356,표5[[#All],[잉크]],0),22),INDEX(표5[#All],MATCH(C356,표5[[#All],[잉크]],0),MATCH($D$2,표5[#Headers],0)+2))</f>
        <v>0</v>
      </c>
    </row>
    <row r="357" spans="2:5" ht="16.5" hidden="1" customHeight="1" x14ac:dyDescent="0.3">
      <c r="B357" s="56">
        <f t="shared" si="6"/>
        <v>0</v>
      </c>
      <c r="C357" s="139" t="str">
        <f>'제품 추가'!AC355</f>
        <v>PARTRIDGE</v>
      </c>
      <c r="D357" s="138">
        <f>IF($D$2="주말",INDEX(표5[#All],MATCH(C357,표5[[#All],[잉크]],0),18)+INDEX(표5[#All],MATCH(C357,표5[[#All],[잉크]],0),21),INDEX(표5[#All],MATCH(C357,표5[[#All],[잉크]],0),MATCH($D$2,표5[#Headers],0)+1))</f>
        <v>0</v>
      </c>
      <c r="E357" s="138">
        <f>IF($D$2="주말",INDEX(표5[#All],MATCH(C357,표5[[#All],[잉크]],0),19)+INDEX(표5[#All],MATCH(C357,표5[[#All],[잉크]],0),22),INDEX(표5[#All],MATCH(C357,표5[[#All],[잉크]],0),MATCH($D$2,표5[#Headers],0)+2))</f>
        <v>0</v>
      </c>
    </row>
    <row r="358" spans="2:5" ht="16.5" hidden="1" customHeight="1" x14ac:dyDescent="0.3">
      <c r="B358" s="56">
        <f t="shared" si="6"/>
        <v>0</v>
      </c>
      <c r="C358" s="139" t="str">
        <f>'제품 추가'!AC356</f>
        <v>PATINA</v>
      </c>
      <c r="D358" s="138">
        <f>IF($D$2="주말",INDEX(표5[#All],MATCH(C358,표5[[#All],[잉크]],0),18)+INDEX(표5[#All],MATCH(C358,표5[[#All],[잉크]],0),21),INDEX(표5[#All],MATCH(C358,표5[[#All],[잉크]],0),MATCH($D$2,표5[#Headers],0)+1))</f>
        <v>0</v>
      </c>
      <c r="E358" s="138">
        <f>IF($D$2="주말",INDEX(표5[#All],MATCH(C358,표5[[#All],[잉크]],0),19)+INDEX(표5[#All],MATCH(C358,표5[[#All],[잉크]],0),22),INDEX(표5[#All],MATCH(C358,표5[[#All],[잉크]],0),MATCH($D$2,표5[#Headers],0)+2))</f>
        <v>0</v>
      </c>
    </row>
    <row r="359" spans="2:5" ht="16.5" customHeight="1" x14ac:dyDescent="0.3">
      <c r="B359" s="56">
        <f t="shared" si="6"/>
        <v>0</v>
      </c>
      <c r="C359" s="139" t="str">
        <f>'제품 추가'!AC222</f>
        <v>GUCCI</v>
      </c>
      <c r="D359" s="138">
        <f>IF($D$2="주말",INDEX(표5[#All],MATCH(C359,표5[[#All],[잉크]],0),18)+INDEX(표5[#All],MATCH(C359,표5[[#All],[잉크]],0),21),INDEX(표5[#All],MATCH(C359,표5[[#All],[잉크]],0),MATCH($D$2,표5[#Headers],0)+1))</f>
        <v>0</v>
      </c>
      <c r="E359" s="138">
        <f>IF($D$2="주말",INDEX(표5[#All],MATCH(C359,표5[[#All],[잉크]],0),19)+INDEX(표5[#All],MATCH(C359,표5[[#All],[잉크]],0),22),INDEX(표5[#All],MATCH(C359,표5[[#All],[잉크]],0),MATCH($D$2,표5[#Headers],0)+2))</f>
        <v>0</v>
      </c>
    </row>
    <row r="360" spans="2:5" ht="16.5" customHeight="1" x14ac:dyDescent="0.3">
      <c r="B360" s="56">
        <f t="shared" si="6"/>
        <v>0</v>
      </c>
      <c r="C360" s="139" t="str">
        <f>'제품 추가'!AC733</f>
        <v>GYEOJA</v>
      </c>
      <c r="D360" s="138">
        <f>IF($D$2="주말",INDEX(표5[#All],MATCH(C360,표5[[#All],[잉크]],0),18)+INDEX(표5[#All],MATCH(C360,표5[[#All],[잉크]],0),21),INDEX(표5[#All],MATCH(C360,표5[[#All],[잉크]],0),MATCH($D$2,표5[#Headers],0)+1))</f>
        <v>0</v>
      </c>
      <c r="E360" s="138">
        <f>IF($D$2="주말",INDEX(표5[#All],MATCH(C360,표5[[#All],[잉크]],0),19)+INDEX(표5[#All],MATCH(C360,표5[[#All],[잉크]],0),22),INDEX(표5[#All],MATCH(C360,표5[[#All],[잉크]],0),MATCH($D$2,표5[#Headers],0)+2))</f>
        <v>0</v>
      </c>
    </row>
    <row r="361" spans="2:5" ht="16.5" hidden="1" customHeight="1" x14ac:dyDescent="0.3">
      <c r="B361" s="56">
        <f t="shared" si="6"/>
        <v>2</v>
      </c>
      <c r="C361" s="139" t="str">
        <f>'제품 추가'!AC358</f>
        <v>PEANUT</v>
      </c>
      <c r="D361" s="138">
        <f>IF($D$2="주말",INDEX(표5[#All],MATCH(C361,표5[[#All],[잉크]],0),18)+INDEX(표5[#All],MATCH(C361,표5[[#All],[잉크]],0),21),INDEX(표5[#All],MATCH(C361,표5[[#All],[잉크]],0),MATCH($D$2,표5[#Headers],0)+1))</f>
        <v>2</v>
      </c>
      <c r="E361" s="138">
        <f>IF($D$2="주말",INDEX(표5[#All],MATCH(C361,표5[[#All],[잉크]],0),19)+INDEX(표5[#All],MATCH(C361,표5[[#All],[잉크]],0),22),INDEX(표5[#All],MATCH(C361,표5[[#All],[잉크]],0),MATCH($D$2,표5[#Headers],0)+2))</f>
        <v>0</v>
      </c>
    </row>
    <row r="362" spans="2:5" ht="16.5" hidden="1" customHeight="1" x14ac:dyDescent="0.3">
      <c r="B362" s="56">
        <f t="shared" si="6"/>
        <v>0</v>
      </c>
      <c r="C362" s="139" t="str">
        <f>'제품 추가'!AC359</f>
        <v>PEAR</v>
      </c>
      <c r="D362" s="138">
        <f>IF($D$2="주말",INDEX(표5[#All],MATCH(C362,표5[[#All],[잉크]],0),18)+INDEX(표5[#All],MATCH(C362,표5[[#All],[잉크]],0),21),INDEX(표5[#All],MATCH(C362,표5[[#All],[잉크]],0),MATCH($D$2,표5[#Headers],0)+1))</f>
        <v>0</v>
      </c>
      <c r="E362" s="138">
        <f>IF($D$2="주말",INDEX(표5[#All],MATCH(C362,표5[[#All],[잉크]],0),19)+INDEX(표5[#All],MATCH(C362,표5[[#All],[잉크]],0),22),INDEX(표5[#All],MATCH(C362,표5[[#All],[잉크]],0),MATCH($D$2,표5[#Headers],0)+2))</f>
        <v>0</v>
      </c>
    </row>
    <row r="363" spans="2:5" ht="16.5" hidden="1" customHeight="1" x14ac:dyDescent="0.3">
      <c r="B363" s="56">
        <f t="shared" si="6"/>
        <v>0</v>
      </c>
      <c r="C363" s="139" t="str">
        <f>'제품 추가'!AC360</f>
        <v>PEAT</v>
      </c>
      <c r="D363" s="138">
        <f>IF($D$2="주말",INDEX(표5[#All],MATCH(C363,표5[[#All],[잉크]],0),18)+INDEX(표5[#All],MATCH(C363,표5[[#All],[잉크]],0),21),INDEX(표5[#All],MATCH(C363,표5[[#All],[잉크]],0),MATCH($D$2,표5[#Headers],0)+1))</f>
        <v>0</v>
      </c>
      <c r="E363" s="138">
        <f>IF($D$2="주말",INDEX(표5[#All],MATCH(C363,표5[[#All],[잉크]],0),19)+INDEX(표5[#All],MATCH(C363,표5[[#All],[잉크]],0),22),INDEX(표5[#All],MATCH(C363,표5[[#All],[잉크]],0),MATCH($D$2,표5[#Headers],0)+2))</f>
        <v>0</v>
      </c>
    </row>
    <row r="364" spans="2:5" hidden="1" x14ac:dyDescent="0.3">
      <c r="B364" s="56">
        <f t="shared" si="6"/>
        <v>0</v>
      </c>
      <c r="C364" s="139" t="str">
        <f>'제품 추가'!AC361</f>
        <v>PEBBLE</v>
      </c>
      <c r="D364" s="138">
        <f>IF($D$2="주말",INDEX(표5[#All],MATCH(C364,표5[[#All],[잉크]],0),18)+INDEX(표5[#All],MATCH(C364,표5[[#All],[잉크]],0),21),INDEX(표5[#All],MATCH(C364,표5[[#All],[잉크]],0),MATCH($D$2,표5[#Headers],0)+1))</f>
        <v>0</v>
      </c>
      <c r="E364" s="138">
        <f>IF($D$2="주말",INDEX(표5[#All],MATCH(C364,표5[[#All],[잉크]],0),19)+INDEX(표5[#All],MATCH(C364,표5[[#All],[잉크]],0),22),INDEX(표5[#All],MATCH(C364,표5[[#All],[잉크]],0),MATCH($D$2,표5[#Headers],0)+2))</f>
        <v>0</v>
      </c>
    </row>
    <row r="365" spans="2:5" ht="16.5" hidden="1" customHeight="1" x14ac:dyDescent="0.3">
      <c r="B365" s="56">
        <f t="shared" si="6"/>
        <v>0</v>
      </c>
      <c r="C365" s="139" t="str">
        <f>'제품 추가'!AC362</f>
        <v>PECAN</v>
      </c>
      <c r="D365" s="138">
        <f>IF($D$2="주말",INDEX(표5[#All],MATCH(C365,표5[[#All],[잉크]],0),18)+INDEX(표5[#All],MATCH(C365,표5[[#All],[잉크]],0),21),INDEX(표5[#All],MATCH(C365,표5[[#All],[잉크]],0),MATCH($D$2,표5[#Headers],0)+1))</f>
        <v>0</v>
      </c>
      <c r="E365" s="138">
        <f>IF($D$2="주말",INDEX(표5[#All],MATCH(C365,표5[[#All],[잉크]],0),19)+INDEX(표5[#All],MATCH(C365,표5[[#All],[잉크]],0),22),INDEX(표5[#All],MATCH(C365,표5[[#All],[잉크]],0),MATCH($D$2,표5[#Headers],0)+2))</f>
        <v>0</v>
      </c>
    </row>
    <row r="366" spans="2:5" ht="16.5" hidden="1" customHeight="1" x14ac:dyDescent="0.3">
      <c r="B366" s="56">
        <f t="shared" si="6"/>
        <v>0</v>
      </c>
      <c r="C366" s="139" t="str">
        <f>'제품 추가'!AC363</f>
        <v>PELICAN</v>
      </c>
      <c r="D366" s="138">
        <f>IF($D$2="주말",INDEX(표5[#All],MATCH(C366,표5[[#All],[잉크]],0),18)+INDEX(표5[#All],MATCH(C366,표5[[#All],[잉크]],0),21),INDEX(표5[#All],MATCH(C366,표5[[#All],[잉크]],0),MATCH($D$2,표5[#Headers],0)+1))</f>
        <v>0</v>
      </c>
      <c r="E366" s="138">
        <f>IF($D$2="주말",INDEX(표5[#All],MATCH(C366,표5[[#All],[잉크]],0),19)+INDEX(표5[#All],MATCH(C366,표5[[#All],[잉크]],0),22),INDEX(표5[#All],MATCH(C366,표5[[#All],[잉크]],0),MATCH($D$2,표5[#Headers],0)+2))</f>
        <v>0</v>
      </c>
    </row>
    <row r="367" spans="2:5" ht="16.5" hidden="1" customHeight="1" x14ac:dyDescent="0.3">
      <c r="B367" s="56">
        <f t="shared" si="6"/>
        <v>0</v>
      </c>
      <c r="C367" s="139" t="str">
        <f>'제품 추가'!AC364</f>
        <v>PENNY</v>
      </c>
      <c r="D367" s="138">
        <f>IF($D$2="주말",INDEX(표5[#All],MATCH(C367,표5[[#All],[잉크]],0),18)+INDEX(표5[#All],MATCH(C367,표5[[#All],[잉크]],0),21),INDEX(표5[#All],MATCH(C367,표5[[#All],[잉크]],0),MATCH($D$2,표5[#Headers],0)+1))</f>
        <v>0</v>
      </c>
      <c r="E367" s="138">
        <f>IF($D$2="주말",INDEX(표5[#All],MATCH(C367,표5[[#All],[잉크]],0),19)+INDEX(표5[#All],MATCH(C367,표5[[#All],[잉크]],0),22),INDEX(표5[#All],MATCH(C367,표5[[#All],[잉크]],0),MATCH($D$2,표5[#Headers],0)+2))</f>
        <v>0</v>
      </c>
    </row>
    <row r="368" spans="2:5" ht="16.5" customHeight="1" x14ac:dyDescent="0.3">
      <c r="B368" s="56">
        <f t="shared" si="6"/>
        <v>2</v>
      </c>
      <c r="C368" s="139" t="str">
        <f>'제품 추가'!AC937</f>
        <v>HAKUNA</v>
      </c>
      <c r="D368" s="138">
        <f>IF($D$2="주말",INDEX(표5[#All],MATCH(C368,표5[[#All],[잉크]],0),18)+INDEX(표5[#All],MATCH(C368,표5[[#All],[잉크]],0),21),INDEX(표5[#All],MATCH(C368,표5[[#All],[잉크]],0),MATCH($D$2,표5[#Headers],0)+1))</f>
        <v>2</v>
      </c>
      <c r="E368" s="138">
        <f>IF($D$2="주말",INDEX(표5[#All],MATCH(C368,표5[[#All],[잉크]],0),19)+INDEX(표5[#All],MATCH(C368,표5[[#All],[잉크]],0),22),INDEX(표5[#All],MATCH(C368,표5[[#All],[잉크]],0),MATCH($D$2,표5[#Headers],0)+2))</f>
        <v>0</v>
      </c>
    </row>
    <row r="369" spans="2:5" ht="16.5" hidden="1" customHeight="1" x14ac:dyDescent="0.3">
      <c r="B369" s="56">
        <f t="shared" si="6"/>
        <v>0</v>
      </c>
      <c r="C369" s="139" t="str">
        <f>'제품 추가'!AC366</f>
        <v>PEPPERMINT</v>
      </c>
      <c r="D369" s="138">
        <f>IF($D$2="주말",INDEX(표5[#All],MATCH(C369,표5[[#All],[잉크]],0),18)+INDEX(표5[#All],MATCH(C369,표5[[#All],[잉크]],0),21),INDEX(표5[#All],MATCH(C369,표5[[#All],[잉크]],0),MATCH($D$2,표5[#Headers],0)+1))</f>
        <v>0</v>
      </c>
      <c r="E369" s="138">
        <f>IF($D$2="주말",INDEX(표5[#All],MATCH(C369,표5[[#All],[잉크]],0),19)+INDEX(표5[#All],MATCH(C369,표5[[#All],[잉크]],0),22),INDEX(표5[#All],MATCH(C369,표5[[#All],[잉크]],0),MATCH($D$2,표5[#Headers],0)+2))</f>
        <v>0</v>
      </c>
    </row>
    <row r="370" spans="2:5" ht="16.5" hidden="1" customHeight="1" x14ac:dyDescent="0.3">
      <c r="B370" s="56">
        <f t="shared" si="6"/>
        <v>0</v>
      </c>
      <c r="C370" s="139" t="str">
        <f>'제품 추가'!AC367</f>
        <v>PETAL</v>
      </c>
      <c r="D370" s="138">
        <f>IF($D$2="주말",INDEX(표5[#All],MATCH(C370,표5[[#All],[잉크]],0),18)+INDEX(표5[#All],MATCH(C370,표5[[#All],[잉크]],0),21),INDEX(표5[#All],MATCH(C370,표5[[#All],[잉크]],0),MATCH($D$2,표5[#Headers],0)+1))</f>
        <v>0</v>
      </c>
      <c r="E370" s="138">
        <f>IF($D$2="주말",INDEX(표5[#All],MATCH(C370,표5[[#All],[잉크]],0),19)+INDEX(표5[#All],MATCH(C370,표5[[#All],[잉크]],0),22),INDEX(표5[#All],MATCH(C370,표5[[#All],[잉크]],0),MATCH($D$2,표5[#Headers],0)+2))</f>
        <v>0</v>
      </c>
    </row>
    <row r="371" spans="2:5" ht="16.5" hidden="1" customHeight="1" x14ac:dyDescent="0.3">
      <c r="B371" s="56">
        <f t="shared" si="6"/>
        <v>0</v>
      </c>
      <c r="C371" s="139" t="str">
        <f>'제품 추가'!AC368</f>
        <v>PETUNIA</v>
      </c>
      <c r="D371" s="138">
        <f>IF($D$2="주말",INDEX(표5[#All],MATCH(C371,표5[[#All],[잉크]],0),18)+INDEX(표5[#All],MATCH(C371,표5[[#All],[잉크]],0),21),INDEX(표5[#All],MATCH(C371,표5[[#All],[잉크]],0),MATCH($D$2,표5[#Headers],0)+1))</f>
        <v>0</v>
      </c>
      <c r="E371" s="138">
        <f>IF($D$2="주말",INDEX(표5[#All],MATCH(C371,표5[[#All],[잉크]],0),19)+INDEX(표5[#All],MATCH(C371,표5[[#All],[잉크]],0),22),INDEX(표5[#All],MATCH(C371,표5[[#All],[잉크]],0),MATCH($D$2,표5[#Headers],0)+2))</f>
        <v>0</v>
      </c>
    </row>
    <row r="372" spans="2:5" ht="16.5" hidden="1" customHeight="1" x14ac:dyDescent="0.3">
      <c r="B372" s="56">
        <f t="shared" si="6"/>
        <v>0</v>
      </c>
      <c r="C372" s="139" t="str">
        <f>'제품 추가'!AC369</f>
        <v>PEWTER</v>
      </c>
      <c r="D372" s="138">
        <f>IF($D$2="주말",INDEX(표5[#All],MATCH(C372,표5[[#All],[잉크]],0),18)+INDEX(표5[#All],MATCH(C372,표5[[#All],[잉크]],0),21),INDEX(표5[#All],MATCH(C372,표5[[#All],[잉크]],0),MATCH($D$2,표5[#Headers],0)+1))</f>
        <v>0</v>
      </c>
      <c r="E372" s="138">
        <f>IF($D$2="주말",INDEX(표5[#All],MATCH(C372,표5[[#All],[잉크]],0),19)+INDEX(표5[#All],MATCH(C372,표5[[#All],[잉크]],0),22),INDEX(표5[#All],MATCH(C372,표5[[#All],[잉크]],0),MATCH($D$2,표5[#Headers],0)+2))</f>
        <v>0</v>
      </c>
    </row>
    <row r="373" spans="2:5" hidden="1" x14ac:dyDescent="0.3">
      <c r="B373" s="56">
        <f t="shared" si="6"/>
        <v>0</v>
      </c>
      <c r="C373" s="139" t="str">
        <f>'제품 추가'!AC370</f>
        <v>PEYOTE</v>
      </c>
      <c r="D373" s="138">
        <f>IF($D$2="주말",INDEX(표5[#All],MATCH(C373,표5[[#All],[잉크]],0),18)+INDEX(표5[#All],MATCH(C373,표5[[#All],[잉크]],0),21),INDEX(표5[#All],MATCH(C373,표5[[#All],[잉크]],0),MATCH($D$2,표5[#Headers],0)+1))</f>
        <v>0</v>
      </c>
      <c r="E373" s="138">
        <f>IF($D$2="주말",INDEX(표5[#All],MATCH(C373,표5[[#All],[잉크]],0),19)+INDEX(표5[#All],MATCH(C373,표5[[#All],[잉크]],0),22),INDEX(표5[#All],MATCH(C373,표5[[#All],[잉크]],0),MATCH($D$2,표5[#Headers],0)+2))</f>
        <v>0</v>
      </c>
    </row>
    <row r="374" spans="2:5" ht="16.5" hidden="1" customHeight="1" x14ac:dyDescent="0.3">
      <c r="B374" s="56">
        <f t="shared" si="6"/>
        <v>0</v>
      </c>
      <c r="C374" s="139" t="str">
        <f>'제품 추가'!AC371</f>
        <v>PHANTOM</v>
      </c>
      <c r="D374" s="138">
        <f>IF($D$2="주말",INDEX(표5[#All],MATCH(C374,표5[[#All],[잉크]],0),18)+INDEX(표5[#All],MATCH(C374,표5[[#All],[잉크]],0),21),INDEX(표5[#All],MATCH(C374,표5[[#All],[잉크]],0),MATCH($D$2,표5[#Headers],0)+1))</f>
        <v>0</v>
      </c>
      <c r="E374" s="138">
        <f>IF($D$2="주말",INDEX(표5[#All],MATCH(C374,표5[[#All],[잉크]],0),19)+INDEX(표5[#All],MATCH(C374,표5[[#All],[잉크]],0),22),INDEX(표5[#All],MATCH(C374,표5[[#All],[잉크]],0),MATCH($D$2,표5[#Headers],0)+2))</f>
        <v>0</v>
      </c>
    </row>
    <row r="375" spans="2:5" ht="16.5" hidden="1" customHeight="1" x14ac:dyDescent="0.3">
      <c r="B375" s="56">
        <f t="shared" si="6"/>
        <v>0</v>
      </c>
      <c r="C375" s="139" t="str">
        <f>'제품 추가'!AC372</f>
        <v>PHEASANT</v>
      </c>
      <c r="D375" s="138">
        <f>IF($D$2="주말",INDEX(표5[#All],MATCH(C375,표5[[#All],[잉크]],0),18)+INDEX(표5[#All],MATCH(C375,표5[[#All],[잉크]],0),21),INDEX(표5[#All],MATCH(C375,표5[[#All],[잉크]],0),MATCH($D$2,표5[#Headers],0)+1))</f>
        <v>0</v>
      </c>
      <c r="E375" s="138">
        <f>IF($D$2="주말",INDEX(표5[#All],MATCH(C375,표5[[#All],[잉크]],0),19)+INDEX(표5[#All],MATCH(C375,표5[[#All],[잉크]],0),22),INDEX(표5[#All],MATCH(C375,표5[[#All],[잉크]],0),MATCH($D$2,표5[#Headers],0)+2))</f>
        <v>0</v>
      </c>
    </row>
    <row r="376" spans="2:5" ht="16.5" hidden="1" customHeight="1" x14ac:dyDescent="0.3">
      <c r="B376" s="56">
        <f t="shared" si="6"/>
        <v>0</v>
      </c>
      <c r="C376" s="139" t="str">
        <f>'제품 추가'!AC373</f>
        <v>PHOENIX</v>
      </c>
      <c r="D376" s="138">
        <f>IF($D$2="주말",INDEX(표5[#All],MATCH(C376,표5[[#All],[잉크]],0),18)+INDEX(표5[#All],MATCH(C376,표5[[#All],[잉크]],0),21),INDEX(표5[#All],MATCH(C376,표5[[#All],[잉크]],0),MATCH($D$2,표5[#Headers],0)+1))</f>
        <v>0</v>
      </c>
      <c r="E376" s="138">
        <f>IF($D$2="주말",INDEX(표5[#All],MATCH(C376,표5[[#All],[잉크]],0),19)+INDEX(표5[#All],MATCH(C376,표5[[#All],[잉크]],0),22),INDEX(표5[#All],MATCH(C376,표5[[#All],[잉크]],0),MATCH($D$2,표5[#Headers],0)+2))</f>
        <v>0</v>
      </c>
    </row>
    <row r="377" spans="2:5" ht="16.5" hidden="1" customHeight="1" x14ac:dyDescent="0.3">
      <c r="B377" s="56">
        <f t="shared" si="6"/>
        <v>0</v>
      </c>
      <c r="C377" s="139" t="str">
        <f>'제품 추가'!AC374</f>
        <v>PICANTE</v>
      </c>
      <c r="D377" s="138">
        <f>IF($D$2="주말",INDEX(표5[#All],MATCH(C377,표5[[#All],[잉크]],0),18)+INDEX(표5[#All],MATCH(C377,표5[[#All],[잉크]],0),21),INDEX(표5[#All],MATCH(C377,표5[[#All],[잉크]],0),MATCH($D$2,표5[#Headers],0)+1))</f>
        <v>0</v>
      </c>
      <c r="E377" s="138">
        <f>IF($D$2="주말",INDEX(표5[#All],MATCH(C377,표5[[#All],[잉크]],0),19)+INDEX(표5[#All],MATCH(C377,표5[[#All],[잉크]],0),22),INDEX(표5[#All],MATCH(C377,표5[[#All],[잉크]],0),MATCH($D$2,표5[#Headers],0)+2))</f>
        <v>0</v>
      </c>
    </row>
    <row r="378" spans="2:5" ht="16.5" hidden="1" customHeight="1" x14ac:dyDescent="0.3">
      <c r="B378" s="56">
        <f t="shared" si="6"/>
        <v>0</v>
      </c>
      <c r="C378" s="139" t="str">
        <f>'제품 추가'!AC375</f>
        <v>PIGEON</v>
      </c>
      <c r="D378" s="138">
        <f>IF($D$2="주말",INDEX(표5[#All],MATCH(C378,표5[[#All],[잉크]],0),18)+INDEX(표5[#All],MATCH(C378,표5[[#All],[잉크]],0),21),INDEX(표5[#All],MATCH(C378,표5[[#All],[잉크]],0),MATCH($D$2,표5[#Headers],0)+1))</f>
        <v>0</v>
      </c>
      <c r="E378" s="138">
        <f>IF($D$2="주말",INDEX(표5[#All],MATCH(C378,표5[[#All],[잉크]],0),19)+INDEX(표5[#All],MATCH(C378,표5[[#All],[잉크]],0),22),INDEX(표5[#All],MATCH(C378,표5[[#All],[잉크]],0),MATCH($D$2,표5[#Headers],0)+2))</f>
        <v>0</v>
      </c>
    </row>
    <row r="379" spans="2:5" ht="16.5" hidden="1" customHeight="1" x14ac:dyDescent="0.3">
      <c r="B379" s="56">
        <f t="shared" si="6"/>
        <v>0</v>
      </c>
      <c r="C379" s="139" t="str">
        <f>'제품 추가'!AC376</f>
        <v>PINE</v>
      </c>
      <c r="D379" s="138">
        <f>IF($D$2="주말",INDEX(표5[#All],MATCH(C379,표5[[#All],[잉크]],0),18)+INDEX(표5[#All],MATCH(C379,표5[[#All],[잉크]],0),21),INDEX(표5[#All],MATCH(C379,표5[[#All],[잉크]],0),MATCH($D$2,표5[#Headers],0)+1))</f>
        <v>0</v>
      </c>
      <c r="E379" s="138">
        <f>IF($D$2="주말",INDEX(표5[#All],MATCH(C379,표5[[#All],[잉크]],0),19)+INDEX(표5[#All],MATCH(C379,표5[[#All],[잉크]],0),22),INDEX(표5[#All],MATCH(C379,표5[[#All],[잉크]],0),MATCH($D$2,표5[#Headers],0)+2))</f>
        <v>0</v>
      </c>
    </row>
    <row r="380" spans="2:5" ht="16.5" customHeight="1" x14ac:dyDescent="0.3">
      <c r="B380" s="56">
        <f t="shared" si="6"/>
        <v>0</v>
      </c>
      <c r="C380" s="139" t="str">
        <f>'제품 추가'!AC1036</f>
        <v>HUSH</v>
      </c>
      <c r="D380" s="138">
        <f>IF($D$2="주말",INDEX(표5[#All],MATCH(C380,표5[[#All],[잉크]],0),18)+INDEX(표5[#All],MATCH(C380,표5[[#All],[잉크]],0),21),INDEX(표5[#All],MATCH(C380,표5[[#All],[잉크]],0),MATCH($D$2,표5[#Headers],0)+1))</f>
        <v>0</v>
      </c>
      <c r="E380" s="138">
        <f>IF($D$2="주말",INDEX(표5[#All],MATCH(C380,표5[[#All],[잉크]],0),19)+INDEX(표5[#All],MATCH(C380,표5[[#All],[잉크]],0),22),INDEX(표5[#All],MATCH(C380,표5[[#All],[잉크]],0),MATCH($D$2,표5[#Headers],0)+2))</f>
        <v>0</v>
      </c>
    </row>
    <row r="381" spans="2:5" ht="16.5" hidden="1" customHeight="1" x14ac:dyDescent="0.3">
      <c r="B381" s="56">
        <f t="shared" si="6"/>
        <v>0</v>
      </c>
      <c r="C381" s="139" t="str">
        <f>'제품 추가'!AC378</f>
        <v>PISTACHIO</v>
      </c>
      <c r="D381" s="138">
        <f>IF($D$2="주말",INDEX(표5[#All],MATCH(C381,표5[[#All],[잉크]],0),18)+INDEX(표5[#All],MATCH(C381,표5[[#All],[잉크]],0),21),INDEX(표5[#All],MATCH(C381,표5[[#All],[잉크]],0),MATCH($D$2,표5[#Headers],0)+1))</f>
        <v>0</v>
      </c>
      <c r="E381" s="138">
        <f>IF($D$2="주말",INDEX(표5[#All],MATCH(C381,표5[[#All],[잉크]],0),19)+INDEX(표5[#All],MATCH(C381,표5[[#All],[잉크]],0),22),INDEX(표5[#All],MATCH(C381,표5[[#All],[잉크]],0),MATCH($D$2,표5[#Headers],0)+2))</f>
        <v>0</v>
      </c>
    </row>
    <row r="382" spans="2:5" ht="16.5" hidden="1" customHeight="1" x14ac:dyDescent="0.3">
      <c r="B382" s="56">
        <f t="shared" si="6"/>
        <v>0</v>
      </c>
      <c r="C382" s="139" t="str">
        <f>'제품 추가'!AC379</f>
        <v>PJELLY</v>
      </c>
      <c r="D382" s="138">
        <f>IF($D$2="주말",INDEX(표5[#All],MATCH(C382,표5[[#All],[잉크]],0),18)+INDEX(표5[#All],MATCH(C382,표5[[#All],[잉크]],0),21),INDEX(표5[#All],MATCH(C382,표5[[#All],[잉크]],0),MATCH($D$2,표5[#Headers],0)+1))</f>
        <v>0</v>
      </c>
      <c r="E382" s="138">
        <f>IF($D$2="주말",INDEX(표5[#All],MATCH(C382,표5[[#All],[잉크]],0),19)+INDEX(표5[#All],MATCH(C382,표5[[#All],[잉크]],0),22),INDEX(표5[#All],MATCH(C382,표5[[#All],[잉크]],0),MATCH($D$2,표5[#Headers],0)+2))</f>
        <v>0</v>
      </c>
    </row>
    <row r="383" spans="2:5" ht="16.5" hidden="1" customHeight="1" x14ac:dyDescent="0.3">
      <c r="B383" s="56">
        <f t="shared" si="6"/>
        <v>0</v>
      </c>
      <c r="C383" s="139" t="str">
        <f>'제품 추가'!AC380</f>
        <v>PLATINUM</v>
      </c>
      <c r="D383" s="138">
        <f>IF($D$2="주말",INDEX(표5[#All],MATCH(C383,표5[[#All],[잉크]],0),18)+INDEX(표5[#All],MATCH(C383,표5[[#All],[잉크]],0),21),INDEX(표5[#All],MATCH(C383,표5[[#All],[잉크]],0),MATCH($D$2,표5[#Headers],0)+1))</f>
        <v>0</v>
      </c>
      <c r="E383" s="138">
        <f>IF($D$2="주말",INDEX(표5[#All],MATCH(C383,표5[[#All],[잉크]],0),19)+INDEX(표5[#All],MATCH(C383,표5[[#All],[잉크]],0),22),INDEX(표5[#All],MATCH(C383,표5[[#All],[잉크]],0),MATCH($D$2,표5[#Headers],0)+2))</f>
        <v>0</v>
      </c>
    </row>
    <row r="384" spans="2:5" ht="16.5" hidden="1" customHeight="1" x14ac:dyDescent="0.3">
      <c r="B384" s="56">
        <f t="shared" si="6"/>
        <v>2</v>
      </c>
      <c r="C384" s="139" t="str">
        <f>'제품 추가'!AC381</f>
        <v>PLUM</v>
      </c>
      <c r="D384" s="138">
        <f>IF($D$2="주말",INDEX(표5[#All],MATCH(C384,표5[[#All],[잉크]],0),18)+INDEX(표5[#All],MATCH(C384,표5[[#All],[잉크]],0),21),INDEX(표5[#All],MATCH(C384,표5[[#All],[잉크]],0),MATCH($D$2,표5[#Headers],0)+1))</f>
        <v>2</v>
      </c>
      <c r="E384" s="138">
        <f>IF($D$2="주말",INDEX(표5[#All],MATCH(C384,표5[[#All],[잉크]],0),19)+INDEX(표5[#All],MATCH(C384,표5[[#All],[잉크]],0),22),INDEX(표5[#All],MATCH(C384,표5[[#All],[잉크]],0),MATCH($D$2,표5[#Headers],0)+2))</f>
        <v>0</v>
      </c>
    </row>
    <row r="385" spans="2:5" ht="16.5" hidden="1" customHeight="1" x14ac:dyDescent="0.3">
      <c r="B385" s="56">
        <f t="shared" si="6"/>
        <v>0</v>
      </c>
      <c r="C385" s="139" t="str">
        <f>'제품 추가'!AC382</f>
        <v>POOH</v>
      </c>
      <c r="D385" s="138">
        <f>IF($D$2="주말",INDEX(표5[#All],MATCH(C385,표5[[#All],[잉크]],0),18)+INDEX(표5[#All],MATCH(C385,표5[[#All],[잉크]],0),21),INDEX(표5[#All],MATCH(C385,표5[[#All],[잉크]],0),MATCH($D$2,표5[#Headers],0)+1))</f>
        <v>0</v>
      </c>
      <c r="E385" s="138">
        <f>IF($D$2="주말",INDEX(표5[#All],MATCH(C385,표5[[#All],[잉크]],0),19)+INDEX(표5[#All],MATCH(C385,표5[[#All],[잉크]],0),22),INDEX(표5[#All],MATCH(C385,표5[[#All],[잉크]],0),MATCH($D$2,표5[#Headers],0)+2))</f>
        <v>0</v>
      </c>
    </row>
    <row r="386" spans="2:5" ht="16.5" hidden="1" customHeight="1" x14ac:dyDescent="0.3">
      <c r="B386" s="56">
        <f t="shared" si="6"/>
        <v>0</v>
      </c>
      <c r="C386" s="139" t="str">
        <f>'제품 추가'!AC383</f>
        <v>POPPY</v>
      </c>
      <c r="D386" s="138">
        <f>IF($D$2="주말",INDEX(표5[#All],MATCH(C386,표5[[#All],[잉크]],0),18)+INDEX(표5[#All],MATCH(C386,표5[[#All],[잉크]],0),21),INDEX(표5[#All],MATCH(C386,표5[[#All],[잉크]],0),MATCH($D$2,표5[#Headers],0)+1))</f>
        <v>0</v>
      </c>
      <c r="E386" s="138">
        <f>IF($D$2="주말",INDEX(표5[#All],MATCH(C386,표5[[#All],[잉크]],0),19)+INDEX(표5[#All],MATCH(C386,표5[[#All],[잉크]],0),22),INDEX(표5[#All],MATCH(C386,표5[[#All],[잉크]],0),MATCH($D$2,표5[#Headers],0)+2))</f>
        <v>0</v>
      </c>
    </row>
    <row r="387" spans="2:5" ht="16.5" hidden="1" customHeight="1" x14ac:dyDescent="0.3">
      <c r="B387" s="56">
        <f t="shared" si="6"/>
        <v>0</v>
      </c>
      <c r="C387" s="139" t="str">
        <f>'제품 추가'!AC384</f>
        <v>POPSICLE</v>
      </c>
      <c r="D387" s="138">
        <f>IF($D$2="주말",INDEX(표5[#All],MATCH(C387,표5[[#All],[잉크]],0),18)+INDEX(표5[#All],MATCH(C387,표5[[#All],[잉크]],0),21),INDEX(표5[#All],MATCH(C387,표5[[#All],[잉크]],0),MATCH($D$2,표5[#Headers],0)+1))</f>
        <v>0</v>
      </c>
      <c r="E387" s="138">
        <f>IF($D$2="주말",INDEX(표5[#All],MATCH(C387,표5[[#All],[잉크]],0),19)+INDEX(표5[#All],MATCH(C387,표5[[#All],[잉크]],0),22),INDEX(표5[#All],MATCH(C387,표5[[#All],[잉크]],0),MATCH($D$2,표5[#Headers],0)+2))</f>
        <v>0</v>
      </c>
    </row>
    <row r="388" spans="2:5" ht="16.5" hidden="1" customHeight="1" x14ac:dyDescent="0.3">
      <c r="B388" s="56">
        <f t="shared" si="6"/>
        <v>0</v>
      </c>
      <c r="C388" s="139" t="str">
        <f>'제품 추가'!AC385</f>
        <v>PORPOISE</v>
      </c>
      <c r="D388" s="138">
        <f>IF($D$2="주말",INDEX(표5[#All],MATCH(C388,표5[[#All],[잉크]],0),18)+INDEX(표5[#All],MATCH(C388,표5[[#All],[잉크]],0),21),INDEX(표5[#All],MATCH(C388,표5[[#All],[잉크]],0),MATCH($D$2,표5[#Headers],0)+1))</f>
        <v>0</v>
      </c>
      <c r="E388" s="138">
        <f>IF($D$2="주말",INDEX(표5[#All],MATCH(C388,표5[[#All],[잉크]],0),19)+INDEX(표5[#All],MATCH(C388,표5[[#All],[잉크]],0),22),INDEX(표5[#All],MATCH(C388,표5[[#All],[잉크]],0),MATCH($D$2,표5[#Headers],0)+2))</f>
        <v>0</v>
      </c>
    </row>
    <row r="389" spans="2:5" ht="16.5" hidden="1" customHeight="1" x14ac:dyDescent="0.3">
      <c r="B389" s="56">
        <f t="shared" si="6"/>
        <v>0</v>
      </c>
      <c r="C389" s="139" t="str">
        <f>'제품 추가'!AC386</f>
        <v>POSTIT</v>
      </c>
      <c r="D389" s="138">
        <f>IF($D$2="주말",INDEX(표5[#All],MATCH(C389,표5[[#All],[잉크]],0),18)+INDEX(표5[#All],MATCH(C389,표5[[#All],[잉크]],0),21),INDEX(표5[#All],MATCH(C389,표5[[#All],[잉크]],0),MATCH($D$2,표5[#Headers],0)+1))</f>
        <v>0</v>
      </c>
      <c r="E389" s="138">
        <f>IF($D$2="주말",INDEX(표5[#All],MATCH(C389,표5[[#All],[잉크]],0),19)+INDEX(표5[#All],MATCH(C389,표5[[#All],[잉크]],0),22),INDEX(표5[#All],MATCH(C389,표5[[#All],[잉크]],0),MATCH($D$2,표5[#Headers],0)+2))</f>
        <v>0</v>
      </c>
    </row>
    <row r="390" spans="2:5" ht="16.5" hidden="1" customHeight="1" x14ac:dyDescent="0.3">
      <c r="B390" s="56">
        <f t="shared" si="6"/>
        <v>0</v>
      </c>
      <c r="C390" s="139" t="str">
        <f>'제품 추가'!AC387</f>
        <v>POT</v>
      </c>
      <c r="D390" s="138">
        <f>IF($D$2="주말",INDEX(표5[#All],MATCH(C390,표5[[#All],[잉크]],0),18)+INDEX(표5[#All],MATCH(C390,표5[[#All],[잉크]],0),21),INDEX(표5[#All],MATCH(C390,표5[[#All],[잉크]],0),MATCH($D$2,표5[#Headers],0)+1))</f>
        <v>0</v>
      </c>
      <c r="E390" s="138">
        <f>IF($D$2="주말",INDEX(표5[#All],MATCH(C390,표5[[#All],[잉크]],0),19)+INDEX(표5[#All],MATCH(C390,표5[[#All],[잉크]],0),22),INDEX(표5[#All],MATCH(C390,표5[[#All],[잉크]],0),MATCH($D$2,표5[#Headers],0)+2))</f>
        <v>0</v>
      </c>
    </row>
    <row r="391" spans="2:5" ht="16.5" customHeight="1" x14ac:dyDescent="0.3">
      <c r="B391" s="56">
        <f t="shared" si="6"/>
        <v>0</v>
      </c>
      <c r="C391" s="139" t="str">
        <f>'제품 추가'!AC257</f>
        <v>JENNY</v>
      </c>
      <c r="D391" s="138">
        <f>IF($D$2="주말",INDEX(표5[#All],MATCH(C391,표5[[#All],[잉크]],0),18)+INDEX(표5[#All],MATCH(C391,표5[[#All],[잉크]],0),21),INDEX(표5[#All],MATCH(C391,표5[[#All],[잉크]],0),MATCH($D$2,표5[#Headers],0)+1))</f>
        <v>0</v>
      </c>
      <c r="E391" s="138">
        <f>IF($D$2="주말",INDEX(표5[#All],MATCH(C391,표5[[#All],[잉크]],0),19)+INDEX(표5[#All],MATCH(C391,표5[[#All],[잉크]],0),22),INDEX(표5[#All],MATCH(C391,표5[[#All],[잉크]],0),MATCH($D$2,표5[#Headers],0)+2))</f>
        <v>0</v>
      </c>
    </row>
    <row r="392" spans="2:5" ht="16.5" hidden="1" customHeight="1" x14ac:dyDescent="0.3">
      <c r="B392" s="56">
        <f t="shared" si="6"/>
        <v>0</v>
      </c>
      <c r="C392" s="139" t="str">
        <f>'제품 추가'!AC389</f>
        <v>PRADA</v>
      </c>
      <c r="D392" s="138">
        <f>IF($D$2="주말",INDEX(표5[#All],MATCH(C392,표5[[#All],[잉크]],0),18)+INDEX(표5[#All],MATCH(C392,표5[[#All],[잉크]],0),21),INDEX(표5[#All],MATCH(C392,표5[[#All],[잉크]],0),MATCH($D$2,표5[#Headers],0)+1))</f>
        <v>0</v>
      </c>
      <c r="E392" s="138">
        <f>IF($D$2="주말",INDEX(표5[#All],MATCH(C392,표5[[#All],[잉크]],0),19)+INDEX(표5[#All],MATCH(C392,표5[[#All],[잉크]],0),22),INDEX(표5[#All],MATCH(C392,표5[[#All],[잉크]],0),MATCH($D$2,표5[#Headers],0)+2))</f>
        <v>0</v>
      </c>
    </row>
    <row r="393" spans="2:5" ht="16.5" hidden="1" customHeight="1" x14ac:dyDescent="0.3">
      <c r="B393" s="56">
        <f t="shared" si="6"/>
        <v>0</v>
      </c>
      <c r="C393" s="139" t="str">
        <f>'제품 추가'!AC390</f>
        <v>PTSILVER</v>
      </c>
      <c r="D393" s="138">
        <f>IF($D$2="주말",INDEX(표5[#All],MATCH(C393,표5[[#All],[잉크]],0),18)+INDEX(표5[#All],MATCH(C393,표5[[#All],[잉크]],0),21),INDEX(표5[#All],MATCH(C393,표5[[#All],[잉크]],0),MATCH($D$2,표5[#Headers],0)+1))</f>
        <v>0</v>
      </c>
      <c r="E393" s="138">
        <f>IF($D$2="주말",INDEX(표5[#All],MATCH(C393,표5[[#All],[잉크]],0),19)+INDEX(표5[#All],MATCH(C393,표5[[#All],[잉크]],0),22),INDEX(표5[#All],MATCH(C393,표5[[#All],[잉크]],0),MATCH($D$2,표5[#Headers],0)+2))</f>
        <v>0</v>
      </c>
    </row>
    <row r="394" spans="2:5" ht="16.5" hidden="1" customHeight="1" x14ac:dyDescent="0.3">
      <c r="B394" s="56">
        <f t="shared" si="6"/>
        <v>0</v>
      </c>
      <c r="C394" s="139" t="str">
        <f>'제품 추가'!AC391</f>
        <v>PUCE</v>
      </c>
      <c r="D394" s="138">
        <f>IF($D$2="주말",INDEX(표5[#All],MATCH(C394,표5[[#All],[잉크]],0),18)+INDEX(표5[#All],MATCH(C394,표5[[#All],[잉크]],0),21),INDEX(표5[#All],MATCH(C394,표5[[#All],[잉크]],0),MATCH($D$2,표5[#Headers],0)+1))</f>
        <v>0</v>
      </c>
      <c r="E394" s="138">
        <f>IF($D$2="주말",INDEX(표5[#All],MATCH(C394,표5[[#All],[잉크]],0),19)+INDEX(표5[#All],MATCH(C394,표5[[#All],[잉크]],0),22),INDEX(표5[#All],MATCH(C394,표5[[#All],[잉크]],0),MATCH($D$2,표5[#Headers],0)+2))</f>
        <v>0</v>
      </c>
    </row>
    <row r="395" spans="2:5" ht="16.5" hidden="1" customHeight="1" x14ac:dyDescent="0.3">
      <c r="B395" s="56">
        <f t="shared" si="6"/>
        <v>0</v>
      </c>
      <c r="C395" s="139" t="str">
        <f>'제품 추가'!AC392</f>
        <v>PUMICE</v>
      </c>
      <c r="D395" s="138">
        <f>IF($D$2="주말",INDEX(표5[#All],MATCH(C395,표5[[#All],[잉크]],0),18)+INDEX(표5[#All],MATCH(C395,표5[[#All],[잉크]],0),21),INDEX(표5[#All],MATCH(C395,표5[[#All],[잉크]],0),MATCH($D$2,표5[#Headers],0)+1))</f>
        <v>0</v>
      </c>
      <c r="E395" s="138">
        <f>IF($D$2="주말",INDEX(표5[#All],MATCH(C395,표5[[#All],[잉크]],0),19)+INDEX(표5[#All],MATCH(C395,표5[[#All],[잉크]],0),22),INDEX(표5[#All],MATCH(C395,표5[[#All],[잉크]],0),MATCH($D$2,표5[#Headers],0)+2))</f>
        <v>0</v>
      </c>
    </row>
    <row r="396" spans="2:5" ht="16.5" hidden="1" customHeight="1" x14ac:dyDescent="0.3">
      <c r="B396" s="56">
        <f t="shared" si="6"/>
        <v>0</v>
      </c>
      <c r="C396" s="139" t="str">
        <f>'제품 추가'!AC393</f>
        <v>PUMPKIN</v>
      </c>
      <c r="D396" s="138">
        <f>IF($D$2="주말",INDEX(표5[#All],MATCH(C396,표5[[#All],[잉크]],0),18)+INDEX(표5[#All],MATCH(C396,표5[[#All],[잉크]],0),21),INDEX(표5[#All],MATCH(C396,표5[[#All],[잉크]],0),MATCH($D$2,표5[#Headers],0)+1))</f>
        <v>0</v>
      </c>
      <c r="E396" s="138">
        <f>IF($D$2="주말",INDEX(표5[#All],MATCH(C396,표5[[#All],[잉크]],0),19)+INDEX(표5[#All],MATCH(C396,표5[[#All],[잉크]],0),22),INDEX(표5[#All],MATCH(C396,표5[[#All],[잉크]],0),MATCH($D$2,표5[#Headers],0)+2))</f>
        <v>0</v>
      </c>
    </row>
    <row r="397" spans="2:5" ht="16.5" hidden="1" customHeight="1" x14ac:dyDescent="0.3">
      <c r="B397" s="56">
        <f t="shared" si="6"/>
        <v>0</v>
      </c>
      <c r="C397" s="139" t="str">
        <f>'제품 추가'!AC394</f>
        <v>PUPIL</v>
      </c>
      <c r="D397" s="138">
        <f>IF($D$2="주말",INDEX(표5[#All],MATCH(C397,표5[[#All],[잉크]],0),18)+INDEX(표5[#All],MATCH(C397,표5[[#All],[잉크]],0),21),INDEX(표5[#All],MATCH(C397,표5[[#All],[잉크]],0),MATCH($D$2,표5[#Headers],0)+1))</f>
        <v>0</v>
      </c>
      <c r="E397" s="138">
        <f>IF($D$2="주말",INDEX(표5[#All],MATCH(C397,표5[[#All],[잉크]],0),19)+INDEX(표5[#All],MATCH(C397,표5[[#All],[잉크]],0),22),INDEX(표5[#All],MATCH(C397,표5[[#All],[잉크]],0),MATCH($D$2,표5[#Headers],0)+2))</f>
        <v>0</v>
      </c>
    </row>
    <row r="398" spans="2:5" ht="16.5" hidden="1" customHeight="1" x14ac:dyDescent="0.3">
      <c r="B398" s="56">
        <f t="shared" si="6"/>
        <v>0</v>
      </c>
      <c r="C398" s="139" t="str">
        <f>'제품 추가'!AC395</f>
        <v>PURPLE</v>
      </c>
      <c r="D398" s="138">
        <f>IF($D$2="주말",INDEX(표5[#All],MATCH(C398,표5[[#All],[잉크]],0),18)+INDEX(표5[#All],MATCH(C398,표5[[#All],[잉크]],0),21),INDEX(표5[#All],MATCH(C398,표5[[#All],[잉크]],0),MATCH($D$2,표5[#Headers],0)+1))</f>
        <v>0</v>
      </c>
      <c r="E398" s="138">
        <f>IF($D$2="주말",INDEX(표5[#All],MATCH(C398,표5[[#All],[잉크]],0),19)+INDEX(표5[#All],MATCH(C398,표5[[#All],[잉크]],0),22),INDEX(표5[#All],MATCH(C398,표5[[#All],[잉크]],0),MATCH($D$2,표5[#Headers],0)+2))</f>
        <v>0</v>
      </c>
    </row>
    <row r="399" spans="2:5" ht="16.5" hidden="1" customHeight="1" x14ac:dyDescent="0.3">
      <c r="B399" s="56">
        <f t="shared" si="6"/>
        <v>0</v>
      </c>
      <c r="C399" s="139" t="str">
        <f>'제품 추가'!AC396</f>
        <v>PVENUS</v>
      </c>
      <c r="D399" s="138">
        <f>IF($D$2="주말",INDEX(표5[#All],MATCH(C399,표5[[#All],[잉크]],0),18)+INDEX(표5[#All],MATCH(C399,표5[[#All],[잉크]],0),21),INDEX(표5[#All],MATCH(C399,표5[[#All],[잉크]],0),MATCH($D$2,표5[#Headers],0)+1))</f>
        <v>0</v>
      </c>
      <c r="E399" s="138">
        <f>IF($D$2="주말",INDEX(표5[#All],MATCH(C399,표5[[#All],[잉크]],0),19)+INDEX(표5[#All],MATCH(C399,표5[[#All],[잉크]],0),22),INDEX(표5[#All],MATCH(C399,표5[[#All],[잉크]],0),MATCH($D$2,표5[#Headers],0)+2))</f>
        <v>0</v>
      </c>
    </row>
    <row r="400" spans="2:5" ht="16.5" hidden="1" customHeight="1" x14ac:dyDescent="0.3">
      <c r="B400" s="56">
        <f t="shared" ref="B400:B463" si="7">IFERROR(SUM(D400:E400),0)</f>
        <v>0</v>
      </c>
      <c r="C400" s="139" t="str">
        <f>'제품 추가'!AC397</f>
        <v>QUARTZ</v>
      </c>
      <c r="D400" s="138">
        <f>IF($D$2="주말",INDEX(표5[#All],MATCH(C400,표5[[#All],[잉크]],0),18)+INDEX(표5[#All],MATCH(C400,표5[[#All],[잉크]],0),21),INDEX(표5[#All],MATCH(C400,표5[[#All],[잉크]],0),MATCH($D$2,표5[#Headers],0)+1))</f>
        <v>0</v>
      </c>
      <c r="E400" s="138">
        <f>IF($D$2="주말",INDEX(표5[#All],MATCH(C400,표5[[#All],[잉크]],0),19)+INDEX(표5[#All],MATCH(C400,표5[[#All],[잉크]],0),22),INDEX(표5[#All],MATCH(C400,표5[[#All],[잉크]],0),MATCH($D$2,표5[#Headers],0)+2))</f>
        <v>0</v>
      </c>
    </row>
    <row r="401" spans="2:5" ht="16.5" hidden="1" customHeight="1" x14ac:dyDescent="0.3">
      <c r="B401" s="56">
        <f t="shared" si="7"/>
        <v>0</v>
      </c>
      <c r="C401" s="139" t="str">
        <f>'제품 추가'!AC398</f>
        <v>RABBIT</v>
      </c>
      <c r="D401" s="138">
        <f>IF($D$2="주말",INDEX(표5[#All],MATCH(C401,표5[[#All],[잉크]],0),18)+INDEX(표5[#All],MATCH(C401,표5[[#All],[잉크]],0),21),INDEX(표5[#All],MATCH(C401,표5[[#All],[잉크]],0),MATCH($D$2,표5[#Headers],0)+1))</f>
        <v>0</v>
      </c>
      <c r="E401" s="138">
        <f>IF($D$2="주말",INDEX(표5[#All],MATCH(C401,표5[[#All],[잉크]],0),19)+INDEX(표5[#All],MATCH(C401,표5[[#All],[잉크]],0),22),INDEX(표5[#All],MATCH(C401,표5[[#All],[잉크]],0),MATCH($D$2,표5[#Headers],0)+2))</f>
        <v>0</v>
      </c>
    </row>
    <row r="402" spans="2:5" ht="16.5" hidden="1" customHeight="1" x14ac:dyDescent="0.3">
      <c r="B402" s="56">
        <f t="shared" si="7"/>
        <v>0</v>
      </c>
      <c r="C402" s="139" t="str">
        <f>'제품 추가'!AC399</f>
        <v>RADISH</v>
      </c>
      <c r="D402" s="138">
        <f>IF($D$2="주말",INDEX(표5[#All],MATCH(C402,표5[[#All],[잉크]],0),18)+INDEX(표5[#All],MATCH(C402,표5[[#All],[잉크]],0),21),INDEX(표5[#All],MATCH(C402,표5[[#All],[잉크]],0),MATCH($D$2,표5[#Headers],0)+1))</f>
        <v>0</v>
      </c>
      <c r="E402" s="138">
        <f>IF($D$2="주말",INDEX(표5[#All],MATCH(C402,표5[[#All],[잉크]],0),19)+INDEX(표5[#All],MATCH(C402,표5[[#All],[잉크]],0),22),INDEX(표5[#All],MATCH(C402,표5[[#All],[잉크]],0),MATCH($D$2,표5[#Headers],0)+2))</f>
        <v>0</v>
      </c>
    </row>
    <row r="403" spans="2:5" ht="16.5" hidden="1" customHeight="1" x14ac:dyDescent="0.3">
      <c r="B403" s="56">
        <f t="shared" si="7"/>
        <v>0</v>
      </c>
      <c r="C403" s="139" t="str">
        <f>'제품 추가'!AC400</f>
        <v>RAFFIA</v>
      </c>
      <c r="D403" s="138">
        <f>IF($D$2="주말",INDEX(표5[#All],MATCH(C403,표5[[#All],[잉크]],0),18)+INDEX(표5[#All],MATCH(C403,표5[[#All],[잉크]],0),21),INDEX(표5[#All],MATCH(C403,표5[[#All],[잉크]],0),MATCH($D$2,표5[#Headers],0)+1))</f>
        <v>0</v>
      </c>
      <c r="E403" s="138">
        <f>IF($D$2="주말",INDEX(표5[#All],MATCH(C403,표5[[#All],[잉크]],0),19)+INDEX(표5[#All],MATCH(C403,표5[[#All],[잉크]],0),22),INDEX(표5[#All],MATCH(C403,표5[[#All],[잉크]],0),MATCH($D$2,표5[#Headers],0)+2))</f>
        <v>0</v>
      </c>
    </row>
    <row r="404" spans="2:5" ht="16.5" hidden="1" customHeight="1" x14ac:dyDescent="0.3">
      <c r="B404" s="56">
        <f t="shared" si="7"/>
        <v>0</v>
      </c>
      <c r="C404" s="139" t="str">
        <f>'제품 추가'!AC401</f>
        <v>RAISIN</v>
      </c>
      <c r="D404" s="138">
        <f>IF($D$2="주말",INDEX(표5[#All],MATCH(C404,표5[[#All],[잉크]],0),18)+INDEX(표5[#All],MATCH(C404,표5[[#All],[잉크]],0),21),INDEX(표5[#All],MATCH(C404,표5[[#All],[잉크]],0),MATCH($D$2,표5[#Headers],0)+1))</f>
        <v>0</v>
      </c>
      <c r="E404" s="138">
        <f>IF($D$2="주말",INDEX(표5[#All],MATCH(C404,표5[[#All],[잉크]],0),19)+INDEX(표5[#All],MATCH(C404,표5[[#All],[잉크]],0),22),INDEX(표5[#All],MATCH(C404,표5[[#All],[잉크]],0),MATCH($D$2,표5[#Headers],0)+2))</f>
        <v>0</v>
      </c>
    </row>
    <row r="405" spans="2:5" ht="16.5" hidden="1" customHeight="1" x14ac:dyDescent="0.3">
      <c r="B405" s="56">
        <f t="shared" si="7"/>
        <v>0</v>
      </c>
      <c r="C405" s="139" t="str">
        <f>'제품 추가'!AC402</f>
        <v>RATTAN</v>
      </c>
      <c r="D405" s="138">
        <f>IF($D$2="주말",INDEX(표5[#All],MATCH(C405,표5[[#All],[잉크]],0),18)+INDEX(표5[#All],MATCH(C405,표5[[#All],[잉크]],0),21),INDEX(표5[#All],MATCH(C405,표5[[#All],[잉크]],0),MATCH($D$2,표5[#Headers],0)+1))</f>
        <v>0</v>
      </c>
      <c r="E405" s="138">
        <f>IF($D$2="주말",INDEX(표5[#All],MATCH(C405,표5[[#All],[잉크]],0),19)+INDEX(표5[#All],MATCH(C405,표5[[#All],[잉크]],0),22),INDEX(표5[#All],MATCH(C405,표5[[#All],[잉크]],0),MATCH($D$2,표5[#Headers],0)+2))</f>
        <v>0</v>
      </c>
    </row>
    <row r="406" spans="2:5" ht="16.5" customHeight="1" x14ac:dyDescent="0.3">
      <c r="B406" s="56">
        <f t="shared" si="7"/>
        <v>0</v>
      </c>
      <c r="C406" s="139" t="str">
        <f>'제품 추가'!AC1059</f>
        <v>KETCHUP</v>
      </c>
      <c r="D406" s="138">
        <f>IF($D$2="주말",INDEX(표5[#All],MATCH(C406,표5[[#All],[잉크]],0),18)+INDEX(표5[#All],MATCH(C406,표5[[#All],[잉크]],0),21),INDEX(표5[#All],MATCH(C406,표5[[#All],[잉크]],0),MATCH($D$2,표5[#Headers],0)+1))</f>
        <v>0</v>
      </c>
      <c r="E406" s="138">
        <f>IF($D$2="주말",INDEX(표5[#All],MATCH(C406,표5[[#All],[잉크]],0),19)+INDEX(표5[#All],MATCH(C406,표5[[#All],[잉크]],0),22),INDEX(표5[#All],MATCH(C406,표5[[#All],[잉크]],0),MATCH($D$2,표5[#Headers],0)+2))</f>
        <v>0</v>
      </c>
    </row>
    <row r="407" spans="2:5" ht="16.5" hidden="1" customHeight="1" x14ac:dyDescent="0.3">
      <c r="B407" s="56">
        <f t="shared" si="7"/>
        <v>0</v>
      </c>
      <c r="C407" s="139" t="str">
        <f>'제품 추가'!AC404</f>
        <v>RAWHIDE</v>
      </c>
      <c r="D407" s="138">
        <f>IF($D$2="주말",INDEX(표5[#All],MATCH(C407,표5[[#All],[잉크]],0),18)+INDEX(표5[#All],MATCH(C407,표5[[#All],[잉크]],0),21),INDEX(표5[#All],MATCH(C407,표5[[#All],[잉크]],0),MATCH($D$2,표5[#Headers],0)+1))</f>
        <v>0</v>
      </c>
      <c r="E407" s="138">
        <f>IF($D$2="주말",INDEX(표5[#All],MATCH(C407,표5[[#All],[잉크]],0),19)+INDEX(표5[#All],MATCH(C407,표5[[#All],[잉크]],0),22),INDEX(표5[#All],MATCH(C407,표5[[#All],[잉크]],0),MATCH($D$2,표5[#Headers],0)+2))</f>
        <v>0</v>
      </c>
    </row>
    <row r="408" spans="2:5" ht="16.5" hidden="1" customHeight="1" x14ac:dyDescent="0.3">
      <c r="B408" s="56">
        <f t="shared" si="7"/>
        <v>0</v>
      </c>
      <c r="C408" s="139" t="str">
        <f>'제품 추가'!AC405</f>
        <v>REED</v>
      </c>
      <c r="D408" s="138">
        <f>IF($D$2="주말",INDEX(표5[#All],MATCH(C408,표5[[#All],[잉크]],0),18)+INDEX(표5[#All],MATCH(C408,표5[[#All],[잉크]],0),21),INDEX(표5[#All],MATCH(C408,표5[[#All],[잉크]],0),MATCH($D$2,표5[#Headers],0)+1))</f>
        <v>0</v>
      </c>
      <c r="E408" s="138">
        <f>IF($D$2="주말",INDEX(표5[#All],MATCH(C408,표5[[#All],[잉크]],0),19)+INDEX(표5[#All],MATCH(C408,표5[[#All],[잉크]],0),22),INDEX(표5[#All],MATCH(C408,표5[[#All],[잉크]],0),MATCH($D$2,표5[#Headers],0)+2))</f>
        <v>0</v>
      </c>
    </row>
    <row r="409" spans="2:5" hidden="1" x14ac:dyDescent="0.3">
      <c r="B409" s="56">
        <f t="shared" si="7"/>
        <v>1</v>
      </c>
      <c r="C409" s="139" t="str">
        <f>'제품 추가'!AC406</f>
        <v>RETRIEVER</v>
      </c>
      <c r="D409" s="138">
        <f>IF($D$2="주말",INDEX(표5[#All],MATCH(C409,표5[[#All],[잉크]],0),18)+INDEX(표5[#All],MATCH(C409,표5[[#All],[잉크]],0),21),INDEX(표5[#All],MATCH(C409,표5[[#All],[잉크]],0),MATCH($D$2,표5[#Headers],0)+1))</f>
        <v>1</v>
      </c>
      <c r="E409" s="138">
        <f>IF($D$2="주말",INDEX(표5[#All],MATCH(C409,표5[[#All],[잉크]],0),19)+INDEX(표5[#All],MATCH(C409,표5[[#All],[잉크]],0),22),INDEX(표5[#All],MATCH(C409,표5[[#All],[잉크]],0),MATCH($D$2,표5[#Headers],0)+2))</f>
        <v>0</v>
      </c>
    </row>
    <row r="410" spans="2:5" ht="16.5" hidden="1" customHeight="1" x14ac:dyDescent="0.3">
      <c r="B410" s="56">
        <f t="shared" si="7"/>
        <v>0</v>
      </c>
      <c r="C410" s="139" t="str">
        <f>'제품 추가'!AC407</f>
        <v>ROAST</v>
      </c>
      <c r="D410" s="138">
        <f>IF($D$2="주말",INDEX(표5[#All],MATCH(C410,표5[[#All],[잉크]],0),18)+INDEX(표5[#All],MATCH(C410,표5[[#All],[잉크]],0),21),INDEX(표5[#All],MATCH(C410,표5[[#All],[잉크]],0),MATCH($D$2,표5[#Headers],0)+1))</f>
        <v>0</v>
      </c>
      <c r="E410" s="138">
        <f>IF($D$2="주말",INDEX(표5[#All],MATCH(C410,표5[[#All],[잉크]],0),19)+INDEX(표5[#All],MATCH(C410,표5[[#All],[잉크]],0),22),INDEX(표5[#All],MATCH(C410,표5[[#All],[잉크]],0),MATCH($D$2,표5[#Headers],0)+2))</f>
        <v>0</v>
      </c>
    </row>
    <row r="411" spans="2:5" ht="16.5" customHeight="1" x14ac:dyDescent="0.3">
      <c r="B411" s="56">
        <f t="shared" si="7"/>
        <v>5</v>
      </c>
      <c r="C411" s="139" t="str">
        <f>'제품 추가'!AC259</f>
        <v>KHAKI</v>
      </c>
      <c r="D411" s="138">
        <f>IF($D$2="주말",INDEX(표5[#All],MATCH(C411,표5[[#All],[잉크]],0),18)+INDEX(표5[#All],MATCH(C411,표5[[#All],[잉크]],0),21),INDEX(표5[#All],MATCH(C411,표5[[#All],[잉크]],0),MATCH($D$2,표5[#Headers],0)+1))</f>
        <v>4</v>
      </c>
      <c r="E411" s="138">
        <f>IF($D$2="주말",INDEX(표5[#All],MATCH(C411,표5[[#All],[잉크]],0),19)+INDEX(표5[#All],MATCH(C411,표5[[#All],[잉크]],0),22),INDEX(표5[#All],MATCH(C411,표5[[#All],[잉크]],0),MATCH($D$2,표5[#Headers],0)+2))</f>
        <v>1</v>
      </c>
    </row>
    <row r="412" spans="2:5" ht="16.5" customHeight="1" x14ac:dyDescent="0.3">
      <c r="B412" s="56">
        <f t="shared" si="7"/>
        <v>0</v>
      </c>
      <c r="C412" s="139" t="str">
        <f>'제품 추가'!AC648</f>
        <v>KKOMAG</v>
      </c>
      <c r="D412" s="138">
        <f>IF($D$2="주말",INDEX(표5[#All],MATCH(C412,표5[[#All],[잉크]],0),18)+INDEX(표5[#All],MATCH(C412,표5[[#All],[잉크]],0),21),INDEX(표5[#All],MATCH(C412,표5[[#All],[잉크]],0),MATCH($D$2,표5[#Headers],0)+1))</f>
        <v>0</v>
      </c>
      <c r="E412" s="138">
        <f>IF($D$2="주말",INDEX(표5[#All],MATCH(C412,표5[[#All],[잉크]],0),19)+INDEX(표5[#All],MATCH(C412,표5[[#All],[잉크]],0),22),INDEX(표5[#All],MATCH(C412,표5[[#All],[잉크]],0),MATCH($D$2,표5[#Headers],0)+2))</f>
        <v>0</v>
      </c>
    </row>
    <row r="413" spans="2:5" hidden="1" x14ac:dyDescent="0.3">
      <c r="B413" s="56">
        <f t="shared" si="7"/>
        <v>0</v>
      </c>
      <c r="C413" s="139" t="str">
        <f>'제품 추가'!AC410</f>
        <v>ROOSTER</v>
      </c>
      <c r="D413" s="138">
        <f>IF($D$2="주말",INDEX(표5[#All],MATCH(C413,표5[[#All],[잉크]],0),18)+INDEX(표5[#All],MATCH(C413,표5[[#All],[잉크]],0),21),INDEX(표5[#All],MATCH(C413,표5[[#All],[잉크]],0),MATCH($D$2,표5[#Headers],0)+1))</f>
        <v>0</v>
      </c>
      <c r="E413" s="138">
        <f>IF($D$2="주말",INDEX(표5[#All],MATCH(C413,표5[[#All],[잉크]],0),19)+INDEX(표5[#All],MATCH(C413,표5[[#All],[잉크]],0),22),INDEX(표5[#All],MATCH(C413,표5[[#All],[잉크]],0),MATCH($D$2,표5[#Headers],0)+2))</f>
        <v>0</v>
      </c>
    </row>
    <row r="414" spans="2:5" ht="16.5" hidden="1" customHeight="1" x14ac:dyDescent="0.3">
      <c r="B414" s="56">
        <f t="shared" si="7"/>
        <v>0</v>
      </c>
      <c r="C414" s="139" t="str">
        <f>'제품 추가'!AC411</f>
        <v>ROOT</v>
      </c>
      <c r="D414" s="138">
        <f>IF($D$2="주말",INDEX(표5[#All],MATCH(C414,표5[[#All],[잉크]],0),18)+INDEX(표5[#All],MATCH(C414,표5[[#All],[잉크]],0),21),INDEX(표5[#All],MATCH(C414,표5[[#All],[잉크]],0),MATCH($D$2,표5[#Headers],0)+1))</f>
        <v>0</v>
      </c>
      <c r="E414" s="138">
        <f>IF($D$2="주말",INDEX(표5[#All],MATCH(C414,표5[[#All],[잉크]],0),19)+INDEX(표5[#All],MATCH(C414,표5[[#All],[잉크]],0),22),INDEX(표5[#All],MATCH(C414,표5[[#All],[잉크]],0),MATCH($D$2,표5[#Headers],0)+2))</f>
        <v>0</v>
      </c>
    </row>
    <row r="415" spans="2:5" ht="16.5" hidden="1" customHeight="1" x14ac:dyDescent="0.3">
      <c r="B415" s="56">
        <f t="shared" si="7"/>
        <v>0</v>
      </c>
      <c r="C415" s="139" t="str">
        <f>'제품 추가'!AC412</f>
        <v>ROSE</v>
      </c>
      <c r="D415" s="138">
        <f>IF($D$2="주말",INDEX(표5[#All],MATCH(C415,표5[[#All],[잉크]],0),18)+INDEX(표5[#All],MATCH(C415,표5[[#All],[잉크]],0),21),INDEX(표5[#All],MATCH(C415,표5[[#All],[잉크]],0),MATCH($D$2,표5[#Headers],0)+1))</f>
        <v>0</v>
      </c>
      <c r="E415" s="138">
        <f>IF($D$2="주말",INDEX(표5[#All],MATCH(C415,표5[[#All],[잉크]],0),19)+INDEX(표5[#All],MATCH(C415,표5[[#All],[잉크]],0),22),INDEX(표5[#All],MATCH(C415,표5[[#All],[잉크]],0),MATCH($D$2,표5[#Headers],0)+2))</f>
        <v>0</v>
      </c>
    </row>
    <row r="416" spans="2:5" hidden="1" x14ac:dyDescent="0.3">
      <c r="B416" s="56">
        <f t="shared" si="7"/>
        <v>0</v>
      </c>
      <c r="C416" s="139" t="str">
        <f>'제품 추가'!AC413</f>
        <v>ROUGE</v>
      </c>
      <c r="D416" s="138">
        <f>IF($D$2="주말",INDEX(표5[#All],MATCH(C416,표5[[#All],[잉크]],0),18)+INDEX(표5[#All],MATCH(C416,표5[[#All],[잉크]],0),21),INDEX(표5[#All],MATCH(C416,표5[[#All],[잉크]],0),MATCH($D$2,표5[#Headers],0)+1))</f>
        <v>0</v>
      </c>
      <c r="E416" s="138">
        <f>IF($D$2="주말",INDEX(표5[#All],MATCH(C416,표5[[#All],[잉크]],0),19)+INDEX(표5[#All],MATCH(C416,표5[[#All],[잉크]],0),22),INDEX(표5[#All],MATCH(C416,표5[[#All],[잉크]],0),MATCH($D$2,표5[#Headers],0)+2))</f>
        <v>0</v>
      </c>
    </row>
    <row r="417" spans="2:7" ht="16.5" hidden="1" customHeight="1" x14ac:dyDescent="0.3">
      <c r="B417" s="56">
        <f t="shared" si="7"/>
        <v>0</v>
      </c>
      <c r="C417" s="139" t="str">
        <f>'제품 추가'!AC414</f>
        <v>RUBY</v>
      </c>
      <c r="D417" s="138">
        <f>IF($D$2="주말",INDEX(표5[#All],MATCH(C417,표5[[#All],[잉크]],0),18)+INDEX(표5[#All],MATCH(C417,표5[[#All],[잉크]],0),21),INDEX(표5[#All],MATCH(C417,표5[[#All],[잉크]],0),MATCH($D$2,표5[#Headers],0)+1))</f>
        <v>0</v>
      </c>
      <c r="E417" s="138">
        <f>IF($D$2="주말",INDEX(표5[#All],MATCH(C417,표5[[#All],[잉크]],0),19)+INDEX(표5[#All],MATCH(C417,표5[[#All],[잉크]],0),22),INDEX(표5[#All],MATCH(C417,표5[[#All],[잉크]],0),MATCH($D$2,표5[#Headers],0)+2))</f>
        <v>0</v>
      </c>
    </row>
    <row r="418" spans="2:7" ht="16.5" hidden="1" customHeight="1" x14ac:dyDescent="0.3">
      <c r="B418" s="56">
        <f t="shared" si="7"/>
        <v>0</v>
      </c>
      <c r="C418" s="139" t="str">
        <f>'제품 추가'!AC415</f>
        <v>RUM</v>
      </c>
      <c r="D418" s="138">
        <f>IF($D$2="주말",INDEX(표5[#All],MATCH(C418,표5[[#All],[잉크]],0),18)+INDEX(표5[#All],MATCH(C418,표5[[#All],[잉크]],0),21),INDEX(표5[#All],MATCH(C418,표5[[#All],[잉크]],0),MATCH($D$2,표5[#Headers],0)+1))</f>
        <v>0</v>
      </c>
      <c r="E418" s="138">
        <f>IF($D$2="주말",INDEX(표5[#All],MATCH(C418,표5[[#All],[잉크]],0),19)+INDEX(표5[#All],MATCH(C418,표5[[#All],[잉크]],0),22),INDEX(표5[#All],MATCH(C418,표5[[#All],[잉크]],0),MATCH($D$2,표5[#Headers],0)+2))</f>
        <v>0</v>
      </c>
    </row>
    <row r="419" spans="2:7" ht="16.5" hidden="1" customHeight="1" x14ac:dyDescent="0.3">
      <c r="B419" s="56">
        <f t="shared" si="7"/>
        <v>0</v>
      </c>
      <c r="C419" s="139" t="str">
        <f>'제품 추가'!AC416</f>
        <v>RUSSET</v>
      </c>
      <c r="D419" s="138">
        <f>IF($D$2="주말",INDEX(표5[#All],MATCH(C419,표5[[#All],[잉크]],0),18)+INDEX(표5[#All],MATCH(C419,표5[[#All],[잉크]],0),21),INDEX(표5[#All],MATCH(C419,표5[[#All],[잉크]],0),MATCH($D$2,표5[#Headers],0)+1))</f>
        <v>0</v>
      </c>
      <c r="E419" s="138">
        <f>IF($D$2="주말",INDEX(표5[#All],MATCH(C419,표5[[#All],[잉크]],0),19)+INDEX(표5[#All],MATCH(C419,표5[[#All],[잉크]],0),22),INDEX(표5[#All],MATCH(C419,표5[[#All],[잉크]],0),MATCH($D$2,표5[#Headers],0)+2))</f>
        <v>0</v>
      </c>
    </row>
    <row r="420" spans="2:7" ht="16.5" hidden="1" customHeight="1" x14ac:dyDescent="0.3">
      <c r="B420" s="56">
        <f t="shared" si="7"/>
        <v>0</v>
      </c>
      <c r="C420" s="139" t="str">
        <f>'제품 추가'!AC417</f>
        <v>RUST</v>
      </c>
      <c r="D420" s="138">
        <f>IF($D$2="주말",INDEX(표5[#All],MATCH(C420,표5[[#All],[잉크]],0),18)+INDEX(표5[#All],MATCH(C420,표5[[#All],[잉크]],0),21),INDEX(표5[#All],MATCH(C420,표5[[#All],[잉크]],0),MATCH($D$2,표5[#Headers],0)+1))</f>
        <v>0</v>
      </c>
      <c r="E420" s="138">
        <f>IF($D$2="주말",INDEX(표5[#All],MATCH(C420,표5[[#All],[잉크]],0),19)+INDEX(표5[#All],MATCH(C420,표5[[#All],[잉크]],0),22),INDEX(표5[#All],MATCH(C420,표5[[#All],[잉크]],0),MATCH($D$2,표5[#Headers],0)+2))</f>
        <v>0</v>
      </c>
    </row>
    <row r="421" spans="2:7" ht="16.5" hidden="1" customHeight="1" x14ac:dyDescent="0.3">
      <c r="B421" s="56">
        <f t="shared" si="7"/>
        <v>0</v>
      </c>
      <c r="C421" s="139" t="str">
        <f>'제품 추가'!AC418</f>
        <v>RUTABAGA</v>
      </c>
      <c r="D421" s="138">
        <f>IF($D$2="주말",INDEX(표5[#All],MATCH(C421,표5[[#All],[잉크]],0),18)+INDEX(표5[#All],MATCH(C421,표5[[#All],[잉크]],0),21),INDEX(표5[#All],MATCH(C421,표5[[#All],[잉크]],0),MATCH($D$2,표5[#Headers],0)+1))</f>
        <v>0</v>
      </c>
      <c r="E421" s="138">
        <f>IF($D$2="주말",INDEX(표5[#All],MATCH(C421,표5[[#All],[잉크]],0),19)+INDEX(표5[#All],MATCH(C421,표5[[#All],[잉크]],0),22),INDEX(표5[#All],MATCH(C421,표5[[#All],[잉크]],0),MATCH($D$2,표5[#Headers],0)+2))</f>
        <v>0</v>
      </c>
    </row>
    <row r="422" spans="2:7" ht="16.5" customHeight="1" x14ac:dyDescent="0.3">
      <c r="B422" s="56">
        <f t="shared" si="7"/>
        <v>0</v>
      </c>
      <c r="C422" s="139" t="str">
        <f>'제품 추가'!AC266</f>
        <v>LARK</v>
      </c>
      <c r="D422" s="138">
        <f>IF($D$2="주말",INDEX(표5[#All],MATCH(C422,표5[[#All],[잉크]],0),18)+INDEX(표5[#All],MATCH(C422,표5[[#All],[잉크]],0),21),INDEX(표5[#All],MATCH(C422,표5[[#All],[잉크]],0),MATCH($D$2,표5[#Headers],0)+1))</f>
        <v>0</v>
      </c>
      <c r="E422" s="138">
        <f>IF($D$2="주말",INDEX(표5[#All],MATCH(C422,표5[[#All],[잉크]],0),19)+INDEX(표5[#All],MATCH(C422,표5[[#All],[잉크]],0),22),INDEX(표5[#All],MATCH(C422,표5[[#All],[잉크]],0),MATCH($D$2,표5[#Headers],0)+2))</f>
        <v>0</v>
      </c>
    </row>
    <row r="423" spans="2:7" ht="16.5" hidden="1" customHeight="1" x14ac:dyDescent="0.3">
      <c r="B423" s="56">
        <f t="shared" si="7"/>
        <v>0</v>
      </c>
      <c r="C423" s="139" t="str">
        <f>'제품 추가'!AC420</f>
        <v>SADDLE</v>
      </c>
      <c r="D423" s="138">
        <f>IF($D$2="주말",INDEX(표5[#All],MATCH(C423,표5[[#All],[잉크]],0),18)+INDEX(표5[#All],MATCH(C423,표5[[#All],[잉크]],0),21),INDEX(표5[#All],MATCH(C423,표5[[#All],[잉크]],0),MATCH($D$2,표5[#Headers],0)+1))</f>
        <v>0</v>
      </c>
      <c r="E423" s="138">
        <f>IF($D$2="주말",INDEX(표5[#All],MATCH(C423,표5[[#All],[잉크]],0),19)+INDEX(표5[#All],MATCH(C423,표5[[#All],[잉크]],0),22),INDEX(표5[#All],MATCH(C423,표5[[#All],[잉크]],0),MATCH($D$2,표5[#Headers],0)+2))</f>
        <v>0</v>
      </c>
      <c r="G423" t="s">
        <v>1845</v>
      </c>
    </row>
    <row r="424" spans="2:7" ht="16.5" hidden="1" customHeight="1" x14ac:dyDescent="0.3">
      <c r="B424" s="56">
        <f t="shared" si="7"/>
        <v>0</v>
      </c>
      <c r="C424" s="139" t="str">
        <f>'제품 추가'!AC234</f>
        <v>HOLLAND</v>
      </c>
      <c r="D424" s="138">
        <f>IF($D$2="주말",INDEX(표5[#All],MATCH(C424,표5[[#All],[잉크]],0),18)+INDEX(표5[#All],MATCH(C424,표5[[#All],[잉크]],0),21),INDEX(표5[#All],MATCH(C424,표5[[#All],[잉크]],0),MATCH($D$2,표5[#Headers],0)+1))</f>
        <v>0</v>
      </c>
      <c r="E424" s="138">
        <f>IF($D$2="주말",INDEX(표5[#All],MATCH(C424,표5[[#All],[잉크]],0),19)+INDEX(표5[#All],MATCH(C424,표5[[#All],[잉크]],0),22),INDEX(표5[#All],MATCH(C424,표5[[#All],[잉크]],0),MATCH($D$2,표5[#Headers],0)+2))</f>
        <v>0</v>
      </c>
    </row>
    <row r="425" spans="2:7" hidden="1" x14ac:dyDescent="0.3">
      <c r="B425" s="56">
        <f t="shared" si="7"/>
        <v>0</v>
      </c>
      <c r="C425" s="139" t="str">
        <f>'제품 추가'!AC422</f>
        <v>SAGE</v>
      </c>
      <c r="D425" s="138">
        <f>IF($D$2="주말",INDEX(표5[#All],MATCH(C425,표5[[#All],[잉크]],0),18)+INDEX(표5[#All],MATCH(C425,표5[[#All],[잉크]],0),21),INDEX(표5[#All],MATCH(C425,표5[[#All],[잉크]],0),MATCH($D$2,표5[#Headers],0)+1))</f>
        <v>0</v>
      </c>
      <c r="E425" s="138">
        <f>IF($D$2="주말",INDEX(표5[#All],MATCH(C425,표5[[#All],[잉크]],0),19)+INDEX(표5[#All],MATCH(C425,표5[[#All],[잉크]],0),22),INDEX(표5[#All],MATCH(C425,표5[[#All],[잉크]],0),MATCH($D$2,표5[#Headers],0)+2))</f>
        <v>0</v>
      </c>
    </row>
    <row r="426" spans="2:7" ht="16.5" hidden="1" customHeight="1" x14ac:dyDescent="0.3">
      <c r="B426" s="56">
        <f t="shared" si="7"/>
        <v>0</v>
      </c>
      <c r="C426" s="139" t="str">
        <f>'제품 추가'!AC423</f>
        <v>SAKURA</v>
      </c>
      <c r="D426" s="138">
        <f>IF($D$2="주말",INDEX(표5[#All],MATCH(C426,표5[[#All],[잉크]],0),18)+INDEX(표5[#All],MATCH(C426,표5[[#All],[잉크]],0),21),INDEX(표5[#All],MATCH(C426,표5[[#All],[잉크]],0),MATCH($D$2,표5[#Headers],0)+1))</f>
        <v>0</v>
      </c>
      <c r="E426" s="138">
        <f>IF($D$2="주말",INDEX(표5[#All],MATCH(C426,표5[[#All],[잉크]],0),19)+INDEX(표5[#All],MATCH(C426,표5[[#All],[잉크]],0),22),INDEX(표5[#All],MATCH(C426,표5[[#All],[잉크]],0),MATCH($D$2,표5[#Headers],0)+2))</f>
        <v>0</v>
      </c>
    </row>
    <row r="427" spans="2:7" x14ac:dyDescent="0.3">
      <c r="B427" s="56">
        <f t="shared" si="7"/>
        <v>0</v>
      </c>
      <c r="C427" s="139" t="str">
        <f>'제품 추가'!AC659</f>
        <v>LIVERPOOL</v>
      </c>
      <c r="D427" s="138">
        <f>IF($D$2="주말",INDEX(표5[#All],MATCH(C427,표5[[#All],[잉크]],0),18)+INDEX(표5[#All],MATCH(C427,표5[[#All],[잉크]],0),21),INDEX(표5[#All],MATCH(C427,표5[[#All],[잉크]],0),MATCH($D$2,표5[#Headers],0)+1))</f>
        <v>0</v>
      </c>
      <c r="E427" s="138">
        <f>IF($D$2="주말",INDEX(표5[#All],MATCH(C427,표5[[#All],[잉크]],0),19)+INDEX(표5[#All],MATCH(C427,표5[[#All],[잉크]],0),22),INDEX(표5[#All],MATCH(C427,표5[[#All],[잉크]],0),MATCH($D$2,표5[#Headers],0)+2))</f>
        <v>0</v>
      </c>
    </row>
    <row r="428" spans="2:7" ht="16.5" hidden="1" customHeight="1" x14ac:dyDescent="0.3">
      <c r="B428" s="56">
        <f t="shared" si="7"/>
        <v>0</v>
      </c>
      <c r="C428" s="139" t="str">
        <f>'제품 추가'!AC425</f>
        <v>SALMON</v>
      </c>
      <c r="D428" s="138">
        <f>IF($D$2="주말",INDEX(표5[#All],MATCH(C428,표5[[#All],[잉크]],0),18)+INDEX(표5[#All],MATCH(C428,표5[[#All],[잉크]],0),21),INDEX(표5[#All],MATCH(C428,표5[[#All],[잉크]],0),MATCH($D$2,표5[#Headers],0)+1))</f>
        <v>0</v>
      </c>
      <c r="E428" s="138">
        <f>IF($D$2="주말",INDEX(표5[#All],MATCH(C428,표5[[#All],[잉크]],0),19)+INDEX(표5[#All],MATCH(C428,표5[[#All],[잉크]],0),22),INDEX(표5[#All],MATCH(C428,표5[[#All],[잉크]],0),MATCH($D$2,표5[#Headers],0)+2))</f>
        <v>0</v>
      </c>
    </row>
    <row r="429" spans="2:7" ht="16.5" hidden="1" customHeight="1" x14ac:dyDescent="0.3">
      <c r="B429" s="56">
        <f t="shared" si="7"/>
        <v>0</v>
      </c>
      <c r="C429" s="139" t="str">
        <f>'제품 추가'!AC426</f>
        <v>SAND</v>
      </c>
      <c r="D429" s="138">
        <f>IF($D$2="주말",INDEX(표5[#All],MATCH(C429,표5[[#All],[잉크]],0),18)+INDEX(표5[#All],MATCH(C429,표5[[#All],[잉크]],0),21),INDEX(표5[#All],MATCH(C429,표5[[#All],[잉크]],0),MATCH($D$2,표5[#Headers],0)+1))</f>
        <v>0</v>
      </c>
      <c r="E429" s="138">
        <f>IF($D$2="주말",INDEX(표5[#All],MATCH(C429,표5[[#All],[잉크]],0),19)+INDEX(표5[#All],MATCH(C429,표5[[#All],[잉크]],0),22),INDEX(표5[#All],MATCH(C429,표5[[#All],[잉크]],0),MATCH($D$2,표5[#Headers],0)+2))</f>
        <v>0</v>
      </c>
    </row>
    <row r="430" spans="2:7" ht="16.5" hidden="1" customHeight="1" x14ac:dyDescent="0.3">
      <c r="B430" s="56">
        <f t="shared" si="7"/>
        <v>0</v>
      </c>
      <c r="C430" s="139" t="str">
        <f>'제품 추가'!AC427</f>
        <v>SANGRIA</v>
      </c>
      <c r="D430" s="138">
        <f>IF($D$2="주말",INDEX(표5[#All],MATCH(C430,표5[[#All],[잉크]],0),18)+INDEX(표5[#All],MATCH(C430,표5[[#All],[잉크]],0),21),INDEX(표5[#All],MATCH(C430,표5[[#All],[잉크]],0),MATCH($D$2,표5[#Headers],0)+1))</f>
        <v>0</v>
      </c>
      <c r="E430" s="138">
        <f>IF($D$2="주말",INDEX(표5[#All],MATCH(C430,표5[[#All],[잉크]],0),19)+INDEX(표5[#All],MATCH(C430,표5[[#All],[잉크]],0),22),INDEX(표5[#All],MATCH(C430,표5[[#All],[잉크]],0),MATCH($D$2,표5[#Headers],0)+2))</f>
        <v>0</v>
      </c>
    </row>
    <row r="431" spans="2:7" ht="16.5" hidden="1" customHeight="1" x14ac:dyDescent="0.3">
      <c r="B431" s="56">
        <f t="shared" si="7"/>
        <v>0</v>
      </c>
      <c r="C431" s="139" t="str">
        <f>'제품 추가'!AC428</f>
        <v>SAPPHIRE</v>
      </c>
      <c r="D431" s="138">
        <f>IF($D$2="주말",INDEX(표5[#All],MATCH(C431,표5[[#All],[잉크]],0),18)+INDEX(표5[#All],MATCH(C431,표5[[#All],[잉크]],0),21),INDEX(표5[#All],MATCH(C431,표5[[#All],[잉크]],0),MATCH($D$2,표5[#Headers],0)+1))</f>
        <v>0</v>
      </c>
      <c r="E431" s="138">
        <f>IF($D$2="주말",INDEX(표5[#All],MATCH(C431,표5[[#All],[잉크]],0),19)+INDEX(표5[#All],MATCH(C431,표5[[#All],[잉크]],0),22),INDEX(표5[#All],MATCH(C431,표5[[#All],[잉크]],0),MATCH($D$2,표5[#Headers],0)+2))</f>
        <v>0</v>
      </c>
    </row>
    <row r="432" spans="2:7" ht="16.5" hidden="1" customHeight="1" x14ac:dyDescent="0.3">
      <c r="B432" s="56">
        <f t="shared" si="7"/>
        <v>0</v>
      </c>
      <c r="C432" s="139" t="str">
        <f>'제품 추가'!AC429</f>
        <v>SAUTERNE</v>
      </c>
      <c r="D432" s="138">
        <f>IF($D$2="주말",INDEX(표5[#All],MATCH(C432,표5[[#All],[잉크]],0),18)+INDEX(표5[#All],MATCH(C432,표5[[#All],[잉크]],0),21),INDEX(표5[#All],MATCH(C432,표5[[#All],[잉크]],0),MATCH($D$2,표5[#Headers],0)+1))</f>
        <v>0</v>
      </c>
      <c r="E432" s="138">
        <f>IF($D$2="주말",INDEX(표5[#All],MATCH(C432,표5[[#All],[잉크]],0),19)+INDEX(표5[#All],MATCH(C432,표5[[#All],[잉크]],0),22),INDEX(표5[#All],MATCH(C432,표5[[#All],[잉크]],0),MATCH($D$2,표5[#Headers],0)+2))</f>
        <v>0</v>
      </c>
    </row>
    <row r="433" spans="2:5" hidden="1" x14ac:dyDescent="0.3">
      <c r="B433" s="56">
        <f t="shared" si="7"/>
        <v>0</v>
      </c>
      <c r="C433" s="139" t="str">
        <f>'제품 추가'!AC430</f>
        <v>SCBISQUE</v>
      </c>
      <c r="D433" s="138">
        <f>IF($D$2="주말",INDEX(표5[#All],MATCH(C433,표5[[#All],[잉크]],0),18)+INDEX(표5[#All],MATCH(C433,표5[[#All],[잉크]],0),21),INDEX(표5[#All],MATCH(C433,표5[[#All],[잉크]],0),MATCH($D$2,표5[#Headers],0)+1))</f>
        <v>0</v>
      </c>
      <c r="E433" s="138">
        <f>IF($D$2="주말",INDEX(표5[#All],MATCH(C433,표5[[#All],[잉크]],0),19)+INDEX(표5[#All],MATCH(C433,표5[[#All],[잉크]],0),22),INDEX(표5[#All],MATCH(C433,표5[[#All],[잉크]],0),MATCH($D$2,표5[#Headers],0)+2))</f>
        <v>0</v>
      </c>
    </row>
    <row r="434" spans="2:5" ht="16.5" hidden="1" customHeight="1" x14ac:dyDescent="0.3">
      <c r="B434" s="56">
        <f t="shared" si="7"/>
        <v>0</v>
      </c>
      <c r="C434" s="139" t="str">
        <f>'제품 추가'!AC431</f>
        <v>SCBLACK</v>
      </c>
      <c r="D434" s="138">
        <f>IF($D$2="주말",INDEX(표5[#All],MATCH(C434,표5[[#All],[잉크]],0),18)+INDEX(표5[#All],MATCH(C434,표5[[#All],[잉크]],0),21),INDEX(표5[#All],MATCH(C434,표5[[#All],[잉크]],0),MATCH($D$2,표5[#Headers],0)+1))</f>
        <v>0</v>
      </c>
      <c r="E434" s="138">
        <f>IF($D$2="주말",INDEX(표5[#All],MATCH(C434,표5[[#All],[잉크]],0),19)+INDEX(표5[#All],MATCH(C434,표5[[#All],[잉크]],0),22),INDEX(표5[#All],MATCH(C434,표5[[#All],[잉크]],0),MATCH($D$2,표5[#Headers],0)+2))</f>
        <v>0</v>
      </c>
    </row>
    <row r="435" spans="2:5" ht="16.5" hidden="1" customHeight="1" x14ac:dyDescent="0.3">
      <c r="B435" s="56">
        <f t="shared" si="7"/>
        <v>0</v>
      </c>
      <c r="C435" s="139" t="str">
        <f>'제품 추가'!AC432</f>
        <v>SCBRUNETTE</v>
      </c>
      <c r="D435" s="138">
        <f>IF($D$2="주말",INDEX(표5[#All],MATCH(C435,표5[[#All],[잉크]],0),18)+INDEX(표5[#All],MATCH(C435,표5[[#All],[잉크]],0),21),INDEX(표5[#All],MATCH(C435,표5[[#All],[잉크]],0),MATCH($D$2,표5[#Headers],0)+1))</f>
        <v>0</v>
      </c>
      <c r="E435" s="138">
        <f>IF($D$2="주말",INDEX(표5[#All],MATCH(C435,표5[[#All],[잉크]],0),19)+INDEX(표5[#All],MATCH(C435,표5[[#All],[잉크]],0),22),INDEX(표5[#All],MATCH(C435,표5[[#All],[잉크]],0),MATCH($D$2,표5[#Headers],0)+2))</f>
        <v>0</v>
      </c>
    </row>
    <row r="436" spans="2:5" hidden="1" x14ac:dyDescent="0.3">
      <c r="B436" s="56">
        <f t="shared" si="7"/>
        <v>0</v>
      </c>
      <c r="C436" s="139" t="str">
        <f>'제품 추가'!AC433</f>
        <v>SCBULL</v>
      </c>
      <c r="D436" s="138">
        <f>IF($D$2="주말",INDEX(표5[#All],MATCH(C436,표5[[#All],[잉크]],0),18)+INDEX(표5[#All],MATCH(C436,표5[[#All],[잉크]],0),21),INDEX(표5[#All],MATCH(C436,표5[[#All],[잉크]],0),MATCH($D$2,표5[#Headers],0)+1))</f>
        <v>0</v>
      </c>
      <c r="E436" s="138">
        <f>IF($D$2="주말",INDEX(표5[#All],MATCH(C436,표5[[#All],[잉크]],0),19)+INDEX(표5[#All],MATCH(C436,표5[[#All],[잉크]],0),22),INDEX(표5[#All],MATCH(C436,표5[[#All],[잉크]],0),MATCH($D$2,표5[#Headers],0)+2))</f>
        <v>0</v>
      </c>
    </row>
    <row r="437" spans="2:5" hidden="1" x14ac:dyDescent="0.3">
      <c r="B437" s="56">
        <f t="shared" si="7"/>
        <v>0</v>
      </c>
      <c r="C437" s="139" t="str">
        <f>'제품 추가'!AC434</f>
        <v>SCCHOCO</v>
      </c>
      <c r="D437" s="138">
        <f>IF($D$2="주말",INDEX(표5[#All],MATCH(C437,표5[[#All],[잉크]],0),18)+INDEX(표5[#All],MATCH(C437,표5[[#All],[잉크]],0),21),INDEX(표5[#All],MATCH(C437,표5[[#All],[잉크]],0),MATCH($D$2,표5[#Headers],0)+1))</f>
        <v>0</v>
      </c>
      <c r="E437" s="138">
        <f>IF($D$2="주말",INDEX(표5[#All],MATCH(C437,표5[[#All],[잉크]],0),19)+INDEX(표5[#All],MATCH(C437,표5[[#All],[잉크]],0),22),INDEX(표5[#All],MATCH(C437,표5[[#All],[잉크]],0),MATCH($D$2,표5[#Headers],0)+2))</f>
        <v>0</v>
      </c>
    </row>
    <row r="438" spans="2:5" ht="16.5" hidden="1" customHeight="1" x14ac:dyDescent="0.3">
      <c r="B438" s="56">
        <f t="shared" si="7"/>
        <v>0</v>
      </c>
      <c r="C438" s="139" t="str">
        <f>'제품 추가'!AC435</f>
        <v>SCDARK</v>
      </c>
      <c r="D438" s="138">
        <f>IF($D$2="주말",INDEX(표5[#All],MATCH(C438,표5[[#All],[잉크]],0),18)+INDEX(표5[#All],MATCH(C438,표5[[#All],[잉크]],0),21),INDEX(표5[#All],MATCH(C438,표5[[#All],[잉크]],0),MATCH($D$2,표5[#Headers],0)+1))</f>
        <v>0</v>
      </c>
      <c r="E438" s="138">
        <f>IF($D$2="주말",INDEX(표5[#All],MATCH(C438,표5[[#All],[잉크]],0),19)+INDEX(표5[#All],MATCH(C438,표5[[#All],[잉크]],0),22),INDEX(표5[#All],MATCH(C438,표5[[#All],[잉크]],0),MATCH($D$2,표5[#Headers],0)+2))</f>
        <v>0</v>
      </c>
    </row>
    <row r="439" spans="2:5" ht="16.5" hidden="1" customHeight="1" x14ac:dyDescent="0.3">
      <c r="B439" s="56">
        <f t="shared" si="7"/>
        <v>0</v>
      </c>
      <c r="C439" s="139" t="str">
        <f>'제품 추가'!AC436</f>
        <v>SCFOXY</v>
      </c>
      <c r="D439" s="138">
        <f>IF($D$2="주말",INDEX(표5[#All],MATCH(C439,표5[[#All],[잉크]],0),18)+INDEX(표5[#All],MATCH(C439,표5[[#All],[잉크]],0),21),INDEX(표5[#All],MATCH(C439,표5[[#All],[잉크]],0),MATCH($D$2,표5[#Headers],0)+1))</f>
        <v>0</v>
      </c>
      <c r="E439" s="138">
        <f>IF($D$2="주말",INDEX(표5[#All],MATCH(C439,표5[[#All],[잉크]],0),19)+INDEX(표5[#All],MATCH(C439,표5[[#All],[잉크]],0),22),INDEX(표5[#All],MATCH(C439,표5[[#All],[잉크]],0),MATCH($D$2,표5[#Headers],0)+2))</f>
        <v>0</v>
      </c>
    </row>
    <row r="440" spans="2:5" ht="16.5" hidden="1" customHeight="1" x14ac:dyDescent="0.3">
      <c r="B440" s="56">
        <f t="shared" si="7"/>
        <v>0</v>
      </c>
      <c r="C440" s="139" t="str">
        <f>'제품 추가'!AC437</f>
        <v>SCGRAY</v>
      </c>
      <c r="D440" s="138">
        <f>IF($D$2="주말",INDEX(표5[#All],MATCH(C440,표5[[#All],[잉크]],0),18)+INDEX(표5[#All],MATCH(C440,표5[[#All],[잉크]],0),21),INDEX(표5[#All],MATCH(C440,표5[[#All],[잉크]],0),MATCH($D$2,표5[#Headers],0)+1))</f>
        <v>0</v>
      </c>
      <c r="E440" s="138">
        <f>IF($D$2="주말",INDEX(표5[#All],MATCH(C440,표5[[#All],[잉크]],0),19)+INDEX(표5[#All],MATCH(C440,표5[[#All],[잉크]],0),22),INDEX(표5[#All],MATCH(C440,표5[[#All],[잉크]],0),MATCH($D$2,표5[#Headers],0)+2))</f>
        <v>0</v>
      </c>
    </row>
    <row r="441" spans="2:5" ht="16.5" hidden="1" customHeight="1" x14ac:dyDescent="0.3">
      <c r="B441" s="56">
        <f t="shared" si="7"/>
        <v>0</v>
      </c>
      <c r="C441" s="139" t="str">
        <f>'제품 추가'!AC438</f>
        <v>SCHAZEL</v>
      </c>
      <c r="D441" s="138">
        <f>IF($D$2="주말",INDEX(표5[#All],MATCH(C441,표5[[#All],[잉크]],0),18)+INDEX(표5[#All],MATCH(C441,표5[[#All],[잉크]],0),21),INDEX(표5[#All],MATCH(C441,표5[[#All],[잉크]],0),MATCH($D$2,표5[#Headers],0)+1))</f>
        <v>0</v>
      </c>
      <c r="E441" s="138">
        <f>IF($D$2="주말",INDEX(표5[#All],MATCH(C441,표5[[#All],[잉크]],0),19)+INDEX(표5[#All],MATCH(C441,표5[[#All],[잉크]],0),22),INDEX(표5[#All],MATCH(C441,표5[[#All],[잉크]],0),MATCH($D$2,표5[#Headers],0)+2))</f>
        <v>0</v>
      </c>
    </row>
    <row r="442" spans="2:5" ht="16.5" hidden="1" customHeight="1" x14ac:dyDescent="0.3">
      <c r="B442" s="56">
        <f t="shared" si="7"/>
        <v>0</v>
      </c>
      <c r="C442" s="139" t="str">
        <f>'제품 추가'!AC439</f>
        <v>SCHOLE</v>
      </c>
      <c r="D442" s="138">
        <f>IF($D$2="주말",INDEX(표5[#All],MATCH(C442,표5[[#All],[잉크]],0),18)+INDEX(표5[#All],MATCH(C442,표5[[#All],[잉크]],0),21),INDEX(표5[#All],MATCH(C442,표5[[#All],[잉크]],0),MATCH($D$2,표5[#Headers],0)+1))</f>
        <v>0</v>
      </c>
      <c r="E442" s="138">
        <f>IF($D$2="주말",INDEX(표5[#All],MATCH(C442,표5[[#All],[잉크]],0),19)+INDEX(표5[#All],MATCH(C442,표5[[#All],[잉크]],0),22),INDEX(표5[#All],MATCH(C442,표5[[#All],[잉크]],0),MATCH($D$2,표5[#Headers],0)+2))</f>
        <v>0</v>
      </c>
    </row>
    <row r="443" spans="2:5" ht="16.5" hidden="1" customHeight="1" x14ac:dyDescent="0.3">
      <c r="B443" s="56">
        <f t="shared" si="7"/>
        <v>0</v>
      </c>
      <c r="C443" s="139" t="str">
        <f>'제품 추가'!AC440</f>
        <v>SCIRIDIUM</v>
      </c>
      <c r="D443" s="138">
        <f>IF($D$2="주말",INDEX(표5[#All],MATCH(C443,표5[[#All],[잉크]],0),18)+INDEX(표5[#All],MATCH(C443,표5[[#All],[잉크]],0),21),INDEX(표5[#All],MATCH(C443,표5[[#All],[잉크]],0),MATCH($D$2,표5[#Headers],0)+1))</f>
        <v>0</v>
      </c>
      <c r="E443" s="138">
        <f>IF($D$2="주말",INDEX(표5[#All],MATCH(C443,표5[[#All],[잉크]],0),19)+INDEX(표5[#All],MATCH(C443,표5[[#All],[잉크]],0),22),INDEX(표5[#All],MATCH(C443,표5[[#All],[잉크]],0),MATCH($D$2,표5[#Headers],0)+2))</f>
        <v>0</v>
      </c>
    </row>
    <row r="444" spans="2:5" ht="16.5" hidden="1" customHeight="1" x14ac:dyDescent="0.3">
      <c r="B444" s="56">
        <f t="shared" si="7"/>
        <v>0</v>
      </c>
      <c r="C444" s="139" t="str">
        <f>'제품 추가'!AC441</f>
        <v>SCJAZZ</v>
      </c>
      <c r="D444" s="138">
        <f>IF($D$2="주말",INDEX(표5[#All],MATCH(C444,표5[[#All],[잉크]],0),18)+INDEX(표5[#All],MATCH(C444,표5[[#All],[잉크]],0),21),INDEX(표5[#All],MATCH(C444,표5[[#All],[잉크]],0),MATCH($D$2,표5[#Headers],0)+1))</f>
        <v>0</v>
      </c>
      <c r="E444" s="138">
        <f>IF($D$2="주말",INDEX(표5[#All],MATCH(C444,표5[[#All],[잉크]],0),19)+INDEX(표5[#All],MATCH(C444,표5[[#All],[잉크]],0),22),INDEX(표5[#All],MATCH(C444,표5[[#All],[잉크]],0),MATCH($D$2,표5[#Headers],0)+2))</f>
        <v>0</v>
      </c>
    </row>
    <row r="445" spans="2:5" ht="16.5" hidden="1" customHeight="1" x14ac:dyDescent="0.3">
      <c r="B445" s="56">
        <f t="shared" si="7"/>
        <v>0</v>
      </c>
      <c r="C445" s="139" t="str">
        <f>'제품 추가'!AC442</f>
        <v>SCKHAKI</v>
      </c>
      <c r="D445" s="138">
        <f>IF($D$2="주말",INDEX(표5[#All],MATCH(C445,표5[[#All],[잉크]],0),18)+INDEX(표5[#All],MATCH(C445,표5[[#All],[잉크]],0),21),INDEX(표5[#All],MATCH(C445,표5[[#All],[잉크]],0),MATCH($D$2,표5[#Headers],0)+1))</f>
        <v>0</v>
      </c>
      <c r="E445" s="138">
        <f>IF($D$2="주말",INDEX(표5[#All],MATCH(C445,표5[[#All],[잉크]],0),19)+INDEX(표5[#All],MATCH(C445,표5[[#All],[잉크]],0),22),INDEX(표5[#All],MATCH(C445,표5[[#All],[잉크]],0),MATCH($D$2,표5[#Headers],0)+2))</f>
        <v>0</v>
      </c>
    </row>
    <row r="446" spans="2:5" ht="16.5" hidden="1" customHeight="1" x14ac:dyDescent="0.3">
      <c r="B446" s="56">
        <f t="shared" si="7"/>
        <v>0</v>
      </c>
      <c r="C446" s="139" t="str">
        <f>'제품 추가'!AC443</f>
        <v>SCMINK</v>
      </c>
      <c r="D446" s="138">
        <f>IF($D$2="주말",INDEX(표5[#All],MATCH(C446,표5[[#All],[잉크]],0),18)+INDEX(표5[#All],MATCH(C446,표5[[#All],[잉크]],0),21),INDEX(표5[#All],MATCH(C446,표5[[#All],[잉크]],0),MATCH($D$2,표5[#Headers],0)+1))</f>
        <v>0</v>
      </c>
      <c r="E446" s="138">
        <f>IF($D$2="주말",INDEX(표5[#All],MATCH(C446,표5[[#All],[잉크]],0),19)+INDEX(표5[#All],MATCH(C446,표5[[#All],[잉크]],0),22),INDEX(표5[#All],MATCH(C446,표5[[#All],[잉크]],0),MATCH($D$2,표5[#Headers],0)+2))</f>
        <v>0</v>
      </c>
    </row>
    <row r="447" spans="2:5" ht="16.5" hidden="1" customHeight="1" x14ac:dyDescent="0.3">
      <c r="B447" s="56">
        <f t="shared" si="7"/>
        <v>0</v>
      </c>
      <c r="C447" s="139" t="str">
        <f>'제품 추가'!AC444</f>
        <v>SCMUSHROOM</v>
      </c>
      <c r="D447" s="138">
        <f>IF($D$2="주말",INDEX(표5[#All],MATCH(C447,표5[[#All],[잉크]],0),18)+INDEX(표5[#All],MATCH(C447,표5[[#All],[잉크]],0),21),INDEX(표5[#All],MATCH(C447,표5[[#All],[잉크]],0),MATCH($D$2,표5[#Headers],0)+1))</f>
        <v>0</v>
      </c>
      <c r="E447" s="138">
        <f>IF($D$2="주말",INDEX(표5[#All],MATCH(C447,표5[[#All],[잉크]],0),19)+INDEX(표5[#All],MATCH(C447,표5[[#All],[잉크]],0),22),INDEX(표5[#All],MATCH(C447,표5[[#All],[잉크]],0),MATCH($D$2,표5[#Headers],0)+2))</f>
        <v>0</v>
      </c>
    </row>
    <row r="448" spans="2:5" ht="16.5" hidden="1" customHeight="1" x14ac:dyDescent="0.3">
      <c r="B448" s="56">
        <f t="shared" si="7"/>
        <v>0</v>
      </c>
      <c r="C448" s="139" t="str">
        <f>'제품 추가'!AC445</f>
        <v>SCNAVY</v>
      </c>
      <c r="D448" s="138">
        <f>IF($D$2="주말",INDEX(표5[#All],MATCH(C448,표5[[#All],[잉크]],0),18)+INDEX(표5[#All],MATCH(C448,표5[[#All],[잉크]],0),21),INDEX(표5[#All],MATCH(C448,표5[[#All],[잉크]],0),MATCH($D$2,표5[#Headers],0)+1))</f>
        <v>0</v>
      </c>
      <c r="E448" s="138">
        <f>IF($D$2="주말",INDEX(표5[#All],MATCH(C448,표5[[#All],[잉크]],0),19)+INDEX(표5[#All],MATCH(C448,표5[[#All],[잉크]],0),22),INDEX(표5[#All],MATCH(C448,표5[[#All],[잉크]],0),MATCH($D$2,표5[#Headers],0)+2))</f>
        <v>0</v>
      </c>
    </row>
    <row r="449" spans="2:5" ht="16.5" hidden="1" customHeight="1" x14ac:dyDescent="0.3">
      <c r="B449" s="56">
        <f t="shared" si="7"/>
        <v>0</v>
      </c>
      <c r="C449" s="139" t="str">
        <f>'제품 추가'!AC446</f>
        <v>SCNOIR</v>
      </c>
      <c r="D449" s="138">
        <f>IF($D$2="주말",INDEX(표5[#All],MATCH(C449,표5[[#All],[잉크]],0),18)+INDEX(표5[#All],MATCH(C449,표5[[#All],[잉크]],0),21),INDEX(표5[#All],MATCH(C449,표5[[#All],[잉크]],0),MATCH($D$2,표5[#Headers],0)+1))</f>
        <v>0</v>
      </c>
      <c r="E449" s="138">
        <f>IF($D$2="주말",INDEX(표5[#All],MATCH(C449,표5[[#All],[잉크]],0),19)+INDEX(표5[#All],MATCH(C449,표5[[#All],[잉크]],0),22),INDEX(표5[#All],MATCH(C449,표5[[#All],[잉크]],0),MATCH($D$2,표5[#Headers],0)+2))</f>
        <v>0</v>
      </c>
    </row>
    <row r="450" spans="2:5" ht="16.5" hidden="1" customHeight="1" x14ac:dyDescent="0.3">
      <c r="B450" s="56">
        <f t="shared" si="7"/>
        <v>0</v>
      </c>
      <c r="C450" s="139" t="str">
        <f>'제품 추가'!AC447</f>
        <v>SCOLIVE</v>
      </c>
      <c r="D450" s="138">
        <f>IF($D$2="주말",INDEX(표5[#All],MATCH(C450,표5[[#All],[잉크]],0),18)+INDEX(표5[#All],MATCH(C450,표5[[#All],[잉크]],0),21),INDEX(표5[#All],MATCH(C450,표5[[#All],[잉크]],0),MATCH($D$2,표5[#Headers],0)+1))</f>
        <v>0</v>
      </c>
      <c r="E450" s="138">
        <f>IF($D$2="주말",INDEX(표5[#All],MATCH(C450,표5[[#All],[잉크]],0),19)+INDEX(표5[#All],MATCH(C450,표5[[#All],[잉크]],0),22),INDEX(표5[#All],MATCH(C450,표5[[#All],[잉크]],0),MATCH($D$2,표5[#Headers],0)+2))</f>
        <v>0</v>
      </c>
    </row>
    <row r="451" spans="2:5" ht="16.5" hidden="1" customHeight="1" x14ac:dyDescent="0.3">
      <c r="B451" s="56">
        <f t="shared" si="7"/>
        <v>0</v>
      </c>
      <c r="C451" s="139" t="str">
        <f>'제품 추가'!AC448</f>
        <v>SCONE</v>
      </c>
      <c r="D451" s="138">
        <f>IF($D$2="주말",INDEX(표5[#All],MATCH(C451,표5[[#All],[잉크]],0),18)+INDEX(표5[#All],MATCH(C451,표5[[#All],[잉크]],0),21),INDEX(표5[#All],MATCH(C451,표5[[#All],[잉크]],0),MATCH($D$2,표5[#Headers],0)+1))</f>
        <v>0</v>
      </c>
      <c r="E451" s="138">
        <f>IF($D$2="주말",INDEX(표5[#All],MATCH(C451,표5[[#All],[잉크]],0),19)+INDEX(표5[#All],MATCH(C451,표5[[#All],[잉크]],0),22),INDEX(표5[#All],MATCH(C451,표5[[#All],[잉크]],0),MATCH($D$2,표5[#Headers],0)+2))</f>
        <v>0</v>
      </c>
    </row>
    <row r="452" spans="2:5" ht="16.5" hidden="1" customHeight="1" x14ac:dyDescent="0.3">
      <c r="B452" s="56">
        <f t="shared" si="7"/>
        <v>0</v>
      </c>
      <c r="C452" s="139" t="str">
        <f>'제품 추가'!AC449</f>
        <v>SCORANGE</v>
      </c>
      <c r="D452" s="138">
        <f>IF($D$2="주말",INDEX(표5[#All],MATCH(C452,표5[[#All],[잉크]],0),18)+INDEX(표5[#All],MATCH(C452,표5[[#All],[잉크]],0),21),INDEX(표5[#All],MATCH(C452,표5[[#All],[잉크]],0),MATCH($D$2,표5[#Headers],0)+1))</f>
        <v>0</v>
      </c>
      <c r="E452" s="138">
        <f>IF($D$2="주말",INDEX(표5[#All],MATCH(C452,표5[[#All],[잉크]],0),19)+INDEX(표5[#All],MATCH(C452,표5[[#All],[잉크]],0),22),INDEX(표5[#All],MATCH(C452,표5[[#All],[잉크]],0),MATCH($D$2,표5[#Headers],0)+2))</f>
        <v>0</v>
      </c>
    </row>
    <row r="453" spans="2:5" ht="16.5" hidden="1" customHeight="1" x14ac:dyDescent="0.3">
      <c r="B453" s="56">
        <f t="shared" si="7"/>
        <v>0</v>
      </c>
      <c r="C453" s="139" t="str">
        <f>'제품 추가'!AC450</f>
        <v>SCPINK</v>
      </c>
      <c r="D453" s="138">
        <f>IF($D$2="주말",INDEX(표5[#All],MATCH(C453,표5[[#All],[잉크]],0),18)+INDEX(표5[#All],MATCH(C453,표5[[#All],[잉크]],0),21),INDEX(표5[#All],MATCH(C453,표5[[#All],[잉크]],0),MATCH($D$2,표5[#Headers],0)+1))</f>
        <v>0</v>
      </c>
      <c r="E453" s="138">
        <f>IF($D$2="주말",INDEX(표5[#All],MATCH(C453,표5[[#All],[잉크]],0),19)+INDEX(표5[#All],MATCH(C453,표5[[#All],[잉크]],0),22),INDEX(표5[#All],MATCH(C453,표5[[#All],[잉크]],0),MATCH($D$2,표5[#Headers],0)+2))</f>
        <v>0</v>
      </c>
    </row>
    <row r="454" spans="2:5" ht="16.5" hidden="1" customHeight="1" x14ac:dyDescent="0.3">
      <c r="B454" s="56">
        <f t="shared" si="7"/>
        <v>0</v>
      </c>
      <c r="C454" s="139" t="str">
        <f>'제품 추가'!AC451</f>
        <v>SCROSE</v>
      </c>
      <c r="D454" s="138">
        <f>IF($D$2="주말",INDEX(표5[#All],MATCH(C454,표5[[#All],[잉크]],0),18)+INDEX(표5[#All],MATCH(C454,표5[[#All],[잉크]],0),21),INDEX(표5[#All],MATCH(C454,표5[[#All],[잉크]],0),MATCH($D$2,표5[#Headers],0)+1))</f>
        <v>0</v>
      </c>
      <c r="E454" s="138">
        <f>IF($D$2="주말",INDEX(표5[#All],MATCH(C454,표5[[#All],[잉크]],0),19)+INDEX(표5[#All],MATCH(C454,표5[[#All],[잉크]],0),22),INDEX(표5[#All],MATCH(C454,표5[[#All],[잉크]],0),MATCH($D$2,표5[#Headers],0)+2))</f>
        <v>0</v>
      </c>
    </row>
    <row r="455" spans="2:5" ht="16.5" hidden="1" customHeight="1" x14ac:dyDescent="0.3">
      <c r="B455" s="56">
        <f t="shared" si="7"/>
        <v>0</v>
      </c>
      <c r="C455" s="139" t="str">
        <f>'제품 추가'!AC452</f>
        <v>SCROYAL</v>
      </c>
      <c r="D455" s="138">
        <f>IF($D$2="주말",INDEX(표5[#All],MATCH(C455,표5[[#All],[잉크]],0),18)+INDEX(표5[#All],MATCH(C455,표5[[#All],[잉크]],0),21),INDEX(표5[#All],MATCH(C455,표5[[#All],[잉크]],0),MATCH($D$2,표5[#Headers],0)+1))</f>
        <v>0</v>
      </c>
      <c r="E455" s="138">
        <f>IF($D$2="주말",INDEX(표5[#All],MATCH(C455,표5[[#All],[잉크]],0),19)+INDEX(표5[#All],MATCH(C455,표5[[#All],[잉크]],0),22),INDEX(표5[#All],MATCH(C455,표5[[#All],[잉크]],0),MATCH($D$2,표5[#Headers],0)+2))</f>
        <v>0</v>
      </c>
    </row>
    <row r="456" spans="2:5" hidden="1" x14ac:dyDescent="0.3">
      <c r="B456" s="56">
        <f t="shared" si="7"/>
        <v>0</v>
      </c>
      <c r="C456" s="139" t="str">
        <f>'제품 추가'!AC453</f>
        <v>SCSAND</v>
      </c>
      <c r="D456" s="138">
        <f>IF($D$2="주말",INDEX(표5[#All],MATCH(C456,표5[[#All],[잉크]],0),18)+INDEX(표5[#All],MATCH(C456,표5[[#All],[잉크]],0),21),INDEX(표5[#All],MATCH(C456,표5[[#All],[잉크]],0),MATCH($D$2,표5[#Headers],0)+1))</f>
        <v>0</v>
      </c>
      <c r="E456" s="138">
        <f>IF($D$2="주말",INDEX(표5[#All],MATCH(C456,표5[[#All],[잉크]],0),19)+INDEX(표5[#All],MATCH(C456,표5[[#All],[잉크]],0),22),INDEX(표5[#All],MATCH(C456,표5[[#All],[잉크]],0),MATCH($D$2,표5[#Headers],0)+2))</f>
        <v>0</v>
      </c>
    </row>
    <row r="457" spans="2:5" ht="16.5" hidden="1" customHeight="1" x14ac:dyDescent="0.3">
      <c r="B457" s="56">
        <f t="shared" si="7"/>
        <v>0</v>
      </c>
      <c r="C457" s="139" t="str">
        <f>'제품 추가'!AC454</f>
        <v>SCSHALE</v>
      </c>
      <c r="D457" s="138">
        <f>IF($D$2="주말",INDEX(표5[#All],MATCH(C457,표5[[#All],[잉크]],0),18)+INDEX(표5[#All],MATCH(C457,표5[[#All],[잉크]],0),21),INDEX(표5[#All],MATCH(C457,표5[[#All],[잉크]],0),MATCH($D$2,표5[#Headers],0)+1))</f>
        <v>0</v>
      </c>
      <c r="E457" s="138">
        <f>IF($D$2="주말",INDEX(표5[#All],MATCH(C457,표5[[#All],[잉크]],0),19)+INDEX(표5[#All],MATCH(C457,표5[[#All],[잉크]],0),22),INDEX(표5[#All],MATCH(C457,표5[[#All],[잉크]],0),MATCH($D$2,표5[#Headers],0)+2))</f>
        <v>0</v>
      </c>
    </row>
    <row r="458" spans="2:5" hidden="1" x14ac:dyDescent="0.3">
      <c r="B458" s="56">
        <f t="shared" si="7"/>
        <v>0</v>
      </c>
      <c r="C458" s="139" t="str">
        <f>'제품 추가'!AC455</f>
        <v>SCSOUL</v>
      </c>
      <c r="D458" s="138">
        <f>IF($D$2="주말",INDEX(표5[#All],MATCH(C458,표5[[#All],[잉크]],0),18)+INDEX(표5[#All],MATCH(C458,표5[[#All],[잉크]],0),21),INDEX(표5[#All],MATCH(C458,표5[[#All],[잉크]],0),MATCH($D$2,표5[#Headers],0)+1))</f>
        <v>0</v>
      </c>
      <c r="E458" s="138">
        <f>IF($D$2="주말",INDEX(표5[#All],MATCH(C458,표5[[#All],[잉크]],0),19)+INDEX(표5[#All],MATCH(C458,표5[[#All],[잉크]],0),22),INDEX(표5[#All],MATCH(C458,표5[[#All],[잉크]],0),MATCH($D$2,표5[#Headers],0)+2))</f>
        <v>0</v>
      </c>
    </row>
    <row r="459" spans="2:5" ht="16.5" hidden="1" customHeight="1" x14ac:dyDescent="0.3">
      <c r="B459" s="56">
        <f t="shared" si="7"/>
        <v>0</v>
      </c>
      <c r="C459" s="139" t="str">
        <f>'제품 추가'!AC456</f>
        <v>SCSPACE</v>
      </c>
      <c r="D459" s="138">
        <f>IF($D$2="주말",INDEX(표5[#All],MATCH(C459,표5[[#All],[잉크]],0),18)+INDEX(표5[#All],MATCH(C459,표5[[#All],[잉크]],0),21),INDEX(표5[#All],MATCH(C459,표5[[#All],[잉크]],0),MATCH($D$2,표5[#Headers],0)+1))</f>
        <v>0</v>
      </c>
      <c r="E459" s="138">
        <f>IF($D$2="주말",INDEX(표5[#All],MATCH(C459,표5[[#All],[잉크]],0),19)+INDEX(표5[#All],MATCH(C459,표5[[#All],[잉크]],0),22),INDEX(표5[#All],MATCH(C459,표5[[#All],[잉크]],0),MATCH($D$2,표5[#Headers],0)+2))</f>
        <v>0</v>
      </c>
    </row>
    <row r="460" spans="2:5" ht="16.5" hidden="1" customHeight="1" x14ac:dyDescent="0.3">
      <c r="B460" s="56">
        <f t="shared" si="7"/>
        <v>0</v>
      </c>
      <c r="C460" s="139" t="str">
        <f>'제품 추가'!AC457</f>
        <v>SCSYRUP</v>
      </c>
      <c r="D460" s="138">
        <f>IF($D$2="주말",INDEX(표5[#All],MATCH(C460,표5[[#All],[잉크]],0),18)+INDEX(표5[#All],MATCH(C460,표5[[#All],[잉크]],0),21),INDEX(표5[#All],MATCH(C460,표5[[#All],[잉크]],0),MATCH($D$2,표5[#Headers],0)+1))</f>
        <v>0</v>
      </c>
      <c r="E460" s="138">
        <f>IF($D$2="주말",INDEX(표5[#All],MATCH(C460,표5[[#All],[잉크]],0),19)+INDEX(표5[#All],MATCH(C460,표5[[#All],[잉크]],0),22),INDEX(표5[#All],MATCH(C460,표5[[#All],[잉크]],0),MATCH($D$2,표5[#Headers],0)+2))</f>
        <v>0</v>
      </c>
    </row>
    <row r="461" spans="2:5" ht="16.5" hidden="1" customHeight="1" x14ac:dyDescent="0.3">
      <c r="B461" s="56">
        <f t="shared" si="7"/>
        <v>0</v>
      </c>
      <c r="C461" s="139" t="str">
        <f>'제품 추가'!AC458</f>
        <v>SCTAWNY</v>
      </c>
      <c r="D461" s="138">
        <f>IF($D$2="주말",INDEX(표5[#All],MATCH(C461,표5[[#All],[잉크]],0),18)+INDEX(표5[#All],MATCH(C461,표5[[#All],[잉크]],0),21),INDEX(표5[#All],MATCH(C461,표5[[#All],[잉크]],0),MATCH($D$2,표5[#Headers],0)+1))</f>
        <v>0</v>
      </c>
      <c r="E461" s="138">
        <f>IF($D$2="주말",INDEX(표5[#All],MATCH(C461,표5[[#All],[잉크]],0),19)+INDEX(표5[#All],MATCH(C461,표5[[#All],[잉크]],0),22),INDEX(표5[#All],MATCH(C461,표5[[#All],[잉크]],0),MATCH($D$2,표5[#Headers],0)+2))</f>
        <v>0</v>
      </c>
    </row>
    <row r="462" spans="2:5" ht="16.5" hidden="1" customHeight="1" x14ac:dyDescent="0.3">
      <c r="B462" s="56">
        <f t="shared" si="7"/>
        <v>0</v>
      </c>
      <c r="C462" s="139" t="str">
        <f>'제품 추가'!AC459</f>
        <v>SCTEN</v>
      </c>
      <c r="D462" s="138">
        <f>IF($D$2="주말",INDEX(표5[#All],MATCH(C462,표5[[#All],[잉크]],0),18)+INDEX(표5[#All],MATCH(C462,표5[[#All],[잉크]],0),21),INDEX(표5[#All],MATCH(C462,표5[[#All],[잉크]],0),MATCH($D$2,표5[#Headers],0)+1))</f>
        <v>0</v>
      </c>
      <c r="E462" s="138">
        <f>IF($D$2="주말",INDEX(표5[#All],MATCH(C462,표5[[#All],[잉크]],0),19)+INDEX(표5[#All],MATCH(C462,표5[[#All],[잉크]],0),22),INDEX(표5[#All],MATCH(C462,표5[[#All],[잉크]],0),MATCH($D$2,표5[#Headers],0)+2))</f>
        <v>0</v>
      </c>
    </row>
    <row r="463" spans="2:5" hidden="1" x14ac:dyDescent="0.3">
      <c r="B463" s="56">
        <f t="shared" si="7"/>
        <v>0</v>
      </c>
      <c r="C463" s="139" t="str">
        <f>'제품 추가'!AC460</f>
        <v>SCTOASTE</v>
      </c>
      <c r="D463" s="138">
        <f>IF($D$2="주말",INDEX(표5[#All],MATCH(C463,표5[[#All],[잉크]],0),18)+INDEX(표5[#All],MATCH(C463,표5[[#All],[잉크]],0),21),INDEX(표5[#All],MATCH(C463,표5[[#All],[잉크]],0),MATCH($D$2,표5[#Headers],0)+1))</f>
        <v>0</v>
      </c>
      <c r="E463" s="138">
        <f>IF($D$2="주말",INDEX(표5[#All],MATCH(C463,표5[[#All],[잉크]],0),19)+INDEX(표5[#All],MATCH(C463,표5[[#All],[잉크]],0),22),INDEX(표5[#All],MATCH(C463,표5[[#All],[잉크]],0),MATCH($D$2,표5[#Headers],0)+2))</f>
        <v>0</v>
      </c>
    </row>
    <row r="464" spans="2:5" hidden="1" x14ac:dyDescent="0.3">
      <c r="B464" s="56">
        <f t="shared" ref="B464:B527" si="8">IFERROR(SUM(D464:E464),0)</f>
        <v>0</v>
      </c>
      <c r="C464" s="139" t="str">
        <f>'제품 추가'!AC461</f>
        <v>SCVAMPIRE</v>
      </c>
      <c r="D464" s="138">
        <f>IF($D$2="주말",INDEX(표5[#All],MATCH(C464,표5[[#All],[잉크]],0),18)+INDEX(표5[#All],MATCH(C464,표5[[#All],[잉크]],0),21),INDEX(표5[#All],MATCH(C464,표5[[#All],[잉크]],0),MATCH($D$2,표5[#Headers],0)+1))</f>
        <v>0</v>
      </c>
      <c r="E464" s="138">
        <f>IF($D$2="주말",INDEX(표5[#All],MATCH(C464,표5[[#All],[잉크]],0),19)+INDEX(표5[#All],MATCH(C464,표5[[#All],[잉크]],0),22),INDEX(표5[#All],MATCH(C464,표5[[#All],[잉크]],0),MATCH($D$2,표5[#Headers],0)+2))</f>
        <v>0</v>
      </c>
    </row>
    <row r="465" spans="2:5" ht="16.5" hidden="1" customHeight="1" x14ac:dyDescent="0.3">
      <c r="B465" s="56">
        <f t="shared" si="8"/>
        <v>0</v>
      </c>
      <c r="C465" s="139" t="str">
        <f>'제품 추가'!AC462</f>
        <v>SCYELLOW</v>
      </c>
      <c r="D465" s="138">
        <f>IF($D$2="주말",INDEX(표5[#All],MATCH(C465,표5[[#All],[잉크]],0),18)+INDEX(표5[#All],MATCH(C465,표5[[#All],[잉크]],0),21),INDEX(표5[#All],MATCH(C465,표5[[#All],[잉크]],0),MATCH($D$2,표5[#Headers],0)+1))</f>
        <v>0</v>
      </c>
      <c r="E465" s="138">
        <f>IF($D$2="주말",INDEX(표5[#All],MATCH(C465,표5[[#All],[잉크]],0),19)+INDEX(표5[#All],MATCH(C465,표5[[#All],[잉크]],0),22),INDEX(표5[#All],MATCH(C465,표5[[#All],[잉크]],0),MATCH($D$2,표5[#Headers],0)+2))</f>
        <v>0</v>
      </c>
    </row>
    <row r="466" spans="2:5" ht="16.5" hidden="1" customHeight="1" x14ac:dyDescent="0.3">
      <c r="B466" s="56">
        <f t="shared" si="8"/>
        <v>0</v>
      </c>
      <c r="C466" s="139" t="str">
        <f>'제품 추가'!AC463</f>
        <v>SEA</v>
      </c>
      <c r="D466" s="138">
        <f>IF($D$2="주말",INDEX(표5[#All],MATCH(C466,표5[[#All],[잉크]],0),18)+INDEX(표5[#All],MATCH(C466,표5[[#All],[잉크]],0),21),INDEX(표5[#All],MATCH(C466,표5[[#All],[잉크]],0),MATCH($D$2,표5[#Headers],0)+1))</f>
        <v>0</v>
      </c>
      <c r="E466" s="138">
        <f>IF($D$2="주말",INDEX(표5[#All],MATCH(C466,표5[[#All],[잉크]],0),19)+INDEX(표5[#All],MATCH(C466,표5[[#All],[잉크]],0),22),INDEX(표5[#All],MATCH(C466,표5[[#All],[잉크]],0),MATCH($D$2,표5[#Headers],0)+2))</f>
        <v>0</v>
      </c>
    </row>
    <row r="467" spans="2:5" ht="16.5" hidden="1" customHeight="1" x14ac:dyDescent="0.3">
      <c r="B467" s="56">
        <f t="shared" si="8"/>
        <v>0</v>
      </c>
      <c r="C467" s="139" t="str">
        <f>'제품 추가'!AC464</f>
        <v>SEAL</v>
      </c>
      <c r="D467" s="138">
        <f>IF($D$2="주말",INDEX(표5[#All],MATCH(C467,표5[[#All],[잉크]],0),18)+INDEX(표5[#All],MATCH(C467,표5[[#All],[잉크]],0),21),INDEX(표5[#All],MATCH(C467,표5[[#All],[잉크]],0),MATCH($D$2,표5[#Headers],0)+1))</f>
        <v>0</v>
      </c>
      <c r="E467" s="138">
        <f>IF($D$2="주말",INDEX(표5[#All],MATCH(C467,표5[[#All],[잉크]],0),19)+INDEX(표5[#All],MATCH(C467,표5[[#All],[잉크]],0),22),INDEX(표5[#All],MATCH(C467,표5[[#All],[잉크]],0),MATCH($D$2,표5[#Headers],0)+2))</f>
        <v>0</v>
      </c>
    </row>
    <row r="468" spans="2:5" ht="16.5" hidden="1" customHeight="1" x14ac:dyDescent="0.3">
      <c r="B468" s="56">
        <f t="shared" si="8"/>
        <v>0</v>
      </c>
      <c r="C468" s="139" t="str">
        <f>'제품 추가'!AC465</f>
        <v>SEASHELL</v>
      </c>
      <c r="D468" s="138">
        <f>IF($D$2="주말",INDEX(표5[#All],MATCH(C468,표5[[#All],[잉크]],0),18)+INDEX(표5[#All],MATCH(C468,표5[[#All],[잉크]],0),21),INDEX(표5[#All],MATCH(C468,표5[[#All],[잉크]],0),MATCH($D$2,표5[#Headers],0)+1))</f>
        <v>0</v>
      </c>
      <c r="E468" s="138">
        <f>IF($D$2="주말",INDEX(표5[#All],MATCH(C468,표5[[#All],[잉크]],0),19)+INDEX(표5[#All],MATCH(C468,표5[[#All],[잉크]],0),22),INDEX(표5[#All],MATCH(C468,표5[[#All],[잉크]],0),MATCH($D$2,표5[#Headers],0)+2))</f>
        <v>0</v>
      </c>
    </row>
    <row r="469" spans="2:5" ht="16.5" hidden="1" customHeight="1" x14ac:dyDescent="0.3">
      <c r="B469" s="56">
        <f t="shared" si="8"/>
        <v>0</v>
      </c>
      <c r="C469" s="139" t="str">
        <f>'제품 추가'!AC247</f>
        <v>IRON</v>
      </c>
      <c r="D469" s="138">
        <f>IF($D$2="주말",INDEX(표5[#All],MATCH(C469,표5[[#All],[잉크]],0),18)+INDEX(표5[#All],MATCH(C469,표5[[#All],[잉크]],0),21),INDEX(표5[#All],MATCH(C469,표5[[#All],[잉크]],0),MATCH($D$2,표5[#Headers],0)+1))</f>
        <v>0</v>
      </c>
      <c r="E469" s="138">
        <f>IF($D$2="주말",INDEX(표5[#All],MATCH(C469,표5[[#All],[잉크]],0),19)+INDEX(표5[#All],MATCH(C469,표5[[#All],[잉크]],0),22),INDEX(표5[#All],MATCH(C469,표5[[#All],[잉크]],0),MATCH($D$2,표5[#Headers],0)+2))</f>
        <v>0</v>
      </c>
    </row>
    <row r="470" spans="2:5" ht="16.5" hidden="1" customHeight="1" x14ac:dyDescent="0.3">
      <c r="B470" s="56">
        <f t="shared" si="8"/>
        <v>2</v>
      </c>
      <c r="C470" s="139" t="str">
        <f>'제품 추가'!AC467</f>
        <v>SHADOW</v>
      </c>
      <c r="D470" s="138">
        <f>IF($D$2="주말",INDEX(표5[#All],MATCH(C470,표5[[#All],[잉크]],0),18)+INDEX(표5[#All],MATCH(C470,표5[[#All],[잉크]],0),21),INDEX(표5[#All],MATCH(C470,표5[[#All],[잉크]],0),MATCH($D$2,표5[#Headers],0)+1))</f>
        <v>0</v>
      </c>
      <c r="E470" s="138">
        <f>IF($D$2="주말",INDEX(표5[#All],MATCH(C470,표5[[#All],[잉크]],0),19)+INDEX(표5[#All],MATCH(C470,표5[[#All],[잉크]],0),22),INDEX(표5[#All],MATCH(C470,표5[[#All],[잉크]],0),MATCH($D$2,표5[#Headers],0)+2))</f>
        <v>2</v>
      </c>
    </row>
    <row r="471" spans="2:5" ht="16.5" hidden="1" customHeight="1" x14ac:dyDescent="0.3">
      <c r="B471" s="56">
        <f t="shared" si="8"/>
        <v>0</v>
      </c>
      <c r="C471" s="139" t="str">
        <f>'제품 추가'!AC468</f>
        <v>SHALE</v>
      </c>
      <c r="D471" s="138">
        <f>IF($D$2="주말",INDEX(표5[#All],MATCH(C471,표5[[#All],[잉크]],0),18)+INDEX(표5[#All],MATCH(C471,표5[[#All],[잉크]],0),21),INDEX(표5[#All],MATCH(C471,표5[[#All],[잉크]],0),MATCH($D$2,표5[#Headers],0)+1))</f>
        <v>0</v>
      </c>
      <c r="E471" s="138">
        <f>IF($D$2="주말",INDEX(표5[#All],MATCH(C471,표5[[#All],[잉크]],0),19)+INDEX(표5[#All],MATCH(C471,표5[[#All],[잉크]],0),22),INDEX(표5[#All],MATCH(C471,표5[[#All],[잉크]],0),MATCH($D$2,표5[#Headers],0)+2))</f>
        <v>0</v>
      </c>
    </row>
    <row r="472" spans="2:5" hidden="1" x14ac:dyDescent="0.3">
      <c r="B472" s="56">
        <f t="shared" si="8"/>
        <v>0</v>
      </c>
      <c r="C472" s="139" t="str">
        <f>'제품 추가'!AC469</f>
        <v>SHEEP</v>
      </c>
      <c r="D472" s="138">
        <f>IF($D$2="주말",INDEX(표5[#All],MATCH(C472,표5[[#All],[잉크]],0),18)+INDEX(표5[#All],MATCH(C472,표5[[#All],[잉크]],0),21),INDEX(표5[#All],MATCH(C472,표5[[#All],[잉크]],0),MATCH($D$2,표5[#Headers],0)+1))</f>
        <v>0</v>
      </c>
      <c r="E472" s="138">
        <f>IF($D$2="주말",INDEX(표5[#All],MATCH(C472,표5[[#All],[잉크]],0),19)+INDEX(표5[#All],MATCH(C472,표5[[#All],[잉크]],0),22),INDEX(표5[#All],MATCH(C472,표5[[#All],[잉크]],0),MATCH($D$2,표5[#Headers],0)+2))</f>
        <v>0</v>
      </c>
    </row>
    <row r="473" spans="2:5" ht="16.5" hidden="1" customHeight="1" x14ac:dyDescent="0.3">
      <c r="B473" s="56">
        <f t="shared" si="8"/>
        <v>0</v>
      </c>
      <c r="C473" s="139" t="str">
        <f>'제품 추가'!AC470</f>
        <v>SHEPHERD</v>
      </c>
      <c r="D473" s="138">
        <f>IF($D$2="주말",INDEX(표5[#All],MATCH(C473,표5[[#All],[잉크]],0),18)+INDEX(표5[#All],MATCH(C473,표5[[#All],[잉크]],0),21),INDEX(표5[#All],MATCH(C473,표5[[#All],[잉크]],0),MATCH($D$2,표5[#Headers],0)+1))</f>
        <v>0</v>
      </c>
      <c r="E473" s="138">
        <f>IF($D$2="주말",INDEX(표5[#All],MATCH(C473,표5[[#All],[잉크]],0),19)+INDEX(표5[#All],MATCH(C473,표5[[#All],[잉크]],0),22),INDEX(표5[#All],MATCH(C473,표5[[#All],[잉크]],0),MATCH($D$2,표5[#Headers],0)+2))</f>
        <v>0</v>
      </c>
    </row>
    <row r="474" spans="2:5" ht="16.5" hidden="1" customHeight="1" x14ac:dyDescent="0.3">
      <c r="B474" s="56">
        <f t="shared" si="8"/>
        <v>0</v>
      </c>
      <c r="C474" s="139" t="str">
        <f>'제품 추가'!AC471</f>
        <v>SHIP</v>
      </c>
      <c r="D474" s="138">
        <f>IF($D$2="주말",INDEX(표5[#All],MATCH(C474,표5[[#All],[잉크]],0),18)+INDEX(표5[#All],MATCH(C474,표5[[#All],[잉크]],0),21),INDEX(표5[#All],MATCH(C474,표5[[#All],[잉크]],0),MATCH($D$2,표5[#Headers],0)+1))</f>
        <v>0</v>
      </c>
      <c r="E474" s="138">
        <f>IF($D$2="주말",INDEX(표5[#All],MATCH(C474,표5[[#All],[잉크]],0),19)+INDEX(표5[#All],MATCH(C474,표5[[#All],[잉크]],0),22),INDEX(표5[#All],MATCH(C474,표5[[#All],[잉크]],0),MATCH($D$2,표5[#Headers],0)+2))</f>
        <v>0</v>
      </c>
    </row>
    <row r="475" spans="2:5" ht="16.5" hidden="1" customHeight="1" x14ac:dyDescent="0.3">
      <c r="B475" s="56">
        <f t="shared" si="8"/>
        <v>0</v>
      </c>
      <c r="C475" s="139" t="str">
        <f>'제품 추가'!AC472</f>
        <v>SHIRIMP</v>
      </c>
      <c r="D475" s="138">
        <f>IF($D$2="주말",INDEX(표5[#All],MATCH(C475,표5[[#All],[잉크]],0),18)+INDEX(표5[#All],MATCH(C475,표5[[#All],[잉크]],0),21),INDEX(표5[#All],MATCH(C475,표5[[#All],[잉크]],0),MATCH($D$2,표5[#Headers],0)+1))</f>
        <v>0</v>
      </c>
      <c r="E475" s="138">
        <f>IF($D$2="주말",INDEX(표5[#All],MATCH(C475,표5[[#All],[잉크]],0),19)+INDEX(표5[#All],MATCH(C475,표5[[#All],[잉크]],0),22),INDEX(표5[#All],MATCH(C475,표5[[#All],[잉크]],0),MATCH($D$2,표5[#Headers],0)+2))</f>
        <v>0</v>
      </c>
    </row>
    <row r="476" spans="2:5" ht="16.5" customHeight="1" x14ac:dyDescent="0.3">
      <c r="B476" s="56">
        <f t="shared" si="8"/>
        <v>0</v>
      </c>
      <c r="C476" s="139" t="str">
        <f>'제품 추가'!AC282</f>
        <v>LUXE</v>
      </c>
      <c r="D476" s="138">
        <f>IF($D$2="주말",INDEX(표5[#All],MATCH(C476,표5[[#All],[잉크]],0),18)+INDEX(표5[#All],MATCH(C476,표5[[#All],[잉크]],0),21),INDEX(표5[#All],MATCH(C476,표5[[#All],[잉크]],0),MATCH($D$2,표5[#Headers],0)+1))</f>
        <v>0</v>
      </c>
      <c r="E476" s="138">
        <f>IF($D$2="주말",INDEX(표5[#All],MATCH(C476,표5[[#All],[잉크]],0),19)+INDEX(표5[#All],MATCH(C476,표5[[#All],[잉크]],0),22),INDEX(표5[#All],MATCH(C476,표5[[#All],[잉크]],0),MATCH($D$2,표5[#Headers],0)+2))</f>
        <v>0</v>
      </c>
    </row>
    <row r="477" spans="2:5" ht="16.5" hidden="1" customHeight="1" x14ac:dyDescent="0.3">
      <c r="B477" s="56">
        <f t="shared" si="8"/>
        <v>0</v>
      </c>
      <c r="C477" s="139" t="str">
        <f>'제품 추가'!AC474</f>
        <v>SIENNA</v>
      </c>
      <c r="D477" s="138">
        <f>IF($D$2="주말",INDEX(표5[#All],MATCH(C477,표5[[#All],[잉크]],0),18)+INDEX(표5[#All],MATCH(C477,표5[[#All],[잉크]],0),21),INDEX(표5[#All],MATCH(C477,표5[[#All],[잉크]],0),MATCH($D$2,표5[#Headers],0)+1))</f>
        <v>0</v>
      </c>
      <c r="E477" s="138">
        <f>IF($D$2="주말",INDEX(표5[#All],MATCH(C477,표5[[#All],[잉크]],0),19)+INDEX(표5[#All],MATCH(C477,표5[[#All],[잉크]],0),22),INDEX(표5[#All],MATCH(C477,표5[[#All],[잉크]],0),MATCH($D$2,표5[#Headers],0)+2))</f>
        <v>0</v>
      </c>
    </row>
    <row r="478" spans="2:5" ht="16.5" customHeight="1" x14ac:dyDescent="0.3">
      <c r="B478" s="56">
        <f t="shared" si="8"/>
        <v>2</v>
      </c>
      <c r="C478" s="139" t="str">
        <f>'제품 추가'!AC938</f>
        <v>MATATA</v>
      </c>
      <c r="D478" s="138">
        <f>IF($D$2="주말",INDEX(표5[#All],MATCH(C478,표5[[#All],[잉크]],0),18)+INDEX(표5[#All],MATCH(C478,표5[[#All],[잉크]],0),21),INDEX(표5[#All],MATCH(C478,표5[[#All],[잉크]],0),MATCH($D$2,표5[#Headers],0)+1))</f>
        <v>2</v>
      </c>
      <c r="E478" s="138">
        <f>IF($D$2="주말",INDEX(표5[#All],MATCH(C478,표5[[#All],[잉크]],0),19)+INDEX(표5[#All],MATCH(C478,표5[[#All],[잉크]],0),22),INDEX(표5[#All],MATCH(C478,표5[[#All],[잉크]],0),MATCH($D$2,표5[#Headers],0)+2))</f>
        <v>0</v>
      </c>
    </row>
    <row r="479" spans="2:5" ht="16.5" hidden="1" customHeight="1" x14ac:dyDescent="0.3">
      <c r="B479" s="56">
        <f t="shared" si="8"/>
        <v>0</v>
      </c>
      <c r="C479" s="139" t="str">
        <f>'제품 추가'!AC476</f>
        <v>SILVER</v>
      </c>
      <c r="D479" s="138">
        <f>IF($D$2="주말",INDEX(표5[#All],MATCH(C479,표5[[#All],[잉크]],0),18)+INDEX(표5[#All],MATCH(C479,표5[[#All],[잉크]],0),21),INDEX(표5[#All],MATCH(C479,표5[[#All],[잉크]],0),MATCH($D$2,표5[#Headers],0)+1))</f>
        <v>0</v>
      </c>
      <c r="E479" s="138">
        <f>IF($D$2="주말",INDEX(표5[#All],MATCH(C479,표5[[#All],[잉크]],0),19)+INDEX(표5[#All],MATCH(C479,표5[[#All],[잉크]],0),22),INDEX(표5[#All],MATCH(C479,표5[[#All],[잉크]],0),MATCH($D$2,표5[#Headers],0)+2))</f>
        <v>0</v>
      </c>
    </row>
    <row r="480" spans="2:5" ht="16.5" hidden="1" customHeight="1" x14ac:dyDescent="0.3">
      <c r="B480" s="56">
        <f t="shared" si="8"/>
        <v>0</v>
      </c>
      <c r="C480" s="139" t="str">
        <f>'제품 추가'!AC477</f>
        <v>SKGOLD</v>
      </c>
      <c r="D480" s="138">
        <f>IF($D$2="주말",INDEX(표5[#All],MATCH(C480,표5[[#All],[잉크]],0),18)+INDEX(표5[#All],MATCH(C480,표5[[#All],[잉크]],0),21),INDEX(표5[#All],MATCH(C480,표5[[#All],[잉크]],0),MATCH($D$2,표5[#Headers],0)+1))</f>
        <v>0</v>
      </c>
      <c r="E480" s="138">
        <f>IF($D$2="주말",INDEX(표5[#All],MATCH(C480,표5[[#All],[잉크]],0),19)+INDEX(표5[#All],MATCH(C480,표5[[#All],[잉크]],0),22),INDEX(표5[#All],MATCH(C480,표5[[#All],[잉크]],0),MATCH($D$2,표5[#Headers],0)+2))</f>
        <v>0</v>
      </c>
    </row>
    <row r="481" spans="2:5" ht="16.5" hidden="1" customHeight="1" x14ac:dyDescent="0.3">
      <c r="B481" s="56">
        <f t="shared" si="8"/>
        <v>0</v>
      </c>
      <c r="C481" s="139" t="str">
        <f>'제품 추가'!AC478</f>
        <v>SKIN</v>
      </c>
      <c r="D481" s="138">
        <f>IF($D$2="주말",INDEX(표5[#All],MATCH(C481,표5[[#All],[잉크]],0),18)+INDEX(표5[#All],MATCH(C481,표5[[#All],[잉크]],0),21),INDEX(표5[#All],MATCH(C481,표5[[#All],[잉크]],0),MATCH($D$2,표5[#Headers],0)+1))</f>
        <v>0</v>
      </c>
      <c r="E481" s="138">
        <f>IF($D$2="주말",INDEX(표5[#All],MATCH(C481,표5[[#All],[잉크]],0),19)+INDEX(표5[#All],MATCH(C481,표5[[#All],[잉크]],0),22),INDEX(표5[#All],MATCH(C481,표5[[#All],[잉크]],0),MATCH($D$2,표5[#Headers],0)+2))</f>
        <v>0</v>
      </c>
    </row>
    <row r="482" spans="2:5" ht="16.5" hidden="1" customHeight="1" x14ac:dyDescent="0.3">
      <c r="B482" s="56">
        <f t="shared" si="8"/>
        <v>0</v>
      </c>
      <c r="C482" s="139" t="str">
        <f>'제품 추가'!AC479</f>
        <v>SKRED</v>
      </c>
      <c r="D482" s="138">
        <f>IF($D$2="주말",INDEX(표5[#All],MATCH(C482,표5[[#All],[잉크]],0),18)+INDEX(표5[#All],MATCH(C482,표5[[#All],[잉크]],0),21),INDEX(표5[#All],MATCH(C482,표5[[#All],[잉크]],0),MATCH($D$2,표5[#Headers],0)+1))</f>
        <v>0</v>
      </c>
      <c r="E482" s="138">
        <f>IF($D$2="주말",INDEX(표5[#All],MATCH(C482,표5[[#All],[잉크]],0),19)+INDEX(표5[#All],MATCH(C482,표5[[#All],[잉크]],0),22),INDEX(표5[#All],MATCH(C482,표5[[#All],[잉크]],0),MATCH($D$2,표5[#Headers],0)+2))</f>
        <v>0</v>
      </c>
    </row>
    <row r="483" spans="2:5" hidden="1" x14ac:dyDescent="0.3">
      <c r="B483" s="56">
        <f t="shared" si="8"/>
        <v>1</v>
      </c>
      <c r="C483" s="139" t="str">
        <f>'제품 추가'!AC480</f>
        <v>SKY</v>
      </c>
      <c r="D483" s="138">
        <f>IF($D$2="주말",INDEX(표5[#All],MATCH(C483,표5[[#All],[잉크]],0),18)+INDEX(표5[#All],MATCH(C483,표5[[#All],[잉크]],0),21),INDEX(표5[#All],MATCH(C483,표5[[#All],[잉크]],0),MATCH($D$2,표5[#Headers],0)+1))</f>
        <v>0</v>
      </c>
      <c r="E483" s="138">
        <f>IF($D$2="주말",INDEX(표5[#All],MATCH(C483,표5[[#All],[잉크]],0),19)+INDEX(표5[#All],MATCH(C483,표5[[#All],[잉크]],0),22),INDEX(표5[#All],MATCH(C483,표5[[#All],[잉크]],0),MATCH($D$2,표5[#Headers],0)+2))</f>
        <v>1</v>
      </c>
    </row>
    <row r="484" spans="2:5" ht="16.5" hidden="1" customHeight="1" x14ac:dyDescent="0.3">
      <c r="B484" s="56">
        <f t="shared" si="8"/>
        <v>0</v>
      </c>
      <c r="C484" s="139" t="str">
        <f>'제품 추가'!AC481</f>
        <v>SLATE</v>
      </c>
      <c r="D484" s="138">
        <f>IF($D$2="주말",INDEX(표5[#All],MATCH(C484,표5[[#All],[잉크]],0),18)+INDEX(표5[#All],MATCH(C484,표5[[#All],[잉크]],0),21),INDEX(표5[#All],MATCH(C484,표5[[#All],[잉크]],0),MATCH($D$2,표5[#Headers],0)+1))</f>
        <v>0</v>
      </c>
      <c r="E484" s="138">
        <f>IF($D$2="주말",INDEX(표5[#All],MATCH(C484,표5[[#All],[잉크]],0),19)+INDEX(표5[#All],MATCH(C484,표5[[#All],[잉크]],0),22),INDEX(표5[#All],MATCH(C484,표5[[#All],[잉크]],0),MATCH($D$2,표5[#Headers],0)+2))</f>
        <v>0</v>
      </c>
    </row>
    <row r="485" spans="2:5" ht="16.5" hidden="1" customHeight="1" x14ac:dyDescent="0.3">
      <c r="B485" s="56">
        <f t="shared" si="8"/>
        <v>0</v>
      </c>
      <c r="C485" s="139" t="str">
        <f>'제품 추가'!AC482</f>
        <v>SMOKE</v>
      </c>
      <c r="D485" s="138">
        <f>IF($D$2="주말",INDEX(표5[#All],MATCH(C485,표5[[#All],[잉크]],0),18)+INDEX(표5[#All],MATCH(C485,표5[[#All],[잉크]],0),21),INDEX(표5[#All],MATCH(C485,표5[[#All],[잉크]],0),MATCH($D$2,표5[#Headers],0)+1))</f>
        <v>0</v>
      </c>
      <c r="E485" s="138">
        <f>IF($D$2="주말",INDEX(표5[#All],MATCH(C485,표5[[#All],[잉크]],0),19)+INDEX(표5[#All],MATCH(C485,표5[[#All],[잉크]],0),22),INDEX(표5[#All],MATCH(C485,표5[[#All],[잉크]],0),MATCH($D$2,표5[#Headers],0)+2))</f>
        <v>0</v>
      </c>
    </row>
    <row r="486" spans="2:5" ht="16.5" hidden="1" customHeight="1" x14ac:dyDescent="0.3">
      <c r="B486" s="56">
        <f t="shared" si="8"/>
        <v>0</v>
      </c>
      <c r="C486" s="139" t="str">
        <f>'제품 추가'!AC483</f>
        <v>SNIPER</v>
      </c>
      <c r="D486" s="138">
        <f>IF($D$2="주말",INDEX(표5[#All],MATCH(C486,표5[[#All],[잉크]],0),18)+INDEX(표5[#All],MATCH(C486,표5[[#All],[잉크]],0),21),INDEX(표5[#All],MATCH(C486,표5[[#All],[잉크]],0),MATCH($D$2,표5[#Headers],0)+1))</f>
        <v>0</v>
      </c>
      <c r="E486" s="138">
        <f>IF($D$2="주말",INDEX(표5[#All],MATCH(C486,표5[[#All],[잉크]],0),19)+INDEX(표5[#All],MATCH(C486,표5[[#All],[잉크]],0),22),INDEX(표5[#All],MATCH(C486,표5[[#All],[잉크]],0),MATCH($D$2,표5[#Headers],0)+2))</f>
        <v>0</v>
      </c>
    </row>
    <row r="487" spans="2:5" ht="16.5" hidden="1" customHeight="1" x14ac:dyDescent="0.3">
      <c r="B487" s="56">
        <f t="shared" si="8"/>
        <v>0</v>
      </c>
      <c r="C487" s="139" t="str">
        <f>'제품 추가'!AC484</f>
        <v>SNOW</v>
      </c>
      <c r="D487" s="138">
        <f>IF($D$2="주말",INDEX(표5[#All],MATCH(C487,표5[[#All],[잉크]],0),18)+INDEX(표5[#All],MATCH(C487,표5[[#All],[잉크]],0),21),INDEX(표5[#All],MATCH(C487,표5[[#All],[잉크]],0),MATCH($D$2,표5[#Headers],0)+1))</f>
        <v>0</v>
      </c>
      <c r="E487" s="138">
        <f>IF($D$2="주말",INDEX(표5[#All],MATCH(C487,표5[[#All],[잉크]],0),19)+INDEX(표5[#All],MATCH(C487,표5[[#All],[잉크]],0),22),INDEX(표5[#All],MATCH(C487,표5[[#All],[잉크]],0),MATCH($D$2,표5[#Headers],0)+2))</f>
        <v>0</v>
      </c>
    </row>
    <row r="488" spans="2:5" ht="16.5" hidden="1" customHeight="1" x14ac:dyDescent="0.3">
      <c r="B488" s="56">
        <f t="shared" si="8"/>
        <v>0</v>
      </c>
      <c r="C488" s="139" t="str">
        <f>'제품 추가'!AC485</f>
        <v>SODA</v>
      </c>
      <c r="D488" s="138">
        <f>IF($D$2="주말",INDEX(표5[#All],MATCH(C488,표5[[#All],[잉크]],0),18)+INDEX(표5[#All],MATCH(C488,표5[[#All],[잉크]],0),21),INDEX(표5[#All],MATCH(C488,표5[[#All],[잉크]],0),MATCH($D$2,표5[#Headers],0)+1))</f>
        <v>0</v>
      </c>
      <c r="E488" s="138">
        <f>IF($D$2="주말",INDEX(표5[#All],MATCH(C488,표5[[#All],[잉크]],0),19)+INDEX(표5[#All],MATCH(C488,표5[[#All],[잉크]],0),22),INDEX(표5[#All],MATCH(C488,표5[[#All],[잉크]],0),MATCH($D$2,표5[#Headers],0)+2))</f>
        <v>0</v>
      </c>
    </row>
    <row r="489" spans="2:5" ht="16.5" hidden="1" customHeight="1" x14ac:dyDescent="0.3">
      <c r="B489" s="56">
        <f t="shared" si="8"/>
        <v>0</v>
      </c>
      <c r="C489" s="139" t="str">
        <f>'제품 추가'!AC486</f>
        <v>SOIL</v>
      </c>
      <c r="D489" s="138">
        <f>IF($D$2="주말",INDEX(표5[#All],MATCH(C489,표5[[#All],[잉크]],0),18)+INDEX(표5[#All],MATCH(C489,표5[[#All],[잉크]],0),21),INDEX(표5[#All],MATCH(C489,표5[[#All],[잉크]],0),MATCH($D$2,표5[#Headers],0)+1))</f>
        <v>0</v>
      </c>
      <c r="E489" s="138">
        <f>IF($D$2="주말",INDEX(표5[#All],MATCH(C489,표5[[#All],[잉크]],0),19)+INDEX(표5[#All],MATCH(C489,표5[[#All],[잉크]],0),22),INDEX(표5[#All],MATCH(C489,표5[[#All],[잉크]],0),MATCH($D$2,표5[#Headers],0)+2))</f>
        <v>0</v>
      </c>
    </row>
    <row r="490" spans="2:5" ht="16.5" hidden="1" customHeight="1" x14ac:dyDescent="0.3">
      <c r="B490" s="56">
        <f t="shared" si="8"/>
        <v>0</v>
      </c>
      <c r="C490" s="139" t="str">
        <f>'제품 추가'!AC487</f>
        <v>SONATA</v>
      </c>
      <c r="D490" s="138">
        <f>IF($D$2="주말",INDEX(표5[#All],MATCH(C490,표5[[#All],[잉크]],0),18)+INDEX(표5[#All],MATCH(C490,표5[[#All],[잉크]],0),21),INDEX(표5[#All],MATCH(C490,표5[[#All],[잉크]],0),MATCH($D$2,표5[#Headers],0)+1))</f>
        <v>0</v>
      </c>
      <c r="E490" s="138">
        <f>IF($D$2="주말",INDEX(표5[#All],MATCH(C490,표5[[#All],[잉크]],0),19)+INDEX(표5[#All],MATCH(C490,표5[[#All],[잉크]],0),22),INDEX(표5[#All],MATCH(C490,표5[[#All],[잉크]],0),MATCH($D$2,표5[#Headers],0)+2))</f>
        <v>0</v>
      </c>
    </row>
    <row r="491" spans="2:5" ht="16.5" customHeight="1" x14ac:dyDescent="0.3">
      <c r="B491" s="56">
        <f t="shared" si="8"/>
        <v>0</v>
      </c>
      <c r="C491" s="139" t="str">
        <f>'제품 추가'!AC605</f>
        <v>MILKTEA</v>
      </c>
      <c r="D491" s="138">
        <f>IF($D$2="주말",INDEX(표5[#All],MATCH(C491,표5[[#All],[잉크]],0),18)+INDEX(표5[#All],MATCH(C491,표5[[#All],[잉크]],0),21),INDEX(표5[#All],MATCH(C491,표5[[#All],[잉크]],0),MATCH($D$2,표5[#Headers],0)+1))</f>
        <v>0</v>
      </c>
      <c r="E491" s="138">
        <f>IF($D$2="주말",INDEX(표5[#All],MATCH(C491,표5[[#All],[잉크]],0),19)+INDEX(표5[#All],MATCH(C491,표5[[#All],[잉크]],0),22),INDEX(표5[#All],MATCH(C491,표5[[#All],[잉크]],0),MATCH($D$2,표5[#Headers],0)+2))</f>
        <v>0</v>
      </c>
    </row>
    <row r="492" spans="2:5" hidden="1" x14ac:dyDescent="0.3">
      <c r="B492" s="56">
        <f t="shared" si="8"/>
        <v>0</v>
      </c>
      <c r="C492" s="139" t="str">
        <f>'제품 추가'!AC489</f>
        <v>SOOT</v>
      </c>
      <c r="D492" s="138">
        <f>IF($D$2="주말",INDEX(표5[#All],MATCH(C492,표5[[#All],[잉크]],0),18)+INDEX(표5[#All],MATCH(C492,표5[[#All],[잉크]],0),21),INDEX(표5[#All],MATCH(C492,표5[[#All],[잉크]],0),MATCH($D$2,표5[#Headers],0)+1))</f>
        <v>0</v>
      </c>
      <c r="E492" s="138">
        <f>IF($D$2="주말",INDEX(표5[#All],MATCH(C492,표5[[#All],[잉크]],0),19)+INDEX(표5[#All],MATCH(C492,표5[[#All],[잉크]],0),22),INDEX(표5[#All],MATCH(C492,표5[[#All],[잉크]],0),MATCH($D$2,표5[#Headers],0)+2))</f>
        <v>0</v>
      </c>
    </row>
    <row r="493" spans="2:5" ht="16.5" customHeight="1" x14ac:dyDescent="0.3">
      <c r="B493" s="56">
        <f t="shared" si="8"/>
        <v>0</v>
      </c>
      <c r="C493" s="139" t="str">
        <f>'제품 추가'!AC318</f>
        <v>MONKEY</v>
      </c>
      <c r="D493" s="138">
        <f>IF($D$2="주말",INDEX(표5[#All],MATCH(C493,표5[[#All],[잉크]],0),18)+INDEX(표5[#All],MATCH(C493,표5[[#All],[잉크]],0),21),INDEX(표5[#All],MATCH(C493,표5[[#All],[잉크]],0),MATCH($D$2,표5[#Headers],0)+1))</f>
        <v>0</v>
      </c>
      <c r="E493" s="138">
        <f>IF($D$2="주말",INDEX(표5[#All],MATCH(C493,표5[[#All],[잉크]],0),19)+INDEX(표5[#All],MATCH(C493,표5[[#All],[잉크]],0),22),INDEX(표5[#All],MATCH(C493,표5[[#All],[잉크]],0),MATCH($D$2,표5[#Headers],0)+2))</f>
        <v>0</v>
      </c>
    </row>
    <row r="494" spans="2:5" ht="16.5" customHeight="1" x14ac:dyDescent="0.3">
      <c r="B494" s="56">
        <f t="shared" si="8"/>
        <v>0</v>
      </c>
      <c r="C494" s="139" t="str">
        <f>'제품 추가'!AC593</f>
        <v>MURKY</v>
      </c>
      <c r="D494" s="138">
        <f>IF($D$2="주말",INDEX(표5[#All],MATCH(C494,표5[[#All],[잉크]],0),18)+INDEX(표5[#All],MATCH(C494,표5[[#All],[잉크]],0),21),INDEX(표5[#All],MATCH(C494,표5[[#All],[잉크]],0),MATCH($D$2,표5[#Headers],0)+1))</f>
        <v>0</v>
      </c>
      <c r="E494" s="138">
        <f>IF($D$2="주말",INDEX(표5[#All],MATCH(C494,표5[[#All],[잉크]],0),19)+INDEX(표5[#All],MATCH(C494,표5[[#All],[잉크]],0),22),INDEX(표5[#All],MATCH(C494,표5[[#All],[잉크]],0),MATCH($D$2,표5[#Headers],0)+2))</f>
        <v>0</v>
      </c>
    </row>
    <row r="495" spans="2:5" ht="16.5" hidden="1" customHeight="1" x14ac:dyDescent="0.3">
      <c r="B495" s="56">
        <f t="shared" si="8"/>
        <v>0</v>
      </c>
      <c r="C495" s="139" t="str">
        <f>'제품 추가'!AC492</f>
        <v>SPACE</v>
      </c>
      <c r="D495" s="138">
        <f>IF($D$2="주말",INDEX(표5[#All],MATCH(C495,표5[[#All],[잉크]],0),18)+INDEX(표5[#All],MATCH(C495,표5[[#All],[잉크]],0),21),INDEX(표5[#All],MATCH(C495,표5[[#All],[잉크]],0),MATCH($D$2,표5[#Headers],0)+1))</f>
        <v>0</v>
      </c>
      <c r="E495" s="138">
        <f>IF($D$2="주말",INDEX(표5[#All],MATCH(C495,표5[[#All],[잉크]],0),19)+INDEX(표5[#All],MATCH(C495,표5[[#All],[잉크]],0),22),INDEX(표5[#All],MATCH(C495,표5[[#All],[잉크]],0),MATCH($D$2,표5[#Headers],0)+2))</f>
        <v>0</v>
      </c>
    </row>
    <row r="496" spans="2:5" ht="16.5" hidden="1" customHeight="1" x14ac:dyDescent="0.3">
      <c r="B496" s="56">
        <f t="shared" si="8"/>
        <v>0</v>
      </c>
      <c r="C496" s="139" t="str">
        <f>'제품 추가'!AC493</f>
        <v>SPGOLD</v>
      </c>
      <c r="D496" s="138">
        <f>IF($D$2="주말",INDEX(표5[#All],MATCH(C496,표5[[#All],[잉크]],0),18)+INDEX(표5[#All],MATCH(C496,표5[[#All],[잉크]],0),21),INDEX(표5[#All],MATCH(C496,표5[[#All],[잉크]],0),MATCH($D$2,표5[#Headers],0)+1))</f>
        <v>0</v>
      </c>
      <c r="E496" s="138">
        <f>IF($D$2="주말",INDEX(표5[#All],MATCH(C496,표5[[#All],[잉크]],0),19)+INDEX(표5[#All],MATCH(C496,표5[[#All],[잉크]],0),22),INDEX(표5[#All],MATCH(C496,표5[[#All],[잉크]],0),MATCH($D$2,표5[#Headers],0)+2))</f>
        <v>0</v>
      </c>
    </row>
    <row r="497" spans="2:5" ht="16.5" hidden="1" customHeight="1" x14ac:dyDescent="0.3">
      <c r="B497" s="56">
        <f t="shared" si="8"/>
        <v>0</v>
      </c>
      <c r="C497" s="139" t="str">
        <f>'제품 추가'!AC494</f>
        <v>SPGREEN</v>
      </c>
      <c r="D497" s="138">
        <f>IF($D$2="주말",INDEX(표5[#All],MATCH(C497,표5[[#All],[잉크]],0),18)+INDEX(표5[#All],MATCH(C497,표5[[#All],[잉크]],0),21),INDEX(표5[#All],MATCH(C497,표5[[#All],[잉크]],0),MATCH($D$2,표5[#Headers],0)+1))</f>
        <v>0</v>
      </c>
      <c r="E497" s="138">
        <f>IF($D$2="주말",INDEX(표5[#All],MATCH(C497,표5[[#All],[잉크]],0),19)+INDEX(표5[#All],MATCH(C497,표5[[#All],[잉크]],0),22),INDEX(표5[#All],MATCH(C497,표5[[#All],[잉크]],0),MATCH($D$2,표5[#Headers],0)+2))</f>
        <v>0</v>
      </c>
    </row>
    <row r="498" spans="2:5" ht="16.5" hidden="1" customHeight="1" x14ac:dyDescent="0.3">
      <c r="B498" s="56">
        <f t="shared" si="8"/>
        <v>0</v>
      </c>
      <c r="C498" s="139" t="str">
        <f>'제품 추가'!AC618</f>
        <v>LAIR</v>
      </c>
      <c r="D498" s="138">
        <f>IF($D$2="주말",INDEX(표5[#All],MATCH(C498,표5[[#All],[잉크]],0),18)+INDEX(표5[#All],MATCH(C498,표5[[#All],[잉크]],0),21),INDEX(표5[#All],MATCH(C498,표5[[#All],[잉크]],0),MATCH($D$2,표5[#Headers],0)+1))</f>
        <v>0</v>
      </c>
      <c r="E498" s="138">
        <f>IF($D$2="주말",INDEX(표5[#All],MATCH(C498,표5[[#All],[잉크]],0),19)+INDEX(표5[#All],MATCH(C498,표5[[#All],[잉크]],0),22),INDEX(표5[#All],MATCH(C498,표5[[#All],[잉크]],0),MATCH($D$2,표5[#Headers],0)+2))</f>
        <v>0</v>
      </c>
    </row>
    <row r="499" spans="2:5" hidden="1" x14ac:dyDescent="0.3">
      <c r="B499" s="56">
        <f t="shared" si="8"/>
        <v>0</v>
      </c>
      <c r="C499" s="139" t="str">
        <f>'제품 추가'!AC496</f>
        <v>SPINACH</v>
      </c>
      <c r="D499" s="138">
        <f>IF($D$2="주말",INDEX(표5[#All],MATCH(C499,표5[[#All],[잉크]],0),18)+INDEX(표5[#All],MATCH(C499,표5[[#All],[잉크]],0),21),INDEX(표5[#All],MATCH(C499,표5[[#All],[잉크]],0),MATCH($D$2,표5[#Headers],0)+1))</f>
        <v>0</v>
      </c>
      <c r="E499" s="138">
        <f>IF($D$2="주말",INDEX(표5[#All],MATCH(C499,표5[[#All],[잉크]],0),19)+INDEX(표5[#All],MATCH(C499,표5[[#All],[잉크]],0),22),INDEX(표5[#All],MATCH(C499,표5[[#All],[잉크]],0),MATCH($D$2,표5[#Headers],0)+2))</f>
        <v>0</v>
      </c>
    </row>
    <row r="500" spans="2:5" hidden="1" x14ac:dyDescent="0.3">
      <c r="B500" s="56">
        <f t="shared" si="8"/>
        <v>0</v>
      </c>
      <c r="C500" s="139" t="str">
        <f>'제품 추가'!AC497</f>
        <v>SQUASH</v>
      </c>
      <c r="D500" s="138">
        <f>IF($D$2="주말",INDEX(표5[#All],MATCH(C500,표5[[#All],[잉크]],0),18)+INDEX(표5[#All],MATCH(C500,표5[[#All],[잉크]],0),21),INDEX(표5[#All],MATCH(C500,표5[[#All],[잉크]],0),MATCH($D$2,표5[#Headers],0)+1))</f>
        <v>0</v>
      </c>
      <c r="E500" s="138">
        <f>IF($D$2="주말",INDEX(표5[#All],MATCH(C500,표5[[#All],[잉크]],0),19)+INDEX(표5[#All],MATCH(C500,표5[[#All],[잉크]],0),22),INDEX(표5[#All],MATCH(C500,표5[[#All],[잉크]],0),MATCH($D$2,표5[#Headers],0)+2))</f>
        <v>0</v>
      </c>
    </row>
    <row r="501" spans="2:5" ht="16.5" hidden="1" customHeight="1" x14ac:dyDescent="0.3">
      <c r="B501" s="56">
        <f t="shared" si="8"/>
        <v>0</v>
      </c>
      <c r="C501" s="139" t="str">
        <f>'제품 추가'!AC498</f>
        <v>STEEL</v>
      </c>
      <c r="D501" s="138">
        <f>IF($D$2="주말",INDEX(표5[#All],MATCH(C501,표5[[#All],[잉크]],0),18)+INDEX(표5[#All],MATCH(C501,표5[[#All],[잉크]],0),21),INDEX(표5[#All],MATCH(C501,표5[[#All],[잉크]],0),MATCH($D$2,표5[#Headers],0)+1))</f>
        <v>0</v>
      </c>
      <c r="E501" s="138">
        <f>IF($D$2="주말",INDEX(표5[#All],MATCH(C501,표5[[#All],[잉크]],0),19)+INDEX(표5[#All],MATCH(C501,표5[[#All],[잉크]],0),22),INDEX(표5[#All],MATCH(C501,표5[[#All],[잉크]],0),MATCH($D$2,표5[#Headers],0)+2))</f>
        <v>0</v>
      </c>
    </row>
    <row r="502" spans="2:5" ht="16.5" hidden="1" customHeight="1" x14ac:dyDescent="0.3">
      <c r="B502" s="56">
        <f t="shared" si="8"/>
        <v>0</v>
      </c>
      <c r="C502" s="139" t="str">
        <f>'제품 추가'!AC499</f>
        <v>STONE</v>
      </c>
      <c r="D502" s="138">
        <f>IF($D$2="주말",INDEX(표5[#All],MATCH(C502,표5[[#All],[잉크]],0),18)+INDEX(표5[#All],MATCH(C502,표5[[#All],[잉크]],0),21),INDEX(표5[#All],MATCH(C502,표5[[#All],[잉크]],0),MATCH($D$2,표5[#Headers],0)+1))</f>
        <v>0</v>
      </c>
      <c r="E502" s="138">
        <f>IF($D$2="주말",INDEX(표5[#All],MATCH(C502,표5[[#All],[잉크]],0),19)+INDEX(표5[#All],MATCH(C502,표5[[#All],[잉크]],0),22),INDEX(표5[#All],MATCH(C502,표5[[#All],[잉크]],0),MATCH($D$2,표5[#Headers],0)+2))</f>
        <v>0</v>
      </c>
    </row>
    <row r="503" spans="2:5" ht="16.5" customHeight="1" x14ac:dyDescent="0.3">
      <c r="B503" s="56">
        <f t="shared" si="8"/>
        <v>0</v>
      </c>
      <c r="C503" s="139" t="str">
        <f>'제품 추가'!AC649</f>
        <v>NAGJI</v>
      </c>
      <c r="D503" s="138">
        <f>IF($D$2="주말",INDEX(표5[#All],MATCH(C503,표5[[#All],[잉크]],0),18)+INDEX(표5[#All],MATCH(C503,표5[[#All],[잉크]],0),21),INDEX(표5[#All],MATCH(C503,표5[[#All],[잉크]],0),MATCH($D$2,표5[#Headers],0)+1))</f>
        <v>0</v>
      </c>
      <c r="E503" s="138">
        <f>IF($D$2="주말",INDEX(표5[#All],MATCH(C503,표5[[#All],[잉크]],0),19)+INDEX(표5[#All],MATCH(C503,표5[[#All],[잉크]],0),22),INDEX(표5[#All],MATCH(C503,표5[[#All],[잉크]],0),MATCH($D$2,표5[#Headers],0)+2))</f>
        <v>0</v>
      </c>
    </row>
    <row r="504" spans="2:5" ht="16.5" customHeight="1" x14ac:dyDescent="0.3">
      <c r="B504" s="56">
        <f t="shared" si="8"/>
        <v>0</v>
      </c>
      <c r="C504" s="139" t="str">
        <f>'제품 추가'!AC333</f>
        <v>NIGHT</v>
      </c>
      <c r="D504" s="138">
        <f>IF($D$2="주말",INDEX(표5[#All],MATCH(C504,표5[[#All],[잉크]],0),18)+INDEX(표5[#All],MATCH(C504,표5[[#All],[잉크]],0),21),INDEX(표5[#All],MATCH(C504,표5[[#All],[잉크]],0),MATCH($D$2,표5[#Headers],0)+1))</f>
        <v>0</v>
      </c>
      <c r="E504" s="138">
        <f>IF($D$2="주말",INDEX(표5[#All],MATCH(C504,표5[[#All],[잉크]],0),19)+INDEX(표5[#All],MATCH(C504,표5[[#All],[잉크]],0),22),INDEX(표5[#All],MATCH(C504,표5[[#All],[잉크]],0),MATCH($D$2,표5[#Headers],0)+2))</f>
        <v>0</v>
      </c>
    </row>
    <row r="505" spans="2:5" ht="16.5" hidden="1" customHeight="1" x14ac:dyDescent="0.3">
      <c r="B505" s="56">
        <f t="shared" si="8"/>
        <v>0</v>
      </c>
      <c r="C505" s="139" t="str">
        <f>'제품 추가'!AC502</f>
        <v>SULPHUR</v>
      </c>
      <c r="D505" s="138">
        <f>IF($D$2="주말",INDEX(표5[#All],MATCH(C505,표5[[#All],[잉크]],0),18)+INDEX(표5[#All],MATCH(C505,표5[[#All],[잉크]],0),21),INDEX(표5[#All],MATCH(C505,표5[[#All],[잉크]],0),MATCH($D$2,표5[#Headers],0)+1))</f>
        <v>0</v>
      </c>
      <c r="E505" s="138">
        <f>IF($D$2="주말",INDEX(표5[#All],MATCH(C505,표5[[#All],[잉크]],0),19)+INDEX(표5[#All],MATCH(C505,표5[[#All],[잉크]],0),22),INDEX(표5[#All],MATCH(C505,표5[[#All],[잉크]],0),MATCH($D$2,표5[#Headers],0)+2))</f>
        <v>0</v>
      </c>
    </row>
    <row r="506" spans="2:5" ht="16.5" hidden="1" customHeight="1" x14ac:dyDescent="0.3">
      <c r="B506" s="56">
        <f t="shared" si="8"/>
        <v>0</v>
      </c>
      <c r="C506" s="139" t="str">
        <f>'제품 추가'!AC503</f>
        <v>SUNFLOWER</v>
      </c>
      <c r="D506" s="138">
        <f>IF($D$2="주말",INDEX(표5[#All],MATCH(C506,표5[[#All],[잉크]],0),18)+INDEX(표5[#All],MATCH(C506,표5[[#All],[잉크]],0),21),INDEX(표5[#All],MATCH(C506,표5[[#All],[잉크]],0),MATCH($D$2,표5[#Headers],0)+1))</f>
        <v>0</v>
      </c>
      <c r="E506" s="138">
        <f>IF($D$2="주말",INDEX(표5[#All],MATCH(C506,표5[[#All],[잉크]],0),19)+INDEX(표5[#All],MATCH(C506,표5[[#All],[잉크]],0),22),INDEX(표5[#All],MATCH(C506,표5[[#All],[잉크]],0),MATCH($D$2,표5[#Headers],0)+2))</f>
        <v>0</v>
      </c>
    </row>
    <row r="507" spans="2:5" ht="16.5" hidden="1" customHeight="1" x14ac:dyDescent="0.3">
      <c r="B507" s="56">
        <f t="shared" si="8"/>
        <v>0</v>
      </c>
      <c r="C507" s="139" t="str">
        <f>'제품 추가'!AC504</f>
        <v>SUNGLOW</v>
      </c>
      <c r="D507" s="138">
        <f>IF($D$2="주말",INDEX(표5[#All],MATCH(C507,표5[[#All],[잉크]],0),18)+INDEX(표5[#All],MATCH(C507,표5[[#All],[잉크]],0),21),INDEX(표5[#All],MATCH(C507,표5[[#All],[잉크]],0),MATCH($D$2,표5[#Headers],0)+1))</f>
        <v>0</v>
      </c>
      <c r="E507" s="138">
        <f>IF($D$2="주말",INDEX(표5[#All],MATCH(C507,표5[[#All],[잉크]],0),19)+INDEX(표5[#All],MATCH(C507,표5[[#All],[잉크]],0),22),INDEX(표5[#All],MATCH(C507,표5[[#All],[잉크]],0),MATCH($D$2,표5[#Headers],0)+2))</f>
        <v>0</v>
      </c>
    </row>
    <row r="508" spans="2:5" ht="16.5" hidden="1" customHeight="1" x14ac:dyDescent="0.3">
      <c r="B508" s="56">
        <f t="shared" si="8"/>
        <v>0</v>
      </c>
      <c r="C508" s="139" t="str">
        <f>'제품 추가'!AC505</f>
        <v>SUNKIST</v>
      </c>
      <c r="D508" s="138">
        <f>IF($D$2="주말",INDEX(표5[#All],MATCH(C508,표5[[#All],[잉크]],0),18)+INDEX(표5[#All],MATCH(C508,표5[[#All],[잉크]],0),21),INDEX(표5[#All],MATCH(C508,표5[[#All],[잉크]],0),MATCH($D$2,표5[#Headers],0)+1))</f>
        <v>0</v>
      </c>
      <c r="E508" s="138">
        <f>IF($D$2="주말",INDEX(표5[#All],MATCH(C508,표5[[#All],[잉크]],0),19)+INDEX(표5[#All],MATCH(C508,표5[[#All],[잉크]],0),22),INDEX(표5[#All],MATCH(C508,표5[[#All],[잉크]],0),MATCH($D$2,표5[#Headers],0)+2))</f>
        <v>0</v>
      </c>
    </row>
    <row r="509" spans="2:5" ht="16.5" hidden="1" customHeight="1" x14ac:dyDescent="0.3">
      <c r="B509" s="56">
        <f t="shared" si="8"/>
        <v>0</v>
      </c>
      <c r="C509" s="139" t="str">
        <f>'제품 추가'!AC506</f>
        <v>SUNNY</v>
      </c>
      <c r="D509" s="138">
        <f>IF($D$2="주말",INDEX(표5[#All],MATCH(C509,표5[[#All],[잉크]],0),18)+INDEX(표5[#All],MATCH(C509,표5[[#All],[잉크]],0),21),INDEX(표5[#All],MATCH(C509,표5[[#All],[잉크]],0),MATCH($D$2,표5[#Headers],0)+1))</f>
        <v>0</v>
      </c>
      <c r="E509" s="138">
        <f>IF($D$2="주말",INDEX(표5[#All],MATCH(C509,표5[[#All],[잉크]],0),19)+INDEX(표5[#All],MATCH(C509,표5[[#All],[잉크]],0),22),INDEX(표5[#All],MATCH(C509,표5[[#All],[잉크]],0),MATCH($D$2,표5[#Headers],0)+2))</f>
        <v>0</v>
      </c>
    </row>
    <row r="510" spans="2:5" ht="16.5" hidden="1" customHeight="1" x14ac:dyDescent="0.3">
      <c r="B510" s="56">
        <f t="shared" si="8"/>
        <v>1</v>
      </c>
      <c r="C510" s="139" t="str">
        <f>'제품 추가'!AC507</f>
        <v>SUNSET</v>
      </c>
      <c r="D510" s="138">
        <f>IF($D$2="주말",INDEX(표5[#All],MATCH(C510,표5[[#All],[잉크]],0),18)+INDEX(표5[#All],MATCH(C510,표5[[#All],[잉크]],0),21),INDEX(표5[#All],MATCH(C510,표5[[#All],[잉크]],0),MATCH($D$2,표5[#Headers],0)+1))</f>
        <v>0</v>
      </c>
      <c r="E510" s="138">
        <f>IF($D$2="주말",INDEX(표5[#All],MATCH(C510,표5[[#All],[잉크]],0),19)+INDEX(표5[#All],MATCH(C510,표5[[#All],[잉크]],0),22),INDEX(표5[#All],MATCH(C510,표5[[#All],[잉크]],0),MATCH($D$2,표5[#Headers],0)+2))</f>
        <v>1</v>
      </c>
    </row>
    <row r="511" spans="2:5" ht="16.5" hidden="1" customHeight="1" x14ac:dyDescent="0.3">
      <c r="B511" s="56">
        <f t="shared" si="8"/>
        <v>0</v>
      </c>
      <c r="C511" s="139" t="str">
        <f>'제품 추가'!AC508</f>
        <v>SURF</v>
      </c>
      <c r="D511" s="138">
        <f>IF($D$2="주말",INDEX(표5[#All],MATCH(C511,표5[[#All],[잉크]],0),18)+INDEX(표5[#All],MATCH(C511,표5[[#All],[잉크]],0),21),INDEX(표5[#All],MATCH(C511,표5[[#All],[잉크]],0),MATCH($D$2,표5[#Headers],0)+1))</f>
        <v>0</v>
      </c>
      <c r="E511" s="138">
        <f>IF($D$2="주말",INDEX(표5[#All],MATCH(C511,표5[[#All],[잉크]],0),19)+INDEX(표5[#All],MATCH(C511,표5[[#All],[잉크]],0),22),INDEX(표5[#All],MATCH(C511,표5[[#All],[잉크]],0),MATCH($D$2,표5[#Headers],0)+2))</f>
        <v>0</v>
      </c>
    </row>
    <row r="512" spans="2:5" ht="16.5" hidden="1" customHeight="1" x14ac:dyDescent="0.3">
      <c r="B512" s="56">
        <f t="shared" si="8"/>
        <v>0</v>
      </c>
      <c r="C512" s="139" t="str">
        <f>'제품 추가'!AC509</f>
        <v>SWEET</v>
      </c>
      <c r="D512" s="138">
        <f>IF($D$2="주말",INDEX(표5[#All],MATCH(C512,표5[[#All],[잉크]],0),18)+INDEX(표5[#All],MATCH(C512,표5[[#All],[잉크]],0),21),INDEX(표5[#All],MATCH(C512,표5[[#All],[잉크]],0),MATCH($D$2,표5[#Headers],0)+1))</f>
        <v>0</v>
      </c>
      <c r="E512" s="138">
        <f>IF($D$2="주말",INDEX(표5[#All],MATCH(C512,표5[[#All],[잉크]],0),19)+INDEX(표5[#All],MATCH(C512,표5[[#All],[잉크]],0),22),INDEX(표5[#All],MATCH(C512,표5[[#All],[잉크]],0),MATCH($D$2,표5[#Headers],0)+2))</f>
        <v>0</v>
      </c>
    </row>
    <row r="513" spans="2:5" ht="16.5" hidden="1" customHeight="1" x14ac:dyDescent="0.3">
      <c r="B513" s="56">
        <f t="shared" si="8"/>
        <v>0</v>
      </c>
      <c r="C513" s="139" t="str">
        <f>'제품 추가'!AC510</f>
        <v>SYRUP</v>
      </c>
      <c r="D513" s="138">
        <f>IF($D$2="주말",INDEX(표5[#All],MATCH(C513,표5[[#All],[잉크]],0),18)+INDEX(표5[#All],MATCH(C513,표5[[#All],[잉크]],0),21),INDEX(표5[#All],MATCH(C513,표5[[#All],[잉크]],0),MATCH($D$2,표5[#Headers],0)+1))</f>
        <v>0</v>
      </c>
      <c r="E513" s="138">
        <f>IF($D$2="주말",INDEX(표5[#All],MATCH(C513,표5[[#All],[잉크]],0),19)+INDEX(표5[#All],MATCH(C513,표5[[#All],[잉크]],0),22),INDEX(표5[#All],MATCH(C513,표5[[#All],[잉크]],0),MATCH($D$2,표5[#Headers],0)+2))</f>
        <v>0</v>
      </c>
    </row>
    <row r="514" spans="2:5" ht="16.5" hidden="1" customHeight="1" x14ac:dyDescent="0.3">
      <c r="B514" s="56">
        <f t="shared" si="8"/>
        <v>0</v>
      </c>
      <c r="C514" s="139" t="str">
        <f>'제품 추가'!AC287</f>
        <v>MAGURE</v>
      </c>
      <c r="D514" s="138">
        <f>IF($D$2="주말",INDEX(표5[#All],MATCH(C514,표5[[#All],[잉크]],0),18)+INDEX(표5[#All],MATCH(C514,표5[[#All],[잉크]],0),21),INDEX(표5[#All],MATCH(C514,표5[[#All],[잉크]],0),MATCH($D$2,표5[#Headers],0)+1))</f>
        <v>0</v>
      </c>
      <c r="E514" s="138">
        <f>IF($D$2="주말",INDEX(표5[#All],MATCH(C514,표5[[#All],[잉크]],0),19)+INDEX(표5[#All],MATCH(C514,표5[[#All],[잉크]],0),22),INDEX(표5[#All],MATCH(C514,표5[[#All],[잉크]],0),MATCH($D$2,표5[#Headers],0)+2))</f>
        <v>0</v>
      </c>
    </row>
    <row r="515" spans="2:5" ht="16.5" hidden="1" customHeight="1" x14ac:dyDescent="0.3">
      <c r="B515" s="56">
        <f t="shared" si="8"/>
        <v>0</v>
      </c>
      <c r="C515" s="139" t="str">
        <f>'제품 추가'!AC512</f>
        <v>TANGERINE</v>
      </c>
      <c r="D515" s="138">
        <f>IF($D$2="주말",INDEX(표5[#All],MATCH(C515,표5[[#All],[잉크]],0),18)+INDEX(표5[#All],MATCH(C515,표5[[#All],[잉크]],0),21),INDEX(표5[#All],MATCH(C515,표5[[#All],[잉크]],0),MATCH($D$2,표5[#Headers],0)+1))</f>
        <v>0</v>
      </c>
      <c r="E515" s="138">
        <f>IF($D$2="주말",INDEX(표5[#All],MATCH(C515,표5[[#All],[잉크]],0),19)+INDEX(표5[#All],MATCH(C515,표5[[#All],[잉크]],0),22),INDEX(표5[#All],MATCH(C515,표5[[#All],[잉크]],0),MATCH($D$2,표5[#Headers],0)+2))</f>
        <v>0</v>
      </c>
    </row>
    <row r="516" spans="2:5" ht="16.5" hidden="1" customHeight="1" x14ac:dyDescent="0.3">
      <c r="B516" s="56">
        <f t="shared" si="8"/>
        <v>0</v>
      </c>
      <c r="C516" s="139" t="str">
        <f>'제품 추가'!AC513</f>
        <v>TAPENADE</v>
      </c>
      <c r="D516" s="138">
        <f>IF($D$2="주말",INDEX(표5[#All],MATCH(C516,표5[[#All],[잉크]],0),18)+INDEX(표5[#All],MATCH(C516,표5[[#All],[잉크]],0),21),INDEX(표5[#All],MATCH(C516,표5[[#All],[잉크]],0),MATCH($D$2,표5[#Headers],0)+1))</f>
        <v>0</v>
      </c>
      <c r="E516" s="138">
        <f>IF($D$2="주말",INDEX(표5[#All],MATCH(C516,표5[[#All],[잉크]],0),19)+INDEX(표5[#All],MATCH(C516,표5[[#All],[잉크]],0),22),INDEX(표5[#All],MATCH(C516,표5[[#All],[잉크]],0),MATCH($D$2,표5[#Headers],0)+2))</f>
        <v>0</v>
      </c>
    </row>
    <row r="517" spans="2:5" ht="16.5" hidden="1" customHeight="1" x14ac:dyDescent="0.3">
      <c r="B517" s="56">
        <f t="shared" si="8"/>
        <v>0</v>
      </c>
      <c r="C517" s="139" t="str">
        <f>'제품 추가'!AC514</f>
        <v>TARMAC</v>
      </c>
      <c r="D517" s="138">
        <f>IF($D$2="주말",INDEX(표5[#All],MATCH(C517,표5[[#All],[잉크]],0),18)+INDEX(표5[#All],MATCH(C517,표5[[#All],[잉크]],0),21),INDEX(표5[#All],MATCH(C517,표5[[#All],[잉크]],0),MATCH($D$2,표5[#Headers],0)+1))</f>
        <v>0</v>
      </c>
      <c r="E517" s="138">
        <f>IF($D$2="주말",INDEX(표5[#All],MATCH(C517,표5[[#All],[잉크]],0),19)+INDEX(표5[#All],MATCH(C517,표5[[#All],[잉크]],0),22),INDEX(표5[#All],MATCH(C517,표5[[#All],[잉크]],0),MATCH($D$2,표5[#Headers],0)+2))</f>
        <v>0</v>
      </c>
    </row>
    <row r="518" spans="2:5" hidden="1" x14ac:dyDescent="0.3">
      <c r="B518" s="56">
        <f t="shared" si="8"/>
        <v>0</v>
      </c>
      <c r="C518" s="139" t="str">
        <f>'제품 추가'!AC515</f>
        <v>TAUPE</v>
      </c>
      <c r="D518" s="138">
        <f>IF($D$2="주말",INDEX(표5[#All],MATCH(C518,표5[[#All],[잉크]],0),18)+INDEX(표5[#All],MATCH(C518,표5[[#All],[잉크]],0),21),INDEX(표5[#All],MATCH(C518,표5[[#All],[잉크]],0),MATCH($D$2,표5[#Headers],0)+1))</f>
        <v>0</v>
      </c>
      <c r="E518" s="138">
        <f>IF($D$2="주말",INDEX(표5[#All],MATCH(C518,표5[[#All],[잉크]],0),19)+INDEX(표5[#All],MATCH(C518,표5[[#All],[잉크]],0),22),INDEX(표5[#All],MATCH(C518,표5[[#All],[잉크]],0),MATCH($D$2,표5[#Headers],0)+2))</f>
        <v>0</v>
      </c>
    </row>
    <row r="519" spans="2:5" ht="16.5" hidden="1" customHeight="1" x14ac:dyDescent="0.3">
      <c r="B519" s="56">
        <f t="shared" si="8"/>
        <v>0</v>
      </c>
      <c r="C519" s="139" t="str">
        <f>'제품 추가'!AC516</f>
        <v>TAWNY</v>
      </c>
      <c r="D519" s="138">
        <f>IF($D$2="주말",INDEX(표5[#All],MATCH(C519,표5[[#All],[잉크]],0),18)+INDEX(표5[#All],MATCH(C519,표5[[#All],[잉크]],0),21),INDEX(표5[#All],MATCH(C519,표5[[#All],[잉크]],0),MATCH($D$2,표5[#Headers],0)+1))</f>
        <v>0</v>
      </c>
      <c r="E519" s="138">
        <f>IF($D$2="주말",INDEX(표5[#All],MATCH(C519,표5[[#All],[잉크]],0),19)+INDEX(표5[#All],MATCH(C519,표5[[#All],[잉크]],0),22),INDEX(표5[#All],MATCH(C519,표5[[#All],[잉크]],0),MATCH($D$2,표5[#Headers],0)+2))</f>
        <v>0</v>
      </c>
    </row>
    <row r="520" spans="2:5" ht="16.5" hidden="1" customHeight="1" x14ac:dyDescent="0.3">
      <c r="B520" s="56">
        <f t="shared" si="8"/>
        <v>0</v>
      </c>
      <c r="C520" s="139" t="str">
        <f>'제품 추가'!AC517</f>
        <v>TEAK</v>
      </c>
      <c r="D520" s="138">
        <f>IF($D$2="주말",INDEX(표5[#All],MATCH(C520,표5[[#All],[잉크]],0),18)+INDEX(표5[#All],MATCH(C520,표5[[#All],[잉크]],0),21),INDEX(표5[#All],MATCH(C520,표5[[#All],[잉크]],0),MATCH($D$2,표5[#Headers],0)+1))</f>
        <v>0</v>
      </c>
      <c r="E520" s="138">
        <f>IF($D$2="주말",INDEX(표5[#All],MATCH(C520,표5[[#All],[잉크]],0),19)+INDEX(표5[#All],MATCH(C520,표5[[#All],[잉크]],0),22),INDEX(표5[#All],MATCH(C520,표5[[#All],[잉크]],0),MATCH($D$2,표5[#Headers],0)+2))</f>
        <v>0</v>
      </c>
    </row>
    <row r="521" spans="2:5" ht="16.5" hidden="1" customHeight="1" x14ac:dyDescent="0.3">
      <c r="B521" s="56">
        <f t="shared" si="8"/>
        <v>0</v>
      </c>
      <c r="C521" s="139" t="str">
        <f>'제품 추가'!AC518</f>
        <v>TEDDY</v>
      </c>
      <c r="D521" s="138">
        <f>IF($D$2="주말",INDEX(표5[#All],MATCH(C521,표5[[#All],[잉크]],0),18)+INDEX(표5[#All],MATCH(C521,표5[[#All],[잉크]],0),21),INDEX(표5[#All],MATCH(C521,표5[[#All],[잉크]],0),MATCH($D$2,표5[#Headers],0)+1))</f>
        <v>0</v>
      </c>
      <c r="E521" s="138">
        <f>IF($D$2="주말",INDEX(표5[#All],MATCH(C521,표5[[#All],[잉크]],0),19)+INDEX(표5[#All],MATCH(C521,표5[[#All],[잉크]],0),22),INDEX(표5[#All],MATCH(C521,표5[[#All],[잉크]],0),MATCH($D$2,표5[#Headers],0)+2))</f>
        <v>0</v>
      </c>
    </row>
    <row r="522" spans="2:5" ht="16.5" hidden="1" customHeight="1" x14ac:dyDescent="0.3">
      <c r="B522" s="56">
        <f t="shared" si="8"/>
        <v>0</v>
      </c>
      <c r="C522" s="139" t="str">
        <f>'제품 추가'!AC519</f>
        <v>TEN</v>
      </c>
      <c r="D522" s="138">
        <f>IF($D$2="주말",INDEX(표5[#All],MATCH(C522,표5[[#All],[잉크]],0),18)+INDEX(표5[#All],MATCH(C522,표5[[#All],[잉크]],0),21),INDEX(표5[#All],MATCH(C522,표5[[#All],[잉크]],0),MATCH($D$2,표5[#Headers],0)+1))</f>
        <v>0</v>
      </c>
      <c r="E522" s="138">
        <f>IF($D$2="주말",INDEX(표5[#All],MATCH(C522,표5[[#All],[잉크]],0),19)+INDEX(표5[#All],MATCH(C522,표5[[#All],[잉크]],0),22),INDEX(표5[#All],MATCH(C522,표5[[#All],[잉크]],0),MATCH($D$2,표5[#Headers],0)+2))</f>
        <v>0</v>
      </c>
    </row>
    <row r="523" spans="2:5" ht="16.5" hidden="1" customHeight="1" x14ac:dyDescent="0.3">
      <c r="B523" s="56">
        <f t="shared" si="8"/>
        <v>0</v>
      </c>
      <c r="C523" s="139" t="str">
        <f>'제품 추가'!AC520</f>
        <v>TENDER</v>
      </c>
      <c r="D523" s="138">
        <f>IF($D$2="주말",INDEX(표5[#All],MATCH(C523,표5[[#All],[잉크]],0),18)+INDEX(표5[#All],MATCH(C523,표5[[#All],[잉크]],0),21),INDEX(표5[#All],MATCH(C523,표5[[#All],[잉크]],0),MATCH($D$2,표5[#Headers],0)+1))</f>
        <v>0</v>
      </c>
      <c r="E523" s="138">
        <f>IF($D$2="주말",INDEX(표5[#All],MATCH(C523,표5[[#All],[잉크]],0),19)+INDEX(표5[#All],MATCH(C523,표5[[#All],[잉크]],0),22),INDEX(표5[#All],MATCH(C523,표5[[#All],[잉크]],0),MATCH($D$2,표5[#Headers],0)+2))</f>
        <v>0</v>
      </c>
    </row>
    <row r="524" spans="2:5" hidden="1" x14ac:dyDescent="0.3">
      <c r="B524" s="56">
        <f t="shared" si="8"/>
        <v>0</v>
      </c>
      <c r="C524" s="139" t="str">
        <f>'제품 추가'!AC521</f>
        <v>THOR</v>
      </c>
      <c r="D524" s="138">
        <f>IF($D$2="주말",INDEX(표5[#All],MATCH(C524,표5[[#All],[잉크]],0),18)+INDEX(표5[#All],MATCH(C524,표5[[#All],[잉크]],0),21),INDEX(표5[#All],MATCH(C524,표5[[#All],[잉크]],0),MATCH($D$2,표5[#Headers],0)+1))</f>
        <v>0</v>
      </c>
      <c r="E524" s="138">
        <f>IF($D$2="주말",INDEX(표5[#All],MATCH(C524,표5[[#All],[잉크]],0),19)+INDEX(표5[#All],MATCH(C524,표5[[#All],[잉크]],0),22),INDEX(표5[#All],MATCH(C524,표5[[#All],[잉크]],0),MATCH($D$2,표5[#Headers],0)+2))</f>
        <v>0</v>
      </c>
    </row>
    <row r="525" spans="2:5" ht="16.5" hidden="1" customHeight="1" x14ac:dyDescent="0.3">
      <c r="B525" s="56">
        <f t="shared" si="8"/>
        <v>0</v>
      </c>
      <c r="C525" s="139" t="str">
        <f>'제품 추가'!AC522</f>
        <v>TIARA</v>
      </c>
      <c r="D525" s="138">
        <f>IF($D$2="주말",INDEX(표5[#All],MATCH(C525,표5[[#All],[잉크]],0),18)+INDEX(표5[#All],MATCH(C525,표5[[#All],[잉크]],0),21),INDEX(표5[#All],MATCH(C525,표5[[#All],[잉크]],0),MATCH($D$2,표5[#Headers],0)+1))</f>
        <v>0</v>
      </c>
      <c r="E525" s="138">
        <f>IF($D$2="주말",INDEX(표5[#All],MATCH(C525,표5[[#All],[잉크]],0),19)+INDEX(표5[#All],MATCH(C525,표5[[#All],[잉크]],0),22),INDEX(표5[#All],MATCH(C525,표5[[#All],[잉크]],0),MATCH($D$2,표5[#Headers],0)+2))</f>
        <v>0</v>
      </c>
    </row>
    <row r="526" spans="2:5" ht="16.5" hidden="1" customHeight="1" x14ac:dyDescent="0.3">
      <c r="B526" s="56">
        <f t="shared" si="8"/>
        <v>0</v>
      </c>
      <c r="C526" s="139" t="str">
        <f>'제품 추가'!AC523</f>
        <v>TIGER</v>
      </c>
      <c r="D526" s="138">
        <f>IF($D$2="주말",INDEX(표5[#All],MATCH(C526,표5[[#All],[잉크]],0),18)+INDEX(표5[#All],MATCH(C526,표5[[#All],[잉크]],0),21),INDEX(표5[#All],MATCH(C526,표5[[#All],[잉크]],0),MATCH($D$2,표5[#Headers],0)+1))</f>
        <v>0</v>
      </c>
      <c r="E526" s="138">
        <f>IF($D$2="주말",INDEX(표5[#All],MATCH(C526,표5[[#All],[잉크]],0),19)+INDEX(표5[#All],MATCH(C526,표5[[#All],[잉크]],0),22),INDEX(표5[#All],MATCH(C526,표5[[#All],[잉크]],0),MATCH($D$2,표5[#Headers],0)+2))</f>
        <v>0</v>
      </c>
    </row>
    <row r="527" spans="2:5" ht="16.5" hidden="1" customHeight="1" x14ac:dyDescent="0.3">
      <c r="B527" s="56">
        <f t="shared" si="8"/>
        <v>0</v>
      </c>
      <c r="C527" s="139" t="str">
        <f>'제품 추가'!AC524</f>
        <v>TIMBER</v>
      </c>
      <c r="D527" s="138">
        <f>IF($D$2="주말",INDEX(표5[#All],MATCH(C527,표5[[#All],[잉크]],0),18)+INDEX(표5[#All],MATCH(C527,표5[[#All],[잉크]],0),21),INDEX(표5[#All],MATCH(C527,표5[[#All],[잉크]],0),MATCH($D$2,표5[#Headers],0)+1))</f>
        <v>0</v>
      </c>
      <c r="E527" s="138">
        <f>IF($D$2="주말",INDEX(표5[#All],MATCH(C527,표5[[#All],[잉크]],0),19)+INDEX(표5[#All],MATCH(C527,표5[[#All],[잉크]],0),22),INDEX(표5[#All],MATCH(C527,표5[[#All],[잉크]],0),MATCH($D$2,표5[#Headers],0)+2))</f>
        <v>0</v>
      </c>
    </row>
    <row r="528" spans="2:5" hidden="1" x14ac:dyDescent="0.3">
      <c r="B528" s="56">
        <f t="shared" ref="B528:B591" si="9">IFERROR(SUM(D528:E528),0)</f>
        <v>0</v>
      </c>
      <c r="C528" s="139" t="str">
        <f>'제품 추가'!AC525</f>
        <v>TINSEL</v>
      </c>
      <c r="D528" s="138">
        <f>IF($D$2="주말",INDEX(표5[#All],MATCH(C528,표5[[#All],[잉크]],0),18)+INDEX(표5[#All],MATCH(C528,표5[[#All],[잉크]],0),21),INDEX(표5[#All],MATCH(C528,표5[[#All],[잉크]],0),MATCH($D$2,표5[#Headers],0)+1))</f>
        <v>0</v>
      </c>
      <c r="E528" s="138">
        <f>IF($D$2="주말",INDEX(표5[#All],MATCH(C528,표5[[#All],[잉크]],0),19)+INDEX(표5[#All],MATCH(C528,표5[[#All],[잉크]],0),22),INDEX(표5[#All],MATCH(C528,표5[[#All],[잉크]],0),MATCH($D$2,표5[#Headers],0)+2))</f>
        <v>0</v>
      </c>
    </row>
    <row r="529" spans="2:8" ht="16.5" hidden="1" customHeight="1" x14ac:dyDescent="0.3">
      <c r="B529" s="56">
        <f t="shared" si="9"/>
        <v>0</v>
      </c>
      <c r="C529" s="139" t="str">
        <f>'제품 추가'!AC526</f>
        <v>TIRE</v>
      </c>
      <c r="D529" s="138">
        <f>IF($D$2="주말",INDEX(표5[#All],MATCH(C529,표5[[#All],[잉크]],0),18)+INDEX(표5[#All],MATCH(C529,표5[[#All],[잉크]],0),21),INDEX(표5[#All],MATCH(C529,표5[[#All],[잉크]],0),MATCH($D$2,표5[#Headers],0)+1))</f>
        <v>0</v>
      </c>
      <c r="E529" s="138">
        <f>IF($D$2="주말",INDEX(표5[#All],MATCH(C529,표5[[#All],[잉크]],0),19)+INDEX(표5[#All],MATCH(C529,표5[[#All],[잉크]],0),22),INDEX(표5[#All],MATCH(C529,표5[[#All],[잉크]],0),MATCH($D$2,표5[#Headers],0)+2))</f>
        <v>0</v>
      </c>
    </row>
    <row r="530" spans="2:8" ht="16.5" customHeight="1" x14ac:dyDescent="0.3">
      <c r="B530" s="56">
        <f t="shared" si="9"/>
        <v>2</v>
      </c>
      <c r="C530" s="139" t="str">
        <f>'제품 추가'!AC339</f>
        <v>OCHRE</v>
      </c>
      <c r="D530" s="138">
        <f>IF($D$2="주말",INDEX(표5[#All],MATCH(C530,표5[[#All],[잉크]],0),18)+INDEX(표5[#All],MATCH(C530,표5[[#All],[잉크]],0),21),INDEX(표5[#All],MATCH(C530,표5[[#All],[잉크]],0),MATCH($D$2,표5[#Headers],0)+1))</f>
        <v>0</v>
      </c>
      <c r="E530" s="138">
        <f>IF($D$2="주말",INDEX(표5[#All],MATCH(C530,표5[[#All],[잉크]],0),19)+INDEX(표5[#All],MATCH(C530,표5[[#All],[잉크]],0),22),INDEX(표5[#All],MATCH(C530,표5[[#All],[잉크]],0),MATCH($D$2,표5[#Headers],0)+2))</f>
        <v>2</v>
      </c>
    </row>
    <row r="531" spans="2:8" ht="16.5" hidden="1" customHeight="1" x14ac:dyDescent="0.3">
      <c r="B531" s="56">
        <f t="shared" si="9"/>
        <v>0</v>
      </c>
      <c r="C531" s="139" t="str">
        <f>'제품 추가'!AC528</f>
        <v>TOBACCO</v>
      </c>
      <c r="D531" s="138">
        <f>IF($D$2="주말",INDEX(표5[#All],MATCH(C531,표5[[#All],[잉크]],0),18)+INDEX(표5[#All],MATCH(C531,표5[[#All],[잉크]],0),21),INDEX(표5[#All],MATCH(C531,표5[[#All],[잉크]],0),MATCH($D$2,표5[#Headers],0)+1))</f>
        <v>0</v>
      </c>
      <c r="E531" s="138">
        <f>IF($D$2="주말",INDEX(표5[#All],MATCH(C531,표5[[#All],[잉크]],0),19)+INDEX(표5[#All],MATCH(C531,표5[[#All],[잉크]],0),22),INDEX(표5[#All],MATCH(C531,표5[[#All],[잉크]],0),MATCH($D$2,표5[#Headers],0)+2))</f>
        <v>0</v>
      </c>
    </row>
    <row r="532" spans="2:8" ht="16.5" hidden="1" customHeight="1" x14ac:dyDescent="0.3">
      <c r="B532" s="56">
        <f t="shared" si="9"/>
        <v>0</v>
      </c>
      <c r="C532" s="139" t="str">
        <f>'제품 추가'!AC529</f>
        <v>TOFFEE</v>
      </c>
      <c r="D532" s="138">
        <f>IF($D$2="주말",INDEX(표5[#All],MATCH(C532,표5[[#All],[잉크]],0),18)+INDEX(표5[#All],MATCH(C532,표5[[#All],[잉크]],0),21),INDEX(표5[#All],MATCH(C532,표5[[#All],[잉크]],0),MATCH($D$2,표5[#Headers],0)+1))</f>
        <v>0</v>
      </c>
      <c r="E532" s="138">
        <f>IF($D$2="주말",INDEX(표5[#All],MATCH(C532,표5[[#All],[잉크]],0),19)+INDEX(표5[#All],MATCH(C532,표5[[#All],[잉크]],0),22),INDEX(표5[#All],MATCH(C532,표5[[#All],[잉크]],0),MATCH($D$2,표5[#Headers],0)+2))</f>
        <v>0</v>
      </c>
    </row>
    <row r="533" spans="2:8" ht="16.5" hidden="1" customHeight="1" x14ac:dyDescent="0.3">
      <c r="B533" s="56">
        <f t="shared" si="9"/>
        <v>0</v>
      </c>
      <c r="C533" s="139" t="str">
        <f>'제품 추가'!AC1042</f>
        <v>MARADONA</v>
      </c>
      <c r="D533" s="138">
        <f>IF($D$2="주말",INDEX(표5[#All],MATCH(C533,표5[[#All],[잉크]],0),18)+INDEX(표5[#All],MATCH(C533,표5[[#All],[잉크]],0),21),INDEX(표5[#All],MATCH(C533,표5[[#All],[잉크]],0),MATCH($D$2,표5[#Headers],0)+1))</f>
        <v>0</v>
      </c>
      <c r="E533" s="138">
        <f>IF($D$2="주말",INDEX(표5[#All],MATCH(C533,표5[[#All],[잉크]],0),19)+INDEX(표5[#All],MATCH(C533,표5[[#All],[잉크]],0),22),INDEX(표5[#All],MATCH(C533,표5[[#All],[잉크]],0),MATCH($D$2,표5[#Headers],0)+2))</f>
        <v>0</v>
      </c>
    </row>
    <row r="534" spans="2:8" ht="16.5" customHeight="1" x14ac:dyDescent="0.3">
      <c r="B534" s="56">
        <f t="shared" si="9"/>
        <v>0</v>
      </c>
      <c r="C534" s="139" t="str">
        <f>'제품 추가'!AC650</f>
        <v>OGINGEO</v>
      </c>
      <c r="D534" s="138">
        <f>IF($D$2="주말",INDEX(표5[#All],MATCH(C534,표5[[#All],[잉크]],0),18)+INDEX(표5[#All],MATCH(C534,표5[[#All],[잉크]],0),21),INDEX(표5[#All],MATCH(C534,표5[[#All],[잉크]],0),MATCH($D$2,표5[#Headers],0)+1))</f>
        <v>0</v>
      </c>
      <c r="E534" s="138">
        <f>IF($D$2="주말",INDEX(표5[#All],MATCH(C534,표5[[#All],[잉크]],0),19)+INDEX(표5[#All],MATCH(C534,표5[[#All],[잉크]],0),22),INDEX(표5[#All],MATCH(C534,표5[[#All],[잉크]],0),MATCH($D$2,표5[#Headers],0)+2))</f>
        <v>0</v>
      </c>
    </row>
    <row r="535" spans="2:8" ht="16.5" hidden="1" customHeight="1" x14ac:dyDescent="0.3">
      <c r="B535" s="56">
        <f t="shared" si="9"/>
        <v>1</v>
      </c>
      <c r="C535" s="139" t="str">
        <f>'제품 추가'!AC532</f>
        <v>TRAVEN</v>
      </c>
      <c r="D535" s="138">
        <f>IF($D$2="주말",INDEX(표5[#All],MATCH(C535,표5[[#All],[잉크]],0),18)+INDEX(표5[#All],MATCH(C535,표5[[#All],[잉크]],0),21),INDEX(표5[#All],MATCH(C535,표5[[#All],[잉크]],0),MATCH($D$2,표5[#Headers],0)+1))</f>
        <v>1</v>
      </c>
      <c r="E535" s="138">
        <f>IF($D$2="주말",INDEX(표5[#All],MATCH(C535,표5[[#All],[잉크]],0),19)+INDEX(표5[#All],MATCH(C535,표5[[#All],[잉크]],0),22),INDEX(표5[#All],MATCH(C535,표5[[#All],[잉크]],0),MATCH($D$2,표5[#Headers],0)+2))</f>
        <v>0</v>
      </c>
    </row>
    <row r="536" spans="2:8" ht="16.5" hidden="1" customHeight="1" x14ac:dyDescent="0.3">
      <c r="B536" s="56">
        <f t="shared" si="9"/>
        <v>0</v>
      </c>
      <c r="C536" s="139" t="str">
        <f>'제품 추가'!AC533</f>
        <v>TREE</v>
      </c>
      <c r="D536" s="138">
        <f>IF($D$2="주말",INDEX(표5[#All],MATCH(C536,표5[[#All],[잉크]],0),18)+INDEX(표5[#All],MATCH(C536,표5[[#All],[잉크]],0),21),INDEX(표5[#All],MATCH(C536,표5[[#All],[잉크]],0),MATCH($D$2,표5[#Headers],0)+1))</f>
        <v>0</v>
      </c>
      <c r="E536" s="138">
        <f>IF($D$2="주말",INDEX(표5[#All],MATCH(C536,표5[[#All],[잉크]],0),19)+INDEX(표5[#All],MATCH(C536,표5[[#All],[잉크]],0),22),INDEX(표5[#All],MATCH(C536,표5[[#All],[잉크]],0),MATCH($D$2,표5[#Headers],0)+2))</f>
        <v>0</v>
      </c>
    </row>
    <row r="537" spans="2:8" ht="16.5" hidden="1" customHeight="1" x14ac:dyDescent="0.3">
      <c r="B537" s="56">
        <f t="shared" si="9"/>
        <v>0</v>
      </c>
      <c r="C537" s="139" t="str">
        <f>'제품 추가'!AC534</f>
        <v>TRELLIS</v>
      </c>
      <c r="D537" s="138">
        <f>IF($D$2="주말",INDEX(표5[#All],MATCH(C537,표5[[#All],[잉크]],0),18)+INDEX(표5[#All],MATCH(C537,표5[[#All],[잉크]],0),21),INDEX(표5[#All],MATCH(C537,표5[[#All],[잉크]],0),MATCH($D$2,표5[#Headers],0)+1))</f>
        <v>0</v>
      </c>
      <c r="E537" s="138">
        <f>IF($D$2="주말",INDEX(표5[#All],MATCH(C537,표5[[#All],[잉크]],0),19)+INDEX(표5[#All],MATCH(C537,표5[[#All],[잉크]],0),22),INDEX(표5[#All],MATCH(C537,표5[[#All],[잉크]],0),MATCH($D$2,표5[#Headers],0)+2))</f>
        <v>0</v>
      </c>
    </row>
    <row r="538" spans="2:8" ht="16.5" hidden="1" customHeight="1" x14ac:dyDescent="0.3">
      <c r="B538" s="56">
        <f t="shared" si="9"/>
        <v>1</v>
      </c>
      <c r="C538" s="139" t="str">
        <f>'제품 추가'!AC535</f>
        <v>TTOPAZ</v>
      </c>
      <c r="D538" s="138">
        <f>IF($D$2="주말",INDEX(표5[#All],MATCH(C538,표5[[#All],[잉크]],0),18)+INDEX(표5[#All],MATCH(C538,표5[[#All],[잉크]],0),21),INDEX(표5[#All],MATCH(C538,표5[[#All],[잉크]],0),MATCH($D$2,표5[#Headers],0)+1))</f>
        <v>1</v>
      </c>
      <c r="E538" s="138">
        <f>IF($D$2="주말",INDEX(표5[#All],MATCH(C538,표5[[#All],[잉크]],0),19)+INDEX(표5[#All],MATCH(C538,표5[[#All],[잉크]],0),22),INDEX(표5[#All],MATCH(C538,표5[[#All],[잉크]],0),MATCH($D$2,표5[#Headers],0)+2))</f>
        <v>0</v>
      </c>
    </row>
    <row r="539" spans="2:8" ht="16.5" hidden="1" customHeight="1" x14ac:dyDescent="0.3">
      <c r="B539" s="56">
        <f t="shared" si="9"/>
        <v>0</v>
      </c>
      <c r="C539" s="139" t="str">
        <f>'제품 추가'!AC536</f>
        <v>TUBE</v>
      </c>
      <c r="D539" s="138">
        <f>IF($D$2="주말",INDEX(표5[#All],MATCH(C539,표5[[#All],[잉크]],0),18)+INDEX(표5[#All],MATCH(C539,표5[[#All],[잉크]],0),21),INDEX(표5[#All],MATCH(C539,표5[[#All],[잉크]],0),MATCH($D$2,표5[#Headers],0)+1))</f>
        <v>0</v>
      </c>
      <c r="E539" s="138">
        <f>IF($D$2="주말",INDEX(표5[#All],MATCH(C539,표5[[#All],[잉크]],0),19)+INDEX(표5[#All],MATCH(C539,표5[[#All],[잉크]],0),22),INDEX(표5[#All],MATCH(C539,표5[[#All],[잉크]],0),MATCH($D$2,표5[#Headers],0)+2))</f>
        <v>0</v>
      </c>
    </row>
    <row r="540" spans="2:8" ht="16.5" hidden="1" customHeight="1" x14ac:dyDescent="0.3">
      <c r="B540" s="56">
        <f t="shared" si="9"/>
        <v>0</v>
      </c>
      <c r="C540" s="139" t="str">
        <f>'제품 추가'!AC537</f>
        <v>TULIP</v>
      </c>
      <c r="D540" s="138">
        <f>IF($D$2="주말",INDEX(표5[#All],MATCH(C540,표5[[#All],[잉크]],0),18)+INDEX(표5[#All],MATCH(C540,표5[[#All],[잉크]],0),21),INDEX(표5[#All],MATCH(C540,표5[[#All],[잉크]],0),MATCH($D$2,표5[#Headers],0)+1))</f>
        <v>0</v>
      </c>
      <c r="E540" s="138">
        <f>IF($D$2="주말",INDEX(표5[#All],MATCH(C540,표5[[#All],[잉크]],0),19)+INDEX(표5[#All],MATCH(C540,표5[[#All],[잉크]],0),22),INDEX(표5[#All],MATCH(C540,표5[[#All],[잉크]],0),MATCH($D$2,표5[#Headers],0)+2))</f>
        <v>0</v>
      </c>
    </row>
    <row r="541" spans="2:8" ht="16.5" hidden="1" customHeight="1" x14ac:dyDescent="0.3">
      <c r="B541" s="56">
        <f t="shared" si="9"/>
        <v>0</v>
      </c>
      <c r="C541" s="139" t="str">
        <f>'제품 추가'!AC538</f>
        <v>TWIX</v>
      </c>
      <c r="D541" s="138">
        <f>IF($D$2="주말",INDEX(표5[#All],MATCH(C541,표5[[#All],[잉크]],0),18)+INDEX(표5[#All],MATCH(C541,표5[[#All],[잉크]],0),21),INDEX(표5[#All],MATCH(C541,표5[[#All],[잉크]],0),MATCH($D$2,표5[#Headers],0)+1))</f>
        <v>0</v>
      </c>
      <c r="E541" s="138">
        <f>IF($D$2="주말",INDEX(표5[#All],MATCH(C541,표5[[#All],[잉크]],0),19)+INDEX(표5[#All],MATCH(C541,표5[[#All],[잉크]],0),22),INDEX(표5[#All],MATCH(C541,표5[[#All],[잉크]],0),MATCH($D$2,표5[#Headers],0)+2))</f>
        <v>0</v>
      </c>
    </row>
    <row r="542" spans="2:8" ht="16.5" hidden="1" customHeight="1" x14ac:dyDescent="0.3">
      <c r="B542" s="56">
        <f t="shared" si="9"/>
        <v>0</v>
      </c>
      <c r="C542" s="139" t="str">
        <f>'제품 추가'!AC539</f>
        <v>UMBER</v>
      </c>
      <c r="D542" s="138">
        <f>IF($D$2="주말",INDEX(표5[#All],MATCH(C542,표5[[#All],[잉크]],0),18)+INDEX(표5[#All],MATCH(C542,표5[[#All],[잉크]],0),21),INDEX(표5[#All],MATCH(C542,표5[[#All],[잉크]],0),MATCH($D$2,표5[#Headers],0)+1))</f>
        <v>0</v>
      </c>
      <c r="E542" s="138">
        <f>IF($D$2="주말",INDEX(표5[#All],MATCH(C542,표5[[#All],[잉크]],0),19)+INDEX(표5[#All],MATCH(C542,표5[[#All],[잉크]],0),22),INDEX(표5[#All],MATCH(C542,표5[[#All],[잉크]],0),MATCH($D$2,표5[#Headers],0)+2))</f>
        <v>0</v>
      </c>
      <c r="H542" t="s">
        <v>1845</v>
      </c>
    </row>
    <row r="543" spans="2:8" ht="16.5" hidden="1" customHeight="1" x14ac:dyDescent="0.3">
      <c r="B543" s="56">
        <f t="shared" si="9"/>
        <v>0</v>
      </c>
      <c r="C543" s="139" t="str">
        <f>'제품 추가'!AC540</f>
        <v>ASPEN</v>
      </c>
      <c r="D543" s="138">
        <f>IF($D$2="주말",INDEX(표5[#All],MATCH(C543,표5[[#All],[잉크]],0),18)+INDEX(표5[#All],MATCH(C543,표5[[#All],[잉크]],0),21),INDEX(표5[#All],MATCH(C543,표5[[#All],[잉크]],0),MATCH($D$2,표5[#Headers],0)+1))</f>
        <v>0</v>
      </c>
      <c r="E543" s="138">
        <f>IF($D$2="주말",INDEX(표5[#All],MATCH(C543,표5[[#All],[잉크]],0),19)+INDEX(표5[#All],MATCH(C543,표5[[#All],[잉크]],0),22),INDEX(표5[#All],MATCH(C543,표5[[#All],[잉크]],0),MATCH($D$2,표5[#Headers],0)+2))</f>
        <v>0</v>
      </c>
    </row>
    <row r="544" spans="2:8" ht="16.5" hidden="1" customHeight="1" x14ac:dyDescent="0.3">
      <c r="B544" s="56">
        <f t="shared" si="9"/>
        <v>0</v>
      </c>
      <c r="C544" s="139" t="str">
        <f>'제품 추가'!AC541</f>
        <v>UVCARMINE</v>
      </c>
      <c r="D544" s="138">
        <f>IF($D$2="주말",INDEX(표5[#All],MATCH(C544,표5[[#All],[잉크]],0),18)+INDEX(표5[#All],MATCH(C544,표5[[#All],[잉크]],0),21),INDEX(표5[#All],MATCH(C544,표5[[#All],[잉크]],0),MATCH($D$2,표5[#Headers],0)+1))</f>
        <v>0</v>
      </c>
      <c r="E544" s="138">
        <f>IF($D$2="주말",INDEX(표5[#All],MATCH(C544,표5[[#All],[잉크]],0),19)+INDEX(표5[#All],MATCH(C544,표5[[#All],[잉크]],0),22),INDEX(표5[#All],MATCH(C544,표5[[#All],[잉크]],0),MATCH($D$2,표5[#Headers],0)+2))</f>
        <v>0</v>
      </c>
    </row>
    <row r="545" spans="2:5" hidden="1" x14ac:dyDescent="0.3">
      <c r="B545" s="56">
        <f t="shared" si="9"/>
        <v>0</v>
      </c>
      <c r="C545" s="139" t="str">
        <f>'제품 추가'!AC542</f>
        <v>UVCHEESE</v>
      </c>
      <c r="D545" s="138">
        <f>IF($D$2="주말",INDEX(표5[#All],MATCH(C545,표5[[#All],[잉크]],0),18)+INDEX(표5[#All],MATCH(C545,표5[[#All],[잉크]],0),21),INDEX(표5[#All],MATCH(C545,표5[[#All],[잉크]],0),MATCH($D$2,표5[#Headers],0)+1))</f>
        <v>0</v>
      </c>
      <c r="E545" s="138">
        <f>IF($D$2="주말",INDEX(표5[#All],MATCH(C545,표5[[#All],[잉크]],0),19)+INDEX(표5[#All],MATCH(C545,표5[[#All],[잉크]],0),22),INDEX(표5[#All],MATCH(C545,표5[[#All],[잉크]],0),MATCH($D$2,표5[#Headers],0)+2))</f>
        <v>0</v>
      </c>
    </row>
    <row r="546" spans="2:5" ht="16.5" customHeight="1" x14ac:dyDescent="0.3">
      <c r="B546" s="56">
        <f t="shared" si="9"/>
        <v>0</v>
      </c>
      <c r="C546" s="139" t="str">
        <f>'제품 추가'!AC343</f>
        <v>ONION</v>
      </c>
      <c r="D546" s="138">
        <f>IF($D$2="주말",INDEX(표5[#All],MATCH(C546,표5[[#All],[잉크]],0),18)+INDEX(표5[#All],MATCH(C546,표5[[#All],[잉크]],0),21),INDEX(표5[#All],MATCH(C546,표5[[#All],[잉크]],0),MATCH($D$2,표5[#Headers],0)+1))</f>
        <v>0</v>
      </c>
      <c r="E546" s="138">
        <f>IF($D$2="주말",INDEX(표5[#All],MATCH(C546,표5[[#All],[잉크]],0),19)+INDEX(표5[#All],MATCH(C546,표5[[#All],[잉크]],0),22),INDEX(표5[#All],MATCH(C546,표5[[#All],[잉크]],0),MATCH($D$2,표5[#Headers],0)+2))</f>
        <v>0</v>
      </c>
    </row>
    <row r="547" spans="2:5" ht="16.5" hidden="1" customHeight="1" x14ac:dyDescent="0.3">
      <c r="B547" s="56">
        <f t="shared" si="9"/>
        <v>0</v>
      </c>
      <c r="C547" s="139" t="str">
        <f>'제품 추가'!AC544</f>
        <v>UVDEER</v>
      </c>
      <c r="D547" s="138">
        <f>IF($D$2="주말",INDEX(표5[#All],MATCH(C547,표5[[#All],[잉크]],0),18)+INDEX(표5[#All],MATCH(C547,표5[[#All],[잉크]],0),21),INDEX(표5[#All],MATCH(C547,표5[[#All],[잉크]],0),MATCH($D$2,표5[#Headers],0)+1))</f>
        <v>0</v>
      </c>
      <c r="E547" s="138">
        <f>IF($D$2="주말",INDEX(표5[#All],MATCH(C547,표5[[#All],[잉크]],0),19)+INDEX(표5[#All],MATCH(C547,표5[[#All],[잉크]],0),22),INDEX(표5[#All],MATCH(C547,표5[[#All],[잉크]],0),MATCH($D$2,표5[#Headers],0)+2))</f>
        <v>0</v>
      </c>
    </row>
    <row r="548" spans="2:5" ht="16.5" hidden="1" customHeight="1" x14ac:dyDescent="0.3">
      <c r="B548" s="56">
        <f t="shared" si="9"/>
        <v>0</v>
      </c>
      <c r="C548" s="139" t="str">
        <f>'제품 추가'!AC545</f>
        <v>UVDOLPHIN</v>
      </c>
      <c r="D548" s="138">
        <f>IF($D$2="주말",INDEX(표5[#All],MATCH(C548,표5[[#All],[잉크]],0),18)+INDEX(표5[#All],MATCH(C548,표5[[#All],[잉크]],0),21),INDEX(표5[#All],MATCH(C548,표5[[#All],[잉크]],0),MATCH($D$2,표5[#Headers],0)+1))</f>
        <v>0</v>
      </c>
      <c r="E548" s="138">
        <f>IF($D$2="주말",INDEX(표5[#All],MATCH(C548,표5[[#All],[잉크]],0),19)+INDEX(표5[#All],MATCH(C548,표5[[#All],[잉크]],0),22),INDEX(표5[#All],MATCH(C548,표5[[#All],[잉크]],0),MATCH($D$2,표5[#Headers],0)+2))</f>
        <v>0</v>
      </c>
    </row>
    <row r="549" spans="2:5" ht="16.5" hidden="1" customHeight="1" x14ac:dyDescent="0.3">
      <c r="B549" s="56">
        <f t="shared" si="9"/>
        <v>0</v>
      </c>
      <c r="C549" s="139" t="str">
        <f>'제품 추가'!AC546</f>
        <v>UVGERBERA</v>
      </c>
      <c r="D549" s="138">
        <f>IF($D$2="주말",INDEX(표5[#All],MATCH(C549,표5[[#All],[잉크]],0),18)+INDEX(표5[#All],MATCH(C549,표5[[#All],[잉크]],0),21),INDEX(표5[#All],MATCH(C549,표5[[#All],[잉크]],0),MATCH($D$2,표5[#Headers],0)+1))</f>
        <v>0</v>
      </c>
      <c r="E549" s="138">
        <f>IF($D$2="주말",INDEX(표5[#All],MATCH(C549,표5[[#All],[잉크]],0),19)+INDEX(표5[#All],MATCH(C549,표5[[#All],[잉크]],0),22),INDEX(표5[#All],MATCH(C549,표5[[#All],[잉크]],0),MATCH($D$2,표5[#Headers],0)+2))</f>
        <v>0</v>
      </c>
    </row>
    <row r="550" spans="2:5" ht="16.5" hidden="1" customHeight="1" x14ac:dyDescent="0.3">
      <c r="B550" s="56">
        <f t="shared" si="9"/>
        <v>0</v>
      </c>
      <c r="C550" s="139" t="str">
        <f>'제품 추가'!AC547</f>
        <v>GLOW</v>
      </c>
      <c r="D550" s="138">
        <f>IF($D$2="주말",INDEX(표5[#All],MATCH(C550,표5[[#All],[잉크]],0),18)+INDEX(표5[#All],MATCH(C550,표5[[#All],[잉크]],0),21),INDEX(표5[#All],MATCH(C550,표5[[#All],[잉크]],0),MATCH($D$2,표5[#Headers],0)+1))</f>
        <v>0</v>
      </c>
      <c r="E550" s="138">
        <f>IF($D$2="주말",INDEX(표5[#All],MATCH(C550,표5[[#All],[잉크]],0),19)+INDEX(표5[#All],MATCH(C550,표5[[#All],[잉크]],0),22),INDEX(표5[#All],MATCH(C550,표5[[#All],[잉크]],0),MATCH($D$2,표5[#Headers],0)+2))</f>
        <v>0</v>
      </c>
    </row>
    <row r="551" spans="2:5" ht="16.5" hidden="1" customHeight="1" x14ac:dyDescent="0.3">
      <c r="B551" s="56">
        <f t="shared" si="9"/>
        <v>0</v>
      </c>
      <c r="C551" s="139" t="str">
        <f>'제품 추가'!AC316</f>
        <v>MOAK</v>
      </c>
      <c r="D551" s="138">
        <f>IF($D$2="주말",INDEX(표5[#All],MATCH(C551,표5[[#All],[잉크]],0),18)+INDEX(표5[#All],MATCH(C551,표5[[#All],[잉크]],0),21),INDEX(표5[#All],MATCH(C551,표5[[#All],[잉크]],0),MATCH($D$2,표5[#Headers],0)+1))</f>
        <v>0</v>
      </c>
      <c r="E551" s="138">
        <f>IF($D$2="주말",INDEX(표5[#All],MATCH(C551,표5[[#All],[잉크]],0),19)+INDEX(표5[#All],MATCH(C551,표5[[#All],[잉크]],0),22),INDEX(표5[#All],MATCH(C551,표5[[#All],[잉크]],0),MATCH($D$2,표5[#Headers],0)+2))</f>
        <v>0</v>
      </c>
    </row>
    <row r="552" spans="2:5" hidden="1" x14ac:dyDescent="0.3">
      <c r="B552" s="56">
        <f t="shared" si="9"/>
        <v>0</v>
      </c>
      <c r="C552" s="139" t="str">
        <f>'제품 추가'!AC549</f>
        <v>UVOAK</v>
      </c>
      <c r="D552" s="138">
        <f>IF($D$2="주말",INDEX(표5[#All],MATCH(C552,표5[[#All],[잉크]],0),18)+INDEX(표5[#All],MATCH(C552,표5[[#All],[잉크]],0),21),INDEX(표5[#All],MATCH(C552,표5[[#All],[잉크]],0),MATCH($D$2,표5[#Headers],0)+1))</f>
        <v>0</v>
      </c>
      <c r="E552" s="138">
        <f>IF($D$2="주말",INDEX(표5[#All],MATCH(C552,표5[[#All],[잉크]],0),19)+INDEX(표5[#All],MATCH(C552,표5[[#All],[잉크]],0),22),INDEX(표5[#All],MATCH(C552,표5[[#All],[잉크]],0),MATCH($D$2,표5[#Headers],0)+2))</f>
        <v>0</v>
      </c>
    </row>
    <row r="553" spans="2:5" ht="16.5" hidden="1" customHeight="1" x14ac:dyDescent="0.3">
      <c r="B553" s="56">
        <f t="shared" si="9"/>
        <v>0</v>
      </c>
      <c r="C553" s="139" t="str">
        <f>'제품 추가'!AC550</f>
        <v>SEDONA</v>
      </c>
      <c r="D553" s="138">
        <f>IF($D$2="주말",INDEX(표5[#All],MATCH(C553,표5[[#All],[잉크]],0),18)+INDEX(표5[#All],MATCH(C553,표5[[#All],[잉크]],0),21),INDEX(표5[#All],MATCH(C553,표5[[#All],[잉크]],0),MATCH($D$2,표5[#Headers],0)+1))</f>
        <v>0</v>
      </c>
      <c r="E553" s="138">
        <f>IF($D$2="주말",INDEX(표5[#All],MATCH(C553,표5[[#All],[잉크]],0),19)+INDEX(표5[#All],MATCH(C553,표5[[#All],[잉크]],0),22),INDEX(표5[#All],MATCH(C553,표5[[#All],[잉크]],0),MATCH($D$2,표5[#Headers],0)+2))</f>
        <v>0</v>
      </c>
    </row>
    <row r="554" spans="2:5" ht="16.5" hidden="1" customHeight="1" x14ac:dyDescent="0.3">
      <c r="B554" s="56">
        <f t="shared" si="9"/>
        <v>0</v>
      </c>
      <c r="C554" s="139" t="str">
        <f>'제품 추가'!AC551</f>
        <v>UVTEA</v>
      </c>
      <c r="D554" s="138">
        <f>IF($D$2="주말",INDEX(표5[#All],MATCH(C554,표5[[#All],[잉크]],0),18)+INDEX(표5[#All],MATCH(C554,표5[[#All],[잉크]],0),21),INDEX(표5[#All],MATCH(C554,표5[[#All],[잉크]],0),MATCH($D$2,표5[#Headers],0)+1))</f>
        <v>0</v>
      </c>
      <c r="E554" s="138">
        <f>IF($D$2="주말",INDEX(표5[#All],MATCH(C554,표5[[#All],[잉크]],0),19)+INDEX(표5[#All],MATCH(C554,표5[[#All],[잉크]],0),22),INDEX(표5[#All],MATCH(C554,표5[[#All],[잉크]],0),MATCH($D$2,표5[#Headers],0)+2))</f>
        <v>0</v>
      </c>
    </row>
    <row r="555" spans="2:5" ht="16.5" hidden="1" customHeight="1" x14ac:dyDescent="0.3">
      <c r="B555" s="56">
        <f t="shared" si="9"/>
        <v>0</v>
      </c>
      <c r="C555" s="139" t="str">
        <f>'제품 추가'!AC552</f>
        <v>VALKYRIE</v>
      </c>
      <c r="D555" s="138">
        <f>IF($D$2="주말",INDEX(표5[#All],MATCH(C555,표5[[#All],[잉크]],0),18)+INDEX(표5[#All],MATCH(C555,표5[[#All],[잉크]],0),21),INDEX(표5[#All],MATCH(C555,표5[[#All],[잉크]],0),MATCH($D$2,표5[#Headers],0)+1))</f>
        <v>0</v>
      </c>
      <c r="E555" s="138">
        <f>IF($D$2="주말",INDEX(표5[#All],MATCH(C555,표5[[#All],[잉크]],0),19)+INDEX(표5[#All],MATCH(C555,표5[[#All],[잉크]],0),22),INDEX(표5[#All],MATCH(C555,표5[[#All],[잉크]],0),MATCH($D$2,표5[#Headers],0)+2))</f>
        <v>0</v>
      </c>
    </row>
    <row r="556" spans="2:5" ht="16.5" hidden="1" customHeight="1" x14ac:dyDescent="0.3">
      <c r="B556" s="56">
        <f t="shared" si="9"/>
        <v>0</v>
      </c>
      <c r="C556" s="139" t="str">
        <f>'제품 추가'!AC553</f>
        <v>VAMPIRE</v>
      </c>
      <c r="D556" s="138">
        <f>IF($D$2="주말",INDEX(표5[#All],MATCH(C556,표5[[#All],[잉크]],0),18)+INDEX(표5[#All],MATCH(C556,표5[[#All],[잉크]],0),21),INDEX(표5[#All],MATCH(C556,표5[[#All],[잉크]],0),MATCH($D$2,표5[#Headers],0)+1))</f>
        <v>0</v>
      </c>
      <c r="E556" s="138">
        <f>IF($D$2="주말",INDEX(표5[#All],MATCH(C556,표5[[#All],[잉크]],0),19)+INDEX(표5[#All],MATCH(C556,표5[[#All],[잉크]],0),22),INDEX(표5[#All],MATCH(C556,표5[[#All],[잉크]],0),MATCH($D$2,표5[#Headers],0)+2))</f>
        <v>0</v>
      </c>
    </row>
    <row r="557" spans="2:5" ht="16.5" hidden="1" customHeight="1" x14ac:dyDescent="0.3">
      <c r="B557" s="56">
        <f t="shared" si="9"/>
        <v>2</v>
      </c>
      <c r="C557" s="139" t="str">
        <f>'제품 추가'!AC554</f>
        <v>VANILLA</v>
      </c>
      <c r="D557" s="138">
        <f>IF($D$2="주말",INDEX(표5[#All],MATCH(C557,표5[[#All],[잉크]],0),18)+INDEX(표5[#All],MATCH(C557,표5[[#All],[잉크]],0),21),INDEX(표5[#All],MATCH(C557,표5[[#All],[잉크]],0),MATCH($D$2,표5[#Headers],0)+1))</f>
        <v>0</v>
      </c>
      <c r="E557" s="138">
        <f>IF($D$2="주말",INDEX(표5[#All],MATCH(C557,표5[[#All],[잉크]],0),19)+INDEX(표5[#All],MATCH(C557,표5[[#All],[잉크]],0),22),INDEX(표5[#All],MATCH(C557,표5[[#All],[잉크]],0),MATCH($D$2,표5[#Headers],0)+2))</f>
        <v>2</v>
      </c>
    </row>
    <row r="558" spans="2:5" ht="16.5" hidden="1" customHeight="1" x14ac:dyDescent="0.3">
      <c r="B558" s="56">
        <f t="shared" si="9"/>
        <v>0</v>
      </c>
      <c r="C558" s="139" t="str">
        <f>'제품 추가'!AC555</f>
        <v>VANTA</v>
      </c>
      <c r="D558" s="138">
        <f>IF($D$2="주말",INDEX(표5[#All],MATCH(C558,표5[[#All],[잉크]],0),18)+INDEX(표5[#All],MATCH(C558,표5[[#All],[잉크]],0),21),INDEX(표5[#All],MATCH(C558,표5[[#All],[잉크]],0),MATCH($D$2,표5[#Headers],0)+1))</f>
        <v>0</v>
      </c>
      <c r="E558" s="138">
        <f>IF($D$2="주말",INDEX(표5[#All],MATCH(C558,표5[[#All],[잉크]],0),19)+INDEX(표5[#All],MATCH(C558,표5[[#All],[잉크]],0),22),INDEX(표5[#All],MATCH(C558,표5[[#All],[잉크]],0),MATCH($D$2,표5[#Headers],0)+2))</f>
        <v>0</v>
      </c>
    </row>
    <row r="559" spans="2:5" ht="16.5" hidden="1" customHeight="1" x14ac:dyDescent="0.3">
      <c r="B559" s="56">
        <f t="shared" si="9"/>
        <v>0</v>
      </c>
      <c r="C559" s="139" t="str">
        <f>'제품 추가'!AC556</f>
        <v>VERMILION</v>
      </c>
      <c r="D559" s="138">
        <f>IF($D$2="주말",INDEX(표5[#All],MATCH(C559,표5[[#All],[잉크]],0),18)+INDEX(표5[#All],MATCH(C559,표5[[#All],[잉크]],0),21),INDEX(표5[#All],MATCH(C559,표5[[#All],[잉크]],0),MATCH($D$2,표5[#Headers],0)+1))</f>
        <v>0</v>
      </c>
      <c r="E559" s="138">
        <f>IF($D$2="주말",INDEX(표5[#All],MATCH(C559,표5[[#All],[잉크]],0),19)+INDEX(표5[#All],MATCH(C559,표5[[#All],[잉크]],0),22),INDEX(표5[#All],MATCH(C559,표5[[#All],[잉크]],0),MATCH($D$2,표5[#Headers],0)+2))</f>
        <v>0</v>
      </c>
    </row>
    <row r="560" spans="2:5" ht="16.5" hidden="1" customHeight="1" x14ac:dyDescent="0.3">
      <c r="B560" s="56">
        <f t="shared" si="9"/>
        <v>0</v>
      </c>
      <c r="C560" s="139" t="str">
        <f>'제품 추가'!AC557</f>
        <v>VESTA</v>
      </c>
      <c r="D560" s="138">
        <f>IF($D$2="주말",INDEX(표5[#All],MATCH(C560,표5[[#All],[잉크]],0),18)+INDEX(표5[#All],MATCH(C560,표5[[#All],[잉크]],0),21),INDEX(표5[#All],MATCH(C560,표5[[#All],[잉크]],0),MATCH($D$2,표5[#Headers],0)+1))</f>
        <v>0</v>
      </c>
      <c r="E560" s="138">
        <f>IF($D$2="주말",INDEX(표5[#All],MATCH(C560,표5[[#All],[잉크]],0),19)+INDEX(표5[#All],MATCH(C560,표5[[#All],[잉크]],0),22),INDEX(표5[#All],MATCH(C560,표5[[#All],[잉크]],0),MATCH($D$2,표5[#Headers],0)+2))</f>
        <v>0</v>
      </c>
    </row>
    <row r="561" spans="2:5" ht="16.5" hidden="1" customHeight="1" x14ac:dyDescent="0.3">
      <c r="B561" s="56">
        <f t="shared" si="9"/>
        <v>0</v>
      </c>
      <c r="C561" s="139" t="str">
        <f>'제품 추가'!AC558</f>
        <v>VETIVER</v>
      </c>
      <c r="D561" s="138">
        <f>IF($D$2="주말",INDEX(표5[#All],MATCH(C561,표5[[#All],[잉크]],0),18)+INDEX(표5[#All],MATCH(C561,표5[[#All],[잉크]],0),21),INDEX(표5[#All],MATCH(C561,표5[[#All],[잉크]],0),MATCH($D$2,표5[#Headers],0)+1))</f>
        <v>0</v>
      </c>
      <c r="E561" s="138">
        <f>IF($D$2="주말",INDEX(표5[#All],MATCH(C561,표5[[#All],[잉크]],0),19)+INDEX(표5[#All],MATCH(C561,표5[[#All],[잉크]],0),22),INDEX(표5[#All],MATCH(C561,표5[[#All],[잉크]],0),MATCH($D$2,표5[#Headers],0)+2))</f>
        <v>0</v>
      </c>
    </row>
    <row r="562" spans="2:5" ht="16.5" hidden="1" customHeight="1" x14ac:dyDescent="0.3">
      <c r="B562" s="56">
        <f t="shared" si="9"/>
        <v>0</v>
      </c>
      <c r="C562" s="139" t="str">
        <f>'제품 추가'!AC559</f>
        <v>VIENNA</v>
      </c>
      <c r="D562" s="138">
        <f>IF($D$2="주말",INDEX(표5[#All],MATCH(C562,표5[[#All],[잉크]],0),18)+INDEX(표5[#All],MATCH(C562,표5[[#All],[잉크]],0),21),INDEX(표5[#All],MATCH(C562,표5[[#All],[잉크]],0),MATCH($D$2,표5[#Headers],0)+1))</f>
        <v>0</v>
      </c>
      <c r="E562" s="138">
        <f>IF($D$2="주말",INDEX(표5[#All],MATCH(C562,표5[[#All],[잉크]],0),19)+INDEX(표5[#All],MATCH(C562,표5[[#All],[잉크]],0),22),INDEX(표5[#All],MATCH(C562,표5[[#All],[잉크]],0),MATCH($D$2,표5[#Headers],0)+2))</f>
        <v>0</v>
      </c>
    </row>
    <row r="563" spans="2:5" ht="16.5" hidden="1" customHeight="1" x14ac:dyDescent="0.3">
      <c r="B563" s="56">
        <f t="shared" si="9"/>
        <v>0</v>
      </c>
      <c r="C563" s="139" t="str">
        <f>'제품 추가'!AC560</f>
        <v>VINE</v>
      </c>
      <c r="D563" s="138">
        <f>IF($D$2="주말",INDEX(표5[#All],MATCH(C563,표5[[#All],[잉크]],0),18)+INDEX(표5[#All],MATCH(C563,표5[[#All],[잉크]],0),21),INDEX(표5[#All],MATCH(C563,표5[[#All],[잉크]],0),MATCH($D$2,표5[#Headers],0)+1))</f>
        <v>0</v>
      </c>
      <c r="E563" s="138">
        <f>IF($D$2="주말",INDEX(표5[#All],MATCH(C563,표5[[#All],[잉크]],0),19)+INDEX(표5[#All],MATCH(C563,표5[[#All],[잉크]],0),22),INDEX(표5[#All],MATCH(C563,표5[[#All],[잉크]],0),MATCH($D$2,표5[#Headers],0)+2))</f>
        <v>0</v>
      </c>
    </row>
    <row r="564" spans="2:5" ht="16.5" hidden="1" customHeight="1" x14ac:dyDescent="0.3">
      <c r="B564" s="56">
        <f t="shared" si="9"/>
        <v>0</v>
      </c>
      <c r="C564" s="139" t="str">
        <f>'제품 추가'!AC561</f>
        <v>VINTAGE</v>
      </c>
      <c r="D564" s="138">
        <f>IF($D$2="주말",INDEX(표5[#All],MATCH(C564,표5[[#All],[잉크]],0),18)+INDEX(표5[#All],MATCH(C564,표5[[#All],[잉크]],0),21),INDEX(표5[#All],MATCH(C564,표5[[#All],[잉크]],0),MATCH($D$2,표5[#Headers],0)+1))</f>
        <v>0</v>
      </c>
      <c r="E564" s="138">
        <f>IF($D$2="주말",INDEX(표5[#All],MATCH(C564,표5[[#All],[잉크]],0),19)+INDEX(표5[#All],MATCH(C564,표5[[#All],[잉크]],0),22),INDEX(표5[#All],MATCH(C564,표5[[#All],[잉크]],0),MATCH($D$2,표5[#Headers],0)+2))</f>
        <v>0</v>
      </c>
    </row>
    <row r="565" spans="2:5" ht="16.5" hidden="1" customHeight="1" x14ac:dyDescent="0.3">
      <c r="B565" s="56">
        <f t="shared" si="9"/>
        <v>0</v>
      </c>
      <c r="C565" s="139" t="str">
        <f>'제품 추가'!AC562</f>
        <v>VIOLET</v>
      </c>
      <c r="D565" s="138">
        <f>IF($D$2="주말",INDEX(표5[#All],MATCH(C565,표5[[#All],[잉크]],0),18)+INDEX(표5[#All],MATCH(C565,표5[[#All],[잉크]],0),21),INDEX(표5[#All],MATCH(C565,표5[[#All],[잉크]],0),MATCH($D$2,표5[#Headers],0)+1))</f>
        <v>0</v>
      </c>
      <c r="E565" s="138">
        <f>IF($D$2="주말",INDEX(표5[#All],MATCH(C565,표5[[#All],[잉크]],0),19)+INDEX(표5[#All],MATCH(C565,표5[[#All],[잉크]],0),22),INDEX(표5[#All],MATCH(C565,표5[[#All],[잉크]],0),MATCH($D$2,표5[#Headers],0)+2))</f>
        <v>0</v>
      </c>
    </row>
    <row r="566" spans="2:5" ht="16.5" hidden="1" customHeight="1" x14ac:dyDescent="0.3">
      <c r="B566" s="56">
        <f t="shared" si="9"/>
        <v>0</v>
      </c>
      <c r="C566" s="139" t="str">
        <f>'제품 추가'!AC563</f>
        <v>VIVID</v>
      </c>
      <c r="D566" s="138">
        <f>IF($D$2="주말",INDEX(표5[#All],MATCH(C566,표5[[#All],[잉크]],0),18)+INDEX(표5[#All],MATCH(C566,표5[[#All],[잉크]],0),21),INDEX(표5[#All],MATCH(C566,표5[[#All],[잉크]],0),MATCH($D$2,표5[#Headers],0)+1))</f>
        <v>0</v>
      </c>
      <c r="E566" s="138">
        <f>IF($D$2="주말",INDEX(표5[#All],MATCH(C566,표5[[#All],[잉크]],0),19)+INDEX(표5[#All],MATCH(C566,표5[[#All],[잉크]],0),22),INDEX(표5[#All],MATCH(C566,표5[[#All],[잉크]],0),MATCH($D$2,표5[#Headers],0)+2))</f>
        <v>0</v>
      </c>
    </row>
    <row r="567" spans="2:5" ht="16.5" hidden="1" customHeight="1" x14ac:dyDescent="0.3">
      <c r="B567" s="56">
        <f t="shared" si="9"/>
        <v>0</v>
      </c>
      <c r="C567" s="139" t="str">
        <f>'제품 추가'!AC564</f>
        <v>WALNUT</v>
      </c>
      <c r="D567" s="138">
        <f>IF($D$2="주말",INDEX(표5[#All],MATCH(C567,표5[[#All],[잉크]],0),18)+INDEX(표5[#All],MATCH(C567,표5[[#All],[잉크]],0),21),INDEX(표5[#All],MATCH(C567,표5[[#All],[잉크]],0),MATCH($D$2,표5[#Headers],0)+1))</f>
        <v>0</v>
      </c>
      <c r="E567" s="138">
        <f>IF($D$2="주말",INDEX(표5[#All],MATCH(C567,표5[[#All],[잉크]],0),19)+INDEX(표5[#All],MATCH(C567,표5[[#All],[잉크]],0),22),INDEX(표5[#All],MATCH(C567,표5[[#All],[잉크]],0),MATCH($D$2,표5[#Headers],0)+2))</f>
        <v>0</v>
      </c>
    </row>
    <row r="568" spans="2:5" ht="16.5" hidden="1" customHeight="1" x14ac:dyDescent="0.3">
      <c r="B568" s="56">
        <f t="shared" si="9"/>
        <v>2</v>
      </c>
      <c r="C568" s="139" t="str">
        <f>'제품 추가'!AC565</f>
        <v>WEED</v>
      </c>
      <c r="D568" s="138">
        <f>IF($D$2="주말",INDEX(표5[#All],MATCH(C568,표5[[#All],[잉크]],0),18)+INDEX(표5[#All],MATCH(C568,표5[[#All],[잉크]],0),21),INDEX(표5[#All],MATCH(C568,표5[[#All],[잉크]],0),MATCH($D$2,표5[#Headers],0)+1))</f>
        <v>0</v>
      </c>
      <c r="E568" s="138">
        <f>IF($D$2="주말",INDEX(표5[#All],MATCH(C568,표5[[#All],[잉크]],0),19)+INDEX(표5[#All],MATCH(C568,표5[[#All],[잉크]],0),22),INDEX(표5[#All],MATCH(C568,표5[[#All],[잉크]],0),MATCH($D$2,표5[#Headers],0)+2))</f>
        <v>2</v>
      </c>
    </row>
    <row r="569" spans="2:5" hidden="1" x14ac:dyDescent="0.3">
      <c r="B569" s="56">
        <f t="shared" si="9"/>
        <v>0</v>
      </c>
      <c r="C569" s="139" t="str">
        <f>'제품 추가'!AC566</f>
        <v>WHEAT</v>
      </c>
      <c r="D569" s="138">
        <f>IF($D$2="주말",INDEX(표5[#All],MATCH(C569,표5[[#All],[잉크]],0),18)+INDEX(표5[#All],MATCH(C569,표5[[#All],[잉크]],0),21),INDEX(표5[#All],MATCH(C569,표5[[#All],[잉크]],0),MATCH($D$2,표5[#Headers],0)+1))</f>
        <v>0</v>
      </c>
      <c r="E569" s="138">
        <f>IF($D$2="주말",INDEX(표5[#All],MATCH(C569,표5[[#All],[잉크]],0),19)+INDEX(표5[#All],MATCH(C569,표5[[#All],[잉크]],0),22),INDEX(표5[#All],MATCH(C569,표5[[#All],[잉크]],0),MATCH($D$2,표5[#Headers],0)+2))</f>
        <v>0</v>
      </c>
    </row>
    <row r="570" spans="2:5" ht="16.5" hidden="1" customHeight="1" x14ac:dyDescent="0.3">
      <c r="B570" s="56">
        <f t="shared" si="9"/>
        <v>0</v>
      </c>
      <c r="C570" s="139" t="str">
        <f>'제품 추가'!AC567</f>
        <v>WIND</v>
      </c>
      <c r="D570" s="138">
        <f>IF($D$2="주말",INDEX(표5[#All],MATCH(C570,표5[[#All],[잉크]],0),18)+INDEX(표5[#All],MATCH(C570,표5[[#All],[잉크]],0),21),INDEX(표5[#All],MATCH(C570,표5[[#All],[잉크]],0),MATCH($D$2,표5[#Headers],0)+1))</f>
        <v>0</v>
      </c>
      <c r="E570" s="138">
        <f>IF($D$2="주말",INDEX(표5[#All],MATCH(C570,표5[[#All],[잉크]],0),19)+INDEX(표5[#All],MATCH(C570,표5[[#All],[잉크]],0),22),INDEX(표5[#All],MATCH(C570,표5[[#All],[잉크]],0),MATCH($D$2,표5[#Headers],0)+2))</f>
        <v>0</v>
      </c>
    </row>
    <row r="571" spans="2:5" ht="16.5" hidden="1" customHeight="1" x14ac:dyDescent="0.3">
      <c r="B571" s="56">
        <f t="shared" si="9"/>
        <v>0</v>
      </c>
      <c r="C571" s="139" t="str">
        <f>'제품 추가'!AC568</f>
        <v>WINE</v>
      </c>
      <c r="D571" s="138">
        <f>IF($D$2="주말",INDEX(표5[#All],MATCH(C571,표5[[#All],[잉크]],0),18)+INDEX(표5[#All],MATCH(C571,표5[[#All],[잉크]],0),21),INDEX(표5[#All],MATCH(C571,표5[[#All],[잉크]],0),MATCH($D$2,표5[#Headers],0)+1))</f>
        <v>0</v>
      </c>
      <c r="E571" s="138">
        <f>IF($D$2="주말",INDEX(표5[#All],MATCH(C571,표5[[#All],[잉크]],0),19)+INDEX(표5[#All],MATCH(C571,표5[[#All],[잉크]],0),22),INDEX(표5[#All],MATCH(C571,표5[[#All],[잉크]],0),MATCH($D$2,표5[#Headers],0)+2))</f>
        <v>0</v>
      </c>
    </row>
    <row r="572" spans="2:5" ht="16.5" hidden="1" customHeight="1" x14ac:dyDescent="0.3">
      <c r="B572" s="56">
        <f t="shared" si="9"/>
        <v>0</v>
      </c>
      <c r="C572" s="139" t="str">
        <f>'제품 추가'!AC569</f>
        <v>WINK</v>
      </c>
      <c r="D572" s="138">
        <f>IF($D$2="주말",INDEX(표5[#All],MATCH(C572,표5[[#All],[잉크]],0),18)+INDEX(표5[#All],MATCH(C572,표5[[#All],[잉크]],0),21),INDEX(표5[#All],MATCH(C572,표5[[#All],[잉크]],0),MATCH($D$2,표5[#Headers],0)+1))</f>
        <v>0</v>
      </c>
      <c r="E572" s="138">
        <f>IF($D$2="주말",INDEX(표5[#All],MATCH(C572,표5[[#All],[잉크]],0),19)+INDEX(표5[#All],MATCH(C572,표5[[#All],[잉크]],0),22),INDEX(표5[#All],MATCH(C572,표5[[#All],[잉크]],0),MATCH($D$2,표5[#Headers],0)+2))</f>
        <v>0</v>
      </c>
    </row>
    <row r="573" spans="2:5" ht="16.5" hidden="1" customHeight="1" x14ac:dyDescent="0.3">
      <c r="B573" s="56">
        <f t="shared" si="9"/>
        <v>0</v>
      </c>
      <c r="C573" s="139" t="str">
        <f>'제품 추가'!AC570</f>
        <v>WOLF</v>
      </c>
      <c r="D573" s="138">
        <f>IF($D$2="주말",INDEX(표5[#All],MATCH(C573,표5[[#All],[잉크]],0),18)+INDEX(표5[#All],MATCH(C573,표5[[#All],[잉크]],0),21),INDEX(표5[#All],MATCH(C573,표5[[#All],[잉크]],0),MATCH($D$2,표5[#Headers],0)+1))</f>
        <v>0</v>
      </c>
      <c r="E573" s="138">
        <f>IF($D$2="주말",INDEX(표5[#All],MATCH(C573,표5[[#All],[잉크]],0),19)+INDEX(표5[#All],MATCH(C573,표5[[#All],[잉크]],0),22),INDEX(표5[#All],MATCH(C573,표5[[#All],[잉크]],0),MATCH($D$2,표5[#Headers],0)+2))</f>
        <v>0</v>
      </c>
    </row>
    <row r="574" spans="2:5" hidden="1" x14ac:dyDescent="0.3">
      <c r="B574" s="56">
        <f t="shared" si="9"/>
        <v>0</v>
      </c>
      <c r="C574" s="139" t="str">
        <f>'제품 추가'!AC571</f>
        <v>WOOD</v>
      </c>
      <c r="D574" s="138">
        <f>IF($D$2="주말",INDEX(표5[#All],MATCH(C574,표5[[#All],[잉크]],0),18)+INDEX(표5[#All],MATCH(C574,표5[[#All],[잉크]],0),21),INDEX(표5[#All],MATCH(C574,표5[[#All],[잉크]],0),MATCH($D$2,표5[#Headers],0)+1))</f>
        <v>0</v>
      </c>
      <c r="E574" s="138">
        <f>IF($D$2="주말",INDEX(표5[#All],MATCH(C574,표5[[#All],[잉크]],0),19)+INDEX(표5[#All],MATCH(C574,표5[[#All],[잉크]],0),22),INDEX(표5[#All],MATCH(C574,표5[[#All],[잉크]],0),MATCH($D$2,표5[#Headers],0)+2))</f>
        <v>0</v>
      </c>
    </row>
    <row r="575" spans="2:5" ht="16.5" hidden="1" customHeight="1" x14ac:dyDescent="0.3">
      <c r="B575" s="56">
        <f t="shared" si="9"/>
        <v>0</v>
      </c>
      <c r="C575" s="139" t="str">
        <f>'제품 추가'!AC572</f>
        <v>WORMHOLE</v>
      </c>
      <c r="D575" s="138">
        <f>IF($D$2="주말",INDEX(표5[#All],MATCH(C575,표5[[#All],[잉크]],0),18)+INDEX(표5[#All],MATCH(C575,표5[[#All],[잉크]],0),21),INDEX(표5[#All],MATCH(C575,표5[[#All],[잉크]],0),MATCH($D$2,표5[#Headers],0)+1))</f>
        <v>0</v>
      </c>
      <c r="E575" s="138">
        <f>IF($D$2="주말",INDEX(표5[#All],MATCH(C575,표5[[#All],[잉크]],0),19)+INDEX(표5[#All],MATCH(C575,표5[[#All],[잉크]],0),22),INDEX(표5[#All],MATCH(C575,표5[[#All],[잉크]],0),MATCH($D$2,표5[#Headers],0)+2))</f>
        <v>0</v>
      </c>
    </row>
    <row r="576" spans="2:5" ht="16.5" hidden="1" customHeight="1" x14ac:dyDescent="0.3">
      <c r="B576" s="56">
        <f t="shared" si="9"/>
        <v>0</v>
      </c>
      <c r="C576" s="139" t="str">
        <f>'제품 추가'!AC573</f>
        <v>WREN</v>
      </c>
      <c r="D576" s="138">
        <f>IF($D$2="주말",INDEX(표5[#All],MATCH(C576,표5[[#All],[잉크]],0),18)+INDEX(표5[#All],MATCH(C576,표5[[#All],[잉크]],0),21),INDEX(표5[#All],MATCH(C576,표5[[#All],[잉크]],0),MATCH($D$2,표5[#Headers],0)+1))</f>
        <v>0</v>
      </c>
      <c r="E576" s="138">
        <f>IF($D$2="주말",INDEX(표5[#All],MATCH(C576,표5[[#All],[잉크]],0),19)+INDEX(표5[#All],MATCH(C576,표5[[#All],[잉크]],0),22),INDEX(표5[#All],MATCH(C576,표5[[#All],[잉크]],0),MATCH($D$2,표5[#Headers],0)+2))</f>
        <v>0</v>
      </c>
    </row>
    <row r="577" spans="2:5" ht="16.5" hidden="1" customHeight="1" x14ac:dyDescent="0.3">
      <c r="B577" s="56">
        <f t="shared" si="9"/>
        <v>0</v>
      </c>
      <c r="C577" s="139" t="str">
        <f>'제품 추가'!AC574</f>
        <v>YAM</v>
      </c>
      <c r="D577" s="138">
        <f>IF($D$2="주말",INDEX(표5[#All],MATCH(C577,표5[[#All],[잉크]],0),18)+INDEX(표5[#All],MATCH(C577,표5[[#All],[잉크]],0),21),INDEX(표5[#All],MATCH(C577,표5[[#All],[잉크]],0),MATCH($D$2,표5[#Headers],0)+1))</f>
        <v>0</v>
      </c>
      <c r="E577" s="138">
        <f>IF($D$2="주말",INDEX(표5[#All],MATCH(C577,표5[[#All],[잉크]],0),19)+INDEX(표5[#All],MATCH(C577,표5[[#All],[잉크]],0),22),INDEX(표5[#All],MATCH(C577,표5[[#All],[잉크]],0),MATCH($D$2,표5[#Headers],0)+2))</f>
        <v>0</v>
      </c>
    </row>
    <row r="578" spans="2:5" hidden="1" x14ac:dyDescent="0.3">
      <c r="B578" s="56">
        <f t="shared" si="9"/>
        <v>0</v>
      </c>
      <c r="C578" s="139" t="str">
        <f>'제품 추가'!AC575</f>
        <v>YOLK</v>
      </c>
      <c r="D578" s="138">
        <f>IF($D$2="주말",INDEX(표5[#All],MATCH(C578,표5[[#All],[잉크]],0),18)+INDEX(표5[#All],MATCH(C578,표5[[#All],[잉크]],0),21),INDEX(표5[#All],MATCH(C578,표5[[#All],[잉크]],0),MATCH($D$2,표5[#Headers],0)+1))</f>
        <v>0</v>
      </c>
      <c r="E578" s="138">
        <f>IF($D$2="주말",INDEX(표5[#All],MATCH(C578,표5[[#All],[잉크]],0),19)+INDEX(표5[#All],MATCH(C578,표5[[#All],[잉크]],0),22),INDEX(표5[#All],MATCH(C578,표5[[#All],[잉크]],0),MATCH($D$2,표5[#Headers],0)+2))</f>
        <v>0</v>
      </c>
    </row>
    <row r="579" spans="2:5" ht="16.5" hidden="1" customHeight="1" x14ac:dyDescent="0.3">
      <c r="B579" s="56">
        <f t="shared" si="9"/>
        <v>0</v>
      </c>
      <c r="C579" s="139" t="str">
        <f>'제품 추가'!AC576</f>
        <v>ZHAJIANG</v>
      </c>
      <c r="D579" s="138">
        <f>IF($D$2="주말",INDEX(표5[#All],MATCH(C579,표5[[#All],[잉크]],0),18)+INDEX(표5[#All],MATCH(C579,표5[[#All],[잉크]],0),21),INDEX(표5[#All],MATCH(C579,표5[[#All],[잉크]],0),MATCH($D$2,표5[#Headers],0)+1))</f>
        <v>0</v>
      </c>
      <c r="E579" s="138">
        <f>IF($D$2="주말",INDEX(표5[#All],MATCH(C579,표5[[#All],[잉크]],0),19)+INDEX(표5[#All],MATCH(C579,표5[[#All],[잉크]],0),22),INDEX(표5[#All],MATCH(C579,표5[[#All],[잉크]],0),MATCH($D$2,표5[#Headers],0)+2))</f>
        <v>0</v>
      </c>
    </row>
    <row r="580" spans="2:5" ht="16.5" hidden="1" customHeight="1" x14ac:dyDescent="0.3">
      <c r="B580" s="56">
        <f t="shared" si="9"/>
        <v>0</v>
      </c>
      <c r="C580" s="139" t="str">
        <f>'제품 추가'!AC577</f>
        <v>ZHAMPONG</v>
      </c>
      <c r="D580" s="138">
        <f>IF($D$2="주말",INDEX(표5[#All],MATCH(C580,표5[[#All],[잉크]],0),18)+INDEX(표5[#All],MATCH(C580,표5[[#All],[잉크]],0),21),INDEX(표5[#All],MATCH(C580,표5[[#All],[잉크]],0),MATCH($D$2,표5[#Headers],0)+1))</f>
        <v>0</v>
      </c>
      <c r="E580" s="138">
        <f>IF($D$2="주말",INDEX(표5[#All],MATCH(C580,표5[[#All],[잉크]],0),19)+INDEX(표5[#All],MATCH(C580,표5[[#All],[잉크]],0),22),INDEX(표5[#All],MATCH(C580,표5[[#All],[잉크]],0),MATCH($D$2,표5[#Headers],0)+2))</f>
        <v>0</v>
      </c>
    </row>
    <row r="581" spans="2:5" ht="16.5" hidden="1" customHeight="1" x14ac:dyDescent="0.3">
      <c r="B581" s="56">
        <f t="shared" si="9"/>
        <v>0</v>
      </c>
      <c r="C581" s="139" t="str">
        <f>'제품 추가'!AC578</f>
        <v>ZINNIA</v>
      </c>
      <c r="D581" s="138">
        <f>IF($D$2="주말",INDEX(표5[#All],MATCH(C581,표5[[#All],[잉크]],0),18)+INDEX(표5[#All],MATCH(C581,표5[[#All],[잉크]],0),21),INDEX(표5[#All],MATCH(C581,표5[[#All],[잉크]],0),MATCH($D$2,표5[#Headers],0)+1))</f>
        <v>0</v>
      </c>
      <c r="E581" s="138">
        <f>IF($D$2="주말",INDEX(표5[#All],MATCH(C581,표5[[#All],[잉크]],0),19)+INDEX(표5[#All],MATCH(C581,표5[[#All],[잉크]],0),22),INDEX(표5[#All],MATCH(C581,표5[[#All],[잉크]],0),MATCH($D$2,표5[#Headers],0)+2))</f>
        <v>0</v>
      </c>
    </row>
    <row r="582" spans="2:5" ht="16.5" hidden="1" customHeight="1" x14ac:dyDescent="0.3">
      <c r="B582" s="56">
        <f t="shared" si="9"/>
        <v>0</v>
      </c>
      <c r="C582" s="139" t="str">
        <f>'제품 추가'!AC579</f>
        <v>CAPREOLUS</v>
      </c>
      <c r="D582" s="138">
        <f>IF($D$2="주말",INDEX(표5[#All],MATCH(C582,표5[[#All],[잉크]],0),18)+INDEX(표5[#All],MATCH(C582,표5[[#All],[잉크]],0),21),INDEX(표5[#All],MATCH(C582,표5[[#All],[잉크]],0),MATCH($D$2,표5[#Headers],0)+1))</f>
        <v>0</v>
      </c>
      <c r="E582" s="138">
        <f>IF($D$2="주말",INDEX(표5[#All],MATCH(C582,표5[[#All],[잉크]],0),19)+INDEX(표5[#All],MATCH(C582,표5[[#All],[잉크]],0),22),INDEX(표5[#All],MATCH(C582,표5[[#All],[잉크]],0),MATCH($D$2,표5[#Headers],0)+2))</f>
        <v>0</v>
      </c>
    </row>
    <row r="583" spans="2:5" hidden="1" x14ac:dyDescent="0.3">
      <c r="B583" s="56">
        <f t="shared" si="9"/>
        <v>0</v>
      </c>
      <c r="C583" s="139" t="str">
        <f>'제품 추가'!AC580</f>
        <v>ARMENIACA</v>
      </c>
      <c r="D583" s="138">
        <f>IF($D$2="주말",INDEX(표5[#All],MATCH(C583,표5[[#All],[잉크]],0),18)+INDEX(표5[#All],MATCH(C583,표5[[#All],[잉크]],0),21),INDEX(표5[#All],MATCH(C583,표5[[#All],[잉크]],0),MATCH($D$2,표5[#Headers],0)+1))</f>
        <v>0</v>
      </c>
      <c r="E583" s="138">
        <f>IF($D$2="주말",INDEX(표5[#All],MATCH(C583,표5[[#All],[잉크]],0),19)+INDEX(표5[#All],MATCH(C583,표5[[#All],[잉크]],0),22),INDEX(표5[#All],MATCH(C583,표5[[#All],[잉크]],0),MATCH($D$2,표5[#Headers],0)+2))</f>
        <v>0</v>
      </c>
    </row>
    <row r="584" spans="2:5" ht="16.5" hidden="1" customHeight="1" x14ac:dyDescent="0.3">
      <c r="B584" s="56">
        <f t="shared" si="9"/>
        <v>0</v>
      </c>
      <c r="C584" s="139" t="str">
        <f>'제품 추가'!AC581</f>
        <v>COLA</v>
      </c>
      <c r="D584" s="138">
        <f>IF($D$2="주말",INDEX(표5[#All],MATCH(C584,표5[[#All],[잉크]],0),18)+INDEX(표5[#All],MATCH(C584,표5[[#All],[잉크]],0),21),INDEX(표5[#All],MATCH(C584,표5[[#All],[잉크]],0),MATCH($D$2,표5[#Headers],0)+1))</f>
        <v>0</v>
      </c>
      <c r="E584" s="138">
        <f>IF($D$2="주말",INDEX(표5[#All],MATCH(C584,표5[[#All],[잉크]],0),19)+INDEX(표5[#All],MATCH(C584,표5[[#All],[잉크]],0),22),INDEX(표5[#All],MATCH(C584,표5[[#All],[잉크]],0),MATCH($D$2,표5[#Headers],0)+2))</f>
        <v>0</v>
      </c>
    </row>
    <row r="585" spans="2:5" ht="16.5" hidden="1" customHeight="1" x14ac:dyDescent="0.3">
      <c r="B585" s="56">
        <f t="shared" si="9"/>
        <v>0</v>
      </c>
      <c r="C585" s="139" t="str">
        <f>'제품 추가'!AC582</f>
        <v>ALPACA</v>
      </c>
      <c r="D585" s="138">
        <f>IF($D$2="주말",INDEX(표5[#All],MATCH(C585,표5[[#All],[잉크]],0),18)+INDEX(표5[#All],MATCH(C585,표5[[#All],[잉크]],0),21),INDEX(표5[#All],MATCH(C585,표5[[#All],[잉크]],0),MATCH($D$2,표5[#Headers],0)+1))</f>
        <v>0</v>
      </c>
      <c r="E585" s="138">
        <f>IF($D$2="주말",INDEX(표5[#All],MATCH(C585,표5[[#All],[잉크]],0),19)+INDEX(표5[#All],MATCH(C585,표5[[#All],[잉크]],0),22),INDEX(표5[#All],MATCH(C585,표5[[#All],[잉크]],0),MATCH($D$2,표5[#Headers],0)+2))</f>
        <v>0</v>
      </c>
    </row>
    <row r="586" spans="2:5" ht="16.5" hidden="1" customHeight="1" x14ac:dyDescent="0.3">
      <c r="B586" s="56">
        <f t="shared" si="9"/>
        <v>0</v>
      </c>
      <c r="C586" s="139" t="str">
        <f>'제품 추가'!AC583</f>
        <v>JUJUBE</v>
      </c>
      <c r="D586" s="138">
        <f>IF($D$2="주말",INDEX(표5[#All],MATCH(C586,표5[[#All],[잉크]],0),18)+INDEX(표5[#All],MATCH(C586,표5[[#All],[잉크]],0),21),INDEX(표5[#All],MATCH(C586,표5[[#All],[잉크]],0),MATCH($D$2,표5[#Headers],0)+1))</f>
        <v>0</v>
      </c>
      <c r="E586" s="138">
        <f>IF($D$2="주말",INDEX(표5[#All],MATCH(C586,표5[[#All],[잉크]],0),19)+INDEX(표5[#All],MATCH(C586,표5[[#All],[잉크]],0),22),INDEX(표5[#All],MATCH(C586,표5[[#All],[잉크]],0),MATCH($D$2,표5[#Headers],0)+2))</f>
        <v>0</v>
      </c>
    </row>
    <row r="587" spans="2:5" ht="16.5" hidden="1" customHeight="1" x14ac:dyDescent="0.3">
      <c r="B587" s="56">
        <f t="shared" si="9"/>
        <v>0</v>
      </c>
      <c r="C587" s="139" t="str">
        <f>'제품 추가'!AC584</f>
        <v>PERU</v>
      </c>
      <c r="D587" s="138">
        <f>IF($D$2="주말",INDEX(표5[#All],MATCH(C587,표5[[#All],[잉크]],0),18)+INDEX(표5[#All],MATCH(C587,표5[[#All],[잉크]],0),21),INDEX(표5[#All],MATCH(C587,표5[[#All],[잉크]],0),MATCH($D$2,표5[#Headers],0)+1))</f>
        <v>0</v>
      </c>
      <c r="E587" s="138">
        <f>IF($D$2="주말",INDEX(표5[#All],MATCH(C587,표5[[#All],[잉크]],0),19)+INDEX(표5[#All],MATCH(C587,표5[[#All],[잉크]],0),22),INDEX(표5[#All],MATCH(C587,표5[[#All],[잉크]],0),MATCH($D$2,표5[#Headers],0)+2))</f>
        <v>0</v>
      </c>
    </row>
    <row r="588" spans="2:5" ht="16.5" hidden="1" customHeight="1" x14ac:dyDescent="0.3">
      <c r="B588" s="56">
        <f t="shared" si="9"/>
        <v>0</v>
      </c>
      <c r="C588" s="139" t="str">
        <f>'제품 추가'!AC585</f>
        <v>TAR</v>
      </c>
      <c r="D588" s="138">
        <f>IF($D$2="주말",INDEX(표5[#All],MATCH(C588,표5[[#All],[잉크]],0),18)+INDEX(표5[#All],MATCH(C588,표5[[#All],[잉크]],0),21),INDEX(표5[#All],MATCH(C588,표5[[#All],[잉크]],0),MATCH($D$2,표5[#Headers],0)+1))</f>
        <v>0</v>
      </c>
      <c r="E588" s="138">
        <f>IF($D$2="주말",INDEX(표5[#All],MATCH(C588,표5[[#All],[잉크]],0),19)+INDEX(표5[#All],MATCH(C588,표5[[#All],[잉크]],0),22),INDEX(표5[#All],MATCH(C588,표5[[#All],[잉크]],0),MATCH($D$2,표5[#Headers],0)+2))</f>
        <v>0</v>
      </c>
    </row>
    <row r="589" spans="2:5" ht="16.5" hidden="1" customHeight="1" x14ac:dyDescent="0.3">
      <c r="B589" s="56">
        <f t="shared" si="9"/>
        <v>0</v>
      </c>
      <c r="C589" s="139" t="str">
        <f>'제품 추가'!AC586</f>
        <v>LOBSTER</v>
      </c>
      <c r="D589" s="138">
        <f>IF($D$2="주말",INDEX(표5[#All],MATCH(C589,표5[[#All],[잉크]],0),18)+INDEX(표5[#All],MATCH(C589,표5[[#All],[잉크]],0),21),INDEX(표5[#All],MATCH(C589,표5[[#All],[잉크]],0),MATCH($D$2,표5[#Headers],0)+1))</f>
        <v>0</v>
      </c>
      <c r="E589" s="138">
        <f>IF($D$2="주말",INDEX(표5[#All],MATCH(C589,표5[[#All],[잉크]],0),19)+INDEX(표5[#All],MATCH(C589,표5[[#All],[잉크]],0),22),INDEX(표5[#All],MATCH(C589,표5[[#All],[잉크]],0),MATCH($D$2,표5[#Headers],0)+2))</f>
        <v>0</v>
      </c>
    </row>
    <row r="590" spans="2:5" ht="16.5" hidden="1" customHeight="1" x14ac:dyDescent="0.3">
      <c r="B590" s="56">
        <f t="shared" si="9"/>
        <v>0</v>
      </c>
      <c r="C590" s="139" t="str">
        <f>'제품 추가'!AC587</f>
        <v>SNORKEL</v>
      </c>
      <c r="D590" s="138">
        <f>IF($D$2="주말",INDEX(표5[#All],MATCH(C590,표5[[#All],[잉크]],0),18)+INDEX(표5[#All],MATCH(C590,표5[[#All],[잉크]],0),21),INDEX(표5[#All],MATCH(C590,표5[[#All],[잉크]],0),MATCH($D$2,표5[#Headers],0)+1))</f>
        <v>0</v>
      </c>
      <c r="E590" s="138">
        <f>IF($D$2="주말",INDEX(표5[#All],MATCH(C590,표5[[#All],[잉크]],0),19)+INDEX(표5[#All],MATCH(C590,표5[[#All],[잉크]],0),22),INDEX(표5[#All],MATCH(C590,표5[[#All],[잉크]],0),MATCH($D$2,표5[#Headers],0)+2))</f>
        <v>0</v>
      </c>
    </row>
    <row r="591" spans="2:5" ht="16.5" hidden="1" customHeight="1" x14ac:dyDescent="0.3">
      <c r="B591" s="56">
        <f t="shared" si="9"/>
        <v>0</v>
      </c>
      <c r="C591" s="139" t="str">
        <f>'제품 추가'!AC588</f>
        <v>ARSON</v>
      </c>
      <c r="D591" s="138">
        <f>IF($D$2="주말",INDEX(표5[#All],MATCH(C591,표5[[#All],[잉크]],0),18)+INDEX(표5[#All],MATCH(C591,표5[[#All],[잉크]],0),21),INDEX(표5[#All],MATCH(C591,표5[[#All],[잉크]],0),MATCH($D$2,표5[#Headers],0)+1))</f>
        <v>0</v>
      </c>
      <c r="E591" s="138">
        <f>IF($D$2="주말",INDEX(표5[#All],MATCH(C591,표5[[#All],[잉크]],0),19)+INDEX(표5[#All],MATCH(C591,표5[[#All],[잉크]],0),22),INDEX(표5[#All],MATCH(C591,표5[[#All],[잉크]],0),MATCH($D$2,표5[#Headers],0)+2))</f>
        <v>0</v>
      </c>
    </row>
    <row r="592" spans="2:5" ht="16.5" hidden="1" customHeight="1" x14ac:dyDescent="0.3">
      <c r="B592" s="56">
        <f t="shared" ref="B592:B655" si="10">IFERROR(SUM(D592:E592),0)</f>
        <v>0</v>
      </c>
      <c r="C592" s="139" t="str">
        <f>'제품 추가'!AC589</f>
        <v>ASTRONAUT</v>
      </c>
      <c r="D592" s="138">
        <f>IF($D$2="주말",INDEX(표5[#All],MATCH(C592,표5[[#All],[잉크]],0),18)+INDEX(표5[#All],MATCH(C592,표5[[#All],[잉크]],0),21),INDEX(표5[#All],MATCH(C592,표5[[#All],[잉크]],0),MATCH($D$2,표5[#Headers],0)+1))</f>
        <v>0</v>
      </c>
      <c r="E592" s="138">
        <f>IF($D$2="주말",INDEX(표5[#All],MATCH(C592,표5[[#All],[잉크]],0),19)+INDEX(표5[#All],MATCH(C592,표5[[#All],[잉크]],0),22),INDEX(표5[#All],MATCH(C592,표5[[#All],[잉크]],0),MATCH($D$2,표5[#Headers],0)+2))</f>
        <v>0</v>
      </c>
    </row>
    <row r="593" spans="2:5" ht="16.5" hidden="1" customHeight="1" x14ac:dyDescent="0.3">
      <c r="B593" s="56">
        <f t="shared" si="10"/>
        <v>0</v>
      </c>
      <c r="C593" s="139" t="str">
        <f>'제품 추가'!AC590</f>
        <v>REST</v>
      </c>
      <c r="D593" s="138">
        <f>IF($D$2="주말",INDEX(표5[#All],MATCH(C593,표5[[#All],[잉크]],0),18)+INDEX(표5[#All],MATCH(C593,표5[[#All],[잉크]],0),21),INDEX(표5[#All],MATCH(C593,표5[[#All],[잉크]],0),MATCH($D$2,표5[#Headers],0)+1))</f>
        <v>0</v>
      </c>
      <c r="E593" s="138">
        <f>IF($D$2="주말",INDEX(표5[#All],MATCH(C593,표5[[#All],[잉크]],0),19)+INDEX(표5[#All],MATCH(C593,표5[[#All],[잉크]],0),22),INDEX(표5[#All],MATCH(C593,표5[[#All],[잉크]],0),MATCH($D$2,표5[#Headers],0)+2))</f>
        <v>0</v>
      </c>
    </row>
    <row r="594" spans="2:5" hidden="1" x14ac:dyDescent="0.3">
      <c r="B594" s="56">
        <f t="shared" si="10"/>
        <v>0</v>
      </c>
      <c r="C594" s="139" t="str">
        <f>'제품 추가'!AC591</f>
        <v>SHOOTING</v>
      </c>
      <c r="D594" s="138">
        <f>IF($D$2="주말",INDEX(표5[#All],MATCH(C594,표5[[#All],[잉크]],0),18)+INDEX(표5[#All],MATCH(C594,표5[[#All],[잉크]],0),21),INDEX(표5[#All],MATCH(C594,표5[[#All],[잉크]],0),MATCH($D$2,표5[#Headers],0)+1))</f>
        <v>0</v>
      </c>
      <c r="E594" s="138">
        <f>IF($D$2="주말",INDEX(표5[#All],MATCH(C594,표5[[#All],[잉크]],0),19)+INDEX(표5[#All],MATCH(C594,표5[[#All],[잉크]],0),22),INDEX(표5[#All],MATCH(C594,표5[[#All],[잉크]],0),MATCH($D$2,표5[#Headers],0)+2))</f>
        <v>0</v>
      </c>
    </row>
    <row r="595" spans="2:5" ht="16.5" hidden="1" customHeight="1" x14ac:dyDescent="0.3">
      <c r="B595" s="56">
        <f t="shared" si="10"/>
        <v>0</v>
      </c>
      <c r="C595" s="139" t="str">
        <f>'제품 추가'!AC592</f>
        <v>METEOR</v>
      </c>
      <c r="D595" s="138">
        <f>IF($D$2="주말",INDEX(표5[#All],MATCH(C595,표5[[#All],[잉크]],0),18)+INDEX(표5[#All],MATCH(C595,표5[[#All],[잉크]],0),21),INDEX(표5[#All],MATCH(C595,표5[[#All],[잉크]],0),MATCH($D$2,표5[#Headers],0)+1))</f>
        <v>0</v>
      </c>
      <c r="E595" s="138">
        <f>IF($D$2="주말",INDEX(표5[#All],MATCH(C595,표5[[#All],[잉크]],0),19)+INDEX(표5[#All],MATCH(C595,표5[[#All],[잉크]],0),22),INDEX(표5[#All],MATCH(C595,표5[[#All],[잉크]],0),MATCH($D$2,표5[#Headers],0)+2))</f>
        <v>0</v>
      </c>
    </row>
    <row r="596" spans="2:5" ht="16.5" customHeight="1" x14ac:dyDescent="0.3">
      <c r="B596" s="56">
        <f t="shared" si="10"/>
        <v>0</v>
      </c>
      <c r="C596" s="139" t="str">
        <f>'제품 추가'!AC1060</f>
        <v>OPERA</v>
      </c>
      <c r="D596" s="138">
        <f>IF($D$2="주말",INDEX(표5[#All],MATCH(C596,표5[[#All],[잉크]],0),18)+INDEX(표5[#All],MATCH(C596,표5[[#All],[잉크]],0),21),INDEX(표5[#All],MATCH(C596,표5[[#All],[잉크]],0),MATCH($D$2,표5[#Headers],0)+1))</f>
        <v>0</v>
      </c>
      <c r="E596" s="138">
        <f>IF($D$2="주말",INDEX(표5[#All],MATCH(C596,표5[[#All],[잉크]],0),19)+INDEX(표5[#All],MATCH(C596,표5[[#All],[잉크]],0),22),INDEX(표5[#All],MATCH(C596,표5[[#All],[잉크]],0),MATCH($D$2,표5[#Headers],0)+2))</f>
        <v>0</v>
      </c>
    </row>
    <row r="597" spans="2:5" ht="16.5" hidden="1" customHeight="1" x14ac:dyDescent="0.3">
      <c r="B597" s="56">
        <f t="shared" si="10"/>
        <v>0</v>
      </c>
      <c r="C597" s="139" t="str">
        <f>'제품 추가'!AC594</f>
        <v>CHAOS</v>
      </c>
      <c r="D597" s="138">
        <f>IF($D$2="주말",INDEX(표5[#All],MATCH(C597,표5[[#All],[잉크]],0),18)+INDEX(표5[#All],MATCH(C597,표5[[#All],[잉크]],0),21),INDEX(표5[#All],MATCH(C597,표5[[#All],[잉크]],0),MATCH($D$2,표5[#Headers],0)+1))</f>
        <v>0</v>
      </c>
      <c r="E597" s="138">
        <f>IF($D$2="주말",INDEX(표5[#All],MATCH(C597,표5[[#All],[잉크]],0),19)+INDEX(표5[#All],MATCH(C597,표5[[#All],[잉크]],0),22),INDEX(표5[#All],MATCH(C597,표5[[#All],[잉크]],0),MATCH($D$2,표5[#Headers],0)+2))</f>
        <v>0</v>
      </c>
    </row>
    <row r="598" spans="2:5" ht="16.5" hidden="1" customHeight="1" x14ac:dyDescent="0.3">
      <c r="B598" s="56">
        <f t="shared" si="10"/>
        <v>0</v>
      </c>
      <c r="C598" s="139" t="str">
        <f>'제품 추가'!AC595</f>
        <v>SOLAR</v>
      </c>
      <c r="D598" s="138">
        <f>IF($D$2="주말",INDEX(표5[#All],MATCH(C598,표5[[#All],[잉크]],0),18)+INDEX(표5[#All],MATCH(C598,표5[[#All],[잉크]],0),21),INDEX(표5[#All],MATCH(C598,표5[[#All],[잉크]],0),MATCH($D$2,표5[#Headers],0)+1))</f>
        <v>0</v>
      </c>
      <c r="E598" s="138">
        <f>IF($D$2="주말",INDEX(표5[#All],MATCH(C598,표5[[#All],[잉크]],0),19)+INDEX(표5[#All],MATCH(C598,표5[[#All],[잉크]],0),22),INDEX(표5[#All],MATCH(C598,표5[[#All],[잉크]],0),MATCH($D$2,표5[#Headers],0)+2))</f>
        <v>0</v>
      </c>
    </row>
    <row r="599" spans="2:5" hidden="1" x14ac:dyDescent="0.3">
      <c r="B599" s="56">
        <f t="shared" si="10"/>
        <v>0</v>
      </c>
      <c r="C599" s="139" t="str">
        <f>'제품 추가'!AC596</f>
        <v>GRIT</v>
      </c>
      <c r="D599" s="138">
        <f>IF($D$2="주말",INDEX(표5[#All],MATCH(C599,표5[[#All],[잉크]],0),18)+INDEX(표5[#All],MATCH(C599,표5[[#All],[잉크]],0),21),INDEX(표5[#All],MATCH(C599,표5[[#All],[잉크]],0),MATCH($D$2,표5[#Headers],0)+1))</f>
        <v>0</v>
      </c>
      <c r="E599" s="138">
        <f>IF($D$2="주말",INDEX(표5[#All],MATCH(C599,표5[[#All],[잉크]],0),19)+INDEX(표5[#All],MATCH(C599,표5[[#All],[잉크]],0),22),INDEX(표5[#All],MATCH(C599,표5[[#All],[잉크]],0),MATCH($D$2,표5[#Headers],0)+2))</f>
        <v>0</v>
      </c>
    </row>
    <row r="600" spans="2:5" ht="16.5" hidden="1" customHeight="1" x14ac:dyDescent="0.3">
      <c r="B600" s="56">
        <f t="shared" si="10"/>
        <v>0</v>
      </c>
      <c r="C600" s="139" t="str">
        <f>'제품 추가'!AC597</f>
        <v>MAZE</v>
      </c>
      <c r="D600" s="138">
        <f>IF($D$2="주말",INDEX(표5[#All],MATCH(C600,표5[[#All],[잉크]],0),18)+INDEX(표5[#All],MATCH(C600,표5[[#All],[잉크]],0),21),INDEX(표5[#All],MATCH(C600,표5[[#All],[잉크]],0),MATCH($D$2,표5[#Headers],0)+1))</f>
        <v>0</v>
      </c>
      <c r="E600" s="138">
        <f>IF($D$2="주말",INDEX(표5[#All],MATCH(C600,표5[[#All],[잉크]],0),19)+INDEX(표5[#All],MATCH(C600,표5[[#All],[잉크]],0),22),INDEX(표5[#All],MATCH(C600,표5[[#All],[잉크]],0),MATCH($D$2,표5[#Headers],0)+2))</f>
        <v>0</v>
      </c>
    </row>
    <row r="601" spans="2:5" ht="16.5" hidden="1" customHeight="1" x14ac:dyDescent="0.3">
      <c r="B601" s="56">
        <f t="shared" si="10"/>
        <v>0</v>
      </c>
      <c r="C601" s="139" t="str">
        <f>'제품 추가'!AC598</f>
        <v>ALOXID</v>
      </c>
      <c r="D601" s="138">
        <f>IF($D$2="주말",INDEX(표5[#All],MATCH(C601,표5[[#All],[잉크]],0),18)+INDEX(표5[#All],MATCH(C601,표5[[#All],[잉크]],0),21),INDEX(표5[#All],MATCH(C601,표5[[#All],[잉크]],0),MATCH($D$2,표5[#Headers],0)+1))</f>
        <v>0</v>
      </c>
      <c r="E601" s="138">
        <f>IF($D$2="주말",INDEX(표5[#All],MATCH(C601,표5[[#All],[잉크]],0),19)+INDEX(표5[#All],MATCH(C601,표5[[#All],[잉크]],0),22),INDEX(표5[#All],MATCH(C601,표5[[#All],[잉크]],0),MATCH($D$2,표5[#Headers],0)+2))</f>
        <v>0</v>
      </c>
    </row>
    <row r="602" spans="2:5" ht="16.5" hidden="1" customHeight="1" x14ac:dyDescent="0.3">
      <c r="B602" s="56">
        <f t="shared" si="10"/>
        <v>0</v>
      </c>
      <c r="C602" s="139" t="str">
        <f>'제품 추가'!AC599</f>
        <v>BOMBER</v>
      </c>
      <c r="D602" s="138">
        <f>IF($D$2="주말",INDEX(표5[#All],MATCH(C602,표5[[#All],[잉크]],0),18)+INDEX(표5[#All],MATCH(C602,표5[[#All],[잉크]],0),21),INDEX(표5[#All],MATCH(C602,표5[[#All],[잉크]],0),MATCH($D$2,표5[#Headers],0)+1))</f>
        <v>0</v>
      </c>
      <c r="E602" s="138">
        <f>IF($D$2="주말",INDEX(표5[#All],MATCH(C602,표5[[#All],[잉크]],0),19)+INDEX(표5[#All],MATCH(C602,표5[[#All],[잉크]],0),22),INDEX(표5[#All],MATCH(C602,표5[[#All],[잉크]],0),MATCH($D$2,표5[#Headers],0)+2))</f>
        <v>0</v>
      </c>
    </row>
    <row r="603" spans="2:5" ht="16.5" hidden="1" customHeight="1" x14ac:dyDescent="0.3">
      <c r="B603" s="56">
        <f t="shared" si="10"/>
        <v>0</v>
      </c>
      <c r="C603" s="139" t="str">
        <f>'제품 추가'!AC600</f>
        <v>RIBO</v>
      </c>
      <c r="D603" s="138">
        <f>IF($D$2="주말",INDEX(표5[#All],MATCH(C603,표5[[#All],[잉크]],0),18)+INDEX(표5[#All],MATCH(C603,표5[[#All],[잉크]],0),21),INDEX(표5[#All],MATCH(C603,표5[[#All],[잉크]],0),MATCH($D$2,표5[#Headers],0)+1))</f>
        <v>0</v>
      </c>
      <c r="E603" s="138">
        <f>IF($D$2="주말",INDEX(표5[#All],MATCH(C603,표5[[#All],[잉크]],0),19)+INDEX(표5[#All],MATCH(C603,표5[[#All],[잉크]],0),22),INDEX(표5[#All],MATCH(C603,표5[[#All],[잉크]],0),MATCH($D$2,표5[#Headers],0)+2))</f>
        <v>0</v>
      </c>
    </row>
    <row r="604" spans="2:5" ht="16.5" hidden="1" customHeight="1" x14ac:dyDescent="0.3">
      <c r="B604" s="56">
        <f t="shared" si="10"/>
        <v>0</v>
      </c>
      <c r="C604" s="139" t="str">
        <f>'제품 추가'!AC601</f>
        <v>TROLLI</v>
      </c>
      <c r="D604" s="138">
        <f>IF($D$2="주말",INDEX(표5[#All],MATCH(C604,표5[[#All],[잉크]],0),18)+INDEX(표5[#All],MATCH(C604,표5[[#All],[잉크]],0),21),INDEX(표5[#All],MATCH(C604,표5[[#All],[잉크]],0),MATCH($D$2,표5[#Headers],0)+1))</f>
        <v>0</v>
      </c>
      <c r="E604" s="138">
        <f>IF($D$2="주말",INDEX(표5[#All],MATCH(C604,표5[[#All],[잉크]],0),19)+INDEX(표5[#All],MATCH(C604,표5[[#All],[잉크]],0),22),INDEX(표5[#All],MATCH(C604,표5[[#All],[잉크]],0),MATCH($D$2,표5[#Headers],0)+2))</f>
        <v>0</v>
      </c>
    </row>
    <row r="605" spans="2:5" ht="16.5" hidden="1" customHeight="1" x14ac:dyDescent="0.3">
      <c r="B605" s="56">
        <f t="shared" si="10"/>
        <v>0</v>
      </c>
      <c r="C605" s="139" t="str">
        <f>'제품 추가'!AC602</f>
        <v>TWILIGHT</v>
      </c>
      <c r="D605" s="138">
        <f>IF($D$2="주말",INDEX(표5[#All],MATCH(C605,표5[[#All],[잉크]],0),18)+INDEX(표5[#All],MATCH(C605,표5[[#All],[잉크]],0),21),INDEX(표5[#All],MATCH(C605,표5[[#All],[잉크]],0),MATCH($D$2,표5[#Headers],0)+1))</f>
        <v>0</v>
      </c>
      <c r="E605" s="138">
        <f>IF($D$2="주말",INDEX(표5[#All],MATCH(C605,표5[[#All],[잉크]],0),19)+INDEX(표5[#All],MATCH(C605,표5[[#All],[잉크]],0),22),INDEX(표5[#All],MATCH(C605,표5[[#All],[잉크]],0),MATCH($D$2,표5[#Headers],0)+2))</f>
        <v>0</v>
      </c>
    </row>
    <row r="606" spans="2:5" ht="16.5" hidden="1" customHeight="1" x14ac:dyDescent="0.3">
      <c r="B606" s="56">
        <f t="shared" si="10"/>
        <v>0</v>
      </c>
      <c r="C606" s="139" t="str">
        <f>'제품 추가'!AC603</f>
        <v>PUREE</v>
      </c>
      <c r="D606" s="138">
        <f>IF($D$2="주말",INDEX(표5[#All],MATCH(C606,표5[[#All],[잉크]],0),18)+INDEX(표5[#All],MATCH(C606,표5[[#All],[잉크]],0),21),INDEX(표5[#All],MATCH(C606,표5[[#All],[잉크]],0),MATCH($D$2,표5[#Headers],0)+1))</f>
        <v>0</v>
      </c>
      <c r="E606" s="138">
        <f>IF($D$2="주말",INDEX(표5[#All],MATCH(C606,표5[[#All],[잉크]],0),19)+INDEX(표5[#All],MATCH(C606,표5[[#All],[잉크]],0),22),INDEX(표5[#All],MATCH(C606,표5[[#All],[잉크]],0),MATCH($D$2,표5[#Headers],0)+2))</f>
        <v>0</v>
      </c>
    </row>
    <row r="607" spans="2:5" ht="16.5" customHeight="1" x14ac:dyDescent="0.3">
      <c r="B607" s="56">
        <f t="shared" si="10"/>
        <v>0</v>
      </c>
      <c r="C607" s="139" t="str">
        <f>'제품 추가'!AC1046</f>
        <v>OSIMHEN</v>
      </c>
      <c r="D607" s="138">
        <f>IF($D$2="주말",INDEX(표5[#All],MATCH(C607,표5[[#All],[잉크]],0),18)+INDEX(표5[#All],MATCH(C607,표5[[#All],[잉크]],0),21),INDEX(표5[#All],MATCH(C607,표5[[#All],[잉크]],0),MATCH($D$2,표5[#Headers],0)+1))</f>
        <v>0</v>
      </c>
      <c r="E607" s="138">
        <f>IF($D$2="주말",INDEX(표5[#All],MATCH(C607,표5[[#All],[잉크]],0),19)+INDEX(표5[#All],MATCH(C607,표5[[#All],[잉크]],0),22),INDEX(표5[#All],MATCH(C607,표5[[#All],[잉크]],0),MATCH($D$2,표5[#Headers],0)+2))</f>
        <v>0</v>
      </c>
    </row>
    <row r="608" spans="2:5" ht="16.5" hidden="1" customHeight="1" x14ac:dyDescent="0.3">
      <c r="B608" s="56">
        <f t="shared" si="10"/>
        <v>0</v>
      </c>
      <c r="C608" s="139" t="str">
        <f>'제품 추가'!AC920</f>
        <v>NAMI</v>
      </c>
      <c r="D608" s="138">
        <f>IF($D$2="주말",INDEX(표5[#All],MATCH(C608,표5[[#All],[잉크]],0),18)+INDEX(표5[#All],MATCH(C608,표5[[#All],[잉크]],0),21),INDEX(표5[#All],MATCH(C608,표5[[#All],[잉크]],0),MATCH($D$2,표5[#Headers],0)+1))</f>
        <v>0</v>
      </c>
      <c r="E608" s="138">
        <f>IF($D$2="주말",INDEX(표5[#All],MATCH(C608,표5[[#All],[잉크]],0),19)+INDEX(표5[#All],MATCH(C608,표5[[#All],[잉크]],0),22),INDEX(표5[#All],MATCH(C608,표5[[#All],[잉크]],0),MATCH($D$2,표5[#Headers],0)+2))</f>
        <v>0</v>
      </c>
    </row>
    <row r="609" spans="2:5" ht="16.5" hidden="1" customHeight="1" x14ac:dyDescent="0.3">
      <c r="B609" s="56">
        <f t="shared" si="10"/>
        <v>0</v>
      </c>
      <c r="C609" s="139" t="str">
        <f>'제품 추가'!AC606</f>
        <v>KAHVE</v>
      </c>
      <c r="D609" s="138">
        <f>IF($D$2="주말",INDEX(표5[#All],MATCH(C609,표5[[#All],[잉크]],0),18)+INDEX(표5[#All],MATCH(C609,표5[[#All],[잉크]],0),21),INDEX(표5[#All],MATCH(C609,표5[[#All],[잉크]],0),MATCH($D$2,표5[#Headers],0)+1))</f>
        <v>0</v>
      </c>
      <c r="E609" s="138">
        <f>IF($D$2="주말",INDEX(표5[#All],MATCH(C609,표5[[#All],[잉크]],0),19)+INDEX(표5[#All],MATCH(C609,표5[[#All],[잉크]],0),22),INDEX(표5[#All],MATCH(C609,표5[[#All],[잉크]],0),MATCH($D$2,표5[#Headers],0)+2))</f>
        <v>0</v>
      </c>
    </row>
    <row r="610" spans="2:5" hidden="1" x14ac:dyDescent="0.3">
      <c r="B610" s="56">
        <f t="shared" si="10"/>
        <v>0</v>
      </c>
      <c r="C610" s="139" t="str">
        <f>'제품 추가'!AC607</f>
        <v>UVPOMME</v>
      </c>
      <c r="D610" s="138">
        <f>IF($D$2="주말",INDEX(표5[#All],MATCH(C610,표5[[#All],[잉크]],0),18)+INDEX(표5[#All],MATCH(C610,표5[[#All],[잉크]],0),21),INDEX(표5[#All],MATCH(C610,표5[[#All],[잉크]],0),MATCH($D$2,표5[#Headers],0)+1))</f>
        <v>0</v>
      </c>
      <c r="E610" s="138">
        <f>IF($D$2="주말",INDEX(표5[#All],MATCH(C610,표5[[#All],[잉크]],0),19)+INDEX(표5[#All],MATCH(C610,표5[[#All],[잉크]],0),22),INDEX(표5[#All],MATCH(C610,표5[[#All],[잉크]],0),MATCH($D$2,표5[#Headers],0)+2))</f>
        <v>0</v>
      </c>
    </row>
    <row r="611" spans="2:5" ht="16.5" hidden="1" customHeight="1" x14ac:dyDescent="0.3">
      <c r="B611" s="56">
        <f t="shared" si="10"/>
        <v>0</v>
      </c>
      <c r="C611" s="139" t="str">
        <f>'제품 추가'!AC608</f>
        <v>DWARF</v>
      </c>
      <c r="D611" s="138">
        <f>IF($D$2="주말",INDEX(표5[#All],MATCH(C611,표5[[#All],[잉크]],0),18)+INDEX(표5[#All],MATCH(C611,표5[[#All],[잉크]],0),21),INDEX(표5[#All],MATCH(C611,표5[[#All],[잉크]],0),MATCH($D$2,표5[#Headers],0)+1))</f>
        <v>0</v>
      </c>
      <c r="E611" s="138">
        <f>IF($D$2="주말",INDEX(표5[#All],MATCH(C611,표5[[#All],[잉크]],0),19)+INDEX(표5[#All],MATCH(C611,표5[[#All],[잉크]],0),22),INDEX(표5[#All],MATCH(C611,표5[[#All],[잉크]],0),MATCH($D$2,표5[#Headers],0)+2))</f>
        <v>0</v>
      </c>
    </row>
    <row r="612" spans="2:5" ht="16.5" hidden="1" customHeight="1" x14ac:dyDescent="0.3">
      <c r="B612" s="56">
        <f t="shared" si="10"/>
        <v>0</v>
      </c>
      <c r="C612" s="139" t="str">
        <f>'제품 추가'!AC609</f>
        <v>HOBBIT</v>
      </c>
      <c r="D612" s="138">
        <f>IF($D$2="주말",INDEX(표5[#All],MATCH(C612,표5[[#All],[잉크]],0),18)+INDEX(표5[#All],MATCH(C612,표5[[#All],[잉크]],0),21),INDEX(표5[#All],MATCH(C612,표5[[#All],[잉크]],0),MATCH($D$2,표5[#Headers],0)+1))</f>
        <v>0</v>
      </c>
      <c r="E612" s="138">
        <f>IF($D$2="주말",INDEX(표5[#All],MATCH(C612,표5[[#All],[잉크]],0),19)+INDEX(표5[#All],MATCH(C612,표5[[#All],[잉크]],0),22),INDEX(표5[#All],MATCH(C612,표5[[#All],[잉크]],0),MATCH($D$2,표5[#Headers],0)+2))</f>
        <v>0</v>
      </c>
    </row>
    <row r="613" spans="2:5" ht="16.5" hidden="1" customHeight="1" x14ac:dyDescent="0.3">
      <c r="B613" s="56">
        <f t="shared" si="10"/>
        <v>0</v>
      </c>
      <c r="C613" s="139" t="str">
        <f>'제품 추가'!AC610</f>
        <v>WAGYU</v>
      </c>
      <c r="D613" s="138">
        <f>IF($D$2="주말",INDEX(표5[#All],MATCH(C613,표5[[#All],[잉크]],0),18)+INDEX(표5[#All],MATCH(C613,표5[[#All],[잉크]],0),21),INDEX(표5[#All],MATCH(C613,표5[[#All],[잉크]],0),MATCH($D$2,표5[#Headers],0)+1))</f>
        <v>0</v>
      </c>
      <c r="E613" s="138">
        <f>IF($D$2="주말",INDEX(표5[#All],MATCH(C613,표5[[#All],[잉크]],0),19)+INDEX(표5[#All],MATCH(C613,표5[[#All],[잉크]],0),22),INDEX(표5[#All],MATCH(C613,표5[[#All],[잉크]],0),MATCH($D$2,표5[#Headers],0)+2))</f>
        <v>0</v>
      </c>
    </row>
    <row r="614" spans="2:5" ht="16.5" hidden="1" customHeight="1" x14ac:dyDescent="0.3">
      <c r="B614" s="56">
        <f t="shared" si="10"/>
        <v>0</v>
      </c>
      <c r="C614" s="139" t="str">
        <f>'제품 추가'!AC611</f>
        <v>WASABI</v>
      </c>
      <c r="D614" s="138">
        <f>IF($D$2="주말",INDEX(표5[#All],MATCH(C614,표5[[#All],[잉크]],0),18)+INDEX(표5[#All],MATCH(C614,표5[[#All],[잉크]],0),21),INDEX(표5[#All],MATCH(C614,표5[[#All],[잉크]],0),MATCH($D$2,표5[#Headers],0)+1))</f>
        <v>0</v>
      </c>
      <c r="E614" s="138">
        <f>IF($D$2="주말",INDEX(표5[#All],MATCH(C614,표5[[#All],[잉크]],0),19)+INDEX(표5[#All],MATCH(C614,표5[[#All],[잉크]],0),22),INDEX(표5[#All],MATCH(C614,표5[[#All],[잉크]],0),MATCH($D$2,표5[#Headers],0)+2))</f>
        <v>0</v>
      </c>
    </row>
    <row r="615" spans="2:5" ht="16.5" hidden="1" customHeight="1" x14ac:dyDescent="0.3">
      <c r="B615" s="56">
        <f t="shared" si="10"/>
        <v>0</v>
      </c>
      <c r="C615" s="139" t="str">
        <f>'제품 추가'!AC612</f>
        <v>KAKAO</v>
      </c>
      <c r="D615" s="138">
        <f>IF($D$2="주말",INDEX(표5[#All],MATCH(C615,표5[[#All],[잉크]],0),18)+INDEX(표5[#All],MATCH(C615,표5[[#All],[잉크]],0),21),INDEX(표5[#All],MATCH(C615,표5[[#All],[잉크]],0),MATCH($D$2,표5[#Headers],0)+1))</f>
        <v>0</v>
      </c>
      <c r="E615" s="138">
        <f>IF($D$2="주말",INDEX(표5[#All],MATCH(C615,표5[[#All],[잉크]],0),19)+INDEX(표5[#All],MATCH(C615,표5[[#All],[잉크]],0),22),INDEX(표5[#All],MATCH(C615,표5[[#All],[잉크]],0),MATCH($D$2,표5[#Headers],0)+2))</f>
        <v>0</v>
      </c>
    </row>
    <row r="616" spans="2:5" ht="16.5" hidden="1" customHeight="1" x14ac:dyDescent="0.3">
      <c r="B616" s="56">
        <f t="shared" si="10"/>
        <v>0</v>
      </c>
      <c r="C616" s="139" t="str">
        <f>'제품 추가'!AC613</f>
        <v>NOEUL</v>
      </c>
      <c r="D616" s="138">
        <f>IF($D$2="주말",INDEX(표5[#All],MATCH(C616,표5[[#All],[잉크]],0),18)+INDEX(표5[#All],MATCH(C616,표5[[#All],[잉크]],0),21),INDEX(표5[#All],MATCH(C616,표5[[#All],[잉크]],0),MATCH($D$2,표5[#Headers],0)+1))</f>
        <v>0</v>
      </c>
      <c r="E616" s="138">
        <f>IF($D$2="주말",INDEX(표5[#All],MATCH(C616,표5[[#All],[잉크]],0),19)+INDEX(표5[#All],MATCH(C616,표5[[#All],[잉크]],0),22),INDEX(표5[#All],MATCH(C616,표5[[#All],[잉크]],0),MATCH($D$2,표5[#Headers],0)+2))</f>
        <v>0</v>
      </c>
    </row>
    <row r="617" spans="2:5" ht="16.5" customHeight="1" x14ac:dyDescent="0.3">
      <c r="B617" s="56">
        <f t="shared" si="10"/>
        <v>0</v>
      </c>
      <c r="C617" s="139" t="str">
        <f>'제품 추가'!AC350</f>
        <v>PALM</v>
      </c>
      <c r="D617" s="138">
        <f>IF($D$2="주말",INDEX(표5[#All],MATCH(C617,표5[[#All],[잉크]],0),18)+INDEX(표5[#All],MATCH(C617,표5[[#All],[잉크]],0),21),INDEX(표5[#All],MATCH(C617,표5[[#All],[잉크]],0),MATCH($D$2,표5[#Headers],0)+1))</f>
        <v>0</v>
      </c>
      <c r="E617" s="138">
        <f>IF($D$2="주말",INDEX(표5[#All],MATCH(C617,표5[[#All],[잉크]],0),19)+INDEX(표5[#All],MATCH(C617,표5[[#All],[잉크]],0),22),INDEX(표5[#All],MATCH(C617,표5[[#All],[잉크]],0),MATCH($D$2,표5[#Headers],0)+2))</f>
        <v>0</v>
      </c>
    </row>
    <row r="618" spans="2:5" ht="16.5" customHeight="1" x14ac:dyDescent="0.3">
      <c r="B618" s="56">
        <f t="shared" si="10"/>
        <v>0</v>
      </c>
      <c r="C618" s="139" t="str">
        <f>'제품 추가'!AC357</f>
        <v>PAUL</v>
      </c>
      <c r="D618" s="138">
        <f>IF($D$2="주말",INDEX(표5[#All],MATCH(C618,표5[[#All],[잉크]],0),18)+INDEX(표5[#All],MATCH(C618,표5[[#All],[잉크]],0),21),INDEX(표5[#All],MATCH(C618,표5[[#All],[잉크]],0),MATCH($D$2,표5[#Headers],0)+1))</f>
        <v>0</v>
      </c>
      <c r="E618" s="138">
        <f>IF($D$2="주말",INDEX(표5[#All],MATCH(C618,표5[[#All],[잉크]],0),19)+INDEX(표5[#All],MATCH(C618,표5[[#All],[잉크]],0),22),INDEX(표5[#All],MATCH(C618,표5[[#All],[잉크]],0),MATCH($D$2,표5[#Headers],0)+2))</f>
        <v>0</v>
      </c>
    </row>
    <row r="619" spans="2:5" ht="16.5" customHeight="1" x14ac:dyDescent="0.3">
      <c r="B619" s="56">
        <f t="shared" si="10"/>
        <v>0</v>
      </c>
      <c r="C619" s="139" t="str">
        <f>'제품 추가'!AC365</f>
        <v>PEONY</v>
      </c>
      <c r="D619" s="138">
        <f>IF($D$2="주말",INDEX(표5[#All],MATCH(C619,표5[[#All],[잉크]],0),18)+INDEX(표5[#All],MATCH(C619,표5[[#All],[잉크]],0),21),INDEX(표5[#All],MATCH(C619,표5[[#All],[잉크]],0),MATCH($D$2,표5[#Headers],0)+1))</f>
        <v>0</v>
      </c>
      <c r="E619" s="138">
        <f>IF($D$2="주말",INDEX(표5[#All],MATCH(C619,표5[[#All],[잉크]],0),19)+INDEX(표5[#All],MATCH(C619,표5[[#All],[잉크]],0),22),INDEX(표5[#All],MATCH(C619,표5[[#All],[잉크]],0),MATCH($D$2,표5[#Headers],0)+2))</f>
        <v>0</v>
      </c>
    </row>
    <row r="620" spans="2:5" ht="16.5" hidden="1" customHeight="1" x14ac:dyDescent="0.3">
      <c r="B620" s="56">
        <f t="shared" si="10"/>
        <v>1</v>
      </c>
      <c r="C620" s="139" t="str">
        <f>'제품 추가'!AC617</f>
        <v>GASTLY</v>
      </c>
      <c r="D620" s="138">
        <f>IF($D$2="주말",INDEX(표5[#All],MATCH(C620,표5[[#All],[잉크]],0),18)+INDEX(표5[#All],MATCH(C620,표5[[#All],[잉크]],0),21),INDEX(표5[#All],MATCH(C620,표5[[#All],[잉크]],0),MATCH($D$2,표5[#Headers],0)+1))</f>
        <v>1</v>
      </c>
      <c r="E620" s="138">
        <f>IF($D$2="주말",INDEX(표5[#All],MATCH(C620,표5[[#All],[잉크]],0),19)+INDEX(표5[#All],MATCH(C620,표5[[#All],[잉크]],0),22),INDEX(표5[#All],MATCH(C620,표5[[#All],[잉크]],0),MATCH($D$2,표5[#Headers],0)+2))</f>
        <v>0</v>
      </c>
    </row>
    <row r="621" spans="2:5" ht="16.5" customHeight="1" x14ac:dyDescent="0.3">
      <c r="B621" s="56">
        <f t="shared" si="10"/>
        <v>0</v>
      </c>
      <c r="C621" s="139" t="str">
        <f>'제품 추가'!AC1044</f>
        <v>PERLAZA</v>
      </c>
      <c r="D621" s="138">
        <f>IF($D$2="주말",INDEX(표5[#All],MATCH(C621,표5[[#All],[잉크]],0),18)+INDEX(표5[#All],MATCH(C621,표5[[#All],[잉크]],0),21),INDEX(표5[#All],MATCH(C621,표5[[#All],[잉크]],0),MATCH($D$2,표5[#Headers],0)+1))</f>
        <v>0</v>
      </c>
      <c r="E621" s="138">
        <f>IF($D$2="주말",INDEX(표5[#All],MATCH(C621,표5[[#All],[잉크]],0),19)+INDEX(표5[#All],MATCH(C621,표5[[#All],[잉크]],0),22),INDEX(표5[#All],MATCH(C621,표5[[#All],[잉크]],0),MATCH($D$2,표5[#Headers],0)+2))</f>
        <v>0</v>
      </c>
    </row>
    <row r="622" spans="2:5" ht="16.5" customHeight="1" x14ac:dyDescent="0.3">
      <c r="B622" s="56">
        <f t="shared" si="10"/>
        <v>0</v>
      </c>
      <c r="C622" s="139" t="str">
        <f>'제품 추가'!AC755</f>
        <v>PETMILK</v>
      </c>
      <c r="D622" s="138">
        <f>IF($D$2="주말",INDEX(표5[#All],MATCH(C622,표5[[#All],[잉크]],0),18)+INDEX(표5[#All],MATCH(C622,표5[[#All],[잉크]],0),21),INDEX(표5[#All],MATCH(C622,표5[[#All],[잉크]],0),MATCH($D$2,표5[#Headers],0)+1))</f>
        <v>0</v>
      </c>
      <c r="E622" s="138">
        <f>IF($D$2="주말",INDEX(표5[#All],MATCH(C622,표5[[#All],[잉크]],0),19)+INDEX(표5[#All],MATCH(C622,표5[[#All],[잉크]],0),22),INDEX(표5[#All],MATCH(C622,표5[[#All],[잉크]],0),MATCH($D$2,표5[#Headers],0)+2))</f>
        <v>0</v>
      </c>
    </row>
    <row r="623" spans="2:5" ht="16.5" hidden="1" customHeight="1" x14ac:dyDescent="0.3">
      <c r="B623" s="56">
        <f t="shared" si="10"/>
        <v>1</v>
      </c>
      <c r="C623" s="139" t="str">
        <f>'제품 추가'!AC620</f>
        <v>IDOL</v>
      </c>
      <c r="D623" s="138">
        <f>IF($D$2="주말",INDEX(표5[#All],MATCH(C623,표5[[#All],[잉크]],0),18)+INDEX(표5[#All],MATCH(C623,표5[[#All],[잉크]],0),21),INDEX(표5[#All],MATCH(C623,표5[[#All],[잉크]],0),MATCH($D$2,표5[#Headers],0)+1))</f>
        <v>1</v>
      </c>
      <c r="E623" s="138">
        <f>IF($D$2="주말",INDEX(표5[#All],MATCH(C623,표5[[#All],[잉크]],0),19)+INDEX(표5[#All],MATCH(C623,표5[[#All],[잉크]],0),22),INDEX(표5[#All],MATCH(C623,표5[[#All],[잉크]],0),MATCH($D$2,표5[#Headers],0)+2))</f>
        <v>0</v>
      </c>
    </row>
    <row r="624" spans="2:5" ht="16.5" hidden="1" customHeight="1" x14ac:dyDescent="0.3">
      <c r="B624" s="56">
        <f t="shared" si="10"/>
        <v>0</v>
      </c>
      <c r="C624" s="139" t="str">
        <f>'제품 추가'!AC621</f>
        <v>UVRING</v>
      </c>
      <c r="D624" s="138">
        <f>IF($D$2="주말",INDEX(표5[#All],MATCH(C624,표5[[#All],[잉크]],0),18)+INDEX(표5[#All],MATCH(C624,표5[[#All],[잉크]],0),21),INDEX(표5[#All],MATCH(C624,표5[[#All],[잉크]],0),MATCH($D$2,표5[#Headers],0)+1))</f>
        <v>0</v>
      </c>
      <c r="E624" s="138">
        <f>IF($D$2="주말",INDEX(표5[#All],MATCH(C624,표5[[#All],[잉크]],0),19)+INDEX(표5[#All],MATCH(C624,표5[[#All],[잉크]],0),22),INDEX(표5[#All],MATCH(C624,표5[[#All],[잉크]],0),MATCH($D$2,표5[#Headers],0)+2))</f>
        <v>0</v>
      </c>
    </row>
    <row r="625" spans="2:5" ht="16.5" hidden="1" customHeight="1" x14ac:dyDescent="0.3">
      <c r="B625" s="56">
        <f t="shared" si="10"/>
        <v>0</v>
      </c>
      <c r="C625" s="139" t="str">
        <f>'제품 추가'!AC622</f>
        <v>ECLIPSE</v>
      </c>
      <c r="D625" s="138">
        <f>IF($D$2="주말",INDEX(표5[#All],MATCH(C625,표5[[#All],[잉크]],0),18)+INDEX(표5[#All],MATCH(C625,표5[[#All],[잉크]],0),21),INDEX(표5[#All],MATCH(C625,표5[[#All],[잉크]],0),MATCH($D$2,표5[#Headers],0)+1))</f>
        <v>0</v>
      </c>
      <c r="E625" s="138">
        <f>IF($D$2="주말",INDEX(표5[#All],MATCH(C625,표5[[#All],[잉크]],0),19)+INDEX(표5[#All],MATCH(C625,표5[[#All],[잉크]],0),22),INDEX(표5[#All],MATCH(C625,표5[[#All],[잉크]],0),MATCH($D$2,표5[#Headers],0)+2))</f>
        <v>0</v>
      </c>
    </row>
    <row r="626" spans="2:5" ht="16.5" hidden="1" customHeight="1" x14ac:dyDescent="0.3">
      <c r="B626" s="56">
        <f t="shared" si="10"/>
        <v>0</v>
      </c>
      <c r="C626" s="139" t="str">
        <f>'제품 추가'!AC623</f>
        <v>COMET</v>
      </c>
      <c r="D626" s="138">
        <f>IF($D$2="주말",INDEX(표5[#All],MATCH(C626,표5[[#All],[잉크]],0),18)+INDEX(표5[#All],MATCH(C626,표5[[#All],[잉크]],0),21),INDEX(표5[#All],MATCH(C626,표5[[#All],[잉크]],0),MATCH($D$2,표5[#Headers],0)+1))</f>
        <v>0</v>
      </c>
      <c r="E626" s="138">
        <f>IF($D$2="주말",INDEX(표5[#All],MATCH(C626,표5[[#All],[잉크]],0),19)+INDEX(표5[#All],MATCH(C626,표5[[#All],[잉크]],0),22),INDEX(표5[#All],MATCH(C626,표5[[#All],[잉크]],0),MATCH($D$2,표5[#Headers],0)+2))</f>
        <v>0</v>
      </c>
    </row>
    <row r="627" spans="2:5" ht="16.5" hidden="1" customHeight="1" x14ac:dyDescent="0.3">
      <c r="B627" s="56">
        <f t="shared" si="10"/>
        <v>0</v>
      </c>
      <c r="C627" s="139" t="str">
        <f>'제품 추가'!AC624</f>
        <v>WISP</v>
      </c>
      <c r="D627" s="138">
        <f>IF($D$2="주말",INDEX(표5[#All],MATCH(C627,표5[[#All],[잉크]],0),18)+INDEX(표5[#All],MATCH(C627,표5[[#All],[잉크]],0),21),INDEX(표5[#All],MATCH(C627,표5[[#All],[잉크]],0),MATCH($D$2,표5[#Headers],0)+1))</f>
        <v>0</v>
      </c>
      <c r="E627" s="138">
        <f>IF($D$2="주말",INDEX(표5[#All],MATCH(C627,표5[[#All],[잉크]],0),19)+INDEX(표5[#All],MATCH(C627,표5[[#All],[잉크]],0),22),INDEX(표5[#All],MATCH(C627,표5[[#All],[잉크]],0),MATCH($D$2,표5[#Headers],0)+2))</f>
        <v>0</v>
      </c>
    </row>
    <row r="628" spans="2:5" ht="16.5" hidden="1" customHeight="1" x14ac:dyDescent="0.3">
      <c r="B628" s="56">
        <f t="shared" si="10"/>
        <v>0</v>
      </c>
      <c r="C628" s="139" t="str">
        <f>'제품 추가'!AC625</f>
        <v>FRANKY</v>
      </c>
      <c r="D628" s="138">
        <f>IF($D$2="주말",INDEX(표5[#All],MATCH(C628,표5[[#All],[잉크]],0),18)+INDEX(표5[#All],MATCH(C628,표5[[#All],[잉크]],0),21),INDEX(표5[#All],MATCH(C628,표5[[#All],[잉크]],0),MATCH($D$2,표5[#Headers],0)+1))</f>
        <v>0</v>
      </c>
      <c r="E628" s="138">
        <f>IF($D$2="주말",INDEX(표5[#All],MATCH(C628,표5[[#All],[잉크]],0),19)+INDEX(표5[#All],MATCH(C628,표5[[#All],[잉크]],0),22),INDEX(표5[#All],MATCH(C628,표5[[#All],[잉크]],0),MATCH($D$2,표5[#Headers],0)+2))</f>
        <v>0</v>
      </c>
    </row>
    <row r="629" spans="2:5" ht="16.5" hidden="1" customHeight="1" x14ac:dyDescent="0.3">
      <c r="B629" s="56">
        <f t="shared" si="10"/>
        <v>0</v>
      </c>
      <c r="C629" s="139" t="str">
        <f>'제품 추가'!AC626</f>
        <v>CHOPPER</v>
      </c>
      <c r="D629" s="138">
        <f>IF($D$2="주말",INDEX(표5[#All],MATCH(C629,표5[[#All],[잉크]],0),18)+INDEX(표5[#All],MATCH(C629,표5[[#All],[잉크]],0),21),INDEX(표5[#All],MATCH(C629,표5[[#All],[잉크]],0),MATCH($D$2,표5[#Headers],0)+1))</f>
        <v>0</v>
      </c>
      <c r="E629" s="138">
        <f>IF($D$2="주말",INDEX(표5[#All],MATCH(C629,표5[[#All],[잉크]],0),19)+INDEX(표5[#All],MATCH(C629,표5[[#All],[잉크]],0),22),INDEX(표5[#All],MATCH(C629,표5[[#All],[잉크]],0),MATCH($D$2,표5[#Headers],0)+2))</f>
        <v>0</v>
      </c>
    </row>
    <row r="630" spans="2:5" ht="16.5" hidden="1" customHeight="1" x14ac:dyDescent="0.3">
      <c r="B630" s="56">
        <f t="shared" si="10"/>
        <v>0</v>
      </c>
      <c r="C630" s="139" t="str">
        <f>'제품 추가'!AC627</f>
        <v>VINICIUS</v>
      </c>
      <c r="D630" s="138">
        <f>IF($D$2="주말",INDEX(표5[#All],MATCH(C630,표5[[#All],[잉크]],0),18)+INDEX(표5[#All],MATCH(C630,표5[[#All],[잉크]],0),21),INDEX(표5[#All],MATCH(C630,표5[[#All],[잉크]],0),MATCH($D$2,표5[#Headers],0)+1))</f>
        <v>0</v>
      </c>
      <c r="E630" s="138">
        <f>IF($D$2="주말",INDEX(표5[#All],MATCH(C630,표5[[#All],[잉크]],0),19)+INDEX(표5[#All],MATCH(C630,표5[[#All],[잉크]],0),22),INDEX(표5[#All],MATCH(C630,표5[[#All],[잉크]],0),MATCH($D$2,표5[#Headers],0)+2))</f>
        <v>0</v>
      </c>
    </row>
    <row r="631" spans="2:5" ht="16.5" hidden="1" customHeight="1" x14ac:dyDescent="0.3">
      <c r="B631" s="56">
        <f t="shared" si="10"/>
        <v>0</v>
      </c>
      <c r="C631" s="139" t="str">
        <f>'제품 추가'!AC628</f>
        <v>MBAPPE</v>
      </c>
      <c r="D631" s="138">
        <f>IF($D$2="주말",INDEX(표5[#All],MATCH(C631,표5[[#All],[잉크]],0),18)+INDEX(표5[#All],MATCH(C631,표5[[#All],[잉크]],0),21),INDEX(표5[#All],MATCH(C631,표5[[#All],[잉크]],0),MATCH($D$2,표5[#Headers],0)+1))</f>
        <v>0</v>
      </c>
      <c r="E631" s="138">
        <f>IF($D$2="주말",INDEX(표5[#All],MATCH(C631,표5[[#All],[잉크]],0),19)+INDEX(표5[#All],MATCH(C631,표5[[#All],[잉크]],0),22),INDEX(표5[#All],MATCH(C631,표5[[#All],[잉크]],0),MATCH($D$2,표5[#Headers],0)+2))</f>
        <v>0</v>
      </c>
    </row>
    <row r="632" spans="2:5" ht="16.5" hidden="1" customHeight="1" x14ac:dyDescent="0.3">
      <c r="B632" s="56">
        <f t="shared" si="10"/>
        <v>0</v>
      </c>
      <c r="C632" s="139" t="str">
        <f>'제품 추가'!AC629</f>
        <v>BENZEMA</v>
      </c>
      <c r="D632" s="138">
        <f>IF($D$2="주말",INDEX(표5[#All],MATCH(C632,표5[[#All],[잉크]],0),18)+INDEX(표5[#All],MATCH(C632,표5[[#All],[잉크]],0),21),INDEX(표5[#All],MATCH(C632,표5[[#All],[잉크]],0),MATCH($D$2,표5[#Headers],0)+1))</f>
        <v>0</v>
      </c>
      <c r="E632" s="138">
        <f>IF($D$2="주말",INDEX(표5[#All],MATCH(C632,표5[[#All],[잉크]],0),19)+INDEX(표5[#All],MATCH(C632,표5[[#All],[잉크]],0),22),INDEX(표5[#All],MATCH(C632,표5[[#All],[잉크]],0),MATCH($D$2,표5[#Headers],0)+2))</f>
        <v>0</v>
      </c>
    </row>
    <row r="633" spans="2:5" ht="16.5" hidden="1" customHeight="1" x14ac:dyDescent="0.3">
      <c r="B633" s="56">
        <f t="shared" si="10"/>
        <v>0</v>
      </c>
      <c r="C633" s="139" t="str">
        <f>'제품 추가'!AC630</f>
        <v>MERCURY</v>
      </c>
      <c r="D633" s="138">
        <f>IF($D$2="주말",INDEX(표5[#All],MATCH(C633,표5[[#All],[잉크]],0),18)+INDEX(표5[#All],MATCH(C633,표5[[#All],[잉크]],0),21),INDEX(표5[#All],MATCH(C633,표5[[#All],[잉크]],0),MATCH($D$2,표5[#Headers],0)+1))</f>
        <v>0</v>
      </c>
      <c r="E633" s="138">
        <f>IF($D$2="주말",INDEX(표5[#All],MATCH(C633,표5[[#All],[잉크]],0),19)+INDEX(표5[#All],MATCH(C633,표5[[#All],[잉크]],0),22),INDEX(표5[#All],MATCH(C633,표5[[#All],[잉크]],0),MATCH($D$2,표5[#Headers],0)+2))</f>
        <v>0</v>
      </c>
    </row>
    <row r="634" spans="2:5" ht="16.5" hidden="1" customHeight="1" x14ac:dyDescent="0.3">
      <c r="B634" s="56">
        <f t="shared" si="10"/>
        <v>0</v>
      </c>
      <c r="C634" s="139" t="str">
        <f>'제품 추가'!AC631</f>
        <v>AURORA</v>
      </c>
      <c r="D634" s="138">
        <f>IF($D$2="주말",INDEX(표5[#All],MATCH(C634,표5[[#All],[잉크]],0),18)+INDEX(표5[#All],MATCH(C634,표5[[#All],[잉크]],0),21),INDEX(표5[#All],MATCH(C634,표5[[#All],[잉크]],0),MATCH($D$2,표5[#Headers],0)+1))</f>
        <v>0</v>
      </c>
      <c r="E634" s="138">
        <f>IF($D$2="주말",INDEX(표5[#All],MATCH(C634,표5[[#All],[잉크]],0),19)+INDEX(표5[#All],MATCH(C634,표5[[#All],[잉크]],0),22),INDEX(표5[#All],MATCH(C634,표5[[#All],[잉크]],0),MATCH($D$2,표5[#Headers],0)+2))</f>
        <v>0</v>
      </c>
    </row>
    <row r="635" spans="2:5" ht="16.5" hidden="1" customHeight="1" x14ac:dyDescent="0.3">
      <c r="B635" s="56">
        <f t="shared" si="10"/>
        <v>0</v>
      </c>
      <c r="C635" s="139" t="str">
        <f>'제품 추가'!AC632</f>
        <v>HEAL</v>
      </c>
      <c r="D635" s="138">
        <f>IF($D$2="주말",INDEX(표5[#All],MATCH(C635,표5[[#All],[잉크]],0),18)+INDEX(표5[#All],MATCH(C635,표5[[#All],[잉크]],0),21),INDEX(표5[#All],MATCH(C635,표5[[#All],[잉크]],0),MATCH($D$2,표5[#Headers],0)+1))</f>
        <v>0</v>
      </c>
      <c r="E635" s="138">
        <f>IF($D$2="주말",INDEX(표5[#All],MATCH(C635,표5[[#All],[잉크]],0),19)+INDEX(표5[#All],MATCH(C635,표5[[#All],[잉크]],0),22),INDEX(표5[#All],MATCH(C635,표5[[#All],[잉크]],0),MATCH($D$2,표5[#Headers],0)+2))</f>
        <v>0</v>
      </c>
    </row>
    <row r="636" spans="2:5" ht="16.5" hidden="1" customHeight="1" x14ac:dyDescent="0.3">
      <c r="B636" s="56">
        <f t="shared" si="10"/>
        <v>0</v>
      </c>
      <c r="C636" s="139" t="str">
        <f>'제품 추가'!AC633</f>
        <v>ELEVEN</v>
      </c>
      <c r="D636" s="138">
        <f>IF($D$2="주말",INDEX(표5[#All],MATCH(C636,표5[[#All],[잉크]],0),18)+INDEX(표5[#All],MATCH(C636,표5[[#All],[잉크]],0),21),INDEX(표5[#All],MATCH(C636,표5[[#All],[잉크]],0),MATCH($D$2,표5[#Headers],0)+1))</f>
        <v>0</v>
      </c>
      <c r="E636" s="138">
        <f>IF($D$2="주말",INDEX(표5[#All],MATCH(C636,표5[[#All],[잉크]],0),19)+INDEX(표5[#All],MATCH(C636,표5[[#All],[잉크]],0),22),INDEX(표5[#All],MATCH(C636,표5[[#All],[잉크]],0),MATCH($D$2,표5[#Headers],0)+2))</f>
        <v>0</v>
      </c>
    </row>
    <row r="637" spans="2:5" ht="16.5" hidden="1" customHeight="1" x14ac:dyDescent="0.3">
      <c r="B637" s="56">
        <f t="shared" si="10"/>
        <v>0</v>
      </c>
      <c r="C637" s="139" t="str">
        <f>'제품 추가'!AC634</f>
        <v>KITSCH</v>
      </c>
      <c r="D637" s="138">
        <f>IF($D$2="주말",INDEX(표5[#All],MATCH(C637,표5[[#All],[잉크]],0),18)+INDEX(표5[#All],MATCH(C637,표5[[#All],[잉크]],0),21),INDEX(표5[#All],MATCH(C637,표5[[#All],[잉크]],0),MATCH($D$2,표5[#Headers],0)+1))</f>
        <v>0</v>
      </c>
      <c r="E637" s="138">
        <f>IF($D$2="주말",INDEX(표5[#All],MATCH(C637,표5[[#All],[잉크]],0),19)+INDEX(표5[#All],MATCH(C637,표5[[#All],[잉크]],0),22),INDEX(표5[#All],MATCH(C637,표5[[#All],[잉크]],0),MATCH($D$2,표5[#Headers],0)+2))</f>
        <v>0</v>
      </c>
    </row>
    <row r="638" spans="2:5" ht="16.5" hidden="1" customHeight="1" x14ac:dyDescent="0.3">
      <c r="B638" s="56">
        <f t="shared" si="10"/>
        <v>0</v>
      </c>
      <c r="C638" s="139" t="str">
        <f>'제품 추가'!AC635</f>
        <v>IAM</v>
      </c>
      <c r="D638" s="138">
        <f>IF($D$2="주말",INDEX(표5[#All],MATCH(C638,표5[[#All],[잉크]],0),18)+INDEX(표5[#All],MATCH(C638,표5[[#All],[잉크]],0),21),INDEX(표5[#All],MATCH(C638,표5[[#All],[잉크]],0),MATCH($D$2,표5[#Headers],0)+1))</f>
        <v>0</v>
      </c>
      <c r="E638" s="138">
        <f>IF($D$2="주말",INDEX(표5[#All],MATCH(C638,표5[[#All],[잉크]],0),19)+INDEX(표5[#All],MATCH(C638,표5[[#All],[잉크]],0),22),INDEX(표5[#All],MATCH(C638,표5[[#All],[잉크]],0),MATCH($D$2,표5[#Headers],0)+2))</f>
        <v>0</v>
      </c>
    </row>
    <row r="639" spans="2:5" ht="16.5" hidden="1" customHeight="1" x14ac:dyDescent="0.3">
      <c r="B639" s="56">
        <f t="shared" si="10"/>
        <v>0</v>
      </c>
      <c r="C639" s="139" t="str">
        <f>'제품 추가'!AC636</f>
        <v>ALI</v>
      </c>
      <c r="D639" s="138">
        <f>IF($D$2="주말",INDEX(표5[#All],MATCH(C639,표5[[#All],[잉크]],0),18)+INDEX(표5[#All],MATCH(C639,표5[[#All],[잉크]],0),21),INDEX(표5[#All],MATCH(C639,표5[[#All],[잉크]],0),MATCH($D$2,표5[#Headers],0)+1))</f>
        <v>0</v>
      </c>
      <c r="E639" s="138">
        <f>IF($D$2="주말",INDEX(표5[#All],MATCH(C639,표5[[#All],[잉크]],0),19)+INDEX(표5[#All],MATCH(C639,표5[[#All],[잉크]],0),22),INDEX(표5[#All],MATCH(C639,표5[[#All],[잉크]],0),MATCH($D$2,표5[#Headers],0)+2))</f>
        <v>0</v>
      </c>
    </row>
    <row r="640" spans="2:5" ht="16.5" hidden="1" customHeight="1" x14ac:dyDescent="0.3">
      <c r="B640" s="56">
        <f t="shared" si="10"/>
        <v>0</v>
      </c>
      <c r="C640" s="139" t="str">
        <f>'제품 추가'!AC637</f>
        <v>ERIKSEN</v>
      </c>
      <c r="D640" s="138">
        <f>IF($D$2="주말",INDEX(표5[#All],MATCH(C640,표5[[#All],[잉크]],0),18)+INDEX(표5[#All],MATCH(C640,표5[[#All],[잉크]],0),21),INDEX(표5[#All],MATCH(C640,표5[[#All],[잉크]],0),MATCH($D$2,표5[#Headers],0)+1))</f>
        <v>0</v>
      </c>
      <c r="E640" s="138">
        <f>IF($D$2="주말",INDEX(표5[#All],MATCH(C640,표5[[#All],[잉크]],0),19)+INDEX(표5[#All],MATCH(C640,표5[[#All],[잉크]],0),22),INDEX(표5[#All],MATCH(C640,표5[[#All],[잉크]],0),MATCH($D$2,표5[#Headers],0)+2))</f>
        <v>0</v>
      </c>
    </row>
    <row r="641" spans="2:5" ht="16.5" hidden="1" customHeight="1" x14ac:dyDescent="0.3">
      <c r="B641" s="56">
        <f t="shared" si="10"/>
        <v>0</v>
      </c>
      <c r="C641" s="139" t="str">
        <f>'제품 추가'!AC638</f>
        <v>KANE</v>
      </c>
      <c r="D641" s="138">
        <f>IF($D$2="주말",INDEX(표5[#All],MATCH(C641,표5[[#All],[잉크]],0),18)+INDEX(표5[#All],MATCH(C641,표5[[#All],[잉크]],0),21),INDEX(표5[#All],MATCH(C641,표5[[#All],[잉크]],0),MATCH($D$2,표5[#Headers],0)+1))</f>
        <v>0</v>
      </c>
      <c r="E641" s="138">
        <f>IF($D$2="주말",INDEX(표5[#All],MATCH(C641,표5[[#All],[잉크]],0),19)+INDEX(표5[#All],MATCH(C641,표5[[#All],[잉크]],0),22),INDEX(표5[#All],MATCH(C641,표5[[#All],[잉크]],0),MATCH($D$2,표5[#Headers],0)+2))</f>
        <v>0</v>
      </c>
    </row>
    <row r="642" spans="2:5" ht="16.5" hidden="1" customHeight="1" x14ac:dyDescent="0.3">
      <c r="B642" s="56">
        <f t="shared" si="10"/>
        <v>0</v>
      </c>
      <c r="C642" s="139" t="str">
        <f>'제품 추가'!AC639</f>
        <v>NEUTRAL</v>
      </c>
      <c r="D642" s="138">
        <f>IF($D$2="주말",INDEX(표5[#All],MATCH(C642,표5[[#All],[잉크]],0),18)+INDEX(표5[#All],MATCH(C642,표5[[#All],[잉크]],0),21),INDEX(표5[#All],MATCH(C642,표5[[#All],[잉크]],0),MATCH($D$2,표5[#Headers],0)+1))</f>
        <v>0</v>
      </c>
      <c r="E642" s="138">
        <f>IF($D$2="주말",INDEX(표5[#All],MATCH(C642,표5[[#All],[잉크]],0),19)+INDEX(표5[#All],MATCH(C642,표5[[#All],[잉크]],0),22),INDEX(표5[#All],MATCH(C642,표5[[#All],[잉크]],0),MATCH($D$2,표5[#Headers],0)+2))</f>
        <v>0</v>
      </c>
    </row>
    <row r="643" spans="2:5" ht="16.5" hidden="1" customHeight="1" x14ac:dyDescent="0.3">
      <c r="B643" s="56">
        <f t="shared" si="10"/>
        <v>0</v>
      </c>
      <c r="C643" s="139" t="str">
        <f>'제품 추가'!AC640</f>
        <v>BULGOGI</v>
      </c>
      <c r="D643" s="138">
        <f>IF($D$2="주말",INDEX(표5[#All],MATCH(C643,표5[[#All],[잉크]],0),18)+INDEX(표5[#All],MATCH(C643,표5[[#All],[잉크]],0),21),INDEX(표5[#All],MATCH(C643,표5[[#All],[잉크]],0),MATCH($D$2,표5[#Headers],0)+1))</f>
        <v>0</v>
      </c>
      <c r="E643" s="138">
        <f>IF($D$2="주말",INDEX(표5[#All],MATCH(C643,표5[[#All],[잉크]],0),19)+INDEX(표5[#All],MATCH(C643,표5[[#All],[잉크]],0),22),INDEX(표5[#All],MATCH(C643,표5[[#All],[잉크]],0),MATCH($D$2,표5[#Headers],0)+2))</f>
        <v>0</v>
      </c>
    </row>
    <row r="644" spans="2:5" ht="16.5" hidden="1" customHeight="1" x14ac:dyDescent="0.3">
      <c r="B644" s="56">
        <f t="shared" si="10"/>
        <v>0</v>
      </c>
      <c r="C644" s="139" t="str">
        <f>'제품 추가'!AC641</f>
        <v>GALBI</v>
      </c>
      <c r="D644" s="138">
        <f>IF($D$2="주말",INDEX(표5[#All],MATCH(C644,표5[[#All],[잉크]],0),18)+INDEX(표5[#All],MATCH(C644,표5[[#All],[잉크]],0),21),INDEX(표5[#All],MATCH(C644,표5[[#All],[잉크]],0),MATCH($D$2,표5[#Headers],0)+1))</f>
        <v>0</v>
      </c>
      <c r="E644" s="138">
        <f>IF($D$2="주말",INDEX(표5[#All],MATCH(C644,표5[[#All],[잉크]],0),19)+INDEX(표5[#All],MATCH(C644,표5[[#All],[잉크]],0),22),INDEX(표5[#All],MATCH(C644,표5[[#All],[잉크]],0),MATCH($D$2,표5[#Headers],0)+2))</f>
        <v>0</v>
      </c>
    </row>
    <row r="645" spans="2:5" ht="16.5" hidden="1" customHeight="1" x14ac:dyDescent="0.3">
      <c r="B645" s="56">
        <f t="shared" si="10"/>
        <v>0</v>
      </c>
      <c r="C645" s="139" t="str">
        <f>'제품 추가'!AC642</f>
        <v>OATMEAL</v>
      </c>
      <c r="D645" s="138">
        <f>IF($D$2="주말",INDEX(표5[#All],MATCH(C645,표5[[#All],[잉크]],0),18)+INDEX(표5[#All],MATCH(C645,표5[[#All],[잉크]],0),21),INDEX(표5[#All],MATCH(C645,표5[[#All],[잉크]],0),MATCH($D$2,표5[#Headers],0)+1))</f>
        <v>0</v>
      </c>
      <c r="E645" s="138">
        <f>IF($D$2="주말",INDEX(표5[#All],MATCH(C645,표5[[#All],[잉크]],0),19)+INDEX(표5[#All],MATCH(C645,표5[[#All],[잉크]],0),22),INDEX(표5[#All],MATCH(C645,표5[[#All],[잉크]],0),MATCH($D$2,표5[#Headers],0)+2))</f>
        <v>0</v>
      </c>
    </row>
    <row r="646" spans="2:5" ht="16.5" hidden="1" customHeight="1" x14ac:dyDescent="0.3">
      <c r="B646" s="56">
        <f t="shared" si="10"/>
        <v>0</v>
      </c>
      <c r="C646" s="139" t="str">
        <f>'제품 추가'!AC643</f>
        <v>GINKGO</v>
      </c>
      <c r="D646" s="138">
        <f>IF($D$2="주말",INDEX(표5[#All],MATCH(C646,표5[[#All],[잉크]],0),18)+INDEX(표5[#All],MATCH(C646,표5[[#All],[잉크]],0),21),INDEX(표5[#All],MATCH(C646,표5[[#All],[잉크]],0),MATCH($D$2,표5[#Headers],0)+1))</f>
        <v>0</v>
      </c>
      <c r="E646" s="138">
        <f>IF($D$2="주말",INDEX(표5[#All],MATCH(C646,표5[[#All],[잉크]],0),19)+INDEX(표5[#All],MATCH(C646,표5[[#All],[잉크]],0),22),INDEX(표5[#All],MATCH(C646,표5[[#All],[잉크]],0),MATCH($D$2,표5[#Headers],0)+2))</f>
        <v>0</v>
      </c>
    </row>
    <row r="647" spans="2:5" ht="16.5" hidden="1" customHeight="1" x14ac:dyDescent="0.3">
      <c r="B647" s="56">
        <f t="shared" si="10"/>
        <v>0</v>
      </c>
      <c r="C647" s="139" t="str">
        <f>'제품 추가'!AC644</f>
        <v>SUGOLD</v>
      </c>
      <c r="D647" s="138">
        <f>IF($D$2="주말",INDEX(표5[#All],MATCH(C647,표5[[#All],[잉크]],0),18)+INDEX(표5[#All],MATCH(C647,표5[[#All],[잉크]],0),21),INDEX(표5[#All],MATCH(C647,표5[[#All],[잉크]],0),MATCH($D$2,표5[#Headers],0)+1))</f>
        <v>0</v>
      </c>
      <c r="E647" s="138">
        <f>IF($D$2="주말",INDEX(표5[#All],MATCH(C647,표5[[#All],[잉크]],0),19)+INDEX(표5[#All],MATCH(C647,표5[[#All],[잉크]],0),22),INDEX(표5[#All],MATCH(C647,표5[[#All],[잉크]],0),MATCH($D$2,표5[#Headers],0)+2))</f>
        <v>0</v>
      </c>
    </row>
    <row r="648" spans="2:5" ht="16.5" hidden="1" customHeight="1" x14ac:dyDescent="0.3">
      <c r="B648" s="56">
        <f t="shared" si="10"/>
        <v>2</v>
      </c>
      <c r="C648" s="139" t="str">
        <f>'제품 추가'!AC645</f>
        <v>TIRAMISU</v>
      </c>
      <c r="D648" s="138">
        <f>IF($D$2="주말",INDEX(표5[#All],MATCH(C648,표5[[#All],[잉크]],0),18)+INDEX(표5[#All],MATCH(C648,표5[[#All],[잉크]],0),21),INDEX(표5[#All],MATCH(C648,표5[[#All],[잉크]],0),MATCH($D$2,표5[#Headers],0)+1))</f>
        <v>0</v>
      </c>
      <c r="E648" s="138">
        <f>IF($D$2="주말",INDEX(표5[#All],MATCH(C648,표5[[#All],[잉크]],0),19)+INDEX(표5[#All],MATCH(C648,표5[[#All],[잉크]],0),22),INDEX(표5[#All],MATCH(C648,표5[[#All],[잉크]],0),MATCH($D$2,표5[#Headers],0)+2))</f>
        <v>2</v>
      </c>
    </row>
    <row r="649" spans="2:5" ht="16.5" hidden="1" customHeight="1" x14ac:dyDescent="0.3">
      <c r="B649" s="56">
        <f t="shared" si="10"/>
        <v>2</v>
      </c>
      <c r="C649" s="139" t="str">
        <f>'제품 추가'!AC646</f>
        <v>GROOT</v>
      </c>
      <c r="D649" s="138">
        <f>IF($D$2="주말",INDEX(표5[#All],MATCH(C649,표5[[#All],[잉크]],0),18)+INDEX(표5[#All],MATCH(C649,표5[[#All],[잉크]],0),21),INDEX(표5[#All],MATCH(C649,표5[[#All],[잉크]],0),MATCH($D$2,표5[#Headers],0)+1))</f>
        <v>2</v>
      </c>
      <c r="E649" s="138">
        <f>IF($D$2="주말",INDEX(표5[#All],MATCH(C649,표5[[#All],[잉크]],0),19)+INDEX(표5[#All],MATCH(C649,표5[[#All],[잉크]],0),22),INDEX(표5[#All],MATCH(C649,표5[[#All],[잉크]],0),MATCH($D$2,표5[#Headers],0)+2))</f>
        <v>0</v>
      </c>
    </row>
    <row r="650" spans="2:5" ht="16.5" hidden="1" customHeight="1" x14ac:dyDescent="0.3">
      <c r="B650" s="56">
        <f t="shared" si="10"/>
        <v>2</v>
      </c>
      <c r="C650" s="139" t="str">
        <f>'제품 추가'!AC647</f>
        <v>GAMORA</v>
      </c>
      <c r="D650" s="138">
        <f>IF($D$2="주말",INDEX(표5[#All],MATCH(C650,표5[[#All],[잉크]],0),18)+INDEX(표5[#All],MATCH(C650,표5[[#All],[잉크]],0),21),INDEX(표5[#All],MATCH(C650,표5[[#All],[잉크]],0),MATCH($D$2,표5[#Headers],0)+1))</f>
        <v>2</v>
      </c>
      <c r="E650" s="138">
        <f>IF($D$2="주말",INDEX(표5[#All],MATCH(C650,표5[[#All],[잉크]],0),19)+INDEX(표5[#All],MATCH(C650,표5[[#All],[잉크]],0),22),INDEX(표5[#All],MATCH(C650,표5[[#All],[잉크]],0),MATCH($D$2,표5[#Headers],0)+2))</f>
        <v>0</v>
      </c>
    </row>
    <row r="651" spans="2:5" ht="16.5" hidden="1" customHeight="1" x14ac:dyDescent="0.3">
      <c r="B651" s="56">
        <f t="shared" si="10"/>
        <v>0</v>
      </c>
      <c r="C651" s="139" t="e">
        <f>'제품 추가'!#REF!</f>
        <v>#REF!</v>
      </c>
      <c r="D651" s="138" t="e">
        <f>IF($D$2="주말",INDEX(표5[#All],MATCH(C651,표5[[#All],[잉크]],0),18)+INDEX(표5[#All],MATCH(C651,표5[[#All],[잉크]],0),21),INDEX(표5[#All],MATCH(C651,표5[[#All],[잉크]],0),MATCH($D$2,표5[#Headers],0)+1))</f>
        <v>#REF!</v>
      </c>
      <c r="E651" s="138" t="e">
        <f>IF($D$2="주말",INDEX(표5[#All],MATCH(C651,표5[[#All],[잉크]],0),19)+INDEX(표5[#All],MATCH(C651,표5[[#All],[잉크]],0),22),INDEX(표5[#All],MATCH(C651,표5[[#All],[잉크]],0),MATCH($D$2,표5[#Headers],0)+2))</f>
        <v>#REF!</v>
      </c>
    </row>
    <row r="652" spans="2:5" ht="16.5" customHeight="1" x14ac:dyDescent="0.3">
      <c r="B652" s="56">
        <f t="shared" si="10"/>
        <v>0</v>
      </c>
      <c r="C652" s="139" t="str">
        <f>'제품 추가'!AC742</f>
        <v>PIANO</v>
      </c>
      <c r="D652" s="138">
        <f>IF($D$2="주말",INDEX(표5[#All],MATCH(C652,표5[[#All],[잉크]],0),18)+INDEX(표5[#All],MATCH(C652,표5[[#All],[잉크]],0),21),INDEX(표5[#All],MATCH(C652,표5[[#All],[잉크]],0),MATCH($D$2,표5[#Headers],0)+1))</f>
        <v>0</v>
      </c>
      <c r="E652" s="138">
        <f>IF($D$2="주말",INDEX(표5[#All],MATCH(C652,표5[[#All],[잉크]],0),19)+INDEX(표5[#All],MATCH(C652,표5[[#All],[잉크]],0),22),INDEX(표5[#All],MATCH(C652,표5[[#All],[잉크]],0),MATCH($D$2,표5[#Headers],0)+2))</f>
        <v>0</v>
      </c>
    </row>
    <row r="653" spans="2:5" ht="16.5" customHeight="1" x14ac:dyDescent="0.3">
      <c r="B653" s="56">
        <f t="shared" si="10"/>
        <v>0</v>
      </c>
      <c r="C653" s="139" t="str">
        <f>'제품 추가'!AC1043</f>
        <v>PONCE</v>
      </c>
      <c r="D653" s="138">
        <f>IF($D$2="주말",INDEX(표5[#All],MATCH(C653,표5[[#All],[잉크]],0),18)+INDEX(표5[#All],MATCH(C653,표5[[#All],[잉크]],0),21),INDEX(표5[#All],MATCH(C653,표5[[#All],[잉크]],0),MATCH($D$2,표5[#Headers],0)+1))</f>
        <v>0</v>
      </c>
      <c r="E653" s="138">
        <f>IF($D$2="주말",INDEX(표5[#All],MATCH(C653,표5[[#All],[잉크]],0),19)+INDEX(표5[#All],MATCH(C653,표5[[#All],[잉크]],0),22),INDEX(표5[#All],MATCH(C653,표5[[#All],[잉크]],0),MATCH($D$2,표5[#Headers],0)+2))</f>
        <v>0</v>
      </c>
    </row>
    <row r="654" spans="2:5" ht="16.5" customHeight="1" x14ac:dyDescent="0.3">
      <c r="B654" s="56">
        <f t="shared" si="10"/>
        <v>0</v>
      </c>
      <c r="C654" s="139" t="str">
        <f>'제품 추가'!AC388</f>
        <v>POTATO</v>
      </c>
      <c r="D654" s="138">
        <f>IF($D$2="주말",INDEX(표5[#All],MATCH(C654,표5[[#All],[잉크]],0),18)+INDEX(표5[#All],MATCH(C654,표5[[#All],[잉크]],0),21),INDEX(표5[#All],MATCH(C654,표5[[#All],[잉크]],0),MATCH($D$2,표5[#Headers],0)+1))</f>
        <v>0</v>
      </c>
      <c r="E654" s="138">
        <f>IF($D$2="주말",INDEX(표5[#All],MATCH(C654,표5[[#All],[잉크]],0),19)+INDEX(표5[#All],MATCH(C654,표5[[#All],[잉크]],0),22),INDEX(표5[#All],MATCH(C654,표5[[#All],[잉크]],0),MATCH($D$2,표5[#Headers],0)+2))</f>
        <v>0</v>
      </c>
    </row>
    <row r="655" spans="2:5" ht="16.5" hidden="1" customHeight="1" x14ac:dyDescent="0.3">
      <c r="B655" s="56">
        <f t="shared" si="10"/>
        <v>0</v>
      </c>
      <c r="C655" s="139" t="str">
        <f>'제품 추가'!AC652</f>
        <v>GALCHI</v>
      </c>
      <c r="D655" s="138">
        <f>IF($D$2="주말",INDEX(표5[#All],MATCH(C655,표5[[#All],[잉크]],0),18)+INDEX(표5[#All],MATCH(C655,표5[[#All],[잉크]],0),21),INDEX(표5[#All],MATCH(C655,표5[[#All],[잉크]],0),MATCH($D$2,표5[#Headers],0)+1))</f>
        <v>0</v>
      </c>
      <c r="E655" s="138">
        <f>IF($D$2="주말",INDEX(표5[#All],MATCH(C655,표5[[#All],[잉크]],0),19)+INDEX(표5[#All],MATCH(C655,표5[[#All],[잉크]],0),22),INDEX(표5[#All],MATCH(C655,표5[[#All],[잉크]],0),MATCH($D$2,표5[#Headers],0)+2))</f>
        <v>0</v>
      </c>
    </row>
    <row r="656" spans="2:5" hidden="1" x14ac:dyDescent="0.3">
      <c r="B656" s="56">
        <f t="shared" ref="B656:B719" si="11">IFERROR(SUM(D656:E656),0)</f>
        <v>0</v>
      </c>
      <c r="C656" s="139" t="str">
        <f>'제품 추가'!AC653</f>
        <v>NALCHI</v>
      </c>
      <c r="D656" s="138">
        <f>IF($D$2="주말",INDEX(표5[#All],MATCH(C656,표5[[#All],[잉크]],0),18)+INDEX(표5[#All],MATCH(C656,표5[[#All],[잉크]],0),21),INDEX(표5[#All],MATCH(C656,표5[[#All],[잉크]],0),MATCH($D$2,표5[#Headers],0)+1))</f>
        <v>0</v>
      </c>
      <c r="E656" s="138">
        <f>IF($D$2="주말",INDEX(표5[#All],MATCH(C656,표5[[#All],[잉크]],0),19)+INDEX(표5[#All],MATCH(C656,표5[[#All],[잉크]],0),22),INDEX(표5[#All],MATCH(C656,표5[[#All],[잉크]],0),MATCH($D$2,표5[#Headers],0)+2))</f>
        <v>0</v>
      </c>
    </row>
    <row r="657" spans="2:5" hidden="1" x14ac:dyDescent="0.3">
      <c r="B657" s="56">
        <f t="shared" si="11"/>
        <v>0</v>
      </c>
      <c r="C657" s="139" t="str">
        <f>'제품 추가'!AC654</f>
        <v>DBMUD</v>
      </c>
      <c r="D657" s="138">
        <f>IF($D$2="주말",INDEX(표5[#All],MATCH(C657,표5[[#All],[잉크]],0),18)+INDEX(표5[#All],MATCH(C657,표5[[#All],[잉크]],0),21),INDEX(표5[#All],MATCH(C657,표5[[#All],[잉크]],0),MATCH($D$2,표5[#Headers],0)+1))</f>
        <v>0</v>
      </c>
      <c r="E657" s="138">
        <f>IF($D$2="주말",INDEX(표5[#All],MATCH(C657,표5[[#All],[잉크]],0),19)+INDEX(표5[#All],MATCH(C657,표5[[#All],[잉크]],0),22),INDEX(표5[#All],MATCH(C657,표5[[#All],[잉크]],0),MATCH($D$2,표5[#Headers],0)+2))</f>
        <v>0</v>
      </c>
    </row>
    <row r="658" spans="2:5" ht="16.5" hidden="1" customHeight="1" x14ac:dyDescent="0.3">
      <c r="B658" s="56">
        <f t="shared" si="11"/>
        <v>0</v>
      </c>
      <c r="C658" s="139" t="str">
        <f>'제품 추가'!AC655</f>
        <v>DBFAWN</v>
      </c>
      <c r="D658" s="138">
        <f>IF($D$2="주말",INDEX(표5[#All],MATCH(C658,표5[[#All],[잉크]],0),18)+INDEX(표5[#All],MATCH(C658,표5[[#All],[잉크]],0),21),INDEX(표5[#All],MATCH(C658,표5[[#All],[잉크]],0),MATCH($D$2,표5[#Headers],0)+1))</f>
        <v>0</v>
      </c>
      <c r="E658" s="138">
        <f>IF($D$2="주말",INDEX(표5[#All],MATCH(C658,표5[[#All],[잉크]],0),19)+INDEX(표5[#All],MATCH(C658,표5[[#All],[잉크]],0),22),INDEX(표5[#All],MATCH(C658,표5[[#All],[잉크]],0),MATCH($D$2,표5[#Headers],0)+2))</f>
        <v>0</v>
      </c>
    </row>
    <row r="659" spans="2:5" ht="16.5" hidden="1" customHeight="1" x14ac:dyDescent="0.3">
      <c r="B659" s="56">
        <f t="shared" si="11"/>
        <v>0</v>
      </c>
      <c r="C659" s="139" t="str">
        <f>'제품 추가'!AC656</f>
        <v>MANCITY</v>
      </c>
      <c r="D659" s="138">
        <f>IF($D$2="주말",INDEX(표5[#All],MATCH(C659,표5[[#All],[잉크]],0),18)+INDEX(표5[#All],MATCH(C659,표5[[#All],[잉크]],0),21),INDEX(표5[#All],MATCH(C659,표5[[#All],[잉크]],0),MATCH($D$2,표5[#Headers],0)+1))</f>
        <v>0</v>
      </c>
      <c r="E659" s="138">
        <f>IF($D$2="주말",INDEX(표5[#All],MATCH(C659,표5[[#All],[잉크]],0),19)+INDEX(표5[#All],MATCH(C659,표5[[#All],[잉크]],0),22),INDEX(표5[#All],MATCH(C659,표5[[#All],[잉크]],0),MATCH($D$2,표5[#Headers],0)+2))</f>
        <v>0</v>
      </c>
    </row>
    <row r="660" spans="2:5" hidden="1" x14ac:dyDescent="0.3">
      <c r="B660" s="56">
        <f t="shared" si="11"/>
        <v>0</v>
      </c>
      <c r="C660" s="139" t="str">
        <f>'제품 추가'!AC657</f>
        <v>CHELSEA</v>
      </c>
      <c r="D660" s="138">
        <f>IF($D$2="주말",INDEX(표5[#All],MATCH(C660,표5[[#All],[잉크]],0),18)+INDEX(표5[#All],MATCH(C660,표5[[#All],[잉크]],0),21),INDEX(표5[#All],MATCH(C660,표5[[#All],[잉크]],0),MATCH($D$2,표5[#Headers],0)+1))</f>
        <v>0</v>
      </c>
      <c r="E660" s="138">
        <f>IF($D$2="주말",INDEX(표5[#All],MATCH(C660,표5[[#All],[잉크]],0),19)+INDEX(표5[#All],MATCH(C660,표5[[#All],[잉크]],0),22),INDEX(표5[#All],MATCH(C660,표5[[#All],[잉크]],0),MATCH($D$2,표5[#Headers],0)+2))</f>
        <v>0</v>
      </c>
    </row>
    <row r="661" spans="2:5" ht="16.5" hidden="1" customHeight="1" x14ac:dyDescent="0.3">
      <c r="B661" s="56">
        <f t="shared" si="11"/>
        <v>0</v>
      </c>
      <c r="C661" s="139" t="str">
        <f>'제품 추가'!AC658</f>
        <v>EVERTON</v>
      </c>
      <c r="D661" s="138">
        <f>IF($D$2="주말",INDEX(표5[#All],MATCH(C661,표5[[#All],[잉크]],0),18)+INDEX(표5[#All],MATCH(C661,표5[[#All],[잉크]],0),21),INDEX(표5[#All],MATCH(C661,표5[[#All],[잉크]],0),MATCH($D$2,표5[#Headers],0)+1))</f>
        <v>0</v>
      </c>
      <c r="E661" s="138">
        <f>IF($D$2="주말",INDEX(표5[#All],MATCH(C661,표5[[#All],[잉크]],0),19)+INDEX(표5[#All],MATCH(C661,표5[[#All],[잉크]],0),22),INDEX(표5[#All],MATCH(C661,표5[[#All],[잉크]],0),MATCH($D$2,표5[#Headers],0)+2))</f>
        <v>0</v>
      </c>
    </row>
    <row r="662" spans="2:5" ht="16.5" hidden="1" customHeight="1" x14ac:dyDescent="0.3">
      <c r="B662" s="56">
        <f t="shared" si="11"/>
        <v>1</v>
      </c>
      <c r="C662" s="139" t="str">
        <f>'제품 추가'!AC377</f>
        <v>PIRATE</v>
      </c>
      <c r="D662" s="138">
        <f>IF($D$2="주말",INDEX(표5[#All],MATCH(C662,표5[[#All],[잉크]],0),18)+INDEX(표5[#All],MATCH(C662,표5[[#All],[잉크]],0),21),INDEX(표5[#All],MATCH(C662,표5[[#All],[잉크]],0),MATCH($D$2,표5[#Headers],0)+1))</f>
        <v>0</v>
      </c>
      <c r="E662" s="138">
        <f>IF($D$2="주말",INDEX(표5[#All],MATCH(C662,표5[[#All],[잉크]],0),19)+INDEX(표5[#All],MATCH(C662,표5[[#All],[잉크]],0),22),INDEX(표5[#All],MATCH(C662,표5[[#All],[잉크]],0),MATCH($D$2,표5[#Headers],0)+2))</f>
        <v>1</v>
      </c>
    </row>
    <row r="663" spans="2:5" ht="16.5" customHeight="1" x14ac:dyDescent="0.3">
      <c r="B663" s="56">
        <f t="shared" si="11"/>
        <v>0</v>
      </c>
      <c r="C663" s="139" t="str">
        <f>'제품 추가'!AC403</f>
        <v>RAVEN</v>
      </c>
      <c r="D663" s="138">
        <f>IF($D$2="주말",INDEX(표5[#All],MATCH(C663,표5[[#All],[잉크]],0),18)+INDEX(표5[#All],MATCH(C663,표5[[#All],[잉크]],0),21),INDEX(표5[#All],MATCH(C663,표5[[#All],[잉크]],0),MATCH($D$2,표5[#Headers],0)+1))</f>
        <v>0</v>
      </c>
      <c r="E663" s="138">
        <f>IF($D$2="주말",INDEX(표5[#All],MATCH(C663,표5[[#All],[잉크]],0),19)+INDEX(표5[#All],MATCH(C663,표5[[#All],[잉크]],0),22),INDEX(표5[#All],MATCH(C663,표5[[#All],[잉크]],0),MATCH($D$2,표5[#Headers],0)+2))</f>
        <v>0</v>
      </c>
    </row>
    <row r="664" spans="2:5" ht="16.5" hidden="1" customHeight="1" x14ac:dyDescent="0.3">
      <c r="B664" s="56">
        <f t="shared" si="11"/>
        <v>0</v>
      </c>
      <c r="C664" s="139" t="str">
        <f>'제품 추가'!AC661</f>
        <v>SHARK</v>
      </c>
      <c r="D664" s="138">
        <f>IF($D$2="주말",INDEX(표5[#All],MATCH(C664,표5[[#All],[잉크]],0),18)+INDEX(표5[#All],MATCH(C664,표5[[#All],[잉크]],0),21),INDEX(표5[#All],MATCH(C664,표5[[#All],[잉크]],0),MATCH($D$2,표5[#Headers],0)+1))</f>
        <v>0</v>
      </c>
      <c r="E664" s="138">
        <f>IF($D$2="주말",INDEX(표5[#All],MATCH(C664,표5[[#All],[잉크]],0),19)+INDEX(표5[#All],MATCH(C664,표5[[#All],[잉크]],0),22),INDEX(표5[#All],MATCH(C664,표5[[#All],[잉크]],0),MATCH($D$2,표5[#Headers],0)+2))</f>
        <v>0</v>
      </c>
    </row>
    <row r="665" spans="2:5" ht="16.5" hidden="1" customHeight="1" x14ac:dyDescent="0.3">
      <c r="B665" s="56">
        <f t="shared" si="11"/>
        <v>0</v>
      </c>
      <c r="C665" s="139" t="str">
        <f>'제품 추가'!AC662</f>
        <v>BUNNY</v>
      </c>
      <c r="D665" s="138">
        <f>IF($D$2="주말",INDEX(표5[#All],MATCH(C665,표5[[#All],[잉크]],0),18)+INDEX(표5[#All],MATCH(C665,표5[[#All],[잉크]],0),21),INDEX(표5[#All],MATCH(C665,표5[[#All],[잉크]],0),MATCH($D$2,표5[#Headers],0)+1))</f>
        <v>0</v>
      </c>
      <c r="E665" s="138">
        <f>IF($D$2="주말",INDEX(표5[#All],MATCH(C665,표5[[#All],[잉크]],0),19)+INDEX(표5[#All],MATCH(C665,표5[[#All],[잉크]],0),22),INDEX(표5[#All],MATCH(C665,표5[[#All],[잉크]],0),MATCH($D$2,표5[#Headers],0)+2))</f>
        <v>0</v>
      </c>
    </row>
    <row r="666" spans="2:5" ht="16.5" hidden="1" customHeight="1" x14ac:dyDescent="0.3">
      <c r="B666" s="56">
        <f t="shared" si="11"/>
        <v>0</v>
      </c>
      <c r="C666" s="139" t="str">
        <f>'제품 추가'!AC663</f>
        <v>POGBA</v>
      </c>
      <c r="D666" s="138">
        <f>IF($D$2="주말",INDEX(표5[#All],MATCH(C666,표5[[#All],[잉크]],0),18)+INDEX(표5[#All],MATCH(C666,표5[[#All],[잉크]],0),21),INDEX(표5[#All],MATCH(C666,표5[[#All],[잉크]],0),MATCH($D$2,표5[#Headers],0)+1))</f>
        <v>0</v>
      </c>
      <c r="E666" s="138">
        <f>IF($D$2="주말",INDEX(표5[#All],MATCH(C666,표5[[#All],[잉크]],0),19)+INDEX(표5[#All],MATCH(C666,표5[[#All],[잉크]],0),22),INDEX(표5[#All],MATCH(C666,표5[[#All],[잉크]],0),MATCH($D$2,표5[#Headers],0)+2))</f>
        <v>0</v>
      </c>
    </row>
    <row r="667" spans="2:5" ht="16.5" hidden="1" customHeight="1" x14ac:dyDescent="0.3">
      <c r="B667" s="56">
        <f t="shared" si="11"/>
        <v>0</v>
      </c>
      <c r="C667" s="139" t="str">
        <f>'제품 추가'!AC664</f>
        <v>BALMOND</v>
      </c>
      <c r="D667" s="138">
        <f>IF($D$2="주말",INDEX(표5[#All],MATCH(C667,표5[[#All],[잉크]],0),18)+INDEX(표5[#All],MATCH(C667,표5[[#All],[잉크]],0),21),INDEX(표5[#All],MATCH(C667,표5[[#All],[잉크]],0),MATCH($D$2,표5[#Headers],0)+1))</f>
        <v>0</v>
      </c>
      <c r="E667" s="138">
        <f>IF($D$2="주말",INDEX(표5[#All],MATCH(C667,표5[[#All],[잉크]],0),19)+INDEX(표5[#All],MATCH(C667,표5[[#All],[잉크]],0),22),INDEX(표5[#All],MATCH(C667,표5[[#All],[잉크]],0),MATCH($D$2,표5[#Headers],0)+2))</f>
        <v>0</v>
      </c>
    </row>
    <row r="668" spans="2:5" ht="16.5" hidden="1" customHeight="1" x14ac:dyDescent="0.3">
      <c r="B668" s="56">
        <f t="shared" si="11"/>
        <v>0</v>
      </c>
      <c r="C668" s="139" t="str">
        <f>'제품 추가'!AC665</f>
        <v>DROGBA</v>
      </c>
      <c r="D668" s="138">
        <f>IF($D$2="주말",INDEX(표5[#All],MATCH(C668,표5[[#All],[잉크]],0),18)+INDEX(표5[#All],MATCH(C668,표5[[#All],[잉크]],0),21),INDEX(표5[#All],MATCH(C668,표5[[#All],[잉크]],0),MATCH($D$2,표5[#Headers],0)+1))</f>
        <v>0</v>
      </c>
      <c r="E668" s="138">
        <f>IF($D$2="주말",INDEX(표5[#All],MATCH(C668,표5[[#All],[잉크]],0),19)+INDEX(표5[#All],MATCH(C668,표5[[#All],[잉크]],0),22),INDEX(표5[#All],MATCH(C668,표5[[#All],[잉크]],0),MATCH($D$2,표5[#Headers],0)+2))</f>
        <v>0</v>
      </c>
    </row>
    <row r="669" spans="2:5" ht="16.5" hidden="1" customHeight="1" x14ac:dyDescent="0.3">
      <c r="B669" s="56">
        <f t="shared" si="11"/>
        <v>0</v>
      </c>
      <c r="C669" s="139" t="str">
        <f>'제품 추가'!AC666</f>
        <v>ESSIEN</v>
      </c>
      <c r="D669" s="138">
        <f>IF($D$2="주말",INDEX(표5[#All],MATCH(C669,표5[[#All],[잉크]],0),18)+INDEX(표5[#All],MATCH(C669,표5[[#All],[잉크]],0),21),INDEX(표5[#All],MATCH(C669,표5[[#All],[잉크]],0),MATCH($D$2,표5[#Headers],0)+1))</f>
        <v>0</v>
      </c>
      <c r="E669" s="138">
        <f>IF($D$2="주말",INDEX(표5[#All],MATCH(C669,표5[[#All],[잉크]],0),19)+INDEX(표5[#All],MATCH(C669,표5[[#All],[잉크]],0),22),INDEX(표5[#All],MATCH(C669,표5[[#All],[잉크]],0),MATCH($D$2,표5[#Headers],0)+2))</f>
        <v>0</v>
      </c>
    </row>
    <row r="670" spans="2:5" ht="16.5" hidden="1" customHeight="1" x14ac:dyDescent="0.3">
      <c r="B670" s="56">
        <f t="shared" si="11"/>
        <v>0</v>
      </c>
      <c r="C670" s="139" t="str">
        <f>'제품 추가'!AC667</f>
        <v>LAMPARD</v>
      </c>
      <c r="D670" s="138">
        <f>IF($D$2="주말",INDEX(표5[#All],MATCH(C670,표5[[#All],[잉크]],0),18)+INDEX(표5[#All],MATCH(C670,표5[[#All],[잉크]],0),21),INDEX(표5[#All],MATCH(C670,표5[[#All],[잉크]],0),MATCH($D$2,표5[#Headers],0)+1))</f>
        <v>0</v>
      </c>
      <c r="E670" s="138">
        <f>IF($D$2="주말",INDEX(표5[#All],MATCH(C670,표5[[#All],[잉크]],0),19)+INDEX(표5[#All],MATCH(C670,표5[[#All],[잉크]],0),22),INDEX(표5[#All],MATCH(C670,표5[[#All],[잉크]],0),MATCH($D$2,표5[#Headers],0)+2))</f>
        <v>0</v>
      </c>
    </row>
    <row r="671" spans="2:5" ht="16.5" hidden="1" customHeight="1" x14ac:dyDescent="0.3">
      <c r="B671" s="56">
        <f t="shared" si="11"/>
        <v>0</v>
      </c>
      <c r="C671" s="139" t="str">
        <f>'제품 추가'!AC668</f>
        <v>GERRARD</v>
      </c>
      <c r="D671" s="138">
        <f>IF($D$2="주말",INDEX(표5[#All],MATCH(C671,표5[[#All],[잉크]],0),18)+INDEX(표5[#All],MATCH(C671,표5[[#All],[잉크]],0),21),INDEX(표5[#All],MATCH(C671,표5[[#All],[잉크]],0),MATCH($D$2,표5[#Headers],0)+1))</f>
        <v>0</v>
      </c>
      <c r="E671" s="138">
        <f>IF($D$2="주말",INDEX(표5[#All],MATCH(C671,표5[[#All],[잉크]],0),19)+INDEX(표5[#All],MATCH(C671,표5[[#All],[잉크]],0),22),INDEX(표5[#All],MATCH(C671,표5[[#All],[잉크]],0),MATCH($D$2,표5[#Headers],0)+2))</f>
        <v>0</v>
      </c>
    </row>
    <row r="672" spans="2:5" ht="16.5" hidden="1" customHeight="1" x14ac:dyDescent="0.3">
      <c r="B672" s="56">
        <f t="shared" si="11"/>
        <v>2</v>
      </c>
      <c r="C672" s="139" t="str">
        <f>'제품 추가'!AC669</f>
        <v>MESSI</v>
      </c>
      <c r="D672" s="138">
        <f>IF($D$2="주말",INDEX(표5[#All],MATCH(C672,표5[[#All],[잉크]],0),18)+INDEX(표5[#All],MATCH(C672,표5[[#All],[잉크]],0),21),INDEX(표5[#All],MATCH(C672,표5[[#All],[잉크]],0),MATCH($D$2,표5[#Headers],0)+1))</f>
        <v>0</v>
      </c>
      <c r="E672" s="138">
        <f>IF($D$2="주말",INDEX(표5[#All],MATCH(C672,표5[[#All],[잉크]],0),19)+INDEX(표5[#All],MATCH(C672,표5[[#All],[잉크]],0),22),INDEX(표5[#All],MATCH(C672,표5[[#All],[잉크]],0),MATCH($D$2,표5[#Headers],0)+2))</f>
        <v>2</v>
      </c>
    </row>
    <row r="673" spans="2:5" hidden="1" x14ac:dyDescent="0.3">
      <c r="B673" s="56">
        <f t="shared" si="11"/>
        <v>2</v>
      </c>
      <c r="C673" s="139" t="str">
        <f>'제품 추가'!AC670</f>
        <v>NEYMAR</v>
      </c>
      <c r="D673" s="138">
        <f>IF($D$2="주말",INDEX(표5[#All],MATCH(C673,표5[[#All],[잉크]],0),18)+INDEX(표5[#All],MATCH(C673,표5[[#All],[잉크]],0),21),INDEX(표5[#All],MATCH(C673,표5[[#All],[잉크]],0),MATCH($D$2,표5[#Headers],0)+1))</f>
        <v>0</v>
      </c>
      <c r="E673" s="138">
        <f>IF($D$2="주말",INDEX(표5[#All],MATCH(C673,표5[[#All],[잉크]],0),19)+INDEX(표5[#All],MATCH(C673,표5[[#All],[잉크]],0),22),INDEX(표5[#All],MATCH(C673,표5[[#All],[잉크]],0),MATCH($D$2,표5[#Headers],0)+2))</f>
        <v>2</v>
      </c>
    </row>
    <row r="674" spans="2:5" hidden="1" x14ac:dyDescent="0.3">
      <c r="B674" s="56">
        <f t="shared" si="11"/>
        <v>2</v>
      </c>
      <c r="C674" s="139" t="str">
        <f>'제품 추가'!AC671</f>
        <v>SUAREZ</v>
      </c>
      <c r="D674" s="138">
        <f>IF($D$2="주말",INDEX(표5[#All],MATCH(C674,표5[[#All],[잉크]],0),18)+INDEX(표5[#All],MATCH(C674,표5[[#All],[잉크]],0),21),INDEX(표5[#All],MATCH(C674,표5[[#All],[잉크]],0),MATCH($D$2,표5[#Headers],0)+1))</f>
        <v>0</v>
      </c>
      <c r="E674" s="138">
        <f>IF($D$2="주말",INDEX(표5[#All],MATCH(C674,표5[[#All],[잉크]],0),19)+INDEX(표5[#All],MATCH(C674,표5[[#All],[잉크]],0),22),INDEX(표5[#All],MATCH(C674,표5[[#All],[잉크]],0),MATCH($D$2,표5[#Headers],0)+2))</f>
        <v>2</v>
      </c>
    </row>
    <row r="675" spans="2:5" hidden="1" x14ac:dyDescent="0.3">
      <c r="B675" s="56">
        <f t="shared" si="11"/>
        <v>0</v>
      </c>
      <c r="C675" s="139" t="str">
        <f>'제품 추가'!AC672</f>
        <v>SHIN</v>
      </c>
      <c r="D675" s="138">
        <f>IF($D$2="주말",INDEX(표5[#All],MATCH(C675,표5[[#All],[잉크]],0),18)+INDEX(표5[#All],MATCH(C675,표5[[#All],[잉크]],0),21),INDEX(표5[#All],MATCH(C675,표5[[#All],[잉크]],0),MATCH($D$2,표5[#Headers],0)+1))</f>
        <v>0</v>
      </c>
      <c r="E675" s="138">
        <f>IF($D$2="주말",INDEX(표5[#All],MATCH(C675,표5[[#All],[잉크]],0),19)+INDEX(표5[#All],MATCH(C675,표5[[#All],[잉크]],0),22),INDEX(표5[#All],MATCH(C675,표5[[#All],[잉크]],0),MATCH($D$2,표5[#Headers],0)+2))</f>
        <v>0</v>
      </c>
    </row>
    <row r="676" spans="2:5" ht="16.5" hidden="1" customHeight="1" x14ac:dyDescent="0.3">
      <c r="B676" s="56">
        <f t="shared" si="11"/>
        <v>0</v>
      </c>
      <c r="C676" s="139" t="str">
        <f>'제품 추가'!AC673</f>
        <v>HWA</v>
      </c>
      <c r="D676" s="138">
        <f>IF($D$2="주말",INDEX(표5[#All],MATCH(C676,표5[[#All],[잉크]],0),18)+INDEX(표5[#All],MATCH(C676,표5[[#All],[잉크]],0),21),INDEX(표5[#All],MATCH(C676,표5[[#All],[잉크]],0),MATCH($D$2,표5[#Headers],0)+1))</f>
        <v>0</v>
      </c>
      <c r="E676" s="138">
        <f>IF($D$2="주말",INDEX(표5[#All],MATCH(C676,표5[[#All],[잉크]],0),19)+INDEX(표5[#All],MATCH(C676,표5[[#All],[잉크]],0),22),INDEX(표5[#All],MATCH(C676,표5[[#All],[잉크]],0),MATCH($D$2,표5[#Headers],0)+2))</f>
        <v>0</v>
      </c>
    </row>
    <row r="677" spans="2:5" ht="16.5" hidden="1" customHeight="1" x14ac:dyDescent="0.3">
      <c r="B677" s="56">
        <f t="shared" si="11"/>
        <v>0</v>
      </c>
      <c r="C677" s="139" t="str">
        <f>'제품 추가'!AC674</f>
        <v>NABULA</v>
      </c>
      <c r="D677" s="138">
        <f>IF($D$2="주말",INDEX(표5[#All],MATCH(C677,표5[[#All],[잉크]],0),18)+INDEX(표5[#All],MATCH(C677,표5[[#All],[잉크]],0),21),INDEX(표5[#All],MATCH(C677,표5[[#All],[잉크]],0),MATCH($D$2,표5[#Headers],0)+1))</f>
        <v>0</v>
      </c>
      <c r="E677" s="138">
        <f>IF($D$2="주말",INDEX(표5[#All],MATCH(C677,표5[[#All],[잉크]],0),19)+INDEX(표5[#All],MATCH(C677,표5[[#All],[잉크]],0),22),INDEX(표5[#All],MATCH(C677,표5[[#All],[잉크]],0),MATCH($D$2,표5[#Headers],0)+2))</f>
        <v>0</v>
      </c>
    </row>
    <row r="678" spans="2:5" ht="16.5" hidden="1" customHeight="1" x14ac:dyDescent="0.3">
      <c r="B678" s="56">
        <f t="shared" si="11"/>
        <v>0</v>
      </c>
      <c r="C678" s="139" t="str">
        <f>'제품 추가'!AC675</f>
        <v>DISNEY</v>
      </c>
      <c r="D678" s="138">
        <f>IF($D$2="주말",INDEX(표5[#All],MATCH(C678,표5[[#All],[잉크]],0),18)+INDEX(표5[#All],MATCH(C678,표5[[#All],[잉크]],0),21),INDEX(표5[#All],MATCH(C678,표5[[#All],[잉크]],0),MATCH($D$2,표5[#Headers],0)+1))</f>
        <v>0</v>
      </c>
      <c r="E678" s="138">
        <f>IF($D$2="주말",INDEX(표5[#All],MATCH(C678,표5[[#All],[잉크]],0),19)+INDEX(표5[#All],MATCH(C678,표5[[#All],[잉크]],0),22),INDEX(표5[#All],MATCH(C678,표5[[#All],[잉크]],0),MATCH($D$2,표5[#Headers],0)+2))</f>
        <v>0</v>
      </c>
    </row>
    <row r="679" spans="2:5" ht="16.5" hidden="1" customHeight="1" x14ac:dyDescent="0.3">
      <c r="B679" s="56">
        <f t="shared" si="11"/>
        <v>0</v>
      </c>
      <c r="C679" s="139" t="str">
        <f>'제품 추가'!AC676</f>
        <v>MOVING</v>
      </c>
      <c r="D679" s="138">
        <f>IF($D$2="주말",INDEX(표5[#All],MATCH(C679,표5[[#All],[잉크]],0),18)+INDEX(표5[#All],MATCH(C679,표5[[#All],[잉크]],0),21),INDEX(표5[#All],MATCH(C679,표5[[#All],[잉크]],0),MATCH($D$2,표5[#Headers],0)+1))</f>
        <v>0</v>
      </c>
      <c r="E679" s="138">
        <f>IF($D$2="주말",INDEX(표5[#All],MATCH(C679,표5[[#All],[잉크]],0),19)+INDEX(표5[#All],MATCH(C679,표5[[#All],[잉크]],0),22),INDEX(표5[#All],MATCH(C679,표5[[#All],[잉크]],0),MATCH($D$2,표5[#Headers],0)+2))</f>
        <v>0</v>
      </c>
    </row>
    <row r="680" spans="2:5" hidden="1" x14ac:dyDescent="0.3">
      <c r="B680" s="56">
        <f t="shared" si="11"/>
        <v>0</v>
      </c>
      <c r="C680" s="139" t="str">
        <f>'제품 추가'!AC677</f>
        <v>SUNLIGHT</v>
      </c>
      <c r="D680" s="138">
        <f>IF($D$2="주말",INDEX(표5[#All],MATCH(C680,표5[[#All],[잉크]],0),18)+INDEX(표5[#All],MATCH(C680,표5[[#All],[잉크]],0),21),INDEX(표5[#All],MATCH(C680,표5[[#All],[잉크]],0),MATCH($D$2,표5[#Headers],0)+1))</f>
        <v>0</v>
      </c>
      <c r="E680" s="138">
        <f>IF($D$2="주말",INDEX(표5[#All],MATCH(C680,표5[[#All],[잉크]],0),19)+INDEX(표5[#All],MATCH(C680,표5[[#All],[잉크]],0),22),INDEX(표5[#All],MATCH(C680,표5[[#All],[잉크]],0),MATCH($D$2,표5[#Headers],0)+2))</f>
        <v>0</v>
      </c>
    </row>
    <row r="681" spans="2:5" ht="16.5" hidden="1" customHeight="1" x14ac:dyDescent="0.3">
      <c r="B681" s="56">
        <f t="shared" si="11"/>
        <v>0</v>
      </c>
      <c r="C681" s="139" t="str">
        <f>'제품 추가'!AC678</f>
        <v>DAYLIGHT</v>
      </c>
      <c r="D681" s="138">
        <f>IF($D$2="주말",INDEX(표5[#All],MATCH(C681,표5[[#All],[잉크]],0),18)+INDEX(표5[#All],MATCH(C681,표5[[#All],[잉크]],0),21),INDEX(표5[#All],MATCH(C681,표5[[#All],[잉크]],0),MATCH($D$2,표5[#Headers],0)+1))</f>
        <v>0</v>
      </c>
      <c r="E681" s="138">
        <f>IF($D$2="주말",INDEX(표5[#All],MATCH(C681,표5[[#All],[잉크]],0),19)+INDEX(표5[#All],MATCH(C681,표5[[#All],[잉크]],0),22),INDEX(표5[#All],MATCH(C681,표5[[#All],[잉크]],0),MATCH($D$2,표5[#Headers],0)+2))</f>
        <v>0</v>
      </c>
    </row>
    <row r="682" spans="2:5" ht="16.5" hidden="1" customHeight="1" x14ac:dyDescent="0.3">
      <c r="B682" s="56">
        <f t="shared" si="11"/>
        <v>0</v>
      </c>
      <c r="C682" s="139" t="str">
        <f>'제품 추가'!AC679</f>
        <v>LEE</v>
      </c>
      <c r="D682" s="138">
        <f>IF($D$2="주말",INDEX(표5[#All],MATCH(C682,표5[[#All],[잉크]],0),18)+INDEX(표5[#All],MATCH(C682,표5[[#All],[잉크]],0),21),INDEX(표5[#All],MATCH(C682,표5[[#All],[잉크]],0),MATCH($D$2,표5[#Headers],0)+1))</f>
        <v>0</v>
      </c>
      <c r="E682" s="138">
        <f>IF($D$2="주말",INDEX(표5[#All],MATCH(C682,표5[[#All],[잉크]],0),19)+INDEX(표5[#All],MATCH(C682,표5[[#All],[잉크]],0),22),INDEX(표5[#All],MATCH(C682,표5[[#All],[잉크]],0),MATCH($D$2,표5[#Headers],0)+2))</f>
        <v>0</v>
      </c>
    </row>
    <row r="683" spans="2:5" ht="16.5" hidden="1" customHeight="1" x14ac:dyDescent="0.3">
      <c r="B683" s="56">
        <f t="shared" si="11"/>
        <v>0</v>
      </c>
      <c r="C683" s="139" t="str">
        <f>'제품 추가'!AC680</f>
        <v>DONG</v>
      </c>
      <c r="D683" s="138">
        <f>IF($D$2="주말",INDEX(표5[#All],MATCH(C683,표5[[#All],[잉크]],0),18)+INDEX(표5[#All],MATCH(C683,표5[[#All],[잉크]],0),21),INDEX(표5[#All],MATCH(C683,표5[[#All],[잉크]],0),MATCH($D$2,표5[#Headers],0)+1))</f>
        <v>0</v>
      </c>
      <c r="E683" s="138">
        <f>IF($D$2="주말",INDEX(표5[#All],MATCH(C683,표5[[#All],[잉크]],0),19)+INDEX(표5[#All],MATCH(C683,표5[[#All],[잉크]],0),22),INDEX(표5[#All],MATCH(C683,표5[[#All],[잉크]],0),MATCH($D$2,표5[#Headers],0)+2))</f>
        <v>0</v>
      </c>
    </row>
    <row r="684" spans="2:5" hidden="1" x14ac:dyDescent="0.3">
      <c r="B684" s="56">
        <f t="shared" si="11"/>
        <v>0</v>
      </c>
      <c r="C684" s="139" t="str">
        <f>'제품 추가'!AC681</f>
        <v>WOONG</v>
      </c>
      <c r="D684" s="138">
        <f>IF($D$2="주말",INDEX(표5[#All],MATCH(C684,표5[[#All],[잉크]],0),18)+INDEX(표5[#All],MATCH(C684,표5[[#All],[잉크]],0),21),INDEX(표5[#All],MATCH(C684,표5[[#All],[잉크]],0),MATCH($D$2,표5[#Headers],0)+1))</f>
        <v>0</v>
      </c>
      <c r="E684" s="138">
        <f>IF($D$2="주말",INDEX(표5[#All],MATCH(C684,표5[[#All],[잉크]],0),19)+INDEX(표5[#All],MATCH(C684,표5[[#All],[잉크]],0),22),INDEX(표5[#All],MATCH(C684,표5[[#All],[잉크]],0),MATCH($D$2,표5[#Headers],0)+2))</f>
        <v>0</v>
      </c>
    </row>
    <row r="685" spans="2:5" hidden="1" x14ac:dyDescent="0.3">
      <c r="B685" s="56">
        <f t="shared" si="11"/>
        <v>0</v>
      </c>
      <c r="C685" s="139" t="str">
        <f>'제품 추가'!AC682</f>
        <v>OHH</v>
      </c>
      <c r="D685" s="138">
        <f>IF($D$2="주말",INDEX(표5[#All],MATCH(C685,표5[[#All],[잉크]],0),18)+INDEX(표5[#All],MATCH(C685,표5[[#All],[잉크]],0),21),INDEX(표5[#All],MATCH(C685,표5[[#All],[잉크]],0),MATCH($D$2,표5[#Headers],0)+1))</f>
        <v>0</v>
      </c>
      <c r="E685" s="138">
        <f>IF($D$2="주말",INDEX(표5[#All],MATCH(C685,표5[[#All],[잉크]],0),19)+INDEX(표5[#All],MATCH(C685,표5[[#All],[잉크]],0),22),INDEX(표5[#All],MATCH(C685,표5[[#All],[잉크]],0),MATCH($D$2,표5[#Headers],0)+2))</f>
        <v>0</v>
      </c>
    </row>
    <row r="686" spans="2:5" hidden="1" x14ac:dyDescent="0.3">
      <c r="B686" s="56">
        <f t="shared" si="11"/>
        <v>0</v>
      </c>
      <c r="C686" s="139" t="str">
        <f>'제품 추가'!AC683</f>
        <v>GOL</v>
      </c>
      <c r="D686" s="138">
        <f>IF($D$2="주말",INDEX(표5[#All],MATCH(C686,표5[[#All],[잉크]],0),18)+INDEX(표5[#All],MATCH(C686,표5[[#All],[잉크]],0),21),INDEX(표5[#All],MATCH(C686,표5[[#All],[잉크]],0),MATCH($D$2,표5[#Headers],0)+1))</f>
        <v>0</v>
      </c>
      <c r="E686" s="138">
        <f>IF($D$2="주말",INDEX(표5[#All],MATCH(C686,표5[[#All],[잉크]],0),19)+INDEX(표5[#All],MATCH(C686,표5[[#All],[잉크]],0),22),INDEX(표5[#All],MATCH(C686,표5[[#All],[잉크]],0),MATCH($D$2,표5[#Headers],0)+2))</f>
        <v>0</v>
      </c>
    </row>
    <row r="687" spans="2:5" ht="16.5" hidden="1" customHeight="1" x14ac:dyDescent="0.3">
      <c r="B687" s="56">
        <f t="shared" si="11"/>
        <v>0</v>
      </c>
      <c r="C687" s="139" t="str">
        <f>'제품 추가'!AC684</f>
        <v>GYE</v>
      </c>
      <c r="D687" s="138">
        <f>IF($D$2="주말",INDEX(표5[#All],MATCH(C687,표5[[#All],[잉크]],0),18)+INDEX(표5[#All],MATCH(C687,표5[[#All],[잉크]],0),21),INDEX(표5[#All],MATCH(C687,표5[[#All],[잉크]],0),MATCH($D$2,표5[#Headers],0)+1))</f>
        <v>0</v>
      </c>
      <c r="E687" s="138">
        <f>IF($D$2="주말",INDEX(표5[#All],MATCH(C687,표5[[#All],[잉크]],0),19)+INDEX(표5[#All],MATCH(C687,표5[[#All],[잉크]],0),22),INDEX(표5[#All],MATCH(C687,표5[[#All],[잉크]],0),MATCH($D$2,표5[#Headers],0)+2))</f>
        <v>0</v>
      </c>
    </row>
    <row r="688" spans="2:5" ht="16.5" hidden="1" customHeight="1" x14ac:dyDescent="0.3">
      <c r="B688" s="56">
        <f t="shared" si="11"/>
        <v>0</v>
      </c>
      <c r="C688" s="139" t="str">
        <f>'제품 추가'!AC685</f>
        <v>WANG</v>
      </c>
      <c r="D688" s="138">
        <f>IF($D$2="주말",INDEX(표5[#All],MATCH(C688,표5[[#All],[잉크]],0),18)+INDEX(표5[#All],MATCH(C688,표5[[#All],[잉크]],0),21),INDEX(표5[#All],MATCH(C688,표5[[#All],[잉크]],0),MATCH($D$2,표5[#Headers],0)+1))</f>
        <v>0</v>
      </c>
      <c r="E688" s="138">
        <f>IF($D$2="주말",INDEX(표5[#All],MATCH(C688,표5[[#All],[잉크]],0),19)+INDEX(표5[#All],MATCH(C688,표5[[#All],[잉크]],0),22),INDEX(표5[#All],MATCH(C688,표5[[#All],[잉크]],0),MATCH($D$2,표5[#Headers],0)+2))</f>
        <v>0</v>
      </c>
    </row>
    <row r="689" spans="2:5" ht="16.5" hidden="1" customHeight="1" x14ac:dyDescent="0.3">
      <c r="B689" s="56">
        <f t="shared" si="11"/>
        <v>0</v>
      </c>
      <c r="C689" s="139" t="str">
        <f>'제품 추가'!AC686</f>
        <v>NUN</v>
      </c>
      <c r="D689" s="138">
        <f>IF($D$2="주말",INDEX(표5[#All],MATCH(C689,표5[[#All],[잉크]],0),18)+INDEX(표5[#All],MATCH(C689,표5[[#All],[잉크]],0),21),INDEX(표5[#All],MATCH(C689,표5[[#All],[잉크]],0),MATCH($D$2,표5[#Headers],0)+1))</f>
        <v>0</v>
      </c>
      <c r="E689" s="138">
        <f>IF($D$2="주말",INDEX(표5[#All],MATCH(C689,표5[[#All],[잉크]],0),19)+INDEX(표5[#All],MATCH(C689,표5[[#All],[잉크]],0),22),INDEX(표5[#All],MATCH(C689,표5[[#All],[잉크]],0),MATCH($D$2,표5[#Headers],0)+2))</f>
        <v>0</v>
      </c>
    </row>
    <row r="690" spans="2:5" ht="16.5" hidden="1" customHeight="1" x14ac:dyDescent="0.3">
      <c r="B690" s="56">
        <f t="shared" si="11"/>
        <v>0</v>
      </c>
      <c r="C690" s="139" t="str">
        <f>'제품 추가'!AC687</f>
        <v>YEE</v>
      </c>
      <c r="D690" s="138">
        <f>IF($D$2="주말",INDEX(표5[#All],MATCH(C690,표5[[#All],[잉크]],0),18)+INDEX(표5[#All],MATCH(C690,표5[[#All],[잉크]],0),21),INDEX(표5[#All],MATCH(C690,표5[[#All],[잉크]],0),MATCH($D$2,표5[#Headers],0)+1))</f>
        <v>0</v>
      </c>
      <c r="E690" s="138">
        <f>IF($D$2="주말",INDEX(표5[#All],MATCH(C690,표5[[#All],[잉크]],0),19)+INDEX(표5[#All],MATCH(C690,표5[[#All],[잉크]],0),22),INDEX(표5[#All],MATCH(C690,표5[[#All],[잉크]],0),MATCH($D$2,표5[#Headers],0)+2))</f>
        <v>0</v>
      </c>
    </row>
    <row r="691" spans="2:5" ht="16.5" hidden="1" customHeight="1" x14ac:dyDescent="0.3">
      <c r="B691" s="56">
        <f t="shared" si="11"/>
        <v>0</v>
      </c>
      <c r="C691" s="139" t="str">
        <f>'제품 추가'!AC688</f>
        <v>GAEUL</v>
      </c>
      <c r="D691" s="138">
        <f>IF($D$2="주말",INDEX(표5[#All],MATCH(C691,표5[[#All],[잉크]],0),18)+INDEX(표5[#All],MATCH(C691,표5[[#All],[잉크]],0),21),INDEX(표5[#All],MATCH(C691,표5[[#All],[잉크]],0),MATCH($D$2,표5[#Headers],0)+1))</f>
        <v>0</v>
      </c>
      <c r="E691" s="138">
        <f>IF($D$2="주말",INDEX(표5[#All],MATCH(C691,표5[[#All],[잉크]],0),19)+INDEX(표5[#All],MATCH(C691,표5[[#All],[잉크]],0),22),INDEX(표5[#All],MATCH(C691,표5[[#All],[잉크]],0),MATCH($D$2,표5[#Headers],0)+2))</f>
        <v>0</v>
      </c>
    </row>
    <row r="692" spans="2:5" ht="16.5" hidden="1" customHeight="1" x14ac:dyDescent="0.3">
      <c r="B692" s="56">
        <f t="shared" si="11"/>
        <v>0</v>
      </c>
      <c r="C692" s="139" t="str">
        <f>'제품 추가'!AC689</f>
        <v>NAK</v>
      </c>
      <c r="D692" s="138">
        <f>IF($D$2="주말",INDEX(표5[#All],MATCH(C692,표5[[#All],[잉크]],0),18)+INDEX(표5[#All],MATCH(C692,표5[[#All],[잉크]],0),21),INDEX(표5[#All],MATCH(C692,표5[[#All],[잉크]],0),MATCH($D$2,표5[#Headers],0)+1))</f>
        <v>0</v>
      </c>
      <c r="E692" s="138">
        <f>IF($D$2="주말",INDEX(표5[#All],MATCH(C692,표5[[#All],[잉크]],0),19)+INDEX(표5[#All],MATCH(C692,표5[[#All],[잉크]],0),22),INDEX(표5[#All],MATCH(C692,표5[[#All],[잉크]],0),MATCH($D$2,표5[#Headers],0)+2))</f>
        <v>0</v>
      </c>
    </row>
    <row r="693" spans="2:5" ht="16.5" hidden="1" customHeight="1" x14ac:dyDescent="0.3">
      <c r="B693" s="56">
        <f t="shared" si="11"/>
        <v>0</v>
      </c>
      <c r="C693" s="139" t="str">
        <f>'제품 추가'!AC690</f>
        <v>YUP</v>
      </c>
      <c r="D693" s="138">
        <f>IF($D$2="주말",INDEX(표5[#All],MATCH(C693,표5[[#All],[잉크]],0),18)+INDEX(표5[#All],MATCH(C693,표5[[#All],[잉크]],0),21),INDEX(표5[#All],MATCH(C693,표5[[#All],[잉크]],0),MATCH($D$2,표5[#Headers],0)+1))</f>
        <v>0</v>
      </c>
      <c r="E693" s="138">
        <f>IF($D$2="주말",INDEX(표5[#All],MATCH(C693,표5[[#All],[잉크]],0),19)+INDEX(표5[#All],MATCH(C693,표5[[#All],[잉크]],0),22),INDEX(표5[#All],MATCH(C693,표5[[#All],[잉크]],0),MATCH($D$2,표5[#Headers],0)+2))</f>
        <v>0</v>
      </c>
    </row>
    <row r="694" spans="2:5" hidden="1" x14ac:dyDescent="0.3">
      <c r="B694" s="56">
        <f t="shared" si="11"/>
        <v>0</v>
      </c>
      <c r="C694" s="139" t="str">
        <f>'제품 추가'!AC691</f>
        <v>TOTTENHAM</v>
      </c>
      <c r="D694" s="138">
        <f>IF($D$2="주말",INDEX(표5[#All],MATCH(C694,표5[[#All],[잉크]],0),18)+INDEX(표5[#All],MATCH(C694,표5[[#All],[잉크]],0),21),INDEX(표5[#All],MATCH(C694,표5[[#All],[잉크]],0),MATCH($D$2,표5[#Headers],0)+1))</f>
        <v>0</v>
      </c>
      <c r="E694" s="138">
        <f>IF($D$2="주말",INDEX(표5[#All],MATCH(C694,표5[[#All],[잉크]],0),19)+INDEX(표5[#All],MATCH(C694,표5[[#All],[잉크]],0),22),INDEX(표5[#All],MATCH(C694,표5[[#All],[잉크]],0),MATCH($D$2,표5[#Headers],0)+2))</f>
        <v>0</v>
      </c>
    </row>
    <row r="695" spans="2:5" ht="16.5" hidden="1" customHeight="1" x14ac:dyDescent="0.3">
      <c r="B695" s="56">
        <f t="shared" si="11"/>
        <v>0</v>
      </c>
      <c r="C695" s="139" t="str">
        <f>'제품 추가'!AC692</f>
        <v>HOT</v>
      </c>
      <c r="D695" s="138">
        <f>IF($D$2="주말",INDEX(표5[#All],MATCH(C695,표5[[#All],[잉크]],0),18)+INDEX(표5[#All],MATCH(C695,표5[[#All],[잉크]],0),21),INDEX(표5[#All],MATCH(C695,표5[[#All],[잉크]],0),MATCH($D$2,표5[#Headers],0)+1))</f>
        <v>0</v>
      </c>
      <c r="E695" s="138">
        <f>IF($D$2="주말",INDEX(표5[#All],MATCH(C695,표5[[#All],[잉크]],0),19)+INDEX(표5[#All],MATCH(C695,표5[[#All],[잉크]],0),22),INDEX(표5[#All],MATCH(C695,표5[[#All],[잉크]],0),MATCH($D$2,표5[#Headers],0)+2))</f>
        <v>0</v>
      </c>
    </row>
    <row r="696" spans="2:5" hidden="1" x14ac:dyDescent="0.3">
      <c r="B696" s="56">
        <f t="shared" si="11"/>
        <v>0</v>
      </c>
      <c r="C696" s="139" t="str">
        <f>'제품 추가'!AC693</f>
        <v>SPUR</v>
      </c>
      <c r="D696" s="138">
        <f>IF($D$2="주말",INDEX(표5[#All],MATCH(C696,표5[[#All],[잉크]],0),18)+INDEX(표5[#All],MATCH(C696,표5[[#All],[잉크]],0),21),INDEX(표5[#All],MATCH(C696,표5[[#All],[잉크]],0),MATCH($D$2,표5[#Headers],0)+1))</f>
        <v>0</v>
      </c>
      <c r="E696" s="138">
        <f>IF($D$2="주말",INDEX(표5[#All],MATCH(C696,표5[[#All],[잉크]],0),19)+INDEX(표5[#All],MATCH(C696,표5[[#All],[잉크]],0),22),INDEX(표5[#All],MATCH(C696,표5[[#All],[잉크]],0),MATCH($D$2,표5[#Headers],0)+2))</f>
        <v>0</v>
      </c>
    </row>
    <row r="697" spans="2:5" ht="16.5" hidden="1" customHeight="1" x14ac:dyDescent="0.3">
      <c r="B697" s="56">
        <f t="shared" si="11"/>
        <v>1</v>
      </c>
      <c r="C697" s="139" t="str">
        <f>'제품 추가'!AC694</f>
        <v>WOLVER</v>
      </c>
      <c r="D697" s="138">
        <f>IF($D$2="주말",INDEX(표5[#All],MATCH(C697,표5[[#All],[잉크]],0),18)+INDEX(표5[#All],MATCH(C697,표5[[#All],[잉크]],0),21),INDEX(표5[#All],MATCH(C697,표5[[#All],[잉크]],0),MATCH($D$2,표5[#Headers],0)+1))</f>
        <v>1</v>
      </c>
      <c r="E697" s="138">
        <f>IF($D$2="주말",INDEX(표5[#All],MATCH(C697,표5[[#All],[잉크]],0),19)+INDEX(표5[#All],MATCH(C697,표5[[#All],[잉크]],0),22),INDEX(표5[#All],MATCH(C697,표5[[#All],[잉크]],0),MATCH($D$2,표5[#Headers],0)+2))</f>
        <v>0</v>
      </c>
    </row>
    <row r="698" spans="2:5" ht="16.5" hidden="1" customHeight="1" x14ac:dyDescent="0.3">
      <c r="B698" s="56">
        <f t="shared" si="11"/>
        <v>0</v>
      </c>
      <c r="C698" s="139" t="str">
        <f>'제품 추가'!AC695</f>
        <v>HAMPTON</v>
      </c>
      <c r="D698" s="138">
        <f>IF($D$2="주말",INDEX(표5[#All],MATCH(C698,표5[[#All],[잉크]],0),18)+INDEX(표5[#All],MATCH(C698,표5[[#All],[잉크]],0),21),INDEX(표5[#All],MATCH(C698,표5[[#All],[잉크]],0),MATCH($D$2,표5[#Headers],0)+1))</f>
        <v>0</v>
      </c>
      <c r="E698" s="138">
        <f>IF($D$2="주말",INDEX(표5[#All],MATCH(C698,표5[[#All],[잉크]],0),19)+INDEX(표5[#All],MATCH(C698,표5[[#All],[잉크]],0),22),INDEX(표5[#All],MATCH(C698,표5[[#All],[잉크]],0),MATCH($D$2,표5[#Headers],0)+2))</f>
        <v>0</v>
      </c>
    </row>
    <row r="699" spans="2:5" ht="16.5" hidden="1" customHeight="1" x14ac:dyDescent="0.3">
      <c r="B699" s="56">
        <f t="shared" si="11"/>
        <v>1</v>
      </c>
      <c r="C699" s="139" t="str">
        <f>'제품 추가'!AC696</f>
        <v>WONDERERS</v>
      </c>
      <c r="D699" s="138">
        <f>IF($D$2="주말",INDEX(표5[#All],MATCH(C699,표5[[#All],[잉크]],0),18)+INDEX(표5[#All],MATCH(C699,표5[[#All],[잉크]],0),21),INDEX(표5[#All],MATCH(C699,표5[[#All],[잉크]],0),MATCH($D$2,표5[#Headers],0)+1))</f>
        <v>1</v>
      </c>
      <c r="E699" s="138">
        <f>IF($D$2="주말",INDEX(표5[#All],MATCH(C699,표5[[#All],[잉크]],0),19)+INDEX(표5[#All],MATCH(C699,표5[[#All],[잉크]],0),22),INDEX(표5[#All],MATCH(C699,표5[[#All],[잉크]],0),MATCH($D$2,표5[#Headers],0)+2))</f>
        <v>0</v>
      </c>
    </row>
    <row r="700" spans="2:5" ht="16.5" hidden="1" customHeight="1" x14ac:dyDescent="0.3">
      <c r="B700" s="56">
        <f t="shared" si="11"/>
        <v>0</v>
      </c>
      <c r="C700" s="139" t="str">
        <f>'제품 추가'!AC697</f>
        <v>MONACO</v>
      </c>
      <c r="D700" s="138">
        <f>IF($D$2="주말",INDEX(표5[#All],MATCH(C700,표5[[#All],[잉크]],0),18)+INDEX(표5[#All],MATCH(C700,표5[[#All],[잉크]],0),21),INDEX(표5[#All],MATCH(C700,표5[[#All],[잉크]],0),MATCH($D$2,표5[#Headers],0)+1))</f>
        <v>0</v>
      </c>
      <c r="E700" s="138">
        <f>IF($D$2="주말",INDEX(표5[#All],MATCH(C700,표5[[#All],[잉크]],0),19)+INDEX(표5[#All],MATCH(C700,표5[[#All],[잉크]],0),22),INDEX(표5[#All],MATCH(C700,표5[[#All],[잉크]],0),MATCH($D$2,표5[#Headers],0)+2))</f>
        <v>0</v>
      </c>
    </row>
    <row r="701" spans="2:5" ht="16.5" hidden="1" customHeight="1" x14ac:dyDescent="0.3">
      <c r="B701" s="56">
        <f t="shared" si="11"/>
        <v>0</v>
      </c>
      <c r="C701" s="139" t="str">
        <f>'제품 추가'!AC698</f>
        <v>MARSEILLE</v>
      </c>
      <c r="D701" s="138">
        <f>IF($D$2="주말",INDEX(표5[#All],MATCH(C701,표5[[#All],[잉크]],0),18)+INDEX(표5[#All],MATCH(C701,표5[[#All],[잉크]],0),21),INDEX(표5[#All],MATCH(C701,표5[[#All],[잉크]],0),MATCH($D$2,표5[#Headers],0)+1))</f>
        <v>0</v>
      </c>
      <c r="E701" s="138">
        <f>IF($D$2="주말",INDEX(표5[#All],MATCH(C701,표5[[#All],[잉크]],0),19)+INDEX(표5[#All],MATCH(C701,표5[[#All],[잉크]],0),22),INDEX(표5[#All],MATCH(C701,표5[[#All],[잉크]],0),MATCH($D$2,표5[#Headers],0)+2))</f>
        <v>0</v>
      </c>
    </row>
    <row r="702" spans="2:5" ht="16.5" hidden="1" customHeight="1" x14ac:dyDescent="0.3">
      <c r="B702" s="56">
        <f t="shared" si="11"/>
        <v>0</v>
      </c>
      <c r="C702" s="139" t="str">
        <f>'제품 추가'!AC699</f>
        <v>LILLE</v>
      </c>
      <c r="D702" s="138">
        <f>IF($D$2="주말",INDEX(표5[#All],MATCH(C702,표5[[#All],[잉크]],0),18)+INDEX(표5[#All],MATCH(C702,표5[[#All],[잉크]],0),21),INDEX(표5[#All],MATCH(C702,표5[[#All],[잉크]],0),MATCH($D$2,표5[#Headers],0)+1))</f>
        <v>0</v>
      </c>
      <c r="E702" s="138">
        <f>IF($D$2="주말",INDEX(표5[#All],MATCH(C702,표5[[#All],[잉크]],0),19)+INDEX(표5[#All],MATCH(C702,표5[[#All],[잉크]],0),22),INDEX(표5[#All],MATCH(C702,표5[[#All],[잉크]],0),MATCH($D$2,표5[#Headers],0)+2))</f>
        <v>0</v>
      </c>
    </row>
    <row r="703" spans="2:5" ht="16.5" hidden="1" customHeight="1" x14ac:dyDescent="0.3">
      <c r="B703" s="56">
        <f t="shared" si="11"/>
        <v>0</v>
      </c>
      <c r="C703" s="139" t="str">
        <f>'제품 추가'!AC700</f>
        <v>AJAX</v>
      </c>
      <c r="D703" s="138">
        <f>IF($D$2="주말",INDEX(표5[#All],MATCH(C703,표5[[#All],[잉크]],0),18)+INDEX(표5[#All],MATCH(C703,표5[[#All],[잉크]],0),21),INDEX(표5[#All],MATCH(C703,표5[[#All],[잉크]],0),MATCH($D$2,표5[#Headers],0)+1))</f>
        <v>0</v>
      </c>
      <c r="E703" s="138">
        <f>IF($D$2="주말",INDEX(표5[#All],MATCH(C703,표5[[#All],[잉크]],0),19)+INDEX(표5[#All],MATCH(C703,표5[[#All],[잉크]],0),22),INDEX(표5[#All],MATCH(C703,표5[[#All],[잉크]],0),MATCH($D$2,표5[#Headers],0)+2))</f>
        <v>0</v>
      </c>
    </row>
    <row r="704" spans="2:5" ht="16.5" hidden="1" customHeight="1" x14ac:dyDescent="0.3">
      <c r="B704" s="56">
        <f t="shared" si="11"/>
        <v>0</v>
      </c>
      <c r="C704" s="139" t="str">
        <f>'제품 추가'!AC701</f>
        <v>EINDHOVEN</v>
      </c>
      <c r="D704" s="138">
        <f>IF($D$2="주말",INDEX(표5[#All],MATCH(C704,표5[[#All],[잉크]],0),18)+INDEX(표5[#All],MATCH(C704,표5[[#All],[잉크]],0),21),INDEX(표5[#All],MATCH(C704,표5[[#All],[잉크]],0),MATCH($D$2,표5[#Headers],0)+1))</f>
        <v>0</v>
      </c>
      <c r="E704" s="138">
        <f>IF($D$2="주말",INDEX(표5[#All],MATCH(C704,표5[[#All],[잉크]],0),19)+INDEX(표5[#All],MATCH(C704,표5[[#All],[잉크]],0),22),INDEX(표5[#All],MATCH(C704,표5[[#All],[잉크]],0),MATCH($D$2,표5[#Headers],0)+2))</f>
        <v>0</v>
      </c>
    </row>
    <row r="705" spans="2:5" ht="16.5" hidden="1" customHeight="1" x14ac:dyDescent="0.3">
      <c r="B705" s="56">
        <f t="shared" si="11"/>
        <v>0</v>
      </c>
      <c r="C705" s="139" t="str">
        <f>'제품 추가'!AC702</f>
        <v>VALENCIA</v>
      </c>
      <c r="D705" s="138">
        <f>IF($D$2="주말",INDEX(표5[#All],MATCH(C705,표5[[#All],[잉크]],0),18)+INDEX(표5[#All],MATCH(C705,표5[[#All],[잉크]],0),21),INDEX(표5[#All],MATCH(C705,표5[[#All],[잉크]],0),MATCH($D$2,표5[#Headers],0)+1))</f>
        <v>0</v>
      </c>
      <c r="E705" s="138">
        <f>IF($D$2="주말",INDEX(표5[#All],MATCH(C705,표5[[#All],[잉크]],0),19)+INDEX(표5[#All],MATCH(C705,표5[[#All],[잉크]],0),22),INDEX(표5[#All],MATCH(C705,표5[[#All],[잉크]],0),MATCH($D$2,표5[#Headers],0)+2))</f>
        <v>0</v>
      </c>
    </row>
    <row r="706" spans="2:5" ht="16.5" hidden="1" customHeight="1" x14ac:dyDescent="0.3">
      <c r="B706" s="56">
        <f t="shared" si="11"/>
        <v>0</v>
      </c>
      <c r="C706" s="139" t="str">
        <f>'제품 추가'!AC703</f>
        <v>BETIS</v>
      </c>
      <c r="D706" s="138">
        <f>IF($D$2="주말",INDEX(표5[#All],MATCH(C706,표5[[#All],[잉크]],0),18)+INDEX(표5[#All],MATCH(C706,표5[[#All],[잉크]],0),21),INDEX(표5[#All],MATCH(C706,표5[[#All],[잉크]],0),MATCH($D$2,표5[#Headers],0)+1))</f>
        <v>0</v>
      </c>
      <c r="E706" s="138">
        <f>IF($D$2="주말",INDEX(표5[#All],MATCH(C706,표5[[#All],[잉크]],0),19)+INDEX(표5[#All],MATCH(C706,표5[[#All],[잉크]],0),22),INDEX(표5[#All],MATCH(C706,표5[[#All],[잉크]],0),MATCH($D$2,표5[#Headers],0)+2))</f>
        <v>0</v>
      </c>
    </row>
    <row r="707" spans="2:5" hidden="1" x14ac:dyDescent="0.3">
      <c r="B707" s="56">
        <f t="shared" si="11"/>
        <v>0</v>
      </c>
      <c r="C707" s="139" t="str">
        <f>'제품 추가'!AC704</f>
        <v>MALAGA</v>
      </c>
      <c r="D707" s="138">
        <f>IF($D$2="주말",INDEX(표5[#All],MATCH(C707,표5[[#All],[잉크]],0),18)+INDEX(표5[#All],MATCH(C707,표5[[#All],[잉크]],0),21),INDEX(표5[#All],MATCH(C707,표5[[#All],[잉크]],0),MATCH($D$2,표5[#Headers],0)+1))</f>
        <v>0</v>
      </c>
      <c r="E707" s="138">
        <f>IF($D$2="주말",INDEX(표5[#All],MATCH(C707,표5[[#All],[잉크]],0),19)+INDEX(표5[#All],MATCH(C707,표5[[#All],[잉크]],0),22),INDEX(표5[#All],MATCH(C707,표5[[#All],[잉크]],0),MATCH($D$2,표5[#Headers],0)+2))</f>
        <v>0</v>
      </c>
    </row>
    <row r="708" spans="2:5" ht="16.5" hidden="1" customHeight="1" x14ac:dyDescent="0.3">
      <c r="B708" s="56">
        <f t="shared" si="11"/>
        <v>0</v>
      </c>
      <c r="C708" s="139" t="str">
        <f>'제품 추가'!AC705</f>
        <v>BREMEN</v>
      </c>
      <c r="D708" s="138">
        <f>IF($D$2="주말",INDEX(표5[#All],MATCH(C708,표5[[#All],[잉크]],0),18)+INDEX(표5[#All],MATCH(C708,표5[[#All],[잉크]],0),21),INDEX(표5[#All],MATCH(C708,표5[[#All],[잉크]],0),MATCH($D$2,표5[#Headers],0)+1))</f>
        <v>0</v>
      </c>
      <c r="E708" s="138">
        <f>IF($D$2="주말",INDEX(표5[#All],MATCH(C708,표5[[#All],[잉크]],0),19)+INDEX(표5[#All],MATCH(C708,표5[[#All],[잉크]],0),22),INDEX(표5[#All],MATCH(C708,표5[[#All],[잉크]],0),MATCH($D$2,표5[#Headers],0)+2))</f>
        <v>0</v>
      </c>
    </row>
    <row r="709" spans="2:5" ht="16.5" hidden="1" customHeight="1" x14ac:dyDescent="0.3">
      <c r="B709" s="56">
        <f t="shared" si="11"/>
        <v>0</v>
      </c>
      <c r="C709" s="139" t="str">
        <f>'제품 추가'!AC706</f>
        <v>MAINZ</v>
      </c>
      <c r="D709" s="138">
        <f>IF($D$2="주말",INDEX(표5[#All],MATCH(C709,표5[[#All],[잉크]],0),18)+INDEX(표5[#All],MATCH(C709,표5[[#All],[잉크]],0),21),INDEX(표5[#All],MATCH(C709,표5[[#All],[잉크]],0),MATCH($D$2,표5[#Headers],0)+1))</f>
        <v>0</v>
      </c>
      <c r="E709" s="138">
        <f>IF($D$2="주말",INDEX(표5[#All],MATCH(C709,표5[[#All],[잉크]],0),19)+INDEX(표5[#All],MATCH(C709,표5[[#All],[잉크]],0),22),INDEX(표5[#All],MATCH(C709,표5[[#All],[잉크]],0),MATCH($D$2,표5[#Headers],0)+2))</f>
        <v>0</v>
      </c>
    </row>
    <row r="710" spans="2:5" ht="16.5" hidden="1" customHeight="1" x14ac:dyDescent="0.3">
      <c r="B710" s="56">
        <f t="shared" si="11"/>
        <v>0</v>
      </c>
      <c r="C710" s="139" t="str">
        <f>'제품 추가'!AC707</f>
        <v>DORTMUND</v>
      </c>
      <c r="D710" s="138">
        <f>IF($D$2="주말",INDEX(표5[#All],MATCH(C710,표5[[#All],[잉크]],0),18)+INDEX(표5[#All],MATCH(C710,표5[[#All],[잉크]],0),21),INDEX(표5[#All],MATCH(C710,표5[[#All],[잉크]],0),MATCH($D$2,표5[#Headers],0)+1))</f>
        <v>0</v>
      </c>
      <c r="E710" s="138">
        <f>IF($D$2="주말",INDEX(표5[#All],MATCH(C710,표5[[#All],[잉크]],0),19)+INDEX(표5[#All],MATCH(C710,표5[[#All],[잉크]],0),22),INDEX(표5[#All],MATCH(C710,표5[[#All],[잉크]],0),MATCH($D$2,표5[#Headers],0)+2))</f>
        <v>0</v>
      </c>
    </row>
    <row r="711" spans="2:5" hidden="1" x14ac:dyDescent="0.3">
      <c r="B711" s="56">
        <f t="shared" si="11"/>
        <v>0</v>
      </c>
      <c r="C711" s="139" t="str">
        <f>'제품 추가'!AC708</f>
        <v>MAGIC</v>
      </c>
      <c r="D711" s="138">
        <f>IF($D$2="주말",INDEX(표5[#All],MATCH(C711,표5[[#All],[잉크]],0),18)+INDEX(표5[#All],MATCH(C711,표5[[#All],[잉크]],0),21),INDEX(표5[#All],MATCH(C711,표5[[#All],[잉크]],0),MATCH($D$2,표5[#Headers],0)+1))</f>
        <v>0</v>
      </c>
      <c r="E711" s="138">
        <f>IF($D$2="주말",INDEX(표5[#All],MATCH(C711,표5[[#All],[잉크]],0),19)+INDEX(표5[#All],MATCH(C711,표5[[#All],[잉크]],0),22),INDEX(표5[#All],MATCH(C711,표5[[#All],[잉크]],0),MATCH($D$2,표5[#Headers],0)+2))</f>
        <v>0</v>
      </c>
    </row>
    <row r="712" spans="2:5" hidden="1" x14ac:dyDescent="0.3">
      <c r="B712" s="56">
        <f t="shared" si="11"/>
        <v>0</v>
      </c>
      <c r="C712" s="139" t="str">
        <f>'제품 추가'!AC709</f>
        <v>EYE</v>
      </c>
      <c r="D712" s="138">
        <f>IF($D$2="주말",INDEX(표5[#All],MATCH(C712,표5[[#All],[잉크]],0),18)+INDEX(표5[#All],MATCH(C712,표5[[#All],[잉크]],0),21),INDEX(표5[#All],MATCH(C712,표5[[#All],[잉크]],0),MATCH($D$2,표5[#Headers],0)+1))</f>
        <v>0</v>
      </c>
      <c r="E712" s="138">
        <f>IF($D$2="주말",INDEX(표5[#All],MATCH(C712,표5[[#All],[잉크]],0),19)+INDEX(표5[#All],MATCH(C712,표5[[#All],[잉크]],0),22),INDEX(표5[#All],MATCH(C712,표5[[#All],[잉크]],0),MATCH($D$2,표5[#Headers],0)+2))</f>
        <v>0</v>
      </c>
    </row>
    <row r="713" spans="2:5" ht="16.5" hidden="1" customHeight="1" x14ac:dyDescent="0.3">
      <c r="B713" s="56">
        <f t="shared" si="11"/>
        <v>2</v>
      </c>
      <c r="C713" s="139" t="str">
        <f>'제품 추가'!AC710</f>
        <v>VIETNAM</v>
      </c>
      <c r="D713" s="138">
        <f>IF($D$2="주말",INDEX(표5[#All],MATCH(C713,표5[[#All],[잉크]],0),18)+INDEX(표5[#All],MATCH(C713,표5[[#All],[잉크]],0),21),INDEX(표5[#All],MATCH(C713,표5[[#All],[잉크]],0),MATCH($D$2,표5[#Headers],0)+1))</f>
        <v>2</v>
      </c>
      <c r="E713" s="138">
        <f>IF($D$2="주말",INDEX(표5[#All],MATCH(C713,표5[[#All],[잉크]],0),19)+INDEX(표5[#All],MATCH(C713,표5[[#All],[잉크]],0),22),INDEX(표5[#All],MATCH(C713,표5[[#All],[잉크]],0),MATCH($D$2,표5[#Headers],0)+2))</f>
        <v>0</v>
      </c>
    </row>
    <row r="714" spans="2:5" ht="16.5" hidden="1" customHeight="1" x14ac:dyDescent="0.3">
      <c r="B714" s="56">
        <f t="shared" si="11"/>
        <v>0</v>
      </c>
      <c r="C714" s="139" t="str">
        <f>'제품 추가'!AC711</f>
        <v>MAGMA</v>
      </c>
      <c r="D714" s="138">
        <f>IF($D$2="주말",INDEX(표5[#All],MATCH(C714,표5[[#All],[잉크]],0),18)+INDEX(표5[#All],MATCH(C714,표5[[#All],[잉크]],0),21),INDEX(표5[#All],MATCH(C714,표5[[#All],[잉크]],0),MATCH($D$2,표5[#Headers],0)+1))</f>
        <v>0</v>
      </c>
      <c r="E714" s="138">
        <f>IF($D$2="주말",INDEX(표5[#All],MATCH(C714,표5[[#All],[잉크]],0),19)+INDEX(표5[#All],MATCH(C714,표5[[#All],[잉크]],0),22),INDEX(표5[#All],MATCH(C714,표5[[#All],[잉크]],0),MATCH($D$2,표5[#Headers],0)+2))</f>
        <v>0</v>
      </c>
    </row>
    <row r="715" spans="2:5" ht="16.5" hidden="1" customHeight="1" x14ac:dyDescent="0.3">
      <c r="B715" s="56">
        <f t="shared" si="11"/>
        <v>0</v>
      </c>
      <c r="C715" s="139" t="str">
        <f>'제품 추가'!AC712</f>
        <v>LAVA</v>
      </c>
      <c r="D715" s="138">
        <f>IF($D$2="주말",INDEX(표5[#All],MATCH(C715,표5[[#All],[잉크]],0),18)+INDEX(표5[#All],MATCH(C715,표5[[#All],[잉크]],0),21),INDEX(표5[#All],MATCH(C715,표5[[#All],[잉크]],0),MATCH($D$2,표5[#Headers],0)+1))</f>
        <v>0</v>
      </c>
      <c r="E715" s="138">
        <f>IF($D$2="주말",INDEX(표5[#All],MATCH(C715,표5[[#All],[잉크]],0),19)+INDEX(표5[#All],MATCH(C715,표5[[#All],[잉크]],0),22),INDEX(표5[#All],MATCH(C715,표5[[#All],[잉크]],0),MATCH($D$2,표5[#Headers],0)+2))</f>
        <v>0</v>
      </c>
    </row>
    <row r="716" spans="2:5" ht="16.5" hidden="1" customHeight="1" x14ac:dyDescent="0.3">
      <c r="B716" s="56">
        <f t="shared" si="11"/>
        <v>0</v>
      </c>
      <c r="C716" s="139" t="str">
        <f>'제품 추가'!AC713</f>
        <v>HELL</v>
      </c>
      <c r="D716" s="138">
        <f>IF($D$2="주말",INDEX(표5[#All],MATCH(C716,표5[[#All],[잉크]],0),18)+INDEX(표5[#All],MATCH(C716,표5[[#All],[잉크]],0),21),INDEX(표5[#All],MATCH(C716,표5[[#All],[잉크]],0),MATCH($D$2,표5[#Headers],0)+1))</f>
        <v>0</v>
      </c>
      <c r="E716" s="138">
        <f>IF($D$2="주말",INDEX(표5[#All],MATCH(C716,표5[[#All],[잉크]],0),19)+INDEX(표5[#All],MATCH(C716,표5[[#All],[잉크]],0),22),INDEX(표5[#All],MATCH(C716,표5[[#All],[잉크]],0),MATCH($D$2,표5[#Headers],0)+2))</f>
        <v>0</v>
      </c>
    </row>
    <row r="717" spans="2:5" ht="16.5" hidden="1" customHeight="1" x14ac:dyDescent="0.3">
      <c r="B717" s="56">
        <f t="shared" si="11"/>
        <v>0</v>
      </c>
      <c r="C717" s="139" t="str">
        <f>'제품 추가'!AC714</f>
        <v>CONCRETE</v>
      </c>
      <c r="D717" s="138">
        <f>IF($D$2="주말",INDEX(표5[#All],MATCH(C717,표5[[#All],[잉크]],0),18)+INDEX(표5[#All],MATCH(C717,표5[[#All],[잉크]],0),21),INDEX(표5[#All],MATCH(C717,표5[[#All],[잉크]],0),MATCH($D$2,표5[#Headers],0)+1))</f>
        <v>0</v>
      </c>
      <c r="E717" s="138">
        <f>IF($D$2="주말",INDEX(표5[#All],MATCH(C717,표5[[#All],[잉크]],0),19)+INDEX(표5[#All],MATCH(C717,표5[[#All],[잉크]],0),22),INDEX(표5[#All],MATCH(C717,표5[[#All],[잉크]],0),MATCH($D$2,표5[#Headers],0)+2))</f>
        <v>0</v>
      </c>
    </row>
    <row r="718" spans="2:5" ht="16.5" hidden="1" customHeight="1" x14ac:dyDescent="0.3">
      <c r="B718" s="56">
        <f t="shared" si="11"/>
        <v>0</v>
      </c>
      <c r="C718" s="139" t="str">
        <f>'제품 추가'!AC715</f>
        <v>IKKI</v>
      </c>
      <c r="D718" s="138">
        <f>IF($D$2="주말",INDEX(표5[#All],MATCH(C718,표5[[#All],[잉크]],0),18)+INDEX(표5[#All],MATCH(C718,표5[[#All],[잉크]],0),21),INDEX(표5[#All],MATCH(C718,표5[[#All],[잉크]],0),MATCH($D$2,표5[#Headers],0)+1))</f>
        <v>0</v>
      </c>
      <c r="E718" s="138">
        <f>IF($D$2="주말",INDEX(표5[#All],MATCH(C718,표5[[#All],[잉크]],0),19)+INDEX(표5[#All],MATCH(C718,표5[[#All],[잉크]],0),22),INDEX(표5[#All],MATCH(C718,표5[[#All],[잉크]],0),MATCH($D$2,표5[#Headers],0)+2))</f>
        <v>0</v>
      </c>
    </row>
    <row r="719" spans="2:5" ht="16.5" hidden="1" customHeight="1" x14ac:dyDescent="0.3">
      <c r="B719" s="56">
        <f t="shared" si="11"/>
        <v>0</v>
      </c>
      <c r="C719" s="139" t="str">
        <f>'제품 추가'!AC716</f>
        <v>BAM</v>
      </c>
      <c r="D719" s="138">
        <f>IF($D$2="주말",INDEX(표5[#All],MATCH(C719,표5[[#All],[잉크]],0),18)+INDEX(표5[#All],MATCH(C719,표5[[#All],[잉크]],0),21),INDEX(표5[#All],MATCH(C719,표5[[#All],[잉크]],0),MATCH($D$2,표5[#Headers],0)+1))</f>
        <v>0</v>
      </c>
      <c r="E719" s="138">
        <f>IF($D$2="주말",INDEX(표5[#All],MATCH(C719,표5[[#All],[잉크]],0),19)+INDEX(표5[#All],MATCH(C719,표5[[#All],[잉크]],0),22),INDEX(표5[#All],MATCH(C719,표5[[#All],[잉크]],0),MATCH($D$2,표5[#Headers],0)+2))</f>
        <v>0</v>
      </c>
    </row>
    <row r="720" spans="2:5" ht="16.5" hidden="1" customHeight="1" x14ac:dyDescent="0.3">
      <c r="B720" s="56">
        <f t="shared" ref="B720:B783" si="12">IFERROR(SUM(D720:E720),0)</f>
        <v>0</v>
      </c>
      <c r="C720" s="139" t="str">
        <f>'제품 추가'!AC717</f>
        <v>PINKY</v>
      </c>
      <c r="D720" s="138">
        <f>IF($D$2="주말",INDEX(표5[#All],MATCH(C720,표5[[#All],[잉크]],0),18)+INDEX(표5[#All],MATCH(C720,표5[[#All],[잉크]],0),21),INDEX(표5[#All],MATCH(C720,표5[[#All],[잉크]],0),MATCH($D$2,표5[#Headers],0)+1))</f>
        <v>0</v>
      </c>
      <c r="E720" s="138">
        <f>IF($D$2="주말",INDEX(표5[#All],MATCH(C720,표5[[#All],[잉크]],0),19)+INDEX(표5[#All],MATCH(C720,표5[[#All],[잉크]],0),22),INDEX(표5[#All],MATCH(C720,표5[[#All],[잉크]],0),MATCH($D$2,표5[#Headers],0)+2))</f>
        <v>0</v>
      </c>
    </row>
    <row r="721" spans="2:5" ht="16.5" hidden="1" customHeight="1" x14ac:dyDescent="0.3">
      <c r="B721" s="56">
        <f t="shared" si="12"/>
        <v>0</v>
      </c>
      <c r="C721" s="139" t="str">
        <f>'제품 추가'!AC718</f>
        <v>ARONG</v>
      </c>
      <c r="D721" s="138">
        <f>IF($D$2="주말",INDEX(표5[#All],MATCH(C721,표5[[#All],[잉크]],0),18)+INDEX(표5[#All],MATCH(C721,표5[[#All],[잉크]],0),21),INDEX(표5[#All],MATCH(C721,표5[[#All],[잉크]],0),MATCH($D$2,표5[#Headers],0)+1))</f>
        <v>0</v>
      </c>
      <c r="E721" s="138">
        <f>IF($D$2="주말",INDEX(표5[#All],MATCH(C721,표5[[#All],[잉크]],0),19)+INDEX(표5[#All],MATCH(C721,표5[[#All],[잉크]],0),22),INDEX(표5[#All],MATCH(C721,표5[[#All],[잉크]],0),MATCH($D$2,표5[#Headers],0)+2))</f>
        <v>0</v>
      </c>
    </row>
    <row r="722" spans="2:5" ht="16.5" hidden="1" customHeight="1" x14ac:dyDescent="0.3">
      <c r="B722" s="56">
        <f t="shared" si="12"/>
        <v>0</v>
      </c>
      <c r="C722" s="139" t="str">
        <f>'제품 추가'!AC719</f>
        <v>UNDER</v>
      </c>
      <c r="D722" s="138">
        <f>IF($D$2="주말",INDEX(표5[#All],MATCH(C722,표5[[#All],[잉크]],0),18)+INDEX(표5[#All],MATCH(C722,표5[[#All],[잉크]],0),21),INDEX(표5[#All],MATCH(C722,표5[[#All],[잉크]],0),MATCH($D$2,표5[#Headers],0)+1))</f>
        <v>0</v>
      </c>
      <c r="E722" s="138">
        <f>IF($D$2="주말",INDEX(표5[#All],MATCH(C722,표5[[#All],[잉크]],0),19)+INDEX(표5[#All],MATCH(C722,표5[[#All],[잉크]],0),22),INDEX(표5[#All],MATCH(C722,표5[[#All],[잉크]],0),MATCH($D$2,표5[#Headers],0)+2))</f>
        <v>0</v>
      </c>
    </row>
    <row r="723" spans="2:5" ht="16.5" hidden="1" customHeight="1" x14ac:dyDescent="0.3">
      <c r="B723" s="56">
        <f t="shared" si="12"/>
        <v>0</v>
      </c>
      <c r="C723" s="139" t="str">
        <f>'제품 추가'!AC720</f>
        <v>THESEA</v>
      </c>
      <c r="D723" s="138">
        <f>IF($D$2="주말",INDEX(표5[#All],MATCH(C723,표5[[#All],[잉크]],0),18)+INDEX(표5[#All],MATCH(C723,표5[[#All],[잉크]],0),21),INDEX(표5[#All],MATCH(C723,표5[[#All],[잉크]],0),MATCH($D$2,표5[#Headers],0)+1))</f>
        <v>0</v>
      </c>
      <c r="E723" s="138">
        <f>IF($D$2="주말",INDEX(표5[#All],MATCH(C723,표5[[#All],[잉크]],0),19)+INDEX(표5[#All],MATCH(C723,표5[[#All],[잉크]],0),22),INDEX(표5[#All],MATCH(C723,표5[[#All],[잉크]],0),MATCH($D$2,표5[#Headers],0)+2))</f>
        <v>0</v>
      </c>
    </row>
    <row r="724" spans="2:5" ht="16.5" hidden="1" customHeight="1" x14ac:dyDescent="0.3">
      <c r="B724" s="56">
        <f t="shared" si="12"/>
        <v>0</v>
      </c>
      <c r="C724" s="139" t="str">
        <f>'제품 추가'!AC721</f>
        <v>WANDU</v>
      </c>
      <c r="D724" s="138">
        <f>IF($D$2="주말",INDEX(표5[#All],MATCH(C724,표5[[#All],[잉크]],0),18)+INDEX(표5[#All],MATCH(C724,표5[[#All],[잉크]],0),21),INDEX(표5[#All],MATCH(C724,표5[[#All],[잉크]],0),MATCH($D$2,표5[#Headers],0)+1))</f>
        <v>0</v>
      </c>
      <c r="E724" s="138">
        <f>IF($D$2="주말",INDEX(표5[#All],MATCH(C724,표5[[#All],[잉크]],0),19)+INDEX(표5[#All],MATCH(C724,표5[[#All],[잉크]],0),22),INDEX(표5[#All],MATCH(C724,표5[[#All],[잉크]],0),MATCH($D$2,표5[#Headers],0)+2))</f>
        <v>0</v>
      </c>
    </row>
    <row r="725" spans="2:5" ht="16.5" hidden="1" customHeight="1" x14ac:dyDescent="0.3">
      <c r="B725" s="56">
        <f t="shared" si="12"/>
        <v>0</v>
      </c>
      <c r="C725" s="139" t="str">
        <f>'제품 추가'!AC722</f>
        <v>GYUL</v>
      </c>
      <c r="D725" s="138">
        <f>IF($D$2="주말",INDEX(표5[#All],MATCH(C725,표5[[#All],[잉크]],0),18)+INDEX(표5[#All],MATCH(C725,표5[[#All],[잉크]],0),21),INDEX(표5[#All],MATCH(C725,표5[[#All],[잉크]],0),MATCH($D$2,표5[#Headers],0)+1))</f>
        <v>0</v>
      </c>
      <c r="E725" s="138">
        <f>IF($D$2="주말",INDEX(표5[#All],MATCH(C725,표5[[#All],[잉크]],0),19)+INDEX(표5[#All],MATCH(C725,표5[[#All],[잉크]],0),22),INDEX(표5[#All],MATCH(C725,표5[[#All],[잉크]],0),MATCH($D$2,표5[#Headers],0)+2))</f>
        <v>0</v>
      </c>
    </row>
    <row r="726" spans="2:5" hidden="1" x14ac:dyDescent="0.3">
      <c r="B726" s="56">
        <f t="shared" si="12"/>
        <v>0</v>
      </c>
      <c r="C726" s="139" t="str">
        <f>'제품 추가'!AC723</f>
        <v>MIRK</v>
      </c>
      <c r="D726" s="138">
        <f>IF($D$2="주말",INDEX(표5[#All],MATCH(C726,표5[[#All],[잉크]],0),18)+INDEX(표5[#All],MATCH(C726,표5[[#All],[잉크]],0),21),INDEX(표5[#All],MATCH(C726,표5[[#All],[잉크]],0),MATCH($D$2,표5[#Headers],0)+1))</f>
        <v>0</v>
      </c>
      <c r="E726" s="138">
        <f>IF($D$2="주말",INDEX(표5[#All],MATCH(C726,표5[[#All],[잉크]],0),19)+INDEX(표5[#All],MATCH(C726,표5[[#All],[잉크]],0),22),INDEX(표5[#All],MATCH(C726,표5[[#All],[잉크]],0),MATCH($D$2,표5[#Headers],0)+2))</f>
        <v>0</v>
      </c>
    </row>
    <row r="727" spans="2:5" ht="16.5" hidden="1" customHeight="1" x14ac:dyDescent="0.3">
      <c r="B727" s="56">
        <f t="shared" si="12"/>
        <v>0</v>
      </c>
      <c r="C727" s="139" t="str">
        <f>'제품 추가'!AC724</f>
        <v>TOFU</v>
      </c>
      <c r="D727" s="138">
        <f>IF($D$2="주말",INDEX(표5[#All],MATCH(C727,표5[[#All],[잉크]],0),18)+INDEX(표5[#All],MATCH(C727,표5[[#All],[잉크]],0),21),INDEX(표5[#All],MATCH(C727,표5[[#All],[잉크]],0),MATCH($D$2,표5[#Headers],0)+1))</f>
        <v>0</v>
      </c>
      <c r="E727" s="138">
        <f>IF($D$2="주말",INDEX(표5[#All],MATCH(C727,표5[[#All],[잉크]],0),19)+INDEX(표5[#All],MATCH(C727,표5[[#All],[잉크]],0),22),INDEX(표5[#All],MATCH(C727,표5[[#All],[잉크]],0),MATCH($D$2,표5[#Headers],0)+2))</f>
        <v>0</v>
      </c>
    </row>
    <row r="728" spans="2:5" ht="16.5" hidden="1" customHeight="1" x14ac:dyDescent="0.3">
      <c r="B728" s="56">
        <f t="shared" si="12"/>
        <v>0</v>
      </c>
      <c r="C728" s="139" t="str">
        <f>'제품 추가'!AC725</f>
        <v>DUBU</v>
      </c>
      <c r="D728" s="138">
        <f>IF($D$2="주말",INDEX(표5[#All],MATCH(C728,표5[[#All],[잉크]],0),18)+INDEX(표5[#All],MATCH(C728,표5[[#All],[잉크]],0),21),INDEX(표5[#All],MATCH(C728,표5[[#All],[잉크]],0),MATCH($D$2,표5[#Headers],0)+1))</f>
        <v>0</v>
      </c>
      <c r="E728" s="138">
        <f>IF($D$2="주말",INDEX(표5[#All],MATCH(C728,표5[[#All],[잉크]],0),19)+INDEX(표5[#All],MATCH(C728,표5[[#All],[잉크]],0),22),INDEX(표5[#All],MATCH(C728,표5[[#All],[잉크]],0),MATCH($D$2,표5[#Headers],0)+2))</f>
        <v>0</v>
      </c>
    </row>
    <row r="729" spans="2:5" ht="16.5" hidden="1" customHeight="1" x14ac:dyDescent="0.3">
      <c r="B729" s="56">
        <f t="shared" si="12"/>
        <v>0</v>
      </c>
      <c r="C729" s="139" t="str">
        <f>'제품 추가'!AC726</f>
        <v>FUMEE</v>
      </c>
      <c r="D729" s="138">
        <f>IF($D$2="주말",INDEX(표5[#All],MATCH(C729,표5[[#All],[잉크]],0),18)+INDEX(표5[#All],MATCH(C729,표5[[#All],[잉크]],0),21),INDEX(표5[#All],MATCH(C729,표5[[#All],[잉크]],0),MATCH($D$2,표5[#Headers],0)+1))</f>
        <v>0</v>
      </c>
      <c r="E729" s="138">
        <f>IF($D$2="주말",INDEX(표5[#All],MATCH(C729,표5[[#All],[잉크]],0),19)+INDEX(표5[#All],MATCH(C729,표5[[#All],[잉크]],0),22),INDEX(표5[#All],MATCH(C729,표5[[#All],[잉크]],0),MATCH($D$2,표5[#Headers],0)+2))</f>
        <v>0</v>
      </c>
    </row>
    <row r="730" spans="2:5" ht="16.5" hidden="1" customHeight="1" x14ac:dyDescent="0.3">
      <c r="B730" s="56">
        <f t="shared" si="12"/>
        <v>0</v>
      </c>
      <c r="C730" s="139" t="str">
        <f>'제품 추가'!AC727</f>
        <v>DOLCE</v>
      </c>
      <c r="D730" s="138">
        <f>IF($D$2="주말",INDEX(표5[#All],MATCH(C730,표5[[#All],[잉크]],0),18)+INDEX(표5[#All],MATCH(C730,표5[[#All],[잉크]],0),21),INDEX(표5[#All],MATCH(C730,표5[[#All],[잉크]],0),MATCH($D$2,표5[#Headers],0)+1))</f>
        <v>0</v>
      </c>
      <c r="E730" s="138">
        <f>IF($D$2="주말",INDEX(표5[#All],MATCH(C730,표5[[#All],[잉크]],0),19)+INDEX(표5[#All],MATCH(C730,표5[[#All],[잉크]],0),22),INDEX(표5[#All],MATCH(C730,표5[[#All],[잉크]],0),MATCH($D$2,표5[#Headers],0)+2))</f>
        <v>0</v>
      </c>
    </row>
    <row r="731" spans="2:5" ht="16.5" hidden="1" customHeight="1" x14ac:dyDescent="0.3">
      <c r="B731" s="56">
        <f t="shared" si="12"/>
        <v>0</v>
      </c>
      <c r="C731" s="139" t="str">
        <f>'제품 추가'!AC728</f>
        <v>VITA</v>
      </c>
      <c r="D731" s="138">
        <f>IF($D$2="주말",INDEX(표5[#All],MATCH(C731,표5[[#All],[잉크]],0),18)+INDEX(표5[#All],MATCH(C731,표5[[#All],[잉크]],0),21),INDEX(표5[#All],MATCH(C731,표5[[#All],[잉크]],0),MATCH($D$2,표5[#Headers],0)+1))</f>
        <v>0</v>
      </c>
      <c r="E731" s="138">
        <f>IF($D$2="주말",INDEX(표5[#All],MATCH(C731,표5[[#All],[잉크]],0),19)+INDEX(표5[#All],MATCH(C731,표5[[#All],[잉크]],0),22),INDEX(표5[#All],MATCH(C731,표5[[#All],[잉크]],0),MATCH($D$2,표5[#Headers],0)+2))</f>
        <v>0</v>
      </c>
    </row>
    <row r="732" spans="2:5" ht="16.5" hidden="1" customHeight="1" x14ac:dyDescent="0.3">
      <c r="B732" s="56">
        <f t="shared" si="12"/>
        <v>0</v>
      </c>
      <c r="C732" s="139" t="str">
        <f>'제품 추가'!AC729</f>
        <v>SEOHAE</v>
      </c>
      <c r="D732" s="138">
        <f>IF($D$2="주말",INDEX(표5[#All],MATCH(C732,표5[[#All],[잉크]],0),18)+INDEX(표5[#All],MATCH(C732,표5[[#All],[잉크]],0),21),INDEX(표5[#All],MATCH(C732,표5[[#All],[잉크]],0),MATCH($D$2,표5[#Headers],0)+1))</f>
        <v>0</v>
      </c>
      <c r="E732" s="138">
        <f>IF($D$2="주말",INDEX(표5[#All],MATCH(C732,표5[[#All],[잉크]],0),19)+INDEX(표5[#All],MATCH(C732,표5[[#All],[잉크]],0),22),INDEX(표5[#All],MATCH(C732,표5[[#All],[잉크]],0),MATCH($D$2,표5[#Headers],0)+2))</f>
        <v>0</v>
      </c>
    </row>
    <row r="733" spans="2:5" hidden="1" x14ac:dyDescent="0.3">
      <c r="B733" s="56">
        <f t="shared" si="12"/>
        <v>0</v>
      </c>
      <c r="C733" s="139" t="str">
        <f>'제품 추가'!AC730</f>
        <v>GODONG</v>
      </c>
      <c r="D733" s="138">
        <f>IF($D$2="주말",INDEX(표5[#All],MATCH(C733,표5[[#All],[잉크]],0),18)+INDEX(표5[#All],MATCH(C733,표5[[#All],[잉크]],0),21),INDEX(표5[#All],MATCH(C733,표5[[#All],[잉크]],0),MATCH($D$2,표5[#Headers],0)+1))</f>
        <v>0</v>
      </c>
      <c r="E733" s="138">
        <f>IF($D$2="주말",INDEX(표5[#All],MATCH(C733,표5[[#All],[잉크]],0),19)+INDEX(표5[#All],MATCH(C733,표5[[#All],[잉크]],0),22),INDEX(표5[#All],MATCH(C733,표5[[#All],[잉크]],0),MATCH($D$2,표5[#Headers],0)+2))</f>
        <v>0</v>
      </c>
    </row>
    <row r="734" spans="2:5" hidden="1" x14ac:dyDescent="0.3">
      <c r="B734" s="56">
        <f t="shared" si="12"/>
        <v>0</v>
      </c>
      <c r="C734" s="139" t="str">
        <f>'제품 추가'!AC731</f>
        <v>SORA</v>
      </c>
      <c r="D734" s="138">
        <f>IF($D$2="주말",INDEX(표5[#All],MATCH(C734,표5[[#All],[잉크]],0),18)+INDEX(표5[#All],MATCH(C734,표5[[#All],[잉크]],0),21),INDEX(표5[#All],MATCH(C734,표5[[#All],[잉크]],0),MATCH($D$2,표5[#Headers],0)+1))</f>
        <v>0</v>
      </c>
      <c r="E734" s="138">
        <f>IF($D$2="주말",INDEX(표5[#All],MATCH(C734,표5[[#All],[잉크]],0),19)+INDEX(표5[#All],MATCH(C734,표5[[#All],[잉크]],0),22),INDEX(표5[#All],MATCH(C734,표5[[#All],[잉크]],0),MATCH($D$2,표5[#Headers],0)+2))</f>
        <v>0</v>
      </c>
    </row>
    <row r="735" spans="2:5" ht="16.5" customHeight="1" x14ac:dyDescent="0.3">
      <c r="B735" s="56">
        <f t="shared" si="12"/>
        <v>0</v>
      </c>
      <c r="C735" s="139" t="str">
        <f>'제품 추가'!AC1056</f>
        <v>RIIZE</v>
      </c>
      <c r="D735" s="138">
        <f>IF($D$2="주말",INDEX(표5[#All],MATCH(C735,표5[[#All],[잉크]],0),18)+INDEX(표5[#All],MATCH(C735,표5[[#All],[잉크]],0),21),INDEX(표5[#All],MATCH(C735,표5[[#All],[잉크]],0),MATCH($D$2,표5[#Headers],0)+1))</f>
        <v>0</v>
      </c>
      <c r="E735" s="138">
        <f>IF($D$2="주말",INDEX(표5[#All],MATCH(C735,표5[[#All],[잉크]],0),19)+INDEX(표5[#All],MATCH(C735,표5[[#All],[잉크]],0),22),INDEX(표5[#All],MATCH(C735,표5[[#All],[잉크]],0),MATCH($D$2,표5[#Headers],0)+2))</f>
        <v>0</v>
      </c>
    </row>
    <row r="736" spans="2:5" ht="16.5" customHeight="1" x14ac:dyDescent="0.3">
      <c r="B736" s="56">
        <f t="shared" si="12"/>
        <v>0</v>
      </c>
      <c r="C736" s="139" t="str">
        <f>'제품 추가'!AC408</f>
        <v>ROCK</v>
      </c>
      <c r="D736" s="138">
        <f>IF($D$2="주말",INDEX(표5[#All],MATCH(C736,표5[[#All],[잉크]],0),18)+INDEX(표5[#All],MATCH(C736,표5[[#All],[잉크]],0),21),INDEX(표5[#All],MATCH(C736,표5[[#All],[잉크]],0),MATCH($D$2,표5[#Headers],0)+1))</f>
        <v>0</v>
      </c>
      <c r="E736" s="138">
        <f>IF($D$2="주말",INDEX(표5[#All],MATCH(C736,표5[[#All],[잉크]],0),19)+INDEX(표5[#All],MATCH(C736,표5[[#All],[잉크]],0),22),INDEX(표5[#All],MATCH(C736,표5[[#All],[잉크]],0),MATCH($D$2,표5[#Headers],0)+2))</f>
        <v>0</v>
      </c>
    </row>
    <row r="737" spans="2:5" ht="16.5" hidden="1" customHeight="1" x14ac:dyDescent="0.3">
      <c r="B737" s="56">
        <f t="shared" si="12"/>
        <v>0</v>
      </c>
      <c r="C737" s="139" t="str">
        <f>'제품 추가'!AC734</f>
        <v>AFTER</v>
      </c>
      <c r="D737" s="138">
        <f>IF($D$2="주말",INDEX(표5[#All],MATCH(C737,표5[[#All],[잉크]],0),18)+INDEX(표5[#All],MATCH(C737,표5[[#All],[잉크]],0),21),INDEX(표5[#All],MATCH(C737,표5[[#All],[잉크]],0),MATCH($D$2,표5[#Headers],0)+1))</f>
        <v>0</v>
      </c>
      <c r="E737" s="138">
        <f>IF($D$2="주말",INDEX(표5[#All],MATCH(C737,표5[[#All],[잉크]],0),19)+INDEX(표5[#All],MATCH(C737,표5[[#All],[잉크]],0),22),INDEX(표5[#All],MATCH(C737,표5[[#All],[잉크]],0),MATCH($D$2,표5[#Headers],0)+2))</f>
        <v>0</v>
      </c>
    </row>
    <row r="738" spans="2:5" ht="16.5" hidden="1" customHeight="1" x14ac:dyDescent="0.3">
      <c r="B738" s="56">
        <f t="shared" si="12"/>
        <v>0</v>
      </c>
      <c r="C738" s="139" t="str">
        <f>'제품 추가'!AC735</f>
        <v>LIKE</v>
      </c>
      <c r="D738" s="138">
        <f>IF($D$2="주말",INDEX(표5[#All],MATCH(C738,표5[[#All],[잉크]],0),18)+INDEX(표5[#All],MATCH(C738,표5[[#All],[잉크]],0),21),INDEX(표5[#All],MATCH(C738,표5[[#All],[잉크]],0),MATCH($D$2,표5[#Headers],0)+1))</f>
        <v>0</v>
      </c>
      <c r="E738" s="138">
        <f>IF($D$2="주말",INDEX(표5[#All],MATCH(C738,표5[[#All],[잉크]],0),19)+INDEX(표5[#All],MATCH(C738,표5[[#All],[잉크]],0),22),INDEX(표5[#All],MATCH(C738,표5[[#All],[잉크]],0),MATCH($D$2,표5[#Headers],0)+2))</f>
        <v>0</v>
      </c>
    </row>
    <row r="739" spans="2:5" ht="16.5" hidden="1" customHeight="1" x14ac:dyDescent="0.3">
      <c r="B739" s="56">
        <f t="shared" si="12"/>
        <v>0</v>
      </c>
      <c r="C739" s="139" t="str">
        <f>'제품 추가'!AC736</f>
        <v>IFFY</v>
      </c>
      <c r="D739" s="138">
        <f>IF($D$2="주말",INDEX(표5[#All],MATCH(C739,표5[[#All],[잉크]],0),18)+INDEX(표5[#All],MATCH(C739,표5[[#All],[잉크]],0),21),INDEX(표5[#All],MATCH(C739,표5[[#All],[잉크]],0),MATCH($D$2,표5[#Headers],0)+1))</f>
        <v>0</v>
      </c>
      <c r="E739" s="138">
        <f>IF($D$2="주말",INDEX(표5[#All],MATCH(C739,표5[[#All],[잉크]],0),19)+INDEX(표5[#All],MATCH(C739,표5[[#All],[잉크]],0),22),INDEX(표5[#All],MATCH(C739,표5[[#All],[잉크]],0),MATCH($D$2,표5[#Headers],0)+2))</f>
        <v>0</v>
      </c>
    </row>
    <row r="740" spans="2:5" ht="16.5" hidden="1" customHeight="1" x14ac:dyDescent="0.3">
      <c r="B740" s="56">
        <f t="shared" si="12"/>
        <v>0</v>
      </c>
      <c r="C740" s="139" t="str">
        <f>'제품 추가'!AC737</f>
        <v>BLURRY</v>
      </c>
      <c r="D740" s="138">
        <f>IF($D$2="주말",INDEX(표5[#All],MATCH(C740,표5[[#All],[잉크]],0),18)+INDEX(표5[#All],MATCH(C740,표5[[#All],[잉크]],0),21),INDEX(표5[#All],MATCH(C740,표5[[#All],[잉크]],0),MATCH($D$2,표5[#Headers],0)+1))</f>
        <v>0</v>
      </c>
      <c r="E740" s="138">
        <f>IF($D$2="주말",INDEX(표5[#All],MATCH(C740,표5[[#All],[잉크]],0),19)+INDEX(표5[#All],MATCH(C740,표5[[#All],[잉크]],0),22),INDEX(표5[#All],MATCH(C740,표5[[#All],[잉크]],0),MATCH($D$2,표5[#Headers],0)+2))</f>
        <v>0</v>
      </c>
    </row>
    <row r="741" spans="2:5" ht="16.5" hidden="1" customHeight="1" x14ac:dyDescent="0.3">
      <c r="B741" s="56">
        <f t="shared" si="12"/>
        <v>0</v>
      </c>
      <c r="C741" s="139" t="str">
        <f>'제품 추가'!AC738</f>
        <v>SEPIA</v>
      </c>
      <c r="D741" s="138">
        <f>IF($D$2="주말",INDEX(표5[#All],MATCH(C741,표5[[#All],[잉크]],0),18)+INDEX(표5[#All],MATCH(C741,표5[[#All],[잉크]],0),21),INDEX(표5[#All],MATCH(C741,표5[[#All],[잉크]],0),MATCH($D$2,표5[#Headers],0)+1))</f>
        <v>0</v>
      </c>
      <c r="E741" s="138">
        <f>IF($D$2="주말",INDEX(표5[#All],MATCH(C741,표5[[#All],[잉크]],0),19)+INDEX(표5[#All],MATCH(C741,표5[[#All],[잉크]],0),22),INDEX(표5[#All],MATCH(C741,표5[[#All],[잉크]],0),MATCH($D$2,표5[#Headers],0)+2))</f>
        <v>0</v>
      </c>
    </row>
    <row r="742" spans="2:5" ht="16.5" hidden="1" customHeight="1" x14ac:dyDescent="0.3">
      <c r="B742" s="56">
        <f t="shared" si="12"/>
        <v>0</v>
      </c>
      <c r="C742" s="139" t="str">
        <f>'제품 추가'!AC739</f>
        <v>MOOD</v>
      </c>
      <c r="D742" s="138">
        <f>IF($D$2="주말",INDEX(표5[#All],MATCH(C742,표5[[#All],[잉크]],0),18)+INDEX(표5[#All],MATCH(C742,표5[[#All],[잉크]],0),21),INDEX(표5[#All],MATCH(C742,표5[[#All],[잉크]],0),MATCH($D$2,표5[#Headers],0)+1))</f>
        <v>0</v>
      </c>
      <c r="E742" s="138">
        <f>IF($D$2="주말",INDEX(표5[#All],MATCH(C742,표5[[#All],[잉크]],0),19)+INDEX(표5[#All],MATCH(C742,표5[[#All],[잉크]],0),22),INDEX(표5[#All],MATCH(C742,표5[[#All],[잉크]],0),MATCH($D$2,표5[#Headers],0)+2))</f>
        <v>0</v>
      </c>
    </row>
    <row r="743" spans="2:5" ht="16.5" hidden="1" customHeight="1" x14ac:dyDescent="0.3">
      <c r="B743" s="56">
        <f t="shared" si="12"/>
        <v>0</v>
      </c>
      <c r="C743" s="139" t="str">
        <f>'제품 추가'!AC740</f>
        <v>BBQ</v>
      </c>
      <c r="D743" s="138">
        <f>IF($D$2="주말",INDEX(표5[#All],MATCH(C743,표5[[#All],[잉크]],0),18)+INDEX(표5[#All],MATCH(C743,표5[[#All],[잉크]],0),21),INDEX(표5[#All],MATCH(C743,표5[[#All],[잉크]],0),MATCH($D$2,표5[#Headers],0)+1))</f>
        <v>0</v>
      </c>
      <c r="E743" s="138">
        <f>IF($D$2="주말",INDEX(표5[#All],MATCH(C743,표5[[#All],[잉크]],0),19)+INDEX(표5[#All],MATCH(C743,표5[[#All],[잉크]],0),22),INDEX(표5[#All],MATCH(C743,표5[[#All],[잉크]],0),MATCH($D$2,표5[#Headers],0)+2))</f>
        <v>0</v>
      </c>
    </row>
    <row r="744" spans="2:5" hidden="1" x14ac:dyDescent="0.3">
      <c r="B744" s="56">
        <f t="shared" si="12"/>
        <v>0</v>
      </c>
      <c r="C744" s="139" t="str">
        <f>'제품 추가'!AC741</f>
        <v>JADAM</v>
      </c>
      <c r="D744" s="138">
        <f>IF($D$2="주말",INDEX(표5[#All],MATCH(C744,표5[[#All],[잉크]],0),18)+INDEX(표5[#All],MATCH(C744,표5[[#All],[잉크]],0),21),INDEX(표5[#All],MATCH(C744,표5[[#All],[잉크]],0),MATCH($D$2,표5[#Headers],0)+1))</f>
        <v>0</v>
      </c>
      <c r="E744" s="138">
        <f>IF($D$2="주말",INDEX(표5[#All],MATCH(C744,표5[[#All],[잉크]],0),19)+INDEX(표5[#All],MATCH(C744,표5[[#All],[잉크]],0),22),INDEX(표5[#All],MATCH(C744,표5[[#All],[잉크]],0),MATCH($D$2,표5[#Headers],0)+2))</f>
        <v>0</v>
      </c>
    </row>
    <row r="745" spans="2:5" ht="16.5" hidden="1" customHeight="1" x14ac:dyDescent="0.3">
      <c r="B745" s="56">
        <f t="shared" si="12"/>
        <v>0</v>
      </c>
      <c r="C745" s="139" t="str">
        <f>'제품 추가'!AC941</f>
        <v>RUN</v>
      </c>
      <c r="D745" s="138">
        <f>IF($D$2="주말",INDEX(표5[#All],MATCH(C745,표5[[#All],[잉크]],0),18)+INDEX(표5[#All],MATCH(C745,표5[[#All],[잉크]],0),21),INDEX(표5[#All],MATCH(C745,표5[[#All],[잉크]],0),MATCH($D$2,표5[#Headers],0)+1))</f>
        <v>0</v>
      </c>
      <c r="E745" s="138">
        <f>IF($D$2="주말",INDEX(표5[#All],MATCH(C745,표5[[#All],[잉크]],0),19)+INDEX(표5[#All],MATCH(C745,표5[[#All],[잉크]],0),22),INDEX(표5[#All],MATCH(C745,표5[[#All],[잉크]],0),MATCH($D$2,표5[#Headers],0)+2))</f>
        <v>0</v>
      </c>
    </row>
    <row r="746" spans="2:5" ht="16.5" hidden="1" customHeight="1" x14ac:dyDescent="0.3">
      <c r="B746" s="56">
        <f t="shared" si="12"/>
        <v>0</v>
      </c>
      <c r="C746" s="139" t="str">
        <f>'제품 추가'!AC743</f>
        <v>NOX</v>
      </c>
      <c r="D746" s="138">
        <f>IF($D$2="주말",INDEX(표5[#All],MATCH(C746,표5[[#All],[잉크]],0),18)+INDEX(표5[#All],MATCH(C746,표5[[#All],[잉크]],0),21),INDEX(표5[#All],MATCH(C746,표5[[#All],[잉크]],0),MATCH($D$2,표5[#Headers],0)+1))</f>
        <v>0</v>
      </c>
      <c r="E746" s="138">
        <f>IF($D$2="주말",INDEX(표5[#All],MATCH(C746,표5[[#All],[잉크]],0),19)+INDEX(표5[#All],MATCH(C746,표5[[#All],[잉크]],0),22),INDEX(표5[#All],MATCH(C746,표5[[#All],[잉크]],0),MATCH($D$2,표5[#Headers],0)+2))</f>
        <v>0</v>
      </c>
    </row>
    <row r="747" spans="2:5" ht="16.5" hidden="1" customHeight="1" x14ac:dyDescent="0.3">
      <c r="B747" s="56">
        <f t="shared" si="12"/>
        <v>0</v>
      </c>
      <c r="C747" s="139" t="str">
        <f>'제품 추가'!AC744</f>
        <v>EODUM</v>
      </c>
      <c r="D747" s="138">
        <f>IF($D$2="주말",INDEX(표5[#All],MATCH(C747,표5[[#All],[잉크]],0),18)+INDEX(표5[#All],MATCH(C747,표5[[#All],[잉크]],0),21),INDEX(표5[#All],MATCH(C747,표5[[#All],[잉크]],0),MATCH($D$2,표5[#Headers],0)+1))</f>
        <v>0</v>
      </c>
      <c r="E747" s="138">
        <f>IF($D$2="주말",INDEX(표5[#All],MATCH(C747,표5[[#All],[잉크]],0),19)+INDEX(표5[#All],MATCH(C747,표5[[#All],[잉크]],0),22),INDEX(표5[#All],MATCH(C747,표5[[#All],[잉크]],0),MATCH($D$2,표5[#Headers],0)+2))</f>
        <v>0</v>
      </c>
    </row>
    <row r="748" spans="2:5" ht="16.5" hidden="1" customHeight="1" x14ac:dyDescent="0.3">
      <c r="B748" s="56">
        <f t="shared" si="12"/>
        <v>0</v>
      </c>
      <c r="C748" s="139" t="str">
        <f>'제품 추가'!AC745</f>
        <v>KKUL</v>
      </c>
      <c r="D748" s="138">
        <f>IF($D$2="주말",INDEX(표5[#All],MATCH(C748,표5[[#All],[잉크]],0),18)+INDEX(표5[#All],MATCH(C748,표5[[#All],[잉크]],0),21),INDEX(표5[#All],MATCH(C748,표5[[#All],[잉크]],0),MATCH($D$2,표5[#Headers],0)+1))</f>
        <v>0</v>
      </c>
      <c r="E748" s="138">
        <f>IF($D$2="주말",INDEX(표5[#All],MATCH(C748,표5[[#All],[잉크]],0),19)+INDEX(표5[#All],MATCH(C748,표5[[#All],[잉크]],0),22),INDEX(표5[#All],MATCH(C748,표5[[#All],[잉크]],0),MATCH($D$2,표5[#Headers],0)+2))</f>
        <v>0</v>
      </c>
    </row>
    <row r="749" spans="2:5" ht="16.5" hidden="1" customHeight="1" x14ac:dyDescent="0.3">
      <c r="B749" s="56">
        <f t="shared" si="12"/>
        <v>0</v>
      </c>
      <c r="C749" s="139" t="str">
        <f>'제품 추가'!AC746</f>
        <v>BADA</v>
      </c>
      <c r="D749" s="138">
        <f>IF($D$2="주말",INDEX(표5[#All],MATCH(C749,표5[[#All],[잉크]],0),18)+INDEX(표5[#All],MATCH(C749,표5[[#All],[잉크]],0),21),INDEX(표5[#All],MATCH(C749,표5[[#All],[잉크]],0),MATCH($D$2,표5[#Headers],0)+1))</f>
        <v>0</v>
      </c>
      <c r="E749" s="138">
        <f>IF($D$2="주말",INDEX(표5[#All],MATCH(C749,표5[[#All],[잉크]],0),19)+INDEX(표5[#All],MATCH(C749,표5[[#All],[잉크]],0),22),INDEX(표5[#All],MATCH(C749,표5[[#All],[잉크]],0),MATCH($D$2,표5[#Headers],0)+2))</f>
        <v>0</v>
      </c>
    </row>
    <row r="750" spans="2:5" ht="16.5" hidden="1" customHeight="1" x14ac:dyDescent="0.3">
      <c r="B750" s="56">
        <f t="shared" si="12"/>
        <v>0</v>
      </c>
      <c r="C750" s="139" t="str">
        <f>'제품 추가'!AC747</f>
        <v>NEODUM</v>
      </c>
      <c r="D750" s="138">
        <f>IF($D$2="주말",INDEX(표5[#All],MATCH(C750,표5[[#All],[잉크]],0),18)+INDEX(표5[#All],MATCH(C750,표5[[#All],[잉크]],0),21),INDEX(표5[#All],MATCH(C750,표5[[#All],[잉크]],0),MATCH($D$2,표5[#Headers],0)+1))</f>
        <v>0</v>
      </c>
      <c r="E750" s="138">
        <f>IF($D$2="주말",INDEX(표5[#All],MATCH(C750,표5[[#All],[잉크]],0),19)+INDEX(표5[#All],MATCH(C750,표5[[#All],[잉크]],0),22),INDEX(표5[#All],MATCH(C750,표5[[#All],[잉크]],0),MATCH($D$2,표5[#Headers],0)+2))</f>
        <v>0</v>
      </c>
    </row>
    <row r="751" spans="2:5" hidden="1" x14ac:dyDescent="0.3">
      <c r="B751" s="56">
        <f t="shared" si="12"/>
        <v>0</v>
      </c>
      <c r="C751" s="139" t="str">
        <f>'제품 추가'!AC748</f>
        <v>ROYAL</v>
      </c>
      <c r="D751" s="138">
        <f>IF($D$2="주말",INDEX(표5[#All],MATCH(C751,표5[[#All],[잉크]],0),18)+INDEX(표5[#All],MATCH(C751,표5[[#All],[잉크]],0),21),INDEX(표5[#All],MATCH(C751,표5[[#All],[잉크]],0),MATCH($D$2,표5[#Headers],0)+1))</f>
        <v>0</v>
      </c>
      <c r="E751" s="138">
        <f>IF($D$2="주말",INDEX(표5[#All],MATCH(C751,표5[[#All],[잉크]],0),19)+INDEX(표5[#All],MATCH(C751,표5[[#All],[잉크]],0),22),INDEX(표5[#All],MATCH(C751,표5[[#All],[잉크]],0),MATCH($D$2,표5[#Headers],0)+2))</f>
        <v>0</v>
      </c>
    </row>
    <row r="752" spans="2:5" ht="16.5" hidden="1" customHeight="1" x14ac:dyDescent="0.3">
      <c r="B752" s="56">
        <f t="shared" si="12"/>
        <v>0</v>
      </c>
      <c r="C752" s="139" t="str">
        <f>'제품 추가'!AC421</f>
        <v>SAFFRON</v>
      </c>
      <c r="D752" s="138">
        <f>IF($D$2="주말",INDEX(표5[#All],MATCH(C752,표5[[#All],[잉크]],0),18)+INDEX(표5[#All],MATCH(C752,표5[[#All],[잉크]],0),21),INDEX(표5[#All],MATCH(C752,표5[[#All],[잉크]],0),MATCH($D$2,표5[#Headers],0)+1))</f>
        <v>0</v>
      </c>
      <c r="E752" s="138">
        <f>IF($D$2="주말",INDEX(표5[#All],MATCH(C752,표5[[#All],[잉크]],0),19)+INDEX(표5[#All],MATCH(C752,표5[[#All],[잉크]],0),22),INDEX(표5[#All],MATCH(C752,표5[[#All],[잉크]],0),MATCH($D$2,표5[#Headers],0)+2))</f>
        <v>0</v>
      </c>
    </row>
    <row r="753" spans="2:5" ht="16.5" hidden="1" customHeight="1" x14ac:dyDescent="0.3">
      <c r="B753" s="56">
        <f t="shared" si="12"/>
        <v>0</v>
      </c>
      <c r="C753" s="139" t="str">
        <f>'제품 추가'!AC750</f>
        <v>GOO</v>
      </c>
      <c r="D753" s="138">
        <f>IF($D$2="주말",INDEX(표5[#All],MATCH(C753,표5[[#All],[잉크]],0),18)+INDEX(표5[#All],MATCH(C753,표5[[#All],[잉크]],0),21),INDEX(표5[#All],MATCH(C753,표5[[#All],[잉크]],0),MATCH($D$2,표5[#Headers],0)+1))</f>
        <v>0</v>
      </c>
      <c r="E753" s="138">
        <f>IF($D$2="주말",INDEX(표5[#All],MATCH(C753,표5[[#All],[잉크]],0),19)+INDEX(표5[#All],MATCH(C753,표5[[#All],[잉크]],0),22),INDEX(표5[#All],MATCH(C753,표5[[#All],[잉크]],0),MATCH($D$2,표5[#Headers],0)+2))</f>
        <v>0</v>
      </c>
    </row>
    <row r="754" spans="2:5" ht="16.5" hidden="1" customHeight="1" x14ac:dyDescent="0.3">
      <c r="B754" s="56">
        <f t="shared" si="12"/>
        <v>0</v>
      </c>
      <c r="C754" s="139" t="str">
        <f>'제품 추가'!AC751</f>
        <v>GLE</v>
      </c>
      <c r="D754" s="138">
        <f>IF($D$2="주말",INDEX(표5[#All],MATCH(C754,표5[[#All],[잉크]],0),18)+INDEX(표5[#All],MATCH(C754,표5[[#All],[잉크]],0),21),INDEX(표5[#All],MATCH(C754,표5[[#All],[잉크]],0),MATCH($D$2,표5[#Headers],0)+1))</f>
        <v>0</v>
      </c>
      <c r="E754" s="138">
        <f>IF($D$2="주말",INDEX(표5[#All],MATCH(C754,표5[[#All],[잉크]],0),19)+INDEX(표5[#All],MATCH(C754,표5[[#All],[잉크]],0),22),INDEX(표5[#All],MATCH(C754,표5[[#All],[잉크]],0),MATCH($D$2,표5[#Headers],0)+2))</f>
        <v>0</v>
      </c>
    </row>
    <row r="755" spans="2:5" ht="16.5" hidden="1" customHeight="1" x14ac:dyDescent="0.3">
      <c r="B755" s="56">
        <f t="shared" si="12"/>
        <v>0</v>
      </c>
      <c r="C755" s="139" t="str">
        <f>'제품 추가'!AC955</f>
        <v>SALIBA</v>
      </c>
      <c r="D755" s="138">
        <f>IF($D$2="주말",INDEX(표5[#All],MATCH(C755,표5[[#All],[잉크]],0),18)+INDEX(표5[#All],MATCH(C755,표5[[#All],[잉크]],0),21),INDEX(표5[#All],MATCH(C755,표5[[#All],[잉크]],0),MATCH($D$2,표5[#Headers],0)+1))</f>
        <v>0</v>
      </c>
      <c r="E755" s="138">
        <f>IF($D$2="주말",INDEX(표5[#All],MATCH(C755,표5[[#All],[잉크]],0),19)+INDEX(표5[#All],MATCH(C755,표5[[#All],[잉크]],0),22),INDEX(표5[#All],MATCH(C755,표5[[#All],[잉크]],0),MATCH($D$2,표5[#Headers],0)+2))</f>
        <v>0</v>
      </c>
    </row>
    <row r="756" spans="2:5" ht="16.5" customHeight="1" x14ac:dyDescent="0.3">
      <c r="B756" s="56">
        <f t="shared" si="12"/>
        <v>0</v>
      </c>
      <c r="C756" s="139" t="str">
        <f>'제품 추가'!AC409</f>
        <v>ROOF</v>
      </c>
      <c r="D756" s="138">
        <f>IF($D$2="주말",INDEX(표5[#All],MATCH(C756,표5[[#All],[잉크]],0),18)+INDEX(표5[#All],MATCH(C756,표5[[#All],[잉크]],0),21),INDEX(표5[#All],MATCH(C756,표5[[#All],[잉크]],0),MATCH($D$2,표5[#Headers],0)+1))</f>
        <v>0</v>
      </c>
      <c r="E756" s="138">
        <f>IF($D$2="주말",INDEX(표5[#All],MATCH(C756,표5[[#All],[잉크]],0),19)+INDEX(표5[#All],MATCH(C756,표5[[#All],[잉크]],0),22),INDEX(표5[#All],MATCH(C756,표5[[#All],[잉크]],0),MATCH($D$2,표5[#Headers],0)+2))</f>
        <v>0</v>
      </c>
    </row>
    <row r="757" spans="2:5" ht="16.5" customHeight="1" x14ac:dyDescent="0.3">
      <c r="B757" s="56">
        <f t="shared" si="12"/>
        <v>0</v>
      </c>
      <c r="C757" s="139" t="str">
        <f>'제품 추가'!AC1035</f>
        <v>RUSH</v>
      </c>
      <c r="D757" s="138">
        <f>IF($D$2="주말",INDEX(표5[#All],MATCH(C757,표5[[#All],[잉크]],0),18)+INDEX(표5[#All],MATCH(C757,표5[[#All],[잉크]],0),21),INDEX(표5[#All],MATCH(C757,표5[[#All],[잉크]],0),MATCH($D$2,표5[#Headers],0)+1))</f>
        <v>0</v>
      </c>
      <c r="E757" s="138">
        <f>IF($D$2="주말",INDEX(표5[#All],MATCH(C757,표5[[#All],[잉크]],0),19)+INDEX(표5[#All],MATCH(C757,표5[[#All],[잉크]],0),22),INDEX(표5[#All],MATCH(C757,표5[[#All],[잉크]],0),MATCH($D$2,표5[#Headers],0)+2))</f>
        <v>0</v>
      </c>
    </row>
    <row r="758" spans="2:5" ht="16.5" customHeight="1" x14ac:dyDescent="0.3">
      <c r="B758" s="56">
        <f t="shared" si="12"/>
        <v>0</v>
      </c>
      <c r="C758" s="139" t="str">
        <f>'제품 추가'!AC419</f>
        <v>SABLE</v>
      </c>
      <c r="D758" s="138">
        <f>IF($D$2="주말",INDEX(표5[#All],MATCH(C758,표5[[#All],[잉크]],0),18)+INDEX(표5[#All],MATCH(C758,표5[[#All],[잉크]],0),21),INDEX(표5[#All],MATCH(C758,표5[[#All],[잉크]],0),MATCH($D$2,표5[#Headers],0)+1))</f>
        <v>0</v>
      </c>
      <c r="E758" s="138">
        <f>IF($D$2="주말",INDEX(표5[#All],MATCH(C758,표5[[#All],[잉크]],0),19)+INDEX(표5[#All],MATCH(C758,표5[[#All],[잉크]],0),22),INDEX(표5[#All],MATCH(C758,표5[[#All],[잉크]],0),MATCH($D$2,표5[#Headers],0)+2))</f>
        <v>0</v>
      </c>
    </row>
    <row r="759" spans="2:5" ht="16.5" hidden="1" customHeight="1" x14ac:dyDescent="0.3">
      <c r="B759" s="56">
        <f t="shared" si="12"/>
        <v>0</v>
      </c>
      <c r="C759" s="139" t="str">
        <f>'제품 추가'!AC756</f>
        <v>TARIC</v>
      </c>
      <c r="D759" s="138">
        <f>IF($D$2="주말",INDEX(표5[#All],MATCH(C759,표5[[#All],[잉크]],0),18)+INDEX(표5[#All],MATCH(C759,표5[[#All],[잉크]],0),21),INDEX(표5[#All],MATCH(C759,표5[[#All],[잉크]],0),MATCH($D$2,표5[#Headers],0)+1))</f>
        <v>0</v>
      </c>
      <c r="E759" s="138">
        <f>IF($D$2="주말",INDEX(표5[#All],MATCH(C759,표5[[#All],[잉크]],0),19)+INDEX(표5[#All],MATCH(C759,표5[[#All],[잉크]],0),22),INDEX(표5[#All],MATCH(C759,표5[[#All],[잉크]],0),MATCH($D$2,표5[#Headers],0)+2))</f>
        <v>0</v>
      </c>
    </row>
    <row r="760" spans="2:5" ht="16.5" hidden="1" customHeight="1" x14ac:dyDescent="0.3">
      <c r="B760" s="56">
        <f t="shared" si="12"/>
        <v>0</v>
      </c>
      <c r="C760" s="139" t="str">
        <f>'제품 추가'!AC757</f>
        <v>VARUS</v>
      </c>
      <c r="D760" s="138">
        <f>IF($D$2="주말",INDEX(표5[#All],MATCH(C760,표5[[#All],[잉크]],0),18)+INDEX(표5[#All],MATCH(C760,표5[[#All],[잉크]],0),21),INDEX(표5[#All],MATCH(C760,표5[[#All],[잉크]],0),MATCH($D$2,표5[#Headers],0)+1))</f>
        <v>0</v>
      </c>
      <c r="E760" s="138">
        <f>IF($D$2="주말",INDEX(표5[#All],MATCH(C760,표5[[#All],[잉크]],0),19)+INDEX(표5[#All],MATCH(C760,표5[[#All],[잉크]],0),22),INDEX(표5[#All],MATCH(C760,표5[[#All],[잉크]],0),MATCH($D$2,표5[#Headers],0)+2))</f>
        <v>0</v>
      </c>
    </row>
    <row r="761" spans="2:5" ht="16.5" hidden="1" customHeight="1" x14ac:dyDescent="0.3">
      <c r="B761" s="56">
        <f t="shared" si="12"/>
        <v>0</v>
      </c>
      <c r="C761" s="139" t="str">
        <f>'제품 추가'!AC758</f>
        <v>EZREAL</v>
      </c>
      <c r="D761" s="138">
        <f>IF($D$2="주말",INDEX(표5[#All],MATCH(C761,표5[[#All],[잉크]],0),18)+INDEX(표5[#All],MATCH(C761,표5[[#All],[잉크]],0),21),INDEX(표5[#All],MATCH(C761,표5[[#All],[잉크]],0),MATCH($D$2,표5[#Headers],0)+1))</f>
        <v>0</v>
      </c>
      <c r="E761" s="138">
        <f>IF($D$2="주말",INDEX(표5[#All],MATCH(C761,표5[[#All],[잉크]],0),19)+INDEX(표5[#All],MATCH(C761,표5[[#All],[잉크]],0),22),INDEX(표5[#All],MATCH(C761,표5[[#All],[잉크]],0),MATCH($D$2,표5[#Headers],0)+2))</f>
        <v>0</v>
      </c>
    </row>
    <row r="762" spans="2:5" ht="16.5" hidden="1" customHeight="1" x14ac:dyDescent="0.3">
      <c r="B762" s="56">
        <f t="shared" si="12"/>
        <v>0</v>
      </c>
      <c r="C762" s="139" t="str">
        <f>'제품 추가'!AC759</f>
        <v>NOCTURNE</v>
      </c>
      <c r="D762" s="138">
        <f>IF($D$2="주말",INDEX(표5[#All],MATCH(C762,표5[[#All],[잉크]],0),18)+INDEX(표5[#All],MATCH(C762,표5[[#All],[잉크]],0),21),INDEX(표5[#All],MATCH(C762,표5[[#All],[잉크]],0),MATCH($D$2,표5[#Headers],0)+1))</f>
        <v>0</v>
      </c>
      <c r="E762" s="138">
        <f>IF($D$2="주말",INDEX(표5[#All],MATCH(C762,표5[[#All],[잉크]],0),19)+INDEX(표5[#All],MATCH(C762,표5[[#All],[잉크]],0),22),INDEX(표5[#All],MATCH(C762,표5[[#All],[잉크]],0),MATCH($D$2,표5[#Headers],0)+2))</f>
        <v>0</v>
      </c>
    </row>
    <row r="763" spans="2:5" ht="16.5" hidden="1" customHeight="1" x14ac:dyDescent="0.3">
      <c r="B763" s="56">
        <f t="shared" si="12"/>
        <v>0</v>
      </c>
      <c r="C763" s="139" t="str">
        <f>'제품 추가'!AC760</f>
        <v>ORIANNA</v>
      </c>
      <c r="D763" s="138">
        <f>IF($D$2="주말",INDEX(표5[#All],MATCH(C763,표5[[#All],[잉크]],0),18)+INDEX(표5[#All],MATCH(C763,표5[[#All],[잉크]],0),21),INDEX(표5[#All],MATCH(C763,표5[[#All],[잉크]],0),MATCH($D$2,표5[#Headers],0)+1))</f>
        <v>0</v>
      </c>
      <c r="E763" s="138">
        <f>IF($D$2="주말",INDEX(표5[#All],MATCH(C763,표5[[#All],[잉크]],0),19)+INDEX(표5[#All],MATCH(C763,표5[[#All],[잉크]],0),22),INDEX(표5[#All],MATCH(C763,표5[[#All],[잉크]],0),MATCH($D$2,표5[#Headers],0)+2))</f>
        <v>0</v>
      </c>
    </row>
    <row r="764" spans="2:5" ht="16.5" hidden="1" customHeight="1" x14ac:dyDescent="0.3">
      <c r="B764" s="56">
        <f t="shared" si="12"/>
        <v>0</v>
      </c>
      <c r="C764" s="139" t="str">
        <f>'제품 추가'!AC761</f>
        <v>RENGAR</v>
      </c>
      <c r="D764" s="138">
        <f>IF($D$2="주말",INDEX(표5[#All],MATCH(C764,표5[[#All],[잉크]],0),18)+INDEX(표5[#All],MATCH(C764,표5[[#All],[잉크]],0),21),INDEX(표5[#All],MATCH(C764,표5[[#All],[잉크]],0),MATCH($D$2,표5[#Headers],0)+1))</f>
        <v>0</v>
      </c>
      <c r="E764" s="138">
        <f>IF($D$2="주말",INDEX(표5[#All],MATCH(C764,표5[[#All],[잉크]],0),19)+INDEX(표5[#All],MATCH(C764,표5[[#All],[잉크]],0),22),INDEX(표5[#All],MATCH(C764,표5[[#All],[잉크]],0),MATCH($D$2,표5[#Headers],0)+2))</f>
        <v>0</v>
      </c>
    </row>
    <row r="765" spans="2:5" ht="16.5" customHeight="1" x14ac:dyDescent="0.3">
      <c r="B765" s="56">
        <f t="shared" si="12"/>
        <v>0</v>
      </c>
      <c r="C765" s="139" t="str">
        <f>'제품 추가'!AC424</f>
        <v>SALLA</v>
      </c>
      <c r="D765" s="138">
        <f>IF($D$2="주말",INDEX(표5[#All],MATCH(C765,표5[[#All],[잉크]],0),18)+INDEX(표5[#All],MATCH(C765,표5[[#All],[잉크]],0),21),INDEX(표5[#All],MATCH(C765,표5[[#All],[잉크]],0),MATCH($D$2,표5[#Headers],0)+1))</f>
        <v>0</v>
      </c>
      <c r="E765" s="138">
        <f>IF($D$2="주말",INDEX(표5[#All],MATCH(C765,표5[[#All],[잉크]],0),19)+INDEX(표5[#All],MATCH(C765,표5[[#All],[잉크]],0),22),INDEX(표5[#All],MATCH(C765,표5[[#All],[잉크]],0),MATCH($D$2,표5[#Headers],0)+2))</f>
        <v>0</v>
      </c>
    </row>
    <row r="766" spans="2:5" ht="16.5" hidden="1" customHeight="1" x14ac:dyDescent="0.3">
      <c r="B766" s="56">
        <f t="shared" si="12"/>
        <v>0</v>
      </c>
      <c r="C766" s="139" t="str">
        <f>'제품 추가'!AC763</f>
        <v>VAYNE</v>
      </c>
      <c r="D766" s="138">
        <f>IF($D$2="주말",INDEX(표5[#All],MATCH(C766,표5[[#All],[잉크]],0),18)+INDEX(표5[#All],MATCH(C766,표5[[#All],[잉크]],0),21),INDEX(표5[#All],MATCH(C766,표5[[#All],[잉크]],0),MATCH($D$2,표5[#Headers],0)+1))</f>
        <v>0</v>
      </c>
      <c r="E766" s="138">
        <f>IF($D$2="주말",INDEX(표5[#All],MATCH(C766,표5[[#All],[잉크]],0),19)+INDEX(표5[#All],MATCH(C766,표5[[#All],[잉크]],0),22),INDEX(표5[#All],MATCH(C766,표5[[#All],[잉크]],0),MATCH($D$2,표5[#Headers],0)+2))</f>
        <v>0</v>
      </c>
    </row>
    <row r="767" spans="2:5" ht="16.5" hidden="1" customHeight="1" x14ac:dyDescent="0.3">
      <c r="B767" s="56">
        <f t="shared" si="12"/>
        <v>0</v>
      </c>
      <c r="C767" s="139" t="str">
        <f>'제품 추가'!AC764</f>
        <v>LEESIN</v>
      </c>
      <c r="D767" s="138">
        <f>IF($D$2="주말",INDEX(표5[#All],MATCH(C767,표5[[#All],[잉크]],0),18)+INDEX(표5[#All],MATCH(C767,표5[[#All],[잉크]],0),21),INDEX(표5[#All],MATCH(C767,표5[[#All],[잉크]],0),MATCH($D$2,표5[#Headers],0)+1))</f>
        <v>0</v>
      </c>
      <c r="E767" s="138">
        <f>IF($D$2="주말",INDEX(표5[#All],MATCH(C767,표5[[#All],[잉크]],0),19)+INDEX(표5[#All],MATCH(C767,표5[[#All],[잉크]],0),22),INDEX(표5[#All],MATCH(C767,표5[[#All],[잉크]],0),MATCH($D$2,표5[#Headers],0)+2))</f>
        <v>0</v>
      </c>
    </row>
    <row r="768" spans="2:5" ht="16.5" hidden="1" customHeight="1" x14ac:dyDescent="0.3">
      <c r="B768" s="56">
        <f t="shared" si="12"/>
        <v>0</v>
      </c>
      <c r="C768" s="139" t="str">
        <f>'제품 추가'!AC765</f>
        <v>SHEN</v>
      </c>
      <c r="D768" s="138">
        <f>IF($D$2="주말",INDEX(표5[#All],MATCH(C768,표5[[#All],[잉크]],0),18)+INDEX(표5[#All],MATCH(C768,표5[[#All],[잉크]],0),21),INDEX(표5[#All],MATCH(C768,표5[[#All],[잉크]],0),MATCH($D$2,표5[#Headers],0)+1))</f>
        <v>0</v>
      </c>
      <c r="E768" s="138">
        <f>IF($D$2="주말",INDEX(표5[#All],MATCH(C768,표5[[#All],[잉크]],0),19)+INDEX(표5[#All],MATCH(C768,표5[[#All],[잉크]],0),22),INDEX(표5[#All],MATCH(C768,표5[[#All],[잉크]],0),MATCH($D$2,표5[#Headers],0)+2))</f>
        <v>0</v>
      </c>
    </row>
    <row r="769" spans="2:5" ht="16.5" hidden="1" customHeight="1" x14ac:dyDescent="0.3">
      <c r="B769" s="56">
        <f t="shared" si="12"/>
        <v>0</v>
      </c>
      <c r="C769" s="139" t="str">
        <f>'제품 추가'!AC766</f>
        <v>PAPA</v>
      </c>
      <c r="D769" s="138">
        <f>IF($D$2="주말",INDEX(표5[#All],MATCH(C769,표5[[#All],[잉크]],0),18)+INDEX(표5[#All],MATCH(C769,표5[[#All],[잉크]],0),21),INDEX(표5[#All],MATCH(C769,표5[[#All],[잉크]],0),MATCH($D$2,표5[#Headers],0)+1))</f>
        <v>0</v>
      </c>
      <c r="E769" s="138">
        <f>IF($D$2="주말",INDEX(표5[#All],MATCH(C769,표5[[#All],[잉크]],0),19)+INDEX(표5[#All],MATCH(C769,표5[[#All],[잉크]],0),22),INDEX(표5[#All],MATCH(C769,표5[[#All],[잉크]],0),MATCH($D$2,표5[#Headers],0)+2))</f>
        <v>0</v>
      </c>
    </row>
    <row r="770" spans="2:5" ht="16.5" hidden="1" customHeight="1" x14ac:dyDescent="0.3">
      <c r="B770" s="56">
        <f t="shared" si="12"/>
        <v>0</v>
      </c>
      <c r="C770" s="139" t="str">
        <f>'제품 추가'!AC767</f>
        <v>MAMA</v>
      </c>
      <c r="D770" s="138">
        <f>IF($D$2="주말",INDEX(표5[#All],MATCH(C770,표5[[#All],[잉크]],0),18)+INDEX(표5[#All],MATCH(C770,표5[[#All],[잉크]],0),21),INDEX(표5[#All],MATCH(C770,표5[[#All],[잉크]],0),MATCH($D$2,표5[#Headers],0)+1))</f>
        <v>0</v>
      </c>
      <c r="E770" s="138">
        <f>IF($D$2="주말",INDEX(표5[#All],MATCH(C770,표5[[#All],[잉크]],0),19)+INDEX(표5[#All],MATCH(C770,표5[[#All],[잉크]],0),22),INDEX(표5[#All],MATCH(C770,표5[[#All],[잉크]],0),MATCH($D$2,표5[#Headers],0)+2))</f>
        <v>0</v>
      </c>
    </row>
    <row r="771" spans="2:5" ht="16.5" hidden="1" customHeight="1" x14ac:dyDescent="0.3">
      <c r="B771" s="56">
        <f t="shared" si="12"/>
        <v>0</v>
      </c>
      <c r="C771" s="139" t="str">
        <f>'제품 추가'!AC768</f>
        <v>TEEMO</v>
      </c>
      <c r="D771" s="138">
        <f>IF($D$2="주말",INDEX(표5[#All],MATCH(C771,표5[[#All],[잉크]],0),18)+INDEX(표5[#All],MATCH(C771,표5[[#All],[잉크]],0),21),INDEX(표5[#All],MATCH(C771,표5[[#All],[잉크]],0),MATCH($D$2,표5[#Headers],0)+1))</f>
        <v>0</v>
      </c>
      <c r="E771" s="138">
        <f>IF($D$2="주말",INDEX(표5[#All],MATCH(C771,표5[[#All],[잉크]],0),19)+INDEX(표5[#All],MATCH(C771,표5[[#All],[잉크]],0),22),INDEX(표5[#All],MATCH(C771,표5[[#All],[잉크]],0),MATCH($D$2,표5[#Headers],0)+2))</f>
        <v>0</v>
      </c>
    </row>
    <row r="772" spans="2:5" ht="16.5" hidden="1" customHeight="1" x14ac:dyDescent="0.3">
      <c r="B772" s="56">
        <f t="shared" si="12"/>
        <v>0</v>
      </c>
      <c r="C772" s="139" t="str">
        <f>'제품 추가'!AC769</f>
        <v>TRUNDLE</v>
      </c>
      <c r="D772" s="138">
        <f>IF($D$2="주말",INDEX(표5[#All],MATCH(C772,표5[[#All],[잉크]],0),18)+INDEX(표5[#All],MATCH(C772,표5[[#All],[잉크]],0),21),INDEX(표5[#All],MATCH(C772,표5[[#All],[잉크]],0),MATCH($D$2,표5[#Headers],0)+1))</f>
        <v>0</v>
      </c>
      <c r="E772" s="138">
        <f>IF($D$2="주말",INDEX(표5[#All],MATCH(C772,표5[[#All],[잉크]],0),19)+INDEX(표5[#All],MATCH(C772,표5[[#All],[잉크]],0),22),INDEX(표5[#All],MATCH(C772,표5[[#All],[잉크]],0),MATCH($D$2,표5[#Headers],0)+2))</f>
        <v>0</v>
      </c>
    </row>
    <row r="773" spans="2:5" ht="16.5" customHeight="1" x14ac:dyDescent="0.3">
      <c r="B773" s="56">
        <f t="shared" si="12"/>
        <v>0</v>
      </c>
      <c r="C773" s="139" t="str">
        <f>'제품 추가'!AC651</f>
        <v>SAMCHI</v>
      </c>
      <c r="D773" s="138">
        <f>IF($D$2="주말",INDEX(표5[#All],MATCH(C773,표5[[#All],[잉크]],0),18)+INDEX(표5[#All],MATCH(C773,표5[[#All],[잉크]],0),21),INDEX(표5[#All],MATCH(C773,표5[[#All],[잉크]],0),MATCH($D$2,표5[#Headers],0)+1))</f>
        <v>0</v>
      </c>
      <c r="E773" s="138">
        <f>IF($D$2="주말",INDEX(표5[#All],MATCH(C773,표5[[#All],[잉크]],0),19)+INDEX(표5[#All],MATCH(C773,표5[[#All],[잉크]],0),22),INDEX(표5[#All],MATCH(C773,표5[[#All],[잉크]],0),MATCH($D$2,표5[#Headers],0)+2))</f>
        <v>0</v>
      </c>
    </row>
    <row r="774" spans="2:5" ht="16.5" hidden="1" customHeight="1" x14ac:dyDescent="0.3">
      <c r="B774" s="56">
        <f t="shared" si="12"/>
        <v>0</v>
      </c>
      <c r="C774" s="139" t="str">
        <f>'제품 추가'!AC771</f>
        <v>ZED</v>
      </c>
      <c r="D774" s="138">
        <f>IF($D$2="주말",INDEX(표5[#All],MATCH(C774,표5[[#All],[잉크]],0),18)+INDEX(표5[#All],MATCH(C774,표5[[#All],[잉크]],0),21),INDEX(표5[#All],MATCH(C774,표5[[#All],[잉크]],0),MATCH($D$2,표5[#Headers],0)+1))</f>
        <v>0</v>
      </c>
      <c r="E774" s="138">
        <f>IF($D$2="주말",INDEX(표5[#All],MATCH(C774,표5[[#All],[잉크]],0),19)+INDEX(표5[#All],MATCH(C774,표5[[#All],[잉크]],0),22),INDEX(표5[#All],MATCH(C774,표5[[#All],[잉크]],0),MATCH($D$2,표5[#Headers],0)+2))</f>
        <v>0</v>
      </c>
    </row>
    <row r="775" spans="2:5" ht="16.5" hidden="1" customHeight="1" x14ac:dyDescent="0.3">
      <c r="B775" s="56">
        <f t="shared" si="12"/>
        <v>0</v>
      </c>
      <c r="C775" s="139" t="str">
        <f>'제품 추가'!AC772</f>
        <v>ZIGGS</v>
      </c>
      <c r="D775" s="138">
        <f>IF($D$2="주말",INDEX(표5[#All],MATCH(C775,표5[[#All],[잉크]],0),18)+INDEX(표5[#All],MATCH(C775,표5[[#All],[잉크]],0),21),INDEX(표5[#All],MATCH(C775,표5[[#All],[잉크]],0),MATCH($D$2,표5[#Headers],0)+1))</f>
        <v>0</v>
      </c>
      <c r="E775" s="138">
        <f>IF($D$2="주말",INDEX(표5[#All],MATCH(C775,표5[[#All],[잉크]],0),19)+INDEX(표5[#All],MATCH(C775,표5[[#All],[잉크]],0),22),INDEX(표5[#All],MATCH(C775,표5[[#All],[잉크]],0),MATCH($D$2,표5[#Headers],0)+2))</f>
        <v>0</v>
      </c>
    </row>
    <row r="776" spans="2:5" ht="16.5" hidden="1" customHeight="1" x14ac:dyDescent="0.3">
      <c r="B776" s="56">
        <f t="shared" si="12"/>
        <v>0</v>
      </c>
      <c r="C776" s="139" t="str">
        <f>'제품 추가'!AC773</f>
        <v>UDYR</v>
      </c>
      <c r="D776" s="138">
        <f>IF($D$2="주말",INDEX(표5[#All],MATCH(C776,표5[[#All],[잉크]],0),18)+INDEX(표5[#All],MATCH(C776,표5[[#All],[잉크]],0),21),INDEX(표5[#All],MATCH(C776,표5[[#All],[잉크]],0),MATCH($D$2,표5[#Headers],0)+1))</f>
        <v>0</v>
      </c>
      <c r="E776" s="138">
        <f>IF($D$2="주말",INDEX(표5[#All],MATCH(C776,표5[[#All],[잉크]],0),19)+INDEX(표5[#All],MATCH(C776,표5[[#All],[잉크]],0),22),INDEX(표5[#All],MATCH(C776,표5[[#All],[잉크]],0),MATCH($D$2,표5[#Headers],0)+2))</f>
        <v>0</v>
      </c>
    </row>
    <row r="777" spans="2:5" ht="16.5" hidden="1" customHeight="1" x14ac:dyDescent="0.3">
      <c r="B777" s="56">
        <f t="shared" si="12"/>
        <v>0</v>
      </c>
      <c r="C777" s="139" t="str">
        <f>'제품 추가'!AC774</f>
        <v>AATROX</v>
      </c>
      <c r="D777" s="138">
        <f>IF($D$2="주말",INDEX(표5[#All],MATCH(C777,표5[[#All],[잉크]],0),18)+INDEX(표5[#All],MATCH(C777,표5[[#All],[잉크]],0),21),INDEX(표5[#All],MATCH(C777,표5[[#All],[잉크]],0),MATCH($D$2,표5[#Headers],0)+1))</f>
        <v>0</v>
      </c>
      <c r="E777" s="138">
        <f>IF($D$2="주말",INDEX(표5[#All],MATCH(C777,표5[[#All],[잉크]],0),19)+INDEX(표5[#All],MATCH(C777,표5[[#All],[잉크]],0),22),INDEX(표5[#All],MATCH(C777,표5[[#All],[잉크]],0),MATCH($D$2,표5[#Headers],0)+2))</f>
        <v>0</v>
      </c>
    </row>
    <row r="778" spans="2:5" ht="16.5" hidden="1" customHeight="1" x14ac:dyDescent="0.3">
      <c r="B778" s="56">
        <f t="shared" si="12"/>
        <v>0</v>
      </c>
      <c r="C778" s="139" t="str">
        <f>'제품 추가'!AC775</f>
        <v>URGOT</v>
      </c>
      <c r="D778" s="138">
        <f>IF($D$2="주말",INDEX(표5[#All],MATCH(C778,표5[[#All],[잉크]],0),18)+INDEX(표5[#All],MATCH(C778,표5[[#All],[잉크]],0),21),INDEX(표5[#All],MATCH(C778,표5[[#All],[잉크]],0),MATCH($D$2,표5[#Headers],0)+1))</f>
        <v>0</v>
      </c>
      <c r="E778" s="138">
        <f>IF($D$2="주말",INDEX(표5[#All],MATCH(C778,표5[[#All],[잉크]],0),19)+INDEX(표5[#All],MATCH(C778,표5[[#All],[잉크]],0),22),INDEX(표5[#All],MATCH(C778,표5[[#All],[잉크]],0),MATCH($D$2,표5[#Headers],0)+2))</f>
        <v>0</v>
      </c>
    </row>
    <row r="779" spans="2:5" ht="16.5" hidden="1" customHeight="1" x14ac:dyDescent="0.3">
      <c r="B779" s="56">
        <f t="shared" si="12"/>
        <v>0</v>
      </c>
      <c r="C779" s="139" t="str">
        <f>'제품 추가'!AC776</f>
        <v>MALPHITE</v>
      </c>
      <c r="D779" s="138">
        <f>IF($D$2="주말",INDEX(표5[#All],MATCH(C779,표5[[#All],[잉크]],0),18)+INDEX(표5[#All],MATCH(C779,표5[[#All],[잉크]],0),21),INDEX(표5[#All],MATCH(C779,표5[[#All],[잉크]],0),MATCH($D$2,표5[#Headers],0)+1))</f>
        <v>0</v>
      </c>
      <c r="E779" s="138">
        <f>IF($D$2="주말",INDEX(표5[#All],MATCH(C779,표5[[#All],[잉크]],0),19)+INDEX(표5[#All],MATCH(C779,표5[[#All],[잉크]],0),22),INDEX(표5[#All],MATCH(C779,표5[[#All],[잉크]],0),MATCH($D$2,표5[#Headers],0)+2))</f>
        <v>0</v>
      </c>
    </row>
    <row r="780" spans="2:5" ht="16.5" hidden="1" customHeight="1" x14ac:dyDescent="0.3">
      <c r="B780" s="56">
        <f t="shared" si="12"/>
        <v>0</v>
      </c>
      <c r="C780" s="139" t="str">
        <f>'제품 추가'!AC777</f>
        <v>MAOKAI</v>
      </c>
      <c r="D780" s="138">
        <f>IF($D$2="주말",INDEX(표5[#All],MATCH(C780,표5[[#All],[잉크]],0),18)+INDEX(표5[#All],MATCH(C780,표5[[#All],[잉크]],0),21),INDEX(표5[#All],MATCH(C780,표5[[#All],[잉크]],0),MATCH($D$2,표5[#Headers],0)+1))</f>
        <v>0</v>
      </c>
      <c r="E780" s="138">
        <f>IF($D$2="주말",INDEX(표5[#All],MATCH(C780,표5[[#All],[잉크]],0),19)+INDEX(표5[#All],MATCH(C780,표5[[#All],[잉크]],0),22),INDEX(표5[#All],MATCH(C780,표5[[#All],[잉크]],0),MATCH($D$2,표5[#Headers],0)+2))</f>
        <v>0</v>
      </c>
    </row>
    <row r="781" spans="2:5" ht="16.5" hidden="1" customHeight="1" x14ac:dyDescent="0.3">
      <c r="B781" s="56">
        <f t="shared" si="12"/>
        <v>0</v>
      </c>
      <c r="C781" s="139" t="str">
        <f>'제품 추가'!AC778</f>
        <v>DRAVEN</v>
      </c>
      <c r="D781" s="138">
        <f>IF($D$2="주말",INDEX(표5[#All],MATCH(C781,표5[[#All],[잉크]],0),18)+INDEX(표5[#All],MATCH(C781,표5[[#All],[잉크]],0),21),INDEX(표5[#All],MATCH(C781,표5[[#All],[잉크]],0),MATCH($D$2,표5[#Headers],0)+1))</f>
        <v>0</v>
      </c>
      <c r="E781" s="138">
        <f>IF($D$2="주말",INDEX(표5[#All],MATCH(C781,표5[[#All],[잉크]],0),19)+INDEX(표5[#All],MATCH(C781,표5[[#All],[잉크]],0),22),INDEX(표5[#All],MATCH(C781,표5[[#All],[잉크]],0),MATCH($D$2,표5[#Headers],0)+2))</f>
        <v>0</v>
      </c>
    </row>
    <row r="782" spans="2:5" ht="16.5" hidden="1" customHeight="1" x14ac:dyDescent="0.3">
      <c r="B782" s="56">
        <f t="shared" si="12"/>
        <v>0</v>
      </c>
      <c r="C782" s="139" t="str">
        <f>'제품 추가'!AC779</f>
        <v>ZYRA</v>
      </c>
      <c r="D782" s="138">
        <f>IF($D$2="주말",INDEX(표5[#All],MATCH(C782,표5[[#All],[잉크]],0),18)+INDEX(표5[#All],MATCH(C782,표5[[#All],[잉크]],0),21),INDEX(표5[#All],MATCH(C782,표5[[#All],[잉크]],0),MATCH($D$2,표5[#Headers],0)+1))</f>
        <v>0</v>
      </c>
      <c r="E782" s="138">
        <f>IF($D$2="주말",INDEX(표5[#All],MATCH(C782,표5[[#All],[잉크]],0),19)+INDEX(표5[#All],MATCH(C782,표5[[#All],[잉크]],0),22),INDEX(표5[#All],MATCH(C782,표5[[#All],[잉크]],0),MATCH($D$2,표5[#Headers],0)+2))</f>
        <v>0</v>
      </c>
    </row>
    <row r="783" spans="2:5" ht="16.5" hidden="1" customHeight="1" x14ac:dyDescent="0.3">
      <c r="B783" s="56">
        <f t="shared" si="12"/>
        <v>0</v>
      </c>
      <c r="C783" s="139" t="str">
        <f>'제품 추가'!AC780</f>
        <v>SINGED</v>
      </c>
      <c r="D783" s="138">
        <f>IF($D$2="주말",INDEX(표5[#All],MATCH(C783,표5[[#All],[잉크]],0),18)+INDEX(표5[#All],MATCH(C783,표5[[#All],[잉크]],0),21),INDEX(표5[#All],MATCH(C783,표5[[#All],[잉크]],0),MATCH($D$2,표5[#Headers],0)+1))</f>
        <v>0</v>
      </c>
      <c r="E783" s="138">
        <f>IF($D$2="주말",INDEX(표5[#All],MATCH(C783,표5[[#All],[잉크]],0),19)+INDEX(표5[#All],MATCH(C783,표5[[#All],[잉크]],0),22),INDEX(표5[#All],MATCH(C783,표5[[#All],[잉크]],0),MATCH($D$2,표5[#Headers],0)+2))</f>
        <v>0</v>
      </c>
    </row>
    <row r="784" spans="2:5" ht="16.5" hidden="1" customHeight="1" x14ac:dyDescent="0.3">
      <c r="B784" s="56">
        <f t="shared" ref="B784:B847" si="13">IFERROR(SUM(D784:E784),0)</f>
        <v>0</v>
      </c>
      <c r="C784" s="139" t="str">
        <f>'제품 추가'!AC781</f>
        <v>PERSONA</v>
      </c>
      <c r="D784" s="138">
        <f>IF($D$2="주말",INDEX(표5[#All],MATCH(C784,표5[[#All],[잉크]],0),18)+INDEX(표5[#All],MATCH(C784,표5[[#All],[잉크]],0),21),INDEX(표5[#All],MATCH(C784,표5[[#All],[잉크]],0),MATCH($D$2,표5[#Headers],0)+1))</f>
        <v>0</v>
      </c>
      <c r="E784" s="138">
        <f>IF($D$2="주말",INDEX(표5[#All],MATCH(C784,표5[[#All],[잉크]],0),19)+INDEX(표5[#All],MATCH(C784,표5[[#All],[잉크]],0),22),INDEX(표5[#All],MATCH(C784,표5[[#All],[잉크]],0),MATCH($D$2,표5[#Headers],0)+2))</f>
        <v>0</v>
      </c>
    </row>
    <row r="785" spans="2:5" ht="16.5" hidden="1" customHeight="1" x14ac:dyDescent="0.3">
      <c r="B785" s="56">
        <f t="shared" si="13"/>
        <v>0</v>
      </c>
      <c r="C785" s="139" t="str">
        <f>'제품 추가'!AC782</f>
        <v>DREAM</v>
      </c>
      <c r="D785" s="138">
        <f>IF($D$2="주말",INDEX(표5[#All],MATCH(C785,표5[[#All],[잉크]],0),18)+INDEX(표5[#All],MATCH(C785,표5[[#All],[잉크]],0),21),INDEX(표5[#All],MATCH(C785,표5[[#All],[잉크]],0),MATCH($D$2,표5[#Headers],0)+1))</f>
        <v>0</v>
      </c>
      <c r="E785" s="138">
        <f>IF($D$2="주말",INDEX(표5[#All],MATCH(C785,표5[[#All],[잉크]],0),19)+INDEX(표5[#All],MATCH(C785,표5[[#All],[잉크]],0),22),INDEX(표5[#All],MATCH(C785,표5[[#All],[잉크]],0),MATCH($D$2,표5[#Headers],0)+2))</f>
        <v>0</v>
      </c>
    </row>
    <row r="786" spans="2:5" hidden="1" x14ac:dyDescent="0.3">
      <c r="B786" s="56">
        <f t="shared" si="13"/>
        <v>0</v>
      </c>
      <c r="C786" s="139" t="str">
        <f>'제품 추가'!AC783</f>
        <v>NCO</v>
      </c>
      <c r="D786" s="138">
        <f>IF($D$2="주말",INDEX(표5[#All],MATCH(C786,표5[[#All],[잉크]],0),18)+INDEX(표5[#All],MATCH(C786,표5[[#All],[잉크]],0),21),INDEX(표5[#All],MATCH(C786,표5[[#All],[잉크]],0),MATCH($D$2,표5[#Headers],0)+1))</f>
        <v>0</v>
      </c>
      <c r="E786" s="138">
        <f>IF($D$2="주말",INDEX(표5[#All],MATCH(C786,표5[[#All],[잉크]],0),19)+INDEX(표5[#All],MATCH(C786,표5[[#All],[잉크]],0),22),INDEX(표5[#All],MATCH(C786,표5[[#All],[잉크]],0),MATCH($D$2,표5[#Headers],0)+2))</f>
        <v>0</v>
      </c>
    </row>
    <row r="787" spans="2:5" hidden="1" x14ac:dyDescent="0.3">
      <c r="B787" s="56">
        <f t="shared" si="13"/>
        <v>0</v>
      </c>
      <c r="C787" s="139" t="str">
        <f>'제품 추가'!AC784</f>
        <v>TIFFANY</v>
      </c>
      <c r="D787" s="138">
        <f>IF($D$2="주말",INDEX(표5[#All],MATCH(C787,표5[[#All],[잉크]],0),18)+INDEX(표5[#All],MATCH(C787,표5[[#All],[잉크]],0),21),INDEX(표5[#All],MATCH(C787,표5[[#All],[잉크]],0),MATCH($D$2,표5[#Headers],0)+1))</f>
        <v>0</v>
      </c>
      <c r="E787" s="138">
        <f>IF($D$2="주말",INDEX(표5[#All],MATCH(C787,표5[[#All],[잉크]],0),19)+INDEX(표5[#All],MATCH(C787,표5[[#All],[잉크]],0),22),INDEX(표5[#All],MATCH(C787,표5[[#All],[잉크]],0),MATCH($D$2,표5[#Headers],0)+2))</f>
        <v>0</v>
      </c>
    </row>
    <row r="788" spans="2:5" hidden="1" x14ac:dyDescent="0.3">
      <c r="B788" s="56">
        <f t="shared" si="13"/>
        <v>2</v>
      </c>
      <c r="C788" s="139" t="str">
        <f>'제품 추가'!AC785</f>
        <v>LEFT</v>
      </c>
      <c r="D788" s="138">
        <f>IF($D$2="주말",INDEX(표5[#All],MATCH(C788,표5[[#All],[잉크]],0),18)+INDEX(표5[#All],MATCH(C788,표5[[#All],[잉크]],0),21),INDEX(표5[#All],MATCH(C788,표5[[#All],[잉크]],0),MATCH($D$2,표5[#Headers],0)+1))</f>
        <v>2</v>
      </c>
      <c r="E788" s="138">
        <f>IF($D$2="주말",INDEX(표5[#All],MATCH(C788,표5[[#All],[잉크]],0),19)+INDEX(표5[#All],MATCH(C788,표5[[#All],[잉크]],0),22),INDEX(표5[#All],MATCH(C788,표5[[#All],[잉크]],0),MATCH($D$2,표5[#Headers],0)+2))</f>
        <v>0</v>
      </c>
    </row>
    <row r="789" spans="2:5" hidden="1" x14ac:dyDescent="0.3">
      <c r="B789" s="56">
        <f t="shared" si="13"/>
        <v>2</v>
      </c>
      <c r="C789" s="139" t="str">
        <f>'제품 추가'!AC786</f>
        <v>RIGHT</v>
      </c>
      <c r="D789" s="138">
        <f>IF($D$2="주말",INDEX(표5[#All],MATCH(C789,표5[[#All],[잉크]],0),18)+INDEX(표5[#All],MATCH(C789,표5[[#All],[잉크]],0),21),INDEX(표5[#All],MATCH(C789,표5[[#All],[잉크]],0),MATCH($D$2,표5[#Headers],0)+1))</f>
        <v>2</v>
      </c>
      <c r="E789" s="138">
        <f>IF($D$2="주말",INDEX(표5[#All],MATCH(C789,표5[[#All],[잉크]],0),19)+INDEX(표5[#All],MATCH(C789,표5[[#All],[잉크]],0),22),INDEX(표5[#All],MATCH(C789,표5[[#All],[잉크]],0),MATCH($D$2,표5[#Headers],0)+2))</f>
        <v>0</v>
      </c>
    </row>
    <row r="790" spans="2:5" hidden="1" x14ac:dyDescent="0.3">
      <c r="B790" s="56">
        <f t="shared" si="13"/>
        <v>0</v>
      </c>
      <c r="C790" s="139" t="str">
        <f>'제품 추가'!AC787</f>
        <v>GRANDEUR</v>
      </c>
      <c r="D790" s="138">
        <f>IF($D$2="주말",INDEX(표5[#All],MATCH(C790,표5[[#All],[잉크]],0),18)+INDEX(표5[#All],MATCH(C790,표5[[#All],[잉크]],0),21),INDEX(표5[#All],MATCH(C790,표5[[#All],[잉크]],0),MATCH($D$2,표5[#Headers],0)+1))</f>
        <v>0</v>
      </c>
      <c r="E790" s="138">
        <f>IF($D$2="주말",INDEX(표5[#All],MATCH(C790,표5[[#All],[잉크]],0),19)+INDEX(표5[#All],MATCH(C790,표5[[#All],[잉크]],0),22),INDEX(표5[#All],MATCH(C790,표5[[#All],[잉크]],0),MATCH($D$2,표5[#Headers],0)+2))</f>
        <v>0</v>
      </c>
    </row>
    <row r="791" spans="2:5" hidden="1" x14ac:dyDescent="0.3">
      <c r="B791" s="56">
        <f t="shared" si="13"/>
        <v>0</v>
      </c>
      <c r="C791" s="139" t="str">
        <f>'제품 추가'!AC788</f>
        <v>PALISADE</v>
      </c>
      <c r="D791" s="138">
        <f>IF($D$2="주말",INDEX(표5[#All],MATCH(C791,표5[[#All],[잉크]],0),18)+INDEX(표5[#All],MATCH(C791,표5[[#All],[잉크]],0),21),INDEX(표5[#All],MATCH(C791,표5[[#All],[잉크]],0),MATCH($D$2,표5[#Headers],0)+1))</f>
        <v>0</v>
      </c>
      <c r="E791" s="138">
        <f>IF($D$2="주말",INDEX(표5[#All],MATCH(C791,표5[[#All],[잉크]],0),19)+INDEX(표5[#All],MATCH(C791,표5[[#All],[잉크]],0),22),INDEX(표5[#All],MATCH(C791,표5[[#All],[잉크]],0),MATCH($D$2,표5[#Headers],0)+2))</f>
        <v>0</v>
      </c>
    </row>
    <row r="792" spans="2:5" hidden="1" x14ac:dyDescent="0.3">
      <c r="B792" s="56">
        <f t="shared" si="13"/>
        <v>2</v>
      </c>
      <c r="C792" s="139" t="str">
        <f>'제품 추가'!AC789</f>
        <v>BLUE</v>
      </c>
      <c r="D792" s="138">
        <f>IF($D$2="주말",INDEX(표5[#All],MATCH(C792,표5[[#All],[잉크]],0),18)+INDEX(표5[#All],MATCH(C792,표5[[#All],[잉크]],0),21),INDEX(표5[#All],MATCH(C792,표5[[#All],[잉크]],0),MATCH($D$2,표5[#Headers],0)+1))</f>
        <v>0</v>
      </c>
      <c r="E792" s="138">
        <f>IF($D$2="주말",INDEX(표5[#All],MATCH(C792,표5[[#All],[잉크]],0),19)+INDEX(표5[#All],MATCH(C792,표5[[#All],[잉크]],0),22),INDEX(표5[#All],MATCH(C792,표5[[#All],[잉크]],0),MATCH($D$2,표5[#Headers],0)+2))</f>
        <v>2</v>
      </c>
    </row>
    <row r="793" spans="2:5" hidden="1" x14ac:dyDescent="0.3">
      <c r="B793" s="56">
        <f t="shared" si="13"/>
        <v>2</v>
      </c>
      <c r="C793" s="139" t="str">
        <f>'제품 추가'!AC790</f>
        <v>OCEAN</v>
      </c>
      <c r="D793" s="138">
        <f>IF($D$2="주말",INDEX(표5[#All],MATCH(C793,표5[[#All],[잉크]],0),18)+INDEX(표5[#All],MATCH(C793,표5[[#All],[잉크]],0),21),INDEX(표5[#All],MATCH(C793,표5[[#All],[잉크]],0),MATCH($D$2,표5[#Headers],0)+1))</f>
        <v>0</v>
      </c>
      <c r="E793" s="138">
        <f>IF($D$2="주말",INDEX(표5[#All],MATCH(C793,표5[[#All],[잉크]],0),19)+INDEX(표5[#All],MATCH(C793,표5[[#All],[잉크]],0),22),INDEX(표5[#All],MATCH(C793,표5[[#All],[잉크]],0),MATCH($D$2,표5[#Headers],0)+2))</f>
        <v>2</v>
      </c>
    </row>
    <row r="794" spans="2:5" hidden="1" x14ac:dyDescent="0.3">
      <c r="B794" s="56">
        <f t="shared" si="13"/>
        <v>2</v>
      </c>
      <c r="C794" s="139" t="str">
        <f>'제품 추가'!AC791</f>
        <v>HAWAII</v>
      </c>
      <c r="D794" s="138">
        <f>IF($D$2="주말",INDEX(표5[#All],MATCH(C794,표5[[#All],[잉크]],0),18)+INDEX(표5[#All],MATCH(C794,표5[[#All],[잉크]],0),21),INDEX(표5[#All],MATCH(C794,표5[[#All],[잉크]],0),MATCH($D$2,표5[#Headers],0)+1))</f>
        <v>0</v>
      </c>
      <c r="E794" s="138">
        <f>IF($D$2="주말",INDEX(표5[#All],MATCH(C794,표5[[#All],[잉크]],0),19)+INDEX(표5[#All],MATCH(C794,표5[[#All],[잉크]],0),22),INDEX(표5[#All],MATCH(C794,표5[[#All],[잉크]],0),MATCH($D$2,표5[#Headers],0)+2))</f>
        <v>2</v>
      </c>
    </row>
    <row r="795" spans="2:5" hidden="1" x14ac:dyDescent="0.3">
      <c r="B795" s="56">
        <f t="shared" si="13"/>
        <v>0</v>
      </c>
      <c r="C795" s="139" t="str">
        <f>'제품 추가'!AC792</f>
        <v>TWITCH</v>
      </c>
      <c r="D795" s="138">
        <f>IF($D$2="주말",INDEX(표5[#All],MATCH(C795,표5[[#All],[잉크]],0),18)+INDEX(표5[#All],MATCH(C795,표5[[#All],[잉크]],0),21),INDEX(표5[#All],MATCH(C795,표5[[#All],[잉크]],0),MATCH($D$2,표5[#Headers],0)+1))</f>
        <v>0</v>
      </c>
      <c r="E795" s="138">
        <f>IF($D$2="주말",INDEX(표5[#All],MATCH(C795,표5[[#All],[잉크]],0),19)+INDEX(표5[#All],MATCH(C795,표5[[#All],[잉크]],0),22),INDEX(표5[#All],MATCH(C795,표5[[#All],[잉크]],0),MATCH($D$2,표5[#Headers],0)+2))</f>
        <v>0</v>
      </c>
    </row>
    <row r="796" spans="2:5" hidden="1" x14ac:dyDescent="0.3">
      <c r="B796" s="56">
        <f t="shared" si="13"/>
        <v>0</v>
      </c>
      <c r="C796" s="139" t="str">
        <f>'제품 추가'!AC793</f>
        <v>WARWICK</v>
      </c>
      <c r="D796" s="138">
        <f>IF($D$2="주말",INDEX(표5[#All],MATCH(C796,표5[[#All],[잉크]],0),18)+INDEX(표5[#All],MATCH(C796,표5[[#All],[잉크]],0),21),INDEX(표5[#All],MATCH(C796,표5[[#All],[잉크]],0),MATCH($D$2,표5[#Headers],0)+1))</f>
        <v>0</v>
      </c>
      <c r="E796" s="138">
        <f>IF($D$2="주말",INDEX(표5[#All],MATCH(C796,표5[[#All],[잉크]],0),19)+INDEX(표5[#All],MATCH(C796,표5[[#All],[잉크]],0),22),INDEX(표5[#All],MATCH(C796,표5[[#All],[잉크]],0),MATCH($D$2,표5[#Headers],0)+2))</f>
        <v>0</v>
      </c>
    </row>
    <row r="797" spans="2:5" hidden="1" x14ac:dyDescent="0.3">
      <c r="B797" s="56">
        <f t="shared" si="13"/>
        <v>0</v>
      </c>
      <c r="C797" s="139" t="str">
        <f>'제품 추가'!AC794</f>
        <v>JINX</v>
      </c>
      <c r="D797" s="138">
        <f>IF($D$2="주말",INDEX(표5[#All],MATCH(C797,표5[[#All],[잉크]],0),18)+INDEX(표5[#All],MATCH(C797,표5[[#All],[잉크]],0),21),INDEX(표5[#All],MATCH(C797,표5[[#All],[잉크]],0),MATCH($D$2,표5[#Headers],0)+1))</f>
        <v>0</v>
      </c>
      <c r="E797" s="138">
        <f>IF($D$2="주말",INDEX(표5[#All],MATCH(C797,표5[[#All],[잉크]],0),19)+INDEX(표5[#All],MATCH(C797,표5[[#All],[잉크]],0),22),INDEX(표5[#All],MATCH(C797,표5[[#All],[잉크]],0),MATCH($D$2,표5[#Headers],0)+2))</f>
        <v>0</v>
      </c>
    </row>
    <row r="798" spans="2:5" hidden="1" x14ac:dyDescent="0.3">
      <c r="B798" s="56">
        <f t="shared" si="13"/>
        <v>0</v>
      </c>
      <c r="C798" s="139" t="str">
        <f>'제품 추가'!AC795</f>
        <v>MATT</v>
      </c>
      <c r="D798" s="138">
        <f>IF($D$2="주말",INDEX(표5[#All],MATCH(C798,표5[[#All],[잉크]],0),18)+INDEX(표5[#All],MATCH(C798,표5[[#All],[잉크]],0),21),INDEX(표5[#All],MATCH(C798,표5[[#All],[잉크]],0),MATCH($D$2,표5[#Headers],0)+1))</f>
        <v>0</v>
      </c>
      <c r="E798" s="138">
        <f>IF($D$2="주말",INDEX(표5[#All],MATCH(C798,표5[[#All],[잉크]],0),19)+INDEX(표5[#All],MATCH(C798,표5[[#All],[잉크]],0),22),INDEX(표5[#All],MATCH(C798,표5[[#All],[잉크]],0),MATCH($D$2,표5[#Headers],0)+2))</f>
        <v>0</v>
      </c>
    </row>
    <row r="799" spans="2:5" hidden="1" x14ac:dyDescent="0.3">
      <c r="B799" s="56">
        <f t="shared" si="13"/>
        <v>0</v>
      </c>
      <c r="C799" s="139" t="str">
        <f>'제품 추가'!AC796</f>
        <v>MELBOURNE</v>
      </c>
      <c r="D799" s="138">
        <f>IF($D$2="주말",INDEX(표5[#All],MATCH(C799,표5[[#All],[잉크]],0),18)+INDEX(표5[#All],MATCH(C799,표5[[#All],[잉크]],0),21),INDEX(표5[#All],MATCH(C799,표5[[#All],[잉크]],0),MATCH($D$2,표5[#Headers],0)+1))</f>
        <v>0</v>
      </c>
      <c r="E799" s="138">
        <f>IF($D$2="주말",INDEX(표5[#All],MATCH(C799,표5[[#All],[잉크]],0),19)+INDEX(표5[#All],MATCH(C799,표5[[#All],[잉크]],0),22),INDEX(표5[#All],MATCH(C799,표5[[#All],[잉크]],0),MATCH($D$2,표5[#Headers],0)+2))</f>
        <v>0</v>
      </c>
    </row>
    <row r="800" spans="2:5" hidden="1" x14ac:dyDescent="0.3">
      <c r="B800" s="56">
        <f t="shared" si="13"/>
        <v>0</v>
      </c>
      <c r="C800" s="139" t="str">
        <f>'제품 추가'!AC797</f>
        <v>SAVILE</v>
      </c>
      <c r="D800" s="138">
        <f>IF($D$2="주말",INDEX(표5[#All],MATCH(C800,표5[[#All],[잉크]],0),18)+INDEX(표5[#All],MATCH(C800,표5[[#All],[잉크]],0),21),INDEX(표5[#All],MATCH(C800,표5[[#All],[잉크]],0),MATCH($D$2,표5[#Headers],0)+1))</f>
        <v>0</v>
      </c>
      <c r="E800" s="138">
        <f>IF($D$2="주말",INDEX(표5[#All],MATCH(C800,표5[[#All],[잉크]],0),19)+INDEX(표5[#All],MATCH(C800,표5[[#All],[잉크]],0),22),INDEX(표5[#All],MATCH(C800,표5[[#All],[잉크]],0),MATCH($D$2,표5[#Headers],0)+2))</f>
        <v>0</v>
      </c>
    </row>
    <row r="801" spans="2:5" hidden="1" x14ac:dyDescent="0.3">
      <c r="B801" s="56">
        <f t="shared" si="13"/>
        <v>0</v>
      </c>
      <c r="C801" s="139" t="str">
        <f>'제품 추가'!AC798</f>
        <v>TONIC</v>
      </c>
      <c r="D801" s="138">
        <f>IF($D$2="주말",INDEX(표5[#All],MATCH(C801,표5[[#All],[잉크]],0),18)+INDEX(표5[#All],MATCH(C801,표5[[#All],[잉크]],0),21),INDEX(표5[#All],MATCH(C801,표5[[#All],[잉크]],0),MATCH($D$2,표5[#Headers],0)+1))</f>
        <v>0</v>
      </c>
      <c r="E801" s="138">
        <f>IF($D$2="주말",INDEX(표5[#All],MATCH(C801,표5[[#All],[잉크]],0),19)+INDEX(표5[#All],MATCH(C801,표5[[#All],[잉크]],0),22),INDEX(표5[#All],MATCH(C801,표5[[#All],[잉크]],0),MATCH($D$2,표5[#Headers],0)+2))</f>
        <v>0</v>
      </c>
    </row>
    <row r="802" spans="2:5" hidden="1" x14ac:dyDescent="0.3">
      <c r="B802" s="56">
        <f t="shared" si="13"/>
        <v>0</v>
      </c>
      <c r="C802" s="139" t="str">
        <f>'제품 추가'!AC799</f>
        <v>CHAMPAGNE</v>
      </c>
      <c r="D802" s="138">
        <f>IF($D$2="주말",INDEX(표5[#All],MATCH(C802,표5[[#All],[잉크]],0),18)+INDEX(표5[#All],MATCH(C802,표5[[#All],[잉크]],0),21),INDEX(표5[#All],MATCH(C802,표5[[#All],[잉크]],0),MATCH($D$2,표5[#Headers],0)+1))</f>
        <v>0</v>
      </c>
      <c r="E802" s="138">
        <f>IF($D$2="주말",INDEX(표5[#All],MATCH(C802,표5[[#All],[잉크]],0),19)+INDEX(표5[#All],MATCH(C802,표5[[#All],[잉크]],0),22),INDEX(표5[#All],MATCH(C802,표5[[#All],[잉크]],0),MATCH($D$2,표5[#Headers],0)+2))</f>
        <v>0</v>
      </c>
    </row>
    <row r="803" spans="2:5" hidden="1" x14ac:dyDescent="0.3">
      <c r="B803" s="56">
        <f t="shared" si="13"/>
        <v>0</v>
      </c>
      <c r="C803" s="139" t="str">
        <f>'제품 추가'!AC800</f>
        <v>HIGHBALL</v>
      </c>
      <c r="D803" s="138">
        <f>IF($D$2="주말",INDEX(표5[#All],MATCH(C803,표5[[#All],[잉크]],0),18)+INDEX(표5[#All],MATCH(C803,표5[[#All],[잉크]],0),21),INDEX(표5[#All],MATCH(C803,표5[[#All],[잉크]],0),MATCH($D$2,표5[#Headers],0)+1))</f>
        <v>0</v>
      </c>
      <c r="E803" s="138">
        <f>IF($D$2="주말",INDEX(표5[#All],MATCH(C803,표5[[#All],[잉크]],0),19)+INDEX(표5[#All],MATCH(C803,표5[[#All],[잉크]],0),22),INDEX(표5[#All],MATCH(C803,표5[[#All],[잉크]],0),MATCH($D$2,표5[#Headers],0)+2))</f>
        <v>0</v>
      </c>
    </row>
    <row r="804" spans="2:5" hidden="1" x14ac:dyDescent="0.3">
      <c r="B804" s="56">
        <f t="shared" si="13"/>
        <v>0</v>
      </c>
      <c r="C804" s="139" t="str">
        <f>'제품 추가'!AC801</f>
        <v>MANA</v>
      </c>
      <c r="D804" s="138">
        <f>IF($D$2="주말",INDEX(표5[#All],MATCH(C804,표5[[#All],[잉크]],0),18)+INDEX(표5[#All],MATCH(C804,표5[[#All],[잉크]],0),21),INDEX(표5[#All],MATCH(C804,표5[[#All],[잉크]],0),MATCH($D$2,표5[#Headers],0)+1))</f>
        <v>0</v>
      </c>
      <c r="E804" s="138">
        <f>IF($D$2="주말",INDEX(표5[#All],MATCH(C804,표5[[#All],[잉크]],0),19)+INDEX(표5[#All],MATCH(C804,표5[[#All],[잉크]],0),22),INDEX(표5[#All],MATCH(C804,표5[[#All],[잉크]],0),MATCH($D$2,표5[#Headers],0)+2))</f>
        <v>0</v>
      </c>
    </row>
    <row r="805" spans="2:5" hidden="1" x14ac:dyDescent="0.3">
      <c r="B805" s="56">
        <f t="shared" si="13"/>
        <v>0</v>
      </c>
      <c r="C805" s="139" t="str">
        <f>'제품 추가'!AC802</f>
        <v>DRAIN</v>
      </c>
      <c r="D805" s="138">
        <f>IF($D$2="주말",INDEX(표5[#All],MATCH(C805,표5[[#All],[잉크]],0),18)+INDEX(표5[#All],MATCH(C805,표5[[#All],[잉크]],0),21),INDEX(표5[#All],MATCH(C805,표5[[#All],[잉크]],0),MATCH($D$2,표5[#Headers],0)+1))</f>
        <v>0</v>
      </c>
      <c r="E805" s="138">
        <f>IF($D$2="주말",INDEX(표5[#All],MATCH(C805,표5[[#All],[잉크]],0),19)+INDEX(표5[#All],MATCH(C805,표5[[#All],[잉크]],0),22),INDEX(표5[#All],MATCH(C805,표5[[#All],[잉크]],0),MATCH($D$2,표5[#Headers],0)+2))</f>
        <v>0</v>
      </c>
    </row>
    <row r="806" spans="2:5" hidden="1" x14ac:dyDescent="0.3">
      <c r="B806" s="56">
        <f t="shared" si="13"/>
        <v>0</v>
      </c>
      <c r="C806" s="139" t="str">
        <f>'제품 추가'!AC803</f>
        <v>MAKALU</v>
      </c>
      <c r="D806" s="138">
        <f>IF($D$2="주말",INDEX(표5[#All],MATCH(C806,표5[[#All],[잉크]],0),18)+INDEX(표5[#All],MATCH(C806,표5[[#All],[잉크]],0),21),INDEX(표5[#All],MATCH(C806,표5[[#All],[잉크]],0),MATCH($D$2,표5[#Headers],0)+1))</f>
        <v>0</v>
      </c>
      <c r="E806" s="138">
        <f>IF($D$2="주말",INDEX(표5[#All],MATCH(C806,표5[[#All],[잉크]],0),19)+INDEX(표5[#All],MATCH(C806,표5[[#All],[잉크]],0),22),INDEX(표5[#All],MATCH(C806,표5[[#All],[잉크]],0),MATCH($D$2,표5[#Headers],0)+2))</f>
        <v>0</v>
      </c>
    </row>
    <row r="807" spans="2:5" hidden="1" x14ac:dyDescent="0.3">
      <c r="B807" s="56">
        <f t="shared" si="13"/>
        <v>0</v>
      </c>
      <c r="C807" s="139" t="str">
        <f>'제품 추가'!AC804</f>
        <v>FERN</v>
      </c>
      <c r="D807" s="138">
        <f>IF($D$2="주말",INDEX(표5[#All],MATCH(C807,표5[[#All],[잉크]],0),18)+INDEX(표5[#All],MATCH(C807,표5[[#All],[잉크]],0),21),INDEX(표5[#All],MATCH(C807,표5[[#All],[잉크]],0),MATCH($D$2,표5[#Headers],0)+1))</f>
        <v>0</v>
      </c>
      <c r="E807" s="138">
        <f>IF($D$2="주말",INDEX(표5[#All],MATCH(C807,표5[[#All],[잉크]],0),19)+INDEX(표5[#All],MATCH(C807,표5[[#All],[잉크]],0),22),INDEX(표5[#All],MATCH(C807,표5[[#All],[잉크]],0),MATCH($D$2,표5[#Headers],0)+2))</f>
        <v>0</v>
      </c>
    </row>
    <row r="808" spans="2:5" hidden="1" x14ac:dyDescent="0.3">
      <c r="B808" s="56">
        <f t="shared" si="13"/>
        <v>0</v>
      </c>
      <c r="C808" s="139" t="str">
        <f>'제품 추가'!AC805</f>
        <v>JUNIPER</v>
      </c>
      <c r="D808" s="138">
        <f>IF($D$2="주말",INDEX(표5[#All],MATCH(C808,표5[[#All],[잉크]],0),18)+INDEX(표5[#All],MATCH(C808,표5[[#All],[잉크]],0),21),INDEX(표5[#All],MATCH(C808,표5[[#All],[잉크]],0),MATCH($D$2,표5[#Headers],0)+1))</f>
        <v>0</v>
      </c>
      <c r="E808" s="138">
        <f>IF($D$2="주말",INDEX(표5[#All],MATCH(C808,표5[[#All],[잉크]],0),19)+INDEX(표5[#All],MATCH(C808,표5[[#All],[잉크]],0),22),INDEX(표5[#All],MATCH(C808,표5[[#All],[잉크]],0),MATCH($D$2,표5[#Headers],0)+2))</f>
        <v>0</v>
      </c>
    </row>
    <row r="809" spans="2:5" hidden="1" x14ac:dyDescent="0.3">
      <c r="B809" s="56">
        <f t="shared" si="13"/>
        <v>0</v>
      </c>
      <c r="C809" s="139" t="str">
        <f>'제품 추가'!AC806</f>
        <v>TRUFFLE</v>
      </c>
      <c r="D809" s="138">
        <f>IF($D$2="주말",INDEX(표5[#All],MATCH(C809,표5[[#All],[잉크]],0),18)+INDEX(표5[#All],MATCH(C809,표5[[#All],[잉크]],0),21),INDEX(표5[#All],MATCH(C809,표5[[#All],[잉크]],0),MATCH($D$2,표5[#Headers],0)+1))</f>
        <v>0</v>
      </c>
      <c r="E809" s="138">
        <f>IF($D$2="주말",INDEX(표5[#All],MATCH(C809,표5[[#All],[잉크]],0),19)+INDEX(표5[#All],MATCH(C809,표5[[#All],[잉크]],0),22),INDEX(표5[#All],MATCH(C809,표5[[#All],[잉크]],0),MATCH($D$2,표5[#Headers],0)+2))</f>
        <v>0</v>
      </c>
    </row>
    <row r="810" spans="2:5" hidden="1" x14ac:dyDescent="0.3">
      <c r="B810" s="56">
        <f t="shared" si="13"/>
        <v>0</v>
      </c>
      <c r="C810" s="139" t="str">
        <f>'제품 추가'!AC807</f>
        <v>MALDON</v>
      </c>
      <c r="D810" s="138">
        <f>IF($D$2="주말",INDEX(표5[#All],MATCH(C810,표5[[#All],[잉크]],0),18)+INDEX(표5[#All],MATCH(C810,표5[[#All],[잉크]],0),21),INDEX(표5[#All],MATCH(C810,표5[[#All],[잉크]],0),MATCH($D$2,표5[#Headers],0)+1))</f>
        <v>0</v>
      </c>
      <c r="E810" s="138">
        <f>IF($D$2="주말",INDEX(표5[#All],MATCH(C810,표5[[#All],[잉크]],0),19)+INDEX(표5[#All],MATCH(C810,표5[[#All],[잉크]],0),22),INDEX(표5[#All],MATCH(C810,표5[[#All],[잉크]],0),MATCH($D$2,표5[#Headers],0)+2))</f>
        <v>0</v>
      </c>
    </row>
    <row r="811" spans="2:5" hidden="1" x14ac:dyDescent="0.3">
      <c r="B811" s="56">
        <f t="shared" si="13"/>
        <v>0</v>
      </c>
      <c r="C811" s="139" t="str">
        <f>'제품 추가'!AC808</f>
        <v>SCARLET</v>
      </c>
      <c r="D811" s="138">
        <f>IF($D$2="주말",INDEX(표5[#All],MATCH(C811,표5[[#All],[잉크]],0),18)+INDEX(표5[#All],MATCH(C811,표5[[#All],[잉크]],0),21),INDEX(표5[#All],MATCH(C811,표5[[#All],[잉크]],0),MATCH($D$2,표5[#Headers],0)+1))</f>
        <v>0</v>
      </c>
      <c r="E811" s="138">
        <f>IF($D$2="주말",INDEX(표5[#All],MATCH(C811,표5[[#All],[잉크]],0),19)+INDEX(표5[#All],MATCH(C811,표5[[#All],[잉크]],0),22),INDEX(표5[#All],MATCH(C811,표5[[#All],[잉크]],0),MATCH($D$2,표5[#Headers],0)+2))</f>
        <v>0</v>
      </c>
    </row>
    <row r="812" spans="2:5" hidden="1" x14ac:dyDescent="0.3">
      <c r="B812" s="56">
        <f t="shared" si="13"/>
        <v>0</v>
      </c>
      <c r="C812" s="139" t="str">
        <f>'제품 추가'!AC809</f>
        <v>CORONA</v>
      </c>
      <c r="D812" s="138">
        <f>IF($D$2="주말",INDEX(표5[#All],MATCH(C812,표5[[#All],[잉크]],0),18)+INDEX(표5[#All],MATCH(C812,표5[[#All],[잉크]],0),21),INDEX(표5[#All],MATCH(C812,표5[[#All],[잉크]],0),MATCH($D$2,표5[#Headers],0)+1))</f>
        <v>0</v>
      </c>
      <c r="E812" s="138">
        <f>IF($D$2="주말",INDEX(표5[#All],MATCH(C812,표5[[#All],[잉크]],0),19)+INDEX(표5[#All],MATCH(C812,표5[[#All],[잉크]],0),22),INDEX(표5[#All],MATCH(C812,표5[[#All],[잉크]],0),MATCH($D$2,표5[#Headers],0)+2))</f>
        <v>0</v>
      </c>
    </row>
    <row r="813" spans="2:5" hidden="1" x14ac:dyDescent="0.3">
      <c r="B813" s="56">
        <f t="shared" si="13"/>
        <v>0</v>
      </c>
      <c r="C813" s="139" t="str">
        <f>'제품 추가'!AC810</f>
        <v>FLARE</v>
      </c>
      <c r="D813" s="138">
        <f>IF($D$2="주말",INDEX(표5[#All],MATCH(C813,표5[[#All],[잉크]],0),18)+INDEX(표5[#All],MATCH(C813,표5[[#All],[잉크]],0),21),INDEX(표5[#All],MATCH(C813,표5[[#All],[잉크]],0),MATCH($D$2,표5[#Headers],0)+1))</f>
        <v>0</v>
      </c>
      <c r="E813" s="138">
        <f>IF($D$2="주말",INDEX(표5[#All],MATCH(C813,표5[[#All],[잉크]],0),19)+INDEX(표5[#All],MATCH(C813,표5[[#All],[잉크]],0),22),INDEX(표5[#All],MATCH(C813,표5[[#All],[잉크]],0),MATCH($D$2,표5[#Headers],0)+2))</f>
        <v>0</v>
      </c>
    </row>
    <row r="814" spans="2:5" hidden="1" x14ac:dyDescent="0.3">
      <c r="B814" s="56">
        <f t="shared" si="13"/>
        <v>0</v>
      </c>
      <c r="C814" s="139" t="str">
        <f>'제품 추가'!AC811</f>
        <v>LULU</v>
      </c>
      <c r="D814" s="138">
        <f>IF($D$2="주말",INDEX(표5[#All],MATCH(C814,표5[[#All],[잉크]],0),18)+INDEX(표5[#All],MATCH(C814,표5[[#All],[잉크]],0),21),INDEX(표5[#All],MATCH(C814,표5[[#All],[잉크]],0),MATCH($D$2,표5[#Headers],0)+1))</f>
        <v>0</v>
      </c>
      <c r="E814" s="138">
        <f>IF($D$2="주말",INDEX(표5[#All],MATCH(C814,표5[[#All],[잉크]],0),19)+INDEX(표5[#All],MATCH(C814,표5[[#All],[잉크]],0),22),INDEX(표5[#All],MATCH(C814,표5[[#All],[잉크]],0),MATCH($D$2,표5[#Headers],0)+2))</f>
        <v>0</v>
      </c>
    </row>
    <row r="815" spans="2:5" hidden="1" x14ac:dyDescent="0.3">
      <c r="B815" s="56">
        <f t="shared" si="13"/>
        <v>0</v>
      </c>
      <c r="C815" s="139" t="str">
        <f>'제품 추가'!AC812</f>
        <v>AMUMU</v>
      </c>
      <c r="D815" s="138">
        <f>IF($D$2="주말",INDEX(표5[#All],MATCH(C815,표5[[#All],[잉크]],0),18)+INDEX(표5[#All],MATCH(C815,표5[[#All],[잉크]],0),21),INDEX(표5[#All],MATCH(C815,표5[[#All],[잉크]],0),MATCH($D$2,표5[#Headers],0)+1))</f>
        <v>0</v>
      </c>
      <c r="E815" s="138">
        <f>IF($D$2="주말",INDEX(표5[#All],MATCH(C815,표5[[#All],[잉크]],0),19)+INDEX(표5[#All],MATCH(C815,표5[[#All],[잉크]],0),22),INDEX(표5[#All],MATCH(C815,표5[[#All],[잉크]],0),MATCH($D$2,표5[#Headers],0)+2))</f>
        <v>0</v>
      </c>
    </row>
    <row r="816" spans="2:5" hidden="1" x14ac:dyDescent="0.3">
      <c r="B816" s="56">
        <f t="shared" si="13"/>
        <v>0</v>
      </c>
      <c r="C816" s="139" t="str">
        <f>'제품 추가'!AC813</f>
        <v>YORICK</v>
      </c>
      <c r="D816" s="138">
        <f>IF($D$2="주말",INDEX(표5[#All],MATCH(C816,표5[[#All],[잉크]],0),18)+INDEX(표5[#All],MATCH(C816,표5[[#All],[잉크]],0),21),INDEX(표5[#All],MATCH(C816,표5[[#All],[잉크]],0),MATCH($D$2,표5[#Headers],0)+1))</f>
        <v>0</v>
      </c>
      <c r="E816" s="138">
        <f>IF($D$2="주말",INDEX(표5[#All],MATCH(C816,표5[[#All],[잉크]],0),19)+INDEX(표5[#All],MATCH(C816,표5[[#All],[잉크]],0),22),INDEX(표5[#All],MATCH(C816,표5[[#All],[잉크]],0),MATCH($D$2,표5[#Headers],0)+2))</f>
        <v>0</v>
      </c>
    </row>
    <row r="817" spans="2:5" hidden="1" x14ac:dyDescent="0.3">
      <c r="B817" s="56">
        <f t="shared" si="13"/>
        <v>0</v>
      </c>
      <c r="C817" s="139" t="str">
        <f>'제품 추가'!AC814</f>
        <v>IRELIA</v>
      </c>
      <c r="D817" s="138">
        <f>IF($D$2="주말",INDEX(표5[#All],MATCH(C817,표5[[#All],[잉크]],0),18)+INDEX(표5[#All],MATCH(C817,표5[[#All],[잉크]],0),21),INDEX(표5[#All],MATCH(C817,표5[[#All],[잉크]],0),MATCH($D$2,표5[#Headers],0)+1))</f>
        <v>0</v>
      </c>
      <c r="E817" s="138">
        <f>IF($D$2="주말",INDEX(표5[#All],MATCH(C817,표5[[#All],[잉크]],0),19)+INDEX(표5[#All],MATCH(C817,표5[[#All],[잉크]],0),22),INDEX(표5[#All],MATCH(C817,표5[[#All],[잉크]],0),MATCH($D$2,표5[#Headers],0)+2))</f>
        <v>0</v>
      </c>
    </row>
    <row r="818" spans="2:5" hidden="1" x14ac:dyDescent="0.3">
      <c r="B818" s="56">
        <f t="shared" si="13"/>
        <v>0</v>
      </c>
      <c r="C818" s="139" t="str">
        <f>'제품 추가'!AC815</f>
        <v>LEBLANC</v>
      </c>
      <c r="D818" s="138">
        <f>IF($D$2="주말",INDEX(표5[#All],MATCH(C818,표5[[#All],[잉크]],0),18)+INDEX(표5[#All],MATCH(C818,표5[[#All],[잉크]],0),21),INDEX(표5[#All],MATCH(C818,표5[[#All],[잉크]],0),MATCH($D$2,표5[#Headers],0)+1))</f>
        <v>0</v>
      </c>
      <c r="E818" s="138">
        <f>IF($D$2="주말",INDEX(표5[#All],MATCH(C818,표5[[#All],[잉크]],0),19)+INDEX(표5[#All],MATCH(C818,표5[[#All],[잉크]],0),22),INDEX(표5[#All],MATCH(C818,표5[[#All],[잉크]],0),MATCH($D$2,표5[#Headers],0)+2))</f>
        <v>0</v>
      </c>
    </row>
    <row r="819" spans="2:5" hidden="1" x14ac:dyDescent="0.3">
      <c r="B819" s="56">
        <f t="shared" si="13"/>
        <v>0</v>
      </c>
      <c r="C819" s="139" t="str">
        <f>'제품 추가'!AC816</f>
        <v>KENNEN</v>
      </c>
      <c r="D819" s="138">
        <f>IF($D$2="주말",INDEX(표5[#All],MATCH(C819,표5[[#All],[잉크]],0),18)+INDEX(표5[#All],MATCH(C819,표5[[#All],[잉크]],0),21),INDEX(표5[#All],MATCH(C819,표5[[#All],[잉크]],0),MATCH($D$2,표5[#Headers],0)+1))</f>
        <v>0</v>
      </c>
      <c r="E819" s="138">
        <f>IF($D$2="주말",INDEX(표5[#All],MATCH(C819,표5[[#All],[잉크]],0),19)+INDEX(표5[#All],MATCH(C819,표5[[#All],[잉크]],0),22),INDEX(표5[#All],MATCH(C819,표5[[#All],[잉크]],0),MATCH($D$2,표5[#Headers],0)+2))</f>
        <v>0</v>
      </c>
    </row>
    <row r="820" spans="2:5" hidden="1" x14ac:dyDescent="0.3">
      <c r="B820" s="56">
        <f t="shared" si="13"/>
        <v>0</v>
      </c>
      <c r="C820" s="139" t="str">
        <f>'제품 추가'!AC817</f>
        <v>MALZAHAR</v>
      </c>
      <c r="D820" s="138">
        <f>IF($D$2="주말",INDEX(표5[#All],MATCH(C820,표5[[#All],[잉크]],0),18)+INDEX(표5[#All],MATCH(C820,표5[[#All],[잉크]],0),21),INDEX(표5[#All],MATCH(C820,표5[[#All],[잉크]],0),MATCH($D$2,표5[#Headers],0)+1))</f>
        <v>0</v>
      </c>
      <c r="E820" s="138">
        <f>IF($D$2="주말",INDEX(표5[#All],MATCH(C820,표5[[#All],[잉크]],0),19)+INDEX(표5[#All],MATCH(C820,표5[[#All],[잉크]],0),22),INDEX(표5[#All],MATCH(C820,표5[[#All],[잉크]],0),MATCH($D$2,표5[#Headers],0)+2))</f>
        <v>0</v>
      </c>
    </row>
    <row r="821" spans="2:5" hidden="1" x14ac:dyDescent="0.3">
      <c r="B821" s="56">
        <f t="shared" si="13"/>
        <v>1</v>
      </c>
      <c r="C821" s="139" t="str">
        <f>'제품 추가'!AC818</f>
        <v>MACH</v>
      </c>
      <c r="D821" s="138">
        <f>IF($D$2="주말",INDEX(표5[#All],MATCH(C821,표5[[#All],[잉크]],0),18)+INDEX(표5[#All],MATCH(C821,표5[[#All],[잉크]],0),21),INDEX(표5[#All],MATCH(C821,표5[[#All],[잉크]],0),MATCH($D$2,표5[#Headers],0)+1))</f>
        <v>0</v>
      </c>
      <c r="E821" s="138">
        <f>IF($D$2="주말",INDEX(표5[#All],MATCH(C821,표5[[#All],[잉크]],0),19)+INDEX(표5[#All],MATCH(C821,표5[[#All],[잉크]],0),22),INDEX(표5[#All],MATCH(C821,표5[[#All],[잉크]],0),MATCH($D$2,표5[#Headers],0)+2))</f>
        <v>1</v>
      </c>
    </row>
    <row r="822" spans="2:5" hidden="1" x14ac:dyDescent="0.3">
      <c r="B822" s="56">
        <f t="shared" si="13"/>
        <v>1</v>
      </c>
      <c r="C822" s="139" t="str">
        <f>'제품 추가'!AC819</f>
        <v>QUICK</v>
      </c>
      <c r="D822" s="138">
        <f>IF($D$2="주말",INDEX(표5[#All],MATCH(C822,표5[[#All],[잉크]],0),18)+INDEX(표5[#All],MATCH(C822,표5[[#All],[잉크]],0),21),INDEX(표5[#All],MATCH(C822,표5[[#All],[잉크]],0),MATCH($D$2,표5[#Headers],0)+1))</f>
        <v>0</v>
      </c>
      <c r="E822" s="138">
        <f>IF($D$2="주말",INDEX(표5[#All],MATCH(C822,표5[[#All],[잉크]],0),19)+INDEX(표5[#All],MATCH(C822,표5[[#All],[잉크]],0),22),INDEX(표5[#All],MATCH(C822,표5[[#All],[잉크]],0),MATCH($D$2,표5[#Headers],0)+2))</f>
        <v>1</v>
      </c>
    </row>
    <row r="823" spans="2:5" hidden="1" x14ac:dyDescent="0.3">
      <c r="B823" s="56">
        <f t="shared" si="13"/>
        <v>1</v>
      </c>
      <c r="C823" s="139" t="str">
        <f>'제품 추가'!AC820</f>
        <v>FAST</v>
      </c>
      <c r="D823" s="138">
        <f>IF($D$2="주말",INDEX(표5[#All],MATCH(C823,표5[[#All],[잉크]],0),18)+INDEX(표5[#All],MATCH(C823,표5[[#All],[잉크]],0),21),INDEX(표5[#All],MATCH(C823,표5[[#All],[잉크]],0),MATCH($D$2,표5[#Headers],0)+1))</f>
        <v>0</v>
      </c>
      <c r="E823" s="138">
        <f>IF($D$2="주말",INDEX(표5[#All],MATCH(C823,표5[[#All],[잉크]],0),19)+INDEX(표5[#All],MATCH(C823,표5[[#All],[잉크]],0),22),INDEX(표5[#All],MATCH(C823,표5[[#All],[잉크]],0),MATCH($D$2,표5[#Headers],0)+2))</f>
        <v>1</v>
      </c>
    </row>
    <row r="824" spans="2:5" hidden="1" x14ac:dyDescent="0.3">
      <c r="B824" s="56">
        <f t="shared" si="13"/>
        <v>0</v>
      </c>
      <c r="C824" s="139" t="str">
        <f>'제품 추가'!AC821</f>
        <v>UGLY</v>
      </c>
      <c r="D824" s="138">
        <f>IF($D$2="주말",INDEX(표5[#All],MATCH(C824,표5[[#All],[잉크]],0),18)+INDEX(표5[#All],MATCH(C824,표5[[#All],[잉크]],0),21),INDEX(표5[#All],MATCH(C824,표5[[#All],[잉크]],0),MATCH($D$2,표5[#Headers],0)+1))</f>
        <v>0</v>
      </c>
      <c r="E824" s="138">
        <f>IF($D$2="주말",INDEX(표5[#All],MATCH(C824,표5[[#All],[잉크]],0),19)+INDEX(표5[#All],MATCH(C824,표5[[#All],[잉크]],0),22),INDEX(표5[#All],MATCH(C824,표5[[#All],[잉크]],0),MATCH($D$2,표5[#Headers],0)+2))</f>
        <v>0</v>
      </c>
    </row>
    <row r="825" spans="2:5" hidden="1" x14ac:dyDescent="0.3">
      <c r="B825" s="56">
        <f t="shared" si="13"/>
        <v>0</v>
      </c>
      <c r="C825" s="139" t="str">
        <f>'제품 추가'!AC822</f>
        <v>NOEULY</v>
      </c>
      <c r="D825" s="138">
        <f>IF($D$2="주말",INDEX(표5[#All],MATCH(C825,표5[[#All],[잉크]],0),18)+INDEX(표5[#All],MATCH(C825,표5[[#All],[잉크]],0),21),INDEX(표5[#All],MATCH(C825,표5[[#All],[잉크]],0),MATCH($D$2,표5[#Headers],0)+1))</f>
        <v>0</v>
      </c>
      <c r="E825" s="138">
        <f>IF($D$2="주말",INDEX(표5[#All],MATCH(C825,표5[[#All],[잉크]],0),19)+INDEX(표5[#All],MATCH(C825,표5[[#All],[잉크]],0),22),INDEX(표5[#All],MATCH(C825,표5[[#All],[잉크]],0),MATCH($D$2,표5[#Headers],0)+2))</f>
        <v>0</v>
      </c>
    </row>
    <row r="826" spans="2:5" hidden="1" x14ac:dyDescent="0.3">
      <c r="B826" s="56">
        <f t="shared" si="13"/>
        <v>0</v>
      </c>
      <c r="C826" s="139" t="str">
        <f>'제품 추가'!AC823</f>
        <v>HONDA</v>
      </c>
      <c r="D826" s="138">
        <f>IF($D$2="주말",INDEX(표5[#All],MATCH(C826,표5[[#All],[잉크]],0),18)+INDEX(표5[#All],MATCH(C826,표5[[#All],[잉크]],0),21),INDEX(표5[#All],MATCH(C826,표5[[#All],[잉크]],0),MATCH($D$2,표5[#Headers],0)+1))</f>
        <v>0</v>
      </c>
      <c r="E826" s="138">
        <f>IF($D$2="주말",INDEX(표5[#All],MATCH(C826,표5[[#All],[잉크]],0),19)+INDEX(표5[#All],MATCH(C826,표5[[#All],[잉크]],0),22),INDEX(표5[#All],MATCH(C826,표5[[#All],[잉크]],0),MATCH($D$2,표5[#Headers],0)+2))</f>
        <v>0</v>
      </c>
    </row>
    <row r="827" spans="2:5" hidden="1" x14ac:dyDescent="0.3">
      <c r="B827" s="56">
        <f t="shared" si="13"/>
        <v>0</v>
      </c>
      <c r="C827" s="139" t="str">
        <f>'제품 추가'!AC824</f>
        <v>CANON</v>
      </c>
      <c r="D827" s="138">
        <f>IF($D$2="주말",INDEX(표5[#All],MATCH(C827,표5[[#All],[잉크]],0),18)+INDEX(표5[#All],MATCH(C827,표5[[#All],[잉크]],0),21),INDEX(표5[#All],MATCH(C827,표5[[#All],[잉크]],0),MATCH($D$2,표5[#Headers],0)+1))</f>
        <v>0</v>
      </c>
      <c r="E827" s="138">
        <f>IF($D$2="주말",INDEX(표5[#All],MATCH(C827,표5[[#All],[잉크]],0),19)+INDEX(표5[#All],MATCH(C827,표5[[#All],[잉크]],0),22),INDEX(표5[#All],MATCH(C827,표5[[#All],[잉크]],0),MATCH($D$2,표5[#Headers],0)+2))</f>
        <v>0</v>
      </c>
    </row>
    <row r="828" spans="2:5" hidden="1" x14ac:dyDescent="0.3">
      <c r="B828" s="56">
        <f t="shared" si="13"/>
        <v>0</v>
      </c>
      <c r="C828" s="139" t="str">
        <f>'제품 추가'!AC825</f>
        <v>NIKON</v>
      </c>
      <c r="D828" s="138">
        <f>IF($D$2="주말",INDEX(표5[#All],MATCH(C828,표5[[#All],[잉크]],0),18)+INDEX(표5[#All],MATCH(C828,표5[[#All],[잉크]],0),21),INDEX(표5[#All],MATCH(C828,표5[[#All],[잉크]],0),MATCH($D$2,표5[#Headers],0)+1))</f>
        <v>0</v>
      </c>
      <c r="E828" s="138">
        <f>IF($D$2="주말",INDEX(표5[#All],MATCH(C828,표5[[#All],[잉크]],0),19)+INDEX(표5[#All],MATCH(C828,표5[[#All],[잉크]],0),22),INDEX(표5[#All],MATCH(C828,표5[[#All],[잉크]],0),MATCH($D$2,표5[#Headers],0)+2))</f>
        <v>0</v>
      </c>
    </row>
    <row r="829" spans="2:5" hidden="1" x14ac:dyDescent="0.3">
      <c r="B829" s="56">
        <f t="shared" si="13"/>
        <v>0</v>
      </c>
      <c r="C829" s="139" t="str">
        <f>'제품 추가'!AC826</f>
        <v>GRAMPUS</v>
      </c>
      <c r="D829" s="138">
        <f>IF($D$2="주말",INDEX(표5[#All],MATCH(C829,표5[[#All],[잉크]],0),18)+INDEX(표5[#All],MATCH(C829,표5[[#All],[잉크]],0),21),INDEX(표5[#All],MATCH(C829,표5[[#All],[잉크]],0),MATCH($D$2,표5[#Headers],0)+1))</f>
        <v>0</v>
      </c>
      <c r="E829" s="138">
        <f>IF($D$2="주말",INDEX(표5[#All],MATCH(C829,표5[[#All],[잉크]],0),19)+INDEX(표5[#All],MATCH(C829,표5[[#All],[잉크]],0),22),INDEX(표5[#All],MATCH(C829,표5[[#All],[잉크]],0),MATCH($D$2,표5[#Headers],0)+2))</f>
        <v>0</v>
      </c>
    </row>
    <row r="830" spans="2:5" hidden="1" x14ac:dyDescent="0.3">
      <c r="B830" s="56">
        <f t="shared" si="13"/>
        <v>0</v>
      </c>
      <c r="C830" s="139" t="str">
        <f>'제품 추가'!AC827</f>
        <v>MINKE</v>
      </c>
      <c r="D830" s="138">
        <f>IF($D$2="주말",INDEX(표5[#All],MATCH(C830,표5[[#All],[잉크]],0),18)+INDEX(표5[#All],MATCH(C830,표5[[#All],[잉크]],0),21),INDEX(표5[#All],MATCH(C830,표5[[#All],[잉크]],0),MATCH($D$2,표5[#Headers],0)+1))</f>
        <v>0</v>
      </c>
      <c r="E830" s="138">
        <f>IF($D$2="주말",INDEX(표5[#All],MATCH(C830,표5[[#All],[잉크]],0),19)+INDEX(표5[#All],MATCH(C830,표5[[#All],[잉크]],0),22),INDEX(표5[#All],MATCH(C830,표5[[#All],[잉크]],0),MATCH($D$2,표5[#Headers],0)+2))</f>
        <v>0</v>
      </c>
    </row>
    <row r="831" spans="2:5" hidden="1" x14ac:dyDescent="0.3">
      <c r="B831" s="56">
        <f t="shared" si="13"/>
        <v>0</v>
      </c>
      <c r="C831" s="139" t="str">
        <f>'제품 추가'!AC828</f>
        <v>SPERM</v>
      </c>
      <c r="D831" s="138">
        <f>IF($D$2="주말",INDEX(표5[#All],MATCH(C831,표5[[#All],[잉크]],0),18)+INDEX(표5[#All],MATCH(C831,표5[[#All],[잉크]],0),21),INDEX(표5[#All],MATCH(C831,표5[[#All],[잉크]],0),MATCH($D$2,표5[#Headers],0)+1))</f>
        <v>0</v>
      </c>
      <c r="E831" s="138">
        <f>IF($D$2="주말",INDEX(표5[#All],MATCH(C831,표5[[#All],[잉크]],0),19)+INDEX(표5[#All],MATCH(C831,표5[[#All],[잉크]],0),22),INDEX(표5[#All],MATCH(C831,표5[[#All],[잉크]],0),MATCH($D$2,표5[#Headers],0)+2))</f>
        <v>0</v>
      </c>
    </row>
    <row r="832" spans="2:5" hidden="1" x14ac:dyDescent="0.3">
      <c r="B832" s="56">
        <f t="shared" si="13"/>
        <v>2</v>
      </c>
      <c r="C832" s="139" t="str">
        <f>'제품 추가'!AC829</f>
        <v>TOYOTA</v>
      </c>
      <c r="D832" s="138">
        <f>IF($D$2="주말",INDEX(표5[#All],MATCH(C832,표5[[#All],[잉크]],0),18)+INDEX(표5[#All],MATCH(C832,표5[[#All],[잉크]],0),21),INDEX(표5[#All],MATCH(C832,표5[[#All],[잉크]],0),MATCH($D$2,표5[#Headers],0)+1))</f>
        <v>0</v>
      </c>
      <c r="E832" s="138">
        <f>IF($D$2="주말",INDEX(표5[#All],MATCH(C832,표5[[#All],[잉크]],0),19)+INDEX(표5[#All],MATCH(C832,표5[[#All],[잉크]],0),22),INDEX(표5[#All],MATCH(C832,표5[[#All],[잉크]],0),MATCH($D$2,표5[#Headers],0)+2))</f>
        <v>2</v>
      </c>
    </row>
    <row r="833" spans="2:5" hidden="1" x14ac:dyDescent="0.3">
      <c r="B833" s="56">
        <f t="shared" si="13"/>
        <v>2</v>
      </c>
      <c r="C833" s="139" t="str">
        <f>'제품 추가'!AC830</f>
        <v>NISSAN</v>
      </c>
      <c r="D833" s="138">
        <f>IF($D$2="주말",INDEX(표5[#All],MATCH(C833,표5[[#All],[잉크]],0),18)+INDEX(표5[#All],MATCH(C833,표5[[#All],[잉크]],0),21),INDEX(표5[#All],MATCH(C833,표5[[#All],[잉크]],0),MATCH($D$2,표5[#Headers],0)+1))</f>
        <v>0</v>
      </c>
      <c r="E833" s="138">
        <f>IF($D$2="주말",INDEX(표5[#All],MATCH(C833,표5[[#All],[잉크]],0),19)+INDEX(표5[#All],MATCH(C833,표5[[#All],[잉크]],0),22),INDEX(표5[#All],MATCH(C833,표5[[#All],[잉크]],0),MATCH($D$2,표5[#Headers],0)+2))</f>
        <v>2</v>
      </c>
    </row>
    <row r="834" spans="2:5" hidden="1" x14ac:dyDescent="0.3">
      <c r="B834" s="56">
        <f t="shared" si="13"/>
        <v>0</v>
      </c>
      <c r="C834" s="139" t="str">
        <f>'제품 추가'!AC831</f>
        <v>SUZUKI</v>
      </c>
      <c r="D834" s="138">
        <f>IF($D$2="주말",INDEX(표5[#All],MATCH(C834,표5[[#All],[잉크]],0),18)+INDEX(표5[#All],MATCH(C834,표5[[#All],[잉크]],0),21),INDEX(표5[#All],MATCH(C834,표5[[#All],[잉크]],0),MATCH($D$2,표5[#Headers],0)+1))</f>
        <v>0</v>
      </c>
      <c r="E834" s="138">
        <f>IF($D$2="주말",INDEX(표5[#All],MATCH(C834,표5[[#All],[잉크]],0),19)+INDEX(표5[#All],MATCH(C834,표5[[#All],[잉크]],0),22),INDEX(표5[#All],MATCH(C834,표5[[#All],[잉크]],0),MATCH($D$2,표5[#Headers],0)+2))</f>
        <v>0</v>
      </c>
    </row>
    <row r="835" spans="2:5" hidden="1" x14ac:dyDescent="0.3">
      <c r="B835" s="56">
        <f t="shared" si="13"/>
        <v>0</v>
      </c>
      <c r="C835" s="139" t="str">
        <f>'제품 추가'!AC832</f>
        <v>LEXUS</v>
      </c>
      <c r="D835" s="138">
        <f>IF($D$2="주말",INDEX(표5[#All],MATCH(C835,표5[[#All],[잉크]],0),18)+INDEX(표5[#All],MATCH(C835,표5[[#All],[잉크]],0),21),INDEX(표5[#All],MATCH(C835,표5[[#All],[잉크]],0),MATCH($D$2,표5[#Headers],0)+1))</f>
        <v>0</v>
      </c>
      <c r="E835" s="138">
        <f>IF($D$2="주말",INDEX(표5[#All],MATCH(C835,표5[[#All],[잉크]],0),19)+INDEX(표5[#All],MATCH(C835,표5[[#All],[잉크]],0),22),INDEX(표5[#All],MATCH(C835,표5[[#All],[잉크]],0),MATCH($D$2,표5[#Headers],0)+2))</f>
        <v>0</v>
      </c>
    </row>
    <row r="836" spans="2:5" hidden="1" x14ac:dyDescent="0.3">
      <c r="B836" s="56">
        <f t="shared" si="13"/>
        <v>0</v>
      </c>
      <c r="C836" s="139" t="str">
        <f>'제품 추가'!AC833</f>
        <v>PETROLE</v>
      </c>
      <c r="D836" s="138">
        <f>IF($D$2="주말",INDEX(표5[#All],MATCH(C836,표5[[#All],[잉크]],0),18)+INDEX(표5[#All],MATCH(C836,표5[[#All],[잉크]],0),21),INDEX(표5[#All],MATCH(C836,표5[[#All],[잉크]],0),MATCH($D$2,표5[#Headers],0)+1))</f>
        <v>0</v>
      </c>
      <c r="E836" s="138">
        <f>IF($D$2="주말",INDEX(표5[#All],MATCH(C836,표5[[#All],[잉크]],0),19)+INDEX(표5[#All],MATCH(C836,표5[[#All],[잉크]],0),22),INDEX(표5[#All],MATCH(C836,표5[[#All],[잉크]],0),MATCH($D$2,표5[#Headers],0)+2))</f>
        <v>0</v>
      </c>
    </row>
    <row r="837" spans="2:5" hidden="1" x14ac:dyDescent="0.3">
      <c r="B837" s="56">
        <f t="shared" si="13"/>
        <v>0</v>
      </c>
      <c r="C837" s="139" t="str">
        <f>'제품 추가'!AC834</f>
        <v>SAPIN</v>
      </c>
      <c r="D837" s="138">
        <f>IF($D$2="주말",INDEX(표5[#All],MATCH(C837,표5[[#All],[잉크]],0),18)+INDEX(표5[#All],MATCH(C837,표5[[#All],[잉크]],0),21),INDEX(표5[#All],MATCH(C837,표5[[#All],[잉크]],0),MATCH($D$2,표5[#Headers],0)+1))</f>
        <v>0</v>
      </c>
      <c r="E837" s="138">
        <f>IF($D$2="주말",INDEX(표5[#All],MATCH(C837,표5[[#All],[잉크]],0),19)+INDEX(표5[#All],MATCH(C837,표5[[#All],[잉크]],0),22),INDEX(표5[#All],MATCH(C837,표5[[#All],[잉크]],0),MATCH($D$2,표5[#Headers],0)+2))</f>
        <v>0</v>
      </c>
    </row>
    <row r="838" spans="2:5" hidden="1" x14ac:dyDescent="0.3">
      <c r="B838" s="56">
        <f t="shared" si="13"/>
        <v>0</v>
      </c>
      <c r="C838" s="139" t="str">
        <f>'제품 추가'!AC835</f>
        <v>MILITARY</v>
      </c>
      <c r="D838" s="138">
        <f>IF($D$2="주말",INDEX(표5[#All],MATCH(C838,표5[[#All],[잉크]],0),18)+INDEX(표5[#All],MATCH(C838,표5[[#All],[잉크]],0),21),INDEX(표5[#All],MATCH(C838,표5[[#All],[잉크]],0),MATCH($D$2,표5[#Headers],0)+1))</f>
        <v>0</v>
      </c>
      <c r="E838" s="138">
        <f>IF($D$2="주말",INDEX(표5[#All],MATCH(C838,표5[[#All],[잉크]],0),19)+INDEX(표5[#All],MATCH(C838,표5[[#All],[잉크]],0),22),INDEX(표5[#All],MATCH(C838,표5[[#All],[잉크]],0),MATCH($D$2,표5[#Headers],0)+2))</f>
        <v>0</v>
      </c>
    </row>
    <row r="839" spans="2:5" hidden="1" x14ac:dyDescent="0.3">
      <c r="B839" s="56">
        <f t="shared" si="13"/>
        <v>0</v>
      </c>
      <c r="C839" s="139" t="str">
        <f>'제품 추가'!AC836</f>
        <v>TOSHIBA</v>
      </c>
      <c r="D839" s="138">
        <f>IF($D$2="주말",INDEX(표5[#All],MATCH(C839,표5[[#All],[잉크]],0),18)+INDEX(표5[#All],MATCH(C839,표5[[#All],[잉크]],0),21),INDEX(표5[#All],MATCH(C839,표5[[#All],[잉크]],0),MATCH($D$2,표5[#Headers],0)+1))</f>
        <v>0</v>
      </c>
      <c r="E839" s="138">
        <f>IF($D$2="주말",INDEX(표5[#All],MATCH(C839,표5[[#All],[잉크]],0),19)+INDEX(표5[#All],MATCH(C839,표5[[#All],[잉크]],0),22),INDEX(표5[#All],MATCH(C839,표5[[#All],[잉크]],0),MATCH($D$2,표5[#Headers],0)+2))</f>
        <v>0</v>
      </c>
    </row>
    <row r="840" spans="2:5" hidden="1" x14ac:dyDescent="0.3">
      <c r="B840" s="56">
        <f t="shared" si="13"/>
        <v>0</v>
      </c>
      <c r="C840" s="139" t="str">
        <f>'제품 추가'!AC837</f>
        <v>PANASONIC</v>
      </c>
      <c r="D840" s="138">
        <f>IF($D$2="주말",INDEX(표5[#All],MATCH(C840,표5[[#All],[잉크]],0),18)+INDEX(표5[#All],MATCH(C840,표5[[#All],[잉크]],0),21),INDEX(표5[#All],MATCH(C840,표5[[#All],[잉크]],0),MATCH($D$2,표5[#Headers],0)+1))</f>
        <v>0</v>
      </c>
      <c r="E840" s="138">
        <f>IF($D$2="주말",INDEX(표5[#All],MATCH(C840,표5[[#All],[잉크]],0),19)+INDEX(표5[#All],MATCH(C840,표5[[#All],[잉크]],0),22),INDEX(표5[#All],MATCH(C840,표5[[#All],[잉크]],0),MATCH($D$2,표5[#Headers],0)+2))</f>
        <v>0</v>
      </c>
    </row>
    <row r="841" spans="2:5" hidden="1" x14ac:dyDescent="0.3">
      <c r="B841" s="56">
        <f t="shared" si="13"/>
        <v>0</v>
      </c>
      <c r="C841" s="139" t="str">
        <f>'제품 추가'!AC838</f>
        <v>MITSUBISHI</v>
      </c>
      <c r="D841" s="138">
        <f>IF($D$2="주말",INDEX(표5[#All],MATCH(C841,표5[[#All],[잉크]],0),18)+INDEX(표5[#All],MATCH(C841,표5[[#All],[잉크]],0),21),INDEX(표5[#All],MATCH(C841,표5[[#All],[잉크]],0),MATCH($D$2,표5[#Headers],0)+1))</f>
        <v>0</v>
      </c>
      <c r="E841" s="138">
        <f>IF($D$2="주말",INDEX(표5[#All],MATCH(C841,표5[[#All],[잉크]],0),19)+INDEX(표5[#All],MATCH(C841,표5[[#All],[잉크]],0),22),INDEX(표5[#All],MATCH(C841,표5[[#All],[잉크]],0),MATCH($D$2,표5[#Headers],0)+2))</f>
        <v>0</v>
      </c>
    </row>
    <row r="842" spans="2:5" hidden="1" x14ac:dyDescent="0.3">
      <c r="B842" s="56">
        <f t="shared" si="13"/>
        <v>0</v>
      </c>
      <c r="C842" s="139" t="str">
        <f>'제품 추가'!AC839</f>
        <v>YAMAHA</v>
      </c>
      <c r="D842" s="138">
        <f>IF($D$2="주말",INDEX(표5[#All],MATCH(C842,표5[[#All],[잉크]],0),18)+INDEX(표5[#All],MATCH(C842,표5[[#All],[잉크]],0),21),INDEX(표5[#All],MATCH(C842,표5[[#All],[잉크]],0),MATCH($D$2,표5[#Headers],0)+1))</f>
        <v>0</v>
      </c>
      <c r="E842" s="138">
        <f>IF($D$2="주말",INDEX(표5[#All],MATCH(C842,표5[[#All],[잉크]],0),19)+INDEX(표5[#All],MATCH(C842,표5[[#All],[잉크]],0),22),INDEX(표5[#All],MATCH(C842,표5[[#All],[잉크]],0),MATCH($D$2,표5[#Headers],0)+2))</f>
        <v>0</v>
      </c>
    </row>
    <row r="843" spans="2:5" hidden="1" x14ac:dyDescent="0.3">
      <c r="B843" s="56">
        <f t="shared" si="13"/>
        <v>0</v>
      </c>
      <c r="C843" s="139" t="str">
        <f>'제품 추가'!AC840</f>
        <v>INFINITI</v>
      </c>
      <c r="D843" s="138">
        <f>IF($D$2="주말",INDEX(표5[#All],MATCH(C843,표5[[#All],[잉크]],0),18)+INDEX(표5[#All],MATCH(C843,표5[[#All],[잉크]],0),21),INDEX(표5[#All],MATCH(C843,표5[[#All],[잉크]],0),MATCH($D$2,표5[#Headers],0)+1))</f>
        <v>0</v>
      </c>
      <c r="E843" s="138">
        <f>IF($D$2="주말",INDEX(표5[#All],MATCH(C843,표5[[#All],[잉크]],0),19)+INDEX(표5[#All],MATCH(C843,표5[[#All],[잉크]],0),22),INDEX(표5[#All],MATCH(C843,표5[[#All],[잉크]],0),MATCH($D$2,표5[#Headers],0)+2))</f>
        <v>0</v>
      </c>
    </row>
    <row r="844" spans="2:5" hidden="1" x14ac:dyDescent="0.3">
      <c r="B844" s="56">
        <f t="shared" si="13"/>
        <v>1</v>
      </c>
      <c r="C844" s="139" t="str">
        <f>'제품 추가'!AC841</f>
        <v>ESPRESSO</v>
      </c>
      <c r="D844" s="138">
        <f>IF($D$2="주말",INDEX(표5[#All],MATCH(C844,표5[[#All],[잉크]],0),18)+INDEX(표5[#All],MATCH(C844,표5[[#All],[잉크]],0),21),INDEX(표5[#All],MATCH(C844,표5[[#All],[잉크]],0),MATCH($D$2,표5[#Headers],0)+1))</f>
        <v>0</v>
      </c>
      <c r="E844" s="138">
        <f>IF($D$2="주말",INDEX(표5[#All],MATCH(C844,표5[[#All],[잉크]],0),19)+INDEX(표5[#All],MATCH(C844,표5[[#All],[잉크]],0),22),INDEX(표5[#All],MATCH(C844,표5[[#All],[잉크]],0),MATCH($D$2,표5[#Headers],0)+2))</f>
        <v>1</v>
      </c>
    </row>
    <row r="845" spans="2:5" hidden="1" x14ac:dyDescent="0.3">
      <c r="B845" s="56">
        <f t="shared" si="13"/>
        <v>0</v>
      </c>
      <c r="C845" s="139" t="str">
        <f>'제품 추가'!AC842</f>
        <v>PANTHER</v>
      </c>
      <c r="D845" s="138">
        <f>IF($D$2="주말",INDEX(표5[#All],MATCH(C845,표5[[#All],[잉크]],0),18)+INDEX(표5[#All],MATCH(C845,표5[[#All],[잉크]],0),21),INDEX(표5[#All],MATCH(C845,표5[[#All],[잉크]],0),MATCH($D$2,표5[#Headers],0)+1))</f>
        <v>0</v>
      </c>
      <c r="E845" s="138">
        <f>IF($D$2="주말",INDEX(표5[#All],MATCH(C845,표5[[#All],[잉크]],0),19)+INDEX(표5[#All],MATCH(C845,표5[[#All],[잉크]],0),22),INDEX(표5[#All],MATCH(C845,표5[[#All],[잉크]],0),MATCH($D$2,표5[#Headers],0)+2))</f>
        <v>0</v>
      </c>
    </row>
    <row r="846" spans="2:5" hidden="1" x14ac:dyDescent="0.3">
      <c r="B846" s="56">
        <f t="shared" si="13"/>
        <v>0</v>
      </c>
      <c r="C846" s="139" t="str">
        <f>'제품 추가'!AC843</f>
        <v>JAGUAR</v>
      </c>
      <c r="D846" s="138">
        <f>IF($D$2="주말",INDEX(표5[#All],MATCH(C846,표5[[#All],[잉크]],0),18)+INDEX(표5[#All],MATCH(C846,표5[[#All],[잉크]],0),21),INDEX(표5[#All],MATCH(C846,표5[[#All],[잉크]],0),MATCH($D$2,표5[#Headers],0)+1))</f>
        <v>0</v>
      </c>
      <c r="E846" s="138">
        <f>IF($D$2="주말",INDEX(표5[#All],MATCH(C846,표5[[#All],[잉크]],0),19)+INDEX(표5[#All],MATCH(C846,표5[[#All],[잉크]],0),22),INDEX(표5[#All],MATCH(C846,표5[[#All],[잉크]],0),MATCH($D$2,표5[#Headers],0)+2))</f>
        <v>0</v>
      </c>
    </row>
    <row r="847" spans="2:5" hidden="1" x14ac:dyDescent="0.3">
      <c r="B847" s="56">
        <f t="shared" si="13"/>
        <v>0</v>
      </c>
      <c r="C847" s="139" t="str">
        <f>'제품 추가'!AC844</f>
        <v>POWER</v>
      </c>
      <c r="D847" s="138">
        <f>IF($D$2="주말",INDEX(표5[#All],MATCH(C847,표5[[#All],[잉크]],0),18)+INDEX(표5[#All],MATCH(C847,표5[[#All],[잉크]],0),21),INDEX(표5[#All],MATCH(C847,표5[[#All],[잉크]],0),MATCH($D$2,표5[#Headers],0)+1))</f>
        <v>0</v>
      </c>
      <c r="E847" s="138">
        <f>IF($D$2="주말",INDEX(표5[#All],MATCH(C847,표5[[#All],[잉크]],0),19)+INDEX(표5[#All],MATCH(C847,표5[[#All],[잉크]],0),22),INDEX(표5[#All],MATCH(C847,표5[[#All],[잉크]],0),MATCH($D$2,표5[#Headers],0)+2))</f>
        <v>0</v>
      </c>
    </row>
    <row r="848" spans="2:5" hidden="1" x14ac:dyDescent="0.3">
      <c r="B848" s="56">
        <f t="shared" ref="B848:B911" si="14">IFERROR(SUM(D848:E848),0)</f>
        <v>0</v>
      </c>
      <c r="C848" s="139" t="str">
        <f>'제품 추가'!AC845</f>
        <v>JANNA</v>
      </c>
      <c r="D848" s="138">
        <f>IF($D$2="주말",INDEX(표5[#All],MATCH(C848,표5[[#All],[잉크]],0),18)+INDEX(표5[#All],MATCH(C848,표5[[#All],[잉크]],0),21),INDEX(표5[#All],MATCH(C848,표5[[#All],[잉크]],0),MATCH($D$2,표5[#Headers],0)+1))</f>
        <v>0</v>
      </c>
      <c r="E848" s="138">
        <f>IF($D$2="주말",INDEX(표5[#All],MATCH(C848,표5[[#All],[잉크]],0),19)+INDEX(표5[#All],MATCH(C848,표5[[#All],[잉크]],0),22),INDEX(표5[#All],MATCH(C848,표5[[#All],[잉크]],0),MATCH($D$2,표5[#Headers],0)+2))</f>
        <v>0</v>
      </c>
    </row>
    <row r="849" spans="2:5" hidden="1" x14ac:dyDescent="0.3">
      <c r="B849" s="56">
        <f t="shared" si="14"/>
        <v>0</v>
      </c>
      <c r="C849" s="139" t="str">
        <f>'제품 추가'!AC846</f>
        <v>KROOS</v>
      </c>
      <c r="D849" s="138">
        <f>IF($D$2="주말",INDEX(표5[#All],MATCH(C849,표5[[#All],[잉크]],0),18)+INDEX(표5[#All],MATCH(C849,표5[[#All],[잉크]],0),21),INDEX(표5[#All],MATCH(C849,표5[[#All],[잉크]],0),MATCH($D$2,표5[#Headers],0)+1))</f>
        <v>0</v>
      </c>
      <c r="E849" s="138">
        <f>IF($D$2="주말",INDEX(표5[#All],MATCH(C849,표5[[#All],[잉크]],0),19)+INDEX(표5[#All],MATCH(C849,표5[[#All],[잉크]],0),22),INDEX(표5[#All],MATCH(C849,표5[[#All],[잉크]],0),MATCH($D$2,표5[#Headers],0)+2))</f>
        <v>0</v>
      </c>
    </row>
    <row r="850" spans="2:5" hidden="1" x14ac:dyDescent="0.3">
      <c r="B850" s="56">
        <f t="shared" si="14"/>
        <v>0</v>
      </c>
      <c r="C850" s="139" t="str">
        <f>'제품 추가'!AC847</f>
        <v>POURPRE</v>
      </c>
      <c r="D850" s="138">
        <f>IF($D$2="주말",INDEX(표5[#All],MATCH(C850,표5[[#All],[잉크]],0),18)+INDEX(표5[#All],MATCH(C850,표5[[#All],[잉크]],0),21),INDEX(표5[#All],MATCH(C850,표5[[#All],[잉크]],0),MATCH($D$2,표5[#Headers],0)+1))</f>
        <v>0</v>
      </c>
      <c r="E850" s="138">
        <f>IF($D$2="주말",INDEX(표5[#All],MATCH(C850,표5[[#All],[잉크]],0),19)+INDEX(표5[#All],MATCH(C850,표5[[#All],[잉크]],0),22),INDEX(표5[#All],MATCH(C850,표5[[#All],[잉크]],0),MATCH($D$2,표5[#Headers],0)+2))</f>
        <v>0</v>
      </c>
    </row>
    <row r="851" spans="2:5" hidden="1" x14ac:dyDescent="0.3">
      <c r="B851" s="56">
        <f t="shared" si="14"/>
        <v>0</v>
      </c>
      <c r="C851" s="139" t="str">
        <f>'제품 추가'!AC848</f>
        <v>CUIVRE</v>
      </c>
      <c r="D851" s="138">
        <f>IF($D$2="주말",INDEX(표5[#All],MATCH(C851,표5[[#All],[잉크]],0),18)+INDEX(표5[#All],MATCH(C851,표5[[#All],[잉크]],0),21),INDEX(표5[#All],MATCH(C851,표5[[#All],[잉크]],0),MATCH($D$2,표5[#Headers],0)+1))</f>
        <v>0</v>
      </c>
      <c r="E851" s="138">
        <f>IF($D$2="주말",INDEX(표5[#All],MATCH(C851,표5[[#All],[잉크]],0),19)+INDEX(표5[#All],MATCH(C851,표5[[#All],[잉크]],0),22),INDEX(표5[#All],MATCH(C851,표5[[#All],[잉크]],0),MATCH($D$2,표5[#Headers],0)+2))</f>
        <v>0</v>
      </c>
    </row>
    <row r="852" spans="2:5" hidden="1" x14ac:dyDescent="0.3">
      <c r="B852" s="56">
        <f t="shared" si="14"/>
        <v>0</v>
      </c>
      <c r="C852" s="139" t="str">
        <f>'제품 추가'!AC849</f>
        <v>ANTONY</v>
      </c>
      <c r="D852" s="138">
        <f>IF($D$2="주말",INDEX(표5[#All],MATCH(C852,표5[[#All],[잉크]],0),18)+INDEX(표5[#All],MATCH(C852,표5[[#All],[잉크]],0),21),INDEX(표5[#All],MATCH(C852,표5[[#All],[잉크]],0),MATCH($D$2,표5[#Headers],0)+1))</f>
        <v>0</v>
      </c>
      <c r="E852" s="138">
        <f>IF($D$2="주말",INDEX(표5[#All],MATCH(C852,표5[[#All],[잉크]],0),19)+INDEX(표5[#All],MATCH(C852,표5[[#All],[잉크]],0),22),INDEX(표5[#All],MATCH(C852,표5[[#All],[잉크]],0),MATCH($D$2,표5[#Headers],0)+2))</f>
        <v>0</v>
      </c>
    </row>
    <row r="853" spans="2:5" hidden="1" x14ac:dyDescent="0.3">
      <c r="B853" s="56">
        <f t="shared" si="14"/>
        <v>0</v>
      </c>
      <c r="C853" s="139" t="str">
        <f>'제품 추가'!AC850</f>
        <v>ONANA</v>
      </c>
      <c r="D853" s="138">
        <f>IF($D$2="주말",INDEX(표5[#All],MATCH(C853,표5[[#All],[잉크]],0),18)+INDEX(표5[#All],MATCH(C853,표5[[#All],[잉크]],0),21),INDEX(표5[#All],MATCH(C853,표5[[#All],[잉크]],0),MATCH($D$2,표5[#Headers],0)+1))</f>
        <v>0</v>
      </c>
      <c r="E853" s="138">
        <f>IF($D$2="주말",INDEX(표5[#All],MATCH(C853,표5[[#All],[잉크]],0),19)+INDEX(표5[#All],MATCH(C853,표5[[#All],[잉크]],0),22),INDEX(표5[#All],MATCH(C853,표5[[#All],[잉크]],0),MATCH($D$2,표5[#Headers],0)+2))</f>
        <v>0</v>
      </c>
    </row>
    <row r="854" spans="2:5" hidden="1" x14ac:dyDescent="0.3">
      <c r="B854" s="56">
        <f t="shared" si="14"/>
        <v>0</v>
      </c>
      <c r="C854" s="139" t="str">
        <f>'제품 추가'!AC851</f>
        <v>FUJI</v>
      </c>
      <c r="D854" s="138">
        <f>IF($D$2="주말",INDEX(표5[#All],MATCH(C854,표5[[#All],[잉크]],0),18)+INDEX(표5[#All],MATCH(C854,표5[[#All],[잉크]],0),21),INDEX(표5[#All],MATCH(C854,표5[[#All],[잉크]],0),MATCH($D$2,표5[#Headers],0)+1))</f>
        <v>0</v>
      </c>
      <c r="E854" s="138">
        <f>IF($D$2="주말",INDEX(표5[#All],MATCH(C854,표5[[#All],[잉크]],0),19)+INDEX(표5[#All],MATCH(C854,표5[[#All],[잉크]],0),22),INDEX(표5[#All],MATCH(C854,표5[[#All],[잉크]],0),MATCH($D$2,표5[#Headers],0)+2))</f>
        <v>0</v>
      </c>
    </row>
    <row r="855" spans="2:5" hidden="1" x14ac:dyDescent="0.3">
      <c r="B855" s="56">
        <f t="shared" si="14"/>
        <v>0</v>
      </c>
      <c r="C855" s="139" t="str">
        <f>'제품 추가'!AC852</f>
        <v>FILM</v>
      </c>
      <c r="D855" s="138">
        <f>IF($D$2="주말",INDEX(표5[#All],MATCH(C855,표5[[#All],[잉크]],0),18)+INDEX(표5[#All],MATCH(C855,표5[[#All],[잉크]],0),21),INDEX(표5[#All],MATCH(C855,표5[[#All],[잉크]],0),MATCH($D$2,표5[#Headers],0)+1))</f>
        <v>0</v>
      </c>
      <c r="E855" s="138">
        <f>IF($D$2="주말",INDEX(표5[#All],MATCH(C855,표5[[#All],[잉크]],0),19)+INDEX(표5[#All],MATCH(C855,표5[[#All],[잉크]],0),22),INDEX(표5[#All],MATCH(C855,표5[[#All],[잉크]],0),MATCH($D$2,표5[#Headers],0)+2))</f>
        <v>0</v>
      </c>
    </row>
    <row r="856" spans="2:5" hidden="1" x14ac:dyDescent="0.3">
      <c r="B856" s="56">
        <f t="shared" si="14"/>
        <v>0</v>
      </c>
      <c r="C856" s="139" t="str">
        <f>'제품 추가'!AC853</f>
        <v>BEAGLE</v>
      </c>
      <c r="D856" s="138">
        <f>IF($D$2="주말",INDEX(표5[#All],MATCH(C856,표5[[#All],[잉크]],0),18)+INDEX(표5[#All],MATCH(C856,표5[[#All],[잉크]],0),21),INDEX(표5[#All],MATCH(C856,표5[[#All],[잉크]],0),MATCH($D$2,표5[#Headers],0)+1))</f>
        <v>0</v>
      </c>
      <c r="E856" s="138">
        <f>IF($D$2="주말",INDEX(표5[#All],MATCH(C856,표5[[#All],[잉크]],0),19)+INDEX(표5[#All],MATCH(C856,표5[[#All],[잉크]],0),22),INDEX(표5[#All],MATCH(C856,표5[[#All],[잉크]],0),MATCH($D$2,표5[#Headers],0)+2))</f>
        <v>0</v>
      </c>
    </row>
    <row r="857" spans="2:5" hidden="1" x14ac:dyDescent="0.3">
      <c r="B857" s="56">
        <f t="shared" si="14"/>
        <v>0</v>
      </c>
      <c r="C857" s="139" t="str">
        <f>'제품 추가'!AC854</f>
        <v>PRUSSE</v>
      </c>
      <c r="D857" s="138">
        <f>IF($D$2="주말",INDEX(표5[#All],MATCH(C857,표5[[#All],[잉크]],0),18)+INDEX(표5[#All],MATCH(C857,표5[[#All],[잉크]],0),21),INDEX(표5[#All],MATCH(C857,표5[[#All],[잉크]],0),MATCH($D$2,표5[#Headers],0)+1))</f>
        <v>0</v>
      </c>
      <c r="E857" s="138">
        <f>IF($D$2="주말",INDEX(표5[#All],MATCH(C857,표5[[#All],[잉크]],0),19)+INDEX(표5[#All],MATCH(C857,표5[[#All],[잉크]],0),22),INDEX(표5[#All],MATCH(C857,표5[[#All],[잉크]],0),MATCH($D$2,표5[#Headers],0)+2))</f>
        <v>0</v>
      </c>
    </row>
    <row r="858" spans="2:5" hidden="1" x14ac:dyDescent="0.3">
      <c r="B858" s="56">
        <f t="shared" si="14"/>
        <v>0</v>
      </c>
      <c r="C858" s="139" t="str">
        <f>'제품 추가'!AC855</f>
        <v>VACHE</v>
      </c>
      <c r="D858" s="138">
        <f>IF($D$2="주말",INDEX(표5[#All],MATCH(C858,표5[[#All],[잉크]],0),18)+INDEX(표5[#All],MATCH(C858,표5[[#All],[잉크]],0),21),INDEX(표5[#All],MATCH(C858,표5[[#All],[잉크]],0),MATCH($D$2,표5[#Headers],0)+1))</f>
        <v>0</v>
      </c>
      <c r="E858" s="138">
        <f>IF($D$2="주말",INDEX(표5[#All],MATCH(C858,표5[[#All],[잉크]],0),19)+INDEX(표5[#All],MATCH(C858,표5[[#All],[잉크]],0),22),INDEX(표5[#All],MATCH(C858,표5[[#All],[잉크]],0),MATCH($D$2,표5[#Headers],0)+2))</f>
        <v>0</v>
      </c>
    </row>
    <row r="859" spans="2:5" hidden="1" x14ac:dyDescent="0.3">
      <c r="B859" s="56">
        <f t="shared" si="14"/>
        <v>0</v>
      </c>
      <c r="C859" s="139" t="str">
        <f>'제품 추가'!AC856</f>
        <v>DUCK</v>
      </c>
      <c r="D859" s="138">
        <f>IF($D$2="주말",INDEX(표5[#All],MATCH(C859,표5[[#All],[잉크]],0),18)+INDEX(표5[#All],MATCH(C859,표5[[#All],[잉크]],0),21),INDEX(표5[#All],MATCH(C859,표5[[#All],[잉크]],0),MATCH($D$2,표5[#Headers],0)+1))</f>
        <v>0</v>
      </c>
      <c r="E859" s="138">
        <f>IF($D$2="주말",INDEX(표5[#All],MATCH(C859,표5[[#All],[잉크]],0),19)+INDEX(표5[#All],MATCH(C859,표5[[#All],[잉크]],0),22),INDEX(표5[#All],MATCH(C859,표5[[#All],[잉크]],0),MATCH($D$2,표5[#Headers],0)+2))</f>
        <v>0</v>
      </c>
    </row>
    <row r="860" spans="2:5" hidden="1" x14ac:dyDescent="0.3">
      <c r="B860" s="56">
        <f t="shared" si="14"/>
        <v>0</v>
      </c>
      <c r="C860" s="139" t="str">
        <f>'제품 추가'!AC857</f>
        <v>JEJU</v>
      </c>
      <c r="D860" s="138">
        <f>IF($D$2="주말",INDEX(표5[#All],MATCH(C860,표5[[#All],[잉크]],0),18)+INDEX(표5[#All],MATCH(C860,표5[[#All],[잉크]],0),21),INDEX(표5[#All],MATCH(C860,표5[[#All],[잉크]],0),MATCH($D$2,표5[#Headers],0)+1))</f>
        <v>0</v>
      </c>
      <c r="E860" s="138">
        <f>IF($D$2="주말",INDEX(표5[#All],MATCH(C860,표5[[#All],[잉크]],0),19)+INDEX(표5[#All],MATCH(C860,표5[[#All],[잉크]],0),22),INDEX(표5[#All],MATCH(C860,표5[[#All],[잉크]],0),MATCH($D$2,표5[#Headers],0)+2))</f>
        <v>0</v>
      </c>
    </row>
    <row r="861" spans="2:5" hidden="1" x14ac:dyDescent="0.3">
      <c r="B861" s="56">
        <f t="shared" si="14"/>
        <v>0</v>
      </c>
      <c r="C861" s="139" t="str">
        <f>'제품 추가'!AC858</f>
        <v>BREEZE</v>
      </c>
      <c r="D861" s="138">
        <f>IF($D$2="주말",INDEX(표5[#All],MATCH(C861,표5[[#All],[잉크]],0),18)+INDEX(표5[#All],MATCH(C861,표5[[#All],[잉크]],0),21),INDEX(표5[#All],MATCH(C861,표5[[#All],[잉크]],0),MATCH($D$2,표5[#Headers],0)+1))</f>
        <v>0</v>
      </c>
      <c r="E861" s="138">
        <f>IF($D$2="주말",INDEX(표5[#All],MATCH(C861,표5[[#All],[잉크]],0),19)+INDEX(표5[#All],MATCH(C861,표5[[#All],[잉크]],0),22),INDEX(표5[#All],MATCH(C861,표5[[#All],[잉크]],0),MATCH($D$2,표5[#Headers],0)+2))</f>
        <v>0</v>
      </c>
    </row>
    <row r="862" spans="2:5" hidden="1" x14ac:dyDescent="0.3">
      <c r="B862" s="56">
        <f t="shared" si="14"/>
        <v>0</v>
      </c>
      <c r="C862" s="139" t="str">
        <f>'제품 추가'!AC859</f>
        <v>CITIZEN</v>
      </c>
      <c r="D862" s="138">
        <f>IF($D$2="주말",INDEX(표5[#All],MATCH(C862,표5[[#All],[잉크]],0),18)+INDEX(표5[#All],MATCH(C862,표5[[#All],[잉크]],0),21),INDEX(표5[#All],MATCH(C862,표5[[#All],[잉크]],0),MATCH($D$2,표5[#Headers],0)+1))</f>
        <v>0</v>
      </c>
      <c r="E862" s="138">
        <f>IF($D$2="주말",INDEX(표5[#All],MATCH(C862,표5[[#All],[잉크]],0),19)+INDEX(표5[#All],MATCH(C862,표5[[#All],[잉크]],0),22),INDEX(표5[#All],MATCH(C862,표5[[#All],[잉크]],0),MATCH($D$2,표5[#Headers],0)+2))</f>
        <v>0</v>
      </c>
    </row>
    <row r="863" spans="2:5" hidden="1" x14ac:dyDescent="0.3">
      <c r="B863" s="56">
        <f t="shared" si="14"/>
        <v>0</v>
      </c>
      <c r="C863" s="139" t="str">
        <f>'제품 추가'!AC860</f>
        <v>SEIKO</v>
      </c>
      <c r="D863" s="138">
        <f>IF($D$2="주말",INDEX(표5[#All],MATCH(C863,표5[[#All],[잉크]],0),18)+INDEX(표5[#All],MATCH(C863,표5[[#All],[잉크]],0),21),INDEX(표5[#All],MATCH(C863,표5[[#All],[잉크]],0),MATCH($D$2,표5[#Headers],0)+1))</f>
        <v>0</v>
      </c>
      <c r="E863" s="138">
        <f>IF($D$2="주말",INDEX(표5[#All],MATCH(C863,표5[[#All],[잉크]],0),19)+INDEX(표5[#All],MATCH(C863,표5[[#All],[잉크]],0),22),INDEX(표5[#All],MATCH(C863,표5[[#All],[잉크]],0),MATCH($D$2,표5[#Headers],0)+2))</f>
        <v>0</v>
      </c>
    </row>
    <row r="864" spans="2:5" hidden="1" x14ac:dyDescent="0.3">
      <c r="B864" s="56">
        <f t="shared" si="14"/>
        <v>0</v>
      </c>
      <c r="C864" s="139" t="str">
        <f>'제품 추가'!AC861</f>
        <v>CASIO</v>
      </c>
      <c r="D864" s="138">
        <f>IF($D$2="주말",INDEX(표5[#All],MATCH(C864,표5[[#All],[잉크]],0),18)+INDEX(표5[#All],MATCH(C864,표5[[#All],[잉크]],0),21),INDEX(표5[#All],MATCH(C864,표5[[#All],[잉크]],0),MATCH($D$2,표5[#Headers],0)+1))</f>
        <v>0</v>
      </c>
      <c r="E864" s="138">
        <f>IF($D$2="주말",INDEX(표5[#All],MATCH(C864,표5[[#All],[잉크]],0),19)+INDEX(표5[#All],MATCH(C864,표5[[#All],[잉크]],0),22),INDEX(표5[#All],MATCH(C864,표5[[#All],[잉크]],0),MATCH($D$2,표5[#Headers],0)+2))</f>
        <v>0</v>
      </c>
    </row>
    <row r="865" spans="2:7" hidden="1" x14ac:dyDescent="0.3">
      <c r="B865" s="56">
        <f t="shared" si="14"/>
        <v>0</v>
      </c>
      <c r="C865" s="139" t="str">
        <f>'제품 추가'!AC862</f>
        <v>APPLE</v>
      </c>
      <c r="D865" s="138">
        <f>IF($D$2="주말",INDEX(표5[#All],MATCH(C865,표5[[#All],[잉크]],0),18)+INDEX(표5[#All],MATCH(C865,표5[[#All],[잉크]],0),21),INDEX(표5[#All],MATCH(C865,표5[[#All],[잉크]],0),MATCH($D$2,표5[#Headers],0)+1))</f>
        <v>0</v>
      </c>
      <c r="E865" s="138">
        <f>IF($D$2="주말",INDEX(표5[#All],MATCH(C865,표5[[#All],[잉크]],0),19)+INDEX(표5[#All],MATCH(C865,표5[[#All],[잉크]],0),22),INDEX(표5[#All],MATCH(C865,표5[[#All],[잉크]],0),MATCH($D$2,표5[#Headers],0)+2))</f>
        <v>0</v>
      </c>
    </row>
    <row r="866" spans="2:7" hidden="1" x14ac:dyDescent="0.3">
      <c r="B866" s="56">
        <f t="shared" si="14"/>
        <v>0</v>
      </c>
      <c r="C866" s="139" t="str">
        <f>'제품 추가'!AC863</f>
        <v>IPHONE</v>
      </c>
      <c r="D866" s="138">
        <f>IF($D$2="주말",INDEX(표5[#All],MATCH(C866,표5[[#All],[잉크]],0),18)+INDEX(표5[#All],MATCH(C866,표5[[#All],[잉크]],0),21),INDEX(표5[#All],MATCH(C866,표5[[#All],[잉크]],0),MATCH($D$2,표5[#Headers],0)+1))</f>
        <v>0</v>
      </c>
      <c r="E866" s="138">
        <f>IF($D$2="주말",INDEX(표5[#All],MATCH(C866,표5[[#All],[잉크]],0),19)+INDEX(표5[#All],MATCH(C866,표5[[#All],[잉크]],0),22),INDEX(표5[#All],MATCH(C866,표5[[#All],[잉크]],0),MATCH($D$2,표5[#Headers],0)+2))</f>
        <v>0</v>
      </c>
    </row>
    <row r="867" spans="2:7" hidden="1" x14ac:dyDescent="0.3">
      <c r="B867" s="56">
        <f t="shared" si="14"/>
        <v>0</v>
      </c>
      <c r="C867" s="139" t="str">
        <f>'제품 추가'!AC864</f>
        <v>ASKGOLD</v>
      </c>
      <c r="D867" s="138">
        <f>IF($D$2="주말",INDEX(표5[#All],MATCH(C867,표5[[#All],[잉크]],0),18)+INDEX(표5[#All],MATCH(C867,표5[[#All],[잉크]],0),21),INDEX(표5[#All],MATCH(C867,표5[[#All],[잉크]],0),MATCH($D$2,표5[#Headers],0)+1))</f>
        <v>0</v>
      </c>
      <c r="E867" s="138">
        <f>IF($D$2="주말",INDEX(표5[#All],MATCH(C867,표5[[#All],[잉크]],0),19)+INDEX(표5[#All],MATCH(C867,표5[[#All],[잉크]],0),22),INDEX(표5[#All],MATCH(C867,표5[[#All],[잉크]],0),MATCH($D$2,표5[#Headers],0)+2))</f>
        <v>0</v>
      </c>
    </row>
    <row r="868" spans="2:7" hidden="1" x14ac:dyDescent="0.3">
      <c r="B868" s="56">
        <f t="shared" si="14"/>
        <v>0</v>
      </c>
      <c r="C868" s="139" t="str">
        <f>'제품 추가'!AC865</f>
        <v>TORCH</v>
      </c>
      <c r="D868" s="138">
        <f>IF($D$2="주말",INDEX(표5[#All],MATCH(C868,표5[[#All],[잉크]],0),18)+INDEX(표5[#All],MATCH(C868,표5[[#All],[잉크]],0),21),INDEX(표5[#All],MATCH(C868,표5[[#All],[잉크]],0),MATCH($D$2,표5[#Headers],0)+1))</f>
        <v>0</v>
      </c>
      <c r="E868" s="138">
        <f>IF($D$2="주말",INDEX(표5[#All],MATCH(C868,표5[[#All],[잉크]],0),19)+INDEX(표5[#All],MATCH(C868,표5[[#All],[잉크]],0),22),INDEX(표5[#All],MATCH(C868,표5[[#All],[잉크]],0),MATCH($D$2,표5[#Headers],0)+2))</f>
        <v>0</v>
      </c>
    </row>
    <row r="869" spans="2:7" hidden="1" x14ac:dyDescent="0.3">
      <c r="B869" s="56">
        <f t="shared" si="14"/>
        <v>0</v>
      </c>
      <c r="C869" s="139" t="str">
        <f>'제품 추가'!AC866</f>
        <v>CHUNCHEON</v>
      </c>
      <c r="D869" s="138">
        <f>IF($D$2="주말",INDEX(표5[#All],MATCH(C869,표5[[#All],[잉크]],0),18)+INDEX(표5[#All],MATCH(C869,표5[[#All],[잉크]],0),21),INDEX(표5[#All],MATCH(C869,표5[[#All],[잉크]],0),MATCH($D$2,표5[#Headers],0)+1))</f>
        <v>0</v>
      </c>
      <c r="E869" s="138">
        <f>IF($D$2="주말",INDEX(표5[#All],MATCH(C869,표5[[#All],[잉크]],0),19)+INDEX(표5[#All],MATCH(C869,표5[[#All],[잉크]],0),22),INDEX(표5[#All],MATCH(C869,표5[[#All],[잉크]],0),MATCH($D$2,표5[#Headers],0)+2))</f>
        <v>0</v>
      </c>
    </row>
    <row r="870" spans="2:7" hidden="1" x14ac:dyDescent="0.3">
      <c r="B870" s="56">
        <f t="shared" si="14"/>
        <v>0</v>
      </c>
      <c r="C870" s="139" t="str">
        <f>'제품 추가'!AC867</f>
        <v>WONJU</v>
      </c>
      <c r="D870" s="138">
        <f>IF($D$2="주말",INDEX(표5[#All],MATCH(C870,표5[[#All],[잉크]],0),18)+INDEX(표5[#All],MATCH(C870,표5[[#All],[잉크]],0),21),INDEX(표5[#All],MATCH(C870,표5[[#All],[잉크]],0),MATCH($D$2,표5[#Headers],0)+1))</f>
        <v>0</v>
      </c>
      <c r="E870" s="138">
        <f>IF($D$2="주말",INDEX(표5[#All],MATCH(C870,표5[[#All],[잉크]],0),19)+INDEX(표5[#All],MATCH(C870,표5[[#All],[잉크]],0),22),INDEX(표5[#All],MATCH(C870,표5[[#All],[잉크]],0),MATCH($D$2,표5[#Headers],0)+2))</f>
        <v>0</v>
      </c>
    </row>
    <row r="871" spans="2:7" hidden="1" x14ac:dyDescent="0.3">
      <c r="B871" s="56">
        <f t="shared" si="14"/>
        <v>0</v>
      </c>
      <c r="C871" s="139" t="str">
        <f>'제품 추가'!AC868</f>
        <v>SOKCHO</v>
      </c>
      <c r="D871" s="138">
        <f>IF($D$2="주말",INDEX(표5[#All],MATCH(C871,표5[[#All],[잉크]],0),18)+INDEX(표5[#All],MATCH(C871,표5[[#All],[잉크]],0),21),INDEX(표5[#All],MATCH(C871,표5[[#All],[잉크]],0),MATCH($D$2,표5[#Headers],0)+1))</f>
        <v>0</v>
      </c>
      <c r="E871" s="138">
        <f>IF($D$2="주말",INDEX(표5[#All],MATCH(C871,표5[[#All],[잉크]],0),19)+INDEX(표5[#All],MATCH(C871,표5[[#All],[잉크]],0),22),INDEX(표5[#All],MATCH(C871,표5[[#All],[잉크]],0),MATCH($D$2,표5[#Headers],0)+2))</f>
        <v>0</v>
      </c>
      <c r="G871" t="s">
        <v>4515</v>
      </c>
    </row>
    <row r="872" spans="2:7" hidden="1" x14ac:dyDescent="0.3">
      <c r="B872" s="56">
        <f t="shared" si="14"/>
        <v>0</v>
      </c>
      <c r="C872" s="139" t="str">
        <f>'제품 추가'!AC869</f>
        <v>BRIQUE</v>
      </c>
      <c r="D872" s="138">
        <f>IF($D$2="주말",INDEX(표5[#All],MATCH(C872,표5[[#All],[잉크]],0),18)+INDEX(표5[#All],MATCH(C872,표5[[#All],[잉크]],0),21),INDEX(표5[#All],MATCH(C872,표5[[#All],[잉크]],0),MATCH($D$2,표5[#Headers],0)+1))</f>
        <v>0</v>
      </c>
      <c r="E872" s="138">
        <f>IF($D$2="주말",INDEX(표5[#All],MATCH(C872,표5[[#All],[잉크]],0),19)+INDEX(표5[#All],MATCH(C872,표5[[#All],[잉크]],0),22),INDEX(표5[#All],MATCH(C872,표5[[#All],[잉크]],0),MATCH($D$2,표5[#Headers],0)+2))</f>
        <v>0</v>
      </c>
    </row>
    <row r="873" spans="2:7" hidden="1" x14ac:dyDescent="0.3">
      <c r="B873" s="56">
        <f t="shared" si="14"/>
        <v>2</v>
      </c>
      <c r="C873" s="139" t="str">
        <f>'제품 추가'!AC870</f>
        <v>SALGU</v>
      </c>
      <c r="D873" s="138">
        <f>IF($D$2="주말",INDEX(표5[#All],MATCH(C873,표5[[#All],[잉크]],0),18)+INDEX(표5[#All],MATCH(C873,표5[[#All],[잉크]],0),21),INDEX(표5[#All],MATCH(C873,표5[[#All],[잉크]],0),MATCH($D$2,표5[#Headers],0)+1))</f>
        <v>0</v>
      </c>
      <c r="E873" s="138">
        <f>IF($D$2="주말",INDEX(표5[#All],MATCH(C873,표5[[#All],[잉크]],0),19)+INDEX(표5[#All],MATCH(C873,표5[[#All],[잉크]],0),22),INDEX(표5[#All],MATCH(C873,표5[[#All],[잉크]],0),MATCH($D$2,표5[#Headers],0)+2))</f>
        <v>2</v>
      </c>
    </row>
    <row r="874" spans="2:7" hidden="1" x14ac:dyDescent="0.3">
      <c r="B874" s="56">
        <f t="shared" si="14"/>
        <v>0</v>
      </c>
      <c r="C874" s="139" t="str">
        <f>'제품 추가'!AC871</f>
        <v>YAMAL</v>
      </c>
      <c r="D874" s="138">
        <f>IF($D$2="주말",INDEX(표5[#All],MATCH(C874,표5[[#All],[잉크]],0),18)+INDEX(표5[#All],MATCH(C874,표5[[#All],[잉크]],0),21),INDEX(표5[#All],MATCH(C874,표5[[#All],[잉크]],0),MATCH($D$2,표5[#Headers],0)+1))</f>
        <v>0</v>
      </c>
      <c r="E874" s="138">
        <f>IF($D$2="주말",INDEX(표5[#All],MATCH(C874,표5[[#All],[잉크]],0),19)+INDEX(표5[#All],MATCH(C874,표5[[#All],[잉크]],0),22),INDEX(표5[#All],MATCH(C874,표5[[#All],[잉크]],0),MATCH($D$2,표5[#Headers],0)+2))</f>
        <v>0</v>
      </c>
    </row>
    <row r="875" spans="2:7" hidden="1" x14ac:dyDescent="0.3">
      <c r="B875" s="56">
        <f t="shared" si="14"/>
        <v>0</v>
      </c>
      <c r="C875" s="139" t="str">
        <f>'제품 추가'!AC872</f>
        <v>PALMER</v>
      </c>
      <c r="D875" s="138">
        <f>IF($D$2="주말",INDEX(표5[#All],MATCH(C875,표5[[#All],[잉크]],0),18)+INDEX(표5[#All],MATCH(C875,표5[[#All],[잉크]],0),21),INDEX(표5[#All],MATCH(C875,표5[[#All],[잉크]],0),MATCH($D$2,표5[#Headers],0)+1))</f>
        <v>0</v>
      </c>
      <c r="E875" s="138">
        <f>IF($D$2="주말",INDEX(표5[#All],MATCH(C875,표5[[#All],[잉크]],0),19)+INDEX(표5[#All],MATCH(C875,표5[[#All],[잉크]],0),22),INDEX(표5[#All],MATCH(C875,표5[[#All],[잉크]],0),MATCH($D$2,표5[#Headers],0)+2))</f>
        <v>0</v>
      </c>
    </row>
    <row r="876" spans="2:7" hidden="1" x14ac:dyDescent="0.3">
      <c r="B876" s="56">
        <f t="shared" si="14"/>
        <v>0</v>
      </c>
      <c r="C876" s="139" t="str">
        <f>'제품 추가'!AC873</f>
        <v>SIMONS</v>
      </c>
      <c r="D876" s="138">
        <f>IF($D$2="주말",INDEX(표5[#All],MATCH(C876,표5[[#All],[잉크]],0),18)+INDEX(표5[#All],MATCH(C876,표5[[#All],[잉크]],0),21),INDEX(표5[#All],MATCH(C876,표5[[#All],[잉크]],0),MATCH($D$2,표5[#Headers],0)+1))</f>
        <v>0</v>
      </c>
      <c r="E876" s="138">
        <f>IF($D$2="주말",INDEX(표5[#All],MATCH(C876,표5[[#All],[잉크]],0),19)+INDEX(표5[#All],MATCH(C876,표5[[#All],[잉크]],0),22),INDEX(표5[#All],MATCH(C876,표5[[#All],[잉크]],0),MATCH($D$2,표5[#Headers],0)+2))</f>
        <v>0</v>
      </c>
    </row>
    <row r="877" spans="2:7" hidden="1" x14ac:dyDescent="0.3">
      <c r="B877" s="56">
        <f t="shared" si="14"/>
        <v>0</v>
      </c>
      <c r="C877" s="139" t="str">
        <f>'제품 추가'!AC874</f>
        <v>GATLING</v>
      </c>
      <c r="D877" s="138">
        <f>IF($D$2="주말",INDEX(표5[#All],MATCH(C877,표5[[#All],[잉크]],0),18)+INDEX(표5[#All],MATCH(C877,표5[[#All],[잉크]],0),21),INDEX(표5[#All],MATCH(C877,표5[[#All],[잉크]],0),MATCH($D$2,표5[#Headers],0)+1))</f>
        <v>0</v>
      </c>
      <c r="E877" s="138">
        <f>IF($D$2="주말",INDEX(표5[#All],MATCH(C877,표5[[#All],[잉크]],0),19)+INDEX(표5[#All],MATCH(C877,표5[[#All],[잉크]],0),22),INDEX(표5[#All],MATCH(C877,표5[[#All],[잉크]],0),MATCH($D$2,표5[#Headers],0)+2))</f>
        <v>0</v>
      </c>
    </row>
    <row r="878" spans="2:7" hidden="1" x14ac:dyDescent="0.3">
      <c r="B878" s="56">
        <f t="shared" si="14"/>
        <v>0</v>
      </c>
      <c r="C878" s="139" t="str">
        <f>'제품 추가'!AC875</f>
        <v>REVOLVER</v>
      </c>
      <c r="D878" s="138">
        <f>IF($D$2="주말",INDEX(표5[#All],MATCH(C878,표5[[#All],[잉크]],0),18)+INDEX(표5[#All],MATCH(C878,표5[[#All],[잉크]],0),21),INDEX(표5[#All],MATCH(C878,표5[[#All],[잉크]],0),MATCH($D$2,표5[#Headers],0)+1))</f>
        <v>0</v>
      </c>
      <c r="E878" s="138">
        <f>IF($D$2="주말",INDEX(표5[#All],MATCH(C878,표5[[#All],[잉크]],0),19)+INDEX(표5[#All],MATCH(C878,표5[[#All],[잉크]],0),22),INDEX(표5[#All],MATCH(C878,표5[[#All],[잉크]],0),MATCH($D$2,표5[#Headers],0)+2))</f>
        <v>0</v>
      </c>
    </row>
    <row r="879" spans="2:7" hidden="1" x14ac:dyDescent="0.3">
      <c r="B879" s="56">
        <f t="shared" si="14"/>
        <v>0</v>
      </c>
      <c r="C879" s="139" t="str">
        <f>'제품 추가'!AC876</f>
        <v>CORBEAU</v>
      </c>
      <c r="D879" s="138">
        <f>IF($D$2="주말",INDEX(표5[#All],MATCH(C879,표5[[#All],[잉크]],0),18)+INDEX(표5[#All],MATCH(C879,표5[[#All],[잉크]],0),21),INDEX(표5[#All],MATCH(C879,표5[[#All],[잉크]],0),MATCH($D$2,표5[#Headers],0)+1))</f>
        <v>0</v>
      </c>
      <c r="E879" s="138">
        <f>IF($D$2="주말",INDEX(표5[#All],MATCH(C879,표5[[#All],[잉크]],0),19)+INDEX(표5[#All],MATCH(C879,표5[[#All],[잉크]],0),22),INDEX(표5[#All],MATCH(C879,표5[[#All],[잉크]],0),MATCH($D$2,표5[#Headers],0)+2))</f>
        <v>0</v>
      </c>
    </row>
    <row r="880" spans="2:7" hidden="1" x14ac:dyDescent="0.3">
      <c r="B880" s="56">
        <f t="shared" si="14"/>
        <v>0</v>
      </c>
      <c r="C880" s="139" t="str">
        <f>'제품 추가'!AC877</f>
        <v>BLET</v>
      </c>
      <c r="D880" s="138">
        <f>IF($D$2="주말",INDEX(표5[#All],MATCH(C880,표5[[#All],[잉크]],0),18)+INDEX(표5[#All],MATCH(C880,표5[[#All],[잉크]],0),21),INDEX(표5[#All],MATCH(C880,표5[[#All],[잉크]],0),MATCH($D$2,표5[#Headers],0)+1))</f>
        <v>0</v>
      </c>
      <c r="E880" s="138">
        <f>IF($D$2="주말",INDEX(표5[#All],MATCH(C880,표5[[#All],[잉크]],0),19)+INDEX(표5[#All],MATCH(C880,표5[[#All],[잉크]],0),22),INDEX(표5[#All],MATCH(C880,표5[[#All],[잉크]],0),MATCH($D$2,표5[#Headers],0)+2))</f>
        <v>0</v>
      </c>
    </row>
    <row r="881" spans="2:5" hidden="1" x14ac:dyDescent="0.3">
      <c r="B881" s="56">
        <f t="shared" si="14"/>
        <v>0</v>
      </c>
      <c r="C881" s="139" t="str">
        <f>'제품 추가'!AC878</f>
        <v>BROU</v>
      </c>
      <c r="D881" s="138">
        <f>IF($D$2="주말",INDEX(표5[#All],MATCH(C881,표5[[#All],[잉크]],0),18)+INDEX(표5[#All],MATCH(C881,표5[[#All],[잉크]],0),21),INDEX(표5[#All],MATCH(C881,표5[[#All],[잉크]],0),MATCH($D$2,표5[#Headers],0)+1))</f>
        <v>0</v>
      </c>
      <c r="E881" s="138">
        <f>IF($D$2="주말",INDEX(표5[#All],MATCH(C881,표5[[#All],[잉크]],0),19)+INDEX(표5[#All],MATCH(C881,표5[[#All],[잉크]],0),22),INDEX(표5[#All],MATCH(C881,표5[[#All],[잉크]],0),MATCH($D$2,표5[#Headers],0)+2))</f>
        <v>0</v>
      </c>
    </row>
    <row r="882" spans="2:5" hidden="1" x14ac:dyDescent="0.3">
      <c r="B882" s="56">
        <f t="shared" si="14"/>
        <v>0</v>
      </c>
      <c r="C882" s="139" t="str">
        <f>'제품 추가'!AC879</f>
        <v>CHAI</v>
      </c>
      <c r="D882" s="138">
        <f>IF($D$2="주말",INDEX(표5[#All],MATCH(C882,표5[[#All],[잉크]],0),18)+INDEX(표5[#All],MATCH(C882,표5[[#All],[잉크]],0),21),INDEX(표5[#All],MATCH(C882,표5[[#All],[잉크]],0),MATCH($D$2,표5[#Headers],0)+1))</f>
        <v>0</v>
      </c>
      <c r="E882" s="138">
        <f>IF($D$2="주말",INDEX(표5[#All],MATCH(C882,표5[[#All],[잉크]],0),19)+INDEX(표5[#All],MATCH(C882,표5[[#All],[잉크]],0),22),INDEX(표5[#All],MATCH(C882,표5[[#All],[잉크]],0),MATCH($D$2,표5[#Headers],0)+2))</f>
        <v>0</v>
      </c>
    </row>
    <row r="883" spans="2:5" hidden="1" x14ac:dyDescent="0.3">
      <c r="B883" s="56">
        <f t="shared" si="14"/>
        <v>0</v>
      </c>
      <c r="C883" s="139" t="str">
        <f>'제품 추가'!AC880</f>
        <v>HOOP</v>
      </c>
      <c r="D883" s="138">
        <f>IF($D$2="주말",INDEX(표5[#All],MATCH(C883,표5[[#All],[잉크]],0),18)+INDEX(표5[#All],MATCH(C883,표5[[#All],[잉크]],0),21),INDEX(표5[#All],MATCH(C883,표5[[#All],[잉크]],0),MATCH($D$2,표5[#Headers],0)+1))</f>
        <v>0</v>
      </c>
      <c r="E883" s="138">
        <f>IF($D$2="주말",INDEX(표5[#All],MATCH(C883,표5[[#All],[잉크]],0),19)+INDEX(표5[#All],MATCH(C883,표5[[#All],[잉크]],0),22),INDEX(표5[#All],MATCH(C883,표5[[#All],[잉크]],0),MATCH($D$2,표5[#Headers],0)+2))</f>
        <v>0</v>
      </c>
    </row>
    <row r="884" spans="2:5" hidden="1" x14ac:dyDescent="0.3">
      <c r="B884" s="56">
        <f t="shared" si="14"/>
        <v>0</v>
      </c>
      <c r="C884" s="139" t="str">
        <f>'제품 추가'!AC881</f>
        <v>RING</v>
      </c>
      <c r="D884" s="138">
        <f>IF($D$2="주말",INDEX(표5[#All],MATCH(C884,표5[[#All],[잉크]],0),18)+INDEX(표5[#All],MATCH(C884,표5[[#All],[잉크]],0),21),INDEX(표5[#All],MATCH(C884,표5[[#All],[잉크]],0),MATCH($D$2,표5[#Headers],0)+1))</f>
        <v>0</v>
      </c>
      <c r="E884" s="138">
        <f>IF($D$2="주말",INDEX(표5[#All],MATCH(C884,표5[[#All],[잉크]],0),19)+INDEX(표5[#All],MATCH(C884,표5[[#All],[잉크]],0),22),INDEX(표5[#All],MATCH(C884,표5[[#All],[잉크]],0),MATCH($D$2,표5[#Headers],0)+2))</f>
        <v>0</v>
      </c>
    </row>
    <row r="885" spans="2:5" hidden="1" x14ac:dyDescent="0.3">
      <c r="B885" s="56">
        <f t="shared" si="14"/>
        <v>0</v>
      </c>
      <c r="C885" s="139" t="str">
        <f>'제품 추가'!AC882</f>
        <v>DUNKIN</v>
      </c>
      <c r="D885" s="138">
        <f>IF($D$2="주말",INDEX(표5[#All],MATCH(C885,표5[[#All],[잉크]],0),18)+INDEX(표5[#All],MATCH(C885,표5[[#All],[잉크]],0),21),INDEX(표5[#All],MATCH(C885,표5[[#All],[잉크]],0),MATCH($D$2,표5[#Headers],0)+1))</f>
        <v>0</v>
      </c>
      <c r="E885" s="138">
        <f>IF($D$2="주말",INDEX(표5[#All],MATCH(C885,표5[[#All],[잉크]],0),19)+INDEX(표5[#All],MATCH(C885,표5[[#All],[잉크]],0),22),INDEX(표5[#All],MATCH(C885,표5[[#All],[잉크]],0),MATCH($D$2,표5[#Headers],0)+2))</f>
        <v>0</v>
      </c>
    </row>
    <row r="886" spans="2:5" hidden="1" x14ac:dyDescent="0.3">
      <c r="B886" s="56">
        <f t="shared" si="14"/>
        <v>0</v>
      </c>
      <c r="C886" s="139" t="str">
        <f>'제품 추가'!AC883</f>
        <v>DOUNUT</v>
      </c>
      <c r="D886" s="138">
        <f>IF($D$2="주말",INDEX(표5[#All],MATCH(C886,표5[[#All],[잉크]],0),18)+INDEX(표5[#All],MATCH(C886,표5[[#All],[잉크]],0),21),INDEX(표5[#All],MATCH(C886,표5[[#All],[잉크]],0),MATCH($D$2,표5[#Headers],0)+1))</f>
        <v>0</v>
      </c>
      <c r="E886" s="138">
        <f>IF($D$2="주말",INDEX(표5[#All],MATCH(C886,표5[[#All],[잉크]],0),19)+INDEX(표5[#All],MATCH(C886,표5[[#All],[잉크]],0),22),INDEX(표5[#All],MATCH(C886,표5[[#All],[잉크]],0),MATCH($D$2,표5[#Headers],0)+2))</f>
        <v>0</v>
      </c>
    </row>
    <row r="887" spans="2:5" hidden="1" x14ac:dyDescent="0.3">
      <c r="B887" s="56">
        <f t="shared" si="14"/>
        <v>0</v>
      </c>
      <c r="C887" s="139" t="str">
        <f>'제품 추가'!AC884</f>
        <v>SHOT</v>
      </c>
      <c r="D887" s="138">
        <f>IF($D$2="주말",INDEX(표5[#All],MATCH(C887,표5[[#All],[잉크]],0),18)+INDEX(표5[#All],MATCH(C887,표5[[#All],[잉크]],0),21),INDEX(표5[#All],MATCH(C887,표5[[#All],[잉크]],0),MATCH($D$2,표5[#Headers],0)+1))</f>
        <v>0</v>
      </c>
      <c r="E887" s="138">
        <f>IF($D$2="주말",INDEX(표5[#All],MATCH(C887,표5[[#All],[잉크]],0),19)+INDEX(표5[#All],MATCH(C887,표5[[#All],[잉크]],0),22),INDEX(표5[#All],MATCH(C887,표5[[#All],[잉크]],0),MATCH($D$2,표5[#Headers],0)+2))</f>
        <v>0</v>
      </c>
    </row>
    <row r="888" spans="2:5" hidden="1" x14ac:dyDescent="0.3">
      <c r="B888" s="56">
        <f t="shared" si="14"/>
        <v>0</v>
      </c>
      <c r="C888" s="139" t="str">
        <f>'제품 추가'!AC885</f>
        <v>GUN</v>
      </c>
      <c r="D888" s="138">
        <f>IF($D$2="주말",INDEX(표5[#All],MATCH(C888,표5[[#All],[잉크]],0),18)+INDEX(표5[#All],MATCH(C888,표5[[#All],[잉크]],0),21),INDEX(표5[#All],MATCH(C888,표5[[#All],[잉크]],0),MATCH($D$2,표5[#Headers],0)+1))</f>
        <v>0</v>
      </c>
      <c r="E888" s="138">
        <f>IF($D$2="주말",INDEX(표5[#All],MATCH(C888,표5[[#All],[잉크]],0),19)+INDEX(표5[#All],MATCH(C888,표5[[#All],[잉크]],0),22),INDEX(표5[#All],MATCH(C888,표5[[#All],[잉크]],0),MATCH($D$2,표5[#Headers],0)+2))</f>
        <v>0</v>
      </c>
    </row>
    <row r="889" spans="2:5" hidden="1" x14ac:dyDescent="0.3">
      <c r="B889" s="56">
        <f t="shared" si="14"/>
        <v>0</v>
      </c>
      <c r="C889" s="139" t="str">
        <f>'제품 추가'!AC886</f>
        <v>WEST</v>
      </c>
      <c r="D889" s="138">
        <f>IF($D$2="주말",INDEX(표5[#All],MATCH(C889,표5[[#All],[잉크]],0),18)+INDEX(표5[#All],MATCH(C889,표5[[#All],[잉크]],0),21),INDEX(표5[#All],MATCH(C889,표5[[#All],[잉크]],0),MATCH($D$2,표5[#Headers],0)+1))</f>
        <v>0</v>
      </c>
      <c r="E889" s="138">
        <f>IF($D$2="주말",INDEX(표5[#All],MATCH(C889,표5[[#All],[잉크]],0),19)+INDEX(표5[#All],MATCH(C889,표5[[#All],[잉크]],0),22),INDEX(표5[#All],MATCH(C889,표5[[#All],[잉크]],0),MATCH($D$2,표5[#Headers],0)+2))</f>
        <v>0</v>
      </c>
    </row>
    <row r="890" spans="2:5" hidden="1" x14ac:dyDescent="0.3">
      <c r="B890" s="56">
        <f t="shared" si="14"/>
        <v>0</v>
      </c>
      <c r="C890" s="139" t="str">
        <f>'제품 추가'!AC887</f>
        <v>EAST</v>
      </c>
      <c r="D890" s="138">
        <f>IF($D$2="주말",INDEX(표5[#All],MATCH(C890,표5[[#All],[잉크]],0),18)+INDEX(표5[#All],MATCH(C890,표5[[#All],[잉크]],0),21),INDEX(표5[#All],MATCH(C890,표5[[#All],[잉크]],0),MATCH($D$2,표5[#Headers],0)+1))</f>
        <v>0</v>
      </c>
      <c r="E890" s="138">
        <f>IF($D$2="주말",INDEX(표5[#All],MATCH(C890,표5[[#All],[잉크]],0),19)+INDEX(표5[#All],MATCH(C890,표5[[#All],[잉크]],0),22),INDEX(표5[#All],MATCH(C890,표5[[#All],[잉크]],0),MATCH($D$2,표5[#Headers],0)+2))</f>
        <v>0</v>
      </c>
    </row>
    <row r="891" spans="2:5" hidden="1" x14ac:dyDescent="0.3">
      <c r="B891" s="56">
        <f t="shared" si="14"/>
        <v>0</v>
      </c>
      <c r="C891" s="139" t="str">
        <f>'제품 추가'!AC888</f>
        <v>CASSIS</v>
      </c>
      <c r="D891" s="138">
        <f>IF($D$2="주말",INDEX(표5[#All],MATCH(C891,표5[[#All],[잉크]],0),18)+INDEX(표5[#All],MATCH(C891,표5[[#All],[잉크]],0),21),INDEX(표5[#All],MATCH(C891,표5[[#All],[잉크]],0),MATCH($D$2,표5[#Headers],0)+1))</f>
        <v>0</v>
      </c>
      <c r="E891" s="138">
        <f>IF($D$2="주말",INDEX(표5[#All],MATCH(C891,표5[[#All],[잉크]],0),19)+INDEX(표5[#All],MATCH(C891,표5[[#All],[잉크]],0),22),INDEX(표5[#All],MATCH(C891,표5[[#All],[잉크]],0),MATCH($D$2,표5[#Headers],0)+2))</f>
        <v>0</v>
      </c>
    </row>
    <row r="892" spans="2:5" hidden="1" x14ac:dyDescent="0.3">
      <c r="B892" s="56">
        <f t="shared" si="14"/>
        <v>0</v>
      </c>
      <c r="C892" s="139" t="str">
        <f>'제품 추가'!AC889</f>
        <v>SAUMON</v>
      </c>
      <c r="D892" s="138">
        <f>IF($D$2="주말",INDEX(표5[#All],MATCH(C892,표5[[#All],[잉크]],0),18)+INDEX(표5[#All],MATCH(C892,표5[[#All],[잉크]],0),21),INDEX(표5[#All],MATCH(C892,표5[[#All],[잉크]],0),MATCH($D$2,표5[#Headers],0)+1))</f>
        <v>0</v>
      </c>
      <c r="E892" s="138">
        <f>IF($D$2="주말",INDEX(표5[#All],MATCH(C892,표5[[#All],[잉크]],0),19)+INDEX(표5[#All],MATCH(C892,표5[[#All],[잉크]],0),22),INDEX(표5[#All],MATCH(C892,표5[[#All],[잉크]],0),MATCH($D$2,표5[#Headers],0)+2))</f>
        <v>0</v>
      </c>
    </row>
    <row r="893" spans="2:5" hidden="1" x14ac:dyDescent="0.3">
      <c r="B893" s="56">
        <f t="shared" si="14"/>
        <v>0</v>
      </c>
      <c r="C893" s="139" t="str">
        <f>'제품 추가'!AC890</f>
        <v>TANNE</v>
      </c>
      <c r="D893" s="138">
        <f>IF($D$2="주말",INDEX(표5[#All],MATCH(C893,표5[[#All],[잉크]],0),18)+INDEX(표5[#All],MATCH(C893,표5[[#All],[잉크]],0),21),INDEX(표5[#All],MATCH(C893,표5[[#All],[잉크]],0),MATCH($D$2,표5[#Headers],0)+1))</f>
        <v>0</v>
      </c>
      <c r="E893" s="138">
        <f>IF($D$2="주말",INDEX(표5[#All],MATCH(C893,표5[[#All],[잉크]],0),19)+INDEX(표5[#All],MATCH(C893,표5[[#All],[잉크]],0),22),INDEX(표5[#All],MATCH(C893,표5[[#All],[잉크]],0),MATCH($D$2,표5[#Headers],0)+2))</f>
        <v>0</v>
      </c>
    </row>
    <row r="894" spans="2:5" hidden="1" x14ac:dyDescent="0.3">
      <c r="B894" s="56">
        <f t="shared" si="14"/>
        <v>0</v>
      </c>
      <c r="C894" s="139" t="str">
        <f>'제품 추가'!AC891</f>
        <v>SAMSUNG</v>
      </c>
      <c r="D894" s="138">
        <f>IF($D$2="주말",INDEX(표5[#All],MATCH(C894,표5[[#All],[잉크]],0),18)+INDEX(표5[#All],MATCH(C894,표5[[#All],[잉크]],0),21),INDEX(표5[#All],MATCH(C894,표5[[#All],[잉크]],0),MATCH($D$2,표5[#Headers],0)+1))</f>
        <v>0</v>
      </c>
      <c r="E894" s="138">
        <f>IF($D$2="주말",INDEX(표5[#All],MATCH(C894,표5[[#All],[잉크]],0),19)+INDEX(표5[#All],MATCH(C894,표5[[#All],[잉크]],0),22),INDEX(표5[#All],MATCH(C894,표5[[#All],[잉크]],0),MATCH($D$2,표5[#Headers],0)+2))</f>
        <v>0</v>
      </c>
    </row>
    <row r="895" spans="2:5" hidden="1" x14ac:dyDescent="0.3">
      <c r="B895" s="56">
        <f t="shared" si="14"/>
        <v>0</v>
      </c>
      <c r="C895" s="139" t="str">
        <f>'제품 추가'!AC892</f>
        <v>BESPOKE</v>
      </c>
      <c r="D895" s="138">
        <f>IF($D$2="주말",INDEX(표5[#All],MATCH(C895,표5[[#All],[잉크]],0),18)+INDEX(표5[#All],MATCH(C895,표5[[#All],[잉크]],0),21),INDEX(표5[#All],MATCH(C895,표5[[#All],[잉크]],0),MATCH($D$2,표5[#Headers],0)+1))</f>
        <v>0</v>
      </c>
      <c r="E895" s="138">
        <f>IF($D$2="주말",INDEX(표5[#All],MATCH(C895,표5[[#All],[잉크]],0),19)+INDEX(표5[#All],MATCH(C895,표5[[#All],[잉크]],0),22),INDEX(표5[#All],MATCH(C895,표5[[#All],[잉크]],0),MATCH($D$2,표5[#Headers],0)+2))</f>
        <v>0</v>
      </c>
    </row>
    <row r="896" spans="2:5" hidden="1" x14ac:dyDescent="0.3">
      <c r="B896" s="56">
        <f t="shared" si="14"/>
        <v>0</v>
      </c>
      <c r="C896" s="139" t="str">
        <f>'제품 추가'!AC893</f>
        <v>LOUIS</v>
      </c>
      <c r="D896" s="138">
        <f>IF($D$2="주말",INDEX(표5[#All],MATCH(C896,표5[[#All],[잉크]],0),18)+INDEX(표5[#All],MATCH(C896,표5[[#All],[잉크]],0),21),INDEX(표5[#All],MATCH(C896,표5[[#All],[잉크]],0),MATCH($D$2,표5[#Headers],0)+1))</f>
        <v>0</v>
      </c>
      <c r="E896" s="138">
        <f>IF($D$2="주말",INDEX(표5[#All],MATCH(C896,표5[[#All],[잉크]],0),19)+INDEX(표5[#All],MATCH(C896,표5[[#All],[잉크]],0),22),INDEX(표5[#All],MATCH(C896,표5[[#All],[잉크]],0),MATCH($D$2,표5[#Headers],0)+2))</f>
        <v>0</v>
      </c>
    </row>
    <row r="897" spans="2:5" hidden="1" x14ac:dyDescent="0.3">
      <c r="B897" s="56">
        <f t="shared" si="14"/>
        <v>0</v>
      </c>
      <c r="C897" s="139" t="str">
        <f>'제품 추가'!AC894</f>
        <v>VUITTON</v>
      </c>
      <c r="D897" s="138">
        <f>IF($D$2="주말",INDEX(표5[#All],MATCH(C897,표5[[#All],[잉크]],0),18)+INDEX(표5[#All],MATCH(C897,표5[[#All],[잉크]],0),21),INDEX(표5[#All],MATCH(C897,표5[[#All],[잉크]],0),MATCH($D$2,표5[#Headers],0)+1))</f>
        <v>0</v>
      </c>
      <c r="E897" s="138">
        <f>IF($D$2="주말",INDEX(표5[#All],MATCH(C897,표5[[#All],[잉크]],0),19)+INDEX(표5[#All],MATCH(C897,표5[[#All],[잉크]],0),22),INDEX(표5[#All],MATCH(C897,표5[[#All],[잉크]],0),MATCH($D$2,표5[#Headers],0)+2))</f>
        <v>0</v>
      </c>
    </row>
    <row r="898" spans="2:5" hidden="1" x14ac:dyDescent="0.3">
      <c r="B898" s="56">
        <f t="shared" si="14"/>
        <v>0</v>
      </c>
      <c r="C898" s="139" t="str">
        <f>'제품 추가'!AC895</f>
        <v>BOTTEGA</v>
      </c>
      <c r="D898" s="138">
        <f>IF($D$2="주말",INDEX(표5[#All],MATCH(C898,표5[[#All],[잉크]],0),18)+INDEX(표5[#All],MATCH(C898,표5[[#All],[잉크]],0),21),INDEX(표5[#All],MATCH(C898,표5[[#All],[잉크]],0),MATCH($D$2,표5[#Headers],0)+1))</f>
        <v>0</v>
      </c>
      <c r="E898" s="138">
        <f>IF($D$2="주말",INDEX(표5[#All],MATCH(C898,표5[[#All],[잉크]],0),19)+INDEX(표5[#All],MATCH(C898,표5[[#All],[잉크]],0),22),INDEX(표5[#All],MATCH(C898,표5[[#All],[잉크]],0),MATCH($D$2,표5[#Headers],0)+2))</f>
        <v>0</v>
      </c>
    </row>
    <row r="899" spans="2:5" hidden="1" x14ac:dyDescent="0.3">
      <c r="B899" s="56">
        <f t="shared" si="14"/>
        <v>0</v>
      </c>
      <c r="C899" s="139" t="str">
        <f>'제품 추가'!AC896</f>
        <v>VENETA</v>
      </c>
      <c r="D899" s="138">
        <f>IF($D$2="주말",INDEX(표5[#All],MATCH(C899,표5[[#All],[잉크]],0),18)+INDEX(표5[#All],MATCH(C899,표5[[#All],[잉크]],0),21),INDEX(표5[#All],MATCH(C899,표5[[#All],[잉크]],0),MATCH($D$2,표5[#Headers],0)+1))</f>
        <v>0</v>
      </c>
      <c r="E899" s="138">
        <f>IF($D$2="주말",INDEX(표5[#All],MATCH(C899,표5[[#All],[잉크]],0),19)+INDEX(표5[#All],MATCH(C899,표5[[#All],[잉크]],0),22),INDEX(표5[#All],MATCH(C899,표5[[#All],[잉크]],0),MATCH($D$2,표5[#Headers],0)+2))</f>
        <v>0</v>
      </c>
    </row>
    <row r="900" spans="2:5" hidden="1" x14ac:dyDescent="0.3">
      <c r="B900" s="56">
        <f t="shared" si="14"/>
        <v>0</v>
      </c>
      <c r="C900" s="139" t="str">
        <f>'제품 추가'!AC897</f>
        <v>ANSONY</v>
      </c>
      <c r="D900" s="138">
        <f>IF($D$2="주말",INDEX(표5[#All],MATCH(C900,표5[[#All],[잉크]],0),18)+INDEX(표5[#All],MATCH(C900,표5[[#All],[잉크]],0),21),INDEX(표5[#All],MATCH(C900,표5[[#All],[잉크]],0),MATCH($D$2,표5[#Headers],0)+1))</f>
        <v>0</v>
      </c>
      <c r="E900" s="138">
        <f>IF($D$2="주말",INDEX(표5[#All],MATCH(C900,표5[[#All],[잉크]],0),19)+INDEX(표5[#All],MATCH(C900,표5[[#All],[잉크]],0),22),INDEX(표5[#All],MATCH(C900,표5[[#All],[잉크]],0),MATCH($D$2,표5[#Headers],0)+2))</f>
        <v>0</v>
      </c>
    </row>
    <row r="901" spans="2:5" hidden="1" x14ac:dyDescent="0.3">
      <c r="B901" s="56">
        <f t="shared" si="14"/>
        <v>0</v>
      </c>
      <c r="C901" s="139" t="str">
        <f>'제품 추가'!AC898</f>
        <v>FIFY</v>
      </c>
      <c r="D901" s="138">
        <f>IF($D$2="주말",INDEX(표5[#All],MATCH(C901,표5[[#All],[잉크]],0),18)+INDEX(표5[#All],MATCH(C901,표5[[#All],[잉크]],0),21),INDEX(표5[#All],MATCH(C901,표5[[#All],[잉크]],0),MATCH($D$2,표5[#Headers],0)+1))</f>
        <v>0</v>
      </c>
      <c r="E901" s="138">
        <f>IF($D$2="주말",INDEX(표5[#All],MATCH(C901,표5[[#All],[잉크]],0),19)+INDEX(표5[#All],MATCH(C901,표5[[#All],[잉크]],0),22),INDEX(표5[#All],MATCH(C901,표5[[#All],[잉크]],0),MATCH($D$2,표5[#Headers],0)+2))</f>
        <v>0</v>
      </c>
    </row>
    <row r="902" spans="2:5" hidden="1" x14ac:dyDescent="0.3">
      <c r="B902" s="56">
        <f t="shared" si="14"/>
        <v>0</v>
      </c>
      <c r="C902" s="139" t="str">
        <f>'제품 추가'!AC899</f>
        <v>MIMI</v>
      </c>
      <c r="D902" s="138">
        <f>IF($D$2="주말",INDEX(표5[#All],MATCH(C902,표5[[#All],[잉크]],0),18)+INDEX(표5[#All],MATCH(C902,표5[[#All],[잉크]],0),21),INDEX(표5[#All],MATCH(C902,표5[[#All],[잉크]],0),MATCH($D$2,표5[#Headers],0)+1))</f>
        <v>0</v>
      </c>
      <c r="E902" s="138">
        <f>IF($D$2="주말",INDEX(표5[#All],MATCH(C902,표5[[#All],[잉크]],0),19)+INDEX(표5[#All],MATCH(C902,표5[[#All],[잉크]],0),22),INDEX(표5[#All],MATCH(C902,표5[[#All],[잉크]],0),MATCH($D$2,표5[#Headers],0)+2))</f>
        <v>0</v>
      </c>
    </row>
    <row r="903" spans="2:5" hidden="1" x14ac:dyDescent="0.3">
      <c r="B903" s="56">
        <f t="shared" si="14"/>
        <v>0</v>
      </c>
      <c r="C903" s="139" t="str">
        <f>'제품 추가'!AC900</f>
        <v>OPENDA</v>
      </c>
      <c r="D903" s="138">
        <f>IF($D$2="주말",INDEX(표5[#All],MATCH(C903,표5[[#All],[잉크]],0),18)+INDEX(표5[#All],MATCH(C903,표5[[#All],[잉크]],0),21),INDEX(표5[#All],MATCH(C903,표5[[#All],[잉크]],0),MATCH($D$2,표5[#Headers],0)+1))</f>
        <v>0</v>
      </c>
      <c r="E903" s="138">
        <f>IF($D$2="주말",INDEX(표5[#All],MATCH(C903,표5[[#All],[잉크]],0),19)+INDEX(표5[#All],MATCH(C903,표5[[#All],[잉크]],0),22),INDEX(표5[#All],MATCH(C903,표5[[#All],[잉크]],0),MATCH($D$2,표5[#Headers],0)+2))</f>
        <v>0</v>
      </c>
    </row>
    <row r="904" spans="2:5" hidden="1" x14ac:dyDescent="0.3">
      <c r="B904" s="56">
        <f t="shared" si="14"/>
        <v>0</v>
      </c>
      <c r="C904" s="139" t="str">
        <f>'제품 추가'!AC901</f>
        <v>TRACY</v>
      </c>
      <c r="D904" s="138">
        <f>IF($D$2="주말",INDEX(표5[#All],MATCH(C904,표5[[#All],[잉크]],0),18)+INDEX(표5[#All],MATCH(C904,표5[[#All],[잉크]],0),21),INDEX(표5[#All],MATCH(C904,표5[[#All],[잉크]],0),MATCH($D$2,표5[#Headers],0)+1))</f>
        <v>0</v>
      </c>
      <c r="E904" s="138">
        <f>IF($D$2="주말",INDEX(표5[#All],MATCH(C904,표5[[#All],[잉크]],0),19)+INDEX(표5[#All],MATCH(C904,표5[[#All],[잉크]],0),22),INDEX(표5[#All],MATCH(C904,표5[[#All],[잉크]],0),MATCH($D$2,표5[#Headers],0)+2))</f>
        <v>0</v>
      </c>
    </row>
    <row r="905" spans="2:5" hidden="1" x14ac:dyDescent="0.3">
      <c r="B905" s="56">
        <f t="shared" si="14"/>
        <v>0</v>
      </c>
      <c r="C905" s="139" t="str">
        <f>'제품 추가'!AC902</f>
        <v>TOMMY</v>
      </c>
      <c r="D905" s="138">
        <f>IF($D$2="주말",INDEX(표5[#All],MATCH(C905,표5[[#All],[잉크]],0),18)+INDEX(표5[#All],MATCH(C905,표5[[#All],[잉크]],0),21),INDEX(표5[#All],MATCH(C905,표5[[#All],[잉크]],0),MATCH($D$2,표5[#Headers],0)+1))</f>
        <v>0</v>
      </c>
      <c r="E905" s="138">
        <f>IF($D$2="주말",INDEX(표5[#All],MATCH(C905,표5[[#All],[잉크]],0),19)+INDEX(표5[#All],MATCH(C905,표5[[#All],[잉크]],0),22),INDEX(표5[#All],MATCH(C905,표5[[#All],[잉크]],0),MATCH($D$2,표5[#Headers],0)+2))</f>
        <v>0</v>
      </c>
    </row>
    <row r="906" spans="2:5" hidden="1" x14ac:dyDescent="0.3">
      <c r="B906" s="56">
        <f t="shared" si="14"/>
        <v>0</v>
      </c>
      <c r="C906" s="139" t="str">
        <f>'제품 추가'!AC903</f>
        <v>TIM</v>
      </c>
      <c r="D906" s="138">
        <f>IF($D$2="주말",INDEX(표5[#All],MATCH(C906,표5[[#All],[잉크]],0),18)+INDEX(표5[#All],MATCH(C906,표5[[#All],[잉크]],0),21),INDEX(표5[#All],MATCH(C906,표5[[#All],[잉크]],0),MATCH($D$2,표5[#Headers],0)+1))</f>
        <v>0</v>
      </c>
      <c r="E906" s="138">
        <f>IF($D$2="주말",INDEX(표5[#All],MATCH(C906,표5[[#All],[잉크]],0),19)+INDEX(표5[#All],MATCH(C906,표5[[#All],[잉크]],0),22),INDEX(표5[#All],MATCH(C906,표5[[#All],[잉크]],0),MATCH($D$2,표5[#Headers],0)+2))</f>
        <v>0</v>
      </c>
    </row>
    <row r="907" spans="2:5" hidden="1" x14ac:dyDescent="0.3">
      <c r="B907" s="56">
        <f t="shared" si="14"/>
        <v>0</v>
      </c>
      <c r="C907" s="139" t="str">
        <f>'제품 추가'!AC904</f>
        <v>KACHY</v>
      </c>
      <c r="D907" s="138">
        <f>IF($D$2="주말",INDEX(표5[#All],MATCH(C907,표5[[#All],[잉크]],0),18)+INDEX(표5[#All],MATCH(C907,표5[[#All],[잉크]],0),21),INDEX(표5[#All],MATCH(C907,표5[[#All],[잉크]],0),MATCH($D$2,표5[#Headers],0)+1))</f>
        <v>0</v>
      </c>
      <c r="E907" s="138">
        <f>IF($D$2="주말",INDEX(표5[#All],MATCH(C907,표5[[#All],[잉크]],0),19)+INDEX(표5[#All],MATCH(C907,표5[[#All],[잉크]],0),22),INDEX(표5[#All],MATCH(C907,표5[[#All],[잉크]],0),MATCH($D$2,표5[#Headers],0)+2))</f>
        <v>0</v>
      </c>
    </row>
    <row r="908" spans="2:5" hidden="1" x14ac:dyDescent="0.3">
      <c r="B908" s="56">
        <f t="shared" si="14"/>
        <v>0</v>
      </c>
      <c r="C908" s="139" t="str">
        <f>'제품 추가'!AC905</f>
        <v>JODY</v>
      </c>
      <c r="D908" s="138">
        <f>IF($D$2="주말",INDEX(표5[#All],MATCH(C908,표5[[#All],[잉크]],0),18)+INDEX(표5[#All],MATCH(C908,표5[[#All],[잉크]],0),21),INDEX(표5[#All],MATCH(C908,표5[[#All],[잉크]],0),MATCH($D$2,표5[#Headers],0)+1))</f>
        <v>0</v>
      </c>
      <c r="E908" s="138">
        <f>IF($D$2="주말",INDEX(표5[#All],MATCH(C908,표5[[#All],[잉크]],0),19)+INDEX(표5[#All],MATCH(C908,표5[[#All],[잉크]],0),22),INDEX(표5[#All],MATCH(C908,표5[[#All],[잉크]],0),MATCH($D$2,표5[#Headers],0)+2))</f>
        <v>0</v>
      </c>
    </row>
    <row r="909" spans="2:5" hidden="1" x14ac:dyDescent="0.3">
      <c r="B909" s="56">
        <f t="shared" si="14"/>
        <v>0</v>
      </c>
      <c r="C909" s="139" t="str">
        <f>'제품 추가'!AC906</f>
        <v>BALVENIE</v>
      </c>
      <c r="D909" s="138">
        <f>IF($D$2="주말",INDEX(표5[#All],MATCH(C909,표5[[#All],[잉크]],0),18)+INDEX(표5[#All],MATCH(C909,표5[[#All],[잉크]],0),21),INDEX(표5[#All],MATCH(C909,표5[[#All],[잉크]],0),MATCH($D$2,표5[#Headers],0)+1))</f>
        <v>0</v>
      </c>
      <c r="E909" s="138">
        <f>IF($D$2="주말",INDEX(표5[#All],MATCH(C909,표5[[#All],[잉크]],0),19)+INDEX(표5[#All],MATCH(C909,표5[[#All],[잉크]],0),22),INDEX(표5[#All],MATCH(C909,표5[[#All],[잉크]],0),MATCH($D$2,표5[#Headers],0)+2))</f>
        <v>0</v>
      </c>
    </row>
    <row r="910" spans="2:5" hidden="1" x14ac:dyDescent="0.3">
      <c r="B910" s="56">
        <f t="shared" si="14"/>
        <v>0</v>
      </c>
      <c r="C910" s="139" t="str">
        <f>'제품 추가'!AC907</f>
        <v>GLENFIDDICH</v>
      </c>
      <c r="D910" s="138">
        <f>IF($D$2="주말",INDEX(표5[#All],MATCH(C910,표5[[#All],[잉크]],0),18)+INDEX(표5[#All],MATCH(C910,표5[[#All],[잉크]],0),21),INDEX(표5[#All],MATCH(C910,표5[[#All],[잉크]],0),MATCH($D$2,표5[#Headers],0)+1))</f>
        <v>0</v>
      </c>
      <c r="E910" s="138">
        <f>IF($D$2="주말",INDEX(표5[#All],MATCH(C910,표5[[#All],[잉크]],0),19)+INDEX(표5[#All],MATCH(C910,표5[[#All],[잉크]],0),22),INDEX(표5[#All],MATCH(C910,표5[[#All],[잉크]],0),MATCH($D$2,표5[#Headers],0)+2))</f>
        <v>0</v>
      </c>
    </row>
    <row r="911" spans="2:5" hidden="1" x14ac:dyDescent="0.3">
      <c r="B911" s="56">
        <f t="shared" si="14"/>
        <v>0</v>
      </c>
      <c r="C911" s="139" t="str">
        <f>'제품 추가'!AC908</f>
        <v>LORRY</v>
      </c>
      <c r="D911" s="138">
        <f>IF($D$2="주말",INDEX(표5[#All],MATCH(C911,표5[[#All],[잉크]],0),18)+INDEX(표5[#All],MATCH(C911,표5[[#All],[잉크]],0),21),INDEX(표5[#All],MATCH(C911,표5[[#All],[잉크]],0),MATCH($D$2,표5[#Headers],0)+1))</f>
        <v>0</v>
      </c>
      <c r="E911" s="138">
        <f>IF($D$2="주말",INDEX(표5[#All],MATCH(C911,표5[[#All],[잉크]],0),19)+INDEX(표5[#All],MATCH(C911,표5[[#All],[잉크]],0),22),INDEX(표5[#All],MATCH(C911,표5[[#All],[잉크]],0),MATCH($D$2,표5[#Headers],0)+2))</f>
        <v>0</v>
      </c>
    </row>
    <row r="912" spans="2:5" hidden="1" x14ac:dyDescent="0.3">
      <c r="B912" s="56">
        <f t="shared" ref="B912:B975" si="15">IFERROR(SUM(D912:E912),0)</f>
        <v>0</v>
      </c>
      <c r="C912" s="139" t="str">
        <f>'제품 추가'!AC909</f>
        <v>MOLEY</v>
      </c>
      <c r="D912" s="138">
        <f>IF($D$2="주말",INDEX(표5[#All],MATCH(C912,표5[[#All],[잉크]],0),18)+INDEX(표5[#All],MATCH(C912,표5[[#All],[잉크]],0),21),INDEX(표5[#All],MATCH(C912,표5[[#All],[잉크]],0),MATCH($D$2,표5[#Headers],0)+1))</f>
        <v>0</v>
      </c>
      <c r="E912" s="138">
        <f>IF($D$2="주말",INDEX(표5[#All],MATCH(C912,표5[[#All],[잉크]],0),19)+INDEX(표5[#All],MATCH(C912,표5[[#All],[잉크]],0),22),INDEX(표5[#All],MATCH(C912,표5[[#All],[잉크]],0),MATCH($D$2,표5[#Headers],0)+2))</f>
        <v>0</v>
      </c>
    </row>
    <row r="913" spans="2:5" hidden="1" x14ac:dyDescent="0.3">
      <c r="B913" s="56">
        <f t="shared" si="15"/>
        <v>0</v>
      </c>
      <c r="C913" s="139" t="str">
        <f>'제품 추가'!AC910</f>
        <v>BATTLE</v>
      </c>
      <c r="D913" s="138">
        <f>IF($D$2="주말",INDEX(표5[#All],MATCH(C913,표5[[#All],[잉크]],0),18)+INDEX(표5[#All],MATCH(C913,표5[[#All],[잉크]],0),21),INDEX(표5[#All],MATCH(C913,표5[[#All],[잉크]],0),MATCH($D$2,표5[#Headers],0)+1))</f>
        <v>0</v>
      </c>
      <c r="E913" s="138">
        <f>IF($D$2="주말",INDEX(표5[#All],MATCH(C913,표5[[#All],[잉크]],0),19)+INDEX(표5[#All],MATCH(C913,표5[[#All],[잉크]],0),22),INDEX(표5[#All],MATCH(C913,표5[[#All],[잉크]],0),MATCH($D$2,표5[#Headers],0)+2))</f>
        <v>0</v>
      </c>
    </row>
    <row r="914" spans="2:5" hidden="1" x14ac:dyDescent="0.3">
      <c r="B914" s="56">
        <f t="shared" si="15"/>
        <v>0</v>
      </c>
      <c r="C914" s="139" t="str">
        <f>'제품 추가'!AC911</f>
        <v>CRUISER</v>
      </c>
      <c r="D914" s="138">
        <f>IF($D$2="주말",INDEX(표5[#All],MATCH(C914,표5[[#All],[잉크]],0),18)+INDEX(표5[#All],MATCH(C914,표5[[#All],[잉크]],0),21),INDEX(표5[#All],MATCH(C914,표5[[#All],[잉크]],0),MATCH($D$2,표5[#Headers],0)+1))</f>
        <v>0</v>
      </c>
      <c r="E914" s="138">
        <f>IF($D$2="주말",INDEX(표5[#All],MATCH(C914,표5[[#All],[잉크]],0),19)+INDEX(표5[#All],MATCH(C914,표5[[#All],[잉크]],0),22),INDEX(표5[#All],MATCH(C914,표5[[#All],[잉크]],0),MATCH($D$2,표5[#Headers],0)+2))</f>
        <v>0</v>
      </c>
    </row>
    <row r="915" spans="2:5" hidden="1" x14ac:dyDescent="0.3">
      <c r="B915" s="56">
        <f t="shared" si="15"/>
        <v>0</v>
      </c>
      <c r="C915" s="139" t="str">
        <f>'제품 추가'!AC912</f>
        <v>DOKU</v>
      </c>
      <c r="D915" s="138">
        <f>IF($D$2="주말",INDEX(표5[#All],MATCH(C915,표5[[#All],[잉크]],0),18)+INDEX(표5[#All],MATCH(C915,표5[[#All],[잉크]],0),21),INDEX(표5[#All],MATCH(C915,표5[[#All],[잉크]],0),MATCH($D$2,표5[#Headers],0)+1))</f>
        <v>0</v>
      </c>
      <c r="E915" s="138">
        <f>IF($D$2="주말",INDEX(표5[#All],MATCH(C915,표5[[#All],[잉크]],0),19)+INDEX(표5[#All],MATCH(C915,표5[[#All],[잉크]],0),22),INDEX(표5[#All],MATCH(C915,표5[[#All],[잉크]],0),MATCH($D$2,표5[#Headers],0)+2))</f>
        <v>0</v>
      </c>
    </row>
    <row r="916" spans="2:5" hidden="1" x14ac:dyDescent="0.3">
      <c r="B916" s="56">
        <f t="shared" si="15"/>
        <v>0</v>
      </c>
      <c r="C916" s="139" t="str">
        <f>'제품 추가'!AC913</f>
        <v>FODEN</v>
      </c>
      <c r="D916" s="138">
        <f>IF($D$2="주말",INDEX(표5[#All],MATCH(C916,표5[[#All],[잉크]],0),18)+INDEX(표5[#All],MATCH(C916,표5[[#All],[잉크]],0),21),INDEX(표5[#All],MATCH(C916,표5[[#All],[잉크]],0),MATCH($D$2,표5[#Headers],0)+1))</f>
        <v>0</v>
      </c>
      <c r="E916" s="138">
        <f>IF($D$2="주말",INDEX(표5[#All],MATCH(C916,표5[[#All],[잉크]],0),19)+INDEX(표5[#All],MATCH(C916,표5[[#All],[잉크]],0),22),INDEX(표5[#All],MATCH(C916,표5[[#All],[잉크]],0),MATCH($D$2,표5[#Headers],0)+2))</f>
        <v>0</v>
      </c>
    </row>
    <row r="917" spans="2:5" hidden="1" x14ac:dyDescent="0.3">
      <c r="B917" s="56">
        <f t="shared" si="15"/>
        <v>0</v>
      </c>
      <c r="C917" s="139" t="str">
        <f>'제품 추가'!AC914</f>
        <v>INSIDE</v>
      </c>
      <c r="D917" s="138">
        <f>IF($D$2="주말",INDEX(표5[#All],MATCH(C917,표5[[#All],[잉크]],0),18)+INDEX(표5[#All],MATCH(C917,표5[[#All],[잉크]],0),21),INDEX(표5[#All],MATCH(C917,표5[[#All],[잉크]],0),MATCH($D$2,표5[#Headers],0)+1))</f>
        <v>0</v>
      </c>
      <c r="E917" s="138">
        <f>IF($D$2="주말",INDEX(표5[#All],MATCH(C917,표5[[#All],[잉크]],0),19)+INDEX(표5[#All],MATCH(C917,표5[[#All],[잉크]],0),22),INDEX(표5[#All],MATCH(C917,표5[[#All],[잉크]],0),MATCH($D$2,표5[#Headers],0)+2))</f>
        <v>0</v>
      </c>
    </row>
    <row r="918" spans="2:5" hidden="1" x14ac:dyDescent="0.3">
      <c r="B918" s="56">
        <f t="shared" si="15"/>
        <v>0</v>
      </c>
      <c r="C918" s="139" t="str">
        <f>'제품 추가'!AC915</f>
        <v>OUT</v>
      </c>
      <c r="D918" s="138">
        <f>IF($D$2="주말",INDEX(표5[#All],MATCH(C918,표5[[#All],[잉크]],0),18)+INDEX(표5[#All],MATCH(C918,표5[[#All],[잉크]],0),21),INDEX(표5[#All],MATCH(C918,표5[[#All],[잉크]],0),MATCH($D$2,표5[#Headers],0)+1))</f>
        <v>0</v>
      </c>
      <c r="E918" s="138">
        <f>IF($D$2="주말",INDEX(표5[#All],MATCH(C918,표5[[#All],[잉크]],0),19)+INDEX(표5[#All],MATCH(C918,표5[[#All],[잉크]],0),22),INDEX(표5[#All],MATCH(C918,표5[[#All],[잉크]],0),MATCH($D$2,표5[#Headers],0)+2))</f>
        <v>0</v>
      </c>
    </row>
    <row r="919" spans="2:5" hidden="1" x14ac:dyDescent="0.3">
      <c r="B919" s="56">
        <f t="shared" si="15"/>
        <v>0</v>
      </c>
      <c r="C919" s="139" t="str">
        <f>'제품 추가'!AC916</f>
        <v>HERMES</v>
      </c>
      <c r="D919" s="138">
        <f>IF($D$2="주말",INDEX(표5[#All],MATCH(C919,표5[[#All],[잉크]],0),18)+INDEX(표5[#All],MATCH(C919,표5[[#All],[잉크]],0),21),INDEX(표5[#All],MATCH(C919,표5[[#All],[잉크]],0),MATCH($D$2,표5[#Headers],0)+1))</f>
        <v>0</v>
      </c>
      <c r="E919" s="138">
        <f>IF($D$2="주말",INDEX(표5[#All],MATCH(C919,표5[[#All],[잉크]],0),19)+INDEX(표5[#All],MATCH(C919,표5[[#All],[잉크]],0),22),INDEX(표5[#All],MATCH(C919,표5[[#All],[잉크]],0),MATCH($D$2,표5[#Headers],0)+2))</f>
        <v>0</v>
      </c>
    </row>
    <row r="920" spans="2:5" hidden="1" x14ac:dyDescent="0.3">
      <c r="B920" s="56">
        <f t="shared" si="15"/>
        <v>0</v>
      </c>
      <c r="C920" s="139" t="str">
        <f>'제품 추가'!AC917</f>
        <v>DIOR</v>
      </c>
      <c r="D920" s="138">
        <f>IF($D$2="주말",INDEX(표5[#All],MATCH(C920,표5[[#All],[잉크]],0),18)+INDEX(표5[#All],MATCH(C920,표5[[#All],[잉크]],0),21),INDEX(표5[#All],MATCH(C920,표5[[#All],[잉크]],0),MATCH($D$2,표5[#Headers],0)+1))</f>
        <v>0</v>
      </c>
      <c r="E920" s="138">
        <f>IF($D$2="주말",INDEX(표5[#All],MATCH(C920,표5[[#All],[잉크]],0),19)+INDEX(표5[#All],MATCH(C920,표5[[#All],[잉크]],0),22),INDEX(표5[#All],MATCH(C920,표5[[#All],[잉크]],0),MATCH($D$2,표5[#Headers],0)+2))</f>
        <v>0</v>
      </c>
    </row>
    <row r="921" spans="2:5" hidden="1" x14ac:dyDescent="0.3">
      <c r="B921" s="56">
        <f t="shared" si="15"/>
        <v>0</v>
      </c>
      <c r="C921" s="139" t="str">
        <f>'제품 추가'!AC918</f>
        <v>SIVIR</v>
      </c>
      <c r="D921" s="138">
        <f>IF($D$2="주말",INDEX(표5[#All],MATCH(C921,표5[[#All],[잉크]],0),18)+INDEX(표5[#All],MATCH(C921,표5[[#All],[잉크]],0),21),INDEX(표5[#All],MATCH(C921,표5[[#All],[잉크]],0),MATCH($D$2,표5[#Headers],0)+1))</f>
        <v>0</v>
      </c>
      <c r="E921" s="138">
        <f>IF($D$2="주말",INDEX(표5[#All],MATCH(C921,표5[[#All],[잉크]],0),19)+INDEX(표5[#All],MATCH(C921,표5[[#All],[잉크]],0),22),INDEX(표5[#All],MATCH(C921,표5[[#All],[잉크]],0),MATCH($D$2,표5[#Headers],0)+2))</f>
        <v>0</v>
      </c>
    </row>
    <row r="922" spans="2:5" hidden="1" x14ac:dyDescent="0.3">
      <c r="B922" s="56">
        <f t="shared" si="15"/>
        <v>0</v>
      </c>
      <c r="C922" s="139" t="str">
        <f>'제품 추가'!AC919</f>
        <v>GRAGAS</v>
      </c>
      <c r="D922" s="138">
        <f>IF($D$2="주말",INDEX(표5[#All],MATCH(C922,표5[[#All],[잉크]],0),18)+INDEX(표5[#All],MATCH(C922,표5[[#All],[잉크]],0),21),INDEX(표5[#All],MATCH(C922,표5[[#All],[잉크]],0),MATCH($D$2,표5[#Headers],0)+1))</f>
        <v>0</v>
      </c>
      <c r="E922" s="138">
        <f>IF($D$2="주말",INDEX(표5[#All],MATCH(C922,표5[[#All],[잉크]],0),19)+INDEX(표5[#All],MATCH(C922,표5[[#All],[잉크]],0),22),INDEX(표5[#All],MATCH(C922,표5[[#All],[잉크]],0),MATCH($D$2,표5[#Headers],0)+2))</f>
        <v>0</v>
      </c>
    </row>
    <row r="923" spans="2:5" x14ac:dyDescent="0.3">
      <c r="B923" s="56">
        <f t="shared" si="15"/>
        <v>0</v>
      </c>
      <c r="C923" s="139" t="str">
        <f>'제품 추가'!AC466</f>
        <v>SEQUOIA</v>
      </c>
      <c r="D923" s="138">
        <f>IF($D$2="주말",INDEX(표5[#All],MATCH(C923,표5[[#All],[잉크]],0),18)+INDEX(표5[#All],MATCH(C923,표5[[#All],[잉크]],0),21),INDEX(표5[#All],MATCH(C923,표5[[#All],[잉크]],0),MATCH($D$2,표5[#Headers],0)+1))</f>
        <v>0</v>
      </c>
      <c r="E923" s="138">
        <f>IF($D$2="주말",INDEX(표5[#All],MATCH(C923,표5[[#All],[잉크]],0),19)+INDEX(표5[#All],MATCH(C923,표5[[#All],[잉크]],0),22),INDEX(표5[#All],MATCH(C923,표5[[#All],[잉크]],0),MATCH($D$2,표5[#Headers],0)+2))</f>
        <v>0</v>
      </c>
    </row>
    <row r="924" spans="2:5" hidden="1" x14ac:dyDescent="0.3">
      <c r="B924" s="56">
        <f t="shared" si="15"/>
        <v>0</v>
      </c>
      <c r="C924" s="139" t="str">
        <f>'제품 추가'!AC921</f>
        <v>IVE</v>
      </c>
      <c r="D924" s="138">
        <f>IF($D$2="주말",INDEX(표5[#All],MATCH(C924,표5[[#All],[잉크]],0),18)+INDEX(표5[#All],MATCH(C924,표5[[#All],[잉크]],0),21),INDEX(표5[#All],MATCH(C924,표5[[#All],[잉크]],0),MATCH($D$2,표5[#Headers],0)+1))</f>
        <v>0</v>
      </c>
      <c r="E924" s="138">
        <f>IF($D$2="주말",INDEX(표5[#All],MATCH(C924,표5[[#All],[잉크]],0),19)+INDEX(표5[#All],MATCH(C924,표5[[#All],[잉크]],0),22),INDEX(표5[#All],MATCH(C924,표5[[#All],[잉크]],0),MATCH($D$2,표5[#Headers],0)+2))</f>
        <v>0</v>
      </c>
    </row>
    <row r="925" spans="2:5" hidden="1" x14ac:dyDescent="0.3">
      <c r="B925" s="56">
        <f t="shared" si="15"/>
        <v>0</v>
      </c>
      <c r="C925" s="139" t="str">
        <f>'제품 추가'!AC922</f>
        <v>SYNDRA</v>
      </c>
      <c r="D925" s="138">
        <f>IF($D$2="주말",INDEX(표5[#All],MATCH(C925,표5[[#All],[잉크]],0),18)+INDEX(표5[#All],MATCH(C925,표5[[#All],[잉크]],0),21),INDEX(표5[#All],MATCH(C925,표5[[#All],[잉크]],0),MATCH($D$2,표5[#Headers],0)+1))</f>
        <v>0</v>
      </c>
      <c r="E925" s="138">
        <f>IF($D$2="주말",INDEX(표5[#All],MATCH(C925,표5[[#All],[잉크]],0),19)+INDEX(표5[#All],MATCH(C925,표5[[#All],[잉크]],0),22),INDEX(표5[#All],MATCH(C925,표5[[#All],[잉크]],0),MATCH($D$2,표5[#Headers],0)+2))</f>
        <v>0</v>
      </c>
    </row>
    <row r="926" spans="2:5" hidden="1" x14ac:dyDescent="0.3">
      <c r="B926" s="56">
        <f t="shared" si="15"/>
        <v>0</v>
      </c>
      <c r="C926" s="139" t="str">
        <f>'제품 추가'!AC923</f>
        <v>IVERN</v>
      </c>
      <c r="D926" s="138">
        <f>IF($D$2="주말",INDEX(표5[#All],MATCH(C926,표5[[#All],[잉크]],0),18)+INDEX(표5[#All],MATCH(C926,표5[[#All],[잉크]],0),21),INDEX(표5[#All],MATCH(C926,표5[[#All],[잉크]],0),MATCH($D$2,표5[#Headers],0)+1))</f>
        <v>0</v>
      </c>
      <c r="E926" s="138">
        <f>IF($D$2="주말",INDEX(표5[#All],MATCH(C926,표5[[#All],[잉크]],0),19)+INDEX(표5[#All],MATCH(C926,표5[[#All],[잉크]],0),22),INDEX(표5[#All],MATCH(C926,표5[[#All],[잉크]],0),MATCH($D$2,표5[#Headers],0)+2))</f>
        <v>0</v>
      </c>
    </row>
    <row r="927" spans="2:5" hidden="1" x14ac:dyDescent="0.3">
      <c r="B927" s="56">
        <f t="shared" si="15"/>
        <v>0</v>
      </c>
      <c r="C927" s="139" t="str">
        <f>'제품 추가'!AC924</f>
        <v>LHDARK</v>
      </c>
      <c r="D927" s="138">
        <f>IF($D$2="주말",INDEX(표5[#All],MATCH(C927,표5[[#All],[잉크]],0),18)+INDEX(표5[#All],MATCH(C927,표5[[#All],[잉크]],0),21),INDEX(표5[#All],MATCH(C927,표5[[#All],[잉크]],0),MATCH($D$2,표5[#Headers],0)+1))</f>
        <v>0</v>
      </c>
      <c r="E927" s="138">
        <f>IF($D$2="주말",INDEX(표5[#All],MATCH(C927,표5[[#All],[잉크]],0),19)+INDEX(표5[#All],MATCH(C927,표5[[#All],[잉크]],0),22),INDEX(표5[#All],MATCH(C927,표5[[#All],[잉크]],0),MATCH($D$2,표5[#Headers],0)+2))</f>
        <v>0</v>
      </c>
    </row>
    <row r="928" spans="2:5" hidden="1" x14ac:dyDescent="0.3">
      <c r="B928" s="56">
        <f t="shared" si="15"/>
        <v>0</v>
      </c>
      <c r="C928" s="139" t="str">
        <f>'제품 추가'!AC925</f>
        <v>LHGRAY</v>
      </c>
      <c r="D928" s="138">
        <f>IF($D$2="주말",INDEX(표5[#All],MATCH(C928,표5[[#All],[잉크]],0),18)+INDEX(표5[#All],MATCH(C928,표5[[#All],[잉크]],0),21),INDEX(표5[#All],MATCH(C928,표5[[#All],[잉크]],0),MATCH($D$2,표5[#Headers],0)+1))</f>
        <v>0</v>
      </c>
      <c r="E928" s="138">
        <f>IF($D$2="주말",INDEX(표5[#All],MATCH(C928,표5[[#All],[잉크]],0),19)+INDEX(표5[#All],MATCH(C928,표5[[#All],[잉크]],0),22),INDEX(표5[#All],MATCH(C928,표5[[#All],[잉크]],0),MATCH($D$2,표5[#Headers],0)+2))</f>
        <v>0</v>
      </c>
    </row>
    <row r="929" spans="2:5" hidden="1" x14ac:dyDescent="0.3">
      <c r="B929" s="56">
        <f t="shared" si="15"/>
        <v>0</v>
      </c>
      <c r="C929" s="139" t="str">
        <f>'제품 추가'!AC926</f>
        <v>WALKER</v>
      </c>
      <c r="D929" s="138">
        <f>IF($D$2="주말",INDEX(표5[#All],MATCH(C929,표5[[#All],[잉크]],0),18)+INDEX(표5[#All],MATCH(C929,표5[[#All],[잉크]],0),21),INDEX(표5[#All],MATCH(C929,표5[[#All],[잉크]],0),MATCH($D$2,표5[#Headers],0)+1))</f>
        <v>0</v>
      </c>
      <c r="E929" s="138">
        <f>IF($D$2="주말",INDEX(표5[#All],MATCH(C929,표5[[#All],[잉크]],0),19)+INDEX(표5[#All],MATCH(C929,표5[[#All],[잉크]],0),22),INDEX(표5[#All],MATCH(C929,표5[[#All],[잉크]],0),MATCH($D$2,표5[#Headers],0)+2))</f>
        <v>0</v>
      </c>
    </row>
    <row r="930" spans="2:5" hidden="1" x14ac:dyDescent="0.3">
      <c r="B930" s="56">
        <f t="shared" si="15"/>
        <v>0</v>
      </c>
      <c r="C930" s="139" t="str">
        <f>'제품 추가'!AC927</f>
        <v>DIANA</v>
      </c>
      <c r="D930" s="138">
        <f>IF($D$2="주말",INDEX(표5[#All],MATCH(C930,표5[[#All],[잉크]],0),18)+INDEX(표5[#All],MATCH(C930,표5[[#All],[잉크]],0),21),INDEX(표5[#All],MATCH(C930,표5[[#All],[잉크]],0),MATCH($D$2,표5[#Headers],0)+1))</f>
        <v>0</v>
      </c>
      <c r="E930" s="138">
        <f>IF($D$2="주말",INDEX(표5[#All],MATCH(C930,표5[[#All],[잉크]],0),19)+INDEX(표5[#All],MATCH(C930,표5[[#All],[잉크]],0),22),INDEX(표5[#All],MATCH(C930,표5[[#All],[잉크]],0),MATCH($D$2,표5[#Headers],0)+2))</f>
        <v>0</v>
      </c>
    </row>
    <row r="931" spans="2:5" hidden="1" x14ac:dyDescent="0.3">
      <c r="B931" s="56">
        <f t="shared" si="15"/>
        <v>0</v>
      </c>
      <c r="C931" s="139" t="str">
        <f>'제품 추가'!AC928</f>
        <v>RUMBLE</v>
      </c>
      <c r="D931" s="138">
        <f>IF($D$2="주말",INDEX(표5[#All],MATCH(C931,표5[[#All],[잉크]],0),18)+INDEX(표5[#All],MATCH(C931,표5[[#All],[잉크]],0),21),INDEX(표5[#All],MATCH(C931,표5[[#All],[잉크]],0),MATCH($D$2,표5[#Headers],0)+1))</f>
        <v>0</v>
      </c>
      <c r="E931" s="138">
        <f>IF($D$2="주말",INDEX(표5[#All],MATCH(C931,표5[[#All],[잉크]],0),19)+INDEX(표5[#All],MATCH(C931,표5[[#All],[잉크]],0),22),INDEX(표5[#All],MATCH(C931,표5[[#All],[잉크]],0),MATCH($D$2,표5[#Headers],0)+2))</f>
        <v>0</v>
      </c>
    </row>
    <row r="932" spans="2:5" hidden="1" x14ac:dyDescent="0.3">
      <c r="B932" s="56">
        <f t="shared" si="15"/>
        <v>0</v>
      </c>
      <c r="C932" s="139" t="str">
        <f>'제품 추가'!AC929</f>
        <v>BECKHAM</v>
      </c>
      <c r="D932" s="138">
        <f>IF($D$2="주말",INDEX(표5[#All],MATCH(C932,표5[[#All],[잉크]],0),18)+INDEX(표5[#All],MATCH(C932,표5[[#All],[잉크]],0),21),INDEX(표5[#All],MATCH(C932,표5[[#All],[잉크]],0),MATCH($D$2,표5[#Headers],0)+1))</f>
        <v>0</v>
      </c>
      <c r="E932" s="138">
        <f>IF($D$2="주말",INDEX(표5[#All],MATCH(C932,표5[[#All],[잉크]],0),19)+INDEX(표5[#All],MATCH(C932,표5[[#All],[잉크]],0),22),INDEX(표5[#All],MATCH(C932,표5[[#All],[잉크]],0),MATCH($D$2,표5[#Headers],0)+2))</f>
        <v>0</v>
      </c>
    </row>
    <row r="933" spans="2:5" hidden="1" x14ac:dyDescent="0.3">
      <c r="B933" s="56">
        <f t="shared" si="15"/>
        <v>0</v>
      </c>
      <c r="C933" s="139" t="str">
        <f>'제품 추가'!AC930</f>
        <v>PUG</v>
      </c>
      <c r="D933" s="138">
        <f>IF($D$2="주말",INDEX(표5[#All],MATCH(C933,표5[[#All],[잉크]],0),18)+INDEX(표5[#All],MATCH(C933,표5[[#All],[잉크]],0),21),INDEX(표5[#All],MATCH(C933,표5[[#All],[잉크]],0),MATCH($D$2,표5[#Headers],0)+1))</f>
        <v>0</v>
      </c>
      <c r="E933" s="138">
        <f>IF($D$2="주말",INDEX(표5[#All],MATCH(C933,표5[[#All],[잉크]],0),19)+INDEX(표5[#All],MATCH(C933,표5[[#All],[잉크]],0),22),INDEX(표5[#All],MATCH(C933,표5[[#All],[잉크]],0),MATCH($D$2,표5[#Headers],0)+2))</f>
        <v>0</v>
      </c>
    </row>
    <row r="934" spans="2:5" hidden="1" x14ac:dyDescent="0.3">
      <c r="B934" s="56">
        <f t="shared" si="15"/>
        <v>0</v>
      </c>
      <c r="C934" s="139" t="str">
        <f>'제품 추가'!AC931</f>
        <v>POODLE</v>
      </c>
      <c r="D934" s="138">
        <f>IF($D$2="주말",INDEX(표5[#All],MATCH(C934,표5[[#All],[잉크]],0),18)+INDEX(표5[#All],MATCH(C934,표5[[#All],[잉크]],0),21),INDEX(표5[#All],MATCH(C934,표5[[#All],[잉크]],0),MATCH($D$2,표5[#Headers],0)+1))</f>
        <v>0</v>
      </c>
      <c r="E934" s="138">
        <f>IF($D$2="주말",INDEX(표5[#All],MATCH(C934,표5[[#All],[잉크]],0),19)+INDEX(표5[#All],MATCH(C934,표5[[#All],[잉크]],0),22),INDEX(표5[#All],MATCH(C934,표5[[#All],[잉크]],0),MATCH($D$2,표5[#Headers],0)+2))</f>
        <v>0</v>
      </c>
    </row>
    <row r="935" spans="2:5" hidden="1" x14ac:dyDescent="0.3">
      <c r="B935" s="56">
        <f t="shared" si="15"/>
        <v>2</v>
      </c>
      <c r="C935" s="139" t="str">
        <f>'제품 추가'!AC932</f>
        <v>HENRY</v>
      </c>
      <c r="D935" s="138">
        <f>IF($D$2="주말",INDEX(표5[#All],MATCH(C935,표5[[#All],[잉크]],0),18)+INDEX(표5[#All],MATCH(C935,표5[[#All],[잉크]],0),21),INDEX(표5[#All],MATCH(C935,표5[[#All],[잉크]],0),MATCH($D$2,표5[#Headers],0)+1))</f>
        <v>0</v>
      </c>
      <c r="E935" s="138">
        <f>IF($D$2="주말",INDEX(표5[#All],MATCH(C935,표5[[#All],[잉크]],0),19)+INDEX(표5[#All],MATCH(C935,표5[[#All],[잉크]],0),22),INDEX(표5[#All],MATCH(C935,표5[[#All],[잉크]],0),MATCH($D$2,표5[#Headers],0)+2))</f>
        <v>2</v>
      </c>
    </row>
    <row r="936" spans="2:5" hidden="1" x14ac:dyDescent="0.3">
      <c r="B936" s="56">
        <f t="shared" si="15"/>
        <v>1</v>
      </c>
      <c r="C936" s="139" t="str">
        <f>'제품 추가'!AC933</f>
        <v>CIRCLE</v>
      </c>
      <c r="D936" s="138">
        <f>IF($D$2="주말",INDEX(표5[#All],MATCH(C936,표5[[#All],[잉크]],0),18)+INDEX(표5[#All],MATCH(C936,표5[[#All],[잉크]],0),21),INDEX(표5[#All],MATCH(C936,표5[[#All],[잉크]],0),MATCH($D$2,표5[#Headers],0)+1))</f>
        <v>1</v>
      </c>
      <c r="E936" s="138">
        <f>IF($D$2="주말",INDEX(표5[#All],MATCH(C936,표5[[#All],[잉크]],0),19)+INDEX(표5[#All],MATCH(C936,표5[[#All],[잉크]],0),22),INDEX(표5[#All],MATCH(C936,표5[[#All],[잉크]],0),MATCH($D$2,표5[#Headers],0)+2))</f>
        <v>0</v>
      </c>
    </row>
    <row r="937" spans="2:5" hidden="1" x14ac:dyDescent="0.3">
      <c r="B937" s="56">
        <f t="shared" si="15"/>
        <v>0</v>
      </c>
      <c r="C937" s="139" t="str">
        <f>'제품 추가'!AC934</f>
        <v>ILLAOI</v>
      </c>
      <c r="D937" s="138">
        <f>IF($D$2="주말",INDEX(표5[#All],MATCH(C937,표5[[#All],[잉크]],0),18)+INDEX(표5[#All],MATCH(C937,표5[[#All],[잉크]],0),21),INDEX(표5[#All],MATCH(C937,표5[[#All],[잉크]],0),MATCH($D$2,표5[#Headers],0)+1))</f>
        <v>0</v>
      </c>
      <c r="E937" s="138">
        <f>IF($D$2="주말",INDEX(표5[#All],MATCH(C937,표5[[#All],[잉크]],0),19)+INDEX(표5[#All],MATCH(C937,표5[[#All],[잉크]],0),22),INDEX(표5[#All],MATCH(C937,표5[[#All],[잉크]],0),MATCH($D$2,표5[#Headers],0)+2))</f>
        <v>0</v>
      </c>
    </row>
    <row r="938" spans="2:5" hidden="1" x14ac:dyDescent="0.3">
      <c r="B938" s="56">
        <f t="shared" si="15"/>
        <v>0</v>
      </c>
      <c r="C938" s="139" t="str">
        <f>'제품 추가'!AC935</f>
        <v>FIORA</v>
      </c>
      <c r="D938" s="138">
        <f>IF($D$2="주말",INDEX(표5[#All],MATCH(C938,표5[[#All],[잉크]],0),18)+INDEX(표5[#All],MATCH(C938,표5[[#All],[잉크]],0),21),INDEX(표5[#All],MATCH(C938,표5[[#All],[잉크]],0),MATCH($D$2,표5[#Headers],0)+1))</f>
        <v>0</v>
      </c>
      <c r="E938" s="138">
        <f>IF($D$2="주말",INDEX(표5[#All],MATCH(C938,표5[[#All],[잉크]],0),19)+INDEX(표5[#All],MATCH(C938,표5[[#All],[잉크]],0),22),INDEX(표5[#All],MATCH(C938,표5[[#All],[잉크]],0),MATCH($D$2,표5[#Headers],0)+2))</f>
        <v>0</v>
      </c>
    </row>
    <row r="939" spans="2:5" hidden="1" x14ac:dyDescent="0.3">
      <c r="B939" s="56">
        <f t="shared" si="15"/>
        <v>0</v>
      </c>
      <c r="C939" s="139" t="str">
        <f>'제품 추가'!AC936</f>
        <v>GAREN</v>
      </c>
      <c r="D939" s="138">
        <f>IF($D$2="주말",INDEX(표5[#All],MATCH(C939,표5[[#All],[잉크]],0),18)+INDEX(표5[#All],MATCH(C939,표5[[#All],[잉크]],0),21),INDEX(표5[#All],MATCH(C939,표5[[#All],[잉크]],0),MATCH($D$2,표5[#Headers],0)+1))</f>
        <v>0</v>
      </c>
      <c r="E939" s="138">
        <f>IF($D$2="주말",INDEX(표5[#All],MATCH(C939,표5[[#All],[잉크]],0),19)+INDEX(표5[#All],MATCH(C939,표5[[#All],[잉크]],0),22),INDEX(표5[#All],MATCH(C939,표5[[#All],[잉크]],0),MATCH($D$2,표5[#Headers],0)+2))</f>
        <v>0</v>
      </c>
    </row>
    <row r="940" spans="2:5" hidden="1" x14ac:dyDescent="0.3">
      <c r="B940" s="56">
        <f t="shared" si="15"/>
        <v>0</v>
      </c>
      <c r="C940" s="139" t="str">
        <f>'제품 추가'!AC491</f>
        <v>SOUL</v>
      </c>
      <c r="D940" s="138">
        <f>IF($D$2="주말",INDEX(표5[#All],MATCH(C940,표5[[#All],[잉크]],0),18)+INDEX(표5[#All],MATCH(C940,표5[[#All],[잉크]],0),21),INDEX(표5[#All],MATCH(C940,표5[[#All],[잉크]],0),MATCH($D$2,표5[#Headers],0)+1))</f>
        <v>0</v>
      </c>
      <c r="E940" s="138">
        <f>IF($D$2="주말",INDEX(표5[#All],MATCH(C940,표5[[#All],[잉크]],0),19)+INDEX(표5[#All],MATCH(C940,표5[[#All],[잉크]],0),22),INDEX(표5[#All],MATCH(C940,표5[[#All],[잉크]],0),MATCH($D$2,표5[#Headers],0)+2))</f>
        <v>0</v>
      </c>
    </row>
    <row r="941" spans="2:5" x14ac:dyDescent="0.3">
      <c r="B941" s="56">
        <f t="shared" si="15"/>
        <v>0</v>
      </c>
      <c r="C941" s="139" t="str">
        <f>'제품 추가'!AC473</f>
        <v>SHITAKE</v>
      </c>
      <c r="D941" s="138">
        <f>IF($D$2="주말",INDEX(표5[#All],MATCH(C941,표5[[#All],[잉크]],0),18)+INDEX(표5[#All],MATCH(C941,표5[[#All],[잉크]],0),21),INDEX(표5[#All],MATCH(C941,표5[[#All],[잉크]],0),MATCH($D$2,표5[#Headers],0)+1))</f>
        <v>0</v>
      </c>
      <c r="E941" s="138">
        <f>IF($D$2="주말",INDEX(표5[#All],MATCH(C941,표5[[#All],[잉크]],0),19)+INDEX(표5[#All],MATCH(C941,표5[[#All],[잉크]],0),22),INDEX(표5[#All],MATCH(C941,표5[[#All],[잉크]],0),MATCH($D$2,표5[#Headers],0)+2))</f>
        <v>0</v>
      </c>
    </row>
    <row r="942" spans="2:5" hidden="1" x14ac:dyDescent="0.3">
      <c r="B942" s="56">
        <f t="shared" si="15"/>
        <v>0</v>
      </c>
      <c r="C942" s="139" t="str">
        <f>'제품 추가'!AC939</f>
        <v>MORGANA</v>
      </c>
      <c r="D942" s="138">
        <f>IF($D$2="주말",INDEX(표5[#All],MATCH(C942,표5[[#All],[잉크]],0),18)+INDEX(표5[#All],MATCH(C942,표5[[#All],[잉크]],0),21),INDEX(표5[#All],MATCH(C942,표5[[#All],[잉크]],0),MATCH($D$2,표5[#Headers],0)+1))</f>
        <v>0</v>
      </c>
      <c r="E942" s="138">
        <f>IF($D$2="주말",INDEX(표5[#All],MATCH(C942,표5[[#All],[잉크]],0),19)+INDEX(표5[#All],MATCH(C942,표5[[#All],[잉크]],0),22),INDEX(표5[#All],MATCH(C942,표5[[#All],[잉크]],0),MATCH($D$2,표5[#Headers],0)+2))</f>
        <v>0</v>
      </c>
    </row>
    <row r="943" spans="2:5" hidden="1" x14ac:dyDescent="0.3">
      <c r="B943" s="56">
        <f t="shared" si="15"/>
        <v>0</v>
      </c>
      <c r="C943" s="139" t="str">
        <f>'제품 추가'!AC940</f>
        <v>NEEKO</v>
      </c>
      <c r="D943" s="138">
        <f>IF($D$2="주말",INDEX(표5[#All],MATCH(C943,표5[[#All],[잉크]],0),18)+INDEX(표5[#All],MATCH(C943,표5[[#All],[잉크]],0),21),INDEX(표5[#All],MATCH(C943,표5[[#All],[잉크]],0),MATCH($D$2,표5[#Headers],0)+1))</f>
        <v>0</v>
      </c>
      <c r="E943" s="138">
        <f>IF($D$2="주말",INDEX(표5[#All],MATCH(C943,표5[[#All],[잉크]],0),19)+INDEX(표5[#All],MATCH(C943,표5[[#All],[잉크]],0),22),INDEX(표5[#All],MATCH(C943,표5[[#All],[잉크]],0),MATCH($D$2,표5[#Headers],0)+2))</f>
        <v>0</v>
      </c>
    </row>
    <row r="944" spans="2:5" hidden="1" x14ac:dyDescent="0.3">
      <c r="B944" s="56">
        <f t="shared" si="15"/>
        <v>0</v>
      </c>
      <c r="C944" s="139" t="str">
        <f>'제품 추가'!AC495</f>
        <v>SPIDER</v>
      </c>
      <c r="D944" s="138">
        <f>IF($D$2="주말",INDEX(표5[#All],MATCH(C944,표5[[#All],[잉크]],0),18)+INDEX(표5[#All],MATCH(C944,표5[[#All],[잉크]],0),21),INDEX(표5[#All],MATCH(C944,표5[[#All],[잉크]],0),MATCH($D$2,표5[#Headers],0)+1))</f>
        <v>0</v>
      </c>
      <c r="E944" s="138">
        <f>IF($D$2="주말",INDEX(표5[#All],MATCH(C944,표5[[#All],[잉크]],0),19)+INDEX(표5[#All],MATCH(C944,표5[[#All],[잉크]],0),22),INDEX(표5[#All],MATCH(C944,표5[[#All],[잉크]],0),MATCH($D$2,표5[#Headers],0)+2))</f>
        <v>0</v>
      </c>
    </row>
    <row r="945" spans="2:5" hidden="1" x14ac:dyDescent="0.3">
      <c r="B945" s="56">
        <f t="shared" si="15"/>
        <v>1</v>
      </c>
      <c r="C945" s="139" t="str">
        <f>'제품 추가'!AC942</f>
        <v>DARIUS</v>
      </c>
      <c r="D945" s="138">
        <f>IF($D$2="주말",INDEX(표5[#All],MATCH(C945,표5[[#All],[잉크]],0),18)+INDEX(표5[#All],MATCH(C945,표5[[#All],[잉크]],0),21),INDEX(표5[#All],MATCH(C945,표5[[#All],[잉크]],0),MATCH($D$2,표5[#Headers],0)+1))</f>
        <v>0</v>
      </c>
      <c r="E945" s="138">
        <f>IF($D$2="주말",INDEX(표5[#All],MATCH(C945,표5[[#All],[잉크]],0),19)+INDEX(표5[#All],MATCH(C945,표5[[#All],[잉크]],0),22),INDEX(표5[#All],MATCH(C945,표5[[#All],[잉크]],0),MATCH($D$2,표5[#Headers],0)+2))</f>
        <v>1</v>
      </c>
    </row>
    <row r="946" spans="2:5" hidden="1" x14ac:dyDescent="0.3">
      <c r="B946" s="56">
        <f t="shared" si="15"/>
        <v>1</v>
      </c>
      <c r="C946" s="139" t="str">
        <f>'제품 추가'!AC943</f>
        <v>KLED</v>
      </c>
      <c r="D946" s="138">
        <f>IF($D$2="주말",INDEX(표5[#All],MATCH(C946,표5[[#All],[잉크]],0),18)+INDEX(표5[#All],MATCH(C946,표5[[#All],[잉크]],0),21),INDEX(표5[#All],MATCH(C946,표5[[#All],[잉크]],0),MATCH($D$2,표5[#Headers],0)+1))</f>
        <v>0</v>
      </c>
      <c r="E946" s="138">
        <f>IF($D$2="주말",INDEX(표5[#All],MATCH(C946,표5[[#All],[잉크]],0),19)+INDEX(표5[#All],MATCH(C946,표5[[#All],[잉크]],0),22),INDEX(표5[#All],MATCH(C946,표5[[#All],[잉크]],0),MATCH($D$2,표5[#Headers],0)+2))</f>
        <v>1</v>
      </c>
    </row>
    <row r="947" spans="2:5" hidden="1" x14ac:dyDescent="0.3">
      <c r="B947" s="56">
        <f t="shared" si="15"/>
        <v>1</v>
      </c>
      <c r="C947" s="139" t="str">
        <f>'제품 추가'!AC944</f>
        <v>RENEKTON</v>
      </c>
      <c r="D947" s="138">
        <f>IF($D$2="주말",INDEX(표5[#All],MATCH(C947,표5[[#All],[잉크]],0),18)+INDEX(표5[#All],MATCH(C947,표5[[#All],[잉크]],0),21),INDEX(표5[#All],MATCH(C947,표5[[#All],[잉크]],0),MATCH($D$2,표5[#Headers],0)+1))</f>
        <v>0</v>
      </c>
      <c r="E947" s="138">
        <f>IF($D$2="주말",INDEX(표5[#All],MATCH(C947,표5[[#All],[잉크]],0),19)+INDEX(표5[#All],MATCH(C947,표5[[#All],[잉크]],0),22),INDEX(표5[#All],MATCH(C947,표5[[#All],[잉크]],0),MATCH($D$2,표5[#Headers],0)+2))</f>
        <v>1</v>
      </c>
    </row>
    <row r="948" spans="2:5" hidden="1" x14ac:dyDescent="0.3">
      <c r="B948" s="56">
        <f t="shared" si="15"/>
        <v>0</v>
      </c>
      <c r="C948" s="139" t="str">
        <f>'제품 추가'!AC945</f>
        <v>SETT</v>
      </c>
      <c r="D948" s="138">
        <f>IF($D$2="주말",INDEX(표5[#All],MATCH(C948,표5[[#All],[잉크]],0),18)+INDEX(표5[#All],MATCH(C948,표5[[#All],[잉크]],0),21),INDEX(표5[#All],MATCH(C948,표5[[#All],[잉크]],0),MATCH($D$2,표5[#Headers],0)+1))</f>
        <v>0</v>
      </c>
      <c r="E948" s="138">
        <f>IF($D$2="주말",INDEX(표5[#All],MATCH(C948,표5[[#All],[잉크]],0),19)+INDEX(표5[#All],MATCH(C948,표5[[#All],[잉크]],0),22),INDEX(표5[#All],MATCH(C948,표5[[#All],[잉크]],0),MATCH($D$2,표5[#Headers],0)+2))</f>
        <v>0</v>
      </c>
    </row>
    <row r="949" spans="2:5" hidden="1" x14ac:dyDescent="0.3">
      <c r="B949" s="56">
        <f t="shared" si="15"/>
        <v>0</v>
      </c>
      <c r="C949" s="139" t="str">
        <f>'제품 추가'!AC946</f>
        <v>RIVEN</v>
      </c>
      <c r="D949" s="138">
        <f>IF($D$2="주말",INDEX(표5[#All],MATCH(C949,표5[[#All],[잉크]],0),18)+INDEX(표5[#All],MATCH(C949,표5[[#All],[잉크]],0),21),INDEX(표5[#All],MATCH(C949,표5[[#All],[잉크]],0),MATCH($D$2,표5[#Headers],0)+1))</f>
        <v>0</v>
      </c>
      <c r="E949" s="138">
        <f>IF($D$2="주말",INDEX(표5[#All],MATCH(C949,표5[[#All],[잉크]],0),19)+INDEX(표5[#All],MATCH(C949,표5[[#All],[잉크]],0),22),INDEX(표5[#All],MATCH(C949,표5[[#All],[잉크]],0),MATCH($D$2,표5[#Headers],0)+2))</f>
        <v>0</v>
      </c>
    </row>
    <row r="950" spans="2:5" hidden="1" x14ac:dyDescent="0.3">
      <c r="B950" s="56">
        <f t="shared" si="15"/>
        <v>0</v>
      </c>
      <c r="C950" s="139" t="str">
        <f>'제품 추가'!AC947</f>
        <v>ORNN</v>
      </c>
      <c r="D950" s="138">
        <f>IF($D$2="주말",INDEX(표5[#All],MATCH(C950,표5[[#All],[잉크]],0),18)+INDEX(표5[#All],MATCH(C950,표5[[#All],[잉크]],0),21),INDEX(표5[#All],MATCH(C950,표5[[#All],[잉크]],0),MATCH($D$2,표5[#Headers],0)+1))</f>
        <v>0</v>
      </c>
      <c r="E950" s="138">
        <f>IF($D$2="주말",INDEX(표5[#All],MATCH(C950,표5[[#All],[잉크]],0),19)+INDEX(표5[#All],MATCH(C950,표5[[#All],[잉크]],0),22),INDEX(표5[#All],MATCH(C950,표5[[#All],[잉크]],0),MATCH($D$2,표5[#Headers],0)+2))</f>
        <v>0</v>
      </c>
    </row>
    <row r="951" spans="2:5" hidden="1" x14ac:dyDescent="0.3">
      <c r="B951" s="56">
        <f t="shared" si="15"/>
        <v>0</v>
      </c>
      <c r="C951" s="139" t="str">
        <f>'제품 추가'!AC948</f>
        <v>BLACKBERRY</v>
      </c>
      <c r="D951" s="138">
        <f>IF($D$2="주말",INDEX(표5[#All],MATCH(C951,표5[[#All],[잉크]],0),18)+INDEX(표5[#All],MATCH(C951,표5[[#All],[잉크]],0),21),INDEX(표5[#All],MATCH(C951,표5[[#All],[잉크]],0),MATCH($D$2,표5[#Headers],0)+1))</f>
        <v>0</v>
      </c>
      <c r="E951" s="138">
        <f>IF($D$2="주말",INDEX(표5[#All],MATCH(C951,표5[[#All],[잉크]],0),19)+INDEX(표5[#All],MATCH(C951,표5[[#All],[잉크]],0),22),INDEX(표5[#All],MATCH(C951,표5[[#All],[잉크]],0),MATCH($D$2,표5[#Headers],0)+2))</f>
        <v>0</v>
      </c>
    </row>
    <row r="952" spans="2:5" hidden="1" x14ac:dyDescent="0.3">
      <c r="B952" s="56">
        <f t="shared" si="15"/>
        <v>0</v>
      </c>
      <c r="C952" s="139" t="str">
        <f>'제품 추가'!AC949</f>
        <v>MUHLY</v>
      </c>
      <c r="D952" s="138">
        <f>IF($D$2="주말",INDEX(표5[#All],MATCH(C952,표5[[#All],[잉크]],0),18)+INDEX(표5[#All],MATCH(C952,표5[[#All],[잉크]],0),21),INDEX(표5[#All],MATCH(C952,표5[[#All],[잉크]],0),MATCH($D$2,표5[#Headers],0)+1))</f>
        <v>0</v>
      </c>
      <c r="E952" s="138">
        <f>IF($D$2="주말",INDEX(표5[#All],MATCH(C952,표5[[#All],[잉크]],0),19)+INDEX(표5[#All],MATCH(C952,표5[[#All],[잉크]],0),22),INDEX(표5[#All],MATCH(C952,표5[[#All],[잉크]],0),MATCH($D$2,표5[#Headers],0)+2))</f>
        <v>0</v>
      </c>
    </row>
    <row r="953" spans="2:5" hidden="1" x14ac:dyDescent="0.3">
      <c r="B953" s="56">
        <f t="shared" si="15"/>
        <v>0</v>
      </c>
      <c r="C953" s="139" t="str">
        <f>'제품 추가'!AC950</f>
        <v>LUKAKU</v>
      </c>
      <c r="D953" s="138">
        <f>IF($D$2="주말",INDEX(표5[#All],MATCH(C953,표5[[#All],[잉크]],0),18)+INDEX(표5[#All],MATCH(C953,표5[[#All],[잉크]],0),21),INDEX(표5[#All],MATCH(C953,표5[[#All],[잉크]],0),MATCH($D$2,표5[#Headers],0)+1))</f>
        <v>0</v>
      </c>
      <c r="E953" s="138">
        <f>IF($D$2="주말",INDEX(표5[#All],MATCH(C953,표5[[#All],[잉크]],0),19)+INDEX(표5[#All],MATCH(C953,표5[[#All],[잉크]],0),22),INDEX(표5[#All],MATCH(C953,표5[[#All],[잉크]],0),MATCH($D$2,표5[#Headers],0)+2))</f>
        <v>0</v>
      </c>
    </row>
    <row r="954" spans="2:5" hidden="1" x14ac:dyDescent="0.3">
      <c r="B954" s="56">
        <f t="shared" si="15"/>
        <v>0</v>
      </c>
      <c r="C954" s="139" t="str">
        <f>'제품 추가'!AC951</f>
        <v>BARD</v>
      </c>
      <c r="D954" s="138">
        <f>IF($D$2="주말",INDEX(표5[#All],MATCH(C954,표5[[#All],[잉크]],0),18)+INDEX(표5[#All],MATCH(C954,표5[[#All],[잉크]],0),21),INDEX(표5[#All],MATCH(C954,표5[[#All],[잉크]],0),MATCH($D$2,표5[#Headers],0)+1))</f>
        <v>0</v>
      </c>
      <c r="E954" s="138">
        <f>IF($D$2="주말",INDEX(표5[#All],MATCH(C954,표5[[#All],[잉크]],0),19)+INDEX(표5[#All],MATCH(C954,표5[[#All],[잉크]],0),22),INDEX(표5[#All],MATCH(C954,표5[[#All],[잉크]],0),MATCH($D$2,표5[#Headers],0)+2))</f>
        <v>0</v>
      </c>
    </row>
    <row r="955" spans="2:5" hidden="1" x14ac:dyDescent="0.3">
      <c r="B955" s="56">
        <f t="shared" si="15"/>
        <v>0</v>
      </c>
      <c r="C955" s="139" t="str">
        <f>'제품 추가'!AC952</f>
        <v>YUMMI</v>
      </c>
      <c r="D955" s="138">
        <f>IF($D$2="주말",INDEX(표5[#All],MATCH(C955,표5[[#All],[잉크]],0),18)+INDEX(표5[#All],MATCH(C955,표5[[#All],[잉크]],0),21),INDEX(표5[#All],MATCH(C955,표5[[#All],[잉크]],0),MATCH($D$2,표5[#Headers],0)+1))</f>
        <v>0</v>
      </c>
      <c r="E955" s="138">
        <f>IF($D$2="주말",INDEX(표5[#All],MATCH(C955,표5[[#All],[잉크]],0),19)+INDEX(표5[#All],MATCH(C955,표5[[#All],[잉크]],0),22),INDEX(표5[#All],MATCH(C955,표5[[#All],[잉크]],0),MATCH($D$2,표5[#Headers],0)+2))</f>
        <v>0</v>
      </c>
    </row>
    <row r="956" spans="2:5" hidden="1" x14ac:dyDescent="0.3">
      <c r="B956" s="56">
        <f t="shared" si="15"/>
        <v>0</v>
      </c>
      <c r="C956" s="139" t="str">
        <f>'제품 추가'!AC953</f>
        <v>LEONA</v>
      </c>
      <c r="D956" s="138">
        <f>IF($D$2="주말",INDEX(표5[#All],MATCH(C956,표5[[#All],[잉크]],0),18)+INDEX(표5[#All],MATCH(C956,표5[[#All],[잉크]],0),21),INDEX(표5[#All],MATCH(C956,표5[[#All],[잉크]],0),MATCH($D$2,표5[#Headers],0)+1))</f>
        <v>0</v>
      </c>
      <c r="E956" s="138">
        <f>IF($D$2="주말",INDEX(표5[#All],MATCH(C956,표5[[#All],[잉크]],0),19)+INDEX(표5[#All],MATCH(C956,표5[[#All],[잉크]],0),22),INDEX(표5[#All],MATCH(C956,표5[[#All],[잉크]],0),MATCH($D$2,표5[#Headers],0)+2))</f>
        <v>0</v>
      </c>
    </row>
    <row r="957" spans="2:5" hidden="1" x14ac:dyDescent="0.3">
      <c r="B957" s="56">
        <f t="shared" si="15"/>
        <v>0</v>
      </c>
      <c r="C957" s="139" t="str">
        <f>'제품 추가'!AC954</f>
        <v>BALOTELLI</v>
      </c>
      <c r="D957" s="138">
        <f>IF($D$2="주말",INDEX(표5[#All],MATCH(C957,표5[[#All],[잉크]],0),18)+INDEX(표5[#All],MATCH(C957,표5[[#All],[잉크]],0),21),INDEX(표5[#All],MATCH(C957,표5[[#All],[잉크]],0),MATCH($D$2,표5[#Headers],0)+1))</f>
        <v>0</v>
      </c>
      <c r="E957" s="138">
        <f>IF($D$2="주말",INDEX(표5[#All],MATCH(C957,표5[[#All],[잉크]],0),19)+INDEX(표5[#All],MATCH(C957,표5[[#All],[잉크]],0),22),INDEX(표5[#All],MATCH(C957,표5[[#All],[잉크]],0),MATCH($D$2,표5[#Headers],0)+2))</f>
        <v>0</v>
      </c>
    </row>
    <row r="958" spans="2:5" x14ac:dyDescent="0.3">
      <c r="B958" s="56">
        <f t="shared" si="15"/>
        <v>0</v>
      </c>
      <c r="C958" s="139" t="str">
        <f>'제품 추가'!AC475</f>
        <v>SIERRA</v>
      </c>
      <c r="D958" s="138">
        <f>IF($D$2="주말",INDEX(표5[#All],MATCH(C958,표5[[#All],[잉크]],0),18)+INDEX(표5[#All],MATCH(C958,표5[[#All],[잉크]],0),21),INDEX(표5[#All],MATCH(C958,표5[[#All],[잉크]],0),MATCH($D$2,표5[#Headers],0)+1))</f>
        <v>0</v>
      </c>
      <c r="E958" s="138">
        <f>IF($D$2="주말",INDEX(표5[#All],MATCH(C958,표5[[#All],[잉크]],0),19)+INDEX(표5[#All],MATCH(C958,표5[[#All],[잉크]],0),22),INDEX(표5[#All],MATCH(C958,표5[[#All],[잉크]],0),MATCH($D$2,표5[#Headers],0)+2))</f>
        <v>0</v>
      </c>
    </row>
    <row r="959" spans="2:5" hidden="1" x14ac:dyDescent="0.3">
      <c r="B959" s="56">
        <f t="shared" si="15"/>
        <v>0</v>
      </c>
      <c r="C959" s="139" t="str">
        <f>'제품 추가'!AC956</f>
        <v>CAICEDO</v>
      </c>
      <c r="D959" s="138">
        <f>IF($D$2="주말",INDEX(표5[#All],MATCH(C959,표5[[#All],[잉크]],0),18)+INDEX(표5[#All],MATCH(C959,표5[[#All],[잉크]],0),21),INDEX(표5[#All],MATCH(C959,표5[[#All],[잉크]],0),MATCH($D$2,표5[#Headers],0)+1))</f>
        <v>0</v>
      </c>
      <c r="E959" s="138">
        <f>IF($D$2="주말",INDEX(표5[#All],MATCH(C959,표5[[#All],[잉크]],0),19)+INDEX(표5[#All],MATCH(C959,표5[[#All],[잉크]],0),22),INDEX(표5[#All],MATCH(C959,표5[[#All],[잉크]],0),MATCH($D$2,표5[#Headers],0)+2))</f>
        <v>0</v>
      </c>
    </row>
    <row r="960" spans="2:5" x14ac:dyDescent="0.3">
      <c r="B960" s="56">
        <f t="shared" si="15"/>
        <v>0</v>
      </c>
      <c r="C960" s="139" t="str">
        <f>'제품 추가'!AC1054</f>
        <v>SILTWOOD</v>
      </c>
      <c r="D960" s="138">
        <f>IF($D$2="주말",INDEX(표5[#All],MATCH(C960,표5[[#All],[잉크]],0),18)+INDEX(표5[#All],MATCH(C960,표5[[#All],[잉크]],0),21),INDEX(표5[#All],MATCH(C960,표5[[#All],[잉크]],0),MATCH($D$2,표5[#Headers],0)+1))</f>
        <v>0</v>
      </c>
      <c r="E960" s="138">
        <f>IF($D$2="주말",INDEX(표5[#All],MATCH(C960,표5[[#All],[잉크]],0),19)+INDEX(표5[#All],MATCH(C960,표5[[#All],[잉크]],0),22),INDEX(표5[#All],MATCH(C960,표5[[#All],[잉크]],0),MATCH($D$2,표5[#Headers],0)+2))</f>
        <v>0</v>
      </c>
    </row>
    <row r="961" spans="2:5" hidden="1" x14ac:dyDescent="0.3">
      <c r="B961" s="56">
        <f t="shared" si="15"/>
        <v>2</v>
      </c>
      <c r="C961" s="139" t="str">
        <f>'제품 추가'!AC958</f>
        <v>ELISE</v>
      </c>
      <c r="D961" s="138">
        <f>IF($D$2="주말",INDEX(표5[#All],MATCH(C961,표5[[#All],[잉크]],0),18)+INDEX(표5[#All],MATCH(C961,표5[[#All],[잉크]],0),21),INDEX(표5[#All],MATCH(C961,표5[[#All],[잉크]],0),MATCH($D$2,표5[#Headers],0)+1))</f>
        <v>0</v>
      </c>
      <c r="E961" s="138">
        <f>IF($D$2="주말",INDEX(표5[#All],MATCH(C961,표5[[#All],[잉크]],0),19)+INDEX(표5[#All],MATCH(C961,표5[[#All],[잉크]],0),22),INDEX(표5[#All],MATCH(C961,표5[[#All],[잉크]],0),MATCH($D$2,표5[#Headers],0)+2))</f>
        <v>2</v>
      </c>
    </row>
    <row r="962" spans="2:5" hidden="1" x14ac:dyDescent="0.3">
      <c r="B962" s="56">
        <f t="shared" si="15"/>
        <v>2</v>
      </c>
      <c r="C962" s="139" t="str">
        <f>'제품 추가'!AC959</f>
        <v>AHRI</v>
      </c>
      <c r="D962" s="138">
        <f>IF($D$2="주말",INDEX(표5[#All],MATCH(C962,표5[[#All],[잉크]],0),18)+INDEX(표5[#All],MATCH(C962,표5[[#All],[잉크]],0),21),INDEX(표5[#All],MATCH(C962,표5[[#All],[잉크]],0),MATCH($D$2,표5[#Headers],0)+1))</f>
        <v>0</v>
      </c>
      <c r="E962" s="138">
        <f>IF($D$2="주말",INDEX(표5[#All],MATCH(C962,표5[[#All],[잉크]],0),19)+INDEX(표5[#All],MATCH(C962,표5[[#All],[잉크]],0),22),INDEX(표5[#All],MATCH(C962,표5[[#All],[잉크]],0),MATCH($D$2,표5[#Headers],0)+2))</f>
        <v>2</v>
      </c>
    </row>
    <row r="963" spans="2:5" hidden="1" x14ac:dyDescent="0.3">
      <c r="B963" s="56">
        <f t="shared" si="15"/>
        <v>0</v>
      </c>
      <c r="C963" s="139" t="str">
        <f>'제품 추가'!AC960</f>
        <v>NIDALEE</v>
      </c>
      <c r="D963" s="138">
        <f>IF($D$2="주말",INDEX(표5[#All],MATCH(C963,표5[[#All],[잉크]],0),18)+INDEX(표5[#All],MATCH(C963,표5[[#All],[잉크]],0),21),INDEX(표5[#All],MATCH(C963,표5[[#All],[잉크]],0),MATCH($D$2,표5[#Headers],0)+1))</f>
        <v>0</v>
      </c>
      <c r="E963" s="138">
        <f>IF($D$2="주말",INDEX(표5[#All],MATCH(C963,표5[[#All],[잉크]],0),19)+INDEX(표5[#All],MATCH(C963,표5[[#All],[잉크]],0),22),INDEX(표5[#All],MATCH(C963,표5[[#All],[잉크]],0),MATCH($D$2,표5[#Headers],0)+2))</f>
        <v>0</v>
      </c>
    </row>
    <row r="964" spans="2:5" hidden="1" x14ac:dyDescent="0.3">
      <c r="B964" s="56">
        <f t="shared" si="15"/>
        <v>0</v>
      </c>
      <c r="C964" s="139" t="str">
        <f>'제품 추가'!AC961</f>
        <v>JAIS</v>
      </c>
      <c r="D964" s="138">
        <f>IF($D$2="주말",INDEX(표5[#All],MATCH(C964,표5[[#All],[잉크]],0),18)+INDEX(표5[#All],MATCH(C964,표5[[#All],[잉크]],0),21),INDEX(표5[#All],MATCH(C964,표5[[#All],[잉크]],0),MATCH($D$2,표5[#Headers],0)+1))</f>
        <v>0</v>
      </c>
      <c r="E964" s="138">
        <f>IF($D$2="주말",INDEX(표5[#All],MATCH(C964,표5[[#All],[잉크]],0),19)+INDEX(표5[#All],MATCH(C964,표5[[#All],[잉크]],0),22),INDEX(표5[#All],MATCH(C964,표5[[#All],[잉크]],0),MATCH($D$2,표5[#Headers],0)+2))</f>
        <v>0</v>
      </c>
    </row>
    <row r="965" spans="2:5" hidden="1" x14ac:dyDescent="0.3">
      <c r="B965" s="56">
        <f t="shared" si="15"/>
        <v>0</v>
      </c>
      <c r="C965" s="139" t="str">
        <f>'제품 추가'!AC962</f>
        <v>JJAS</v>
      </c>
      <c r="D965" s="138">
        <f>IF($D$2="주말",INDEX(표5[#All],MATCH(C965,표5[[#All],[잉크]],0),18)+INDEX(표5[#All],MATCH(C965,표5[[#All],[잉크]],0),21),INDEX(표5[#All],MATCH(C965,표5[[#All],[잉크]],0),MATCH($D$2,표5[#Headers],0)+1))</f>
        <v>0</v>
      </c>
      <c r="E965" s="138">
        <f>IF($D$2="주말",INDEX(표5[#All],MATCH(C965,표5[[#All],[잉크]],0),19)+INDEX(표5[#All],MATCH(C965,표5[[#All],[잉크]],0),22),INDEX(표5[#All],MATCH(C965,표5[[#All],[잉크]],0),MATCH($D$2,표5[#Headers],0)+2))</f>
        <v>0</v>
      </c>
    </row>
    <row r="966" spans="2:5" hidden="1" x14ac:dyDescent="0.3">
      <c r="B966" s="56">
        <f t="shared" si="15"/>
        <v>0</v>
      </c>
      <c r="C966" s="139" t="str">
        <f>'제품 추가'!AC963</f>
        <v>ENENE</v>
      </c>
      <c r="D966" s="138">
        <f>IF($D$2="주말",INDEX(표5[#All],MATCH(C966,표5[[#All],[잉크]],0),18)+INDEX(표5[#All],MATCH(C966,표5[[#All],[잉크]],0),21),INDEX(표5[#All],MATCH(C966,표5[[#All],[잉크]],0),MATCH($D$2,표5[#Headers],0)+1))</f>
        <v>0</v>
      </c>
      <c r="E966" s="138">
        <f>IF($D$2="주말",INDEX(표5[#All],MATCH(C966,표5[[#All],[잉크]],0),19)+INDEX(표5[#All],MATCH(C966,표5[[#All],[잉크]],0),22),INDEX(표5[#All],MATCH(C966,표5[[#All],[잉크]],0),MATCH($D$2,표5[#Headers],0)+2))</f>
        <v>0</v>
      </c>
    </row>
    <row r="967" spans="2:5" hidden="1" x14ac:dyDescent="0.3">
      <c r="B967" s="56">
        <f t="shared" si="15"/>
        <v>0</v>
      </c>
      <c r="C967" s="139" t="str">
        <f>'제품 추가'!AC964</f>
        <v>TABAC</v>
      </c>
      <c r="D967" s="138">
        <f>IF($D$2="주말",INDEX(표5[#All],MATCH(C967,표5[[#All],[잉크]],0),18)+INDEX(표5[#All],MATCH(C967,표5[[#All],[잉크]],0),21),INDEX(표5[#All],MATCH(C967,표5[[#All],[잉크]],0),MATCH($D$2,표5[#Headers],0)+1))</f>
        <v>0</v>
      </c>
      <c r="E967" s="138">
        <f>IF($D$2="주말",INDEX(표5[#All],MATCH(C967,표5[[#All],[잉크]],0),19)+INDEX(표5[#All],MATCH(C967,표5[[#All],[잉크]],0),22),INDEX(표5[#All],MATCH(C967,표5[[#All],[잉크]],0),MATCH($D$2,표5[#Headers],0)+2))</f>
        <v>0</v>
      </c>
    </row>
    <row r="968" spans="2:5" hidden="1" x14ac:dyDescent="0.3">
      <c r="B968" s="56">
        <f t="shared" si="15"/>
        <v>1</v>
      </c>
      <c r="C968" s="139" t="str">
        <f>'제품 추가'!AC965</f>
        <v>FALUN</v>
      </c>
      <c r="D968" s="138">
        <f>IF($D$2="주말",INDEX(표5[#All],MATCH(C968,표5[[#All],[잉크]],0),18)+INDEX(표5[#All],MATCH(C968,표5[[#All],[잉크]],0),21),INDEX(표5[#All],MATCH(C968,표5[[#All],[잉크]],0),MATCH($D$2,표5[#Headers],0)+1))</f>
        <v>0</v>
      </c>
      <c r="E968" s="138">
        <f>IF($D$2="주말",INDEX(표5[#All],MATCH(C968,표5[[#All],[잉크]],0),19)+INDEX(표5[#All],MATCH(C968,표5[[#All],[잉크]],0),22),INDEX(표5[#All],MATCH(C968,표5[[#All],[잉크]],0),MATCH($D$2,표5[#Headers],0)+2))</f>
        <v>1</v>
      </c>
    </row>
    <row r="969" spans="2:5" hidden="1" x14ac:dyDescent="0.3">
      <c r="B969" s="56">
        <f t="shared" si="15"/>
        <v>1</v>
      </c>
      <c r="C969" s="139" t="str">
        <f>'제품 추가'!AC966</f>
        <v>NACARAT</v>
      </c>
      <c r="D969" s="138">
        <f>IF($D$2="주말",INDEX(표5[#All],MATCH(C969,표5[[#All],[잉크]],0),18)+INDEX(표5[#All],MATCH(C969,표5[[#All],[잉크]],0),21),INDEX(표5[#All],MATCH(C969,표5[[#All],[잉크]],0),MATCH($D$2,표5[#Headers],0)+1))</f>
        <v>0</v>
      </c>
      <c r="E969" s="138">
        <f>IF($D$2="주말",INDEX(표5[#All],MATCH(C969,표5[[#All],[잉크]],0),19)+INDEX(표5[#All],MATCH(C969,표5[[#All],[잉크]],0),22),INDEX(표5[#All],MATCH(C969,표5[[#All],[잉크]],0),MATCH($D$2,표5[#Headers],0)+2))</f>
        <v>1</v>
      </c>
    </row>
    <row r="970" spans="2:5" hidden="1" x14ac:dyDescent="0.3">
      <c r="B970" s="56">
        <f t="shared" si="15"/>
        <v>1</v>
      </c>
      <c r="C970" s="139" t="str">
        <f>'제품 추가'!AC967</f>
        <v>FRAISE</v>
      </c>
      <c r="D970" s="138">
        <f>IF($D$2="주말",INDEX(표5[#All],MATCH(C970,표5[[#All],[잉크]],0),18)+INDEX(표5[#All],MATCH(C970,표5[[#All],[잉크]],0),21),INDEX(표5[#All],MATCH(C970,표5[[#All],[잉크]],0),MATCH($D$2,표5[#Headers],0)+1))</f>
        <v>0</v>
      </c>
      <c r="E970" s="138">
        <f>IF($D$2="주말",INDEX(표5[#All],MATCH(C970,표5[[#All],[잉크]],0),19)+INDEX(표5[#All],MATCH(C970,표5[[#All],[잉크]],0),22),INDEX(표5[#All],MATCH(C970,표5[[#All],[잉크]],0),MATCH($D$2,표5[#Headers],0)+2))</f>
        <v>1</v>
      </c>
    </row>
    <row r="971" spans="2:5" hidden="1" x14ac:dyDescent="0.3">
      <c r="B971" s="56">
        <f t="shared" si="15"/>
        <v>0</v>
      </c>
      <c r="C971" s="139" t="str">
        <f>'제품 추가'!AC968</f>
        <v>SILCO</v>
      </c>
      <c r="D971" s="138">
        <f>IF($D$2="주말",INDEX(표5[#All],MATCH(C971,표5[[#All],[잉크]],0),18)+INDEX(표5[#All],MATCH(C971,표5[[#All],[잉크]],0),21),INDEX(표5[#All],MATCH(C971,표5[[#All],[잉크]],0),MATCH($D$2,표5[#Headers],0)+1))</f>
        <v>0</v>
      </c>
      <c r="E971" s="138">
        <f>IF($D$2="주말",INDEX(표5[#All],MATCH(C971,표5[[#All],[잉크]],0),19)+INDEX(표5[#All],MATCH(C971,표5[[#All],[잉크]],0),22),INDEX(표5[#All],MATCH(C971,표5[[#All],[잉크]],0),MATCH($D$2,표5[#Headers],0)+2))</f>
        <v>0</v>
      </c>
    </row>
    <row r="972" spans="2:5" hidden="1" x14ac:dyDescent="0.3">
      <c r="B972" s="56">
        <f t="shared" si="15"/>
        <v>0</v>
      </c>
      <c r="C972" s="139" t="str">
        <f>'제품 추가'!AC969</f>
        <v>SEVIKA</v>
      </c>
      <c r="D972" s="138">
        <f>IF($D$2="주말",INDEX(표5[#All],MATCH(C972,표5[[#All],[잉크]],0),18)+INDEX(표5[#All],MATCH(C972,표5[[#All],[잉크]],0),21),INDEX(표5[#All],MATCH(C972,표5[[#All],[잉크]],0),MATCH($D$2,표5[#Headers],0)+1))</f>
        <v>0</v>
      </c>
      <c r="E972" s="138">
        <f>IF($D$2="주말",INDEX(표5[#All],MATCH(C972,표5[[#All],[잉크]],0),19)+INDEX(표5[#All],MATCH(C972,표5[[#All],[잉크]],0),22),INDEX(표5[#All],MATCH(C972,표5[[#All],[잉크]],0),MATCH($D$2,표5[#Headers],0)+2))</f>
        <v>0</v>
      </c>
    </row>
    <row r="973" spans="2:5" hidden="1" x14ac:dyDescent="0.3">
      <c r="B973" s="56">
        <f t="shared" si="15"/>
        <v>0</v>
      </c>
      <c r="C973" s="139" t="str">
        <f>'제품 추가'!AC970</f>
        <v>LISSE</v>
      </c>
      <c r="D973" s="138">
        <f>IF($D$2="주말",INDEX(표5[#All],MATCH(C973,표5[[#All],[잉크]],0),18)+INDEX(표5[#All],MATCH(C973,표5[[#All],[잉크]],0),21),INDEX(표5[#All],MATCH(C973,표5[[#All],[잉크]],0),MATCH($D$2,표5[#Headers],0)+1))</f>
        <v>0</v>
      </c>
      <c r="E973" s="138">
        <f>IF($D$2="주말",INDEX(표5[#All],MATCH(C973,표5[[#All],[잉크]],0),19)+INDEX(표5[#All],MATCH(C973,표5[[#All],[잉크]],0),22),INDEX(표5[#All],MATCH(C973,표5[[#All],[잉크]],0),MATCH($D$2,표5[#Headers],0)+2))</f>
        <v>0</v>
      </c>
    </row>
    <row r="974" spans="2:5" hidden="1" x14ac:dyDescent="0.3">
      <c r="B974" s="56">
        <f t="shared" si="15"/>
        <v>0</v>
      </c>
      <c r="C974" s="139" t="str">
        <f>'제품 추가'!AC971</f>
        <v>MASTIC</v>
      </c>
      <c r="D974" s="138">
        <f>IF($D$2="주말",INDEX(표5[#All],MATCH(C974,표5[[#All],[잉크]],0),18)+INDEX(표5[#All],MATCH(C974,표5[[#All],[잉크]],0),21),INDEX(표5[#All],MATCH(C974,표5[[#All],[잉크]],0),MATCH($D$2,표5[#Headers],0)+1))</f>
        <v>0</v>
      </c>
      <c r="E974" s="138">
        <f>IF($D$2="주말",INDEX(표5[#All],MATCH(C974,표5[[#All],[잉크]],0),19)+INDEX(표5[#All],MATCH(C974,표5[[#All],[잉크]],0),22),INDEX(표5[#All],MATCH(C974,표5[[#All],[잉크]],0),MATCH($D$2,표5[#Headers],0)+2))</f>
        <v>0</v>
      </c>
    </row>
    <row r="975" spans="2:5" hidden="1" x14ac:dyDescent="0.3">
      <c r="B975" s="56">
        <f t="shared" si="15"/>
        <v>0</v>
      </c>
      <c r="C975" s="139" t="str">
        <f>'제품 추가'!AC972</f>
        <v>NOISETTE</v>
      </c>
      <c r="D975" s="138">
        <f>IF($D$2="주말",INDEX(표5[#All],MATCH(C975,표5[[#All],[잉크]],0),18)+INDEX(표5[#All],MATCH(C975,표5[[#All],[잉크]],0),21),INDEX(표5[#All],MATCH(C975,표5[[#All],[잉크]],0),MATCH($D$2,표5[#Headers],0)+1))</f>
        <v>0</v>
      </c>
      <c r="E975" s="138">
        <f>IF($D$2="주말",INDEX(표5[#All],MATCH(C975,표5[[#All],[잉크]],0),19)+INDEX(표5[#All],MATCH(C975,표5[[#All],[잉크]],0),22),INDEX(표5[#All],MATCH(C975,표5[[#All],[잉크]],0),MATCH($D$2,표5[#Headers],0)+2))</f>
        <v>0</v>
      </c>
    </row>
    <row r="976" spans="2:5" hidden="1" x14ac:dyDescent="0.3">
      <c r="B976" s="56">
        <f t="shared" ref="B976:B1039" si="16">IFERROR(SUM(D976:E976),0)</f>
        <v>0</v>
      </c>
      <c r="C976" s="139" t="str">
        <f>'제품 추가'!AC973</f>
        <v>OBSIDIAN</v>
      </c>
      <c r="D976" s="138">
        <f>IF($D$2="주말",INDEX(표5[#All],MATCH(C976,표5[[#All],[잉크]],0),18)+INDEX(표5[#All],MATCH(C976,표5[[#All],[잉크]],0),21),INDEX(표5[#All],MATCH(C976,표5[[#All],[잉크]],0),MATCH($D$2,표5[#Headers],0)+1))</f>
        <v>0</v>
      </c>
      <c r="E976" s="138">
        <f>IF($D$2="주말",INDEX(표5[#All],MATCH(C976,표5[[#All],[잉크]],0),19)+INDEX(표5[#All],MATCH(C976,표5[[#All],[잉크]],0),22),INDEX(표5[#All],MATCH(C976,표5[[#All],[잉크]],0),MATCH($D$2,표5[#Headers],0)+2))</f>
        <v>0</v>
      </c>
    </row>
    <row r="977" spans="2:5" hidden="1" x14ac:dyDescent="0.3">
      <c r="B977" s="56">
        <f t="shared" si="16"/>
        <v>0</v>
      </c>
      <c r="C977" s="139" t="str">
        <f>'제품 추가'!AC974</f>
        <v>MERLOT</v>
      </c>
      <c r="D977" s="138">
        <f>IF($D$2="주말",INDEX(표5[#All],MATCH(C977,표5[[#All],[잉크]],0),18)+INDEX(표5[#All],MATCH(C977,표5[[#All],[잉크]],0),21),INDEX(표5[#All],MATCH(C977,표5[[#All],[잉크]],0),MATCH($D$2,표5[#Headers],0)+1))</f>
        <v>0</v>
      </c>
      <c r="E977" s="138">
        <f>IF($D$2="주말",INDEX(표5[#All],MATCH(C977,표5[[#All],[잉크]],0),19)+INDEX(표5[#All],MATCH(C977,표5[[#All],[잉크]],0),22),INDEX(표5[#All],MATCH(C977,표5[[#All],[잉크]],0),MATCH($D$2,표5[#Headers],0)+2))</f>
        <v>0</v>
      </c>
    </row>
    <row r="978" spans="2:5" hidden="1" x14ac:dyDescent="0.3">
      <c r="B978" s="56">
        <f t="shared" si="16"/>
        <v>0</v>
      </c>
      <c r="C978" s="139" t="str">
        <f>'제품 추가'!AC975</f>
        <v>NETO</v>
      </c>
      <c r="D978" s="138">
        <f>IF($D$2="주말",INDEX(표5[#All],MATCH(C978,표5[[#All],[잉크]],0),18)+INDEX(표5[#All],MATCH(C978,표5[[#All],[잉크]],0),21),INDEX(표5[#All],MATCH(C978,표5[[#All],[잉크]],0),MATCH($D$2,표5[#Headers],0)+1))</f>
        <v>0</v>
      </c>
      <c r="E978" s="138">
        <f>IF($D$2="주말",INDEX(표5[#All],MATCH(C978,표5[[#All],[잉크]],0),19)+INDEX(표5[#All],MATCH(C978,표5[[#All],[잉크]],0),22),INDEX(표5[#All],MATCH(C978,표5[[#All],[잉크]],0),MATCH($D$2,표5[#Headers],0)+2))</f>
        <v>0</v>
      </c>
    </row>
    <row r="979" spans="2:5" hidden="1" x14ac:dyDescent="0.3">
      <c r="B979" s="56">
        <f t="shared" si="16"/>
        <v>0</v>
      </c>
      <c r="C979" s="139" t="str">
        <f>'제품 추가'!AC976</f>
        <v>VENDER</v>
      </c>
      <c r="D979" s="138">
        <f>IF($D$2="주말",INDEX(표5[#All],MATCH(C979,표5[[#All],[잉크]],0),18)+INDEX(표5[#All],MATCH(C979,표5[[#All],[잉크]],0),21),INDEX(표5[#All],MATCH(C979,표5[[#All],[잉크]],0),MATCH($D$2,표5[#Headers],0)+1))</f>
        <v>0</v>
      </c>
      <c r="E979" s="138">
        <f>IF($D$2="주말",INDEX(표5[#All],MATCH(C979,표5[[#All],[잉크]],0),19)+INDEX(표5[#All],MATCH(C979,표5[[#All],[잉크]],0),22),INDEX(표5[#All],MATCH(C979,표5[[#All],[잉크]],0),MATCH($D$2,표5[#Headers],0)+2))</f>
        <v>0</v>
      </c>
    </row>
    <row r="980" spans="2:5" hidden="1" x14ac:dyDescent="0.3">
      <c r="B980" s="56">
        <f t="shared" si="16"/>
        <v>0</v>
      </c>
      <c r="C980" s="139" t="str">
        <f>'제품 추가'!AC977</f>
        <v>VICARIO</v>
      </c>
      <c r="D980" s="138">
        <f>IF($D$2="주말",INDEX(표5[#All],MATCH(C980,표5[[#All],[잉크]],0),18)+INDEX(표5[#All],MATCH(C980,표5[[#All],[잉크]],0),21),INDEX(표5[#All],MATCH(C980,표5[[#All],[잉크]],0),MATCH($D$2,표5[#Headers],0)+1))</f>
        <v>0</v>
      </c>
      <c r="E980" s="138">
        <f>IF($D$2="주말",INDEX(표5[#All],MATCH(C980,표5[[#All],[잉크]],0),19)+INDEX(표5[#All],MATCH(C980,표5[[#All],[잉크]],0),22),INDEX(표5[#All],MATCH(C980,표5[[#All],[잉크]],0),MATCH($D$2,표5[#Headers],0)+2))</f>
        <v>0</v>
      </c>
    </row>
    <row r="981" spans="2:5" hidden="1" x14ac:dyDescent="0.3">
      <c r="B981" s="56">
        <f t="shared" si="16"/>
        <v>0</v>
      </c>
      <c r="C981" s="139" t="str">
        <f>'제품 추가'!AC978</f>
        <v>BISSOUMA</v>
      </c>
      <c r="D981" s="138">
        <f>IF($D$2="주말",INDEX(표5[#All],MATCH(C981,표5[[#All],[잉크]],0),18)+INDEX(표5[#All],MATCH(C981,표5[[#All],[잉크]],0),21),INDEX(표5[#All],MATCH(C981,표5[[#All],[잉크]],0),MATCH($D$2,표5[#Headers],0)+1))</f>
        <v>0</v>
      </c>
      <c r="E981" s="138">
        <f>IF($D$2="주말",INDEX(표5[#All],MATCH(C981,표5[[#All],[잉크]],0),19)+INDEX(표5[#All],MATCH(C981,표5[[#All],[잉크]],0),22),INDEX(표5[#All],MATCH(C981,표5[[#All],[잉크]],0),MATCH($D$2,표5[#Headers],0)+2))</f>
        <v>0</v>
      </c>
    </row>
    <row r="982" spans="2:5" hidden="1" x14ac:dyDescent="0.3">
      <c r="B982" s="56">
        <f t="shared" si="16"/>
        <v>1</v>
      </c>
      <c r="C982" s="139" t="str">
        <f>'제품 추가'!AC979</f>
        <v>RASHFORD</v>
      </c>
      <c r="D982" s="138">
        <f>IF($D$2="주말",INDEX(표5[#All],MATCH(C982,표5[[#All],[잉크]],0),18)+INDEX(표5[#All],MATCH(C982,표5[[#All],[잉크]],0),21),INDEX(표5[#All],MATCH(C982,표5[[#All],[잉크]],0),MATCH($D$2,표5[#Headers],0)+1))</f>
        <v>0</v>
      </c>
      <c r="E982" s="138">
        <f>IF($D$2="주말",INDEX(표5[#All],MATCH(C982,표5[[#All],[잉크]],0),19)+INDEX(표5[#All],MATCH(C982,표5[[#All],[잉크]],0),22),INDEX(표5[#All],MATCH(C982,표5[[#All],[잉크]],0),MATCH($D$2,표5[#Headers],0)+2))</f>
        <v>1</v>
      </c>
    </row>
    <row r="983" spans="2:5" hidden="1" x14ac:dyDescent="0.3">
      <c r="B983" s="56">
        <f t="shared" si="16"/>
        <v>2</v>
      </c>
      <c r="C983" s="139" t="str">
        <f>'제품 추가'!AC980</f>
        <v>GREASE</v>
      </c>
      <c r="D983" s="138">
        <f>IF($D$2="주말",INDEX(표5[#All],MATCH(C983,표5[[#All],[잉크]],0),18)+INDEX(표5[#All],MATCH(C983,표5[[#All],[잉크]],0),21),INDEX(표5[#All],MATCH(C983,표5[[#All],[잉크]],0),MATCH($D$2,표5[#Headers],0)+1))</f>
        <v>0</v>
      </c>
      <c r="E983" s="138">
        <f>IF($D$2="주말",INDEX(표5[#All],MATCH(C983,표5[[#All],[잉크]],0),19)+INDEX(표5[#All],MATCH(C983,표5[[#All],[잉크]],0),22),INDEX(표5[#All],MATCH(C983,표5[[#All],[잉크]],0),MATCH($D$2,표5[#Headers],0)+2))</f>
        <v>2</v>
      </c>
    </row>
    <row r="984" spans="2:5" hidden="1" x14ac:dyDescent="0.3">
      <c r="B984" s="56">
        <f t="shared" si="16"/>
        <v>2</v>
      </c>
      <c r="C984" s="139" t="str">
        <f>'제품 추가'!AC981</f>
        <v>NOG</v>
      </c>
      <c r="D984" s="138">
        <f>IF($D$2="주말",INDEX(표5[#All],MATCH(C984,표5[[#All],[잉크]],0),18)+INDEX(표5[#All],MATCH(C984,표5[[#All],[잉크]],0),21),INDEX(표5[#All],MATCH(C984,표5[[#All],[잉크]],0),MATCH($D$2,표5[#Headers],0)+1))</f>
        <v>0</v>
      </c>
      <c r="E984" s="138">
        <f>IF($D$2="주말",INDEX(표5[#All],MATCH(C984,표5[[#All],[잉크]],0),19)+INDEX(표5[#All],MATCH(C984,표5[[#All],[잉크]],0),22),INDEX(표5[#All],MATCH(C984,표5[[#All],[잉크]],0),MATCH($D$2,표5[#Headers],0)+2))</f>
        <v>2</v>
      </c>
    </row>
    <row r="985" spans="2:5" hidden="1" x14ac:dyDescent="0.3">
      <c r="B985" s="56">
        <f t="shared" si="16"/>
        <v>0</v>
      </c>
      <c r="C985" s="139" t="str">
        <f>'제품 추가'!AC982</f>
        <v>SNACK</v>
      </c>
      <c r="D985" s="138">
        <f>IF($D$2="주말",INDEX(표5[#All],MATCH(C985,표5[[#All],[잉크]],0),18)+INDEX(표5[#All],MATCH(C985,표5[[#All],[잉크]],0),21),INDEX(표5[#All],MATCH(C985,표5[[#All],[잉크]],0),MATCH($D$2,표5[#Headers],0)+1))</f>
        <v>0</v>
      </c>
      <c r="E985" s="138">
        <f>IF($D$2="주말",INDEX(표5[#All],MATCH(C985,표5[[#All],[잉크]],0),19)+INDEX(표5[#All],MATCH(C985,표5[[#All],[잉크]],0),22),INDEX(표5[#All],MATCH(C985,표5[[#All],[잉크]],0),MATCH($D$2,표5[#Headers],0)+2))</f>
        <v>0</v>
      </c>
    </row>
    <row r="986" spans="2:5" hidden="1" x14ac:dyDescent="0.3">
      <c r="B986" s="56">
        <f t="shared" si="16"/>
        <v>0</v>
      </c>
      <c r="C986" s="139" t="str">
        <f>'제품 추가'!AC983</f>
        <v>ROCHER</v>
      </c>
      <c r="D986" s="138">
        <f>IF($D$2="주말",INDEX(표5[#All],MATCH(C986,표5[[#All],[잉크]],0),18)+INDEX(표5[#All],MATCH(C986,표5[[#All],[잉크]],0),21),INDEX(표5[#All],MATCH(C986,표5[[#All],[잉크]],0),MATCH($D$2,표5[#Headers],0)+1))</f>
        <v>0</v>
      </c>
      <c r="E986" s="138">
        <f>IF($D$2="주말",INDEX(표5[#All],MATCH(C986,표5[[#All],[잉크]],0),19)+INDEX(표5[#All],MATCH(C986,표5[[#All],[잉크]],0),22),INDEX(표5[#All],MATCH(C986,표5[[#All],[잉크]],0),MATCH($D$2,표5[#Headers],0)+2))</f>
        <v>0</v>
      </c>
    </row>
    <row r="987" spans="2:5" hidden="1" x14ac:dyDescent="0.3">
      <c r="B987" s="56">
        <f t="shared" si="16"/>
        <v>0</v>
      </c>
      <c r="C987" s="139" t="str">
        <f>'제품 추가'!AC984</f>
        <v>GOMME</v>
      </c>
      <c r="D987" s="138">
        <f>IF($D$2="주말",INDEX(표5[#All],MATCH(C987,표5[[#All],[잉크]],0),18)+INDEX(표5[#All],MATCH(C987,표5[[#All],[잉크]],0),21),INDEX(표5[#All],MATCH(C987,표5[[#All],[잉크]],0),MATCH($D$2,표5[#Headers],0)+1))</f>
        <v>0</v>
      </c>
      <c r="E987" s="138">
        <f>IF($D$2="주말",INDEX(표5[#All],MATCH(C987,표5[[#All],[잉크]],0),19)+INDEX(표5[#All],MATCH(C987,표5[[#All],[잉크]],0),22),INDEX(표5[#All],MATCH(C987,표5[[#All],[잉크]],0),MATCH($D$2,표5[#Headers],0)+2))</f>
        <v>0</v>
      </c>
    </row>
    <row r="988" spans="2:5" hidden="1" x14ac:dyDescent="0.3">
      <c r="B988" s="56">
        <f t="shared" si="16"/>
        <v>0</v>
      </c>
      <c r="C988" s="139" t="str">
        <f>'제품 추가'!AC985</f>
        <v>ROUX</v>
      </c>
      <c r="D988" s="138">
        <f>IF($D$2="주말",INDEX(표5[#All],MATCH(C988,표5[[#All],[잉크]],0),18)+INDEX(표5[#All],MATCH(C988,표5[[#All],[잉크]],0),21),INDEX(표5[#All],MATCH(C988,표5[[#All],[잉크]],0),MATCH($D$2,표5[#Headers],0)+1))</f>
        <v>0</v>
      </c>
      <c r="E988" s="138">
        <f>IF($D$2="주말",INDEX(표5[#All],MATCH(C988,표5[[#All],[잉크]],0),19)+INDEX(표5[#All],MATCH(C988,표5[[#All],[잉크]],0),22),INDEX(표5[#All],MATCH(C988,표5[[#All],[잉크]],0),MATCH($D$2,표5[#Headers],0)+2))</f>
        <v>0</v>
      </c>
    </row>
    <row r="989" spans="2:5" hidden="1" x14ac:dyDescent="0.3">
      <c r="B989" s="56">
        <f t="shared" si="16"/>
        <v>0</v>
      </c>
      <c r="C989" s="139" t="str">
        <f>'제품 추가'!AC986</f>
        <v>KANTE</v>
      </c>
      <c r="D989" s="138">
        <f>IF($D$2="주말",INDEX(표5[#All],MATCH(C989,표5[[#All],[잉크]],0),18)+INDEX(표5[#All],MATCH(C989,표5[[#All],[잉크]],0),21),INDEX(표5[#All],MATCH(C989,표5[[#All],[잉크]],0),MATCH($D$2,표5[#Headers],0)+1))</f>
        <v>0</v>
      </c>
      <c r="E989" s="138">
        <f>IF($D$2="주말",INDEX(표5[#All],MATCH(C989,표5[[#All],[잉크]],0),19)+INDEX(표5[#All],MATCH(C989,표5[[#All],[잉크]],0),22),INDEX(표5[#All],MATCH(C989,표5[[#All],[잉크]],0),MATCH($D$2,표5[#Headers],0)+2))</f>
        <v>0</v>
      </c>
    </row>
    <row r="990" spans="2:5" x14ac:dyDescent="0.3">
      <c r="B990" s="56">
        <f t="shared" si="16"/>
        <v>0</v>
      </c>
      <c r="C990" s="139" t="str">
        <f>'제품 추가'!AC488</f>
        <v>SONY</v>
      </c>
      <c r="D990" s="138">
        <f>IF($D$2="주말",INDEX(표5[#All],MATCH(C990,표5[[#All],[잉크]],0),18)+INDEX(표5[#All],MATCH(C990,표5[[#All],[잉크]],0),21),INDEX(표5[#All],MATCH(C990,표5[[#All],[잉크]],0),MATCH($D$2,표5[#Headers],0)+1))</f>
        <v>0</v>
      </c>
      <c r="E990" s="138">
        <f>IF($D$2="주말",INDEX(표5[#All],MATCH(C990,표5[[#All],[잉크]],0),19)+INDEX(표5[#All],MATCH(C990,표5[[#All],[잉크]],0),22),INDEX(표5[#All],MATCH(C990,표5[[#All],[잉크]],0),MATCH($D$2,표5[#Headers],0)+2))</f>
        <v>0</v>
      </c>
    </row>
    <row r="991" spans="2:5" hidden="1" x14ac:dyDescent="0.3">
      <c r="B991" s="56">
        <f t="shared" si="16"/>
        <v>0</v>
      </c>
      <c r="C991" s="139" t="str">
        <f>'제품 추가'!AC511</f>
        <v>TAFFY</v>
      </c>
      <c r="D991" s="138">
        <f>IF($D$2="주말",INDEX(표5[#All],MATCH(C991,표5[[#All],[잉크]],0),18)+INDEX(표5[#All],MATCH(C991,표5[[#All],[잉크]],0),21),INDEX(표5[#All],MATCH(C991,표5[[#All],[잉크]],0),MATCH($D$2,표5[#Headers],0)+1))</f>
        <v>0</v>
      </c>
      <c r="E991" s="138">
        <f>IF($D$2="주말",INDEX(표5[#All],MATCH(C991,표5[[#All],[잉크]],0),19)+INDEX(표5[#All],MATCH(C991,표5[[#All],[잉크]],0),22),INDEX(표5[#All],MATCH(C991,표5[[#All],[잉크]],0),MATCH($D$2,표5[#Headers],0)+2))</f>
        <v>0</v>
      </c>
    </row>
    <row r="992" spans="2:5" hidden="1" x14ac:dyDescent="0.3">
      <c r="B992" s="56">
        <f t="shared" si="16"/>
        <v>1</v>
      </c>
      <c r="C992" s="139" t="str">
        <f>'제품 추가'!AC989</f>
        <v>MUSIALA</v>
      </c>
      <c r="D992" s="138">
        <f>IF($D$2="주말",INDEX(표5[#All],MATCH(C992,표5[[#All],[잉크]],0),18)+INDEX(표5[#All],MATCH(C992,표5[[#All],[잉크]],0),21),INDEX(표5[#All],MATCH(C992,표5[[#All],[잉크]],0),MATCH($D$2,표5[#Headers],0)+1))</f>
        <v>0</v>
      </c>
      <c r="E992" s="138">
        <f>IF($D$2="주말",INDEX(표5[#All],MATCH(C992,표5[[#All],[잉크]],0),19)+INDEX(표5[#All],MATCH(C992,표5[[#All],[잉크]],0),22),INDEX(표5[#All],MATCH(C992,표5[[#All],[잉크]],0),MATCH($D$2,표5[#Headers],0)+2))</f>
        <v>1</v>
      </c>
    </row>
    <row r="993" spans="2:5" hidden="1" x14ac:dyDescent="0.3">
      <c r="B993" s="56">
        <f t="shared" si="16"/>
        <v>0</v>
      </c>
      <c r="C993" s="139" t="str">
        <f>'제품 추가'!AC990</f>
        <v>GRAVE</v>
      </c>
      <c r="D993" s="138">
        <f>IF($D$2="주말",INDEX(표5[#All],MATCH(C993,표5[[#All],[잉크]],0),18)+INDEX(표5[#All],MATCH(C993,표5[[#All],[잉크]],0),21),INDEX(표5[#All],MATCH(C993,표5[[#All],[잉크]],0),MATCH($D$2,표5[#Headers],0)+1))</f>
        <v>0</v>
      </c>
      <c r="E993" s="138">
        <f>IF($D$2="주말",INDEX(표5[#All],MATCH(C993,표5[[#All],[잉크]],0),19)+INDEX(표5[#All],MATCH(C993,표5[[#All],[잉크]],0),22),INDEX(표5[#All],MATCH(C993,표5[[#All],[잉크]],0),MATCH($D$2,표5[#Headers],0)+2))</f>
        <v>0</v>
      </c>
    </row>
    <row r="994" spans="2:5" hidden="1" x14ac:dyDescent="0.3">
      <c r="B994" s="56">
        <f t="shared" si="16"/>
        <v>0</v>
      </c>
      <c r="C994" s="139" t="str">
        <f>'제품 추가'!AC991</f>
        <v>SUEDE</v>
      </c>
      <c r="D994" s="138">
        <f>IF($D$2="주말",INDEX(표5[#All],MATCH(C994,표5[[#All],[잉크]],0),18)+INDEX(표5[#All],MATCH(C994,표5[[#All],[잉크]],0),21),INDEX(표5[#All],MATCH(C994,표5[[#All],[잉크]],0),MATCH($D$2,표5[#Headers],0)+1))</f>
        <v>0</v>
      </c>
      <c r="E994" s="138">
        <f>IF($D$2="주말",INDEX(표5[#All],MATCH(C994,표5[[#All],[잉크]],0),19)+INDEX(표5[#All],MATCH(C994,표5[[#All],[잉크]],0),22),INDEX(표5[#All],MATCH(C994,표5[[#All],[잉크]],0),MATCH($D$2,표5[#Headers],0)+2))</f>
        <v>0</v>
      </c>
    </row>
    <row r="995" spans="2:5" hidden="1" x14ac:dyDescent="0.3">
      <c r="B995" s="56">
        <f t="shared" si="16"/>
        <v>0</v>
      </c>
      <c r="C995" s="139" t="str">
        <f>'제품 추가'!AC992</f>
        <v>INIESTA</v>
      </c>
      <c r="D995" s="138">
        <f>IF($D$2="주말",INDEX(표5[#All],MATCH(C995,표5[[#All],[잉크]],0),18)+INDEX(표5[#All],MATCH(C995,표5[[#All],[잉크]],0),21),INDEX(표5[#All],MATCH(C995,표5[[#All],[잉크]],0),MATCH($D$2,표5[#Headers],0)+1))</f>
        <v>0</v>
      </c>
      <c r="E995" s="138">
        <f>IF($D$2="주말",INDEX(표5[#All],MATCH(C995,표5[[#All],[잉크]],0),19)+INDEX(표5[#All],MATCH(C995,표5[[#All],[잉크]],0),22),INDEX(표5[#All],MATCH(C995,표5[[#All],[잉크]],0),MATCH($D$2,표5[#Headers],0)+2))</f>
        <v>0</v>
      </c>
    </row>
    <row r="996" spans="2:5" hidden="1" x14ac:dyDescent="0.3">
      <c r="B996" s="56">
        <f t="shared" si="16"/>
        <v>2</v>
      </c>
      <c r="C996" s="139" t="str">
        <f>'제품 추가'!AC993</f>
        <v>CUNHA</v>
      </c>
      <c r="D996" s="138">
        <f>IF($D$2="주말",INDEX(표5[#All],MATCH(C996,표5[[#All],[잉크]],0),18)+INDEX(표5[#All],MATCH(C996,표5[[#All],[잉크]],0),21),INDEX(표5[#All],MATCH(C996,표5[[#All],[잉크]],0),MATCH($D$2,표5[#Headers],0)+1))</f>
        <v>0</v>
      </c>
      <c r="E996" s="138">
        <f>IF($D$2="주말",INDEX(표5[#All],MATCH(C996,표5[[#All],[잉크]],0),19)+INDEX(표5[#All],MATCH(C996,표5[[#All],[잉크]],0),22),INDEX(표5[#All],MATCH(C996,표5[[#All],[잉크]],0),MATCH($D$2,표5[#Headers],0)+2))</f>
        <v>2</v>
      </c>
    </row>
    <row r="997" spans="2:5" hidden="1" x14ac:dyDescent="0.3">
      <c r="B997" s="56">
        <f t="shared" si="16"/>
        <v>2</v>
      </c>
      <c r="C997" s="139" t="str">
        <f>'제품 추가'!AC994</f>
        <v>WIRTZ</v>
      </c>
      <c r="D997" s="138">
        <f>IF($D$2="주말",INDEX(표5[#All],MATCH(C997,표5[[#All],[잉크]],0),18)+INDEX(표5[#All],MATCH(C997,표5[[#All],[잉크]],0),21),INDEX(표5[#All],MATCH(C997,표5[[#All],[잉크]],0),MATCH($D$2,표5[#Headers],0)+1))</f>
        <v>2</v>
      </c>
      <c r="E997" s="138">
        <f>IF($D$2="주말",INDEX(표5[#All],MATCH(C997,표5[[#All],[잉크]],0),19)+INDEX(표5[#All],MATCH(C997,표5[[#All],[잉크]],0),22),INDEX(표5[#All],MATCH(C997,표5[[#All],[잉크]],0),MATCH($D$2,표5[#Headers],0)+2))</f>
        <v>0</v>
      </c>
    </row>
    <row r="998" spans="2:5" hidden="1" x14ac:dyDescent="0.3">
      <c r="B998" s="56">
        <f t="shared" si="16"/>
        <v>0</v>
      </c>
      <c r="C998" s="139" t="str">
        <f>'제품 추가'!AC995</f>
        <v>DEPTHS</v>
      </c>
      <c r="D998" s="138">
        <f>IF($D$2="주말",INDEX(표5[#All],MATCH(C998,표5[[#All],[잉크]],0),18)+INDEX(표5[#All],MATCH(C998,표5[[#All],[잉크]],0),21),INDEX(표5[#All],MATCH(C998,표5[[#All],[잉크]],0),MATCH($D$2,표5[#Headers],0)+1))</f>
        <v>0</v>
      </c>
      <c r="E998" s="138">
        <f>IF($D$2="주말",INDEX(표5[#All],MATCH(C998,표5[[#All],[잉크]],0),19)+INDEX(표5[#All],MATCH(C998,표5[[#All],[잉크]],0),22),INDEX(표5[#All],MATCH(C998,표5[[#All],[잉크]],0),MATCH($D$2,표5[#Headers],0)+2))</f>
        <v>0</v>
      </c>
    </row>
    <row r="999" spans="2:5" hidden="1" x14ac:dyDescent="0.3">
      <c r="B999" s="56">
        <f t="shared" si="16"/>
        <v>0</v>
      </c>
      <c r="C999" s="139" t="str">
        <f>'제품 추가'!AC996</f>
        <v>SESAME</v>
      </c>
      <c r="D999" s="138">
        <f>IF($D$2="주말",INDEX(표5[#All],MATCH(C999,표5[[#All],[잉크]],0),18)+INDEX(표5[#All],MATCH(C999,표5[[#All],[잉크]],0),21),INDEX(표5[#All],MATCH(C999,표5[[#All],[잉크]],0),MATCH($D$2,표5[#Headers],0)+1))</f>
        <v>0</v>
      </c>
      <c r="E999" s="138">
        <f>IF($D$2="주말",INDEX(표5[#All],MATCH(C999,표5[[#All],[잉크]],0),19)+INDEX(표5[#All],MATCH(C999,표5[[#All],[잉크]],0),22),INDEX(표5[#All],MATCH(C999,표5[[#All],[잉크]],0),MATCH($D$2,표5[#Headers],0)+2))</f>
        <v>0</v>
      </c>
    </row>
    <row r="1000" spans="2:5" hidden="1" x14ac:dyDescent="0.3">
      <c r="B1000" s="56">
        <f t="shared" si="16"/>
        <v>0</v>
      </c>
      <c r="C1000" s="139" t="str">
        <f>'제품 추가'!AC997</f>
        <v>FITCH</v>
      </c>
      <c r="D1000" s="138">
        <f>IF($D$2="주말",INDEX(표5[#All],MATCH(C1000,표5[[#All],[잉크]],0),18)+INDEX(표5[#All],MATCH(C1000,표5[[#All],[잉크]],0),21),INDEX(표5[#All],MATCH(C1000,표5[[#All],[잉크]],0),MATCH($D$2,표5[#Headers],0)+1))</f>
        <v>0</v>
      </c>
      <c r="E1000" s="138">
        <f>IF($D$2="주말",INDEX(표5[#All],MATCH(C1000,표5[[#All],[잉크]],0),19)+INDEX(표5[#All],MATCH(C1000,표5[[#All],[잉크]],0),22),INDEX(표5[#All],MATCH(C1000,표5[[#All],[잉크]],0),MATCH($D$2,표5[#Headers],0)+2))</f>
        <v>0</v>
      </c>
    </row>
    <row r="1001" spans="2:5" hidden="1" x14ac:dyDescent="0.3">
      <c r="B1001" s="56">
        <f t="shared" si="16"/>
        <v>0</v>
      </c>
      <c r="C1001" s="139" t="str">
        <f>'제품 추가'!AC998</f>
        <v>LOVE</v>
      </c>
      <c r="D1001" s="138">
        <f>IF($D$2="주말",INDEX(표5[#All],MATCH(C1001,표5[[#All],[잉크]],0),18)+INDEX(표5[#All],MATCH(C1001,표5[[#All],[잉크]],0),21),INDEX(표5[#All],MATCH(C1001,표5[[#All],[잉크]],0),MATCH($D$2,표5[#Headers],0)+1))</f>
        <v>0</v>
      </c>
      <c r="E1001" s="138">
        <f>IF($D$2="주말",INDEX(표5[#All],MATCH(C1001,표5[[#All],[잉크]],0),19)+INDEX(표5[#All],MATCH(C1001,표5[[#All],[잉크]],0),22),INDEX(표5[#All],MATCH(C1001,표5[[#All],[잉크]],0),MATCH($D$2,표5[#Headers],0)+2))</f>
        <v>0</v>
      </c>
    </row>
    <row r="1002" spans="2:5" hidden="1" x14ac:dyDescent="0.3">
      <c r="B1002" s="56">
        <f t="shared" si="16"/>
        <v>0</v>
      </c>
      <c r="C1002" s="139" t="str">
        <f>'제품 추가'!AC999</f>
        <v>XABI</v>
      </c>
      <c r="D1002" s="138">
        <f>IF($D$2="주말",INDEX(표5[#All],MATCH(C1002,표5[[#All],[잉크]],0),18)+INDEX(표5[#All],MATCH(C1002,표5[[#All],[잉크]],0),21),INDEX(표5[#All],MATCH(C1002,표5[[#All],[잉크]],0),MATCH($D$2,표5[#Headers],0)+1))</f>
        <v>0</v>
      </c>
      <c r="E1002" s="138">
        <f>IF($D$2="주말",INDEX(표5[#All],MATCH(C1002,표5[[#All],[잉크]],0),19)+INDEX(표5[#All],MATCH(C1002,표5[[#All],[잉크]],0),22),INDEX(표5[#All],MATCH(C1002,표5[[#All],[잉크]],0),MATCH($D$2,표5[#Headers],0)+2))</f>
        <v>0</v>
      </c>
    </row>
    <row r="1003" spans="2:5" hidden="1" x14ac:dyDescent="0.3">
      <c r="B1003" s="56">
        <f t="shared" si="16"/>
        <v>0</v>
      </c>
      <c r="C1003" s="139" t="str">
        <f>'제품 추가'!AC1000</f>
        <v>MUDDY</v>
      </c>
      <c r="D1003" s="138">
        <f>IF($D$2="주말",INDEX(표5[#All],MATCH(C1003,표5[[#All],[잉크]],0),18)+INDEX(표5[#All],MATCH(C1003,표5[[#All],[잉크]],0),21),INDEX(표5[#All],MATCH(C1003,표5[[#All],[잉크]],0),MATCH($D$2,표5[#Headers],0)+1))</f>
        <v>0</v>
      </c>
      <c r="E1003" s="138">
        <f>IF($D$2="주말",INDEX(표5[#All],MATCH(C1003,표5[[#All],[잉크]],0),19)+INDEX(표5[#All],MATCH(C1003,표5[[#All],[잉크]],0),22),INDEX(표5[#All],MATCH(C1003,표5[[#All],[잉크]],0),MATCH($D$2,표5[#Headers],0)+2))</f>
        <v>0</v>
      </c>
    </row>
    <row r="1004" spans="2:5" hidden="1" x14ac:dyDescent="0.3">
      <c r="B1004" s="56">
        <f t="shared" si="16"/>
        <v>0</v>
      </c>
      <c r="C1004" s="139" t="str">
        <f>'제품 추가'!AC1001</f>
        <v>CHALK</v>
      </c>
      <c r="D1004" s="138">
        <f>IF($D$2="주말",INDEX(표5[#All],MATCH(C1004,표5[[#All],[잉크]],0),18)+INDEX(표5[#All],MATCH(C1004,표5[[#All],[잉크]],0),21),INDEX(표5[#All],MATCH(C1004,표5[[#All],[잉크]],0),MATCH($D$2,표5[#Headers],0)+1))</f>
        <v>0</v>
      </c>
      <c r="E1004" s="138">
        <f>IF($D$2="주말",INDEX(표5[#All],MATCH(C1004,표5[[#All],[잉크]],0),19)+INDEX(표5[#All],MATCH(C1004,표5[[#All],[잉크]],0),22),INDEX(표5[#All],MATCH(C1004,표5[[#All],[잉크]],0),MATCH($D$2,표5[#Headers],0)+2))</f>
        <v>0</v>
      </c>
    </row>
    <row r="1005" spans="2:5" hidden="1" x14ac:dyDescent="0.3">
      <c r="B1005" s="56">
        <f t="shared" si="16"/>
        <v>0</v>
      </c>
      <c r="C1005" s="139" t="str">
        <f>'제품 추가'!AC1002</f>
        <v>OLISE</v>
      </c>
      <c r="D1005" s="138">
        <f>IF($D$2="주말",INDEX(표5[#All],MATCH(C1005,표5[[#All],[잉크]],0),18)+INDEX(표5[#All],MATCH(C1005,표5[[#All],[잉크]],0),21),INDEX(표5[#All],MATCH(C1005,표5[[#All],[잉크]],0),MATCH($D$2,표5[#Headers],0)+1))</f>
        <v>0</v>
      </c>
      <c r="E1005" s="138">
        <f>IF($D$2="주말",INDEX(표5[#All],MATCH(C1005,표5[[#All],[잉크]],0),19)+INDEX(표5[#All],MATCH(C1005,표5[[#All],[잉크]],0),22),INDEX(표5[#All],MATCH(C1005,표5[[#All],[잉크]],0),MATCH($D$2,표5[#Headers],0)+2))</f>
        <v>0</v>
      </c>
    </row>
    <row r="1006" spans="2:5" hidden="1" x14ac:dyDescent="0.3">
      <c r="B1006" s="56">
        <f t="shared" si="16"/>
        <v>0</v>
      </c>
      <c r="C1006" s="139" t="str">
        <f>'제품 추가'!AC1003</f>
        <v>STABLE</v>
      </c>
      <c r="D1006" s="138">
        <f>IF($D$2="주말",INDEX(표5[#All],MATCH(C1006,표5[[#All],[잉크]],0),18)+INDEX(표5[#All],MATCH(C1006,표5[[#All],[잉크]],0),21),INDEX(표5[#All],MATCH(C1006,표5[[#All],[잉크]],0),MATCH($D$2,표5[#Headers],0)+1))</f>
        <v>0</v>
      </c>
      <c r="E1006" s="138">
        <f>IF($D$2="주말",INDEX(표5[#All],MATCH(C1006,표5[[#All],[잉크]],0),19)+INDEX(표5[#All],MATCH(C1006,표5[[#All],[잉크]],0),22),INDEX(표5[#All],MATCH(C1006,표5[[#All],[잉크]],0),MATCH($D$2,표5[#Headers],0)+2))</f>
        <v>0</v>
      </c>
    </row>
    <row r="1007" spans="2:5" hidden="1" x14ac:dyDescent="0.3">
      <c r="B1007" s="56">
        <f t="shared" si="16"/>
        <v>0</v>
      </c>
      <c r="C1007" s="139" t="str">
        <f>'제품 추가'!AC1004</f>
        <v>ARGENT</v>
      </c>
      <c r="D1007" s="138">
        <f>IF($D$2="주말",INDEX(표5[#All],MATCH(C1007,표5[[#All],[잉크]],0),18)+INDEX(표5[#All],MATCH(C1007,표5[[#All],[잉크]],0),21),INDEX(표5[#All],MATCH(C1007,표5[[#All],[잉크]],0),MATCH($D$2,표5[#Headers],0)+1))</f>
        <v>0</v>
      </c>
      <c r="E1007" s="138">
        <f>IF($D$2="주말",INDEX(표5[#All],MATCH(C1007,표5[[#All],[잉크]],0),19)+INDEX(표5[#All],MATCH(C1007,표5[[#All],[잉크]],0),22),INDEX(표5[#All],MATCH(C1007,표5[[#All],[잉크]],0),MATCH($D$2,표5[#Headers],0)+2))</f>
        <v>0</v>
      </c>
    </row>
    <row r="1008" spans="2:5" hidden="1" x14ac:dyDescent="0.3">
      <c r="B1008" s="56">
        <f t="shared" si="16"/>
        <v>0</v>
      </c>
      <c r="C1008" s="139" t="str">
        <f>'제품 추가'!AC1005</f>
        <v>OXYDE</v>
      </c>
      <c r="D1008" s="138">
        <f>IF($D$2="주말",INDEX(표5[#All],MATCH(C1008,표5[[#All],[잉크]],0),18)+INDEX(표5[#All],MATCH(C1008,표5[[#All],[잉크]],0),21),INDEX(표5[#All],MATCH(C1008,표5[[#All],[잉크]],0),MATCH($D$2,표5[#Headers],0)+1))</f>
        <v>0</v>
      </c>
      <c r="E1008" s="138">
        <f>IF($D$2="주말",INDEX(표5[#All],MATCH(C1008,표5[[#All],[잉크]],0),19)+INDEX(표5[#All],MATCH(C1008,표5[[#All],[잉크]],0),22),INDEX(표5[#All],MATCH(C1008,표5[[#All],[잉크]],0),MATCH($D$2,표5[#Headers],0)+2))</f>
        <v>0</v>
      </c>
    </row>
    <row r="1009" spans="2:5" hidden="1" x14ac:dyDescent="0.3">
      <c r="B1009" s="56">
        <f t="shared" si="16"/>
        <v>0</v>
      </c>
      <c r="C1009" s="139" t="str">
        <f>'제품 추가'!AC1006</f>
        <v>URBAN</v>
      </c>
      <c r="D1009" s="138">
        <f>IF($D$2="주말",INDEX(표5[#All],MATCH(C1009,표5[[#All],[잉크]],0),18)+INDEX(표5[#All],MATCH(C1009,표5[[#All],[잉크]],0),21),INDEX(표5[#All],MATCH(C1009,표5[[#All],[잉크]],0),MATCH($D$2,표5[#Headers],0)+1))</f>
        <v>0</v>
      </c>
      <c r="E1009" s="138">
        <f>IF($D$2="주말",INDEX(표5[#All],MATCH(C1009,표5[[#All],[잉크]],0),19)+INDEX(표5[#All],MATCH(C1009,표5[[#All],[잉크]],0),22),INDEX(표5[#All],MATCH(C1009,표5[[#All],[잉크]],0),MATCH($D$2,표5[#Headers],0)+2))</f>
        <v>0</v>
      </c>
    </row>
    <row r="1010" spans="2:5" hidden="1" x14ac:dyDescent="0.3">
      <c r="B1010" s="56">
        <f t="shared" si="16"/>
        <v>0</v>
      </c>
      <c r="C1010" s="139" t="str">
        <f>'제품 추가'!AC1007</f>
        <v>FROZEN</v>
      </c>
      <c r="D1010" s="138">
        <f>IF($D$2="주말",INDEX(표5[#All],MATCH(C1010,표5[[#All],[잉크]],0),18)+INDEX(표5[#All],MATCH(C1010,표5[[#All],[잉크]],0),21),INDEX(표5[#All],MATCH(C1010,표5[[#All],[잉크]],0),MATCH($D$2,표5[#Headers],0)+1))</f>
        <v>0</v>
      </c>
      <c r="E1010" s="138">
        <f>IF($D$2="주말",INDEX(표5[#All],MATCH(C1010,표5[[#All],[잉크]],0),19)+INDEX(표5[#All],MATCH(C1010,표5[[#All],[잉크]],0),22),INDEX(표5[#All],MATCH(C1010,표5[[#All],[잉크]],0),MATCH($D$2,표5[#Headers],0)+2))</f>
        <v>0</v>
      </c>
    </row>
    <row r="1011" spans="2:5" hidden="1" x14ac:dyDescent="0.3">
      <c r="B1011" s="56">
        <f t="shared" si="16"/>
        <v>0</v>
      </c>
      <c r="C1011" s="139" t="str">
        <f>'제품 추가'!AC1008</f>
        <v>LIGHTFOG</v>
      </c>
      <c r="D1011" s="138">
        <f>IF($D$2="주말",INDEX(표5[#All],MATCH(C1011,표5[[#All],[잉크]],0),18)+INDEX(표5[#All],MATCH(C1011,표5[[#All],[잉크]],0),21),INDEX(표5[#All],MATCH(C1011,표5[[#All],[잉크]],0),MATCH($D$2,표5[#Headers],0)+1))</f>
        <v>0</v>
      </c>
      <c r="E1011" s="138">
        <f>IF($D$2="주말",INDEX(표5[#All],MATCH(C1011,표5[[#All],[잉크]],0),19)+INDEX(표5[#All],MATCH(C1011,표5[[#All],[잉크]],0),22),INDEX(표5[#All],MATCH(C1011,표5[[#All],[잉크]],0),MATCH($D$2,표5[#Headers],0)+2))</f>
        <v>0</v>
      </c>
    </row>
    <row r="1012" spans="2:5" hidden="1" x14ac:dyDescent="0.3">
      <c r="B1012" s="56">
        <f t="shared" si="16"/>
        <v>0</v>
      </c>
      <c r="C1012" s="139" t="e">
        <f>'제품 추가'!#REF!</f>
        <v>#REF!</v>
      </c>
      <c r="D1012" s="138" t="e">
        <f>IF($D$2="주말",INDEX(표5[#All],MATCH(C1012,표5[[#All],[잉크]],0),18)+INDEX(표5[#All],MATCH(C1012,표5[[#All],[잉크]],0),21),INDEX(표5[#All],MATCH(C1012,표5[[#All],[잉크]],0),MATCH($D$2,표5[#Headers],0)+1))</f>
        <v>#REF!</v>
      </c>
      <c r="E1012" s="138" t="e">
        <f>IF($D$2="주말",INDEX(표5[#All],MATCH(C1012,표5[[#All],[잉크]],0),19)+INDEX(표5[#All],MATCH(C1012,표5[[#All],[잉크]],0),22),INDEX(표5[#All],MATCH(C1012,표5[[#All],[잉크]],0),MATCH($D$2,표5[#Headers],0)+2))</f>
        <v>#REF!</v>
      </c>
    </row>
    <row r="1013" spans="2:5" hidden="1" x14ac:dyDescent="0.3">
      <c r="B1013" s="56">
        <f t="shared" si="16"/>
        <v>0</v>
      </c>
      <c r="C1013" s="139" t="str">
        <f>'제품 추가'!AC1009</f>
        <v>BONIFACE</v>
      </c>
      <c r="D1013" s="138">
        <f>IF($D$2="주말",INDEX(표5[#All],MATCH(C1013,표5[[#All],[잉크]],0),18)+INDEX(표5[#All],MATCH(C1013,표5[[#All],[잉크]],0),21),INDEX(표5[#All],MATCH(C1013,표5[[#All],[잉크]],0),MATCH($D$2,표5[#Headers],0)+1))</f>
        <v>0</v>
      </c>
      <c r="E1013" s="138">
        <f>IF($D$2="주말",INDEX(표5[#All],MATCH(C1013,표5[[#All],[잉크]],0),19)+INDEX(표5[#All],MATCH(C1013,표5[[#All],[잉크]],0),22),INDEX(표5[#All],MATCH(C1013,표5[[#All],[잉크]],0),MATCH($D$2,표5[#Headers],0)+2))</f>
        <v>0</v>
      </c>
    </row>
    <row r="1014" spans="2:5" hidden="1" x14ac:dyDescent="0.3">
      <c r="B1014" s="56">
        <f t="shared" si="16"/>
        <v>0</v>
      </c>
      <c r="C1014" s="139" t="str">
        <f>'제품 추가'!AC1010</f>
        <v>ALONSO</v>
      </c>
      <c r="D1014" s="138">
        <f>IF($D$2="주말",INDEX(표5[#All],MATCH(C1014,표5[[#All],[잉크]],0),18)+INDEX(표5[#All],MATCH(C1014,표5[[#All],[잉크]],0),21),INDEX(표5[#All],MATCH(C1014,표5[[#All],[잉크]],0),MATCH($D$2,표5[#Headers],0)+1))</f>
        <v>0</v>
      </c>
      <c r="E1014" s="138">
        <f>IF($D$2="주말",INDEX(표5[#All],MATCH(C1014,표5[[#All],[잉크]],0),19)+INDEX(표5[#All],MATCH(C1014,표5[[#All],[잉크]],0),22),INDEX(표5[#All],MATCH(C1014,표5[[#All],[잉크]],0),MATCH($D$2,표5[#Headers],0)+2))</f>
        <v>0</v>
      </c>
    </row>
    <row r="1015" spans="2:5" hidden="1" x14ac:dyDescent="0.3">
      <c r="B1015" s="56">
        <f t="shared" si="16"/>
        <v>0</v>
      </c>
      <c r="C1015" s="139" t="str">
        <f>'제품 추가'!AC1011</f>
        <v>MUDCOAL</v>
      </c>
      <c r="D1015" s="138">
        <f>IF($D$2="주말",INDEX(표5[#All],MATCH(C1015,표5[[#All],[잉크]],0),18)+INDEX(표5[#All],MATCH(C1015,표5[[#All],[잉크]],0),21),INDEX(표5[#All],MATCH(C1015,표5[[#All],[잉크]],0),MATCH($D$2,표5[#Headers],0)+1))</f>
        <v>0</v>
      </c>
      <c r="E1015" s="138">
        <f>IF($D$2="주말",INDEX(표5[#All],MATCH(C1015,표5[[#All],[잉크]],0),19)+INDEX(표5[#All],MATCH(C1015,표5[[#All],[잉크]],0),22),INDEX(표5[#All],MATCH(C1015,표5[[#All],[잉크]],0),MATCH($D$2,표5[#Headers],0)+2))</f>
        <v>0</v>
      </c>
    </row>
    <row r="1016" spans="2:5" hidden="1" x14ac:dyDescent="0.3">
      <c r="B1016" s="56">
        <f t="shared" si="16"/>
        <v>0</v>
      </c>
      <c r="C1016" s="139" t="str">
        <f>'제품 추가'!AC1012</f>
        <v>ROSY</v>
      </c>
      <c r="D1016" s="138">
        <f>IF($D$2="주말",INDEX(표5[#All],MATCH(C1016,표5[[#All],[잉크]],0),18)+INDEX(표5[#All],MATCH(C1016,표5[[#All],[잉크]],0),21),INDEX(표5[#All],MATCH(C1016,표5[[#All],[잉크]],0),MATCH($D$2,표5[#Headers],0)+1))</f>
        <v>0</v>
      </c>
      <c r="E1016" s="138">
        <f>IF($D$2="주말",INDEX(표5[#All],MATCH(C1016,표5[[#All],[잉크]],0),19)+INDEX(표5[#All],MATCH(C1016,표5[[#All],[잉크]],0),22),INDEX(표5[#All],MATCH(C1016,표5[[#All],[잉크]],0),MATCH($D$2,표5[#Headers],0)+2))</f>
        <v>0</v>
      </c>
    </row>
    <row r="1017" spans="2:5" hidden="1" x14ac:dyDescent="0.3">
      <c r="B1017" s="56">
        <f t="shared" si="16"/>
        <v>0</v>
      </c>
      <c r="C1017" s="139" t="str">
        <f>'제품 추가'!AC1013</f>
        <v>DRIFTWOOD</v>
      </c>
      <c r="D1017" s="138">
        <f>IF($D$2="주말",INDEX(표5[#All],MATCH(C1017,표5[[#All],[잉크]],0),18)+INDEX(표5[#All],MATCH(C1017,표5[[#All],[잉크]],0),21),INDEX(표5[#All],MATCH(C1017,표5[[#All],[잉크]],0),MATCH($D$2,표5[#Headers],0)+1))</f>
        <v>0</v>
      </c>
      <c r="E1017" s="138">
        <f>IF($D$2="주말",INDEX(표5[#All],MATCH(C1017,표5[[#All],[잉크]],0),19)+INDEX(표5[#All],MATCH(C1017,표5[[#All],[잉크]],0),22),INDEX(표5[#All],MATCH(C1017,표5[[#All],[잉크]],0),MATCH($D$2,표5[#Headers],0)+2))</f>
        <v>0</v>
      </c>
    </row>
    <row r="1018" spans="2:5" hidden="1" x14ac:dyDescent="0.3">
      <c r="B1018" s="56">
        <f t="shared" si="16"/>
        <v>0</v>
      </c>
      <c r="C1018" s="139" t="str">
        <f>'제품 추가'!AC1014</f>
        <v>SWAMP</v>
      </c>
      <c r="D1018" s="138">
        <f>IF($D$2="주말",INDEX(표5[#All],MATCH(C1018,표5[[#All],[잉크]],0),18)+INDEX(표5[#All],MATCH(C1018,표5[[#All],[잉크]],0),21),INDEX(표5[#All],MATCH(C1018,표5[[#All],[잉크]],0),MATCH($D$2,표5[#Headers],0)+1))</f>
        <v>0</v>
      </c>
      <c r="E1018" s="138">
        <f>IF($D$2="주말",INDEX(표5[#All],MATCH(C1018,표5[[#All],[잉크]],0),19)+INDEX(표5[#All],MATCH(C1018,표5[[#All],[잉크]],0),22),INDEX(표5[#All],MATCH(C1018,표5[[#All],[잉크]],0),MATCH($D$2,표5[#Headers],0)+2))</f>
        <v>0</v>
      </c>
    </row>
    <row r="1019" spans="2:5" hidden="1" x14ac:dyDescent="0.3">
      <c r="B1019" s="56">
        <f t="shared" si="16"/>
        <v>0</v>
      </c>
      <c r="C1019" s="139" t="str">
        <f>'제품 추가'!AC1015</f>
        <v>DUNE</v>
      </c>
      <c r="D1019" s="138">
        <f>IF($D$2="주말",INDEX(표5[#All],MATCH(C1019,표5[[#All],[잉크]],0),18)+INDEX(표5[#All],MATCH(C1019,표5[[#All],[잉크]],0),21),INDEX(표5[#All],MATCH(C1019,표5[[#All],[잉크]],0),MATCH($D$2,표5[#Headers],0)+1))</f>
        <v>0</v>
      </c>
      <c r="E1019" s="138">
        <f>IF($D$2="주말",INDEX(표5[#All],MATCH(C1019,표5[[#All],[잉크]],0),19)+INDEX(표5[#All],MATCH(C1019,표5[[#All],[잉크]],0),22),INDEX(표5[#All],MATCH(C1019,표5[[#All],[잉크]],0),MATCH($D$2,표5[#Headers],0)+2))</f>
        <v>0</v>
      </c>
    </row>
    <row r="1020" spans="2:5" hidden="1" x14ac:dyDescent="0.3">
      <c r="B1020" s="56">
        <f t="shared" si="16"/>
        <v>0</v>
      </c>
      <c r="C1020" s="139" t="str">
        <f>'제품 추가'!AC1016</f>
        <v>ALLOY</v>
      </c>
      <c r="D1020" s="138">
        <f>IF($D$2="주말",INDEX(표5[#All],MATCH(C1020,표5[[#All],[잉크]],0),18)+INDEX(표5[#All],MATCH(C1020,표5[[#All],[잉크]],0),21),INDEX(표5[#All],MATCH(C1020,표5[[#All],[잉크]],0),MATCH($D$2,표5[#Headers],0)+1))</f>
        <v>0</v>
      </c>
      <c r="E1020" s="138">
        <f>IF($D$2="주말",INDEX(표5[#All],MATCH(C1020,표5[[#All],[잉크]],0),19)+INDEX(표5[#All],MATCH(C1020,표5[[#All],[잉크]],0),22),INDEX(표5[#All],MATCH(C1020,표5[[#All],[잉크]],0),MATCH($D$2,표5[#Headers],0)+2))</f>
        <v>0</v>
      </c>
    </row>
    <row r="1021" spans="2:5" hidden="1" x14ac:dyDescent="0.3">
      <c r="B1021" s="56">
        <f t="shared" si="16"/>
        <v>0</v>
      </c>
      <c r="C1021" s="139" t="str">
        <f>'제품 추가'!AC1017</f>
        <v>GREYLINE</v>
      </c>
      <c r="D1021" s="138">
        <f>IF($D$2="주말",INDEX(표5[#All],MATCH(C1021,표5[[#All],[잉크]],0),18)+INDEX(표5[#All],MATCH(C1021,표5[[#All],[잉크]],0),21),INDEX(표5[#All],MATCH(C1021,표5[[#All],[잉크]],0),MATCH($D$2,표5[#Headers],0)+1))</f>
        <v>0</v>
      </c>
      <c r="E1021" s="138">
        <f>IF($D$2="주말",INDEX(표5[#All],MATCH(C1021,표5[[#All],[잉크]],0),19)+INDEX(표5[#All],MATCH(C1021,표5[[#All],[잉크]],0),22),INDEX(표5[#All],MATCH(C1021,표5[[#All],[잉크]],0),MATCH($D$2,표5[#Headers],0)+2))</f>
        <v>0</v>
      </c>
    </row>
    <row r="1022" spans="2:5" hidden="1" x14ac:dyDescent="0.3">
      <c r="B1022" s="56">
        <f t="shared" si="16"/>
        <v>0</v>
      </c>
      <c r="C1022" s="139" t="str">
        <f>'제품 추가'!AC1018</f>
        <v>ASHEN</v>
      </c>
      <c r="D1022" s="138">
        <f>IF($D$2="주말",INDEX(표5[#All],MATCH(C1022,표5[[#All],[잉크]],0),18)+INDEX(표5[#All],MATCH(C1022,표5[[#All],[잉크]],0),21),INDEX(표5[#All],MATCH(C1022,표5[[#All],[잉크]],0),MATCH($D$2,표5[#Headers],0)+1))</f>
        <v>0</v>
      </c>
      <c r="E1022" s="138">
        <f>IF($D$2="주말",INDEX(표5[#All],MATCH(C1022,표5[[#All],[잉크]],0),19)+INDEX(표5[#All],MATCH(C1022,표5[[#All],[잉크]],0),22),INDEX(표5[#All],MATCH(C1022,표5[[#All],[잉크]],0),MATCH($D$2,표5[#Headers],0)+2))</f>
        <v>0</v>
      </c>
    </row>
    <row r="1023" spans="2:5" hidden="1" x14ac:dyDescent="0.3">
      <c r="B1023" s="56">
        <f t="shared" si="16"/>
        <v>0</v>
      </c>
      <c r="C1023" s="139" t="str">
        <f>'제품 추가'!AC1019</f>
        <v>SUBZERO</v>
      </c>
      <c r="D1023" s="138">
        <f>IF($D$2="주말",INDEX(표5[#All],MATCH(C1023,표5[[#All],[잉크]],0),18)+INDEX(표5[#All],MATCH(C1023,표5[[#All],[잉크]],0),21),INDEX(표5[#All],MATCH(C1023,표5[[#All],[잉크]],0),MATCH($D$2,표5[#Headers],0)+1))</f>
        <v>0</v>
      </c>
      <c r="E1023" s="138">
        <f>IF($D$2="주말",INDEX(표5[#All],MATCH(C1023,표5[[#All],[잉크]],0),19)+INDEX(표5[#All],MATCH(C1023,표5[[#All],[잉크]],0),22),INDEX(표5[#All],MATCH(C1023,표5[[#All],[잉크]],0),MATCH($D$2,표5[#Headers],0)+2))</f>
        <v>0</v>
      </c>
    </row>
    <row r="1024" spans="2:5" hidden="1" x14ac:dyDescent="0.3">
      <c r="B1024" s="56">
        <f t="shared" si="16"/>
        <v>0</v>
      </c>
      <c r="C1024" s="139" t="str">
        <f>'제품 추가'!AC1020</f>
        <v>BARK</v>
      </c>
      <c r="D1024" s="138">
        <f>IF($D$2="주말",INDEX(표5[#All],MATCH(C1024,표5[[#All],[잉크]],0),18)+INDEX(표5[#All],MATCH(C1024,표5[[#All],[잉크]],0),21),INDEX(표5[#All],MATCH(C1024,표5[[#All],[잉크]],0),MATCH($D$2,표5[#Headers],0)+1))</f>
        <v>0</v>
      </c>
      <c r="E1024" s="138">
        <f>IF($D$2="주말",INDEX(표5[#All],MATCH(C1024,표5[[#All],[잉크]],0),19)+INDEX(표5[#All],MATCH(C1024,표5[[#All],[잉크]],0),22),INDEX(표5[#All],MATCH(C1024,표5[[#All],[잉크]],0),MATCH($D$2,표5[#Headers],0)+2))</f>
        <v>0</v>
      </c>
    </row>
    <row r="1025" spans="2:5" hidden="1" x14ac:dyDescent="0.3">
      <c r="B1025" s="56">
        <f t="shared" si="16"/>
        <v>0</v>
      </c>
      <c r="C1025" s="139" t="str">
        <f>'제품 추가'!AC1021</f>
        <v>BREW</v>
      </c>
      <c r="D1025" s="138">
        <f>IF($D$2="주말",INDEX(표5[#All],MATCH(C1025,표5[[#All],[잉크]],0),18)+INDEX(표5[#All],MATCH(C1025,표5[[#All],[잉크]],0),21),INDEX(표5[#All],MATCH(C1025,표5[[#All],[잉크]],0),MATCH($D$2,표5[#Headers],0)+1))</f>
        <v>0</v>
      </c>
      <c r="E1025" s="138">
        <f>IF($D$2="주말",INDEX(표5[#All],MATCH(C1025,표5[[#All],[잉크]],0),19)+INDEX(표5[#All],MATCH(C1025,표5[[#All],[잉크]],0),22),INDEX(표5[#All],MATCH(C1025,표5[[#All],[잉크]],0),MATCH($D$2,표5[#Headers],0)+2))</f>
        <v>0</v>
      </c>
    </row>
    <row r="1026" spans="2:5" hidden="1" x14ac:dyDescent="0.3">
      <c r="B1026" s="56">
        <f t="shared" si="16"/>
        <v>0</v>
      </c>
      <c r="C1026" s="139" t="str">
        <f>'제품 추가'!AC1022</f>
        <v>EMBERWOOD</v>
      </c>
      <c r="D1026" s="138">
        <f>IF($D$2="주말",INDEX(표5[#All],MATCH(C1026,표5[[#All],[잉크]],0),18)+INDEX(표5[#All],MATCH(C1026,표5[[#All],[잉크]],0),21),INDEX(표5[#All],MATCH(C1026,표5[[#All],[잉크]],0),MATCH($D$2,표5[#Headers],0)+1))</f>
        <v>0</v>
      </c>
      <c r="E1026" s="138">
        <f>IF($D$2="주말",INDEX(표5[#All],MATCH(C1026,표5[[#All],[잉크]],0),19)+INDEX(표5[#All],MATCH(C1026,표5[[#All],[잉크]],0),22),INDEX(표5[#All],MATCH(C1026,표5[[#All],[잉크]],0),MATCH($D$2,표5[#Headers],0)+2))</f>
        <v>0</v>
      </c>
    </row>
    <row r="1027" spans="2:5" hidden="1" x14ac:dyDescent="0.3">
      <c r="B1027" s="56">
        <f t="shared" si="16"/>
        <v>0</v>
      </c>
      <c r="C1027" s="139" t="str">
        <f>'제품 추가'!AC1023</f>
        <v>FADED</v>
      </c>
      <c r="D1027" s="138">
        <f>IF($D$2="주말",INDEX(표5[#All],MATCH(C1027,표5[[#All],[잉크]],0),18)+INDEX(표5[#All],MATCH(C1027,표5[[#All],[잉크]],0),21),INDEX(표5[#All],MATCH(C1027,표5[[#All],[잉크]],0),MATCH($D$2,표5[#Headers],0)+1))</f>
        <v>0</v>
      </c>
      <c r="E1027" s="138">
        <f>IF($D$2="주말",INDEX(표5[#All],MATCH(C1027,표5[[#All],[잉크]],0),19)+INDEX(표5[#All],MATCH(C1027,표5[[#All],[잉크]],0),22),INDEX(표5[#All],MATCH(C1027,표5[[#All],[잉크]],0),MATCH($D$2,표5[#Headers],0)+2))</f>
        <v>0</v>
      </c>
    </row>
    <row r="1028" spans="2:5" hidden="1" x14ac:dyDescent="0.3">
      <c r="B1028" s="56">
        <f t="shared" si="16"/>
        <v>0</v>
      </c>
      <c r="C1028" s="139" t="str">
        <f>'제품 추가'!AC1024</f>
        <v>CANYON</v>
      </c>
      <c r="D1028" s="138">
        <f>IF($D$2="주말",INDEX(표5[#All],MATCH(C1028,표5[[#All],[잉크]],0),18)+INDEX(표5[#All],MATCH(C1028,표5[[#All],[잉크]],0),21),INDEX(표5[#All],MATCH(C1028,표5[[#All],[잉크]],0),MATCH($D$2,표5[#Headers],0)+1))</f>
        <v>0</v>
      </c>
      <c r="E1028" s="138">
        <f>IF($D$2="주말",INDEX(표5[#All],MATCH(C1028,표5[[#All],[잉크]],0),19)+INDEX(표5[#All],MATCH(C1028,표5[[#All],[잉크]],0),22),INDEX(표5[#All],MATCH(C1028,표5[[#All],[잉크]],0),MATCH($D$2,표5[#Headers],0)+2))</f>
        <v>0</v>
      </c>
    </row>
    <row r="1029" spans="2:5" hidden="1" x14ac:dyDescent="0.3">
      <c r="B1029" s="56">
        <f t="shared" si="16"/>
        <v>0</v>
      </c>
      <c r="C1029" s="139" t="str">
        <f>'제품 추가'!AC1025</f>
        <v>BALLET</v>
      </c>
      <c r="D1029" s="138">
        <f>IF($D$2="주말",INDEX(표5[#All],MATCH(C1029,표5[[#All],[잉크]],0),18)+INDEX(표5[#All],MATCH(C1029,표5[[#All],[잉크]],0),21),INDEX(표5[#All],MATCH(C1029,표5[[#All],[잉크]],0),MATCH($D$2,표5[#Headers],0)+1))</f>
        <v>0</v>
      </c>
      <c r="E1029" s="138">
        <f>IF($D$2="주말",INDEX(표5[#All],MATCH(C1029,표5[[#All],[잉크]],0),19)+INDEX(표5[#All],MATCH(C1029,표5[[#All],[잉크]],0),22),INDEX(표5[#All],MATCH(C1029,표5[[#All],[잉크]],0),MATCH($D$2,표5[#Headers],0)+2))</f>
        <v>0</v>
      </c>
    </row>
    <row r="1030" spans="2:5" hidden="1" x14ac:dyDescent="0.3">
      <c r="B1030" s="56">
        <f t="shared" si="16"/>
        <v>0</v>
      </c>
      <c r="C1030" s="139" t="str">
        <f>'제품 추가'!AC1026</f>
        <v>MULBERRY</v>
      </c>
      <c r="D1030" s="138">
        <f>IF($D$2="주말",INDEX(표5[#All],MATCH(C1030,표5[[#All],[잉크]],0),18)+INDEX(표5[#All],MATCH(C1030,표5[[#All],[잉크]],0),21),INDEX(표5[#All],MATCH(C1030,표5[[#All],[잉크]],0),MATCH($D$2,표5[#Headers],0)+1))</f>
        <v>0</v>
      </c>
      <c r="E1030" s="138">
        <f>IF($D$2="주말",INDEX(표5[#All],MATCH(C1030,표5[[#All],[잉크]],0),19)+INDEX(표5[#All],MATCH(C1030,표5[[#All],[잉크]],0),22),INDEX(표5[#All],MATCH(C1030,표5[[#All],[잉크]],0),MATCH($D$2,표5[#Headers],0)+2))</f>
        <v>0</v>
      </c>
    </row>
    <row r="1031" spans="2:5" hidden="1" x14ac:dyDescent="0.3">
      <c r="B1031" s="56">
        <f t="shared" si="16"/>
        <v>0</v>
      </c>
      <c r="C1031" s="139" t="str">
        <f>'제품 추가'!AC1027</f>
        <v>CAVE</v>
      </c>
      <c r="D1031" s="138">
        <f>IF($D$2="주말",INDEX(표5[#All],MATCH(C1031,표5[[#All],[잉크]],0),18)+INDEX(표5[#All],MATCH(C1031,표5[[#All],[잉크]],0),21),INDEX(표5[#All],MATCH(C1031,표5[[#All],[잉크]],0),MATCH($D$2,표5[#Headers],0)+1))</f>
        <v>0</v>
      </c>
      <c r="E1031" s="138">
        <f>IF($D$2="주말",INDEX(표5[#All],MATCH(C1031,표5[[#All],[잉크]],0),19)+INDEX(표5[#All],MATCH(C1031,표5[[#All],[잉크]],0),22),INDEX(표5[#All],MATCH(C1031,표5[[#All],[잉크]],0),MATCH($D$2,표5[#Headers],0)+2))</f>
        <v>0</v>
      </c>
    </row>
    <row r="1032" spans="2:5" hidden="1" x14ac:dyDescent="0.3">
      <c r="B1032" s="56">
        <f t="shared" si="16"/>
        <v>0</v>
      </c>
      <c r="C1032" s="139" t="str">
        <f>'제품 추가'!AC1028</f>
        <v>HARVEST</v>
      </c>
      <c r="D1032" s="138">
        <f>IF($D$2="주말",INDEX(표5[#All],MATCH(C1032,표5[[#All],[잉크]],0),18)+INDEX(표5[#All],MATCH(C1032,표5[[#All],[잉크]],0),21),INDEX(표5[#All],MATCH(C1032,표5[[#All],[잉크]],0),MATCH($D$2,표5[#Headers],0)+1))</f>
        <v>0</v>
      </c>
      <c r="E1032" s="138">
        <f>IF($D$2="주말",INDEX(표5[#All],MATCH(C1032,표5[[#All],[잉크]],0),19)+INDEX(표5[#All],MATCH(C1032,표5[[#All],[잉크]],0),22),INDEX(표5[#All],MATCH(C1032,표5[[#All],[잉크]],0),MATCH($D$2,표5[#Headers],0)+2))</f>
        <v>0</v>
      </c>
    </row>
    <row r="1033" spans="2:5" hidden="1" x14ac:dyDescent="0.3">
      <c r="B1033" s="56">
        <f t="shared" si="16"/>
        <v>0</v>
      </c>
      <c r="C1033" s="139" t="str">
        <f>'제품 추가'!AC1029</f>
        <v>GILDED</v>
      </c>
      <c r="D1033" s="138">
        <f>IF($D$2="주말",INDEX(표5[#All],MATCH(C1033,표5[[#All],[잉크]],0),18)+INDEX(표5[#All],MATCH(C1033,표5[[#All],[잉크]],0),21),INDEX(표5[#All],MATCH(C1033,표5[[#All],[잉크]],0),MATCH($D$2,표5[#Headers],0)+1))</f>
        <v>0</v>
      </c>
      <c r="E1033" s="138">
        <f>IF($D$2="주말",INDEX(표5[#All],MATCH(C1033,표5[[#All],[잉크]],0),19)+INDEX(표5[#All],MATCH(C1033,표5[[#All],[잉크]],0),22),INDEX(표5[#All],MATCH(C1033,표5[[#All],[잉크]],0),MATCH($D$2,표5[#Headers],0)+2))</f>
        <v>0</v>
      </c>
    </row>
    <row r="1034" spans="2:5" hidden="1" x14ac:dyDescent="0.3">
      <c r="B1034" s="56">
        <f t="shared" si="16"/>
        <v>0</v>
      </c>
      <c r="C1034" s="139" t="str">
        <f>'제품 추가'!AC1030</f>
        <v>SWAIN</v>
      </c>
      <c r="D1034" s="138">
        <f>IF($D$2="주말",INDEX(표5[#All],MATCH(C1034,표5[[#All],[잉크]],0),18)+INDEX(표5[#All],MATCH(C1034,표5[[#All],[잉크]],0),21),INDEX(표5[#All],MATCH(C1034,표5[[#All],[잉크]],0),MATCH($D$2,표5[#Headers],0)+1))</f>
        <v>0</v>
      </c>
      <c r="E1034" s="138">
        <f>IF($D$2="주말",INDEX(표5[#All],MATCH(C1034,표5[[#All],[잉크]],0),19)+INDEX(표5[#All],MATCH(C1034,표5[[#All],[잉크]],0),22),INDEX(표5[#All],MATCH(C1034,표5[[#All],[잉크]],0),MATCH($D$2,표5[#Headers],0)+2))</f>
        <v>0</v>
      </c>
    </row>
    <row r="1035" spans="2:5" hidden="1" x14ac:dyDescent="0.3">
      <c r="B1035" s="56">
        <f t="shared" si="16"/>
        <v>0</v>
      </c>
      <c r="C1035" s="139" t="str">
        <f>'제품 추가'!AC1031</f>
        <v>PORCELAIN</v>
      </c>
      <c r="D1035" s="138">
        <f>IF($D$2="주말",INDEX(표5[#All],MATCH(C1035,표5[[#All],[잉크]],0),18)+INDEX(표5[#All],MATCH(C1035,표5[[#All],[잉크]],0),21),INDEX(표5[#All],MATCH(C1035,표5[[#All],[잉크]],0),MATCH($D$2,표5[#Headers],0)+1))</f>
        <v>0</v>
      </c>
      <c r="E1035" s="138">
        <f>IF($D$2="주말",INDEX(표5[#All],MATCH(C1035,표5[[#All],[잉크]],0),19)+INDEX(표5[#All],MATCH(C1035,표5[[#All],[잉크]],0),22),INDEX(표5[#All],MATCH(C1035,표5[[#All],[잉크]],0),MATCH($D$2,표5[#Headers],0)+2))</f>
        <v>0</v>
      </c>
    </row>
    <row r="1036" spans="2:5" hidden="1" x14ac:dyDescent="0.3">
      <c r="B1036" s="56">
        <f t="shared" si="16"/>
        <v>0</v>
      </c>
      <c r="C1036" s="139" t="str">
        <f>'제품 추가'!AC1032</f>
        <v>OBSCURA</v>
      </c>
      <c r="D1036" s="138">
        <f>IF($D$2="주말",INDEX(표5[#All],MATCH(C1036,표5[[#All],[잉크]],0),18)+INDEX(표5[#All],MATCH(C1036,표5[[#All],[잉크]],0),21),INDEX(표5[#All],MATCH(C1036,표5[[#All],[잉크]],0),MATCH($D$2,표5[#Headers],0)+1))</f>
        <v>0</v>
      </c>
      <c r="E1036" s="138">
        <f>IF($D$2="주말",INDEX(표5[#All],MATCH(C1036,표5[[#All],[잉크]],0),19)+INDEX(표5[#All],MATCH(C1036,표5[[#All],[잉크]],0),22),INDEX(표5[#All],MATCH(C1036,표5[[#All],[잉크]],0),MATCH($D$2,표5[#Headers],0)+2))</f>
        <v>0</v>
      </c>
    </row>
    <row r="1037" spans="2:5" hidden="1" x14ac:dyDescent="0.3">
      <c r="B1037" s="56">
        <f t="shared" si="16"/>
        <v>0</v>
      </c>
      <c r="C1037" s="139" t="str">
        <f>'제품 추가'!AC1033</f>
        <v>NASUS</v>
      </c>
      <c r="D1037" s="138">
        <f>IF($D$2="주말",INDEX(표5[#All],MATCH(C1037,표5[[#All],[잉크]],0),18)+INDEX(표5[#All],MATCH(C1037,표5[[#All],[잉크]],0),21),INDEX(표5[#All],MATCH(C1037,표5[[#All],[잉크]],0),MATCH($D$2,표5[#Headers],0)+1))</f>
        <v>0</v>
      </c>
      <c r="E1037" s="138">
        <f>IF($D$2="주말",INDEX(표5[#All],MATCH(C1037,표5[[#All],[잉크]],0),19)+INDEX(표5[#All],MATCH(C1037,표5[[#All],[잉크]],0),22),INDEX(표5[#All],MATCH(C1037,표5[[#All],[잉크]],0),MATCH($D$2,표5[#Headers],0)+2))</f>
        <v>0</v>
      </c>
    </row>
    <row r="1038" spans="2:5" hidden="1" x14ac:dyDescent="0.3">
      <c r="B1038" s="56">
        <f t="shared" si="16"/>
        <v>0</v>
      </c>
      <c r="C1038" s="139" t="str">
        <f>'제품 추가'!AC1034</f>
        <v>KAYLE</v>
      </c>
      <c r="D1038" s="138">
        <f>IF($D$2="주말",INDEX(표5[#All],MATCH(C1038,표5[[#All],[잉크]],0),18)+INDEX(표5[#All],MATCH(C1038,표5[[#All],[잉크]],0),21),INDEX(표5[#All],MATCH(C1038,표5[[#All],[잉크]],0),MATCH($D$2,표5[#Headers],0)+1))</f>
        <v>0</v>
      </c>
      <c r="E1038" s="138">
        <f>IF($D$2="주말",INDEX(표5[#All],MATCH(C1038,표5[[#All],[잉크]],0),19)+INDEX(표5[#All],MATCH(C1038,표5[[#All],[잉크]],0),22),INDEX(표5[#All],MATCH(C1038,표5[[#All],[잉크]],0),MATCH($D$2,표5[#Headers],0)+2))</f>
        <v>0</v>
      </c>
    </row>
    <row r="1039" spans="2:5" x14ac:dyDescent="0.3">
      <c r="B1039" s="56">
        <f t="shared" si="16"/>
        <v>0</v>
      </c>
      <c r="C1039" s="139" t="str">
        <f>'제품 추가'!AC1050</f>
        <v>SORBET</v>
      </c>
      <c r="D1039" s="138">
        <f>IF($D$2="주말",INDEX(표5[#All],MATCH(C1039,표5[[#All],[잉크]],0),18)+INDEX(표5[#All],MATCH(C1039,표5[[#All],[잉크]],0),21),INDEX(표5[#All],MATCH(C1039,표5[[#All],[잉크]],0),MATCH($D$2,표5[#Headers],0)+1))</f>
        <v>0</v>
      </c>
      <c r="E1039" s="138">
        <f>IF($D$2="주말",INDEX(표5[#All],MATCH(C1039,표5[[#All],[잉크]],0),19)+INDEX(표5[#All],MATCH(C1039,표5[[#All],[잉크]],0),22),INDEX(표5[#All],MATCH(C1039,표5[[#All],[잉크]],0),MATCH($D$2,표5[#Headers],0)+2))</f>
        <v>0</v>
      </c>
    </row>
    <row r="1040" spans="2:5" x14ac:dyDescent="0.3">
      <c r="B1040" s="56">
        <f t="shared" ref="B1040:B1064" si="17">IFERROR(SUM(D1040:E1040),0)</f>
        <v>0</v>
      </c>
      <c r="C1040" s="139" t="str">
        <f>'제품 추가'!AC490</f>
        <v>SOUFFLE</v>
      </c>
      <c r="D1040" s="138">
        <f>IF($D$2="주말",INDEX(표5[#All],MATCH(C1040,표5[[#All],[잉크]],0),18)+INDEX(표5[#All],MATCH(C1040,표5[[#All],[잉크]],0),21),INDEX(표5[#All],MATCH(C1040,표5[[#All],[잉크]],0),MATCH($D$2,표5[#Headers],0)+1))</f>
        <v>0</v>
      </c>
      <c r="E1040" s="138">
        <f>IF($D$2="주말",INDEX(표5[#All],MATCH(C1040,표5[[#All],[잉크]],0),19)+INDEX(표5[#All],MATCH(C1040,표5[[#All],[잉크]],0),22),INDEX(표5[#All],MATCH(C1040,표5[[#All],[잉크]],0),MATCH($D$2,표5[#Headers],0)+2))</f>
        <v>0</v>
      </c>
    </row>
    <row r="1041" spans="2:5" hidden="1" x14ac:dyDescent="0.3">
      <c r="B1041" s="56">
        <f t="shared" si="17"/>
        <v>0</v>
      </c>
      <c r="C1041" s="139" t="str">
        <f>'제품 추가'!AC1037</f>
        <v>KOMPANY</v>
      </c>
      <c r="D1041" s="138">
        <f>IF($D$2="주말",INDEX(표5[#All],MATCH(C1041,표5[[#All],[잉크]],0),18)+INDEX(표5[#All],MATCH(C1041,표5[[#All],[잉크]],0),21),INDEX(표5[#All],MATCH(C1041,표5[[#All],[잉크]],0),MATCH($D$2,표5[#Headers],0)+1))</f>
        <v>0</v>
      </c>
      <c r="E1041" s="138">
        <f>IF($D$2="주말",INDEX(표5[#All],MATCH(C1041,표5[[#All],[잉크]],0),19)+INDEX(표5[#All],MATCH(C1041,표5[[#All],[잉크]],0),22),INDEX(표5[#All],MATCH(C1041,표5[[#All],[잉크]],0),MATCH($D$2,표5[#Headers],0)+2))</f>
        <v>0</v>
      </c>
    </row>
    <row r="1042" spans="2:5" hidden="1" x14ac:dyDescent="0.3">
      <c r="B1042" s="56">
        <f t="shared" si="17"/>
        <v>0</v>
      </c>
      <c r="C1042" s="139" t="str">
        <f>'제품 추가'!AC1038</f>
        <v>SHACO</v>
      </c>
      <c r="D1042" s="138">
        <f>IF($D$2="주말",INDEX(표5[#All],MATCH(C1042,표5[[#All],[잉크]],0),18)+INDEX(표5[#All],MATCH(C1042,표5[[#All],[잉크]],0),21),INDEX(표5[#All],MATCH(C1042,표5[[#All],[잉크]],0),MATCH($D$2,표5[#Headers],0)+1))</f>
        <v>0</v>
      </c>
      <c r="E1042" s="138">
        <f>IF($D$2="주말",INDEX(표5[#All],MATCH(C1042,표5[[#All],[잉크]],0),19)+INDEX(표5[#All],MATCH(C1042,표5[[#All],[잉크]],0),22),INDEX(표5[#All],MATCH(C1042,표5[[#All],[잉크]],0),MATCH($D$2,표5[#Headers],0)+2))</f>
        <v>0</v>
      </c>
    </row>
    <row r="1043" spans="2:5" hidden="1" x14ac:dyDescent="0.3">
      <c r="B1043" s="56">
        <f t="shared" si="17"/>
        <v>0</v>
      </c>
      <c r="C1043" s="139" t="str">
        <f>'제품 추가'!AC1039</f>
        <v>SENNA</v>
      </c>
      <c r="D1043" s="138">
        <f>IF($D$2="주말",INDEX(표5[#All],MATCH(C1043,표5[[#All],[잉크]],0),18)+INDEX(표5[#All],MATCH(C1043,표5[[#All],[잉크]],0),21),INDEX(표5[#All],MATCH(C1043,표5[[#All],[잉크]],0),MATCH($D$2,표5[#Headers],0)+1))</f>
        <v>0</v>
      </c>
      <c r="E1043" s="138">
        <f>IF($D$2="주말",INDEX(표5[#All],MATCH(C1043,표5[[#All],[잉크]],0),19)+INDEX(표5[#All],MATCH(C1043,표5[[#All],[잉크]],0),22),INDEX(표5[#All],MATCH(C1043,표5[[#All],[잉크]],0),MATCH($D$2,표5[#Headers],0)+2))</f>
        <v>0</v>
      </c>
    </row>
    <row r="1044" spans="2:5" hidden="1" x14ac:dyDescent="0.3">
      <c r="B1044" s="56">
        <f t="shared" si="17"/>
        <v>0</v>
      </c>
      <c r="C1044" s="139" t="str">
        <f>'제품 추가'!AC1040</f>
        <v>COSMIC</v>
      </c>
      <c r="D1044" s="138">
        <f>IF($D$2="주말",INDEX(표5[#All],MATCH(C1044,표5[[#All],[잉크]],0),18)+INDEX(표5[#All],MATCH(C1044,표5[[#All],[잉크]],0),21),INDEX(표5[#All],MATCH(C1044,표5[[#All],[잉크]],0),MATCH($D$2,표5[#Headers],0)+1))</f>
        <v>0</v>
      </c>
      <c r="E1044" s="138">
        <f>IF($D$2="주말",INDEX(표5[#All],MATCH(C1044,표5[[#All],[잉크]],0),19)+INDEX(표5[#All],MATCH(C1044,표5[[#All],[잉크]],0),22),INDEX(표5[#All],MATCH(C1044,표5[[#All],[잉크]],0),MATCH($D$2,표5[#Headers],0)+2))</f>
        <v>0</v>
      </c>
    </row>
    <row r="1045" spans="2:5" hidden="1" x14ac:dyDescent="0.3">
      <c r="B1045" s="56">
        <f t="shared" si="17"/>
        <v>0</v>
      </c>
      <c r="C1045" s="139" t="str">
        <f>'제품 추가'!AC1041</f>
        <v>MEADOW</v>
      </c>
      <c r="D1045" s="138">
        <f>IF($D$2="주말",INDEX(표5[#All],MATCH(C1045,표5[[#All],[잉크]],0),18)+INDEX(표5[#All],MATCH(C1045,표5[[#All],[잉크]],0),21),INDEX(표5[#All],MATCH(C1045,표5[[#All],[잉크]],0),MATCH($D$2,표5[#Headers],0)+1))</f>
        <v>0</v>
      </c>
      <c r="E1045" s="138">
        <f>IF($D$2="주말",INDEX(표5[#All],MATCH(C1045,표5[[#All],[잉크]],0),19)+INDEX(표5[#All],MATCH(C1045,표5[[#All],[잉크]],0),22),INDEX(표5[#All],MATCH(C1045,표5[[#All],[잉크]],0),MATCH($D$2,표5[#Headers],0)+2))</f>
        <v>0</v>
      </c>
    </row>
    <row r="1046" spans="2:5" x14ac:dyDescent="0.3">
      <c r="B1046" s="56">
        <f t="shared" si="17"/>
        <v>0</v>
      </c>
      <c r="C1046" s="139" t="str">
        <f>'제품 추가'!AC752</f>
        <v>SPARROW</v>
      </c>
      <c r="D1046" s="138">
        <f>IF($D$2="주말",INDEX(표5[#All],MATCH(C1046,표5[[#All],[잉크]],0),18)+INDEX(표5[#All],MATCH(C1046,표5[[#All],[잉크]],0),21),INDEX(표5[#All],MATCH(C1046,표5[[#All],[잉크]],0),MATCH($D$2,표5[#Headers],0)+1))</f>
        <v>0</v>
      </c>
      <c r="E1046" s="138">
        <f>IF($D$2="주말",INDEX(표5[#All],MATCH(C1046,표5[[#All],[잉크]],0),19)+INDEX(표5[#All],MATCH(C1046,표5[[#All],[잉크]],0),22),INDEX(표5[#All],MATCH(C1046,표5[[#All],[잉크]],0),MATCH($D$2,표5[#Headers],0)+2))</f>
        <v>0</v>
      </c>
    </row>
    <row r="1047" spans="2:5" x14ac:dyDescent="0.3">
      <c r="B1047" s="56">
        <f t="shared" si="17"/>
        <v>0</v>
      </c>
      <c r="C1047" s="139" t="str">
        <f>'제품 추가'!AC500</f>
        <v>STUCCO</v>
      </c>
      <c r="D1047" s="138">
        <f>IF($D$2="주말",INDEX(표5[#All],MATCH(C1047,표5[[#All],[잉크]],0),18)+INDEX(표5[#All],MATCH(C1047,표5[[#All],[잉크]],0),21),INDEX(표5[#All],MATCH(C1047,표5[[#All],[잉크]],0),MATCH($D$2,표5[#Headers],0)+1))</f>
        <v>0</v>
      </c>
      <c r="E1047" s="138">
        <f>IF($D$2="주말",INDEX(표5[#All],MATCH(C1047,표5[[#All],[잉크]],0),19)+INDEX(표5[#All],MATCH(C1047,표5[[#All],[잉크]],0),22),INDEX(표5[#All],MATCH(C1047,표5[[#All],[잉크]],0),MATCH($D$2,표5[#Headers],0)+2))</f>
        <v>0</v>
      </c>
    </row>
    <row r="1048" spans="2:5" x14ac:dyDescent="0.3">
      <c r="B1048" s="56">
        <f t="shared" si="17"/>
        <v>0</v>
      </c>
      <c r="C1048" s="139" t="str">
        <f>'제품 추가'!AC501</f>
        <v>SUDAN</v>
      </c>
      <c r="D1048" s="138">
        <f>IF($D$2="주말",INDEX(표5[#All],MATCH(C1048,표5[[#All],[잉크]],0),18)+INDEX(표5[#All],MATCH(C1048,표5[[#All],[잉크]],0),21),INDEX(표5[#All],MATCH(C1048,표5[[#All],[잉크]],0),MATCH($D$2,표5[#Headers],0)+1))</f>
        <v>0</v>
      </c>
      <c r="E1048" s="138">
        <f>IF($D$2="주말",INDEX(표5[#All],MATCH(C1048,표5[[#All],[잉크]],0),19)+INDEX(표5[#All],MATCH(C1048,표5[[#All],[잉크]],0),22),INDEX(표5[#All],MATCH(C1048,표5[[#All],[잉크]],0),MATCH($D$2,표5[#Headers],0)+2))</f>
        <v>0</v>
      </c>
    </row>
    <row r="1049" spans="2:5" hidden="1" x14ac:dyDescent="0.3">
      <c r="B1049" s="56">
        <f t="shared" si="17"/>
        <v>0</v>
      </c>
      <c r="C1049" s="139" t="str">
        <f>'제품 추가'!AC1045</f>
        <v>ZIDANE</v>
      </c>
      <c r="D1049" s="138">
        <f>IF($D$2="주말",INDEX(표5[#All],MATCH(C1049,표5[[#All],[잉크]],0),18)+INDEX(표5[#All],MATCH(C1049,표5[[#All],[잉크]],0),21),INDEX(표5[#All],MATCH(C1049,표5[[#All],[잉크]],0),MATCH($D$2,표5[#Headers],0)+1))</f>
        <v>0</v>
      </c>
      <c r="E1049" s="138">
        <f>IF($D$2="주말",INDEX(표5[#All],MATCH(C1049,표5[[#All],[잉크]],0),19)+INDEX(표5[#All],MATCH(C1049,표5[[#All],[잉크]],0),22),INDEX(표5[#All],MATCH(C1049,표5[[#All],[잉크]],0),MATCH($D$2,표5[#Headers],0)+2))</f>
        <v>0</v>
      </c>
    </row>
    <row r="1050" spans="2:5" x14ac:dyDescent="0.3">
      <c r="B1050" s="56">
        <f t="shared" si="17"/>
        <v>0</v>
      </c>
      <c r="C1050" s="139" t="str">
        <f>'제품 추가'!AC615</f>
        <v>THREAD</v>
      </c>
      <c r="D1050" s="138">
        <f>IF($D$2="주말",INDEX(표5[#All],MATCH(C1050,표5[[#All],[잉크]],0),18)+INDEX(표5[#All],MATCH(C1050,표5[[#All],[잉크]],0),21),INDEX(표5[#All],MATCH(C1050,표5[[#All],[잉크]],0),MATCH($D$2,표5[#Headers],0)+1))</f>
        <v>0</v>
      </c>
      <c r="E1050" s="138">
        <f>IF($D$2="주말",INDEX(표5[#All],MATCH(C1050,표5[[#All],[잉크]],0),19)+INDEX(표5[#All],MATCH(C1050,표5[[#All],[잉크]],0),22),INDEX(표5[#All],MATCH(C1050,표5[[#All],[잉크]],0),MATCH($D$2,표5[#Headers],0)+2))</f>
        <v>0</v>
      </c>
    </row>
    <row r="1051" spans="2:5" hidden="1" x14ac:dyDescent="0.3">
      <c r="B1051" s="56">
        <f t="shared" si="17"/>
        <v>0</v>
      </c>
      <c r="C1051" s="139" t="str">
        <f>'제품 추가'!AC1047</f>
        <v>WATKINS</v>
      </c>
      <c r="D1051" s="138">
        <f>IF($D$2="주말",INDEX(표5[#All],MATCH(C1051,표5[[#All],[잉크]],0),18)+INDEX(표5[#All],MATCH(C1051,표5[[#All],[잉크]],0),21),INDEX(표5[#All],MATCH(C1051,표5[[#All],[잉크]],0),MATCH($D$2,표5[#Headers],0)+1))</f>
        <v>0</v>
      </c>
      <c r="E1051" s="138">
        <f>IF($D$2="주말",INDEX(표5[#All],MATCH(C1051,표5[[#All],[잉크]],0),19)+INDEX(표5[#All],MATCH(C1051,표5[[#All],[잉크]],0),22),INDEX(표5[#All],MATCH(C1051,표5[[#All],[잉크]],0),MATCH($D$2,표5[#Headers],0)+2))</f>
        <v>0</v>
      </c>
    </row>
    <row r="1052" spans="2:5" hidden="1" x14ac:dyDescent="0.3">
      <c r="B1052" s="56">
        <f t="shared" si="17"/>
        <v>0</v>
      </c>
      <c r="C1052" s="139" t="str">
        <f>'제품 추가'!AC1048</f>
        <v>AMOAK</v>
      </c>
      <c r="D1052" s="138">
        <f>IF($D$2="주말",INDEX(표5[#All],MATCH(C1052,표5[[#All],[잉크]],0),18)+INDEX(표5[#All],MATCH(C1052,표5[[#All],[잉크]],0),21),INDEX(표5[#All],MATCH(C1052,표5[[#All],[잉크]],0),MATCH($D$2,표5[#Headers],0)+1))</f>
        <v>0</v>
      </c>
      <c r="E1052" s="138">
        <f>IF($D$2="주말",INDEX(표5[#All],MATCH(C1052,표5[[#All],[잉크]],0),19)+INDEX(표5[#All],MATCH(C1052,표5[[#All],[잉크]],0),22),INDEX(표5[#All],MATCH(C1052,표5[[#All],[잉크]],0),MATCH($D$2,표5[#Headers],0)+2))</f>
        <v>0</v>
      </c>
    </row>
    <row r="1053" spans="2:5" x14ac:dyDescent="0.3">
      <c r="B1053" s="56">
        <f t="shared" si="17"/>
        <v>0</v>
      </c>
      <c r="C1053" s="139" t="str">
        <f>'제품 추가'!AC527</f>
        <v>TOAST</v>
      </c>
      <c r="D1053" s="138">
        <f>IF($D$2="주말",INDEX(표5[#All],MATCH(C1053,표5[[#All],[잉크]],0),18)+INDEX(표5[#All],MATCH(C1053,표5[[#All],[잉크]],0),21),INDEX(표5[#All],MATCH(C1053,표5[[#All],[잉크]],0),MATCH($D$2,표5[#Headers],0)+1))</f>
        <v>0</v>
      </c>
      <c r="E1053" s="138">
        <f>IF($D$2="주말",INDEX(표5[#All],MATCH(C1053,표5[[#All],[잉크]],0),19)+INDEX(표5[#All],MATCH(C1053,표5[[#All],[잉크]],0),22),INDEX(표5[#All],MATCH(C1053,표5[[#All],[잉크]],0),MATCH($D$2,표5[#Headers],0)+2))</f>
        <v>0</v>
      </c>
    </row>
    <row r="1054" spans="2:5" hidden="1" x14ac:dyDescent="0.3">
      <c r="B1054" s="56">
        <f t="shared" si="17"/>
        <v>0</v>
      </c>
      <c r="C1054" s="139" t="str">
        <f>'제품 추가'!AC531</f>
        <v>TORTOISE</v>
      </c>
      <c r="D1054" s="138">
        <f>IF($D$2="주말",INDEX(표5[#All],MATCH(C1054,표5[[#All],[잉크]],0),18)+INDEX(표5[#All],MATCH(C1054,표5[[#All],[잉크]],0),21),INDEX(표5[#All],MATCH(C1054,표5[[#All],[잉크]],0),MATCH($D$2,표5[#Headers],0)+1))</f>
        <v>0</v>
      </c>
      <c r="E1054" s="138">
        <f>IF($D$2="주말",INDEX(표5[#All],MATCH(C1054,표5[[#All],[잉크]],0),19)+INDEX(표5[#All],MATCH(C1054,표5[[#All],[잉크]],0),22),INDEX(표5[#All],MATCH(C1054,표5[[#All],[잉크]],0),MATCH($D$2,표5[#Headers],0)+2))</f>
        <v>0</v>
      </c>
    </row>
    <row r="1055" spans="2:5" x14ac:dyDescent="0.3">
      <c r="B1055" s="56">
        <f t="shared" si="17"/>
        <v>0</v>
      </c>
      <c r="C1055" s="139" t="str">
        <f>'제품 추가'!AC987</f>
        <v>TOMATO</v>
      </c>
      <c r="D1055" s="138">
        <f>IF($D$2="주말",INDEX(표5[#All],MATCH(C1055,표5[[#All],[잉크]],0),18)+INDEX(표5[#All],MATCH(C1055,표5[[#All],[잉크]],0),21),INDEX(표5[#All],MATCH(C1055,표5[[#All],[잉크]],0),MATCH($D$2,표5[#Headers],0)+1))</f>
        <v>0</v>
      </c>
      <c r="E1055" s="138">
        <f>IF($D$2="주말",INDEX(표5[#All],MATCH(C1055,표5[[#All],[잉크]],0),19)+INDEX(표5[#All],MATCH(C1055,표5[[#All],[잉크]],0),22),INDEX(표5[#All],MATCH(C1055,표5[[#All],[잉크]],0),MATCH($D$2,표5[#Headers],0)+2))</f>
        <v>0</v>
      </c>
    </row>
    <row r="1056" spans="2:5" x14ac:dyDescent="0.3">
      <c r="B1056" s="56">
        <f t="shared" si="17"/>
        <v>0</v>
      </c>
      <c r="C1056" s="139" t="str">
        <f>'제품 추가'!AC530</f>
        <v>TOPAZ</v>
      </c>
      <c r="D1056" s="138">
        <f>IF($D$2="주말",INDEX(표5[#All],MATCH(C1056,표5[[#All],[잉크]],0),18)+INDEX(표5[#All],MATCH(C1056,표5[[#All],[잉크]],0),21),INDEX(표5[#All],MATCH(C1056,표5[[#All],[잉크]],0),MATCH($D$2,표5[#Headers],0)+1))</f>
        <v>0</v>
      </c>
      <c r="E1056" s="138">
        <f>IF($D$2="주말",INDEX(표5[#All],MATCH(C1056,표5[[#All],[잉크]],0),19)+INDEX(표5[#All],MATCH(C1056,표5[[#All],[잉크]],0),22),INDEX(표5[#All],MATCH(C1056,표5[[#All],[잉크]],0),MATCH($D$2,표5[#Headers],0)+2))</f>
        <v>0</v>
      </c>
    </row>
    <row r="1057" spans="2:5" x14ac:dyDescent="0.3">
      <c r="B1057" s="56">
        <f t="shared" si="17"/>
        <v>0</v>
      </c>
      <c r="C1057" s="139" t="str">
        <f>'제품 추가'!AC1055</f>
        <v>UPAMECANO</v>
      </c>
      <c r="D1057" s="138">
        <f>IF($D$2="주말",INDEX(표5[#All],MATCH(C1057,표5[[#All],[잉크]],0),18)+INDEX(표5[#All],MATCH(C1057,표5[[#All],[잉크]],0),21),INDEX(표5[#All],MATCH(C1057,표5[[#All],[잉크]],0),MATCH($D$2,표5[#Headers],0)+1))</f>
        <v>0</v>
      </c>
      <c r="E1057" s="138">
        <f>IF($D$2="주말",INDEX(표5[#All],MATCH(C1057,표5[[#All],[잉크]],0),19)+INDEX(표5[#All],MATCH(C1057,표5[[#All],[잉크]],0),22),INDEX(표5[#All],MATCH(C1057,표5[[#All],[잉크]],0),MATCH($D$2,표5[#Headers],0)+2))</f>
        <v>0</v>
      </c>
    </row>
    <row r="1058" spans="2:5" x14ac:dyDescent="0.3">
      <c r="B1058" s="56">
        <f t="shared" si="17"/>
        <v>0</v>
      </c>
      <c r="C1058" s="139" t="str">
        <f>'제품 추가'!AC548</f>
        <v>UVMCHERRY</v>
      </c>
      <c r="D1058" s="138">
        <f>IF($D$2="주말",INDEX(표5[#All],MATCH(C1058,표5[[#All],[잉크]],0),18)+INDEX(표5[#All],MATCH(C1058,표5[[#All],[잉크]],0),21),INDEX(표5[#All],MATCH(C1058,표5[[#All],[잉크]],0),MATCH($D$2,표5[#Headers],0)+1))</f>
        <v>0</v>
      </c>
      <c r="E1058" s="138">
        <f>IF($D$2="주말",INDEX(표5[#All],MATCH(C1058,표5[[#All],[잉크]],0),19)+INDEX(표5[#All],MATCH(C1058,표5[[#All],[잉크]],0),22),INDEX(표5[#All],MATCH(C1058,표5[[#All],[잉크]],0),MATCH($D$2,표5[#Headers],0)+2))</f>
        <v>0</v>
      </c>
    </row>
    <row r="1059" spans="2:5" x14ac:dyDescent="0.3">
      <c r="B1059" s="56">
        <f t="shared" si="17"/>
        <v>0</v>
      </c>
      <c r="C1059" s="139" t="str">
        <f>'제품 추가'!AC616</f>
        <v>UVNEEDLE</v>
      </c>
      <c r="D1059" s="138">
        <f>IF($D$2="주말",INDEX(표5[#All],MATCH(C1059,표5[[#All],[잉크]],0),18)+INDEX(표5[#All],MATCH(C1059,표5[[#All],[잉크]],0),21),INDEX(표5[#All],MATCH(C1059,표5[[#All],[잉크]],0),MATCH($D$2,표5[#Headers],0)+1))</f>
        <v>0</v>
      </c>
      <c r="E1059" s="138">
        <f>IF($D$2="주말",INDEX(표5[#All],MATCH(C1059,표5[[#All],[잉크]],0),19)+INDEX(표5[#All],MATCH(C1059,표5[[#All],[잉크]],0),22),INDEX(표5[#All],MATCH(C1059,표5[[#All],[잉크]],0),MATCH($D$2,표5[#Headers],0)+2))</f>
        <v>0</v>
      </c>
    </row>
    <row r="1060" spans="2:5" x14ac:dyDescent="0.3">
      <c r="B1060" s="56">
        <f t="shared" si="17"/>
        <v>0</v>
      </c>
      <c r="C1060" s="139" t="str">
        <f>'제품 추가'!AC988</f>
        <v>VIDIC</v>
      </c>
      <c r="D1060" s="138">
        <f>IF($D$2="주말",INDEX(표5[#All],MATCH(C1060,표5[[#All],[잉크]],0),18)+INDEX(표5[#All],MATCH(C1060,표5[[#All],[잉크]],0),21),INDEX(표5[#All],MATCH(C1060,표5[[#All],[잉크]],0),MATCH($D$2,표5[#Headers],0)+1))</f>
        <v>0</v>
      </c>
      <c r="E1060" s="138">
        <f>IF($D$2="주말",INDEX(표5[#All],MATCH(C1060,표5[[#All],[잉크]],0),19)+INDEX(표5[#All],MATCH(C1060,표5[[#All],[잉크]],0),22),INDEX(표5[#All],MATCH(C1060,표5[[#All],[잉크]],0),MATCH($D$2,표5[#Headers],0)+2))</f>
        <v>0</v>
      </c>
    </row>
    <row r="1061" spans="2:5" hidden="1" x14ac:dyDescent="0.3">
      <c r="B1061" s="56">
        <f t="shared" si="17"/>
        <v>0</v>
      </c>
      <c r="C1061" s="139" t="str">
        <f>'제품 추가'!AC1057</f>
        <v>KOSMOS</v>
      </c>
      <c r="D1061" s="138">
        <f>IF($D$2="주말",INDEX(표5[#All],MATCH(C1061,표5[[#All],[잉크]],0),18)+INDEX(표5[#All],MATCH(C1061,표5[[#All],[잉크]],0),21),INDEX(표5[#All],MATCH(C1061,표5[[#All],[잉크]],0),MATCH($D$2,표5[#Headers],0)+1))</f>
        <v>0</v>
      </c>
      <c r="E1061" s="138">
        <f>IF($D$2="주말",INDEX(표5[#All],MATCH(C1061,표5[[#All],[잉크]],0),19)+INDEX(표5[#All],MATCH(C1061,표5[[#All],[잉크]],0),22),INDEX(표5[#All],MATCH(C1061,표5[[#All],[잉크]],0),MATCH($D$2,표5[#Headers],0)+2))</f>
        <v>0</v>
      </c>
    </row>
    <row r="1062" spans="2:5" hidden="1" x14ac:dyDescent="0.3">
      <c r="B1062" s="56">
        <f t="shared" si="17"/>
        <v>0</v>
      </c>
      <c r="C1062" s="139" t="str">
        <f>'제품 추가'!AC1058</f>
        <v>TUNA</v>
      </c>
      <c r="D1062" s="138">
        <f>IF($D$2="주말",INDEX(표5[#All],MATCH(C1062,표5[[#All],[잉크]],0),18)+INDEX(표5[#All],MATCH(C1062,표5[[#All],[잉크]],0),21),INDEX(표5[#All],MATCH(C1062,표5[[#All],[잉크]],0),MATCH($D$2,표5[#Headers],0)+1))</f>
        <v>0</v>
      </c>
      <c r="E1062" s="138">
        <f>IF($D$2="주말",INDEX(표5[#All],MATCH(C1062,표5[[#All],[잉크]],0),19)+INDEX(표5[#All],MATCH(C1062,표5[[#All],[잉크]],0),22),INDEX(표5[#All],MATCH(C1062,표5[[#All],[잉크]],0),MATCH($D$2,표5[#Headers],0)+2))</f>
        <v>0</v>
      </c>
    </row>
    <row r="1063" spans="2:5" x14ac:dyDescent="0.3">
      <c r="B1063" s="56">
        <f t="shared" si="17"/>
        <v>0</v>
      </c>
      <c r="C1063" s="139" t="str">
        <f>'제품 추가'!AC604</f>
        <v>VOID</v>
      </c>
      <c r="D1063" s="138">
        <f>IF($D$2="주말",INDEX(표5[#All],MATCH(C1063,표5[[#All],[잉크]],0),18)+INDEX(표5[#All],MATCH(C1063,표5[[#All],[잉크]],0),21),INDEX(표5[#All],MATCH(C1063,표5[[#All],[잉크]],0),MATCH($D$2,표5[#Headers],0)+1))</f>
        <v>0</v>
      </c>
      <c r="E1063" s="138">
        <f>IF($D$2="주말",INDEX(표5[#All],MATCH(C1063,표5[[#All],[잉크]],0),19)+INDEX(표5[#All],MATCH(C1063,표5[[#All],[잉크]],0),22),INDEX(표5[#All],MATCH(C1063,표5[[#All],[잉크]],0),MATCH($D$2,표5[#Headers],0)+2))</f>
        <v>0</v>
      </c>
    </row>
    <row r="1064" spans="2:5" hidden="1" x14ac:dyDescent="0.3">
      <c r="B1064" s="56">
        <f t="shared" si="17"/>
        <v>0</v>
      </c>
      <c r="C1064" s="139" t="str">
        <f>'제품 추가'!AC619</f>
        <v>WELLDONE</v>
      </c>
      <c r="D1064" s="138">
        <f>IF($D$2="주말",INDEX(표5[#All],MATCH(C1064,표5[[#All],[잉크]],0),18)+INDEX(표5[#All],MATCH(C1064,표5[[#All],[잉크]],0),21),INDEX(표5[#All],MATCH(C1064,표5[[#All],[잉크]],0),MATCH($D$2,표5[#Headers],0)+1))</f>
        <v>0</v>
      </c>
      <c r="E1064" s="138">
        <f>IF($D$2="주말",INDEX(표5[#All],MATCH(C1064,표5[[#All],[잉크]],0),19)+INDEX(표5[#All],MATCH(C1064,표5[[#All],[잉크]],0),22),INDEX(표5[#All],MATCH(C1064,표5[[#All],[잉크]],0),MATCH($D$2,표5[#Headers],0)+2))</f>
        <v>0</v>
      </c>
    </row>
    <row r="1065" spans="2:5" hidden="1" x14ac:dyDescent="0.3">
      <c r="B1065" s="56">
        <f t="shared" ref="B1065:B1128" si="18">IFERROR(SUM(D1065:E1065),0)</f>
        <v>0</v>
      </c>
      <c r="C1065" s="139" t="str">
        <f>'제품 추가'!AC1061</f>
        <v>BLIGHT</v>
      </c>
      <c r="D1065" s="138">
        <f>IF($D$2="주말",INDEX(표5[#All],MATCH(C1065,표5[[#All],[잉크]],0),18)+INDEX(표5[#All],MATCH(C1065,표5[[#All],[잉크]],0),21),INDEX(표5[#All],MATCH(C1065,표5[[#All],[잉크]],0),MATCH($D$2,표5[#Headers],0)+1))</f>
        <v>0</v>
      </c>
      <c r="E1065" s="138">
        <f>IF($D$2="주말",INDEX(표5[#All],MATCH(C1065,표5[[#All],[잉크]],0),19)+INDEX(표5[#All],MATCH(C1065,표5[[#All],[잉크]],0),22),INDEX(표5[#All],MATCH(C1065,표5[[#All],[잉크]],0),MATCH($D$2,표5[#Headers],0)+2))</f>
        <v>0</v>
      </c>
    </row>
    <row r="1066" spans="2:5" hidden="1" x14ac:dyDescent="0.3">
      <c r="B1066" s="56">
        <f t="shared" si="18"/>
        <v>0</v>
      </c>
      <c r="C1066" s="139" t="str">
        <f>'제품 추가'!AC1062</f>
        <v>CLOAK</v>
      </c>
      <c r="D1066" s="138">
        <f>IF($D$2="주말",INDEX(표5[#All],MATCH(C1066,표5[[#All],[잉크]],0),18)+INDEX(표5[#All],MATCH(C1066,표5[[#All],[잉크]],0),21),INDEX(표5[#All],MATCH(C1066,표5[[#All],[잉크]],0),MATCH($D$2,표5[#Headers],0)+1))</f>
        <v>0</v>
      </c>
      <c r="E1066" s="138">
        <f>IF($D$2="주말",INDEX(표5[#All],MATCH(C1066,표5[[#All],[잉크]],0),19)+INDEX(표5[#All],MATCH(C1066,표5[[#All],[잉크]],0),22),INDEX(표5[#All],MATCH(C1066,표5[[#All],[잉크]],0),MATCH($D$2,표5[#Headers],0)+2))</f>
        <v>0</v>
      </c>
    </row>
    <row r="1067" spans="2:5" hidden="1" x14ac:dyDescent="0.3">
      <c r="B1067" s="56">
        <f t="shared" si="18"/>
        <v>0</v>
      </c>
      <c r="C1067" s="139" t="str">
        <f>'제품 추가'!AC1063</f>
        <v>BRIM</v>
      </c>
      <c r="D1067" s="138">
        <f>IF($D$2="주말",INDEX(표5[#All],MATCH(C1067,표5[[#All],[잉크]],0),18)+INDEX(표5[#All],MATCH(C1067,표5[[#All],[잉크]],0),21),INDEX(표5[#All],MATCH(C1067,표5[[#All],[잉크]],0),MATCH($D$2,표5[#Headers],0)+1))</f>
        <v>0</v>
      </c>
      <c r="E1067" s="138">
        <f>IF($D$2="주말",INDEX(표5[#All],MATCH(C1067,표5[[#All],[잉크]],0),19)+INDEX(표5[#All],MATCH(C1067,표5[[#All],[잉크]],0),22),INDEX(표5[#All],MATCH(C1067,표5[[#All],[잉크]],0),MATCH($D$2,표5[#Headers],0)+2))</f>
        <v>0</v>
      </c>
    </row>
    <row r="1068" spans="2:5" hidden="1" x14ac:dyDescent="0.3">
      <c r="B1068" s="56">
        <f t="shared" si="18"/>
        <v>0</v>
      </c>
      <c r="C1068" s="139" t="str">
        <f>'제품 추가'!AC1064</f>
        <v>GRAVY</v>
      </c>
      <c r="D1068" s="138">
        <f>IF($D$2="주말",INDEX(표5[#All],MATCH(C1068,표5[[#All],[잉크]],0),18)+INDEX(표5[#All],MATCH(C1068,표5[[#All],[잉크]],0),21),INDEX(표5[#All],MATCH(C1068,표5[[#All],[잉크]],0),MATCH($D$2,표5[#Headers],0)+1))</f>
        <v>0</v>
      </c>
      <c r="E1068" s="138">
        <f>IF($D$2="주말",INDEX(표5[#All],MATCH(C1068,표5[[#All],[잉크]],0),19)+INDEX(표5[#All],MATCH(C1068,표5[[#All],[잉크]],0),22),INDEX(표5[#All],MATCH(C1068,표5[[#All],[잉크]],0),MATCH($D$2,표5[#Headers],0)+2))</f>
        <v>0</v>
      </c>
    </row>
    <row r="1069" spans="2:5" hidden="1" x14ac:dyDescent="0.3">
      <c r="B1069" s="56">
        <f t="shared" si="18"/>
        <v>0</v>
      </c>
      <c r="C1069" s="139" t="str">
        <f>'제품 추가'!AC1065</f>
        <v>WOOL</v>
      </c>
      <c r="D1069" s="138">
        <f>IF($D$2="주말",INDEX(표5[#All],MATCH(C1069,표5[[#All],[잉크]],0),18)+INDEX(표5[#All],MATCH(C1069,표5[[#All],[잉크]],0),21),INDEX(표5[#All],MATCH(C1069,표5[[#All],[잉크]],0),MATCH($D$2,표5[#Headers],0)+1))</f>
        <v>0</v>
      </c>
      <c r="E1069" s="138">
        <f>IF($D$2="주말",INDEX(표5[#All],MATCH(C1069,표5[[#All],[잉크]],0),19)+INDEX(표5[#All],MATCH(C1069,표5[[#All],[잉크]],0),22),INDEX(표5[#All],MATCH(C1069,표5[[#All],[잉크]],0),MATCH($D$2,표5[#Headers],0)+2))</f>
        <v>0</v>
      </c>
    </row>
    <row r="1070" spans="2:5" hidden="1" x14ac:dyDescent="0.3">
      <c r="B1070" s="56">
        <f t="shared" si="18"/>
        <v>0</v>
      </c>
      <c r="C1070" s="139" t="str">
        <f>'제품 추가'!AC1066</f>
        <v>UDT</v>
      </c>
      <c r="D1070" s="138">
        <f>IF($D$2="주말",INDEX(표5[#All],MATCH(C1070,표5[[#All],[잉크]],0),18)+INDEX(표5[#All],MATCH(C1070,표5[[#All],[잉크]],0),21),INDEX(표5[#All],MATCH(C1070,표5[[#All],[잉크]],0),MATCH($D$2,표5[#Headers],0)+1))</f>
        <v>0</v>
      </c>
      <c r="E1070" s="138">
        <f>IF($D$2="주말",INDEX(표5[#All],MATCH(C1070,표5[[#All],[잉크]],0),19)+INDEX(표5[#All],MATCH(C1070,표5[[#All],[잉크]],0),22),INDEX(표5[#All],MATCH(C1070,표5[[#All],[잉크]],0),MATCH($D$2,표5[#Headers],0)+2))</f>
        <v>0</v>
      </c>
    </row>
    <row r="1071" spans="2:5" hidden="1" x14ac:dyDescent="0.3">
      <c r="B1071" s="56">
        <f t="shared" si="18"/>
        <v>0</v>
      </c>
      <c r="C1071" s="139" t="str">
        <f>'제품 추가'!AC1067</f>
        <v>COGMO</v>
      </c>
      <c r="D1071" s="138">
        <f>IF($D$2="주말",INDEX(표5[#All],MATCH(C1071,표5[[#All],[잉크]],0),18)+INDEX(표5[#All],MATCH(C1071,표5[[#All],[잉크]],0),21),INDEX(표5[#All],MATCH(C1071,표5[[#All],[잉크]],0),MATCH($D$2,표5[#Headers],0)+1))</f>
        <v>0</v>
      </c>
      <c r="E1071" s="138">
        <f>IF($D$2="주말",INDEX(표5[#All],MATCH(C1071,표5[[#All],[잉크]],0),19)+INDEX(표5[#All],MATCH(C1071,표5[[#All],[잉크]],0),22),INDEX(표5[#All],MATCH(C1071,표5[[#All],[잉크]],0),MATCH($D$2,표5[#Headers],0)+2))</f>
        <v>0</v>
      </c>
    </row>
    <row r="1072" spans="2:5" hidden="1" x14ac:dyDescent="0.3">
      <c r="B1072" s="56">
        <f t="shared" si="18"/>
        <v>0</v>
      </c>
      <c r="C1072" s="139" t="str">
        <f>'제품 추가'!AC1068</f>
        <v>HARRY</v>
      </c>
      <c r="D1072" s="138">
        <f>IF($D$2="주말",INDEX(표5[#All],MATCH(C1072,표5[[#All],[잉크]],0),18)+INDEX(표5[#All],MATCH(C1072,표5[[#All],[잉크]],0),21),INDEX(표5[#All],MATCH(C1072,표5[[#All],[잉크]],0),MATCH($D$2,표5[#Headers],0)+1))</f>
        <v>0</v>
      </c>
      <c r="E1072" s="138">
        <f>IF($D$2="주말",INDEX(표5[#All],MATCH(C1072,표5[[#All],[잉크]],0),19)+INDEX(표5[#All],MATCH(C1072,표5[[#All],[잉크]],0),22),INDEX(표5[#All],MATCH(C1072,표5[[#All],[잉크]],0),MATCH($D$2,표5[#Headers],0)+2))</f>
        <v>0</v>
      </c>
    </row>
    <row r="1073" spans="2:5" hidden="1" x14ac:dyDescent="0.3">
      <c r="B1073" s="56">
        <f t="shared" si="18"/>
        <v>0</v>
      </c>
      <c r="C1073" s="139" t="str">
        <f>'제품 추가'!AC1069</f>
        <v>BURLAP</v>
      </c>
      <c r="D1073" s="138">
        <f>IF($D$2="주말",INDEX(표5[#All],MATCH(C1073,표5[[#All],[잉크]],0),18)+INDEX(표5[#All],MATCH(C1073,표5[[#All],[잉크]],0),21),INDEX(표5[#All],MATCH(C1073,표5[[#All],[잉크]],0),MATCH($D$2,표5[#Headers],0)+1))</f>
        <v>0</v>
      </c>
      <c r="E1073" s="138">
        <f>IF($D$2="주말",INDEX(표5[#All],MATCH(C1073,표5[[#All],[잉크]],0),19)+INDEX(표5[#All],MATCH(C1073,표5[[#All],[잉크]],0),22),INDEX(표5[#All],MATCH(C1073,표5[[#All],[잉크]],0),MATCH($D$2,표5[#Headers],0)+2))</f>
        <v>0</v>
      </c>
    </row>
    <row r="1074" spans="2:5" hidden="1" x14ac:dyDescent="0.3">
      <c r="B1074" s="56">
        <f t="shared" si="18"/>
        <v>0</v>
      </c>
      <c r="C1074" s="139" t="str">
        <f>'제품 추가'!AC1070</f>
        <v>VELVET</v>
      </c>
      <c r="D1074" s="138">
        <f>IF($D$2="주말",INDEX(표5[#All],MATCH(C1074,표5[[#All],[잉크]],0),18)+INDEX(표5[#All],MATCH(C1074,표5[[#All],[잉크]],0),21),INDEX(표5[#All],MATCH(C1074,표5[[#All],[잉크]],0),MATCH($D$2,표5[#Headers],0)+1))</f>
        <v>0</v>
      </c>
      <c r="E1074" s="138">
        <f>IF($D$2="주말",INDEX(표5[#All],MATCH(C1074,표5[[#All],[잉크]],0),19)+INDEX(표5[#All],MATCH(C1074,표5[[#All],[잉크]],0),22),INDEX(표5[#All],MATCH(C1074,표5[[#All],[잉크]],0),MATCH($D$2,표5[#Headers],0)+2))</f>
        <v>0</v>
      </c>
    </row>
    <row r="1075" spans="2:5" hidden="1" x14ac:dyDescent="0.3">
      <c r="B1075" s="56">
        <f t="shared" si="18"/>
        <v>0</v>
      </c>
      <c r="C1075" s="139" t="str">
        <f>'제품 추가'!AC1071</f>
        <v>COZY</v>
      </c>
      <c r="D1075" s="138">
        <f>IF($D$2="주말",INDEX(표5[#All],MATCH(C1075,표5[[#All],[잉크]],0),18)+INDEX(표5[#All],MATCH(C1075,표5[[#All],[잉크]],0),21),INDEX(표5[#All],MATCH(C1075,표5[[#All],[잉크]],0),MATCH($D$2,표5[#Headers],0)+1))</f>
        <v>0</v>
      </c>
      <c r="E1075" s="138">
        <f>IF($D$2="주말",INDEX(표5[#All],MATCH(C1075,표5[[#All],[잉크]],0),19)+INDEX(표5[#All],MATCH(C1075,표5[[#All],[잉크]],0),22),INDEX(표5[#All],MATCH(C1075,표5[[#All],[잉크]],0),MATCH($D$2,표5[#Headers],0)+2))</f>
        <v>0</v>
      </c>
    </row>
    <row r="1076" spans="2:5" hidden="1" x14ac:dyDescent="0.3">
      <c r="B1076" s="56">
        <f t="shared" si="18"/>
        <v>0</v>
      </c>
      <c r="C1076" s="139" t="str">
        <f>'제품 추가'!AC1072</f>
        <v>MOLASSES</v>
      </c>
      <c r="D1076" s="138">
        <f>IF($D$2="주말",INDEX(표5[#All],MATCH(C1076,표5[[#All],[잉크]],0),18)+INDEX(표5[#All],MATCH(C1076,표5[[#All],[잉크]],0),21),INDEX(표5[#All],MATCH(C1076,표5[[#All],[잉크]],0),MATCH($D$2,표5[#Headers],0)+1))</f>
        <v>0</v>
      </c>
      <c r="E1076" s="138">
        <f>IF($D$2="주말",INDEX(표5[#All],MATCH(C1076,표5[[#All],[잉크]],0),19)+INDEX(표5[#All],MATCH(C1076,표5[[#All],[잉크]],0),22),INDEX(표5[#All],MATCH(C1076,표5[[#All],[잉크]],0),MATCH($D$2,표5[#Headers],0)+2))</f>
        <v>0</v>
      </c>
    </row>
    <row r="1077" spans="2:5" hidden="1" x14ac:dyDescent="0.3">
      <c r="B1077" s="56">
        <f t="shared" si="18"/>
        <v>0</v>
      </c>
      <c r="C1077" s="139" t="str">
        <f>'제품 추가'!AC1073</f>
        <v>POTTER</v>
      </c>
      <c r="D1077" s="138">
        <f>IF($D$2="주말",INDEX(표5[#All],MATCH(C1077,표5[[#All],[잉크]],0),18)+INDEX(표5[#All],MATCH(C1077,표5[[#All],[잉크]],0),21),INDEX(표5[#All],MATCH(C1077,표5[[#All],[잉크]],0),MATCH($D$2,표5[#Headers],0)+1))</f>
        <v>0</v>
      </c>
      <c r="E1077" s="138">
        <f>IF($D$2="주말",INDEX(표5[#All],MATCH(C1077,표5[[#All],[잉크]],0),19)+INDEX(표5[#All],MATCH(C1077,표5[[#All],[잉크]],0),22),INDEX(표5[#All],MATCH(C1077,표5[[#All],[잉크]],0),MATCH($D$2,표5[#Headers],0)+2))</f>
        <v>0</v>
      </c>
    </row>
    <row r="1078" spans="2:5" hidden="1" x14ac:dyDescent="0.3">
      <c r="B1078" s="56">
        <f t="shared" si="18"/>
        <v>0</v>
      </c>
      <c r="C1078" s="139" t="str">
        <f>'제품 추가'!AC1074</f>
        <v>ALEX</v>
      </c>
      <c r="D1078" s="138">
        <f>IF($D$2="주말",INDEX(표5[#All],MATCH(C1078,표5[[#All],[잉크]],0),18)+INDEX(표5[#All],MATCH(C1078,표5[[#All],[잉크]],0),21),INDEX(표5[#All],MATCH(C1078,표5[[#All],[잉크]],0),MATCH($D$2,표5[#Headers],0)+1))</f>
        <v>0</v>
      </c>
      <c r="E1078" s="138">
        <f>IF($D$2="주말",INDEX(표5[#All],MATCH(C1078,표5[[#All],[잉크]],0),19)+INDEX(표5[#All],MATCH(C1078,표5[[#All],[잉크]],0),22),INDEX(표5[#All],MATCH(C1078,표5[[#All],[잉크]],0),MATCH($D$2,표5[#Headers],0)+2))</f>
        <v>0</v>
      </c>
    </row>
    <row r="1079" spans="2:5" hidden="1" x14ac:dyDescent="0.3">
      <c r="B1079" s="56">
        <f t="shared" si="18"/>
        <v>0</v>
      </c>
      <c r="C1079" s="139" t="str">
        <f>'제품 추가'!AC1075</f>
        <v>XANDER</v>
      </c>
      <c r="D1079" s="138">
        <f>IF($D$2="주말",INDEX(표5[#All],MATCH(C1079,표5[[#All],[잉크]],0),18)+INDEX(표5[#All],MATCH(C1079,표5[[#All],[잉크]],0),21),INDEX(표5[#All],MATCH(C1079,표5[[#All],[잉크]],0),MATCH($D$2,표5[#Headers],0)+1))</f>
        <v>0</v>
      </c>
      <c r="E1079" s="138">
        <f>IF($D$2="주말",INDEX(표5[#All],MATCH(C1079,표5[[#All],[잉크]],0),19)+INDEX(표5[#All],MATCH(C1079,표5[[#All],[잉크]],0),22),INDEX(표5[#All],MATCH(C1079,표5[[#All],[잉크]],0),MATCH($D$2,표5[#Headers],0)+2))</f>
        <v>0</v>
      </c>
    </row>
    <row r="1080" spans="2:5" hidden="1" x14ac:dyDescent="0.3">
      <c r="B1080" s="56">
        <f t="shared" si="18"/>
        <v>0</v>
      </c>
      <c r="C1080" s="139" t="str">
        <f>'제품 추가'!AC1076</f>
        <v>GLS</v>
      </c>
      <c r="D1080" s="138">
        <f>IF($D$2="주말",INDEX(표5[#All],MATCH(C1080,표5[[#All],[잉크]],0),18)+INDEX(표5[#All],MATCH(C1080,표5[[#All],[잉크]],0),21),INDEX(표5[#All],MATCH(C1080,표5[[#All],[잉크]],0),MATCH($D$2,표5[#Headers],0)+1))</f>
        <v>0</v>
      </c>
      <c r="E1080" s="138">
        <f>IF($D$2="주말",INDEX(표5[#All],MATCH(C1080,표5[[#All],[잉크]],0),19)+INDEX(표5[#All],MATCH(C1080,표5[[#All],[잉크]],0),22),INDEX(표5[#All],MATCH(C1080,표5[[#All],[잉크]],0),MATCH($D$2,표5[#Headers],0)+2))</f>
        <v>0</v>
      </c>
    </row>
    <row r="1081" spans="2:5" hidden="1" x14ac:dyDescent="0.3">
      <c r="B1081" s="56">
        <f t="shared" si="18"/>
        <v>0</v>
      </c>
      <c r="C1081" s="139" t="str">
        <f>'제품 추가'!AC1077</f>
        <v>UDO</v>
      </c>
      <c r="D1081" s="138">
        <f>IF($D$2="주말",INDEX(표5[#All],MATCH(C1081,표5[[#All],[잉크]],0),18)+INDEX(표5[#All],MATCH(C1081,표5[[#All],[잉크]],0),21),INDEX(표5[#All],MATCH(C1081,표5[[#All],[잉크]],0),MATCH($D$2,표5[#Headers],0)+1))</f>
        <v>0</v>
      </c>
      <c r="E1081" s="138">
        <f>IF($D$2="주말",INDEX(표5[#All],MATCH(C1081,표5[[#All],[잉크]],0),19)+INDEX(표5[#All],MATCH(C1081,표5[[#All],[잉크]],0),22),INDEX(표5[#All],MATCH(C1081,표5[[#All],[잉크]],0),MATCH($D$2,표5[#Headers],0)+2))</f>
        <v>0</v>
      </c>
    </row>
    <row r="1082" spans="2:5" hidden="1" x14ac:dyDescent="0.3">
      <c r="B1082" s="56">
        <f t="shared" si="18"/>
        <v>0</v>
      </c>
      <c r="C1082" s="139" t="str">
        <f>'제품 추가'!AC1078</f>
        <v>GEOJEDO</v>
      </c>
      <c r="D1082" s="138">
        <f>IF($D$2="주말",INDEX(표5[#All],MATCH(C1082,표5[[#All],[잉크]],0),18)+INDEX(표5[#All],MATCH(C1082,표5[[#All],[잉크]],0),21),INDEX(표5[#All],MATCH(C1082,표5[[#All],[잉크]],0),MATCH($D$2,표5[#Headers],0)+1))</f>
        <v>0</v>
      </c>
      <c r="E1082" s="138">
        <f>IF($D$2="주말",INDEX(표5[#All],MATCH(C1082,표5[[#All],[잉크]],0),19)+INDEX(표5[#All],MATCH(C1082,표5[[#All],[잉크]],0),22),INDEX(표5[#All],MATCH(C1082,표5[[#All],[잉크]],0),MATCH($D$2,표5[#Headers],0)+2))</f>
        <v>0</v>
      </c>
    </row>
    <row r="1083" spans="2:5" hidden="1" x14ac:dyDescent="0.3">
      <c r="B1083" s="56">
        <f t="shared" si="18"/>
        <v>0</v>
      </c>
      <c r="C1083" s="139" t="str">
        <f>'제품 추가'!AC1079</f>
        <v>COLORADO</v>
      </c>
      <c r="D1083" s="138">
        <f>IF($D$2="주말",INDEX(표5[#All],MATCH(C1083,표5[[#All],[잉크]],0),18)+INDEX(표5[#All],MATCH(C1083,표5[[#All],[잉크]],0),21),INDEX(표5[#All],MATCH(C1083,표5[[#All],[잉크]],0),MATCH($D$2,표5[#Headers],0)+1))</f>
        <v>0</v>
      </c>
      <c r="E1083" s="138">
        <f>IF($D$2="주말",INDEX(표5[#All],MATCH(C1083,표5[[#All],[잉크]],0),19)+INDEX(표5[#All],MATCH(C1083,표5[[#All],[잉크]],0),22),INDEX(표5[#All],MATCH(C1083,표5[[#All],[잉크]],0),MATCH($D$2,표5[#Headers],0)+2))</f>
        <v>0</v>
      </c>
    </row>
    <row r="1084" spans="2:5" hidden="1" x14ac:dyDescent="0.3">
      <c r="B1084" s="56">
        <f t="shared" si="18"/>
        <v>0</v>
      </c>
      <c r="C1084" s="139" t="str">
        <f>'제품 추가'!AC1080</f>
        <v>DOKDO</v>
      </c>
      <c r="D1084" s="138">
        <f>IF($D$2="주말",INDEX(표5[#All],MATCH(C1084,표5[[#All],[잉크]],0),18)+INDEX(표5[#All],MATCH(C1084,표5[[#All],[잉크]],0),21),INDEX(표5[#All],MATCH(C1084,표5[[#All],[잉크]],0),MATCH($D$2,표5[#Headers],0)+1))</f>
        <v>0</v>
      </c>
      <c r="E1084" s="138">
        <f>IF($D$2="주말",INDEX(표5[#All],MATCH(C1084,표5[[#All],[잉크]],0),19)+INDEX(표5[#All],MATCH(C1084,표5[[#All],[잉크]],0),22),INDEX(표5[#All],MATCH(C1084,표5[[#All],[잉크]],0),MATCH($D$2,표5[#Headers],0)+2))</f>
        <v>0</v>
      </c>
    </row>
    <row r="1085" spans="2:5" hidden="1" x14ac:dyDescent="0.3">
      <c r="B1085" s="56">
        <f t="shared" si="18"/>
        <v>0</v>
      </c>
      <c r="C1085" s="139" t="str">
        <f>'제품 추가'!AC1081</f>
        <v>BEFORE</v>
      </c>
      <c r="D1085" s="138">
        <f>IF($D$2="주말",INDEX(표5[#All],MATCH(C1085,표5[[#All],[잉크]],0),18)+INDEX(표5[#All],MATCH(C1085,표5[[#All],[잉크]],0),21),INDEX(표5[#All],MATCH(C1085,표5[[#All],[잉크]],0),MATCH($D$2,표5[#Headers],0)+1))</f>
        <v>0</v>
      </c>
      <c r="E1085" s="138">
        <f>IF($D$2="주말",INDEX(표5[#All],MATCH(C1085,표5[[#All],[잉크]],0),19)+INDEX(표5[#All],MATCH(C1085,표5[[#All],[잉크]],0),22),INDEX(표5[#All],MATCH(C1085,표5[[#All],[잉크]],0),MATCH($D$2,표5[#Headers],0)+2))</f>
        <v>0</v>
      </c>
    </row>
    <row r="1086" spans="2:5" hidden="1" x14ac:dyDescent="0.3">
      <c r="B1086" s="56">
        <f t="shared" si="18"/>
        <v>0</v>
      </c>
      <c r="C1086" s="139" t="str">
        <f>'제품 추가'!AC1082</f>
        <v>DISLIKE</v>
      </c>
      <c r="D1086" s="138">
        <f>IF($D$2="주말",INDEX(표5[#All],MATCH(C1086,표5[[#All],[잉크]],0),18)+INDEX(표5[#All],MATCH(C1086,표5[[#All],[잉크]],0),21),INDEX(표5[#All],MATCH(C1086,표5[[#All],[잉크]],0),MATCH($D$2,표5[#Headers],0)+1))</f>
        <v>0</v>
      </c>
      <c r="E1086" s="138">
        <f>IF($D$2="주말",INDEX(표5[#All],MATCH(C1086,표5[[#All],[잉크]],0),19)+INDEX(표5[#All],MATCH(C1086,표5[[#All],[잉크]],0),22),INDEX(표5[#All],MATCH(C1086,표5[[#All],[잉크]],0),MATCH($D$2,표5[#Headers],0)+2))</f>
        <v>0</v>
      </c>
    </row>
    <row r="1087" spans="2:5" hidden="1" x14ac:dyDescent="0.3">
      <c r="B1087" s="56">
        <f t="shared" si="18"/>
        <v>0</v>
      </c>
      <c r="C1087" s="139" t="str">
        <f>'제품 추가'!AC1083</f>
        <v>GANGHWADO</v>
      </c>
      <c r="D1087" s="138">
        <f>IF($D$2="주말",INDEX(표5[#All],MATCH(C1087,표5[[#All],[잉크]],0),18)+INDEX(표5[#All],MATCH(C1087,표5[[#All],[잉크]],0),21),INDEX(표5[#All],MATCH(C1087,표5[[#All],[잉크]],0),MATCH($D$2,표5[#Headers],0)+1))</f>
        <v>0</v>
      </c>
      <c r="E1087" s="138">
        <f>IF($D$2="주말",INDEX(표5[#All],MATCH(C1087,표5[[#All],[잉크]],0),19)+INDEX(표5[#All],MATCH(C1087,표5[[#All],[잉크]],0),22),INDEX(표5[#All],MATCH(C1087,표5[[#All],[잉크]],0),MATCH($D$2,표5[#Headers],0)+2))</f>
        <v>0</v>
      </c>
    </row>
    <row r="1088" spans="2:5" hidden="1" x14ac:dyDescent="0.3">
      <c r="B1088" s="56">
        <f t="shared" si="18"/>
        <v>0</v>
      </c>
      <c r="C1088" s="139" t="str">
        <f>'제품 추가'!AC1084</f>
        <v>JUPITER</v>
      </c>
      <c r="D1088" s="138">
        <f>IF($D$2="주말",INDEX(표5[#All],MATCH(C1088,표5[[#All],[잉크]],0),18)+INDEX(표5[#All],MATCH(C1088,표5[[#All],[잉크]],0),21),INDEX(표5[#All],MATCH(C1088,표5[[#All],[잉크]],0),MATCH($D$2,표5[#Headers],0)+1))</f>
        <v>0</v>
      </c>
      <c r="E1088" s="138">
        <f>IF($D$2="주말",INDEX(표5[#All],MATCH(C1088,표5[[#All],[잉크]],0),19)+INDEX(표5[#All],MATCH(C1088,표5[[#All],[잉크]],0),22),INDEX(표5[#All],MATCH(C1088,표5[[#All],[잉크]],0),MATCH($D$2,표5[#Headers],0)+2))</f>
        <v>0</v>
      </c>
    </row>
    <row r="1089" spans="2:5" hidden="1" x14ac:dyDescent="0.3">
      <c r="B1089" s="56">
        <f t="shared" si="18"/>
        <v>0</v>
      </c>
      <c r="C1089" s="139" t="str">
        <f>'제품 추가'!AC1085</f>
        <v>LEAD</v>
      </c>
      <c r="D1089" s="138">
        <f>IF($D$2="주말",INDEX(표5[#All],MATCH(C1089,표5[[#All],[잉크]],0),18)+INDEX(표5[#All],MATCH(C1089,표5[[#All],[잉크]],0),21),INDEX(표5[#All],MATCH(C1089,표5[[#All],[잉크]],0),MATCH($D$2,표5[#Headers],0)+1))</f>
        <v>0</v>
      </c>
      <c r="E1089" s="138">
        <f>IF($D$2="주말",INDEX(표5[#All],MATCH(C1089,표5[[#All],[잉크]],0),19)+INDEX(표5[#All],MATCH(C1089,표5[[#All],[잉크]],0),22),INDEX(표5[#All],MATCH(C1089,표5[[#All],[잉크]],0),MATCH($D$2,표5[#Headers],0)+2))</f>
        <v>0</v>
      </c>
    </row>
    <row r="1090" spans="2:5" hidden="1" x14ac:dyDescent="0.3">
      <c r="B1090" s="56">
        <f t="shared" si="18"/>
        <v>0</v>
      </c>
      <c r="C1090" s="139" t="str">
        <f>'제품 추가'!AC1086</f>
        <v>ARMOR</v>
      </c>
      <c r="D1090" s="138">
        <f>IF($D$2="주말",INDEX(표5[#All],MATCH(C1090,표5[[#All],[잉크]],0),18)+INDEX(표5[#All],MATCH(C1090,표5[[#All],[잉크]],0),21),INDEX(표5[#All],MATCH(C1090,표5[[#All],[잉크]],0),MATCH($D$2,표5[#Headers],0)+1))</f>
        <v>0</v>
      </c>
      <c r="E1090" s="138">
        <f>IF($D$2="주말",INDEX(표5[#All],MATCH(C1090,표5[[#All],[잉크]],0),19)+INDEX(표5[#All],MATCH(C1090,표5[[#All],[잉크]],0),22),INDEX(표5[#All],MATCH(C1090,표5[[#All],[잉크]],0),MATCH($D$2,표5[#Headers],0)+2))</f>
        <v>0</v>
      </c>
    </row>
    <row r="1091" spans="2:5" hidden="1" x14ac:dyDescent="0.3">
      <c r="B1091" s="56">
        <f t="shared" si="18"/>
        <v>0</v>
      </c>
      <c r="C1091" s="139" t="str">
        <f>'제품 추가'!AC1087</f>
        <v>BOULDER</v>
      </c>
      <c r="D1091" s="138">
        <f>IF($D$2="주말",INDEX(표5[#All],MATCH(C1091,표5[[#All],[잉크]],0),18)+INDEX(표5[#All],MATCH(C1091,표5[[#All],[잉크]],0),21),INDEX(표5[#All],MATCH(C1091,표5[[#All],[잉크]],0),MATCH($D$2,표5[#Headers],0)+1))</f>
        <v>0</v>
      </c>
      <c r="E1091" s="138">
        <f>IF($D$2="주말",INDEX(표5[#All],MATCH(C1091,표5[[#All],[잉크]],0),19)+INDEX(표5[#All],MATCH(C1091,표5[[#All],[잉크]],0),22),INDEX(표5[#All],MATCH(C1091,표5[[#All],[잉크]],0),MATCH($D$2,표5[#Headers],0)+2))</f>
        <v>0</v>
      </c>
    </row>
    <row r="1092" spans="2:5" hidden="1" x14ac:dyDescent="0.3">
      <c r="B1092" s="56">
        <f t="shared" si="18"/>
        <v>0</v>
      </c>
      <c r="C1092" s="139" t="str">
        <f>'제품 추가'!AC1088</f>
        <v>SATURN</v>
      </c>
      <c r="D1092" s="138">
        <f>IF($D$2="주말",INDEX(표5[#All],MATCH(C1092,표5[[#All],[잉크]],0),18)+INDEX(표5[#All],MATCH(C1092,표5[[#All],[잉크]],0),21),INDEX(표5[#All],MATCH(C1092,표5[[#All],[잉크]],0),MATCH($D$2,표5[#Headers],0)+1))</f>
        <v>0</v>
      </c>
      <c r="E1092" s="138">
        <f>IF($D$2="주말",INDEX(표5[#All],MATCH(C1092,표5[[#All],[잉크]],0),19)+INDEX(표5[#All],MATCH(C1092,표5[[#All],[잉크]],0),22),INDEX(표5[#All],MATCH(C1092,표5[[#All],[잉크]],0),MATCH($D$2,표5[#Headers],0)+2))</f>
        <v>0</v>
      </c>
    </row>
    <row r="1093" spans="2:5" hidden="1" x14ac:dyDescent="0.3">
      <c r="B1093" s="56">
        <f t="shared" si="18"/>
        <v>0</v>
      </c>
      <c r="C1093" s="139" t="str">
        <f>'제품 추가'!AC1089</f>
        <v>STEALTH</v>
      </c>
      <c r="D1093" s="138">
        <f>IF($D$2="주말",INDEX(표5[#All],MATCH(C1093,표5[[#All],[잉크]],0),18)+INDEX(표5[#All],MATCH(C1093,표5[[#All],[잉크]],0),21),INDEX(표5[#All],MATCH(C1093,표5[[#All],[잉크]],0),MATCH($D$2,표5[#Headers],0)+1))</f>
        <v>0</v>
      </c>
      <c r="E1093" s="138">
        <f>IF($D$2="주말",INDEX(표5[#All],MATCH(C1093,표5[[#All],[잉크]],0),19)+INDEX(표5[#All],MATCH(C1093,표5[[#All],[잉크]],0),22),INDEX(표5[#All],MATCH(C1093,표5[[#All],[잉크]],0),MATCH($D$2,표5[#Headers],0)+2))</f>
        <v>0</v>
      </c>
    </row>
    <row r="1094" spans="2:5" hidden="1" x14ac:dyDescent="0.3">
      <c r="B1094" s="56">
        <f t="shared" si="18"/>
        <v>0</v>
      </c>
      <c r="C1094" s="139" t="str">
        <f>'제품 추가'!AC1090</f>
        <v>RUSTIC</v>
      </c>
      <c r="D1094" s="138">
        <f>IF($D$2="주말",INDEX(표5[#All],MATCH(C1094,표5[[#All],[잉크]],0),18)+INDEX(표5[#All],MATCH(C1094,표5[[#All],[잉크]],0),21),INDEX(표5[#All],MATCH(C1094,표5[[#All],[잉크]],0),MATCH($D$2,표5[#Headers],0)+1))</f>
        <v>0</v>
      </c>
      <c r="E1094" s="138">
        <f>IF($D$2="주말",INDEX(표5[#All],MATCH(C1094,표5[[#All],[잉크]],0),19)+INDEX(표5[#All],MATCH(C1094,표5[[#All],[잉크]],0),22),INDEX(표5[#All],MATCH(C1094,표5[[#All],[잉크]],0),MATCH($D$2,표5[#Headers],0)+2))</f>
        <v>0</v>
      </c>
    </row>
    <row r="1095" spans="2:5" hidden="1" x14ac:dyDescent="0.3">
      <c r="B1095" s="56">
        <f t="shared" si="18"/>
        <v>0</v>
      </c>
      <c r="C1095" s="139" t="str">
        <f>'제품 추가'!AC1091</f>
        <v>CASK</v>
      </c>
      <c r="D1095" s="138">
        <f>IF($D$2="주말",INDEX(표5[#All],MATCH(C1095,표5[[#All],[잉크]],0),18)+INDEX(표5[#All],MATCH(C1095,표5[[#All],[잉크]],0),21),INDEX(표5[#All],MATCH(C1095,표5[[#All],[잉크]],0),MATCH($D$2,표5[#Headers],0)+1))</f>
        <v>0</v>
      </c>
      <c r="E1095" s="138">
        <f>IF($D$2="주말",INDEX(표5[#All],MATCH(C1095,표5[[#All],[잉크]],0),19)+INDEX(표5[#All],MATCH(C1095,표5[[#All],[잉크]],0),22),INDEX(표5[#All],MATCH(C1095,표5[[#All],[잉크]],0),MATCH($D$2,표5[#Headers],0)+2))</f>
        <v>0</v>
      </c>
    </row>
    <row r="1096" spans="2:5" hidden="1" x14ac:dyDescent="0.3">
      <c r="B1096" s="56">
        <f t="shared" si="18"/>
        <v>0</v>
      </c>
      <c r="C1096" s="139" t="str">
        <f>'제품 추가'!AC1092</f>
        <v>VORTEX</v>
      </c>
      <c r="D1096" s="138">
        <f>IF($D$2="주말",INDEX(표5[#All],MATCH(C1096,표5[[#All],[잉크]],0),18)+INDEX(표5[#All],MATCH(C1096,표5[[#All],[잉크]],0),21),INDEX(표5[#All],MATCH(C1096,표5[[#All],[잉크]],0),MATCH($D$2,표5[#Headers],0)+1))</f>
        <v>0</v>
      </c>
      <c r="E1096" s="138">
        <f>IF($D$2="주말",INDEX(표5[#All],MATCH(C1096,표5[[#All],[잉크]],0),19)+INDEX(표5[#All],MATCH(C1096,표5[[#All],[잉크]],0),22),INDEX(표5[#All],MATCH(C1096,표5[[#All],[잉크]],0),MATCH($D$2,표5[#Headers],0)+2))</f>
        <v>0</v>
      </c>
    </row>
    <row r="1097" spans="2:5" hidden="1" x14ac:dyDescent="0.3">
      <c r="B1097" s="56">
        <f t="shared" si="18"/>
        <v>0</v>
      </c>
      <c r="C1097" s="139" t="str">
        <f>'제품 추가'!AC1093</f>
        <v>MARSH</v>
      </c>
      <c r="D1097" s="138">
        <f>IF($D$2="주말",INDEX(표5[#All],MATCH(C1097,표5[[#All],[잉크]],0),18)+INDEX(표5[#All],MATCH(C1097,표5[[#All],[잉크]],0),21),INDEX(표5[#All],MATCH(C1097,표5[[#All],[잉크]],0),MATCH($D$2,표5[#Headers],0)+1))</f>
        <v>0</v>
      </c>
      <c r="E1097" s="138">
        <f>IF($D$2="주말",INDEX(표5[#All],MATCH(C1097,표5[[#All],[잉크]],0),19)+INDEX(표5[#All],MATCH(C1097,표5[[#All],[잉크]],0),22),INDEX(표5[#All],MATCH(C1097,표5[[#All],[잉크]],0),MATCH($D$2,표5[#Headers],0)+2))</f>
        <v>0</v>
      </c>
    </row>
    <row r="1098" spans="2:5" hidden="1" x14ac:dyDescent="0.3">
      <c r="B1098" s="56">
        <f t="shared" si="18"/>
        <v>0</v>
      </c>
      <c r="C1098" s="139" t="str">
        <f>'제품 추가'!AC1094</f>
        <v>TUNDRA</v>
      </c>
      <c r="D1098" s="138">
        <f>IF($D$2="주말",INDEX(표5[#All],MATCH(C1098,표5[[#All],[잉크]],0),18)+INDEX(표5[#All],MATCH(C1098,표5[[#All],[잉크]],0),21),INDEX(표5[#All],MATCH(C1098,표5[[#All],[잉크]],0),MATCH($D$2,표5[#Headers],0)+1))</f>
        <v>0</v>
      </c>
      <c r="E1098" s="138">
        <f>IF($D$2="주말",INDEX(표5[#All],MATCH(C1098,표5[[#All],[잉크]],0),19)+INDEX(표5[#All],MATCH(C1098,표5[[#All],[잉크]],0),22),INDEX(표5[#All],MATCH(C1098,표5[[#All],[잉크]],0),MATCH($D$2,표5[#Headers],0)+2))</f>
        <v>0</v>
      </c>
    </row>
    <row r="1099" spans="2:5" hidden="1" x14ac:dyDescent="0.3">
      <c r="B1099" s="56">
        <f t="shared" si="18"/>
        <v>0</v>
      </c>
      <c r="C1099" s="139" t="str">
        <f>'제품 추가'!AC1095</f>
        <v>URANUS</v>
      </c>
      <c r="D1099" s="138">
        <f>IF($D$2="주말",INDEX(표5[#All],MATCH(C1099,표5[[#All],[잉크]],0),18)+INDEX(표5[#All],MATCH(C1099,표5[[#All],[잉크]],0),21),INDEX(표5[#All],MATCH(C1099,표5[[#All],[잉크]],0),MATCH($D$2,표5[#Headers],0)+1))</f>
        <v>0</v>
      </c>
      <c r="E1099" s="138">
        <f>IF($D$2="주말",INDEX(표5[#All],MATCH(C1099,표5[[#All],[잉크]],0),19)+INDEX(표5[#All],MATCH(C1099,표5[[#All],[잉크]],0),22),INDEX(표5[#All],MATCH(C1099,표5[[#All],[잉크]],0),MATCH($D$2,표5[#Headers],0)+2))</f>
        <v>0</v>
      </c>
    </row>
    <row r="1100" spans="2:5" hidden="1" x14ac:dyDescent="0.3">
      <c r="B1100" s="56">
        <f t="shared" si="18"/>
        <v>0</v>
      </c>
      <c r="C1100" s="139" t="str">
        <f>'제품 추가'!AC1096</f>
        <v>CRATER</v>
      </c>
      <c r="D1100" s="138">
        <f>IF($D$2="주말",INDEX(표5[#All],MATCH(C1100,표5[[#All],[잉크]],0),18)+INDEX(표5[#All],MATCH(C1100,표5[[#All],[잉크]],0),21),INDEX(표5[#All],MATCH(C1100,표5[[#All],[잉크]],0),MATCH($D$2,표5[#Headers],0)+1))</f>
        <v>0</v>
      </c>
      <c r="E1100" s="138">
        <f>IF($D$2="주말",INDEX(표5[#All],MATCH(C1100,표5[[#All],[잉크]],0),19)+INDEX(표5[#All],MATCH(C1100,표5[[#All],[잉크]],0),22),INDEX(표5[#All],MATCH(C1100,표5[[#All],[잉크]],0),MATCH($D$2,표5[#Headers],0)+2))</f>
        <v>0</v>
      </c>
    </row>
    <row r="1101" spans="2:5" hidden="1" x14ac:dyDescent="0.3">
      <c r="B1101" s="56">
        <f t="shared" si="18"/>
        <v>0</v>
      </c>
      <c r="C1101" s="139" t="str">
        <f>'제품 추가'!AC1097</f>
        <v>HIBISCUS</v>
      </c>
      <c r="D1101" s="138">
        <f>IF($D$2="주말",INDEX(표5[#All],MATCH(C1101,표5[[#All],[잉크]],0),18)+INDEX(표5[#All],MATCH(C1101,표5[[#All],[잉크]],0),21),INDEX(표5[#All],MATCH(C1101,표5[[#All],[잉크]],0),MATCH($D$2,표5[#Headers],0)+1))</f>
        <v>0</v>
      </c>
      <c r="E1101" s="138">
        <f>IF($D$2="주말",INDEX(표5[#All],MATCH(C1101,표5[[#All],[잉크]],0),19)+INDEX(표5[#All],MATCH(C1101,표5[[#All],[잉크]],0),22),INDEX(표5[#All],MATCH(C1101,표5[[#All],[잉크]],0),MATCH($D$2,표5[#Headers],0)+2))</f>
        <v>0</v>
      </c>
    </row>
    <row r="1102" spans="2:5" hidden="1" x14ac:dyDescent="0.3">
      <c r="B1102" s="56">
        <f t="shared" si="18"/>
        <v>0</v>
      </c>
      <c r="C1102" s="139" t="str">
        <f>'제품 추가'!AC1098</f>
        <v>LUSTER</v>
      </c>
      <c r="D1102" s="138">
        <f>IF($D$2="주말",INDEX(표5[#All],MATCH(C1102,표5[[#All],[잉크]],0),18)+INDEX(표5[#All],MATCH(C1102,표5[[#All],[잉크]],0),21),INDEX(표5[#All],MATCH(C1102,표5[[#All],[잉크]],0),MATCH($D$2,표5[#Headers],0)+1))</f>
        <v>0</v>
      </c>
      <c r="E1102" s="138">
        <f>IF($D$2="주말",INDEX(표5[#All],MATCH(C1102,표5[[#All],[잉크]],0),19)+INDEX(표5[#All],MATCH(C1102,표5[[#All],[잉크]],0),22),INDEX(표5[#All],MATCH(C1102,표5[[#All],[잉크]],0),MATCH($D$2,표5[#Headers],0)+2))</f>
        <v>0</v>
      </c>
    </row>
    <row r="1103" spans="2:5" hidden="1" x14ac:dyDescent="0.3">
      <c r="B1103" s="56">
        <f t="shared" si="18"/>
        <v>0</v>
      </c>
      <c r="C1103" s="139" t="str">
        <f>'제품 추가'!AC1099</f>
        <v>MALT</v>
      </c>
      <c r="D1103" s="138">
        <f>IF($D$2="주말",INDEX(표5[#All],MATCH(C1103,표5[[#All],[잉크]],0),18)+INDEX(표5[#All],MATCH(C1103,표5[[#All],[잉크]],0),21),INDEX(표5[#All],MATCH(C1103,표5[[#All],[잉크]],0),MATCH($D$2,표5[#Headers],0)+1))</f>
        <v>0</v>
      </c>
      <c r="E1103" s="138">
        <f>IF($D$2="주말",INDEX(표5[#All],MATCH(C1103,표5[[#All],[잉크]],0),19)+INDEX(표5[#All],MATCH(C1103,표5[[#All],[잉크]],0),22),INDEX(표5[#All],MATCH(C1103,표5[[#All],[잉크]],0),MATCH($D$2,표5[#Headers],0)+2))</f>
        <v>0</v>
      </c>
    </row>
    <row r="1104" spans="2:5" hidden="1" x14ac:dyDescent="0.3">
      <c r="B1104" s="56">
        <f t="shared" si="18"/>
        <v>0</v>
      </c>
      <c r="C1104" s="139" t="str">
        <f>'제품 추가'!AC1100</f>
        <v>ROAN</v>
      </c>
      <c r="D1104" s="138">
        <f>IF($D$2="주말",INDEX(표5[#All],MATCH(C1104,표5[[#All],[잉크]],0),18)+INDEX(표5[#All],MATCH(C1104,표5[[#All],[잉크]],0),21),INDEX(표5[#All],MATCH(C1104,표5[[#All],[잉크]],0),MATCH($D$2,표5[#Headers],0)+1))</f>
        <v>0</v>
      </c>
      <c r="E1104" s="138">
        <f>IF($D$2="주말",INDEX(표5[#All],MATCH(C1104,표5[[#All],[잉크]],0),19)+INDEX(표5[#All],MATCH(C1104,표5[[#All],[잉크]],0),22),INDEX(표5[#All],MATCH(C1104,표5[[#All],[잉크]],0),MATCH($D$2,표5[#Headers],0)+2))</f>
        <v>0</v>
      </c>
    </row>
    <row r="1105" spans="2:5" hidden="1" x14ac:dyDescent="0.3">
      <c r="B1105" s="56">
        <f t="shared" si="18"/>
        <v>0</v>
      </c>
      <c r="C1105" s="139" t="str">
        <f>'제품 추가'!AC1101</f>
        <v>MOLTEN</v>
      </c>
      <c r="D1105" s="138">
        <f>IF($D$2="주말",INDEX(표5[#All],MATCH(C1105,표5[[#All],[잉크]],0),18)+INDEX(표5[#All],MATCH(C1105,표5[[#All],[잉크]],0),21),INDEX(표5[#All],MATCH(C1105,표5[[#All],[잉크]],0),MATCH($D$2,표5[#Headers],0)+1))</f>
        <v>0</v>
      </c>
      <c r="E1105" s="138">
        <f>IF($D$2="주말",INDEX(표5[#All],MATCH(C1105,표5[[#All],[잉크]],0),19)+INDEX(표5[#All],MATCH(C1105,표5[[#All],[잉크]],0),22),INDEX(표5[#All],MATCH(C1105,표5[[#All],[잉크]],0),MATCH($D$2,표5[#Headers],0)+2))</f>
        <v>0</v>
      </c>
    </row>
    <row r="1106" spans="2:5" hidden="1" x14ac:dyDescent="0.3">
      <c r="B1106" s="56">
        <f t="shared" si="18"/>
        <v>0</v>
      </c>
      <c r="C1106" s="139" t="str">
        <f>'제품 추가'!AC1102</f>
        <v>LINEN</v>
      </c>
      <c r="D1106" s="138">
        <f>IF($D$2="주말",INDEX(표5[#All],MATCH(C1106,표5[[#All],[잉크]],0),18)+INDEX(표5[#All],MATCH(C1106,표5[[#All],[잉크]],0),21),INDEX(표5[#All],MATCH(C1106,표5[[#All],[잉크]],0),MATCH($D$2,표5[#Headers],0)+1))</f>
        <v>0</v>
      </c>
      <c r="E1106" s="138">
        <f>IF($D$2="주말",INDEX(표5[#All],MATCH(C1106,표5[[#All],[잉크]],0),19)+INDEX(표5[#All],MATCH(C1106,표5[[#All],[잉크]],0),22),INDEX(표5[#All],MATCH(C1106,표5[[#All],[잉크]],0),MATCH($D$2,표5[#Headers],0)+2))</f>
        <v>0</v>
      </c>
    </row>
    <row r="1107" spans="2:5" hidden="1" x14ac:dyDescent="0.3">
      <c r="B1107" s="56">
        <f t="shared" si="18"/>
        <v>0</v>
      </c>
      <c r="C1107" s="139" t="str">
        <f>'제품 추가'!AC1103</f>
        <v>ZINC</v>
      </c>
      <c r="D1107" s="138">
        <f>IF($D$2="주말",INDEX(표5[#All],MATCH(C1107,표5[[#All],[잉크]],0),18)+INDEX(표5[#All],MATCH(C1107,표5[[#All],[잉크]],0),21),INDEX(표5[#All],MATCH(C1107,표5[[#All],[잉크]],0),MATCH($D$2,표5[#Headers],0)+1))</f>
        <v>0</v>
      </c>
      <c r="E1107" s="138">
        <f>IF($D$2="주말",INDEX(표5[#All],MATCH(C1107,표5[[#All],[잉크]],0),19)+INDEX(표5[#All],MATCH(C1107,표5[[#All],[잉크]],0),22),INDEX(표5[#All],MATCH(C1107,표5[[#All],[잉크]],0),MATCH($D$2,표5[#Headers],0)+2))</f>
        <v>0</v>
      </c>
    </row>
    <row r="1108" spans="2:5" hidden="1" x14ac:dyDescent="0.3">
      <c r="B1108" s="56">
        <f t="shared" si="18"/>
        <v>0</v>
      </c>
      <c r="C1108" s="139" t="str">
        <f>'제품 추가'!AC1104</f>
        <v>ARCTIC</v>
      </c>
      <c r="D1108" s="138">
        <f>IF($D$2="주말",INDEX(표5[#All],MATCH(C1108,표5[[#All],[잉크]],0),18)+INDEX(표5[#All],MATCH(C1108,표5[[#All],[잉크]],0),21),INDEX(표5[#All],MATCH(C1108,표5[[#All],[잉크]],0),MATCH($D$2,표5[#Headers],0)+1))</f>
        <v>0</v>
      </c>
      <c r="E1108" s="138">
        <f>IF($D$2="주말",INDEX(표5[#All],MATCH(C1108,표5[[#All],[잉크]],0),19)+INDEX(표5[#All],MATCH(C1108,표5[[#All],[잉크]],0),22),INDEX(표5[#All],MATCH(C1108,표5[[#All],[잉크]],0),MATCH($D$2,표5[#Headers],0)+2))</f>
        <v>0</v>
      </c>
    </row>
    <row r="1109" spans="2:5" hidden="1" x14ac:dyDescent="0.3">
      <c r="B1109" s="56">
        <f t="shared" si="18"/>
        <v>0</v>
      </c>
      <c r="C1109" s="139" t="str">
        <f>'제품 추가'!AC1105</f>
        <v>TIN</v>
      </c>
      <c r="D1109" s="138">
        <f>IF($D$2="주말",INDEX(표5[#All],MATCH(C1109,표5[[#All],[잉크]],0),18)+INDEX(표5[#All],MATCH(C1109,표5[[#All],[잉크]],0),21),INDEX(표5[#All],MATCH(C1109,표5[[#All],[잉크]],0),MATCH($D$2,표5[#Headers],0)+1))</f>
        <v>0</v>
      </c>
      <c r="E1109" s="138">
        <f>IF($D$2="주말",INDEX(표5[#All],MATCH(C1109,표5[[#All],[잉크]],0),19)+INDEX(표5[#All],MATCH(C1109,표5[[#All],[잉크]],0),22),INDEX(표5[#All],MATCH(C1109,표5[[#All],[잉크]],0),MATCH($D$2,표5[#Headers],0)+2))</f>
        <v>0</v>
      </c>
    </row>
    <row r="1110" spans="2:5" hidden="1" x14ac:dyDescent="0.3">
      <c r="B1110" s="56">
        <f t="shared" si="18"/>
        <v>0</v>
      </c>
      <c r="C1110" s="139" t="str">
        <f>'제품 추가'!AC1106</f>
        <v>OVERCAST</v>
      </c>
      <c r="D1110" s="138">
        <f>IF($D$2="주말",INDEX(표5[#All],MATCH(C1110,표5[[#All],[잉크]],0),18)+INDEX(표5[#All],MATCH(C1110,표5[[#All],[잉크]],0),21),INDEX(표5[#All],MATCH(C1110,표5[[#All],[잉크]],0),MATCH($D$2,표5[#Headers],0)+1))</f>
        <v>0</v>
      </c>
      <c r="E1110" s="138">
        <f>IF($D$2="주말",INDEX(표5[#All],MATCH(C1110,표5[[#All],[잉크]],0),19)+INDEX(표5[#All],MATCH(C1110,표5[[#All],[잉크]],0),22),INDEX(표5[#All],MATCH(C1110,표5[[#All],[잉크]],0),MATCH($D$2,표5[#Headers],0)+2))</f>
        <v>0</v>
      </c>
    </row>
    <row r="1111" spans="2:5" hidden="1" x14ac:dyDescent="0.3">
      <c r="B1111" s="56">
        <f t="shared" si="18"/>
        <v>0</v>
      </c>
      <c r="C1111" s="139" t="str">
        <f>'제품 추가'!AC1107</f>
        <v>BEAVER</v>
      </c>
      <c r="D1111" s="138">
        <f>IF($D$2="주말",INDEX(표5[#All],MATCH(C1111,표5[[#All],[잉크]],0),18)+INDEX(표5[#All],MATCH(C1111,표5[[#All],[잉크]],0),21),INDEX(표5[#All],MATCH(C1111,표5[[#All],[잉크]],0),MATCH($D$2,표5[#Headers],0)+1))</f>
        <v>0</v>
      </c>
      <c r="E1111" s="138">
        <f>IF($D$2="주말",INDEX(표5[#All],MATCH(C1111,표5[[#All],[잉크]],0),19)+INDEX(표5[#All],MATCH(C1111,표5[[#All],[잉크]],0),22),INDEX(표5[#All],MATCH(C1111,표5[[#All],[잉크]],0),MATCH($D$2,표5[#Headers],0)+2))</f>
        <v>0</v>
      </c>
    </row>
    <row r="1112" spans="2:5" hidden="1" x14ac:dyDescent="0.3">
      <c r="B1112" s="56">
        <f t="shared" si="18"/>
        <v>0</v>
      </c>
      <c r="C1112" s="139" t="str">
        <f>'제품 추가'!AC1108</f>
        <v>SUNRAY</v>
      </c>
      <c r="D1112" s="138">
        <f>IF($D$2="주말",INDEX(표5[#All],MATCH(C1112,표5[[#All],[잉크]],0),18)+INDEX(표5[#All],MATCH(C1112,표5[[#All],[잉크]],0),21),INDEX(표5[#All],MATCH(C1112,표5[[#All],[잉크]],0),MATCH($D$2,표5[#Headers],0)+1))</f>
        <v>0</v>
      </c>
      <c r="E1112" s="138">
        <f>IF($D$2="주말",INDEX(표5[#All],MATCH(C1112,표5[[#All],[잉크]],0),19)+INDEX(표5[#All],MATCH(C1112,표5[[#All],[잉크]],0),22),INDEX(표5[#All],MATCH(C1112,표5[[#All],[잉크]],0),MATCH($D$2,표5[#Headers],0)+2))</f>
        <v>0</v>
      </c>
    </row>
    <row r="1113" spans="2:5" hidden="1" x14ac:dyDescent="0.3">
      <c r="B1113" s="56">
        <f t="shared" si="18"/>
        <v>0</v>
      </c>
      <c r="C1113" s="139" t="str">
        <f>'제품 추가'!AC1109</f>
        <v>GRIM</v>
      </c>
      <c r="D1113" s="138">
        <f>IF($D$2="주말",INDEX(표5[#All],MATCH(C1113,표5[[#All],[잉크]],0),18)+INDEX(표5[#All],MATCH(C1113,표5[[#All],[잉크]],0),21),INDEX(표5[#All],MATCH(C1113,표5[[#All],[잉크]],0),MATCH($D$2,표5[#Headers],0)+1))</f>
        <v>0</v>
      </c>
      <c r="E1113" s="138">
        <f>IF($D$2="주말",INDEX(표5[#All],MATCH(C1113,표5[[#All],[잉크]],0),19)+INDEX(표5[#All],MATCH(C1113,표5[[#All],[잉크]],0),22),INDEX(표5[#All],MATCH(C1113,표5[[#All],[잉크]],0),MATCH($D$2,표5[#Headers],0)+2))</f>
        <v>0</v>
      </c>
    </row>
    <row r="1114" spans="2:5" hidden="1" x14ac:dyDescent="0.3">
      <c r="B1114" s="56">
        <f t="shared" si="18"/>
        <v>0</v>
      </c>
      <c r="C1114" s="139" t="e">
        <f>'제품 추가'!#REF!</f>
        <v>#REF!</v>
      </c>
      <c r="D1114" s="138" t="e">
        <f>IF($D$2="주말",INDEX(표5[#All],MATCH(C1114,표5[[#All],[잉크]],0),18)+INDEX(표5[#All],MATCH(C1114,표5[[#All],[잉크]],0),21),INDEX(표5[#All],MATCH(C1114,표5[[#All],[잉크]],0),MATCH($D$2,표5[#Headers],0)+1))</f>
        <v>#REF!</v>
      </c>
      <c r="E1114" s="138" t="e">
        <f>IF($D$2="주말",INDEX(표5[#All],MATCH(C1114,표5[[#All],[잉크]],0),19)+INDEX(표5[#All],MATCH(C1114,표5[[#All],[잉크]],0),22),INDEX(표5[#All],MATCH(C1114,표5[[#All],[잉크]],0),MATCH($D$2,표5[#Headers],0)+2))</f>
        <v>#REF!</v>
      </c>
    </row>
    <row r="1115" spans="2:5" hidden="1" x14ac:dyDescent="0.3">
      <c r="B1115" s="56">
        <f t="shared" si="18"/>
        <v>0</v>
      </c>
      <c r="C1115" s="139" t="e">
        <f>'제품 추가'!#REF!</f>
        <v>#REF!</v>
      </c>
      <c r="D1115" s="138" t="e">
        <f>IF($D$2="주말",INDEX(표5[#All],MATCH(C1115,표5[[#All],[잉크]],0),18)+INDEX(표5[#All],MATCH(C1115,표5[[#All],[잉크]],0),21),INDEX(표5[#All],MATCH(C1115,표5[[#All],[잉크]],0),MATCH($D$2,표5[#Headers],0)+1))</f>
        <v>#REF!</v>
      </c>
      <c r="E1115" s="138" t="e">
        <f>IF($D$2="주말",INDEX(표5[#All],MATCH(C1115,표5[[#All],[잉크]],0),19)+INDEX(표5[#All],MATCH(C1115,표5[[#All],[잉크]],0),22),INDEX(표5[#All],MATCH(C1115,표5[[#All],[잉크]],0),MATCH($D$2,표5[#Headers],0)+2))</f>
        <v>#REF!</v>
      </c>
    </row>
    <row r="1116" spans="2:5" hidden="1" x14ac:dyDescent="0.3">
      <c r="B1116" s="56">
        <f t="shared" si="18"/>
        <v>0</v>
      </c>
      <c r="C1116" s="139" t="str">
        <f>'제품 추가'!AC1110</f>
        <v>DULL</v>
      </c>
      <c r="D1116" s="138">
        <f>IF($D$2="주말",INDEX(표5[#All],MATCH(C1116,표5[[#All],[잉크]],0),18)+INDEX(표5[#All],MATCH(C1116,표5[[#All],[잉크]],0),21),INDEX(표5[#All],MATCH(C1116,표5[[#All],[잉크]],0),MATCH($D$2,표5[#Headers],0)+1))</f>
        <v>0</v>
      </c>
      <c r="E1116" s="138">
        <f>IF($D$2="주말",INDEX(표5[#All],MATCH(C1116,표5[[#All],[잉크]],0),19)+INDEX(표5[#All],MATCH(C1116,표5[[#All],[잉크]],0),22),INDEX(표5[#All],MATCH(C1116,표5[[#All],[잉크]],0),MATCH($D$2,표5[#Headers],0)+2))</f>
        <v>0</v>
      </c>
    </row>
    <row r="1117" spans="2:5" hidden="1" x14ac:dyDescent="0.3">
      <c r="B1117" s="56">
        <f t="shared" si="18"/>
        <v>0</v>
      </c>
      <c r="C1117" s="139" t="str">
        <f>'제품 추가'!AC1111</f>
        <v>SOBER</v>
      </c>
      <c r="D1117" s="138">
        <f>IF($D$2="주말",INDEX(표5[#All],MATCH(C1117,표5[[#All],[잉크]],0),18)+INDEX(표5[#All],MATCH(C1117,표5[[#All],[잉크]],0),21),INDEX(표5[#All],MATCH(C1117,표5[[#All],[잉크]],0),MATCH($D$2,표5[#Headers],0)+1))</f>
        <v>0</v>
      </c>
      <c r="E1117" s="138">
        <f>IF($D$2="주말",INDEX(표5[#All],MATCH(C1117,표5[[#All],[잉크]],0),19)+INDEX(표5[#All],MATCH(C1117,표5[[#All],[잉크]],0),22),INDEX(표5[#All],MATCH(C1117,표5[[#All],[잉크]],0),MATCH($D$2,표5[#Headers],0)+2))</f>
        <v>0</v>
      </c>
    </row>
    <row r="1118" spans="2:5" hidden="1" x14ac:dyDescent="0.3">
      <c r="B1118" s="56">
        <f t="shared" si="18"/>
        <v>0</v>
      </c>
      <c r="C1118" s="139" t="str">
        <f>'제품 추가'!AC1112</f>
        <v>NEPTUNE</v>
      </c>
      <c r="D1118" s="138">
        <f>IF($D$2="주말",INDEX(표5[#All],MATCH(C1118,표5[[#All],[잉크]],0),18)+INDEX(표5[#All],MATCH(C1118,표5[[#All],[잉크]],0),21),INDEX(표5[#All],MATCH(C1118,표5[[#All],[잉크]],0),MATCH($D$2,표5[#Headers],0)+1))</f>
        <v>0</v>
      </c>
      <c r="E1118" s="138">
        <f>IF($D$2="주말",INDEX(표5[#All],MATCH(C1118,표5[[#All],[잉크]],0),19)+INDEX(표5[#All],MATCH(C1118,표5[[#All],[잉크]],0),22),INDEX(표5[#All],MATCH(C1118,표5[[#All],[잉크]],0),MATCH($D$2,표5[#Headers],0)+2))</f>
        <v>0</v>
      </c>
    </row>
    <row r="1119" spans="2:5" hidden="1" x14ac:dyDescent="0.3">
      <c r="B1119" s="56">
        <f t="shared" si="18"/>
        <v>0</v>
      </c>
      <c r="C1119" s="139" t="str">
        <f>'제품 추가'!AC1113</f>
        <v>PLUTO</v>
      </c>
      <c r="D1119" s="138">
        <f>IF($D$2="주말",INDEX(표5[#All],MATCH(C1119,표5[[#All],[잉크]],0),18)+INDEX(표5[#All],MATCH(C1119,표5[[#All],[잉크]],0),21),INDEX(표5[#All],MATCH(C1119,표5[[#All],[잉크]],0),MATCH($D$2,표5[#Headers],0)+1))</f>
        <v>0</v>
      </c>
      <c r="E1119" s="138">
        <f>IF($D$2="주말",INDEX(표5[#All],MATCH(C1119,표5[[#All],[잉크]],0),19)+INDEX(표5[#All],MATCH(C1119,표5[[#All],[잉크]],0),22),INDEX(표5[#All],MATCH(C1119,표5[[#All],[잉크]],0),MATCH($D$2,표5[#Headers],0)+2))</f>
        <v>0</v>
      </c>
    </row>
    <row r="1120" spans="2:5" hidden="1" x14ac:dyDescent="0.3">
      <c r="B1120" s="56">
        <f t="shared" si="18"/>
        <v>0</v>
      </c>
      <c r="C1120" s="139" t="str">
        <f>'제품 추가'!AC1114</f>
        <v>ORCA</v>
      </c>
      <c r="D1120" s="138">
        <f>IF($D$2="주말",INDEX(표5[#All],MATCH(C1120,표5[[#All],[잉크]],0),18)+INDEX(표5[#All],MATCH(C1120,표5[[#All],[잉크]],0),21),INDEX(표5[#All],MATCH(C1120,표5[[#All],[잉크]],0),MATCH($D$2,표5[#Headers],0)+1))</f>
        <v>0</v>
      </c>
      <c r="E1120" s="138">
        <f>IF($D$2="주말",INDEX(표5[#All],MATCH(C1120,표5[[#All],[잉크]],0),19)+INDEX(표5[#All],MATCH(C1120,표5[[#All],[잉크]],0),22),INDEX(표5[#All],MATCH(C1120,표5[[#All],[잉크]],0),MATCH($D$2,표5[#Headers],0)+2))</f>
        <v>0</v>
      </c>
    </row>
    <row r="1121" spans="2:5" hidden="1" x14ac:dyDescent="0.3">
      <c r="B1121" s="56">
        <f t="shared" si="18"/>
        <v>0</v>
      </c>
      <c r="C1121" s="139" t="str">
        <f>'제품 추가'!AC1115</f>
        <v>ELK</v>
      </c>
      <c r="D1121" s="138">
        <f>IF($D$2="주말",INDEX(표5[#All],MATCH(C1121,표5[[#All],[잉크]],0),18)+INDEX(표5[#All],MATCH(C1121,표5[[#All],[잉크]],0),21),INDEX(표5[#All],MATCH(C1121,표5[[#All],[잉크]],0),MATCH($D$2,표5[#Headers],0)+1))</f>
        <v>0</v>
      </c>
      <c r="E1121" s="138">
        <f>IF($D$2="주말",INDEX(표5[#All],MATCH(C1121,표5[[#All],[잉크]],0),19)+INDEX(표5[#All],MATCH(C1121,표5[[#All],[잉크]],0),22),INDEX(표5[#All],MATCH(C1121,표5[[#All],[잉크]],0),MATCH($D$2,표5[#Headers],0)+2))</f>
        <v>0</v>
      </c>
    </row>
    <row r="1122" spans="2:5" hidden="1" x14ac:dyDescent="0.3">
      <c r="B1122" s="56">
        <f t="shared" si="18"/>
        <v>0</v>
      </c>
      <c r="C1122" s="139" t="str">
        <f>'제품 추가'!AC1116</f>
        <v>LURKER</v>
      </c>
      <c r="D1122" s="138">
        <f>IF($D$2="주말",INDEX(표5[#All],MATCH(C1122,표5[[#All],[잉크]],0),18)+INDEX(표5[#All],MATCH(C1122,표5[[#All],[잉크]],0),21),INDEX(표5[#All],MATCH(C1122,표5[[#All],[잉크]],0),MATCH($D$2,표5[#Headers],0)+1))</f>
        <v>0</v>
      </c>
      <c r="E1122" s="138">
        <f>IF($D$2="주말",INDEX(표5[#All],MATCH(C1122,표5[[#All],[잉크]],0),19)+INDEX(표5[#All],MATCH(C1122,표5[[#All],[잉크]],0),22),INDEX(표5[#All],MATCH(C1122,표5[[#All],[잉크]],0),MATCH($D$2,표5[#Headers],0)+2))</f>
        <v>0</v>
      </c>
    </row>
    <row r="1123" spans="2:5" hidden="1" x14ac:dyDescent="0.3">
      <c r="B1123" s="56">
        <f t="shared" si="18"/>
        <v>0</v>
      </c>
      <c r="C1123" s="139" t="str">
        <f>'제품 추가'!AC1117</f>
        <v>MOOSE</v>
      </c>
      <c r="D1123" s="138">
        <f>IF($D$2="주말",INDEX(표5[#All],MATCH(C1123,표5[[#All],[잉크]],0),18)+INDEX(표5[#All],MATCH(C1123,표5[[#All],[잉크]],0),21),INDEX(표5[#All],MATCH(C1123,표5[[#All],[잉크]],0),MATCH($D$2,표5[#Headers],0)+1))</f>
        <v>0</v>
      </c>
      <c r="E1123" s="138">
        <f>IF($D$2="주말",INDEX(표5[#All],MATCH(C1123,표5[[#All],[잉크]],0),19)+INDEX(표5[#All],MATCH(C1123,표5[[#All],[잉크]],0),22),INDEX(표5[#All],MATCH(C1123,표5[[#All],[잉크]],0),MATCH($D$2,표5[#Headers],0)+2))</f>
        <v>0</v>
      </c>
    </row>
    <row r="1124" spans="2:5" hidden="1" x14ac:dyDescent="0.3">
      <c r="B1124" s="56">
        <f t="shared" si="18"/>
        <v>0</v>
      </c>
      <c r="C1124" s="139" t="str">
        <f>'제품 추가'!AC1118</f>
        <v>RYE</v>
      </c>
      <c r="D1124" s="138">
        <f>IF($D$2="주말",INDEX(표5[#All],MATCH(C1124,표5[[#All],[잉크]],0),18)+INDEX(표5[#All],MATCH(C1124,표5[[#All],[잉크]],0),21),INDEX(표5[#All],MATCH(C1124,표5[[#All],[잉크]],0),MATCH($D$2,표5[#Headers],0)+1))</f>
        <v>0</v>
      </c>
      <c r="E1124" s="138">
        <f>IF($D$2="주말",INDEX(표5[#All],MATCH(C1124,표5[[#All],[잉크]],0),19)+INDEX(표5[#All],MATCH(C1124,표5[[#All],[잉크]],0),22),INDEX(표5[#All],MATCH(C1124,표5[[#All],[잉크]],0),MATCH($D$2,표5[#Headers],0)+2))</f>
        <v>0</v>
      </c>
    </row>
    <row r="1125" spans="2:5" hidden="1" x14ac:dyDescent="0.3">
      <c r="B1125" s="56">
        <f t="shared" si="18"/>
        <v>0</v>
      </c>
      <c r="C1125" s="139" t="str">
        <f>'제품 추가'!AC1119</f>
        <v>NEST</v>
      </c>
      <c r="D1125" s="138">
        <f>IF($D$2="주말",INDEX(표5[#All],MATCH(C1125,표5[[#All],[잉크]],0),18)+INDEX(표5[#All],MATCH(C1125,표5[[#All],[잉크]],0),21),INDEX(표5[#All],MATCH(C1125,표5[[#All],[잉크]],0),MATCH($D$2,표5[#Headers],0)+1))</f>
        <v>0</v>
      </c>
      <c r="E1125" s="138">
        <f>IF($D$2="주말",INDEX(표5[#All],MATCH(C1125,표5[[#All],[잉크]],0),19)+INDEX(표5[#All],MATCH(C1125,표5[[#All],[잉크]],0),22),INDEX(표5[#All],MATCH(C1125,표5[[#All],[잉크]],0),MATCH($D$2,표5[#Headers],0)+2))</f>
        <v>0</v>
      </c>
    </row>
    <row r="1126" spans="2:5" hidden="1" x14ac:dyDescent="0.3">
      <c r="B1126" s="56">
        <f t="shared" si="18"/>
        <v>0</v>
      </c>
      <c r="C1126" s="139" t="str">
        <f>'제품 추가'!AC1120</f>
        <v>BLISS</v>
      </c>
      <c r="D1126" s="138">
        <f>IF($D$2="주말",INDEX(표5[#All],MATCH(C1126,표5[[#All],[잉크]],0),18)+INDEX(표5[#All],MATCH(C1126,표5[[#All],[잉크]],0),21),INDEX(표5[#All],MATCH(C1126,표5[[#All],[잉크]],0),MATCH($D$2,표5[#Headers],0)+1))</f>
        <v>0</v>
      </c>
      <c r="E1126" s="138">
        <f>IF($D$2="주말",INDEX(표5[#All],MATCH(C1126,표5[[#All],[잉크]],0),19)+INDEX(표5[#All],MATCH(C1126,표5[[#All],[잉크]],0),22),INDEX(표5[#All],MATCH(C1126,표5[[#All],[잉크]],0),MATCH($D$2,표5[#Headers],0)+2))</f>
        <v>0</v>
      </c>
    </row>
    <row r="1127" spans="2:5" hidden="1" x14ac:dyDescent="0.3">
      <c r="B1127" s="56">
        <f t="shared" si="18"/>
        <v>0</v>
      </c>
      <c r="C1127" s="139" t="str">
        <f>'제품 추가'!AC1121</f>
        <v>GRIZZLY</v>
      </c>
      <c r="D1127" s="138">
        <f>IF($D$2="주말",INDEX(표5[#All],MATCH(C1127,표5[[#All],[잉크]],0),18)+INDEX(표5[#All],MATCH(C1127,표5[[#All],[잉크]],0),21),INDEX(표5[#All],MATCH(C1127,표5[[#All],[잉크]],0),MATCH($D$2,표5[#Headers],0)+1))</f>
        <v>0</v>
      </c>
      <c r="E1127" s="138">
        <f>IF($D$2="주말",INDEX(표5[#All],MATCH(C1127,표5[[#All],[잉크]],0),19)+INDEX(표5[#All],MATCH(C1127,표5[[#All],[잉크]],0),22),INDEX(표5[#All],MATCH(C1127,표5[[#All],[잉크]],0),MATCH($D$2,표5[#Headers],0)+2))</f>
        <v>0</v>
      </c>
    </row>
    <row r="1128" spans="2:5" hidden="1" x14ac:dyDescent="0.3">
      <c r="B1128" s="56">
        <f t="shared" si="18"/>
        <v>0</v>
      </c>
      <c r="C1128" s="139" t="str">
        <f>'제품 추가'!AC1122</f>
        <v>SQUIRREL</v>
      </c>
      <c r="D1128" s="138">
        <f>IF($D$2="주말",INDEX(표5[#All],MATCH(C1128,표5[[#All],[잉크]],0),18)+INDEX(표5[#All],MATCH(C1128,표5[[#All],[잉크]],0),21),INDEX(표5[#All],MATCH(C1128,표5[[#All],[잉크]],0),MATCH($D$2,표5[#Headers],0)+1))</f>
        <v>0</v>
      </c>
      <c r="E1128" s="138">
        <f>IF($D$2="주말",INDEX(표5[#All],MATCH(C1128,표5[[#All],[잉크]],0),19)+INDEX(표5[#All],MATCH(C1128,표5[[#All],[잉크]],0),22),INDEX(표5[#All],MATCH(C1128,표5[[#All],[잉크]],0),MATCH($D$2,표5[#Headers],0)+2))</f>
        <v>0</v>
      </c>
    </row>
    <row r="1129" spans="2:5" hidden="1" x14ac:dyDescent="0.3">
      <c r="B1129" s="56">
        <f t="shared" ref="B1129:B1192" si="19">IFERROR(SUM(D1129:E1129),0)</f>
        <v>0</v>
      </c>
      <c r="C1129" s="139" t="str">
        <f>'제품 추가'!AC1123</f>
        <v>ANGRY</v>
      </c>
      <c r="D1129" s="138">
        <f>IF($D$2="주말",INDEX(표5[#All],MATCH(C1129,표5[[#All],[잉크]],0),18)+INDEX(표5[#All],MATCH(C1129,표5[[#All],[잉크]],0),21),INDEX(표5[#All],MATCH(C1129,표5[[#All],[잉크]],0),MATCH($D$2,표5[#Headers],0)+1))</f>
        <v>0</v>
      </c>
      <c r="E1129" s="138">
        <f>IF($D$2="주말",INDEX(표5[#All],MATCH(C1129,표5[[#All],[잉크]],0),19)+INDEX(표5[#All],MATCH(C1129,표5[[#All],[잉크]],0),22),INDEX(표5[#All],MATCH(C1129,표5[[#All],[잉크]],0),MATCH($D$2,표5[#Headers],0)+2))</f>
        <v>0</v>
      </c>
    </row>
    <row r="1130" spans="2:5" hidden="1" x14ac:dyDescent="0.3">
      <c r="B1130" s="56">
        <f t="shared" si="19"/>
        <v>0</v>
      </c>
      <c r="C1130" s="139" t="str">
        <f>'제품 추가'!AC1124</f>
        <v>GUNMETAL</v>
      </c>
      <c r="D1130" s="138">
        <f>IF($D$2="주말",INDEX(표5[#All],MATCH(C1130,표5[[#All],[잉크]],0),18)+INDEX(표5[#All],MATCH(C1130,표5[[#All],[잉크]],0),21),INDEX(표5[#All],MATCH(C1130,표5[[#All],[잉크]],0),MATCH($D$2,표5[#Headers],0)+1))</f>
        <v>0</v>
      </c>
      <c r="E1130" s="138">
        <f>IF($D$2="주말",INDEX(표5[#All],MATCH(C1130,표5[[#All],[잉크]],0),19)+INDEX(표5[#All],MATCH(C1130,표5[[#All],[잉크]],0),22),INDEX(표5[#All],MATCH(C1130,표5[[#All],[잉크]],0),MATCH($D$2,표5[#Headers],0)+2))</f>
        <v>0</v>
      </c>
    </row>
    <row r="1131" spans="2:5" hidden="1" x14ac:dyDescent="0.3">
      <c r="B1131" s="56">
        <f t="shared" si="19"/>
        <v>0</v>
      </c>
      <c r="C1131" s="139" t="str">
        <f>'제품 추가'!AC1125</f>
        <v>BROGUE</v>
      </c>
      <c r="D1131" s="138">
        <f>IF($D$2="주말",INDEX(표5[#All],MATCH(C1131,표5[[#All],[잉크]],0),18)+INDEX(표5[#All],MATCH(C1131,표5[[#All],[잉크]],0),21),INDEX(표5[#All],MATCH(C1131,표5[[#All],[잉크]],0),MATCH($D$2,표5[#Headers],0)+1))</f>
        <v>0</v>
      </c>
      <c r="E1131" s="138">
        <f>IF($D$2="주말",INDEX(표5[#All],MATCH(C1131,표5[[#All],[잉크]],0),19)+INDEX(표5[#All],MATCH(C1131,표5[[#All],[잉크]],0),22),INDEX(표5[#All],MATCH(C1131,표5[[#All],[잉크]],0),MATCH($D$2,표5[#Headers],0)+2))</f>
        <v>0</v>
      </c>
    </row>
    <row r="1132" spans="2:5" hidden="1" x14ac:dyDescent="0.3">
      <c r="B1132" s="56">
        <f t="shared" si="19"/>
        <v>0</v>
      </c>
      <c r="C1132" s="139" t="str">
        <f>'제품 추가'!AC1126</f>
        <v>ADOBE</v>
      </c>
      <c r="D1132" s="138">
        <f>IF($D$2="주말",INDEX(표5[#All],MATCH(C1132,표5[[#All],[잉크]],0),18)+INDEX(표5[#All],MATCH(C1132,표5[[#All],[잉크]],0),21),INDEX(표5[#All],MATCH(C1132,표5[[#All],[잉크]],0),MATCH($D$2,표5[#Headers],0)+1))</f>
        <v>0</v>
      </c>
      <c r="E1132" s="138">
        <f>IF($D$2="주말",INDEX(표5[#All],MATCH(C1132,표5[[#All],[잉크]],0),19)+INDEX(표5[#All],MATCH(C1132,표5[[#All],[잉크]],0),22),INDEX(표5[#All],MATCH(C1132,표5[[#All],[잉크]],0),MATCH($D$2,표5[#Headers],0)+2))</f>
        <v>0</v>
      </c>
    </row>
    <row r="1133" spans="2:5" hidden="1" x14ac:dyDescent="0.3">
      <c r="B1133" s="56">
        <f t="shared" si="19"/>
        <v>0</v>
      </c>
      <c r="C1133" s="139" t="str">
        <f>'제품 추가'!AC1127</f>
        <v>HAPPY</v>
      </c>
      <c r="D1133" s="138">
        <f>IF($D$2="주말",INDEX(표5[#All],MATCH(C1133,표5[[#All],[잉크]],0),18)+INDEX(표5[#All],MATCH(C1133,표5[[#All],[잉크]],0),21),INDEX(표5[#All],MATCH(C1133,표5[[#All],[잉크]],0),MATCH($D$2,표5[#Headers],0)+1))</f>
        <v>0</v>
      </c>
      <c r="E1133" s="138">
        <f>IF($D$2="주말",INDEX(표5[#All],MATCH(C1133,표5[[#All],[잉크]],0),19)+INDEX(표5[#All],MATCH(C1133,표5[[#All],[잉크]],0),22),INDEX(표5[#All],MATCH(C1133,표5[[#All],[잉크]],0),MATCH($D$2,표5[#Headers],0)+2))</f>
        <v>0</v>
      </c>
    </row>
    <row r="1134" spans="2:5" hidden="1" x14ac:dyDescent="0.3">
      <c r="B1134" s="56">
        <f t="shared" si="19"/>
        <v>0</v>
      </c>
      <c r="C1134" s="139" t="str">
        <f>'제품 추가'!AC1128</f>
        <v>BORED</v>
      </c>
      <c r="D1134" s="138">
        <f>IF($D$2="주말",INDEX(표5[#All],MATCH(C1134,표5[[#All],[잉크]],0),18)+INDEX(표5[#All],MATCH(C1134,표5[[#All],[잉크]],0),21),INDEX(표5[#All],MATCH(C1134,표5[[#All],[잉크]],0),MATCH($D$2,표5[#Headers],0)+1))</f>
        <v>0</v>
      </c>
      <c r="E1134" s="138">
        <f>IF($D$2="주말",INDEX(표5[#All],MATCH(C1134,표5[[#All],[잉크]],0),19)+INDEX(표5[#All],MATCH(C1134,표5[[#All],[잉크]],0),22),INDEX(표5[#All],MATCH(C1134,표5[[#All],[잉크]],0),MATCH($D$2,표5[#Headers],0)+2))</f>
        <v>0</v>
      </c>
    </row>
    <row r="1135" spans="2:5" hidden="1" x14ac:dyDescent="0.3">
      <c r="B1135" s="56">
        <f t="shared" si="19"/>
        <v>0</v>
      </c>
      <c r="C1135" s="139" t="e">
        <f>'제품 추가'!#REF!</f>
        <v>#REF!</v>
      </c>
      <c r="D1135" s="138" t="e">
        <f>IF($D$2="주말",INDEX(표5[#All],MATCH(C1135,표5[[#All],[잉크]],0),18)+INDEX(표5[#All],MATCH(C1135,표5[[#All],[잉크]],0),21),INDEX(표5[#All],MATCH(C1135,표5[[#All],[잉크]],0),MATCH($D$2,표5[#Headers],0)+1))</f>
        <v>#REF!</v>
      </c>
      <c r="E1135" s="138" t="e">
        <f>IF($D$2="주말",INDEX(표5[#All],MATCH(C1135,표5[[#All],[잉크]],0),19)+INDEX(표5[#All],MATCH(C1135,표5[[#All],[잉크]],0),22),INDEX(표5[#All],MATCH(C1135,표5[[#All],[잉크]],0),MATCH($D$2,표5[#Headers],0)+2))</f>
        <v>#REF!</v>
      </c>
    </row>
    <row r="1136" spans="2:5" hidden="1" x14ac:dyDescent="0.3">
      <c r="B1136" s="56">
        <f t="shared" si="19"/>
        <v>0</v>
      </c>
      <c r="C1136" s="139" t="str">
        <f>'제품 추가'!AC1129</f>
        <v>NOON</v>
      </c>
      <c r="D1136" s="138">
        <f>IF($D$2="주말",INDEX(표5[#All],MATCH(C1136,표5[[#All],[잉크]],0),18)+INDEX(표5[#All],MATCH(C1136,표5[[#All],[잉크]],0),21),INDEX(표5[#All],MATCH(C1136,표5[[#All],[잉크]],0),MATCH($D$2,표5[#Headers],0)+1))</f>
        <v>0</v>
      </c>
      <c r="E1136" s="138">
        <f>IF($D$2="주말",INDEX(표5[#All],MATCH(C1136,표5[[#All],[잉크]],0),19)+INDEX(표5[#All],MATCH(C1136,표5[[#All],[잉크]],0),22),INDEX(표5[#All],MATCH(C1136,표5[[#All],[잉크]],0),MATCH($D$2,표5[#Headers],0)+2))</f>
        <v>0</v>
      </c>
    </row>
    <row r="1137" spans="2:5" hidden="1" x14ac:dyDescent="0.3">
      <c r="B1137" s="56">
        <f t="shared" si="19"/>
        <v>0</v>
      </c>
      <c r="C1137" s="139" t="str">
        <f>'제품 추가'!AC1130</f>
        <v>WORRIED</v>
      </c>
      <c r="D1137" s="138">
        <f>IF($D$2="주말",INDEX(표5[#All],MATCH(C1137,표5[[#All],[잉크]],0),18)+INDEX(표5[#All],MATCH(C1137,표5[[#All],[잉크]],0),21),INDEX(표5[#All],MATCH(C1137,표5[[#All],[잉크]],0),MATCH($D$2,표5[#Headers],0)+1))</f>
        <v>0</v>
      </c>
      <c r="E1137" s="138">
        <f>IF($D$2="주말",INDEX(표5[#All],MATCH(C1137,표5[[#All],[잉크]],0),19)+INDEX(표5[#All],MATCH(C1137,표5[[#All],[잉크]],0),22),INDEX(표5[#All],MATCH(C1137,표5[[#All],[잉크]],0),MATCH($D$2,표5[#Headers],0)+2))</f>
        <v>0</v>
      </c>
    </row>
    <row r="1138" spans="2:5" hidden="1" x14ac:dyDescent="0.3">
      <c r="B1138" s="56">
        <f t="shared" si="19"/>
        <v>0</v>
      </c>
      <c r="C1138" s="139" t="str">
        <f>'제품 추가'!AC1131</f>
        <v>FLICKER</v>
      </c>
      <c r="D1138" s="138">
        <f>IF($D$2="주말",INDEX(표5[#All],MATCH(C1138,표5[[#All],[잉크]],0),18)+INDEX(표5[#All],MATCH(C1138,표5[[#All],[잉크]],0),21),INDEX(표5[#All],MATCH(C1138,표5[[#All],[잉크]],0),MATCH($D$2,표5[#Headers],0)+1))</f>
        <v>0</v>
      </c>
      <c r="E1138" s="138">
        <f>IF($D$2="주말",INDEX(표5[#All],MATCH(C1138,표5[[#All],[잉크]],0),19)+INDEX(표5[#All],MATCH(C1138,표5[[#All],[잉크]],0),22),INDEX(표5[#All],MATCH(C1138,표5[[#All],[잉크]],0),MATCH($D$2,표5[#Headers],0)+2))</f>
        <v>0</v>
      </c>
    </row>
    <row r="1139" spans="2:5" hidden="1" x14ac:dyDescent="0.3">
      <c r="B1139" s="56">
        <f t="shared" si="19"/>
        <v>0</v>
      </c>
      <c r="C1139" s="139" t="str">
        <f>'제품 추가'!AC1132</f>
        <v>GRAIN</v>
      </c>
      <c r="D1139" s="138">
        <f>IF($D$2="주말",INDEX(표5[#All],MATCH(C1139,표5[[#All],[잉크]],0),18)+INDEX(표5[#All],MATCH(C1139,표5[[#All],[잉크]],0),21),INDEX(표5[#All],MATCH(C1139,표5[[#All],[잉크]],0),MATCH($D$2,표5[#Headers],0)+1))</f>
        <v>0</v>
      </c>
      <c r="E1139" s="138">
        <f>IF($D$2="주말",INDEX(표5[#All],MATCH(C1139,표5[[#All],[잉크]],0),19)+INDEX(표5[#All],MATCH(C1139,표5[[#All],[잉크]],0),22),INDEX(표5[#All],MATCH(C1139,표5[[#All],[잉크]],0),MATCH($D$2,표5[#Headers],0)+2))</f>
        <v>0</v>
      </c>
    </row>
    <row r="1140" spans="2:5" hidden="1" x14ac:dyDescent="0.3">
      <c r="B1140" s="56">
        <f t="shared" si="19"/>
        <v>0</v>
      </c>
      <c r="C1140" s="139" t="str">
        <f>'제품 추가'!AC1133</f>
        <v>SMUDGE</v>
      </c>
      <c r="D1140" s="138">
        <f>IF($D$2="주말",INDEX(표5[#All],MATCH(C1140,표5[[#All],[잉크]],0),18)+INDEX(표5[#All],MATCH(C1140,표5[[#All],[잉크]],0),21),INDEX(표5[#All],MATCH(C1140,표5[[#All],[잉크]],0),MATCH($D$2,표5[#Headers],0)+1))</f>
        <v>0</v>
      </c>
      <c r="E1140" s="138">
        <f>IF($D$2="주말",INDEX(표5[#All],MATCH(C1140,표5[[#All],[잉크]],0),19)+INDEX(표5[#All],MATCH(C1140,표5[[#All],[잉크]],0),22),INDEX(표5[#All],MATCH(C1140,표5[[#All],[잉크]],0),MATCH($D$2,표5[#Headers],0)+2))</f>
        <v>0</v>
      </c>
    </row>
    <row r="1141" spans="2:5" hidden="1" x14ac:dyDescent="0.3">
      <c r="B1141" s="56">
        <f t="shared" si="19"/>
        <v>0</v>
      </c>
      <c r="C1141" s="139" t="str">
        <f>'제품 추가'!AC1134</f>
        <v>ROPE</v>
      </c>
      <c r="D1141" s="138">
        <f>IF($D$2="주말",INDEX(표5[#All],MATCH(C1141,표5[[#All],[잉크]],0),18)+INDEX(표5[#All],MATCH(C1141,표5[[#All],[잉크]],0),21),INDEX(표5[#All],MATCH(C1141,표5[[#All],[잉크]],0),MATCH($D$2,표5[#Headers],0)+1))</f>
        <v>0</v>
      </c>
      <c r="E1141" s="138">
        <f>IF($D$2="주말",INDEX(표5[#All],MATCH(C1141,표5[[#All],[잉크]],0),19)+INDEX(표5[#All],MATCH(C1141,표5[[#All],[잉크]],0),22),INDEX(표5[#All],MATCH(C1141,표5[[#All],[잉크]],0),MATCH($D$2,표5[#Headers],0)+2))</f>
        <v>0</v>
      </c>
    </row>
    <row r="1142" spans="2:5" hidden="1" x14ac:dyDescent="0.3">
      <c r="B1142" s="56">
        <f t="shared" si="19"/>
        <v>0</v>
      </c>
      <c r="C1142" s="139" t="str">
        <f>'제품 추가'!AC1135</f>
        <v>SAD</v>
      </c>
      <c r="D1142" s="138">
        <f>IF($D$2="주말",INDEX(표5[#All],MATCH(C1142,표5[[#All],[잉크]],0),18)+INDEX(표5[#All],MATCH(C1142,표5[[#All],[잉크]],0),21),INDEX(표5[#All],MATCH(C1142,표5[[#All],[잉크]],0),MATCH($D$2,표5[#Headers],0)+1))</f>
        <v>0</v>
      </c>
      <c r="E1142" s="138">
        <f>IF($D$2="주말",INDEX(표5[#All],MATCH(C1142,표5[[#All],[잉크]],0),19)+INDEX(표5[#All],MATCH(C1142,표5[[#All],[잉크]],0),22),INDEX(표5[#All],MATCH(C1142,표5[[#All],[잉크]],0),MATCH($D$2,표5[#Headers],0)+2))</f>
        <v>0</v>
      </c>
    </row>
    <row r="1143" spans="2:5" hidden="1" x14ac:dyDescent="0.3">
      <c r="B1143" s="56">
        <f t="shared" si="19"/>
        <v>0</v>
      </c>
      <c r="C1143" s="139" t="str">
        <f>'제품 추가'!AC1136</f>
        <v>FLOOD</v>
      </c>
      <c r="D1143" s="138">
        <f>IF($D$2="주말",INDEX(표5[#All],MATCH(C1143,표5[[#All],[잉크]],0),18)+INDEX(표5[#All],MATCH(C1143,표5[[#All],[잉크]],0),21),INDEX(표5[#All],MATCH(C1143,표5[[#All],[잉크]],0),MATCH($D$2,표5[#Headers],0)+1))</f>
        <v>0</v>
      </c>
      <c r="E1143" s="138">
        <f>IF($D$2="주말",INDEX(표5[#All],MATCH(C1143,표5[[#All],[잉크]],0),19)+INDEX(표5[#All],MATCH(C1143,표5[[#All],[잉크]],0),22),INDEX(표5[#All],MATCH(C1143,표5[[#All],[잉크]],0),MATCH($D$2,표5[#Headers],0)+2))</f>
        <v>0</v>
      </c>
    </row>
    <row r="1144" spans="2:5" hidden="1" x14ac:dyDescent="0.3">
      <c r="B1144" s="56">
        <f t="shared" si="19"/>
        <v>0</v>
      </c>
      <c r="C1144" s="139" t="str">
        <f>'제품 추가'!AC1137</f>
        <v>MANTRA</v>
      </c>
      <c r="D1144" s="138">
        <f>IF($D$2="주말",INDEX(표5[#All],MATCH(C1144,표5[[#All],[잉크]],0),18)+INDEX(표5[#All],MATCH(C1144,표5[[#All],[잉크]],0),21),INDEX(표5[#All],MATCH(C1144,표5[[#All],[잉크]],0),MATCH($D$2,표5[#Headers],0)+1))</f>
        <v>0</v>
      </c>
      <c r="E1144" s="138">
        <f>IF($D$2="주말",INDEX(표5[#All],MATCH(C1144,표5[[#All],[잉크]],0),19)+INDEX(표5[#All],MATCH(C1144,표5[[#All],[잉크]],0),22),INDEX(표5[#All],MATCH(C1144,표5[[#All],[잉크]],0),MATCH($D$2,표5[#Headers],0)+2))</f>
        <v>0</v>
      </c>
    </row>
    <row r="1145" spans="2:5" hidden="1" x14ac:dyDescent="0.3">
      <c r="B1145" s="56">
        <f t="shared" si="19"/>
        <v>0</v>
      </c>
      <c r="C1145" s="139" t="str">
        <f>'제품 추가'!AC1138</f>
        <v>HOPEFUL</v>
      </c>
      <c r="D1145" s="138">
        <f>IF($D$2="주말",INDEX(표5[#All],MATCH(C1145,표5[[#All],[잉크]],0),18)+INDEX(표5[#All],MATCH(C1145,표5[[#All],[잉크]],0),21),INDEX(표5[#All],MATCH(C1145,표5[[#All],[잉크]],0),MATCH($D$2,표5[#Headers],0)+1))</f>
        <v>0</v>
      </c>
      <c r="E1145" s="138">
        <f>IF($D$2="주말",INDEX(표5[#All],MATCH(C1145,표5[[#All],[잉크]],0),19)+INDEX(표5[#All],MATCH(C1145,표5[[#All],[잉크]],0),22),INDEX(표5[#All],MATCH(C1145,표5[[#All],[잉크]],0),MATCH($D$2,표5[#Headers],0)+2))</f>
        <v>0</v>
      </c>
    </row>
    <row r="1146" spans="2:5" hidden="1" x14ac:dyDescent="0.3">
      <c r="B1146" s="56">
        <f t="shared" si="19"/>
        <v>0</v>
      </c>
      <c r="C1146" s="139" t="str">
        <f>'제품 추가'!AC1139</f>
        <v>FLUORITE</v>
      </c>
      <c r="D1146" s="138">
        <f>IF($D$2="주말",INDEX(표5[#All],MATCH(C1146,표5[[#All],[잉크]],0),18)+INDEX(표5[#All],MATCH(C1146,표5[[#All],[잉크]],0),21),INDEX(표5[#All],MATCH(C1146,표5[[#All],[잉크]],0),MATCH($D$2,표5[#Headers],0)+1))</f>
        <v>0</v>
      </c>
      <c r="E1146" s="138">
        <f>IF($D$2="주말",INDEX(표5[#All],MATCH(C1146,표5[[#All],[잉크]],0),19)+INDEX(표5[#All],MATCH(C1146,표5[[#All],[잉크]],0),22),INDEX(표5[#All],MATCH(C1146,표5[[#All],[잉크]],0),MATCH($D$2,표5[#Headers],0)+2))</f>
        <v>0</v>
      </c>
    </row>
    <row r="1147" spans="2:5" hidden="1" x14ac:dyDescent="0.3">
      <c r="B1147" s="56">
        <f t="shared" si="19"/>
        <v>0</v>
      </c>
      <c r="C1147" s="139" t="str">
        <f>'제품 추가'!AC1140</f>
        <v>NERVOUS</v>
      </c>
      <c r="D1147" s="138">
        <f>IF($D$2="주말",INDEX(표5[#All],MATCH(C1147,표5[[#All],[잉크]],0),18)+INDEX(표5[#All],MATCH(C1147,표5[[#All],[잉크]],0),21),INDEX(표5[#All],MATCH(C1147,표5[[#All],[잉크]],0),MATCH($D$2,표5[#Headers],0)+1))</f>
        <v>0</v>
      </c>
      <c r="E1147" s="138">
        <f>IF($D$2="주말",INDEX(표5[#All],MATCH(C1147,표5[[#All],[잉크]],0),19)+INDEX(표5[#All],MATCH(C1147,표5[[#All],[잉크]],0),22),INDEX(표5[#All],MATCH(C1147,표5[[#All],[잉크]],0),MATCH($D$2,표5[#Headers],0)+2))</f>
        <v>0</v>
      </c>
    </row>
    <row r="1148" spans="2:5" hidden="1" x14ac:dyDescent="0.3">
      <c r="B1148" s="56">
        <f t="shared" si="19"/>
        <v>0</v>
      </c>
      <c r="C1148" s="139" t="str">
        <f>'제품 추가'!AC1141</f>
        <v>NEBULA</v>
      </c>
      <c r="D1148" s="138">
        <f>IF($D$2="주말",INDEX(표5[#All],MATCH(C1148,표5[[#All],[잉크]],0),18)+INDEX(표5[#All],MATCH(C1148,표5[[#All],[잉크]],0),21),INDEX(표5[#All],MATCH(C1148,표5[[#All],[잉크]],0),MATCH($D$2,표5[#Headers],0)+1))</f>
        <v>0</v>
      </c>
      <c r="E1148" s="138">
        <f>IF($D$2="주말",INDEX(표5[#All],MATCH(C1148,표5[[#All],[잉크]],0),19)+INDEX(표5[#All],MATCH(C1148,표5[[#All],[잉크]],0),22),INDEX(표5[#All],MATCH(C1148,표5[[#All],[잉크]],0),MATCH($D$2,표5[#Headers],0)+2))</f>
        <v>0</v>
      </c>
    </row>
    <row r="1149" spans="2:5" hidden="1" x14ac:dyDescent="0.3">
      <c r="B1149" s="56">
        <f t="shared" si="19"/>
        <v>0</v>
      </c>
      <c r="C1149" s="139" t="str">
        <f>'제품 추가'!AC1142</f>
        <v>NEXUS</v>
      </c>
      <c r="D1149" s="138">
        <f>IF($D$2="주말",INDEX(표5[#All],MATCH(C1149,표5[[#All],[잉크]],0),18)+INDEX(표5[#All],MATCH(C1149,표5[[#All],[잉크]],0),21),INDEX(표5[#All],MATCH(C1149,표5[[#All],[잉크]],0),MATCH($D$2,표5[#Headers],0)+1))</f>
        <v>0</v>
      </c>
      <c r="E1149" s="138">
        <f>IF($D$2="주말",INDEX(표5[#All],MATCH(C1149,표5[[#All],[잉크]],0),19)+INDEX(표5[#All],MATCH(C1149,표5[[#All],[잉크]],0),22),INDEX(표5[#All],MATCH(C1149,표5[[#All],[잉크]],0),MATCH($D$2,표5[#Headers],0)+2))</f>
        <v>0</v>
      </c>
    </row>
    <row r="1150" spans="2:5" hidden="1" x14ac:dyDescent="0.3">
      <c r="B1150" s="56">
        <f t="shared" si="19"/>
        <v>0</v>
      </c>
      <c r="C1150" s="139" t="str">
        <f>'제품 추가'!AC1143</f>
        <v>EDEN</v>
      </c>
      <c r="D1150" s="138">
        <f>IF($D$2="주말",INDEX(표5[#All],MATCH(C1150,표5[[#All],[잉크]],0),18)+INDEX(표5[#All],MATCH(C1150,표5[[#All],[잉크]],0),21),INDEX(표5[#All],MATCH(C1150,표5[[#All],[잉크]],0),MATCH($D$2,표5[#Headers],0)+1))</f>
        <v>0</v>
      </c>
      <c r="E1150" s="138">
        <f>IF($D$2="주말",INDEX(표5[#All],MATCH(C1150,표5[[#All],[잉크]],0),19)+INDEX(표5[#All],MATCH(C1150,표5[[#All],[잉크]],0),22),INDEX(표5[#All],MATCH(C1150,표5[[#All],[잉크]],0),MATCH($D$2,표5[#Headers],0)+2))</f>
        <v>0</v>
      </c>
    </row>
    <row r="1151" spans="2:5" hidden="1" x14ac:dyDescent="0.3">
      <c r="B1151" s="56">
        <f t="shared" si="19"/>
        <v>0</v>
      </c>
      <c r="C1151" s="139" t="str">
        <f>'제품 추가'!AC1144</f>
        <v>NOVA</v>
      </c>
      <c r="D1151" s="138">
        <f>IF($D$2="주말",INDEX(표5[#All],MATCH(C1151,표5[[#All],[잉크]],0),18)+INDEX(표5[#All],MATCH(C1151,표5[[#All],[잉크]],0),21),INDEX(표5[#All],MATCH(C1151,표5[[#All],[잉크]],0),MATCH($D$2,표5[#Headers],0)+1))</f>
        <v>0</v>
      </c>
      <c r="E1151" s="138">
        <f>IF($D$2="주말",INDEX(표5[#All],MATCH(C1151,표5[[#All],[잉크]],0),19)+INDEX(표5[#All],MATCH(C1151,표5[[#All],[잉크]],0),22),INDEX(표5[#All],MATCH(C1151,표5[[#All],[잉크]],0),MATCH($D$2,표5[#Headers],0)+2))</f>
        <v>0</v>
      </c>
    </row>
    <row r="1152" spans="2:5" hidden="1" x14ac:dyDescent="0.3">
      <c r="B1152" s="56">
        <f t="shared" si="19"/>
        <v>0</v>
      </c>
      <c r="C1152" s="139" t="str">
        <f>'제품 추가'!AC1145</f>
        <v>ZERO</v>
      </c>
      <c r="D1152" s="138">
        <f>IF($D$2="주말",INDEX(표5[#All],MATCH(C1152,표5[[#All],[잉크]],0),18)+INDEX(표5[#All],MATCH(C1152,표5[[#All],[잉크]],0),21),INDEX(표5[#All],MATCH(C1152,표5[[#All],[잉크]],0),MATCH($D$2,표5[#Headers],0)+1))</f>
        <v>0</v>
      </c>
      <c r="E1152" s="138">
        <f>IF($D$2="주말",INDEX(표5[#All],MATCH(C1152,표5[[#All],[잉크]],0),19)+INDEX(표5[#All],MATCH(C1152,표5[[#All],[잉크]],0),22),INDEX(표5[#All],MATCH(C1152,표5[[#All],[잉크]],0),MATCH($D$2,표5[#Headers],0)+2))</f>
        <v>0</v>
      </c>
    </row>
    <row r="1153" spans="2:5" hidden="1" x14ac:dyDescent="0.3">
      <c r="B1153" s="56">
        <f t="shared" si="19"/>
        <v>0</v>
      </c>
      <c r="C1153" s="139" t="str">
        <f>'제품 추가'!AC1146</f>
        <v>ANCIENT</v>
      </c>
      <c r="D1153" s="138">
        <f>IF($D$2="주말",INDEX(표5[#All],MATCH(C1153,표5[[#All],[잉크]],0),18)+INDEX(표5[#All],MATCH(C1153,표5[[#All],[잉크]],0),21),INDEX(표5[#All],MATCH(C1153,표5[[#All],[잉크]],0),MATCH($D$2,표5[#Headers],0)+1))</f>
        <v>0</v>
      </c>
      <c r="E1153" s="138">
        <f>IF($D$2="주말",INDEX(표5[#All],MATCH(C1153,표5[[#All],[잉크]],0),19)+INDEX(표5[#All],MATCH(C1153,표5[[#All],[잉크]],0),22),INDEX(표5[#All],MATCH(C1153,표5[[#All],[잉크]],0),MATCH($D$2,표5[#Headers],0)+2))</f>
        <v>0</v>
      </c>
    </row>
    <row r="1154" spans="2:5" hidden="1" x14ac:dyDescent="0.3">
      <c r="B1154" s="56">
        <f t="shared" si="19"/>
        <v>0</v>
      </c>
      <c r="C1154" s="139" t="str">
        <f>'제품 추가'!AC1147</f>
        <v>HARMONY</v>
      </c>
      <c r="D1154" s="138">
        <f>IF($D$2="주말",INDEX(표5[#All],MATCH(C1154,표5[[#All],[잉크]],0),18)+INDEX(표5[#All],MATCH(C1154,표5[[#All],[잉크]],0),21),INDEX(표5[#All],MATCH(C1154,표5[[#All],[잉크]],0),MATCH($D$2,표5[#Headers],0)+1))</f>
        <v>0</v>
      </c>
      <c r="E1154" s="138">
        <f>IF($D$2="주말",INDEX(표5[#All],MATCH(C1154,표5[[#All],[잉크]],0),19)+INDEX(표5[#All],MATCH(C1154,표5[[#All],[잉크]],0),22),INDEX(표5[#All],MATCH(C1154,표5[[#All],[잉크]],0),MATCH($D$2,표5[#Headers],0)+2))</f>
        <v>0</v>
      </c>
    </row>
    <row r="1155" spans="2:5" hidden="1" x14ac:dyDescent="0.3">
      <c r="B1155" s="56">
        <f t="shared" si="19"/>
        <v>0</v>
      </c>
      <c r="C1155" s="139" t="str">
        <f>'제품 추가'!AC1148</f>
        <v>EXCITED</v>
      </c>
      <c r="D1155" s="138">
        <f>IF($D$2="주말",INDEX(표5[#All],MATCH(C1155,표5[[#All],[잉크]],0),18)+INDEX(표5[#All],MATCH(C1155,표5[[#All],[잉크]],0),21),INDEX(표5[#All],MATCH(C1155,표5[[#All],[잉크]],0),MATCH($D$2,표5[#Headers],0)+1))</f>
        <v>0</v>
      </c>
      <c r="E1155" s="138">
        <f>IF($D$2="주말",INDEX(표5[#All],MATCH(C1155,표5[[#All],[잉크]],0),19)+INDEX(표5[#All],MATCH(C1155,표5[[#All],[잉크]],0),22),INDEX(표5[#All],MATCH(C1155,표5[[#All],[잉크]],0),MATCH($D$2,표5[#Headers],0)+2))</f>
        <v>0</v>
      </c>
    </row>
    <row r="1156" spans="2:5" hidden="1" x14ac:dyDescent="0.3">
      <c r="B1156" s="56">
        <f t="shared" si="19"/>
        <v>0</v>
      </c>
      <c r="C1156" s="139" t="str">
        <f>'제품 추가'!AC1149</f>
        <v>SLEEK</v>
      </c>
      <c r="D1156" s="138">
        <f>IF($D$2="주말",INDEX(표5[#All],MATCH(C1156,표5[[#All],[잉크]],0),18)+INDEX(표5[#All],MATCH(C1156,표5[[#All],[잉크]],0),21),INDEX(표5[#All],MATCH(C1156,표5[[#All],[잉크]],0),MATCH($D$2,표5[#Headers],0)+1))</f>
        <v>0</v>
      </c>
      <c r="E1156" s="138">
        <f>IF($D$2="주말",INDEX(표5[#All],MATCH(C1156,표5[[#All],[잉크]],0),19)+INDEX(표5[#All],MATCH(C1156,표5[[#All],[잉크]],0),22),INDEX(표5[#All],MATCH(C1156,표5[[#All],[잉크]],0),MATCH($D$2,표5[#Headers],0)+2))</f>
        <v>0</v>
      </c>
    </row>
    <row r="1157" spans="2:5" hidden="1" x14ac:dyDescent="0.3">
      <c r="B1157" s="56">
        <f t="shared" si="19"/>
        <v>0</v>
      </c>
      <c r="C1157" s="139" t="str">
        <f>'제품 추가'!AC1150</f>
        <v>HODU</v>
      </c>
      <c r="D1157" s="138">
        <f>IF($D$2="주말",INDEX(표5[#All],MATCH(C1157,표5[[#All],[잉크]],0),18)+INDEX(표5[#All],MATCH(C1157,표5[[#All],[잉크]],0),21),INDEX(표5[#All],MATCH(C1157,표5[[#All],[잉크]],0),MATCH($D$2,표5[#Headers],0)+1))</f>
        <v>0</v>
      </c>
      <c r="E1157" s="138">
        <f>IF($D$2="주말",INDEX(표5[#All],MATCH(C1157,표5[[#All],[잉크]],0),19)+INDEX(표5[#All],MATCH(C1157,표5[[#All],[잉크]],0),22),INDEX(표5[#All],MATCH(C1157,표5[[#All],[잉크]],0),MATCH($D$2,표5[#Headers],0)+2))</f>
        <v>0</v>
      </c>
    </row>
    <row r="1158" spans="2:5" hidden="1" x14ac:dyDescent="0.3">
      <c r="B1158" s="56">
        <f t="shared" si="19"/>
        <v>0</v>
      </c>
      <c r="C1158" s="139" t="e">
        <f>'제품 추가'!#REF!</f>
        <v>#REF!</v>
      </c>
      <c r="D1158" s="138" t="e">
        <f>IF($D$2="주말",INDEX(표5[#All],MATCH(C1158,표5[[#All],[잉크]],0),18)+INDEX(표5[#All],MATCH(C1158,표5[[#All],[잉크]],0),21),INDEX(표5[#All],MATCH(C1158,표5[[#All],[잉크]],0),MATCH($D$2,표5[#Headers],0)+1))</f>
        <v>#REF!</v>
      </c>
      <c r="E1158" s="138" t="e">
        <f>IF($D$2="주말",INDEX(표5[#All],MATCH(C1158,표5[[#All],[잉크]],0),19)+INDEX(표5[#All],MATCH(C1158,표5[[#All],[잉크]],0),22),INDEX(표5[#All],MATCH(C1158,표5[[#All],[잉크]],0),MATCH($D$2,표5[#Headers],0)+2))</f>
        <v>#REF!</v>
      </c>
    </row>
    <row r="1159" spans="2:5" hidden="1" x14ac:dyDescent="0.3">
      <c r="B1159" s="56">
        <f t="shared" si="19"/>
        <v>0</v>
      </c>
      <c r="C1159" s="139" t="str">
        <f>'제품 추가'!AC1151</f>
        <v>QUARRY</v>
      </c>
      <c r="D1159" s="138">
        <f>IF($D$2="주말",INDEX(표5[#All],MATCH(C1159,표5[[#All],[잉크]],0),18)+INDEX(표5[#All],MATCH(C1159,표5[[#All],[잉크]],0),21),INDEX(표5[#All],MATCH(C1159,표5[[#All],[잉크]],0),MATCH($D$2,표5[#Headers],0)+1))</f>
        <v>0</v>
      </c>
      <c r="E1159" s="138">
        <f>IF($D$2="주말",INDEX(표5[#All],MATCH(C1159,표5[[#All],[잉크]],0),19)+INDEX(표5[#All],MATCH(C1159,표5[[#All],[잉크]],0),22),INDEX(표5[#All],MATCH(C1159,표5[[#All],[잉크]],0),MATCH($D$2,표5[#Headers],0)+2))</f>
        <v>0</v>
      </c>
    </row>
    <row r="1160" spans="2:5" hidden="1" x14ac:dyDescent="0.3">
      <c r="B1160" s="56">
        <f t="shared" si="19"/>
        <v>0</v>
      </c>
      <c r="C1160" s="139" t="str">
        <f>'제품 추가'!AC1152</f>
        <v>CHERT</v>
      </c>
      <c r="D1160" s="138">
        <f>IF($D$2="주말",INDEX(표5[#All],MATCH(C1160,표5[[#All],[잉크]],0),18)+INDEX(표5[#All],MATCH(C1160,표5[[#All],[잉크]],0),21),INDEX(표5[#All],MATCH(C1160,표5[[#All],[잉크]],0),MATCH($D$2,표5[#Headers],0)+1))</f>
        <v>0</v>
      </c>
      <c r="E1160" s="138">
        <f>IF($D$2="주말",INDEX(표5[#All],MATCH(C1160,표5[[#All],[잉크]],0),19)+INDEX(표5[#All],MATCH(C1160,표5[[#All],[잉크]],0),22),INDEX(표5[#All],MATCH(C1160,표5[[#All],[잉크]],0),MATCH($D$2,표5[#Headers],0)+2))</f>
        <v>0</v>
      </c>
    </row>
    <row r="1161" spans="2:5" hidden="1" x14ac:dyDescent="0.3">
      <c r="B1161" s="56">
        <f t="shared" si="19"/>
        <v>0</v>
      </c>
      <c r="C1161" s="139" t="e">
        <f>'제품 추가'!#REF!</f>
        <v>#REF!</v>
      </c>
      <c r="D1161" s="138" t="e">
        <f>IF($D$2="주말",INDEX(표5[#All],MATCH(C1161,표5[[#All],[잉크]],0),18)+INDEX(표5[#All],MATCH(C1161,표5[[#All],[잉크]],0),21),INDEX(표5[#All],MATCH(C1161,표5[[#All],[잉크]],0),MATCH($D$2,표5[#Headers],0)+1))</f>
        <v>#REF!</v>
      </c>
      <c r="E1161" s="138" t="e">
        <f>IF($D$2="주말",INDEX(표5[#All],MATCH(C1161,표5[[#All],[잉크]],0),19)+INDEX(표5[#All],MATCH(C1161,표5[[#All],[잉크]],0),22),INDEX(표5[#All],MATCH(C1161,표5[[#All],[잉크]],0),MATCH($D$2,표5[#Headers],0)+2))</f>
        <v>#REF!</v>
      </c>
    </row>
    <row r="1162" spans="2:5" hidden="1" x14ac:dyDescent="0.3">
      <c r="B1162" s="56">
        <f t="shared" si="19"/>
        <v>0</v>
      </c>
      <c r="C1162" s="139" t="str">
        <f>'제품 추가'!AC1153</f>
        <v>AZELEA</v>
      </c>
      <c r="D1162" s="138">
        <f>IF($D$2="주말",INDEX(표5[#All],MATCH(C1162,표5[[#All],[잉크]],0),18)+INDEX(표5[#All],MATCH(C1162,표5[[#All],[잉크]],0),21),INDEX(표5[#All],MATCH(C1162,표5[[#All],[잉크]],0),MATCH($D$2,표5[#Headers],0)+1))</f>
        <v>0</v>
      </c>
      <c r="E1162" s="138">
        <f>IF($D$2="주말",INDEX(표5[#All],MATCH(C1162,표5[[#All],[잉크]],0),19)+INDEX(표5[#All],MATCH(C1162,표5[[#All],[잉크]],0),22),INDEX(표5[#All],MATCH(C1162,표5[[#All],[잉크]],0),MATCH($D$2,표5[#Headers],0)+2))</f>
        <v>0</v>
      </c>
    </row>
    <row r="1163" spans="2:5" hidden="1" x14ac:dyDescent="0.3">
      <c r="B1163" s="56">
        <f t="shared" si="19"/>
        <v>0</v>
      </c>
      <c r="C1163" s="139" t="str">
        <f>'제품 추가'!AC1154</f>
        <v>CAMELLIA</v>
      </c>
      <c r="D1163" s="138">
        <f>IF($D$2="주말",INDEX(표5[#All],MATCH(C1163,표5[[#All],[잉크]],0),18)+INDEX(표5[#All],MATCH(C1163,표5[[#All],[잉크]],0),21),INDEX(표5[#All],MATCH(C1163,표5[[#All],[잉크]],0),MATCH($D$2,표5[#Headers],0)+1))</f>
        <v>0</v>
      </c>
      <c r="E1163" s="138">
        <f>IF($D$2="주말",INDEX(표5[#All],MATCH(C1163,표5[[#All],[잉크]],0),19)+INDEX(표5[#All],MATCH(C1163,표5[[#All],[잉크]],0),22),INDEX(표5[#All],MATCH(C1163,표5[[#All],[잉크]],0),MATCH($D$2,표5[#Headers],0)+2))</f>
        <v>0</v>
      </c>
    </row>
    <row r="1164" spans="2:5" hidden="1" x14ac:dyDescent="0.3">
      <c r="B1164" s="56">
        <f t="shared" si="19"/>
        <v>0</v>
      </c>
      <c r="C1164" s="139" t="str">
        <f>'제품 추가'!AC1155</f>
        <v>MIRE</v>
      </c>
      <c r="D1164" s="138">
        <f>IF($D$2="주말",INDEX(표5[#All],MATCH(C1164,표5[[#All],[잉크]],0),18)+INDEX(표5[#All],MATCH(C1164,표5[[#All],[잉크]],0),21),INDEX(표5[#All],MATCH(C1164,표5[[#All],[잉크]],0),MATCH($D$2,표5[#Headers],0)+1))</f>
        <v>0</v>
      </c>
      <c r="E1164" s="138">
        <f>IF($D$2="주말",INDEX(표5[#All],MATCH(C1164,표5[[#All],[잉크]],0),19)+INDEX(표5[#All],MATCH(C1164,표5[[#All],[잉크]],0),22),INDEX(표5[#All],MATCH(C1164,표5[[#All],[잉크]],0),MATCH($D$2,표5[#Headers],0)+2))</f>
        <v>0</v>
      </c>
    </row>
    <row r="1165" spans="2:5" hidden="1" x14ac:dyDescent="0.3">
      <c r="B1165" s="56">
        <f t="shared" si="19"/>
        <v>0</v>
      </c>
      <c r="C1165" s="139" t="str">
        <f>'제품 추가'!AC1156</f>
        <v>HADES</v>
      </c>
      <c r="D1165" s="138">
        <f>IF($D$2="주말",INDEX(표5[#All],MATCH(C1165,표5[[#All],[잉크]],0),18)+INDEX(표5[#All],MATCH(C1165,표5[[#All],[잉크]],0),21),INDEX(표5[#All],MATCH(C1165,표5[[#All],[잉크]],0),MATCH($D$2,표5[#Headers],0)+1))</f>
        <v>0</v>
      </c>
      <c r="E1165" s="138">
        <f>IF($D$2="주말",INDEX(표5[#All],MATCH(C1165,표5[[#All],[잉크]],0),19)+INDEX(표5[#All],MATCH(C1165,표5[[#All],[잉크]],0),22),INDEX(표5[#All],MATCH(C1165,표5[[#All],[잉크]],0),MATCH($D$2,표5[#Headers],0)+2))</f>
        <v>0</v>
      </c>
    </row>
    <row r="1166" spans="2:5" hidden="1" x14ac:dyDescent="0.3">
      <c r="B1166" s="56">
        <f t="shared" si="19"/>
        <v>0</v>
      </c>
      <c r="C1166" s="139" t="str">
        <f>'제품 추가'!AC1157</f>
        <v>HAZY</v>
      </c>
      <c r="D1166" s="138">
        <f>IF($D$2="주말",INDEX(표5[#All],MATCH(C1166,표5[[#All],[잉크]],0),18)+INDEX(표5[#All],MATCH(C1166,표5[[#All],[잉크]],0),21),INDEX(표5[#All],MATCH(C1166,표5[[#All],[잉크]],0),MATCH($D$2,표5[#Headers],0)+1))</f>
        <v>0</v>
      </c>
      <c r="E1166" s="138">
        <f>IF($D$2="주말",INDEX(표5[#All],MATCH(C1166,표5[[#All],[잉크]],0),19)+INDEX(표5[#All],MATCH(C1166,표5[[#All],[잉크]],0),22),INDEX(표5[#All],MATCH(C1166,표5[[#All],[잉크]],0),MATCH($D$2,표5[#Headers],0)+2))</f>
        <v>0</v>
      </c>
    </row>
    <row r="1167" spans="2:5" hidden="1" x14ac:dyDescent="0.3">
      <c r="B1167" s="56">
        <f t="shared" si="19"/>
        <v>0</v>
      </c>
      <c r="C1167" s="139" t="str">
        <f>'제품 추가'!AC1158</f>
        <v>SMOG</v>
      </c>
      <c r="D1167" s="138">
        <f>IF($D$2="주말",INDEX(표5[#All],MATCH(C1167,표5[[#All],[잉크]],0),18)+INDEX(표5[#All],MATCH(C1167,표5[[#All],[잉크]],0),21),INDEX(표5[#All],MATCH(C1167,표5[[#All],[잉크]],0),MATCH($D$2,표5[#Headers],0)+1))</f>
        <v>0</v>
      </c>
      <c r="E1167" s="138">
        <f>IF($D$2="주말",INDEX(표5[#All],MATCH(C1167,표5[[#All],[잉크]],0),19)+INDEX(표5[#All],MATCH(C1167,표5[[#All],[잉크]],0),22),INDEX(표5[#All],MATCH(C1167,표5[[#All],[잉크]],0),MATCH($D$2,표5[#Headers],0)+2))</f>
        <v>0</v>
      </c>
    </row>
    <row r="1168" spans="2:5" hidden="1" x14ac:dyDescent="0.3">
      <c r="B1168" s="56">
        <f t="shared" si="19"/>
        <v>0</v>
      </c>
      <c r="C1168" s="139" t="str">
        <f>'제품 추가'!AC1159</f>
        <v>BURROW</v>
      </c>
      <c r="D1168" s="138">
        <f>IF($D$2="주말",INDEX(표5[#All],MATCH(C1168,표5[[#All],[잉크]],0),18)+INDEX(표5[#All],MATCH(C1168,표5[[#All],[잉크]],0),21),INDEX(표5[#All],MATCH(C1168,표5[[#All],[잉크]],0),MATCH($D$2,표5[#Headers],0)+1))</f>
        <v>0</v>
      </c>
      <c r="E1168" s="138">
        <f>IF($D$2="주말",INDEX(표5[#All],MATCH(C1168,표5[[#All],[잉크]],0),19)+INDEX(표5[#All],MATCH(C1168,표5[[#All],[잉크]],0),22),INDEX(표5[#All],MATCH(C1168,표5[[#All],[잉크]],0),MATCH($D$2,표5[#Headers],0)+2))</f>
        <v>0</v>
      </c>
    </row>
    <row r="1169" spans="2:5" hidden="1" x14ac:dyDescent="0.3">
      <c r="B1169" s="56">
        <f t="shared" si="19"/>
        <v>0</v>
      </c>
      <c r="C1169" s="139" t="str">
        <f>'제품 추가'!AC1160</f>
        <v>GLADE</v>
      </c>
      <c r="D1169" s="138">
        <f>IF($D$2="주말",INDEX(표5[#All],MATCH(C1169,표5[[#All],[잉크]],0),18)+INDEX(표5[#All],MATCH(C1169,표5[[#All],[잉크]],0),21),INDEX(표5[#All],MATCH(C1169,표5[[#All],[잉크]],0),MATCH($D$2,표5[#Headers],0)+1))</f>
        <v>0</v>
      </c>
      <c r="E1169" s="138">
        <f>IF($D$2="주말",INDEX(표5[#All],MATCH(C1169,표5[[#All],[잉크]],0),19)+INDEX(표5[#All],MATCH(C1169,표5[[#All],[잉크]],0),22),INDEX(표5[#All],MATCH(C1169,표5[[#All],[잉크]],0),MATCH($D$2,표5[#Headers],0)+2))</f>
        <v>0</v>
      </c>
    </row>
    <row r="1170" spans="2:5" hidden="1" x14ac:dyDescent="0.3">
      <c r="B1170" s="56">
        <f t="shared" si="19"/>
        <v>0</v>
      </c>
      <c r="C1170" s="139" t="str">
        <f>'제품 추가'!AC1161</f>
        <v>HOLLOW</v>
      </c>
      <c r="D1170" s="138">
        <f>IF($D$2="주말",INDEX(표5[#All],MATCH(C1170,표5[[#All],[잉크]],0),18)+INDEX(표5[#All],MATCH(C1170,표5[[#All],[잉크]],0),21),INDEX(표5[#All],MATCH(C1170,표5[[#All],[잉크]],0),MATCH($D$2,표5[#Headers],0)+1))</f>
        <v>0</v>
      </c>
      <c r="E1170" s="138">
        <f>IF($D$2="주말",INDEX(표5[#All],MATCH(C1170,표5[[#All],[잉크]],0),19)+INDEX(표5[#All],MATCH(C1170,표5[[#All],[잉크]],0),22),INDEX(표5[#All],MATCH(C1170,표5[[#All],[잉크]],0),MATCH($D$2,표5[#Headers],0)+2))</f>
        <v>0</v>
      </c>
    </row>
    <row r="1171" spans="2:5" hidden="1" x14ac:dyDescent="0.3">
      <c r="B1171" s="56">
        <f t="shared" si="19"/>
        <v>0</v>
      </c>
      <c r="C1171" s="139" t="str">
        <f>'제품 추가'!AC1162</f>
        <v>BREVE</v>
      </c>
      <c r="D1171" s="138">
        <f>IF($D$2="주말",INDEX(표5[#All],MATCH(C1171,표5[[#All],[잉크]],0),18)+INDEX(표5[#All],MATCH(C1171,표5[[#All],[잉크]],0),21),INDEX(표5[#All],MATCH(C1171,표5[[#All],[잉크]],0),MATCH($D$2,표5[#Headers],0)+1))</f>
        <v>0</v>
      </c>
      <c r="E1171" s="138">
        <f>IF($D$2="주말",INDEX(표5[#All],MATCH(C1171,표5[[#All],[잉크]],0),19)+INDEX(표5[#All],MATCH(C1171,표5[[#All],[잉크]],0),22),INDEX(표5[#All],MATCH(C1171,표5[[#All],[잉크]],0),MATCH($D$2,표5[#Headers],0)+2))</f>
        <v>0</v>
      </c>
    </row>
    <row r="1172" spans="2:5" hidden="1" x14ac:dyDescent="0.3">
      <c r="B1172" s="56">
        <f t="shared" si="19"/>
        <v>0</v>
      </c>
      <c r="C1172" s="139" t="str">
        <f>'제품 추가'!AC1163</f>
        <v>BRIDLE</v>
      </c>
      <c r="D1172" s="138">
        <f>IF($D$2="주말",INDEX(표5[#All],MATCH(C1172,표5[[#All],[잉크]],0),18)+INDEX(표5[#All],MATCH(C1172,표5[[#All],[잉크]],0),21),INDEX(표5[#All],MATCH(C1172,표5[[#All],[잉크]],0),MATCH($D$2,표5[#Headers],0)+1))</f>
        <v>0</v>
      </c>
      <c r="E1172" s="138">
        <f>IF($D$2="주말",INDEX(표5[#All],MATCH(C1172,표5[[#All],[잉크]],0),19)+INDEX(표5[#All],MATCH(C1172,표5[[#All],[잉크]],0),22),INDEX(표5[#All],MATCH(C1172,표5[[#All],[잉크]],0),MATCH($D$2,표5[#Headers],0)+2))</f>
        <v>0</v>
      </c>
    </row>
    <row r="1173" spans="2:5" hidden="1" x14ac:dyDescent="0.3">
      <c r="B1173" s="56">
        <f t="shared" si="19"/>
        <v>0</v>
      </c>
      <c r="C1173" s="139" t="str">
        <f>'제품 추가'!AC1164</f>
        <v>RANCHER</v>
      </c>
      <c r="D1173" s="138">
        <f>IF($D$2="주말",INDEX(표5[#All],MATCH(C1173,표5[[#All],[잉크]],0),18)+INDEX(표5[#All],MATCH(C1173,표5[[#All],[잉크]],0),21),INDEX(표5[#All],MATCH(C1173,표5[[#All],[잉크]],0),MATCH($D$2,표5[#Headers],0)+1))</f>
        <v>0</v>
      </c>
      <c r="E1173" s="138">
        <f>IF($D$2="주말",INDEX(표5[#All],MATCH(C1173,표5[[#All],[잉크]],0),19)+INDEX(표5[#All],MATCH(C1173,표5[[#All],[잉크]],0),22),INDEX(표5[#All],MATCH(C1173,표5[[#All],[잉크]],0),MATCH($D$2,표5[#Headers],0)+2))</f>
        <v>0</v>
      </c>
    </row>
    <row r="1174" spans="2:5" hidden="1" x14ac:dyDescent="0.3">
      <c r="B1174" s="56">
        <f t="shared" si="19"/>
        <v>0</v>
      </c>
      <c r="C1174" s="139" t="str">
        <f>'제품 추가'!AC1165</f>
        <v>KIWI</v>
      </c>
      <c r="D1174" s="138">
        <f>IF($D$2="주말",INDEX(표5[#All],MATCH(C1174,표5[[#All],[잉크]],0),18)+INDEX(표5[#All],MATCH(C1174,표5[[#All],[잉크]],0),21),INDEX(표5[#All],MATCH(C1174,표5[[#All],[잉크]],0),MATCH($D$2,표5[#Headers],0)+1))</f>
        <v>0</v>
      </c>
      <c r="E1174" s="138">
        <f>IF($D$2="주말",INDEX(표5[#All],MATCH(C1174,표5[[#All],[잉크]],0),19)+INDEX(표5[#All],MATCH(C1174,표5[[#All],[잉크]],0),22),INDEX(표5[#All],MATCH(C1174,표5[[#All],[잉크]],0),MATCH($D$2,표5[#Headers],0)+2))</f>
        <v>0</v>
      </c>
    </row>
    <row r="1175" spans="2:5" hidden="1" x14ac:dyDescent="0.3">
      <c r="B1175" s="56">
        <f t="shared" si="19"/>
        <v>0</v>
      </c>
      <c r="C1175" s="139" t="str">
        <f>'제품 추가'!AC1166</f>
        <v>TWIG</v>
      </c>
      <c r="D1175" s="138">
        <f>IF($D$2="주말",INDEX(표5[#All],MATCH(C1175,표5[[#All],[잉크]],0),18)+INDEX(표5[#All],MATCH(C1175,표5[[#All],[잉크]],0),21),INDEX(표5[#All],MATCH(C1175,표5[[#All],[잉크]],0),MATCH($D$2,표5[#Headers],0)+1))</f>
        <v>0</v>
      </c>
      <c r="E1175" s="138">
        <f>IF($D$2="주말",INDEX(표5[#All],MATCH(C1175,표5[[#All],[잉크]],0),19)+INDEX(표5[#All],MATCH(C1175,표5[[#All],[잉크]],0),22),INDEX(표5[#All],MATCH(C1175,표5[[#All],[잉크]],0),MATCH($D$2,표5[#Headers],0)+2))</f>
        <v>0</v>
      </c>
    </row>
    <row r="1176" spans="2:5" hidden="1" x14ac:dyDescent="0.3">
      <c r="B1176" s="56">
        <f t="shared" si="19"/>
        <v>0</v>
      </c>
      <c r="C1176" s="139" t="str">
        <f>'제품 추가'!AC1167</f>
        <v>THICKET</v>
      </c>
      <c r="D1176" s="138">
        <f>IF($D$2="주말",INDEX(표5[#All],MATCH(C1176,표5[[#All],[잉크]],0),18)+INDEX(표5[#All],MATCH(C1176,표5[[#All],[잉크]],0),21),INDEX(표5[#All],MATCH(C1176,표5[[#All],[잉크]],0),MATCH($D$2,표5[#Headers],0)+1))</f>
        <v>0</v>
      </c>
      <c r="E1176" s="138">
        <f>IF($D$2="주말",INDEX(표5[#All],MATCH(C1176,표5[[#All],[잉크]],0),19)+INDEX(표5[#All],MATCH(C1176,표5[[#All],[잉크]],0),22),INDEX(표5[#All],MATCH(C1176,표5[[#All],[잉크]],0),MATCH($D$2,표5[#Headers],0)+2))</f>
        <v>0</v>
      </c>
    </row>
    <row r="1177" spans="2:5" hidden="1" x14ac:dyDescent="0.3">
      <c r="B1177" s="56">
        <f t="shared" si="19"/>
        <v>0</v>
      </c>
      <c r="C1177" s="139" t="str">
        <f>'제품 추가'!AC1168</f>
        <v>BRIAR</v>
      </c>
      <c r="D1177" s="138">
        <f>IF($D$2="주말",INDEX(표5[#All],MATCH(C1177,표5[[#All],[잉크]],0),18)+INDEX(표5[#All],MATCH(C1177,표5[[#All],[잉크]],0),21),INDEX(표5[#All],MATCH(C1177,표5[[#All],[잉크]],0),MATCH($D$2,표5[#Headers],0)+1))</f>
        <v>0</v>
      </c>
      <c r="E1177" s="138">
        <f>IF($D$2="주말",INDEX(표5[#All],MATCH(C1177,표5[[#All],[잉크]],0),19)+INDEX(표5[#All],MATCH(C1177,표5[[#All],[잉크]],0),22),INDEX(표5[#All],MATCH(C1177,표5[[#All],[잉크]],0),MATCH($D$2,표5[#Headers],0)+2))</f>
        <v>0</v>
      </c>
    </row>
    <row r="1178" spans="2:5" hidden="1" x14ac:dyDescent="0.3">
      <c r="B1178" s="56">
        <f t="shared" si="19"/>
        <v>0</v>
      </c>
      <c r="C1178" s="139" t="str">
        <f>'제품 추가'!AC1169</f>
        <v>MUSE</v>
      </c>
      <c r="D1178" s="138">
        <f>IF($D$2="주말",INDEX(표5[#All],MATCH(C1178,표5[[#All],[잉크]],0),18)+INDEX(표5[#All],MATCH(C1178,표5[[#All],[잉크]],0),21),INDEX(표5[#All],MATCH(C1178,표5[[#All],[잉크]],0),MATCH($D$2,표5[#Headers],0)+1))</f>
        <v>0</v>
      </c>
      <c r="E1178" s="138">
        <f>IF($D$2="주말",INDEX(표5[#All],MATCH(C1178,표5[[#All],[잉크]],0),19)+INDEX(표5[#All],MATCH(C1178,표5[[#All],[잉크]],0),22),INDEX(표5[#All],MATCH(C1178,표5[[#All],[잉크]],0),MATCH($D$2,표5[#Headers],0)+2))</f>
        <v>0</v>
      </c>
    </row>
    <row r="1179" spans="2:5" hidden="1" x14ac:dyDescent="0.3">
      <c r="B1179" s="56">
        <f t="shared" si="19"/>
        <v>0</v>
      </c>
      <c r="C1179" s="139" t="str">
        <f>'제품 추가'!AC1170</f>
        <v>SPEED</v>
      </c>
      <c r="D1179" s="138">
        <f>IF($D$2="주말",INDEX(표5[#All],MATCH(C1179,표5[[#All],[잉크]],0),18)+INDEX(표5[#All],MATCH(C1179,표5[[#All],[잉크]],0),21),INDEX(표5[#All],MATCH(C1179,표5[[#All],[잉크]],0),MATCH($D$2,표5[#Headers],0)+1))</f>
        <v>0</v>
      </c>
      <c r="E1179" s="138">
        <f>IF($D$2="주말",INDEX(표5[#All],MATCH(C1179,표5[[#All],[잉크]],0),19)+INDEX(표5[#All],MATCH(C1179,표5[[#All],[잉크]],0),22),INDEX(표5[#All],MATCH(C1179,표5[[#All],[잉크]],0),MATCH($D$2,표5[#Headers],0)+2))</f>
        <v>0</v>
      </c>
    </row>
    <row r="1180" spans="2:5" hidden="1" x14ac:dyDescent="0.3">
      <c r="B1180" s="56">
        <f t="shared" si="19"/>
        <v>0</v>
      </c>
      <c r="C1180" s="139" t="str">
        <f>'제품 추가'!AC1171</f>
        <v>PARK</v>
      </c>
      <c r="D1180" s="138">
        <f>IF($D$2="주말",INDEX(표5[#All],MATCH(C1180,표5[[#All],[잉크]],0),18)+INDEX(표5[#All],MATCH(C1180,표5[[#All],[잉크]],0),21),INDEX(표5[#All],MATCH(C1180,표5[[#All],[잉크]],0),MATCH($D$2,표5[#Headers],0)+1))</f>
        <v>0</v>
      </c>
      <c r="E1180" s="138">
        <f>IF($D$2="주말",INDEX(표5[#All],MATCH(C1180,표5[[#All],[잉크]],0),19)+INDEX(표5[#All],MATCH(C1180,표5[[#All],[잉크]],0),22),INDEX(표5[#All],MATCH(C1180,표5[[#All],[잉크]],0),MATCH($D$2,표5[#Headers],0)+2))</f>
        <v>0</v>
      </c>
    </row>
    <row r="1181" spans="2:5" hidden="1" x14ac:dyDescent="0.3">
      <c r="B1181" s="56">
        <f t="shared" si="19"/>
        <v>0</v>
      </c>
      <c r="C1181" s="139" t="str">
        <f>'제품 추가'!AC1172</f>
        <v>PITCHY</v>
      </c>
      <c r="D1181" s="138">
        <f>IF($D$2="주말",INDEX(표5[#All],MATCH(C1181,표5[[#All],[잉크]],0),18)+INDEX(표5[#All],MATCH(C1181,표5[[#All],[잉크]],0),21),INDEX(표5[#All],MATCH(C1181,표5[[#All],[잉크]],0),MATCH($D$2,표5[#Headers],0)+1))</f>
        <v>0</v>
      </c>
      <c r="E1181" s="138">
        <f>IF($D$2="주말",INDEX(표5[#All],MATCH(C1181,표5[[#All],[잉크]],0),19)+INDEX(표5[#All],MATCH(C1181,표5[[#All],[잉크]],0),22),INDEX(표5[#All],MATCH(C1181,표5[[#All],[잉크]],0),MATCH($D$2,표5[#Headers],0)+2))</f>
        <v>0</v>
      </c>
    </row>
    <row r="1182" spans="2:5" hidden="1" x14ac:dyDescent="0.3">
      <c r="B1182" s="56">
        <f t="shared" si="19"/>
        <v>0</v>
      </c>
      <c r="C1182" s="139" t="str">
        <f>'제품 추가'!AC1173</f>
        <v>SWARTHY</v>
      </c>
      <c r="D1182" s="138">
        <f>IF($D$2="주말",INDEX(표5[#All],MATCH(C1182,표5[[#All],[잉크]],0),18)+INDEX(표5[#All],MATCH(C1182,표5[[#All],[잉크]],0),21),INDEX(표5[#All],MATCH(C1182,표5[[#All],[잉크]],0),MATCH($D$2,표5[#Headers],0)+1))</f>
        <v>0</v>
      </c>
      <c r="E1182" s="138">
        <f>IF($D$2="주말",INDEX(표5[#All],MATCH(C1182,표5[[#All],[잉크]],0),19)+INDEX(표5[#All],MATCH(C1182,표5[[#All],[잉크]],0),22),INDEX(표5[#All],MATCH(C1182,표5[[#All],[잉크]],0),MATCH($D$2,표5[#Headers],0)+2))</f>
        <v>0</v>
      </c>
    </row>
    <row r="1183" spans="2:5" hidden="1" x14ac:dyDescent="0.3">
      <c r="B1183" s="56">
        <f t="shared" si="19"/>
        <v>0</v>
      </c>
      <c r="C1183" s="139" t="str">
        <f>'제품 추가'!AC1174</f>
        <v>BRANCH</v>
      </c>
      <c r="D1183" s="138">
        <f>IF($D$2="주말",INDEX(표5[#All],MATCH(C1183,표5[[#All],[잉크]],0),18)+INDEX(표5[#All],MATCH(C1183,표5[[#All],[잉크]],0),21),INDEX(표5[#All],MATCH(C1183,표5[[#All],[잉크]],0),MATCH($D$2,표5[#Headers],0)+1))</f>
        <v>0</v>
      </c>
      <c r="E1183" s="138">
        <f>IF($D$2="주말",INDEX(표5[#All],MATCH(C1183,표5[[#All],[잉크]],0),19)+INDEX(표5[#All],MATCH(C1183,표5[[#All],[잉크]],0),22),INDEX(표5[#All],MATCH(C1183,표5[[#All],[잉크]],0),MATCH($D$2,표5[#Headers],0)+2))</f>
        <v>0</v>
      </c>
    </row>
    <row r="1184" spans="2:5" hidden="1" x14ac:dyDescent="0.3">
      <c r="B1184" s="56">
        <f t="shared" si="19"/>
        <v>0</v>
      </c>
      <c r="C1184" s="139" t="str">
        <f>'제품 추가'!AC1175</f>
        <v>UNLIT</v>
      </c>
      <c r="D1184" s="138">
        <f>IF($D$2="주말",INDEX(표5[#All],MATCH(C1184,표5[[#All],[잉크]],0),18)+INDEX(표5[#All],MATCH(C1184,표5[[#All],[잉크]],0),21),INDEX(표5[#All],MATCH(C1184,표5[[#All],[잉크]],0),MATCH($D$2,표5[#Headers],0)+1))</f>
        <v>0</v>
      </c>
      <c r="E1184" s="138">
        <f>IF($D$2="주말",INDEX(표5[#All],MATCH(C1184,표5[[#All],[잉크]],0),19)+INDEX(표5[#All],MATCH(C1184,표5[[#All],[잉크]],0),22),INDEX(표5[#All],MATCH(C1184,표5[[#All],[잉크]],0),MATCH($D$2,표5[#Headers],0)+2))</f>
        <v>0</v>
      </c>
    </row>
    <row r="1185" spans="2:5" hidden="1" x14ac:dyDescent="0.3">
      <c r="B1185" s="56">
        <f t="shared" si="19"/>
        <v>0</v>
      </c>
      <c r="C1185" s="139" t="str">
        <f>'제품 추가'!AC1176</f>
        <v>BLEAK</v>
      </c>
      <c r="D1185" s="138">
        <f>IF($D$2="주말",INDEX(표5[#All],MATCH(C1185,표5[[#All],[잉크]],0),18)+INDEX(표5[#All],MATCH(C1185,표5[[#All],[잉크]],0),21),INDEX(표5[#All],MATCH(C1185,표5[[#All],[잉크]],0),MATCH($D$2,표5[#Headers],0)+1))</f>
        <v>0</v>
      </c>
      <c r="E1185" s="138">
        <f>IF($D$2="주말",INDEX(표5[#All],MATCH(C1185,표5[[#All],[잉크]],0),19)+INDEX(표5[#All],MATCH(C1185,표5[[#All],[잉크]],0),22),INDEX(표5[#All],MATCH(C1185,표5[[#All],[잉크]],0),MATCH($D$2,표5[#Headers],0)+2))</f>
        <v>0</v>
      </c>
    </row>
    <row r="1186" spans="2:5" hidden="1" x14ac:dyDescent="0.3">
      <c r="B1186" s="56">
        <f t="shared" si="19"/>
        <v>0</v>
      </c>
      <c r="C1186" s="139" t="str">
        <f>'제품 추가'!AC1177</f>
        <v>SOOTY</v>
      </c>
      <c r="D1186" s="138">
        <f>IF($D$2="주말",INDEX(표5[#All],MATCH(C1186,표5[[#All],[잉크]],0),18)+INDEX(표5[#All],MATCH(C1186,표5[[#All],[잉크]],0),21),INDEX(표5[#All],MATCH(C1186,표5[[#All],[잉크]],0),MATCH($D$2,표5[#Headers],0)+1))</f>
        <v>0</v>
      </c>
      <c r="E1186" s="138">
        <f>IF($D$2="주말",INDEX(표5[#All],MATCH(C1186,표5[[#All],[잉크]],0),19)+INDEX(표5[#All],MATCH(C1186,표5[[#All],[잉크]],0),22),INDEX(표5[#All],MATCH(C1186,표5[[#All],[잉크]],0),MATCH($D$2,표5[#Headers],0)+2))</f>
        <v>0</v>
      </c>
    </row>
    <row r="1187" spans="2:5" hidden="1" x14ac:dyDescent="0.3">
      <c r="B1187" s="56">
        <f t="shared" si="19"/>
        <v>0</v>
      </c>
      <c r="C1187" s="139" t="str">
        <f>'제품 추가'!AC1178</f>
        <v>ABACUS</v>
      </c>
      <c r="D1187" s="138">
        <f>IF($D$2="주말",INDEX(표5[#All],MATCH(C1187,표5[[#All],[잉크]],0),18)+INDEX(표5[#All],MATCH(C1187,표5[[#All],[잉크]],0),21),INDEX(표5[#All],MATCH(C1187,표5[[#All],[잉크]],0),MATCH($D$2,표5[#Headers],0)+1))</f>
        <v>0</v>
      </c>
      <c r="E1187" s="138">
        <f>IF($D$2="주말",INDEX(표5[#All],MATCH(C1187,표5[[#All],[잉크]],0),19)+INDEX(표5[#All],MATCH(C1187,표5[[#All],[잉크]],0),22),INDEX(표5[#All],MATCH(C1187,표5[[#All],[잉크]],0),MATCH($D$2,표5[#Headers],0)+2))</f>
        <v>0</v>
      </c>
    </row>
    <row r="1188" spans="2:5" hidden="1" x14ac:dyDescent="0.3">
      <c r="B1188" s="56">
        <f t="shared" si="19"/>
        <v>0</v>
      </c>
      <c r="C1188" s="139" t="str">
        <f>'제품 추가'!AC1179</f>
        <v>ACTIVE</v>
      </c>
      <c r="D1188" s="138">
        <f>IF($D$2="주말",INDEX(표5[#All],MATCH(C1188,표5[[#All],[잉크]],0),18)+INDEX(표5[#All],MATCH(C1188,표5[[#All],[잉크]],0),21),INDEX(표5[#All],MATCH(C1188,표5[[#All],[잉크]],0),MATCH($D$2,표5[#Headers],0)+1))</f>
        <v>0</v>
      </c>
      <c r="E1188" s="138">
        <f>IF($D$2="주말",INDEX(표5[#All],MATCH(C1188,표5[[#All],[잉크]],0),19)+INDEX(표5[#All],MATCH(C1188,표5[[#All],[잉크]],0),22),INDEX(표5[#All],MATCH(C1188,표5[[#All],[잉크]],0),MATCH($D$2,표5[#Headers],0)+2))</f>
        <v>0</v>
      </c>
    </row>
    <row r="1189" spans="2:5" hidden="1" x14ac:dyDescent="0.3">
      <c r="B1189" s="56">
        <f t="shared" si="19"/>
        <v>0</v>
      </c>
      <c r="C1189" s="139" t="str">
        <f>'제품 추가'!AC1180</f>
        <v>ADAPT</v>
      </c>
      <c r="D1189" s="138">
        <f>IF($D$2="주말",INDEX(표5[#All],MATCH(C1189,표5[[#All],[잉크]],0),18)+INDEX(표5[#All],MATCH(C1189,표5[[#All],[잉크]],0),21),INDEX(표5[#All],MATCH(C1189,표5[[#All],[잉크]],0),MATCH($D$2,표5[#Headers],0)+1))</f>
        <v>0</v>
      </c>
      <c r="E1189" s="138">
        <f>IF($D$2="주말",INDEX(표5[#All],MATCH(C1189,표5[[#All],[잉크]],0),19)+INDEX(표5[#All],MATCH(C1189,표5[[#All],[잉크]],0),22),INDEX(표5[#All],MATCH(C1189,표5[[#All],[잉크]],0),MATCH($D$2,표5[#Headers],0)+2))</f>
        <v>0</v>
      </c>
    </row>
    <row r="1190" spans="2:5" hidden="1" x14ac:dyDescent="0.3">
      <c r="B1190" s="56">
        <f t="shared" si="19"/>
        <v>0</v>
      </c>
      <c r="C1190" s="139" t="str">
        <f>'제품 추가'!AC1181</f>
        <v>MICE</v>
      </c>
      <c r="D1190" s="138">
        <f>IF($D$2="주말",INDEX(표5[#All],MATCH(C1190,표5[[#All],[잉크]],0),18)+INDEX(표5[#All],MATCH(C1190,표5[[#All],[잉크]],0),21),INDEX(표5[#All],MATCH(C1190,표5[[#All],[잉크]],0),MATCH($D$2,표5[#Headers],0)+1))</f>
        <v>0</v>
      </c>
      <c r="E1190" s="138">
        <f>IF($D$2="주말",INDEX(표5[#All],MATCH(C1190,표5[[#All],[잉크]],0),19)+INDEX(표5[#All],MATCH(C1190,표5[[#All],[잉크]],0),22),INDEX(표5[#All],MATCH(C1190,표5[[#All],[잉크]],0),MATCH($D$2,표5[#Headers],0)+2))</f>
        <v>0</v>
      </c>
    </row>
    <row r="1191" spans="2:5" hidden="1" x14ac:dyDescent="0.3">
      <c r="B1191" s="56">
        <f t="shared" si="19"/>
        <v>0</v>
      </c>
      <c r="C1191" s="139" t="e">
        <f>'제품 추가'!#REF!</f>
        <v>#REF!</v>
      </c>
      <c r="D1191" s="138" t="e">
        <f>IF($D$2="주말",INDEX(표5[#All],MATCH(C1191,표5[[#All],[잉크]],0),18)+INDEX(표5[#All],MATCH(C1191,표5[[#All],[잉크]],0),21),INDEX(표5[#All],MATCH(C1191,표5[[#All],[잉크]],0),MATCH($D$2,표5[#Headers],0)+1))</f>
        <v>#REF!</v>
      </c>
      <c r="E1191" s="138" t="e">
        <f>IF($D$2="주말",INDEX(표5[#All],MATCH(C1191,표5[[#All],[잉크]],0),19)+INDEX(표5[#All],MATCH(C1191,표5[[#All],[잉크]],0),22),INDEX(표5[#All],MATCH(C1191,표5[[#All],[잉크]],0),MATCH($D$2,표5[#Headers],0)+2))</f>
        <v>#REF!</v>
      </c>
    </row>
    <row r="1192" spans="2:5" hidden="1" x14ac:dyDescent="0.3">
      <c r="B1192" s="56">
        <f t="shared" si="19"/>
        <v>0</v>
      </c>
      <c r="C1192" s="139" t="str">
        <f>'제품 추가'!AC1182</f>
        <v>WATERMELON</v>
      </c>
      <c r="D1192" s="138">
        <f>IF($D$2="주말",INDEX(표5[#All],MATCH(C1192,표5[[#All],[잉크]],0),18)+INDEX(표5[#All],MATCH(C1192,표5[[#All],[잉크]],0),21),INDEX(표5[#All],MATCH(C1192,표5[[#All],[잉크]],0),MATCH($D$2,표5[#Headers],0)+1))</f>
        <v>0</v>
      </c>
      <c r="E1192" s="138">
        <f>IF($D$2="주말",INDEX(표5[#All],MATCH(C1192,표5[[#All],[잉크]],0),19)+INDEX(표5[#All],MATCH(C1192,표5[[#All],[잉크]],0),22),INDEX(표5[#All],MATCH(C1192,표5[[#All],[잉크]],0),MATCH($D$2,표5[#Headers],0)+2))</f>
        <v>0</v>
      </c>
    </row>
    <row r="1193" spans="2:5" hidden="1" x14ac:dyDescent="0.3">
      <c r="B1193" s="56">
        <f t="shared" ref="B1193:B1256" si="20">IFERROR(SUM(D1193:E1193),0)</f>
        <v>0</v>
      </c>
      <c r="C1193" s="139" t="str">
        <f>'제품 추가'!AC1183</f>
        <v>YUZU</v>
      </c>
      <c r="D1193" s="138">
        <f>IF($D$2="주말",INDEX(표5[#All],MATCH(C1193,표5[[#All],[잉크]],0),18)+INDEX(표5[#All],MATCH(C1193,표5[[#All],[잉크]],0),21),INDEX(표5[#All],MATCH(C1193,표5[[#All],[잉크]],0),MATCH($D$2,표5[#Headers],0)+1))</f>
        <v>0</v>
      </c>
      <c r="E1193" s="138">
        <f>IF($D$2="주말",INDEX(표5[#All],MATCH(C1193,표5[[#All],[잉크]],0),19)+INDEX(표5[#All],MATCH(C1193,표5[[#All],[잉크]],0),22),INDEX(표5[#All],MATCH(C1193,표5[[#All],[잉크]],0),MATCH($D$2,표5[#Headers],0)+2))</f>
        <v>0</v>
      </c>
    </row>
    <row r="1194" spans="2:5" hidden="1" x14ac:dyDescent="0.3">
      <c r="B1194" s="56">
        <f t="shared" si="20"/>
        <v>0</v>
      </c>
      <c r="C1194" s="139" t="str">
        <f>'제품 추가'!AC1184</f>
        <v>EAGER</v>
      </c>
      <c r="D1194" s="138">
        <f>IF($D$2="주말",INDEX(표5[#All],MATCH(C1194,표5[[#All],[잉크]],0),18)+INDEX(표5[#All],MATCH(C1194,표5[[#All],[잉크]],0),21),INDEX(표5[#All],MATCH(C1194,표5[[#All],[잉크]],0),MATCH($D$2,표5[#Headers],0)+1))</f>
        <v>0</v>
      </c>
      <c r="E1194" s="138">
        <f>IF($D$2="주말",INDEX(표5[#All],MATCH(C1194,표5[[#All],[잉크]],0),19)+INDEX(표5[#All],MATCH(C1194,표5[[#All],[잉크]],0),22),INDEX(표5[#All],MATCH(C1194,표5[[#All],[잉크]],0),MATCH($D$2,표5[#Headers],0)+2))</f>
        <v>0</v>
      </c>
    </row>
    <row r="1195" spans="2:5" hidden="1" x14ac:dyDescent="0.3">
      <c r="B1195" s="56">
        <f t="shared" si="20"/>
        <v>0</v>
      </c>
      <c r="C1195" s="139" t="str">
        <f>'제품 추가'!AC1185</f>
        <v>FOCUS</v>
      </c>
      <c r="D1195" s="138">
        <f>IF($D$2="주말",INDEX(표5[#All],MATCH(C1195,표5[[#All],[잉크]],0),18)+INDEX(표5[#All],MATCH(C1195,표5[[#All],[잉크]],0),21),INDEX(표5[#All],MATCH(C1195,표5[[#All],[잉크]],0),MATCH($D$2,표5[#Headers],0)+1))</f>
        <v>0</v>
      </c>
      <c r="E1195" s="138">
        <f>IF($D$2="주말",INDEX(표5[#All],MATCH(C1195,표5[[#All],[잉크]],0),19)+INDEX(표5[#All],MATCH(C1195,표5[[#All],[잉크]],0),22),INDEX(표5[#All],MATCH(C1195,표5[[#All],[잉크]],0),MATCH($D$2,표5[#Headers],0)+2))</f>
        <v>0</v>
      </c>
    </row>
    <row r="1196" spans="2:5" hidden="1" x14ac:dyDescent="0.3">
      <c r="B1196" s="56">
        <f t="shared" si="20"/>
        <v>5</v>
      </c>
      <c r="C1196" s="139" t="str">
        <f>'제품 추가'!AC1186</f>
        <v>ISLAND</v>
      </c>
      <c r="D1196" s="138">
        <f>IF($D$2="주말",INDEX(표5[#All],MATCH(C1196,표5[[#All],[잉크]],0),18)+INDEX(표5[#All],MATCH(C1196,표5[[#All],[잉크]],0),21),INDEX(표5[#All],MATCH(C1196,표5[[#All],[잉크]],0),MATCH($D$2,표5[#Headers],0)+1))</f>
        <v>4</v>
      </c>
      <c r="E1196" s="138">
        <f>IF($D$2="주말",INDEX(표5[#All],MATCH(C1196,표5[[#All],[잉크]],0),19)+INDEX(표5[#All],MATCH(C1196,표5[[#All],[잉크]],0),22),INDEX(표5[#All],MATCH(C1196,표5[[#All],[잉크]],0),MATCH($D$2,표5[#Headers],0)+2))</f>
        <v>1</v>
      </c>
    </row>
    <row r="1197" spans="2:5" hidden="1" x14ac:dyDescent="0.3">
      <c r="B1197" s="56">
        <f t="shared" si="20"/>
        <v>10</v>
      </c>
      <c r="C1197" s="139" t="str">
        <f>'제품 추가'!AC1187</f>
        <v>CARGO</v>
      </c>
      <c r="D1197" s="138">
        <f>IF($D$2="주말",INDEX(표5[#All],MATCH(C1197,표5[[#All],[잉크]],0),18)+INDEX(표5[#All],MATCH(C1197,표5[[#All],[잉크]],0),21),INDEX(표5[#All],MATCH(C1197,표5[[#All],[잉크]],0),MATCH($D$2,표5[#Headers],0)+1))</f>
        <v>8</v>
      </c>
      <c r="E1197" s="138">
        <f>IF($D$2="주말",INDEX(표5[#All],MATCH(C1197,표5[[#All],[잉크]],0),19)+INDEX(표5[#All],MATCH(C1197,표5[[#All],[잉크]],0),22),INDEX(표5[#All],MATCH(C1197,표5[[#All],[잉크]],0),MATCH($D$2,표5[#Headers],0)+2))</f>
        <v>2</v>
      </c>
    </row>
    <row r="1198" spans="2:5" hidden="1" x14ac:dyDescent="0.3">
      <c r="B1198" s="56">
        <f t="shared" si="20"/>
        <v>0</v>
      </c>
      <c r="C1198" s="139" t="str">
        <f>'제품 추가'!AC1188</f>
        <v>ELBOW</v>
      </c>
      <c r="D1198" s="138">
        <f>IF($D$2="주말",INDEX(표5[#All],MATCH(C1198,표5[[#All],[잉크]],0),18)+INDEX(표5[#All],MATCH(C1198,표5[[#All],[잉크]],0),21),INDEX(표5[#All],MATCH(C1198,표5[[#All],[잉크]],0),MATCH($D$2,표5[#Headers],0)+1))</f>
        <v>0</v>
      </c>
      <c r="E1198" s="138">
        <f>IF($D$2="주말",INDEX(표5[#All],MATCH(C1198,표5[[#All],[잉크]],0),19)+INDEX(표5[#All],MATCH(C1198,표5[[#All],[잉크]],0),22),INDEX(표5[#All],MATCH(C1198,표5[[#All],[잉크]],0),MATCH($D$2,표5[#Headers],0)+2))</f>
        <v>0</v>
      </c>
    </row>
    <row r="1199" spans="2:5" hidden="1" x14ac:dyDescent="0.3">
      <c r="B1199" s="56">
        <f t="shared" si="20"/>
        <v>0</v>
      </c>
      <c r="C1199" s="139" t="str">
        <f>'제품 추가'!AC1189</f>
        <v>FORGE</v>
      </c>
      <c r="D1199" s="138">
        <f>IF($D$2="주말",INDEX(표5[#All],MATCH(C1199,표5[[#All],[잉크]],0),18)+INDEX(표5[#All],MATCH(C1199,표5[[#All],[잉크]],0),21),INDEX(표5[#All],MATCH(C1199,표5[[#All],[잉크]],0),MATCH($D$2,표5[#Headers],0)+1))</f>
        <v>0</v>
      </c>
      <c r="E1199" s="138">
        <f>IF($D$2="주말",INDEX(표5[#All],MATCH(C1199,표5[[#All],[잉크]],0),19)+INDEX(표5[#All],MATCH(C1199,표5[[#All],[잉크]],0),22),INDEX(표5[#All],MATCH(C1199,표5[[#All],[잉크]],0),MATCH($D$2,표5[#Headers],0)+2))</f>
        <v>0</v>
      </c>
    </row>
    <row r="1200" spans="2:5" hidden="1" x14ac:dyDescent="0.3">
      <c r="B1200" s="56">
        <f t="shared" si="20"/>
        <v>0</v>
      </c>
      <c r="C1200" s="139" t="str">
        <f>'제품 추가'!AC1190</f>
        <v>PEACH</v>
      </c>
      <c r="D1200" s="138">
        <f>IF($D$2="주말",INDEX(표5[#All],MATCH(C1200,표5[[#All],[잉크]],0),18)+INDEX(표5[#All],MATCH(C1200,표5[[#All],[잉크]],0),21),INDEX(표5[#All],MATCH(C1200,표5[[#All],[잉크]],0),MATCH($D$2,표5[#Headers],0)+1))</f>
        <v>0</v>
      </c>
      <c r="E1200" s="138">
        <f>IF($D$2="주말",INDEX(표5[#All],MATCH(C1200,표5[[#All],[잉크]],0),19)+INDEX(표5[#All],MATCH(C1200,표5[[#All],[잉크]],0),22),INDEX(표5[#All],MATCH(C1200,표5[[#All],[잉크]],0),MATCH($D$2,표5[#Headers],0)+2))</f>
        <v>0</v>
      </c>
    </row>
    <row r="1201" spans="2:5" hidden="1" x14ac:dyDescent="0.3">
      <c r="B1201" s="56">
        <f t="shared" si="20"/>
        <v>0</v>
      </c>
      <c r="C1201" s="139" t="str">
        <f>'제품 추가'!AC1191</f>
        <v>ASWAD</v>
      </c>
      <c r="D1201" s="138">
        <f>IF($D$2="주말",INDEX(표5[#All],MATCH(C1201,표5[[#All],[잉크]],0),18)+INDEX(표5[#All],MATCH(C1201,표5[[#All],[잉크]],0),21),INDEX(표5[#All],MATCH(C1201,표5[[#All],[잉크]],0),MATCH($D$2,표5[#Headers],0)+1))</f>
        <v>0</v>
      </c>
      <c r="E1201" s="138">
        <f>IF($D$2="주말",INDEX(표5[#All],MATCH(C1201,표5[[#All],[잉크]],0),19)+INDEX(표5[#All],MATCH(C1201,표5[[#All],[잉크]],0),22),INDEX(표5[#All],MATCH(C1201,표5[[#All],[잉크]],0),MATCH($D$2,표5[#Headers],0)+2))</f>
        <v>0</v>
      </c>
    </row>
    <row r="1202" spans="2:5" hidden="1" x14ac:dyDescent="0.3">
      <c r="B1202" s="56">
        <f t="shared" si="20"/>
        <v>0</v>
      </c>
      <c r="C1202" s="139" t="str">
        <f>'제품 추가'!AC1192</f>
        <v>PARDO</v>
      </c>
      <c r="D1202" s="138">
        <f>IF($D$2="주말",INDEX(표5[#All],MATCH(C1202,표5[[#All],[잉크]],0),18)+INDEX(표5[#All],MATCH(C1202,표5[[#All],[잉크]],0),21),INDEX(표5[#All],MATCH(C1202,표5[[#All],[잉크]],0),MATCH($D$2,표5[#Headers],0)+1))</f>
        <v>0</v>
      </c>
      <c r="E1202" s="138">
        <f>IF($D$2="주말",INDEX(표5[#All],MATCH(C1202,표5[[#All],[잉크]],0),19)+INDEX(표5[#All],MATCH(C1202,표5[[#All],[잉크]],0),22),INDEX(표5[#All],MATCH(C1202,표5[[#All],[잉크]],0),MATCH($D$2,표5[#Headers],0)+2))</f>
        <v>0</v>
      </c>
    </row>
    <row r="1203" spans="2:5" hidden="1" x14ac:dyDescent="0.3">
      <c r="B1203" s="56">
        <f t="shared" si="20"/>
        <v>1</v>
      </c>
      <c r="C1203" s="139" t="str">
        <f>'제품 추가'!AC1193</f>
        <v>JACKET</v>
      </c>
      <c r="D1203" s="138">
        <f>IF($D$2="주말",INDEX(표5[#All],MATCH(C1203,표5[[#All],[잉크]],0),18)+INDEX(표5[#All],MATCH(C1203,표5[[#All],[잉크]],0),21),INDEX(표5[#All],MATCH(C1203,표5[[#All],[잉크]],0),MATCH($D$2,표5[#Headers],0)+1))</f>
        <v>1</v>
      </c>
      <c r="E1203" s="138">
        <f>IF($D$2="주말",INDEX(표5[#All],MATCH(C1203,표5[[#All],[잉크]],0),19)+INDEX(표5[#All],MATCH(C1203,표5[[#All],[잉크]],0),22),INDEX(표5[#All],MATCH(C1203,표5[[#All],[잉크]],0),MATCH($D$2,표5[#Headers],0)+2))</f>
        <v>0</v>
      </c>
    </row>
    <row r="1204" spans="2:5" hidden="1" x14ac:dyDescent="0.3">
      <c r="B1204" s="56">
        <f t="shared" si="20"/>
        <v>2</v>
      </c>
      <c r="C1204" s="139" t="str">
        <f>'제품 추가'!AC1194</f>
        <v>CHORUS</v>
      </c>
      <c r="D1204" s="138">
        <f>IF($D$2="주말",INDEX(표5[#All],MATCH(C1204,표5[[#All],[잉크]],0),18)+INDEX(표5[#All],MATCH(C1204,표5[[#All],[잉크]],0),21),INDEX(표5[#All],MATCH(C1204,표5[[#All],[잉크]],0),MATCH($D$2,표5[#Headers],0)+1))</f>
        <v>2</v>
      </c>
      <c r="E1204" s="138">
        <f>IF($D$2="주말",INDEX(표5[#All],MATCH(C1204,표5[[#All],[잉크]],0),19)+INDEX(표5[#All],MATCH(C1204,표5[[#All],[잉크]],0),22),INDEX(표5[#All],MATCH(C1204,표5[[#All],[잉크]],0),MATCH($D$2,표5[#Headers],0)+2))</f>
        <v>0</v>
      </c>
    </row>
    <row r="1205" spans="2:5" hidden="1" x14ac:dyDescent="0.3">
      <c r="B1205" s="56">
        <f t="shared" si="20"/>
        <v>0</v>
      </c>
      <c r="C1205" s="139" t="str">
        <f>'제품 추가'!AC1195</f>
        <v>AGATE</v>
      </c>
      <c r="D1205" s="138">
        <f>IF($D$2="주말",INDEX(표5[#All],MATCH(C1205,표5[[#All],[잉크]],0),18)+INDEX(표5[#All],MATCH(C1205,표5[[#All],[잉크]],0),21),INDEX(표5[#All],MATCH(C1205,표5[[#All],[잉크]],0),MATCH($D$2,표5[#Headers],0)+1))</f>
        <v>0</v>
      </c>
      <c r="E1205" s="138">
        <f>IF($D$2="주말",INDEX(표5[#All],MATCH(C1205,표5[[#All],[잉크]],0),19)+INDEX(표5[#All],MATCH(C1205,표5[[#All],[잉크]],0),22),INDEX(표5[#All],MATCH(C1205,표5[[#All],[잉크]],0),MATCH($D$2,표5[#Headers],0)+2))</f>
        <v>0</v>
      </c>
    </row>
    <row r="1206" spans="2:5" hidden="1" x14ac:dyDescent="0.3">
      <c r="B1206" s="56">
        <f t="shared" si="20"/>
        <v>0</v>
      </c>
      <c r="C1206" s="139" t="str">
        <f>'제품 추가'!AC1196</f>
        <v>CIPHER</v>
      </c>
      <c r="D1206" s="138">
        <f>IF($D$2="주말",INDEX(표5[#All],MATCH(C1206,표5[[#All],[잉크]],0),18)+INDEX(표5[#All],MATCH(C1206,표5[[#All],[잉크]],0),21),INDEX(표5[#All],MATCH(C1206,표5[[#All],[잉크]],0),MATCH($D$2,표5[#Headers],0)+1))</f>
        <v>0</v>
      </c>
      <c r="E1206" s="138">
        <f>IF($D$2="주말",INDEX(표5[#All],MATCH(C1206,표5[[#All],[잉크]],0),19)+INDEX(표5[#All],MATCH(C1206,표5[[#All],[잉크]],0),22),INDEX(표5[#All],MATCH(C1206,표5[[#All],[잉크]],0),MATCH($D$2,표5[#Headers],0)+2))</f>
        <v>0</v>
      </c>
    </row>
    <row r="1207" spans="2:5" hidden="1" x14ac:dyDescent="0.3">
      <c r="B1207" s="56">
        <f t="shared" si="20"/>
        <v>0</v>
      </c>
      <c r="C1207" s="139" t="str">
        <f>'제품 추가'!AC1197</f>
        <v>ENEGRY</v>
      </c>
      <c r="D1207" s="138">
        <f>IF($D$2="주말",INDEX(표5[#All],MATCH(C1207,표5[[#All],[잉크]],0),18)+INDEX(표5[#All],MATCH(C1207,표5[[#All],[잉크]],0),21),INDEX(표5[#All],MATCH(C1207,표5[[#All],[잉크]],0),MATCH($D$2,표5[#Headers],0)+1))</f>
        <v>0</v>
      </c>
      <c r="E1207" s="138">
        <f>IF($D$2="주말",INDEX(표5[#All],MATCH(C1207,표5[[#All],[잉크]],0),19)+INDEX(표5[#All],MATCH(C1207,표5[[#All],[잉크]],0),22),INDEX(표5[#All],MATCH(C1207,표5[[#All],[잉크]],0),MATCH($D$2,표5[#Headers],0)+2))</f>
        <v>0</v>
      </c>
    </row>
    <row r="1208" spans="2:5" hidden="1" x14ac:dyDescent="0.3">
      <c r="B1208" s="56">
        <f t="shared" si="20"/>
        <v>0</v>
      </c>
      <c r="C1208" s="139" t="str">
        <f>'제품 추가'!AC1198</f>
        <v>FROST</v>
      </c>
      <c r="D1208" s="138">
        <f>IF($D$2="주말",INDEX(표5[#All],MATCH(C1208,표5[[#All],[잉크]],0),18)+INDEX(표5[#All],MATCH(C1208,표5[[#All],[잉크]],0),21),INDEX(표5[#All],MATCH(C1208,표5[[#All],[잉크]],0),MATCH($D$2,표5[#Headers],0)+1))</f>
        <v>0</v>
      </c>
      <c r="E1208" s="138">
        <f>IF($D$2="주말",INDEX(표5[#All],MATCH(C1208,표5[[#All],[잉크]],0),19)+INDEX(표5[#All],MATCH(C1208,표5[[#All],[잉크]],0),22),INDEX(표5[#All],MATCH(C1208,표5[[#All],[잉크]],0),MATCH($D$2,표5[#Headers],0)+2))</f>
        <v>0</v>
      </c>
    </row>
    <row r="1209" spans="2:5" hidden="1" x14ac:dyDescent="0.3">
      <c r="B1209" s="56">
        <f t="shared" si="20"/>
        <v>0</v>
      </c>
      <c r="C1209" s="139" t="str">
        <f>'제품 추가'!AC1199</f>
        <v>KERNEL</v>
      </c>
      <c r="D1209" s="138">
        <f>IF($D$2="주말",INDEX(표5[#All],MATCH(C1209,표5[[#All],[잉크]],0),18)+INDEX(표5[#All],MATCH(C1209,표5[[#All],[잉크]],0),21),INDEX(표5[#All],MATCH(C1209,표5[[#All],[잉크]],0),MATCH($D$2,표5[#Headers],0)+1))</f>
        <v>0</v>
      </c>
      <c r="E1209" s="138">
        <f>IF($D$2="주말",INDEX(표5[#All],MATCH(C1209,표5[[#All],[잉크]],0),19)+INDEX(표5[#All],MATCH(C1209,표5[[#All],[잉크]],0),22),INDEX(표5[#All],MATCH(C1209,표5[[#All],[잉크]],0),MATCH($D$2,표5[#Headers],0)+2))</f>
        <v>0</v>
      </c>
    </row>
    <row r="1210" spans="2:5" hidden="1" x14ac:dyDescent="0.3">
      <c r="B1210" s="56">
        <f t="shared" si="20"/>
        <v>0</v>
      </c>
      <c r="C1210" s="139" t="str">
        <f>'제품 추가'!AC1200</f>
        <v>EMBLEM</v>
      </c>
      <c r="D1210" s="138">
        <f>IF($D$2="주말",INDEX(표5[#All],MATCH(C1210,표5[[#All],[잉크]],0),18)+INDEX(표5[#All],MATCH(C1210,표5[[#All],[잉크]],0),21),INDEX(표5[#All],MATCH(C1210,표5[[#All],[잉크]],0),MATCH($D$2,표5[#Headers],0)+1))</f>
        <v>0</v>
      </c>
      <c r="E1210" s="138">
        <f>IF($D$2="주말",INDEX(표5[#All],MATCH(C1210,표5[[#All],[잉크]],0),19)+INDEX(표5[#All],MATCH(C1210,표5[[#All],[잉크]],0),22),INDEX(표5[#All],MATCH(C1210,표5[[#All],[잉크]],0),MATCH($D$2,표5[#Headers],0)+2))</f>
        <v>0</v>
      </c>
    </row>
    <row r="1211" spans="2:5" hidden="1" x14ac:dyDescent="0.3">
      <c r="B1211" s="56">
        <f t="shared" si="20"/>
        <v>0</v>
      </c>
      <c r="C1211" s="139" t="str">
        <f>'제품 추가'!AC1201</f>
        <v>FRACTION</v>
      </c>
      <c r="D1211" s="138">
        <f>IF($D$2="주말",INDEX(표5[#All],MATCH(C1211,표5[[#All],[잉크]],0),18)+INDEX(표5[#All],MATCH(C1211,표5[[#All],[잉크]],0),21),INDEX(표5[#All],MATCH(C1211,표5[[#All],[잉크]],0),MATCH($D$2,표5[#Headers],0)+1))</f>
        <v>0</v>
      </c>
      <c r="E1211" s="138">
        <f>IF($D$2="주말",INDEX(표5[#All],MATCH(C1211,표5[[#All],[잉크]],0),19)+INDEX(표5[#All],MATCH(C1211,표5[[#All],[잉크]],0),22),INDEX(표5[#All],MATCH(C1211,표5[[#All],[잉크]],0),MATCH($D$2,표5[#Headers],0)+2))</f>
        <v>0</v>
      </c>
    </row>
    <row r="1212" spans="2:5" hidden="1" x14ac:dyDescent="0.3">
      <c r="B1212" s="56">
        <f t="shared" si="20"/>
        <v>0</v>
      </c>
      <c r="C1212" s="139" t="str">
        <f>'제품 추가'!AC1202</f>
        <v>JUNGLE</v>
      </c>
      <c r="D1212" s="138">
        <f>IF($D$2="주말",INDEX(표5[#All],MATCH(C1212,표5[[#All],[잉크]],0),18)+INDEX(표5[#All],MATCH(C1212,표5[[#All],[잉크]],0),21),INDEX(표5[#All],MATCH(C1212,표5[[#All],[잉크]],0),MATCH($D$2,표5[#Headers],0)+1))</f>
        <v>0</v>
      </c>
      <c r="E1212" s="138">
        <f>IF($D$2="주말",INDEX(표5[#All],MATCH(C1212,표5[[#All],[잉크]],0),19)+INDEX(표5[#All],MATCH(C1212,표5[[#All],[잉크]],0),22),INDEX(표5[#All],MATCH(C1212,표5[[#All],[잉크]],0),MATCH($D$2,표5[#Headers],0)+2))</f>
        <v>0</v>
      </c>
    </row>
    <row r="1213" spans="2:5" hidden="1" x14ac:dyDescent="0.3">
      <c r="B1213" s="56">
        <f t="shared" si="20"/>
        <v>0</v>
      </c>
      <c r="C1213" s="139" t="str">
        <f>'제품 추가'!AC1203</f>
        <v>SIYAH</v>
      </c>
      <c r="D1213" s="138">
        <f>IF($D$2="주말",INDEX(표5[#All],MATCH(C1213,표5[[#All],[잉크]],0),18)+INDEX(표5[#All],MATCH(C1213,표5[[#All],[잉크]],0),21),INDEX(표5[#All],MATCH(C1213,표5[[#All],[잉크]],0),MATCH($D$2,표5[#Headers],0)+1))</f>
        <v>0</v>
      </c>
      <c r="E1213" s="138">
        <f>IF($D$2="주말",INDEX(표5[#All],MATCH(C1213,표5[[#All],[잉크]],0),19)+INDEX(표5[#All],MATCH(C1213,표5[[#All],[잉크]],0),22),INDEX(표5[#All],MATCH(C1213,표5[[#All],[잉크]],0),MATCH($D$2,표5[#Headers],0)+2))</f>
        <v>0</v>
      </c>
    </row>
    <row r="1214" spans="2:5" hidden="1" x14ac:dyDescent="0.3">
      <c r="B1214" s="56">
        <f t="shared" si="20"/>
        <v>0</v>
      </c>
      <c r="C1214" s="139" t="str">
        <f>'제품 추가'!AC1204</f>
        <v>ALIBI</v>
      </c>
      <c r="D1214" s="138">
        <f>IF($D$2="주말",INDEX(표5[#All],MATCH(C1214,표5[[#All],[잉크]],0),18)+INDEX(표5[#All],MATCH(C1214,표5[[#All],[잉크]],0),21),INDEX(표5[#All],MATCH(C1214,표5[[#All],[잉크]],0),MATCH($D$2,표5[#Headers],0)+1))</f>
        <v>0</v>
      </c>
      <c r="E1214" s="138">
        <f>IF($D$2="주말",INDEX(표5[#All],MATCH(C1214,표5[[#All],[잉크]],0),19)+INDEX(표5[#All],MATCH(C1214,표5[[#All],[잉크]],0),22),INDEX(표5[#All],MATCH(C1214,표5[[#All],[잉크]],0),MATCH($D$2,표5[#Headers],0)+2))</f>
        <v>0</v>
      </c>
    </row>
    <row r="1215" spans="2:5" hidden="1" x14ac:dyDescent="0.3">
      <c r="B1215" s="56">
        <f t="shared" si="20"/>
        <v>0</v>
      </c>
      <c r="C1215" s="139" t="str">
        <f>'제품 추가'!AC1205</f>
        <v>CLARITY</v>
      </c>
      <c r="D1215" s="138">
        <f>IF($D$2="주말",INDEX(표5[#All],MATCH(C1215,표5[[#All],[잉크]],0),18)+INDEX(표5[#All],MATCH(C1215,표5[[#All],[잉크]],0),21),INDEX(표5[#All],MATCH(C1215,표5[[#All],[잉크]],0),MATCH($D$2,표5[#Headers],0)+1))</f>
        <v>0</v>
      </c>
      <c r="E1215" s="138">
        <f>IF($D$2="주말",INDEX(표5[#All],MATCH(C1215,표5[[#All],[잉크]],0),19)+INDEX(표5[#All],MATCH(C1215,표5[[#All],[잉크]],0),22),INDEX(표5[#All],MATCH(C1215,표5[[#All],[잉크]],0),MATCH($D$2,표5[#Headers],0)+2))</f>
        <v>0</v>
      </c>
    </row>
    <row r="1216" spans="2:5" hidden="1" x14ac:dyDescent="0.3">
      <c r="B1216" s="56">
        <f t="shared" si="20"/>
        <v>1</v>
      </c>
      <c r="C1216" s="139" t="str">
        <f>'제품 추가'!AC1206</f>
        <v>ACAJOU</v>
      </c>
      <c r="D1216" s="138">
        <f>IF($D$2="주말",INDEX(표5[#All],MATCH(C1216,표5[[#All],[잉크]],0),18)+INDEX(표5[#All],MATCH(C1216,표5[[#All],[잉크]],0),21),INDEX(표5[#All],MATCH(C1216,표5[[#All],[잉크]],0),MATCH($D$2,표5[#Headers],0)+1))</f>
        <v>0</v>
      </c>
      <c r="E1216" s="138">
        <f>IF($D$2="주말",INDEX(표5[#All],MATCH(C1216,표5[[#All],[잉크]],0),19)+INDEX(표5[#All],MATCH(C1216,표5[[#All],[잉크]],0),22),INDEX(표5[#All],MATCH(C1216,표5[[#All],[잉크]],0),MATCH($D$2,표5[#Headers],0)+2))</f>
        <v>1</v>
      </c>
    </row>
    <row r="1217" spans="2:5" hidden="1" x14ac:dyDescent="0.3">
      <c r="B1217" s="56">
        <f t="shared" si="20"/>
        <v>2</v>
      </c>
      <c r="C1217" s="139" t="str">
        <f>'제품 추가'!AC1207</f>
        <v>MATCHA</v>
      </c>
      <c r="D1217" s="138">
        <f>IF($D$2="주말",INDEX(표5[#All],MATCH(C1217,표5[[#All],[잉크]],0),18)+INDEX(표5[#All],MATCH(C1217,표5[[#All],[잉크]],0),21),INDEX(표5[#All],MATCH(C1217,표5[[#All],[잉크]],0),MATCH($D$2,표5[#Headers],0)+1))</f>
        <v>0</v>
      </c>
      <c r="E1217" s="138">
        <f>IF($D$2="주말",INDEX(표5[#All],MATCH(C1217,표5[[#All],[잉크]],0),19)+INDEX(표5[#All],MATCH(C1217,표5[[#All],[잉크]],0),22),INDEX(표5[#All],MATCH(C1217,표5[[#All],[잉크]],0),MATCH($D$2,표5[#Headers],0)+2))</f>
        <v>2</v>
      </c>
    </row>
    <row r="1218" spans="2:5" hidden="1" x14ac:dyDescent="0.3">
      <c r="B1218" s="56">
        <f t="shared" si="20"/>
        <v>1</v>
      </c>
      <c r="C1218" s="139" t="str">
        <f>'제품 추가'!AC1208</f>
        <v>ENIGMA</v>
      </c>
      <c r="D1218" s="138">
        <f>IF($D$2="주말",INDEX(표5[#All],MATCH(C1218,표5[[#All],[잉크]],0),18)+INDEX(표5[#All],MATCH(C1218,표5[[#All],[잉크]],0),21),INDEX(표5[#All],MATCH(C1218,표5[[#All],[잉크]],0),MATCH($D$2,표5[#Headers],0)+1))</f>
        <v>1</v>
      </c>
      <c r="E1218" s="138">
        <f>IF($D$2="주말",INDEX(표5[#All],MATCH(C1218,표5[[#All],[잉크]],0),19)+INDEX(표5[#All],MATCH(C1218,표5[[#All],[잉크]],0),22),INDEX(표5[#All],MATCH(C1218,표5[[#All],[잉크]],0),MATCH($D$2,표5[#Headers],0)+2))</f>
        <v>0</v>
      </c>
    </row>
    <row r="1219" spans="2:5" hidden="1" x14ac:dyDescent="0.3">
      <c r="B1219" s="56">
        <f t="shared" si="20"/>
        <v>2</v>
      </c>
      <c r="C1219" s="139" t="str">
        <f>'제품 추가'!AC1209</f>
        <v>FUTURE</v>
      </c>
      <c r="D1219" s="138">
        <f>IF($D$2="주말",INDEX(표5[#All],MATCH(C1219,표5[[#All],[잉크]],0),18)+INDEX(표5[#All],MATCH(C1219,표5[[#All],[잉크]],0),21),INDEX(표5[#All],MATCH(C1219,표5[[#All],[잉크]],0),MATCH($D$2,표5[#Headers],0)+1))</f>
        <v>2</v>
      </c>
      <c r="E1219" s="138">
        <f>IF($D$2="주말",INDEX(표5[#All],MATCH(C1219,표5[[#All],[잉크]],0),19)+INDEX(표5[#All],MATCH(C1219,표5[[#All],[잉크]],0),22),INDEX(표5[#All],MATCH(C1219,표5[[#All],[잉크]],0),MATCH($D$2,표5[#Headers],0)+2))</f>
        <v>0</v>
      </c>
    </row>
    <row r="1220" spans="2:5" hidden="1" x14ac:dyDescent="0.3">
      <c r="B1220" s="56">
        <f t="shared" si="20"/>
        <v>0</v>
      </c>
      <c r="C1220" s="139" t="str">
        <f>'제품 추가'!AC1210</f>
        <v>KINETIC</v>
      </c>
      <c r="D1220" s="138">
        <f>IF($D$2="주말",INDEX(표5[#All],MATCH(C1220,표5[[#All],[잉크]],0),18)+INDEX(표5[#All],MATCH(C1220,표5[[#All],[잉크]],0),21),INDEX(표5[#All],MATCH(C1220,표5[[#All],[잉크]],0),MATCH($D$2,표5[#Headers],0)+1))</f>
        <v>0</v>
      </c>
      <c r="E1220" s="138">
        <f>IF($D$2="주말",INDEX(표5[#All],MATCH(C1220,표5[[#All],[잉크]],0),19)+INDEX(표5[#All],MATCH(C1220,표5[[#All],[잉크]],0),22),INDEX(표5[#All],MATCH(C1220,표5[[#All],[잉크]],0),MATCH($D$2,표5[#Headers],0)+2))</f>
        <v>0</v>
      </c>
    </row>
    <row r="1221" spans="2:5" hidden="1" x14ac:dyDescent="0.3">
      <c r="B1221" s="56">
        <f t="shared" si="20"/>
        <v>0</v>
      </c>
      <c r="C1221" s="139" t="str">
        <f>'제품 추가'!AC1211</f>
        <v>AMBLE</v>
      </c>
      <c r="D1221" s="138">
        <f>IF($D$2="주말",INDEX(표5[#All],MATCH(C1221,표5[[#All],[잉크]],0),18)+INDEX(표5[#All],MATCH(C1221,표5[[#All],[잉크]],0),21),INDEX(표5[#All],MATCH(C1221,표5[[#All],[잉크]],0),MATCH($D$2,표5[#Headers],0)+1))</f>
        <v>0</v>
      </c>
      <c r="E1221" s="138">
        <f>IF($D$2="주말",INDEX(표5[#All],MATCH(C1221,표5[[#All],[잉크]],0),19)+INDEX(표5[#All],MATCH(C1221,표5[[#All],[잉크]],0),22),INDEX(표5[#All],MATCH(C1221,표5[[#All],[잉크]],0),MATCH($D$2,표5[#Headers],0)+2))</f>
        <v>0</v>
      </c>
    </row>
    <row r="1222" spans="2:5" hidden="1" x14ac:dyDescent="0.3">
      <c r="B1222" s="56">
        <f t="shared" si="20"/>
        <v>2</v>
      </c>
      <c r="C1222" s="139" t="str">
        <f>'제품 추가'!AC1212</f>
        <v>EPOCH</v>
      </c>
      <c r="D1222" s="138">
        <f>IF($D$2="주말",INDEX(표5[#All],MATCH(C1222,표5[[#All],[잉크]],0),18)+INDEX(표5[#All],MATCH(C1222,표5[[#All],[잉크]],0),21),INDEX(표5[#All],MATCH(C1222,표5[[#All],[잉크]],0),MATCH($D$2,표5[#Headers],0)+1))</f>
        <v>2</v>
      </c>
      <c r="E1222" s="138">
        <f>IF($D$2="주말",INDEX(표5[#All],MATCH(C1222,표5[[#All],[잉크]],0),19)+INDEX(표5[#All],MATCH(C1222,표5[[#All],[잉크]],0),22),INDEX(표5[#All],MATCH(C1222,표5[[#All],[잉크]],0),MATCH($D$2,표5[#Headers],0)+2))</f>
        <v>0</v>
      </c>
    </row>
    <row r="1223" spans="2:5" hidden="1" x14ac:dyDescent="0.3">
      <c r="B1223" s="56">
        <f t="shared" si="20"/>
        <v>2</v>
      </c>
      <c r="C1223" s="139" t="str">
        <f>'제품 추가'!AC1213</f>
        <v>GAMBIT</v>
      </c>
      <c r="D1223" s="138">
        <f>IF($D$2="주말",INDEX(표5[#All],MATCH(C1223,표5[[#All],[잉크]],0),18)+INDEX(표5[#All],MATCH(C1223,표5[[#All],[잉크]],0),21),INDEX(표5[#All],MATCH(C1223,표5[[#All],[잉크]],0),MATCH($D$2,표5[#Headers],0)+1))</f>
        <v>2</v>
      </c>
      <c r="E1223" s="138">
        <f>IF($D$2="주말",INDEX(표5[#All],MATCH(C1223,표5[[#All],[잉크]],0),19)+INDEX(표5[#All],MATCH(C1223,표5[[#All],[잉크]],0),22),INDEX(표5[#All],MATCH(C1223,표5[[#All],[잉크]],0),MATCH($D$2,표5[#Headers],0)+2))</f>
        <v>0</v>
      </c>
    </row>
    <row r="1224" spans="2:5" hidden="1" x14ac:dyDescent="0.3">
      <c r="B1224" s="56">
        <f t="shared" si="20"/>
        <v>2</v>
      </c>
      <c r="C1224" s="139" t="str">
        <f>'제품 추가'!AC1214</f>
        <v>CLUTCH</v>
      </c>
      <c r="D1224" s="138">
        <f>IF($D$2="주말",INDEX(표5[#All],MATCH(C1224,표5[[#All],[잉크]],0),18)+INDEX(표5[#All],MATCH(C1224,표5[[#All],[잉크]],0),21),INDEX(표5[#All],MATCH(C1224,표5[[#All],[잉크]],0),MATCH($D$2,표5[#Headers],0)+1))</f>
        <v>0</v>
      </c>
      <c r="E1224" s="138">
        <f>IF($D$2="주말",INDEX(표5[#All],MATCH(C1224,표5[[#All],[잉크]],0),19)+INDEX(표5[#All],MATCH(C1224,표5[[#All],[잉크]],0),22),INDEX(표5[#All],MATCH(C1224,표5[[#All],[잉크]],0),MATCH($D$2,표5[#Headers],0)+2))</f>
        <v>2</v>
      </c>
    </row>
    <row r="1225" spans="2:5" hidden="1" x14ac:dyDescent="0.3">
      <c r="B1225" s="56">
        <f t="shared" si="20"/>
        <v>2</v>
      </c>
      <c r="C1225" s="139" t="str">
        <f>'제품 추가'!AC1215</f>
        <v>ENTITY</v>
      </c>
      <c r="D1225" s="138">
        <f>IF($D$2="주말",INDEX(표5[#All],MATCH(C1225,표5[[#All],[잉크]],0),18)+INDEX(표5[#All],MATCH(C1225,표5[[#All],[잉크]],0),21),INDEX(표5[#All],MATCH(C1225,표5[[#All],[잉크]],0),MATCH($D$2,표5[#Headers],0)+1))</f>
        <v>0</v>
      </c>
      <c r="E1225" s="138">
        <f>IF($D$2="주말",INDEX(표5[#All],MATCH(C1225,표5[[#All],[잉크]],0),19)+INDEX(표5[#All],MATCH(C1225,표5[[#All],[잉크]],0),22),INDEX(표5[#All],MATCH(C1225,표5[[#All],[잉크]],0),MATCH($D$2,표5[#Headers],0)+2))</f>
        <v>2</v>
      </c>
    </row>
    <row r="1226" spans="2:5" hidden="1" x14ac:dyDescent="0.3">
      <c r="B1226" s="56">
        <f t="shared" si="20"/>
        <v>2</v>
      </c>
      <c r="C1226" s="139" t="str">
        <f>'제품 추가'!AC1216</f>
        <v>GADGET</v>
      </c>
      <c r="D1226" s="138">
        <f>IF($D$2="주말",INDEX(표5[#All],MATCH(C1226,표5[[#All],[잉크]],0),18)+INDEX(표5[#All],MATCH(C1226,표5[[#All],[잉크]],0),21),INDEX(표5[#All],MATCH(C1226,표5[[#All],[잉크]],0),MATCH($D$2,표5[#Headers],0)+1))</f>
        <v>0</v>
      </c>
      <c r="E1226" s="138">
        <f>IF($D$2="주말",INDEX(표5[#All],MATCH(C1226,표5[[#All],[잉크]],0),19)+INDEX(표5[#All],MATCH(C1226,표5[[#All],[잉크]],0),22),INDEX(표5[#All],MATCH(C1226,표5[[#All],[잉크]],0),MATCH($D$2,표5[#Headers],0)+2))</f>
        <v>2</v>
      </c>
    </row>
    <row r="1227" spans="2:5" hidden="1" x14ac:dyDescent="0.3">
      <c r="B1227" s="56">
        <f t="shared" si="20"/>
        <v>0</v>
      </c>
      <c r="C1227" s="139" t="str">
        <f>'제품 추가'!AC1217</f>
        <v>LADDER</v>
      </c>
      <c r="D1227" s="138">
        <f>IF($D$2="주말",INDEX(표5[#All],MATCH(C1227,표5[[#All],[잉크]],0),18)+INDEX(표5[#All],MATCH(C1227,표5[[#All],[잉크]],0),21),INDEX(표5[#All],MATCH(C1227,표5[[#All],[잉크]],0),MATCH($D$2,표5[#Headers],0)+1))</f>
        <v>0</v>
      </c>
      <c r="E1227" s="138">
        <f>IF($D$2="주말",INDEX(표5[#All],MATCH(C1227,표5[[#All],[잉크]],0),19)+INDEX(표5[#All],MATCH(C1227,표5[[#All],[잉크]],0),22),INDEX(표5[#All],MATCH(C1227,표5[[#All],[잉크]],0),MATCH($D$2,표5[#Headers],0)+2))</f>
        <v>0</v>
      </c>
    </row>
    <row r="1228" spans="2:5" hidden="1" x14ac:dyDescent="0.3">
      <c r="B1228" s="56">
        <f t="shared" si="20"/>
        <v>0</v>
      </c>
      <c r="C1228" s="139" t="str">
        <f>'제품 추가'!AC1218</f>
        <v>ARCHER</v>
      </c>
      <c r="D1228" s="138">
        <f>IF($D$2="주말",INDEX(표5[#All],MATCH(C1228,표5[[#All],[잉크]],0),18)+INDEX(표5[#All],MATCH(C1228,표5[[#All],[잉크]],0),21),INDEX(표5[#All],MATCH(C1228,표5[[#All],[잉크]],0),MATCH($D$2,표5[#Headers],0)+1))</f>
        <v>0</v>
      </c>
      <c r="E1228" s="138">
        <f>IF($D$2="주말",INDEX(표5[#All],MATCH(C1228,표5[[#All],[잉크]],0),19)+INDEX(표5[#All],MATCH(C1228,표5[[#All],[잉크]],0),22),INDEX(표5[#All],MATCH(C1228,표5[[#All],[잉크]],0),MATCH($D$2,표5[#Headers],0)+2))</f>
        <v>0</v>
      </c>
    </row>
    <row r="1229" spans="2:5" hidden="1" x14ac:dyDescent="0.3">
      <c r="B1229" s="56">
        <f t="shared" si="20"/>
        <v>0</v>
      </c>
      <c r="C1229" s="139" t="str">
        <f>'제품 추가'!AC1219</f>
        <v>COMBO</v>
      </c>
      <c r="D1229" s="138">
        <f>IF($D$2="주말",INDEX(표5[#All],MATCH(C1229,표5[[#All],[잉크]],0),18)+INDEX(표5[#All],MATCH(C1229,표5[[#All],[잉크]],0),21),INDEX(표5[#All],MATCH(C1229,표5[[#All],[잉크]],0),MATCH($D$2,표5[#Headers],0)+1))</f>
        <v>0</v>
      </c>
      <c r="E1229" s="138">
        <f>IF($D$2="주말",INDEX(표5[#All],MATCH(C1229,표5[[#All],[잉크]],0),19)+INDEX(표5[#All],MATCH(C1229,표5[[#All],[잉크]],0),22),INDEX(표5[#All],MATCH(C1229,표5[[#All],[잉크]],0),MATCH($D$2,표5[#Headers],0)+2))</f>
        <v>0</v>
      </c>
    </row>
    <row r="1230" spans="2:5" hidden="1" x14ac:dyDescent="0.3">
      <c r="B1230" s="56">
        <f t="shared" si="20"/>
        <v>0</v>
      </c>
      <c r="C1230" s="139" t="str">
        <f>'제품 추가'!AC1220</f>
        <v>(H)DARIUS</v>
      </c>
      <c r="D1230" s="138">
        <f>IF($D$2="주말",INDEX(표5[#All],MATCH(C1230,표5[[#All],[잉크]],0),18)+INDEX(표5[#All],MATCH(C1230,표5[[#All],[잉크]],0),21),INDEX(표5[#All],MATCH(C1230,표5[[#All],[잉크]],0),MATCH($D$2,표5[#Headers],0)+1))</f>
        <v>0</v>
      </c>
      <c r="E1230" s="138">
        <f>IF($D$2="주말",INDEX(표5[#All],MATCH(C1230,표5[[#All],[잉크]],0),19)+INDEX(표5[#All],MATCH(C1230,표5[[#All],[잉크]],0),22),INDEX(표5[#All],MATCH(C1230,표5[[#All],[잉크]],0),MATCH($D$2,표5[#Headers],0)+2))</f>
        <v>0</v>
      </c>
    </row>
    <row r="1231" spans="2:5" hidden="1" x14ac:dyDescent="0.3">
      <c r="B1231" s="56">
        <f t="shared" si="20"/>
        <v>0</v>
      </c>
      <c r="C1231" s="139" t="str">
        <f>'제품 추가'!AC1221</f>
        <v>(H)KLED</v>
      </c>
      <c r="D1231" s="138">
        <f>IF($D$2="주말",INDEX(표5[#All],MATCH(C1231,표5[[#All],[잉크]],0),18)+INDEX(표5[#All],MATCH(C1231,표5[[#All],[잉크]],0),21),INDEX(표5[#All],MATCH(C1231,표5[[#All],[잉크]],0),MATCH($D$2,표5[#Headers],0)+1))</f>
        <v>0</v>
      </c>
      <c r="E1231" s="138">
        <f>IF($D$2="주말",INDEX(표5[#All],MATCH(C1231,표5[[#All],[잉크]],0),19)+INDEX(표5[#All],MATCH(C1231,표5[[#All],[잉크]],0),22),INDEX(표5[#All],MATCH(C1231,표5[[#All],[잉크]],0),MATCH($D$2,표5[#Headers],0)+2))</f>
        <v>0</v>
      </c>
    </row>
    <row r="1232" spans="2:5" hidden="1" x14ac:dyDescent="0.3">
      <c r="B1232" s="56">
        <f t="shared" si="20"/>
        <v>0</v>
      </c>
      <c r="C1232" s="139" t="str">
        <f>'제품 추가'!AC1222</f>
        <v>(H)RENEKTON</v>
      </c>
      <c r="D1232" s="138">
        <f>IF($D$2="주말",INDEX(표5[#All],MATCH(C1232,표5[[#All],[잉크]],0),18)+INDEX(표5[#All],MATCH(C1232,표5[[#All],[잉크]],0),21),INDEX(표5[#All],MATCH(C1232,표5[[#All],[잉크]],0),MATCH($D$2,표5[#Headers],0)+1))</f>
        <v>0</v>
      </c>
      <c r="E1232" s="138">
        <f>IF($D$2="주말",INDEX(표5[#All],MATCH(C1232,표5[[#All],[잉크]],0),19)+INDEX(표5[#All],MATCH(C1232,표5[[#All],[잉크]],0),22),INDEX(표5[#All],MATCH(C1232,표5[[#All],[잉크]],0),MATCH($D$2,표5[#Headers],0)+2))</f>
        <v>0</v>
      </c>
    </row>
    <row r="1233" spans="2:5" hidden="1" x14ac:dyDescent="0.3">
      <c r="B1233" s="56">
        <f t="shared" si="20"/>
        <v>1</v>
      </c>
      <c r="C1233" s="139" t="str">
        <f>'제품 추가'!AC1223</f>
        <v>VELMURE</v>
      </c>
      <c r="D1233" s="138">
        <f>IF($D$2="주말",INDEX(표5[#All],MATCH(C1233,표5[[#All],[잉크]],0),18)+INDEX(표5[#All],MATCH(C1233,표5[[#All],[잉크]],0),21),INDEX(표5[#All],MATCH(C1233,표5[[#All],[잉크]],0),MATCH($D$2,표5[#Headers],0)+1))</f>
        <v>0</v>
      </c>
      <c r="E1233" s="138">
        <f>IF($D$2="주말",INDEX(표5[#All],MATCH(C1233,표5[[#All],[잉크]],0),19)+INDEX(표5[#All],MATCH(C1233,표5[[#All],[잉크]],0),22),INDEX(표5[#All],MATCH(C1233,표5[[#All],[잉크]],0),MATCH($D$2,표5[#Headers],0)+2))</f>
        <v>1</v>
      </c>
    </row>
    <row r="1234" spans="2:5" hidden="1" x14ac:dyDescent="0.3">
      <c r="B1234" s="56">
        <f t="shared" si="20"/>
        <v>0</v>
      </c>
      <c r="C1234" s="139" t="str">
        <f>'제품 추가'!AC1224</f>
        <v>LUMEN</v>
      </c>
      <c r="D1234" s="138">
        <f>IF($D$2="주말",INDEX(표5[#All],MATCH(C1234,표5[[#All],[잉크]],0),18)+INDEX(표5[#All],MATCH(C1234,표5[[#All],[잉크]],0),21),INDEX(표5[#All],MATCH(C1234,표5[[#All],[잉크]],0),MATCH($D$2,표5[#Headers],0)+1))</f>
        <v>0</v>
      </c>
      <c r="E1234" s="138">
        <f>IF($D$2="주말",INDEX(표5[#All],MATCH(C1234,표5[[#All],[잉크]],0),19)+INDEX(표5[#All],MATCH(C1234,표5[[#All],[잉크]],0),22),INDEX(표5[#All],MATCH(C1234,표5[[#All],[잉크]],0),MATCH($D$2,표5[#Headers],0)+2))</f>
        <v>0</v>
      </c>
    </row>
    <row r="1235" spans="2:5" hidden="1" x14ac:dyDescent="0.3">
      <c r="B1235" s="56">
        <f t="shared" si="20"/>
        <v>0</v>
      </c>
      <c r="C1235" s="139" t="str">
        <f>'제품 추가'!AC1225</f>
        <v>ATLAS</v>
      </c>
      <c r="D1235" s="138">
        <f>IF($D$2="주말",INDEX(표5[#All],MATCH(C1235,표5[[#All],[잉크]],0),18)+INDEX(표5[#All],MATCH(C1235,표5[[#All],[잉크]],0),21),INDEX(표5[#All],MATCH(C1235,표5[[#All],[잉크]],0),MATCH($D$2,표5[#Headers],0)+1))</f>
        <v>0</v>
      </c>
      <c r="E1235" s="138">
        <f>IF($D$2="주말",INDEX(표5[#All],MATCH(C1235,표5[[#All],[잉크]],0),19)+INDEX(표5[#All],MATCH(C1235,표5[[#All],[잉크]],0),22),INDEX(표5[#All],MATCH(C1235,표5[[#All],[잉크]],0),MATCH($D$2,표5[#Headers],0)+2))</f>
        <v>0</v>
      </c>
    </row>
    <row r="1236" spans="2:5" hidden="1" x14ac:dyDescent="0.3">
      <c r="B1236" s="56">
        <f t="shared" si="20"/>
        <v>2</v>
      </c>
      <c r="C1236" s="139" t="str">
        <f>'제품 추가'!AC1226</f>
        <v>CONVEX</v>
      </c>
      <c r="D1236" s="138">
        <f>IF($D$2="주말",INDEX(표5[#All],MATCH(C1236,표5[[#All],[잉크]],0),18)+INDEX(표5[#All],MATCH(C1236,표5[[#All],[잉크]],0),21),INDEX(표5[#All],MATCH(C1236,표5[[#All],[잉크]],0),MATCH($D$2,표5[#Headers],0)+1))</f>
        <v>2</v>
      </c>
      <c r="E1236" s="138">
        <f>IF($D$2="주말",INDEX(표5[#All],MATCH(C1236,표5[[#All],[잉크]],0),19)+INDEX(표5[#All],MATCH(C1236,표5[[#All],[잉크]],0),22),INDEX(표5[#All],MATCH(C1236,표5[[#All],[잉크]],0),MATCH($D$2,표5[#Headers],0)+2))</f>
        <v>0</v>
      </c>
    </row>
    <row r="1237" spans="2:5" hidden="1" x14ac:dyDescent="0.3">
      <c r="B1237" s="56">
        <f t="shared" si="20"/>
        <v>2</v>
      </c>
      <c r="C1237" s="139" t="str">
        <f>'제품 추가'!AC1227</f>
        <v>ESCAPE</v>
      </c>
      <c r="D1237" s="138">
        <f>IF($D$2="주말",INDEX(표5[#All],MATCH(C1237,표5[[#All],[잉크]],0),18)+INDEX(표5[#All],MATCH(C1237,표5[[#All],[잉크]],0),21),INDEX(표5[#All],MATCH(C1237,표5[[#All],[잉크]],0),MATCH($D$2,표5[#Headers],0)+1))</f>
        <v>2</v>
      </c>
      <c r="E1237" s="138">
        <f>IF($D$2="주말",INDEX(표5[#All],MATCH(C1237,표5[[#All],[잉크]],0),19)+INDEX(표5[#All],MATCH(C1237,표5[[#All],[잉크]],0),22),INDEX(표5[#All],MATCH(C1237,표5[[#All],[잉크]],0),MATCH($D$2,표5[#Headers],0)+2))</f>
        <v>0</v>
      </c>
    </row>
    <row r="1238" spans="2:5" hidden="1" x14ac:dyDescent="0.3">
      <c r="B1238" s="56">
        <f t="shared" si="20"/>
        <v>0</v>
      </c>
      <c r="C1238" s="139" t="str">
        <f>'제품 추가'!AC1228</f>
        <v>LIQUID</v>
      </c>
      <c r="D1238" s="138">
        <f>IF($D$2="주말",INDEX(표5[#All],MATCH(C1238,표5[[#All],[잉크]],0),18)+INDEX(표5[#All],MATCH(C1238,표5[[#All],[잉크]],0),21),INDEX(표5[#All],MATCH(C1238,표5[[#All],[잉크]],0),MATCH($D$2,표5[#Headers],0)+1))</f>
        <v>0</v>
      </c>
      <c r="E1238" s="138">
        <f>IF($D$2="주말",INDEX(표5[#All],MATCH(C1238,표5[[#All],[잉크]],0),19)+INDEX(표5[#All],MATCH(C1238,표5[[#All],[잉크]],0),22),INDEX(표5[#All],MATCH(C1238,표5[[#All],[잉크]],0),MATCH($D$2,표5[#Headers],0)+2))</f>
        <v>0</v>
      </c>
    </row>
    <row r="1239" spans="2:5" hidden="1" x14ac:dyDescent="0.3">
      <c r="B1239" s="56">
        <f t="shared" si="20"/>
        <v>0</v>
      </c>
      <c r="C1239" s="139" t="str">
        <f>'제품 추가'!AC1229</f>
        <v>AUDIT</v>
      </c>
      <c r="D1239" s="138">
        <f>IF($D$2="주말",INDEX(표5[#All],MATCH(C1239,표5[[#All],[잉크]],0),18)+INDEX(표5[#All],MATCH(C1239,표5[[#All],[잉크]],0),21),INDEX(표5[#All],MATCH(C1239,표5[[#All],[잉크]],0),MATCH($D$2,표5[#Headers],0)+1))</f>
        <v>0</v>
      </c>
      <c r="E1239" s="138">
        <f>IF($D$2="주말",INDEX(표5[#All],MATCH(C1239,표5[[#All],[잉크]],0),19)+INDEX(표5[#All],MATCH(C1239,표5[[#All],[잉크]],0),22),INDEX(표5[#All],MATCH(C1239,표5[[#All],[잉크]],0),MATCH($D$2,표5[#Headers],0)+2))</f>
        <v>0</v>
      </c>
    </row>
    <row r="1240" spans="2:5" hidden="1" x14ac:dyDescent="0.3">
      <c r="B1240" s="56">
        <f t="shared" si="20"/>
        <v>0</v>
      </c>
      <c r="C1240" s="139" t="str">
        <f>'제품 추가'!AC1230</f>
        <v>CRADLE</v>
      </c>
      <c r="D1240" s="138">
        <f>IF($D$2="주말",INDEX(표5[#All],MATCH(C1240,표5[[#All],[잉크]],0),18)+INDEX(표5[#All],MATCH(C1240,표5[[#All],[잉크]],0),21),INDEX(표5[#All],MATCH(C1240,표5[[#All],[잉크]],0),MATCH($D$2,표5[#Headers],0)+1))</f>
        <v>0</v>
      </c>
      <c r="E1240" s="138">
        <f>IF($D$2="주말",INDEX(표5[#All],MATCH(C1240,표5[[#All],[잉크]],0),19)+INDEX(표5[#All],MATCH(C1240,표5[[#All],[잉크]],0),22),INDEX(표5[#All],MATCH(C1240,표5[[#All],[잉크]],0),MATCH($D$2,표5[#Headers],0)+2))</f>
        <v>0</v>
      </c>
    </row>
    <row r="1241" spans="2:5" hidden="1" x14ac:dyDescent="0.3">
      <c r="B1241" s="56">
        <f t="shared" si="20"/>
        <v>0</v>
      </c>
      <c r="C1241" s="139" t="e">
        <f>'제품 추가'!#REF!</f>
        <v>#REF!</v>
      </c>
      <c r="D1241" s="138" t="e">
        <f>IF($D$2="주말",INDEX(표5[#All],MATCH(C1241,표5[[#All],[잉크]],0),18)+INDEX(표5[#All],MATCH(C1241,표5[[#All],[잉크]],0),21),INDEX(표5[#All],MATCH(C1241,표5[[#All],[잉크]],0),MATCH($D$2,표5[#Headers],0)+1))</f>
        <v>#REF!</v>
      </c>
      <c r="E1241" s="138" t="e">
        <f>IF($D$2="주말",INDEX(표5[#All],MATCH(C1241,표5[[#All],[잉크]],0),19)+INDEX(표5[#All],MATCH(C1241,표5[[#All],[잉크]],0),22),INDEX(표5[#All],MATCH(C1241,표5[[#All],[잉크]],0),MATCH($D$2,표5[#Headers],0)+2))</f>
        <v>#REF!</v>
      </c>
    </row>
    <row r="1242" spans="2:5" hidden="1" x14ac:dyDescent="0.3">
      <c r="B1242" s="56">
        <f t="shared" si="20"/>
        <v>0</v>
      </c>
      <c r="C1242" s="139" t="e">
        <f>'제품 추가'!#REF!</f>
        <v>#REF!</v>
      </c>
      <c r="D1242" s="138" t="e">
        <f>IF($D$2="주말",INDEX(표5[#All],MATCH(C1242,표5[[#All],[잉크]],0),18)+INDEX(표5[#All],MATCH(C1242,표5[[#All],[잉크]],0),21),INDEX(표5[#All],MATCH(C1242,표5[[#All],[잉크]],0),MATCH($D$2,표5[#Headers],0)+1))</f>
        <v>#REF!</v>
      </c>
      <c r="E1242" s="138" t="e">
        <f>IF($D$2="주말",INDEX(표5[#All],MATCH(C1242,표5[[#All],[잉크]],0),19)+INDEX(표5[#All],MATCH(C1242,표5[[#All],[잉크]],0),22),INDEX(표5[#All],MATCH(C1242,표5[[#All],[잉크]],0),MATCH($D$2,표5[#Headers],0)+2))</f>
        <v>#REF!</v>
      </c>
    </row>
    <row r="1243" spans="2:5" hidden="1" x14ac:dyDescent="0.3">
      <c r="B1243" s="56">
        <f t="shared" si="20"/>
        <v>0</v>
      </c>
      <c r="C1243" s="139" t="str">
        <f>'제품 추가'!AC1233</f>
        <v>JAPANESE</v>
      </c>
      <c r="D1243" s="138">
        <f>IF($D$2="주말",INDEX(표5[#All],MATCH(C1243,표5[[#All],[잉크]],0),18)+INDEX(표5[#All],MATCH(C1243,표5[[#All],[잉크]],0),21),INDEX(표5[#All],MATCH(C1243,표5[[#All],[잉크]],0),MATCH($D$2,표5[#Headers],0)+1))</f>
        <v>0</v>
      </c>
      <c r="E1243" s="138">
        <f>IF($D$2="주말",INDEX(표5[#All],MATCH(C1243,표5[[#All],[잉크]],0),19)+INDEX(표5[#All],MATCH(C1243,표5[[#All],[잉크]],0),22),INDEX(표5[#All],MATCH(C1243,표5[[#All],[잉크]],0),MATCH($D$2,표5[#Headers],0)+2))</f>
        <v>0</v>
      </c>
    </row>
    <row r="1244" spans="2:5" hidden="1" x14ac:dyDescent="0.3">
      <c r="B1244" s="56">
        <f t="shared" si="20"/>
        <v>0</v>
      </c>
      <c r="C1244" s="139" t="str">
        <f>'제품 추가'!AC1234</f>
        <v>POMME</v>
      </c>
      <c r="D1244" s="138">
        <f>IF($D$2="주말",INDEX(표5[#All],MATCH(C1244,표5[[#All],[잉크]],0),18)+INDEX(표5[#All],MATCH(C1244,표5[[#All],[잉크]],0),21),INDEX(표5[#All],MATCH(C1244,표5[[#All],[잉크]],0),MATCH($D$2,표5[#Headers],0)+1))</f>
        <v>0</v>
      </c>
      <c r="E1244" s="138">
        <f>IF($D$2="주말",INDEX(표5[#All],MATCH(C1244,표5[[#All],[잉크]],0),19)+INDEX(표5[#All],MATCH(C1244,표5[[#All],[잉크]],0),22),INDEX(표5[#All],MATCH(C1244,표5[[#All],[잉크]],0),MATCH($D$2,표5[#Headers],0)+2))</f>
        <v>0</v>
      </c>
    </row>
    <row r="1245" spans="2:5" hidden="1" x14ac:dyDescent="0.3">
      <c r="B1245" s="56">
        <f t="shared" si="20"/>
        <v>0</v>
      </c>
      <c r="C1245" s="139" t="str">
        <f>'제품 추가'!AC1235</f>
        <v>GLANCE</v>
      </c>
      <c r="D1245" s="138">
        <f>IF($D$2="주말",INDEX(표5[#All],MATCH(C1245,표5[[#All],[잉크]],0),18)+INDEX(표5[#All],MATCH(C1245,표5[[#All],[잉크]],0),21),INDEX(표5[#All],MATCH(C1245,표5[[#All],[잉크]],0),MATCH($D$2,표5[#Headers],0)+1))</f>
        <v>0</v>
      </c>
      <c r="E1245" s="138">
        <f>IF($D$2="주말",INDEX(표5[#All],MATCH(C1245,표5[[#All],[잉크]],0),19)+INDEX(표5[#All],MATCH(C1245,표5[[#All],[잉크]],0),22),INDEX(표5[#All],MATCH(C1245,표5[[#All],[잉크]],0),MATCH($D$2,표5[#Headers],0)+2))</f>
        <v>0</v>
      </c>
    </row>
    <row r="1246" spans="2:5" hidden="1" x14ac:dyDescent="0.3">
      <c r="B1246" s="56">
        <f t="shared" si="20"/>
        <v>0</v>
      </c>
      <c r="C1246" s="139" t="str">
        <f>'제품 추가'!AC1236</f>
        <v>MAGNET</v>
      </c>
      <c r="D1246" s="138">
        <f>IF($D$2="주말",INDEX(표5[#All],MATCH(C1246,표5[[#All],[잉크]],0),18)+INDEX(표5[#All],MATCH(C1246,표5[[#All],[잉크]],0),21),INDEX(표5[#All],MATCH(C1246,표5[[#All],[잉크]],0),MATCH($D$2,표5[#Headers],0)+1))</f>
        <v>0</v>
      </c>
      <c r="E1246" s="138">
        <f>IF($D$2="주말",INDEX(표5[#All],MATCH(C1246,표5[[#All],[잉크]],0),19)+INDEX(표5[#All],MATCH(C1246,표5[[#All],[잉크]],0),22),INDEX(표5[#All],MATCH(C1246,표5[[#All],[잉크]],0),MATCH($D$2,표5[#Headers],0)+2))</f>
        <v>0</v>
      </c>
    </row>
    <row r="1247" spans="2:5" hidden="1" x14ac:dyDescent="0.3">
      <c r="B1247" s="56">
        <f t="shared" si="20"/>
        <v>0</v>
      </c>
      <c r="C1247" s="139" t="str">
        <f>'제품 추가'!AC1237</f>
        <v>AZURE</v>
      </c>
      <c r="D1247" s="138">
        <f>IF($D$2="주말",INDEX(표5[#All],MATCH(C1247,표5[[#All],[잉크]],0),18)+INDEX(표5[#All],MATCH(C1247,표5[[#All],[잉크]],0),21),INDEX(표5[#All],MATCH(C1247,표5[[#All],[잉크]],0),MATCH($D$2,표5[#Headers],0)+1))</f>
        <v>0</v>
      </c>
      <c r="E1247" s="138">
        <f>IF($D$2="주말",INDEX(표5[#All],MATCH(C1247,표5[[#All],[잉크]],0),19)+INDEX(표5[#All],MATCH(C1247,표5[[#All],[잉크]],0),22),INDEX(표5[#All],MATCH(C1247,표5[[#All],[잉크]],0),MATCH($D$2,표5[#Headers],0)+2))</f>
        <v>0</v>
      </c>
    </row>
    <row r="1248" spans="2:5" hidden="1" x14ac:dyDescent="0.3">
      <c r="B1248" s="56">
        <f t="shared" si="20"/>
        <v>0</v>
      </c>
      <c r="C1248" s="139" t="str">
        <f>'제품 추가'!AC1238</f>
        <v>CROP</v>
      </c>
      <c r="D1248" s="138">
        <f>IF($D$2="주말",INDEX(표5[#All],MATCH(C1248,표5[[#All],[잉크]],0),18)+INDEX(표5[#All],MATCH(C1248,표5[[#All],[잉크]],0),21),INDEX(표5[#All],MATCH(C1248,표5[[#All],[잉크]],0),MATCH($D$2,표5[#Headers],0)+1))</f>
        <v>0</v>
      </c>
      <c r="E1248" s="138">
        <f>IF($D$2="주말",INDEX(표5[#All],MATCH(C1248,표5[[#All],[잉크]],0),19)+INDEX(표5[#All],MATCH(C1248,표5[[#All],[잉크]],0),22),INDEX(표5[#All],MATCH(C1248,표5[[#All],[잉크]],0),MATCH($D$2,표5[#Headers],0)+2))</f>
        <v>0</v>
      </c>
    </row>
    <row r="1249" spans="2:5" hidden="1" x14ac:dyDescent="0.3">
      <c r="B1249" s="56">
        <f t="shared" si="20"/>
        <v>0</v>
      </c>
      <c r="C1249" s="139" t="str">
        <f>'제품 추가'!AC1239</f>
        <v>LUMINOUS</v>
      </c>
      <c r="D1249" s="138">
        <f>IF($D$2="주말",INDEX(표5[#All],MATCH(C1249,표5[[#All],[잉크]],0),18)+INDEX(표5[#All],MATCH(C1249,표5[[#All],[잉크]],0),21),INDEX(표5[#All],MATCH(C1249,표5[[#All],[잉크]],0),MATCH($D$2,표5[#Headers],0)+1))</f>
        <v>0</v>
      </c>
      <c r="E1249" s="138">
        <f>IF($D$2="주말",INDEX(표5[#All],MATCH(C1249,표5[[#All],[잉크]],0),19)+INDEX(표5[#All],MATCH(C1249,표5[[#All],[잉크]],0),22),INDEX(표5[#All],MATCH(C1249,표5[[#All],[잉크]],0),MATCH($D$2,표5[#Headers],0)+2))</f>
        <v>0</v>
      </c>
    </row>
    <row r="1250" spans="2:5" hidden="1" x14ac:dyDescent="0.3">
      <c r="B1250" s="56">
        <f t="shared" si="20"/>
        <v>0</v>
      </c>
      <c r="C1250" s="139" t="str">
        <f>'제품 추가'!AC1240</f>
        <v>CYCLE</v>
      </c>
      <c r="D1250" s="138">
        <f>IF($D$2="주말",INDEX(표5[#All],MATCH(C1250,표5[[#All],[잉크]],0),18)+INDEX(표5[#All],MATCH(C1250,표5[[#All],[잉크]],0),21),INDEX(표5[#All],MATCH(C1250,표5[[#All],[잉크]],0),MATCH($D$2,표5[#Headers],0)+1))</f>
        <v>0</v>
      </c>
      <c r="E1250" s="138">
        <f>IF($D$2="주말",INDEX(표5[#All],MATCH(C1250,표5[[#All],[잉크]],0),19)+INDEX(표5[#All],MATCH(C1250,표5[[#All],[잉크]],0),22),INDEX(표5[#All],MATCH(C1250,표5[[#All],[잉크]],0),MATCH($D$2,표5[#Headers],0)+2))</f>
        <v>0</v>
      </c>
    </row>
    <row r="1251" spans="2:5" hidden="1" x14ac:dyDescent="0.3">
      <c r="B1251" s="56">
        <f t="shared" si="20"/>
        <v>0</v>
      </c>
      <c r="C1251" s="139" t="str">
        <f>'제품 추가'!AC1241</f>
        <v>EVOLVE</v>
      </c>
      <c r="D1251" s="138">
        <f>IF($D$2="주말",INDEX(표5[#All],MATCH(C1251,표5[[#All],[잉크]],0),18)+INDEX(표5[#All],MATCH(C1251,표5[[#All],[잉크]],0),21),INDEX(표5[#All],MATCH(C1251,표5[[#All],[잉크]],0),MATCH($D$2,표5[#Headers],0)+1))</f>
        <v>0</v>
      </c>
      <c r="E1251" s="138">
        <f>IF($D$2="주말",INDEX(표5[#All],MATCH(C1251,표5[[#All],[잉크]],0),19)+INDEX(표5[#All],MATCH(C1251,표5[[#All],[잉크]],0),22),INDEX(표5[#All],MATCH(C1251,표5[[#All],[잉크]],0),MATCH($D$2,표5[#Headers],0)+2))</f>
        <v>0</v>
      </c>
    </row>
    <row r="1252" spans="2:5" hidden="1" x14ac:dyDescent="0.3">
      <c r="B1252" s="56">
        <f t="shared" si="20"/>
        <v>0</v>
      </c>
      <c r="C1252" s="139" t="str">
        <f>'제품 추가'!AC1242</f>
        <v>GLITCH</v>
      </c>
      <c r="D1252" s="138">
        <f>IF($D$2="주말",INDEX(표5[#All],MATCH(C1252,표5[[#All],[잉크]],0),18)+INDEX(표5[#All],MATCH(C1252,표5[[#All],[잉크]],0),21),INDEX(표5[#All],MATCH(C1252,표5[[#All],[잉크]],0),MATCH($D$2,표5[#Headers],0)+1))</f>
        <v>0</v>
      </c>
      <c r="E1252" s="138">
        <f>IF($D$2="주말",INDEX(표5[#All],MATCH(C1252,표5[[#All],[잉크]],0),19)+INDEX(표5[#All],MATCH(C1252,표5[[#All],[잉크]],0),22),INDEX(표5[#All],MATCH(C1252,표5[[#All],[잉크]],0),MATCH($D$2,표5[#Headers],0)+2))</f>
        <v>0</v>
      </c>
    </row>
    <row r="1253" spans="2:5" hidden="1" x14ac:dyDescent="0.3">
      <c r="B1253" s="56">
        <f t="shared" si="20"/>
        <v>2</v>
      </c>
      <c r="C1253" s="139" t="str">
        <f>'제품 추가'!AC1243</f>
        <v>MATRIX</v>
      </c>
      <c r="D1253" s="138">
        <f>IF($D$2="주말",INDEX(표5[#All],MATCH(C1253,표5[[#All],[잉크]],0),18)+INDEX(표5[#All],MATCH(C1253,표5[[#All],[잉크]],0),21),INDEX(표5[#All],MATCH(C1253,표5[[#All],[잉크]],0),MATCH($D$2,표5[#Headers],0)+1))</f>
        <v>2</v>
      </c>
      <c r="E1253" s="138">
        <f>IF($D$2="주말",INDEX(표5[#All],MATCH(C1253,표5[[#All],[잉크]],0),19)+INDEX(표5[#All],MATCH(C1253,표5[[#All],[잉크]],0),22),INDEX(표5[#All],MATCH(C1253,표5[[#All],[잉크]],0),MATCH($D$2,표5[#Headers],0)+2))</f>
        <v>0</v>
      </c>
    </row>
    <row r="1254" spans="2:5" hidden="1" x14ac:dyDescent="0.3">
      <c r="B1254" s="56">
        <f t="shared" si="20"/>
        <v>2</v>
      </c>
      <c r="C1254" s="139" t="str">
        <f>'제품 추가'!AC1244</f>
        <v>DASHED</v>
      </c>
      <c r="D1254" s="138">
        <f>IF($D$2="주말",INDEX(표5[#All],MATCH(C1254,표5[[#All],[잉크]],0),18)+INDEX(표5[#All],MATCH(C1254,표5[[#All],[잉크]],0),21),INDEX(표5[#All],MATCH(C1254,표5[[#All],[잉크]],0),MATCH($D$2,표5[#Headers],0)+1))</f>
        <v>2</v>
      </c>
      <c r="E1254" s="138">
        <f>IF($D$2="주말",INDEX(표5[#All],MATCH(C1254,표5[[#All],[잉크]],0),19)+INDEX(표5[#All],MATCH(C1254,표5[[#All],[잉크]],0),22),INDEX(표5[#All],MATCH(C1254,표5[[#All],[잉크]],0),MATCH($D$2,표5[#Headers],0)+2))</f>
        <v>0</v>
      </c>
    </row>
    <row r="1255" spans="2:5" hidden="1" x14ac:dyDescent="0.3">
      <c r="B1255" s="56">
        <f t="shared" si="20"/>
        <v>0</v>
      </c>
      <c r="C1255" s="139" t="str">
        <f>'제품 추가'!AC1245</f>
        <v>BISHOP</v>
      </c>
      <c r="D1255" s="138">
        <f>IF($D$2="주말",INDEX(표5[#All],MATCH(C1255,표5[[#All],[잉크]],0),18)+INDEX(표5[#All],MATCH(C1255,표5[[#All],[잉크]],0),21),INDEX(표5[#All],MATCH(C1255,표5[[#All],[잉크]],0),MATCH($D$2,표5[#Headers],0)+1))</f>
        <v>0</v>
      </c>
      <c r="E1255" s="138">
        <f>IF($D$2="주말",INDEX(표5[#All],MATCH(C1255,표5[[#All],[잉크]],0),19)+INDEX(표5[#All],MATCH(C1255,표5[[#All],[잉크]],0),22),INDEX(표5[#All],MATCH(C1255,표5[[#All],[잉크]],0),MATCH($D$2,표5[#Headers],0)+2))</f>
        <v>0</v>
      </c>
    </row>
    <row r="1256" spans="2:5" hidden="1" x14ac:dyDescent="0.3">
      <c r="B1256" s="56">
        <f t="shared" si="20"/>
        <v>0</v>
      </c>
      <c r="C1256" s="139" t="str">
        <f>'제품 추가'!AC1246</f>
        <v>QUASAR</v>
      </c>
      <c r="D1256" s="138">
        <f>IF($D$2="주말",INDEX(표5[#All],MATCH(C1256,표5[[#All],[잉크]],0),18)+INDEX(표5[#All],MATCH(C1256,표5[[#All],[잉크]],0),21),INDEX(표5[#All],MATCH(C1256,표5[[#All],[잉크]],0),MATCH($D$2,표5[#Headers],0)+1))</f>
        <v>0</v>
      </c>
      <c r="E1256" s="138">
        <f>IF($D$2="주말",INDEX(표5[#All],MATCH(C1256,표5[[#All],[잉크]],0),19)+INDEX(표5[#All],MATCH(C1256,표5[[#All],[잉크]],0),22),INDEX(표5[#All],MATCH(C1256,표5[[#All],[잉크]],0),MATCH($D$2,표5[#Headers],0)+2))</f>
        <v>0</v>
      </c>
    </row>
    <row r="1257" spans="2:5" hidden="1" x14ac:dyDescent="0.3">
      <c r="B1257" s="56">
        <f t="shared" ref="B1257:B1320" si="21">IFERROR(SUM(D1257:E1257),0)</f>
        <v>0</v>
      </c>
      <c r="C1257" s="139" t="str">
        <f>'제품 추가'!AC1247</f>
        <v>PIVOT</v>
      </c>
      <c r="D1257" s="138">
        <f>IF($D$2="주말",INDEX(표5[#All],MATCH(C1257,표5[[#All],[잉크]],0),18)+INDEX(표5[#All],MATCH(C1257,표5[[#All],[잉크]],0),21),INDEX(표5[#All],MATCH(C1257,표5[[#All],[잉크]],0),MATCH($D$2,표5[#Headers],0)+1))</f>
        <v>0</v>
      </c>
      <c r="E1257" s="138">
        <f>IF($D$2="주말",INDEX(표5[#All],MATCH(C1257,표5[[#All],[잉크]],0),19)+INDEX(표5[#All],MATCH(C1257,표5[[#All],[잉크]],0),22),INDEX(표5[#All],MATCH(C1257,표5[[#All],[잉크]],0),MATCH($D$2,표5[#Headers],0)+2))</f>
        <v>0</v>
      </c>
    </row>
    <row r="1258" spans="2:5" hidden="1" x14ac:dyDescent="0.3">
      <c r="B1258" s="56">
        <f t="shared" si="21"/>
        <v>0</v>
      </c>
      <c r="C1258" s="139" t="str">
        <f>'제품 추가'!AC1248</f>
        <v>BAZEL</v>
      </c>
      <c r="D1258" s="138">
        <f>IF($D$2="주말",INDEX(표5[#All],MATCH(C1258,표5[[#All],[잉크]],0),18)+INDEX(표5[#All],MATCH(C1258,표5[[#All],[잉크]],0),21),INDEX(표5[#All],MATCH(C1258,표5[[#All],[잉크]],0),MATCH($D$2,표5[#Headers],0)+1))</f>
        <v>0</v>
      </c>
      <c r="E1258" s="138">
        <f>IF($D$2="주말",INDEX(표5[#All],MATCH(C1258,표5[[#All],[잉크]],0),19)+INDEX(표5[#All],MATCH(C1258,표5[[#All],[잉크]],0),22),INDEX(표5[#All],MATCH(C1258,표5[[#All],[잉크]],0),MATCH($D$2,표5[#Headers],0)+2))</f>
        <v>0</v>
      </c>
    </row>
    <row r="1259" spans="2:5" hidden="1" x14ac:dyDescent="0.3">
      <c r="B1259" s="56">
        <f t="shared" si="21"/>
        <v>0</v>
      </c>
      <c r="C1259" s="139" t="str">
        <f>'제품 추가'!AC1249</f>
        <v>MUSK</v>
      </c>
      <c r="D1259" s="138">
        <f>IF($D$2="주말",INDEX(표5[#All],MATCH(C1259,표5[[#All],[잉크]],0),18)+INDEX(표5[#All],MATCH(C1259,표5[[#All],[잉크]],0),21),INDEX(표5[#All],MATCH(C1259,표5[[#All],[잉크]],0),MATCH($D$2,표5[#Headers],0)+1))</f>
        <v>0</v>
      </c>
      <c r="E1259" s="138">
        <f>IF($D$2="주말",INDEX(표5[#All],MATCH(C1259,표5[[#All],[잉크]],0),19)+INDEX(표5[#All],MATCH(C1259,표5[[#All],[잉크]],0),22),INDEX(표5[#All],MATCH(C1259,표5[[#All],[잉크]],0),MATCH($D$2,표5[#Headers],0)+2))</f>
        <v>0</v>
      </c>
    </row>
    <row r="1260" spans="2:5" hidden="1" x14ac:dyDescent="0.3">
      <c r="B1260" s="56">
        <f t="shared" si="21"/>
        <v>0</v>
      </c>
      <c r="C1260" s="139" t="str">
        <f>'제품 추가'!AC1250</f>
        <v>EXODUS</v>
      </c>
      <c r="D1260" s="138">
        <f>IF($D$2="주말",INDEX(표5[#All],MATCH(C1260,표5[[#All],[잉크]],0),18)+INDEX(표5[#All],MATCH(C1260,표5[[#All],[잉크]],0),21),INDEX(표5[#All],MATCH(C1260,표5[[#All],[잉크]],0),MATCH($D$2,표5[#Headers],0)+1))</f>
        <v>0</v>
      </c>
      <c r="E1260" s="138">
        <f>IF($D$2="주말",INDEX(표5[#All],MATCH(C1260,표5[[#All],[잉크]],0),19)+INDEX(표5[#All],MATCH(C1260,표5[[#All],[잉크]],0),22),INDEX(표5[#All],MATCH(C1260,표5[[#All],[잉크]],0),MATCH($D$2,표5[#Headers],0)+2))</f>
        <v>0</v>
      </c>
    </row>
    <row r="1261" spans="2:5" hidden="1" x14ac:dyDescent="0.3">
      <c r="B1261" s="56">
        <f t="shared" si="21"/>
        <v>0</v>
      </c>
      <c r="C1261" s="139" t="str">
        <f>'제품 추가'!AC1251</f>
        <v>GLOBAL</v>
      </c>
      <c r="D1261" s="138">
        <f>IF($D$2="주말",INDEX(표5[#All],MATCH(C1261,표5[[#All],[잉크]],0),18)+INDEX(표5[#All],MATCH(C1261,표5[[#All],[잉크]],0),21),INDEX(표5[#All],MATCH(C1261,표5[[#All],[잉크]],0),MATCH($D$2,표5[#Headers],0)+1))</f>
        <v>0</v>
      </c>
      <c r="E1261" s="138">
        <f>IF($D$2="주말",INDEX(표5[#All],MATCH(C1261,표5[[#All],[잉크]],0),19)+INDEX(표5[#All],MATCH(C1261,표5[[#All],[잉크]],0),22),INDEX(표5[#All],MATCH(C1261,표5[[#All],[잉크]],0),MATCH($D$2,표5[#Headers],0)+2))</f>
        <v>0</v>
      </c>
    </row>
    <row r="1262" spans="2:5" hidden="1" x14ac:dyDescent="0.3">
      <c r="B1262" s="56">
        <f t="shared" si="21"/>
        <v>0</v>
      </c>
      <c r="C1262" s="139" t="str">
        <f>'제품 추가'!AC1252</f>
        <v>METHOD</v>
      </c>
      <c r="D1262" s="138">
        <f>IF($D$2="주말",INDEX(표5[#All],MATCH(C1262,표5[[#All],[잉크]],0),18)+INDEX(표5[#All],MATCH(C1262,표5[[#All],[잉크]],0),21),INDEX(표5[#All],MATCH(C1262,표5[[#All],[잉크]],0),MATCH($D$2,표5[#Headers],0)+1))</f>
        <v>0</v>
      </c>
      <c r="E1262" s="138">
        <f>IF($D$2="주말",INDEX(표5[#All],MATCH(C1262,표5[[#All],[잉크]],0),19)+INDEX(표5[#All],MATCH(C1262,표5[[#All],[잉크]],0),22),INDEX(표5[#All],MATCH(C1262,표5[[#All],[잉크]],0),MATCH($D$2,표5[#Headers],0)+2))</f>
        <v>0</v>
      </c>
    </row>
    <row r="1263" spans="2:5" hidden="1" x14ac:dyDescent="0.3">
      <c r="B1263" s="56">
        <f t="shared" si="21"/>
        <v>0</v>
      </c>
      <c r="C1263" s="139" t="str">
        <f>'제품 추가'!AC1253</f>
        <v>SPIRAL</v>
      </c>
      <c r="D1263" s="138">
        <f>IF($D$2="주말",INDEX(표5[#All],MATCH(C1263,표5[[#All],[잉크]],0),18)+INDEX(표5[#All],MATCH(C1263,표5[[#All],[잉크]],0),21),INDEX(표5[#All],MATCH(C1263,표5[[#All],[잉크]],0),MATCH($D$2,표5[#Headers],0)+1))</f>
        <v>0</v>
      </c>
      <c r="E1263" s="138">
        <f>IF($D$2="주말",INDEX(표5[#All],MATCH(C1263,표5[[#All],[잉크]],0),19)+INDEX(표5[#All],MATCH(C1263,표5[[#All],[잉크]],0),22),INDEX(표5[#All],MATCH(C1263,표5[[#All],[잉크]],0),MATCH($D$2,표5[#Headers],0)+2))</f>
        <v>0</v>
      </c>
    </row>
    <row r="1264" spans="2:5" hidden="1" x14ac:dyDescent="0.3">
      <c r="B1264" s="56">
        <f t="shared" si="21"/>
        <v>0</v>
      </c>
      <c r="C1264" s="139" t="str">
        <f>'제품 추가'!AC1254</f>
        <v>DONKEY</v>
      </c>
      <c r="D1264" s="138">
        <f>IF($D$2="주말",INDEX(표5[#All],MATCH(C1264,표5[[#All],[잉크]],0),18)+INDEX(표5[#All],MATCH(C1264,표5[[#All],[잉크]],0),21),INDEX(표5[#All],MATCH(C1264,표5[[#All],[잉크]],0),MATCH($D$2,표5[#Headers],0)+1))</f>
        <v>0</v>
      </c>
      <c r="E1264" s="138">
        <f>IF($D$2="주말",INDEX(표5[#All],MATCH(C1264,표5[[#All],[잉크]],0),19)+INDEX(표5[#All],MATCH(C1264,표5[[#All],[잉크]],0),22),INDEX(표5[#All],MATCH(C1264,표5[[#All],[잉크]],0),MATCH($D$2,표5[#Headers],0)+2))</f>
        <v>0</v>
      </c>
    </row>
    <row r="1265" spans="2:5" hidden="1" x14ac:dyDescent="0.3">
      <c r="B1265" s="56">
        <f t="shared" si="21"/>
        <v>0</v>
      </c>
      <c r="C1265" s="139">
        <f>'제품 추가'!AC1255</f>
        <v>0</v>
      </c>
      <c r="D1265" s="138" t="e">
        <f>IF($D$2="주말",INDEX(표5[#All],MATCH(C1265,표5[[#All],[잉크]],0),18)+INDEX(표5[#All],MATCH(C1265,표5[[#All],[잉크]],0),21),INDEX(표5[#All],MATCH(C1265,표5[[#All],[잉크]],0),MATCH($D$2,표5[#Headers],0)+1))</f>
        <v>#N/A</v>
      </c>
      <c r="E1265" s="138" t="e">
        <f>IF($D$2="주말",INDEX(표5[#All],MATCH(C1265,표5[[#All],[잉크]],0),19)+INDEX(표5[#All],MATCH(C1265,표5[[#All],[잉크]],0),22),INDEX(표5[#All],MATCH(C1265,표5[[#All],[잉크]],0),MATCH($D$2,표5[#Headers],0)+2))</f>
        <v>#N/A</v>
      </c>
    </row>
    <row r="1266" spans="2:5" hidden="1" x14ac:dyDescent="0.3">
      <c r="B1266" s="56">
        <f t="shared" si="21"/>
        <v>0</v>
      </c>
      <c r="C1266" s="139">
        <f>'제품 추가'!AC1256</f>
        <v>0</v>
      </c>
      <c r="D1266" s="138" t="e">
        <f>IF($D$2="주말",INDEX(표5[#All],MATCH(C1266,표5[[#All],[잉크]],0),18)+INDEX(표5[#All],MATCH(C1266,표5[[#All],[잉크]],0),21),INDEX(표5[#All],MATCH(C1266,표5[[#All],[잉크]],0),MATCH($D$2,표5[#Headers],0)+1))</f>
        <v>#N/A</v>
      </c>
      <c r="E1266" s="138" t="e">
        <f>IF($D$2="주말",INDEX(표5[#All],MATCH(C1266,표5[[#All],[잉크]],0),19)+INDEX(표5[#All],MATCH(C1266,표5[[#All],[잉크]],0),22),INDEX(표5[#All],MATCH(C1266,표5[[#All],[잉크]],0),MATCH($D$2,표5[#Headers],0)+2))</f>
        <v>#N/A</v>
      </c>
    </row>
    <row r="1267" spans="2:5" hidden="1" x14ac:dyDescent="0.3">
      <c r="B1267" s="56">
        <f t="shared" si="21"/>
        <v>0</v>
      </c>
      <c r="C1267" s="139">
        <f>'제품 추가'!AC1257</f>
        <v>0</v>
      </c>
      <c r="D1267" s="138" t="e">
        <f>IF($D$2="주말",INDEX(표5[#All],MATCH(C1267,표5[[#All],[잉크]],0),18)+INDEX(표5[#All],MATCH(C1267,표5[[#All],[잉크]],0),21),INDEX(표5[#All],MATCH(C1267,표5[[#All],[잉크]],0),MATCH($D$2,표5[#Headers],0)+1))</f>
        <v>#N/A</v>
      </c>
      <c r="E1267" s="138" t="e">
        <f>IF($D$2="주말",INDEX(표5[#All],MATCH(C1267,표5[[#All],[잉크]],0),19)+INDEX(표5[#All],MATCH(C1267,표5[[#All],[잉크]],0),22),INDEX(표5[#All],MATCH(C1267,표5[[#All],[잉크]],0),MATCH($D$2,표5[#Headers],0)+2))</f>
        <v>#N/A</v>
      </c>
    </row>
    <row r="1268" spans="2:5" hidden="1" x14ac:dyDescent="0.3">
      <c r="B1268" s="56">
        <f t="shared" si="21"/>
        <v>0</v>
      </c>
      <c r="C1268" s="139">
        <f>'제품 추가'!AC1258</f>
        <v>0</v>
      </c>
      <c r="D1268" s="138" t="e">
        <f>IF($D$2="주말",INDEX(표5[#All],MATCH(C1268,표5[[#All],[잉크]],0),18)+INDEX(표5[#All],MATCH(C1268,표5[[#All],[잉크]],0),21),INDEX(표5[#All],MATCH(C1268,표5[[#All],[잉크]],0),MATCH($D$2,표5[#Headers],0)+1))</f>
        <v>#N/A</v>
      </c>
      <c r="E1268" s="138" t="e">
        <f>IF($D$2="주말",INDEX(표5[#All],MATCH(C1268,표5[[#All],[잉크]],0),19)+INDEX(표5[#All],MATCH(C1268,표5[[#All],[잉크]],0),22),INDEX(표5[#All],MATCH(C1268,표5[[#All],[잉크]],0),MATCH($D$2,표5[#Headers],0)+2))</f>
        <v>#N/A</v>
      </c>
    </row>
    <row r="1269" spans="2:5" hidden="1" x14ac:dyDescent="0.3">
      <c r="B1269" s="56">
        <f t="shared" si="21"/>
        <v>0</v>
      </c>
      <c r="C1269" s="139">
        <f>'제품 추가'!AC1259</f>
        <v>0</v>
      </c>
      <c r="D1269" s="138" t="e">
        <f>IF($D$2="주말",INDEX(표5[#All],MATCH(C1269,표5[[#All],[잉크]],0),18)+INDEX(표5[#All],MATCH(C1269,표5[[#All],[잉크]],0),21),INDEX(표5[#All],MATCH(C1269,표5[[#All],[잉크]],0),MATCH($D$2,표5[#Headers],0)+1))</f>
        <v>#N/A</v>
      </c>
      <c r="E1269" s="138" t="e">
        <f>IF($D$2="주말",INDEX(표5[#All],MATCH(C1269,표5[[#All],[잉크]],0),19)+INDEX(표5[#All],MATCH(C1269,표5[[#All],[잉크]],0),22),INDEX(표5[#All],MATCH(C1269,표5[[#All],[잉크]],0),MATCH($D$2,표5[#Headers],0)+2))</f>
        <v>#N/A</v>
      </c>
    </row>
    <row r="1270" spans="2:5" hidden="1" x14ac:dyDescent="0.3">
      <c r="B1270" s="56">
        <f t="shared" si="21"/>
        <v>0</v>
      </c>
      <c r="C1270" s="139">
        <f>'제품 추가'!AC1260</f>
        <v>0</v>
      </c>
      <c r="D1270" s="138" t="e">
        <f>IF($D$2="주말",INDEX(표5[#All],MATCH(C1270,표5[[#All],[잉크]],0),18)+INDEX(표5[#All],MATCH(C1270,표5[[#All],[잉크]],0),21),INDEX(표5[#All],MATCH(C1270,표5[[#All],[잉크]],0),MATCH($D$2,표5[#Headers],0)+1))</f>
        <v>#N/A</v>
      </c>
      <c r="E1270" s="138" t="e">
        <f>IF($D$2="주말",INDEX(표5[#All],MATCH(C1270,표5[[#All],[잉크]],0),19)+INDEX(표5[#All],MATCH(C1270,표5[[#All],[잉크]],0),22),INDEX(표5[#All],MATCH(C1270,표5[[#All],[잉크]],0),MATCH($D$2,표5[#Headers],0)+2))</f>
        <v>#N/A</v>
      </c>
    </row>
    <row r="1271" spans="2:5" hidden="1" x14ac:dyDescent="0.3">
      <c r="B1271" s="56">
        <f t="shared" si="21"/>
        <v>0</v>
      </c>
      <c r="C1271" s="139">
        <f>'제품 추가'!AC1261</f>
        <v>0</v>
      </c>
      <c r="D1271" s="138" t="e">
        <f>IF($D$2="주말",INDEX(표5[#All],MATCH(C1271,표5[[#All],[잉크]],0),18)+INDEX(표5[#All],MATCH(C1271,표5[[#All],[잉크]],0),21),INDEX(표5[#All],MATCH(C1271,표5[[#All],[잉크]],0),MATCH($D$2,표5[#Headers],0)+1))</f>
        <v>#N/A</v>
      </c>
      <c r="E1271" s="138" t="e">
        <f>IF($D$2="주말",INDEX(표5[#All],MATCH(C1271,표5[[#All],[잉크]],0),19)+INDEX(표5[#All],MATCH(C1271,표5[[#All],[잉크]],0),22),INDEX(표5[#All],MATCH(C1271,표5[[#All],[잉크]],0),MATCH($D$2,표5[#Headers],0)+2))</f>
        <v>#N/A</v>
      </c>
    </row>
    <row r="1272" spans="2:5" hidden="1" x14ac:dyDescent="0.3">
      <c r="B1272" s="56">
        <f t="shared" si="21"/>
        <v>0</v>
      </c>
      <c r="C1272" s="139">
        <f>'제품 추가'!AC1262</f>
        <v>0</v>
      </c>
      <c r="D1272" s="138" t="e">
        <f>IF($D$2="주말",INDEX(표5[#All],MATCH(C1272,표5[[#All],[잉크]],0),18)+INDEX(표5[#All],MATCH(C1272,표5[[#All],[잉크]],0),21),INDEX(표5[#All],MATCH(C1272,표5[[#All],[잉크]],0),MATCH($D$2,표5[#Headers],0)+1))</f>
        <v>#N/A</v>
      </c>
      <c r="E1272" s="138" t="e">
        <f>IF($D$2="주말",INDEX(표5[#All],MATCH(C1272,표5[[#All],[잉크]],0),19)+INDEX(표5[#All],MATCH(C1272,표5[[#All],[잉크]],0),22),INDEX(표5[#All],MATCH(C1272,표5[[#All],[잉크]],0),MATCH($D$2,표5[#Headers],0)+2))</f>
        <v>#N/A</v>
      </c>
    </row>
    <row r="1273" spans="2:5" hidden="1" x14ac:dyDescent="0.3">
      <c r="B1273" s="56">
        <f t="shared" si="21"/>
        <v>0</v>
      </c>
      <c r="C1273" s="139">
        <f>'제품 추가'!AC1263</f>
        <v>0</v>
      </c>
      <c r="D1273" s="138" t="e">
        <f>IF($D$2="주말",INDEX(표5[#All],MATCH(C1273,표5[[#All],[잉크]],0),18)+INDEX(표5[#All],MATCH(C1273,표5[[#All],[잉크]],0),21),INDEX(표5[#All],MATCH(C1273,표5[[#All],[잉크]],0),MATCH($D$2,표5[#Headers],0)+1))</f>
        <v>#N/A</v>
      </c>
      <c r="E1273" s="138" t="e">
        <f>IF($D$2="주말",INDEX(표5[#All],MATCH(C1273,표5[[#All],[잉크]],0),19)+INDEX(표5[#All],MATCH(C1273,표5[[#All],[잉크]],0),22),INDEX(표5[#All],MATCH(C1273,표5[[#All],[잉크]],0),MATCH($D$2,표5[#Headers],0)+2))</f>
        <v>#N/A</v>
      </c>
    </row>
    <row r="1274" spans="2:5" hidden="1" x14ac:dyDescent="0.3">
      <c r="B1274" s="56">
        <f t="shared" si="21"/>
        <v>0</v>
      </c>
      <c r="C1274" s="139">
        <f>'제품 추가'!AC1264</f>
        <v>0</v>
      </c>
      <c r="D1274" s="138" t="e">
        <f>IF($D$2="주말",INDEX(표5[#All],MATCH(C1274,표5[[#All],[잉크]],0),18)+INDEX(표5[#All],MATCH(C1274,표5[[#All],[잉크]],0),21),INDEX(표5[#All],MATCH(C1274,표5[[#All],[잉크]],0),MATCH($D$2,표5[#Headers],0)+1))</f>
        <v>#N/A</v>
      </c>
      <c r="E1274" s="138" t="e">
        <f>IF($D$2="주말",INDEX(표5[#All],MATCH(C1274,표5[[#All],[잉크]],0),19)+INDEX(표5[#All],MATCH(C1274,표5[[#All],[잉크]],0),22),INDEX(표5[#All],MATCH(C1274,표5[[#All],[잉크]],0),MATCH($D$2,표5[#Headers],0)+2))</f>
        <v>#N/A</v>
      </c>
    </row>
    <row r="1275" spans="2:5" hidden="1" x14ac:dyDescent="0.3">
      <c r="B1275" s="56">
        <f t="shared" si="21"/>
        <v>0</v>
      </c>
      <c r="C1275" s="139">
        <f>'제품 추가'!AC1265</f>
        <v>0</v>
      </c>
      <c r="D1275" s="138" t="e">
        <f>IF($D$2="주말",INDEX(표5[#All],MATCH(C1275,표5[[#All],[잉크]],0),18)+INDEX(표5[#All],MATCH(C1275,표5[[#All],[잉크]],0),21),INDEX(표5[#All],MATCH(C1275,표5[[#All],[잉크]],0),MATCH($D$2,표5[#Headers],0)+1))</f>
        <v>#N/A</v>
      </c>
      <c r="E1275" s="138" t="e">
        <f>IF($D$2="주말",INDEX(표5[#All],MATCH(C1275,표5[[#All],[잉크]],0),19)+INDEX(표5[#All],MATCH(C1275,표5[[#All],[잉크]],0),22),INDEX(표5[#All],MATCH(C1275,표5[[#All],[잉크]],0),MATCH($D$2,표5[#Headers],0)+2))</f>
        <v>#N/A</v>
      </c>
    </row>
    <row r="1276" spans="2:5" hidden="1" x14ac:dyDescent="0.3">
      <c r="B1276" s="56">
        <f t="shared" si="21"/>
        <v>0</v>
      </c>
      <c r="C1276" s="139">
        <f>'제품 추가'!AC1266</f>
        <v>0</v>
      </c>
      <c r="D1276" s="138" t="e">
        <f>IF($D$2="주말",INDEX(표5[#All],MATCH(C1276,표5[[#All],[잉크]],0),18)+INDEX(표5[#All],MATCH(C1276,표5[[#All],[잉크]],0),21),INDEX(표5[#All],MATCH(C1276,표5[[#All],[잉크]],0),MATCH($D$2,표5[#Headers],0)+1))</f>
        <v>#N/A</v>
      </c>
      <c r="E1276" s="138" t="e">
        <f>IF($D$2="주말",INDEX(표5[#All],MATCH(C1276,표5[[#All],[잉크]],0),19)+INDEX(표5[#All],MATCH(C1276,표5[[#All],[잉크]],0),22),INDEX(표5[#All],MATCH(C1276,표5[[#All],[잉크]],0),MATCH($D$2,표5[#Headers],0)+2))</f>
        <v>#N/A</v>
      </c>
    </row>
    <row r="1277" spans="2:5" hidden="1" x14ac:dyDescent="0.3">
      <c r="B1277" s="56">
        <f t="shared" si="21"/>
        <v>0</v>
      </c>
      <c r="C1277" s="139">
        <f>'제품 추가'!AC1267</f>
        <v>0</v>
      </c>
      <c r="D1277" s="138" t="e">
        <f>IF($D$2="주말",INDEX(표5[#All],MATCH(C1277,표5[[#All],[잉크]],0),18)+INDEX(표5[#All],MATCH(C1277,표5[[#All],[잉크]],0),21),INDEX(표5[#All],MATCH(C1277,표5[[#All],[잉크]],0),MATCH($D$2,표5[#Headers],0)+1))</f>
        <v>#N/A</v>
      </c>
      <c r="E1277" s="138" t="e">
        <f>IF($D$2="주말",INDEX(표5[#All],MATCH(C1277,표5[[#All],[잉크]],0),19)+INDEX(표5[#All],MATCH(C1277,표5[[#All],[잉크]],0),22),INDEX(표5[#All],MATCH(C1277,표5[[#All],[잉크]],0),MATCH($D$2,표5[#Headers],0)+2))</f>
        <v>#N/A</v>
      </c>
    </row>
    <row r="1278" spans="2:5" hidden="1" x14ac:dyDescent="0.3">
      <c r="B1278" s="56">
        <f t="shared" si="21"/>
        <v>0</v>
      </c>
      <c r="C1278" s="139">
        <f>'제품 추가'!AC1268</f>
        <v>0</v>
      </c>
      <c r="D1278" s="138" t="e">
        <f>IF($D$2="주말",INDEX(표5[#All],MATCH(C1278,표5[[#All],[잉크]],0),18)+INDEX(표5[#All],MATCH(C1278,표5[[#All],[잉크]],0),21),INDEX(표5[#All],MATCH(C1278,표5[[#All],[잉크]],0),MATCH($D$2,표5[#Headers],0)+1))</f>
        <v>#N/A</v>
      </c>
      <c r="E1278" s="138" t="e">
        <f>IF($D$2="주말",INDEX(표5[#All],MATCH(C1278,표5[[#All],[잉크]],0),19)+INDEX(표5[#All],MATCH(C1278,표5[[#All],[잉크]],0),22),INDEX(표5[#All],MATCH(C1278,표5[[#All],[잉크]],0),MATCH($D$2,표5[#Headers],0)+2))</f>
        <v>#N/A</v>
      </c>
    </row>
    <row r="1279" spans="2:5" hidden="1" x14ac:dyDescent="0.3">
      <c r="B1279" s="56">
        <f t="shared" si="21"/>
        <v>0</v>
      </c>
      <c r="C1279" s="139">
        <f>'제품 추가'!AC1269</f>
        <v>0</v>
      </c>
      <c r="D1279" s="138" t="e">
        <f>IF($D$2="주말",INDEX(표5[#All],MATCH(C1279,표5[[#All],[잉크]],0),18)+INDEX(표5[#All],MATCH(C1279,표5[[#All],[잉크]],0),21),INDEX(표5[#All],MATCH(C1279,표5[[#All],[잉크]],0),MATCH($D$2,표5[#Headers],0)+1))</f>
        <v>#N/A</v>
      </c>
      <c r="E1279" s="138" t="e">
        <f>IF($D$2="주말",INDEX(표5[#All],MATCH(C1279,표5[[#All],[잉크]],0),19)+INDEX(표5[#All],MATCH(C1279,표5[[#All],[잉크]],0),22),INDEX(표5[#All],MATCH(C1279,표5[[#All],[잉크]],0),MATCH($D$2,표5[#Headers],0)+2))</f>
        <v>#N/A</v>
      </c>
    </row>
    <row r="1280" spans="2:5" hidden="1" x14ac:dyDescent="0.3">
      <c r="B1280" s="56">
        <f t="shared" si="21"/>
        <v>0</v>
      </c>
      <c r="C1280" s="139">
        <f>'제품 추가'!AC1270</f>
        <v>0</v>
      </c>
      <c r="D1280" s="138" t="e">
        <f>IF($D$2="주말",INDEX(표5[#All],MATCH(C1280,표5[[#All],[잉크]],0),18)+INDEX(표5[#All],MATCH(C1280,표5[[#All],[잉크]],0),21),INDEX(표5[#All],MATCH(C1280,표5[[#All],[잉크]],0),MATCH($D$2,표5[#Headers],0)+1))</f>
        <v>#N/A</v>
      </c>
      <c r="E1280" s="138" t="e">
        <f>IF($D$2="주말",INDEX(표5[#All],MATCH(C1280,표5[[#All],[잉크]],0),19)+INDEX(표5[#All],MATCH(C1280,표5[[#All],[잉크]],0),22),INDEX(표5[#All],MATCH(C1280,표5[[#All],[잉크]],0),MATCH($D$2,표5[#Headers],0)+2))</f>
        <v>#N/A</v>
      </c>
    </row>
    <row r="1281" spans="2:5" hidden="1" x14ac:dyDescent="0.3">
      <c r="B1281" s="56">
        <f t="shared" si="21"/>
        <v>0</v>
      </c>
      <c r="C1281" s="139">
        <f>'제품 추가'!AC1271</f>
        <v>0</v>
      </c>
      <c r="D1281" s="138" t="e">
        <f>IF($D$2="주말",INDEX(표5[#All],MATCH(C1281,표5[[#All],[잉크]],0),18)+INDEX(표5[#All],MATCH(C1281,표5[[#All],[잉크]],0),21),INDEX(표5[#All],MATCH(C1281,표5[[#All],[잉크]],0),MATCH($D$2,표5[#Headers],0)+1))</f>
        <v>#N/A</v>
      </c>
      <c r="E1281" s="138" t="e">
        <f>IF($D$2="주말",INDEX(표5[#All],MATCH(C1281,표5[[#All],[잉크]],0),19)+INDEX(표5[#All],MATCH(C1281,표5[[#All],[잉크]],0),22),INDEX(표5[#All],MATCH(C1281,표5[[#All],[잉크]],0),MATCH($D$2,표5[#Headers],0)+2))</f>
        <v>#N/A</v>
      </c>
    </row>
    <row r="1282" spans="2:5" hidden="1" x14ac:dyDescent="0.3">
      <c r="B1282" s="56">
        <f t="shared" si="21"/>
        <v>0</v>
      </c>
      <c r="C1282" s="139">
        <f>'제품 추가'!AC1272</f>
        <v>0</v>
      </c>
      <c r="D1282" s="138" t="e">
        <f>IF($D$2="주말",INDEX(표5[#All],MATCH(C1282,표5[[#All],[잉크]],0),18)+INDEX(표5[#All],MATCH(C1282,표5[[#All],[잉크]],0),21),INDEX(표5[#All],MATCH(C1282,표5[[#All],[잉크]],0),MATCH($D$2,표5[#Headers],0)+1))</f>
        <v>#N/A</v>
      </c>
      <c r="E1282" s="138" t="e">
        <f>IF($D$2="주말",INDEX(표5[#All],MATCH(C1282,표5[[#All],[잉크]],0),19)+INDEX(표5[#All],MATCH(C1282,표5[[#All],[잉크]],0),22),INDEX(표5[#All],MATCH(C1282,표5[[#All],[잉크]],0),MATCH($D$2,표5[#Headers],0)+2))</f>
        <v>#N/A</v>
      </c>
    </row>
    <row r="1283" spans="2:5" hidden="1" x14ac:dyDescent="0.3">
      <c r="B1283" s="56">
        <f t="shared" si="21"/>
        <v>0</v>
      </c>
      <c r="C1283" s="139">
        <f>'제품 추가'!AC1273</f>
        <v>0</v>
      </c>
      <c r="D1283" s="138" t="e">
        <f>IF($D$2="주말",INDEX(표5[#All],MATCH(C1283,표5[[#All],[잉크]],0),18)+INDEX(표5[#All],MATCH(C1283,표5[[#All],[잉크]],0),21),INDEX(표5[#All],MATCH(C1283,표5[[#All],[잉크]],0),MATCH($D$2,표5[#Headers],0)+1))</f>
        <v>#N/A</v>
      </c>
      <c r="E1283" s="138" t="e">
        <f>IF($D$2="주말",INDEX(표5[#All],MATCH(C1283,표5[[#All],[잉크]],0),19)+INDEX(표5[#All],MATCH(C1283,표5[[#All],[잉크]],0),22),INDEX(표5[#All],MATCH(C1283,표5[[#All],[잉크]],0),MATCH($D$2,표5[#Headers],0)+2))</f>
        <v>#N/A</v>
      </c>
    </row>
    <row r="1284" spans="2:5" hidden="1" x14ac:dyDescent="0.3">
      <c r="B1284" s="56">
        <f t="shared" si="21"/>
        <v>0</v>
      </c>
      <c r="C1284" s="139">
        <f>'제품 추가'!AC1274</f>
        <v>0</v>
      </c>
      <c r="D1284" s="138" t="e">
        <f>IF($D$2="주말",INDEX(표5[#All],MATCH(C1284,표5[[#All],[잉크]],0),18)+INDEX(표5[#All],MATCH(C1284,표5[[#All],[잉크]],0),21),INDEX(표5[#All],MATCH(C1284,표5[[#All],[잉크]],0),MATCH($D$2,표5[#Headers],0)+1))</f>
        <v>#N/A</v>
      </c>
      <c r="E1284" s="138" t="e">
        <f>IF($D$2="주말",INDEX(표5[#All],MATCH(C1284,표5[[#All],[잉크]],0),19)+INDEX(표5[#All],MATCH(C1284,표5[[#All],[잉크]],0),22),INDEX(표5[#All],MATCH(C1284,표5[[#All],[잉크]],0),MATCH($D$2,표5[#Headers],0)+2))</f>
        <v>#N/A</v>
      </c>
    </row>
    <row r="1285" spans="2:5" hidden="1" x14ac:dyDescent="0.3">
      <c r="B1285" s="56">
        <f t="shared" si="21"/>
        <v>0</v>
      </c>
      <c r="C1285" s="139">
        <f>'제품 추가'!AC1275</f>
        <v>0</v>
      </c>
      <c r="D1285" s="138" t="e">
        <f>IF($D$2="주말",INDEX(표5[#All],MATCH(C1285,표5[[#All],[잉크]],0),18)+INDEX(표5[#All],MATCH(C1285,표5[[#All],[잉크]],0),21),INDEX(표5[#All],MATCH(C1285,표5[[#All],[잉크]],0),MATCH($D$2,표5[#Headers],0)+1))</f>
        <v>#N/A</v>
      </c>
      <c r="E1285" s="138" t="e">
        <f>IF($D$2="주말",INDEX(표5[#All],MATCH(C1285,표5[[#All],[잉크]],0),19)+INDEX(표5[#All],MATCH(C1285,표5[[#All],[잉크]],0),22),INDEX(표5[#All],MATCH(C1285,표5[[#All],[잉크]],0),MATCH($D$2,표5[#Headers],0)+2))</f>
        <v>#N/A</v>
      </c>
    </row>
    <row r="1286" spans="2:5" hidden="1" x14ac:dyDescent="0.3">
      <c r="B1286" s="56">
        <f t="shared" si="21"/>
        <v>0</v>
      </c>
      <c r="C1286" s="139">
        <f>'제품 추가'!AC1276</f>
        <v>0</v>
      </c>
      <c r="D1286" s="138" t="e">
        <f>IF($D$2="주말",INDEX(표5[#All],MATCH(C1286,표5[[#All],[잉크]],0),18)+INDEX(표5[#All],MATCH(C1286,표5[[#All],[잉크]],0),21),INDEX(표5[#All],MATCH(C1286,표5[[#All],[잉크]],0),MATCH($D$2,표5[#Headers],0)+1))</f>
        <v>#N/A</v>
      </c>
      <c r="E1286" s="138" t="e">
        <f>IF($D$2="주말",INDEX(표5[#All],MATCH(C1286,표5[[#All],[잉크]],0),19)+INDEX(표5[#All],MATCH(C1286,표5[[#All],[잉크]],0),22),INDEX(표5[#All],MATCH(C1286,표5[[#All],[잉크]],0),MATCH($D$2,표5[#Headers],0)+2))</f>
        <v>#N/A</v>
      </c>
    </row>
    <row r="1287" spans="2:5" hidden="1" x14ac:dyDescent="0.3">
      <c r="B1287" s="56">
        <f t="shared" si="21"/>
        <v>0</v>
      </c>
      <c r="C1287" s="139">
        <f>'제품 추가'!AC1277</f>
        <v>0</v>
      </c>
      <c r="D1287" s="138" t="e">
        <f>IF($D$2="주말",INDEX(표5[#All],MATCH(C1287,표5[[#All],[잉크]],0),18)+INDEX(표5[#All],MATCH(C1287,표5[[#All],[잉크]],0),21),INDEX(표5[#All],MATCH(C1287,표5[[#All],[잉크]],0),MATCH($D$2,표5[#Headers],0)+1))</f>
        <v>#N/A</v>
      </c>
      <c r="E1287" s="138" t="e">
        <f>IF($D$2="주말",INDEX(표5[#All],MATCH(C1287,표5[[#All],[잉크]],0),19)+INDEX(표5[#All],MATCH(C1287,표5[[#All],[잉크]],0),22),INDEX(표5[#All],MATCH(C1287,표5[[#All],[잉크]],0),MATCH($D$2,표5[#Headers],0)+2))</f>
        <v>#N/A</v>
      </c>
    </row>
    <row r="1288" spans="2:5" hidden="1" x14ac:dyDescent="0.3">
      <c r="B1288" s="56">
        <f t="shared" si="21"/>
        <v>0</v>
      </c>
      <c r="C1288" s="139">
        <f>'제품 추가'!AC1278</f>
        <v>0</v>
      </c>
      <c r="D1288" s="138" t="e">
        <f>IF($D$2="주말",INDEX(표5[#All],MATCH(C1288,표5[[#All],[잉크]],0),18)+INDEX(표5[#All],MATCH(C1288,표5[[#All],[잉크]],0),21),INDEX(표5[#All],MATCH(C1288,표5[[#All],[잉크]],0),MATCH($D$2,표5[#Headers],0)+1))</f>
        <v>#N/A</v>
      </c>
      <c r="E1288" s="138" t="e">
        <f>IF($D$2="주말",INDEX(표5[#All],MATCH(C1288,표5[[#All],[잉크]],0),19)+INDEX(표5[#All],MATCH(C1288,표5[[#All],[잉크]],0),22),INDEX(표5[#All],MATCH(C1288,표5[[#All],[잉크]],0),MATCH($D$2,표5[#Headers],0)+2))</f>
        <v>#N/A</v>
      </c>
    </row>
    <row r="1289" spans="2:5" hidden="1" x14ac:dyDescent="0.3">
      <c r="B1289" s="56">
        <f t="shared" si="21"/>
        <v>0</v>
      </c>
      <c r="C1289" s="139">
        <f>'제품 추가'!AC1279</f>
        <v>0</v>
      </c>
      <c r="D1289" s="138" t="e">
        <f>IF($D$2="주말",INDEX(표5[#All],MATCH(C1289,표5[[#All],[잉크]],0),18)+INDEX(표5[#All],MATCH(C1289,표5[[#All],[잉크]],0),21),INDEX(표5[#All],MATCH(C1289,표5[[#All],[잉크]],0),MATCH($D$2,표5[#Headers],0)+1))</f>
        <v>#N/A</v>
      </c>
      <c r="E1289" s="138" t="e">
        <f>IF($D$2="주말",INDEX(표5[#All],MATCH(C1289,표5[[#All],[잉크]],0),19)+INDEX(표5[#All],MATCH(C1289,표5[[#All],[잉크]],0),22),INDEX(표5[#All],MATCH(C1289,표5[[#All],[잉크]],0),MATCH($D$2,표5[#Headers],0)+2))</f>
        <v>#N/A</v>
      </c>
    </row>
    <row r="1290" spans="2:5" hidden="1" x14ac:dyDescent="0.3">
      <c r="B1290" s="56">
        <f t="shared" si="21"/>
        <v>0</v>
      </c>
      <c r="C1290" s="139">
        <f>'제품 추가'!AC1280</f>
        <v>0</v>
      </c>
      <c r="D1290" s="138" t="e">
        <f>IF($D$2="주말",INDEX(표5[#All],MATCH(C1290,표5[[#All],[잉크]],0),18)+INDEX(표5[#All],MATCH(C1290,표5[[#All],[잉크]],0),21),INDEX(표5[#All],MATCH(C1290,표5[[#All],[잉크]],0),MATCH($D$2,표5[#Headers],0)+1))</f>
        <v>#N/A</v>
      </c>
      <c r="E1290" s="138" t="e">
        <f>IF($D$2="주말",INDEX(표5[#All],MATCH(C1290,표5[[#All],[잉크]],0),19)+INDEX(표5[#All],MATCH(C1290,표5[[#All],[잉크]],0),22),INDEX(표5[#All],MATCH(C1290,표5[[#All],[잉크]],0),MATCH($D$2,표5[#Headers],0)+2))</f>
        <v>#N/A</v>
      </c>
    </row>
    <row r="1291" spans="2:5" hidden="1" x14ac:dyDescent="0.3">
      <c r="B1291" s="56">
        <f t="shared" si="21"/>
        <v>0</v>
      </c>
      <c r="C1291" s="139">
        <f>'제품 추가'!AC1281</f>
        <v>0</v>
      </c>
      <c r="D1291" s="138" t="e">
        <f>IF($D$2="주말",INDEX(표5[#All],MATCH(C1291,표5[[#All],[잉크]],0),18)+INDEX(표5[#All],MATCH(C1291,표5[[#All],[잉크]],0),21),INDEX(표5[#All],MATCH(C1291,표5[[#All],[잉크]],0),MATCH($D$2,표5[#Headers],0)+1))</f>
        <v>#N/A</v>
      </c>
      <c r="E1291" s="138" t="e">
        <f>IF($D$2="주말",INDEX(표5[#All],MATCH(C1291,표5[[#All],[잉크]],0),19)+INDEX(표5[#All],MATCH(C1291,표5[[#All],[잉크]],0),22),INDEX(표5[#All],MATCH(C1291,표5[[#All],[잉크]],0),MATCH($D$2,표5[#Headers],0)+2))</f>
        <v>#N/A</v>
      </c>
    </row>
    <row r="1292" spans="2:5" hidden="1" x14ac:dyDescent="0.3">
      <c r="B1292" s="56">
        <f t="shared" si="21"/>
        <v>0</v>
      </c>
      <c r="C1292" s="139">
        <f>'제품 추가'!AC1282</f>
        <v>0</v>
      </c>
      <c r="D1292" s="138" t="e">
        <f>IF($D$2="주말",INDEX(표5[#All],MATCH(C1292,표5[[#All],[잉크]],0),18)+INDEX(표5[#All],MATCH(C1292,표5[[#All],[잉크]],0),21),INDEX(표5[#All],MATCH(C1292,표5[[#All],[잉크]],0),MATCH($D$2,표5[#Headers],0)+1))</f>
        <v>#N/A</v>
      </c>
      <c r="E1292" s="138" t="e">
        <f>IF($D$2="주말",INDEX(표5[#All],MATCH(C1292,표5[[#All],[잉크]],0),19)+INDEX(표5[#All],MATCH(C1292,표5[[#All],[잉크]],0),22),INDEX(표5[#All],MATCH(C1292,표5[[#All],[잉크]],0),MATCH($D$2,표5[#Headers],0)+2))</f>
        <v>#N/A</v>
      </c>
    </row>
    <row r="1293" spans="2:5" hidden="1" x14ac:dyDescent="0.3">
      <c r="B1293" s="56">
        <f t="shared" si="21"/>
        <v>0</v>
      </c>
      <c r="C1293" s="139">
        <f>'제품 추가'!AC1283</f>
        <v>0</v>
      </c>
      <c r="D1293" s="138" t="e">
        <f>IF($D$2="주말",INDEX(표5[#All],MATCH(C1293,표5[[#All],[잉크]],0),18)+INDEX(표5[#All],MATCH(C1293,표5[[#All],[잉크]],0),21),INDEX(표5[#All],MATCH(C1293,표5[[#All],[잉크]],0),MATCH($D$2,표5[#Headers],0)+1))</f>
        <v>#N/A</v>
      </c>
      <c r="E1293" s="138" t="e">
        <f>IF($D$2="주말",INDEX(표5[#All],MATCH(C1293,표5[[#All],[잉크]],0),19)+INDEX(표5[#All],MATCH(C1293,표5[[#All],[잉크]],0),22),INDEX(표5[#All],MATCH(C1293,표5[[#All],[잉크]],0),MATCH($D$2,표5[#Headers],0)+2))</f>
        <v>#N/A</v>
      </c>
    </row>
    <row r="1294" spans="2:5" hidden="1" x14ac:dyDescent="0.3">
      <c r="B1294" s="56">
        <f t="shared" si="21"/>
        <v>0</v>
      </c>
      <c r="C1294" s="139">
        <f>'제품 추가'!AC1284</f>
        <v>0</v>
      </c>
      <c r="D1294" s="138" t="e">
        <f>IF($D$2="주말",INDEX(표5[#All],MATCH(C1294,표5[[#All],[잉크]],0),18)+INDEX(표5[#All],MATCH(C1294,표5[[#All],[잉크]],0),21),INDEX(표5[#All],MATCH(C1294,표5[[#All],[잉크]],0),MATCH($D$2,표5[#Headers],0)+1))</f>
        <v>#N/A</v>
      </c>
      <c r="E1294" s="138" t="e">
        <f>IF($D$2="주말",INDEX(표5[#All],MATCH(C1294,표5[[#All],[잉크]],0),19)+INDEX(표5[#All],MATCH(C1294,표5[[#All],[잉크]],0),22),INDEX(표5[#All],MATCH(C1294,표5[[#All],[잉크]],0),MATCH($D$2,표5[#Headers],0)+2))</f>
        <v>#N/A</v>
      </c>
    </row>
    <row r="1295" spans="2:5" hidden="1" x14ac:dyDescent="0.3">
      <c r="B1295" s="56">
        <f t="shared" si="21"/>
        <v>0</v>
      </c>
      <c r="C1295" s="139">
        <f>'제품 추가'!AC1285</f>
        <v>0</v>
      </c>
      <c r="D1295" s="138" t="e">
        <f>IF($D$2="주말",INDEX(표5[#All],MATCH(C1295,표5[[#All],[잉크]],0),18)+INDEX(표5[#All],MATCH(C1295,표5[[#All],[잉크]],0),21),INDEX(표5[#All],MATCH(C1295,표5[[#All],[잉크]],0),MATCH($D$2,표5[#Headers],0)+1))</f>
        <v>#N/A</v>
      </c>
      <c r="E1295" s="138" t="e">
        <f>IF($D$2="주말",INDEX(표5[#All],MATCH(C1295,표5[[#All],[잉크]],0),19)+INDEX(표5[#All],MATCH(C1295,표5[[#All],[잉크]],0),22),INDEX(표5[#All],MATCH(C1295,표5[[#All],[잉크]],0),MATCH($D$2,표5[#Headers],0)+2))</f>
        <v>#N/A</v>
      </c>
    </row>
    <row r="1296" spans="2:5" hidden="1" x14ac:dyDescent="0.3">
      <c r="B1296" s="56">
        <f t="shared" si="21"/>
        <v>0</v>
      </c>
      <c r="C1296" s="139">
        <f>'제품 추가'!AC1286</f>
        <v>0</v>
      </c>
      <c r="D1296" s="138" t="e">
        <f>IF($D$2="주말",INDEX(표5[#All],MATCH(C1296,표5[[#All],[잉크]],0),18)+INDEX(표5[#All],MATCH(C1296,표5[[#All],[잉크]],0),21),INDEX(표5[#All],MATCH(C1296,표5[[#All],[잉크]],0),MATCH($D$2,표5[#Headers],0)+1))</f>
        <v>#N/A</v>
      </c>
      <c r="E1296" s="138" t="e">
        <f>IF($D$2="주말",INDEX(표5[#All],MATCH(C1296,표5[[#All],[잉크]],0),19)+INDEX(표5[#All],MATCH(C1296,표5[[#All],[잉크]],0),22),INDEX(표5[#All],MATCH(C1296,표5[[#All],[잉크]],0),MATCH($D$2,표5[#Headers],0)+2))</f>
        <v>#N/A</v>
      </c>
    </row>
    <row r="1297" spans="2:5" hidden="1" x14ac:dyDescent="0.3">
      <c r="B1297" s="56">
        <f t="shared" si="21"/>
        <v>0</v>
      </c>
      <c r="C1297" s="139">
        <f>'제품 추가'!AC1287</f>
        <v>0</v>
      </c>
      <c r="D1297" s="138" t="e">
        <f>IF($D$2="주말",INDEX(표5[#All],MATCH(C1297,표5[[#All],[잉크]],0),18)+INDEX(표5[#All],MATCH(C1297,표5[[#All],[잉크]],0),21),INDEX(표5[#All],MATCH(C1297,표5[[#All],[잉크]],0),MATCH($D$2,표5[#Headers],0)+1))</f>
        <v>#N/A</v>
      </c>
      <c r="E1297" s="138" t="e">
        <f>IF($D$2="주말",INDEX(표5[#All],MATCH(C1297,표5[[#All],[잉크]],0),19)+INDEX(표5[#All],MATCH(C1297,표5[[#All],[잉크]],0),22),INDEX(표5[#All],MATCH(C1297,표5[[#All],[잉크]],0),MATCH($D$2,표5[#Headers],0)+2))</f>
        <v>#N/A</v>
      </c>
    </row>
    <row r="1298" spans="2:5" hidden="1" x14ac:dyDescent="0.3">
      <c r="B1298" s="56">
        <f t="shared" si="21"/>
        <v>0</v>
      </c>
      <c r="C1298" s="139">
        <f>'제품 추가'!AC1288</f>
        <v>0</v>
      </c>
      <c r="D1298" s="138" t="e">
        <f>IF($D$2="주말",INDEX(표5[#All],MATCH(C1298,표5[[#All],[잉크]],0),18)+INDEX(표5[#All],MATCH(C1298,표5[[#All],[잉크]],0),21),INDEX(표5[#All],MATCH(C1298,표5[[#All],[잉크]],0),MATCH($D$2,표5[#Headers],0)+1))</f>
        <v>#N/A</v>
      </c>
      <c r="E1298" s="138" t="e">
        <f>IF($D$2="주말",INDEX(표5[#All],MATCH(C1298,표5[[#All],[잉크]],0),19)+INDEX(표5[#All],MATCH(C1298,표5[[#All],[잉크]],0),22),INDEX(표5[#All],MATCH(C1298,표5[[#All],[잉크]],0),MATCH($D$2,표5[#Headers],0)+2))</f>
        <v>#N/A</v>
      </c>
    </row>
    <row r="1299" spans="2:5" hidden="1" x14ac:dyDescent="0.3">
      <c r="B1299" s="56">
        <f t="shared" si="21"/>
        <v>0</v>
      </c>
      <c r="C1299" s="139">
        <f>'제품 추가'!AC1289</f>
        <v>0</v>
      </c>
      <c r="D1299" s="138" t="e">
        <f>IF($D$2="주말",INDEX(표5[#All],MATCH(C1299,표5[[#All],[잉크]],0),18)+INDEX(표5[#All],MATCH(C1299,표5[[#All],[잉크]],0),21),INDEX(표5[#All],MATCH(C1299,표5[[#All],[잉크]],0),MATCH($D$2,표5[#Headers],0)+1))</f>
        <v>#N/A</v>
      </c>
      <c r="E1299" s="138" t="e">
        <f>IF($D$2="주말",INDEX(표5[#All],MATCH(C1299,표5[[#All],[잉크]],0),19)+INDEX(표5[#All],MATCH(C1299,표5[[#All],[잉크]],0),22),INDEX(표5[#All],MATCH(C1299,표5[[#All],[잉크]],0),MATCH($D$2,표5[#Headers],0)+2))</f>
        <v>#N/A</v>
      </c>
    </row>
    <row r="1300" spans="2:5" hidden="1" x14ac:dyDescent="0.3">
      <c r="B1300" s="56">
        <f t="shared" si="21"/>
        <v>0</v>
      </c>
      <c r="C1300" s="139">
        <f>'제품 추가'!AC1290</f>
        <v>0</v>
      </c>
      <c r="D1300" s="138" t="e">
        <f>IF($D$2="주말",INDEX(표5[#All],MATCH(C1300,표5[[#All],[잉크]],0),18)+INDEX(표5[#All],MATCH(C1300,표5[[#All],[잉크]],0),21),INDEX(표5[#All],MATCH(C1300,표5[[#All],[잉크]],0),MATCH($D$2,표5[#Headers],0)+1))</f>
        <v>#N/A</v>
      </c>
      <c r="E1300" s="138" t="e">
        <f>IF($D$2="주말",INDEX(표5[#All],MATCH(C1300,표5[[#All],[잉크]],0),19)+INDEX(표5[#All],MATCH(C1300,표5[[#All],[잉크]],0),22),INDEX(표5[#All],MATCH(C1300,표5[[#All],[잉크]],0),MATCH($D$2,표5[#Headers],0)+2))</f>
        <v>#N/A</v>
      </c>
    </row>
    <row r="1301" spans="2:5" hidden="1" x14ac:dyDescent="0.3">
      <c r="B1301" s="56">
        <f t="shared" si="21"/>
        <v>0</v>
      </c>
      <c r="C1301" s="139">
        <f>'제품 추가'!AC1291</f>
        <v>0</v>
      </c>
      <c r="D1301" s="138" t="e">
        <f>IF($D$2="주말",INDEX(표5[#All],MATCH(C1301,표5[[#All],[잉크]],0),18)+INDEX(표5[#All],MATCH(C1301,표5[[#All],[잉크]],0),21),INDEX(표5[#All],MATCH(C1301,표5[[#All],[잉크]],0),MATCH($D$2,표5[#Headers],0)+1))</f>
        <v>#N/A</v>
      </c>
      <c r="E1301" s="138" t="e">
        <f>IF($D$2="주말",INDEX(표5[#All],MATCH(C1301,표5[[#All],[잉크]],0),19)+INDEX(표5[#All],MATCH(C1301,표5[[#All],[잉크]],0),22),INDEX(표5[#All],MATCH(C1301,표5[[#All],[잉크]],0),MATCH($D$2,표5[#Headers],0)+2))</f>
        <v>#N/A</v>
      </c>
    </row>
    <row r="1302" spans="2:5" hidden="1" x14ac:dyDescent="0.3">
      <c r="B1302" s="56">
        <f t="shared" si="21"/>
        <v>0</v>
      </c>
      <c r="C1302" s="139">
        <f>'제품 추가'!AC1292</f>
        <v>0</v>
      </c>
      <c r="D1302" s="138" t="e">
        <f>IF($D$2="주말",INDEX(표5[#All],MATCH(C1302,표5[[#All],[잉크]],0),18)+INDEX(표5[#All],MATCH(C1302,표5[[#All],[잉크]],0),21),INDEX(표5[#All],MATCH(C1302,표5[[#All],[잉크]],0),MATCH($D$2,표5[#Headers],0)+1))</f>
        <v>#N/A</v>
      </c>
      <c r="E1302" s="138" t="e">
        <f>IF($D$2="주말",INDEX(표5[#All],MATCH(C1302,표5[[#All],[잉크]],0),19)+INDEX(표5[#All],MATCH(C1302,표5[[#All],[잉크]],0),22),INDEX(표5[#All],MATCH(C1302,표5[[#All],[잉크]],0),MATCH($D$2,표5[#Headers],0)+2))</f>
        <v>#N/A</v>
      </c>
    </row>
    <row r="1303" spans="2:5" hidden="1" x14ac:dyDescent="0.3">
      <c r="B1303" s="56">
        <f t="shared" si="21"/>
        <v>0</v>
      </c>
      <c r="C1303" s="139">
        <f>'제품 추가'!AC1293</f>
        <v>0</v>
      </c>
      <c r="D1303" s="138" t="e">
        <f>IF($D$2="주말",INDEX(표5[#All],MATCH(C1303,표5[[#All],[잉크]],0),18)+INDEX(표5[#All],MATCH(C1303,표5[[#All],[잉크]],0),21),INDEX(표5[#All],MATCH(C1303,표5[[#All],[잉크]],0),MATCH($D$2,표5[#Headers],0)+1))</f>
        <v>#N/A</v>
      </c>
      <c r="E1303" s="138" t="e">
        <f>IF($D$2="주말",INDEX(표5[#All],MATCH(C1303,표5[[#All],[잉크]],0),19)+INDEX(표5[#All],MATCH(C1303,표5[[#All],[잉크]],0),22),INDEX(표5[#All],MATCH(C1303,표5[[#All],[잉크]],0),MATCH($D$2,표5[#Headers],0)+2))</f>
        <v>#N/A</v>
      </c>
    </row>
    <row r="1304" spans="2:5" hidden="1" x14ac:dyDescent="0.3">
      <c r="B1304" s="56">
        <f t="shared" si="21"/>
        <v>0</v>
      </c>
      <c r="C1304" s="139">
        <f>'제품 추가'!AC1294</f>
        <v>0</v>
      </c>
      <c r="D1304" s="138" t="e">
        <f>IF($D$2="주말",INDEX(표5[#All],MATCH(C1304,표5[[#All],[잉크]],0),18)+INDEX(표5[#All],MATCH(C1304,표5[[#All],[잉크]],0),21),INDEX(표5[#All],MATCH(C1304,표5[[#All],[잉크]],0),MATCH($D$2,표5[#Headers],0)+1))</f>
        <v>#N/A</v>
      </c>
      <c r="E1304" s="138" t="e">
        <f>IF($D$2="주말",INDEX(표5[#All],MATCH(C1304,표5[[#All],[잉크]],0),19)+INDEX(표5[#All],MATCH(C1304,표5[[#All],[잉크]],0),22),INDEX(표5[#All],MATCH(C1304,표5[[#All],[잉크]],0),MATCH($D$2,표5[#Headers],0)+2))</f>
        <v>#N/A</v>
      </c>
    </row>
    <row r="1305" spans="2:5" hidden="1" x14ac:dyDescent="0.3">
      <c r="B1305" s="56">
        <f t="shared" si="21"/>
        <v>0</v>
      </c>
      <c r="C1305" s="139">
        <f>'제품 추가'!AC1295</f>
        <v>0</v>
      </c>
      <c r="D1305" s="138" t="e">
        <f>IF($D$2="주말",INDEX(표5[#All],MATCH(C1305,표5[[#All],[잉크]],0),18)+INDEX(표5[#All],MATCH(C1305,표5[[#All],[잉크]],0),21),INDEX(표5[#All],MATCH(C1305,표5[[#All],[잉크]],0),MATCH($D$2,표5[#Headers],0)+1))</f>
        <v>#N/A</v>
      </c>
      <c r="E1305" s="138" t="e">
        <f>IF($D$2="주말",INDEX(표5[#All],MATCH(C1305,표5[[#All],[잉크]],0),19)+INDEX(표5[#All],MATCH(C1305,표5[[#All],[잉크]],0),22),INDEX(표5[#All],MATCH(C1305,표5[[#All],[잉크]],0),MATCH($D$2,표5[#Headers],0)+2))</f>
        <v>#N/A</v>
      </c>
    </row>
    <row r="1306" spans="2:5" hidden="1" x14ac:dyDescent="0.3">
      <c r="B1306" s="56">
        <f t="shared" si="21"/>
        <v>0</v>
      </c>
      <c r="C1306" s="139">
        <f>'제품 추가'!AC1296</f>
        <v>0</v>
      </c>
      <c r="D1306" s="138" t="e">
        <f>IF($D$2="주말",INDEX(표5[#All],MATCH(C1306,표5[[#All],[잉크]],0),18)+INDEX(표5[#All],MATCH(C1306,표5[[#All],[잉크]],0),21),INDEX(표5[#All],MATCH(C1306,표5[[#All],[잉크]],0),MATCH($D$2,표5[#Headers],0)+1))</f>
        <v>#N/A</v>
      </c>
      <c r="E1306" s="138" t="e">
        <f>IF($D$2="주말",INDEX(표5[#All],MATCH(C1306,표5[[#All],[잉크]],0),19)+INDEX(표5[#All],MATCH(C1306,표5[[#All],[잉크]],0),22),INDEX(표5[#All],MATCH(C1306,표5[[#All],[잉크]],0),MATCH($D$2,표5[#Headers],0)+2))</f>
        <v>#N/A</v>
      </c>
    </row>
    <row r="1307" spans="2:5" hidden="1" x14ac:dyDescent="0.3">
      <c r="B1307" s="56">
        <f t="shared" si="21"/>
        <v>0</v>
      </c>
      <c r="C1307" s="139">
        <f>'제품 추가'!AC1297</f>
        <v>0</v>
      </c>
      <c r="D1307" s="138" t="e">
        <f>IF($D$2="주말",INDEX(표5[#All],MATCH(C1307,표5[[#All],[잉크]],0),18)+INDEX(표5[#All],MATCH(C1307,표5[[#All],[잉크]],0),21),INDEX(표5[#All],MATCH(C1307,표5[[#All],[잉크]],0),MATCH($D$2,표5[#Headers],0)+1))</f>
        <v>#N/A</v>
      </c>
      <c r="E1307" s="138" t="e">
        <f>IF($D$2="주말",INDEX(표5[#All],MATCH(C1307,표5[[#All],[잉크]],0),19)+INDEX(표5[#All],MATCH(C1307,표5[[#All],[잉크]],0),22),INDEX(표5[#All],MATCH(C1307,표5[[#All],[잉크]],0),MATCH($D$2,표5[#Headers],0)+2))</f>
        <v>#N/A</v>
      </c>
    </row>
    <row r="1308" spans="2:5" hidden="1" x14ac:dyDescent="0.3">
      <c r="B1308" s="56">
        <f t="shared" si="21"/>
        <v>0</v>
      </c>
      <c r="C1308" s="139">
        <f>'제품 추가'!AC1298</f>
        <v>0</v>
      </c>
      <c r="D1308" s="138" t="e">
        <f>IF($D$2="주말",INDEX(표5[#All],MATCH(C1308,표5[[#All],[잉크]],0),18)+INDEX(표5[#All],MATCH(C1308,표5[[#All],[잉크]],0),21),INDEX(표5[#All],MATCH(C1308,표5[[#All],[잉크]],0),MATCH($D$2,표5[#Headers],0)+1))</f>
        <v>#N/A</v>
      </c>
      <c r="E1308" s="138" t="e">
        <f>IF($D$2="주말",INDEX(표5[#All],MATCH(C1308,표5[[#All],[잉크]],0),19)+INDEX(표5[#All],MATCH(C1308,표5[[#All],[잉크]],0),22),INDEX(표5[#All],MATCH(C1308,표5[[#All],[잉크]],0),MATCH($D$2,표5[#Headers],0)+2))</f>
        <v>#N/A</v>
      </c>
    </row>
    <row r="1309" spans="2:5" hidden="1" x14ac:dyDescent="0.3">
      <c r="B1309" s="56">
        <f t="shared" si="21"/>
        <v>0</v>
      </c>
      <c r="C1309" s="139">
        <f>'제품 추가'!AC1299</f>
        <v>0</v>
      </c>
      <c r="D1309" s="138" t="e">
        <f>IF($D$2="주말",INDEX(표5[#All],MATCH(C1309,표5[[#All],[잉크]],0),18)+INDEX(표5[#All],MATCH(C1309,표5[[#All],[잉크]],0),21),INDEX(표5[#All],MATCH(C1309,표5[[#All],[잉크]],0),MATCH($D$2,표5[#Headers],0)+1))</f>
        <v>#N/A</v>
      </c>
      <c r="E1309" s="138" t="e">
        <f>IF($D$2="주말",INDEX(표5[#All],MATCH(C1309,표5[[#All],[잉크]],0),19)+INDEX(표5[#All],MATCH(C1309,표5[[#All],[잉크]],0),22),INDEX(표5[#All],MATCH(C1309,표5[[#All],[잉크]],0),MATCH($D$2,표5[#Headers],0)+2))</f>
        <v>#N/A</v>
      </c>
    </row>
    <row r="1310" spans="2:5" hidden="1" x14ac:dyDescent="0.3">
      <c r="B1310" s="56">
        <f t="shared" si="21"/>
        <v>0</v>
      </c>
      <c r="C1310" s="139">
        <f>'제품 추가'!AC1300</f>
        <v>0</v>
      </c>
      <c r="D1310" s="138" t="e">
        <f>IF($D$2="주말",INDEX(표5[#All],MATCH(C1310,표5[[#All],[잉크]],0),18)+INDEX(표5[#All],MATCH(C1310,표5[[#All],[잉크]],0),21),INDEX(표5[#All],MATCH(C1310,표5[[#All],[잉크]],0),MATCH($D$2,표5[#Headers],0)+1))</f>
        <v>#N/A</v>
      </c>
      <c r="E1310" s="138" t="e">
        <f>IF($D$2="주말",INDEX(표5[#All],MATCH(C1310,표5[[#All],[잉크]],0),19)+INDEX(표5[#All],MATCH(C1310,표5[[#All],[잉크]],0),22),INDEX(표5[#All],MATCH(C1310,표5[[#All],[잉크]],0),MATCH($D$2,표5[#Headers],0)+2))</f>
        <v>#N/A</v>
      </c>
    </row>
    <row r="1311" spans="2:5" hidden="1" x14ac:dyDescent="0.3">
      <c r="B1311" s="56">
        <f t="shared" si="21"/>
        <v>0</v>
      </c>
      <c r="C1311" s="139">
        <f>'제품 추가'!AC1301</f>
        <v>0</v>
      </c>
      <c r="D1311" s="138" t="e">
        <f>IF($D$2="주말",INDEX(표5[#All],MATCH(C1311,표5[[#All],[잉크]],0),18)+INDEX(표5[#All],MATCH(C1311,표5[[#All],[잉크]],0),21),INDEX(표5[#All],MATCH(C1311,표5[[#All],[잉크]],0),MATCH($D$2,표5[#Headers],0)+1))</f>
        <v>#N/A</v>
      </c>
      <c r="E1311" s="138" t="e">
        <f>IF($D$2="주말",INDEX(표5[#All],MATCH(C1311,표5[[#All],[잉크]],0),19)+INDEX(표5[#All],MATCH(C1311,표5[[#All],[잉크]],0),22),INDEX(표5[#All],MATCH(C1311,표5[[#All],[잉크]],0),MATCH($D$2,표5[#Headers],0)+2))</f>
        <v>#N/A</v>
      </c>
    </row>
    <row r="1312" spans="2:5" hidden="1" x14ac:dyDescent="0.3">
      <c r="B1312" s="56">
        <f t="shared" si="21"/>
        <v>0</v>
      </c>
      <c r="C1312" s="139">
        <f>'제품 추가'!AC1302</f>
        <v>0</v>
      </c>
      <c r="D1312" s="138" t="e">
        <f>IF($D$2="주말",INDEX(표5[#All],MATCH(C1312,표5[[#All],[잉크]],0),18)+INDEX(표5[#All],MATCH(C1312,표5[[#All],[잉크]],0),21),INDEX(표5[#All],MATCH(C1312,표5[[#All],[잉크]],0),MATCH($D$2,표5[#Headers],0)+1))</f>
        <v>#N/A</v>
      </c>
      <c r="E1312" s="138" t="e">
        <f>IF($D$2="주말",INDEX(표5[#All],MATCH(C1312,표5[[#All],[잉크]],0),19)+INDEX(표5[#All],MATCH(C1312,표5[[#All],[잉크]],0),22),INDEX(표5[#All],MATCH(C1312,표5[[#All],[잉크]],0),MATCH($D$2,표5[#Headers],0)+2))</f>
        <v>#N/A</v>
      </c>
    </row>
    <row r="1313" spans="2:5" hidden="1" x14ac:dyDescent="0.3">
      <c r="B1313" s="56">
        <f t="shared" si="21"/>
        <v>0</v>
      </c>
      <c r="C1313" s="139">
        <f>'제품 추가'!AC1303</f>
        <v>0</v>
      </c>
      <c r="D1313" s="138" t="e">
        <f>IF($D$2="주말",INDEX(표5[#All],MATCH(C1313,표5[[#All],[잉크]],0),18)+INDEX(표5[#All],MATCH(C1313,표5[[#All],[잉크]],0),21),INDEX(표5[#All],MATCH(C1313,표5[[#All],[잉크]],0),MATCH($D$2,표5[#Headers],0)+1))</f>
        <v>#N/A</v>
      </c>
      <c r="E1313" s="138" t="e">
        <f>IF($D$2="주말",INDEX(표5[#All],MATCH(C1313,표5[[#All],[잉크]],0),19)+INDEX(표5[#All],MATCH(C1313,표5[[#All],[잉크]],0),22),INDEX(표5[#All],MATCH(C1313,표5[[#All],[잉크]],0),MATCH($D$2,표5[#Headers],0)+2))</f>
        <v>#N/A</v>
      </c>
    </row>
    <row r="1314" spans="2:5" hidden="1" x14ac:dyDescent="0.3">
      <c r="B1314" s="56">
        <f t="shared" si="21"/>
        <v>0</v>
      </c>
      <c r="C1314" s="139">
        <f>'제품 추가'!AC1304</f>
        <v>0</v>
      </c>
      <c r="D1314" s="138" t="e">
        <f>IF($D$2="주말",INDEX(표5[#All],MATCH(C1314,표5[[#All],[잉크]],0),18)+INDEX(표5[#All],MATCH(C1314,표5[[#All],[잉크]],0),21),INDEX(표5[#All],MATCH(C1314,표5[[#All],[잉크]],0),MATCH($D$2,표5[#Headers],0)+1))</f>
        <v>#N/A</v>
      </c>
      <c r="E1314" s="138" t="e">
        <f>IF($D$2="주말",INDEX(표5[#All],MATCH(C1314,표5[[#All],[잉크]],0),19)+INDEX(표5[#All],MATCH(C1314,표5[[#All],[잉크]],0),22),INDEX(표5[#All],MATCH(C1314,표5[[#All],[잉크]],0),MATCH($D$2,표5[#Headers],0)+2))</f>
        <v>#N/A</v>
      </c>
    </row>
    <row r="1315" spans="2:5" hidden="1" x14ac:dyDescent="0.3">
      <c r="B1315" s="56">
        <f t="shared" si="21"/>
        <v>0</v>
      </c>
      <c r="C1315" s="139">
        <f>'제품 추가'!AC1305</f>
        <v>0</v>
      </c>
      <c r="D1315" s="138" t="e">
        <f>IF($D$2="주말",INDEX(표5[#All],MATCH(C1315,표5[[#All],[잉크]],0),18)+INDEX(표5[#All],MATCH(C1315,표5[[#All],[잉크]],0),21),INDEX(표5[#All],MATCH(C1315,표5[[#All],[잉크]],0),MATCH($D$2,표5[#Headers],0)+1))</f>
        <v>#N/A</v>
      </c>
      <c r="E1315" s="138" t="e">
        <f>IF($D$2="주말",INDEX(표5[#All],MATCH(C1315,표5[[#All],[잉크]],0),19)+INDEX(표5[#All],MATCH(C1315,표5[[#All],[잉크]],0),22),INDEX(표5[#All],MATCH(C1315,표5[[#All],[잉크]],0),MATCH($D$2,표5[#Headers],0)+2))</f>
        <v>#N/A</v>
      </c>
    </row>
    <row r="1316" spans="2:5" hidden="1" x14ac:dyDescent="0.3">
      <c r="B1316" s="56">
        <f t="shared" si="21"/>
        <v>0</v>
      </c>
      <c r="C1316" s="139">
        <f>'제품 추가'!AC1306</f>
        <v>0</v>
      </c>
      <c r="D1316" s="138" t="e">
        <f>IF($D$2="주말",INDEX(표5[#All],MATCH(C1316,표5[[#All],[잉크]],0),18)+INDEX(표5[#All],MATCH(C1316,표5[[#All],[잉크]],0),21),INDEX(표5[#All],MATCH(C1316,표5[[#All],[잉크]],0),MATCH($D$2,표5[#Headers],0)+1))</f>
        <v>#N/A</v>
      </c>
      <c r="E1316" s="138" t="e">
        <f>IF($D$2="주말",INDEX(표5[#All],MATCH(C1316,표5[[#All],[잉크]],0),19)+INDEX(표5[#All],MATCH(C1316,표5[[#All],[잉크]],0),22),INDEX(표5[#All],MATCH(C1316,표5[[#All],[잉크]],0),MATCH($D$2,표5[#Headers],0)+2))</f>
        <v>#N/A</v>
      </c>
    </row>
    <row r="1317" spans="2:5" hidden="1" x14ac:dyDescent="0.3">
      <c r="B1317" s="56">
        <f t="shared" si="21"/>
        <v>0</v>
      </c>
      <c r="C1317" s="139">
        <f>'제품 추가'!AC1307</f>
        <v>0</v>
      </c>
      <c r="D1317" s="138" t="e">
        <f>IF($D$2="주말",INDEX(표5[#All],MATCH(C1317,표5[[#All],[잉크]],0),18)+INDEX(표5[#All],MATCH(C1317,표5[[#All],[잉크]],0),21),INDEX(표5[#All],MATCH(C1317,표5[[#All],[잉크]],0),MATCH($D$2,표5[#Headers],0)+1))</f>
        <v>#N/A</v>
      </c>
      <c r="E1317" s="138" t="e">
        <f>IF($D$2="주말",INDEX(표5[#All],MATCH(C1317,표5[[#All],[잉크]],0),19)+INDEX(표5[#All],MATCH(C1317,표5[[#All],[잉크]],0),22),INDEX(표5[#All],MATCH(C1317,표5[[#All],[잉크]],0),MATCH($D$2,표5[#Headers],0)+2))</f>
        <v>#N/A</v>
      </c>
    </row>
    <row r="1318" spans="2:5" hidden="1" x14ac:dyDescent="0.3">
      <c r="B1318" s="56">
        <f t="shared" si="21"/>
        <v>0</v>
      </c>
      <c r="C1318" s="139">
        <f>'제품 추가'!AC1308</f>
        <v>0</v>
      </c>
      <c r="D1318" s="138" t="e">
        <f>IF($D$2="주말",INDEX(표5[#All],MATCH(C1318,표5[[#All],[잉크]],0),18)+INDEX(표5[#All],MATCH(C1318,표5[[#All],[잉크]],0),21),INDEX(표5[#All],MATCH(C1318,표5[[#All],[잉크]],0),MATCH($D$2,표5[#Headers],0)+1))</f>
        <v>#N/A</v>
      </c>
      <c r="E1318" s="138" t="e">
        <f>IF($D$2="주말",INDEX(표5[#All],MATCH(C1318,표5[[#All],[잉크]],0),19)+INDEX(표5[#All],MATCH(C1318,표5[[#All],[잉크]],0),22),INDEX(표5[#All],MATCH(C1318,표5[[#All],[잉크]],0),MATCH($D$2,표5[#Headers],0)+2))</f>
        <v>#N/A</v>
      </c>
    </row>
    <row r="1319" spans="2:5" hidden="1" x14ac:dyDescent="0.3">
      <c r="B1319" s="56">
        <f t="shared" si="21"/>
        <v>0</v>
      </c>
      <c r="C1319" s="139">
        <f>'제품 추가'!AC1309</f>
        <v>0</v>
      </c>
      <c r="D1319" s="138" t="e">
        <f>IF($D$2="주말",INDEX(표5[#All],MATCH(C1319,표5[[#All],[잉크]],0),18)+INDEX(표5[#All],MATCH(C1319,표5[[#All],[잉크]],0),21),INDEX(표5[#All],MATCH(C1319,표5[[#All],[잉크]],0),MATCH($D$2,표5[#Headers],0)+1))</f>
        <v>#N/A</v>
      </c>
      <c r="E1319" s="138" t="e">
        <f>IF($D$2="주말",INDEX(표5[#All],MATCH(C1319,표5[[#All],[잉크]],0),19)+INDEX(표5[#All],MATCH(C1319,표5[[#All],[잉크]],0),22),INDEX(표5[#All],MATCH(C1319,표5[[#All],[잉크]],0),MATCH($D$2,표5[#Headers],0)+2))</f>
        <v>#N/A</v>
      </c>
    </row>
    <row r="1320" spans="2:5" hidden="1" x14ac:dyDescent="0.3">
      <c r="B1320" s="56">
        <f t="shared" si="21"/>
        <v>0</v>
      </c>
      <c r="C1320" s="139">
        <f>'제품 추가'!AC1310</f>
        <v>0</v>
      </c>
      <c r="D1320" s="138" t="e">
        <f>IF($D$2="주말",INDEX(표5[#All],MATCH(C1320,표5[[#All],[잉크]],0),18)+INDEX(표5[#All],MATCH(C1320,표5[[#All],[잉크]],0),21),INDEX(표5[#All],MATCH(C1320,표5[[#All],[잉크]],0),MATCH($D$2,표5[#Headers],0)+1))</f>
        <v>#N/A</v>
      </c>
      <c r="E1320" s="138" t="e">
        <f>IF($D$2="주말",INDEX(표5[#All],MATCH(C1320,표5[[#All],[잉크]],0),19)+INDEX(표5[#All],MATCH(C1320,표5[[#All],[잉크]],0),22),INDEX(표5[#All],MATCH(C1320,표5[[#All],[잉크]],0),MATCH($D$2,표5[#Headers],0)+2))</f>
        <v>#N/A</v>
      </c>
    </row>
    <row r="1321" spans="2:5" hidden="1" x14ac:dyDescent="0.3">
      <c r="B1321" s="56">
        <f t="shared" ref="B1321:B1384" si="22">IFERROR(SUM(D1321:E1321),0)</f>
        <v>0</v>
      </c>
      <c r="C1321" s="139">
        <f>'제품 추가'!AC1311</f>
        <v>0</v>
      </c>
      <c r="D1321" s="138" t="e">
        <f>IF($D$2="주말",INDEX(표5[#All],MATCH(C1321,표5[[#All],[잉크]],0),18)+INDEX(표5[#All],MATCH(C1321,표5[[#All],[잉크]],0),21),INDEX(표5[#All],MATCH(C1321,표5[[#All],[잉크]],0),MATCH($D$2,표5[#Headers],0)+1))</f>
        <v>#N/A</v>
      </c>
      <c r="E1321" s="138" t="e">
        <f>IF($D$2="주말",INDEX(표5[#All],MATCH(C1321,표5[[#All],[잉크]],0),19)+INDEX(표5[#All],MATCH(C1321,표5[[#All],[잉크]],0),22),INDEX(표5[#All],MATCH(C1321,표5[[#All],[잉크]],0),MATCH($D$2,표5[#Headers],0)+2))</f>
        <v>#N/A</v>
      </c>
    </row>
    <row r="1322" spans="2:5" hidden="1" x14ac:dyDescent="0.3">
      <c r="B1322" s="56">
        <f t="shared" si="22"/>
        <v>0</v>
      </c>
      <c r="C1322" s="139">
        <f>'제품 추가'!AC1312</f>
        <v>0</v>
      </c>
      <c r="D1322" s="138" t="e">
        <f>IF($D$2="주말",INDEX(표5[#All],MATCH(C1322,표5[[#All],[잉크]],0),18)+INDEX(표5[#All],MATCH(C1322,표5[[#All],[잉크]],0),21),INDEX(표5[#All],MATCH(C1322,표5[[#All],[잉크]],0),MATCH($D$2,표5[#Headers],0)+1))</f>
        <v>#N/A</v>
      </c>
      <c r="E1322" s="138" t="e">
        <f>IF($D$2="주말",INDEX(표5[#All],MATCH(C1322,표5[[#All],[잉크]],0),19)+INDEX(표5[#All],MATCH(C1322,표5[[#All],[잉크]],0),22),INDEX(표5[#All],MATCH(C1322,표5[[#All],[잉크]],0),MATCH($D$2,표5[#Headers],0)+2))</f>
        <v>#N/A</v>
      </c>
    </row>
    <row r="1323" spans="2:5" hidden="1" x14ac:dyDescent="0.3">
      <c r="B1323" s="56">
        <f t="shared" si="22"/>
        <v>0</v>
      </c>
      <c r="C1323" s="139">
        <f>'제품 추가'!AC1313</f>
        <v>0</v>
      </c>
      <c r="D1323" s="138" t="e">
        <f>IF($D$2="주말",INDEX(표5[#All],MATCH(C1323,표5[[#All],[잉크]],0),18)+INDEX(표5[#All],MATCH(C1323,표5[[#All],[잉크]],0),21),INDEX(표5[#All],MATCH(C1323,표5[[#All],[잉크]],0),MATCH($D$2,표5[#Headers],0)+1))</f>
        <v>#N/A</v>
      </c>
      <c r="E1323" s="138" t="e">
        <f>IF($D$2="주말",INDEX(표5[#All],MATCH(C1323,표5[[#All],[잉크]],0),19)+INDEX(표5[#All],MATCH(C1323,표5[[#All],[잉크]],0),22),INDEX(표5[#All],MATCH(C1323,표5[[#All],[잉크]],0),MATCH($D$2,표5[#Headers],0)+2))</f>
        <v>#N/A</v>
      </c>
    </row>
    <row r="1324" spans="2:5" hidden="1" x14ac:dyDescent="0.3">
      <c r="B1324" s="56">
        <f t="shared" si="22"/>
        <v>0</v>
      </c>
      <c r="C1324" s="139">
        <f>'제품 추가'!AC1314</f>
        <v>0</v>
      </c>
      <c r="D1324" s="138" t="e">
        <f>IF($D$2="주말",INDEX(표5[#All],MATCH(C1324,표5[[#All],[잉크]],0),18)+INDEX(표5[#All],MATCH(C1324,표5[[#All],[잉크]],0),21),INDEX(표5[#All],MATCH(C1324,표5[[#All],[잉크]],0),MATCH($D$2,표5[#Headers],0)+1))</f>
        <v>#N/A</v>
      </c>
      <c r="E1324" s="138" t="e">
        <f>IF($D$2="주말",INDEX(표5[#All],MATCH(C1324,표5[[#All],[잉크]],0),19)+INDEX(표5[#All],MATCH(C1324,표5[[#All],[잉크]],0),22),INDEX(표5[#All],MATCH(C1324,표5[[#All],[잉크]],0),MATCH($D$2,표5[#Headers],0)+2))</f>
        <v>#N/A</v>
      </c>
    </row>
    <row r="1325" spans="2:5" hidden="1" x14ac:dyDescent="0.3">
      <c r="B1325" s="56">
        <f t="shared" si="22"/>
        <v>0</v>
      </c>
      <c r="C1325" s="139">
        <f>'제품 추가'!AC1315</f>
        <v>0</v>
      </c>
      <c r="D1325" s="138" t="e">
        <f>IF($D$2="주말",INDEX(표5[#All],MATCH(C1325,표5[[#All],[잉크]],0),18)+INDEX(표5[#All],MATCH(C1325,표5[[#All],[잉크]],0),21),INDEX(표5[#All],MATCH(C1325,표5[[#All],[잉크]],0),MATCH($D$2,표5[#Headers],0)+1))</f>
        <v>#N/A</v>
      </c>
      <c r="E1325" s="138" t="e">
        <f>IF($D$2="주말",INDEX(표5[#All],MATCH(C1325,표5[[#All],[잉크]],0),19)+INDEX(표5[#All],MATCH(C1325,표5[[#All],[잉크]],0),22),INDEX(표5[#All],MATCH(C1325,표5[[#All],[잉크]],0),MATCH($D$2,표5[#Headers],0)+2))</f>
        <v>#N/A</v>
      </c>
    </row>
    <row r="1326" spans="2:5" hidden="1" x14ac:dyDescent="0.3">
      <c r="B1326" s="56">
        <f t="shared" si="22"/>
        <v>0</v>
      </c>
      <c r="C1326" s="139">
        <f>'제품 추가'!AC1316</f>
        <v>0</v>
      </c>
      <c r="D1326" s="138" t="e">
        <f>IF($D$2="주말",INDEX(표5[#All],MATCH(C1326,표5[[#All],[잉크]],0),18)+INDEX(표5[#All],MATCH(C1326,표5[[#All],[잉크]],0),21),INDEX(표5[#All],MATCH(C1326,표5[[#All],[잉크]],0),MATCH($D$2,표5[#Headers],0)+1))</f>
        <v>#N/A</v>
      </c>
      <c r="E1326" s="138" t="e">
        <f>IF($D$2="주말",INDEX(표5[#All],MATCH(C1326,표5[[#All],[잉크]],0),19)+INDEX(표5[#All],MATCH(C1326,표5[[#All],[잉크]],0),22),INDEX(표5[#All],MATCH(C1326,표5[[#All],[잉크]],0),MATCH($D$2,표5[#Headers],0)+2))</f>
        <v>#N/A</v>
      </c>
    </row>
    <row r="1327" spans="2:5" hidden="1" x14ac:dyDescent="0.3">
      <c r="B1327" s="56">
        <f t="shared" si="22"/>
        <v>0</v>
      </c>
      <c r="C1327" s="139">
        <f>'제품 추가'!AC1317</f>
        <v>0</v>
      </c>
      <c r="D1327" s="138" t="e">
        <f>IF($D$2="주말",INDEX(표5[#All],MATCH(C1327,표5[[#All],[잉크]],0),18)+INDEX(표5[#All],MATCH(C1327,표5[[#All],[잉크]],0),21),INDEX(표5[#All],MATCH(C1327,표5[[#All],[잉크]],0),MATCH($D$2,표5[#Headers],0)+1))</f>
        <v>#N/A</v>
      </c>
      <c r="E1327" s="138" t="e">
        <f>IF($D$2="주말",INDEX(표5[#All],MATCH(C1327,표5[[#All],[잉크]],0),19)+INDEX(표5[#All],MATCH(C1327,표5[[#All],[잉크]],0),22),INDEX(표5[#All],MATCH(C1327,표5[[#All],[잉크]],0),MATCH($D$2,표5[#Headers],0)+2))</f>
        <v>#N/A</v>
      </c>
    </row>
    <row r="1328" spans="2:5" hidden="1" x14ac:dyDescent="0.3">
      <c r="B1328" s="56">
        <f t="shared" si="22"/>
        <v>0</v>
      </c>
      <c r="C1328" s="139">
        <f>'제품 추가'!AC1318</f>
        <v>0</v>
      </c>
      <c r="D1328" s="138" t="e">
        <f>IF($D$2="주말",INDEX(표5[#All],MATCH(C1328,표5[[#All],[잉크]],0),18)+INDEX(표5[#All],MATCH(C1328,표5[[#All],[잉크]],0),21),INDEX(표5[#All],MATCH(C1328,표5[[#All],[잉크]],0),MATCH($D$2,표5[#Headers],0)+1))</f>
        <v>#N/A</v>
      </c>
      <c r="E1328" s="138" t="e">
        <f>IF($D$2="주말",INDEX(표5[#All],MATCH(C1328,표5[[#All],[잉크]],0),19)+INDEX(표5[#All],MATCH(C1328,표5[[#All],[잉크]],0),22),INDEX(표5[#All],MATCH(C1328,표5[[#All],[잉크]],0),MATCH($D$2,표5[#Headers],0)+2))</f>
        <v>#N/A</v>
      </c>
    </row>
    <row r="1329" spans="2:5" hidden="1" x14ac:dyDescent="0.3">
      <c r="B1329" s="56">
        <f t="shared" si="22"/>
        <v>0</v>
      </c>
      <c r="C1329" s="139">
        <f>'제품 추가'!AC1319</f>
        <v>0</v>
      </c>
      <c r="D1329" s="138" t="e">
        <f>IF($D$2="주말",INDEX(표5[#All],MATCH(C1329,표5[[#All],[잉크]],0),18)+INDEX(표5[#All],MATCH(C1329,표5[[#All],[잉크]],0),21),INDEX(표5[#All],MATCH(C1329,표5[[#All],[잉크]],0),MATCH($D$2,표5[#Headers],0)+1))</f>
        <v>#N/A</v>
      </c>
      <c r="E1329" s="138" t="e">
        <f>IF($D$2="주말",INDEX(표5[#All],MATCH(C1329,표5[[#All],[잉크]],0),19)+INDEX(표5[#All],MATCH(C1329,표5[[#All],[잉크]],0),22),INDEX(표5[#All],MATCH(C1329,표5[[#All],[잉크]],0),MATCH($D$2,표5[#Headers],0)+2))</f>
        <v>#N/A</v>
      </c>
    </row>
    <row r="1330" spans="2:5" hidden="1" x14ac:dyDescent="0.3">
      <c r="B1330" s="56">
        <f t="shared" si="22"/>
        <v>0</v>
      </c>
      <c r="C1330" s="139">
        <f>'제품 추가'!AC1320</f>
        <v>0</v>
      </c>
      <c r="D1330" s="138" t="e">
        <f>IF($D$2="주말",INDEX(표5[#All],MATCH(C1330,표5[[#All],[잉크]],0),18)+INDEX(표5[#All],MATCH(C1330,표5[[#All],[잉크]],0),21),INDEX(표5[#All],MATCH(C1330,표5[[#All],[잉크]],0),MATCH($D$2,표5[#Headers],0)+1))</f>
        <v>#N/A</v>
      </c>
      <c r="E1330" s="138" t="e">
        <f>IF($D$2="주말",INDEX(표5[#All],MATCH(C1330,표5[[#All],[잉크]],0),19)+INDEX(표5[#All],MATCH(C1330,표5[[#All],[잉크]],0),22),INDEX(표5[#All],MATCH(C1330,표5[[#All],[잉크]],0),MATCH($D$2,표5[#Headers],0)+2))</f>
        <v>#N/A</v>
      </c>
    </row>
    <row r="1331" spans="2:5" hidden="1" x14ac:dyDescent="0.3">
      <c r="B1331" s="56">
        <f t="shared" si="22"/>
        <v>0</v>
      </c>
      <c r="C1331" s="139">
        <f>'제품 추가'!AC1321</f>
        <v>0</v>
      </c>
      <c r="D1331" s="138" t="e">
        <f>IF($D$2="주말",INDEX(표5[#All],MATCH(C1331,표5[[#All],[잉크]],0),18)+INDEX(표5[#All],MATCH(C1331,표5[[#All],[잉크]],0),21),INDEX(표5[#All],MATCH(C1331,표5[[#All],[잉크]],0),MATCH($D$2,표5[#Headers],0)+1))</f>
        <v>#N/A</v>
      </c>
      <c r="E1331" s="138" t="e">
        <f>IF($D$2="주말",INDEX(표5[#All],MATCH(C1331,표5[[#All],[잉크]],0),19)+INDEX(표5[#All],MATCH(C1331,표5[[#All],[잉크]],0),22),INDEX(표5[#All],MATCH(C1331,표5[[#All],[잉크]],0),MATCH($D$2,표5[#Headers],0)+2))</f>
        <v>#N/A</v>
      </c>
    </row>
    <row r="1332" spans="2:5" hidden="1" x14ac:dyDescent="0.3">
      <c r="B1332" s="56">
        <f t="shared" si="22"/>
        <v>0</v>
      </c>
      <c r="C1332" s="139">
        <f>'제품 추가'!AC1322</f>
        <v>0</v>
      </c>
      <c r="D1332" s="138" t="e">
        <f>IF($D$2="주말",INDEX(표5[#All],MATCH(C1332,표5[[#All],[잉크]],0),18)+INDEX(표5[#All],MATCH(C1332,표5[[#All],[잉크]],0),21),INDEX(표5[#All],MATCH(C1332,표5[[#All],[잉크]],0),MATCH($D$2,표5[#Headers],0)+1))</f>
        <v>#N/A</v>
      </c>
      <c r="E1332" s="138" t="e">
        <f>IF($D$2="주말",INDEX(표5[#All],MATCH(C1332,표5[[#All],[잉크]],0),19)+INDEX(표5[#All],MATCH(C1332,표5[[#All],[잉크]],0),22),INDEX(표5[#All],MATCH(C1332,표5[[#All],[잉크]],0),MATCH($D$2,표5[#Headers],0)+2))</f>
        <v>#N/A</v>
      </c>
    </row>
    <row r="1333" spans="2:5" hidden="1" x14ac:dyDescent="0.3">
      <c r="B1333" s="56">
        <f t="shared" si="22"/>
        <v>0</v>
      </c>
      <c r="C1333" s="139">
        <f>'제품 추가'!AC1323</f>
        <v>0</v>
      </c>
      <c r="D1333" s="138" t="e">
        <f>IF($D$2="주말",INDEX(표5[#All],MATCH(C1333,표5[[#All],[잉크]],0),18)+INDEX(표5[#All],MATCH(C1333,표5[[#All],[잉크]],0),21),INDEX(표5[#All],MATCH(C1333,표5[[#All],[잉크]],0),MATCH($D$2,표5[#Headers],0)+1))</f>
        <v>#N/A</v>
      </c>
      <c r="E1333" s="138" t="e">
        <f>IF($D$2="주말",INDEX(표5[#All],MATCH(C1333,표5[[#All],[잉크]],0),19)+INDEX(표5[#All],MATCH(C1333,표5[[#All],[잉크]],0),22),INDEX(표5[#All],MATCH(C1333,표5[[#All],[잉크]],0),MATCH($D$2,표5[#Headers],0)+2))</f>
        <v>#N/A</v>
      </c>
    </row>
    <row r="1334" spans="2:5" hidden="1" x14ac:dyDescent="0.3">
      <c r="B1334" s="56">
        <f t="shared" si="22"/>
        <v>0</v>
      </c>
      <c r="C1334" s="139">
        <f>'제품 추가'!AC1324</f>
        <v>0</v>
      </c>
      <c r="D1334" s="138" t="e">
        <f>IF($D$2="주말",INDEX(표5[#All],MATCH(C1334,표5[[#All],[잉크]],0),18)+INDEX(표5[#All],MATCH(C1334,표5[[#All],[잉크]],0),21),INDEX(표5[#All],MATCH(C1334,표5[[#All],[잉크]],0),MATCH($D$2,표5[#Headers],0)+1))</f>
        <v>#N/A</v>
      </c>
      <c r="E1334" s="138" t="e">
        <f>IF($D$2="주말",INDEX(표5[#All],MATCH(C1334,표5[[#All],[잉크]],0),19)+INDEX(표5[#All],MATCH(C1334,표5[[#All],[잉크]],0),22),INDEX(표5[#All],MATCH(C1334,표5[[#All],[잉크]],0),MATCH($D$2,표5[#Headers],0)+2))</f>
        <v>#N/A</v>
      </c>
    </row>
    <row r="1335" spans="2:5" hidden="1" x14ac:dyDescent="0.3">
      <c r="B1335" s="56">
        <f t="shared" si="22"/>
        <v>0</v>
      </c>
      <c r="C1335" s="139">
        <f>'제품 추가'!AC1325</f>
        <v>0</v>
      </c>
      <c r="D1335" s="138" t="e">
        <f>IF($D$2="주말",INDEX(표5[#All],MATCH(C1335,표5[[#All],[잉크]],0),18)+INDEX(표5[#All],MATCH(C1335,표5[[#All],[잉크]],0),21),INDEX(표5[#All],MATCH(C1335,표5[[#All],[잉크]],0),MATCH($D$2,표5[#Headers],0)+1))</f>
        <v>#N/A</v>
      </c>
      <c r="E1335" s="138" t="e">
        <f>IF($D$2="주말",INDEX(표5[#All],MATCH(C1335,표5[[#All],[잉크]],0),19)+INDEX(표5[#All],MATCH(C1335,표5[[#All],[잉크]],0),22),INDEX(표5[#All],MATCH(C1335,표5[[#All],[잉크]],0),MATCH($D$2,표5[#Headers],0)+2))</f>
        <v>#N/A</v>
      </c>
    </row>
    <row r="1336" spans="2:5" hidden="1" x14ac:dyDescent="0.3">
      <c r="B1336" s="56">
        <f t="shared" si="22"/>
        <v>0</v>
      </c>
      <c r="C1336" s="139">
        <f>'제품 추가'!AC1326</f>
        <v>0</v>
      </c>
      <c r="D1336" s="138" t="e">
        <f>IF($D$2="주말",INDEX(표5[#All],MATCH(C1336,표5[[#All],[잉크]],0),18)+INDEX(표5[#All],MATCH(C1336,표5[[#All],[잉크]],0),21),INDEX(표5[#All],MATCH(C1336,표5[[#All],[잉크]],0),MATCH($D$2,표5[#Headers],0)+1))</f>
        <v>#N/A</v>
      </c>
      <c r="E1336" s="138" t="e">
        <f>IF($D$2="주말",INDEX(표5[#All],MATCH(C1336,표5[[#All],[잉크]],0),19)+INDEX(표5[#All],MATCH(C1336,표5[[#All],[잉크]],0),22),INDEX(표5[#All],MATCH(C1336,표5[[#All],[잉크]],0),MATCH($D$2,표5[#Headers],0)+2))</f>
        <v>#N/A</v>
      </c>
    </row>
    <row r="1337" spans="2:5" hidden="1" x14ac:dyDescent="0.3">
      <c r="B1337" s="56">
        <f t="shared" si="22"/>
        <v>0</v>
      </c>
      <c r="C1337" s="139">
        <f>'제품 추가'!AC1327</f>
        <v>0</v>
      </c>
      <c r="D1337" s="138" t="e">
        <f>IF($D$2="주말",INDEX(표5[#All],MATCH(C1337,표5[[#All],[잉크]],0),18)+INDEX(표5[#All],MATCH(C1337,표5[[#All],[잉크]],0),21),INDEX(표5[#All],MATCH(C1337,표5[[#All],[잉크]],0),MATCH($D$2,표5[#Headers],0)+1))</f>
        <v>#N/A</v>
      </c>
      <c r="E1337" s="138" t="e">
        <f>IF($D$2="주말",INDEX(표5[#All],MATCH(C1337,표5[[#All],[잉크]],0),19)+INDEX(표5[#All],MATCH(C1337,표5[[#All],[잉크]],0),22),INDEX(표5[#All],MATCH(C1337,표5[[#All],[잉크]],0),MATCH($D$2,표5[#Headers],0)+2))</f>
        <v>#N/A</v>
      </c>
    </row>
    <row r="1338" spans="2:5" hidden="1" x14ac:dyDescent="0.3">
      <c r="B1338" s="56">
        <f t="shared" si="22"/>
        <v>0</v>
      </c>
      <c r="C1338" s="139">
        <f>'제품 추가'!AC1328</f>
        <v>0</v>
      </c>
      <c r="D1338" s="138" t="e">
        <f>IF($D$2="주말",INDEX(표5[#All],MATCH(C1338,표5[[#All],[잉크]],0),18)+INDEX(표5[#All],MATCH(C1338,표5[[#All],[잉크]],0),21),INDEX(표5[#All],MATCH(C1338,표5[[#All],[잉크]],0),MATCH($D$2,표5[#Headers],0)+1))</f>
        <v>#N/A</v>
      </c>
      <c r="E1338" s="138" t="e">
        <f>IF($D$2="주말",INDEX(표5[#All],MATCH(C1338,표5[[#All],[잉크]],0),19)+INDEX(표5[#All],MATCH(C1338,표5[[#All],[잉크]],0),22),INDEX(표5[#All],MATCH(C1338,표5[[#All],[잉크]],0),MATCH($D$2,표5[#Headers],0)+2))</f>
        <v>#N/A</v>
      </c>
    </row>
    <row r="1339" spans="2:5" hidden="1" x14ac:dyDescent="0.3">
      <c r="B1339" s="56">
        <f t="shared" si="22"/>
        <v>0</v>
      </c>
      <c r="C1339" s="139">
        <f>'제품 추가'!AC1329</f>
        <v>0</v>
      </c>
      <c r="D1339" s="138" t="e">
        <f>IF($D$2="주말",INDEX(표5[#All],MATCH(C1339,표5[[#All],[잉크]],0),18)+INDEX(표5[#All],MATCH(C1339,표5[[#All],[잉크]],0),21),INDEX(표5[#All],MATCH(C1339,표5[[#All],[잉크]],0),MATCH($D$2,표5[#Headers],0)+1))</f>
        <v>#N/A</v>
      </c>
      <c r="E1339" s="138" t="e">
        <f>IF($D$2="주말",INDEX(표5[#All],MATCH(C1339,표5[[#All],[잉크]],0),19)+INDEX(표5[#All],MATCH(C1339,표5[[#All],[잉크]],0),22),INDEX(표5[#All],MATCH(C1339,표5[[#All],[잉크]],0),MATCH($D$2,표5[#Headers],0)+2))</f>
        <v>#N/A</v>
      </c>
    </row>
    <row r="1340" spans="2:5" hidden="1" x14ac:dyDescent="0.3">
      <c r="B1340" s="56">
        <f t="shared" si="22"/>
        <v>0</v>
      </c>
      <c r="C1340" s="139">
        <f>'제품 추가'!AC1330</f>
        <v>0</v>
      </c>
      <c r="D1340" s="138" t="e">
        <f>IF($D$2="주말",INDEX(표5[#All],MATCH(C1340,표5[[#All],[잉크]],0),18)+INDEX(표5[#All],MATCH(C1340,표5[[#All],[잉크]],0),21),INDEX(표5[#All],MATCH(C1340,표5[[#All],[잉크]],0),MATCH($D$2,표5[#Headers],0)+1))</f>
        <v>#N/A</v>
      </c>
      <c r="E1340" s="138" t="e">
        <f>IF($D$2="주말",INDEX(표5[#All],MATCH(C1340,표5[[#All],[잉크]],0),19)+INDEX(표5[#All],MATCH(C1340,표5[[#All],[잉크]],0),22),INDEX(표5[#All],MATCH(C1340,표5[[#All],[잉크]],0),MATCH($D$2,표5[#Headers],0)+2))</f>
        <v>#N/A</v>
      </c>
    </row>
    <row r="1341" spans="2:5" hidden="1" x14ac:dyDescent="0.3">
      <c r="B1341" s="56">
        <f t="shared" si="22"/>
        <v>0</v>
      </c>
      <c r="C1341" s="139">
        <f>'제품 추가'!AC1331</f>
        <v>0</v>
      </c>
      <c r="D1341" s="138" t="e">
        <f>IF($D$2="주말",INDEX(표5[#All],MATCH(C1341,표5[[#All],[잉크]],0),18)+INDEX(표5[#All],MATCH(C1341,표5[[#All],[잉크]],0),21),INDEX(표5[#All],MATCH(C1341,표5[[#All],[잉크]],0),MATCH($D$2,표5[#Headers],0)+1))</f>
        <v>#N/A</v>
      </c>
      <c r="E1341" s="138" t="e">
        <f>IF($D$2="주말",INDEX(표5[#All],MATCH(C1341,표5[[#All],[잉크]],0),19)+INDEX(표5[#All],MATCH(C1341,표5[[#All],[잉크]],0),22),INDEX(표5[#All],MATCH(C1341,표5[[#All],[잉크]],0),MATCH($D$2,표5[#Headers],0)+2))</f>
        <v>#N/A</v>
      </c>
    </row>
    <row r="1342" spans="2:5" hidden="1" x14ac:dyDescent="0.3">
      <c r="B1342" s="56">
        <f t="shared" si="22"/>
        <v>0</v>
      </c>
      <c r="C1342" s="139">
        <f>'제품 추가'!AC1332</f>
        <v>0</v>
      </c>
      <c r="D1342" s="138" t="e">
        <f>IF($D$2="주말",INDEX(표5[#All],MATCH(C1342,표5[[#All],[잉크]],0),18)+INDEX(표5[#All],MATCH(C1342,표5[[#All],[잉크]],0),21),INDEX(표5[#All],MATCH(C1342,표5[[#All],[잉크]],0),MATCH($D$2,표5[#Headers],0)+1))</f>
        <v>#N/A</v>
      </c>
      <c r="E1342" s="138" t="e">
        <f>IF($D$2="주말",INDEX(표5[#All],MATCH(C1342,표5[[#All],[잉크]],0),19)+INDEX(표5[#All],MATCH(C1342,표5[[#All],[잉크]],0),22),INDEX(표5[#All],MATCH(C1342,표5[[#All],[잉크]],0),MATCH($D$2,표5[#Headers],0)+2))</f>
        <v>#N/A</v>
      </c>
    </row>
    <row r="1343" spans="2:5" hidden="1" x14ac:dyDescent="0.3">
      <c r="B1343" s="56">
        <f t="shared" si="22"/>
        <v>0</v>
      </c>
      <c r="C1343" s="139">
        <f>'제품 추가'!AC1333</f>
        <v>0</v>
      </c>
      <c r="D1343" s="138" t="e">
        <f>IF($D$2="주말",INDEX(표5[#All],MATCH(C1343,표5[[#All],[잉크]],0),18)+INDEX(표5[#All],MATCH(C1343,표5[[#All],[잉크]],0),21),INDEX(표5[#All],MATCH(C1343,표5[[#All],[잉크]],0),MATCH($D$2,표5[#Headers],0)+1))</f>
        <v>#N/A</v>
      </c>
      <c r="E1343" s="138" t="e">
        <f>IF($D$2="주말",INDEX(표5[#All],MATCH(C1343,표5[[#All],[잉크]],0),19)+INDEX(표5[#All],MATCH(C1343,표5[[#All],[잉크]],0),22),INDEX(표5[#All],MATCH(C1343,표5[[#All],[잉크]],0),MATCH($D$2,표5[#Headers],0)+2))</f>
        <v>#N/A</v>
      </c>
    </row>
    <row r="1344" spans="2:5" hidden="1" x14ac:dyDescent="0.3">
      <c r="B1344" s="56">
        <f t="shared" si="22"/>
        <v>0</v>
      </c>
      <c r="C1344" s="139">
        <f>'제품 추가'!AC1334</f>
        <v>0</v>
      </c>
      <c r="D1344" s="138" t="e">
        <f>IF($D$2="주말",INDEX(표5[#All],MATCH(C1344,표5[[#All],[잉크]],0),18)+INDEX(표5[#All],MATCH(C1344,표5[[#All],[잉크]],0),21),INDEX(표5[#All],MATCH(C1344,표5[[#All],[잉크]],0),MATCH($D$2,표5[#Headers],0)+1))</f>
        <v>#N/A</v>
      </c>
      <c r="E1344" s="138" t="e">
        <f>IF($D$2="주말",INDEX(표5[#All],MATCH(C1344,표5[[#All],[잉크]],0),19)+INDEX(표5[#All],MATCH(C1344,표5[[#All],[잉크]],0),22),INDEX(표5[#All],MATCH(C1344,표5[[#All],[잉크]],0),MATCH($D$2,표5[#Headers],0)+2))</f>
        <v>#N/A</v>
      </c>
    </row>
    <row r="1345" spans="2:5" hidden="1" x14ac:dyDescent="0.3">
      <c r="B1345" s="56">
        <f t="shared" si="22"/>
        <v>0</v>
      </c>
      <c r="C1345" s="139">
        <f>'제품 추가'!AC1335</f>
        <v>0</v>
      </c>
      <c r="D1345" s="138" t="e">
        <f>IF($D$2="주말",INDEX(표5[#All],MATCH(C1345,표5[[#All],[잉크]],0),18)+INDEX(표5[#All],MATCH(C1345,표5[[#All],[잉크]],0),21),INDEX(표5[#All],MATCH(C1345,표5[[#All],[잉크]],0),MATCH($D$2,표5[#Headers],0)+1))</f>
        <v>#N/A</v>
      </c>
      <c r="E1345" s="138" t="e">
        <f>IF($D$2="주말",INDEX(표5[#All],MATCH(C1345,표5[[#All],[잉크]],0),19)+INDEX(표5[#All],MATCH(C1345,표5[[#All],[잉크]],0),22),INDEX(표5[#All],MATCH(C1345,표5[[#All],[잉크]],0),MATCH($D$2,표5[#Headers],0)+2))</f>
        <v>#N/A</v>
      </c>
    </row>
    <row r="1346" spans="2:5" hidden="1" x14ac:dyDescent="0.3">
      <c r="B1346" s="56">
        <f t="shared" si="22"/>
        <v>0</v>
      </c>
      <c r="C1346" s="139">
        <f>'제품 추가'!AC1336</f>
        <v>0</v>
      </c>
      <c r="D1346" s="138" t="e">
        <f>IF($D$2="주말",INDEX(표5[#All],MATCH(C1346,표5[[#All],[잉크]],0),18)+INDEX(표5[#All],MATCH(C1346,표5[[#All],[잉크]],0),21),INDEX(표5[#All],MATCH(C1346,표5[[#All],[잉크]],0),MATCH($D$2,표5[#Headers],0)+1))</f>
        <v>#N/A</v>
      </c>
      <c r="E1346" s="138" t="e">
        <f>IF($D$2="주말",INDEX(표5[#All],MATCH(C1346,표5[[#All],[잉크]],0),19)+INDEX(표5[#All],MATCH(C1346,표5[[#All],[잉크]],0),22),INDEX(표5[#All],MATCH(C1346,표5[[#All],[잉크]],0),MATCH($D$2,표5[#Headers],0)+2))</f>
        <v>#N/A</v>
      </c>
    </row>
    <row r="1347" spans="2:5" hidden="1" x14ac:dyDescent="0.3">
      <c r="B1347" s="56">
        <f t="shared" si="22"/>
        <v>0</v>
      </c>
      <c r="C1347" s="139">
        <f>'제품 추가'!AC1337</f>
        <v>0</v>
      </c>
      <c r="D1347" s="138" t="e">
        <f>IF($D$2="주말",INDEX(표5[#All],MATCH(C1347,표5[[#All],[잉크]],0),18)+INDEX(표5[#All],MATCH(C1347,표5[[#All],[잉크]],0),21),INDEX(표5[#All],MATCH(C1347,표5[[#All],[잉크]],0),MATCH($D$2,표5[#Headers],0)+1))</f>
        <v>#N/A</v>
      </c>
      <c r="E1347" s="138" t="e">
        <f>IF($D$2="주말",INDEX(표5[#All],MATCH(C1347,표5[[#All],[잉크]],0),19)+INDEX(표5[#All],MATCH(C1347,표5[[#All],[잉크]],0),22),INDEX(표5[#All],MATCH(C1347,표5[[#All],[잉크]],0),MATCH($D$2,표5[#Headers],0)+2))</f>
        <v>#N/A</v>
      </c>
    </row>
    <row r="1348" spans="2:5" hidden="1" x14ac:dyDescent="0.3">
      <c r="B1348" s="56">
        <f t="shared" si="22"/>
        <v>0</v>
      </c>
      <c r="C1348" s="139">
        <f>'제품 추가'!AC1338</f>
        <v>0</v>
      </c>
      <c r="D1348" s="138" t="e">
        <f>IF($D$2="주말",INDEX(표5[#All],MATCH(C1348,표5[[#All],[잉크]],0),18)+INDEX(표5[#All],MATCH(C1348,표5[[#All],[잉크]],0),21),INDEX(표5[#All],MATCH(C1348,표5[[#All],[잉크]],0),MATCH($D$2,표5[#Headers],0)+1))</f>
        <v>#N/A</v>
      </c>
      <c r="E1348" s="138" t="e">
        <f>IF($D$2="주말",INDEX(표5[#All],MATCH(C1348,표5[[#All],[잉크]],0),19)+INDEX(표5[#All],MATCH(C1348,표5[[#All],[잉크]],0),22),INDEX(표5[#All],MATCH(C1348,표5[[#All],[잉크]],0),MATCH($D$2,표5[#Headers],0)+2))</f>
        <v>#N/A</v>
      </c>
    </row>
    <row r="1349" spans="2:5" hidden="1" x14ac:dyDescent="0.3">
      <c r="B1349" s="56">
        <f t="shared" si="22"/>
        <v>0</v>
      </c>
      <c r="C1349" s="139">
        <f>'제품 추가'!AC1339</f>
        <v>0</v>
      </c>
      <c r="D1349" s="138" t="e">
        <f>IF($D$2="주말",INDEX(표5[#All],MATCH(C1349,표5[[#All],[잉크]],0),18)+INDEX(표5[#All],MATCH(C1349,표5[[#All],[잉크]],0),21),INDEX(표5[#All],MATCH(C1349,표5[[#All],[잉크]],0),MATCH($D$2,표5[#Headers],0)+1))</f>
        <v>#N/A</v>
      </c>
      <c r="E1349" s="138" t="e">
        <f>IF($D$2="주말",INDEX(표5[#All],MATCH(C1349,표5[[#All],[잉크]],0),19)+INDEX(표5[#All],MATCH(C1349,표5[[#All],[잉크]],0),22),INDEX(표5[#All],MATCH(C1349,표5[[#All],[잉크]],0),MATCH($D$2,표5[#Headers],0)+2))</f>
        <v>#N/A</v>
      </c>
    </row>
    <row r="1350" spans="2:5" hidden="1" x14ac:dyDescent="0.3">
      <c r="B1350" s="56">
        <f t="shared" si="22"/>
        <v>0</v>
      </c>
      <c r="C1350" s="139">
        <f>'제품 추가'!AC1340</f>
        <v>0</v>
      </c>
      <c r="D1350" s="138" t="e">
        <f>IF($D$2="주말",INDEX(표5[#All],MATCH(C1350,표5[[#All],[잉크]],0),18)+INDEX(표5[#All],MATCH(C1350,표5[[#All],[잉크]],0),21),INDEX(표5[#All],MATCH(C1350,표5[[#All],[잉크]],0),MATCH($D$2,표5[#Headers],0)+1))</f>
        <v>#N/A</v>
      </c>
      <c r="E1350" s="138" t="e">
        <f>IF($D$2="주말",INDEX(표5[#All],MATCH(C1350,표5[[#All],[잉크]],0),19)+INDEX(표5[#All],MATCH(C1350,표5[[#All],[잉크]],0),22),INDEX(표5[#All],MATCH(C1350,표5[[#All],[잉크]],0),MATCH($D$2,표5[#Headers],0)+2))</f>
        <v>#N/A</v>
      </c>
    </row>
    <row r="1351" spans="2:5" hidden="1" x14ac:dyDescent="0.3">
      <c r="B1351" s="56">
        <f t="shared" si="22"/>
        <v>0</v>
      </c>
      <c r="C1351" s="139">
        <f>'제품 추가'!AC1341</f>
        <v>0</v>
      </c>
      <c r="D1351" s="138" t="e">
        <f>IF($D$2="주말",INDEX(표5[#All],MATCH(C1351,표5[[#All],[잉크]],0),18)+INDEX(표5[#All],MATCH(C1351,표5[[#All],[잉크]],0),21),INDEX(표5[#All],MATCH(C1351,표5[[#All],[잉크]],0),MATCH($D$2,표5[#Headers],0)+1))</f>
        <v>#N/A</v>
      </c>
      <c r="E1351" s="138" t="e">
        <f>IF($D$2="주말",INDEX(표5[#All],MATCH(C1351,표5[[#All],[잉크]],0),19)+INDEX(표5[#All],MATCH(C1351,표5[[#All],[잉크]],0),22),INDEX(표5[#All],MATCH(C1351,표5[[#All],[잉크]],0),MATCH($D$2,표5[#Headers],0)+2))</f>
        <v>#N/A</v>
      </c>
    </row>
    <row r="1352" spans="2:5" hidden="1" x14ac:dyDescent="0.3">
      <c r="B1352" s="56">
        <f t="shared" si="22"/>
        <v>0</v>
      </c>
      <c r="C1352" s="139">
        <f>'제품 추가'!AC1342</f>
        <v>0</v>
      </c>
      <c r="D1352" s="138" t="e">
        <f>IF($D$2="주말",INDEX(표5[#All],MATCH(C1352,표5[[#All],[잉크]],0),18)+INDEX(표5[#All],MATCH(C1352,표5[[#All],[잉크]],0),21),INDEX(표5[#All],MATCH(C1352,표5[[#All],[잉크]],0),MATCH($D$2,표5[#Headers],0)+1))</f>
        <v>#N/A</v>
      </c>
      <c r="E1352" s="138" t="e">
        <f>IF($D$2="주말",INDEX(표5[#All],MATCH(C1352,표5[[#All],[잉크]],0),19)+INDEX(표5[#All],MATCH(C1352,표5[[#All],[잉크]],0),22),INDEX(표5[#All],MATCH(C1352,표5[[#All],[잉크]],0),MATCH($D$2,표5[#Headers],0)+2))</f>
        <v>#N/A</v>
      </c>
    </row>
    <row r="1353" spans="2:5" hidden="1" x14ac:dyDescent="0.3">
      <c r="B1353" s="56">
        <f t="shared" si="22"/>
        <v>0</v>
      </c>
      <c r="C1353" s="139">
        <f>'제품 추가'!AC1343</f>
        <v>0</v>
      </c>
      <c r="D1353" s="138" t="e">
        <f>IF($D$2="주말",INDEX(표5[#All],MATCH(C1353,표5[[#All],[잉크]],0),18)+INDEX(표5[#All],MATCH(C1353,표5[[#All],[잉크]],0),21),INDEX(표5[#All],MATCH(C1353,표5[[#All],[잉크]],0),MATCH($D$2,표5[#Headers],0)+1))</f>
        <v>#N/A</v>
      </c>
      <c r="E1353" s="138" t="e">
        <f>IF($D$2="주말",INDEX(표5[#All],MATCH(C1353,표5[[#All],[잉크]],0),19)+INDEX(표5[#All],MATCH(C1353,표5[[#All],[잉크]],0),22),INDEX(표5[#All],MATCH(C1353,표5[[#All],[잉크]],0),MATCH($D$2,표5[#Headers],0)+2))</f>
        <v>#N/A</v>
      </c>
    </row>
    <row r="1354" spans="2:5" hidden="1" x14ac:dyDescent="0.3">
      <c r="B1354" s="56">
        <f t="shared" si="22"/>
        <v>0</v>
      </c>
      <c r="C1354" s="139">
        <f>'제품 추가'!AC1344</f>
        <v>0</v>
      </c>
      <c r="D1354" s="138" t="e">
        <f>IF($D$2="주말",INDEX(표5[#All],MATCH(C1354,표5[[#All],[잉크]],0),18)+INDEX(표5[#All],MATCH(C1354,표5[[#All],[잉크]],0),21),INDEX(표5[#All],MATCH(C1354,표5[[#All],[잉크]],0),MATCH($D$2,표5[#Headers],0)+1))</f>
        <v>#N/A</v>
      </c>
      <c r="E1354" s="138" t="e">
        <f>IF($D$2="주말",INDEX(표5[#All],MATCH(C1354,표5[[#All],[잉크]],0),19)+INDEX(표5[#All],MATCH(C1354,표5[[#All],[잉크]],0),22),INDEX(표5[#All],MATCH(C1354,표5[[#All],[잉크]],0),MATCH($D$2,표5[#Headers],0)+2))</f>
        <v>#N/A</v>
      </c>
    </row>
    <row r="1355" spans="2:5" hidden="1" x14ac:dyDescent="0.3">
      <c r="B1355" s="56">
        <f t="shared" si="22"/>
        <v>0</v>
      </c>
      <c r="C1355" s="139">
        <f>'제품 추가'!AC1345</f>
        <v>0</v>
      </c>
      <c r="D1355" s="138" t="e">
        <f>IF($D$2="주말",INDEX(표5[#All],MATCH(C1355,표5[[#All],[잉크]],0),18)+INDEX(표5[#All],MATCH(C1355,표5[[#All],[잉크]],0),21),INDEX(표5[#All],MATCH(C1355,표5[[#All],[잉크]],0),MATCH($D$2,표5[#Headers],0)+1))</f>
        <v>#N/A</v>
      </c>
      <c r="E1355" s="138" t="e">
        <f>IF($D$2="주말",INDEX(표5[#All],MATCH(C1355,표5[[#All],[잉크]],0),19)+INDEX(표5[#All],MATCH(C1355,표5[[#All],[잉크]],0),22),INDEX(표5[#All],MATCH(C1355,표5[[#All],[잉크]],0),MATCH($D$2,표5[#Headers],0)+2))</f>
        <v>#N/A</v>
      </c>
    </row>
    <row r="1356" spans="2:5" hidden="1" x14ac:dyDescent="0.3">
      <c r="B1356" s="56">
        <f t="shared" si="22"/>
        <v>0</v>
      </c>
      <c r="C1356" s="139">
        <f>'제품 추가'!AC1346</f>
        <v>0</v>
      </c>
      <c r="D1356" s="138" t="e">
        <f>IF($D$2="주말",INDEX(표5[#All],MATCH(C1356,표5[[#All],[잉크]],0),18)+INDEX(표5[#All],MATCH(C1356,표5[[#All],[잉크]],0),21),INDEX(표5[#All],MATCH(C1356,표5[[#All],[잉크]],0),MATCH($D$2,표5[#Headers],0)+1))</f>
        <v>#N/A</v>
      </c>
      <c r="E1356" s="138" t="e">
        <f>IF($D$2="주말",INDEX(표5[#All],MATCH(C1356,표5[[#All],[잉크]],0),19)+INDEX(표5[#All],MATCH(C1356,표5[[#All],[잉크]],0),22),INDEX(표5[#All],MATCH(C1356,표5[[#All],[잉크]],0),MATCH($D$2,표5[#Headers],0)+2))</f>
        <v>#N/A</v>
      </c>
    </row>
    <row r="1357" spans="2:5" hidden="1" x14ac:dyDescent="0.3">
      <c r="B1357" s="56">
        <f t="shared" si="22"/>
        <v>0</v>
      </c>
      <c r="C1357" s="139">
        <f>'제품 추가'!AC1347</f>
        <v>0</v>
      </c>
      <c r="D1357" s="138" t="e">
        <f>IF($D$2="주말",INDEX(표5[#All],MATCH(C1357,표5[[#All],[잉크]],0),18)+INDEX(표5[#All],MATCH(C1357,표5[[#All],[잉크]],0),21),INDEX(표5[#All],MATCH(C1357,표5[[#All],[잉크]],0),MATCH($D$2,표5[#Headers],0)+1))</f>
        <v>#N/A</v>
      </c>
      <c r="E1357" s="138" t="e">
        <f>IF($D$2="주말",INDEX(표5[#All],MATCH(C1357,표5[[#All],[잉크]],0),19)+INDEX(표5[#All],MATCH(C1357,표5[[#All],[잉크]],0),22),INDEX(표5[#All],MATCH(C1357,표5[[#All],[잉크]],0),MATCH($D$2,표5[#Headers],0)+2))</f>
        <v>#N/A</v>
      </c>
    </row>
    <row r="1358" spans="2:5" hidden="1" x14ac:dyDescent="0.3">
      <c r="B1358" s="56">
        <f t="shared" si="22"/>
        <v>0</v>
      </c>
      <c r="C1358" s="139">
        <f>'제품 추가'!AC1348</f>
        <v>0</v>
      </c>
      <c r="D1358" s="138" t="e">
        <f>IF($D$2="주말",INDEX(표5[#All],MATCH(C1358,표5[[#All],[잉크]],0),18)+INDEX(표5[#All],MATCH(C1358,표5[[#All],[잉크]],0),21),INDEX(표5[#All],MATCH(C1358,표5[[#All],[잉크]],0),MATCH($D$2,표5[#Headers],0)+1))</f>
        <v>#N/A</v>
      </c>
      <c r="E1358" s="138" t="e">
        <f>IF($D$2="주말",INDEX(표5[#All],MATCH(C1358,표5[[#All],[잉크]],0),19)+INDEX(표5[#All],MATCH(C1358,표5[[#All],[잉크]],0),22),INDEX(표5[#All],MATCH(C1358,표5[[#All],[잉크]],0),MATCH($D$2,표5[#Headers],0)+2))</f>
        <v>#N/A</v>
      </c>
    </row>
    <row r="1359" spans="2:5" hidden="1" x14ac:dyDescent="0.3">
      <c r="B1359" s="56">
        <f t="shared" si="22"/>
        <v>0</v>
      </c>
      <c r="C1359" s="139" t="e">
        <f>'제품 추가'!#REF!</f>
        <v>#REF!</v>
      </c>
      <c r="D1359" s="138" t="e">
        <f>IF($D$2="주말",INDEX(표5[#All],MATCH(C1359,표5[[#All],[잉크]],0),18)+INDEX(표5[#All],MATCH(C1359,표5[[#All],[잉크]],0),21),INDEX(표5[#All],MATCH(C1359,표5[[#All],[잉크]],0),MATCH($D$2,표5[#Headers],0)+1))</f>
        <v>#REF!</v>
      </c>
      <c r="E1359" s="138" t="e">
        <f>IF($D$2="주말",INDEX(표5[#All],MATCH(C1359,표5[[#All],[잉크]],0),19)+INDEX(표5[#All],MATCH(C1359,표5[[#All],[잉크]],0),22),INDEX(표5[#All],MATCH(C1359,표5[[#All],[잉크]],0),MATCH($D$2,표5[#Headers],0)+2))</f>
        <v>#REF!</v>
      </c>
    </row>
    <row r="1360" spans="2:5" hidden="1" x14ac:dyDescent="0.3">
      <c r="B1360" s="56">
        <f t="shared" si="22"/>
        <v>0</v>
      </c>
      <c r="C1360" s="139" t="e">
        <f>'제품 추가'!#REF!</f>
        <v>#REF!</v>
      </c>
      <c r="D1360" s="138" t="e">
        <f>IF($D$2="주말",INDEX(표5[#All],MATCH(C1360,표5[[#All],[잉크]],0),18)+INDEX(표5[#All],MATCH(C1360,표5[[#All],[잉크]],0),21),INDEX(표5[#All],MATCH(C1360,표5[[#All],[잉크]],0),MATCH($D$2,표5[#Headers],0)+1))</f>
        <v>#REF!</v>
      </c>
      <c r="E1360" s="138" t="e">
        <f>IF($D$2="주말",INDEX(표5[#All],MATCH(C1360,표5[[#All],[잉크]],0),19)+INDEX(표5[#All],MATCH(C1360,표5[[#All],[잉크]],0),22),INDEX(표5[#All],MATCH(C1360,표5[[#All],[잉크]],0),MATCH($D$2,표5[#Headers],0)+2))</f>
        <v>#REF!</v>
      </c>
    </row>
    <row r="1361" spans="2:5" hidden="1" x14ac:dyDescent="0.3">
      <c r="B1361" s="56">
        <f t="shared" si="22"/>
        <v>0</v>
      </c>
      <c r="C1361" s="139">
        <f>'제품 추가'!AC1349</f>
        <v>0</v>
      </c>
      <c r="D1361" s="138" t="e">
        <f>IF($D$2="주말",INDEX(표5[#All],MATCH(C1361,표5[[#All],[잉크]],0),18)+INDEX(표5[#All],MATCH(C1361,표5[[#All],[잉크]],0),21),INDEX(표5[#All],MATCH(C1361,표5[[#All],[잉크]],0),MATCH($D$2,표5[#Headers],0)+1))</f>
        <v>#N/A</v>
      </c>
      <c r="E1361" s="138" t="e">
        <f>IF($D$2="주말",INDEX(표5[#All],MATCH(C1361,표5[[#All],[잉크]],0),19)+INDEX(표5[#All],MATCH(C1361,표5[[#All],[잉크]],0),22),INDEX(표5[#All],MATCH(C1361,표5[[#All],[잉크]],0),MATCH($D$2,표5[#Headers],0)+2))</f>
        <v>#N/A</v>
      </c>
    </row>
    <row r="1362" spans="2:5" hidden="1" x14ac:dyDescent="0.3">
      <c r="B1362" s="56">
        <f t="shared" si="22"/>
        <v>0</v>
      </c>
      <c r="C1362" s="139">
        <f>'제품 추가'!AC1350</f>
        <v>0</v>
      </c>
      <c r="D1362" s="138" t="e">
        <f>IF($D$2="주말",INDEX(표5[#All],MATCH(C1362,표5[[#All],[잉크]],0),18)+INDEX(표5[#All],MATCH(C1362,표5[[#All],[잉크]],0),21),INDEX(표5[#All],MATCH(C1362,표5[[#All],[잉크]],0),MATCH($D$2,표5[#Headers],0)+1))</f>
        <v>#N/A</v>
      </c>
      <c r="E1362" s="138" t="e">
        <f>IF($D$2="주말",INDEX(표5[#All],MATCH(C1362,표5[[#All],[잉크]],0),19)+INDEX(표5[#All],MATCH(C1362,표5[[#All],[잉크]],0),22),INDEX(표5[#All],MATCH(C1362,표5[[#All],[잉크]],0),MATCH($D$2,표5[#Headers],0)+2))</f>
        <v>#N/A</v>
      </c>
    </row>
    <row r="1363" spans="2:5" hidden="1" x14ac:dyDescent="0.3">
      <c r="B1363" s="56">
        <f t="shared" si="22"/>
        <v>0</v>
      </c>
      <c r="C1363" s="139">
        <f>'제품 추가'!AC1351</f>
        <v>0</v>
      </c>
      <c r="D1363" s="138" t="e">
        <f>IF($D$2="주말",INDEX(표5[#All],MATCH(C1363,표5[[#All],[잉크]],0),18)+INDEX(표5[#All],MATCH(C1363,표5[[#All],[잉크]],0),21),INDEX(표5[#All],MATCH(C1363,표5[[#All],[잉크]],0),MATCH($D$2,표5[#Headers],0)+1))</f>
        <v>#N/A</v>
      </c>
      <c r="E1363" s="138" t="e">
        <f>IF($D$2="주말",INDEX(표5[#All],MATCH(C1363,표5[[#All],[잉크]],0),19)+INDEX(표5[#All],MATCH(C1363,표5[[#All],[잉크]],0),22),INDEX(표5[#All],MATCH(C1363,표5[[#All],[잉크]],0),MATCH($D$2,표5[#Headers],0)+2))</f>
        <v>#N/A</v>
      </c>
    </row>
    <row r="1364" spans="2:5" hidden="1" x14ac:dyDescent="0.3">
      <c r="B1364" s="56">
        <f t="shared" si="22"/>
        <v>0</v>
      </c>
      <c r="C1364" s="139">
        <f>'제품 추가'!AC1352</f>
        <v>0</v>
      </c>
      <c r="D1364" s="138" t="e">
        <f>IF($D$2="주말",INDEX(표5[#All],MATCH(C1364,표5[[#All],[잉크]],0),18)+INDEX(표5[#All],MATCH(C1364,표5[[#All],[잉크]],0),21),INDEX(표5[#All],MATCH(C1364,표5[[#All],[잉크]],0),MATCH($D$2,표5[#Headers],0)+1))</f>
        <v>#N/A</v>
      </c>
      <c r="E1364" s="138" t="e">
        <f>IF($D$2="주말",INDEX(표5[#All],MATCH(C1364,표5[[#All],[잉크]],0),19)+INDEX(표5[#All],MATCH(C1364,표5[[#All],[잉크]],0),22),INDEX(표5[#All],MATCH(C1364,표5[[#All],[잉크]],0),MATCH($D$2,표5[#Headers],0)+2))</f>
        <v>#N/A</v>
      </c>
    </row>
    <row r="1365" spans="2:5" hidden="1" x14ac:dyDescent="0.3">
      <c r="B1365" s="56">
        <f t="shared" si="22"/>
        <v>0</v>
      </c>
      <c r="C1365" s="139">
        <f>'제품 추가'!AC1353</f>
        <v>0</v>
      </c>
      <c r="D1365" s="138" t="e">
        <f>IF($D$2="주말",INDEX(표5[#All],MATCH(C1365,표5[[#All],[잉크]],0),18)+INDEX(표5[#All],MATCH(C1365,표5[[#All],[잉크]],0),21),INDEX(표5[#All],MATCH(C1365,표5[[#All],[잉크]],0),MATCH($D$2,표5[#Headers],0)+1))</f>
        <v>#N/A</v>
      </c>
      <c r="E1365" s="138" t="e">
        <f>IF($D$2="주말",INDEX(표5[#All],MATCH(C1365,표5[[#All],[잉크]],0),19)+INDEX(표5[#All],MATCH(C1365,표5[[#All],[잉크]],0),22),INDEX(표5[#All],MATCH(C1365,표5[[#All],[잉크]],0),MATCH($D$2,표5[#Headers],0)+2))</f>
        <v>#N/A</v>
      </c>
    </row>
    <row r="1366" spans="2:5" hidden="1" x14ac:dyDescent="0.3">
      <c r="B1366" s="56">
        <f t="shared" si="22"/>
        <v>0</v>
      </c>
      <c r="C1366" s="139" t="e">
        <f>'제품 추가'!#REF!</f>
        <v>#REF!</v>
      </c>
      <c r="D1366" s="138" t="e">
        <f>IF($D$2="주말",INDEX(표5[#All],MATCH(C1366,표5[[#All],[잉크]],0),18)+INDEX(표5[#All],MATCH(C1366,표5[[#All],[잉크]],0),21),INDEX(표5[#All],MATCH(C1366,표5[[#All],[잉크]],0),MATCH($D$2,표5[#Headers],0)+1))</f>
        <v>#REF!</v>
      </c>
      <c r="E1366" s="138" t="e">
        <f>IF($D$2="주말",INDEX(표5[#All],MATCH(C1366,표5[[#All],[잉크]],0),19)+INDEX(표5[#All],MATCH(C1366,표5[[#All],[잉크]],0),22),INDEX(표5[#All],MATCH(C1366,표5[[#All],[잉크]],0),MATCH($D$2,표5[#Headers],0)+2))</f>
        <v>#REF!</v>
      </c>
    </row>
    <row r="1367" spans="2:5" hidden="1" x14ac:dyDescent="0.3">
      <c r="B1367" s="56">
        <f t="shared" si="22"/>
        <v>0</v>
      </c>
      <c r="C1367" s="139">
        <f>'제품 추가'!AC1354</f>
        <v>0</v>
      </c>
      <c r="D1367" s="138" t="e">
        <f>IF($D$2="주말",INDEX(표5[#All],MATCH(C1367,표5[[#All],[잉크]],0),18)+INDEX(표5[#All],MATCH(C1367,표5[[#All],[잉크]],0),21),INDEX(표5[#All],MATCH(C1367,표5[[#All],[잉크]],0),MATCH($D$2,표5[#Headers],0)+1))</f>
        <v>#N/A</v>
      </c>
      <c r="E1367" s="138" t="e">
        <f>IF($D$2="주말",INDEX(표5[#All],MATCH(C1367,표5[[#All],[잉크]],0),19)+INDEX(표5[#All],MATCH(C1367,표5[[#All],[잉크]],0),22),INDEX(표5[#All],MATCH(C1367,표5[[#All],[잉크]],0),MATCH($D$2,표5[#Headers],0)+2))</f>
        <v>#N/A</v>
      </c>
    </row>
    <row r="1368" spans="2:5" hidden="1" x14ac:dyDescent="0.3">
      <c r="B1368" s="56">
        <f t="shared" si="22"/>
        <v>0</v>
      </c>
      <c r="C1368" s="139">
        <f>'제품 추가'!AC1355</f>
        <v>0</v>
      </c>
      <c r="D1368" s="138" t="e">
        <f>IF($D$2="주말",INDEX(표5[#All],MATCH(C1368,표5[[#All],[잉크]],0),18)+INDEX(표5[#All],MATCH(C1368,표5[[#All],[잉크]],0),21),INDEX(표5[#All],MATCH(C1368,표5[[#All],[잉크]],0),MATCH($D$2,표5[#Headers],0)+1))</f>
        <v>#N/A</v>
      </c>
      <c r="E1368" s="138" t="e">
        <f>IF($D$2="주말",INDEX(표5[#All],MATCH(C1368,표5[[#All],[잉크]],0),19)+INDEX(표5[#All],MATCH(C1368,표5[[#All],[잉크]],0),22),INDEX(표5[#All],MATCH(C1368,표5[[#All],[잉크]],0),MATCH($D$2,표5[#Headers],0)+2))</f>
        <v>#N/A</v>
      </c>
    </row>
    <row r="1369" spans="2:5" hidden="1" x14ac:dyDescent="0.3">
      <c r="B1369" s="56">
        <f t="shared" si="22"/>
        <v>0</v>
      </c>
      <c r="C1369" s="139">
        <f>'제품 추가'!AC1356</f>
        <v>0</v>
      </c>
      <c r="D1369" s="138" t="e">
        <f>IF($D$2="주말",INDEX(표5[#All],MATCH(C1369,표5[[#All],[잉크]],0),18)+INDEX(표5[#All],MATCH(C1369,표5[[#All],[잉크]],0),21),INDEX(표5[#All],MATCH(C1369,표5[[#All],[잉크]],0),MATCH($D$2,표5[#Headers],0)+1))</f>
        <v>#N/A</v>
      </c>
      <c r="E1369" s="138" t="e">
        <f>IF($D$2="주말",INDEX(표5[#All],MATCH(C1369,표5[[#All],[잉크]],0),19)+INDEX(표5[#All],MATCH(C1369,표5[[#All],[잉크]],0),22),INDEX(표5[#All],MATCH(C1369,표5[[#All],[잉크]],0),MATCH($D$2,표5[#Headers],0)+2))</f>
        <v>#N/A</v>
      </c>
    </row>
    <row r="1370" spans="2:5" hidden="1" x14ac:dyDescent="0.3">
      <c r="B1370" s="56">
        <f t="shared" si="22"/>
        <v>0</v>
      </c>
      <c r="C1370" s="139">
        <f>'제품 추가'!AC1357</f>
        <v>0</v>
      </c>
      <c r="D1370" s="138" t="e">
        <f>IF($D$2="주말",INDEX(표5[#All],MATCH(C1370,표5[[#All],[잉크]],0),18)+INDEX(표5[#All],MATCH(C1370,표5[[#All],[잉크]],0),21),INDEX(표5[#All],MATCH(C1370,표5[[#All],[잉크]],0),MATCH($D$2,표5[#Headers],0)+1))</f>
        <v>#N/A</v>
      </c>
      <c r="E1370" s="138" t="e">
        <f>IF($D$2="주말",INDEX(표5[#All],MATCH(C1370,표5[[#All],[잉크]],0),19)+INDEX(표5[#All],MATCH(C1370,표5[[#All],[잉크]],0),22),INDEX(표5[#All],MATCH(C1370,표5[[#All],[잉크]],0),MATCH($D$2,표5[#Headers],0)+2))</f>
        <v>#N/A</v>
      </c>
    </row>
    <row r="1371" spans="2:5" hidden="1" x14ac:dyDescent="0.3">
      <c r="B1371" s="56">
        <f t="shared" si="22"/>
        <v>0</v>
      </c>
      <c r="C1371" s="139">
        <f>'제품 추가'!AC1358</f>
        <v>0</v>
      </c>
      <c r="D1371" s="138" t="e">
        <f>IF($D$2="주말",INDEX(표5[#All],MATCH(C1371,표5[[#All],[잉크]],0),18)+INDEX(표5[#All],MATCH(C1371,표5[[#All],[잉크]],0),21),INDEX(표5[#All],MATCH(C1371,표5[[#All],[잉크]],0),MATCH($D$2,표5[#Headers],0)+1))</f>
        <v>#N/A</v>
      </c>
      <c r="E1371" s="138" t="e">
        <f>IF($D$2="주말",INDEX(표5[#All],MATCH(C1371,표5[[#All],[잉크]],0),19)+INDEX(표5[#All],MATCH(C1371,표5[[#All],[잉크]],0),22),INDEX(표5[#All],MATCH(C1371,표5[[#All],[잉크]],0),MATCH($D$2,표5[#Headers],0)+2))</f>
        <v>#N/A</v>
      </c>
    </row>
    <row r="1372" spans="2:5" hidden="1" x14ac:dyDescent="0.3">
      <c r="B1372" s="56">
        <f t="shared" si="22"/>
        <v>0</v>
      </c>
      <c r="C1372" s="139">
        <f>'제품 추가'!AC1359</f>
        <v>0</v>
      </c>
      <c r="D1372" s="138" t="e">
        <f>IF($D$2="주말",INDEX(표5[#All],MATCH(C1372,표5[[#All],[잉크]],0),18)+INDEX(표5[#All],MATCH(C1372,표5[[#All],[잉크]],0),21),INDEX(표5[#All],MATCH(C1372,표5[[#All],[잉크]],0),MATCH($D$2,표5[#Headers],0)+1))</f>
        <v>#N/A</v>
      </c>
      <c r="E1372" s="138" t="e">
        <f>IF($D$2="주말",INDEX(표5[#All],MATCH(C1372,표5[[#All],[잉크]],0),19)+INDEX(표5[#All],MATCH(C1372,표5[[#All],[잉크]],0),22),INDEX(표5[#All],MATCH(C1372,표5[[#All],[잉크]],0),MATCH($D$2,표5[#Headers],0)+2))</f>
        <v>#N/A</v>
      </c>
    </row>
    <row r="1373" spans="2:5" hidden="1" x14ac:dyDescent="0.3">
      <c r="B1373" s="56">
        <f t="shared" si="22"/>
        <v>0</v>
      </c>
      <c r="C1373" s="139">
        <f>'제품 추가'!AC1360</f>
        <v>0</v>
      </c>
      <c r="D1373" s="138" t="e">
        <f>IF($D$2="주말",INDEX(표5[#All],MATCH(C1373,표5[[#All],[잉크]],0),18)+INDEX(표5[#All],MATCH(C1373,표5[[#All],[잉크]],0),21),INDEX(표5[#All],MATCH(C1373,표5[[#All],[잉크]],0),MATCH($D$2,표5[#Headers],0)+1))</f>
        <v>#N/A</v>
      </c>
      <c r="E1373" s="138" t="e">
        <f>IF($D$2="주말",INDEX(표5[#All],MATCH(C1373,표5[[#All],[잉크]],0),19)+INDEX(표5[#All],MATCH(C1373,표5[[#All],[잉크]],0),22),INDEX(표5[#All],MATCH(C1373,표5[[#All],[잉크]],0),MATCH($D$2,표5[#Headers],0)+2))</f>
        <v>#N/A</v>
      </c>
    </row>
    <row r="1374" spans="2:5" hidden="1" x14ac:dyDescent="0.3">
      <c r="B1374" s="56">
        <f t="shared" si="22"/>
        <v>0</v>
      </c>
      <c r="C1374" s="139">
        <f>'제품 추가'!AC1361</f>
        <v>0</v>
      </c>
      <c r="D1374" s="138" t="e">
        <f>IF($D$2="주말",INDEX(표5[#All],MATCH(C1374,표5[[#All],[잉크]],0),18)+INDEX(표5[#All],MATCH(C1374,표5[[#All],[잉크]],0),21),INDEX(표5[#All],MATCH(C1374,표5[[#All],[잉크]],0),MATCH($D$2,표5[#Headers],0)+1))</f>
        <v>#N/A</v>
      </c>
      <c r="E1374" s="138" t="e">
        <f>IF($D$2="주말",INDEX(표5[#All],MATCH(C1374,표5[[#All],[잉크]],0),19)+INDEX(표5[#All],MATCH(C1374,표5[[#All],[잉크]],0),22),INDEX(표5[#All],MATCH(C1374,표5[[#All],[잉크]],0),MATCH($D$2,표5[#Headers],0)+2))</f>
        <v>#N/A</v>
      </c>
    </row>
    <row r="1375" spans="2:5" hidden="1" x14ac:dyDescent="0.3">
      <c r="B1375" s="56">
        <f t="shared" si="22"/>
        <v>0</v>
      </c>
      <c r="C1375" s="139">
        <f>'제품 추가'!AC1362</f>
        <v>0</v>
      </c>
      <c r="D1375" s="138" t="e">
        <f>IF($D$2="주말",INDEX(표5[#All],MATCH(C1375,표5[[#All],[잉크]],0),18)+INDEX(표5[#All],MATCH(C1375,표5[[#All],[잉크]],0),21),INDEX(표5[#All],MATCH(C1375,표5[[#All],[잉크]],0),MATCH($D$2,표5[#Headers],0)+1))</f>
        <v>#N/A</v>
      </c>
      <c r="E1375" s="138" t="e">
        <f>IF($D$2="주말",INDEX(표5[#All],MATCH(C1375,표5[[#All],[잉크]],0),19)+INDEX(표5[#All],MATCH(C1375,표5[[#All],[잉크]],0),22),INDEX(표5[#All],MATCH(C1375,표5[[#All],[잉크]],0),MATCH($D$2,표5[#Headers],0)+2))</f>
        <v>#N/A</v>
      </c>
    </row>
    <row r="1376" spans="2:5" hidden="1" x14ac:dyDescent="0.3">
      <c r="B1376" s="56">
        <f t="shared" si="22"/>
        <v>0</v>
      </c>
      <c r="C1376" s="139">
        <f>'제품 추가'!AC1363</f>
        <v>0</v>
      </c>
      <c r="D1376" s="138" t="e">
        <f>IF($D$2="주말",INDEX(표5[#All],MATCH(C1376,표5[[#All],[잉크]],0),18)+INDEX(표5[#All],MATCH(C1376,표5[[#All],[잉크]],0),21),INDEX(표5[#All],MATCH(C1376,표5[[#All],[잉크]],0),MATCH($D$2,표5[#Headers],0)+1))</f>
        <v>#N/A</v>
      </c>
      <c r="E1376" s="138" t="e">
        <f>IF($D$2="주말",INDEX(표5[#All],MATCH(C1376,표5[[#All],[잉크]],0),19)+INDEX(표5[#All],MATCH(C1376,표5[[#All],[잉크]],0),22),INDEX(표5[#All],MATCH(C1376,표5[[#All],[잉크]],0),MATCH($D$2,표5[#Headers],0)+2))</f>
        <v>#N/A</v>
      </c>
    </row>
    <row r="1377" spans="2:5" hidden="1" x14ac:dyDescent="0.3">
      <c r="B1377" s="56">
        <f t="shared" si="22"/>
        <v>0</v>
      </c>
      <c r="C1377" s="139">
        <f>'제품 추가'!AC1364</f>
        <v>0</v>
      </c>
      <c r="D1377" s="138" t="e">
        <f>IF($D$2="주말",INDEX(표5[#All],MATCH(C1377,표5[[#All],[잉크]],0),18)+INDEX(표5[#All],MATCH(C1377,표5[[#All],[잉크]],0),21),INDEX(표5[#All],MATCH(C1377,표5[[#All],[잉크]],0),MATCH($D$2,표5[#Headers],0)+1))</f>
        <v>#N/A</v>
      </c>
      <c r="E1377" s="138" t="e">
        <f>IF($D$2="주말",INDEX(표5[#All],MATCH(C1377,표5[[#All],[잉크]],0),19)+INDEX(표5[#All],MATCH(C1377,표5[[#All],[잉크]],0),22),INDEX(표5[#All],MATCH(C1377,표5[[#All],[잉크]],0),MATCH($D$2,표5[#Headers],0)+2))</f>
        <v>#N/A</v>
      </c>
    </row>
    <row r="1378" spans="2:5" hidden="1" x14ac:dyDescent="0.3">
      <c r="B1378" s="56">
        <f t="shared" si="22"/>
        <v>0</v>
      </c>
      <c r="C1378" s="139">
        <f>'제품 추가'!AC1365</f>
        <v>0</v>
      </c>
      <c r="D1378" s="138" t="e">
        <f>IF($D$2="주말",INDEX(표5[#All],MATCH(C1378,표5[[#All],[잉크]],0),18)+INDEX(표5[#All],MATCH(C1378,표5[[#All],[잉크]],0),21),INDEX(표5[#All],MATCH(C1378,표5[[#All],[잉크]],0),MATCH($D$2,표5[#Headers],0)+1))</f>
        <v>#N/A</v>
      </c>
      <c r="E1378" s="138" t="e">
        <f>IF($D$2="주말",INDEX(표5[#All],MATCH(C1378,표5[[#All],[잉크]],0),19)+INDEX(표5[#All],MATCH(C1378,표5[[#All],[잉크]],0),22),INDEX(표5[#All],MATCH(C1378,표5[[#All],[잉크]],0),MATCH($D$2,표5[#Headers],0)+2))</f>
        <v>#N/A</v>
      </c>
    </row>
    <row r="1379" spans="2:5" hidden="1" x14ac:dyDescent="0.3">
      <c r="B1379" s="56">
        <f t="shared" si="22"/>
        <v>0</v>
      </c>
      <c r="C1379" s="139">
        <f>'제품 추가'!AC1366</f>
        <v>0</v>
      </c>
      <c r="D1379" s="138" t="e">
        <f>IF($D$2="주말",INDEX(표5[#All],MATCH(C1379,표5[[#All],[잉크]],0),18)+INDEX(표5[#All],MATCH(C1379,표5[[#All],[잉크]],0),21),INDEX(표5[#All],MATCH(C1379,표5[[#All],[잉크]],0),MATCH($D$2,표5[#Headers],0)+1))</f>
        <v>#N/A</v>
      </c>
      <c r="E1379" s="138" t="e">
        <f>IF($D$2="주말",INDEX(표5[#All],MATCH(C1379,표5[[#All],[잉크]],0),19)+INDEX(표5[#All],MATCH(C1379,표5[[#All],[잉크]],0),22),INDEX(표5[#All],MATCH(C1379,표5[[#All],[잉크]],0),MATCH($D$2,표5[#Headers],0)+2))</f>
        <v>#N/A</v>
      </c>
    </row>
    <row r="1380" spans="2:5" hidden="1" x14ac:dyDescent="0.3">
      <c r="B1380" s="56">
        <f t="shared" si="22"/>
        <v>0</v>
      </c>
      <c r="C1380" s="139">
        <f>'제품 추가'!AC1367</f>
        <v>0</v>
      </c>
      <c r="D1380" s="138" t="e">
        <f>IF($D$2="주말",INDEX(표5[#All],MATCH(C1380,표5[[#All],[잉크]],0),18)+INDEX(표5[#All],MATCH(C1380,표5[[#All],[잉크]],0),21),INDEX(표5[#All],MATCH(C1380,표5[[#All],[잉크]],0),MATCH($D$2,표5[#Headers],0)+1))</f>
        <v>#N/A</v>
      </c>
      <c r="E1380" s="138" t="e">
        <f>IF($D$2="주말",INDEX(표5[#All],MATCH(C1380,표5[[#All],[잉크]],0),19)+INDEX(표5[#All],MATCH(C1380,표5[[#All],[잉크]],0),22),INDEX(표5[#All],MATCH(C1380,표5[[#All],[잉크]],0),MATCH($D$2,표5[#Headers],0)+2))</f>
        <v>#N/A</v>
      </c>
    </row>
    <row r="1381" spans="2:5" hidden="1" x14ac:dyDescent="0.3">
      <c r="B1381" s="56">
        <f t="shared" si="22"/>
        <v>0</v>
      </c>
      <c r="C1381" s="139">
        <f>'제품 추가'!AC1368</f>
        <v>0</v>
      </c>
      <c r="D1381" s="138" t="e">
        <f>IF($D$2="주말",INDEX(표5[#All],MATCH(C1381,표5[[#All],[잉크]],0),18)+INDEX(표5[#All],MATCH(C1381,표5[[#All],[잉크]],0),21),INDEX(표5[#All],MATCH(C1381,표5[[#All],[잉크]],0),MATCH($D$2,표5[#Headers],0)+1))</f>
        <v>#N/A</v>
      </c>
      <c r="E1381" s="138" t="e">
        <f>IF($D$2="주말",INDEX(표5[#All],MATCH(C1381,표5[[#All],[잉크]],0),19)+INDEX(표5[#All],MATCH(C1381,표5[[#All],[잉크]],0),22),INDEX(표5[#All],MATCH(C1381,표5[[#All],[잉크]],0),MATCH($D$2,표5[#Headers],0)+2))</f>
        <v>#N/A</v>
      </c>
    </row>
    <row r="1382" spans="2:5" hidden="1" x14ac:dyDescent="0.3">
      <c r="B1382" s="56">
        <f t="shared" si="22"/>
        <v>0</v>
      </c>
      <c r="C1382" s="139">
        <f>'제품 추가'!AC1369</f>
        <v>0</v>
      </c>
      <c r="D1382" s="138" t="e">
        <f>IF($D$2="주말",INDEX(표5[#All],MATCH(C1382,표5[[#All],[잉크]],0),18)+INDEX(표5[#All],MATCH(C1382,표5[[#All],[잉크]],0),21),INDEX(표5[#All],MATCH(C1382,표5[[#All],[잉크]],0),MATCH($D$2,표5[#Headers],0)+1))</f>
        <v>#N/A</v>
      </c>
      <c r="E1382" s="138" t="e">
        <f>IF($D$2="주말",INDEX(표5[#All],MATCH(C1382,표5[[#All],[잉크]],0),19)+INDEX(표5[#All],MATCH(C1382,표5[[#All],[잉크]],0),22),INDEX(표5[#All],MATCH(C1382,표5[[#All],[잉크]],0),MATCH($D$2,표5[#Headers],0)+2))</f>
        <v>#N/A</v>
      </c>
    </row>
    <row r="1383" spans="2:5" hidden="1" x14ac:dyDescent="0.3">
      <c r="B1383" s="56">
        <f t="shared" si="22"/>
        <v>0</v>
      </c>
      <c r="C1383" s="139">
        <f>'제품 추가'!AC1370</f>
        <v>0</v>
      </c>
      <c r="D1383" s="138" t="e">
        <f>IF($D$2="주말",INDEX(표5[#All],MATCH(C1383,표5[[#All],[잉크]],0),18)+INDEX(표5[#All],MATCH(C1383,표5[[#All],[잉크]],0),21),INDEX(표5[#All],MATCH(C1383,표5[[#All],[잉크]],0),MATCH($D$2,표5[#Headers],0)+1))</f>
        <v>#N/A</v>
      </c>
      <c r="E1383" s="138" t="e">
        <f>IF($D$2="주말",INDEX(표5[#All],MATCH(C1383,표5[[#All],[잉크]],0),19)+INDEX(표5[#All],MATCH(C1383,표5[[#All],[잉크]],0),22),INDEX(표5[#All],MATCH(C1383,표5[[#All],[잉크]],0),MATCH($D$2,표5[#Headers],0)+2))</f>
        <v>#N/A</v>
      </c>
    </row>
    <row r="1384" spans="2:5" hidden="1" x14ac:dyDescent="0.3">
      <c r="B1384" s="56">
        <f t="shared" si="22"/>
        <v>0</v>
      </c>
      <c r="C1384" s="139">
        <f>'제품 추가'!AC1371</f>
        <v>0</v>
      </c>
      <c r="D1384" s="138" t="e">
        <f>IF($D$2="주말",INDEX(표5[#All],MATCH(C1384,표5[[#All],[잉크]],0),18)+INDEX(표5[#All],MATCH(C1384,표5[[#All],[잉크]],0),21),INDEX(표5[#All],MATCH(C1384,표5[[#All],[잉크]],0),MATCH($D$2,표5[#Headers],0)+1))</f>
        <v>#N/A</v>
      </c>
      <c r="E1384" s="138" t="e">
        <f>IF($D$2="주말",INDEX(표5[#All],MATCH(C1384,표5[[#All],[잉크]],0),19)+INDEX(표5[#All],MATCH(C1384,표5[[#All],[잉크]],0),22),INDEX(표5[#All],MATCH(C1384,표5[[#All],[잉크]],0),MATCH($D$2,표5[#Headers],0)+2))</f>
        <v>#N/A</v>
      </c>
    </row>
    <row r="1385" spans="2:5" hidden="1" x14ac:dyDescent="0.3">
      <c r="B1385" s="56">
        <f t="shared" ref="B1385:B1416" si="23">IFERROR(SUM(D1385:E1385),0)</f>
        <v>0</v>
      </c>
      <c r="C1385" s="139">
        <f>'제품 추가'!AC1372</f>
        <v>0</v>
      </c>
      <c r="D1385" s="138" t="e">
        <f>IF($D$2="주말",INDEX(표5[#All],MATCH(C1385,표5[[#All],[잉크]],0),18)+INDEX(표5[#All],MATCH(C1385,표5[[#All],[잉크]],0),21),INDEX(표5[#All],MATCH(C1385,표5[[#All],[잉크]],0),MATCH($D$2,표5[#Headers],0)+1))</f>
        <v>#N/A</v>
      </c>
      <c r="E1385" s="138" t="e">
        <f>IF($D$2="주말",INDEX(표5[#All],MATCH(C1385,표5[[#All],[잉크]],0),19)+INDEX(표5[#All],MATCH(C1385,표5[[#All],[잉크]],0),22),INDEX(표5[#All],MATCH(C1385,표5[[#All],[잉크]],0),MATCH($D$2,표5[#Headers],0)+2))</f>
        <v>#N/A</v>
      </c>
    </row>
    <row r="1386" spans="2:5" hidden="1" x14ac:dyDescent="0.3">
      <c r="B1386" s="56">
        <f t="shared" si="23"/>
        <v>0</v>
      </c>
      <c r="C1386" s="139">
        <f>'제품 추가'!AC1373</f>
        <v>0</v>
      </c>
      <c r="D1386" s="138" t="e">
        <f>IF($D$2="주말",INDEX(표5[#All],MATCH(C1386,표5[[#All],[잉크]],0),18)+INDEX(표5[#All],MATCH(C1386,표5[[#All],[잉크]],0),21),INDEX(표5[#All],MATCH(C1386,표5[[#All],[잉크]],0),MATCH($D$2,표5[#Headers],0)+1))</f>
        <v>#N/A</v>
      </c>
      <c r="E1386" s="138" t="e">
        <f>IF($D$2="주말",INDEX(표5[#All],MATCH(C1386,표5[[#All],[잉크]],0),19)+INDEX(표5[#All],MATCH(C1386,표5[[#All],[잉크]],0),22),INDEX(표5[#All],MATCH(C1386,표5[[#All],[잉크]],0),MATCH($D$2,표5[#Headers],0)+2))</f>
        <v>#N/A</v>
      </c>
    </row>
    <row r="1387" spans="2:5" hidden="1" x14ac:dyDescent="0.3">
      <c r="B1387" s="56">
        <f t="shared" si="23"/>
        <v>0</v>
      </c>
      <c r="C1387" s="139">
        <f>'제품 추가'!AC1374</f>
        <v>0</v>
      </c>
      <c r="D1387" s="138" t="e">
        <f>IF($D$2="주말",INDEX(표5[#All],MATCH(C1387,표5[[#All],[잉크]],0),18)+INDEX(표5[#All],MATCH(C1387,표5[[#All],[잉크]],0),21),INDEX(표5[#All],MATCH(C1387,표5[[#All],[잉크]],0),MATCH($D$2,표5[#Headers],0)+1))</f>
        <v>#N/A</v>
      </c>
      <c r="E1387" s="138" t="e">
        <f>IF($D$2="주말",INDEX(표5[#All],MATCH(C1387,표5[[#All],[잉크]],0),19)+INDEX(표5[#All],MATCH(C1387,표5[[#All],[잉크]],0),22),INDEX(표5[#All],MATCH(C1387,표5[[#All],[잉크]],0),MATCH($D$2,표5[#Headers],0)+2))</f>
        <v>#N/A</v>
      </c>
    </row>
    <row r="1388" spans="2:5" hidden="1" x14ac:dyDescent="0.3">
      <c r="B1388" s="56">
        <f t="shared" si="23"/>
        <v>0</v>
      </c>
      <c r="C1388" s="139">
        <f>'제품 추가'!AC1375</f>
        <v>0</v>
      </c>
      <c r="D1388" s="138" t="e">
        <f>IF($D$2="주말",INDEX(표5[#All],MATCH(C1388,표5[[#All],[잉크]],0),18)+INDEX(표5[#All],MATCH(C1388,표5[[#All],[잉크]],0),21),INDEX(표5[#All],MATCH(C1388,표5[[#All],[잉크]],0),MATCH($D$2,표5[#Headers],0)+1))</f>
        <v>#N/A</v>
      </c>
      <c r="E1388" s="138" t="e">
        <f>IF($D$2="주말",INDEX(표5[#All],MATCH(C1388,표5[[#All],[잉크]],0),19)+INDEX(표5[#All],MATCH(C1388,표5[[#All],[잉크]],0),22),INDEX(표5[#All],MATCH(C1388,표5[[#All],[잉크]],0),MATCH($D$2,표5[#Headers],0)+2))</f>
        <v>#N/A</v>
      </c>
    </row>
    <row r="1389" spans="2:5" hidden="1" x14ac:dyDescent="0.3">
      <c r="B1389" s="56">
        <f t="shared" si="23"/>
        <v>0</v>
      </c>
      <c r="C1389" s="139">
        <f>'제품 추가'!AC1376</f>
        <v>0</v>
      </c>
      <c r="D1389" s="138" t="e">
        <f>IF($D$2="주말",INDEX(표5[#All],MATCH(C1389,표5[[#All],[잉크]],0),18)+INDEX(표5[#All],MATCH(C1389,표5[[#All],[잉크]],0),21),INDEX(표5[#All],MATCH(C1389,표5[[#All],[잉크]],0),MATCH($D$2,표5[#Headers],0)+1))</f>
        <v>#N/A</v>
      </c>
      <c r="E1389" s="138" t="e">
        <f>IF($D$2="주말",INDEX(표5[#All],MATCH(C1389,표5[[#All],[잉크]],0),19)+INDEX(표5[#All],MATCH(C1389,표5[[#All],[잉크]],0),22),INDEX(표5[#All],MATCH(C1389,표5[[#All],[잉크]],0),MATCH($D$2,표5[#Headers],0)+2))</f>
        <v>#N/A</v>
      </c>
    </row>
    <row r="1390" spans="2:5" hidden="1" x14ac:dyDescent="0.3">
      <c r="B1390" s="56">
        <f t="shared" si="23"/>
        <v>0</v>
      </c>
      <c r="C1390" s="139">
        <f>'제품 추가'!AC1377</f>
        <v>0</v>
      </c>
      <c r="D1390" s="138" t="e">
        <f>IF($D$2="주말",INDEX(표5[#All],MATCH(C1390,표5[[#All],[잉크]],0),18)+INDEX(표5[#All],MATCH(C1390,표5[[#All],[잉크]],0),21),INDEX(표5[#All],MATCH(C1390,표5[[#All],[잉크]],0),MATCH($D$2,표5[#Headers],0)+1))</f>
        <v>#N/A</v>
      </c>
      <c r="E1390" s="138" t="e">
        <f>IF($D$2="주말",INDEX(표5[#All],MATCH(C1390,표5[[#All],[잉크]],0),19)+INDEX(표5[#All],MATCH(C1390,표5[[#All],[잉크]],0),22),INDEX(표5[#All],MATCH(C1390,표5[[#All],[잉크]],0),MATCH($D$2,표5[#Headers],0)+2))</f>
        <v>#N/A</v>
      </c>
    </row>
    <row r="1391" spans="2:5" hidden="1" x14ac:dyDescent="0.3">
      <c r="B1391" s="56">
        <f t="shared" si="23"/>
        <v>0</v>
      </c>
      <c r="C1391" s="139">
        <f>'제품 추가'!AC1378</f>
        <v>0</v>
      </c>
      <c r="D1391" s="138" t="e">
        <f>IF($D$2="주말",INDEX(표5[#All],MATCH(C1391,표5[[#All],[잉크]],0),18)+INDEX(표5[#All],MATCH(C1391,표5[[#All],[잉크]],0),21),INDEX(표5[#All],MATCH(C1391,표5[[#All],[잉크]],0),MATCH($D$2,표5[#Headers],0)+1))</f>
        <v>#N/A</v>
      </c>
      <c r="E1391" s="138" t="e">
        <f>IF($D$2="주말",INDEX(표5[#All],MATCH(C1391,표5[[#All],[잉크]],0),19)+INDEX(표5[#All],MATCH(C1391,표5[[#All],[잉크]],0),22),INDEX(표5[#All],MATCH(C1391,표5[[#All],[잉크]],0),MATCH($D$2,표5[#Headers],0)+2))</f>
        <v>#N/A</v>
      </c>
    </row>
    <row r="1392" spans="2:5" hidden="1" x14ac:dyDescent="0.3">
      <c r="B1392" s="56">
        <f t="shared" si="23"/>
        <v>0</v>
      </c>
      <c r="C1392" s="139">
        <f>'제품 추가'!AC1379</f>
        <v>0</v>
      </c>
      <c r="D1392" s="138" t="e">
        <f>IF($D$2="주말",INDEX(표5[#All],MATCH(C1392,표5[[#All],[잉크]],0),18)+INDEX(표5[#All],MATCH(C1392,표5[[#All],[잉크]],0),21),INDEX(표5[#All],MATCH(C1392,표5[[#All],[잉크]],0),MATCH($D$2,표5[#Headers],0)+1))</f>
        <v>#N/A</v>
      </c>
      <c r="E1392" s="138" t="e">
        <f>IF($D$2="주말",INDEX(표5[#All],MATCH(C1392,표5[[#All],[잉크]],0),19)+INDEX(표5[#All],MATCH(C1392,표5[[#All],[잉크]],0),22),INDEX(표5[#All],MATCH(C1392,표5[[#All],[잉크]],0),MATCH($D$2,표5[#Headers],0)+2))</f>
        <v>#N/A</v>
      </c>
    </row>
    <row r="1393" spans="2:5" hidden="1" x14ac:dyDescent="0.3">
      <c r="B1393" s="56">
        <f t="shared" si="23"/>
        <v>0</v>
      </c>
      <c r="C1393" s="139">
        <f>'제품 추가'!AC1380</f>
        <v>0</v>
      </c>
      <c r="D1393" s="138" t="e">
        <f>IF($D$2="주말",INDEX(표5[#All],MATCH(C1393,표5[[#All],[잉크]],0),18)+INDEX(표5[#All],MATCH(C1393,표5[[#All],[잉크]],0),21),INDEX(표5[#All],MATCH(C1393,표5[[#All],[잉크]],0),MATCH($D$2,표5[#Headers],0)+1))</f>
        <v>#N/A</v>
      </c>
      <c r="E1393" s="138" t="e">
        <f>IF($D$2="주말",INDEX(표5[#All],MATCH(C1393,표5[[#All],[잉크]],0),19)+INDEX(표5[#All],MATCH(C1393,표5[[#All],[잉크]],0),22),INDEX(표5[#All],MATCH(C1393,표5[[#All],[잉크]],0),MATCH($D$2,표5[#Headers],0)+2))</f>
        <v>#N/A</v>
      </c>
    </row>
    <row r="1394" spans="2:5" hidden="1" x14ac:dyDescent="0.3">
      <c r="B1394" s="56">
        <f t="shared" si="23"/>
        <v>0</v>
      </c>
      <c r="C1394" s="139">
        <f>'제품 추가'!AC1381</f>
        <v>0</v>
      </c>
      <c r="D1394" s="138" t="e">
        <f>IF($D$2="주말",INDEX(표5[#All],MATCH(C1394,표5[[#All],[잉크]],0),18)+INDEX(표5[#All],MATCH(C1394,표5[[#All],[잉크]],0),21),INDEX(표5[#All],MATCH(C1394,표5[[#All],[잉크]],0),MATCH($D$2,표5[#Headers],0)+1))</f>
        <v>#N/A</v>
      </c>
      <c r="E1394" s="138" t="e">
        <f>IF($D$2="주말",INDEX(표5[#All],MATCH(C1394,표5[[#All],[잉크]],0),19)+INDEX(표5[#All],MATCH(C1394,표5[[#All],[잉크]],0),22),INDEX(표5[#All],MATCH(C1394,표5[[#All],[잉크]],0),MATCH($D$2,표5[#Headers],0)+2))</f>
        <v>#N/A</v>
      </c>
    </row>
    <row r="1395" spans="2:5" hidden="1" x14ac:dyDescent="0.3">
      <c r="B1395" s="56">
        <f t="shared" si="23"/>
        <v>0</v>
      </c>
      <c r="C1395" s="139">
        <f>'제품 추가'!AC1382</f>
        <v>0</v>
      </c>
      <c r="D1395" s="138" t="e">
        <f>IF($D$2="주말",INDEX(표5[#All],MATCH(C1395,표5[[#All],[잉크]],0),18)+INDEX(표5[#All],MATCH(C1395,표5[[#All],[잉크]],0),21),INDEX(표5[#All],MATCH(C1395,표5[[#All],[잉크]],0),MATCH($D$2,표5[#Headers],0)+1))</f>
        <v>#N/A</v>
      </c>
      <c r="E1395" s="138" t="e">
        <f>IF($D$2="주말",INDEX(표5[#All],MATCH(C1395,표5[[#All],[잉크]],0),19)+INDEX(표5[#All],MATCH(C1395,표5[[#All],[잉크]],0),22),INDEX(표5[#All],MATCH(C1395,표5[[#All],[잉크]],0),MATCH($D$2,표5[#Headers],0)+2))</f>
        <v>#N/A</v>
      </c>
    </row>
    <row r="1396" spans="2:5" hidden="1" x14ac:dyDescent="0.3">
      <c r="B1396" s="56">
        <f t="shared" si="23"/>
        <v>0</v>
      </c>
      <c r="C1396" s="139">
        <f>'제품 추가'!AC1383</f>
        <v>0</v>
      </c>
      <c r="D1396" s="138" t="e">
        <f>IF($D$2="주말",INDEX(표5[#All],MATCH(C1396,표5[[#All],[잉크]],0),18)+INDEX(표5[#All],MATCH(C1396,표5[[#All],[잉크]],0),21),INDEX(표5[#All],MATCH(C1396,표5[[#All],[잉크]],0),MATCH($D$2,표5[#Headers],0)+1))</f>
        <v>#N/A</v>
      </c>
      <c r="E1396" s="138" t="e">
        <f>IF($D$2="주말",INDEX(표5[#All],MATCH(C1396,표5[[#All],[잉크]],0),19)+INDEX(표5[#All],MATCH(C1396,표5[[#All],[잉크]],0),22),INDEX(표5[#All],MATCH(C1396,표5[[#All],[잉크]],0),MATCH($D$2,표5[#Headers],0)+2))</f>
        <v>#N/A</v>
      </c>
    </row>
    <row r="1397" spans="2:5" hidden="1" x14ac:dyDescent="0.3">
      <c r="B1397" s="56">
        <f t="shared" si="23"/>
        <v>0</v>
      </c>
      <c r="C1397" s="139">
        <f>'제품 추가'!AC1384</f>
        <v>0</v>
      </c>
      <c r="D1397" s="138" t="e">
        <f>IF($D$2="주말",INDEX(표5[#All],MATCH(C1397,표5[[#All],[잉크]],0),18)+INDEX(표5[#All],MATCH(C1397,표5[[#All],[잉크]],0),21),INDEX(표5[#All],MATCH(C1397,표5[[#All],[잉크]],0),MATCH($D$2,표5[#Headers],0)+1))</f>
        <v>#N/A</v>
      </c>
      <c r="E1397" s="138" t="e">
        <f>IF($D$2="주말",INDEX(표5[#All],MATCH(C1397,표5[[#All],[잉크]],0),19)+INDEX(표5[#All],MATCH(C1397,표5[[#All],[잉크]],0),22),INDEX(표5[#All],MATCH(C1397,표5[[#All],[잉크]],0),MATCH($D$2,표5[#Headers],0)+2))</f>
        <v>#N/A</v>
      </c>
    </row>
    <row r="1398" spans="2:5" hidden="1" x14ac:dyDescent="0.3">
      <c r="B1398" s="56">
        <f t="shared" si="23"/>
        <v>0</v>
      </c>
      <c r="C1398" s="139">
        <f>'제품 추가'!AC1385</f>
        <v>0</v>
      </c>
      <c r="D1398" s="138" t="e">
        <f>IF($D$2="주말",INDEX(표5[#All],MATCH(C1398,표5[[#All],[잉크]],0),18)+INDEX(표5[#All],MATCH(C1398,표5[[#All],[잉크]],0),21),INDEX(표5[#All],MATCH(C1398,표5[[#All],[잉크]],0),MATCH($D$2,표5[#Headers],0)+1))</f>
        <v>#N/A</v>
      </c>
      <c r="E1398" s="138" t="e">
        <f>IF($D$2="주말",INDEX(표5[#All],MATCH(C1398,표5[[#All],[잉크]],0),19)+INDEX(표5[#All],MATCH(C1398,표5[[#All],[잉크]],0),22),INDEX(표5[#All],MATCH(C1398,표5[[#All],[잉크]],0),MATCH($D$2,표5[#Headers],0)+2))</f>
        <v>#N/A</v>
      </c>
    </row>
    <row r="1399" spans="2:5" hidden="1" x14ac:dyDescent="0.3">
      <c r="B1399" s="56">
        <f t="shared" si="23"/>
        <v>0</v>
      </c>
      <c r="C1399" s="139">
        <f>'제품 추가'!AC1386</f>
        <v>0</v>
      </c>
      <c r="D1399" s="138" t="e">
        <f>IF($D$2="주말",INDEX(표5[#All],MATCH(C1399,표5[[#All],[잉크]],0),18)+INDEX(표5[#All],MATCH(C1399,표5[[#All],[잉크]],0),21),INDEX(표5[#All],MATCH(C1399,표5[[#All],[잉크]],0),MATCH($D$2,표5[#Headers],0)+1))</f>
        <v>#N/A</v>
      </c>
      <c r="E1399" s="138" t="e">
        <f>IF($D$2="주말",INDEX(표5[#All],MATCH(C1399,표5[[#All],[잉크]],0),19)+INDEX(표5[#All],MATCH(C1399,표5[[#All],[잉크]],0),22),INDEX(표5[#All],MATCH(C1399,표5[[#All],[잉크]],0),MATCH($D$2,표5[#Headers],0)+2))</f>
        <v>#N/A</v>
      </c>
    </row>
    <row r="1400" spans="2:5" hidden="1" x14ac:dyDescent="0.3">
      <c r="B1400" s="56">
        <f t="shared" si="23"/>
        <v>0</v>
      </c>
      <c r="C1400" s="139">
        <f>'제품 추가'!AC1387</f>
        <v>0</v>
      </c>
      <c r="D1400" s="138" t="e">
        <f>IF($D$2="주말",INDEX(표5[#All],MATCH(C1400,표5[[#All],[잉크]],0),18)+INDEX(표5[#All],MATCH(C1400,표5[[#All],[잉크]],0),21),INDEX(표5[#All],MATCH(C1400,표5[[#All],[잉크]],0),MATCH($D$2,표5[#Headers],0)+1))</f>
        <v>#N/A</v>
      </c>
      <c r="E1400" s="138" t="e">
        <f>IF($D$2="주말",INDEX(표5[#All],MATCH(C1400,표5[[#All],[잉크]],0),19)+INDEX(표5[#All],MATCH(C1400,표5[[#All],[잉크]],0),22),INDEX(표5[#All],MATCH(C1400,표5[[#All],[잉크]],0),MATCH($D$2,표5[#Headers],0)+2))</f>
        <v>#N/A</v>
      </c>
    </row>
    <row r="1401" spans="2:5" hidden="1" x14ac:dyDescent="0.3">
      <c r="B1401" s="56">
        <f t="shared" si="23"/>
        <v>0</v>
      </c>
      <c r="C1401" s="139">
        <f>'제품 추가'!AC1388</f>
        <v>0</v>
      </c>
      <c r="D1401" s="138" t="e">
        <f>IF($D$2="주말",INDEX(표5[#All],MATCH(C1401,표5[[#All],[잉크]],0),18)+INDEX(표5[#All],MATCH(C1401,표5[[#All],[잉크]],0),21),INDEX(표5[#All],MATCH(C1401,표5[[#All],[잉크]],0),MATCH($D$2,표5[#Headers],0)+1))</f>
        <v>#N/A</v>
      </c>
      <c r="E1401" s="138" t="e">
        <f>IF($D$2="주말",INDEX(표5[#All],MATCH(C1401,표5[[#All],[잉크]],0),19)+INDEX(표5[#All],MATCH(C1401,표5[[#All],[잉크]],0),22),INDEX(표5[#All],MATCH(C1401,표5[[#All],[잉크]],0),MATCH($D$2,표5[#Headers],0)+2))</f>
        <v>#N/A</v>
      </c>
    </row>
    <row r="1402" spans="2:5" hidden="1" x14ac:dyDescent="0.3">
      <c r="B1402" s="56">
        <f t="shared" si="23"/>
        <v>0</v>
      </c>
      <c r="C1402" s="139">
        <f>'제품 추가'!AC1389</f>
        <v>0</v>
      </c>
      <c r="D1402" s="138" t="e">
        <f>IF($D$2="주말",INDEX(표5[#All],MATCH(C1402,표5[[#All],[잉크]],0),18)+INDEX(표5[#All],MATCH(C1402,표5[[#All],[잉크]],0),21),INDEX(표5[#All],MATCH(C1402,표5[[#All],[잉크]],0),MATCH($D$2,표5[#Headers],0)+1))</f>
        <v>#N/A</v>
      </c>
      <c r="E1402" s="138" t="e">
        <f>IF($D$2="주말",INDEX(표5[#All],MATCH(C1402,표5[[#All],[잉크]],0),19)+INDEX(표5[#All],MATCH(C1402,표5[[#All],[잉크]],0),22),INDEX(표5[#All],MATCH(C1402,표5[[#All],[잉크]],0),MATCH($D$2,표5[#Headers],0)+2))</f>
        <v>#N/A</v>
      </c>
    </row>
    <row r="1403" spans="2:5" hidden="1" x14ac:dyDescent="0.3">
      <c r="B1403" s="56">
        <f t="shared" si="23"/>
        <v>0</v>
      </c>
      <c r="C1403" s="139">
        <f>'제품 추가'!AC1390</f>
        <v>0</v>
      </c>
      <c r="D1403" s="138" t="e">
        <f>IF($D$2="주말",INDEX(표5[#All],MATCH(C1403,표5[[#All],[잉크]],0),18)+INDEX(표5[#All],MATCH(C1403,표5[[#All],[잉크]],0),21),INDEX(표5[#All],MATCH(C1403,표5[[#All],[잉크]],0),MATCH($D$2,표5[#Headers],0)+1))</f>
        <v>#N/A</v>
      </c>
      <c r="E1403" s="138" t="e">
        <f>IF($D$2="주말",INDEX(표5[#All],MATCH(C1403,표5[[#All],[잉크]],0),19)+INDEX(표5[#All],MATCH(C1403,표5[[#All],[잉크]],0),22),INDEX(표5[#All],MATCH(C1403,표5[[#All],[잉크]],0),MATCH($D$2,표5[#Headers],0)+2))</f>
        <v>#N/A</v>
      </c>
    </row>
    <row r="1404" spans="2:5" hidden="1" x14ac:dyDescent="0.3">
      <c r="B1404" s="56">
        <f t="shared" si="23"/>
        <v>0</v>
      </c>
      <c r="C1404" s="139">
        <f>'제품 추가'!AC1391</f>
        <v>0</v>
      </c>
      <c r="D1404" s="138" t="e">
        <f>IF($D$2="주말",INDEX(표5[#All],MATCH(C1404,표5[[#All],[잉크]],0),18)+INDEX(표5[#All],MATCH(C1404,표5[[#All],[잉크]],0),21),INDEX(표5[#All],MATCH(C1404,표5[[#All],[잉크]],0),MATCH($D$2,표5[#Headers],0)+1))</f>
        <v>#N/A</v>
      </c>
      <c r="E1404" s="138" t="e">
        <f>IF($D$2="주말",INDEX(표5[#All],MATCH(C1404,표5[[#All],[잉크]],0),19)+INDEX(표5[#All],MATCH(C1404,표5[[#All],[잉크]],0),22),INDEX(표5[#All],MATCH(C1404,표5[[#All],[잉크]],0),MATCH($D$2,표5[#Headers],0)+2))</f>
        <v>#N/A</v>
      </c>
    </row>
    <row r="1405" spans="2:5" hidden="1" x14ac:dyDescent="0.3">
      <c r="B1405" s="56">
        <f t="shared" si="23"/>
        <v>0</v>
      </c>
      <c r="C1405" s="139">
        <f>'제품 추가'!AC1392</f>
        <v>0</v>
      </c>
      <c r="D1405" s="138" t="e">
        <f>IF($D$2="주말",INDEX(표5[#All],MATCH(C1405,표5[[#All],[잉크]],0),18)+INDEX(표5[#All],MATCH(C1405,표5[[#All],[잉크]],0),21),INDEX(표5[#All],MATCH(C1405,표5[[#All],[잉크]],0),MATCH($D$2,표5[#Headers],0)+1))</f>
        <v>#N/A</v>
      </c>
      <c r="E1405" s="138" t="e">
        <f>IF($D$2="주말",INDEX(표5[#All],MATCH(C1405,표5[[#All],[잉크]],0),19)+INDEX(표5[#All],MATCH(C1405,표5[[#All],[잉크]],0),22),INDEX(표5[#All],MATCH(C1405,표5[[#All],[잉크]],0),MATCH($D$2,표5[#Headers],0)+2))</f>
        <v>#N/A</v>
      </c>
    </row>
    <row r="1406" spans="2:5" hidden="1" x14ac:dyDescent="0.3">
      <c r="B1406" s="56">
        <f t="shared" si="23"/>
        <v>0</v>
      </c>
      <c r="C1406" s="139">
        <f>'제품 추가'!AC1393</f>
        <v>0</v>
      </c>
      <c r="D1406" s="138" t="e">
        <f>IF($D$2="주말",INDEX(표5[#All],MATCH(C1406,표5[[#All],[잉크]],0),18)+INDEX(표5[#All],MATCH(C1406,표5[[#All],[잉크]],0),21),INDEX(표5[#All],MATCH(C1406,표5[[#All],[잉크]],0),MATCH($D$2,표5[#Headers],0)+1))</f>
        <v>#N/A</v>
      </c>
      <c r="E1406" s="138" t="e">
        <f>IF($D$2="주말",INDEX(표5[#All],MATCH(C1406,표5[[#All],[잉크]],0),19)+INDEX(표5[#All],MATCH(C1406,표5[[#All],[잉크]],0),22),INDEX(표5[#All],MATCH(C1406,표5[[#All],[잉크]],0),MATCH($D$2,표5[#Headers],0)+2))</f>
        <v>#N/A</v>
      </c>
    </row>
    <row r="1407" spans="2:5" hidden="1" x14ac:dyDescent="0.3">
      <c r="B1407" s="56">
        <f t="shared" si="23"/>
        <v>0</v>
      </c>
      <c r="C1407" s="139">
        <f>'제품 추가'!AC1394</f>
        <v>0</v>
      </c>
      <c r="D1407" s="138" t="e">
        <f>IF($D$2="주말",INDEX(표5[#All],MATCH(C1407,표5[[#All],[잉크]],0),18)+INDEX(표5[#All],MATCH(C1407,표5[[#All],[잉크]],0),21),INDEX(표5[#All],MATCH(C1407,표5[[#All],[잉크]],0),MATCH($D$2,표5[#Headers],0)+1))</f>
        <v>#N/A</v>
      </c>
      <c r="E1407" s="138" t="e">
        <f>IF($D$2="주말",INDEX(표5[#All],MATCH(C1407,표5[[#All],[잉크]],0),19)+INDEX(표5[#All],MATCH(C1407,표5[[#All],[잉크]],0),22),INDEX(표5[#All],MATCH(C1407,표5[[#All],[잉크]],0),MATCH($D$2,표5[#Headers],0)+2))</f>
        <v>#N/A</v>
      </c>
    </row>
    <row r="1408" spans="2:5" hidden="1" x14ac:dyDescent="0.3">
      <c r="B1408" s="56">
        <f t="shared" si="23"/>
        <v>0</v>
      </c>
      <c r="C1408" s="139">
        <f>'제품 추가'!AC1395</f>
        <v>0</v>
      </c>
      <c r="D1408" s="138" t="e">
        <f>IF($D$2="주말",INDEX(표5[#All],MATCH(C1408,표5[[#All],[잉크]],0),18)+INDEX(표5[#All],MATCH(C1408,표5[[#All],[잉크]],0),21),INDEX(표5[#All],MATCH(C1408,표5[[#All],[잉크]],0),MATCH($D$2,표5[#Headers],0)+1))</f>
        <v>#N/A</v>
      </c>
      <c r="E1408" s="138" t="e">
        <f>IF($D$2="주말",INDEX(표5[#All],MATCH(C1408,표5[[#All],[잉크]],0),19)+INDEX(표5[#All],MATCH(C1408,표5[[#All],[잉크]],0),22),INDEX(표5[#All],MATCH(C1408,표5[[#All],[잉크]],0),MATCH($D$2,표5[#Headers],0)+2))</f>
        <v>#N/A</v>
      </c>
    </row>
    <row r="1409" spans="2:5" hidden="1" x14ac:dyDescent="0.3">
      <c r="B1409" s="56">
        <f t="shared" si="23"/>
        <v>0</v>
      </c>
      <c r="C1409" s="139">
        <f>'제품 추가'!AC1396</f>
        <v>0</v>
      </c>
      <c r="D1409" s="138" t="e">
        <f>IF($D$2="주말",INDEX(표5[#All],MATCH(C1409,표5[[#All],[잉크]],0),18)+INDEX(표5[#All],MATCH(C1409,표5[[#All],[잉크]],0),21),INDEX(표5[#All],MATCH(C1409,표5[[#All],[잉크]],0),MATCH($D$2,표5[#Headers],0)+1))</f>
        <v>#N/A</v>
      </c>
      <c r="E1409" s="138" t="e">
        <f>IF($D$2="주말",INDEX(표5[#All],MATCH(C1409,표5[[#All],[잉크]],0),19)+INDEX(표5[#All],MATCH(C1409,표5[[#All],[잉크]],0),22),INDEX(표5[#All],MATCH(C1409,표5[[#All],[잉크]],0),MATCH($D$2,표5[#Headers],0)+2))</f>
        <v>#N/A</v>
      </c>
    </row>
    <row r="1410" spans="2:5" hidden="1" x14ac:dyDescent="0.3">
      <c r="B1410" s="56">
        <f t="shared" si="23"/>
        <v>0</v>
      </c>
      <c r="C1410" s="139">
        <f>'제품 추가'!AC1397</f>
        <v>0</v>
      </c>
      <c r="D1410" s="138" t="e">
        <f>IF($D$2="주말",INDEX(표5[#All],MATCH(C1410,표5[[#All],[잉크]],0),18)+INDEX(표5[#All],MATCH(C1410,표5[[#All],[잉크]],0),21),INDEX(표5[#All],MATCH(C1410,표5[[#All],[잉크]],0),MATCH($D$2,표5[#Headers],0)+1))</f>
        <v>#N/A</v>
      </c>
      <c r="E1410" s="138" t="e">
        <f>IF($D$2="주말",INDEX(표5[#All],MATCH(C1410,표5[[#All],[잉크]],0),19)+INDEX(표5[#All],MATCH(C1410,표5[[#All],[잉크]],0),22),INDEX(표5[#All],MATCH(C1410,표5[[#All],[잉크]],0),MATCH($D$2,표5[#Headers],0)+2))</f>
        <v>#N/A</v>
      </c>
    </row>
    <row r="1411" spans="2:5" hidden="1" x14ac:dyDescent="0.3">
      <c r="B1411" s="56">
        <f t="shared" si="23"/>
        <v>0</v>
      </c>
      <c r="C1411" s="139">
        <f>'제품 추가'!AC1398</f>
        <v>0</v>
      </c>
      <c r="D1411" s="138" t="e">
        <f>IF($D$2="주말",INDEX(표5[#All],MATCH(C1411,표5[[#All],[잉크]],0),18)+INDEX(표5[#All],MATCH(C1411,표5[[#All],[잉크]],0),21),INDEX(표5[#All],MATCH(C1411,표5[[#All],[잉크]],0),MATCH($D$2,표5[#Headers],0)+1))</f>
        <v>#N/A</v>
      </c>
      <c r="E1411" s="138" t="e">
        <f>IF($D$2="주말",INDEX(표5[#All],MATCH(C1411,표5[[#All],[잉크]],0),19)+INDEX(표5[#All],MATCH(C1411,표5[[#All],[잉크]],0),22),INDEX(표5[#All],MATCH(C1411,표5[[#All],[잉크]],0),MATCH($D$2,표5[#Headers],0)+2))</f>
        <v>#N/A</v>
      </c>
    </row>
    <row r="1412" spans="2:5" hidden="1" x14ac:dyDescent="0.3">
      <c r="B1412" s="56">
        <f t="shared" si="23"/>
        <v>0</v>
      </c>
      <c r="C1412" s="139">
        <f>'제품 추가'!AC1399</f>
        <v>0</v>
      </c>
      <c r="D1412" s="138" t="e">
        <f>IF($D$2="주말",INDEX(표5[#All],MATCH(C1412,표5[[#All],[잉크]],0),18)+INDEX(표5[#All],MATCH(C1412,표5[[#All],[잉크]],0),21),INDEX(표5[#All],MATCH(C1412,표5[[#All],[잉크]],0),MATCH($D$2,표5[#Headers],0)+1))</f>
        <v>#N/A</v>
      </c>
      <c r="E1412" s="138" t="e">
        <f>IF($D$2="주말",INDEX(표5[#All],MATCH(C1412,표5[[#All],[잉크]],0),19)+INDEX(표5[#All],MATCH(C1412,표5[[#All],[잉크]],0),22),INDEX(표5[#All],MATCH(C1412,표5[[#All],[잉크]],0),MATCH($D$2,표5[#Headers],0)+2))</f>
        <v>#N/A</v>
      </c>
    </row>
    <row r="1413" spans="2:5" hidden="1" x14ac:dyDescent="0.3">
      <c r="B1413" s="56">
        <f t="shared" si="23"/>
        <v>0</v>
      </c>
      <c r="C1413" s="139">
        <f>'제품 추가'!AC1400</f>
        <v>0</v>
      </c>
      <c r="D1413" s="138" t="e">
        <f>IF($D$2="주말",INDEX(표5[#All],MATCH(C1413,표5[[#All],[잉크]],0),18)+INDEX(표5[#All],MATCH(C1413,표5[[#All],[잉크]],0),21),INDEX(표5[#All],MATCH(C1413,표5[[#All],[잉크]],0),MATCH($D$2,표5[#Headers],0)+1))</f>
        <v>#N/A</v>
      </c>
      <c r="E1413" s="138" t="e">
        <f>IF($D$2="주말",INDEX(표5[#All],MATCH(C1413,표5[[#All],[잉크]],0),19)+INDEX(표5[#All],MATCH(C1413,표5[[#All],[잉크]],0),22),INDEX(표5[#All],MATCH(C1413,표5[[#All],[잉크]],0),MATCH($D$2,표5[#Headers],0)+2))</f>
        <v>#N/A</v>
      </c>
    </row>
    <row r="1414" spans="2:5" hidden="1" x14ac:dyDescent="0.3">
      <c r="B1414" s="56">
        <f t="shared" si="23"/>
        <v>0</v>
      </c>
      <c r="C1414" s="139">
        <f>'제품 추가'!AC1401</f>
        <v>0</v>
      </c>
      <c r="D1414" s="138" t="e">
        <f>IF($D$2="주말",INDEX(표5[#All],MATCH(C1414,표5[[#All],[잉크]],0),18)+INDEX(표5[#All],MATCH(C1414,표5[[#All],[잉크]],0),21),INDEX(표5[#All],MATCH(C1414,표5[[#All],[잉크]],0),MATCH($D$2,표5[#Headers],0)+1))</f>
        <v>#N/A</v>
      </c>
      <c r="E1414" s="138" t="e">
        <f>IF($D$2="주말",INDEX(표5[#All],MATCH(C1414,표5[[#All],[잉크]],0),19)+INDEX(표5[#All],MATCH(C1414,표5[[#All],[잉크]],0),22),INDEX(표5[#All],MATCH(C1414,표5[[#All],[잉크]],0),MATCH($D$2,표5[#Headers],0)+2))</f>
        <v>#N/A</v>
      </c>
    </row>
    <row r="1415" spans="2:5" hidden="1" x14ac:dyDescent="0.3">
      <c r="B1415" s="56">
        <f t="shared" si="23"/>
        <v>0</v>
      </c>
      <c r="C1415" s="139">
        <f>'제품 추가'!AC1402</f>
        <v>0</v>
      </c>
      <c r="D1415" s="138" t="e">
        <f>IF($D$2="주말",INDEX(표5[#All],MATCH(C1415,표5[[#All],[잉크]],0),18)+INDEX(표5[#All],MATCH(C1415,표5[[#All],[잉크]],0),21),INDEX(표5[#All],MATCH(C1415,표5[[#All],[잉크]],0),MATCH($D$2,표5[#Headers],0)+1))</f>
        <v>#N/A</v>
      </c>
      <c r="E1415" s="138" t="e">
        <f>IF($D$2="주말",INDEX(표5[#All],MATCH(C1415,표5[[#All],[잉크]],0),19)+INDEX(표5[#All],MATCH(C1415,표5[[#All],[잉크]],0),22),INDEX(표5[#All],MATCH(C1415,표5[[#All],[잉크]],0),MATCH($D$2,표5[#Headers],0)+2))</f>
        <v>#N/A</v>
      </c>
    </row>
    <row r="1416" spans="2:5" hidden="1" x14ac:dyDescent="0.3">
      <c r="B1416" s="56">
        <f t="shared" si="23"/>
        <v>0</v>
      </c>
      <c r="C1416" s="139">
        <f>'제품 추가'!AC1403</f>
        <v>0</v>
      </c>
      <c r="D1416" s="138" t="e">
        <f>IF($D$2="주말",INDEX(표5[#All],MATCH(C1416,표5[[#All],[잉크]],0),18)+INDEX(표5[#All],MATCH(C1416,표5[[#All],[잉크]],0),21),INDEX(표5[#All],MATCH(C1416,표5[[#All],[잉크]],0),MATCH($D$2,표5[#Headers],0)+1))</f>
        <v>#N/A</v>
      </c>
      <c r="E1416" s="138" t="e">
        <f>IF($D$2="주말",INDEX(표5[#All],MATCH(C1416,표5[[#All],[잉크]],0),19)+INDEX(표5[#All],MATCH(C1416,표5[[#All],[잉크]],0),22),INDEX(표5[#All],MATCH(C1416,표5[[#All],[잉크]],0),MATCH($D$2,표5[#Headers],0)+2))</f>
        <v>#N/A</v>
      </c>
    </row>
  </sheetData>
  <autoFilter ref="B4:E1416">
    <filterColumn colId="0">
      <filters>
        <filter val="1"/>
        <filter val="2"/>
        <filter val="3"/>
        <filter val="4"/>
        <filter val="5"/>
        <filter val="6"/>
      </filters>
    </filterColumn>
    <sortState ref="B16:E1063">
      <sortCondition ref="C4:C1416"/>
    </sortState>
  </autoFilter>
  <phoneticPr fontId="1" type="noConversion"/>
  <dataValidations count="1">
    <dataValidation type="list" allowBlank="1" showInputMessage="1" showErrorMessage="1" sqref="D2">
      <formula1>$P$2:$P$7</formula1>
    </dataValidation>
  </dataValidations>
  <pageMargins left="0.7" right="0.7" top="0.75" bottom="0.75" header="0.3" footer="0.3"/>
  <pageSetup paperSize="256" fitToWidth="0" fitToHeight="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5" tint="0.39997558519241921"/>
    <pageSetUpPr fitToPage="1"/>
  </sheetPr>
  <dimension ref="B2:J1266"/>
  <sheetViews>
    <sheetView tabSelected="1" view="pageBreakPreview" zoomScale="85" zoomScaleSheetLayoutView="85" workbookViewId="0">
      <selection activeCell="F1178" sqref="F1178"/>
    </sheetView>
  </sheetViews>
  <sheetFormatPr defaultRowHeight="16.5" x14ac:dyDescent="0.3"/>
  <cols>
    <col min="3" max="3" width="15.625" bestFit="1" customWidth="1"/>
    <col min="10" max="10" width="9" hidden="1" customWidth="1"/>
  </cols>
  <sheetData>
    <row r="2" spans="2:10" ht="26.25" x14ac:dyDescent="0.3">
      <c r="B2" s="626" t="s">
        <v>1211</v>
      </c>
      <c r="C2" s="627"/>
      <c r="D2" s="627"/>
      <c r="J2" t="s">
        <v>27</v>
      </c>
    </row>
    <row r="3" spans="2:10" x14ac:dyDescent="0.3">
      <c r="B3" s="60" t="s">
        <v>1208</v>
      </c>
      <c r="J3" t="s">
        <v>1213</v>
      </c>
    </row>
    <row r="4" spans="2:10" x14ac:dyDescent="0.3">
      <c r="B4" s="56" t="s">
        <v>5275</v>
      </c>
      <c r="C4" s="56" t="s">
        <v>38</v>
      </c>
      <c r="D4" s="56" t="s">
        <v>1211</v>
      </c>
      <c r="J4" t="s">
        <v>1214</v>
      </c>
    </row>
    <row r="5" spans="2:10" hidden="1" x14ac:dyDescent="0.3">
      <c r="B5" s="56">
        <f>IFERROR(SUM(D5:D5),0)</f>
        <v>0</v>
      </c>
      <c r="C5" s="139" t="str">
        <f>'제품 추가'!AC3</f>
        <v>ABYSS</v>
      </c>
      <c r="D5" s="138">
        <f>IF('넣어줄 잉크'!$D$2="주말",INDEX(표5[#All],MATCH(C5,표5[[#All],[잉크]],0),18)+INDEX(표5[#All],MATCH(C5,표5[[#All],[잉크]],0),21),INDEX(표5[#All],MATCH(C5,표5[[#All],[잉크]],0),MATCH('넣어줄 잉크'!$D$2,표5[#Headers],0)+1))</f>
        <v>0</v>
      </c>
      <c r="J5" t="s">
        <v>1215</v>
      </c>
    </row>
    <row r="6" spans="2:10" hidden="1" x14ac:dyDescent="0.3">
      <c r="B6" s="56">
        <f t="shared" ref="B6:B28" si="0">IFERROR(SUM(D6:D6),0)</f>
        <v>0</v>
      </c>
      <c r="C6" s="139" t="str">
        <f>'제품 추가'!AC4</f>
        <v>ACACIA</v>
      </c>
      <c r="D6" s="138">
        <f>IF('넣어줄 잉크'!$D$2="주말",INDEX(표5[#All],MATCH(C6,표5[[#All],[잉크]],0),18)+INDEX(표5[#All],MATCH(C6,표5[[#All],[잉크]],0),21),INDEX(표5[#All],MATCH(C6,표5[[#All],[잉크]],0),MATCH('넣어줄 잉크'!$D$2,표5[#Headers],0)+1))</f>
        <v>0</v>
      </c>
      <c r="J6" t="s">
        <v>1216</v>
      </c>
    </row>
    <row r="7" spans="2:10" ht="15.75" hidden="1" customHeight="1" x14ac:dyDescent="0.3">
      <c r="B7" s="56">
        <f t="shared" si="0"/>
        <v>0</v>
      </c>
      <c r="C7" s="139" t="str">
        <f>'제품 추가'!AC5</f>
        <v>ACID</v>
      </c>
      <c r="D7" s="138">
        <f>IF('넣어줄 잉크'!$D$2="주말",INDEX(표5[#All],MATCH(C7,표5[[#All],[잉크]],0),18)+INDEX(표5[#All],MATCH(C7,표5[[#All],[잉크]],0),21),INDEX(표5[#All],MATCH(C7,표5[[#All],[잉크]],0),MATCH('넣어줄 잉크'!$D$2,표5[#Headers],0)+1))</f>
        <v>0</v>
      </c>
      <c r="J7" t="s">
        <v>1217</v>
      </c>
    </row>
    <row r="8" spans="2:10" hidden="1" x14ac:dyDescent="0.3">
      <c r="B8" s="56">
        <f t="shared" si="0"/>
        <v>0</v>
      </c>
      <c r="C8" s="139" t="str">
        <f>'제품 추가'!AC6</f>
        <v>ACORN</v>
      </c>
      <c r="D8" s="138">
        <f>IF('넣어줄 잉크'!$D$2="주말",INDEX(표5[#All],MATCH(C8,표5[[#All],[잉크]],0),18)+INDEX(표5[#All],MATCH(C8,표5[[#All],[잉크]],0),21),INDEX(표5[#All],MATCH(C8,표5[[#All],[잉크]],0),MATCH('넣어줄 잉크'!$D$2,표5[#Headers],0)+1))</f>
        <v>0</v>
      </c>
    </row>
    <row r="9" spans="2:10" hidden="1" x14ac:dyDescent="0.3">
      <c r="B9" s="56">
        <f t="shared" si="0"/>
        <v>0</v>
      </c>
      <c r="C9" s="139" t="str">
        <f>'제품 추가'!AC7</f>
        <v>AFFO</v>
      </c>
      <c r="D9" s="138">
        <f>IF('넣어줄 잉크'!$D$2="주말",INDEX(표5[#All],MATCH(C9,표5[[#All],[잉크]],0),18)+INDEX(표5[#All],MATCH(C9,표5[[#All],[잉크]],0),21),INDEX(표5[#All],MATCH(C9,표5[[#All],[잉크]],0),MATCH('넣어줄 잉크'!$D$2,표5[#Headers],0)+1))</f>
        <v>0</v>
      </c>
    </row>
    <row r="10" spans="2:10" hidden="1" x14ac:dyDescent="0.3">
      <c r="B10" s="56">
        <f t="shared" si="0"/>
        <v>0</v>
      </c>
      <c r="C10" s="139" t="str">
        <f>'제품 추가'!AC8</f>
        <v>AIR</v>
      </c>
      <c r="D10" s="138">
        <f>IF('넣어줄 잉크'!$D$2="주말",INDEX(표5[#All],MATCH(C10,표5[[#All],[잉크]],0),18)+INDEX(표5[#All],MATCH(C10,표5[[#All],[잉크]],0),21),INDEX(표5[#All],MATCH(C10,표5[[#All],[잉크]],0),MATCH('넣어줄 잉크'!$D$2,표5[#Headers],0)+1))</f>
        <v>0</v>
      </c>
    </row>
    <row r="11" spans="2:10" hidden="1" x14ac:dyDescent="0.3">
      <c r="B11" s="56">
        <f t="shared" si="0"/>
        <v>0</v>
      </c>
      <c r="C11" s="139" t="str">
        <f>'제품 추가'!AC9</f>
        <v>ALESAN</v>
      </c>
      <c r="D11" s="138">
        <f>IF('넣어줄 잉크'!$D$2="주말",INDEX(표5[#All],MATCH(C11,표5[[#All],[잉크]],0),18)+INDEX(표5[#All],MATCH(C11,표5[[#All],[잉크]],0),21),INDEX(표5[#All],MATCH(C11,표5[[#All],[잉크]],0),MATCH('넣어줄 잉크'!$D$2,표5[#Headers],0)+1))</f>
        <v>0</v>
      </c>
    </row>
    <row r="12" spans="2:10" hidden="1" x14ac:dyDescent="0.3">
      <c r="B12" s="56">
        <f t="shared" si="0"/>
        <v>0</v>
      </c>
      <c r="C12" s="139" t="str">
        <f>'제품 추가'!AC10</f>
        <v>ALMOND</v>
      </c>
      <c r="D12" s="138">
        <f>IF('넣어줄 잉크'!$D$2="주말",INDEX(표5[#All],MATCH(C12,표5[[#All],[잉크]],0),18)+INDEX(표5[#All],MATCH(C12,표5[[#All],[잉크]],0),21),INDEX(표5[#All],MATCH(C12,표5[[#All],[잉크]],0),MATCH('넣어줄 잉크'!$D$2,표5[#Headers],0)+1))</f>
        <v>0</v>
      </c>
    </row>
    <row r="13" spans="2:10" hidden="1" x14ac:dyDescent="0.3">
      <c r="B13" s="56">
        <f t="shared" si="0"/>
        <v>0</v>
      </c>
      <c r="C13" s="139" t="str">
        <f>'제품 추가'!AC11</f>
        <v>AMARYLLIS</v>
      </c>
      <c r="D13" s="138">
        <f>IF('넣어줄 잉크'!$D$2="주말",INDEX(표5[#All],MATCH(C13,표5[[#All],[잉크]],0),18)+INDEX(표5[#All],MATCH(C13,표5[[#All],[잉크]],0),21),INDEX(표5[#All],MATCH(C13,표5[[#All],[잉크]],0),MATCH('넣어줄 잉크'!$D$2,표5[#Headers],0)+1))</f>
        <v>0</v>
      </c>
    </row>
    <row r="14" spans="2:10" hidden="1" x14ac:dyDescent="0.3">
      <c r="B14" s="56">
        <f t="shared" si="0"/>
        <v>0</v>
      </c>
      <c r="C14" s="139" t="str">
        <f>'제품 추가'!AC12</f>
        <v>AMAZONIA</v>
      </c>
      <c r="D14" s="138">
        <f>IF('넣어줄 잉크'!$D$2="주말",INDEX(표5[#All],MATCH(C14,표5[[#All],[잉크]],0),18)+INDEX(표5[#All],MATCH(C14,표5[[#All],[잉크]],0),21),INDEX(표5[#All],MATCH(C14,표5[[#All],[잉크]],0),MATCH('넣어줄 잉크'!$D$2,표5[#Headers],0)+1))</f>
        <v>0</v>
      </c>
    </row>
    <row r="15" spans="2:10" hidden="1" x14ac:dyDescent="0.3">
      <c r="B15" s="56">
        <f t="shared" si="0"/>
        <v>0</v>
      </c>
      <c r="C15" s="139" t="str">
        <f>'제품 추가'!AC13</f>
        <v>AMEMONE</v>
      </c>
      <c r="D15" s="138">
        <f>IF('넣어줄 잉크'!$D$2="주말",INDEX(표5[#All],MATCH(C15,표5[[#All],[잉크]],0),18)+INDEX(표5[#All],MATCH(C15,표5[[#All],[잉크]],0),21),INDEX(표5[#All],MATCH(C15,표5[[#All],[잉크]],0),MATCH('넣어줄 잉크'!$D$2,표5[#Headers],0)+1))</f>
        <v>0</v>
      </c>
    </row>
    <row r="16" spans="2:10" hidden="1" x14ac:dyDescent="0.3">
      <c r="B16" s="56">
        <f t="shared" si="0"/>
        <v>0</v>
      </c>
      <c r="C16" s="139" t="str">
        <f>'제품 추가'!AC14</f>
        <v>AMERICANO</v>
      </c>
      <c r="D16" s="138">
        <f>IF('넣어줄 잉크'!$D$2="주말",INDEX(표5[#All],MATCH(C16,표5[[#All],[잉크]],0),18)+INDEX(표5[#All],MATCH(C16,표5[[#All],[잉크]],0),21),INDEX(표5[#All],MATCH(C16,표5[[#All],[잉크]],0),MATCH('넣어줄 잉크'!$D$2,표5[#Headers],0)+1))</f>
        <v>0</v>
      </c>
    </row>
    <row r="17" spans="2:4" hidden="1" x14ac:dyDescent="0.3">
      <c r="B17" s="56">
        <f t="shared" si="0"/>
        <v>0</v>
      </c>
      <c r="C17" s="139" t="str">
        <f>'제품 추가'!AC15</f>
        <v>AMETHYST</v>
      </c>
      <c r="D17" s="138">
        <f>IF('넣어줄 잉크'!$D$2="주말",INDEX(표5[#All],MATCH(C17,표5[[#All],[잉크]],0),18)+INDEX(표5[#All],MATCH(C17,표5[[#All],[잉크]],0),21),INDEX(표5[#All],MATCH(C17,표5[[#All],[잉크]],0),MATCH('넣어줄 잉크'!$D$2,표5[#Headers],0)+1))</f>
        <v>0</v>
      </c>
    </row>
    <row r="18" spans="2:4" hidden="1" x14ac:dyDescent="0.3">
      <c r="B18" s="56">
        <f t="shared" si="0"/>
        <v>0</v>
      </c>
      <c r="C18" s="139" t="str">
        <f>'제품 추가'!AC16</f>
        <v>ANCHOR</v>
      </c>
      <c r="D18" s="138">
        <f>IF('넣어줄 잉크'!$D$2="주말",INDEX(표5[#All],MATCH(C18,표5[[#All],[잉크]],0),18)+INDEX(표5[#All],MATCH(C18,표5[[#All],[잉크]],0),21),INDEX(표5[#All],MATCH(C18,표5[[#All],[잉크]],0),MATCH('넣어줄 잉크'!$D$2,표5[#Headers],0)+1))</f>
        <v>0</v>
      </c>
    </row>
    <row r="19" spans="2:4" hidden="1" x14ac:dyDescent="0.3">
      <c r="B19" s="56">
        <f t="shared" si="0"/>
        <v>0</v>
      </c>
      <c r="C19" s="139" t="str">
        <f>'제품 추가'!AC17</f>
        <v>ANDORRA</v>
      </c>
      <c r="D19" s="138">
        <f>IF('넣어줄 잉크'!$D$2="주말",INDEX(표5[#All],MATCH(C19,표5[[#All],[잉크]],0),18)+INDEX(표5[#All],MATCH(C19,표5[[#All],[잉크]],0),21),INDEX(표5[#All],MATCH(C19,표5[[#All],[잉크]],0),MATCH('넣어줄 잉크'!$D$2,표5[#Headers],0)+1))</f>
        <v>0</v>
      </c>
    </row>
    <row r="20" spans="2:4" hidden="1" x14ac:dyDescent="0.3">
      <c r="B20" s="56">
        <f t="shared" si="0"/>
        <v>0</v>
      </c>
      <c r="C20" s="139" t="str">
        <f>'제품 추가'!AC18</f>
        <v>ANGORA</v>
      </c>
      <c r="D20" s="138">
        <f>IF('넣어줄 잉크'!$D$2="주말",INDEX(표5[#All],MATCH(C20,표5[[#All],[잉크]],0),18)+INDEX(표5[#All],MATCH(C20,표5[[#All],[잉크]],0),21),INDEX(표5[#All],MATCH(C20,표5[[#All],[잉크]],0),MATCH('넣어줄 잉크'!$D$2,표5[#Headers],0)+1))</f>
        <v>0</v>
      </c>
    </row>
    <row r="21" spans="2:4" hidden="1" x14ac:dyDescent="0.3">
      <c r="B21" s="56">
        <f t="shared" si="0"/>
        <v>0</v>
      </c>
      <c r="C21" s="139" t="str">
        <f>'제품 추가'!AC19</f>
        <v>ANTELOPE</v>
      </c>
      <c r="D21" s="138">
        <f>IF('넣어줄 잉크'!$D$2="주말",INDEX(표5[#All],MATCH(C21,표5[[#All],[잉크]],0),18)+INDEX(표5[#All],MATCH(C21,표5[[#All],[잉크]],0),21),INDEX(표5[#All],MATCH(C21,표5[[#All],[잉크]],0),MATCH('넣어줄 잉크'!$D$2,표5[#Headers],0)+1))</f>
        <v>0</v>
      </c>
    </row>
    <row r="22" spans="2:4" hidden="1" x14ac:dyDescent="0.3">
      <c r="B22" s="56">
        <f t="shared" si="0"/>
        <v>0</v>
      </c>
      <c r="C22" s="139" t="str">
        <f>'제품 추가'!AC20</f>
        <v>ANTHRACITE</v>
      </c>
      <c r="D22" s="138">
        <f>IF('넣어줄 잉크'!$D$2="주말",INDEX(표5[#All],MATCH(C22,표5[[#All],[잉크]],0),18)+INDEX(표5[#All],MATCH(C22,표5[[#All],[잉크]],0),21),INDEX(표5[#All],MATCH(C22,표5[[#All],[잉크]],0),MATCH('넣어줄 잉크'!$D$2,표5[#Headers],0)+1))</f>
        <v>0</v>
      </c>
    </row>
    <row r="23" spans="2:4" hidden="1" x14ac:dyDescent="0.3">
      <c r="B23" s="56">
        <f t="shared" si="0"/>
        <v>0</v>
      </c>
      <c r="C23" s="139" t="str">
        <f>'제품 추가'!AC21</f>
        <v>ANTIQUE</v>
      </c>
      <c r="D23" s="138">
        <f>IF('넣어줄 잉크'!$D$2="주말",INDEX(표5[#All],MATCH(C23,표5[[#All],[잉크]],0),18)+INDEX(표5[#All],MATCH(C23,표5[[#All],[잉크]],0),21),INDEX(표5[#All],MATCH(C23,표5[[#All],[잉크]],0),MATCH('넣어줄 잉크'!$D$2,표5[#Headers],0)+1))</f>
        <v>0</v>
      </c>
    </row>
    <row r="24" spans="2:4" hidden="1" x14ac:dyDescent="0.3">
      <c r="B24" s="56">
        <f t="shared" si="0"/>
        <v>0</v>
      </c>
      <c r="C24" s="139" t="str">
        <f>'제품 추가'!AC22</f>
        <v>APRICOT</v>
      </c>
      <c r="D24" s="138">
        <f>IF('넣어줄 잉크'!$D$2="주말",INDEX(표5[#All],MATCH(C24,표5[[#All],[잉크]],0),18)+INDEX(표5[#All],MATCH(C24,표5[[#All],[잉크]],0),21),INDEX(표5[#All],MATCH(C24,표5[[#All],[잉크]],0),MATCH('넣어줄 잉크'!$D$2,표5[#Headers],0)+1))</f>
        <v>0</v>
      </c>
    </row>
    <row r="25" spans="2:4" hidden="1" x14ac:dyDescent="0.3">
      <c r="B25" s="56">
        <f t="shared" si="0"/>
        <v>0</v>
      </c>
      <c r="C25" s="139" t="str">
        <f>'제품 추가'!AC23</f>
        <v>AQUAMARIN</v>
      </c>
      <c r="D25" s="138">
        <f>IF('넣어줄 잉크'!$D$2="주말",INDEX(표5[#All],MATCH(C25,표5[[#All],[잉크]],0),18)+INDEX(표5[#All],MATCH(C25,표5[[#All],[잉크]],0),21),INDEX(표5[#All],MATCH(C25,표5[[#All],[잉크]],0),MATCH('넣어줄 잉크'!$D$2,표5[#Headers],0)+1))</f>
        <v>0</v>
      </c>
    </row>
    <row r="26" spans="2:4" hidden="1" x14ac:dyDescent="0.3">
      <c r="B26" s="56">
        <f t="shared" si="0"/>
        <v>0</v>
      </c>
      <c r="C26" s="139" t="str">
        <f>'제품 추가'!AC24</f>
        <v>ARARA</v>
      </c>
      <c r="D26" s="138">
        <f>IF('넣어줄 잉크'!$D$2="주말",INDEX(표5[#All],MATCH(C26,표5[[#All],[잉크]],0),18)+INDEX(표5[#All],MATCH(C26,표5[[#All],[잉크]],0),21),INDEX(표5[#All],MATCH(C26,표5[[#All],[잉크]],0),MATCH('넣어줄 잉크'!$D$2,표5[#Headers],0)+1))</f>
        <v>0</v>
      </c>
    </row>
    <row r="27" spans="2:4" hidden="1" x14ac:dyDescent="0.3">
      <c r="B27" s="56">
        <f t="shared" si="0"/>
        <v>0</v>
      </c>
      <c r="C27" s="139" t="str">
        <f>'제품 추가'!AC25</f>
        <v>ASH</v>
      </c>
      <c r="D27" s="138">
        <f>IF('넣어줄 잉크'!$D$2="주말",INDEX(표5[#All],MATCH(C27,표5[[#All],[잉크]],0),18)+INDEX(표5[#All],MATCH(C27,표5[[#All],[잉크]],0),21),INDEX(표5[#All],MATCH(C27,표5[[#All],[잉크]],0),MATCH('넣어줄 잉크'!$D$2,표5[#Headers],0)+1))</f>
        <v>0</v>
      </c>
    </row>
    <row r="28" spans="2:4" hidden="1" x14ac:dyDescent="0.3">
      <c r="B28" s="56">
        <f t="shared" si="0"/>
        <v>0</v>
      </c>
      <c r="C28" s="139" t="str">
        <f>'제품 추가'!AC26</f>
        <v>ASPHALT</v>
      </c>
      <c r="D28" s="138">
        <f>IF('넣어줄 잉크'!$D$2="주말",INDEX(표5[#All],MATCH(C28,표5[[#All],[잉크]],0),18)+INDEX(표5[#All],MATCH(C28,표5[[#All],[잉크]],0),21),INDEX(표5[#All],MATCH(C28,표5[[#All],[잉크]],0),MATCH('넣어줄 잉크'!$D$2,표5[#Headers],0)+1))</f>
        <v>0</v>
      </c>
    </row>
    <row r="29" spans="2:4" hidden="1" x14ac:dyDescent="0.3">
      <c r="B29" s="56">
        <f t="shared" ref="B29:B63" si="1">IFERROR(SUM(D29:D29),0)</f>
        <v>0</v>
      </c>
      <c r="C29" s="139" t="str">
        <f>'제품 추가'!AC957</f>
        <v>ARNOLD</v>
      </c>
      <c r="D29" s="138">
        <f>IF('넣어줄 잉크'!$D$2="주말",INDEX(표5[#All],MATCH(C29,표5[[#All],[잉크]],0),18)+INDEX(표5[#All],MATCH(C29,표5[[#All],[잉크]],0),21),INDEX(표5[#All],MATCH(C29,표5[[#All],[잉크]],0),MATCH('넣어줄 잉크'!$D$2,표5[#Headers],0)+1))</f>
        <v>0</v>
      </c>
    </row>
    <row r="30" spans="2:4" hidden="1" x14ac:dyDescent="0.3">
      <c r="B30" s="56">
        <f t="shared" si="1"/>
        <v>0</v>
      </c>
      <c r="C30" s="139" t="str">
        <f>'제품 추가'!AC28</f>
        <v>AUBURN</v>
      </c>
      <c r="D30" s="138">
        <f>IF('넣어줄 잉크'!$D$2="주말",INDEX(표5[#All],MATCH(C30,표5[[#All],[잉크]],0),18)+INDEX(표5[#All],MATCH(C30,표5[[#All],[잉크]],0),21),INDEX(표5[#All],MATCH(C30,표5[[#All],[잉크]],0),MATCH('넣어줄 잉크'!$D$2,표5[#Headers],0)+1))</f>
        <v>0</v>
      </c>
    </row>
    <row r="31" spans="2:4" hidden="1" x14ac:dyDescent="0.3">
      <c r="B31" s="56">
        <f t="shared" si="1"/>
        <v>0</v>
      </c>
      <c r="C31" s="139" t="str">
        <f>'제품 추가'!AC29</f>
        <v>AUTUMN</v>
      </c>
      <c r="D31" s="138">
        <f>IF('넣어줄 잉크'!$D$2="주말",INDEX(표5[#All],MATCH(C31,표5[[#All],[잉크]],0),18)+INDEX(표5[#All],MATCH(C31,표5[[#All],[잉크]],0),21),INDEX(표5[#All],MATCH(C31,표5[[#All],[잉크]],0),MATCH('넣어줄 잉크'!$D$2,표5[#Headers],0)+1))</f>
        <v>0</v>
      </c>
    </row>
    <row r="32" spans="2:4" hidden="1" x14ac:dyDescent="0.3">
      <c r="B32" s="56">
        <f t="shared" si="1"/>
        <v>0</v>
      </c>
      <c r="C32" s="139" t="str">
        <f>'제품 추가'!AC30</f>
        <v>AVOCADO</v>
      </c>
      <c r="D32" s="138">
        <f>IF('넣어줄 잉크'!$D$2="주말",INDEX(표5[#All],MATCH(C32,표5[[#All],[잉크]],0),18)+INDEX(표5[#All],MATCH(C32,표5[[#All],[잉크]],0),21),INDEX(표5[#All],MATCH(C32,표5[[#All],[잉크]],0),MATCH('넣어줄 잉크'!$D$2,표5[#Headers],0)+1))</f>
        <v>0</v>
      </c>
    </row>
    <row r="33" spans="2:4" hidden="1" x14ac:dyDescent="0.3">
      <c r="B33" s="56">
        <f t="shared" si="1"/>
        <v>0</v>
      </c>
      <c r="C33" s="139" t="str">
        <f>'제품 추가'!AC31</f>
        <v>AZTEC</v>
      </c>
      <c r="D33" s="138">
        <f>IF('넣어줄 잉크'!$D$2="주말",INDEX(표5[#All],MATCH(C33,표5[[#All],[잉크]],0),18)+INDEX(표5[#All],MATCH(C33,표5[[#All],[잉크]],0),21),INDEX(표5[#All],MATCH(C33,표5[[#All],[잉크]],0),MATCH('넣어줄 잉크'!$D$2,표5[#Headers],0)+1))</f>
        <v>0</v>
      </c>
    </row>
    <row r="34" spans="2:4" hidden="1" x14ac:dyDescent="0.3">
      <c r="B34" s="56">
        <f t="shared" si="1"/>
        <v>0</v>
      </c>
      <c r="C34" s="139" t="str">
        <f>'제품 추가'!AC32</f>
        <v>BACON</v>
      </c>
      <c r="D34" s="138">
        <f>IF('넣어줄 잉크'!$D$2="주말",INDEX(표5[#All],MATCH(C34,표5[[#All],[잉크]],0),18)+INDEX(표5[#All],MATCH(C34,표5[[#All],[잉크]],0),21),INDEX(표5[#All],MATCH(C34,표5[[#All],[잉크]],0),MATCH('넣어줄 잉크'!$D$2,표5[#Headers],0)+1))</f>
        <v>0</v>
      </c>
    </row>
    <row r="35" spans="2:4" hidden="1" x14ac:dyDescent="0.3">
      <c r="B35" s="56">
        <f t="shared" si="1"/>
        <v>0</v>
      </c>
      <c r="C35" s="139" t="str">
        <f>'제품 추가'!AC33</f>
        <v>BAG</v>
      </c>
      <c r="D35" s="138">
        <f>IF('넣어줄 잉크'!$D$2="주말",INDEX(표5[#All],MATCH(C35,표5[[#All],[잉크]],0),18)+INDEX(표5[#All],MATCH(C35,표5[[#All],[잉크]],0),21),INDEX(표5[#All],MATCH(C35,표5[[#All],[잉크]],0),MATCH('넣어줄 잉크'!$D$2,표5[#Headers],0)+1))</f>
        <v>0</v>
      </c>
    </row>
    <row r="36" spans="2:4" hidden="1" x14ac:dyDescent="0.3">
      <c r="B36" s="56">
        <f t="shared" si="1"/>
        <v>0</v>
      </c>
      <c r="C36" s="139" t="str">
        <f>'제품 추가'!AC34</f>
        <v>BAKE</v>
      </c>
      <c r="D36" s="138">
        <f>IF('넣어줄 잉크'!$D$2="주말",INDEX(표5[#All],MATCH(C36,표5[[#All],[잉크]],0),18)+INDEX(표5[#All],MATCH(C36,표5[[#All],[잉크]],0),21),INDEX(표5[#All],MATCH(C36,표5[[#All],[잉크]],0),MATCH('넣어줄 잉크'!$D$2,표5[#Headers],0)+1))</f>
        <v>0</v>
      </c>
    </row>
    <row r="37" spans="2:4" hidden="1" x14ac:dyDescent="0.3">
      <c r="B37" s="56">
        <f t="shared" si="1"/>
        <v>0</v>
      </c>
      <c r="C37" s="139" t="str">
        <f>'제품 추가'!AC35</f>
        <v>BAMBOO</v>
      </c>
      <c r="D37" s="138">
        <f>IF('넣어줄 잉크'!$D$2="주말",INDEX(표5[#All],MATCH(C37,표5[[#All],[잉크]],0),18)+INDEX(표5[#All],MATCH(C37,표5[[#All],[잉크]],0),21),INDEX(표5[#All],MATCH(C37,표5[[#All],[잉크]],0),MATCH('넣어줄 잉크'!$D$2,표5[#Headers],0)+1))</f>
        <v>0</v>
      </c>
    </row>
    <row r="38" spans="2:4" hidden="1" x14ac:dyDescent="0.3">
      <c r="B38" s="56">
        <f t="shared" si="1"/>
        <v>0</v>
      </c>
      <c r="C38" s="139" t="str">
        <f>'제품 추가'!AC36</f>
        <v>BANANA</v>
      </c>
      <c r="D38" s="138">
        <f>IF('넣어줄 잉크'!$D$2="주말",INDEX(표5[#All],MATCH(C38,표5[[#All],[잉크]],0),18)+INDEX(표5[#All],MATCH(C38,표5[[#All],[잉크]],0),21),INDEX(표5[#All],MATCH(C38,표5[[#All],[잉크]],0),MATCH('넣어줄 잉크'!$D$2,표5[#Headers],0)+1))</f>
        <v>0</v>
      </c>
    </row>
    <row r="39" spans="2:4" hidden="1" x14ac:dyDescent="0.3">
      <c r="B39" s="56">
        <f t="shared" si="1"/>
        <v>0</v>
      </c>
      <c r="C39" s="139" t="str">
        <f>'제품 추가'!AC37</f>
        <v>BARLEY</v>
      </c>
      <c r="D39" s="138">
        <f>IF('넣어줄 잉크'!$D$2="주말",INDEX(표5[#All],MATCH(C39,표5[[#All],[잉크]],0),18)+INDEX(표5[#All],MATCH(C39,표5[[#All],[잉크]],0),21),INDEX(표5[#All],MATCH(C39,표5[[#All],[잉크]],0),MATCH('넣어줄 잉크'!$D$2,표5[#Headers],0)+1))</f>
        <v>0</v>
      </c>
    </row>
    <row r="40" spans="2:4" hidden="1" x14ac:dyDescent="0.3">
      <c r="B40" s="56">
        <f t="shared" si="1"/>
        <v>0</v>
      </c>
      <c r="C40" s="139" t="str">
        <f>'제품 추가'!AC38</f>
        <v>BASIL</v>
      </c>
      <c r="D40" s="138">
        <f>IF('넣어줄 잉크'!$D$2="주말",INDEX(표5[#All],MATCH(C40,표5[[#All],[잉크]],0),18)+INDEX(표5[#All],MATCH(C40,표5[[#All],[잉크]],0),21),INDEX(표5[#All],MATCH(C40,표5[[#All],[잉크]],0),MATCH('넣어줄 잉크'!$D$2,표5[#Headers],0)+1))</f>
        <v>0</v>
      </c>
    </row>
    <row r="41" spans="2:4" hidden="1" x14ac:dyDescent="0.3">
      <c r="B41" s="56">
        <f t="shared" si="1"/>
        <v>0</v>
      </c>
      <c r="C41" s="139" t="str">
        <f>'제품 추가'!AC39</f>
        <v>BAT</v>
      </c>
      <c r="D41" s="138">
        <f>IF('넣어줄 잉크'!$D$2="주말",INDEX(표5[#All],MATCH(C41,표5[[#All],[잉크]],0),18)+INDEX(표5[#All],MATCH(C41,표5[[#All],[잉크]],0),21),INDEX(표5[#All],MATCH(C41,표5[[#All],[잉크]],0),MATCH('넣어줄 잉크'!$D$2,표5[#Headers],0)+1))</f>
        <v>0</v>
      </c>
    </row>
    <row r="42" spans="2:4" hidden="1" x14ac:dyDescent="0.3">
      <c r="B42" s="56">
        <f t="shared" si="1"/>
        <v>0</v>
      </c>
      <c r="C42" s="139" t="str">
        <f>'제품 추가'!AC40</f>
        <v>BAYOU</v>
      </c>
      <c r="D42" s="138">
        <f>IF('넣어줄 잉크'!$D$2="주말",INDEX(표5[#All],MATCH(C42,표5[[#All],[잉크]],0),18)+INDEX(표5[#All],MATCH(C42,표5[[#All],[잉크]],0),21),INDEX(표5[#All],MATCH(C42,표5[[#All],[잉크]],0),MATCH('넣어줄 잉크'!$D$2,표5[#Headers],0)+1))</f>
        <v>0</v>
      </c>
    </row>
    <row r="43" spans="2:4" hidden="1" x14ac:dyDescent="0.3">
      <c r="B43" s="56">
        <f t="shared" si="1"/>
        <v>0</v>
      </c>
      <c r="C43" s="139" t="str">
        <f>'제품 추가'!AC41</f>
        <v>BEACH</v>
      </c>
      <c r="D43" s="138">
        <f>IF('넣어줄 잉크'!$D$2="주말",INDEX(표5[#All],MATCH(C43,표5[[#All],[잉크]],0),18)+INDEX(표5[#All],MATCH(C43,표5[[#All],[잉크]],0),21),INDEX(표5[#All],MATCH(C43,표5[[#All],[잉크]],0),MATCH('넣어줄 잉크'!$D$2,표5[#Headers],0)+1))</f>
        <v>0</v>
      </c>
    </row>
    <row r="44" spans="2:4" hidden="1" x14ac:dyDescent="0.3">
      <c r="B44" s="56">
        <f t="shared" si="1"/>
        <v>0</v>
      </c>
      <c r="C44" s="139" t="str">
        <f>'제품 추가'!AC42</f>
        <v>BEAN</v>
      </c>
      <c r="D44" s="138">
        <f>IF('넣어줄 잉크'!$D$2="주말",INDEX(표5[#All],MATCH(C44,표5[[#All],[잉크]],0),18)+INDEX(표5[#All],MATCH(C44,표5[[#All],[잉크]],0),21),INDEX(표5[#All],MATCH(C44,표5[[#All],[잉크]],0),MATCH('넣어줄 잉크'!$D$2,표5[#Headers],0)+1))</f>
        <v>0</v>
      </c>
    </row>
    <row r="45" spans="2:4" x14ac:dyDescent="0.3">
      <c r="B45" s="56">
        <f>IFERROR(SUM(D45:D45),0)</f>
        <v>1</v>
      </c>
      <c r="C45" s="139" t="str">
        <f>'제품 추가'!AC43</f>
        <v>BEAR</v>
      </c>
      <c r="D45" s="138">
        <f>IF('넣어줄 잉크'!$D$2="주말",INDEX(표5[#All],MATCH(C45,표5[[#All],[잉크]],0),18)+INDEX(표5[#All],MATCH(C45,표5[[#All],[잉크]],0),21),INDEX(표5[#All],MATCH(C45,표5[[#All],[잉크]],0),MATCH('넣어줄 잉크'!$D$2,표5[#Headers],0)+1))</f>
        <v>1</v>
      </c>
    </row>
    <row r="46" spans="2:4" hidden="1" x14ac:dyDescent="0.3">
      <c r="B46" s="56">
        <f>IFERROR(SUM(D46:D46),0)</f>
        <v>0</v>
      </c>
      <c r="C46" s="139" t="str">
        <f>'제품 추가'!AC44</f>
        <v>BEE</v>
      </c>
      <c r="D46" s="138">
        <f>IF('넣어줄 잉크'!$D$2="주말",INDEX(표5[#All],MATCH(C46,표5[[#All],[잉크]],0),18)+INDEX(표5[#All],MATCH(C46,표5[[#All],[잉크]],0),21),INDEX(표5[#All],MATCH(C46,표5[[#All],[잉크]],0),MATCH('넣어줄 잉크'!$D$2,표5[#Headers],0)+1))</f>
        <v>0</v>
      </c>
    </row>
    <row r="47" spans="2:4" hidden="1" x14ac:dyDescent="0.3">
      <c r="B47" s="56">
        <f>IFERROR(SUM(D47:D47),0)</f>
        <v>0</v>
      </c>
      <c r="C47" s="139" t="str">
        <f>'제품 추가'!AC45</f>
        <v>BEER</v>
      </c>
      <c r="D47" s="138">
        <f>IF('넣어줄 잉크'!$D$2="주말",INDEX(표5[#All],MATCH(C47,표5[[#All],[잉크]],0),18)+INDEX(표5[#All],MATCH(C47,표5[[#All],[잉크]],0),21),INDEX(표5[#All],MATCH(C47,표5[[#All],[잉크]],0),MATCH('넣어줄 잉크'!$D$2,표5[#Headers],0)+1))</f>
        <v>0</v>
      </c>
    </row>
    <row r="48" spans="2:4" hidden="1" x14ac:dyDescent="0.3">
      <c r="B48" s="56">
        <f>IFERROR(SUM(D48:D48),0)</f>
        <v>0</v>
      </c>
      <c r="C48" s="139" t="str">
        <f>'제품 추가'!AC46</f>
        <v>BELUGA</v>
      </c>
      <c r="D48" s="138">
        <f>IF('넣어줄 잉크'!$D$2="주말",INDEX(표5[#All],MATCH(C48,표5[[#All],[잉크]],0),18)+INDEX(표5[#All],MATCH(C48,표5[[#All],[잉크]],0),21),INDEX(표5[#All],MATCH(C48,표5[[#All],[잉크]],0),MATCH('넣어줄 잉크'!$D$2,표5[#Headers],0)+1))</f>
        <v>0</v>
      </c>
    </row>
    <row r="49" spans="2:4" hidden="1" x14ac:dyDescent="0.3">
      <c r="B49" s="56">
        <f>IFERROR(SUM(D49:D49),0)</f>
        <v>0</v>
      </c>
      <c r="C49" s="139" t="str">
        <f>'제품 추가'!AC47</f>
        <v>BERRY</v>
      </c>
      <c r="D49" s="138">
        <f>IF('넣어줄 잉크'!$D$2="주말",INDEX(표5[#All],MATCH(C49,표5[[#All],[잉크]],0),18)+INDEX(표5[#All],MATCH(C49,표5[[#All],[잉크]],0),21),INDEX(표5[#All],MATCH(C49,표5[[#All],[잉크]],0),MATCH('넣어줄 잉크'!$D$2,표5[#Headers],0)+1))</f>
        <v>0</v>
      </c>
    </row>
    <row r="50" spans="2:4" hidden="1" x14ac:dyDescent="0.3">
      <c r="B50" s="56">
        <f>IFERROR(SUM(D50:D50),0)</f>
        <v>0</v>
      </c>
      <c r="C50" s="139" t="str">
        <f>'제품 추가'!AC48</f>
        <v>BISCUIT</v>
      </c>
      <c r="D50" s="138">
        <f>IF('넣어줄 잉크'!$D$2="주말",INDEX(표5[#All],MATCH(C50,표5[[#All],[잉크]],0),18)+INDEX(표5[#All],MATCH(C50,표5[[#All],[잉크]],0),21),INDEX(표5[#All],MATCH(C50,표5[[#All],[잉크]],0),MATCH('넣어줄 잉크'!$D$2,표5[#Headers],0)+1))</f>
        <v>0</v>
      </c>
    </row>
    <row r="51" spans="2:4" hidden="1" x14ac:dyDescent="0.3">
      <c r="B51" s="56">
        <f>IFERROR(SUM(D51:D51),0)</f>
        <v>0</v>
      </c>
      <c r="C51" s="139" t="str">
        <f>'제품 추가'!AC49</f>
        <v>BISON</v>
      </c>
      <c r="D51" s="138">
        <f>IF('넣어줄 잉크'!$D$2="주말",INDEX(표5[#All],MATCH(C51,표5[[#All],[잉크]],0),18)+INDEX(표5[#All],MATCH(C51,표5[[#All],[잉크]],0),21),INDEX(표5[#All],MATCH(C51,표5[[#All],[잉크]],0),MATCH('넣어줄 잉크'!$D$2,표5[#Headers],0)+1))</f>
        <v>0</v>
      </c>
    </row>
    <row r="52" spans="2:4" hidden="1" x14ac:dyDescent="0.3">
      <c r="B52" s="56">
        <f>IFERROR(SUM(D52:D52),0)</f>
        <v>0</v>
      </c>
      <c r="C52" s="139" t="str">
        <f>'제품 추가'!AC50</f>
        <v>BISQUE</v>
      </c>
      <c r="D52" s="138">
        <f>IF('넣어줄 잉크'!$D$2="주말",INDEX(표5[#All],MATCH(C52,표5[[#All],[잉크]],0),18)+INDEX(표5[#All],MATCH(C52,표5[[#All],[잉크]],0),21),INDEX(표5[#All],MATCH(C52,표5[[#All],[잉크]],0),MATCH('넣어줄 잉크'!$D$2,표5[#Headers],0)+1))</f>
        <v>0</v>
      </c>
    </row>
    <row r="53" spans="2:4" hidden="1" x14ac:dyDescent="0.3">
      <c r="B53" s="56">
        <f>IFERROR(SUM(D53:D53),0)</f>
        <v>0</v>
      </c>
      <c r="C53" s="139" t="str">
        <f>'제품 추가'!AC51</f>
        <v>BISTRE</v>
      </c>
      <c r="D53" s="138">
        <f>IF('넣어줄 잉크'!$D$2="주말",INDEX(표5[#All],MATCH(C53,표5[[#All],[잉크]],0),18)+INDEX(표5[#All],MATCH(C53,표5[[#All],[잉크]],0),21),INDEX(표5[#All],MATCH(C53,표5[[#All],[잉크]],0),MATCH('넣어줄 잉크'!$D$2,표5[#Headers],0)+1))</f>
        <v>0</v>
      </c>
    </row>
    <row r="54" spans="2:4" hidden="1" x14ac:dyDescent="0.3">
      <c r="B54" s="56">
        <f>IFERROR(SUM(D54:D54),0)</f>
        <v>0</v>
      </c>
      <c r="C54" s="139" t="str">
        <f>'제품 추가'!AC52</f>
        <v>BITTER</v>
      </c>
      <c r="D54" s="138">
        <f>IF('넣어줄 잉크'!$D$2="주말",INDEX(표5[#All],MATCH(C54,표5[[#All],[잉크]],0),18)+INDEX(표5[#All],MATCH(C54,표5[[#All],[잉크]],0),21),INDEX(표5[#All],MATCH(C54,표5[[#All],[잉크]],0),MATCH('넣어줄 잉크'!$D$2,표5[#Headers],0)+1))</f>
        <v>0</v>
      </c>
    </row>
    <row r="55" spans="2:4" hidden="1" x14ac:dyDescent="0.3">
      <c r="B55" s="56">
        <f>IFERROR(SUM(D55:D55),0)</f>
        <v>0</v>
      </c>
      <c r="C55" s="139" t="str">
        <f>'제품 추가'!AC53</f>
        <v>BLONDE</v>
      </c>
      <c r="D55" s="138">
        <f>IF('넣어줄 잉크'!$D$2="주말",INDEX(표5[#All],MATCH(C55,표5[[#All],[잉크]],0),18)+INDEX(표5[#All],MATCH(C55,표5[[#All],[잉크]],0),21),INDEX(표5[#All],MATCH(C55,표5[[#All],[잉크]],0),MATCH('넣어줄 잉크'!$D$2,표5[#Headers],0)+1))</f>
        <v>0</v>
      </c>
    </row>
    <row r="56" spans="2:4" hidden="1" x14ac:dyDescent="0.3">
      <c r="B56" s="56">
        <f>IFERROR(SUM(D56:D56),0)</f>
        <v>0</v>
      </c>
      <c r="C56" s="139" t="str">
        <f>'제품 추가'!AC54</f>
        <v>BLOOD</v>
      </c>
      <c r="D56" s="138">
        <f>IF('넣어줄 잉크'!$D$2="주말",INDEX(표5[#All],MATCH(C56,표5[[#All],[잉크]],0),18)+INDEX(표5[#All],MATCH(C56,표5[[#All],[잉크]],0),21),INDEX(표5[#All],MATCH(C56,표5[[#All],[잉크]],0),MATCH('넣어줄 잉크'!$D$2,표5[#Headers],0)+1))</f>
        <v>0</v>
      </c>
    </row>
    <row r="57" spans="2:4" hidden="1" x14ac:dyDescent="0.3">
      <c r="B57" s="56">
        <f>IFERROR(SUM(D57:D57),0)</f>
        <v>0</v>
      </c>
      <c r="C57" s="139" t="str">
        <f>'제품 추가'!AC55</f>
        <v>BLOSSOM</v>
      </c>
      <c r="D57" s="138">
        <f>IF('넣어줄 잉크'!$D$2="주말",INDEX(표5[#All],MATCH(C57,표5[[#All],[잉크]],0),18)+INDEX(표5[#All],MATCH(C57,표5[[#All],[잉크]],0),21),INDEX(표5[#All],MATCH(C57,표5[[#All],[잉크]],0),MATCH('넣어줄 잉크'!$D$2,표5[#Headers],0)+1))</f>
        <v>0</v>
      </c>
    </row>
    <row r="58" spans="2:4" hidden="1" x14ac:dyDescent="0.3">
      <c r="B58" s="56">
        <f>IFERROR(SUM(D58:D58),0)</f>
        <v>0</v>
      </c>
      <c r="C58" s="139" t="str">
        <f>'제품 추가'!AC56</f>
        <v>BLUSH</v>
      </c>
      <c r="D58" s="138">
        <f>IF('넣어줄 잉크'!$D$2="주말",INDEX(표5[#All],MATCH(C58,표5[[#All],[잉크]],0),18)+INDEX(표5[#All],MATCH(C58,표5[[#All],[잉크]],0),21),INDEX(표5[#All],MATCH(C58,표5[[#All],[잉크]],0),MATCH('넣어줄 잉크'!$D$2,표5[#Headers],0)+1))</f>
        <v>0</v>
      </c>
    </row>
    <row r="59" spans="2:4" hidden="1" x14ac:dyDescent="0.3">
      <c r="B59" s="56">
        <f>IFERROR(SUM(D59:D59),0)</f>
        <v>0</v>
      </c>
      <c r="C59" s="139" t="str">
        <f>'제품 추가'!AC57</f>
        <v>BOX</v>
      </c>
      <c r="D59" s="138">
        <f>IF('넣어줄 잉크'!$D$2="주말",INDEX(표5[#All],MATCH(C59,표5[[#All],[잉크]],0),18)+INDEX(표5[#All],MATCH(C59,표5[[#All],[잉크]],0),21),INDEX(표5[#All],MATCH(C59,표5[[#All],[잉크]],0),MATCH('넣어줄 잉크'!$D$2,표5[#Headers],0)+1))</f>
        <v>0</v>
      </c>
    </row>
    <row r="60" spans="2:4" hidden="1" x14ac:dyDescent="0.3">
      <c r="B60" s="56">
        <f>IFERROR(SUM(D60:D60),0)</f>
        <v>0</v>
      </c>
      <c r="C60" s="139" t="str">
        <f>'제품 추가'!AC58</f>
        <v>BPGOLD</v>
      </c>
      <c r="D60" s="138">
        <f>IF('넣어줄 잉크'!$D$2="주말",INDEX(표5[#All],MATCH(C60,표5[[#All],[잉크]],0),18)+INDEX(표5[#All],MATCH(C60,표5[[#All],[잉크]],0),21),INDEX(표5[#All],MATCH(C60,표5[[#All],[잉크]],0),MATCH('넣어줄 잉크'!$D$2,표5[#Headers],0)+1))</f>
        <v>0</v>
      </c>
    </row>
    <row r="61" spans="2:4" hidden="1" x14ac:dyDescent="0.3">
      <c r="B61" s="56">
        <f>IFERROR(SUM(D61:D61),0)</f>
        <v>0</v>
      </c>
      <c r="C61" s="139" t="str">
        <f>'제품 추가'!AC59</f>
        <v>BRACKEN</v>
      </c>
      <c r="D61" s="138">
        <f>IF('넣어줄 잉크'!$D$2="주말",INDEX(표5[#All],MATCH(C61,표5[[#All],[잉크]],0),18)+INDEX(표5[#All],MATCH(C61,표5[[#All],[잉크]],0),21),INDEX(표5[#All],MATCH(C61,표5[[#All],[잉크]],0),MATCH('넣어줄 잉크'!$D$2,표5[#Headers],0)+1))</f>
        <v>0</v>
      </c>
    </row>
    <row r="62" spans="2:4" hidden="1" x14ac:dyDescent="0.3">
      <c r="B62" s="56">
        <f>IFERROR(SUM(D62:D62),0)</f>
        <v>0</v>
      </c>
      <c r="C62" s="139" t="str">
        <f>'제품 추가'!AC60</f>
        <v>BRAN</v>
      </c>
      <c r="D62" s="138">
        <f>IF('넣어줄 잉크'!$D$2="주말",INDEX(표5[#All],MATCH(C62,표5[[#All],[잉크]],0),18)+INDEX(표5[#All],MATCH(C62,표5[[#All],[잉크]],0),21),INDEX(표5[#All],MATCH(C62,표5[[#All],[잉크]],0),MATCH('넣어줄 잉크'!$D$2,표5[#Headers],0)+1))</f>
        <v>0</v>
      </c>
    </row>
    <row r="63" spans="2:4" hidden="1" x14ac:dyDescent="0.3">
      <c r="B63" s="56">
        <f>IFERROR(SUM(D63:D63),0)</f>
        <v>0</v>
      </c>
      <c r="C63" s="139" t="str">
        <f>'제품 추가'!AC61</f>
        <v>BREAD</v>
      </c>
      <c r="D63" s="138">
        <f>IF('넣어줄 잉크'!$D$2="주말",INDEX(표5[#All],MATCH(C63,표5[[#All],[잉크]],0),18)+INDEX(표5[#All],MATCH(C63,표5[[#All],[잉크]],0),21),INDEX(표5[#All],MATCH(C63,표5[[#All],[잉크]],0),MATCH('넣어줄 잉크'!$D$2,표5[#Headers],0)+1))</f>
        <v>0</v>
      </c>
    </row>
    <row r="64" spans="2:4" hidden="1" x14ac:dyDescent="0.3">
      <c r="B64" s="56">
        <f>IFERROR(SUM(D64:D64),0)</f>
        <v>0</v>
      </c>
      <c r="C64" s="139" t="str">
        <f>'제품 추가'!AC27</f>
        <v>ATOM</v>
      </c>
      <c r="D64" s="138">
        <f>IF('넣어줄 잉크'!$D$2="주말",INDEX(표5[#All],MATCH(C64,표5[[#All],[잉크]],0),18)+INDEX(표5[#All],MATCH(C64,표5[[#All],[잉크]],0),21),INDEX(표5[#All],MATCH(C64,표5[[#All],[잉크]],0),MATCH('넣어줄 잉크'!$D$2,표5[#Headers],0)+1))</f>
        <v>0</v>
      </c>
    </row>
    <row r="65" spans="2:4" hidden="1" x14ac:dyDescent="0.3">
      <c r="B65" s="56">
        <f>IFERROR(SUM(D65:D65),0)</f>
        <v>0</v>
      </c>
      <c r="C65" s="139" t="str">
        <f>'제품 추가'!AC63</f>
        <v>BRONZE</v>
      </c>
      <c r="D65" s="138">
        <f>IF('넣어줄 잉크'!$D$2="주말",INDEX(표5[#All],MATCH(C65,표5[[#All],[잉크]],0),18)+INDEX(표5[#All],MATCH(C65,표5[[#All],[잉크]],0),21),INDEX(표5[#All],MATCH(C65,표5[[#All],[잉크]],0),MATCH('넣어줄 잉크'!$D$2,표5[#Headers],0)+1))</f>
        <v>0</v>
      </c>
    </row>
    <row r="66" spans="2:4" hidden="1" x14ac:dyDescent="0.3">
      <c r="B66" s="56">
        <f>IFERROR(SUM(D66:D66),0)</f>
        <v>0</v>
      </c>
      <c r="C66" s="139" t="str">
        <f>'제품 추가'!AC64</f>
        <v>BROWNIE</v>
      </c>
      <c r="D66" s="138">
        <f>IF('넣어줄 잉크'!$D$2="주말",INDEX(표5[#All],MATCH(C66,표5[[#All],[잉크]],0),18)+INDEX(표5[#All],MATCH(C66,표5[[#All],[잉크]],0),21),INDEX(표5[#All],MATCH(C66,표5[[#All],[잉크]],0),MATCH('넣어줄 잉크'!$D$2,표5[#Headers],0)+1))</f>
        <v>0</v>
      </c>
    </row>
    <row r="67" spans="2:4" hidden="1" x14ac:dyDescent="0.3">
      <c r="B67" s="56">
        <f>IFERROR(SUM(D67:D67),0)</f>
        <v>0</v>
      </c>
      <c r="C67" s="139" t="str">
        <f>'제품 추가'!AC65</f>
        <v>BRUNETTE</v>
      </c>
      <c r="D67" s="138">
        <f>IF('넣어줄 잉크'!$D$2="주말",INDEX(표5[#All],MATCH(C67,표5[[#All],[잉크]],0),18)+INDEX(표5[#All],MATCH(C67,표5[[#All],[잉크]],0),21),INDEX(표5[#All],MATCH(C67,표5[[#All],[잉크]],0),MATCH('넣어줄 잉크'!$D$2,표5[#Headers],0)+1))</f>
        <v>0</v>
      </c>
    </row>
    <row r="68" spans="2:4" hidden="1" x14ac:dyDescent="0.3">
      <c r="B68" s="56">
        <f>IFERROR(SUM(D68:D68),0)</f>
        <v>0</v>
      </c>
      <c r="C68" s="139" t="str">
        <f>'제품 추가'!AC66</f>
        <v>BUFF</v>
      </c>
      <c r="D68" s="138">
        <f>IF('넣어줄 잉크'!$D$2="주말",INDEX(표5[#All],MATCH(C68,표5[[#All],[잉크]],0),18)+INDEX(표5[#All],MATCH(C68,표5[[#All],[잉크]],0),21),INDEX(표5[#All],MATCH(C68,표5[[#All],[잉크]],0),MATCH('넣어줄 잉크'!$D$2,표5[#Headers],0)+1))</f>
        <v>0</v>
      </c>
    </row>
    <row r="69" spans="2:4" hidden="1" x14ac:dyDescent="0.3">
      <c r="B69" s="56">
        <f>IFERROR(SUM(D69:D69),0)</f>
        <v>0</v>
      </c>
      <c r="C69" s="139" t="str">
        <f>'제품 추가'!AC1128</f>
        <v>BORED</v>
      </c>
      <c r="D69" s="138">
        <f>IF('넣어줄 잉크'!$D$2="주말",INDEX(표5[#All],MATCH(C69,표5[[#All],[잉크]],0),18)+INDEX(표5[#All],MATCH(C69,표5[[#All],[잉크]],0),21),INDEX(표5[#All],MATCH(C69,표5[[#All],[잉크]],0),MATCH('넣어줄 잉크'!$D$2,표5[#Headers],0)+1))</f>
        <v>0</v>
      </c>
    </row>
    <row r="70" spans="2:4" hidden="1" x14ac:dyDescent="0.3">
      <c r="B70" s="56">
        <f>IFERROR(SUM(D70:D70),0)</f>
        <v>0</v>
      </c>
      <c r="C70" s="139" t="str">
        <f>'제품 추가'!AC68</f>
        <v>BUN</v>
      </c>
      <c r="D70" s="138">
        <f>IF('넣어줄 잉크'!$D$2="주말",INDEX(표5[#All],MATCH(C70,표5[[#All],[잉크]],0),18)+INDEX(표5[#All],MATCH(C70,표5[[#All],[잉크]],0),21),INDEX(표5[#All],MATCH(C70,표5[[#All],[잉크]],0),MATCH('넣어줄 잉크'!$D$2,표5[#Headers],0)+1))</f>
        <v>0</v>
      </c>
    </row>
    <row r="71" spans="2:4" hidden="1" x14ac:dyDescent="0.3">
      <c r="B71" s="56">
        <f>IFERROR(SUM(D71:D71),0)</f>
        <v>0</v>
      </c>
      <c r="C71" s="139" t="str">
        <f>'제품 추가'!AC69</f>
        <v>BURNT</v>
      </c>
      <c r="D71" s="138">
        <f>IF('넣어줄 잉크'!$D$2="주말",INDEX(표5[#All],MATCH(C71,표5[[#All],[잉크]],0),18)+INDEX(표5[#All],MATCH(C71,표5[[#All],[잉크]],0),21),INDEX(표5[#All],MATCH(C71,표5[[#All],[잉크]],0),MATCH('넣어줄 잉크'!$D$2,표5[#Headers],0)+1))</f>
        <v>0</v>
      </c>
    </row>
    <row r="72" spans="2:4" hidden="1" x14ac:dyDescent="0.3">
      <c r="B72" s="56">
        <f>IFERROR(SUM(D72:D72),0)</f>
        <v>0</v>
      </c>
      <c r="C72" s="139" t="str">
        <f>'제품 추가'!AC70</f>
        <v>BURRO</v>
      </c>
      <c r="D72" s="138">
        <f>IF('넣어줄 잉크'!$D$2="주말",INDEX(표5[#All],MATCH(C72,표5[[#All],[잉크]],0),18)+INDEX(표5[#All],MATCH(C72,표5[[#All],[잉크]],0),21),INDEX(표5[#All],MATCH(C72,표5[[#All],[잉크]],0),MATCH('넣어줄 잉크'!$D$2,표5[#Headers],0)+1))</f>
        <v>0</v>
      </c>
    </row>
    <row r="73" spans="2:4" hidden="1" x14ac:dyDescent="0.3">
      <c r="B73" s="56">
        <f>IFERROR(SUM(D73:D73),0)</f>
        <v>0</v>
      </c>
      <c r="C73" s="139" t="str">
        <f>'제품 추가'!AC71</f>
        <v>BUTTER</v>
      </c>
      <c r="D73" s="138">
        <f>IF('넣어줄 잉크'!$D$2="주말",INDEX(표5[#All],MATCH(C73,표5[[#All],[잉크]],0),18)+INDEX(표5[#All],MATCH(C73,표5[[#All],[잉크]],0),21),INDEX(표5[#All],MATCH(C73,표5[[#All],[잉크]],0),MATCH('넣어줄 잉크'!$D$2,표5[#Headers],0)+1))</f>
        <v>0</v>
      </c>
    </row>
    <row r="74" spans="2:4" hidden="1" x14ac:dyDescent="0.3">
      <c r="B74" s="56">
        <f>IFERROR(SUM(D74:D74),0)</f>
        <v>0</v>
      </c>
      <c r="C74" s="139" t="str">
        <f>'제품 추가'!AC72</f>
        <v>CACAO</v>
      </c>
      <c r="D74" s="138">
        <f>IF('넣어줄 잉크'!$D$2="주말",INDEX(표5[#All],MATCH(C74,표5[[#All],[잉크]],0),18)+INDEX(표5[#All],MATCH(C74,표5[[#All],[잉크]],0),21),INDEX(표5[#All],MATCH(C74,표5[[#All],[잉크]],0),MATCH('넣어줄 잉크'!$D$2,표5[#Headers],0)+1))</f>
        <v>0</v>
      </c>
    </row>
    <row r="75" spans="2:4" hidden="1" x14ac:dyDescent="0.3">
      <c r="B75" s="56">
        <f>IFERROR(SUM(D75:D75),0)</f>
        <v>0</v>
      </c>
      <c r="C75" s="139" t="str">
        <f>'제품 추가'!AC73</f>
        <v>CALENDULA</v>
      </c>
      <c r="D75" s="138">
        <f>IF('넣어줄 잉크'!$D$2="주말",INDEX(표5[#All],MATCH(C75,표5[[#All],[잉크]],0),18)+INDEX(표5[#All],MATCH(C75,표5[[#All],[잉크]],0),21),INDEX(표5[#All],MATCH(C75,표5[[#All],[잉크]],0),MATCH('넣어줄 잉크'!$D$2,표5[#Headers],0)+1))</f>
        <v>0</v>
      </c>
    </row>
    <row r="76" spans="2:4" hidden="1" x14ac:dyDescent="0.3">
      <c r="B76" s="56">
        <f>IFERROR(SUM(D76:D76),0)</f>
        <v>0</v>
      </c>
      <c r="C76" s="139" t="str">
        <f>'제품 추가'!AC74</f>
        <v>CAMPANULA</v>
      </c>
      <c r="D76" s="138">
        <f>IF('넣어줄 잉크'!$D$2="주말",INDEX(표5[#All],MATCH(C76,표5[[#All],[잉크]],0),18)+INDEX(표5[#All],MATCH(C76,표5[[#All],[잉크]],0),21),INDEX(표5[#All],MATCH(C76,표5[[#All],[잉크]],0),MATCH('넣어줄 잉크'!$D$2,표5[#Headers],0)+1))</f>
        <v>0</v>
      </c>
    </row>
    <row r="77" spans="2:4" hidden="1" x14ac:dyDescent="0.3">
      <c r="B77" s="56">
        <f>IFERROR(SUM(D77:D77),0)</f>
        <v>0</v>
      </c>
      <c r="C77" s="139" t="str">
        <f>'제품 추가'!AC75</f>
        <v>CANARY</v>
      </c>
      <c r="D77" s="138">
        <f>IF('넣어줄 잉크'!$D$2="주말",INDEX(표5[#All],MATCH(C77,표5[[#All],[잉크]],0),18)+INDEX(표5[#All],MATCH(C77,표5[[#All],[잉크]],0),21),INDEX(표5[#All],MATCH(C77,표5[[#All],[잉크]],0),MATCH('넣어줄 잉크'!$D$2,표5[#Headers],0)+1))</f>
        <v>0</v>
      </c>
    </row>
    <row r="78" spans="2:4" hidden="1" x14ac:dyDescent="0.3">
      <c r="B78" s="56">
        <f>IFERROR(SUM(D78:D78),0)</f>
        <v>0</v>
      </c>
      <c r="C78" s="139" t="str">
        <f>'제품 추가'!AC76</f>
        <v>CANOLA</v>
      </c>
      <c r="D78" s="138">
        <f>IF('넣어줄 잉크'!$D$2="주말",INDEX(표5[#All],MATCH(C78,표5[[#All],[잉크]],0),18)+INDEX(표5[#All],MATCH(C78,표5[[#All],[잉크]],0),21),INDEX(표5[#All],MATCH(C78,표5[[#All],[잉크]],0),MATCH('넣어줄 잉크'!$D$2,표5[#Headers],0)+1))</f>
        <v>0</v>
      </c>
    </row>
    <row r="79" spans="2:4" hidden="1" x14ac:dyDescent="0.3">
      <c r="B79" s="56">
        <f>IFERROR(SUM(D79:D79),0)</f>
        <v>0</v>
      </c>
      <c r="C79" s="139" t="str">
        <f>'제품 추가'!AC77</f>
        <v>CANTALOUPE</v>
      </c>
      <c r="D79" s="138">
        <f>IF('넣어줄 잉크'!$D$2="주말",INDEX(표5[#All],MATCH(C79,표5[[#All],[잉크]],0),18)+INDEX(표5[#All],MATCH(C79,표5[[#All],[잉크]],0),21),INDEX(표5[#All],MATCH(C79,표5[[#All],[잉크]],0),MATCH('넣어줄 잉크'!$D$2,표5[#Headers],0)+1))</f>
        <v>0</v>
      </c>
    </row>
    <row r="80" spans="2:4" hidden="1" x14ac:dyDescent="0.3">
      <c r="B80" s="56">
        <f>IFERROR(SUM(D80:D80),0)</f>
        <v>0</v>
      </c>
      <c r="C80" s="139" t="str">
        <f>'제품 추가'!AC78</f>
        <v>CAPPUCCINO</v>
      </c>
      <c r="D80" s="138">
        <f>IF('넣어줄 잉크'!$D$2="주말",INDEX(표5[#All],MATCH(C80,표5[[#All],[잉크]],0),18)+INDEX(표5[#All],MATCH(C80,표5[[#All],[잉크]],0),21),INDEX(표5[#All],MATCH(C80,표5[[#All],[잉크]],0),MATCH('넣어줄 잉크'!$D$2,표5[#Headers],0)+1))</f>
        <v>0</v>
      </c>
    </row>
    <row r="81" spans="2:4" hidden="1" x14ac:dyDescent="0.3">
      <c r="B81" s="56">
        <f>IFERROR(SUM(D81:D81),0)</f>
        <v>0</v>
      </c>
      <c r="C81" s="139" t="str">
        <f>'제품 추가'!AC79</f>
        <v>CARAMEL</v>
      </c>
      <c r="D81" s="138">
        <f>IF('넣어줄 잉크'!$D$2="주말",INDEX(표5[#All],MATCH(C81,표5[[#All],[잉크]],0),18)+INDEX(표5[#All],MATCH(C81,표5[[#All],[잉크]],0),21),INDEX(표5[#All],MATCH(C81,표5[[#All],[잉크]],0),MATCH('넣어줄 잉크'!$D$2,표5[#Headers],0)+1))</f>
        <v>0</v>
      </c>
    </row>
    <row r="82" spans="2:4" hidden="1" x14ac:dyDescent="0.3">
      <c r="B82" s="56">
        <f>IFERROR(SUM(D82:D82),0)</f>
        <v>0</v>
      </c>
      <c r="C82" s="139" t="str">
        <f>'제품 추가'!AC80</f>
        <v>CARBON</v>
      </c>
      <c r="D82" s="138">
        <f>IF('넣어줄 잉크'!$D$2="주말",INDEX(표5[#All],MATCH(C82,표5[[#All],[잉크]],0),18)+INDEX(표5[#All],MATCH(C82,표5[[#All],[잉크]],0),21),INDEX(표5[#All],MATCH(C82,표5[[#All],[잉크]],0),MATCH('넣어줄 잉크'!$D$2,표5[#Headers],0)+1))</f>
        <v>0</v>
      </c>
    </row>
    <row r="83" spans="2:4" hidden="1" x14ac:dyDescent="0.3">
      <c r="B83" s="56">
        <f>IFERROR(SUM(D83:D83),0)</f>
        <v>0</v>
      </c>
      <c r="C83" s="139" t="str">
        <f>'제품 추가'!AC81</f>
        <v>CARMINE</v>
      </c>
      <c r="D83" s="138">
        <f>IF('넣어줄 잉크'!$D$2="주말",INDEX(표5[#All],MATCH(C83,표5[[#All],[잉크]],0),18)+INDEX(표5[#All],MATCH(C83,표5[[#All],[잉크]],0),21),INDEX(표5[#All],MATCH(C83,표5[[#All],[잉크]],0),MATCH('넣어줄 잉크'!$D$2,표5[#Headers],0)+1))</f>
        <v>0</v>
      </c>
    </row>
    <row r="84" spans="2:4" hidden="1" x14ac:dyDescent="0.3">
      <c r="B84" s="56">
        <f>IFERROR(SUM(D84:D84),0)</f>
        <v>0</v>
      </c>
      <c r="C84" s="139" t="str">
        <f>'제품 추가'!AC82</f>
        <v>CARNATION</v>
      </c>
      <c r="D84" s="138">
        <f>IF('넣어줄 잉크'!$D$2="주말",INDEX(표5[#All],MATCH(C84,표5[[#All],[잉크]],0),18)+INDEX(표5[#All],MATCH(C84,표5[[#All],[잉크]],0),21),INDEX(표5[#All],MATCH(C84,표5[[#All],[잉크]],0),MATCH('넣어줄 잉크'!$D$2,표5[#Headers],0)+1))</f>
        <v>0</v>
      </c>
    </row>
    <row r="85" spans="2:4" hidden="1" x14ac:dyDescent="0.3">
      <c r="B85" s="56">
        <f>IFERROR(SUM(D85:D85),0)</f>
        <v>0</v>
      </c>
      <c r="C85" s="139" t="str">
        <f>'제품 추가'!AC83</f>
        <v>CAROB</v>
      </c>
      <c r="D85" s="138">
        <f>IF('넣어줄 잉크'!$D$2="주말",INDEX(표5[#All],MATCH(C85,표5[[#All],[잉크]],0),18)+INDEX(표5[#All],MATCH(C85,표5[[#All],[잉크]],0),21),INDEX(표5[#All],MATCH(C85,표5[[#All],[잉크]],0),MATCH('넣어줄 잉크'!$D$2,표5[#Headers],0)+1))</f>
        <v>0</v>
      </c>
    </row>
    <row r="86" spans="2:4" hidden="1" x14ac:dyDescent="0.3">
      <c r="B86" s="56">
        <f>IFERROR(SUM(D86:D86),0)</f>
        <v>0</v>
      </c>
      <c r="C86" s="139" t="str">
        <f>'제품 추가'!AC84</f>
        <v>CARROT</v>
      </c>
      <c r="D86" s="138">
        <f>IF('넣어줄 잉크'!$D$2="주말",INDEX(표5[#All],MATCH(C86,표5[[#All],[잉크]],0),18)+INDEX(표5[#All],MATCH(C86,표5[[#All],[잉크]],0),21),INDEX(표5[#All],MATCH(C86,표5[[#All],[잉크]],0),MATCH('넣어줄 잉크'!$D$2,표5[#Headers],0)+1))</f>
        <v>0</v>
      </c>
    </row>
    <row r="87" spans="2:4" hidden="1" x14ac:dyDescent="0.3">
      <c r="B87" s="56">
        <f>IFERROR(SUM(D87:D87),0)</f>
        <v>0</v>
      </c>
      <c r="C87" s="139" t="str">
        <f>'제품 추가'!AC85</f>
        <v>CASHEW</v>
      </c>
      <c r="D87" s="138">
        <f>IF('넣어줄 잉크'!$D$2="주말",INDEX(표5[#All],MATCH(C87,표5[[#All],[잉크]],0),18)+INDEX(표5[#All],MATCH(C87,표5[[#All],[잉크]],0),21),INDEX(표5[#All],MATCH(C87,표5[[#All],[잉크]],0),MATCH('넣어줄 잉크'!$D$2,표5[#Headers],0)+1))</f>
        <v>0</v>
      </c>
    </row>
    <row r="88" spans="2:4" hidden="1" x14ac:dyDescent="0.3">
      <c r="B88" s="56">
        <f>IFERROR(SUM(D88:D88),0)</f>
        <v>0</v>
      </c>
      <c r="C88" s="139" t="str">
        <f>'제품 추가'!AC86</f>
        <v>CASPER</v>
      </c>
      <c r="D88" s="138">
        <f>IF('넣어줄 잉크'!$D$2="주말",INDEX(표5[#All],MATCH(C88,표5[[#All],[잉크]],0),18)+INDEX(표5[#All],MATCH(C88,표5[[#All],[잉크]],0),21),INDEX(표5[#All],MATCH(C88,표5[[#All],[잉크]],0),MATCH('넣어줄 잉크'!$D$2,표5[#Headers],0)+1))</f>
        <v>0</v>
      </c>
    </row>
    <row r="89" spans="2:4" hidden="1" x14ac:dyDescent="0.3">
      <c r="B89" s="56">
        <f>IFERROR(SUM(D89:D89),0)</f>
        <v>0</v>
      </c>
      <c r="C89" s="139" t="str">
        <f>'제품 추가'!AC87</f>
        <v>CASTLE</v>
      </c>
      <c r="D89" s="138">
        <f>IF('넣어줄 잉크'!$D$2="주말",INDEX(표5[#All],MATCH(C89,표5[[#All],[잉크]],0),18)+INDEX(표5[#All],MATCH(C89,표5[[#All],[잉크]],0),21),INDEX(표5[#All],MATCH(C89,표5[[#All],[잉크]],0),MATCH('넣어줄 잉크'!$D$2,표5[#Headers],0)+1))</f>
        <v>0</v>
      </c>
    </row>
    <row r="90" spans="2:4" hidden="1" x14ac:dyDescent="0.3">
      <c r="B90" s="56">
        <f>IFERROR(SUM(D90:D90),0)</f>
        <v>0</v>
      </c>
      <c r="C90" s="139" t="str">
        <f>'제품 추가'!AC1237</f>
        <v>AZURE</v>
      </c>
      <c r="D90" s="138">
        <f>IF('넣어줄 잉크'!$D$2="주말",INDEX(표5[#All],MATCH(C90,표5[[#All],[잉크]],0),18)+INDEX(표5[#All],MATCH(C90,표5[[#All],[잉크]],0),21),INDEX(표5[#All],MATCH(C90,표5[[#All],[잉크]],0),MATCH('넣어줄 잉크'!$D$2,표5[#Headers],0)+1))</f>
        <v>0</v>
      </c>
    </row>
    <row r="91" spans="2:4" hidden="1" x14ac:dyDescent="0.3">
      <c r="B91" s="56">
        <f>IFERROR(SUM(D91:D91),0)</f>
        <v>0</v>
      </c>
      <c r="C91" s="139" t="str">
        <f>'제품 추가'!AC89</f>
        <v>CEDAR</v>
      </c>
      <c r="D91" s="138">
        <f>IF('넣어줄 잉크'!$D$2="주말",INDEX(표5[#All],MATCH(C91,표5[[#All],[잉크]],0),18)+INDEX(표5[#All],MATCH(C91,표5[[#All],[잉크]],0),21),INDEX(표5[#All],MATCH(C91,표5[[#All],[잉크]],0),MATCH('넣어줄 잉크'!$D$2,표5[#Headers],0)+1))</f>
        <v>0</v>
      </c>
    </row>
    <row r="92" spans="2:4" hidden="1" x14ac:dyDescent="0.3">
      <c r="B92" s="56">
        <f>IFERROR(SUM(D92:D92),0)</f>
        <v>0</v>
      </c>
      <c r="C92" s="139" t="str">
        <f>'제품 추가'!AC90</f>
        <v>CELESTE</v>
      </c>
      <c r="D92" s="138">
        <f>IF('넣어줄 잉크'!$D$2="주말",INDEX(표5[#All],MATCH(C92,표5[[#All],[잉크]],0),18)+INDEX(표5[#All],MATCH(C92,표5[[#All],[잉크]],0),21),INDEX(표5[#All],MATCH(C92,표5[[#All],[잉크]],0),MATCH('넣어줄 잉크'!$D$2,표5[#Headers],0)+1))</f>
        <v>0</v>
      </c>
    </row>
    <row r="93" spans="2:4" hidden="1" x14ac:dyDescent="0.3">
      <c r="B93" s="56">
        <f>IFERROR(SUM(D93:D93),0)</f>
        <v>0</v>
      </c>
      <c r="C93" s="139" t="str">
        <f>'제품 추가'!AC91</f>
        <v>CEMENT</v>
      </c>
      <c r="D93" s="138">
        <f>IF('넣어줄 잉크'!$D$2="주말",INDEX(표5[#All],MATCH(C93,표5[[#All],[잉크]],0),18)+INDEX(표5[#All],MATCH(C93,표5[[#All],[잉크]],0),21),INDEX(표5[#All],MATCH(C93,표5[[#All],[잉크]],0),MATCH('넣어줄 잉크'!$D$2,표5[#Headers],0)+1))</f>
        <v>0</v>
      </c>
    </row>
    <row r="94" spans="2:4" hidden="1" x14ac:dyDescent="0.3">
      <c r="B94" s="56">
        <f>IFERROR(SUM(D94:D94),0)</f>
        <v>0</v>
      </c>
      <c r="C94" s="139" t="str">
        <f>'제품 추가'!AC92</f>
        <v>UVCHAMOIS</v>
      </c>
      <c r="D94" s="138">
        <f>IF('넣어줄 잉크'!$D$2="주말",INDEX(표5[#All],MATCH(C94,표5[[#All],[잉크]],0),18)+INDEX(표5[#All],MATCH(C94,표5[[#All],[잉크]],0),21),INDEX(표5[#All],MATCH(C94,표5[[#All],[잉크]],0),MATCH('넣어줄 잉크'!$D$2,표5[#Headers],0)+1))</f>
        <v>0</v>
      </c>
    </row>
    <row r="95" spans="2:4" hidden="1" x14ac:dyDescent="0.3">
      <c r="B95" s="56">
        <f>IFERROR(SUM(D95:D95),0)</f>
        <v>0</v>
      </c>
      <c r="C95" s="139" t="str">
        <f>'제품 추가'!AC93</f>
        <v>CHARCOAL</v>
      </c>
      <c r="D95" s="138">
        <f>IF('넣어줄 잉크'!$D$2="주말",INDEX(표5[#All],MATCH(C95,표5[[#All],[잉크]],0),18)+INDEX(표5[#All],MATCH(C95,표5[[#All],[잉크]],0),21),INDEX(표5[#All],MATCH(C95,표5[[#All],[잉크]],0),MATCH('넣어줄 잉크'!$D$2,표5[#Headers],0)+1))</f>
        <v>0</v>
      </c>
    </row>
    <row r="96" spans="2:4" hidden="1" x14ac:dyDescent="0.3">
      <c r="B96" s="56">
        <f>IFERROR(SUM(D96:D96),0)</f>
        <v>0</v>
      </c>
      <c r="C96" s="139" t="str">
        <f>'제품 추가'!AC94</f>
        <v>CHEDDAR</v>
      </c>
      <c r="D96" s="138">
        <f>IF('넣어줄 잉크'!$D$2="주말",INDEX(표5[#All],MATCH(C96,표5[[#All],[잉크]],0),18)+INDEX(표5[#All],MATCH(C96,표5[[#All],[잉크]],0),21),INDEX(표5[#All],MATCH(C96,표5[[#All],[잉크]],0),MATCH('넣어줄 잉크'!$D$2,표5[#Headers],0)+1))</f>
        <v>0</v>
      </c>
    </row>
    <row r="97" spans="2:4" hidden="1" x14ac:dyDescent="0.3">
      <c r="B97" s="56">
        <f>IFERROR(SUM(D97:D97),0)</f>
        <v>0</v>
      </c>
      <c r="C97" s="139" t="str">
        <f>'제품 추가'!AC95</f>
        <v>CHESTNUT</v>
      </c>
      <c r="D97" s="138">
        <f>IF('넣어줄 잉크'!$D$2="주말",INDEX(표5[#All],MATCH(C97,표5[[#All],[잉크]],0),18)+INDEX(표5[#All],MATCH(C97,표5[[#All],[잉크]],0),21),INDEX(표5[#All],MATCH(C97,표5[[#All],[잉크]],0),MATCH('넣어줄 잉크'!$D$2,표5[#Headers],0)+1))</f>
        <v>0</v>
      </c>
    </row>
    <row r="98" spans="2:4" hidden="1" x14ac:dyDescent="0.3">
      <c r="B98" s="56">
        <f>IFERROR(SUM(D98:D98),0)</f>
        <v>0</v>
      </c>
      <c r="C98" s="139" t="str">
        <f>'제품 추가'!AC96</f>
        <v>CHICK</v>
      </c>
      <c r="D98" s="138">
        <f>IF('넣어줄 잉크'!$D$2="주말",INDEX(표5[#All],MATCH(C98,표5[[#All],[잉크]],0),18)+INDEX(표5[#All],MATCH(C98,표5[[#All],[잉크]],0),21),INDEX(표5[#All],MATCH(C98,표5[[#All],[잉크]],0),MATCH('넣어줄 잉크'!$D$2,표5[#Headers],0)+1))</f>
        <v>0</v>
      </c>
    </row>
    <row r="99" spans="2:4" hidden="1" x14ac:dyDescent="0.3">
      <c r="B99" s="56">
        <f>IFERROR(SUM(D99:D99),0)</f>
        <v>0</v>
      </c>
      <c r="C99" s="139" t="str">
        <f>'제품 추가'!AC97</f>
        <v>CHILI</v>
      </c>
      <c r="D99" s="138">
        <f>IF('넣어줄 잉크'!$D$2="주말",INDEX(표5[#All],MATCH(C99,표5[[#All],[잉크]],0),18)+INDEX(표5[#All],MATCH(C99,표5[[#All],[잉크]],0),21),INDEX(표5[#All],MATCH(C99,표5[[#All],[잉크]],0),MATCH('넣어줄 잉크'!$D$2,표5[#Headers],0)+1))</f>
        <v>0</v>
      </c>
    </row>
    <row r="100" spans="2:4" hidden="1" x14ac:dyDescent="0.3">
      <c r="B100" s="56">
        <f>IFERROR(SUM(D100:D100),0)</f>
        <v>0</v>
      </c>
      <c r="C100" s="139" t="str">
        <f>'제품 추가'!AC98</f>
        <v>CHIPMUNK</v>
      </c>
      <c r="D100" s="138">
        <f>IF('넣어줄 잉크'!$D$2="주말",INDEX(표5[#All],MATCH(C100,표5[[#All],[잉크]],0),18)+INDEX(표5[#All],MATCH(C100,표5[[#All],[잉크]],0),21),INDEX(표5[#All],MATCH(C100,표5[[#All],[잉크]],0),MATCH('넣어줄 잉크'!$D$2,표5[#Headers],0)+1))</f>
        <v>0</v>
      </c>
    </row>
    <row r="101" spans="2:4" hidden="1" x14ac:dyDescent="0.3">
      <c r="B101" s="56">
        <f>IFERROR(SUM(D101:D101),0)</f>
        <v>0</v>
      </c>
      <c r="C101" s="139" t="str">
        <f>'제품 추가'!AC99</f>
        <v>CHOCO</v>
      </c>
      <c r="D101" s="138">
        <f>IF('넣어줄 잉크'!$D$2="주말",INDEX(표5[#All],MATCH(C101,표5[[#All],[잉크]],0),18)+INDEX(표5[#All],MATCH(C101,표5[[#All],[잉크]],0),21),INDEX(표5[#All],MATCH(C101,표5[[#All],[잉크]],0),MATCH('넣어줄 잉크'!$D$2,표5[#Headers],0)+1))</f>
        <v>0</v>
      </c>
    </row>
    <row r="102" spans="2:4" hidden="1" x14ac:dyDescent="0.3">
      <c r="B102" s="56">
        <f>IFERROR(SUM(D102:D102),0)</f>
        <v>0</v>
      </c>
      <c r="C102" s="139" t="str">
        <f>'제품 추가'!AC100</f>
        <v>CHUTNEY</v>
      </c>
      <c r="D102" s="138">
        <f>IF('넣어줄 잉크'!$D$2="주말",INDEX(표5[#All],MATCH(C102,표5[[#All],[잉크]],0),18)+INDEX(표5[#All],MATCH(C102,표5[[#All],[잉크]],0),21),INDEX(표5[#All],MATCH(C102,표5[[#All],[잉크]],0),MATCH('넣어줄 잉크'!$D$2,표5[#Headers],0)+1))</f>
        <v>0</v>
      </c>
    </row>
    <row r="103" spans="2:4" hidden="1" x14ac:dyDescent="0.3">
      <c r="B103" s="56">
        <f>IFERROR(SUM(D103:D103),0)</f>
        <v>0</v>
      </c>
      <c r="C103" s="139" t="str">
        <f>'제품 추가'!AC101</f>
        <v>CINDER</v>
      </c>
      <c r="D103" s="138">
        <f>IF('넣어줄 잉크'!$D$2="주말",INDEX(표5[#All],MATCH(C103,표5[[#All],[잉크]],0),18)+INDEX(표5[#All],MATCH(C103,표5[[#All],[잉크]],0),21),INDEX(표5[#All],MATCH(C103,표5[[#All],[잉크]],0),MATCH('넣어줄 잉크'!$D$2,표5[#Headers],0)+1))</f>
        <v>0</v>
      </c>
    </row>
    <row r="104" spans="2:4" hidden="1" x14ac:dyDescent="0.3">
      <c r="B104" s="56">
        <f>IFERROR(SUM(D104:D104),0)</f>
        <v>0</v>
      </c>
      <c r="C104" s="139" t="str">
        <f>'제품 추가'!AC102</f>
        <v>CINNAMON</v>
      </c>
      <c r="D104" s="138">
        <f>IF('넣어줄 잉크'!$D$2="주말",INDEX(표5[#All],MATCH(C104,표5[[#All],[잉크]],0),18)+INDEX(표5[#All],MATCH(C104,표5[[#All],[잉크]],0),21),INDEX(표5[#All],MATCH(C104,표5[[#All],[잉크]],0),MATCH('넣어줄 잉크'!$D$2,표5[#Headers],0)+1))</f>
        <v>0</v>
      </c>
    </row>
    <row r="105" spans="2:4" hidden="1" x14ac:dyDescent="0.3">
      <c r="B105" s="56">
        <f>IFERROR(SUM(D105:D105),0)</f>
        <v>0</v>
      </c>
      <c r="C105" s="139" t="str">
        <f>'제품 추가'!AC103</f>
        <v>CITRINE</v>
      </c>
      <c r="D105" s="138">
        <f>IF('넣어줄 잉크'!$D$2="주말",INDEX(표5[#All],MATCH(C105,표5[[#All],[잉크]],0),18)+INDEX(표5[#All],MATCH(C105,표5[[#All],[잉크]],0),21),INDEX(표5[#All],MATCH(C105,표5[[#All],[잉크]],0),MATCH('넣어줄 잉크'!$D$2,표5[#Headers],0)+1))</f>
        <v>0</v>
      </c>
    </row>
    <row r="106" spans="2:4" hidden="1" x14ac:dyDescent="0.3">
      <c r="B106" s="56">
        <f>IFERROR(SUM(D106:D106),0)</f>
        <v>0</v>
      </c>
      <c r="C106" s="139" t="str">
        <f>'제품 추가'!AC104</f>
        <v>CLAY</v>
      </c>
      <c r="D106" s="138">
        <f>IF('넣어줄 잉크'!$D$2="주말",INDEX(표5[#All],MATCH(C106,표5[[#All],[잉크]],0),18)+INDEX(표5[#All],MATCH(C106,표5[[#All],[잉크]],0),21),INDEX(표5[#All],MATCH(C106,표5[[#All],[잉크]],0),MATCH('넣어줄 잉크'!$D$2,표5[#Headers],0)+1))</f>
        <v>0</v>
      </c>
    </row>
    <row r="107" spans="2:4" hidden="1" x14ac:dyDescent="0.3">
      <c r="B107" s="56">
        <f>IFERROR(SUM(D107:D107),0)</f>
        <v>0</v>
      </c>
      <c r="C107" s="139" t="str">
        <f>'제품 추가'!AC105</f>
        <v>CLOUD</v>
      </c>
      <c r="D107" s="138">
        <f>IF('넣어줄 잉크'!$D$2="주말",INDEX(표5[#All],MATCH(C107,표5[[#All],[잉크]],0),18)+INDEX(표5[#All],MATCH(C107,표5[[#All],[잉크]],0),21),INDEX(표5[#All],MATCH(C107,표5[[#All],[잉크]],0),MATCH('넣어줄 잉크'!$D$2,표5[#Headers],0)+1))</f>
        <v>0</v>
      </c>
    </row>
    <row r="108" spans="2:4" hidden="1" x14ac:dyDescent="0.3">
      <c r="B108" s="56">
        <f>IFERROR(SUM(D108:D108),0)</f>
        <v>0</v>
      </c>
      <c r="C108" s="139" t="str">
        <f>'제품 추가'!AC106</f>
        <v>CLOVE</v>
      </c>
      <c r="D108" s="138">
        <f>IF('넣어줄 잉크'!$D$2="주말",INDEX(표5[#All],MATCH(C108,표5[[#All],[잉크]],0),18)+INDEX(표5[#All],MATCH(C108,표5[[#All],[잉크]],0),21),INDEX(표5[#All],MATCH(C108,표5[[#All],[잉크]],0),MATCH('넣어줄 잉크'!$D$2,표5[#Headers],0)+1))</f>
        <v>0</v>
      </c>
    </row>
    <row r="109" spans="2:4" hidden="1" x14ac:dyDescent="0.3">
      <c r="B109" s="56">
        <f>IFERROR(SUM(D109:D109),0)</f>
        <v>0</v>
      </c>
      <c r="C109" s="139" t="str">
        <f>'제품 추가'!AC107</f>
        <v>CMBRICK</v>
      </c>
      <c r="D109" s="138">
        <f>IF('넣어줄 잉크'!$D$2="주말",INDEX(표5[#All],MATCH(C109,표5[[#All],[잉크]],0),18)+INDEX(표5[#All],MATCH(C109,표5[[#All],[잉크]],0),21),INDEX(표5[#All],MATCH(C109,표5[[#All],[잉크]],0),MATCH('넣어줄 잉크'!$D$2,표5[#Headers],0)+1))</f>
        <v>0</v>
      </c>
    </row>
    <row r="110" spans="2:4" hidden="1" x14ac:dyDescent="0.3">
      <c r="B110" s="56">
        <f>IFERROR(SUM(D110:D110),0)</f>
        <v>0</v>
      </c>
      <c r="C110" s="139" t="str">
        <f>'제품 추가'!AC108</f>
        <v>CMGRAPHITE</v>
      </c>
      <c r="D110" s="138">
        <f>IF('넣어줄 잉크'!$D$2="주말",INDEX(표5[#All],MATCH(C110,표5[[#All],[잉크]],0),18)+INDEX(표5[#All],MATCH(C110,표5[[#All],[잉크]],0),21),INDEX(표5[#All],MATCH(C110,표5[[#All],[잉크]],0),MATCH('넣어줄 잉크'!$D$2,표5[#Headers],0)+1))</f>
        <v>0</v>
      </c>
    </row>
    <row r="111" spans="2:4" hidden="1" x14ac:dyDescent="0.3">
      <c r="B111" s="56">
        <f>IFERROR(SUM(D111:D111),0)</f>
        <v>0</v>
      </c>
      <c r="C111" s="139" t="str">
        <f>'제품 추가'!AC109</f>
        <v>CMLUXE</v>
      </c>
      <c r="D111" s="138">
        <f>IF('넣어줄 잉크'!$D$2="주말",INDEX(표5[#All],MATCH(C111,표5[[#All],[잉크]],0),18)+INDEX(표5[#All],MATCH(C111,표5[[#All],[잉크]],0),21),INDEX(표5[#All],MATCH(C111,표5[[#All],[잉크]],0),MATCH('넣어줄 잉크'!$D$2,표5[#Headers],0)+1))</f>
        <v>0</v>
      </c>
    </row>
    <row r="112" spans="2:4" hidden="1" x14ac:dyDescent="0.3">
      <c r="B112" s="56">
        <f>IFERROR(SUM(D112:D112),0)</f>
        <v>0</v>
      </c>
      <c r="C112" s="139" t="str">
        <f>'제품 추가'!AC110</f>
        <v>CMSOUL</v>
      </c>
      <c r="D112" s="138">
        <f>IF('넣어줄 잉크'!$D$2="주말",INDEX(표5[#All],MATCH(C112,표5[[#All],[잉크]],0),18)+INDEX(표5[#All],MATCH(C112,표5[[#All],[잉크]],0),21),INDEX(표5[#All],MATCH(C112,표5[[#All],[잉크]],0),MATCH('넣어줄 잉크'!$D$2,표5[#Headers],0)+1))</f>
        <v>0</v>
      </c>
    </row>
    <row r="113" spans="2:4" hidden="1" x14ac:dyDescent="0.3">
      <c r="B113" s="56">
        <f>IFERROR(SUM(D113:D113),0)</f>
        <v>0</v>
      </c>
      <c r="C113" s="139" t="str">
        <f>'제품 추가'!AC111</f>
        <v>COAL</v>
      </c>
      <c r="D113" s="138">
        <f>IF('넣어줄 잉크'!$D$2="주말",INDEX(표5[#All],MATCH(C113,표5[[#All],[잉크]],0),18)+INDEX(표5[#All],MATCH(C113,표5[[#All],[잉크]],0),21),INDEX(표5[#All],MATCH(C113,표5[[#All],[잉크]],0),MATCH('넣어줄 잉크'!$D$2,표5[#Headers],0)+1))</f>
        <v>0</v>
      </c>
    </row>
    <row r="114" spans="2:4" hidden="1" x14ac:dyDescent="0.3">
      <c r="B114" s="56">
        <f>IFERROR(SUM(D114:D114),0)</f>
        <v>0</v>
      </c>
      <c r="C114" s="139" t="str">
        <f>'제품 추가'!AC112</f>
        <v>COBALT</v>
      </c>
      <c r="D114" s="138">
        <f>IF('넣어줄 잉크'!$D$2="주말",INDEX(표5[#All],MATCH(C114,표5[[#All],[잉크]],0),18)+INDEX(표5[#All],MATCH(C114,표5[[#All],[잉크]],0),21),INDEX(표5[#All],MATCH(C114,표5[[#All],[잉크]],0),MATCH('넣어줄 잉크'!$D$2,표5[#Headers],0)+1))</f>
        <v>0</v>
      </c>
    </row>
    <row r="115" spans="2:4" hidden="1" x14ac:dyDescent="0.3">
      <c r="B115" s="56">
        <f>IFERROR(SUM(D115:D115),0)</f>
        <v>0</v>
      </c>
      <c r="C115" s="139" t="str">
        <f>'제품 추가'!AC113</f>
        <v>COCOA</v>
      </c>
      <c r="D115" s="138">
        <f>IF('넣어줄 잉크'!$D$2="주말",INDEX(표5[#All],MATCH(C115,표5[[#All],[잉크]],0),18)+INDEX(표5[#All],MATCH(C115,표5[[#All],[잉크]],0),21),INDEX(표5[#All],MATCH(C115,표5[[#All],[잉크]],0),MATCH('넣어줄 잉크'!$D$2,표5[#Headers],0)+1))</f>
        <v>0</v>
      </c>
    </row>
    <row r="116" spans="2:4" hidden="1" x14ac:dyDescent="0.3">
      <c r="B116" s="56">
        <f>IFERROR(SUM(D116:D116),0)</f>
        <v>0</v>
      </c>
      <c r="C116" s="139" t="str">
        <f>'제품 추가'!AC114</f>
        <v>COFFEE</v>
      </c>
      <c r="D116" s="138">
        <f>IF('넣어줄 잉크'!$D$2="주말",INDEX(표5[#All],MATCH(C116,표5[[#All],[잉크]],0),18)+INDEX(표5[#All],MATCH(C116,표5[[#All],[잉크]],0),21),INDEX(표5[#All],MATCH(C116,표5[[#All],[잉크]],0),MATCH('넣어줄 잉크'!$D$2,표5[#Headers],0)+1))</f>
        <v>0</v>
      </c>
    </row>
    <row r="117" spans="2:4" hidden="1" x14ac:dyDescent="0.3">
      <c r="B117" s="56">
        <f>IFERROR(SUM(D117:D117),0)</f>
        <v>0</v>
      </c>
      <c r="C117" s="139" t="str">
        <f>'제품 추가'!AC115</f>
        <v>COGNAC</v>
      </c>
      <c r="D117" s="138">
        <f>IF('넣어줄 잉크'!$D$2="주말",INDEX(표5[#All],MATCH(C117,표5[[#All],[잉크]],0),18)+INDEX(표5[#All],MATCH(C117,표5[[#All],[잉크]],0),21),INDEX(표5[#All],MATCH(C117,표5[[#All],[잉크]],0),MATCH('넣어줄 잉크'!$D$2,표5[#Headers],0)+1))</f>
        <v>0</v>
      </c>
    </row>
    <row r="118" spans="2:4" hidden="1" x14ac:dyDescent="0.3">
      <c r="B118" s="56">
        <f>IFERROR(SUM(D118:D118),0)</f>
        <v>0</v>
      </c>
      <c r="C118" s="139" t="str">
        <f>'제품 추가'!AC116</f>
        <v>COOKIE</v>
      </c>
      <c r="D118" s="138">
        <f>IF('넣어줄 잉크'!$D$2="주말",INDEX(표5[#All],MATCH(C118,표5[[#All],[잉크]],0),18)+INDEX(표5[#All],MATCH(C118,표5[[#All],[잉크]],0),21),INDEX(표5[#All],MATCH(C118,표5[[#All],[잉크]],0),MATCH('넣어줄 잉크'!$D$2,표5[#Headers],0)+1))</f>
        <v>0</v>
      </c>
    </row>
    <row r="119" spans="2:4" hidden="1" x14ac:dyDescent="0.3">
      <c r="B119" s="56">
        <f>IFERROR(SUM(D119:D119),0)</f>
        <v>0</v>
      </c>
      <c r="C119" s="139" t="str">
        <f>'제품 추가'!AC117</f>
        <v>COPPER</v>
      </c>
      <c r="D119" s="138">
        <f>IF('넣어줄 잉크'!$D$2="주말",INDEX(표5[#All],MATCH(C119,표5[[#All],[잉크]],0),18)+INDEX(표5[#All],MATCH(C119,표5[[#All],[잉크]],0),21),INDEX(표5[#All],MATCH(C119,표5[[#All],[잉크]],0),MATCH('넣어줄 잉크'!$D$2,표5[#Headers],0)+1))</f>
        <v>0</v>
      </c>
    </row>
    <row r="120" spans="2:4" hidden="1" x14ac:dyDescent="0.3">
      <c r="B120" s="56">
        <f>IFERROR(SUM(D120:D120),0)</f>
        <v>0</v>
      </c>
      <c r="C120" s="139" t="str">
        <f>'제품 추가'!AC118</f>
        <v>CORAL</v>
      </c>
      <c r="D120" s="138">
        <f>IF('넣어줄 잉크'!$D$2="주말",INDEX(표5[#All],MATCH(C120,표5[[#All],[잉크]],0),18)+INDEX(표5[#All],MATCH(C120,표5[[#All],[잉크]],0),21),INDEX(표5[#All],MATCH(C120,표5[[#All],[잉크]],0),MATCH('넣어줄 잉크'!$D$2,표5[#Headers],0)+1))</f>
        <v>0</v>
      </c>
    </row>
    <row r="121" spans="2:4" hidden="1" x14ac:dyDescent="0.3">
      <c r="B121" s="56">
        <f>IFERROR(SUM(D121:D121),0)</f>
        <v>0</v>
      </c>
      <c r="C121" s="139" t="str">
        <f>'제품 추가'!AC119</f>
        <v>CORK</v>
      </c>
      <c r="D121" s="138">
        <f>IF('넣어줄 잉크'!$D$2="주말",INDEX(표5[#All],MATCH(C121,표5[[#All],[잉크]],0),18)+INDEX(표5[#All],MATCH(C121,표5[[#All],[잉크]],0),21),INDEX(표5[#All],MATCH(C121,표5[[#All],[잉크]],0),MATCH('넣어줄 잉크'!$D$2,표5[#Headers],0)+1))</f>
        <v>0</v>
      </c>
    </row>
    <row r="122" spans="2:4" hidden="1" x14ac:dyDescent="0.3">
      <c r="B122" s="56">
        <f>IFERROR(SUM(D122:D122),0)</f>
        <v>0</v>
      </c>
      <c r="C122" s="139" t="str">
        <f>'제품 추가'!AC120</f>
        <v>CORN</v>
      </c>
      <c r="D122" s="138">
        <f>IF('넣어줄 잉크'!$D$2="주말",INDEX(표5[#All],MATCH(C122,표5[[#All],[잉크]],0),18)+INDEX(표5[#All],MATCH(C122,표5[[#All],[잉크]],0),21),INDEX(표5[#All],MATCH(C122,표5[[#All],[잉크]],0),MATCH('넣어줄 잉크'!$D$2,표5[#Headers],0)+1))</f>
        <v>0</v>
      </c>
    </row>
    <row r="123" spans="2:4" hidden="1" x14ac:dyDescent="0.3">
      <c r="B123" s="56">
        <f>IFERROR(SUM(D123:D123),0)</f>
        <v>0</v>
      </c>
      <c r="C123" s="139" t="str">
        <f>'제품 추가'!AC1176</f>
        <v>BLEAK</v>
      </c>
      <c r="D123" s="138">
        <f>IF('넣어줄 잉크'!$D$2="주말",INDEX(표5[#All],MATCH(C123,표5[[#All],[잉크]],0),18)+INDEX(표5[#All],MATCH(C123,표5[[#All],[잉크]],0),21),INDEX(표5[#All],MATCH(C123,표5[[#All],[잉크]],0),MATCH('넣어줄 잉크'!$D$2,표5[#Headers],0)+1))</f>
        <v>0</v>
      </c>
    </row>
    <row r="124" spans="2:4" hidden="1" x14ac:dyDescent="0.3">
      <c r="B124" s="56">
        <f>IFERROR(SUM(D124:D124),0)</f>
        <v>0</v>
      </c>
      <c r="C124" s="139" t="str">
        <f>'제품 추가'!AC122</f>
        <v>COWHIDE</v>
      </c>
      <c r="D124" s="138">
        <f>IF('넣어줄 잉크'!$D$2="주말",INDEX(표5[#All],MATCH(C124,표5[[#All],[잉크]],0),18)+INDEX(표5[#All],MATCH(C124,표5[[#All],[잉크]],0),21),INDEX(표5[#All],MATCH(C124,표5[[#All],[잉크]],0),MATCH('넣어줄 잉크'!$D$2,표5[#Headers],0)+1))</f>
        <v>0</v>
      </c>
    </row>
    <row r="125" spans="2:4" hidden="1" x14ac:dyDescent="0.3">
      <c r="B125" s="56">
        <f>IFERROR(SUM(D125:D125),0)</f>
        <v>0</v>
      </c>
      <c r="C125" s="139" t="str">
        <f>'제품 추가'!AC123</f>
        <v>CRAB</v>
      </c>
      <c r="D125" s="138">
        <f>IF('넣어줄 잉크'!$D$2="주말",INDEX(표5[#All],MATCH(C125,표5[[#All],[잉크]],0),18)+INDEX(표5[#All],MATCH(C125,표5[[#All],[잉크]],0),21),INDEX(표5[#All],MATCH(C125,표5[[#All],[잉크]],0),MATCH('넣어줄 잉크'!$D$2,표5[#Headers],0)+1))</f>
        <v>0</v>
      </c>
    </row>
    <row r="126" spans="2:4" hidden="1" x14ac:dyDescent="0.3">
      <c r="B126" s="56">
        <f>IFERROR(SUM(D126:D126),0)</f>
        <v>0</v>
      </c>
      <c r="C126" s="139" t="str">
        <f>'제품 추가'!AC124</f>
        <v>CREAM</v>
      </c>
      <c r="D126" s="138">
        <f>IF('넣어줄 잉크'!$D$2="주말",INDEX(표5[#All],MATCH(C126,표5[[#All],[잉크]],0),18)+INDEX(표5[#All],MATCH(C126,표5[[#All],[잉크]],0),21),INDEX(표5[#All],MATCH(C126,표5[[#All],[잉크]],0),MATCH('넣어줄 잉크'!$D$2,표5[#Headers],0)+1))</f>
        <v>0</v>
      </c>
    </row>
    <row r="127" spans="2:4" hidden="1" x14ac:dyDescent="0.3">
      <c r="B127" s="56">
        <f>IFERROR(SUM(D127:D127),0)</f>
        <v>0</v>
      </c>
      <c r="C127" s="139" t="str">
        <f>'제품 추가'!AC125</f>
        <v>CREME</v>
      </c>
      <c r="D127" s="138">
        <f>IF('넣어줄 잉크'!$D$2="주말",INDEX(표5[#All],MATCH(C127,표5[[#All],[잉크]],0),18)+INDEX(표5[#All],MATCH(C127,표5[[#All],[잉크]],0),21),INDEX(표5[#All],MATCH(C127,표5[[#All],[잉크]],0),MATCH('넣어줄 잉크'!$D$2,표5[#Headers],0)+1))</f>
        <v>0</v>
      </c>
    </row>
    <row r="128" spans="2:4" hidden="1" x14ac:dyDescent="0.3">
      <c r="B128" s="56">
        <f>IFERROR(SUM(D128:D128),0)</f>
        <v>0</v>
      </c>
      <c r="C128" s="139" t="str">
        <f>'제품 추가'!AC126</f>
        <v>CREPE</v>
      </c>
      <c r="D128" s="138">
        <f>IF('넣어줄 잉크'!$D$2="주말",INDEX(표5[#All],MATCH(C128,표5[[#All],[잉크]],0),18)+INDEX(표5[#All],MATCH(C128,표5[[#All],[잉크]],0),21),INDEX(표5[#All],MATCH(C128,표5[[#All],[잉크]],0),MATCH('넣어줄 잉크'!$D$2,표5[#Headers],0)+1))</f>
        <v>0</v>
      </c>
    </row>
    <row r="129" spans="2:4" hidden="1" x14ac:dyDescent="0.3">
      <c r="B129" s="56">
        <f>IFERROR(SUM(D129:D129),0)</f>
        <v>0</v>
      </c>
      <c r="C129" s="139" t="str">
        <f>'제품 추가'!AC127</f>
        <v>CRESS</v>
      </c>
      <c r="D129" s="138">
        <f>IF('넣어줄 잉크'!$D$2="주말",INDEX(표5[#All],MATCH(C129,표5[[#All],[잉크]],0),18)+INDEX(표5[#All],MATCH(C129,표5[[#All],[잉크]],0),21),INDEX(표5[#All],MATCH(C129,표5[[#All],[잉크]],0),MATCH('넣어줄 잉크'!$D$2,표5[#Headers],0)+1))</f>
        <v>0</v>
      </c>
    </row>
    <row r="130" spans="2:4" hidden="1" x14ac:dyDescent="0.3">
      <c r="B130" s="56">
        <f>IFERROR(SUM(D130:D130),0)</f>
        <v>0</v>
      </c>
      <c r="C130" s="139" t="str">
        <f>'제품 추가'!AC128</f>
        <v>CRIMSON</v>
      </c>
      <c r="D130" s="138">
        <f>IF('넣어줄 잉크'!$D$2="주말",INDEX(표5[#All],MATCH(C130,표5[[#All],[잉크]],0),18)+INDEX(표5[#All],MATCH(C130,표5[[#All],[잉크]],0),21),INDEX(표5[#All],MATCH(C130,표5[[#All],[잉크]],0),MATCH('넣어줄 잉크'!$D$2,표5[#Headers],0)+1))</f>
        <v>0</v>
      </c>
    </row>
    <row r="131" spans="2:4" hidden="1" x14ac:dyDescent="0.3">
      <c r="B131" s="56">
        <f>IFERROR(SUM(D131:D131),0)</f>
        <v>0</v>
      </c>
      <c r="C131" s="139" t="str">
        <f>'제품 추가'!AC129</f>
        <v>CROFFLE</v>
      </c>
      <c r="D131" s="138">
        <f>IF('넣어줄 잉크'!$D$2="주말",INDEX(표5[#All],MATCH(C131,표5[[#All],[잉크]],0),18)+INDEX(표5[#All],MATCH(C131,표5[[#All],[잉크]],0),21),INDEX(표5[#All],MATCH(C131,표5[[#All],[잉크]],0),MATCH('넣어줄 잉크'!$D$2,표5[#Headers],0)+1))</f>
        <v>0</v>
      </c>
    </row>
    <row r="132" spans="2:4" hidden="1" x14ac:dyDescent="0.3">
      <c r="B132" s="56">
        <f>IFERROR(SUM(D132:D132),0)</f>
        <v>0</v>
      </c>
      <c r="C132" s="139" t="str">
        <f>'제품 추가'!AC130</f>
        <v>CROW</v>
      </c>
      <c r="D132" s="138">
        <f>IF('넣어줄 잉크'!$D$2="주말",INDEX(표5[#All],MATCH(C132,표5[[#All],[잉크]],0),18)+INDEX(표5[#All],MATCH(C132,표5[[#All],[잉크]],0),21),INDEX(표5[#All],MATCH(C132,표5[[#All],[잉크]],0),MATCH('넣어줄 잉크'!$D$2,표5[#Headers],0)+1))</f>
        <v>0</v>
      </c>
    </row>
    <row r="133" spans="2:4" hidden="1" x14ac:dyDescent="0.3">
      <c r="B133" s="56">
        <f>IFERROR(SUM(D133:D133),0)</f>
        <v>0</v>
      </c>
      <c r="C133" s="139" t="str">
        <f>'제품 추가'!AC131</f>
        <v>CRUSH</v>
      </c>
      <c r="D133" s="138">
        <f>IF('넣어줄 잉크'!$D$2="주말",INDEX(표5[#All],MATCH(C133,표5[[#All],[잉크]],0),18)+INDEX(표5[#All],MATCH(C133,표5[[#All],[잉크]],0),21),INDEX(표5[#All],MATCH(C133,표5[[#All],[잉크]],0),MATCH('넣어줄 잉크'!$D$2,표5[#Headers],0)+1))</f>
        <v>0</v>
      </c>
    </row>
    <row r="134" spans="2:4" hidden="1" x14ac:dyDescent="0.3">
      <c r="B134" s="56">
        <f>IFERROR(SUM(D134:D134),0)</f>
        <v>0</v>
      </c>
      <c r="C134" s="139" t="str">
        <f>'제품 추가'!AC132</f>
        <v>CRYSTAL</v>
      </c>
      <c r="D134" s="138">
        <f>IF('넣어줄 잉크'!$D$2="주말",INDEX(표5[#All],MATCH(C134,표5[[#All],[잉크]],0),18)+INDEX(표5[#All],MATCH(C134,표5[[#All],[잉크]],0),21),INDEX(표5[#All],MATCH(C134,표5[[#All],[잉크]],0),MATCH('넣어줄 잉크'!$D$2,표5[#Headers],0)+1))</f>
        <v>0</v>
      </c>
    </row>
    <row r="135" spans="2:4" hidden="1" x14ac:dyDescent="0.3">
      <c r="B135" s="56">
        <f>IFERROR(SUM(D135:D135),0)</f>
        <v>0</v>
      </c>
      <c r="C135" s="139" t="str">
        <f>'제품 추가'!AC133</f>
        <v>CUBAN</v>
      </c>
      <c r="D135" s="138">
        <f>IF('넣어줄 잉크'!$D$2="주말",INDEX(표5[#All],MATCH(C135,표5[[#All],[잉크]],0),18)+INDEX(표5[#All],MATCH(C135,표5[[#All],[잉크]],0),21),INDEX(표5[#All],MATCH(C135,표5[[#All],[잉크]],0),MATCH('넣어줄 잉크'!$D$2,표5[#Headers],0)+1))</f>
        <v>0</v>
      </c>
    </row>
    <row r="136" spans="2:4" hidden="1" x14ac:dyDescent="0.3">
      <c r="B136" s="56">
        <f>IFERROR(SUM(D136:D136),0)</f>
        <v>0</v>
      </c>
      <c r="C136" s="139" t="str">
        <f>'제품 추가'!AC134</f>
        <v>CUMIN</v>
      </c>
      <c r="D136" s="138">
        <f>IF('넣어줄 잉크'!$D$2="주말",INDEX(표5[#All],MATCH(C136,표5[[#All],[잉크]],0),18)+INDEX(표5[#All],MATCH(C136,표5[[#All],[잉크]],0),21),INDEX(표5[#All],MATCH(C136,표5[[#All],[잉크]],0),MATCH('넣어줄 잉크'!$D$2,표5[#Headers],0)+1))</f>
        <v>0</v>
      </c>
    </row>
    <row r="137" spans="2:4" hidden="1" x14ac:dyDescent="0.3">
      <c r="B137" s="56">
        <f>IFERROR(SUM(D137:D137),0)</f>
        <v>0</v>
      </c>
      <c r="C137" s="139" t="str">
        <f>'제품 추가'!AC135</f>
        <v>CURRY</v>
      </c>
      <c r="D137" s="138">
        <f>IF('넣어줄 잉크'!$D$2="주말",INDEX(표5[#All],MATCH(C137,표5[[#All],[잉크]],0),18)+INDEX(표5[#All],MATCH(C137,표5[[#All],[잉크]],0),21),INDEX(표5[#All],MATCH(C137,표5[[#All],[잉크]],0),MATCH('넣어줄 잉크'!$D$2,표5[#Headers],0)+1))</f>
        <v>0</v>
      </c>
    </row>
    <row r="138" spans="2:4" hidden="1" x14ac:dyDescent="0.3">
      <c r="B138" s="56">
        <f>IFERROR(SUM(D138:D138),0)</f>
        <v>0</v>
      </c>
      <c r="C138" s="139" t="str">
        <f>'제품 추가'!AC136</f>
        <v>CUSTARD</v>
      </c>
      <c r="D138" s="138">
        <f>IF('넣어줄 잉크'!$D$2="주말",INDEX(표5[#All],MATCH(C138,표5[[#All],[잉크]],0),18)+INDEX(표5[#All],MATCH(C138,표5[[#All],[잉크]],0),21),INDEX(표5[#All],MATCH(C138,표5[[#All],[잉크]],0),MATCH('넣어줄 잉크'!$D$2,표5[#Headers],0)+1))</f>
        <v>0</v>
      </c>
    </row>
    <row r="139" spans="2:4" hidden="1" x14ac:dyDescent="0.3">
      <c r="B139" s="56">
        <f>IFERROR(SUM(D139:D139),0)</f>
        <v>0</v>
      </c>
      <c r="C139" s="139" t="str">
        <f>'제품 추가'!AC137</f>
        <v>CUTLASSFISH</v>
      </c>
      <c r="D139" s="138">
        <f>IF('넣어줄 잉크'!$D$2="주말",INDEX(표5[#All],MATCH(C139,표5[[#All],[잉크]],0),18)+INDEX(표5[#All],MATCH(C139,표5[[#All],[잉크]],0),21),INDEX(표5[#All],MATCH(C139,표5[[#All],[잉크]],0),MATCH('넣어줄 잉크'!$D$2,표5[#Headers],0)+1))</f>
        <v>0</v>
      </c>
    </row>
    <row r="140" spans="2:4" hidden="1" x14ac:dyDescent="0.3">
      <c r="B140" s="56">
        <f>IFERROR(SUM(D140:D140),0)</f>
        <v>0</v>
      </c>
      <c r="C140" s="139" t="str">
        <f>'제품 추가'!AC138</f>
        <v>DAFFODIL</v>
      </c>
      <c r="D140" s="138">
        <f>IF('넣어줄 잉크'!$D$2="주말",INDEX(표5[#All],MATCH(C140,표5[[#All],[잉크]],0),18)+INDEX(표5[#All],MATCH(C140,표5[[#All],[잉크]],0),21),INDEX(표5[#All],MATCH(C140,표5[[#All],[잉크]],0),MATCH('넣어줄 잉크'!$D$2,표5[#Headers],0)+1))</f>
        <v>0</v>
      </c>
    </row>
    <row r="141" spans="2:4" hidden="1" x14ac:dyDescent="0.3">
      <c r="B141" s="56">
        <f>IFERROR(SUM(D141:D141),0)</f>
        <v>0</v>
      </c>
      <c r="C141" s="139" t="str">
        <f>'제품 추가'!AC139</f>
        <v>DANDELION</v>
      </c>
      <c r="D141" s="138">
        <f>IF('넣어줄 잉크'!$D$2="주말",INDEX(표5[#All],MATCH(C141,표5[[#All],[잉크]],0),18)+INDEX(표5[#All],MATCH(C141,표5[[#All],[잉크]],0),21),INDEX(표5[#All],MATCH(C141,표5[[#All],[잉크]],0),MATCH('넣어줄 잉크'!$D$2,표5[#Headers],0)+1))</f>
        <v>0</v>
      </c>
    </row>
    <row r="142" spans="2:4" hidden="1" x14ac:dyDescent="0.3">
      <c r="B142" s="56">
        <f>IFERROR(SUM(D142:D142),0)</f>
        <v>0</v>
      </c>
      <c r="C142" s="139" t="str">
        <f>'제품 추가'!AC140</f>
        <v>DANMUZI</v>
      </c>
      <c r="D142" s="138">
        <f>IF('넣어줄 잉크'!$D$2="주말",INDEX(표5[#All],MATCH(C142,표5[[#All],[잉크]],0),18)+INDEX(표5[#All],MATCH(C142,표5[[#All],[잉크]],0),21),INDEX(표5[#All],MATCH(C142,표5[[#All],[잉크]],0),MATCH('넣어줄 잉크'!$D$2,표5[#Headers],0)+1))</f>
        <v>0</v>
      </c>
    </row>
    <row r="143" spans="2:4" x14ac:dyDescent="0.3">
      <c r="B143" s="56">
        <f>IFERROR(SUM(D143:D143),0)</f>
        <v>4</v>
      </c>
      <c r="C143" s="139" t="str">
        <f>'제품 추가'!AC62</f>
        <v>BRICK</v>
      </c>
      <c r="D143" s="138">
        <f>IF('넣어줄 잉크'!$D$2="주말",INDEX(표5[#All],MATCH(C143,표5[[#All],[잉크]],0),18)+INDEX(표5[#All],MATCH(C143,표5[[#All],[잉크]],0),21),INDEX(표5[#All],MATCH(C143,표5[[#All],[잉크]],0),MATCH('넣어줄 잉크'!$D$2,표5[#Headers],0)+1))</f>
        <v>4</v>
      </c>
    </row>
    <row r="144" spans="2:4" hidden="1" x14ac:dyDescent="0.3">
      <c r="B144" s="56">
        <f>IFERROR(SUM(D144:D144),0)</f>
        <v>0</v>
      </c>
      <c r="C144" s="139" t="str">
        <f>'제품 추가'!AC142</f>
        <v>DAWN</v>
      </c>
      <c r="D144" s="138">
        <f>IF('넣어줄 잉크'!$D$2="주말",INDEX(표5[#All],MATCH(C144,표5[[#All],[잉크]],0),18)+INDEX(표5[#All],MATCH(C144,표5[[#All],[잉크]],0),21),INDEX(표5[#All],MATCH(C144,표5[[#All],[잉크]],0),MATCH('넣어줄 잉크'!$D$2,표5[#Headers],0)+1))</f>
        <v>0</v>
      </c>
    </row>
    <row r="145" spans="2:4" hidden="1" x14ac:dyDescent="0.3">
      <c r="B145" s="56">
        <f>IFERROR(SUM(D145:D145),0)</f>
        <v>0</v>
      </c>
      <c r="C145" s="139" t="str">
        <f>'제품 추가'!AC143</f>
        <v>AMBER</v>
      </c>
      <c r="D145" s="138">
        <f>IF('넣어줄 잉크'!$D$2="주말",INDEX(표5[#All],MATCH(C145,표5[[#All],[잉크]],0),18)+INDEX(표5[#All],MATCH(C145,표5[[#All],[잉크]],0),21),INDEX(표5[#All],MATCH(C145,표5[[#All],[잉크]],0),MATCH('넣어줄 잉크'!$D$2,표5[#Headers],0)+1))</f>
        <v>0</v>
      </c>
    </row>
    <row r="146" spans="2:4" hidden="1" x14ac:dyDescent="0.3">
      <c r="B146" s="56">
        <f>IFERROR(SUM(D146:D146),0)</f>
        <v>0</v>
      </c>
      <c r="C146" s="139" t="str">
        <f>'제품 추가'!AC144</f>
        <v>DBARSON</v>
      </c>
      <c r="D146" s="138">
        <f>IF('넣어줄 잉크'!$D$2="주말",INDEX(표5[#All],MATCH(C146,표5[[#All],[잉크]],0),18)+INDEX(표5[#All],MATCH(C146,표5[[#All],[잉크]],0),21),INDEX(표5[#All],MATCH(C146,표5[[#All],[잉크]],0),MATCH('넣어줄 잉크'!$D$2,표5[#Headers],0)+1))</f>
        <v>0</v>
      </c>
    </row>
    <row r="147" spans="2:4" hidden="1" x14ac:dyDescent="0.3">
      <c r="B147" s="56">
        <f>IFERROR(SUM(D147:D147),0)</f>
        <v>0</v>
      </c>
      <c r="C147" s="139" t="str">
        <f>'제품 추가'!AC145</f>
        <v>DBBEAN</v>
      </c>
      <c r="D147" s="138">
        <f>IF('넣어줄 잉크'!$D$2="주말",INDEX(표5[#All],MATCH(C147,표5[[#All],[잉크]],0),18)+INDEX(표5[#All],MATCH(C147,표5[[#All],[잉크]],0),21),INDEX(표5[#All],MATCH(C147,표5[[#All],[잉크]],0),MATCH('넣어줄 잉크'!$D$2,표5[#Headers],0)+1))</f>
        <v>0</v>
      </c>
    </row>
    <row r="148" spans="2:4" hidden="1" x14ac:dyDescent="0.3">
      <c r="B148" s="56">
        <f>IFERROR(SUM(D148:D148),0)</f>
        <v>0</v>
      </c>
      <c r="C148" s="139" t="str">
        <f>'제품 추가'!AC146</f>
        <v>BELT</v>
      </c>
      <c r="D148" s="138">
        <f>IF('넣어줄 잉크'!$D$2="주말",INDEX(표5[#All],MATCH(C148,표5[[#All],[잉크]],0),18)+INDEX(표5[#All],MATCH(C148,표5[[#All],[잉크]],0),21),INDEX(표5[#All],MATCH(C148,표5[[#All],[잉크]],0),MATCH('넣어줄 잉크'!$D$2,표5[#Headers],0)+1))</f>
        <v>0</v>
      </c>
    </row>
    <row r="149" spans="2:4" hidden="1" x14ac:dyDescent="0.3">
      <c r="B149" s="56">
        <f>IFERROR(SUM(D149:D149),0)</f>
        <v>0</v>
      </c>
      <c r="C149" s="139" t="str">
        <f>'제품 추가'!AC147</f>
        <v>DBCROISSANT</v>
      </c>
      <c r="D149" s="138">
        <f>IF('넣어줄 잉크'!$D$2="주말",INDEX(표5[#All],MATCH(C149,표5[[#All],[잉크]],0),18)+INDEX(표5[#All],MATCH(C149,표5[[#All],[잉크]],0),21),INDEX(표5[#All],MATCH(C149,표5[[#All],[잉크]],0),MATCH('넣어줄 잉크'!$D$2,표5[#Headers],0)+1))</f>
        <v>0</v>
      </c>
    </row>
    <row r="150" spans="2:4" hidden="1" x14ac:dyDescent="0.3">
      <c r="B150" s="56">
        <f>IFERROR(SUM(D150:D150),0)</f>
        <v>0</v>
      </c>
      <c r="C150" s="139" t="str">
        <f>'제품 추가'!AC148</f>
        <v>DBGOOBNE</v>
      </c>
      <c r="D150" s="138">
        <f>IF('넣어줄 잉크'!$D$2="주말",INDEX(표5[#All],MATCH(C150,표5[[#All],[잉크]],0),18)+INDEX(표5[#All],MATCH(C150,표5[[#All],[잉크]],0),21),INDEX(표5[#All],MATCH(C150,표5[[#All],[잉크]],0),MATCH('넣어줄 잉크'!$D$2,표5[#Headers],0)+1))</f>
        <v>0</v>
      </c>
    </row>
    <row r="151" spans="2:4" hidden="1" x14ac:dyDescent="0.3">
      <c r="B151" s="56">
        <f>IFERROR(SUM(D151:D151),0)</f>
        <v>0</v>
      </c>
      <c r="C151" s="139" t="str">
        <f>'제품 추가'!AC149</f>
        <v>DBINCA</v>
      </c>
      <c r="D151" s="138">
        <f>IF('넣어줄 잉크'!$D$2="주말",INDEX(표5[#All],MATCH(C151,표5[[#All],[잉크]],0),18)+INDEX(표5[#All],MATCH(C151,표5[[#All],[잉크]],0),21),INDEX(표5[#All],MATCH(C151,표5[[#All],[잉크]],0),MATCH('넣어줄 잉크'!$D$2,표5[#Headers],0)+1))</f>
        <v>0</v>
      </c>
    </row>
    <row r="152" spans="2:4" hidden="1" x14ac:dyDescent="0.3">
      <c r="B152" s="56">
        <f>IFERROR(SUM(D152:D152),0)</f>
        <v>0</v>
      </c>
      <c r="C152" s="139" t="str">
        <f>'제품 추가'!AC150</f>
        <v>KALE</v>
      </c>
      <c r="D152" s="138">
        <f>IF('넣어줄 잉크'!$D$2="주말",INDEX(표5[#All],MATCH(C152,표5[[#All],[잉크]],0),18)+INDEX(표5[#All],MATCH(C152,표5[[#All],[잉크]],0),21),INDEX(표5[#All],MATCH(C152,표5[[#All],[잉크]],0),MATCH('넣어줄 잉크'!$D$2,표5[#Headers],0)+1))</f>
        <v>0</v>
      </c>
    </row>
    <row r="153" spans="2:4" hidden="1" x14ac:dyDescent="0.3">
      <c r="B153" s="56">
        <f>IFERROR(SUM(D153:D153),0)</f>
        <v>0</v>
      </c>
      <c r="C153" s="139" t="str">
        <f>'제품 추가'!AC151</f>
        <v>KUMQUAT</v>
      </c>
      <c r="D153" s="138">
        <f>IF('넣어줄 잉크'!$D$2="주말",INDEX(표5[#All],MATCH(C153,표5[[#All],[잉크]],0),18)+INDEX(표5[#All],MATCH(C153,표5[[#All],[잉크]],0),21),INDEX(표5[#All],MATCH(C153,표5[[#All],[잉크]],0),MATCH('넣어줄 잉크'!$D$2,표5[#Headers],0)+1))</f>
        <v>0</v>
      </c>
    </row>
    <row r="154" spans="2:4" hidden="1" x14ac:dyDescent="0.3">
      <c r="B154" s="56">
        <f>IFERROR(SUM(D154:D154),0)</f>
        <v>0</v>
      </c>
      <c r="C154" s="139" t="str">
        <f>'제품 추가'!AC152</f>
        <v>DBOATMEAL</v>
      </c>
      <c r="D154" s="138">
        <f>IF('넣어줄 잉크'!$D$2="주말",INDEX(표5[#All],MATCH(C154,표5[[#All],[잉크]],0),18)+INDEX(표5[#All],MATCH(C154,표5[[#All],[잉크]],0),21),INDEX(표5[#All],MATCH(C154,표5[[#All],[잉크]],0),MATCH('넣어줄 잉크'!$D$2,표5[#Headers],0)+1))</f>
        <v>0</v>
      </c>
    </row>
    <row r="155" spans="2:4" hidden="1" x14ac:dyDescent="0.3">
      <c r="B155" s="56">
        <f>IFERROR(SUM(D155:D155),0)</f>
        <v>0</v>
      </c>
      <c r="C155" s="139" t="str">
        <f>'제품 추가'!AC153</f>
        <v>PLANET</v>
      </c>
      <c r="D155" s="138">
        <f>IF('넣어줄 잉크'!$D$2="주말",INDEX(표5[#All],MATCH(C155,표5[[#All],[잉크]],0),18)+INDEX(표5[#All],MATCH(C155,표5[[#All],[잉크]],0),21),INDEX(표5[#All],MATCH(C155,표5[[#All],[잉크]],0),MATCH('넣어줄 잉크'!$D$2,표5[#Headers],0)+1))</f>
        <v>0</v>
      </c>
    </row>
    <row r="156" spans="2:4" hidden="1" x14ac:dyDescent="0.3">
      <c r="B156" s="56">
        <f>IFERROR(SUM(D156:D156),0)</f>
        <v>0</v>
      </c>
      <c r="C156" s="139" t="str">
        <f>'제품 추가'!AC154</f>
        <v>DBPURADAK</v>
      </c>
      <c r="D156" s="138">
        <f>IF('넣어줄 잉크'!$D$2="주말",INDEX(표5[#All],MATCH(C156,표5[[#All],[잉크]],0),18)+INDEX(표5[#All],MATCH(C156,표5[[#All],[잉크]],0),21),INDEX(표5[#All],MATCH(C156,표5[[#All],[잉크]],0),MATCH('넣어줄 잉크'!$D$2,표5[#Headers],0)+1))</f>
        <v>0</v>
      </c>
    </row>
    <row r="157" spans="2:4" hidden="1" x14ac:dyDescent="0.3">
      <c r="B157" s="56">
        <f>IFERROR(SUM(D157:D157),0)</f>
        <v>0</v>
      </c>
      <c r="C157" s="139" t="str">
        <f>'제품 추가'!AC155</f>
        <v>DBRUST</v>
      </c>
      <c r="D157" s="138">
        <f>IF('넣어줄 잉크'!$D$2="주말",INDEX(표5[#All],MATCH(C157,표5[[#All],[잉크]],0),18)+INDEX(표5[#All],MATCH(C157,표5[[#All],[잉크]],0),21),INDEX(표5[#All],MATCH(C157,표5[[#All],[잉크]],0),MATCH('넣어줄 잉크'!$D$2,표5[#Headers],0)+1))</f>
        <v>0</v>
      </c>
    </row>
    <row r="158" spans="2:4" hidden="1" x14ac:dyDescent="0.3">
      <c r="B158" s="56">
        <f>IFERROR(SUM(D158:D158),0)</f>
        <v>0</v>
      </c>
      <c r="C158" s="139" t="str">
        <f>'제품 추가'!AC156</f>
        <v>DBSATURN</v>
      </c>
      <c r="D158" s="138">
        <f>IF('넣어줄 잉크'!$D$2="주말",INDEX(표5[#All],MATCH(C158,표5[[#All],[잉크]],0),18)+INDEX(표5[#All],MATCH(C158,표5[[#All],[잉크]],0),21),INDEX(표5[#All],MATCH(C158,표5[[#All],[잉크]],0),MATCH('넣어줄 잉크'!$D$2,표5[#Headers],0)+1))</f>
        <v>0</v>
      </c>
    </row>
    <row r="159" spans="2:4" hidden="1" x14ac:dyDescent="0.3">
      <c r="B159" s="56">
        <f>IFERROR(SUM(D159:D159),0)</f>
        <v>0</v>
      </c>
      <c r="C159" s="139" t="str">
        <f>'제품 추가'!AC157</f>
        <v>VENUS</v>
      </c>
      <c r="D159" s="138">
        <f>IF('넣어줄 잉크'!$D$2="주말",INDEX(표5[#All],MATCH(C159,표5[[#All],[잉크]],0),18)+INDEX(표5[#All],MATCH(C159,표5[[#All],[잉크]],0),21),INDEX(표5[#All],MATCH(C159,표5[[#All],[잉크]],0),MATCH('넣어줄 잉크'!$D$2,표5[#Headers],0)+1))</f>
        <v>0</v>
      </c>
    </row>
    <row r="160" spans="2:4" hidden="1" x14ac:dyDescent="0.3">
      <c r="B160" s="56">
        <f>IFERROR(SUM(D160:D160),0)</f>
        <v>0</v>
      </c>
      <c r="C160" s="139" t="str">
        <f>'제품 추가'!AC158</f>
        <v>DBWALL</v>
      </c>
      <c r="D160" s="138">
        <f>IF('넣어줄 잉크'!$D$2="주말",INDEX(표5[#All],MATCH(C160,표5[[#All],[잉크]],0),18)+INDEX(표5[#All],MATCH(C160,표5[[#All],[잉크]],0),21),INDEX(표5[#All],MATCH(C160,표5[[#All],[잉크]],0),MATCH('넣어줄 잉크'!$D$2,표5[#Headers],0)+1))</f>
        <v>0</v>
      </c>
    </row>
    <row r="161" spans="2:4" hidden="1" x14ac:dyDescent="0.3">
      <c r="B161" s="56">
        <f>IFERROR(SUM(D161:D161),0)</f>
        <v>0</v>
      </c>
      <c r="C161" s="139" t="str">
        <f>'제품 추가'!AC159</f>
        <v>DEAR</v>
      </c>
      <c r="D161" s="138">
        <f>IF('넣어줄 잉크'!$D$2="주말",INDEX(표5[#All],MATCH(C161,표5[[#All],[잉크]],0),18)+INDEX(표5[#All],MATCH(C161,표5[[#All],[잉크]],0),21),INDEX(표5[#All],MATCH(C161,표5[[#All],[잉크]],0),MATCH('넣어줄 잉크'!$D$2,표5[#Headers],0)+1))</f>
        <v>0</v>
      </c>
    </row>
    <row r="162" spans="2:4" hidden="1" x14ac:dyDescent="0.3">
      <c r="B162" s="56">
        <f>IFERROR(SUM(D162:D162),0)</f>
        <v>0</v>
      </c>
      <c r="C162" s="139" t="str">
        <f>'제품 추가'!AC160</f>
        <v>DEEP</v>
      </c>
      <c r="D162" s="138">
        <f>IF('넣어줄 잉크'!$D$2="주말",INDEX(표5[#All],MATCH(C162,표5[[#All],[잉크]],0),18)+INDEX(표5[#All],MATCH(C162,표5[[#All],[잉크]],0),21),INDEX(표5[#All],MATCH(C162,표5[[#All],[잉크]],0),MATCH('넣어줄 잉크'!$D$2,표5[#Headers],0)+1))</f>
        <v>0</v>
      </c>
    </row>
    <row r="163" spans="2:4" hidden="1" x14ac:dyDescent="0.3">
      <c r="B163" s="56">
        <f>IFERROR(SUM(D163:D163),0)</f>
        <v>0</v>
      </c>
      <c r="C163" s="139" t="str">
        <f>'제품 추가'!AC161</f>
        <v>DEMITASSE</v>
      </c>
      <c r="D163" s="138">
        <f>IF('넣어줄 잉크'!$D$2="주말",INDEX(표5[#All],MATCH(C163,표5[[#All],[잉크]],0),18)+INDEX(표5[#All],MATCH(C163,표5[[#All],[잉크]],0),21),INDEX(표5[#All],MATCH(C163,표5[[#All],[잉크]],0),MATCH('넣어줄 잉크'!$D$2,표5[#Headers],0)+1))</f>
        <v>0</v>
      </c>
    </row>
    <row r="164" spans="2:4" hidden="1" x14ac:dyDescent="0.3">
      <c r="B164" s="56">
        <f>IFERROR(SUM(D164:D164),0)</f>
        <v>0</v>
      </c>
      <c r="C164" s="139" t="str">
        <f>'제품 추가'!AC162</f>
        <v>DENIM</v>
      </c>
      <c r="D164" s="138">
        <f>IF('넣어줄 잉크'!$D$2="주말",INDEX(표5[#All],MATCH(C164,표5[[#All],[잉크]],0),18)+INDEX(표5[#All],MATCH(C164,표5[[#All],[잉크]],0),21),INDEX(표5[#All],MATCH(C164,표5[[#All],[잉크]],0),MATCH('넣어줄 잉크'!$D$2,표5[#Headers],0)+1))</f>
        <v>0</v>
      </c>
    </row>
    <row r="165" spans="2:4" hidden="1" x14ac:dyDescent="0.3">
      <c r="B165" s="56">
        <f>IFERROR(SUM(D165:D165),0)</f>
        <v>0</v>
      </c>
      <c r="C165" s="139" t="str">
        <f>'제품 추가'!AC163</f>
        <v>DIJON</v>
      </c>
      <c r="D165" s="138">
        <f>IF('넣어줄 잉크'!$D$2="주말",INDEX(표5[#All],MATCH(C165,표5[[#All],[잉크]],0),18)+INDEX(표5[#All],MATCH(C165,표5[[#All],[잉크]],0),21),INDEX(표5[#All],MATCH(C165,표5[[#All],[잉크]],0),MATCH('넣어줄 잉크'!$D$2,표5[#Headers],0)+1))</f>
        <v>0</v>
      </c>
    </row>
    <row r="166" spans="2:4" hidden="1" x14ac:dyDescent="0.3">
      <c r="B166" s="56">
        <f>IFERROR(SUM(D166:D166),0)</f>
        <v>0</v>
      </c>
      <c r="C166" s="139" t="str">
        <f>'제품 추가'!AC164</f>
        <v>DILL</v>
      </c>
      <c r="D166" s="138">
        <f>IF('넣어줄 잉크'!$D$2="주말",INDEX(표5[#All],MATCH(C166,표5[[#All],[잉크]],0),18)+INDEX(표5[#All],MATCH(C166,표5[[#All],[잉크]],0),21),INDEX(표5[#All],MATCH(C166,표5[[#All],[잉크]],0),MATCH('넣어줄 잉크'!$D$2,표5[#Headers],0)+1))</f>
        <v>0</v>
      </c>
    </row>
    <row r="167" spans="2:4" hidden="1" x14ac:dyDescent="0.3">
      <c r="B167" s="56">
        <f>IFERROR(SUM(D167:D167),0)</f>
        <v>0</v>
      </c>
      <c r="C167" s="139" t="str">
        <f>'제품 추가'!AC165</f>
        <v>DIM</v>
      </c>
      <c r="D167" s="138">
        <f>IF('넣어줄 잉크'!$D$2="주말",INDEX(표5[#All],MATCH(C167,표5[[#All],[잉크]],0),18)+INDEX(표5[#All],MATCH(C167,표5[[#All],[잉크]],0),21),INDEX(표5[#All],MATCH(C167,표5[[#All],[잉크]],0),MATCH('넣어줄 잉크'!$D$2,표5[#Headers],0)+1))</f>
        <v>0</v>
      </c>
    </row>
    <row r="168" spans="2:4" hidden="1" x14ac:dyDescent="0.3">
      <c r="B168" s="56">
        <f>IFERROR(SUM(D168:D168),0)</f>
        <v>0</v>
      </c>
      <c r="C168" s="139" t="str">
        <f>'제품 추가'!AC166</f>
        <v>DIRT</v>
      </c>
      <c r="D168" s="138">
        <f>IF('넣어줄 잉크'!$D$2="주말",INDEX(표5[#All],MATCH(C168,표5[[#All],[잉크]],0),18)+INDEX(표5[#All],MATCH(C168,표5[[#All],[잉크]],0),21),INDEX(표5[#All],MATCH(C168,표5[[#All],[잉크]],0),MATCH('넣어줄 잉크'!$D$2,표5[#Headers],0)+1))</f>
        <v>0</v>
      </c>
    </row>
    <row r="169" spans="2:4" hidden="1" x14ac:dyDescent="0.3">
      <c r="B169" s="56">
        <f>IFERROR(SUM(D169:D169),0)</f>
        <v>0</v>
      </c>
      <c r="C169" s="139" t="str">
        <f>'제품 추가'!AC167</f>
        <v>DIVER</v>
      </c>
      <c r="D169" s="138">
        <f>IF('넣어줄 잉크'!$D$2="주말",INDEX(표5[#All],MATCH(C169,표5[[#All],[잉크]],0),18)+INDEX(표5[#All],MATCH(C169,표5[[#All],[잉크]],0),21),INDEX(표5[#All],MATCH(C169,표5[[#All],[잉크]],0),MATCH('넣어줄 잉크'!$D$2,표5[#Headers],0)+1))</f>
        <v>0</v>
      </c>
    </row>
    <row r="170" spans="2:4" hidden="1" x14ac:dyDescent="0.3">
      <c r="B170" s="56">
        <f>IFERROR(SUM(D170:D170),0)</f>
        <v>0</v>
      </c>
      <c r="C170" s="139" t="str">
        <f>'제품 추가'!AC168</f>
        <v>DOBERMANN</v>
      </c>
      <c r="D170" s="138">
        <f>IF('넣어줄 잉크'!$D$2="주말",INDEX(표5[#All],MATCH(C170,표5[[#All],[잉크]],0),18)+INDEX(표5[#All],MATCH(C170,표5[[#All],[잉크]],0),21),INDEX(표5[#All],MATCH(C170,표5[[#All],[잉크]],0),MATCH('넣어줄 잉크'!$D$2,표5[#Headers],0)+1))</f>
        <v>0</v>
      </c>
    </row>
    <row r="171" spans="2:4" hidden="1" x14ac:dyDescent="0.3">
      <c r="B171" s="56">
        <f>IFERROR(SUM(D171:D171),0)</f>
        <v>0</v>
      </c>
      <c r="C171" s="139" t="str">
        <f>'제품 추가'!AC169</f>
        <v>DOLPHIN</v>
      </c>
      <c r="D171" s="138">
        <f>IF('넣어줄 잉크'!$D$2="주말",INDEX(표5[#All],MATCH(C171,표5[[#All],[잉크]],0),18)+INDEX(표5[#All],MATCH(C171,표5[[#All],[잉크]],0),21),INDEX(표5[#All],MATCH(C171,표5[[#All],[잉크]],0),MATCH('넣어줄 잉크'!$D$2,표5[#Headers],0)+1))</f>
        <v>0</v>
      </c>
    </row>
    <row r="172" spans="2:4" hidden="1" x14ac:dyDescent="0.3">
      <c r="B172" s="56">
        <f>IFERROR(SUM(D172:D172),0)</f>
        <v>0</v>
      </c>
      <c r="C172" s="139" t="str">
        <f>'제품 추가'!AC170</f>
        <v>DONUT</v>
      </c>
      <c r="D172" s="138">
        <f>IF('넣어줄 잉크'!$D$2="주말",INDEX(표5[#All],MATCH(C172,표5[[#All],[잉크]],0),18)+INDEX(표5[#All],MATCH(C172,표5[[#All],[잉크]],0),21),INDEX(표5[#All],MATCH(C172,표5[[#All],[잉크]],0),MATCH('넣어줄 잉크'!$D$2,표5[#Headers],0)+1))</f>
        <v>0</v>
      </c>
    </row>
    <row r="173" spans="2:4" hidden="1" x14ac:dyDescent="0.3">
      <c r="B173" s="56">
        <f>IFERROR(SUM(D173:D173),0)</f>
        <v>0</v>
      </c>
      <c r="C173" s="139" t="str">
        <f>'제품 추가'!AC171</f>
        <v>DOVE</v>
      </c>
      <c r="D173" s="138">
        <f>IF('넣어줄 잉크'!$D$2="주말",INDEX(표5[#All],MATCH(C173,표5[[#All],[잉크]],0),18)+INDEX(표5[#All],MATCH(C173,표5[[#All],[잉크]],0),21),INDEX(표5[#All],MATCH(C173,표5[[#All],[잉크]],0),MATCH('넣어줄 잉크'!$D$2,표5[#Headers],0)+1))</f>
        <v>0</v>
      </c>
    </row>
    <row r="174" spans="2:4" hidden="1" x14ac:dyDescent="0.3">
      <c r="B174" s="56">
        <f>IFERROR(SUM(D174:D174),0)</f>
        <v>0</v>
      </c>
      <c r="C174" s="139" t="str">
        <f>'제품 추가'!AC172</f>
        <v>DRAB</v>
      </c>
      <c r="D174" s="138">
        <f>IF('넣어줄 잉크'!$D$2="주말",INDEX(표5[#All],MATCH(C174,표5[[#All],[잉크]],0),18)+INDEX(표5[#All],MATCH(C174,표5[[#All],[잉크]],0),21),INDEX(표5[#All],MATCH(C174,표5[[#All],[잉크]],0),MATCH('넣어줄 잉크'!$D$2,표5[#Headers],0)+1))</f>
        <v>0</v>
      </c>
    </row>
    <row r="175" spans="2:4" hidden="1" x14ac:dyDescent="0.3">
      <c r="B175" s="56">
        <f>IFERROR(SUM(D175:D175),0)</f>
        <v>0</v>
      </c>
      <c r="C175" s="139" t="str">
        <f>'제품 추가'!AC173</f>
        <v>DUBARRY</v>
      </c>
      <c r="D175" s="138">
        <f>IF('넣어줄 잉크'!$D$2="주말",INDEX(표5[#All],MATCH(C175,표5[[#All],[잉크]],0),18)+INDEX(표5[#All],MATCH(C175,표5[[#All],[잉크]],0),21),INDEX(표5[#All],MATCH(C175,표5[[#All],[잉크]],0),MATCH('넣어줄 잉크'!$D$2,표5[#Headers],0)+1))</f>
        <v>0</v>
      </c>
    </row>
    <row r="176" spans="2:4" hidden="1" x14ac:dyDescent="0.3">
      <c r="B176" s="56">
        <f>IFERROR(SUM(D176:D176),0)</f>
        <v>0</v>
      </c>
      <c r="C176" s="139" t="str">
        <f>'제품 추가'!AC174</f>
        <v>DURIAN</v>
      </c>
      <c r="D176" s="138">
        <f>IF('넣어줄 잉크'!$D$2="주말",INDEX(표5[#All],MATCH(C176,표5[[#All],[잉크]],0),18)+INDEX(표5[#All],MATCH(C176,표5[[#All],[잉크]],0),21),INDEX(표5[#All],MATCH(C176,표5[[#All],[잉크]],0),MATCH('넣어줄 잉크'!$D$2,표5[#Headers],0)+1))</f>
        <v>0</v>
      </c>
    </row>
    <row r="177" spans="2:4" hidden="1" x14ac:dyDescent="0.3">
      <c r="B177" s="56">
        <f>IFERROR(SUM(D177:D177),0)</f>
        <v>0</v>
      </c>
      <c r="C177" s="139" t="str">
        <f>'제품 추가'!AC175</f>
        <v>DUSK</v>
      </c>
      <c r="D177" s="138">
        <f>IF('넣어줄 잉크'!$D$2="주말",INDEX(표5[#All],MATCH(C177,표5[[#All],[잉크]],0),18)+INDEX(표5[#All],MATCH(C177,표5[[#All],[잉크]],0),21),INDEX(표5[#All],MATCH(C177,표5[[#All],[잉크]],0),MATCH('넣어줄 잉크'!$D$2,표5[#Headers],0)+1))</f>
        <v>0</v>
      </c>
    </row>
    <row r="178" spans="2:4" hidden="1" x14ac:dyDescent="0.3">
      <c r="B178" s="56">
        <f>IFERROR(SUM(D178:D178),0)</f>
        <v>0</v>
      </c>
      <c r="C178" s="139" t="str">
        <f>'제품 추가'!AC176</f>
        <v>DUST</v>
      </c>
      <c r="D178" s="138">
        <f>IF('넣어줄 잉크'!$D$2="주말",INDEX(표5[#All],MATCH(C178,표5[[#All],[잉크]],0),18)+INDEX(표5[#All],MATCH(C178,표5[[#All],[잉크]],0),21),INDEX(표5[#All],MATCH(C178,표5[[#All],[잉크]],0),MATCH('넣어줄 잉크'!$D$2,표5[#Headers],0)+1))</f>
        <v>0</v>
      </c>
    </row>
    <row r="179" spans="2:4" hidden="1" x14ac:dyDescent="0.3">
      <c r="B179" s="56">
        <f>IFERROR(SUM(D179:D179),0)</f>
        <v>0</v>
      </c>
      <c r="C179" s="139" t="str">
        <f>'제품 추가'!AC177</f>
        <v>EBONY</v>
      </c>
      <c r="D179" s="138">
        <f>IF('넣어줄 잉크'!$D$2="주말",INDEX(표5[#All],MATCH(C179,표5[[#All],[잉크]],0),18)+INDEX(표5[#All],MATCH(C179,표5[[#All],[잉크]],0),21),INDEX(표5[#All],MATCH(C179,표5[[#All],[잉크]],0),MATCH('넣어줄 잉크'!$D$2,표5[#Headers],0)+1))</f>
        <v>0</v>
      </c>
    </row>
    <row r="180" spans="2:4" hidden="1" x14ac:dyDescent="0.3">
      <c r="B180" s="56">
        <f>IFERROR(SUM(D180:D180),0)</f>
        <v>0</v>
      </c>
      <c r="C180" s="139" t="str">
        <f>'제품 추가'!AC178</f>
        <v>EEL</v>
      </c>
      <c r="D180" s="138">
        <f>IF('넣어줄 잉크'!$D$2="주말",INDEX(표5[#All],MATCH(C180,표5[[#All],[잉크]],0),18)+INDEX(표5[#All],MATCH(C180,표5[[#All],[잉크]],0),21),INDEX(표5[#All],MATCH(C180,표5[[#All],[잉크]],0),MATCH('넣어줄 잉크'!$D$2,표5[#Headers],0)+1))</f>
        <v>0</v>
      </c>
    </row>
    <row r="181" spans="2:4" hidden="1" x14ac:dyDescent="0.3">
      <c r="B181" s="56">
        <f>IFERROR(SUM(D181:D181),0)</f>
        <v>0</v>
      </c>
      <c r="C181" s="139" t="str">
        <f>'제품 추가'!AC179</f>
        <v>EGG</v>
      </c>
      <c r="D181" s="138">
        <f>IF('넣어줄 잉크'!$D$2="주말",INDEX(표5[#All],MATCH(C181,표5[[#All],[잉크]],0),18)+INDEX(표5[#All],MATCH(C181,표5[[#All],[잉크]],0),21),INDEX(표5[#All],MATCH(C181,표5[[#All],[잉크]],0),MATCH('넣어줄 잉크'!$D$2,표5[#Headers],0)+1))</f>
        <v>0</v>
      </c>
    </row>
    <row r="182" spans="2:4" hidden="1" x14ac:dyDescent="0.3">
      <c r="B182" s="56">
        <f>IFERROR(SUM(D182:D182),0)</f>
        <v>0</v>
      </c>
      <c r="C182" s="139" t="str">
        <f>'제품 추가'!AC180</f>
        <v>ELEGANT</v>
      </c>
      <c r="D182" s="138">
        <f>IF('넣어줄 잉크'!$D$2="주말",INDEX(표5[#All],MATCH(C182,표5[[#All],[잉크]],0),18)+INDEX(표5[#All],MATCH(C182,표5[[#All],[잉크]],0),21),INDEX(표5[#All],MATCH(C182,표5[[#All],[잉크]],0),MATCH('넣어줄 잉크'!$D$2,표5[#Headers],0)+1))</f>
        <v>0</v>
      </c>
    </row>
    <row r="183" spans="2:4" hidden="1" x14ac:dyDescent="0.3">
      <c r="B183" s="56">
        <f>IFERROR(SUM(D183:D183),0)</f>
        <v>0</v>
      </c>
      <c r="C183" s="139" t="str">
        <f>'제품 추가'!AC181</f>
        <v>ELEPHANT</v>
      </c>
      <c r="D183" s="138">
        <f>IF('넣어줄 잉크'!$D$2="주말",INDEX(표5[#All],MATCH(C183,표5[[#All],[잉크]],0),18)+INDEX(표5[#All],MATCH(C183,표5[[#All],[잉크]],0),21),INDEX(표5[#All],MATCH(C183,표5[[#All],[잉크]],0),MATCH('넣어줄 잉크'!$D$2,표5[#Headers],0)+1))</f>
        <v>0</v>
      </c>
    </row>
    <row r="184" spans="2:4" hidden="1" x14ac:dyDescent="0.3">
      <c r="B184" s="56">
        <f>IFERROR(SUM(D184:D184),0)</f>
        <v>0</v>
      </c>
      <c r="C184" s="139" t="str">
        <f>'제품 추가'!AC182</f>
        <v>EMERALD</v>
      </c>
      <c r="D184" s="138">
        <f>IF('넣어줄 잉크'!$D$2="주말",INDEX(표5[#All],MATCH(C184,표5[[#All],[잉크]],0),18)+INDEX(표5[#All],MATCH(C184,표5[[#All],[잉크]],0),21),INDEX(표5[#All],MATCH(C184,표5[[#All],[잉크]],0),MATCH('넣어줄 잉크'!$D$2,표5[#Headers],0)+1))</f>
        <v>0</v>
      </c>
    </row>
    <row r="185" spans="2:4" hidden="1" x14ac:dyDescent="0.3">
      <c r="B185" s="56">
        <f>IFERROR(SUM(D185:D185),0)</f>
        <v>0</v>
      </c>
      <c r="C185" s="139" t="str">
        <f>'제품 추가'!AC183</f>
        <v>ENDIVE</v>
      </c>
      <c r="D185" s="138">
        <f>IF('넣어줄 잉크'!$D$2="주말",INDEX(표5[#All],MATCH(C185,표5[[#All],[잉크]],0),18)+INDEX(표5[#All],MATCH(C185,표5[[#All],[잉크]],0),21),INDEX(표5[#All],MATCH(C185,표5[[#All],[잉크]],0),MATCH('넣어줄 잉크'!$D$2,표5[#Headers],0)+1))</f>
        <v>0</v>
      </c>
    </row>
    <row r="186" spans="2:4" hidden="1" x14ac:dyDescent="0.3">
      <c r="B186" s="56">
        <f>IFERROR(SUM(D186:D186),0)</f>
        <v>0</v>
      </c>
      <c r="C186" s="139" t="str">
        <f>'제품 추가'!AC184</f>
        <v>EXCALIBUR</v>
      </c>
      <c r="D186" s="138">
        <f>IF('넣어줄 잉크'!$D$2="주말",INDEX(표5[#All],MATCH(C186,표5[[#All],[잉크]],0),18)+INDEX(표5[#All],MATCH(C186,표5[[#All],[잉크]],0),21),INDEX(표5[#All],MATCH(C186,표5[[#All],[잉크]],0),MATCH('넣어줄 잉크'!$D$2,표5[#Headers],0)+1))</f>
        <v>0</v>
      </c>
    </row>
    <row r="187" spans="2:4" hidden="1" x14ac:dyDescent="0.3">
      <c r="B187" s="56">
        <f>IFERROR(SUM(D187:D187),0)</f>
        <v>0</v>
      </c>
      <c r="C187" s="139" t="str">
        <f>'제품 추가'!AC185</f>
        <v>FAWN</v>
      </c>
      <c r="D187" s="138">
        <f>IF('넣어줄 잉크'!$D$2="주말",INDEX(표5[#All],MATCH(C187,표5[[#All],[잉크]],0),18)+INDEX(표5[#All],MATCH(C187,표5[[#All],[잉크]],0),21),INDEX(표5[#All],MATCH(C187,표5[[#All],[잉크]],0),MATCH('넣어줄 잉크'!$D$2,표5[#Headers],0)+1))</f>
        <v>0</v>
      </c>
    </row>
    <row r="188" spans="2:4" hidden="1" x14ac:dyDescent="0.3">
      <c r="B188" s="56">
        <f>IFERROR(SUM(D188:D188),0)</f>
        <v>0</v>
      </c>
      <c r="C188" s="139" t="str">
        <f>'제품 추가'!AC186</f>
        <v>FIERY</v>
      </c>
      <c r="D188" s="138">
        <f>IF('넣어줄 잉크'!$D$2="주말",INDEX(표5[#All],MATCH(C188,표5[[#All],[잉크]],0),18)+INDEX(표5[#All],MATCH(C188,표5[[#All],[잉크]],0),21),INDEX(표5[#All],MATCH(C188,표5[[#All],[잉크]],0),MATCH('넣어줄 잉크'!$D$2,표5[#Headers],0)+1))</f>
        <v>0</v>
      </c>
    </row>
    <row r="189" spans="2:4" hidden="1" x14ac:dyDescent="0.3">
      <c r="B189" s="56">
        <f>IFERROR(SUM(D189:D189),0)</f>
        <v>0</v>
      </c>
      <c r="C189" s="139" t="str">
        <f>'제품 추가'!AC67</f>
        <v>BULL</v>
      </c>
      <c r="D189" s="138">
        <f>IF('넣어줄 잉크'!$D$2="주말",INDEX(표5[#All],MATCH(C189,표5[[#All],[잉크]],0),18)+INDEX(표5[#All],MATCH(C189,표5[[#All],[잉크]],0),21),INDEX(표5[#All],MATCH(C189,표5[[#All],[잉크]],0),MATCH('넣어줄 잉크'!$D$2,표5[#Headers],0)+1))</f>
        <v>0</v>
      </c>
    </row>
    <row r="190" spans="2:4" hidden="1" x14ac:dyDescent="0.3">
      <c r="B190" s="56">
        <f>IFERROR(SUM(D190:D190),0)</f>
        <v>0</v>
      </c>
      <c r="C190" s="139" t="str">
        <f>'제품 추가'!AC188</f>
        <v>FLAMINGO</v>
      </c>
      <c r="D190" s="138">
        <f>IF('넣어줄 잉크'!$D$2="주말",INDEX(표5[#All],MATCH(C190,표5[[#All],[잉크]],0),18)+INDEX(표5[#All],MATCH(C190,표5[[#All],[잉크]],0),21),INDEX(표5[#All],MATCH(C190,표5[[#All],[잉크]],0),MATCH('넣어줄 잉크'!$D$2,표5[#Headers],0)+1))</f>
        <v>0</v>
      </c>
    </row>
    <row r="191" spans="2:4" hidden="1" x14ac:dyDescent="0.3">
      <c r="B191" s="56">
        <f>IFERROR(SUM(D191:D191),0)</f>
        <v>0</v>
      </c>
      <c r="C191" s="139" t="str">
        <f>'제품 추가'!AC189</f>
        <v>FLAX</v>
      </c>
      <c r="D191" s="138">
        <f>IF('넣어줄 잉크'!$D$2="주말",INDEX(표5[#All],MATCH(C191,표5[[#All],[잉크]],0),18)+INDEX(표5[#All],MATCH(C191,표5[[#All],[잉크]],0),21),INDEX(표5[#All],MATCH(C191,표5[[#All],[잉크]],0),MATCH('넣어줄 잉크'!$D$2,표5[#Headers],0)+1))</f>
        <v>0</v>
      </c>
    </row>
    <row r="192" spans="2:4" hidden="1" x14ac:dyDescent="0.3">
      <c r="B192" s="56">
        <f>IFERROR(SUM(D192:D192),0)</f>
        <v>0</v>
      </c>
      <c r="C192" s="139" t="str">
        <f>'제품 추가'!AC190</f>
        <v>FLINT</v>
      </c>
      <c r="D192" s="138">
        <f>IF('넣어줄 잉크'!$D$2="주말",INDEX(표5[#All],MATCH(C192,표5[[#All],[잉크]],0),18)+INDEX(표5[#All],MATCH(C192,표5[[#All],[잉크]],0),21),INDEX(표5[#All],MATCH(C192,표5[[#All],[잉크]],0),MATCH('넣어줄 잉크'!$D$2,표5[#Headers],0)+1))</f>
        <v>0</v>
      </c>
    </row>
    <row r="193" spans="2:4" hidden="1" x14ac:dyDescent="0.3">
      <c r="B193" s="56">
        <f>IFERROR(SUM(D193:D193),0)</f>
        <v>0</v>
      </c>
      <c r="C193" s="139" t="str">
        <f>'제품 추가'!AC191</f>
        <v>FOG</v>
      </c>
      <c r="D193" s="138">
        <f>IF('넣어줄 잉크'!$D$2="주말",INDEX(표5[#All],MATCH(C193,표5[[#All],[잉크]],0),18)+INDEX(표5[#All],MATCH(C193,표5[[#All],[잉크]],0),21),INDEX(표5[#All],MATCH(C193,표5[[#All],[잉크]],0),MATCH('넣어줄 잉크'!$D$2,표5[#Headers],0)+1))</f>
        <v>0</v>
      </c>
    </row>
    <row r="194" spans="2:4" hidden="1" x14ac:dyDescent="0.3">
      <c r="B194" s="56">
        <f>IFERROR(SUM(D194:D194),0)</f>
        <v>0</v>
      </c>
      <c r="C194" s="139" t="str">
        <f>'제품 추가'!AC192</f>
        <v>FONDUE</v>
      </c>
      <c r="D194" s="138">
        <f>IF('넣어줄 잉크'!$D$2="주말",INDEX(표5[#All],MATCH(C194,표5[[#All],[잉크]],0),18)+INDEX(표5[#All],MATCH(C194,표5[[#All],[잉크]],0),21),INDEX(표5[#All],MATCH(C194,표5[[#All],[잉크]],0),MATCH('넣어줄 잉크'!$D$2,표5[#Headers],0)+1))</f>
        <v>0</v>
      </c>
    </row>
    <row r="195" spans="2:4" hidden="1" x14ac:dyDescent="0.3">
      <c r="B195" s="56">
        <f>IFERROR(SUM(D195:D195),0)</f>
        <v>0</v>
      </c>
      <c r="C195" s="139" t="str">
        <f>'제품 추가'!AC193</f>
        <v>FOREST</v>
      </c>
      <c r="D195" s="138">
        <f>IF('넣어줄 잉크'!$D$2="주말",INDEX(표5[#All],MATCH(C195,표5[[#All],[잉크]],0),18)+INDEX(표5[#All],MATCH(C195,표5[[#All],[잉크]],0),21),INDEX(표5[#All],MATCH(C195,표5[[#All],[잉크]],0),MATCH('넣어줄 잉크'!$D$2,표5[#Headers],0)+1))</f>
        <v>0</v>
      </c>
    </row>
    <row r="196" spans="2:4" hidden="1" x14ac:dyDescent="0.3">
      <c r="B196" s="56">
        <f>IFERROR(SUM(D196:D196),0)</f>
        <v>0</v>
      </c>
      <c r="C196" s="139" t="str">
        <f>'제품 추가'!AC194</f>
        <v>FORSYTHIA</v>
      </c>
      <c r="D196" s="138">
        <f>IF('넣어줄 잉크'!$D$2="주말",INDEX(표5[#All],MATCH(C196,표5[[#All],[잉크]],0),18)+INDEX(표5[#All],MATCH(C196,표5[[#All],[잉크]],0),21),INDEX(표5[#All],MATCH(C196,표5[[#All],[잉크]],0),MATCH('넣어줄 잉크'!$D$2,표5[#Headers],0)+1))</f>
        <v>0</v>
      </c>
    </row>
    <row r="197" spans="2:4" hidden="1" x14ac:dyDescent="0.3">
      <c r="B197" s="56">
        <f>IFERROR(SUM(D197:D197),0)</f>
        <v>0</v>
      </c>
      <c r="C197" s="139" t="str">
        <f>'제품 추가'!AC195</f>
        <v>FOSSIL</v>
      </c>
      <c r="D197" s="138">
        <f>IF('넣어줄 잉크'!$D$2="주말",INDEX(표5[#All],MATCH(C197,표5[[#All],[잉크]],0),18)+INDEX(표5[#All],MATCH(C197,표5[[#All],[잉크]],0),21),INDEX(표5[#All],MATCH(C197,표5[[#All],[잉크]],0),MATCH('넣어줄 잉크'!$D$2,표5[#Headers],0)+1))</f>
        <v>0</v>
      </c>
    </row>
    <row r="198" spans="2:4" hidden="1" x14ac:dyDescent="0.3">
      <c r="B198" s="56">
        <f>IFERROR(SUM(D198:D198),0)</f>
        <v>0</v>
      </c>
      <c r="C198" s="139" t="str">
        <f>'제품 추가'!AC196</f>
        <v>FOXY</v>
      </c>
      <c r="D198" s="138">
        <f>IF('넣어줄 잉크'!$D$2="주말",INDEX(표5[#All],MATCH(C198,표5[[#All],[잉크]],0),18)+INDEX(표5[#All],MATCH(C198,표5[[#All],[잉크]],0),21),INDEX(표5[#All],MATCH(C198,표5[[#All],[잉크]],0),MATCH('넣어줄 잉크'!$D$2,표5[#Headers],0)+1))</f>
        <v>0</v>
      </c>
    </row>
    <row r="199" spans="2:4" hidden="1" x14ac:dyDescent="0.3">
      <c r="B199" s="56">
        <f>IFERROR(SUM(D199:D199),0)</f>
        <v>0</v>
      </c>
      <c r="C199" s="139" t="str">
        <f>'제품 추가'!AC197</f>
        <v>FREEDOM</v>
      </c>
      <c r="D199" s="138">
        <f>IF('넣어줄 잉크'!$D$2="주말",INDEX(표5[#All],MATCH(C199,표5[[#All],[잉크]],0),18)+INDEX(표5[#All],MATCH(C199,표5[[#All],[잉크]],0),21),INDEX(표5[#All],MATCH(C199,표5[[#All],[잉크]],0),MATCH('넣어줄 잉크'!$D$2,표5[#Headers],0)+1))</f>
        <v>0</v>
      </c>
    </row>
    <row r="200" spans="2:4" hidden="1" x14ac:dyDescent="0.3">
      <c r="B200" s="56">
        <f>IFERROR(SUM(D200:D200),0)</f>
        <v>0</v>
      </c>
      <c r="C200" s="139" t="str">
        <f>'제품 추가'!AC198</f>
        <v>FREESIA</v>
      </c>
      <c r="D200" s="138">
        <f>IF('넣어줄 잉크'!$D$2="주말",INDEX(표5[#All],MATCH(C200,표5[[#All],[잉크]],0),18)+INDEX(표5[#All],MATCH(C200,표5[[#All],[잉크]],0),21),INDEX(표5[#All],MATCH(C200,표5[[#All],[잉크]],0),MATCH('넣어줄 잉크'!$D$2,표5[#Headers],0)+1))</f>
        <v>0</v>
      </c>
    </row>
    <row r="201" spans="2:4" hidden="1" x14ac:dyDescent="0.3">
      <c r="B201" s="56">
        <f>IFERROR(SUM(D201:D201),0)</f>
        <v>0</v>
      </c>
      <c r="C201" s="139" t="str">
        <f>'제품 추가'!AC199</f>
        <v>FRIAR</v>
      </c>
      <c r="D201" s="138">
        <f>IF('넣어줄 잉크'!$D$2="주말",INDEX(표5[#All],MATCH(C201,표5[[#All],[잉크]],0),18)+INDEX(표5[#All],MATCH(C201,표5[[#All],[잉크]],0),21),INDEX(표5[#All],MATCH(C201,표5[[#All],[잉크]],0),MATCH('넣어줄 잉크'!$D$2,표5[#Headers],0)+1))</f>
        <v>0</v>
      </c>
    </row>
    <row r="202" spans="2:4" hidden="1" x14ac:dyDescent="0.3">
      <c r="B202" s="56">
        <f>IFERROR(SUM(D202:D202),0)</f>
        <v>0</v>
      </c>
      <c r="C202" s="139" t="str">
        <f>'제품 추가'!AC200</f>
        <v>FROG</v>
      </c>
      <c r="D202" s="138">
        <f>IF('넣어줄 잉크'!$D$2="주말",INDEX(표5[#All],MATCH(C202,표5[[#All],[잉크]],0),18)+INDEX(표5[#All],MATCH(C202,표5[[#All],[잉크]],0),21),INDEX(표5[#All],MATCH(C202,표5[[#All],[잉크]],0),MATCH('넣어줄 잉크'!$D$2,표5[#Headers],0)+1))</f>
        <v>0</v>
      </c>
    </row>
    <row r="203" spans="2:4" hidden="1" x14ac:dyDescent="0.3">
      <c r="B203" s="56">
        <f>IFERROR(SUM(D203:D203),0)</f>
        <v>0</v>
      </c>
      <c r="C203" s="139" t="str">
        <f>'제품 추가'!AC201</f>
        <v>FUDGE</v>
      </c>
      <c r="D203" s="138">
        <f>IF('넣어줄 잉크'!$D$2="주말",INDEX(표5[#All],MATCH(C203,표5[[#All],[잉크]],0),18)+INDEX(표5[#All],MATCH(C203,표5[[#All],[잉크]],0),21),INDEX(표5[#All],MATCH(C203,표5[[#All],[잉크]],0),MATCH('넣어줄 잉크'!$D$2,표5[#Headers],0)+1))</f>
        <v>0</v>
      </c>
    </row>
    <row r="204" spans="2:4" hidden="1" x14ac:dyDescent="0.3">
      <c r="B204" s="56">
        <f>IFERROR(SUM(D204:D204),0)</f>
        <v>0</v>
      </c>
      <c r="C204" s="139" t="str">
        <f>'제품 추가'!AC202</f>
        <v>GALAXY</v>
      </c>
      <c r="D204" s="138">
        <f>IF('넣어줄 잉크'!$D$2="주말",INDEX(표5[#All],MATCH(C204,표5[[#All],[잉크]],0),18)+INDEX(표5[#All],MATCH(C204,표5[[#All],[잉크]],0),21),INDEX(표5[#All],MATCH(C204,표5[[#All],[잉크]],0),MATCH('넣어줄 잉크'!$D$2,표5[#Headers],0)+1))</f>
        <v>0</v>
      </c>
    </row>
    <row r="205" spans="2:4" hidden="1" x14ac:dyDescent="0.3">
      <c r="B205" s="56">
        <f>IFERROR(SUM(D205:D205),0)</f>
        <v>0</v>
      </c>
      <c r="C205" s="139" t="str">
        <f>'제품 추가'!AC203</f>
        <v>GARFIELD</v>
      </c>
      <c r="D205" s="138">
        <f>IF('넣어줄 잉크'!$D$2="주말",INDEX(표5[#All],MATCH(C205,표5[[#All],[잉크]],0),18)+INDEX(표5[#All],MATCH(C205,표5[[#All],[잉크]],0),21),INDEX(표5[#All],MATCH(C205,표5[[#All],[잉크]],0),MATCH('넣어줄 잉크'!$D$2,표5[#Headers],0)+1))</f>
        <v>0</v>
      </c>
    </row>
    <row r="206" spans="2:4" hidden="1" x14ac:dyDescent="0.3">
      <c r="B206" s="56">
        <f>IFERROR(SUM(D206:D206),0)</f>
        <v>0</v>
      </c>
      <c r="C206" s="139" t="str">
        <f>'제품 추가'!AC204</f>
        <v>GARGOYLE</v>
      </c>
      <c r="D206" s="138">
        <f>IF('넣어줄 잉크'!$D$2="주말",INDEX(표5[#All],MATCH(C206,표5[[#All],[잉크]],0),18)+INDEX(표5[#All],MATCH(C206,표5[[#All],[잉크]],0),21),INDEX(표5[#All],MATCH(C206,표5[[#All],[잉크]],0),MATCH('넣어줄 잉크'!$D$2,표5[#Headers],0)+1))</f>
        <v>0</v>
      </c>
    </row>
    <row r="207" spans="2:4" hidden="1" x14ac:dyDescent="0.3">
      <c r="B207" s="56">
        <f>IFERROR(SUM(D207:D207),0)</f>
        <v>0</v>
      </c>
      <c r="C207" s="139" t="str">
        <f>'제품 추가'!AC205</f>
        <v>GARLIC</v>
      </c>
      <c r="D207" s="138">
        <f>IF('넣어줄 잉크'!$D$2="주말",INDEX(표5[#All],MATCH(C207,표5[[#All],[잉크]],0),18)+INDEX(표5[#All],MATCH(C207,표5[[#All],[잉크]],0),21),INDEX(표5[#All],MATCH(C207,표5[[#All],[잉크]],0),MATCH('넣어줄 잉크'!$D$2,표5[#Headers],0)+1))</f>
        <v>0</v>
      </c>
    </row>
    <row r="208" spans="2:4" hidden="1" x14ac:dyDescent="0.3">
      <c r="B208" s="56">
        <f>IFERROR(SUM(D208:D208),0)</f>
        <v>0</v>
      </c>
      <c r="C208" s="139" t="str">
        <f>'제품 추가'!AC206</f>
        <v>GARNET</v>
      </c>
      <c r="D208" s="138">
        <f>IF('넣어줄 잉크'!$D$2="주말",INDEX(표5[#All],MATCH(C208,표5[[#All],[잉크]],0),18)+INDEX(표5[#All],MATCH(C208,표5[[#All],[잉크]],0),21),INDEX(표5[#All],MATCH(C208,표5[[#All],[잉크]],0),MATCH('넣어줄 잉크'!$D$2,표5[#Headers],0)+1))</f>
        <v>0</v>
      </c>
    </row>
    <row r="209" spans="2:4" hidden="1" x14ac:dyDescent="0.3">
      <c r="B209" s="56">
        <f>IFERROR(SUM(D209:D209),0)</f>
        <v>0</v>
      </c>
      <c r="C209" s="139" t="str">
        <f>'제품 추가'!AC207</f>
        <v>GATO</v>
      </c>
      <c r="D209" s="138">
        <f>IF('넣어줄 잉크'!$D$2="주말",INDEX(표5[#All],MATCH(C209,표5[[#All],[잉크]],0),18)+INDEX(표5[#All],MATCH(C209,표5[[#All],[잉크]],0),21),INDEX(표5[#All],MATCH(C209,표5[[#All],[잉크]],0),MATCH('넣어줄 잉크'!$D$2,표5[#Headers],0)+1))</f>
        <v>0</v>
      </c>
    </row>
    <row r="210" spans="2:4" hidden="1" x14ac:dyDescent="0.3">
      <c r="B210" s="56">
        <f>IFERROR(SUM(D210:D210),0)</f>
        <v>0</v>
      </c>
      <c r="C210" s="139" t="str">
        <f>'제품 추가'!AC208</f>
        <v>GAZELLE</v>
      </c>
      <c r="D210" s="138">
        <f>IF('넣어줄 잉크'!$D$2="주말",INDEX(표5[#All],MATCH(C210,표5[[#All],[잉크]],0),18)+INDEX(표5[#All],MATCH(C210,표5[[#All],[잉크]],0),21),INDEX(표5[#All],MATCH(C210,표5[[#All],[잉크]],0),MATCH('넣어줄 잉크'!$D$2,표5[#Headers],0)+1))</f>
        <v>0</v>
      </c>
    </row>
    <row r="211" spans="2:4" hidden="1" x14ac:dyDescent="0.3">
      <c r="B211" s="56">
        <f>IFERROR(SUM(D211:D211),0)</f>
        <v>0</v>
      </c>
      <c r="C211" s="139" t="str">
        <f>'제품 추가'!AC209</f>
        <v>GERANIUM</v>
      </c>
      <c r="D211" s="138">
        <f>IF('넣어줄 잉크'!$D$2="주말",INDEX(표5[#All],MATCH(C211,표5[[#All],[잉크]],0),18)+INDEX(표5[#All],MATCH(C211,표5[[#All],[잉크]],0),21),INDEX(표5[#All],MATCH(C211,표5[[#All],[잉크]],0),MATCH('넣어줄 잉크'!$D$2,표5[#Headers],0)+1))</f>
        <v>0</v>
      </c>
    </row>
    <row r="212" spans="2:4" x14ac:dyDescent="0.3">
      <c r="B212" s="56">
        <f>IFERROR(SUM(D212:D212),0)</f>
        <v>8</v>
      </c>
      <c r="C212" s="139" t="str">
        <f>'제품 추가'!AC1187</f>
        <v>CARGO</v>
      </c>
      <c r="D212" s="138">
        <f>IF('넣어줄 잉크'!$D$2="주말",INDEX(표5[#All],MATCH(C212,표5[[#All],[잉크]],0),18)+INDEX(표5[#All],MATCH(C212,표5[[#All],[잉크]],0),21),INDEX(표5[#All],MATCH(C212,표5[[#All],[잉크]],0),MATCH('넣어줄 잉크'!$D$2,표5[#Headers],0)+1))</f>
        <v>8</v>
      </c>
    </row>
    <row r="213" spans="2:4" hidden="1" x14ac:dyDescent="0.3">
      <c r="B213" s="56">
        <f>IFERROR(SUM(D213:D213),0)</f>
        <v>0</v>
      </c>
      <c r="C213" s="139" t="str">
        <f>'제품 추가'!AC211</f>
        <v>GINGER</v>
      </c>
      <c r="D213" s="138">
        <f>IF('넣어줄 잉크'!$D$2="주말",INDEX(표5[#All],MATCH(C213,표5[[#All],[잉크]],0),18)+INDEX(표5[#All],MATCH(C213,표5[[#All],[잉크]],0),21),INDEX(표5[#All],MATCH(C213,표5[[#All],[잉크]],0),MATCH('넣어줄 잉크'!$D$2,표5[#Headers],0)+1))</f>
        <v>0</v>
      </c>
    </row>
    <row r="214" spans="2:4" hidden="1" x14ac:dyDescent="0.3">
      <c r="B214" s="56">
        <f>IFERROR(SUM(D214:D214),0)</f>
        <v>0</v>
      </c>
      <c r="C214" s="139" t="str">
        <f>'제품 추가'!AC212</f>
        <v>GLACIER</v>
      </c>
      <c r="D214" s="138">
        <f>IF('넣어줄 잉크'!$D$2="주말",INDEX(표5[#All],MATCH(C214,표5[[#All],[잉크]],0),18)+INDEX(표5[#All],MATCH(C214,표5[[#All],[잉크]],0),21),INDEX(표5[#All],MATCH(C214,표5[[#All],[잉크]],0),MATCH('넣어줄 잉크'!$D$2,표5[#Headers],0)+1))</f>
        <v>0</v>
      </c>
    </row>
    <row r="215" spans="2:4" hidden="1" x14ac:dyDescent="0.3">
      <c r="B215" s="56">
        <f>IFERROR(SUM(D215:D215),0)</f>
        <v>0</v>
      </c>
      <c r="C215" s="139" t="str">
        <f>'제품 추가'!AC88</f>
        <v>CAVIAR</v>
      </c>
      <c r="D215" s="138">
        <f>IF('넣어줄 잉크'!$D$2="주말",INDEX(표5[#All],MATCH(C215,표5[[#All],[잉크]],0),18)+INDEX(표5[#All],MATCH(C215,표5[[#All],[잉크]],0),21),INDEX(표5[#All],MATCH(C215,표5[[#All],[잉크]],0),MATCH('넣어줄 잉크'!$D$2,표5[#Headers],0)+1))</f>
        <v>0</v>
      </c>
    </row>
    <row r="216" spans="2:4" hidden="1" x14ac:dyDescent="0.3">
      <c r="B216" s="56">
        <f>IFERROR(SUM(D216:D216),0)</f>
        <v>0</v>
      </c>
      <c r="C216" s="139" t="str">
        <f>'제품 추가'!AC214</f>
        <v>GLOSS</v>
      </c>
      <c r="D216" s="138">
        <f>IF('넣어줄 잉크'!$D$2="주말",INDEX(표5[#All],MATCH(C216,표5[[#All],[잉크]],0),18)+INDEX(표5[#All],MATCH(C216,표5[[#All],[잉크]],0),21),INDEX(표5[#All],MATCH(C216,표5[[#All],[잉크]],0),MATCH('넣어줄 잉크'!$D$2,표5[#Headers],0)+1))</f>
        <v>0</v>
      </c>
    </row>
    <row r="217" spans="2:4" hidden="1" x14ac:dyDescent="0.3">
      <c r="B217" s="56">
        <f>IFERROR(SUM(D217:D217),0)</f>
        <v>0</v>
      </c>
      <c r="C217" s="139" t="str">
        <f>'제품 추가'!AC215</f>
        <v>GOAT</v>
      </c>
      <c r="D217" s="138">
        <f>IF('넣어줄 잉크'!$D$2="주말",INDEX(표5[#All],MATCH(C217,표5[[#All],[잉크]],0),18)+INDEX(표5[#All],MATCH(C217,표5[[#All],[잉크]],0),21),INDEX(표5[#All],MATCH(C217,표5[[#All],[잉크]],0),MATCH('넣어줄 잉크'!$D$2,표5[#Headers],0)+1))</f>
        <v>0</v>
      </c>
    </row>
    <row r="218" spans="2:4" hidden="1" x14ac:dyDescent="0.3">
      <c r="B218" s="56">
        <f>IFERROR(SUM(D218:D218),0)</f>
        <v>0</v>
      </c>
      <c r="C218" s="139" t="str">
        <f>'제품 추가'!AC216</f>
        <v>GOLD</v>
      </c>
      <c r="D218" s="138">
        <f>IF('넣어줄 잉크'!$D$2="주말",INDEX(표5[#All],MATCH(C218,표5[[#All],[잉크]],0),18)+INDEX(표5[#All],MATCH(C218,표5[[#All],[잉크]],0),21),INDEX(표5[#All],MATCH(C218,표5[[#All],[잉크]],0),MATCH('넣어줄 잉크'!$D$2,표5[#Headers],0)+1))</f>
        <v>0</v>
      </c>
    </row>
    <row r="219" spans="2:4" hidden="1" x14ac:dyDescent="0.3">
      <c r="B219" s="56">
        <f>IFERROR(SUM(D219:D219),0)</f>
        <v>0</v>
      </c>
      <c r="C219" s="139" t="str">
        <f>'제품 추가'!AC217</f>
        <v>GOURD</v>
      </c>
      <c r="D219" s="138">
        <f>IF('넣어줄 잉크'!$D$2="주말",INDEX(표5[#All],MATCH(C219,표5[[#All],[잉크]],0),18)+INDEX(표5[#All],MATCH(C219,표5[[#All],[잉크]],0),21),INDEX(표5[#All],MATCH(C219,표5[[#All],[잉크]],0),MATCH('넣어줄 잉크'!$D$2,표5[#Headers],0)+1))</f>
        <v>0</v>
      </c>
    </row>
    <row r="220" spans="2:4" hidden="1" x14ac:dyDescent="0.3">
      <c r="B220" s="56">
        <f>IFERROR(SUM(D220:D220),0)</f>
        <v>0</v>
      </c>
      <c r="C220" s="139" t="str">
        <f>'제품 추가'!AC218</f>
        <v>GRANITE</v>
      </c>
      <c r="D220" s="138">
        <f>IF('넣어줄 잉크'!$D$2="주말",INDEX(표5[#All],MATCH(C220,표5[[#All],[잉크]],0),18)+INDEX(표5[#All],MATCH(C220,표5[[#All],[잉크]],0),21),INDEX(표5[#All],MATCH(C220,표5[[#All],[잉크]],0),MATCH('넣어줄 잉크'!$D$2,표5[#Headers],0)+1))</f>
        <v>0</v>
      </c>
    </row>
    <row r="221" spans="2:4" x14ac:dyDescent="0.3">
      <c r="B221" s="56">
        <f>IFERROR(SUM(D221:D221),0)</f>
        <v>2</v>
      </c>
      <c r="C221" s="139" t="str">
        <f>'제품 추가'!AC1194</f>
        <v>CHORUS</v>
      </c>
      <c r="D221" s="138">
        <f>IF('넣어줄 잉크'!$D$2="주말",INDEX(표5[#All],MATCH(C221,표5[[#All],[잉크]],0),18)+INDEX(표5[#All],MATCH(C221,표5[[#All],[잉크]],0),21),INDEX(표5[#All],MATCH(C221,표5[[#All],[잉크]],0),MATCH('넣어줄 잉크'!$D$2,표5[#Headers],0)+1))</f>
        <v>2</v>
      </c>
    </row>
    <row r="222" spans="2:4" hidden="1" x14ac:dyDescent="0.3">
      <c r="B222" s="56">
        <f>IFERROR(SUM(D222:D222),0)</f>
        <v>0</v>
      </c>
      <c r="C222" s="139" t="str">
        <f>'제품 추가'!AC220</f>
        <v>GREGE</v>
      </c>
      <c r="D222" s="138">
        <f>IF('넣어줄 잉크'!$D$2="주말",INDEX(표5[#All],MATCH(C222,표5[[#All],[잉크]],0),18)+INDEX(표5[#All],MATCH(C222,표5[[#All],[잉크]],0),21),INDEX(표5[#All],MATCH(C222,표5[[#All],[잉크]],0),MATCH('넣어줄 잉크'!$D$2,표5[#Headers],0)+1))</f>
        <v>0</v>
      </c>
    </row>
    <row r="223" spans="2:4" hidden="1" x14ac:dyDescent="0.3">
      <c r="B223" s="56">
        <f>IFERROR(SUM(D223:D223),0)</f>
        <v>0</v>
      </c>
      <c r="C223" s="139" t="str">
        <f>'제품 추가'!AC221</f>
        <v>GRIFFIN</v>
      </c>
      <c r="D223" s="138">
        <f>IF('넣어줄 잉크'!$D$2="주말",INDEX(표5[#All],MATCH(C223,표5[[#All],[잉크]],0),18)+INDEX(표5[#All],MATCH(C223,표5[[#All],[잉크]],0),21),INDEX(표5[#All],MATCH(C223,표5[[#All],[잉크]],0),MATCH('넣어줄 잉크'!$D$2,표5[#Headers],0)+1))</f>
        <v>0</v>
      </c>
    </row>
    <row r="224" spans="2:4" hidden="1" x14ac:dyDescent="0.3">
      <c r="B224" s="56">
        <f>IFERROR(SUM(D224:D224),0)</f>
        <v>0</v>
      </c>
      <c r="C224" s="139" t="str">
        <f>'제품 추가'!AC222</f>
        <v>GUCCI</v>
      </c>
      <c r="D224" s="138">
        <f>IF('넣어줄 잉크'!$D$2="주말",INDEX(표5[#All],MATCH(C224,표5[[#All],[잉크]],0),18)+INDEX(표5[#All],MATCH(C224,표5[[#All],[잉크]],0),21),INDEX(표5[#All],MATCH(C224,표5[[#All],[잉크]],0),MATCH('넣어줄 잉크'!$D$2,표5[#Headers],0)+1))</f>
        <v>0</v>
      </c>
    </row>
    <row r="225" spans="2:4" hidden="1" x14ac:dyDescent="0.3">
      <c r="B225" s="56">
        <f>IFERROR(SUM(D225:D225),0)</f>
        <v>0</v>
      </c>
      <c r="C225" s="139" t="str">
        <f>'제품 추가'!AC223</f>
        <v>GULL</v>
      </c>
      <c r="D225" s="138">
        <f>IF('넣어줄 잉크'!$D$2="주말",INDEX(표5[#All],MATCH(C225,표5[[#All],[잉크]],0),18)+INDEX(표5[#All],MATCH(C225,표5[[#All],[잉크]],0),21),INDEX(표5[#All],MATCH(C225,표5[[#All],[잉크]],0),MATCH('넣어줄 잉크'!$D$2,표5[#Headers],0)+1))</f>
        <v>0</v>
      </c>
    </row>
    <row r="226" spans="2:4" hidden="1" x14ac:dyDescent="0.3">
      <c r="B226" s="56">
        <f>IFERROR(SUM(D226:D226),0)</f>
        <v>0</v>
      </c>
      <c r="C226" s="139" t="str">
        <f>'제품 추가'!AC224</f>
        <v>HAIR</v>
      </c>
      <c r="D226" s="138">
        <f>IF('넣어줄 잉크'!$D$2="주말",INDEX(표5[#All],MATCH(C226,표5[[#All],[잉크]],0),18)+INDEX(표5[#All],MATCH(C226,표5[[#All],[잉크]],0),21),INDEX(표5[#All],MATCH(C226,표5[[#All],[잉크]],0),MATCH('넣어줄 잉크'!$D$2,표5[#Headers],0)+1))</f>
        <v>0</v>
      </c>
    </row>
    <row r="227" spans="2:4" hidden="1" x14ac:dyDescent="0.3">
      <c r="B227" s="56">
        <f>IFERROR(SUM(D227:D227),0)</f>
        <v>0</v>
      </c>
      <c r="C227" s="139" t="str">
        <f>'제품 추가'!AC225</f>
        <v>HARBOR</v>
      </c>
      <c r="D227" s="138">
        <f>IF('넣어줄 잉크'!$D$2="주말",INDEX(표5[#All],MATCH(C227,표5[[#All],[잉크]],0),18)+INDEX(표5[#All],MATCH(C227,표5[[#All],[잉크]],0),21),INDEX(표5[#All],MATCH(C227,표5[[#All],[잉크]],0),MATCH('넣어줄 잉크'!$D$2,표5[#Headers],0)+1))</f>
        <v>0</v>
      </c>
    </row>
    <row r="228" spans="2:4" hidden="1" x14ac:dyDescent="0.3">
      <c r="B228" s="56">
        <f>IFERROR(SUM(D228:D228),0)</f>
        <v>0</v>
      </c>
      <c r="C228" s="139" t="str">
        <f>'제품 추가'!AC226</f>
        <v>HAZEL</v>
      </c>
      <c r="D228" s="138">
        <f>IF('넣어줄 잉크'!$D$2="주말",INDEX(표5[#All],MATCH(C228,표5[[#All],[잉크]],0),18)+INDEX(표5[#All],MATCH(C228,표5[[#All],[잉크]],0),21),INDEX(표5[#All],MATCH(C228,표5[[#All],[잉크]],0),MATCH('넣어줄 잉크'!$D$2,표5[#Headers],0)+1))</f>
        <v>0</v>
      </c>
    </row>
    <row r="229" spans="2:4" hidden="1" x14ac:dyDescent="0.3">
      <c r="B229" s="56">
        <f>IFERROR(SUM(D229:D229),0)</f>
        <v>0</v>
      </c>
      <c r="C229" s="139" t="str">
        <f>'제품 추가'!AC227</f>
        <v>HEMP</v>
      </c>
      <c r="D229" s="138">
        <f>IF('넣어줄 잉크'!$D$2="주말",INDEX(표5[#All],MATCH(C229,표5[[#All],[잉크]],0),18)+INDEX(표5[#All],MATCH(C229,표5[[#All],[잉크]],0),21),INDEX(표5[#All],MATCH(C229,표5[[#All],[잉크]],0),MATCH('넣어줄 잉크'!$D$2,표5[#Headers],0)+1))</f>
        <v>0</v>
      </c>
    </row>
    <row r="230" spans="2:4" hidden="1" x14ac:dyDescent="0.3">
      <c r="B230" s="56">
        <f>IFERROR(SUM(D230:D230),0)</f>
        <v>0</v>
      </c>
      <c r="C230" s="139" t="str">
        <f>'제품 추가'!AC228</f>
        <v>HENNA</v>
      </c>
      <c r="D230" s="138">
        <f>IF('넣어줄 잉크'!$D$2="주말",INDEX(표5[#All],MATCH(C230,표5[[#All],[잉크]],0),18)+INDEX(표5[#All],MATCH(C230,표5[[#All],[잉크]],0),21),INDEX(표5[#All],MATCH(C230,표5[[#All],[잉크]],0),MATCH('넣어줄 잉크'!$D$2,표5[#Headers],0)+1))</f>
        <v>0</v>
      </c>
    </row>
    <row r="231" spans="2:4" hidden="1" x14ac:dyDescent="0.3">
      <c r="B231" s="56">
        <f>IFERROR(SUM(D231:D231),0)</f>
        <v>0</v>
      </c>
      <c r="C231" s="139" t="str">
        <f>'제품 추가'!AC229</f>
        <v>HERB</v>
      </c>
      <c r="D231" s="138">
        <f>IF('넣어줄 잉크'!$D$2="주말",INDEX(표5[#All],MATCH(C231,표5[[#All],[잉크]],0),18)+INDEX(표5[#All],MATCH(C231,표5[[#All],[잉크]],0),21),INDEX(표5[#All],MATCH(C231,표5[[#All],[잉크]],0),MATCH('넣어줄 잉크'!$D$2,표5[#Headers],0)+1))</f>
        <v>0</v>
      </c>
    </row>
    <row r="232" spans="2:4" hidden="1" x14ac:dyDescent="0.3">
      <c r="B232" s="56">
        <f>IFERROR(SUM(D232:D232),0)</f>
        <v>0</v>
      </c>
      <c r="C232" s="139" t="str">
        <f>'제품 추가'!AC230</f>
        <v>HERSHEY</v>
      </c>
      <c r="D232" s="138">
        <f>IF('넣어줄 잉크'!$D$2="주말",INDEX(표5[#All],MATCH(C232,표5[[#All],[잉크]],0),18)+INDEX(표5[#All],MATCH(C232,표5[[#All],[잉크]],0),21),INDEX(표5[#All],MATCH(C232,표5[[#All],[잉크]],0),MATCH('넣어줄 잉크'!$D$2,표5[#Headers],0)+1))</f>
        <v>0</v>
      </c>
    </row>
    <row r="233" spans="2:4" hidden="1" x14ac:dyDescent="0.3">
      <c r="B233" s="56">
        <f>IFERROR(SUM(D233:D233),0)</f>
        <v>0</v>
      </c>
      <c r="C233" s="139" t="str">
        <f>'제품 추가'!AC231</f>
        <v>HICKORY</v>
      </c>
      <c r="D233" s="138">
        <f>IF('넣어줄 잉크'!$D$2="주말",INDEX(표5[#All],MATCH(C233,표5[[#All],[잉크]],0),18)+INDEX(표5[#All],MATCH(C233,표5[[#All],[잉크]],0),21),INDEX(표5[#All],MATCH(C233,표5[[#All],[잉크]],0),MATCH('넣어줄 잉크'!$D$2,표5[#Headers],0)+1))</f>
        <v>0</v>
      </c>
    </row>
    <row r="234" spans="2:4" hidden="1" x14ac:dyDescent="0.3">
      <c r="B234" s="56">
        <f>IFERROR(SUM(D234:D234),0)</f>
        <v>0</v>
      </c>
      <c r="C234" s="139" t="str">
        <f>'제품 추가'!AC232</f>
        <v>HOJICHA</v>
      </c>
      <c r="D234" s="138">
        <f>IF('넣어줄 잉크'!$D$2="주말",INDEX(표5[#All],MATCH(C234,표5[[#All],[잉크]],0),18)+INDEX(표5[#All],MATCH(C234,표5[[#All],[잉크]],0),21),INDEX(표5[#All],MATCH(C234,표5[[#All],[잉크]],0),MATCH('넣어줄 잉크'!$D$2,표5[#Headers],0)+1))</f>
        <v>0</v>
      </c>
    </row>
    <row r="235" spans="2:4" hidden="1" x14ac:dyDescent="0.3">
      <c r="B235" s="56">
        <f>IFERROR(SUM(D235:D235),0)</f>
        <v>0</v>
      </c>
      <c r="C235" s="139" t="str">
        <f>'제품 추가'!AC233</f>
        <v>HOLE</v>
      </c>
      <c r="D235" s="138">
        <f>IF('넣어줄 잉크'!$D$2="주말",INDEX(표5[#All],MATCH(C235,표5[[#All],[잉크]],0),18)+INDEX(표5[#All],MATCH(C235,표5[[#All],[잉크]],0),21),INDEX(표5[#All],MATCH(C235,표5[[#All],[잉크]],0),MATCH('넣어줄 잉크'!$D$2,표5[#Headers],0)+1))</f>
        <v>0</v>
      </c>
    </row>
    <row r="236" spans="2:4" hidden="1" x14ac:dyDescent="0.3">
      <c r="B236" s="56">
        <f>IFERROR(SUM(D236:D236),0)</f>
        <v>0</v>
      </c>
      <c r="C236" s="139" t="str">
        <f>'제품 추가'!AC234</f>
        <v>HOLLAND</v>
      </c>
      <c r="D236" s="138">
        <f>IF('넣어줄 잉크'!$D$2="주말",INDEX(표5[#All],MATCH(C236,표5[[#All],[잉크]],0),18)+INDEX(표5[#All],MATCH(C236,표5[[#All],[잉크]],0),21),INDEX(표5[#All],MATCH(C236,표5[[#All],[잉크]],0),MATCH('넣어줄 잉크'!$D$2,표5[#Headers],0)+1))</f>
        <v>0</v>
      </c>
    </row>
    <row r="237" spans="2:4" hidden="1" x14ac:dyDescent="0.3">
      <c r="B237" s="56">
        <f>IFERROR(SUM(D237:D237),0)</f>
        <v>0</v>
      </c>
      <c r="C237" s="139" t="str">
        <f>'제품 추가'!AC235</f>
        <v>HONEY</v>
      </c>
      <c r="D237" s="138">
        <f>IF('넣어줄 잉크'!$D$2="주말",INDEX(표5[#All],MATCH(C237,표5[[#All],[잉크]],0),18)+INDEX(표5[#All],MATCH(C237,표5[[#All],[잉크]],0),21),INDEX(표5[#All],MATCH(C237,표5[[#All],[잉크]],0),MATCH('넣어줄 잉크'!$D$2,표5[#Headers],0)+1))</f>
        <v>0</v>
      </c>
    </row>
    <row r="238" spans="2:4" hidden="1" x14ac:dyDescent="0.3">
      <c r="B238" s="56">
        <f>IFERROR(SUM(D238:D238),0)</f>
        <v>0</v>
      </c>
      <c r="C238" s="139" t="str">
        <f>'제품 추가'!AC236</f>
        <v>HORIZON</v>
      </c>
      <c r="D238" s="138">
        <f>IF('넣어줄 잉크'!$D$2="주말",INDEX(표5[#All],MATCH(C238,표5[[#All],[잉크]],0),18)+INDEX(표5[#All],MATCH(C238,표5[[#All],[잉크]],0),21),INDEX(표5[#All],MATCH(C238,표5[[#All],[잉크]],0),MATCH('넣어줄 잉크'!$D$2,표5[#Headers],0)+1))</f>
        <v>0</v>
      </c>
    </row>
    <row r="239" spans="2:4" hidden="1" x14ac:dyDescent="0.3">
      <c r="B239" s="56">
        <f>IFERROR(SUM(D239:D239),0)</f>
        <v>0</v>
      </c>
      <c r="C239" s="139" t="str">
        <f>'제품 추가'!AC237</f>
        <v>HORSE</v>
      </c>
      <c r="D239" s="138">
        <f>IF('넣어줄 잉크'!$D$2="주말",INDEX(표5[#All],MATCH(C239,표5[[#All],[잉크]],0),18)+INDEX(표5[#All],MATCH(C239,표5[[#All],[잉크]],0),21),INDEX(표5[#All],MATCH(C239,표5[[#All],[잉크]],0),MATCH('넣어줄 잉크'!$D$2,표5[#Headers],0)+1))</f>
        <v>0</v>
      </c>
    </row>
    <row r="240" spans="2:4" hidden="1" x14ac:dyDescent="0.3">
      <c r="B240" s="56">
        <f>IFERROR(SUM(D240:D240),0)</f>
        <v>0</v>
      </c>
      <c r="C240" s="139" t="str">
        <f>'제품 추가'!AC238</f>
        <v>HUSKY</v>
      </c>
      <c r="D240" s="138">
        <f>IF('넣어줄 잉크'!$D$2="주말",INDEX(표5[#All],MATCH(C240,표5[[#All],[잉크]],0),18)+INDEX(표5[#All],MATCH(C240,표5[[#All],[잉크]],0),21),INDEX(표5[#All],MATCH(C240,표5[[#All],[잉크]],0),MATCH('넣어줄 잉크'!$D$2,표5[#Headers],0)+1))</f>
        <v>0</v>
      </c>
    </row>
    <row r="241" spans="2:4" hidden="1" x14ac:dyDescent="0.3">
      <c r="B241" s="56">
        <f>IFERROR(SUM(D241:D241),0)</f>
        <v>0</v>
      </c>
      <c r="C241" s="139" t="str">
        <f>'제품 추가'!AC239</f>
        <v>HYACINTH</v>
      </c>
      <c r="D241" s="138">
        <f>IF('넣어줄 잉크'!$D$2="주말",INDEX(표5[#All],MATCH(C241,표5[[#All],[잉크]],0),18)+INDEX(표5[#All],MATCH(C241,표5[[#All],[잉크]],0),21),INDEX(표5[#All],MATCH(C241,표5[[#All],[잉크]],0),MATCH('넣어줄 잉크'!$D$2,표5[#Headers],0)+1))</f>
        <v>0</v>
      </c>
    </row>
    <row r="242" spans="2:4" hidden="1" x14ac:dyDescent="0.3">
      <c r="B242" s="56">
        <f>IFERROR(SUM(D242:D242),0)</f>
        <v>0</v>
      </c>
      <c r="C242" s="139" t="str">
        <f>'제품 추가'!AC240</f>
        <v>ICE</v>
      </c>
      <c r="D242" s="138">
        <f>IF('넣어줄 잉크'!$D$2="주말",INDEX(표5[#All],MATCH(C242,표5[[#All],[잉크]],0),18)+INDEX(표5[#All],MATCH(C242,표5[[#All],[잉크]],0),21),INDEX(표5[#All],MATCH(C242,표5[[#All],[잉크]],0),MATCH('넣어줄 잉크'!$D$2,표5[#Headers],0)+1))</f>
        <v>0</v>
      </c>
    </row>
    <row r="243" spans="2:4" hidden="1" x14ac:dyDescent="0.3">
      <c r="B243" s="56">
        <f>IFERROR(SUM(D243:D243),0)</f>
        <v>0</v>
      </c>
      <c r="C243" s="139" t="str">
        <f>'제품 추가'!AC241</f>
        <v>IMPALA</v>
      </c>
      <c r="D243" s="138">
        <f>IF('넣어줄 잉크'!$D$2="주말",INDEX(표5[#All],MATCH(C243,표5[[#All],[잉크]],0),18)+INDEX(표5[#All],MATCH(C243,표5[[#All],[잉크]],0),21),INDEX(표5[#All],MATCH(C243,표5[[#All],[잉크]],0),MATCH('넣어줄 잉크'!$D$2,표5[#Headers],0)+1))</f>
        <v>0</v>
      </c>
    </row>
    <row r="244" spans="2:4" hidden="1" x14ac:dyDescent="0.3">
      <c r="B244" s="56">
        <f>IFERROR(SUM(D244:D244),0)</f>
        <v>0</v>
      </c>
      <c r="C244" s="139" t="str">
        <f>'제품 추가'!AC242</f>
        <v>INCA</v>
      </c>
      <c r="D244" s="138">
        <f>IF('넣어줄 잉크'!$D$2="주말",INDEX(표5[#All],MATCH(C244,표5[[#All],[잉크]],0),18)+INDEX(표5[#All],MATCH(C244,표5[[#All],[잉크]],0),21),INDEX(표5[#All],MATCH(C244,표5[[#All],[잉크]],0),MATCH('넣어줄 잉크'!$D$2,표5[#Headers],0)+1))</f>
        <v>0</v>
      </c>
    </row>
    <row r="245" spans="2:4" hidden="1" x14ac:dyDescent="0.3">
      <c r="B245" s="56">
        <f>IFERROR(SUM(D245:D245),0)</f>
        <v>0</v>
      </c>
      <c r="C245" s="139" t="str">
        <f>'제품 추가'!AC243</f>
        <v>INDIGO</v>
      </c>
      <c r="D245" s="138">
        <f>IF('넣어줄 잉크'!$D$2="주말",INDEX(표5[#All],MATCH(C245,표5[[#All],[잉크]],0),18)+INDEX(표5[#All],MATCH(C245,표5[[#All],[잉크]],0),21),INDEX(표5[#All],MATCH(C245,표5[[#All],[잉크]],0),MATCH('넣어줄 잉크'!$D$2,표5[#Headers],0)+1))</f>
        <v>0</v>
      </c>
    </row>
    <row r="246" spans="2:4" hidden="1" x14ac:dyDescent="0.3">
      <c r="B246" s="56">
        <f>IFERROR(SUM(D246:D246),0)</f>
        <v>0</v>
      </c>
      <c r="C246" s="139" t="str">
        <f>'제품 추가'!AC244</f>
        <v>INJEOLMI</v>
      </c>
      <c r="D246" s="138">
        <f>IF('넣어줄 잉크'!$D$2="주말",INDEX(표5[#All],MATCH(C246,표5[[#All],[잉크]],0),18)+INDEX(표5[#All],MATCH(C246,표5[[#All],[잉크]],0),21),INDEX(표5[#All],MATCH(C246,표5[[#All],[잉크]],0),MATCH('넣어줄 잉크'!$D$2,표5[#Headers],0)+1))</f>
        <v>0</v>
      </c>
    </row>
    <row r="247" spans="2:4" hidden="1" x14ac:dyDescent="0.3">
      <c r="B247" s="56">
        <f>IFERROR(SUM(D247:D247),0)</f>
        <v>0</v>
      </c>
      <c r="C247" s="139" t="str">
        <f>'제품 추가'!AC245</f>
        <v>IRIDIUM</v>
      </c>
      <c r="D247" s="138">
        <f>IF('넣어줄 잉크'!$D$2="주말",INDEX(표5[#All],MATCH(C247,표5[[#All],[잉크]],0),18)+INDEX(표5[#All],MATCH(C247,표5[[#All],[잉크]],0),21),INDEX(표5[#All],MATCH(C247,표5[[#All],[잉크]],0),MATCH('넣어줄 잉크'!$D$2,표5[#Headers],0)+1))</f>
        <v>0</v>
      </c>
    </row>
    <row r="248" spans="2:4" hidden="1" x14ac:dyDescent="0.3">
      <c r="B248" s="56">
        <f>IFERROR(SUM(D248:D248),0)</f>
        <v>0</v>
      </c>
      <c r="C248" s="139" t="str">
        <f>'제품 추가'!AC246</f>
        <v>IRIS</v>
      </c>
      <c r="D248" s="138">
        <f>IF('넣어줄 잉크'!$D$2="주말",INDEX(표5[#All],MATCH(C248,표5[[#All],[잉크]],0),18)+INDEX(표5[#All],MATCH(C248,표5[[#All],[잉크]],0),21),INDEX(표5[#All],MATCH(C248,표5[[#All],[잉크]],0),MATCH('넣어줄 잉크'!$D$2,표5[#Headers],0)+1))</f>
        <v>0</v>
      </c>
    </row>
    <row r="249" spans="2:4" hidden="1" x14ac:dyDescent="0.3">
      <c r="B249" s="56">
        <f>IFERROR(SUM(D249:D249),0)</f>
        <v>0</v>
      </c>
      <c r="C249" s="139" t="str">
        <f>'제품 추가'!AC247</f>
        <v>IRON</v>
      </c>
      <c r="D249" s="138">
        <f>IF('넣어줄 잉크'!$D$2="주말",INDEX(표5[#All],MATCH(C249,표5[[#All],[잉크]],0),18)+INDEX(표5[#All],MATCH(C249,표5[[#All],[잉크]],0),21),INDEX(표5[#All],MATCH(C249,표5[[#All],[잉크]],0),MATCH('넣어줄 잉크'!$D$2,표5[#Headers],0)+1))</f>
        <v>0</v>
      </c>
    </row>
    <row r="250" spans="2:4" hidden="1" x14ac:dyDescent="0.3">
      <c r="B250" s="56">
        <f>IFERROR(SUM(D250:D250),0)</f>
        <v>0</v>
      </c>
      <c r="C250" s="139" t="str">
        <f>'제품 추가'!AC248</f>
        <v>IVORY</v>
      </c>
      <c r="D250" s="138">
        <f>IF('넣어줄 잉크'!$D$2="주말",INDEX(표5[#All],MATCH(C250,표5[[#All],[잉크]],0),18)+INDEX(표5[#All],MATCH(C250,표5[[#All],[잉크]],0),21),INDEX(표5[#All],MATCH(C250,표5[[#All],[잉크]],0),MATCH('넣어줄 잉크'!$D$2,표5[#Headers],0)+1))</f>
        <v>0</v>
      </c>
    </row>
    <row r="251" spans="2:4" hidden="1" x14ac:dyDescent="0.3">
      <c r="B251" s="56">
        <f>IFERROR(SUM(D251:D251),0)</f>
        <v>0</v>
      </c>
      <c r="C251" s="139" t="str">
        <f>'제품 추가'!AC249</f>
        <v>JADE</v>
      </c>
      <c r="D251" s="138">
        <f>IF('넣어줄 잉크'!$D$2="주말",INDEX(표5[#All],MATCH(C251,표5[[#All],[잉크]],0),18)+INDEX(표5[#All],MATCH(C251,표5[[#All],[잉크]],0),21),INDEX(표5[#All],MATCH(C251,표5[[#All],[잉크]],0),MATCH('넣어줄 잉크'!$D$2,표5[#Headers],0)+1))</f>
        <v>0</v>
      </c>
    </row>
    <row r="252" spans="2:4" hidden="1" x14ac:dyDescent="0.3">
      <c r="B252" s="56">
        <f>IFERROR(SUM(D252:D252),0)</f>
        <v>0</v>
      </c>
      <c r="C252" s="139" t="str">
        <f>'제품 추가'!AC250</f>
        <v>JAFFA</v>
      </c>
      <c r="D252" s="138">
        <f>IF('넣어줄 잉크'!$D$2="주말",INDEX(표5[#All],MATCH(C252,표5[[#All],[잉크]],0),18)+INDEX(표5[#All],MATCH(C252,표5[[#All],[잉크]],0),21),INDEX(표5[#All],MATCH(C252,표5[[#All],[잉크]],0),MATCH('넣어줄 잉크'!$D$2,표5[#Headers],0)+1))</f>
        <v>0</v>
      </c>
    </row>
    <row r="253" spans="2:4" hidden="1" x14ac:dyDescent="0.3">
      <c r="B253" s="56">
        <f>IFERROR(SUM(D253:D253),0)</f>
        <v>0</v>
      </c>
      <c r="C253" s="139" t="str">
        <f>'제품 추가'!AC251</f>
        <v>JANE</v>
      </c>
      <c r="D253" s="138">
        <f>IF('넣어줄 잉크'!$D$2="주말",INDEX(표5[#All],MATCH(C253,표5[[#All],[잉크]],0),18)+INDEX(표5[#All],MATCH(C253,표5[[#All],[잉크]],0),21),INDEX(표5[#All],MATCH(C253,표5[[#All],[잉크]],0),MATCH('넣어줄 잉크'!$D$2,표5[#Headers],0)+1))</f>
        <v>0</v>
      </c>
    </row>
    <row r="254" spans="2:4" hidden="1" x14ac:dyDescent="0.3">
      <c r="B254" s="56">
        <f>IFERROR(SUM(D254:D254),0)</f>
        <v>0</v>
      </c>
      <c r="C254" s="139" t="str">
        <f>'제품 추가'!AC252</f>
        <v>JAVA</v>
      </c>
      <c r="D254" s="138">
        <f>IF('넣어줄 잉크'!$D$2="주말",INDEX(표5[#All],MATCH(C254,표5[[#All],[잉크]],0),18)+INDEX(표5[#All],MATCH(C254,표5[[#All],[잉크]],0),21),INDEX(표5[#All],MATCH(C254,표5[[#All],[잉크]],0),MATCH('넣어줄 잉크'!$D$2,표5[#Headers],0)+1))</f>
        <v>0</v>
      </c>
    </row>
    <row r="255" spans="2:4" hidden="1" x14ac:dyDescent="0.3">
      <c r="B255" s="56">
        <f>IFERROR(SUM(D255:D255),0)</f>
        <v>0</v>
      </c>
      <c r="C255" s="139" t="str">
        <f>'제품 추가'!AC253</f>
        <v>JAWS</v>
      </c>
      <c r="D255" s="138">
        <f>IF('넣어줄 잉크'!$D$2="주말",INDEX(표5[#All],MATCH(C255,표5[[#All],[잉크]],0),18)+INDEX(표5[#All],MATCH(C255,표5[[#All],[잉크]],0),21),INDEX(표5[#All],MATCH(C255,표5[[#All],[잉크]],0),MATCH('넣어줄 잉크'!$D$2,표5[#Headers],0)+1))</f>
        <v>0</v>
      </c>
    </row>
    <row r="256" spans="2:4" hidden="1" x14ac:dyDescent="0.3">
      <c r="B256" s="56">
        <f>IFERROR(SUM(D256:D256),0)</f>
        <v>0</v>
      </c>
      <c r="C256" s="139" t="str">
        <f>'제품 추가'!AC254</f>
        <v>JAZZ</v>
      </c>
      <c r="D256" s="138">
        <f>IF('넣어줄 잉크'!$D$2="주말",INDEX(표5[#All],MATCH(C256,표5[[#All],[잉크]],0),18)+INDEX(표5[#All],MATCH(C256,표5[[#All],[잉크]],0),21),INDEX(표5[#All],MATCH(C256,표5[[#All],[잉크]],0),MATCH('넣어줄 잉크'!$D$2,표5[#Headers],0)+1))</f>
        <v>0</v>
      </c>
    </row>
    <row r="257" spans="2:5" hidden="1" x14ac:dyDescent="0.3">
      <c r="B257" s="56">
        <f>IFERROR(SUM(D257:D257),0)</f>
        <v>0</v>
      </c>
      <c r="C257" s="139" t="str">
        <f>'제품 추가'!AC255</f>
        <v>JEAN</v>
      </c>
      <c r="D257" s="138">
        <f>IF('넣어줄 잉크'!$D$2="주말",INDEX(표5[#All],MATCH(C257,표5[[#All],[잉크]],0),18)+INDEX(표5[#All],MATCH(C257,표5[[#All],[잉크]],0),21),INDEX(표5[#All],MATCH(C257,표5[[#All],[잉크]],0),MATCH('넣어줄 잉크'!$D$2,표5[#Headers],0)+1))</f>
        <v>0</v>
      </c>
    </row>
    <row r="258" spans="2:5" hidden="1" x14ac:dyDescent="0.3">
      <c r="B258" s="56">
        <f>IFERROR(SUM(D258:D258),0)</f>
        <v>0</v>
      </c>
      <c r="C258" s="139" t="str">
        <f>'제품 추가'!AC256</f>
        <v>JELLY</v>
      </c>
      <c r="D258" s="138">
        <f>IF('넣어줄 잉크'!$D$2="주말",INDEX(표5[#All],MATCH(C258,표5[[#All],[잉크]],0),18)+INDEX(표5[#All],MATCH(C258,표5[[#All],[잉크]],0),21),INDEX(표5[#All],MATCH(C258,표5[[#All],[잉크]],0),MATCH('넣어줄 잉크'!$D$2,표5[#Headers],0)+1))</f>
        <v>0</v>
      </c>
    </row>
    <row r="259" spans="2:5" hidden="1" x14ac:dyDescent="0.3">
      <c r="B259" s="56">
        <f>IFERROR(SUM(D259:D259),0)</f>
        <v>0</v>
      </c>
      <c r="C259" s="139" t="str">
        <f>'제품 추가'!AC257</f>
        <v>JENNY</v>
      </c>
      <c r="D259" s="138">
        <f>IF('넣어줄 잉크'!$D$2="주말",INDEX(표5[#All],MATCH(C259,표5[[#All],[잉크]],0),18)+INDEX(표5[#All],MATCH(C259,표5[[#All],[잉크]],0),21),INDEX(표5[#All],MATCH(C259,표5[[#All],[잉크]],0),MATCH('넣어줄 잉크'!$D$2,표5[#Headers],0)+1))</f>
        <v>0</v>
      </c>
    </row>
    <row r="260" spans="2:5" hidden="1" x14ac:dyDescent="0.3">
      <c r="B260" s="56">
        <f>IFERROR(SUM(D260:D260),0)</f>
        <v>0</v>
      </c>
      <c r="C260" s="139" t="str">
        <f>'제품 추가'!AC258</f>
        <v>JET</v>
      </c>
      <c r="D260" s="138">
        <f>IF('넣어줄 잉크'!$D$2="주말",INDEX(표5[#All],MATCH(C260,표5[[#All],[잉크]],0),18)+INDEX(표5[#All],MATCH(C260,표5[[#All],[잉크]],0),21),INDEX(표5[#All],MATCH(C260,표5[[#All],[잉크]],0),MATCH('넣어줄 잉크'!$D$2,표5[#Headers],0)+1))</f>
        <v>0</v>
      </c>
    </row>
    <row r="261" spans="2:5" x14ac:dyDescent="0.3">
      <c r="B261" s="56">
        <f>IFERROR(SUM(D261:D261),0)</f>
        <v>1</v>
      </c>
      <c r="C261" s="139" t="str">
        <f>'제품 추가'!AC933</f>
        <v>CIRCLE</v>
      </c>
      <c r="D261" s="138">
        <f>IF('넣어줄 잉크'!$D$2="주말",INDEX(표5[#All],MATCH(C261,표5[[#All],[잉크]],0),18)+INDEX(표5[#All],MATCH(C261,표5[[#All],[잉크]],0),21),INDEX(표5[#All],MATCH(C261,표5[[#All],[잉크]],0),MATCH('넣어줄 잉크'!$D$2,표5[#Headers],0)+1))</f>
        <v>1</v>
      </c>
    </row>
    <row r="262" spans="2:5" hidden="1" x14ac:dyDescent="0.3">
      <c r="B262" s="56">
        <f>IFERROR(SUM(D262:D262),0)</f>
        <v>0</v>
      </c>
      <c r="C262" s="139" t="str">
        <f>'제품 추가'!AC260</f>
        <v>KITTEN</v>
      </c>
      <c r="D262" s="138">
        <f>IF('넣어줄 잉크'!$D$2="주말",INDEX(표5[#All],MATCH(C262,표5[[#All],[잉크]],0),18)+INDEX(표5[#All],MATCH(C262,표5[[#All],[잉크]],0),21),INDEX(표5[#All],MATCH(C262,표5[[#All],[잉크]],0),MATCH('넣어줄 잉크'!$D$2,표5[#Headers],0)+1))</f>
        <v>0</v>
      </c>
      <c r="E262" t="s">
        <v>5347</v>
      </c>
    </row>
    <row r="263" spans="2:5" hidden="1" x14ac:dyDescent="0.3">
      <c r="B263" s="56">
        <f>IFERROR(SUM(D263:D263),0)</f>
        <v>0</v>
      </c>
      <c r="C263" s="139" t="str">
        <f>'제품 추가'!AC261</f>
        <v>KOALA</v>
      </c>
      <c r="D263" s="138">
        <f>IF('넣어줄 잉크'!$D$2="주말",INDEX(표5[#All],MATCH(C263,표5[[#All],[잉크]],0),18)+INDEX(표5[#All],MATCH(C263,표5[[#All],[잉크]],0),21),INDEX(표5[#All],MATCH(C263,표5[[#All],[잉크]],0),MATCH('넣어줄 잉크'!$D$2,표5[#Headers],0)+1))</f>
        <v>0</v>
      </c>
    </row>
    <row r="264" spans="2:5" hidden="1" x14ac:dyDescent="0.3">
      <c r="B264" s="56">
        <f>IFERROR(SUM(D264:D264),0)</f>
        <v>0</v>
      </c>
      <c r="C264" s="139" t="str">
        <f>'제품 추가'!AC262</f>
        <v>KODIAK</v>
      </c>
      <c r="D264" s="138">
        <f>IF('넣어줄 잉크'!$D$2="주말",INDEX(표5[#All],MATCH(C264,표5[[#All],[잉크]],0),18)+INDEX(표5[#All],MATCH(C264,표5[[#All],[잉크]],0),21),INDEX(표5[#All],MATCH(C264,표5[[#All],[잉크]],0),MATCH('넣어줄 잉크'!$D$2,표5[#Headers],0)+1))</f>
        <v>0</v>
      </c>
    </row>
    <row r="265" spans="2:5" hidden="1" x14ac:dyDescent="0.3">
      <c r="B265" s="56">
        <f>IFERROR(SUM(D265:D265),0)</f>
        <v>0</v>
      </c>
      <c r="C265" s="139" t="str">
        <f>'제품 추가'!AC263</f>
        <v>KYOCHON</v>
      </c>
      <c r="D265" s="138">
        <f>IF('넣어줄 잉크'!$D$2="주말",INDEX(표5[#All],MATCH(C265,표5[[#All],[잉크]],0),18)+INDEX(표5[#All],MATCH(C265,표5[[#All],[잉크]],0),21),INDEX(표5[#All],MATCH(C265,표5[[#All],[잉크]],0),MATCH('넣어줄 잉크'!$D$2,표5[#Headers],0)+1))</f>
        <v>0</v>
      </c>
    </row>
    <row r="266" spans="2:5" hidden="1" x14ac:dyDescent="0.3">
      <c r="B266" s="56">
        <f>IFERROR(SUM(D266:D266),0)</f>
        <v>0</v>
      </c>
      <c r="C266" s="139" t="str">
        <f>'제품 추가'!AC264</f>
        <v>LACOSTE</v>
      </c>
      <c r="D266" s="138">
        <f>IF('넣어줄 잉크'!$D$2="주말",INDEX(표5[#All],MATCH(C266,표5[[#All],[잉크]],0),18)+INDEX(표5[#All],MATCH(C266,표5[[#All],[잉크]],0),21),INDEX(표5[#All],MATCH(C266,표5[[#All],[잉크]],0),MATCH('넣어줄 잉크'!$D$2,표5[#Headers],0)+1))</f>
        <v>0</v>
      </c>
    </row>
    <row r="267" spans="2:5" hidden="1" x14ac:dyDescent="0.3">
      <c r="B267" s="56">
        <f>IFERROR(SUM(D267:D267),0)</f>
        <v>0</v>
      </c>
      <c r="C267" s="139" t="str">
        <f>'제품 추가'!AC265</f>
        <v>LAPIS</v>
      </c>
      <c r="D267" s="138">
        <f>IF('넣어줄 잉크'!$D$2="주말",INDEX(표5[#All],MATCH(C267,표5[[#All],[잉크]],0),18)+INDEX(표5[#All],MATCH(C267,표5[[#All],[잉크]],0),21),INDEX(표5[#All],MATCH(C267,표5[[#All],[잉크]],0),MATCH('넣어줄 잉크'!$D$2,표5[#Headers],0)+1))</f>
        <v>0</v>
      </c>
    </row>
    <row r="268" spans="2:5" hidden="1" x14ac:dyDescent="0.3">
      <c r="B268" s="56">
        <f>IFERROR(SUM(D268:D268),0)</f>
        <v>0</v>
      </c>
      <c r="C268" s="139" t="str">
        <f>'제품 추가'!AC266</f>
        <v>LARK</v>
      </c>
      <c r="D268" s="138">
        <f>IF('넣어줄 잉크'!$D$2="주말",INDEX(표5[#All],MATCH(C268,표5[[#All],[잉크]],0),18)+INDEX(표5[#All],MATCH(C268,표5[[#All],[잉크]],0),21),INDEX(표5[#All],MATCH(C268,표5[[#All],[잉크]],0),MATCH('넣어줄 잉크'!$D$2,표5[#Headers],0)+1))</f>
        <v>0</v>
      </c>
    </row>
    <row r="269" spans="2:5" hidden="1" x14ac:dyDescent="0.3">
      <c r="B269" s="56">
        <f>IFERROR(SUM(D269:D269),0)</f>
        <v>0</v>
      </c>
      <c r="C269" s="139" t="str">
        <f>'제품 추가'!AC267</f>
        <v>LATTE</v>
      </c>
      <c r="D269" s="138">
        <f>IF('넣어줄 잉크'!$D$2="주말",INDEX(표5[#All],MATCH(C269,표5[[#All],[잉크]],0),18)+INDEX(표5[#All],MATCH(C269,표5[[#All],[잉크]],0),21),INDEX(표5[#All],MATCH(C269,표5[[#All],[잉크]],0),MATCH('넣어줄 잉크'!$D$2,표5[#Headers],0)+1))</f>
        <v>0</v>
      </c>
    </row>
    <row r="270" spans="2:5" hidden="1" x14ac:dyDescent="0.3">
      <c r="B270" s="56">
        <f>IFERROR(SUM(D270:D270),0)</f>
        <v>0</v>
      </c>
      <c r="C270" s="139" t="str">
        <f>'제품 추가'!AC268</f>
        <v>LAVENDER</v>
      </c>
      <c r="D270" s="138">
        <f>IF('넣어줄 잉크'!$D$2="주말",INDEX(표5[#All],MATCH(C270,표5[[#All],[잉크]],0),18)+INDEX(표5[#All],MATCH(C270,표5[[#All],[잉크]],0),21),INDEX(표5[#All],MATCH(C270,표5[[#All],[잉크]],0),MATCH('넣어줄 잉크'!$D$2,표5[#Headers],0)+1))</f>
        <v>0</v>
      </c>
    </row>
    <row r="271" spans="2:5" hidden="1" x14ac:dyDescent="0.3">
      <c r="B271" s="56">
        <f>IFERROR(SUM(D271:D271),0)</f>
        <v>0</v>
      </c>
      <c r="C271" s="139" t="str">
        <f>'제품 추가'!AC269</f>
        <v>LAWN</v>
      </c>
      <c r="D271" s="138">
        <f>IF('넣어줄 잉크'!$D$2="주말",INDEX(표5[#All],MATCH(C271,표5[[#All],[잉크]],0),18)+INDEX(표5[#All],MATCH(C271,표5[[#All],[잉크]],0),21),INDEX(표5[#All],MATCH(C271,표5[[#All],[잉크]],0),MATCH('넣어줄 잉크'!$D$2,표5[#Headers],0)+1))</f>
        <v>0</v>
      </c>
    </row>
    <row r="272" spans="2:5" hidden="1" x14ac:dyDescent="0.3">
      <c r="B272" s="56">
        <f>IFERROR(SUM(D272:D272),0)</f>
        <v>0</v>
      </c>
      <c r="C272" s="139" t="str">
        <f>'제품 추가'!AC270</f>
        <v>LAZULI</v>
      </c>
      <c r="D272" s="138">
        <f>IF('넣어줄 잉크'!$D$2="주말",INDEX(표5[#All],MATCH(C272,표5[[#All],[잉크]],0),18)+INDEX(표5[#All],MATCH(C272,표5[[#All],[잉크]],0),21),INDEX(표5[#All],MATCH(C272,표5[[#All],[잉크]],0),MATCH('넣어줄 잉크'!$D$2,표5[#Headers],0)+1))</f>
        <v>0</v>
      </c>
    </row>
    <row r="273" spans="2:4" hidden="1" x14ac:dyDescent="0.3">
      <c r="B273" s="56">
        <f>IFERROR(SUM(D273:D273),0)</f>
        <v>0</v>
      </c>
      <c r="C273" s="139" t="str">
        <f>'제품 추가'!AC271</f>
        <v>LEAF</v>
      </c>
      <c r="D273" s="138">
        <f>IF('넣어줄 잉크'!$D$2="주말",INDEX(표5[#All],MATCH(C273,표5[[#All],[잉크]],0),18)+INDEX(표5[#All],MATCH(C273,표5[[#All],[잉크]],0),21),INDEX(표5[#All],MATCH(C273,표5[[#All],[잉크]],0),MATCH('넣어줄 잉크'!$D$2,표5[#Headers],0)+1))</f>
        <v>0</v>
      </c>
    </row>
    <row r="274" spans="2:4" hidden="1" x14ac:dyDescent="0.3">
      <c r="B274" s="56">
        <f>IFERROR(SUM(D274:D274),0)</f>
        <v>0</v>
      </c>
      <c r="C274" s="139" t="str">
        <f>'제품 추가'!AC272</f>
        <v>LEATHER</v>
      </c>
      <c r="D274" s="138">
        <f>IF('넣어줄 잉크'!$D$2="주말",INDEX(표5[#All],MATCH(C274,표5[[#All],[잉크]],0),18)+INDEX(표5[#All],MATCH(C274,표5[[#All],[잉크]],0),21),INDEX(표5[#All],MATCH(C274,표5[[#All],[잉크]],0),MATCH('넣어줄 잉크'!$D$2,표5[#Headers],0)+1))</f>
        <v>0</v>
      </c>
    </row>
    <row r="275" spans="2:4" hidden="1" x14ac:dyDescent="0.3">
      <c r="B275" s="56">
        <f>IFERROR(SUM(D275:D275),0)</f>
        <v>0</v>
      </c>
      <c r="C275" s="139" t="str">
        <f>'제품 추가'!AC273</f>
        <v>LEMON</v>
      </c>
      <c r="D275" s="138">
        <f>IF('넣어줄 잉크'!$D$2="주말",INDEX(표5[#All],MATCH(C275,표5[[#All],[잉크]],0),18)+INDEX(표5[#All],MATCH(C275,표5[[#All],[잉크]],0),21),INDEX(표5[#All],MATCH(C275,표5[[#All],[잉크]],0),MATCH('넣어줄 잉크'!$D$2,표5[#Headers],0)+1))</f>
        <v>0</v>
      </c>
    </row>
    <row r="276" spans="2:4" hidden="1" x14ac:dyDescent="0.3">
      <c r="B276" s="56">
        <f>IFERROR(SUM(D276:D276),0)</f>
        <v>0</v>
      </c>
      <c r="C276" s="139" t="str">
        <f>'제품 추가'!AC274</f>
        <v>LICORICE</v>
      </c>
      <c r="D276" s="138">
        <f>IF('넣어줄 잉크'!$D$2="주말",INDEX(표5[#All],MATCH(C276,표5[[#All],[잉크]],0),18)+INDEX(표5[#All],MATCH(C276,표5[[#All],[잉크]],0),21),INDEX(표5[#All],MATCH(C276,표5[[#All],[잉크]],0),MATCH('넣어줄 잉크'!$D$2,표5[#Headers],0)+1))</f>
        <v>0</v>
      </c>
    </row>
    <row r="277" spans="2:4" hidden="1" x14ac:dyDescent="0.3">
      <c r="B277" s="56">
        <f>IFERROR(SUM(D277:D277),0)</f>
        <v>0</v>
      </c>
      <c r="C277" s="139" t="str">
        <f>'제품 추가'!AC275</f>
        <v>LILAC</v>
      </c>
      <c r="D277" s="138">
        <f>IF('넣어줄 잉크'!$D$2="주말",INDEX(표5[#All],MATCH(C277,표5[[#All],[잉크]],0),18)+INDEX(표5[#All],MATCH(C277,표5[[#All],[잉크]],0),21),INDEX(표5[#All],MATCH(C277,표5[[#All],[잉크]],0),MATCH('넣어줄 잉크'!$D$2,표5[#Headers],0)+1))</f>
        <v>0</v>
      </c>
    </row>
    <row r="278" spans="2:4" hidden="1" x14ac:dyDescent="0.3">
      <c r="B278" s="56">
        <f>IFERROR(SUM(D278:D278),0)</f>
        <v>0</v>
      </c>
      <c r="C278" s="139" t="str">
        <f>'제품 추가'!AC276</f>
        <v>LIMESTONE</v>
      </c>
      <c r="D278" s="138">
        <f>IF('넣어줄 잉크'!$D$2="주말",INDEX(표5[#All],MATCH(C278,표5[[#All],[잉크]],0),18)+INDEX(표5[#All],MATCH(C278,표5[[#All],[잉크]],0),21),INDEX(표5[#All],MATCH(C278,표5[[#All],[잉크]],0),MATCH('넣어줄 잉크'!$D$2,표5[#Headers],0)+1))</f>
        <v>0</v>
      </c>
    </row>
    <row r="279" spans="2:4" hidden="1" x14ac:dyDescent="0.3">
      <c r="B279" s="56">
        <f>IFERROR(SUM(D279:D279),0)</f>
        <v>0</v>
      </c>
      <c r="C279" s="139" t="str">
        <f>'제품 추가'!AC277</f>
        <v>LIMO</v>
      </c>
      <c r="D279" s="138">
        <f>IF('넣어줄 잉크'!$D$2="주말",INDEX(표5[#All],MATCH(C279,표5[[#All],[잉크]],0),18)+INDEX(표5[#All],MATCH(C279,표5[[#All],[잉크]],0),21),INDEX(표5[#All],MATCH(C279,표5[[#All],[잉크]],0),MATCH('넣어줄 잉크'!$D$2,표5[#Headers],0)+1))</f>
        <v>0</v>
      </c>
    </row>
    <row r="280" spans="2:4" x14ac:dyDescent="0.3">
      <c r="B280" s="56">
        <f>IFERROR(SUM(D280:D280),0)</f>
        <v>2</v>
      </c>
      <c r="C280" s="139" t="str">
        <f>'제품 추가'!AC1226</f>
        <v>CONVEX</v>
      </c>
      <c r="D280" s="138">
        <f>IF('넣어줄 잉크'!$D$2="주말",INDEX(표5[#All],MATCH(C280,표5[[#All],[잉크]],0),18)+INDEX(표5[#All],MATCH(C280,표5[[#All],[잉크]],0),21),INDEX(표5[#All],MATCH(C280,표5[[#All],[잉크]],0),MATCH('넣어줄 잉크'!$D$2,표5[#Headers],0)+1))</f>
        <v>2</v>
      </c>
    </row>
    <row r="281" spans="2:4" hidden="1" x14ac:dyDescent="0.3">
      <c r="B281" s="56">
        <f>IFERROR(SUM(D281:D281),0)</f>
        <v>0</v>
      </c>
      <c r="C281" s="139" t="str">
        <f>'제품 추가'!AC279</f>
        <v>LIZARD</v>
      </c>
      <c r="D281" s="138">
        <f>IF('넣어줄 잉크'!$D$2="주말",INDEX(표5[#All],MATCH(C281,표5[[#All],[잉크]],0),18)+INDEX(표5[#All],MATCH(C281,표5[[#All],[잉크]],0),21),INDEX(표5[#All],MATCH(C281,표5[[#All],[잉크]],0),MATCH('넣어줄 잉크'!$D$2,표5[#Headers],0)+1))</f>
        <v>0</v>
      </c>
    </row>
    <row r="282" spans="2:4" hidden="1" x14ac:dyDescent="0.3">
      <c r="B282" s="56">
        <f>IFERROR(SUM(D282:D282),0)</f>
        <v>0</v>
      </c>
      <c r="C282" s="139" t="str">
        <f>'제품 추가'!AC280</f>
        <v>LOG</v>
      </c>
      <c r="D282" s="138">
        <f>IF('넣어줄 잉크'!$D$2="주말",INDEX(표5[#All],MATCH(C282,표5[[#All],[잉크]],0),18)+INDEX(표5[#All],MATCH(C282,표5[[#All],[잉크]],0),21),INDEX(표5[#All],MATCH(C282,표5[[#All],[잉크]],0),MATCH('넣어줄 잉크'!$D$2,표5[#Headers],0)+1))</f>
        <v>0</v>
      </c>
    </row>
    <row r="283" spans="2:4" hidden="1" x14ac:dyDescent="0.3">
      <c r="B283" s="56">
        <f>IFERROR(SUM(D283:D283),0)</f>
        <v>0</v>
      </c>
      <c r="C283" s="139" t="str">
        <f>'제품 추가'!AC281</f>
        <v>LUNAR</v>
      </c>
      <c r="D283" s="138">
        <f>IF('넣어줄 잉크'!$D$2="주말",INDEX(표5[#All],MATCH(C283,표5[[#All],[잉크]],0),18)+INDEX(표5[#All],MATCH(C283,표5[[#All],[잉크]],0),21),INDEX(표5[#All],MATCH(C283,표5[[#All],[잉크]],0),MATCH('넣어줄 잉크'!$D$2,표5[#Headers],0)+1))</f>
        <v>0</v>
      </c>
    </row>
    <row r="284" spans="2:4" x14ac:dyDescent="0.3">
      <c r="B284" s="56">
        <f>IFERROR(SUM(D284:D284),0)</f>
        <v>2</v>
      </c>
      <c r="C284" s="139" t="str">
        <f>'제품 추가'!AC121</f>
        <v>COTTON</v>
      </c>
      <c r="D284" s="138">
        <f>IF('넣어줄 잉크'!$D$2="주말",INDEX(표5[#All],MATCH(C284,표5[[#All],[잉크]],0),18)+INDEX(표5[#All],MATCH(C284,표5[[#All],[잉크]],0),21),INDEX(표5[#All],MATCH(C284,표5[[#All],[잉크]],0),MATCH('넣어줄 잉크'!$D$2,표5[#Headers],0)+1))</f>
        <v>2</v>
      </c>
    </row>
    <row r="285" spans="2:4" x14ac:dyDescent="0.3">
      <c r="B285" s="56">
        <f>IFERROR(SUM(D285:D285),0)</f>
        <v>2</v>
      </c>
      <c r="C285" s="139" t="str">
        <f>'제품 추가'!AC1244</f>
        <v>DASHED</v>
      </c>
      <c r="D285" s="138">
        <f>IF('넣어줄 잉크'!$D$2="주말",INDEX(표5[#All],MATCH(C285,표5[[#All],[잉크]],0),18)+INDEX(표5[#All],MATCH(C285,표5[[#All],[잉크]],0),21),INDEX(표5[#All],MATCH(C285,표5[[#All],[잉크]],0),MATCH('넣어줄 잉크'!$D$2,표5[#Headers],0)+1))</f>
        <v>2</v>
      </c>
    </row>
    <row r="286" spans="2:4" hidden="1" x14ac:dyDescent="0.3">
      <c r="B286" s="56">
        <f>IFERROR(SUM(D286:D286),0)</f>
        <v>0</v>
      </c>
      <c r="C286" s="139" t="str">
        <f>'제품 추가'!AC284</f>
        <v>MACARONI</v>
      </c>
      <c r="D286" s="138">
        <f>IF('넣어줄 잉크'!$D$2="주말",INDEX(표5[#All],MATCH(C286,표5[[#All],[잉크]],0),18)+INDEX(표5[#All],MATCH(C286,표5[[#All],[잉크]],0),21),INDEX(표5[#All],MATCH(C286,표5[[#All],[잉크]],0),MATCH('넣어줄 잉크'!$D$2,표5[#Headers],0)+1))</f>
        <v>0</v>
      </c>
    </row>
    <row r="287" spans="2:4" hidden="1" x14ac:dyDescent="0.3">
      <c r="B287" s="56">
        <f>IFERROR(SUM(D287:D287),0)</f>
        <v>0</v>
      </c>
      <c r="C287" s="139" t="str">
        <f>'제품 추가'!AC285</f>
        <v>MADDER</v>
      </c>
      <c r="D287" s="138">
        <f>IF('넣어줄 잉크'!$D$2="주말",INDEX(표5[#All],MATCH(C287,표5[[#All],[잉크]],0),18)+INDEX(표5[#All],MATCH(C287,표5[[#All],[잉크]],0),21),INDEX(표5[#All],MATCH(C287,표5[[#All],[잉크]],0),MATCH('넣어줄 잉크'!$D$2,표5[#Headers],0)+1))</f>
        <v>0</v>
      </c>
    </row>
    <row r="288" spans="2:4" hidden="1" x14ac:dyDescent="0.3">
      <c r="B288" s="56">
        <f>IFERROR(SUM(D288:D288),0)</f>
        <v>0</v>
      </c>
      <c r="C288" s="139" t="str">
        <f>'제품 추가'!AC286</f>
        <v>MAGPIE</v>
      </c>
      <c r="D288" s="138">
        <f>IF('넣어줄 잉크'!$D$2="주말",INDEX(표5[#All],MATCH(C288,표5[[#All],[잉크]],0),18)+INDEX(표5[#All],MATCH(C288,표5[[#All],[잉크]],0),21),INDEX(표5[#All],MATCH(C288,표5[[#All],[잉크]],0),MATCH('넣어줄 잉크'!$D$2,표5[#Headers],0)+1))</f>
        <v>0</v>
      </c>
    </row>
    <row r="289" spans="2:4" hidden="1" x14ac:dyDescent="0.3">
      <c r="B289" s="56">
        <f>IFERROR(SUM(D289:D289),0)</f>
        <v>0</v>
      </c>
      <c r="C289" s="139" t="str">
        <f>'제품 추가'!AC287</f>
        <v>MAGURE</v>
      </c>
      <c r="D289" s="138">
        <f>IF('넣어줄 잉크'!$D$2="주말",INDEX(표5[#All],MATCH(C289,표5[[#All],[잉크]],0),18)+INDEX(표5[#All],MATCH(C289,표5[[#All],[잉크]],0),21),INDEX(표5[#All],MATCH(C289,표5[[#All],[잉크]],0),MATCH('넣어줄 잉크'!$D$2,표5[#Headers],0)+1))</f>
        <v>0</v>
      </c>
    </row>
    <row r="290" spans="2:4" hidden="1" x14ac:dyDescent="0.3">
      <c r="B290" s="56">
        <f>IFERROR(SUM(D290:D290),0)</f>
        <v>0</v>
      </c>
      <c r="C290" s="139" t="str">
        <f>'제품 추가'!AC288</f>
        <v>MAHOGANY</v>
      </c>
      <c r="D290" s="138">
        <f>IF('넣어줄 잉크'!$D$2="주말",INDEX(표5[#All],MATCH(C290,표5[[#All],[잉크]],0),18)+INDEX(표5[#All],MATCH(C290,표5[[#All],[잉크]],0),21),INDEX(표5[#All],MATCH(C290,표5[[#All],[잉크]],0),MATCH('넣어줄 잉크'!$D$2,표5[#Headers],0)+1))</f>
        <v>0</v>
      </c>
    </row>
    <row r="291" spans="2:4" hidden="1" x14ac:dyDescent="0.3">
      <c r="B291" s="56">
        <f>IFERROR(SUM(D291:D291),0)</f>
        <v>0</v>
      </c>
      <c r="C291" s="139" t="str">
        <f>'제품 추가'!AC289</f>
        <v>MAIZE</v>
      </c>
      <c r="D291" s="138">
        <f>IF('넣어줄 잉크'!$D$2="주말",INDEX(표5[#All],MATCH(C291,표5[[#All],[잉크]],0),18)+INDEX(표5[#All],MATCH(C291,표5[[#All],[잉크]],0),21),INDEX(표5[#All],MATCH(C291,표5[[#All],[잉크]],0),MATCH('넣어줄 잉크'!$D$2,표5[#Headers],0)+1))</f>
        <v>0</v>
      </c>
    </row>
    <row r="292" spans="2:4" hidden="1" x14ac:dyDescent="0.3">
      <c r="B292" s="56">
        <f>IFERROR(SUM(D292:D292),0)</f>
        <v>0</v>
      </c>
      <c r="C292" s="139" t="str">
        <f>'제품 추가'!AC290</f>
        <v>MANDARIN</v>
      </c>
      <c r="D292" s="138">
        <f>IF('넣어줄 잉크'!$D$2="주말",INDEX(표5[#All],MATCH(C292,표5[[#All],[잉크]],0),18)+INDEX(표5[#All],MATCH(C292,표5[[#All],[잉크]],0),21),INDEX(표5[#All],MATCH(C292,표5[[#All],[잉크]],0),MATCH('넣어줄 잉크'!$D$2,표5[#Headers],0)+1))</f>
        <v>0</v>
      </c>
    </row>
    <row r="293" spans="2:4" hidden="1" x14ac:dyDescent="0.3">
      <c r="B293" s="56">
        <f>IFERROR(SUM(D293:D293),0)</f>
        <v>0</v>
      </c>
      <c r="C293" s="139" t="str">
        <f>'제품 추가'!AC291</f>
        <v>MANGO</v>
      </c>
      <c r="D293" s="138">
        <f>IF('넣어줄 잉크'!$D$2="주말",INDEX(표5[#All],MATCH(C293,표5[[#All],[잉크]],0),18)+INDEX(표5[#All],MATCH(C293,표5[[#All],[잉크]],0),21),INDEX(표5[#All],MATCH(C293,표5[[#All],[잉크]],0),MATCH('넣어줄 잉크'!$D$2,표5[#Headers],0)+1))</f>
        <v>0</v>
      </c>
    </row>
    <row r="294" spans="2:4" hidden="1" x14ac:dyDescent="0.3">
      <c r="B294" s="56">
        <f>IFERROR(SUM(D294:D294),0)</f>
        <v>0</v>
      </c>
      <c r="C294" s="139" t="str">
        <f>'제품 추가'!AC292</f>
        <v>MAPLE</v>
      </c>
      <c r="D294" s="138">
        <f>IF('넣어줄 잉크'!$D$2="주말",INDEX(표5[#All],MATCH(C294,표5[[#All],[잉크]],0),18)+INDEX(표5[#All],MATCH(C294,표5[[#All],[잉크]],0),21),INDEX(표5[#All],MATCH(C294,표5[[#All],[잉크]],0),MATCH('넣어줄 잉크'!$D$2,표5[#Headers],0)+1))</f>
        <v>0</v>
      </c>
    </row>
    <row r="295" spans="2:4" hidden="1" x14ac:dyDescent="0.3">
      <c r="B295" s="56">
        <f>IFERROR(SUM(D295:D295),0)</f>
        <v>0</v>
      </c>
      <c r="C295" s="139" t="str">
        <f>'제품 추가'!AC293</f>
        <v>MARBLE</v>
      </c>
      <c r="D295" s="138">
        <f>IF('넣어줄 잉크'!$D$2="주말",INDEX(표5[#All],MATCH(C295,표5[[#All],[잉크]],0),18)+INDEX(표5[#All],MATCH(C295,표5[[#All],[잉크]],0),21),INDEX(표5[#All],MATCH(C295,표5[[#All],[잉크]],0),MATCH('넣어줄 잉크'!$D$2,표5[#Headers],0)+1))</f>
        <v>0</v>
      </c>
    </row>
    <row r="296" spans="2:4" hidden="1" x14ac:dyDescent="0.3">
      <c r="B296" s="56">
        <f>IFERROR(SUM(D296:D296),0)</f>
        <v>0</v>
      </c>
      <c r="C296" s="139" t="str">
        <f>'제품 추가'!AC294</f>
        <v>MARIGOLD</v>
      </c>
      <c r="D296" s="138">
        <f>IF('넣어줄 잉크'!$D$2="주말",INDEX(표5[#All],MATCH(C296,표5[[#All],[잉크]],0),18)+INDEX(표5[#All],MATCH(C296,표5[[#All],[잉크]],0),21),INDEX(표5[#All],MATCH(C296,표5[[#All],[잉크]],0),MATCH('넣어줄 잉크'!$D$2,표5[#Headers],0)+1))</f>
        <v>0</v>
      </c>
    </row>
    <row r="297" spans="2:4" hidden="1" x14ac:dyDescent="0.3">
      <c r="B297" s="56">
        <f>IFERROR(SUM(D297:D297),0)</f>
        <v>0</v>
      </c>
      <c r="C297" s="139" t="str">
        <f>'제품 추가'!AC295</f>
        <v>MARMALADE</v>
      </c>
      <c r="D297" s="138">
        <f>IF('넣어줄 잉크'!$D$2="주말",INDEX(표5[#All],MATCH(C297,표5[[#All],[잉크]],0),18)+INDEX(표5[#All],MATCH(C297,표5[[#All],[잉크]],0),21),INDEX(표5[#All],MATCH(C297,표5[[#All],[잉크]],0),MATCH('넣어줄 잉크'!$D$2,표5[#Headers],0)+1))</f>
        <v>0</v>
      </c>
    </row>
    <row r="298" spans="2:4" hidden="1" x14ac:dyDescent="0.3">
      <c r="B298" s="56">
        <f>IFERROR(SUM(D298:D298),0)</f>
        <v>0</v>
      </c>
      <c r="C298" s="139" t="str">
        <f>'제품 추가'!AC296</f>
        <v>MAROON</v>
      </c>
      <c r="D298" s="138">
        <f>IF('넣어줄 잉크'!$D$2="주말",INDEX(표5[#All],MATCH(C298,표5[[#All],[잉크]],0),18)+INDEX(표5[#All],MATCH(C298,표5[[#All],[잉크]],0),21),INDEX(표5[#All],MATCH(C298,표5[[#All],[잉크]],0),MATCH('넣어줄 잉크'!$D$2,표5[#Headers],0)+1))</f>
        <v>0</v>
      </c>
    </row>
    <row r="299" spans="2:4" hidden="1" x14ac:dyDescent="0.3">
      <c r="B299" s="56">
        <f>IFERROR(SUM(D299:D299),0)</f>
        <v>0</v>
      </c>
      <c r="C299" s="139" t="str">
        <f>'제품 추가'!AC297</f>
        <v>MASCARA</v>
      </c>
      <c r="D299" s="138">
        <f>IF('넣어줄 잉크'!$D$2="주말",INDEX(표5[#All],MATCH(C299,표5[[#All],[잉크]],0),18)+INDEX(표5[#All],MATCH(C299,표5[[#All],[잉크]],0),21),INDEX(표5[#All],MATCH(C299,표5[[#All],[잉크]],0),MATCH('넣어줄 잉크'!$D$2,표5[#Headers],0)+1))</f>
        <v>0</v>
      </c>
    </row>
    <row r="300" spans="2:4" hidden="1" x14ac:dyDescent="0.3">
      <c r="B300" s="56">
        <f>IFERROR(SUM(D300:D300),0)</f>
        <v>0</v>
      </c>
      <c r="C300" s="139" t="str">
        <f>'제품 추가'!AC298</f>
        <v>MAUVE</v>
      </c>
      <c r="D300" s="138">
        <f>IF('넣어줄 잉크'!$D$2="주말",INDEX(표5[#All],MATCH(C300,표5[[#All],[잉크]],0),18)+INDEX(표5[#All],MATCH(C300,표5[[#All],[잉크]],0),21),INDEX(표5[#All],MATCH(C300,표5[[#All],[잉크]],0),MATCH('넣어줄 잉크'!$D$2,표5[#Headers],0)+1))</f>
        <v>0</v>
      </c>
    </row>
    <row r="301" spans="2:4" hidden="1" x14ac:dyDescent="0.3">
      <c r="B301" s="56">
        <f>IFERROR(SUM(D301:D301),0)</f>
        <v>0</v>
      </c>
      <c r="C301" s="139" t="str">
        <f>'제품 추가'!AC299</f>
        <v>MAVERICK</v>
      </c>
      <c r="D301" s="138">
        <f>IF('넣어줄 잉크'!$D$2="주말",INDEX(표5[#All],MATCH(C301,표5[[#All],[잉크]],0),18)+INDEX(표5[#All],MATCH(C301,표5[[#All],[잉크]],0),21),INDEX(표5[#All],MATCH(C301,표5[[#All],[잉크]],0),MATCH('넣어줄 잉크'!$D$2,표5[#Headers],0)+1))</f>
        <v>0</v>
      </c>
    </row>
    <row r="302" spans="2:4" hidden="1" x14ac:dyDescent="0.3">
      <c r="B302" s="56">
        <f>IFERROR(SUM(D302:D302),0)</f>
        <v>0</v>
      </c>
      <c r="C302" s="139" t="str">
        <f>'제품 추가'!AC300</f>
        <v>MBISCUIT</v>
      </c>
      <c r="D302" s="138">
        <f>IF('넣어줄 잉크'!$D$2="주말",INDEX(표5[#All],MATCH(C302,표5[[#All],[잉크]],0),18)+INDEX(표5[#All],MATCH(C302,표5[[#All],[잉크]],0),21),INDEX(표5[#All],MATCH(C302,표5[[#All],[잉크]],0),MATCH('넣어줄 잉크'!$D$2,표5[#Headers],0)+1))</f>
        <v>0</v>
      </c>
    </row>
    <row r="303" spans="2:4" hidden="1" x14ac:dyDescent="0.3">
      <c r="B303" s="56">
        <f>IFERROR(SUM(D303:D303),0)</f>
        <v>0</v>
      </c>
      <c r="C303" s="139" t="str">
        <f>'제품 추가'!AC301</f>
        <v>MCORK</v>
      </c>
      <c r="D303" s="138">
        <f>IF('넣어줄 잉크'!$D$2="주말",INDEX(표5[#All],MATCH(C303,표5[[#All],[잉크]],0),18)+INDEX(표5[#All],MATCH(C303,표5[[#All],[잉크]],0),21),INDEX(표5[#All],MATCH(C303,표5[[#All],[잉크]],0),MATCH('넣어줄 잉크'!$D$2,표5[#Headers],0)+1))</f>
        <v>0</v>
      </c>
    </row>
    <row r="304" spans="2:4" hidden="1" x14ac:dyDescent="0.3">
      <c r="B304" s="56">
        <f>IFERROR(SUM(D304:D304),0)</f>
        <v>0</v>
      </c>
      <c r="C304" s="139" t="str">
        <f>'제품 추가'!AC302</f>
        <v>MECCA</v>
      </c>
      <c r="D304" s="138">
        <f>IF('넣어줄 잉크'!$D$2="주말",INDEX(표5[#All],MATCH(C304,표5[[#All],[잉크]],0),18)+INDEX(표5[#All],MATCH(C304,표5[[#All],[잉크]],0),21),INDEX(표5[#All],MATCH(C304,표5[[#All],[잉크]],0),MATCH('넣어줄 잉크'!$D$2,표5[#Headers],0)+1))</f>
        <v>0</v>
      </c>
    </row>
    <row r="305" spans="2:4" hidden="1" x14ac:dyDescent="0.3">
      <c r="B305" s="56">
        <f>IFERROR(SUM(D305:D305),0)</f>
        <v>0</v>
      </c>
      <c r="C305" s="139" t="str">
        <f>'제품 추가'!AC303</f>
        <v>MEERKAT</v>
      </c>
      <c r="D305" s="138">
        <f>IF('넣어줄 잉크'!$D$2="주말",INDEX(표5[#All],MATCH(C305,표5[[#All],[잉크]],0),18)+INDEX(표5[#All],MATCH(C305,표5[[#All],[잉크]],0),21),INDEX(표5[#All],MATCH(C305,표5[[#All],[잉크]],0),MATCH('넣어줄 잉크'!$D$2,표5[#Headers],0)+1))</f>
        <v>0</v>
      </c>
    </row>
    <row r="306" spans="2:4" hidden="1" x14ac:dyDescent="0.3">
      <c r="B306" s="56">
        <f>IFERROR(SUM(D306:D306),0)</f>
        <v>0</v>
      </c>
      <c r="C306" s="139" t="str">
        <f>'제품 추가'!AC304</f>
        <v>MELLOW</v>
      </c>
      <c r="D306" s="138">
        <f>IF('넣어줄 잉크'!$D$2="주말",INDEX(표5[#All],MATCH(C306,표5[[#All],[잉크]],0),18)+INDEX(표5[#All],MATCH(C306,표5[[#All],[잉크]],0),21),INDEX(표5[#All],MATCH(C306,표5[[#All],[잉크]],0),MATCH('넣어줄 잉크'!$D$2,표5[#Headers],0)+1))</f>
        <v>0</v>
      </c>
    </row>
    <row r="307" spans="2:4" hidden="1" x14ac:dyDescent="0.3">
      <c r="B307" s="56">
        <f>IFERROR(SUM(D307:D307),0)</f>
        <v>0</v>
      </c>
      <c r="C307" s="139" t="str">
        <f>'제품 추가'!AC305</f>
        <v>MELON</v>
      </c>
      <c r="D307" s="138">
        <f>IF('넣어줄 잉크'!$D$2="주말",INDEX(표5[#All],MATCH(C307,표5[[#All],[잉크]],0),18)+INDEX(표5[#All],MATCH(C307,표5[[#All],[잉크]],0),21),INDEX(표5[#All],MATCH(C307,표5[[#All],[잉크]],0),MATCH('넣어줄 잉크'!$D$2,표5[#Headers],0)+1))</f>
        <v>0</v>
      </c>
    </row>
    <row r="308" spans="2:4" hidden="1" x14ac:dyDescent="0.3">
      <c r="B308" s="56">
        <f>IFERROR(SUM(D308:D308),0)</f>
        <v>0</v>
      </c>
      <c r="C308" s="139" t="str">
        <f>'제품 추가'!AC306</f>
        <v>MERRY</v>
      </c>
      <c r="D308" s="138">
        <f>IF('넣어줄 잉크'!$D$2="주말",INDEX(표5[#All],MATCH(C308,표5[[#All],[잉크]],0),18)+INDEX(표5[#All],MATCH(C308,표5[[#All],[잉크]],0),21),INDEX(표5[#All],MATCH(C308,표5[[#All],[잉크]],0),MATCH('넣어줄 잉크'!$D$2,표5[#Headers],0)+1))</f>
        <v>0</v>
      </c>
    </row>
    <row r="309" spans="2:4" hidden="1" x14ac:dyDescent="0.3">
      <c r="B309" s="56">
        <f>IFERROR(SUM(D309:D309),0)</f>
        <v>0</v>
      </c>
      <c r="C309" s="139" t="str">
        <f>'제품 추가'!AC307</f>
        <v>METAL</v>
      </c>
      <c r="D309" s="138">
        <f>IF('넣어줄 잉크'!$D$2="주말",INDEX(표5[#All],MATCH(C309,표5[[#All],[잉크]],0),18)+INDEX(표5[#All],MATCH(C309,표5[[#All],[잉크]],0),21),INDEX(표5[#All],MATCH(C309,표5[[#All],[잉크]],0),MATCH('넣어줄 잉크'!$D$2,표5[#Headers],0)+1))</f>
        <v>0</v>
      </c>
    </row>
    <row r="310" spans="2:4" hidden="1" x14ac:dyDescent="0.3">
      <c r="B310" s="56">
        <f>IFERROR(SUM(D310:D310),0)</f>
        <v>0</v>
      </c>
      <c r="C310" s="139" t="str">
        <f>'제품 추가'!AC308</f>
        <v>MGOLD</v>
      </c>
      <c r="D310" s="138">
        <f>IF('넣어줄 잉크'!$D$2="주말",INDEX(표5[#All],MATCH(C310,표5[[#All],[잉크]],0),18)+INDEX(표5[#All],MATCH(C310,표5[[#All],[잉크]],0),21),INDEX(표5[#All],MATCH(C310,표5[[#All],[잉크]],0),MATCH('넣어줄 잉크'!$D$2,표5[#Headers],0)+1))</f>
        <v>0</v>
      </c>
    </row>
    <row r="311" spans="2:4" hidden="1" x14ac:dyDescent="0.3">
      <c r="B311" s="56">
        <f>IFERROR(SUM(D311:D311),0)</f>
        <v>0</v>
      </c>
      <c r="C311" s="139" t="str">
        <f>'제품 추가'!AC309</f>
        <v>MIDNIGHT</v>
      </c>
      <c r="D311" s="138">
        <f>IF('넣어줄 잉크'!$D$2="주말",INDEX(표5[#All],MATCH(C311,표5[[#All],[잉크]],0),18)+INDEX(표5[#All],MATCH(C311,표5[[#All],[잉크]],0),21),INDEX(표5[#All],MATCH(C311,표5[[#All],[잉크]],0),MATCH('넣어줄 잉크'!$D$2,표5[#Headers],0)+1))</f>
        <v>0</v>
      </c>
    </row>
    <row r="312" spans="2:4" hidden="1" x14ac:dyDescent="0.3">
      <c r="B312" s="56">
        <f>IFERROR(SUM(D312:D312),0)</f>
        <v>0</v>
      </c>
      <c r="C312" s="139" t="str">
        <f>'제품 추가'!AC310</f>
        <v>MIFFY</v>
      </c>
      <c r="D312" s="138">
        <f>IF('넣어줄 잉크'!$D$2="주말",INDEX(표5[#All],MATCH(C312,표5[[#All],[잉크]],0),18)+INDEX(표5[#All],MATCH(C312,표5[[#All],[잉크]],0),21),INDEX(표5[#All],MATCH(C312,표5[[#All],[잉크]],0),MATCH('넣어줄 잉크'!$D$2,표5[#Headers],0)+1))</f>
        <v>0</v>
      </c>
    </row>
    <row r="313" spans="2:4" hidden="1" x14ac:dyDescent="0.3">
      <c r="B313" s="56">
        <f>IFERROR(SUM(D313:D313),0)</f>
        <v>0</v>
      </c>
      <c r="C313" s="139" t="str">
        <f>'제품 추가'!AC311</f>
        <v>MIMOSA</v>
      </c>
      <c r="D313" s="138">
        <f>IF('넣어줄 잉크'!$D$2="주말",INDEX(표5[#All],MATCH(C313,표5[[#All],[잉크]],0),18)+INDEX(표5[#All],MATCH(C313,표5[[#All],[잉크]],0),21),INDEX(표5[#All],MATCH(C313,표5[[#All],[잉크]],0),MATCH('넣어줄 잉크'!$D$2,표5[#Headers],0)+1))</f>
        <v>0</v>
      </c>
    </row>
    <row r="314" spans="2:4" hidden="1" x14ac:dyDescent="0.3">
      <c r="B314" s="56">
        <f>IFERROR(SUM(D314:D314),0)</f>
        <v>0</v>
      </c>
      <c r="C314" s="139" t="str">
        <f>'제품 추가'!AC312</f>
        <v>MING</v>
      </c>
      <c r="D314" s="138">
        <f>IF('넣어줄 잉크'!$D$2="주말",INDEX(표5[#All],MATCH(C314,표5[[#All],[잉크]],0),18)+INDEX(표5[#All],MATCH(C314,표5[[#All],[잉크]],0),21),INDEX(표5[#All],MATCH(C314,표5[[#All],[잉크]],0),MATCH('넣어줄 잉크'!$D$2,표5[#Headers],0)+1))</f>
        <v>0</v>
      </c>
    </row>
    <row r="315" spans="2:4" hidden="1" x14ac:dyDescent="0.3">
      <c r="B315" s="56">
        <f>IFERROR(SUM(D315:D315),0)</f>
        <v>0</v>
      </c>
      <c r="C315" s="139" t="str">
        <f>'제품 추가'!AC313</f>
        <v>MINK</v>
      </c>
      <c r="D315" s="138">
        <f>IF('넣어줄 잉크'!$D$2="주말",INDEX(표5[#All],MATCH(C315,표5[[#All],[잉크]],0),18)+INDEX(표5[#All],MATCH(C315,표5[[#All],[잉크]],0),21),INDEX(표5[#All],MATCH(C315,표5[[#All],[잉크]],0),MATCH('넣어줄 잉크'!$D$2,표5[#Headers],0)+1))</f>
        <v>0</v>
      </c>
    </row>
    <row r="316" spans="2:4" hidden="1" x14ac:dyDescent="0.3">
      <c r="B316" s="56">
        <f>IFERROR(SUM(D316:D316),0)</f>
        <v>0</v>
      </c>
      <c r="C316" s="139" t="str">
        <f>'제품 추가'!AC314</f>
        <v>MINT</v>
      </c>
      <c r="D316" s="138">
        <f>IF('넣어줄 잉크'!$D$2="주말",INDEX(표5[#All],MATCH(C316,표5[[#All],[잉크]],0),18)+INDEX(표5[#All],MATCH(C316,표5[[#All],[잉크]],0),21),INDEX(표5[#All],MATCH(C316,표5[[#All],[잉크]],0),MATCH('넣어줄 잉크'!$D$2,표5[#Headers],0)+1))</f>
        <v>0</v>
      </c>
    </row>
    <row r="317" spans="2:4" hidden="1" x14ac:dyDescent="0.3">
      <c r="B317" s="56">
        <f>IFERROR(SUM(D317:D317),0)</f>
        <v>0</v>
      </c>
      <c r="C317" s="139" t="str">
        <f>'제품 추가'!AC315</f>
        <v>MISTY</v>
      </c>
      <c r="D317" s="138">
        <f>IF('넣어줄 잉크'!$D$2="주말",INDEX(표5[#All],MATCH(C317,표5[[#All],[잉크]],0),18)+INDEX(표5[#All],MATCH(C317,표5[[#All],[잉크]],0),21),INDEX(표5[#All],MATCH(C317,표5[[#All],[잉크]],0),MATCH('넣어줄 잉크'!$D$2,표5[#Headers],0)+1))</f>
        <v>0</v>
      </c>
    </row>
    <row r="318" spans="2:4" hidden="1" x14ac:dyDescent="0.3">
      <c r="B318" s="56">
        <f>IFERROR(SUM(D318:D318),0)</f>
        <v>0</v>
      </c>
      <c r="C318" s="139" t="str">
        <f>'제품 추가'!AC316</f>
        <v>MOAK</v>
      </c>
      <c r="D318" s="138">
        <f>IF('넣어줄 잉크'!$D$2="주말",INDEX(표5[#All],MATCH(C318,표5[[#All],[잉크]],0),18)+INDEX(표5[#All],MATCH(C318,표5[[#All],[잉크]],0),21),INDEX(표5[#All],MATCH(C318,표5[[#All],[잉크]],0),MATCH('넣어줄 잉크'!$D$2,표5[#Headers],0)+1))</f>
        <v>0</v>
      </c>
    </row>
    <row r="319" spans="2:4" hidden="1" x14ac:dyDescent="0.3">
      <c r="B319" s="56">
        <f>IFERROR(SUM(D319:D319),0)</f>
        <v>0</v>
      </c>
      <c r="C319" s="139" t="str">
        <f>'제품 추가'!AC317</f>
        <v>MOCHA</v>
      </c>
      <c r="D319" s="138">
        <f>IF('넣어줄 잉크'!$D$2="주말",INDEX(표5[#All],MATCH(C319,표5[[#All],[잉크]],0),18)+INDEX(표5[#All],MATCH(C319,표5[[#All],[잉크]],0),21),INDEX(표5[#All],MATCH(C319,표5[[#All],[잉크]],0),MATCH('넣어줄 잉크'!$D$2,표5[#Headers],0)+1))</f>
        <v>0</v>
      </c>
    </row>
    <row r="320" spans="2:4" hidden="1" x14ac:dyDescent="0.3">
      <c r="B320" s="56">
        <f>IFERROR(SUM(D320:D320),0)</f>
        <v>0</v>
      </c>
      <c r="C320" s="139" t="str">
        <f>'제품 추가'!AC318</f>
        <v>MONKEY</v>
      </c>
      <c r="D320" s="138">
        <f>IF('넣어줄 잉크'!$D$2="주말",INDEX(표5[#All],MATCH(C320,표5[[#All],[잉크]],0),18)+INDEX(표5[#All],MATCH(C320,표5[[#All],[잉크]],0),21),INDEX(표5[#All],MATCH(C320,표5[[#All],[잉크]],0),MATCH('넣어줄 잉크'!$D$2,표5[#Headers],0)+1))</f>
        <v>0</v>
      </c>
    </row>
    <row r="321" spans="2:4" hidden="1" x14ac:dyDescent="0.3">
      <c r="B321" s="56">
        <f>IFERROR(SUM(D321:D321),0)</f>
        <v>0</v>
      </c>
      <c r="C321" s="139" t="str">
        <f>'제품 추가'!AC319</f>
        <v>MOON</v>
      </c>
      <c r="D321" s="138">
        <f>IF('넣어줄 잉크'!$D$2="주말",INDEX(표5[#All],MATCH(C321,표5[[#All],[잉크]],0),18)+INDEX(표5[#All],MATCH(C321,표5[[#All],[잉크]],0),21),INDEX(표5[#All],MATCH(C321,표5[[#All],[잉크]],0),MATCH('넣어줄 잉크'!$D$2,표5[#Headers],0)+1))</f>
        <v>0</v>
      </c>
    </row>
    <row r="322" spans="2:4" hidden="1" x14ac:dyDescent="0.3">
      <c r="B322" s="56">
        <f>IFERROR(SUM(D322:D322),0)</f>
        <v>0</v>
      </c>
      <c r="C322" s="139" t="str">
        <f>'제품 추가'!AC320</f>
        <v>MOSS</v>
      </c>
      <c r="D322" s="138">
        <f>IF('넣어줄 잉크'!$D$2="주말",INDEX(표5[#All],MATCH(C322,표5[[#All],[잉크]],0),18)+INDEX(표5[#All],MATCH(C322,표5[[#All],[잉크]],0),21),INDEX(표5[#All],MATCH(C322,표5[[#All],[잉크]],0),MATCH('넣어줄 잉크'!$D$2,표5[#Headers],0)+1))</f>
        <v>0</v>
      </c>
    </row>
    <row r="323" spans="2:4" hidden="1" x14ac:dyDescent="0.3">
      <c r="B323" s="56">
        <f>IFERROR(SUM(D323:D323),0)</f>
        <v>0</v>
      </c>
      <c r="C323" s="139" t="str">
        <f>'제품 추가'!AC321</f>
        <v>MOTH</v>
      </c>
      <c r="D323" s="138">
        <f>IF('넣어줄 잉크'!$D$2="주말",INDEX(표5[#All],MATCH(C323,표5[[#All],[잉크]],0),18)+INDEX(표5[#All],MATCH(C323,표5[[#All],[잉크]],0),21),INDEX(표5[#All],MATCH(C323,표5[[#All],[잉크]],0),MATCH('넣어줄 잉크'!$D$2,표5[#Headers],0)+1))</f>
        <v>0</v>
      </c>
    </row>
    <row r="324" spans="2:4" hidden="1" x14ac:dyDescent="0.3">
      <c r="B324" s="56">
        <f>IFERROR(SUM(D324:D324),0)</f>
        <v>0</v>
      </c>
      <c r="C324" s="139" t="str">
        <f>'제품 추가'!AC322</f>
        <v>MOUSE</v>
      </c>
      <c r="D324" s="138">
        <f>IF('넣어줄 잉크'!$D$2="주말",INDEX(표5[#All],MATCH(C324,표5[[#All],[잉크]],0),18)+INDEX(표5[#All],MATCH(C324,표5[[#All],[잉크]],0),21),INDEX(표5[#All],MATCH(C324,표5[[#All],[잉크]],0),MATCH('넣어줄 잉크'!$D$2,표5[#Headers],0)+1))</f>
        <v>0</v>
      </c>
    </row>
    <row r="325" spans="2:4" hidden="1" x14ac:dyDescent="0.3">
      <c r="B325" s="56">
        <f>IFERROR(SUM(D325:D325),0)</f>
        <v>0</v>
      </c>
      <c r="C325" s="139" t="str">
        <f>'제품 추가'!AC323</f>
        <v>MSILVER</v>
      </c>
      <c r="D325" s="138">
        <f>IF('넣어줄 잉크'!$D$2="주말",INDEX(표5[#All],MATCH(C325,표5[[#All],[잉크]],0),18)+INDEX(표5[#All],MATCH(C325,표5[[#All],[잉크]],0),21),INDEX(표5[#All],MATCH(C325,표5[[#All],[잉크]],0),MATCH('넣어줄 잉크'!$D$2,표5[#Headers],0)+1))</f>
        <v>0</v>
      </c>
    </row>
    <row r="326" spans="2:4" hidden="1" x14ac:dyDescent="0.3">
      <c r="B326" s="56">
        <f>IFERROR(SUM(D326:D326),0)</f>
        <v>0</v>
      </c>
      <c r="C326" s="139" t="str">
        <f>'제품 추가'!AC324</f>
        <v>MUD</v>
      </c>
      <c r="D326" s="138">
        <f>IF('넣어줄 잉크'!$D$2="주말",INDEX(표5[#All],MATCH(C326,표5[[#All],[잉크]],0),18)+INDEX(표5[#All],MATCH(C326,표5[[#All],[잉크]],0),21),INDEX(표5[#All],MATCH(C326,표5[[#All],[잉크]],0),MATCH('넣어줄 잉크'!$D$2,표5[#Headers],0)+1))</f>
        <v>0</v>
      </c>
    </row>
    <row r="327" spans="2:4" hidden="1" x14ac:dyDescent="0.3">
      <c r="B327" s="56">
        <f>IFERROR(SUM(D327:D327),0)</f>
        <v>0</v>
      </c>
      <c r="C327" s="139" t="str">
        <f>'제품 추가'!AC325</f>
        <v>MUSCAT</v>
      </c>
      <c r="D327" s="138">
        <f>IF('넣어줄 잉크'!$D$2="주말",INDEX(표5[#All],MATCH(C327,표5[[#All],[잉크]],0),18)+INDEX(표5[#All],MATCH(C327,표5[[#All],[잉크]],0),21),INDEX(표5[#All],MATCH(C327,표5[[#All],[잉크]],0),MATCH('넣어줄 잉크'!$D$2,표5[#Headers],0)+1))</f>
        <v>0</v>
      </c>
    </row>
    <row r="328" spans="2:4" hidden="1" x14ac:dyDescent="0.3">
      <c r="B328" s="56">
        <f>IFERROR(SUM(D328:D328),0)</f>
        <v>0</v>
      </c>
      <c r="C328" s="139" t="str">
        <f>'제품 추가'!AC326</f>
        <v>MUSHROOM</v>
      </c>
      <c r="D328" s="138">
        <f>IF('넣어줄 잉크'!$D$2="주말",INDEX(표5[#All],MATCH(C328,표5[[#All],[잉크]],0),18)+INDEX(표5[#All],MATCH(C328,표5[[#All],[잉크]],0),21),INDEX(표5[#All],MATCH(C328,표5[[#All],[잉크]],0),MATCH('넣어줄 잉크'!$D$2,표5[#Headers],0)+1))</f>
        <v>0</v>
      </c>
    </row>
    <row r="329" spans="2:4" hidden="1" x14ac:dyDescent="0.3">
      <c r="B329" s="56">
        <f>IFERROR(SUM(D329:D329),0)</f>
        <v>0</v>
      </c>
      <c r="C329" s="139" t="str">
        <f>'제품 추가'!AC327</f>
        <v>MUSTANG</v>
      </c>
      <c r="D329" s="138">
        <f>IF('넣어줄 잉크'!$D$2="주말",INDEX(표5[#All],MATCH(C329,표5[[#All],[잉크]],0),18)+INDEX(표5[#All],MATCH(C329,표5[[#All],[잉크]],0),21),INDEX(표5[#All],MATCH(C329,표5[[#All],[잉크]],0),MATCH('넣어줄 잉크'!$D$2,표5[#Headers],0)+1))</f>
        <v>0</v>
      </c>
    </row>
    <row r="330" spans="2:4" hidden="1" x14ac:dyDescent="0.3">
      <c r="B330" s="56">
        <f>IFERROR(SUM(D330:D330),0)</f>
        <v>0</v>
      </c>
      <c r="C330" s="139" t="str">
        <f>'제품 추가'!AC328</f>
        <v>MVERMILION</v>
      </c>
      <c r="D330" s="138">
        <f>IF('넣어줄 잉크'!$D$2="주말",INDEX(표5[#All],MATCH(C330,표5[[#All],[잉크]],0),18)+INDEX(표5[#All],MATCH(C330,표5[[#All],[잉크]],0),21),INDEX(표5[#All],MATCH(C330,표5[[#All],[잉크]],0),MATCH('넣어줄 잉크'!$D$2,표5[#Headers],0)+1))</f>
        <v>0</v>
      </c>
    </row>
    <row r="331" spans="2:4" hidden="1" x14ac:dyDescent="0.3">
      <c r="B331" s="56">
        <f>IFERROR(SUM(D331:D331),0)</f>
        <v>0</v>
      </c>
      <c r="C331" s="139" t="str">
        <f>'제품 추가'!AC329</f>
        <v>MWIND</v>
      </c>
      <c r="D331" s="138">
        <f>IF('넣어줄 잉크'!$D$2="주말",INDEX(표5[#All],MATCH(C331,표5[[#All],[잉크]],0),18)+INDEX(표5[#All],MATCH(C331,표5[[#All],[잉크]],0),21),INDEX(표5[#All],MATCH(C331,표5[[#All],[잉크]],0),MATCH('넣어줄 잉크'!$D$2,표5[#Headers],0)+1))</f>
        <v>0</v>
      </c>
    </row>
    <row r="332" spans="2:4" hidden="1" x14ac:dyDescent="0.3">
      <c r="B332" s="56">
        <f>IFERROR(SUM(D332:D332),0)</f>
        <v>0</v>
      </c>
      <c r="C332" s="139" t="str">
        <f>'제품 추가'!AC330</f>
        <v>NARCISSUS</v>
      </c>
      <c r="D332" s="138">
        <f>IF('넣어줄 잉크'!$D$2="주말",INDEX(표5[#All],MATCH(C332,표5[[#All],[잉크]],0),18)+INDEX(표5[#All],MATCH(C332,표5[[#All],[잉크]],0),21),INDEX(표5[#All],MATCH(C332,표5[[#All],[잉크]],0),MATCH('넣어줄 잉크'!$D$2,표5[#Headers],0)+1))</f>
        <v>0</v>
      </c>
    </row>
    <row r="333" spans="2:4" hidden="1" x14ac:dyDescent="0.3">
      <c r="B333" s="56">
        <f>IFERROR(SUM(D333:D333),0)</f>
        <v>0</v>
      </c>
      <c r="C333" s="139" t="str">
        <f>'제품 추가'!AC331</f>
        <v>NAVY</v>
      </c>
      <c r="D333" s="138">
        <f>IF('넣어줄 잉크'!$D$2="주말",INDEX(표5[#All],MATCH(C333,표5[[#All],[잉크]],0),18)+INDEX(표5[#All],MATCH(C333,표5[[#All],[잉크]],0),21),INDEX(표5[#All],MATCH(C333,표5[[#All],[잉크]],0),MATCH('넣어줄 잉크'!$D$2,표5[#Headers],0)+1))</f>
        <v>0</v>
      </c>
    </row>
    <row r="334" spans="2:4" hidden="1" x14ac:dyDescent="0.3">
      <c r="B334" s="56">
        <f>IFERROR(SUM(D334:D334),0)</f>
        <v>0</v>
      </c>
      <c r="C334" s="139" t="str">
        <f>'제품 추가'!AC332</f>
        <v>NECTARINE</v>
      </c>
      <c r="D334" s="138">
        <f>IF('넣어줄 잉크'!$D$2="주말",INDEX(표5[#All],MATCH(C334,표5[[#All],[잉크]],0),18)+INDEX(표5[#All],MATCH(C334,표5[[#All],[잉크]],0),21),INDEX(표5[#All],MATCH(C334,표5[[#All],[잉크]],0),MATCH('넣어줄 잉크'!$D$2,표5[#Headers],0)+1))</f>
        <v>0</v>
      </c>
    </row>
    <row r="335" spans="2:4" hidden="1" x14ac:dyDescent="0.3">
      <c r="B335" s="56">
        <f>IFERROR(SUM(D335:D335),0)</f>
        <v>0</v>
      </c>
      <c r="C335" s="139" t="str">
        <f>'제품 추가'!AC333</f>
        <v>NIGHT</v>
      </c>
      <c r="D335" s="138">
        <f>IF('넣어줄 잉크'!$D$2="주말",INDEX(표5[#All],MATCH(C335,표5[[#All],[잉크]],0),18)+INDEX(표5[#All],MATCH(C335,표5[[#All],[잉크]],0),21),INDEX(표5[#All],MATCH(C335,표5[[#All],[잉크]],0),MATCH('넣어줄 잉크'!$D$2,표5[#Headers],0)+1))</f>
        <v>0</v>
      </c>
    </row>
    <row r="336" spans="2:4" hidden="1" x14ac:dyDescent="0.3">
      <c r="B336" s="56">
        <f>IFERROR(SUM(D336:D336),0)</f>
        <v>0</v>
      </c>
      <c r="C336" s="139" t="str">
        <f>'제품 추가'!AC334</f>
        <v>NOIR</v>
      </c>
      <c r="D336" s="138">
        <f>IF('넣어줄 잉크'!$D$2="주말",INDEX(표5[#All],MATCH(C336,표5[[#All],[잉크]],0),18)+INDEX(표5[#All],MATCH(C336,표5[[#All],[잉크]],0),21),INDEX(표5[#All],MATCH(C336,표5[[#All],[잉크]],0),MATCH('넣어줄 잉크'!$D$2,표5[#Headers],0)+1))</f>
        <v>0</v>
      </c>
    </row>
    <row r="337" spans="2:4" hidden="1" x14ac:dyDescent="0.3">
      <c r="B337" s="56">
        <f>IFERROR(SUM(D337:D337),0)</f>
        <v>0</v>
      </c>
      <c r="C337" s="139" t="str">
        <f>'제품 추가'!AC335</f>
        <v>NOUGAT</v>
      </c>
      <c r="D337" s="138">
        <f>IF('넣어줄 잉크'!$D$2="주말",INDEX(표5[#All],MATCH(C337,표5[[#All],[잉크]],0),18)+INDEX(표5[#All],MATCH(C337,표5[[#All],[잉크]],0),21),INDEX(표5[#All],MATCH(C337,표5[[#All],[잉크]],0),MATCH('넣어줄 잉크'!$D$2,표5[#Headers],0)+1))</f>
        <v>0</v>
      </c>
    </row>
    <row r="338" spans="2:4" hidden="1" x14ac:dyDescent="0.3">
      <c r="B338" s="56">
        <f>IFERROR(SUM(D338:D338),0)</f>
        <v>0</v>
      </c>
      <c r="C338" s="139" t="str">
        <f>'제품 추가'!AC336</f>
        <v>NUDE</v>
      </c>
      <c r="D338" s="138">
        <f>IF('넣어줄 잉크'!$D$2="주말",INDEX(표5[#All],MATCH(C338,표5[[#All],[잉크]],0),18)+INDEX(표5[#All],MATCH(C338,표5[[#All],[잉크]],0),21),INDEX(표5[#All],MATCH(C338,표5[[#All],[잉크]],0),MATCH('넣어줄 잉크'!$D$2,표5[#Headers],0)+1))</f>
        <v>0</v>
      </c>
    </row>
    <row r="339" spans="2:4" hidden="1" x14ac:dyDescent="0.3">
      <c r="B339" s="56">
        <f>IFERROR(SUM(D339:D339),0)</f>
        <v>0</v>
      </c>
      <c r="C339" s="139" t="str">
        <f>'제품 추가'!AC337</f>
        <v>NUTMEG</v>
      </c>
      <c r="D339" s="138">
        <f>IF('넣어줄 잉크'!$D$2="주말",INDEX(표5[#All],MATCH(C339,표5[[#All],[잉크]],0),18)+INDEX(표5[#All],MATCH(C339,표5[[#All],[잉크]],0),21),INDEX(표5[#All],MATCH(C339,표5[[#All],[잉크]],0),MATCH('넣어줄 잉크'!$D$2,표5[#Headers],0)+1))</f>
        <v>0</v>
      </c>
    </row>
    <row r="340" spans="2:4" hidden="1" x14ac:dyDescent="0.3">
      <c r="B340" s="56">
        <f>IFERROR(SUM(D340:D340),0)</f>
        <v>0</v>
      </c>
      <c r="C340" s="139" t="str">
        <f>'제품 추가'!AC338</f>
        <v>OAK</v>
      </c>
      <c r="D340" s="138">
        <f>IF('넣어줄 잉크'!$D$2="주말",INDEX(표5[#All],MATCH(C340,표5[[#All],[잉크]],0),18)+INDEX(표5[#All],MATCH(C340,표5[[#All],[잉크]],0),21),INDEX(표5[#All],MATCH(C340,표5[[#All],[잉크]],0),MATCH('넣어줄 잉크'!$D$2,표5[#Headers],0)+1))</f>
        <v>0</v>
      </c>
    </row>
    <row r="341" spans="2:4" hidden="1" x14ac:dyDescent="0.3">
      <c r="B341" s="56">
        <f>IFERROR(SUM(D341:D341),0)</f>
        <v>0</v>
      </c>
      <c r="C341" s="139" t="str">
        <f>'제품 추가'!AC339</f>
        <v>OCHRE</v>
      </c>
      <c r="D341" s="138">
        <f>IF('넣어줄 잉크'!$D$2="주말",INDEX(표5[#All],MATCH(C341,표5[[#All],[잉크]],0),18)+INDEX(표5[#All],MATCH(C341,표5[[#All],[잉크]],0),21),INDEX(표5[#All],MATCH(C341,표5[[#All],[잉크]],0),MATCH('넣어줄 잉크'!$D$2,표5[#Headers],0)+1))</f>
        <v>0</v>
      </c>
    </row>
    <row r="342" spans="2:4" hidden="1" x14ac:dyDescent="0.3">
      <c r="B342" s="56">
        <f>IFERROR(SUM(D342:D342),0)</f>
        <v>0</v>
      </c>
      <c r="C342" s="139" t="str">
        <f>'제품 추가'!AC340</f>
        <v>OIL</v>
      </c>
      <c r="D342" s="138">
        <f>IF('넣어줄 잉크'!$D$2="주말",INDEX(표5[#All],MATCH(C342,표5[[#All],[잉크]],0),18)+INDEX(표5[#All],MATCH(C342,표5[[#All],[잉크]],0),21),INDEX(표5[#All],MATCH(C342,표5[[#All],[잉크]],0),MATCH('넣어줄 잉크'!$D$2,표5[#Headers],0)+1))</f>
        <v>0</v>
      </c>
    </row>
    <row r="343" spans="2:4" hidden="1" x14ac:dyDescent="0.3">
      <c r="B343" s="56">
        <f>IFERROR(SUM(D343:D343),0)</f>
        <v>0</v>
      </c>
      <c r="C343" s="139" t="str">
        <f>'제품 추가'!AC341</f>
        <v>OLIVE</v>
      </c>
      <c r="D343" s="138">
        <f>IF('넣어줄 잉크'!$D$2="주말",INDEX(표5[#All],MATCH(C343,표5[[#All],[잉크]],0),18)+INDEX(표5[#All],MATCH(C343,표5[[#All],[잉크]],0),21),INDEX(표5[#All],MATCH(C343,표5[[#All],[잉크]],0),MATCH('넣어줄 잉크'!$D$2,표5[#Headers],0)+1))</f>
        <v>0</v>
      </c>
    </row>
    <row r="344" spans="2:4" hidden="1" x14ac:dyDescent="0.3">
      <c r="B344" s="56">
        <f>IFERROR(SUM(D344:D344),0)</f>
        <v>0</v>
      </c>
      <c r="C344" s="139" t="str">
        <f>'제품 추가'!AC342</f>
        <v>OMBRE</v>
      </c>
      <c r="D344" s="138">
        <f>IF('넣어줄 잉크'!$D$2="주말",INDEX(표5[#All],MATCH(C344,표5[[#All],[잉크]],0),18)+INDEX(표5[#All],MATCH(C344,표5[[#All],[잉크]],0),21),INDEX(표5[#All],MATCH(C344,표5[[#All],[잉크]],0),MATCH('넣어줄 잉크'!$D$2,표5[#Headers],0)+1))</f>
        <v>0</v>
      </c>
    </row>
    <row r="345" spans="2:4" hidden="1" x14ac:dyDescent="0.3">
      <c r="B345" s="56">
        <f>IFERROR(SUM(D345:D345),0)</f>
        <v>0</v>
      </c>
      <c r="C345" s="139" t="str">
        <f>'제품 추가'!AC343</f>
        <v>ONION</v>
      </c>
      <c r="D345" s="138">
        <f>IF('넣어줄 잉크'!$D$2="주말",INDEX(표5[#All],MATCH(C345,표5[[#All],[잉크]],0),18)+INDEX(표5[#All],MATCH(C345,표5[[#All],[잉크]],0),21),INDEX(표5[#All],MATCH(C345,표5[[#All],[잉크]],0),MATCH('넣어줄 잉크'!$D$2,표5[#Headers],0)+1))</f>
        <v>0</v>
      </c>
    </row>
    <row r="346" spans="2:4" hidden="1" x14ac:dyDescent="0.3">
      <c r="B346" s="56">
        <f>IFERROR(SUM(D346:D346),0)</f>
        <v>0</v>
      </c>
      <c r="C346" s="139" t="str">
        <f>'제품 추가'!AC141</f>
        <v>DARK</v>
      </c>
      <c r="D346" s="138">
        <f>IF('넣어줄 잉크'!$D$2="주말",INDEX(표5[#All],MATCH(C346,표5[[#All],[잉크]],0),18)+INDEX(표5[#All],MATCH(C346,표5[[#All],[잉크]],0),21),INDEX(표5[#All],MATCH(C346,표5[[#All],[잉크]],0),MATCH('넣어줄 잉크'!$D$2,표5[#Headers],0)+1))</f>
        <v>0</v>
      </c>
    </row>
    <row r="347" spans="2:4" hidden="1" x14ac:dyDescent="0.3">
      <c r="B347" s="56">
        <f>IFERROR(SUM(D347:D347),0)</f>
        <v>0</v>
      </c>
      <c r="C347" s="139" t="str">
        <f>'제품 추가'!AC345</f>
        <v>ORANGE</v>
      </c>
      <c r="D347" s="138">
        <f>IF('넣어줄 잉크'!$D$2="주말",INDEX(표5[#All],MATCH(C347,표5[[#All],[잉크]],0),18)+INDEX(표5[#All],MATCH(C347,표5[[#All],[잉크]],0),21),INDEX(표5[#All],MATCH(C347,표5[[#All],[잉크]],0),MATCH('넣어줄 잉크'!$D$2,표5[#Headers],0)+1))</f>
        <v>0</v>
      </c>
    </row>
    <row r="348" spans="2:4" hidden="1" x14ac:dyDescent="0.3">
      <c r="B348" s="56">
        <f>IFERROR(SUM(D348:D348),0)</f>
        <v>0</v>
      </c>
      <c r="C348" s="139" t="str">
        <f>'제품 추가'!AC346</f>
        <v>ORCHID</v>
      </c>
      <c r="D348" s="138">
        <f>IF('넣어줄 잉크'!$D$2="주말",INDEX(표5[#All],MATCH(C348,표5[[#All],[잉크]],0),18)+INDEX(표5[#All],MATCH(C348,표5[[#All],[잉크]],0),21),INDEX(표5[#All],MATCH(C348,표5[[#All],[잉크]],0),MATCH('넣어줄 잉크'!$D$2,표5[#Headers],0)+1))</f>
        <v>0</v>
      </c>
    </row>
    <row r="349" spans="2:4" hidden="1" x14ac:dyDescent="0.3">
      <c r="B349" s="56">
        <f>IFERROR(SUM(D349:D349),0)</f>
        <v>0</v>
      </c>
      <c r="C349" s="139" t="str">
        <f>'제품 추가'!AC347</f>
        <v>OTTER</v>
      </c>
      <c r="D349" s="138">
        <f>IF('넣어줄 잉크'!$D$2="주말",INDEX(표5[#All],MATCH(C349,표5[[#All],[잉크]],0),18)+INDEX(표5[#All],MATCH(C349,표5[[#All],[잉크]],0),21),INDEX(표5[#All],MATCH(C349,표5[[#All],[잉크]],0),MATCH('넣어줄 잉크'!$D$2,표5[#Headers],0)+1))</f>
        <v>0</v>
      </c>
    </row>
    <row r="350" spans="2:4" hidden="1" x14ac:dyDescent="0.3">
      <c r="B350" s="56">
        <f>IFERROR(SUM(D350:D350),0)</f>
        <v>0</v>
      </c>
      <c r="C350" s="139" t="str">
        <f>'제품 추가'!AC348</f>
        <v>OYSTER</v>
      </c>
      <c r="D350" s="138">
        <f>IF('넣어줄 잉크'!$D$2="주말",INDEX(표5[#All],MATCH(C350,표5[[#All],[잉크]],0),18)+INDEX(표5[#All],MATCH(C350,표5[[#All],[잉크]],0),21),INDEX(표5[#All],MATCH(C350,표5[[#All],[잉크]],0),MATCH('넣어줄 잉크'!$D$2,표5[#Headers],0)+1))</f>
        <v>0</v>
      </c>
    </row>
    <row r="351" spans="2:4" hidden="1" x14ac:dyDescent="0.3">
      <c r="B351" s="56">
        <f>IFERROR(SUM(D351:D351),0)</f>
        <v>0</v>
      </c>
      <c r="C351" s="139" t="str">
        <f>'제품 추가'!AC349</f>
        <v>PALE</v>
      </c>
      <c r="D351" s="138">
        <f>IF('넣어줄 잉크'!$D$2="주말",INDEX(표5[#All],MATCH(C351,표5[[#All],[잉크]],0),18)+INDEX(표5[#All],MATCH(C351,표5[[#All],[잉크]],0),21),INDEX(표5[#All],MATCH(C351,표5[[#All],[잉크]],0),MATCH('넣어줄 잉크'!$D$2,표5[#Headers],0)+1))</f>
        <v>0</v>
      </c>
    </row>
    <row r="352" spans="2:4" hidden="1" x14ac:dyDescent="0.3">
      <c r="B352" s="56">
        <f>IFERROR(SUM(D352:D352),0)</f>
        <v>0</v>
      </c>
      <c r="C352" s="139" t="str">
        <f>'제품 추가'!AC350</f>
        <v>PALM</v>
      </c>
      <c r="D352" s="138">
        <f>IF('넣어줄 잉크'!$D$2="주말",INDEX(표5[#All],MATCH(C352,표5[[#All],[잉크]],0),18)+INDEX(표5[#All],MATCH(C352,표5[[#All],[잉크]],0),21),INDEX(표5[#All],MATCH(C352,표5[[#All],[잉크]],0),MATCH('넣어줄 잉크'!$D$2,표5[#Headers],0)+1))</f>
        <v>0</v>
      </c>
    </row>
    <row r="353" spans="2:4" hidden="1" x14ac:dyDescent="0.3">
      <c r="B353" s="56">
        <f>IFERROR(SUM(D353:D353),0)</f>
        <v>0</v>
      </c>
      <c r="C353" s="139" t="str">
        <f>'제품 추가'!AC351</f>
        <v>PALOMA</v>
      </c>
      <c r="D353" s="138">
        <f>IF('넣어줄 잉크'!$D$2="주말",INDEX(표5[#All],MATCH(C353,표5[[#All],[잉크]],0),18)+INDEX(표5[#All],MATCH(C353,표5[[#All],[잉크]],0),21),INDEX(표5[#All],MATCH(C353,표5[[#All],[잉크]],0),MATCH('넣어줄 잉크'!$D$2,표5[#Headers],0)+1))</f>
        <v>0</v>
      </c>
    </row>
    <row r="354" spans="2:4" hidden="1" x14ac:dyDescent="0.3">
      <c r="B354" s="56">
        <f>IFERROR(SUM(D354:D354),0)</f>
        <v>0</v>
      </c>
      <c r="C354" s="139" t="str">
        <f>'제품 추가'!AC352</f>
        <v>PAMPAS</v>
      </c>
      <c r="D354" s="138">
        <f>IF('넣어줄 잉크'!$D$2="주말",INDEX(표5[#All],MATCH(C354,표5[[#All],[잉크]],0),18)+INDEX(표5[#All],MATCH(C354,표5[[#All],[잉크]],0),21),INDEX(표5[#All],MATCH(C354,표5[[#All],[잉크]],0),MATCH('넣어줄 잉크'!$D$2,표5[#Headers],0)+1))</f>
        <v>0</v>
      </c>
    </row>
    <row r="355" spans="2:4" hidden="1" x14ac:dyDescent="0.3">
      <c r="B355" s="56">
        <f>IFERROR(SUM(D355:D355),0)</f>
        <v>0</v>
      </c>
      <c r="C355" s="139" t="str">
        <f>'제품 추가'!AC353</f>
        <v>PANSY</v>
      </c>
      <c r="D355" s="138">
        <f>IF('넣어줄 잉크'!$D$2="주말",INDEX(표5[#All],MATCH(C355,표5[[#All],[잉크]],0),18)+INDEX(표5[#All],MATCH(C355,표5[[#All],[잉크]],0),21),INDEX(표5[#All],MATCH(C355,표5[[#All],[잉크]],0),MATCH('넣어줄 잉크'!$D$2,표5[#Headers],0)+1))</f>
        <v>0</v>
      </c>
    </row>
    <row r="356" spans="2:4" hidden="1" x14ac:dyDescent="0.3">
      <c r="B356" s="56">
        <f>IFERROR(SUM(D356:D356),0)</f>
        <v>0</v>
      </c>
      <c r="C356" s="139" t="str">
        <f>'제품 추가'!AC354</f>
        <v>PARSNIP</v>
      </c>
      <c r="D356" s="138">
        <f>IF('넣어줄 잉크'!$D$2="주말",INDEX(표5[#All],MATCH(C356,표5[[#All],[잉크]],0),18)+INDEX(표5[#All],MATCH(C356,표5[[#All],[잉크]],0),21),INDEX(표5[#All],MATCH(C356,표5[[#All],[잉크]],0),MATCH('넣어줄 잉크'!$D$2,표5[#Headers],0)+1))</f>
        <v>0</v>
      </c>
    </row>
    <row r="357" spans="2:4" hidden="1" x14ac:dyDescent="0.3">
      <c r="B357" s="56">
        <f>IFERROR(SUM(D357:D357),0)</f>
        <v>0</v>
      </c>
      <c r="C357" s="139" t="str">
        <f>'제품 추가'!AC355</f>
        <v>PARTRIDGE</v>
      </c>
      <c r="D357" s="138">
        <f>IF('넣어줄 잉크'!$D$2="주말",INDEX(표5[#All],MATCH(C357,표5[[#All],[잉크]],0),18)+INDEX(표5[#All],MATCH(C357,표5[[#All],[잉크]],0),21),INDEX(표5[#All],MATCH(C357,표5[[#All],[잉크]],0),MATCH('넣어줄 잉크'!$D$2,표5[#Headers],0)+1))</f>
        <v>0</v>
      </c>
    </row>
    <row r="358" spans="2:4" hidden="1" x14ac:dyDescent="0.3">
      <c r="B358" s="56">
        <f>IFERROR(SUM(D358:D358),0)</f>
        <v>0</v>
      </c>
      <c r="C358" s="139" t="str">
        <f>'제품 추가'!AC356</f>
        <v>PATINA</v>
      </c>
      <c r="D358" s="138">
        <f>IF('넣어줄 잉크'!$D$2="주말",INDEX(표5[#All],MATCH(C358,표5[[#All],[잉크]],0),18)+INDEX(표5[#All],MATCH(C358,표5[[#All],[잉크]],0),21),INDEX(표5[#All],MATCH(C358,표5[[#All],[잉크]],0),MATCH('넣어줄 잉크'!$D$2,표5[#Headers],0)+1))</f>
        <v>0</v>
      </c>
    </row>
    <row r="359" spans="2:4" hidden="1" x14ac:dyDescent="0.3">
      <c r="B359" s="56">
        <f>IFERROR(SUM(D359:D359),0)</f>
        <v>0</v>
      </c>
      <c r="C359" s="139" t="str">
        <f>'제품 추가'!AC357</f>
        <v>PAUL</v>
      </c>
      <c r="D359" s="138">
        <f>IF('넣어줄 잉크'!$D$2="주말",INDEX(표5[#All],MATCH(C359,표5[[#All],[잉크]],0),18)+INDEX(표5[#All],MATCH(C359,표5[[#All],[잉크]],0),21),INDEX(표5[#All],MATCH(C359,표5[[#All],[잉크]],0),MATCH('넣어줄 잉크'!$D$2,표5[#Headers],0)+1))</f>
        <v>0</v>
      </c>
    </row>
    <row r="360" spans="2:4" x14ac:dyDescent="0.3">
      <c r="B360" s="56">
        <f>IFERROR(SUM(D360:D360),0)</f>
        <v>1</v>
      </c>
      <c r="C360" s="139" t="str">
        <f>'제품 추가'!AC1208</f>
        <v>ENIGMA</v>
      </c>
      <c r="D360" s="138">
        <f>IF('넣어줄 잉크'!$D$2="주말",INDEX(표5[#All],MATCH(C360,표5[[#All],[잉크]],0),18)+INDEX(표5[#All],MATCH(C360,표5[[#All],[잉크]],0),21),INDEX(표5[#All],MATCH(C360,표5[[#All],[잉크]],0),MATCH('넣어줄 잉크'!$D$2,표5[#Headers],0)+1))</f>
        <v>1</v>
      </c>
    </row>
    <row r="361" spans="2:4" hidden="1" x14ac:dyDescent="0.3">
      <c r="B361" s="56">
        <f>IFERROR(SUM(D361:D361),0)</f>
        <v>0</v>
      </c>
      <c r="C361" s="139" t="str">
        <f>'제품 추가'!AC359</f>
        <v>PEAR</v>
      </c>
      <c r="D361" s="138">
        <f>IF('넣어줄 잉크'!$D$2="주말",INDEX(표5[#All],MATCH(C361,표5[[#All],[잉크]],0),18)+INDEX(표5[#All],MATCH(C361,표5[[#All],[잉크]],0),21),INDEX(표5[#All],MATCH(C361,표5[[#All],[잉크]],0),MATCH('넣어줄 잉크'!$D$2,표5[#Headers],0)+1))</f>
        <v>0</v>
      </c>
    </row>
    <row r="362" spans="2:4" hidden="1" x14ac:dyDescent="0.3">
      <c r="B362" s="56">
        <f>IFERROR(SUM(D362:D362),0)</f>
        <v>0</v>
      </c>
      <c r="C362" s="139" t="str">
        <f>'제품 추가'!AC360</f>
        <v>PEAT</v>
      </c>
      <c r="D362" s="138">
        <f>IF('넣어줄 잉크'!$D$2="주말",INDEX(표5[#All],MATCH(C362,표5[[#All],[잉크]],0),18)+INDEX(표5[#All],MATCH(C362,표5[[#All],[잉크]],0),21),INDEX(표5[#All],MATCH(C362,표5[[#All],[잉크]],0),MATCH('넣어줄 잉크'!$D$2,표5[#Headers],0)+1))</f>
        <v>0</v>
      </c>
    </row>
    <row r="363" spans="2:4" hidden="1" x14ac:dyDescent="0.3">
      <c r="B363" s="56">
        <f>IFERROR(SUM(D363:D363),0)</f>
        <v>0</v>
      </c>
      <c r="C363" s="139" t="str">
        <f>'제품 추가'!AC361</f>
        <v>PEBBLE</v>
      </c>
      <c r="D363" s="138">
        <f>IF('넣어줄 잉크'!$D$2="주말",INDEX(표5[#All],MATCH(C363,표5[[#All],[잉크]],0),18)+INDEX(표5[#All],MATCH(C363,표5[[#All],[잉크]],0),21),INDEX(표5[#All],MATCH(C363,표5[[#All],[잉크]],0),MATCH('넣어줄 잉크'!$D$2,표5[#Headers],0)+1))</f>
        <v>0</v>
      </c>
    </row>
    <row r="364" spans="2:4" hidden="1" x14ac:dyDescent="0.3">
      <c r="B364" s="56">
        <f>IFERROR(SUM(D364:D364),0)</f>
        <v>0</v>
      </c>
      <c r="C364" s="139" t="str">
        <f>'제품 추가'!AC362</f>
        <v>PECAN</v>
      </c>
      <c r="D364" s="138">
        <f>IF('넣어줄 잉크'!$D$2="주말",INDEX(표5[#All],MATCH(C364,표5[[#All],[잉크]],0),18)+INDEX(표5[#All],MATCH(C364,표5[[#All],[잉크]],0),21),INDEX(표5[#All],MATCH(C364,표5[[#All],[잉크]],0),MATCH('넣어줄 잉크'!$D$2,표5[#Headers],0)+1))</f>
        <v>0</v>
      </c>
    </row>
    <row r="365" spans="2:4" hidden="1" x14ac:dyDescent="0.3">
      <c r="B365" s="56">
        <f>IFERROR(SUM(D365:D365),0)</f>
        <v>0</v>
      </c>
      <c r="C365" s="139" t="str">
        <f>'제품 추가'!AC363</f>
        <v>PELICAN</v>
      </c>
      <c r="D365" s="138">
        <f>IF('넣어줄 잉크'!$D$2="주말",INDEX(표5[#All],MATCH(C365,표5[[#All],[잉크]],0),18)+INDEX(표5[#All],MATCH(C365,표5[[#All],[잉크]],0),21),INDEX(표5[#All],MATCH(C365,표5[[#All],[잉크]],0),MATCH('넣어줄 잉크'!$D$2,표5[#Headers],0)+1))</f>
        <v>0</v>
      </c>
    </row>
    <row r="366" spans="2:4" hidden="1" x14ac:dyDescent="0.3">
      <c r="B366" s="56">
        <f>IFERROR(SUM(D366:D366),0)</f>
        <v>0</v>
      </c>
      <c r="C366" s="139" t="str">
        <f>'제품 추가'!AC364</f>
        <v>PENNY</v>
      </c>
      <c r="D366" s="138">
        <f>IF('넣어줄 잉크'!$D$2="주말",INDEX(표5[#All],MATCH(C366,표5[[#All],[잉크]],0),18)+INDEX(표5[#All],MATCH(C366,표5[[#All],[잉크]],0),21),INDEX(표5[#All],MATCH(C366,표5[[#All],[잉크]],0),MATCH('넣어줄 잉크'!$D$2,표5[#Headers],0)+1))</f>
        <v>0</v>
      </c>
    </row>
    <row r="367" spans="2:4" hidden="1" x14ac:dyDescent="0.3">
      <c r="B367" s="56">
        <f>IFERROR(SUM(D367:D367),0)</f>
        <v>0</v>
      </c>
      <c r="C367" s="139" t="str">
        <f>'제품 추가'!AC365</f>
        <v>PEONY</v>
      </c>
      <c r="D367" s="138">
        <f>IF('넣어줄 잉크'!$D$2="주말",INDEX(표5[#All],MATCH(C367,표5[[#All],[잉크]],0),18)+INDEX(표5[#All],MATCH(C367,표5[[#All],[잉크]],0),21),INDEX(표5[#All],MATCH(C367,표5[[#All],[잉크]],0),MATCH('넣어줄 잉크'!$D$2,표5[#Headers],0)+1))</f>
        <v>0</v>
      </c>
    </row>
    <row r="368" spans="2:4" hidden="1" x14ac:dyDescent="0.3">
      <c r="B368" s="56">
        <f>IFERROR(SUM(D368:D368),0)</f>
        <v>0</v>
      </c>
      <c r="C368" s="139" t="str">
        <f>'제품 추가'!AC366</f>
        <v>PEPPERMINT</v>
      </c>
      <c r="D368" s="138">
        <f>IF('넣어줄 잉크'!$D$2="주말",INDEX(표5[#All],MATCH(C368,표5[[#All],[잉크]],0),18)+INDEX(표5[#All],MATCH(C368,표5[[#All],[잉크]],0),21),INDEX(표5[#All],MATCH(C368,표5[[#All],[잉크]],0),MATCH('넣어줄 잉크'!$D$2,표5[#Headers],0)+1))</f>
        <v>0</v>
      </c>
    </row>
    <row r="369" spans="2:4" hidden="1" x14ac:dyDescent="0.3">
      <c r="B369" s="56">
        <f>IFERROR(SUM(D369:D369),0)</f>
        <v>0</v>
      </c>
      <c r="C369" s="139" t="str">
        <f>'제품 추가'!AC367</f>
        <v>PETAL</v>
      </c>
      <c r="D369" s="138">
        <f>IF('넣어줄 잉크'!$D$2="주말",INDEX(표5[#All],MATCH(C369,표5[[#All],[잉크]],0),18)+INDEX(표5[#All],MATCH(C369,표5[[#All],[잉크]],0),21),INDEX(표5[#All],MATCH(C369,표5[[#All],[잉크]],0),MATCH('넣어줄 잉크'!$D$2,표5[#Headers],0)+1))</f>
        <v>0</v>
      </c>
    </row>
    <row r="370" spans="2:4" hidden="1" x14ac:dyDescent="0.3">
      <c r="B370" s="56">
        <f>IFERROR(SUM(D370:D370),0)</f>
        <v>0</v>
      </c>
      <c r="C370" s="139" t="str">
        <f>'제품 추가'!AC368</f>
        <v>PETUNIA</v>
      </c>
      <c r="D370" s="138">
        <f>IF('넣어줄 잉크'!$D$2="주말",INDEX(표5[#All],MATCH(C370,표5[[#All],[잉크]],0),18)+INDEX(표5[#All],MATCH(C370,표5[[#All],[잉크]],0),21),INDEX(표5[#All],MATCH(C370,표5[[#All],[잉크]],0),MATCH('넣어줄 잉크'!$D$2,표5[#Headers],0)+1))</f>
        <v>0</v>
      </c>
    </row>
    <row r="371" spans="2:4" hidden="1" x14ac:dyDescent="0.3">
      <c r="B371" s="56">
        <f>IFERROR(SUM(D371:D371),0)</f>
        <v>0</v>
      </c>
      <c r="C371" s="139" t="str">
        <f>'제품 추가'!AC369</f>
        <v>PEWTER</v>
      </c>
      <c r="D371" s="138">
        <f>IF('넣어줄 잉크'!$D$2="주말",INDEX(표5[#All],MATCH(C371,표5[[#All],[잉크]],0),18)+INDEX(표5[#All],MATCH(C371,표5[[#All],[잉크]],0),21),INDEX(표5[#All],MATCH(C371,표5[[#All],[잉크]],0),MATCH('넣어줄 잉크'!$D$2,표5[#Headers],0)+1))</f>
        <v>0</v>
      </c>
    </row>
    <row r="372" spans="2:4" hidden="1" x14ac:dyDescent="0.3">
      <c r="B372" s="56">
        <f>IFERROR(SUM(D372:D372),0)</f>
        <v>0</v>
      </c>
      <c r="C372" s="139" t="str">
        <f>'제품 추가'!AC370</f>
        <v>PEYOTE</v>
      </c>
      <c r="D372" s="138">
        <f>IF('넣어줄 잉크'!$D$2="주말",INDEX(표5[#All],MATCH(C372,표5[[#All],[잉크]],0),18)+INDEX(표5[#All],MATCH(C372,표5[[#All],[잉크]],0),21),INDEX(표5[#All],MATCH(C372,표5[[#All],[잉크]],0),MATCH('넣어줄 잉크'!$D$2,표5[#Headers],0)+1))</f>
        <v>0</v>
      </c>
    </row>
    <row r="373" spans="2:4" hidden="1" x14ac:dyDescent="0.3">
      <c r="B373" s="56">
        <f>IFERROR(SUM(D373:D373),0)</f>
        <v>0</v>
      </c>
      <c r="C373" s="139" t="str">
        <f>'제품 추가'!AC371</f>
        <v>PHANTOM</v>
      </c>
      <c r="D373" s="138">
        <f>IF('넣어줄 잉크'!$D$2="주말",INDEX(표5[#All],MATCH(C373,표5[[#All],[잉크]],0),18)+INDEX(표5[#All],MATCH(C373,표5[[#All],[잉크]],0),21),INDEX(표5[#All],MATCH(C373,표5[[#All],[잉크]],0),MATCH('넣어줄 잉크'!$D$2,표5[#Headers],0)+1))</f>
        <v>0</v>
      </c>
    </row>
    <row r="374" spans="2:4" hidden="1" x14ac:dyDescent="0.3">
      <c r="B374" s="56">
        <f>IFERROR(SUM(D374:D374),0)</f>
        <v>0</v>
      </c>
      <c r="C374" s="139" t="str">
        <f>'제품 추가'!AC372</f>
        <v>PHEASANT</v>
      </c>
      <c r="D374" s="138">
        <f>IF('넣어줄 잉크'!$D$2="주말",INDEX(표5[#All],MATCH(C374,표5[[#All],[잉크]],0),18)+INDEX(표5[#All],MATCH(C374,표5[[#All],[잉크]],0),21),INDEX(표5[#All],MATCH(C374,표5[[#All],[잉크]],0),MATCH('넣어줄 잉크'!$D$2,표5[#Headers],0)+1))</f>
        <v>0</v>
      </c>
    </row>
    <row r="375" spans="2:4" hidden="1" x14ac:dyDescent="0.3">
      <c r="B375" s="56">
        <f>IFERROR(SUM(D375:D375),0)</f>
        <v>0</v>
      </c>
      <c r="C375" s="139" t="str">
        <f>'제품 추가'!AC373</f>
        <v>PHOENIX</v>
      </c>
      <c r="D375" s="138">
        <f>IF('넣어줄 잉크'!$D$2="주말",INDEX(표5[#All],MATCH(C375,표5[[#All],[잉크]],0),18)+INDEX(표5[#All],MATCH(C375,표5[[#All],[잉크]],0),21),INDEX(표5[#All],MATCH(C375,표5[[#All],[잉크]],0),MATCH('넣어줄 잉크'!$D$2,표5[#Headers],0)+1))</f>
        <v>0</v>
      </c>
    </row>
    <row r="376" spans="2:4" hidden="1" x14ac:dyDescent="0.3">
      <c r="B376" s="56">
        <f>IFERROR(SUM(D376:D376),0)</f>
        <v>0</v>
      </c>
      <c r="C376" s="139" t="str">
        <f>'제품 추가'!AC374</f>
        <v>PICANTE</v>
      </c>
      <c r="D376" s="138">
        <f>IF('넣어줄 잉크'!$D$2="주말",INDEX(표5[#All],MATCH(C376,표5[[#All],[잉크]],0),18)+INDEX(표5[#All],MATCH(C376,표5[[#All],[잉크]],0),21),INDEX(표5[#All],MATCH(C376,표5[[#All],[잉크]],0),MATCH('넣어줄 잉크'!$D$2,표5[#Headers],0)+1))</f>
        <v>0</v>
      </c>
    </row>
    <row r="377" spans="2:4" hidden="1" x14ac:dyDescent="0.3">
      <c r="B377" s="56">
        <f>IFERROR(SUM(D377:D377),0)</f>
        <v>0</v>
      </c>
      <c r="C377" s="139" t="str">
        <f>'제품 추가'!AC375</f>
        <v>PIGEON</v>
      </c>
      <c r="D377" s="138">
        <f>IF('넣어줄 잉크'!$D$2="주말",INDEX(표5[#All],MATCH(C377,표5[[#All],[잉크]],0),18)+INDEX(표5[#All],MATCH(C377,표5[[#All],[잉크]],0),21),INDEX(표5[#All],MATCH(C377,표5[[#All],[잉크]],0),MATCH('넣어줄 잉크'!$D$2,표5[#Headers],0)+1))</f>
        <v>0</v>
      </c>
    </row>
    <row r="378" spans="2:4" hidden="1" x14ac:dyDescent="0.3">
      <c r="B378" s="56">
        <f>IFERROR(SUM(D378:D378),0)</f>
        <v>0</v>
      </c>
      <c r="C378" s="139" t="str">
        <f>'제품 추가'!AC376</f>
        <v>PINE</v>
      </c>
      <c r="D378" s="138">
        <f>IF('넣어줄 잉크'!$D$2="주말",INDEX(표5[#All],MATCH(C378,표5[[#All],[잉크]],0),18)+INDEX(표5[#All],MATCH(C378,표5[[#All],[잉크]],0),21),INDEX(표5[#All],MATCH(C378,표5[[#All],[잉크]],0),MATCH('넣어줄 잉크'!$D$2,표5[#Headers],0)+1))</f>
        <v>0</v>
      </c>
    </row>
    <row r="379" spans="2:4" hidden="1" x14ac:dyDescent="0.3">
      <c r="B379" s="56">
        <f>IFERROR(SUM(D379:D379),0)</f>
        <v>0</v>
      </c>
      <c r="C379" s="139" t="str">
        <f>'제품 추가'!AC377</f>
        <v>PIRATE</v>
      </c>
      <c r="D379" s="138">
        <f>IF('넣어줄 잉크'!$D$2="주말",INDEX(표5[#All],MATCH(C379,표5[[#All],[잉크]],0),18)+INDEX(표5[#All],MATCH(C379,표5[[#All],[잉크]],0),21),INDEX(표5[#All],MATCH(C379,표5[[#All],[잉크]],0),MATCH('넣어줄 잉크'!$D$2,표5[#Headers],0)+1))</f>
        <v>0</v>
      </c>
    </row>
    <row r="380" spans="2:4" hidden="1" x14ac:dyDescent="0.3">
      <c r="B380" s="56">
        <f>IFERROR(SUM(D380:D380),0)</f>
        <v>0</v>
      </c>
      <c r="C380" s="139" t="str">
        <f>'제품 추가'!AC378</f>
        <v>PISTACHIO</v>
      </c>
      <c r="D380" s="138">
        <f>IF('넣어줄 잉크'!$D$2="주말",INDEX(표5[#All],MATCH(C380,표5[[#All],[잉크]],0),18)+INDEX(표5[#All],MATCH(C380,표5[[#All],[잉크]],0),21),INDEX(표5[#All],MATCH(C380,표5[[#All],[잉크]],0),MATCH('넣어줄 잉크'!$D$2,표5[#Headers],0)+1))</f>
        <v>0</v>
      </c>
    </row>
    <row r="381" spans="2:4" hidden="1" x14ac:dyDescent="0.3">
      <c r="B381" s="56">
        <f>IFERROR(SUM(D381:D381),0)</f>
        <v>0</v>
      </c>
      <c r="C381" s="139" t="str">
        <f>'제품 추가'!AC379</f>
        <v>PJELLY</v>
      </c>
      <c r="D381" s="138">
        <f>IF('넣어줄 잉크'!$D$2="주말",INDEX(표5[#All],MATCH(C381,표5[[#All],[잉크]],0),18)+INDEX(표5[#All],MATCH(C381,표5[[#All],[잉크]],0),21),INDEX(표5[#All],MATCH(C381,표5[[#All],[잉크]],0),MATCH('넣어줄 잉크'!$D$2,표5[#Headers],0)+1))</f>
        <v>0</v>
      </c>
    </row>
    <row r="382" spans="2:4" hidden="1" x14ac:dyDescent="0.3">
      <c r="B382" s="56">
        <f>IFERROR(SUM(D382:D382),0)</f>
        <v>0</v>
      </c>
      <c r="C382" s="139" t="str">
        <f>'제품 추가'!AC380</f>
        <v>PLATINUM</v>
      </c>
      <c r="D382" s="138">
        <f>IF('넣어줄 잉크'!$D$2="주말",INDEX(표5[#All],MATCH(C382,표5[[#All],[잉크]],0),18)+INDEX(표5[#All],MATCH(C382,표5[[#All],[잉크]],0),21),INDEX(표5[#All],MATCH(C382,표5[[#All],[잉크]],0),MATCH('넣어줄 잉크'!$D$2,표5[#Headers],0)+1))</f>
        <v>0</v>
      </c>
    </row>
    <row r="383" spans="2:4" x14ac:dyDescent="0.3">
      <c r="B383" s="56">
        <f>IFERROR(SUM(D383:D383),0)</f>
        <v>2</v>
      </c>
      <c r="C383" s="139" t="str">
        <f>'제품 추가'!AC1212</f>
        <v>EPOCH</v>
      </c>
      <c r="D383" s="138">
        <f>IF('넣어줄 잉크'!$D$2="주말",INDEX(표5[#All],MATCH(C383,표5[[#All],[잉크]],0),18)+INDEX(표5[#All],MATCH(C383,표5[[#All],[잉크]],0),21),INDEX(표5[#All],MATCH(C383,표5[[#All],[잉크]],0),MATCH('넣어줄 잉크'!$D$2,표5[#Headers],0)+1))</f>
        <v>2</v>
      </c>
    </row>
    <row r="384" spans="2:4" hidden="1" x14ac:dyDescent="0.3">
      <c r="B384" s="56">
        <f>IFERROR(SUM(D384:D384),0)</f>
        <v>0</v>
      </c>
      <c r="C384" s="139" t="str">
        <f>'제품 추가'!AC382</f>
        <v>POOH</v>
      </c>
      <c r="D384" s="138">
        <f>IF('넣어줄 잉크'!$D$2="주말",INDEX(표5[#All],MATCH(C384,표5[[#All],[잉크]],0),18)+INDEX(표5[#All],MATCH(C384,표5[[#All],[잉크]],0),21),INDEX(표5[#All],MATCH(C384,표5[[#All],[잉크]],0),MATCH('넣어줄 잉크'!$D$2,표5[#Headers],0)+1))</f>
        <v>0</v>
      </c>
    </row>
    <row r="385" spans="2:4" hidden="1" x14ac:dyDescent="0.3">
      <c r="B385" s="56">
        <f>IFERROR(SUM(D385:D385),0)</f>
        <v>0</v>
      </c>
      <c r="C385" s="139" t="str">
        <f>'제품 추가'!AC383</f>
        <v>POPPY</v>
      </c>
      <c r="D385" s="138">
        <f>IF('넣어줄 잉크'!$D$2="주말",INDEX(표5[#All],MATCH(C385,표5[[#All],[잉크]],0),18)+INDEX(표5[#All],MATCH(C385,표5[[#All],[잉크]],0),21),INDEX(표5[#All],MATCH(C385,표5[[#All],[잉크]],0),MATCH('넣어줄 잉크'!$D$2,표5[#Headers],0)+1))</f>
        <v>0</v>
      </c>
    </row>
    <row r="386" spans="2:4" hidden="1" x14ac:dyDescent="0.3">
      <c r="B386" s="56">
        <f>IFERROR(SUM(D386:D386),0)</f>
        <v>0</v>
      </c>
      <c r="C386" s="139" t="str">
        <f>'제품 추가'!AC384</f>
        <v>POPSICLE</v>
      </c>
      <c r="D386" s="138">
        <f>IF('넣어줄 잉크'!$D$2="주말",INDEX(표5[#All],MATCH(C386,표5[[#All],[잉크]],0),18)+INDEX(표5[#All],MATCH(C386,표5[[#All],[잉크]],0),21),INDEX(표5[#All],MATCH(C386,표5[[#All],[잉크]],0),MATCH('넣어줄 잉크'!$D$2,표5[#Headers],0)+1))</f>
        <v>0</v>
      </c>
    </row>
    <row r="387" spans="2:4" hidden="1" x14ac:dyDescent="0.3">
      <c r="B387" s="56">
        <f>IFERROR(SUM(D387:D387),0)</f>
        <v>0</v>
      </c>
      <c r="C387" s="139" t="str">
        <f>'제품 추가'!AC385</f>
        <v>PORPOISE</v>
      </c>
      <c r="D387" s="138">
        <f>IF('넣어줄 잉크'!$D$2="주말",INDEX(표5[#All],MATCH(C387,표5[[#All],[잉크]],0),18)+INDEX(표5[#All],MATCH(C387,표5[[#All],[잉크]],0),21),INDEX(표5[#All],MATCH(C387,표5[[#All],[잉크]],0),MATCH('넣어줄 잉크'!$D$2,표5[#Headers],0)+1))</f>
        <v>0</v>
      </c>
    </row>
    <row r="388" spans="2:4" hidden="1" x14ac:dyDescent="0.3">
      <c r="B388" s="56">
        <f>IFERROR(SUM(D388:D388),0)</f>
        <v>0</v>
      </c>
      <c r="C388" s="139" t="str">
        <f>'제품 추가'!AC386</f>
        <v>POSTIT</v>
      </c>
      <c r="D388" s="138">
        <f>IF('넣어줄 잉크'!$D$2="주말",INDEX(표5[#All],MATCH(C388,표5[[#All],[잉크]],0),18)+INDEX(표5[#All],MATCH(C388,표5[[#All],[잉크]],0),21),INDEX(표5[#All],MATCH(C388,표5[[#All],[잉크]],0),MATCH('넣어줄 잉크'!$D$2,표5[#Headers],0)+1))</f>
        <v>0</v>
      </c>
    </row>
    <row r="389" spans="2:4" hidden="1" x14ac:dyDescent="0.3">
      <c r="B389" s="56">
        <f>IFERROR(SUM(D389:D389),0)</f>
        <v>0</v>
      </c>
      <c r="C389" s="139" t="str">
        <f>'제품 추가'!AC387</f>
        <v>POT</v>
      </c>
      <c r="D389" s="138">
        <f>IF('넣어줄 잉크'!$D$2="주말",INDEX(표5[#All],MATCH(C389,표5[[#All],[잉크]],0),18)+INDEX(표5[#All],MATCH(C389,표5[[#All],[잉크]],0),21),INDEX(표5[#All],MATCH(C389,표5[[#All],[잉크]],0),MATCH('넣어줄 잉크'!$D$2,표5[#Headers],0)+1))</f>
        <v>0</v>
      </c>
    </row>
    <row r="390" spans="2:4" hidden="1" x14ac:dyDescent="0.3">
      <c r="B390" s="56">
        <f>IFERROR(SUM(D390:D390),0)</f>
        <v>0</v>
      </c>
      <c r="C390" s="139" t="str">
        <f>'제품 추가'!AC388</f>
        <v>POTATO</v>
      </c>
      <c r="D390" s="138">
        <f>IF('넣어줄 잉크'!$D$2="주말",INDEX(표5[#All],MATCH(C390,표5[[#All],[잉크]],0),18)+INDEX(표5[#All],MATCH(C390,표5[[#All],[잉크]],0),21),INDEX(표5[#All],MATCH(C390,표5[[#All],[잉크]],0),MATCH('넣어줄 잉크'!$D$2,표5[#Headers],0)+1))</f>
        <v>0</v>
      </c>
    </row>
    <row r="391" spans="2:4" hidden="1" x14ac:dyDescent="0.3">
      <c r="B391" s="56">
        <f>IFERROR(SUM(D391:D391),0)</f>
        <v>0</v>
      </c>
      <c r="C391" s="139" t="str">
        <f>'제품 추가'!AC389</f>
        <v>PRADA</v>
      </c>
      <c r="D391" s="138">
        <f>IF('넣어줄 잉크'!$D$2="주말",INDEX(표5[#All],MATCH(C391,표5[[#All],[잉크]],0),18)+INDEX(표5[#All],MATCH(C391,표5[[#All],[잉크]],0),21),INDEX(표5[#All],MATCH(C391,표5[[#All],[잉크]],0),MATCH('넣어줄 잉크'!$D$2,표5[#Headers],0)+1))</f>
        <v>0</v>
      </c>
    </row>
    <row r="392" spans="2:4" hidden="1" x14ac:dyDescent="0.3">
      <c r="B392" s="56">
        <f>IFERROR(SUM(D392:D392),0)</f>
        <v>0</v>
      </c>
      <c r="C392" s="139" t="str">
        <f>'제품 추가'!AC390</f>
        <v>PTSILVER</v>
      </c>
      <c r="D392" s="138">
        <f>IF('넣어줄 잉크'!$D$2="주말",INDEX(표5[#All],MATCH(C392,표5[[#All],[잉크]],0),18)+INDEX(표5[#All],MATCH(C392,표5[[#All],[잉크]],0),21),INDEX(표5[#All],MATCH(C392,표5[[#All],[잉크]],0),MATCH('넣어줄 잉크'!$D$2,표5[#Headers],0)+1))</f>
        <v>0</v>
      </c>
    </row>
    <row r="393" spans="2:4" hidden="1" x14ac:dyDescent="0.3">
      <c r="B393" s="56">
        <f>IFERROR(SUM(D393:D393),0)</f>
        <v>0</v>
      </c>
      <c r="C393" s="139" t="str">
        <f>'제품 추가'!AC391</f>
        <v>PUCE</v>
      </c>
      <c r="D393" s="138">
        <f>IF('넣어줄 잉크'!$D$2="주말",INDEX(표5[#All],MATCH(C393,표5[[#All],[잉크]],0),18)+INDEX(표5[#All],MATCH(C393,표5[[#All],[잉크]],0),21),INDEX(표5[#All],MATCH(C393,표5[[#All],[잉크]],0),MATCH('넣어줄 잉크'!$D$2,표5[#Headers],0)+1))</f>
        <v>0</v>
      </c>
    </row>
    <row r="394" spans="2:4" hidden="1" x14ac:dyDescent="0.3">
      <c r="B394" s="56">
        <f>IFERROR(SUM(D394:D394),0)</f>
        <v>0</v>
      </c>
      <c r="C394" s="139" t="str">
        <f>'제품 추가'!AC392</f>
        <v>PUMICE</v>
      </c>
      <c r="D394" s="138">
        <f>IF('넣어줄 잉크'!$D$2="주말",INDEX(표5[#All],MATCH(C394,표5[[#All],[잉크]],0),18)+INDEX(표5[#All],MATCH(C394,표5[[#All],[잉크]],0),21),INDEX(표5[#All],MATCH(C394,표5[[#All],[잉크]],0),MATCH('넣어줄 잉크'!$D$2,표5[#Headers],0)+1))</f>
        <v>0</v>
      </c>
    </row>
    <row r="395" spans="2:4" hidden="1" x14ac:dyDescent="0.3">
      <c r="B395" s="56">
        <f>IFERROR(SUM(D395:D395),0)</f>
        <v>0</v>
      </c>
      <c r="C395" s="139" t="str">
        <f>'제품 추가'!AC393</f>
        <v>PUMPKIN</v>
      </c>
      <c r="D395" s="138">
        <f>IF('넣어줄 잉크'!$D$2="주말",INDEX(표5[#All],MATCH(C395,표5[[#All],[잉크]],0),18)+INDEX(표5[#All],MATCH(C395,표5[[#All],[잉크]],0),21),INDEX(표5[#All],MATCH(C395,표5[[#All],[잉크]],0),MATCH('넣어줄 잉크'!$D$2,표5[#Headers],0)+1))</f>
        <v>0</v>
      </c>
    </row>
    <row r="396" spans="2:4" hidden="1" x14ac:dyDescent="0.3">
      <c r="B396" s="56">
        <f>IFERROR(SUM(D396:D396),0)</f>
        <v>0</v>
      </c>
      <c r="C396" s="139" t="str">
        <f>'제품 추가'!AC394</f>
        <v>PUPIL</v>
      </c>
      <c r="D396" s="138">
        <f>IF('넣어줄 잉크'!$D$2="주말",INDEX(표5[#All],MATCH(C396,표5[[#All],[잉크]],0),18)+INDEX(표5[#All],MATCH(C396,표5[[#All],[잉크]],0),21),INDEX(표5[#All],MATCH(C396,표5[[#All],[잉크]],0),MATCH('넣어줄 잉크'!$D$2,표5[#Headers],0)+1))</f>
        <v>0</v>
      </c>
    </row>
    <row r="397" spans="2:4" hidden="1" x14ac:dyDescent="0.3">
      <c r="B397" s="56">
        <f>IFERROR(SUM(D397:D397),0)</f>
        <v>0</v>
      </c>
      <c r="C397" s="139" t="str">
        <f>'제품 추가'!AC395</f>
        <v>PURPLE</v>
      </c>
      <c r="D397" s="138">
        <f>IF('넣어줄 잉크'!$D$2="주말",INDEX(표5[#All],MATCH(C397,표5[[#All],[잉크]],0),18)+INDEX(표5[#All],MATCH(C397,표5[[#All],[잉크]],0),21),INDEX(표5[#All],MATCH(C397,표5[[#All],[잉크]],0),MATCH('넣어줄 잉크'!$D$2,표5[#Headers],0)+1))</f>
        <v>0</v>
      </c>
    </row>
    <row r="398" spans="2:4" hidden="1" x14ac:dyDescent="0.3">
      <c r="B398" s="56">
        <f>IFERROR(SUM(D398:D398),0)</f>
        <v>0</v>
      </c>
      <c r="C398" s="139" t="str">
        <f>'제품 추가'!AC396</f>
        <v>PVENUS</v>
      </c>
      <c r="D398" s="138">
        <f>IF('넣어줄 잉크'!$D$2="주말",INDEX(표5[#All],MATCH(C398,표5[[#All],[잉크]],0),18)+INDEX(표5[#All],MATCH(C398,표5[[#All],[잉크]],0),21),INDEX(표5[#All],MATCH(C398,표5[[#All],[잉크]],0),MATCH('넣어줄 잉크'!$D$2,표5[#Headers],0)+1))</f>
        <v>0</v>
      </c>
    </row>
    <row r="399" spans="2:4" hidden="1" x14ac:dyDescent="0.3">
      <c r="B399" s="56">
        <f>IFERROR(SUM(D399:D399),0)</f>
        <v>0</v>
      </c>
      <c r="C399" s="139" t="str">
        <f>'제품 추가'!AC397</f>
        <v>QUARTZ</v>
      </c>
      <c r="D399" s="138">
        <f>IF('넣어줄 잉크'!$D$2="주말",INDEX(표5[#All],MATCH(C399,표5[[#All],[잉크]],0),18)+INDEX(표5[#All],MATCH(C399,표5[[#All],[잉크]],0),21),INDEX(표5[#All],MATCH(C399,표5[[#All],[잉크]],0),MATCH('넣어줄 잉크'!$D$2,표5[#Headers],0)+1))</f>
        <v>0</v>
      </c>
    </row>
    <row r="400" spans="2:4" hidden="1" x14ac:dyDescent="0.3">
      <c r="B400" s="56">
        <f>IFERROR(SUM(D400:D400),0)</f>
        <v>0</v>
      </c>
      <c r="C400" s="139" t="str">
        <f>'제품 추가'!AC398</f>
        <v>RABBIT</v>
      </c>
      <c r="D400" s="138">
        <f>IF('넣어줄 잉크'!$D$2="주말",INDEX(표5[#All],MATCH(C400,표5[[#All],[잉크]],0),18)+INDEX(표5[#All],MATCH(C400,표5[[#All],[잉크]],0),21),INDEX(표5[#All],MATCH(C400,표5[[#All],[잉크]],0),MATCH('넣어줄 잉크'!$D$2,표5[#Headers],0)+1))</f>
        <v>0</v>
      </c>
    </row>
    <row r="401" spans="2:4" hidden="1" x14ac:dyDescent="0.3">
      <c r="B401" s="56">
        <f>IFERROR(SUM(D401:D401),0)</f>
        <v>0</v>
      </c>
      <c r="C401" s="139" t="str">
        <f>'제품 추가'!AC399</f>
        <v>RADISH</v>
      </c>
      <c r="D401" s="138">
        <f>IF('넣어줄 잉크'!$D$2="주말",INDEX(표5[#All],MATCH(C401,표5[[#All],[잉크]],0),18)+INDEX(표5[#All],MATCH(C401,표5[[#All],[잉크]],0),21),INDEX(표5[#All],MATCH(C401,표5[[#All],[잉크]],0),MATCH('넣어줄 잉크'!$D$2,표5[#Headers],0)+1))</f>
        <v>0</v>
      </c>
    </row>
    <row r="402" spans="2:4" hidden="1" x14ac:dyDescent="0.3">
      <c r="B402" s="56">
        <f>IFERROR(SUM(D402:D402),0)</f>
        <v>0</v>
      </c>
      <c r="C402" s="139" t="str">
        <f>'제품 추가'!AC400</f>
        <v>RAFFIA</v>
      </c>
      <c r="D402" s="138">
        <f>IF('넣어줄 잉크'!$D$2="주말",INDEX(표5[#All],MATCH(C402,표5[[#All],[잉크]],0),18)+INDEX(표5[#All],MATCH(C402,표5[[#All],[잉크]],0),21),INDEX(표5[#All],MATCH(C402,표5[[#All],[잉크]],0),MATCH('넣어줄 잉크'!$D$2,표5[#Headers],0)+1))</f>
        <v>0</v>
      </c>
    </row>
    <row r="403" spans="2:4" hidden="1" x14ac:dyDescent="0.3">
      <c r="B403" s="56">
        <f>IFERROR(SUM(D403:D403),0)</f>
        <v>0</v>
      </c>
      <c r="C403" s="139" t="str">
        <f>'제품 추가'!AC401</f>
        <v>RAISIN</v>
      </c>
      <c r="D403" s="138">
        <f>IF('넣어줄 잉크'!$D$2="주말",INDEX(표5[#All],MATCH(C403,표5[[#All],[잉크]],0),18)+INDEX(표5[#All],MATCH(C403,표5[[#All],[잉크]],0),21),INDEX(표5[#All],MATCH(C403,표5[[#All],[잉크]],0),MATCH('넣어줄 잉크'!$D$2,표5[#Headers],0)+1))</f>
        <v>0</v>
      </c>
    </row>
    <row r="404" spans="2:4" hidden="1" x14ac:dyDescent="0.3">
      <c r="B404" s="56">
        <f>IFERROR(SUM(D404:D404),0)</f>
        <v>0</v>
      </c>
      <c r="C404" s="139" t="str">
        <f>'제품 추가'!AC402</f>
        <v>RATTAN</v>
      </c>
      <c r="D404" s="138">
        <f>IF('넣어줄 잉크'!$D$2="주말",INDEX(표5[#All],MATCH(C404,표5[[#All],[잉크]],0),18)+INDEX(표5[#All],MATCH(C404,표5[[#All],[잉크]],0),21),INDEX(표5[#All],MATCH(C404,표5[[#All],[잉크]],0),MATCH('넣어줄 잉크'!$D$2,표5[#Headers],0)+1))</f>
        <v>0</v>
      </c>
    </row>
    <row r="405" spans="2:4" hidden="1" x14ac:dyDescent="0.3">
      <c r="B405" s="56">
        <f>IFERROR(SUM(D405:D405),0)</f>
        <v>0</v>
      </c>
      <c r="C405" s="139" t="str">
        <f>'제품 추가'!AC403</f>
        <v>RAVEN</v>
      </c>
      <c r="D405" s="138">
        <f>IF('넣어줄 잉크'!$D$2="주말",INDEX(표5[#All],MATCH(C405,표5[[#All],[잉크]],0),18)+INDEX(표5[#All],MATCH(C405,표5[[#All],[잉크]],0),21),INDEX(표5[#All],MATCH(C405,표5[[#All],[잉크]],0),MATCH('넣어줄 잉크'!$D$2,표5[#Headers],0)+1))</f>
        <v>0</v>
      </c>
    </row>
    <row r="406" spans="2:4" hidden="1" x14ac:dyDescent="0.3">
      <c r="B406" s="56">
        <f>IFERROR(SUM(D406:D406),0)</f>
        <v>0</v>
      </c>
      <c r="C406" s="139" t="str">
        <f>'제품 추가'!AC404</f>
        <v>RAWHIDE</v>
      </c>
      <c r="D406" s="138">
        <f>IF('넣어줄 잉크'!$D$2="주말",INDEX(표5[#All],MATCH(C406,표5[[#All],[잉크]],0),18)+INDEX(표5[#All],MATCH(C406,표5[[#All],[잉크]],0),21),INDEX(표5[#All],MATCH(C406,표5[[#All],[잉크]],0),MATCH('넣어줄 잉크'!$D$2,표5[#Headers],0)+1))</f>
        <v>0</v>
      </c>
    </row>
    <row r="407" spans="2:4" hidden="1" x14ac:dyDescent="0.3">
      <c r="B407" s="56">
        <f>IFERROR(SUM(D407:D407),0)</f>
        <v>0</v>
      </c>
      <c r="C407" s="139" t="str">
        <f>'제품 추가'!AC405</f>
        <v>REED</v>
      </c>
      <c r="D407" s="138">
        <f>IF('넣어줄 잉크'!$D$2="주말",INDEX(표5[#All],MATCH(C407,표5[[#All],[잉크]],0),18)+INDEX(표5[#All],MATCH(C407,표5[[#All],[잉크]],0),21),INDEX(표5[#All],MATCH(C407,표5[[#All],[잉크]],0),MATCH('넣어줄 잉크'!$D$2,표5[#Headers],0)+1))</f>
        <v>0</v>
      </c>
    </row>
    <row r="408" spans="2:4" hidden="1" x14ac:dyDescent="0.3">
      <c r="B408" s="56">
        <f>IFERROR(SUM(D408:D408),0)</f>
        <v>0</v>
      </c>
      <c r="C408" s="139" t="str">
        <f>'제품 추가'!AC1254</f>
        <v>DONKEY</v>
      </c>
      <c r="D408" s="138">
        <f>IF('넣어줄 잉크'!$D$2="주말",INDEX(표5[#All],MATCH(C408,표5[[#All],[잉크]],0),18)+INDEX(표5[#All],MATCH(C408,표5[[#All],[잉크]],0),21),INDEX(표5[#All],MATCH(C408,표5[[#All],[잉크]],0),MATCH('넣어줄 잉크'!$D$2,표5[#Headers],0)+1))</f>
        <v>0</v>
      </c>
    </row>
    <row r="409" spans="2:4" hidden="1" x14ac:dyDescent="0.3">
      <c r="B409" s="56">
        <f>IFERROR(SUM(D409:D409),0)</f>
        <v>0</v>
      </c>
      <c r="C409" s="139" t="str">
        <f>'제품 추가'!AC407</f>
        <v>ROAST</v>
      </c>
      <c r="D409" s="138">
        <f>IF('넣어줄 잉크'!$D$2="주말",INDEX(표5[#All],MATCH(C409,표5[[#All],[잉크]],0),18)+INDEX(표5[#All],MATCH(C409,표5[[#All],[잉크]],0),21),INDEX(표5[#All],MATCH(C409,표5[[#All],[잉크]],0),MATCH('넣어줄 잉크'!$D$2,표5[#Headers],0)+1))</f>
        <v>0</v>
      </c>
    </row>
    <row r="410" spans="2:4" hidden="1" x14ac:dyDescent="0.3">
      <c r="B410" s="56">
        <f>IFERROR(SUM(D410:D410),0)</f>
        <v>0</v>
      </c>
      <c r="C410" s="139" t="str">
        <f>'제품 추가'!AC408</f>
        <v>ROCK</v>
      </c>
      <c r="D410" s="138">
        <f>IF('넣어줄 잉크'!$D$2="주말",INDEX(표5[#All],MATCH(C410,표5[[#All],[잉크]],0),18)+INDEX(표5[#All],MATCH(C410,표5[[#All],[잉크]],0),21),INDEX(표5[#All],MATCH(C410,표5[[#All],[잉크]],0),MATCH('넣어줄 잉크'!$D$2,표5[#Headers],0)+1))</f>
        <v>0</v>
      </c>
    </row>
    <row r="411" spans="2:4" hidden="1" x14ac:dyDescent="0.3">
      <c r="B411" s="56">
        <f>IFERROR(SUM(D411:D411),0)</f>
        <v>0</v>
      </c>
      <c r="C411" s="139" t="str">
        <f>'제품 추가'!AC409</f>
        <v>ROOF</v>
      </c>
      <c r="D411" s="138">
        <f>IF('넣어줄 잉크'!$D$2="주말",INDEX(표5[#All],MATCH(C411,표5[[#All],[잉크]],0),18)+INDEX(표5[#All],MATCH(C411,표5[[#All],[잉크]],0),21),INDEX(표5[#All],MATCH(C411,표5[[#All],[잉크]],0),MATCH('넣어줄 잉크'!$D$2,표5[#Headers],0)+1))</f>
        <v>0</v>
      </c>
    </row>
    <row r="412" spans="2:4" hidden="1" x14ac:dyDescent="0.3">
      <c r="B412" s="56">
        <f>IFERROR(SUM(D412:D412),0)</f>
        <v>0</v>
      </c>
      <c r="C412" s="139" t="str">
        <f>'제품 추가'!AC410</f>
        <v>ROOSTER</v>
      </c>
      <c r="D412" s="138">
        <f>IF('넣어줄 잉크'!$D$2="주말",INDEX(표5[#All],MATCH(C412,표5[[#All],[잉크]],0),18)+INDEX(표5[#All],MATCH(C412,표5[[#All],[잉크]],0),21),INDEX(표5[#All],MATCH(C412,표5[[#All],[잉크]],0),MATCH('넣어줄 잉크'!$D$2,표5[#Headers],0)+1))</f>
        <v>0</v>
      </c>
    </row>
    <row r="413" spans="2:4" hidden="1" x14ac:dyDescent="0.3">
      <c r="B413" s="56">
        <f>IFERROR(SUM(D413:D413),0)</f>
        <v>0</v>
      </c>
      <c r="C413" s="139" t="str">
        <f>'제품 추가'!AC411</f>
        <v>ROOT</v>
      </c>
      <c r="D413" s="138">
        <f>IF('넣어줄 잉크'!$D$2="주말",INDEX(표5[#All],MATCH(C413,표5[[#All],[잉크]],0),18)+INDEX(표5[#All],MATCH(C413,표5[[#All],[잉크]],0),21),INDEX(표5[#All],MATCH(C413,표5[[#All],[잉크]],0),MATCH('넣어줄 잉크'!$D$2,표5[#Headers],0)+1))</f>
        <v>0</v>
      </c>
    </row>
    <row r="414" spans="2:4" hidden="1" x14ac:dyDescent="0.3">
      <c r="B414" s="56">
        <f>IFERROR(SUM(D414:D414),0)</f>
        <v>0</v>
      </c>
      <c r="C414" s="139" t="str">
        <f>'제품 추가'!AC412</f>
        <v>ROSE</v>
      </c>
      <c r="D414" s="138">
        <f>IF('넣어줄 잉크'!$D$2="주말",INDEX(표5[#All],MATCH(C414,표5[[#All],[잉크]],0),18)+INDEX(표5[#All],MATCH(C414,표5[[#All],[잉크]],0),21),INDEX(표5[#All],MATCH(C414,표5[[#All],[잉크]],0),MATCH('넣어줄 잉크'!$D$2,표5[#Headers],0)+1))</f>
        <v>0</v>
      </c>
    </row>
    <row r="415" spans="2:4" hidden="1" x14ac:dyDescent="0.3">
      <c r="B415" s="56">
        <f>IFERROR(SUM(D415:D415),0)</f>
        <v>0</v>
      </c>
      <c r="C415" s="139" t="str">
        <f>'제품 추가'!AC413</f>
        <v>ROUGE</v>
      </c>
      <c r="D415" s="138">
        <f>IF('넣어줄 잉크'!$D$2="주말",INDEX(표5[#All],MATCH(C415,표5[[#All],[잉크]],0),18)+INDEX(표5[#All],MATCH(C415,표5[[#All],[잉크]],0),21),INDEX(표5[#All],MATCH(C415,표5[[#All],[잉크]],0),MATCH('넣어줄 잉크'!$D$2,표5[#Headers],0)+1))</f>
        <v>0</v>
      </c>
    </row>
    <row r="416" spans="2:4" hidden="1" x14ac:dyDescent="0.3">
      <c r="B416" s="56">
        <f>IFERROR(SUM(D416:D416),0)</f>
        <v>0</v>
      </c>
      <c r="C416" s="139" t="str">
        <f>'제품 추가'!AC414</f>
        <v>RUBY</v>
      </c>
      <c r="D416" s="138">
        <f>IF('넣어줄 잉크'!$D$2="주말",INDEX(표5[#All],MATCH(C416,표5[[#All],[잉크]],0),18)+INDEX(표5[#All],MATCH(C416,표5[[#All],[잉크]],0),21),INDEX(표5[#All],MATCH(C416,표5[[#All],[잉크]],0),MATCH('넣어줄 잉크'!$D$2,표5[#Headers],0)+1))</f>
        <v>0</v>
      </c>
    </row>
    <row r="417" spans="2:4" hidden="1" x14ac:dyDescent="0.3">
      <c r="B417" s="56">
        <f>IFERROR(SUM(D417:D417),0)</f>
        <v>0</v>
      </c>
      <c r="C417" s="139" t="str">
        <f>'제품 추가'!AC187</f>
        <v>FIG</v>
      </c>
      <c r="D417" s="138">
        <f>IF('넣어줄 잉크'!$D$2="주말",INDEX(표5[#All],MATCH(C417,표5[[#All],[잉크]],0),18)+INDEX(표5[#All],MATCH(C417,표5[[#All],[잉크]],0),21),INDEX(표5[#All],MATCH(C417,표5[[#All],[잉크]],0),MATCH('넣어줄 잉크'!$D$2,표5[#Headers],0)+1))</f>
        <v>0</v>
      </c>
    </row>
    <row r="418" spans="2:4" hidden="1" x14ac:dyDescent="0.3">
      <c r="B418" s="56">
        <f>IFERROR(SUM(D418:D418),0)</f>
        <v>0</v>
      </c>
      <c r="C418" s="139" t="str">
        <f>'제품 추가'!AC416</f>
        <v>RUSSET</v>
      </c>
      <c r="D418" s="138">
        <f>IF('넣어줄 잉크'!$D$2="주말",INDEX(표5[#All],MATCH(C418,표5[[#All],[잉크]],0),18)+INDEX(표5[#All],MATCH(C418,표5[[#All],[잉크]],0),21),INDEX(표5[#All],MATCH(C418,표5[[#All],[잉크]],0),MATCH('넣어줄 잉크'!$D$2,표5[#Headers],0)+1))</f>
        <v>0</v>
      </c>
    </row>
    <row r="419" spans="2:4" hidden="1" x14ac:dyDescent="0.3">
      <c r="B419" s="56">
        <f>IFERROR(SUM(D419:D419),0)</f>
        <v>0</v>
      </c>
      <c r="C419" s="139" t="str">
        <f>'제품 추가'!AC417</f>
        <v>RUST</v>
      </c>
      <c r="D419" s="138">
        <f>IF('넣어줄 잉크'!$D$2="주말",INDEX(표5[#All],MATCH(C419,표5[[#All],[잉크]],0),18)+INDEX(표5[#All],MATCH(C419,표5[[#All],[잉크]],0),21),INDEX(표5[#All],MATCH(C419,표5[[#All],[잉크]],0),MATCH('넣어줄 잉크'!$D$2,표5[#Headers],0)+1))</f>
        <v>0</v>
      </c>
    </row>
    <row r="420" spans="2:4" hidden="1" x14ac:dyDescent="0.3">
      <c r="B420" s="56">
        <f>IFERROR(SUM(D420:D420),0)</f>
        <v>0</v>
      </c>
      <c r="C420" s="139" t="str">
        <f>'제품 추가'!AC418</f>
        <v>RUTABAGA</v>
      </c>
      <c r="D420" s="138">
        <f>IF('넣어줄 잉크'!$D$2="주말",INDEX(표5[#All],MATCH(C420,표5[[#All],[잉크]],0),18)+INDEX(표5[#All],MATCH(C420,표5[[#All],[잉크]],0),21),INDEX(표5[#All],MATCH(C420,표5[[#All],[잉크]],0),MATCH('넣어줄 잉크'!$D$2,표5[#Headers],0)+1))</f>
        <v>0</v>
      </c>
    </row>
    <row r="421" spans="2:4" hidden="1" x14ac:dyDescent="0.3">
      <c r="B421" s="56">
        <f>IFERROR(SUM(D421:D421),0)</f>
        <v>0</v>
      </c>
      <c r="C421" s="139" t="str">
        <f>'제품 추가'!AC419</f>
        <v>SABLE</v>
      </c>
      <c r="D421" s="138">
        <f>IF('넣어줄 잉크'!$D$2="주말",INDEX(표5[#All],MATCH(C421,표5[[#All],[잉크]],0),18)+INDEX(표5[#All],MATCH(C421,표5[[#All],[잉크]],0),21),INDEX(표5[#All],MATCH(C421,표5[[#All],[잉크]],0),MATCH('넣어줄 잉크'!$D$2,표5[#Headers],0)+1))</f>
        <v>0</v>
      </c>
    </row>
    <row r="422" spans="2:4" hidden="1" x14ac:dyDescent="0.3">
      <c r="B422" s="56">
        <f>IFERROR(SUM(D422:D422),0)</f>
        <v>0</v>
      </c>
      <c r="C422" s="139" t="str">
        <f>'제품 추가'!AC420</f>
        <v>SADDLE</v>
      </c>
      <c r="D422" s="138">
        <f>IF('넣어줄 잉크'!$D$2="주말",INDEX(표5[#All],MATCH(C422,표5[[#All],[잉크]],0),18)+INDEX(표5[#All],MATCH(C422,표5[[#All],[잉크]],0),21),INDEX(표5[#All],MATCH(C422,표5[[#All],[잉크]],0),MATCH('넣어줄 잉크'!$D$2,표5[#Headers],0)+1))</f>
        <v>0</v>
      </c>
    </row>
    <row r="423" spans="2:4" hidden="1" x14ac:dyDescent="0.3">
      <c r="B423" s="56">
        <f>IFERROR(SUM(D423:D423),0)</f>
        <v>0</v>
      </c>
      <c r="C423" s="139" t="str">
        <f>'제품 추가'!AC421</f>
        <v>SAFFRON</v>
      </c>
      <c r="D423" s="138">
        <f>IF('넣어줄 잉크'!$D$2="주말",INDEX(표5[#All],MATCH(C423,표5[[#All],[잉크]],0),18)+INDEX(표5[#All],MATCH(C423,표5[[#All],[잉크]],0),21),INDEX(표5[#All],MATCH(C423,표5[[#All],[잉크]],0),MATCH('넣어줄 잉크'!$D$2,표5[#Headers],0)+1))</f>
        <v>0</v>
      </c>
    </row>
    <row r="424" spans="2:4" hidden="1" x14ac:dyDescent="0.3">
      <c r="B424" s="56">
        <f>IFERROR(SUM(D424:D424),0)</f>
        <v>0</v>
      </c>
      <c r="C424" s="139" t="str">
        <f>'제품 추가'!AC422</f>
        <v>SAGE</v>
      </c>
      <c r="D424" s="138">
        <f>IF('넣어줄 잉크'!$D$2="주말",INDEX(표5[#All],MATCH(C424,표5[[#All],[잉크]],0),18)+INDEX(표5[#All],MATCH(C424,표5[[#All],[잉크]],0),21),INDEX(표5[#All],MATCH(C424,표5[[#All],[잉크]],0),MATCH('넣어줄 잉크'!$D$2,표5[#Headers],0)+1))</f>
        <v>0</v>
      </c>
    </row>
    <row r="425" spans="2:4" hidden="1" x14ac:dyDescent="0.3">
      <c r="B425" s="56">
        <f>IFERROR(SUM(D425:D425),0)</f>
        <v>0</v>
      </c>
      <c r="C425" s="139" t="str">
        <f>'제품 추가'!AC423</f>
        <v>SAKURA</v>
      </c>
      <c r="D425" s="138">
        <f>IF('넣어줄 잉크'!$D$2="주말",INDEX(표5[#All],MATCH(C425,표5[[#All],[잉크]],0),18)+INDEX(표5[#All],MATCH(C425,표5[[#All],[잉크]],0),21),INDEX(표5[#All],MATCH(C425,표5[[#All],[잉크]],0),MATCH('넣어줄 잉크'!$D$2,표5[#Headers],0)+1))</f>
        <v>0</v>
      </c>
    </row>
    <row r="426" spans="2:4" hidden="1" x14ac:dyDescent="0.3">
      <c r="B426" s="56">
        <f>IFERROR(SUM(D426:D426),0)</f>
        <v>0</v>
      </c>
      <c r="C426" s="139" t="str">
        <f>'제품 추가'!AC424</f>
        <v>SALLA</v>
      </c>
      <c r="D426" s="138">
        <f>IF('넣어줄 잉크'!$D$2="주말",INDEX(표5[#All],MATCH(C426,표5[[#All],[잉크]],0),18)+INDEX(표5[#All],MATCH(C426,표5[[#All],[잉크]],0),21),INDEX(표5[#All],MATCH(C426,표5[[#All],[잉크]],0),MATCH('넣어줄 잉크'!$D$2,표5[#Headers],0)+1))</f>
        <v>0</v>
      </c>
    </row>
    <row r="427" spans="2:4" hidden="1" x14ac:dyDescent="0.3">
      <c r="B427" s="56">
        <f>IFERROR(SUM(D427:D427),0)</f>
        <v>0</v>
      </c>
      <c r="C427" s="139" t="str">
        <f>'제품 추가'!AC425</f>
        <v>SALMON</v>
      </c>
      <c r="D427" s="138">
        <f>IF('넣어줄 잉크'!$D$2="주말",INDEX(표5[#All],MATCH(C427,표5[[#All],[잉크]],0),18)+INDEX(표5[#All],MATCH(C427,표5[[#All],[잉크]],0),21),INDEX(표5[#All],MATCH(C427,표5[[#All],[잉크]],0),MATCH('넣어줄 잉크'!$D$2,표5[#Headers],0)+1))</f>
        <v>0</v>
      </c>
    </row>
    <row r="428" spans="2:4" hidden="1" x14ac:dyDescent="0.3">
      <c r="B428" s="56">
        <f>IFERROR(SUM(D428:D428),0)</f>
        <v>0</v>
      </c>
      <c r="C428" s="139" t="str">
        <f>'제품 추가'!AC426</f>
        <v>SAND</v>
      </c>
      <c r="D428" s="138">
        <f>IF('넣어줄 잉크'!$D$2="주말",INDEX(표5[#All],MATCH(C428,표5[[#All],[잉크]],0),18)+INDEX(표5[#All],MATCH(C428,표5[[#All],[잉크]],0),21),INDEX(표5[#All],MATCH(C428,표5[[#All],[잉크]],0),MATCH('넣어줄 잉크'!$D$2,표5[#Headers],0)+1))</f>
        <v>0</v>
      </c>
    </row>
    <row r="429" spans="2:4" hidden="1" x14ac:dyDescent="0.3">
      <c r="B429" s="56">
        <f>IFERROR(SUM(D429:D429),0)</f>
        <v>0</v>
      </c>
      <c r="C429" s="139" t="str">
        <f>'제품 추가'!AC427</f>
        <v>SANGRIA</v>
      </c>
      <c r="D429" s="138">
        <f>IF('넣어줄 잉크'!$D$2="주말",INDEX(표5[#All],MATCH(C429,표5[[#All],[잉크]],0),18)+INDEX(표5[#All],MATCH(C429,표5[[#All],[잉크]],0),21),INDEX(표5[#All],MATCH(C429,표5[[#All],[잉크]],0),MATCH('넣어줄 잉크'!$D$2,표5[#Headers],0)+1))</f>
        <v>0</v>
      </c>
    </row>
    <row r="430" spans="2:4" hidden="1" x14ac:dyDescent="0.3">
      <c r="B430" s="56">
        <f>IFERROR(SUM(D430:D430),0)</f>
        <v>0</v>
      </c>
      <c r="C430" s="139" t="str">
        <f>'제품 추가'!AC428</f>
        <v>SAPPHIRE</v>
      </c>
      <c r="D430" s="138">
        <f>IF('넣어줄 잉크'!$D$2="주말",INDEX(표5[#All],MATCH(C430,표5[[#All],[잉크]],0),18)+INDEX(표5[#All],MATCH(C430,표5[[#All],[잉크]],0),21),INDEX(표5[#All],MATCH(C430,표5[[#All],[잉크]],0),MATCH('넣어줄 잉크'!$D$2,표5[#Headers],0)+1))</f>
        <v>0</v>
      </c>
    </row>
    <row r="431" spans="2:4" hidden="1" x14ac:dyDescent="0.3">
      <c r="B431" s="56">
        <f>IFERROR(SUM(D431:D431),0)</f>
        <v>0</v>
      </c>
      <c r="C431" s="139" t="str">
        <f>'제품 추가'!AC429</f>
        <v>SAUTERNE</v>
      </c>
      <c r="D431" s="138">
        <f>IF('넣어줄 잉크'!$D$2="주말",INDEX(표5[#All],MATCH(C431,표5[[#All],[잉크]],0),18)+INDEX(표5[#All],MATCH(C431,표5[[#All],[잉크]],0),21),INDEX(표5[#All],MATCH(C431,표5[[#All],[잉크]],0),MATCH('넣어줄 잉크'!$D$2,표5[#Headers],0)+1))</f>
        <v>0</v>
      </c>
    </row>
    <row r="432" spans="2:4" hidden="1" x14ac:dyDescent="0.3">
      <c r="B432" s="56">
        <f>IFERROR(SUM(D432:D432),0)</f>
        <v>0</v>
      </c>
      <c r="C432" s="139" t="str">
        <f>'제품 추가'!AC430</f>
        <v>SCBISQUE</v>
      </c>
      <c r="D432" s="138">
        <f>IF('넣어줄 잉크'!$D$2="주말",INDEX(표5[#All],MATCH(C432,표5[[#All],[잉크]],0),18)+INDEX(표5[#All],MATCH(C432,표5[[#All],[잉크]],0),21),INDEX(표5[#All],MATCH(C432,표5[[#All],[잉크]],0),MATCH('넣어줄 잉크'!$D$2,표5[#Headers],0)+1))</f>
        <v>0</v>
      </c>
    </row>
    <row r="433" spans="2:4" hidden="1" x14ac:dyDescent="0.3">
      <c r="B433" s="56">
        <f>IFERROR(SUM(D433:D433),0)</f>
        <v>0</v>
      </c>
      <c r="C433" s="139" t="str">
        <f>'제품 추가'!AC431</f>
        <v>SCBLACK</v>
      </c>
      <c r="D433" s="138">
        <f>IF('넣어줄 잉크'!$D$2="주말",INDEX(표5[#All],MATCH(C433,표5[[#All],[잉크]],0),18)+INDEX(표5[#All],MATCH(C433,표5[[#All],[잉크]],0),21),INDEX(표5[#All],MATCH(C433,표5[[#All],[잉크]],0),MATCH('넣어줄 잉크'!$D$2,표5[#Headers],0)+1))</f>
        <v>0</v>
      </c>
    </row>
    <row r="434" spans="2:4" hidden="1" x14ac:dyDescent="0.3">
      <c r="B434" s="56">
        <f>IFERROR(SUM(D434:D434),0)</f>
        <v>0</v>
      </c>
      <c r="C434" s="139" t="str">
        <f>'제품 추가'!AC432</f>
        <v>SCBRUNETTE</v>
      </c>
      <c r="D434" s="138">
        <f>IF('넣어줄 잉크'!$D$2="주말",INDEX(표5[#All],MATCH(C434,표5[[#All],[잉크]],0),18)+INDEX(표5[#All],MATCH(C434,표5[[#All],[잉크]],0),21),INDEX(표5[#All],MATCH(C434,표5[[#All],[잉크]],0),MATCH('넣어줄 잉크'!$D$2,표5[#Headers],0)+1))</f>
        <v>0</v>
      </c>
    </row>
    <row r="435" spans="2:4" hidden="1" x14ac:dyDescent="0.3">
      <c r="B435" s="56">
        <f>IFERROR(SUM(D435:D435),0)</f>
        <v>0</v>
      </c>
      <c r="C435" s="139" t="str">
        <f>'제품 추가'!AC433</f>
        <v>SCBULL</v>
      </c>
      <c r="D435" s="138">
        <f>IF('넣어줄 잉크'!$D$2="주말",INDEX(표5[#All],MATCH(C435,표5[[#All],[잉크]],0),18)+INDEX(표5[#All],MATCH(C435,표5[[#All],[잉크]],0),21),INDEX(표5[#All],MATCH(C435,표5[[#All],[잉크]],0),MATCH('넣어줄 잉크'!$D$2,표5[#Headers],0)+1))</f>
        <v>0</v>
      </c>
    </row>
    <row r="436" spans="2:4" hidden="1" x14ac:dyDescent="0.3">
      <c r="B436" s="56">
        <f>IFERROR(SUM(D436:D436),0)</f>
        <v>0</v>
      </c>
      <c r="C436" s="139" t="str">
        <f>'제품 추가'!AC434</f>
        <v>SCCHOCO</v>
      </c>
      <c r="D436" s="138">
        <f>IF('넣어줄 잉크'!$D$2="주말",INDEX(표5[#All],MATCH(C436,표5[[#All],[잉크]],0),18)+INDEX(표5[#All],MATCH(C436,표5[[#All],[잉크]],0),21),INDEX(표5[#All],MATCH(C436,표5[[#All],[잉크]],0),MATCH('넣어줄 잉크'!$D$2,표5[#Headers],0)+1))</f>
        <v>0</v>
      </c>
    </row>
    <row r="437" spans="2:4" hidden="1" x14ac:dyDescent="0.3">
      <c r="B437" s="56">
        <f>IFERROR(SUM(D437:D437),0)</f>
        <v>0</v>
      </c>
      <c r="C437" s="139" t="str">
        <f>'제품 추가'!AC435</f>
        <v>SCDARK</v>
      </c>
      <c r="D437" s="138">
        <f>IF('넣어줄 잉크'!$D$2="주말",INDEX(표5[#All],MATCH(C437,표5[[#All],[잉크]],0),18)+INDEX(표5[#All],MATCH(C437,표5[[#All],[잉크]],0),21),INDEX(표5[#All],MATCH(C437,표5[[#All],[잉크]],0),MATCH('넣어줄 잉크'!$D$2,표5[#Headers],0)+1))</f>
        <v>0</v>
      </c>
    </row>
    <row r="438" spans="2:4" hidden="1" x14ac:dyDescent="0.3">
      <c r="B438" s="56">
        <f>IFERROR(SUM(D438:D438),0)</f>
        <v>0</v>
      </c>
      <c r="C438" s="139" t="str">
        <f>'제품 추가'!AC436</f>
        <v>SCFOXY</v>
      </c>
      <c r="D438" s="138">
        <f>IF('넣어줄 잉크'!$D$2="주말",INDEX(표5[#All],MATCH(C438,표5[[#All],[잉크]],0),18)+INDEX(표5[#All],MATCH(C438,표5[[#All],[잉크]],0),21),INDEX(표5[#All],MATCH(C438,표5[[#All],[잉크]],0),MATCH('넣어줄 잉크'!$D$2,표5[#Headers],0)+1))</f>
        <v>0</v>
      </c>
    </row>
    <row r="439" spans="2:4" hidden="1" x14ac:dyDescent="0.3">
      <c r="B439" s="56">
        <f>IFERROR(SUM(D439:D439),0)</f>
        <v>0</v>
      </c>
      <c r="C439" s="139" t="str">
        <f>'제품 추가'!AC437</f>
        <v>SCGRAY</v>
      </c>
      <c r="D439" s="138">
        <f>IF('넣어줄 잉크'!$D$2="주말",INDEX(표5[#All],MATCH(C439,표5[[#All],[잉크]],0),18)+INDEX(표5[#All],MATCH(C439,표5[[#All],[잉크]],0),21),INDEX(표5[#All],MATCH(C439,표5[[#All],[잉크]],0),MATCH('넣어줄 잉크'!$D$2,표5[#Headers],0)+1))</f>
        <v>0</v>
      </c>
    </row>
    <row r="440" spans="2:4" hidden="1" x14ac:dyDescent="0.3">
      <c r="B440" s="56">
        <f>IFERROR(SUM(D440:D440),0)</f>
        <v>0</v>
      </c>
      <c r="C440" s="139" t="str">
        <f>'제품 추가'!AC438</f>
        <v>SCHAZEL</v>
      </c>
      <c r="D440" s="138">
        <f>IF('넣어줄 잉크'!$D$2="주말",INDEX(표5[#All],MATCH(C440,표5[[#All],[잉크]],0),18)+INDEX(표5[#All],MATCH(C440,표5[[#All],[잉크]],0),21),INDEX(표5[#All],MATCH(C440,표5[[#All],[잉크]],0),MATCH('넣어줄 잉크'!$D$2,표5[#Headers],0)+1))</f>
        <v>0</v>
      </c>
    </row>
    <row r="441" spans="2:4" hidden="1" x14ac:dyDescent="0.3">
      <c r="B441" s="56">
        <f>IFERROR(SUM(D441:D441),0)</f>
        <v>0</v>
      </c>
      <c r="C441" s="139" t="str">
        <f>'제품 추가'!AC439</f>
        <v>SCHOLE</v>
      </c>
      <c r="D441" s="138">
        <f>IF('넣어줄 잉크'!$D$2="주말",INDEX(표5[#All],MATCH(C441,표5[[#All],[잉크]],0),18)+INDEX(표5[#All],MATCH(C441,표5[[#All],[잉크]],0),21),INDEX(표5[#All],MATCH(C441,표5[[#All],[잉크]],0),MATCH('넣어줄 잉크'!$D$2,표5[#Headers],0)+1))</f>
        <v>0</v>
      </c>
    </row>
    <row r="442" spans="2:4" hidden="1" x14ac:dyDescent="0.3">
      <c r="B442" s="56">
        <f>IFERROR(SUM(D442:D442),0)</f>
        <v>0</v>
      </c>
      <c r="C442" s="139" t="str">
        <f>'제품 추가'!AC440</f>
        <v>SCIRIDIUM</v>
      </c>
      <c r="D442" s="138">
        <f>IF('넣어줄 잉크'!$D$2="주말",INDEX(표5[#All],MATCH(C442,표5[[#All],[잉크]],0),18)+INDEX(표5[#All],MATCH(C442,표5[[#All],[잉크]],0),21),INDEX(표5[#All],MATCH(C442,표5[[#All],[잉크]],0),MATCH('넣어줄 잉크'!$D$2,표5[#Headers],0)+1))</f>
        <v>0</v>
      </c>
    </row>
    <row r="443" spans="2:4" hidden="1" x14ac:dyDescent="0.3">
      <c r="B443" s="56">
        <f>IFERROR(SUM(D443:D443),0)</f>
        <v>0</v>
      </c>
      <c r="C443" s="139" t="str">
        <f>'제품 추가'!AC441</f>
        <v>SCJAZZ</v>
      </c>
      <c r="D443" s="138">
        <f>IF('넣어줄 잉크'!$D$2="주말",INDEX(표5[#All],MATCH(C443,표5[[#All],[잉크]],0),18)+INDEX(표5[#All],MATCH(C443,표5[[#All],[잉크]],0),21),INDEX(표5[#All],MATCH(C443,표5[[#All],[잉크]],0),MATCH('넣어줄 잉크'!$D$2,표5[#Headers],0)+1))</f>
        <v>0</v>
      </c>
    </row>
    <row r="444" spans="2:4" hidden="1" x14ac:dyDescent="0.3">
      <c r="B444" s="56">
        <f>IFERROR(SUM(D444:D444),0)</f>
        <v>0</v>
      </c>
      <c r="C444" s="139" t="str">
        <f>'제품 추가'!AC442</f>
        <v>SCKHAKI</v>
      </c>
      <c r="D444" s="138">
        <f>IF('넣어줄 잉크'!$D$2="주말",INDEX(표5[#All],MATCH(C444,표5[[#All],[잉크]],0),18)+INDEX(표5[#All],MATCH(C444,표5[[#All],[잉크]],0),21),INDEX(표5[#All],MATCH(C444,표5[[#All],[잉크]],0),MATCH('넣어줄 잉크'!$D$2,표5[#Headers],0)+1))</f>
        <v>0</v>
      </c>
    </row>
    <row r="445" spans="2:4" hidden="1" x14ac:dyDescent="0.3">
      <c r="B445" s="56">
        <f>IFERROR(SUM(D445:D445),0)</f>
        <v>0</v>
      </c>
      <c r="C445" s="139" t="str">
        <f>'제품 추가'!AC443</f>
        <v>SCMINK</v>
      </c>
      <c r="D445" s="138">
        <f>IF('넣어줄 잉크'!$D$2="주말",INDEX(표5[#All],MATCH(C445,표5[[#All],[잉크]],0),18)+INDEX(표5[#All],MATCH(C445,표5[[#All],[잉크]],0),21),INDEX(표5[#All],MATCH(C445,표5[[#All],[잉크]],0),MATCH('넣어줄 잉크'!$D$2,표5[#Headers],0)+1))</f>
        <v>0</v>
      </c>
    </row>
    <row r="446" spans="2:4" hidden="1" x14ac:dyDescent="0.3">
      <c r="B446" s="56">
        <f>IFERROR(SUM(D446:D446),0)</f>
        <v>0</v>
      </c>
      <c r="C446" s="139" t="str">
        <f>'제품 추가'!AC444</f>
        <v>SCMUSHROOM</v>
      </c>
      <c r="D446" s="138">
        <f>IF('넣어줄 잉크'!$D$2="주말",INDEX(표5[#All],MATCH(C446,표5[[#All],[잉크]],0),18)+INDEX(표5[#All],MATCH(C446,표5[[#All],[잉크]],0),21),INDEX(표5[#All],MATCH(C446,표5[[#All],[잉크]],0),MATCH('넣어줄 잉크'!$D$2,표5[#Headers],0)+1))</f>
        <v>0</v>
      </c>
    </row>
    <row r="447" spans="2:4" hidden="1" x14ac:dyDescent="0.3">
      <c r="B447" s="56">
        <f>IFERROR(SUM(D447:D447),0)</f>
        <v>0</v>
      </c>
      <c r="C447" s="139" t="str">
        <f>'제품 추가'!AC445</f>
        <v>SCNAVY</v>
      </c>
      <c r="D447" s="138">
        <f>IF('넣어줄 잉크'!$D$2="주말",INDEX(표5[#All],MATCH(C447,표5[[#All],[잉크]],0),18)+INDEX(표5[#All],MATCH(C447,표5[[#All],[잉크]],0),21),INDEX(표5[#All],MATCH(C447,표5[[#All],[잉크]],0),MATCH('넣어줄 잉크'!$D$2,표5[#Headers],0)+1))</f>
        <v>0</v>
      </c>
    </row>
    <row r="448" spans="2:4" hidden="1" x14ac:dyDescent="0.3">
      <c r="B448" s="56">
        <f>IFERROR(SUM(D448:D448),0)</f>
        <v>0</v>
      </c>
      <c r="C448" s="139" t="str">
        <f>'제품 추가'!AC446</f>
        <v>SCNOIR</v>
      </c>
      <c r="D448" s="138">
        <f>IF('넣어줄 잉크'!$D$2="주말",INDEX(표5[#All],MATCH(C448,표5[[#All],[잉크]],0),18)+INDEX(표5[#All],MATCH(C448,표5[[#All],[잉크]],0),21),INDEX(표5[#All],MATCH(C448,표5[[#All],[잉크]],0),MATCH('넣어줄 잉크'!$D$2,표5[#Headers],0)+1))</f>
        <v>0</v>
      </c>
    </row>
    <row r="449" spans="2:4" hidden="1" x14ac:dyDescent="0.3">
      <c r="B449" s="56">
        <f>IFERROR(SUM(D449:D449),0)</f>
        <v>0</v>
      </c>
      <c r="C449" s="139" t="str">
        <f>'제품 추가'!AC447</f>
        <v>SCOLIVE</v>
      </c>
      <c r="D449" s="138">
        <f>IF('넣어줄 잉크'!$D$2="주말",INDEX(표5[#All],MATCH(C449,표5[[#All],[잉크]],0),18)+INDEX(표5[#All],MATCH(C449,표5[[#All],[잉크]],0),21),INDEX(표5[#All],MATCH(C449,표5[[#All],[잉크]],0),MATCH('넣어줄 잉크'!$D$2,표5[#Headers],0)+1))</f>
        <v>0</v>
      </c>
    </row>
    <row r="450" spans="2:4" hidden="1" x14ac:dyDescent="0.3">
      <c r="B450" s="56">
        <f>IFERROR(SUM(D450:D450),0)</f>
        <v>0</v>
      </c>
      <c r="C450" s="139" t="str">
        <f>'제품 추가'!AC448</f>
        <v>SCONE</v>
      </c>
      <c r="D450" s="138">
        <f>IF('넣어줄 잉크'!$D$2="주말",INDEX(표5[#All],MATCH(C450,표5[[#All],[잉크]],0),18)+INDEX(표5[#All],MATCH(C450,표5[[#All],[잉크]],0),21),INDEX(표5[#All],MATCH(C450,표5[[#All],[잉크]],0),MATCH('넣어줄 잉크'!$D$2,표5[#Headers],0)+1))</f>
        <v>0</v>
      </c>
    </row>
    <row r="451" spans="2:4" hidden="1" x14ac:dyDescent="0.3">
      <c r="B451" s="56">
        <f>IFERROR(SUM(D451:D451),0)</f>
        <v>0</v>
      </c>
      <c r="C451" s="139" t="str">
        <f>'제품 추가'!AC449</f>
        <v>SCORANGE</v>
      </c>
      <c r="D451" s="138">
        <f>IF('넣어줄 잉크'!$D$2="주말",INDEX(표5[#All],MATCH(C451,표5[[#All],[잉크]],0),18)+INDEX(표5[#All],MATCH(C451,표5[[#All],[잉크]],0),21),INDEX(표5[#All],MATCH(C451,표5[[#All],[잉크]],0),MATCH('넣어줄 잉크'!$D$2,표5[#Headers],0)+1))</f>
        <v>0</v>
      </c>
    </row>
    <row r="452" spans="2:4" hidden="1" x14ac:dyDescent="0.3">
      <c r="B452" s="56">
        <f>IFERROR(SUM(D452:D452),0)</f>
        <v>0</v>
      </c>
      <c r="C452" s="139" t="str">
        <f>'제품 추가'!AC450</f>
        <v>SCPINK</v>
      </c>
      <c r="D452" s="138">
        <f>IF('넣어줄 잉크'!$D$2="주말",INDEX(표5[#All],MATCH(C452,표5[[#All],[잉크]],0),18)+INDEX(표5[#All],MATCH(C452,표5[[#All],[잉크]],0),21),INDEX(표5[#All],MATCH(C452,표5[[#All],[잉크]],0),MATCH('넣어줄 잉크'!$D$2,표5[#Headers],0)+1))</f>
        <v>0</v>
      </c>
    </row>
    <row r="453" spans="2:4" hidden="1" x14ac:dyDescent="0.3">
      <c r="B453" s="56">
        <f>IFERROR(SUM(D453:D453),0)</f>
        <v>0</v>
      </c>
      <c r="C453" s="139" t="str">
        <f>'제품 추가'!AC451</f>
        <v>SCROSE</v>
      </c>
      <c r="D453" s="138">
        <f>IF('넣어줄 잉크'!$D$2="주말",INDEX(표5[#All],MATCH(C453,표5[[#All],[잉크]],0),18)+INDEX(표5[#All],MATCH(C453,표5[[#All],[잉크]],0),21),INDEX(표5[#All],MATCH(C453,표5[[#All],[잉크]],0),MATCH('넣어줄 잉크'!$D$2,표5[#Headers],0)+1))</f>
        <v>0</v>
      </c>
    </row>
    <row r="454" spans="2:4" hidden="1" x14ac:dyDescent="0.3">
      <c r="B454" s="56">
        <f>IFERROR(SUM(D454:D454),0)</f>
        <v>0</v>
      </c>
      <c r="C454" s="139" t="str">
        <f>'제품 추가'!AC452</f>
        <v>SCROYAL</v>
      </c>
      <c r="D454" s="138">
        <f>IF('넣어줄 잉크'!$D$2="주말",INDEX(표5[#All],MATCH(C454,표5[[#All],[잉크]],0),18)+INDEX(표5[#All],MATCH(C454,표5[[#All],[잉크]],0),21),INDEX(표5[#All],MATCH(C454,표5[[#All],[잉크]],0),MATCH('넣어줄 잉크'!$D$2,표5[#Headers],0)+1))</f>
        <v>0</v>
      </c>
    </row>
    <row r="455" spans="2:4" hidden="1" x14ac:dyDescent="0.3">
      <c r="B455" s="56">
        <f>IFERROR(SUM(D455:D455),0)</f>
        <v>0</v>
      </c>
      <c r="C455" s="139" t="str">
        <f>'제품 추가'!AC453</f>
        <v>SCSAND</v>
      </c>
      <c r="D455" s="138">
        <f>IF('넣어줄 잉크'!$D$2="주말",INDEX(표5[#All],MATCH(C455,표5[[#All],[잉크]],0),18)+INDEX(표5[#All],MATCH(C455,표5[[#All],[잉크]],0),21),INDEX(표5[#All],MATCH(C455,표5[[#All],[잉크]],0),MATCH('넣어줄 잉크'!$D$2,표5[#Headers],0)+1))</f>
        <v>0</v>
      </c>
    </row>
    <row r="456" spans="2:4" hidden="1" x14ac:dyDescent="0.3">
      <c r="B456" s="56">
        <f>IFERROR(SUM(D456:D456),0)</f>
        <v>0</v>
      </c>
      <c r="C456" s="139" t="str">
        <f>'제품 추가'!AC454</f>
        <v>SCSHALE</v>
      </c>
      <c r="D456" s="138">
        <f>IF('넣어줄 잉크'!$D$2="주말",INDEX(표5[#All],MATCH(C456,표5[[#All],[잉크]],0),18)+INDEX(표5[#All],MATCH(C456,표5[[#All],[잉크]],0),21),INDEX(표5[#All],MATCH(C456,표5[[#All],[잉크]],0),MATCH('넣어줄 잉크'!$D$2,표5[#Headers],0)+1))</f>
        <v>0</v>
      </c>
    </row>
    <row r="457" spans="2:4" hidden="1" x14ac:dyDescent="0.3">
      <c r="B457" s="56">
        <f>IFERROR(SUM(D457:D457),0)</f>
        <v>0</v>
      </c>
      <c r="C457" s="139" t="str">
        <f>'제품 추가'!AC455</f>
        <v>SCSOUL</v>
      </c>
      <c r="D457" s="138">
        <f>IF('넣어줄 잉크'!$D$2="주말",INDEX(표5[#All],MATCH(C457,표5[[#All],[잉크]],0),18)+INDEX(표5[#All],MATCH(C457,표5[[#All],[잉크]],0),21),INDEX(표5[#All],MATCH(C457,표5[[#All],[잉크]],0),MATCH('넣어줄 잉크'!$D$2,표5[#Headers],0)+1))</f>
        <v>0</v>
      </c>
    </row>
    <row r="458" spans="2:4" hidden="1" x14ac:dyDescent="0.3">
      <c r="B458" s="56">
        <f>IFERROR(SUM(D458:D458),0)</f>
        <v>0</v>
      </c>
      <c r="C458" s="139" t="str">
        <f>'제품 추가'!AC456</f>
        <v>SCSPACE</v>
      </c>
      <c r="D458" s="138">
        <f>IF('넣어줄 잉크'!$D$2="주말",INDEX(표5[#All],MATCH(C458,표5[[#All],[잉크]],0),18)+INDEX(표5[#All],MATCH(C458,표5[[#All],[잉크]],0),21),INDEX(표5[#All],MATCH(C458,표5[[#All],[잉크]],0),MATCH('넣어줄 잉크'!$D$2,표5[#Headers],0)+1))</f>
        <v>0</v>
      </c>
    </row>
    <row r="459" spans="2:4" hidden="1" x14ac:dyDescent="0.3">
      <c r="B459" s="56">
        <f>IFERROR(SUM(D459:D459),0)</f>
        <v>0</v>
      </c>
      <c r="C459" s="139" t="str">
        <f>'제품 추가'!AC457</f>
        <v>SCSYRUP</v>
      </c>
      <c r="D459" s="138">
        <f>IF('넣어줄 잉크'!$D$2="주말",INDEX(표5[#All],MATCH(C459,표5[[#All],[잉크]],0),18)+INDEX(표5[#All],MATCH(C459,표5[[#All],[잉크]],0),21),INDEX(표5[#All],MATCH(C459,표5[[#All],[잉크]],0),MATCH('넣어줄 잉크'!$D$2,표5[#Headers],0)+1))</f>
        <v>0</v>
      </c>
    </row>
    <row r="460" spans="2:4" hidden="1" x14ac:dyDescent="0.3">
      <c r="B460" s="56">
        <f>IFERROR(SUM(D460:D460),0)</f>
        <v>0</v>
      </c>
      <c r="C460" s="139" t="str">
        <f>'제품 추가'!AC458</f>
        <v>SCTAWNY</v>
      </c>
      <c r="D460" s="138">
        <f>IF('넣어줄 잉크'!$D$2="주말",INDEX(표5[#All],MATCH(C460,표5[[#All],[잉크]],0),18)+INDEX(표5[#All],MATCH(C460,표5[[#All],[잉크]],0),21),INDEX(표5[#All],MATCH(C460,표5[[#All],[잉크]],0),MATCH('넣어줄 잉크'!$D$2,표5[#Headers],0)+1))</f>
        <v>0</v>
      </c>
    </row>
    <row r="461" spans="2:4" hidden="1" x14ac:dyDescent="0.3">
      <c r="B461" s="56">
        <f>IFERROR(SUM(D461:D461),0)</f>
        <v>0</v>
      </c>
      <c r="C461" s="139" t="str">
        <f>'제품 추가'!AC459</f>
        <v>SCTEN</v>
      </c>
      <c r="D461" s="138">
        <f>IF('넣어줄 잉크'!$D$2="주말",INDEX(표5[#All],MATCH(C461,표5[[#All],[잉크]],0),18)+INDEX(표5[#All],MATCH(C461,표5[[#All],[잉크]],0),21),INDEX(표5[#All],MATCH(C461,표5[[#All],[잉크]],0),MATCH('넣어줄 잉크'!$D$2,표5[#Headers],0)+1))</f>
        <v>0</v>
      </c>
    </row>
    <row r="462" spans="2:4" hidden="1" x14ac:dyDescent="0.3">
      <c r="B462" s="56">
        <f>IFERROR(SUM(D462:D462),0)</f>
        <v>0</v>
      </c>
      <c r="C462" s="139" t="str">
        <f>'제품 추가'!AC460</f>
        <v>SCTOASTE</v>
      </c>
      <c r="D462" s="138">
        <f>IF('넣어줄 잉크'!$D$2="주말",INDEX(표5[#All],MATCH(C462,표5[[#All],[잉크]],0),18)+INDEX(표5[#All],MATCH(C462,표5[[#All],[잉크]],0),21),INDEX(표5[#All],MATCH(C462,표5[[#All],[잉크]],0),MATCH('넣어줄 잉크'!$D$2,표5[#Headers],0)+1))</f>
        <v>0</v>
      </c>
    </row>
    <row r="463" spans="2:4" hidden="1" x14ac:dyDescent="0.3">
      <c r="B463" s="56">
        <f>IFERROR(SUM(D463:D463),0)</f>
        <v>0</v>
      </c>
      <c r="C463" s="139" t="str">
        <f>'제품 추가'!AC461</f>
        <v>SCVAMPIRE</v>
      </c>
      <c r="D463" s="138">
        <f>IF('넣어줄 잉크'!$D$2="주말",INDEX(표5[#All],MATCH(C463,표5[[#All],[잉크]],0),18)+INDEX(표5[#All],MATCH(C463,표5[[#All],[잉크]],0),21),INDEX(표5[#All],MATCH(C463,표5[[#All],[잉크]],0),MATCH('넣어줄 잉크'!$D$2,표5[#Headers],0)+1))</f>
        <v>0</v>
      </c>
    </row>
    <row r="464" spans="2:4" hidden="1" x14ac:dyDescent="0.3">
      <c r="B464" s="56">
        <f>IFERROR(SUM(D464:D464),0)</f>
        <v>0</v>
      </c>
      <c r="C464" s="139" t="str">
        <f>'제품 추가'!AC462</f>
        <v>SCYELLOW</v>
      </c>
      <c r="D464" s="138">
        <f>IF('넣어줄 잉크'!$D$2="주말",INDEX(표5[#All],MATCH(C464,표5[[#All],[잉크]],0),18)+INDEX(표5[#All],MATCH(C464,표5[[#All],[잉크]],0),21),INDEX(표5[#All],MATCH(C464,표5[[#All],[잉크]],0),MATCH('넣어줄 잉크'!$D$2,표5[#Headers],0)+1))</f>
        <v>0</v>
      </c>
    </row>
    <row r="465" spans="2:4" hidden="1" x14ac:dyDescent="0.3">
      <c r="B465" s="56">
        <f>IFERROR(SUM(D465:D465),0)</f>
        <v>0</v>
      </c>
      <c r="C465" s="139" t="str">
        <f>'제품 추가'!AC463</f>
        <v>SEA</v>
      </c>
      <c r="D465" s="138">
        <f>IF('넣어줄 잉크'!$D$2="주말",INDEX(표5[#All],MATCH(C465,표5[[#All],[잉크]],0),18)+INDEX(표5[#All],MATCH(C465,표5[[#All],[잉크]],0),21),INDEX(표5[#All],MATCH(C465,표5[[#All],[잉크]],0),MATCH('넣어줄 잉크'!$D$2,표5[#Headers],0)+1))</f>
        <v>0</v>
      </c>
    </row>
    <row r="466" spans="2:4" hidden="1" x14ac:dyDescent="0.3">
      <c r="B466" s="56">
        <f>IFERROR(SUM(D466:D466),0)</f>
        <v>0</v>
      </c>
      <c r="C466" s="139" t="str">
        <f>'제품 추가'!AC464</f>
        <v>SEAL</v>
      </c>
      <c r="D466" s="138">
        <f>IF('넣어줄 잉크'!$D$2="주말",INDEX(표5[#All],MATCH(C466,표5[[#All],[잉크]],0),18)+INDEX(표5[#All],MATCH(C466,표5[[#All],[잉크]],0),21),INDEX(표5[#All],MATCH(C466,표5[[#All],[잉크]],0),MATCH('넣어줄 잉크'!$D$2,표5[#Headers],0)+1))</f>
        <v>0</v>
      </c>
    </row>
    <row r="467" spans="2:4" hidden="1" x14ac:dyDescent="0.3">
      <c r="B467" s="56">
        <f>IFERROR(SUM(D467:D467),0)</f>
        <v>0</v>
      </c>
      <c r="C467" s="139" t="str">
        <f>'제품 추가'!AC465</f>
        <v>SEASHELL</v>
      </c>
      <c r="D467" s="138">
        <f>IF('넣어줄 잉크'!$D$2="주말",INDEX(표5[#All],MATCH(C467,표5[[#All],[잉크]],0),18)+INDEX(표5[#All],MATCH(C467,표5[[#All],[잉크]],0),21),INDEX(표5[#All],MATCH(C467,표5[[#All],[잉크]],0),MATCH('넣어줄 잉크'!$D$2,표5[#Headers],0)+1))</f>
        <v>0</v>
      </c>
    </row>
    <row r="468" spans="2:4" hidden="1" x14ac:dyDescent="0.3">
      <c r="B468" s="56">
        <f>IFERROR(SUM(D468:D468),0)</f>
        <v>0</v>
      </c>
      <c r="C468" s="139" t="str">
        <f>'제품 추가'!AC466</f>
        <v>SEQUOIA</v>
      </c>
      <c r="D468" s="138">
        <f>IF('넣어줄 잉크'!$D$2="주말",INDEX(표5[#All],MATCH(C468,표5[[#All],[잉크]],0),18)+INDEX(표5[#All],MATCH(C468,표5[[#All],[잉크]],0),21),INDEX(표5[#All],MATCH(C468,표5[[#All],[잉크]],0),MATCH('넣어줄 잉크'!$D$2,표5[#Headers],0)+1))</f>
        <v>0</v>
      </c>
    </row>
    <row r="469" spans="2:4" hidden="1" x14ac:dyDescent="0.3">
      <c r="B469" s="56">
        <f>IFERROR(SUM(D469:D469),0)</f>
        <v>0</v>
      </c>
      <c r="C469" s="139" t="str">
        <f>'제품 추가'!AC467</f>
        <v>SHADOW</v>
      </c>
      <c r="D469" s="138">
        <f>IF('넣어줄 잉크'!$D$2="주말",INDEX(표5[#All],MATCH(C469,표5[[#All],[잉크]],0),18)+INDEX(표5[#All],MATCH(C469,표5[[#All],[잉크]],0),21),INDEX(표5[#All],MATCH(C469,표5[[#All],[잉크]],0),MATCH('넣어줄 잉크'!$D$2,표5[#Headers],0)+1))</f>
        <v>0</v>
      </c>
    </row>
    <row r="470" spans="2:4" hidden="1" x14ac:dyDescent="0.3">
      <c r="B470" s="56">
        <f>IFERROR(SUM(D470:D470),0)</f>
        <v>0</v>
      </c>
      <c r="C470" s="139" t="str">
        <f>'제품 추가'!AC468</f>
        <v>SHALE</v>
      </c>
      <c r="D470" s="138">
        <f>IF('넣어줄 잉크'!$D$2="주말",INDEX(표5[#All],MATCH(C470,표5[[#All],[잉크]],0),18)+INDEX(표5[#All],MATCH(C470,표5[[#All],[잉크]],0),21),INDEX(표5[#All],MATCH(C470,표5[[#All],[잉크]],0),MATCH('넣어줄 잉크'!$D$2,표5[#Headers],0)+1))</f>
        <v>0</v>
      </c>
    </row>
    <row r="471" spans="2:4" hidden="1" x14ac:dyDescent="0.3">
      <c r="B471" s="56">
        <f>IFERROR(SUM(D471:D471),0)</f>
        <v>0</v>
      </c>
      <c r="C471" s="139" t="str">
        <f>'제품 추가'!AC469</f>
        <v>SHEEP</v>
      </c>
      <c r="D471" s="138">
        <f>IF('넣어줄 잉크'!$D$2="주말",INDEX(표5[#All],MATCH(C471,표5[[#All],[잉크]],0),18)+INDEX(표5[#All],MATCH(C471,표5[[#All],[잉크]],0),21),INDEX(표5[#All],MATCH(C471,표5[[#All],[잉크]],0),MATCH('넣어줄 잉크'!$D$2,표5[#Headers],0)+1))</f>
        <v>0</v>
      </c>
    </row>
    <row r="472" spans="2:4" hidden="1" x14ac:dyDescent="0.3">
      <c r="B472" s="56">
        <f>IFERROR(SUM(D472:D472),0)</f>
        <v>0</v>
      </c>
      <c r="C472" s="139" t="str">
        <f>'제품 추가'!AC470</f>
        <v>SHEPHERD</v>
      </c>
      <c r="D472" s="138">
        <f>IF('넣어줄 잉크'!$D$2="주말",INDEX(표5[#All],MATCH(C472,표5[[#All],[잉크]],0),18)+INDEX(표5[#All],MATCH(C472,표5[[#All],[잉크]],0),21),INDEX(표5[#All],MATCH(C472,표5[[#All],[잉크]],0),MATCH('넣어줄 잉크'!$D$2,표5[#Headers],0)+1))</f>
        <v>0</v>
      </c>
    </row>
    <row r="473" spans="2:4" hidden="1" x14ac:dyDescent="0.3">
      <c r="B473" s="56">
        <f>IFERROR(SUM(D473:D473),0)</f>
        <v>0</v>
      </c>
      <c r="C473" s="139" t="str">
        <f>'제품 추가'!AC471</f>
        <v>SHIP</v>
      </c>
      <c r="D473" s="138">
        <f>IF('넣어줄 잉크'!$D$2="주말",INDEX(표5[#All],MATCH(C473,표5[[#All],[잉크]],0),18)+INDEX(표5[#All],MATCH(C473,표5[[#All],[잉크]],0),21),INDEX(표5[#All],MATCH(C473,표5[[#All],[잉크]],0),MATCH('넣어줄 잉크'!$D$2,표5[#Headers],0)+1))</f>
        <v>0</v>
      </c>
    </row>
    <row r="474" spans="2:4" hidden="1" x14ac:dyDescent="0.3">
      <c r="B474" s="56">
        <f>IFERROR(SUM(D474:D474),0)</f>
        <v>0</v>
      </c>
      <c r="C474" s="139" t="str">
        <f>'제품 추가'!AC472</f>
        <v>SHIRIMP</v>
      </c>
      <c r="D474" s="138">
        <f>IF('넣어줄 잉크'!$D$2="주말",INDEX(표5[#All],MATCH(C474,표5[[#All],[잉크]],0),18)+INDEX(표5[#All],MATCH(C474,표5[[#All],[잉크]],0),21),INDEX(표5[#All],MATCH(C474,표5[[#All],[잉크]],0),MATCH('넣어줄 잉크'!$D$2,표5[#Headers],0)+1))</f>
        <v>0</v>
      </c>
    </row>
    <row r="475" spans="2:4" hidden="1" x14ac:dyDescent="0.3">
      <c r="B475" s="56">
        <f>IFERROR(SUM(D475:D475),0)</f>
        <v>0</v>
      </c>
      <c r="C475" s="139" t="str">
        <f>'제품 추가'!AC473</f>
        <v>SHITAKE</v>
      </c>
      <c r="D475" s="138">
        <f>IF('넣어줄 잉크'!$D$2="주말",INDEX(표5[#All],MATCH(C475,표5[[#All],[잉크]],0),18)+INDEX(표5[#All],MATCH(C475,표5[[#All],[잉크]],0),21),INDEX(표5[#All],MATCH(C475,표5[[#All],[잉크]],0),MATCH('넣어줄 잉크'!$D$2,표5[#Headers],0)+1))</f>
        <v>0</v>
      </c>
    </row>
    <row r="476" spans="2:4" hidden="1" x14ac:dyDescent="0.3">
      <c r="B476" s="56">
        <f>IFERROR(SUM(D476:D476),0)</f>
        <v>0</v>
      </c>
      <c r="C476" s="139" t="str">
        <f>'제품 추가'!AC474</f>
        <v>SIENNA</v>
      </c>
      <c r="D476" s="138">
        <f>IF('넣어줄 잉크'!$D$2="주말",INDEX(표5[#All],MATCH(C476,표5[[#All],[잉크]],0),18)+INDEX(표5[#All],MATCH(C476,표5[[#All],[잉크]],0),21),INDEX(표5[#All],MATCH(C476,표5[[#All],[잉크]],0),MATCH('넣어줄 잉크'!$D$2,표5[#Headers],0)+1))</f>
        <v>0</v>
      </c>
    </row>
    <row r="477" spans="2:4" hidden="1" x14ac:dyDescent="0.3">
      <c r="B477" s="56">
        <f>IFERROR(SUM(D477:D477),0)</f>
        <v>0</v>
      </c>
      <c r="C477" s="139" t="str">
        <f>'제품 추가'!AC475</f>
        <v>SIERRA</v>
      </c>
      <c r="D477" s="138">
        <f>IF('넣어줄 잉크'!$D$2="주말",INDEX(표5[#All],MATCH(C477,표5[[#All],[잉크]],0),18)+INDEX(표5[#All],MATCH(C477,표5[[#All],[잉크]],0),21),INDEX(표5[#All],MATCH(C477,표5[[#All],[잉크]],0),MATCH('넣어줄 잉크'!$D$2,표5[#Headers],0)+1))</f>
        <v>0</v>
      </c>
    </row>
    <row r="478" spans="2:4" hidden="1" x14ac:dyDescent="0.3">
      <c r="B478" s="56">
        <f>IFERROR(SUM(D478:D478),0)</f>
        <v>0</v>
      </c>
      <c r="C478" s="139" t="str">
        <f>'제품 추가'!AC476</f>
        <v>SILVER</v>
      </c>
      <c r="D478" s="138">
        <f>IF('넣어줄 잉크'!$D$2="주말",INDEX(표5[#All],MATCH(C478,표5[[#All],[잉크]],0),18)+INDEX(표5[#All],MATCH(C478,표5[[#All],[잉크]],0),21),INDEX(표5[#All],MATCH(C478,표5[[#All],[잉크]],0),MATCH('넣어줄 잉크'!$D$2,표5[#Headers],0)+1))</f>
        <v>0</v>
      </c>
    </row>
    <row r="479" spans="2:4" hidden="1" x14ac:dyDescent="0.3">
      <c r="B479" s="56">
        <f>IFERROR(SUM(D479:D479),0)</f>
        <v>0</v>
      </c>
      <c r="C479" s="139" t="str">
        <f>'제품 추가'!AC477</f>
        <v>SKGOLD</v>
      </c>
      <c r="D479" s="138">
        <f>IF('넣어줄 잉크'!$D$2="주말",INDEX(표5[#All],MATCH(C479,표5[[#All],[잉크]],0),18)+INDEX(표5[#All],MATCH(C479,표5[[#All],[잉크]],0),21),INDEX(표5[#All],MATCH(C479,표5[[#All],[잉크]],0),MATCH('넣어줄 잉크'!$D$2,표5[#Headers],0)+1))</f>
        <v>0</v>
      </c>
    </row>
    <row r="480" spans="2:4" hidden="1" x14ac:dyDescent="0.3">
      <c r="B480" s="56">
        <f>IFERROR(SUM(D480:D480),0)</f>
        <v>0</v>
      </c>
      <c r="C480" s="139" t="str">
        <f>'제품 추가'!AC478</f>
        <v>SKIN</v>
      </c>
      <c r="D480" s="138">
        <f>IF('넣어줄 잉크'!$D$2="주말",INDEX(표5[#All],MATCH(C480,표5[[#All],[잉크]],0),18)+INDEX(표5[#All],MATCH(C480,표5[[#All],[잉크]],0),21),INDEX(표5[#All],MATCH(C480,표5[[#All],[잉크]],0),MATCH('넣어줄 잉크'!$D$2,표5[#Headers],0)+1))</f>
        <v>0</v>
      </c>
    </row>
    <row r="481" spans="2:4" hidden="1" x14ac:dyDescent="0.3">
      <c r="B481" s="56">
        <f>IFERROR(SUM(D481:D481),0)</f>
        <v>0</v>
      </c>
      <c r="C481" s="139" t="str">
        <f>'제품 추가'!AC479</f>
        <v>SKRED</v>
      </c>
      <c r="D481" s="138">
        <f>IF('넣어줄 잉크'!$D$2="주말",INDEX(표5[#All],MATCH(C481,표5[[#All],[잉크]],0),18)+INDEX(표5[#All],MATCH(C481,표5[[#All],[잉크]],0),21),INDEX(표5[#All],MATCH(C481,표5[[#All],[잉크]],0),MATCH('넣어줄 잉크'!$D$2,표5[#Headers],0)+1))</f>
        <v>0</v>
      </c>
    </row>
    <row r="482" spans="2:4" hidden="1" x14ac:dyDescent="0.3">
      <c r="B482" s="56">
        <f>IFERROR(SUM(D482:D482),0)</f>
        <v>0</v>
      </c>
      <c r="C482" s="139" t="str">
        <f>'제품 추가'!AC480</f>
        <v>SKY</v>
      </c>
      <c r="D482" s="138">
        <f>IF('넣어줄 잉크'!$D$2="주말",INDEX(표5[#All],MATCH(C482,표5[[#All],[잉크]],0),18)+INDEX(표5[#All],MATCH(C482,표5[[#All],[잉크]],0),21),INDEX(표5[#All],MATCH(C482,표5[[#All],[잉크]],0),MATCH('넣어줄 잉크'!$D$2,표5[#Headers],0)+1))</f>
        <v>0</v>
      </c>
    </row>
    <row r="483" spans="2:4" hidden="1" x14ac:dyDescent="0.3">
      <c r="B483" s="56">
        <f>IFERROR(SUM(D483:D483),0)</f>
        <v>0</v>
      </c>
      <c r="C483" s="139" t="str">
        <f>'제품 추가'!AC481</f>
        <v>SLATE</v>
      </c>
      <c r="D483" s="138">
        <f>IF('넣어줄 잉크'!$D$2="주말",INDEX(표5[#All],MATCH(C483,표5[[#All],[잉크]],0),18)+INDEX(표5[#All],MATCH(C483,표5[[#All],[잉크]],0),21),INDEX(표5[#All],MATCH(C483,표5[[#All],[잉크]],0),MATCH('넣어줄 잉크'!$D$2,표5[#Headers],0)+1))</f>
        <v>0</v>
      </c>
    </row>
    <row r="484" spans="2:4" hidden="1" x14ac:dyDescent="0.3">
      <c r="B484" s="56">
        <f>IFERROR(SUM(D484:D484),0)</f>
        <v>0</v>
      </c>
      <c r="C484" s="139" t="str">
        <f>'제품 추가'!AC482</f>
        <v>SMOKE</v>
      </c>
      <c r="D484" s="138">
        <f>IF('넣어줄 잉크'!$D$2="주말",INDEX(표5[#All],MATCH(C484,표5[[#All],[잉크]],0),18)+INDEX(표5[#All],MATCH(C484,표5[[#All],[잉크]],0),21),INDEX(표5[#All],MATCH(C484,표5[[#All],[잉크]],0),MATCH('넣어줄 잉크'!$D$2,표5[#Headers],0)+1))</f>
        <v>0</v>
      </c>
    </row>
    <row r="485" spans="2:4" hidden="1" x14ac:dyDescent="0.3">
      <c r="B485" s="56">
        <f>IFERROR(SUM(D485:D485),0)</f>
        <v>0</v>
      </c>
      <c r="C485" s="139" t="str">
        <f>'제품 추가'!AC483</f>
        <v>SNIPER</v>
      </c>
      <c r="D485" s="138">
        <f>IF('넣어줄 잉크'!$D$2="주말",INDEX(표5[#All],MATCH(C485,표5[[#All],[잉크]],0),18)+INDEX(표5[#All],MATCH(C485,표5[[#All],[잉크]],0),21),INDEX(표5[#All],MATCH(C485,표5[[#All],[잉크]],0),MATCH('넣어줄 잉크'!$D$2,표5[#Headers],0)+1))</f>
        <v>0</v>
      </c>
    </row>
    <row r="486" spans="2:4" hidden="1" x14ac:dyDescent="0.3">
      <c r="B486" s="56">
        <f>IFERROR(SUM(D486:D486),0)</f>
        <v>0</v>
      </c>
      <c r="C486" s="139" t="str">
        <f>'제품 추가'!AC484</f>
        <v>SNOW</v>
      </c>
      <c r="D486" s="138">
        <f>IF('넣어줄 잉크'!$D$2="주말",INDEX(표5[#All],MATCH(C486,표5[[#All],[잉크]],0),18)+INDEX(표5[#All],MATCH(C486,표5[[#All],[잉크]],0),21),INDEX(표5[#All],MATCH(C486,표5[[#All],[잉크]],0),MATCH('넣어줄 잉크'!$D$2,표5[#Headers],0)+1))</f>
        <v>0</v>
      </c>
    </row>
    <row r="487" spans="2:4" hidden="1" x14ac:dyDescent="0.3">
      <c r="B487" s="56">
        <f>IFERROR(SUM(D487:D487),0)</f>
        <v>0</v>
      </c>
      <c r="C487" s="139" t="str">
        <f>'제품 추가'!AC485</f>
        <v>SODA</v>
      </c>
      <c r="D487" s="138">
        <f>IF('넣어줄 잉크'!$D$2="주말",INDEX(표5[#All],MATCH(C487,표5[[#All],[잉크]],0),18)+INDEX(표5[#All],MATCH(C487,표5[[#All],[잉크]],0),21),INDEX(표5[#All],MATCH(C487,표5[[#All],[잉크]],0),MATCH('넣어줄 잉크'!$D$2,표5[#Headers],0)+1))</f>
        <v>0</v>
      </c>
    </row>
    <row r="488" spans="2:4" hidden="1" x14ac:dyDescent="0.3">
      <c r="B488" s="56">
        <f>IFERROR(SUM(D488:D488),0)</f>
        <v>0</v>
      </c>
      <c r="C488" s="139" t="str">
        <f>'제품 추가'!AC486</f>
        <v>SOIL</v>
      </c>
      <c r="D488" s="138">
        <f>IF('넣어줄 잉크'!$D$2="주말",INDEX(표5[#All],MATCH(C488,표5[[#All],[잉크]],0),18)+INDEX(표5[#All],MATCH(C488,표5[[#All],[잉크]],0),21),INDEX(표5[#All],MATCH(C488,표5[[#All],[잉크]],0),MATCH('넣어줄 잉크'!$D$2,표5[#Headers],0)+1))</f>
        <v>0</v>
      </c>
    </row>
    <row r="489" spans="2:4" hidden="1" x14ac:dyDescent="0.3">
      <c r="B489" s="56">
        <f>IFERROR(SUM(D489:D489),0)</f>
        <v>0</v>
      </c>
      <c r="C489" s="139" t="str">
        <f>'제품 추가'!AC487</f>
        <v>SONATA</v>
      </c>
      <c r="D489" s="138">
        <f>IF('넣어줄 잉크'!$D$2="주말",INDEX(표5[#All],MATCH(C489,표5[[#All],[잉크]],0),18)+INDEX(표5[#All],MATCH(C489,표5[[#All],[잉크]],0),21),INDEX(표5[#All],MATCH(C489,표5[[#All],[잉크]],0),MATCH('넣어줄 잉크'!$D$2,표5[#Headers],0)+1))</f>
        <v>0</v>
      </c>
    </row>
    <row r="490" spans="2:4" hidden="1" x14ac:dyDescent="0.3">
      <c r="B490" s="56">
        <f>IFERROR(SUM(D490:D490),0)</f>
        <v>0</v>
      </c>
      <c r="C490" s="139" t="str">
        <f>'제품 추가'!AC488</f>
        <v>SONY</v>
      </c>
      <c r="D490" s="138">
        <f>IF('넣어줄 잉크'!$D$2="주말",INDEX(표5[#All],MATCH(C490,표5[[#All],[잉크]],0),18)+INDEX(표5[#All],MATCH(C490,표5[[#All],[잉크]],0),21),INDEX(표5[#All],MATCH(C490,표5[[#All],[잉크]],0),MATCH('넣어줄 잉크'!$D$2,표5[#Headers],0)+1))</f>
        <v>0</v>
      </c>
    </row>
    <row r="491" spans="2:4" hidden="1" x14ac:dyDescent="0.3">
      <c r="B491" s="56">
        <f>IFERROR(SUM(D491:D491),0)</f>
        <v>0</v>
      </c>
      <c r="C491" s="139" t="str">
        <f>'제품 추가'!AC489</f>
        <v>SOOT</v>
      </c>
      <c r="D491" s="138">
        <f>IF('넣어줄 잉크'!$D$2="주말",INDEX(표5[#All],MATCH(C491,표5[[#All],[잉크]],0),18)+INDEX(표5[#All],MATCH(C491,표5[[#All],[잉크]],0),21),INDEX(표5[#All],MATCH(C491,표5[[#All],[잉크]],0),MATCH('넣어줄 잉크'!$D$2,표5[#Headers],0)+1))</f>
        <v>0</v>
      </c>
    </row>
    <row r="492" spans="2:4" hidden="1" x14ac:dyDescent="0.3">
      <c r="B492" s="56">
        <f>IFERROR(SUM(D492:D492),0)</f>
        <v>0</v>
      </c>
      <c r="C492" s="139" t="str">
        <f>'제품 추가'!AC490</f>
        <v>SOUFFLE</v>
      </c>
      <c r="D492" s="138">
        <f>IF('넣어줄 잉크'!$D$2="주말",INDEX(표5[#All],MATCH(C492,표5[[#All],[잉크]],0),18)+INDEX(표5[#All],MATCH(C492,표5[[#All],[잉크]],0),21),INDEX(표5[#All],MATCH(C492,표5[[#All],[잉크]],0),MATCH('넣어줄 잉크'!$D$2,표5[#Headers],0)+1))</f>
        <v>0</v>
      </c>
    </row>
    <row r="493" spans="2:4" x14ac:dyDescent="0.3">
      <c r="B493" s="56">
        <f>IFERROR(SUM(D493:D493),0)</f>
        <v>2</v>
      </c>
      <c r="C493" s="139" t="str">
        <f>'제품 추가'!AC1227</f>
        <v>ESCAPE</v>
      </c>
      <c r="D493" s="138">
        <f>IF('넣어줄 잉크'!$D$2="주말",INDEX(표5[#All],MATCH(C493,표5[[#All],[잉크]],0),18)+INDEX(표5[#All],MATCH(C493,표5[[#All],[잉크]],0),21),INDEX(표5[#All],MATCH(C493,표5[[#All],[잉크]],0),MATCH('넣어줄 잉크'!$D$2,표5[#Headers],0)+1))</f>
        <v>2</v>
      </c>
    </row>
    <row r="494" spans="2:4" hidden="1" x14ac:dyDescent="0.3">
      <c r="B494" s="56">
        <f>IFERROR(SUM(D494:D494),0)</f>
        <v>0</v>
      </c>
      <c r="C494" s="139" t="str">
        <f>'제품 추가'!AC492</f>
        <v>SPACE</v>
      </c>
      <c r="D494" s="138">
        <f>IF('넣어줄 잉크'!$D$2="주말",INDEX(표5[#All],MATCH(C494,표5[[#All],[잉크]],0),18)+INDEX(표5[#All],MATCH(C494,표5[[#All],[잉크]],0),21),INDEX(표5[#All],MATCH(C494,표5[[#All],[잉크]],0),MATCH('넣어줄 잉크'!$D$2,표5[#Headers],0)+1))</f>
        <v>0</v>
      </c>
    </row>
    <row r="495" spans="2:4" hidden="1" x14ac:dyDescent="0.3">
      <c r="B495" s="56">
        <f>IFERROR(SUM(D495:D495),0)</f>
        <v>0</v>
      </c>
      <c r="C495" s="139" t="str">
        <f>'제품 추가'!AC493</f>
        <v>SPGOLD</v>
      </c>
      <c r="D495" s="138">
        <f>IF('넣어줄 잉크'!$D$2="주말",INDEX(표5[#All],MATCH(C495,표5[[#All],[잉크]],0),18)+INDEX(표5[#All],MATCH(C495,표5[[#All],[잉크]],0),21),INDEX(표5[#All],MATCH(C495,표5[[#All],[잉크]],0),MATCH('넣어줄 잉크'!$D$2,표5[#Headers],0)+1))</f>
        <v>0</v>
      </c>
    </row>
    <row r="496" spans="2:4" hidden="1" x14ac:dyDescent="0.3">
      <c r="B496" s="56">
        <f>IFERROR(SUM(D496:D496),0)</f>
        <v>0</v>
      </c>
      <c r="C496" s="139" t="str">
        <f>'제품 추가'!AC494</f>
        <v>SPGREEN</v>
      </c>
      <c r="D496" s="138">
        <f>IF('넣어줄 잉크'!$D$2="주말",INDEX(표5[#All],MATCH(C496,표5[[#All],[잉크]],0),18)+INDEX(표5[#All],MATCH(C496,표5[[#All],[잉크]],0),21),INDEX(표5[#All],MATCH(C496,표5[[#All],[잉크]],0),MATCH('넣어줄 잉크'!$D$2,표5[#Headers],0)+1))</f>
        <v>0</v>
      </c>
    </row>
    <row r="497" spans="2:4" hidden="1" x14ac:dyDescent="0.3">
      <c r="B497" s="56">
        <f>IFERROR(SUM(D497:D497),0)</f>
        <v>0</v>
      </c>
      <c r="C497" s="139" t="str">
        <f>'제품 추가'!AC495</f>
        <v>SPIDER</v>
      </c>
      <c r="D497" s="138">
        <f>IF('넣어줄 잉크'!$D$2="주말",INDEX(표5[#All],MATCH(C497,표5[[#All],[잉크]],0),18)+INDEX(표5[#All],MATCH(C497,표5[[#All],[잉크]],0),21),INDEX(표5[#All],MATCH(C497,표5[[#All],[잉크]],0),MATCH('넣어줄 잉크'!$D$2,표5[#Headers],0)+1))</f>
        <v>0</v>
      </c>
    </row>
    <row r="498" spans="2:4" hidden="1" x14ac:dyDescent="0.3">
      <c r="B498" s="56">
        <f>IFERROR(SUM(D498:D498),0)</f>
        <v>0</v>
      </c>
      <c r="C498" s="139" t="str">
        <f>'제품 추가'!AC496</f>
        <v>SPINACH</v>
      </c>
      <c r="D498" s="138">
        <f>IF('넣어줄 잉크'!$D$2="주말",INDEX(표5[#All],MATCH(C498,표5[[#All],[잉크]],0),18)+INDEX(표5[#All],MATCH(C498,표5[[#All],[잉크]],0),21),INDEX(표5[#All],MATCH(C498,표5[[#All],[잉크]],0),MATCH('넣어줄 잉크'!$D$2,표5[#Headers],0)+1))</f>
        <v>0</v>
      </c>
    </row>
    <row r="499" spans="2:4" hidden="1" x14ac:dyDescent="0.3">
      <c r="B499" s="56">
        <f>IFERROR(SUM(D499:D499),0)</f>
        <v>0</v>
      </c>
      <c r="C499" s="139" t="str">
        <f>'제품 추가'!AC497</f>
        <v>SQUASH</v>
      </c>
      <c r="D499" s="138">
        <f>IF('넣어줄 잉크'!$D$2="주말",INDEX(표5[#All],MATCH(C499,표5[[#All],[잉크]],0),18)+INDEX(표5[#All],MATCH(C499,표5[[#All],[잉크]],0),21),INDEX(표5[#All],MATCH(C499,표5[[#All],[잉크]],0),MATCH('넣어줄 잉크'!$D$2,표5[#Headers],0)+1))</f>
        <v>0</v>
      </c>
    </row>
    <row r="500" spans="2:4" hidden="1" x14ac:dyDescent="0.3">
      <c r="B500" s="56">
        <f>IFERROR(SUM(D500:D500),0)</f>
        <v>0</v>
      </c>
      <c r="C500" s="139" t="str">
        <f>'제품 추가'!AC498</f>
        <v>STEEL</v>
      </c>
      <c r="D500" s="138">
        <f>IF('넣어줄 잉크'!$D$2="주말",INDEX(표5[#All],MATCH(C500,표5[[#All],[잉크]],0),18)+INDEX(표5[#All],MATCH(C500,표5[[#All],[잉크]],0),21),INDEX(표5[#All],MATCH(C500,표5[[#All],[잉크]],0),MATCH('넣어줄 잉크'!$D$2,표5[#Headers],0)+1))</f>
        <v>0</v>
      </c>
    </row>
    <row r="501" spans="2:4" hidden="1" x14ac:dyDescent="0.3">
      <c r="B501" s="56">
        <f>IFERROR(SUM(D501:D501),0)</f>
        <v>0</v>
      </c>
      <c r="C501" s="139" t="str">
        <f>'제품 추가'!AC499</f>
        <v>STONE</v>
      </c>
      <c r="D501" s="138">
        <f>IF('넣어줄 잉크'!$D$2="주말",INDEX(표5[#All],MATCH(C501,표5[[#All],[잉크]],0),18)+INDEX(표5[#All],MATCH(C501,표5[[#All],[잉크]],0),21),INDEX(표5[#All],MATCH(C501,표5[[#All],[잉크]],0),MATCH('넣어줄 잉크'!$D$2,표5[#Headers],0)+1))</f>
        <v>0</v>
      </c>
    </row>
    <row r="502" spans="2:4" hidden="1" x14ac:dyDescent="0.3">
      <c r="B502" s="56">
        <f>IFERROR(SUM(D502:D502),0)</f>
        <v>0</v>
      </c>
      <c r="C502" s="139" t="str">
        <f>'제품 추가'!AC500</f>
        <v>STUCCO</v>
      </c>
      <c r="D502" s="138">
        <f>IF('넣어줄 잉크'!$D$2="주말",INDEX(표5[#All],MATCH(C502,표5[[#All],[잉크]],0),18)+INDEX(표5[#All],MATCH(C502,표5[[#All],[잉크]],0),21),INDEX(표5[#All],MATCH(C502,표5[[#All],[잉크]],0),MATCH('넣어줄 잉크'!$D$2,표5[#Headers],0)+1))</f>
        <v>0</v>
      </c>
    </row>
    <row r="503" spans="2:4" hidden="1" x14ac:dyDescent="0.3">
      <c r="B503" s="56">
        <f>IFERROR(SUM(D503:D503),0)</f>
        <v>0</v>
      </c>
      <c r="C503" s="139" t="str">
        <f>'제품 추가'!AC501</f>
        <v>SUDAN</v>
      </c>
      <c r="D503" s="138">
        <f>IF('넣어줄 잉크'!$D$2="주말",INDEX(표5[#All],MATCH(C503,표5[[#All],[잉크]],0),18)+INDEX(표5[#All],MATCH(C503,표5[[#All],[잉크]],0),21),INDEX(표5[#All],MATCH(C503,표5[[#All],[잉크]],0),MATCH('넣어줄 잉크'!$D$2,표5[#Headers],0)+1))</f>
        <v>0</v>
      </c>
    </row>
    <row r="504" spans="2:4" hidden="1" x14ac:dyDescent="0.3">
      <c r="B504" s="56">
        <f>IFERROR(SUM(D504:D504),0)</f>
        <v>0</v>
      </c>
      <c r="C504" s="139" t="str">
        <f>'제품 추가'!AC502</f>
        <v>SULPHUR</v>
      </c>
      <c r="D504" s="138">
        <f>IF('넣어줄 잉크'!$D$2="주말",INDEX(표5[#All],MATCH(C504,표5[[#All],[잉크]],0),18)+INDEX(표5[#All],MATCH(C504,표5[[#All],[잉크]],0),21),INDEX(표5[#All],MATCH(C504,표5[[#All],[잉크]],0),MATCH('넣어줄 잉크'!$D$2,표5[#Headers],0)+1))</f>
        <v>0</v>
      </c>
    </row>
    <row r="505" spans="2:4" hidden="1" x14ac:dyDescent="0.3">
      <c r="B505" s="56">
        <f>IFERROR(SUM(D505:D505),0)</f>
        <v>0</v>
      </c>
      <c r="C505" s="139" t="str">
        <f>'제품 추가'!AC503</f>
        <v>SUNFLOWER</v>
      </c>
      <c r="D505" s="138">
        <f>IF('넣어줄 잉크'!$D$2="주말",INDEX(표5[#All],MATCH(C505,표5[[#All],[잉크]],0),18)+INDEX(표5[#All],MATCH(C505,표5[[#All],[잉크]],0),21),INDEX(표5[#All],MATCH(C505,표5[[#All],[잉크]],0),MATCH('넣어줄 잉크'!$D$2,표5[#Headers],0)+1))</f>
        <v>0</v>
      </c>
    </row>
    <row r="506" spans="2:4" hidden="1" x14ac:dyDescent="0.3">
      <c r="B506" s="56">
        <f>IFERROR(SUM(D506:D506),0)</f>
        <v>0</v>
      </c>
      <c r="C506" s="139" t="str">
        <f>'제품 추가'!AC504</f>
        <v>SUNGLOW</v>
      </c>
      <c r="D506" s="138">
        <f>IF('넣어줄 잉크'!$D$2="주말",INDEX(표5[#All],MATCH(C506,표5[[#All],[잉크]],0),18)+INDEX(표5[#All],MATCH(C506,표5[[#All],[잉크]],0),21),INDEX(표5[#All],MATCH(C506,표5[[#All],[잉크]],0),MATCH('넣어줄 잉크'!$D$2,표5[#Headers],0)+1))</f>
        <v>0</v>
      </c>
    </row>
    <row r="507" spans="2:4" hidden="1" x14ac:dyDescent="0.3">
      <c r="B507" s="56">
        <f>IFERROR(SUM(D507:D507),0)</f>
        <v>0</v>
      </c>
      <c r="C507" s="139" t="str">
        <f>'제품 추가'!AC505</f>
        <v>SUNKIST</v>
      </c>
      <c r="D507" s="138">
        <f>IF('넣어줄 잉크'!$D$2="주말",INDEX(표5[#All],MATCH(C507,표5[[#All],[잉크]],0),18)+INDEX(표5[#All],MATCH(C507,표5[[#All],[잉크]],0),21),INDEX(표5[#All],MATCH(C507,표5[[#All],[잉크]],0),MATCH('넣어줄 잉크'!$D$2,표5[#Headers],0)+1))</f>
        <v>0</v>
      </c>
    </row>
    <row r="508" spans="2:4" hidden="1" x14ac:dyDescent="0.3">
      <c r="B508" s="56">
        <f>IFERROR(SUM(D508:D508),0)</f>
        <v>0</v>
      </c>
      <c r="C508" s="139" t="str">
        <f>'제품 추가'!AC506</f>
        <v>SUNNY</v>
      </c>
      <c r="D508" s="138">
        <f>IF('넣어줄 잉크'!$D$2="주말",INDEX(표5[#All],MATCH(C508,표5[[#All],[잉크]],0),18)+INDEX(표5[#All],MATCH(C508,표5[[#All],[잉크]],0),21),INDEX(표5[#All],MATCH(C508,표5[[#All],[잉크]],0),MATCH('넣어줄 잉크'!$D$2,표5[#Headers],0)+1))</f>
        <v>0</v>
      </c>
    </row>
    <row r="509" spans="2:4" hidden="1" x14ac:dyDescent="0.3">
      <c r="B509" s="56">
        <f>IFERROR(SUM(D509:D509),0)</f>
        <v>0</v>
      </c>
      <c r="C509" s="139" t="str">
        <f>'제품 추가'!AC507</f>
        <v>SUNSET</v>
      </c>
      <c r="D509" s="138">
        <f>IF('넣어줄 잉크'!$D$2="주말",INDEX(표5[#All],MATCH(C509,표5[[#All],[잉크]],0),18)+INDEX(표5[#All],MATCH(C509,표5[[#All],[잉크]],0),21),INDEX(표5[#All],MATCH(C509,표5[[#All],[잉크]],0),MATCH('넣어줄 잉크'!$D$2,표5[#Headers],0)+1))</f>
        <v>0</v>
      </c>
    </row>
    <row r="510" spans="2:4" hidden="1" x14ac:dyDescent="0.3">
      <c r="B510" s="56">
        <f>IFERROR(SUM(D510:D510),0)</f>
        <v>0</v>
      </c>
      <c r="C510" s="139" t="str">
        <f>'제품 추가'!AC508</f>
        <v>SURF</v>
      </c>
      <c r="D510" s="138">
        <f>IF('넣어줄 잉크'!$D$2="주말",INDEX(표5[#All],MATCH(C510,표5[[#All],[잉크]],0),18)+INDEX(표5[#All],MATCH(C510,표5[[#All],[잉크]],0),21),INDEX(표5[#All],MATCH(C510,표5[[#All],[잉크]],0),MATCH('넣어줄 잉크'!$D$2,표5[#Headers],0)+1))</f>
        <v>0</v>
      </c>
    </row>
    <row r="511" spans="2:4" hidden="1" x14ac:dyDescent="0.3">
      <c r="B511" s="56">
        <f>IFERROR(SUM(D511:D511),0)</f>
        <v>0</v>
      </c>
      <c r="C511" s="139" t="str">
        <f>'제품 추가'!AC509</f>
        <v>SWEET</v>
      </c>
      <c r="D511" s="138">
        <f>IF('넣어줄 잉크'!$D$2="주말",INDEX(표5[#All],MATCH(C511,표5[[#All],[잉크]],0),18)+INDEX(표5[#All],MATCH(C511,표5[[#All],[잉크]],0),21),INDEX(표5[#All],MATCH(C511,표5[[#All],[잉크]],0),MATCH('넣어줄 잉크'!$D$2,표5[#Headers],0)+1))</f>
        <v>0</v>
      </c>
    </row>
    <row r="512" spans="2:4" hidden="1" x14ac:dyDescent="0.3">
      <c r="B512" s="56">
        <f>IFERROR(SUM(D512:D512),0)</f>
        <v>0</v>
      </c>
      <c r="C512" s="139" t="str">
        <f>'제품 추가'!AC510</f>
        <v>SYRUP</v>
      </c>
      <c r="D512" s="138">
        <f>IF('넣어줄 잉크'!$D$2="주말",INDEX(표5[#All],MATCH(C512,표5[[#All],[잉크]],0),18)+INDEX(표5[#All],MATCH(C512,표5[[#All],[잉크]],0),21),INDEX(표5[#All],MATCH(C512,표5[[#All],[잉크]],0),MATCH('넣어줄 잉크'!$D$2,표5[#Headers],0)+1))</f>
        <v>0</v>
      </c>
    </row>
    <row r="513" spans="2:4" hidden="1" x14ac:dyDescent="0.3">
      <c r="B513" s="56">
        <f>IFERROR(SUM(D513:D513),0)</f>
        <v>0</v>
      </c>
      <c r="C513" s="139" t="str">
        <f>'제품 추가'!AC511</f>
        <v>TAFFY</v>
      </c>
      <c r="D513" s="138">
        <f>IF('넣어줄 잉크'!$D$2="주말",INDEX(표5[#All],MATCH(C513,표5[[#All],[잉크]],0),18)+INDEX(표5[#All],MATCH(C513,표5[[#All],[잉크]],0),21),INDEX(표5[#All],MATCH(C513,표5[[#All],[잉크]],0),MATCH('넣어줄 잉크'!$D$2,표5[#Headers],0)+1))</f>
        <v>0</v>
      </c>
    </row>
    <row r="514" spans="2:4" hidden="1" x14ac:dyDescent="0.3">
      <c r="B514" s="56">
        <f>IFERROR(SUM(D514:D514),0)</f>
        <v>0</v>
      </c>
      <c r="C514" s="139" t="str">
        <f>'제품 추가'!AC512</f>
        <v>TANGERINE</v>
      </c>
      <c r="D514" s="138">
        <f>IF('넣어줄 잉크'!$D$2="주말",INDEX(표5[#All],MATCH(C514,표5[[#All],[잉크]],0),18)+INDEX(표5[#All],MATCH(C514,표5[[#All],[잉크]],0),21),INDEX(표5[#All],MATCH(C514,표5[[#All],[잉크]],0),MATCH('넣어줄 잉크'!$D$2,표5[#Headers],0)+1))</f>
        <v>0</v>
      </c>
    </row>
    <row r="515" spans="2:4" hidden="1" x14ac:dyDescent="0.3">
      <c r="B515" s="56">
        <f>IFERROR(SUM(D515:D515),0)</f>
        <v>0</v>
      </c>
      <c r="C515" s="139" t="str">
        <f>'제품 추가'!AC513</f>
        <v>TAPENADE</v>
      </c>
      <c r="D515" s="138">
        <f>IF('넣어줄 잉크'!$D$2="주말",INDEX(표5[#All],MATCH(C515,표5[[#All],[잉크]],0),18)+INDEX(표5[#All],MATCH(C515,표5[[#All],[잉크]],0),21),INDEX(표5[#All],MATCH(C515,표5[[#All],[잉크]],0),MATCH('넣어줄 잉크'!$D$2,표5[#Headers],0)+1))</f>
        <v>0</v>
      </c>
    </row>
    <row r="516" spans="2:4" hidden="1" x14ac:dyDescent="0.3">
      <c r="B516" s="56">
        <f>IFERROR(SUM(D516:D516),0)</f>
        <v>0</v>
      </c>
      <c r="C516" s="139" t="str">
        <f>'제품 추가'!AC514</f>
        <v>TARMAC</v>
      </c>
      <c r="D516" s="138">
        <f>IF('넣어줄 잉크'!$D$2="주말",INDEX(표5[#All],MATCH(C516,표5[[#All],[잉크]],0),18)+INDEX(표5[#All],MATCH(C516,표5[[#All],[잉크]],0),21),INDEX(표5[#All],MATCH(C516,표5[[#All],[잉크]],0),MATCH('넣어줄 잉크'!$D$2,표5[#Headers],0)+1))</f>
        <v>0</v>
      </c>
    </row>
    <row r="517" spans="2:4" hidden="1" x14ac:dyDescent="0.3">
      <c r="B517" s="56">
        <f>IFERROR(SUM(D517:D517),0)</f>
        <v>0</v>
      </c>
      <c r="C517" s="139" t="str">
        <f>'제품 추가'!AC515</f>
        <v>TAUPE</v>
      </c>
      <c r="D517" s="138">
        <f>IF('넣어줄 잉크'!$D$2="주말",INDEX(표5[#All],MATCH(C517,표5[[#All],[잉크]],0),18)+INDEX(표5[#All],MATCH(C517,표5[[#All],[잉크]],0),21),INDEX(표5[#All],MATCH(C517,표5[[#All],[잉크]],0),MATCH('넣어줄 잉크'!$D$2,표5[#Headers],0)+1))</f>
        <v>0</v>
      </c>
    </row>
    <row r="518" spans="2:4" hidden="1" x14ac:dyDescent="0.3">
      <c r="B518" s="56">
        <f>IFERROR(SUM(D518:D518),0)</f>
        <v>0</v>
      </c>
      <c r="C518" s="139" t="str">
        <f>'제품 추가'!AC516</f>
        <v>TAWNY</v>
      </c>
      <c r="D518" s="138">
        <f>IF('넣어줄 잉크'!$D$2="주말",INDEX(표5[#All],MATCH(C518,표5[[#All],[잉크]],0),18)+INDEX(표5[#All],MATCH(C518,표5[[#All],[잉크]],0),21),INDEX(표5[#All],MATCH(C518,표5[[#All],[잉크]],0),MATCH('넣어줄 잉크'!$D$2,표5[#Headers],0)+1))</f>
        <v>0</v>
      </c>
    </row>
    <row r="519" spans="2:4" hidden="1" x14ac:dyDescent="0.3">
      <c r="B519" s="56">
        <f>IFERROR(SUM(D519:D519),0)</f>
        <v>0</v>
      </c>
      <c r="C519" s="139" t="str">
        <f>'제품 추가'!AC517</f>
        <v>TEAK</v>
      </c>
      <c r="D519" s="138">
        <f>IF('넣어줄 잉크'!$D$2="주말",INDEX(표5[#All],MATCH(C519,표5[[#All],[잉크]],0),18)+INDEX(표5[#All],MATCH(C519,표5[[#All],[잉크]],0),21),INDEX(표5[#All],MATCH(C519,표5[[#All],[잉크]],0),MATCH('넣어줄 잉크'!$D$2,표5[#Headers],0)+1))</f>
        <v>0</v>
      </c>
    </row>
    <row r="520" spans="2:4" hidden="1" x14ac:dyDescent="0.3">
      <c r="B520" s="56">
        <f>IFERROR(SUM(D520:D520),0)</f>
        <v>0</v>
      </c>
      <c r="C520" s="139" t="str">
        <f>'제품 추가'!AC518</f>
        <v>TEDDY</v>
      </c>
      <c r="D520" s="138">
        <f>IF('넣어줄 잉크'!$D$2="주말",INDEX(표5[#All],MATCH(C520,표5[[#All],[잉크]],0),18)+INDEX(표5[#All],MATCH(C520,표5[[#All],[잉크]],0),21),INDEX(표5[#All],MATCH(C520,표5[[#All],[잉크]],0),MATCH('넣어줄 잉크'!$D$2,표5[#Headers],0)+1))</f>
        <v>0</v>
      </c>
    </row>
    <row r="521" spans="2:4" hidden="1" x14ac:dyDescent="0.3">
      <c r="B521" s="56">
        <f>IFERROR(SUM(D521:D521),0)</f>
        <v>0</v>
      </c>
      <c r="C521" s="139" t="str">
        <f>'제품 추가'!AC519</f>
        <v>TEN</v>
      </c>
      <c r="D521" s="138">
        <f>IF('넣어줄 잉크'!$D$2="주말",INDEX(표5[#All],MATCH(C521,표5[[#All],[잉크]],0),18)+INDEX(표5[#All],MATCH(C521,표5[[#All],[잉크]],0),21),INDEX(표5[#All],MATCH(C521,표5[[#All],[잉크]],0),MATCH('넣어줄 잉크'!$D$2,표5[#Headers],0)+1))</f>
        <v>0</v>
      </c>
    </row>
    <row r="522" spans="2:4" hidden="1" x14ac:dyDescent="0.3">
      <c r="B522" s="56">
        <f>IFERROR(SUM(D522:D522),0)</f>
        <v>0</v>
      </c>
      <c r="C522" s="139" t="str">
        <f>'제품 추가'!AC520</f>
        <v>TENDER</v>
      </c>
      <c r="D522" s="138">
        <f>IF('넣어줄 잉크'!$D$2="주말",INDEX(표5[#All],MATCH(C522,표5[[#All],[잉크]],0),18)+INDEX(표5[#All],MATCH(C522,표5[[#All],[잉크]],0),21),INDEX(표5[#All],MATCH(C522,표5[[#All],[잉크]],0),MATCH('넣어줄 잉크'!$D$2,표5[#Headers],0)+1))</f>
        <v>0</v>
      </c>
    </row>
    <row r="523" spans="2:4" hidden="1" x14ac:dyDescent="0.3">
      <c r="B523" s="56">
        <f>IFERROR(SUM(D523:D523),0)</f>
        <v>0</v>
      </c>
      <c r="C523" s="139" t="str">
        <f>'제품 추가'!AC521</f>
        <v>THOR</v>
      </c>
      <c r="D523" s="138">
        <f>IF('넣어줄 잉크'!$D$2="주말",INDEX(표5[#All],MATCH(C523,표5[[#All],[잉크]],0),18)+INDEX(표5[#All],MATCH(C523,표5[[#All],[잉크]],0),21),INDEX(표5[#All],MATCH(C523,표5[[#All],[잉크]],0),MATCH('넣어줄 잉크'!$D$2,표5[#Headers],0)+1))</f>
        <v>0</v>
      </c>
    </row>
    <row r="524" spans="2:4" hidden="1" x14ac:dyDescent="0.3">
      <c r="B524" s="56">
        <f>IFERROR(SUM(D524:D524),0)</f>
        <v>0</v>
      </c>
      <c r="C524" s="139" t="str">
        <f>'제품 추가'!AC522</f>
        <v>TIARA</v>
      </c>
      <c r="D524" s="138">
        <f>IF('넣어줄 잉크'!$D$2="주말",INDEX(표5[#All],MATCH(C524,표5[[#All],[잉크]],0),18)+INDEX(표5[#All],MATCH(C524,표5[[#All],[잉크]],0),21),INDEX(표5[#All],MATCH(C524,표5[[#All],[잉크]],0),MATCH('넣어줄 잉크'!$D$2,표5[#Headers],0)+1))</f>
        <v>0</v>
      </c>
    </row>
    <row r="525" spans="2:4" hidden="1" x14ac:dyDescent="0.3">
      <c r="B525" s="56">
        <f>IFERROR(SUM(D525:D525),0)</f>
        <v>0</v>
      </c>
      <c r="C525" s="139" t="str">
        <f>'제품 추가'!AC523</f>
        <v>TIGER</v>
      </c>
      <c r="D525" s="138">
        <f>IF('넣어줄 잉크'!$D$2="주말",INDEX(표5[#All],MATCH(C525,표5[[#All],[잉크]],0),18)+INDEX(표5[#All],MATCH(C525,표5[[#All],[잉크]],0),21),INDEX(표5[#All],MATCH(C525,표5[[#All],[잉크]],0),MATCH('넣어줄 잉크'!$D$2,표5[#Headers],0)+1))</f>
        <v>0</v>
      </c>
    </row>
    <row r="526" spans="2:4" hidden="1" x14ac:dyDescent="0.3">
      <c r="B526" s="56">
        <f>IFERROR(SUM(D526:D526),0)</f>
        <v>0</v>
      </c>
      <c r="C526" s="139" t="str">
        <f>'제품 추가'!AC524</f>
        <v>TIMBER</v>
      </c>
      <c r="D526" s="138">
        <f>IF('넣어줄 잉크'!$D$2="주말",INDEX(표5[#All],MATCH(C526,표5[[#All],[잉크]],0),18)+INDEX(표5[#All],MATCH(C526,표5[[#All],[잉크]],0),21),INDEX(표5[#All],MATCH(C526,표5[[#All],[잉크]],0),MATCH('넣어줄 잉크'!$D$2,표5[#Headers],0)+1))</f>
        <v>0</v>
      </c>
    </row>
    <row r="527" spans="2:4" hidden="1" x14ac:dyDescent="0.3">
      <c r="B527" s="56">
        <f>IFERROR(SUM(D527:D527),0)</f>
        <v>0</v>
      </c>
      <c r="C527" s="139" t="str">
        <f>'제품 추가'!AC525</f>
        <v>TINSEL</v>
      </c>
      <c r="D527" s="138">
        <f>IF('넣어줄 잉크'!$D$2="주말",INDEX(표5[#All],MATCH(C527,표5[[#All],[잉크]],0),18)+INDEX(표5[#All],MATCH(C527,표5[[#All],[잉크]],0),21),INDEX(표5[#All],MATCH(C527,표5[[#All],[잉크]],0),MATCH('넣어줄 잉크'!$D$2,표5[#Headers],0)+1))</f>
        <v>0</v>
      </c>
    </row>
    <row r="528" spans="2:4" hidden="1" x14ac:dyDescent="0.3">
      <c r="B528" s="56">
        <f>IFERROR(SUM(D528:D528),0)</f>
        <v>0</v>
      </c>
      <c r="C528" s="139" t="str">
        <f>'제품 추가'!AC526</f>
        <v>TIRE</v>
      </c>
      <c r="D528" s="138">
        <f>IF('넣어줄 잉크'!$D$2="주말",INDEX(표5[#All],MATCH(C528,표5[[#All],[잉크]],0),18)+INDEX(표5[#All],MATCH(C528,표5[[#All],[잉크]],0),21),INDEX(표5[#All],MATCH(C528,표5[[#All],[잉크]],0),MATCH('넣어줄 잉크'!$D$2,표5[#Headers],0)+1))</f>
        <v>0</v>
      </c>
    </row>
    <row r="529" spans="2:4" hidden="1" x14ac:dyDescent="0.3">
      <c r="B529" s="56">
        <f>IFERROR(SUM(D529:D529),0)</f>
        <v>0</v>
      </c>
      <c r="C529" s="139" t="str">
        <f>'제품 추가'!AC527</f>
        <v>TOAST</v>
      </c>
      <c r="D529" s="138">
        <f>IF('넣어줄 잉크'!$D$2="주말",INDEX(표5[#All],MATCH(C529,표5[[#All],[잉크]],0),18)+INDEX(표5[#All],MATCH(C529,표5[[#All],[잉크]],0),21),INDEX(표5[#All],MATCH(C529,표5[[#All],[잉크]],0),MATCH('넣어줄 잉크'!$D$2,표5[#Headers],0)+1))</f>
        <v>0</v>
      </c>
    </row>
    <row r="530" spans="2:4" hidden="1" x14ac:dyDescent="0.3">
      <c r="B530" s="56">
        <f>IFERROR(SUM(D530:D530),0)</f>
        <v>0</v>
      </c>
      <c r="C530" s="139" t="str">
        <f>'제품 추가'!AC528</f>
        <v>TOBACCO</v>
      </c>
      <c r="D530" s="138">
        <f>IF('넣어줄 잉크'!$D$2="주말",INDEX(표5[#All],MATCH(C530,표5[[#All],[잉크]],0),18)+INDEX(표5[#All],MATCH(C530,표5[[#All],[잉크]],0),21),INDEX(표5[#All],MATCH(C530,표5[[#All],[잉크]],0),MATCH('넣어줄 잉크'!$D$2,표5[#Headers],0)+1))</f>
        <v>0</v>
      </c>
    </row>
    <row r="531" spans="2:4" hidden="1" x14ac:dyDescent="0.3">
      <c r="B531" s="56">
        <f>IFERROR(SUM(D531:D531),0)</f>
        <v>0</v>
      </c>
      <c r="C531" s="139" t="str">
        <f>'제품 추가'!AC529</f>
        <v>TOFFEE</v>
      </c>
      <c r="D531" s="138">
        <f>IF('넣어줄 잉크'!$D$2="주말",INDEX(표5[#All],MATCH(C531,표5[[#All],[잉크]],0),18)+INDEX(표5[#All],MATCH(C531,표5[[#All],[잉크]],0),21),INDEX(표5[#All],MATCH(C531,표5[[#All],[잉크]],0),MATCH('넣어줄 잉크'!$D$2,표5[#Headers],0)+1))</f>
        <v>0</v>
      </c>
    </row>
    <row r="532" spans="2:4" hidden="1" x14ac:dyDescent="0.3">
      <c r="B532" s="56">
        <f>IFERROR(SUM(D532:D532),0)</f>
        <v>0</v>
      </c>
      <c r="C532" s="139" t="str">
        <f>'제품 추가'!AC530</f>
        <v>TOPAZ</v>
      </c>
      <c r="D532" s="138">
        <f>IF('넣어줄 잉크'!$D$2="주말",INDEX(표5[#All],MATCH(C532,표5[[#All],[잉크]],0),18)+INDEX(표5[#All],MATCH(C532,표5[[#All],[잉크]],0),21),INDEX(표5[#All],MATCH(C532,표5[[#All],[잉크]],0),MATCH('넣어줄 잉크'!$D$2,표5[#Headers],0)+1))</f>
        <v>0</v>
      </c>
    </row>
    <row r="533" spans="2:4" hidden="1" x14ac:dyDescent="0.3">
      <c r="B533" s="56">
        <f>IFERROR(SUM(D533:D533),0)</f>
        <v>0</v>
      </c>
      <c r="C533" s="139" t="str">
        <f>'제품 추가'!AC531</f>
        <v>TORTOISE</v>
      </c>
      <c r="D533" s="138">
        <f>IF('넣어줄 잉크'!$D$2="주말",INDEX(표5[#All],MATCH(C533,표5[[#All],[잉크]],0),18)+INDEX(표5[#All],MATCH(C533,표5[[#All],[잉크]],0),21),INDEX(표5[#All],MATCH(C533,표5[[#All],[잉크]],0),MATCH('넣어줄 잉크'!$D$2,표5[#Headers],0)+1))</f>
        <v>0</v>
      </c>
    </row>
    <row r="534" spans="2:4" x14ac:dyDescent="0.3">
      <c r="B534" s="56">
        <f>IFERROR(SUM(D534:D534),0)</f>
        <v>2</v>
      </c>
      <c r="C534" s="139" t="str">
        <f>'제품 추가'!AC1209</f>
        <v>FUTURE</v>
      </c>
      <c r="D534" s="138">
        <f>IF('넣어줄 잉크'!$D$2="주말",INDEX(표5[#All],MATCH(C534,표5[[#All],[잉크]],0),18)+INDEX(표5[#All],MATCH(C534,표5[[#All],[잉크]],0),21),INDEX(표5[#All],MATCH(C534,표5[[#All],[잉크]],0),MATCH('넣어줄 잉크'!$D$2,표5[#Headers],0)+1))</f>
        <v>2</v>
      </c>
    </row>
    <row r="535" spans="2:4" hidden="1" x14ac:dyDescent="0.3">
      <c r="B535" s="56">
        <f>IFERROR(SUM(D535:D535),0)</f>
        <v>0</v>
      </c>
      <c r="C535" s="139" t="str">
        <f>'제품 추가'!AC533</f>
        <v>TREE</v>
      </c>
      <c r="D535" s="138">
        <f>IF('넣어줄 잉크'!$D$2="주말",INDEX(표5[#All],MATCH(C535,표5[[#All],[잉크]],0),18)+INDEX(표5[#All],MATCH(C535,표5[[#All],[잉크]],0),21),INDEX(표5[#All],MATCH(C535,표5[[#All],[잉크]],0),MATCH('넣어줄 잉크'!$D$2,표5[#Headers],0)+1))</f>
        <v>0</v>
      </c>
    </row>
    <row r="536" spans="2:4" hidden="1" x14ac:dyDescent="0.3">
      <c r="B536" s="56">
        <f>IFERROR(SUM(D536:D536),0)</f>
        <v>0</v>
      </c>
      <c r="C536" s="139" t="str">
        <f>'제품 추가'!AC534</f>
        <v>TRELLIS</v>
      </c>
      <c r="D536" s="138">
        <f>IF('넣어줄 잉크'!$D$2="주말",INDEX(표5[#All],MATCH(C536,표5[[#All],[잉크]],0),18)+INDEX(표5[#All],MATCH(C536,표5[[#All],[잉크]],0),21),INDEX(표5[#All],MATCH(C536,표5[[#All],[잉크]],0),MATCH('넣어줄 잉크'!$D$2,표5[#Headers],0)+1))</f>
        <v>0</v>
      </c>
    </row>
    <row r="537" spans="2:4" x14ac:dyDescent="0.3">
      <c r="B537" s="56">
        <f>IFERROR(SUM(D537:D537),0)</f>
        <v>2</v>
      </c>
      <c r="C537" s="139" t="str">
        <f>'제품 추가'!AC1213</f>
        <v>GAMBIT</v>
      </c>
      <c r="D537" s="138">
        <f>IF('넣어줄 잉크'!$D$2="주말",INDEX(표5[#All],MATCH(C537,표5[[#All],[잉크]],0),18)+INDEX(표5[#All],MATCH(C537,표5[[#All],[잉크]],0),21),INDEX(표5[#All],MATCH(C537,표5[[#All],[잉크]],0),MATCH('넣어줄 잉크'!$D$2,표5[#Headers],0)+1))</f>
        <v>2</v>
      </c>
    </row>
    <row r="538" spans="2:4" hidden="1" x14ac:dyDescent="0.3">
      <c r="B538" s="56">
        <f>IFERROR(SUM(D538:D538),0)</f>
        <v>0</v>
      </c>
      <c r="C538" s="139" t="str">
        <f>'제품 추가'!AC536</f>
        <v>TUBE</v>
      </c>
      <c r="D538" s="138">
        <f>IF('넣어줄 잉크'!$D$2="주말",INDEX(표5[#All],MATCH(C538,표5[[#All],[잉크]],0),18)+INDEX(표5[#All],MATCH(C538,표5[[#All],[잉크]],0),21),INDEX(표5[#All],MATCH(C538,표5[[#All],[잉크]],0),MATCH('넣어줄 잉크'!$D$2,표5[#Headers],0)+1))</f>
        <v>0</v>
      </c>
    </row>
    <row r="539" spans="2:4" hidden="1" x14ac:dyDescent="0.3">
      <c r="B539" s="56">
        <f>IFERROR(SUM(D539:D539),0)</f>
        <v>0</v>
      </c>
      <c r="C539" s="139" t="str">
        <f>'제품 추가'!AC537</f>
        <v>TULIP</v>
      </c>
      <c r="D539" s="138">
        <f>IF('넣어줄 잉크'!$D$2="주말",INDEX(표5[#All],MATCH(C539,표5[[#All],[잉크]],0),18)+INDEX(표5[#All],MATCH(C539,표5[[#All],[잉크]],0),21),INDEX(표5[#All],MATCH(C539,표5[[#All],[잉크]],0),MATCH('넣어줄 잉크'!$D$2,표5[#Headers],0)+1))</f>
        <v>0</v>
      </c>
    </row>
    <row r="540" spans="2:4" hidden="1" x14ac:dyDescent="0.3">
      <c r="B540" s="56">
        <f>IFERROR(SUM(D540:D540),0)</f>
        <v>0</v>
      </c>
      <c r="C540" s="139" t="str">
        <f>'제품 추가'!AC538</f>
        <v>TWIX</v>
      </c>
      <c r="D540" s="138">
        <f>IF('넣어줄 잉크'!$D$2="주말",INDEX(표5[#All],MATCH(C540,표5[[#All],[잉크]],0),18)+INDEX(표5[#All],MATCH(C540,표5[[#All],[잉크]],0),21),INDEX(표5[#All],MATCH(C540,표5[[#All],[잉크]],0),MATCH('넣어줄 잉크'!$D$2,표5[#Headers],0)+1))</f>
        <v>0</v>
      </c>
    </row>
    <row r="541" spans="2:4" hidden="1" x14ac:dyDescent="0.3">
      <c r="B541" s="56">
        <f>IFERROR(SUM(D541:D541),0)</f>
        <v>0</v>
      </c>
      <c r="C541" s="139" t="str">
        <f>'제품 추가'!AC539</f>
        <v>UMBER</v>
      </c>
      <c r="D541" s="138">
        <f>IF('넣어줄 잉크'!$D$2="주말",INDEX(표5[#All],MATCH(C541,표5[[#All],[잉크]],0),18)+INDEX(표5[#All],MATCH(C541,표5[[#All],[잉크]],0),21),INDEX(표5[#All],MATCH(C541,표5[[#All],[잉크]],0),MATCH('넣어줄 잉크'!$D$2,표5[#Headers],0)+1))</f>
        <v>0</v>
      </c>
    </row>
    <row r="542" spans="2:4" hidden="1" x14ac:dyDescent="0.3">
      <c r="B542" s="56">
        <f>IFERROR(SUM(D542:D542),0)</f>
        <v>0</v>
      </c>
      <c r="C542" s="139" t="str">
        <f>'제품 추가'!AC540</f>
        <v>ASPEN</v>
      </c>
      <c r="D542" s="138">
        <f>IF('넣어줄 잉크'!$D$2="주말",INDEX(표5[#All],MATCH(C542,표5[[#All],[잉크]],0),18)+INDEX(표5[#All],MATCH(C542,표5[[#All],[잉크]],0),21),INDEX(표5[#All],MATCH(C542,표5[[#All],[잉크]],0),MATCH('넣어줄 잉크'!$D$2,표5[#Headers],0)+1))</f>
        <v>0</v>
      </c>
    </row>
    <row r="543" spans="2:4" hidden="1" x14ac:dyDescent="0.3">
      <c r="B543" s="56">
        <f>IFERROR(SUM(D543:D543),0)</f>
        <v>0</v>
      </c>
      <c r="C543" s="139" t="str">
        <f>'제품 추가'!AC541</f>
        <v>UVCARMINE</v>
      </c>
      <c r="D543" s="138">
        <f>IF('넣어줄 잉크'!$D$2="주말",INDEX(표5[#All],MATCH(C543,표5[[#All],[잉크]],0),18)+INDEX(표5[#All],MATCH(C543,표5[[#All],[잉크]],0),21),INDEX(표5[#All],MATCH(C543,표5[[#All],[잉크]],0),MATCH('넣어줄 잉크'!$D$2,표5[#Headers],0)+1))</f>
        <v>0</v>
      </c>
    </row>
    <row r="544" spans="2:4" hidden="1" x14ac:dyDescent="0.3">
      <c r="B544" s="56">
        <f>IFERROR(SUM(D544:D544),0)</f>
        <v>0</v>
      </c>
      <c r="C544" s="139" t="str">
        <f>'제품 추가'!AC542</f>
        <v>UVCHEESE</v>
      </c>
      <c r="D544" s="138">
        <f>IF('넣어줄 잉크'!$D$2="주말",INDEX(표5[#All],MATCH(C544,표5[[#All],[잉크]],0),18)+INDEX(표5[#All],MATCH(C544,표5[[#All],[잉크]],0),21),INDEX(표5[#All],MATCH(C544,표5[[#All],[잉크]],0),MATCH('넣어줄 잉크'!$D$2,표5[#Headers],0)+1))</f>
        <v>0</v>
      </c>
    </row>
    <row r="545" spans="2:4" hidden="1" x14ac:dyDescent="0.3">
      <c r="B545" s="56">
        <f>IFERROR(SUM(D545:D545),0)</f>
        <v>0</v>
      </c>
      <c r="C545" s="139" t="str">
        <f>'제품 추가'!AC543</f>
        <v>CLEAR</v>
      </c>
      <c r="D545" s="138">
        <f>IF('넣어줄 잉크'!$D$2="주말",INDEX(표5[#All],MATCH(C545,표5[[#All],[잉크]],0),18)+INDEX(표5[#All],MATCH(C545,표5[[#All],[잉크]],0),21),INDEX(표5[#All],MATCH(C545,표5[[#All],[잉크]],0),MATCH('넣어줄 잉크'!$D$2,표5[#Headers],0)+1))</f>
        <v>0</v>
      </c>
    </row>
    <row r="546" spans="2:4" hidden="1" x14ac:dyDescent="0.3">
      <c r="B546" s="56">
        <f>IFERROR(SUM(D546:D546),0)</f>
        <v>0</v>
      </c>
      <c r="C546" s="139" t="str">
        <f>'제품 추가'!AC544</f>
        <v>UVDEER</v>
      </c>
      <c r="D546" s="138">
        <f>IF('넣어줄 잉크'!$D$2="주말",INDEX(표5[#All],MATCH(C546,표5[[#All],[잉크]],0),18)+INDEX(표5[#All],MATCH(C546,표5[[#All],[잉크]],0),21),INDEX(표5[#All],MATCH(C546,표5[[#All],[잉크]],0),MATCH('넣어줄 잉크'!$D$2,표5[#Headers],0)+1))</f>
        <v>0</v>
      </c>
    </row>
    <row r="547" spans="2:4" hidden="1" x14ac:dyDescent="0.3">
      <c r="B547" s="56">
        <f>IFERROR(SUM(D547:D547),0)</f>
        <v>0</v>
      </c>
      <c r="C547" s="139" t="str">
        <f>'제품 추가'!AC545</f>
        <v>UVDOLPHIN</v>
      </c>
      <c r="D547" s="138">
        <f>IF('넣어줄 잉크'!$D$2="주말",INDEX(표5[#All],MATCH(C547,표5[[#All],[잉크]],0),18)+INDEX(표5[#All],MATCH(C547,표5[[#All],[잉크]],0),21),INDEX(표5[#All],MATCH(C547,표5[[#All],[잉크]],0),MATCH('넣어줄 잉크'!$D$2,표5[#Headers],0)+1))</f>
        <v>0</v>
      </c>
    </row>
    <row r="548" spans="2:4" hidden="1" x14ac:dyDescent="0.3">
      <c r="B548" s="56">
        <f>IFERROR(SUM(D548:D548),0)</f>
        <v>0</v>
      </c>
      <c r="C548" s="139" t="str">
        <f>'제품 추가'!AC546</f>
        <v>UVGERBERA</v>
      </c>
      <c r="D548" s="138">
        <f>IF('넣어줄 잉크'!$D$2="주말",INDEX(표5[#All],MATCH(C548,표5[[#All],[잉크]],0),18)+INDEX(표5[#All],MATCH(C548,표5[[#All],[잉크]],0),21),INDEX(표5[#All],MATCH(C548,표5[[#All],[잉크]],0),MATCH('넣어줄 잉크'!$D$2,표5[#Headers],0)+1))</f>
        <v>0</v>
      </c>
    </row>
    <row r="549" spans="2:4" hidden="1" x14ac:dyDescent="0.3">
      <c r="B549" s="56">
        <f>IFERROR(SUM(D549:D549),0)</f>
        <v>0</v>
      </c>
      <c r="C549" s="139" t="str">
        <f>'제품 추가'!AC547</f>
        <v>GLOW</v>
      </c>
      <c r="D549" s="138">
        <f>IF('넣어줄 잉크'!$D$2="주말",INDEX(표5[#All],MATCH(C549,표5[[#All],[잉크]],0),18)+INDEX(표5[#All],MATCH(C549,표5[[#All],[잉크]],0),21),INDEX(표5[#All],MATCH(C549,표5[[#All],[잉크]],0),MATCH('넣어줄 잉크'!$D$2,표5[#Headers],0)+1))</f>
        <v>0</v>
      </c>
    </row>
    <row r="550" spans="2:4" hidden="1" x14ac:dyDescent="0.3">
      <c r="B550" s="56">
        <f>IFERROR(SUM(D550:D550),0)</f>
        <v>0</v>
      </c>
      <c r="C550" s="139" t="str">
        <f>'제품 추가'!AC548</f>
        <v>UVMCHERRY</v>
      </c>
      <c r="D550" s="138">
        <f>IF('넣어줄 잉크'!$D$2="주말",INDEX(표5[#All],MATCH(C550,표5[[#All],[잉크]],0),18)+INDEX(표5[#All],MATCH(C550,표5[[#All],[잉크]],0),21),INDEX(표5[#All],MATCH(C550,표5[[#All],[잉크]],0),MATCH('넣어줄 잉크'!$D$2,표5[#Headers],0)+1))</f>
        <v>0</v>
      </c>
    </row>
    <row r="551" spans="2:4" hidden="1" x14ac:dyDescent="0.3">
      <c r="B551" s="56">
        <f>IFERROR(SUM(D551:D551),0)</f>
        <v>0</v>
      </c>
      <c r="C551" s="139" t="str">
        <f>'제품 추가'!AC549</f>
        <v>UVOAK</v>
      </c>
      <c r="D551" s="138">
        <f>IF('넣어줄 잉크'!$D$2="주말",INDEX(표5[#All],MATCH(C551,표5[[#All],[잉크]],0),18)+INDEX(표5[#All],MATCH(C551,표5[[#All],[잉크]],0),21),INDEX(표5[#All],MATCH(C551,표5[[#All],[잉크]],0),MATCH('넣어줄 잉크'!$D$2,표5[#Headers],0)+1))</f>
        <v>0</v>
      </c>
    </row>
    <row r="552" spans="2:4" hidden="1" x14ac:dyDescent="0.3">
      <c r="B552" s="56">
        <f>IFERROR(SUM(D552:D552),0)</f>
        <v>0</v>
      </c>
      <c r="C552" s="139" t="str">
        <f>'제품 추가'!AC550</f>
        <v>SEDONA</v>
      </c>
      <c r="D552" s="138">
        <f>IF('넣어줄 잉크'!$D$2="주말",INDEX(표5[#All],MATCH(C552,표5[[#All],[잉크]],0),18)+INDEX(표5[#All],MATCH(C552,표5[[#All],[잉크]],0),21),INDEX(표5[#All],MATCH(C552,표5[[#All],[잉크]],0),MATCH('넣어줄 잉크'!$D$2,표5[#Headers],0)+1))</f>
        <v>0</v>
      </c>
    </row>
    <row r="553" spans="2:4" hidden="1" x14ac:dyDescent="0.3">
      <c r="B553" s="56">
        <f>IFERROR(SUM(D553:D553),0)</f>
        <v>0</v>
      </c>
      <c r="C553" s="139" t="str">
        <f>'제품 추가'!AC551</f>
        <v>UVTEA</v>
      </c>
      <c r="D553" s="138">
        <f>IF('넣어줄 잉크'!$D$2="주말",INDEX(표5[#All],MATCH(C553,표5[[#All],[잉크]],0),18)+INDEX(표5[#All],MATCH(C553,표5[[#All],[잉크]],0),21),INDEX(표5[#All],MATCH(C553,표5[[#All],[잉크]],0),MATCH('넣어줄 잉크'!$D$2,표5[#Headers],0)+1))</f>
        <v>0</v>
      </c>
    </row>
    <row r="554" spans="2:4" hidden="1" x14ac:dyDescent="0.3">
      <c r="B554" s="56">
        <f>IFERROR(SUM(D554:D554),0)</f>
        <v>0</v>
      </c>
      <c r="C554" s="139" t="str">
        <f>'제품 추가'!AC552</f>
        <v>VALKYRIE</v>
      </c>
      <c r="D554" s="138">
        <f>IF('넣어줄 잉크'!$D$2="주말",INDEX(표5[#All],MATCH(C554,표5[[#All],[잉크]],0),18)+INDEX(표5[#All],MATCH(C554,표5[[#All],[잉크]],0),21),INDEX(표5[#All],MATCH(C554,표5[[#All],[잉크]],0),MATCH('넣어줄 잉크'!$D$2,표5[#Headers],0)+1))</f>
        <v>0</v>
      </c>
    </row>
    <row r="555" spans="2:4" hidden="1" x14ac:dyDescent="0.3">
      <c r="B555" s="56">
        <f>IFERROR(SUM(D555:D555),0)</f>
        <v>0</v>
      </c>
      <c r="C555" s="139" t="str">
        <f>'제품 추가'!AC553</f>
        <v>VAMPIRE</v>
      </c>
      <c r="D555" s="138">
        <f>IF('넣어줄 잉크'!$D$2="주말",INDEX(표5[#All],MATCH(C555,표5[[#All],[잉크]],0),18)+INDEX(표5[#All],MATCH(C555,표5[[#All],[잉크]],0),21),INDEX(표5[#All],MATCH(C555,표5[[#All],[잉크]],0),MATCH('넣어줄 잉크'!$D$2,표5[#Headers],0)+1))</f>
        <v>0</v>
      </c>
    </row>
    <row r="556" spans="2:4" hidden="1" x14ac:dyDescent="0.3">
      <c r="B556" s="56">
        <f>IFERROR(SUM(D556:D556),0)</f>
        <v>0</v>
      </c>
      <c r="C556" s="139" t="str">
        <f>'제품 추가'!AC554</f>
        <v>VANILLA</v>
      </c>
      <c r="D556" s="138">
        <f>IF('넣어줄 잉크'!$D$2="주말",INDEX(표5[#All],MATCH(C556,표5[[#All],[잉크]],0),18)+INDEX(표5[#All],MATCH(C556,표5[[#All],[잉크]],0),21),INDEX(표5[#All],MATCH(C556,표5[[#All],[잉크]],0),MATCH('넣어줄 잉크'!$D$2,표5[#Headers],0)+1))</f>
        <v>0</v>
      </c>
    </row>
    <row r="557" spans="2:4" hidden="1" x14ac:dyDescent="0.3">
      <c r="B557" s="56">
        <f>IFERROR(SUM(D557:D557),0)</f>
        <v>0</v>
      </c>
      <c r="C557" s="139" t="str">
        <f>'제품 추가'!AC555</f>
        <v>VANTA</v>
      </c>
      <c r="D557" s="138">
        <f>IF('넣어줄 잉크'!$D$2="주말",INDEX(표5[#All],MATCH(C557,표5[[#All],[잉크]],0),18)+INDEX(표5[#All],MATCH(C557,표5[[#All],[잉크]],0),21),INDEX(표5[#All],MATCH(C557,표5[[#All],[잉크]],0),MATCH('넣어줄 잉크'!$D$2,표5[#Headers],0)+1))</f>
        <v>0</v>
      </c>
    </row>
    <row r="558" spans="2:4" hidden="1" x14ac:dyDescent="0.3">
      <c r="B558" s="56">
        <f>IFERROR(SUM(D558:D558),0)</f>
        <v>0</v>
      </c>
      <c r="C558" s="139" t="str">
        <f>'제품 추가'!AC556</f>
        <v>VERMILION</v>
      </c>
      <c r="D558" s="138">
        <f>IF('넣어줄 잉크'!$D$2="주말",INDEX(표5[#All],MATCH(C558,표5[[#All],[잉크]],0),18)+INDEX(표5[#All],MATCH(C558,표5[[#All],[잉크]],0),21),INDEX(표5[#All],MATCH(C558,표5[[#All],[잉크]],0),MATCH('넣어줄 잉크'!$D$2,표5[#Headers],0)+1))</f>
        <v>0</v>
      </c>
    </row>
    <row r="559" spans="2:4" hidden="1" x14ac:dyDescent="0.3">
      <c r="B559" s="56">
        <f>IFERROR(SUM(D559:D559),0)</f>
        <v>0</v>
      </c>
      <c r="C559" s="139" t="str">
        <f>'제품 추가'!AC557</f>
        <v>VESTA</v>
      </c>
      <c r="D559" s="138">
        <f>IF('넣어줄 잉크'!$D$2="주말",INDEX(표5[#All],MATCH(C559,표5[[#All],[잉크]],0),18)+INDEX(표5[#All],MATCH(C559,표5[[#All],[잉크]],0),21),INDEX(표5[#All],MATCH(C559,표5[[#All],[잉크]],0),MATCH('넣어줄 잉크'!$D$2,표5[#Headers],0)+1))</f>
        <v>0</v>
      </c>
    </row>
    <row r="560" spans="2:4" hidden="1" x14ac:dyDescent="0.3">
      <c r="B560" s="56">
        <f>IFERROR(SUM(D560:D560),0)</f>
        <v>0</v>
      </c>
      <c r="C560" s="139" t="str">
        <f>'제품 추가'!AC558</f>
        <v>VETIVER</v>
      </c>
      <c r="D560" s="138">
        <f>IF('넣어줄 잉크'!$D$2="주말",INDEX(표5[#All],MATCH(C560,표5[[#All],[잉크]],0),18)+INDEX(표5[#All],MATCH(C560,표5[[#All],[잉크]],0),21),INDEX(표5[#All],MATCH(C560,표5[[#All],[잉크]],0),MATCH('넣어줄 잉크'!$D$2,표5[#Headers],0)+1))</f>
        <v>0</v>
      </c>
    </row>
    <row r="561" spans="2:4" hidden="1" x14ac:dyDescent="0.3">
      <c r="B561" s="56">
        <f>IFERROR(SUM(D561:D561),0)</f>
        <v>0</v>
      </c>
      <c r="C561" s="139" t="str">
        <f>'제품 추가'!AC559</f>
        <v>VIENNA</v>
      </c>
      <c r="D561" s="138">
        <f>IF('넣어줄 잉크'!$D$2="주말",INDEX(표5[#All],MATCH(C561,표5[[#All],[잉크]],0),18)+INDEX(표5[#All],MATCH(C561,표5[[#All],[잉크]],0),21),INDEX(표5[#All],MATCH(C561,표5[[#All],[잉크]],0),MATCH('넣어줄 잉크'!$D$2,표5[#Headers],0)+1))</f>
        <v>0</v>
      </c>
    </row>
    <row r="562" spans="2:4" hidden="1" x14ac:dyDescent="0.3">
      <c r="B562" s="56">
        <f>IFERROR(SUM(D562:D562),0)</f>
        <v>0</v>
      </c>
      <c r="C562" s="139" t="str">
        <f>'제품 추가'!AC560</f>
        <v>VINE</v>
      </c>
      <c r="D562" s="138">
        <f>IF('넣어줄 잉크'!$D$2="주말",INDEX(표5[#All],MATCH(C562,표5[[#All],[잉크]],0),18)+INDEX(표5[#All],MATCH(C562,표5[[#All],[잉크]],0),21),INDEX(표5[#All],MATCH(C562,표5[[#All],[잉크]],0),MATCH('넣어줄 잉크'!$D$2,표5[#Headers],0)+1))</f>
        <v>0</v>
      </c>
    </row>
    <row r="563" spans="2:4" hidden="1" x14ac:dyDescent="0.3">
      <c r="B563" s="56">
        <f>IFERROR(SUM(D563:D563),0)</f>
        <v>0</v>
      </c>
      <c r="C563" s="139" t="str">
        <f>'제품 추가'!AC561</f>
        <v>VINTAGE</v>
      </c>
      <c r="D563" s="138">
        <f>IF('넣어줄 잉크'!$D$2="주말",INDEX(표5[#All],MATCH(C563,표5[[#All],[잉크]],0),18)+INDEX(표5[#All],MATCH(C563,표5[[#All],[잉크]],0),21),INDEX(표5[#All],MATCH(C563,표5[[#All],[잉크]],0),MATCH('넣어줄 잉크'!$D$2,표5[#Headers],0)+1))</f>
        <v>0</v>
      </c>
    </row>
    <row r="564" spans="2:4" hidden="1" x14ac:dyDescent="0.3">
      <c r="B564" s="56">
        <f>IFERROR(SUM(D564:D564),0)</f>
        <v>0</v>
      </c>
      <c r="C564" s="139" t="str">
        <f>'제품 추가'!AC562</f>
        <v>VIOLET</v>
      </c>
      <c r="D564" s="138">
        <f>IF('넣어줄 잉크'!$D$2="주말",INDEX(표5[#All],MATCH(C564,표5[[#All],[잉크]],0),18)+INDEX(표5[#All],MATCH(C564,표5[[#All],[잉크]],0),21),INDEX(표5[#All],MATCH(C564,표5[[#All],[잉크]],0),MATCH('넣어줄 잉크'!$D$2,표5[#Headers],0)+1))</f>
        <v>0</v>
      </c>
    </row>
    <row r="565" spans="2:4" hidden="1" x14ac:dyDescent="0.3">
      <c r="B565" s="56">
        <f>IFERROR(SUM(D565:D565),0)</f>
        <v>0</v>
      </c>
      <c r="C565" s="139" t="str">
        <f>'제품 추가'!AC563</f>
        <v>VIVID</v>
      </c>
      <c r="D565" s="138">
        <f>IF('넣어줄 잉크'!$D$2="주말",INDEX(표5[#All],MATCH(C565,표5[[#All],[잉크]],0),18)+INDEX(표5[#All],MATCH(C565,표5[[#All],[잉크]],0),21),INDEX(표5[#All],MATCH(C565,표5[[#All],[잉크]],0),MATCH('넣어줄 잉크'!$D$2,표5[#Headers],0)+1))</f>
        <v>0</v>
      </c>
    </row>
    <row r="566" spans="2:4" hidden="1" x14ac:dyDescent="0.3">
      <c r="B566" s="56">
        <f>IFERROR(SUM(D566:D566),0)</f>
        <v>0</v>
      </c>
      <c r="C566" s="139" t="str">
        <f>'제품 추가'!AC564</f>
        <v>WALNUT</v>
      </c>
      <c r="D566" s="138">
        <f>IF('넣어줄 잉크'!$D$2="주말",INDEX(표5[#All],MATCH(C566,표5[[#All],[잉크]],0),18)+INDEX(표5[#All],MATCH(C566,표5[[#All],[잉크]],0),21),INDEX(표5[#All],MATCH(C566,표5[[#All],[잉크]],0),MATCH('넣어줄 잉크'!$D$2,표5[#Headers],0)+1))</f>
        <v>0</v>
      </c>
    </row>
    <row r="567" spans="2:4" hidden="1" x14ac:dyDescent="0.3">
      <c r="B567" s="56">
        <f>IFERROR(SUM(D567:D567),0)</f>
        <v>0</v>
      </c>
      <c r="C567" s="139" t="str">
        <f>'제품 추가'!AC565</f>
        <v>WEED</v>
      </c>
      <c r="D567" s="138">
        <f>IF('넣어줄 잉크'!$D$2="주말",INDEX(표5[#All],MATCH(C567,표5[[#All],[잉크]],0),18)+INDEX(표5[#All],MATCH(C567,표5[[#All],[잉크]],0),21),INDEX(표5[#All],MATCH(C567,표5[[#All],[잉크]],0),MATCH('넣어줄 잉크'!$D$2,표5[#Headers],0)+1))</f>
        <v>0</v>
      </c>
    </row>
    <row r="568" spans="2:4" hidden="1" x14ac:dyDescent="0.3">
      <c r="B568" s="56">
        <f>IFERROR(SUM(D568:D568),0)</f>
        <v>0</v>
      </c>
      <c r="C568" s="139" t="str">
        <f>'제품 추가'!AC566</f>
        <v>WHEAT</v>
      </c>
      <c r="D568" s="138">
        <f>IF('넣어줄 잉크'!$D$2="주말",INDEX(표5[#All],MATCH(C568,표5[[#All],[잉크]],0),18)+INDEX(표5[#All],MATCH(C568,표5[[#All],[잉크]],0),21),INDEX(표5[#All],MATCH(C568,표5[[#All],[잉크]],0),MATCH('넣어줄 잉크'!$D$2,표5[#Headers],0)+1))</f>
        <v>0</v>
      </c>
    </row>
    <row r="569" spans="2:4" hidden="1" x14ac:dyDescent="0.3">
      <c r="B569" s="56">
        <f>IFERROR(SUM(D569:D569),0)</f>
        <v>0</v>
      </c>
      <c r="C569" s="139" t="str">
        <f>'제품 추가'!AC567</f>
        <v>WIND</v>
      </c>
      <c r="D569" s="138">
        <f>IF('넣어줄 잉크'!$D$2="주말",INDEX(표5[#All],MATCH(C569,표5[[#All],[잉크]],0),18)+INDEX(표5[#All],MATCH(C569,표5[[#All],[잉크]],0),21),INDEX(표5[#All],MATCH(C569,표5[[#All],[잉크]],0),MATCH('넣어줄 잉크'!$D$2,표5[#Headers],0)+1))</f>
        <v>0</v>
      </c>
    </row>
    <row r="570" spans="2:4" hidden="1" x14ac:dyDescent="0.3">
      <c r="B570" s="56">
        <f>IFERROR(SUM(D570:D570),0)</f>
        <v>0</v>
      </c>
      <c r="C570" s="139" t="str">
        <f>'제품 추가'!AC568</f>
        <v>WINE</v>
      </c>
      <c r="D570" s="138">
        <f>IF('넣어줄 잉크'!$D$2="주말",INDEX(표5[#All],MATCH(C570,표5[[#All],[잉크]],0),18)+INDEX(표5[#All],MATCH(C570,표5[[#All],[잉크]],0),21),INDEX(표5[#All],MATCH(C570,표5[[#All],[잉크]],0),MATCH('넣어줄 잉크'!$D$2,표5[#Headers],0)+1))</f>
        <v>0</v>
      </c>
    </row>
    <row r="571" spans="2:4" hidden="1" x14ac:dyDescent="0.3">
      <c r="B571" s="56">
        <f>IFERROR(SUM(D571:D571),0)</f>
        <v>0</v>
      </c>
      <c r="C571" s="139" t="str">
        <f>'제품 추가'!AC569</f>
        <v>WINK</v>
      </c>
      <c r="D571" s="138">
        <f>IF('넣어줄 잉크'!$D$2="주말",INDEX(표5[#All],MATCH(C571,표5[[#All],[잉크]],0),18)+INDEX(표5[#All],MATCH(C571,표5[[#All],[잉크]],0),21),INDEX(표5[#All],MATCH(C571,표5[[#All],[잉크]],0),MATCH('넣어줄 잉크'!$D$2,표5[#Headers],0)+1))</f>
        <v>0</v>
      </c>
    </row>
    <row r="572" spans="2:4" hidden="1" x14ac:dyDescent="0.3">
      <c r="B572" s="56">
        <f>IFERROR(SUM(D572:D572),0)</f>
        <v>0</v>
      </c>
      <c r="C572" s="139" t="str">
        <f>'제품 추가'!AC570</f>
        <v>WOLF</v>
      </c>
      <c r="D572" s="138">
        <f>IF('넣어줄 잉크'!$D$2="주말",INDEX(표5[#All],MATCH(C572,표5[[#All],[잉크]],0),18)+INDEX(표5[#All],MATCH(C572,표5[[#All],[잉크]],0),21),INDEX(표5[#All],MATCH(C572,표5[[#All],[잉크]],0),MATCH('넣어줄 잉크'!$D$2,표5[#Headers],0)+1))</f>
        <v>0</v>
      </c>
    </row>
    <row r="573" spans="2:4" hidden="1" x14ac:dyDescent="0.3">
      <c r="B573" s="56">
        <f>IFERROR(SUM(D573:D573),0)</f>
        <v>0</v>
      </c>
      <c r="C573" s="139" t="str">
        <f>'제품 추가'!AC571</f>
        <v>WOOD</v>
      </c>
      <c r="D573" s="138">
        <f>IF('넣어줄 잉크'!$D$2="주말",INDEX(표5[#All],MATCH(C573,표5[[#All],[잉크]],0),18)+INDEX(표5[#All],MATCH(C573,표5[[#All],[잉크]],0),21),INDEX(표5[#All],MATCH(C573,표5[[#All],[잉크]],0),MATCH('넣어줄 잉크'!$D$2,표5[#Headers],0)+1))</f>
        <v>0</v>
      </c>
    </row>
    <row r="574" spans="2:4" hidden="1" x14ac:dyDescent="0.3">
      <c r="B574" s="56">
        <f>IFERROR(SUM(D574:D574),0)</f>
        <v>0</v>
      </c>
      <c r="C574" s="139" t="str">
        <f>'제품 추가'!AC572</f>
        <v>WORMHOLE</v>
      </c>
      <c r="D574" s="138">
        <f>IF('넣어줄 잉크'!$D$2="주말",INDEX(표5[#All],MATCH(C574,표5[[#All],[잉크]],0),18)+INDEX(표5[#All],MATCH(C574,표5[[#All],[잉크]],0),21),INDEX(표5[#All],MATCH(C574,표5[[#All],[잉크]],0),MATCH('넣어줄 잉크'!$D$2,표5[#Headers],0)+1))</f>
        <v>0</v>
      </c>
    </row>
    <row r="575" spans="2:4" hidden="1" x14ac:dyDescent="0.3">
      <c r="B575" s="56">
        <f>IFERROR(SUM(D575:D575),0)</f>
        <v>0</v>
      </c>
      <c r="C575" s="139" t="str">
        <f>'제품 추가'!AC573</f>
        <v>WREN</v>
      </c>
      <c r="D575" s="138">
        <f>IF('넣어줄 잉크'!$D$2="주말",INDEX(표5[#All],MATCH(C575,표5[[#All],[잉크]],0),18)+INDEX(표5[#All],MATCH(C575,표5[[#All],[잉크]],0),21),INDEX(표5[#All],MATCH(C575,표5[[#All],[잉크]],0),MATCH('넣어줄 잉크'!$D$2,표5[#Headers],0)+1))</f>
        <v>0</v>
      </c>
    </row>
    <row r="576" spans="2:4" hidden="1" x14ac:dyDescent="0.3">
      <c r="B576" s="56">
        <f>IFERROR(SUM(D576:D576),0)</f>
        <v>0</v>
      </c>
      <c r="C576" s="139" t="str">
        <f>'제품 추가'!AC574</f>
        <v>YAM</v>
      </c>
      <c r="D576" s="138">
        <f>IF('넣어줄 잉크'!$D$2="주말",INDEX(표5[#All],MATCH(C576,표5[[#All],[잉크]],0),18)+INDEX(표5[#All],MATCH(C576,표5[[#All],[잉크]],0),21),INDEX(표5[#All],MATCH(C576,표5[[#All],[잉크]],0),MATCH('넣어줄 잉크'!$D$2,표5[#Headers],0)+1))</f>
        <v>0</v>
      </c>
    </row>
    <row r="577" spans="2:4" hidden="1" x14ac:dyDescent="0.3">
      <c r="B577" s="56">
        <f>IFERROR(SUM(D577:D577),0)</f>
        <v>0</v>
      </c>
      <c r="C577" s="139" t="str">
        <f>'제품 추가'!AC575</f>
        <v>YOLK</v>
      </c>
      <c r="D577" s="138">
        <f>IF('넣어줄 잉크'!$D$2="주말",INDEX(표5[#All],MATCH(C577,표5[[#All],[잉크]],0),18)+INDEX(표5[#All],MATCH(C577,표5[[#All],[잉크]],0),21),INDEX(표5[#All],MATCH(C577,표5[[#All],[잉크]],0),MATCH('넣어줄 잉크'!$D$2,표5[#Headers],0)+1))</f>
        <v>0</v>
      </c>
    </row>
    <row r="578" spans="2:4" hidden="1" x14ac:dyDescent="0.3">
      <c r="B578" s="56">
        <f>IFERROR(SUM(D578:D578),0)</f>
        <v>0</v>
      </c>
      <c r="C578" s="139" t="str">
        <f>'제품 추가'!AC576</f>
        <v>ZHAJIANG</v>
      </c>
      <c r="D578" s="138">
        <f>IF('넣어줄 잉크'!$D$2="주말",INDEX(표5[#All],MATCH(C578,표5[[#All],[잉크]],0),18)+INDEX(표5[#All],MATCH(C578,표5[[#All],[잉크]],0),21),INDEX(표5[#All],MATCH(C578,표5[[#All],[잉크]],0),MATCH('넣어줄 잉크'!$D$2,표5[#Headers],0)+1))</f>
        <v>0</v>
      </c>
    </row>
    <row r="579" spans="2:4" hidden="1" x14ac:dyDescent="0.3">
      <c r="B579" s="56">
        <f>IFERROR(SUM(D579:D579),0)</f>
        <v>0</v>
      </c>
      <c r="C579" s="139" t="str">
        <f>'제품 추가'!AC577</f>
        <v>ZHAMPONG</v>
      </c>
      <c r="D579" s="138">
        <f>IF('넣어줄 잉크'!$D$2="주말",INDEX(표5[#All],MATCH(C579,표5[[#All],[잉크]],0),18)+INDEX(표5[#All],MATCH(C579,표5[[#All],[잉크]],0),21),INDEX(표5[#All],MATCH(C579,표5[[#All],[잉크]],0),MATCH('넣어줄 잉크'!$D$2,표5[#Headers],0)+1))</f>
        <v>0</v>
      </c>
    </row>
    <row r="580" spans="2:4" hidden="1" x14ac:dyDescent="0.3">
      <c r="B580" s="56">
        <f>IFERROR(SUM(D580:D580),0)</f>
        <v>0</v>
      </c>
      <c r="C580" s="139" t="str">
        <f>'제품 추가'!AC578</f>
        <v>ZINNIA</v>
      </c>
      <c r="D580" s="138">
        <f>IF('넣어줄 잉크'!$D$2="주말",INDEX(표5[#All],MATCH(C580,표5[[#All],[잉크]],0),18)+INDEX(표5[#All],MATCH(C580,표5[[#All],[잉크]],0),21),INDEX(표5[#All],MATCH(C580,표5[[#All],[잉크]],0),MATCH('넣어줄 잉크'!$D$2,표5[#Headers],0)+1))</f>
        <v>0</v>
      </c>
    </row>
    <row r="581" spans="2:4" hidden="1" x14ac:dyDescent="0.3">
      <c r="B581" s="56">
        <f>IFERROR(SUM(D581:D581),0)</f>
        <v>0</v>
      </c>
      <c r="C581" s="139" t="str">
        <f>'제품 추가'!AC579</f>
        <v>CAPREOLUS</v>
      </c>
      <c r="D581" s="138">
        <f>IF('넣어줄 잉크'!$D$2="주말",INDEX(표5[#All],MATCH(C581,표5[[#All],[잉크]],0),18)+INDEX(표5[#All],MATCH(C581,표5[[#All],[잉크]],0),21),INDEX(표5[#All],MATCH(C581,표5[[#All],[잉크]],0),MATCH('넣어줄 잉크'!$D$2,표5[#Headers],0)+1))</f>
        <v>0</v>
      </c>
    </row>
    <row r="582" spans="2:4" hidden="1" x14ac:dyDescent="0.3">
      <c r="B582" s="56">
        <f>IFERROR(SUM(D582:D582),0)</f>
        <v>0</v>
      </c>
      <c r="C582" s="139" t="str">
        <f>'제품 추가'!AC580</f>
        <v>ARMENIACA</v>
      </c>
      <c r="D582" s="138">
        <f>IF('넣어줄 잉크'!$D$2="주말",INDEX(표5[#All],MATCH(C582,표5[[#All],[잉크]],0),18)+INDEX(표5[#All],MATCH(C582,표5[[#All],[잉크]],0),21),INDEX(표5[#All],MATCH(C582,표5[[#All],[잉크]],0),MATCH('넣어줄 잉크'!$D$2,표5[#Headers],0)+1))</f>
        <v>0</v>
      </c>
    </row>
    <row r="583" spans="2:4" hidden="1" x14ac:dyDescent="0.3">
      <c r="B583" s="56">
        <f>IFERROR(SUM(D583:D583),0)</f>
        <v>0</v>
      </c>
      <c r="C583" s="139" t="str">
        <f>'제품 추가'!AC581</f>
        <v>COLA</v>
      </c>
      <c r="D583" s="138">
        <f>IF('넣어줄 잉크'!$D$2="주말",INDEX(표5[#All],MATCH(C583,표5[[#All],[잉크]],0),18)+INDEX(표5[#All],MATCH(C583,표5[[#All],[잉크]],0),21),INDEX(표5[#All],MATCH(C583,표5[[#All],[잉크]],0),MATCH('넣어줄 잉크'!$D$2,표5[#Headers],0)+1))</f>
        <v>0</v>
      </c>
    </row>
    <row r="584" spans="2:4" hidden="1" x14ac:dyDescent="0.3">
      <c r="B584" s="56">
        <f>IFERROR(SUM(D584:D584),0)</f>
        <v>0</v>
      </c>
      <c r="C584" s="139" t="str">
        <f>'제품 추가'!AC582</f>
        <v>ALPACA</v>
      </c>
      <c r="D584" s="138">
        <f>IF('넣어줄 잉크'!$D$2="주말",INDEX(표5[#All],MATCH(C584,표5[[#All],[잉크]],0),18)+INDEX(표5[#All],MATCH(C584,표5[[#All],[잉크]],0),21),INDEX(표5[#All],MATCH(C584,표5[[#All],[잉크]],0),MATCH('넣어줄 잉크'!$D$2,표5[#Headers],0)+1))</f>
        <v>0</v>
      </c>
    </row>
    <row r="585" spans="2:4" hidden="1" x14ac:dyDescent="0.3">
      <c r="B585" s="56">
        <f>IFERROR(SUM(D585:D585),0)</f>
        <v>0</v>
      </c>
      <c r="C585" s="139" t="str">
        <f>'제품 추가'!AC583</f>
        <v>JUJUBE</v>
      </c>
      <c r="D585" s="138">
        <f>IF('넣어줄 잉크'!$D$2="주말",INDEX(표5[#All],MATCH(C585,표5[[#All],[잉크]],0),18)+INDEX(표5[#All],MATCH(C585,표5[[#All],[잉크]],0),21),INDEX(표5[#All],MATCH(C585,표5[[#All],[잉크]],0),MATCH('넣어줄 잉크'!$D$2,표5[#Headers],0)+1))</f>
        <v>0</v>
      </c>
    </row>
    <row r="586" spans="2:4" hidden="1" x14ac:dyDescent="0.3">
      <c r="B586" s="56">
        <f>IFERROR(SUM(D586:D586),0)</f>
        <v>0</v>
      </c>
      <c r="C586" s="139" t="str">
        <f>'제품 추가'!AC584</f>
        <v>PERU</v>
      </c>
      <c r="D586" s="138">
        <f>IF('넣어줄 잉크'!$D$2="주말",INDEX(표5[#All],MATCH(C586,표5[[#All],[잉크]],0),18)+INDEX(표5[#All],MATCH(C586,표5[[#All],[잉크]],0),21),INDEX(표5[#All],MATCH(C586,표5[[#All],[잉크]],0),MATCH('넣어줄 잉크'!$D$2,표5[#Headers],0)+1))</f>
        <v>0</v>
      </c>
    </row>
    <row r="587" spans="2:4" hidden="1" x14ac:dyDescent="0.3">
      <c r="B587" s="56">
        <f>IFERROR(SUM(D587:D587),0)</f>
        <v>0</v>
      </c>
      <c r="C587" s="139" t="str">
        <f>'제품 추가'!AC585</f>
        <v>TAR</v>
      </c>
      <c r="D587" s="138">
        <f>IF('넣어줄 잉크'!$D$2="주말",INDEX(표5[#All],MATCH(C587,표5[[#All],[잉크]],0),18)+INDEX(표5[#All],MATCH(C587,표5[[#All],[잉크]],0),21),INDEX(표5[#All],MATCH(C587,표5[[#All],[잉크]],0),MATCH('넣어줄 잉크'!$D$2,표5[#Headers],0)+1))</f>
        <v>0</v>
      </c>
    </row>
    <row r="588" spans="2:4" hidden="1" x14ac:dyDescent="0.3">
      <c r="B588" s="56">
        <f>IFERROR(SUM(D588:D588),0)</f>
        <v>0</v>
      </c>
      <c r="C588" s="139" t="str">
        <f>'제품 추가'!AC586</f>
        <v>LOBSTER</v>
      </c>
      <c r="D588" s="138">
        <f>IF('넣어줄 잉크'!$D$2="주말",INDEX(표5[#All],MATCH(C588,표5[[#All],[잉크]],0),18)+INDEX(표5[#All],MATCH(C588,표5[[#All],[잉크]],0),21),INDEX(표5[#All],MATCH(C588,표5[[#All],[잉크]],0),MATCH('넣어줄 잉크'!$D$2,표5[#Headers],0)+1))</f>
        <v>0</v>
      </c>
    </row>
    <row r="589" spans="2:4" hidden="1" x14ac:dyDescent="0.3">
      <c r="B589" s="56">
        <f>IFERROR(SUM(D589:D589),0)</f>
        <v>0</v>
      </c>
      <c r="C589" s="139" t="str">
        <f>'제품 추가'!AC587</f>
        <v>SNORKEL</v>
      </c>
      <c r="D589" s="138">
        <f>IF('넣어줄 잉크'!$D$2="주말",INDEX(표5[#All],MATCH(C589,표5[[#All],[잉크]],0),18)+INDEX(표5[#All],MATCH(C589,표5[[#All],[잉크]],0),21),INDEX(표5[#All],MATCH(C589,표5[[#All],[잉크]],0),MATCH('넣어줄 잉크'!$D$2,표5[#Headers],0)+1))</f>
        <v>0</v>
      </c>
    </row>
    <row r="590" spans="2:4" hidden="1" x14ac:dyDescent="0.3">
      <c r="B590" s="56">
        <f>IFERROR(SUM(D590:D590),0)</f>
        <v>0</v>
      </c>
      <c r="C590" s="139" t="str">
        <f>'제품 추가'!AC588</f>
        <v>ARSON</v>
      </c>
      <c r="D590" s="138">
        <f>IF('넣어줄 잉크'!$D$2="주말",INDEX(표5[#All],MATCH(C590,표5[[#All],[잉크]],0),18)+INDEX(표5[#All],MATCH(C590,표5[[#All],[잉크]],0),21),INDEX(표5[#All],MATCH(C590,표5[[#All],[잉크]],0),MATCH('넣어줄 잉크'!$D$2,표5[#Headers],0)+1))</f>
        <v>0</v>
      </c>
    </row>
    <row r="591" spans="2:4" hidden="1" x14ac:dyDescent="0.3">
      <c r="B591" s="56">
        <f>IFERROR(SUM(D591:D591),0)</f>
        <v>0</v>
      </c>
      <c r="C591" s="139" t="str">
        <f>'제품 추가'!AC589</f>
        <v>ASTRONAUT</v>
      </c>
      <c r="D591" s="138">
        <f>IF('넣어줄 잉크'!$D$2="주말",INDEX(표5[#All],MATCH(C591,표5[[#All],[잉크]],0),18)+INDEX(표5[#All],MATCH(C591,표5[[#All],[잉크]],0),21),INDEX(표5[#All],MATCH(C591,표5[[#All],[잉크]],0),MATCH('넣어줄 잉크'!$D$2,표5[#Headers],0)+1))</f>
        <v>0</v>
      </c>
    </row>
    <row r="592" spans="2:4" hidden="1" x14ac:dyDescent="0.3">
      <c r="B592" s="56">
        <f>IFERROR(SUM(D592:D592),0)</f>
        <v>0</v>
      </c>
      <c r="C592" s="139" t="str">
        <f>'제품 추가'!AC590</f>
        <v>REST</v>
      </c>
      <c r="D592" s="138">
        <f>IF('넣어줄 잉크'!$D$2="주말",INDEX(표5[#All],MATCH(C592,표5[[#All],[잉크]],0),18)+INDEX(표5[#All],MATCH(C592,표5[[#All],[잉크]],0),21),INDEX(표5[#All],MATCH(C592,표5[[#All],[잉크]],0),MATCH('넣어줄 잉크'!$D$2,표5[#Headers],0)+1))</f>
        <v>0</v>
      </c>
    </row>
    <row r="593" spans="2:4" hidden="1" x14ac:dyDescent="0.3">
      <c r="B593" s="56">
        <f>IFERROR(SUM(D593:D593),0)</f>
        <v>0</v>
      </c>
      <c r="C593" s="139" t="str">
        <f>'제품 추가'!AC591</f>
        <v>SHOOTING</v>
      </c>
      <c r="D593" s="138">
        <f>IF('넣어줄 잉크'!$D$2="주말",INDEX(표5[#All],MATCH(C593,표5[[#All],[잉크]],0),18)+INDEX(표5[#All],MATCH(C593,표5[[#All],[잉크]],0),21),INDEX(표5[#All],MATCH(C593,표5[[#All],[잉크]],0),MATCH('넣어줄 잉크'!$D$2,표5[#Headers],0)+1))</f>
        <v>0</v>
      </c>
    </row>
    <row r="594" spans="2:4" hidden="1" x14ac:dyDescent="0.3">
      <c r="B594" s="56">
        <f>IFERROR(SUM(D594:D594),0)</f>
        <v>0</v>
      </c>
      <c r="C594" s="139" t="str">
        <f>'제품 추가'!AC592</f>
        <v>METEOR</v>
      </c>
      <c r="D594" s="138">
        <f>IF('넣어줄 잉크'!$D$2="주말",INDEX(표5[#All],MATCH(C594,표5[[#All],[잉크]],0),18)+INDEX(표5[#All],MATCH(C594,표5[[#All],[잉크]],0),21),INDEX(표5[#All],MATCH(C594,표5[[#All],[잉크]],0),MATCH('넣어줄 잉크'!$D$2,표5[#Headers],0)+1))</f>
        <v>0</v>
      </c>
    </row>
    <row r="595" spans="2:4" hidden="1" x14ac:dyDescent="0.3">
      <c r="B595" s="56">
        <f>IFERROR(SUM(D595:D595),0)</f>
        <v>0</v>
      </c>
      <c r="C595" s="139" t="str">
        <f>'제품 추가'!AC593</f>
        <v>MURKY</v>
      </c>
      <c r="D595" s="138">
        <f>IF('넣어줄 잉크'!$D$2="주말",INDEX(표5[#All],MATCH(C595,표5[[#All],[잉크]],0),18)+INDEX(표5[#All],MATCH(C595,표5[[#All],[잉크]],0),21),INDEX(표5[#All],MATCH(C595,표5[[#All],[잉크]],0),MATCH('넣어줄 잉크'!$D$2,표5[#Headers],0)+1))</f>
        <v>0</v>
      </c>
    </row>
    <row r="596" spans="2:4" hidden="1" x14ac:dyDescent="0.3">
      <c r="B596" s="56">
        <f>IFERROR(SUM(D596:D596),0)</f>
        <v>0</v>
      </c>
      <c r="C596" s="139" t="str">
        <f>'제품 추가'!AC594</f>
        <v>CHAOS</v>
      </c>
      <c r="D596" s="138">
        <f>IF('넣어줄 잉크'!$D$2="주말",INDEX(표5[#All],MATCH(C596,표5[[#All],[잉크]],0),18)+INDEX(표5[#All],MATCH(C596,표5[[#All],[잉크]],0),21),INDEX(표5[#All],MATCH(C596,표5[[#All],[잉크]],0),MATCH('넣어줄 잉크'!$D$2,표5[#Headers],0)+1))</f>
        <v>0</v>
      </c>
    </row>
    <row r="597" spans="2:4" hidden="1" x14ac:dyDescent="0.3">
      <c r="B597" s="56">
        <f>IFERROR(SUM(D597:D597),0)</f>
        <v>0</v>
      </c>
      <c r="C597" s="139" t="str">
        <f>'제품 추가'!AC595</f>
        <v>SOLAR</v>
      </c>
      <c r="D597" s="138">
        <f>IF('넣어줄 잉크'!$D$2="주말",INDEX(표5[#All],MATCH(C597,표5[[#All],[잉크]],0),18)+INDEX(표5[#All],MATCH(C597,표5[[#All],[잉크]],0),21),INDEX(표5[#All],MATCH(C597,표5[[#All],[잉크]],0),MATCH('넣어줄 잉크'!$D$2,표5[#Headers],0)+1))</f>
        <v>0</v>
      </c>
    </row>
    <row r="598" spans="2:4" hidden="1" x14ac:dyDescent="0.3">
      <c r="B598" s="56">
        <f>IFERROR(SUM(D598:D598),0)</f>
        <v>0</v>
      </c>
      <c r="C598" s="139" t="str">
        <f>'제품 추가'!AC596</f>
        <v>GRIT</v>
      </c>
      <c r="D598" s="138">
        <f>IF('넣어줄 잉크'!$D$2="주말",INDEX(표5[#All],MATCH(C598,표5[[#All],[잉크]],0),18)+INDEX(표5[#All],MATCH(C598,표5[[#All],[잉크]],0),21),INDEX(표5[#All],MATCH(C598,표5[[#All],[잉크]],0),MATCH('넣어줄 잉크'!$D$2,표5[#Headers],0)+1))</f>
        <v>0</v>
      </c>
    </row>
    <row r="599" spans="2:4" hidden="1" x14ac:dyDescent="0.3">
      <c r="B599" s="56">
        <f>IFERROR(SUM(D599:D599),0)</f>
        <v>0</v>
      </c>
      <c r="C599" s="139" t="str">
        <f>'제품 추가'!AC597</f>
        <v>MAZE</v>
      </c>
      <c r="D599" s="138">
        <f>IF('넣어줄 잉크'!$D$2="주말",INDEX(표5[#All],MATCH(C599,표5[[#All],[잉크]],0),18)+INDEX(표5[#All],MATCH(C599,표5[[#All],[잉크]],0),21),INDEX(표5[#All],MATCH(C599,표5[[#All],[잉크]],0),MATCH('넣어줄 잉크'!$D$2,표5[#Headers],0)+1))</f>
        <v>0</v>
      </c>
    </row>
    <row r="600" spans="2:4" hidden="1" x14ac:dyDescent="0.3">
      <c r="B600" s="56">
        <f>IFERROR(SUM(D600:D600),0)</f>
        <v>0</v>
      </c>
      <c r="C600" s="139" t="str">
        <f>'제품 추가'!AC598</f>
        <v>ALOXID</v>
      </c>
      <c r="D600" s="138">
        <f>IF('넣어줄 잉크'!$D$2="주말",INDEX(표5[#All],MATCH(C600,표5[[#All],[잉크]],0),18)+INDEX(표5[#All],MATCH(C600,표5[[#All],[잉크]],0),21),INDEX(표5[#All],MATCH(C600,표5[[#All],[잉크]],0),MATCH('넣어줄 잉크'!$D$2,표5[#Headers],0)+1))</f>
        <v>0</v>
      </c>
    </row>
    <row r="601" spans="2:4" hidden="1" x14ac:dyDescent="0.3">
      <c r="B601" s="56">
        <f>IFERROR(SUM(D601:D601),0)</f>
        <v>0</v>
      </c>
      <c r="C601" s="139" t="str">
        <f>'제품 추가'!AC599</f>
        <v>BOMBER</v>
      </c>
      <c r="D601" s="138">
        <f>IF('넣어줄 잉크'!$D$2="주말",INDEX(표5[#All],MATCH(C601,표5[[#All],[잉크]],0),18)+INDEX(표5[#All],MATCH(C601,표5[[#All],[잉크]],0),21),INDEX(표5[#All],MATCH(C601,표5[[#All],[잉크]],0),MATCH('넣어줄 잉크'!$D$2,표5[#Headers],0)+1))</f>
        <v>0</v>
      </c>
    </row>
    <row r="602" spans="2:4" hidden="1" x14ac:dyDescent="0.3">
      <c r="B602" s="56">
        <f>IFERROR(SUM(D602:D602),0)</f>
        <v>0</v>
      </c>
      <c r="C602" s="139" t="str">
        <f>'제품 추가'!AC600</f>
        <v>RIBO</v>
      </c>
      <c r="D602" s="138">
        <f>IF('넣어줄 잉크'!$D$2="주말",INDEX(표5[#All],MATCH(C602,표5[[#All],[잉크]],0),18)+INDEX(표5[#All],MATCH(C602,표5[[#All],[잉크]],0),21),INDEX(표5[#All],MATCH(C602,표5[[#All],[잉크]],0),MATCH('넣어줄 잉크'!$D$2,표5[#Headers],0)+1))</f>
        <v>0</v>
      </c>
    </row>
    <row r="603" spans="2:4" hidden="1" x14ac:dyDescent="0.3">
      <c r="B603" s="56">
        <f>IFERROR(SUM(D603:D603),0)</f>
        <v>0</v>
      </c>
      <c r="C603" s="139" t="str">
        <f>'제품 추가'!AC601</f>
        <v>TROLLI</v>
      </c>
      <c r="D603" s="138">
        <f>IF('넣어줄 잉크'!$D$2="주말",INDEX(표5[#All],MATCH(C603,표5[[#All],[잉크]],0),18)+INDEX(표5[#All],MATCH(C603,표5[[#All],[잉크]],0),21),INDEX(표5[#All],MATCH(C603,표5[[#All],[잉크]],0),MATCH('넣어줄 잉크'!$D$2,표5[#Headers],0)+1))</f>
        <v>0</v>
      </c>
    </row>
    <row r="604" spans="2:4" hidden="1" x14ac:dyDescent="0.3">
      <c r="B604" s="56">
        <f>IFERROR(SUM(D604:D604),0)</f>
        <v>0</v>
      </c>
      <c r="C604" s="139" t="str">
        <f>'제품 추가'!AC602</f>
        <v>TWILIGHT</v>
      </c>
      <c r="D604" s="138">
        <f>IF('넣어줄 잉크'!$D$2="주말",INDEX(표5[#All],MATCH(C604,표5[[#All],[잉크]],0),18)+INDEX(표5[#All],MATCH(C604,표5[[#All],[잉크]],0),21),INDEX(표5[#All],MATCH(C604,표5[[#All],[잉크]],0),MATCH('넣어줄 잉크'!$D$2,표5[#Headers],0)+1))</f>
        <v>0</v>
      </c>
    </row>
    <row r="605" spans="2:4" hidden="1" x14ac:dyDescent="0.3">
      <c r="B605" s="56">
        <f>IFERROR(SUM(D605:D605),0)</f>
        <v>0</v>
      </c>
      <c r="C605" s="139" t="str">
        <f>'제품 추가'!AC603</f>
        <v>PUREE</v>
      </c>
      <c r="D605" s="138">
        <f>IF('넣어줄 잉크'!$D$2="주말",INDEX(표5[#All],MATCH(C605,표5[[#All],[잉크]],0),18)+INDEX(표5[#All],MATCH(C605,표5[[#All],[잉크]],0),21),INDEX(표5[#All],MATCH(C605,표5[[#All],[잉크]],0),MATCH('넣어줄 잉크'!$D$2,표5[#Headers],0)+1))</f>
        <v>0</v>
      </c>
    </row>
    <row r="606" spans="2:4" hidden="1" x14ac:dyDescent="0.3">
      <c r="B606" s="56">
        <f>IFERROR(SUM(D606:D606),0)</f>
        <v>0</v>
      </c>
      <c r="C606" s="139" t="str">
        <f>'제품 추가'!AC604</f>
        <v>VOID</v>
      </c>
      <c r="D606" s="138">
        <f>IF('넣어줄 잉크'!$D$2="주말",INDEX(표5[#All],MATCH(C606,표5[[#All],[잉크]],0),18)+INDEX(표5[#All],MATCH(C606,표5[[#All],[잉크]],0),21),INDEX(표5[#All],MATCH(C606,표5[[#All],[잉크]],0),MATCH('넣어줄 잉크'!$D$2,표5[#Headers],0)+1))</f>
        <v>0</v>
      </c>
    </row>
    <row r="607" spans="2:4" hidden="1" x14ac:dyDescent="0.3">
      <c r="B607" s="56">
        <f>IFERROR(SUM(D607:D607),0)</f>
        <v>0</v>
      </c>
      <c r="C607" s="139" t="str">
        <f>'제품 추가'!AC605</f>
        <v>MILKTEA</v>
      </c>
      <c r="D607" s="138">
        <f>IF('넣어줄 잉크'!$D$2="주말",INDEX(표5[#All],MATCH(C607,표5[[#All],[잉크]],0),18)+INDEX(표5[#All],MATCH(C607,표5[[#All],[잉크]],0),21),INDEX(표5[#All],MATCH(C607,표5[[#All],[잉크]],0),MATCH('넣어줄 잉크'!$D$2,표5[#Headers],0)+1))</f>
        <v>0</v>
      </c>
    </row>
    <row r="608" spans="2:4" hidden="1" x14ac:dyDescent="0.3">
      <c r="B608" s="56">
        <f>IFERROR(SUM(D608:D608),0)</f>
        <v>0</v>
      </c>
      <c r="C608" s="139" t="str">
        <f>'제품 추가'!AC606</f>
        <v>KAHVE</v>
      </c>
      <c r="D608" s="138">
        <f>IF('넣어줄 잉크'!$D$2="주말",INDEX(표5[#All],MATCH(C608,표5[[#All],[잉크]],0),18)+INDEX(표5[#All],MATCH(C608,표5[[#All],[잉크]],0),21),INDEX(표5[#All],MATCH(C608,표5[[#All],[잉크]],0),MATCH('넣어줄 잉크'!$D$2,표5[#Headers],0)+1))</f>
        <v>0</v>
      </c>
    </row>
    <row r="609" spans="2:4" hidden="1" x14ac:dyDescent="0.3">
      <c r="B609" s="56">
        <f>IFERROR(SUM(D609:D609),0)</f>
        <v>0</v>
      </c>
      <c r="C609" s="139" t="str">
        <f>'제품 추가'!AC607</f>
        <v>UVPOMME</v>
      </c>
      <c r="D609" s="138">
        <f>IF('넣어줄 잉크'!$D$2="주말",INDEX(표5[#All],MATCH(C609,표5[[#All],[잉크]],0),18)+INDEX(표5[#All],MATCH(C609,표5[[#All],[잉크]],0),21),INDEX(표5[#All],MATCH(C609,표5[[#All],[잉크]],0),MATCH('넣어줄 잉크'!$D$2,표5[#Headers],0)+1))</f>
        <v>0</v>
      </c>
    </row>
    <row r="610" spans="2:4" hidden="1" x14ac:dyDescent="0.3">
      <c r="B610" s="56">
        <f>IFERROR(SUM(D610:D610),0)</f>
        <v>0</v>
      </c>
      <c r="C610" s="139" t="str">
        <f>'제품 추가'!AC608</f>
        <v>DWARF</v>
      </c>
      <c r="D610" s="138">
        <f>IF('넣어줄 잉크'!$D$2="주말",INDEX(표5[#All],MATCH(C610,표5[[#All],[잉크]],0),18)+INDEX(표5[#All],MATCH(C610,표5[[#All],[잉크]],0),21),INDEX(표5[#All],MATCH(C610,표5[[#All],[잉크]],0),MATCH('넣어줄 잉크'!$D$2,표5[#Headers],0)+1))</f>
        <v>0</v>
      </c>
    </row>
    <row r="611" spans="2:4" hidden="1" x14ac:dyDescent="0.3">
      <c r="B611" s="56">
        <f>IFERROR(SUM(D611:D611),0)</f>
        <v>0</v>
      </c>
      <c r="C611" s="139" t="str">
        <f>'제품 추가'!AC609</f>
        <v>HOBBIT</v>
      </c>
      <c r="D611" s="138">
        <f>IF('넣어줄 잉크'!$D$2="주말",INDEX(표5[#All],MATCH(C611,표5[[#All],[잉크]],0),18)+INDEX(표5[#All],MATCH(C611,표5[[#All],[잉크]],0),21),INDEX(표5[#All],MATCH(C611,표5[[#All],[잉크]],0),MATCH('넣어줄 잉크'!$D$2,표5[#Headers],0)+1))</f>
        <v>0</v>
      </c>
    </row>
    <row r="612" spans="2:4" hidden="1" x14ac:dyDescent="0.3">
      <c r="B612" s="56">
        <f>IFERROR(SUM(D612:D612),0)</f>
        <v>0</v>
      </c>
      <c r="C612" s="139" t="str">
        <f>'제품 추가'!AC610</f>
        <v>WAGYU</v>
      </c>
      <c r="D612" s="138">
        <f>IF('넣어줄 잉크'!$D$2="주말",INDEX(표5[#All],MATCH(C612,표5[[#All],[잉크]],0),18)+INDEX(표5[#All],MATCH(C612,표5[[#All],[잉크]],0),21),INDEX(표5[#All],MATCH(C612,표5[[#All],[잉크]],0),MATCH('넣어줄 잉크'!$D$2,표5[#Headers],0)+1))</f>
        <v>0</v>
      </c>
    </row>
    <row r="613" spans="2:4" hidden="1" x14ac:dyDescent="0.3">
      <c r="B613" s="56">
        <f>IFERROR(SUM(D613:D613),0)</f>
        <v>0</v>
      </c>
      <c r="C613" s="139" t="str">
        <f>'제품 추가'!AC611</f>
        <v>WASABI</v>
      </c>
      <c r="D613" s="138">
        <f>IF('넣어줄 잉크'!$D$2="주말",INDEX(표5[#All],MATCH(C613,표5[[#All],[잉크]],0),18)+INDEX(표5[#All],MATCH(C613,표5[[#All],[잉크]],0),21),INDEX(표5[#All],MATCH(C613,표5[[#All],[잉크]],0),MATCH('넣어줄 잉크'!$D$2,표5[#Headers],0)+1))</f>
        <v>0</v>
      </c>
    </row>
    <row r="614" spans="2:4" hidden="1" x14ac:dyDescent="0.3">
      <c r="B614" s="56">
        <f>IFERROR(SUM(D614:D614),0)</f>
        <v>0</v>
      </c>
      <c r="C614" s="139" t="str">
        <f>'제품 추가'!AC612</f>
        <v>KAKAO</v>
      </c>
      <c r="D614" s="138">
        <f>IF('넣어줄 잉크'!$D$2="주말",INDEX(표5[#All],MATCH(C614,표5[[#All],[잉크]],0),18)+INDEX(표5[#All],MATCH(C614,표5[[#All],[잉크]],0),21),INDEX(표5[#All],MATCH(C614,표5[[#All],[잉크]],0),MATCH('넣어줄 잉크'!$D$2,표5[#Headers],0)+1))</f>
        <v>0</v>
      </c>
    </row>
    <row r="615" spans="2:4" hidden="1" x14ac:dyDescent="0.3">
      <c r="B615" s="56">
        <f>IFERROR(SUM(D615:D615),0)</f>
        <v>0</v>
      </c>
      <c r="C615" s="139" t="str">
        <f>'제품 추가'!AC613</f>
        <v>NOEUL</v>
      </c>
      <c r="D615" s="138">
        <f>IF('넣어줄 잉크'!$D$2="주말",INDEX(표5[#All],MATCH(C615,표5[[#All],[잉크]],0),18)+INDEX(표5[#All],MATCH(C615,표5[[#All],[잉크]],0),21),INDEX(표5[#All],MATCH(C615,표5[[#All],[잉크]],0),MATCH('넣어줄 잉크'!$D$2,표5[#Headers],0)+1))</f>
        <v>0</v>
      </c>
    </row>
    <row r="616" spans="2:4" hidden="1" x14ac:dyDescent="0.3">
      <c r="B616" s="56">
        <f>IFERROR(SUM(D616:D616),0)</f>
        <v>0</v>
      </c>
      <c r="C616" s="139" t="str">
        <f>'제품 추가'!AC614</f>
        <v>CHANEL</v>
      </c>
      <c r="D616" s="138">
        <f>IF('넣어줄 잉크'!$D$2="주말",INDEX(표5[#All],MATCH(C616,표5[[#All],[잉크]],0),18)+INDEX(표5[#All],MATCH(C616,표5[[#All],[잉크]],0),21),INDEX(표5[#All],MATCH(C616,표5[[#All],[잉크]],0),MATCH('넣어줄 잉크'!$D$2,표5[#Headers],0)+1))</f>
        <v>0</v>
      </c>
    </row>
    <row r="617" spans="2:4" hidden="1" x14ac:dyDescent="0.3">
      <c r="B617" s="56">
        <f>IFERROR(SUM(D617:D617),0)</f>
        <v>0</v>
      </c>
      <c r="C617" s="139" t="str">
        <f>'제품 추가'!AC615</f>
        <v>THREAD</v>
      </c>
      <c r="D617" s="138">
        <f>IF('넣어줄 잉크'!$D$2="주말",INDEX(표5[#All],MATCH(C617,표5[[#All],[잉크]],0),18)+INDEX(표5[#All],MATCH(C617,표5[[#All],[잉크]],0),21),INDEX(표5[#All],MATCH(C617,표5[[#All],[잉크]],0),MATCH('넣어줄 잉크'!$D$2,표5[#Headers],0)+1))</f>
        <v>0</v>
      </c>
    </row>
    <row r="618" spans="2:4" hidden="1" x14ac:dyDescent="0.3">
      <c r="B618" s="56">
        <f>IFERROR(SUM(D618:D618),0)</f>
        <v>0</v>
      </c>
      <c r="C618" s="139" t="str">
        <f>'제품 추가'!AC616</f>
        <v>UVNEEDLE</v>
      </c>
      <c r="D618" s="138">
        <f>IF('넣어줄 잉크'!$D$2="주말",INDEX(표5[#All],MATCH(C618,표5[[#All],[잉크]],0),18)+INDEX(표5[#All],MATCH(C618,표5[[#All],[잉크]],0),21),INDEX(표5[#All],MATCH(C618,표5[[#All],[잉크]],0),MATCH('넣어줄 잉크'!$D$2,표5[#Headers],0)+1))</f>
        <v>0</v>
      </c>
    </row>
    <row r="619" spans="2:4" x14ac:dyDescent="0.3">
      <c r="B619" s="56">
        <f>IFERROR(SUM(D619:D619),0)</f>
        <v>2</v>
      </c>
      <c r="C619" s="139" t="str">
        <f>'제품 추가'!AC647</f>
        <v>GAMORA</v>
      </c>
      <c r="D619" s="138">
        <f>IF('넣어줄 잉크'!$D$2="주말",INDEX(표5[#All],MATCH(C619,표5[[#All],[잉크]],0),18)+INDEX(표5[#All],MATCH(C619,표5[[#All],[잉크]],0),21),INDEX(표5[#All],MATCH(C619,표5[[#All],[잉크]],0),MATCH('넣어줄 잉크'!$D$2,표5[#Headers],0)+1))</f>
        <v>2</v>
      </c>
    </row>
    <row r="620" spans="2:4" hidden="1" x14ac:dyDescent="0.3">
      <c r="B620" s="56">
        <f>IFERROR(SUM(D620:D620),0)</f>
        <v>0</v>
      </c>
      <c r="C620" s="139" t="str">
        <f>'제품 추가'!AC618</f>
        <v>LAIR</v>
      </c>
      <c r="D620" s="138">
        <f>IF('넣어줄 잉크'!$D$2="주말",INDEX(표5[#All],MATCH(C620,표5[[#All],[잉크]],0),18)+INDEX(표5[#All],MATCH(C620,표5[[#All],[잉크]],0),21),INDEX(표5[#All],MATCH(C620,표5[[#All],[잉크]],0),MATCH('넣어줄 잉크'!$D$2,표5[#Headers],0)+1))</f>
        <v>0</v>
      </c>
    </row>
    <row r="621" spans="2:4" hidden="1" x14ac:dyDescent="0.3">
      <c r="B621" s="56">
        <f>IFERROR(SUM(D621:D621),0)</f>
        <v>0</v>
      </c>
      <c r="C621" s="139" t="str">
        <f>'제품 추가'!AC619</f>
        <v>WELLDONE</v>
      </c>
      <c r="D621" s="138">
        <f>IF('넣어줄 잉크'!$D$2="주말",INDEX(표5[#All],MATCH(C621,표5[[#All],[잉크]],0),18)+INDEX(표5[#All],MATCH(C621,표5[[#All],[잉크]],0),21),INDEX(표5[#All],MATCH(C621,표5[[#All],[잉크]],0),MATCH('넣어줄 잉크'!$D$2,표5[#Headers],0)+1))</f>
        <v>0</v>
      </c>
    </row>
    <row r="622" spans="2:4" x14ac:dyDescent="0.3">
      <c r="B622" s="56">
        <f>IFERROR(SUM(D622:D622),0)</f>
        <v>1</v>
      </c>
      <c r="C622" s="139" t="str">
        <f>'제품 추가'!AC617</f>
        <v>GASTLY</v>
      </c>
      <c r="D622" s="138">
        <f>IF('넣어줄 잉크'!$D$2="주말",INDEX(표5[#All],MATCH(C622,표5[[#All],[잉크]],0),18)+INDEX(표5[#All],MATCH(C622,표5[[#All],[잉크]],0),21),INDEX(표5[#All],MATCH(C622,표5[[#All],[잉크]],0),MATCH('넣어줄 잉크'!$D$2,표5[#Headers],0)+1))</f>
        <v>1</v>
      </c>
    </row>
    <row r="623" spans="2:4" hidden="1" x14ac:dyDescent="0.3">
      <c r="B623" s="56">
        <f>IFERROR(SUM(D623:D623),0)</f>
        <v>0</v>
      </c>
      <c r="C623" s="139" t="str">
        <f>'제품 추가'!AC621</f>
        <v>UVRING</v>
      </c>
      <c r="D623" s="138">
        <f>IF('넣어줄 잉크'!$D$2="주말",INDEX(표5[#All],MATCH(C623,표5[[#All],[잉크]],0),18)+INDEX(표5[#All],MATCH(C623,표5[[#All],[잉크]],0),21),INDEX(표5[#All],MATCH(C623,표5[[#All],[잉크]],0),MATCH('넣어줄 잉크'!$D$2,표5[#Headers],0)+1))</f>
        <v>0</v>
      </c>
    </row>
    <row r="624" spans="2:4" hidden="1" x14ac:dyDescent="0.3">
      <c r="B624" s="56">
        <f>IFERROR(SUM(D624:D624),0)</f>
        <v>0</v>
      </c>
      <c r="C624" s="139" t="str">
        <f>'제품 추가'!AC622</f>
        <v>ECLIPSE</v>
      </c>
      <c r="D624" s="138">
        <f>IF('넣어줄 잉크'!$D$2="주말",INDEX(표5[#All],MATCH(C624,표5[[#All],[잉크]],0),18)+INDEX(표5[#All],MATCH(C624,표5[[#All],[잉크]],0),21),INDEX(표5[#All],MATCH(C624,표5[[#All],[잉크]],0),MATCH('넣어줄 잉크'!$D$2,표5[#Headers],0)+1))</f>
        <v>0</v>
      </c>
    </row>
    <row r="625" spans="2:4" hidden="1" x14ac:dyDescent="0.3">
      <c r="B625" s="56">
        <f>IFERROR(SUM(D625:D625),0)</f>
        <v>0</v>
      </c>
      <c r="C625" s="139" t="str">
        <f>'제품 추가'!AC623</f>
        <v>COMET</v>
      </c>
      <c r="D625" s="138">
        <f>IF('넣어줄 잉크'!$D$2="주말",INDEX(표5[#All],MATCH(C625,표5[[#All],[잉크]],0),18)+INDEX(표5[#All],MATCH(C625,표5[[#All],[잉크]],0),21),INDEX(표5[#All],MATCH(C625,표5[[#All],[잉크]],0),MATCH('넣어줄 잉크'!$D$2,표5[#Headers],0)+1))</f>
        <v>0</v>
      </c>
    </row>
    <row r="626" spans="2:4" hidden="1" x14ac:dyDescent="0.3">
      <c r="B626" s="56">
        <f>IFERROR(SUM(D626:D626),0)</f>
        <v>0</v>
      </c>
      <c r="C626" s="139" t="str">
        <f>'제품 추가'!AC624</f>
        <v>WISP</v>
      </c>
      <c r="D626" s="138">
        <f>IF('넣어줄 잉크'!$D$2="주말",INDEX(표5[#All],MATCH(C626,표5[[#All],[잉크]],0),18)+INDEX(표5[#All],MATCH(C626,표5[[#All],[잉크]],0),21),INDEX(표5[#All],MATCH(C626,표5[[#All],[잉크]],0),MATCH('넣어줄 잉크'!$D$2,표5[#Headers],0)+1))</f>
        <v>0</v>
      </c>
    </row>
    <row r="627" spans="2:4" hidden="1" x14ac:dyDescent="0.3">
      <c r="B627" s="56">
        <f>IFERROR(SUM(D627:D627),0)</f>
        <v>0</v>
      </c>
      <c r="C627" s="139" t="str">
        <f>'제품 추가'!AC625</f>
        <v>FRANKY</v>
      </c>
      <c r="D627" s="138">
        <f>IF('넣어줄 잉크'!$D$2="주말",INDEX(표5[#All],MATCH(C627,표5[[#All],[잉크]],0),18)+INDEX(표5[#All],MATCH(C627,표5[[#All],[잉크]],0),21),INDEX(표5[#All],MATCH(C627,표5[[#All],[잉크]],0),MATCH('넣어줄 잉크'!$D$2,표5[#Headers],0)+1))</f>
        <v>0</v>
      </c>
    </row>
    <row r="628" spans="2:4" hidden="1" x14ac:dyDescent="0.3">
      <c r="B628" s="56">
        <f>IFERROR(SUM(D628:D628),0)</f>
        <v>0</v>
      </c>
      <c r="C628" s="139" t="str">
        <f>'제품 추가'!AC626</f>
        <v>CHOPPER</v>
      </c>
      <c r="D628" s="138">
        <f>IF('넣어줄 잉크'!$D$2="주말",INDEX(표5[#All],MATCH(C628,표5[[#All],[잉크]],0),18)+INDEX(표5[#All],MATCH(C628,표5[[#All],[잉크]],0),21),INDEX(표5[#All],MATCH(C628,표5[[#All],[잉크]],0),MATCH('넣어줄 잉크'!$D$2,표5[#Headers],0)+1))</f>
        <v>0</v>
      </c>
    </row>
    <row r="629" spans="2:4" hidden="1" x14ac:dyDescent="0.3">
      <c r="B629" s="56">
        <f>IFERROR(SUM(D629:D629),0)</f>
        <v>0</v>
      </c>
      <c r="C629" s="139" t="str">
        <f>'제품 추가'!AC627</f>
        <v>VINICIUS</v>
      </c>
      <c r="D629" s="138">
        <f>IF('넣어줄 잉크'!$D$2="주말",INDEX(표5[#All],MATCH(C629,표5[[#All],[잉크]],0),18)+INDEX(표5[#All],MATCH(C629,표5[[#All],[잉크]],0),21),INDEX(표5[#All],MATCH(C629,표5[[#All],[잉크]],0),MATCH('넣어줄 잉크'!$D$2,표5[#Headers],0)+1))</f>
        <v>0</v>
      </c>
    </row>
    <row r="630" spans="2:4" hidden="1" x14ac:dyDescent="0.3">
      <c r="B630" s="56">
        <f>IFERROR(SUM(D630:D630),0)</f>
        <v>0</v>
      </c>
      <c r="C630" s="139" t="str">
        <f>'제품 추가'!AC628</f>
        <v>MBAPPE</v>
      </c>
      <c r="D630" s="138">
        <f>IF('넣어줄 잉크'!$D$2="주말",INDEX(표5[#All],MATCH(C630,표5[[#All],[잉크]],0),18)+INDEX(표5[#All],MATCH(C630,표5[[#All],[잉크]],0),21),INDEX(표5[#All],MATCH(C630,표5[[#All],[잉크]],0),MATCH('넣어줄 잉크'!$D$2,표5[#Headers],0)+1))</f>
        <v>0</v>
      </c>
    </row>
    <row r="631" spans="2:4" hidden="1" x14ac:dyDescent="0.3">
      <c r="B631" s="56">
        <f>IFERROR(SUM(D631:D631),0)</f>
        <v>0</v>
      </c>
      <c r="C631" s="139" t="str">
        <f>'제품 추가'!AC629</f>
        <v>BENZEMA</v>
      </c>
      <c r="D631" s="138">
        <f>IF('넣어줄 잉크'!$D$2="주말",INDEX(표5[#All],MATCH(C631,표5[[#All],[잉크]],0),18)+INDEX(표5[#All],MATCH(C631,표5[[#All],[잉크]],0),21),INDEX(표5[#All],MATCH(C631,표5[[#All],[잉크]],0),MATCH('넣어줄 잉크'!$D$2,표5[#Headers],0)+1))</f>
        <v>0</v>
      </c>
    </row>
    <row r="632" spans="2:4" hidden="1" x14ac:dyDescent="0.3">
      <c r="B632" s="56">
        <f>IFERROR(SUM(D632:D632),0)</f>
        <v>0</v>
      </c>
      <c r="C632" s="139" t="str">
        <f>'제품 추가'!AC630</f>
        <v>MERCURY</v>
      </c>
      <c r="D632" s="138">
        <f>IF('넣어줄 잉크'!$D$2="주말",INDEX(표5[#All],MATCH(C632,표5[[#All],[잉크]],0),18)+INDEX(표5[#All],MATCH(C632,표5[[#All],[잉크]],0),21),INDEX(표5[#All],MATCH(C632,표5[[#All],[잉크]],0),MATCH('넣어줄 잉크'!$D$2,표5[#Headers],0)+1))</f>
        <v>0</v>
      </c>
    </row>
    <row r="633" spans="2:4" hidden="1" x14ac:dyDescent="0.3">
      <c r="B633" s="56">
        <f>IFERROR(SUM(D633:D633),0)</f>
        <v>0</v>
      </c>
      <c r="C633" s="139" t="str">
        <f>'제품 추가'!AC631</f>
        <v>AURORA</v>
      </c>
      <c r="D633" s="138">
        <f>IF('넣어줄 잉크'!$D$2="주말",INDEX(표5[#All],MATCH(C633,표5[[#All],[잉크]],0),18)+INDEX(표5[#All],MATCH(C633,표5[[#All],[잉크]],0),21),INDEX(표5[#All],MATCH(C633,표5[[#All],[잉크]],0),MATCH('넣어줄 잉크'!$D$2,표5[#Headers],0)+1))</f>
        <v>0</v>
      </c>
    </row>
    <row r="634" spans="2:4" hidden="1" x14ac:dyDescent="0.3">
      <c r="B634" s="56">
        <f>IFERROR(SUM(D634:D634),0)</f>
        <v>0</v>
      </c>
      <c r="C634" s="139" t="str">
        <f>'제품 추가'!AC632</f>
        <v>HEAL</v>
      </c>
      <c r="D634" s="138">
        <f>IF('넣어줄 잉크'!$D$2="주말",INDEX(표5[#All],MATCH(C634,표5[[#All],[잉크]],0),18)+INDEX(표5[#All],MATCH(C634,표5[[#All],[잉크]],0),21),INDEX(표5[#All],MATCH(C634,표5[[#All],[잉크]],0),MATCH('넣어줄 잉크'!$D$2,표5[#Headers],0)+1))</f>
        <v>0</v>
      </c>
    </row>
    <row r="635" spans="2:4" hidden="1" x14ac:dyDescent="0.3">
      <c r="B635" s="56">
        <f>IFERROR(SUM(D635:D635),0)</f>
        <v>0</v>
      </c>
      <c r="C635" s="139" t="str">
        <f>'제품 추가'!AC633</f>
        <v>ELEVEN</v>
      </c>
      <c r="D635" s="138">
        <f>IF('넣어줄 잉크'!$D$2="주말",INDEX(표5[#All],MATCH(C635,표5[[#All],[잉크]],0),18)+INDEX(표5[#All],MATCH(C635,표5[[#All],[잉크]],0),21),INDEX(표5[#All],MATCH(C635,표5[[#All],[잉크]],0),MATCH('넣어줄 잉크'!$D$2,표5[#Headers],0)+1))</f>
        <v>0</v>
      </c>
    </row>
    <row r="636" spans="2:4" hidden="1" x14ac:dyDescent="0.3">
      <c r="B636" s="56">
        <f>IFERROR(SUM(D636:D636),0)</f>
        <v>0</v>
      </c>
      <c r="C636" s="139" t="str">
        <f>'제품 추가'!AC634</f>
        <v>KITSCH</v>
      </c>
      <c r="D636" s="138">
        <f>IF('넣어줄 잉크'!$D$2="주말",INDEX(표5[#All],MATCH(C636,표5[[#All],[잉크]],0),18)+INDEX(표5[#All],MATCH(C636,표5[[#All],[잉크]],0),21),INDEX(표5[#All],MATCH(C636,표5[[#All],[잉크]],0),MATCH('넣어줄 잉크'!$D$2,표5[#Headers],0)+1))</f>
        <v>0</v>
      </c>
    </row>
    <row r="637" spans="2:4" hidden="1" x14ac:dyDescent="0.3">
      <c r="B637" s="56">
        <f>IFERROR(SUM(D637:D637),0)</f>
        <v>0</v>
      </c>
      <c r="C637" s="139" t="str">
        <f>'제품 추가'!AC635</f>
        <v>IAM</v>
      </c>
      <c r="D637" s="138">
        <f>IF('넣어줄 잉크'!$D$2="주말",INDEX(표5[#All],MATCH(C637,표5[[#All],[잉크]],0),18)+INDEX(표5[#All],MATCH(C637,표5[[#All],[잉크]],0),21),INDEX(표5[#All],MATCH(C637,표5[[#All],[잉크]],0),MATCH('넣어줄 잉크'!$D$2,표5[#Headers],0)+1))</f>
        <v>0</v>
      </c>
    </row>
    <row r="638" spans="2:4" hidden="1" x14ac:dyDescent="0.3">
      <c r="B638" s="56">
        <f>IFERROR(SUM(D638:D638),0)</f>
        <v>0</v>
      </c>
      <c r="C638" s="139" t="str">
        <f>'제품 추가'!AC636</f>
        <v>ALI</v>
      </c>
      <c r="D638" s="138">
        <f>IF('넣어줄 잉크'!$D$2="주말",INDEX(표5[#All],MATCH(C638,표5[[#All],[잉크]],0),18)+INDEX(표5[#All],MATCH(C638,표5[[#All],[잉크]],0),21),INDEX(표5[#All],MATCH(C638,표5[[#All],[잉크]],0),MATCH('넣어줄 잉크'!$D$2,표5[#Headers],0)+1))</f>
        <v>0</v>
      </c>
    </row>
    <row r="639" spans="2:4" hidden="1" x14ac:dyDescent="0.3">
      <c r="B639" s="56">
        <f>IFERROR(SUM(D639:D639),0)</f>
        <v>0</v>
      </c>
      <c r="C639" s="139" t="str">
        <f>'제품 추가'!AC637</f>
        <v>ERIKSEN</v>
      </c>
      <c r="D639" s="138">
        <f>IF('넣어줄 잉크'!$D$2="주말",INDEX(표5[#All],MATCH(C639,표5[[#All],[잉크]],0),18)+INDEX(표5[#All],MATCH(C639,표5[[#All],[잉크]],0),21),INDEX(표5[#All],MATCH(C639,표5[[#All],[잉크]],0),MATCH('넣어줄 잉크'!$D$2,표5[#Headers],0)+1))</f>
        <v>0</v>
      </c>
    </row>
    <row r="640" spans="2:4" hidden="1" x14ac:dyDescent="0.3">
      <c r="B640" s="56">
        <f>IFERROR(SUM(D640:D640),0)</f>
        <v>0</v>
      </c>
      <c r="C640" s="139" t="str">
        <f>'제품 추가'!AC638</f>
        <v>KANE</v>
      </c>
      <c r="D640" s="138">
        <f>IF('넣어줄 잉크'!$D$2="주말",INDEX(표5[#All],MATCH(C640,표5[[#All],[잉크]],0),18)+INDEX(표5[#All],MATCH(C640,표5[[#All],[잉크]],0),21),INDEX(표5[#All],MATCH(C640,표5[[#All],[잉크]],0),MATCH('넣어줄 잉크'!$D$2,표5[#Headers],0)+1))</f>
        <v>0</v>
      </c>
    </row>
    <row r="641" spans="2:4" hidden="1" x14ac:dyDescent="0.3">
      <c r="B641" s="56">
        <f>IFERROR(SUM(D641:D641),0)</f>
        <v>0</v>
      </c>
      <c r="C641" s="139" t="str">
        <f>'제품 추가'!AC639</f>
        <v>NEUTRAL</v>
      </c>
      <c r="D641" s="138">
        <f>IF('넣어줄 잉크'!$D$2="주말",INDEX(표5[#All],MATCH(C641,표5[[#All],[잉크]],0),18)+INDEX(표5[#All],MATCH(C641,표5[[#All],[잉크]],0),21),INDEX(표5[#All],MATCH(C641,표5[[#All],[잉크]],0),MATCH('넣어줄 잉크'!$D$2,표5[#Headers],0)+1))</f>
        <v>0</v>
      </c>
    </row>
    <row r="642" spans="2:4" hidden="1" x14ac:dyDescent="0.3">
      <c r="B642" s="56">
        <f>IFERROR(SUM(D642:D642),0)</f>
        <v>0</v>
      </c>
      <c r="C642" s="139" t="str">
        <f>'제품 추가'!AC640</f>
        <v>BULGOGI</v>
      </c>
      <c r="D642" s="138">
        <f>IF('넣어줄 잉크'!$D$2="주말",INDEX(표5[#All],MATCH(C642,표5[[#All],[잉크]],0),18)+INDEX(표5[#All],MATCH(C642,표5[[#All],[잉크]],0),21),INDEX(표5[#All],MATCH(C642,표5[[#All],[잉크]],0),MATCH('넣어줄 잉크'!$D$2,표5[#Headers],0)+1))</f>
        <v>0</v>
      </c>
    </row>
    <row r="643" spans="2:4" hidden="1" x14ac:dyDescent="0.3">
      <c r="B643" s="56">
        <f>IFERROR(SUM(D643:D643),0)</f>
        <v>0</v>
      </c>
      <c r="C643" s="139" t="str">
        <f>'제품 추가'!AC641</f>
        <v>GALBI</v>
      </c>
      <c r="D643" s="138">
        <f>IF('넣어줄 잉크'!$D$2="주말",INDEX(표5[#All],MATCH(C643,표5[[#All],[잉크]],0),18)+INDEX(표5[#All],MATCH(C643,표5[[#All],[잉크]],0),21),INDEX(표5[#All],MATCH(C643,표5[[#All],[잉크]],0),MATCH('넣어줄 잉크'!$D$2,표5[#Headers],0)+1))</f>
        <v>0</v>
      </c>
    </row>
    <row r="644" spans="2:4" hidden="1" x14ac:dyDescent="0.3">
      <c r="B644" s="56">
        <f>IFERROR(SUM(D644:D644),0)</f>
        <v>0</v>
      </c>
      <c r="C644" s="139" t="str">
        <f>'제품 추가'!AC642</f>
        <v>OATMEAL</v>
      </c>
      <c r="D644" s="138">
        <f>IF('넣어줄 잉크'!$D$2="주말",INDEX(표5[#All],MATCH(C644,표5[[#All],[잉크]],0),18)+INDEX(표5[#All],MATCH(C644,표5[[#All],[잉크]],0),21),INDEX(표5[#All],MATCH(C644,표5[[#All],[잉크]],0),MATCH('넣어줄 잉크'!$D$2,표5[#Headers],0)+1))</f>
        <v>0</v>
      </c>
    </row>
    <row r="645" spans="2:4" hidden="1" x14ac:dyDescent="0.3">
      <c r="B645" s="56">
        <f>IFERROR(SUM(D645:D645),0)</f>
        <v>0</v>
      </c>
      <c r="C645" s="139" t="str">
        <f>'제품 추가'!AC643</f>
        <v>GINKGO</v>
      </c>
      <c r="D645" s="138">
        <f>IF('넣어줄 잉크'!$D$2="주말",INDEX(표5[#All],MATCH(C645,표5[[#All],[잉크]],0),18)+INDEX(표5[#All],MATCH(C645,표5[[#All],[잉크]],0),21),INDEX(표5[#All],MATCH(C645,표5[[#All],[잉크]],0),MATCH('넣어줄 잉크'!$D$2,표5[#Headers],0)+1))</f>
        <v>0</v>
      </c>
    </row>
    <row r="646" spans="2:4" hidden="1" x14ac:dyDescent="0.3">
      <c r="B646" s="56">
        <f>IFERROR(SUM(D646:D646),0)</f>
        <v>0</v>
      </c>
      <c r="C646" s="139" t="str">
        <f>'제품 추가'!AC644</f>
        <v>SUGOLD</v>
      </c>
      <c r="D646" s="138">
        <f>IF('넣어줄 잉크'!$D$2="주말",INDEX(표5[#All],MATCH(C646,표5[[#All],[잉크]],0),18)+INDEX(표5[#All],MATCH(C646,표5[[#All],[잉크]],0),21),INDEX(표5[#All],MATCH(C646,표5[[#All],[잉크]],0),MATCH('넣어줄 잉크'!$D$2,표5[#Headers],0)+1))</f>
        <v>0</v>
      </c>
    </row>
    <row r="647" spans="2:4" hidden="1" x14ac:dyDescent="0.3">
      <c r="B647" s="56">
        <f>IFERROR(SUM(D647:D647),0)</f>
        <v>0</v>
      </c>
      <c r="C647" s="139" t="str">
        <f>'제품 추가'!AC645</f>
        <v>TIRAMISU</v>
      </c>
      <c r="D647" s="138">
        <f>IF('넣어줄 잉크'!$D$2="주말",INDEX(표5[#All],MATCH(C647,표5[[#All],[잉크]],0),18)+INDEX(표5[#All],MATCH(C647,표5[[#All],[잉크]],0),21),INDEX(표5[#All],MATCH(C647,표5[[#All],[잉크]],0),MATCH('넣어줄 잉크'!$D$2,표5[#Headers],0)+1))</f>
        <v>0</v>
      </c>
    </row>
    <row r="648" spans="2:4" x14ac:dyDescent="0.3">
      <c r="B648" s="56">
        <f>IFERROR(SUM(D648:D648),0)</f>
        <v>2</v>
      </c>
      <c r="C648" s="139" t="str">
        <f>'제품 추가'!AC210</f>
        <v>GHOST</v>
      </c>
      <c r="D648" s="138">
        <f>IF('넣어줄 잉크'!$D$2="주말",INDEX(표5[#All],MATCH(C648,표5[[#All],[잉크]],0),18)+INDEX(표5[#All],MATCH(C648,표5[[#All],[잉크]],0),21),INDEX(표5[#All],MATCH(C648,표5[[#All],[잉크]],0),MATCH('넣어줄 잉크'!$D$2,표5[#Headers],0)+1))</f>
        <v>2</v>
      </c>
    </row>
    <row r="649" spans="2:4" hidden="1" x14ac:dyDescent="0.3">
      <c r="B649" s="56">
        <f>IFERROR(SUM(D649:D649),0)</f>
        <v>0</v>
      </c>
      <c r="C649" s="139" t="str">
        <f>'제품 추가'!AC1115</f>
        <v>ELK</v>
      </c>
      <c r="D649" s="138">
        <f>IF('넣어줄 잉크'!$D$2="주말",INDEX(표5[#All],MATCH(C649,표5[[#All],[잉크]],0),18)+INDEX(표5[#All],MATCH(C649,표5[[#All],[잉크]],0),21),INDEX(표5[#All],MATCH(C649,표5[[#All],[잉크]],0),MATCH('넣어줄 잉크'!$D$2,표5[#Headers],0)+1))</f>
        <v>0</v>
      </c>
    </row>
    <row r="650" spans="2:4" hidden="1" x14ac:dyDescent="0.3">
      <c r="B650" s="56">
        <f>IFERROR(SUM(D650:D650),0)</f>
        <v>0</v>
      </c>
      <c r="C650" s="139" t="str">
        <f>'제품 추가'!AC648</f>
        <v>KKOMAG</v>
      </c>
      <c r="D650" s="138">
        <f>IF('넣어줄 잉크'!$D$2="주말",INDEX(표5[#All],MATCH(C650,표5[[#All],[잉크]],0),18)+INDEX(표5[#All],MATCH(C650,표5[[#All],[잉크]],0),21),INDEX(표5[#All],MATCH(C650,표5[[#All],[잉크]],0),MATCH('넣어줄 잉크'!$D$2,표5[#Headers],0)+1))</f>
        <v>0</v>
      </c>
    </row>
    <row r="651" spans="2:4" hidden="1" x14ac:dyDescent="0.3">
      <c r="B651" s="56">
        <f>IFERROR(SUM(D651:D651),0)</f>
        <v>0</v>
      </c>
      <c r="C651" s="139" t="str">
        <f>'제품 추가'!AC649</f>
        <v>NAGJI</v>
      </c>
      <c r="D651" s="138">
        <f>IF('넣어줄 잉크'!$D$2="주말",INDEX(표5[#All],MATCH(C651,표5[[#All],[잉크]],0),18)+INDEX(표5[#All],MATCH(C651,표5[[#All],[잉크]],0),21),INDEX(표5[#All],MATCH(C651,표5[[#All],[잉크]],0),MATCH('넣어줄 잉크'!$D$2,표5[#Headers],0)+1))</f>
        <v>0</v>
      </c>
    </row>
    <row r="652" spans="2:4" hidden="1" x14ac:dyDescent="0.3">
      <c r="B652" s="56">
        <f>IFERROR(SUM(D652:D652),0)</f>
        <v>0</v>
      </c>
      <c r="C652" s="139" t="str">
        <f>'제품 추가'!AC650</f>
        <v>OGINGEO</v>
      </c>
      <c r="D652" s="138">
        <f>IF('넣어줄 잉크'!$D$2="주말",INDEX(표5[#All],MATCH(C652,표5[[#All],[잉크]],0),18)+INDEX(표5[#All],MATCH(C652,표5[[#All],[잉크]],0),21),INDEX(표5[#All],MATCH(C652,표5[[#All],[잉크]],0),MATCH('넣어줄 잉크'!$D$2,표5[#Headers],0)+1))</f>
        <v>0</v>
      </c>
    </row>
    <row r="653" spans="2:4" hidden="1" x14ac:dyDescent="0.3">
      <c r="B653" s="56">
        <f>IFERROR(SUM(D653:D653),0)</f>
        <v>0</v>
      </c>
      <c r="C653" s="139" t="str">
        <f>'제품 추가'!AC651</f>
        <v>SAMCHI</v>
      </c>
      <c r="D653" s="138">
        <f>IF('넣어줄 잉크'!$D$2="주말",INDEX(표5[#All],MATCH(C653,표5[[#All],[잉크]],0),18)+INDEX(표5[#All],MATCH(C653,표5[[#All],[잉크]],0),21),INDEX(표5[#All],MATCH(C653,표5[[#All],[잉크]],0),MATCH('넣어줄 잉크'!$D$2,표5[#Headers],0)+1))</f>
        <v>0</v>
      </c>
    </row>
    <row r="654" spans="2:4" hidden="1" x14ac:dyDescent="0.3">
      <c r="B654" s="56">
        <f>IFERROR(SUM(D654:D654),0)</f>
        <v>0</v>
      </c>
      <c r="C654" s="139" t="str">
        <f>'제품 추가'!AC652</f>
        <v>GALCHI</v>
      </c>
      <c r="D654" s="138">
        <f>IF('넣어줄 잉크'!$D$2="주말",INDEX(표5[#All],MATCH(C654,표5[[#All],[잉크]],0),18)+INDEX(표5[#All],MATCH(C654,표5[[#All],[잉크]],0),21),INDEX(표5[#All],MATCH(C654,표5[[#All],[잉크]],0),MATCH('넣어줄 잉크'!$D$2,표5[#Headers],0)+1))</f>
        <v>0</v>
      </c>
    </row>
    <row r="655" spans="2:4" hidden="1" x14ac:dyDescent="0.3">
      <c r="B655" s="56">
        <f>IFERROR(SUM(D655:D655),0)</f>
        <v>0</v>
      </c>
      <c r="C655" s="139" t="str">
        <f>'제품 추가'!AC653</f>
        <v>NALCHI</v>
      </c>
      <c r="D655" s="138">
        <f>IF('넣어줄 잉크'!$D$2="주말",INDEX(표5[#All],MATCH(C655,표5[[#All],[잉크]],0),18)+INDEX(표5[#All],MATCH(C655,표5[[#All],[잉크]],0),21),INDEX(표5[#All],MATCH(C655,표5[[#All],[잉크]],0),MATCH('넣어줄 잉크'!$D$2,표5[#Headers],0)+1))</f>
        <v>0</v>
      </c>
    </row>
    <row r="656" spans="2:4" hidden="1" x14ac:dyDescent="0.3">
      <c r="B656" s="56">
        <f>IFERROR(SUM(D656:D656),0)</f>
        <v>0</v>
      </c>
      <c r="C656" s="139" t="str">
        <f>'제품 추가'!AC654</f>
        <v>DBMUD</v>
      </c>
      <c r="D656" s="138">
        <f>IF('넣어줄 잉크'!$D$2="주말",INDEX(표5[#All],MATCH(C656,표5[[#All],[잉크]],0),18)+INDEX(표5[#All],MATCH(C656,표5[[#All],[잉크]],0),21),INDEX(표5[#All],MATCH(C656,표5[[#All],[잉크]],0),MATCH('넣어줄 잉크'!$D$2,표5[#Headers],0)+1))</f>
        <v>0</v>
      </c>
    </row>
    <row r="657" spans="2:4" hidden="1" x14ac:dyDescent="0.3">
      <c r="B657" s="56">
        <f>IFERROR(SUM(D657:D657),0)</f>
        <v>0</v>
      </c>
      <c r="C657" s="139" t="str">
        <f>'제품 추가'!AC655</f>
        <v>DBFAWN</v>
      </c>
      <c r="D657" s="138">
        <f>IF('넣어줄 잉크'!$D$2="주말",INDEX(표5[#All],MATCH(C657,표5[[#All],[잉크]],0),18)+INDEX(표5[#All],MATCH(C657,표5[[#All],[잉크]],0),21),INDEX(표5[#All],MATCH(C657,표5[[#All],[잉크]],0),MATCH('넣어줄 잉크'!$D$2,표5[#Headers],0)+1))</f>
        <v>0</v>
      </c>
    </row>
    <row r="658" spans="2:4" hidden="1" x14ac:dyDescent="0.3">
      <c r="B658" s="56">
        <f>IFERROR(SUM(D658:D658),0)</f>
        <v>0</v>
      </c>
      <c r="C658" s="139" t="str">
        <f>'제품 추가'!AC656</f>
        <v>MANCITY</v>
      </c>
      <c r="D658" s="138">
        <f>IF('넣어줄 잉크'!$D$2="주말",INDEX(표5[#All],MATCH(C658,표5[[#All],[잉크]],0),18)+INDEX(표5[#All],MATCH(C658,표5[[#All],[잉크]],0),21),INDEX(표5[#All],MATCH(C658,표5[[#All],[잉크]],0),MATCH('넣어줄 잉크'!$D$2,표5[#Headers],0)+1))</f>
        <v>0</v>
      </c>
    </row>
    <row r="659" spans="2:4" hidden="1" x14ac:dyDescent="0.3">
      <c r="B659" s="56">
        <f>IFERROR(SUM(D659:D659),0)</f>
        <v>0</v>
      </c>
      <c r="C659" s="139" t="str">
        <f>'제품 추가'!AC657</f>
        <v>CHELSEA</v>
      </c>
      <c r="D659" s="138">
        <f>IF('넣어줄 잉크'!$D$2="주말",INDEX(표5[#All],MATCH(C659,표5[[#All],[잉크]],0),18)+INDEX(표5[#All],MATCH(C659,표5[[#All],[잉크]],0),21),INDEX(표5[#All],MATCH(C659,표5[[#All],[잉크]],0),MATCH('넣어줄 잉크'!$D$2,표5[#Headers],0)+1))</f>
        <v>0</v>
      </c>
    </row>
    <row r="660" spans="2:4" hidden="1" x14ac:dyDescent="0.3">
      <c r="B660" s="56">
        <f>IFERROR(SUM(D660:D660),0)</f>
        <v>0</v>
      </c>
      <c r="C660" s="139" t="str">
        <f>'제품 추가'!AC658</f>
        <v>EVERTON</v>
      </c>
      <c r="D660" s="138">
        <f>IF('넣어줄 잉크'!$D$2="주말",INDEX(표5[#All],MATCH(C660,표5[[#All],[잉크]],0),18)+INDEX(표5[#All],MATCH(C660,표5[[#All],[잉크]],0),21),INDEX(표5[#All],MATCH(C660,표5[[#All],[잉크]],0),MATCH('넣어줄 잉크'!$D$2,표5[#Headers],0)+1))</f>
        <v>0</v>
      </c>
    </row>
    <row r="661" spans="2:4" hidden="1" x14ac:dyDescent="0.3">
      <c r="B661" s="56">
        <f>IFERROR(SUM(D661:D661),0)</f>
        <v>0</v>
      </c>
      <c r="C661" s="139" t="str">
        <f>'제품 추가'!AC659</f>
        <v>LIVERPOOL</v>
      </c>
      <c r="D661" s="138">
        <f>IF('넣어줄 잉크'!$D$2="주말",INDEX(표5[#All],MATCH(C661,표5[[#All],[잉크]],0),18)+INDEX(표5[#All],MATCH(C661,표5[[#All],[잉크]],0),21),INDEX(표5[#All],MATCH(C661,표5[[#All],[잉크]],0),MATCH('넣어줄 잉크'!$D$2,표5[#Headers],0)+1))</f>
        <v>0</v>
      </c>
    </row>
    <row r="662" spans="2:4" hidden="1" x14ac:dyDescent="0.3">
      <c r="B662" s="56">
        <f>IFERROR(SUM(D662:D662),0)</f>
        <v>0</v>
      </c>
      <c r="C662" s="139" t="str">
        <f>'제품 추가'!AC660</f>
        <v>ARSENAL</v>
      </c>
      <c r="D662" s="138">
        <f>IF('넣어줄 잉크'!$D$2="주말",INDEX(표5[#All],MATCH(C662,표5[[#All],[잉크]],0),18)+INDEX(표5[#All],MATCH(C662,표5[[#All],[잉크]],0),21),INDEX(표5[#All],MATCH(C662,표5[[#All],[잉크]],0),MATCH('넣어줄 잉크'!$D$2,표5[#Headers],0)+1))</f>
        <v>0</v>
      </c>
    </row>
    <row r="663" spans="2:4" hidden="1" x14ac:dyDescent="0.3">
      <c r="B663" s="56">
        <f>IFERROR(SUM(D663:D663),0)</f>
        <v>0</v>
      </c>
      <c r="C663" s="139" t="str">
        <f>'제품 추가'!AC661</f>
        <v>SHARK</v>
      </c>
      <c r="D663" s="138">
        <f>IF('넣어줄 잉크'!$D$2="주말",INDEX(표5[#All],MATCH(C663,표5[[#All],[잉크]],0),18)+INDEX(표5[#All],MATCH(C663,표5[[#All],[잉크]],0),21),INDEX(표5[#All],MATCH(C663,표5[[#All],[잉크]],0),MATCH('넣어줄 잉크'!$D$2,표5[#Headers],0)+1))</f>
        <v>0</v>
      </c>
    </row>
    <row r="664" spans="2:4" hidden="1" x14ac:dyDescent="0.3">
      <c r="B664" s="56">
        <f>IFERROR(SUM(D664:D664),0)</f>
        <v>0</v>
      </c>
      <c r="C664" s="139" t="str">
        <f>'제품 추가'!AC662</f>
        <v>BUNNY</v>
      </c>
      <c r="D664" s="138">
        <f>IF('넣어줄 잉크'!$D$2="주말",INDEX(표5[#All],MATCH(C664,표5[[#All],[잉크]],0),18)+INDEX(표5[#All],MATCH(C664,표5[[#All],[잉크]],0),21),INDEX(표5[#All],MATCH(C664,표5[[#All],[잉크]],0),MATCH('넣어줄 잉크'!$D$2,표5[#Headers],0)+1))</f>
        <v>0</v>
      </c>
    </row>
    <row r="665" spans="2:4" hidden="1" x14ac:dyDescent="0.3">
      <c r="B665" s="56">
        <f>IFERROR(SUM(D665:D665),0)</f>
        <v>0</v>
      </c>
      <c r="C665" s="139" t="str">
        <f>'제품 추가'!AC663</f>
        <v>POGBA</v>
      </c>
      <c r="D665" s="138">
        <f>IF('넣어줄 잉크'!$D$2="주말",INDEX(표5[#All],MATCH(C665,표5[[#All],[잉크]],0),18)+INDEX(표5[#All],MATCH(C665,표5[[#All],[잉크]],0),21),INDEX(표5[#All],MATCH(C665,표5[[#All],[잉크]],0),MATCH('넣어줄 잉크'!$D$2,표5[#Headers],0)+1))</f>
        <v>0</v>
      </c>
    </row>
    <row r="666" spans="2:4" hidden="1" x14ac:dyDescent="0.3">
      <c r="B666" s="56">
        <f>IFERROR(SUM(D666:D666),0)</f>
        <v>0</v>
      </c>
      <c r="C666" s="139" t="str">
        <f>'제품 추가'!AC664</f>
        <v>BALMOND</v>
      </c>
      <c r="D666" s="138">
        <f>IF('넣어줄 잉크'!$D$2="주말",INDEX(표5[#All],MATCH(C666,표5[[#All],[잉크]],0),18)+INDEX(표5[#All],MATCH(C666,표5[[#All],[잉크]],0),21),INDEX(표5[#All],MATCH(C666,표5[[#All],[잉크]],0),MATCH('넣어줄 잉크'!$D$2,표5[#Headers],0)+1))</f>
        <v>0</v>
      </c>
    </row>
    <row r="667" spans="2:4" hidden="1" x14ac:dyDescent="0.3">
      <c r="B667" s="56">
        <f>IFERROR(SUM(D667:D667),0)</f>
        <v>0</v>
      </c>
      <c r="C667" s="139" t="str">
        <f>'제품 추가'!AC665</f>
        <v>DROGBA</v>
      </c>
      <c r="D667" s="138">
        <f>IF('넣어줄 잉크'!$D$2="주말",INDEX(표5[#All],MATCH(C667,표5[[#All],[잉크]],0),18)+INDEX(표5[#All],MATCH(C667,표5[[#All],[잉크]],0),21),INDEX(표5[#All],MATCH(C667,표5[[#All],[잉크]],0),MATCH('넣어줄 잉크'!$D$2,표5[#Headers],0)+1))</f>
        <v>0</v>
      </c>
    </row>
    <row r="668" spans="2:4" hidden="1" x14ac:dyDescent="0.3">
      <c r="B668" s="56">
        <f>IFERROR(SUM(D668:D668),0)</f>
        <v>0</v>
      </c>
      <c r="C668" s="139" t="str">
        <f>'제품 추가'!AC666</f>
        <v>ESSIEN</v>
      </c>
      <c r="D668" s="138">
        <f>IF('넣어줄 잉크'!$D$2="주말",INDEX(표5[#All],MATCH(C668,표5[[#All],[잉크]],0),18)+INDEX(표5[#All],MATCH(C668,표5[[#All],[잉크]],0),21),INDEX(표5[#All],MATCH(C668,표5[[#All],[잉크]],0),MATCH('넣어줄 잉크'!$D$2,표5[#Headers],0)+1))</f>
        <v>0</v>
      </c>
    </row>
    <row r="669" spans="2:4" hidden="1" x14ac:dyDescent="0.3">
      <c r="B669" s="56">
        <f>IFERROR(SUM(D669:D669),0)</f>
        <v>0</v>
      </c>
      <c r="C669" s="139" t="str">
        <f>'제품 추가'!AC667</f>
        <v>LAMPARD</v>
      </c>
      <c r="D669" s="138">
        <f>IF('넣어줄 잉크'!$D$2="주말",INDEX(표5[#All],MATCH(C669,표5[[#All],[잉크]],0),18)+INDEX(표5[#All],MATCH(C669,표5[[#All],[잉크]],0),21),INDEX(표5[#All],MATCH(C669,표5[[#All],[잉크]],0),MATCH('넣어줄 잉크'!$D$2,표5[#Headers],0)+1))</f>
        <v>0</v>
      </c>
    </row>
    <row r="670" spans="2:4" hidden="1" x14ac:dyDescent="0.3">
      <c r="B670" s="56">
        <f>IFERROR(SUM(D670:D670),0)</f>
        <v>0</v>
      </c>
      <c r="C670" s="139" t="str">
        <f>'제품 추가'!AC668</f>
        <v>GERRARD</v>
      </c>
      <c r="D670" s="138">
        <f>IF('넣어줄 잉크'!$D$2="주말",INDEX(표5[#All],MATCH(C670,표5[[#All],[잉크]],0),18)+INDEX(표5[#All],MATCH(C670,표5[[#All],[잉크]],0),21),INDEX(표5[#All],MATCH(C670,표5[[#All],[잉크]],0),MATCH('넣어줄 잉크'!$D$2,표5[#Headers],0)+1))</f>
        <v>0</v>
      </c>
    </row>
    <row r="671" spans="2:4" hidden="1" x14ac:dyDescent="0.3">
      <c r="B671" s="56">
        <f>IFERROR(SUM(D671:D671),0)</f>
        <v>0</v>
      </c>
      <c r="C671" s="139" t="str">
        <f>'제품 추가'!AC669</f>
        <v>MESSI</v>
      </c>
      <c r="D671" s="138">
        <f>IF('넣어줄 잉크'!$D$2="주말",INDEX(표5[#All],MATCH(C671,표5[[#All],[잉크]],0),18)+INDEX(표5[#All],MATCH(C671,표5[[#All],[잉크]],0),21),INDEX(표5[#All],MATCH(C671,표5[[#All],[잉크]],0),MATCH('넣어줄 잉크'!$D$2,표5[#Headers],0)+1))</f>
        <v>0</v>
      </c>
    </row>
    <row r="672" spans="2:4" hidden="1" x14ac:dyDescent="0.3">
      <c r="B672" s="56">
        <f>IFERROR(SUM(D672:D672),0)</f>
        <v>0</v>
      </c>
      <c r="C672" s="139" t="str">
        <f>'제품 추가'!AC670</f>
        <v>NEYMAR</v>
      </c>
      <c r="D672" s="138">
        <f>IF('넣어줄 잉크'!$D$2="주말",INDEX(표5[#All],MATCH(C672,표5[[#All],[잉크]],0),18)+INDEX(표5[#All],MATCH(C672,표5[[#All],[잉크]],0),21),INDEX(표5[#All],MATCH(C672,표5[[#All],[잉크]],0),MATCH('넣어줄 잉크'!$D$2,표5[#Headers],0)+1))</f>
        <v>0</v>
      </c>
    </row>
    <row r="673" spans="2:4" hidden="1" x14ac:dyDescent="0.3">
      <c r="B673" s="56">
        <f>IFERROR(SUM(D673:D673),0)</f>
        <v>0</v>
      </c>
      <c r="C673" s="139" t="str">
        <f>'제품 추가'!AC671</f>
        <v>SUAREZ</v>
      </c>
      <c r="D673" s="138">
        <f>IF('넣어줄 잉크'!$D$2="주말",INDEX(표5[#All],MATCH(C673,표5[[#All],[잉크]],0),18)+INDEX(표5[#All],MATCH(C673,표5[[#All],[잉크]],0),21),INDEX(표5[#All],MATCH(C673,표5[[#All],[잉크]],0),MATCH('넣어줄 잉크'!$D$2,표5[#Headers],0)+1))</f>
        <v>0</v>
      </c>
    </row>
    <row r="674" spans="2:4" hidden="1" x14ac:dyDescent="0.3">
      <c r="B674" s="56">
        <f>IFERROR(SUM(D674:D674),0)</f>
        <v>0</v>
      </c>
      <c r="C674" s="139" t="str">
        <f>'제품 추가'!AC672</f>
        <v>SHIN</v>
      </c>
      <c r="D674" s="138">
        <f>IF('넣어줄 잉크'!$D$2="주말",INDEX(표5[#All],MATCH(C674,표5[[#All],[잉크]],0),18)+INDEX(표5[#All],MATCH(C674,표5[[#All],[잉크]],0),21),INDEX(표5[#All],MATCH(C674,표5[[#All],[잉크]],0),MATCH('넣어줄 잉크'!$D$2,표5[#Headers],0)+1))</f>
        <v>0</v>
      </c>
    </row>
    <row r="675" spans="2:4" hidden="1" x14ac:dyDescent="0.3">
      <c r="B675" s="56">
        <f>IFERROR(SUM(D675:D675),0)</f>
        <v>0</v>
      </c>
      <c r="C675" s="139" t="str">
        <f>'제품 추가'!AC673</f>
        <v>HWA</v>
      </c>
      <c r="D675" s="138">
        <f>IF('넣어줄 잉크'!$D$2="주말",INDEX(표5[#All],MATCH(C675,표5[[#All],[잉크]],0),18)+INDEX(표5[#All],MATCH(C675,표5[[#All],[잉크]],0),21),INDEX(표5[#All],MATCH(C675,표5[[#All],[잉크]],0),MATCH('넣어줄 잉크'!$D$2,표5[#Headers],0)+1))</f>
        <v>0</v>
      </c>
    </row>
    <row r="676" spans="2:4" hidden="1" x14ac:dyDescent="0.3">
      <c r="B676" s="56">
        <f>IFERROR(SUM(D676:D676),0)</f>
        <v>0</v>
      </c>
      <c r="C676" s="139" t="str">
        <f>'제품 추가'!AC674</f>
        <v>NABULA</v>
      </c>
      <c r="D676" s="138">
        <f>IF('넣어줄 잉크'!$D$2="주말",INDEX(표5[#All],MATCH(C676,표5[[#All],[잉크]],0),18)+INDEX(표5[#All],MATCH(C676,표5[[#All],[잉크]],0),21),INDEX(표5[#All],MATCH(C676,표5[[#All],[잉크]],0),MATCH('넣어줄 잉크'!$D$2,표5[#Headers],0)+1))</f>
        <v>0</v>
      </c>
    </row>
    <row r="677" spans="2:4" hidden="1" x14ac:dyDescent="0.3">
      <c r="B677" s="56">
        <f>IFERROR(SUM(D677:D677),0)</f>
        <v>0</v>
      </c>
      <c r="C677" s="139" t="str">
        <f>'제품 추가'!AC675</f>
        <v>DISNEY</v>
      </c>
      <c r="D677" s="138">
        <f>IF('넣어줄 잉크'!$D$2="주말",INDEX(표5[#All],MATCH(C677,표5[[#All],[잉크]],0),18)+INDEX(표5[#All],MATCH(C677,표5[[#All],[잉크]],0),21),INDEX(표5[#All],MATCH(C677,표5[[#All],[잉크]],0),MATCH('넣어줄 잉크'!$D$2,표5[#Headers],0)+1))</f>
        <v>0</v>
      </c>
    </row>
    <row r="678" spans="2:4" hidden="1" x14ac:dyDescent="0.3">
      <c r="B678" s="56">
        <f>IFERROR(SUM(D678:D678),0)</f>
        <v>0</v>
      </c>
      <c r="C678" s="139" t="str">
        <f>'제품 추가'!AC676</f>
        <v>MOVING</v>
      </c>
      <c r="D678" s="138">
        <f>IF('넣어줄 잉크'!$D$2="주말",INDEX(표5[#All],MATCH(C678,표5[[#All],[잉크]],0),18)+INDEX(표5[#All],MATCH(C678,표5[[#All],[잉크]],0),21),INDEX(표5[#All],MATCH(C678,표5[[#All],[잉크]],0),MATCH('넣어줄 잉크'!$D$2,표5[#Headers],0)+1))</f>
        <v>0</v>
      </c>
    </row>
    <row r="679" spans="2:4" hidden="1" x14ac:dyDescent="0.3">
      <c r="B679" s="56">
        <f>IFERROR(SUM(D679:D679),0)</f>
        <v>0</v>
      </c>
      <c r="C679" s="139" t="str">
        <f>'제품 추가'!AC677</f>
        <v>SUNLIGHT</v>
      </c>
      <c r="D679" s="138">
        <f>IF('넣어줄 잉크'!$D$2="주말",INDEX(표5[#All],MATCH(C679,표5[[#All],[잉크]],0),18)+INDEX(표5[#All],MATCH(C679,표5[[#All],[잉크]],0),21),INDEX(표5[#All],MATCH(C679,표5[[#All],[잉크]],0),MATCH('넣어줄 잉크'!$D$2,표5[#Headers],0)+1))</f>
        <v>0</v>
      </c>
    </row>
    <row r="680" spans="2:4" hidden="1" x14ac:dyDescent="0.3">
      <c r="B680" s="56">
        <f>IFERROR(SUM(D680:D680),0)</f>
        <v>0</v>
      </c>
      <c r="C680" s="139" t="str">
        <f>'제품 추가'!AC678</f>
        <v>DAYLIGHT</v>
      </c>
      <c r="D680" s="138">
        <f>IF('넣어줄 잉크'!$D$2="주말",INDEX(표5[#All],MATCH(C680,표5[[#All],[잉크]],0),18)+INDEX(표5[#All],MATCH(C680,표5[[#All],[잉크]],0),21),INDEX(표5[#All],MATCH(C680,표5[[#All],[잉크]],0),MATCH('넣어줄 잉크'!$D$2,표5[#Headers],0)+1))</f>
        <v>0</v>
      </c>
    </row>
    <row r="681" spans="2:4" hidden="1" x14ac:dyDescent="0.3">
      <c r="B681" s="56">
        <f>IFERROR(SUM(D681:D681),0)</f>
        <v>0</v>
      </c>
      <c r="C681" s="139" t="str">
        <f>'제품 추가'!AC679</f>
        <v>LEE</v>
      </c>
      <c r="D681" s="138">
        <f>IF('넣어줄 잉크'!$D$2="주말",INDEX(표5[#All],MATCH(C681,표5[[#All],[잉크]],0),18)+INDEX(표5[#All],MATCH(C681,표5[[#All],[잉크]],0),21),INDEX(표5[#All],MATCH(C681,표5[[#All],[잉크]],0),MATCH('넣어줄 잉크'!$D$2,표5[#Headers],0)+1))</f>
        <v>0</v>
      </c>
    </row>
    <row r="682" spans="2:4" hidden="1" x14ac:dyDescent="0.3">
      <c r="B682" s="56">
        <f>IFERROR(SUM(D682:D682),0)</f>
        <v>0</v>
      </c>
      <c r="C682" s="139" t="str">
        <f>'제품 추가'!AC680</f>
        <v>DONG</v>
      </c>
      <c r="D682" s="138">
        <f>IF('넣어줄 잉크'!$D$2="주말",INDEX(표5[#All],MATCH(C682,표5[[#All],[잉크]],0),18)+INDEX(표5[#All],MATCH(C682,표5[[#All],[잉크]],0),21),INDEX(표5[#All],MATCH(C682,표5[[#All],[잉크]],0),MATCH('넣어줄 잉크'!$D$2,표5[#Headers],0)+1))</f>
        <v>0</v>
      </c>
    </row>
    <row r="683" spans="2:4" hidden="1" x14ac:dyDescent="0.3">
      <c r="B683" s="56">
        <f>IFERROR(SUM(D683:D683),0)</f>
        <v>0</v>
      </c>
      <c r="C683" s="139" t="str">
        <f>'제품 추가'!AC681</f>
        <v>WOONG</v>
      </c>
      <c r="D683" s="138">
        <f>IF('넣어줄 잉크'!$D$2="주말",INDEX(표5[#All],MATCH(C683,표5[[#All],[잉크]],0),18)+INDEX(표5[#All],MATCH(C683,표5[[#All],[잉크]],0),21),INDEX(표5[#All],MATCH(C683,표5[[#All],[잉크]],0),MATCH('넣어줄 잉크'!$D$2,표5[#Headers],0)+1))</f>
        <v>0</v>
      </c>
    </row>
    <row r="684" spans="2:4" hidden="1" x14ac:dyDescent="0.3">
      <c r="B684" s="56">
        <f>IFERROR(SUM(D684:D684),0)</f>
        <v>0</v>
      </c>
      <c r="C684" s="139" t="str">
        <f>'제품 추가'!AC682</f>
        <v>OHH</v>
      </c>
      <c r="D684" s="138">
        <f>IF('넣어줄 잉크'!$D$2="주말",INDEX(표5[#All],MATCH(C684,표5[[#All],[잉크]],0),18)+INDEX(표5[#All],MATCH(C684,표5[[#All],[잉크]],0),21),INDEX(표5[#All],MATCH(C684,표5[[#All],[잉크]],0),MATCH('넣어줄 잉크'!$D$2,표5[#Headers],0)+1))</f>
        <v>0</v>
      </c>
    </row>
    <row r="685" spans="2:4" hidden="1" x14ac:dyDescent="0.3">
      <c r="B685" s="56">
        <f>IFERROR(SUM(D685:D685),0)</f>
        <v>0</v>
      </c>
      <c r="C685" s="139" t="str">
        <f>'제품 추가'!AC683</f>
        <v>GOL</v>
      </c>
      <c r="D685" s="138">
        <f>IF('넣어줄 잉크'!$D$2="주말",INDEX(표5[#All],MATCH(C685,표5[[#All],[잉크]],0),18)+INDEX(표5[#All],MATCH(C685,표5[[#All],[잉크]],0),21),INDEX(표5[#All],MATCH(C685,표5[[#All],[잉크]],0),MATCH('넣어줄 잉크'!$D$2,표5[#Headers],0)+1))</f>
        <v>0</v>
      </c>
    </row>
    <row r="686" spans="2:4" hidden="1" x14ac:dyDescent="0.3">
      <c r="B686" s="56">
        <f>IFERROR(SUM(D686:D686),0)</f>
        <v>0</v>
      </c>
      <c r="C686" s="139" t="str">
        <f>'제품 추가'!AC684</f>
        <v>GYE</v>
      </c>
      <c r="D686" s="138">
        <f>IF('넣어줄 잉크'!$D$2="주말",INDEX(표5[#All],MATCH(C686,표5[[#All],[잉크]],0),18)+INDEX(표5[#All],MATCH(C686,표5[[#All],[잉크]],0),21),INDEX(표5[#All],MATCH(C686,표5[[#All],[잉크]],0),MATCH('넣어줄 잉크'!$D$2,표5[#Headers],0)+1))</f>
        <v>0</v>
      </c>
    </row>
    <row r="687" spans="2:4" hidden="1" x14ac:dyDescent="0.3">
      <c r="B687" s="56">
        <f>IFERROR(SUM(D687:D687),0)</f>
        <v>0</v>
      </c>
      <c r="C687" s="139" t="str">
        <f>'제품 추가'!AC685</f>
        <v>WANG</v>
      </c>
      <c r="D687" s="138">
        <f>IF('넣어줄 잉크'!$D$2="주말",INDEX(표5[#All],MATCH(C687,표5[[#All],[잉크]],0),18)+INDEX(표5[#All],MATCH(C687,표5[[#All],[잉크]],0),21),INDEX(표5[#All],MATCH(C687,표5[[#All],[잉크]],0),MATCH('넣어줄 잉크'!$D$2,표5[#Headers],0)+1))</f>
        <v>0</v>
      </c>
    </row>
    <row r="688" spans="2:4" hidden="1" x14ac:dyDescent="0.3">
      <c r="B688" s="56">
        <f>IFERROR(SUM(D688:D688),0)</f>
        <v>0</v>
      </c>
      <c r="C688" s="139" t="str">
        <f>'제품 추가'!AC686</f>
        <v>NUN</v>
      </c>
      <c r="D688" s="138">
        <f>IF('넣어줄 잉크'!$D$2="주말",INDEX(표5[#All],MATCH(C688,표5[[#All],[잉크]],0),18)+INDEX(표5[#All],MATCH(C688,표5[[#All],[잉크]],0),21),INDEX(표5[#All],MATCH(C688,표5[[#All],[잉크]],0),MATCH('넣어줄 잉크'!$D$2,표5[#Headers],0)+1))</f>
        <v>0</v>
      </c>
    </row>
    <row r="689" spans="2:4" hidden="1" x14ac:dyDescent="0.3">
      <c r="B689" s="56">
        <f>IFERROR(SUM(D689:D689),0)</f>
        <v>0</v>
      </c>
      <c r="C689" s="139" t="str">
        <f>'제품 추가'!AC687</f>
        <v>YEE</v>
      </c>
      <c r="D689" s="138">
        <f>IF('넣어줄 잉크'!$D$2="주말",INDEX(표5[#All],MATCH(C689,표5[[#All],[잉크]],0),18)+INDEX(표5[#All],MATCH(C689,표5[[#All],[잉크]],0),21),INDEX(표5[#All],MATCH(C689,표5[[#All],[잉크]],0),MATCH('넣어줄 잉크'!$D$2,표5[#Headers],0)+1))</f>
        <v>0</v>
      </c>
    </row>
    <row r="690" spans="2:4" hidden="1" x14ac:dyDescent="0.3">
      <c r="B690" s="56">
        <f>IFERROR(SUM(D690:D690),0)</f>
        <v>0</v>
      </c>
      <c r="C690" s="139" t="str">
        <f>'제품 추가'!AC688</f>
        <v>GAEUL</v>
      </c>
      <c r="D690" s="138">
        <f>IF('넣어줄 잉크'!$D$2="주말",INDEX(표5[#All],MATCH(C690,표5[[#All],[잉크]],0),18)+INDEX(표5[#All],MATCH(C690,표5[[#All],[잉크]],0),21),INDEX(표5[#All],MATCH(C690,표5[[#All],[잉크]],0),MATCH('넣어줄 잉크'!$D$2,표5[#Headers],0)+1))</f>
        <v>0</v>
      </c>
    </row>
    <row r="691" spans="2:4" hidden="1" x14ac:dyDescent="0.3">
      <c r="B691" s="56">
        <f>IFERROR(SUM(D691:D691),0)</f>
        <v>0</v>
      </c>
      <c r="C691" s="139" t="str">
        <f>'제품 추가'!AC689</f>
        <v>NAK</v>
      </c>
      <c r="D691" s="138">
        <f>IF('넣어줄 잉크'!$D$2="주말",INDEX(표5[#All],MATCH(C691,표5[[#All],[잉크]],0),18)+INDEX(표5[#All],MATCH(C691,표5[[#All],[잉크]],0),21),INDEX(표5[#All],MATCH(C691,표5[[#All],[잉크]],0),MATCH('넣어줄 잉크'!$D$2,표5[#Headers],0)+1))</f>
        <v>0</v>
      </c>
    </row>
    <row r="692" spans="2:4" hidden="1" x14ac:dyDescent="0.3">
      <c r="B692" s="56">
        <f>IFERROR(SUM(D692:D692),0)</f>
        <v>0</v>
      </c>
      <c r="C692" s="139" t="str">
        <f>'제품 추가'!AC690</f>
        <v>YUP</v>
      </c>
      <c r="D692" s="138">
        <f>IF('넣어줄 잉크'!$D$2="주말",INDEX(표5[#All],MATCH(C692,표5[[#All],[잉크]],0),18)+INDEX(표5[#All],MATCH(C692,표5[[#All],[잉크]],0),21),INDEX(표5[#All],MATCH(C692,표5[[#All],[잉크]],0),MATCH('넣어줄 잉크'!$D$2,표5[#Headers],0)+1))</f>
        <v>0</v>
      </c>
    </row>
    <row r="693" spans="2:4" hidden="1" x14ac:dyDescent="0.3">
      <c r="B693" s="56">
        <f>IFERROR(SUM(D693:D693),0)</f>
        <v>0</v>
      </c>
      <c r="C693" s="139" t="str">
        <f>'제품 추가'!AC691</f>
        <v>TOTTENHAM</v>
      </c>
      <c r="D693" s="138">
        <f>IF('넣어줄 잉크'!$D$2="주말",INDEX(표5[#All],MATCH(C693,표5[[#All],[잉크]],0),18)+INDEX(표5[#All],MATCH(C693,표5[[#All],[잉크]],0),21),INDEX(표5[#All],MATCH(C693,표5[[#All],[잉크]],0),MATCH('넣어줄 잉크'!$D$2,표5[#Headers],0)+1))</f>
        <v>0</v>
      </c>
    </row>
    <row r="694" spans="2:4" hidden="1" x14ac:dyDescent="0.3">
      <c r="B694" s="56">
        <f>IFERROR(SUM(D694:D694),0)</f>
        <v>0</v>
      </c>
      <c r="C694" s="139" t="str">
        <f>'제품 추가'!AC692</f>
        <v>HOT</v>
      </c>
      <c r="D694" s="138">
        <f>IF('넣어줄 잉크'!$D$2="주말",INDEX(표5[#All],MATCH(C694,표5[[#All],[잉크]],0),18)+INDEX(표5[#All],MATCH(C694,표5[[#All],[잉크]],0),21),INDEX(표5[#All],MATCH(C694,표5[[#All],[잉크]],0),MATCH('넣어줄 잉크'!$D$2,표5[#Headers],0)+1))</f>
        <v>0</v>
      </c>
    </row>
    <row r="695" spans="2:4" hidden="1" x14ac:dyDescent="0.3">
      <c r="B695" s="56">
        <f>IFERROR(SUM(D695:D695),0)</f>
        <v>0</v>
      </c>
      <c r="C695" s="139" t="str">
        <f>'제품 추가'!AC693</f>
        <v>SPUR</v>
      </c>
      <c r="D695" s="138">
        <f>IF('넣어줄 잉크'!$D$2="주말",INDEX(표5[#All],MATCH(C695,표5[[#All],[잉크]],0),18)+INDEX(표5[#All],MATCH(C695,표5[[#All],[잉크]],0),21),INDEX(표5[#All],MATCH(C695,표5[[#All],[잉크]],0),MATCH('넣어줄 잉크'!$D$2,표5[#Headers],0)+1))</f>
        <v>0</v>
      </c>
    </row>
    <row r="696" spans="2:4" hidden="1" x14ac:dyDescent="0.3">
      <c r="B696" s="56">
        <f>IFERROR(SUM(D696:D696),0)</f>
        <v>0</v>
      </c>
      <c r="C696" s="139" t="str">
        <f>'제품 추가'!AC213</f>
        <v>GLOOMY</v>
      </c>
      <c r="D696" s="138">
        <f>IF('넣어줄 잉크'!$D$2="주말",INDEX(표5[#All],MATCH(C696,표5[[#All],[잉크]],0),18)+INDEX(표5[#All],MATCH(C696,표5[[#All],[잉크]],0),21),INDEX(표5[#All],MATCH(C696,표5[[#All],[잉크]],0),MATCH('넣어줄 잉크'!$D$2,표5[#Headers],0)+1))</f>
        <v>0</v>
      </c>
    </row>
    <row r="697" spans="2:4" hidden="1" x14ac:dyDescent="0.3">
      <c r="B697" s="56">
        <f>IFERROR(SUM(D697:D697),0)</f>
        <v>0</v>
      </c>
      <c r="C697" s="139" t="str">
        <f>'제품 추가'!AC695</f>
        <v>HAMPTON</v>
      </c>
      <c r="D697" s="138">
        <f>IF('넣어줄 잉크'!$D$2="주말",INDEX(표5[#All],MATCH(C697,표5[[#All],[잉크]],0),18)+INDEX(표5[#All],MATCH(C697,표5[[#All],[잉크]],0),21),INDEX(표5[#All],MATCH(C697,표5[[#All],[잉크]],0),MATCH('넣어줄 잉크'!$D$2,표5[#Headers],0)+1))</f>
        <v>0</v>
      </c>
    </row>
    <row r="698" spans="2:4" x14ac:dyDescent="0.3">
      <c r="B698" s="56">
        <f>IFERROR(SUM(D698:D698),0)</f>
        <v>2</v>
      </c>
      <c r="C698" s="139" t="str">
        <f>'제품 추가'!AC646</f>
        <v>GROOT</v>
      </c>
      <c r="D698" s="138">
        <f>IF('넣어줄 잉크'!$D$2="주말",INDEX(표5[#All],MATCH(C698,표5[[#All],[잉크]],0),18)+INDEX(표5[#All],MATCH(C698,표5[[#All],[잉크]],0),21),INDEX(표5[#All],MATCH(C698,표5[[#All],[잉크]],0),MATCH('넣어줄 잉크'!$D$2,표5[#Headers],0)+1))</f>
        <v>2</v>
      </c>
    </row>
    <row r="699" spans="2:4" hidden="1" x14ac:dyDescent="0.3">
      <c r="B699" s="56">
        <f>IFERROR(SUM(D699:D699),0)</f>
        <v>0</v>
      </c>
      <c r="C699" s="139" t="str">
        <f>'제품 추가'!AC697</f>
        <v>MONACO</v>
      </c>
      <c r="D699" s="138">
        <f>IF('넣어줄 잉크'!$D$2="주말",INDEX(표5[#All],MATCH(C699,표5[[#All],[잉크]],0),18)+INDEX(표5[#All],MATCH(C699,표5[[#All],[잉크]],0),21),INDEX(표5[#All],MATCH(C699,표5[[#All],[잉크]],0),MATCH('넣어줄 잉크'!$D$2,표5[#Headers],0)+1))</f>
        <v>0</v>
      </c>
    </row>
    <row r="700" spans="2:4" hidden="1" x14ac:dyDescent="0.3">
      <c r="B700" s="56">
        <f>IFERROR(SUM(D700:D700),0)</f>
        <v>0</v>
      </c>
      <c r="C700" s="139" t="str">
        <f>'제품 추가'!AC698</f>
        <v>MARSEILLE</v>
      </c>
      <c r="D700" s="138">
        <f>IF('넣어줄 잉크'!$D$2="주말",INDEX(표5[#All],MATCH(C700,표5[[#All],[잉크]],0),18)+INDEX(표5[#All],MATCH(C700,표5[[#All],[잉크]],0),21),INDEX(표5[#All],MATCH(C700,표5[[#All],[잉크]],0),MATCH('넣어줄 잉크'!$D$2,표5[#Headers],0)+1))</f>
        <v>0</v>
      </c>
    </row>
    <row r="701" spans="2:4" hidden="1" x14ac:dyDescent="0.3">
      <c r="B701" s="56">
        <f>IFERROR(SUM(D701:D701),0)</f>
        <v>0</v>
      </c>
      <c r="C701" s="139" t="str">
        <f>'제품 추가'!AC699</f>
        <v>LILLE</v>
      </c>
      <c r="D701" s="138">
        <f>IF('넣어줄 잉크'!$D$2="주말",INDEX(표5[#All],MATCH(C701,표5[[#All],[잉크]],0),18)+INDEX(표5[#All],MATCH(C701,표5[[#All],[잉크]],0),21),INDEX(표5[#All],MATCH(C701,표5[[#All],[잉크]],0),MATCH('넣어줄 잉크'!$D$2,표5[#Headers],0)+1))</f>
        <v>0</v>
      </c>
    </row>
    <row r="702" spans="2:4" hidden="1" x14ac:dyDescent="0.3">
      <c r="B702" s="56">
        <f>IFERROR(SUM(D702:D702),0)</f>
        <v>0</v>
      </c>
      <c r="C702" s="139" t="str">
        <f>'제품 추가'!AC700</f>
        <v>AJAX</v>
      </c>
      <c r="D702" s="138">
        <f>IF('넣어줄 잉크'!$D$2="주말",INDEX(표5[#All],MATCH(C702,표5[[#All],[잉크]],0),18)+INDEX(표5[#All],MATCH(C702,표5[[#All],[잉크]],0),21),INDEX(표5[#All],MATCH(C702,표5[[#All],[잉크]],0),MATCH('넣어줄 잉크'!$D$2,표5[#Headers],0)+1))</f>
        <v>0</v>
      </c>
    </row>
    <row r="703" spans="2:4" hidden="1" x14ac:dyDescent="0.3">
      <c r="B703" s="56">
        <f>IFERROR(SUM(D703:D703),0)</f>
        <v>0</v>
      </c>
      <c r="C703" s="139" t="str">
        <f>'제품 추가'!AC701</f>
        <v>EINDHOVEN</v>
      </c>
      <c r="D703" s="138">
        <f>IF('넣어줄 잉크'!$D$2="주말",INDEX(표5[#All],MATCH(C703,표5[[#All],[잉크]],0),18)+INDEX(표5[#All],MATCH(C703,표5[[#All],[잉크]],0),21),INDEX(표5[#All],MATCH(C703,표5[[#All],[잉크]],0),MATCH('넣어줄 잉크'!$D$2,표5[#Headers],0)+1))</f>
        <v>0</v>
      </c>
    </row>
    <row r="704" spans="2:4" hidden="1" x14ac:dyDescent="0.3">
      <c r="B704" s="56">
        <f>IFERROR(SUM(D704:D704),0)</f>
        <v>0</v>
      </c>
      <c r="C704" s="139" t="str">
        <f>'제품 추가'!AC702</f>
        <v>VALENCIA</v>
      </c>
      <c r="D704" s="138">
        <f>IF('넣어줄 잉크'!$D$2="주말",INDEX(표5[#All],MATCH(C704,표5[[#All],[잉크]],0),18)+INDEX(표5[#All],MATCH(C704,표5[[#All],[잉크]],0),21),INDEX(표5[#All],MATCH(C704,표5[[#All],[잉크]],0),MATCH('넣어줄 잉크'!$D$2,표5[#Headers],0)+1))</f>
        <v>0</v>
      </c>
    </row>
    <row r="705" spans="2:4" hidden="1" x14ac:dyDescent="0.3">
      <c r="B705" s="56">
        <f>IFERROR(SUM(D705:D705),0)</f>
        <v>0</v>
      </c>
      <c r="C705" s="139" t="str">
        <f>'제품 추가'!AC703</f>
        <v>BETIS</v>
      </c>
      <c r="D705" s="138">
        <f>IF('넣어줄 잉크'!$D$2="주말",INDEX(표5[#All],MATCH(C705,표5[[#All],[잉크]],0),18)+INDEX(표5[#All],MATCH(C705,표5[[#All],[잉크]],0),21),INDEX(표5[#All],MATCH(C705,표5[[#All],[잉크]],0),MATCH('넣어줄 잉크'!$D$2,표5[#Headers],0)+1))</f>
        <v>0</v>
      </c>
    </row>
    <row r="706" spans="2:4" hidden="1" x14ac:dyDescent="0.3">
      <c r="B706" s="56">
        <f>IFERROR(SUM(D706:D706),0)</f>
        <v>0</v>
      </c>
      <c r="C706" s="139" t="str">
        <f>'제품 추가'!AC704</f>
        <v>MALAGA</v>
      </c>
      <c r="D706" s="138">
        <f>IF('넣어줄 잉크'!$D$2="주말",INDEX(표5[#All],MATCH(C706,표5[[#All],[잉크]],0),18)+INDEX(표5[#All],MATCH(C706,표5[[#All],[잉크]],0),21),INDEX(표5[#All],MATCH(C706,표5[[#All],[잉크]],0),MATCH('넣어줄 잉크'!$D$2,표5[#Headers],0)+1))</f>
        <v>0</v>
      </c>
    </row>
    <row r="707" spans="2:4" hidden="1" x14ac:dyDescent="0.3">
      <c r="B707" s="56">
        <f>IFERROR(SUM(D707:D707),0)</f>
        <v>0</v>
      </c>
      <c r="C707" s="139" t="str">
        <f>'제품 추가'!AC705</f>
        <v>BREMEN</v>
      </c>
      <c r="D707" s="138">
        <f>IF('넣어줄 잉크'!$D$2="주말",INDEX(표5[#All],MATCH(C707,표5[[#All],[잉크]],0),18)+INDEX(표5[#All],MATCH(C707,표5[[#All],[잉크]],0),21),INDEX(표5[#All],MATCH(C707,표5[[#All],[잉크]],0),MATCH('넣어줄 잉크'!$D$2,표5[#Headers],0)+1))</f>
        <v>0</v>
      </c>
    </row>
    <row r="708" spans="2:4" hidden="1" x14ac:dyDescent="0.3">
      <c r="B708" s="56">
        <f>IFERROR(SUM(D708:D708),0)</f>
        <v>0</v>
      </c>
      <c r="C708" s="139" t="str">
        <f>'제품 추가'!AC706</f>
        <v>MAINZ</v>
      </c>
      <c r="D708" s="138">
        <f>IF('넣어줄 잉크'!$D$2="주말",INDEX(표5[#All],MATCH(C708,표5[[#All],[잉크]],0),18)+INDEX(표5[#All],MATCH(C708,표5[[#All],[잉크]],0),21),INDEX(표5[#All],MATCH(C708,표5[[#All],[잉크]],0),MATCH('넣어줄 잉크'!$D$2,표5[#Headers],0)+1))</f>
        <v>0</v>
      </c>
    </row>
    <row r="709" spans="2:4" hidden="1" x14ac:dyDescent="0.3">
      <c r="B709" s="56">
        <f>IFERROR(SUM(D709:D709),0)</f>
        <v>0</v>
      </c>
      <c r="C709" s="139" t="str">
        <f>'제품 추가'!AC707</f>
        <v>DORTMUND</v>
      </c>
      <c r="D709" s="138">
        <f>IF('넣어줄 잉크'!$D$2="주말",INDEX(표5[#All],MATCH(C709,표5[[#All],[잉크]],0),18)+INDEX(표5[#All],MATCH(C709,표5[[#All],[잉크]],0),21),INDEX(표5[#All],MATCH(C709,표5[[#All],[잉크]],0),MATCH('넣어줄 잉크'!$D$2,표5[#Headers],0)+1))</f>
        <v>0</v>
      </c>
    </row>
    <row r="710" spans="2:4" hidden="1" x14ac:dyDescent="0.3">
      <c r="B710" s="56">
        <f>IFERROR(SUM(D710:D710),0)</f>
        <v>0</v>
      </c>
      <c r="C710" s="139" t="str">
        <f>'제품 추가'!AC708</f>
        <v>MAGIC</v>
      </c>
      <c r="D710" s="138">
        <f>IF('넣어줄 잉크'!$D$2="주말",INDEX(표5[#All],MATCH(C710,표5[[#All],[잉크]],0),18)+INDEX(표5[#All],MATCH(C710,표5[[#All],[잉크]],0),21),INDEX(표5[#All],MATCH(C710,표5[[#All],[잉크]],0),MATCH('넣어줄 잉크'!$D$2,표5[#Headers],0)+1))</f>
        <v>0</v>
      </c>
    </row>
    <row r="711" spans="2:4" hidden="1" x14ac:dyDescent="0.3">
      <c r="B711" s="56">
        <f>IFERROR(SUM(D711:D711),0)</f>
        <v>0</v>
      </c>
      <c r="C711" s="139" t="str">
        <f>'제품 추가'!AC709</f>
        <v>EYE</v>
      </c>
      <c r="D711" s="138">
        <f>IF('넣어줄 잉크'!$D$2="주말",INDEX(표5[#All],MATCH(C711,표5[[#All],[잉크]],0),18)+INDEX(표5[#All],MATCH(C711,표5[[#All],[잉크]],0),21),INDEX(표5[#All],MATCH(C711,표5[[#All],[잉크]],0),MATCH('넣어줄 잉크'!$D$2,표5[#Headers],0)+1))</f>
        <v>0</v>
      </c>
    </row>
    <row r="712" spans="2:4" x14ac:dyDescent="0.3">
      <c r="B712" s="56">
        <f>IFERROR(SUM(D712:D712),0)</f>
        <v>2</v>
      </c>
      <c r="C712" s="139" t="str">
        <f>'제품 추가'!AC937</f>
        <v>HAKUNA</v>
      </c>
      <c r="D712" s="138">
        <f>IF('넣어줄 잉크'!$D$2="주말",INDEX(표5[#All],MATCH(C712,표5[[#All],[잉크]],0),18)+INDEX(표5[#All],MATCH(C712,표5[[#All],[잉크]],0),21),INDEX(표5[#All],MATCH(C712,표5[[#All],[잉크]],0),MATCH('넣어줄 잉크'!$D$2,표5[#Headers],0)+1))</f>
        <v>2</v>
      </c>
    </row>
    <row r="713" spans="2:4" hidden="1" x14ac:dyDescent="0.3">
      <c r="B713" s="56">
        <f>IFERROR(SUM(D713:D713),0)</f>
        <v>0</v>
      </c>
      <c r="C713" s="139" t="str">
        <f>'제품 추가'!AC711</f>
        <v>MAGMA</v>
      </c>
      <c r="D713" s="138">
        <f>IF('넣어줄 잉크'!$D$2="주말",INDEX(표5[#All],MATCH(C713,표5[[#All],[잉크]],0),18)+INDEX(표5[#All],MATCH(C713,표5[[#All],[잉크]],0),21),INDEX(표5[#All],MATCH(C713,표5[[#All],[잉크]],0),MATCH('넣어줄 잉크'!$D$2,표5[#Headers],0)+1))</f>
        <v>0</v>
      </c>
    </row>
    <row r="714" spans="2:4" hidden="1" x14ac:dyDescent="0.3">
      <c r="B714" s="56">
        <f>IFERROR(SUM(D714:D714),0)</f>
        <v>0</v>
      </c>
      <c r="C714" s="139" t="str">
        <f>'제품 추가'!AC712</f>
        <v>LAVA</v>
      </c>
      <c r="D714" s="138">
        <f>IF('넣어줄 잉크'!$D$2="주말",INDEX(표5[#All],MATCH(C714,표5[[#All],[잉크]],0),18)+INDEX(표5[#All],MATCH(C714,표5[[#All],[잉크]],0),21),INDEX(표5[#All],MATCH(C714,표5[[#All],[잉크]],0),MATCH('넣어줄 잉크'!$D$2,표5[#Headers],0)+1))</f>
        <v>0</v>
      </c>
    </row>
    <row r="715" spans="2:4" hidden="1" x14ac:dyDescent="0.3">
      <c r="B715" s="56">
        <f>IFERROR(SUM(D715:D715),0)</f>
        <v>0</v>
      </c>
      <c r="C715" s="139" t="str">
        <f>'제품 추가'!AC713</f>
        <v>HELL</v>
      </c>
      <c r="D715" s="138">
        <f>IF('넣어줄 잉크'!$D$2="주말",INDEX(표5[#All],MATCH(C715,표5[[#All],[잉크]],0),18)+INDEX(표5[#All],MATCH(C715,표5[[#All],[잉크]],0),21),INDEX(표5[#All],MATCH(C715,표5[[#All],[잉크]],0),MATCH('넣어줄 잉크'!$D$2,표5[#Headers],0)+1))</f>
        <v>0</v>
      </c>
    </row>
    <row r="716" spans="2:4" hidden="1" x14ac:dyDescent="0.3">
      <c r="B716" s="56">
        <f>IFERROR(SUM(D716:D716),0)</f>
        <v>0</v>
      </c>
      <c r="C716" s="139" t="str">
        <f>'제품 추가'!AC714</f>
        <v>CONCRETE</v>
      </c>
      <c r="D716" s="138">
        <f>IF('넣어줄 잉크'!$D$2="주말",INDEX(표5[#All],MATCH(C716,표5[[#All],[잉크]],0),18)+INDEX(표5[#All],MATCH(C716,표5[[#All],[잉크]],0),21),INDEX(표5[#All],MATCH(C716,표5[[#All],[잉크]],0),MATCH('넣어줄 잉크'!$D$2,표5[#Headers],0)+1))</f>
        <v>0</v>
      </c>
    </row>
    <row r="717" spans="2:4" hidden="1" x14ac:dyDescent="0.3">
      <c r="B717" s="56">
        <f>IFERROR(SUM(D717:D717),0)</f>
        <v>0</v>
      </c>
      <c r="C717" s="139" t="str">
        <f>'제품 추가'!AC715</f>
        <v>IKKI</v>
      </c>
      <c r="D717" s="138">
        <f>IF('넣어줄 잉크'!$D$2="주말",INDEX(표5[#All],MATCH(C717,표5[[#All],[잉크]],0),18)+INDEX(표5[#All],MATCH(C717,표5[[#All],[잉크]],0),21),INDEX(표5[#All],MATCH(C717,표5[[#All],[잉크]],0),MATCH('넣어줄 잉크'!$D$2,표5[#Headers],0)+1))</f>
        <v>0</v>
      </c>
    </row>
    <row r="718" spans="2:4" hidden="1" x14ac:dyDescent="0.3">
      <c r="B718" s="56">
        <f>IFERROR(SUM(D718:D718),0)</f>
        <v>0</v>
      </c>
      <c r="C718" s="139" t="str">
        <f>'제품 추가'!AC716</f>
        <v>BAM</v>
      </c>
      <c r="D718" s="138">
        <f>IF('넣어줄 잉크'!$D$2="주말",INDEX(표5[#All],MATCH(C718,표5[[#All],[잉크]],0),18)+INDEX(표5[#All],MATCH(C718,표5[[#All],[잉크]],0),21),INDEX(표5[#All],MATCH(C718,표5[[#All],[잉크]],0),MATCH('넣어줄 잉크'!$D$2,표5[#Headers],0)+1))</f>
        <v>0</v>
      </c>
    </row>
    <row r="719" spans="2:4" hidden="1" x14ac:dyDescent="0.3">
      <c r="B719" s="56">
        <f>IFERROR(SUM(D719:D719),0)</f>
        <v>0</v>
      </c>
      <c r="C719" s="139" t="str">
        <f>'제품 추가'!AC717</f>
        <v>PINKY</v>
      </c>
      <c r="D719" s="138">
        <f>IF('넣어줄 잉크'!$D$2="주말",INDEX(표5[#All],MATCH(C719,표5[[#All],[잉크]],0),18)+INDEX(표5[#All],MATCH(C719,표5[[#All],[잉크]],0),21),INDEX(표5[#All],MATCH(C719,표5[[#All],[잉크]],0),MATCH('넣어줄 잉크'!$D$2,표5[#Headers],0)+1))</f>
        <v>0</v>
      </c>
    </row>
    <row r="720" spans="2:4" hidden="1" x14ac:dyDescent="0.3">
      <c r="B720" s="56">
        <f>IFERROR(SUM(D720:D720),0)</f>
        <v>0</v>
      </c>
      <c r="C720" s="139" t="str">
        <f>'제품 추가'!AC718</f>
        <v>ARONG</v>
      </c>
      <c r="D720" s="138">
        <f>IF('넣어줄 잉크'!$D$2="주말",INDEX(표5[#All],MATCH(C720,표5[[#All],[잉크]],0),18)+INDEX(표5[#All],MATCH(C720,표5[[#All],[잉크]],0),21),INDEX(표5[#All],MATCH(C720,표5[[#All],[잉크]],0),MATCH('넣어줄 잉크'!$D$2,표5[#Headers],0)+1))</f>
        <v>0</v>
      </c>
    </row>
    <row r="721" spans="2:4" hidden="1" x14ac:dyDescent="0.3">
      <c r="B721" s="56">
        <f>IFERROR(SUM(D721:D721),0)</f>
        <v>0</v>
      </c>
      <c r="C721" s="139" t="str">
        <f>'제품 추가'!AC719</f>
        <v>UNDER</v>
      </c>
      <c r="D721" s="138">
        <f>IF('넣어줄 잉크'!$D$2="주말",INDEX(표5[#All],MATCH(C721,표5[[#All],[잉크]],0),18)+INDEX(표5[#All],MATCH(C721,표5[[#All],[잉크]],0),21),INDEX(표5[#All],MATCH(C721,표5[[#All],[잉크]],0),MATCH('넣어줄 잉크'!$D$2,표5[#Headers],0)+1))</f>
        <v>0</v>
      </c>
    </row>
    <row r="722" spans="2:4" hidden="1" x14ac:dyDescent="0.3">
      <c r="B722" s="56">
        <f>IFERROR(SUM(D722:D722),0)</f>
        <v>0</v>
      </c>
      <c r="C722" s="139" t="str">
        <f>'제품 추가'!AC720</f>
        <v>THESEA</v>
      </c>
      <c r="D722" s="138">
        <f>IF('넣어줄 잉크'!$D$2="주말",INDEX(표5[#All],MATCH(C722,표5[[#All],[잉크]],0),18)+INDEX(표5[#All],MATCH(C722,표5[[#All],[잉크]],0),21),INDEX(표5[#All],MATCH(C722,표5[[#All],[잉크]],0),MATCH('넣어줄 잉크'!$D$2,표5[#Headers],0)+1))</f>
        <v>0</v>
      </c>
    </row>
    <row r="723" spans="2:4" hidden="1" x14ac:dyDescent="0.3">
      <c r="B723" s="56">
        <f>IFERROR(SUM(D723:D723),0)</f>
        <v>0</v>
      </c>
      <c r="C723" s="139" t="str">
        <f>'제품 추가'!AC721</f>
        <v>WANDU</v>
      </c>
      <c r="D723" s="138">
        <f>IF('넣어줄 잉크'!$D$2="주말",INDEX(표5[#All],MATCH(C723,표5[[#All],[잉크]],0),18)+INDEX(표5[#All],MATCH(C723,표5[[#All],[잉크]],0),21),INDEX(표5[#All],MATCH(C723,표5[[#All],[잉크]],0),MATCH('넣어줄 잉크'!$D$2,표5[#Headers],0)+1))</f>
        <v>0</v>
      </c>
    </row>
    <row r="724" spans="2:4" hidden="1" x14ac:dyDescent="0.3">
      <c r="B724" s="56">
        <f>IFERROR(SUM(D724:D724),0)</f>
        <v>0</v>
      </c>
      <c r="C724" s="139" t="str">
        <f>'제품 추가'!AC722</f>
        <v>GYUL</v>
      </c>
      <c r="D724" s="138">
        <f>IF('넣어줄 잉크'!$D$2="주말",INDEX(표5[#All],MATCH(C724,표5[[#All],[잉크]],0),18)+INDEX(표5[#All],MATCH(C724,표5[[#All],[잉크]],0),21),INDEX(표5[#All],MATCH(C724,표5[[#All],[잉크]],0),MATCH('넣어줄 잉크'!$D$2,표5[#Headers],0)+1))</f>
        <v>0</v>
      </c>
    </row>
    <row r="725" spans="2:4" hidden="1" x14ac:dyDescent="0.3">
      <c r="B725" s="56">
        <f>IFERROR(SUM(D725:D725),0)</f>
        <v>0</v>
      </c>
      <c r="C725" s="139" t="str">
        <f>'제품 추가'!AC723</f>
        <v>MIRK</v>
      </c>
      <c r="D725" s="138">
        <f>IF('넣어줄 잉크'!$D$2="주말",INDEX(표5[#All],MATCH(C725,표5[[#All],[잉크]],0),18)+INDEX(표5[#All],MATCH(C725,표5[[#All],[잉크]],0),21),INDEX(표5[#All],MATCH(C725,표5[[#All],[잉크]],0),MATCH('넣어줄 잉크'!$D$2,표5[#Headers],0)+1))</f>
        <v>0</v>
      </c>
    </row>
    <row r="726" spans="2:4" hidden="1" x14ac:dyDescent="0.3">
      <c r="B726" s="56">
        <f>IFERROR(SUM(D726:D726),0)</f>
        <v>0</v>
      </c>
      <c r="C726" s="139" t="str">
        <f>'제품 추가'!AC724</f>
        <v>TOFU</v>
      </c>
      <c r="D726" s="138">
        <f>IF('넣어줄 잉크'!$D$2="주말",INDEX(표5[#All],MATCH(C726,표5[[#All],[잉크]],0),18)+INDEX(표5[#All],MATCH(C726,표5[[#All],[잉크]],0),21),INDEX(표5[#All],MATCH(C726,표5[[#All],[잉크]],0),MATCH('넣어줄 잉크'!$D$2,표5[#Headers],0)+1))</f>
        <v>0</v>
      </c>
    </row>
    <row r="727" spans="2:4" hidden="1" x14ac:dyDescent="0.3">
      <c r="B727" s="56">
        <f>IFERROR(SUM(D727:D727),0)</f>
        <v>0</v>
      </c>
      <c r="C727" s="139" t="str">
        <f>'제품 추가'!AC725</f>
        <v>DUBU</v>
      </c>
      <c r="D727" s="138">
        <f>IF('넣어줄 잉크'!$D$2="주말",INDEX(표5[#All],MATCH(C727,표5[[#All],[잉크]],0),18)+INDEX(표5[#All],MATCH(C727,표5[[#All],[잉크]],0),21),INDEX(표5[#All],MATCH(C727,표5[[#All],[잉크]],0),MATCH('넣어줄 잉크'!$D$2,표5[#Headers],0)+1))</f>
        <v>0</v>
      </c>
    </row>
    <row r="728" spans="2:4" hidden="1" x14ac:dyDescent="0.3">
      <c r="B728" s="56">
        <f>IFERROR(SUM(D728:D728),0)</f>
        <v>0</v>
      </c>
      <c r="C728" s="139" t="str">
        <f>'제품 추가'!AC726</f>
        <v>FUMEE</v>
      </c>
      <c r="D728" s="138">
        <f>IF('넣어줄 잉크'!$D$2="주말",INDEX(표5[#All],MATCH(C728,표5[[#All],[잉크]],0),18)+INDEX(표5[#All],MATCH(C728,표5[[#All],[잉크]],0),21),INDEX(표5[#All],MATCH(C728,표5[[#All],[잉크]],0),MATCH('넣어줄 잉크'!$D$2,표5[#Headers],0)+1))</f>
        <v>0</v>
      </c>
    </row>
    <row r="729" spans="2:4" hidden="1" x14ac:dyDescent="0.3">
      <c r="B729" s="56">
        <f>IFERROR(SUM(D729:D729),0)</f>
        <v>0</v>
      </c>
      <c r="C729" s="139" t="str">
        <f>'제품 추가'!AC727</f>
        <v>DOLCE</v>
      </c>
      <c r="D729" s="138">
        <f>IF('넣어줄 잉크'!$D$2="주말",INDEX(표5[#All],MATCH(C729,표5[[#All],[잉크]],0),18)+INDEX(표5[#All],MATCH(C729,표5[[#All],[잉크]],0),21),INDEX(표5[#All],MATCH(C729,표5[[#All],[잉크]],0),MATCH('넣어줄 잉크'!$D$2,표5[#Headers],0)+1))</f>
        <v>0</v>
      </c>
    </row>
    <row r="730" spans="2:4" hidden="1" x14ac:dyDescent="0.3">
      <c r="B730" s="56">
        <f>IFERROR(SUM(D730:D730),0)</f>
        <v>0</v>
      </c>
      <c r="C730" s="139" t="str">
        <f>'제품 추가'!AC728</f>
        <v>VITA</v>
      </c>
      <c r="D730" s="138">
        <f>IF('넣어줄 잉크'!$D$2="주말",INDEX(표5[#All],MATCH(C730,표5[[#All],[잉크]],0),18)+INDEX(표5[#All],MATCH(C730,표5[[#All],[잉크]],0),21),INDEX(표5[#All],MATCH(C730,표5[[#All],[잉크]],0),MATCH('넣어줄 잉크'!$D$2,표5[#Headers],0)+1))</f>
        <v>0</v>
      </c>
    </row>
    <row r="731" spans="2:4" hidden="1" x14ac:dyDescent="0.3">
      <c r="B731" s="56">
        <f>IFERROR(SUM(D731:D731),0)</f>
        <v>0</v>
      </c>
      <c r="C731" s="139" t="str">
        <f>'제품 추가'!AC729</f>
        <v>SEOHAE</v>
      </c>
      <c r="D731" s="138">
        <f>IF('넣어줄 잉크'!$D$2="주말",INDEX(표5[#All],MATCH(C731,표5[[#All],[잉크]],0),18)+INDEX(표5[#All],MATCH(C731,표5[[#All],[잉크]],0),21),INDEX(표5[#All],MATCH(C731,표5[[#All],[잉크]],0),MATCH('넣어줄 잉크'!$D$2,표5[#Headers],0)+1))</f>
        <v>0</v>
      </c>
    </row>
    <row r="732" spans="2:4" hidden="1" x14ac:dyDescent="0.3">
      <c r="B732" s="56">
        <f>IFERROR(SUM(D732:D732),0)</f>
        <v>0</v>
      </c>
      <c r="C732" s="139" t="str">
        <f>'제품 추가'!AC730</f>
        <v>GODONG</v>
      </c>
      <c r="D732" s="138">
        <f>IF('넣어줄 잉크'!$D$2="주말",INDEX(표5[#All],MATCH(C732,표5[[#All],[잉크]],0),18)+INDEX(표5[#All],MATCH(C732,표5[[#All],[잉크]],0),21),INDEX(표5[#All],MATCH(C732,표5[[#All],[잉크]],0),MATCH('넣어줄 잉크'!$D$2,표5[#Headers],0)+1))</f>
        <v>0</v>
      </c>
    </row>
    <row r="733" spans="2:4" hidden="1" x14ac:dyDescent="0.3">
      <c r="B733" s="56">
        <f>IFERROR(SUM(D733:D733),0)</f>
        <v>0</v>
      </c>
      <c r="C733" s="139" t="str">
        <f>'제품 추가'!AC731</f>
        <v>SORA</v>
      </c>
      <c r="D733" s="138">
        <f>IF('넣어줄 잉크'!$D$2="주말",INDEX(표5[#All],MATCH(C733,표5[[#All],[잉크]],0),18)+INDEX(표5[#All],MATCH(C733,표5[[#All],[잉크]],0),21),INDEX(표5[#All],MATCH(C733,표5[[#All],[잉크]],0),MATCH('넣어줄 잉크'!$D$2,표5[#Headers],0)+1))</f>
        <v>0</v>
      </c>
    </row>
    <row r="734" spans="2:4" hidden="1" x14ac:dyDescent="0.3">
      <c r="B734" s="56">
        <f>IFERROR(SUM(D734:D734),0)</f>
        <v>0</v>
      </c>
      <c r="C734" s="139" t="str">
        <f>'제품 추가'!AC732</f>
        <v>GGAMANG</v>
      </c>
      <c r="D734" s="138">
        <f>IF('넣어줄 잉크'!$D$2="주말",INDEX(표5[#All],MATCH(C734,표5[[#All],[잉크]],0),18)+INDEX(표5[#All],MATCH(C734,표5[[#All],[잉크]],0),21),INDEX(표5[#All],MATCH(C734,표5[[#All],[잉크]],0),MATCH('넣어줄 잉크'!$D$2,표5[#Headers],0)+1))</f>
        <v>0</v>
      </c>
    </row>
    <row r="735" spans="2:4" hidden="1" x14ac:dyDescent="0.3">
      <c r="B735" s="56">
        <f>IFERROR(SUM(D735:D735),0)</f>
        <v>0</v>
      </c>
      <c r="C735" s="139" t="str">
        <f>'제품 추가'!AC733</f>
        <v>GYEOJA</v>
      </c>
      <c r="D735" s="138">
        <f>IF('넣어줄 잉크'!$D$2="주말",INDEX(표5[#All],MATCH(C735,표5[[#All],[잉크]],0),18)+INDEX(표5[#All],MATCH(C735,표5[[#All],[잉크]],0),21),INDEX(표5[#All],MATCH(C735,표5[[#All],[잉크]],0),MATCH('넣어줄 잉크'!$D$2,표5[#Headers],0)+1))</f>
        <v>0</v>
      </c>
    </row>
    <row r="736" spans="2:4" hidden="1" x14ac:dyDescent="0.3">
      <c r="B736" s="56">
        <f>IFERROR(SUM(D736:D736),0)</f>
        <v>0</v>
      </c>
      <c r="C736" s="139" t="str">
        <f>'제품 추가'!AC734</f>
        <v>AFTER</v>
      </c>
      <c r="D736" s="138">
        <f>IF('넣어줄 잉크'!$D$2="주말",INDEX(표5[#All],MATCH(C736,표5[[#All],[잉크]],0),18)+INDEX(표5[#All],MATCH(C736,표5[[#All],[잉크]],0),21),INDEX(표5[#All],MATCH(C736,표5[[#All],[잉크]],0),MATCH('넣어줄 잉크'!$D$2,표5[#Headers],0)+1))</f>
        <v>0</v>
      </c>
    </row>
    <row r="737" spans="2:4" hidden="1" x14ac:dyDescent="0.3">
      <c r="B737" s="56">
        <f>IFERROR(SUM(D737:D737),0)</f>
        <v>0</v>
      </c>
      <c r="C737" s="139" t="str">
        <f>'제품 추가'!AC735</f>
        <v>LIKE</v>
      </c>
      <c r="D737" s="138">
        <f>IF('넣어줄 잉크'!$D$2="주말",INDEX(표5[#All],MATCH(C737,표5[[#All],[잉크]],0),18)+INDEX(표5[#All],MATCH(C737,표5[[#All],[잉크]],0),21),INDEX(표5[#All],MATCH(C737,표5[[#All],[잉크]],0),MATCH('넣어줄 잉크'!$D$2,표5[#Headers],0)+1))</f>
        <v>0</v>
      </c>
    </row>
    <row r="738" spans="2:4" hidden="1" x14ac:dyDescent="0.3">
      <c r="B738" s="56">
        <f>IFERROR(SUM(D738:D738),0)</f>
        <v>0</v>
      </c>
      <c r="C738" s="139" t="str">
        <f>'제품 추가'!AC736</f>
        <v>IFFY</v>
      </c>
      <c r="D738" s="138">
        <f>IF('넣어줄 잉크'!$D$2="주말",INDEX(표5[#All],MATCH(C738,표5[[#All],[잉크]],0),18)+INDEX(표5[#All],MATCH(C738,표5[[#All],[잉크]],0),21),INDEX(표5[#All],MATCH(C738,표5[[#All],[잉크]],0),MATCH('넣어줄 잉크'!$D$2,표5[#Headers],0)+1))</f>
        <v>0</v>
      </c>
    </row>
    <row r="739" spans="2:4" hidden="1" x14ac:dyDescent="0.3">
      <c r="B739" s="56">
        <f>IFERROR(SUM(D739:D739),0)</f>
        <v>0</v>
      </c>
      <c r="C739" s="139" t="str">
        <f>'제품 추가'!AC737</f>
        <v>BLURRY</v>
      </c>
      <c r="D739" s="138">
        <f>IF('넣어줄 잉크'!$D$2="주말",INDEX(표5[#All],MATCH(C739,표5[[#All],[잉크]],0),18)+INDEX(표5[#All],MATCH(C739,표5[[#All],[잉크]],0),21),INDEX(표5[#All],MATCH(C739,표5[[#All],[잉크]],0),MATCH('넣어줄 잉크'!$D$2,표5[#Headers],0)+1))</f>
        <v>0</v>
      </c>
    </row>
    <row r="740" spans="2:4" hidden="1" x14ac:dyDescent="0.3">
      <c r="B740" s="56">
        <f>IFERROR(SUM(D740:D740),0)</f>
        <v>0</v>
      </c>
      <c r="C740" s="139" t="str">
        <f>'제품 추가'!AC738</f>
        <v>SEPIA</v>
      </c>
      <c r="D740" s="138">
        <f>IF('넣어줄 잉크'!$D$2="주말",INDEX(표5[#All],MATCH(C740,표5[[#All],[잉크]],0),18)+INDEX(표5[#All],MATCH(C740,표5[[#All],[잉크]],0),21),INDEX(표5[#All],MATCH(C740,표5[[#All],[잉크]],0),MATCH('넣어줄 잉크'!$D$2,표5[#Headers],0)+1))</f>
        <v>0</v>
      </c>
    </row>
    <row r="741" spans="2:4" hidden="1" x14ac:dyDescent="0.3">
      <c r="B741" s="56">
        <f>IFERROR(SUM(D741:D741),0)</f>
        <v>0</v>
      </c>
      <c r="C741" s="139" t="str">
        <f>'제품 추가'!AC739</f>
        <v>MOOD</v>
      </c>
      <c r="D741" s="138">
        <f>IF('넣어줄 잉크'!$D$2="주말",INDEX(표5[#All],MATCH(C741,표5[[#All],[잉크]],0),18)+INDEX(표5[#All],MATCH(C741,표5[[#All],[잉크]],0),21),INDEX(표5[#All],MATCH(C741,표5[[#All],[잉크]],0),MATCH('넣어줄 잉크'!$D$2,표5[#Headers],0)+1))</f>
        <v>0</v>
      </c>
    </row>
    <row r="742" spans="2:4" hidden="1" x14ac:dyDescent="0.3">
      <c r="B742" s="56">
        <f>IFERROR(SUM(D742:D742),0)</f>
        <v>0</v>
      </c>
      <c r="C742" s="139" t="str">
        <f>'제품 추가'!AC740</f>
        <v>BBQ</v>
      </c>
      <c r="D742" s="138">
        <f>IF('넣어줄 잉크'!$D$2="주말",INDEX(표5[#All],MATCH(C742,표5[[#All],[잉크]],0),18)+INDEX(표5[#All],MATCH(C742,표5[[#All],[잉크]],0),21),INDEX(표5[#All],MATCH(C742,표5[[#All],[잉크]],0),MATCH('넣어줄 잉크'!$D$2,표5[#Headers],0)+1))</f>
        <v>0</v>
      </c>
    </row>
    <row r="743" spans="2:4" hidden="1" x14ac:dyDescent="0.3">
      <c r="B743" s="56">
        <f>IFERROR(SUM(D743:D743),0)</f>
        <v>0</v>
      </c>
      <c r="C743" s="139" t="str">
        <f>'제품 추가'!AC741</f>
        <v>JADAM</v>
      </c>
      <c r="D743" s="138">
        <f>IF('넣어줄 잉크'!$D$2="주말",INDEX(표5[#All],MATCH(C743,표5[[#All],[잉크]],0),18)+INDEX(표5[#All],MATCH(C743,표5[[#All],[잉크]],0),21),INDEX(표5[#All],MATCH(C743,표5[[#All],[잉크]],0),MATCH('넣어줄 잉크'!$D$2,표5[#Headers],0)+1))</f>
        <v>0</v>
      </c>
    </row>
    <row r="744" spans="2:4" hidden="1" x14ac:dyDescent="0.3">
      <c r="B744" s="56">
        <f>IFERROR(SUM(D744:D744),0)</f>
        <v>0</v>
      </c>
      <c r="C744" s="139" t="str">
        <f>'제품 추가'!AC742</f>
        <v>PIANO</v>
      </c>
      <c r="D744" s="138">
        <f>IF('넣어줄 잉크'!$D$2="주말",INDEX(표5[#All],MATCH(C744,표5[[#All],[잉크]],0),18)+INDEX(표5[#All],MATCH(C744,표5[[#All],[잉크]],0),21),INDEX(표5[#All],MATCH(C744,표5[[#All],[잉크]],0),MATCH('넣어줄 잉크'!$D$2,표5[#Headers],0)+1))</f>
        <v>0</v>
      </c>
    </row>
    <row r="745" spans="2:4" hidden="1" x14ac:dyDescent="0.3">
      <c r="B745" s="56">
        <f>IFERROR(SUM(D745:D745),0)</f>
        <v>0</v>
      </c>
      <c r="C745" s="139" t="str">
        <f>'제품 추가'!AC743</f>
        <v>NOX</v>
      </c>
      <c r="D745" s="138">
        <f>IF('넣어줄 잉크'!$D$2="주말",INDEX(표5[#All],MATCH(C745,표5[[#All],[잉크]],0),18)+INDEX(표5[#All],MATCH(C745,표5[[#All],[잉크]],0),21),INDEX(표5[#All],MATCH(C745,표5[[#All],[잉크]],0),MATCH('넣어줄 잉크'!$D$2,표5[#Headers],0)+1))</f>
        <v>0</v>
      </c>
    </row>
    <row r="746" spans="2:4" hidden="1" x14ac:dyDescent="0.3">
      <c r="B746" s="56">
        <f>IFERROR(SUM(D746:D746),0)</f>
        <v>0</v>
      </c>
      <c r="C746" s="139" t="str">
        <f>'제품 추가'!AC744</f>
        <v>EODUM</v>
      </c>
      <c r="D746" s="138">
        <f>IF('넣어줄 잉크'!$D$2="주말",INDEX(표5[#All],MATCH(C746,표5[[#All],[잉크]],0),18)+INDEX(표5[#All],MATCH(C746,표5[[#All],[잉크]],0),21),INDEX(표5[#All],MATCH(C746,표5[[#All],[잉크]],0),MATCH('넣어줄 잉크'!$D$2,표5[#Headers],0)+1))</f>
        <v>0</v>
      </c>
    </row>
    <row r="747" spans="2:4" hidden="1" x14ac:dyDescent="0.3">
      <c r="B747" s="56">
        <f>IFERROR(SUM(D747:D747),0)</f>
        <v>0</v>
      </c>
      <c r="C747" s="139" t="str">
        <f>'제품 추가'!AC745</f>
        <v>KKUL</v>
      </c>
      <c r="D747" s="138">
        <f>IF('넣어줄 잉크'!$D$2="주말",INDEX(표5[#All],MATCH(C747,표5[[#All],[잉크]],0),18)+INDEX(표5[#All],MATCH(C747,표5[[#All],[잉크]],0),21),INDEX(표5[#All],MATCH(C747,표5[[#All],[잉크]],0),MATCH('넣어줄 잉크'!$D$2,표5[#Headers],0)+1))</f>
        <v>0</v>
      </c>
    </row>
    <row r="748" spans="2:4" hidden="1" x14ac:dyDescent="0.3">
      <c r="B748" s="56">
        <f>IFERROR(SUM(D748:D748),0)</f>
        <v>0</v>
      </c>
      <c r="C748" s="139" t="str">
        <f>'제품 추가'!AC746</f>
        <v>BADA</v>
      </c>
      <c r="D748" s="138">
        <f>IF('넣어줄 잉크'!$D$2="주말",INDEX(표5[#All],MATCH(C748,표5[[#All],[잉크]],0),18)+INDEX(표5[#All],MATCH(C748,표5[[#All],[잉크]],0),21),INDEX(표5[#All],MATCH(C748,표5[[#All],[잉크]],0),MATCH('넣어줄 잉크'!$D$2,표5[#Headers],0)+1))</f>
        <v>0</v>
      </c>
    </row>
    <row r="749" spans="2:4" hidden="1" x14ac:dyDescent="0.3">
      <c r="B749" s="56">
        <f>IFERROR(SUM(D749:D749),0)</f>
        <v>0</v>
      </c>
      <c r="C749" s="139" t="str">
        <f>'제품 추가'!AC747</f>
        <v>NEODUM</v>
      </c>
      <c r="D749" s="138">
        <f>IF('넣어줄 잉크'!$D$2="주말",INDEX(표5[#All],MATCH(C749,표5[[#All],[잉크]],0),18)+INDEX(표5[#All],MATCH(C749,표5[[#All],[잉크]],0),21),INDEX(표5[#All],MATCH(C749,표5[[#All],[잉크]],0),MATCH('넣어줄 잉크'!$D$2,표5[#Headers],0)+1))</f>
        <v>0</v>
      </c>
    </row>
    <row r="750" spans="2:4" hidden="1" x14ac:dyDescent="0.3">
      <c r="B750" s="56">
        <f>IFERROR(SUM(D750:D750),0)</f>
        <v>0</v>
      </c>
      <c r="C750" s="139" t="str">
        <f>'제품 추가'!AC748</f>
        <v>ROYAL</v>
      </c>
      <c r="D750" s="138">
        <f>IF('넣어줄 잉크'!$D$2="주말",INDEX(표5[#All],MATCH(C750,표5[[#All],[잉크]],0),18)+INDEX(표5[#All],MATCH(C750,표5[[#All],[잉크]],0),21),INDEX(표5[#All],MATCH(C750,표5[[#All],[잉크]],0),MATCH('넣어줄 잉크'!$D$2,표5[#Headers],0)+1))</f>
        <v>0</v>
      </c>
    </row>
    <row r="751" spans="2:4" hidden="1" x14ac:dyDescent="0.3">
      <c r="B751" s="56">
        <f>IFERROR(SUM(D751:D751),0)</f>
        <v>0</v>
      </c>
      <c r="C751" s="139" t="str">
        <f>'제품 추가'!AC749</f>
        <v>BIDULGI</v>
      </c>
      <c r="D751" s="138">
        <f>IF('넣어줄 잉크'!$D$2="주말",INDEX(표5[#All],MATCH(C751,표5[[#All],[잉크]],0),18)+INDEX(표5[#All],MATCH(C751,표5[[#All],[잉크]],0),21),INDEX(표5[#All],MATCH(C751,표5[[#All],[잉크]],0),MATCH('넣어줄 잉크'!$D$2,표5[#Headers],0)+1))</f>
        <v>0</v>
      </c>
    </row>
    <row r="752" spans="2:4" hidden="1" x14ac:dyDescent="0.3">
      <c r="B752" s="56">
        <f>IFERROR(SUM(D752:D752),0)</f>
        <v>0</v>
      </c>
      <c r="C752" s="139" t="str">
        <f>'제품 추가'!AC750</f>
        <v>GOO</v>
      </c>
      <c r="D752" s="138">
        <f>IF('넣어줄 잉크'!$D$2="주말",INDEX(표5[#All],MATCH(C752,표5[[#All],[잉크]],0),18)+INDEX(표5[#All],MATCH(C752,표5[[#All],[잉크]],0),21),INDEX(표5[#All],MATCH(C752,표5[[#All],[잉크]],0),MATCH('넣어줄 잉크'!$D$2,표5[#Headers],0)+1))</f>
        <v>0</v>
      </c>
    </row>
    <row r="753" spans="2:4" hidden="1" x14ac:dyDescent="0.3">
      <c r="B753" s="56">
        <f>IFERROR(SUM(D753:D753),0)</f>
        <v>0</v>
      </c>
      <c r="C753" s="139" t="str">
        <f>'제품 추가'!AC751</f>
        <v>GLE</v>
      </c>
      <c r="D753" s="138">
        <f>IF('넣어줄 잉크'!$D$2="주말",INDEX(표5[#All],MATCH(C753,표5[[#All],[잉크]],0),18)+INDEX(표5[#All],MATCH(C753,표5[[#All],[잉크]],0),21),INDEX(표5[#All],MATCH(C753,표5[[#All],[잉크]],0),MATCH('넣어줄 잉크'!$D$2,표5[#Headers],0)+1))</f>
        <v>0</v>
      </c>
    </row>
    <row r="754" spans="2:4" hidden="1" x14ac:dyDescent="0.3">
      <c r="B754" s="56">
        <f>IFERROR(SUM(D754:D754),0)</f>
        <v>0</v>
      </c>
      <c r="C754" s="139" t="str">
        <f>'제품 추가'!AC752</f>
        <v>SPARROW</v>
      </c>
      <c r="D754" s="138">
        <f>IF('넣어줄 잉크'!$D$2="주말",INDEX(표5[#All],MATCH(C754,표5[[#All],[잉크]],0),18)+INDEX(표5[#All],MATCH(C754,표5[[#All],[잉크]],0),21),INDEX(표5[#All],MATCH(C754,표5[[#All],[잉크]],0),MATCH('넣어줄 잉크'!$D$2,표5[#Headers],0)+1))</f>
        <v>0</v>
      </c>
    </row>
    <row r="755" spans="2:4" hidden="1" x14ac:dyDescent="0.3">
      <c r="B755" s="56">
        <f>IFERROR(SUM(D755:D755),0)</f>
        <v>0</v>
      </c>
      <c r="C755" s="139" t="str">
        <f>'제품 추가'!AC753</f>
        <v>CHIWAWA</v>
      </c>
      <c r="D755" s="138">
        <f>IF('넣어줄 잉크'!$D$2="주말",INDEX(표5[#All],MATCH(C755,표5[[#All],[잉크]],0),18)+INDEX(표5[#All],MATCH(C755,표5[[#All],[잉크]],0),21),INDEX(표5[#All],MATCH(C755,표5[[#All],[잉크]],0),MATCH('넣어줄 잉크'!$D$2,표5[#Headers],0)+1))</f>
        <v>0</v>
      </c>
    </row>
    <row r="756" spans="2:4" hidden="1" x14ac:dyDescent="0.3">
      <c r="B756" s="56">
        <f>IFERROR(SUM(D756:D756),0)</f>
        <v>0</v>
      </c>
      <c r="C756" s="139" t="str">
        <f>'제품 추가'!AC754</f>
        <v>GANSIK</v>
      </c>
      <c r="D756" s="138">
        <f>IF('넣어줄 잉크'!$D$2="주말",INDEX(표5[#All],MATCH(C756,표5[[#All],[잉크]],0),18)+INDEX(표5[#All],MATCH(C756,표5[[#All],[잉크]],0),21),INDEX(표5[#All],MATCH(C756,표5[[#All],[잉크]],0),MATCH('넣어줄 잉크'!$D$2,표5[#Headers],0)+1))</f>
        <v>0</v>
      </c>
    </row>
    <row r="757" spans="2:4" hidden="1" x14ac:dyDescent="0.3">
      <c r="B757" s="56">
        <f>IFERROR(SUM(D757:D757),0)</f>
        <v>0</v>
      </c>
      <c r="C757" s="139" t="str">
        <f>'제품 추가'!AC755</f>
        <v>PETMILK</v>
      </c>
      <c r="D757" s="138">
        <f>IF('넣어줄 잉크'!$D$2="주말",INDEX(표5[#All],MATCH(C757,표5[[#All],[잉크]],0),18)+INDEX(표5[#All],MATCH(C757,표5[[#All],[잉크]],0),21),INDEX(표5[#All],MATCH(C757,표5[[#All],[잉크]],0),MATCH('넣어줄 잉크'!$D$2,표5[#Headers],0)+1))</f>
        <v>0</v>
      </c>
    </row>
    <row r="758" spans="2:4" hidden="1" x14ac:dyDescent="0.3">
      <c r="B758" s="56">
        <f>IFERROR(SUM(D758:D758),0)</f>
        <v>0</v>
      </c>
      <c r="C758" s="139" t="str">
        <f>'제품 추가'!AC756</f>
        <v>TARIC</v>
      </c>
      <c r="D758" s="138">
        <f>IF('넣어줄 잉크'!$D$2="주말",INDEX(표5[#All],MATCH(C758,표5[[#All],[잉크]],0),18)+INDEX(표5[#All],MATCH(C758,표5[[#All],[잉크]],0),21),INDEX(표5[#All],MATCH(C758,표5[[#All],[잉크]],0),MATCH('넣어줄 잉크'!$D$2,표5[#Headers],0)+1))</f>
        <v>0</v>
      </c>
    </row>
    <row r="759" spans="2:4" hidden="1" x14ac:dyDescent="0.3">
      <c r="B759" s="56">
        <f>IFERROR(SUM(D759:D759),0)</f>
        <v>0</v>
      </c>
      <c r="C759" s="139" t="str">
        <f>'제품 추가'!AC757</f>
        <v>VARUS</v>
      </c>
      <c r="D759" s="138">
        <f>IF('넣어줄 잉크'!$D$2="주말",INDEX(표5[#All],MATCH(C759,표5[[#All],[잉크]],0),18)+INDEX(표5[#All],MATCH(C759,표5[[#All],[잉크]],0),21),INDEX(표5[#All],MATCH(C759,표5[[#All],[잉크]],0),MATCH('넣어줄 잉크'!$D$2,표5[#Headers],0)+1))</f>
        <v>0</v>
      </c>
    </row>
    <row r="760" spans="2:4" hidden="1" x14ac:dyDescent="0.3">
      <c r="B760" s="56">
        <f>IFERROR(SUM(D760:D760),0)</f>
        <v>0</v>
      </c>
      <c r="C760" s="139" t="str">
        <f>'제품 추가'!AC758</f>
        <v>EZREAL</v>
      </c>
      <c r="D760" s="138">
        <f>IF('넣어줄 잉크'!$D$2="주말",INDEX(표5[#All],MATCH(C760,표5[[#All],[잉크]],0),18)+INDEX(표5[#All],MATCH(C760,표5[[#All],[잉크]],0),21),INDEX(표5[#All],MATCH(C760,표5[[#All],[잉크]],0),MATCH('넣어줄 잉크'!$D$2,표5[#Headers],0)+1))</f>
        <v>0</v>
      </c>
    </row>
    <row r="761" spans="2:4" hidden="1" x14ac:dyDescent="0.3">
      <c r="B761" s="56">
        <f>IFERROR(SUM(D761:D761),0)</f>
        <v>0</v>
      </c>
      <c r="C761" s="139" t="str">
        <f>'제품 추가'!AC759</f>
        <v>NOCTURNE</v>
      </c>
      <c r="D761" s="138">
        <f>IF('넣어줄 잉크'!$D$2="주말",INDEX(표5[#All],MATCH(C761,표5[[#All],[잉크]],0),18)+INDEX(표5[#All],MATCH(C761,표5[[#All],[잉크]],0),21),INDEX(표5[#All],MATCH(C761,표5[[#All],[잉크]],0),MATCH('넣어줄 잉크'!$D$2,표5[#Headers],0)+1))</f>
        <v>0</v>
      </c>
    </row>
    <row r="762" spans="2:4" hidden="1" x14ac:dyDescent="0.3">
      <c r="B762" s="56">
        <f>IFERROR(SUM(D762:D762),0)</f>
        <v>0</v>
      </c>
      <c r="C762" s="139" t="str">
        <f>'제품 추가'!AC760</f>
        <v>ORIANNA</v>
      </c>
      <c r="D762" s="138">
        <f>IF('넣어줄 잉크'!$D$2="주말",INDEX(표5[#All],MATCH(C762,표5[[#All],[잉크]],0),18)+INDEX(표5[#All],MATCH(C762,표5[[#All],[잉크]],0),21),INDEX(표5[#All],MATCH(C762,표5[[#All],[잉크]],0),MATCH('넣어줄 잉크'!$D$2,표5[#Headers],0)+1))</f>
        <v>0</v>
      </c>
    </row>
    <row r="763" spans="2:4" hidden="1" x14ac:dyDescent="0.3">
      <c r="B763" s="56">
        <f>IFERROR(SUM(D763:D763),0)</f>
        <v>0</v>
      </c>
      <c r="C763" s="139" t="str">
        <f>'제품 추가'!AC761</f>
        <v>RENGAR</v>
      </c>
      <c r="D763" s="138">
        <f>IF('넣어줄 잉크'!$D$2="주말",INDEX(표5[#All],MATCH(C763,표5[[#All],[잉크]],0),18)+INDEX(표5[#All],MATCH(C763,표5[[#All],[잉크]],0),21),INDEX(표5[#All],MATCH(C763,표5[[#All],[잉크]],0),MATCH('넣어줄 잉크'!$D$2,표5[#Headers],0)+1))</f>
        <v>0</v>
      </c>
    </row>
    <row r="764" spans="2:4" hidden="1" x14ac:dyDescent="0.3">
      <c r="B764" s="56">
        <f>IFERROR(SUM(D764:D764),0)</f>
        <v>0</v>
      </c>
      <c r="C764" s="139" t="str">
        <f>'제품 추가'!AC762</f>
        <v>BUTCHER</v>
      </c>
      <c r="D764" s="138">
        <f>IF('넣어줄 잉크'!$D$2="주말",INDEX(표5[#All],MATCH(C764,표5[[#All],[잉크]],0),18)+INDEX(표5[#All],MATCH(C764,표5[[#All],[잉크]],0),21),INDEX(표5[#All],MATCH(C764,표5[[#All],[잉크]],0),MATCH('넣어줄 잉크'!$D$2,표5[#Headers],0)+1))</f>
        <v>0</v>
      </c>
    </row>
    <row r="765" spans="2:4" hidden="1" x14ac:dyDescent="0.3">
      <c r="B765" s="56">
        <f>IFERROR(SUM(D765:D765),0)</f>
        <v>0</v>
      </c>
      <c r="C765" s="139" t="str">
        <f>'제품 추가'!AC763</f>
        <v>VAYNE</v>
      </c>
      <c r="D765" s="138">
        <f>IF('넣어줄 잉크'!$D$2="주말",INDEX(표5[#All],MATCH(C765,표5[[#All],[잉크]],0),18)+INDEX(표5[#All],MATCH(C765,표5[[#All],[잉크]],0),21),INDEX(표5[#All],MATCH(C765,표5[[#All],[잉크]],0),MATCH('넣어줄 잉크'!$D$2,표5[#Headers],0)+1))</f>
        <v>0</v>
      </c>
    </row>
    <row r="766" spans="2:4" hidden="1" x14ac:dyDescent="0.3">
      <c r="B766" s="56">
        <f>IFERROR(SUM(D766:D766),0)</f>
        <v>0</v>
      </c>
      <c r="C766" s="139" t="str">
        <f>'제품 추가'!AC764</f>
        <v>LEESIN</v>
      </c>
      <c r="D766" s="138">
        <f>IF('넣어줄 잉크'!$D$2="주말",INDEX(표5[#All],MATCH(C766,표5[[#All],[잉크]],0),18)+INDEX(표5[#All],MATCH(C766,표5[[#All],[잉크]],0),21),INDEX(표5[#All],MATCH(C766,표5[[#All],[잉크]],0),MATCH('넣어줄 잉크'!$D$2,표5[#Headers],0)+1))</f>
        <v>0</v>
      </c>
    </row>
    <row r="767" spans="2:4" hidden="1" x14ac:dyDescent="0.3">
      <c r="B767" s="56">
        <f>IFERROR(SUM(D767:D767),0)</f>
        <v>0</v>
      </c>
      <c r="C767" s="139" t="str">
        <f>'제품 추가'!AC765</f>
        <v>SHEN</v>
      </c>
      <c r="D767" s="138">
        <f>IF('넣어줄 잉크'!$D$2="주말",INDEX(표5[#All],MATCH(C767,표5[[#All],[잉크]],0),18)+INDEX(표5[#All],MATCH(C767,표5[[#All],[잉크]],0),21),INDEX(표5[#All],MATCH(C767,표5[[#All],[잉크]],0),MATCH('넣어줄 잉크'!$D$2,표5[#Headers],0)+1))</f>
        <v>0</v>
      </c>
    </row>
    <row r="768" spans="2:4" hidden="1" x14ac:dyDescent="0.3">
      <c r="B768" s="56">
        <f>IFERROR(SUM(D768:D768),0)</f>
        <v>0</v>
      </c>
      <c r="C768" s="139" t="str">
        <f>'제품 추가'!AC766</f>
        <v>PAPA</v>
      </c>
      <c r="D768" s="138">
        <f>IF('넣어줄 잉크'!$D$2="주말",INDEX(표5[#All],MATCH(C768,표5[[#All],[잉크]],0),18)+INDEX(표5[#All],MATCH(C768,표5[[#All],[잉크]],0),21),INDEX(표5[#All],MATCH(C768,표5[[#All],[잉크]],0),MATCH('넣어줄 잉크'!$D$2,표5[#Headers],0)+1))</f>
        <v>0</v>
      </c>
    </row>
    <row r="769" spans="2:4" hidden="1" x14ac:dyDescent="0.3">
      <c r="B769" s="56">
        <f>IFERROR(SUM(D769:D769),0)</f>
        <v>0</v>
      </c>
      <c r="C769" s="139" t="str">
        <f>'제품 추가'!AC767</f>
        <v>MAMA</v>
      </c>
      <c r="D769" s="138">
        <f>IF('넣어줄 잉크'!$D$2="주말",INDEX(표5[#All],MATCH(C769,표5[[#All],[잉크]],0),18)+INDEX(표5[#All],MATCH(C769,표5[[#All],[잉크]],0),21),INDEX(표5[#All],MATCH(C769,표5[[#All],[잉크]],0),MATCH('넣어줄 잉크'!$D$2,표5[#Headers],0)+1))</f>
        <v>0</v>
      </c>
    </row>
    <row r="770" spans="2:4" hidden="1" x14ac:dyDescent="0.3">
      <c r="B770" s="56">
        <f>IFERROR(SUM(D770:D770),0)</f>
        <v>0</v>
      </c>
      <c r="C770" s="139" t="str">
        <f>'제품 추가'!AC768</f>
        <v>TEEMO</v>
      </c>
      <c r="D770" s="138">
        <f>IF('넣어줄 잉크'!$D$2="주말",INDEX(표5[#All],MATCH(C770,표5[[#All],[잉크]],0),18)+INDEX(표5[#All],MATCH(C770,표5[[#All],[잉크]],0),21),INDEX(표5[#All],MATCH(C770,표5[[#All],[잉크]],0),MATCH('넣어줄 잉크'!$D$2,표5[#Headers],0)+1))</f>
        <v>0</v>
      </c>
    </row>
    <row r="771" spans="2:4" hidden="1" x14ac:dyDescent="0.3">
      <c r="B771" s="56">
        <f>IFERROR(SUM(D771:D771),0)</f>
        <v>0</v>
      </c>
      <c r="C771" s="139" t="str">
        <f>'제품 추가'!AC769</f>
        <v>TRUNDLE</v>
      </c>
      <c r="D771" s="138">
        <f>IF('넣어줄 잉크'!$D$2="주말",INDEX(표5[#All],MATCH(C771,표5[[#All],[잉크]],0),18)+INDEX(표5[#All],MATCH(C771,표5[[#All],[잉크]],0),21),INDEX(표5[#All],MATCH(C771,표5[[#All],[잉크]],0),MATCH('넣어줄 잉크'!$D$2,표5[#Headers],0)+1))</f>
        <v>0</v>
      </c>
    </row>
    <row r="772" spans="2:4" hidden="1" x14ac:dyDescent="0.3">
      <c r="B772" s="56">
        <f>IFERROR(SUM(D772:D772),0)</f>
        <v>0</v>
      </c>
      <c r="C772" s="139" t="str">
        <f>'제품 추가'!AC770</f>
        <v>GRETA</v>
      </c>
      <c r="D772" s="138">
        <f>IF('넣어줄 잉크'!$D$2="주말",INDEX(표5[#All],MATCH(C772,표5[[#All],[잉크]],0),18)+INDEX(표5[#All],MATCH(C772,표5[[#All],[잉크]],0),21),INDEX(표5[#All],MATCH(C772,표5[[#All],[잉크]],0),MATCH('넣어줄 잉크'!$D$2,표5[#Headers],0)+1))</f>
        <v>0</v>
      </c>
    </row>
    <row r="773" spans="2:4" hidden="1" x14ac:dyDescent="0.3">
      <c r="B773" s="56">
        <f>IFERROR(SUM(D773:D773),0)</f>
        <v>0</v>
      </c>
      <c r="C773" s="139" t="str">
        <f>'제품 추가'!AC771</f>
        <v>ZED</v>
      </c>
      <c r="D773" s="138">
        <f>IF('넣어줄 잉크'!$D$2="주말",INDEX(표5[#All],MATCH(C773,표5[[#All],[잉크]],0),18)+INDEX(표5[#All],MATCH(C773,표5[[#All],[잉크]],0),21),INDEX(표5[#All],MATCH(C773,표5[[#All],[잉크]],0),MATCH('넣어줄 잉크'!$D$2,표5[#Headers],0)+1))</f>
        <v>0</v>
      </c>
    </row>
    <row r="774" spans="2:4" hidden="1" x14ac:dyDescent="0.3">
      <c r="B774" s="56">
        <f>IFERROR(SUM(D774:D774),0)</f>
        <v>0</v>
      </c>
      <c r="C774" s="139" t="str">
        <f>'제품 추가'!AC772</f>
        <v>ZIGGS</v>
      </c>
      <c r="D774" s="138">
        <f>IF('넣어줄 잉크'!$D$2="주말",INDEX(표5[#All],MATCH(C774,표5[[#All],[잉크]],0),18)+INDEX(표5[#All],MATCH(C774,표5[[#All],[잉크]],0),21),INDEX(표5[#All],MATCH(C774,표5[[#All],[잉크]],0),MATCH('넣어줄 잉크'!$D$2,표5[#Headers],0)+1))</f>
        <v>0</v>
      </c>
    </row>
    <row r="775" spans="2:4" hidden="1" x14ac:dyDescent="0.3">
      <c r="B775" s="56">
        <f>IFERROR(SUM(D775:D775),0)</f>
        <v>0</v>
      </c>
      <c r="C775" s="139" t="str">
        <f>'제품 추가'!AC773</f>
        <v>UDYR</v>
      </c>
      <c r="D775" s="138">
        <f>IF('넣어줄 잉크'!$D$2="주말",INDEX(표5[#All],MATCH(C775,표5[[#All],[잉크]],0),18)+INDEX(표5[#All],MATCH(C775,표5[[#All],[잉크]],0),21),INDEX(표5[#All],MATCH(C775,표5[[#All],[잉크]],0),MATCH('넣어줄 잉크'!$D$2,표5[#Headers],0)+1))</f>
        <v>0</v>
      </c>
    </row>
    <row r="776" spans="2:4" hidden="1" x14ac:dyDescent="0.3">
      <c r="B776" s="56">
        <f>IFERROR(SUM(D776:D776),0)</f>
        <v>0</v>
      </c>
      <c r="C776" s="139" t="str">
        <f>'제품 추가'!AC774</f>
        <v>AATROX</v>
      </c>
      <c r="D776" s="138">
        <f>IF('넣어줄 잉크'!$D$2="주말",INDEX(표5[#All],MATCH(C776,표5[[#All],[잉크]],0),18)+INDEX(표5[#All],MATCH(C776,표5[[#All],[잉크]],0),21),INDEX(표5[#All],MATCH(C776,표5[[#All],[잉크]],0),MATCH('넣어줄 잉크'!$D$2,표5[#Headers],0)+1))</f>
        <v>0</v>
      </c>
    </row>
    <row r="777" spans="2:4" hidden="1" x14ac:dyDescent="0.3">
      <c r="B777" s="56">
        <f>IFERROR(SUM(D777:D777),0)</f>
        <v>0</v>
      </c>
      <c r="C777" s="139" t="str">
        <f>'제품 추가'!AC775</f>
        <v>URGOT</v>
      </c>
      <c r="D777" s="138">
        <f>IF('넣어줄 잉크'!$D$2="주말",INDEX(표5[#All],MATCH(C777,표5[[#All],[잉크]],0),18)+INDEX(표5[#All],MATCH(C777,표5[[#All],[잉크]],0),21),INDEX(표5[#All],MATCH(C777,표5[[#All],[잉크]],0),MATCH('넣어줄 잉크'!$D$2,표5[#Headers],0)+1))</f>
        <v>0</v>
      </c>
    </row>
    <row r="778" spans="2:4" hidden="1" x14ac:dyDescent="0.3">
      <c r="B778" s="56">
        <f>IFERROR(SUM(D778:D778),0)</f>
        <v>0</v>
      </c>
      <c r="C778" s="139" t="str">
        <f>'제품 추가'!AC776</f>
        <v>MALPHITE</v>
      </c>
      <c r="D778" s="138">
        <f>IF('넣어줄 잉크'!$D$2="주말",INDEX(표5[#All],MATCH(C778,표5[[#All],[잉크]],0),18)+INDEX(표5[#All],MATCH(C778,표5[[#All],[잉크]],0),21),INDEX(표5[#All],MATCH(C778,표5[[#All],[잉크]],0),MATCH('넣어줄 잉크'!$D$2,표5[#Headers],0)+1))</f>
        <v>0</v>
      </c>
    </row>
    <row r="779" spans="2:4" hidden="1" x14ac:dyDescent="0.3">
      <c r="B779" s="56">
        <f>IFERROR(SUM(D779:D779),0)</f>
        <v>0</v>
      </c>
      <c r="C779" s="139" t="str">
        <f>'제품 추가'!AC777</f>
        <v>MAOKAI</v>
      </c>
      <c r="D779" s="138">
        <f>IF('넣어줄 잉크'!$D$2="주말",INDEX(표5[#All],MATCH(C779,표5[[#All],[잉크]],0),18)+INDEX(표5[#All],MATCH(C779,표5[[#All],[잉크]],0),21),INDEX(표5[#All],MATCH(C779,표5[[#All],[잉크]],0),MATCH('넣어줄 잉크'!$D$2,표5[#Headers],0)+1))</f>
        <v>0</v>
      </c>
    </row>
    <row r="780" spans="2:4" hidden="1" x14ac:dyDescent="0.3">
      <c r="B780" s="56">
        <f>IFERROR(SUM(D780:D780),0)</f>
        <v>0</v>
      </c>
      <c r="C780" s="139" t="str">
        <f>'제품 추가'!AC778</f>
        <v>DRAVEN</v>
      </c>
      <c r="D780" s="138">
        <f>IF('넣어줄 잉크'!$D$2="주말",INDEX(표5[#All],MATCH(C780,표5[[#All],[잉크]],0),18)+INDEX(표5[#All],MATCH(C780,표5[[#All],[잉크]],0),21),INDEX(표5[#All],MATCH(C780,표5[[#All],[잉크]],0),MATCH('넣어줄 잉크'!$D$2,표5[#Headers],0)+1))</f>
        <v>0</v>
      </c>
    </row>
    <row r="781" spans="2:4" hidden="1" x14ac:dyDescent="0.3">
      <c r="B781" s="56">
        <f>IFERROR(SUM(D781:D781),0)</f>
        <v>0</v>
      </c>
      <c r="C781" s="139" t="str">
        <f>'제품 추가'!AC779</f>
        <v>ZYRA</v>
      </c>
      <c r="D781" s="138">
        <f>IF('넣어줄 잉크'!$D$2="주말",INDEX(표5[#All],MATCH(C781,표5[[#All],[잉크]],0),18)+INDEX(표5[#All],MATCH(C781,표5[[#All],[잉크]],0),21),INDEX(표5[#All],MATCH(C781,표5[[#All],[잉크]],0),MATCH('넣어줄 잉크'!$D$2,표5[#Headers],0)+1))</f>
        <v>0</v>
      </c>
    </row>
    <row r="782" spans="2:4" hidden="1" x14ac:dyDescent="0.3">
      <c r="B782" s="56">
        <f>IFERROR(SUM(D782:D782),0)</f>
        <v>0</v>
      </c>
      <c r="C782" s="139" t="str">
        <f>'제품 추가'!AC780</f>
        <v>SINGED</v>
      </c>
      <c r="D782" s="138">
        <f>IF('넣어줄 잉크'!$D$2="주말",INDEX(표5[#All],MATCH(C782,표5[[#All],[잉크]],0),18)+INDEX(표5[#All],MATCH(C782,표5[[#All],[잉크]],0),21),INDEX(표5[#All],MATCH(C782,표5[[#All],[잉크]],0),MATCH('넣어줄 잉크'!$D$2,표5[#Headers],0)+1))</f>
        <v>0</v>
      </c>
    </row>
    <row r="783" spans="2:4" hidden="1" x14ac:dyDescent="0.3">
      <c r="B783" s="56">
        <f>IFERROR(SUM(D783:D783),0)</f>
        <v>0</v>
      </c>
      <c r="C783" s="139" t="str">
        <f>'제품 추가'!AC781</f>
        <v>PERSONA</v>
      </c>
      <c r="D783" s="138">
        <f>IF('넣어줄 잉크'!$D$2="주말",INDEX(표5[#All],MATCH(C783,표5[[#All],[잉크]],0),18)+INDEX(표5[#All],MATCH(C783,표5[[#All],[잉크]],0),21),INDEX(표5[#All],MATCH(C783,표5[[#All],[잉크]],0),MATCH('넣어줄 잉크'!$D$2,표5[#Headers],0)+1))</f>
        <v>0</v>
      </c>
    </row>
    <row r="784" spans="2:4" hidden="1" x14ac:dyDescent="0.3">
      <c r="B784" s="56">
        <f>IFERROR(SUM(D784:D784),0)</f>
        <v>0</v>
      </c>
      <c r="C784" s="139" t="str">
        <f>'제품 추가'!AC782</f>
        <v>DREAM</v>
      </c>
      <c r="D784" s="138">
        <f>IF('넣어줄 잉크'!$D$2="주말",INDEX(표5[#All],MATCH(C784,표5[[#All],[잉크]],0),18)+INDEX(표5[#All],MATCH(C784,표5[[#All],[잉크]],0),21),INDEX(표5[#All],MATCH(C784,표5[[#All],[잉크]],0),MATCH('넣어줄 잉크'!$D$2,표5[#Headers],0)+1))</f>
        <v>0</v>
      </c>
    </row>
    <row r="785" spans="2:4" hidden="1" x14ac:dyDescent="0.3">
      <c r="B785" s="56">
        <f>IFERROR(SUM(D785:D785),0)</f>
        <v>0</v>
      </c>
      <c r="C785" s="139" t="str">
        <f>'제품 추가'!AC783</f>
        <v>NCO</v>
      </c>
      <c r="D785" s="138">
        <f>IF('넣어줄 잉크'!$D$2="주말",INDEX(표5[#All],MATCH(C785,표5[[#All],[잉크]],0),18)+INDEX(표5[#All],MATCH(C785,표5[[#All],[잉크]],0),21),INDEX(표5[#All],MATCH(C785,표5[[#All],[잉크]],0),MATCH('넣어줄 잉크'!$D$2,표5[#Headers],0)+1))</f>
        <v>0</v>
      </c>
    </row>
    <row r="786" spans="2:4" hidden="1" x14ac:dyDescent="0.3">
      <c r="B786" s="56">
        <f>IFERROR(SUM(D786:D786),0)</f>
        <v>0</v>
      </c>
      <c r="C786" s="139" t="str">
        <f>'제품 추가'!AC784</f>
        <v>TIFFANY</v>
      </c>
      <c r="D786" s="138">
        <f>IF('넣어줄 잉크'!$D$2="주말",INDEX(표5[#All],MATCH(C786,표5[[#All],[잉크]],0),18)+INDEX(표5[#All],MATCH(C786,표5[[#All],[잉크]],0),21),INDEX(표5[#All],MATCH(C786,표5[[#All],[잉크]],0),MATCH('넣어줄 잉크'!$D$2,표5[#Headers],0)+1))</f>
        <v>0</v>
      </c>
    </row>
    <row r="787" spans="2:4" x14ac:dyDescent="0.3">
      <c r="B787" s="56">
        <f>IFERROR(SUM(D787:D787),0)</f>
        <v>1</v>
      </c>
      <c r="C787" s="139" t="str">
        <f>'제품 추가'!AC620</f>
        <v>IDOL</v>
      </c>
      <c r="D787" s="138">
        <f>IF('넣어줄 잉크'!$D$2="주말",INDEX(표5[#All],MATCH(C787,표5[[#All],[잉크]],0),18)+INDEX(표5[#All],MATCH(C787,표5[[#All],[잉크]],0),21),INDEX(표5[#All],MATCH(C787,표5[[#All],[잉크]],0),MATCH('넣어줄 잉크'!$D$2,표5[#Headers],0)+1))</f>
        <v>1</v>
      </c>
    </row>
    <row r="788" spans="2:4" x14ac:dyDescent="0.3">
      <c r="B788" s="56">
        <f>IFERROR(SUM(D788:D788),0)</f>
        <v>4</v>
      </c>
      <c r="C788" s="139" t="str">
        <f>'제품 추가'!AC1186</f>
        <v>ISLAND</v>
      </c>
      <c r="D788" s="138">
        <f>IF('넣어줄 잉크'!$D$2="주말",INDEX(표5[#All],MATCH(C788,표5[[#All],[잉크]],0),18)+INDEX(표5[#All],MATCH(C788,표5[[#All],[잉크]],0),21),INDEX(표5[#All],MATCH(C788,표5[[#All],[잉크]],0),MATCH('넣어줄 잉크'!$D$2,표5[#Headers],0)+1))</f>
        <v>4</v>
      </c>
    </row>
    <row r="789" spans="2:4" hidden="1" x14ac:dyDescent="0.3">
      <c r="B789" s="56">
        <f>IFERROR(SUM(D789:D789),0)</f>
        <v>0</v>
      </c>
      <c r="C789" s="139" t="str">
        <f>'제품 추가'!AC787</f>
        <v>GRANDEUR</v>
      </c>
      <c r="D789" s="138">
        <f>IF('넣어줄 잉크'!$D$2="주말",INDEX(표5[#All],MATCH(C789,표5[[#All],[잉크]],0),18)+INDEX(표5[#All],MATCH(C789,표5[[#All],[잉크]],0),21),INDEX(표5[#All],MATCH(C789,표5[[#All],[잉크]],0),MATCH('넣어줄 잉크'!$D$2,표5[#Headers],0)+1))</f>
        <v>0</v>
      </c>
    </row>
    <row r="790" spans="2:4" hidden="1" x14ac:dyDescent="0.3">
      <c r="B790" s="56">
        <f>IFERROR(SUM(D790:D790),0)</f>
        <v>0</v>
      </c>
      <c r="C790" s="139" t="str">
        <f>'제품 추가'!AC788</f>
        <v>PALISADE</v>
      </c>
      <c r="D790" s="138">
        <f>IF('넣어줄 잉크'!$D$2="주말",INDEX(표5[#All],MATCH(C790,표5[[#All],[잉크]],0),18)+INDEX(표5[#All],MATCH(C790,표5[[#All],[잉크]],0),21),INDEX(표5[#All],MATCH(C790,표5[[#All],[잉크]],0),MATCH('넣어줄 잉크'!$D$2,표5[#Headers],0)+1))</f>
        <v>0</v>
      </c>
    </row>
    <row r="791" spans="2:4" hidden="1" x14ac:dyDescent="0.3">
      <c r="B791" s="56">
        <f>IFERROR(SUM(D791:D791),0)</f>
        <v>0</v>
      </c>
      <c r="C791" s="139" t="str">
        <f>'제품 추가'!AC789</f>
        <v>BLUE</v>
      </c>
      <c r="D791" s="138">
        <f>IF('넣어줄 잉크'!$D$2="주말",INDEX(표5[#All],MATCH(C791,표5[[#All],[잉크]],0),18)+INDEX(표5[#All],MATCH(C791,표5[[#All],[잉크]],0),21),INDEX(표5[#All],MATCH(C791,표5[[#All],[잉크]],0),MATCH('넣어줄 잉크'!$D$2,표5[#Headers],0)+1))</f>
        <v>0</v>
      </c>
    </row>
    <row r="792" spans="2:4" hidden="1" x14ac:dyDescent="0.3">
      <c r="B792" s="56">
        <f>IFERROR(SUM(D792:D792),0)</f>
        <v>0</v>
      </c>
      <c r="C792" s="139" t="str">
        <f>'제품 추가'!AC790</f>
        <v>OCEAN</v>
      </c>
      <c r="D792" s="138">
        <f>IF('넣어줄 잉크'!$D$2="주말",INDEX(표5[#All],MATCH(C792,표5[[#All],[잉크]],0),18)+INDEX(표5[#All],MATCH(C792,표5[[#All],[잉크]],0),21),INDEX(표5[#All],MATCH(C792,표5[[#All],[잉크]],0),MATCH('넣어줄 잉크'!$D$2,표5[#Headers],0)+1))</f>
        <v>0</v>
      </c>
    </row>
    <row r="793" spans="2:4" hidden="1" x14ac:dyDescent="0.3">
      <c r="B793" s="56">
        <f>IFERROR(SUM(D793:D793),0)</f>
        <v>0</v>
      </c>
      <c r="C793" s="139" t="str">
        <f>'제품 추가'!AC791</f>
        <v>HAWAII</v>
      </c>
      <c r="D793" s="138">
        <f>IF('넣어줄 잉크'!$D$2="주말",INDEX(표5[#All],MATCH(C793,표5[[#All],[잉크]],0),18)+INDEX(표5[#All],MATCH(C793,표5[[#All],[잉크]],0),21),INDEX(표5[#All],MATCH(C793,표5[[#All],[잉크]],0),MATCH('넣어줄 잉크'!$D$2,표5[#Headers],0)+1))</f>
        <v>0</v>
      </c>
    </row>
    <row r="794" spans="2:4" hidden="1" x14ac:dyDescent="0.3">
      <c r="B794" s="56">
        <f>IFERROR(SUM(D794:D794),0)</f>
        <v>0</v>
      </c>
      <c r="C794" s="139" t="str">
        <f>'제품 추가'!AC792</f>
        <v>TWITCH</v>
      </c>
      <c r="D794" s="138">
        <f>IF('넣어줄 잉크'!$D$2="주말",INDEX(표5[#All],MATCH(C794,표5[[#All],[잉크]],0),18)+INDEX(표5[#All],MATCH(C794,표5[[#All],[잉크]],0),21),INDEX(표5[#All],MATCH(C794,표5[[#All],[잉크]],0),MATCH('넣어줄 잉크'!$D$2,표5[#Headers],0)+1))</f>
        <v>0</v>
      </c>
    </row>
    <row r="795" spans="2:4" hidden="1" x14ac:dyDescent="0.3">
      <c r="B795" s="56">
        <f>IFERROR(SUM(D795:D795),0)</f>
        <v>0</v>
      </c>
      <c r="C795" s="139" t="str">
        <f>'제품 추가'!AC793</f>
        <v>WARWICK</v>
      </c>
      <c r="D795" s="138">
        <f>IF('넣어줄 잉크'!$D$2="주말",INDEX(표5[#All],MATCH(C795,표5[[#All],[잉크]],0),18)+INDEX(표5[#All],MATCH(C795,표5[[#All],[잉크]],0),21),INDEX(표5[#All],MATCH(C795,표5[[#All],[잉크]],0),MATCH('넣어줄 잉크'!$D$2,표5[#Headers],0)+1))</f>
        <v>0</v>
      </c>
    </row>
    <row r="796" spans="2:4" hidden="1" x14ac:dyDescent="0.3">
      <c r="B796" s="56">
        <f>IFERROR(SUM(D796:D796),0)</f>
        <v>0</v>
      </c>
      <c r="C796" s="139" t="str">
        <f>'제품 추가'!AC794</f>
        <v>JINX</v>
      </c>
      <c r="D796" s="138">
        <f>IF('넣어줄 잉크'!$D$2="주말",INDEX(표5[#All],MATCH(C796,표5[[#All],[잉크]],0),18)+INDEX(표5[#All],MATCH(C796,표5[[#All],[잉크]],0),21),INDEX(표5[#All],MATCH(C796,표5[[#All],[잉크]],0),MATCH('넣어줄 잉크'!$D$2,표5[#Headers],0)+1))</f>
        <v>0</v>
      </c>
    </row>
    <row r="797" spans="2:4" hidden="1" x14ac:dyDescent="0.3">
      <c r="B797" s="56">
        <f>IFERROR(SUM(D797:D797),0)</f>
        <v>0</v>
      </c>
      <c r="C797" s="139" t="str">
        <f>'제품 추가'!AC795</f>
        <v>MATT</v>
      </c>
      <c r="D797" s="138">
        <f>IF('넣어줄 잉크'!$D$2="주말",INDEX(표5[#All],MATCH(C797,표5[[#All],[잉크]],0),18)+INDEX(표5[#All],MATCH(C797,표5[[#All],[잉크]],0),21),INDEX(표5[#All],MATCH(C797,표5[[#All],[잉크]],0),MATCH('넣어줄 잉크'!$D$2,표5[#Headers],0)+1))</f>
        <v>0</v>
      </c>
    </row>
    <row r="798" spans="2:4" hidden="1" x14ac:dyDescent="0.3">
      <c r="B798" s="56">
        <f>IFERROR(SUM(D798:D798),0)</f>
        <v>0</v>
      </c>
      <c r="C798" s="139" t="str">
        <f>'제품 추가'!AC796</f>
        <v>MELBOURNE</v>
      </c>
      <c r="D798" s="138">
        <f>IF('넣어줄 잉크'!$D$2="주말",INDEX(표5[#All],MATCH(C798,표5[[#All],[잉크]],0),18)+INDEX(표5[#All],MATCH(C798,표5[[#All],[잉크]],0),21),INDEX(표5[#All],MATCH(C798,표5[[#All],[잉크]],0),MATCH('넣어줄 잉크'!$D$2,표5[#Headers],0)+1))</f>
        <v>0</v>
      </c>
    </row>
    <row r="799" spans="2:4" hidden="1" x14ac:dyDescent="0.3">
      <c r="B799" s="56">
        <f>IFERROR(SUM(D799:D799),0)</f>
        <v>0</v>
      </c>
      <c r="C799" s="139" t="str">
        <f>'제품 추가'!AC797</f>
        <v>SAVILE</v>
      </c>
      <c r="D799" s="138">
        <f>IF('넣어줄 잉크'!$D$2="주말",INDEX(표5[#All],MATCH(C799,표5[[#All],[잉크]],0),18)+INDEX(표5[#All],MATCH(C799,표5[[#All],[잉크]],0),21),INDEX(표5[#All],MATCH(C799,표5[[#All],[잉크]],0),MATCH('넣어줄 잉크'!$D$2,표5[#Headers],0)+1))</f>
        <v>0</v>
      </c>
    </row>
    <row r="800" spans="2:4" hidden="1" x14ac:dyDescent="0.3">
      <c r="B800" s="56">
        <f>IFERROR(SUM(D800:D800),0)</f>
        <v>0</v>
      </c>
      <c r="C800" s="139" t="str">
        <f>'제품 추가'!AC798</f>
        <v>TONIC</v>
      </c>
      <c r="D800" s="138">
        <f>IF('넣어줄 잉크'!$D$2="주말",INDEX(표5[#All],MATCH(C800,표5[[#All],[잉크]],0),18)+INDEX(표5[#All],MATCH(C800,표5[[#All],[잉크]],0),21),INDEX(표5[#All],MATCH(C800,표5[[#All],[잉크]],0),MATCH('넣어줄 잉크'!$D$2,표5[#Headers],0)+1))</f>
        <v>0</v>
      </c>
    </row>
    <row r="801" spans="2:4" hidden="1" x14ac:dyDescent="0.3">
      <c r="B801" s="56">
        <f>IFERROR(SUM(D801:D801),0)</f>
        <v>0</v>
      </c>
      <c r="C801" s="139" t="str">
        <f>'제품 추가'!AC799</f>
        <v>CHAMPAGNE</v>
      </c>
      <c r="D801" s="138">
        <f>IF('넣어줄 잉크'!$D$2="주말",INDEX(표5[#All],MATCH(C801,표5[[#All],[잉크]],0),18)+INDEX(표5[#All],MATCH(C801,표5[[#All],[잉크]],0),21),INDEX(표5[#All],MATCH(C801,표5[[#All],[잉크]],0),MATCH('넣어줄 잉크'!$D$2,표5[#Headers],0)+1))</f>
        <v>0</v>
      </c>
    </row>
    <row r="802" spans="2:4" hidden="1" x14ac:dyDescent="0.3">
      <c r="B802" s="56">
        <f>IFERROR(SUM(D802:D802),0)</f>
        <v>0</v>
      </c>
      <c r="C802" s="139" t="str">
        <f>'제품 추가'!AC800</f>
        <v>HIGHBALL</v>
      </c>
      <c r="D802" s="138">
        <f>IF('넣어줄 잉크'!$D$2="주말",INDEX(표5[#All],MATCH(C802,표5[[#All],[잉크]],0),18)+INDEX(표5[#All],MATCH(C802,표5[[#All],[잉크]],0),21),INDEX(표5[#All],MATCH(C802,표5[[#All],[잉크]],0),MATCH('넣어줄 잉크'!$D$2,표5[#Headers],0)+1))</f>
        <v>0</v>
      </c>
    </row>
    <row r="803" spans="2:4" hidden="1" x14ac:dyDescent="0.3">
      <c r="B803" s="56">
        <f>IFERROR(SUM(D803:D803),0)</f>
        <v>0</v>
      </c>
      <c r="C803" s="139" t="str">
        <f>'제품 추가'!AC801</f>
        <v>MANA</v>
      </c>
      <c r="D803" s="138">
        <f>IF('넣어줄 잉크'!$D$2="주말",INDEX(표5[#All],MATCH(C803,표5[[#All],[잉크]],0),18)+INDEX(표5[#All],MATCH(C803,표5[[#All],[잉크]],0),21),INDEX(표5[#All],MATCH(C803,표5[[#All],[잉크]],0),MATCH('넣어줄 잉크'!$D$2,표5[#Headers],0)+1))</f>
        <v>0</v>
      </c>
    </row>
    <row r="804" spans="2:4" hidden="1" x14ac:dyDescent="0.3">
      <c r="B804" s="56">
        <f>IFERROR(SUM(D804:D804),0)</f>
        <v>0</v>
      </c>
      <c r="C804" s="139" t="str">
        <f>'제품 추가'!AC802</f>
        <v>DRAIN</v>
      </c>
      <c r="D804" s="138">
        <f>IF('넣어줄 잉크'!$D$2="주말",INDEX(표5[#All],MATCH(C804,표5[[#All],[잉크]],0),18)+INDEX(표5[#All],MATCH(C804,표5[[#All],[잉크]],0),21),INDEX(표5[#All],MATCH(C804,표5[[#All],[잉크]],0),MATCH('넣어줄 잉크'!$D$2,표5[#Headers],0)+1))</f>
        <v>0</v>
      </c>
    </row>
    <row r="805" spans="2:4" hidden="1" x14ac:dyDescent="0.3">
      <c r="B805" s="56">
        <f>IFERROR(SUM(D805:D805),0)</f>
        <v>0</v>
      </c>
      <c r="C805" s="139" t="str">
        <f>'제품 추가'!AC803</f>
        <v>MAKALU</v>
      </c>
      <c r="D805" s="138">
        <f>IF('넣어줄 잉크'!$D$2="주말",INDEX(표5[#All],MATCH(C805,표5[[#All],[잉크]],0),18)+INDEX(표5[#All],MATCH(C805,표5[[#All],[잉크]],0),21),INDEX(표5[#All],MATCH(C805,표5[[#All],[잉크]],0),MATCH('넣어줄 잉크'!$D$2,표5[#Headers],0)+1))</f>
        <v>0</v>
      </c>
    </row>
    <row r="806" spans="2:4" hidden="1" x14ac:dyDescent="0.3">
      <c r="B806" s="56">
        <f>IFERROR(SUM(D806:D806),0)</f>
        <v>0</v>
      </c>
      <c r="C806" s="139" t="str">
        <f>'제품 추가'!AC804</f>
        <v>FERN</v>
      </c>
      <c r="D806" s="138">
        <f>IF('넣어줄 잉크'!$D$2="주말",INDEX(표5[#All],MATCH(C806,표5[[#All],[잉크]],0),18)+INDEX(표5[#All],MATCH(C806,표5[[#All],[잉크]],0),21),INDEX(표5[#All],MATCH(C806,표5[[#All],[잉크]],0),MATCH('넣어줄 잉크'!$D$2,표5[#Headers],0)+1))</f>
        <v>0</v>
      </c>
    </row>
    <row r="807" spans="2:4" hidden="1" x14ac:dyDescent="0.3">
      <c r="B807" s="56">
        <f>IFERROR(SUM(D807:D807),0)</f>
        <v>0</v>
      </c>
      <c r="C807" s="139" t="str">
        <f>'제품 추가'!AC805</f>
        <v>JUNIPER</v>
      </c>
      <c r="D807" s="138">
        <f>IF('넣어줄 잉크'!$D$2="주말",INDEX(표5[#All],MATCH(C807,표5[[#All],[잉크]],0),18)+INDEX(표5[#All],MATCH(C807,표5[[#All],[잉크]],0),21),INDEX(표5[#All],MATCH(C807,표5[[#All],[잉크]],0),MATCH('넣어줄 잉크'!$D$2,표5[#Headers],0)+1))</f>
        <v>0</v>
      </c>
    </row>
    <row r="808" spans="2:4" hidden="1" x14ac:dyDescent="0.3">
      <c r="B808" s="56">
        <f>IFERROR(SUM(D808:D808),0)</f>
        <v>0</v>
      </c>
      <c r="C808" s="139" t="str">
        <f>'제품 추가'!AC806</f>
        <v>TRUFFLE</v>
      </c>
      <c r="D808" s="138">
        <f>IF('넣어줄 잉크'!$D$2="주말",INDEX(표5[#All],MATCH(C808,표5[[#All],[잉크]],0),18)+INDEX(표5[#All],MATCH(C808,표5[[#All],[잉크]],0),21),INDEX(표5[#All],MATCH(C808,표5[[#All],[잉크]],0),MATCH('넣어줄 잉크'!$D$2,표5[#Headers],0)+1))</f>
        <v>0</v>
      </c>
    </row>
    <row r="809" spans="2:4" hidden="1" x14ac:dyDescent="0.3">
      <c r="B809" s="56">
        <f>IFERROR(SUM(D809:D809),0)</f>
        <v>0</v>
      </c>
      <c r="C809" s="139" t="str">
        <f>'제품 추가'!AC807</f>
        <v>MALDON</v>
      </c>
      <c r="D809" s="138">
        <f>IF('넣어줄 잉크'!$D$2="주말",INDEX(표5[#All],MATCH(C809,표5[[#All],[잉크]],0),18)+INDEX(표5[#All],MATCH(C809,표5[[#All],[잉크]],0),21),INDEX(표5[#All],MATCH(C809,표5[[#All],[잉크]],0),MATCH('넣어줄 잉크'!$D$2,표5[#Headers],0)+1))</f>
        <v>0</v>
      </c>
    </row>
    <row r="810" spans="2:4" hidden="1" x14ac:dyDescent="0.3">
      <c r="B810" s="56">
        <f>IFERROR(SUM(D810:D810),0)</f>
        <v>0</v>
      </c>
      <c r="C810" s="139" t="str">
        <f>'제품 추가'!AC808</f>
        <v>SCARLET</v>
      </c>
      <c r="D810" s="138">
        <f>IF('넣어줄 잉크'!$D$2="주말",INDEX(표5[#All],MATCH(C810,표5[[#All],[잉크]],0),18)+INDEX(표5[#All],MATCH(C810,표5[[#All],[잉크]],0),21),INDEX(표5[#All],MATCH(C810,표5[[#All],[잉크]],0),MATCH('넣어줄 잉크'!$D$2,표5[#Headers],0)+1))</f>
        <v>0</v>
      </c>
    </row>
    <row r="811" spans="2:4" hidden="1" x14ac:dyDescent="0.3">
      <c r="B811" s="56">
        <f>IFERROR(SUM(D811:D811),0)</f>
        <v>0</v>
      </c>
      <c r="C811" s="139" t="str">
        <f>'제품 추가'!AC809</f>
        <v>CORONA</v>
      </c>
      <c r="D811" s="138">
        <f>IF('넣어줄 잉크'!$D$2="주말",INDEX(표5[#All],MATCH(C811,표5[[#All],[잉크]],0),18)+INDEX(표5[#All],MATCH(C811,표5[[#All],[잉크]],0),21),INDEX(표5[#All],MATCH(C811,표5[[#All],[잉크]],0),MATCH('넣어줄 잉크'!$D$2,표5[#Headers],0)+1))</f>
        <v>0</v>
      </c>
    </row>
    <row r="812" spans="2:4" hidden="1" x14ac:dyDescent="0.3">
      <c r="B812" s="56">
        <f>IFERROR(SUM(D812:D812),0)</f>
        <v>0</v>
      </c>
      <c r="C812" s="139" t="str">
        <f>'제품 추가'!AC810</f>
        <v>FLARE</v>
      </c>
      <c r="D812" s="138">
        <f>IF('넣어줄 잉크'!$D$2="주말",INDEX(표5[#All],MATCH(C812,표5[[#All],[잉크]],0),18)+INDEX(표5[#All],MATCH(C812,표5[[#All],[잉크]],0),21),INDEX(표5[#All],MATCH(C812,표5[[#All],[잉크]],0),MATCH('넣어줄 잉크'!$D$2,표5[#Headers],0)+1))</f>
        <v>0</v>
      </c>
    </row>
    <row r="813" spans="2:4" hidden="1" x14ac:dyDescent="0.3">
      <c r="B813" s="56">
        <f>IFERROR(SUM(D813:D813),0)</f>
        <v>0</v>
      </c>
      <c r="C813" s="139" t="str">
        <f>'제품 추가'!AC811</f>
        <v>LULU</v>
      </c>
      <c r="D813" s="138">
        <f>IF('넣어줄 잉크'!$D$2="주말",INDEX(표5[#All],MATCH(C813,표5[[#All],[잉크]],0),18)+INDEX(표5[#All],MATCH(C813,표5[[#All],[잉크]],0),21),INDEX(표5[#All],MATCH(C813,표5[[#All],[잉크]],0),MATCH('넣어줄 잉크'!$D$2,표5[#Headers],0)+1))</f>
        <v>0</v>
      </c>
    </row>
    <row r="814" spans="2:4" hidden="1" x14ac:dyDescent="0.3">
      <c r="B814" s="56">
        <f>IFERROR(SUM(D814:D814),0)</f>
        <v>0</v>
      </c>
      <c r="C814" s="139" t="str">
        <f>'제품 추가'!AC812</f>
        <v>AMUMU</v>
      </c>
      <c r="D814" s="138">
        <f>IF('넣어줄 잉크'!$D$2="주말",INDEX(표5[#All],MATCH(C814,표5[[#All],[잉크]],0),18)+INDEX(표5[#All],MATCH(C814,표5[[#All],[잉크]],0),21),INDEX(표5[#All],MATCH(C814,표5[[#All],[잉크]],0),MATCH('넣어줄 잉크'!$D$2,표5[#Headers],0)+1))</f>
        <v>0</v>
      </c>
    </row>
    <row r="815" spans="2:4" hidden="1" x14ac:dyDescent="0.3">
      <c r="B815" s="56">
        <f>IFERROR(SUM(D815:D815),0)</f>
        <v>0</v>
      </c>
      <c r="C815" s="139" t="str">
        <f>'제품 추가'!AC813</f>
        <v>YORICK</v>
      </c>
      <c r="D815" s="138">
        <f>IF('넣어줄 잉크'!$D$2="주말",INDEX(표5[#All],MATCH(C815,표5[[#All],[잉크]],0),18)+INDEX(표5[#All],MATCH(C815,표5[[#All],[잉크]],0),21),INDEX(표5[#All],MATCH(C815,표5[[#All],[잉크]],0),MATCH('넣어줄 잉크'!$D$2,표5[#Headers],0)+1))</f>
        <v>0</v>
      </c>
    </row>
    <row r="816" spans="2:4" hidden="1" x14ac:dyDescent="0.3">
      <c r="B816" s="56">
        <f>IFERROR(SUM(D816:D816),0)</f>
        <v>0</v>
      </c>
      <c r="C816" s="139" t="str">
        <f>'제품 추가'!AC814</f>
        <v>IRELIA</v>
      </c>
      <c r="D816" s="138">
        <f>IF('넣어줄 잉크'!$D$2="주말",INDEX(표5[#All],MATCH(C816,표5[[#All],[잉크]],0),18)+INDEX(표5[#All],MATCH(C816,표5[[#All],[잉크]],0),21),INDEX(표5[#All],MATCH(C816,표5[[#All],[잉크]],0),MATCH('넣어줄 잉크'!$D$2,표5[#Headers],0)+1))</f>
        <v>0</v>
      </c>
    </row>
    <row r="817" spans="2:4" hidden="1" x14ac:dyDescent="0.3">
      <c r="B817" s="56">
        <f>IFERROR(SUM(D817:D817),0)</f>
        <v>0</v>
      </c>
      <c r="C817" s="139" t="str">
        <f>'제품 추가'!AC815</f>
        <v>LEBLANC</v>
      </c>
      <c r="D817" s="138">
        <f>IF('넣어줄 잉크'!$D$2="주말",INDEX(표5[#All],MATCH(C817,표5[[#All],[잉크]],0),18)+INDEX(표5[#All],MATCH(C817,표5[[#All],[잉크]],0),21),INDEX(표5[#All],MATCH(C817,표5[[#All],[잉크]],0),MATCH('넣어줄 잉크'!$D$2,표5[#Headers],0)+1))</f>
        <v>0</v>
      </c>
    </row>
    <row r="818" spans="2:4" hidden="1" x14ac:dyDescent="0.3">
      <c r="B818" s="56">
        <f>IFERROR(SUM(D818:D818),0)</f>
        <v>0</v>
      </c>
      <c r="C818" s="139" t="str">
        <f>'제품 추가'!AC816</f>
        <v>KENNEN</v>
      </c>
      <c r="D818" s="138">
        <f>IF('넣어줄 잉크'!$D$2="주말",INDEX(표5[#All],MATCH(C818,표5[[#All],[잉크]],0),18)+INDEX(표5[#All],MATCH(C818,표5[[#All],[잉크]],0),21),INDEX(표5[#All],MATCH(C818,표5[[#All],[잉크]],0),MATCH('넣어줄 잉크'!$D$2,표5[#Headers],0)+1))</f>
        <v>0</v>
      </c>
    </row>
    <row r="819" spans="2:4" hidden="1" x14ac:dyDescent="0.3">
      <c r="B819" s="56">
        <f>IFERROR(SUM(D819:D819),0)</f>
        <v>0</v>
      </c>
      <c r="C819" s="139" t="str">
        <f>'제품 추가'!AC817</f>
        <v>MALZAHAR</v>
      </c>
      <c r="D819" s="138">
        <f>IF('넣어줄 잉크'!$D$2="주말",INDEX(표5[#All],MATCH(C819,표5[[#All],[잉크]],0),18)+INDEX(표5[#All],MATCH(C819,표5[[#All],[잉크]],0),21),INDEX(표5[#All],MATCH(C819,표5[[#All],[잉크]],0),MATCH('넣어줄 잉크'!$D$2,표5[#Headers],0)+1))</f>
        <v>0</v>
      </c>
    </row>
    <row r="820" spans="2:4" hidden="1" x14ac:dyDescent="0.3">
      <c r="B820" s="56">
        <f>IFERROR(SUM(D820:D820),0)</f>
        <v>0</v>
      </c>
      <c r="C820" s="139" t="str">
        <f>'제품 추가'!AC818</f>
        <v>MACH</v>
      </c>
      <c r="D820" s="138">
        <f>IF('넣어줄 잉크'!$D$2="주말",INDEX(표5[#All],MATCH(C820,표5[[#All],[잉크]],0),18)+INDEX(표5[#All],MATCH(C820,표5[[#All],[잉크]],0),21),INDEX(표5[#All],MATCH(C820,표5[[#All],[잉크]],0),MATCH('넣어줄 잉크'!$D$2,표5[#Headers],0)+1))</f>
        <v>0</v>
      </c>
    </row>
    <row r="821" spans="2:4" hidden="1" x14ac:dyDescent="0.3">
      <c r="B821" s="56">
        <f>IFERROR(SUM(D821:D821),0)</f>
        <v>0</v>
      </c>
      <c r="C821" s="139" t="str">
        <f>'제품 추가'!AC819</f>
        <v>QUICK</v>
      </c>
      <c r="D821" s="138">
        <f>IF('넣어줄 잉크'!$D$2="주말",INDEX(표5[#All],MATCH(C821,표5[[#All],[잉크]],0),18)+INDEX(표5[#All],MATCH(C821,표5[[#All],[잉크]],0),21),INDEX(표5[#All],MATCH(C821,표5[[#All],[잉크]],0),MATCH('넣어줄 잉크'!$D$2,표5[#Headers],0)+1))</f>
        <v>0</v>
      </c>
    </row>
    <row r="822" spans="2:4" hidden="1" x14ac:dyDescent="0.3">
      <c r="B822" s="56">
        <f>IFERROR(SUM(D822:D822),0)</f>
        <v>0</v>
      </c>
      <c r="C822" s="139" t="str">
        <f>'제품 추가'!AC820</f>
        <v>FAST</v>
      </c>
      <c r="D822" s="138">
        <f>IF('넣어줄 잉크'!$D$2="주말",INDEX(표5[#All],MATCH(C822,표5[[#All],[잉크]],0),18)+INDEX(표5[#All],MATCH(C822,표5[[#All],[잉크]],0),21),INDEX(표5[#All],MATCH(C822,표5[[#All],[잉크]],0),MATCH('넣어줄 잉크'!$D$2,표5[#Headers],0)+1))</f>
        <v>0</v>
      </c>
    </row>
    <row r="823" spans="2:4" hidden="1" x14ac:dyDescent="0.3">
      <c r="B823" s="56">
        <f>IFERROR(SUM(D823:D823),0)</f>
        <v>0</v>
      </c>
      <c r="C823" s="139" t="str">
        <f>'제품 추가'!AC821</f>
        <v>UGLY</v>
      </c>
      <c r="D823" s="138">
        <f>IF('넣어줄 잉크'!$D$2="주말",INDEX(표5[#All],MATCH(C823,표5[[#All],[잉크]],0),18)+INDEX(표5[#All],MATCH(C823,표5[[#All],[잉크]],0),21),INDEX(표5[#All],MATCH(C823,표5[[#All],[잉크]],0),MATCH('넣어줄 잉크'!$D$2,표5[#Headers],0)+1))</f>
        <v>0</v>
      </c>
    </row>
    <row r="824" spans="2:4" hidden="1" x14ac:dyDescent="0.3">
      <c r="B824" s="56">
        <f>IFERROR(SUM(D824:D824),0)</f>
        <v>0</v>
      </c>
      <c r="C824" s="139" t="str">
        <f>'제품 추가'!AC822</f>
        <v>NOEULY</v>
      </c>
      <c r="D824" s="138">
        <f>IF('넣어줄 잉크'!$D$2="주말",INDEX(표5[#All],MATCH(C824,표5[[#All],[잉크]],0),18)+INDEX(표5[#All],MATCH(C824,표5[[#All],[잉크]],0),21),INDEX(표5[#All],MATCH(C824,표5[[#All],[잉크]],0),MATCH('넣어줄 잉크'!$D$2,표5[#Headers],0)+1))</f>
        <v>0</v>
      </c>
    </row>
    <row r="825" spans="2:4" hidden="1" x14ac:dyDescent="0.3">
      <c r="B825" s="56">
        <f>IFERROR(SUM(D825:D825),0)</f>
        <v>0</v>
      </c>
      <c r="C825" s="139" t="str">
        <f>'제품 추가'!AC823</f>
        <v>HONDA</v>
      </c>
      <c r="D825" s="138">
        <f>IF('넣어줄 잉크'!$D$2="주말",INDEX(표5[#All],MATCH(C825,표5[[#All],[잉크]],0),18)+INDEX(표5[#All],MATCH(C825,표5[[#All],[잉크]],0),21),INDEX(표5[#All],MATCH(C825,표5[[#All],[잉크]],0),MATCH('넣어줄 잉크'!$D$2,표5[#Headers],0)+1))</f>
        <v>0</v>
      </c>
    </row>
    <row r="826" spans="2:4" hidden="1" x14ac:dyDescent="0.3">
      <c r="B826" s="56">
        <f>IFERROR(SUM(D826:D826),0)</f>
        <v>0</v>
      </c>
      <c r="C826" s="139" t="str">
        <f>'제품 추가'!AC824</f>
        <v>CANON</v>
      </c>
      <c r="D826" s="138">
        <f>IF('넣어줄 잉크'!$D$2="주말",INDEX(표5[#All],MATCH(C826,표5[[#All],[잉크]],0),18)+INDEX(표5[#All],MATCH(C826,표5[[#All],[잉크]],0),21),INDEX(표5[#All],MATCH(C826,표5[[#All],[잉크]],0),MATCH('넣어줄 잉크'!$D$2,표5[#Headers],0)+1))</f>
        <v>0</v>
      </c>
    </row>
    <row r="827" spans="2:4" hidden="1" x14ac:dyDescent="0.3">
      <c r="B827" s="56">
        <f>IFERROR(SUM(D827:D827),0)</f>
        <v>0</v>
      </c>
      <c r="C827" s="139" t="str">
        <f>'제품 추가'!AC825</f>
        <v>NIKON</v>
      </c>
      <c r="D827" s="138">
        <f>IF('넣어줄 잉크'!$D$2="주말",INDEX(표5[#All],MATCH(C827,표5[[#All],[잉크]],0),18)+INDEX(표5[#All],MATCH(C827,표5[[#All],[잉크]],0),21),INDEX(표5[#All],MATCH(C827,표5[[#All],[잉크]],0),MATCH('넣어줄 잉크'!$D$2,표5[#Headers],0)+1))</f>
        <v>0</v>
      </c>
    </row>
    <row r="828" spans="2:4" hidden="1" x14ac:dyDescent="0.3">
      <c r="B828" s="56">
        <f>IFERROR(SUM(D828:D828),0)</f>
        <v>0</v>
      </c>
      <c r="C828" s="139" t="str">
        <f>'제품 추가'!AC826</f>
        <v>GRAMPUS</v>
      </c>
      <c r="D828" s="138">
        <f>IF('넣어줄 잉크'!$D$2="주말",INDEX(표5[#All],MATCH(C828,표5[[#All],[잉크]],0),18)+INDEX(표5[#All],MATCH(C828,표5[[#All],[잉크]],0),21),INDEX(표5[#All],MATCH(C828,표5[[#All],[잉크]],0),MATCH('넣어줄 잉크'!$D$2,표5[#Headers],0)+1))</f>
        <v>0</v>
      </c>
    </row>
    <row r="829" spans="2:4" hidden="1" x14ac:dyDescent="0.3">
      <c r="B829" s="56">
        <f>IFERROR(SUM(D829:D829),0)</f>
        <v>0</v>
      </c>
      <c r="C829" s="139" t="str">
        <f>'제품 추가'!AC827</f>
        <v>MINKE</v>
      </c>
      <c r="D829" s="138">
        <f>IF('넣어줄 잉크'!$D$2="주말",INDEX(표5[#All],MATCH(C829,표5[[#All],[잉크]],0),18)+INDEX(표5[#All],MATCH(C829,표5[[#All],[잉크]],0),21),INDEX(표5[#All],MATCH(C829,표5[[#All],[잉크]],0),MATCH('넣어줄 잉크'!$D$2,표5[#Headers],0)+1))</f>
        <v>0</v>
      </c>
    </row>
    <row r="830" spans="2:4" hidden="1" x14ac:dyDescent="0.3">
      <c r="B830" s="56">
        <f>IFERROR(SUM(D830:D830),0)</f>
        <v>0</v>
      </c>
      <c r="C830" s="139" t="str">
        <f>'제품 추가'!AC828</f>
        <v>SPERM</v>
      </c>
      <c r="D830" s="138">
        <f>IF('넣어줄 잉크'!$D$2="주말",INDEX(표5[#All],MATCH(C830,표5[[#All],[잉크]],0),18)+INDEX(표5[#All],MATCH(C830,표5[[#All],[잉크]],0),21),INDEX(표5[#All],MATCH(C830,표5[[#All],[잉크]],0),MATCH('넣어줄 잉크'!$D$2,표5[#Headers],0)+1))</f>
        <v>0</v>
      </c>
    </row>
    <row r="831" spans="2:4" hidden="1" x14ac:dyDescent="0.3">
      <c r="B831" s="56">
        <f>IFERROR(SUM(D831:D831),0)</f>
        <v>0</v>
      </c>
      <c r="C831" s="139" t="str">
        <f>'제품 추가'!AC829</f>
        <v>TOYOTA</v>
      </c>
      <c r="D831" s="138">
        <f>IF('넣어줄 잉크'!$D$2="주말",INDEX(표5[#All],MATCH(C831,표5[[#All],[잉크]],0),18)+INDEX(표5[#All],MATCH(C831,표5[[#All],[잉크]],0),21),INDEX(표5[#All],MATCH(C831,표5[[#All],[잉크]],0),MATCH('넣어줄 잉크'!$D$2,표5[#Headers],0)+1))</f>
        <v>0</v>
      </c>
    </row>
    <row r="832" spans="2:4" hidden="1" x14ac:dyDescent="0.3">
      <c r="B832" s="56">
        <f>IFERROR(SUM(D832:D832),0)</f>
        <v>0</v>
      </c>
      <c r="C832" s="139" t="str">
        <f>'제품 추가'!AC830</f>
        <v>NISSAN</v>
      </c>
      <c r="D832" s="138">
        <f>IF('넣어줄 잉크'!$D$2="주말",INDEX(표5[#All],MATCH(C832,표5[[#All],[잉크]],0),18)+INDEX(표5[#All],MATCH(C832,표5[[#All],[잉크]],0),21),INDEX(표5[#All],MATCH(C832,표5[[#All],[잉크]],0),MATCH('넣어줄 잉크'!$D$2,표5[#Headers],0)+1))</f>
        <v>0</v>
      </c>
    </row>
    <row r="833" spans="2:4" hidden="1" x14ac:dyDescent="0.3">
      <c r="B833" s="56">
        <f>IFERROR(SUM(D833:D833),0)</f>
        <v>0</v>
      </c>
      <c r="C833" s="139" t="str">
        <f>'제품 추가'!AC831</f>
        <v>SUZUKI</v>
      </c>
      <c r="D833" s="138">
        <f>IF('넣어줄 잉크'!$D$2="주말",INDEX(표5[#All],MATCH(C833,표5[[#All],[잉크]],0),18)+INDEX(표5[#All],MATCH(C833,표5[[#All],[잉크]],0),21),INDEX(표5[#All],MATCH(C833,표5[[#All],[잉크]],0),MATCH('넣어줄 잉크'!$D$2,표5[#Headers],0)+1))</f>
        <v>0</v>
      </c>
    </row>
    <row r="834" spans="2:4" hidden="1" x14ac:dyDescent="0.3">
      <c r="B834" s="56">
        <f>IFERROR(SUM(D834:D834),0)</f>
        <v>0</v>
      </c>
      <c r="C834" s="139" t="str">
        <f>'제품 추가'!AC832</f>
        <v>LEXUS</v>
      </c>
      <c r="D834" s="138">
        <f>IF('넣어줄 잉크'!$D$2="주말",INDEX(표5[#All],MATCH(C834,표5[[#All],[잉크]],0),18)+INDEX(표5[#All],MATCH(C834,표5[[#All],[잉크]],0),21),INDEX(표5[#All],MATCH(C834,표5[[#All],[잉크]],0),MATCH('넣어줄 잉크'!$D$2,표5[#Headers],0)+1))</f>
        <v>0</v>
      </c>
    </row>
    <row r="835" spans="2:4" hidden="1" x14ac:dyDescent="0.3">
      <c r="B835" s="56">
        <f>IFERROR(SUM(D835:D835),0)</f>
        <v>0</v>
      </c>
      <c r="C835" s="139" t="str">
        <f>'제품 추가'!AC833</f>
        <v>PETROLE</v>
      </c>
      <c r="D835" s="138">
        <f>IF('넣어줄 잉크'!$D$2="주말",INDEX(표5[#All],MATCH(C835,표5[[#All],[잉크]],0),18)+INDEX(표5[#All],MATCH(C835,표5[[#All],[잉크]],0),21),INDEX(표5[#All],MATCH(C835,표5[[#All],[잉크]],0),MATCH('넣어줄 잉크'!$D$2,표5[#Headers],0)+1))</f>
        <v>0</v>
      </c>
    </row>
    <row r="836" spans="2:4" hidden="1" x14ac:dyDescent="0.3">
      <c r="B836" s="56">
        <f>IFERROR(SUM(D836:D836),0)</f>
        <v>0</v>
      </c>
      <c r="C836" s="139" t="str">
        <f>'제품 추가'!AC834</f>
        <v>SAPIN</v>
      </c>
      <c r="D836" s="138">
        <f>IF('넣어줄 잉크'!$D$2="주말",INDEX(표5[#All],MATCH(C836,표5[[#All],[잉크]],0),18)+INDEX(표5[#All],MATCH(C836,표5[[#All],[잉크]],0),21),INDEX(표5[#All],MATCH(C836,표5[[#All],[잉크]],0),MATCH('넣어줄 잉크'!$D$2,표5[#Headers],0)+1))</f>
        <v>0</v>
      </c>
    </row>
    <row r="837" spans="2:4" hidden="1" x14ac:dyDescent="0.3">
      <c r="B837" s="56">
        <f>IFERROR(SUM(D837:D837),0)</f>
        <v>0</v>
      </c>
      <c r="C837" s="139" t="str">
        <f>'제품 추가'!AC835</f>
        <v>MILITARY</v>
      </c>
      <c r="D837" s="138">
        <f>IF('넣어줄 잉크'!$D$2="주말",INDEX(표5[#All],MATCH(C837,표5[[#All],[잉크]],0),18)+INDEX(표5[#All],MATCH(C837,표5[[#All],[잉크]],0),21),INDEX(표5[#All],MATCH(C837,표5[[#All],[잉크]],0),MATCH('넣어줄 잉크'!$D$2,표5[#Headers],0)+1))</f>
        <v>0</v>
      </c>
    </row>
    <row r="838" spans="2:4" hidden="1" x14ac:dyDescent="0.3">
      <c r="B838" s="56">
        <f>IFERROR(SUM(D838:D838),0)</f>
        <v>0</v>
      </c>
      <c r="C838" s="139" t="str">
        <f>'제품 추가'!AC836</f>
        <v>TOSHIBA</v>
      </c>
      <c r="D838" s="138">
        <f>IF('넣어줄 잉크'!$D$2="주말",INDEX(표5[#All],MATCH(C838,표5[[#All],[잉크]],0),18)+INDEX(표5[#All],MATCH(C838,표5[[#All],[잉크]],0),21),INDEX(표5[#All],MATCH(C838,표5[[#All],[잉크]],0),MATCH('넣어줄 잉크'!$D$2,표5[#Headers],0)+1))</f>
        <v>0</v>
      </c>
    </row>
    <row r="839" spans="2:4" hidden="1" x14ac:dyDescent="0.3">
      <c r="B839" s="56">
        <f>IFERROR(SUM(D839:D839),0)</f>
        <v>0</v>
      </c>
      <c r="C839" s="139" t="str">
        <f>'제품 추가'!AC837</f>
        <v>PANASONIC</v>
      </c>
      <c r="D839" s="138">
        <f>IF('넣어줄 잉크'!$D$2="주말",INDEX(표5[#All],MATCH(C839,표5[[#All],[잉크]],0),18)+INDEX(표5[#All],MATCH(C839,표5[[#All],[잉크]],0),21),INDEX(표5[#All],MATCH(C839,표5[[#All],[잉크]],0),MATCH('넣어줄 잉크'!$D$2,표5[#Headers],0)+1))</f>
        <v>0</v>
      </c>
    </row>
    <row r="840" spans="2:4" hidden="1" x14ac:dyDescent="0.3">
      <c r="B840" s="56">
        <f>IFERROR(SUM(D840:D840),0)</f>
        <v>0</v>
      </c>
      <c r="C840" s="139" t="str">
        <f>'제품 추가'!AC838</f>
        <v>MITSUBISHI</v>
      </c>
      <c r="D840" s="138">
        <f>IF('넣어줄 잉크'!$D$2="주말",INDEX(표5[#All],MATCH(C840,표5[[#All],[잉크]],0),18)+INDEX(표5[#All],MATCH(C840,표5[[#All],[잉크]],0),21),INDEX(표5[#All],MATCH(C840,표5[[#All],[잉크]],0),MATCH('넣어줄 잉크'!$D$2,표5[#Headers],0)+1))</f>
        <v>0</v>
      </c>
    </row>
    <row r="841" spans="2:4" hidden="1" x14ac:dyDescent="0.3">
      <c r="B841" s="56">
        <f>IFERROR(SUM(D841:D841),0)</f>
        <v>0</v>
      </c>
      <c r="C841" s="139" t="str">
        <f>'제품 추가'!AC839</f>
        <v>YAMAHA</v>
      </c>
      <c r="D841" s="138">
        <f>IF('넣어줄 잉크'!$D$2="주말",INDEX(표5[#All],MATCH(C841,표5[[#All],[잉크]],0),18)+INDEX(표5[#All],MATCH(C841,표5[[#All],[잉크]],0),21),INDEX(표5[#All],MATCH(C841,표5[[#All],[잉크]],0),MATCH('넣어줄 잉크'!$D$2,표5[#Headers],0)+1))</f>
        <v>0</v>
      </c>
    </row>
    <row r="842" spans="2:4" hidden="1" x14ac:dyDescent="0.3">
      <c r="B842" s="56">
        <f>IFERROR(SUM(D842:D842),0)</f>
        <v>0</v>
      </c>
      <c r="C842" s="139" t="str">
        <f>'제품 추가'!AC840</f>
        <v>INFINITI</v>
      </c>
      <c r="D842" s="138">
        <f>IF('넣어줄 잉크'!$D$2="주말",INDEX(표5[#All],MATCH(C842,표5[[#All],[잉크]],0),18)+INDEX(표5[#All],MATCH(C842,표5[[#All],[잉크]],0),21),INDEX(표5[#All],MATCH(C842,표5[[#All],[잉크]],0),MATCH('넣어줄 잉크'!$D$2,표5[#Headers],0)+1))</f>
        <v>0</v>
      </c>
    </row>
    <row r="843" spans="2:4" hidden="1" x14ac:dyDescent="0.3">
      <c r="B843" s="56">
        <f>IFERROR(SUM(D843:D843),0)</f>
        <v>0</v>
      </c>
      <c r="C843" s="139" t="str">
        <f>'제품 추가'!AC841</f>
        <v>ESPRESSO</v>
      </c>
      <c r="D843" s="138">
        <f>IF('넣어줄 잉크'!$D$2="주말",INDEX(표5[#All],MATCH(C843,표5[[#All],[잉크]],0),18)+INDEX(표5[#All],MATCH(C843,표5[[#All],[잉크]],0),21),INDEX(표5[#All],MATCH(C843,표5[[#All],[잉크]],0),MATCH('넣어줄 잉크'!$D$2,표5[#Headers],0)+1))</f>
        <v>0</v>
      </c>
    </row>
    <row r="844" spans="2:4" hidden="1" x14ac:dyDescent="0.3">
      <c r="B844" s="56">
        <f>IFERROR(SUM(D844:D844),0)</f>
        <v>0</v>
      </c>
      <c r="C844" s="139" t="str">
        <f>'제품 추가'!AC842</f>
        <v>PANTHER</v>
      </c>
      <c r="D844" s="138">
        <f>IF('넣어줄 잉크'!$D$2="주말",INDEX(표5[#All],MATCH(C844,표5[[#All],[잉크]],0),18)+INDEX(표5[#All],MATCH(C844,표5[[#All],[잉크]],0),21),INDEX(표5[#All],MATCH(C844,표5[[#All],[잉크]],0),MATCH('넣어줄 잉크'!$D$2,표5[#Headers],0)+1))</f>
        <v>0</v>
      </c>
    </row>
    <row r="845" spans="2:4" hidden="1" x14ac:dyDescent="0.3">
      <c r="B845" s="56">
        <f>IFERROR(SUM(D845:D845),0)</f>
        <v>0</v>
      </c>
      <c r="C845" s="139" t="str">
        <f>'제품 추가'!AC843</f>
        <v>JAGUAR</v>
      </c>
      <c r="D845" s="138">
        <f>IF('넣어줄 잉크'!$D$2="주말",INDEX(표5[#All],MATCH(C845,표5[[#All],[잉크]],0),18)+INDEX(표5[#All],MATCH(C845,표5[[#All],[잉크]],0),21),INDEX(표5[#All],MATCH(C845,표5[[#All],[잉크]],0),MATCH('넣어줄 잉크'!$D$2,표5[#Headers],0)+1))</f>
        <v>0</v>
      </c>
    </row>
    <row r="846" spans="2:4" hidden="1" x14ac:dyDescent="0.3">
      <c r="B846" s="56">
        <f>IFERROR(SUM(D846:D846),0)</f>
        <v>0</v>
      </c>
      <c r="C846" s="139" t="str">
        <f>'제품 추가'!AC844</f>
        <v>POWER</v>
      </c>
      <c r="D846" s="138">
        <f>IF('넣어줄 잉크'!$D$2="주말",INDEX(표5[#All],MATCH(C846,표5[[#All],[잉크]],0),18)+INDEX(표5[#All],MATCH(C846,표5[[#All],[잉크]],0),21),INDEX(표5[#All],MATCH(C846,표5[[#All],[잉크]],0),MATCH('넣어줄 잉크'!$D$2,표5[#Headers],0)+1))</f>
        <v>0</v>
      </c>
    </row>
    <row r="847" spans="2:4" hidden="1" x14ac:dyDescent="0.3">
      <c r="B847" s="56">
        <f>IFERROR(SUM(D847:D847),0)</f>
        <v>0</v>
      </c>
      <c r="C847" s="139" t="str">
        <f>'제품 추가'!AC845</f>
        <v>JANNA</v>
      </c>
      <c r="D847" s="138">
        <f>IF('넣어줄 잉크'!$D$2="주말",INDEX(표5[#All],MATCH(C847,표5[[#All],[잉크]],0),18)+INDEX(표5[#All],MATCH(C847,표5[[#All],[잉크]],0),21),INDEX(표5[#All],MATCH(C847,표5[[#All],[잉크]],0),MATCH('넣어줄 잉크'!$D$2,표5[#Headers],0)+1))</f>
        <v>0</v>
      </c>
    </row>
    <row r="848" spans="2:4" hidden="1" x14ac:dyDescent="0.3">
      <c r="B848" s="56">
        <f>IFERROR(SUM(D848:D848),0)</f>
        <v>0</v>
      </c>
      <c r="C848" s="139" t="str">
        <f>'제품 추가'!AC846</f>
        <v>KROOS</v>
      </c>
      <c r="D848" s="138">
        <f>IF('넣어줄 잉크'!$D$2="주말",INDEX(표5[#All],MATCH(C848,표5[[#All],[잉크]],0),18)+INDEX(표5[#All],MATCH(C848,표5[[#All],[잉크]],0),21),INDEX(표5[#All],MATCH(C848,표5[[#All],[잉크]],0),MATCH('넣어줄 잉크'!$D$2,표5[#Headers],0)+1))</f>
        <v>0</v>
      </c>
    </row>
    <row r="849" spans="2:4" hidden="1" x14ac:dyDescent="0.3">
      <c r="B849" s="56">
        <f>IFERROR(SUM(D849:D849),0)</f>
        <v>0</v>
      </c>
      <c r="C849" s="139" t="str">
        <f>'제품 추가'!AC847</f>
        <v>POURPRE</v>
      </c>
      <c r="D849" s="138">
        <f>IF('넣어줄 잉크'!$D$2="주말",INDEX(표5[#All],MATCH(C849,표5[[#All],[잉크]],0),18)+INDEX(표5[#All],MATCH(C849,표5[[#All],[잉크]],0),21),INDEX(표5[#All],MATCH(C849,표5[[#All],[잉크]],0),MATCH('넣어줄 잉크'!$D$2,표5[#Headers],0)+1))</f>
        <v>0</v>
      </c>
    </row>
    <row r="850" spans="2:4" hidden="1" x14ac:dyDescent="0.3">
      <c r="B850" s="56">
        <f>IFERROR(SUM(D850:D850),0)</f>
        <v>0</v>
      </c>
      <c r="C850" s="139" t="str">
        <f>'제품 추가'!AC848</f>
        <v>CUIVRE</v>
      </c>
      <c r="D850" s="138">
        <f>IF('넣어줄 잉크'!$D$2="주말",INDEX(표5[#All],MATCH(C850,표5[[#All],[잉크]],0),18)+INDEX(표5[#All],MATCH(C850,표5[[#All],[잉크]],0),21),INDEX(표5[#All],MATCH(C850,표5[[#All],[잉크]],0),MATCH('넣어줄 잉크'!$D$2,표5[#Headers],0)+1))</f>
        <v>0</v>
      </c>
    </row>
    <row r="851" spans="2:4" hidden="1" x14ac:dyDescent="0.3">
      <c r="B851" s="56">
        <f>IFERROR(SUM(D851:D851),0)</f>
        <v>0</v>
      </c>
      <c r="C851" s="139" t="str">
        <f>'제품 추가'!AC849</f>
        <v>ANTONY</v>
      </c>
      <c r="D851" s="138">
        <f>IF('넣어줄 잉크'!$D$2="주말",INDEX(표5[#All],MATCH(C851,표5[[#All],[잉크]],0),18)+INDEX(표5[#All],MATCH(C851,표5[[#All],[잉크]],0),21),INDEX(표5[#All],MATCH(C851,표5[[#All],[잉크]],0),MATCH('넣어줄 잉크'!$D$2,표5[#Headers],0)+1))</f>
        <v>0</v>
      </c>
    </row>
    <row r="852" spans="2:4" hidden="1" x14ac:dyDescent="0.3">
      <c r="B852" s="56">
        <f>IFERROR(SUM(D852:D852),0)</f>
        <v>0</v>
      </c>
      <c r="C852" s="139" t="str">
        <f>'제품 추가'!AC850</f>
        <v>ONANA</v>
      </c>
      <c r="D852" s="138">
        <f>IF('넣어줄 잉크'!$D$2="주말",INDEX(표5[#All],MATCH(C852,표5[[#All],[잉크]],0),18)+INDEX(표5[#All],MATCH(C852,표5[[#All],[잉크]],0),21),INDEX(표5[#All],MATCH(C852,표5[[#All],[잉크]],0),MATCH('넣어줄 잉크'!$D$2,표5[#Headers],0)+1))</f>
        <v>0</v>
      </c>
    </row>
    <row r="853" spans="2:4" hidden="1" x14ac:dyDescent="0.3">
      <c r="B853" s="56">
        <f>IFERROR(SUM(D853:D853),0)</f>
        <v>0</v>
      </c>
      <c r="C853" s="139" t="str">
        <f>'제품 추가'!AC851</f>
        <v>FUJI</v>
      </c>
      <c r="D853" s="138">
        <f>IF('넣어줄 잉크'!$D$2="주말",INDEX(표5[#All],MATCH(C853,표5[[#All],[잉크]],0),18)+INDEX(표5[#All],MATCH(C853,표5[[#All],[잉크]],0),21),INDEX(표5[#All],MATCH(C853,표5[[#All],[잉크]],0),MATCH('넣어줄 잉크'!$D$2,표5[#Headers],0)+1))</f>
        <v>0</v>
      </c>
    </row>
    <row r="854" spans="2:4" hidden="1" x14ac:dyDescent="0.3">
      <c r="B854" s="56">
        <f>IFERROR(SUM(D854:D854),0)</f>
        <v>0</v>
      </c>
      <c r="C854" s="139" t="str">
        <f>'제품 추가'!AC852</f>
        <v>FILM</v>
      </c>
      <c r="D854" s="138">
        <f>IF('넣어줄 잉크'!$D$2="주말",INDEX(표5[#All],MATCH(C854,표5[[#All],[잉크]],0),18)+INDEX(표5[#All],MATCH(C854,표5[[#All],[잉크]],0),21),INDEX(표5[#All],MATCH(C854,표5[[#All],[잉크]],0),MATCH('넣어줄 잉크'!$D$2,표5[#Headers],0)+1))</f>
        <v>0</v>
      </c>
    </row>
    <row r="855" spans="2:4" hidden="1" x14ac:dyDescent="0.3">
      <c r="B855" s="56">
        <f>IFERROR(SUM(D855:D855),0)</f>
        <v>0</v>
      </c>
      <c r="C855" s="139" t="str">
        <f>'제품 추가'!AC853</f>
        <v>BEAGLE</v>
      </c>
      <c r="D855" s="138">
        <f>IF('넣어줄 잉크'!$D$2="주말",INDEX(표5[#All],MATCH(C855,표5[[#All],[잉크]],0),18)+INDEX(표5[#All],MATCH(C855,표5[[#All],[잉크]],0),21),INDEX(표5[#All],MATCH(C855,표5[[#All],[잉크]],0),MATCH('넣어줄 잉크'!$D$2,표5[#Headers],0)+1))</f>
        <v>0</v>
      </c>
    </row>
    <row r="856" spans="2:4" hidden="1" x14ac:dyDescent="0.3">
      <c r="B856" s="56">
        <f>IFERROR(SUM(D856:D856),0)</f>
        <v>0</v>
      </c>
      <c r="C856" s="139" t="str">
        <f>'제품 추가'!AC854</f>
        <v>PRUSSE</v>
      </c>
      <c r="D856" s="138">
        <f>IF('넣어줄 잉크'!$D$2="주말",INDEX(표5[#All],MATCH(C856,표5[[#All],[잉크]],0),18)+INDEX(표5[#All],MATCH(C856,표5[[#All],[잉크]],0),21),INDEX(표5[#All],MATCH(C856,표5[[#All],[잉크]],0),MATCH('넣어줄 잉크'!$D$2,표5[#Headers],0)+1))</f>
        <v>0</v>
      </c>
    </row>
    <row r="857" spans="2:4" hidden="1" x14ac:dyDescent="0.3">
      <c r="B857" s="56">
        <f>IFERROR(SUM(D857:D857),0)</f>
        <v>0</v>
      </c>
      <c r="C857" s="139" t="str">
        <f>'제품 추가'!AC855</f>
        <v>VACHE</v>
      </c>
      <c r="D857" s="138">
        <f>IF('넣어줄 잉크'!$D$2="주말",INDEX(표5[#All],MATCH(C857,표5[[#All],[잉크]],0),18)+INDEX(표5[#All],MATCH(C857,표5[[#All],[잉크]],0),21),INDEX(표5[#All],MATCH(C857,표5[[#All],[잉크]],0),MATCH('넣어줄 잉크'!$D$2,표5[#Headers],0)+1))</f>
        <v>0</v>
      </c>
    </row>
    <row r="858" spans="2:4" hidden="1" x14ac:dyDescent="0.3">
      <c r="B858" s="56">
        <f>IFERROR(SUM(D858:D858),0)</f>
        <v>0</v>
      </c>
      <c r="C858" s="139" t="str">
        <f>'제품 추가'!AC856</f>
        <v>DUCK</v>
      </c>
      <c r="D858" s="138">
        <f>IF('넣어줄 잉크'!$D$2="주말",INDEX(표5[#All],MATCH(C858,표5[[#All],[잉크]],0),18)+INDEX(표5[#All],MATCH(C858,표5[[#All],[잉크]],0),21),INDEX(표5[#All],MATCH(C858,표5[[#All],[잉크]],0),MATCH('넣어줄 잉크'!$D$2,표5[#Headers],0)+1))</f>
        <v>0</v>
      </c>
    </row>
    <row r="859" spans="2:4" hidden="1" x14ac:dyDescent="0.3">
      <c r="B859" s="56">
        <f>IFERROR(SUM(D859:D859),0)</f>
        <v>0</v>
      </c>
      <c r="C859" s="139" t="str">
        <f>'제품 추가'!AC857</f>
        <v>JEJU</v>
      </c>
      <c r="D859" s="138">
        <f>IF('넣어줄 잉크'!$D$2="주말",INDEX(표5[#All],MATCH(C859,표5[[#All],[잉크]],0),18)+INDEX(표5[#All],MATCH(C859,표5[[#All],[잉크]],0),21),INDEX(표5[#All],MATCH(C859,표5[[#All],[잉크]],0),MATCH('넣어줄 잉크'!$D$2,표5[#Headers],0)+1))</f>
        <v>0</v>
      </c>
    </row>
    <row r="860" spans="2:4" hidden="1" x14ac:dyDescent="0.3">
      <c r="B860" s="56">
        <f>IFERROR(SUM(D860:D860),0)</f>
        <v>0</v>
      </c>
      <c r="C860" s="139" t="str">
        <f>'제품 추가'!AC858</f>
        <v>BREEZE</v>
      </c>
      <c r="D860" s="138">
        <f>IF('넣어줄 잉크'!$D$2="주말",INDEX(표5[#All],MATCH(C860,표5[[#All],[잉크]],0),18)+INDEX(표5[#All],MATCH(C860,표5[[#All],[잉크]],0),21),INDEX(표5[#All],MATCH(C860,표5[[#All],[잉크]],0),MATCH('넣어줄 잉크'!$D$2,표5[#Headers],0)+1))</f>
        <v>0</v>
      </c>
    </row>
    <row r="861" spans="2:4" hidden="1" x14ac:dyDescent="0.3">
      <c r="B861" s="56">
        <f>IFERROR(SUM(D861:D861),0)</f>
        <v>0</v>
      </c>
      <c r="C861" s="139" t="str">
        <f>'제품 추가'!AC859</f>
        <v>CITIZEN</v>
      </c>
      <c r="D861" s="138">
        <f>IF('넣어줄 잉크'!$D$2="주말",INDEX(표5[#All],MATCH(C861,표5[[#All],[잉크]],0),18)+INDEX(표5[#All],MATCH(C861,표5[[#All],[잉크]],0),21),INDEX(표5[#All],MATCH(C861,표5[[#All],[잉크]],0),MATCH('넣어줄 잉크'!$D$2,표5[#Headers],0)+1))</f>
        <v>0</v>
      </c>
    </row>
    <row r="862" spans="2:4" hidden="1" x14ac:dyDescent="0.3">
      <c r="B862" s="56">
        <f>IFERROR(SUM(D862:D862),0)</f>
        <v>0</v>
      </c>
      <c r="C862" s="139" t="str">
        <f>'제품 추가'!AC860</f>
        <v>SEIKO</v>
      </c>
      <c r="D862" s="138">
        <f>IF('넣어줄 잉크'!$D$2="주말",INDEX(표5[#All],MATCH(C862,표5[[#All],[잉크]],0),18)+INDEX(표5[#All],MATCH(C862,표5[[#All],[잉크]],0),21),INDEX(표5[#All],MATCH(C862,표5[[#All],[잉크]],0),MATCH('넣어줄 잉크'!$D$2,표5[#Headers],0)+1))</f>
        <v>0</v>
      </c>
    </row>
    <row r="863" spans="2:4" hidden="1" x14ac:dyDescent="0.3">
      <c r="B863" s="56">
        <f>IFERROR(SUM(D863:D863),0)</f>
        <v>0</v>
      </c>
      <c r="C863" s="139" t="str">
        <f>'제품 추가'!AC861</f>
        <v>CASIO</v>
      </c>
      <c r="D863" s="138">
        <f>IF('넣어줄 잉크'!$D$2="주말",INDEX(표5[#All],MATCH(C863,표5[[#All],[잉크]],0),18)+INDEX(표5[#All],MATCH(C863,표5[[#All],[잉크]],0),21),INDEX(표5[#All],MATCH(C863,표5[[#All],[잉크]],0),MATCH('넣어줄 잉크'!$D$2,표5[#Headers],0)+1))</f>
        <v>0</v>
      </c>
    </row>
    <row r="864" spans="2:4" hidden="1" x14ac:dyDescent="0.3">
      <c r="B864" s="56">
        <f>IFERROR(SUM(D864:D864),0)</f>
        <v>0</v>
      </c>
      <c r="C864" s="139" t="str">
        <f>'제품 추가'!AC862</f>
        <v>APPLE</v>
      </c>
      <c r="D864" s="138">
        <f>IF('넣어줄 잉크'!$D$2="주말",INDEX(표5[#All],MATCH(C864,표5[[#All],[잉크]],0),18)+INDEX(표5[#All],MATCH(C864,표5[[#All],[잉크]],0),21),INDEX(표5[#All],MATCH(C864,표5[[#All],[잉크]],0),MATCH('넣어줄 잉크'!$D$2,표5[#Headers],0)+1))</f>
        <v>0</v>
      </c>
    </row>
    <row r="865" spans="2:4" hidden="1" x14ac:dyDescent="0.3">
      <c r="B865" s="56">
        <f>IFERROR(SUM(D865:D865),0)</f>
        <v>0</v>
      </c>
      <c r="C865" s="139" t="str">
        <f>'제품 추가'!AC863</f>
        <v>IPHONE</v>
      </c>
      <c r="D865" s="138">
        <f>IF('넣어줄 잉크'!$D$2="주말",INDEX(표5[#All],MATCH(C865,표5[[#All],[잉크]],0),18)+INDEX(표5[#All],MATCH(C865,표5[[#All],[잉크]],0),21),INDEX(표5[#All],MATCH(C865,표5[[#All],[잉크]],0),MATCH('넣어줄 잉크'!$D$2,표5[#Headers],0)+1))</f>
        <v>0</v>
      </c>
    </row>
    <row r="866" spans="2:4" hidden="1" x14ac:dyDescent="0.3">
      <c r="B866" s="56">
        <f>IFERROR(SUM(D866:D866),0)</f>
        <v>0</v>
      </c>
      <c r="C866" s="139" t="str">
        <f>'제품 추가'!AC864</f>
        <v>ASKGOLD</v>
      </c>
      <c r="D866" s="138">
        <f>IF('넣어줄 잉크'!$D$2="주말",INDEX(표5[#All],MATCH(C866,표5[[#All],[잉크]],0),18)+INDEX(표5[#All],MATCH(C866,표5[[#All],[잉크]],0),21),INDEX(표5[#All],MATCH(C866,표5[[#All],[잉크]],0),MATCH('넣어줄 잉크'!$D$2,표5[#Headers],0)+1))</f>
        <v>0</v>
      </c>
    </row>
    <row r="867" spans="2:4" hidden="1" x14ac:dyDescent="0.3">
      <c r="B867" s="56">
        <f>IFERROR(SUM(D867:D867),0)</f>
        <v>0</v>
      </c>
      <c r="C867" s="139" t="str">
        <f>'제품 추가'!AC865</f>
        <v>TORCH</v>
      </c>
      <c r="D867" s="138">
        <f>IF('넣어줄 잉크'!$D$2="주말",INDEX(표5[#All],MATCH(C867,표5[[#All],[잉크]],0),18)+INDEX(표5[#All],MATCH(C867,표5[[#All],[잉크]],0),21),INDEX(표5[#All],MATCH(C867,표5[[#All],[잉크]],0),MATCH('넣어줄 잉크'!$D$2,표5[#Headers],0)+1))</f>
        <v>0</v>
      </c>
    </row>
    <row r="868" spans="2:4" hidden="1" x14ac:dyDescent="0.3">
      <c r="B868" s="56">
        <f>IFERROR(SUM(D868:D868),0)</f>
        <v>0</v>
      </c>
      <c r="C868" s="139" t="str">
        <f>'제품 추가'!AC866</f>
        <v>CHUNCHEON</v>
      </c>
      <c r="D868" s="138">
        <f>IF('넣어줄 잉크'!$D$2="주말",INDEX(표5[#All],MATCH(C868,표5[[#All],[잉크]],0),18)+INDEX(표5[#All],MATCH(C868,표5[[#All],[잉크]],0),21),INDEX(표5[#All],MATCH(C868,표5[[#All],[잉크]],0),MATCH('넣어줄 잉크'!$D$2,표5[#Headers],0)+1))</f>
        <v>0</v>
      </c>
    </row>
    <row r="869" spans="2:4" hidden="1" x14ac:dyDescent="0.3">
      <c r="B869" s="56">
        <f>IFERROR(SUM(D869:D869),0)</f>
        <v>0</v>
      </c>
      <c r="C869" s="139" t="str">
        <f>'제품 추가'!AC867</f>
        <v>WONJU</v>
      </c>
      <c r="D869" s="138">
        <f>IF('넣어줄 잉크'!$D$2="주말",INDEX(표5[#All],MATCH(C869,표5[[#All],[잉크]],0),18)+INDEX(표5[#All],MATCH(C869,표5[[#All],[잉크]],0),21),INDEX(표5[#All],MATCH(C869,표5[[#All],[잉크]],0),MATCH('넣어줄 잉크'!$D$2,표5[#Headers],0)+1))</f>
        <v>0</v>
      </c>
    </row>
    <row r="870" spans="2:4" hidden="1" x14ac:dyDescent="0.3">
      <c r="B870" s="56">
        <f>IFERROR(SUM(D870:D870),0)</f>
        <v>0</v>
      </c>
      <c r="C870" s="139" t="str">
        <f>'제품 추가'!AC868</f>
        <v>SOKCHO</v>
      </c>
      <c r="D870" s="138">
        <f>IF('넣어줄 잉크'!$D$2="주말",INDEX(표5[#All],MATCH(C870,표5[[#All],[잉크]],0),18)+INDEX(표5[#All],MATCH(C870,표5[[#All],[잉크]],0),21),INDEX(표5[#All],MATCH(C870,표5[[#All],[잉크]],0),MATCH('넣어줄 잉크'!$D$2,표5[#Headers],0)+1))</f>
        <v>0</v>
      </c>
    </row>
    <row r="871" spans="2:4" hidden="1" x14ac:dyDescent="0.3">
      <c r="B871" s="56">
        <f>IFERROR(SUM(D871:D871),0)</f>
        <v>0</v>
      </c>
      <c r="C871" s="139" t="str">
        <f>'제품 추가'!AC869</f>
        <v>BRIQUE</v>
      </c>
      <c r="D871" s="138">
        <f>IF('넣어줄 잉크'!$D$2="주말",INDEX(표5[#All],MATCH(C871,표5[[#All],[잉크]],0),18)+INDEX(표5[#All],MATCH(C871,표5[[#All],[잉크]],0),21),INDEX(표5[#All],MATCH(C871,표5[[#All],[잉크]],0),MATCH('넣어줄 잉크'!$D$2,표5[#Headers],0)+1))</f>
        <v>0</v>
      </c>
    </row>
    <row r="872" spans="2:4" hidden="1" x14ac:dyDescent="0.3">
      <c r="B872" s="56">
        <f>IFERROR(SUM(D872:D872),0)</f>
        <v>0</v>
      </c>
      <c r="C872" s="139" t="str">
        <f>'제품 추가'!AC870</f>
        <v>SALGU</v>
      </c>
      <c r="D872" s="138">
        <f>IF('넣어줄 잉크'!$D$2="주말",INDEX(표5[#All],MATCH(C872,표5[[#All],[잉크]],0),18)+INDEX(표5[#All],MATCH(C872,표5[[#All],[잉크]],0),21),INDEX(표5[#All],MATCH(C872,표5[[#All],[잉크]],0),MATCH('넣어줄 잉크'!$D$2,표5[#Headers],0)+1))</f>
        <v>0</v>
      </c>
    </row>
    <row r="873" spans="2:4" hidden="1" x14ac:dyDescent="0.3">
      <c r="B873" s="56">
        <f>IFERROR(SUM(D873:D873),0)</f>
        <v>0</v>
      </c>
      <c r="C873" s="139" t="str">
        <f>'제품 추가'!AC871</f>
        <v>YAMAL</v>
      </c>
      <c r="D873" s="138">
        <f>IF('넣어줄 잉크'!$D$2="주말",INDEX(표5[#All],MATCH(C873,표5[[#All],[잉크]],0),18)+INDEX(표5[#All],MATCH(C873,표5[[#All],[잉크]],0),21),INDEX(표5[#All],MATCH(C873,표5[[#All],[잉크]],0),MATCH('넣어줄 잉크'!$D$2,표5[#Headers],0)+1))</f>
        <v>0</v>
      </c>
    </row>
    <row r="874" spans="2:4" hidden="1" x14ac:dyDescent="0.3">
      <c r="B874" s="56">
        <f>IFERROR(SUM(D874:D874),0)</f>
        <v>0</v>
      </c>
      <c r="C874" s="139" t="str">
        <f>'제품 추가'!AC872</f>
        <v>PALMER</v>
      </c>
      <c r="D874" s="138">
        <f>IF('넣어줄 잉크'!$D$2="주말",INDEX(표5[#All],MATCH(C874,표5[[#All],[잉크]],0),18)+INDEX(표5[#All],MATCH(C874,표5[[#All],[잉크]],0),21),INDEX(표5[#All],MATCH(C874,표5[[#All],[잉크]],0),MATCH('넣어줄 잉크'!$D$2,표5[#Headers],0)+1))</f>
        <v>0</v>
      </c>
    </row>
    <row r="875" spans="2:4" hidden="1" x14ac:dyDescent="0.3">
      <c r="B875" s="56">
        <f>IFERROR(SUM(D875:D875),0)</f>
        <v>0</v>
      </c>
      <c r="C875" s="139" t="str">
        <f>'제품 추가'!AC873</f>
        <v>SIMONS</v>
      </c>
      <c r="D875" s="138">
        <f>IF('넣어줄 잉크'!$D$2="주말",INDEX(표5[#All],MATCH(C875,표5[[#All],[잉크]],0),18)+INDEX(표5[#All],MATCH(C875,표5[[#All],[잉크]],0),21),INDEX(표5[#All],MATCH(C875,표5[[#All],[잉크]],0),MATCH('넣어줄 잉크'!$D$2,표5[#Headers],0)+1))</f>
        <v>0</v>
      </c>
    </row>
    <row r="876" spans="2:4" hidden="1" x14ac:dyDescent="0.3">
      <c r="B876" s="56">
        <f>IFERROR(SUM(D876:D876),0)</f>
        <v>0</v>
      </c>
      <c r="C876" s="139" t="str">
        <f>'제품 추가'!AC874</f>
        <v>GATLING</v>
      </c>
      <c r="D876" s="138">
        <f>IF('넣어줄 잉크'!$D$2="주말",INDEX(표5[#All],MATCH(C876,표5[[#All],[잉크]],0),18)+INDEX(표5[#All],MATCH(C876,표5[[#All],[잉크]],0),21),INDEX(표5[#All],MATCH(C876,표5[[#All],[잉크]],0),MATCH('넣어줄 잉크'!$D$2,표5[#Headers],0)+1))</f>
        <v>0</v>
      </c>
    </row>
    <row r="877" spans="2:4" hidden="1" x14ac:dyDescent="0.3">
      <c r="B877" s="56">
        <f>IFERROR(SUM(D877:D877),0)</f>
        <v>0</v>
      </c>
      <c r="C877" s="139" t="str">
        <f>'제품 추가'!AC875</f>
        <v>REVOLVER</v>
      </c>
      <c r="D877" s="138">
        <f>IF('넣어줄 잉크'!$D$2="주말",INDEX(표5[#All],MATCH(C877,표5[[#All],[잉크]],0),18)+INDEX(표5[#All],MATCH(C877,표5[[#All],[잉크]],0),21),INDEX(표5[#All],MATCH(C877,표5[[#All],[잉크]],0),MATCH('넣어줄 잉크'!$D$2,표5[#Headers],0)+1))</f>
        <v>0</v>
      </c>
    </row>
    <row r="878" spans="2:4" hidden="1" x14ac:dyDescent="0.3">
      <c r="B878" s="56">
        <f>IFERROR(SUM(D878:D878),0)</f>
        <v>0</v>
      </c>
      <c r="C878" s="139" t="str">
        <f>'제품 추가'!AC876</f>
        <v>CORBEAU</v>
      </c>
      <c r="D878" s="138">
        <f>IF('넣어줄 잉크'!$D$2="주말",INDEX(표5[#All],MATCH(C878,표5[[#All],[잉크]],0),18)+INDEX(표5[#All],MATCH(C878,표5[[#All],[잉크]],0),21),INDEX(표5[#All],MATCH(C878,표5[[#All],[잉크]],0),MATCH('넣어줄 잉크'!$D$2,표5[#Headers],0)+1))</f>
        <v>0</v>
      </c>
    </row>
    <row r="879" spans="2:4" hidden="1" x14ac:dyDescent="0.3">
      <c r="B879" s="56">
        <f>IFERROR(SUM(D879:D879),0)</f>
        <v>0</v>
      </c>
      <c r="C879" s="139" t="str">
        <f>'제품 추가'!AC877</f>
        <v>BLET</v>
      </c>
      <c r="D879" s="138">
        <f>IF('넣어줄 잉크'!$D$2="주말",INDEX(표5[#All],MATCH(C879,표5[[#All],[잉크]],0),18)+INDEX(표5[#All],MATCH(C879,표5[[#All],[잉크]],0),21),INDEX(표5[#All],MATCH(C879,표5[[#All],[잉크]],0),MATCH('넣어줄 잉크'!$D$2,표5[#Headers],0)+1))</f>
        <v>0</v>
      </c>
    </row>
    <row r="880" spans="2:4" hidden="1" x14ac:dyDescent="0.3">
      <c r="B880" s="56">
        <f>IFERROR(SUM(D880:D880),0)</f>
        <v>0</v>
      </c>
      <c r="C880" s="139" t="str">
        <f>'제품 추가'!AC878</f>
        <v>BROU</v>
      </c>
      <c r="D880" s="138">
        <f>IF('넣어줄 잉크'!$D$2="주말",INDEX(표5[#All],MATCH(C880,표5[[#All],[잉크]],0),18)+INDEX(표5[#All],MATCH(C880,표5[[#All],[잉크]],0),21),INDEX(표5[#All],MATCH(C880,표5[[#All],[잉크]],0),MATCH('넣어줄 잉크'!$D$2,표5[#Headers],0)+1))</f>
        <v>0</v>
      </c>
    </row>
    <row r="881" spans="2:4" hidden="1" x14ac:dyDescent="0.3">
      <c r="B881" s="56">
        <f>IFERROR(SUM(D881:D881),0)</f>
        <v>0</v>
      </c>
      <c r="C881" s="139" t="str">
        <f>'제품 추가'!AC879</f>
        <v>CHAI</v>
      </c>
      <c r="D881" s="138">
        <f>IF('넣어줄 잉크'!$D$2="주말",INDEX(표5[#All],MATCH(C881,표5[[#All],[잉크]],0),18)+INDEX(표5[#All],MATCH(C881,표5[[#All],[잉크]],0),21),INDEX(표5[#All],MATCH(C881,표5[[#All],[잉크]],0),MATCH('넣어줄 잉크'!$D$2,표5[#Headers],0)+1))</f>
        <v>0</v>
      </c>
    </row>
    <row r="882" spans="2:4" hidden="1" x14ac:dyDescent="0.3">
      <c r="B882" s="56">
        <f>IFERROR(SUM(D882:D882),0)</f>
        <v>0</v>
      </c>
      <c r="C882" s="139" t="str">
        <f>'제품 추가'!AC880</f>
        <v>HOOP</v>
      </c>
      <c r="D882" s="138">
        <f>IF('넣어줄 잉크'!$D$2="주말",INDEX(표5[#All],MATCH(C882,표5[[#All],[잉크]],0),18)+INDEX(표5[#All],MATCH(C882,표5[[#All],[잉크]],0),21),INDEX(표5[#All],MATCH(C882,표5[[#All],[잉크]],0),MATCH('넣어줄 잉크'!$D$2,표5[#Headers],0)+1))</f>
        <v>0</v>
      </c>
    </row>
    <row r="883" spans="2:4" hidden="1" x14ac:dyDescent="0.3">
      <c r="B883" s="56">
        <f>IFERROR(SUM(D883:D883),0)</f>
        <v>0</v>
      </c>
      <c r="C883" s="139" t="str">
        <f>'제품 추가'!AC881</f>
        <v>RING</v>
      </c>
      <c r="D883" s="138">
        <f>IF('넣어줄 잉크'!$D$2="주말",INDEX(표5[#All],MATCH(C883,표5[[#All],[잉크]],0),18)+INDEX(표5[#All],MATCH(C883,표5[[#All],[잉크]],0),21),INDEX(표5[#All],MATCH(C883,표5[[#All],[잉크]],0),MATCH('넣어줄 잉크'!$D$2,표5[#Headers],0)+1))</f>
        <v>0</v>
      </c>
    </row>
    <row r="884" spans="2:4" hidden="1" x14ac:dyDescent="0.3">
      <c r="B884" s="56">
        <f>IFERROR(SUM(D884:D884),0)</f>
        <v>0</v>
      </c>
      <c r="C884" s="139" t="str">
        <f>'제품 추가'!AC882</f>
        <v>DUNKIN</v>
      </c>
      <c r="D884" s="138">
        <f>IF('넣어줄 잉크'!$D$2="주말",INDEX(표5[#All],MATCH(C884,표5[[#All],[잉크]],0),18)+INDEX(표5[#All],MATCH(C884,표5[[#All],[잉크]],0),21),INDEX(표5[#All],MATCH(C884,표5[[#All],[잉크]],0),MATCH('넣어줄 잉크'!$D$2,표5[#Headers],0)+1))</f>
        <v>0</v>
      </c>
    </row>
    <row r="885" spans="2:4" hidden="1" x14ac:dyDescent="0.3">
      <c r="B885" s="56">
        <f>IFERROR(SUM(D885:D885),0)</f>
        <v>0</v>
      </c>
      <c r="C885" s="139" t="str">
        <f>'제품 추가'!AC883</f>
        <v>DOUNUT</v>
      </c>
      <c r="D885" s="138">
        <f>IF('넣어줄 잉크'!$D$2="주말",INDEX(표5[#All],MATCH(C885,표5[[#All],[잉크]],0),18)+INDEX(표5[#All],MATCH(C885,표5[[#All],[잉크]],0),21),INDEX(표5[#All],MATCH(C885,표5[[#All],[잉크]],0),MATCH('넣어줄 잉크'!$D$2,표5[#Headers],0)+1))</f>
        <v>0</v>
      </c>
    </row>
    <row r="886" spans="2:4" hidden="1" x14ac:dyDescent="0.3">
      <c r="B886" s="56">
        <f>IFERROR(SUM(D886:D886),0)</f>
        <v>0</v>
      </c>
      <c r="C886" s="139" t="str">
        <f>'제품 추가'!AC884</f>
        <v>SHOT</v>
      </c>
      <c r="D886" s="138">
        <f>IF('넣어줄 잉크'!$D$2="주말",INDEX(표5[#All],MATCH(C886,표5[[#All],[잉크]],0),18)+INDEX(표5[#All],MATCH(C886,표5[[#All],[잉크]],0),21),INDEX(표5[#All],MATCH(C886,표5[[#All],[잉크]],0),MATCH('넣어줄 잉크'!$D$2,표5[#Headers],0)+1))</f>
        <v>0</v>
      </c>
    </row>
    <row r="887" spans="2:4" hidden="1" x14ac:dyDescent="0.3">
      <c r="B887" s="56">
        <f>IFERROR(SUM(D887:D887),0)</f>
        <v>0</v>
      </c>
      <c r="C887" s="139" t="str">
        <f>'제품 추가'!AC885</f>
        <v>GUN</v>
      </c>
      <c r="D887" s="138">
        <f>IF('넣어줄 잉크'!$D$2="주말",INDEX(표5[#All],MATCH(C887,표5[[#All],[잉크]],0),18)+INDEX(표5[#All],MATCH(C887,표5[[#All],[잉크]],0),21),INDEX(표5[#All],MATCH(C887,표5[[#All],[잉크]],0),MATCH('넣어줄 잉크'!$D$2,표5[#Headers],0)+1))</f>
        <v>0</v>
      </c>
    </row>
    <row r="888" spans="2:4" hidden="1" x14ac:dyDescent="0.3">
      <c r="B888" s="56">
        <f>IFERROR(SUM(D888:D888),0)</f>
        <v>0</v>
      </c>
      <c r="C888" s="139" t="str">
        <f>'제품 추가'!AC886</f>
        <v>WEST</v>
      </c>
      <c r="D888" s="138">
        <f>IF('넣어줄 잉크'!$D$2="주말",INDEX(표5[#All],MATCH(C888,표5[[#All],[잉크]],0),18)+INDEX(표5[#All],MATCH(C888,표5[[#All],[잉크]],0),21),INDEX(표5[#All],MATCH(C888,표5[[#All],[잉크]],0),MATCH('넣어줄 잉크'!$D$2,표5[#Headers],0)+1))</f>
        <v>0</v>
      </c>
    </row>
    <row r="889" spans="2:4" hidden="1" x14ac:dyDescent="0.3">
      <c r="B889" s="56">
        <f>IFERROR(SUM(D889:D889),0)</f>
        <v>0</v>
      </c>
      <c r="C889" s="139" t="str">
        <f>'제품 추가'!AC887</f>
        <v>EAST</v>
      </c>
      <c r="D889" s="138">
        <f>IF('넣어줄 잉크'!$D$2="주말",INDEX(표5[#All],MATCH(C889,표5[[#All],[잉크]],0),18)+INDEX(표5[#All],MATCH(C889,표5[[#All],[잉크]],0),21),INDEX(표5[#All],MATCH(C889,표5[[#All],[잉크]],0),MATCH('넣어줄 잉크'!$D$2,표5[#Headers],0)+1))</f>
        <v>0</v>
      </c>
    </row>
    <row r="890" spans="2:4" hidden="1" x14ac:dyDescent="0.3">
      <c r="B890" s="56">
        <f>IFERROR(SUM(D890:D890),0)</f>
        <v>0</v>
      </c>
      <c r="C890" s="139" t="str">
        <f>'제품 추가'!AC888</f>
        <v>CASSIS</v>
      </c>
      <c r="D890" s="138">
        <f>IF('넣어줄 잉크'!$D$2="주말",INDEX(표5[#All],MATCH(C890,표5[[#All],[잉크]],0),18)+INDEX(표5[#All],MATCH(C890,표5[[#All],[잉크]],0),21),INDEX(표5[#All],MATCH(C890,표5[[#All],[잉크]],0),MATCH('넣어줄 잉크'!$D$2,표5[#Headers],0)+1))</f>
        <v>0</v>
      </c>
    </row>
    <row r="891" spans="2:4" hidden="1" x14ac:dyDescent="0.3">
      <c r="B891" s="56">
        <f>IFERROR(SUM(D891:D891),0)</f>
        <v>0</v>
      </c>
      <c r="C891" s="139" t="str">
        <f>'제품 추가'!AC889</f>
        <v>SAUMON</v>
      </c>
      <c r="D891" s="138">
        <f>IF('넣어줄 잉크'!$D$2="주말",INDEX(표5[#All],MATCH(C891,표5[[#All],[잉크]],0),18)+INDEX(표5[#All],MATCH(C891,표5[[#All],[잉크]],0),21),INDEX(표5[#All],MATCH(C891,표5[[#All],[잉크]],0),MATCH('넣어줄 잉크'!$D$2,표5[#Headers],0)+1))</f>
        <v>0</v>
      </c>
    </row>
    <row r="892" spans="2:4" hidden="1" x14ac:dyDescent="0.3">
      <c r="B892" s="56">
        <f>IFERROR(SUM(D892:D892),0)</f>
        <v>0</v>
      </c>
      <c r="C892" s="139" t="str">
        <f>'제품 추가'!AC890</f>
        <v>TANNE</v>
      </c>
      <c r="D892" s="138">
        <f>IF('넣어줄 잉크'!$D$2="주말",INDEX(표5[#All],MATCH(C892,표5[[#All],[잉크]],0),18)+INDEX(표5[#All],MATCH(C892,표5[[#All],[잉크]],0),21),INDEX(표5[#All],MATCH(C892,표5[[#All],[잉크]],0),MATCH('넣어줄 잉크'!$D$2,표5[#Headers],0)+1))</f>
        <v>0</v>
      </c>
    </row>
    <row r="893" spans="2:4" hidden="1" x14ac:dyDescent="0.3">
      <c r="B893" s="56">
        <f>IFERROR(SUM(D893:D893),0)</f>
        <v>0</v>
      </c>
      <c r="C893" s="139" t="str">
        <f>'제품 추가'!AC891</f>
        <v>SAMSUNG</v>
      </c>
      <c r="D893" s="138">
        <f>IF('넣어줄 잉크'!$D$2="주말",INDEX(표5[#All],MATCH(C893,표5[[#All],[잉크]],0),18)+INDEX(표5[#All],MATCH(C893,표5[[#All],[잉크]],0),21),INDEX(표5[#All],MATCH(C893,표5[[#All],[잉크]],0),MATCH('넣어줄 잉크'!$D$2,표5[#Headers],0)+1))</f>
        <v>0</v>
      </c>
    </row>
    <row r="894" spans="2:4" hidden="1" x14ac:dyDescent="0.3">
      <c r="B894" s="56">
        <f>IFERROR(SUM(D894:D894),0)</f>
        <v>0</v>
      </c>
      <c r="C894" s="139" t="str">
        <f>'제품 추가'!AC892</f>
        <v>BESPOKE</v>
      </c>
      <c r="D894" s="138">
        <f>IF('넣어줄 잉크'!$D$2="주말",INDEX(표5[#All],MATCH(C894,표5[[#All],[잉크]],0),18)+INDEX(표5[#All],MATCH(C894,표5[[#All],[잉크]],0),21),INDEX(표5[#All],MATCH(C894,표5[[#All],[잉크]],0),MATCH('넣어줄 잉크'!$D$2,표5[#Headers],0)+1))</f>
        <v>0</v>
      </c>
    </row>
    <row r="895" spans="2:4" hidden="1" x14ac:dyDescent="0.3">
      <c r="B895" s="56">
        <f>IFERROR(SUM(D895:D895),0)</f>
        <v>0</v>
      </c>
      <c r="C895" s="139" t="str">
        <f>'제품 추가'!AC893</f>
        <v>LOUIS</v>
      </c>
      <c r="D895" s="138">
        <f>IF('넣어줄 잉크'!$D$2="주말",INDEX(표5[#All],MATCH(C895,표5[[#All],[잉크]],0),18)+INDEX(표5[#All],MATCH(C895,표5[[#All],[잉크]],0),21),INDEX(표5[#All],MATCH(C895,표5[[#All],[잉크]],0),MATCH('넣어줄 잉크'!$D$2,표5[#Headers],0)+1))</f>
        <v>0</v>
      </c>
    </row>
    <row r="896" spans="2:4" hidden="1" x14ac:dyDescent="0.3">
      <c r="B896" s="56">
        <f>IFERROR(SUM(D896:D896),0)</f>
        <v>0</v>
      </c>
      <c r="C896" s="139" t="str">
        <f>'제품 추가'!AC894</f>
        <v>VUITTON</v>
      </c>
      <c r="D896" s="138">
        <f>IF('넣어줄 잉크'!$D$2="주말",INDEX(표5[#All],MATCH(C896,표5[[#All],[잉크]],0),18)+INDEX(표5[#All],MATCH(C896,표5[[#All],[잉크]],0),21),INDEX(표5[#All],MATCH(C896,표5[[#All],[잉크]],0),MATCH('넣어줄 잉크'!$D$2,표5[#Headers],0)+1))</f>
        <v>0</v>
      </c>
    </row>
    <row r="897" spans="2:4" hidden="1" x14ac:dyDescent="0.3">
      <c r="B897" s="56">
        <f>IFERROR(SUM(D897:D897),0)</f>
        <v>0</v>
      </c>
      <c r="C897" s="139" t="str">
        <f>'제품 추가'!AC895</f>
        <v>BOTTEGA</v>
      </c>
      <c r="D897" s="138">
        <f>IF('넣어줄 잉크'!$D$2="주말",INDEX(표5[#All],MATCH(C897,표5[[#All],[잉크]],0),18)+INDEX(표5[#All],MATCH(C897,표5[[#All],[잉크]],0),21),INDEX(표5[#All],MATCH(C897,표5[[#All],[잉크]],0),MATCH('넣어줄 잉크'!$D$2,표5[#Headers],0)+1))</f>
        <v>0</v>
      </c>
    </row>
    <row r="898" spans="2:4" hidden="1" x14ac:dyDescent="0.3">
      <c r="B898" s="56">
        <f>IFERROR(SUM(D898:D898),0)</f>
        <v>0</v>
      </c>
      <c r="C898" s="139" t="str">
        <f>'제품 추가'!AC896</f>
        <v>VENETA</v>
      </c>
      <c r="D898" s="138">
        <f>IF('넣어줄 잉크'!$D$2="주말",INDEX(표5[#All],MATCH(C898,표5[[#All],[잉크]],0),18)+INDEX(표5[#All],MATCH(C898,표5[[#All],[잉크]],0),21),INDEX(표5[#All],MATCH(C898,표5[[#All],[잉크]],0),MATCH('넣어줄 잉크'!$D$2,표5[#Headers],0)+1))</f>
        <v>0</v>
      </c>
    </row>
    <row r="899" spans="2:4" hidden="1" x14ac:dyDescent="0.3">
      <c r="B899" s="56">
        <f>IFERROR(SUM(D899:D899),0)</f>
        <v>0</v>
      </c>
      <c r="C899" s="139" t="str">
        <f>'제품 추가'!AC897</f>
        <v>ANSONY</v>
      </c>
      <c r="D899" s="138">
        <f>IF('넣어줄 잉크'!$D$2="주말",INDEX(표5[#All],MATCH(C899,표5[[#All],[잉크]],0),18)+INDEX(표5[#All],MATCH(C899,표5[[#All],[잉크]],0),21),INDEX(표5[#All],MATCH(C899,표5[[#All],[잉크]],0),MATCH('넣어줄 잉크'!$D$2,표5[#Headers],0)+1))</f>
        <v>0</v>
      </c>
    </row>
    <row r="900" spans="2:4" hidden="1" x14ac:dyDescent="0.3">
      <c r="B900" s="56">
        <f>IFERROR(SUM(D900:D900),0)</f>
        <v>0</v>
      </c>
      <c r="C900" s="139" t="str">
        <f>'제품 추가'!AC898</f>
        <v>FIFY</v>
      </c>
      <c r="D900" s="138">
        <f>IF('넣어줄 잉크'!$D$2="주말",INDEX(표5[#All],MATCH(C900,표5[[#All],[잉크]],0),18)+INDEX(표5[#All],MATCH(C900,표5[[#All],[잉크]],0),21),INDEX(표5[#All],MATCH(C900,표5[[#All],[잉크]],0),MATCH('넣어줄 잉크'!$D$2,표5[#Headers],0)+1))</f>
        <v>0</v>
      </c>
    </row>
    <row r="901" spans="2:4" hidden="1" x14ac:dyDescent="0.3">
      <c r="B901" s="56">
        <f>IFERROR(SUM(D901:D901),0)</f>
        <v>0</v>
      </c>
      <c r="C901" s="139" t="str">
        <f>'제품 추가'!AC899</f>
        <v>MIMI</v>
      </c>
      <c r="D901" s="138">
        <f>IF('넣어줄 잉크'!$D$2="주말",INDEX(표5[#All],MATCH(C901,표5[[#All],[잉크]],0),18)+INDEX(표5[#All],MATCH(C901,표5[[#All],[잉크]],0),21),INDEX(표5[#All],MATCH(C901,표5[[#All],[잉크]],0),MATCH('넣어줄 잉크'!$D$2,표5[#Headers],0)+1))</f>
        <v>0</v>
      </c>
    </row>
    <row r="902" spans="2:4" hidden="1" x14ac:dyDescent="0.3">
      <c r="B902" s="56">
        <f>IFERROR(SUM(D902:D902),0)</f>
        <v>0</v>
      </c>
      <c r="C902" s="139" t="str">
        <f>'제품 추가'!AC900</f>
        <v>OPENDA</v>
      </c>
      <c r="D902" s="138">
        <f>IF('넣어줄 잉크'!$D$2="주말",INDEX(표5[#All],MATCH(C902,표5[[#All],[잉크]],0),18)+INDEX(표5[#All],MATCH(C902,표5[[#All],[잉크]],0),21),INDEX(표5[#All],MATCH(C902,표5[[#All],[잉크]],0),MATCH('넣어줄 잉크'!$D$2,표5[#Headers],0)+1))</f>
        <v>0</v>
      </c>
    </row>
    <row r="903" spans="2:4" hidden="1" x14ac:dyDescent="0.3">
      <c r="B903" s="56">
        <f>IFERROR(SUM(D903:D903),0)</f>
        <v>0</v>
      </c>
      <c r="C903" s="139" t="str">
        <f>'제품 추가'!AC901</f>
        <v>TRACY</v>
      </c>
      <c r="D903" s="138">
        <f>IF('넣어줄 잉크'!$D$2="주말",INDEX(표5[#All],MATCH(C903,표5[[#All],[잉크]],0),18)+INDEX(표5[#All],MATCH(C903,표5[[#All],[잉크]],0),21),INDEX(표5[#All],MATCH(C903,표5[[#All],[잉크]],0),MATCH('넣어줄 잉크'!$D$2,표5[#Headers],0)+1))</f>
        <v>0</v>
      </c>
    </row>
    <row r="904" spans="2:4" hidden="1" x14ac:dyDescent="0.3">
      <c r="B904" s="56">
        <f>IFERROR(SUM(D904:D904),0)</f>
        <v>0</v>
      </c>
      <c r="C904" s="139" t="str">
        <f>'제품 추가'!AC902</f>
        <v>TOMMY</v>
      </c>
      <c r="D904" s="138">
        <f>IF('넣어줄 잉크'!$D$2="주말",INDEX(표5[#All],MATCH(C904,표5[[#All],[잉크]],0),18)+INDEX(표5[#All],MATCH(C904,표5[[#All],[잉크]],0),21),INDEX(표5[#All],MATCH(C904,표5[[#All],[잉크]],0),MATCH('넣어줄 잉크'!$D$2,표5[#Headers],0)+1))</f>
        <v>0</v>
      </c>
    </row>
    <row r="905" spans="2:4" hidden="1" x14ac:dyDescent="0.3">
      <c r="B905" s="56">
        <f>IFERROR(SUM(D905:D905),0)</f>
        <v>0</v>
      </c>
      <c r="C905" s="139" t="str">
        <f>'제품 추가'!AC903</f>
        <v>TIM</v>
      </c>
      <c r="D905" s="138">
        <f>IF('넣어줄 잉크'!$D$2="주말",INDEX(표5[#All],MATCH(C905,표5[[#All],[잉크]],0),18)+INDEX(표5[#All],MATCH(C905,표5[[#All],[잉크]],0),21),INDEX(표5[#All],MATCH(C905,표5[[#All],[잉크]],0),MATCH('넣어줄 잉크'!$D$2,표5[#Headers],0)+1))</f>
        <v>0</v>
      </c>
    </row>
    <row r="906" spans="2:4" hidden="1" x14ac:dyDescent="0.3">
      <c r="B906" s="56">
        <f>IFERROR(SUM(D906:D906),0)</f>
        <v>0</v>
      </c>
      <c r="C906" s="139" t="str">
        <f>'제품 추가'!AC904</f>
        <v>KACHY</v>
      </c>
      <c r="D906" s="138">
        <f>IF('넣어줄 잉크'!$D$2="주말",INDEX(표5[#All],MATCH(C906,표5[[#All],[잉크]],0),18)+INDEX(표5[#All],MATCH(C906,표5[[#All],[잉크]],0),21),INDEX(표5[#All],MATCH(C906,표5[[#All],[잉크]],0),MATCH('넣어줄 잉크'!$D$2,표5[#Headers],0)+1))</f>
        <v>0</v>
      </c>
    </row>
    <row r="907" spans="2:4" hidden="1" x14ac:dyDescent="0.3">
      <c r="B907" s="56">
        <f>IFERROR(SUM(D907:D907),0)</f>
        <v>0</v>
      </c>
      <c r="C907" s="139" t="str">
        <f>'제품 추가'!AC905</f>
        <v>JODY</v>
      </c>
      <c r="D907" s="138">
        <f>IF('넣어줄 잉크'!$D$2="주말",INDEX(표5[#All],MATCH(C907,표5[[#All],[잉크]],0),18)+INDEX(표5[#All],MATCH(C907,표5[[#All],[잉크]],0),21),INDEX(표5[#All],MATCH(C907,표5[[#All],[잉크]],0),MATCH('넣어줄 잉크'!$D$2,표5[#Headers],0)+1))</f>
        <v>0</v>
      </c>
    </row>
    <row r="908" spans="2:4" hidden="1" x14ac:dyDescent="0.3">
      <c r="B908" s="56">
        <f>IFERROR(SUM(D908:D908),0)</f>
        <v>0</v>
      </c>
      <c r="C908" s="139" t="str">
        <f>'제품 추가'!AC906</f>
        <v>BALVENIE</v>
      </c>
      <c r="D908" s="138">
        <f>IF('넣어줄 잉크'!$D$2="주말",INDEX(표5[#All],MATCH(C908,표5[[#All],[잉크]],0),18)+INDEX(표5[#All],MATCH(C908,표5[[#All],[잉크]],0),21),INDEX(표5[#All],MATCH(C908,표5[[#All],[잉크]],0),MATCH('넣어줄 잉크'!$D$2,표5[#Headers],0)+1))</f>
        <v>0</v>
      </c>
    </row>
    <row r="909" spans="2:4" hidden="1" x14ac:dyDescent="0.3">
      <c r="B909" s="56">
        <f>IFERROR(SUM(D909:D909),0)</f>
        <v>0</v>
      </c>
      <c r="C909" s="139" t="str">
        <f>'제품 추가'!AC907</f>
        <v>GLENFIDDICH</v>
      </c>
      <c r="D909" s="138">
        <f>IF('넣어줄 잉크'!$D$2="주말",INDEX(표5[#All],MATCH(C909,표5[[#All],[잉크]],0),18)+INDEX(표5[#All],MATCH(C909,표5[[#All],[잉크]],0),21),INDEX(표5[#All],MATCH(C909,표5[[#All],[잉크]],0),MATCH('넣어줄 잉크'!$D$2,표5[#Headers],0)+1))</f>
        <v>0</v>
      </c>
    </row>
    <row r="910" spans="2:4" hidden="1" x14ac:dyDescent="0.3">
      <c r="B910" s="56">
        <f>IFERROR(SUM(D910:D910),0)</f>
        <v>0</v>
      </c>
      <c r="C910" s="139" t="str">
        <f>'제품 추가'!AC908</f>
        <v>LORRY</v>
      </c>
      <c r="D910" s="138">
        <f>IF('넣어줄 잉크'!$D$2="주말",INDEX(표5[#All],MATCH(C910,표5[[#All],[잉크]],0),18)+INDEX(표5[#All],MATCH(C910,표5[[#All],[잉크]],0),21),INDEX(표5[#All],MATCH(C910,표5[[#All],[잉크]],0),MATCH('넣어줄 잉크'!$D$2,표5[#Headers],0)+1))</f>
        <v>0</v>
      </c>
    </row>
    <row r="911" spans="2:4" hidden="1" x14ac:dyDescent="0.3">
      <c r="B911" s="56">
        <f>IFERROR(SUM(D911:D911),0)</f>
        <v>0</v>
      </c>
      <c r="C911" s="139" t="str">
        <f>'제품 추가'!AC909</f>
        <v>MOLEY</v>
      </c>
      <c r="D911" s="138">
        <f>IF('넣어줄 잉크'!$D$2="주말",INDEX(표5[#All],MATCH(C911,표5[[#All],[잉크]],0),18)+INDEX(표5[#All],MATCH(C911,표5[[#All],[잉크]],0),21),INDEX(표5[#All],MATCH(C911,표5[[#All],[잉크]],0),MATCH('넣어줄 잉크'!$D$2,표5[#Headers],0)+1))</f>
        <v>0</v>
      </c>
    </row>
    <row r="912" spans="2:4" hidden="1" x14ac:dyDescent="0.3">
      <c r="B912" s="56">
        <f>IFERROR(SUM(D912:D912),0)</f>
        <v>0</v>
      </c>
      <c r="C912" s="139" t="str">
        <f>'제품 추가'!AC910</f>
        <v>BATTLE</v>
      </c>
      <c r="D912" s="138">
        <f>IF('넣어줄 잉크'!$D$2="주말",INDEX(표5[#All],MATCH(C912,표5[[#All],[잉크]],0),18)+INDEX(표5[#All],MATCH(C912,표5[[#All],[잉크]],0),21),INDEX(표5[#All],MATCH(C912,표5[[#All],[잉크]],0),MATCH('넣어줄 잉크'!$D$2,표5[#Headers],0)+1))</f>
        <v>0</v>
      </c>
    </row>
    <row r="913" spans="2:4" hidden="1" x14ac:dyDescent="0.3">
      <c r="B913" s="56">
        <f>IFERROR(SUM(D913:D913),0)</f>
        <v>0</v>
      </c>
      <c r="C913" s="139" t="str">
        <f>'제품 추가'!AC911</f>
        <v>CRUISER</v>
      </c>
      <c r="D913" s="138">
        <f>IF('넣어줄 잉크'!$D$2="주말",INDEX(표5[#All],MATCH(C913,표5[[#All],[잉크]],0),18)+INDEX(표5[#All],MATCH(C913,표5[[#All],[잉크]],0),21),INDEX(표5[#All],MATCH(C913,표5[[#All],[잉크]],0),MATCH('넣어줄 잉크'!$D$2,표5[#Headers],0)+1))</f>
        <v>0</v>
      </c>
    </row>
    <row r="914" spans="2:4" hidden="1" x14ac:dyDescent="0.3">
      <c r="B914" s="56">
        <f>IFERROR(SUM(D914:D914),0)</f>
        <v>0</v>
      </c>
      <c r="C914" s="139" t="str">
        <f>'제품 추가'!AC912</f>
        <v>DOKU</v>
      </c>
      <c r="D914" s="138">
        <f>IF('넣어줄 잉크'!$D$2="주말",INDEX(표5[#All],MATCH(C914,표5[[#All],[잉크]],0),18)+INDEX(표5[#All],MATCH(C914,표5[[#All],[잉크]],0),21),INDEX(표5[#All],MATCH(C914,표5[[#All],[잉크]],0),MATCH('넣어줄 잉크'!$D$2,표5[#Headers],0)+1))</f>
        <v>0</v>
      </c>
    </row>
    <row r="915" spans="2:4" hidden="1" x14ac:dyDescent="0.3">
      <c r="B915" s="56">
        <f>IFERROR(SUM(D915:D915),0)</f>
        <v>0</v>
      </c>
      <c r="C915" s="139" t="str">
        <f>'제품 추가'!AC913</f>
        <v>FODEN</v>
      </c>
      <c r="D915" s="138">
        <f>IF('넣어줄 잉크'!$D$2="주말",INDEX(표5[#All],MATCH(C915,표5[[#All],[잉크]],0),18)+INDEX(표5[#All],MATCH(C915,표5[[#All],[잉크]],0),21),INDEX(표5[#All],MATCH(C915,표5[[#All],[잉크]],0),MATCH('넣어줄 잉크'!$D$2,표5[#Headers],0)+1))</f>
        <v>0</v>
      </c>
    </row>
    <row r="916" spans="2:4" hidden="1" x14ac:dyDescent="0.3">
      <c r="B916" s="56">
        <f>IFERROR(SUM(D916:D916),0)</f>
        <v>0</v>
      </c>
      <c r="C916" s="139" t="str">
        <f>'제품 추가'!AC914</f>
        <v>INSIDE</v>
      </c>
      <c r="D916" s="138">
        <f>IF('넣어줄 잉크'!$D$2="주말",INDEX(표5[#All],MATCH(C916,표5[[#All],[잉크]],0),18)+INDEX(표5[#All],MATCH(C916,표5[[#All],[잉크]],0),21),INDEX(표5[#All],MATCH(C916,표5[[#All],[잉크]],0),MATCH('넣어줄 잉크'!$D$2,표5[#Headers],0)+1))</f>
        <v>0</v>
      </c>
    </row>
    <row r="917" spans="2:4" hidden="1" x14ac:dyDescent="0.3">
      <c r="B917" s="56">
        <f>IFERROR(SUM(D917:D917),0)</f>
        <v>0</v>
      </c>
      <c r="C917" s="139" t="str">
        <f>'제품 추가'!AC915</f>
        <v>OUT</v>
      </c>
      <c r="D917" s="138">
        <f>IF('넣어줄 잉크'!$D$2="주말",INDEX(표5[#All],MATCH(C917,표5[[#All],[잉크]],0),18)+INDEX(표5[#All],MATCH(C917,표5[[#All],[잉크]],0),21),INDEX(표5[#All],MATCH(C917,표5[[#All],[잉크]],0),MATCH('넣어줄 잉크'!$D$2,표5[#Headers],0)+1))</f>
        <v>0</v>
      </c>
    </row>
    <row r="918" spans="2:4" hidden="1" x14ac:dyDescent="0.3">
      <c r="B918" s="56">
        <f>IFERROR(SUM(D918:D918),0)</f>
        <v>0</v>
      </c>
      <c r="C918" s="139" t="str">
        <f>'제품 추가'!AC916</f>
        <v>HERMES</v>
      </c>
      <c r="D918" s="138">
        <f>IF('넣어줄 잉크'!$D$2="주말",INDEX(표5[#All],MATCH(C918,표5[[#All],[잉크]],0),18)+INDEX(표5[#All],MATCH(C918,표5[[#All],[잉크]],0),21),INDEX(표5[#All],MATCH(C918,표5[[#All],[잉크]],0),MATCH('넣어줄 잉크'!$D$2,표5[#Headers],0)+1))</f>
        <v>0</v>
      </c>
    </row>
    <row r="919" spans="2:4" hidden="1" x14ac:dyDescent="0.3">
      <c r="B919" s="56">
        <f>IFERROR(SUM(D919:D919),0)</f>
        <v>0</v>
      </c>
      <c r="C919" s="139" t="str">
        <f>'제품 추가'!AC917</f>
        <v>DIOR</v>
      </c>
      <c r="D919" s="138">
        <f>IF('넣어줄 잉크'!$D$2="주말",INDEX(표5[#All],MATCH(C919,표5[[#All],[잉크]],0),18)+INDEX(표5[#All],MATCH(C919,표5[[#All],[잉크]],0),21),INDEX(표5[#All],MATCH(C919,표5[[#All],[잉크]],0),MATCH('넣어줄 잉크'!$D$2,표5[#Headers],0)+1))</f>
        <v>0</v>
      </c>
    </row>
    <row r="920" spans="2:4" hidden="1" x14ac:dyDescent="0.3">
      <c r="B920" s="56">
        <f>IFERROR(SUM(D920:D920),0)</f>
        <v>0</v>
      </c>
      <c r="C920" s="139" t="str">
        <f>'제품 추가'!AC918</f>
        <v>SIVIR</v>
      </c>
      <c r="D920" s="138">
        <f>IF('넣어줄 잉크'!$D$2="주말",INDEX(표5[#All],MATCH(C920,표5[[#All],[잉크]],0),18)+INDEX(표5[#All],MATCH(C920,표5[[#All],[잉크]],0),21),INDEX(표5[#All],MATCH(C920,표5[[#All],[잉크]],0),MATCH('넣어줄 잉크'!$D$2,표5[#Headers],0)+1))</f>
        <v>0</v>
      </c>
    </row>
    <row r="921" spans="2:4" hidden="1" x14ac:dyDescent="0.3">
      <c r="B921" s="56">
        <f>IFERROR(SUM(D921:D921),0)</f>
        <v>0</v>
      </c>
      <c r="C921" s="139" t="str">
        <f>'제품 추가'!AC919</f>
        <v>GRAGAS</v>
      </c>
      <c r="D921" s="138">
        <f>IF('넣어줄 잉크'!$D$2="주말",INDEX(표5[#All],MATCH(C921,표5[[#All],[잉크]],0),18)+INDEX(표5[#All],MATCH(C921,표5[[#All],[잉크]],0),21),INDEX(표5[#All],MATCH(C921,표5[[#All],[잉크]],0),MATCH('넣어줄 잉크'!$D$2,표5[#Headers],0)+1))</f>
        <v>0</v>
      </c>
    </row>
    <row r="922" spans="2:4" hidden="1" x14ac:dyDescent="0.3">
      <c r="B922" s="56">
        <f>IFERROR(SUM(D922:D922),0)</f>
        <v>0</v>
      </c>
      <c r="C922" s="139" t="str">
        <f>'제품 추가'!AC920</f>
        <v>NAMI</v>
      </c>
      <c r="D922" s="138">
        <f>IF('넣어줄 잉크'!$D$2="주말",INDEX(표5[#All],MATCH(C922,표5[[#All],[잉크]],0),18)+INDEX(표5[#All],MATCH(C922,표5[[#All],[잉크]],0),21),INDEX(표5[#All],MATCH(C922,표5[[#All],[잉크]],0),MATCH('넣어줄 잉크'!$D$2,표5[#Headers],0)+1))</f>
        <v>0</v>
      </c>
    </row>
    <row r="923" spans="2:4" hidden="1" x14ac:dyDescent="0.3">
      <c r="B923" s="56">
        <f>IFERROR(SUM(D923:D923),0)</f>
        <v>0</v>
      </c>
      <c r="C923" s="139" t="str">
        <f>'제품 추가'!AC921</f>
        <v>IVE</v>
      </c>
      <c r="D923" s="138">
        <f>IF('넣어줄 잉크'!$D$2="주말",INDEX(표5[#All],MATCH(C923,표5[[#All],[잉크]],0),18)+INDEX(표5[#All],MATCH(C923,표5[[#All],[잉크]],0),21),INDEX(표5[#All],MATCH(C923,표5[[#All],[잉크]],0),MATCH('넣어줄 잉크'!$D$2,표5[#Headers],0)+1))</f>
        <v>0</v>
      </c>
    </row>
    <row r="924" spans="2:4" hidden="1" x14ac:dyDescent="0.3">
      <c r="B924" s="56">
        <f>IFERROR(SUM(D924:D924),0)</f>
        <v>0</v>
      </c>
      <c r="C924" s="139" t="str">
        <f>'제품 추가'!AC922</f>
        <v>SYNDRA</v>
      </c>
      <c r="D924" s="138">
        <f>IF('넣어줄 잉크'!$D$2="주말",INDEX(표5[#All],MATCH(C924,표5[[#All],[잉크]],0),18)+INDEX(표5[#All],MATCH(C924,표5[[#All],[잉크]],0),21),INDEX(표5[#All],MATCH(C924,표5[[#All],[잉크]],0),MATCH('넣어줄 잉크'!$D$2,표5[#Headers],0)+1))</f>
        <v>0</v>
      </c>
    </row>
    <row r="925" spans="2:4" hidden="1" x14ac:dyDescent="0.3">
      <c r="B925" s="56">
        <f>IFERROR(SUM(D925:D925),0)</f>
        <v>0</v>
      </c>
      <c r="C925" s="139" t="str">
        <f>'제품 추가'!AC923</f>
        <v>IVERN</v>
      </c>
      <c r="D925" s="138">
        <f>IF('넣어줄 잉크'!$D$2="주말",INDEX(표5[#All],MATCH(C925,표5[[#All],[잉크]],0),18)+INDEX(표5[#All],MATCH(C925,표5[[#All],[잉크]],0),21),INDEX(표5[#All],MATCH(C925,표5[[#All],[잉크]],0),MATCH('넣어줄 잉크'!$D$2,표5[#Headers],0)+1))</f>
        <v>0</v>
      </c>
    </row>
    <row r="926" spans="2:4" hidden="1" x14ac:dyDescent="0.3">
      <c r="B926" s="56">
        <f>IFERROR(SUM(D926:D926),0)</f>
        <v>0</v>
      </c>
      <c r="C926" s="139" t="str">
        <f>'제품 추가'!AC924</f>
        <v>LHDARK</v>
      </c>
      <c r="D926" s="138">
        <f>IF('넣어줄 잉크'!$D$2="주말",INDEX(표5[#All],MATCH(C926,표5[[#All],[잉크]],0),18)+INDEX(표5[#All],MATCH(C926,표5[[#All],[잉크]],0),21),INDEX(표5[#All],MATCH(C926,표5[[#All],[잉크]],0),MATCH('넣어줄 잉크'!$D$2,표5[#Headers],0)+1))</f>
        <v>0</v>
      </c>
    </row>
    <row r="927" spans="2:4" hidden="1" x14ac:dyDescent="0.3">
      <c r="B927" s="56">
        <f>IFERROR(SUM(D927:D927),0)</f>
        <v>0</v>
      </c>
      <c r="C927" s="139" t="str">
        <f>'제품 추가'!AC925</f>
        <v>LHGRAY</v>
      </c>
      <c r="D927" s="138">
        <f>IF('넣어줄 잉크'!$D$2="주말",INDEX(표5[#All],MATCH(C927,표5[[#All],[잉크]],0),18)+INDEX(표5[#All],MATCH(C927,표5[[#All],[잉크]],0),21),INDEX(표5[#All],MATCH(C927,표5[[#All],[잉크]],0),MATCH('넣어줄 잉크'!$D$2,표5[#Headers],0)+1))</f>
        <v>0</v>
      </c>
    </row>
    <row r="928" spans="2:4" hidden="1" x14ac:dyDescent="0.3">
      <c r="B928" s="56">
        <f>IFERROR(SUM(D928:D928),0)</f>
        <v>0</v>
      </c>
      <c r="C928" s="139" t="str">
        <f>'제품 추가'!AC926</f>
        <v>WALKER</v>
      </c>
      <c r="D928" s="138">
        <f>IF('넣어줄 잉크'!$D$2="주말",INDEX(표5[#All],MATCH(C928,표5[[#All],[잉크]],0),18)+INDEX(표5[#All],MATCH(C928,표5[[#All],[잉크]],0),21),INDEX(표5[#All],MATCH(C928,표5[[#All],[잉크]],0),MATCH('넣어줄 잉크'!$D$2,표5[#Headers],0)+1))</f>
        <v>0</v>
      </c>
    </row>
    <row r="929" spans="2:4" hidden="1" x14ac:dyDescent="0.3">
      <c r="B929" s="56">
        <f>IFERROR(SUM(D929:D929),0)</f>
        <v>0</v>
      </c>
      <c r="C929" s="139" t="str">
        <f>'제품 추가'!AC927</f>
        <v>DIANA</v>
      </c>
      <c r="D929" s="138">
        <f>IF('넣어줄 잉크'!$D$2="주말",INDEX(표5[#All],MATCH(C929,표5[[#All],[잉크]],0),18)+INDEX(표5[#All],MATCH(C929,표5[[#All],[잉크]],0),21),INDEX(표5[#All],MATCH(C929,표5[[#All],[잉크]],0),MATCH('넣어줄 잉크'!$D$2,표5[#Headers],0)+1))</f>
        <v>0</v>
      </c>
    </row>
    <row r="930" spans="2:4" hidden="1" x14ac:dyDescent="0.3">
      <c r="B930" s="56">
        <f>IFERROR(SUM(D930:D930),0)</f>
        <v>0</v>
      </c>
      <c r="C930" s="139" t="str">
        <f>'제품 추가'!AC928</f>
        <v>RUMBLE</v>
      </c>
      <c r="D930" s="138">
        <f>IF('넣어줄 잉크'!$D$2="주말",INDEX(표5[#All],MATCH(C930,표5[[#All],[잉크]],0),18)+INDEX(표5[#All],MATCH(C930,표5[[#All],[잉크]],0),21),INDEX(표5[#All],MATCH(C930,표5[[#All],[잉크]],0),MATCH('넣어줄 잉크'!$D$2,표5[#Headers],0)+1))</f>
        <v>0</v>
      </c>
    </row>
    <row r="931" spans="2:4" hidden="1" x14ac:dyDescent="0.3">
      <c r="B931" s="56">
        <f>IFERROR(SUM(D931:D931),0)</f>
        <v>0</v>
      </c>
      <c r="C931" s="139" t="str">
        <f>'제품 추가'!AC929</f>
        <v>BECKHAM</v>
      </c>
      <c r="D931" s="138">
        <f>IF('넣어줄 잉크'!$D$2="주말",INDEX(표5[#All],MATCH(C931,표5[[#All],[잉크]],0),18)+INDEX(표5[#All],MATCH(C931,표5[[#All],[잉크]],0),21),INDEX(표5[#All],MATCH(C931,표5[[#All],[잉크]],0),MATCH('넣어줄 잉크'!$D$2,표5[#Headers],0)+1))</f>
        <v>0</v>
      </c>
    </row>
    <row r="932" spans="2:4" hidden="1" x14ac:dyDescent="0.3">
      <c r="B932" s="56">
        <f>IFERROR(SUM(D932:D932),0)</f>
        <v>0</v>
      </c>
      <c r="C932" s="139" t="str">
        <f>'제품 추가'!AC930</f>
        <v>PUG</v>
      </c>
      <c r="D932" s="138">
        <f>IF('넣어줄 잉크'!$D$2="주말",INDEX(표5[#All],MATCH(C932,표5[[#All],[잉크]],0),18)+INDEX(표5[#All],MATCH(C932,표5[[#All],[잉크]],0),21),INDEX(표5[#All],MATCH(C932,표5[[#All],[잉크]],0),MATCH('넣어줄 잉크'!$D$2,표5[#Headers],0)+1))</f>
        <v>0</v>
      </c>
    </row>
    <row r="933" spans="2:4" hidden="1" x14ac:dyDescent="0.3">
      <c r="B933" s="56">
        <f>IFERROR(SUM(D933:D933),0)</f>
        <v>0</v>
      </c>
      <c r="C933" s="139" t="str">
        <f>'제품 추가'!AC931</f>
        <v>POODLE</v>
      </c>
      <c r="D933" s="138">
        <f>IF('넣어줄 잉크'!$D$2="주말",INDEX(표5[#All],MATCH(C933,표5[[#All],[잉크]],0),18)+INDEX(표5[#All],MATCH(C933,표5[[#All],[잉크]],0),21),INDEX(표5[#All],MATCH(C933,표5[[#All],[잉크]],0),MATCH('넣어줄 잉크'!$D$2,표5[#Headers],0)+1))</f>
        <v>0</v>
      </c>
    </row>
    <row r="934" spans="2:4" hidden="1" x14ac:dyDescent="0.3">
      <c r="B934" s="56">
        <f>IFERROR(SUM(D934:D934),0)</f>
        <v>0</v>
      </c>
      <c r="C934" s="139" t="str">
        <f>'제품 추가'!AC932</f>
        <v>HENRY</v>
      </c>
      <c r="D934" s="138">
        <f>IF('넣어줄 잉크'!$D$2="주말",INDEX(표5[#All],MATCH(C934,표5[[#All],[잉크]],0),18)+INDEX(표5[#All],MATCH(C934,표5[[#All],[잉크]],0),21),INDEX(표5[#All],MATCH(C934,표5[[#All],[잉크]],0),MATCH('넣어줄 잉크'!$D$2,표5[#Headers],0)+1))</f>
        <v>0</v>
      </c>
    </row>
    <row r="935" spans="2:4" x14ac:dyDescent="0.3">
      <c r="B935" s="56">
        <f>IFERROR(SUM(D935:D935),0)</f>
        <v>1</v>
      </c>
      <c r="C935" s="139" t="str">
        <f>'제품 추가'!AC1193</f>
        <v>JACKET</v>
      </c>
      <c r="D935" s="138">
        <f>IF('넣어줄 잉크'!$D$2="주말",INDEX(표5[#All],MATCH(C935,표5[[#All],[잉크]],0),18)+INDEX(표5[#All],MATCH(C935,표5[[#All],[잉크]],0),21),INDEX(표5[#All],MATCH(C935,표5[[#All],[잉크]],0),MATCH('넣어줄 잉크'!$D$2,표5[#Headers],0)+1))</f>
        <v>1</v>
      </c>
    </row>
    <row r="936" spans="2:4" hidden="1" x14ac:dyDescent="0.3">
      <c r="B936" s="56">
        <f>IFERROR(SUM(D936:D936),0)</f>
        <v>0</v>
      </c>
      <c r="C936" s="139" t="str">
        <f>'제품 추가'!AC934</f>
        <v>ILLAOI</v>
      </c>
      <c r="D936" s="138">
        <f>IF('넣어줄 잉크'!$D$2="주말",INDEX(표5[#All],MATCH(C936,표5[[#All],[잉크]],0),18)+INDEX(표5[#All],MATCH(C936,표5[[#All],[잉크]],0),21),INDEX(표5[#All],MATCH(C936,표5[[#All],[잉크]],0),MATCH('넣어줄 잉크'!$D$2,표5[#Headers],0)+1))</f>
        <v>0</v>
      </c>
    </row>
    <row r="937" spans="2:4" hidden="1" x14ac:dyDescent="0.3">
      <c r="B937" s="56">
        <f>IFERROR(SUM(D937:D937),0)</f>
        <v>0</v>
      </c>
      <c r="C937" s="139" t="str">
        <f>'제품 추가'!AC935</f>
        <v>FIORA</v>
      </c>
      <c r="D937" s="138">
        <f>IF('넣어줄 잉크'!$D$2="주말",INDEX(표5[#All],MATCH(C937,표5[[#All],[잉크]],0),18)+INDEX(표5[#All],MATCH(C937,표5[[#All],[잉크]],0),21),INDEX(표5[#All],MATCH(C937,표5[[#All],[잉크]],0),MATCH('넣어줄 잉크'!$D$2,표5[#Headers],0)+1))</f>
        <v>0</v>
      </c>
    </row>
    <row r="938" spans="2:4" hidden="1" x14ac:dyDescent="0.3">
      <c r="B938" s="56">
        <f>IFERROR(SUM(D938:D938),0)</f>
        <v>0</v>
      </c>
      <c r="C938" s="139" t="str">
        <f>'제품 추가'!AC936</f>
        <v>GAREN</v>
      </c>
      <c r="D938" s="138">
        <f>IF('넣어줄 잉크'!$D$2="주말",INDEX(표5[#All],MATCH(C938,표5[[#All],[잉크]],0),18)+INDEX(표5[#All],MATCH(C938,표5[[#All],[잉크]],0),21),INDEX(표5[#All],MATCH(C938,표5[[#All],[잉크]],0),MATCH('넣어줄 잉크'!$D$2,표5[#Headers],0)+1))</f>
        <v>0</v>
      </c>
    </row>
    <row r="939" spans="2:4" x14ac:dyDescent="0.3">
      <c r="B939" s="56">
        <f>IFERROR(SUM(D939:D939),0)</f>
        <v>4</v>
      </c>
      <c r="C939" s="139" t="str">
        <f>'제품 추가'!AC259</f>
        <v>KHAKI</v>
      </c>
      <c r="D939" s="138">
        <f>IF('넣어줄 잉크'!$D$2="주말",INDEX(표5[#All],MATCH(C939,표5[[#All],[잉크]],0),18)+INDEX(표5[#All],MATCH(C939,표5[[#All],[잉크]],0),21),INDEX(표5[#All],MATCH(C939,표5[[#All],[잉크]],0),MATCH('넣어줄 잉크'!$D$2,표5[#Headers],0)+1))</f>
        <v>4</v>
      </c>
    </row>
    <row r="940" spans="2:4" x14ac:dyDescent="0.3">
      <c r="B940" s="56">
        <f>IFERROR(SUM(D940:D940),0)</f>
        <v>2</v>
      </c>
      <c r="C940" s="139" t="str">
        <f>'제품 추가'!AC785</f>
        <v>LEFT</v>
      </c>
      <c r="D940" s="138">
        <f>IF('넣어줄 잉크'!$D$2="주말",INDEX(표5[#All],MATCH(C940,표5[[#All],[잉크]],0),18)+INDEX(표5[#All],MATCH(C940,표5[[#All],[잉크]],0),21),INDEX(표5[#All],MATCH(C940,표5[[#All],[잉크]],0),MATCH('넣어줄 잉크'!$D$2,표5[#Headers],0)+1))</f>
        <v>2</v>
      </c>
    </row>
    <row r="941" spans="2:4" hidden="1" x14ac:dyDescent="0.3">
      <c r="B941" s="56">
        <f>IFERROR(SUM(D941:D941),0)</f>
        <v>0</v>
      </c>
      <c r="C941" s="139" t="str">
        <f>'제품 추가'!AC939</f>
        <v>MORGANA</v>
      </c>
      <c r="D941" s="138">
        <f>IF('넣어줄 잉크'!$D$2="주말",INDEX(표5[#All],MATCH(C941,표5[[#All],[잉크]],0),18)+INDEX(표5[#All],MATCH(C941,표5[[#All],[잉크]],0),21),INDEX(표5[#All],MATCH(C941,표5[[#All],[잉크]],0),MATCH('넣어줄 잉크'!$D$2,표5[#Headers],0)+1))</f>
        <v>0</v>
      </c>
    </row>
    <row r="942" spans="2:4" hidden="1" x14ac:dyDescent="0.3">
      <c r="B942" s="56">
        <f>IFERROR(SUM(D942:D942),0)</f>
        <v>0</v>
      </c>
      <c r="C942" s="139" t="str">
        <f>'제품 추가'!AC940</f>
        <v>NEEKO</v>
      </c>
      <c r="D942" s="138">
        <f>IF('넣어줄 잉크'!$D$2="주말",INDEX(표5[#All],MATCH(C942,표5[[#All],[잉크]],0),18)+INDEX(표5[#All],MATCH(C942,표5[[#All],[잉크]],0),21),INDEX(표5[#All],MATCH(C942,표5[[#All],[잉크]],0),MATCH('넣어줄 잉크'!$D$2,표5[#Headers],0)+1))</f>
        <v>0</v>
      </c>
    </row>
    <row r="943" spans="2:4" hidden="1" x14ac:dyDescent="0.3">
      <c r="B943" s="56">
        <f>IFERROR(SUM(D943:D943),0)</f>
        <v>0</v>
      </c>
      <c r="C943" s="139" t="str">
        <f>'제품 추가'!AC941</f>
        <v>RUN</v>
      </c>
      <c r="D943" s="138">
        <f>IF('넣어줄 잉크'!$D$2="주말",INDEX(표5[#All],MATCH(C943,표5[[#All],[잉크]],0),18)+INDEX(표5[#All],MATCH(C943,표5[[#All],[잉크]],0),21),INDEX(표5[#All],MATCH(C943,표5[[#All],[잉크]],0),MATCH('넣어줄 잉크'!$D$2,표5[#Headers],0)+1))</f>
        <v>0</v>
      </c>
    </row>
    <row r="944" spans="2:4" hidden="1" x14ac:dyDescent="0.3">
      <c r="B944" s="56">
        <f>IFERROR(SUM(D944:D944),0)</f>
        <v>0</v>
      </c>
      <c r="C944" s="139" t="str">
        <f>'제품 추가'!AC942</f>
        <v>DARIUS</v>
      </c>
      <c r="D944" s="138">
        <f>IF('넣어줄 잉크'!$D$2="주말",INDEX(표5[#All],MATCH(C944,표5[[#All],[잉크]],0),18)+INDEX(표5[#All],MATCH(C944,표5[[#All],[잉크]],0),21),INDEX(표5[#All],MATCH(C944,표5[[#All],[잉크]],0),MATCH('넣어줄 잉크'!$D$2,표5[#Headers],0)+1))</f>
        <v>0</v>
      </c>
    </row>
    <row r="945" spans="2:4" hidden="1" x14ac:dyDescent="0.3">
      <c r="B945" s="56">
        <f>IFERROR(SUM(D945:D945),0)</f>
        <v>0</v>
      </c>
      <c r="C945" s="139" t="str">
        <f>'제품 추가'!AC943</f>
        <v>KLED</v>
      </c>
      <c r="D945" s="138">
        <f>IF('넣어줄 잉크'!$D$2="주말",INDEX(표5[#All],MATCH(C945,표5[[#All],[잉크]],0),18)+INDEX(표5[#All],MATCH(C945,표5[[#All],[잉크]],0),21),INDEX(표5[#All],MATCH(C945,표5[[#All],[잉크]],0),MATCH('넣어줄 잉크'!$D$2,표5[#Headers],0)+1))</f>
        <v>0</v>
      </c>
    </row>
    <row r="946" spans="2:4" hidden="1" x14ac:dyDescent="0.3">
      <c r="B946" s="56">
        <f>IFERROR(SUM(D946:D946),0)</f>
        <v>0</v>
      </c>
      <c r="C946" s="139" t="str">
        <f>'제품 추가'!AC944</f>
        <v>RENEKTON</v>
      </c>
      <c r="D946" s="138">
        <f>IF('넣어줄 잉크'!$D$2="주말",INDEX(표5[#All],MATCH(C946,표5[[#All],[잉크]],0),18)+INDEX(표5[#All],MATCH(C946,표5[[#All],[잉크]],0),21),INDEX(표5[#All],MATCH(C946,표5[[#All],[잉크]],0),MATCH('넣어줄 잉크'!$D$2,표5[#Headers],0)+1))</f>
        <v>0</v>
      </c>
    </row>
    <row r="947" spans="2:4" hidden="1" x14ac:dyDescent="0.3">
      <c r="B947" s="56">
        <f>IFERROR(SUM(D947:D947),0)</f>
        <v>0</v>
      </c>
      <c r="C947" s="139" t="str">
        <f>'제품 추가'!AC945</f>
        <v>SETT</v>
      </c>
      <c r="D947" s="138">
        <f>IF('넣어줄 잉크'!$D$2="주말",INDEX(표5[#All],MATCH(C947,표5[[#All],[잉크]],0),18)+INDEX(표5[#All],MATCH(C947,표5[[#All],[잉크]],0),21),INDEX(표5[#All],MATCH(C947,표5[[#All],[잉크]],0),MATCH('넣어줄 잉크'!$D$2,표5[#Headers],0)+1))</f>
        <v>0</v>
      </c>
    </row>
    <row r="948" spans="2:4" hidden="1" x14ac:dyDescent="0.3">
      <c r="B948" s="56">
        <f>IFERROR(SUM(D948:D948),0)</f>
        <v>0</v>
      </c>
      <c r="C948" s="139" t="str">
        <f>'제품 추가'!AC946</f>
        <v>RIVEN</v>
      </c>
      <c r="D948" s="138">
        <f>IF('넣어줄 잉크'!$D$2="주말",INDEX(표5[#All],MATCH(C948,표5[[#All],[잉크]],0),18)+INDEX(표5[#All],MATCH(C948,표5[[#All],[잉크]],0),21),INDEX(표5[#All],MATCH(C948,표5[[#All],[잉크]],0),MATCH('넣어줄 잉크'!$D$2,표5[#Headers],0)+1))</f>
        <v>0</v>
      </c>
    </row>
    <row r="949" spans="2:4" hidden="1" x14ac:dyDescent="0.3">
      <c r="B949" s="56">
        <f>IFERROR(SUM(D949:D949),0)</f>
        <v>0</v>
      </c>
      <c r="C949" s="139" t="str">
        <f>'제품 추가'!AC947</f>
        <v>ORNN</v>
      </c>
      <c r="D949" s="138">
        <f>IF('넣어줄 잉크'!$D$2="주말",INDEX(표5[#All],MATCH(C949,표5[[#All],[잉크]],0),18)+INDEX(표5[#All],MATCH(C949,표5[[#All],[잉크]],0),21),INDEX(표5[#All],MATCH(C949,표5[[#All],[잉크]],0),MATCH('넣어줄 잉크'!$D$2,표5[#Headers],0)+1))</f>
        <v>0</v>
      </c>
    </row>
    <row r="950" spans="2:4" hidden="1" x14ac:dyDescent="0.3">
      <c r="B950" s="56">
        <f>IFERROR(SUM(D950:D950),0)</f>
        <v>0</v>
      </c>
      <c r="C950" s="139" t="str">
        <f>'제품 추가'!AC948</f>
        <v>BLACKBERRY</v>
      </c>
      <c r="D950" s="138">
        <f>IF('넣어줄 잉크'!$D$2="주말",INDEX(표5[#All],MATCH(C950,표5[[#All],[잉크]],0),18)+INDEX(표5[#All],MATCH(C950,표5[[#All],[잉크]],0),21),INDEX(표5[#All],MATCH(C950,표5[[#All],[잉크]],0),MATCH('넣어줄 잉크'!$D$2,표5[#Headers],0)+1))</f>
        <v>0</v>
      </c>
    </row>
    <row r="951" spans="2:4" hidden="1" x14ac:dyDescent="0.3">
      <c r="B951" s="56">
        <f>IFERROR(SUM(D951:D951),0)</f>
        <v>0</v>
      </c>
      <c r="C951" s="139" t="str">
        <f>'제품 추가'!AC949</f>
        <v>MUHLY</v>
      </c>
      <c r="D951" s="138">
        <f>IF('넣어줄 잉크'!$D$2="주말",INDEX(표5[#All],MATCH(C951,표5[[#All],[잉크]],0),18)+INDEX(표5[#All],MATCH(C951,표5[[#All],[잉크]],0),21),INDEX(표5[#All],MATCH(C951,표5[[#All],[잉크]],0),MATCH('넣어줄 잉크'!$D$2,표5[#Headers],0)+1))</f>
        <v>0</v>
      </c>
    </row>
    <row r="952" spans="2:4" hidden="1" x14ac:dyDescent="0.3">
      <c r="B952" s="56">
        <f>IFERROR(SUM(D952:D952),0)</f>
        <v>0</v>
      </c>
      <c r="C952" s="139" t="str">
        <f>'제품 추가'!AC950</f>
        <v>LUKAKU</v>
      </c>
      <c r="D952" s="138">
        <f>IF('넣어줄 잉크'!$D$2="주말",INDEX(표5[#All],MATCH(C952,표5[[#All],[잉크]],0),18)+INDEX(표5[#All],MATCH(C952,표5[[#All],[잉크]],0),21),INDEX(표5[#All],MATCH(C952,표5[[#All],[잉크]],0),MATCH('넣어줄 잉크'!$D$2,표5[#Headers],0)+1))</f>
        <v>0</v>
      </c>
    </row>
    <row r="953" spans="2:4" hidden="1" x14ac:dyDescent="0.3">
      <c r="B953" s="56">
        <f>IFERROR(SUM(D953:D953),0)</f>
        <v>0</v>
      </c>
      <c r="C953" s="139" t="str">
        <f>'제품 추가'!AC951</f>
        <v>BARD</v>
      </c>
      <c r="D953" s="138">
        <f>IF('넣어줄 잉크'!$D$2="주말",INDEX(표5[#All],MATCH(C953,표5[[#All],[잉크]],0),18)+INDEX(표5[#All],MATCH(C953,표5[[#All],[잉크]],0),21),INDEX(표5[#All],MATCH(C953,표5[[#All],[잉크]],0),MATCH('넣어줄 잉크'!$D$2,표5[#Headers],0)+1))</f>
        <v>0</v>
      </c>
    </row>
    <row r="954" spans="2:4" hidden="1" x14ac:dyDescent="0.3">
      <c r="B954" s="56">
        <f>IFERROR(SUM(D954:D954),0)</f>
        <v>0</v>
      </c>
      <c r="C954" s="139" t="str">
        <f>'제품 추가'!AC952</f>
        <v>YUMMI</v>
      </c>
      <c r="D954" s="138">
        <f>IF('넣어줄 잉크'!$D$2="주말",INDEX(표5[#All],MATCH(C954,표5[[#All],[잉크]],0),18)+INDEX(표5[#All],MATCH(C954,표5[[#All],[잉크]],0),21),INDEX(표5[#All],MATCH(C954,표5[[#All],[잉크]],0),MATCH('넣어줄 잉크'!$D$2,표5[#Headers],0)+1))</f>
        <v>0</v>
      </c>
    </row>
    <row r="955" spans="2:4" hidden="1" x14ac:dyDescent="0.3">
      <c r="B955" s="56">
        <f>IFERROR(SUM(D955:D955),0)</f>
        <v>0</v>
      </c>
      <c r="C955" s="139" t="str">
        <f>'제품 추가'!AC953</f>
        <v>LEONA</v>
      </c>
      <c r="D955" s="138">
        <f>IF('넣어줄 잉크'!$D$2="주말",INDEX(표5[#All],MATCH(C955,표5[[#All],[잉크]],0),18)+INDEX(표5[#All],MATCH(C955,표5[[#All],[잉크]],0),21),INDEX(표5[#All],MATCH(C955,표5[[#All],[잉크]],0),MATCH('넣어줄 잉크'!$D$2,표5[#Headers],0)+1))</f>
        <v>0</v>
      </c>
    </row>
    <row r="956" spans="2:4" hidden="1" x14ac:dyDescent="0.3">
      <c r="B956" s="56">
        <f>IFERROR(SUM(D956:D956),0)</f>
        <v>0</v>
      </c>
      <c r="C956" s="139" t="str">
        <f>'제품 추가'!AC954</f>
        <v>BALOTELLI</v>
      </c>
      <c r="D956" s="138">
        <f>IF('넣어줄 잉크'!$D$2="주말",INDEX(표5[#All],MATCH(C956,표5[[#All],[잉크]],0),18)+INDEX(표5[#All],MATCH(C956,표5[[#All],[잉크]],0),21),INDEX(표5[#All],MATCH(C956,표5[[#All],[잉크]],0),MATCH('넣어줄 잉크'!$D$2,표5[#Headers],0)+1))</f>
        <v>0</v>
      </c>
    </row>
    <row r="957" spans="2:4" hidden="1" x14ac:dyDescent="0.3">
      <c r="B957" s="56">
        <f>IFERROR(SUM(D957:D957),0)</f>
        <v>0</v>
      </c>
      <c r="C957" s="139" t="str">
        <f>'제품 추가'!AC955</f>
        <v>SALIBA</v>
      </c>
      <c r="D957" s="138">
        <f>IF('넣어줄 잉크'!$D$2="주말",INDEX(표5[#All],MATCH(C957,표5[[#All],[잉크]],0),18)+INDEX(표5[#All],MATCH(C957,표5[[#All],[잉크]],0),21),INDEX(표5[#All],MATCH(C957,표5[[#All],[잉크]],0),MATCH('넣어줄 잉크'!$D$2,표5[#Headers],0)+1))</f>
        <v>0</v>
      </c>
    </row>
    <row r="958" spans="2:4" hidden="1" x14ac:dyDescent="0.3">
      <c r="B958" s="56">
        <f>IFERROR(SUM(D958:D958),0)</f>
        <v>0</v>
      </c>
      <c r="C958" s="139" t="str">
        <f>'제품 추가'!AC956</f>
        <v>CAICEDO</v>
      </c>
      <c r="D958" s="138">
        <f>IF('넣어줄 잉크'!$D$2="주말",INDEX(표5[#All],MATCH(C958,표5[[#All],[잉크]],0),18)+INDEX(표5[#All],MATCH(C958,표5[[#All],[잉크]],0),21),INDEX(표5[#All],MATCH(C958,표5[[#All],[잉크]],0),MATCH('넣어줄 잉크'!$D$2,표5[#Headers],0)+1))</f>
        <v>0</v>
      </c>
    </row>
    <row r="959" spans="2:4" x14ac:dyDescent="0.3">
      <c r="B959" s="56">
        <f>IFERROR(SUM(D959:D959),0)</f>
        <v>2</v>
      </c>
      <c r="C959" s="139" t="str">
        <f>'제품 추가'!AC278</f>
        <v>LION</v>
      </c>
      <c r="D959" s="138">
        <f>IF('넣어줄 잉크'!$D$2="주말",INDEX(표5[#All],MATCH(C959,표5[[#All],[잉크]],0),18)+INDEX(표5[#All],MATCH(C959,표5[[#All],[잉크]],0),21),INDEX(표5[#All],MATCH(C959,표5[[#All],[잉크]],0),MATCH('넣어줄 잉크'!$D$2,표5[#Headers],0)+1))</f>
        <v>2</v>
      </c>
    </row>
    <row r="960" spans="2:4" hidden="1" x14ac:dyDescent="0.3">
      <c r="B960" s="56">
        <f>IFERROR(SUM(D960:D960),0)</f>
        <v>0</v>
      </c>
      <c r="C960" s="139" t="str">
        <f>'제품 추가'!AC958</f>
        <v>ELISE</v>
      </c>
      <c r="D960" s="138">
        <f>IF('넣어줄 잉크'!$D$2="주말",INDEX(표5[#All],MATCH(C960,표5[[#All],[잉크]],0),18)+INDEX(표5[#All],MATCH(C960,표5[[#All],[잉크]],0),21),INDEX(표5[#All],MATCH(C960,표5[[#All],[잉크]],0),MATCH('넣어줄 잉크'!$D$2,표5[#Headers],0)+1))</f>
        <v>0</v>
      </c>
    </row>
    <row r="961" spans="2:4" hidden="1" x14ac:dyDescent="0.3">
      <c r="B961" s="56">
        <f>IFERROR(SUM(D961:D961),0)</f>
        <v>0</v>
      </c>
      <c r="C961" s="139" t="str">
        <f>'제품 추가'!AC959</f>
        <v>AHRI</v>
      </c>
      <c r="D961" s="138">
        <f>IF('넣어줄 잉크'!$D$2="주말",INDEX(표5[#All],MATCH(C961,표5[[#All],[잉크]],0),18)+INDEX(표5[#All],MATCH(C961,표5[[#All],[잉크]],0),21),INDEX(표5[#All],MATCH(C961,표5[[#All],[잉크]],0),MATCH('넣어줄 잉크'!$D$2,표5[#Headers],0)+1))</f>
        <v>0</v>
      </c>
    </row>
    <row r="962" spans="2:4" hidden="1" x14ac:dyDescent="0.3">
      <c r="B962" s="56">
        <f>IFERROR(SUM(D962:D962),0)</f>
        <v>0</v>
      </c>
      <c r="C962" s="139" t="str">
        <f>'제품 추가'!AC960</f>
        <v>NIDALEE</v>
      </c>
      <c r="D962" s="138">
        <f>IF('넣어줄 잉크'!$D$2="주말",INDEX(표5[#All],MATCH(C962,표5[[#All],[잉크]],0),18)+INDEX(표5[#All],MATCH(C962,표5[[#All],[잉크]],0),21),INDEX(표5[#All],MATCH(C962,표5[[#All],[잉크]],0),MATCH('넣어줄 잉크'!$D$2,표5[#Headers],0)+1))</f>
        <v>0</v>
      </c>
    </row>
    <row r="963" spans="2:4" hidden="1" x14ac:dyDescent="0.3">
      <c r="B963" s="56">
        <f>IFERROR(SUM(D963:D963),0)</f>
        <v>0</v>
      </c>
      <c r="C963" s="139" t="str">
        <f>'제품 추가'!AC961</f>
        <v>JAIS</v>
      </c>
      <c r="D963" s="138">
        <f>IF('넣어줄 잉크'!$D$2="주말",INDEX(표5[#All],MATCH(C963,표5[[#All],[잉크]],0),18)+INDEX(표5[#All],MATCH(C963,표5[[#All],[잉크]],0),21),INDEX(표5[#All],MATCH(C963,표5[[#All],[잉크]],0),MATCH('넣어줄 잉크'!$D$2,표5[#Headers],0)+1))</f>
        <v>0</v>
      </c>
    </row>
    <row r="964" spans="2:4" hidden="1" x14ac:dyDescent="0.3">
      <c r="B964" s="56">
        <f>IFERROR(SUM(D964:D964),0)</f>
        <v>0</v>
      </c>
      <c r="C964" s="139" t="str">
        <f>'제품 추가'!AC962</f>
        <v>JJAS</v>
      </c>
      <c r="D964" s="138">
        <f>IF('넣어줄 잉크'!$D$2="주말",INDEX(표5[#All],MATCH(C964,표5[[#All],[잉크]],0),18)+INDEX(표5[#All],MATCH(C964,표5[[#All],[잉크]],0),21),INDEX(표5[#All],MATCH(C964,표5[[#All],[잉크]],0),MATCH('넣어줄 잉크'!$D$2,표5[#Headers],0)+1))</f>
        <v>0</v>
      </c>
    </row>
    <row r="965" spans="2:4" hidden="1" x14ac:dyDescent="0.3">
      <c r="B965" s="56">
        <f>IFERROR(SUM(D965:D965),0)</f>
        <v>0</v>
      </c>
      <c r="C965" s="139" t="str">
        <f>'제품 추가'!AC963</f>
        <v>ENENE</v>
      </c>
      <c r="D965" s="138">
        <f>IF('넣어줄 잉크'!$D$2="주말",INDEX(표5[#All],MATCH(C965,표5[[#All],[잉크]],0),18)+INDEX(표5[#All],MATCH(C965,표5[[#All],[잉크]],0),21),INDEX(표5[#All],MATCH(C965,표5[[#All],[잉크]],0),MATCH('넣어줄 잉크'!$D$2,표5[#Headers],0)+1))</f>
        <v>0</v>
      </c>
    </row>
    <row r="966" spans="2:4" hidden="1" x14ac:dyDescent="0.3">
      <c r="B966" s="56">
        <f>IFERROR(SUM(D966:D966),0)</f>
        <v>0</v>
      </c>
      <c r="C966" s="139" t="str">
        <f>'제품 추가'!AC964</f>
        <v>TABAC</v>
      </c>
      <c r="D966" s="138">
        <f>IF('넣어줄 잉크'!$D$2="주말",INDEX(표5[#All],MATCH(C966,표5[[#All],[잉크]],0),18)+INDEX(표5[#All],MATCH(C966,표5[[#All],[잉크]],0),21),INDEX(표5[#All],MATCH(C966,표5[[#All],[잉크]],0),MATCH('넣어줄 잉크'!$D$2,표5[#Headers],0)+1))</f>
        <v>0</v>
      </c>
    </row>
    <row r="967" spans="2:4" hidden="1" x14ac:dyDescent="0.3">
      <c r="B967" s="56">
        <f>IFERROR(SUM(D967:D967),0)</f>
        <v>0</v>
      </c>
      <c r="C967" s="139" t="str">
        <f>'제품 추가'!AC965</f>
        <v>FALUN</v>
      </c>
      <c r="D967" s="138">
        <f>IF('넣어줄 잉크'!$D$2="주말",INDEX(표5[#All],MATCH(C967,표5[[#All],[잉크]],0),18)+INDEX(표5[#All],MATCH(C967,표5[[#All],[잉크]],0),21),INDEX(표5[#All],MATCH(C967,표5[[#All],[잉크]],0),MATCH('넣어줄 잉크'!$D$2,표5[#Headers],0)+1))</f>
        <v>0</v>
      </c>
    </row>
    <row r="968" spans="2:4" hidden="1" x14ac:dyDescent="0.3">
      <c r="B968" s="56">
        <f>IFERROR(SUM(D968:D968),0)</f>
        <v>0</v>
      </c>
      <c r="C968" s="139" t="str">
        <f>'제품 추가'!AC966</f>
        <v>NACARAT</v>
      </c>
      <c r="D968" s="138">
        <f>IF('넣어줄 잉크'!$D$2="주말",INDEX(표5[#All],MATCH(C968,표5[[#All],[잉크]],0),18)+INDEX(표5[#All],MATCH(C968,표5[[#All],[잉크]],0),21),INDEX(표5[#All],MATCH(C968,표5[[#All],[잉크]],0),MATCH('넣어줄 잉크'!$D$2,표5[#Headers],0)+1))</f>
        <v>0</v>
      </c>
    </row>
    <row r="969" spans="2:4" hidden="1" x14ac:dyDescent="0.3">
      <c r="B969" s="56">
        <f>IFERROR(SUM(D969:D969),0)</f>
        <v>0</v>
      </c>
      <c r="C969" s="139" t="str">
        <f>'제품 추가'!AC967</f>
        <v>FRAISE</v>
      </c>
      <c r="D969" s="138">
        <f>IF('넣어줄 잉크'!$D$2="주말",INDEX(표5[#All],MATCH(C969,표5[[#All],[잉크]],0),18)+INDEX(표5[#All],MATCH(C969,표5[[#All],[잉크]],0),21),INDEX(표5[#All],MATCH(C969,표5[[#All],[잉크]],0),MATCH('넣어줄 잉크'!$D$2,표5[#Headers],0)+1))</f>
        <v>0</v>
      </c>
    </row>
    <row r="970" spans="2:4" hidden="1" x14ac:dyDescent="0.3">
      <c r="B970" s="56">
        <f>IFERROR(SUM(D970:D970),0)</f>
        <v>0</v>
      </c>
      <c r="C970" s="139" t="str">
        <f>'제품 추가'!AC968</f>
        <v>SILCO</v>
      </c>
      <c r="D970" s="138">
        <f>IF('넣어줄 잉크'!$D$2="주말",INDEX(표5[#All],MATCH(C970,표5[[#All],[잉크]],0),18)+INDEX(표5[#All],MATCH(C970,표5[[#All],[잉크]],0),21),INDEX(표5[#All],MATCH(C970,표5[[#All],[잉크]],0),MATCH('넣어줄 잉크'!$D$2,표5[#Headers],0)+1))</f>
        <v>0</v>
      </c>
    </row>
    <row r="971" spans="2:4" hidden="1" x14ac:dyDescent="0.3">
      <c r="B971" s="56">
        <f>IFERROR(SUM(D971:D971),0)</f>
        <v>0</v>
      </c>
      <c r="C971" s="139" t="str">
        <f>'제품 추가'!AC969</f>
        <v>SEVIKA</v>
      </c>
      <c r="D971" s="138">
        <f>IF('넣어줄 잉크'!$D$2="주말",INDEX(표5[#All],MATCH(C971,표5[[#All],[잉크]],0),18)+INDEX(표5[#All],MATCH(C971,표5[[#All],[잉크]],0),21),INDEX(표5[#All],MATCH(C971,표5[[#All],[잉크]],0),MATCH('넣어줄 잉크'!$D$2,표5[#Headers],0)+1))</f>
        <v>0</v>
      </c>
    </row>
    <row r="972" spans="2:4" hidden="1" x14ac:dyDescent="0.3">
      <c r="B972" s="56">
        <f>IFERROR(SUM(D972:D972),0)</f>
        <v>0</v>
      </c>
      <c r="C972" s="139" t="str">
        <f>'제품 추가'!AC970</f>
        <v>LISSE</v>
      </c>
      <c r="D972" s="138">
        <f>IF('넣어줄 잉크'!$D$2="주말",INDEX(표5[#All],MATCH(C972,표5[[#All],[잉크]],0),18)+INDEX(표5[#All],MATCH(C972,표5[[#All],[잉크]],0),21),INDEX(표5[#All],MATCH(C972,표5[[#All],[잉크]],0),MATCH('넣어줄 잉크'!$D$2,표5[#Headers],0)+1))</f>
        <v>0</v>
      </c>
    </row>
    <row r="973" spans="2:4" hidden="1" x14ac:dyDescent="0.3">
      <c r="B973" s="56">
        <f>IFERROR(SUM(D973:D973),0)</f>
        <v>0</v>
      </c>
      <c r="C973" s="139" t="str">
        <f>'제품 추가'!AC971</f>
        <v>MASTIC</v>
      </c>
      <c r="D973" s="138">
        <f>IF('넣어줄 잉크'!$D$2="주말",INDEX(표5[#All],MATCH(C973,표5[[#All],[잉크]],0),18)+INDEX(표5[#All],MATCH(C973,표5[[#All],[잉크]],0),21),INDEX(표5[#All],MATCH(C973,표5[[#All],[잉크]],0),MATCH('넣어줄 잉크'!$D$2,표5[#Headers],0)+1))</f>
        <v>0</v>
      </c>
    </row>
    <row r="974" spans="2:4" hidden="1" x14ac:dyDescent="0.3">
      <c r="B974" s="56">
        <f>IFERROR(SUM(D974:D974),0)</f>
        <v>0</v>
      </c>
      <c r="C974" s="139" t="str">
        <f>'제품 추가'!AC972</f>
        <v>NOISETTE</v>
      </c>
      <c r="D974" s="138">
        <f>IF('넣어줄 잉크'!$D$2="주말",INDEX(표5[#All],MATCH(C974,표5[[#All],[잉크]],0),18)+INDEX(표5[#All],MATCH(C974,표5[[#All],[잉크]],0),21),INDEX(표5[#All],MATCH(C974,표5[[#All],[잉크]],0),MATCH('넣어줄 잉크'!$D$2,표5[#Headers],0)+1))</f>
        <v>0</v>
      </c>
    </row>
    <row r="975" spans="2:4" hidden="1" x14ac:dyDescent="0.3">
      <c r="B975" s="56">
        <f>IFERROR(SUM(D975:D975),0)</f>
        <v>0</v>
      </c>
      <c r="C975" s="139" t="str">
        <f>'제품 추가'!AC973</f>
        <v>OBSIDIAN</v>
      </c>
      <c r="D975" s="138">
        <f>IF('넣어줄 잉크'!$D$2="주말",INDEX(표5[#All],MATCH(C975,표5[[#All],[잉크]],0),18)+INDEX(표5[#All],MATCH(C975,표5[[#All],[잉크]],0),21),INDEX(표5[#All],MATCH(C975,표5[[#All],[잉크]],0),MATCH('넣어줄 잉크'!$D$2,표5[#Headers],0)+1))</f>
        <v>0</v>
      </c>
    </row>
    <row r="976" spans="2:4" hidden="1" x14ac:dyDescent="0.3">
      <c r="B976" s="56">
        <f>IFERROR(SUM(D976:D976),0)</f>
        <v>0</v>
      </c>
      <c r="C976" s="139" t="str">
        <f>'제품 추가'!AC974</f>
        <v>MERLOT</v>
      </c>
      <c r="D976" s="138">
        <f>IF('넣어줄 잉크'!$D$2="주말",INDEX(표5[#All],MATCH(C976,표5[[#All],[잉크]],0),18)+INDEX(표5[#All],MATCH(C976,표5[[#All],[잉크]],0),21),INDEX(표5[#All],MATCH(C976,표5[[#All],[잉크]],0),MATCH('넣어줄 잉크'!$D$2,표5[#Headers],0)+1))</f>
        <v>0</v>
      </c>
    </row>
    <row r="977" spans="2:4" hidden="1" x14ac:dyDescent="0.3">
      <c r="B977" s="56">
        <f>IFERROR(SUM(D977:D977),0)</f>
        <v>0</v>
      </c>
      <c r="C977" s="139" t="str">
        <f>'제품 추가'!AC975</f>
        <v>NETO</v>
      </c>
      <c r="D977" s="138">
        <f>IF('넣어줄 잉크'!$D$2="주말",INDEX(표5[#All],MATCH(C977,표5[[#All],[잉크]],0),18)+INDEX(표5[#All],MATCH(C977,표5[[#All],[잉크]],0),21),INDEX(표5[#All],MATCH(C977,표5[[#All],[잉크]],0),MATCH('넣어줄 잉크'!$D$2,표5[#Headers],0)+1))</f>
        <v>0</v>
      </c>
    </row>
    <row r="978" spans="2:4" hidden="1" x14ac:dyDescent="0.3">
      <c r="B978" s="56">
        <f>IFERROR(SUM(D978:D978),0)</f>
        <v>0</v>
      </c>
      <c r="C978" s="139" t="str">
        <f>'제품 추가'!AC976</f>
        <v>VENDER</v>
      </c>
      <c r="D978" s="138">
        <f>IF('넣어줄 잉크'!$D$2="주말",INDEX(표5[#All],MATCH(C978,표5[[#All],[잉크]],0),18)+INDEX(표5[#All],MATCH(C978,표5[[#All],[잉크]],0),21),INDEX(표5[#All],MATCH(C978,표5[[#All],[잉크]],0),MATCH('넣어줄 잉크'!$D$2,표5[#Headers],0)+1))</f>
        <v>0</v>
      </c>
    </row>
    <row r="979" spans="2:4" hidden="1" x14ac:dyDescent="0.3">
      <c r="B979" s="56">
        <f>IFERROR(SUM(D979:D979),0)</f>
        <v>0</v>
      </c>
      <c r="C979" s="139" t="str">
        <f>'제품 추가'!AC977</f>
        <v>VICARIO</v>
      </c>
      <c r="D979" s="138">
        <f>IF('넣어줄 잉크'!$D$2="주말",INDEX(표5[#All],MATCH(C979,표5[[#All],[잉크]],0),18)+INDEX(표5[#All],MATCH(C979,표5[[#All],[잉크]],0),21),INDEX(표5[#All],MATCH(C979,표5[[#All],[잉크]],0),MATCH('넣어줄 잉크'!$D$2,표5[#Headers],0)+1))</f>
        <v>0</v>
      </c>
    </row>
    <row r="980" spans="2:4" hidden="1" x14ac:dyDescent="0.3">
      <c r="B980" s="56">
        <f>IFERROR(SUM(D980:D980),0)</f>
        <v>0</v>
      </c>
      <c r="C980" s="139" t="str">
        <f>'제품 추가'!AC978</f>
        <v>BISSOUMA</v>
      </c>
      <c r="D980" s="138">
        <f>IF('넣어줄 잉크'!$D$2="주말",INDEX(표5[#All],MATCH(C980,표5[[#All],[잉크]],0),18)+INDEX(표5[#All],MATCH(C980,표5[[#All],[잉크]],0),21),INDEX(표5[#All],MATCH(C980,표5[[#All],[잉크]],0),MATCH('넣어줄 잉크'!$D$2,표5[#Headers],0)+1))</f>
        <v>0</v>
      </c>
    </row>
    <row r="981" spans="2:4" hidden="1" x14ac:dyDescent="0.3">
      <c r="B981" s="56">
        <f>IFERROR(SUM(D981:D981),0)</f>
        <v>0</v>
      </c>
      <c r="C981" s="139" t="str">
        <f>'제품 추가'!AC979</f>
        <v>RASHFORD</v>
      </c>
      <c r="D981" s="138">
        <f>IF('넣어줄 잉크'!$D$2="주말",INDEX(표5[#All],MATCH(C981,표5[[#All],[잉크]],0),18)+INDEX(표5[#All],MATCH(C981,표5[[#All],[잉크]],0),21),INDEX(표5[#All],MATCH(C981,표5[[#All],[잉크]],0),MATCH('넣어줄 잉크'!$D$2,표5[#Headers],0)+1))</f>
        <v>0</v>
      </c>
    </row>
    <row r="982" spans="2:4" hidden="1" x14ac:dyDescent="0.3">
      <c r="B982" s="56">
        <f>IFERROR(SUM(D982:D982),0)</f>
        <v>0</v>
      </c>
      <c r="C982" s="139" t="str">
        <f>'제품 추가'!AC980</f>
        <v>GREASE</v>
      </c>
      <c r="D982" s="138">
        <f>IF('넣어줄 잉크'!$D$2="주말",INDEX(표5[#All],MATCH(C982,표5[[#All],[잉크]],0),18)+INDEX(표5[#All],MATCH(C982,표5[[#All],[잉크]],0),21),INDEX(표5[#All],MATCH(C982,표5[[#All],[잉크]],0),MATCH('넣어줄 잉크'!$D$2,표5[#Headers],0)+1))</f>
        <v>0</v>
      </c>
    </row>
    <row r="983" spans="2:4" hidden="1" x14ac:dyDescent="0.3">
      <c r="B983" s="56">
        <f>IFERROR(SUM(D983:D983),0)</f>
        <v>0</v>
      </c>
      <c r="C983" s="139" t="str">
        <f>'제품 추가'!AC981</f>
        <v>NOG</v>
      </c>
      <c r="D983" s="138">
        <f>IF('넣어줄 잉크'!$D$2="주말",INDEX(표5[#All],MATCH(C983,표5[[#All],[잉크]],0),18)+INDEX(표5[#All],MATCH(C983,표5[[#All],[잉크]],0),21),INDEX(표5[#All],MATCH(C983,표5[[#All],[잉크]],0),MATCH('넣어줄 잉크'!$D$2,표5[#Headers],0)+1))</f>
        <v>0</v>
      </c>
    </row>
    <row r="984" spans="2:4" hidden="1" x14ac:dyDescent="0.3">
      <c r="B984" s="56">
        <f>IFERROR(SUM(D984:D984),0)</f>
        <v>0</v>
      </c>
      <c r="C984" s="139" t="str">
        <f>'제품 추가'!AC982</f>
        <v>SNACK</v>
      </c>
      <c r="D984" s="138">
        <f>IF('넣어줄 잉크'!$D$2="주말",INDEX(표5[#All],MATCH(C984,표5[[#All],[잉크]],0),18)+INDEX(표5[#All],MATCH(C984,표5[[#All],[잉크]],0),21),INDEX(표5[#All],MATCH(C984,표5[[#All],[잉크]],0),MATCH('넣어줄 잉크'!$D$2,표5[#Headers],0)+1))</f>
        <v>0</v>
      </c>
    </row>
    <row r="985" spans="2:4" hidden="1" x14ac:dyDescent="0.3">
      <c r="B985" s="56">
        <f>IFERROR(SUM(D985:D985),0)</f>
        <v>0</v>
      </c>
      <c r="C985" s="139" t="str">
        <f>'제품 추가'!AC983</f>
        <v>ROCHER</v>
      </c>
      <c r="D985" s="138">
        <f>IF('넣어줄 잉크'!$D$2="주말",INDEX(표5[#All],MATCH(C985,표5[[#All],[잉크]],0),18)+INDEX(표5[#All],MATCH(C985,표5[[#All],[잉크]],0),21),INDEX(표5[#All],MATCH(C985,표5[[#All],[잉크]],0),MATCH('넣어줄 잉크'!$D$2,표5[#Headers],0)+1))</f>
        <v>0</v>
      </c>
    </row>
    <row r="986" spans="2:4" hidden="1" x14ac:dyDescent="0.3">
      <c r="B986" s="56">
        <f>IFERROR(SUM(D986:D986),0)</f>
        <v>0</v>
      </c>
      <c r="C986" s="139" t="str">
        <f>'제품 추가'!AC984</f>
        <v>GOMME</v>
      </c>
      <c r="D986" s="138">
        <f>IF('넣어줄 잉크'!$D$2="주말",INDEX(표5[#All],MATCH(C986,표5[[#All],[잉크]],0),18)+INDEX(표5[#All],MATCH(C986,표5[[#All],[잉크]],0),21),INDEX(표5[#All],MATCH(C986,표5[[#All],[잉크]],0),MATCH('넣어줄 잉크'!$D$2,표5[#Headers],0)+1))</f>
        <v>0</v>
      </c>
    </row>
    <row r="987" spans="2:4" hidden="1" x14ac:dyDescent="0.3">
      <c r="B987" s="56">
        <f>IFERROR(SUM(D987:D987),0)</f>
        <v>0</v>
      </c>
      <c r="C987" s="139" t="str">
        <f>'제품 추가'!AC985</f>
        <v>ROUX</v>
      </c>
      <c r="D987" s="138">
        <f>IF('넣어줄 잉크'!$D$2="주말",INDEX(표5[#All],MATCH(C987,표5[[#All],[잉크]],0),18)+INDEX(표5[#All],MATCH(C987,표5[[#All],[잉크]],0),21),INDEX(표5[#All],MATCH(C987,표5[[#All],[잉크]],0),MATCH('넣어줄 잉크'!$D$2,표5[#Headers],0)+1))</f>
        <v>0</v>
      </c>
    </row>
    <row r="988" spans="2:4" hidden="1" x14ac:dyDescent="0.3">
      <c r="B988" s="56">
        <f>IFERROR(SUM(D988:D988),0)</f>
        <v>0</v>
      </c>
      <c r="C988" s="139" t="str">
        <f>'제품 추가'!AC986</f>
        <v>KANTE</v>
      </c>
      <c r="D988" s="138">
        <f>IF('넣어줄 잉크'!$D$2="주말",INDEX(표5[#All],MATCH(C988,표5[[#All],[잉크]],0),18)+INDEX(표5[#All],MATCH(C988,표5[[#All],[잉크]],0),21),INDEX(표5[#All],MATCH(C988,표5[[#All],[잉크]],0),MATCH('넣어줄 잉크'!$D$2,표5[#Headers],0)+1))</f>
        <v>0</v>
      </c>
    </row>
    <row r="989" spans="2:4" hidden="1" x14ac:dyDescent="0.3">
      <c r="B989" s="56">
        <f>IFERROR(SUM(D989:D989),0)</f>
        <v>0</v>
      </c>
      <c r="C989" s="139" t="str">
        <f>'제품 추가'!AC987</f>
        <v>TOMATO</v>
      </c>
      <c r="D989" s="138">
        <f>IF('넣어줄 잉크'!$D$2="주말",INDEX(표5[#All],MATCH(C989,표5[[#All],[잉크]],0),18)+INDEX(표5[#All],MATCH(C989,표5[[#All],[잉크]],0),21),INDEX(표5[#All],MATCH(C989,표5[[#All],[잉크]],0),MATCH('넣어줄 잉크'!$D$2,표5[#Headers],0)+1))</f>
        <v>0</v>
      </c>
    </row>
    <row r="990" spans="2:4" hidden="1" x14ac:dyDescent="0.3">
      <c r="B990" s="56">
        <f>IFERROR(SUM(D990:D990),0)</f>
        <v>0</v>
      </c>
      <c r="C990" s="139" t="str">
        <f>'제품 추가'!AC988</f>
        <v>VIDIC</v>
      </c>
      <c r="D990" s="138">
        <f>IF('넣어줄 잉크'!$D$2="주말",INDEX(표5[#All],MATCH(C990,표5[[#All],[잉크]],0),18)+INDEX(표5[#All],MATCH(C990,표5[[#All],[잉크]],0),21),INDEX(표5[#All],MATCH(C990,표5[[#All],[잉크]],0),MATCH('넣어줄 잉크'!$D$2,표5[#Headers],0)+1))</f>
        <v>0</v>
      </c>
    </row>
    <row r="991" spans="2:4" hidden="1" x14ac:dyDescent="0.3">
      <c r="B991" s="56">
        <f>IFERROR(SUM(D991:D991),0)</f>
        <v>0</v>
      </c>
      <c r="C991" s="139" t="str">
        <f>'제품 추가'!AC989</f>
        <v>MUSIALA</v>
      </c>
      <c r="D991" s="138">
        <f>IF('넣어줄 잉크'!$D$2="주말",INDEX(표5[#All],MATCH(C991,표5[[#All],[잉크]],0),18)+INDEX(표5[#All],MATCH(C991,표5[[#All],[잉크]],0),21),INDEX(표5[#All],MATCH(C991,표5[[#All],[잉크]],0),MATCH('넣어줄 잉크'!$D$2,표5[#Headers],0)+1))</f>
        <v>0</v>
      </c>
    </row>
    <row r="992" spans="2:4" hidden="1" x14ac:dyDescent="0.3">
      <c r="B992" s="56">
        <f>IFERROR(SUM(D992:D992),0)</f>
        <v>0</v>
      </c>
      <c r="C992" s="139" t="str">
        <f>'제품 추가'!AC990</f>
        <v>GRAVE</v>
      </c>
      <c r="D992" s="138">
        <f>IF('넣어줄 잉크'!$D$2="주말",INDEX(표5[#All],MATCH(C992,표5[[#All],[잉크]],0),18)+INDEX(표5[#All],MATCH(C992,표5[[#All],[잉크]],0),21),INDEX(표5[#All],MATCH(C992,표5[[#All],[잉크]],0),MATCH('넣어줄 잉크'!$D$2,표5[#Headers],0)+1))</f>
        <v>0</v>
      </c>
    </row>
    <row r="993" spans="2:4" hidden="1" x14ac:dyDescent="0.3">
      <c r="B993" s="56">
        <f>IFERROR(SUM(D993:D993),0)</f>
        <v>0</v>
      </c>
      <c r="C993" s="139" t="str">
        <f>'제품 추가'!AC991</f>
        <v>SUEDE</v>
      </c>
      <c r="D993" s="138">
        <f>IF('넣어줄 잉크'!$D$2="주말",INDEX(표5[#All],MATCH(C993,표5[[#All],[잉크]],0),18)+INDEX(표5[#All],MATCH(C993,표5[[#All],[잉크]],0),21),INDEX(표5[#All],MATCH(C993,표5[[#All],[잉크]],0),MATCH('넣어줄 잉크'!$D$2,표5[#Headers],0)+1))</f>
        <v>0</v>
      </c>
    </row>
    <row r="994" spans="2:4" hidden="1" x14ac:dyDescent="0.3">
      <c r="B994" s="56">
        <f>IFERROR(SUM(D994:D994),0)</f>
        <v>0</v>
      </c>
      <c r="C994" s="139" t="str">
        <f>'제품 추가'!AC992</f>
        <v>INIESTA</v>
      </c>
      <c r="D994" s="138">
        <f>IF('넣어줄 잉크'!$D$2="주말",INDEX(표5[#All],MATCH(C994,표5[[#All],[잉크]],0),18)+INDEX(표5[#All],MATCH(C994,표5[[#All],[잉크]],0),21),INDEX(표5[#All],MATCH(C994,표5[[#All],[잉크]],0),MATCH('넣어줄 잉크'!$D$2,표5[#Headers],0)+1))</f>
        <v>0</v>
      </c>
    </row>
    <row r="995" spans="2:4" hidden="1" x14ac:dyDescent="0.3">
      <c r="B995" s="56">
        <f>IFERROR(SUM(D995:D995),0)</f>
        <v>0</v>
      </c>
      <c r="C995" s="139" t="str">
        <f>'제품 추가'!AC993</f>
        <v>CUNHA</v>
      </c>
      <c r="D995" s="138">
        <f>IF('넣어줄 잉크'!$D$2="주말",INDEX(표5[#All],MATCH(C995,표5[[#All],[잉크]],0),18)+INDEX(표5[#All],MATCH(C995,표5[[#All],[잉크]],0),21),INDEX(표5[#All],MATCH(C995,표5[[#All],[잉크]],0),MATCH('넣어줄 잉크'!$D$2,표5[#Headers],0)+1))</f>
        <v>0</v>
      </c>
    </row>
    <row r="996" spans="2:4" x14ac:dyDescent="0.3">
      <c r="B996" s="56">
        <f>IFERROR(SUM(D996:D996),0)</f>
        <v>2</v>
      </c>
      <c r="C996" s="139" t="str">
        <f>'제품 추가'!AC938</f>
        <v>MATATA</v>
      </c>
      <c r="D996" s="138">
        <f>IF('넣어줄 잉크'!$D$2="주말",INDEX(표5[#All],MATCH(C996,표5[[#All],[잉크]],0),18)+INDEX(표5[#All],MATCH(C996,표5[[#All],[잉크]],0),21),INDEX(표5[#All],MATCH(C996,표5[[#All],[잉크]],0),MATCH('넣어줄 잉크'!$D$2,표5[#Headers],0)+1))</f>
        <v>2</v>
      </c>
    </row>
    <row r="997" spans="2:4" hidden="1" x14ac:dyDescent="0.3">
      <c r="B997" s="56">
        <f>IFERROR(SUM(D997:D997),0)</f>
        <v>0</v>
      </c>
      <c r="C997" s="139" t="str">
        <f>'제품 추가'!AC995</f>
        <v>DEPTHS</v>
      </c>
      <c r="D997" s="138">
        <f>IF('넣어줄 잉크'!$D$2="주말",INDEX(표5[#All],MATCH(C997,표5[[#All],[잉크]],0),18)+INDEX(표5[#All],MATCH(C997,표5[[#All],[잉크]],0),21),INDEX(표5[#All],MATCH(C997,표5[[#All],[잉크]],0),MATCH('넣어줄 잉크'!$D$2,표5[#Headers],0)+1))</f>
        <v>0</v>
      </c>
    </row>
    <row r="998" spans="2:4" hidden="1" x14ac:dyDescent="0.3">
      <c r="B998" s="56">
        <f>IFERROR(SUM(D998:D998),0)</f>
        <v>0</v>
      </c>
      <c r="C998" s="139" t="str">
        <f>'제품 추가'!AC996</f>
        <v>SESAME</v>
      </c>
      <c r="D998" s="138">
        <f>IF('넣어줄 잉크'!$D$2="주말",INDEX(표5[#All],MATCH(C998,표5[[#All],[잉크]],0),18)+INDEX(표5[#All],MATCH(C998,표5[[#All],[잉크]],0),21),INDEX(표5[#All],MATCH(C998,표5[[#All],[잉크]],0),MATCH('넣어줄 잉크'!$D$2,표5[#Headers],0)+1))</f>
        <v>0</v>
      </c>
    </row>
    <row r="999" spans="2:4" hidden="1" x14ac:dyDescent="0.3">
      <c r="B999" s="56">
        <f>IFERROR(SUM(D999:D999),0)</f>
        <v>0</v>
      </c>
      <c r="C999" s="139" t="str">
        <f>'제품 추가'!AC997</f>
        <v>FITCH</v>
      </c>
      <c r="D999" s="138">
        <f>IF('넣어줄 잉크'!$D$2="주말",INDEX(표5[#All],MATCH(C999,표5[[#All],[잉크]],0),18)+INDEX(표5[#All],MATCH(C999,표5[[#All],[잉크]],0),21),INDEX(표5[#All],MATCH(C999,표5[[#All],[잉크]],0),MATCH('넣어줄 잉크'!$D$2,표5[#Headers],0)+1))</f>
        <v>0</v>
      </c>
    </row>
    <row r="1000" spans="2:4" hidden="1" x14ac:dyDescent="0.3">
      <c r="B1000" s="56">
        <f>IFERROR(SUM(D1000:D1000),0)</f>
        <v>0</v>
      </c>
      <c r="C1000" s="139" t="str">
        <f>'제품 추가'!AC998</f>
        <v>LOVE</v>
      </c>
      <c r="D1000" s="138">
        <f>IF('넣어줄 잉크'!$D$2="주말",INDEX(표5[#All],MATCH(C1000,표5[[#All],[잉크]],0),18)+INDEX(표5[#All],MATCH(C1000,표5[[#All],[잉크]],0),21),INDEX(표5[#All],MATCH(C1000,표5[[#All],[잉크]],0),MATCH('넣어줄 잉크'!$D$2,표5[#Headers],0)+1))</f>
        <v>0</v>
      </c>
    </row>
    <row r="1001" spans="2:4" hidden="1" x14ac:dyDescent="0.3">
      <c r="B1001" s="56">
        <f>IFERROR(SUM(D1001:D1001),0)</f>
        <v>0</v>
      </c>
      <c r="C1001" s="139" t="str">
        <f>'제품 추가'!AC999</f>
        <v>XABI</v>
      </c>
      <c r="D1001" s="138">
        <f>IF('넣어줄 잉크'!$D$2="주말",INDEX(표5[#All],MATCH(C1001,표5[[#All],[잉크]],0),18)+INDEX(표5[#All],MATCH(C1001,표5[[#All],[잉크]],0),21),INDEX(표5[#All],MATCH(C1001,표5[[#All],[잉크]],0),MATCH('넣어줄 잉크'!$D$2,표5[#Headers],0)+1))</f>
        <v>0</v>
      </c>
    </row>
    <row r="1002" spans="2:4" hidden="1" x14ac:dyDescent="0.3">
      <c r="B1002" s="56">
        <f>IFERROR(SUM(D1002:D1002),0)</f>
        <v>0</v>
      </c>
      <c r="C1002" s="139" t="str">
        <f>'제품 추가'!AC1000</f>
        <v>MUDDY</v>
      </c>
      <c r="D1002" s="138">
        <f>IF('넣어줄 잉크'!$D$2="주말",INDEX(표5[#All],MATCH(C1002,표5[[#All],[잉크]],0),18)+INDEX(표5[#All],MATCH(C1002,표5[[#All],[잉크]],0),21),INDEX(표5[#All],MATCH(C1002,표5[[#All],[잉크]],0),MATCH('넣어줄 잉크'!$D$2,표5[#Headers],0)+1))</f>
        <v>0</v>
      </c>
    </row>
    <row r="1003" spans="2:4" hidden="1" x14ac:dyDescent="0.3">
      <c r="B1003" s="56">
        <f>IFERROR(SUM(D1003:D1003),0)</f>
        <v>0</v>
      </c>
      <c r="C1003" s="139" t="str">
        <f>'제품 추가'!AC1001</f>
        <v>CHALK</v>
      </c>
      <c r="D1003" s="138">
        <f>IF('넣어줄 잉크'!$D$2="주말",INDEX(표5[#All],MATCH(C1003,표5[[#All],[잉크]],0),18)+INDEX(표5[#All],MATCH(C1003,표5[[#All],[잉크]],0),21),INDEX(표5[#All],MATCH(C1003,표5[[#All],[잉크]],0),MATCH('넣어줄 잉크'!$D$2,표5[#Headers],0)+1))</f>
        <v>0</v>
      </c>
    </row>
    <row r="1004" spans="2:4" hidden="1" x14ac:dyDescent="0.3">
      <c r="B1004" s="56">
        <f>IFERROR(SUM(D1004:D1004),0)</f>
        <v>0</v>
      </c>
      <c r="C1004" s="139" t="str">
        <f>'제품 추가'!AC1002</f>
        <v>OLISE</v>
      </c>
      <c r="D1004" s="138">
        <f>IF('넣어줄 잉크'!$D$2="주말",INDEX(표5[#All],MATCH(C1004,표5[[#All],[잉크]],0),18)+INDEX(표5[#All],MATCH(C1004,표5[[#All],[잉크]],0),21),INDEX(표5[#All],MATCH(C1004,표5[[#All],[잉크]],0),MATCH('넣어줄 잉크'!$D$2,표5[#Headers],0)+1))</f>
        <v>0</v>
      </c>
    </row>
    <row r="1005" spans="2:4" hidden="1" x14ac:dyDescent="0.3">
      <c r="B1005" s="56">
        <f>IFERROR(SUM(D1005:D1005),0)</f>
        <v>0</v>
      </c>
      <c r="C1005" s="139" t="str">
        <f>'제품 추가'!AC1003</f>
        <v>STABLE</v>
      </c>
      <c r="D1005" s="138">
        <f>IF('넣어줄 잉크'!$D$2="주말",INDEX(표5[#All],MATCH(C1005,표5[[#All],[잉크]],0),18)+INDEX(표5[#All],MATCH(C1005,표5[[#All],[잉크]],0),21),INDEX(표5[#All],MATCH(C1005,표5[[#All],[잉크]],0),MATCH('넣어줄 잉크'!$D$2,표5[#Headers],0)+1))</f>
        <v>0</v>
      </c>
    </row>
    <row r="1006" spans="2:4" hidden="1" x14ac:dyDescent="0.3">
      <c r="B1006" s="56">
        <f>IFERROR(SUM(D1006:D1006),0)</f>
        <v>0</v>
      </c>
      <c r="C1006" s="139" t="str">
        <f>'제품 추가'!AC1004</f>
        <v>ARGENT</v>
      </c>
      <c r="D1006" s="138">
        <f>IF('넣어줄 잉크'!$D$2="주말",INDEX(표5[#All],MATCH(C1006,표5[[#All],[잉크]],0),18)+INDEX(표5[#All],MATCH(C1006,표5[[#All],[잉크]],0),21),INDEX(표5[#All],MATCH(C1006,표5[[#All],[잉크]],0),MATCH('넣어줄 잉크'!$D$2,표5[#Headers],0)+1))</f>
        <v>0</v>
      </c>
    </row>
    <row r="1007" spans="2:4" hidden="1" x14ac:dyDescent="0.3">
      <c r="B1007" s="56">
        <f>IFERROR(SUM(D1007:D1007),0)</f>
        <v>0</v>
      </c>
      <c r="C1007" s="139" t="str">
        <f>'제품 추가'!AC1005</f>
        <v>OXYDE</v>
      </c>
      <c r="D1007" s="138">
        <f>IF('넣어줄 잉크'!$D$2="주말",INDEX(표5[#All],MATCH(C1007,표5[[#All],[잉크]],0),18)+INDEX(표5[#All],MATCH(C1007,표5[[#All],[잉크]],0),21),INDEX(표5[#All],MATCH(C1007,표5[[#All],[잉크]],0),MATCH('넣어줄 잉크'!$D$2,표5[#Headers],0)+1))</f>
        <v>0</v>
      </c>
    </row>
    <row r="1008" spans="2:4" hidden="1" x14ac:dyDescent="0.3">
      <c r="B1008" s="56">
        <f>IFERROR(SUM(D1008:D1008),0)</f>
        <v>0</v>
      </c>
      <c r="C1008" s="139" t="str">
        <f>'제품 추가'!AC1006</f>
        <v>URBAN</v>
      </c>
      <c r="D1008" s="138">
        <f>IF('넣어줄 잉크'!$D$2="주말",INDEX(표5[#All],MATCH(C1008,표5[[#All],[잉크]],0),18)+INDEX(표5[#All],MATCH(C1008,표5[[#All],[잉크]],0),21),INDEX(표5[#All],MATCH(C1008,표5[[#All],[잉크]],0),MATCH('넣어줄 잉크'!$D$2,표5[#Headers],0)+1))</f>
        <v>0</v>
      </c>
    </row>
    <row r="1009" spans="2:4" hidden="1" x14ac:dyDescent="0.3">
      <c r="B1009" s="56">
        <f>IFERROR(SUM(D1009:D1009),0)</f>
        <v>0</v>
      </c>
      <c r="C1009" s="139" t="str">
        <f>'제품 추가'!AC1007</f>
        <v>FROZEN</v>
      </c>
      <c r="D1009" s="138">
        <f>IF('넣어줄 잉크'!$D$2="주말",INDEX(표5[#All],MATCH(C1009,표5[[#All],[잉크]],0),18)+INDEX(표5[#All],MATCH(C1009,표5[[#All],[잉크]],0),21),INDEX(표5[#All],MATCH(C1009,표5[[#All],[잉크]],0),MATCH('넣어줄 잉크'!$D$2,표5[#Headers],0)+1))</f>
        <v>0</v>
      </c>
    </row>
    <row r="1010" spans="2:4" hidden="1" x14ac:dyDescent="0.3">
      <c r="B1010" s="56">
        <f>IFERROR(SUM(D1010:D1010),0)</f>
        <v>0</v>
      </c>
      <c r="C1010" s="139" t="str">
        <f>'제품 추가'!AC1008</f>
        <v>LIGHTFOG</v>
      </c>
      <c r="D1010" s="138">
        <f>IF('넣어줄 잉크'!$D$2="주말",INDEX(표5[#All],MATCH(C1010,표5[[#All],[잉크]],0),18)+INDEX(표5[#All],MATCH(C1010,표5[[#All],[잉크]],0),21),INDEX(표5[#All],MATCH(C1010,표5[[#All],[잉크]],0),MATCH('넣어줄 잉크'!$D$2,표5[#Headers],0)+1))</f>
        <v>0</v>
      </c>
    </row>
    <row r="1011" spans="2:4" hidden="1" x14ac:dyDescent="0.3">
      <c r="B1011" s="56">
        <f>IFERROR(SUM(D1011:D1011),0)</f>
        <v>0</v>
      </c>
      <c r="C1011" s="139" t="str">
        <f>'제품 추가'!AC1009</f>
        <v>BONIFACE</v>
      </c>
      <c r="D1011" s="138">
        <f>IF('넣어줄 잉크'!$D$2="주말",INDEX(표5[#All],MATCH(C1011,표5[[#All],[잉크]],0),18)+INDEX(표5[#All],MATCH(C1011,표5[[#All],[잉크]],0),21),INDEX(표5[#All],MATCH(C1011,표5[[#All],[잉크]],0),MATCH('넣어줄 잉크'!$D$2,표5[#Headers],0)+1))</f>
        <v>0</v>
      </c>
    </row>
    <row r="1012" spans="2:4" hidden="1" x14ac:dyDescent="0.3">
      <c r="B1012" s="56">
        <f>IFERROR(SUM(D1012:D1012),0)</f>
        <v>0</v>
      </c>
      <c r="C1012" s="139" t="str">
        <f>'제품 추가'!AC1010</f>
        <v>ALONSO</v>
      </c>
      <c r="D1012" s="138">
        <f>IF('넣어줄 잉크'!$D$2="주말",INDEX(표5[#All],MATCH(C1012,표5[[#All],[잉크]],0),18)+INDEX(표5[#All],MATCH(C1012,표5[[#All],[잉크]],0),21),INDEX(표5[#All],MATCH(C1012,표5[[#All],[잉크]],0),MATCH('넣어줄 잉크'!$D$2,표5[#Headers],0)+1))</f>
        <v>0</v>
      </c>
    </row>
    <row r="1013" spans="2:4" hidden="1" x14ac:dyDescent="0.3">
      <c r="B1013" s="56">
        <f>IFERROR(SUM(D1013:D1013),0)</f>
        <v>0</v>
      </c>
      <c r="C1013" s="139" t="str">
        <f>'제품 추가'!AC1011</f>
        <v>MUDCOAL</v>
      </c>
      <c r="D1013" s="138">
        <f>IF('넣어줄 잉크'!$D$2="주말",INDEX(표5[#All],MATCH(C1013,표5[[#All],[잉크]],0),18)+INDEX(표5[#All],MATCH(C1013,표5[[#All],[잉크]],0),21),INDEX(표5[#All],MATCH(C1013,표5[[#All],[잉크]],0),MATCH('넣어줄 잉크'!$D$2,표5[#Headers],0)+1))</f>
        <v>0</v>
      </c>
    </row>
    <row r="1014" spans="2:4" hidden="1" x14ac:dyDescent="0.3">
      <c r="B1014" s="56">
        <f>IFERROR(SUM(D1014:D1014),0)</f>
        <v>0</v>
      </c>
      <c r="C1014" s="139" t="str">
        <f>'제품 추가'!AC1012</f>
        <v>ROSY</v>
      </c>
      <c r="D1014" s="138">
        <f>IF('넣어줄 잉크'!$D$2="주말",INDEX(표5[#All],MATCH(C1014,표5[[#All],[잉크]],0),18)+INDEX(표5[#All],MATCH(C1014,표5[[#All],[잉크]],0),21),INDEX(표5[#All],MATCH(C1014,표5[[#All],[잉크]],0),MATCH('넣어줄 잉크'!$D$2,표5[#Headers],0)+1))</f>
        <v>0</v>
      </c>
    </row>
    <row r="1015" spans="2:4" hidden="1" x14ac:dyDescent="0.3">
      <c r="B1015" s="56">
        <f>IFERROR(SUM(D1015:D1015),0)</f>
        <v>0</v>
      </c>
      <c r="C1015" s="139" t="str">
        <f>'제품 추가'!AC1013</f>
        <v>DRIFTWOOD</v>
      </c>
      <c r="D1015" s="138">
        <f>IF('넣어줄 잉크'!$D$2="주말",INDEX(표5[#All],MATCH(C1015,표5[[#All],[잉크]],0),18)+INDEX(표5[#All],MATCH(C1015,표5[[#All],[잉크]],0),21),INDEX(표5[#All],MATCH(C1015,표5[[#All],[잉크]],0),MATCH('넣어줄 잉크'!$D$2,표5[#Headers],0)+1))</f>
        <v>0</v>
      </c>
    </row>
    <row r="1016" spans="2:4" hidden="1" x14ac:dyDescent="0.3">
      <c r="B1016" s="56">
        <f>IFERROR(SUM(D1016:D1016),0)</f>
        <v>0</v>
      </c>
      <c r="C1016" s="139" t="str">
        <f>'제품 추가'!AC1014</f>
        <v>SWAMP</v>
      </c>
      <c r="D1016" s="138">
        <f>IF('넣어줄 잉크'!$D$2="주말",INDEX(표5[#All],MATCH(C1016,표5[[#All],[잉크]],0),18)+INDEX(표5[#All],MATCH(C1016,표5[[#All],[잉크]],0),21),INDEX(표5[#All],MATCH(C1016,표5[[#All],[잉크]],0),MATCH('넣어줄 잉크'!$D$2,표5[#Headers],0)+1))</f>
        <v>0</v>
      </c>
    </row>
    <row r="1017" spans="2:4" hidden="1" x14ac:dyDescent="0.3">
      <c r="B1017" s="56">
        <f>IFERROR(SUM(D1017:D1017),0)</f>
        <v>0</v>
      </c>
      <c r="C1017" s="139" t="str">
        <f>'제품 추가'!AC1015</f>
        <v>DUNE</v>
      </c>
      <c r="D1017" s="138">
        <f>IF('넣어줄 잉크'!$D$2="주말",INDEX(표5[#All],MATCH(C1017,표5[[#All],[잉크]],0),18)+INDEX(표5[#All],MATCH(C1017,표5[[#All],[잉크]],0),21),INDEX(표5[#All],MATCH(C1017,표5[[#All],[잉크]],0),MATCH('넣어줄 잉크'!$D$2,표5[#Headers],0)+1))</f>
        <v>0</v>
      </c>
    </row>
    <row r="1018" spans="2:4" hidden="1" x14ac:dyDescent="0.3">
      <c r="B1018" s="56">
        <f>IFERROR(SUM(D1018:D1018),0)</f>
        <v>0</v>
      </c>
      <c r="C1018" s="139" t="str">
        <f>'제품 추가'!AC1016</f>
        <v>ALLOY</v>
      </c>
      <c r="D1018" s="138">
        <f>IF('넣어줄 잉크'!$D$2="주말",INDEX(표5[#All],MATCH(C1018,표5[[#All],[잉크]],0),18)+INDEX(표5[#All],MATCH(C1018,표5[[#All],[잉크]],0),21),INDEX(표5[#All],MATCH(C1018,표5[[#All],[잉크]],0),MATCH('넣어줄 잉크'!$D$2,표5[#Headers],0)+1))</f>
        <v>0</v>
      </c>
    </row>
    <row r="1019" spans="2:4" hidden="1" x14ac:dyDescent="0.3">
      <c r="B1019" s="56">
        <f>IFERROR(SUM(D1019:D1019),0)</f>
        <v>0</v>
      </c>
      <c r="C1019" s="139" t="str">
        <f>'제품 추가'!AC1017</f>
        <v>GREYLINE</v>
      </c>
      <c r="D1019" s="138">
        <f>IF('넣어줄 잉크'!$D$2="주말",INDEX(표5[#All],MATCH(C1019,표5[[#All],[잉크]],0),18)+INDEX(표5[#All],MATCH(C1019,표5[[#All],[잉크]],0),21),INDEX(표5[#All],MATCH(C1019,표5[[#All],[잉크]],0),MATCH('넣어줄 잉크'!$D$2,표5[#Headers],0)+1))</f>
        <v>0</v>
      </c>
    </row>
    <row r="1020" spans="2:4" hidden="1" x14ac:dyDescent="0.3">
      <c r="B1020" s="56">
        <f>IFERROR(SUM(D1020:D1020),0)</f>
        <v>0</v>
      </c>
      <c r="C1020" s="139" t="str">
        <f>'제품 추가'!AC1018</f>
        <v>ASHEN</v>
      </c>
      <c r="D1020" s="138">
        <f>IF('넣어줄 잉크'!$D$2="주말",INDEX(표5[#All],MATCH(C1020,표5[[#All],[잉크]],0),18)+INDEX(표5[#All],MATCH(C1020,표5[[#All],[잉크]],0),21),INDEX(표5[#All],MATCH(C1020,표5[[#All],[잉크]],0),MATCH('넣어줄 잉크'!$D$2,표5[#Headers],0)+1))</f>
        <v>0</v>
      </c>
    </row>
    <row r="1021" spans="2:4" hidden="1" x14ac:dyDescent="0.3">
      <c r="B1021" s="56">
        <f>IFERROR(SUM(D1021:D1021),0)</f>
        <v>0</v>
      </c>
      <c r="C1021" s="139" t="str">
        <f>'제품 추가'!AC1019</f>
        <v>SUBZERO</v>
      </c>
      <c r="D1021" s="138">
        <f>IF('넣어줄 잉크'!$D$2="주말",INDEX(표5[#All],MATCH(C1021,표5[[#All],[잉크]],0),18)+INDEX(표5[#All],MATCH(C1021,표5[[#All],[잉크]],0),21),INDEX(표5[#All],MATCH(C1021,표5[[#All],[잉크]],0),MATCH('넣어줄 잉크'!$D$2,표5[#Headers],0)+1))</f>
        <v>0</v>
      </c>
    </row>
    <row r="1022" spans="2:4" hidden="1" x14ac:dyDescent="0.3">
      <c r="B1022" s="56">
        <f>IFERROR(SUM(D1022:D1022),0)</f>
        <v>0</v>
      </c>
      <c r="C1022" s="139" t="str">
        <f>'제품 추가'!AC1020</f>
        <v>BARK</v>
      </c>
      <c r="D1022" s="138">
        <f>IF('넣어줄 잉크'!$D$2="주말",INDEX(표5[#All],MATCH(C1022,표5[[#All],[잉크]],0),18)+INDEX(표5[#All],MATCH(C1022,표5[[#All],[잉크]],0),21),INDEX(표5[#All],MATCH(C1022,표5[[#All],[잉크]],0),MATCH('넣어줄 잉크'!$D$2,표5[#Headers],0)+1))</f>
        <v>0</v>
      </c>
    </row>
    <row r="1023" spans="2:4" hidden="1" x14ac:dyDescent="0.3">
      <c r="B1023" s="56">
        <f>IFERROR(SUM(D1023:D1023),0)</f>
        <v>0</v>
      </c>
      <c r="C1023" s="139" t="str">
        <f>'제품 추가'!AC1021</f>
        <v>BREW</v>
      </c>
      <c r="D1023" s="138">
        <f>IF('넣어줄 잉크'!$D$2="주말",INDEX(표5[#All],MATCH(C1023,표5[[#All],[잉크]],0),18)+INDEX(표5[#All],MATCH(C1023,표5[[#All],[잉크]],0),21),INDEX(표5[#All],MATCH(C1023,표5[[#All],[잉크]],0),MATCH('넣어줄 잉크'!$D$2,표5[#Headers],0)+1))</f>
        <v>0</v>
      </c>
    </row>
    <row r="1024" spans="2:4" hidden="1" x14ac:dyDescent="0.3">
      <c r="B1024" s="56">
        <f>IFERROR(SUM(D1024:D1024),0)</f>
        <v>0</v>
      </c>
      <c r="C1024" s="139" t="str">
        <f>'제품 추가'!AC1022</f>
        <v>EMBERWOOD</v>
      </c>
      <c r="D1024" s="138">
        <f>IF('넣어줄 잉크'!$D$2="주말",INDEX(표5[#All],MATCH(C1024,표5[[#All],[잉크]],0),18)+INDEX(표5[#All],MATCH(C1024,표5[[#All],[잉크]],0),21),INDEX(표5[#All],MATCH(C1024,표5[[#All],[잉크]],0),MATCH('넣어줄 잉크'!$D$2,표5[#Headers],0)+1))</f>
        <v>0</v>
      </c>
    </row>
    <row r="1025" spans="2:4" hidden="1" x14ac:dyDescent="0.3">
      <c r="B1025" s="56">
        <f>IFERROR(SUM(D1025:D1025),0)</f>
        <v>0</v>
      </c>
      <c r="C1025" s="139" t="str">
        <f>'제품 추가'!AC1023</f>
        <v>FADED</v>
      </c>
      <c r="D1025" s="138">
        <f>IF('넣어줄 잉크'!$D$2="주말",INDEX(표5[#All],MATCH(C1025,표5[[#All],[잉크]],0),18)+INDEX(표5[#All],MATCH(C1025,표5[[#All],[잉크]],0),21),INDEX(표5[#All],MATCH(C1025,표5[[#All],[잉크]],0),MATCH('넣어줄 잉크'!$D$2,표5[#Headers],0)+1))</f>
        <v>0</v>
      </c>
    </row>
    <row r="1026" spans="2:4" hidden="1" x14ac:dyDescent="0.3">
      <c r="B1026" s="56">
        <f>IFERROR(SUM(D1026:D1026),0)</f>
        <v>0</v>
      </c>
      <c r="C1026" s="139" t="str">
        <f>'제품 추가'!AC1024</f>
        <v>CANYON</v>
      </c>
      <c r="D1026" s="138">
        <f>IF('넣어줄 잉크'!$D$2="주말",INDEX(표5[#All],MATCH(C1026,표5[[#All],[잉크]],0),18)+INDEX(표5[#All],MATCH(C1026,표5[[#All],[잉크]],0),21),INDEX(표5[#All],MATCH(C1026,표5[[#All],[잉크]],0),MATCH('넣어줄 잉크'!$D$2,표5[#Headers],0)+1))</f>
        <v>0</v>
      </c>
    </row>
    <row r="1027" spans="2:4" hidden="1" x14ac:dyDescent="0.3">
      <c r="B1027" s="56">
        <f>IFERROR(SUM(D1027:D1027),0)</f>
        <v>0</v>
      </c>
      <c r="C1027" s="139" t="str">
        <f>'제품 추가'!AC1025</f>
        <v>BALLET</v>
      </c>
      <c r="D1027" s="138">
        <f>IF('넣어줄 잉크'!$D$2="주말",INDEX(표5[#All],MATCH(C1027,표5[[#All],[잉크]],0),18)+INDEX(표5[#All],MATCH(C1027,표5[[#All],[잉크]],0),21),INDEX(표5[#All],MATCH(C1027,표5[[#All],[잉크]],0),MATCH('넣어줄 잉크'!$D$2,표5[#Headers],0)+1))</f>
        <v>0</v>
      </c>
    </row>
    <row r="1028" spans="2:4" hidden="1" x14ac:dyDescent="0.3">
      <c r="B1028" s="56">
        <f>IFERROR(SUM(D1028:D1028),0)</f>
        <v>0</v>
      </c>
      <c r="C1028" s="139" t="str">
        <f>'제품 추가'!AC1026</f>
        <v>MULBERRY</v>
      </c>
      <c r="D1028" s="138">
        <f>IF('넣어줄 잉크'!$D$2="주말",INDEX(표5[#All],MATCH(C1028,표5[[#All],[잉크]],0),18)+INDEX(표5[#All],MATCH(C1028,표5[[#All],[잉크]],0),21),INDEX(표5[#All],MATCH(C1028,표5[[#All],[잉크]],0),MATCH('넣어줄 잉크'!$D$2,표5[#Headers],0)+1))</f>
        <v>0</v>
      </c>
    </row>
    <row r="1029" spans="2:4" hidden="1" x14ac:dyDescent="0.3">
      <c r="B1029" s="56">
        <f>IFERROR(SUM(D1029:D1029),0)</f>
        <v>0</v>
      </c>
      <c r="C1029" s="139" t="str">
        <f>'제품 추가'!AC1027</f>
        <v>CAVE</v>
      </c>
      <c r="D1029" s="138">
        <f>IF('넣어줄 잉크'!$D$2="주말",INDEX(표5[#All],MATCH(C1029,표5[[#All],[잉크]],0),18)+INDEX(표5[#All],MATCH(C1029,표5[[#All],[잉크]],0),21),INDEX(표5[#All],MATCH(C1029,표5[[#All],[잉크]],0),MATCH('넣어줄 잉크'!$D$2,표5[#Headers],0)+1))</f>
        <v>0</v>
      </c>
    </row>
    <row r="1030" spans="2:4" hidden="1" x14ac:dyDescent="0.3">
      <c r="B1030" s="56">
        <f>IFERROR(SUM(D1030:D1030),0)</f>
        <v>0</v>
      </c>
      <c r="C1030" s="139" t="str">
        <f>'제품 추가'!AC1028</f>
        <v>HARVEST</v>
      </c>
      <c r="D1030" s="138">
        <f>IF('넣어줄 잉크'!$D$2="주말",INDEX(표5[#All],MATCH(C1030,표5[[#All],[잉크]],0),18)+INDEX(표5[#All],MATCH(C1030,표5[[#All],[잉크]],0),21),INDEX(표5[#All],MATCH(C1030,표5[[#All],[잉크]],0),MATCH('넣어줄 잉크'!$D$2,표5[#Headers],0)+1))</f>
        <v>0</v>
      </c>
    </row>
    <row r="1031" spans="2:4" hidden="1" x14ac:dyDescent="0.3">
      <c r="B1031" s="56">
        <f>IFERROR(SUM(D1031:D1031),0)</f>
        <v>0</v>
      </c>
      <c r="C1031" s="139" t="str">
        <f>'제품 추가'!AC1029</f>
        <v>GILDED</v>
      </c>
      <c r="D1031" s="138">
        <f>IF('넣어줄 잉크'!$D$2="주말",INDEX(표5[#All],MATCH(C1031,표5[[#All],[잉크]],0),18)+INDEX(표5[#All],MATCH(C1031,표5[[#All],[잉크]],0),21),INDEX(표5[#All],MATCH(C1031,표5[[#All],[잉크]],0),MATCH('넣어줄 잉크'!$D$2,표5[#Headers],0)+1))</f>
        <v>0</v>
      </c>
    </row>
    <row r="1032" spans="2:4" hidden="1" x14ac:dyDescent="0.3">
      <c r="B1032" s="56">
        <f>IFERROR(SUM(D1032:D1032),0)</f>
        <v>0</v>
      </c>
      <c r="C1032" s="139" t="str">
        <f>'제품 추가'!AC1030</f>
        <v>SWAIN</v>
      </c>
      <c r="D1032" s="138">
        <f>IF('넣어줄 잉크'!$D$2="주말",INDEX(표5[#All],MATCH(C1032,표5[[#All],[잉크]],0),18)+INDEX(표5[#All],MATCH(C1032,표5[[#All],[잉크]],0),21),INDEX(표5[#All],MATCH(C1032,표5[[#All],[잉크]],0),MATCH('넣어줄 잉크'!$D$2,표5[#Headers],0)+1))</f>
        <v>0</v>
      </c>
    </row>
    <row r="1033" spans="2:4" hidden="1" x14ac:dyDescent="0.3">
      <c r="B1033" s="56">
        <f>IFERROR(SUM(D1033:D1033),0)</f>
        <v>0</v>
      </c>
      <c r="C1033" s="139" t="str">
        <f>'제품 추가'!AC1031</f>
        <v>PORCELAIN</v>
      </c>
      <c r="D1033" s="138">
        <f>IF('넣어줄 잉크'!$D$2="주말",INDEX(표5[#All],MATCH(C1033,표5[[#All],[잉크]],0),18)+INDEX(표5[#All],MATCH(C1033,표5[[#All],[잉크]],0),21),INDEX(표5[#All],MATCH(C1033,표5[[#All],[잉크]],0),MATCH('넣어줄 잉크'!$D$2,표5[#Headers],0)+1))</f>
        <v>0</v>
      </c>
    </row>
    <row r="1034" spans="2:4" hidden="1" x14ac:dyDescent="0.3">
      <c r="B1034" s="56">
        <f>IFERROR(SUM(D1034:D1034),0)</f>
        <v>0</v>
      </c>
      <c r="C1034" s="139" t="str">
        <f>'제품 추가'!AC1032</f>
        <v>OBSCURA</v>
      </c>
      <c r="D1034" s="138">
        <f>IF('넣어줄 잉크'!$D$2="주말",INDEX(표5[#All],MATCH(C1034,표5[[#All],[잉크]],0),18)+INDEX(표5[#All],MATCH(C1034,표5[[#All],[잉크]],0),21),INDEX(표5[#All],MATCH(C1034,표5[[#All],[잉크]],0),MATCH('넣어줄 잉크'!$D$2,표5[#Headers],0)+1))</f>
        <v>0</v>
      </c>
    </row>
    <row r="1035" spans="2:4" hidden="1" x14ac:dyDescent="0.3">
      <c r="B1035" s="56">
        <f>IFERROR(SUM(D1035:D1035),0)</f>
        <v>0</v>
      </c>
      <c r="C1035" s="139" t="str">
        <f>'제품 추가'!AC1033</f>
        <v>NASUS</v>
      </c>
      <c r="D1035" s="138">
        <f>IF('넣어줄 잉크'!$D$2="주말",INDEX(표5[#All],MATCH(C1035,표5[[#All],[잉크]],0),18)+INDEX(표5[#All],MATCH(C1035,표5[[#All],[잉크]],0),21),INDEX(표5[#All],MATCH(C1035,표5[[#All],[잉크]],0),MATCH('넣어줄 잉크'!$D$2,표5[#Headers],0)+1))</f>
        <v>0</v>
      </c>
    </row>
    <row r="1036" spans="2:4" hidden="1" x14ac:dyDescent="0.3">
      <c r="B1036" s="56">
        <f>IFERROR(SUM(D1036:D1036),0)</f>
        <v>0</v>
      </c>
      <c r="C1036" s="139" t="str">
        <f>'제품 추가'!AC1034</f>
        <v>KAYLE</v>
      </c>
      <c r="D1036" s="138">
        <f>IF('넣어줄 잉크'!$D$2="주말",INDEX(표5[#All],MATCH(C1036,표5[[#All],[잉크]],0),18)+INDEX(표5[#All],MATCH(C1036,표5[[#All],[잉크]],0),21),INDEX(표5[#All],MATCH(C1036,표5[[#All],[잉크]],0),MATCH('넣어줄 잉크'!$D$2,표5[#Headers],0)+1))</f>
        <v>0</v>
      </c>
    </row>
    <row r="1037" spans="2:4" hidden="1" x14ac:dyDescent="0.3">
      <c r="B1037" s="56">
        <f>IFERROR(SUM(D1037:D1037),0)</f>
        <v>0</v>
      </c>
      <c r="C1037" s="139" t="str">
        <f>'제품 추가'!AC1035</f>
        <v>RUSH</v>
      </c>
      <c r="D1037" s="138">
        <f>IF('넣어줄 잉크'!$D$2="주말",INDEX(표5[#All],MATCH(C1037,표5[[#All],[잉크]],0),18)+INDEX(표5[#All],MATCH(C1037,표5[[#All],[잉크]],0),21),INDEX(표5[#All],MATCH(C1037,표5[[#All],[잉크]],0),MATCH('넣어줄 잉크'!$D$2,표5[#Headers],0)+1))</f>
        <v>0</v>
      </c>
    </row>
    <row r="1038" spans="2:4" hidden="1" x14ac:dyDescent="0.3">
      <c r="B1038" s="56">
        <f>IFERROR(SUM(D1038:D1038),0)</f>
        <v>0</v>
      </c>
      <c r="C1038" s="139" t="str">
        <f>'제품 추가'!AC1036</f>
        <v>HUSH</v>
      </c>
      <c r="D1038" s="138">
        <f>IF('넣어줄 잉크'!$D$2="주말",INDEX(표5[#All],MATCH(C1038,표5[[#All],[잉크]],0),18)+INDEX(표5[#All],MATCH(C1038,표5[[#All],[잉크]],0),21),INDEX(표5[#All],MATCH(C1038,표5[[#All],[잉크]],0),MATCH('넣어줄 잉크'!$D$2,표5[#Headers],0)+1))</f>
        <v>0</v>
      </c>
    </row>
    <row r="1039" spans="2:4" hidden="1" x14ac:dyDescent="0.3">
      <c r="B1039" s="56">
        <f>IFERROR(SUM(D1039:D1039),0)</f>
        <v>0</v>
      </c>
      <c r="C1039" s="139" t="str">
        <f>'제품 추가'!AC1037</f>
        <v>KOMPANY</v>
      </c>
      <c r="D1039" s="138">
        <f>IF('넣어줄 잉크'!$D$2="주말",INDEX(표5[#All],MATCH(C1039,표5[[#All],[잉크]],0),18)+INDEX(표5[#All],MATCH(C1039,표5[[#All],[잉크]],0),21),INDEX(표5[#All],MATCH(C1039,표5[[#All],[잉크]],0),MATCH('넣어줄 잉크'!$D$2,표5[#Headers],0)+1))</f>
        <v>0</v>
      </c>
    </row>
    <row r="1040" spans="2:4" hidden="1" x14ac:dyDescent="0.3">
      <c r="B1040" s="56">
        <f>IFERROR(SUM(D1040:D1040),0)</f>
        <v>0</v>
      </c>
      <c r="C1040" s="139" t="str">
        <f>'제품 추가'!AC1038</f>
        <v>SHACO</v>
      </c>
      <c r="D1040" s="138">
        <f>IF('넣어줄 잉크'!$D$2="주말",INDEX(표5[#All],MATCH(C1040,표5[[#All],[잉크]],0),18)+INDEX(표5[#All],MATCH(C1040,표5[[#All],[잉크]],0),21),INDEX(표5[#All],MATCH(C1040,표5[[#All],[잉크]],0),MATCH('넣어줄 잉크'!$D$2,표5[#Headers],0)+1))</f>
        <v>0</v>
      </c>
    </row>
    <row r="1041" spans="2:4" hidden="1" x14ac:dyDescent="0.3">
      <c r="B1041" s="56">
        <f>IFERROR(SUM(D1041:D1041),0)</f>
        <v>0</v>
      </c>
      <c r="C1041" s="139" t="str">
        <f>'제품 추가'!AC1039</f>
        <v>SENNA</v>
      </c>
      <c r="D1041" s="138">
        <f>IF('넣어줄 잉크'!$D$2="주말",INDEX(표5[#All],MATCH(C1041,표5[[#All],[잉크]],0),18)+INDEX(표5[#All],MATCH(C1041,표5[[#All],[잉크]],0),21),INDEX(표5[#All],MATCH(C1041,표5[[#All],[잉크]],0),MATCH('넣어줄 잉크'!$D$2,표5[#Headers],0)+1))</f>
        <v>0</v>
      </c>
    </row>
    <row r="1042" spans="2:4" hidden="1" x14ac:dyDescent="0.3">
      <c r="B1042" s="56">
        <f>IFERROR(SUM(D1042:D1042),0)</f>
        <v>0</v>
      </c>
      <c r="C1042" s="139" t="str">
        <f>'제품 추가'!AC1040</f>
        <v>COSMIC</v>
      </c>
      <c r="D1042" s="138">
        <f>IF('넣어줄 잉크'!$D$2="주말",INDEX(표5[#All],MATCH(C1042,표5[[#All],[잉크]],0),18)+INDEX(표5[#All],MATCH(C1042,표5[[#All],[잉크]],0),21),INDEX(표5[#All],MATCH(C1042,표5[[#All],[잉크]],0),MATCH('넣어줄 잉크'!$D$2,표5[#Headers],0)+1))</f>
        <v>0</v>
      </c>
    </row>
    <row r="1043" spans="2:4" hidden="1" x14ac:dyDescent="0.3">
      <c r="B1043" s="56">
        <f>IFERROR(SUM(D1043:D1043),0)</f>
        <v>0</v>
      </c>
      <c r="C1043" s="139" t="str">
        <f>'제품 추가'!AC1041</f>
        <v>MEADOW</v>
      </c>
      <c r="D1043" s="138">
        <f>IF('넣어줄 잉크'!$D$2="주말",INDEX(표5[#All],MATCH(C1043,표5[[#All],[잉크]],0),18)+INDEX(표5[#All],MATCH(C1043,표5[[#All],[잉크]],0),21),INDEX(표5[#All],MATCH(C1043,표5[[#All],[잉크]],0),MATCH('넣어줄 잉크'!$D$2,표5[#Headers],0)+1))</f>
        <v>0</v>
      </c>
    </row>
    <row r="1044" spans="2:4" hidden="1" x14ac:dyDescent="0.3">
      <c r="B1044" s="56">
        <f>IFERROR(SUM(D1044:D1044),0)</f>
        <v>0</v>
      </c>
      <c r="C1044" s="139" t="str">
        <f>'제품 추가'!AC1042</f>
        <v>MARADONA</v>
      </c>
      <c r="D1044" s="138">
        <f>IF('넣어줄 잉크'!$D$2="주말",INDEX(표5[#All],MATCH(C1044,표5[[#All],[잉크]],0),18)+INDEX(표5[#All],MATCH(C1044,표5[[#All],[잉크]],0),21),INDEX(표5[#All],MATCH(C1044,표5[[#All],[잉크]],0),MATCH('넣어줄 잉크'!$D$2,표5[#Headers],0)+1))</f>
        <v>0</v>
      </c>
    </row>
    <row r="1045" spans="2:4" hidden="1" x14ac:dyDescent="0.3">
      <c r="B1045" s="56">
        <f>IFERROR(SUM(D1045:D1045),0)</f>
        <v>0</v>
      </c>
      <c r="C1045" s="139" t="str">
        <f>'제품 추가'!AC1043</f>
        <v>PONCE</v>
      </c>
      <c r="D1045" s="138">
        <f>IF('넣어줄 잉크'!$D$2="주말",INDEX(표5[#All],MATCH(C1045,표5[[#All],[잉크]],0),18)+INDEX(표5[#All],MATCH(C1045,표5[[#All],[잉크]],0),21),INDEX(표5[#All],MATCH(C1045,표5[[#All],[잉크]],0),MATCH('넣어줄 잉크'!$D$2,표5[#Headers],0)+1))</f>
        <v>0</v>
      </c>
    </row>
    <row r="1046" spans="2:4" hidden="1" x14ac:dyDescent="0.3">
      <c r="B1046" s="56">
        <f>IFERROR(SUM(D1046:D1046),0)</f>
        <v>0</v>
      </c>
      <c r="C1046" s="139" t="str">
        <f>'제품 추가'!AC1044</f>
        <v>PERLAZA</v>
      </c>
      <c r="D1046" s="138">
        <f>IF('넣어줄 잉크'!$D$2="주말",INDEX(표5[#All],MATCH(C1046,표5[[#All],[잉크]],0),18)+INDEX(표5[#All],MATCH(C1046,표5[[#All],[잉크]],0),21),INDEX(표5[#All],MATCH(C1046,표5[[#All],[잉크]],0),MATCH('넣어줄 잉크'!$D$2,표5[#Headers],0)+1))</f>
        <v>0</v>
      </c>
    </row>
    <row r="1047" spans="2:4" hidden="1" x14ac:dyDescent="0.3">
      <c r="B1047" s="56">
        <f>IFERROR(SUM(D1047:D1047),0)</f>
        <v>0</v>
      </c>
      <c r="C1047" s="139" t="str">
        <f>'제품 추가'!AC282</f>
        <v>LUXE</v>
      </c>
      <c r="D1047" s="138">
        <f>IF('넣어줄 잉크'!$D$2="주말",INDEX(표5[#All],MATCH(C1047,표5[[#All],[잉크]],0),18)+INDEX(표5[#All],MATCH(C1047,표5[[#All],[잉크]],0),21),INDEX(표5[#All],MATCH(C1047,표5[[#All],[잉크]],0),MATCH('넣어줄 잉크'!$D$2,표5[#Headers],0)+1))</f>
        <v>0</v>
      </c>
    </row>
    <row r="1048" spans="2:4" hidden="1" x14ac:dyDescent="0.3">
      <c r="B1048" s="56">
        <f>IFERROR(SUM(D1048:D1048),0)</f>
        <v>0</v>
      </c>
      <c r="C1048" s="139" t="str">
        <f>'제품 추가'!AC1046</f>
        <v>OSIMHEN</v>
      </c>
      <c r="D1048" s="138">
        <f>IF('넣어줄 잉크'!$D$2="주말",INDEX(표5[#All],MATCH(C1048,표5[[#All],[잉크]],0),18)+INDEX(표5[#All],MATCH(C1048,표5[[#All],[잉크]],0),21),INDEX(표5[#All],MATCH(C1048,표5[[#All],[잉크]],0),MATCH('넣어줄 잉크'!$D$2,표5[#Headers],0)+1))</f>
        <v>0</v>
      </c>
    </row>
    <row r="1049" spans="2:4" hidden="1" x14ac:dyDescent="0.3">
      <c r="B1049" s="56">
        <f>IFERROR(SUM(D1049:D1049),0)</f>
        <v>0</v>
      </c>
      <c r="C1049" s="139" t="str">
        <f>'제품 추가'!AC1235</f>
        <v>GLANCE</v>
      </c>
      <c r="D1049" s="138">
        <f>IF('넣어줄 잉크'!$D$2="주말",INDEX(표5[#All],MATCH(C1049,표5[[#All],[잉크]],0),18)+INDEX(표5[#All],MATCH(C1049,표5[[#All],[잉크]],0),21),INDEX(표5[#All],MATCH(C1049,표5[[#All],[잉크]],0),MATCH('넣어줄 잉크'!$D$2,표5[#Headers],0)+1))</f>
        <v>0</v>
      </c>
    </row>
    <row r="1050" spans="2:4" hidden="1" x14ac:dyDescent="0.3">
      <c r="B1050" s="56">
        <f>IFERROR(SUM(D1050:D1050),0)</f>
        <v>0</v>
      </c>
      <c r="C1050" s="139" t="str">
        <f>'제품 추가'!AC1048</f>
        <v>AMOAK</v>
      </c>
      <c r="D1050" s="138">
        <f>IF('넣어줄 잉크'!$D$2="주말",INDEX(표5[#All],MATCH(C1050,표5[[#All],[잉크]],0),18)+INDEX(표5[#All],MATCH(C1050,표5[[#All],[잉크]],0),21),INDEX(표5[#All],MATCH(C1050,표5[[#All],[잉크]],0),MATCH('넣어줄 잉크'!$D$2,표5[#Headers],0)+1))</f>
        <v>0</v>
      </c>
    </row>
    <row r="1051" spans="2:4" hidden="1" x14ac:dyDescent="0.3">
      <c r="B1051" s="56">
        <f>IFERROR(SUM(D1051:D1051),0)</f>
        <v>0</v>
      </c>
      <c r="C1051" s="139" t="str">
        <f>'제품 추가'!AC1049</f>
        <v>GLOAM</v>
      </c>
      <c r="D1051" s="138">
        <f>IF('넣어줄 잉크'!$D$2="주말",INDEX(표5[#All],MATCH(C1051,표5[[#All],[잉크]],0),18)+INDEX(표5[#All],MATCH(C1051,표5[[#All],[잉크]],0),21),INDEX(표5[#All],MATCH(C1051,표5[[#All],[잉크]],0),MATCH('넣어줄 잉크'!$D$2,표5[#Headers],0)+1))</f>
        <v>0</v>
      </c>
    </row>
    <row r="1052" spans="2:4" hidden="1" x14ac:dyDescent="0.3">
      <c r="B1052" s="56">
        <f>IFERROR(SUM(D1052:D1052),0)</f>
        <v>0</v>
      </c>
      <c r="C1052" s="139" t="str">
        <f>'제품 추가'!AC1050</f>
        <v>SORBET</v>
      </c>
      <c r="D1052" s="138">
        <f>IF('넣어줄 잉크'!$D$2="주말",INDEX(표5[#All],MATCH(C1052,표5[[#All],[잉크]],0),18)+INDEX(표5[#All],MATCH(C1052,표5[[#All],[잉크]],0),21),INDEX(표5[#All],MATCH(C1052,표5[[#All],[잉크]],0),MATCH('넣어줄 잉크'!$D$2,표5[#Headers],0)+1))</f>
        <v>0</v>
      </c>
    </row>
    <row r="1053" spans="2:4" hidden="1" x14ac:dyDescent="0.3">
      <c r="B1053" s="56">
        <f>IFERROR(SUM(D1053:D1053),0)</f>
        <v>0</v>
      </c>
      <c r="C1053" s="139" t="str">
        <f>'제품 추가'!AC1051</f>
        <v>CRISP</v>
      </c>
      <c r="D1053" s="138">
        <f>IF('넣어줄 잉크'!$D$2="주말",INDEX(표5[#All],MATCH(C1053,표5[[#All],[잉크]],0),18)+INDEX(표5[#All],MATCH(C1053,표5[[#All],[잉크]],0),21),INDEX(표5[#All],MATCH(C1053,표5[[#All],[잉크]],0),MATCH('넣어줄 잉크'!$D$2,표5[#Headers],0)+1))</f>
        <v>0</v>
      </c>
    </row>
    <row r="1054" spans="2:4" hidden="1" x14ac:dyDescent="0.3">
      <c r="B1054" s="56">
        <f>IFERROR(SUM(D1054:D1054),0)</f>
        <v>0</v>
      </c>
      <c r="C1054" s="139" t="str">
        <f>'제품 추가'!AC1052</f>
        <v>COBBLE</v>
      </c>
      <c r="D1054" s="138">
        <f>IF('넣어줄 잉크'!$D$2="주말",INDEX(표5[#All],MATCH(C1054,표5[[#All],[잉크]],0),18)+INDEX(표5[#All],MATCH(C1054,표5[[#All],[잉크]],0),21),INDEX(표5[#All],MATCH(C1054,표5[[#All],[잉크]],0),MATCH('넣어줄 잉크'!$D$2,표5[#Headers],0)+1))</f>
        <v>0</v>
      </c>
    </row>
    <row r="1055" spans="2:4" hidden="1" x14ac:dyDescent="0.3">
      <c r="B1055" s="56">
        <f>IFERROR(SUM(D1055:D1055),0)</f>
        <v>0</v>
      </c>
      <c r="C1055" s="139" t="str">
        <f>'제품 추가'!AC1053</f>
        <v>GANACHE</v>
      </c>
      <c r="D1055" s="138">
        <f>IF('넣어줄 잉크'!$D$2="주말",INDEX(표5[#All],MATCH(C1055,표5[[#All],[잉크]],0),18)+INDEX(표5[#All],MATCH(C1055,표5[[#All],[잉크]],0),21),INDEX(표5[#All],MATCH(C1055,표5[[#All],[잉크]],0),MATCH('넣어줄 잉크'!$D$2,표5[#Headers],0)+1))</f>
        <v>0</v>
      </c>
    </row>
    <row r="1056" spans="2:4" hidden="1" x14ac:dyDescent="0.3">
      <c r="B1056" s="56">
        <f>IFERROR(SUM(D1056:D1056),0)</f>
        <v>0</v>
      </c>
      <c r="C1056" s="139" t="str">
        <f>'제품 추가'!AC1054</f>
        <v>SILTWOOD</v>
      </c>
      <c r="D1056" s="138">
        <f>IF('넣어줄 잉크'!$D$2="주말",INDEX(표5[#All],MATCH(C1056,표5[[#All],[잉크]],0),18)+INDEX(표5[#All],MATCH(C1056,표5[[#All],[잉크]],0),21),INDEX(표5[#All],MATCH(C1056,표5[[#All],[잉크]],0),MATCH('넣어줄 잉크'!$D$2,표5[#Headers],0)+1))</f>
        <v>0</v>
      </c>
    </row>
    <row r="1057" spans="2:4" hidden="1" x14ac:dyDescent="0.3">
      <c r="B1057" s="56">
        <f>IFERROR(SUM(D1057:D1057),0)</f>
        <v>0</v>
      </c>
      <c r="C1057" s="139" t="str">
        <f>'제품 추가'!AC1055</f>
        <v>UPAMECANO</v>
      </c>
      <c r="D1057" s="138">
        <f>IF('넣어줄 잉크'!$D$2="주말",INDEX(표5[#All],MATCH(C1057,표5[[#All],[잉크]],0),18)+INDEX(표5[#All],MATCH(C1057,표5[[#All],[잉크]],0),21),INDEX(표5[#All],MATCH(C1057,표5[[#All],[잉크]],0),MATCH('넣어줄 잉크'!$D$2,표5[#Headers],0)+1))</f>
        <v>0</v>
      </c>
    </row>
    <row r="1058" spans="2:4" hidden="1" x14ac:dyDescent="0.3">
      <c r="B1058" s="56">
        <f>IFERROR(SUM(D1058:D1058),0)</f>
        <v>0</v>
      </c>
      <c r="C1058" s="139" t="str">
        <f>'제품 추가'!AC1056</f>
        <v>RIIZE</v>
      </c>
      <c r="D1058" s="138">
        <f>IF('넣어줄 잉크'!$D$2="주말",INDEX(표5[#All],MATCH(C1058,표5[[#All],[잉크]],0),18)+INDEX(표5[#All],MATCH(C1058,표5[[#All],[잉크]],0),21),INDEX(표5[#All],MATCH(C1058,표5[[#All],[잉크]],0),MATCH('넣어줄 잉크'!$D$2,표5[#Headers],0)+1))</f>
        <v>0</v>
      </c>
    </row>
    <row r="1059" spans="2:4" hidden="1" x14ac:dyDescent="0.3">
      <c r="B1059" s="56">
        <f>IFERROR(SUM(D1059:D1059),0)</f>
        <v>0</v>
      </c>
      <c r="C1059" s="139" t="str">
        <f>'제품 추가'!AC1057</f>
        <v>KOSMOS</v>
      </c>
      <c r="D1059" s="138">
        <f>IF('넣어줄 잉크'!$D$2="주말",INDEX(표5[#All],MATCH(C1059,표5[[#All],[잉크]],0),18)+INDEX(표5[#All],MATCH(C1059,표5[[#All],[잉크]],0),21),INDEX(표5[#All],MATCH(C1059,표5[[#All],[잉크]],0),MATCH('넣어줄 잉크'!$D$2,표5[#Headers],0)+1))</f>
        <v>0</v>
      </c>
    </row>
    <row r="1060" spans="2:4" hidden="1" x14ac:dyDescent="0.3">
      <c r="B1060" s="56">
        <f>IFERROR(SUM(D1060:D1060),0)</f>
        <v>0</v>
      </c>
      <c r="C1060" s="139" t="str">
        <f>'제품 추가'!AC1058</f>
        <v>TUNA</v>
      </c>
      <c r="D1060" s="138">
        <f>IF('넣어줄 잉크'!$D$2="주말",INDEX(표5[#All],MATCH(C1060,표5[[#All],[잉크]],0),18)+INDEX(표5[#All],MATCH(C1060,표5[[#All],[잉크]],0),21),INDEX(표5[#All],MATCH(C1060,표5[[#All],[잉크]],0),MATCH('넣어줄 잉크'!$D$2,표5[#Headers],0)+1))</f>
        <v>0</v>
      </c>
    </row>
    <row r="1061" spans="2:4" hidden="1" x14ac:dyDescent="0.3">
      <c r="B1061" s="56">
        <f>IFERROR(SUM(D1061:D1061),0)</f>
        <v>0</v>
      </c>
      <c r="C1061" s="139" t="str">
        <f>'제품 추가'!AC1059</f>
        <v>KETCHUP</v>
      </c>
      <c r="D1061" s="138">
        <f>IF('넣어줄 잉크'!$D$2="주말",INDEX(표5[#All],MATCH(C1061,표5[[#All],[잉크]],0),18)+INDEX(표5[#All],MATCH(C1061,표5[[#All],[잉크]],0),21),INDEX(표5[#All],MATCH(C1061,표5[[#All],[잉크]],0),MATCH('넣어줄 잉크'!$D$2,표5[#Headers],0)+1))</f>
        <v>0</v>
      </c>
    </row>
    <row r="1062" spans="2:4" hidden="1" x14ac:dyDescent="0.3">
      <c r="B1062" s="56">
        <f>IFERROR(SUM(D1062:D1062),0)</f>
        <v>0</v>
      </c>
      <c r="C1062" s="139" t="str">
        <f>'제품 추가'!AC1060</f>
        <v>OPERA</v>
      </c>
      <c r="D1062" s="138">
        <f>IF('넣어줄 잉크'!$D$2="주말",INDEX(표5[#All],MATCH(C1062,표5[[#All],[잉크]],0),18)+INDEX(표5[#All],MATCH(C1062,표5[[#All],[잉크]],0),21),INDEX(표5[#All],MATCH(C1062,표5[[#All],[잉크]],0),MATCH('넣어줄 잉크'!$D$2,표5[#Headers],0)+1))</f>
        <v>0</v>
      </c>
    </row>
    <row r="1063" spans="2:4" hidden="1" x14ac:dyDescent="0.3">
      <c r="B1063" s="56">
        <f>IFERROR(SUM(D1063:D1063),0)</f>
        <v>0</v>
      </c>
      <c r="C1063" s="139" t="str">
        <f>'제품 추가'!AC1061</f>
        <v>BLIGHT</v>
      </c>
      <c r="D1063" s="138">
        <f>IF('넣어줄 잉크'!$D$2="주말",INDEX(표5[#All],MATCH(C1063,표5[[#All],[잉크]],0),18)+INDEX(표5[#All],MATCH(C1063,표5[[#All],[잉크]],0),21),INDEX(표5[#All],MATCH(C1063,표5[[#All],[잉크]],0),MATCH('넣어줄 잉크'!$D$2,표5[#Headers],0)+1))</f>
        <v>0</v>
      </c>
    </row>
    <row r="1064" spans="2:4" hidden="1" x14ac:dyDescent="0.3">
      <c r="B1064" s="56">
        <f>IFERROR(SUM(D1064:D1064),0)</f>
        <v>0</v>
      </c>
      <c r="C1064" s="139" t="str">
        <f>'제품 추가'!AC1062</f>
        <v>CLOAK</v>
      </c>
      <c r="D1064" s="138">
        <f>IF('넣어줄 잉크'!$D$2="주말",INDEX(표5[#All],MATCH(C1064,표5[[#All],[잉크]],0),18)+INDEX(표5[#All],MATCH(C1064,표5[[#All],[잉크]],0),21),INDEX(표5[#All],MATCH(C1064,표5[[#All],[잉크]],0),MATCH('넣어줄 잉크'!$D$2,표5[#Headers],0)+1))</f>
        <v>0</v>
      </c>
    </row>
    <row r="1065" spans="2:4" hidden="1" x14ac:dyDescent="0.3">
      <c r="B1065" s="56">
        <f>IFERROR(SUM(D1065:D1065),0)</f>
        <v>0</v>
      </c>
      <c r="C1065" s="139" t="str">
        <f>'제품 추가'!AC1063</f>
        <v>BRIM</v>
      </c>
      <c r="D1065" s="138">
        <f>IF('넣어줄 잉크'!$D$2="주말",INDEX(표5[#All],MATCH(C1065,표5[[#All],[잉크]],0),18)+INDEX(표5[#All],MATCH(C1065,표5[[#All],[잉크]],0),21),INDEX(표5[#All],MATCH(C1065,표5[[#All],[잉크]],0),MATCH('넣어줄 잉크'!$D$2,표5[#Headers],0)+1))</f>
        <v>0</v>
      </c>
    </row>
    <row r="1066" spans="2:4" hidden="1" x14ac:dyDescent="0.3">
      <c r="B1066" s="56">
        <f>IFERROR(SUM(D1066:D1066),0)</f>
        <v>0</v>
      </c>
      <c r="C1066" s="139" t="str">
        <f>'제품 추가'!AC1064</f>
        <v>GRAVY</v>
      </c>
      <c r="D1066" s="138">
        <f>IF('넣어줄 잉크'!$D$2="주말",INDEX(표5[#All],MATCH(C1066,표5[[#All],[잉크]],0),18)+INDEX(표5[#All],MATCH(C1066,표5[[#All],[잉크]],0),21),INDEX(표5[#All],MATCH(C1066,표5[[#All],[잉크]],0),MATCH('넣어줄 잉크'!$D$2,표5[#Headers],0)+1))</f>
        <v>0</v>
      </c>
    </row>
    <row r="1067" spans="2:4" hidden="1" x14ac:dyDescent="0.3">
      <c r="B1067" s="56">
        <f>IFERROR(SUM(D1067:D1067),0)</f>
        <v>0</v>
      </c>
      <c r="C1067" s="139" t="str">
        <f>'제품 추가'!AC1065</f>
        <v>WOOL</v>
      </c>
      <c r="D1067" s="138">
        <f>IF('넣어줄 잉크'!$D$2="주말",INDEX(표5[#All],MATCH(C1067,표5[[#All],[잉크]],0),18)+INDEX(표5[#All],MATCH(C1067,표5[[#All],[잉크]],0),21),INDEX(표5[#All],MATCH(C1067,표5[[#All],[잉크]],0),MATCH('넣어줄 잉크'!$D$2,표5[#Headers],0)+1))</f>
        <v>0</v>
      </c>
    </row>
    <row r="1068" spans="2:4" hidden="1" x14ac:dyDescent="0.3">
      <c r="B1068" s="56">
        <f>IFERROR(SUM(D1068:D1068),0)</f>
        <v>0</v>
      </c>
      <c r="C1068" s="139" t="str">
        <f>'제품 추가'!AC1066</f>
        <v>UDT</v>
      </c>
      <c r="D1068" s="138">
        <f>IF('넣어줄 잉크'!$D$2="주말",INDEX(표5[#All],MATCH(C1068,표5[[#All],[잉크]],0),18)+INDEX(표5[#All],MATCH(C1068,표5[[#All],[잉크]],0),21),INDEX(표5[#All],MATCH(C1068,표5[[#All],[잉크]],0),MATCH('넣어줄 잉크'!$D$2,표5[#Headers],0)+1))</f>
        <v>0</v>
      </c>
    </row>
    <row r="1069" spans="2:4" hidden="1" x14ac:dyDescent="0.3">
      <c r="B1069" s="56">
        <f>IFERROR(SUM(D1069:D1069),0)</f>
        <v>0</v>
      </c>
      <c r="C1069" s="139" t="str">
        <f>'제품 추가'!AC1067</f>
        <v>COGMO</v>
      </c>
      <c r="D1069" s="138">
        <f>IF('넣어줄 잉크'!$D$2="주말",INDEX(표5[#All],MATCH(C1069,표5[[#All],[잉크]],0),18)+INDEX(표5[#All],MATCH(C1069,표5[[#All],[잉크]],0),21),INDEX(표5[#All],MATCH(C1069,표5[[#All],[잉크]],0),MATCH('넣어줄 잉크'!$D$2,표5[#Headers],0)+1))</f>
        <v>0</v>
      </c>
    </row>
    <row r="1070" spans="2:4" hidden="1" x14ac:dyDescent="0.3">
      <c r="B1070" s="56">
        <f>IFERROR(SUM(D1070:D1070),0)</f>
        <v>0</v>
      </c>
      <c r="C1070" s="139" t="str">
        <f>'제품 추가'!AC1068</f>
        <v>HARRY</v>
      </c>
      <c r="D1070" s="138">
        <f>IF('넣어줄 잉크'!$D$2="주말",INDEX(표5[#All],MATCH(C1070,표5[[#All],[잉크]],0),18)+INDEX(표5[#All],MATCH(C1070,표5[[#All],[잉크]],0),21),INDEX(표5[#All],MATCH(C1070,표5[[#All],[잉크]],0),MATCH('넣어줄 잉크'!$D$2,표5[#Headers],0)+1))</f>
        <v>0</v>
      </c>
    </row>
    <row r="1071" spans="2:4" hidden="1" x14ac:dyDescent="0.3">
      <c r="B1071" s="56">
        <f>IFERROR(SUM(D1071:D1071),0)</f>
        <v>0</v>
      </c>
      <c r="C1071" s="139" t="str">
        <f>'제품 추가'!AC1069</f>
        <v>BURLAP</v>
      </c>
      <c r="D1071" s="138">
        <f>IF('넣어줄 잉크'!$D$2="주말",INDEX(표5[#All],MATCH(C1071,표5[[#All],[잉크]],0),18)+INDEX(표5[#All],MATCH(C1071,표5[[#All],[잉크]],0),21),INDEX(표5[#All],MATCH(C1071,표5[[#All],[잉크]],0),MATCH('넣어줄 잉크'!$D$2,표5[#Headers],0)+1))</f>
        <v>0</v>
      </c>
    </row>
    <row r="1072" spans="2:4" hidden="1" x14ac:dyDescent="0.3">
      <c r="B1072" s="56">
        <f>IFERROR(SUM(D1072:D1072),0)</f>
        <v>0</v>
      </c>
      <c r="C1072" s="139" t="str">
        <f>'제품 추가'!AC1070</f>
        <v>VELVET</v>
      </c>
      <c r="D1072" s="138">
        <f>IF('넣어줄 잉크'!$D$2="주말",INDEX(표5[#All],MATCH(C1072,표5[[#All],[잉크]],0),18)+INDEX(표5[#All],MATCH(C1072,표5[[#All],[잉크]],0),21),INDEX(표5[#All],MATCH(C1072,표5[[#All],[잉크]],0),MATCH('넣어줄 잉크'!$D$2,표5[#Headers],0)+1))</f>
        <v>0</v>
      </c>
    </row>
    <row r="1073" spans="2:4" hidden="1" x14ac:dyDescent="0.3">
      <c r="B1073" s="56">
        <f>IFERROR(SUM(D1073:D1073),0)</f>
        <v>0</v>
      </c>
      <c r="C1073" s="139" t="str">
        <f>'제품 추가'!AC1071</f>
        <v>COZY</v>
      </c>
      <c r="D1073" s="138">
        <f>IF('넣어줄 잉크'!$D$2="주말",INDEX(표5[#All],MATCH(C1073,표5[[#All],[잉크]],0),18)+INDEX(표5[#All],MATCH(C1073,표5[[#All],[잉크]],0),21),INDEX(표5[#All],MATCH(C1073,표5[[#All],[잉크]],0),MATCH('넣어줄 잉크'!$D$2,표5[#Headers],0)+1))</f>
        <v>0</v>
      </c>
    </row>
    <row r="1074" spans="2:4" hidden="1" x14ac:dyDescent="0.3">
      <c r="B1074" s="56">
        <f>IFERROR(SUM(D1074:D1074),0)</f>
        <v>0</v>
      </c>
      <c r="C1074" s="139" t="str">
        <f>'제품 추가'!AC1072</f>
        <v>MOLASSES</v>
      </c>
      <c r="D1074" s="138">
        <f>IF('넣어줄 잉크'!$D$2="주말",INDEX(표5[#All],MATCH(C1074,표5[[#All],[잉크]],0),18)+INDEX(표5[#All],MATCH(C1074,표5[[#All],[잉크]],0),21),INDEX(표5[#All],MATCH(C1074,표5[[#All],[잉크]],0),MATCH('넣어줄 잉크'!$D$2,표5[#Headers],0)+1))</f>
        <v>0</v>
      </c>
    </row>
    <row r="1075" spans="2:4" hidden="1" x14ac:dyDescent="0.3">
      <c r="B1075" s="56">
        <f>IFERROR(SUM(D1075:D1075),0)</f>
        <v>0</v>
      </c>
      <c r="C1075" s="139" t="str">
        <f>'제품 추가'!AC1073</f>
        <v>POTTER</v>
      </c>
      <c r="D1075" s="138">
        <f>IF('넣어줄 잉크'!$D$2="주말",INDEX(표5[#All],MATCH(C1075,표5[[#All],[잉크]],0),18)+INDEX(표5[#All],MATCH(C1075,표5[[#All],[잉크]],0),21),INDEX(표5[#All],MATCH(C1075,표5[[#All],[잉크]],0),MATCH('넣어줄 잉크'!$D$2,표5[#Headers],0)+1))</f>
        <v>0</v>
      </c>
    </row>
    <row r="1076" spans="2:4" hidden="1" x14ac:dyDescent="0.3">
      <c r="B1076" s="56">
        <f>IFERROR(SUM(D1076:D1076),0)</f>
        <v>0</v>
      </c>
      <c r="C1076" s="139" t="str">
        <f>'제품 추가'!AC1074</f>
        <v>ALEX</v>
      </c>
      <c r="D1076" s="138">
        <f>IF('넣어줄 잉크'!$D$2="주말",INDEX(표5[#All],MATCH(C1076,표5[[#All],[잉크]],0),18)+INDEX(표5[#All],MATCH(C1076,표5[[#All],[잉크]],0),21),INDEX(표5[#All],MATCH(C1076,표5[[#All],[잉크]],0),MATCH('넣어줄 잉크'!$D$2,표5[#Headers],0)+1))</f>
        <v>0</v>
      </c>
    </row>
    <row r="1077" spans="2:4" hidden="1" x14ac:dyDescent="0.3">
      <c r="B1077" s="56">
        <f>IFERROR(SUM(D1077:D1077),0)</f>
        <v>0</v>
      </c>
      <c r="C1077" s="139" t="str">
        <f>'제품 추가'!AC1075</f>
        <v>XANDER</v>
      </c>
      <c r="D1077" s="138">
        <f>IF('넣어줄 잉크'!$D$2="주말",INDEX(표5[#All],MATCH(C1077,표5[[#All],[잉크]],0),18)+INDEX(표5[#All],MATCH(C1077,표5[[#All],[잉크]],0),21),INDEX(표5[#All],MATCH(C1077,표5[[#All],[잉크]],0),MATCH('넣어줄 잉크'!$D$2,표5[#Headers],0)+1))</f>
        <v>0</v>
      </c>
    </row>
    <row r="1078" spans="2:4" hidden="1" x14ac:dyDescent="0.3">
      <c r="B1078" s="56">
        <f>IFERROR(SUM(D1078:D1078),0)</f>
        <v>0</v>
      </c>
      <c r="C1078" s="139" t="str">
        <f>'제품 추가'!AC1076</f>
        <v>GLS</v>
      </c>
      <c r="D1078" s="138">
        <f>IF('넣어줄 잉크'!$D$2="주말",INDEX(표5[#All],MATCH(C1078,표5[[#All],[잉크]],0),18)+INDEX(표5[#All],MATCH(C1078,표5[[#All],[잉크]],0),21),INDEX(표5[#All],MATCH(C1078,표5[[#All],[잉크]],0),MATCH('넣어줄 잉크'!$D$2,표5[#Headers],0)+1))</f>
        <v>0</v>
      </c>
    </row>
    <row r="1079" spans="2:4" hidden="1" x14ac:dyDescent="0.3">
      <c r="B1079" s="56">
        <f>IFERROR(SUM(D1079:D1079),0)</f>
        <v>0</v>
      </c>
      <c r="C1079" s="139" t="str">
        <f>'제품 추가'!AC1077</f>
        <v>UDO</v>
      </c>
      <c r="D1079" s="138">
        <f>IF('넣어줄 잉크'!$D$2="주말",INDEX(표5[#All],MATCH(C1079,표5[[#All],[잉크]],0),18)+INDEX(표5[#All],MATCH(C1079,표5[[#All],[잉크]],0),21),INDEX(표5[#All],MATCH(C1079,표5[[#All],[잉크]],0),MATCH('넣어줄 잉크'!$D$2,표5[#Headers],0)+1))</f>
        <v>0</v>
      </c>
    </row>
    <row r="1080" spans="2:4" hidden="1" x14ac:dyDescent="0.3">
      <c r="B1080" s="56">
        <f>IFERROR(SUM(D1080:D1080),0)</f>
        <v>0</v>
      </c>
      <c r="C1080" s="139" t="str">
        <f>'제품 추가'!AC1078</f>
        <v>GEOJEDO</v>
      </c>
      <c r="D1080" s="138">
        <f>IF('넣어줄 잉크'!$D$2="주말",INDEX(표5[#All],MATCH(C1080,표5[[#All],[잉크]],0),18)+INDEX(표5[#All],MATCH(C1080,표5[[#All],[잉크]],0),21),INDEX(표5[#All],MATCH(C1080,표5[[#All],[잉크]],0),MATCH('넣어줄 잉크'!$D$2,표5[#Headers],0)+1))</f>
        <v>0</v>
      </c>
    </row>
    <row r="1081" spans="2:4" hidden="1" x14ac:dyDescent="0.3">
      <c r="B1081" s="56">
        <f>IFERROR(SUM(D1081:D1081),0)</f>
        <v>0</v>
      </c>
      <c r="C1081" s="139" t="str">
        <f>'제품 추가'!AC1079</f>
        <v>COLORADO</v>
      </c>
      <c r="D1081" s="138">
        <f>IF('넣어줄 잉크'!$D$2="주말",INDEX(표5[#All],MATCH(C1081,표5[[#All],[잉크]],0),18)+INDEX(표5[#All],MATCH(C1081,표5[[#All],[잉크]],0),21),INDEX(표5[#All],MATCH(C1081,표5[[#All],[잉크]],0),MATCH('넣어줄 잉크'!$D$2,표5[#Headers],0)+1))</f>
        <v>0</v>
      </c>
    </row>
    <row r="1082" spans="2:4" hidden="1" x14ac:dyDescent="0.3">
      <c r="B1082" s="56">
        <f>IFERROR(SUM(D1082:D1082),0)</f>
        <v>0</v>
      </c>
      <c r="C1082" s="139" t="str">
        <f>'제품 추가'!AC1080</f>
        <v>DOKDO</v>
      </c>
      <c r="D1082" s="138">
        <f>IF('넣어줄 잉크'!$D$2="주말",INDEX(표5[#All],MATCH(C1082,표5[[#All],[잉크]],0),18)+INDEX(표5[#All],MATCH(C1082,표5[[#All],[잉크]],0),21),INDEX(표5[#All],MATCH(C1082,표5[[#All],[잉크]],0),MATCH('넣어줄 잉크'!$D$2,표5[#Headers],0)+1))</f>
        <v>0</v>
      </c>
    </row>
    <row r="1083" spans="2:4" hidden="1" x14ac:dyDescent="0.3">
      <c r="B1083" s="56">
        <f>IFERROR(SUM(D1083:D1083),0)</f>
        <v>0</v>
      </c>
      <c r="C1083" s="139" t="str">
        <f>'제품 추가'!AC1081</f>
        <v>BEFORE</v>
      </c>
      <c r="D1083" s="138">
        <f>IF('넣어줄 잉크'!$D$2="주말",INDEX(표5[#All],MATCH(C1083,표5[[#All],[잉크]],0),18)+INDEX(표5[#All],MATCH(C1083,표5[[#All],[잉크]],0),21),INDEX(표5[#All],MATCH(C1083,표5[[#All],[잉크]],0),MATCH('넣어줄 잉크'!$D$2,표5[#Headers],0)+1))</f>
        <v>0</v>
      </c>
    </row>
    <row r="1084" spans="2:4" hidden="1" x14ac:dyDescent="0.3">
      <c r="B1084" s="56">
        <f>IFERROR(SUM(D1084:D1084),0)</f>
        <v>0</v>
      </c>
      <c r="C1084" s="139" t="str">
        <f>'제품 추가'!AC1082</f>
        <v>DISLIKE</v>
      </c>
      <c r="D1084" s="138">
        <f>IF('넣어줄 잉크'!$D$2="주말",INDEX(표5[#All],MATCH(C1084,표5[[#All],[잉크]],0),18)+INDEX(표5[#All],MATCH(C1084,표5[[#All],[잉크]],0),21),INDEX(표5[#All],MATCH(C1084,표5[[#All],[잉크]],0),MATCH('넣어줄 잉크'!$D$2,표5[#Headers],0)+1))</f>
        <v>0</v>
      </c>
    </row>
    <row r="1085" spans="2:4" hidden="1" x14ac:dyDescent="0.3">
      <c r="B1085" s="56">
        <f>IFERROR(SUM(D1085:D1085),0)</f>
        <v>0</v>
      </c>
      <c r="C1085" s="139" t="str">
        <f>'제품 추가'!AC1083</f>
        <v>GANGHWADO</v>
      </c>
      <c r="D1085" s="138">
        <f>IF('넣어줄 잉크'!$D$2="주말",INDEX(표5[#All],MATCH(C1085,표5[[#All],[잉크]],0),18)+INDEX(표5[#All],MATCH(C1085,표5[[#All],[잉크]],0),21),INDEX(표5[#All],MATCH(C1085,표5[[#All],[잉크]],0),MATCH('넣어줄 잉크'!$D$2,표5[#Headers],0)+1))</f>
        <v>0</v>
      </c>
    </row>
    <row r="1086" spans="2:4" hidden="1" x14ac:dyDescent="0.3">
      <c r="B1086" s="56">
        <f>IFERROR(SUM(D1086:D1086),0)</f>
        <v>0</v>
      </c>
      <c r="C1086" s="139" t="str">
        <f>'제품 추가'!AC1084</f>
        <v>JUPITER</v>
      </c>
      <c r="D1086" s="138">
        <f>IF('넣어줄 잉크'!$D$2="주말",INDEX(표5[#All],MATCH(C1086,표5[[#All],[잉크]],0),18)+INDEX(표5[#All],MATCH(C1086,표5[[#All],[잉크]],0),21),INDEX(표5[#All],MATCH(C1086,표5[[#All],[잉크]],0),MATCH('넣어줄 잉크'!$D$2,표5[#Headers],0)+1))</f>
        <v>0</v>
      </c>
    </row>
    <row r="1087" spans="2:4" hidden="1" x14ac:dyDescent="0.3">
      <c r="B1087" s="56">
        <f>IFERROR(SUM(D1087:D1087),0)</f>
        <v>0</v>
      </c>
      <c r="C1087" s="139" t="str">
        <f>'제품 추가'!AC1085</f>
        <v>LEAD</v>
      </c>
      <c r="D1087" s="138">
        <f>IF('넣어줄 잉크'!$D$2="주말",INDEX(표5[#All],MATCH(C1087,표5[[#All],[잉크]],0),18)+INDEX(표5[#All],MATCH(C1087,표5[[#All],[잉크]],0),21),INDEX(표5[#All],MATCH(C1087,표5[[#All],[잉크]],0),MATCH('넣어줄 잉크'!$D$2,표5[#Headers],0)+1))</f>
        <v>0</v>
      </c>
    </row>
    <row r="1088" spans="2:4" hidden="1" x14ac:dyDescent="0.3">
      <c r="B1088" s="56">
        <f>IFERROR(SUM(D1088:D1088),0)</f>
        <v>0</v>
      </c>
      <c r="C1088" s="139" t="str">
        <f>'제품 추가'!AC1086</f>
        <v>ARMOR</v>
      </c>
      <c r="D1088" s="138">
        <f>IF('넣어줄 잉크'!$D$2="주말",INDEX(표5[#All],MATCH(C1088,표5[[#All],[잉크]],0),18)+INDEX(표5[#All],MATCH(C1088,표5[[#All],[잉크]],0),21),INDEX(표5[#All],MATCH(C1088,표5[[#All],[잉크]],0),MATCH('넣어줄 잉크'!$D$2,표5[#Headers],0)+1))</f>
        <v>0</v>
      </c>
    </row>
    <row r="1089" spans="2:4" hidden="1" x14ac:dyDescent="0.3">
      <c r="B1089" s="56">
        <f>IFERROR(SUM(D1089:D1089),0)</f>
        <v>0</v>
      </c>
      <c r="C1089" s="139" t="str">
        <f>'제품 추가'!AC1087</f>
        <v>BOULDER</v>
      </c>
      <c r="D1089" s="138">
        <f>IF('넣어줄 잉크'!$D$2="주말",INDEX(표5[#All],MATCH(C1089,표5[[#All],[잉크]],0),18)+INDEX(표5[#All],MATCH(C1089,표5[[#All],[잉크]],0),21),INDEX(표5[#All],MATCH(C1089,표5[[#All],[잉크]],0),MATCH('넣어줄 잉크'!$D$2,표5[#Headers],0)+1))</f>
        <v>0</v>
      </c>
    </row>
    <row r="1090" spans="2:4" hidden="1" x14ac:dyDescent="0.3">
      <c r="B1090" s="56">
        <f>IFERROR(SUM(D1090:D1090),0)</f>
        <v>0</v>
      </c>
      <c r="C1090" s="139" t="str">
        <f>'제품 추가'!AC1088</f>
        <v>SATURN</v>
      </c>
      <c r="D1090" s="138">
        <f>IF('넣어줄 잉크'!$D$2="주말",INDEX(표5[#All],MATCH(C1090,표5[[#All],[잉크]],0),18)+INDEX(표5[#All],MATCH(C1090,표5[[#All],[잉크]],0),21),INDEX(표5[#All],MATCH(C1090,표5[[#All],[잉크]],0),MATCH('넣어줄 잉크'!$D$2,표5[#Headers],0)+1))</f>
        <v>0</v>
      </c>
    </row>
    <row r="1091" spans="2:4" hidden="1" x14ac:dyDescent="0.3">
      <c r="B1091" s="56">
        <f>IFERROR(SUM(D1091:D1091),0)</f>
        <v>0</v>
      </c>
      <c r="C1091" s="139" t="str">
        <f>'제품 추가'!AC1089</f>
        <v>STEALTH</v>
      </c>
      <c r="D1091" s="138">
        <f>IF('넣어줄 잉크'!$D$2="주말",INDEX(표5[#All],MATCH(C1091,표5[[#All],[잉크]],0),18)+INDEX(표5[#All],MATCH(C1091,표5[[#All],[잉크]],0),21),INDEX(표5[#All],MATCH(C1091,표5[[#All],[잉크]],0),MATCH('넣어줄 잉크'!$D$2,표5[#Headers],0)+1))</f>
        <v>0</v>
      </c>
    </row>
    <row r="1092" spans="2:4" hidden="1" x14ac:dyDescent="0.3">
      <c r="B1092" s="56">
        <f>IFERROR(SUM(D1092:D1092),0)</f>
        <v>0</v>
      </c>
      <c r="C1092" s="139" t="str">
        <f>'제품 추가'!AC1090</f>
        <v>RUSTIC</v>
      </c>
      <c r="D1092" s="138">
        <f>IF('넣어줄 잉크'!$D$2="주말",INDEX(표5[#All],MATCH(C1092,표5[[#All],[잉크]],0),18)+INDEX(표5[#All],MATCH(C1092,표5[[#All],[잉크]],0),21),INDEX(표5[#All],MATCH(C1092,표5[[#All],[잉크]],0),MATCH('넣어줄 잉크'!$D$2,표5[#Headers],0)+1))</f>
        <v>0</v>
      </c>
    </row>
    <row r="1093" spans="2:4" hidden="1" x14ac:dyDescent="0.3">
      <c r="B1093" s="56">
        <f>IFERROR(SUM(D1093:D1093),0)</f>
        <v>0</v>
      </c>
      <c r="C1093" s="139" t="str">
        <f>'제품 추가'!AC1091</f>
        <v>CASK</v>
      </c>
      <c r="D1093" s="138">
        <f>IF('넣어줄 잉크'!$D$2="주말",INDEX(표5[#All],MATCH(C1093,표5[[#All],[잉크]],0),18)+INDEX(표5[#All],MATCH(C1093,표5[[#All],[잉크]],0),21),INDEX(표5[#All],MATCH(C1093,표5[[#All],[잉크]],0),MATCH('넣어줄 잉크'!$D$2,표5[#Headers],0)+1))</f>
        <v>0</v>
      </c>
    </row>
    <row r="1094" spans="2:4" hidden="1" x14ac:dyDescent="0.3">
      <c r="B1094" s="56">
        <f>IFERROR(SUM(D1094:D1094),0)</f>
        <v>0</v>
      </c>
      <c r="C1094" s="139" t="str">
        <f>'제품 추가'!AC1092</f>
        <v>VORTEX</v>
      </c>
      <c r="D1094" s="138">
        <f>IF('넣어줄 잉크'!$D$2="주말",INDEX(표5[#All],MATCH(C1094,표5[[#All],[잉크]],0),18)+INDEX(표5[#All],MATCH(C1094,표5[[#All],[잉크]],0),21),INDEX(표5[#All],MATCH(C1094,표5[[#All],[잉크]],0),MATCH('넣어줄 잉크'!$D$2,표5[#Headers],0)+1))</f>
        <v>0</v>
      </c>
    </row>
    <row r="1095" spans="2:4" hidden="1" x14ac:dyDescent="0.3">
      <c r="B1095" s="56">
        <f>IFERROR(SUM(D1095:D1095),0)</f>
        <v>0</v>
      </c>
      <c r="C1095" s="139" t="str">
        <f>'제품 추가'!AC1093</f>
        <v>MARSH</v>
      </c>
      <c r="D1095" s="138">
        <f>IF('넣어줄 잉크'!$D$2="주말",INDEX(표5[#All],MATCH(C1095,표5[[#All],[잉크]],0),18)+INDEX(표5[#All],MATCH(C1095,표5[[#All],[잉크]],0),21),INDEX(표5[#All],MATCH(C1095,표5[[#All],[잉크]],0),MATCH('넣어줄 잉크'!$D$2,표5[#Headers],0)+1))</f>
        <v>0</v>
      </c>
    </row>
    <row r="1096" spans="2:4" hidden="1" x14ac:dyDescent="0.3">
      <c r="B1096" s="56">
        <f>IFERROR(SUM(D1096:D1096),0)</f>
        <v>0</v>
      </c>
      <c r="C1096" s="139" t="str">
        <f>'제품 추가'!AC1094</f>
        <v>TUNDRA</v>
      </c>
      <c r="D1096" s="138">
        <f>IF('넣어줄 잉크'!$D$2="주말",INDEX(표5[#All],MATCH(C1096,표5[[#All],[잉크]],0),18)+INDEX(표5[#All],MATCH(C1096,표5[[#All],[잉크]],0),21),INDEX(표5[#All],MATCH(C1096,표5[[#All],[잉크]],0),MATCH('넣어줄 잉크'!$D$2,표5[#Headers],0)+1))</f>
        <v>0</v>
      </c>
    </row>
    <row r="1097" spans="2:4" hidden="1" x14ac:dyDescent="0.3">
      <c r="B1097" s="56">
        <f>IFERROR(SUM(D1097:D1097),0)</f>
        <v>0</v>
      </c>
      <c r="C1097" s="139" t="str">
        <f>'제품 추가'!AC283</f>
        <v>LVIENNA</v>
      </c>
      <c r="D1097" s="138">
        <f>IF('넣어줄 잉크'!$D$2="주말",INDEX(표5[#All],MATCH(C1097,표5[[#All],[잉크]],0),18)+INDEX(표5[#All],MATCH(C1097,표5[[#All],[잉크]],0),21),INDEX(표5[#All],MATCH(C1097,표5[[#All],[잉크]],0),MATCH('넣어줄 잉크'!$D$2,표5[#Headers],0)+1))</f>
        <v>0</v>
      </c>
    </row>
    <row r="1098" spans="2:4" hidden="1" x14ac:dyDescent="0.3">
      <c r="B1098" s="56">
        <f>IFERROR(SUM(D1098:D1098),0)</f>
        <v>0</v>
      </c>
      <c r="C1098" s="139" t="str">
        <f>'제품 추가'!AC1096</f>
        <v>CRATER</v>
      </c>
      <c r="D1098" s="138">
        <f>IF('넣어줄 잉크'!$D$2="주말",INDEX(표5[#All],MATCH(C1098,표5[[#All],[잉크]],0),18)+INDEX(표5[#All],MATCH(C1098,표5[[#All],[잉크]],0),21),INDEX(표5[#All],MATCH(C1098,표5[[#All],[잉크]],0),MATCH('넣어줄 잉크'!$D$2,표5[#Headers],0)+1))</f>
        <v>0</v>
      </c>
    </row>
    <row r="1099" spans="2:4" hidden="1" x14ac:dyDescent="0.3">
      <c r="B1099" s="56">
        <f>IFERROR(SUM(D1099:D1099),0)</f>
        <v>0</v>
      </c>
      <c r="C1099" s="139" t="str">
        <f>'제품 추가'!AC1097</f>
        <v>HIBISCUS</v>
      </c>
      <c r="D1099" s="138">
        <f>IF('넣어줄 잉크'!$D$2="주말",INDEX(표5[#All],MATCH(C1099,표5[[#All],[잉크]],0),18)+INDEX(표5[#All],MATCH(C1099,표5[[#All],[잉크]],0),21),INDEX(표5[#All],MATCH(C1099,표5[[#All],[잉크]],0),MATCH('넣어줄 잉크'!$D$2,표5[#Headers],0)+1))</f>
        <v>0</v>
      </c>
    </row>
    <row r="1100" spans="2:4" hidden="1" x14ac:dyDescent="0.3">
      <c r="B1100" s="56">
        <f>IFERROR(SUM(D1100:D1100),0)</f>
        <v>0</v>
      </c>
      <c r="C1100" s="139" t="str">
        <f>'제품 추가'!AC1098</f>
        <v>LUSTER</v>
      </c>
      <c r="D1100" s="138">
        <f>IF('넣어줄 잉크'!$D$2="주말",INDEX(표5[#All],MATCH(C1100,표5[[#All],[잉크]],0),18)+INDEX(표5[#All],MATCH(C1100,표5[[#All],[잉크]],0),21),INDEX(표5[#All],MATCH(C1100,표5[[#All],[잉크]],0),MATCH('넣어줄 잉크'!$D$2,표5[#Headers],0)+1))</f>
        <v>0</v>
      </c>
    </row>
    <row r="1101" spans="2:4" hidden="1" x14ac:dyDescent="0.3">
      <c r="B1101" s="56">
        <f>IFERROR(SUM(D1101:D1101),0)</f>
        <v>0</v>
      </c>
      <c r="C1101" s="139" t="str">
        <f>'제품 추가'!AC1099</f>
        <v>MALT</v>
      </c>
      <c r="D1101" s="138">
        <f>IF('넣어줄 잉크'!$D$2="주말",INDEX(표5[#All],MATCH(C1101,표5[[#All],[잉크]],0),18)+INDEX(표5[#All],MATCH(C1101,표5[[#All],[잉크]],0),21),INDEX(표5[#All],MATCH(C1101,표5[[#All],[잉크]],0),MATCH('넣어줄 잉크'!$D$2,표5[#Headers],0)+1))</f>
        <v>0</v>
      </c>
    </row>
    <row r="1102" spans="2:4" hidden="1" x14ac:dyDescent="0.3">
      <c r="B1102" s="56">
        <f>IFERROR(SUM(D1102:D1102),0)</f>
        <v>0</v>
      </c>
      <c r="C1102" s="139" t="str">
        <f>'제품 추가'!AC1100</f>
        <v>ROAN</v>
      </c>
      <c r="D1102" s="138">
        <f>IF('넣어줄 잉크'!$D$2="주말",INDEX(표5[#All],MATCH(C1102,표5[[#All],[잉크]],0),18)+INDEX(표5[#All],MATCH(C1102,표5[[#All],[잉크]],0),21),INDEX(표5[#All],MATCH(C1102,표5[[#All],[잉크]],0),MATCH('넣어줄 잉크'!$D$2,표5[#Headers],0)+1))</f>
        <v>0</v>
      </c>
    </row>
    <row r="1103" spans="2:4" hidden="1" x14ac:dyDescent="0.3">
      <c r="B1103" s="56">
        <f>IFERROR(SUM(D1103:D1103),0)</f>
        <v>0</v>
      </c>
      <c r="C1103" s="139" t="str">
        <f>'제품 추가'!AC1101</f>
        <v>MOLTEN</v>
      </c>
      <c r="D1103" s="138">
        <f>IF('넣어줄 잉크'!$D$2="주말",INDEX(표5[#All],MATCH(C1103,표5[[#All],[잉크]],0),18)+INDEX(표5[#All],MATCH(C1103,표5[[#All],[잉크]],0),21),INDEX(표5[#All],MATCH(C1103,표5[[#All],[잉크]],0),MATCH('넣어줄 잉크'!$D$2,표5[#Headers],0)+1))</f>
        <v>0</v>
      </c>
    </row>
    <row r="1104" spans="2:4" hidden="1" x14ac:dyDescent="0.3">
      <c r="B1104" s="56">
        <f>IFERROR(SUM(D1104:D1104),0)</f>
        <v>0</v>
      </c>
      <c r="C1104" s="139" t="str">
        <f>'제품 추가'!AC1102</f>
        <v>LINEN</v>
      </c>
      <c r="D1104" s="138">
        <f>IF('넣어줄 잉크'!$D$2="주말",INDEX(표5[#All],MATCH(C1104,표5[[#All],[잉크]],0),18)+INDEX(표5[#All],MATCH(C1104,표5[[#All],[잉크]],0),21),INDEX(표5[#All],MATCH(C1104,표5[[#All],[잉크]],0),MATCH('넣어줄 잉크'!$D$2,표5[#Headers],0)+1))</f>
        <v>0</v>
      </c>
    </row>
    <row r="1105" spans="2:4" hidden="1" x14ac:dyDescent="0.3">
      <c r="B1105" s="56">
        <f>IFERROR(SUM(D1105:D1105),0)</f>
        <v>0</v>
      </c>
      <c r="C1105" s="139" t="str">
        <f>'제품 추가'!AC1103</f>
        <v>ZINC</v>
      </c>
      <c r="D1105" s="138">
        <f>IF('넣어줄 잉크'!$D$2="주말",INDEX(표5[#All],MATCH(C1105,표5[[#All],[잉크]],0),18)+INDEX(표5[#All],MATCH(C1105,표5[[#All],[잉크]],0),21),INDEX(표5[#All],MATCH(C1105,표5[[#All],[잉크]],0),MATCH('넣어줄 잉크'!$D$2,표5[#Headers],0)+1))</f>
        <v>0</v>
      </c>
    </row>
    <row r="1106" spans="2:4" hidden="1" x14ac:dyDescent="0.3">
      <c r="B1106" s="56">
        <f>IFERROR(SUM(D1106:D1106),0)</f>
        <v>0</v>
      </c>
      <c r="C1106" s="139" t="str">
        <f>'제품 추가'!AC1104</f>
        <v>ARCTIC</v>
      </c>
      <c r="D1106" s="138">
        <f>IF('넣어줄 잉크'!$D$2="주말",INDEX(표5[#All],MATCH(C1106,표5[[#All],[잉크]],0),18)+INDEX(표5[#All],MATCH(C1106,표5[[#All],[잉크]],0),21),INDEX(표5[#All],MATCH(C1106,표5[[#All],[잉크]],0),MATCH('넣어줄 잉크'!$D$2,표5[#Headers],0)+1))</f>
        <v>0</v>
      </c>
    </row>
    <row r="1107" spans="2:4" hidden="1" x14ac:dyDescent="0.3">
      <c r="B1107" s="56">
        <f>IFERROR(SUM(D1107:D1107),0)</f>
        <v>0</v>
      </c>
      <c r="C1107" s="139" t="str">
        <f>'제품 추가'!AC1105</f>
        <v>TIN</v>
      </c>
      <c r="D1107" s="138">
        <f>IF('넣어줄 잉크'!$D$2="주말",INDEX(표5[#All],MATCH(C1107,표5[[#All],[잉크]],0),18)+INDEX(표5[#All],MATCH(C1107,표5[[#All],[잉크]],0),21),INDEX(표5[#All],MATCH(C1107,표5[[#All],[잉크]],0),MATCH('넣어줄 잉크'!$D$2,표5[#Headers],0)+1))</f>
        <v>0</v>
      </c>
    </row>
    <row r="1108" spans="2:4" hidden="1" x14ac:dyDescent="0.3">
      <c r="B1108" s="56">
        <f>IFERROR(SUM(D1108:D1108),0)</f>
        <v>0</v>
      </c>
      <c r="C1108" s="139" t="str">
        <f>'제품 추가'!AC1106</f>
        <v>OVERCAST</v>
      </c>
      <c r="D1108" s="138">
        <f>IF('넣어줄 잉크'!$D$2="주말",INDEX(표5[#All],MATCH(C1108,표5[[#All],[잉크]],0),18)+INDEX(표5[#All],MATCH(C1108,표5[[#All],[잉크]],0),21),INDEX(표5[#All],MATCH(C1108,표5[[#All],[잉크]],0),MATCH('넣어줄 잉크'!$D$2,표5[#Headers],0)+1))</f>
        <v>0</v>
      </c>
    </row>
    <row r="1109" spans="2:4" hidden="1" x14ac:dyDescent="0.3">
      <c r="B1109" s="56">
        <f>IFERROR(SUM(D1109:D1109),0)</f>
        <v>0</v>
      </c>
      <c r="C1109" s="139" t="str">
        <f>'제품 추가'!AC1107</f>
        <v>BEAVER</v>
      </c>
      <c r="D1109" s="138">
        <f>IF('넣어줄 잉크'!$D$2="주말",INDEX(표5[#All],MATCH(C1109,표5[[#All],[잉크]],0),18)+INDEX(표5[#All],MATCH(C1109,표5[[#All],[잉크]],0),21),INDEX(표5[#All],MATCH(C1109,표5[[#All],[잉크]],0),MATCH('넣어줄 잉크'!$D$2,표5[#Headers],0)+1))</f>
        <v>0</v>
      </c>
    </row>
    <row r="1110" spans="2:4" hidden="1" x14ac:dyDescent="0.3">
      <c r="B1110" s="56">
        <f>IFERROR(SUM(D1110:D1110),0)</f>
        <v>0</v>
      </c>
      <c r="C1110" s="139" t="str">
        <f>'제품 추가'!AC1108</f>
        <v>SUNRAY</v>
      </c>
      <c r="D1110" s="138">
        <f>IF('넣어줄 잉크'!$D$2="주말",INDEX(표5[#All],MATCH(C1110,표5[[#All],[잉크]],0),18)+INDEX(표5[#All],MATCH(C1110,표5[[#All],[잉크]],0),21),INDEX(표5[#All],MATCH(C1110,표5[[#All],[잉크]],0),MATCH('넣어줄 잉크'!$D$2,표5[#Headers],0)+1))</f>
        <v>0</v>
      </c>
    </row>
    <row r="1111" spans="2:4" hidden="1" x14ac:dyDescent="0.3">
      <c r="B1111" s="56">
        <f>IFERROR(SUM(D1111:D1111),0)</f>
        <v>0</v>
      </c>
      <c r="C1111" s="139" t="str">
        <f>'제품 추가'!AC1109</f>
        <v>GRIM</v>
      </c>
      <c r="D1111" s="138">
        <f>IF('넣어줄 잉크'!$D$2="주말",INDEX(표5[#All],MATCH(C1111,표5[[#All],[잉크]],0),18)+INDEX(표5[#All],MATCH(C1111,표5[[#All],[잉크]],0),21),INDEX(표5[#All],MATCH(C1111,표5[[#All],[잉크]],0),MATCH('넣어줄 잉크'!$D$2,표5[#Headers],0)+1))</f>
        <v>0</v>
      </c>
    </row>
    <row r="1112" spans="2:4" hidden="1" x14ac:dyDescent="0.3">
      <c r="B1112" s="56">
        <f>IFERROR(SUM(D1112:D1112),0)</f>
        <v>0</v>
      </c>
      <c r="C1112" s="139" t="str">
        <f>'제품 추가'!AC1110</f>
        <v>DULL</v>
      </c>
      <c r="D1112" s="138">
        <f>IF('넣어줄 잉크'!$D$2="주말",INDEX(표5[#All],MATCH(C1112,표5[[#All],[잉크]],0),18)+INDEX(표5[#All],MATCH(C1112,표5[[#All],[잉크]],0),21),INDEX(표5[#All],MATCH(C1112,표5[[#All],[잉크]],0),MATCH('넣어줄 잉크'!$D$2,표5[#Headers],0)+1))</f>
        <v>0</v>
      </c>
    </row>
    <row r="1113" spans="2:4" hidden="1" x14ac:dyDescent="0.3">
      <c r="B1113" s="56">
        <f>IFERROR(SUM(D1113:D1113),0)</f>
        <v>0</v>
      </c>
      <c r="C1113" s="139" t="str">
        <f>'제품 추가'!AC1111</f>
        <v>SOBER</v>
      </c>
      <c r="D1113" s="138">
        <f>IF('넣어줄 잉크'!$D$2="주말",INDEX(표5[#All],MATCH(C1113,표5[[#All],[잉크]],0),18)+INDEX(표5[#All],MATCH(C1113,표5[[#All],[잉크]],0),21),INDEX(표5[#All],MATCH(C1113,표5[[#All],[잉크]],0),MATCH('넣어줄 잉크'!$D$2,표5[#Headers],0)+1))</f>
        <v>0</v>
      </c>
    </row>
    <row r="1114" spans="2:4" hidden="1" x14ac:dyDescent="0.3">
      <c r="B1114" s="56">
        <f>IFERROR(SUM(D1114:D1114),0)</f>
        <v>0</v>
      </c>
      <c r="C1114" s="139" t="str">
        <f>'제품 추가'!AC1112</f>
        <v>NEPTUNE</v>
      </c>
      <c r="D1114" s="138">
        <f>IF('넣어줄 잉크'!$D$2="주말",INDEX(표5[#All],MATCH(C1114,표5[[#All],[잉크]],0),18)+INDEX(표5[#All],MATCH(C1114,표5[[#All],[잉크]],0),21),INDEX(표5[#All],MATCH(C1114,표5[[#All],[잉크]],0),MATCH('넣어줄 잉크'!$D$2,표5[#Headers],0)+1))</f>
        <v>0</v>
      </c>
    </row>
    <row r="1115" spans="2:4" hidden="1" x14ac:dyDescent="0.3">
      <c r="B1115" s="56">
        <f>IFERROR(SUM(D1115:D1115),0)</f>
        <v>0</v>
      </c>
      <c r="C1115" s="139" t="str">
        <f>'제품 추가'!AC1113</f>
        <v>PLUTO</v>
      </c>
      <c r="D1115" s="138">
        <f>IF('넣어줄 잉크'!$D$2="주말",INDEX(표5[#All],MATCH(C1115,표5[[#All],[잉크]],0),18)+INDEX(표5[#All],MATCH(C1115,표5[[#All],[잉크]],0),21),INDEX(표5[#All],MATCH(C1115,표5[[#All],[잉크]],0),MATCH('넣어줄 잉크'!$D$2,표5[#Headers],0)+1))</f>
        <v>0</v>
      </c>
    </row>
    <row r="1116" spans="2:4" hidden="1" x14ac:dyDescent="0.3">
      <c r="B1116" s="56">
        <f>IFERROR(SUM(D1116:D1116),0)</f>
        <v>0</v>
      </c>
      <c r="C1116" s="139" t="str">
        <f>'제품 추가'!AC219</f>
        <v>GRAPHITE</v>
      </c>
      <c r="D1116" s="138">
        <f>IF('넣어줄 잉크'!$D$2="주말",INDEX(표5[#All],MATCH(C1116,표5[[#All],[잉크]],0),18)+INDEX(표5[#All],MATCH(C1116,표5[[#All],[잉크]],0),21),INDEX(표5[#All],MATCH(C1116,표5[[#All],[잉크]],0),MATCH('넣어줄 잉크'!$D$2,표5[#Headers],0)+1))</f>
        <v>0</v>
      </c>
    </row>
    <row r="1117" spans="2:4" x14ac:dyDescent="0.3">
      <c r="B1117" s="56">
        <f>IFERROR(SUM(D1117:D1117),0)</f>
        <v>2</v>
      </c>
      <c r="C1117" s="139" t="str">
        <f>'제품 추가'!AC1243</f>
        <v>MATRIX</v>
      </c>
      <c r="D1117" s="138">
        <f>IF('넣어줄 잉크'!$D$2="주말",INDEX(표5[#All],MATCH(C1117,표5[[#All],[잉크]],0),18)+INDEX(표5[#All],MATCH(C1117,표5[[#All],[잉크]],0),21),INDEX(표5[#All],MATCH(C1117,표5[[#All],[잉크]],0),MATCH('넣어줄 잉크'!$D$2,표5[#Headers],0)+1))</f>
        <v>2</v>
      </c>
    </row>
    <row r="1118" spans="2:4" hidden="1" x14ac:dyDescent="0.3">
      <c r="B1118" s="56">
        <f>IFERROR(SUM(D1118:D1118),0)</f>
        <v>0</v>
      </c>
      <c r="C1118" s="139" t="str">
        <f>'제품 추가'!AC1116</f>
        <v>LURKER</v>
      </c>
      <c r="D1118" s="138">
        <f>IF('넣어줄 잉크'!$D$2="주말",INDEX(표5[#All],MATCH(C1118,표5[[#All],[잉크]],0),18)+INDEX(표5[#All],MATCH(C1118,표5[[#All],[잉크]],0),21),INDEX(표5[#All],MATCH(C1118,표5[[#All],[잉크]],0),MATCH('넣어줄 잉크'!$D$2,표5[#Headers],0)+1))</f>
        <v>0</v>
      </c>
    </row>
    <row r="1119" spans="2:4" hidden="1" x14ac:dyDescent="0.3">
      <c r="B1119" s="56">
        <f>IFERROR(SUM(D1119:D1119),0)</f>
        <v>0</v>
      </c>
      <c r="C1119" s="139" t="str">
        <f>'제품 추가'!AC1117</f>
        <v>MOOSE</v>
      </c>
      <c r="D1119" s="138">
        <f>IF('넣어줄 잉크'!$D$2="주말",INDEX(표5[#All],MATCH(C1119,표5[[#All],[잉크]],0),18)+INDEX(표5[#All],MATCH(C1119,표5[[#All],[잉크]],0),21),INDEX(표5[#All],MATCH(C1119,표5[[#All],[잉크]],0),MATCH('넣어줄 잉크'!$D$2,표5[#Headers],0)+1))</f>
        <v>0</v>
      </c>
    </row>
    <row r="1120" spans="2:4" x14ac:dyDescent="0.3">
      <c r="B1120" s="56">
        <f>IFERROR(SUM(D1120:D1120),0)</f>
        <v>2</v>
      </c>
      <c r="C1120" s="139" t="str">
        <f>'제품 추가'!AC344</f>
        <v>ONYX</v>
      </c>
      <c r="D1120" s="138">
        <f>IF('넣어줄 잉크'!$D$2="주말",INDEX(표5[#All],MATCH(C1120,표5[[#All],[잉크]],0),18)+INDEX(표5[#All],MATCH(C1120,표5[[#All],[잉크]],0),21),INDEX(표5[#All],MATCH(C1120,표5[[#All],[잉크]],0),MATCH('넣어줄 잉크'!$D$2,표5[#Headers],0)+1))</f>
        <v>2</v>
      </c>
    </row>
    <row r="1121" spans="2:4" hidden="1" x14ac:dyDescent="0.3">
      <c r="B1121" s="56">
        <f>IFERROR(SUM(D1121:D1121),0)</f>
        <v>0</v>
      </c>
      <c r="C1121" s="139" t="str">
        <f>'제품 추가'!AC1119</f>
        <v>NEST</v>
      </c>
      <c r="D1121" s="138">
        <f>IF('넣어줄 잉크'!$D$2="주말",INDEX(표5[#All],MATCH(C1121,표5[[#All],[잉크]],0),18)+INDEX(표5[#All],MATCH(C1121,표5[[#All],[잉크]],0),21),INDEX(표5[#All],MATCH(C1121,표5[[#All],[잉크]],0),MATCH('넣어줄 잉크'!$D$2,표5[#Headers],0)+1))</f>
        <v>0</v>
      </c>
    </row>
    <row r="1122" spans="2:4" hidden="1" x14ac:dyDescent="0.3">
      <c r="B1122" s="56">
        <f>IFERROR(SUM(D1122:D1122),0)</f>
        <v>0</v>
      </c>
      <c r="C1122" s="139" t="str">
        <f>'제품 추가'!AC1120</f>
        <v>BLISS</v>
      </c>
      <c r="D1122" s="138">
        <f>IF('넣어줄 잉크'!$D$2="주말",INDEX(표5[#All],MATCH(C1122,표5[[#All],[잉크]],0),18)+INDEX(표5[#All],MATCH(C1122,표5[[#All],[잉크]],0),21),INDEX(표5[#All],MATCH(C1122,표5[[#All],[잉크]],0),MATCH('넣어줄 잉크'!$D$2,표5[#Headers],0)+1))</f>
        <v>0</v>
      </c>
    </row>
    <row r="1123" spans="2:4" hidden="1" x14ac:dyDescent="0.3">
      <c r="B1123" s="56">
        <f>IFERROR(SUM(D1123:D1123),0)</f>
        <v>0</v>
      </c>
      <c r="C1123" s="139" t="str">
        <f>'제품 추가'!AC1121</f>
        <v>GRIZZLY</v>
      </c>
      <c r="D1123" s="138">
        <f>IF('넣어줄 잉크'!$D$2="주말",INDEX(표5[#All],MATCH(C1123,표5[[#All],[잉크]],0),18)+INDEX(표5[#All],MATCH(C1123,표5[[#All],[잉크]],0),21),INDEX(표5[#All],MATCH(C1123,표5[[#All],[잉크]],0),MATCH('넣어줄 잉크'!$D$2,표5[#Headers],0)+1))</f>
        <v>0</v>
      </c>
    </row>
    <row r="1124" spans="2:4" hidden="1" x14ac:dyDescent="0.3">
      <c r="B1124" s="56">
        <f>IFERROR(SUM(D1124:D1124),0)</f>
        <v>0</v>
      </c>
      <c r="C1124" s="139" t="str">
        <f>'제품 추가'!AC1122</f>
        <v>SQUIRREL</v>
      </c>
      <c r="D1124" s="138">
        <f>IF('넣어줄 잉크'!$D$2="주말",INDEX(표5[#All],MATCH(C1124,표5[[#All],[잉크]],0),18)+INDEX(표5[#All],MATCH(C1124,표5[[#All],[잉크]],0),21),INDEX(표5[#All],MATCH(C1124,표5[[#All],[잉크]],0),MATCH('넣어줄 잉크'!$D$2,표5[#Headers],0)+1))</f>
        <v>0</v>
      </c>
    </row>
    <row r="1125" spans="2:4" hidden="1" x14ac:dyDescent="0.3">
      <c r="B1125" s="56">
        <f>IFERROR(SUM(D1125:D1125),0)</f>
        <v>0</v>
      </c>
      <c r="C1125" s="139" t="str">
        <f>'제품 추가'!AC1123</f>
        <v>ANGRY</v>
      </c>
      <c r="D1125" s="138">
        <f>IF('넣어줄 잉크'!$D$2="주말",INDEX(표5[#All],MATCH(C1125,표5[[#All],[잉크]],0),18)+INDEX(표5[#All],MATCH(C1125,표5[[#All],[잉크]],0),21),INDEX(표5[#All],MATCH(C1125,표5[[#All],[잉크]],0),MATCH('넣어줄 잉크'!$D$2,표5[#Headers],0)+1))</f>
        <v>0</v>
      </c>
    </row>
    <row r="1126" spans="2:4" hidden="1" x14ac:dyDescent="0.3">
      <c r="B1126" s="56">
        <f>IFERROR(SUM(D1126:D1126),0)</f>
        <v>0</v>
      </c>
      <c r="C1126" s="139" t="str">
        <f>'제품 추가'!AC1124</f>
        <v>GUNMETAL</v>
      </c>
      <c r="D1126" s="138">
        <f>IF('넣어줄 잉크'!$D$2="주말",INDEX(표5[#All],MATCH(C1126,표5[[#All],[잉크]],0),18)+INDEX(표5[#All],MATCH(C1126,표5[[#All],[잉크]],0),21),INDEX(표5[#All],MATCH(C1126,표5[[#All],[잉크]],0),MATCH('넣어줄 잉크'!$D$2,표5[#Headers],0)+1))</f>
        <v>0</v>
      </c>
    </row>
    <row r="1127" spans="2:4" hidden="1" x14ac:dyDescent="0.3">
      <c r="B1127" s="56">
        <f>IFERROR(SUM(D1127:D1127),0)</f>
        <v>0</v>
      </c>
      <c r="C1127" s="139" t="str">
        <f>'제품 추가'!AC1125</f>
        <v>BROGUE</v>
      </c>
      <c r="D1127" s="138">
        <f>IF('넣어줄 잉크'!$D$2="주말",INDEX(표5[#All],MATCH(C1127,표5[[#All],[잉크]],0),18)+INDEX(표5[#All],MATCH(C1127,표5[[#All],[잉크]],0),21),INDEX(표5[#All],MATCH(C1127,표5[[#All],[잉크]],0),MATCH('넣어줄 잉크'!$D$2,표5[#Headers],0)+1))</f>
        <v>0</v>
      </c>
    </row>
    <row r="1128" spans="2:4" hidden="1" x14ac:dyDescent="0.3">
      <c r="B1128" s="56">
        <f>IFERROR(SUM(D1128:D1128),0)</f>
        <v>0</v>
      </c>
      <c r="C1128" s="139" t="str">
        <f>'제품 추가'!AC1126</f>
        <v>ADOBE</v>
      </c>
      <c r="D1128" s="138">
        <f>IF('넣어줄 잉크'!$D$2="주말",INDEX(표5[#All],MATCH(C1128,표5[[#All],[잉크]],0),18)+INDEX(표5[#All],MATCH(C1128,표5[[#All],[잉크]],0),21),INDEX(표5[#All],MATCH(C1128,표5[[#All],[잉크]],0),MATCH('넣어줄 잉크'!$D$2,표5[#Headers],0)+1))</f>
        <v>0</v>
      </c>
    </row>
    <row r="1129" spans="2:4" hidden="1" x14ac:dyDescent="0.3">
      <c r="B1129" s="56">
        <f>IFERROR(SUM(D1129:D1129),0)</f>
        <v>0</v>
      </c>
      <c r="C1129" s="139" t="str">
        <f>'제품 추가'!AC1127</f>
        <v>HAPPY</v>
      </c>
      <c r="D1129" s="138">
        <f>IF('넣어줄 잉크'!$D$2="주말",INDEX(표5[#All],MATCH(C1129,표5[[#All],[잉크]],0),18)+INDEX(표5[#All],MATCH(C1129,표5[[#All],[잉크]],0),21),INDEX(표5[#All],MATCH(C1129,표5[[#All],[잉크]],0),MATCH('넣어줄 잉크'!$D$2,표5[#Headers],0)+1))</f>
        <v>0</v>
      </c>
    </row>
    <row r="1130" spans="2:4" x14ac:dyDescent="0.3">
      <c r="B1130" s="56">
        <f>IFERROR(SUM(D1130:D1130),0)</f>
        <v>2</v>
      </c>
      <c r="C1130" s="139" t="str">
        <f>'제품 추가'!AC358</f>
        <v>PEANUT</v>
      </c>
      <c r="D1130" s="138">
        <f>IF('넣어줄 잉크'!$D$2="주말",INDEX(표5[#All],MATCH(C1130,표5[[#All],[잉크]],0),18)+INDEX(표5[#All],MATCH(C1130,표5[[#All],[잉크]],0),21),INDEX(표5[#All],MATCH(C1130,표5[[#All],[잉크]],0),MATCH('넣어줄 잉크'!$D$2,표5[#Headers],0)+1))</f>
        <v>2</v>
      </c>
    </row>
    <row r="1131" spans="2:4" hidden="1" x14ac:dyDescent="0.3">
      <c r="B1131" s="56">
        <f>IFERROR(SUM(D1131:D1131),0)</f>
        <v>0</v>
      </c>
      <c r="C1131" s="139" t="str">
        <f>'제품 추가'!AC1129</f>
        <v>NOON</v>
      </c>
      <c r="D1131" s="138">
        <f>IF('넣어줄 잉크'!$D$2="주말",INDEX(표5[#All],MATCH(C1131,표5[[#All],[잉크]],0),18)+INDEX(표5[#All],MATCH(C1131,표5[[#All],[잉크]],0),21),INDEX(표5[#All],MATCH(C1131,표5[[#All],[잉크]],0),MATCH('넣어줄 잉크'!$D$2,표5[#Headers],0)+1))</f>
        <v>0</v>
      </c>
    </row>
    <row r="1132" spans="2:4" hidden="1" x14ac:dyDescent="0.3">
      <c r="B1132" s="56">
        <f>IFERROR(SUM(D1132:D1132),0)</f>
        <v>0</v>
      </c>
      <c r="C1132" s="139" t="str">
        <f>'제품 추가'!AC1130</f>
        <v>WORRIED</v>
      </c>
      <c r="D1132" s="138">
        <f>IF('넣어줄 잉크'!$D$2="주말",INDEX(표5[#All],MATCH(C1132,표5[[#All],[잉크]],0),18)+INDEX(표5[#All],MATCH(C1132,표5[[#All],[잉크]],0),21),INDEX(표5[#All],MATCH(C1132,표5[[#All],[잉크]],0),MATCH('넣어줄 잉크'!$D$2,표5[#Headers],0)+1))</f>
        <v>0</v>
      </c>
    </row>
    <row r="1133" spans="2:4" hidden="1" x14ac:dyDescent="0.3">
      <c r="B1133" s="56">
        <f>IFERROR(SUM(D1133:D1133),0)</f>
        <v>0</v>
      </c>
      <c r="C1133" s="139" t="str">
        <f>'제품 추가'!AC1131</f>
        <v>FLICKER</v>
      </c>
      <c r="D1133" s="138">
        <f>IF('넣어줄 잉크'!$D$2="주말",INDEX(표5[#All],MATCH(C1133,표5[[#All],[잉크]],0),18)+INDEX(표5[#All],MATCH(C1133,표5[[#All],[잉크]],0),21),INDEX(표5[#All],MATCH(C1133,표5[[#All],[잉크]],0),MATCH('넣어줄 잉크'!$D$2,표5[#Headers],0)+1))</f>
        <v>0</v>
      </c>
    </row>
    <row r="1134" spans="2:4" hidden="1" x14ac:dyDescent="0.3">
      <c r="B1134" s="56">
        <f>IFERROR(SUM(D1134:D1134),0)</f>
        <v>0</v>
      </c>
      <c r="C1134" s="139" t="str">
        <f>'제품 추가'!AC1132</f>
        <v>GRAIN</v>
      </c>
      <c r="D1134" s="138">
        <f>IF('넣어줄 잉크'!$D$2="주말",INDEX(표5[#All],MATCH(C1134,표5[[#All],[잉크]],0),18)+INDEX(표5[#All],MATCH(C1134,표5[[#All],[잉크]],0),21),INDEX(표5[#All],MATCH(C1134,표5[[#All],[잉크]],0),MATCH('넣어줄 잉크'!$D$2,표5[#Headers],0)+1))</f>
        <v>0</v>
      </c>
    </row>
    <row r="1135" spans="2:4" hidden="1" x14ac:dyDescent="0.3">
      <c r="B1135" s="56">
        <f>IFERROR(SUM(D1135:D1135),0)</f>
        <v>0</v>
      </c>
      <c r="C1135" s="139" t="str">
        <f>'제품 추가'!AC1133</f>
        <v>SMUDGE</v>
      </c>
      <c r="D1135" s="138">
        <f>IF('넣어줄 잉크'!$D$2="주말",INDEX(표5[#All],MATCH(C1135,표5[[#All],[잉크]],0),18)+INDEX(표5[#All],MATCH(C1135,표5[[#All],[잉크]],0),21),INDEX(표5[#All],MATCH(C1135,표5[[#All],[잉크]],0),MATCH('넣어줄 잉크'!$D$2,표5[#Headers],0)+1))</f>
        <v>0</v>
      </c>
    </row>
    <row r="1136" spans="2:4" hidden="1" x14ac:dyDescent="0.3">
      <c r="B1136" s="56">
        <f>IFERROR(SUM(D1136:D1136),0)</f>
        <v>0</v>
      </c>
      <c r="C1136" s="139" t="str">
        <f>'제품 추가'!AC1134</f>
        <v>ROPE</v>
      </c>
      <c r="D1136" s="138">
        <f>IF('넣어줄 잉크'!$D$2="주말",INDEX(표5[#All],MATCH(C1136,표5[[#All],[잉크]],0),18)+INDEX(표5[#All],MATCH(C1136,표5[[#All],[잉크]],0),21),INDEX(표5[#All],MATCH(C1136,표5[[#All],[잉크]],0),MATCH('넣어줄 잉크'!$D$2,표5[#Headers],0)+1))</f>
        <v>0</v>
      </c>
    </row>
    <row r="1137" spans="2:4" hidden="1" x14ac:dyDescent="0.3">
      <c r="B1137" s="56">
        <f>IFERROR(SUM(D1137:D1137),0)</f>
        <v>0</v>
      </c>
      <c r="C1137" s="139" t="str">
        <f>'제품 추가'!AC1135</f>
        <v>SAD</v>
      </c>
      <c r="D1137" s="138">
        <f>IF('넣어줄 잉크'!$D$2="주말",INDEX(표5[#All],MATCH(C1137,표5[[#All],[잉크]],0),18)+INDEX(표5[#All],MATCH(C1137,표5[[#All],[잉크]],0),21),INDEX(표5[#All],MATCH(C1137,표5[[#All],[잉크]],0),MATCH('넣어줄 잉크'!$D$2,표5[#Headers],0)+1))</f>
        <v>0</v>
      </c>
    </row>
    <row r="1138" spans="2:4" hidden="1" x14ac:dyDescent="0.3">
      <c r="B1138" s="56">
        <f>IFERROR(SUM(D1138:D1138),0)</f>
        <v>0</v>
      </c>
      <c r="C1138" s="139" t="str">
        <f>'제품 추가'!AC1136</f>
        <v>FLOOD</v>
      </c>
      <c r="D1138" s="138">
        <f>IF('넣어줄 잉크'!$D$2="주말",INDEX(표5[#All],MATCH(C1138,표5[[#All],[잉크]],0),18)+INDEX(표5[#All],MATCH(C1138,표5[[#All],[잉크]],0),21),INDEX(표5[#All],MATCH(C1138,표5[[#All],[잉크]],0),MATCH('넣어줄 잉크'!$D$2,표5[#Headers],0)+1))</f>
        <v>0</v>
      </c>
    </row>
    <row r="1139" spans="2:4" hidden="1" x14ac:dyDescent="0.3">
      <c r="B1139" s="56">
        <f>IFERROR(SUM(D1139:D1139),0)</f>
        <v>0</v>
      </c>
      <c r="C1139" s="139" t="str">
        <f>'제품 추가'!AC1137</f>
        <v>MANTRA</v>
      </c>
      <c r="D1139" s="138">
        <f>IF('넣어줄 잉크'!$D$2="주말",INDEX(표5[#All],MATCH(C1139,표5[[#All],[잉크]],0),18)+INDEX(표5[#All],MATCH(C1139,표5[[#All],[잉크]],0),21),INDEX(표5[#All],MATCH(C1139,표5[[#All],[잉크]],0),MATCH('넣어줄 잉크'!$D$2,표5[#Headers],0)+1))</f>
        <v>0</v>
      </c>
    </row>
    <row r="1140" spans="2:4" hidden="1" x14ac:dyDescent="0.3">
      <c r="B1140" s="56">
        <f>IFERROR(SUM(D1140:D1140),0)</f>
        <v>0</v>
      </c>
      <c r="C1140" s="139" t="str">
        <f>'제품 추가'!AC1138</f>
        <v>HOPEFUL</v>
      </c>
      <c r="D1140" s="138">
        <f>IF('넣어줄 잉크'!$D$2="주말",INDEX(표5[#All],MATCH(C1140,표5[[#All],[잉크]],0),18)+INDEX(표5[#All],MATCH(C1140,표5[[#All],[잉크]],0),21),INDEX(표5[#All],MATCH(C1140,표5[[#All],[잉크]],0),MATCH('넣어줄 잉크'!$D$2,표5[#Headers],0)+1))</f>
        <v>0</v>
      </c>
    </row>
    <row r="1141" spans="2:4" hidden="1" x14ac:dyDescent="0.3">
      <c r="B1141" s="56">
        <f>IFERROR(SUM(D1141:D1141),0)</f>
        <v>0</v>
      </c>
      <c r="C1141" s="139" t="str">
        <f>'제품 추가'!AC1139</f>
        <v>FLUORITE</v>
      </c>
      <c r="D1141" s="138">
        <f>IF('넣어줄 잉크'!$D$2="주말",INDEX(표5[#All],MATCH(C1141,표5[[#All],[잉크]],0),18)+INDEX(표5[#All],MATCH(C1141,표5[[#All],[잉크]],0),21),INDEX(표5[#All],MATCH(C1141,표5[[#All],[잉크]],0),MATCH('넣어줄 잉크'!$D$2,표5[#Headers],0)+1))</f>
        <v>0</v>
      </c>
    </row>
    <row r="1142" spans="2:4" hidden="1" x14ac:dyDescent="0.3">
      <c r="B1142" s="56">
        <f>IFERROR(SUM(D1142:D1142),0)</f>
        <v>0</v>
      </c>
      <c r="C1142" s="139" t="str">
        <f>'제품 추가'!AC1140</f>
        <v>NERVOUS</v>
      </c>
      <c r="D1142" s="138">
        <f>IF('넣어줄 잉크'!$D$2="주말",INDEX(표5[#All],MATCH(C1142,표5[[#All],[잉크]],0),18)+INDEX(표5[#All],MATCH(C1142,표5[[#All],[잉크]],0),21),INDEX(표5[#All],MATCH(C1142,표5[[#All],[잉크]],0),MATCH('넣어줄 잉크'!$D$2,표5[#Headers],0)+1))</f>
        <v>0</v>
      </c>
    </row>
    <row r="1143" spans="2:4" hidden="1" x14ac:dyDescent="0.3">
      <c r="B1143" s="56">
        <f>IFERROR(SUM(D1143:D1143),0)</f>
        <v>0</v>
      </c>
      <c r="C1143" s="139" t="str">
        <f>'제품 추가'!AC1141</f>
        <v>NEBULA</v>
      </c>
      <c r="D1143" s="138">
        <f>IF('넣어줄 잉크'!$D$2="주말",INDEX(표5[#All],MATCH(C1143,표5[[#All],[잉크]],0),18)+INDEX(표5[#All],MATCH(C1143,표5[[#All],[잉크]],0),21),INDEX(표5[#All],MATCH(C1143,표5[[#All],[잉크]],0),MATCH('넣어줄 잉크'!$D$2,표5[#Headers],0)+1))</f>
        <v>0</v>
      </c>
    </row>
    <row r="1144" spans="2:4" hidden="1" x14ac:dyDescent="0.3">
      <c r="B1144" s="56">
        <f>IFERROR(SUM(D1144:D1144),0)</f>
        <v>0</v>
      </c>
      <c r="C1144" s="139" t="str">
        <f>'제품 추가'!AC1142</f>
        <v>NEXUS</v>
      </c>
      <c r="D1144" s="138">
        <f>IF('넣어줄 잉크'!$D$2="주말",INDEX(표5[#All],MATCH(C1144,표5[[#All],[잉크]],0),18)+INDEX(표5[#All],MATCH(C1144,표5[[#All],[잉크]],0),21),INDEX(표5[#All],MATCH(C1144,표5[[#All],[잉크]],0),MATCH('넣어줄 잉크'!$D$2,표5[#Headers],0)+1))</f>
        <v>0</v>
      </c>
    </row>
    <row r="1145" spans="2:4" hidden="1" x14ac:dyDescent="0.3">
      <c r="B1145" s="56">
        <f>IFERROR(SUM(D1145:D1145),0)</f>
        <v>0</v>
      </c>
      <c r="C1145" s="139" t="str">
        <f>'제품 추가'!AC1143</f>
        <v>EDEN</v>
      </c>
      <c r="D1145" s="138">
        <f>IF('넣어줄 잉크'!$D$2="주말",INDEX(표5[#All],MATCH(C1145,표5[[#All],[잉크]],0),18)+INDEX(표5[#All],MATCH(C1145,표5[[#All],[잉크]],0),21),INDEX(표5[#All],MATCH(C1145,표5[[#All],[잉크]],0),MATCH('넣어줄 잉크'!$D$2,표5[#Headers],0)+1))</f>
        <v>0</v>
      </c>
    </row>
    <row r="1146" spans="2:4" hidden="1" x14ac:dyDescent="0.3">
      <c r="B1146" s="56">
        <f>IFERROR(SUM(D1146:D1146),0)</f>
        <v>0</v>
      </c>
      <c r="C1146" s="139" t="str">
        <f>'제품 추가'!AC1144</f>
        <v>NOVA</v>
      </c>
      <c r="D1146" s="138">
        <f>IF('넣어줄 잉크'!$D$2="주말",INDEX(표5[#All],MATCH(C1146,표5[[#All],[잉크]],0),18)+INDEX(표5[#All],MATCH(C1146,표5[[#All],[잉크]],0),21),INDEX(표5[#All],MATCH(C1146,표5[[#All],[잉크]],0),MATCH('넣어줄 잉크'!$D$2,표5[#Headers],0)+1))</f>
        <v>0</v>
      </c>
    </row>
    <row r="1147" spans="2:4" hidden="1" x14ac:dyDescent="0.3">
      <c r="B1147" s="56">
        <f>IFERROR(SUM(D1147:D1147),0)</f>
        <v>0</v>
      </c>
      <c r="C1147" s="139" t="str">
        <f>'제품 추가'!AC1145</f>
        <v>ZERO</v>
      </c>
      <c r="D1147" s="138">
        <f>IF('넣어줄 잉크'!$D$2="주말",INDEX(표5[#All],MATCH(C1147,표5[[#All],[잉크]],0),18)+INDEX(표5[#All],MATCH(C1147,표5[[#All],[잉크]],0),21),INDEX(표5[#All],MATCH(C1147,표5[[#All],[잉크]],0),MATCH('넣어줄 잉크'!$D$2,표5[#Headers],0)+1))</f>
        <v>0</v>
      </c>
    </row>
    <row r="1148" spans="2:4" hidden="1" x14ac:dyDescent="0.3">
      <c r="B1148" s="56">
        <f>IFERROR(SUM(D1148:D1148),0)</f>
        <v>0</v>
      </c>
      <c r="C1148" s="139" t="str">
        <f>'제품 추가'!AC1146</f>
        <v>ANCIENT</v>
      </c>
      <c r="D1148" s="138">
        <f>IF('넣어줄 잉크'!$D$2="주말",INDEX(표5[#All],MATCH(C1148,표5[[#All],[잉크]],0),18)+INDEX(표5[#All],MATCH(C1148,표5[[#All],[잉크]],0),21),INDEX(표5[#All],MATCH(C1148,표5[[#All],[잉크]],0),MATCH('넣어줄 잉크'!$D$2,표5[#Headers],0)+1))</f>
        <v>0</v>
      </c>
    </row>
    <row r="1149" spans="2:4" hidden="1" x14ac:dyDescent="0.3">
      <c r="B1149" s="56">
        <f>IFERROR(SUM(D1149:D1149),0)</f>
        <v>0</v>
      </c>
      <c r="C1149" s="139" t="str">
        <f>'제품 추가'!AC1147</f>
        <v>HARMONY</v>
      </c>
      <c r="D1149" s="138">
        <f>IF('넣어줄 잉크'!$D$2="주말",INDEX(표5[#All],MATCH(C1149,표5[[#All],[잉크]],0),18)+INDEX(표5[#All],MATCH(C1149,표5[[#All],[잉크]],0),21),INDEX(표5[#All],MATCH(C1149,표5[[#All],[잉크]],0),MATCH('넣어줄 잉크'!$D$2,표5[#Headers],0)+1))</f>
        <v>0</v>
      </c>
    </row>
    <row r="1150" spans="2:4" hidden="1" x14ac:dyDescent="0.3">
      <c r="B1150" s="56">
        <f>IFERROR(SUM(D1150:D1150),0)</f>
        <v>0</v>
      </c>
      <c r="C1150" s="139" t="str">
        <f>'제품 추가'!AC1148</f>
        <v>EXCITED</v>
      </c>
      <c r="D1150" s="138">
        <f>IF('넣어줄 잉크'!$D$2="주말",INDEX(표5[#All],MATCH(C1150,표5[[#All],[잉크]],0),18)+INDEX(표5[#All],MATCH(C1150,표5[[#All],[잉크]],0),21),INDEX(표5[#All],MATCH(C1150,표5[[#All],[잉크]],0),MATCH('넣어줄 잉크'!$D$2,표5[#Headers],0)+1))</f>
        <v>0</v>
      </c>
    </row>
    <row r="1151" spans="2:4" hidden="1" x14ac:dyDescent="0.3">
      <c r="B1151" s="56">
        <f>IFERROR(SUM(D1151:D1151),0)</f>
        <v>0</v>
      </c>
      <c r="C1151" s="139" t="str">
        <f>'제품 추가'!AC1149</f>
        <v>SLEEK</v>
      </c>
      <c r="D1151" s="138">
        <f>IF('넣어줄 잉크'!$D$2="주말",INDEX(표5[#All],MATCH(C1151,표5[[#All],[잉크]],0),18)+INDEX(표5[#All],MATCH(C1151,표5[[#All],[잉크]],0),21),INDEX(표5[#All],MATCH(C1151,표5[[#All],[잉크]],0),MATCH('넣어줄 잉크'!$D$2,표5[#Headers],0)+1))</f>
        <v>0</v>
      </c>
    </row>
    <row r="1152" spans="2:4" hidden="1" x14ac:dyDescent="0.3">
      <c r="B1152" s="56">
        <f>IFERROR(SUM(D1152:D1152),0)</f>
        <v>0</v>
      </c>
      <c r="C1152" s="139" t="str">
        <f>'제품 추가'!AC1150</f>
        <v>HODU</v>
      </c>
      <c r="D1152" s="138">
        <f>IF('넣어줄 잉크'!$D$2="주말",INDEX(표5[#All],MATCH(C1152,표5[[#All],[잉크]],0),18)+INDEX(표5[#All],MATCH(C1152,표5[[#All],[잉크]],0),21),INDEX(표5[#All],MATCH(C1152,표5[[#All],[잉크]],0),MATCH('넣어줄 잉크'!$D$2,표5[#Headers],0)+1))</f>
        <v>0</v>
      </c>
    </row>
    <row r="1153" spans="2:4" hidden="1" x14ac:dyDescent="0.3">
      <c r="B1153" s="56">
        <f>IFERROR(SUM(D1153:D1153),0)</f>
        <v>0</v>
      </c>
      <c r="C1153" s="139" t="str">
        <f>'제품 추가'!AC1151</f>
        <v>QUARRY</v>
      </c>
      <c r="D1153" s="138">
        <f>IF('넣어줄 잉크'!$D$2="주말",INDEX(표5[#All],MATCH(C1153,표5[[#All],[잉크]],0),18)+INDEX(표5[#All],MATCH(C1153,표5[[#All],[잉크]],0),21),INDEX(표5[#All],MATCH(C1153,표5[[#All],[잉크]],0),MATCH('넣어줄 잉크'!$D$2,표5[#Headers],0)+1))</f>
        <v>0</v>
      </c>
    </row>
    <row r="1154" spans="2:4" hidden="1" x14ac:dyDescent="0.3">
      <c r="B1154" s="56">
        <f>IFERROR(SUM(D1154:D1154),0)</f>
        <v>0</v>
      </c>
      <c r="C1154" s="139" t="str">
        <f>'제품 추가'!AC1152</f>
        <v>CHERT</v>
      </c>
      <c r="D1154" s="138">
        <f>IF('넣어줄 잉크'!$D$2="주말",INDEX(표5[#All],MATCH(C1154,표5[[#All],[잉크]],0),18)+INDEX(표5[#All],MATCH(C1154,표5[[#All],[잉크]],0),21),INDEX(표5[#All],MATCH(C1154,표5[[#All],[잉크]],0),MATCH('넣어줄 잉크'!$D$2,표5[#Headers],0)+1))</f>
        <v>0</v>
      </c>
    </row>
    <row r="1155" spans="2:4" hidden="1" x14ac:dyDescent="0.3">
      <c r="B1155" s="56">
        <f>IFERROR(SUM(D1155:D1155),0)</f>
        <v>0</v>
      </c>
      <c r="C1155" s="139" t="str">
        <f>'제품 추가'!AC1153</f>
        <v>AZELEA</v>
      </c>
      <c r="D1155" s="138">
        <f>IF('넣어줄 잉크'!$D$2="주말",INDEX(표5[#All],MATCH(C1155,표5[[#All],[잉크]],0),18)+INDEX(표5[#All],MATCH(C1155,표5[[#All],[잉크]],0),21),INDEX(표5[#All],MATCH(C1155,표5[[#All],[잉크]],0),MATCH('넣어줄 잉크'!$D$2,표5[#Headers],0)+1))</f>
        <v>0</v>
      </c>
    </row>
    <row r="1156" spans="2:4" hidden="1" x14ac:dyDescent="0.3">
      <c r="B1156" s="56">
        <f>IFERROR(SUM(D1156:D1156),0)</f>
        <v>0</v>
      </c>
      <c r="C1156" s="139" t="str">
        <f>'제품 추가'!AC1154</f>
        <v>CAMELLIA</v>
      </c>
      <c r="D1156" s="138">
        <f>IF('넣어줄 잉크'!$D$2="주말",INDEX(표5[#All],MATCH(C1156,표5[[#All],[잉크]],0),18)+INDEX(표5[#All],MATCH(C1156,표5[[#All],[잉크]],0),21),INDEX(표5[#All],MATCH(C1156,표5[[#All],[잉크]],0),MATCH('넣어줄 잉크'!$D$2,표5[#Headers],0)+1))</f>
        <v>0</v>
      </c>
    </row>
    <row r="1157" spans="2:4" hidden="1" x14ac:dyDescent="0.3">
      <c r="B1157" s="56">
        <f>IFERROR(SUM(D1157:D1157),0)</f>
        <v>0</v>
      </c>
      <c r="C1157" s="139" t="str">
        <f>'제품 추가'!AC1155</f>
        <v>MIRE</v>
      </c>
      <c r="D1157" s="138">
        <f>IF('넣어줄 잉크'!$D$2="주말",INDEX(표5[#All],MATCH(C1157,표5[[#All],[잉크]],0),18)+INDEX(표5[#All],MATCH(C1157,표5[[#All],[잉크]],0),21),INDEX(표5[#All],MATCH(C1157,표5[[#All],[잉크]],0),MATCH('넣어줄 잉크'!$D$2,표5[#Headers],0)+1))</f>
        <v>0</v>
      </c>
    </row>
    <row r="1158" spans="2:4" hidden="1" x14ac:dyDescent="0.3">
      <c r="B1158" s="56">
        <f>IFERROR(SUM(D1158:D1158),0)</f>
        <v>0</v>
      </c>
      <c r="C1158" s="139" t="str">
        <f>'제품 추가'!AC1156</f>
        <v>HADES</v>
      </c>
      <c r="D1158" s="138">
        <f>IF('넣어줄 잉크'!$D$2="주말",INDEX(표5[#All],MATCH(C1158,표5[[#All],[잉크]],0),18)+INDEX(표5[#All],MATCH(C1158,표5[[#All],[잉크]],0),21),INDEX(표5[#All],MATCH(C1158,표5[[#All],[잉크]],0),MATCH('넣어줄 잉크'!$D$2,표5[#Headers],0)+1))</f>
        <v>0</v>
      </c>
    </row>
    <row r="1159" spans="2:4" hidden="1" x14ac:dyDescent="0.3">
      <c r="B1159" s="56">
        <f>IFERROR(SUM(D1159:D1159),0)</f>
        <v>0</v>
      </c>
      <c r="C1159" s="139" t="str">
        <f>'제품 추가'!AC1157</f>
        <v>HAZY</v>
      </c>
      <c r="D1159" s="138">
        <f>IF('넣어줄 잉크'!$D$2="주말",INDEX(표5[#All],MATCH(C1159,표5[[#All],[잉크]],0),18)+INDEX(표5[#All],MATCH(C1159,표5[[#All],[잉크]],0),21),INDEX(표5[#All],MATCH(C1159,표5[[#All],[잉크]],0),MATCH('넣어줄 잉크'!$D$2,표5[#Headers],0)+1))</f>
        <v>0</v>
      </c>
    </row>
    <row r="1160" spans="2:4" hidden="1" x14ac:dyDescent="0.3">
      <c r="B1160" s="56">
        <f>IFERROR(SUM(D1160:D1160),0)</f>
        <v>0</v>
      </c>
      <c r="C1160" s="139" t="str">
        <f>'제품 추가'!AC1158</f>
        <v>SMOG</v>
      </c>
      <c r="D1160" s="138">
        <f>IF('넣어줄 잉크'!$D$2="주말",INDEX(표5[#All],MATCH(C1160,표5[[#All],[잉크]],0),18)+INDEX(표5[#All],MATCH(C1160,표5[[#All],[잉크]],0),21),INDEX(표5[#All],MATCH(C1160,표5[[#All],[잉크]],0),MATCH('넣어줄 잉크'!$D$2,표5[#Headers],0)+1))</f>
        <v>0</v>
      </c>
    </row>
    <row r="1161" spans="2:4" hidden="1" x14ac:dyDescent="0.3">
      <c r="B1161" s="56">
        <f>IFERROR(SUM(D1161:D1161),0)</f>
        <v>0</v>
      </c>
      <c r="C1161" s="139" t="str">
        <f>'제품 추가'!AC1159</f>
        <v>BURROW</v>
      </c>
      <c r="D1161" s="138">
        <f>IF('넣어줄 잉크'!$D$2="주말",INDEX(표5[#All],MATCH(C1161,표5[[#All],[잉크]],0),18)+INDEX(표5[#All],MATCH(C1161,표5[[#All],[잉크]],0),21),INDEX(표5[#All],MATCH(C1161,표5[[#All],[잉크]],0),MATCH('넣어줄 잉크'!$D$2,표5[#Headers],0)+1))</f>
        <v>0</v>
      </c>
    </row>
    <row r="1162" spans="2:4" hidden="1" x14ac:dyDescent="0.3">
      <c r="B1162" s="56">
        <f>IFERROR(SUM(D1162:D1162),0)</f>
        <v>0</v>
      </c>
      <c r="C1162" s="139" t="str">
        <f>'제품 추가'!AC1160</f>
        <v>GLADE</v>
      </c>
      <c r="D1162" s="138">
        <f>IF('넣어줄 잉크'!$D$2="주말",INDEX(표5[#All],MATCH(C1162,표5[[#All],[잉크]],0),18)+INDEX(표5[#All],MATCH(C1162,표5[[#All],[잉크]],0),21),INDEX(표5[#All],MATCH(C1162,표5[[#All],[잉크]],0),MATCH('넣어줄 잉크'!$D$2,표5[#Headers],0)+1))</f>
        <v>0</v>
      </c>
    </row>
    <row r="1163" spans="2:4" hidden="1" x14ac:dyDescent="0.3">
      <c r="B1163" s="56">
        <f>IFERROR(SUM(D1163:D1163),0)</f>
        <v>0</v>
      </c>
      <c r="C1163" s="139" t="str">
        <f>'제품 추가'!AC1161</f>
        <v>HOLLOW</v>
      </c>
      <c r="D1163" s="138">
        <f>IF('넣어줄 잉크'!$D$2="주말",INDEX(표5[#All],MATCH(C1163,표5[[#All],[잉크]],0),18)+INDEX(표5[#All],MATCH(C1163,표5[[#All],[잉크]],0),21),INDEX(표5[#All],MATCH(C1163,표5[[#All],[잉크]],0),MATCH('넣어줄 잉크'!$D$2,표5[#Headers],0)+1))</f>
        <v>0</v>
      </c>
    </row>
    <row r="1164" spans="2:4" hidden="1" x14ac:dyDescent="0.3">
      <c r="B1164" s="56">
        <f>IFERROR(SUM(D1164:D1164),0)</f>
        <v>0</v>
      </c>
      <c r="C1164" s="139" t="str">
        <f>'제품 추가'!AC1162</f>
        <v>BREVE</v>
      </c>
      <c r="D1164" s="138">
        <f>IF('넣어줄 잉크'!$D$2="주말",INDEX(표5[#All],MATCH(C1164,표5[[#All],[잉크]],0),18)+INDEX(표5[#All],MATCH(C1164,표5[[#All],[잉크]],0),21),INDEX(표5[#All],MATCH(C1164,표5[[#All],[잉크]],0),MATCH('넣어줄 잉크'!$D$2,표5[#Headers],0)+1))</f>
        <v>0</v>
      </c>
    </row>
    <row r="1165" spans="2:4" hidden="1" x14ac:dyDescent="0.3">
      <c r="B1165" s="56">
        <f>IFERROR(SUM(D1165:D1165),0)</f>
        <v>0</v>
      </c>
      <c r="C1165" s="139" t="str">
        <f>'제품 추가'!AC1163</f>
        <v>BRIDLE</v>
      </c>
      <c r="D1165" s="138">
        <f>IF('넣어줄 잉크'!$D$2="주말",INDEX(표5[#All],MATCH(C1165,표5[[#All],[잉크]],0),18)+INDEX(표5[#All],MATCH(C1165,표5[[#All],[잉크]],0),21),INDEX(표5[#All],MATCH(C1165,표5[[#All],[잉크]],0),MATCH('넣어줄 잉크'!$D$2,표5[#Headers],0)+1))</f>
        <v>0</v>
      </c>
    </row>
    <row r="1166" spans="2:4" hidden="1" x14ac:dyDescent="0.3">
      <c r="B1166" s="56">
        <f>IFERROR(SUM(D1166:D1166),0)</f>
        <v>0</v>
      </c>
      <c r="C1166" s="139" t="str">
        <f>'제품 추가'!AC1164</f>
        <v>RANCHER</v>
      </c>
      <c r="D1166" s="138">
        <f>IF('넣어줄 잉크'!$D$2="주말",INDEX(표5[#All],MATCH(C1166,표5[[#All],[잉크]],0),18)+INDEX(표5[#All],MATCH(C1166,표5[[#All],[잉크]],0),21),INDEX(표5[#All],MATCH(C1166,표5[[#All],[잉크]],0),MATCH('넣어줄 잉크'!$D$2,표5[#Headers],0)+1))</f>
        <v>0</v>
      </c>
    </row>
    <row r="1167" spans="2:4" hidden="1" x14ac:dyDescent="0.3">
      <c r="B1167" s="56">
        <f>IFERROR(SUM(D1167:D1167),0)</f>
        <v>0</v>
      </c>
      <c r="C1167" s="139" t="str">
        <f>'제품 추가'!AC1165</f>
        <v>KIWI</v>
      </c>
      <c r="D1167" s="138">
        <f>IF('넣어줄 잉크'!$D$2="주말",INDEX(표5[#All],MATCH(C1167,표5[[#All],[잉크]],0),18)+INDEX(표5[#All],MATCH(C1167,표5[[#All],[잉크]],0),21),INDEX(표5[#All],MATCH(C1167,표5[[#All],[잉크]],0),MATCH('넣어줄 잉크'!$D$2,표5[#Headers],0)+1))</f>
        <v>0</v>
      </c>
    </row>
    <row r="1168" spans="2:4" hidden="1" x14ac:dyDescent="0.3">
      <c r="B1168" s="56">
        <f>IFERROR(SUM(D1168:D1168),0)</f>
        <v>0</v>
      </c>
      <c r="C1168" s="139" t="str">
        <f>'제품 추가'!AC1166</f>
        <v>TWIG</v>
      </c>
      <c r="D1168" s="138">
        <f>IF('넣어줄 잉크'!$D$2="주말",INDEX(표5[#All],MATCH(C1168,표5[[#All],[잉크]],0),18)+INDEX(표5[#All],MATCH(C1168,표5[[#All],[잉크]],0),21),INDEX(표5[#All],MATCH(C1168,표5[[#All],[잉크]],0),MATCH('넣어줄 잉크'!$D$2,표5[#Headers],0)+1))</f>
        <v>0</v>
      </c>
    </row>
    <row r="1169" spans="2:4" hidden="1" x14ac:dyDescent="0.3">
      <c r="B1169" s="56">
        <f>IFERROR(SUM(D1169:D1169),0)</f>
        <v>0</v>
      </c>
      <c r="C1169" s="139" t="str">
        <f>'제품 추가'!AC1167</f>
        <v>THICKET</v>
      </c>
      <c r="D1169" s="138">
        <f>IF('넣어줄 잉크'!$D$2="주말",INDEX(표5[#All],MATCH(C1169,표5[[#All],[잉크]],0),18)+INDEX(표5[#All],MATCH(C1169,표5[[#All],[잉크]],0),21),INDEX(표5[#All],MATCH(C1169,표5[[#All],[잉크]],0),MATCH('넣어줄 잉크'!$D$2,표5[#Headers],0)+1))</f>
        <v>0</v>
      </c>
    </row>
    <row r="1170" spans="2:4" hidden="1" x14ac:dyDescent="0.3">
      <c r="B1170" s="56">
        <f>IFERROR(SUM(D1170:D1170),0)</f>
        <v>0</v>
      </c>
      <c r="C1170" s="139" t="str">
        <f>'제품 추가'!AC1168</f>
        <v>BRIAR</v>
      </c>
      <c r="D1170" s="138">
        <f>IF('넣어줄 잉크'!$D$2="주말",INDEX(표5[#All],MATCH(C1170,표5[[#All],[잉크]],0),18)+INDEX(표5[#All],MATCH(C1170,표5[[#All],[잉크]],0),21),INDEX(표5[#All],MATCH(C1170,표5[[#All],[잉크]],0),MATCH('넣어줄 잉크'!$D$2,표5[#Headers],0)+1))</f>
        <v>0</v>
      </c>
    </row>
    <row r="1171" spans="2:4" hidden="1" x14ac:dyDescent="0.3">
      <c r="B1171" s="56">
        <f>IFERROR(SUM(D1171:D1171),0)</f>
        <v>0</v>
      </c>
      <c r="C1171" s="139" t="str">
        <f>'제품 추가'!AC1169</f>
        <v>MUSE</v>
      </c>
      <c r="D1171" s="138">
        <f>IF('넣어줄 잉크'!$D$2="주말",INDEX(표5[#All],MATCH(C1171,표5[[#All],[잉크]],0),18)+INDEX(표5[#All],MATCH(C1171,표5[[#All],[잉크]],0),21),INDEX(표5[#All],MATCH(C1171,표5[[#All],[잉크]],0),MATCH('넣어줄 잉크'!$D$2,표5[#Headers],0)+1))</f>
        <v>0</v>
      </c>
    </row>
    <row r="1172" spans="2:4" hidden="1" x14ac:dyDescent="0.3">
      <c r="B1172" s="56">
        <f>IFERROR(SUM(D1172:D1172),0)</f>
        <v>0</v>
      </c>
      <c r="C1172" s="139" t="str">
        <f>'제품 추가'!AC1170</f>
        <v>SPEED</v>
      </c>
      <c r="D1172" s="138">
        <f>IF('넣어줄 잉크'!$D$2="주말",INDEX(표5[#All],MATCH(C1172,표5[[#All],[잉크]],0),18)+INDEX(표5[#All],MATCH(C1172,표5[[#All],[잉크]],0),21),INDEX(표5[#All],MATCH(C1172,표5[[#All],[잉크]],0),MATCH('넣어줄 잉크'!$D$2,표5[#Headers],0)+1))</f>
        <v>0</v>
      </c>
    </row>
    <row r="1173" spans="2:4" hidden="1" x14ac:dyDescent="0.3">
      <c r="B1173" s="56">
        <f>IFERROR(SUM(D1173:D1173),0)</f>
        <v>0</v>
      </c>
      <c r="C1173" s="139" t="str">
        <f>'제품 추가'!AC1171</f>
        <v>PARK</v>
      </c>
      <c r="D1173" s="138">
        <f>IF('넣어줄 잉크'!$D$2="주말",INDEX(표5[#All],MATCH(C1173,표5[[#All],[잉크]],0),18)+INDEX(표5[#All],MATCH(C1173,표5[[#All],[잉크]],0),21),INDEX(표5[#All],MATCH(C1173,표5[[#All],[잉크]],0),MATCH('넣어줄 잉크'!$D$2,표5[#Headers],0)+1))</f>
        <v>0</v>
      </c>
    </row>
    <row r="1174" spans="2:4" hidden="1" x14ac:dyDescent="0.3">
      <c r="B1174" s="56">
        <f>IFERROR(SUM(D1174:D1174),0)</f>
        <v>0</v>
      </c>
      <c r="C1174" s="139" t="str">
        <f>'제품 추가'!AC1172</f>
        <v>PITCHY</v>
      </c>
      <c r="D1174" s="138">
        <f>IF('넣어줄 잉크'!$D$2="주말",INDEX(표5[#All],MATCH(C1174,표5[[#All],[잉크]],0),18)+INDEX(표5[#All],MATCH(C1174,표5[[#All],[잉크]],0),21),INDEX(표5[#All],MATCH(C1174,표5[[#All],[잉크]],0),MATCH('넣어줄 잉크'!$D$2,표5[#Headers],0)+1))</f>
        <v>0</v>
      </c>
    </row>
    <row r="1175" spans="2:4" hidden="1" x14ac:dyDescent="0.3">
      <c r="B1175" s="56">
        <f>IFERROR(SUM(D1175:D1175),0)</f>
        <v>0</v>
      </c>
      <c r="C1175" s="139" t="str">
        <f>'제품 추가'!AC1173</f>
        <v>SWARTHY</v>
      </c>
      <c r="D1175" s="138">
        <f>IF('넣어줄 잉크'!$D$2="주말",INDEX(표5[#All],MATCH(C1175,표5[[#All],[잉크]],0),18)+INDEX(표5[#All],MATCH(C1175,표5[[#All],[잉크]],0),21),INDEX(표5[#All],MATCH(C1175,표5[[#All],[잉크]],0),MATCH('넣어줄 잉크'!$D$2,표5[#Headers],0)+1))</f>
        <v>0</v>
      </c>
    </row>
    <row r="1176" spans="2:4" hidden="1" x14ac:dyDescent="0.3">
      <c r="B1176" s="56">
        <f>IFERROR(SUM(D1176:D1176),0)</f>
        <v>0</v>
      </c>
      <c r="C1176" s="139" t="str">
        <f>'제품 추가'!AC1174</f>
        <v>BRANCH</v>
      </c>
      <c r="D1176" s="138">
        <f>IF('넣어줄 잉크'!$D$2="주말",INDEX(표5[#All],MATCH(C1176,표5[[#All],[잉크]],0),18)+INDEX(표5[#All],MATCH(C1176,표5[[#All],[잉크]],0),21),INDEX(표5[#All],MATCH(C1176,표5[[#All],[잉크]],0),MATCH('넣어줄 잉크'!$D$2,표5[#Headers],0)+1))</f>
        <v>0</v>
      </c>
    </row>
    <row r="1177" spans="2:4" x14ac:dyDescent="0.3">
      <c r="B1177" s="56">
        <f>IFERROR(SUM(D1177:D1177),0)</f>
        <v>2</v>
      </c>
      <c r="C1177" s="139" t="str">
        <f>'제품 추가'!AC381</f>
        <v>PLUM</v>
      </c>
      <c r="D1177" s="138">
        <f>IF('넣어줄 잉크'!$D$2="주말",INDEX(표5[#All],MATCH(C1177,표5[[#All],[잉크]],0),18)+INDEX(표5[#All],MATCH(C1177,표5[[#All],[잉크]],0),21),INDEX(표5[#All],MATCH(C1177,표5[[#All],[잉크]],0),MATCH('넣어줄 잉크'!$D$2,표5[#Headers],0)+1))</f>
        <v>2</v>
      </c>
    </row>
    <row r="1178" spans="2:4" x14ac:dyDescent="0.3">
      <c r="B1178" s="56">
        <f>IFERROR(SUM(D1178:D1178),0)</f>
        <v>1</v>
      </c>
      <c r="C1178" s="139" t="str">
        <f>'제품 추가'!AC406</f>
        <v>RETRIEVER</v>
      </c>
      <c r="D1178" s="138">
        <f>IF('넣어줄 잉크'!$D$2="주말",INDEX(표5[#All],MATCH(C1178,표5[[#All],[잉크]],0),18)+INDEX(표5[#All],MATCH(C1178,표5[[#All],[잉크]],0),21),INDEX(표5[#All],MATCH(C1178,표5[[#All],[잉크]],0),MATCH('넣어줄 잉크'!$D$2,표5[#Headers],0)+1))</f>
        <v>1</v>
      </c>
    </row>
    <row r="1179" spans="2:4" x14ac:dyDescent="0.3">
      <c r="B1179" s="56">
        <f>IFERROR(SUM(D1179:D1179),0)</f>
        <v>2</v>
      </c>
      <c r="C1179" s="139" t="str">
        <f>'제품 추가'!AC786</f>
        <v>RIGHT</v>
      </c>
      <c r="D1179" s="138">
        <f>IF('넣어줄 잉크'!$D$2="주말",INDEX(표5[#All],MATCH(C1179,표5[[#All],[잉크]],0),18)+INDEX(표5[#All],MATCH(C1179,표5[[#All],[잉크]],0),21),INDEX(표5[#All],MATCH(C1179,표5[[#All],[잉크]],0),MATCH('넣어줄 잉크'!$D$2,표5[#Headers],0)+1))</f>
        <v>2</v>
      </c>
    </row>
    <row r="1180" spans="2:4" hidden="1" x14ac:dyDescent="0.3">
      <c r="B1180" s="56">
        <f>IFERROR(SUM(D1180:D1180),0)</f>
        <v>0</v>
      </c>
      <c r="C1180" s="139" t="str">
        <f>'제품 추가'!AC1178</f>
        <v>ABACUS</v>
      </c>
      <c r="D1180" s="138">
        <f>IF('넣어줄 잉크'!$D$2="주말",INDEX(표5[#All],MATCH(C1180,표5[[#All],[잉크]],0),18)+INDEX(표5[#All],MATCH(C1180,표5[[#All],[잉크]],0),21),INDEX(표5[#All],MATCH(C1180,표5[[#All],[잉크]],0),MATCH('넣어줄 잉크'!$D$2,표5[#Headers],0)+1))</f>
        <v>0</v>
      </c>
    </row>
    <row r="1181" spans="2:4" hidden="1" x14ac:dyDescent="0.3">
      <c r="B1181" s="56">
        <f>IFERROR(SUM(D1181:D1181),0)</f>
        <v>0</v>
      </c>
      <c r="C1181" s="139" t="str">
        <f>'제품 추가'!AC1179</f>
        <v>ACTIVE</v>
      </c>
      <c r="D1181" s="138">
        <f>IF('넣어줄 잉크'!$D$2="주말",INDEX(표5[#All],MATCH(C1181,표5[[#All],[잉크]],0),18)+INDEX(표5[#All],MATCH(C1181,표5[[#All],[잉크]],0),21),INDEX(표5[#All],MATCH(C1181,표5[[#All],[잉크]],0),MATCH('넣어줄 잉크'!$D$2,표5[#Headers],0)+1))</f>
        <v>0</v>
      </c>
    </row>
    <row r="1182" spans="2:4" hidden="1" x14ac:dyDescent="0.3">
      <c r="B1182" s="56">
        <f>IFERROR(SUM(D1182:D1182),0)</f>
        <v>0</v>
      </c>
      <c r="C1182" s="139" t="str">
        <f>'제품 추가'!AC1180</f>
        <v>ADAPT</v>
      </c>
      <c r="D1182" s="138">
        <f>IF('넣어줄 잉크'!$D$2="주말",INDEX(표5[#All],MATCH(C1182,표5[[#All],[잉크]],0),18)+INDEX(표5[#All],MATCH(C1182,표5[[#All],[잉크]],0),21),INDEX(표5[#All],MATCH(C1182,표5[[#All],[잉크]],0),MATCH('넣어줄 잉크'!$D$2,표5[#Headers],0)+1))</f>
        <v>0</v>
      </c>
    </row>
    <row r="1183" spans="2:4" hidden="1" x14ac:dyDescent="0.3">
      <c r="B1183" s="56">
        <f>IFERROR(SUM(D1183:D1183),0)</f>
        <v>0</v>
      </c>
      <c r="C1183" s="139" t="str">
        <f>'제품 추가'!AC1181</f>
        <v>MICE</v>
      </c>
      <c r="D1183" s="138">
        <f>IF('넣어줄 잉크'!$D$2="주말",INDEX(표5[#All],MATCH(C1183,표5[[#All],[잉크]],0),18)+INDEX(표5[#All],MATCH(C1183,표5[[#All],[잉크]],0),21),INDEX(표5[#All],MATCH(C1183,표5[[#All],[잉크]],0),MATCH('넣어줄 잉크'!$D$2,표5[#Headers],0)+1))</f>
        <v>0</v>
      </c>
    </row>
    <row r="1184" spans="2:4" hidden="1" x14ac:dyDescent="0.3">
      <c r="B1184" s="56">
        <f>IFERROR(SUM(D1184:D1184),0)</f>
        <v>0</v>
      </c>
      <c r="C1184" s="139" t="str">
        <f>'제품 추가'!AC1182</f>
        <v>WATERMELON</v>
      </c>
      <c r="D1184" s="138">
        <f>IF('넣어줄 잉크'!$D$2="주말",INDEX(표5[#All],MATCH(C1184,표5[[#All],[잉크]],0),18)+INDEX(표5[#All],MATCH(C1184,표5[[#All],[잉크]],0),21),INDEX(표5[#All],MATCH(C1184,표5[[#All],[잉크]],0),MATCH('넣어줄 잉크'!$D$2,표5[#Headers],0)+1))</f>
        <v>0</v>
      </c>
    </row>
    <row r="1185" spans="2:4" hidden="1" x14ac:dyDescent="0.3">
      <c r="B1185" s="56">
        <f>IFERROR(SUM(D1185:D1185),0)</f>
        <v>0</v>
      </c>
      <c r="C1185" s="139" t="str">
        <f>'제품 추가'!AC1183</f>
        <v>YUZU</v>
      </c>
      <c r="D1185" s="138">
        <f>IF('넣어줄 잉크'!$D$2="주말",INDEX(표5[#All],MATCH(C1185,표5[[#All],[잉크]],0),18)+INDEX(표5[#All],MATCH(C1185,표5[[#All],[잉크]],0),21),INDEX(표5[#All],MATCH(C1185,표5[[#All],[잉크]],0),MATCH('넣어줄 잉크'!$D$2,표5[#Headers],0)+1))</f>
        <v>0</v>
      </c>
    </row>
    <row r="1186" spans="2:4" hidden="1" x14ac:dyDescent="0.3">
      <c r="B1186" s="56">
        <f>IFERROR(SUM(D1186:D1186),0)</f>
        <v>0</v>
      </c>
      <c r="C1186" s="139" t="str">
        <f>'제품 추가'!AC1184</f>
        <v>EAGER</v>
      </c>
      <c r="D1186" s="138">
        <f>IF('넣어줄 잉크'!$D$2="주말",INDEX(표5[#All],MATCH(C1186,표5[[#All],[잉크]],0),18)+INDEX(표5[#All],MATCH(C1186,표5[[#All],[잉크]],0),21),INDEX(표5[#All],MATCH(C1186,표5[[#All],[잉크]],0),MATCH('넣어줄 잉크'!$D$2,표5[#Headers],0)+1))</f>
        <v>0</v>
      </c>
    </row>
    <row r="1187" spans="2:4" hidden="1" x14ac:dyDescent="0.3">
      <c r="B1187" s="56">
        <f>IFERROR(SUM(D1187:D1187),0)</f>
        <v>0</v>
      </c>
      <c r="C1187" s="139" t="str">
        <f>'제품 추가'!AC1185</f>
        <v>FOCUS</v>
      </c>
      <c r="D1187" s="138">
        <f>IF('넣어줄 잉크'!$D$2="주말",INDEX(표5[#All],MATCH(C1187,표5[[#All],[잉크]],0),18)+INDEX(표5[#All],MATCH(C1187,표5[[#All],[잉크]],0),21),INDEX(표5[#All],MATCH(C1187,표5[[#All],[잉크]],0),MATCH('넣어줄 잉크'!$D$2,표5[#Headers],0)+1))</f>
        <v>0</v>
      </c>
    </row>
    <row r="1188" spans="2:4" hidden="1" x14ac:dyDescent="0.3">
      <c r="B1188" s="56">
        <f>IFERROR(SUM(D1188:D1188),0)</f>
        <v>0</v>
      </c>
      <c r="C1188" s="139" t="str">
        <f>'제품 추가'!AC415</f>
        <v>RUM</v>
      </c>
      <c r="D1188" s="138">
        <f>IF('넣어줄 잉크'!$D$2="주말",INDEX(표5[#All],MATCH(C1188,표5[[#All],[잉크]],0),18)+INDEX(표5[#All],MATCH(C1188,표5[[#All],[잉크]],0),21),INDEX(표5[#All],MATCH(C1188,표5[[#All],[잉크]],0),MATCH('넣어줄 잉크'!$D$2,표5[#Headers],0)+1))</f>
        <v>0</v>
      </c>
    </row>
    <row r="1189" spans="2:4" hidden="1" x14ac:dyDescent="0.3">
      <c r="B1189" s="56">
        <f>IFERROR(SUM(D1189:D1189),0)</f>
        <v>0</v>
      </c>
      <c r="C1189" s="139" t="str">
        <f>'제품 추가'!AC1177</f>
        <v>SOOTY</v>
      </c>
      <c r="D1189" s="138">
        <f>IF('넣어줄 잉크'!$D$2="주말",INDEX(표5[#All],MATCH(C1189,표5[[#All],[잉크]],0),18)+INDEX(표5[#All],MATCH(C1189,표5[[#All],[잉크]],0),21),INDEX(표5[#All],MATCH(C1189,표5[[#All],[잉크]],0),MATCH('넣어줄 잉크'!$D$2,표5[#Headers],0)+1))</f>
        <v>0</v>
      </c>
    </row>
    <row r="1190" spans="2:4" hidden="1" x14ac:dyDescent="0.3">
      <c r="B1190" s="56">
        <f>IFERROR(SUM(D1190:D1190),0)</f>
        <v>0</v>
      </c>
      <c r="C1190" s="139" t="str">
        <f>'제품 추가'!AC1188</f>
        <v>ELBOW</v>
      </c>
      <c r="D1190" s="138">
        <f>IF('넣어줄 잉크'!$D$2="주말",INDEX(표5[#All],MATCH(C1190,표5[[#All],[잉크]],0),18)+INDEX(표5[#All],MATCH(C1190,표5[[#All],[잉크]],0),21),INDEX(표5[#All],MATCH(C1190,표5[[#All],[잉크]],0),MATCH('넣어줄 잉크'!$D$2,표5[#Headers],0)+1))</f>
        <v>0</v>
      </c>
    </row>
    <row r="1191" spans="2:4" hidden="1" x14ac:dyDescent="0.3">
      <c r="B1191" s="56">
        <f>IFERROR(SUM(D1191:D1191),0)</f>
        <v>0</v>
      </c>
      <c r="C1191" s="139" t="str">
        <f>'제품 추가'!AC1189</f>
        <v>FORGE</v>
      </c>
      <c r="D1191" s="138">
        <f>IF('넣어줄 잉크'!$D$2="주말",INDEX(표5[#All],MATCH(C1191,표5[[#All],[잉크]],0),18)+INDEX(표5[#All],MATCH(C1191,표5[[#All],[잉크]],0),21),INDEX(표5[#All],MATCH(C1191,표5[[#All],[잉크]],0),MATCH('넣어줄 잉크'!$D$2,표5[#Headers],0)+1))</f>
        <v>0</v>
      </c>
    </row>
    <row r="1192" spans="2:4" hidden="1" x14ac:dyDescent="0.3">
      <c r="B1192" s="56">
        <f>IFERROR(SUM(D1192:D1192),0)</f>
        <v>0</v>
      </c>
      <c r="C1192" s="139" t="str">
        <f>'제품 추가'!AC1190</f>
        <v>PEACH</v>
      </c>
      <c r="D1192" s="138">
        <f>IF('넣어줄 잉크'!$D$2="주말",INDEX(표5[#All],MATCH(C1192,표5[[#All],[잉크]],0),18)+INDEX(표5[#All],MATCH(C1192,표5[[#All],[잉크]],0),21),INDEX(표5[#All],MATCH(C1192,표5[[#All],[잉크]],0),MATCH('넣어줄 잉크'!$D$2,표5[#Headers],0)+1))</f>
        <v>0</v>
      </c>
    </row>
    <row r="1193" spans="2:4" hidden="1" x14ac:dyDescent="0.3">
      <c r="B1193" s="56">
        <f>IFERROR(SUM(D1193:D1193),0)</f>
        <v>0</v>
      </c>
      <c r="C1193" s="139" t="str">
        <f>'제품 추가'!AC1191</f>
        <v>ASWAD</v>
      </c>
      <c r="D1193" s="138">
        <f>IF('넣어줄 잉크'!$D$2="주말",INDEX(표5[#All],MATCH(C1193,표5[[#All],[잉크]],0),18)+INDEX(표5[#All],MATCH(C1193,표5[[#All],[잉크]],0),21),INDEX(표5[#All],MATCH(C1193,표5[[#All],[잉크]],0),MATCH('넣어줄 잉크'!$D$2,표5[#Headers],0)+1))</f>
        <v>0</v>
      </c>
    </row>
    <row r="1194" spans="2:4" hidden="1" x14ac:dyDescent="0.3">
      <c r="B1194" s="56">
        <f>IFERROR(SUM(D1194:D1194),0)</f>
        <v>0</v>
      </c>
      <c r="C1194" s="139" t="str">
        <f>'제품 추가'!AC1192</f>
        <v>PARDO</v>
      </c>
      <c r="D1194" s="138">
        <f>IF('넣어줄 잉크'!$D$2="주말",INDEX(표5[#All],MATCH(C1194,표5[[#All],[잉크]],0),18)+INDEX(표5[#All],MATCH(C1194,표5[[#All],[잉크]],0),21),INDEX(표5[#All],MATCH(C1194,표5[[#All],[잉크]],0),MATCH('넣어줄 잉크'!$D$2,표5[#Headers],0)+1))</f>
        <v>0</v>
      </c>
    </row>
    <row r="1195" spans="2:4" hidden="1" x14ac:dyDescent="0.3">
      <c r="B1195" s="56">
        <f>IFERROR(SUM(D1195:D1195),0)</f>
        <v>0</v>
      </c>
      <c r="C1195" s="139" t="str">
        <f>'제품 추가'!AC1118</f>
        <v>RYE</v>
      </c>
      <c r="D1195" s="138">
        <f>IF('넣어줄 잉크'!$D$2="주말",INDEX(표5[#All],MATCH(C1195,표5[[#All],[잉크]],0),18)+INDEX(표5[#All],MATCH(C1195,표5[[#All],[잉크]],0),21),INDEX(표5[#All],MATCH(C1195,표5[[#All],[잉크]],0),MATCH('넣어줄 잉크'!$D$2,표5[#Headers],0)+1))</f>
        <v>0</v>
      </c>
    </row>
    <row r="1196" spans="2:4" hidden="1" x14ac:dyDescent="0.3">
      <c r="B1196" s="56">
        <f>IFERROR(SUM(D1196:D1196),0)</f>
        <v>0</v>
      </c>
      <c r="C1196" s="139" t="str">
        <f>'제품 추가'!AC1095</f>
        <v>URANUS</v>
      </c>
      <c r="D1196" s="138">
        <f>IF('넣어줄 잉크'!$D$2="주말",INDEX(표5[#All],MATCH(C1196,표5[[#All],[잉크]],0),18)+INDEX(표5[#All],MATCH(C1196,표5[[#All],[잉크]],0),21),INDEX(표5[#All],MATCH(C1196,표5[[#All],[잉크]],0),MATCH('넣어줄 잉크'!$D$2,표5[#Headers],0)+1))</f>
        <v>0</v>
      </c>
    </row>
    <row r="1197" spans="2:4" hidden="1" x14ac:dyDescent="0.3">
      <c r="B1197" s="56">
        <f>IFERROR(SUM(D1197:D1197),0)</f>
        <v>0</v>
      </c>
      <c r="C1197" s="139" t="str">
        <f>'제품 추가'!AC1195</f>
        <v>AGATE</v>
      </c>
      <c r="D1197" s="138">
        <f>IF('넣어줄 잉크'!$D$2="주말",INDEX(표5[#All],MATCH(C1197,표5[[#All],[잉크]],0),18)+INDEX(표5[#All],MATCH(C1197,표5[[#All],[잉크]],0),21),INDEX(표5[#All],MATCH(C1197,표5[[#All],[잉크]],0),MATCH('넣어줄 잉크'!$D$2,표5[#Headers],0)+1))</f>
        <v>0</v>
      </c>
    </row>
    <row r="1198" spans="2:4" hidden="1" x14ac:dyDescent="0.3">
      <c r="B1198" s="56">
        <f>IFERROR(SUM(D1198:D1198),0)</f>
        <v>0</v>
      </c>
      <c r="C1198" s="139" t="str">
        <f>'제품 추가'!AC1196</f>
        <v>CIPHER</v>
      </c>
      <c r="D1198" s="138">
        <f>IF('넣어줄 잉크'!$D$2="주말",INDEX(표5[#All],MATCH(C1198,표5[[#All],[잉크]],0),18)+INDEX(표5[#All],MATCH(C1198,표5[[#All],[잉크]],0),21),INDEX(표5[#All],MATCH(C1198,표5[[#All],[잉크]],0),MATCH('넣어줄 잉크'!$D$2,표5[#Headers],0)+1))</f>
        <v>0</v>
      </c>
    </row>
    <row r="1199" spans="2:4" hidden="1" x14ac:dyDescent="0.3">
      <c r="B1199" s="56">
        <f>IFERROR(SUM(D1199:D1199),0)</f>
        <v>0</v>
      </c>
      <c r="C1199" s="139" t="str">
        <f>'제품 추가'!AC1197</f>
        <v>ENEGRY</v>
      </c>
      <c r="D1199" s="138">
        <f>IF('넣어줄 잉크'!$D$2="주말",INDEX(표5[#All],MATCH(C1199,표5[[#All],[잉크]],0),18)+INDEX(표5[#All],MATCH(C1199,표5[[#All],[잉크]],0),21),INDEX(표5[#All],MATCH(C1199,표5[[#All],[잉크]],0),MATCH('넣어줄 잉크'!$D$2,표5[#Headers],0)+1))</f>
        <v>0</v>
      </c>
    </row>
    <row r="1200" spans="2:4" hidden="1" x14ac:dyDescent="0.3">
      <c r="B1200" s="56">
        <f>IFERROR(SUM(D1200:D1200),0)</f>
        <v>0</v>
      </c>
      <c r="C1200" s="139" t="str">
        <f>'제품 추가'!AC1198</f>
        <v>FROST</v>
      </c>
      <c r="D1200" s="138">
        <f>IF('넣어줄 잉크'!$D$2="주말",INDEX(표5[#All],MATCH(C1200,표5[[#All],[잉크]],0),18)+INDEX(표5[#All],MATCH(C1200,표5[[#All],[잉크]],0),21),INDEX(표5[#All],MATCH(C1200,표5[[#All],[잉크]],0),MATCH('넣어줄 잉크'!$D$2,표5[#Headers],0)+1))</f>
        <v>0</v>
      </c>
    </row>
    <row r="1201" spans="2:4" hidden="1" x14ac:dyDescent="0.3">
      <c r="B1201" s="56">
        <f>IFERROR(SUM(D1201:D1201),0)</f>
        <v>0</v>
      </c>
      <c r="C1201" s="139" t="str">
        <f>'제품 추가'!AC1199</f>
        <v>KERNEL</v>
      </c>
      <c r="D1201" s="138">
        <f>IF('넣어줄 잉크'!$D$2="주말",INDEX(표5[#All],MATCH(C1201,표5[[#All],[잉크]],0),18)+INDEX(표5[#All],MATCH(C1201,표5[[#All],[잉크]],0),21),INDEX(표5[#All],MATCH(C1201,표5[[#All],[잉크]],0),MATCH('넣어줄 잉크'!$D$2,표5[#Headers],0)+1))</f>
        <v>0</v>
      </c>
    </row>
    <row r="1202" spans="2:4" hidden="1" x14ac:dyDescent="0.3">
      <c r="B1202" s="56">
        <f>IFERROR(SUM(D1202:D1202),0)</f>
        <v>0</v>
      </c>
      <c r="C1202" s="139" t="str">
        <f>'제품 추가'!AC1200</f>
        <v>EMBLEM</v>
      </c>
      <c r="D1202" s="138">
        <f>IF('넣어줄 잉크'!$D$2="주말",INDEX(표5[#All],MATCH(C1202,표5[[#All],[잉크]],0),18)+INDEX(표5[#All],MATCH(C1202,표5[[#All],[잉크]],0),21),INDEX(표5[#All],MATCH(C1202,표5[[#All],[잉크]],0),MATCH('넣어줄 잉크'!$D$2,표5[#Headers],0)+1))</f>
        <v>0</v>
      </c>
    </row>
    <row r="1203" spans="2:4" hidden="1" x14ac:dyDescent="0.3">
      <c r="B1203" s="56">
        <f>IFERROR(SUM(D1203:D1203),0)</f>
        <v>0</v>
      </c>
      <c r="C1203" s="139" t="str">
        <f>'제품 추가'!AC1201</f>
        <v>FRACTION</v>
      </c>
      <c r="D1203" s="138">
        <f>IF('넣어줄 잉크'!$D$2="주말",INDEX(표5[#All],MATCH(C1203,표5[[#All],[잉크]],0),18)+INDEX(표5[#All],MATCH(C1203,표5[[#All],[잉크]],0),21),INDEX(표5[#All],MATCH(C1203,표5[[#All],[잉크]],0),MATCH('넣어줄 잉크'!$D$2,표5[#Headers],0)+1))</f>
        <v>0</v>
      </c>
    </row>
    <row r="1204" spans="2:4" hidden="1" x14ac:dyDescent="0.3">
      <c r="B1204" s="56">
        <f>IFERROR(SUM(D1204:D1204),0)</f>
        <v>0</v>
      </c>
      <c r="C1204" s="139" t="str">
        <f>'제품 추가'!AC1202</f>
        <v>JUNGLE</v>
      </c>
      <c r="D1204" s="138">
        <f>IF('넣어줄 잉크'!$D$2="주말",INDEX(표5[#All],MATCH(C1204,표5[[#All],[잉크]],0),18)+INDEX(표5[#All],MATCH(C1204,표5[[#All],[잉크]],0),21),INDEX(표5[#All],MATCH(C1204,표5[[#All],[잉크]],0),MATCH('넣어줄 잉크'!$D$2,표5[#Headers],0)+1))</f>
        <v>0</v>
      </c>
    </row>
    <row r="1205" spans="2:4" hidden="1" x14ac:dyDescent="0.3">
      <c r="B1205" s="56">
        <f>IFERROR(SUM(D1205:D1205),0)</f>
        <v>0</v>
      </c>
      <c r="C1205" s="139" t="str">
        <f>'제품 추가'!AC1203</f>
        <v>SIYAH</v>
      </c>
      <c r="D1205" s="138">
        <f>IF('넣어줄 잉크'!$D$2="주말",INDEX(표5[#All],MATCH(C1205,표5[[#All],[잉크]],0),18)+INDEX(표5[#All],MATCH(C1205,표5[[#All],[잉크]],0),21),INDEX(표5[#All],MATCH(C1205,표5[[#All],[잉크]],0),MATCH('넣어줄 잉크'!$D$2,표5[#Headers],0)+1))</f>
        <v>0</v>
      </c>
    </row>
    <row r="1206" spans="2:4" hidden="1" x14ac:dyDescent="0.3">
      <c r="B1206" s="56">
        <f>IFERROR(SUM(D1206:D1206),0)</f>
        <v>0</v>
      </c>
      <c r="C1206" s="139" t="str">
        <f>'제품 추가'!AC1204</f>
        <v>ALIBI</v>
      </c>
      <c r="D1206" s="138">
        <f>IF('넣어줄 잉크'!$D$2="주말",INDEX(표5[#All],MATCH(C1206,표5[[#All],[잉크]],0),18)+INDEX(표5[#All],MATCH(C1206,표5[[#All],[잉크]],0),21),INDEX(표5[#All],MATCH(C1206,표5[[#All],[잉크]],0),MATCH('넣어줄 잉크'!$D$2,표5[#Headers],0)+1))</f>
        <v>0</v>
      </c>
    </row>
    <row r="1207" spans="2:4" hidden="1" x14ac:dyDescent="0.3">
      <c r="B1207" s="56">
        <f>IFERROR(SUM(D1207:D1207),0)</f>
        <v>0</v>
      </c>
      <c r="C1207" s="139" t="str">
        <f>'제품 추가'!AC1205</f>
        <v>CLARITY</v>
      </c>
      <c r="D1207" s="138">
        <f>IF('넣어줄 잉크'!$D$2="주말",INDEX(표5[#All],MATCH(C1207,표5[[#All],[잉크]],0),18)+INDEX(표5[#All],MATCH(C1207,표5[[#All],[잉크]],0),21),INDEX(표5[#All],MATCH(C1207,표5[[#All],[잉크]],0),MATCH('넣어줄 잉크'!$D$2,표5[#Headers],0)+1))</f>
        <v>0</v>
      </c>
    </row>
    <row r="1208" spans="2:4" hidden="1" x14ac:dyDescent="0.3">
      <c r="B1208" s="56">
        <f>IFERROR(SUM(D1208:D1208),0)</f>
        <v>0</v>
      </c>
      <c r="C1208" s="139" t="str">
        <f>'제품 추가'!AC1206</f>
        <v>ACAJOU</v>
      </c>
      <c r="D1208" s="138">
        <f>IF('넣어줄 잉크'!$D$2="주말",INDEX(표5[#All],MATCH(C1208,표5[[#All],[잉크]],0),18)+INDEX(표5[#All],MATCH(C1208,표5[[#All],[잉크]],0),21),INDEX(표5[#All],MATCH(C1208,표5[[#All],[잉크]],0),MATCH('넣어줄 잉크'!$D$2,표5[#Headers],0)+1))</f>
        <v>0</v>
      </c>
    </row>
    <row r="1209" spans="2:4" hidden="1" x14ac:dyDescent="0.3">
      <c r="B1209" s="56">
        <f>IFERROR(SUM(D1209:D1209),0)</f>
        <v>0</v>
      </c>
      <c r="C1209" s="139" t="str">
        <f>'제품 추가'!AC1207</f>
        <v>MATCHA</v>
      </c>
      <c r="D1209" s="138">
        <f>IF('넣어줄 잉크'!$D$2="주말",INDEX(표5[#All],MATCH(C1209,표5[[#All],[잉크]],0),18)+INDEX(표5[#All],MATCH(C1209,표5[[#All],[잉크]],0),21),INDEX(표5[#All],MATCH(C1209,표5[[#All],[잉크]],0),MATCH('넣어줄 잉크'!$D$2,표5[#Headers],0)+1))</f>
        <v>0</v>
      </c>
    </row>
    <row r="1210" spans="2:4" x14ac:dyDescent="0.3">
      <c r="B1210" s="56">
        <f>IFERROR(SUM(D1210:D1210),0)</f>
        <v>1</v>
      </c>
      <c r="C1210" s="139" t="str">
        <f>'제품 추가'!AC532</f>
        <v>TRAVEN</v>
      </c>
      <c r="D1210" s="138">
        <f>IF('넣어줄 잉크'!$D$2="주말",INDEX(표5[#All],MATCH(C1210,표5[[#All],[잉크]],0),18)+INDEX(표5[#All],MATCH(C1210,표5[[#All],[잉크]],0),21),INDEX(표5[#All],MATCH(C1210,표5[[#All],[잉크]],0),MATCH('넣어줄 잉크'!$D$2,표5[#Headers],0)+1))</f>
        <v>1</v>
      </c>
    </row>
    <row r="1211" spans="2:4" x14ac:dyDescent="0.3">
      <c r="B1211" s="56">
        <f>IFERROR(SUM(D1211:D1211),0)</f>
        <v>1</v>
      </c>
      <c r="C1211" s="139" t="str">
        <f>'제품 추가'!AC535</f>
        <v>TTOPAZ</v>
      </c>
      <c r="D1211" s="138">
        <f>IF('넣어줄 잉크'!$D$2="주말",INDEX(표5[#All],MATCH(C1211,표5[[#All],[잉크]],0),18)+INDEX(표5[#All],MATCH(C1211,표5[[#All],[잉크]],0),21),INDEX(표5[#All],MATCH(C1211,표5[[#All],[잉크]],0),MATCH('넣어줄 잉크'!$D$2,표5[#Headers],0)+1))</f>
        <v>1</v>
      </c>
    </row>
    <row r="1212" spans="2:4" hidden="1" x14ac:dyDescent="0.3">
      <c r="B1212" s="56">
        <f>IFERROR(SUM(D1212:D1212),0)</f>
        <v>0</v>
      </c>
      <c r="C1212" s="139" t="str">
        <f>'제품 추가'!AC1210</f>
        <v>KINETIC</v>
      </c>
      <c r="D1212" s="138">
        <f>IF('넣어줄 잉크'!$D$2="주말",INDEX(표5[#All],MATCH(C1212,표5[[#All],[잉크]],0),18)+INDEX(표5[#All],MATCH(C1212,표5[[#All],[잉크]],0),21),INDEX(표5[#All],MATCH(C1212,표5[[#All],[잉크]],0),MATCH('넣어줄 잉크'!$D$2,표5[#Headers],0)+1))</f>
        <v>0</v>
      </c>
    </row>
    <row r="1213" spans="2:4" hidden="1" x14ac:dyDescent="0.3">
      <c r="B1213" s="56">
        <f>IFERROR(SUM(D1213:D1213),0)</f>
        <v>0</v>
      </c>
      <c r="C1213" s="139" t="str">
        <f>'제품 추가'!AC1211</f>
        <v>AMBLE</v>
      </c>
      <c r="D1213" s="138">
        <f>IF('넣어줄 잉크'!$D$2="주말",INDEX(표5[#All],MATCH(C1213,표5[[#All],[잉크]],0),18)+INDEX(표5[#All],MATCH(C1213,표5[[#All],[잉크]],0),21),INDEX(표5[#All],MATCH(C1213,표5[[#All],[잉크]],0),MATCH('넣어줄 잉크'!$D$2,표5[#Headers],0)+1))</f>
        <v>0</v>
      </c>
    </row>
    <row r="1214" spans="2:4" hidden="1" x14ac:dyDescent="0.3">
      <c r="B1214" s="56">
        <f>IFERROR(SUM(D1214:D1214),0)</f>
        <v>0</v>
      </c>
      <c r="C1214" s="139" t="str">
        <f>'제품 추가'!AC1236</f>
        <v>MAGNET</v>
      </c>
      <c r="D1214" s="138">
        <f>IF('넣어줄 잉크'!$D$2="주말",INDEX(표5[#All],MATCH(C1214,표5[[#All],[잉크]],0),18)+INDEX(표5[#All],MATCH(C1214,표5[[#All],[잉크]],0),21),INDEX(표5[#All],MATCH(C1214,표5[[#All],[잉크]],0),MATCH('넣어줄 잉크'!$D$2,표5[#Headers],0)+1))</f>
        <v>0</v>
      </c>
    </row>
    <row r="1215" spans="2:4" hidden="1" x14ac:dyDescent="0.3">
      <c r="B1215" s="56">
        <f>IFERROR(SUM(D1215:D1215),0)</f>
        <v>0</v>
      </c>
      <c r="C1215" s="139" t="str">
        <f>'제품 추가'!AC491</f>
        <v>SOUL</v>
      </c>
      <c r="D1215" s="138">
        <f>IF('넣어줄 잉크'!$D$2="주말",INDEX(표5[#All],MATCH(C1215,표5[[#All],[잉크]],0),18)+INDEX(표5[#All],MATCH(C1215,표5[[#All],[잉크]],0),21),INDEX(표5[#All],MATCH(C1215,표5[[#All],[잉크]],0),MATCH('넣어줄 잉크'!$D$2,표5[#Headers],0)+1))</f>
        <v>0</v>
      </c>
    </row>
    <row r="1216" spans="2:4" hidden="1" x14ac:dyDescent="0.3">
      <c r="B1216" s="56">
        <f>IFERROR(SUM(D1216:D1216),0)</f>
        <v>0</v>
      </c>
      <c r="C1216" s="139" t="str">
        <f>'제품 추가'!AC1214</f>
        <v>CLUTCH</v>
      </c>
      <c r="D1216" s="138">
        <f>IF('넣어줄 잉크'!$D$2="주말",INDEX(표5[#All],MATCH(C1216,표5[[#All],[잉크]],0),18)+INDEX(표5[#All],MATCH(C1216,표5[[#All],[잉크]],0),21),INDEX(표5[#All],MATCH(C1216,표5[[#All],[잉크]],0),MATCH('넣어줄 잉크'!$D$2,표5[#Headers],0)+1))</f>
        <v>0</v>
      </c>
    </row>
    <row r="1217" spans="2:4" hidden="1" x14ac:dyDescent="0.3">
      <c r="B1217" s="56">
        <f>IFERROR(SUM(D1217:D1217),0)</f>
        <v>0</v>
      </c>
      <c r="C1217" s="139" t="str">
        <f>'제품 추가'!AC1215</f>
        <v>ENTITY</v>
      </c>
      <c r="D1217" s="138">
        <f>IF('넣어줄 잉크'!$D$2="주말",INDEX(표5[#All],MATCH(C1217,표5[[#All],[잉크]],0),18)+INDEX(표5[#All],MATCH(C1217,표5[[#All],[잉크]],0),21),INDEX(표5[#All],MATCH(C1217,표5[[#All],[잉크]],0),MATCH('넣어줄 잉크'!$D$2,표5[#Headers],0)+1))</f>
        <v>0</v>
      </c>
    </row>
    <row r="1218" spans="2:4" hidden="1" x14ac:dyDescent="0.3">
      <c r="B1218" s="56">
        <f>IFERROR(SUM(D1218:D1218),0)</f>
        <v>0</v>
      </c>
      <c r="C1218" s="139" t="str">
        <f>'제품 추가'!AC1216</f>
        <v>GADGET</v>
      </c>
      <c r="D1218" s="138">
        <f>IF('넣어줄 잉크'!$D$2="주말",INDEX(표5[#All],MATCH(C1218,표5[[#All],[잉크]],0),18)+INDEX(표5[#All],MATCH(C1218,표5[[#All],[잉크]],0),21),INDEX(표5[#All],MATCH(C1218,표5[[#All],[잉크]],0),MATCH('넣어줄 잉크'!$D$2,표5[#Headers],0)+1))</f>
        <v>0</v>
      </c>
    </row>
    <row r="1219" spans="2:4" hidden="1" x14ac:dyDescent="0.3">
      <c r="B1219" s="56">
        <f>IFERROR(SUM(D1219:D1219),0)</f>
        <v>0</v>
      </c>
      <c r="C1219" s="139" t="str">
        <f>'제품 추가'!AC1217</f>
        <v>LADDER</v>
      </c>
      <c r="D1219" s="138">
        <f>IF('넣어줄 잉크'!$D$2="주말",INDEX(표5[#All],MATCH(C1219,표5[[#All],[잉크]],0),18)+INDEX(표5[#All],MATCH(C1219,표5[[#All],[잉크]],0),21),INDEX(표5[#All],MATCH(C1219,표5[[#All],[잉크]],0),MATCH('넣어줄 잉크'!$D$2,표5[#Headers],0)+1))</f>
        <v>0</v>
      </c>
    </row>
    <row r="1220" spans="2:4" hidden="1" x14ac:dyDescent="0.3">
      <c r="B1220" s="56">
        <f>IFERROR(SUM(D1220:D1220),0)</f>
        <v>0</v>
      </c>
      <c r="C1220" s="139" t="str">
        <f>'제품 추가'!AC1218</f>
        <v>ARCHER</v>
      </c>
      <c r="D1220" s="138">
        <f>IF('넣어줄 잉크'!$D$2="주말",INDEX(표5[#All],MATCH(C1220,표5[[#All],[잉크]],0),18)+INDEX(표5[#All],MATCH(C1220,표5[[#All],[잉크]],0),21),INDEX(표5[#All],MATCH(C1220,표5[[#All],[잉크]],0),MATCH('넣어줄 잉크'!$D$2,표5[#Headers],0)+1))</f>
        <v>0</v>
      </c>
    </row>
    <row r="1221" spans="2:4" hidden="1" x14ac:dyDescent="0.3">
      <c r="B1221" s="56">
        <f>IFERROR(SUM(D1221:D1221),0)</f>
        <v>0</v>
      </c>
      <c r="C1221" s="139" t="str">
        <f>'제품 추가'!AC1219</f>
        <v>COMBO</v>
      </c>
      <c r="D1221" s="138">
        <f>IF('넣어줄 잉크'!$D$2="주말",INDEX(표5[#All],MATCH(C1221,표5[[#All],[잉크]],0),18)+INDEX(표5[#All],MATCH(C1221,표5[[#All],[잉크]],0),21),INDEX(표5[#All],MATCH(C1221,표5[[#All],[잉크]],0),MATCH('넣어줄 잉크'!$D$2,표5[#Headers],0)+1))</f>
        <v>0</v>
      </c>
    </row>
    <row r="1222" spans="2:4" hidden="1" x14ac:dyDescent="0.3">
      <c r="B1222" s="56">
        <f>IFERROR(SUM(D1222:D1222),0)</f>
        <v>0</v>
      </c>
      <c r="C1222" s="139" t="str">
        <f>'제품 추가'!AC1220</f>
        <v>(H)DARIUS</v>
      </c>
      <c r="D1222" s="138">
        <f>IF('넣어줄 잉크'!$D$2="주말",INDEX(표5[#All],MATCH(C1222,표5[[#All],[잉크]],0),18)+INDEX(표5[#All],MATCH(C1222,표5[[#All],[잉크]],0),21),INDEX(표5[#All],MATCH(C1222,표5[[#All],[잉크]],0),MATCH('넣어줄 잉크'!$D$2,표5[#Headers],0)+1))</f>
        <v>0</v>
      </c>
    </row>
    <row r="1223" spans="2:4" hidden="1" x14ac:dyDescent="0.3">
      <c r="B1223" s="56">
        <f>IFERROR(SUM(D1223:D1223),0)</f>
        <v>0</v>
      </c>
      <c r="C1223" s="139" t="str">
        <f>'제품 추가'!AC1221</f>
        <v>(H)KLED</v>
      </c>
      <c r="D1223" s="138">
        <f>IF('넣어줄 잉크'!$D$2="주말",INDEX(표5[#All],MATCH(C1223,표5[[#All],[잉크]],0),18)+INDEX(표5[#All],MATCH(C1223,표5[[#All],[잉크]],0),21),INDEX(표5[#All],MATCH(C1223,표5[[#All],[잉크]],0),MATCH('넣어줄 잉크'!$D$2,표5[#Headers],0)+1))</f>
        <v>0</v>
      </c>
    </row>
    <row r="1224" spans="2:4" hidden="1" x14ac:dyDescent="0.3">
      <c r="B1224" s="56">
        <f>IFERROR(SUM(D1224:D1224),0)</f>
        <v>0</v>
      </c>
      <c r="C1224" s="139" t="str">
        <f>'제품 추가'!AC1222</f>
        <v>(H)RENEKTON</v>
      </c>
      <c r="D1224" s="138">
        <f>IF('넣어줄 잉크'!$D$2="주말",INDEX(표5[#All],MATCH(C1224,표5[[#All],[잉크]],0),18)+INDEX(표5[#All],MATCH(C1224,표5[[#All],[잉크]],0),21),INDEX(표5[#All],MATCH(C1224,표5[[#All],[잉크]],0),MATCH('넣어줄 잉크'!$D$2,표5[#Headers],0)+1))</f>
        <v>0</v>
      </c>
    </row>
    <row r="1225" spans="2:4" hidden="1" x14ac:dyDescent="0.3">
      <c r="B1225" s="56">
        <f>IFERROR(SUM(D1225:D1225),0)</f>
        <v>0</v>
      </c>
      <c r="C1225" s="139" t="str">
        <f>'제품 추가'!AC1223</f>
        <v>VELMURE</v>
      </c>
      <c r="D1225" s="138">
        <f>IF('넣어줄 잉크'!$D$2="주말",INDEX(표5[#All],MATCH(C1225,표5[[#All],[잉크]],0),18)+INDEX(표5[#All],MATCH(C1225,표5[[#All],[잉크]],0),21),INDEX(표5[#All],MATCH(C1225,표5[[#All],[잉크]],0),MATCH('넣어줄 잉크'!$D$2,표5[#Headers],0)+1))</f>
        <v>0</v>
      </c>
    </row>
    <row r="1226" spans="2:4" hidden="1" x14ac:dyDescent="0.3">
      <c r="B1226" s="56">
        <f>IFERROR(SUM(D1226:D1226),0)</f>
        <v>0</v>
      </c>
      <c r="C1226" s="139" t="str">
        <f>'제품 추가'!AC1224</f>
        <v>LUMEN</v>
      </c>
      <c r="D1226" s="138">
        <f>IF('넣어줄 잉크'!$D$2="주말",INDEX(표5[#All],MATCH(C1226,표5[[#All],[잉크]],0),18)+INDEX(표5[#All],MATCH(C1226,표5[[#All],[잉크]],0),21),INDEX(표5[#All],MATCH(C1226,표5[[#All],[잉크]],0),MATCH('넣어줄 잉크'!$D$2,표5[#Headers],0)+1))</f>
        <v>0</v>
      </c>
    </row>
    <row r="1227" spans="2:4" hidden="1" x14ac:dyDescent="0.3">
      <c r="B1227" s="56">
        <f>IFERROR(SUM(D1227:D1227),0)</f>
        <v>0</v>
      </c>
      <c r="C1227" s="139" t="str">
        <f>'제품 추가'!AC1225</f>
        <v>ATLAS</v>
      </c>
      <c r="D1227" s="138">
        <f>IF('넣어줄 잉크'!$D$2="주말",INDEX(표5[#All],MATCH(C1227,표5[[#All],[잉크]],0),18)+INDEX(표5[#All],MATCH(C1227,표5[[#All],[잉크]],0),21),INDEX(표5[#All],MATCH(C1227,표5[[#All],[잉크]],0),MATCH('넣어줄 잉크'!$D$2,표5[#Headers],0)+1))</f>
        <v>0</v>
      </c>
    </row>
    <row r="1228" spans="2:4" hidden="1" x14ac:dyDescent="0.3">
      <c r="B1228" s="56">
        <f>IFERROR(SUM(D1228:D1228),0)</f>
        <v>0</v>
      </c>
      <c r="C1228" s="139" t="str">
        <f>'제품 추가'!AC1114</f>
        <v>ORCA</v>
      </c>
      <c r="D1228" s="138">
        <f>IF('넣어줄 잉크'!$D$2="주말",INDEX(표5[#All],MATCH(C1228,표5[[#All],[잉크]],0),18)+INDEX(표5[#All],MATCH(C1228,표5[[#All],[잉크]],0),21),INDEX(표5[#All],MATCH(C1228,표5[[#All],[잉크]],0),MATCH('넣어줄 잉크'!$D$2,표5[#Headers],0)+1))</f>
        <v>0</v>
      </c>
    </row>
    <row r="1229" spans="2:4" hidden="1" x14ac:dyDescent="0.3">
      <c r="B1229" s="56">
        <f>IFERROR(SUM(D1229:D1229),0)</f>
        <v>0</v>
      </c>
      <c r="C1229" s="139" t="str">
        <f>'제품 추가'!AC1175</f>
        <v>UNLIT</v>
      </c>
      <c r="D1229" s="138">
        <f>IF('넣어줄 잉크'!$D$2="주말",INDEX(표5[#All],MATCH(C1229,표5[[#All],[잉크]],0),18)+INDEX(표5[#All],MATCH(C1229,표5[[#All],[잉크]],0),21),INDEX(표5[#All],MATCH(C1229,표5[[#All],[잉크]],0),MATCH('넣어줄 잉크'!$D$2,표5[#Headers],0)+1))</f>
        <v>0</v>
      </c>
    </row>
    <row r="1230" spans="2:4" hidden="1" x14ac:dyDescent="0.3">
      <c r="B1230" s="56">
        <f>IFERROR(SUM(D1230:D1230),0)</f>
        <v>0</v>
      </c>
      <c r="C1230" s="139" t="str">
        <f>'제품 추가'!AC1228</f>
        <v>LIQUID</v>
      </c>
      <c r="D1230" s="138">
        <f>IF('넣어줄 잉크'!$D$2="주말",INDEX(표5[#All],MATCH(C1230,표5[[#All],[잉크]],0),18)+INDEX(표5[#All],MATCH(C1230,표5[[#All],[잉크]],0),21),INDEX(표5[#All],MATCH(C1230,표5[[#All],[잉크]],0),MATCH('넣어줄 잉크'!$D$2,표5[#Headers],0)+1))</f>
        <v>0</v>
      </c>
    </row>
    <row r="1231" spans="2:4" hidden="1" x14ac:dyDescent="0.3">
      <c r="B1231" s="56">
        <f>IFERROR(SUM(D1231:D1231),0)</f>
        <v>0</v>
      </c>
      <c r="C1231" s="139" t="str">
        <f>'제품 추가'!AC1229</f>
        <v>AUDIT</v>
      </c>
      <c r="D1231" s="138">
        <f>IF('넣어줄 잉크'!$D$2="주말",INDEX(표5[#All],MATCH(C1231,표5[[#All],[잉크]],0),18)+INDEX(표5[#All],MATCH(C1231,표5[[#All],[잉크]],0),21),INDEX(표5[#All],MATCH(C1231,표5[[#All],[잉크]],0),MATCH('넣어줄 잉크'!$D$2,표5[#Headers],0)+1))</f>
        <v>0</v>
      </c>
    </row>
    <row r="1232" spans="2:4" hidden="1" x14ac:dyDescent="0.3">
      <c r="B1232" s="56">
        <f>IFERROR(SUM(D1232:D1232),0)</f>
        <v>0</v>
      </c>
      <c r="C1232" s="139" t="str">
        <f>'제품 추가'!AC1230</f>
        <v>CRADLE</v>
      </c>
      <c r="D1232" s="138">
        <f>IF('넣어줄 잉크'!$D$2="주말",INDEX(표5[#All],MATCH(C1232,표5[[#All],[잉크]],0),18)+INDEX(표5[#All],MATCH(C1232,표5[[#All],[잉크]],0),21),INDEX(표5[#All],MATCH(C1232,표5[[#All],[잉크]],0),MATCH('넣어줄 잉크'!$D$2,표5[#Headers],0)+1))</f>
        <v>0</v>
      </c>
    </row>
    <row r="1233" spans="2:4" hidden="1" x14ac:dyDescent="0.3">
      <c r="B1233" s="56">
        <f>IFERROR(SUM(D1233:D1233),0)</f>
        <v>0</v>
      </c>
      <c r="C1233" s="139" t="str">
        <f>'제품 추가'!AC1231</f>
        <v>ETHIC</v>
      </c>
      <c r="D1233" s="138">
        <f>IF('넣어줄 잉크'!$D$2="주말",INDEX(표5[#All],MATCH(C1233,표5[[#All],[잉크]],0),18)+INDEX(표5[#All],MATCH(C1233,표5[[#All],[잉크]],0),21),INDEX(표5[#All],MATCH(C1233,표5[[#All],[잉크]],0),MATCH('넣어줄 잉크'!$D$2,표5[#Headers],0)+1))</f>
        <v>0</v>
      </c>
    </row>
    <row r="1234" spans="2:4" hidden="1" x14ac:dyDescent="0.3">
      <c r="B1234" s="56">
        <f>IFERROR(SUM(D1234:D1234),0)</f>
        <v>0</v>
      </c>
      <c r="C1234" s="139" t="str">
        <f>'제품 추가'!AC1232</f>
        <v>GENTLE</v>
      </c>
      <c r="D1234" s="138">
        <f>IF('넣어줄 잉크'!$D$2="주말",INDEX(표5[#All],MATCH(C1234,표5[[#All],[잉크]],0),18)+INDEX(표5[#All],MATCH(C1234,표5[[#All],[잉크]],0),21),INDEX(표5[#All],MATCH(C1234,표5[[#All],[잉크]],0),MATCH('넣어줄 잉크'!$D$2,표5[#Headers],0)+1))</f>
        <v>0</v>
      </c>
    </row>
    <row r="1235" spans="2:4" hidden="1" x14ac:dyDescent="0.3">
      <c r="B1235" s="56">
        <f>IFERROR(SUM(D1235:D1235),0)</f>
        <v>0</v>
      </c>
      <c r="C1235" s="139" t="str">
        <f>'제품 추가'!AC1233</f>
        <v>JAPANESE</v>
      </c>
      <c r="D1235" s="138">
        <f>IF('넣어줄 잉크'!$D$2="주말",INDEX(표5[#All],MATCH(C1235,표5[[#All],[잉크]],0),18)+INDEX(표5[#All],MATCH(C1235,표5[[#All],[잉크]],0),21),INDEX(표5[#All],MATCH(C1235,표5[[#All],[잉크]],0),MATCH('넣어줄 잉크'!$D$2,표5[#Headers],0)+1))</f>
        <v>0</v>
      </c>
    </row>
    <row r="1236" spans="2:4" hidden="1" x14ac:dyDescent="0.3">
      <c r="B1236" s="56">
        <f>IFERROR(SUM(D1236:D1236),0)</f>
        <v>0</v>
      </c>
      <c r="C1236" s="139" t="str">
        <f>'제품 추가'!AC1234</f>
        <v>POMME</v>
      </c>
      <c r="D1236" s="138">
        <f>IF('넣어줄 잉크'!$D$2="주말",INDEX(표5[#All],MATCH(C1236,표5[[#All],[잉크]],0),18)+INDEX(표5[#All],MATCH(C1236,표5[[#All],[잉크]],0),21),INDEX(표5[#All],MATCH(C1236,표5[[#All],[잉크]],0),MATCH('넣어줄 잉크'!$D$2,표5[#Headers],0)+1))</f>
        <v>0</v>
      </c>
    </row>
    <row r="1237" spans="2:4" x14ac:dyDescent="0.3">
      <c r="B1237" s="56">
        <f>IFERROR(SUM(D1237:D1237),0)</f>
        <v>2</v>
      </c>
      <c r="C1237" s="139" t="str">
        <f>'제품 추가'!AC710</f>
        <v>VIETNAM</v>
      </c>
      <c r="D1237" s="138">
        <f>IF('넣어줄 잉크'!$D$2="주말",INDEX(표5[#All],MATCH(C1237,표5[[#All],[잉크]],0),18)+INDEX(표5[#All],MATCH(C1237,표5[[#All],[잉크]],0),21),INDEX(표5[#All],MATCH(C1237,표5[[#All],[잉크]],0),MATCH('넣어줄 잉크'!$D$2,표5[#Headers],0)+1))</f>
        <v>2</v>
      </c>
    </row>
    <row r="1238" spans="2:4" hidden="1" x14ac:dyDescent="0.3">
      <c r="B1238" s="56">
        <f>IFERROR(SUM(D1238:D1238),0)</f>
        <v>0</v>
      </c>
      <c r="C1238" s="139" t="str">
        <f>'제품 추가'!AC1047</f>
        <v>WATKINS</v>
      </c>
      <c r="D1238" s="138">
        <f>IF('넣어줄 잉크'!$D$2="주말",INDEX(표5[#All],MATCH(C1238,표5[[#All],[잉크]],0),18)+INDEX(표5[#All],MATCH(C1238,표5[[#All],[잉크]],0),21),INDEX(표5[#All],MATCH(C1238,표5[[#All],[잉크]],0),MATCH('넣어줄 잉크'!$D$2,표5[#Headers],0)+1))</f>
        <v>0</v>
      </c>
    </row>
    <row r="1239" spans="2:4" x14ac:dyDescent="0.3">
      <c r="B1239" s="56">
        <f>IFERROR(SUM(D1239:D1239),0)</f>
        <v>2</v>
      </c>
      <c r="C1239" s="139" t="str">
        <f>'제품 추가'!AC994</f>
        <v>WIRTZ</v>
      </c>
      <c r="D1239" s="138">
        <f>IF('넣어줄 잉크'!$D$2="주말",INDEX(표5[#All],MATCH(C1239,표5[[#All],[잉크]],0),18)+INDEX(표5[#All],MATCH(C1239,표5[[#All],[잉크]],0),21),INDEX(표5[#All],MATCH(C1239,표5[[#All],[잉크]],0),MATCH('넣어줄 잉크'!$D$2,표5[#Headers],0)+1))</f>
        <v>2</v>
      </c>
    </row>
    <row r="1240" spans="2:4" hidden="1" x14ac:dyDescent="0.3">
      <c r="B1240" s="56">
        <f>IFERROR(SUM(D1240:D1240),0)</f>
        <v>0</v>
      </c>
      <c r="C1240" s="139" t="str">
        <f>'제품 추가'!AC1238</f>
        <v>CROP</v>
      </c>
      <c r="D1240" s="138">
        <f>IF('넣어줄 잉크'!$D$2="주말",INDEX(표5[#All],MATCH(C1240,표5[[#All],[잉크]],0),18)+INDEX(표5[#All],MATCH(C1240,표5[[#All],[잉크]],0),21),INDEX(표5[#All],MATCH(C1240,표5[[#All],[잉크]],0),MATCH('넣어줄 잉크'!$D$2,표5[#Headers],0)+1))</f>
        <v>0</v>
      </c>
    </row>
    <row r="1241" spans="2:4" hidden="1" x14ac:dyDescent="0.3">
      <c r="B1241" s="56">
        <f>IFERROR(SUM(D1241:D1241),0)</f>
        <v>0</v>
      </c>
      <c r="C1241" s="139" t="str">
        <f>'제품 추가'!AC1239</f>
        <v>LUMINOUS</v>
      </c>
      <c r="D1241" s="138">
        <f>IF('넣어줄 잉크'!$D$2="주말",INDEX(표5[#All],MATCH(C1241,표5[[#All],[잉크]],0),18)+INDEX(표5[#All],MATCH(C1241,표5[[#All],[잉크]],0),21),INDEX(표5[#All],MATCH(C1241,표5[[#All],[잉크]],0),MATCH('넣어줄 잉크'!$D$2,표5[#Headers],0)+1))</f>
        <v>0</v>
      </c>
    </row>
    <row r="1242" spans="2:4" hidden="1" x14ac:dyDescent="0.3">
      <c r="B1242" s="56">
        <f>IFERROR(SUM(D1242:D1242),0)</f>
        <v>0</v>
      </c>
      <c r="C1242" s="139" t="str">
        <f>'제품 추가'!AC1240</f>
        <v>CYCLE</v>
      </c>
      <c r="D1242" s="138">
        <f>IF('넣어줄 잉크'!$D$2="주말",INDEX(표5[#All],MATCH(C1242,표5[[#All],[잉크]],0),18)+INDEX(표5[#All],MATCH(C1242,표5[[#All],[잉크]],0),21),INDEX(표5[#All],MATCH(C1242,표5[[#All],[잉크]],0),MATCH('넣어줄 잉크'!$D$2,표5[#Headers],0)+1))</f>
        <v>0</v>
      </c>
    </row>
    <row r="1243" spans="2:4" hidden="1" x14ac:dyDescent="0.3">
      <c r="B1243" s="56">
        <f>IFERROR(SUM(D1243:D1243),0)</f>
        <v>0</v>
      </c>
      <c r="C1243" s="139" t="str">
        <f>'제품 추가'!AC1241</f>
        <v>EVOLVE</v>
      </c>
      <c r="D1243" s="138">
        <f>IF('넣어줄 잉크'!$D$2="주말",INDEX(표5[#All],MATCH(C1243,표5[[#All],[잉크]],0),18)+INDEX(표5[#All],MATCH(C1243,표5[[#All],[잉크]],0),21),INDEX(표5[#All],MATCH(C1243,표5[[#All],[잉크]],0),MATCH('넣어줄 잉크'!$D$2,표5[#Headers],0)+1))</f>
        <v>0</v>
      </c>
    </row>
    <row r="1244" spans="2:4" hidden="1" x14ac:dyDescent="0.3">
      <c r="B1244" s="56">
        <f>IFERROR(SUM(D1244:D1244),0)</f>
        <v>0</v>
      </c>
      <c r="C1244" s="139" t="str">
        <f>'제품 추가'!AC1242</f>
        <v>GLITCH</v>
      </c>
      <c r="D1244" s="138">
        <f>IF('넣어줄 잉크'!$D$2="주말",INDEX(표5[#All],MATCH(C1244,표5[[#All],[잉크]],0),18)+INDEX(표5[#All],MATCH(C1244,표5[[#All],[잉크]],0),21),INDEX(표5[#All],MATCH(C1244,표5[[#All],[잉크]],0),MATCH('넣어줄 잉크'!$D$2,표5[#Headers],0)+1))</f>
        <v>0</v>
      </c>
    </row>
    <row r="1245" spans="2:4" x14ac:dyDescent="0.3">
      <c r="B1245" s="56">
        <f>IFERROR(SUM(D1245:D1245),0)</f>
        <v>1</v>
      </c>
      <c r="C1245" s="139" t="str">
        <f>'제품 추가'!AC694</f>
        <v>WOLVER</v>
      </c>
      <c r="D1245" s="138">
        <f>IF('넣어줄 잉크'!$D$2="주말",INDEX(표5[#All],MATCH(C1245,표5[[#All],[잉크]],0),18)+INDEX(표5[#All],MATCH(C1245,표5[[#All],[잉크]],0),21),INDEX(표5[#All],MATCH(C1245,표5[[#All],[잉크]],0),MATCH('넣어줄 잉크'!$D$2,표5[#Headers],0)+1))</f>
        <v>1</v>
      </c>
    </row>
    <row r="1246" spans="2:4" x14ac:dyDescent="0.3">
      <c r="B1246" s="56">
        <f>IFERROR(SUM(D1246:D1246),0)</f>
        <v>1</v>
      </c>
      <c r="C1246" s="139" t="str">
        <f>'제품 추가'!AC696</f>
        <v>WONDERERS</v>
      </c>
      <c r="D1246" s="138">
        <f>IF('넣어줄 잉크'!$D$2="주말",INDEX(표5[#All],MATCH(C1246,표5[[#All],[잉크]],0),18)+INDEX(표5[#All],MATCH(C1246,표5[[#All],[잉크]],0),21),INDEX(표5[#All],MATCH(C1246,표5[[#All],[잉크]],0),MATCH('넣어줄 잉크'!$D$2,표5[#Headers],0)+1))</f>
        <v>1</v>
      </c>
    </row>
    <row r="1247" spans="2:4" hidden="1" x14ac:dyDescent="0.3">
      <c r="B1247" s="56">
        <f t="shared" ref="B1216:B1256" si="2">IFERROR(SUM(D1247:D1247),0)</f>
        <v>0</v>
      </c>
      <c r="C1247" s="139" t="str">
        <f>'제품 추가'!AC1245</f>
        <v>BISHOP</v>
      </c>
      <c r="D1247" s="138">
        <f>IF('넣어줄 잉크'!$D$2="주말",INDEX(표5[#All],MATCH(C1247,표5[[#All],[잉크]],0),18)+INDEX(표5[#All],MATCH(C1247,표5[[#All],[잉크]],0),21),INDEX(표5[#All],MATCH(C1247,표5[[#All],[잉크]],0),MATCH('넣어줄 잉크'!$D$2,표5[#Headers],0)+1))</f>
        <v>0</v>
      </c>
    </row>
    <row r="1248" spans="2:4" hidden="1" x14ac:dyDescent="0.3">
      <c r="B1248" s="56">
        <f t="shared" si="2"/>
        <v>0</v>
      </c>
      <c r="C1248" s="139" t="str">
        <f>'제품 추가'!AC1246</f>
        <v>QUASAR</v>
      </c>
      <c r="D1248" s="138">
        <f>IF('넣어줄 잉크'!$D$2="주말",INDEX(표5[#All],MATCH(C1248,표5[[#All],[잉크]],0),18)+INDEX(표5[#All],MATCH(C1248,표5[[#All],[잉크]],0),21),INDEX(표5[#All],MATCH(C1248,표5[[#All],[잉크]],0),MATCH('넣어줄 잉크'!$D$2,표5[#Headers],0)+1))</f>
        <v>0</v>
      </c>
    </row>
    <row r="1249" spans="2:4" hidden="1" x14ac:dyDescent="0.3">
      <c r="B1249" s="56">
        <f t="shared" si="2"/>
        <v>0</v>
      </c>
      <c r="C1249" s="139" t="str">
        <f>'제품 추가'!AC1247</f>
        <v>PIVOT</v>
      </c>
      <c r="D1249" s="138">
        <f>IF('넣어줄 잉크'!$D$2="주말",INDEX(표5[#All],MATCH(C1249,표5[[#All],[잉크]],0),18)+INDEX(표5[#All],MATCH(C1249,표5[[#All],[잉크]],0),21),INDEX(표5[#All],MATCH(C1249,표5[[#All],[잉크]],0),MATCH('넣어줄 잉크'!$D$2,표5[#Headers],0)+1))</f>
        <v>0</v>
      </c>
    </row>
    <row r="1250" spans="2:4" hidden="1" x14ac:dyDescent="0.3">
      <c r="B1250" s="56">
        <f t="shared" si="2"/>
        <v>0</v>
      </c>
      <c r="C1250" s="139" t="str">
        <f>'제품 추가'!AC1248</f>
        <v>BAZEL</v>
      </c>
      <c r="D1250" s="138">
        <f>IF('넣어줄 잉크'!$D$2="주말",INDEX(표5[#All],MATCH(C1250,표5[[#All],[잉크]],0),18)+INDEX(표5[#All],MATCH(C1250,표5[[#All],[잉크]],0),21),INDEX(표5[#All],MATCH(C1250,표5[[#All],[잉크]],0),MATCH('넣어줄 잉크'!$D$2,표5[#Headers],0)+1))</f>
        <v>0</v>
      </c>
    </row>
    <row r="1251" spans="2:4" hidden="1" x14ac:dyDescent="0.3">
      <c r="B1251" s="56">
        <f t="shared" si="2"/>
        <v>0</v>
      </c>
      <c r="C1251" s="139" t="str">
        <f>'제품 추가'!AC1249</f>
        <v>MUSK</v>
      </c>
      <c r="D1251" s="138">
        <f>IF('넣어줄 잉크'!$D$2="주말",INDEX(표5[#All],MATCH(C1251,표5[[#All],[잉크]],0),18)+INDEX(표5[#All],MATCH(C1251,표5[[#All],[잉크]],0),21),INDEX(표5[#All],MATCH(C1251,표5[[#All],[잉크]],0),MATCH('넣어줄 잉크'!$D$2,표5[#Headers],0)+1))</f>
        <v>0</v>
      </c>
    </row>
    <row r="1252" spans="2:4" hidden="1" x14ac:dyDescent="0.3">
      <c r="B1252" s="56">
        <f t="shared" si="2"/>
        <v>0</v>
      </c>
      <c r="C1252" s="139" t="str">
        <f>'제품 추가'!AC1250</f>
        <v>EXODUS</v>
      </c>
      <c r="D1252" s="138">
        <f>IF('넣어줄 잉크'!$D$2="주말",INDEX(표5[#All],MATCH(C1252,표5[[#All],[잉크]],0),18)+INDEX(표5[#All],MATCH(C1252,표5[[#All],[잉크]],0),21),INDEX(표5[#All],MATCH(C1252,표5[[#All],[잉크]],0),MATCH('넣어줄 잉크'!$D$2,표5[#Headers],0)+1))</f>
        <v>0</v>
      </c>
    </row>
    <row r="1253" spans="2:4" hidden="1" x14ac:dyDescent="0.3">
      <c r="B1253" s="56">
        <f t="shared" si="2"/>
        <v>0</v>
      </c>
      <c r="C1253" s="139" t="str">
        <f>'제품 추가'!AC1251</f>
        <v>GLOBAL</v>
      </c>
      <c r="D1253" s="138">
        <f>IF('넣어줄 잉크'!$D$2="주말",INDEX(표5[#All],MATCH(C1253,표5[[#All],[잉크]],0),18)+INDEX(표5[#All],MATCH(C1253,표5[[#All],[잉크]],0),21),INDEX(표5[#All],MATCH(C1253,표5[[#All],[잉크]],0),MATCH('넣어줄 잉크'!$D$2,표5[#Headers],0)+1))</f>
        <v>0</v>
      </c>
    </row>
    <row r="1254" spans="2:4" hidden="1" x14ac:dyDescent="0.3">
      <c r="B1254" s="56">
        <f t="shared" si="2"/>
        <v>0</v>
      </c>
      <c r="C1254" s="139" t="str">
        <f>'제품 추가'!AC1252</f>
        <v>METHOD</v>
      </c>
      <c r="D1254" s="138">
        <f>IF('넣어줄 잉크'!$D$2="주말",INDEX(표5[#All],MATCH(C1254,표5[[#All],[잉크]],0),18)+INDEX(표5[#All],MATCH(C1254,표5[[#All],[잉크]],0),21),INDEX(표5[#All],MATCH(C1254,표5[[#All],[잉크]],0),MATCH('넣어줄 잉크'!$D$2,표5[#Headers],0)+1))</f>
        <v>0</v>
      </c>
    </row>
    <row r="1255" spans="2:4" hidden="1" x14ac:dyDescent="0.3">
      <c r="B1255" s="56">
        <f t="shared" si="2"/>
        <v>0</v>
      </c>
      <c r="C1255" s="139" t="str">
        <f>'제품 추가'!AC1253</f>
        <v>SPIRAL</v>
      </c>
      <c r="D1255" s="138">
        <f>IF('넣어줄 잉크'!$D$2="주말",INDEX(표5[#All],MATCH(C1255,표5[[#All],[잉크]],0),18)+INDEX(표5[#All],MATCH(C1255,표5[[#All],[잉크]],0),21),INDEX(표5[#All],MATCH(C1255,표5[[#All],[잉크]],0),MATCH('넣어줄 잉크'!$D$2,표5[#Headers],0)+1))</f>
        <v>0</v>
      </c>
    </row>
    <row r="1256" spans="2:4" hidden="1" x14ac:dyDescent="0.3">
      <c r="B1256" s="56">
        <f t="shared" si="2"/>
        <v>0</v>
      </c>
      <c r="C1256" s="139" t="str">
        <f>'제품 추가'!AC1045</f>
        <v>ZIDANE</v>
      </c>
      <c r="D1256" s="138">
        <f>IF('넣어줄 잉크'!$D$2="주말",INDEX(표5[#All],MATCH(C1256,표5[[#All],[잉크]],0),18)+INDEX(표5[#All],MATCH(C1256,표5[[#All],[잉크]],0),21),INDEX(표5[#All],MATCH(C1256,표5[[#All],[잉크]],0),MATCH('넣어줄 잉크'!$D$2,표5[#Headers],0)+1))</f>
        <v>0</v>
      </c>
    </row>
    <row r="1257" spans="2:4" hidden="1" x14ac:dyDescent="0.3">
      <c r="B1257" s="56">
        <f t="shared" ref="B1257:B1266" si="3">IFERROR(SUM(D1257:D1257),0)</f>
        <v>0</v>
      </c>
      <c r="C1257" s="139">
        <f>'제품 추가'!AC1255</f>
        <v>0</v>
      </c>
      <c r="D1257" s="138" t="e">
        <f>IF('넣어줄 잉크'!$D$2="주말",INDEX(표5[#All],MATCH(C1257,표5[[#All],[잉크]],0),18)+INDEX(표5[#All],MATCH(C1257,표5[[#All],[잉크]],0),21),INDEX(표5[#All],MATCH(C1257,표5[[#All],[잉크]],0),MATCH('넣어줄 잉크'!$D$2,표5[#Headers],0)+1))</f>
        <v>#N/A</v>
      </c>
    </row>
    <row r="1258" spans="2:4" hidden="1" x14ac:dyDescent="0.3">
      <c r="B1258" s="56">
        <f t="shared" si="3"/>
        <v>0</v>
      </c>
      <c r="C1258" s="139">
        <f>'제품 추가'!AC1256</f>
        <v>0</v>
      </c>
      <c r="D1258" s="138" t="e">
        <f>IF('넣어줄 잉크'!$D$2="주말",INDEX(표5[#All],MATCH(C1258,표5[[#All],[잉크]],0),18)+INDEX(표5[#All],MATCH(C1258,표5[[#All],[잉크]],0),21),INDEX(표5[#All],MATCH(C1258,표5[[#All],[잉크]],0),MATCH('넣어줄 잉크'!$D$2,표5[#Headers],0)+1))</f>
        <v>#N/A</v>
      </c>
    </row>
    <row r="1259" spans="2:4" hidden="1" x14ac:dyDescent="0.3">
      <c r="B1259" s="56">
        <f t="shared" si="3"/>
        <v>0</v>
      </c>
      <c r="C1259" s="139">
        <f>'제품 추가'!AC1257</f>
        <v>0</v>
      </c>
      <c r="D1259" s="138" t="e">
        <f>IF('넣어줄 잉크'!$D$2="주말",INDEX(표5[#All],MATCH(C1259,표5[[#All],[잉크]],0),18)+INDEX(표5[#All],MATCH(C1259,표5[[#All],[잉크]],0),21),INDEX(표5[#All],MATCH(C1259,표5[[#All],[잉크]],0),MATCH('넣어줄 잉크'!$D$2,표5[#Headers],0)+1))</f>
        <v>#N/A</v>
      </c>
    </row>
    <row r="1260" spans="2:4" hidden="1" x14ac:dyDescent="0.3">
      <c r="B1260" s="56">
        <f t="shared" si="3"/>
        <v>0</v>
      </c>
      <c r="C1260" s="139">
        <f>'제품 추가'!AC1258</f>
        <v>0</v>
      </c>
      <c r="D1260" s="138" t="e">
        <f>IF('넣어줄 잉크'!$D$2="주말",INDEX(표5[#All],MATCH(C1260,표5[[#All],[잉크]],0),18)+INDEX(표5[#All],MATCH(C1260,표5[[#All],[잉크]],0),21),INDEX(표5[#All],MATCH(C1260,표5[[#All],[잉크]],0),MATCH('넣어줄 잉크'!$D$2,표5[#Headers],0)+1))</f>
        <v>#N/A</v>
      </c>
    </row>
    <row r="1261" spans="2:4" hidden="1" x14ac:dyDescent="0.3">
      <c r="B1261" s="56">
        <f t="shared" si="3"/>
        <v>0</v>
      </c>
      <c r="C1261" s="139">
        <f>'제품 추가'!AC1259</f>
        <v>0</v>
      </c>
      <c r="D1261" s="138" t="e">
        <f>IF('넣어줄 잉크'!$D$2="주말",INDEX(표5[#All],MATCH(C1261,표5[[#All],[잉크]],0),18)+INDEX(표5[#All],MATCH(C1261,표5[[#All],[잉크]],0),21),INDEX(표5[#All],MATCH(C1261,표5[[#All],[잉크]],0),MATCH('넣어줄 잉크'!$D$2,표5[#Headers],0)+1))</f>
        <v>#N/A</v>
      </c>
    </row>
    <row r="1262" spans="2:4" hidden="1" x14ac:dyDescent="0.3">
      <c r="B1262" s="56">
        <f t="shared" si="3"/>
        <v>0</v>
      </c>
      <c r="C1262" s="139">
        <f>'제품 추가'!AC1260</f>
        <v>0</v>
      </c>
      <c r="D1262" s="138" t="e">
        <f>IF('넣어줄 잉크'!$D$2="주말",INDEX(표5[#All],MATCH(C1262,표5[[#All],[잉크]],0),18)+INDEX(표5[#All],MATCH(C1262,표5[[#All],[잉크]],0),21),INDEX(표5[#All],MATCH(C1262,표5[[#All],[잉크]],0),MATCH('넣어줄 잉크'!$D$2,표5[#Headers],0)+1))</f>
        <v>#N/A</v>
      </c>
    </row>
    <row r="1263" spans="2:4" hidden="1" x14ac:dyDescent="0.3">
      <c r="B1263" s="56">
        <f t="shared" si="3"/>
        <v>0</v>
      </c>
      <c r="C1263" s="139">
        <f>'제품 추가'!AC1261</f>
        <v>0</v>
      </c>
      <c r="D1263" s="138" t="e">
        <f>IF('넣어줄 잉크'!$D$2="주말",INDEX(표5[#All],MATCH(C1263,표5[[#All],[잉크]],0),18)+INDEX(표5[#All],MATCH(C1263,표5[[#All],[잉크]],0),21),INDEX(표5[#All],MATCH(C1263,표5[[#All],[잉크]],0),MATCH('넣어줄 잉크'!$D$2,표5[#Headers],0)+1))</f>
        <v>#N/A</v>
      </c>
    </row>
    <row r="1264" spans="2:4" hidden="1" x14ac:dyDescent="0.3">
      <c r="B1264" s="56">
        <f t="shared" si="3"/>
        <v>0</v>
      </c>
      <c r="C1264" s="139">
        <f>'제품 추가'!AC1262</f>
        <v>0</v>
      </c>
      <c r="D1264" s="138" t="e">
        <f>IF('넣어줄 잉크'!$D$2="주말",INDEX(표5[#All],MATCH(C1264,표5[[#All],[잉크]],0),18)+INDEX(표5[#All],MATCH(C1264,표5[[#All],[잉크]],0),21),INDEX(표5[#All],MATCH(C1264,표5[[#All],[잉크]],0),MATCH('넣어줄 잉크'!$D$2,표5[#Headers],0)+1))</f>
        <v>#N/A</v>
      </c>
    </row>
    <row r="1265" spans="2:4" hidden="1" x14ac:dyDescent="0.3">
      <c r="B1265" s="56">
        <f t="shared" si="3"/>
        <v>0</v>
      </c>
      <c r="C1265" s="139">
        <f>'제품 추가'!AC1263</f>
        <v>0</v>
      </c>
      <c r="D1265" s="138" t="e">
        <f>IF('넣어줄 잉크'!$D$2="주말",INDEX(표5[#All],MATCH(C1265,표5[[#All],[잉크]],0),18)+INDEX(표5[#All],MATCH(C1265,표5[[#All],[잉크]],0),21),INDEX(표5[#All],MATCH(C1265,표5[[#All],[잉크]],0),MATCH('넣어줄 잉크'!$D$2,표5[#Headers],0)+1))</f>
        <v>#N/A</v>
      </c>
    </row>
    <row r="1266" spans="2:4" hidden="1" x14ac:dyDescent="0.3">
      <c r="B1266" s="56">
        <f t="shared" si="3"/>
        <v>0</v>
      </c>
      <c r="C1266" s="139">
        <f>'제품 추가'!AC1264</f>
        <v>0</v>
      </c>
      <c r="D1266" s="138" t="e">
        <f>IF('넣어줄 잉크'!$D$2="주말",INDEX(표5[#All],MATCH(C1266,표5[[#All],[잉크]],0),18)+INDEX(표5[#All],MATCH(C1266,표5[[#All],[잉크]],0),21),INDEX(표5[#All],MATCH(C1266,표5[[#All],[잉크]],0),MATCH('넣어줄 잉크'!$D$2,표5[#Headers],0)+1))</f>
        <v>#N/A</v>
      </c>
    </row>
  </sheetData>
  <autoFilter ref="B4:D1266">
    <filterColumn colId="0">
      <filters>
        <filter val="1"/>
        <filter val="2"/>
        <filter val="4"/>
        <filter val="8"/>
      </filters>
    </filterColumn>
    <sortState ref="B45:D1246">
      <sortCondition ref="C4:C1266"/>
    </sortState>
  </autoFilter>
  <mergeCells count="1">
    <mergeCell ref="B2:D2"/>
  </mergeCells>
  <phoneticPr fontId="1" type="noConversion"/>
  <pageMargins left="0.7" right="0.7" top="0.75" bottom="0.75" header="0.3" footer="0.3"/>
  <pageSetup paperSize="9" scale="10" fitToWidth="0" orientation="portrait" verticalDpi="300" r:id="rId1"/>
  <rowBreaks count="1" manualBreakCount="1">
    <brk id="419" max="6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5" tint="0.39997558519241921"/>
    <pageSetUpPr fitToPage="1"/>
  </sheetPr>
  <dimension ref="B2:J1260"/>
  <sheetViews>
    <sheetView view="pageBreakPreview" zoomScale="85" zoomScaleSheetLayoutView="85" workbookViewId="0">
      <selection activeCell="E10" sqref="E10"/>
    </sheetView>
  </sheetViews>
  <sheetFormatPr defaultRowHeight="16.5" x14ac:dyDescent="0.3"/>
  <cols>
    <col min="3" max="3" width="15.625" customWidth="1"/>
    <col min="10" max="10" width="9" hidden="1" customWidth="1"/>
  </cols>
  <sheetData>
    <row r="2" spans="2:10" ht="26.25" x14ac:dyDescent="0.3">
      <c r="B2" s="626" t="s">
        <v>1212</v>
      </c>
      <c r="C2" s="627"/>
      <c r="D2" s="627"/>
      <c r="J2" t="s">
        <v>27</v>
      </c>
    </row>
    <row r="3" spans="2:10" x14ac:dyDescent="0.3">
      <c r="B3" s="60" t="s">
        <v>1208</v>
      </c>
      <c r="J3" t="s">
        <v>1213</v>
      </c>
    </row>
    <row r="4" spans="2:10" x14ac:dyDescent="0.3">
      <c r="B4" s="56" t="s">
        <v>1209</v>
      </c>
      <c r="C4" s="56" t="s">
        <v>38</v>
      </c>
      <c r="D4" s="56" t="s">
        <v>1212</v>
      </c>
      <c r="J4" t="s">
        <v>1214</v>
      </c>
    </row>
    <row r="5" spans="2:10" hidden="1" x14ac:dyDescent="0.3">
      <c r="B5" s="56">
        <f>IFERROR(SUM(D5:D5),0)</f>
        <v>0</v>
      </c>
      <c r="C5" s="139" t="str">
        <f>'제품 추가'!AC3</f>
        <v>ABYSS</v>
      </c>
      <c r="D5" s="138">
        <f>IF('넣어줄 잉크'!$D$2="주말",INDEX(표5[#All],MATCH(C5,표5[[#All],[잉크]],0),19)+INDEX(표5[#All],MATCH(C5,표5[[#All],[잉크]],0),22),INDEX(표5[#All],MATCH(C5,표5[[#All],[잉크]],0),MATCH('넣어줄 잉크'!$D$2,표5[#Headers],0)+2))</f>
        <v>0</v>
      </c>
      <c r="J5" t="s">
        <v>1215</v>
      </c>
    </row>
    <row r="6" spans="2:10" hidden="1" x14ac:dyDescent="0.3">
      <c r="B6" s="56">
        <f>IFERROR(SUM(D6:D6),0)</f>
        <v>0</v>
      </c>
      <c r="C6" s="139" t="str">
        <f>'제품 추가'!AC4</f>
        <v>ACACIA</v>
      </c>
      <c r="D6" s="138">
        <f>IF('넣어줄 잉크'!$D$2="주말",INDEX(표5[#All],MATCH(C6,표5[[#All],[잉크]],0),19)+INDEX(표5[#All],MATCH(C6,표5[[#All],[잉크]],0),22),INDEX(표5[#All],MATCH(C6,표5[[#All],[잉크]],0),MATCH('넣어줄 잉크'!$D$2,표5[#Headers],0)+2))</f>
        <v>0</v>
      </c>
      <c r="J6" t="s">
        <v>1216</v>
      </c>
    </row>
    <row r="7" spans="2:10" hidden="1" x14ac:dyDescent="0.3">
      <c r="B7" s="56">
        <f>IFERROR(SUM(D7:D7),0)</f>
        <v>0</v>
      </c>
      <c r="C7" s="139" t="str">
        <f>'제품 추가'!AC5</f>
        <v>ACID</v>
      </c>
      <c r="D7" s="138">
        <f>IF('넣어줄 잉크'!$D$2="주말",INDEX(표5[#All],MATCH(C7,표5[[#All],[잉크]],0),19)+INDEX(표5[#All],MATCH(C7,표5[[#All],[잉크]],0),22),INDEX(표5[#All],MATCH(C7,표5[[#All],[잉크]],0),MATCH('넣어줄 잉크'!$D$2,표5[#Headers],0)+2))</f>
        <v>0</v>
      </c>
      <c r="J7" t="s">
        <v>1217</v>
      </c>
    </row>
    <row r="8" spans="2:10" hidden="1" x14ac:dyDescent="0.3">
      <c r="B8" s="56">
        <f>IFERROR(SUM(D8:D8),0)</f>
        <v>0</v>
      </c>
      <c r="C8" s="139" t="str">
        <f>'제품 추가'!AC6</f>
        <v>ACORN</v>
      </c>
      <c r="D8" s="138">
        <f>IF('넣어줄 잉크'!$D$2="주말",INDEX(표5[#All],MATCH(C8,표5[[#All],[잉크]],0),19)+INDEX(표5[#All],MATCH(C8,표5[[#All],[잉크]],0),22),INDEX(표5[#All],MATCH(C8,표5[[#All],[잉크]],0),MATCH('넣어줄 잉크'!$D$2,표5[#Headers],0)+2))</f>
        <v>0</v>
      </c>
    </row>
    <row r="9" spans="2:10" hidden="1" x14ac:dyDescent="0.3">
      <c r="B9" s="56">
        <f>IFERROR(SUM(D9:D9),0)</f>
        <v>0</v>
      </c>
      <c r="C9" s="139" t="str">
        <f>'제품 추가'!AC7</f>
        <v>AFFO</v>
      </c>
      <c r="D9" s="138">
        <f>IF('넣어줄 잉크'!$D$2="주말",INDEX(표5[#All],MATCH(C9,표5[[#All],[잉크]],0),19)+INDEX(표5[#All],MATCH(C9,표5[[#All],[잉크]],0),22),INDEX(표5[#All],MATCH(C9,표5[[#All],[잉크]],0),MATCH('넣어줄 잉크'!$D$2,표5[#Headers],0)+2))</f>
        <v>0</v>
      </c>
    </row>
    <row r="10" spans="2:10" x14ac:dyDescent="0.3">
      <c r="B10" s="56">
        <f>IFERROR(SUM(D10:D10),0)</f>
        <v>1</v>
      </c>
      <c r="C10" s="139" t="str">
        <f>'제품 추가'!AC1206</f>
        <v>ACAJOU</v>
      </c>
      <c r="D10" s="138">
        <f>IF('넣어줄 잉크'!$D$2="주말",INDEX(표5[#All],MATCH(C10,표5[[#All],[잉크]],0),19)+INDEX(표5[#All],MATCH(C10,표5[[#All],[잉크]],0),22),INDEX(표5[#All],MATCH(C10,표5[[#All],[잉크]],0),MATCH('넣어줄 잉크'!$D$2,표5[#Headers],0)+2))</f>
        <v>1</v>
      </c>
    </row>
    <row r="11" spans="2:10" hidden="1" x14ac:dyDescent="0.3">
      <c r="B11" s="56">
        <f>IFERROR(SUM(D11:D11),0)</f>
        <v>0</v>
      </c>
      <c r="C11" s="139" t="str">
        <f>'제품 추가'!AC9</f>
        <v>ALESAN</v>
      </c>
      <c r="D11" s="138">
        <f>IF('넣어줄 잉크'!$D$2="주말",INDEX(표5[#All],MATCH(C11,표5[[#All],[잉크]],0),19)+INDEX(표5[#All],MATCH(C11,표5[[#All],[잉크]],0),22),INDEX(표5[#All],MATCH(C11,표5[[#All],[잉크]],0),MATCH('넣어줄 잉크'!$D$2,표5[#Headers],0)+2))</f>
        <v>0</v>
      </c>
    </row>
    <row r="12" spans="2:10" x14ac:dyDescent="0.3">
      <c r="B12" s="56">
        <f>IFERROR(SUM(D12:D12),0)</f>
        <v>2</v>
      </c>
      <c r="C12" s="139" t="str">
        <f>'제품 추가'!AC959</f>
        <v>AHRI</v>
      </c>
      <c r="D12" s="138">
        <f>IF('넣어줄 잉크'!$D$2="주말",INDEX(표5[#All],MATCH(C12,표5[[#All],[잉크]],0),19)+INDEX(표5[#All],MATCH(C12,표5[[#All],[잉크]],0),22),INDEX(표5[#All],MATCH(C12,표5[[#All],[잉크]],0),MATCH('넣어줄 잉크'!$D$2,표5[#Headers],0)+2))</f>
        <v>2</v>
      </c>
    </row>
    <row r="13" spans="2:10" hidden="1" x14ac:dyDescent="0.3">
      <c r="B13" s="56">
        <f>IFERROR(SUM(D13:D13),0)</f>
        <v>0</v>
      </c>
      <c r="C13" s="139" t="str">
        <f>'제품 추가'!AC11</f>
        <v>AMARYLLIS</v>
      </c>
      <c r="D13" s="138">
        <f>IF('넣어줄 잉크'!$D$2="주말",INDEX(표5[#All],MATCH(C13,표5[[#All],[잉크]],0),19)+INDEX(표5[#All],MATCH(C13,표5[[#All],[잉크]],0),22),INDEX(표5[#All],MATCH(C13,표5[[#All],[잉크]],0),MATCH('넣어줄 잉크'!$D$2,표5[#Headers],0)+2))</f>
        <v>0</v>
      </c>
    </row>
    <row r="14" spans="2:10" hidden="1" x14ac:dyDescent="0.3">
      <c r="B14" s="56">
        <f>IFERROR(SUM(D14:D14),0)</f>
        <v>0</v>
      </c>
      <c r="C14" s="139" t="str">
        <f>'제품 추가'!AC12</f>
        <v>AMAZONIA</v>
      </c>
      <c r="D14" s="138">
        <f>IF('넣어줄 잉크'!$D$2="주말",INDEX(표5[#All],MATCH(C14,표5[[#All],[잉크]],0),19)+INDEX(표5[#All],MATCH(C14,표5[[#All],[잉크]],0),22),INDEX(표5[#All],MATCH(C14,표5[[#All],[잉크]],0),MATCH('넣어줄 잉크'!$D$2,표5[#Headers],0)+2))</f>
        <v>0</v>
      </c>
    </row>
    <row r="15" spans="2:10" hidden="1" x14ac:dyDescent="0.3">
      <c r="B15" s="56">
        <f>IFERROR(SUM(D15:D15),0)</f>
        <v>0</v>
      </c>
      <c r="C15" s="139" t="str">
        <f>'제품 추가'!AC13</f>
        <v>AMEMONE</v>
      </c>
      <c r="D15" s="138">
        <f>IF('넣어줄 잉크'!$D$2="주말",INDEX(표5[#All],MATCH(C15,표5[[#All],[잉크]],0),19)+INDEX(표5[#All],MATCH(C15,표5[[#All],[잉크]],0),22),INDEX(표5[#All],MATCH(C15,표5[[#All],[잉크]],0),MATCH('넣어줄 잉크'!$D$2,표5[#Headers],0)+2))</f>
        <v>0</v>
      </c>
    </row>
    <row r="16" spans="2:10" hidden="1" x14ac:dyDescent="0.3">
      <c r="B16" s="56">
        <f>IFERROR(SUM(D16:D16),0)</f>
        <v>0</v>
      </c>
      <c r="C16" s="139" t="str">
        <f>'제품 추가'!AC14</f>
        <v>AMERICANO</v>
      </c>
      <c r="D16" s="138">
        <f>IF('넣어줄 잉크'!$D$2="주말",INDEX(표5[#All],MATCH(C16,표5[[#All],[잉크]],0),19)+INDEX(표5[#All],MATCH(C16,표5[[#All],[잉크]],0),22),INDEX(표5[#All],MATCH(C16,표5[[#All],[잉크]],0),MATCH('넣어줄 잉크'!$D$2,표5[#Headers],0)+2))</f>
        <v>0</v>
      </c>
    </row>
    <row r="17" spans="2:4" hidden="1" x14ac:dyDescent="0.3">
      <c r="B17" s="56">
        <f>IFERROR(SUM(D17:D17),0)</f>
        <v>0</v>
      </c>
      <c r="C17" s="139" t="str">
        <f>'제품 추가'!AC15</f>
        <v>AMETHYST</v>
      </c>
      <c r="D17" s="138">
        <f>IF('넣어줄 잉크'!$D$2="주말",INDEX(표5[#All],MATCH(C17,표5[[#All],[잉크]],0),19)+INDEX(표5[#All],MATCH(C17,표5[[#All],[잉크]],0),22),INDEX(표5[#All],MATCH(C17,표5[[#All],[잉크]],0),MATCH('넣어줄 잉크'!$D$2,표5[#Headers],0)+2))</f>
        <v>0</v>
      </c>
    </row>
    <row r="18" spans="2:4" hidden="1" x14ac:dyDescent="0.3">
      <c r="B18" s="56">
        <f>IFERROR(SUM(D18:D18),0)</f>
        <v>0</v>
      </c>
      <c r="C18" s="139" t="str">
        <f>'제품 추가'!AC16</f>
        <v>ANCHOR</v>
      </c>
      <c r="D18" s="138">
        <f>IF('넣어줄 잉크'!$D$2="주말",INDEX(표5[#All],MATCH(C18,표5[[#All],[잉크]],0),19)+INDEX(표5[#All],MATCH(C18,표5[[#All],[잉크]],0),22),INDEX(표5[#All],MATCH(C18,표5[[#All],[잉크]],0),MATCH('넣어줄 잉크'!$D$2,표5[#Headers],0)+2))</f>
        <v>0</v>
      </c>
    </row>
    <row r="19" spans="2:4" hidden="1" x14ac:dyDescent="0.3">
      <c r="B19" s="56">
        <f>IFERROR(SUM(D19:D19),0)</f>
        <v>0</v>
      </c>
      <c r="C19" s="139" t="str">
        <f>'제품 추가'!AC17</f>
        <v>ANDORRA</v>
      </c>
      <c r="D19" s="138">
        <f>IF('넣어줄 잉크'!$D$2="주말",INDEX(표5[#All],MATCH(C19,표5[[#All],[잉크]],0),19)+INDEX(표5[#All],MATCH(C19,표5[[#All],[잉크]],0),22),INDEX(표5[#All],MATCH(C19,표5[[#All],[잉크]],0),MATCH('넣어줄 잉크'!$D$2,표5[#Headers],0)+2))</f>
        <v>0</v>
      </c>
    </row>
    <row r="20" spans="2:4" hidden="1" x14ac:dyDescent="0.3">
      <c r="B20" s="56">
        <f>IFERROR(SUM(D20:D20),0)</f>
        <v>0</v>
      </c>
      <c r="C20" s="139" t="str">
        <f>'제품 추가'!AC18</f>
        <v>ANGORA</v>
      </c>
      <c r="D20" s="138">
        <f>IF('넣어줄 잉크'!$D$2="주말",INDEX(표5[#All],MATCH(C20,표5[[#All],[잉크]],0),19)+INDEX(표5[#All],MATCH(C20,표5[[#All],[잉크]],0),22),INDEX(표5[#All],MATCH(C20,표5[[#All],[잉크]],0),MATCH('넣어줄 잉크'!$D$2,표5[#Headers],0)+2))</f>
        <v>0</v>
      </c>
    </row>
    <row r="21" spans="2:4" hidden="1" x14ac:dyDescent="0.3">
      <c r="B21" s="56">
        <f>IFERROR(SUM(D21:D21),0)</f>
        <v>0</v>
      </c>
      <c r="C21" s="139" t="str">
        <f>'제품 추가'!AC19</f>
        <v>ANTELOPE</v>
      </c>
      <c r="D21" s="138">
        <f>IF('넣어줄 잉크'!$D$2="주말",INDEX(표5[#All],MATCH(C21,표5[[#All],[잉크]],0),19)+INDEX(표5[#All],MATCH(C21,표5[[#All],[잉크]],0),22),INDEX(표5[#All],MATCH(C21,표5[[#All],[잉크]],0),MATCH('넣어줄 잉크'!$D$2,표5[#Headers],0)+2))</f>
        <v>0</v>
      </c>
    </row>
    <row r="22" spans="2:4" hidden="1" x14ac:dyDescent="0.3">
      <c r="B22" s="56">
        <f>IFERROR(SUM(D22:D22),0)</f>
        <v>0</v>
      </c>
      <c r="C22" s="139" t="str">
        <f>'제품 추가'!AC20</f>
        <v>ANTHRACITE</v>
      </c>
      <c r="D22" s="138">
        <f>IF('넣어줄 잉크'!$D$2="주말",INDEX(표5[#All],MATCH(C22,표5[[#All],[잉크]],0),19)+INDEX(표5[#All],MATCH(C22,표5[[#All],[잉크]],0),22),INDEX(표5[#All],MATCH(C22,표5[[#All],[잉크]],0),MATCH('넣어줄 잉크'!$D$2,표5[#Headers],0)+2))</f>
        <v>0</v>
      </c>
    </row>
    <row r="23" spans="2:4" hidden="1" x14ac:dyDescent="0.3">
      <c r="B23" s="56">
        <f>IFERROR(SUM(D23:D23),0)</f>
        <v>0</v>
      </c>
      <c r="C23" s="139" t="str">
        <f>'제품 추가'!AC21</f>
        <v>ANTIQUE</v>
      </c>
      <c r="D23" s="138">
        <f>IF('넣어줄 잉크'!$D$2="주말",INDEX(표5[#All],MATCH(C23,표5[[#All],[잉크]],0),19)+INDEX(표5[#All],MATCH(C23,표5[[#All],[잉크]],0),22),INDEX(표5[#All],MATCH(C23,표5[[#All],[잉크]],0),MATCH('넣어줄 잉크'!$D$2,표5[#Headers],0)+2))</f>
        <v>0</v>
      </c>
    </row>
    <row r="24" spans="2:4" hidden="1" x14ac:dyDescent="0.3">
      <c r="B24" s="56">
        <f>IFERROR(SUM(D24:D24),0)</f>
        <v>0</v>
      </c>
      <c r="C24" s="139" t="str">
        <f>'제품 추가'!AC22</f>
        <v>APRICOT</v>
      </c>
      <c r="D24" s="138">
        <f>IF('넣어줄 잉크'!$D$2="주말",INDEX(표5[#All],MATCH(C24,표5[[#All],[잉크]],0),19)+INDEX(표5[#All],MATCH(C24,표5[[#All],[잉크]],0),22),INDEX(표5[#All],MATCH(C24,표5[[#All],[잉크]],0),MATCH('넣어줄 잉크'!$D$2,표5[#Headers],0)+2))</f>
        <v>0</v>
      </c>
    </row>
    <row r="25" spans="2:4" hidden="1" x14ac:dyDescent="0.3">
      <c r="B25" s="56">
        <f>IFERROR(SUM(D25:D25),0)</f>
        <v>0</v>
      </c>
      <c r="C25" s="139" t="str">
        <f>'제품 추가'!AC23</f>
        <v>AQUAMARIN</v>
      </c>
      <c r="D25" s="138">
        <f>IF('넣어줄 잉크'!$D$2="주말",INDEX(표5[#All],MATCH(C25,표5[[#All],[잉크]],0),19)+INDEX(표5[#All],MATCH(C25,표5[[#All],[잉크]],0),22),INDEX(표5[#All],MATCH(C25,표5[[#All],[잉크]],0),MATCH('넣어줄 잉크'!$D$2,표5[#Headers],0)+2))</f>
        <v>0</v>
      </c>
    </row>
    <row r="26" spans="2:4" hidden="1" x14ac:dyDescent="0.3">
      <c r="B26" s="56">
        <f>IFERROR(SUM(D26:D26),0)</f>
        <v>0</v>
      </c>
      <c r="C26" s="139" t="str">
        <f>'제품 추가'!AC24</f>
        <v>ARARA</v>
      </c>
      <c r="D26" s="138">
        <f>IF('넣어줄 잉크'!$D$2="주말",INDEX(표5[#All],MATCH(C26,표5[[#All],[잉크]],0),19)+INDEX(표5[#All],MATCH(C26,표5[[#All],[잉크]],0),22),INDEX(표5[#All],MATCH(C26,표5[[#All],[잉크]],0),MATCH('넣어줄 잉크'!$D$2,표5[#Headers],0)+2))</f>
        <v>0</v>
      </c>
    </row>
    <row r="27" spans="2:4" hidden="1" x14ac:dyDescent="0.3">
      <c r="B27" s="56">
        <f>IFERROR(SUM(D27:D27),0)</f>
        <v>0</v>
      </c>
      <c r="C27" s="139" t="str">
        <f>'제품 추가'!AC25</f>
        <v>ASH</v>
      </c>
      <c r="D27" s="138">
        <f>IF('넣어줄 잉크'!$D$2="주말",INDEX(표5[#All],MATCH(C27,표5[[#All],[잉크]],0),19)+INDEX(표5[#All],MATCH(C27,표5[[#All],[잉크]],0),22),INDEX(표5[#All],MATCH(C27,표5[[#All],[잉크]],0),MATCH('넣어줄 잉크'!$D$2,표5[#Headers],0)+2))</f>
        <v>0</v>
      </c>
    </row>
    <row r="28" spans="2:4" hidden="1" x14ac:dyDescent="0.3">
      <c r="B28" s="56">
        <f>IFERROR(SUM(D28:D28),0)</f>
        <v>0</v>
      </c>
      <c r="C28" s="139" t="str">
        <f>'제품 추가'!AC26</f>
        <v>ASPHALT</v>
      </c>
      <c r="D28" s="138">
        <f>IF('넣어줄 잉크'!$D$2="주말",INDEX(표5[#All],MATCH(C28,표5[[#All],[잉크]],0),19)+INDEX(표5[#All],MATCH(C28,표5[[#All],[잉크]],0),22),INDEX(표5[#All],MATCH(C28,표5[[#All],[잉크]],0),MATCH('넣어줄 잉크'!$D$2,표5[#Headers],0)+2))</f>
        <v>0</v>
      </c>
    </row>
    <row r="29" spans="2:4" hidden="1" x14ac:dyDescent="0.3">
      <c r="B29" s="56">
        <f>IFERROR(SUM(D29:D29),0)</f>
        <v>0</v>
      </c>
      <c r="C29" s="139" t="str">
        <f>'제품 추가'!AC27</f>
        <v>ATOM</v>
      </c>
      <c r="D29" s="138">
        <f>IF('넣어줄 잉크'!$D$2="주말",INDEX(표5[#All],MATCH(C29,표5[[#All],[잉크]],0),19)+INDEX(표5[#All],MATCH(C29,표5[[#All],[잉크]],0),22),INDEX(표5[#All],MATCH(C29,표5[[#All],[잉크]],0),MATCH('넣어줄 잉크'!$D$2,표5[#Headers],0)+2))</f>
        <v>0</v>
      </c>
    </row>
    <row r="30" spans="2:4" hidden="1" x14ac:dyDescent="0.3">
      <c r="B30" s="56">
        <f>IFERROR(SUM(D30:D30),0)</f>
        <v>0</v>
      </c>
      <c r="C30" s="139" t="str">
        <f>'제품 추가'!AC28</f>
        <v>AUBURN</v>
      </c>
      <c r="D30" s="138">
        <f>IF('넣어줄 잉크'!$D$2="주말",INDEX(표5[#All],MATCH(C30,표5[[#All],[잉크]],0),19)+INDEX(표5[#All],MATCH(C30,표5[[#All],[잉크]],0),22),INDEX(표5[#All],MATCH(C30,표5[[#All],[잉크]],0),MATCH('넣어줄 잉크'!$D$2,표5[#Headers],0)+2))</f>
        <v>0</v>
      </c>
    </row>
    <row r="31" spans="2:4" hidden="1" x14ac:dyDescent="0.3">
      <c r="B31" s="56">
        <f>IFERROR(SUM(D31:D31),0)</f>
        <v>0</v>
      </c>
      <c r="C31" s="139" t="str">
        <f>'제품 추가'!AC29</f>
        <v>AUTUMN</v>
      </c>
      <c r="D31" s="138">
        <f>IF('넣어줄 잉크'!$D$2="주말",INDEX(표5[#All],MATCH(C31,표5[[#All],[잉크]],0),19)+INDEX(표5[#All],MATCH(C31,표5[[#All],[잉크]],0),22),INDEX(표5[#All],MATCH(C31,표5[[#All],[잉크]],0),MATCH('넣어줄 잉크'!$D$2,표5[#Headers],0)+2))</f>
        <v>0</v>
      </c>
    </row>
    <row r="32" spans="2:4" hidden="1" x14ac:dyDescent="0.3">
      <c r="B32" s="56">
        <f>IFERROR(SUM(D32:D32),0)</f>
        <v>0</v>
      </c>
      <c r="C32" s="139" t="str">
        <f>'제품 추가'!AC30</f>
        <v>AVOCADO</v>
      </c>
      <c r="D32" s="138">
        <f>IF('넣어줄 잉크'!$D$2="주말",INDEX(표5[#All],MATCH(C32,표5[[#All],[잉크]],0),19)+INDEX(표5[#All],MATCH(C32,표5[[#All],[잉크]],0),22),INDEX(표5[#All],MATCH(C32,표5[[#All],[잉크]],0),MATCH('넣어줄 잉크'!$D$2,표5[#Headers],0)+2))</f>
        <v>0</v>
      </c>
    </row>
    <row r="33" spans="2:4" hidden="1" x14ac:dyDescent="0.3">
      <c r="B33" s="56">
        <f>IFERROR(SUM(D33:D33),0)</f>
        <v>0</v>
      </c>
      <c r="C33" s="139" t="str">
        <f>'제품 추가'!AC31</f>
        <v>AZTEC</v>
      </c>
      <c r="D33" s="138">
        <f>IF('넣어줄 잉크'!$D$2="주말",INDEX(표5[#All],MATCH(C33,표5[[#All],[잉크]],0),19)+INDEX(표5[#All],MATCH(C33,표5[[#All],[잉크]],0),22),INDEX(표5[#All],MATCH(C33,표5[[#All],[잉크]],0),MATCH('넣어줄 잉크'!$D$2,표5[#Headers],0)+2))</f>
        <v>0</v>
      </c>
    </row>
    <row r="34" spans="2:4" hidden="1" x14ac:dyDescent="0.3">
      <c r="B34" s="56">
        <f>IFERROR(SUM(D34:D34),0)</f>
        <v>0</v>
      </c>
      <c r="C34" s="139" t="str">
        <f>'제품 추가'!AC32</f>
        <v>BACON</v>
      </c>
      <c r="D34" s="138">
        <f>IF('넣어줄 잉크'!$D$2="주말",INDEX(표5[#All],MATCH(C34,표5[[#All],[잉크]],0),19)+INDEX(표5[#All],MATCH(C34,표5[[#All],[잉크]],0),22),INDEX(표5[#All],MATCH(C34,표5[[#All],[잉크]],0),MATCH('넣어줄 잉크'!$D$2,표5[#Headers],0)+2))</f>
        <v>0</v>
      </c>
    </row>
    <row r="35" spans="2:4" hidden="1" x14ac:dyDescent="0.3">
      <c r="B35" s="56">
        <f>IFERROR(SUM(D35:D35),0)</f>
        <v>0</v>
      </c>
      <c r="C35" s="139" t="str">
        <f>'제품 추가'!AC33</f>
        <v>BAG</v>
      </c>
      <c r="D35" s="138">
        <f>IF('넣어줄 잉크'!$D$2="주말",INDEX(표5[#All],MATCH(C35,표5[[#All],[잉크]],0),19)+INDEX(표5[#All],MATCH(C35,표5[[#All],[잉크]],0),22),INDEX(표5[#All],MATCH(C35,표5[[#All],[잉크]],0),MATCH('넣어줄 잉크'!$D$2,표5[#Headers],0)+2))</f>
        <v>0</v>
      </c>
    </row>
    <row r="36" spans="2:4" hidden="1" x14ac:dyDescent="0.3">
      <c r="B36" s="56">
        <f>IFERROR(SUM(D36:D36),0)</f>
        <v>0</v>
      </c>
      <c r="C36" s="139" t="str">
        <f>'제품 추가'!AC34</f>
        <v>BAKE</v>
      </c>
      <c r="D36" s="138">
        <f>IF('넣어줄 잉크'!$D$2="주말",INDEX(표5[#All],MATCH(C36,표5[[#All],[잉크]],0),19)+INDEX(표5[#All],MATCH(C36,표5[[#All],[잉크]],0),22),INDEX(표5[#All],MATCH(C36,표5[[#All],[잉크]],0),MATCH('넣어줄 잉크'!$D$2,표5[#Headers],0)+2))</f>
        <v>0</v>
      </c>
    </row>
    <row r="37" spans="2:4" hidden="1" x14ac:dyDescent="0.3">
      <c r="B37" s="56">
        <f>IFERROR(SUM(D37:D37),0)</f>
        <v>0</v>
      </c>
      <c r="C37" s="139" t="str">
        <f>'제품 추가'!AC35</f>
        <v>BAMBOO</v>
      </c>
      <c r="D37" s="138">
        <f>IF('넣어줄 잉크'!$D$2="주말",INDEX(표5[#All],MATCH(C37,표5[[#All],[잉크]],0),19)+INDEX(표5[#All],MATCH(C37,표5[[#All],[잉크]],0),22),INDEX(표5[#All],MATCH(C37,표5[[#All],[잉크]],0),MATCH('넣어줄 잉크'!$D$2,표5[#Headers],0)+2))</f>
        <v>0</v>
      </c>
    </row>
    <row r="38" spans="2:4" hidden="1" x14ac:dyDescent="0.3">
      <c r="B38" s="56">
        <f>IFERROR(SUM(D38:D38),0)</f>
        <v>0</v>
      </c>
      <c r="C38" s="139" t="str">
        <f>'제품 추가'!AC36</f>
        <v>BANANA</v>
      </c>
      <c r="D38" s="138">
        <f>IF('넣어줄 잉크'!$D$2="주말",INDEX(표5[#All],MATCH(C38,표5[[#All],[잉크]],0),19)+INDEX(표5[#All],MATCH(C38,표5[[#All],[잉크]],0),22),INDEX(표5[#All],MATCH(C38,표5[[#All],[잉크]],0),MATCH('넣어줄 잉크'!$D$2,표5[#Headers],0)+2))</f>
        <v>0</v>
      </c>
    </row>
    <row r="39" spans="2:4" x14ac:dyDescent="0.3">
      <c r="B39" s="56">
        <f>IFERROR(SUM(D39:D39),0)</f>
        <v>1</v>
      </c>
      <c r="C39" s="139" t="str">
        <f>'제품 추가'!AC10</f>
        <v>ALMOND</v>
      </c>
      <c r="D39" s="138">
        <f>IF('넣어줄 잉크'!$D$2="주말",INDEX(표5[#All],MATCH(C39,표5[[#All],[잉크]],0),19)+INDEX(표5[#All],MATCH(C39,표5[[#All],[잉크]],0),22),INDEX(표5[#All],MATCH(C39,표5[[#All],[잉크]],0),MATCH('넣어줄 잉크'!$D$2,표5[#Headers],0)+2))</f>
        <v>1</v>
      </c>
    </row>
    <row r="40" spans="2:4" hidden="1" x14ac:dyDescent="0.3">
      <c r="B40" s="56">
        <f>IFERROR(SUM(D40:D40),0)</f>
        <v>0</v>
      </c>
      <c r="C40" s="139" t="str">
        <f>'제품 추가'!AC38</f>
        <v>BASIL</v>
      </c>
      <c r="D40" s="138">
        <f>IF('넣어줄 잉크'!$D$2="주말",INDEX(표5[#All],MATCH(C40,표5[[#All],[잉크]],0),19)+INDEX(표5[#All],MATCH(C40,표5[[#All],[잉크]],0),22),INDEX(표5[#All],MATCH(C40,표5[[#All],[잉크]],0),MATCH('넣어줄 잉크'!$D$2,표5[#Headers],0)+2))</f>
        <v>0</v>
      </c>
    </row>
    <row r="41" spans="2:4" hidden="1" x14ac:dyDescent="0.3">
      <c r="B41" s="56">
        <f>IFERROR(SUM(D41:D41),0)</f>
        <v>0</v>
      </c>
      <c r="C41" s="139" t="str">
        <f>'제품 추가'!AC39</f>
        <v>BAT</v>
      </c>
      <c r="D41" s="138">
        <f>IF('넣어줄 잉크'!$D$2="주말",INDEX(표5[#All],MATCH(C41,표5[[#All],[잉크]],0),19)+INDEX(표5[#All],MATCH(C41,표5[[#All],[잉크]],0),22),INDEX(표5[#All],MATCH(C41,표5[[#All],[잉크]],0),MATCH('넣어줄 잉크'!$D$2,표5[#Headers],0)+2))</f>
        <v>0</v>
      </c>
    </row>
    <row r="42" spans="2:4" hidden="1" x14ac:dyDescent="0.3">
      <c r="B42" s="56">
        <f>IFERROR(SUM(D42:D42),0)</f>
        <v>0</v>
      </c>
      <c r="C42" s="139" t="str">
        <f>'제품 추가'!AC40</f>
        <v>BAYOU</v>
      </c>
      <c r="D42" s="138">
        <f>IF('넣어줄 잉크'!$D$2="주말",INDEX(표5[#All],MATCH(C42,표5[[#All],[잉크]],0),19)+INDEX(표5[#All],MATCH(C42,표5[[#All],[잉크]],0),22),INDEX(표5[#All],MATCH(C42,표5[[#All],[잉크]],0),MATCH('넣어줄 잉크'!$D$2,표5[#Headers],0)+2))</f>
        <v>0</v>
      </c>
    </row>
    <row r="43" spans="2:4" hidden="1" x14ac:dyDescent="0.3">
      <c r="B43" s="56">
        <f>IFERROR(SUM(D43:D43),0)</f>
        <v>0</v>
      </c>
      <c r="C43" s="139" t="str">
        <f>'제품 추가'!AC41</f>
        <v>BEACH</v>
      </c>
      <c r="D43" s="138">
        <f>IF('넣어줄 잉크'!$D$2="주말",INDEX(표5[#All],MATCH(C43,표5[[#All],[잉크]],0),19)+INDEX(표5[#All],MATCH(C43,표5[[#All],[잉크]],0),22),INDEX(표5[#All],MATCH(C43,표5[[#All],[잉크]],0),MATCH('넣어줄 잉크'!$D$2,표5[#Headers],0)+2))</f>
        <v>0</v>
      </c>
    </row>
    <row r="44" spans="2:4" hidden="1" x14ac:dyDescent="0.3">
      <c r="B44" s="56">
        <f>IFERROR(SUM(D44:D44),0)</f>
        <v>0</v>
      </c>
      <c r="C44" s="139" t="str">
        <f>'제품 추가'!AC42</f>
        <v>BEAN</v>
      </c>
      <c r="D44" s="138">
        <f>IF('넣어줄 잉크'!$D$2="주말",INDEX(표5[#All],MATCH(C44,표5[[#All],[잉크]],0),19)+INDEX(표5[#All],MATCH(C44,표5[[#All],[잉크]],0),22),INDEX(표5[#All],MATCH(C44,표5[[#All],[잉크]],0),MATCH('넣어줄 잉크'!$D$2,표5[#Headers],0)+2))</f>
        <v>0</v>
      </c>
    </row>
    <row r="45" spans="2:4" hidden="1" x14ac:dyDescent="0.3">
      <c r="B45" s="56">
        <f>IFERROR(SUM(D45:D45),0)</f>
        <v>0</v>
      </c>
      <c r="C45" s="139" t="str">
        <f>'제품 추가'!AC43</f>
        <v>BEAR</v>
      </c>
      <c r="D45" s="138">
        <f>IF('넣어줄 잉크'!$D$2="주말",INDEX(표5[#All],MATCH(C45,표5[[#All],[잉크]],0),19)+INDEX(표5[#All],MATCH(C45,표5[[#All],[잉크]],0),22),INDEX(표5[#All],MATCH(C45,표5[[#All],[잉크]],0),MATCH('넣어줄 잉크'!$D$2,표5[#Headers],0)+2))</f>
        <v>0</v>
      </c>
    </row>
    <row r="46" spans="2:4" hidden="1" x14ac:dyDescent="0.3">
      <c r="B46" s="56">
        <f>IFERROR(SUM(D46:D46),0)</f>
        <v>0</v>
      </c>
      <c r="C46" s="139" t="str">
        <f>'제품 추가'!AC44</f>
        <v>BEE</v>
      </c>
      <c r="D46" s="138">
        <f>IF('넣어줄 잉크'!$D$2="주말",INDEX(표5[#All],MATCH(C46,표5[[#All],[잉크]],0),19)+INDEX(표5[#All],MATCH(C46,표5[[#All],[잉크]],0),22),INDEX(표5[#All],MATCH(C46,표5[[#All],[잉크]],0),MATCH('넣어줄 잉크'!$D$2,표5[#Headers],0)+2))</f>
        <v>0</v>
      </c>
    </row>
    <row r="47" spans="2:4" hidden="1" x14ac:dyDescent="0.3">
      <c r="B47" s="56">
        <f>IFERROR(SUM(D47:D47),0)</f>
        <v>0</v>
      </c>
      <c r="C47" s="139" t="str">
        <f>'제품 추가'!AC45</f>
        <v>BEER</v>
      </c>
      <c r="D47" s="138">
        <f>IF('넣어줄 잉크'!$D$2="주말",INDEX(표5[#All],MATCH(C47,표5[[#All],[잉크]],0),19)+INDEX(표5[#All],MATCH(C47,표5[[#All],[잉크]],0),22),INDEX(표5[#All],MATCH(C47,표5[[#All],[잉크]],0),MATCH('넣어줄 잉크'!$D$2,표5[#Headers],0)+2))</f>
        <v>0</v>
      </c>
    </row>
    <row r="48" spans="2:4" hidden="1" x14ac:dyDescent="0.3">
      <c r="B48" s="56">
        <f>IFERROR(SUM(D48:D48),0)</f>
        <v>0</v>
      </c>
      <c r="C48" s="139" t="str">
        <f>'제품 추가'!AC8</f>
        <v>AIR</v>
      </c>
      <c r="D48" s="138">
        <f>IF('넣어줄 잉크'!$D$2="주말",INDEX(표5[#All],MATCH(C48,표5[[#All],[잉크]],0),19)+INDEX(표5[#All],MATCH(C48,표5[[#All],[잉크]],0),22),INDEX(표5[#All],MATCH(C48,표5[[#All],[잉크]],0),MATCH('넣어줄 잉크'!$D$2,표5[#Headers],0)+2))</f>
        <v>0</v>
      </c>
    </row>
    <row r="49" spans="2:4" hidden="1" x14ac:dyDescent="0.3">
      <c r="B49" s="56">
        <f>IFERROR(SUM(D49:D49),0)</f>
        <v>0</v>
      </c>
      <c r="C49" s="139" t="str">
        <f>'제품 추가'!AC47</f>
        <v>BERRY</v>
      </c>
      <c r="D49" s="138">
        <f>IF('넣어줄 잉크'!$D$2="주말",INDEX(표5[#All],MATCH(C49,표5[[#All],[잉크]],0),19)+INDEX(표5[#All],MATCH(C49,표5[[#All],[잉크]],0),22),INDEX(표5[#All],MATCH(C49,표5[[#All],[잉크]],0),MATCH('넣어줄 잉크'!$D$2,표5[#Headers],0)+2))</f>
        <v>0</v>
      </c>
    </row>
    <row r="50" spans="2:4" hidden="1" x14ac:dyDescent="0.3">
      <c r="B50" s="56">
        <f>IFERROR(SUM(D50:D50),0)</f>
        <v>0</v>
      </c>
      <c r="C50" s="139" t="str">
        <f>'제품 추가'!AC48</f>
        <v>BISCUIT</v>
      </c>
      <c r="D50" s="138">
        <f>IF('넣어줄 잉크'!$D$2="주말",INDEX(표5[#All],MATCH(C50,표5[[#All],[잉크]],0),19)+INDEX(표5[#All],MATCH(C50,표5[[#All],[잉크]],0),22),INDEX(표5[#All],MATCH(C50,표5[[#All],[잉크]],0),MATCH('넣어줄 잉크'!$D$2,표5[#Headers],0)+2))</f>
        <v>0</v>
      </c>
    </row>
    <row r="51" spans="2:4" hidden="1" x14ac:dyDescent="0.3">
      <c r="B51" s="56">
        <f>IFERROR(SUM(D51:D51),0)</f>
        <v>0</v>
      </c>
      <c r="C51" s="139" t="str">
        <f>'제품 추가'!AC49</f>
        <v>BISON</v>
      </c>
      <c r="D51" s="138">
        <f>IF('넣어줄 잉크'!$D$2="주말",INDEX(표5[#All],MATCH(C51,표5[[#All],[잉크]],0),19)+INDEX(표5[#All],MATCH(C51,표5[[#All],[잉크]],0),22),INDEX(표5[#All],MATCH(C51,표5[[#All],[잉크]],0),MATCH('넣어줄 잉크'!$D$2,표5[#Headers],0)+2))</f>
        <v>0</v>
      </c>
    </row>
    <row r="52" spans="2:4" hidden="1" x14ac:dyDescent="0.3">
      <c r="B52" s="56">
        <f>IFERROR(SUM(D52:D52),0)</f>
        <v>0</v>
      </c>
      <c r="C52" s="139" t="str">
        <f>'제품 추가'!AC50</f>
        <v>BISQUE</v>
      </c>
      <c r="D52" s="138">
        <f>IF('넣어줄 잉크'!$D$2="주말",INDEX(표5[#All],MATCH(C52,표5[[#All],[잉크]],0),19)+INDEX(표5[#All],MATCH(C52,표5[[#All],[잉크]],0),22),INDEX(표5[#All],MATCH(C52,표5[[#All],[잉크]],0),MATCH('넣어줄 잉크'!$D$2,표5[#Headers],0)+2))</f>
        <v>0</v>
      </c>
    </row>
    <row r="53" spans="2:4" hidden="1" x14ac:dyDescent="0.3">
      <c r="B53" s="56">
        <f>IFERROR(SUM(D53:D53),0)</f>
        <v>0</v>
      </c>
      <c r="C53" s="139" t="str">
        <f>'제품 추가'!AC51</f>
        <v>BISTRE</v>
      </c>
      <c r="D53" s="138">
        <f>IF('넣어줄 잉크'!$D$2="주말",INDEX(표5[#All],MATCH(C53,표5[[#All],[잉크]],0),19)+INDEX(표5[#All],MATCH(C53,표5[[#All],[잉크]],0),22),INDEX(표5[#All],MATCH(C53,표5[[#All],[잉크]],0),MATCH('넣어줄 잉크'!$D$2,표5[#Headers],0)+2))</f>
        <v>0</v>
      </c>
    </row>
    <row r="54" spans="2:4" hidden="1" x14ac:dyDescent="0.3">
      <c r="B54" s="56">
        <f>IFERROR(SUM(D54:D54),0)</f>
        <v>0</v>
      </c>
      <c r="C54" s="139" t="str">
        <f>'제품 추가'!AC52</f>
        <v>BITTER</v>
      </c>
      <c r="D54" s="138">
        <f>IF('넣어줄 잉크'!$D$2="주말",INDEX(표5[#All],MATCH(C54,표5[[#All],[잉크]],0),19)+INDEX(표5[#All],MATCH(C54,표5[[#All],[잉크]],0),22),INDEX(표5[#All],MATCH(C54,표5[[#All],[잉크]],0),MATCH('넣어줄 잉크'!$D$2,표5[#Headers],0)+2))</f>
        <v>0</v>
      </c>
    </row>
    <row r="55" spans="2:4" hidden="1" x14ac:dyDescent="0.3">
      <c r="B55" s="56">
        <f>IFERROR(SUM(D55:D55),0)</f>
        <v>0</v>
      </c>
      <c r="C55" s="139" t="str">
        <f>'제품 추가'!AC53</f>
        <v>BLONDE</v>
      </c>
      <c r="D55" s="138">
        <f>IF('넣어줄 잉크'!$D$2="주말",INDEX(표5[#All],MATCH(C55,표5[[#All],[잉크]],0),19)+INDEX(표5[#All],MATCH(C55,표5[[#All],[잉크]],0),22),INDEX(표5[#All],MATCH(C55,표5[[#All],[잉크]],0),MATCH('넣어줄 잉크'!$D$2,표5[#Headers],0)+2))</f>
        <v>0</v>
      </c>
    </row>
    <row r="56" spans="2:4" hidden="1" x14ac:dyDescent="0.3">
      <c r="B56" s="56">
        <f>IFERROR(SUM(D56:D56),0)</f>
        <v>0</v>
      </c>
      <c r="C56" s="139" t="str">
        <f>'제품 추가'!AC1074</f>
        <v>ALEX</v>
      </c>
      <c r="D56" s="138">
        <f>IF('넣어줄 잉크'!$D$2="주말",INDEX(표5[#All],MATCH(C56,표5[[#All],[잉크]],0),19)+INDEX(표5[#All],MATCH(C56,표5[[#All],[잉크]],0),22),INDEX(표5[#All],MATCH(C56,표5[[#All],[잉크]],0),MATCH('넣어줄 잉크'!$D$2,표5[#Headers],0)+2))</f>
        <v>0</v>
      </c>
    </row>
    <row r="57" spans="2:4" hidden="1" x14ac:dyDescent="0.3">
      <c r="B57" s="56">
        <f>IFERROR(SUM(D57:D57),0)</f>
        <v>0</v>
      </c>
      <c r="C57" s="139" t="str">
        <f>'제품 추가'!AC55</f>
        <v>BLOSSOM</v>
      </c>
      <c r="D57" s="138">
        <f>IF('넣어줄 잉크'!$D$2="주말",INDEX(표5[#All],MATCH(C57,표5[[#All],[잉크]],0),19)+INDEX(표5[#All],MATCH(C57,표5[[#All],[잉크]],0),22),INDEX(표5[#All],MATCH(C57,표5[[#All],[잉크]],0),MATCH('넣어줄 잉크'!$D$2,표5[#Headers],0)+2))</f>
        <v>0</v>
      </c>
    </row>
    <row r="58" spans="2:4" hidden="1" x14ac:dyDescent="0.3">
      <c r="B58" s="56">
        <f>IFERROR(SUM(D58:D58),0)</f>
        <v>0</v>
      </c>
      <c r="C58" s="139" t="str">
        <f>'제품 추가'!AC56</f>
        <v>BLUSH</v>
      </c>
      <c r="D58" s="138">
        <f>IF('넣어줄 잉크'!$D$2="주말",INDEX(표5[#All],MATCH(C58,표5[[#All],[잉크]],0),19)+INDEX(표5[#All],MATCH(C58,표5[[#All],[잉크]],0),22),INDEX(표5[#All],MATCH(C58,표5[[#All],[잉크]],0),MATCH('넣어줄 잉크'!$D$2,표5[#Headers],0)+2))</f>
        <v>0</v>
      </c>
    </row>
    <row r="59" spans="2:4" hidden="1" x14ac:dyDescent="0.3">
      <c r="B59" s="56">
        <f>IFERROR(SUM(D59:D59),0)</f>
        <v>0</v>
      </c>
      <c r="C59" s="139" t="str">
        <f>'제품 추가'!AC57</f>
        <v>BOX</v>
      </c>
      <c r="D59" s="138">
        <f>IF('넣어줄 잉크'!$D$2="주말",INDEX(표5[#All],MATCH(C59,표5[[#All],[잉크]],0),19)+INDEX(표5[#All],MATCH(C59,표5[[#All],[잉크]],0),22),INDEX(표5[#All],MATCH(C59,표5[[#All],[잉크]],0),MATCH('넣어줄 잉크'!$D$2,표5[#Headers],0)+2))</f>
        <v>0</v>
      </c>
    </row>
    <row r="60" spans="2:4" hidden="1" x14ac:dyDescent="0.3">
      <c r="B60" s="56">
        <f>IFERROR(SUM(D60:D60),0)</f>
        <v>0</v>
      </c>
      <c r="C60" s="139" t="str">
        <f>'제품 추가'!AC58</f>
        <v>BPGOLD</v>
      </c>
      <c r="D60" s="138">
        <f>IF('넣어줄 잉크'!$D$2="주말",INDEX(표5[#All],MATCH(C60,표5[[#All],[잉크]],0),19)+INDEX(표5[#All],MATCH(C60,표5[[#All],[잉크]],0),22),INDEX(표5[#All],MATCH(C60,표5[[#All],[잉크]],0),MATCH('넣어줄 잉크'!$D$2,표5[#Headers],0)+2))</f>
        <v>0</v>
      </c>
    </row>
    <row r="61" spans="2:4" hidden="1" x14ac:dyDescent="0.3">
      <c r="B61" s="56">
        <f>IFERROR(SUM(D61:D61),0)</f>
        <v>0</v>
      </c>
      <c r="C61" s="139" t="str">
        <f>'제품 추가'!AC59</f>
        <v>BRACKEN</v>
      </c>
      <c r="D61" s="138">
        <f>IF('넣어줄 잉크'!$D$2="주말",INDEX(표5[#All],MATCH(C61,표5[[#All],[잉크]],0),19)+INDEX(표5[#All],MATCH(C61,표5[[#All],[잉크]],0),22),INDEX(표5[#All],MATCH(C61,표5[[#All],[잉크]],0),MATCH('넣어줄 잉크'!$D$2,표5[#Headers],0)+2))</f>
        <v>0</v>
      </c>
    </row>
    <row r="62" spans="2:4" hidden="1" x14ac:dyDescent="0.3">
      <c r="B62" s="56">
        <f>IFERROR(SUM(D62:D62),0)</f>
        <v>0</v>
      </c>
      <c r="C62" s="139" t="str">
        <f>'제품 추가'!AC60</f>
        <v>BRAN</v>
      </c>
      <c r="D62" s="138">
        <f>IF('넣어줄 잉크'!$D$2="주말",INDEX(표5[#All],MATCH(C62,표5[[#All],[잉크]],0),19)+INDEX(표5[#All],MATCH(C62,표5[[#All],[잉크]],0),22),INDEX(표5[#All],MATCH(C62,표5[[#All],[잉크]],0),MATCH('넣어줄 잉크'!$D$2,표5[#Headers],0)+2))</f>
        <v>0</v>
      </c>
    </row>
    <row r="63" spans="2:4" hidden="1" x14ac:dyDescent="0.3">
      <c r="B63" s="56">
        <f>IFERROR(SUM(D63:D63),0)</f>
        <v>0</v>
      </c>
      <c r="C63" s="139" t="str">
        <f>'제품 추가'!AC61</f>
        <v>BREAD</v>
      </c>
      <c r="D63" s="138">
        <f>IF('넣어줄 잉크'!$D$2="주말",INDEX(표5[#All],MATCH(C63,표5[[#All],[잉크]],0),19)+INDEX(표5[#All],MATCH(C63,표5[[#All],[잉크]],0),22),INDEX(표5[#All],MATCH(C63,표5[[#All],[잉크]],0),MATCH('넣어줄 잉크'!$D$2,표5[#Headers],0)+2))</f>
        <v>0</v>
      </c>
    </row>
    <row r="64" spans="2:4" hidden="1" x14ac:dyDescent="0.3">
      <c r="B64" s="56">
        <f>IFERROR(SUM(D64:D64),0)</f>
        <v>0</v>
      </c>
      <c r="C64" s="139" t="str">
        <f>'제품 추가'!AC957</f>
        <v>ARNOLD</v>
      </c>
      <c r="D64" s="138">
        <f>IF('넣어줄 잉크'!$D$2="주말",INDEX(표5[#All],MATCH(C64,표5[[#All],[잉크]],0),19)+INDEX(표5[#All],MATCH(C64,표5[[#All],[잉크]],0),22),INDEX(표5[#All],MATCH(C64,표5[[#All],[잉크]],0),MATCH('넣어줄 잉크'!$D$2,표5[#Headers],0)+2))</f>
        <v>0</v>
      </c>
    </row>
    <row r="65" spans="2:5" hidden="1" x14ac:dyDescent="0.3">
      <c r="B65" s="56">
        <f>IFERROR(SUM(D65:D65),0)</f>
        <v>0</v>
      </c>
      <c r="C65" s="139" t="str">
        <f>'제품 추가'!AC664</f>
        <v>BALMOND</v>
      </c>
      <c r="D65" s="138">
        <f>IF('넣어줄 잉크'!$D$2="주말",INDEX(표5[#All],MATCH(C65,표5[[#All],[잉크]],0),19)+INDEX(표5[#All],MATCH(C65,표5[[#All],[잉크]],0),22),INDEX(표5[#All],MATCH(C65,표5[[#All],[잉크]],0),MATCH('넣어줄 잉크'!$D$2,표5[#Headers],0)+2))</f>
        <v>0</v>
      </c>
      <c r="E65" s="562"/>
    </row>
    <row r="66" spans="2:5" hidden="1" x14ac:dyDescent="0.3">
      <c r="B66" s="56">
        <f>IFERROR(SUM(D66:D66),0)</f>
        <v>0</v>
      </c>
      <c r="C66" s="139" t="str">
        <f>'제품 추가'!AC64</f>
        <v>BROWNIE</v>
      </c>
      <c r="D66" s="138">
        <f>IF('넣어줄 잉크'!$D$2="주말",INDEX(표5[#All],MATCH(C66,표5[[#All],[잉크]],0),19)+INDEX(표5[#All],MATCH(C66,표5[[#All],[잉크]],0),22),INDEX(표5[#All],MATCH(C66,표5[[#All],[잉크]],0),MATCH('넣어줄 잉크'!$D$2,표5[#Headers],0)+2))</f>
        <v>0</v>
      </c>
    </row>
    <row r="67" spans="2:5" hidden="1" x14ac:dyDescent="0.3">
      <c r="B67" s="56">
        <f>IFERROR(SUM(D67:D67),0)</f>
        <v>0</v>
      </c>
      <c r="C67" s="139" t="str">
        <f>'제품 추가'!AC65</f>
        <v>BRUNETTE</v>
      </c>
      <c r="D67" s="138">
        <f>IF('넣어줄 잉크'!$D$2="주말",INDEX(표5[#All],MATCH(C67,표5[[#All],[잉크]],0),19)+INDEX(표5[#All],MATCH(C67,표5[[#All],[잉크]],0),22),INDEX(표5[#All],MATCH(C67,표5[[#All],[잉크]],0),MATCH('넣어줄 잉크'!$D$2,표5[#Headers],0)+2))</f>
        <v>0</v>
      </c>
    </row>
    <row r="68" spans="2:5" hidden="1" x14ac:dyDescent="0.3">
      <c r="B68" s="56">
        <f>IFERROR(SUM(D68:D68),0)</f>
        <v>0</v>
      </c>
      <c r="C68" s="139" t="str">
        <f>'제품 추가'!AC66</f>
        <v>BUFF</v>
      </c>
      <c r="D68" s="138">
        <f>IF('넣어줄 잉크'!$D$2="주말",INDEX(표5[#All],MATCH(C68,표5[[#All],[잉크]],0),19)+INDEX(표5[#All],MATCH(C68,표5[[#All],[잉크]],0),22),INDEX(표5[#All],MATCH(C68,표5[[#All],[잉크]],0),MATCH('넣어줄 잉크'!$D$2,표5[#Headers],0)+2))</f>
        <v>0</v>
      </c>
    </row>
    <row r="69" spans="2:5" hidden="1" x14ac:dyDescent="0.3">
      <c r="B69" s="56">
        <f>IFERROR(SUM(D69:D69),0)</f>
        <v>0</v>
      </c>
      <c r="C69" s="139" t="str">
        <f>'제품 추가'!AC67</f>
        <v>BULL</v>
      </c>
      <c r="D69" s="138">
        <f>IF('넣어줄 잉크'!$D$2="주말",INDEX(표5[#All],MATCH(C69,표5[[#All],[잉크]],0),19)+INDEX(표5[#All],MATCH(C69,표5[[#All],[잉크]],0),22),INDEX(표5[#All],MATCH(C69,표5[[#All],[잉크]],0),MATCH('넣어줄 잉크'!$D$2,표5[#Headers],0)+2))</f>
        <v>0</v>
      </c>
    </row>
    <row r="70" spans="2:5" hidden="1" x14ac:dyDescent="0.3">
      <c r="B70" s="56">
        <f>IFERROR(SUM(D70:D70),0)</f>
        <v>0</v>
      </c>
      <c r="C70" s="139" t="str">
        <f>'제품 추가'!AC68</f>
        <v>BUN</v>
      </c>
      <c r="D70" s="138">
        <f>IF('넣어줄 잉크'!$D$2="주말",INDEX(표5[#All],MATCH(C70,표5[[#All],[잉크]],0),19)+INDEX(표5[#All],MATCH(C70,표5[[#All],[잉크]],0),22),INDEX(표5[#All],MATCH(C70,표5[[#All],[잉크]],0),MATCH('넣어줄 잉크'!$D$2,표5[#Headers],0)+2))</f>
        <v>0</v>
      </c>
    </row>
    <row r="71" spans="2:5" hidden="1" x14ac:dyDescent="0.3">
      <c r="B71" s="56">
        <f>IFERROR(SUM(D71:D71),0)</f>
        <v>0</v>
      </c>
      <c r="C71" s="139" t="str">
        <f>'제품 추가'!AC69</f>
        <v>BURNT</v>
      </c>
      <c r="D71" s="138">
        <f>IF('넣어줄 잉크'!$D$2="주말",INDEX(표5[#All],MATCH(C71,표5[[#All],[잉크]],0),19)+INDEX(표5[#All],MATCH(C71,표5[[#All],[잉크]],0),22),INDEX(표5[#All],MATCH(C71,표5[[#All],[잉크]],0),MATCH('넣어줄 잉크'!$D$2,표5[#Headers],0)+2))</f>
        <v>0</v>
      </c>
    </row>
    <row r="72" spans="2:5" hidden="1" x14ac:dyDescent="0.3">
      <c r="B72" s="56">
        <f>IFERROR(SUM(D72:D72),0)</f>
        <v>0</v>
      </c>
      <c r="C72" s="139" t="str">
        <f>'제품 추가'!AC70</f>
        <v>BURRO</v>
      </c>
      <c r="D72" s="138">
        <f>IF('넣어줄 잉크'!$D$2="주말",INDEX(표5[#All],MATCH(C72,표5[[#All],[잉크]],0),19)+INDEX(표5[#All],MATCH(C72,표5[[#All],[잉크]],0),22),INDEX(표5[#All],MATCH(C72,표5[[#All],[잉크]],0),MATCH('넣어줄 잉크'!$D$2,표5[#Headers],0)+2))</f>
        <v>0</v>
      </c>
    </row>
    <row r="73" spans="2:5" hidden="1" x14ac:dyDescent="0.3">
      <c r="B73" s="56">
        <f>IFERROR(SUM(D73:D73),0)</f>
        <v>0</v>
      </c>
      <c r="C73" s="139" t="str">
        <f>'제품 추가'!AC71</f>
        <v>BUTTER</v>
      </c>
      <c r="D73" s="138">
        <f>IF('넣어줄 잉크'!$D$2="주말",INDEX(표5[#All],MATCH(C73,표5[[#All],[잉크]],0),19)+INDEX(표5[#All],MATCH(C73,표5[[#All],[잉크]],0),22),INDEX(표5[#All],MATCH(C73,표5[[#All],[잉크]],0),MATCH('넣어줄 잉크'!$D$2,표5[#Headers],0)+2))</f>
        <v>0</v>
      </c>
    </row>
    <row r="74" spans="2:5" hidden="1" x14ac:dyDescent="0.3">
      <c r="B74" s="56">
        <f>IFERROR(SUM(D74:D74),0)</f>
        <v>0</v>
      </c>
      <c r="C74" s="139" t="str">
        <f>'제품 추가'!AC72</f>
        <v>CACAO</v>
      </c>
      <c r="D74" s="138">
        <f>IF('넣어줄 잉크'!$D$2="주말",INDEX(표5[#All],MATCH(C74,표5[[#All],[잉크]],0),19)+INDEX(표5[#All],MATCH(C74,표5[[#All],[잉크]],0),22),INDEX(표5[#All],MATCH(C74,표5[[#All],[잉크]],0),MATCH('넣어줄 잉크'!$D$2,표5[#Headers],0)+2))</f>
        <v>0</v>
      </c>
    </row>
    <row r="75" spans="2:5" hidden="1" x14ac:dyDescent="0.3">
      <c r="B75" s="56">
        <f>IFERROR(SUM(D75:D75),0)</f>
        <v>0</v>
      </c>
      <c r="C75" s="139" t="str">
        <f>'제품 추가'!AC73</f>
        <v>CALENDULA</v>
      </c>
      <c r="D75" s="138">
        <f>IF('넣어줄 잉크'!$D$2="주말",INDEX(표5[#All],MATCH(C75,표5[[#All],[잉크]],0),19)+INDEX(표5[#All],MATCH(C75,표5[[#All],[잉크]],0),22),INDEX(표5[#All],MATCH(C75,표5[[#All],[잉크]],0),MATCH('넣어줄 잉크'!$D$2,표5[#Headers],0)+2))</f>
        <v>0</v>
      </c>
    </row>
    <row r="76" spans="2:5" hidden="1" x14ac:dyDescent="0.3">
      <c r="B76" s="56">
        <f>IFERROR(SUM(D76:D76),0)</f>
        <v>0</v>
      </c>
      <c r="C76" s="139" t="str">
        <f>'제품 추가'!AC74</f>
        <v>CAMPANULA</v>
      </c>
      <c r="D76" s="138">
        <f>IF('넣어줄 잉크'!$D$2="주말",INDEX(표5[#All],MATCH(C76,표5[[#All],[잉크]],0),19)+INDEX(표5[#All],MATCH(C76,표5[[#All],[잉크]],0),22),INDEX(표5[#All],MATCH(C76,표5[[#All],[잉크]],0),MATCH('넣어줄 잉크'!$D$2,표5[#Headers],0)+2))</f>
        <v>0</v>
      </c>
    </row>
    <row r="77" spans="2:5" hidden="1" x14ac:dyDescent="0.3">
      <c r="B77" s="56">
        <f>IFERROR(SUM(D77:D77),0)</f>
        <v>0</v>
      </c>
      <c r="C77" s="139" t="str">
        <f>'제품 추가'!AC75</f>
        <v>CANARY</v>
      </c>
      <c r="D77" s="138">
        <f>IF('넣어줄 잉크'!$D$2="주말",INDEX(표5[#All],MATCH(C77,표5[[#All],[잉크]],0),19)+INDEX(표5[#All],MATCH(C77,표5[[#All],[잉크]],0),22),INDEX(표5[#All],MATCH(C77,표5[[#All],[잉크]],0),MATCH('넣어줄 잉크'!$D$2,표5[#Headers],0)+2))</f>
        <v>0</v>
      </c>
    </row>
    <row r="78" spans="2:5" hidden="1" x14ac:dyDescent="0.3">
      <c r="B78" s="56">
        <f>IFERROR(SUM(D78:D78),0)</f>
        <v>0</v>
      </c>
      <c r="C78" s="139" t="str">
        <f>'제품 추가'!AC76</f>
        <v>CANOLA</v>
      </c>
      <c r="D78" s="138">
        <f>IF('넣어줄 잉크'!$D$2="주말",INDEX(표5[#All],MATCH(C78,표5[[#All],[잉크]],0),19)+INDEX(표5[#All],MATCH(C78,표5[[#All],[잉크]],0),22),INDEX(표5[#All],MATCH(C78,표5[[#All],[잉크]],0),MATCH('넣어줄 잉크'!$D$2,표5[#Headers],0)+2))</f>
        <v>0</v>
      </c>
    </row>
    <row r="79" spans="2:5" hidden="1" x14ac:dyDescent="0.3">
      <c r="B79" s="56">
        <f>IFERROR(SUM(D79:D79),0)</f>
        <v>0</v>
      </c>
      <c r="C79" s="139" t="str">
        <f>'제품 추가'!AC77</f>
        <v>CANTALOUPE</v>
      </c>
      <c r="D79" s="138">
        <f>IF('넣어줄 잉크'!$D$2="주말",INDEX(표5[#All],MATCH(C79,표5[[#All],[잉크]],0),19)+INDEX(표5[#All],MATCH(C79,표5[[#All],[잉크]],0),22),INDEX(표5[#All],MATCH(C79,표5[[#All],[잉크]],0),MATCH('넣어줄 잉크'!$D$2,표5[#Headers],0)+2))</f>
        <v>0</v>
      </c>
    </row>
    <row r="80" spans="2:5" hidden="1" x14ac:dyDescent="0.3">
      <c r="B80" s="56">
        <f>IFERROR(SUM(D80:D80),0)</f>
        <v>0</v>
      </c>
      <c r="C80" s="139" t="str">
        <f>'제품 추가'!AC78</f>
        <v>CAPPUCCINO</v>
      </c>
      <c r="D80" s="138">
        <f>IF('넣어줄 잉크'!$D$2="주말",INDEX(표5[#All],MATCH(C80,표5[[#All],[잉크]],0),19)+INDEX(표5[#All],MATCH(C80,표5[[#All],[잉크]],0),22),INDEX(표5[#All],MATCH(C80,표5[[#All],[잉크]],0),MATCH('넣어줄 잉크'!$D$2,표5[#Headers],0)+2))</f>
        <v>0</v>
      </c>
    </row>
    <row r="81" spans="2:4" hidden="1" x14ac:dyDescent="0.3">
      <c r="B81" s="56">
        <f>IFERROR(SUM(D81:D81),0)</f>
        <v>0</v>
      </c>
      <c r="C81" s="139" t="str">
        <f>'제품 추가'!AC79</f>
        <v>CARAMEL</v>
      </c>
      <c r="D81" s="138">
        <f>IF('넣어줄 잉크'!$D$2="주말",INDEX(표5[#All],MATCH(C81,표5[[#All],[잉크]],0),19)+INDEX(표5[#All],MATCH(C81,표5[[#All],[잉크]],0),22),INDEX(표5[#All],MATCH(C81,표5[[#All],[잉크]],0),MATCH('넣어줄 잉크'!$D$2,표5[#Headers],0)+2))</f>
        <v>0</v>
      </c>
    </row>
    <row r="82" spans="2:4" hidden="1" x14ac:dyDescent="0.3">
      <c r="B82" s="56">
        <f>IFERROR(SUM(D82:D82),0)</f>
        <v>0</v>
      </c>
      <c r="C82" s="139" t="str">
        <f>'제품 추가'!AC80</f>
        <v>CARBON</v>
      </c>
      <c r="D82" s="138">
        <f>IF('넣어줄 잉크'!$D$2="주말",INDEX(표5[#All],MATCH(C82,표5[[#All],[잉크]],0),19)+INDEX(표5[#All],MATCH(C82,표5[[#All],[잉크]],0),22),INDEX(표5[#All],MATCH(C82,표5[[#All],[잉크]],0),MATCH('넣어줄 잉크'!$D$2,표5[#Headers],0)+2))</f>
        <v>0</v>
      </c>
    </row>
    <row r="83" spans="2:4" hidden="1" x14ac:dyDescent="0.3">
      <c r="B83" s="56">
        <f>IFERROR(SUM(D83:D83),0)</f>
        <v>0</v>
      </c>
      <c r="C83" s="139" t="str">
        <f>'제품 추가'!AC81</f>
        <v>CARMINE</v>
      </c>
      <c r="D83" s="138">
        <f>IF('넣어줄 잉크'!$D$2="주말",INDEX(표5[#All],MATCH(C83,표5[[#All],[잉크]],0),19)+INDEX(표5[#All],MATCH(C83,표5[[#All],[잉크]],0),22),INDEX(표5[#All],MATCH(C83,표5[[#All],[잉크]],0),MATCH('넣어줄 잉크'!$D$2,표5[#Headers],0)+2))</f>
        <v>0</v>
      </c>
    </row>
    <row r="84" spans="2:4" hidden="1" x14ac:dyDescent="0.3">
      <c r="B84" s="56">
        <f>IFERROR(SUM(D84:D84),0)</f>
        <v>0</v>
      </c>
      <c r="C84" s="139" t="str">
        <f>'제품 추가'!AC82</f>
        <v>CARNATION</v>
      </c>
      <c r="D84" s="138">
        <f>IF('넣어줄 잉크'!$D$2="주말",INDEX(표5[#All],MATCH(C84,표5[[#All],[잉크]],0),19)+INDEX(표5[#All],MATCH(C84,표5[[#All],[잉크]],0),22),INDEX(표5[#All],MATCH(C84,표5[[#All],[잉크]],0),MATCH('넣어줄 잉크'!$D$2,표5[#Headers],0)+2))</f>
        <v>0</v>
      </c>
    </row>
    <row r="85" spans="2:4" hidden="1" x14ac:dyDescent="0.3">
      <c r="B85" s="56">
        <f>IFERROR(SUM(D85:D85),0)</f>
        <v>0</v>
      </c>
      <c r="C85" s="139" t="str">
        <f>'제품 추가'!AC83</f>
        <v>CAROB</v>
      </c>
      <c r="D85" s="138">
        <f>IF('넣어줄 잉크'!$D$2="주말",INDEX(표5[#All],MATCH(C85,표5[[#All],[잉크]],0),19)+INDEX(표5[#All],MATCH(C85,표5[[#All],[잉크]],0),22),INDEX(표5[#All],MATCH(C85,표5[[#All],[잉크]],0),MATCH('넣어줄 잉크'!$D$2,표5[#Headers],0)+2))</f>
        <v>0</v>
      </c>
    </row>
    <row r="86" spans="2:4" hidden="1" x14ac:dyDescent="0.3">
      <c r="B86" s="56">
        <f>IFERROR(SUM(D86:D86),0)</f>
        <v>0</v>
      </c>
      <c r="C86" s="139" t="str">
        <f>'제품 추가'!AC84</f>
        <v>CARROT</v>
      </c>
      <c r="D86" s="138">
        <f>IF('넣어줄 잉크'!$D$2="주말",INDEX(표5[#All],MATCH(C86,표5[[#All],[잉크]],0),19)+INDEX(표5[#All],MATCH(C86,표5[[#All],[잉크]],0),22),INDEX(표5[#All],MATCH(C86,표5[[#All],[잉크]],0),MATCH('넣어줄 잉크'!$D$2,표5[#Headers],0)+2))</f>
        <v>0</v>
      </c>
    </row>
    <row r="87" spans="2:4" hidden="1" x14ac:dyDescent="0.3">
      <c r="B87" s="56">
        <f>IFERROR(SUM(D87:D87),0)</f>
        <v>0</v>
      </c>
      <c r="C87" s="139" t="str">
        <f>'제품 추가'!AC85</f>
        <v>CASHEW</v>
      </c>
      <c r="D87" s="138">
        <f>IF('넣어줄 잉크'!$D$2="주말",INDEX(표5[#All],MATCH(C87,표5[[#All],[잉크]],0),19)+INDEX(표5[#All],MATCH(C87,표5[[#All],[잉크]],0),22),INDEX(표5[#All],MATCH(C87,표5[[#All],[잉크]],0),MATCH('넣어줄 잉크'!$D$2,표5[#Headers],0)+2))</f>
        <v>0</v>
      </c>
    </row>
    <row r="88" spans="2:4" hidden="1" x14ac:dyDescent="0.3">
      <c r="B88" s="56">
        <f>IFERROR(SUM(D88:D88),0)</f>
        <v>0</v>
      </c>
      <c r="C88" s="139" t="str">
        <f>'제품 추가'!AC86</f>
        <v>CASPER</v>
      </c>
      <c r="D88" s="138">
        <f>IF('넣어줄 잉크'!$D$2="주말",INDEX(표5[#All],MATCH(C88,표5[[#All],[잉크]],0),19)+INDEX(표5[#All],MATCH(C88,표5[[#All],[잉크]],0),22),INDEX(표5[#All],MATCH(C88,표5[[#All],[잉크]],0),MATCH('넣어줄 잉크'!$D$2,표5[#Headers],0)+2))</f>
        <v>0</v>
      </c>
    </row>
    <row r="89" spans="2:4" hidden="1" x14ac:dyDescent="0.3">
      <c r="B89" s="56">
        <f>IFERROR(SUM(D89:D89),0)</f>
        <v>0</v>
      </c>
      <c r="C89" s="139" t="str">
        <f>'제품 추가'!AC87</f>
        <v>CASTLE</v>
      </c>
      <c r="D89" s="138">
        <f>IF('넣어줄 잉크'!$D$2="주말",INDEX(표5[#All],MATCH(C89,표5[[#All],[잉크]],0),19)+INDEX(표5[#All],MATCH(C89,표5[[#All],[잉크]],0),22),INDEX(표5[#All],MATCH(C89,표5[[#All],[잉크]],0),MATCH('넣어줄 잉크'!$D$2,표5[#Headers],0)+2))</f>
        <v>0</v>
      </c>
    </row>
    <row r="90" spans="2:4" hidden="1" x14ac:dyDescent="0.3">
      <c r="B90" s="56">
        <f>IFERROR(SUM(D90:D90),0)</f>
        <v>0</v>
      </c>
      <c r="C90" s="139" t="str">
        <f>'제품 추가'!AC88</f>
        <v>CAVIAR</v>
      </c>
      <c r="D90" s="138">
        <f>IF('넣어줄 잉크'!$D$2="주말",INDEX(표5[#All],MATCH(C90,표5[[#All],[잉크]],0),19)+INDEX(표5[#All],MATCH(C90,표5[[#All],[잉크]],0),22),INDEX(표5[#All],MATCH(C90,표5[[#All],[잉크]],0),MATCH('넣어줄 잉크'!$D$2,표5[#Headers],0)+2))</f>
        <v>0</v>
      </c>
    </row>
    <row r="91" spans="2:4" hidden="1" x14ac:dyDescent="0.3">
      <c r="B91" s="56">
        <f>IFERROR(SUM(D91:D91),0)</f>
        <v>0</v>
      </c>
      <c r="C91" s="139" t="str">
        <f>'제품 추가'!AC89</f>
        <v>CEDAR</v>
      </c>
      <c r="D91" s="138">
        <f>IF('넣어줄 잉크'!$D$2="주말",INDEX(표5[#All],MATCH(C91,표5[[#All],[잉크]],0),19)+INDEX(표5[#All],MATCH(C91,표5[[#All],[잉크]],0),22),INDEX(표5[#All],MATCH(C91,표5[[#All],[잉크]],0),MATCH('넣어줄 잉크'!$D$2,표5[#Headers],0)+2))</f>
        <v>0</v>
      </c>
    </row>
    <row r="92" spans="2:4" hidden="1" x14ac:dyDescent="0.3">
      <c r="B92" s="56">
        <f>IFERROR(SUM(D92:D92),0)</f>
        <v>0</v>
      </c>
      <c r="C92" s="139" t="str">
        <f>'제품 추가'!AC90</f>
        <v>CELESTE</v>
      </c>
      <c r="D92" s="138">
        <f>IF('넣어줄 잉크'!$D$2="주말",INDEX(표5[#All],MATCH(C92,표5[[#All],[잉크]],0),19)+INDEX(표5[#All],MATCH(C92,표5[[#All],[잉크]],0),22),INDEX(표5[#All],MATCH(C92,표5[[#All],[잉크]],0),MATCH('넣어줄 잉크'!$D$2,표5[#Headers],0)+2))</f>
        <v>0</v>
      </c>
    </row>
    <row r="93" spans="2:4" hidden="1" x14ac:dyDescent="0.3">
      <c r="B93" s="56">
        <f>IFERROR(SUM(D93:D93),0)</f>
        <v>0</v>
      </c>
      <c r="C93" s="139" t="str">
        <f>'제품 추가'!AC1081</f>
        <v>BEFORE</v>
      </c>
      <c r="D93" s="138">
        <f>IF('넣어줄 잉크'!$D$2="주말",INDEX(표5[#All],MATCH(C93,표5[[#All],[잉크]],0),19)+INDEX(표5[#All],MATCH(C93,표5[[#All],[잉크]],0),22),INDEX(표5[#All],MATCH(C93,표5[[#All],[잉크]],0),MATCH('넣어줄 잉크'!$D$2,표5[#Headers],0)+2))</f>
        <v>0</v>
      </c>
    </row>
    <row r="94" spans="2:4" hidden="1" x14ac:dyDescent="0.3">
      <c r="B94" s="56">
        <f>IFERROR(SUM(D94:D94),0)</f>
        <v>0</v>
      </c>
      <c r="C94" s="139" t="str">
        <f>'제품 추가'!AC54</f>
        <v>BLOOD</v>
      </c>
      <c r="D94" s="138">
        <f>IF('넣어줄 잉크'!$D$2="주말",INDEX(표5[#All],MATCH(C94,표5[[#All],[잉크]],0),19)+INDEX(표5[#All],MATCH(C94,표5[[#All],[잉크]],0),22),INDEX(표5[#All],MATCH(C94,표5[[#All],[잉크]],0),MATCH('넣어줄 잉크'!$D$2,표5[#Headers],0)+2))</f>
        <v>0</v>
      </c>
    </row>
    <row r="95" spans="2:4" hidden="1" x14ac:dyDescent="0.3">
      <c r="B95" s="56">
        <f>IFERROR(SUM(D95:D95),0)</f>
        <v>0</v>
      </c>
      <c r="C95" s="139" t="str">
        <f>'제품 추가'!AC93</f>
        <v>CHARCOAL</v>
      </c>
      <c r="D95" s="138">
        <f>IF('넣어줄 잉크'!$D$2="주말",INDEX(표5[#All],MATCH(C95,표5[[#All],[잉크]],0),19)+INDEX(표5[#All],MATCH(C95,표5[[#All],[잉크]],0),22),INDEX(표5[#All],MATCH(C95,표5[[#All],[잉크]],0),MATCH('넣어줄 잉크'!$D$2,표5[#Headers],0)+2))</f>
        <v>0</v>
      </c>
    </row>
    <row r="96" spans="2:4" hidden="1" x14ac:dyDescent="0.3">
      <c r="B96" s="56">
        <f>IFERROR(SUM(D96:D96),0)</f>
        <v>0</v>
      </c>
      <c r="C96" s="139" t="str">
        <f>'제품 추가'!AC94</f>
        <v>CHEDDAR</v>
      </c>
      <c r="D96" s="138">
        <f>IF('넣어줄 잉크'!$D$2="주말",INDEX(표5[#All],MATCH(C96,표5[[#All],[잉크]],0),19)+INDEX(표5[#All],MATCH(C96,표5[[#All],[잉크]],0),22),INDEX(표5[#All],MATCH(C96,표5[[#All],[잉크]],0),MATCH('넣어줄 잉크'!$D$2,표5[#Headers],0)+2))</f>
        <v>0</v>
      </c>
    </row>
    <row r="97" spans="2:4" hidden="1" x14ac:dyDescent="0.3">
      <c r="B97" s="56">
        <f>IFERROR(SUM(D97:D97),0)</f>
        <v>0</v>
      </c>
      <c r="C97" s="139" t="str">
        <f>'제품 추가'!AC95</f>
        <v>CHESTNUT</v>
      </c>
      <c r="D97" s="138">
        <f>IF('넣어줄 잉크'!$D$2="주말",INDEX(표5[#All],MATCH(C97,표5[[#All],[잉크]],0),19)+INDEX(표5[#All],MATCH(C97,표5[[#All],[잉크]],0),22),INDEX(표5[#All],MATCH(C97,표5[[#All],[잉크]],0),MATCH('넣어줄 잉크'!$D$2,표5[#Headers],0)+2))</f>
        <v>0</v>
      </c>
    </row>
    <row r="98" spans="2:4" x14ac:dyDescent="0.3">
      <c r="B98" s="56">
        <f>IFERROR(SUM(D98:D98),0)</f>
        <v>1</v>
      </c>
      <c r="C98" s="139" t="str">
        <f>'제품 추가'!AC37</f>
        <v>BARLEY</v>
      </c>
      <c r="D98" s="138">
        <f>IF('넣어줄 잉크'!$D$2="주말",INDEX(표5[#All],MATCH(C98,표5[[#All],[잉크]],0),19)+INDEX(표5[#All],MATCH(C98,표5[[#All],[잉크]],0),22),INDEX(표5[#All],MATCH(C98,표5[[#All],[잉크]],0),MATCH('넣어줄 잉크'!$D$2,표5[#Headers],0)+2))</f>
        <v>1</v>
      </c>
    </row>
    <row r="99" spans="2:4" hidden="1" x14ac:dyDescent="0.3">
      <c r="B99" s="56">
        <f>IFERROR(SUM(D99:D99),0)</f>
        <v>0</v>
      </c>
      <c r="C99" s="139" t="str">
        <f>'제품 추가'!AC97</f>
        <v>CHILI</v>
      </c>
      <c r="D99" s="138">
        <f>IF('넣어줄 잉크'!$D$2="주말",INDEX(표5[#All],MATCH(C99,표5[[#All],[잉크]],0),19)+INDEX(표5[#All],MATCH(C99,표5[[#All],[잉크]],0),22),INDEX(표5[#All],MATCH(C99,표5[[#All],[잉크]],0),MATCH('넣어줄 잉크'!$D$2,표5[#Headers],0)+2))</f>
        <v>0</v>
      </c>
    </row>
    <row r="100" spans="2:4" hidden="1" x14ac:dyDescent="0.3">
      <c r="B100" s="56">
        <f>IFERROR(SUM(D100:D100),0)</f>
        <v>0</v>
      </c>
      <c r="C100" s="139" t="str">
        <f>'제품 추가'!AC98</f>
        <v>CHIPMUNK</v>
      </c>
      <c r="D100" s="138">
        <f>IF('넣어줄 잉크'!$D$2="주말",INDEX(표5[#All],MATCH(C100,표5[[#All],[잉크]],0),19)+INDEX(표5[#All],MATCH(C100,표5[[#All],[잉크]],0),22),INDEX(표5[#All],MATCH(C100,표5[[#All],[잉크]],0),MATCH('넣어줄 잉크'!$D$2,표5[#Headers],0)+2))</f>
        <v>0</v>
      </c>
    </row>
    <row r="101" spans="2:4" hidden="1" x14ac:dyDescent="0.3">
      <c r="B101" s="56">
        <f>IFERROR(SUM(D101:D101),0)</f>
        <v>0</v>
      </c>
      <c r="C101" s="139" t="str">
        <f>'제품 추가'!AC99</f>
        <v>CHOCO</v>
      </c>
      <c r="D101" s="138">
        <f>IF('넣어줄 잉크'!$D$2="주말",INDEX(표5[#All],MATCH(C101,표5[[#All],[잉크]],0),19)+INDEX(표5[#All],MATCH(C101,표5[[#All],[잉크]],0),22),INDEX(표5[#All],MATCH(C101,표5[[#All],[잉크]],0),MATCH('넣어줄 잉크'!$D$2,표5[#Headers],0)+2))</f>
        <v>0</v>
      </c>
    </row>
    <row r="102" spans="2:4" hidden="1" x14ac:dyDescent="0.3">
      <c r="B102" s="56">
        <f>IFERROR(SUM(D102:D102),0)</f>
        <v>0</v>
      </c>
      <c r="C102" s="139" t="str">
        <f>'제품 추가'!AC100</f>
        <v>CHUTNEY</v>
      </c>
      <c r="D102" s="138">
        <f>IF('넣어줄 잉크'!$D$2="주말",INDEX(표5[#All],MATCH(C102,표5[[#All],[잉크]],0),19)+INDEX(표5[#All],MATCH(C102,표5[[#All],[잉크]],0),22),INDEX(표5[#All],MATCH(C102,표5[[#All],[잉크]],0),MATCH('넣어줄 잉크'!$D$2,표5[#Headers],0)+2))</f>
        <v>0</v>
      </c>
    </row>
    <row r="103" spans="2:4" hidden="1" x14ac:dyDescent="0.3">
      <c r="B103" s="56">
        <f>IFERROR(SUM(D103:D103),0)</f>
        <v>0</v>
      </c>
      <c r="C103" s="139" t="str">
        <f>'제품 추가'!AC101</f>
        <v>CINDER</v>
      </c>
      <c r="D103" s="138">
        <f>IF('넣어줄 잉크'!$D$2="주말",INDEX(표5[#All],MATCH(C103,표5[[#All],[잉크]],0),19)+INDEX(표5[#All],MATCH(C103,표5[[#All],[잉크]],0),22),INDEX(표5[#All],MATCH(C103,표5[[#All],[잉크]],0),MATCH('넣어줄 잉크'!$D$2,표5[#Headers],0)+2))</f>
        <v>0</v>
      </c>
    </row>
    <row r="104" spans="2:4" hidden="1" x14ac:dyDescent="0.3">
      <c r="B104" s="56">
        <f>IFERROR(SUM(D104:D104),0)</f>
        <v>0</v>
      </c>
      <c r="C104" s="139" t="str">
        <f>'제품 추가'!AC102</f>
        <v>CINNAMON</v>
      </c>
      <c r="D104" s="138">
        <f>IF('넣어줄 잉크'!$D$2="주말",INDEX(표5[#All],MATCH(C104,표5[[#All],[잉크]],0),19)+INDEX(표5[#All],MATCH(C104,표5[[#All],[잉크]],0),22),INDEX(표5[#All],MATCH(C104,표5[[#All],[잉크]],0),MATCH('넣어줄 잉크'!$D$2,표5[#Headers],0)+2))</f>
        <v>0</v>
      </c>
    </row>
    <row r="105" spans="2:4" hidden="1" x14ac:dyDescent="0.3">
      <c r="B105" s="56">
        <f>IFERROR(SUM(D105:D105),0)</f>
        <v>0</v>
      </c>
      <c r="C105" s="139" t="str">
        <f>'제품 추가'!AC103</f>
        <v>CITRINE</v>
      </c>
      <c r="D105" s="138">
        <f>IF('넣어줄 잉크'!$D$2="주말",INDEX(표5[#All],MATCH(C105,표5[[#All],[잉크]],0),19)+INDEX(표5[#All],MATCH(C105,표5[[#All],[잉크]],0),22),INDEX(표5[#All],MATCH(C105,표5[[#All],[잉크]],0),MATCH('넣어줄 잉크'!$D$2,표5[#Headers],0)+2))</f>
        <v>0</v>
      </c>
    </row>
    <row r="106" spans="2:4" hidden="1" x14ac:dyDescent="0.3">
      <c r="B106" s="56">
        <f>IFERROR(SUM(D106:D106),0)</f>
        <v>0</v>
      </c>
      <c r="C106" s="139" t="str">
        <f>'제품 추가'!AC104</f>
        <v>CLAY</v>
      </c>
      <c r="D106" s="138">
        <f>IF('넣어줄 잉크'!$D$2="주말",INDEX(표5[#All],MATCH(C106,표5[[#All],[잉크]],0),19)+INDEX(표5[#All],MATCH(C106,표5[[#All],[잉크]],0),22),INDEX(표5[#All],MATCH(C106,표5[[#All],[잉크]],0),MATCH('넣어줄 잉크'!$D$2,표5[#Headers],0)+2))</f>
        <v>0</v>
      </c>
    </row>
    <row r="107" spans="2:4" hidden="1" x14ac:dyDescent="0.3">
      <c r="B107" s="56">
        <f>IFERROR(SUM(D107:D107),0)</f>
        <v>0</v>
      </c>
      <c r="C107" s="139" t="str">
        <f>'제품 추가'!AC105</f>
        <v>CLOUD</v>
      </c>
      <c r="D107" s="138">
        <f>IF('넣어줄 잉크'!$D$2="주말",INDEX(표5[#All],MATCH(C107,표5[[#All],[잉크]],0),19)+INDEX(표5[#All],MATCH(C107,표5[[#All],[잉크]],0),22),INDEX(표5[#All],MATCH(C107,표5[[#All],[잉크]],0),MATCH('넣어줄 잉크'!$D$2,표5[#Headers],0)+2))</f>
        <v>0</v>
      </c>
    </row>
    <row r="108" spans="2:4" hidden="1" x14ac:dyDescent="0.3">
      <c r="B108" s="56">
        <f>IFERROR(SUM(D108:D108),0)</f>
        <v>0</v>
      </c>
      <c r="C108" s="139" t="str">
        <f>'제품 추가'!AC106</f>
        <v>CLOVE</v>
      </c>
      <c r="D108" s="138">
        <f>IF('넣어줄 잉크'!$D$2="주말",INDEX(표5[#All],MATCH(C108,표5[[#All],[잉크]],0),19)+INDEX(표5[#All],MATCH(C108,표5[[#All],[잉크]],0),22),INDEX(표5[#All],MATCH(C108,표5[[#All],[잉크]],0),MATCH('넣어줄 잉크'!$D$2,표5[#Headers],0)+2))</f>
        <v>0</v>
      </c>
    </row>
    <row r="109" spans="2:4" hidden="1" x14ac:dyDescent="0.3">
      <c r="B109" s="56">
        <f>IFERROR(SUM(D109:D109),0)</f>
        <v>0</v>
      </c>
      <c r="C109" s="139" t="str">
        <f>'제품 추가'!AC107</f>
        <v>CMBRICK</v>
      </c>
      <c r="D109" s="138">
        <f>IF('넣어줄 잉크'!$D$2="주말",INDEX(표5[#All],MATCH(C109,표5[[#All],[잉크]],0),19)+INDEX(표5[#All],MATCH(C109,표5[[#All],[잉크]],0),22),INDEX(표5[#All],MATCH(C109,표5[[#All],[잉크]],0),MATCH('넣어줄 잉크'!$D$2,표5[#Headers],0)+2))</f>
        <v>0</v>
      </c>
    </row>
    <row r="110" spans="2:4" hidden="1" x14ac:dyDescent="0.3">
      <c r="B110" s="56">
        <f>IFERROR(SUM(D110:D110),0)</f>
        <v>0</v>
      </c>
      <c r="C110" s="139" t="str">
        <f>'제품 추가'!AC108</f>
        <v>CMGRAPHITE</v>
      </c>
      <c r="D110" s="138">
        <f>IF('넣어줄 잉크'!$D$2="주말",INDEX(표5[#All],MATCH(C110,표5[[#All],[잉크]],0),19)+INDEX(표5[#All],MATCH(C110,표5[[#All],[잉크]],0),22),INDEX(표5[#All],MATCH(C110,표5[[#All],[잉크]],0),MATCH('넣어줄 잉크'!$D$2,표5[#Headers],0)+2))</f>
        <v>0</v>
      </c>
    </row>
    <row r="111" spans="2:4" hidden="1" x14ac:dyDescent="0.3">
      <c r="B111" s="56">
        <f>IFERROR(SUM(D111:D111),0)</f>
        <v>0</v>
      </c>
      <c r="C111" s="139" t="str">
        <f>'제품 추가'!AC109</f>
        <v>CMLUXE</v>
      </c>
      <c r="D111" s="138">
        <f>IF('넣어줄 잉크'!$D$2="주말",INDEX(표5[#All],MATCH(C111,표5[[#All],[잉크]],0),19)+INDEX(표5[#All],MATCH(C111,표5[[#All],[잉크]],0),22),INDEX(표5[#All],MATCH(C111,표5[[#All],[잉크]],0),MATCH('넣어줄 잉크'!$D$2,표5[#Headers],0)+2))</f>
        <v>0</v>
      </c>
    </row>
    <row r="112" spans="2:4" hidden="1" x14ac:dyDescent="0.3">
      <c r="B112" s="56">
        <f>IFERROR(SUM(D112:D112),0)</f>
        <v>0</v>
      </c>
      <c r="C112" s="139" t="str">
        <f>'제품 추가'!AC110</f>
        <v>CMSOUL</v>
      </c>
      <c r="D112" s="138">
        <f>IF('넣어줄 잉크'!$D$2="주말",INDEX(표5[#All],MATCH(C112,표5[[#All],[잉크]],0),19)+INDEX(표5[#All],MATCH(C112,표5[[#All],[잉크]],0),22),INDEX(표5[#All],MATCH(C112,표5[[#All],[잉크]],0),MATCH('넣어줄 잉크'!$D$2,표5[#Headers],0)+2))</f>
        <v>0</v>
      </c>
    </row>
    <row r="113" spans="2:4" hidden="1" x14ac:dyDescent="0.3">
      <c r="B113" s="56">
        <f>IFERROR(SUM(D113:D113),0)</f>
        <v>0</v>
      </c>
      <c r="C113" s="139" t="str">
        <f>'제품 추가'!AC111</f>
        <v>COAL</v>
      </c>
      <c r="D113" s="138">
        <f>IF('넣어줄 잉크'!$D$2="주말",INDEX(표5[#All],MATCH(C113,표5[[#All],[잉크]],0),19)+INDEX(표5[#All],MATCH(C113,표5[[#All],[잉크]],0),22),INDEX(표5[#All],MATCH(C113,표5[[#All],[잉크]],0),MATCH('넣어줄 잉크'!$D$2,표5[#Headers],0)+2))</f>
        <v>0</v>
      </c>
    </row>
    <row r="114" spans="2:4" hidden="1" x14ac:dyDescent="0.3">
      <c r="B114" s="56">
        <f>IFERROR(SUM(D114:D114),0)</f>
        <v>0</v>
      </c>
      <c r="C114" s="139" t="str">
        <f>'제품 추가'!AC112</f>
        <v>COBALT</v>
      </c>
      <c r="D114" s="138">
        <f>IF('넣어줄 잉크'!$D$2="주말",INDEX(표5[#All],MATCH(C114,표5[[#All],[잉크]],0),19)+INDEX(표5[#All],MATCH(C114,표5[[#All],[잉크]],0),22),INDEX(표5[#All],MATCH(C114,표5[[#All],[잉크]],0),MATCH('넣어줄 잉크'!$D$2,표5[#Headers],0)+2))</f>
        <v>0</v>
      </c>
    </row>
    <row r="115" spans="2:4" hidden="1" x14ac:dyDescent="0.3">
      <c r="B115" s="56">
        <f>IFERROR(SUM(D115:D115),0)</f>
        <v>0</v>
      </c>
      <c r="C115" s="139" t="str">
        <f>'제품 추가'!AC113</f>
        <v>COCOA</v>
      </c>
      <c r="D115" s="138">
        <f>IF('넣어줄 잉크'!$D$2="주말",INDEX(표5[#All],MATCH(C115,표5[[#All],[잉크]],0),19)+INDEX(표5[#All],MATCH(C115,표5[[#All],[잉크]],0),22),INDEX(표5[#All],MATCH(C115,표5[[#All],[잉크]],0),MATCH('넣어줄 잉크'!$D$2,표5[#Headers],0)+2))</f>
        <v>0</v>
      </c>
    </row>
    <row r="116" spans="2:4" hidden="1" x14ac:dyDescent="0.3">
      <c r="B116" s="56">
        <f>IFERROR(SUM(D116:D116),0)</f>
        <v>0</v>
      </c>
      <c r="C116" s="139" t="str">
        <f>'제품 추가'!AC114</f>
        <v>COFFEE</v>
      </c>
      <c r="D116" s="138">
        <f>IF('넣어줄 잉크'!$D$2="주말",INDEX(표5[#All],MATCH(C116,표5[[#All],[잉크]],0),19)+INDEX(표5[#All],MATCH(C116,표5[[#All],[잉크]],0),22),INDEX(표5[#All],MATCH(C116,표5[[#All],[잉크]],0),MATCH('넣어줄 잉크'!$D$2,표5[#Headers],0)+2))</f>
        <v>0</v>
      </c>
    </row>
    <row r="117" spans="2:4" hidden="1" x14ac:dyDescent="0.3">
      <c r="B117" s="56">
        <f>IFERROR(SUM(D117:D117),0)</f>
        <v>0</v>
      </c>
      <c r="C117" s="139" t="str">
        <f>'제품 추가'!AC115</f>
        <v>COGNAC</v>
      </c>
      <c r="D117" s="138">
        <f>IF('넣어줄 잉크'!$D$2="주말",INDEX(표5[#All],MATCH(C117,표5[[#All],[잉크]],0),19)+INDEX(표5[#All],MATCH(C117,표5[[#All],[잉크]],0),22),INDEX(표5[#All],MATCH(C117,표5[[#All],[잉크]],0),MATCH('넣어줄 잉크'!$D$2,표5[#Headers],0)+2))</f>
        <v>0</v>
      </c>
    </row>
    <row r="118" spans="2:4" hidden="1" x14ac:dyDescent="0.3">
      <c r="B118" s="56">
        <f>IFERROR(SUM(D118:D118),0)</f>
        <v>0</v>
      </c>
      <c r="C118" s="139" t="str">
        <f>'제품 추가'!AC116</f>
        <v>COOKIE</v>
      </c>
      <c r="D118" s="138">
        <f>IF('넣어줄 잉크'!$D$2="주말",INDEX(표5[#All],MATCH(C118,표5[[#All],[잉크]],0),19)+INDEX(표5[#All],MATCH(C118,표5[[#All],[잉크]],0),22),INDEX(표5[#All],MATCH(C118,표5[[#All],[잉크]],0),MATCH('넣어줄 잉크'!$D$2,표5[#Headers],0)+2))</f>
        <v>0</v>
      </c>
    </row>
    <row r="119" spans="2:4" hidden="1" x14ac:dyDescent="0.3">
      <c r="B119" s="56">
        <f>IFERROR(SUM(D119:D119),0)</f>
        <v>0</v>
      </c>
      <c r="C119" s="139" t="str">
        <f>'제품 추가'!AC117</f>
        <v>COPPER</v>
      </c>
      <c r="D119" s="138">
        <f>IF('넣어줄 잉크'!$D$2="주말",INDEX(표5[#All],MATCH(C119,표5[[#All],[잉크]],0),19)+INDEX(표5[#All],MATCH(C119,표5[[#All],[잉크]],0),22),INDEX(표5[#All],MATCH(C119,표5[[#All],[잉크]],0),MATCH('넣어줄 잉크'!$D$2,표5[#Headers],0)+2))</f>
        <v>0</v>
      </c>
    </row>
    <row r="120" spans="2:4" hidden="1" x14ac:dyDescent="0.3">
      <c r="B120" s="56">
        <f>IFERROR(SUM(D120:D120),0)</f>
        <v>0</v>
      </c>
      <c r="C120" s="139" t="str">
        <f>'제품 추가'!AC118</f>
        <v>CORAL</v>
      </c>
      <c r="D120" s="138">
        <f>IF('넣어줄 잉크'!$D$2="주말",INDEX(표5[#All],MATCH(C120,표5[[#All],[잉크]],0),19)+INDEX(표5[#All],MATCH(C120,표5[[#All],[잉크]],0),22),INDEX(표5[#All],MATCH(C120,표5[[#All],[잉크]],0),MATCH('넣어줄 잉크'!$D$2,표5[#Headers],0)+2))</f>
        <v>0</v>
      </c>
    </row>
    <row r="121" spans="2:4" hidden="1" x14ac:dyDescent="0.3">
      <c r="B121" s="56">
        <f>IFERROR(SUM(D121:D121),0)</f>
        <v>0</v>
      </c>
      <c r="C121" s="139" t="str">
        <f>'제품 추가'!AC599</f>
        <v>BOMBER</v>
      </c>
      <c r="D121" s="138">
        <f>IF('넣어줄 잉크'!$D$2="주말",INDEX(표5[#All],MATCH(C121,표5[[#All],[잉크]],0),19)+INDEX(표5[#All],MATCH(C121,표5[[#All],[잉크]],0),22),INDEX(표5[#All],MATCH(C121,표5[[#All],[잉크]],0),MATCH('넣어줄 잉크'!$D$2,표5[#Headers],0)+2))</f>
        <v>0</v>
      </c>
    </row>
    <row r="122" spans="2:4" hidden="1" x14ac:dyDescent="0.3">
      <c r="B122" s="56">
        <f>IFERROR(SUM(D122:D122),0)</f>
        <v>0</v>
      </c>
      <c r="C122" s="139" t="str">
        <f>'제품 추가'!AC120</f>
        <v>CORN</v>
      </c>
      <c r="D122" s="138">
        <f>IF('넣어줄 잉크'!$D$2="주말",INDEX(표5[#All],MATCH(C122,표5[[#All],[잉크]],0),19)+INDEX(표5[#All],MATCH(C122,표5[[#All],[잉크]],0),22),INDEX(표5[#All],MATCH(C122,표5[[#All],[잉크]],0),MATCH('넣어줄 잉크'!$D$2,표5[#Headers],0)+2))</f>
        <v>0</v>
      </c>
    </row>
    <row r="123" spans="2:4" hidden="1" x14ac:dyDescent="0.3">
      <c r="B123" s="56">
        <f>IFERROR(SUM(D123:D123),0)</f>
        <v>0</v>
      </c>
      <c r="C123" s="139" t="str">
        <f>'제품 추가'!AC121</f>
        <v>COTTON</v>
      </c>
      <c r="D123" s="138">
        <f>IF('넣어줄 잉크'!$D$2="주말",INDEX(표5[#All],MATCH(C123,표5[[#All],[잉크]],0),19)+INDEX(표5[#All],MATCH(C123,표5[[#All],[잉크]],0),22),INDEX(표5[#All],MATCH(C123,표5[[#All],[잉크]],0),MATCH('넣어줄 잉크'!$D$2,표5[#Headers],0)+2))</f>
        <v>0</v>
      </c>
    </row>
    <row r="124" spans="2:4" x14ac:dyDescent="0.3">
      <c r="B124" s="56">
        <f>IFERROR(SUM(D124:D124),0)</f>
        <v>2</v>
      </c>
      <c r="C124" s="139" t="str">
        <f>'제품 추가'!AC46</f>
        <v>BELUGA</v>
      </c>
      <c r="D124" s="138">
        <f>IF('넣어줄 잉크'!$D$2="주말",INDEX(표5[#All],MATCH(C124,표5[[#All],[잉크]],0),19)+INDEX(표5[#All],MATCH(C124,표5[[#All],[잉크]],0),22),INDEX(표5[#All],MATCH(C124,표5[[#All],[잉크]],0),MATCH('넣어줄 잉크'!$D$2,표5[#Headers],0)+2))</f>
        <v>2</v>
      </c>
    </row>
    <row r="125" spans="2:4" hidden="1" x14ac:dyDescent="0.3">
      <c r="B125" s="56">
        <f>IFERROR(SUM(D125:D125),0)</f>
        <v>0</v>
      </c>
      <c r="C125" s="139" t="str">
        <f>'제품 추가'!AC123</f>
        <v>CRAB</v>
      </c>
      <c r="D125" s="138">
        <f>IF('넣어줄 잉크'!$D$2="주말",INDEX(표5[#All],MATCH(C125,표5[[#All],[잉크]],0),19)+INDEX(표5[#All],MATCH(C125,표5[[#All],[잉크]],0),22),INDEX(표5[#All],MATCH(C125,표5[[#All],[잉크]],0),MATCH('넣어줄 잉크'!$D$2,표5[#Headers],0)+2))</f>
        <v>0</v>
      </c>
    </row>
    <row r="126" spans="2:4" hidden="1" x14ac:dyDescent="0.3">
      <c r="B126" s="56">
        <f>IFERROR(SUM(D126:D126),0)</f>
        <v>0</v>
      </c>
      <c r="C126" s="139" t="str">
        <f>'제품 추가'!AC124</f>
        <v>CREAM</v>
      </c>
      <c r="D126" s="138">
        <f>IF('넣어줄 잉크'!$D$2="주말",INDEX(표5[#All],MATCH(C126,표5[[#All],[잉크]],0),19)+INDEX(표5[#All],MATCH(C126,표5[[#All],[잉크]],0),22),INDEX(표5[#All],MATCH(C126,표5[[#All],[잉크]],0),MATCH('넣어줄 잉크'!$D$2,표5[#Headers],0)+2))</f>
        <v>0</v>
      </c>
    </row>
    <row r="127" spans="2:4" hidden="1" x14ac:dyDescent="0.3">
      <c r="B127" s="56">
        <f>IFERROR(SUM(D127:D127),0)</f>
        <v>0</v>
      </c>
      <c r="C127" s="139" t="str">
        <f>'제품 추가'!AC125</f>
        <v>CREME</v>
      </c>
      <c r="D127" s="138">
        <f>IF('넣어줄 잉크'!$D$2="주말",INDEX(표5[#All],MATCH(C127,표5[[#All],[잉크]],0),19)+INDEX(표5[#All],MATCH(C127,표5[[#All],[잉크]],0),22),INDEX(표5[#All],MATCH(C127,표5[[#All],[잉크]],0),MATCH('넣어줄 잉크'!$D$2,표5[#Headers],0)+2))</f>
        <v>0</v>
      </c>
    </row>
    <row r="128" spans="2:4" hidden="1" x14ac:dyDescent="0.3">
      <c r="B128" s="56">
        <f>IFERROR(SUM(D128:D128),0)</f>
        <v>0</v>
      </c>
      <c r="C128" s="139" t="str">
        <f>'제품 추가'!AC126</f>
        <v>CREPE</v>
      </c>
      <c r="D128" s="138">
        <f>IF('넣어줄 잉크'!$D$2="주말",INDEX(표5[#All],MATCH(C128,표5[[#All],[잉크]],0),19)+INDEX(표5[#All],MATCH(C128,표5[[#All],[잉크]],0),22),INDEX(표5[#All],MATCH(C128,표5[[#All],[잉크]],0),MATCH('넣어줄 잉크'!$D$2,표5[#Headers],0)+2))</f>
        <v>0</v>
      </c>
    </row>
    <row r="129" spans="2:4" hidden="1" x14ac:dyDescent="0.3">
      <c r="B129" s="56">
        <f>IFERROR(SUM(D129:D129),0)</f>
        <v>0</v>
      </c>
      <c r="C129" s="139" t="str">
        <f>'제품 추가'!AC127</f>
        <v>CRESS</v>
      </c>
      <c r="D129" s="138">
        <f>IF('넣어줄 잉크'!$D$2="주말",INDEX(표5[#All],MATCH(C129,표5[[#All],[잉크]],0),19)+INDEX(표5[#All],MATCH(C129,표5[[#All],[잉크]],0),22),INDEX(표5[#All],MATCH(C129,표5[[#All],[잉크]],0),MATCH('넣어줄 잉크'!$D$2,표5[#Headers],0)+2))</f>
        <v>0</v>
      </c>
    </row>
    <row r="130" spans="2:4" hidden="1" x14ac:dyDescent="0.3">
      <c r="B130" s="56">
        <f>IFERROR(SUM(D130:D130),0)</f>
        <v>0</v>
      </c>
      <c r="C130" s="139" t="str">
        <f>'제품 추가'!AC128</f>
        <v>CRIMSON</v>
      </c>
      <c r="D130" s="138">
        <f>IF('넣어줄 잉크'!$D$2="주말",INDEX(표5[#All],MATCH(C130,표5[[#All],[잉크]],0),19)+INDEX(표5[#All],MATCH(C130,표5[[#All],[잉크]],0),22),INDEX(표5[#All],MATCH(C130,표5[[#All],[잉크]],0),MATCH('넣어줄 잉크'!$D$2,표5[#Headers],0)+2))</f>
        <v>0</v>
      </c>
    </row>
    <row r="131" spans="2:4" hidden="1" x14ac:dyDescent="0.3">
      <c r="B131" s="56">
        <f>IFERROR(SUM(D131:D131),0)</f>
        <v>0</v>
      </c>
      <c r="C131" s="139" t="str">
        <f>'제품 추가'!AC129</f>
        <v>CROFFLE</v>
      </c>
      <c r="D131" s="138">
        <f>IF('넣어줄 잉크'!$D$2="주말",INDEX(표5[#All],MATCH(C131,표5[[#All],[잉크]],0),19)+INDEX(표5[#All],MATCH(C131,표5[[#All],[잉크]],0),22),INDEX(표5[#All],MATCH(C131,표5[[#All],[잉크]],0),MATCH('넣어줄 잉크'!$D$2,표5[#Headers],0)+2))</f>
        <v>0</v>
      </c>
    </row>
    <row r="132" spans="2:4" x14ac:dyDescent="0.3">
      <c r="B132" s="56">
        <f>IFERROR(SUM(D132:D132),0)</f>
        <v>2</v>
      </c>
      <c r="C132" s="139" t="str">
        <f>'제품 추가'!AC789</f>
        <v>BLUE</v>
      </c>
      <c r="D132" s="138">
        <f>IF('넣어줄 잉크'!$D$2="주말",INDEX(표5[#All],MATCH(C132,표5[[#All],[잉크]],0),19)+INDEX(표5[#All],MATCH(C132,표5[[#All],[잉크]],0),22),INDEX(표5[#All],MATCH(C132,표5[[#All],[잉크]],0),MATCH('넣어줄 잉크'!$D$2,표5[#Headers],0)+2))</f>
        <v>2</v>
      </c>
    </row>
    <row r="133" spans="2:4" hidden="1" x14ac:dyDescent="0.3">
      <c r="B133" s="56">
        <f>IFERROR(SUM(D133:D133),0)</f>
        <v>0</v>
      </c>
      <c r="C133" s="139" t="str">
        <f>'제품 추가'!AC131</f>
        <v>CRUSH</v>
      </c>
      <c r="D133" s="138">
        <f>IF('넣어줄 잉크'!$D$2="주말",INDEX(표5[#All],MATCH(C133,표5[[#All],[잉크]],0),19)+INDEX(표5[#All],MATCH(C133,표5[[#All],[잉크]],0),22),INDEX(표5[#All],MATCH(C133,표5[[#All],[잉크]],0),MATCH('넣어줄 잉크'!$D$2,표5[#Headers],0)+2))</f>
        <v>0</v>
      </c>
    </row>
    <row r="134" spans="2:4" hidden="1" x14ac:dyDescent="0.3">
      <c r="B134" s="56">
        <f>IFERROR(SUM(D134:D134),0)</f>
        <v>0</v>
      </c>
      <c r="C134" s="139" t="str">
        <f>'제품 추가'!AC132</f>
        <v>CRYSTAL</v>
      </c>
      <c r="D134" s="138">
        <f>IF('넣어줄 잉크'!$D$2="주말",INDEX(표5[#All],MATCH(C134,표5[[#All],[잉크]],0),19)+INDEX(표5[#All],MATCH(C134,표5[[#All],[잉크]],0),22),INDEX(표5[#All],MATCH(C134,표5[[#All],[잉크]],0),MATCH('넣어줄 잉크'!$D$2,표5[#Headers],0)+2))</f>
        <v>0</v>
      </c>
    </row>
    <row r="135" spans="2:4" x14ac:dyDescent="0.3">
      <c r="B135" s="56">
        <f>IFERROR(SUM(D135:D135),0)</f>
        <v>1</v>
      </c>
      <c r="C135" s="139" t="str">
        <f>'제품 추가'!AC62</f>
        <v>BRICK</v>
      </c>
      <c r="D135" s="138">
        <f>IF('넣어줄 잉크'!$D$2="주말",INDEX(표5[#All],MATCH(C135,표5[[#All],[잉크]],0),19)+INDEX(표5[#All],MATCH(C135,표5[[#All],[잉크]],0),22),INDEX(표5[#All],MATCH(C135,표5[[#All],[잉크]],0),MATCH('넣어줄 잉크'!$D$2,표5[#Headers],0)+2))</f>
        <v>1</v>
      </c>
    </row>
    <row r="136" spans="2:4" hidden="1" x14ac:dyDescent="0.3">
      <c r="B136" s="56">
        <f>IFERROR(SUM(D136:D136),0)</f>
        <v>0</v>
      </c>
      <c r="C136" s="139" t="str">
        <f>'제품 추가'!AC134</f>
        <v>CUMIN</v>
      </c>
      <c r="D136" s="138">
        <f>IF('넣어줄 잉크'!$D$2="주말",INDEX(표5[#All],MATCH(C136,표5[[#All],[잉크]],0),19)+INDEX(표5[#All],MATCH(C136,표5[[#All],[잉크]],0),22),INDEX(표5[#All],MATCH(C136,표5[[#All],[잉크]],0),MATCH('넣어줄 잉크'!$D$2,표5[#Headers],0)+2))</f>
        <v>0</v>
      </c>
    </row>
    <row r="137" spans="2:4" hidden="1" x14ac:dyDescent="0.3">
      <c r="B137" s="56">
        <f>IFERROR(SUM(D137:D137),0)</f>
        <v>0</v>
      </c>
      <c r="C137" s="139" t="str">
        <f>'제품 추가'!AC135</f>
        <v>CURRY</v>
      </c>
      <c r="D137" s="138">
        <f>IF('넣어줄 잉크'!$D$2="주말",INDEX(표5[#All],MATCH(C137,표5[[#All],[잉크]],0),19)+INDEX(표5[#All],MATCH(C137,표5[[#All],[잉크]],0),22),INDEX(표5[#All],MATCH(C137,표5[[#All],[잉크]],0),MATCH('넣어줄 잉크'!$D$2,표5[#Headers],0)+2))</f>
        <v>0</v>
      </c>
    </row>
    <row r="138" spans="2:4" hidden="1" x14ac:dyDescent="0.3">
      <c r="B138" s="56">
        <f>IFERROR(SUM(D138:D138),0)</f>
        <v>0</v>
      </c>
      <c r="C138" s="139" t="str">
        <f>'제품 추가'!AC136</f>
        <v>CUSTARD</v>
      </c>
      <c r="D138" s="138">
        <f>IF('넣어줄 잉크'!$D$2="주말",INDEX(표5[#All],MATCH(C138,표5[[#All],[잉크]],0),19)+INDEX(표5[#All],MATCH(C138,표5[[#All],[잉크]],0),22),INDEX(표5[#All],MATCH(C138,표5[[#All],[잉크]],0),MATCH('넣어줄 잉크'!$D$2,표5[#Headers],0)+2))</f>
        <v>0</v>
      </c>
    </row>
    <row r="139" spans="2:4" hidden="1" x14ac:dyDescent="0.3">
      <c r="B139" s="56">
        <f>IFERROR(SUM(D139:D139),0)</f>
        <v>0</v>
      </c>
      <c r="C139" s="139" t="str">
        <f>'제품 추가'!AC137</f>
        <v>CUTLASSFISH</v>
      </c>
      <c r="D139" s="138">
        <f>IF('넣어줄 잉크'!$D$2="주말",INDEX(표5[#All],MATCH(C139,표5[[#All],[잉크]],0),19)+INDEX(표5[#All],MATCH(C139,표5[[#All],[잉크]],0),22),INDEX(표5[#All],MATCH(C139,표5[[#All],[잉크]],0),MATCH('넣어줄 잉크'!$D$2,표5[#Headers],0)+2))</f>
        <v>0</v>
      </c>
    </row>
    <row r="140" spans="2:4" hidden="1" x14ac:dyDescent="0.3">
      <c r="B140" s="56">
        <f>IFERROR(SUM(D140:D140),0)</f>
        <v>0</v>
      </c>
      <c r="C140" s="139" t="str">
        <f>'제품 추가'!AC138</f>
        <v>DAFFODIL</v>
      </c>
      <c r="D140" s="138">
        <f>IF('넣어줄 잉크'!$D$2="주말",INDEX(표5[#All],MATCH(C140,표5[[#All],[잉크]],0),19)+INDEX(표5[#All],MATCH(C140,표5[[#All],[잉크]],0),22),INDEX(표5[#All],MATCH(C140,표5[[#All],[잉크]],0),MATCH('넣어줄 잉크'!$D$2,표5[#Headers],0)+2))</f>
        <v>0</v>
      </c>
    </row>
    <row r="141" spans="2:4" x14ac:dyDescent="0.3">
      <c r="B141" s="56">
        <f>IFERROR(SUM(D141:D141),0)</f>
        <v>2</v>
      </c>
      <c r="C141" s="139" t="str">
        <f>'제품 추가'!AC1187</f>
        <v>CARGO</v>
      </c>
      <c r="D141" s="138">
        <f>IF('넣어줄 잉크'!$D$2="주말",INDEX(표5[#All],MATCH(C141,표5[[#All],[잉크]],0),19)+INDEX(표5[#All],MATCH(C141,표5[[#All],[잉크]],0),22),INDEX(표5[#All],MATCH(C141,표5[[#All],[잉크]],0),MATCH('넣어줄 잉크'!$D$2,표5[#Headers],0)+2))</f>
        <v>2</v>
      </c>
    </row>
    <row r="142" spans="2:4" hidden="1" x14ac:dyDescent="0.3">
      <c r="B142" s="56">
        <f>IFERROR(SUM(D142:D142),0)</f>
        <v>0</v>
      </c>
      <c r="C142" s="139" t="str">
        <f>'제품 추가'!AC140</f>
        <v>DANMUZI</v>
      </c>
      <c r="D142" s="138">
        <f>IF('넣어줄 잉크'!$D$2="주말",INDEX(표5[#All],MATCH(C142,표5[[#All],[잉크]],0),19)+INDEX(표5[#All],MATCH(C142,표5[[#All],[잉크]],0),22),INDEX(표5[#All],MATCH(C142,표5[[#All],[잉크]],0),MATCH('넣어줄 잉크'!$D$2,표5[#Headers],0)+2))</f>
        <v>0</v>
      </c>
    </row>
    <row r="143" spans="2:4" hidden="1" x14ac:dyDescent="0.3">
      <c r="B143" s="56">
        <f>IFERROR(SUM(D143:D143),0)</f>
        <v>0</v>
      </c>
      <c r="C143" s="139" t="str">
        <f>'제품 추가'!AC141</f>
        <v>DARK</v>
      </c>
      <c r="D143" s="138">
        <f>IF('넣어줄 잉크'!$D$2="주말",INDEX(표5[#All],MATCH(C143,표5[[#All],[잉크]],0),19)+INDEX(표5[#All],MATCH(C143,표5[[#All],[잉크]],0),22),INDEX(표5[#All],MATCH(C143,표5[[#All],[잉크]],0),MATCH('넣어줄 잉크'!$D$2,표5[#Headers],0)+2))</f>
        <v>0</v>
      </c>
    </row>
    <row r="144" spans="2:4" hidden="1" x14ac:dyDescent="0.3">
      <c r="B144" s="56">
        <f>IFERROR(SUM(D144:D144),0)</f>
        <v>0</v>
      </c>
      <c r="C144" s="139" t="str">
        <f>'제품 추가'!AC142</f>
        <v>DAWN</v>
      </c>
      <c r="D144" s="138">
        <f>IF('넣어줄 잉크'!$D$2="주말",INDEX(표5[#All],MATCH(C144,표5[[#All],[잉크]],0),19)+INDEX(표5[#All],MATCH(C144,표5[[#All],[잉크]],0),22),INDEX(표5[#All],MATCH(C144,표5[[#All],[잉크]],0),MATCH('넣어줄 잉크'!$D$2,표5[#Headers],0)+2))</f>
        <v>0</v>
      </c>
    </row>
    <row r="145" spans="2:4" hidden="1" x14ac:dyDescent="0.3">
      <c r="B145" s="56">
        <f>IFERROR(SUM(D145:D145),0)</f>
        <v>0</v>
      </c>
      <c r="C145" s="139" t="str">
        <f>'제품 추가'!AC143</f>
        <v>AMBER</v>
      </c>
      <c r="D145" s="138">
        <f>IF('넣어줄 잉크'!$D$2="주말",INDEX(표5[#All],MATCH(C145,표5[[#All],[잉크]],0),19)+INDEX(표5[#All],MATCH(C145,표5[[#All],[잉크]],0),22),INDEX(표5[#All],MATCH(C145,표5[[#All],[잉크]],0),MATCH('넣어줄 잉크'!$D$2,표5[#Headers],0)+2))</f>
        <v>0</v>
      </c>
    </row>
    <row r="146" spans="2:4" hidden="1" x14ac:dyDescent="0.3">
      <c r="B146" s="56">
        <f>IFERROR(SUM(D146:D146),0)</f>
        <v>0</v>
      </c>
      <c r="C146" s="139" t="str">
        <f>'제품 추가'!AC144</f>
        <v>DBARSON</v>
      </c>
      <c r="D146" s="138">
        <f>IF('넣어줄 잉크'!$D$2="주말",INDEX(표5[#All],MATCH(C146,표5[[#All],[잉크]],0),19)+INDEX(표5[#All],MATCH(C146,표5[[#All],[잉크]],0),22),INDEX(표5[#All],MATCH(C146,표5[[#All],[잉크]],0),MATCH('넣어줄 잉크'!$D$2,표5[#Headers],0)+2))</f>
        <v>0</v>
      </c>
    </row>
    <row r="147" spans="2:4" hidden="1" x14ac:dyDescent="0.3">
      <c r="B147" s="56">
        <f>IFERROR(SUM(D147:D147),0)</f>
        <v>0</v>
      </c>
      <c r="C147" s="139" t="str">
        <f>'제품 추가'!AC145</f>
        <v>DBBEAN</v>
      </c>
      <c r="D147" s="138">
        <f>IF('넣어줄 잉크'!$D$2="주말",INDEX(표5[#All],MATCH(C147,표5[[#All],[잉크]],0),19)+INDEX(표5[#All],MATCH(C147,표5[[#All],[잉크]],0),22),INDEX(표5[#All],MATCH(C147,표5[[#All],[잉크]],0),MATCH('넣어줄 잉크'!$D$2,표5[#Headers],0)+2))</f>
        <v>0</v>
      </c>
    </row>
    <row r="148" spans="2:4" hidden="1" x14ac:dyDescent="0.3">
      <c r="B148" s="56">
        <f>IFERROR(SUM(D148:D148),0)</f>
        <v>0</v>
      </c>
      <c r="C148" s="139" t="str">
        <f>'제품 추가'!AC146</f>
        <v>BELT</v>
      </c>
      <c r="D148" s="138">
        <f>IF('넣어줄 잉크'!$D$2="주말",INDEX(표5[#All],MATCH(C148,표5[[#All],[잉크]],0),19)+INDEX(표5[#All],MATCH(C148,표5[[#All],[잉크]],0),22),INDEX(표5[#All],MATCH(C148,표5[[#All],[잉크]],0),MATCH('넣어줄 잉크'!$D$2,표5[#Headers],0)+2))</f>
        <v>0</v>
      </c>
    </row>
    <row r="149" spans="2:4" hidden="1" x14ac:dyDescent="0.3">
      <c r="B149" s="56">
        <f>IFERROR(SUM(D149:D149),0)</f>
        <v>0</v>
      </c>
      <c r="C149" s="139" t="str">
        <f>'제품 추가'!AC147</f>
        <v>DBCROISSANT</v>
      </c>
      <c r="D149" s="138">
        <f>IF('넣어줄 잉크'!$D$2="주말",INDEX(표5[#All],MATCH(C149,표5[[#All],[잉크]],0),19)+INDEX(표5[#All],MATCH(C149,표5[[#All],[잉크]],0),22),INDEX(표5[#All],MATCH(C149,표5[[#All],[잉크]],0),MATCH('넣어줄 잉크'!$D$2,표5[#Headers],0)+2))</f>
        <v>0</v>
      </c>
    </row>
    <row r="150" spans="2:4" hidden="1" x14ac:dyDescent="0.3">
      <c r="B150" s="56">
        <f>IFERROR(SUM(D150:D150),0)</f>
        <v>0</v>
      </c>
      <c r="C150" s="139" t="str">
        <f>'제품 추가'!AC148</f>
        <v>DBGOOBNE</v>
      </c>
      <c r="D150" s="138">
        <f>IF('넣어줄 잉크'!$D$2="주말",INDEX(표5[#All],MATCH(C150,표5[[#All],[잉크]],0),19)+INDEX(표5[#All],MATCH(C150,표5[[#All],[잉크]],0),22),INDEX(표5[#All],MATCH(C150,표5[[#All],[잉크]],0),MATCH('넣어줄 잉크'!$D$2,표5[#Headers],0)+2))</f>
        <v>0</v>
      </c>
    </row>
    <row r="151" spans="2:4" hidden="1" x14ac:dyDescent="0.3">
      <c r="B151" s="56">
        <f>IFERROR(SUM(D151:D151),0)</f>
        <v>0</v>
      </c>
      <c r="C151" s="139" t="str">
        <f>'제품 추가'!AC149</f>
        <v>DBINCA</v>
      </c>
      <c r="D151" s="138">
        <f>IF('넣어줄 잉크'!$D$2="주말",INDEX(표5[#All],MATCH(C151,표5[[#All],[잉크]],0),19)+INDEX(표5[#All],MATCH(C151,표5[[#All],[잉크]],0),22),INDEX(표5[#All],MATCH(C151,표5[[#All],[잉크]],0),MATCH('넣어줄 잉크'!$D$2,표5[#Headers],0)+2))</f>
        <v>0</v>
      </c>
    </row>
    <row r="152" spans="2:4" hidden="1" x14ac:dyDescent="0.3">
      <c r="B152" s="56">
        <f>IFERROR(SUM(D152:D152),0)</f>
        <v>0</v>
      </c>
      <c r="C152" s="139" t="str">
        <f>'제품 추가'!AC150</f>
        <v>KALE</v>
      </c>
      <c r="D152" s="138">
        <f>IF('넣어줄 잉크'!$D$2="주말",INDEX(표5[#All],MATCH(C152,표5[[#All],[잉크]],0),19)+INDEX(표5[#All],MATCH(C152,표5[[#All],[잉크]],0),22),INDEX(표5[#All],MATCH(C152,표5[[#All],[잉크]],0),MATCH('넣어줄 잉크'!$D$2,표5[#Headers],0)+2))</f>
        <v>0</v>
      </c>
    </row>
    <row r="153" spans="2:4" hidden="1" x14ac:dyDescent="0.3">
      <c r="B153" s="56">
        <f>IFERROR(SUM(D153:D153),0)</f>
        <v>0</v>
      </c>
      <c r="C153" s="139" t="str">
        <f>'제품 추가'!AC151</f>
        <v>KUMQUAT</v>
      </c>
      <c r="D153" s="138">
        <f>IF('넣어줄 잉크'!$D$2="주말",INDEX(표5[#All],MATCH(C153,표5[[#All],[잉크]],0),19)+INDEX(표5[#All],MATCH(C153,표5[[#All],[잉크]],0),22),INDEX(표5[#All],MATCH(C153,표5[[#All],[잉크]],0),MATCH('넣어줄 잉크'!$D$2,표5[#Headers],0)+2))</f>
        <v>0</v>
      </c>
    </row>
    <row r="154" spans="2:4" hidden="1" x14ac:dyDescent="0.3">
      <c r="B154" s="56">
        <f>IFERROR(SUM(D154:D154),0)</f>
        <v>0</v>
      </c>
      <c r="C154" s="139" t="str">
        <f>'제품 추가'!AC152</f>
        <v>DBOATMEAL</v>
      </c>
      <c r="D154" s="138">
        <f>IF('넣어줄 잉크'!$D$2="주말",INDEX(표5[#All],MATCH(C154,표5[[#All],[잉크]],0),19)+INDEX(표5[#All],MATCH(C154,표5[[#All],[잉크]],0),22),INDEX(표5[#All],MATCH(C154,표5[[#All],[잉크]],0),MATCH('넣어줄 잉크'!$D$2,표5[#Headers],0)+2))</f>
        <v>0</v>
      </c>
    </row>
    <row r="155" spans="2:4" hidden="1" x14ac:dyDescent="0.3">
      <c r="B155" s="56">
        <f>IFERROR(SUM(D155:D155),0)</f>
        <v>0</v>
      </c>
      <c r="C155" s="139" t="str">
        <f>'제품 추가'!AC153</f>
        <v>PLANET</v>
      </c>
      <c r="D155" s="138">
        <f>IF('넣어줄 잉크'!$D$2="주말",INDEX(표5[#All],MATCH(C155,표5[[#All],[잉크]],0),19)+INDEX(표5[#All],MATCH(C155,표5[[#All],[잉크]],0),22),INDEX(표5[#All],MATCH(C155,표5[[#All],[잉크]],0),MATCH('넣어줄 잉크'!$D$2,표5[#Headers],0)+2))</f>
        <v>0</v>
      </c>
    </row>
    <row r="156" spans="2:4" hidden="1" x14ac:dyDescent="0.3">
      <c r="B156" s="56">
        <f>IFERROR(SUM(D156:D156),0)</f>
        <v>0</v>
      </c>
      <c r="C156" s="139" t="str">
        <f>'제품 추가'!AC154</f>
        <v>DBPURADAK</v>
      </c>
      <c r="D156" s="138">
        <f>IF('넣어줄 잉크'!$D$2="주말",INDEX(표5[#All],MATCH(C156,표5[[#All],[잉크]],0),19)+INDEX(표5[#All],MATCH(C156,표5[[#All],[잉크]],0),22),INDEX(표5[#All],MATCH(C156,표5[[#All],[잉크]],0),MATCH('넣어줄 잉크'!$D$2,표5[#Headers],0)+2))</f>
        <v>0</v>
      </c>
    </row>
    <row r="157" spans="2:4" hidden="1" x14ac:dyDescent="0.3">
      <c r="B157" s="56">
        <f>IFERROR(SUM(D157:D157),0)</f>
        <v>0</v>
      </c>
      <c r="C157" s="139" t="str">
        <f>'제품 추가'!AC155</f>
        <v>DBRUST</v>
      </c>
      <c r="D157" s="138">
        <f>IF('넣어줄 잉크'!$D$2="주말",INDEX(표5[#All],MATCH(C157,표5[[#All],[잉크]],0),19)+INDEX(표5[#All],MATCH(C157,표5[[#All],[잉크]],0),22),INDEX(표5[#All],MATCH(C157,표5[[#All],[잉크]],0),MATCH('넣어줄 잉크'!$D$2,표5[#Headers],0)+2))</f>
        <v>0</v>
      </c>
    </row>
    <row r="158" spans="2:4" hidden="1" x14ac:dyDescent="0.3">
      <c r="B158" s="56">
        <f>IFERROR(SUM(D158:D158),0)</f>
        <v>0</v>
      </c>
      <c r="C158" s="139" t="str">
        <f>'제품 추가'!AC156</f>
        <v>DBSATURN</v>
      </c>
      <c r="D158" s="138">
        <f>IF('넣어줄 잉크'!$D$2="주말",INDEX(표5[#All],MATCH(C158,표5[[#All],[잉크]],0),19)+INDEX(표5[#All],MATCH(C158,표5[[#All],[잉크]],0),22),INDEX(표5[#All],MATCH(C158,표5[[#All],[잉크]],0),MATCH('넣어줄 잉크'!$D$2,표5[#Headers],0)+2))</f>
        <v>0</v>
      </c>
    </row>
    <row r="159" spans="2:4" hidden="1" x14ac:dyDescent="0.3">
      <c r="B159" s="56">
        <f>IFERROR(SUM(D159:D159),0)</f>
        <v>0</v>
      </c>
      <c r="C159" s="139" t="str">
        <f>'제품 추가'!AC157</f>
        <v>VENUS</v>
      </c>
      <c r="D159" s="138">
        <f>IF('넣어줄 잉크'!$D$2="주말",INDEX(표5[#All],MATCH(C159,표5[[#All],[잉크]],0),19)+INDEX(표5[#All],MATCH(C159,표5[[#All],[잉크]],0),22),INDEX(표5[#All],MATCH(C159,표5[[#All],[잉크]],0),MATCH('넣어줄 잉크'!$D$2,표5[#Headers],0)+2))</f>
        <v>0</v>
      </c>
    </row>
    <row r="160" spans="2:4" hidden="1" x14ac:dyDescent="0.3">
      <c r="B160" s="56">
        <f>IFERROR(SUM(D160:D160),0)</f>
        <v>0</v>
      </c>
      <c r="C160" s="139" t="str">
        <f>'제품 추가'!AC158</f>
        <v>DBWALL</v>
      </c>
      <c r="D160" s="138">
        <f>IF('넣어줄 잉크'!$D$2="주말",INDEX(표5[#All],MATCH(C160,표5[[#All],[잉크]],0),19)+INDEX(표5[#All],MATCH(C160,표5[[#All],[잉크]],0),22),INDEX(표5[#All],MATCH(C160,표5[[#All],[잉크]],0),MATCH('넣어줄 잉크'!$D$2,표5[#Headers],0)+2))</f>
        <v>0</v>
      </c>
    </row>
    <row r="161" spans="2:4" hidden="1" x14ac:dyDescent="0.3">
      <c r="B161" s="56">
        <f>IFERROR(SUM(D161:D161),0)</f>
        <v>0</v>
      </c>
      <c r="C161" s="139" t="str">
        <f>'제품 추가'!AC159</f>
        <v>DEAR</v>
      </c>
      <c r="D161" s="138">
        <f>IF('넣어줄 잉크'!$D$2="주말",INDEX(표5[#All],MATCH(C161,표5[[#All],[잉크]],0),19)+INDEX(표5[#All],MATCH(C161,표5[[#All],[잉크]],0),22),INDEX(표5[#All],MATCH(C161,표5[[#All],[잉크]],0),MATCH('넣어줄 잉크'!$D$2,표5[#Headers],0)+2))</f>
        <v>0</v>
      </c>
    </row>
    <row r="162" spans="2:4" hidden="1" x14ac:dyDescent="0.3">
      <c r="B162" s="56">
        <f>IFERROR(SUM(D162:D162),0)</f>
        <v>0</v>
      </c>
      <c r="C162" s="139" t="str">
        <f>'제품 추가'!AC160</f>
        <v>DEEP</v>
      </c>
      <c r="D162" s="138">
        <f>IF('넣어줄 잉크'!$D$2="주말",INDEX(표5[#All],MATCH(C162,표5[[#All],[잉크]],0),19)+INDEX(표5[#All],MATCH(C162,표5[[#All],[잉크]],0),22),INDEX(표5[#All],MATCH(C162,표5[[#All],[잉크]],0),MATCH('넣어줄 잉크'!$D$2,표5[#Headers],0)+2))</f>
        <v>0</v>
      </c>
    </row>
    <row r="163" spans="2:4" hidden="1" x14ac:dyDescent="0.3">
      <c r="B163" s="56">
        <f>IFERROR(SUM(D163:D163),0)</f>
        <v>0</v>
      </c>
      <c r="C163" s="139" t="str">
        <f>'제품 추가'!AC161</f>
        <v>DEMITASSE</v>
      </c>
      <c r="D163" s="138">
        <f>IF('넣어줄 잉크'!$D$2="주말",INDEX(표5[#All],MATCH(C163,표5[[#All],[잉크]],0),19)+INDEX(표5[#All],MATCH(C163,표5[[#All],[잉크]],0),22),INDEX(표5[#All],MATCH(C163,표5[[#All],[잉크]],0),MATCH('넣어줄 잉크'!$D$2,표5[#Headers],0)+2))</f>
        <v>0</v>
      </c>
    </row>
    <row r="164" spans="2:4" hidden="1" x14ac:dyDescent="0.3">
      <c r="B164" s="56">
        <f>IFERROR(SUM(D164:D164),0)</f>
        <v>0</v>
      </c>
      <c r="C164" s="139" t="str">
        <f>'제품 추가'!AC162</f>
        <v>DENIM</v>
      </c>
      <c r="D164" s="138">
        <f>IF('넣어줄 잉크'!$D$2="주말",INDEX(표5[#All],MATCH(C164,표5[[#All],[잉크]],0),19)+INDEX(표5[#All],MATCH(C164,표5[[#All],[잉크]],0),22),INDEX(표5[#All],MATCH(C164,표5[[#All],[잉크]],0),MATCH('넣어줄 잉크'!$D$2,표5[#Headers],0)+2))</f>
        <v>0</v>
      </c>
    </row>
    <row r="165" spans="2:4" hidden="1" x14ac:dyDescent="0.3">
      <c r="B165" s="56">
        <f>IFERROR(SUM(D165:D165),0)</f>
        <v>0</v>
      </c>
      <c r="C165" s="139" t="str">
        <f>'제품 추가'!AC163</f>
        <v>DIJON</v>
      </c>
      <c r="D165" s="138">
        <f>IF('넣어줄 잉크'!$D$2="주말",INDEX(표5[#All],MATCH(C165,표5[[#All],[잉크]],0),19)+INDEX(표5[#All],MATCH(C165,표5[[#All],[잉크]],0),22),INDEX(표5[#All],MATCH(C165,표5[[#All],[잉크]],0),MATCH('넣어줄 잉크'!$D$2,표5[#Headers],0)+2))</f>
        <v>0</v>
      </c>
    </row>
    <row r="166" spans="2:4" hidden="1" x14ac:dyDescent="0.3">
      <c r="B166" s="56">
        <f>IFERROR(SUM(D166:D166),0)</f>
        <v>0</v>
      </c>
      <c r="C166" s="139" t="str">
        <f>'제품 추가'!AC164</f>
        <v>DILL</v>
      </c>
      <c r="D166" s="138">
        <f>IF('넣어줄 잉크'!$D$2="주말",INDEX(표5[#All],MATCH(C166,표5[[#All],[잉크]],0),19)+INDEX(표5[#All],MATCH(C166,표5[[#All],[잉크]],0),22),INDEX(표5[#All],MATCH(C166,표5[[#All],[잉크]],0),MATCH('넣어줄 잉크'!$D$2,표5[#Headers],0)+2))</f>
        <v>0</v>
      </c>
    </row>
    <row r="167" spans="2:4" hidden="1" x14ac:dyDescent="0.3">
      <c r="B167" s="56">
        <f>IFERROR(SUM(D167:D167),0)</f>
        <v>0</v>
      </c>
      <c r="C167" s="139" t="str">
        <f>'제품 추가'!AC165</f>
        <v>DIM</v>
      </c>
      <c r="D167" s="138">
        <f>IF('넣어줄 잉크'!$D$2="주말",INDEX(표5[#All],MATCH(C167,표5[[#All],[잉크]],0),19)+INDEX(표5[#All],MATCH(C167,표5[[#All],[잉크]],0),22),INDEX(표5[#All],MATCH(C167,표5[[#All],[잉크]],0),MATCH('넣어줄 잉크'!$D$2,표5[#Headers],0)+2))</f>
        <v>0</v>
      </c>
    </row>
    <row r="168" spans="2:4" hidden="1" x14ac:dyDescent="0.3">
      <c r="B168" s="56">
        <f>IFERROR(SUM(D168:D168),0)</f>
        <v>0</v>
      </c>
      <c r="C168" s="139" t="str">
        <f>'제품 추가'!AC166</f>
        <v>DIRT</v>
      </c>
      <c r="D168" s="138">
        <f>IF('넣어줄 잉크'!$D$2="주말",INDEX(표5[#All],MATCH(C168,표5[[#All],[잉크]],0),19)+INDEX(표5[#All],MATCH(C168,표5[[#All],[잉크]],0),22),INDEX(표5[#All],MATCH(C168,표5[[#All],[잉크]],0),MATCH('넣어줄 잉크'!$D$2,표5[#Headers],0)+2))</f>
        <v>0</v>
      </c>
    </row>
    <row r="169" spans="2:4" hidden="1" x14ac:dyDescent="0.3">
      <c r="B169" s="56">
        <f>IFERROR(SUM(D169:D169),0)</f>
        <v>0</v>
      </c>
      <c r="C169" s="139" t="str">
        <f>'제품 추가'!AC167</f>
        <v>DIVER</v>
      </c>
      <c r="D169" s="138">
        <f>IF('넣어줄 잉크'!$D$2="주말",INDEX(표5[#All],MATCH(C169,표5[[#All],[잉크]],0),19)+INDEX(표5[#All],MATCH(C169,표5[[#All],[잉크]],0),22),INDEX(표5[#All],MATCH(C169,표5[[#All],[잉크]],0),MATCH('넣어줄 잉크'!$D$2,표5[#Headers],0)+2))</f>
        <v>0</v>
      </c>
    </row>
    <row r="170" spans="2:4" hidden="1" x14ac:dyDescent="0.3">
      <c r="B170" s="56">
        <f>IFERROR(SUM(D170:D170),0)</f>
        <v>0</v>
      </c>
      <c r="C170" s="139" t="str">
        <f>'제품 추가'!AC168</f>
        <v>DOBERMANN</v>
      </c>
      <c r="D170" s="138">
        <f>IF('넣어줄 잉크'!$D$2="주말",INDEX(표5[#All],MATCH(C170,표5[[#All],[잉크]],0),19)+INDEX(표5[#All],MATCH(C170,표5[[#All],[잉크]],0),22),INDEX(표5[#All],MATCH(C170,표5[[#All],[잉크]],0),MATCH('넣어줄 잉크'!$D$2,표5[#Headers],0)+2))</f>
        <v>0</v>
      </c>
    </row>
    <row r="171" spans="2:4" hidden="1" x14ac:dyDescent="0.3">
      <c r="B171" s="56">
        <f>IFERROR(SUM(D171:D171),0)</f>
        <v>0</v>
      </c>
      <c r="C171" s="139" t="str">
        <f>'제품 추가'!AC169</f>
        <v>DOLPHIN</v>
      </c>
      <c r="D171" s="138">
        <f>IF('넣어줄 잉크'!$D$2="주말",INDEX(표5[#All],MATCH(C171,표5[[#All],[잉크]],0),19)+INDEX(표5[#All],MATCH(C171,표5[[#All],[잉크]],0),22),INDEX(표5[#All],MATCH(C171,표5[[#All],[잉크]],0),MATCH('넣어줄 잉크'!$D$2,표5[#Headers],0)+2))</f>
        <v>0</v>
      </c>
    </row>
    <row r="172" spans="2:4" hidden="1" x14ac:dyDescent="0.3">
      <c r="B172" s="56">
        <f>IFERROR(SUM(D172:D172),0)</f>
        <v>0</v>
      </c>
      <c r="C172" s="139" t="str">
        <f>'제품 추가'!AC170</f>
        <v>DONUT</v>
      </c>
      <c r="D172" s="138">
        <f>IF('넣어줄 잉크'!$D$2="주말",INDEX(표5[#All],MATCH(C172,표5[[#All],[잉크]],0),19)+INDEX(표5[#All],MATCH(C172,표5[[#All],[잉크]],0),22),INDEX(표5[#All],MATCH(C172,표5[[#All],[잉크]],0),MATCH('넣어줄 잉크'!$D$2,표5[#Headers],0)+2))</f>
        <v>0</v>
      </c>
    </row>
    <row r="173" spans="2:4" hidden="1" x14ac:dyDescent="0.3">
      <c r="B173" s="56">
        <f>IFERROR(SUM(D173:D173),0)</f>
        <v>0</v>
      </c>
      <c r="C173" s="139" t="str">
        <f>'제품 추가'!AC171</f>
        <v>DOVE</v>
      </c>
      <c r="D173" s="138">
        <f>IF('넣어줄 잉크'!$D$2="주말",INDEX(표5[#All],MATCH(C173,표5[[#All],[잉크]],0),19)+INDEX(표5[#All],MATCH(C173,표5[[#All],[잉크]],0),22),INDEX(표5[#All],MATCH(C173,표5[[#All],[잉크]],0),MATCH('넣어줄 잉크'!$D$2,표5[#Headers],0)+2))</f>
        <v>0</v>
      </c>
    </row>
    <row r="174" spans="2:4" hidden="1" x14ac:dyDescent="0.3">
      <c r="B174" s="56">
        <f>IFERROR(SUM(D174:D174),0)</f>
        <v>0</v>
      </c>
      <c r="C174" s="139" t="str">
        <f>'제품 추가'!AC172</f>
        <v>DRAB</v>
      </c>
      <c r="D174" s="138">
        <f>IF('넣어줄 잉크'!$D$2="주말",INDEX(표5[#All],MATCH(C174,표5[[#All],[잉크]],0),19)+INDEX(표5[#All],MATCH(C174,표5[[#All],[잉크]],0),22),INDEX(표5[#All],MATCH(C174,표5[[#All],[잉크]],0),MATCH('넣어줄 잉크'!$D$2,표5[#Headers],0)+2))</f>
        <v>0</v>
      </c>
    </row>
    <row r="175" spans="2:4" hidden="1" x14ac:dyDescent="0.3">
      <c r="B175" s="56">
        <f>IFERROR(SUM(D175:D175),0)</f>
        <v>0</v>
      </c>
      <c r="C175" s="139" t="str">
        <f>'제품 추가'!AC173</f>
        <v>DUBARRY</v>
      </c>
      <c r="D175" s="138">
        <f>IF('넣어줄 잉크'!$D$2="주말",INDEX(표5[#All],MATCH(C175,표5[[#All],[잉크]],0),19)+INDEX(표5[#All],MATCH(C175,표5[[#All],[잉크]],0),22),INDEX(표5[#All],MATCH(C175,표5[[#All],[잉크]],0),MATCH('넣어줄 잉크'!$D$2,표5[#Headers],0)+2))</f>
        <v>0</v>
      </c>
    </row>
    <row r="176" spans="2:4" hidden="1" x14ac:dyDescent="0.3">
      <c r="B176" s="56">
        <f>IFERROR(SUM(D176:D176),0)</f>
        <v>0</v>
      </c>
      <c r="C176" s="139" t="str">
        <f>'제품 추가'!AC63</f>
        <v>BRONZE</v>
      </c>
      <c r="D176" s="138">
        <f>IF('넣어줄 잉크'!$D$2="주말",INDEX(표5[#All],MATCH(C176,표5[[#All],[잉크]],0),19)+INDEX(표5[#All],MATCH(C176,표5[[#All],[잉크]],0),22),INDEX(표5[#All],MATCH(C176,표5[[#All],[잉크]],0),MATCH('넣어줄 잉크'!$D$2,표5[#Headers],0)+2))</f>
        <v>0</v>
      </c>
    </row>
    <row r="177" spans="2:4" hidden="1" x14ac:dyDescent="0.3">
      <c r="B177" s="56">
        <f>IFERROR(SUM(D177:D177),0)</f>
        <v>0</v>
      </c>
      <c r="C177" s="139" t="str">
        <f>'제품 추가'!AC175</f>
        <v>DUSK</v>
      </c>
      <c r="D177" s="138">
        <f>IF('넣어줄 잉크'!$D$2="주말",INDEX(표5[#All],MATCH(C177,표5[[#All],[잉크]],0),19)+INDEX(표5[#All],MATCH(C177,표5[[#All],[잉크]],0),22),INDEX(표5[#All],MATCH(C177,표5[[#All],[잉크]],0),MATCH('넣어줄 잉크'!$D$2,표5[#Headers],0)+2))</f>
        <v>0</v>
      </c>
    </row>
    <row r="178" spans="2:4" hidden="1" x14ac:dyDescent="0.3">
      <c r="B178" s="56">
        <f>IFERROR(SUM(D178:D178),0)</f>
        <v>0</v>
      </c>
      <c r="C178" s="139" t="str">
        <f>'제품 추가'!AC176</f>
        <v>DUST</v>
      </c>
      <c r="D178" s="138">
        <f>IF('넣어줄 잉크'!$D$2="주말",INDEX(표5[#All],MATCH(C178,표5[[#All],[잉크]],0),19)+INDEX(표5[#All],MATCH(C178,표5[[#All],[잉크]],0),22),INDEX(표5[#All],MATCH(C178,표5[[#All],[잉크]],0),MATCH('넣어줄 잉크'!$D$2,표5[#Headers],0)+2))</f>
        <v>0</v>
      </c>
    </row>
    <row r="179" spans="2:4" hidden="1" x14ac:dyDescent="0.3">
      <c r="B179" s="56">
        <f>IFERROR(SUM(D179:D179),0)</f>
        <v>0</v>
      </c>
      <c r="C179" s="139" t="str">
        <f>'제품 추가'!AC177</f>
        <v>EBONY</v>
      </c>
      <c r="D179" s="138">
        <f>IF('넣어줄 잉크'!$D$2="주말",INDEX(표5[#All],MATCH(C179,표5[[#All],[잉크]],0),19)+INDEX(표5[#All],MATCH(C179,표5[[#All],[잉크]],0),22),INDEX(표5[#All],MATCH(C179,표5[[#All],[잉크]],0),MATCH('넣어줄 잉크'!$D$2,표5[#Headers],0)+2))</f>
        <v>0</v>
      </c>
    </row>
    <row r="180" spans="2:4" hidden="1" x14ac:dyDescent="0.3">
      <c r="B180" s="56">
        <f>IFERROR(SUM(D180:D180),0)</f>
        <v>0</v>
      </c>
      <c r="C180" s="139" t="str">
        <f>'제품 추가'!AC178</f>
        <v>EEL</v>
      </c>
      <c r="D180" s="138">
        <f>IF('넣어줄 잉크'!$D$2="주말",INDEX(표5[#All],MATCH(C180,표5[[#All],[잉크]],0),19)+INDEX(표5[#All],MATCH(C180,표5[[#All],[잉크]],0),22),INDEX(표5[#All],MATCH(C180,표5[[#All],[잉크]],0),MATCH('넣어줄 잉크'!$D$2,표5[#Headers],0)+2))</f>
        <v>0</v>
      </c>
    </row>
    <row r="181" spans="2:4" hidden="1" x14ac:dyDescent="0.3">
      <c r="B181" s="56">
        <f>IFERROR(SUM(D181:D181),0)</f>
        <v>0</v>
      </c>
      <c r="C181" s="139" t="str">
        <f>'제품 추가'!AC91</f>
        <v>CEMENT</v>
      </c>
      <c r="D181" s="138">
        <f>IF('넣어줄 잉크'!$D$2="주말",INDEX(표5[#All],MATCH(C181,표5[[#All],[잉크]],0),19)+INDEX(표5[#All],MATCH(C181,표5[[#All],[잉크]],0),22),INDEX(표5[#All],MATCH(C181,표5[[#All],[잉크]],0),MATCH('넣어줄 잉크'!$D$2,표5[#Headers],0)+2))</f>
        <v>0</v>
      </c>
    </row>
    <row r="182" spans="2:4" hidden="1" x14ac:dyDescent="0.3">
      <c r="B182" s="56">
        <f>IFERROR(SUM(D182:D182),0)</f>
        <v>0</v>
      </c>
      <c r="C182" s="139" t="str">
        <f>'제품 추가'!AC180</f>
        <v>ELEGANT</v>
      </c>
      <c r="D182" s="138">
        <f>IF('넣어줄 잉크'!$D$2="주말",INDEX(표5[#All],MATCH(C182,표5[[#All],[잉크]],0),19)+INDEX(표5[#All],MATCH(C182,표5[[#All],[잉크]],0),22),INDEX(표5[#All],MATCH(C182,표5[[#All],[잉크]],0),MATCH('넣어줄 잉크'!$D$2,표5[#Headers],0)+2))</f>
        <v>0</v>
      </c>
    </row>
    <row r="183" spans="2:4" x14ac:dyDescent="0.3">
      <c r="B183" s="56">
        <f>IFERROR(SUM(D183:D183),0)</f>
        <v>2</v>
      </c>
      <c r="C183" s="139" t="str">
        <f>'제품 추가'!AC96</f>
        <v>CHICK</v>
      </c>
      <c r="D183" s="138">
        <f>IF('넣어줄 잉크'!$D$2="주말",INDEX(표5[#All],MATCH(C183,표5[[#All],[잉크]],0),19)+INDEX(표5[#All],MATCH(C183,표5[[#All],[잉크]],0),22),INDEX(표5[#All],MATCH(C183,표5[[#All],[잉크]],0),MATCH('넣어줄 잉크'!$D$2,표5[#Headers],0)+2))</f>
        <v>2</v>
      </c>
    </row>
    <row r="184" spans="2:4" hidden="1" x14ac:dyDescent="0.3">
      <c r="B184" s="56">
        <f>IFERROR(SUM(D184:D184),0)</f>
        <v>0</v>
      </c>
      <c r="C184" s="139" t="str">
        <f>'제품 추가'!AC182</f>
        <v>EMERALD</v>
      </c>
      <c r="D184" s="138">
        <f>IF('넣어줄 잉크'!$D$2="주말",INDEX(표5[#All],MATCH(C184,표5[[#All],[잉크]],0),19)+INDEX(표5[#All],MATCH(C184,표5[[#All],[잉크]],0),22),INDEX(표5[#All],MATCH(C184,표5[[#All],[잉크]],0),MATCH('넣어줄 잉크'!$D$2,표5[#Headers],0)+2))</f>
        <v>0</v>
      </c>
    </row>
    <row r="185" spans="2:4" hidden="1" x14ac:dyDescent="0.3">
      <c r="B185" s="56">
        <f>IFERROR(SUM(D185:D185),0)</f>
        <v>0</v>
      </c>
      <c r="C185" s="139" t="str">
        <f>'제품 추가'!AC183</f>
        <v>ENDIVE</v>
      </c>
      <c r="D185" s="138">
        <f>IF('넣어줄 잉크'!$D$2="주말",INDEX(표5[#All],MATCH(C185,표5[[#All],[잉크]],0),19)+INDEX(표5[#All],MATCH(C185,표5[[#All],[잉크]],0),22),INDEX(표5[#All],MATCH(C185,표5[[#All],[잉크]],0),MATCH('넣어줄 잉크'!$D$2,표5[#Headers],0)+2))</f>
        <v>0</v>
      </c>
    </row>
    <row r="186" spans="2:4" hidden="1" x14ac:dyDescent="0.3">
      <c r="B186" s="56">
        <f>IFERROR(SUM(D186:D186),0)</f>
        <v>0</v>
      </c>
      <c r="C186" s="139" t="str">
        <f>'제품 추가'!AC184</f>
        <v>EXCALIBUR</v>
      </c>
      <c r="D186" s="138">
        <f>IF('넣어줄 잉크'!$D$2="주말",INDEX(표5[#All],MATCH(C186,표5[[#All],[잉크]],0),19)+INDEX(표5[#All],MATCH(C186,표5[[#All],[잉크]],0),22),INDEX(표5[#All],MATCH(C186,표5[[#All],[잉크]],0),MATCH('넣어줄 잉크'!$D$2,표5[#Headers],0)+2))</f>
        <v>0</v>
      </c>
    </row>
    <row r="187" spans="2:4" hidden="1" x14ac:dyDescent="0.3">
      <c r="B187" s="56">
        <f>IFERROR(SUM(D187:D187),0)</f>
        <v>0</v>
      </c>
      <c r="C187" s="139" t="str">
        <f>'제품 추가'!AC185</f>
        <v>FAWN</v>
      </c>
      <c r="D187" s="138">
        <f>IF('넣어줄 잉크'!$D$2="주말",INDEX(표5[#All],MATCH(C187,표5[[#All],[잉크]],0),19)+INDEX(표5[#All],MATCH(C187,표5[[#All],[잉크]],0),22),INDEX(표5[#All],MATCH(C187,표5[[#All],[잉크]],0),MATCH('넣어줄 잉크'!$D$2,표5[#Headers],0)+2))</f>
        <v>0</v>
      </c>
    </row>
    <row r="188" spans="2:4" hidden="1" x14ac:dyDescent="0.3">
      <c r="B188" s="56">
        <f>IFERROR(SUM(D188:D188),0)</f>
        <v>0</v>
      </c>
      <c r="C188" s="139" t="str">
        <f>'제품 추가'!AC186</f>
        <v>FIERY</v>
      </c>
      <c r="D188" s="138">
        <f>IF('넣어줄 잉크'!$D$2="주말",INDEX(표5[#All],MATCH(C188,표5[[#All],[잉크]],0),19)+INDEX(표5[#All],MATCH(C188,표5[[#All],[잉크]],0),22),INDEX(표5[#All],MATCH(C188,표5[[#All],[잉크]],0),MATCH('넣어줄 잉크'!$D$2,표5[#Headers],0)+2))</f>
        <v>0</v>
      </c>
    </row>
    <row r="189" spans="2:4" hidden="1" x14ac:dyDescent="0.3">
      <c r="B189" s="56">
        <f>IFERROR(SUM(D189:D189),0)</f>
        <v>0</v>
      </c>
      <c r="C189" s="139" t="str">
        <f>'제품 추가'!AC187</f>
        <v>FIG</v>
      </c>
      <c r="D189" s="138">
        <f>IF('넣어줄 잉크'!$D$2="주말",INDEX(표5[#All],MATCH(C189,표5[[#All],[잉크]],0),19)+INDEX(표5[#All],MATCH(C189,표5[[#All],[잉크]],0),22),INDEX(표5[#All],MATCH(C189,표5[[#All],[잉크]],0),MATCH('넣어줄 잉크'!$D$2,표5[#Headers],0)+2))</f>
        <v>0</v>
      </c>
    </row>
    <row r="190" spans="2:4" x14ac:dyDescent="0.3">
      <c r="B190" s="56">
        <f>IFERROR(SUM(D190:D190),0)</f>
        <v>1</v>
      </c>
      <c r="C190" s="139" t="str">
        <f>'제품 추가'!AC543</f>
        <v>CLEAR</v>
      </c>
      <c r="D190" s="138">
        <f>IF('넣어줄 잉크'!$D$2="주말",INDEX(표5[#All],MATCH(C190,표5[[#All],[잉크]],0),19)+INDEX(표5[#All],MATCH(C190,표5[[#All],[잉크]],0),22),INDEX(표5[#All],MATCH(C190,표5[[#All],[잉크]],0),MATCH('넣어줄 잉크'!$D$2,표5[#Headers],0)+2))</f>
        <v>1</v>
      </c>
    </row>
    <row r="191" spans="2:4" x14ac:dyDescent="0.3">
      <c r="B191" s="56">
        <f>IFERROR(SUM(D191:D191),0)</f>
        <v>2</v>
      </c>
      <c r="C191" s="139" t="str">
        <f>'제품 추가'!AC1214</f>
        <v>CLUTCH</v>
      </c>
      <c r="D191" s="138">
        <f>IF('넣어줄 잉크'!$D$2="주말",INDEX(표5[#All],MATCH(C191,표5[[#All],[잉크]],0),19)+INDEX(표5[#All],MATCH(C191,표5[[#All],[잉크]],0),22),INDEX(표5[#All],MATCH(C191,표5[[#All],[잉크]],0),MATCH('넣어줄 잉크'!$D$2,표5[#Headers],0)+2))</f>
        <v>2</v>
      </c>
    </row>
    <row r="192" spans="2:4" hidden="1" x14ac:dyDescent="0.3">
      <c r="B192" s="56">
        <f>IFERROR(SUM(D192:D192),0)</f>
        <v>0</v>
      </c>
      <c r="C192" s="139" t="str">
        <f>'제품 추가'!AC190</f>
        <v>FLINT</v>
      </c>
      <c r="D192" s="138">
        <f>IF('넣어줄 잉크'!$D$2="주말",INDEX(표5[#All],MATCH(C192,표5[[#All],[잉크]],0),19)+INDEX(표5[#All],MATCH(C192,표5[[#All],[잉크]],0),22),INDEX(표5[#All],MATCH(C192,표5[[#All],[잉크]],0),MATCH('넣어줄 잉크'!$D$2,표5[#Headers],0)+2))</f>
        <v>0</v>
      </c>
    </row>
    <row r="193" spans="2:4" hidden="1" x14ac:dyDescent="0.3">
      <c r="B193" s="56">
        <f>IFERROR(SUM(D193:D193),0)</f>
        <v>0</v>
      </c>
      <c r="C193" s="139" t="str">
        <f>'제품 추가'!AC191</f>
        <v>FOG</v>
      </c>
      <c r="D193" s="138">
        <f>IF('넣어줄 잉크'!$D$2="주말",INDEX(표5[#All],MATCH(C193,표5[[#All],[잉크]],0),19)+INDEX(표5[#All],MATCH(C193,표5[[#All],[잉크]],0),22),INDEX(표5[#All],MATCH(C193,표5[[#All],[잉크]],0),MATCH('넣어줄 잉크'!$D$2,표5[#Headers],0)+2))</f>
        <v>0</v>
      </c>
    </row>
    <row r="194" spans="2:4" hidden="1" x14ac:dyDescent="0.3">
      <c r="B194" s="56">
        <f>IFERROR(SUM(D194:D194),0)</f>
        <v>0</v>
      </c>
      <c r="C194" s="139" t="str">
        <f>'제품 추가'!AC192</f>
        <v>FONDUE</v>
      </c>
      <c r="D194" s="138">
        <f>IF('넣어줄 잉크'!$D$2="주말",INDEX(표5[#All],MATCH(C194,표5[[#All],[잉크]],0),19)+INDEX(표5[#All],MATCH(C194,표5[[#All],[잉크]],0),22),INDEX(표5[#All],MATCH(C194,표5[[#All],[잉크]],0),MATCH('넣어줄 잉크'!$D$2,표5[#Headers],0)+2))</f>
        <v>0</v>
      </c>
    </row>
    <row r="195" spans="2:4" hidden="1" x14ac:dyDescent="0.3">
      <c r="B195" s="56">
        <f>IFERROR(SUM(D195:D195),0)</f>
        <v>0</v>
      </c>
      <c r="C195" s="139" t="str">
        <f>'제품 추가'!AC193</f>
        <v>FOREST</v>
      </c>
      <c r="D195" s="138">
        <f>IF('넣어줄 잉크'!$D$2="주말",INDEX(표5[#All],MATCH(C195,표5[[#All],[잉크]],0),19)+INDEX(표5[#All],MATCH(C195,표5[[#All],[잉크]],0),22),INDEX(표5[#All],MATCH(C195,표5[[#All],[잉크]],0),MATCH('넣어줄 잉크'!$D$2,표5[#Headers],0)+2))</f>
        <v>0</v>
      </c>
    </row>
    <row r="196" spans="2:4" hidden="1" x14ac:dyDescent="0.3">
      <c r="B196" s="56">
        <f>IFERROR(SUM(D196:D196),0)</f>
        <v>0</v>
      </c>
      <c r="C196" s="139" t="str">
        <f>'제품 추가'!AC194</f>
        <v>FORSYTHIA</v>
      </c>
      <c r="D196" s="138">
        <f>IF('넣어줄 잉크'!$D$2="주말",INDEX(표5[#All],MATCH(C196,표5[[#All],[잉크]],0),19)+INDEX(표5[#All],MATCH(C196,표5[[#All],[잉크]],0),22),INDEX(표5[#All],MATCH(C196,표5[[#All],[잉크]],0),MATCH('넣어줄 잉크'!$D$2,표5[#Headers],0)+2))</f>
        <v>0</v>
      </c>
    </row>
    <row r="197" spans="2:4" hidden="1" x14ac:dyDescent="0.3">
      <c r="B197" s="56">
        <f>IFERROR(SUM(D197:D197),0)</f>
        <v>0</v>
      </c>
      <c r="C197" s="139" t="str">
        <f>'제품 추가'!AC195</f>
        <v>FOSSIL</v>
      </c>
      <c r="D197" s="138">
        <f>IF('넣어줄 잉크'!$D$2="주말",INDEX(표5[#All],MATCH(C197,표5[[#All],[잉크]],0),19)+INDEX(표5[#All],MATCH(C197,표5[[#All],[잉크]],0),22),INDEX(표5[#All],MATCH(C197,표5[[#All],[잉크]],0),MATCH('넣어줄 잉크'!$D$2,표5[#Headers],0)+2))</f>
        <v>0</v>
      </c>
    </row>
    <row r="198" spans="2:4" hidden="1" x14ac:dyDescent="0.3">
      <c r="B198" s="56">
        <f>IFERROR(SUM(D198:D198),0)</f>
        <v>0</v>
      </c>
      <c r="C198" s="139" t="str">
        <f>'제품 추가'!AC196</f>
        <v>FOXY</v>
      </c>
      <c r="D198" s="138">
        <f>IF('넣어줄 잉크'!$D$2="주말",INDEX(표5[#All],MATCH(C198,표5[[#All],[잉크]],0),19)+INDEX(표5[#All],MATCH(C198,표5[[#All],[잉크]],0),22),INDEX(표5[#All],MATCH(C198,표5[[#All],[잉크]],0),MATCH('넣어줄 잉크'!$D$2,표5[#Headers],0)+2))</f>
        <v>0</v>
      </c>
    </row>
    <row r="199" spans="2:4" hidden="1" x14ac:dyDescent="0.3">
      <c r="B199" s="56">
        <f>IFERROR(SUM(D199:D199),0)</f>
        <v>0</v>
      </c>
      <c r="C199" s="139" t="str">
        <f>'제품 추가'!AC197</f>
        <v>FREEDOM</v>
      </c>
      <c r="D199" s="138">
        <f>IF('넣어줄 잉크'!$D$2="주말",INDEX(표5[#All],MATCH(C199,표5[[#All],[잉크]],0),19)+INDEX(표5[#All],MATCH(C199,표5[[#All],[잉크]],0),22),INDEX(표5[#All],MATCH(C199,표5[[#All],[잉크]],0),MATCH('넣어줄 잉크'!$D$2,표5[#Headers],0)+2))</f>
        <v>0</v>
      </c>
    </row>
    <row r="200" spans="2:4" hidden="1" x14ac:dyDescent="0.3">
      <c r="B200" s="56">
        <f>IFERROR(SUM(D200:D200),0)</f>
        <v>0</v>
      </c>
      <c r="C200" s="139" t="str">
        <f>'제품 추가'!AC198</f>
        <v>FREESIA</v>
      </c>
      <c r="D200" s="138">
        <f>IF('넣어줄 잉크'!$D$2="주말",INDEX(표5[#All],MATCH(C200,표5[[#All],[잉크]],0),19)+INDEX(표5[#All],MATCH(C200,표5[[#All],[잉크]],0),22),INDEX(표5[#All],MATCH(C200,표5[[#All],[잉크]],0),MATCH('넣어줄 잉크'!$D$2,표5[#Headers],0)+2))</f>
        <v>0</v>
      </c>
    </row>
    <row r="201" spans="2:4" hidden="1" x14ac:dyDescent="0.3">
      <c r="B201" s="56">
        <f>IFERROR(SUM(D201:D201),0)</f>
        <v>0</v>
      </c>
      <c r="C201" s="139" t="str">
        <f>'제품 추가'!AC199</f>
        <v>FRIAR</v>
      </c>
      <c r="D201" s="138">
        <f>IF('넣어줄 잉크'!$D$2="주말",INDEX(표5[#All],MATCH(C201,표5[[#All],[잉크]],0),19)+INDEX(표5[#All],MATCH(C201,표5[[#All],[잉크]],0),22),INDEX(표5[#All],MATCH(C201,표5[[#All],[잉크]],0),MATCH('넣어줄 잉크'!$D$2,표5[#Headers],0)+2))</f>
        <v>0</v>
      </c>
    </row>
    <row r="202" spans="2:4" hidden="1" x14ac:dyDescent="0.3">
      <c r="B202" s="56">
        <f>IFERROR(SUM(D202:D202),0)</f>
        <v>0</v>
      </c>
      <c r="C202" s="139" t="str">
        <f>'제품 추가'!AC200</f>
        <v>FROG</v>
      </c>
      <c r="D202" s="138">
        <f>IF('넣어줄 잉크'!$D$2="주말",INDEX(표5[#All],MATCH(C202,표5[[#All],[잉크]],0),19)+INDEX(표5[#All],MATCH(C202,표5[[#All],[잉크]],0),22),INDEX(표5[#All],MATCH(C202,표5[[#All],[잉크]],0),MATCH('넣어줄 잉크'!$D$2,표5[#Headers],0)+2))</f>
        <v>0</v>
      </c>
    </row>
    <row r="203" spans="2:4" hidden="1" x14ac:dyDescent="0.3">
      <c r="B203" s="56">
        <f>IFERROR(SUM(D203:D203),0)</f>
        <v>0</v>
      </c>
      <c r="C203" s="139" t="str">
        <f>'제품 추가'!AC201</f>
        <v>FUDGE</v>
      </c>
      <c r="D203" s="138">
        <f>IF('넣어줄 잉크'!$D$2="주말",INDEX(표5[#All],MATCH(C203,표5[[#All],[잉크]],0),19)+INDEX(표5[#All],MATCH(C203,표5[[#All],[잉크]],0),22),INDEX(표5[#All],MATCH(C203,표5[[#All],[잉크]],0),MATCH('넣어줄 잉크'!$D$2,표5[#Headers],0)+2))</f>
        <v>0</v>
      </c>
    </row>
    <row r="204" spans="2:4" hidden="1" x14ac:dyDescent="0.3">
      <c r="B204" s="56">
        <f>IFERROR(SUM(D204:D204),0)</f>
        <v>0</v>
      </c>
      <c r="C204" s="139" t="str">
        <f>'제품 추가'!AC202</f>
        <v>GALAXY</v>
      </c>
      <c r="D204" s="138">
        <f>IF('넣어줄 잉크'!$D$2="주말",INDEX(표5[#All],MATCH(C204,표5[[#All],[잉크]],0),19)+INDEX(표5[#All],MATCH(C204,표5[[#All],[잉크]],0),22),INDEX(표5[#All],MATCH(C204,표5[[#All],[잉크]],0),MATCH('넣어줄 잉크'!$D$2,표5[#Headers],0)+2))</f>
        <v>0</v>
      </c>
    </row>
    <row r="205" spans="2:4" hidden="1" x14ac:dyDescent="0.3">
      <c r="B205" s="56">
        <f>IFERROR(SUM(D205:D205),0)</f>
        <v>0</v>
      </c>
      <c r="C205" s="139" t="str">
        <f>'제품 추가'!AC203</f>
        <v>GARFIELD</v>
      </c>
      <c r="D205" s="138">
        <f>IF('넣어줄 잉크'!$D$2="주말",INDEX(표5[#All],MATCH(C205,표5[[#All],[잉크]],0),19)+INDEX(표5[#All],MATCH(C205,표5[[#All],[잉크]],0),22),INDEX(표5[#All],MATCH(C205,표5[[#All],[잉크]],0),MATCH('넣어줄 잉크'!$D$2,표5[#Headers],0)+2))</f>
        <v>0</v>
      </c>
    </row>
    <row r="206" spans="2:4" hidden="1" x14ac:dyDescent="0.3">
      <c r="B206" s="56">
        <f>IFERROR(SUM(D206:D206),0)</f>
        <v>0</v>
      </c>
      <c r="C206" s="139" t="str">
        <f>'제품 추가'!AC204</f>
        <v>GARGOYLE</v>
      </c>
      <c r="D206" s="138">
        <f>IF('넣어줄 잉크'!$D$2="주말",INDEX(표5[#All],MATCH(C206,표5[[#All],[잉크]],0),19)+INDEX(표5[#All],MATCH(C206,표5[[#All],[잉크]],0),22),INDEX(표5[#All],MATCH(C206,표5[[#All],[잉크]],0),MATCH('넣어줄 잉크'!$D$2,표5[#Headers],0)+2))</f>
        <v>0</v>
      </c>
    </row>
    <row r="207" spans="2:4" hidden="1" x14ac:dyDescent="0.3">
      <c r="B207" s="56">
        <f>IFERROR(SUM(D207:D207),0)</f>
        <v>0</v>
      </c>
      <c r="C207" s="139" t="str">
        <f>'제품 추가'!AC205</f>
        <v>GARLIC</v>
      </c>
      <c r="D207" s="138">
        <f>IF('넣어줄 잉크'!$D$2="주말",INDEX(표5[#All],MATCH(C207,표5[[#All],[잉크]],0),19)+INDEX(표5[#All],MATCH(C207,표5[[#All],[잉크]],0),22),INDEX(표5[#All],MATCH(C207,표5[[#All],[잉크]],0),MATCH('넣어줄 잉크'!$D$2,표5[#Headers],0)+2))</f>
        <v>0</v>
      </c>
    </row>
    <row r="208" spans="2:4" hidden="1" x14ac:dyDescent="0.3">
      <c r="B208" s="56">
        <f>IFERROR(SUM(D208:D208),0)</f>
        <v>0</v>
      </c>
      <c r="C208" s="139" t="str">
        <f>'제품 추가'!AC206</f>
        <v>GARNET</v>
      </c>
      <c r="D208" s="138">
        <f>IF('넣어줄 잉크'!$D$2="주말",INDEX(표5[#All],MATCH(C208,표5[[#All],[잉크]],0),19)+INDEX(표5[#All],MATCH(C208,표5[[#All],[잉크]],0),22),INDEX(표5[#All],MATCH(C208,표5[[#All],[잉크]],0),MATCH('넣어줄 잉크'!$D$2,표5[#Headers],0)+2))</f>
        <v>0</v>
      </c>
    </row>
    <row r="209" spans="2:5" hidden="1" x14ac:dyDescent="0.3">
      <c r="B209" s="56">
        <f>IFERROR(SUM(D209:D209),0)</f>
        <v>0</v>
      </c>
      <c r="C209" s="139" t="str">
        <f>'제품 추가'!AC207</f>
        <v>GATO</v>
      </c>
      <c r="D209" s="138">
        <f>IF('넣어줄 잉크'!$D$2="주말",INDEX(표5[#All],MATCH(C209,표5[[#All],[잉크]],0),19)+INDEX(표5[#All],MATCH(C209,표5[[#All],[잉크]],0),22),INDEX(표5[#All],MATCH(C209,표5[[#All],[잉크]],0),MATCH('넣어줄 잉크'!$D$2,표5[#Headers],0)+2))</f>
        <v>0</v>
      </c>
    </row>
    <row r="210" spans="2:5" hidden="1" x14ac:dyDescent="0.3">
      <c r="B210" s="56">
        <f>IFERROR(SUM(D210:D210),0)</f>
        <v>0</v>
      </c>
      <c r="C210" s="139" t="str">
        <f>'제품 추가'!AC208</f>
        <v>GAZELLE</v>
      </c>
      <c r="D210" s="138">
        <f>IF('넣어줄 잉크'!$D$2="주말",INDEX(표5[#All],MATCH(C210,표5[[#All],[잉크]],0),19)+INDEX(표5[#All],MATCH(C210,표5[[#All],[잉크]],0),22),INDEX(표5[#All],MATCH(C210,표5[[#All],[잉크]],0),MATCH('넣어줄 잉크'!$D$2,표5[#Headers],0)+2))</f>
        <v>0</v>
      </c>
    </row>
    <row r="211" spans="2:5" hidden="1" x14ac:dyDescent="0.3">
      <c r="B211" s="56">
        <f>IFERROR(SUM(D211:D211),0)</f>
        <v>0</v>
      </c>
      <c r="C211" s="139" t="str">
        <f>'제품 추가'!AC209</f>
        <v>GERANIUM</v>
      </c>
      <c r="D211" s="138">
        <f>IF('넣어줄 잉크'!$D$2="주말",INDEX(표5[#All],MATCH(C211,표5[[#All],[잉크]],0),19)+INDEX(표5[#All],MATCH(C211,표5[[#All],[잉크]],0),22),INDEX(표5[#All],MATCH(C211,표5[[#All],[잉크]],0),MATCH('넣어줄 잉크'!$D$2,표5[#Headers],0)+2))</f>
        <v>0</v>
      </c>
    </row>
    <row r="212" spans="2:5" hidden="1" x14ac:dyDescent="0.3">
      <c r="B212" s="56">
        <f>IFERROR(SUM(D212:D212),0)</f>
        <v>0</v>
      </c>
      <c r="C212" s="139" t="str">
        <f>'제품 추가'!AC210</f>
        <v>GHOST</v>
      </c>
      <c r="D212" s="138">
        <f>IF('넣어줄 잉크'!$D$2="주말",INDEX(표5[#All],MATCH(C212,표5[[#All],[잉크]],0),19)+INDEX(표5[#All],MATCH(C212,표5[[#All],[잉크]],0),22),INDEX(표5[#All],MATCH(C212,표5[[#All],[잉크]],0),MATCH('넣어줄 잉크'!$D$2,표5[#Headers],0)+2))</f>
        <v>0</v>
      </c>
    </row>
    <row r="213" spans="2:5" hidden="1" x14ac:dyDescent="0.3">
      <c r="B213" s="56">
        <f>IFERROR(SUM(D213:D213),0)</f>
        <v>0</v>
      </c>
      <c r="C213" s="139" t="str">
        <f>'제품 추가'!AC211</f>
        <v>GINGER</v>
      </c>
      <c r="D213" s="138">
        <f>IF('넣어줄 잉크'!$D$2="주말",INDEX(표5[#All],MATCH(C213,표5[[#All],[잉크]],0),19)+INDEX(표5[#All],MATCH(C213,표5[[#All],[잉크]],0),22),INDEX(표5[#All],MATCH(C213,표5[[#All],[잉크]],0),MATCH('넣어줄 잉크'!$D$2,표5[#Headers],0)+2))</f>
        <v>0</v>
      </c>
    </row>
    <row r="214" spans="2:5" x14ac:dyDescent="0.3">
      <c r="B214" s="56">
        <f>IFERROR(SUM(D214:D214),0)</f>
        <v>1</v>
      </c>
      <c r="C214" s="139" t="str">
        <f>'제품 추가'!AC122</f>
        <v>COWHIDE</v>
      </c>
      <c r="D214" s="138">
        <f>IF('넣어줄 잉크'!$D$2="주말",INDEX(표5[#All],MATCH(C214,표5[[#All],[잉크]],0),19)+INDEX(표5[#All],MATCH(C214,표5[[#All],[잉크]],0),22),INDEX(표5[#All],MATCH(C214,표5[[#All],[잉크]],0),MATCH('넣어줄 잉크'!$D$2,표5[#Headers],0)+2))</f>
        <v>1</v>
      </c>
    </row>
    <row r="215" spans="2:5" hidden="1" x14ac:dyDescent="0.3">
      <c r="B215" s="56">
        <f>IFERROR(SUM(D215:D215),0)</f>
        <v>0</v>
      </c>
      <c r="C215" s="139" t="str">
        <f>'제품 추가'!AC213</f>
        <v>GLOOMY</v>
      </c>
      <c r="D215" s="138">
        <f>IF('넣어줄 잉크'!$D$2="주말",INDEX(표5[#All],MATCH(C215,표5[[#All],[잉크]],0),19)+INDEX(표5[#All],MATCH(C215,표5[[#All],[잉크]],0),22),INDEX(표5[#All],MATCH(C215,표5[[#All],[잉크]],0),MATCH('넣어줄 잉크'!$D$2,표5[#Headers],0)+2))</f>
        <v>0</v>
      </c>
    </row>
    <row r="216" spans="2:5" hidden="1" x14ac:dyDescent="0.3">
      <c r="B216" s="56">
        <f>IFERROR(SUM(D216:D216),0)</f>
        <v>0</v>
      </c>
      <c r="C216" s="139" t="str">
        <f>'제품 추가'!AC214</f>
        <v>GLOSS</v>
      </c>
      <c r="D216" s="138">
        <f>IF('넣어줄 잉크'!$D$2="주말",INDEX(표5[#All],MATCH(C216,표5[[#All],[잉크]],0),19)+INDEX(표5[#All],MATCH(C216,표5[[#All],[잉크]],0),22),INDEX(표5[#All],MATCH(C216,표5[[#All],[잉크]],0),MATCH('넣어줄 잉크'!$D$2,표5[#Headers],0)+2))</f>
        <v>0</v>
      </c>
    </row>
    <row r="217" spans="2:5" hidden="1" x14ac:dyDescent="0.3">
      <c r="B217" s="56">
        <f>IFERROR(SUM(D217:D217),0)</f>
        <v>0</v>
      </c>
      <c r="C217" s="139" t="str">
        <f>'제품 추가'!AC215</f>
        <v>GOAT</v>
      </c>
      <c r="D217" s="138">
        <f>IF('넣어줄 잉크'!$D$2="주말",INDEX(표5[#All],MATCH(C217,표5[[#All],[잉크]],0),19)+INDEX(표5[#All],MATCH(C217,표5[[#All],[잉크]],0),22),INDEX(표5[#All],MATCH(C217,표5[[#All],[잉크]],0),MATCH('넣어줄 잉크'!$D$2,표5[#Headers],0)+2))</f>
        <v>0</v>
      </c>
    </row>
    <row r="218" spans="2:5" hidden="1" x14ac:dyDescent="0.3">
      <c r="B218" s="56">
        <f>IFERROR(SUM(D218:D218),0)</f>
        <v>0</v>
      </c>
      <c r="C218" s="139" t="str">
        <f>'제품 추가'!AC216</f>
        <v>GOLD</v>
      </c>
      <c r="D218" s="138">
        <f>IF('넣어줄 잉크'!$D$2="주말",INDEX(표5[#All],MATCH(C218,표5[[#All],[잉크]],0),19)+INDEX(표5[#All],MATCH(C218,표5[[#All],[잉크]],0),22),INDEX(표5[#All],MATCH(C218,표5[[#All],[잉크]],0),MATCH('넣어줄 잉크'!$D$2,표5[#Headers],0)+2))</f>
        <v>0</v>
      </c>
    </row>
    <row r="219" spans="2:5" hidden="1" x14ac:dyDescent="0.3">
      <c r="B219" s="56">
        <f>IFERROR(SUM(D219:D219),0)</f>
        <v>0</v>
      </c>
      <c r="C219" s="139" t="str">
        <f>'제품 추가'!AC217</f>
        <v>GOURD</v>
      </c>
      <c r="D219" s="138">
        <f>IF('넣어줄 잉크'!$D$2="주말",INDEX(표5[#All],MATCH(C219,표5[[#All],[잉크]],0),19)+INDEX(표5[#All],MATCH(C219,표5[[#All],[잉크]],0),22),INDEX(표5[#All],MATCH(C219,표5[[#All],[잉크]],0),MATCH('넣어줄 잉크'!$D$2,표5[#Headers],0)+2))</f>
        <v>0</v>
      </c>
    </row>
    <row r="220" spans="2:5" hidden="1" x14ac:dyDescent="0.3">
      <c r="B220" s="56">
        <f>IFERROR(SUM(D220:D220),0)</f>
        <v>0</v>
      </c>
      <c r="C220" s="139" t="str">
        <f>'제품 추가'!AC218</f>
        <v>GRANITE</v>
      </c>
      <c r="D220" s="138">
        <f>IF('넣어줄 잉크'!$D$2="주말",INDEX(표5[#All],MATCH(C220,표5[[#All],[잉크]],0),19)+INDEX(표5[#All],MATCH(C220,표5[[#All],[잉크]],0),22),INDEX(표5[#All],MATCH(C220,표5[[#All],[잉크]],0),MATCH('넣어줄 잉크'!$D$2,표5[#Headers],0)+2))</f>
        <v>0</v>
      </c>
    </row>
    <row r="221" spans="2:5" x14ac:dyDescent="0.3">
      <c r="B221" s="56">
        <f>IFERROR(SUM(D221:D221),0)</f>
        <v>2</v>
      </c>
      <c r="C221" s="139" t="str">
        <f>'제품 추가'!AC130</f>
        <v>CROW</v>
      </c>
      <c r="D221" s="138">
        <f>IF('넣어줄 잉크'!$D$2="주말",INDEX(표5[#All],MATCH(C221,표5[[#All],[잉크]],0),19)+INDEX(표5[#All],MATCH(C221,표5[[#All],[잉크]],0),22),INDEX(표5[#All],MATCH(C221,표5[[#All],[잉크]],0),MATCH('넣어줄 잉크'!$D$2,표5[#Headers],0)+2))</f>
        <v>2</v>
      </c>
      <c r="E221" t="s">
        <v>4855</v>
      </c>
    </row>
    <row r="222" spans="2:5" hidden="1" x14ac:dyDescent="0.3">
      <c r="B222" s="56">
        <f>IFERROR(SUM(D222:D222),0)</f>
        <v>0</v>
      </c>
      <c r="C222" s="139" t="str">
        <f>'제품 추가'!AC220</f>
        <v>GREGE</v>
      </c>
      <c r="D222" s="138">
        <f>IF('넣어줄 잉크'!$D$2="주말",INDEX(표5[#All],MATCH(C222,표5[[#All],[잉크]],0),19)+INDEX(표5[#All],MATCH(C222,표5[[#All],[잉크]],0),22),INDEX(표5[#All],MATCH(C222,표5[[#All],[잉크]],0),MATCH('넣어줄 잉크'!$D$2,표5[#Headers],0)+2))</f>
        <v>0</v>
      </c>
    </row>
    <row r="223" spans="2:5" hidden="1" x14ac:dyDescent="0.3">
      <c r="B223" s="56">
        <f>IFERROR(SUM(D223:D223),0)</f>
        <v>0</v>
      </c>
      <c r="C223" s="139" t="str">
        <f>'제품 추가'!AC221</f>
        <v>GRIFFIN</v>
      </c>
      <c r="D223" s="138">
        <f>IF('넣어줄 잉크'!$D$2="주말",INDEX(표5[#All],MATCH(C223,표5[[#All],[잉크]],0),19)+INDEX(표5[#All],MATCH(C223,표5[[#All],[잉크]],0),22),INDEX(표5[#All],MATCH(C223,표5[[#All],[잉크]],0),MATCH('넣어줄 잉크'!$D$2,표5[#Headers],0)+2))</f>
        <v>0</v>
      </c>
    </row>
    <row r="224" spans="2:5" hidden="1" x14ac:dyDescent="0.3">
      <c r="B224" s="56">
        <f>IFERROR(SUM(D224:D224),0)</f>
        <v>0</v>
      </c>
      <c r="C224" s="139" t="str">
        <f>'제품 추가'!AC222</f>
        <v>GUCCI</v>
      </c>
      <c r="D224" s="138">
        <f>IF('넣어줄 잉크'!$D$2="주말",INDEX(표5[#All],MATCH(C224,표5[[#All],[잉크]],0),19)+INDEX(표5[#All],MATCH(C224,표5[[#All],[잉크]],0),22),INDEX(표5[#All],MATCH(C224,표5[[#All],[잉크]],0),MATCH('넣어줄 잉크'!$D$2,표5[#Headers],0)+2))</f>
        <v>0</v>
      </c>
    </row>
    <row r="225" spans="2:4" hidden="1" x14ac:dyDescent="0.3">
      <c r="B225" s="56">
        <f>IFERROR(SUM(D225:D225),0)</f>
        <v>0</v>
      </c>
      <c r="C225" s="139" t="str">
        <f>'제품 추가'!AC223</f>
        <v>GULL</v>
      </c>
      <c r="D225" s="138">
        <f>IF('넣어줄 잉크'!$D$2="주말",INDEX(표5[#All],MATCH(C225,표5[[#All],[잉크]],0),19)+INDEX(표5[#All],MATCH(C225,표5[[#All],[잉크]],0),22),INDEX(표5[#All],MATCH(C225,표5[[#All],[잉크]],0),MATCH('넣어줄 잉크'!$D$2,표5[#Headers],0)+2))</f>
        <v>0</v>
      </c>
    </row>
    <row r="226" spans="2:4" hidden="1" x14ac:dyDescent="0.3">
      <c r="B226" s="56">
        <f>IFERROR(SUM(D226:D226),0)</f>
        <v>0</v>
      </c>
      <c r="C226" s="139" t="str">
        <f>'제품 추가'!AC224</f>
        <v>HAIR</v>
      </c>
      <c r="D226" s="138">
        <f>IF('넣어줄 잉크'!$D$2="주말",INDEX(표5[#All],MATCH(C226,표5[[#All],[잉크]],0),19)+INDEX(표5[#All],MATCH(C226,표5[[#All],[잉크]],0),22),INDEX(표5[#All],MATCH(C226,표5[[#All],[잉크]],0),MATCH('넣어줄 잉크'!$D$2,표5[#Headers],0)+2))</f>
        <v>0</v>
      </c>
    </row>
    <row r="227" spans="2:4" hidden="1" x14ac:dyDescent="0.3">
      <c r="B227" s="56">
        <f>IFERROR(SUM(D227:D227),0)</f>
        <v>0</v>
      </c>
      <c r="C227" s="139" t="str">
        <f>'제품 추가'!AC225</f>
        <v>HARBOR</v>
      </c>
      <c r="D227" s="138">
        <f>IF('넣어줄 잉크'!$D$2="주말",INDEX(표5[#All],MATCH(C227,표5[[#All],[잉크]],0),19)+INDEX(표5[#All],MATCH(C227,표5[[#All],[잉크]],0),22),INDEX(표5[#All],MATCH(C227,표5[[#All],[잉크]],0),MATCH('넣어줄 잉크'!$D$2,표5[#Headers],0)+2))</f>
        <v>0</v>
      </c>
    </row>
    <row r="228" spans="2:4" hidden="1" x14ac:dyDescent="0.3">
      <c r="B228" s="56">
        <f>IFERROR(SUM(D228:D228),0)</f>
        <v>0</v>
      </c>
      <c r="C228" s="139" t="str">
        <f>'제품 추가'!AC226</f>
        <v>HAZEL</v>
      </c>
      <c r="D228" s="138">
        <f>IF('넣어줄 잉크'!$D$2="주말",INDEX(표5[#All],MATCH(C228,표5[[#All],[잉크]],0),19)+INDEX(표5[#All],MATCH(C228,표5[[#All],[잉크]],0),22),INDEX(표5[#All],MATCH(C228,표5[[#All],[잉크]],0),MATCH('넣어줄 잉크'!$D$2,표5[#Headers],0)+2))</f>
        <v>0</v>
      </c>
    </row>
    <row r="229" spans="2:4" x14ac:dyDescent="0.3">
      <c r="B229" s="56">
        <f>IFERROR(SUM(D229:D229),0)</f>
        <v>2</v>
      </c>
      <c r="C229" s="139" t="str">
        <f>'제품 추가'!AC993</f>
        <v>CUNHA</v>
      </c>
      <c r="D229" s="138">
        <f>IF('넣어줄 잉크'!$D$2="주말",INDEX(표5[#All],MATCH(C229,표5[[#All],[잉크]],0),19)+INDEX(표5[#All],MATCH(C229,표5[[#All],[잉크]],0),22),INDEX(표5[#All],MATCH(C229,표5[[#All],[잉크]],0),MATCH('넣어줄 잉크'!$D$2,표5[#Headers],0)+2))</f>
        <v>2</v>
      </c>
    </row>
    <row r="230" spans="2:4" hidden="1" x14ac:dyDescent="0.3">
      <c r="B230" s="56">
        <f>IFERROR(SUM(D230:D230),0)</f>
        <v>0</v>
      </c>
      <c r="C230" s="139" t="str">
        <f>'제품 추가'!AC228</f>
        <v>HENNA</v>
      </c>
      <c r="D230" s="138">
        <f>IF('넣어줄 잉크'!$D$2="주말",INDEX(표5[#All],MATCH(C230,표5[[#All],[잉크]],0),19)+INDEX(표5[#All],MATCH(C230,표5[[#All],[잉크]],0),22),INDEX(표5[#All],MATCH(C230,표5[[#All],[잉크]],0),MATCH('넣어줄 잉크'!$D$2,표5[#Headers],0)+2))</f>
        <v>0</v>
      </c>
    </row>
    <row r="231" spans="2:4" hidden="1" x14ac:dyDescent="0.3">
      <c r="B231" s="56">
        <f>IFERROR(SUM(D231:D231),0)</f>
        <v>0</v>
      </c>
      <c r="C231" s="139" t="str">
        <f>'제품 추가'!AC229</f>
        <v>HERB</v>
      </c>
      <c r="D231" s="138">
        <f>IF('넣어줄 잉크'!$D$2="주말",INDEX(표5[#All],MATCH(C231,표5[[#All],[잉크]],0),19)+INDEX(표5[#All],MATCH(C231,표5[[#All],[잉크]],0),22),INDEX(표5[#All],MATCH(C231,표5[[#All],[잉크]],0),MATCH('넣어줄 잉크'!$D$2,표5[#Headers],0)+2))</f>
        <v>0</v>
      </c>
    </row>
    <row r="232" spans="2:4" hidden="1" x14ac:dyDescent="0.3">
      <c r="B232" s="56">
        <f>IFERROR(SUM(D232:D232),0)</f>
        <v>0</v>
      </c>
      <c r="C232" s="139" t="str">
        <f>'제품 추가'!AC230</f>
        <v>HERSHEY</v>
      </c>
      <c r="D232" s="138">
        <f>IF('넣어줄 잉크'!$D$2="주말",INDEX(표5[#All],MATCH(C232,표5[[#All],[잉크]],0),19)+INDEX(표5[#All],MATCH(C232,표5[[#All],[잉크]],0),22),INDEX(표5[#All],MATCH(C232,표5[[#All],[잉크]],0),MATCH('넣어줄 잉크'!$D$2,표5[#Headers],0)+2))</f>
        <v>0</v>
      </c>
    </row>
    <row r="233" spans="2:4" x14ac:dyDescent="0.3">
      <c r="B233" s="56">
        <f>IFERROR(SUM(D233:D233),0)</f>
        <v>1</v>
      </c>
      <c r="C233" s="139" t="str">
        <f>'제품 추가'!AC139</f>
        <v>DANDELION</v>
      </c>
      <c r="D233" s="138">
        <f>IF('넣어줄 잉크'!$D$2="주말",INDEX(표5[#All],MATCH(C233,표5[[#All],[잉크]],0),19)+INDEX(표5[#All],MATCH(C233,표5[[#All],[잉크]],0),22),INDEX(표5[#All],MATCH(C233,표5[[#All],[잉크]],0),MATCH('넣어줄 잉크'!$D$2,표5[#Headers],0)+2))</f>
        <v>1</v>
      </c>
    </row>
    <row r="234" spans="2:4" hidden="1" x14ac:dyDescent="0.3">
      <c r="B234" s="56">
        <f>IFERROR(SUM(D234:D234),0)</f>
        <v>0</v>
      </c>
      <c r="C234" s="139" t="str">
        <f>'제품 추가'!AC232</f>
        <v>HOJICHA</v>
      </c>
      <c r="D234" s="138">
        <f>IF('넣어줄 잉크'!$D$2="주말",INDEX(표5[#All],MATCH(C234,표5[[#All],[잉크]],0),19)+INDEX(표5[#All],MATCH(C234,표5[[#All],[잉크]],0),22),INDEX(표5[#All],MATCH(C234,표5[[#All],[잉크]],0),MATCH('넣어줄 잉크'!$D$2,표5[#Headers],0)+2))</f>
        <v>0</v>
      </c>
    </row>
    <row r="235" spans="2:4" hidden="1" x14ac:dyDescent="0.3">
      <c r="B235" s="56">
        <f>IFERROR(SUM(D235:D235),0)</f>
        <v>0</v>
      </c>
      <c r="C235" s="139" t="str">
        <f>'제품 추가'!AC233</f>
        <v>HOLE</v>
      </c>
      <c r="D235" s="138">
        <f>IF('넣어줄 잉크'!$D$2="주말",INDEX(표5[#All],MATCH(C235,표5[[#All],[잉크]],0),19)+INDEX(표5[#All],MATCH(C235,표5[[#All],[잉크]],0),22),INDEX(표5[#All],MATCH(C235,표5[[#All],[잉크]],0),MATCH('넣어줄 잉크'!$D$2,표5[#Headers],0)+2))</f>
        <v>0</v>
      </c>
    </row>
    <row r="236" spans="2:4" hidden="1" x14ac:dyDescent="0.3">
      <c r="B236" s="56">
        <f>IFERROR(SUM(D236:D236),0)</f>
        <v>0</v>
      </c>
      <c r="C236" s="139" t="str">
        <f>'제품 추가'!AC234</f>
        <v>HOLLAND</v>
      </c>
      <c r="D236" s="138">
        <f>IF('넣어줄 잉크'!$D$2="주말",INDEX(표5[#All],MATCH(C236,표5[[#All],[잉크]],0),19)+INDEX(표5[#All],MATCH(C236,표5[[#All],[잉크]],0),22),INDEX(표5[#All],MATCH(C236,표5[[#All],[잉크]],0),MATCH('넣어줄 잉크'!$D$2,표5[#Headers],0)+2))</f>
        <v>0</v>
      </c>
    </row>
    <row r="237" spans="2:4" hidden="1" x14ac:dyDescent="0.3">
      <c r="B237" s="56">
        <f>IFERROR(SUM(D237:D237),0)</f>
        <v>0</v>
      </c>
      <c r="C237" s="139" t="str">
        <f>'제품 추가'!AC235</f>
        <v>HONEY</v>
      </c>
      <c r="D237" s="138">
        <f>IF('넣어줄 잉크'!$D$2="주말",INDEX(표5[#All],MATCH(C237,표5[[#All],[잉크]],0),19)+INDEX(표5[#All],MATCH(C237,표5[[#All],[잉크]],0),22),INDEX(표5[#All],MATCH(C237,표5[[#All],[잉크]],0),MATCH('넣어줄 잉크'!$D$2,표5[#Headers],0)+2))</f>
        <v>0</v>
      </c>
    </row>
    <row r="238" spans="2:4" hidden="1" x14ac:dyDescent="0.3">
      <c r="B238" s="56">
        <f>IFERROR(SUM(D238:D238),0)</f>
        <v>0</v>
      </c>
      <c r="C238" s="139" t="str">
        <f>'제품 추가'!AC236</f>
        <v>HORIZON</v>
      </c>
      <c r="D238" s="138">
        <f>IF('넣어줄 잉크'!$D$2="주말",INDEX(표5[#All],MATCH(C238,표5[[#All],[잉크]],0),19)+INDEX(표5[#All],MATCH(C238,표5[[#All],[잉크]],0),22),INDEX(표5[#All],MATCH(C238,표5[[#All],[잉크]],0),MATCH('넣어줄 잉크'!$D$2,표5[#Headers],0)+2))</f>
        <v>0</v>
      </c>
    </row>
    <row r="239" spans="2:4" hidden="1" x14ac:dyDescent="0.3">
      <c r="B239" s="56">
        <f>IFERROR(SUM(D239:D239),0)</f>
        <v>0</v>
      </c>
      <c r="C239" s="139" t="str">
        <f>'제품 추가'!AC237</f>
        <v>HORSE</v>
      </c>
      <c r="D239" s="138">
        <f>IF('넣어줄 잉크'!$D$2="주말",INDEX(표5[#All],MATCH(C239,표5[[#All],[잉크]],0),19)+INDEX(표5[#All],MATCH(C239,표5[[#All],[잉크]],0),22),INDEX(표5[#All],MATCH(C239,표5[[#All],[잉크]],0),MATCH('넣어줄 잉크'!$D$2,표5[#Headers],0)+2))</f>
        <v>0</v>
      </c>
    </row>
    <row r="240" spans="2:4" hidden="1" x14ac:dyDescent="0.3">
      <c r="B240" s="56">
        <f>IFERROR(SUM(D240:D240),0)</f>
        <v>0</v>
      </c>
      <c r="C240" s="139" t="str">
        <f>'제품 추가'!AC238</f>
        <v>HUSKY</v>
      </c>
      <c r="D240" s="138">
        <f>IF('넣어줄 잉크'!$D$2="주말",INDEX(표5[#All],MATCH(C240,표5[[#All],[잉크]],0),19)+INDEX(표5[#All],MATCH(C240,표5[[#All],[잉크]],0),22),INDEX(표5[#All],MATCH(C240,표5[[#All],[잉크]],0),MATCH('넣어줄 잉크'!$D$2,표5[#Headers],0)+2))</f>
        <v>0</v>
      </c>
    </row>
    <row r="241" spans="2:4" hidden="1" x14ac:dyDescent="0.3">
      <c r="B241" s="56">
        <f>IFERROR(SUM(D241:D241),0)</f>
        <v>0</v>
      </c>
      <c r="C241" s="139" t="str">
        <f>'제품 추가'!AC239</f>
        <v>HYACINTH</v>
      </c>
      <c r="D241" s="138">
        <f>IF('넣어줄 잉크'!$D$2="주말",INDEX(표5[#All],MATCH(C241,표5[[#All],[잉크]],0),19)+INDEX(표5[#All],MATCH(C241,표5[[#All],[잉크]],0),22),INDEX(표5[#All],MATCH(C241,표5[[#All],[잉크]],0),MATCH('넣어줄 잉크'!$D$2,표5[#Headers],0)+2))</f>
        <v>0</v>
      </c>
    </row>
    <row r="242" spans="2:4" hidden="1" x14ac:dyDescent="0.3">
      <c r="B242" s="56">
        <f>IFERROR(SUM(D242:D242),0)</f>
        <v>0</v>
      </c>
      <c r="C242" s="139" t="str">
        <f>'제품 추가'!AC240</f>
        <v>ICE</v>
      </c>
      <c r="D242" s="138">
        <f>IF('넣어줄 잉크'!$D$2="주말",INDEX(표5[#All],MATCH(C242,표5[[#All],[잉크]],0),19)+INDEX(표5[#All],MATCH(C242,표5[[#All],[잉크]],0),22),INDEX(표5[#All],MATCH(C242,표5[[#All],[잉크]],0),MATCH('넣어줄 잉크'!$D$2,표5[#Headers],0)+2))</f>
        <v>0</v>
      </c>
    </row>
    <row r="243" spans="2:4" hidden="1" x14ac:dyDescent="0.3">
      <c r="B243" s="56">
        <f>IFERROR(SUM(D243:D243),0)</f>
        <v>0</v>
      </c>
      <c r="C243" s="139" t="str">
        <f>'제품 추가'!AC241</f>
        <v>IMPALA</v>
      </c>
      <c r="D243" s="138">
        <f>IF('넣어줄 잉크'!$D$2="주말",INDEX(표5[#All],MATCH(C243,표5[[#All],[잉크]],0),19)+INDEX(표5[#All],MATCH(C243,표5[[#All],[잉크]],0),22),INDEX(표5[#All],MATCH(C243,표5[[#All],[잉크]],0),MATCH('넣어줄 잉크'!$D$2,표5[#Headers],0)+2))</f>
        <v>0</v>
      </c>
    </row>
    <row r="244" spans="2:4" hidden="1" x14ac:dyDescent="0.3">
      <c r="B244" s="56">
        <f>IFERROR(SUM(D244:D244),0)</f>
        <v>0</v>
      </c>
      <c r="C244" s="139" t="str">
        <f>'제품 추가'!AC242</f>
        <v>INCA</v>
      </c>
      <c r="D244" s="138">
        <f>IF('넣어줄 잉크'!$D$2="주말",INDEX(표5[#All],MATCH(C244,표5[[#All],[잉크]],0),19)+INDEX(표5[#All],MATCH(C244,표5[[#All],[잉크]],0),22),INDEX(표5[#All],MATCH(C244,표5[[#All],[잉크]],0),MATCH('넣어줄 잉크'!$D$2,표5[#Headers],0)+2))</f>
        <v>0</v>
      </c>
    </row>
    <row r="245" spans="2:4" hidden="1" x14ac:dyDescent="0.3">
      <c r="B245" s="56">
        <f>IFERROR(SUM(D245:D245),0)</f>
        <v>0</v>
      </c>
      <c r="C245" s="139" t="str">
        <f>'제품 추가'!AC243</f>
        <v>INDIGO</v>
      </c>
      <c r="D245" s="138">
        <f>IF('넣어줄 잉크'!$D$2="주말",INDEX(표5[#All],MATCH(C245,표5[[#All],[잉크]],0),19)+INDEX(표5[#All],MATCH(C245,표5[[#All],[잉크]],0),22),INDEX(표5[#All],MATCH(C245,표5[[#All],[잉크]],0),MATCH('넣어줄 잉크'!$D$2,표5[#Headers],0)+2))</f>
        <v>0</v>
      </c>
    </row>
    <row r="246" spans="2:4" hidden="1" x14ac:dyDescent="0.3">
      <c r="B246" s="56">
        <f>IFERROR(SUM(D246:D246),0)</f>
        <v>0</v>
      </c>
      <c r="C246" s="139" t="str">
        <f>'제품 추가'!AC244</f>
        <v>INJEOLMI</v>
      </c>
      <c r="D246" s="138">
        <f>IF('넣어줄 잉크'!$D$2="주말",INDEX(표5[#All],MATCH(C246,표5[[#All],[잉크]],0),19)+INDEX(표5[#All],MATCH(C246,표5[[#All],[잉크]],0),22),INDEX(표5[#All],MATCH(C246,표5[[#All],[잉크]],0),MATCH('넣어줄 잉크'!$D$2,표5[#Headers],0)+2))</f>
        <v>0</v>
      </c>
    </row>
    <row r="247" spans="2:4" hidden="1" x14ac:dyDescent="0.3">
      <c r="B247" s="56">
        <f>IFERROR(SUM(D247:D247),0)</f>
        <v>0</v>
      </c>
      <c r="C247" s="139" t="str">
        <f>'제품 추가'!AC245</f>
        <v>IRIDIUM</v>
      </c>
      <c r="D247" s="138">
        <f>IF('넣어줄 잉크'!$D$2="주말",INDEX(표5[#All],MATCH(C247,표5[[#All],[잉크]],0),19)+INDEX(표5[#All],MATCH(C247,표5[[#All],[잉크]],0),22),INDEX(표5[#All],MATCH(C247,표5[[#All],[잉크]],0),MATCH('넣어줄 잉크'!$D$2,표5[#Headers],0)+2))</f>
        <v>0</v>
      </c>
    </row>
    <row r="248" spans="2:4" hidden="1" x14ac:dyDescent="0.3">
      <c r="B248" s="56">
        <f>IFERROR(SUM(D248:D248),0)</f>
        <v>0</v>
      </c>
      <c r="C248" s="139" t="str">
        <f>'제품 추가'!AC246</f>
        <v>IRIS</v>
      </c>
      <c r="D248" s="138">
        <f>IF('넣어줄 잉크'!$D$2="주말",INDEX(표5[#All],MATCH(C248,표5[[#All],[잉크]],0),19)+INDEX(표5[#All],MATCH(C248,표5[[#All],[잉크]],0),22),INDEX(표5[#All],MATCH(C248,표5[[#All],[잉크]],0),MATCH('넣어줄 잉크'!$D$2,표5[#Headers],0)+2))</f>
        <v>0</v>
      </c>
    </row>
    <row r="249" spans="2:4" hidden="1" x14ac:dyDescent="0.3">
      <c r="B249" s="56">
        <f>IFERROR(SUM(D249:D249),0)</f>
        <v>0</v>
      </c>
      <c r="C249" s="139" t="str">
        <f>'제품 추가'!AC247</f>
        <v>IRON</v>
      </c>
      <c r="D249" s="138">
        <f>IF('넣어줄 잉크'!$D$2="주말",INDEX(표5[#All],MATCH(C249,표5[[#All],[잉크]],0),19)+INDEX(표5[#All],MATCH(C249,표5[[#All],[잉크]],0),22),INDEX(표5[#All],MATCH(C249,표5[[#All],[잉크]],0),MATCH('넣어줄 잉크'!$D$2,표5[#Headers],0)+2))</f>
        <v>0</v>
      </c>
    </row>
    <row r="250" spans="2:4" hidden="1" x14ac:dyDescent="0.3">
      <c r="B250" s="56">
        <f>IFERROR(SUM(D250:D250),0)</f>
        <v>0</v>
      </c>
      <c r="C250" s="139" t="str">
        <f>'제품 추가'!AC248</f>
        <v>IVORY</v>
      </c>
      <c r="D250" s="138">
        <f>IF('넣어줄 잉크'!$D$2="주말",INDEX(표5[#All],MATCH(C250,표5[[#All],[잉크]],0),19)+INDEX(표5[#All],MATCH(C250,표5[[#All],[잉크]],0),22),INDEX(표5[#All],MATCH(C250,표5[[#All],[잉크]],0),MATCH('넣어줄 잉크'!$D$2,표5[#Headers],0)+2))</f>
        <v>0</v>
      </c>
    </row>
    <row r="251" spans="2:4" hidden="1" x14ac:dyDescent="0.3">
      <c r="B251" s="56">
        <f>IFERROR(SUM(D251:D251),0)</f>
        <v>0</v>
      </c>
      <c r="C251" s="139" t="str">
        <f>'제품 추가'!AC249</f>
        <v>JADE</v>
      </c>
      <c r="D251" s="138">
        <f>IF('넣어줄 잉크'!$D$2="주말",INDEX(표5[#All],MATCH(C251,표5[[#All],[잉크]],0),19)+INDEX(표5[#All],MATCH(C251,표5[[#All],[잉크]],0),22),INDEX(표5[#All],MATCH(C251,표5[[#All],[잉크]],0),MATCH('넣어줄 잉크'!$D$2,표5[#Headers],0)+2))</f>
        <v>0</v>
      </c>
    </row>
    <row r="252" spans="2:4" hidden="1" x14ac:dyDescent="0.3">
      <c r="B252" s="56">
        <f>IFERROR(SUM(D252:D252),0)</f>
        <v>0</v>
      </c>
      <c r="C252" s="139" t="str">
        <f>'제품 추가'!AC250</f>
        <v>JAFFA</v>
      </c>
      <c r="D252" s="138">
        <f>IF('넣어줄 잉크'!$D$2="주말",INDEX(표5[#All],MATCH(C252,표5[[#All],[잉크]],0),19)+INDEX(표5[#All],MATCH(C252,표5[[#All],[잉크]],0),22),INDEX(표5[#All],MATCH(C252,표5[[#All],[잉크]],0),MATCH('넣어줄 잉크'!$D$2,표5[#Headers],0)+2))</f>
        <v>0</v>
      </c>
    </row>
    <row r="253" spans="2:4" hidden="1" x14ac:dyDescent="0.3">
      <c r="B253" s="56">
        <f>IFERROR(SUM(D253:D253),0)</f>
        <v>0</v>
      </c>
      <c r="C253" s="139" t="str">
        <f>'제품 추가'!AC251</f>
        <v>JANE</v>
      </c>
      <c r="D253" s="138">
        <f>IF('넣어줄 잉크'!$D$2="주말",INDEX(표5[#All],MATCH(C253,표5[[#All],[잉크]],0),19)+INDEX(표5[#All],MATCH(C253,표5[[#All],[잉크]],0),22),INDEX(표5[#All],MATCH(C253,표5[[#All],[잉크]],0),MATCH('넣어줄 잉크'!$D$2,표5[#Headers],0)+2))</f>
        <v>0</v>
      </c>
    </row>
    <row r="254" spans="2:4" hidden="1" x14ac:dyDescent="0.3">
      <c r="B254" s="56">
        <f>IFERROR(SUM(D254:D254),0)</f>
        <v>0</v>
      </c>
      <c r="C254" s="139" t="str">
        <f>'제품 추가'!AC252</f>
        <v>JAVA</v>
      </c>
      <c r="D254" s="138">
        <f>IF('넣어줄 잉크'!$D$2="주말",INDEX(표5[#All],MATCH(C254,표5[[#All],[잉크]],0),19)+INDEX(표5[#All],MATCH(C254,표5[[#All],[잉크]],0),22),INDEX(표5[#All],MATCH(C254,표5[[#All],[잉크]],0),MATCH('넣어줄 잉크'!$D$2,표5[#Headers],0)+2))</f>
        <v>0</v>
      </c>
    </row>
    <row r="255" spans="2:4" hidden="1" x14ac:dyDescent="0.3">
      <c r="B255" s="56">
        <f>IFERROR(SUM(D255:D255),0)</f>
        <v>0</v>
      </c>
      <c r="C255" s="139" t="str">
        <f>'제품 추가'!AC253</f>
        <v>JAWS</v>
      </c>
      <c r="D255" s="138">
        <f>IF('넣어줄 잉크'!$D$2="주말",INDEX(표5[#All],MATCH(C255,표5[[#All],[잉크]],0),19)+INDEX(표5[#All],MATCH(C255,표5[[#All],[잉크]],0),22),INDEX(표5[#All],MATCH(C255,표5[[#All],[잉크]],0),MATCH('넣어줄 잉크'!$D$2,표5[#Headers],0)+2))</f>
        <v>0</v>
      </c>
    </row>
    <row r="256" spans="2:4" hidden="1" x14ac:dyDescent="0.3">
      <c r="B256" s="56">
        <f>IFERROR(SUM(D256:D256),0)</f>
        <v>0</v>
      </c>
      <c r="C256" s="139" t="str">
        <f>'제품 추가'!AC1082</f>
        <v>DISLIKE</v>
      </c>
      <c r="D256" s="138">
        <f>IF('넣어줄 잉크'!$D$2="주말",INDEX(표5[#All],MATCH(C256,표5[[#All],[잉크]],0),19)+INDEX(표5[#All],MATCH(C256,표5[[#All],[잉크]],0),22),INDEX(표5[#All],MATCH(C256,표5[[#All],[잉크]],0),MATCH('넣어줄 잉크'!$D$2,표5[#Headers],0)+2))</f>
        <v>0</v>
      </c>
    </row>
    <row r="257" spans="2:4" hidden="1" x14ac:dyDescent="0.3">
      <c r="B257" s="56">
        <f>IFERROR(SUM(D257:D257),0)</f>
        <v>0</v>
      </c>
      <c r="C257" s="139" t="str">
        <f>'제품 추가'!AC119</f>
        <v>CORK</v>
      </c>
      <c r="D257" s="138">
        <f>IF('넣어줄 잉크'!$D$2="주말",INDEX(표5[#All],MATCH(C257,표5[[#All],[잉크]],0),19)+INDEX(표5[#All],MATCH(C257,표5[[#All],[잉크]],0),22),INDEX(표5[#All],MATCH(C257,표5[[#All],[잉크]],0),MATCH('넣어줄 잉크'!$D$2,표5[#Headers],0)+2))</f>
        <v>0</v>
      </c>
    </row>
    <row r="258" spans="2:4" hidden="1" x14ac:dyDescent="0.3">
      <c r="B258" s="56">
        <f>IFERROR(SUM(D258:D258),0)</f>
        <v>0</v>
      </c>
      <c r="C258" s="139" t="str">
        <f>'제품 추가'!AC256</f>
        <v>JELLY</v>
      </c>
      <c r="D258" s="138">
        <f>IF('넣어줄 잉크'!$D$2="주말",INDEX(표5[#All],MATCH(C258,표5[[#All],[잉크]],0),19)+INDEX(표5[#All],MATCH(C258,표5[[#All],[잉크]],0),22),INDEX(표5[#All],MATCH(C258,표5[[#All],[잉크]],0),MATCH('넣어줄 잉크'!$D$2,표5[#Headers],0)+2))</f>
        <v>0</v>
      </c>
    </row>
    <row r="259" spans="2:4" hidden="1" x14ac:dyDescent="0.3">
      <c r="B259" s="56">
        <f>IFERROR(SUM(D259:D259),0)</f>
        <v>0</v>
      </c>
      <c r="C259" s="139" t="str">
        <f>'제품 추가'!AC257</f>
        <v>JENNY</v>
      </c>
      <c r="D259" s="138">
        <f>IF('넣어줄 잉크'!$D$2="주말",INDEX(표5[#All],MATCH(C259,표5[[#All],[잉크]],0),19)+INDEX(표5[#All],MATCH(C259,표5[[#All],[잉크]],0),22),INDEX(표5[#All],MATCH(C259,표5[[#All],[잉크]],0),MATCH('넣어줄 잉크'!$D$2,표5[#Headers],0)+2))</f>
        <v>0</v>
      </c>
    </row>
    <row r="260" spans="2:4" hidden="1" x14ac:dyDescent="0.3">
      <c r="B260" s="56">
        <f>IFERROR(SUM(D260:D260),0)</f>
        <v>0</v>
      </c>
      <c r="C260" s="139" t="str">
        <f>'제품 추가'!AC258</f>
        <v>JET</v>
      </c>
      <c r="D260" s="138">
        <f>IF('넣어줄 잉크'!$D$2="주말",INDEX(표5[#All],MATCH(C260,표5[[#All],[잉크]],0),19)+INDEX(표5[#All],MATCH(C260,표5[[#All],[잉크]],0),22),INDEX(표5[#All],MATCH(C260,표5[[#All],[잉크]],0),MATCH('넣어줄 잉크'!$D$2,표5[#Headers],0)+2))</f>
        <v>0</v>
      </c>
    </row>
    <row r="261" spans="2:4" hidden="1" x14ac:dyDescent="0.3">
      <c r="B261" s="56">
        <f>IFERROR(SUM(D261:D261),0)</f>
        <v>0</v>
      </c>
      <c r="C261" s="139" t="str">
        <f>'제품 추가'!AC1051</f>
        <v>CRISP</v>
      </c>
      <c r="D261" s="138">
        <f>IF('넣어줄 잉크'!$D$2="주말",INDEX(표5[#All],MATCH(C261,표5[[#All],[잉크]],0),19)+INDEX(표5[#All],MATCH(C261,표5[[#All],[잉크]],0),22),INDEX(표5[#All],MATCH(C261,표5[[#All],[잉크]],0),MATCH('넣어줄 잉크'!$D$2,표5[#Headers],0)+2))</f>
        <v>0</v>
      </c>
    </row>
    <row r="262" spans="2:4" hidden="1" x14ac:dyDescent="0.3">
      <c r="B262" s="56">
        <f>IFERROR(SUM(D262:D262),0)</f>
        <v>0</v>
      </c>
      <c r="C262" s="139" t="str">
        <f>'제품 추가'!AC260</f>
        <v>KITTEN</v>
      </c>
      <c r="D262" s="138">
        <f>IF('넣어줄 잉크'!$D$2="주말",INDEX(표5[#All],MATCH(C262,표5[[#All],[잉크]],0),19)+INDEX(표5[#All],MATCH(C262,표5[[#All],[잉크]],0),22),INDEX(표5[#All],MATCH(C262,표5[[#All],[잉크]],0),MATCH('넣어줄 잉크'!$D$2,표5[#Headers],0)+2))</f>
        <v>0</v>
      </c>
    </row>
    <row r="263" spans="2:4" hidden="1" x14ac:dyDescent="0.3">
      <c r="B263" s="56">
        <f>IFERROR(SUM(D263:D263),0)</f>
        <v>0</v>
      </c>
      <c r="C263" s="139" t="str">
        <f>'제품 추가'!AC261</f>
        <v>KOALA</v>
      </c>
      <c r="D263" s="138">
        <f>IF('넣어줄 잉크'!$D$2="주말",INDEX(표5[#All],MATCH(C263,표5[[#All],[잉크]],0),19)+INDEX(표5[#All],MATCH(C263,표5[[#All],[잉크]],0),22),INDEX(표5[#All],MATCH(C263,표5[[#All],[잉크]],0),MATCH('넣어줄 잉크'!$D$2,표5[#Headers],0)+2))</f>
        <v>0</v>
      </c>
    </row>
    <row r="264" spans="2:4" hidden="1" x14ac:dyDescent="0.3">
      <c r="B264" s="56">
        <f>IFERROR(SUM(D264:D264),0)</f>
        <v>0</v>
      </c>
      <c r="C264" s="139" t="str">
        <f>'제품 추가'!AC133</f>
        <v>CUBAN</v>
      </c>
      <c r="D264" s="138">
        <f>IF('넣어줄 잉크'!$D$2="주말",INDEX(표5[#All],MATCH(C264,표5[[#All],[잉크]],0),19)+INDEX(표5[#All],MATCH(C264,표5[[#All],[잉크]],0),22),INDEX(표5[#All],MATCH(C264,표5[[#All],[잉크]],0),MATCH('넣어줄 잉크'!$D$2,표5[#Headers],0)+2))</f>
        <v>0</v>
      </c>
    </row>
    <row r="265" spans="2:4" hidden="1" x14ac:dyDescent="0.3">
      <c r="B265" s="56">
        <f>IFERROR(SUM(D265:D265),0)</f>
        <v>0</v>
      </c>
      <c r="C265" s="139" t="str">
        <f>'제품 추가'!AC263</f>
        <v>KYOCHON</v>
      </c>
      <c r="D265" s="138">
        <f>IF('넣어줄 잉크'!$D$2="주말",INDEX(표5[#All],MATCH(C265,표5[[#All],[잉크]],0),19)+INDEX(표5[#All],MATCH(C265,표5[[#All],[잉크]],0),22),INDEX(표5[#All],MATCH(C265,표5[[#All],[잉크]],0),MATCH('넣어줄 잉크'!$D$2,표5[#Headers],0)+2))</f>
        <v>0</v>
      </c>
    </row>
    <row r="266" spans="2:4" hidden="1" x14ac:dyDescent="0.3">
      <c r="B266" s="56">
        <f>IFERROR(SUM(D266:D266),0)</f>
        <v>0</v>
      </c>
      <c r="C266" s="139" t="str">
        <f>'제품 추가'!AC264</f>
        <v>LACOSTE</v>
      </c>
      <c r="D266" s="138">
        <f>IF('넣어줄 잉크'!$D$2="주말",INDEX(표5[#All],MATCH(C266,표5[[#All],[잉크]],0),19)+INDEX(표5[#All],MATCH(C266,표5[[#All],[잉크]],0),22),INDEX(표5[#All],MATCH(C266,표5[[#All],[잉크]],0),MATCH('넣어줄 잉크'!$D$2,표5[#Headers],0)+2))</f>
        <v>0</v>
      </c>
    </row>
    <row r="267" spans="2:4" hidden="1" x14ac:dyDescent="0.3">
      <c r="B267" s="56">
        <f>IFERROR(SUM(D267:D267),0)</f>
        <v>0</v>
      </c>
      <c r="C267" s="139" t="str">
        <f>'제품 추가'!AC265</f>
        <v>LAPIS</v>
      </c>
      <c r="D267" s="138">
        <f>IF('넣어줄 잉크'!$D$2="주말",INDEX(표5[#All],MATCH(C267,표5[[#All],[잉크]],0),19)+INDEX(표5[#All],MATCH(C267,표5[[#All],[잉크]],0),22),INDEX(표5[#All],MATCH(C267,표5[[#All],[잉크]],0),MATCH('넣어줄 잉크'!$D$2,표5[#Headers],0)+2))</f>
        <v>0</v>
      </c>
    </row>
    <row r="268" spans="2:4" hidden="1" x14ac:dyDescent="0.3">
      <c r="B268" s="56">
        <f>IFERROR(SUM(D268:D268),0)</f>
        <v>0</v>
      </c>
      <c r="C268" s="139" t="str">
        <f>'제품 추가'!AC266</f>
        <v>LARK</v>
      </c>
      <c r="D268" s="138">
        <f>IF('넣어줄 잉크'!$D$2="주말",INDEX(표5[#All],MATCH(C268,표5[[#All],[잉크]],0),19)+INDEX(표5[#All],MATCH(C268,표5[[#All],[잉크]],0),22),INDEX(표5[#All],MATCH(C268,표5[[#All],[잉크]],0),MATCH('넣어줄 잉크'!$D$2,표5[#Headers],0)+2))</f>
        <v>0</v>
      </c>
    </row>
    <row r="269" spans="2:4" hidden="1" x14ac:dyDescent="0.3">
      <c r="B269" s="56">
        <f>IFERROR(SUM(D269:D269),0)</f>
        <v>0</v>
      </c>
      <c r="C269" s="139" t="str">
        <f>'제품 추가'!AC267</f>
        <v>LATTE</v>
      </c>
      <c r="D269" s="138">
        <f>IF('넣어줄 잉크'!$D$2="주말",INDEX(표5[#All],MATCH(C269,표5[[#All],[잉크]],0),19)+INDEX(표5[#All],MATCH(C269,표5[[#All],[잉크]],0),22),INDEX(표5[#All],MATCH(C269,표5[[#All],[잉크]],0),MATCH('넣어줄 잉크'!$D$2,표5[#Headers],0)+2))</f>
        <v>0</v>
      </c>
    </row>
    <row r="270" spans="2:4" hidden="1" x14ac:dyDescent="0.3">
      <c r="B270" s="56">
        <f>IFERROR(SUM(D270:D270),0)</f>
        <v>0</v>
      </c>
      <c r="C270" s="139" t="str">
        <f>'제품 추가'!AC268</f>
        <v>LAVENDER</v>
      </c>
      <c r="D270" s="138">
        <f>IF('넣어줄 잉크'!$D$2="주말",INDEX(표5[#All],MATCH(C270,표5[[#All],[잉크]],0),19)+INDEX(표5[#All],MATCH(C270,표5[[#All],[잉크]],0),22),INDEX(표5[#All],MATCH(C270,표5[[#All],[잉크]],0),MATCH('넣어줄 잉크'!$D$2,표5[#Headers],0)+2))</f>
        <v>0</v>
      </c>
    </row>
    <row r="271" spans="2:4" hidden="1" x14ac:dyDescent="0.3">
      <c r="B271" s="56">
        <f>IFERROR(SUM(D271:D271),0)</f>
        <v>0</v>
      </c>
      <c r="C271" s="139" t="str">
        <f>'제품 추가'!AC269</f>
        <v>LAWN</v>
      </c>
      <c r="D271" s="138">
        <f>IF('넣어줄 잉크'!$D$2="주말",INDEX(표5[#All],MATCH(C271,표5[[#All],[잉크]],0),19)+INDEX(표5[#All],MATCH(C271,표5[[#All],[잉크]],0),22),INDEX(표5[#All],MATCH(C271,표5[[#All],[잉크]],0),MATCH('넣어줄 잉크'!$D$2,표5[#Headers],0)+2))</f>
        <v>0</v>
      </c>
    </row>
    <row r="272" spans="2:4" hidden="1" x14ac:dyDescent="0.3">
      <c r="B272" s="56">
        <f>IFERROR(SUM(D272:D272),0)</f>
        <v>0</v>
      </c>
      <c r="C272" s="139" t="str">
        <f>'제품 추가'!AC270</f>
        <v>LAZULI</v>
      </c>
      <c r="D272" s="138">
        <f>IF('넣어줄 잉크'!$D$2="주말",INDEX(표5[#All],MATCH(C272,표5[[#All],[잉크]],0),19)+INDEX(표5[#All],MATCH(C272,표5[[#All],[잉크]],0),22),INDEX(표5[#All],MATCH(C272,표5[[#All],[잉크]],0),MATCH('넣어줄 잉크'!$D$2,표5[#Headers],0)+2))</f>
        <v>0</v>
      </c>
    </row>
    <row r="273" spans="2:4" hidden="1" x14ac:dyDescent="0.3">
      <c r="B273" s="56">
        <f>IFERROR(SUM(D273:D273),0)</f>
        <v>0</v>
      </c>
      <c r="C273" s="139" t="str">
        <f>'제품 추가'!AC271</f>
        <v>LEAF</v>
      </c>
      <c r="D273" s="138">
        <f>IF('넣어줄 잉크'!$D$2="주말",INDEX(표5[#All],MATCH(C273,표5[[#All],[잉크]],0),19)+INDEX(표5[#All],MATCH(C273,표5[[#All],[잉크]],0),22),INDEX(표5[#All],MATCH(C273,표5[[#All],[잉크]],0),MATCH('넣어줄 잉크'!$D$2,표5[#Headers],0)+2))</f>
        <v>0</v>
      </c>
    </row>
    <row r="274" spans="2:4" hidden="1" x14ac:dyDescent="0.3">
      <c r="B274" s="56">
        <f>IFERROR(SUM(D274:D274),0)</f>
        <v>0</v>
      </c>
      <c r="C274" s="139" t="str">
        <f>'제품 추가'!AC272</f>
        <v>LEATHER</v>
      </c>
      <c r="D274" s="138">
        <f>IF('넣어줄 잉크'!$D$2="주말",INDEX(표5[#All],MATCH(C274,표5[[#All],[잉크]],0),19)+INDEX(표5[#All],MATCH(C274,표5[[#All],[잉크]],0),22),INDEX(표5[#All],MATCH(C274,표5[[#All],[잉크]],0),MATCH('넣어줄 잉크'!$D$2,표5[#Headers],0)+2))</f>
        <v>0</v>
      </c>
    </row>
    <row r="275" spans="2:4" hidden="1" x14ac:dyDescent="0.3">
      <c r="B275" s="56">
        <f>IFERROR(SUM(D275:D275),0)</f>
        <v>0</v>
      </c>
      <c r="C275" s="139" t="str">
        <f>'제품 추가'!AC273</f>
        <v>LEMON</v>
      </c>
      <c r="D275" s="138">
        <f>IF('넣어줄 잉크'!$D$2="주말",INDEX(표5[#All],MATCH(C275,표5[[#All],[잉크]],0),19)+INDEX(표5[#All],MATCH(C275,표5[[#All],[잉크]],0),22),INDEX(표5[#All],MATCH(C275,표5[[#All],[잉크]],0),MATCH('넣어줄 잉크'!$D$2,표5[#Headers],0)+2))</f>
        <v>0</v>
      </c>
    </row>
    <row r="276" spans="2:4" hidden="1" x14ac:dyDescent="0.3">
      <c r="B276" s="56">
        <f>IFERROR(SUM(D276:D276),0)</f>
        <v>0</v>
      </c>
      <c r="C276" s="139" t="str">
        <f>'제품 추가'!AC274</f>
        <v>LICORICE</v>
      </c>
      <c r="D276" s="138">
        <f>IF('넣어줄 잉크'!$D$2="주말",INDEX(표5[#All],MATCH(C276,표5[[#All],[잉크]],0),19)+INDEX(표5[#All],MATCH(C276,표5[[#All],[잉크]],0),22),INDEX(표5[#All],MATCH(C276,표5[[#All],[잉크]],0),MATCH('넣어줄 잉크'!$D$2,표5[#Headers],0)+2))</f>
        <v>0</v>
      </c>
    </row>
    <row r="277" spans="2:4" hidden="1" x14ac:dyDescent="0.3">
      <c r="B277" s="56">
        <f>IFERROR(SUM(D277:D277),0)</f>
        <v>0</v>
      </c>
      <c r="C277" s="139" t="str">
        <f>'제품 추가'!AC275</f>
        <v>LILAC</v>
      </c>
      <c r="D277" s="138">
        <f>IF('넣어줄 잉크'!$D$2="주말",INDEX(표5[#All],MATCH(C277,표5[[#All],[잉크]],0),19)+INDEX(표5[#All],MATCH(C277,표5[[#All],[잉크]],0),22),INDEX(표5[#All],MATCH(C277,표5[[#All],[잉크]],0),MATCH('넣어줄 잉크'!$D$2,표5[#Headers],0)+2))</f>
        <v>0</v>
      </c>
    </row>
    <row r="278" spans="2:4" hidden="1" x14ac:dyDescent="0.3">
      <c r="B278" s="56">
        <f>IFERROR(SUM(D278:D278),0)</f>
        <v>0</v>
      </c>
      <c r="C278" s="139" t="str">
        <f>'제품 추가'!AC276</f>
        <v>LIMESTONE</v>
      </c>
      <c r="D278" s="138">
        <f>IF('넣어줄 잉크'!$D$2="주말",INDEX(표5[#All],MATCH(C278,표5[[#All],[잉크]],0),19)+INDEX(표5[#All],MATCH(C278,표5[[#All],[잉크]],0),22),INDEX(표5[#All],MATCH(C278,표5[[#All],[잉크]],0),MATCH('넣어줄 잉크'!$D$2,표5[#Headers],0)+2))</f>
        <v>0</v>
      </c>
    </row>
    <row r="279" spans="2:4" hidden="1" x14ac:dyDescent="0.3">
      <c r="B279" s="56">
        <f>IFERROR(SUM(D279:D279),0)</f>
        <v>0</v>
      </c>
      <c r="C279" s="139" t="str">
        <f>'제품 추가'!AC277</f>
        <v>LIMO</v>
      </c>
      <c r="D279" s="138">
        <f>IF('넣어줄 잉크'!$D$2="주말",INDEX(표5[#All],MATCH(C279,표5[[#All],[잉크]],0),19)+INDEX(표5[#All],MATCH(C279,표5[[#All],[잉크]],0),22),INDEX(표5[#All],MATCH(C279,표5[[#All],[잉크]],0),MATCH('넣어줄 잉크'!$D$2,표5[#Headers],0)+2))</f>
        <v>0</v>
      </c>
    </row>
    <row r="280" spans="2:4" hidden="1" x14ac:dyDescent="0.3">
      <c r="B280" s="56">
        <f>IFERROR(SUM(D280:D280),0)</f>
        <v>0</v>
      </c>
      <c r="C280" s="139" t="str">
        <f>'제품 추가'!AC278</f>
        <v>LION</v>
      </c>
      <c r="D280" s="138">
        <f>IF('넣어줄 잉크'!$D$2="주말",INDEX(표5[#All],MATCH(C280,표5[[#All],[잉크]],0),19)+INDEX(표5[#All],MATCH(C280,표5[[#All],[잉크]],0),22),INDEX(표5[#All],MATCH(C280,표5[[#All],[잉크]],0),MATCH('넣어줄 잉크'!$D$2,표5[#Headers],0)+2))</f>
        <v>0</v>
      </c>
    </row>
    <row r="281" spans="2:4" hidden="1" x14ac:dyDescent="0.3">
      <c r="B281" s="56">
        <f>IFERROR(SUM(D281:D281),0)</f>
        <v>0</v>
      </c>
      <c r="C281" s="139" t="str">
        <f>'제품 추가'!AC279</f>
        <v>LIZARD</v>
      </c>
      <c r="D281" s="138">
        <f>IF('넣어줄 잉크'!$D$2="주말",INDEX(표5[#All],MATCH(C281,표5[[#All],[잉크]],0),19)+INDEX(표5[#All],MATCH(C281,표5[[#All],[잉크]],0),22),INDEX(표5[#All],MATCH(C281,표5[[#All],[잉크]],0),MATCH('넣어줄 잉크'!$D$2,표5[#Headers],0)+2))</f>
        <v>0</v>
      </c>
    </row>
    <row r="282" spans="2:4" hidden="1" x14ac:dyDescent="0.3">
      <c r="B282" s="56">
        <f>IFERROR(SUM(D282:D282),0)</f>
        <v>0</v>
      </c>
      <c r="C282" s="139" t="str">
        <f>'제품 추가'!AC280</f>
        <v>LOG</v>
      </c>
      <c r="D282" s="138">
        <f>IF('넣어줄 잉크'!$D$2="주말",INDEX(표5[#All],MATCH(C282,표5[[#All],[잉크]],0),19)+INDEX(표5[#All],MATCH(C282,표5[[#All],[잉크]],0),22),INDEX(표5[#All],MATCH(C282,표5[[#All],[잉크]],0),MATCH('넣어줄 잉크'!$D$2,표5[#Headers],0)+2))</f>
        <v>0</v>
      </c>
    </row>
    <row r="283" spans="2:4" hidden="1" x14ac:dyDescent="0.3">
      <c r="B283" s="56">
        <f>IFERROR(SUM(D283:D283),0)</f>
        <v>0</v>
      </c>
      <c r="C283" s="139" t="str">
        <f>'제품 추가'!AC281</f>
        <v>LUNAR</v>
      </c>
      <c r="D283" s="138">
        <f>IF('넣어줄 잉크'!$D$2="주말",INDEX(표5[#All],MATCH(C283,표5[[#All],[잉크]],0),19)+INDEX(표5[#All],MATCH(C283,표5[[#All],[잉크]],0),22),INDEX(표5[#All],MATCH(C283,표5[[#All],[잉크]],0),MATCH('넣어줄 잉크'!$D$2,표5[#Headers],0)+2))</f>
        <v>0</v>
      </c>
    </row>
    <row r="284" spans="2:4" hidden="1" x14ac:dyDescent="0.3">
      <c r="B284" s="56">
        <f>IFERROR(SUM(D284:D284),0)</f>
        <v>0</v>
      </c>
      <c r="C284" s="139" t="str">
        <f>'제품 추가'!AC282</f>
        <v>LUXE</v>
      </c>
      <c r="D284" s="138">
        <f>IF('넣어줄 잉크'!$D$2="주말",INDEX(표5[#All],MATCH(C284,표5[[#All],[잉크]],0),19)+INDEX(표5[#All],MATCH(C284,표5[[#All],[잉크]],0),22),INDEX(표5[#All],MATCH(C284,표5[[#All],[잉크]],0),MATCH('넣어줄 잉크'!$D$2,표5[#Headers],0)+2))</f>
        <v>0</v>
      </c>
    </row>
    <row r="285" spans="2:4" hidden="1" x14ac:dyDescent="0.3">
      <c r="B285" s="56">
        <f>IFERROR(SUM(D285:D285),0)</f>
        <v>0</v>
      </c>
      <c r="C285" s="139" t="str">
        <f>'제품 추가'!AC283</f>
        <v>LVIENNA</v>
      </c>
      <c r="D285" s="138">
        <f>IF('넣어줄 잉크'!$D$2="주말",INDEX(표5[#All],MATCH(C285,표5[[#All],[잉크]],0),19)+INDEX(표5[#All],MATCH(C285,표5[[#All],[잉크]],0),22),INDEX(표5[#All],MATCH(C285,표5[[#All],[잉크]],0),MATCH('넣어줄 잉크'!$D$2,표5[#Headers],0)+2))</f>
        <v>0</v>
      </c>
    </row>
    <row r="286" spans="2:4" hidden="1" x14ac:dyDescent="0.3">
      <c r="B286" s="56">
        <f>IFERROR(SUM(D286:D286),0)</f>
        <v>0</v>
      </c>
      <c r="C286" s="139" t="str">
        <f>'제품 추가'!AC284</f>
        <v>MACARONI</v>
      </c>
      <c r="D286" s="138">
        <f>IF('넣어줄 잉크'!$D$2="주말",INDEX(표5[#All],MATCH(C286,표5[[#All],[잉크]],0),19)+INDEX(표5[#All],MATCH(C286,표5[[#All],[잉크]],0),22),INDEX(표5[#All],MATCH(C286,표5[[#All],[잉크]],0),MATCH('넣어줄 잉크'!$D$2,표5[#Headers],0)+2))</f>
        <v>0</v>
      </c>
    </row>
    <row r="287" spans="2:4" hidden="1" x14ac:dyDescent="0.3">
      <c r="B287" s="56">
        <f>IFERROR(SUM(D287:D287),0)</f>
        <v>0</v>
      </c>
      <c r="C287" s="139" t="str">
        <f>'제품 추가'!AC179</f>
        <v>EGG</v>
      </c>
      <c r="D287" s="138">
        <f>IF('넣어줄 잉크'!$D$2="주말",INDEX(표5[#All],MATCH(C287,표5[[#All],[잉크]],0),19)+INDEX(표5[#All],MATCH(C287,표5[[#All],[잉크]],0),22),INDEX(표5[#All],MATCH(C287,표5[[#All],[잉크]],0),MATCH('넣어줄 잉크'!$D$2,표5[#Headers],0)+2))</f>
        <v>0</v>
      </c>
    </row>
    <row r="288" spans="2:4" hidden="1" x14ac:dyDescent="0.3">
      <c r="B288" s="56">
        <f>IFERROR(SUM(D288:D288),0)</f>
        <v>0</v>
      </c>
      <c r="C288" s="139" t="str">
        <f>'제품 추가'!AC286</f>
        <v>MAGPIE</v>
      </c>
      <c r="D288" s="138">
        <f>IF('넣어줄 잉크'!$D$2="주말",INDEX(표5[#All],MATCH(C288,표5[[#All],[잉크]],0),19)+INDEX(표5[#All],MATCH(C288,표5[[#All],[잉크]],0),22),INDEX(표5[#All],MATCH(C288,표5[[#All],[잉크]],0),MATCH('넣어줄 잉크'!$D$2,표5[#Headers],0)+2))</f>
        <v>0</v>
      </c>
    </row>
    <row r="289" spans="2:4" hidden="1" x14ac:dyDescent="0.3">
      <c r="B289" s="56">
        <f>IFERROR(SUM(D289:D289),0)</f>
        <v>0</v>
      </c>
      <c r="C289" s="139" t="str">
        <f>'제품 추가'!AC287</f>
        <v>MAGURE</v>
      </c>
      <c r="D289" s="138">
        <f>IF('넣어줄 잉크'!$D$2="주말",INDEX(표5[#All],MATCH(C289,표5[[#All],[잉크]],0),19)+INDEX(표5[#All],MATCH(C289,표5[[#All],[잉크]],0),22),INDEX(표5[#All],MATCH(C289,표5[[#All],[잉크]],0),MATCH('넣어줄 잉크'!$D$2,표5[#Headers],0)+2))</f>
        <v>0</v>
      </c>
    </row>
    <row r="290" spans="2:4" hidden="1" x14ac:dyDescent="0.3">
      <c r="B290" s="56">
        <f>IFERROR(SUM(D290:D290),0)</f>
        <v>0</v>
      </c>
      <c r="C290" s="139" t="str">
        <f>'제품 추가'!AC288</f>
        <v>MAHOGANY</v>
      </c>
      <c r="D290" s="138">
        <f>IF('넣어줄 잉크'!$D$2="주말",INDEX(표5[#All],MATCH(C290,표5[[#All],[잉크]],0),19)+INDEX(표5[#All],MATCH(C290,표5[[#All],[잉크]],0),22),INDEX(표5[#All],MATCH(C290,표5[[#All],[잉크]],0),MATCH('넣어줄 잉크'!$D$2,표5[#Headers],0)+2))</f>
        <v>0</v>
      </c>
    </row>
    <row r="291" spans="2:4" hidden="1" x14ac:dyDescent="0.3">
      <c r="B291" s="56">
        <f>IFERROR(SUM(D291:D291),0)</f>
        <v>0</v>
      </c>
      <c r="C291" s="139" t="str">
        <f>'제품 추가'!AC289</f>
        <v>MAIZE</v>
      </c>
      <c r="D291" s="138">
        <f>IF('넣어줄 잉크'!$D$2="주말",INDEX(표5[#All],MATCH(C291,표5[[#All],[잉크]],0),19)+INDEX(표5[#All],MATCH(C291,표5[[#All],[잉크]],0),22),INDEX(표5[#All],MATCH(C291,표5[[#All],[잉크]],0),MATCH('넣어줄 잉크'!$D$2,표5[#Headers],0)+2))</f>
        <v>0</v>
      </c>
    </row>
    <row r="292" spans="2:4" hidden="1" x14ac:dyDescent="0.3">
      <c r="B292" s="56">
        <f>IFERROR(SUM(D292:D292),0)</f>
        <v>0</v>
      </c>
      <c r="C292" s="139" t="str">
        <f>'제품 추가'!AC290</f>
        <v>MANDARIN</v>
      </c>
      <c r="D292" s="138">
        <f>IF('넣어줄 잉크'!$D$2="주말",INDEX(표5[#All],MATCH(C292,표5[[#All],[잉크]],0),19)+INDEX(표5[#All],MATCH(C292,표5[[#All],[잉크]],0),22),INDEX(표5[#All],MATCH(C292,표5[[#All],[잉크]],0),MATCH('넣어줄 잉크'!$D$2,표5[#Headers],0)+2))</f>
        <v>0</v>
      </c>
    </row>
    <row r="293" spans="2:4" hidden="1" x14ac:dyDescent="0.3">
      <c r="B293" s="56">
        <f>IFERROR(SUM(D293:D293),0)</f>
        <v>0</v>
      </c>
      <c r="C293" s="139" t="str">
        <f>'제품 추가'!AC291</f>
        <v>MANGO</v>
      </c>
      <c r="D293" s="138">
        <f>IF('넣어줄 잉크'!$D$2="주말",INDEX(표5[#All],MATCH(C293,표5[[#All],[잉크]],0),19)+INDEX(표5[#All],MATCH(C293,표5[[#All],[잉크]],0),22),INDEX(표5[#All],MATCH(C293,표5[[#All],[잉크]],0),MATCH('넣어줄 잉크'!$D$2,표5[#Headers],0)+2))</f>
        <v>0</v>
      </c>
    </row>
    <row r="294" spans="2:4" hidden="1" x14ac:dyDescent="0.3">
      <c r="B294" s="56">
        <f>IFERROR(SUM(D294:D294),0)</f>
        <v>0</v>
      </c>
      <c r="C294" s="139" t="str">
        <f>'제품 추가'!AC292</f>
        <v>MAPLE</v>
      </c>
      <c r="D294" s="138">
        <f>IF('넣어줄 잉크'!$D$2="주말",INDEX(표5[#All],MATCH(C294,표5[[#All],[잉크]],0),19)+INDEX(표5[#All],MATCH(C294,표5[[#All],[잉크]],0),22),INDEX(표5[#All],MATCH(C294,표5[[#All],[잉크]],0),MATCH('넣어줄 잉크'!$D$2,표5[#Headers],0)+2))</f>
        <v>0</v>
      </c>
    </row>
    <row r="295" spans="2:4" x14ac:dyDescent="0.3">
      <c r="B295" s="56">
        <f>IFERROR(SUM(D295:D295),0)</f>
        <v>1</v>
      </c>
      <c r="C295" s="139" t="str">
        <f>'제품 추가'!AC942</f>
        <v>DARIUS</v>
      </c>
      <c r="D295" s="138">
        <f>IF('넣어줄 잉크'!$D$2="주말",INDEX(표5[#All],MATCH(C295,표5[[#All],[잉크]],0),19)+INDEX(표5[#All],MATCH(C295,표5[[#All],[잉크]],0),22),INDEX(표5[#All],MATCH(C295,표5[[#All],[잉크]],0),MATCH('넣어줄 잉크'!$D$2,표5[#Headers],0)+2))</f>
        <v>1</v>
      </c>
    </row>
    <row r="296" spans="2:4" hidden="1" x14ac:dyDescent="0.3">
      <c r="B296" s="56">
        <f>IFERROR(SUM(D296:D296),0)</f>
        <v>0</v>
      </c>
      <c r="C296" s="139" t="str">
        <f>'제품 추가'!AC294</f>
        <v>MARIGOLD</v>
      </c>
      <c r="D296" s="138">
        <f>IF('넣어줄 잉크'!$D$2="주말",INDEX(표5[#All],MATCH(C296,표5[[#All],[잉크]],0),19)+INDEX(표5[#All],MATCH(C296,표5[[#All],[잉크]],0),22),INDEX(표5[#All],MATCH(C296,표5[[#All],[잉크]],0),MATCH('넣어줄 잉크'!$D$2,표5[#Headers],0)+2))</f>
        <v>0</v>
      </c>
    </row>
    <row r="297" spans="2:4" hidden="1" x14ac:dyDescent="0.3">
      <c r="B297" s="56">
        <f>IFERROR(SUM(D297:D297),0)</f>
        <v>0</v>
      </c>
      <c r="C297" s="139" t="str">
        <f>'제품 추가'!AC295</f>
        <v>MARMALADE</v>
      </c>
      <c r="D297" s="138">
        <f>IF('넣어줄 잉크'!$D$2="주말",INDEX(표5[#All],MATCH(C297,표5[[#All],[잉크]],0),19)+INDEX(표5[#All],MATCH(C297,표5[[#All],[잉크]],0),22),INDEX(표5[#All],MATCH(C297,표5[[#All],[잉크]],0),MATCH('넣어줄 잉크'!$D$2,표5[#Headers],0)+2))</f>
        <v>0</v>
      </c>
    </row>
    <row r="298" spans="2:4" hidden="1" x14ac:dyDescent="0.3">
      <c r="B298" s="56">
        <f>IFERROR(SUM(D298:D298),0)</f>
        <v>0</v>
      </c>
      <c r="C298" s="139" t="str">
        <f>'제품 추가'!AC296</f>
        <v>MAROON</v>
      </c>
      <c r="D298" s="138">
        <f>IF('넣어줄 잉크'!$D$2="주말",INDEX(표5[#All],MATCH(C298,표5[[#All],[잉크]],0),19)+INDEX(표5[#All],MATCH(C298,표5[[#All],[잉크]],0),22),INDEX(표5[#All],MATCH(C298,표5[[#All],[잉크]],0),MATCH('넣어줄 잉크'!$D$2,표5[#Headers],0)+2))</f>
        <v>0</v>
      </c>
    </row>
    <row r="299" spans="2:4" hidden="1" x14ac:dyDescent="0.3">
      <c r="B299" s="56">
        <f>IFERROR(SUM(D299:D299),0)</f>
        <v>0</v>
      </c>
      <c r="C299" s="139" t="str">
        <f>'제품 추가'!AC297</f>
        <v>MASCARA</v>
      </c>
      <c r="D299" s="138">
        <f>IF('넣어줄 잉크'!$D$2="주말",INDEX(표5[#All],MATCH(C299,표5[[#All],[잉크]],0),19)+INDEX(표5[#All],MATCH(C299,표5[[#All],[잉크]],0),22),INDEX(표5[#All],MATCH(C299,표5[[#All],[잉크]],0),MATCH('넣어줄 잉크'!$D$2,표5[#Headers],0)+2))</f>
        <v>0</v>
      </c>
    </row>
    <row r="300" spans="2:4" hidden="1" x14ac:dyDescent="0.3">
      <c r="B300" s="56">
        <f>IFERROR(SUM(D300:D300),0)</f>
        <v>0</v>
      </c>
      <c r="C300" s="139" t="str">
        <f>'제품 추가'!AC298</f>
        <v>MAUVE</v>
      </c>
      <c r="D300" s="138">
        <f>IF('넣어줄 잉크'!$D$2="주말",INDEX(표5[#All],MATCH(C300,표5[[#All],[잉크]],0),19)+INDEX(표5[#All],MATCH(C300,표5[[#All],[잉크]],0),22),INDEX(표5[#All],MATCH(C300,표5[[#All],[잉크]],0),MATCH('넣어줄 잉크'!$D$2,표5[#Headers],0)+2))</f>
        <v>0</v>
      </c>
    </row>
    <row r="301" spans="2:4" hidden="1" x14ac:dyDescent="0.3">
      <c r="B301" s="56">
        <f>IFERROR(SUM(D301:D301),0)</f>
        <v>0</v>
      </c>
      <c r="C301" s="139" t="str">
        <f>'제품 추가'!AC299</f>
        <v>MAVERICK</v>
      </c>
      <c r="D301" s="138">
        <f>IF('넣어줄 잉크'!$D$2="주말",INDEX(표5[#All],MATCH(C301,표5[[#All],[잉크]],0),19)+INDEX(표5[#All],MATCH(C301,표5[[#All],[잉크]],0),22),INDEX(표5[#All],MATCH(C301,표5[[#All],[잉크]],0),MATCH('넣어줄 잉크'!$D$2,표5[#Headers],0)+2))</f>
        <v>0</v>
      </c>
    </row>
    <row r="302" spans="2:4" hidden="1" x14ac:dyDescent="0.3">
      <c r="B302" s="56">
        <f>IFERROR(SUM(D302:D302),0)</f>
        <v>0</v>
      </c>
      <c r="C302" s="139" t="str">
        <f>'제품 추가'!AC300</f>
        <v>MBISCUIT</v>
      </c>
      <c r="D302" s="138">
        <f>IF('넣어줄 잉크'!$D$2="주말",INDEX(표5[#All],MATCH(C302,표5[[#All],[잉크]],0),19)+INDEX(표5[#All],MATCH(C302,표5[[#All],[잉크]],0),22),INDEX(표5[#All],MATCH(C302,표5[[#All],[잉크]],0),MATCH('넣어줄 잉크'!$D$2,표5[#Headers],0)+2))</f>
        <v>0</v>
      </c>
    </row>
    <row r="303" spans="2:4" hidden="1" x14ac:dyDescent="0.3">
      <c r="B303" s="56">
        <f>IFERROR(SUM(D303:D303),0)</f>
        <v>0</v>
      </c>
      <c r="C303" s="139" t="str">
        <f>'제품 추가'!AC301</f>
        <v>MCORK</v>
      </c>
      <c r="D303" s="138">
        <f>IF('넣어줄 잉크'!$D$2="주말",INDEX(표5[#All],MATCH(C303,표5[[#All],[잉크]],0),19)+INDEX(표5[#All],MATCH(C303,표5[[#All],[잉크]],0),22),INDEX(표5[#All],MATCH(C303,표5[[#All],[잉크]],0),MATCH('넣어줄 잉크'!$D$2,표5[#Headers],0)+2))</f>
        <v>0</v>
      </c>
    </row>
    <row r="304" spans="2:4" hidden="1" x14ac:dyDescent="0.3">
      <c r="B304" s="56">
        <f>IFERROR(SUM(D304:D304),0)</f>
        <v>0</v>
      </c>
      <c r="C304" s="139" t="str">
        <f>'제품 추가'!AC302</f>
        <v>MECCA</v>
      </c>
      <c r="D304" s="138">
        <f>IF('넣어줄 잉크'!$D$2="주말",INDEX(표5[#All],MATCH(C304,표5[[#All],[잉크]],0),19)+INDEX(표5[#All],MATCH(C304,표5[[#All],[잉크]],0),22),INDEX(표5[#All],MATCH(C304,표5[[#All],[잉크]],0),MATCH('넣어줄 잉크'!$D$2,표5[#Headers],0)+2))</f>
        <v>0</v>
      </c>
    </row>
    <row r="305" spans="2:4" hidden="1" x14ac:dyDescent="0.3">
      <c r="B305" s="56">
        <f>IFERROR(SUM(D305:D305),0)</f>
        <v>0</v>
      </c>
      <c r="C305" s="139" t="str">
        <f>'제품 추가'!AC303</f>
        <v>MEERKAT</v>
      </c>
      <c r="D305" s="138">
        <f>IF('넣어줄 잉크'!$D$2="주말",INDEX(표5[#All],MATCH(C305,표5[[#All],[잉크]],0),19)+INDEX(표5[#All],MATCH(C305,표5[[#All],[잉크]],0),22),INDEX(표5[#All],MATCH(C305,표5[[#All],[잉크]],0),MATCH('넣어줄 잉크'!$D$2,표5[#Headers],0)+2))</f>
        <v>0</v>
      </c>
    </row>
    <row r="306" spans="2:4" hidden="1" x14ac:dyDescent="0.3">
      <c r="B306" s="56">
        <f>IFERROR(SUM(D306:D306),0)</f>
        <v>0</v>
      </c>
      <c r="C306" s="139" t="str">
        <f>'제품 추가'!AC304</f>
        <v>MELLOW</v>
      </c>
      <c r="D306" s="138">
        <f>IF('넣어줄 잉크'!$D$2="주말",INDEX(표5[#All],MATCH(C306,표5[[#All],[잉크]],0),19)+INDEX(표5[#All],MATCH(C306,표5[[#All],[잉크]],0),22),INDEX(표5[#All],MATCH(C306,표5[[#All],[잉크]],0),MATCH('넣어줄 잉크'!$D$2,표5[#Headers],0)+2))</f>
        <v>0</v>
      </c>
    </row>
    <row r="307" spans="2:4" hidden="1" x14ac:dyDescent="0.3">
      <c r="B307" s="56">
        <f>IFERROR(SUM(D307:D307),0)</f>
        <v>0</v>
      </c>
      <c r="C307" s="139" t="str">
        <f>'제품 추가'!AC305</f>
        <v>MELON</v>
      </c>
      <c r="D307" s="138">
        <f>IF('넣어줄 잉크'!$D$2="주말",INDEX(표5[#All],MATCH(C307,표5[[#All],[잉크]],0),19)+INDEX(표5[#All],MATCH(C307,표5[[#All],[잉크]],0),22),INDEX(표5[#All],MATCH(C307,표5[[#All],[잉크]],0),MATCH('넣어줄 잉크'!$D$2,표5[#Headers],0)+2))</f>
        <v>0</v>
      </c>
    </row>
    <row r="308" spans="2:4" hidden="1" x14ac:dyDescent="0.3">
      <c r="B308" s="56">
        <f>IFERROR(SUM(D308:D308),0)</f>
        <v>0</v>
      </c>
      <c r="C308" s="139" t="str">
        <f>'제품 추가'!AC306</f>
        <v>MERRY</v>
      </c>
      <c r="D308" s="138">
        <f>IF('넣어줄 잉크'!$D$2="주말",INDEX(표5[#All],MATCH(C308,표5[[#All],[잉크]],0),19)+INDEX(표5[#All],MATCH(C308,표5[[#All],[잉크]],0),22),INDEX(표5[#All],MATCH(C308,표5[[#All],[잉크]],0),MATCH('넣어줄 잉크'!$D$2,표5[#Headers],0)+2))</f>
        <v>0</v>
      </c>
    </row>
    <row r="309" spans="2:4" hidden="1" x14ac:dyDescent="0.3">
      <c r="B309" s="56">
        <f>IFERROR(SUM(D309:D309),0)</f>
        <v>0</v>
      </c>
      <c r="C309" s="139" t="str">
        <f>'제품 추가'!AC307</f>
        <v>METAL</v>
      </c>
      <c r="D309" s="138">
        <f>IF('넣어줄 잉크'!$D$2="주말",INDEX(표5[#All],MATCH(C309,표5[[#All],[잉크]],0),19)+INDEX(표5[#All],MATCH(C309,표5[[#All],[잉크]],0),22),INDEX(표5[#All],MATCH(C309,표5[[#All],[잉크]],0),MATCH('넣어줄 잉크'!$D$2,표5[#Headers],0)+2))</f>
        <v>0</v>
      </c>
    </row>
    <row r="310" spans="2:4" hidden="1" x14ac:dyDescent="0.3">
      <c r="B310" s="56">
        <f>IFERROR(SUM(D310:D310),0)</f>
        <v>0</v>
      </c>
      <c r="C310" s="139" t="str">
        <f>'제품 추가'!AC308</f>
        <v>MGOLD</v>
      </c>
      <c r="D310" s="138">
        <f>IF('넣어줄 잉크'!$D$2="주말",INDEX(표5[#All],MATCH(C310,표5[[#All],[잉크]],0),19)+INDEX(표5[#All],MATCH(C310,표5[[#All],[잉크]],0),22),INDEX(표5[#All],MATCH(C310,표5[[#All],[잉크]],0),MATCH('넣어줄 잉크'!$D$2,표5[#Headers],0)+2))</f>
        <v>0</v>
      </c>
    </row>
    <row r="311" spans="2:4" hidden="1" x14ac:dyDescent="0.3">
      <c r="B311" s="56">
        <f>IFERROR(SUM(D311:D311),0)</f>
        <v>0</v>
      </c>
      <c r="C311" s="139" t="str">
        <f>'제품 추가'!AC309</f>
        <v>MIDNIGHT</v>
      </c>
      <c r="D311" s="138">
        <f>IF('넣어줄 잉크'!$D$2="주말",INDEX(표5[#All],MATCH(C311,표5[[#All],[잉크]],0),19)+INDEX(표5[#All],MATCH(C311,표5[[#All],[잉크]],0),22),INDEX(표5[#All],MATCH(C311,표5[[#All],[잉크]],0),MATCH('넣어줄 잉크'!$D$2,표5[#Headers],0)+2))</f>
        <v>0</v>
      </c>
    </row>
    <row r="312" spans="2:4" hidden="1" x14ac:dyDescent="0.3">
      <c r="B312" s="56">
        <f>IFERROR(SUM(D312:D312),0)</f>
        <v>0</v>
      </c>
      <c r="C312" s="139" t="str">
        <f>'제품 추가'!AC310</f>
        <v>MIFFY</v>
      </c>
      <c r="D312" s="138">
        <f>IF('넣어줄 잉크'!$D$2="주말",INDEX(표5[#All],MATCH(C312,표5[[#All],[잉크]],0),19)+INDEX(표5[#All],MATCH(C312,표5[[#All],[잉크]],0),22),INDEX(표5[#All],MATCH(C312,표5[[#All],[잉크]],0),MATCH('넣어줄 잉크'!$D$2,표5[#Headers],0)+2))</f>
        <v>0</v>
      </c>
    </row>
    <row r="313" spans="2:4" hidden="1" x14ac:dyDescent="0.3">
      <c r="B313" s="56">
        <f>IFERROR(SUM(D313:D313),0)</f>
        <v>0</v>
      </c>
      <c r="C313" s="139" t="str">
        <f>'제품 추가'!AC311</f>
        <v>MIMOSA</v>
      </c>
      <c r="D313" s="138">
        <f>IF('넣어줄 잉크'!$D$2="주말",INDEX(표5[#All],MATCH(C313,표5[[#All],[잉크]],0),19)+INDEX(표5[#All],MATCH(C313,표5[[#All],[잉크]],0),22),INDEX(표5[#All],MATCH(C313,표5[[#All],[잉크]],0),MATCH('넣어줄 잉크'!$D$2,표5[#Headers],0)+2))</f>
        <v>0</v>
      </c>
    </row>
    <row r="314" spans="2:4" hidden="1" x14ac:dyDescent="0.3">
      <c r="B314" s="56">
        <f>IFERROR(SUM(D314:D314),0)</f>
        <v>0</v>
      </c>
      <c r="C314" s="139" t="str">
        <f>'제품 추가'!AC312</f>
        <v>MING</v>
      </c>
      <c r="D314" s="138">
        <f>IF('넣어줄 잉크'!$D$2="주말",INDEX(표5[#All],MATCH(C314,표5[[#All],[잉크]],0),19)+INDEX(표5[#All],MATCH(C314,표5[[#All],[잉크]],0),22),INDEX(표5[#All],MATCH(C314,표5[[#All],[잉크]],0),MATCH('넣어줄 잉크'!$D$2,표5[#Headers],0)+2))</f>
        <v>0</v>
      </c>
    </row>
    <row r="315" spans="2:4" hidden="1" x14ac:dyDescent="0.3">
      <c r="B315" s="56">
        <f>IFERROR(SUM(D315:D315),0)</f>
        <v>0</v>
      </c>
      <c r="C315" s="139" t="str">
        <f>'제품 추가'!AC313</f>
        <v>MINK</v>
      </c>
      <c r="D315" s="138">
        <f>IF('넣어줄 잉크'!$D$2="주말",INDEX(표5[#All],MATCH(C315,표5[[#All],[잉크]],0),19)+INDEX(표5[#All],MATCH(C315,표5[[#All],[잉크]],0),22),INDEX(표5[#All],MATCH(C315,표5[[#All],[잉크]],0),MATCH('넣어줄 잉크'!$D$2,표5[#Headers],0)+2))</f>
        <v>0</v>
      </c>
    </row>
    <row r="316" spans="2:4" hidden="1" x14ac:dyDescent="0.3">
      <c r="B316" s="56">
        <f>IFERROR(SUM(D316:D316),0)</f>
        <v>0</v>
      </c>
      <c r="C316" s="139" t="str">
        <f>'제품 추가'!AC314</f>
        <v>MINT</v>
      </c>
      <c r="D316" s="138">
        <f>IF('넣어줄 잉크'!$D$2="주말",INDEX(표5[#All],MATCH(C316,표5[[#All],[잉크]],0),19)+INDEX(표5[#All],MATCH(C316,표5[[#All],[잉크]],0),22),INDEX(표5[#All],MATCH(C316,표5[[#All],[잉크]],0),MATCH('넣어줄 잉크'!$D$2,표5[#Headers],0)+2))</f>
        <v>0</v>
      </c>
    </row>
    <row r="317" spans="2:4" hidden="1" x14ac:dyDescent="0.3">
      <c r="B317" s="56">
        <f>IFERROR(SUM(D317:D317),0)</f>
        <v>0</v>
      </c>
      <c r="C317" s="139" t="str">
        <f>'제품 추가'!AC315</f>
        <v>MISTY</v>
      </c>
      <c r="D317" s="138">
        <f>IF('넣어줄 잉크'!$D$2="주말",INDEX(표5[#All],MATCH(C317,표5[[#All],[잉크]],0),19)+INDEX(표5[#All],MATCH(C317,표5[[#All],[잉크]],0),22),INDEX(표5[#All],MATCH(C317,표5[[#All],[잉크]],0),MATCH('넣어줄 잉크'!$D$2,표5[#Headers],0)+2))</f>
        <v>0</v>
      </c>
    </row>
    <row r="318" spans="2:4" hidden="1" x14ac:dyDescent="0.3">
      <c r="B318" s="56">
        <f>IFERROR(SUM(D318:D318),0)</f>
        <v>0</v>
      </c>
      <c r="C318" s="139" t="str">
        <f>'제품 추가'!AC316</f>
        <v>MOAK</v>
      </c>
      <c r="D318" s="138">
        <f>IF('넣어줄 잉크'!$D$2="주말",INDEX(표5[#All],MATCH(C318,표5[[#All],[잉크]],0),19)+INDEX(표5[#All],MATCH(C318,표5[[#All],[잉크]],0),22),INDEX(표5[#All],MATCH(C318,표5[[#All],[잉크]],0),MATCH('넣어줄 잉크'!$D$2,표5[#Headers],0)+2))</f>
        <v>0</v>
      </c>
    </row>
    <row r="319" spans="2:4" hidden="1" x14ac:dyDescent="0.3">
      <c r="B319" s="56">
        <f>IFERROR(SUM(D319:D319),0)</f>
        <v>0</v>
      </c>
      <c r="C319" s="139" t="str">
        <f>'제품 추가'!AC317</f>
        <v>MOCHA</v>
      </c>
      <c r="D319" s="138">
        <f>IF('넣어줄 잉크'!$D$2="주말",INDEX(표5[#All],MATCH(C319,표5[[#All],[잉크]],0),19)+INDEX(표5[#All],MATCH(C319,표5[[#All],[잉크]],0),22),INDEX(표5[#All],MATCH(C319,표5[[#All],[잉크]],0),MATCH('넣어줄 잉크'!$D$2,표5[#Headers],0)+2))</f>
        <v>0</v>
      </c>
    </row>
    <row r="320" spans="2:4" hidden="1" x14ac:dyDescent="0.3">
      <c r="B320" s="56">
        <f>IFERROR(SUM(D320:D320),0)</f>
        <v>0</v>
      </c>
      <c r="C320" s="139" t="str">
        <f>'제품 추가'!AC318</f>
        <v>MONKEY</v>
      </c>
      <c r="D320" s="138">
        <f>IF('넣어줄 잉크'!$D$2="주말",INDEX(표5[#All],MATCH(C320,표5[[#All],[잉크]],0),19)+INDEX(표5[#All],MATCH(C320,표5[[#All],[잉크]],0),22),INDEX(표5[#All],MATCH(C320,표5[[#All],[잉크]],0),MATCH('넣어줄 잉크'!$D$2,표5[#Headers],0)+2))</f>
        <v>0</v>
      </c>
    </row>
    <row r="321" spans="2:4" hidden="1" x14ac:dyDescent="0.3">
      <c r="B321" s="56">
        <f>IFERROR(SUM(D321:D321),0)</f>
        <v>0</v>
      </c>
      <c r="C321" s="139" t="str">
        <f>'제품 추가'!AC319</f>
        <v>MOON</v>
      </c>
      <c r="D321" s="138">
        <f>IF('넣어줄 잉크'!$D$2="주말",INDEX(표5[#All],MATCH(C321,표5[[#All],[잉크]],0),19)+INDEX(표5[#All],MATCH(C321,표5[[#All],[잉크]],0),22),INDEX(표5[#All],MATCH(C321,표5[[#All],[잉크]],0),MATCH('넣어줄 잉크'!$D$2,표5[#Headers],0)+2))</f>
        <v>0</v>
      </c>
    </row>
    <row r="322" spans="2:4" hidden="1" x14ac:dyDescent="0.3">
      <c r="B322" s="56">
        <f>IFERROR(SUM(D322:D322),0)</f>
        <v>0</v>
      </c>
      <c r="C322" s="139" t="str">
        <f>'제품 추가'!AC320</f>
        <v>MOSS</v>
      </c>
      <c r="D322" s="138">
        <f>IF('넣어줄 잉크'!$D$2="주말",INDEX(표5[#All],MATCH(C322,표5[[#All],[잉크]],0),19)+INDEX(표5[#All],MATCH(C322,표5[[#All],[잉크]],0),22),INDEX(표5[#All],MATCH(C322,표5[[#All],[잉크]],0),MATCH('넣어줄 잉크'!$D$2,표5[#Headers],0)+2))</f>
        <v>0</v>
      </c>
    </row>
    <row r="323" spans="2:4" hidden="1" x14ac:dyDescent="0.3">
      <c r="B323" s="56">
        <f>IFERROR(SUM(D323:D323),0)</f>
        <v>0</v>
      </c>
      <c r="C323" s="139" t="str">
        <f>'제품 추가'!AC321</f>
        <v>MOTH</v>
      </c>
      <c r="D323" s="138">
        <f>IF('넣어줄 잉크'!$D$2="주말",INDEX(표5[#All],MATCH(C323,표5[[#All],[잉크]],0),19)+INDEX(표5[#All],MATCH(C323,표5[[#All],[잉크]],0),22),INDEX(표5[#All],MATCH(C323,표5[[#All],[잉크]],0),MATCH('넣어줄 잉크'!$D$2,표5[#Headers],0)+2))</f>
        <v>0</v>
      </c>
    </row>
    <row r="324" spans="2:4" hidden="1" x14ac:dyDescent="0.3">
      <c r="B324" s="56">
        <f>IFERROR(SUM(D324:D324),0)</f>
        <v>0</v>
      </c>
      <c r="C324" s="139" t="str">
        <f>'제품 추가'!AC322</f>
        <v>MOUSE</v>
      </c>
      <c r="D324" s="138">
        <f>IF('넣어줄 잉크'!$D$2="주말",INDEX(표5[#All],MATCH(C324,표5[[#All],[잉크]],0),19)+INDEX(표5[#All],MATCH(C324,표5[[#All],[잉크]],0),22),INDEX(표5[#All],MATCH(C324,표5[[#All],[잉크]],0),MATCH('넣어줄 잉크'!$D$2,표5[#Headers],0)+2))</f>
        <v>0</v>
      </c>
    </row>
    <row r="325" spans="2:4" hidden="1" x14ac:dyDescent="0.3">
      <c r="B325" s="56">
        <f>IFERROR(SUM(D325:D325),0)</f>
        <v>0</v>
      </c>
      <c r="C325" s="139" t="str">
        <f>'제품 추가'!AC323</f>
        <v>MSILVER</v>
      </c>
      <c r="D325" s="138">
        <f>IF('넣어줄 잉크'!$D$2="주말",INDEX(표5[#All],MATCH(C325,표5[[#All],[잉크]],0),19)+INDEX(표5[#All],MATCH(C325,표5[[#All],[잉크]],0),22),INDEX(표5[#All],MATCH(C325,표5[[#All],[잉크]],0),MATCH('넣어줄 잉크'!$D$2,표5[#Headers],0)+2))</f>
        <v>0</v>
      </c>
    </row>
    <row r="326" spans="2:4" hidden="1" x14ac:dyDescent="0.3">
      <c r="B326" s="56">
        <f>IFERROR(SUM(D326:D326),0)</f>
        <v>0</v>
      </c>
      <c r="C326" s="139" t="str">
        <f>'제품 추가'!AC324</f>
        <v>MUD</v>
      </c>
      <c r="D326" s="138">
        <f>IF('넣어줄 잉크'!$D$2="주말",INDEX(표5[#All],MATCH(C326,표5[[#All],[잉크]],0),19)+INDEX(표5[#All],MATCH(C326,표5[[#All],[잉크]],0),22),INDEX(표5[#All],MATCH(C326,표5[[#All],[잉크]],0),MATCH('넣어줄 잉크'!$D$2,표5[#Headers],0)+2))</f>
        <v>0</v>
      </c>
    </row>
    <row r="327" spans="2:4" hidden="1" x14ac:dyDescent="0.3">
      <c r="B327" s="56">
        <f>IFERROR(SUM(D327:D327),0)</f>
        <v>0</v>
      </c>
      <c r="C327" s="139" t="str">
        <f>'제품 추가'!AC325</f>
        <v>MUSCAT</v>
      </c>
      <c r="D327" s="138">
        <f>IF('넣어줄 잉크'!$D$2="주말",INDEX(표5[#All],MATCH(C327,표5[[#All],[잉크]],0),19)+INDEX(표5[#All],MATCH(C327,표5[[#All],[잉크]],0),22),INDEX(표5[#All],MATCH(C327,표5[[#All],[잉크]],0),MATCH('넣어줄 잉크'!$D$2,표5[#Headers],0)+2))</f>
        <v>0</v>
      </c>
    </row>
    <row r="328" spans="2:4" x14ac:dyDescent="0.3">
      <c r="B328" s="56">
        <f>IFERROR(SUM(D328:D328),0)</f>
        <v>2</v>
      </c>
      <c r="C328" s="139" t="str">
        <f>'제품 추가'!AC181</f>
        <v>ELEPHANT</v>
      </c>
      <c r="D328" s="138">
        <f>IF('넣어줄 잉크'!$D$2="주말",INDEX(표5[#All],MATCH(C328,표5[[#All],[잉크]],0),19)+INDEX(표5[#All],MATCH(C328,표5[[#All],[잉크]],0),22),INDEX(표5[#All],MATCH(C328,표5[[#All],[잉크]],0),MATCH('넣어줄 잉크'!$D$2,표5[#Headers],0)+2))</f>
        <v>2</v>
      </c>
    </row>
    <row r="329" spans="2:4" hidden="1" x14ac:dyDescent="0.3">
      <c r="B329" s="56">
        <f>IFERROR(SUM(D329:D329),0)</f>
        <v>0</v>
      </c>
      <c r="C329" s="139" t="str">
        <f>'제품 추가'!AC327</f>
        <v>MUSTANG</v>
      </c>
      <c r="D329" s="138">
        <f>IF('넣어줄 잉크'!$D$2="주말",INDEX(표5[#All],MATCH(C329,표5[[#All],[잉크]],0),19)+INDEX(표5[#All],MATCH(C329,표5[[#All],[잉크]],0),22),INDEX(표5[#All],MATCH(C329,표5[[#All],[잉크]],0),MATCH('넣어줄 잉크'!$D$2,표5[#Headers],0)+2))</f>
        <v>0</v>
      </c>
    </row>
    <row r="330" spans="2:4" hidden="1" x14ac:dyDescent="0.3">
      <c r="B330" s="56">
        <f>IFERROR(SUM(D330:D330),0)</f>
        <v>0</v>
      </c>
      <c r="C330" s="139" t="str">
        <f>'제품 추가'!AC328</f>
        <v>MVERMILION</v>
      </c>
      <c r="D330" s="138">
        <f>IF('넣어줄 잉크'!$D$2="주말",INDEX(표5[#All],MATCH(C330,표5[[#All],[잉크]],0),19)+INDEX(표5[#All],MATCH(C330,표5[[#All],[잉크]],0),22),INDEX(표5[#All],MATCH(C330,표5[[#All],[잉크]],0),MATCH('넣어줄 잉크'!$D$2,표5[#Headers],0)+2))</f>
        <v>0</v>
      </c>
    </row>
    <row r="331" spans="2:4" hidden="1" x14ac:dyDescent="0.3">
      <c r="B331" s="56">
        <f>IFERROR(SUM(D331:D331),0)</f>
        <v>0</v>
      </c>
      <c r="C331" s="139" t="str">
        <f>'제품 추가'!AC329</f>
        <v>MWIND</v>
      </c>
      <c r="D331" s="138">
        <f>IF('넣어줄 잉크'!$D$2="주말",INDEX(표5[#All],MATCH(C331,표5[[#All],[잉크]],0),19)+INDEX(표5[#All],MATCH(C331,표5[[#All],[잉크]],0),22),INDEX(표5[#All],MATCH(C331,표5[[#All],[잉크]],0),MATCH('넣어줄 잉크'!$D$2,표5[#Headers],0)+2))</f>
        <v>0</v>
      </c>
    </row>
    <row r="332" spans="2:4" hidden="1" x14ac:dyDescent="0.3">
      <c r="B332" s="56">
        <f>IFERROR(SUM(D332:D332),0)</f>
        <v>0</v>
      </c>
      <c r="C332" s="139" t="str">
        <f>'제품 추가'!AC330</f>
        <v>NARCISSUS</v>
      </c>
      <c r="D332" s="138">
        <f>IF('넣어줄 잉크'!$D$2="주말",INDEX(표5[#All],MATCH(C332,표5[[#All],[잉크]],0),19)+INDEX(표5[#All],MATCH(C332,표5[[#All],[잉크]],0),22),INDEX(표5[#All],MATCH(C332,표5[[#All],[잉크]],0),MATCH('넣어줄 잉크'!$D$2,표5[#Headers],0)+2))</f>
        <v>0</v>
      </c>
    </row>
    <row r="333" spans="2:4" hidden="1" x14ac:dyDescent="0.3">
      <c r="B333" s="56">
        <f>IFERROR(SUM(D333:D333),0)</f>
        <v>0</v>
      </c>
      <c r="C333" s="139" t="str">
        <f>'제품 추가'!AC331</f>
        <v>NAVY</v>
      </c>
      <c r="D333" s="138">
        <f>IF('넣어줄 잉크'!$D$2="주말",INDEX(표5[#All],MATCH(C333,표5[[#All],[잉크]],0),19)+INDEX(표5[#All],MATCH(C333,표5[[#All],[잉크]],0),22),INDEX(표5[#All],MATCH(C333,표5[[#All],[잉크]],0),MATCH('넣어줄 잉크'!$D$2,표5[#Headers],0)+2))</f>
        <v>0</v>
      </c>
    </row>
    <row r="334" spans="2:4" hidden="1" x14ac:dyDescent="0.3">
      <c r="B334" s="56">
        <f>IFERROR(SUM(D334:D334),0)</f>
        <v>0</v>
      </c>
      <c r="C334" s="139" t="str">
        <f>'제품 추가'!AC332</f>
        <v>NECTARINE</v>
      </c>
      <c r="D334" s="138">
        <f>IF('넣어줄 잉크'!$D$2="주말",INDEX(표5[#All],MATCH(C334,표5[[#All],[잉크]],0),19)+INDEX(표5[#All],MATCH(C334,표5[[#All],[잉크]],0),22),INDEX(표5[#All],MATCH(C334,표5[[#All],[잉크]],0),MATCH('넣어줄 잉크'!$D$2,표5[#Headers],0)+2))</f>
        <v>0</v>
      </c>
    </row>
    <row r="335" spans="2:4" hidden="1" x14ac:dyDescent="0.3">
      <c r="B335" s="56">
        <f>IFERROR(SUM(D335:D335),0)</f>
        <v>0</v>
      </c>
      <c r="C335" s="139" t="str">
        <f>'제품 추가'!AC333</f>
        <v>NIGHT</v>
      </c>
      <c r="D335" s="138">
        <f>IF('넣어줄 잉크'!$D$2="주말",INDEX(표5[#All],MATCH(C335,표5[[#All],[잉크]],0),19)+INDEX(표5[#All],MATCH(C335,표5[[#All],[잉크]],0),22),INDEX(표5[#All],MATCH(C335,표5[[#All],[잉크]],0),MATCH('넣어줄 잉크'!$D$2,표5[#Headers],0)+2))</f>
        <v>0</v>
      </c>
    </row>
    <row r="336" spans="2:4" hidden="1" x14ac:dyDescent="0.3">
      <c r="B336" s="56">
        <f>IFERROR(SUM(D336:D336),0)</f>
        <v>0</v>
      </c>
      <c r="C336" s="139" t="str">
        <f>'제품 추가'!AC334</f>
        <v>NOIR</v>
      </c>
      <c r="D336" s="138">
        <f>IF('넣어줄 잉크'!$D$2="주말",INDEX(표5[#All],MATCH(C336,표5[[#All],[잉크]],0),19)+INDEX(표5[#All],MATCH(C336,표5[[#All],[잉크]],0),22),INDEX(표5[#All],MATCH(C336,표5[[#All],[잉크]],0),MATCH('넣어줄 잉크'!$D$2,표5[#Headers],0)+2))</f>
        <v>0</v>
      </c>
    </row>
    <row r="337" spans="2:4" hidden="1" x14ac:dyDescent="0.3">
      <c r="B337" s="56">
        <f>IFERROR(SUM(D337:D337),0)</f>
        <v>0</v>
      </c>
      <c r="C337" s="139" t="str">
        <f>'제품 추가'!AC335</f>
        <v>NOUGAT</v>
      </c>
      <c r="D337" s="138">
        <f>IF('넣어줄 잉크'!$D$2="주말",INDEX(표5[#All],MATCH(C337,표5[[#All],[잉크]],0),19)+INDEX(표5[#All],MATCH(C337,표5[[#All],[잉크]],0),22),INDEX(표5[#All],MATCH(C337,표5[[#All],[잉크]],0),MATCH('넣어줄 잉크'!$D$2,표5[#Headers],0)+2))</f>
        <v>0</v>
      </c>
    </row>
    <row r="338" spans="2:4" hidden="1" x14ac:dyDescent="0.3">
      <c r="B338" s="56">
        <f>IFERROR(SUM(D338:D338),0)</f>
        <v>0</v>
      </c>
      <c r="C338" s="139" t="str">
        <f>'제품 추가'!AC336</f>
        <v>NUDE</v>
      </c>
      <c r="D338" s="138">
        <f>IF('넣어줄 잉크'!$D$2="주말",INDEX(표5[#All],MATCH(C338,표5[[#All],[잉크]],0),19)+INDEX(표5[#All],MATCH(C338,표5[[#All],[잉크]],0),22),INDEX(표5[#All],MATCH(C338,표5[[#All],[잉크]],0),MATCH('넣어줄 잉크'!$D$2,표5[#Headers],0)+2))</f>
        <v>0</v>
      </c>
    </row>
    <row r="339" spans="2:4" hidden="1" x14ac:dyDescent="0.3">
      <c r="B339" s="56">
        <f>IFERROR(SUM(D339:D339),0)</f>
        <v>0</v>
      </c>
      <c r="C339" s="139" t="str">
        <f>'제품 추가'!AC337</f>
        <v>NUTMEG</v>
      </c>
      <c r="D339" s="138">
        <f>IF('넣어줄 잉크'!$D$2="주말",INDEX(표5[#All],MATCH(C339,표5[[#All],[잉크]],0),19)+INDEX(표5[#All],MATCH(C339,표5[[#All],[잉크]],0),22),INDEX(표5[#All],MATCH(C339,표5[[#All],[잉크]],0),MATCH('넣어줄 잉크'!$D$2,표5[#Headers],0)+2))</f>
        <v>0</v>
      </c>
    </row>
    <row r="340" spans="2:4" hidden="1" x14ac:dyDescent="0.3">
      <c r="B340" s="56">
        <f>IFERROR(SUM(D340:D340),0)</f>
        <v>0</v>
      </c>
      <c r="C340" s="139" t="str">
        <f>'제품 추가'!AC338</f>
        <v>OAK</v>
      </c>
      <c r="D340" s="138">
        <f>IF('넣어줄 잉크'!$D$2="주말",INDEX(표5[#All],MATCH(C340,표5[[#All],[잉크]],0),19)+INDEX(표5[#All],MATCH(C340,표5[[#All],[잉크]],0),22),INDEX(표5[#All],MATCH(C340,표5[[#All],[잉크]],0),MATCH('넣어줄 잉크'!$D$2,표5[#Headers],0)+2))</f>
        <v>0</v>
      </c>
    </row>
    <row r="341" spans="2:4" x14ac:dyDescent="0.3">
      <c r="B341" s="56">
        <f>IFERROR(SUM(D341:D341),0)</f>
        <v>2</v>
      </c>
      <c r="C341" s="139" t="str">
        <f>'제품 추가'!AC958</f>
        <v>ELISE</v>
      </c>
      <c r="D341" s="138">
        <f>IF('넣어줄 잉크'!$D$2="주말",INDEX(표5[#All],MATCH(C341,표5[[#All],[잉크]],0),19)+INDEX(표5[#All],MATCH(C341,표5[[#All],[잉크]],0),22),INDEX(표5[#All],MATCH(C341,표5[[#All],[잉크]],0),MATCH('넣어줄 잉크'!$D$2,표5[#Headers],0)+2))</f>
        <v>2</v>
      </c>
    </row>
    <row r="342" spans="2:4" hidden="1" x14ac:dyDescent="0.3">
      <c r="B342" s="56">
        <f>IFERROR(SUM(D342:D342),0)</f>
        <v>0</v>
      </c>
      <c r="C342" s="139" t="str">
        <f>'제품 추가'!AC340</f>
        <v>OIL</v>
      </c>
      <c r="D342" s="138">
        <f>IF('넣어줄 잉크'!$D$2="주말",INDEX(표5[#All],MATCH(C342,표5[[#All],[잉크]],0),19)+INDEX(표5[#All],MATCH(C342,표5[[#All],[잉크]],0),22),INDEX(표5[#All],MATCH(C342,표5[[#All],[잉크]],0),MATCH('넣어줄 잉크'!$D$2,표5[#Headers],0)+2))</f>
        <v>0</v>
      </c>
    </row>
    <row r="343" spans="2:4" hidden="1" x14ac:dyDescent="0.3">
      <c r="B343" s="56">
        <f>IFERROR(SUM(D343:D343),0)</f>
        <v>0</v>
      </c>
      <c r="C343" s="139" t="str">
        <f>'제품 추가'!AC341</f>
        <v>OLIVE</v>
      </c>
      <c r="D343" s="138">
        <f>IF('넣어줄 잉크'!$D$2="주말",INDEX(표5[#All],MATCH(C343,표5[[#All],[잉크]],0),19)+INDEX(표5[#All],MATCH(C343,표5[[#All],[잉크]],0),22),INDEX(표5[#All],MATCH(C343,표5[[#All],[잉크]],0),MATCH('넣어줄 잉크'!$D$2,표5[#Headers],0)+2))</f>
        <v>0</v>
      </c>
    </row>
    <row r="344" spans="2:4" hidden="1" x14ac:dyDescent="0.3">
      <c r="B344" s="56">
        <f>IFERROR(SUM(D344:D344),0)</f>
        <v>0</v>
      </c>
      <c r="C344" s="139" t="str">
        <f>'제품 추가'!AC342</f>
        <v>OMBRE</v>
      </c>
      <c r="D344" s="138">
        <f>IF('넣어줄 잉크'!$D$2="주말",INDEX(표5[#All],MATCH(C344,표5[[#All],[잉크]],0),19)+INDEX(표5[#All],MATCH(C344,표5[[#All],[잉크]],0),22),INDEX(표5[#All],MATCH(C344,표5[[#All],[잉크]],0),MATCH('넣어줄 잉크'!$D$2,표5[#Headers],0)+2))</f>
        <v>0</v>
      </c>
    </row>
    <row r="345" spans="2:4" hidden="1" x14ac:dyDescent="0.3">
      <c r="B345" s="56">
        <f>IFERROR(SUM(D345:D345),0)</f>
        <v>0</v>
      </c>
      <c r="C345" s="139" t="str">
        <f>'제품 추가'!AC343</f>
        <v>ONION</v>
      </c>
      <c r="D345" s="138">
        <f>IF('넣어줄 잉크'!$D$2="주말",INDEX(표5[#All],MATCH(C345,표5[[#All],[잉크]],0),19)+INDEX(표5[#All],MATCH(C345,표5[[#All],[잉크]],0),22),INDEX(표5[#All],MATCH(C345,표5[[#All],[잉크]],0),MATCH('넣어줄 잉크'!$D$2,표5[#Headers],0)+2))</f>
        <v>0</v>
      </c>
    </row>
    <row r="346" spans="2:4" hidden="1" x14ac:dyDescent="0.3">
      <c r="B346" s="56">
        <f>IFERROR(SUM(D346:D346),0)</f>
        <v>0</v>
      </c>
      <c r="C346" s="139" t="str">
        <f>'제품 추가'!AC344</f>
        <v>ONYX</v>
      </c>
      <c r="D346" s="138">
        <f>IF('넣어줄 잉크'!$D$2="주말",INDEX(표5[#All],MATCH(C346,표5[[#All],[잉크]],0),19)+INDEX(표5[#All],MATCH(C346,표5[[#All],[잉크]],0),22),INDEX(표5[#All],MATCH(C346,표5[[#All],[잉크]],0),MATCH('넣어줄 잉크'!$D$2,표5[#Headers],0)+2))</f>
        <v>0</v>
      </c>
    </row>
    <row r="347" spans="2:4" hidden="1" x14ac:dyDescent="0.3">
      <c r="B347" s="56">
        <f>IFERROR(SUM(D347:D347),0)</f>
        <v>0</v>
      </c>
      <c r="C347" s="139" t="str">
        <f>'제품 추가'!AC345</f>
        <v>ORANGE</v>
      </c>
      <c r="D347" s="138">
        <f>IF('넣어줄 잉크'!$D$2="주말",INDEX(표5[#All],MATCH(C347,표5[[#All],[잉크]],0),19)+INDEX(표5[#All],MATCH(C347,표5[[#All],[잉크]],0),22),INDEX(표5[#All],MATCH(C347,표5[[#All],[잉크]],0),MATCH('넣어줄 잉크'!$D$2,표5[#Headers],0)+2))</f>
        <v>0</v>
      </c>
    </row>
    <row r="348" spans="2:4" hidden="1" x14ac:dyDescent="0.3">
      <c r="B348" s="56">
        <f>IFERROR(SUM(D348:D348),0)</f>
        <v>0</v>
      </c>
      <c r="C348" s="139" t="str">
        <f>'제품 추가'!AC346</f>
        <v>ORCHID</v>
      </c>
      <c r="D348" s="138">
        <f>IF('넣어줄 잉크'!$D$2="주말",INDEX(표5[#All],MATCH(C348,표5[[#All],[잉크]],0),19)+INDEX(표5[#All],MATCH(C348,표5[[#All],[잉크]],0),22),INDEX(표5[#All],MATCH(C348,표5[[#All],[잉크]],0),MATCH('넣어줄 잉크'!$D$2,표5[#Headers],0)+2))</f>
        <v>0</v>
      </c>
    </row>
    <row r="349" spans="2:4" hidden="1" x14ac:dyDescent="0.3">
      <c r="B349" s="56">
        <f>IFERROR(SUM(D349:D349),0)</f>
        <v>0</v>
      </c>
      <c r="C349" s="139" t="str">
        <f>'제품 추가'!AC347</f>
        <v>OTTER</v>
      </c>
      <c r="D349" s="138">
        <f>IF('넣어줄 잉크'!$D$2="주말",INDEX(표5[#All],MATCH(C349,표5[[#All],[잉크]],0),19)+INDEX(표5[#All],MATCH(C349,표5[[#All],[잉크]],0),22),INDEX(표5[#All],MATCH(C349,표5[[#All],[잉크]],0),MATCH('넣어줄 잉크'!$D$2,표5[#Headers],0)+2))</f>
        <v>0</v>
      </c>
    </row>
    <row r="350" spans="2:4" hidden="1" x14ac:dyDescent="0.3">
      <c r="B350" s="56">
        <f>IFERROR(SUM(D350:D350),0)</f>
        <v>0</v>
      </c>
      <c r="C350" s="139" t="str">
        <f>'제품 추가'!AC348</f>
        <v>OYSTER</v>
      </c>
      <c r="D350" s="138">
        <f>IF('넣어줄 잉크'!$D$2="주말",INDEX(표5[#All],MATCH(C350,표5[[#All],[잉크]],0),19)+INDEX(표5[#All],MATCH(C350,표5[[#All],[잉크]],0),22),INDEX(표5[#All],MATCH(C350,표5[[#All],[잉크]],0),MATCH('넣어줄 잉크'!$D$2,표5[#Headers],0)+2))</f>
        <v>0</v>
      </c>
    </row>
    <row r="351" spans="2:4" hidden="1" x14ac:dyDescent="0.3">
      <c r="B351" s="56">
        <f>IFERROR(SUM(D351:D351),0)</f>
        <v>0</v>
      </c>
      <c r="C351" s="139" t="str">
        <f>'제품 추가'!AC349</f>
        <v>PALE</v>
      </c>
      <c r="D351" s="138">
        <f>IF('넣어줄 잉크'!$D$2="주말",INDEX(표5[#All],MATCH(C351,표5[[#All],[잉크]],0),19)+INDEX(표5[#All],MATCH(C351,표5[[#All],[잉크]],0),22),INDEX(표5[#All],MATCH(C351,표5[[#All],[잉크]],0),MATCH('넣어줄 잉크'!$D$2,표5[#Headers],0)+2))</f>
        <v>0</v>
      </c>
    </row>
    <row r="352" spans="2:4" hidden="1" x14ac:dyDescent="0.3">
      <c r="B352" s="56">
        <f>IFERROR(SUM(D352:D352),0)</f>
        <v>0</v>
      </c>
      <c r="C352" s="139" t="str">
        <f>'제품 추가'!AC350</f>
        <v>PALM</v>
      </c>
      <c r="D352" s="138">
        <f>IF('넣어줄 잉크'!$D$2="주말",INDEX(표5[#All],MATCH(C352,표5[[#All],[잉크]],0),19)+INDEX(표5[#All],MATCH(C352,표5[[#All],[잉크]],0),22),INDEX(표5[#All],MATCH(C352,표5[[#All],[잉크]],0),MATCH('넣어줄 잉크'!$D$2,표5[#Headers],0)+2))</f>
        <v>0</v>
      </c>
    </row>
    <row r="353" spans="2:4" hidden="1" x14ac:dyDescent="0.3">
      <c r="B353" s="56">
        <f>IFERROR(SUM(D353:D353),0)</f>
        <v>0</v>
      </c>
      <c r="C353" s="139" t="str">
        <f>'제품 추가'!AC351</f>
        <v>PALOMA</v>
      </c>
      <c r="D353" s="138">
        <f>IF('넣어줄 잉크'!$D$2="주말",INDEX(표5[#All],MATCH(C353,표5[[#All],[잉크]],0),19)+INDEX(표5[#All],MATCH(C353,표5[[#All],[잉크]],0),22),INDEX(표5[#All],MATCH(C353,표5[[#All],[잉크]],0),MATCH('넣어줄 잉크'!$D$2,표5[#Headers],0)+2))</f>
        <v>0</v>
      </c>
    </row>
    <row r="354" spans="2:4" hidden="1" x14ac:dyDescent="0.3">
      <c r="B354" s="56">
        <f>IFERROR(SUM(D354:D354),0)</f>
        <v>0</v>
      </c>
      <c r="C354" s="139" t="str">
        <f>'제품 추가'!AC352</f>
        <v>PAMPAS</v>
      </c>
      <c r="D354" s="138">
        <f>IF('넣어줄 잉크'!$D$2="주말",INDEX(표5[#All],MATCH(C354,표5[[#All],[잉크]],0),19)+INDEX(표5[#All],MATCH(C354,표5[[#All],[잉크]],0),22),INDEX(표5[#All],MATCH(C354,표5[[#All],[잉크]],0),MATCH('넣어줄 잉크'!$D$2,표5[#Headers],0)+2))</f>
        <v>0</v>
      </c>
    </row>
    <row r="355" spans="2:4" hidden="1" x14ac:dyDescent="0.3">
      <c r="B355" s="56">
        <f>IFERROR(SUM(D355:D355),0)</f>
        <v>0</v>
      </c>
      <c r="C355" s="139" t="str">
        <f>'제품 추가'!AC353</f>
        <v>PANSY</v>
      </c>
      <c r="D355" s="138">
        <f>IF('넣어줄 잉크'!$D$2="주말",INDEX(표5[#All],MATCH(C355,표5[[#All],[잉크]],0),19)+INDEX(표5[#All],MATCH(C355,표5[[#All],[잉크]],0),22),INDEX(표5[#All],MATCH(C355,표5[[#All],[잉크]],0),MATCH('넣어줄 잉크'!$D$2,표5[#Headers],0)+2))</f>
        <v>0</v>
      </c>
    </row>
    <row r="356" spans="2:4" hidden="1" x14ac:dyDescent="0.3">
      <c r="B356" s="56">
        <f>IFERROR(SUM(D356:D356),0)</f>
        <v>0</v>
      </c>
      <c r="C356" s="139" t="str">
        <f>'제품 추가'!AC354</f>
        <v>PARSNIP</v>
      </c>
      <c r="D356" s="138">
        <f>IF('넣어줄 잉크'!$D$2="주말",INDEX(표5[#All],MATCH(C356,표5[[#All],[잉크]],0),19)+INDEX(표5[#All],MATCH(C356,표5[[#All],[잉크]],0),22),INDEX(표5[#All],MATCH(C356,표5[[#All],[잉크]],0),MATCH('넣어줄 잉크'!$D$2,표5[#Headers],0)+2))</f>
        <v>0</v>
      </c>
    </row>
    <row r="357" spans="2:4" hidden="1" x14ac:dyDescent="0.3">
      <c r="B357" s="56">
        <f>IFERROR(SUM(D357:D357),0)</f>
        <v>0</v>
      </c>
      <c r="C357" s="139" t="str">
        <f>'제품 추가'!AC355</f>
        <v>PARTRIDGE</v>
      </c>
      <c r="D357" s="138">
        <f>IF('넣어줄 잉크'!$D$2="주말",INDEX(표5[#All],MATCH(C357,표5[[#All],[잉크]],0),19)+INDEX(표5[#All],MATCH(C357,표5[[#All],[잉크]],0),22),INDEX(표5[#All],MATCH(C357,표5[[#All],[잉크]],0),MATCH('넣어줄 잉크'!$D$2,표5[#Headers],0)+2))</f>
        <v>0</v>
      </c>
    </row>
    <row r="358" spans="2:4" hidden="1" x14ac:dyDescent="0.3">
      <c r="B358" s="56">
        <f>IFERROR(SUM(D358:D358),0)</f>
        <v>0</v>
      </c>
      <c r="C358" s="139" t="str">
        <f>'제품 추가'!AC356</f>
        <v>PATINA</v>
      </c>
      <c r="D358" s="138">
        <f>IF('넣어줄 잉크'!$D$2="주말",INDEX(표5[#All],MATCH(C358,표5[[#All],[잉크]],0),19)+INDEX(표5[#All],MATCH(C358,표5[[#All],[잉크]],0),22),INDEX(표5[#All],MATCH(C358,표5[[#All],[잉크]],0),MATCH('넣어줄 잉크'!$D$2,표5[#Headers],0)+2))</f>
        <v>0</v>
      </c>
    </row>
    <row r="359" spans="2:4" hidden="1" x14ac:dyDescent="0.3">
      <c r="B359" s="56">
        <f>IFERROR(SUM(D359:D359),0)</f>
        <v>0</v>
      </c>
      <c r="C359" s="139" t="str">
        <f>'제품 추가'!AC357</f>
        <v>PAUL</v>
      </c>
      <c r="D359" s="138">
        <f>IF('넣어줄 잉크'!$D$2="주말",INDEX(표5[#All],MATCH(C359,표5[[#All],[잉크]],0),19)+INDEX(표5[#All],MATCH(C359,표5[[#All],[잉크]],0),22),INDEX(표5[#All],MATCH(C359,표5[[#All],[잉크]],0),MATCH('넣어줄 잉크'!$D$2,표5[#Headers],0)+2))</f>
        <v>0</v>
      </c>
    </row>
    <row r="360" spans="2:4" hidden="1" x14ac:dyDescent="0.3">
      <c r="B360" s="56">
        <f>IFERROR(SUM(D360:D360),0)</f>
        <v>0</v>
      </c>
      <c r="C360" s="139" t="str">
        <f>'제품 추가'!AC358</f>
        <v>PEANUT</v>
      </c>
      <c r="D360" s="138">
        <f>IF('넣어줄 잉크'!$D$2="주말",INDEX(표5[#All],MATCH(C360,표5[[#All],[잉크]],0),19)+INDEX(표5[#All],MATCH(C360,표5[[#All],[잉크]],0),22),INDEX(표5[#All],MATCH(C360,표5[[#All],[잉크]],0),MATCH('넣어줄 잉크'!$D$2,표5[#Headers],0)+2))</f>
        <v>0</v>
      </c>
    </row>
    <row r="361" spans="2:4" hidden="1" x14ac:dyDescent="0.3">
      <c r="B361" s="56">
        <f>IFERROR(SUM(D361:D361),0)</f>
        <v>0</v>
      </c>
      <c r="C361" s="139" t="str">
        <f>'제품 추가'!AC359</f>
        <v>PEAR</v>
      </c>
      <c r="D361" s="138">
        <f>IF('넣어줄 잉크'!$D$2="주말",INDEX(표5[#All],MATCH(C361,표5[[#All],[잉크]],0),19)+INDEX(표5[#All],MATCH(C361,표5[[#All],[잉크]],0),22),INDEX(표5[#All],MATCH(C361,표5[[#All],[잉크]],0),MATCH('넣어줄 잉크'!$D$2,표5[#Headers],0)+2))</f>
        <v>0</v>
      </c>
    </row>
    <row r="362" spans="2:4" hidden="1" x14ac:dyDescent="0.3">
      <c r="B362" s="56">
        <f>IFERROR(SUM(D362:D362),0)</f>
        <v>0</v>
      </c>
      <c r="C362" s="139" t="str">
        <f>'제품 추가'!AC360</f>
        <v>PEAT</v>
      </c>
      <c r="D362" s="138">
        <f>IF('넣어줄 잉크'!$D$2="주말",INDEX(표5[#All],MATCH(C362,표5[[#All],[잉크]],0),19)+INDEX(표5[#All],MATCH(C362,표5[[#All],[잉크]],0),22),INDEX(표5[#All],MATCH(C362,표5[[#All],[잉크]],0),MATCH('넣어줄 잉크'!$D$2,표5[#Headers],0)+2))</f>
        <v>0</v>
      </c>
    </row>
    <row r="363" spans="2:4" hidden="1" x14ac:dyDescent="0.3">
      <c r="B363" s="56">
        <f>IFERROR(SUM(D363:D363),0)</f>
        <v>0</v>
      </c>
      <c r="C363" s="139" t="str">
        <f>'제품 추가'!AC361</f>
        <v>PEBBLE</v>
      </c>
      <c r="D363" s="138">
        <f>IF('넣어줄 잉크'!$D$2="주말",INDEX(표5[#All],MATCH(C363,표5[[#All],[잉크]],0),19)+INDEX(표5[#All],MATCH(C363,표5[[#All],[잉크]],0),22),INDEX(표5[#All],MATCH(C363,표5[[#All],[잉크]],0),MATCH('넣어줄 잉크'!$D$2,표5[#Headers],0)+2))</f>
        <v>0</v>
      </c>
    </row>
    <row r="364" spans="2:4" hidden="1" x14ac:dyDescent="0.3">
      <c r="B364" s="56">
        <f>IFERROR(SUM(D364:D364),0)</f>
        <v>0</v>
      </c>
      <c r="C364" s="139" t="str">
        <f>'제품 추가'!AC362</f>
        <v>PECAN</v>
      </c>
      <c r="D364" s="138">
        <f>IF('넣어줄 잉크'!$D$2="주말",INDEX(표5[#All],MATCH(C364,표5[[#All],[잉크]],0),19)+INDEX(표5[#All],MATCH(C364,표5[[#All],[잉크]],0),22),INDEX(표5[#All],MATCH(C364,표5[[#All],[잉크]],0),MATCH('넣어줄 잉크'!$D$2,표5[#Headers],0)+2))</f>
        <v>0</v>
      </c>
    </row>
    <row r="365" spans="2:4" hidden="1" x14ac:dyDescent="0.3">
      <c r="B365" s="56">
        <f>IFERROR(SUM(D365:D365),0)</f>
        <v>0</v>
      </c>
      <c r="C365" s="139" t="str">
        <f>'제품 추가'!AC363</f>
        <v>PELICAN</v>
      </c>
      <c r="D365" s="138">
        <f>IF('넣어줄 잉크'!$D$2="주말",INDEX(표5[#All],MATCH(C365,표5[[#All],[잉크]],0),19)+INDEX(표5[#All],MATCH(C365,표5[[#All],[잉크]],0),22),INDEX(표5[#All],MATCH(C365,표5[[#All],[잉크]],0),MATCH('넣어줄 잉크'!$D$2,표5[#Headers],0)+2))</f>
        <v>0</v>
      </c>
    </row>
    <row r="366" spans="2:4" hidden="1" x14ac:dyDescent="0.3">
      <c r="B366" s="56">
        <f>IFERROR(SUM(D366:D366),0)</f>
        <v>0</v>
      </c>
      <c r="C366" s="139" t="str">
        <f>'제품 추가'!AC364</f>
        <v>PENNY</v>
      </c>
      <c r="D366" s="138">
        <f>IF('넣어줄 잉크'!$D$2="주말",INDEX(표5[#All],MATCH(C366,표5[[#All],[잉크]],0),19)+INDEX(표5[#All],MATCH(C366,표5[[#All],[잉크]],0),22),INDEX(표5[#All],MATCH(C366,표5[[#All],[잉크]],0),MATCH('넣어줄 잉크'!$D$2,표5[#Headers],0)+2))</f>
        <v>0</v>
      </c>
    </row>
    <row r="367" spans="2:4" hidden="1" x14ac:dyDescent="0.3">
      <c r="B367" s="56">
        <f>IFERROR(SUM(D367:D367),0)</f>
        <v>0</v>
      </c>
      <c r="C367" s="139" t="str">
        <f>'제품 추가'!AC365</f>
        <v>PEONY</v>
      </c>
      <c r="D367" s="138">
        <f>IF('넣어줄 잉크'!$D$2="주말",INDEX(표5[#All],MATCH(C367,표5[[#All],[잉크]],0),19)+INDEX(표5[#All],MATCH(C367,표5[[#All],[잉크]],0),22),INDEX(표5[#All],MATCH(C367,표5[[#All],[잉크]],0),MATCH('넣어줄 잉크'!$D$2,표5[#Headers],0)+2))</f>
        <v>0</v>
      </c>
    </row>
    <row r="368" spans="2:4" hidden="1" x14ac:dyDescent="0.3">
      <c r="B368" s="56">
        <f>IFERROR(SUM(D368:D368),0)</f>
        <v>0</v>
      </c>
      <c r="C368" s="139" t="str">
        <f>'제품 추가'!AC366</f>
        <v>PEPPERMINT</v>
      </c>
      <c r="D368" s="138">
        <f>IF('넣어줄 잉크'!$D$2="주말",INDEX(표5[#All],MATCH(C368,표5[[#All],[잉크]],0),19)+INDEX(표5[#All],MATCH(C368,표5[[#All],[잉크]],0),22),INDEX(표5[#All],MATCH(C368,표5[[#All],[잉크]],0),MATCH('넣어줄 잉크'!$D$2,표5[#Headers],0)+2))</f>
        <v>0</v>
      </c>
    </row>
    <row r="369" spans="2:4" hidden="1" x14ac:dyDescent="0.3">
      <c r="B369" s="56">
        <f>IFERROR(SUM(D369:D369),0)</f>
        <v>0</v>
      </c>
      <c r="C369" s="139" t="str">
        <f>'제품 추가'!AC367</f>
        <v>PETAL</v>
      </c>
      <c r="D369" s="138">
        <f>IF('넣어줄 잉크'!$D$2="주말",INDEX(표5[#All],MATCH(C369,표5[[#All],[잉크]],0),19)+INDEX(표5[#All],MATCH(C369,표5[[#All],[잉크]],0),22),INDEX(표5[#All],MATCH(C369,표5[[#All],[잉크]],0),MATCH('넣어줄 잉크'!$D$2,표5[#Headers],0)+2))</f>
        <v>0</v>
      </c>
    </row>
    <row r="370" spans="2:4" hidden="1" x14ac:dyDescent="0.3">
      <c r="B370" s="56">
        <f>IFERROR(SUM(D370:D370),0)</f>
        <v>0</v>
      </c>
      <c r="C370" s="139" t="str">
        <f>'제품 추가'!AC368</f>
        <v>PETUNIA</v>
      </c>
      <c r="D370" s="138">
        <f>IF('넣어줄 잉크'!$D$2="주말",INDEX(표5[#All],MATCH(C370,표5[[#All],[잉크]],0),19)+INDEX(표5[#All],MATCH(C370,표5[[#All],[잉크]],0),22),INDEX(표5[#All],MATCH(C370,표5[[#All],[잉크]],0),MATCH('넣어줄 잉크'!$D$2,표5[#Headers],0)+2))</f>
        <v>0</v>
      </c>
    </row>
    <row r="371" spans="2:4" hidden="1" x14ac:dyDescent="0.3">
      <c r="B371" s="56">
        <f>IFERROR(SUM(D371:D371),0)</f>
        <v>0</v>
      </c>
      <c r="C371" s="139" t="str">
        <f>'제품 추가'!AC369</f>
        <v>PEWTER</v>
      </c>
      <c r="D371" s="138">
        <f>IF('넣어줄 잉크'!$D$2="주말",INDEX(표5[#All],MATCH(C371,표5[[#All],[잉크]],0),19)+INDEX(표5[#All],MATCH(C371,표5[[#All],[잉크]],0),22),INDEX(표5[#All],MATCH(C371,표5[[#All],[잉크]],0),MATCH('넣어줄 잉크'!$D$2,표5[#Headers],0)+2))</f>
        <v>0</v>
      </c>
    </row>
    <row r="372" spans="2:4" hidden="1" x14ac:dyDescent="0.3">
      <c r="B372" s="56">
        <f>IFERROR(SUM(D372:D372),0)</f>
        <v>0</v>
      </c>
      <c r="C372" s="139" t="str">
        <f>'제품 추가'!AC370</f>
        <v>PEYOTE</v>
      </c>
      <c r="D372" s="138">
        <f>IF('넣어줄 잉크'!$D$2="주말",INDEX(표5[#All],MATCH(C372,표5[[#All],[잉크]],0),19)+INDEX(표5[#All],MATCH(C372,표5[[#All],[잉크]],0),22),INDEX(표5[#All],MATCH(C372,표5[[#All],[잉크]],0),MATCH('넣어줄 잉크'!$D$2,표5[#Headers],0)+2))</f>
        <v>0</v>
      </c>
    </row>
    <row r="373" spans="2:4" hidden="1" x14ac:dyDescent="0.3">
      <c r="B373" s="56">
        <f>IFERROR(SUM(D373:D373),0)</f>
        <v>0</v>
      </c>
      <c r="C373" s="139" t="str">
        <f>'제품 추가'!AC371</f>
        <v>PHANTOM</v>
      </c>
      <c r="D373" s="138">
        <f>IF('넣어줄 잉크'!$D$2="주말",INDEX(표5[#All],MATCH(C373,표5[[#All],[잉크]],0),19)+INDEX(표5[#All],MATCH(C373,표5[[#All],[잉크]],0),22),INDEX(표5[#All],MATCH(C373,표5[[#All],[잉크]],0),MATCH('넣어줄 잉크'!$D$2,표5[#Headers],0)+2))</f>
        <v>0</v>
      </c>
    </row>
    <row r="374" spans="2:4" hidden="1" x14ac:dyDescent="0.3">
      <c r="B374" s="56">
        <f>IFERROR(SUM(D374:D374),0)</f>
        <v>0</v>
      </c>
      <c r="C374" s="139" t="str">
        <f>'제품 추가'!AC372</f>
        <v>PHEASANT</v>
      </c>
      <c r="D374" s="138">
        <f>IF('넣어줄 잉크'!$D$2="주말",INDEX(표5[#All],MATCH(C374,표5[[#All],[잉크]],0),19)+INDEX(표5[#All],MATCH(C374,표5[[#All],[잉크]],0),22),INDEX(표5[#All],MATCH(C374,표5[[#All],[잉크]],0),MATCH('넣어줄 잉크'!$D$2,표5[#Headers],0)+2))</f>
        <v>0</v>
      </c>
    </row>
    <row r="375" spans="2:4" hidden="1" x14ac:dyDescent="0.3">
      <c r="B375" s="56">
        <f>IFERROR(SUM(D375:D375),0)</f>
        <v>0</v>
      </c>
      <c r="C375" s="139" t="str">
        <f>'제품 추가'!AC373</f>
        <v>PHOENIX</v>
      </c>
      <c r="D375" s="138">
        <f>IF('넣어줄 잉크'!$D$2="주말",INDEX(표5[#All],MATCH(C375,표5[[#All],[잉크]],0),19)+INDEX(표5[#All],MATCH(C375,표5[[#All],[잉크]],0),22),INDEX(표5[#All],MATCH(C375,표5[[#All],[잉크]],0),MATCH('넣어줄 잉크'!$D$2,표5[#Headers],0)+2))</f>
        <v>0</v>
      </c>
    </row>
    <row r="376" spans="2:4" hidden="1" x14ac:dyDescent="0.3">
      <c r="B376" s="56">
        <f>IFERROR(SUM(D376:D376),0)</f>
        <v>0</v>
      </c>
      <c r="C376" s="139" t="str">
        <f>'제품 추가'!AC374</f>
        <v>PICANTE</v>
      </c>
      <c r="D376" s="138">
        <f>IF('넣어줄 잉크'!$D$2="주말",INDEX(표5[#All],MATCH(C376,표5[[#All],[잉크]],0),19)+INDEX(표5[#All],MATCH(C376,표5[[#All],[잉크]],0),22),INDEX(표5[#All],MATCH(C376,표5[[#All],[잉크]],0),MATCH('넣어줄 잉크'!$D$2,표5[#Headers],0)+2))</f>
        <v>0</v>
      </c>
    </row>
    <row r="377" spans="2:4" hidden="1" x14ac:dyDescent="0.3">
      <c r="B377" s="56">
        <f>IFERROR(SUM(D377:D377),0)</f>
        <v>0</v>
      </c>
      <c r="C377" s="139" t="str">
        <f>'제품 추가'!AC375</f>
        <v>PIGEON</v>
      </c>
      <c r="D377" s="138">
        <f>IF('넣어줄 잉크'!$D$2="주말",INDEX(표5[#All],MATCH(C377,표5[[#All],[잉크]],0),19)+INDEX(표5[#All],MATCH(C377,표5[[#All],[잉크]],0),22),INDEX(표5[#All],MATCH(C377,표5[[#All],[잉크]],0),MATCH('넣어줄 잉크'!$D$2,표5[#Headers],0)+2))</f>
        <v>0</v>
      </c>
    </row>
    <row r="378" spans="2:4" hidden="1" x14ac:dyDescent="0.3">
      <c r="B378" s="56">
        <f>IFERROR(SUM(D378:D378),0)</f>
        <v>0</v>
      </c>
      <c r="C378" s="139" t="str">
        <f>'제품 추가'!AC174</f>
        <v>DURIAN</v>
      </c>
      <c r="D378" s="138">
        <f>IF('넣어줄 잉크'!$D$2="주말",INDEX(표5[#All],MATCH(C378,표5[[#All],[잉크]],0),19)+INDEX(표5[#All],MATCH(C378,표5[[#All],[잉크]],0),22),INDEX(표5[#All],MATCH(C378,표5[[#All],[잉크]],0),MATCH('넣어줄 잉크'!$D$2,표5[#Headers],0)+2))</f>
        <v>0</v>
      </c>
    </row>
    <row r="379" spans="2:4" x14ac:dyDescent="0.3">
      <c r="B379" s="56">
        <f>IFERROR(SUM(D379:D379),0)</f>
        <v>2</v>
      </c>
      <c r="C379" s="139" t="str">
        <f>'제품 추가'!AC1215</f>
        <v>ENTITY</v>
      </c>
      <c r="D379" s="138">
        <f>IF('넣어줄 잉크'!$D$2="주말",INDEX(표5[#All],MATCH(C379,표5[[#All],[잉크]],0),19)+INDEX(표5[#All],MATCH(C379,표5[[#All],[잉크]],0),22),INDEX(표5[#All],MATCH(C379,표5[[#All],[잉크]],0),MATCH('넣어줄 잉크'!$D$2,표5[#Headers],0)+2))</f>
        <v>2</v>
      </c>
    </row>
    <row r="380" spans="2:4" hidden="1" x14ac:dyDescent="0.3">
      <c r="B380" s="56">
        <f>IFERROR(SUM(D380:D380),0)</f>
        <v>0</v>
      </c>
      <c r="C380" s="139" t="str">
        <f>'제품 추가'!AC378</f>
        <v>PISTACHIO</v>
      </c>
      <c r="D380" s="138">
        <f>IF('넣어줄 잉크'!$D$2="주말",INDEX(표5[#All],MATCH(C380,표5[[#All],[잉크]],0),19)+INDEX(표5[#All],MATCH(C380,표5[[#All],[잉크]],0),22),INDEX(표5[#All],MATCH(C380,표5[[#All],[잉크]],0),MATCH('넣어줄 잉크'!$D$2,표5[#Headers],0)+2))</f>
        <v>0</v>
      </c>
    </row>
    <row r="381" spans="2:4" hidden="1" x14ac:dyDescent="0.3">
      <c r="B381" s="56">
        <f>IFERROR(SUM(D381:D381),0)</f>
        <v>0</v>
      </c>
      <c r="C381" s="139" t="str">
        <f>'제품 추가'!AC379</f>
        <v>PJELLY</v>
      </c>
      <c r="D381" s="138">
        <f>IF('넣어줄 잉크'!$D$2="주말",INDEX(표5[#All],MATCH(C381,표5[[#All],[잉크]],0),19)+INDEX(표5[#All],MATCH(C381,표5[[#All],[잉크]],0),22),INDEX(표5[#All],MATCH(C381,표5[[#All],[잉크]],0),MATCH('넣어줄 잉크'!$D$2,표5[#Headers],0)+2))</f>
        <v>0</v>
      </c>
    </row>
    <row r="382" spans="2:4" hidden="1" x14ac:dyDescent="0.3">
      <c r="B382" s="56">
        <f>IFERROR(SUM(D382:D382),0)</f>
        <v>0</v>
      </c>
      <c r="C382" s="139" t="str">
        <f>'제품 추가'!AC380</f>
        <v>PLATINUM</v>
      </c>
      <c r="D382" s="138">
        <f>IF('넣어줄 잉크'!$D$2="주말",INDEX(표5[#All],MATCH(C382,표5[[#All],[잉크]],0),19)+INDEX(표5[#All],MATCH(C382,표5[[#All],[잉크]],0),22),INDEX(표5[#All],MATCH(C382,표5[[#All],[잉크]],0),MATCH('넣어줄 잉크'!$D$2,표5[#Headers],0)+2))</f>
        <v>0</v>
      </c>
    </row>
    <row r="383" spans="2:4" hidden="1" x14ac:dyDescent="0.3">
      <c r="B383" s="56">
        <f>IFERROR(SUM(D383:D383),0)</f>
        <v>0</v>
      </c>
      <c r="C383" s="139" t="str">
        <f>'제품 추가'!AC381</f>
        <v>PLUM</v>
      </c>
      <c r="D383" s="138">
        <f>IF('넣어줄 잉크'!$D$2="주말",INDEX(표5[#All],MATCH(C383,표5[[#All],[잉크]],0),19)+INDEX(표5[#All],MATCH(C383,표5[[#All],[잉크]],0),22),INDEX(표5[#All],MATCH(C383,표5[[#All],[잉크]],0),MATCH('넣어줄 잉크'!$D$2,표5[#Headers],0)+2))</f>
        <v>0</v>
      </c>
    </row>
    <row r="384" spans="2:4" hidden="1" x14ac:dyDescent="0.3">
      <c r="B384" s="56">
        <f>IFERROR(SUM(D384:D384),0)</f>
        <v>0</v>
      </c>
      <c r="C384" s="139" t="str">
        <f>'제품 추가'!AC382</f>
        <v>POOH</v>
      </c>
      <c r="D384" s="138">
        <f>IF('넣어줄 잉크'!$D$2="주말",INDEX(표5[#All],MATCH(C384,표5[[#All],[잉크]],0),19)+INDEX(표5[#All],MATCH(C384,표5[[#All],[잉크]],0),22),INDEX(표5[#All],MATCH(C384,표5[[#All],[잉크]],0),MATCH('넣어줄 잉크'!$D$2,표5[#Headers],0)+2))</f>
        <v>0</v>
      </c>
    </row>
    <row r="385" spans="2:4" hidden="1" x14ac:dyDescent="0.3">
      <c r="B385" s="56">
        <f>IFERROR(SUM(D385:D385),0)</f>
        <v>0</v>
      </c>
      <c r="C385" s="139" t="str">
        <f>'제품 추가'!AC383</f>
        <v>POPPY</v>
      </c>
      <c r="D385" s="138">
        <f>IF('넣어줄 잉크'!$D$2="주말",INDEX(표5[#All],MATCH(C385,표5[[#All],[잉크]],0),19)+INDEX(표5[#All],MATCH(C385,표5[[#All],[잉크]],0),22),INDEX(표5[#All],MATCH(C385,표5[[#All],[잉크]],0),MATCH('넣어줄 잉크'!$D$2,표5[#Headers],0)+2))</f>
        <v>0</v>
      </c>
    </row>
    <row r="386" spans="2:4" hidden="1" x14ac:dyDescent="0.3">
      <c r="B386" s="56">
        <f>IFERROR(SUM(D386:D386),0)</f>
        <v>0</v>
      </c>
      <c r="C386" s="139" t="str">
        <f>'제품 추가'!AC384</f>
        <v>POPSICLE</v>
      </c>
      <c r="D386" s="138">
        <f>IF('넣어줄 잉크'!$D$2="주말",INDEX(표5[#All],MATCH(C386,표5[[#All],[잉크]],0),19)+INDEX(표5[#All],MATCH(C386,표5[[#All],[잉크]],0),22),INDEX(표5[#All],MATCH(C386,표5[[#All],[잉크]],0),MATCH('넣어줄 잉크'!$D$2,표5[#Headers],0)+2))</f>
        <v>0</v>
      </c>
    </row>
    <row r="387" spans="2:4" hidden="1" x14ac:dyDescent="0.3">
      <c r="B387" s="56">
        <f>IFERROR(SUM(D387:D387),0)</f>
        <v>0</v>
      </c>
      <c r="C387" s="139" t="str">
        <f>'제품 추가'!AC385</f>
        <v>PORPOISE</v>
      </c>
      <c r="D387" s="138">
        <f>IF('넣어줄 잉크'!$D$2="주말",INDEX(표5[#All],MATCH(C387,표5[[#All],[잉크]],0),19)+INDEX(표5[#All],MATCH(C387,표5[[#All],[잉크]],0),22),INDEX(표5[#All],MATCH(C387,표5[[#All],[잉크]],0),MATCH('넣어줄 잉크'!$D$2,표5[#Headers],0)+2))</f>
        <v>0</v>
      </c>
    </row>
    <row r="388" spans="2:4" hidden="1" x14ac:dyDescent="0.3">
      <c r="B388" s="56">
        <f>IFERROR(SUM(D388:D388),0)</f>
        <v>0</v>
      </c>
      <c r="C388" s="139" t="str">
        <f>'제품 추가'!AC386</f>
        <v>POSTIT</v>
      </c>
      <c r="D388" s="138">
        <f>IF('넣어줄 잉크'!$D$2="주말",INDEX(표5[#All],MATCH(C388,표5[[#All],[잉크]],0),19)+INDEX(표5[#All],MATCH(C388,표5[[#All],[잉크]],0),22),INDEX(표5[#All],MATCH(C388,표5[[#All],[잉크]],0),MATCH('넣어줄 잉크'!$D$2,표5[#Headers],0)+2))</f>
        <v>0</v>
      </c>
    </row>
    <row r="389" spans="2:4" hidden="1" x14ac:dyDescent="0.3">
      <c r="B389" s="56">
        <f>IFERROR(SUM(D389:D389),0)</f>
        <v>0</v>
      </c>
      <c r="C389" s="139" t="str">
        <f>'제품 추가'!AC387</f>
        <v>POT</v>
      </c>
      <c r="D389" s="138">
        <f>IF('넣어줄 잉크'!$D$2="주말",INDEX(표5[#All],MATCH(C389,표5[[#All],[잉크]],0),19)+INDEX(표5[#All],MATCH(C389,표5[[#All],[잉크]],0),22),INDEX(표5[#All],MATCH(C389,표5[[#All],[잉크]],0),MATCH('넣어줄 잉크'!$D$2,표5[#Headers],0)+2))</f>
        <v>0</v>
      </c>
    </row>
    <row r="390" spans="2:4" hidden="1" x14ac:dyDescent="0.3">
      <c r="B390" s="56">
        <f>IFERROR(SUM(D390:D390),0)</f>
        <v>0</v>
      </c>
      <c r="C390" s="139" t="str">
        <f>'제품 추가'!AC388</f>
        <v>POTATO</v>
      </c>
      <c r="D390" s="138">
        <f>IF('넣어줄 잉크'!$D$2="주말",INDEX(표5[#All],MATCH(C390,표5[[#All],[잉크]],0),19)+INDEX(표5[#All],MATCH(C390,표5[[#All],[잉크]],0),22),INDEX(표5[#All],MATCH(C390,표5[[#All],[잉크]],0),MATCH('넣어줄 잉크'!$D$2,표5[#Headers],0)+2))</f>
        <v>0</v>
      </c>
    </row>
    <row r="391" spans="2:4" hidden="1" x14ac:dyDescent="0.3">
      <c r="B391" s="56">
        <f>IFERROR(SUM(D391:D391),0)</f>
        <v>0</v>
      </c>
      <c r="C391" s="139" t="str">
        <f>'제품 추가'!AC389</f>
        <v>PRADA</v>
      </c>
      <c r="D391" s="138">
        <f>IF('넣어줄 잉크'!$D$2="주말",INDEX(표5[#All],MATCH(C391,표5[[#All],[잉크]],0),19)+INDEX(표5[#All],MATCH(C391,표5[[#All],[잉크]],0),22),INDEX(표5[#All],MATCH(C391,표5[[#All],[잉크]],0),MATCH('넣어줄 잉크'!$D$2,표5[#Headers],0)+2))</f>
        <v>0</v>
      </c>
    </row>
    <row r="392" spans="2:4" hidden="1" x14ac:dyDescent="0.3">
      <c r="B392" s="56">
        <f>IFERROR(SUM(D392:D392),0)</f>
        <v>0</v>
      </c>
      <c r="C392" s="139" t="str">
        <f>'제품 추가'!AC390</f>
        <v>PTSILVER</v>
      </c>
      <c r="D392" s="138">
        <f>IF('넣어줄 잉크'!$D$2="주말",INDEX(표5[#All],MATCH(C392,표5[[#All],[잉크]],0),19)+INDEX(표5[#All],MATCH(C392,표5[[#All],[잉크]],0),22),INDEX(표5[#All],MATCH(C392,표5[[#All],[잉크]],0),MATCH('넣어줄 잉크'!$D$2,표5[#Headers],0)+2))</f>
        <v>0</v>
      </c>
    </row>
    <row r="393" spans="2:4" hidden="1" x14ac:dyDescent="0.3">
      <c r="B393" s="56">
        <f>IFERROR(SUM(D393:D393),0)</f>
        <v>0</v>
      </c>
      <c r="C393" s="139" t="str">
        <f>'제품 추가'!AC391</f>
        <v>PUCE</v>
      </c>
      <c r="D393" s="138">
        <f>IF('넣어줄 잉크'!$D$2="주말",INDEX(표5[#All],MATCH(C393,표5[[#All],[잉크]],0),19)+INDEX(표5[#All],MATCH(C393,표5[[#All],[잉크]],0),22),INDEX(표5[#All],MATCH(C393,표5[[#All],[잉크]],0),MATCH('넣어줄 잉크'!$D$2,표5[#Headers],0)+2))</f>
        <v>0</v>
      </c>
    </row>
    <row r="394" spans="2:4" hidden="1" x14ac:dyDescent="0.3">
      <c r="B394" s="56">
        <f>IFERROR(SUM(D394:D394),0)</f>
        <v>0</v>
      </c>
      <c r="C394" s="139" t="str">
        <f>'제품 추가'!AC392</f>
        <v>PUMICE</v>
      </c>
      <c r="D394" s="138">
        <f>IF('넣어줄 잉크'!$D$2="주말",INDEX(표5[#All],MATCH(C394,표5[[#All],[잉크]],0),19)+INDEX(표5[#All],MATCH(C394,표5[[#All],[잉크]],0),22),INDEX(표5[#All],MATCH(C394,표5[[#All],[잉크]],0),MATCH('넣어줄 잉크'!$D$2,표5[#Headers],0)+2))</f>
        <v>0</v>
      </c>
    </row>
    <row r="395" spans="2:4" hidden="1" x14ac:dyDescent="0.3">
      <c r="B395" s="56">
        <f>IFERROR(SUM(D395:D395),0)</f>
        <v>0</v>
      </c>
      <c r="C395" s="139" t="str">
        <f>'제품 추가'!AC393</f>
        <v>PUMPKIN</v>
      </c>
      <c r="D395" s="138">
        <f>IF('넣어줄 잉크'!$D$2="주말",INDEX(표5[#All],MATCH(C395,표5[[#All],[잉크]],0),19)+INDEX(표5[#All],MATCH(C395,표5[[#All],[잉크]],0),22),INDEX(표5[#All],MATCH(C395,표5[[#All],[잉크]],0),MATCH('넣어줄 잉크'!$D$2,표5[#Headers],0)+2))</f>
        <v>0</v>
      </c>
    </row>
    <row r="396" spans="2:4" hidden="1" x14ac:dyDescent="0.3">
      <c r="B396" s="56">
        <f>IFERROR(SUM(D396:D396),0)</f>
        <v>0</v>
      </c>
      <c r="C396" s="139" t="str">
        <f>'제품 추가'!AC394</f>
        <v>PUPIL</v>
      </c>
      <c r="D396" s="138">
        <f>IF('넣어줄 잉크'!$D$2="주말",INDEX(표5[#All],MATCH(C396,표5[[#All],[잉크]],0),19)+INDEX(표5[#All],MATCH(C396,표5[[#All],[잉크]],0),22),INDEX(표5[#All],MATCH(C396,표5[[#All],[잉크]],0),MATCH('넣어줄 잉크'!$D$2,표5[#Headers],0)+2))</f>
        <v>0</v>
      </c>
    </row>
    <row r="397" spans="2:4" hidden="1" x14ac:dyDescent="0.3">
      <c r="B397" s="56">
        <f>IFERROR(SUM(D397:D397),0)</f>
        <v>0</v>
      </c>
      <c r="C397" s="139" t="str">
        <f>'제품 추가'!AC395</f>
        <v>PURPLE</v>
      </c>
      <c r="D397" s="138">
        <f>IF('넣어줄 잉크'!$D$2="주말",INDEX(표5[#All],MATCH(C397,표5[[#All],[잉크]],0),19)+INDEX(표5[#All],MATCH(C397,표5[[#All],[잉크]],0),22),INDEX(표5[#All],MATCH(C397,표5[[#All],[잉크]],0),MATCH('넣어줄 잉크'!$D$2,표5[#Headers],0)+2))</f>
        <v>0</v>
      </c>
    </row>
    <row r="398" spans="2:4" hidden="1" x14ac:dyDescent="0.3">
      <c r="B398" s="56">
        <f>IFERROR(SUM(D398:D398),0)</f>
        <v>0</v>
      </c>
      <c r="C398" s="139" t="str">
        <f>'제품 추가'!AC396</f>
        <v>PVENUS</v>
      </c>
      <c r="D398" s="138">
        <f>IF('넣어줄 잉크'!$D$2="주말",INDEX(표5[#All],MATCH(C398,표5[[#All],[잉크]],0),19)+INDEX(표5[#All],MATCH(C398,표5[[#All],[잉크]],0),22),INDEX(표5[#All],MATCH(C398,표5[[#All],[잉크]],0),MATCH('넣어줄 잉크'!$D$2,표5[#Headers],0)+2))</f>
        <v>0</v>
      </c>
    </row>
    <row r="399" spans="2:4" hidden="1" x14ac:dyDescent="0.3">
      <c r="B399" s="56">
        <f>IFERROR(SUM(D399:D399),0)</f>
        <v>0</v>
      </c>
      <c r="C399" s="139" t="str">
        <f>'제품 추가'!AC397</f>
        <v>QUARTZ</v>
      </c>
      <c r="D399" s="138">
        <f>IF('넣어줄 잉크'!$D$2="주말",INDEX(표5[#All],MATCH(C399,표5[[#All],[잉크]],0),19)+INDEX(표5[#All],MATCH(C399,표5[[#All],[잉크]],0),22),INDEX(표5[#All],MATCH(C399,표5[[#All],[잉크]],0),MATCH('넣어줄 잉크'!$D$2,표5[#Headers],0)+2))</f>
        <v>0</v>
      </c>
    </row>
    <row r="400" spans="2:4" hidden="1" x14ac:dyDescent="0.3">
      <c r="B400" s="56">
        <f>IFERROR(SUM(D400:D400),0)</f>
        <v>0</v>
      </c>
      <c r="C400" s="139" t="str">
        <f>'제품 추가'!AC398</f>
        <v>RABBIT</v>
      </c>
      <c r="D400" s="138">
        <f>IF('넣어줄 잉크'!$D$2="주말",INDEX(표5[#All],MATCH(C400,표5[[#All],[잉크]],0),19)+INDEX(표5[#All],MATCH(C400,표5[[#All],[잉크]],0),22),INDEX(표5[#All],MATCH(C400,표5[[#All],[잉크]],0),MATCH('넣어줄 잉크'!$D$2,표5[#Headers],0)+2))</f>
        <v>0</v>
      </c>
    </row>
    <row r="401" spans="2:4" hidden="1" x14ac:dyDescent="0.3">
      <c r="B401" s="56">
        <f>IFERROR(SUM(D401:D401),0)</f>
        <v>0</v>
      </c>
      <c r="C401" s="139" t="str">
        <f>'제품 추가'!AC399</f>
        <v>RADISH</v>
      </c>
      <c r="D401" s="138">
        <f>IF('넣어줄 잉크'!$D$2="주말",INDEX(표5[#All],MATCH(C401,표5[[#All],[잉크]],0),19)+INDEX(표5[#All],MATCH(C401,표5[[#All],[잉크]],0),22),INDEX(표5[#All],MATCH(C401,표5[[#All],[잉크]],0),MATCH('넣어줄 잉크'!$D$2,표5[#Headers],0)+2))</f>
        <v>0</v>
      </c>
    </row>
    <row r="402" spans="2:4" hidden="1" x14ac:dyDescent="0.3">
      <c r="B402" s="56">
        <f>IFERROR(SUM(D402:D402),0)</f>
        <v>0</v>
      </c>
      <c r="C402" s="139" t="str">
        <f>'제품 추가'!AC400</f>
        <v>RAFFIA</v>
      </c>
      <c r="D402" s="138">
        <f>IF('넣어줄 잉크'!$D$2="주말",INDEX(표5[#All],MATCH(C402,표5[[#All],[잉크]],0),19)+INDEX(표5[#All],MATCH(C402,표5[[#All],[잉크]],0),22),INDEX(표5[#All],MATCH(C402,표5[[#All],[잉크]],0),MATCH('넣어줄 잉크'!$D$2,표5[#Headers],0)+2))</f>
        <v>0</v>
      </c>
    </row>
    <row r="403" spans="2:4" hidden="1" x14ac:dyDescent="0.3">
      <c r="B403" s="56">
        <f>IFERROR(SUM(D403:D403),0)</f>
        <v>0</v>
      </c>
      <c r="C403" s="139" t="str">
        <f>'제품 추가'!AC401</f>
        <v>RAISIN</v>
      </c>
      <c r="D403" s="138">
        <f>IF('넣어줄 잉크'!$D$2="주말",INDEX(표5[#All],MATCH(C403,표5[[#All],[잉크]],0),19)+INDEX(표5[#All],MATCH(C403,표5[[#All],[잉크]],0),22),INDEX(표5[#All],MATCH(C403,표5[[#All],[잉크]],0),MATCH('넣어줄 잉크'!$D$2,표5[#Headers],0)+2))</f>
        <v>0</v>
      </c>
    </row>
    <row r="404" spans="2:4" hidden="1" x14ac:dyDescent="0.3">
      <c r="B404" s="56">
        <f>IFERROR(SUM(D404:D404),0)</f>
        <v>0</v>
      </c>
      <c r="C404" s="139" t="str">
        <f>'제품 추가'!AC402</f>
        <v>RATTAN</v>
      </c>
      <c r="D404" s="138">
        <f>IF('넣어줄 잉크'!$D$2="주말",INDEX(표5[#All],MATCH(C404,표5[[#All],[잉크]],0),19)+INDEX(표5[#All],MATCH(C404,표5[[#All],[잉크]],0),22),INDEX(표5[#All],MATCH(C404,표5[[#All],[잉크]],0),MATCH('넣어줄 잉크'!$D$2,표5[#Headers],0)+2))</f>
        <v>0</v>
      </c>
    </row>
    <row r="405" spans="2:4" hidden="1" x14ac:dyDescent="0.3">
      <c r="B405" s="56">
        <f>IFERROR(SUM(D405:D405),0)</f>
        <v>0</v>
      </c>
      <c r="C405" s="139" t="str">
        <f>'제품 추가'!AC403</f>
        <v>RAVEN</v>
      </c>
      <c r="D405" s="138">
        <f>IF('넣어줄 잉크'!$D$2="주말",INDEX(표5[#All],MATCH(C405,표5[[#All],[잉크]],0),19)+INDEX(표5[#All],MATCH(C405,표5[[#All],[잉크]],0),22),INDEX(표5[#All],MATCH(C405,표5[[#All],[잉크]],0),MATCH('넣어줄 잉크'!$D$2,표5[#Headers],0)+2))</f>
        <v>0</v>
      </c>
    </row>
    <row r="406" spans="2:4" hidden="1" x14ac:dyDescent="0.3">
      <c r="B406" s="56">
        <f>IFERROR(SUM(D406:D406),0)</f>
        <v>0</v>
      </c>
      <c r="C406" s="139" t="str">
        <f>'제품 추가'!AC404</f>
        <v>RAWHIDE</v>
      </c>
      <c r="D406" s="138">
        <f>IF('넣어줄 잉크'!$D$2="주말",INDEX(표5[#All],MATCH(C406,표5[[#All],[잉크]],0),19)+INDEX(표5[#All],MATCH(C406,표5[[#All],[잉크]],0),22),INDEX(표5[#All],MATCH(C406,표5[[#All],[잉크]],0),MATCH('넣어줄 잉크'!$D$2,표5[#Headers],0)+2))</f>
        <v>0</v>
      </c>
    </row>
    <row r="407" spans="2:4" hidden="1" x14ac:dyDescent="0.3">
      <c r="B407" s="56">
        <f>IFERROR(SUM(D407:D407),0)</f>
        <v>0</v>
      </c>
      <c r="C407" s="139" t="str">
        <f>'제품 추가'!AC405</f>
        <v>REED</v>
      </c>
      <c r="D407" s="138">
        <f>IF('넣어줄 잉크'!$D$2="주말",INDEX(표5[#All],MATCH(C407,표5[[#All],[잉크]],0),19)+INDEX(표5[#All],MATCH(C407,표5[[#All],[잉크]],0),22),INDEX(표5[#All],MATCH(C407,표5[[#All],[잉크]],0),MATCH('넣어줄 잉크'!$D$2,표5[#Headers],0)+2))</f>
        <v>0</v>
      </c>
    </row>
    <row r="408" spans="2:4" hidden="1" x14ac:dyDescent="0.3">
      <c r="B408" s="56">
        <f>IFERROR(SUM(D408:D408),0)</f>
        <v>0</v>
      </c>
      <c r="C408" s="139" t="str">
        <f>'제품 추가'!AC406</f>
        <v>RETRIEVER</v>
      </c>
      <c r="D408" s="138">
        <f>IF('넣어줄 잉크'!$D$2="주말",INDEX(표5[#All],MATCH(C408,표5[[#All],[잉크]],0),19)+INDEX(표5[#All],MATCH(C408,표5[[#All],[잉크]],0),22),INDEX(표5[#All],MATCH(C408,표5[[#All],[잉크]],0),MATCH('넣어줄 잉크'!$D$2,표5[#Headers],0)+2))</f>
        <v>0</v>
      </c>
    </row>
    <row r="409" spans="2:4" hidden="1" x14ac:dyDescent="0.3">
      <c r="B409" s="56">
        <f>IFERROR(SUM(D409:D409),0)</f>
        <v>0</v>
      </c>
      <c r="C409" s="139" t="str">
        <f>'제품 추가'!AC407</f>
        <v>ROAST</v>
      </c>
      <c r="D409" s="138">
        <f>IF('넣어줄 잉크'!$D$2="주말",INDEX(표5[#All],MATCH(C409,표5[[#All],[잉크]],0),19)+INDEX(표5[#All],MATCH(C409,표5[[#All],[잉크]],0),22),INDEX(표5[#All],MATCH(C409,표5[[#All],[잉크]],0),MATCH('넣어줄 잉크'!$D$2,표5[#Headers],0)+2))</f>
        <v>0</v>
      </c>
    </row>
    <row r="410" spans="2:4" hidden="1" x14ac:dyDescent="0.3">
      <c r="B410" s="56">
        <f>IFERROR(SUM(D410:D410),0)</f>
        <v>0</v>
      </c>
      <c r="C410" s="139" t="str">
        <f>'제품 추가'!AC408</f>
        <v>ROCK</v>
      </c>
      <c r="D410" s="138">
        <f>IF('넣어줄 잉크'!$D$2="주말",INDEX(표5[#All],MATCH(C410,표5[[#All],[잉크]],0),19)+INDEX(표5[#All],MATCH(C410,표5[[#All],[잉크]],0),22),INDEX(표5[#All],MATCH(C410,표5[[#All],[잉크]],0),MATCH('넣어줄 잉크'!$D$2,표5[#Headers],0)+2))</f>
        <v>0</v>
      </c>
    </row>
    <row r="411" spans="2:4" hidden="1" x14ac:dyDescent="0.3">
      <c r="B411" s="56">
        <f>IFERROR(SUM(D411:D411),0)</f>
        <v>0</v>
      </c>
      <c r="C411" s="139" t="str">
        <f>'제품 추가'!AC409</f>
        <v>ROOF</v>
      </c>
      <c r="D411" s="138">
        <f>IF('넣어줄 잉크'!$D$2="주말",INDEX(표5[#All],MATCH(C411,표5[[#All],[잉크]],0),19)+INDEX(표5[#All],MATCH(C411,표5[[#All],[잉크]],0),22),INDEX(표5[#All],MATCH(C411,표5[[#All],[잉크]],0),MATCH('넣어줄 잉크'!$D$2,표5[#Headers],0)+2))</f>
        <v>0</v>
      </c>
    </row>
    <row r="412" spans="2:4" hidden="1" x14ac:dyDescent="0.3">
      <c r="B412" s="56">
        <f>IFERROR(SUM(D412:D412),0)</f>
        <v>0</v>
      </c>
      <c r="C412" s="139" t="str">
        <f>'제품 추가'!AC410</f>
        <v>ROOSTER</v>
      </c>
      <c r="D412" s="138">
        <f>IF('넣어줄 잉크'!$D$2="주말",INDEX(표5[#All],MATCH(C412,표5[[#All],[잉크]],0),19)+INDEX(표5[#All],MATCH(C412,표5[[#All],[잉크]],0),22),INDEX(표5[#All],MATCH(C412,표5[[#All],[잉크]],0),MATCH('넣어줄 잉크'!$D$2,표5[#Headers],0)+2))</f>
        <v>0</v>
      </c>
    </row>
    <row r="413" spans="2:4" hidden="1" x14ac:dyDescent="0.3">
      <c r="B413" s="56">
        <f>IFERROR(SUM(D413:D413),0)</f>
        <v>0</v>
      </c>
      <c r="C413" s="139" t="str">
        <f>'제품 추가'!AC411</f>
        <v>ROOT</v>
      </c>
      <c r="D413" s="138">
        <f>IF('넣어줄 잉크'!$D$2="주말",INDEX(표5[#All],MATCH(C413,표5[[#All],[잉크]],0),19)+INDEX(표5[#All],MATCH(C413,표5[[#All],[잉크]],0),22),INDEX(표5[#All],MATCH(C413,표5[[#All],[잉크]],0),MATCH('넣어줄 잉크'!$D$2,표5[#Headers],0)+2))</f>
        <v>0</v>
      </c>
    </row>
    <row r="414" spans="2:4" hidden="1" x14ac:dyDescent="0.3">
      <c r="B414" s="56">
        <f>IFERROR(SUM(D414:D414),0)</f>
        <v>0</v>
      </c>
      <c r="C414" s="139" t="str">
        <f>'제품 추가'!AC412</f>
        <v>ROSE</v>
      </c>
      <c r="D414" s="138">
        <f>IF('넣어줄 잉크'!$D$2="주말",INDEX(표5[#All],MATCH(C414,표5[[#All],[잉크]],0),19)+INDEX(표5[#All],MATCH(C414,표5[[#All],[잉크]],0),22),INDEX(표5[#All],MATCH(C414,표5[[#All],[잉크]],0),MATCH('넣어줄 잉크'!$D$2,표5[#Headers],0)+2))</f>
        <v>0</v>
      </c>
    </row>
    <row r="415" spans="2:4" hidden="1" x14ac:dyDescent="0.3">
      <c r="B415" s="56">
        <f>IFERROR(SUM(D415:D415),0)</f>
        <v>0</v>
      </c>
      <c r="C415" s="139" t="str">
        <f>'제품 추가'!AC413</f>
        <v>ROUGE</v>
      </c>
      <c r="D415" s="138">
        <f>IF('넣어줄 잉크'!$D$2="주말",INDEX(표5[#All],MATCH(C415,표5[[#All],[잉크]],0),19)+INDEX(표5[#All],MATCH(C415,표5[[#All],[잉크]],0),22),INDEX(표5[#All],MATCH(C415,표5[[#All],[잉크]],0),MATCH('넣어줄 잉크'!$D$2,표5[#Headers],0)+2))</f>
        <v>0</v>
      </c>
    </row>
    <row r="416" spans="2:4" hidden="1" x14ac:dyDescent="0.3">
      <c r="B416" s="56">
        <f>IFERROR(SUM(D416:D416),0)</f>
        <v>0</v>
      </c>
      <c r="C416" s="139" t="str">
        <f>'제품 추가'!AC414</f>
        <v>RUBY</v>
      </c>
      <c r="D416" s="138">
        <f>IF('넣어줄 잉크'!$D$2="주말",INDEX(표5[#All],MATCH(C416,표5[[#All],[잉크]],0),19)+INDEX(표5[#All],MATCH(C416,표5[[#All],[잉크]],0),22),INDEX(표5[#All],MATCH(C416,표5[[#All],[잉크]],0),MATCH('넣어줄 잉크'!$D$2,표5[#Headers],0)+2))</f>
        <v>0</v>
      </c>
    </row>
    <row r="417" spans="2:4" hidden="1" x14ac:dyDescent="0.3">
      <c r="B417" s="56">
        <f>IFERROR(SUM(D417:D417),0)</f>
        <v>0</v>
      </c>
      <c r="C417" s="139" t="str">
        <f>'제품 추가'!AC415</f>
        <v>RUM</v>
      </c>
      <c r="D417" s="138">
        <f>IF('넣어줄 잉크'!$D$2="주말",INDEX(표5[#All],MATCH(C417,표5[[#All],[잉크]],0),19)+INDEX(표5[#All],MATCH(C417,표5[[#All],[잉크]],0),22),INDEX(표5[#All],MATCH(C417,표5[[#All],[잉크]],0),MATCH('넣어줄 잉크'!$D$2,표5[#Headers],0)+2))</f>
        <v>0</v>
      </c>
    </row>
    <row r="418" spans="2:4" hidden="1" x14ac:dyDescent="0.3">
      <c r="B418" s="56">
        <f>IFERROR(SUM(D418:D418),0)</f>
        <v>0</v>
      </c>
      <c r="C418" s="139" t="str">
        <f>'제품 추가'!AC416</f>
        <v>RUSSET</v>
      </c>
      <c r="D418" s="138">
        <f>IF('넣어줄 잉크'!$D$2="주말",INDEX(표5[#All],MATCH(C418,표5[[#All],[잉크]],0),19)+INDEX(표5[#All],MATCH(C418,표5[[#All],[잉크]],0),22),INDEX(표5[#All],MATCH(C418,표5[[#All],[잉크]],0),MATCH('넣어줄 잉크'!$D$2,표5[#Headers],0)+2))</f>
        <v>0</v>
      </c>
    </row>
    <row r="419" spans="2:4" hidden="1" x14ac:dyDescent="0.3">
      <c r="B419" s="56">
        <f>IFERROR(SUM(D419:D419),0)</f>
        <v>0</v>
      </c>
      <c r="C419" s="139" t="str">
        <f>'제품 추가'!AC417</f>
        <v>RUST</v>
      </c>
      <c r="D419" s="138">
        <f>IF('넣어줄 잉크'!$D$2="주말",INDEX(표5[#All],MATCH(C419,표5[[#All],[잉크]],0),19)+INDEX(표5[#All],MATCH(C419,표5[[#All],[잉크]],0),22),INDEX(표5[#All],MATCH(C419,표5[[#All],[잉크]],0),MATCH('넣어줄 잉크'!$D$2,표5[#Headers],0)+2))</f>
        <v>0</v>
      </c>
    </row>
    <row r="420" spans="2:4" hidden="1" x14ac:dyDescent="0.3">
      <c r="B420" s="56">
        <f>IFERROR(SUM(D420:D420),0)</f>
        <v>0</v>
      </c>
      <c r="C420" s="139" t="str">
        <f>'제품 추가'!AC418</f>
        <v>RUTABAGA</v>
      </c>
      <c r="D420" s="138">
        <f>IF('넣어줄 잉크'!$D$2="주말",INDEX(표5[#All],MATCH(C420,표5[[#All],[잉크]],0),19)+INDEX(표5[#All],MATCH(C420,표5[[#All],[잉크]],0),22),INDEX(표5[#All],MATCH(C420,표5[[#All],[잉크]],0),MATCH('넣어줄 잉크'!$D$2,표5[#Headers],0)+2))</f>
        <v>0</v>
      </c>
    </row>
    <row r="421" spans="2:4" hidden="1" x14ac:dyDescent="0.3">
      <c r="B421" s="56">
        <f>IFERROR(SUM(D421:D421),0)</f>
        <v>0</v>
      </c>
      <c r="C421" s="139" t="str">
        <f>'제품 추가'!AC419</f>
        <v>SABLE</v>
      </c>
      <c r="D421" s="138">
        <f>IF('넣어줄 잉크'!$D$2="주말",INDEX(표5[#All],MATCH(C421,표5[[#All],[잉크]],0),19)+INDEX(표5[#All],MATCH(C421,표5[[#All],[잉크]],0),22),INDEX(표5[#All],MATCH(C421,표5[[#All],[잉크]],0),MATCH('넣어줄 잉크'!$D$2,표5[#Headers],0)+2))</f>
        <v>0</v>
      </c>
    </row>
    <row r="422" spans="2:4" hidden="1" x14ac:dyDescent="0.3">
      <c r="B422" s="56">
        <f>IFERROR(SUM(D422:D422),0)</f>
        <v>0</v>
      </c>
      <c r="C422" s="139" t="str">
        <f>'제품 추가'!AC420</f>
        <v>SADDLE</v>
      </c>
      <c r="D422" s="138">
        <f>IF('넣어줄 잉크'!$D$2="주말",INDEX(표5[#All],MATCH(C422,표5[[#All],[잉크]],0),19)+INDEX(표5[#All],MATCH(C422,표5[[#All],[잉크]],0),22),INDEX(표5[#All],MATCH(C422,표5[[#All],[잉크]],0),MATCH('넣어줄 잉크'!$D$2,표5[#Headers],0)+2))</f>
        <v>0</v>
      </c>
    </row>
    <row r="423" spans="2:4" hidden="1" x14ac:dyDescent="0.3">
      <c r="B423" s="56">
        <f>IFERROR(SUM(D423:D423),0)</f>
        <v>0</v>
      </c>
      <c r="C423" s="139" t="str">
        <f>'제품 추가'!AC421</f>
        <v>SAFFRON</v>
      </c>
      <c r="D423" s="138">
        <f>IF('넣어줄 잉크'!$D$2="주말",INDEX(표5[#All],MATCH(C423,표5[[#All],[잉크]],0),19)+INDEX(표5[#All],MATCH(C423,표5[[#All],[잉크]],0),22),INDEX(표5[#All],MATCH(C423,표5[[#All],[잉크]],0),MATCH('넣어줄 잉크'!$D$2,표5[#Headers],0)+2))</f>
        <v>0</v>
      </c>
    </row>
    <row r="424" spans="2:4" hidden="1" x14ac:dyDescent="0.3">
      <c r="B424" s="56">
        <f>IFERROR(SUM(D424:D424),0)</f>
        <v>0</v>
      </c>
      <c r="C424" s="139" t="str">
        <f>'제품 추가'!AC422</f>
        <v>SAGE</v>
      </c>
      <c r="D424" s="138">
        <f>IF('넣어줄 잉크'!$D$2="주말",INDEX(표5[#All],MATCH(C424,표5[[#All],[잉크]],0),19)+INDEX(표5[#All],MATCH(C424,표5[[#All],[잉크]],0),22),INDEX(표5[#All],MATCH(C424,표5[[#All],[잉크]],0),MATCH('넣어줄 잉크'!$D$2,표5[#Headers],0)+2))</f>
        <v>0</v>
      </c>
    </row>
    <row r="425" spans="2:4" hidden="1" x14ac:dyDescent="0.3">
      <c r="B425" s="56">
        <f>IFERROR(SUM(D425:D425),0)</f>
        <v>0</v>
      </c>
      <c r="C425" s="139" t="str">
        <f>'제품 추가'!AC423</f>
        <v>SAKURA</v>
      </c>
      <c r="D425" s="138">
        <f>IF('넣어줄 잉크'!$D$2="주말",INDEX(표5[#All],MATCH(C425,표5[[#All],[잉크]],0),19)+INDEX(표5[#All],MATCH(C425,표5[[#All],[잉크]],0),22),INDEX(표5[#All],MATCH(C425,표5[[#All],[잉크]],0),MATCH('넣어줄 잉크'!$D$2,표5[#Headers],0)+2))</f>
        <v>0</v>
      </c>
    </row>
    <row r="426" spans="2:4" hidden="1" x14ac:dyDescent="0.3">
      <c r="B426" s="56">
        <f>IFERROR(SUM(D426:D426),0)</f>
        <v>0</v>
      </c>
      <c r="C426" s="139" t="str">
        <f>'제품 추가'!AC424</f>
        <v>SALLA</v>
      </c>
      <c r="D426" s="138">
        <f>IF('넣어줄 잉크'!$D$2="주말",INDEX(표5[#All],MATCH(C426,표5[[#All],[잉크]],0),19)+INDEX(표5[#All],MATCH(C426,표5[[#All],[잉크]],0),22),INDEX(표5[#All],MATCH(C426,표5[[#All],[잉크]],0),MATCH('넣어줄 잉크'!$D$2,표5[#Headers],0)+2))</f>
        <v>0</v>
      </c>
    </row>
    <row r="427" spans="2:4" hidden="1" x14ac:dyDescent="0.3">
      <c r="B427" s="56">
        <f>IFERROR(SUM(D427:D427),0)</f>
        <v>0</v>
      </c>
      <c r="C427" s="139" t="str">
        <f>'제품 추가'!AC425</f>
        <v>SALMON</v>
      </c>
      <c r="D427" s="138">
        <f>IF('넣어줄 잉크'!$D$2="주말",INDEX(표5[#All],MATCH(C427,표5[[#All],[잉크]],0),19)+INDEX(표5[#All],MATCH(C427,표5[[#All],[잉크]],0),22),INDEX(표5[#All],MATCH(C427,표5[[#All],[잉크]],0),MATCH('넣어줄 잉크'!$D$2,표5[#Headers],0)+2))</f>
        <v>0</v>
      </c>
    </row>
    <row r="428" spans="2:4" hidden="1" x14ac:dyDescent="0.3">
      <c r="B428" s="56">
        <f>IFERROR(SUM(D428:D428),0)</f>
        <v>0</v>
      </c>
      <c r="C428" s="139" t="str">
        <f>'제품 추가'!AC426</f>
        <v>SAND</v>
      </c>
      <c r="D428" s="138">
        <f>IF('넣어줄 잉크'!$D$2="주말",INDEX(표5[#All],MATCH(C428,표5[[#All],[잉크]],0),19)+INDEX(표5[#All],MATCH(C428,표5[[#All],[잉크]],0),22),INDEX(표5[#All],MATCH(C428,표5[[#All],[잉크]],0),MATCH('넣어줄 잉크'!$D$2,표5[#Headers],0)+2))</f>
        <v>0</v>
      </c>
    </row>
    <row r="429" spans="2:4" hidden="1" x14ac:dyDescent="0.3">
      <c r="B429" s="56">
        <f>IFERROR(SUM(D429:D429),0)</f>
        <v>0</v>
      </c>
      <c r="C429" s="139" t="str">
        <f>'제품 추가'!AC427</f>
        <v>SANGRIA</v>
      </c>
      <c r="D429" s="138">
        <f>IF('넣어줄 잉크'!$D$2="주말",INDEX(표5[#All],MATCH(C429,표5[[#All],[잉크]],0),19)+INDEX(표5[#All],MATCH(C429,표5[[#All],[잉크]],0),22),INDEX(표5[#All],MATCH(C429,표5[[#All],[잉크]],0),MATCH('넣어줄 잉크'!$D$2,표5[#Headers],0)+2))</f>
        <v>0</v>
      </c>
    </row>
    <row r="430" spans="2:4" hidden="1" x14ac:dyDescent="0.3">
      <c r="B430" s="56">
        <f>IFERROR(SUM(D430:D430),0)</f>
        <v>0</v>
      </c>
      <c r="C430" s="139" t="str">
        <f>'제품 추가'!AC428</f>
        <v>SAPPHIRE</v>
      </c>
      <c r="D430" s="138">
        <f>IF('넣어줄 잉크'!$D$2="주말",INDEX(표5[#All],MATCH(C430,표5[[#All],[잉크]],0),19)+INDEX(표5[#All],MATCH(C430,표5[[#All],[잉크]],0),22),INDEX(표5[#All],MATCH(C430,표5[[#All],[잉크]],0),MATCH('넣어줄 잉크'!$D$2,표5[#Headers],0)+2))</f>
        <v>0</v>
      </c>
    </row>
    <row r="431" spans="2:4" hidden="1" x14ac:dyDescent="0.3">
      <c r="B431" s="56">
        <f>IFERROR(SUM(D431:D431),0)</f>
        <v>0</v>
      </c>
      <c r="C431" s="139" t="str">
        <f>'제품 추가'!AC429</f>
        <v>SAUTERNE</v>
      </c>
      <c r="D431" s="138">
        <f>IF('넣어줄 잉크'!$D$2="주말",INDEX(표5[#All],MATCH(C431,표5[[#All],[잉크]],0),19)+INDEX(표5[#All],MATCH(C431,표5[[#All],[잉크]],0),22),INDEX(표5[#All],MATCH(C431,표5[[#All],[잉크]],0),MATCH('넣어줄 잉크'!$D$2,표5[#Headers],0)+2))</f>
        <v>0</v>
      </c>
    </row>
    <row r="432" spans="2:4" hidden="1" x14ac:dyDescent="0.3">
      <c r="B432" s="56">
        <f>IFERROR(SUM(D432:D432),0)</f>
        <v>0</v>
      </c>
      <c r="C432" s="139" t="str">
        <f>'제품 추가'!AC430</f>
        <v>SCBISQUE</v>
      </c>
      <c r="D432" s="138">
        <f>IF('넣어줄 잉크'!$D$2="주말",INDEX(표5[#All],MATCH(C432,표5[[#All],[잉크]],0),19)+INDEX(표5[#All],MATCH(C432,표5[[#All],[잉크]],0),22),INDEX(표5[#All],MATCH(C432,표5[[#All],[잉크]],0),MATCH('넣어줄 잉크'!$D$2,표5[#Headers],0)+2))</f>
        <v>0</v>
      </c>
    </row>
    <row r="433" spans="2:4" hidden="1" x14ac:dyDescent="0.3">
      <c r="B433" s="56">
        <f>IFERROR(SUM(D433:D433),0)</f>
        <v>0</v>
      </c>
      <c r="C433" s="139" t="str">
        <f>'제품 추가'!AC431</f>
        <v>SCBLACK</v>
      </c>
      <c r="D433" s="138">
        <f>IF('넣어줄 잉크'!$D$2="주말",INDEX(표5[#All],MATCH(C433,표5[[#All],[잉크]],0),19)+INDEX(표5[#All],MATCH(C433,표5[[#All],[잉크]],0),22),INDEX(표5[#All],MATCH(C433,표5[[#All],[잉크]],0),MATCH('넣어줄 잉크'!$D$2,표5[#Headers],0)+2))</f>
        <v>0</v>
      </c>
    </row>
    <row r="434" spans="2:4" hidden="1" x14ac:dyDescent="0.3">
      <c r="B434" s="56">
        <f>IFERROR(SUM(D434:D434),0)</f>
        <v>0</v>
      </c>
      <c r="C434" s="139" t="str">
        <f>'제품 추가'!AC432</f>
        <v>SCBRUNETTE</v>
      </c>
      <c r="D434" s="138">
        <f>IF('넣어줄 잉크'!$D$2="주말",INDEX(표5[#All],MATCH(C434,표5[[#All],[잉크]],0),19)+INDEX(표5[#All],MATCH(C434,표5[[#All],[잉크]],0),22),INDEX(표5[#All],MATCH(C434,표5[[#All],[잉크]],0),MATCH('넣어줄 잉크'!$D$2,표5[#Headers],0)+2))</f>
        <v>0</v>
      </c>
    </row>
    <row r="435" spans="2:4" hidden="1" x14ac:dyDescent="0.3">
      <c r="B435" s="56">
        <f>IFERROR(SUM(D435:D435),0)</f>
        <v>0</v>
      </c>
      <c r="C435" s="139" t="str">
        <f>'제품 추가'!AC433</f>
        <v>SCBULL</v>
      </c>
      <c r="D435" s="138">
        <f>IF('넣어줄 잉크'!$D$2="주말",INDEX(표5[#All],MATCH(C435,표5[[#All],[잉크]],0),19)+INDEX(표5[#All],MATCH(C435,표5[[#All],[잉크]],0),22),INDEX(표5[#All],MATCH(C435,표5[[#All],[잉크]],0),MATCH('넣어줄 잉크'!$D$2,표5[#Headers],0)+2))</f>
        <v>0</v>
      </c>
    </row>
    <row r="436" spans="2:4" hidden="1" x14ac:dyDescent="0.3">
      <c r="B436" s="56">
        <f>IFERROR(SUM(D436:D436),0)</f>
        <v>0</v>
      </c>
      <c r="C436" s="139" t="str">
        <f>'제품 추가'!AC434</f>
        <v>SCCHOCO</v>
      </c>
      <c r="D436" s="138">
        <f>IF('넣어줄 잉크'!$D$2="주말",INDEX(표5[#All],MATCH(C436,표5[[#All],[잉크]],0),19)+INDEX(표5[#All],MATCH(C436,표5[[#All],[잉크]],0),22),INDEX(표5[#All],MATCH(C436,표5[[#All],[잉크]],0),MATCH('넣어줄 잉크'!$D$2,표5[#Headers],0)+2))</f>
        <v>0</v>
      </c>
    </row>
    <row r="437" spans="2:4" hidden="1" x14ac:dyDescent="0.3">
      <c r="B437" s="56">
        <f>IFERROR(SUM(D437:D437),0)</f>
        <v>0</v>
      </c>
      <c r="C437" s="139" t="str">
        <f>'제품 추가'!AC435</f>
        <v>SCDARK</v>
      </c>
      <c r="D437" s="138">
        <f>IF('넣어줄 잉크'!$D$2="주말",INDEX(표5[#All],MATCH(C437,표5[[#All],[잉크]],0),19)+INDEX(표5[#All],MATCH(C437,표5[[#All],[잉크]],0),22),INDEX(표5[#All],MATCH(C437,표5[[#All],[잉크]],0),MATCH('넣어줄 잉크'!$D$2,표5[#Headers],0)+2))</f>
        <v>0</v>
      </c>
    </row>
    <row r="438" spans="2:4" hidden="1" x14ac:dyDescent="0.3">
      <c r="B438" s="56">
        <f>IFERROR(SUM(D438:D438),0)</f>
        <v>0</v>
      </c>
      <c r="C438" s="139" t="str">
        <f>'제품 추가'!AC436</f>
        <v>SCFOXY</v>
      </c>
      <c r="D438" s="138">
        <f>IF('넣어줄 잉크'!$D$2="주말",INDEX(표5[#All],MATCH(C438,표5[[#All],[잉크]],0),19)+INDEX(표5[#All],MATCH(C438,표5[[#All],[잉크]],0),22),INDEX(표5[#All],MATCH(C438,표5[[#All],[잉크]],0),MATCH('넣어줄 잉크'!$D$2,표5[#Headers],0)+2))</f>
        <v>0</v>
      </c>
    </row>
    <row r="439" spans="2:4" hidden="1" x14ac:dyDescent="0.3">
      <c r="B439" s="56">
        <f>IFERROR(SUM(D439:D439),0)</f>
        <v>0</v>
      </c>
      <c r="C439" s="139" t="str">
        <f>'제품 추가'!AC437</f>
        <v>SCGRAY</v>
      </c>
      <c r="D439" s="138">
        <f>IF('넣어줄 잉크'!$D$2="주말",INDEX(표5[#All],MATCH(C439,표5[[#All],[잉크]],0),19)+INDEX(표5[#All],MATCH(C439,표5[[#All],[잉크]],0),22),INDEX(표5[#All],MATCH(C439,표5[[#All],[잉크]],0),MATCH('넣어줄 잉크'!$D$2,표5[#Headers],0)+2))</f>
        <v>0</v>
      </c>
    </row>
    <row r="440" spans="2:4" hidden="1" x14ac:dyDescent="0.3">
      <c r="B440" s="56">
        <f>IFERROR(SUM(D440:D440),0)</f>
        <v>0</v>
      </c>
      <c r="C440" s="139" t="str">
        <f>'제품 추가'!AC438</f>
        <v>SCHAZEL</v>
      </c>
      <c r="D440" s="138">
        <f>IF('넣어줄 잉크'!$D$2="주말",INDEX(표5[#All],MATCH(C440,표5[[#All],[잉크]],0),19)+INDEX(표5[#All],MATCH(C440,표5[[#All],[잉크]],0),22),INDEX(표5[#All],MATCH(C440,표5[[#All],[잉크]],0),MATCH('넣어줄 잉크'!$D$2,표5[#Headers],0)+2))</f>
        <v>0</v>
      </c>
    </row>
    <row r="441" spans="2:4" hidden="1" x14ac:dyDescent="0.3">
      <c r="B441" s="56">
        <f>IFERROR(SUM(D441:D441),0)</f>
        <v>0</v>
      </c>
      <c r="C441" s="139" t="str">
        <f>'제품 추가'!AC439</f>
        <v>SCHOLE</v>
      </c>
      <c r="D441" s="138">
        <f>IF('넣어줄 잉크'!$D$2="주말",INDEX(표5[#All],MATCH(C441,표5[[#All],[잉크]],0),19)+INDEX(표5[#All],MATCH(C441,표5[[#All],[잉크]],0),22),INDEX(표5[#All],MATCH(C441,표5[[#All],[잉크]],0),MATCH('넣어줄 잉크'!$D$2,표5[#Headers],0)+2))</f>
        <v>0</v>
      </c>
    </row>
    <row r="442" spans="2:4" hidden="1" x14ac:dyDescent="0.3">
      <c r="B442" s="56">
        <f>IFERROR(SUM(D442:D442),0)</f>
        <v>0</v>
      </c>
      <c r="C442" s="139" t="str">
        <f>'제품 추가'!AC440</f>
        <v>SCIRIDIUM</v>
      </c>
      <c r="D442" s="138">
        <f>IF('넣어줄 잉크'!$D$2="주말",INDEX(표5[#All],MATCH(C442,표5[[#All],[잉크]],0),19)+INDEX(표5[#All],MATCH(C442,표5[[#All],[잉크]],0),22),INDEX(표5[#All],MATCH(C442,표5[[#All],[잉크]],0),MATCH('넣어줄 잉크'!$D$2,표5[#Headers],0)+2))</f>
        <v>0</v>
      </c>
    </row>
    <row r="443" spans="2:4" hidden="1" x14ac:dyDescent="0.3">
      <c r="B443" s="56">
        <f>IFERROR(SUM(D443:D443),0)</f>
        <v>0</v>
      </c>
      <c r="C443" s="139" t="str">
        <f>'제품 추가'!AC441</f>
        <v>SCJAZZ</v>
      </c>
      <c r="D443" s="138">
        <f>IF('넣어줄 잉크'!$D$2="주말",INDEX(표5[#All],MATCH(C443,표5[[#All],[잉크]],0),19)+INDEX(표5[#All],MATCH(C443,표5[[#All],[잉크]],0),22),INDEX(표5[#All],MATCH(C443,표5[[#All],[잉크]],0),MATCH('넣어줄 잉크'!$D$2,표5[#Headers],0)+2))</f>
        <v>0</v>
      </c>
    </row>
    <row r="444" spans="2:4" hidden="1" x14ac:dyDescent="0.3">
      <c r="B444" s="56">
        <f>IFERROR(SUM(D444:D444),0)</f>
        <v>0</v>
      </c>
      <c r="C444" s="139" t="str">
        <f>'제품 추가'!AC442</f>
        <v>SCKHAKI</v>
      </c>
      <c r="D444" s="138">
        <f>IF('넣어줄 잉크'!$D$2="주말",INDEX(표5[#All],MATCH(C444,표5[[#All],[잉크]],0),19)+INDEX(표5[#All],MATCH(C444,표5[[#All],[잉크]],0),22),INDEX(표5[#All],MATCH(C444,표5[[#All],[잉크]],0),MATCH('넣어줄 잉크'!$D$2,표5[#Headers],0)+2))</f>
        <v>0</v>
      </c>
    </row>
    <row r="445" spans="2:4" hidden="1" x14ac:dyDescent="0.3">
      <c r="B445" s="56">
        <f>IFERROR(SUM(D445:D445),0)</f>
        <v>0</v>
      </c>
      <c r="C445" s="139" t="str">
        <f>'제품 추가'!AC443</f>
        <v>SCMINK</v>
      </c>
      <c r="D445" s="138">
        <f>IF('넣어줄 잉크'!$D$2="주말",INDEX(표5[#All],MATCH(C445,표5[[#All],[잉크]],0),19)+INDEX(표5[#All],MATCH(C445,표5[[#All],[잉크]],0),22),INDEX(표5[#All],MATCH(C445,표5[[#All],[잉크]],0),MATCH('넣어줄 잉크'!$D$2,표5[#Headers],0)+2))</f>
        <v>0</v>
      </c>
    </row>
    <row r="446" spans="2:4" hidden="1" x14ac:dyDescent="0.3">
      <c r="B446" s="56">
        <f>IFERROR(SUM(D446:D446),0)</f>
        <v>0</v>
      </c>
      <c r="C446" s="139" t="str">
        <f>'제품 추가'!AC444</f>
        <v>SCMUSHROOM</v>
      </c>
      <c r="D446" s="138">
        <f>IF('넣어줄 잉크'!$D$2="주말",INDEX(표5[#All],MATCH(C446,표5[[#All],[잉크]],0),19)+INDEX(표5[#All],MATCH(C446,표5[[#All],[잉크]],0),22),INDEX(표5[#All],MATCH(C446,표5[[#All],[잉크]],0),MATCH('넣어줄 잉크'!$D$2,표5[#Headers],0)+2))</f>
        <v>0</v>
      </c>
    </row>
    <row r="447" spans="2:4" hidden="1" x14ac:dyDescent="0.3">
      <c r="B447" s="56">
        <f>IFERROR(SUM(D447:D447),0)</f>
        <v>0</v>
      </c>
      <c r="C447" s="139" t="str">
        <f>'제품 추가'!AC445</f>
        <v>SCNAVY</v>
      </c>
      <c r="D447" s="138">
        <f>IF('넣어줄 잉크'!$D$2="주말",INDEX(표5[#All],MATCH(C447,표5[[#All],[잉크]],0),19)+INDEX(표5[#All],MATCH(C447,표5[[#All],[잉크]],0),22),INDEX(표5[#All],MATCH(C447,표5[[#All],[잉크]],0),MATCH('넣어줄 잉크'!$D$2,표5[#Headers],0)+2))</f>
        <v>0</v>
      </c>
    </row>
    <row r="448" spans="2:4" hidden="1" x14ac:dyDescent="0.3">
      <c r="B448" s="56">
        <f>IFERROR(SUM(D448:D448),0)</f>
        <v>0</v>
      </c>
      <c r="C448" s="139" t="str">
        <f>'제품 추가'!AC446</f>
        <v>SCNOIR</v>
      </c>
      <c r="D448" s="138">
        <f>IF('넣어줄 잉크'!$D$2="주말",INDEX(표5[#All],MATCH(C448,표5[[#All],[잉크]],0),19)+INDEX(표5[#All],MATCH(C448,표5[[#All],[잉크]],0),22),INDEX(표5[#All],MATCH(C448,표5[[#All],[잉크]],0),MATCH('넣어줄 잉크'!$D$2,표5[#Headers],0)+2))</f>
        <v>0</v>
      </c>
    </row>
    <row r="449" spans="2:4" hidden="1" x14ac:dyDescent="0.3">
      <c r="B449" s="56">
        <f>IFERROR(SUM(D449:D449),0)</f>
        <v>0</v>
      </c>
      <c r="C449" s="139" t="str">
        <f>'제품 추가'!AC447</f>
        <v>SCOLIVE</v>
      </c>
      <c r="D449" s="138">
        <f>IF('넣어줄 잉크'!$D$2="주말",INDEX(표5[#All],MATCH(C449,표5[[#All],[잉크]],0),19)+INDEX(표5[#All],MATCH(C449,표5[[#All],[잉크]],0),22),INDEX(표5[#All],MATCH(C449,표5[[#All],[잉크]],0),MATCH('넣어줄 잉크'!$D$2,표5[#Headers],0)+2))</f>
        <v>0</v>
      </c>
    </row>
    <row r="450" spans="2:4" hidden="1" x14ac:dyDescent="0.3">
      <c r="B450" s="56">
        <f>IFERROR(SUM(D450:D450),0)</f>
        <v>0</v>
      </c>
      <c r="C450" s="139" t="str">
        <f>'제품 추가'!AC448</f>
        <v>SCONE</v>
      </c>
      <c r="D450" s="138">
        <f>IF('넣어줄 잉크'!$D$2="주말",INDEX(표5[#All],MATCH(C450,표5[[#All],[잉크]],0),19)+INDEX(표5[#All],MATCH(C450,표5[[#All],[잉크]],0),22),INDEX(표5[#All],MATCH(C450,표5[[#All],[잉크]],0),MATCH('넣어줄 잉크'!$D$2,표5[#Headers],0)+2))</f>
        <v>0</v>
      </c>
    </row>
    <row r="451" spans="2:4" hidden="1" x14ac:dyDescent="0.3">
      <c r="B451" s="56">
        <f>IFERROR(SUM(D451:D451),0)</f>
        <v>0</v>
      </c>
      <c r="C451" s="139" t="str">
        <f>'제품 추가'!AC449</f>
        <v>SCORANGE</v>
      </c>
      <c r="D451" s="138">
        <f>IF('넣어줄 잉크'!$D$2="주말",INDEX(표5[#All],MATCH(C451,표5[[#All],[잉크]],0),19)+INDEX(표5[#All],MATCH(C451,표5[[#All],[잉크]],0),22),INDEX(표5[#All],MATCH(C451,표5[[#All],[잉크]],0),MATCH('넣어줄 잉크'!$D$2,표5[#Headers],0)+2))</f>
        <v>0</v>
      </c>
    </row>
    <row r="452" spans="2:4" hidden="1" x14ac:dyDescent="0.3">
      <c r="B452" s="56">
        <f>IFERROR(SUM(D452:D452),0)</f>
        <v>0</v>
      </c>
      <c r="C452" s="139" t="str">
        <f>'제품 추가'!AC450</f>
        <v>SCPINK</v>
      </c>
      <c r="D452" s="138">
        <f>IF('넣어줄 잉크'!$D$2="주말",INDEX(표5[#All],MATCH(C452,표5[[#All],[잉크]],0),19)+INDEX(표5[#All],MATCH(C452,표5[[#All],[잉크]],0),22),INDEX(표5[#All],MATCH(C452,표5[[#All],[잉크]],0),MATCH('넣어줄 잉크'!$D$2,표5[#Headers],0)+2))</f>
        <v>0</v>
      </c>
    </row>
    <row r="453" spans="2:4" hidden="1" x14ac:dyDescent="0.3">
      <c r="B453" s="56">
        <f>IFERROR(SUM(D453:D453),0)</f>
        <v>0</v>
      </c>
      <c r="C453" s="139" t="str">
        <f>'제품 추가'!AC451</f>
        <v>SCROSE</v>
      </c>
      <c r="D453" s="138">
        <f>IF('넣어줄 잉크'!$D$2="주말",INDEX(표5[#All],MATCH(C453,표5[[#All],[잉크]],0),19)+INDEX(표5[#All],MATCH(C453,표5[[#All],[잉크]],0),22),INDEX(표5[#All],MATCH(C453,표5[[#All],[잉크]],0),MATCH('넣어줄 잉크'!$D$2,표5[#Headers],0)+2))</f>
        <v>0</v>
      </c>
    </row>
    <row r="454" spans="2:4" hidden="1" x14ac:dyDescent="0.3">
      <c r="B454" s="56">
        <f>IFERROR(SUM(D454:D454),0)</f>
        <v>0</v>
      </c>
      <c r="C454" s="139" t="str">
        <f>'제품 추가'!AC452</f>
        <v>SCROYAL</v>
      </c>
      <c r="D454" s="138">
        <f>IF('넣어줄 잉크'!$D$2="주말",INDEX(표5[#All],MATCH(C454,표5[[#All],[잉크]],0),19)+INDEX(표5[#All],MATCH(C454,표5[[#All],[잉크]],0),22),INDEX(표5[#All],MATCH(C454,표5[[#All],[잉크]],0),MATCH('넣어줄 잉크'!$D$2,표5[#Headers],0)+2))</f>
        <v>0</v>
      </c>
    </row>
    <row r="455" spans="2:4" hidden="1" x14ac:dyDescent="0.3">
      <c r="B455" s="56">
        <f>IFERROR(SUM(D455:D455),0)</f>
        <v>0</v>
      </c>
      <c r="C455" s="139" t="str">
        <f>'제품 추가'!AC453</f>
        <v>SCSAND</v>
      </c>
      <c r="D455" s="138">
        <f>IF('넣어줄 잉크'!$D$2="주말",INDEX(표5[#All],MATCH(C455,표5[[#All],[잉크]],0),19)+INDEX(표5[#All],MATCH(C455,표5[[#All],[잉크]],0),22),INDEX(표5[#All],MATCH(C455,표5[[#All],[잉크]],0),MATCH('넣어줄 잉크'!$D$2,표5[#Headers],0)+2))</f>
        <v>0</v>
      </c>
    </row>
    <row r="456" spans="2:4" hidden="1" x14ac:dyDescent="0.3">
      <c r="B456" s="56">
        <f>IFERROR(SUM(D456:D456),0)</f>
        <v>0</v>
      </c>
      <c r="C456" s="139" t="str">
        <f>'제품 추가'!AC454</f>
        <v>SCSHALE</v>
      </c>
      <c r="D456" s="138">
        <f>IF('넣어줄 잉크'!$D$2="주말",INDEX(표5[#All],MATCH(C456,표5[[#All],[잉크]],0),19)+INDEX(표5[#All],MATCH(C456,표5[[#All],[잉크]],0),22),INDEX(표5[#All],MATCH(C456,표5[[#All],[잉크]],0),MATCH('넣어줄 잉크'!$D$2,표5[#Headers],0)+2))</f>
        <v>0</v>
      </c>
    </row>
    <row r="457" spans="2:4" hidden="1" x14ac:dyDescent="0.3">
      <c r="B457" s="56">
        <f>IFERROR(SUM(D457:D457),0)</f>
        <v>0</v>
      </c>
      <c r="C457" s="139" t="str">
        <f>'제품 추가'!AC455</f>
        <v>SCSOUL</v>
      </c>
      <c r="D457" s="138">
        <f>IF('넣어줄 잉크'!$D$2="주말",INDEX(표5[#All],MATCH(C457,표5[[#All],[잉크]],0),19)+INDEX(표5[#All],MATCH(C457,표5[[#All],[잉크]],0),22),INDEX(표5[#All],MATCH(C457,표5[[#All],[잉크]],0),MATCH('넣어줄 잉크'!$D$2,표5[#Headers],0)+2))</f>
        <v>0</v>
      </c>
    </row>
    <row r="458" spans="2:4" hidden="1" x14ac:dyDescent="0.3">
      <c r="B458" s="56">
        <f>IFERROR(SUM(D458:D458),0)</f>
        <v>0</v>
      </c>
      <c r="C458" s="139" t="str">
        <f>'제품 추가'!AC456</f>
        <v>SCSPACE</v>
      </c>
      <c r="D458" s="138">
        <f>IF('넣어줄 잉크'!$D$2="주말",INDEX(표5[#All],MATCH(C458,표5[[#All],[잉크]],0),19)+INDEX(표5[#All],MATCH(C458,표5[[#All],[잉크]],0),22),INDEX(표5[#All],MATCH(C458,표5[[#All],[잉크]],0),MATCH('넣어줄 잉크'!$D$2,표5[#Headers],0)+2))</f>
        <v>0</v>
      </c>
    </row>
    <row r="459" spans="2:4" hidden="1" x14ac:dyDescent="0.3">
      <c r="B459" s="56">
        <f>IFERROR(SUM(D459:D459),0)</f>
        <v>0</v>
      </c>
      <c r="C459" s="139" t="str">
        <f>'제품 추가'!AC457</f>
        <v>SCSYRUP</v>
      </c>
      <c r="D459" s="138">
        <f>IF('넣어줄 잉크'!$D$2="주말",INDEX(표5[#All],MATCH(C459,표5[[#All],[잉크]],0),19)+INDEX(표5[#All],MATCH(C459,표5[[#All],[잉크]],0),22),INDEX(표5[#All],MATCH(C459,표5[[#All],[잉크]],0),MATCH('넣어줄 잉크'!$D$2,표5[#Headers],0)+2))</f>
        <v>0</v>
      </c>
    </row>
    <row r="460" spans="2:4" hidden="1" x14ac:dyDescent="0.3">
      <c r="B460" s="56">
        <f>IFERROR(SUM(D460:D460),0)</f>
        <v>0</v>
      </c>
      <c r="C460" s="139" t="str">
        <f>'제품 추가'!AC458</f>
        <v>SCTAWNY</v>
      </c>
      <c r="D460" s="138">
        <f>IF('넣어줄 잉크'!$D$2="주말",INDEX(표5[#All],MATCH(C460,표5[[#All],[잉크]],0),19)+INDEX(표5[#All],MATCH(C460,표5[[#All],[잉크]],0),22),INDEX(표5[#All],MATCH(C460,표5[[#All],[잉크]],0),MATCH('넣어줄 잉크'!$D$2,표5[#Headers],0)+2))</f>
        <v>0</v>
      </c>
    </row>
    <row r="461" spans="2:4" hidden="1" x14ac:dyDescent="0.3">
      <c r="B461" s="56">
        <f>IFERROR(SUM(D461:D461),0)</f>
        <v>0</v>
      </c>
      <c r="C461" s="139" t="str">
        <f>'제품 추가'!AC459</f>
        <v>SCTEN</v>
      </c>
      <c r="D461" s="138">
        <f>IF('넣어줄 잉크'!$D$2="주말",INDEX(표5[#All],MATCH(C461,표5[[#All],[잉크]],0),19)+INDEX(표5[#All],MATCH(C461,표5[[#All],[잉크]],0),22),INDEX(표5[#All],MATCH(C461,표5[[#All],[잉크]],0),MATCH('넣어줄 잉크'!$D$2,표5[#Headers],0)+2))</f>
        <v>0</v>
      </c>
    </row>
    <row r="462" spans="2:4" hidden="1" x14ac:dyDescent="0.3">
      <c r="B462" s="56">
        <f>IFERROR(SUM(D462:D462),0)</f>
        <v>0</v>
      </c>
      <c r="C462" s="139" t="str">
        <f>'제품 추가'!AC460</f>
        <v>SCTOASTE</v>
      </c>
      <c r="D462" s="138">
        <f>IF('넣어줄 잉크'!$D$2="주말",INDEX(표5[#All],MATCH(C462,표5[[#All],[잉크]],0),19)+INDEX(표5[#All],MATCH(C462,표5[[#All],[잉크]],0),22),INDEX(표5[#All],MATCH(C462,표5[[#All],[잉크]],0),MATCH('넣어줄 잉크'!$D$2,표5[#Headers],0)+2))</f>
        <v>0</v>
      </c>
    </row>
    <row r="463" spans="2:4" hidden="1" x14ac:dyDescent="0.3">
      <c r="B463" s="56">
        <f>IFERROR(SUM(D463:D463),0)</f>
        <v>0</v>
      </c>
      <c r="C463" s="139" t="str">
        <f>'제품 추가'!AC461</f>
        <v>SCVAMPIRE</v>
      </c>
      <c r="D463" s="138">
        <f>IF('넣어줄 잉크'!$D$2="주말",INDEX(표5[#All],MATCH(C463,표5[[#All],[잉크]],0),19)+INDEX(표5[#All],MATCH(C463,표5[[#All],[잉크]],0),22),INDEX(표5[#All],MATCH(C463,표5[[#All],[잉크]],0),MATCH('넣어줄 잉크'!$D$2,표5[#Headers],0)+2))</f>
        <v>0</v>
      </c>
    </row>
    <row r="464" spans="2:4" hidden="1" x14ac:dyDescent="0.3">
      <c r="B464" s="56">
        <f>IFERROR(SUM(D464:D464),0)</f>
        <v>0</v>
      </c>
      <c r="C464" s="139" t="str">
        <f>'제품 추가'!AC462</f>
        <v>SCYELLOW</v>
      </c>
      <c r="D464" s="138">
        <f>IF('넣어줄 잉크'!$D$2="주말",INDEX(표5[#All],MATCH(C464,표5[[#All],[잉크]],0),19)+INDEX(표5[#All],MATCH(C464,표5[[#All],[잉크]],0),22),INDEX(표5[#All],MATCH(C464,표5[[#All],[잉크]],0),MATCH('넣어줄 잉크'!$D$2,표5[#Headers],0)+2))</f>
        <v>0</v>
      </c>
    </row>
    <row r="465" spans="2:4" hidden="1" x14ac:dyDescent="0.3">
      <c r="B465" s="56">
        <f>IFERROR(SUM(D465:D465),0)</f>
        <v>0</v>
      </c>
      <c r="C465" s="139" t="str">
        <f>'제품 추가'!AC463</f>
        <v>SEA</v>
      </c>
      <c r="D465" s="138">
        <f>IF('넣어줄 잉크'!$D$2="주말",INDEX(표5[#All],MATCH(C465,표5[[#All],[잉크]],0),19)+INDEX(표5[#All],MATCH(C465,표5[[#All],[잉크]],0),22),INDEX(표5[#All],MATCH(C465,표5[[#All],[잉크]],0),MATCH('넣어줄 잉크'!$D$2,표5[#Headers],0)+2))</f>
        <v>0</v>
      </c>
    </row>
    <row r="466" spans="2:4" hidden="1" x14ac:dyDescent="0.3">
      <c r="B466" s="56">
        <f>IFERROR(SUM(D466:D466),0)</f>
        <v>0</v>
      </c>
      <c r="C466" s="139" t="str">
        <f>'제품 추가'!AC464</f>
        <v>SEAL</v>
      </c>
      <c r="D466" s="138">
        <f>IF('넣어줄 잉크'!$D$2="주말",INDEX(표5[#All],MATCH(C466,표5[[#All],[잉크]],0),19)+INDEX(표5[#All],MATCH(C466,표5[[#All],[잉크]],0),22),INDEX(표5[#All],MATCH(C466,표5[[#All],[잉크]],0),MATCH('넣어줄 잉크'!$D$2,표5[#Headers],0)+2))</f>
        <v>0</v>
      </c>
    </row>
    <row r="467" spans="2:4" hidden="1" x14ac:dyDescent="0.3">
      <c r="B467" s="56">
        <f>IFERROR(SUM(D467:D467),0)</f>
        <v>0</v>
      </c>
      <c r="C467" s="139" t="str">
        <f>'제품 추가'!AC465</f>
        <v>SEASHELL</v>
      </c>
      <c r="D467" s="138">
        <f>IF('넣어줄 잉크'!$D$2="주말",INDEX(표5[#All],MATCH(C467,표5[[#All],[잉크]],0),19)+INDEX(표5[#All],MATCH(C467,표5[[#All],[잉크]],0),22),INDEX(표5[#All],MATCH(C467,표5[[#All],[잉크]],0),MATCH('넣어줄 잉크'!$D$2,표5[#Headers],0)+2))</f>
        <v>0</v>
      </c>
    </row>
    <row r="468" spans="2:4" hidden="1" x14ac:dyDescent="0.3">
      <c r="B468" s="56">
        <f>IFERROR(SUM(D468:D468),0)</f>
        <v>0</v>
      </c>
      <c r="C468" s="139" t="str">
        <f>'제품 추가'!AC466</f>
        <v>SEQUOIA</v>
      </c>
      <c r="D468" s="138">
        <f>IF('넣어줄 잉크'!$D$2="주말",INDEX(표5[#All],MATCH(C468,표5[[#All],[잉크]],0),19)+INDEX(표5[#All],MATCH(C468,표5[[#All],[잉크]],0),22),INDEX(표5[#All],MATCH(C468,표5[[#All],[잉크]],0),MATCH('넣어줄 잉크'!$D$2,표5[#Headers],0)+2))</f>
        <v>0</v>
      </c>
    </row>
    <row r="469" spans="2:4" x14ac:dyDescent="0.3">
      <c r="B469" s="56">
        <f>IFERROR(SUM(D469:D469),0)</f>
        <v>1</v>
      </c>
      <c r="C469" s="139" t="str">
        <f>'제품 추가'!AC841</f>
        <v>ESPRESSO</v>
      </c>
      <c r="D469" s="138">
        <f>IF('넣어줄 잉크'!$D$2="주말",INDEX(표5[#All],MATCH(C469,표5[[#All],[잉크]],0),19)+INDEX(표5[#All],MATCH(C469,표5[[#All],[잉크]],0),22),INDEX(표5[#All],MATCH(C469,표5[[#All],[잉크]],0),MATCH('넣어줄 잉크'!$D$2,표5[#Headers],0)+2))</f>
        <v>1</v>
      </c>
    </row>
    <row r="470" spans="2:4" hidden="1" x14ac:dyDescent="0.3">
      <c r="B470" s="56">
        <f>IFERROR(SUM(D470:D470),0)</f>
        <v>0</v>
      </c>
      <c r="C470" s="139" t="str">
        <f>'제품 추가'!AC468</f>
        <v>SHALE</v>
      </c>
      <c r="D470" s="138">
        <f>IF('넣어줄 잉크'!$D$2="주말",INDEX(표5[#All],MATCH(C470,표5[[#All],[잉크]],0),19)+INDEX(표5[#All],MATCH(C470,표5[[#All],[잉크]],0),22),INDEX(표5[#All],MATCH(C470,표5[[#All],[잉크]],0),MATCH('넣어줄 잉크'!$D$2,표5[#Headers],0)+2))</f>
        <v>0</v>
      </c>
    </row>
    <row r="471" spans="2:4" hidden="1" x14ac:dyDescent="0.3">
      <c r="B471" s="56">
        <f>IFERROR(SUM(D471:D471),0)</f>
        <v>0</v>
      </c>
      <c r="C471" s="139" t="str">
        <f>'제품 추가'!AC469</f>
        <v>SHEEP</v>
      </c>
      <c r="D471" s="138">
        <f>IF('넣어줄 잉크'!$D$2="주말",INDEX(표5[#All],MATCH(C471,표5[[#All],[잉크]],0),19)+INDEX(표5[#All],MATCH(C471,표5[[#All],[잉크]],0),22),INDEX(표5[#All],MATCH(C471,표5[[#All],[잉크]],0),MATCH('넣어줄 잉크'!$D$2,표5[#Headers],0)+2))</f>
        <v>0</v>
      </c>
    </row>
    <row r="472" spans="2:4" hidden="1" x14ac:dyDescent="0.3">
      <c r="B472" s="56">
        <f>IFERROR(SUM(D472:D472),0)</f>
        <v>0</v>
      </c>
      <c r="C472" s="139" t="str">
        <f>'제품 추가'!AC470</f>
        <v>SHEPHERD</v>
      </c>
      <c r="D472" s="138">
        <f>IF('넣어줄 잉크'!$D$2="주말",INDEX(표5[#All],MATCH(C472,표5[[#All],[잉크]],0),19)+INDEX(표5[#All],MATCH(C472,표5[[#All],[잉크]],0),22),INDEX(표5[#All],MATCH(C472,표5[[#All],[잉크]],0),MATCH('넣어줄 잉크'!$D$2,표5[#Headers],0)+2))</f>
        <v>0</v>
      </c>
    </row>
    <row r="473" spans="2:4" hidden="1" x14ac:dyDescent="0.3">
      <c r="B473" s="56">
        <f>IFERROR(SUM(D473:D473),0)</f>
        <v>0</v>
      </c>
      <c r="C473" s="139" t="str">
        <f>'제품 추가'!AC471</f>
        <v>SHIP</v>
      </c>
      <c r="D473" s="138">
        <f>IF('넣어줄 잉크'!$D$2="주말",INDEX(표5[#All],MATCH(C473,표5[[#All],[잉크]],0),19)+INDEX(표5[#All],MATCH(C473,표5[[#All],[잉크]],0),22),INDEX(표5[#All],MATCH(C473,표5[[#All],[잉크]],0),MATCH('넣어줄 잉크'!$D$2,표5[#Headers],0)+2))</f>
        <v>0</v>
      </c>
    </row>
    <row r="474" spans="2:4" hidden="1" x14ac:dyDescent="0.3">
      <c r="B474" s="56">
        <f>IFERROR(SUM(D474:D474),0)</f>
        <v>0</v>
      </c>
      <c r="C474" s="139" t="str">
        <f>'제품 추가'!AC472</f>
        <v>SHIRIMP</v>
      </c>
      <c r="D474" s="138">
        <f>IF('넣어줄 잉크'!$D$2="주말",INDEX(표5[#All],MATCH(C474,표5[[#All],[잉크]],0),19)+INDEX(표5[#All],MATCH(C474,표5[[#All],[잉크]],0),22),INDEX(표5[#All],MATCH(C474,표5[[#All],[잉크]],0),MATCH('넣어줄 잉크'!$D$2,표5[#Headers],0)+2))</f>
        <v>0</v>
      </c>
    </row>
    <row r="475" spans="2:4" hidden="1" x14ac:dyDescent="0.3">
      <c r="B475" s="56">
        <f>IFERROR(SUM(D475:D475),0)</f>
        <v>0</v>
      </c>
      <c r="C475" s="139" t="str">
        <f>'제품 추가'!AC473</f>
        <v>SHITAKE</v>
      </c>
      <c r="D475" s="138">
        <f>IF('넣어줄 잉크'!$D$2="주말",INDEX(표5[#All],MATCH(C475,표5[[#All],[잉크]],0),19)+INDEX(표5[#All],MATCH(C475,표5[[#All],[잉크]],0),22),INDEX(표5[#All],MATCH(C475,표5[[#All],[잉크]],0),MATCH('넣어줄 잉크'!$D$2,표5[#Headers],0)+2))</f>
        <v>0</v>
      </c>
    </row>
    <row r="476" spans="2:4" hidden="1" x14ac:dyDescent="0.3">
      <c r="B476" s="56">
        <f>IFERROR(SUM(D476:D476),0)</f>
        <v>0</v>
      </c>
      <c r="C476" s="139" t="str">
        <f>'제품 추가'!AC474</f>
        <v>SIENNA</v>
      </c>
      <c r="D476" s="138">
        <f>IF('넣어줄 잉크'!$D$2="주말",INDEX(표5[#All],MATCH(C476,표5[[#All],[잉크]],0),19)+INDEX(표5[#All],MATCH(C476,표5[[#All],[잉크]],0),22),INDEX(표5[#All],MATCH(C476,표5[[#All],[잉크]],0),MATCH('넣어줄 잉크'!$D$2,표5[#Headers],0)+2))</f>
        <v>0</v>
      </c>
    </row>
    <row r="477" spans="2:4" hidden="1" x14ac:dyDescent="0.3">
      <c r="B477" s="56">
        <f>IFERROR(SUM(D477:D477),0)</f>
        <v>0</v>
      </c>
      <c r="C477" s="139" t="str">
        <f>'제품 추가'!AC475</f>
        <v>SIERRA</v>
      </c>
      <c r="D477" s="138">
        <f>IF('넣어줄 잉크'!$D$2="주말",INDEX(표5[#All],MATCH(C477,표5[[#All],[잉크]],0),19)+INDEX(표5[#All],MATCH(C477,표5[[#All],[잉크]],0),22),INDEX(표5[#All],MATCH(C477,표5[[#All],[잉크]],0),MATCH('넣어줄 잉크'!$D$2,표5[#Headers],0)+2))</f>
        <v>0</v>
      </c>
    </row>
    <row r="478" spans="2:4" hidden="1" x14ac:dyDescent="0.3">
      <c r="B478" s="56">
        <f>IFERROR(SUM(D478:D478),0)</f>
        <v>0</v>
      </c>
      <c r="C478" s="139" t="str">
        <f>'제품 추가'!AC476</f>
        <v>SILVER</v>
      </c>
      <c r="D478" s="138">
        <f>IF('넣어줄 잉크'!$D$2="주말",INDEX(표5[#All],MATCH(C478,표5[[#All],[잉크]],0),19)+INDEX(표5[#All],MATCH(C478,표5[[#All],[잉크]],0),22),INDEX(표5[#All],MATCH(C478,표5[[#All],[잉크]],0),MATCH('넣어줄 잉크'!$D$2,표5[#Headers],0)+2))</f>
        <v>0</v>
      </c>
    </row>
    <row r="479" spans="2:4" hidden="1" x14ac:dyDescent="0.3">
      <c r="B479" s="56">
        <f>IFERROR(SUM(D479:D479),0)</f>
        <v>0</v>
      </c>
      <c r="C479" s="139" t="str">
        <f>'제품 추가'!AC477</f>
        <v>SKGOLD</v>
      </c>
      <c r="D479" s="138">
        <f>IF('넣어줄 잉크'!$D$2="주말",INDEX(표5[#All],MATCH(C479,표5[[#All],[잉크]],0),19)+INDEX(표5[#All],MATCH(C479,표5[[#All],[잉크]],0),22),INDEX(표5[#All],MATCH(C479,표5[[#All],[잉크]],0),MATCH('넣어줄 잉크'!$D$2,표5[#Headers],0)+2))</f>
        <v>0</v>
      </c>
    </row>
    <row r="480" spans="2:4" hidden="1" x14ac:dyDescent="0.3">
      <c r="B480" s="56">
        <f>IFERROR(SUM(D480:D480),0)</f>
        <v>0</v>
      </c>
      <c r="C480" s="139" t="str">
        <f>'제품 추가'!AC478</f>
        <v>SKIN</v>
      </c>
      <c r="D480" s="138">
        <f>IF('넣어줄 잉크'!$D$2="주말",INDEX(표5[#All],MATCH(C480,표5[[#All],[잉크]],0),19)+INDEX(표5[#All],MATCH(C480,표5[[#All],[잉크]],0),22),INDEX(표5[#All],MATCH(C480,표5[[#All],[잉크]],0),MATCH('넣어줄 잉크'!$D$2,표5[#Headers],0)+2))</f>
        <v>0</v>
      </c>
    </row>
    <row r="481" spans="2:4" hidden="1" x14ac:dyDescent="0.3">
      <c r="B481" s="56">
        <f>IFERROR(SUM(D481:D481),0)</f>
        <v>0</v>
      </c>
      <c r="C481" s="139" t="str">
        <f>'제품 추가'!AC479</f>
        <v>SKRED</v>
      </c>
      <c r="D481" s="138">
        <f>IF('넣어줄 잉크'!$D$2="주말",INDEX(표5[#All],MATCH(C481,표5[[#All],[잉크]],0),19)+INDEX(표5[#All],MATCH(C481,표5[[#All],[잉크]],0),22),INDEX(표5[#All],MATCH(C481,표5[[#All],[잉크]],0),MATCH('넣어줄 잉크'!$D$2,표5[#Headers],0)+2))</f>
        <v>0</v>
      </c>
    </row>
    <row r="482" spans="2:4" x14ac:dyDescent="0.3">
      <c r="B482" s="56">
        <f>IFERROR(SUM(D482:D482),0)</f>
        <v>1</v>
      </c>
      <c r="C482" s="139" t="str">
        <f>'제품 추가'!AC965</f>
        <v>FALUN</v>
      </c>
      <c r="D482" s="138">
        <f>IF('넣어줄 잉크'!$D$2="주말",INDEX(표5[#All],MATCH(C482,표5[[#All],[잉크]],0),19)+INDEX(표5[#All],MATCH(C482,표5[[#All],[잉크]],0),22),INDEX(표5[#All],MATCH(C482,표5[[#All],[잉크]],0),MATCH('넣어줄 잉크'!$D$2,표5[#Headers],0)+2))</f>
        <v>1</v>
      </c>
    </row>
    <row r="483" spans="2:4" hidden="1" x14ac:dyDescent="0.3">
      <c r="B483" s="56">
        <f>IFERROR(SUM(D483:D483),0)</f>
        <v>0</v>
      </c>
      <c r="C483" s="139" t="str">
        <f>'제품 추가'!AC481</f>
        <v>SLATE</v>
      </c>
      <c r="D483" s="138">
        <f>IF('넣어줄 잉크'!$D$2="주말",INDEX(표5[#All],MATCH(C483,표5[[#All],[잉크]],0),19)+INDEX(표5[#All],MATCH(C483,표5[[#All],[잉크]],0),22),INDEX(표5[#All],MATCH(C483,표5[[#All],[잉크]],0),MATCH('넣어줄 잉크'!$D$2,표5[#Headers],0)+2))</f>
        <v>0</v>
      </c>
    </row>
    <row r="484" spans="2:4" hidden="1" x14ac:dyDescent="0.3">
      <c r="B484" s="56">
        <f>IFERROR(SUM(D484:D484),0)</f>
        <v>0</v>
      </c>
      <c r="C484" s="139" t="str">
        <f>'제품 추가'!AC482</f>
        <v>SMOKE</v>
      </c>
      <c r="D484" s="138">
        <f>IF('넣어줄 잉크'!$D$2="주말",INDEX(표5[#All],MATCH(C484,표5[[#All],[잉크]],0),19)+INDEX(표5[#All],MATCH(C484,표5[[#All],[잉크]],0),22),INDEX(표5[#All],MATCH(C484,표5[[#All],[잉크]],0),MATCH('넣어줄 잉크'!$D$2,표5[#Headers],0)+2))</f>
        <v>0</v>
      </c>
    </row>
    <row r="485" spans="2:4" hidden="1" x14ac:dyDescent="0.3">
      <c r="B485" s="56">
        <f>IFERROR(SUM(D485:D485),0)</f>
        <v>0</v>
      </c>
      <c r="C485" s="139" t="str">
        <f>'제품 추가'!AC483</f>
        <v>SNIPER</v>
      </c>
      <c r="D485" s="138">
        <f>IF('넣어줄 잉크'!$D$2="주말",INDEX(표5[#All],MATCH(C485,표5[[#All],[잉크]],0),19)+INDEX(표5[#All],MATCH(C485,표5[[#All],[잉크]],0),22),INDEX(표5[#All],MATCH(C485,표5[[#All],[잉크]],0),MATCH('넣어줄 잉크'!$D$2,표5[#Headers],0)+2))</f>
        <v>0</v>
      </c>
    </row>
    <row r="486" spans="2:4" hidden="1" x14ac:dyDescent="0.3">
      <c r="B486" s="56">
        <f>IFERROR(SUM(D486:D486),0)</f>
        <v>0</v>
      </c>
      <c r="C486" s="139" t="str">
        <f>'제품 추가'!AC484</f>
        <v>SNOW</v>
      </c>
      <c r="D486" s="138">
        <f>IF('넣어줄 잉크'!$D$2="주말",INDEX(표5[#All],MATCH(C486,표5[[#All],[잉크]],0),19)+INDEX(표5[#All],MATCH(C486,표5[[#All],[잉크]],0),22),INDEX(표5[#All],MATCH(C486,표5[[#All],[잉크]],0),MATCH('넣어줄 잉크'!$D$2,표5[#Headers],0)+2))</f>
        <v>0</v>
      </c>
    </row>
    <row r="487" spans="2:4" hidden="1" x14ac:dyDescent="0.3">
      <c r="B487" s="56">
        <f>IFERROR(SUM(D487:D487),0)</f>
        <v>0</v>
      </c>
      <c r="C487" s="139" t="str">
        <f>'제품 추가'!AC485</f>
        <v>SODA</v>
      </c>
      <c r="D487" s="138">
        <f>IF('넣어줄 잉크'!$D$2="주말",INDEX(표5[#All],MATCH(C487,표5[[#All],[잉크]],0),19)+INDEX(표5[#All],MATCH(C487,표5[[#All],[잉크]],0),22),INDEX(표5[#All],MATCH(C487,표5[[#All],[잉크]],0),MATCH('넣어줄 잉크'!$D$2,표5[#Headers],0)+2))</f>
        <v>0</v>
      </c>
    </row>
    <row r="488" spans="2:4" hidden="1" x14ac:dyDescent="0.3">
      <c r="B488" s="56">
        <f>IFERROR(SUM(D488:D488),0)</f>
        <v>0</v>
      </c>
      <c r="C488" s="139" t="str">
        <f>'제품 추가'!AC486</f>
        <v>SOIL</v>
      </c>
      <c r="D488" s="138">
        <f>IF('넣어줄 잉크'!$D$2="주말",INDEX(표5[#All],MATCH(C488,표5[[#All],[잉크]],0),19)+INDEX(표5[#All],MATCH(C488,표5[[#All],[잉크]],0),22),INDEX(표5[#All],MATCH(C488,표5[[#All],[잉크]],0),MATCH('넣어줄 잉크'!$D$2,표5[#Headers],0)+2))</f>
        <v>0</v>
      </c>
    </row>
    <row r="489" spans="2:4" hidden="1" x14ac:dyDescent="0.3">
      <c r="B489" s="56">
        <f>IFERROR(SUM(D489:D489),0)</f>
        <v>0</v>
      </c>
      <c r="C489" s="139" t="str">
        <f>'제품 추가'!AC487</f>
        <v>SONATA</v>
      </c>
      <c r="D489" s="138">
        <f>IF('넣어줄 잉크'!$D$2="주말",INDEX(표5[#All],MATCH(C489,표5[[#All],[잉크]],0),19)+INDEX(표5[#All],MATCH(C489,표5[[#All],[잉크]],0),22),INDEX(표5[#All],MATCH(C489,표5[[#All],[잉크]],0),MATCH('넣어줄 잉크'!$D$2,표5[#Headers],0)+2))</f>
        <v>0</v>
      </c>
    </row>
    <row r="490" spans="2:4" hidden="1" x14ac:dyDescent="0.3">
      <c r="B490" s="56">
        <f>IFERROR(SUM(D490:D490),0)</f>
        <v>0</v>
      </c>
      <c r="C490" s="139" t="str">
        <f>'제품 추가'!AC488</f>
        <v>SONY</v>
      </c>
      <c r="D490" s="138">
        <f>IF('넣어줄 잉크'!$D$2="주말",INDEX(표5[#All],MATCH(C490,표5[[#All],[잉크]],0),19)+INDEX(표5[#All],MATCH(C490,표5[[#All],[잉크]],0),22),INDEX(표5[#All],MATCH(C490,표5[[#All],[잉크]],0),MATCH('넣어줄 잉크'!$D$2,표5[#Headers],0)+2))</f>
        <v>0</v>
      </c>
    </row>
    <row r="491" spans="2:4" hidden="1" x14ac:dyDescent="0.3">
      <c r="B491" s="56">
        <f>IFERROR(SUM(D491:D491),0)</f>
        <v>0</v>
      </c>
      <c r="C491" s="139" t="str">
        <f>'제품 추가'!AC489</f>
        <v>SOOT</v>
      </c>
      <c r="D491" s="138">
        <f>IF('넣어줄 잉크'!$D$2="주말",INDEX(표5[#All],MATCH(C491,표5[[#All],[잉크]],0),19)+INDEX(표5[#All],MATCH(C491,표5[[#All],[잉크]],0),22),INDEX(표5[#All],MATCH(C491,표5[[#All],[잉크]],0),MATCH('넣어줄 잉크'!$D$2,표5[#Headers],0)+2))</f>
        <v>0</v>
      </c>
    </row>
    <row r="492" spans="2:4" hidden="1" x14ac:dyDescent="0.3">
      <c r="B492" s="56">
        <f>IFERROR(SUM(D492:D492),0)</f>
        <v>0</v>
      </c>
      <c r="C492" s="139" t="str">
        <f>'제품 추가'!AC490</f>
        <v>SOUFFLE</v>
      </c>
      <c r="D492" s="138">
        <f>IF('넣어줄 잉크'!$D$2="주말",INDEX(표5[#All],MATCH(C492,표5[[#All],[잉크]],0),19)+INDEX(표5[#All],MATCH(C492,표5[[#All],[잉크]],0),22),INDEX(표5[#All],MATCH(C492,표5[[#All],[잉크]],0),MATCH('넣어줄 잉크'!$D$2,표5[#Headers],0)+2))</f>
        <v>0</v>
      </c>
    </row>
    <row r="493" spans="2:4" hidden="1" x14ac:dyDescent="0.3">
      <c r="B493" s="56">
        <f>IFERROR(SUM(D493:D493),0)</f>
        <v>0</v>
      </c>
      <c r="C493" s="139" t="str">
        <f>'제품 추가'!AC491</f>
        <v>SOUL</v>
      </c>
      <c r="D493" s="138">
        <f>IF('넣어줄 잉크'!$D$2="주말",INDEX(표5[#All],MATCH(C493,표5[[#All],[잉크]],0),19)+INDEX(표5[#All],MATCH(C493,표5[[#All],[잉크]],0),22),INDEX(표5[#All],MATCH(C493,표5[[#All],[잉크]],0),MATCH('넣어줄 잉크'!$D$2,표5[#Headers],0)+2))</f>
        <v>0</v>
      </c>
    </row>
    <row r="494" spans="2:4" hidden="1" x14ac:dyDescent="0.3">
      <c r="B494" s="56">
        <f>IFERROR(SUM(D494:D494),0)</f>
        <v>0</v>
      </c>
      <c r="C494" s="139" t="str">
        <f>'제품 추가'!AC492</f>
        <v>SPACE</v>
      </c>
      <c r="D494" s="138">
        <f>IF('넣어줄 잉크'!$D$2="주말",INDEX(표5[#All],MATCH(C494,표5[[#All],[잉크]],0),19)+INDEX(표5[#All],MATCH(C494,표5[[#All],[잉크]],0),22),INDEX(표5[#All],MATCH(C494,표5[[#All],[잉크]],0),MATCH('넣어줄 잉크'!$D$2,표5[#Headers],0)+2))</f>
        <v>0</v>
      </c>
    </row>
    <row r="495" spans="2:4" hidden="1" x14ac:dyDescent="0.3">
      <c r="B495" s="56">
        <f>IFERROR(SUM(D495:D495),0)</f>
        <v>0</v>
      </c>
      <c r="C495" s="139" t="str">
        <f>'제품 추가'!AC493</f>
        <v>SPGOLD</v>
      </c>
      <c r="D495" s="138">
        <f>IF('넣어줄 잉크'!$D$2="주말",INDEX(표5[#All],MATCH(C495,표5[[#All],[잉크]],0),19)+INDEX(표5[#All],MATCH(C495,표5[[#All],[잉크]],0),22),INDEX(표5[#All],MATCH(C495,표5[[#All],[잉크]],0),MATCH('넣어줄 잉크'!$D$2,표5[#Headers],0)+2))</f>
        <v>0</v>
      </c>
    </row>
    <row r="496" spans="2:4" hidden="1" x14ac:dyDescent="0.3">
      <c r="B496" s="56">
        <f>IFERROR(SUM(D496:D496),0)</f>
        <v>0</v>
      </c>
      <c r="C496" s="139" t="str">
        <f>'제품 추가'!AC494</f>
        <v>SPGREEN</v>
      </c>
      <c r="D496" s="138">
        <f>IF('넣어줄 잉크'!$D$2="주말",INDEX(표5[#All],MATCH(C496,표5[[#All],[잉크]],0),19)+INDEX(표5[#All],MATCH(C496,표5[[#All],[잉크]],0),22),INDEX(표5[#All],MATCH(C496,표5[[#All],[잉크]],0),MATCH('넣어줄 잉크'!$D$2,표5[#Headers],0)+2))</f>
        <v>0</v>
      </c>
    </row>
    <row r="497" spans="2:4" hidden="1" x14ac:dyDescent="0.3">
      <c r="B497" s="56">
        <f>IFERROR(SUM(D497:D497),0)</f>
        <v>0</v>
      </c>
      <c r="C497" s="139" t="str">
        <f>'제품 추가'!AC495</f>
        <v>SPIDER</v>
      </c>
      <c r="D497" s="138">
        <f>IF('넣어줄 잉크'!$D$2="주말",INDEX(표5[#All],MATCH(C497,표5[[#All],[잉크]],0),19)+INDEX(표5[#All],MATCH(C497,표5[[#All],[잉크]],0),22),INDEX(표5[#All],MATCH(C497,표5[[#All],[잉크]],0),MATCH('넣어줄 잉크'!$D$2,표5[#Headers],0)+2))</f>
        <v>0</v>
      </c>
    </row>
    <row r="498" spans="2:4" hidden="1" x14ac:dyDescent="0.3">
      <c r="B498" s="56">
        <f>IFERROR(SUM(D498:D498),0)</f>
        <v>0</v>
      </c>
      <c r="C498" s="139" t="str">
        <f>'제품 추가'!AC496</f>
        <v>SPINACH</v>
      </c>
      <c r="D498" s="138">
        <f>IF('넣어줄 잉크'!$D$2="주말",INDEX(표5[#All],MATCH(C498,표5[[#All],[잉크]],0),19)+INDEX(표5[#All],MATCH(C498,표5[[#All],[잉크]],0),22),INDEX(표5[#All],MATCH(C498,표5[[#All],[잉크]],0),MATCH('넣어줄 잉크'!$D$2,표5[#Headers],0)+2))</f>
        <v>0</v>
      </c>
    </row>
    <row r="499" spans="2:4" hidden="1" x14ac:dyDescent="0.3">
      <c r="B499" s="56">
        <f>IFERROR(SUM(D499:D499),0)</f>
        <v>0</v>
      </c>
      <c r="C499" s="139" t="str">
        <f>'제품 추가'!AC497</f>
        <v>SQUASH</v>
      </c>
      <c r="D499" s="138">
        <f>IF('넣어줄 잉크'!$D$2="주말",INDEX(표5[#All],MATCH(C499,표5[[#All],[잉크]],0),19)+INDEX(표5[#All],MATCH(C499,표5[[#All],[잉크]],0),22),INDEX(표5[#All],MATCH(C499,표5[[#All],[잉크]],0),MATCH('넣어줄 잉크'!$D$2,표5[#Headers],0)+2))</f>
        <v>0</v>
      </c>
    </row>
    <row r="500" spans="2:4" hidden="1" x14ac:dyDescent="0.3">
      <c r="B500" s="56">
        <f>IFERROR(SUM(D500:D500),0)</f>
        <v>0</v>
      </c>
      <c r="C500" s="139" t="str">
        <f>'제품 추가'!AC498</f>
        <v>STEEL</v>
      </c>
      <c r="D500" s="138">
        <f>IF('넣어줄 잉크'!$D$2="주말",INDEX(표5[#All],MATCH(C500,표5[[#All],[잉크]],0),19)+INDEX(표5[#All],MATCH(C500,표5[[#All],[잉크]],0),22),INDEX(표5[#All],MATCH(C500,표5[[#All],[잉크]],0),MATCH('넣어줄 잉크'!$D$2,표5[#Headers],0)+2))</f>
        <v>0</v>
      </c>
    </row>
    <row r="501" spans="2:4" hidden="1" x14ac:dyDescent="0.3">
      <c r="B501" s="56">
        <f>IFERROR(SUM(D501:D501),0)</f>
        <v>0</v>
      </c>
      <c r="C501" s="139" t="str">
        <f>'제품 추가'!AC499</f>
        <v>STONE</v>
      </c>
      <c r="D501" s="138">
        <f>IF('넣어줄 잉크'!$D$2="주말",INDEX(표5[#All],MATCH(C501,표5[[#All],[잉크]],0),19)+INDEX(표5[#All],MATCH(C501,표5[[#All],[잉크]],0),22),INDEX(표5[#All],MATCH(C501,표5[[#All],[잉크]],0),MATCH('넣어줄 잉크'!$D$2,표5[#Headers],0)+2))</f>
        <v>0</v>
      </c>
    </row>
    <row r="502" spans="2:4" hidden="1" x14ac:dyDescent="0.3">
      <c r="B502" s="56">
        <f>IFERROR(SUM(D502:D502),0)</f>
        <v>0</v>
      </c>
      <c r="C502" s="139" t="str">
        <f>'제품 추가'!AC500</f>
        <v>STUCCO</v>
      </c>
      <c r="D502" s="138">
        <f>IF('넣어줄 잉크'!$D$2="주말",INDEX(표5[#All],MATCH(C502,표5[[#All],[잉크]],0),19)+INDEX(표5[#All],MATCH(C502,표5[[#All],[잉크]],0),22),INDEX(표5[#All],MATCH(C502,표5[[#All],[잉크]],0),MATCH('넣어줄 잉크'!$D$2,표5[#Headers],0)+2))</f>
        <v>0</v>
      </c>
    </row>
    <row r="503" spans="2:4" hidden="1" x14ac:dyDescent="0.3">
      <c r="B503" s="56">
        <f>IFERROR(SUM(D503:D503),0)</f>
        <v>0</v>
      </c>
      <c r="C503" s="139" t="str">
        <f>'제품 추가'!AC501</f>
        <v>SUDAN</v>
      </c>
      <c r="D503" s="138">
        <f>IF('넣어줄 잉크'!$D$2="주말",INDEX(표5[#All],MATCH(C503,표5[[#All],[잉크]],0),19)+INDEX(표5[#All],MATCH(C503,표5[[#All],[잉크]],0),22),INDEX(표5[#All],MATCH(C503,표5[[#All],[잉크]],0),MATCH('넣어줄 잉크'!$D$2,표5[#Headers],0)+2))</f>
        <v>0</v>
      </c>
    </row>
    <row r="504" spans="2:4" hidden="1" x14ac:dyDescent="0.3">
      <c r="B504" s="56">
        <f>IFERROR(SUM(D504:D504),0)</f>
        <v>0</v>
      </c>
      <c r="C504" s="139" t="str">
        <f>'제품 추가'!AC502</f>
        <v>SULPHUR</v>
      </c>
      <c r="D504" s="138">
        <f>IF('넣어줄 잉크'!$D$2="주말",INDEX(표5[#All],MATCH(C504,표5[[#All],[잉크]],0),19)+INDEX(표5[#All],MATCH(C504,표5[[#All],[잉크]],0),22),INDEX(표5[#All],MATCH(C504,표5[[#All],[잉크]],0),MATCH('넣어줄 잉크'!$D$2,표5[#Headers],0)+2))</f>
        <v>0</v>
      </c>
    </row>
    <row r="505" spans="2:4" hidden="1" x14ac:dyDescent="0.3">
      <c r="B505" s="56">
        <f>IFERROR(SUM(D505:D505),0)</f>
        <v>0</v>
      </c>
      <c r="C505" s="139" t="str">
        <f>'제품 추가'!AC503</f>
        <v>SUNFLOWER</v>
      </c>
      <c r="D505" s="138">
        <f>IF('넣어줄 잉크'!$D$2="주말",INDEX(표5[#All],MATCH(C505,표5[[#All],[잉크]],0),19)+INDEX(표5[#All],MATCH(C505,표5[[#All],[잉크]],0),22),INDEX(표5[#All],MATCH(C505,표5[[#All],[잉크]],0),MATCH('넣어줄 잉크'!$D$2,표5[#Headers],0)+2))</f>
        <v>0</v>
      </c>
    </row>
    <row r="506" spans="2:4" hidden="1" x14ac:dyDescent="0.3">
      <c r="B506" s="56">
        <f>IFERROR(SUM(D506:D506),0)</f>
        <v>0</v>
      </c>
      <c r="C506" s="139" t="str">
        <f>'제품 추가'!AC504</f>
        <v>SUNGLOW</v>
      </c>
      <c r="D506" s="138">
        <f>IF('넣어줄 잉크'!$D$2="주말",INDEX(표5[#All],MATCH(C506,표5[[#All],[잉크]],0),19)+INDEX(표5[#All],MATCH(C506,표5[[#All],[잉크]],0),22),INDEX(표5[#All],MATCH(C506,표5[[#All],[잉크]],0),MATCH('넣어줄 잉크'!$D$2,표5[#Headers],0)+2))</f>
        <v>0</v>
      </c>
    </row>
    <row r="507" spans="2:4" hidden="1" x14ac:dyDescent="0.3">
      <c r="B507" s="56">
        <f>IFERROR(SUM(D507:D507),0)</f>
        <v>0</v>
      </c>
      <c r="C507" s="139" t="str">
        <f>'제품 추가'!AC505</f>
        <v>SUNKIST</v>
      </c>
      <c r="D507" s="138">
        <f>IF('넣어줄 잉크'!$D$2="주말",INDEX(표5[#All],MATCH(C507,표5[[#All],[잉크]],0),19)+INDEX(표5[#All],MATCH(C507,표5[[#All],[잉크]],0),22),INDEX(표5[#All],MATCH(C507,표5[[#All],[잉크]],0),MATCH('넣어줄 잉크'!$D$2,표5[#Headers],0)+2))</f>
        <v>0</v>
      </c>
    </row>
    <row r="508" spans="2:4" hidden="1" x14ac:dyDescent="0.3">
      <c r="B508" s="56">
        <f>IFERROR(SUM(D508:D508),0)</f>
        <v>0</v>
      </c>
      <c r="C508" s="139" t="str">
        <f>'제품 추가'!AC506</f>
        <v>SUNNY</v>
      </c>
      <c r="D508" s="138">
        <f>IF('넣어줄 잉크'!$D$2="주말",INDEX(표5[#All],MATCH(C508,표5[[#All],[잉크]],0),19)+INDEX(표5[#All],MATCH(C508,표5[[#All],[잉크]],0),22),INDEX(표5[#All],MATCH(C508,표5[[#All],[잉크]],0),MATCH('넣어줄 잉크'!$D$2,표5[#Headers],0)+2))</f>
        <v>0</v>
      </c>
    </row>
    <row r="509" spans="2:4" x14ac:dyDescent="0.3">
      <c r="B509" s="56">
        <f>IFERROR(SUM(D509:D509),0)</f>
        <v>1</v>
      </c>
      <c r="C509" s="139" t="str">
        <f>'제품 추가'!AC820</f>
        <v>FAST</v>
      </c>
      <c r="D509" s="138">
        <f>IF('넣어줄 잉크'!$D$2="주말",INDEX(표5[#All],MATCH(C509,표5[[#All],[잉크]],0),19)+INDEX(표5[#All],MATCH(C509,표5[[#All],[잉크]],0),22),INDEX(표5[#All],MATCH(C509,표5[[#All],[잉크]],0),MATCH('넣어줄 잉크'!$D$2,표5[#Headers],0)+2))</f>
        <v>1</v>
      </c>
    </row>
    <row r="510" spans="2:4" hidden="1" x14ac:dyDescent="0.3">
      <c r="B510" s="56">
        <f>IFERROR(SUM(D510:D510),0)</f>
        <v>0</v>
      </c>
      <c r="C510" s="139" t="str">
        <f>'제품 추가'!AC508</f>
        <v>SURF</v>
      </c>
      <c r="D510" s="138">
        <f>IF('넣어줄 잉크'!$D$2="주말",INDEX(표5[#All],MATCH(C510,표5[[#All],[잉크]],0),19)+INDEX(표5[#All],MATCH(C510,표5[[#All],[잉크]],0),22),INDEX(표5[#All],MATCH(C510,표5[[#All],[잉크]],0),MATCH('넣어줄 잉크'!$D$2,표5[#Headers],0)+2))</f>
        <v>0</v>
      </c>
    </row>
    <row r="511" spans="2:4" hidden="1" x14ac:dyDescent="0.3">
      <c r="B511" s="56">
        <f>IFERROR(SUM(D511:D511),0)</f>
        <v>0</v>
      </c>
      <c r="C511" s="139" t="str">
        <f>'제품 추가'!AC509</f>
        <v>SWEET</v>
      </c>
      <c r="D511" s="138">
        <f>IF('넣어줄 잉크'!$D$2="주말",INDEX(표5[#All],MATCH(C511,표5[[#All],[잉크]],0),19)+INDEX(표5[#All],MATCH(C511,표5[[#All],[잉크]],0),22),INDEX(표5[#All],MATCH(C511,표5[[#All],[잉크]],0),MATCH('넣어줄 잉크'!$D$2,표5[#Headers],0)+2))</f>
        <v>0</v>
      </c>
    </row>
    <row r="512" spans="2:4" hidden="1" x14ac:dyDescent="0.3">
      <c r="B512" s="56">
        <f>IFERROR(SUM(D512:D512),0)</f>
        <v>0</v>
      </c>
      <c r="C512" s="139" t="str">
        <f>'제품 추가'!AC510</f>
        <v>SYRUP</v>
      </c>
      <c r="D512" s="138">
        <f>IF('넣어줄 잉크'!$D$2="주말",INDEX(표5[#All],MATCH(C512,표5[[#All],[잉크]],0),19)+INDEX(표5[#All],MATCH(C512,표5[[#All],[잉크]],0),22),INDEX(표5[#All],MATCH(C512,표5[[#All],[잉크]],0),MATCH('넣어줄 잉크'!$D$2,표5[#Headers],0)+2))</f>
        <v>0</v>
      </c>
    </row>
    <row r="513" spans="2:4" hidden="1" x14ac:dyDescent="0.3">
      <c r="B513" s="56">
        <f>IFERROR(SUM(D513:D513),0)</f>
        <v>0</v>
      </c>
      <c r="C513" s="139" t="str">
        <f>'제품 추가'!AC511</f>
        <v>TAFFY</v>
      </c>
      <c r="D513" s="138">
        <f>IF('넣어줄 잉크'!$D$2="주말",INDEX(표5[#All],MATCH(C513,표5[[#All],[잉크]],0),19)+INDEX(표5[#All],MATCH(C513,표5[[#All],[잉크]],0),22),INDEX(표5[#All],MATCH(C513,표5[[#All],[잉크]],0),MATCH('넣어줄 잉크'!$D$2,표5[#Headers],0)+2))</f>
        <v>0</v>
      </c>
    </row>
    <row r="514" spans="2:4" hidden="1" x14ac:dyDescent="0.3">
      <c r="B514" s="56">
        <f>IFERROR(SUM(D514:D514),0)</f>
        <v>0</v>
      </c>
      <c r="C514" s="139" t="str">
        <f>'제품 추가'!AC512</f>
        <v>TANGERINE</v>
      </c>
      <c r="D514" s="138">
        <f>IF('넣어줄 잉크'!$D$2="주말",INDEX(표5[#All],MATCH(C514,표5[[#All],[잉크]],0),19)+INDEX(표5[#All],MATCH(C514,표5[[#All],[잉크]],0),22),INDEX(표5[#All],MATCH(C514,표5[[#All],[잉크]],0),MATCH('넣어줄 잉크'!$D$2,표5[#Headers],0)+2))</f>
        <v>0</v>
      </c>
    </row>
    <row r="515" spans="2:4" hidden="1" x14ac:dyDescent="0.3">
      <c r="B515" s="56">
        <f>IFERROR(SUM(D515:D515),0)</f>
        <v>0</v>
      </c>
      <c r="C515" s="139" t="str">
        <f>'제품 추가'!AC513</f>
        <v>TAPENADE</v>
      </c>
      <c r="D515" s="138">
        <f>IF('넣어줄 잉크'!$D$2="주말",INDEX(표5[#All],MATCH(C515,표5[[#All],[잉크]],0),19)+INDEX(표5[#All],MATCH(C515,표5[[#All],[잉크]],0),22),INDEX(표5[#All],MATCH(C515,표5[[#All],[잉크]],0),MATCH('넣어줄 잉크'!$D$2,표5[#Headers],0)+2))</f>
        <v>0</v>
      </c>
    </row>
    <row r="516" spans="2:4" hidden="1" x14ac:dyDescent="0.3">
      <c r="B516" s="56">
        <f>IFERROR(SUM(D516:D516),0)</f>
        <v>0</v>
      </c>
      <c r="C516" s="139" t="str">
        <f>'제품 추가'!AC514</f>
        <v>TARMAC</v>
      </c>
      <c r="D516" s="138">
        <f>IF('넣어줄 잉크'!$D$2="주말",INDEX(표5[#All],MATCH(C516,표5[[#All],[잉크]],0),19)+INDEX(표5[#All],MATCH(C516,표5[[#All],[잉크]],0),22),INDEX(표5[#All],MATCH(C516,표5[[#All],[잉크]],0),MATCH('넣어줄 잉크'!$D$2,표5[#Headers],0)+2))</f>
        <v>0</v>
      </c>
    </row>
    <row r="517" spans="2:4" hidden="1" x14ac:dyDescent="0.3">
      <c r="B517" s="56">
        <f>IFERROR(SUM(D517:D517),0)</f>
        <v>0</v>
      </c>
      <c r="C517" s="139" t="str">
        <f>'제품 추가'!AC515</f>
        <v>TAUPE</v>
      </c>
      <c r="D517" s="138">
        <f>IF('넣어줄 잉크'!$D$2="주말",INDEX(표5[#All],MATCH(C517,표5[[#All],[잉크]],0),19)+INDEX(표5[#All],MATCH(C517,표5[[#All],[잉크]],0),22),INDEX(표5[#All],MATCH(C517,표5[[#All],[잉크]],0),MATCH('넣어줄 잉크'!$D$2,표5[#Headers],0)+2))</f>
        <v>0</v>
      </c>
    </row>
    <row r="518" spans="2:4" hidden="1" x14ac:dyDescent="0.3">
      <c r="B518" s="56">
        <f>IFERROR(SUM(D518:D518),0)</f>
        <v>0</v>
      </c>
      <c r="C518" s="139" t="str">
        <f>'제품 추가'!AC516</f>
        <v>TAWNY</v>
      </c>
      <c r="D518" s="138">
        <f>IF('넣어줄 잉크'!$D$2="주말",INDEX(표5[#All],MATCH(C518,표5[[#All],[잉크]],0),19)+INDEX(표5[#All],MATCH(C518,표5[[#All],[잉크]],0),22),INDEX(표5[#All],MATCH(C518,표5[[#All],[잉크]],0),MATCH('넣어줄 잉크'!$D$2,표5[#Headers],0)+2))</f>
        <v>0</v>
      </c>
    </row>
    <row r="519" spans="2:4" x14ac:dyDescent="0.3">
      <c r="B519" s="56">
        <f>IFERROR(SUM(D519:D519),0)</f>
        <v>1</v>
      </c>
      <c r="C519" s="139" t="str">
        <f>'제품 추가'!AC189</f>
        <v>FLAX</v>
      </c>
      <c r="D519" s="138">
        <f>IF('넣어줄 잉크'!$D$2="주말",INDEX(표5[#All],MATCH(C519,표5[[#All],[잉크]],0),19)+INDEX(표5[#All],MATCH(C519,표5[[#All],[잉크]],0),22),INDEX(표5[#All],MATCH(C519,표5[[#All],[잉크]],0),MATCH('넣어줄 잉크'!$D$2,표5[#Headers],0)+2))</f>
        <v>1</v>
      </c>
    </row>
    <row r="520" spans="2:4" x14ac:dyDescent="0.3">
      <c r="B520" s="56">
        <f>IFERROR(SUM(D520:D520),0)</f>
        <v>1</v>
      </c>
      <c r="C520" s="139" t="str">
        <f>'제품 추가'!AC967</f>
        <v>FRAISE</v>
      </c>
      <c r="D520" s="138">
        <f>IF('넣어줄 잉크'!$D$2="주말",INDEX(표5[#All],MATCH(C520,표5[[#All],[잉크]],0),19)+INDEX(표5[#All],MATCH(C520,표5[[#All],[잉크]],0),22),INDEX(표5[#All],MATCH(C520,표5[[#All],[잉크]],0),MATCH('넣어줄 잉크'!$D$2,표5[#Headers],0)+2))</f>
        <v>1</v>
      </c>
    </row>
    <row r="521" spans="2:4" hidden="1" x14ac:dyDescent="0.3">
      <c r="B521" s="56">
        <f>IFERROR(SUM(D521:D521),0)</f>
        <v>0</v>
      </c>
      <c r="C521" s="139" t="str">
        <f>'제품 추가'!AC519</f>
        <v>TEN</v>
      </c>
      <c r="D521" s="138">
        <f>IF('넣어줄 잉크'!$D$2="주말",INDEX(표5[#All],MATCH(C521,표5[[#All],[잉크]],0),19)+INDEX(표5[#All],MATCH(C521,표5[[#All],[잉크]],0),22),INDEX(표5[#All],MATCH(C521,표5[[#All],[잉크]],0),MATCH('넣어줄 잉크'!$D$2,표5[#Headers],0)+2))</f>
        <v>0</v>
      </c>
    </row>
    <row r="522" spans="2:4" hidden="1" x14ac:dyDescent="0.3">
      <c r="B522" s="56">
        <f>IFERROR(SUM(D522:D522),0)</f>
        <v>0</v>
      </c>
      <c r="C522" s="139" t="str">
        <f>'제품 추가'!AC520</f>
        <v>TENDER</v>
      </c>
      <c r="D522" s="138">
        <f>IF('넣어줄 잉크'!$D$2="주말",INDEX(표5[#All],MATCH(C522,표5[[#All],[잉크]],0),19)+INDEX(표5[#All],MATCH(C522,표5[[#All],[잉크]],0),22),INDEX(표5[#All],MATCH(C522,표5[[#All],[잉크]],0),MATCH('넣어줄 잉크'!$D$2,표5[#Headers],0)+2))</f>
        <v>0</v>
      </c>
    </row>
    <row r="523" spans="2:4" hidden="1" x14ac:dyDescent="0.3">
      <c r="B523" s="56">
        <f>IFERROR(SUM(D523:D523),0)</f>
        <v>0</v>
      </c>
      <c r="C523" s="139" t="str">
        <f>'제품 추가'!AC521</f>
        <v>THOR</v>
      </c>
      <c r="D523" s="138">
        <f>IF('넣어줄 잉크'!$D$2="주말",INDEX(표5[#All],MATCH(C523,표5[[#All],[잉크]],0),19)+INDEX(표5[#All],MATCH(C523,표5[[#All],[잉크]],0),22),INDEX(표5[#All],MATCH(C523,표5[[#All],[잉크]],0),MATCH('넣어줄 잉크'!$D$2,표5[#Headers],0)+2))</f>
        <v>0</v>
      </c>
    </row>
    <row r="524" spans="2:4" hidden="1" x14ac:dyDescent="0.3">
      <c r="B524" s="56">
        <f>IFERROR(SUM(D524:D524),0)</f>
        <v>0</v>
      </c>
      <c r="C524" s="139" t="str">
        <f>'제품 추가'!AC522</f>
        <v>TIARA</v>
      </c>
      <c r="D524" s="138">
        <f>IF('넣어줄 잉크'!$D$2="주말",INDEX(표5[#All],MATCH(C524,표5[[#All],[잉크]],0),19)+INDEX(표5[#All],MATCH(C524,표5[[#All],[잉크]],0),22),INDEX(표5[#All],MATCH(C524,표5[[#All],[잉크]],0),MATCH('넣어줄 잉크'!$D$2,표5[#Headers],0)+2))</f>
        <v>0</v>
      </c>
    </row>
    <row r="525" spans="2:4" hidden="1" x14ac:dyDescent="0.3">
      <c r="B525" s="56">
        <f>IFERROR(SUM(D525:D525),0)</f>
        <v>0</v>
      </c>
      <c r="C525" s="139" t="str">
        <f>'제품 추가'!AC523</f>
        <v>TIGER</v>
      </c>
      <c r="D525" s="138">
        <f>IF('넣어줄 잉크'!$D$2="주말",INDEX(표5[#All],MATCH(C525,표5[[#All],[잉크]],0),19)+INDEX(표5[#All],MATCH(C525,표5[[#All],[잉크]],0),22),INDEX(표5[#All],MATCH(C525,표5[[#All],[잉크]],0),MATCH('넣어줄 잉크'!$D$2,표5[#Headers],0)+2))</f>
        <v>0</v>
      </c>
    </row>
    <row r="526" spans="2:4" hidden="1" x14ac:dyDescent="0.3">
      <c r="B526" s="56">
        <f>IFERROR(SUM(D526:D526),0)</f>
        <v>0</v>
      </c>
      <c r="C526" s="139" t="str">
        <f>'제품 추가'!AC188</f>
        <v>FLAMINGO</v>
      </c>
      <c r="D526" s="138">
        <f>IF('넣어줄 잉크'!$D$2="주말",INDEX(표5[#All],MATCH(C526,표5[[#All],[잉크]],0),19)+INDEX(표5[#All],MATCH(C526,표5[[#All],[잉크]],0),22),INDEX(표5[#All],MATCH(C526,표5[[#All],[잉크]],0),MATCH('넣어줄 잉크'!$D$2,표5[#Headers],0)+2))</f>
        <v>0</v>
      </c>
    </row>
    <row r="527" spans="2:4" hidden="1" x14ac:dyDescent="0.3">
      <c r="B527" s="56">
        <f>IFERROR(SUM(D527:D527),0)</f>
        <v>0</v>
      </c>
      <c r="C527" s="139" t="str">
        <f>'제품 추가'!AC525</f>
        <v>TINSEL</v>
      </c>
      <c r="D527" s="138">
        <f>IF('넣어줄 잉크'!$D$2="주말",INDEX(표5[#All],MATCH(C527,표5[[#All],[잉크]],0),19)+INDEX(표5[#All],MATCH(C527,표5[[#All],[잉크]],0),22),INDEX(표5[#All],MATCH(C527,표5[[#All],[잉크]],0),MATCH('넣어줄 잉크'!$D$2,표5[#Headers],0)+2))</f>
        <v>0</v>
      </c>
    </row>
    <row r="528" spans="2:4" hidden="1" x14ac:dyDescent="0.3">
      <c r="B528" s="56">
        <f>IFERROR(SUM(D528:D528),0)</f>
        <v>0</v>
      </c>
      <c r="C528" s="139" t="str">
        <f>'제품 추가'!AC526</f>
        <v>TIRE</v>
      </c>
      <c r="D528" s="138">
        <f>IF('넣어줄 잉크'!$D$2="주말",INDEX(표5[#All],MATCH(C528,표5[[#All],[잉크]],0),19)+INDEX(표5[#All],MATCH(C528,표5[[#All],[잉크]],0),22),INDEX(표5[#All],MATCH(C528,표5[[#All],[잉크]],0),MATCH('넣어줄 잉크'!$D$2,표5[#Headers],0)+2))</f>
        <v>0</v>
      </c>
    </row>
    <row r="529" spans="2:4" hidden="1" x14ac:dyDescent="0.3">
      <c r="B529" s="56">
        <f>IFERROR(SUM(D529:D529),0)</f>
        <v>0</v>
      </c>
      <c r="C529" s="139" t="str">
        <f>'제품 추가'!AC527</f>
        <v>TOAST</v>
      </c>
      <c r="D529" s="138">
        <f>IF('넣어줄 잉크'!$D$2="주말",INDEX(표5[#All],MATCH(C529,표5[[#All],[잉크]],0),19)+INDEX(표5[#All],MATCH(C529,표5[[#All],[잉크]],0),22),INDEX(표5[#All],MATCH(C529,표5[[#All],[잉크]],0),MATCH('넣어줄 잉크'!$D$2,표5[#Headers],0)+2))</f>
        <v>0</v>
      </c>
    </row>
    <row r="530" spans="2:4" hidden="1" x14ac:dyDescent="0.3">
      <c r="B530" s="56">
        <f>IFERROR(SUM(D530:D530),0)</f>
        <v>0</v>
      </c>
      <c r="C530" s="139" t="str">
        <f>'제품 추가'!AC528</f>
        <v>TOBACCO</v>
      </c>
      <c r="D530" s="138">
        <f>IF('넣어줄 잉크'!$D$2="주말",INDEX(표5[#All],MATCH(C530,표5[[#All],[잉크]],0),19)+INDEX(표5[#All],MATCH(C530,표5[[#All],[잉크]],0),22),INDEX(표5[#All],MATCH(C530,표5[[#All],[잉크]],0),MATCH('넣어줄 잉크'!$D$2,표5[#Headers],0)+2))</f>
        <v>0</v>
      </c>
    </row>
    <row r="531" spans="2:4" hidden="1" x14ac:dyDescent="0.3">
      <c r="B531" s="56">
        <f>IFERROR(SUM(D531:D531),0)</f>
        <v>0</v>
      </c>
      <c r="C531" s="139" t="str">
        <f>'제품 추가'!AC529</f>
        <v>TOFFEE</v>
      </c>
      <c r="D531" s="138">
        <f>IF('넣어줄 잉크'!$D$2="주말",INDEX(표5[#All],MATCH(C531,표5[[#All],[잉크]],0),19)+INDEX(표5[#All],MATCH(C531,표5[[#All],[잉크]],0),22),INDEX(표5[#All],MATCH(C531,표5[[#All],[잉크]],0),MATCH('넣어줄 잉크'!$D$2,표5[#Headers],0)+2))</f>
        <v>0</v>
      </c>
    </row>
    <row r="532" spans="2:4" hidden="1" x14ac:dyDescent="0.3">
      <c r="B532" s="56">
        <f>IFERROR(SUM(D532:D532),0)</f>
        <v>0</v>
      </c>
      <c r="C532" s="139" t="str">
        <f>'제품 추가'!AC530</f>
        <v>TOPAZ</v>
      </c>
      <c r="D532" s="138">
        <f>IF('넣어줄 잉크'!$D$2="주말",INDEX(표5[#All],MATCH(C532,표5[[#All],[잉크]],0),19)+INDEX(표5[#All],MATCH(C532,표5[[#All],[잉크]],0),22),INDEX(표5[#All],MATCH(C532,표5[[#All],[잉크]],0),MATCH('넣어줄 잉크'!$D$2,표5[#Headers],0)+2))</f>
        <v>0</v>
      </c>
    </row>
    <row r="533" spans="2:4" hidden="1" x14ac:dyDescent="0.3">
      <c r="B533" s="56">
        <f>IFERROR(SUM(D533:D533),0)</f>
        <v>0</v>
      </c>
      <c r="C533" s="139" t="str">
        <f>'제품 추가'!AC1131</f>
        <v>FLICKER</v>
      </c>
      <c r="D533" s="138">
        <f>IF('넣어줄 잉크'!$D$2="주말",INDEX(표5[#All],MATCH(C533,표5[[#All],[잉크]],0),19)+INDEX(표5[#All],MATCH(C533,표5[[#All],[잉크]],0),22),INDEX(표5[#All],MATCH(C533,표5[[#All],[잉크]],0),MATCH('넣어줄 잉크'!$D$2,표5[#Headers],0)+2))</f>
        <v>0</v>
      </c>
    </row>
    <row r="534" spans="2:4" hidden="1" x14ac:dyDescent="0.3">
      <c r="B534" s="56">
        <f>IFERROR(SUM(D534:D534),0)</f>
        <v>0</v>
      </c>
      <c r="C534" s="139" t="str">
        <f>'제품 추가'!AC532</f>
        <v>TRAVEN</v>
      </c>
      <c r="D534" s="138">
        <f>IF('넣어줄 잉크'!$D$2="주말",INDEX(표5[#All],MATCH(C534,표5[[#All],[잉크]],0),19)+INDEX(표5[#All],MATCH(C534,표5[[#All],[잉크]],0),22),INDEX(표5[#All],MATCH(C534,표5[[#All],[잉크]],0),MATCH('넣어줄 잉크'!$D$2,표5[#Headers],0)+2))</f>
        <v>0</v>
      </c>
    </row>
    <row r="535" spans="2:4" hidden="1" x14ac:dyDescent="0.3">
      <c r="B535" s="56">
        <f>IFERROR(SUM(D535:D535),0)</f>
        <v>0</v>
      </c>
      <c r="C535" s="139" t="str">
        <f>'제품 추가'!AC533</f>
        <v>TREE</v>
      </c>
      <c r="D535" s="138">
        <f>IF('넣어줄 잉크'!$D$2="주말",INDEX(표5[#All],MATCH(C535,표5[[#All],[잉크]],0),19)+INDEX(표5[#All],MATCH(C535,표5[[#All],[잉크]],0),22),INDEX(표5[#All],MATCH(C535,표5[[#All],[잉크]],0),MATCH('넣어줄 잉크'!$D$2,표5[#Headers],0)+2))</f>
        <v>0</v>
      </c>
    </row>
    <row r="536" spans="2:4" hidden="1" x14ac:dyDescent="0.3">
      <c r="B536" s="56">
        <f>IFERROR(SUM(D536:D536),0)</f>
        <v>0</v>
      </c>
      <c r="C536" s="139" t="str">
        <f>'제품 추가'!AC534</f>
        <v>TRELLIS</v>
      </c>
      <c r="D536" s="138">
        <f>IF('넣어줄 잉크'!$D$2="주말",INDEX(표5[#All],MATCH(C536,표5[[#All],[잉크]],0),19)+INDEX(표5[#All],MATCH(C536,표5[[#All],[잉크]],0),22),INDEX(표5[#All],MATCH(C536,표5[[#All],[잉크]],0),MATCH('넣어줄 잉크'!$D$2,표5[#Headers],0)+2))</f>
        <v>0</v>
      </c>
    </row>
    <row r="537" spans="2:4" hidden="1" x14ac:dyDescent="0.3">
      <c r="B537" s="56">
        <f>IFERROR(SUM(D537:D537),0)</f>
        <v>0</v>
      </c>
      <c r="C537" s="139" t="str">
        <f>'제품 추가'!AC535</f>
        <v>TTOPAZ</v>
      </c>
      <c r="D537" s="138">
        <f>IF('넣어줄 잉크'!$D$2="주말",INDEX(표5[#All],MATCH(C537,표5[[#All],[잉크]],0),19)+INDEX(표5[#All],MATCH(C537,표5[[#All],[잉크]],0),22),INDEX(표5[#All],MATCH(C537,표5[[#All],[잉크]],0),MATCH('넣어줄 잉크'!$D$2,표5[#Headers],0)+2))</f>
        <v>0</v>
      </c>
    </row>
    <row r="538" spans="2:4" hidden="1" x14ac:dyDescent="0.3">
      <c r="B538" s="56">
        <f>IFERROR(SUM(D538:D538),0)</f>
        <v>0</v>
      </c>
      <c r="C538" s="139" t="str">
        <f>'제품 추가'!AC536</f>
        <v>TUBE</v>
      </c>
      <c r="D538" s="138">
        <f>IF('넣어줄 잉크'!$D$2="주말",INDEX(표5[#All],MATCH(C538,표5[[#All],[잉크]],0),19)+INDEX(표5[#All],MATCH(C538,표5[[#All],[잉크]],0),22),INDEX(표5[#All],MATCH(C538,표5[[#All],[잉크]],0),MATCH('넣어줄 잉크'!$D$2,표5[#Headers],0)+2))</f>
        <v>0</v>
      </c>
    </row>
    <row r="539" spans="2:4" hidden="1" x14ac:dyDescent="0.3">
      <c r="B539" s="56">
        <f>IFERROR(SUM(D539:D539),0)</f>
        <v>0</v>
      </c>
      <c r="C539" s="139" t="str">
        <f>'제품 추가'!AC537</f>
        <v>TULIP</v>
      </c>
      <c r="D539" s="138">
        <f>IF('넣어줄 잉크'!$D$2="주말",INDEX(표5[#All],MATCH(C539,표5[[#All],[잉크]],0),19)+INDEX(표5[#All],MATCH(C539,표5[[#All],[잉크]],0),22),INDEX(표5[#All],MATCH(C539,표5[[#All],[잉크]],0),MATCH('넣어줄 잉크'!$D$2,표5[#Headers],0)+2))</f>
        <v>0</v>
      </c>
    </row>
    <row r="540" spans="2:4" hidden="1" x14ac:dyDescent="0.3">
      <c r="B540" s="56">
        <f>IFERROR(SUM(D540:D540),0)</f>
        <v>0</v>
      </c>
      <c r="C540" s="139" t="str">
        <f>'제품 추가'!AC538</f>
        <v>TWIX</v>
      </c>
      <c r="D540" s="138">
        <f>IF('넣어줄 잉크'!$D$2="주말",INDEX(표5[#All],MATCH(C540,표5[[#All],[잉크]],0),19)+INDEX(표5[#All],MATCH(C540,표5[[#All],[잉크]],0),22),INDEX(표5[#All],MATCH(C540,표5[[#All],[잉크]],0),MATCH('넣어줄 잉크'!$D$2,표5[#Headers],0)+2))</f>
        <v>0</v>
      </c>
    </row>
    <row r="541" spans="2:4" hidden="1" x14ac:dyDescent="0.3">
      <c r="B541" s="56">
        <f>IFERROR(SUM(D541:D541),0)</f>
        <v>0</v>
      </c>
      <c r="C541" s="139" t="str">
        <f>'제품 추가'!AC539</f>
        <v>UMBER</v>
      </c>
      <c r="D541" s="138">
        <f>IF('넣어줄 잉크'!$D$2="주말",INDEX(표5[#All],MATCH(C541,표5[[#All],[잉크]],0),19)+INDEX(표5[#All],MATCH(C541,표5[[#All],[잉크]],0),22),INDEX(표5[#All],MATCH(C541,표5[[#All],[잉크]],0),MATCH('넣어줄 잉크'!$D$2,표5[#Headers],0)+2))</f>
        <v>0</v>
      </c>
    </row>
    <row r="542" spans="2:4" hidden="1" x14ac:dyDescent="0.3">
      <c r="B542" s="56">
        <f>IFERROR(SUM(D542:D542),0)</f>
        <v>0</v>
      </c>
      <c r="C542" s="139" t="str">
        <f>'제품 추가'!AC540</f>
        <v>ASPEN</v>
      </c>
      <c r="D542" s="138">
        <f>IF('넣어줄 잉크'!$D$2="주말",INDEX(표5[#All],MATCH(C542,표5[[#All],[잉크]],0),19)+INDEX(표5[#All],MATCH(C542,표5[[#All],[잉크]],0),22),INDEX(표5[#All],MATCH(C542,표5[[#All],[잉크]],0),MATCH('넣어줄 잉크'!$D$2,표5[#Headers],0)+2))</f>
        <v>0</v>
      </c>
    </row>
    <row r="543" spans="2:4" hidden="1" x14ac:dyDescent="0.3">
      <c r="B543" s="56">
        <f>IFERROR(SUM(D543:D543),0)</f>
        <v>0</v>
      </c>
      <c r="C543" s="139" t="str">
        <f>'제품 추가'!AC541</f>
        <v>UVCARMINE</v>
      </c>
      <c r="D543" s="138">
        <f>IF('넣어줄 잉크'!$D$2="주말",INDEX(표5[#All],MATCH(C543,표5[[#All],[잉크]],0),19)+INDEX(표5[#All],MATCH(C543,표5[[#All],[잉크]],0),22),INDEX(표5[#All],MATCH(C543,표5[[#All],[잉크]],0),MATCH('넣어줄 잉크'!$D$2,표5[#Headers],0)+2))</f>
        <v>0</v>
      </c>
    </row>
    <row r="544" spans="2:4" hidden="1" x14ac:dyDescent="0.3">
      <c r="B544" s="56">
        <f>IFERROR(SUM(D544:D544),0)</f>
        <v>0</v>
      </c>
      <c r="C544" s="139" t="str">
        <f>'제품 추가'!AC542</f>
        <v>UVCHEESE</v>
      </c>
      <c r="D544" s="138">
        <f>IF('넣어줄 잉크'!$D$2="주말",INDEX(표5[#All],MATCH(C544,표5[[#All],[잉크]],0),19)+INDEX(표5[#All],MATCH(C544,표5[[#All],[잉크]],0),22),INDEX(표5[#All],MATCH(C544,표5[[#All],[잉크]],0),MATCH('넣어줄 잉크'!$D$2,표5[#Headers],0)+2))</f>
        <v>0</v>
      </c>
    </row>
    <row r="545" spans="2:4" hidden="1" x14ac:dyDescent="0.3">
      <c r="B545" s="56">
        <f>IFERROR(SUM(D545:D545),0)</f>
        <v>0</v>
      </c>
      <c r="C545" s="139" t="str">
        <f>'제품 추가'!AC1136</f>
        <v>FLOOD</v>
      </c>
      <c r="D545" s="138">
        <f>IF('넣어줄 잉크'!$D$2="주말",INDEX(표5[#All],MATCH(C545,표5[[#All],[잉크]],0),19)+INDEX(표5[#All],MATCH(C545,표5[[#All],[잉크]],0),22),INDEX(표5[#All],MATCH(C545,표5[[#All],[잉크]],0),MATCH('넣어줄 잉크'!$D$2,표5[#Headers],0)+2))</f>
        <v>0</v>
      </c>
    </row>
    <row r="546" spans="2:4" hidden="1" x14ac:dyDescent="0.3">
      <c r="B546" s="56">
        <f>IFERROR(SUM(D546:D546),0)</f>
        <v>0</v>
      </c>
      <c r="C546" s="139" t="str">
        <f>'제품 추가'!AC544</f>
        <v>UVDEER</v>
      </c>
      <c r="D546" s="138">
        <f>IF('넣어줄 잉크'!$D$2="주말",INDEX(표5[#All],MATCH(C546,표5[[#All],[잉크]],0),19)+INDEX(표5[#All],MATCH(C546,표5[[#All],[잉크]],0),22),INDEX(표5[#All],MATCH(C546,표5[[#All],[잉크]],0),MATCH('넣어줄 잉크'!$D$2,표5[#Headers],0)+2))</f>
        <v>0</v>
      </c>
    </row>
    <row r="547" spans="2:4" hidden="1" x14ac:dyDescent="0.3">
      <c r="B547" s="56">
        <f>IFERROR(SUM(D547:D547),0)</f>
        <v>0</v>
      </c>
      <c r="C547" s="139" t="str">
        <f>'제품 추가'!AC545</f>
        <v>UVDOLPHIN</v>
      </c>
      <c r="D547" s="138">
        <f>IF('넣어줄 잉크'!$D$2="주말",INDEX(표5[#All],MATCH(C547,표5[[#All],[잉크]],0),19)+INDEX(표5[#All],MATCH(C547,표5[[#All],[잉크]],0),22),INDEX(표5[#All],MATCH(C547,표5[[#All],[잉크]],0),MATCH('넣어줄 잉크'!$D$2,표5[#Headers],0)+2))</f>
        <v>0</v>
      </c>
    </row>
    <row r="548" spans="2:4" hidden="1" x14ac:dyDescent="0.3">
      <c r="B548" s="56">
        <f>IFERROR(SUM(D548:D548),0)</f>
        <v>0</v>
      </c>
      <c r="C548" s="139" t="str">
        <f>'제품 추가'!AC546</f>
        <v>UVGERBERA</v>
      </c>
      <c r="D548" s="138">
        <f>IF('넣어줄 잉크'!$D$2="주말",INDEX(표5[#All],MATCH(C548,표5[[#All],[잉크]],0),19)+INDEX(표5[#All],MATCH(C548,표5[[#All],[잉크]],0),22),INDEX(표5[#All],MATCH(C548,표5[[#All],[잉크]],0),MATCH('넣어줄 잉크'!$D$2,표5[#Headers],0)+2))</f>
        <v>0</v>
      </c>
    </row>
    <row r="549" spans="2:4" hidden="1" x14ac:dyDescent="0.3">
      <c r="B549" s="56">
        <f>IFERROR(SUM(D549:D549),0)</f>
        <v>0</v>
      </c>
      <c r="C549" s="139" t="str">
        <f>'제품 추가'!AC547</f>
        <v>GLOW</v>
      </c>
      <c r="D549" s="138">
        <f>IF('넣어줄 잉크'!$D$2="주말",INDEX(표5[#All],MATCH(C549,표5[[#All],[잉크]],0),19)+INDEX(표5[#All],MATCH(C549,표5[[#All],[잉크]],0),22),INDEX(표5[#All],MATCH(C549,표5[[#All],[잉크]],0),MATCH('넣어줄 잉크'!$D$2,표5[#Headers],0)+2))</f>
        <v>0</v>
      </c>
    </row>
    <row r="550" spans="2:4" hidden="1" x14ac:dyDescent="0.3">
      <c r="B550" s="56">
        <f>IFERROR(SUM(D550:D550),0)</f>
        <v>0</v>
      </c>
      <c r="C550" s="139" t="str">
        <f>'제품 추가'!AC548</f>
        <v>UVMCHERRY</v>
      </c>
      <c r="D550" s="138">
        <f>IF('넣어줄 잉크'!$D$2="주말",INDEX(표5[#All],MATCH(C550,표5[[#All],[잉크]],0),19)+INDEX(표5[#All],MATCH(C550,표5[[#All],[잉크]],0),22),INDEX(표5[#All],MATCH(C550,표5[[#All],[잉크]],0),MATCH('넣어줄 잉크'!$D$2,표5[#Headers],0)+2))</f>
        <v>0</v>
      </c>
    </row>
    <row r="551" spans="2:4" hidden="1" x14ac:dyDescent="0.3">
      <c r="B551" s="56">
        <f>IFERROR(SUM(D551:D551),0)</f>
        <v>0</v>
      </c>
      <c r="C551" s="139" t="str">
        <f>'제품 추가'!AC549</f>
        <v>UVOAK</v>
      </c>
      <c r="D551" s="138">
        <f>IF('넣어줄 잉크'!$D$2="주말",INDEX(표5[#All],MATCH(C551,표5[[#All],[잉크]],0),19)+INDEX(표5[#All],MATCH(C551,표5[[#All],[잉크]],0),22),INDEX(표5[#All],MATCH(C551,표5[[#All],[잉크]],0),MATCH('넣어줄 잉크'!$D$2,표5[#Headers],0)+2))</f>
        <v>0</v>
      </c>
    </row>
    <row r="552" spans="2:4" hidden="1" x14ac:dyDescent="0.3">
      <c r="B552" s="56">
        <f>IFERROR(SUM(D552:D552),0)</f>
        <v>0</v>
      </c>
      <c r="C552" s="139" t="str">
        <f>'제품 추가'!AC550</f>
        <v>SEDONA</v>
      </c>
      <c r="D552" s="138">
        <f>IF('넣어줄 잉크'!$D$2="주말",INDEX(표5[#All],MATCH(C552,표5[[#All],[잉크]],0),19)+INDEX(표5[#All],MATCH(C552,표5[[#All],[잉크]],0),22),INDEX(표5[#All],MATCH(C552,표5[[#All],[잉크]],0),MATCH('넣어줄 잉크'!$D$2,표5[#Headers],0)+2))</f>
        <v>0</v>
      </c>
    </row>
    <row r="553" spans="2:4" hidden="1" x14ac:dyDescent="0.3">
      <c r="B553" s="56">
        <f>IFERROR(SUM(D553:D553),0)</f>
        <v>0</v>
      </c>
      <c r="C553" s="139" t="str">
        <f>'제품 추가'!AC551</f>
        <v>UVTEA</v>
      </c>
      <c r="D553" s="138">
        <f>IF('넣어줄 잉크'!$D$2="주말",INDEX(표5[#All],MATCH(C553,표5[[#All],[잉크]],0),19)+INDEX(표5[#All],MATCH(C553,표5[[#All],[잉크]],0),22),INDEX(표5[#All],MATCH(C553,표5[[#All],[잉크]],0),MATCH('넣어줄 잉크'!$D$2,표5[#Headers],0)+2))</f>
        <v>0</v>
      </c>
    </row>
    <row r="554" spans="2:4" hidden="1" x14ac:dyDescent="0.3">
      <c r="B554" s="56">
        <f>IFERROR(SUM(D554:D554),0)</f>
        <v>0</v>
      </c>
      <c r="C554" s="139" t="str">
        <f>'제품 추가'!AC552</f>
        <v>VALKYRIE</v>
      </c>
      <c r="D554" s="138">
        <f>IF('넣어줄 잉크'!$D$2="주말",INDEX(표5[#All],MATCH(C554,표5[[#All],[잉크]],0),19)+INDEX(표5[#All],MATCH(C554,표5[[#All],[잉크]],0),22),INDEX(표5[#All],MATCH(C554,표5[[#All],[잉크]],0),MATCH('넣어줄 잉크'!$D$2,표5[#Headers],0)+2))</f>
        <v>0</v>
      </c>
    </row>
    <row r="555" spans="2:4" hidden="1" x14ac:dyDescent="0.3">
      <c r="B555" s="56">
        <f>IFERROR(SUM(D555:D555),0)</f>
        <v>0</v>
      </c>
      <c r="C555" s="139" t="str">
        <f>'제품 추가'!AC553</f>
        <v>VAMPIRE</v>
      </c>
      <c r="D555" s="138">
        <f>IF('넣어줄 잉크'!$D$2="주말",INDEX(표5[#All],MATCH(C555,표5[[#All],[잉크]],0),19)+INDEX(표5[#All],MATCH(C555,표5[[#All],[잉크]],0),22),INDEX(표5[#All],MATCH(C555,표5[[#All],[잉크]],0),MATCH('넣어줄 잉크'!$D$2,표5[#Headers],0)+2))</f>
        <v>0</v>
      </c>
    </row>
    <row r="556" spans="2:4" x14ac:dyDescent="0.3">
      <c r="B556" s="56">
        <f>IFERROR(SUM(D556:D556),0)</f>
        <v>2</v>
      </c>
      <c r="C556" s="139" t="str">
        <f>'제품 추가'!AC1216</f>
        <v>GADGET</v>
      </c>
      <c r="D556" s="138">
        <f>IF('넣어줄 잉크'!$D$2="주말",INDEX(표5[#All],MATCH(C556,표5[[#All],[잉크]],0),19)+INDEX(표5[#All],MATCH(C556,표5[[#All],[잉크]],0),22),INDEX(표5[#All],MATCH(C556,표5[[#All],[잉크]],0),MATCH('넣어줄 잉크'!$D$2,표5[#Headers],0)+2))</f>
        <v>2</v>
      </c>
    </row>
    <row r="557" spans="2:4" hidden="1" x14ac:dyDescent="0.3">
      <c r="B557" s="56">
        <f>IFERROR(SUM(D557:D557),0)</f>
        <v>0</v>
      </c>
      <c r="C557" s="139" t="str">
        <f>'제품 추가'!AC555</f>
        <v>VANTA</v>
      </c>
      <c r="D557" s="138">
        <f>IF('넣어줄 잉크'!$D$2="주말",INDEX(표5[#All],MATCH(C557,표5[[#All],[잉크]],0),19)+INDEX(표5[#All],MATCH(C557,표5[[#All],[잉크]],0),22),INDEX(표5[#All],MATCH(C557,표5[[#All],[잉크]],0),MATCH('넣어줄 잉크'!$D$2,표5[#Headers],0)+2))</f>
        <v>0</v>
      </c>
    </row>
    <row r="558" spans="2:4" hidden="1" x14ac:dyDescent="0.3">
      <c r="B558" s="56">
        <f>IFERROR(SUM(D558:D558),0)</f>
        <v>0</v>
      </c>
      <c r="C558" s="139" t="str">
        <f>'제품 추가'!AC556</f>
        <v>VERMILION</v>
      </c>
      <c r="D558" s="138">
        <f>IF('넣어줄 잉크'!$D$2="주말",INDEX(표5[#All],MATCH(C558,표5[[#All],[잉크]],0),19)+INDEX(표5[#All],MATCH(C558,표5[[#All],[잉크]],0),22),INDEX(표5[#All],MATCH(C558,표5[[#All],[잉크]],0),MATCH('넣어줄 잉크'!$D$2,표5[#Headers],0)+2))</f>
        <v>0</v>
      </c>
    </row>
    <row r="559" spans="2:4" hidden="1" x14ac:dyDescent="0.3">
      <c r="B559" s="56">
        <f>IFERROR(SUM(D559:D559),0)</f>
        <v>0</v>
      </c>
      <c r="C559" s="139" t="str">
        <f>'제품 추가'!AC557</f>
        <v>VESTA</v>
      </c>
      <c r="D559" s="138">
        <f>IF('넣어줄 잉크'!$D$2="주말",INDEX(표5[#All],MATCH(C559,표5[[#All],[잉크]],0),19)+INDEX(표5[#All],MATCH(C559,표5[[#All],[잉크]],0),22),INDEX(표5[#All],MATCH(C559,표5[[#All],[잉크]],0),MATCH('넣어줄 잉크'!$D$2,표5[#Headers],0)+2))</f>
        <v>0</v>
      </c>
    </row>
    <row r="560" spans="2:4" hidden="1" x14ac:dyDescent="0.3">
      <c r="B560" s="56">
        <f>IFERROR(SUM(D560:D560),0)</f>
        <v>0</v>
      </c>
      <c r="C560" s="139" t="str">
        <f>'제품 추가'!AC558</f>
        <v>VETIVER</v>
      </c>
      <c r="D560" s="138">
        <f>IF('넣어줄 잉크'!$D$2="주말",INDEX(표5[#All],MATCH(C560,표5[[#All],[잉크]],0),19)+INDEX(표5[#All],MATCH(C560,표5[[#All],[잉크]],0),22),INDEX(표5[#All],MATCH(C560,표5[[#All],[잉크]],0),MATCH('넣어줄 잉크'!$D$2,표5[#Headers],0)+2))</f>
        <v>0</v>
      </c>
    </row>
    <row r="561" spans="2:4" hidden="1" x14ac:dyDescent="0.3">
      <c r="B561" s="56">
        <f>IFERROR(SUM(D561:D561),0)</f>
        <v>0</v>
      </c>
      <c r="C561" s="139" t="str">
        <f>'제품 추가'!AC559</f>
        <v>VIENNA</v>
      </c>
      <c r="D561" s="138">
        <f>IF('넣어줄 잉크'!$D$2="주말",INDEX(표5[#All],MATCH(C561,표5[[#All],[잉크]],0),19)+INDEX(표5[#All],MATCH(C561,표5[[#All],[잉크]],0),22),INDEX(표5[#All],MATCH(C561,표5[[#All],[잉크]],0),MATCH('넣어줄 잉크'!$D$2,표5[#Headers],0)+2))</f>
        <v>0</v>
      </c>
    </row>
    <row r="562" spans="2:4" hidden="1" x14ac:dyDescent="0.3">
      <c r="B562" s="56">
        <f>IFERROR(SUM(D562:D562),0)</f>
        <v>0</v>
      </c>
      <c r="C562" s="139" t="str">
        <f>'제품 추가'!AC560</f>
        <v>VINE</v>
      </c>
      <c r="D562" s="138">
        <f>IF('넣어줄 잉크'!$D$2="주말",INDEX(표5[#All],MATCH(C562,표5[[#All],[잉크]],0),19)+INDEX(표5[#All],MATCH(C562,표5[[#All],[잉크]],0),22),INDEX(표5[#All],MATCH(C562,표5[[#All],[잉크]],0),MATCH('넣어줄 잉크'!$D$2,표5[#Headers],0)+2))</f>
        <v>0</v>
      </c>
    </row>
    <row r="563" spans="2:4" hidden="1" x14ac:dyDescent="0.3">
      <c r="B563" s="56">
        <f>IFERROR(SUM(D563:D563),0)</f>
        <v>0</v>
      </c>
      <c r="C563" s="139" t="str">
        <f>'제품 추가'!AC561</f>
        <v>VINTAGE</v>
      </c>
      <c r="D563" s="138">
        <f>IF('넣어줄 잉크'!$D$2="주말",INDEX(표5[#All],MATCH(C563,표5[[#All],[잉크]],0),19)+INDEX(표5[#All],MATCH(C563,표5[[#All],[잉크]],0),22),INDEX(표5[#All],MATCH(C563,표5[[#All],[잉크]],0),MATCH('넣어줄 잉크'!$D$2,표5[#Headers],0)+2))</f>
        <v>0</v>
      </c>
    </row>
    <row r="564" spans="2:4" hidden="1" x14ac:dyDescent="0.3">
      <c r="B564" s="56">
        <f>IFERROR(SUM(D564:D564),0)</f>
        <v>0</v>
      </c>
      <c r="C564" s="139" t="str">
        <f>'제품 추가'!AC562</f>
        <v>VIOLET</v>
      </c>
      <c r="D564" s="138">
        <f>IF('넣어줄 잉크'!$D$2="주말",INDEX(표5[#All],MATCH(C564,표5[[#All],[잉크]],0),19)+INDEX(표5[#All],MATCH(C564,표5[[#All],[잉크]],0),22),INDEX(표5[#All],MATCH(C564,표5[[#All],[잉크]],0),MATCH('넣어줄 잉크'!$D$2,표5[#Headers],0)+2))</f>
        <v>0</v>
      </c>
    </row>
    <row r="565" spans="2:4" hidden="1" x14ac:dyDescent="0.3">
      <c r="B565" s="56">
        <f>IFERROR(SUM(D565:D565),0)</f>
        <v>0</v>
      </c>
      <c r="C565" s="139" t="str">
        <f>'제품 추가'!AC563</f>
        <v>VIVID</v>
      </c>
      <c r="D565" s="138">
        <f>IF('넣어줄 잉크'!$D$2="주말",INDEX(표5[#All],MATCH(C565,표5[[#All],[잉크]],0),19)+INDEX(표5[#All],MATCH(C565,표5[[#All],[잉크]],0),22),INDEX(표5[#All],MATCH(C565,표5[[#All],[잉크]],0),MATCH('넣어줄 잉크'!$D$2,표5[#Headers],0)+2))</f>
        <v>0</v>
      </c>
    </row>
    <row r="566" spans="2:4" hidden="1" x14ac:dyDescent="0.3">
      <c r="B566" s="56">
        <f>IFERROR(SUM(D566:D566),0)</f>
        <v>0</v>
      </c>
      <c r="C566" s="139" t="str">
        <f>'제품 추가'!AC564</f>
        <v>WALNUT</v>
      </c>
      <c r="D566" s="138">
        <f>IF('넣어줄 잉크'!$D$2="주말",INDEX(표5[#All],MATCH(C566,표5[[#All],[잉크]],0),19)+INDEX(표5[#All],MATCH(C566,표5[[#All],[잉크]],0),22),INDEX(표5[#All],MATCH(C566,표5[[#All],[잉크]],0),MATCH('넣어줄 잉크'!$D$2,표5[#Headers],0)+2))</f>
        <v>0</v>
      </c>
    </row>
    <row r="567" spans="2:4" x14ac:dyDescent="0.3">
      <c r="B567" s="56">
        <f>IFERROR(SUM(D567:D567),0)</f>
        <v>2</v>
      </c>
      <c r="C567" s="139" t="str">
        <f>'제품 추가'!AC212</f>
        <v>GLACIER</v>
      </c>
      <c r="D567" s="138">
        <f>IF('넣어줄 잉크'!$D$2="주말",INDEX(표5[#All],MATCH(C567,표5[[#All],[잉크]],0),19)+INDEX(표5[#All],MATCH(C567,표5[[#All],[잉크]],0),22),INDEX(표5[#All],MATCH(C567,표5[[#All],[잉크]],0),MATCH('넣어줄 잉크'!$D$2,표5[#Headers],0)+2))</f>
        <v>2</v>
      </c>
    </row>
    <row r="568" spans="2:4" hidden="1" x14ac:dyDescent="0.3">
      <c r="B568" s="56">
        <f>IFERROR(SUM(D568:D568),0)</f>
        <v>0</v>
      </c>
      <c r="C568" s="139" t="str">
        <f>'제품 추가'!AC566</f>
        <v>WHEAT</v>
      </c>
      <c r="D568" s="138">
        <f>IF('넣어줄 잉크'!$D$2="주말",INDEX(표5[#All],MATCH(C568,표5[[#All],[잉크]],0),19)+INDEX(표5[#All],MATCH(C568,표5[[#All],[잉크]],0),22),INDEX(표5[#All],MATCH(C568,표5[[#All],[잉크]],0),MATCH('넣어줄 잉크'!$D$2,표5[#Headers],0)+2))</f>
        <v>0</v>
      </c>
    </row>
    <row r="569" spans="2:4" hidden="1" x14ac:dyDescent="0.3">
      <c r="B569" s="56">
        <f>IFERROR(SUM(D569:D569),0)</f>
        <v>0</v>
      </c>
      <c r="C569" s="139" t="str">
        <f>'제품 추가'!AC567</f>
        <v>WIND</v>
      </c>
      <c r="D569" s="138">
        <f>IF('넣어줄 잉크'!$D$2="주말",INDEX(표5[#All],MATCH(C569,표5[[#All],[잉크]],0),19)+INDEX(표5[#All],MATCH(C569,표5[[#All],[잉크]],0),22),INDEX(표5[#All],MATCH(C569,표5[[#All],[잉크]],0),MATCH('넣어줄 잉크'!$D$2,표5[#Headers],0)+2))</f>
        <v>0</v>
      </c>
    </row>
    <row r="570" spans="2:4" hidden="1" x14ac:dyDescent="0.3">
      <c r="B570" s="56">
        <f>IFERROR(SUM(D570:D570),0)</f>
        <v>0</v>
      </c>
      <c r="C570" s="139" t="str">
        <f>'제품 추가'!AC568</f>
        <v>WINE</v>
      </c>
      <c r="D570" s="138">
        <f>IF('넣어줄 잉크'!$D$2="주말",INDEX(표5[#All],MATCH(C570,표5[[#All],[잉크]],0),19)+INDEX(표5[#All],MATCH(C570,표5[[#All],[잉크]],0),22),INDEX(표5[#All],MATCH(C570,표5[[#All],[잉크]],0),MATCH('넣어줄 잉크'!$D$2,표5[#Headers],0)+2))</f>
        <v>0</v>
      </c>
    </row>
    <row r="571" spans="2:4" hidden="1" x14ac:dyDescent="0.3">
      <c r="B571" s="56">
        <f>IFERROR(SUM(D571:D571),0)</f>
        <v>0</v>
      </c>
      <c r="C571" s="139" t="str">
        <f>'제품 추가'!AC569</f>
        <v>WINK</v>
      </c>
      <c r="D571" s="138">
        <f>IF('넣어줄 잉크'!$D$2="주말",INDEX(표5[#All],MATCH(C571,표5[[#All],[잉크]],0),19)+INDEX(표5[#All],MATCH(C571,표5[[#All],[잉크]],0),22),INDEX(표5[#All],MATCH(C571,표5[[#All],[잉크]],0),MATCH('넣어줄 잉크'!$D$2,표5[#Headers],0)+2))</f>
        <v>0</v>
      </c>
    </row>
    <row r="572" spans="2:4" hidden="1" x14ac:dyDescent="0.3">
      <c r="B572" s="56">
        <f>IFERROR(SUM(D572:D572),0)</f>
        <v>0</v>
      </c>
      <c r="C572" s="139" t="str">
        <f>'제품 추가'!AC570</f>
        <v>WOLF</v>
      </c>
      <c r="D572" s="138">
        <f>IF('넣어줄 잉크'!$D$2="주말",INDEX(표5[#All],MATCH(C572,표5[[#All],[잉크]],0),19)+INDEX(표5[#All],MATCH(C572,표5[[#All],[잉크]],0),22),INDEX(표5[#All],MATCH(C572,표5[[#All],[잉크]],0),MATCH('넣어줄 잉크'!$D$2,표5[#Headers],0)+2))</f>
        <v>0</v>
      </c>
    </row>
    <row r="573" spans="2:4" hidden="1" x14ac:dyDescent="0.3">
      <c r="B573" s="56">
        <f>IFERROR(SUM(D573:D573),0)</f>
        <v>0</v>
      </c>
      <c r="C573" s="139" t="str">
        <f>'제품 추가'!AC571</f>
        <v>WOOD</v>
      </c>
      <c r="D573" s="138">
        <f>IF('넣어줄 잉크'!$D$2="주말",INDEX(표5[#All],MATCH(C573,표5[[#All],[잉크]],0),19)+INDEX(표5[#All],MATCH(C573,표5[[#All],[잉크]],0),22),INDEX(표5[#All],MATCH(C573,표5[[#All],[잉크]],0),MATCH('넣어줄 잉크'!$D$2,표5[#Headers],0)+2))</f>
        <v>0</v>
      </c>
    </row>
    <row r="574" spans="2:4" hidden="1" x14ac:dyDescent="0.3">
      <c r="B574" s="56">
        <f>IFERROR(SUM(D574:D574),0)</f>
        <v>0</v>
      </c>
      <c r="C574" s="139" t="str">
        <f>'제품 추가'!AC572</f>
        <v>WORMHOLE</v>
      </c>
      <c r="D574" s="138">
        <f>IF('넣어줄 잉크'!$D$2="주말",INDEX(표5[#All],MATCH(C574,표5[[#All],[잉크]],0),19)+INDEX(표5[#All],MATCH(C574,표5[[#All],[잉크]],0),22),INDEX(표5[#All],MATCH(C574,표5[[#All],[잉크]],0),MATCH('넣어줄 잉크'!$D$2,표5[#Headers],0)+2))</f>
        <v>0</v>
      </c>
    </row>
    <row r="575" spans="2:4" hidden="1" x14ac:dyDescent="0.3">
      <c r="B575" s="56">
        <f>IFERROR(SUM(D575:D575),0)</f>
        <v>0</v>
      </c>
      <c r="C575" s="139" t="str">
        <f>'제품 추가'!AC573</f>
        <v>WREN</v>
      </c>
      <c r="D575" s="138">
        <f>IF('넣어줄 잉크'!$D$2="주말",INDEX(표5[#All],MATCH(C575,표5[[#All],[잉크]],0),19)+INDEX(표5[#All],MATCH(C575,표5[[#All],[잉크]],0),22),INDEX(표5[#All],MATCH(C575,표5[[#All],[잉크]],0),MATCH('넣어줄 잉크'!$D$2,표5[#Headers],0)+2))</f>
        <v>0</v>
      </c>
    </row>
    <row r="576" spans="2:4" hidden="1" x14ac:dyDescent="0.3">
      <c r="B576" s="56">
        <f>IFERROR(SUM(D576:D576),0)</f>
        <v>0</v>
      </c>
      <c r="C576" s="139" t="str">
        <f>'제품 추가'!AC574</f>
        <v>YAM</v>
      </c>
      <c r="D576" s="138">
        <f>IF('넣어줄 잉크'!$D$2="주말",INDEX(표5[#All],MATCH(C576,표5[[#All],[잉크]],0),19)+INDEX(표5[#All],MATCH(C576,표5[[#All],[잉크]],0),22),INDEX(표5[#All],MATCH(C576,표5[[#All],[잉크]],0),MATCH('넣어줄 잉크'!$D$2,표5[#Headers],0)+2))</f>
        <v>0</v>
      </c>
    </row>
    <row r="577" spans="2:4" hidden="1" x14ac:dyDescent="0.3">
      <c r="B577" s="56">
        <f>IFERROR(SUM(D577:D577),0)</f>
        <v>0</v>
      </c>
      <c r="C577" s="139" t="str">
        <f>'제품 추가'!AC575</f>
        <v>YOLK</v>
      </c>
      <c r="D577" s="138">
        <f>IF('넣어줄 잉크'!$D$2="주말",INDEX(표5[#All],MATCH(C577,표5[[#All],[잉크]],0),19)+INDEX(표5[#All],MATCH(C577,표5[[#All],[잉크]],0),22),INDEX(표5[#All],MATCH(C577,표5[[#All],[잉크]],0),MATCH('넣어줄 잉크'!$D$2,표5[#Headers],0)+2))</f>
        <v>0</v>
      </c>
    </row>
    <row r="578" spans="2:4" hidden="1" x14ac:dyDescent="0.3">
      <c r="B578" s="56">
        <f>IFERROR(SUM(D578:D578),0)</f>
        <v>0</v>
      </c>
      <c r="C578" s="139" t="str">
        <f>'제품 추가'!AC576</f>
        <v>ZHAJIANG</v>
      </c>
      <c r="D578" s="138">
        <f>IF('넣어줄 잉크'!$D$2="주말",INDEX(표5[#All],MATCH(C578,표5[[#All],[잉크]],0),19)+INDEX(표5[#All],MATCH(C578,표5[[#All],[잉크]],0),22),INDEX(표5[#All],MATCH(C578,표5[[#All],[잉크]],0),MATCH('넣어줄 잉크'!$D$2,표5[#Headers],0)+2))</f>
        <v>0</v>
      </c>
    </row>
    <row r="579" spans="2:4" hidden="1" x14ac:dyDescent="0.3">
      <c r="B579" s="56">
        <f>IFERROR(SUM(D579:D579),0)</f>
        <v>0</v>
      </c>
      <c r="C579" s="139" t="str">
        <f>'제품 추가'!AC577</f>
        <v>ZHAMPONG</v>
      </c>
      <c r="D579" s="138">
        <f>IF('넣어줄 잉크'!$D$2="주말",INDEX(표5[#All],MATCH(C579,표5[[#All],[잉크]],0),19)+INDEX(표5[#All],MATCH(C579,표5[[#All],[잉크]],0),22),INDEX(표5[#All],MATCH(C579,표5[[#All],[잉크]],0),MATCH('넣어줄 잉크'!$D$2,표5[#Headers],0)+2))</f>
        <v>0</v>
      </c>
    </row>
    <row r="580" spans="2:4" hidden="1" x14ac:dyDescent="0.3">
      <c r="B580" s="56">
        <f>IFERROR(SUM(D580:D580),0)</f>
        <v>0</v>
      </c>
      <c r="C580" s="139" t="str">
        <f>'제품 추가'!AC578</f>
        <v>ZINNIA</v>
      </c>
      <c r="D580" s="138">
        <f>IF('넣어줄 잉크'!$D$2="주말",INDEX(표5[#All],MATCH(C580,표5[[#All],[잉크]],0),19)+INDEX(표5[#All],MATCH(C580,표5[[#All],[잉크]],0),22),INDEX(표5[#All],MATCH(C580,표5[[#All],[잉크]],0),MATCH('넣어줄 잉크'!$D$2,표5[#Headers],0)+2))</f>
        <v>0</v>
      </c>
    </row>
    <row r="581" spans="2:4" hidden="1" x14ac:dyDescent="0.3">
      <c r="B581" s="56">
        <f>IFERROR(SUM(D581:D581),0)</f>
        <v>0</v>
      </c>
      <c r="C581" s="139" t="str">
        <f>'제품 추가'!AC579</f>
        <v>CAPREOLUS</v>
      </c>
      <c r="D581" s="138">
        <f>IF('넣어줄 잉크'!$D$2="주말",INDEX(표5[#All],MATCH(C581,표5[[#All],[잉크]],0),19)+INDEX(표5[#All],MATCH(C581,표5[[#All],[잉크]],0),22),INDEX(표5[#All],MATCH(C581,표5[[#All],[잉크]],0),MATCH('넣어줄 잉크'!$D$2,표5[#Headers],0)+2))</f>
        <v>0</v>
      </c>
    </row>
    <row r="582" spans="2:4" hidden="1" x14ac:dyDescent="0.3">
      <c r="B582" s="56">
        <f>IFERROR(SUM(D582:D582),0)</f>
        <v>0</v>
      </c>
      <c r="C582" s="139" t="str">
        <f>'제품 추가'!AC580</f>
        <v>ARMENIACA</v>
      </c>
      <c r="D582" s="138">
        <f>IF('넣어줄 잉크'!$D$2="주말",INDEX(표5[#All],MATCH(C582,표5[[#All],[잉크]],0),19)+INDEX(표5[#All],MATCH(C582,표5[[#All],[잉크]],0),22),INDEX(표5[#All],MATCH(C582,표5[[#All],[잉크]],0),MATCH('넣어줄 잉크'!$D$2,표5[#Headers],0)+2))</f>
        <v>0</v>
      </c>
    </row>
    <row r="583" spans="2:4" hidden="1" x14ac:dyDescent="0.3">
      <c r="B583" s="56">
        <f>IFERROR(SUM(D583:D583),0)</f>
        <v>0</v>
      </c>
      <c r="C583" s="139" t="str">
        <f>'제품 추가'!AC581</f>
        <v>COLA</v>
      </c>
      <c r="D583" s="138">
        <f>IF('넣어줄 잉크'!$D$2="주말",INDEX(표5[#All],MATCH(C583,표5[[#All],[잉크]],0),19)+INDEX(표5[#All],MATCH(C583,표5[[#All],[잉크]],0),22),INDEX(표5[#All],MATCH(C583,표5[[#All],[잉크]],0),MATCH('넣어줄 잉크'!$D$2,표5[#Headers],0)+2))</f>
        <v>0</v>
      </c>
    </row>
    <row r="584" spans="2:4" hidden="1" x14ac:dyDescent="0.3">
      <c r="B584" s="56">
        <f>IFERROR(SUM(D584:D584),0)</f>
        <v>0</v>
      </c>
      <c r="C584" s="139" t="str">
        <f>'제품 추가'!AC582</f>
        <v>ALPACA</v>
      </c>
      <c r="D584" s="138">
        <f>IF('넣어줄 잉크'!$D$2="주말",INDEX(표5[#All],MATCH(C584,표5[[#All],[잉크]],0),19)+INDEX(표5[#All],MATCH(C584,표5[[#All],[잉크]],0),22),INDEX(표5[#All],MATCH(C584,표5[[#All],[잉크]],0),MATCH('넣어줄 잉크'!$D$2,표5[#Headers],0)+2))</f>
        <v>0</v>
      </c>
    </row>
    <row r="585" spans="2:4" hidden="1" x14ac:dyDescent="0.3">
      <c r="B585" s="56">
        <f>IFERROR(SUM(D585:D585),0)</f>
        <v>0</v>
      </c>
      <c r="C585" s="139" t="str">
        <f>'제품 추가'!AC583</f>
        <v>JUJUBE</v>
      </c>
      <c r="D585" s="138">
        <f>IF('넣어줄 잉크'!$D$2="주말",INDEX(표5[#All],MATCH(C585,표5[[#All],[잉크]],0),19)+INDEX(표5[#All],MATCH(C585,표5[[#All],[잉크]],0),22),INDEX(표5[#All],MATCH(C585,표5[[#All],[잉크]],0),MATCH('넣어줄 잉크'!$D$2,표5[#Headers],0)+2))</f>
        <v>0</v>
      </c>
    </row>
    <row r="586" spans="2:4" hidden="1" x14ac:dyDescent="0.3">
      <c r="B586" s="56">
        <f>IFERROR(SUM(D586:D586),0)</f>
        <v>0</v>
      </c>
      <c r="C586" s="139" t="str">
        <f>'제품 추가'!AC584</f>
        <v>PERU</v>
      </c>
      <c r="D586" s="138">
        <f>IF('넣어줄 잉크'!$D$2="주말",INDEX(표5[#All],MATCH(C586,표5[[#All],[잉크]],0),19)+INDEX(표5[#All],MATCH(C586,표5[[#All],[잉크]],0),22),INDEX(표5[#All],MATCH(C586,표5[[#All],[잉크]],0),MATCH('넣어줄 잉크'!$D$2,표5[#Headers],0)+2))</f>
        <v>0</v>
      </c>
    </row>
    <row r="587" spans="2:4" hidden="1" x14ac:dyDescent="0.3">
      <c r="B587" s="56">
        <f>IFERROR(SUM(D587:D587),0)</f>
        <v>0</v>
      </c>
      <c r="C587" s="139" t="str">
        <f>'제품 추가'!AC585</f>
        <v>TAR</v>
      </c>
      <c r="D587" s="138">
        <f>IF('넣어줄 잉크'!$D$2="주말",INDEX(표5[#All],MATCH(C587,표5[[#All],[잉크]],0),19)+INDEX(표5[#All],MATCH(C587,표5[[#All],[잉크]],0),22),INDEX(표5[#All],MATCH(C587,표5[[#All],[잉크]],0),MATCH('넣어줄 잉크'!$D$2,표5[#Headers],0)+2))</f>
        <v>0</v>
      </c>
    </row>
    <row r="588" spans="2:4" hidden="1" x14ac:dyDescent="0.3">
      <c r="B588" s="56">
        <f>IFERROR(SUM(D588:D588),0)</f>
        <v>0</v>
      </c>
      <c r="C588" s="139" t="str">
        <f>'제품 추가'!AC586</f>
        <v>LOBSTER</v>
      </c>
      <c r="D588" s="138">
        <f>IF('넣어줄 잉크'!$D$2="주말",INDEX(표5[#All],MATCH(C588,표5[[#All],[잉크]],0),19)+INDEX(표5[#All],MATCH(C588,표5[[#All],[잉크]],0),22),INDEX(표5[#All],MATCH(C588,표5[[#All],[잉크]],0),MATCH('넣어줄 잉크'!$D$2,표5[#Headers],0)+2))</f>
        <v>0</v>
      </c>
    </row>
    <row r="589" spans="2:4" hidden="1" x14ac:dyDescent="0.3">
      <c r="B589" s="56">
        <f>IFERROR(SUM(D589:D589),0)</f>
        <v>0</v>
      </c>
      <c r="C589" s="139" t="str">
        <f>'제품 추가'!AC587</f>
        <v>SNORKEL</v>
      </c>
      <c r="D589" s="138">
        <f>IF('넣어줄 잉크'!$D$2="주말",INDEX(표5[#All],MATCH(C589,표5[[#All],[잉크]],0),19)+INDEX(표5[#All],MATCH(C589,표5[[#All],[잉크]],0),22),INDEX(표5[#All],MATCH(C589,표5[[#All],[잉크]],0),MATCH('넣어줄 잉크'!$D$2,표5[#Headers],0)+2))</f>
        <v>0</v>
      </c>
    </row>
    <row r="590" spans="2:4" hidden="1" x14ac:dyDescent="0.3">
      <c r="B590" s="56">
        <f>IFERROR(SUM(D590:D590),0)</f>
        <v>0</v>
      </c>
      <c r="C590" s="139" t="str">
        <f>'제품 추가'!AC588</f>
        <v>ARSON</v>
      </c>
      <c r="D590" s="138">
        <f>IF('넣어줄 잉크'!$D$2="주말",INDEX(표5[#All],MATCH(C590,표5[[#All],[잉크]],0),19)+INDEX(표5[#All],MATCH(C590,표5[[#All],[잉크]],0),22),INDEX(표5[#All],MATCH(C590,표5[[#All],[잉크]],0),MATCH('넣어줄 잉크'!$D$2,표5[#Headers],0)+2))</f>
        <v>0</v>
      </c>
    </row>
    <row r="591" spans="2:4" hidden="1" x14ac:dyDescent="0.3">
      <c r="B591" s="56">
        <f>IFERROR(SUM(D591:D591),0)</f>
        <v>0</v>
      </c>
      <c r="C591" s="139" t="str">
        <f>'제품 추가'!AC589</f>
        <v>ASTRONAUT</v>
      </c>
      <c r="D591" s="138">
        <f>IF('넣어줄 잉크'!$D$2="주말",INDEX(표5[#All],MATCH(C591,표5[[#All],[잉크]],0),19)+INDEX(표5[#All],MATCH(C591,표5[[#All],[잉크]],0),22),INDEX(표5[#All],MATCH(C591,표5[[#All],[잉크]],0),MATCH('넣어줄 잉크'!$D$2,표5[#Headers],0)+2))</f>
        <v>0</v>
      </c>
    </row>
    <row r="592" spans="2:4" hidden="1" x14ac:dyDescent="0.3">
      <c r="B592" s="56">
        <f>IFERROR(SUM(D592:D592),0)</f>
        <v>0</v>
      </c>
      <c r="C592" s="139" t="str">
        <f>'제품 추가'!AC590</f>
        <v>REST</v>
      </c>
      <c r="D592" s="138">
        <f>IF('넣어줄 잉크'!$D$2="주말",INDEX(표5[#All],MATCH(C592,표5[[#All],[잉크]],0),19)+INDEX(표5[#All],MATCH(C592,표5[[#All],[잉크]],0),22),INDEX(표5[#All],MATCH(C592,표5[[#All],[잉크]],0),MATCH('넣어줄 잉크'!$D$2,표5[#Headers],0)+2))</f>
        <v>0</v>
      </c>
    </row>
    <row r="593" spans="2:4" hidden="1" x14ac:dyDescent="0.3">
      <c r="B593" s="56">
        <f>IFERROR(SUM(D593:D593),0)</f>
        <v>0</v>
      </c>
      <c r="C593" s="139" t="str">
        <f>'제품 추가'!AC591</f>
        <v>SHOOTING</v>
      </c>
      <c r="D593" s="138">
        <f>IF('넣어줄 잉크'!$D$2="주말",INDEX(표5[#All],MATCH(C593,표5[[#All],[잉크]],0),19)+INDEX(표5[#All],MATCH(C593,표5[[#All],[잉크]],0),22),INDEX(표5[#All],MATCH(C593,표5[[#All],[잉크]],0),MATCH('넣어줄 잉크'!$D$2,표5[#Headers],0)+2))</f>
        <v>0</v>
      </c>
    </row>
    <row r="594" spans="2:4" hidden="1" x14ac:dyDescent="0.3">
      <c r="B594" s="56">
        <f>IFERROR(SUM(D594:D594),0)</f>
        <v>0</v>
      </c>
      <c r="C594" s="139" t="str">
        <f>'제품 추가'!AC592</f>
        <v>METEOR</v>
      </c>
      <c r="D594" s="138">
        <f>IF('넣어줄 잉크'!$D$2="주말",INDEX(표5[#All],MATCH(C594,표5[[#All],[잉크]],0),19)+INDEX(표5[#All],MATCH(C594,표5[[#All],[잉크]],0),22),INDEX(표5[#All],MATCH(C594,표5[[#All],[잉크]],0),MATCH('넣어줄 잉크'!$D$2,표5[#Headers],0)+2))</f>
        <v>0</v>
      </c>
    </row>
    <row r="595" spans="2:4" hidden="1" x14ac:dyDescent="0.3">
      <c r="B595" s="56">
        <f>IFERROR(SUM(D595:D595),0)</f>
        <v>0</v>
      </c>
      <c r="C595" s="139" t="str">
        <f>'제품 추가'!AC652</f>
        <v>GALCHI</v>
      </c>
      <c r="D595" s="138">
        <f>IF('넣어줄 잉크'!$D$2="주말",INDEX(표5[#All],MATCH(C595,표5[[#All],[잉크]],0),19)+INDEX(표5[#All],MATCH(C595,표5[[#All],[잉크]],0),22),INDEX(표5[#All],MATCH(C595,표5[[#All],[잉크]],0),MATCH('넣어줄 잉크'!$D$2,표5[#Headers],0)+2))</f>
        <v>0</v>
      </c>
    </row>
    <row r="596" spans="2:4" hidden="1" x14ac:dyDescent="0.3">
      <c r="B596" s="56">
        <f>IFERROR(SUM(D596:D596),0)</f>
        <v>0</v>
      </c>
      <c r="C596" s="139" t="str">
        <f>'제품 추가'!AC594</f>
        <v>CHAOS</v>
      </c>
      <c r="D596" s="138">
        <f>IF('넣어줄 잉크'!$D$2="주말",INDEX(표5[#All],MATCH(C596,표5[[#All],[잉크]],0),19)+INDEX(표5[#All],MATCH(C596,표5[[#All],[잉크]],0),22),INDEX(표5[#All],MATCH(C596,표5[[#All],[잉크]],0),MATCH('넣어줄 잉크'!$D$2,표5[#Headers],0)+2))</f>
        <v>0</v>
      </c>
    </row>
    <row r="597" spans="2:4" hidden="1" x14ac:dyDescent="0.3">
      <c r="B597" s="56">
        <f>IFERROR(SUM(D597:D597),0)</f>
        <v>0</v>
      </c>
      <c r="C597" s="139" t="str">
        <f>'제품 추가'!AC595</f>
        <v>SOLAR</v>
      </c>
      <c r="D597" s="138">
        <f>IF('넣어줄 잉크'!$D$2="주말",INDEX(표5[#All],MATCH(C597,표5[[#All],[잉크]],0),19)+INDEX(표5[#All],MATCH(C597,표5[[#All],[잉크]],0),22),INDEX(표5[#All],MATCH(C597,표5[[#All],[잉크]],0),MATCH('넣어줄 잉크'!$D$2,표5[#Headers],0)+2))</f>
        <v>0</v>
      </c>
    </row>
    <row r="598" spans="2:4" hidden="1" x14ac:dyDescent="0.3">
      <c r="B598" s="56">
        <f>IFERROR(SUM(D598:D598),0)</f>
        <v>0</v>
      </c>
      <c r="C598" s="139" t="str">
        <f>'제품 추가'!AC596</f>
        <v>GRIT</v>
      </c>
      <c r="D598" s="138">
        <f>IF('넣어줄 잉크'!$D$2="주말",INDEX(표5[#All],MATCH(C598,표5[[#All],[잉크]],0),19)+INDEX(표5[#All],MATCH(C598,표5[[#All],[잉크]],0),22),INDEX(표5[#All],MATCH(C598,표5[[#All],[잉크]],0),MATCH('넣어줄 잉크'!$D$2,표5[#Headers],0)+2))</f>
        <v>0</v>
      </c>
    </row>
    <row r="599" spans="2:4" hidden="1" x14ac:dyDescent="0.3">
      <c r="B599" s="56">
        <f>IFERROR(SUM(D599:D599),0)</f>
        <v>0</v>
      </c>
      <c r="C599" s="139" t="str">
        <f>'제품 추가'!AC597</f>
        <v>MAZE</v>
      </c>
      <c r="D599" s="138">
        <f>IF('넣어줄 잉크'!$D$2="주말",INDEX(표5[#All],MATCH(C599,표5[[#All],[잉크]],0),19)+INDEX(표5[#All],MATCH(C599,표5[[#All],[잉크]],0),22),INDEX(표5[#All],MATCH(C599,표5[[#All],[잉크]],0),MATCH('넣어줄 잉크'!$D$2,표5[#Headers],0)+2))</f>
        <v>0</v>
      </c>
    </row>
    <row r="600" spans="2:4" hidden="1" x14ac:dyDescent="0.3">
      <c r="B600" s="56">
        <f>IFERROR(SUM(D600:D600),0)</f>
        <v>0</v>
      </c>
      <c r="C600" s="139" t="str">
        <f>'제품 추가'!AC598</f>
        <v>ALOXID</v>
      </c>
      <c r="D600" s="138">
        <f>IF('넣어줄 잉크'!$D$2="주말",INDEX(표5[#All],MATCH(C600,표5[[#All],[잉크]],0),19)+INDEX(표5[#All],MATCH(C600,표5[[#All],[잉크]],0),22),INDEX(표5[#All],MATCH(C600,표5[[#All],[잉크]],0),MATCH('넣어줄 잉크'!$D$2,표5[#Headers],0)+2))</f>
        <v>0</v>
      </c>
    </row>
    <row r="601" spans="2:4" x14ac:dyDescent="0.3">
      <c r="B601" s="56">
        <f>IFERROR(SUM(D601:D601),0)</f>
        <v>2</v>
      </c>
      <c r="C601" s="139" t="str">
        <f>'제품 추가'!AC980</f>
        <v>GREASE</v>
      </c>
      <c r="D601" s="138">
        <f>IF('넣어줄 잉크'!$D$2="주말",INDEX(표5[#All],MATCH(C601,표5[[#All],[잉크]],0),19)+INDEX(표5[#All],MATCH(C601,표5[[#All],[잉크]],0),22),INDEX(표5[#All],MATCH(C601,표5[[#All],[잉크]],0),MATCH('넣어줄 잉크'!$D$2,표5[#Headers],0)+2))</f>
        <v>2</v>
      </c>
    </row>
    <row r="602" spans="2:4" hidden="1" x14ac:dyDescent="0.3">
      <c r="B602" s="56">
        <f>IFERROR(SUM(D602:D602),0)</f>
        <v>0</v>
      </c>
      <c r="C602" s="139" t="str">
        <f>'제품 추가'!AC600</f>
        <v>RIBO</v>
      </c>
      <c r="D602" s="138">
        <f>IF('넣어줄 잉크'!$D$2="주말",INDEX(표5[#All],MATCH(C602,표5[[#All],[잉크]],0),19)+INDEX(표5[#All],MATCH(C602,표5[[#All],[잉크]],0),22),INDEX(표5[#All],MATCH(C602,표5[[#All],[잉크]],0),MATCH('넣어줄 잉크'!$D$2,표5[#Headers],0)+2))</f>
        <v>0</v>
      </c>
    </row>
    <row r="603" spans="2:4" hidden="1" x14ac:dyDescent="0.3">
      <c r="B603" s="56">
        <f>IFERROR(SUM(D603:D603),0)</f>
        <v>0</v>
      </c>
      <c r="C603" s="139" t="str">
        <f>'제품 추가'!AC601</f>
        <v>TROLLI</v>
      </c>
      <c r="D603" s="138">
        <f>IF('넣어줄 잉크'!$D$2="주말",INDEX(표5[#All],MATCH(C603,표5[[#All],[잉크]],0),19)+INDEX(표5[#All],MATCH(C603,표5[[#All],[잉크]],0),22),INDEX(표5[#All],MATCH(C603,표5[[#All],[잉크]],0),MATCH('넣어줄 잉크'!$D$2,표5[#Headers],0)+2))</f>
        <v>0</v>
      </c>
    </row>
    <row r="604" spans="2:4" hidden="1" x14ac:dyDescent="0.3">
      <c r="B604" s="56">
        <f>IFERROR(SUM(D604:D604),0)</f>
        <v>0</v>
      </c>
      <c r="C604" s="139" t="str">
        <f>'제품 추가'!AC602</f>
        <v>TWILIGHT</v>
      </c>
      <c r="D604" s="138">
        <f>IF('넣어줄 잉크'!$D$2="주말",INDEX(표5[#All],MATCH(C604,표5[[#All],[잉크]],0),19)+INDEX(표5[#All],MATCH(C604,표5[[#All],[잉크]],0),22),INDEX(표5[#All],MATCH(C604,표5[[#All],[잉크]],0),MATCH('넣어줄 잉크'!$D$2,표5[#Headers],0)+2))</f>
        <v>0</v>
      </c>
    </row>
    <row r="605" spans="2:4" hidden="1" x14ac:dyDescent="0.3">
      <c r="B605" s="56">
        <f>IFERROR(SUM(D605:D605),0)</f>
        <v>0</v>
      </c>
      <c r="C605" s="139" t="str">
        <f>'제품 추가'!AC603</f>
        <v>PUREE</v>
      </c>
      <c r="D605" s="138">
        <f>IF('넣어줄 잉크'!$D$2="주말",INDEX(표5[#All],MATCH(C605,표5[[#All],[잉크]],0),19)+INDEX(표5[#All],MATCH(C605,표5[[#All],[잉크]],0),22),INDEX(표5[#All],MATCH(C605,표5[[#All],[잉크]],0),MATCH('넣어줄 잉크'!$D$2,표5[#Headers],0)+2))</f>
        <v>0</v>
      </c>
    </row>
    <row r="606" spans="2:4" hidden="1" x14ac:dyDescent="0.3">
      <c r="B606" s="56">
        <f>IFERROR(SUM(D606:D606),0)</f>
        <v>0</v>
      </c>
      <c r="C606" s="139" t="str">
        <f>'제품 추가'!AC604</f>
        <v>VOID</v>
      </c>
      <c r="D606" s="138">
        <f>IF('넣어줄 잉크'!$D$2="주말",INDEX(표5[#All],MATCH(C606,표5[[#All],[잉크]],0),19)+INDEX(표5[#All],MATCH(C606,표5[[#All],[잉크]],0),22),INDEX(표5[#All],MATCH(C606,표5[[#All],[잉크]],0),MATCH('넣어줄 잉크'!$D$2,표5[#Headers],0)+2))</f>
        <v>0</v>
      </c>
    </row>
    <row r="607" spans="2:4" hidden="1" x14ac:dyDescent="0.3">
      <c r="B607" s="56">
        <f>IFERROR(SUM(D607:D607),0)</f>
        <v>0</v>
      </c>
      <c r="C607" s="139" t="str">
        <f>'제품 추가'!AC605</f>
        <v>MILKTEA</v>
      </c>
      <c r="D607" s="138">
        <f>IF('넣어줄 잉크'!$D$2="주말",INDEX(표5[#All],MATCH(C607,표5[[#All],[잉크]],0),19)+INDEX(표5[#All],MATCH(C607,표5[[#All],[잉크]],0),22),INDEX(표5[#All],MATCH(C607,표5[[#All],[잉크]],0),MATCH('넣어줄 잉크'!$D$2,표5[#Headers],0)+2))</f>
        <v>0</v>
      </c>
    </row>
    <row r="608" spans="2:4" hidden="1" x14ac:dyDescent="0.3">
      <c r="B608" s="56">
        <f>IFERROR(SUM(D608:D608),0)</f>
        <v>0</v>
      </c>
      <c r="C608" s="139" t="str">
        <f>'제품 추가'!AC606</f>
        <v>KAHVE</v>
      </c>
      <c r="D608" s="138">
        <f>IF('넣어줄 잉크'!$D$2="주말",INDEX(표5[#All],MATCH(C608,표5[[#All],[잉크]],0),19)+INDEX(표5[#All],MATCH(C608,표5[[#All],[잉크]],0),22),INDEX(표5[#All],MATCH(C608,표5[[#All],[잉크]],0),MATCH('넣어줄 잉크'!$D$2,표5[#Headers],0)+2))</f>
        <v>0</v>
      </c>
    </row>
    <row r="609" spans="2:4" hidden="1" x14ac:dyDescent="0.3">
      <c r="B609" s="56">
        <f>IFERROR(SUM(D609:D609),0)</f>
        <v>0</v>
      </c>
      <c r="C609" s="139" t="str">
        <f>'제품 추가'!AC607</f>
        <v>UVPOMME</v>
      </c>
      <c r="D609" s="138">
        <f>IF('넣어줄 잉크'!$D$2="주말",INDEX(표5[#All],MATCH(C609,표5[[#All],[잉크]],0),19)+INDEX(표5[#All],MATCH(C609,표5[[#All],[잉크]],0),22),INDEX(표5[#All],MATCH(C609,표5[[#All],[잉크]],0),MATCH('넣어줄 잉크'!$D$2,표5[#Headers],0)+2))</f>
        <v>0</v>
      </c>
    </row>
    <row r="610" spans="2:4" hidden="1" x14ac:dyDescent="0.3">
      <c r="B610" s="56">
        <f>IFERROR(SUM(D610:D610),0)</f>
        <v>0</v>
      </c>
      <c r="C610" s="139" t="str">
        <f>'제품 추가'!AC608</f>
        <v>DWARF</v>
      </c>
      <c r="D610" s="138">
        <f>IF('넣어줄 잉크'!$D$2="주말",INDEX(표5[#All],MATCH(C610,표5[[#All],[잉크]],0),19)+INDEX(표5[#All],MATCH(C610,표5[[#All],[잉크]],0),22),INDEX(표5[#All],MATCH(C610,표5[[#All],[잉크]],0),MATCH('넣어줄 잉크'!$D$2,표5[#Headers],0)+2))</f>
        <v>0</v>
      </c>
    </row>
    <row r="611" spans="2:4" hidden="1" x14ac:dyDescent="0.3">
      <c r="B611" s="56">
        <f>IFERROR(SUM(D611:D611),0)</f>
        <v>0</v>
      </c>
      <c r="C611" s="139" t="str">
        <f>'제품 추가'!AC609</f>
        <v>HOBBIT</v>
      </c>
      <c r="D611" s="138">
        <f>IF('넣어줄 잉크'!$D$2="주말",INDEX(표5[#All],MATCH(C611,표5[[#All],[잉크]],0),19)+INDEX(표5[#All],MATCH(C611,표5[[#All],[잉크]],0),22),INDEX(표5[#All],MATCH(C611,표5[[#All],[잉크]],0),MATCH('넣어줄 잉크'!$D$2,표5[#Headers],0)+2))</f>
        <v>0</v>
      </c>
    </row>
    <row r="612" spans="2:4" hidden="1" x14ac:dyDescent="0.3">
      <c r="B612" s="56">
        <f>IFERROR(SUM(D612:D612),0)</f>
        <v>0</v>
      </c>
      <c r="C612" s="139" t="str">
        <f>'제품 추가'!AC610</f>
        <v>WAGYU</v>
      </c>
      <c r="D612" s="138">
        <f>IF('넣어줄 잉크'!$D$2="주말",INDEX(표5[#All],MATCH(C612,표5[[#All],[잉크]],0),19)+INDEX(표5[#All],MATCH(C612,표5[[#All],[잉크]],0),22),INDEX(표5[#All],MATCH(C612,표5[[#All],[잉크]],0),MATCH('넣어줄 잉크'!$D$2,표5[#Headers],0)+2))</f>
        <v>0</v>
      </c>
    </row>
    <row r="613" spans="2:4" hidden="1" x14ac:dyDescent="0.3">
      <c r="B613" s="56">
        <f>IFERROR(SUM(D613:D613),0)</f>
        <v>0</v>
      </c>
      <c r="C613" s="139" t="str">
        <f>'제품 추가'!AC611</f>
        <v>WASABI</v>
      </c>
      <c r="D613" s="138">
        <f>IF('넣어줄 잉크'!$D$2="주말",INDEX(표5[#All],MATCH(C613,표5[[#All],[잉크]],0),19)+INDEX(표5[#All],MATCH(C613,표5[[#All],[잉크]],0),22),INDEX(표5[#All],MATCH(C613,표5[[#All],[잉크]],0),MATCH('넣어줄 잉크'!$D$2,표5[#Headers],0)+2))</f>
        <v>0</v>
      </c>
    </row>
    <row r="614" spans="2:4" hidden="1" x14ac:dyDescent="0.3">
      <c r="B614" s="56">
        <f>IFERROR(SUM(D614:D614),0)</f>
        <v>0</v>
      </c>
      <c r="C614" s="139" t="str">
        <f>'제품 추가'!AC612</f>
        <v>KAKAO</v>
      </c>
      <c r="D614" s="138">
        <f>IF('넣어줄 잉크'!$D$2="주말",INDEX(표5[#All],MATCH(C614,표5[[#All],[잉크]],0),19)+INDEX(표5[#All],MATCH(C614,표5[[#All],[잉크]],0),22),INDEX(표5[#All],MATCH(C614,표5[[#All],[잉크]],0),MATCH('넣어줄 잉크'!$D$2,표5[#Headers],0)+2))</f>
        <v>0</v>
      </c>
    </row>
    <row r="615" spans="2:4" hidden="1" x14ac:dyDescent="0.3">
      <c r="B615" s="56">
        <f>IFERROR(SUM(D615:D615),0)</f>
        <v>0</v>
      </c>
      <c r="C615" s="139" t="str">
        <f>'제품 추가'!AC613</f>
        <v>NOEUL</v>
      </c>
      <c r="D615" s="138">
        <f>IF('넣어줄 잉크'!$D$2="주말",INDEX(표5[#All],MATCH(C615,표5[[#All],[잉크]],0),19)+INDEX(표5[#All],MATCH(C615,표5[[#All],[잉크]],0),22),INDEX(표5[#All],MATCH(C615,표5[[#All],[잉크]],0),MATCH('넣어줄 잉크'!$D$2,표5[#Headers],0)+2))</f>
        <v>0</v>
      </c>
    </row>
    <row r="616" spans="2:4" hidden="1" x14ac:dyDescent="0.3">
      <c r="B616" s="56">
        <f>IFERROR(SUM(D616:D616),0)</f>
        <v>0</v>
      </c>
      <c r="C616" s="139" t="str">
        <f>'제품 추가'!AC614</f>
        <v>CHANEL</v>
      </c>
      <c r="D616" s="138">
        <f>IF('넣어줄 잉크'!$D$2="주말",INDEX(표5[#All],MATCH(C616,표5[[#All],[잉크]],0),19)+INDEX(표5[#All],MATCH(C616,표5[[#All],[잉크]],0),22),INDEX(표5[#All],MATCH(C616,표5[[#All],[잉크]],0),MATCH('넣어줄 잉크'!$D$2,표5[#Headers],0)+2))</f>
        <v>0</v>
      </c>
    </row>
    <row r="617" spans="2:4" hidden="1" x14ac:dyDescent="0.3">
      <c r="B617" s="56">
        <f>IFERROR(SUM(D617:D617),0)</f>
        <v>0</v>
      </c>
      <c r="C617" s="139" t="str">
        <f>'제품 추가'!AC615</f>
        <v>THREAD</v>
      </c>
      <c r="D617" s="138">
        <f>IF('넣어줄 잉크'!$D$2="주말",INDEX(표5[#All],MATCH(C617,표5[[#All],[잉크]],0),19)+INDEX(표5[#All],MATCH(C617,표5[[#All],[잉크]],0),22),INDEX(표5[#All],MATCH(C617,표5[[#All],[잉크]],0),MATCH('넣어줄 잉크'!$D$2,표5[#Headers],0)+2))</f>
        <v>0</v>
      </c>
    </row>
    <row r="618" spans="2:4" hidden="1" x14ac:dyDescent="0.3">
      <c r="B618" s="56">
        <f>IFERROR(SUM(D618:D618),0)</f>
        <v>0</v>
      </c>
      <c r="C618" s="139" t="str">
        <f>'제품 추가'!AC616</f>
        <v>UVNEEDLE</v>
      </c>
      <c r="D618" s="138">
        <f>IF('넣어줄 잉크'!$D$2="주말",INDEX(표5[#All],MATCH(C618,표5[[#All],[잉크]],0),19)+INDEX(표5[#All],MATCH(C618,표5[[#All],[잉크]],0),22),INDEX(표5[#All],MATCH(C618,표5[[#All],[잉크]],0),MATCH('넣어줄 잉크'!$D$2,표5[#Headers],0)+2))</f>
        <v>0</v>
      </c>
    </row>
    <row r="619" spans="2:4" hidden="1" x14ac:dyDescent="0.3">
      <c r="B619" s="56">
        <f>IFERROR(SUM(D619:D619),0)</f>
        <v>0</v>
      </c>
      <c r="C619" s="139" t="str">
        <f>'제품 추가'!AC617</f>
        <v>GASTLY</v>
      </c>
      <c r="D619" s="138">
        <f>IF('넣어줄 잉크'!$D$2="주말",INDEX(표5[#All],MATCH(C619,표5[[#All],[잉크]],0),19)+INDEX(표5[#All],MATCH(C619,표5[[#All],[잉크]],0),22),INDEX(표5[#All],MATCH(C619,표5[[#All],[잉크]],0),MATCH('넣어줄 잉크'!$D$2,표5[#Headers],0)+2))</f>
        <v>0</v>
      </c>
    </row>
    <row r="620" spans="2:4" hidden="1" x14ac:dyDescent="0.3">
      <c r="B620" s="56">
        <f>IFERROR(SUM(D620:D620),0)</f>
        <v>0</v>
      </c>
      <c r="C620" s="139" t="str">
        <f>'제품 추가'!AC618</f>
        <v>LAIR</v>
      </c>
      <c r="D620" s="138">
        <f>IF('넣어줄 잉크'!$D$2="주말",INDEX(표5[#All],MATCH(C620,표5[[#All],[잉크]],0),19)+INDEX(표5[#All],MATCH(C620,표5[[#All],[잉크]],0),22),INDEX(표5[#All],MATCH(C620,표5[[#All],[잉크]],0),MATCH('넣어줄 잉크'!$D$2,표5[#Headers],0)+2))</f>
        <v>0</v>
      </c>
    </row>
    <row r="621" spans="2:4" hidden="1" x14ac:dyDescent="0.3">
      <c r="B621" s="56">
        <f>IFERROR(SUM(D621:D621),0)</f>
        <v>0</v>
      </c>
      <c r="C621" s="139" t="str">
        <f>'제품 추가'!AC619</f>
        <v>WELLDONE</v>
      </c>
      <c r="D621" s="138">
        <f>IF('넣어줄 잉크'!$D$2="주말",INDEX(표5[#All],MATCH(C621,표5[[#All],[잉크]],0),19)+INDEX(표5[#All],MATCH(C621,표5[[#All],[잉크]],0),22),INDEX(표5[#All],MATCH(C621,표5[[#All],[잉크]],0),MATCH('넣어줄 잉크'!$D$2,표5[#Headers],0)+2))</f>
        <v>0</v>
      </c>
    </row>
    <row r="622" spans="2:4" hidden="1" x14ac:dyDescent="0.3">
      <c r="B622" s="56">
        <f>IFERROR(SUM(D622:D622),0)</f>
        <v>0</v>
      </c>
      <c r="C622" s="139" t="str">
        <f>'제품 추가'!AC620</f>
        <v>IDOL</v>
      </c>
      <c r="D622" s="138">
        <f>IF('넣어줄 잉크'!$D$2="주말",INDEX(표5[#All],MATCH(C622,표5[[#All],[잉크]],0),19)+INDEX(표5[#All],MATCH(C622,표5[[#All],[잉크]],0),22),INDEX(표5[#All],MATCH(C622,표5[[#All],[잉크]],0),MATCH('넣어줄 잉크'!$D$2,표5[#Headers],0)+2))</f>
        <v>0</v>
      </c>
    </row>
    <row r="623" spans="2:4" hidden="1" x14ac:dyDescent="0.3">
      <c r="B623" s="56">
        <f>IFERROR(SUM(D623:D623),0)</f>
        <v>0</v>
      </c>
      <c r="C623" s="139" t="str">
        <f>'제품 추가'!AC621</f>
        <v>UVRING</v>
      </c>
      <c r="D623" s="138">
        <f>IF('넣어줄 잉크'!$D$2="주말",INDEX(표5[#All],MATCH(C623,표5[[#All],[잉크]],0),19)+INDEX(표5[#All],MATCH(C623,표5[[#All],[잉크]],0),22),INDEX(표5[#All],MATCH(C623,표5[[#All],[잉크]],0),MATCH('넣어줄 잉크'!$D$2,표5[#Headers],0)+2))</f>
        <v>0</v>
      </c>
    </row>
    <row r="624" spans="2:4" hidden="1" x14ac:dyDescent="0.3">
      <c r="B624" s="56">
        <f>IFERROR(SUM(D624:D624),0)</f>
        <v>0</v>
      </c>
      <c r="C624" s="139" t="str">
        <f>'제품 추가'!AC622</f>
        <v>ECLIPSE</v>
      </c>
      <c r="D624" s="138">
        <f>IF('넣어줄 잉크'!$D$2="주말",INDEX(표5[#All],MATCH(C624,표5[[#All],[잉크]],0),19)+INDEX(표5[#All],MATCH(C624,표5[[#All],[잉크]],0),22),INDEX(표5[#All],MATCH(C624,표5[[#All],[잉크]],0),MATCH('넣어줄 잉크'!$D$2,표5[#Headers],0)+2))</f>
        <v>0</v>
      </c>
    </row>
    <row r="625" spans="2:4" hidden="1" x14ac:dyDescent="0.3">
      <c r="B625" s="56">
        <f>IFERROR(SUM(D625:D625),0)</f>
        <v>0</v>
      </c>
      <c r="C625" s="139" t="str">
        <f>'제품 추가'!AC623</f>
        <v>COMET</v>
      </c>
      <c r="D625" s="138">
        <f>IF('넣어줄 잉크'!$D$2="주말",INDEX(표5[#All],MATCH(C625,표5[[#All],[잉크]],0),19)+INDEX(표5[#All],MATCH(C625,표5[[#All],[잉크]],0),22),INDEX(표5[#All],MATCH(C625,표5[[#All],[잉크]],0),MATCH('넣어줄 잉크'!$D$2,표5[#Headers],0)+2))</f>
        <v>0</v>
      </c>
    </row>
    <row r="626" spans="2:4" hidden="1" x14ac:dyDescent="0.3">
      <c r="B626" s="56">
        <f>IFERROR(SUM(D626:D626),0)</f>
        <v>0</v>
      </c>
      <c r="C626" s="139" t="str">
        <f>'제품 추가'!AC624</f>
        <v>WISP</v>
      </c>
      <c r="D626" s="138">
        <f>IF('넣어줄 잉크'!$D$2="주말",INDEX(표5[#All],MATCH(C626,표5[[#All],[잉크]],0),19)+INDEX(표5[#All],MATCH(C626,표5[[#All],[잉크]],0),22),INDEX(표5[#All],MATCH(C626,표5[[#All],[잉크]],0),MATCH('넣어줄 잉크'!$D$2,표5[#Headers],0)+2))</f>
        <v>0</v>
      </c>
    </row>
    <row r="627" spans="2:4" hidden="1" x14ac:dyDescent="0.3">
      <c r="B627" s="56">
        <f>IFERROR(SUM(D627:D627),0)</f>
        <v>0</v>
      </c>
      <c r="C627" s="139" t="str">
        <f>'제품 추가'!AC625</f>
        <v>FRANKY</v>
      </c>
      <c r="D627" s="138">
        <f>IF('넣어줄 잉크'!$D$2="주말",INDEX(표5[#All],MATCH(C627,표5[[#All],[잉크]],0),19)+INDEX(표5[#All],MATCH(C627,표5[[#All],[잉크]],0),22),INDEX(표5[#All],MATCH(C627,표5[[#All],[잉크]],0),MATCH('넣어줄 잉크'!$D$2,표5[#Headers],0)+2))</f>
        <v>0</v>
      </c>
    </row>
    <row r="628" spans="2:4" hidden="1" x14ac:dyDescent="0.3">
      <c r="B628" s="56">
        <f>IFERROR(SUM(D628:D628),0)</f>
        <v>0</v>
      </c>
      <c r="C628" s="139" t="str">
        <f>'제품 추가'!AC626</f>
        <v>CHOPPER</v>
      </c>
      <c r="D628" s="138">
        <f>IF('넣어줄 잉크'!$D$2="주말",INDEX(표5[#All],MATCH(C628,표5[[#All],[잉크]],0),19)+INDEX(표5[#All],MATCH(C628,표5[[#All],[잉크]],0),22),INDEX(표5[#All],MATCH(C628,표5[[#All],[잉크]],0),MATCH('넣어줄 잉크'!$D$2,표5[#Headers],0)+2))</f>
        <v>0</v>
      </c>
    </row>
    <row r="629" spans="2:4" hidden="1" x14ac:dyDescent="0.3">
      <c r="B629" s="56">
        <f>IFERROR(SUM(D629:D629),0)</f>
        <v>0</v>
      </c>
      <c r="C629" s="139" t="str">
        <f>'제품 추가'!AC627</f>
        <v>VINICIUS</v>
      </c>
      <c r="D629" s="138">
        <f>IF('넣어줄 잉크'!$D$2="주말",INDEX(표5[#All],MATCH(C629,표5[[#All],[잉크]],0),19)+INDEX(표5[#All],MATCH(C629,표5[[#All],[잉크]],0),22),INDEX(표5[#All],MATCH(C629,표5[[#All],[잉크]],0),MATCH('넣어줄 잉크'!$D$2,표5[#Headers],0)+2))</f>
        <v>0</v>
      </c>
    </row>
    <row r="630" spans="2:4" hidden="1" x14ac:dyDescent="0.3">
      <c r="B630" s="56">
        <f>IFERROR(SUM(D630:D630),0)</f>
        <v>0</v>
      </c>
      <c r="C630" s="139" t="str">
        <f>'제품 추가'!AC628</f>
        <v>MBAPPE</v>
      </c>
      <c r="D630" s="138">
        <f>IF('넣어줄 잉크'!$D$2="주말",INDEX(표5[#All],MATCH(C630,표5[[#All],[잉크]],0),19)+INDEX(표5[#All],MATCH(C630,표5[[#All],[잉크]],0),22),INDEX(표5[#All],MATCH(C630,표5[[#All],[잉크]],0),MATCH('넣어줄 잉크'!$D$2,표5[#Headers],0)+2))</f>
        <v>0</v>
      </c>
    </row>
    <row r="631" spans="2:4" hidden="1" x14ac:dyDescent="0.3">
      <c r="B631" s="56">
        <f>IFERROR(SUM(D631:D631),0)</f>
        <v>0</v>
      </c>
      <c r="C631" s="139" t="str">
        <f>'제품 추가'!AC629</f>
        <v>BENZEMA</v>
      </c>
      <c r="D631" s="138">
        <f>IF('넣어줄 잉크'!$D$2="주말",INDEX(표5[#All],MATCH(C631,표5[[#All],[잉크]],0),19)+INDEX(표5[#All],MATCH(C631,표5[[#All],[잉크]],0),22),INDEX(표5[#All],MATCH(C631,표5[[#All],[잉크]],0),MATCH('넣어줄 잉크'!$D$2,표5[#Headers],0)+2))</f>
        <v>0</v>
      </c>
    </row>
    <row r="632" spans="2:4" hidden="1" x14ac:dyDescent="0.3">
      <c r="B632" s="56">
        <f>IFERROR(SUM(D632:D632),0)</f>
        <v>0</v>
      </c>
      <c r="C632" s="139" t="str">
        <f>'제품 추가'!AC630</f>
        <v>MERCURY</v>
      </c>
      <c r="D632" s="138">
        <f>IF('넣어줄 잉크'!$D$2="주말",INDEX(표5[#All],MATCH(C632,표5[[#All],[잉크]],0),19)+INDEX(표5[#All],MATCH(C632,표5[[#All],[잉크]],0),22),INDEX(표5[#All],MATCH(C632,표5[[#All],[잉크]],0),MATCH('넣어줄 잉크'!$D$2,표5[#Headers],0)+2))</f>
        <v>0</v>
      </c>
    </row>
    <row r="633" spans="2:4" hidden="1" x14ac:dyDescent="0.3">
      <c r="B633" s="56">
        <f>IFERROR(SUM(D633:D633),0)</f>
        <v>0</v>
      </c>
      <c r="C633" s="139" t="str">
        <f>'제품 추가'!AC631</f>
        <v>AURORA</v>
      </c>
      <c r="D633" s="138">
        <f>IF('넣어줄 잉크'!$D$2="주말",INDEX(표5[#All],MATCH(C633,표5[[#All],[잉크]],0),19)+INDEX(표5[#All],MATCH(C633,표5[[#All],[잉크]],0),22),INDEX(표5[#All],MATCH(C633,표5[[#All],[잉크]],0),MATCH('넣어줄 잉크'!$D$2,표5[#Headers],0)+2))</f>
        <v>0</v>
      </c>
    </row>
    <row r="634" spans="2:4" hidden="1" x14ac:dyDescent="0.3">
      <c r="B634" s="56">
        <f>IFERROR(SUM(D634:D634),0)</f>
        <v>0</v>
      </c>
      <c r="C634" s="139" t="str">
        <f>'제품 추가'!AC632</f>
        <v>HEAL</v>
      </c>
      <c r="D634" s="138">
        <f>IF('넣어줄 잉크'!$D$2="주말",INDEX(표5[#All],MATCH(C634,표5[[#All],[잉크]],0),19)+INDEX(표5[#All],MATCH(C634,표5[[#All],[잉크]],0),22),INDEX(표5[#All],MATCH(C634,표5[[#All],[잉크]],0),MATCH('넣어줄 잉크'!$D$2,표5[#Headers],0)+2))</f>
        <v>0</v>
      </c>
    </row>
    <row r="635" spans="2:4" hidden="1" x14ac:dyDescent="0.3">
      <c r="B635" s="56">
        <f>IFERROR(SUM(D635:D635),0)</f>
        <v>0</v>
      </c>
      <c r="C635" s="139" t="str">
        <f>'제품 추가'!AC633</f>
        <v>ELEVEN</v>
      </c>
      <c r="D635" s="138">
        <f>IF('넣어줄 잉크'!$D$2="주말",INDEX(표5[#All],MATCH(C635,표5[[#All],[잉크]],0),19)+INDEX(표5[#All],MATCH(C635,표5[[#All],[잉크]],0),22),INDEX(표5[#All],MATCH(C635,표5[[#All],[잉크]],0),MATCH('넣어줄 잉크'!$D$2,표5[#Headers],0)+2))</f>
        <v>0</v>
      </c>
    </row>
    <row r="636" spans="2:4" hidden="1" x14ac:dyDescent="0.3">
      <c r="B636" s="56">
        <f>IFERROR(SUM(D636:D636),0)</f>
        <v>0</v>
      </c>
      <c r="C636" s="139" t="str">
        <f>'제품 추가'!AC634</f>
        <v>KITSCH</v>
      </c>
      <c r="D636" s="138">
        <f>IF('넣어줄 잉크'!$D$2="주말",INDEX(표5[#All],MATCH(C636,표5[[#All],[잉크]],0),19)+INDEX(표5[#All],MATCH(C636,표5[[#All],[잉크]],0),22),INDEX(표5[#All],MATCH(C636,표5[[#All],[잉크]],0),MATCH('넣어줄 잉크'!$D$2,표5[#Headers],0)+2))</f>
        <v>0</v>
      </c>
    </row>
    <row r="637" spans="2:4" hidden="1" x14ac:dyDescent="0.3">
      <c r="B637" s="56">
        <f>IFERROR(SUM(D637:D637),0)</f>
        <v>0</v>
      </c>
      <c r="C637" s="139" t="str">
        <f>'제품 추가'!AC635</f>
        <v>IAM</v>
      </c>
      <c r="D637" s="138">
        <f>IF('넣어줄 잉크'!$D$2="주말",INDEX(표5[#All],MATCH(C637,표5[[#All],[잉크]],0),19)+INDEX(표5[#All],MATCH(C637,표5[[#All],[잉크]],0),22),INDEX(표5[#All],MATCH(C637,표5[[#All],[잉크]],0),MATCH('넣어줄 잉크'!$D$2,표5[#Headers],0)+2))</f>
        <v>0</v>
      </c>
    </row>
    <row r="638" spans="2:4" hidden="1" x14ac:dyDescent="0.3">
      <c r="B638" s="56">
        <f>IFERROR(SUM(D638:D638),0)</f>
        <v>0</v>
      </c>
      <c r="C638" s="139" t="str">
        <f>'제품 추가'!AC636</f>
        <v>ALI</v>
      </c>
      <c r="D638" s="138">
        <f>IF('넣어줄 잉크'!$D$2="주말",INDEX(표5[#All],MATCH(C638,표5[[#All],[잉크]],0),19)+INDEX(표5[#All],MATCH(C638,표5[[#All],[잉크]],0),22),INDEX(표5[#All],MATCH(C638,표5[[#All],[잉크]],0),MATCH('넣어줄 잉크'!$D$2,표5[#Headers],0)+2))</f>
        <v>0</v>
      </c>
    </row>
    <row r="639" spans="2:4" hidden="1" x14ac:dyDescent="0.3">
      <c r="B639" s="56">
        <f>IFERROR(SUM(D639:D639),0)</f>
        <v>0</v>
      </c>
      <c r="C639" s="139" t="str">
        <f>'제품 추가'!AC637</f>
        <v>ERIKSEN</v>
      </c>
      <c r="D639" s="138">
        <f>IF('넣어줄 잉크'!$D$2="주말",INDEX(표5[#All],MATCH(C639,표5[[#All],[잉크]],0),19)+INDEX(표5[#All],MATCH(C639,표5[[#All],[잉크]],0),22),INDEX(표5[#All],MATCH(C639,표5[[#All],[잉크]],0),MATCH('넣어줄 잉크'!$D$2,표5[#Headers],0)+2))</f>
        <v>0</v>
      </c>
    </row>
    <row r="640" spans="2:4" hidden="1" x14ac:dyDescent="0.3">
      <c r="B640" s="56">
        <f>IFERROR(SUM(D640:D640),0)</f>
        <v>0</v>
      </c>
      <c r="C640" s="139" t="str">
        <f>'제품 추가'!AC638</f>
        <v>KANE</v>
      </c>
      <c r="D640" s="138">
        <f>IF('넣어줄 잉크'!$D$2="주말",INDEX(표5[#All],MATCH(C640,표5[[#All],[잉크]],0),19)+INDEX(표5[#All],MATCH(C640,표5[[#All],[잉크]],0),22),INDEX(표5[#All],MATCH(C640,표5[[#All],[잉크]],0),MATCH('넣어줄 잉크'!$D$2,표5[#Headers],0)+2))</f>
        <v>0</v>
      </c>
    </row>
    <row r="641" spans="2:4" hidden="1" x14ac:dyDescent="0.3">
      <c r="B641" s="56">
        <f>IFERROR(SUM(D641:D641),0)</f>
        <v>0</v>
      </c>
      <c r="C641" s="139" t="str">
        <f>'제품 추가'!AC639</f>
        <v>NEUTRAL</v>
      </c>
      <c r="D641" s="138">
        <f>IF('넣어줄 잉크'!$D$2="주말",INDEX(표5[#All],MATCH(C641,표5[[#All],[잉크]],0),19)+INDEX(표5[#All],MATCH(C641,표5[[#All],[잉크]],0),22),INDEX(표5[#All],MATCH(C641,표5[[#All],[잉크]],0),MATCH('넣어줄 잉크'!$D$2,표5[#Headers],0)+2))</f>
        <v>0</v>
      </c>
    </row>
    <row r="642" spans="2:4" hidden="1" x14ac:dyDescent="0.3">
      <c r="B642" s="56">
        <f>IFERROR(SUM(D642:D642),0)</f>
        <v>0</v>
      </c>
      <c r="C642" s="139" t="str">
        <f>'제품 추가'!AC640</f>
        <v>BULGOGI</v>
      </c>
      <c r="D642" s="138">
        <f>IF('넣어줄 잉크'!$D$2="주말",INDEX(표5[#All],MATCH(C642,표5[[#All],[잉크]],0),19)+INDEX(표5[#All],MATCH(C642,표5[[#All],[잉크]],0),22),INDEX(표5[#All],MATCH(C642,표5[[#All],[잉크]],0),MATCH('넣어줄 잉크'!$D$2,표5[#Headers],0)+2))</f>
        <v>0</v>
      </c>
    </row>
    <row r="643" spans="2:4" hidden="1" x14ac:dyDescent="0.3">
      <c r="B643" s="56">
        <f>IFERROR(SUM(D643:D643),0)</f>
        <v>0</v>
      </c>
      <c r="C643" s="139" t="str">
        <f>'제품 추가'!AC641</f>
        <v>GALBI</v>
      </c>
      <c r="D643" s="138">
        <f>IF('넣어줄 잉크'!$D$2="주말",INDEX(표5[#All],MATCH(C643,표5[[#All],[잉크]],0),19)+INDEX(표5[#All],MATCH(C643,표5[[#All],[잉크]],0),22),INDEX(표5[#All],MATCH(C643,표5[[#All],[잉크]],0),MATCH('넣어줄 잉크'!$D$2,표5[#Headers],0)+2))</f>
        <v>0</v>
      </c>
    </row>
    <row r="644" spans="2:4" hidden="1" x14ac:dyDescent="0.3">
      <c r="B644" s="56">
        <f>IFERROR(SUM(D644:D644),0)</f>
        <v>0</v>
      </c>
      <c r="C644" s="139" t="str">
        <f>'제품 추가'!AC642</f>
        <v>OATMEAL</v>
      </c>
      <c r="D644" s="138">
        <f>IF('넣어줄 잉크'!$D$2="주말",INDEX(표5[#All],MATCH(C644,표5[[#All],[잉크]],0),19)+INDEX(표5[#All],MATCH(C644,표5[[#All],[잉크]],0),22),INDEX(표5[#All],MATCH(C644,표5[[#All],[잉크]],0),MATCH('넣어줄 잉크'!$D$2,표5[#Headers],0)+2))</f>
        <v>0</v>
      </c>
    </row>
    <row r="645" spans="2:4" hidden="1" x14ac:dyDescent="0.3">
      <c r="B645" s="56">
        <f>IFERROR(SUM(D645:D645),0)</f>
        <v>0</v>
      </c>
      <c r="C645" s="139" t="str">
        <f>'제품 추가'!AC643</f>
        <v>GINKGO</v>
      </c>
      <c r="D645" s="138">
        <f>IF('넣어줄 잉크'!$D$2="주말",INDEX(표5[#All],MATCH(C645,표5[[#All],[잉크]],0),19)+INDEX(표5[#All],MATCH(C645,표5[[#All],[잉크]],0),22),INDEX(표5[#All],MATCH(C645,표5[[#All],[잉크]],0),MATCH('넣어줄 잉크'!$D$2,표5[#Headers],0)+2))</f>
        <v>0</v>
      </c>
    </row>
    <row r="646" spans="2:4" hidden="1" x14ac:dyDescent="0.3">
      <c r="B646" s="56">
        <f>IFERROR(SUM(D646:D646),0)</f>
        <v>0</v>
      </c>
      <c r="C646" s="139" t="str">
        <f>'제품 추가'!AC644</f>
        <v>SUGOLD</v>
      </c>
      <c r="D646" s="138">
        <f>IF('넣어줄 잉크'!$D$2="주말",INDEX(표5[#All],MATCH(C646,표5[[#All],[잉크]],0),19)+INDEX(표5[#All],MATCH(C646,표5[[#All],[잉크]],0),22),INDEX(표5[#All],MATCH(C646,표5[[#All],[잉크]],0),MATCH('넣어줄 잉크'!$D$2,표5[#Headers],0)+2))</f>
        <v>0</v>
      </c>
    </row>
    <row r="647" spans="2:4" hidden="1" x14ac:dyDescent="0.3">
      <c r="B647" s="56">
        <f>IFERROR(SUM(D647:D647),0)</f>
        <v>0</v>
      </c>
      <c r="C647" s="139" t="str">
        <f>'제품 추가'!AC1049</f>
        <v>GLOAM</v>
      </c>
      <c r="D647" s="138">
        <f>IF('넣어줄 잉크'!$D$2="주말",INDEX(표5[#All],MATCH(C647,표5[[#All],[잉크]],0),19)+INDEX(표5[#All],MATCH(C647,표5[[#All],[잉크]],0),22),INDEX(표5[#All],MATCH(C647,표5[[#All],[잉크]],0),MATCH('넣어줄 잉크'!$D$2,표5[#Headers],0)+2))</f>
        <v>0</v>
      </c>
    </row>
    <row r="648" spans="2:4" hidden="1" x14ac:dyDescent="0.3">
      <c r="B648" s="56">
        <f>IFERROR(SUM(D648:D648),0)</f>
        <v>0</v>
      </c>
      <c r="C648" s="139" t="str">
        <f>'제품 추가'!AC646</f>
        <v>GROOT</v>
      </c>
      <c r="D648" s="138">
        <f>IF('넣어줄 잉크'!$D$2="주말",INDEX(표5[#All],MATCH(C648,표5[[#All],[잉크]],0),19)+INDEX(표5[#All],MATCH(C648,표5[[#All],[잉크]],0),22),INDEX(표5[#All],MATCH(C648,표5[[#All],[잉크]],0),MATCH('넣어줄 잉크'!$D$2,표5[#Headers],0)+2))</f>
        <v>0</v>
      </c>
    </row>
    <row r="649" spans="2:4" hidden="1" x14ac:dyDescent="0.3">
      <c r="B649" s="56">
        <f>IFERROR(SUM(D649:D649),0)</f>
        <v>0</v>
      </c>
      <c r="C649" s="139" t="str">
        <f>'제품 추가'!AC647</f>
        <v>GAMORA</v>
      </c>
      <c r="D649" s="138">
        <f>IF('넣어줄 잉크'!$D$2="주말",INDEX(표5[#All],MATCH(C649,표5[[#All],[잉크]],0),19)+INDEX(표5[#All],MATCH(C649,표5[[#All],[잉크]],0),22),INDEX(표5[#All],MATCH(C649,표5[[#All],[잉크]],0),MATCH('넣어줄 잉크'!$D$2,표5[#Headers],0)+2))</f>
        <v>0</v>
      </c>
    </row>
    <row r="650" spans="2:4" hidden="1" x14ac:dyDescent="0.3">
      <c r="B650" s="56">
        <f>IFERROR(SUM(D650:D650),0)</f>
        <v>0</v>
      </c>
      <c r="C650" s="139" t="str">
        <f>'제품 추가'!AC1132</f>
        <v>GRAIN</v>
      </c>
      <c r="D650" s="138">
        <f>IF('넣어줄 잉크'!$D$2="주말",INDEX(표5[#All],MATCH(C650,표5[[#All],[잉크]],0),19)+INDEX(표5[#All],MATCH(C650,표5[[#All],[잉크]],0),22),INDEX(표5[#All],MATCH(C650,표5[[#All],[잉크]],0),MATCH('넣어줄 잉크'!$D$2,표5[#Headers],0)+2))</f>
        <v>0</v>
      </c>
    </row>
    <row r="651" spans="2:4" x14ac:dyDescent="0.3">
      <c r="B651" s="56">
        <f>IFERROR(SUM(D651:D651),0)</f>
        <v>2</v>
      </c>
      <c r="C651" s="139" t="str">
        <f>'제품 추가'!AC791</f>
        <v>HAWAII</v>
      </c>
      <c r="D651" s="138">
        <f>IF('넣어줄 잉크'!$D$2="주말",INDEX(표5[#All],MATCH(C651,표5[[#All],[잉크]],0),19)+INDEX(표5[#All],MATCH(C651,표5[[#All],[잉크]],0),22),INDEX(표5[#All],MATCH(C651,표5[[#All],[잉크]],0),MATCH('넣어줄 잉크'!$D$2,표5[#Headers],0)+2))</f>
        <v>2</v>
      </c>
    </row>
    <row r="652" spans="2:4" hidden="1" x14ac:dyDescent="0.3">
      <c r="B652" s="56">
        <f>IFERROR(SUM(D652:D652),0)</f>
        <v>0</v>
      </c>
      <c r="C652" s="139" t="str">
        <f>'제품 추가'!AC219</f>
        <v>GRAPHITE</v>
      </c>
      <c r="D652" s="138">
        <f>IF('넣어줄 잉크'!$D$2="주말",INDEX(표5[#All],MATCH(C652,표5[[#All],[잉크]],0),19)+INDEX(표5[#All],MATCH(C652,표5[[#All],[잉크]],0),22),INDEX(표5[#All],MATCH(C652,표5[[#All],[잉크]],0),MATCH('넣어줄 잉크'!$D$2,표5[#Headers],0)+2))</f>
        <v>0</v>
      </c>
    </row>
    <row r="653" spans="2:4" hidden="1" x14ac:dyDescent="0.3">
      <c r="B653" s="56">
        <f>IFERROR(SUM(D653:D653),0)</f>
        <v>0</v>
      </c>
      <c r="C653" s="139" t="str">
        <f>'제품 추가'!AC651</f>
        <v>SAMCHI</v>
      </c>
      <c r="D653" s="138">
        <f>IF('넣어줄 잉크'!$D$2="주말",INDEX(표5[#All],MATCH(C653,표5[[#All],[잉크]],0),19)+INDEX(표5[#All],MATCH(C653,표5[[#All],[잉크]],0),22),INDEX(표5[#All],MATCH(C653,표5[[#All],[잉크]],0),MATCH('넣어줄 잉크'!$D$2,표5[#Headers],0)+2))</f>
        <v>0</v>
      </c>
    </row>
    <row r="654" spans="2:4" x14ac:dyDescent="0.3">
      <c r="B654" s="56">
        <f>IFERROR(SUM(D654:D654),0)</f>
        <v>1</v>
      </c>
      <c r="C654" s="139" t="str">
        <f>'제품 추가'!AC227</f>
        <v>HEMP</v>
      </c>
      <c r="D654" s="138">
        <f>IF('넣어줄 잉크'!$D$2="주말",INDEX(표5[#All],MATCH(C654,표5[[#All],[잉크]],0),19)+INDEX(표5[#All],MATCH(C654,표5[[#All],[잉크]],0),22),INDEX(표5[#All],MATCH(C654,표5[[#All],[잉크]],0),MATCH('넣어줄 잉크'!$D$2,표5[#Headers],0)+2))</f>
        <v>1</v>
      </c>
    </row>
    <row r="655" spans="2:4" hidden="1" x14ac:dyDescent="0.3">
      <c r="B655" s="56">
        <f>IFERROR(SUM(D655:D655),0)</f>
        <v>0</v>
      </c>
      <c r="C655" s="139" t="str">
        <f>'제품 추가'!AC1068</f>
        <v>HARRY</v>
      </c>
      <c r="D655" s="138">
        <f>IF('넣어줄 잉크'!$D$2="주말",INDEX(표5[#All],MATCH(C655,표5[[#All],[잉크]],0),19)+INDEX(표5[#All],MATCH(C655,표5[[#All],[잉크]],0),22),INDEX(표5[#All],MATCH(C655,표5[[#All],[잉크]],0),MATCH('넣어줄 잉크'!$D$2,표5[#Headers],0)+2))</f>
        <v>0</v>
      </c>
    </row>
    <row r="656" spans="2:4" hidden="1" x14ac:dyDescent="0.3">
      <c r="B656" s="56">
        <f>IFERROR(SUM(D656:D656),0)</f>
        <v>0</v>
      </c>
      <c r="C656" s="139" t="str">
        <f>'제품 추가'!AC654</f>
        <v>DBMUD</v>
      </c>
      <c r="D656" s="138">
        <f>IF('넣어줄 잉크'!$D$2="주말",INDEX(표5[#All],MATCH(C656,표5[[#All],[잉크]],0),19)+INDEX(표5[#All],MATCH(C656,표5[[#All],[잉크]],0),22),INDEX(표5[#All],MATCH(C656,표5[[#All],[잉크]],0),MATCH('넣어줄 잉크'!$D$2,표5[#Headers],0)+2))</f>
        <v>0</v>
      </c>
    </row>
    <row r="657" spans="2:4" hidden="1" x14ac:dyDescent="0.3">
      <c r="B657" s="56">
        <f>IFERROR(SUM(D657:D657),0)</f>
        <v>0</v>
      </c>
      <c r="C657" s="139" t="str">
        <f>'제품 추가'!AC655</f>
        <v>DBFAWN</v>
      </c>
      <c r="D657" s="138">
        <f>IF('넣어줄 잉크'!$D$2="주말",INDEX(표5[#All],MATCH(C657,표5[[#All],[잉크]],0),19)+INDEX(표5[#All],MATCH(C657,표5[[#All],[잉크]],0),22),INDEX(표5[#All],MATCH(C657,표5[[#All],[잉크]],0),MATCH('넣어줄 잉크'!$D$2,표5[#Headers],0)+2))</f>
        <v>0</v>
      </c>
    </row>
    <row r="658" spans="2:4" hidden="1" x14ac:dyDescent="0.3">
      <c r="B658" s="56">
        <f>IFERROR(SUM(D658:D658),0)</f>
        <v>0</v>
      </c>
      <c r="C658" s="139" t="str">
        <f>'제품 추가'!AC656</f>
        <v>MANCITY</v>
      </c>
      <c r="D658" s="138">
        <f>IF('넣어줄 잉크'!$D$2="주말",INDEX(표5[#All],MATCH(C658,표5[[#All],[잉크]],0),19)+INDEX(표5[#All],MATCH(C658,표5[[#All],[잉크]],0),22),INDEX(표5[#All],MATCH(C658,표5[[#All],[잉크]],0),MATCH('넣어줄 잉크'!$D$2,표5[#Headers],0)+2))</f>
        <v>0</v>
      </c>
    </row>
    <row r="659" spans="2:4" hidden="1" x14ac:dyDescent="0.3">
      <c r="B659" s="56">
        <f>IFERROR(SUM(D659:D659),0)</f>
        <v>0</v>
      </c>
      <c r="C659" s="139" t="str">
        <f>'제품 추가'!AC657</f>
        <v>CHELSEA</v>
      </c>
      <c r="D659" s="138">
        <f>IF('넣어줄 잉크'!$D$2="주말",INDEX(표5[#All],MATCH(C659,표5[[#All],[잉크]],0),19)+INDEX(표5[#All],MATCH(C659,표5[[#All],[잉크]],0),22),INDEX(표5[#All],MATCH(C659,표5[[#All],[잉크]],0),MATCH('넣어줄 잉크'!$D$2,표5[#Headers],0)+2))</f>
        <v>0</v>
      </c>
    </row>
    <row r="660" spans="2:4" hidden="1" x14ac:dyDescent="0.3">
      <c r="B660" s="56">
        <f>IFERROR(SUM(D660:D660),0)</f>
        <v>0</v>
      </c>
      <c r="C660" s="139" t="str">
        <f>'제품 추가'!AC658</f>
        <v>EVERTON</v>
      </c>
      <c r="D660" s="138">
        <f>IF('넣어줄 잉크'!$D$2="주말",INDEX(표5[#All],MATCH(C660,표5[[#All],[잉크]],0),19)+INDEX(표5[#All],MATCH(C660,표5[[#All],[잉크]],0),22),INDEX(표5[#All],MATCH(C660,표5[[#All],[잉크]],0),MATCH('넣어줄 잉크'!$D$2,표5[#Headers],0)+2))</f>
        <v>0</v>
      </c>
    </row>
    <row r="661" spans="2:4" hidden="1" x14ac:dyDescent="0.3">
      <c r="B661" s="56">
        <f>IFERROR(SUM(D661:D661),0)</f>
        <v>0</v>
      </c>
      <c r="C661" s="139" t="str">
        <f>'제품 추가'!AC659</f>
        <v>LIVERPOOL</v>
      </c>
      <c r="D661" s="138">
        <f>IF('넣어줄 잉크'!$D$2="주말",INDEX(표5[#All],MATCH(C661,표5[[#All],[잉크]],0),19)+INDEX(표5[#All],MATCH(C661,표5[[#All],[잉크]],0),22),INDEX(표5[#All],MATCH(C661,표5[[#All],[잉크]],0),MATCH('넣어줄 잉크'!$D$2,표5[#Headers],0)+2))</f>
        <v>0</v>
      </c>
    </row>
    <row r="662" spans="2:4" hidden="1" x14ac:dyDescent="0.3">
      <c r="B662" s="56">
        <f>IFERROR(SUM(D662:D662),0)</f>
        <v>0</v>
      </c>
      <c r="C662" s="139" t="str">
        <f>'제품 추가'!AC660</f>
        <v>ARSENAL</v>
      </c>
      <c r="D662" s="138">
        <f>IF('넣어줄 잉크'!$D$2="주말",INDEX(표5[#All],MATCH(C662,표5[[#All],[잉크]],0),19)+INDEX(표5[#All],MATCH(C662,표5[[#All],[잉크]],0),22),INDEX(표5[#All],MATCH(C662,표5[[#All],[잉크]],0),MATCH('넣어줄 잉크'!$D$2,표5[#Headers],0)+2))</f>
        <v>0</v>
      </c>
    </row>
    <row r="663" spans="2:4" hidden="1" x14ac:dyDescent="0.3">
      <c r="B663" s="56">
        <f>IFERROR(SUM(D663:D663),0)</f>
        <v>0</v>
      </c>
      <c r="C663" s="139" t="str">
        <f>'제품 추가'!AC661</f>
        <v>SHARK</v>
      </c>
      <c r="D663" s="138">
        <f>IF('넣어줄 잉크'!$D$2="주말",INDEX(표5[#All],MATCH(C663,표5[[#All],[잉크]],0),19)+INDEX(표5[#All],MATCH(C663,표5[[#All],[잉크]],0),22),INDEX(표5[#All],MATCH(C663,표5[[#All],[잉크]],0),MATCH('넣어줄 잉크'!$D$2,표5[#Headers],0)+2))</f>
        <v>0</v>
      </c>
    </row>
    <row r="664" spans="2:4" hidden="1" x14ac:dyDescent="0.3">
      <c r="B664" s="56">
        <f>IFERROR(SUM(D664:D664),0)</f>
        <v>0</v>
      </c>
      <c r="C664" s="139" t="str">
        <f>'제품 추가'!AC662</f>
        <v>BUNNY</v>
      </c>
      <c r="D664" s="138">
        <f>IF('넣어줄 잉크'!$D$2="주말",INDEX(표5[#All],MATCH(C664,표5[[#All],[잉크]],0),19)+INDEX(표5[#All],MATCH(C664,표5[[#All],[잉크]],0),22),INDEX(표5[#All],MATCH(C664,표5[[#All],[잉크]],0),MATCH('넣어줄 잉크'!$D$2,표5[#Headers],0)+2))</f>
        <v>0</v>
      </c>
    </row>
    <row r="665" spans="2:4" hidden="1" x14ac:dyDescent="0.3">
      <c r="B665" s="56">
        <f>IFERROR(SUM(D665:D665),0)</f>
        <v>0</v>
      </c>
      <c r="C665" s="139" t="str">
        <f>'제품 추가'!AC663</f>
        <v>POGBA</v>
      </c>
      <c r="D665" s="138">
        <f>IF('넣어줄 잉크'!$D$2="주말",INDEX(표5[#All],MATCH(C665,표5[[#All],[잉크]],0),19)+INDEX(표5[#All],MATCH(C665,표5[[#All],[잉크]],0),22),INDEX(표5[#All],MATCH(C665,표5[[#All],[잉크]],0),MATCH('넣어줄 잉크'!$D$2,표5[#Headers],0)+2))</f>
        <v>0</v>
      </c>
    </row>
    <row r="666" spans="2:4" hidden="1" x14ac:dyDescent="0.3">
      <c r="B666" s="56">
        <f>IFERROR(SUM(D666:D666),0)</f>
        <v>0</v>
      </c>
      <c r="C666" s="139" t="str">
        <f>'제품 추가'!AC231</f>
        <v>HICKORY</v>
      </c>
      <c r="D666" s="138">
        <f>IF('넣어줄 잉크'!$D$2="주말",INDEX(표5[#All],MATCH(C666,표5[[#All],[잉크]],0),19)+INDEX(표5[#All],MATCH(C666,표5[[#All],[잉크]],0),22),INDEX(표5[#All],MATCH(C666,표5[[#All],[잉크]],0),MATCH('넣어줄 잉크'!$D$2,표5[#Headers],0)+2))</f>
        <v>0</v>
      </c>
    </row>
    <row r="667" spans="2:4" hidden="1" x14ac:dyDescent="0.3">
      <c r="B667" s="56">
        <f>IFERROR(SUM(D667:D667),0)</f>
        <v>0</v>
      </c>
      <c r="C667" s="139" t="str">
        <f>'제품 추가'!AC665</f>
        <v>DROGBA</v>
      </c>
      <c r="D667" s="138">
        <f>IF('넣어줄 잉크'!$D$2="주말",INDEX(표5[#All],MATCH(C667,표5[[#All],[잉크]],0),19)+INDEX(표5[#All],MATCH(C667,표5[[#All],[잉크]],0),22),INDEX(표5[#All],MATCH(C667,표5[[#All],[잉크]],0),MATCH('넣어줄 잉크'!$D$2,표5[#Headers],0)+2))</f>
        <v>0</v>
      </c>
    </row>
    <row r="668" spans="2:4" hidden="1" x14ac:dyDescent="0.3">
      <c r="B668" s="56">
        <f>IFERROR(SUM(D668:D668),0)</f>
        <v>0</v>
      </c>
      <c r="C668" s="139" t="str">
        <f>'제품 추가'!AC666</f>
        <v>ESSIEN</v>
      </c>
      <c r="D668" s="138">
        <f>IF('넣어줄 잉크'!$D$2="주말",INDEX(표5[#All],MATCH(C668,표5[[#All],[잉크]],0),19)+INDEX(표5[#All],MATCH(C668,표5[[#All],[잉크]],0),22),INDEX(표5[#All],MATCH(C668,표5[[#All],[잉크]],0),MATCH('넣어줄 잉크'!$D$2,표5[#Headers],0)+2))</f>
        <v>0</v>
      </c>
    </row>
    <row r="669" spans="2:4" hidden="1" x14ac:dyDescent="0.3">
      <c r="B669" s="56">
        <f>IFERROR(SUM(D669:D669),0)</f>
        <v>0</v>
      </c>
      <c r="C669" s="139" t="str">
        <f>'제품 추가'!AC667</f>
        <v>LAMPARD</v>
      </c>
      <c r="D669" s="138">
        <f>IF('넣어줄 잉크'!$D$2="주말",INDEX(표5[#All],MATCH(C669,표5[[#All],[잉크]],0),19)+INDEX(표5[#All],MATCH(C669,표5[[#All],[잉크]],0),22),INDEX(표5[#All],MATCH(C669,표5[[#All],[잉크]],0),MATCH('넣어줄 잉크'!$D$2,표5[#Headers],0)+2))</f>
        <v>0</v>
      </c>
    </row>
    <row r="670" spans="2:4" hidden="1" x14ac:dyDescent="0.3">
      <c r="B670" s="56">
        <f>IFERROR(SUM(D670:D670),0)</f>
        <v>0</v>
      </c>
      <c r="C670" s="139" t="str">
        <f>'제품 추가'!AC668</f>
        <v>GERRARD</v>
      </c>
      <c r="D670" s="138">
        <f>IF('넣어줄 잉크'!$D$2="주말",INDEX(표5[#All],MATCH(C670,표5[[#All],[잉크]],0),19)+INDEX(표5[#All],MATCH(C670,표5[[#All],[잉크]],0),22),INDEX(표5[#All],MATCH(C670,표5[[#All],[잉크]],0),MATCH('넣어줄 잉크'!$D$2,표5[#Headers],0)+2))</f>
        <v>0</v>
      </c>
    </row>
    <row r="671" spans="2:4" x14ac:dyDescent="0.3">
      <c r="B671" s="56">
        <f>IFERROR(SUM(D671:D671),0)</f>
        <v>2</v>
      </c>
      <c r="C671" s="139" t="str">
        <f>'제품 추가'!AC932</f>
        <v>HENRY</v>
      </c>
      <c r="D671" s="138">
        <f>IF('넣어줄 잉크'!$D$2="주말",INDEX(표5[#All],MATCH(C671,표5[[#All],[잉크]],0),19)+INDEX(표5[#All],MATCH(C671,표5[[#All],[잉크]],0),22),INDEX(표5[#All],MATCH(C671,표5[[#All],[잉크]],0),MATCH('넣어줄 잉크'!$D$2,표5[#Headers],0)+2))</f>
        <v>2</v>
      </c>
    </row>
    <row r="672" spans="2:4" x14ac:dyDescent="0.3">
      <c r="B672" s="56">
        <f>IFERROR(SUM(D672:D672),0)</f>
        <v>1</v>
      </c>
      <c r="C672" s="139" t="str">
        <f>'제품 추가'!AC1186</f>
        <v>ISLAND</v>
      </c>
      <c r="D672" s="138">
        <f>IF('넣어줄 잉크'!$D$2="주말",INDEX(표5[#All],MATCH(C672,표5[[#All],[잉크]],0),19)+INDEX(표5[#All],MATCH(C672,표5[[#All],[잉크]],0),22),INDEX(표5[#All],MATCH(C672,표5[[#All],[잉크]],0),MATCH('넣어줄 잉크'!$D$2,표5[#Headers],0)+2))</f>
        <v>1</v>
      </c>
    </row>
    <row r="673" spans="2:4" x14ac:dyDescent="0.3">
      <c r="B673" s="56">
        <f>IFERROR(SUM(D673:D673),0)</f>
        <v>2</v>
      </c>
      <c r="C673" s="139" t="str">
        <f>'제품 추가'!AC254</f>
        <v>JAZZ</v>
      </c>
      <c r="D673" s="138">
        <f>IF('넣어줄 잉크'!$D$2="주말",INDEX(표5[#All],MATCH(C673,표5[[#All],[잉크]],0),19)+INDEX(표5[#All],MATCH(C673,표5[[#All],[잉크]],0),22),INDEX(표5[#All],MATCH(C673,표5[[#All],[잉크]],0),MATCH('넣어줄 잉크'!$D$2,표5[#Headers],0)+2))</f>
        <v>2</v>
      </c>
    </row>
    <row r="674" spans="2:4" hidden="1" x14ac:dyDescent="0.3">
      <c r="B674" s="56">
        <f>IFERROR(SUM(D674:D674),0)</f>
        <v>0</v>
      </c>
      <c r="C674" s="139" t="str">
        <f>'제품 추가'!AC672</f>
        <v>SHIN</v>
      </c>
      <c r="D674" s="138">
        <f>IF('넣어줄 잉크'!$D$2="주말",INDEX(표5[#All],MATCH(C674,표5[[#All],[잉크]],0),19)+INDEX(표5[#All],MATCH(C674,표5[[#All],[잉크]],0),22),INDEX(표5[#All],MATCH(C674,표5[[#All],[잉크]],0),MATCH('넣어줄 잉크'!$D$2,표5[#Headers],0)+2))</f>
        <v>0</v>
      </c>
    </row>
    <row r="675" spans="2:4" hidden="1" x14ac:dyDescent="0.3">
      <c r="B675" s="56">
        <f>IFERROR(SUM(D675:D675),0)</f>
        <v>0</v>
      </c>
      <c r="C675" s="139" t="str">
        <f>'제품 추가'!AC673</f>
        <v>HWA</v>
      </c>
      <c r="D675" s="138">
        <f>IF('넣어줄 잉크'!$D$2="주말",INDEX(표5[#All],MATCH(C675,표5[[#All],[잉크]],0),19)+INDEX(표5[#All],MATCH(C675,표5[[#All],[잉크]],0),22),INDEX(표5[#All],MATCH(C675,표5[[#All],[잉크]],0),MATCH('넣어줄 잉크'!$D$2,표5[#Headers],0)+2))</f>
        <v>0</v>
      </c>
    </row>
    <row r="676" spans="2:4" hidden="1" x14ac:dyDescent="0.3">
      <c r="B676" s="56">
        <f>IFERROR(SUM(D676:D676),0)</f>
        <v>0</v>
      </c>
      <c r="C676" s="139" t="str">
        <f>'제품 추가'!AC674</f>
        <v>NABULA</v>
      </c>
      <c r="D676" s="138">
        <f>IF('넣어줄 잉크'!$D$2="주말",INDEX(표5[#All],MATCH(C676,표5[[#All],[잉크]],0),19)+INDEX(표5[#All],MATCH(C676,표5[[#All],[잉크]],0),22),INDEX(표5[#All],MATCH(C676,표5[[#All],[잉크]],0),MATCH('넣어줄 잉크'!$D$2,표5[#Headers],0)+2))</f>
        <v>0</v>
      </c>
    </row>
    <row r="677" spans="2:4" hidden="1" x14ac:dyDescent="0.3">
      <c r="B677" s="56">
        <f>IFERROR(SUM(D677:D677),0)</f>
        <v>0</v>
      </c>
      <c r="C677" s="139" t="str">
        <f>'제품 추가'!AC675</f>
        <v>DISNEY</v>
      </c>
      <c r="D677" s="138">
        <f>IF('넣어줄 잉크'!$D$2="주말",INDEX(표5[#All],MATCH(C677,표5[[#All],[잉크]],0),19)+INDEX(표5[#All],MATCH(C677,표5[[#All],[잉크]],0),22),INDEX(표5[#All],MATCH(C677,표5[[#All],[잉크]],0),MATCH('넣어줄 잉크'!$D$2,표5[#Headers],0)+2))</f>
        <v>0</v>
      </c>
    </row>
    <row r="678" spans="2:4" hidden="1" x14ac:dyDescent="0.3">
      <c r="B678" s="56">
        <f>IFERROR(SUM(D678:D678),0)</f>
        <v>0</v>
      </c>
      <c r="C678" s="139" t="str">
        <f>'제품 추가'!AC676</f>
        <v>MOVING</v>
      </c>
      <c r="D678" s="138">
        <f>IF('넣어줄 잉크'!$D$2="주말",INDEX(표5[#All],MATCH(C678,표5[[#All],[잉크]],0),19)+INDEX(표5[#All],MATCH(C678,표5[[#All],[잉크]],0),22),INDEX(표5[#All],MATCH(C678,표5[[#All],[잉크]],0),MATCH('넣어줄 잉크'!$D$2,표5[#Headers],0)+2))</f>
        <v>0</v>
      </c>
    </row>
    <row r="679" spans="2:4" hidden="1" x14ac:dyDescent="0.3">
      <c r="B679" s="56">
        <f>IFERROR(SUM(D679:D679),0)</f>
        <v>0</v>
      </c>
      <c r="C679" s="139" t="str">
        <f>'제품 추가'!AC677</f>
        <v>SUNLIGHT</v>
      </c>
      <c r="D679" s="138">
        <f>IF('넣어줄 잉크'!$D$2="주말",INDEX(표5[#All],MATCH(C679,표5[[#All],[잉크]],0),19)+INDEX(표5[#All],MATCH(C679,표5[[#All],[잉크]],0),22),INDEX(표5[#All],MATCH(C679,표5[[#All],[잉크]],0),MATCH('넣어줄 잉크'!$D$2,표5[#Headers],0)+2))</f>
        <v>0</v>
      </c>
    </row>
    <row r="680" spans="2:4" hidden="1" x14ac:dyDescent="0.3">
      <c r="B680" s="56">
        <f>IFERROR(SUM(D680:D680),0)</f>
        <v>0</v>
      </c>
      <c r="C680" s="139" t="str">
        <f>'제품 추가'!AC678</f>
        <v>DAYLIGHT</v>
      </c>
      <c r="D680" s="138">
        <f>IF('넣어줄 잉크'!$D$2="주말",INDEX(표5[#All],MATCH(C680,표5[[#All],[잉크]],0),19)+INDEX(표5[#All],MATCH(C680,표5[[#All],[잉크]],0),22),INDEX(표5[#All],MATCH(C680,표5[[#All],[잉크]],0),MATCH('넣어줄 잉크'!$D$2,표5[#Headers],0)+2))</f>
        <v>0</v>
      </c>
    </row>
    <row r="681" spans="2:4" hidden="1" x14ac:dyDescent="0.3">
      <c r="B681" s="56">
        <f>IFERROR(SUM(D681:D681),0)</f>
        <v>0</v>
      </c>
      <c r="C681" s="139" t="str">
        <f>'제품 추가'!AC679</f>
        <v>LEE</v>
      </c>
      <c r="D681" s="138">
        <f>IF('넣어줄 잉크'!$D$2="주말",INDEX(표5[#All],MATCH(C681,표5[[#All],[잉크]],0),19)+INDEX(표5[#All],MATCH(C681,표5[[#All],[잉크]],0),22),INDEX(표5[#All],MATCH(C681,표5[[#All],[잉크]],0),MATCH('넣어줄 잉크'!$D$2,표5[#Headers],0)+2))</f>
        <v>0</v>
      </c>
    </row>
    <row r="682" spans="2:4" hidden="1" x14ac:dyDescent="0.3">
      <c r="B682" s="56">
        <f>IFERROR(SUM(D682:D682),0)</f>
        <v>0</v>
      </c>
      <c r="C682" s="139" t="str">
        <f>'제품 추가'!AC680</f>
        <v>DONG</v>
      </c>
      <c r="D682" s="138">
        <f>IF('넣어줄 잉크'!$D$2="주말",INDEX(표5[#All],MATCH(C682,표5[[#All],[잉크]],0),19)+INDEX(표5[#All],MATCH(C682,표5[[#All],[잉크]],0),22),INDEX(표5[#All],MATCH(C682,표5[[#All],[잉크]],0),MATCH('넣어줄 잉크'!$D$2,표5[#Headers],0)+2))</f>
        <v>0</v>
      </c>
    </row>
    <row r="683" spans="2:4" hidden="1" x14ac:dyDescent="0.3">
      <c r="B683" s="56">
        <f>IFERROR(SUM(D683:D683),0)</f>
        <v>0</v>
      </c>
      <c r="C683" s="139" t="str">
        <f>'제품 추가'!AC681</f>
        <v>WOONG</v>
      </c>
      <c r="D683" s="138">
        <f>IF('넣어줄 잉크'!$D$2="주말",INDEX(표5[#All],MATCH(C683,표5[[#All],[잉크]],0),19)+INDEX(표5[#All],MATCH(C683,표5[[#All],[잉크]],0),22),INDEX(표5[#All],MATCH(C683,표5[[#All],[잉크]],0),MATCH('넣어줄 잉크'!$D$2,표5[#Headers],0)+2))</f>
        <v>0</v>
      </c>
    </row>
    <row r="684" spans="2:4" hidden="1" x14ac:dyDescent="0.3">
      <c r="B684" s="56">
        <f>IFERROR(SUM(D684:D684),0)</f>
        <v>0</v>
      </c>
      <c r="C684" s="139" t="str">
        <f>'제품 추가'!AC682</f>
        <v>OHH</v>
      </c>
      <c r="D684" s="138">
        <f>IF('넣어줄 잉크'!$D$2="주말",INDEX(표5[#All],MATCH(C684,표5[[#All],[잉크]],0),19)+INDEX(표5[#All],MATCH(C684,표5[[#All],[잉크]],0),22),INDEX(표5[#All],MATCH(C684,표5[[#All],[잉크]],0),MATCH('넣어줄 잉크'!$D$2,표5[#Headers],0)+2))</f>
        <v>0</v>
      </c>
    </row>
    <row r="685" spans="2:4" hidden="1" x14ac:dyDescent="0.3">
      <c r="B685" s="56">
        <f>IFERROR(SUM(D685:D685),0)</f>
        <v>0</v>
      </c>
      <c r="C685" s="139" t="str">
        <f>'제품 추가'!AC683</f>
        <v>GOL</v>
      </c>
      <c r="D685" s="138">
        <f>IF('넣어줄 잉크'!$D$2="주말",INDEX(표5[#All],MATCH(C685,표5[[#All],[잉크]],0),19)+INDEX(표5[#All],MATCH(C685,표5[[#All],[잉크]],0),22),INDEX(표5[#All],MATCH(C685,표5[[#All],[잉크]],0),MATCH('넣어줄 잉크'!$D$2,표5[#Headers],0)+2))</f>
        <v>0</v>
      </c>
    </row>
    <row r="686" spans="2:4" hidden="1" x14ac:dyDescent="0.3">
      <c r="B686" s="56">
        <f>IFERROR(SUM(D686:D686),0)</f>
        <v>0</v>
      </c>
      <c r="C686" s="139" t="str">
        <f>'제품 추가'!AC684</f>
        <v>GYE</v>
      </c>
      <c r="D686" s="138">
        <f>IF('넣어줄 잉크'!$D$2="주말",INDEX(표5[#All],MATCH(C686,표5[[#All],[잉크]],0),19)+INDEX(표5[#All],MATCH(C686,표5[[#All],[잉크]],0),22),INDEX(표5[#All],MATCH(C686,표5[[#All],[잉크]],0),MATCH('넣어줄 잉크'!$D$2,표5[#Headers],0)+2))</f>
        <v>0</v>
      </c>
    </row>
    <row r="687" spans="2:4" hidden="1" x14ac:dyDescent="0.3">
      <c r="B687" s="56">
        <f>IFERROR(SUM(D687:D687),0)</f>
        <v>0</v>
      </c>
      <c r="C687" s="139" t="str">
        <f>'제품 추가'!AC685</f>
        <v>WANG</v>
      </c>
      <c r="D687" s="138">
        <f>IF('넣어줄 잉크'!$D$2="주말",INDEX(표5[#All],MATCH(C687,표5[[#All],[잉크]],0),19)+INDEX(표5[#All],MATCH(C687,표5[[#All],[잉크]],0),22),INDEX(표5[#All],MATCH(C687,표5[[#All],[잉크]],0),MATCH('넣어줄 잉크'!$D$2,표5[#Headers],0)+2))</f>
        <v>0</v>
      </c>
    </row>
    <row r="688" spans="2:4" hidden="1" x14ac:dyDescent="0.3">
      <c r="B688" s="56">
        <f>IFERROR(SUM(D688:D688),0)</f>
        <v>0</v>
      </c>
      <c r="C688" s="139" t="str">
        <f>'제품 추가'!AC686</f>
        <v>NUN</v>
      </c>
      <c r="D688" s="138">
        <f>IF('넣어줄 잉크'!$D$2="주말",INDEX(표5[#All],MATCH(C688,표5[[#All],[잉크]],0),19)+INDEX(표5[#All],MATCH(C688,표5[[#All],[잉크]],0),22),INDEX(표5[#All],MATCH(C688,표5[[#All],[잉크]],0),MATCH('넣어줄 잉크'!$D$2,표5[#Headers],0)+2))</f>
        <v>0</v>
      </c>
    </row>
    <row r="689" spans="2:4" hidden="1" x14ac:dyDescent="0.3">
      <c r="B689" s="56">
        <f>IFERROR(SUM(D689:D689),0)</f>
        <v>0</v>
      </c>
      <c r="C689" s="139" t="str">
        <f>'제품 추가'!AC687</f>
        <v>YEE</v>
      </c>
      <c r="D689" s="138">
        <f>IF('넣어줄 잉크'!$D$2="주말",INDEX(표5[#All],MATCH(C689,표5[[#All],[잉크]],0),19)+INDEX(표5[#All],MATCH(C689,표5[[#All],[잉크]],0),22),INDEX(표5[#All],MATCH(C689,표5[[#All],[잉크]],0),MATCH('넣어줄 잉크'!$D$2,표5[#Headers],0)+2))</f>
        <v>0</v>
      </c>
    </row>
    <row r="690" spans="2:4" hidden="1" x14ac:dyDescent="0.3">
      <c r="B690" s="56">
        <f>IFERROR(SUM(D690:D690),0)</f>
        <v>0</v>
      </c>
      <c r="C690" s="139" t="str">
        <f>'제품 추가'!AC688</f>
        <v>GAEUL</v>
      </c>
      <c r="D690" s="138">
        <f>IF('넣어줄 잉크'!$D$2="주말",INDEX(표5[#All],MATCH(C690,표5[[#All],[잉크]],0),19)+INDEX(표5[#All],MATCH(C690,표5[[#All],[잉크]],0),22),INDEX(표5[#All],MATCH(C690,표5[[#All],[잉크]],0),MATCH('넣어줄 잉크'!$D$2,표5[#Headers],0)+2))</f>
        <v>0</v>
      </c>
    </row>
    <row r="691" spans="2:4" hidden="1" x14ac:dyDescent="0.3">
      <c r="B691" s="56">
        <f>IFERROR(SUM(D691:D691),0)</f>
        <v>0</v>
      </c>
      <c r="C691" s="139" t="str">
        <f>'제품 추가'!AC689</f>
        <v>NAK</v>
      </c>
      <c r="D691" s="138">
        <f>IF('넣어줄 잉크'!$D$2="주말",INDEX(표5[#All],MATCH(C691,표5[[#All],[잉크]],0),19)+INDEX(표5[#All],MATCH(C691,표5[[#All],[잉크]],0),22),INDEX(표5[#All],MATCH(C691,표5[[#All],[잉크]],0),MATCH('넣어줄 잉크'!$D$2,표5[#Headers],0)+2))</f>
        <v>0</v>
      </c>
    </row>
    <row r="692" spans="2:4" hidden="1" x14ac:dyDescent="0.3">
      <c r="B692" s="56">
        <f>IFERROR(SUM(D692:D692),0)</f>
        <v>0</v>
      </c>
      <c r="C692" s="139" t="str">
        <f>'제품 추가'!AC690</f>
        <v>YUP</v>
      </c>
      <c r="D692" s="138">
        <f>IF('넣어줄 잉크'!$D$2="주말",INDEX(표5[#All],MATCH(C692,표5[[#All],[잉크]],0),19)+INDEX(표5[#All],MATCH(C692,표5[[#All],[잉크]],0),22),INDEX(표5[#All],MATCH(C692,표5[[#All],[잉크]],0),MATCH('넣어줄 잉크'!$D$2,표5[#Headers],0)+2))</f>
        <v>0</v>
      </c>
    </row>
    <row r="693" spans="2:4" hidden="1" x14ac:dyDescent="0.3">
      <c r="B693" s="56">
        <f>IFERROR(SUM(D693:D693),0)</f>
        <v>0</v>
      </c>
      <c r="C693" s="139" t="str">
        <f>'제품 추가'!AC691</f>
        <v>TOTTENHAM</v>
      </c>
      <c r="D693" s="138">
        <f>IF('넣어줄 잉크'!$D$2="주말",INDEX(표5[#All],MATCH(C693,표5[[#All],[잉크]],0),19)+INDEX(표5[#All],MATCH(C693,표5[[#All],[잉크]],0),22),INDEX(표5[#All],MATCH(C693,표5[[#All],[잉크]],0),MATCH('넣어줄 잉크'!$D$2,표5[#Headers],0)+2))</f>
        <v>0</v>
      </c>
    </row>
    <row r="694" spans="2:4" hidden="1" x14ac:dyDescent="0.3">
      <c r="B694" s="56">
        <f>IFERROR(SUM(D694:D694),0)</f>
        <v>0</v>
      </c>
      <c r="C694" s="139" t="str">
        <f>'제품 추가'!AC692</f>
        <v>HOT</v>
      </c>
      <c r="D694" s="138">
        <f>IF('넣어줄 잉크'!$D$2="주말",INDEX(표5[#All],MATCH(C694,표5[[#All],[잉크]],0),19)+INDEX(표5[#All],MATCH(C694,표5[[#All],[잉크]],0),22),INDEX(표5[#All],MATCH(C694,표5[[#All],[잉크]],0),MATCH('넣어줄 잉크'!$D$2,표5[#Headers],0)+2))</f>
        <v>0</v>
      </c>
    </row>
    <row r="695" spans="2:4" hidden="1" x14ac:dyDescent="0.3">
      <c r="B695" s="56">
        <f>IFERROR(SUM(D695:D695),0)</f>
        <v>0</v>
      </c>
      <c r="C695" s="139" t="str">
        <f>'제품 추가'!AC693</f>
        <v>SPUR</v>
      </c>
      <c r="D695" s="138">
        <f>IF('넣어줄 잉크'!$D$2="주말",INDEX(표5[#All],MATCH(C695,표5[[#All],[잉크]],0),19)+INDEX(표5[#All],MATCH(C695,표5[[#All],[잉크]],0),22),INDEX(표5[#All],MATCH(C695,표5[[#All],[잉크]],0),MATCH('넣어줄 잉크'!$D$2,표5[#Headers],0)+2))</f>
        <v>0</v>
      </c>
    </row>
    <row r="696" spans="2:4" hidden="1" x14ac:dyDescent="0.3">
      <c r="B696" s="56">
        <f>IFERROR(SUM(D696:D696),0)</f>
        <v>0</v>
      </c>
      <c r="C696" s="139" t="str">
        <f>'제품 추가'!AC694</f>
        <v>WOLVER</v>
      </c>
      <c r="D696" s="138">
        <f>IF('넣어줄 잉크'!$D$2="주말",INDEX(표5[#All],MATCH(C696,표5[[#All],[잉크]],0),19)+INDEX(표5[#All],MATCH(C696,표5[[#All],[잉크]],0),22),INDEX(표5[#All],MATCH(C696,표5[[#All],[잉크]],0),MATCH('넣어줄 잉크'!$D$2,표5[#Headers],0)+2))</f>
        <v>0</v>
      </c>
    </row>
    <row r="697" spans="2:4" hidden="1" x14ac:dyDescent="0.3">
      <c r="B697" s="56">
        <f>IFERROR(SUM(D697:D697),0)</f>
        <v>0</v>
      </c>
      <c r="C697" s="139" t="str">
        <f>'제품 추가'!AC695</f>
        <v>HAMPTON</v>
      </c>
      <c r="D697" s="138">
        <f>IF('넣어줄 잉크'!$D$2="주말",INDEX(표5[#All],MATCH(C697,표5[[#All],[잉크]],0),19)+INDEX(표5[#All],MATCH(C697,표5[[#All],[잉크]],0),22),INDEX(표5[#All],MATCH(C697,표5[[#All],[잉크]],0),MATCH('넣어줄 잉크'!$D$2,표5[#Headers],0)+2))</f>
        <v>0</v>
      </c>
    </row>
    <row r="698" spans="2:4" hidden="1" x14ac:dyDescent="0.3">
      <c r="B698" s="56">
        <f>IFERROR(SUM(D698:D698),0)</f>
        <v>0</v>
      </c>
      <c r="C698" s="139" t="str">
        <f>'제품 추가'!AC696</f>
        <v>WONDERERS</v>
      </c>
      <c r="D698" s="138">
        <f>IF('넣어줄 잉크'!$D$2="주말",INDEX(표5[#All],MATCH(C698,표5[[#All],[잉크]],0),19)+INDEX(표5[#All],MATCH(C698,표5[[#All],[잉크]],0),22),INDEX(표5[#All],MATCH(C698,표5[[#All],[잉크]],0),MATCH('넣어줄 잉크'!$D$2,표5[#Headers],0)+2))</f>
        <v>0</v>
      </c>
    </row>
    <row r="699" spans="2:4" hidden="1" x14ac:dyDescent="0.3">
      <c r="B699" s="56">
        <f>IFERROR(SUM(D699:D699),0)</f>
        <v>0</v>
      </c>
      <c r="C699" s="139" t="str">
        <f>'제품 추가'!AC697</f>
        <v>MONACO</v>
      </c>
      <c r="D699" s="138">
        <f>IF('넣어줄 잉크'!$D$2="주말",INDEX(표5[#All],MATCH(C699,표5[[#All],[잉크]],0),19)+INDEX(표5[#All],MATCH(C699,표5[[#All],[잉크]],0),22),INDEX(표5[#All],MATCH(C699,표5[[#All],[잉크]],0),MATCH('넣어줄 잉크'!$D$2,표5[#Headers],0)+2))</f>
        <v>0</v>
      </c>
    </row>
    <row r="700" spans="2:4" hidden="1" x14ac:dyDescent="0.3">
      <c r="B700" s="56">
        <f>IFERROR(SUM(D700:D700),0)</f>
        <v>0</v>
      </c>
      <c r="C700" s="139" t="str">
        <f>'제품 추가'!AC698</f>
        <v>MARSEILLE</v>
      </c>
      <c r="D700" s="138">
        <f>IF('넣어줄 잉크'!$D$2="주말",INDEX(표5[#All],MATCH(C700,표5[[#All],[잉크]],0),19)+INDEX(표5[#All],MATCH(C700,표5[[#All],[잉크]],0),22),INDEX(표5[#All],MATCH(C700,표5[[#All],[잉크]],0),MATCH('넣어줄 잉크'!$D$2,표5[#Headers],0)+2))</f>
        <v>0</v>
      </c>
    </row>
    <row r="701" spans="2:4" hidden="1" x14ac:dyDescent="0.3">
      <c r="B701" s="56">
        <f>IFERROR(SUM(D701:D701),0)</f>
        <v>0</v>
      </c>
      <c r="C701" s="139" t="str">
        <f>'제품 추가'!AC699</f>
        <v>LILLE</v>
      </c>
      <c r="D701" s="138">
        <f>IF('넣어줄 잉크'!$D$2="주말",INDEX(표5[#All],MATCH(C701,표5[[#All],[잉크]],0),19)+INDEX(표5[#All],MATCH(C701,표5[[#All],[잉크]],0),22),INDEX(표5[#All],MATCH(C701,표5[[#All],[잉크]],0),MATCH('넣어줄 잉크'!$D$2,표5[#Headers],0)+2))</f>
        <v>0</v>
      </c>
    </row>
    <row r="702" spans="2:4" hidden="1" x14ac:dyDescent="0.3">
      <c r="B702" s="56">
        <f>IFERROR(SUM(D702:D702),0)</f>
        <v>0</v>
      </c>
      <c r="C702" s="139" t="str">
        <f>'제품 추가'!AC700</f>
        <v>AJAX</v>
      </c>
      <c r="D702" s="138">
        <f>IF('넣어줄 잉크'!$D$2="주말",INDEX(표5[#All],MATCH(C702,표5[[#All],[잉크]],0),19)+INDEX(표5[#All],MATCH(C702,표5[[#All],[잉크]],0),22),INDEX(표5[#All],MATCH(C702,표5[[#All],[잉크]],0),MATCH('넣어줄 잉크'!$D$2,표5[#Headers],0)+2))</f>
        <v>0</v>
      </c>
    </row>
    <row r="703" spans="2:4" hidden="1" x14ac:dyDescent="0.3">
      <c r="B703" s="56">
        <f>IFERROR(SUM(D703:D703),0)</f>
        <v>0</v>
      </c>
      <c r="C703" s="139" t="str">
        <f>'제품 추가'!AC701</f>
        <v>EINDHOVEN</v>
      </c>
      <c r="D703" s="138">
        <f>IF('넣어줄 잉크'!$D$2="주말",INDEX(표5[#All],MATCH(C703,표5[[#All],[잉크]],0),19)+INDEX(표5[#All],MATCH(C703,표5[[#All],[잉크]],0),22),INDEX(표5[#All],MATCH(C703,표5[[#All],[잉크]],0),MATCH('넣어줄 잉크'!$D$2,표5[#Headers],0)+2))</f>
        <v>0</v>
      </c>
    </row>
    <row r="704" spans="2:4" hidden="1" x14ac:dyDescent="0.3">
      <c r="B704" s="56">
        <f>IFERROR(SUM(D704:D704),0)</f>
        <v>0</v>
      </c>
      <c r="C704" s="139" t="str">
        <f>'제품 추가'!AC702</f>
        <v>VALENCIA</v>
      </c>
      <c r="D704" s="138">
        <f>IF('넣어줄 잉크'!$D$2="주말",INDEX(표5[#All],MATCH(C704,표5[[#All],[잉크]],0),19)+INDEX(표5[#All],MATCH(C704,표5[[#All],[잉크]],0),22),INDEX(표5[#All],MATCH(C704,표5[[#All],[잉크]],0),MATCH('넣어줄 잉크'!$D$2,표5[#Headers],0)+2))</f>
        <v>0</v>
      </c>
    </row>
    <row r="705" spans="2:4" hidden="1" x14ac:dyDescent="0.3">
      <c r="B705" s="56">
        <f>IFERROR(SUM(D705:D705),0)</f>
        <v>0</v>
      </c>
      <c r="C705" s="139" t="str">
        <f>'제품 추가'!AC703</f>
        <v>BETIS</v>
      </c>
      <c r="D705" s="138">
        <f>IF('넣어줄 잉크'!$D$2="주말",INDEX(표5[#All],MATCH(C705,표5[[#All],[잉크]],0),19)+INDEX(표5[#All],MATCH(C705,표5[[#All],[잉크]],0),22),INDEX(표5[#All],MATCH(C705,표5[[#All],[잉크]],0),MATCH('넣어줄 잉크'!$D$2,표5[#Headers],0)+2))</f>
        <v>0</v>
      </c>
    </row>
    <row r="706" spans="2:4" hidden="1" x14ac:dyDescent="0.3">
      <c r="B706" s="56">
        <f>IFERROR(SUM(D706:D706),0)</f>
        <v>0</v>
      </c>
      <c r="C706" s="139" t="str">
        <f>'제품 추가'!AC704</f>
        <v>MALAGA</v>
      </c>
      <c r="D706" s="138">
        <f>IF('넣어줄 잉크'!$D$2="주말",INDEX(표5[#All],MATCH(C706,표5[[#All],[잉크]],0),19)+INDEX(표5[#All],MATCH(C706,표5[[#All],[잉크]],0),22),INDEX(표5[#All],MATCH(C706,표5[[#All],[잉크]],0),MATCH('넣어줄 잉크'!$D$2,표5[#Headers],0)+2))</f>
        <v>0</v>
      </c>
    </row>
    <row r="707" spans="2:4" hidden="1" x14ac:dyDescent="0.3">
      <c r="B707" s="56">
        <f>IFERROR(SUM(D707:D707),0)</f>
        <v>0</v>
      </c>
      <c r="C707" s="139" t="str">
        <f>'제품 추가'!AC705</f>
        <v>BREMEN</v>
      </c>
      <c r="D707" s="138">
        <f>IF('넣어줄 잉크'!$D$2="주말",INDEX(표5[#All],MATCH(C707,표5[[#All],[잉크]],0),19)+INDEX(표5[#All],MATCH(C707,표5[[#All],[잉크]],0),22),INDEX(표5[#All],MATCH(C707,표5[[#All],[잉크]],0),MATCH('넣어줄 잉크'!$D$2,표5[#Headers],0)+2))</f>
        <v>0</v>
      </c>
    </row>
    <row r="708" spans="2:4" hidden="1" x14ac:dyDescent="0.3">
      <c r="B708" s="56">
        <f>IFERROR(SUM(D708:D708),0)</f>
        <v>0</v>
      </c>
      <c r="C708" s="139" t="str">
        <f>'제품 추가'!AC706</f>
        <v>MAINZ</v>
      </c>
      <c r="D708" s="138">
        <f>IF('넣어줄 잉크'!$D$2="주말",INDEX(표5[#All],MATCH(C708,표5[[#All],[잉크]],0),19)+INDEX(표5[#All],MATCH(C708,표5[[#All],[잉크]],0),22),INDEX(표5[#All],MATCH(C708,표5[[#All],[잉크]],0),MATCH('넣어줄 잉크'!$D$2,표5[#Headers],0)+2))</f>
        <v>0</v>
      </c>
    </row>
    <row r="709" spans="2:4" hidden="1" x14ac:dyDescent="0.3">
      <c r="B709" s="56">
        <f>IFERROR(SUM(D709:D709),0)</f>
        <v>0</v>
      </c>
      <c r="C709" s="139" t="str">
        <f>'제품 추가'!AC707</f>
        <v>DORTMUND</v>
      </c>
      <c r="D709" s="138">
        <f>IF('넣어줄 잉크'!$D$2="주말",INDEX(표5[#All],MATCH(C709,표5[[#All],[잉크]],0),19)+INDEX(표5[#All],MATCH(C709,표5[[#All],[잉크]],0),22),INDEX(표5[#All],MATCH(C709,표5[[#All],[잉크]],0),MATCH('넣어줄 잉크'!$D$2,표5[#Headers],0)+2))</f>
        <v>0</v>
      </c>
    </row>
    <row r="710" spans="2:4" hidden="1" x14ac:dyDescent="0.3">
      <c r="B710" s="56">
        <f>IFERROR(SUM(D710:D710),0)</f>
        <v>0</v>
      </c>
      <c r="C710" s="139" t="str">
        <f>'제품 추가'!AC708</f>
        <v>MAGIC</v>
      </c>
      <c r="D710" s="138">
        <f>IF('넣어줄 잉크'!$D$2="주말",INDEX(표5[#All],MATCH(C710,표5[[#All],[잉크]],0),19)+INDEX(표5[#All],MATCH(C710,표5[[#All],[잉크]],0),22),INDEX(표5[#All],MATCH(C710,표5[[#All],[잉크]],0),MATCH('넣어줄 잉크'!$D$2,표5[#Headers],0)+2))</f>
        <v>0</v>
      </c>
    </row>
    <row r="711" spans="2:4" hidden="1" x14ac:dyDescent="0.3">
      <c r="B711" s="56">
        <f>IFERROR(SUM(D711:D711),0)</f>
        <v>0</v>
      </c>
      <c r="C711" s="139" t="str">
        <f>'제품 추가'!AC709</f>
        <v>EYE</v>
      </c>
      <c r="D711" s="138">
        <f>IF('넣어줄 잉크'!$D$2="주말",INDEX(표5[#All],MATCH(C711,표5[[#All],[잉크]],0),19)+INDEX(표5[#All],MATCH(C711,표5[[#All],[잉크]],0),22),INDEX(표5[#All],MATCH(C711,표5[[#All],[잉크]],0),MATCH('넣어줄 잉크'!$D$2,표5[#Headers],0)+2))</f>
        <v>0</v>
      </c>
    </row>
    <row r="712" spans="2:4" hidden="1" x14ac:dyDescent="0.3">
      <c r="B712" s="56">
        <f>IFERROR(SUM(D712:D712),0)</f>
        <v>0</v>
      </c>
      <c r="C712" s="139" t="str">
        <f>'제품 추가'!AC710</f>
        <v>VIETNAM</v>
      </c>
      <c r="D712" s="138">
        <f>IF('넣어줄 잉크'!$D$2="주말",INDEX(표5[#All],MATCH(C712,표5[[#All],[잉크]],0),19)+INDEX(표5[#All],MATCH(C712,표5[[#All],[잉크]],0),22),INDEX(표5[#All],MATCH(C712,표5[[#All],[잉크]],0),MATCH('넣어줄 잉크'!$D$2,표5[#Headers],0)+2))</f>
        <v>0</v>
      </c>
    </row>
    <row r="713" spans="2:4" hidden="1" x14ac:dyDescent="0.3">
      <c r="B713" s="56">
        <f>IFERROR(SUM(D713:D713),0)</f>
        <v>0</v>
      </c>
      <c r="C713" s="139" t="str">
        <f>'제품 추가'!AC711</f>
        <v>MAGMA</v>
      </c>
      <c r="D713" s="138">
        <f>IF('넣어줄 잉크'!$D$2="주말",INDEX(표5[#All],MATCH(C713,표5[[#All],[잉크]],0),19)+INDEX(표5[#All],MATCH(C713,표5[[#All],[잉크]],0),22),INDEX(표5[#All],MATCH(C713,표5[[#All],[잉크]],0),MATCH('넣어줄 잉크'!$D$2,표5[#Headers],0)+2))</f>
        <v>0</v>
      </c>
    </row>
    <row r="714" spans="2:4" hidden="1" x14ac:dyDescent="0.3">
      <c r="B714" s="56">
        <f>IFERROR(SUM(D714:D714),0)</f>
        <v>0</v>
      </c>
      <c r="C714" s="139" t="str">
        <f>'제품 추가'!AC712</f>
        <v>LAVA</v>
      </c>
      <c r="D714" s="138">
        <f>IF('넣어줄 잉크'!$D$2="주말",INDEX(표5[#All],MATCH(C714,표5[[#All],[잉크]],0),19)+INDEX(표5[#All],MATCH(C714,표5[[#All],[잉크]],0),22),INDEX(표5[#All],MATCH(C714,표5[[#All],[잉크]],0),MATCH('넣어줄 잉크'!$D$2,표5[#Headers],0)+2))</f>
        <v>0</v>
      </c>
    </row>
    <row r="715" spans="2:4" hidden="1" x14ac:dyDescent="0.3">
      <c r="B715" s="56">
        <f>IFERROR(SUM(D715:D715),0)</f>
        <v>0</v>
      </c>
      <c r="C715" s="139" t="str">
        <f>'제품 추가'!AC713</f>
        <v>HELL</v>
      </c>
      <c r="D715" s="138">
        <f>IF('넣어줄 잉크'!$D$2="주말",INDEX(표5[#All],MATCH(C715,표5[[#All],[잉크]],0),19)+INDEX(표5[#All],MATCH(C715,표5[[#All],[잉크]],0),22),INDEX(표5[#All],MATCH(C715,표5[[#All],[잉크]],0),MATCH('넣어줄 잉크'!$D$2,표5[#Headers],0)+2))</f>
        <v>0</v>
      </c>
    </row>
    <row r="716" spans="2:4" hidden="1" x14ac:dyDescent="0.3">
      <c r="B716" s="56">
        <f>IFERROR(SUM(D716:D716),0)</f>
        <v>0</v>
      </c>
      <c r="C716" s="139" t="str">
        <f>'제품 추가'!AC714</f>
        <v>CONCRETE</v>
      </c>
      <c r="D716" s="138">
        <f>IF('넣어줄 잉크'!$D$2="주말",INDEX(표5[#All],MATCH(C716,표5[[#All],[잉크]],0),19)+INDEX(표5[#All],MATCH(C716,표5[[#All],[잉크]],0),22),INDEX(표5[#All],MATCH(C716,표5[[#All],[잉크]],0),MATCH('넣어줄 잉크'!$D$2,표5[#Headers],0)+2))</f>
        <v>0</v>
      </c>
    </row>
    <row r="717" spans="2:4" hidden="1" x14ac:dyDescent="0.3">
      <c r="B717" s="56">
        <f>IFERROR(SUM(D717:D717),0)</f>
        <v>0</v>
      </c>
      <c r="C717" s="139" t="str">
        <f>'제품 추가'!AC715</f>
        <v>IKKI</v>
      </c>
      <c r="D717" s="138">
        <f>IF('넣어줄 잉크'!$D$2="주말",INDEX(표5[#All],MATCH(C717,표5[[#All],[잉크]],0),19)+INDEX(표5[#All],MATCH(C717,표5[[#All],[잉크]],0),22),INDEX(표5[#All],MATCH(C717,표5[[#All],[잉크]],0),MATCH('넣어줄 잉크'!$D$2,표5[#Headers],0)+2))</f>
        <v>0</v>
      </c>
    </row>
    <row r="718" spans="2:4" hidden="1" x14ac:dyDescent="0.3">
      <c r="B718" s="56">
        <f>IFERROR(SUM(D718:D718),0)</f>
        <v>0</v>
      </c>
      <c r="C718" s="139" t="str">
        <f>'제품 추가'!AC716</f>
        <v>BAM</v>
      </c>
      <c r="D718" s="138">
        <f>IF('넣어줄 잉크'!$D$2="주말",INDEX(표5[#All],MATCH(C718,표5[[#All],[잉크]],0),19)+INDEX(표5[#All],MATCH(C718,표5[[#All],[잉크]],0),22),INDEX(표5[#All],MATCH(C718,표5[[#All],[잉크]],0),MATCH('넣어줄 잉크'!$D$2,표5[#Headers],0)+2))</f>
        <v>0</v>
      </c>
    </row>
    <row r="719" spans="2:4" hidden="1" x14ac:dyDescent="0.3">
      <c r="B719" s="56">
        <f>IFERROR(SUM(D719:D719),0)</f>
        <v>0</v>
      </c>
      <c r="C719" s="139" t="str">
        <f>'제품 추가'!AC717</f>
        <v>PINKY</v>
      </c>
      <c r="D719" s="138">
        <f>IF('넣어줄 잉크'!$D$2="주말",INDEX(표5[#All],MATCH(C719,표5[[#All],[잉크]],0),19)+INDEX(표5[#All],MATCH(C719,표5[[#All],[잉크]],0),22),INDEX(표5[#All],MATCH(C719,표5[[#All],[잉크]],0),MATCH('넣어줄 잉크'!$D$2,표5[#Headers],0)+2))</f>
        <v>0</v>
      </c>
    </row>
    <row r="720" spans="2:4" hidden="1" x14ac:dyDescent="0.3">
      <c r="B720" s="56">
        <f>IFERROR(SUM(D720:D720),0)</f>
        <v>0</v>
      </c>
      <c r="C720" s="139" t="str">
        <f>'제품 추가'!AC718</f>
        <v>ARONG</v>
      </c>
      <c r="D720" s="138">
        <f>IF('넣어줄 잉크'!$D$2="주말",INDEX(표5[#All],MATCH(C720,표5[[#All],[잉크]],0),19)+INDEX(표5[#All],MATCH(C720,표5[[#All],[잉크]],0),22),INDEX(표5[#All],MATCH(C720,표5[[#All],[잉크]],0),MATCH('넣어줄 잉크'!$D$2,표5[#Headers],0)+2))</f>
        <v>0</v>
      </c>
    </row>
    <row r="721" spans="2:4" hidden="1" x14ac:dyDescent="0.3">
      <c r="B721" s="56">
        <f>IFERROR(SUM(D721:D721),0)</f>
        <v>0</v>
      </c>
      <c r="C721" s="139" t="str">
        <f>'제품 추가'!AC719</f>
        <v>UNDER</v>
      </c>
      <c r="D721" s="138">
        <f>IF('넣어줄 잉크'!$D$2="주말",INDEX(표5[#All],MATCH(C721,표5[[#All],[잉크]],0),19)+INDEX(표5[#All],MATCH(C721,표5[[#All],[잉크]],0),22),INDEX(표5[#All],MATCH(C721,표5[[#All],[잉크]],0),MATCH('넣어줄 잉크'!$D$2,표5[#Headers],0)+2))</f>
        <v>0</v>
      </c>
    </row>
    <row r="722" spans="2:4" hidden="1" x14ac:dyDescent="0.3">
      <c r="B722" s="56">
        <f>IFERROR(SUM(D722:D722),0)</f>
        <v>0</v>
      </c>
      <c r="C722" s="139" t="str">
        <f>'제품 추가'!AC720</f>
        <v>THESEA</v>
      </c>
      <c r="D722" s="138">
        <f>IF('넣어줄 잉크'!$D$2="주말",INDEX(표5[#All],MATCH(C722,표5[[#All],[잉크]],0),19)+INDEX(표5[#All],MATCH(C722,표5[[#All],[잉크]],0),22),INDEX(표5[#All],MATCH(C722,표5[[#All],[잉크]],0),MATCH('넣어줄 잉크'!$D$2,표5[#Headers],0)+2))</f>
        <v>0</v>
      </c>
    </row>
    <row r="723" spans="2:4" hidden="1" x14ac:dyDescent="0.3">
      <c r="B723" s="56">
        <f>IFERROR(SUM(D723:D723),0)</f>
        <v>0</v>
      </c>
      <c r="C723" s="139" t="str">
        <f>'제품 추가'!AC721</f>
        <v>WANDU</v>
      </c>
      <c r="D723" s="138">
        <f>IF('넣어줄 잉크'!$D$2="주말",INDEX(표5[#All],MATCH(C723,표5[[#All],[잉크]],0),19)+INDEX(표5[#All],MATCH(C723,표5[[#All],[잉크]],0),22),INDEX(표5[#All],MATCH(C723,표5[[#All],[잉크]],0),MATCH('넣어줄 잉크'!$D$2,표5[#Headers],0)+2))</f>
        <v>0</v>
      </c>
    </row>
    <row r="724" spans="2:4" hidden="1" x14ac:dyDescent="0.3">
      <c r="B724" s="56">
        <f>IFERROR(SUM(D724:D724),0)</f>
        <v>0</v>
      </c>
      <c r="C724" s="139" t="str">
        <f>'제품 추가'!AC722</f>
        <v>GYUL</v>
      </c>
      <c r="D724" s="138">
        <f>IF('넣어줄 잉크'!$D$2="주말",INDEX(표5[#All],MATCH(C724,표5[[#All],[잉크]],0),19)+INDEX(표5[#All],MATCH(C724,표5[[#All],[잉크]],0),22),INDEX(표5[#All],MATCH(C724,표5[[#All],[잉크]],0),MATCH('넣어줄 잉크'!$D$2,표5[#Headers],0)+2))</f>
        <v>0</v>
      </c>
    </row>
    <row r="725" spans="2:4" hidden="1" x14ac:dyDescent="0.3">
      <c r="B725" s="56">
        <f>IFERROR(SUM(D725:D725),0)</f>
        <v>0</v>
      </c>
      <c r="C725" s="139" t="str">
        <f>'제품 추가'!AC723</f>
        <v>MIRK</v>
      </c>
      <c r="D725" s="138">
        <f>IF('넣어줄 잉크'!$D$2="주말",INDEX(표5[#All],MATCH(C725,표5[[#All],[잉크]],0),19)+INDEX(표5[#All],MATCH(C725,표5[[#All],[잉크]],0),22),INDEX(표5[#All],MATCH(C725,표5[[#All],[잉크]],0),MATCH('넣어줄 잉크'!$D$2,표5[#Headers],0)+2))</f>
        <v>0</v>
      </c>
    </row>
    <row r="726" spans="2:4" hidden="1" x14ac:dyDescent="0.3">
      <c r="B726" s="56">
        <f>IFERROR(SUM(D726:D726),0)</f>
        <v>0</v>
      </c>
      <c r="C726" s="139" t="str">
        <f>'제품 추가'!AC724</f>
        <v>TOFU</v>
      </c>
      <c r="D726" s="138">
        <f>IF('넣어줄 잉크'!$D$2="주말",INDEX(표5[#All],MATCH(C726,표5[[#All],[잉크]],0),19)+INDEX(표5[#All],MATCH(C726,표5[[#All],[잉크]],0),22),INDEX(표5[#All],MATCH(C726,표5[[#All],[잉크]],0),MATCH('넣어줄 잉크'!$D$2,표5[#Headers],0)+2))</f>
        <v>0</v>
      </c>
    </row>
    <row r="727" spans="2:4" hidden="1" x14ac:dyDescent="0.3">
      <c r="B727" s="56">
        <f>IFERROR(SUM(D727:D727),0)</f>
        <v>0</v>
      </c>
      <c r="C727" s="139" t="str">
        <f>'제품 추가'!AC725</f>
        <v>DUBU</v>
      </c>
      <c r="D727" s="138">
        <f>IF('넣어줄 잉크'!$D$2="주말",INDEX(표5[#All],MATCH(C727,표5[[#All],[잉크]],0),19)+INDEX(표5[#All],MATCH(C727,표5[[#All],[잉크]],0),22),INDEX(표5[#All],MATCH(C727,표5[[#All],[잉크]],0),MATCH('넣어줄 잉크'!$D$2,표5[#Headers],0)+2))</f>
        <v>0</v>
      </c>
    </row>
    <row r="728" spans="2:4" hidden="1" x14ac:dyDescent="0.3">
      <c r="B728" s="56">
        <f>IFERROR(SUM(D728:D728),0)</f>
        <v>0</v>
      </c>
      <c r="C728" s="139" t="str">
        <f>'제품 추가'!AC726</f>
        <v>FUMEE</v>
      </c>
      <c r="D728" s="138">
        <f>IF('넣어줄 잉크'!$D$2="주말",INDEX(표5[#All],MATCH(C728,표5[[#All],[잉크]],0),19)+INDEX(표5[#All],MATCH(C728,표5[[#All],[잉크]],0),22),INDEX(표5[#All],MATCH(C728,표5[[#All],[잉크]],0),MATCH('넣어줄 잉크'!$D$2,표5[#Headers],0)+2))</f>
        <v>0</v>
      </c>
    </row>
    <row r="729" spans="2:4" hidden="1" x14ac:dyDescent="0.3">
      <c r="B729" s="56">
        <f>IFERROR(SUM(D729:D729),0)</f>
        <v>0</v>
      </c>
      <c r="C729" s="139" t="str">
        <f>'제품 추가'!AC727</f>
        <v>DOLCE</v>
      </c>
      <c r="D729" s="138">
        <f>IF('넣어줄 잉크'!$D$2="주말",INDEX(표5[#All],MATCH(C729,표5[[#All],[잉크]],0),19)+INDEX(표5[#All],MATCH(C729,표5[[#All],[잉크]],0),22),INDEX(표5[#All],MATCH(C729,표5[[#All],[잉크]],0),MATCH('넣어줄 잉크'!$D$2,표5[#Headers],0)+2))</f>
        <v>0</v>
      </c>
    </row>
    <row r="730" spans="2:4" hidden="1" x14ac:dyDescent="0.3">
      <c r="B730" s="56">
        <f>IFERROR(SUM(D730:D730),0)</f>
        <v>0</v>
      </c>
      <c r="C730" s="139" t="str">
        <f>'제품 추가'!AC728</f>
        <v>VITA</v>
      </c>
      <c r="D730" s="138">
        <f>IF('넣어줄 잉크'!$D$2="주말",INDEX(표5[#All],MATCH(C730,표5[[#All],[잉크]],0),19)+INDEX(표5[#All],MATCH(C730,표5[[#All],[잉크]],0),22),INDEX(표5[#All],MATCH(C730,표5[[#All],[잉크]],0),MATCH('넣어줄 잉크'!$D$2,표5[#Headers],0)+2))</f>
        <v>0</v>
      </c>
    </row>
    <row r="731" spans="2:4" hidden="1" x14ac:dyDescent="0.3">
      <c r="B731" s="56">
        <f>IFERROR(SUM(D731:D731),0)</f>
        <v>0</v>
      </c>
      <c r="C731" s="139" t="str">
        <f>'제품 추가'!AC729</f>
        <v>SEOHAE</v>
      </c>
      <c r="D731" s="138">
        <f>IF('넣어줄 잉크'!$D$2="주말",INDEX(표5[#All],MATCH(C731,표5[[#All],[잉크]],0),19)+INDEX(표5[#All],MATCH(C731,표5[[#All],[잉크]],0),22),INDEX(표5[#All],MATCH(C731,표5[[#All],[잉크]],0),MATCH('넣어줄 잉크'!$D$2,표5[#Headers],0)+2))</f>
        <v>0</v>
      </c>
    </row>
    <row r="732" spans="2:4" hidden="1" x14ac:dyDescent="0.3">
      <c r="B732" s="56">
        <f>IFERROR(SUM(D732:D732),0)</f>
        <v>0</v>
      </c>
      <c r="C732" s="139" t="str">
        <f>'제품 추가'!AC730</f>
        <v>GODONG</v>
      </c>
      <c r="D732" s="138">
        <f>IF('넣어줄 잉크'!$D$2="주말",INDEX(표5[#All],MATCH(C732,표5[[#All],[잉크]],0),19)+INDEX(표5[#All],MATCH(C732,표5[[#All],[잉크]],0),22),INDEX(표5[#All],MATCH(C732,표5[[#All],[잉크]],0),MATCH('넣어줄 잉크'!$D$2,표5[#Headers],0)+2))</f>
        <v>0</v>
      </c>
    </row>
    <row r="733" spans="2:4" hidden="1" x14ac:dyDescent="0.3">
      <c r="B733" s="56">
        <f>IFERROR(SUM(D733:D733),0)</f>
        <v>0</v>
      </c>
      <c r="C733" s="139" t="str">
        <f>'제품 추가'!AC731</f>
        <v>SORA</v>
      </c>
      <c r="D733" s="138">
        <f>IF('넣어줄 잉크'!$D$2="주말",INDEX(표5[#All],MATCH(C733,표5[[#All],[잉크]],0),19)+INDEX(표5[#All],MATCH(C733,표5[[#All],[잉크]],0),22),INDEX(표5[#All],MATCH(C733,표5[[#All],[잉크]],0),MATCH('넣어줄 잉크'!$D$2,표5[#Headers],0)+2))</f>
        <v>0</v>
      </c>
    </row>
    <row r="734" spans="2:4" hidden="1" x14ac:dyDescent="0.3">
      <c r="B734" s="56">
        <f>IFERROR(SUM(D734:D734),0)</f>
        <v>0</v>
      </c>
      <c r="C734" s="139" t="str">
        <f>'제품 추가'!AC732</f>
        <v>GGAMANG</v>
      </c>
      <c r="D734" s="138">
        <f>IF('넣어줄 잉크'!$D$2="주말",INDEX(표5[#All],MATCH(C734,표5[[#All],[잉크]],0),19)+INDEX(표5[#All],MATCH(C734,표5[[#All],[잉크]],0),22),INDEX(표5[#All],MATCH(C734,표5[[#All],[잉크]],0),MATCH('넣어줄 잉크'!$D$2,표5[#Headers],0)+2))</f>
        <v>0</v>
      </c>
    </row>
    <row r="735" spans="2:4" hidden="1" x14ac:dyDescent="0.3">
      <c r="B735" s="56">
        <f>IFERROR(SUM(D735:D735),0)</f>
        <v>0</v>
      </c>
      <c r="C735" s="139" t="str">
        <f>'제품 추가'!AC733</f>
        <v>GYEOJA</v>
      </c>
      <c r="D735" s="138">
        <f>IF('넣어줄 잉크'!$D$2="주말",INDEX(표5[#All],MATCH(C735,표5[[#All],[잉크]],0),19)+INDEX(표5[#All],MATCH(C735,표5[[#All],[잉크]],0),22),INDEX(표5[#All],MATCH(C735,표5[[#All],[잉크]],0),MATCH('넣어줄 잉크'!$D$2,표5[#Headers],0)+2))</f>
        <v>0</v>
      </c>
    </row>
    <row r="736" spans="2:4" hidden="1" x14ac:dyDescent="0.3">
      <c r="B736" s="56">
        <f>IFERROR(SUM(D736:D736),0)</f>
        <v>0</v>
      </c>
      <c r="C736" s="139" t="str">
        <f>'제품 추가'!AC734</f>
        <v>AFTER</v>
      </c>
      <c r="D736" s="138">
        <f>IF('넣어줄 잉크'!$D$2="주말",INDEX(표5[#All],MATCH(C736,표5[[#All],[잉크]],0),19)+INDEX(표5[#All],MATCH(C736,표5[[#All],[잉크]],0),22),INDEX(표5[#All],MATCH(C736,표5[[#All],[잉크]],0),MATCH('넣어줄 잉크'!$D$2,표5[#Headers],0)+2))</f>
        <v>0</v>
      </c>
    </row>
    <row r="737" spans="2:4" hidden="1" x14ac:dyDescent="0.3">
      <c r="B737" s="56">
        <f>IFERROR(SUM(D737:D737),0)</f>
        <v>0</v>
      </c>
      <c r="C737" s="139" t="str">
        <f>'제품 추가'!AC735</f>
        <v>LIKE</v>
      </c>
      <c r="D737" s="138">
        <f>IF('넣어줄 잉크'!$D$2="주말",INDEX(표5[#All],MATCH(C737,표5[[#All],[잉크]],0),19)+INDEX(표5[#All],MATCH(C737,표5[[#All],[잉크]],0),22),INDEX(표5[#All],MATCH(C737,표5[[#All],[잉크]],0),MATCH('넣어줄 잉크'!$D$2,표5[#Headers],0)+2))</f>
        <v>0</v>
      </c>
    </row>
    <row r="738" spans="2:4" hidden="1" x14ac:dyDescent="0.3">
      <c r="B738" s="56">
        <f>IFERROR(SUM(D738:D738),0)</f>
        <v>0</v>
      </c>
      <c r="C738" s="139" t="str">
        <f>'제품 추가'!AC736</f>
        <v>IFFY</v>
      </c>
      <c r="D738" s="138">
        <f>IF('넣어줄 잉크'!$D$2="주말",INDEX(표5[#All],MATCH(C738,표5[[#All],[잉크]],0),19)+INDEX(표5[#All],MATCH(C738,표5[[#All],[잉크]],0),22),INDEX(표5[#All],MATCH(C738,표5[[#All],[잉크]],0),MATCH('넣어줄 잉크'!$D$2,표5[#Headers],0)+2))</f>
        <v>0</v>
      </c>
    </row>
    <row r="739" spans="2:4" hidden="1" x14ac:dyDescent="0.3">
      <c r="B739" s="56">
        <f>IFERROR(SUM(D739:D739),0)</f>
        <v>0</v>
      </c>
      <c r="C739" s="139" t="str">
        <f>'제품 추가'!AC737</f>
        <v>BLURRY</v>
      </c>
      <c r="D739" s="138">
        <f>IF('넣어줄 잉크'!$D$2="주말",INDEX(표5[#All],MATCH(C739,표5[[#All],[잉크]],0),19)+INDEX(표5[#All],MATCH(C739,표5[[#All],[잉크]],0),22),INDEX(표5[#All],MATCH(C739,표5[[#All],[잉크]],0),MATCH('넣어줄 잉크'!$D$2,표5[#Headers],0)+2))</f>
        <v>0</v>
      </c>
    </row>
    <row r="740" spans="2:4" hidden="1" x14ac:dyDescent="0.3">
      <c r="B740" s="56">
        <f>IFERROR(SUM(D740:D740),0)</f>
        <v>0</v>
      </c>
      <c r="C740" s="139" t="str">
        <f>'제품 추가'!AC738</f>
        <v>SEPIA</v>
      </c>
      <c r="D740" s="138">
        <f>IF('넣어줄 잉크'!$D$2="주말",INDEX(표5[#All],MATCH(C740,표5[[#All],[잉크]],0),19)+INDEX(표5[#All],MATCH(C740,표5[[#All],[잉크]],0),22),INDEX(표5[#All],MATCH(C740,표5[[#All],[잉크]],0),MATCH('넣어줄 잉크'!$D$2,표5[#Headers],0)+2))</f>
        <v>0</v>
      </c>
    </row>
    <row r="741" spans="2:4" hidden="1" x14ac:dyDescent="0.3">
      <c r="B741" s="56">
        <f>IFERROR(SUM(D741:D741),0)</f>
        <v>0</v>
      </c>
      <c r="C741" s="139" t="str">
        <f>'제품 추가'!AC739</f>
        <v>MOOD</v>
      </c>
      <c r="D741" s="138">
        <f>IF('넣어줄 잉크'!$D$2="주말",INDEX(표5[#All],MATCH(C741,표5[[#All],[잉크]],0),19)+INDEX(표5[#All],MATCH(C741,표5[[#All],[잉크]],0),22),INDEX(표5[#All],MATCH(C741,표5[[#All],[잉크]],0),MATCH('넣어줄 잉크'!$D$2,표5[#Headers],0)+2))</f>
        <v>0</v>
      </c>
    </row>
    <row r="742" spans="2:4" hidden="1" x14ac:dyDescent="0.3">
      <c r="B742" s="56">
        <f>IFERROR(SUM(D742:D742),0)</f>
        <v>0</v>
      </c>
      <c r="C742" s="139" t="str">
        <f>'제품 추가'!AC740</f>
        <v>BBQ</v>
      </c>
      <c r="D742" s="138">
        <f>IF('넣어줄 잉크'!$D$2="주말",INDEX(표5[#All],MATCH(C742,표5[[#All],[잉크]],0),19)+INDEX(표5[#All],MATCH(C742,표5[[#All],[잉크]],0),22),INDEX(표5[#All],MATCH(C742,표5[[#All],[잉크]],0),MATCH('넣어줄 잉크'!$D$2,표5[#Headers],0)+2))</f>
        <v>0</v>
      </c>
    </row>
    <row r="743" spans="2:4" hidden="1" x14ac:dyDescent="0.3">
      <c r="B743" s="56">
        <f>IFERROR(SUM(D743:D743),0)</f>
        <v>0</v>
      </c>
      <c r="C743" s="139" t="str">
        <f>'제품 추가'!AC741</f>
        <v>JADAM</v>
      </c>
      <c r="D743" s="138">
        <f>IF('넣어줄 잉크'!$D$2="주말",INDEX(표5[#All],MATCH(C743,표5[[#All],[잉크]],0),19)+INDEX(표5[#All],MATCH(C743,표5[[#All],[잉크]],0),22),INDEX(표5[#All],MATCH(C743,표5[[#All],[잉크]],0),MATCH('넣어줄 잉크'!$D$2,표5[#Headers],0)+2))</f>
        <v>0</v>
      </c>
    </row>
    <row r="744" spans="2:4" hidden="1" x14ac:dyDescent="0.3">
      <c r="B744" s="56">
        <f>IFERROR(SUM(D744:D744),0)</f>
        <v>0</v>
      </c>
      <c r="C744" s="139" t="str">
        <f>'제품 추가'!AC742</f>
        <v>PIANO</v>
      </c>
      <c r="D744" s="138">
        <f>IF('넣어줄 잉크'!$D$2="주말",INDEX(표5[#All],MATCH(C744,표5[[#All],[잉크]],0),19)+INDEX(표5[#All],MATCH(C744,표5[[#All],[잉크]],0),22),INDEX(표5[#All],MATCH(C744,표5[[#All],[잉크]],0),MATCH('넣어줄 잉크'!$D$2,표5[#Headers],0)+2))</f>
        <v>0</v>
      </c>
    </row>
    <row r="745" spans="2:4" hidden="1" x14ac:dyDescent="0.3">
      <c r="B745" s="56">
        <f>IFERROR(SUM(D745:D745),0)</f>
        <v>0</v>
      </c>
      <c r="C745" s="139" t="str">
        <f>'제품 추가'!AC743</f>
        <v>NOX</v>
      </c>
      <c r="D745" s="138">
        <f>IF('넣어줄 잉크'!$D$2="주말",INDEX(표5[#All],MATCH(C745,표5[[#All],[잉크]],0),19)+INDEX(표5[#All],MATCH(C745,표5[[#All],[잉크]],0),22),INDEX(표5[#All],MATCH(C745,표5[[#All],[잉크]],0),MATCH('넣어줄 잉크'!$D$2,표5[#Headers],0)+2))</f>
        <v>0</v>
      </c>
    </row>
    <row r="746" spans="2:4" hidden="1" x14ac:dyDescent="0.3">
      <c r="B746" s="56">
        <f>IFERROR(SUM(D746:D746),0)</f>
        <v>0</v>
      </c>
      <c r="C746" s="139" t="str">
        <f>'제품 추가'!AC744</f>
        <v>EODUM</v>
      </c>
      <c r="D746" s="138">
        <f>IF('넣어줄 잉크'!$D$2="주말",INDEX(표5[#All],MATCH(C746,표5[[#All],[잉크]],0),19)+INDEX(표5[#All],MATCH(C746,표5[[#All],[잉크]],0),22),INDEX(표5[#All],MATCH(C746,표5[[#All],[잉크]],0),MATCH('넣어줄 잉크'!$D$2,표5[#Headers],0)+2))</f>
        <v>0</v>
      </c>
    </row>
    <row r="747" spans="2:4" hidden="1" x14ac:dyDescent="0.3">
      <c r="B747" s="56">
        <f>IFERROR(SUM(D747:D747),0)</f>
        <v>0</v>
      </c>
      <c r="C747" s="139" t="str">
        <f>'제품 추가'!AC745</f>
        <v>KKUL</v>
      </c>
      <c r="D747" s="138">
        <f>IF('넣어줄 잉크'!$D$2="주말",INDEX(표5[#All],MATCH(C747,표5[[#All],[잉크]],0),19)+INDEX(표5[#All],MATCH(C747,표5[[#All],[잉크]],0),22),INDEX(표5[#All],MATCH(C747,표5[[#All],[잉크]],0),MATCH('넣어줄 잉크'!$D$2,표5[#Headers],0)+2))</f>
        <v>0</v>
      </c>
    </row>
    <row r="748" spans="2:4" hidden="1" x14ac:dyDescent="0.3">
      <c r="B748" s="56">
        <f>IFERROR(SUM(D748:D748),0)</f>
        <v>0</v>
      </c>
      <c r="C748" s="139" t="str">
        <f>'제품 추가'!AC746</f>
        <v>BADA</v>
      </c>
      <c r="D748" s="138">
        <f>IF('넣어줄 잉크'!$D$2="주말",INDEX(표5[#All],MATCH(C748,표5[[#All],[잉크]],0),19)+INDEX(표5[#All],MATCH(C748,표5[[#All],[잉크]],0),22),INDEX(표5[#All],MATCH(C748,표5[[#All],[잉크]],0),MATCH('넣어줄 잉크'!$D$2,표5[#Headers],0)+2))</f>
        <v>0</v>
      </c>
    </row>
    <row r="749" spans="2:4" hidden="1" x14ac:dyDescent="0.3">
      <c r="B749" s="56">
        <f>IFERROR(SUM(D749:D749),0)</f>
        <v>0</v>
      </c>
      <c r="C749" s="139" t="str">
        <f>'제품 추가'!AC747</f>
        <v>NEODUM</v>
      </c>
      <c r="D749" s="138">
        <f>IF('넣어줄 잉크'!$D$2="주말",INDEX(표5[#All],MATCH(C749,표5[[#All],[잉크]],0),19)+INDEX(표5[#All],MATCH(C749,표5[[#All],[잉크]],0),22),INDEX(표5[#All],MATCH(C749,표5[[#All],[잉크]],0),MATCH('넣어줄 잉크'!$D$2,표5[#Headers],0)+2))</f>
        <v>0</v>
      </c>
    </row>
    <row r="750" spans="2:4" hidden="1" x14ac:dyDescent="0.3">
      <c r="B750" s="56">
        <f>IFERROR(SUM(D750:D750),0)</f>
        <v>0</v>
      </c>
      <c r="C750" s="139" t="str">
        <f>'제품 추가'!AC748</f>
        <v>ROYAL</v>
      </c>
      <c r="D750" s="138">
        <f>IF('넣어줄 잉크'!$D$2="주말",INDEX(표5[#All],MATCH(C750,표5[[#All],[잉크]],0),19)+INDEX(표5[#All],MATCH(C750,표5[[#All],[잉크]],0),22),INDEX(표5[#All],MATCH(C750,표5[[#All],[잉크]],0),MATCH('넣어줄 잉크'!$D$2,표5[#Headers],0)+2))</f>
        <v>0</v>
      </c>
    </row>
    <row r="751" spans="2:4" hidden="1" x14ac:dyDescent="0.3">
      <c r="B751" s="56">
        <f>IFERROR(SUM(D751:D751),0)</f>
        <v>0</v>
      </c>
      <c r="C751" s="139" t="str">
        <f>'제품 추가'!AC749</f>
        <v>BIDULGI</v>
      </c>
      <c r="D751" s="138">
        <f>IF('넣어줄 잉크'!$D$2="주말",INDEX(표5[#All],MATCH(C751,표5[[#All],[잉크]],0),19)+INDEX(표5[#All],MATCH(C751,표5[[#All],[잉크]],0),22),INDEX(표5[#All],MATCH(C751,표5[[#All],[잉크]],0),MATCH('넣어줄 잉크'!$D$2,표5[#Headers],0)+2))</f>
        <v>0</v>
      </c>
    </row>
    <row r="752" spans="2:4" hidden="1" x14ac:dyDescent="0.3">
      <c r="B752" s="56">
        <f>IFERROR(SUM(D752:D752),0)</f>
        <v>0</v>
      </c>
      <c r="C752" s="139" t="str">
        <f>'제품 추가'!AC750</f>
        <v>GOO</v>
      </c>
      <c r="D752" s="138">
        <f>IF('넣어줄 잉크'!$D$2="주말",INDEX(표5[#All],MATCH(C752,표5[[#All],[잉크]],0),19)+INDEX(표5[#All],MATCH(C752,표5[[#All],[잉크]],0),22),INDEX(표5[#All],MATCH(C752,표5[[#All],[잉크]],0),MATCH('넣어줄 잉크'!$D$2,표5[#Headers],0)+2))</f>
        <v>0</v>
      </c>
    </row>
    <row r="753" spans="2:4" hidden="1" x14ac:dyDescent="0.3">
      <c r="B753" s="56">
        <f>IFERROR(SUM(D753:D753),0)</f>
        <v>0</v>
      </c>
      <c r="C753" s="139" t="str">
        <f>'제품 추가'!AC751</f>
        <v>GLE</v>
      </c>
      <c r="D753" s="138">
        <f>IF('넣어줄 잉크'!$D$2="주말",INDEX(표5[#All],MATCH(C753,표5[[#All],[잉크]],0),19)+INDEX(표5[#All],MATCH(C753,표5[[#All],[잉크]],0),22),INDEX(표5[#All],MATCH(C753,표5[[#All],[잉크]],0),MATCH('넣어줄 잉크'!$D$2,표5[#Headers],0)+2))</f>
        <v>0</v>
      </c>
    </row>
    <row r="754" spans="2:4" hidden="1" x14ac:dyDescent="0.3">
      <c r="B754" s="56">
        <f>IFERROR(SUM(D754:D754),0)</f>
        <v>0</v>
      </c>
      <c r="C754" s="139" t="str">
        <f>'제품 추가'!AC752</f>
        <v>SPARROW</v>
      </c>
      <c r="D754" s="138">
        <f>IF('넣어줄 잉크'!$D$2="주말",INDEX(표5[#All],MATCH(C754,표5[[#All],[잉크]],0),19)+INDEX(표5[#All],MATCH(C754,표5[[#All],[잉크]],0),22),INDEX(표5[#All],MATCH(C754,표5[[#All],[잉크]],0),MATCH('넣어줄 잉크'!$D$2,표5[#Headers],0)+2))</f>
        <v>0</v>
      </c>
    </row>
    <row r="755" spans="2:4" hidden="1" x14ac:dyDescent="0.3">
      <c r="B755" s="56">
        <f>IFERROR(SUM(D755:D755),0)</f>
        <v>0</v>
      </c>
      <c r="C755" s="139" t="str">
        <f>'제품 추가'!AC753</f>
        <v>CHIWAWA</v>
      </c>
      <c r="D755" s="138">
        <f>IF('넣어줄 잉크'!$D$2="주말",INDEX(표5[#All],MATCH(C755,표5[[#All],[잉크]],0),19)+INDEX(표5[#All],MATCH(C755,표5[[#All],[잉크]],0),22),INDEX(표5[#All],MATCH(C755,표5[[#All],[잉크]],0),MATCH('넣어줄 잉크'!$D$2,표5[#Headers],0)+2))</f>
        <v>0</v>
      </c>
    </row>
    <row r="756" spans="2:4" hidden="1" x14ac:dyDescent="0.3">
      <c r="B756" s="56">
        <f>IFERROR(SUM(D756:D756),0)</f>
        <v>0</v>
      </c>
      <c r="C756" s="139" t="str">
        <f>'제품 추가'!AC754</f>
        <v>GANSIK</v>
      </c>
      <c r="D756" s="138">
        <f>IF('넣어줄 잉크'!$D$2="주말",INDEX(표5[#All],MATCH(C756,표5[[#All],[잉크]],0),19)+INDEX(표5[#All],MATCH(C756,표5[[#All],[잉크]],0),22),INDEX(표5[#All],MATCH(C756,표5[[#All],[잉크]],0),MATCH('넣어줄 잉크'!$D$2,표5[#Headers],0)+2))</f>
        <v>0</v>
      </c>
    </row>
    <row r="757" spans="2:4" hidden="1" x14ac:dyDescent="0.3">
      <c r="B757" s="56">
        <f>IFERROR(SUM(D757:D757),0)</f>
        <v>0</v>
      </c>
      <c r="C757" s="139" t="str">
        <f>'제품 추가'!AC755</f>
        <v>PETMILK</v>
      </c>
      <c r="D757" s="138">
        <f>IF('넣어줄 잉크'!$D$2="주말",INDEX(표5[#All],MATCH(C757,표5[[#All],[잉크]],0),19)+INDEX(표5[#All],MATCH(C757,표5[[#All],[잉크]],0),22),INDEX(표5[#All],MATCH(C757,표5[[#All],[잉크]],0),MATCH('넣어줄 잉크'!$D$2,표5[#Headers],0)+2))</f>
        <v>0</v>
      </c>
    </row>
    <row r="758" spans="2:4" hidden="1" x14ac:dyDescent="0.3">
      <c r="B758" s="56">
        <f>IFERROR(SUM(D758:D758),0)</f>
        <v>0</v>
      </c>
      <c r="C758" s="139" t="str">
        <f>'제품 추가'!AC756</f>
        <v>TARIC</v>
      </c>
      <c r="D758" s="138">
        <f>IF('넣어줄 잉크'!$D$2="주말",INDEX(표5[#All],MATCH(C758,표5[[#All],[잉크]],0),19)+INDEX(표5[#All],MATCH(C758,표5[[#All],[잉크]],0),22),INDEX(표5[#All],MATCH(C758,표5[[#All],[잉크]],0),MATCH('넣어줄 잉크'!$D$2,표5[#Headers],0)+2))</f>
        <v>0</v>
      </c>
    </row>
    <row r="759" spans="2:4" hidden="1" x14ac:dyDescent="0.3">
      <c r="B759" s="56">
        <f>IFERROR(SUM(D759:D759),0)</f>
        <v>0</v>
      </c>
      <c r="C759" s="139" t="str">
        <f>'제품 추가'!AC757</f>
        <v>VARUS</v>
      </c>
      <c r="D759" s="138">
        <f>IF('넣어줄 잉크'!$D$2="주말",INDEX(표5[#All],MATCH(C759,표5[[#All],[잉크]],0),19)+INDEX(표5[#All],MATCH(C759,표5[[#All],[잉크]],0),22),INDEX(표5[#All],MATCH(C759,표5[[#All],[잉크]],0),MATCH('넣어줄 잉크'!$D$2,표5[#Headers],0)+2))</f>
        <v>0</v>
      </c>
    </row>
    <row r="760" spans="2:4" hidden="1" x14ac:dyDescent="0.3">
      <c r="B760" s="56">
        <f>IFERROR(SUM(D760:D760),0)</f>
        <v>0</v>
      </c>
      <c r="C760" s="139" t="str">
        <f>'제품 추가'!AC758</f>
        <v>EZREAL</v>
      </c>
      <c r="D760" s="138">
        <f>IF('넣어줄 잉크'!$D$2="주말",INDEX(표5[#All],MATCH(C760,표5[[#All],[잉크]],0),19)+INDEX(표5[#All],MATCH(C760,표5[[#All],[잉크]],0),22),INDEX(표5[#All],MATCH(C760,표5[[#All],[잉크]],0),MATCH('넣어줄 잉크'!$D$2,표5[#Headers],0)+2))</f>
        <v>0</v>
      </c>
    </row>
    <row r="761" spans="2:4" hidden="1" x14ac:dyDescent="0.3">
      <c r="B761" s="56">
        <f>IFERROR(SUM(D761:D761),0)</f>
        <v>0</v>
      </c>
      <c r="C761" s="139" t="str">
        <f>'제품 추가'!AC759</f>
        <v>NOCTURNE</v>
      </c>
      <c r="D761" s="138">
        <f>IF('넣어줄 잉크'!$D$2="주말",INDEX(표5[#All],MATCH(C761,표5[[#All],[잉크]],0),19)+INDEX(표5[#All],MATCH(C761,표5[[#All],[잉크]],0),22),INDEX(표5[#All],MATCH(C761,표5[[#All],[잉크]],0),MATCH('넣어줄 잉크'!$D$2,표5[#Headers],0)+2))</f>
        <v>0</v>
      </c>
    </row>
    <row r="762" spans="2:4" hidden="1" x14ac:dyDescent="0.3">
      <c r="B762" s="56">
        <f>IFERROR(SUM(D762:D762),0)</f>
        <v>0</v>
      </c>
      <c r="C762" s="139" t="str">
        <f>'제품 추가'!AC760</f>
        <v>ORIANNA</v>
      </c>
      <c r="D762" s="138">
        <f>IF('넣어줄 잉크'!$D$2="주말",INDEX(표5[#All],MATCH(C762,표5[[#All],[잉크]],0),19)+INDEX(표5[#All],MATCH(C762,표5[[#All],[잉크]],0),22),INDEX(표5[#All],MATCH(C762,표5[[#All],[잉크]],0),MATCH('넣어줄 잉크'!$D$2,표5[#Headers],0)+2))</f>
        <v>0</v>
      </c>
    </row>
    <row r="763" spans="2:4" hidden="1" x14ac:dyDescent="0.3">
      <c r="B763" s="56">
        <f>IFERROR(SUM(D763:D763),0)</f>
        <v>0</v>
      </c>
      <c r="C763" s="139" t="str">
        <f>'제품 추가'!AC761</f>
        <v>RENGAR</v>
      </c>
      <c r="D763" s="138">
        <f>IF('넣어줄 잉크'!$D$2="주말",INDEX(표5[#All],MATCH(C763,표5[[#All],[잉크]],0),19)+INDEX(표5[#All],MATCH(C763,표5[[#All],[잉크]],0),22),INDEX(표5[#All],MATCH(C763,표5[[#All],[잉크]],0),MATCH('넣어줄 잉크'!$D$2,표5[#Headers],0)+2))</f>
        <v>0</v>
      </c>
    </row>
    <row r="764" spans="2:4" hidden="1" x14ac:dyDescent="0.3">
      <c r="B764" s="56">
        <f>IFERROR(SUM(D764:D764),0)</f>
        <v>0</v>
      </c>
      <c r="C764" s="139" t="str">
        <f>'제품 추가'!AC762</f>
        <v>BUTCHER</v>
      </c>
      <c r="D764" s="138">
        <f>IF('넣어줄 잉크'!$D$2="주말",INDEX(표5[#All],MATCH(C764,표5[[#All],[잉크]],0),19)+INDEX(표5[#All],MATCH(C764,표5[[#All],[잉크]],0),22),INDEX(표5[#All],MATCH(C764,표5[[#All],[잉크]],0),MATCH('넣어줄 잉크'!$D$2,표5[#Headers],0)+2))</f>
        <v>0</v>
      </c>
    </row>
    <row r="765" spans="2:4" hidden="1" x14ac:dyDescent="0.3">
      <c r="B765" s="56">
        <f>IFERROR(SUM(D765:D765),0)</f>
        <v>0</v>
      </c>
      <c r="C765" s="139" t="str">
        <f>'제품 추가'!AC763</f>
        <v>VAYNE</v>
      </c>
      <c r="D765" s="138">
        <f>IF('넣어줄 잉크'!$D$2="주말",INDEX(표5[#All],MATCH(C765,표5[[#All],[잉크]],0),19)+INDEX(표5[#All],MATCH(C765,표5[[#All],[잉크]],0),22),INDEX(표5[#All],MATCH(C765,표5[[#All],[잉크]],0),MATCH('넣어줄 잉크'!$D$2,표5[#Headers],0)+2))</f>
        <v>0</v>
      </c>
    </row>
    <row r="766" spans="2:4" hidden="1" x14ac:dyDescent="0.3">
      <c r="B766" s="56">
        <f>IFERROR(SUM(D766:D766),0)</f>
        <v>0</v>
      </c>
      <c r="C766" s="139" t="str">
        <f>'제품 추가'!AC764</f>
        <v>LEESIN</v>
      </c>
      <c r="D766" s="138">
        <f>IF('넣어줄 잉크'!$D$2="주말",INDEX(표5[#All],MATCH(C766,표5[[#All],[잉크]],0),19)+INDEX(표5[#All],MATCH(C766,표5[[#All],[잉크]],0),22),INDEX(표5[#All],MATCH(C766,표5[[#All],[잉크]],0),MATCH('넣어줄 잉크'!$D$2,표5[#Headers],0)+2))</f>
        <v>0</v>
      </c>
    </row>
    <row r="767" spans="2:4" hidden="1" x14ac:dyDescent="0.3">
      <c r="B767" s="56">
        <f>IFERROR(SUM(D767:D767),0)</f>
        <v>0</v>
      </c>
      <c r="C767" s="139" t="str">
        <f>'제품 추가'!AC765</f>
        <v>SHEN</v>
      </c>
      <c r="D767" s="138">
        <f>IF('넣어줄 잉크'!$D$2="주말",INDEX(표5[#All],MATCH(C767,표5[[#All],[잉크]],0),19)+INDEX(표5[#All],MATCH(C767,표5[[#All],[잉크]],0),22),INDEX(표5[#All],MATCH(C767,표5[[#All],[잉크]],0),MATCH('넣어줄 잉크'!$D$2,표5[#Headers],0)+2))</f>
        <v>0</v>
      </c>
    </row>
    <row r="768" spans="2:4" hidden="1" x14ac:dyDescent="0.3">
      <c r="B768" s="56">
        <f>IFERROR(SUM(D768:D768),0)</f>
        <v>0</v>
      </c>
      <c r="C768" s="139" t="str">
        <f>'제품 추가'!AC766</f>
        <v>PAPA</v>
      </c>
      <c r="D768" s="138">
        <f>IF('넣어줄 잉크'!$D$2="주말",INDEX(표5[#All],MATCH(C768,표5[[#All],[잉크]],0),19)+INDEX(표5[#All],MATCH(C768,표5[[#All],[잉크]],0),22),INDEX(표5[#All],MATCH(C768,표5[[#All],[잉크]],0),MATCH('넣어줄 잉크'!$D$2,표5[#Headers],0)+2))</f>
        <v>0</v>
      </c>
    </row>
    <row r="769" spans="2:5" hidden="1" x14ac:dyDescent="0.3">
      <c r="B769" s="56">
        <f>IFERROR(SUM(D769:D769),0)</f>
        <v>0</v>
      </c>
      <c r="C769" s="139" t="str">
        <f>'제품 추가'!AC767</f>
        <v>MAMA</v>
      </c>
      <c r="D769" s="138">
        <f>IF('넣어줄 잉크'!$D$2="주말",INDEX(표5[#All],MATCH(C769,표5[[#All],[잉크]],0),19)+INDEX(표5[#All],MATCH(C769,표5[[#All],[잉크]],0),22),INDEX(표5[#All],MATCH(C769,표5[[#All],[잉크]],0),MATCH('넣어줄 잉크'!$D$2,표5[#Headers],0)+2))</f>
        <v>0</v>
      </c>
    </row>
    <row r="770" spans="2:5" hidden="1" x14ac:dyDescent="0.3">
      <c r="B770" s="56">
        <f>IFERROR(SUM(D770:D770),0)</f>
        <v>0</v>
      </c>
      <c r="C770" s="139" t="str">
        <f>'제품 추가'!AC768</f>
        <v>TEEMO</v>
      </c>
      <c r="D770" s="138">
        <f>IF('넣어줄 잉크'!$D$2="주말",INDEX(표5[#All],MATCH(C770,표5[[#All],[잉크]],0),19)+INDEX(표5[#All],MATCH(C770,표5[[#All],[잉크]],0),22),INDEX(표5[#All],MATCH(C770,표5[[#All],[잉크]],0),MATCH('넣어줄 잉크'!$D$2,표5[#Headers],0)+2))</f>
        <v>0</v>
      </c>
    </row>
    <row r="771" spans="2:5" hidden="1" x14ac:dyDescent="0.3">
      <c r="B771" s="56">
        <f>IFERROR(SUM(D771:D771),0)</f>
        <v>0</v>
      </c>
      <c r="C771" s="139" t="str">
        <f>'제품 추가'!AC769</f>
        <v>TRUNDLE</v>
      </c>
      <c r="D771" s="138">
        <f>IF('넣어줄 잉크'!$D$2="주말",INDEX(표5[#All],MATCH(C771,표5[[#All],[잉크]],0),19)+INDEX(표5[#All],MATCH(C771,표5[[#All],[잉크]],0),22),INDEX(표5[#All],MATCH(C771,표5[[#All],[잉크]],0),MATCH('넣어줄 잉크'!$D$2,표5[#Headers],0)+2))</f>
        <v>0</v>
      </c>
    </row>
    <row r="772" spans="2:5" hidden="1" x14ac:dyDescent="0.3">
      <c r="B772" s="56">
        <f>IFERROR(SUM(D772:D772),0)</f>
        <v>0</v>
      </c>
      <c r="C772" s="139" t="str">
        <f>'제품 추가'!AC770</f>
        <v>GRETA</v>
      </c>
      <c r="D772" s="138">
        <f>IF('넣어줄 잉크'!$D$2="주말",INDEX(표5[#All],MATCH(C772,표5[[#All],[잉크]],0),19)+INDEX(표5[#All],MATCH(C772,표5[[#All],[잉크]],0),22),INDEX(표5[#All],MATCH(C772,표5[[#All],[잉크]],0),MATCH('넣어줄 잉크'!$D$2,표5[#Headers],0)+2))</f>
        <v>0</v>
      </c>
    </row>
    <row r="773" spans="2:5" hidden="1" x14ac:dyDescent="0.3">
      <c r="B773" s="56">
        <f>IFERROR(SUM(D773:D773),0)</f>
        <v>0</v>
      </c>
      <c r="C773" s="139" t="str">
        <f>'제품 추가'!AC771</f>
        <v>ZED</v>
      </c>
      <c r="D773" s="138">
        <f>IF('넣어줄 잉크'!$D$2="주말",INDEX(표5[#All],MATCH(C773,표5[[#All],[잉크]],0),19)+INDEX(표5[#All],MATCH(C773,표5[[#All],[잉크]],0),22),INDEX(표5[#All],MATCH(C773,표5[[#All],[잉크]],0),MATCH('넣어줄 잉크'!$D$2,표5[#Headers],0)+2))</f>
        <v>0</v>
      </c>
    </row>
    <row r="774" spans="2:5" hidden="1" x14ac:dyDescent="0.3">
      <c r="B774" s="56">
        <f>IFERROR(SUM(D774:D774),0)</f>
        <v>0</v>
      </c>
      <c r="C774" s="139" t="str">
        <f>'제품 추가'!AC772</f>
        <v>ZIGGS</v>
      </c>
      <c r="D774" s="138">
        <f>IF('넣어줄 잉크'!$D$2="주말",INDEX(표5[#All],MATCH(C774,표5[[#All],[잉크]],0),19)+INDEX(표5[#All],MATCH(C774,표5[[#All],[잉크]],0),22),INDEX(표5[#All],MATCH(C774,표5[[#All],[잉크]],0),MATCH('넣어줄 잉크'!$D$2,표5[#Headers],0)+2))</f>
        <v>0</v>
      </c>
    </row>
    <row r="775" spans="2:5" hidden="1" x14ac:dyDescent="0.3">
      <c r="B775" s="56">
        <f>IFERROR(SUM(D775:D775),0)</f>
        <v>0</v>
      </c>
      <c r="C775" s="139" t="str">
        <f>'제품 추가'!AC773</f>
        <v>UDYR</v>
      </c>
      <c r="D775" s="138">
        <f>IF('넣어줄 잉크'!$D$2="주말",INDEX(표5[#All],MATCH(C775,표5[[#All],[잉크]],0),19)+INDEX(표5[#All],MATCH(C775,표5[[#All],[잉크]],0),22),INDEX(표5[#All],MATCH(C775,표5[[#All],[잉크]],0),MATCH('넣어줄 잉크'!$D$2,표5[#Headers],0)+2))</f>
        <v>0</v>
      </c>
    </row>
    <row r="776" spans="2:5" hidden="1" x14ac:dyDescent="0.3">
      <c r="B776" s="56">
        <f>IFERROR(SUM(D776:D776),0)</f>
        <v>0</v>
      </c>
      <c r="C776" s="139" t="str">
        <f>'제품 추가'!AC774</f>
        <v>AATROX</v>
      </c>
      <c r="D776" s="138">
        <f>IF('넣어줄 잉크'!$D$2="주말",INDEX(표5[#All],MATCH(C776,표5[[#All],[잉크]],0),19)+INDEX(표5[#All],MATCH(C776,표5[[#All],[잉크]],0),22),INDEX(표5[#All],MATCH(C776,표5[[#All],[잉크]],0),MATCH('넣어줄 잉크'!$D$2,표5[#Headers],0)+2))</f>
        <v>0</v>
      </c>
    </row>
    <row r="777" spans="2:5" hidden="1" x14ac:dyDescent="0.3">
      <c r="B777" s="56">
        <f>IFERROR(SUM(D777:D777),0)</f>
        <v>0</v>
      </c>
      <c r="C777" s="139" t="str">
        <f>'제품 추가'!AC775</f>
        <v>URGOT</v>
      </c>
      <c r="D777" s="138">
        <f>IF('넣어줄 잉크'!$D$2="주말",INDEX(표5[#All],MATCH(C777,표5[[#All],[잉크]],0),19)+INDEX(표5[#All],MATCH(C777,표5[[#All],[잉크]],0),22),INDEX(표5[#All],MATCH(C777,표5[[#All],[잉크]],0),MATCH('넣어줄 잉크'!$D$2,표5[#Headers],0)+2))</f>
        <v>0</v>
      </c>
    </row>
    <row r="778" spans="2:5" hidden="1" x14ac:dyDescent="0.3">
      <c r="B778" s="56">
        <f>IFERROR(SUM(D778:D778),0)</f>
        <v>0</v>
      </c>
      <c r="C778" s="139" t="str">
        <f>'제품 추가'!AC776</f>
        <v>MALPHITE</v>
      </c>
      <c r="D778" s="138">
        <f>IF('넣어줄 잉크'!$D$2="주말",INDEX(표5[#All],MATCH(C778,표5[[#All],[잉크]],0),19)+INDEX(표5[#All],MATCH(C778,표5[[#All],[잉크]],0),22),INDEX(표5[#All],MATCH(C778,표5[[#All],[잉크]],0),MATCH('넣어줄 잉크'!$D$2,표5[#Headers],0)+2))</f>
        <v>0</v>
      </c>
    </row>
    <row r="779" spans="2:5" hidden="1" x14ac:dyDescent="0.3">
      <c r="B779" s="56">
        <f>IFERROR(SUM(D779:D779),0)</f>
        <v>0</v>
      </c>
      <c r="C779" s="139" t="str">
        <f>'제품 추가'!AC777</f>
        <v>MAOKAI</v>
      </c>
      <c r="D779" s="138">
        <f>IF('넣어줄 잉크'!$D$2="주말",INDEX(표5[#All],MATCH(C779,표5[[#All],[잉크]],0),19)+INDEX(표5[#All],MATCH(C779,표5[[#All],[잉크]],0),22),INDEX(표5[#All],MATCH(C779,표5[[#All],[잉크]],0),MATCH('넣어줄 잉크'!$D$2,표5[#Headers],0)+2))</f>
        <v>0</v>
      </c>
    </row>
    <row r="780" spans="2:5" hidden="1" x14ac:dyDescent="0.3">
      <c r="B780" s="56">
        <f>IFERROR(SUM(D780:D780),0)</f>
        <v>0</v>
      </c>
      <c r="C780" s="139" t="str">
        <f>'제품 추가'!AC778</f>
        <v>DRAVEN</v>
      </c>
      <c r="D780" s="138">
        <f>IF('넣어줄 잉크'!$D$2="주말",INDEX(표5[#All],MATCH(C780,표5[[#All],[잉크]],0),19)+INDEX(표5[#All],MATCH(C780,표5[[#All],[잉크]],0),22),INDEX(표5[#All],MATCH(C780,표5[[#All],[잉크]],0),MATCH('넣어줄 잉크'!$D$2,표5[#Headers],0)+2))</f>
        <v>0</v>
      </c>
    </row>
    <row r="781" spans="2:5" hidden="1" x14ac:dyDescent="0.3">
      <c r="B781" s="56">
        <f>IFERROR(SUM(D781:D781),0)</f>
        <v>0</v>
      </c>
      <c r="C781" s="139" t="str">
        <f>'제품 추가'!AC779</f>
        <v>ZYRA</v>
      </c>
      <c r="D781" s="138">
        <f>IF('넣어줄 잉크'!$D$2="주말",INDEX(표5[#All],MATCH(C781,표5[[#All],[잉크]],0),19)+INDEX(표5[#All],MATCH(C781,표5[[#All],[잉크]],0),22),INDEX(표5[#All],MATCH(C781,표5[[#All],[잉크]],0),MATCH('넣어줄 잉크'!$D$2,표5[#Headers],0)+2))</f>
        <v>0</v>
      </c>
    </row>
    <row r="782" spans="2:5" hidden="1" x14ac:dyDescent="0.3">
      <c r="B782" s="56">
        <f>IFERROR(SUM(D782:D782),0)</f>
        <v>0</v>
      </c>
      <c r="C782" s="139" t="str">
        <f>'제품 추가'!AC780</f>
        <v>SINGED</v>
      </c>
      <c r="D782" s="138">
        <f>IF('넣어줄 잉크'!$D$2="주말",INDEX(표5[#All],MATCH(C782,표5[[#All],[잉크]],0),19)+INDEX(표5[#All],MATCH(C782,표5[[#All],[잉크]],0),22),INDEX(표5[#All],MATCH(C782,표5[[#All],[잉크]],0),MATCH('넣어줄 잉크'!$D$2,표5[#Headers],0)+2))</f>
        <v>0</v>
      </c>
    </row>
    <row r="783" spans="2:5" hidden="1" x14ac:dyDescent="0.3">
      <c r="B783" s="56">
        <f>IFERROR(SUM(D783:D783),0)</f>
        <v>0</v>
      </c>
      <c r="C783" s="139" t="str">
        <f>'제품 추가'!AC781</f>
        <v>PERSONA</v>
      </c>
      <c r="D783" s="138">
        <f>IF('넣어줄 잉크'!$D$2="주말",INDEX(표5[#All],MATCH(C783,표5[[#All],[잉크]],0),19)+INDEX(표5[#All],MATCH(C783,표5[[#All],[잉크]],0),22),INDEX(표5[#All],MATCH(C783,표5[[#All],[잉크]],0),MATCH('넣어줄 잉크'!$D$2,표5[#Headers],0)+2))</f>
        <v>0</v>
      </c>
      <c r="E783" t="s">
        <v>5150</v>
      </c>
    </row>
    <row r="784" spans="2:5" hidden="1" x14ac:dyDescent="0.3">
      <c r="B784" s="56">
        <f>IFERROR(SUM(D784:D784),0)</f>
        <v>0</v>
      </c>
      <c r="C784" s="139" t="str">
        <f>'제품 추가'!AC782</f>
        <v>DREAM</v>
      </c>
      <c r="D784" s="138">
        <f>IF('넣어줄 잉크'!$D$2="주말",INDEX(표5[#All],MATCH(C784,표5[[#All],[잉크]],0),19)+INDEX(표5[#All],MATCH(C784,표5[[#All],[잉크]],0),22),INDEX(표5[#All],MATCH(C784,표5[[#All],[잉크]],0),MATCH('넣어줄 잉크'!$D$2,표5[#Headers],0)+2))</f>
        <v>0</v>
      </c>
    </row>
    <row r="785" spans="2:4" hidden="1" x14ac:dyDescent="0.3">
      <c r="B785" s="56">
        <f>IFERROR(SUM(D785:D785),0)</f>
        <v>0</v>
      </c>
      <c r="C785" s="139" t="str">
        <f>'제품 추가'!AC783</f>
        <v>NCO</v>
      </c>
      <c r="D785" s="138">
        <f>IF('넣어줄 잉크'!$D$2="주말",INDEX(표5[#All],MATCH(C785,표5[[#All],[잉크]],0),19)+INDEX(표5[#All],MATCH(C785,표5[[#All],[잉크]],0),22),INDEX(표5[#All],MATCH(C785,표5[[#All],[잉크]],0),MATCH('넣어줄 잉크'!$D$2,표5[#Headers],0)+2))</f>
        <v>0</v>
      </c>
    </row>
    <row r="786" spans="2:4" hidden="1" x14ac:dyDescent="0.3">
      <c r="B786" s="56">
        <f>IFERROR(SUM(D786:D786),0)</f>
        <v>0</v>
      </c>
      <c r="C786" s="139" t="str">
        <f>'제품 추가'!AC784</f>
        <v>TIFFANY</v>
      </c>
      <c r="D786" s="138">
        <f>IF('넣어줄 잉크'!$D$2="주말",INDEX(표5[#All],MATCH(C786,표5[[#All],[잉크]],0),19)+INDEX(표5[#All],MATCH(C786,표5[[#All],[잉크]],0),22),INDEX(표5[#All],MATCH(C786,표5[[#All],[잉크]],0),MATCH('넣어줄 잉크'!$D$2,표5[#Headers],0)+2))</f>
        <v>0</v>
      </c>
    </row>
    <row r="787" spans="2:4" hidden="1" x14ac:dyDescent="0.3">
      <c r="B787" s="56">
        <f>IFERROR(SUM(D787:D787),0)</f>
        <v>0</v>
      </c>
      <c r="C787" s="139" t="str">
        <f>'제품 추가'!AC785</f>
        <v>LEFT</v>
      </c>
      <c r="D787" s="138">
        <f>IF('넣어줄 잉크'!$D$2="주말",INDEX(표5[#All],MATCH(C787,표5[[#All],[잉크]],0),19)+INDEX(표5[#All],MATCH(C787,표5[[#All],[잉크]],0),22),INDEX(표5[#All],MATCH(C787,표5[[#All],[잉크]],0),MATCH('넣어줄 잉크'!$D$2,표5[#Headers],0)+2))</f>
        <v>0</v>
      </c>
    </row>
    <row r="788" spans="2:4" hidden="1" x14ac:dyDescent="0.3">
      <c r="B788" s="56">
        <f>IFERROR(SUM(D788:D788),0)</f>
        <v>0</v>
      </c>
      <c r="C788" s="139" t="str">
        <f>'제품 추가'!AC786</f>
        <v>RIGHT</v>
      </c>
      <c r="D788" s="138">
        <f>IF('넣어줄 잉크'!$D$2="주말",INDEX(표5[#All],MATCH(C788,표5[[#All],[잉크]],0),19)+INDEX(표5[#All],MATCH(C788,표5[[#All],[잉크]],0),22),INDEX(표5[#All],MATCH(C788,표5[[#All],[잉크]],0),MATCH('넣어줄 잉크'!$D$2,표5[#Headers],0)+2))</f>
        <v>0</v>
      </c>
    </row>
    <row r="789" spans="2:4" hidden="1" x14ac:dyDescent="0.3">
      <c r="B789" s="56">
        <f>IFERROR(SUM(D789:D789),0)</f>
        <v>0</v>
      </c>
      <c r="C789" s="139" t="str">
        <f>'제품 추가'!AC787</f>
        <v>GRANDEUR</v>
      </c>
      <c r="D789" s="138">
        <f>IF('넣어줄 잉크'!$D$2="주말",INDEX(표5[#All],MATCH(C789,표5[[#All],[잉크]],0),19)+INDEX(표5[#All],MATCH(C789,표5[[#All],[잉크]],0),22),INDEX(표5[#All],MATCH(C789,표5[[#All],[잉크]],0),MATCH('넣어줄 잉크'!$D$2,표5[#Headers],0)+2))</f>
        <v>0</v>
      </c>
    </row>
    <row r="790" spans="2:4" hidden="1" x14ac:dyDescent="0.3">
      <c r="B790" s="56">
        <f>IFERROR(SUM(D790:D790),0)</f>
        <v>0</v>
      </c>
      <c r="C790" s="139" t="str">
        <f>'제품 추가'!AC788</f>
        <v>PALISADE</v>
      </c>
      <c r="D790" s="138">
        <f>IF('넣어줄 잉크'!$D$2="주말",INDEX(표5[#All],MATCH(C790,표5[[#All],[잉크]],0),19)+INDEX(표5[#All],MATCH(C790,표5[[#All],[잉크]],0),22),INDEX(표5[#All],MATCH(C790,표5[[#All],[잉크]],0),MATCH('넣어줄 잉크'!$D$2,표5[#Headers],0)+2))</f>
        <v>0</v>
      </c>
    </row>
    <row r="791" spans="2:4" x14ac:dyDescent="0.3">
      <c r="B791" s="56">
        <f>IFERROR(SUM(D791:D791),0)</f>
        <v>1</v>
      </c>
      <c r="C791" s="139" t="str">
        <f>'제품 추가'!AC259</f>
        <v>KHAKI</v>
      </c>
      <c r="D791" s="138">
        <f>IF('넣어줄 잉크'!$D$2="주말",INDEX(표5[#All],MATCH(C791,표5[[#All],[잉크]],0),19)+INDEX(표5[#All],MATCH(C791,표5[[#All],[잉크]],0),22),INDEX(표5[#All],MATCH(C791,표5[[#All],[잉크]],0),MATCH('넣어줄 잉크'!$D$2,표5[#Headers],0)+2))</f>
        <v>1</v>
      </c>
    </row>
    <row r="792" spans="2:4" x14ac:dyDescent="0.3">
      <c r="B792" s="56">
        <f>IFERROR(SUM(D792:D792),0)</f>
        <v>1</v>
      </c>
      <c r="C792" s="139" t="str">
        <f>'제품 추가'!AC943</f>
        <v>KLED</v>
      </c>
      <c r="D792" s="138">
        <f>IF('넣어줄 잉크'!$D$2="주말",INDEX(표5[#All],MATCH(C792,표5[[#All],[잉크]],0),19)+INDEX(표5[#All],MATCH(C792,표5[[#All],[잉크]],0),22),INDEX(표5[#All],MATCH(C792,표5[[#All],[잉크]],0),MATCH('넣어줄 잉크'!$D$2,표5[#Headers],0)+2))</f>
        <v>1</v>
      </c>
    </row>
    <row r="793" spans="2:4" x14ac:dyDescent="0.3">
      <c r="B793" s="56">
        <f>IFERROR(SUM(D793:D793),0)</f>
        <v>1</v>
      </c>
      <c r="C793" s="139" t="str">
        <f>'제품 추가'!AC818</f>
        <v>MACH</v>
      </c>
      <c r="D793" s="138">
        <f>IF('넣어줄 잉크'!$D$2="주말",INDEX(표5[#All],MATCH(C793,표5[[#All],[잉크]],0),19)+INDEX(표5[#All],MATCH(C793,표5[[#All],[잉크]],0),22),INDEX(표5[#All],MATCH(C793,표5[[#All],[잉크]],0),MATCH('넣어줄 잉크'!$D$2,표5[#Headers],0)+2))</f>
        <v>1</v>
      </c>
    </row>
    <row r="794" spans="2:4" hidden="1" x14ac:dyDescent="0.3">
      <c r="B794" s="56">
        <f>IFERROR(SUM(D794:D794),0)</f>
        <v>0</v>
      </c>
      <c r="C794" s="139" t="str">
        <f>'제품 추가'!AC792</f>
        <v>TWITCH</v>
      </c>
      <c r="D794" s="138">
        <f>IF('넣어줄 잉크'!$D$2="주말",INDEX(표5[#All],MATCH(C794,표5[[#All],[잉크]],0),19)+INDEX(표5[#All],MATCH(C794,표5[[#All],[잉크]],0),22),INDEX(표5[#All],MATCH(C794,표5[[#All],[잉크]],0),MATCH('넣어줄 잉크'!$D$2,표5[#Headers],0)+2))</f>
        <v>0</v>
      </c>
    </row>
    <row r="795" spans="2:4" hidden="1" x14ac:dyDescent="0.3">
      <c r="B795" s="56">
        <f>IFERROR(SUM(D795:D795),0)</f>
        <v>0</v>
      </c>
      <c r="C795" s="139" t="str">
        <f>'제품 추가'!AC793</f>
        <v>WARWICK</v>
      </c>
      <c r="D795" s="138">
        <f>IF('넣어줄 잉크'!$D$2="주말",INDEX(표5[#All],MATCH(C795,표5[[#All],[잉크]],0),19)+INDEX(표5[#All],MATCH(C795,표5[[#All],[잉크]],0),22),INDEX(표5[#All],MATCH(C795,표5[[#All],[잉크]],0),MATCH('넣어줄 잉크'!$D$2,표5[#Headers],0)+2))</f>
        <v>0</v>
      </c>
    </row>
    <row r="796" spans="2:4" hidden="1" x14ac:dyDescent="0.3">
      <c r="B796" s="56">
        <f>IFERROR(SUM(D796:D796),0)</f>
        <v>0</v>
      </c>
      <c r="C796" s="139" t="str">
        <f>'제품 추가'!AC794</f>
        <v>JINX</v>
      </c>
      <c r="D796" s="138">
        <f>IF('넣어줄 잉크'!$D$2="주말",INDEX(표5[#All],MATCH(C796,표5[[#All],[잉크]],0),19)+INDEX(표5[#All],MATCH(C796,표5[[#All],[잉크]],0),22),INDEX(표5[#All],MATCH(C796,표5[[#All],[잉크]],0),MATCH('넣어줄 잉크'!$D$2,표5[#Headers],0)+2))</f>
        <v>0</v>
      </c>
    </row>
    <row r="797" spans="2:4" hidden="1" x14ac:dyDescent="0.3">
      <c r="B797" s="56">
        <f>IFERROR(SUM(D797:D797),0)</f>
        <v>0</v>
      </c>
      <c r="C797" s="139" t="str">
        <f>'제품 추가'!AC795</f>
        <v>MATT</v>
      </c>
      <c r="D797" s="138">
        <f>IF('넣어줄 잉크'!$D$2="주말",INDEX(표5[#All],MATCH(C797,표5[[#All],[잉크]],0),19)+INDEX(표5[#All],MATCH(C797,표5[[#All],[잉크]],0),22),INDEX(표5[#All],MATCH(C797,표5[[#All],[잉크]],0),MATCH('넣어줄 잉크'!$D$2,표5[#Headers],0)+2))</f>
        <v>0</v>
      </c>
    </row>
    <row r="798" spans="2:4" hidden="1" x14ac:dyDescent="0.3">
      <c r="B798" s="56">
        <f>IFERROR(SUM(D798:D798),0)</f>
        <v>0</v>
      </c>
      <c r="C798" s="139" t="str">
        <f>'제품 추가'!AC796</f>
        <v>MELBOURNE</v>
      </c>
      <c r="D798" s="138">
        <f>IF('넣어줄 잉크'!$D$2="주말",INDEX(표5[#All],MATCH(C798,표5[[#All],[잉크]],0),19)+INDEX(표5[#All],MATCH(C798,표5[[#All],[잉크]],0),22),INDEX(표5[#All],MATCH(C798,표5[[#All],[잉크]],0),MATCH('넣어줄 잉크'!$D$2,표5[#Headers],0)+2))</f>
        <v>0</v>
      </c>
    </row>
    <row r="799" spans="2:4" hidden="1" x14ac:dyDescent="0.3">
      <c r="B799" s="56">
        <f>IFERROR(SUM(D799:D799),0)</f>
        <v>0</v>
      </c>
      <c r="C799" s="139" t="str">
        <f>'제품 추가'!AC797</f>
        <v>SAVILE</v>
      </c>
      <c r="D799" s="138">
        <f>IF('넣어줄 잉크'!$D$2="주말",INDEX(표5[#All],MATCH(C799,표5[[#All],[잉크]],0),19)+INDEX(표5[#All],MATCH(C799,표5[[#All],[잉크]],0),22),INDEX(표5[#All],MATCH(C799,표5[[#All],[잉크]],0),MATCH('넣어줄 잉크'!$D$2,표5[#Headers],0)+2))</f>
        <v>0</v>
      </c>
    </row>
    <row r="800" spans="2:4" hidden="1" x14ac:dyDescent="0.3">
      <c r="B800" s="56">
        <f>IFERROR(SUM(D800:D800),0)</f>
        <v>0</v>
      </c>
      <c r="C800" s="139" t="str">
        <f>'제품 추가'!AC798</f>
        <v>TONIC</v>
      </c>
      <c r="D800" s="138">
        <f>IF('넣어줄 잉크'!$D$2="주말",INDEX(표5[#All],MATCH(C800,표5[[#All],[잉크]],0),19)+INDEX(표5[#All],MATCH(C800,표5[[#All],[잉크]],0),22),INDEX(표5[#All],MATCH(C800,표5[[#All],[잉크]],0),MATCH('넣어줄 잉크'!$D$2,표5[#Headers],0)+2))</f>
        <v>0</v>
      </c>
    </row>
    <row r="801" spans="2:4" hidden="1" x14ac:dyDescent="0.3">
      <c r="B801" s="56">
        <f>IFERROR(SUM(D801:D801),0)</f>
        <v>0</v>
      </c>
      <c r="C801" s="139" t="str">
        <f>'제품 추가'!AC799</f>
        <v>CHAMPAGNE</v>
      </c>
      <c r="D801" s="138">
        <f>IF('넣어줄 잉크'!$D$2="주말",INDEX(표5[#All],MATCH(C801,표5[[#All],[잉크]],0),19)+INDEX(표5[#All],MATCH(C801,표5[[#All],[잉크]],0),22),INDEX(표5[#All],MATCH(C801,표5[[#All],[잉크]],0),MATCH('넣어줄 잉크'!$D$2,표5[#Headers],0)+2))</f>
        <v>0</v>
      </c>
    </row>
    <row r="802" spans="2:4" hidden="1" x14ac:dyDescent="0.3">
      <c r="B802" s="56">
        <f>IFERROR(SUM(D802:D802),0)</f>
        <v>0</v>
      </c>
      <c r="C802" s="139" t="str">
        <f>'제품 추가'!AC800</f>
        <v>HIGHBALL</v>
      </c>
      <c r="D802" s="138">
        <f>IF('넣어줄 잉크'!$D$2="주말",INDEX(표5[#All],MATCH(C802,표5[[#All],[잉크]],0),19)+INDEX(표5[#All],MATCH(C802,표5[[#All],[잉크]],0),22),INDEX(표5[#All],MATCH(C802,표5[[#All],[잉크]],0),MATCH('넣어줄 잉크'!$D$2,표5[#Headers],0)+2))</f>
        <v>0</v>
      </c>
    </row>
    <row r="803" spans="2:4" hidden="1" x14ac:dyDescent="0.3">
      <c r="B803" s="56">
        <f>IFERROR(SUM(D803:D803),0)</f>
        <v>0</v>
      </c>
      <c r="C803" s="139" t="str">
        <f>'제품 추가'!AC801</f>
        <v>MANA</v>
      </c>
      <c r="D803" s="138">
        <f>IF('넣어줄 잉크'!$D$2="주말",INDEX(표5[#All],MATCH(C803,표5[[#All],[잉크]],0),19)+INDEX(표5[#All],MATCH(C803,표5[[#All],[잉크]],0),22),INDEX(표5[#All],MATCH(C803,표5[[#All],[잉크]],0),MATCH('넣어줄 잉크'!$D$2,표5[#Headers],0)+2))</f>
        <v>0</v>
      </c>
    </row>
    <row r="804" spans="2:4" hidden="1" x14ac:dyDescent="0.3">
      <c r="B804" s="56">
        <f>IFERROR(SUM(D804:D804),0)</f>
        <v>0</v>
      </c>
      <c r="C804" s="139" t="str">
        <f>'제품 추가'!AC802</f>
        <v>DRAIN</v>
      </c>
      <c r="D804" s="138">
        <f>IF('넣어줄 잉크'!$D$2="주말",INDEX(표5[#All],MATCH(C804,표5[[#All],[잉크]],0),19)+INDEX(표5[#All],MATCH(C804,표5[[#All],[잉크]],0),22),INDEX(표5[#All],MATCH(C804,표5[[#All],[잉크]],0),MATCH('넣어줄 잉크'!$D$2,표5[#Headers],0)+2))</f>
        <v>0</v>
      </c>
    </row>
    <row r="805" spans="2:4" hidden="1" x14ac:dyDescent="0.3">
      <c r="B805" s="56">
        <f>IFERROR(SUM(D805:D805),0)</f>
        <v>0</v>
      </c>
      <c r="C805" s="139" t="str">
        <f>'제품 추가'!AC803</f>
        <v>MAKALU</v>
      </c>
      <c r="D805" s="138">
        <f>IF('넣어줄 잉크'!$D$2="주말",INDEX(표5[#All],MATCH(C805,표5[[#All],[잉크]],0),19)+INDEX(표5[#All],MATCH(C805,표5[[#All],[잉크]],0),22),INDEX(표5[#All],MATCH(C805,표5[[#All],[잉크]],0),MATCH('넣어줄 잉크'!$D$2,표5[#Headers],0)+2))</f>
        <v>0</v>
      </c>
    </row>
    <row r="806" spans="2:4" hidden="1" x14ac:dyDescent="0.3">
      <c r="B806" s="56">
        <f>IFERROR(SUM(D806:D806),0)</f>
        <v>0</v>
      </c>
      <c r="C806" s="139" t="str">
        <f>'제품 추가'!AC804</f>
        <v>FERN</v>
      </c>
      <c r="D806" s="138">
        <f>IF('넣어줄 잉크'!$D$2="주말",INDEX(표5[#All],MATCH(C806,표5[[#All],[잉크]],0),19)+INDEX(표5[#All],MATCH(C806,표5[[#All],[잉크]],0),22),INDEX(표5[#All],MATCH(C806,표5[[#All],[잉크]],0),MATCH('넣어줄 잉크'!$D$2,표5[#Headers],0)+2))</f>
        <v>0</v>
      </c>
    </row>
    <row r="807" spans="2:4" hidden="1" x14ac:dyDescent="0.3">
      <c r="B807" s="56">
        <f>IFERROR(SUM(D807:D807),0)</f>
        <v>0</v>
      </c>
      <c r="C807" s="139" t="str">
        <f>'제품 추가'!AC805</f>
        <v>JUNIPER</v>
      </c>
      <c r="D807" s="138">
        <f>IF('넣어줄 잉크'!$D$2="주말",INDEX(표5[#All],MATCH(C807,표5[[#All],[잉크]],0),19)+INDEX(표5[#All],MATCH(C807,표5[[#All],[잉크]],0),22),INDEX(표5[#All],MATCH(C807,표5[[#All],[잉크]],0),MATCH('넣어줄 잉크'!$D$2,표5[#Headers],0)+2))</f>
        <v>0</v>
      </c>
    </row>
    <row r="808" spans="2:4" hidden="1" x14ac:dyDescent="0.3">
      <c r="B808" s="56">
        <f>IFERROR(SUM(D808:D808),0)</f>
        <v>0</v>
      </c>
      <c r="C808" s="139" t="str">
        <f>'제품 추가'!AC806</f>
        <v>TRUFFLE</v>
      </c>
      <c r="D808" s="138">
        <f>IF('넣어줄 잉크'!$D$2="주말",INDEX(표5[#All],MATCH(C808,표5[[#All],[잉크]],0),19)+INDEX(표5[#All],MATCH(C808,표5[[#All],[잉크]],0),22),INDEX(표5[#All],MATCH(C808,표5[[#All],[잉크]],0),MATCH('넣어줄 잉크'!$D$2,표5[#Headers],0)+2))</f>
        <v>0</v>
      </c>
    </row>
    <row r="809" spans="2:4" hidden="1" x14ac:dyDescent="0.3">
      <c r="B809" s="56">
        <f>IFERROR(SUM(D809:D809),0)</f>
        <v>0</v>
      </c>
      <c r="C809" s="139" t="str">
        <f>'제품 추가'!AC807</f>
        <v>MALDON</v>
      </c>
      <c r="D809" s="138">
        <f>IF('넣어줄 잉크'!$D$2="주말",INDEX(표5[#All],MATCH(C809,표5[[#All],[잉크]],0),19)+INDEX(표5[#All],MATCH(C809,표5[[#All],[잉크]],0),22),INDEX(표5[#All],MATCH(C809,표5[[#All],[잉크]],0),MATCH('넣어줄 잉크'!$D$2,표5[#Headers],0)+2))</f>
        <v>0</v>
      </c>
    </row>
    <row r="810" spans="2:4" hidden="1" x14ac:dyDescent="0.3">
      <c r="B810" s="56">
        <f>IFERROR(SUM(D810:D810),0)</f>
        <v>0</v>
      </c>
      <c r="C810" s="139" t="str">
        <f>'제품 추가'!AC808</f>
        <v>SCARLET</v>
      </c>
      <c r="D810" s="138">
        <f>IF('넣어줄 잉크'!$D$2="주말",INDEX(표5[#All],MATCH(C810,표5[[#All],[잉크]],0),19)+INDEX(표5[#All],MATCH(C810,표5[[#All],[잉크]],0),22),INDEX(표5[#All],MATCH(C810,표5[[#All],[잉크]],0),MATCH('넣어줄 잉크'!$D$2,표5[#Headers],0)+2))</f>
        <v>0</v>
      </c>
    </row>
    <row r="811" spans="2:4" hidden="1" x14ac:dyDescent="0.3">
      <c r="B811" s="56">
        <f>IFERROR(SUM(D811:D811),0)</f>
        <v>0</v>
      </c>
      <c r="C811" s="139" t="str">
        <f>'제품 추가'!AC809</f>
        <v>CORONA</v>
      </c>
      <c r="D811" s="138">
        <f>IF('넣어줄 잉크'!$D$2="주말",INDEX(표5[#All],MATCH(C811,표5[[#All],[잉크]],0),19)+INDEX(표5[#All],MATCH(C811,표5[[#All],[잉크]],0),22),INDEX(표5[#All],MATCH(C811,표5[[#All],[잉크]],0),MATCH('넣어줄 잉크'!$D$2,표5[#Headers],0)+2))</f>
        <v>0</v>
      </c>
    </row>
    <row r="812" spans="2:4" hidden="1" x14ac:dyDescent="0.3">
      <c r="B812" s="56">
        <f>IFERROR(SUM(D812:D812),0)</f>
        <v>0</v>
      </c>
      <c r="C812" s="139" t="str">
        <f>'제품 추가'!AC810</f>
        <v>FLARE</v>
      </c>
      <c r="D812" s="138">
        <f>IF('넣어줄 잉크'!$D$2="주말",INDEX(표5[#All],MATCH(C812,표5[[#All],[잉크]],0),19)+INDEX(표5[#All],MATCH(C812,표5[[#All],[잉크]],0),22),INDEX(표5[#All],MATCH(C812,표5[[#All],[잉크]],0),MATCH('넣어줄 잉크'!$D$2,표5[#Headers],0)+2))</f>
        <v>0</v>
      </c>
    </row>
    <row r="813" spans="2:4" hidden="1" x14ac:dyDescent="0.3">
      <c r="B813" s="56">
        <f>IFERROR(SUM(D813:D813),0)</f>
        <v>0</v>
      </c>
      <c r="C813" s="139" t="str">
        <f>'제품 추가'!AC811</f>
        <v>LULU</v>
      </c>
      <c r="D813" s="138">
        <f>IF('넣어줄 잉크'!$D$2="주말",INDEX(표5[#All],MATCH(C813,표5[[#All],[잉크]],0),19)+INDEX(표5[#All],MATCH(C813,표5[[#All],[잉크]],0),22),INDEX(표5[#All],MATCH(C813,표5[[#All],[잉크]],0),MATCH('넣어줄 잉크'!$D$2,표5[#Headers],0)+2))</f>
        <v>0</v>
      </c>
    </row>
    <row r="814" spans="2:4" hidden="1" x14ac:dyDescent="0.3">
      <c r="B814" s="56">
        <f>IFERROR(SUM(D814:D814),0)</f>
        <v>0</v>
      </c>
      <c r="C814" s="139" t="str">
        <f>'제품 추가'!AC812</f>
        <v>AMUMU</v>
      </c>
      <c r="D814" s="138">
        <f>IF('넣어줄 잉크'!$D$2="주말",INDEX(표5[#All],MATCH(C814,표5[[#All],[잉크]],0),19)+INDEX(표5[#All],MATCH(C814,표5[[#All],[잉크]],0),22),INDEX(표5[#All],MATCH(C814,표5[[#All],[잉크]],0),MATCH('넣어줄 잉크'!$D$2,표5[#Headers],0)+2))</f>
        <v>0</v>
      </c>
    </row>
    <row r="815" spans="2:4" hidden="1" x14ac:dyDescent="0.3">
      <c r="B815" s="56">
        <f>IFERROR(SUM(D815:D815),0)</f>
        <v>0</v>
      </c>
      <c r="C815" s="139" t="str">
        <f>'제품 추가'!AC813</f>
        <v>YORICK</v>
      </c>
      <c r="D815" s="138">
        <f>IF('넣어줄 잉크'!$D$2="주말",INDEX(표5[#All],MATCH(C815,표5[[#All],[잉크]],0),19)+INDEX(표5[#All],MATCH(C815,표5[[#All],[잉크]],0),22),INDEX(표5[#All],MATCH(C815,표5[[#All],[잉크]],0),MATCH('넣어줄 잉크'!$D$2,표5[#Headers],0)+2))</f>
        <v>0</v>
      </c>
    </row>
    <row r="816" spans="2:4" hidden="1" x14ac:dyDescent="0.3">
      <c r="B816" s="56">
        <f>IFERROR(SUM(D816:D816),0)</f>
        <v>0</v>
      </c>
      <c r="C816" s="139" t="str">
        <f>'제품 추가'!AC814</f>
        <v>IRELIA</v>
      </c>
      <c r="D816" s="138">
        <f>IF('넣어줄 잉크'!$D$2="주말",INDEX(표5[#All],MATCH(C816,표5[[#All],[잉크]],0),19)+INDEX(표5[#All],MATCH(C816,표5[[#All],[잉크]],0),22),INDEX(표5[#All],MATCH(C816,표5[[#All],[잉크]],0),MATCH('넣어줄 잉크'!$D$2,표5[#Headers],0)+2))</f>
        <v>0</v>
      </c>
    </row>
    <row r="817" spans="2:4" hidden="1" x14ac:dyDescent="0.3">
      <c r="B817" s="56">
        <f>IFERROR(SUM(D817:D817),0)</f>
        <v>0</v>
      </c>
      <c r="C817" s="139" t="str">
        <f>'제품 추가'!AC815</f>
        <v>LEBLANC</v>
      </c>
      <c r="D817" s="138">
        <f>IF('넣어줄 잉크'!$D$2="주말",INDEX(표5[#All],MATCH(C817,표5[[#All],[잉크]],0),19)+INDEX(표5[#All],MATCH(C817,표5[[#All],[잉크]],0),22),INDEX(표5[#All],MATCH(C817,표5[[#All],[잉크]],0),MATCH('넣어줄 잉크'!$D$2,표5[#Headers],0)+2))</f>
        <v>0</v>
      </c>
    </row>
    <row r="818" spans="2:4" hidden="1" x14ac:dyDescent="0.3">
      <c r="B818" s="56">
        <f>IFERROR(SUM(D818:D818),0)</f>
        <v>0</v>
      </c>
      <c r="C818" s="139" t="str">
        <f>'제품 추가'!AC816</f>
        <v>KENNEN</v>
      </c>
      <c r="D818" s="138">
        <f>IF('넣어줄 잉크'!$D$2="주말",INDEX(표5[#All],MATCH(C818,표5[[#All],[잉크]],0),19)+INDEX(표5[#All],MATCH(C818,표5[[#All],[잉크]],0),22),INDEX(표5[#All],MATCH(C818,표5[[#All],[잉크]],0),MATCH('넣어줄 잉크'!$D$2,표5[#Headers],0)+2))</f>
        <v>0</v>
      </c>
    </row>
    <row r="819" spans="2:4" hidden="1" x14ac:dyDescent="0.3">
      <c r="B819" s="56">
        <f>IFERROR(SUM(D819:D819),0)</f>
        <v>0</v>
      </c>
      <c r="C819" s="139" t="str">
        <f>'제품 추가'!AC817</f>
        <v>MALZAHAR</v>
      </c>
      <c r="D819" s="138">
        <f>IF('넣어줄 잉크'!$D$2="주말",INDEX(표5[#All],MATCH(C819,표5[[#All],[잉크]],0),19)+INDEX(표5[#All],MATCH(C819,표5[[#All],[잉크]],0),22),INDEX(표5[#All],MATCH(C819,표5[[#All],[잉크]],0),MATCH('넣어줄 잉크'!$D$2,표5[#Headers],0)+2))</f>
        <v>0</v>
      </c>
    </row>
    <row r="820" spans="2:4" hidden="1" x14ac:dyDescent="0.3">
      <c r="B820" s="56">
        <f>IFERROR(SUM(D820:D820),0)</f>
        <v>0</v>
      </c>
      <c r="C820" s="139" t="str">
        <f>'제품 추가'!AC262</f>
        <v>KODIAK</v>
      </c>
      <c r="D820" s="138">
        <f>IF('넣어줄 잉크'!$D$2="주말",INDEX(표5[#All],MATCH(C820,표5[[#All],[잉크]],0),19)+INDEX(표5[#All],MATCH(C820,표5[[#All],[잉크]],0),22),INDEX(표5[#All],MATCH(C820,표5[[#All],[잉크]],0),MATCH('넣어줄 잉크'!$D$2,표5[#Headers],0)+2))</f>
        <v>0</v>
      </c>
    </row>
    <row r="821" spans="2:4" hidden="1" x14ac:dyDescent="0.3">
      <c r="B821" s="56">
        <f>IFERROR(SUM(D821:D821),0)</f>
        <v>0</v>
      </c>
      <c r="C821" s="139" t="str">
        <f>'제품 추가'!AC255</f>
        <v>JEAN</v>
      </c>
      <c r="D821" s="138">
        <f>IF('넣어줄 잉크'!$D$2="주말",INDEX(표5[#All],MATCH(C821,표5[[#All],[잉크]],0),19)+INDEX(표5[#All],MATCH(C821,표5[[#All],[잉크]],0),22),INDEX(표5[#All],MATCH(C821,표5[[#All],[잉크]],0),MATCH('넣어줄 잉크'!$D$2,표5[#Headers],0)+2))</f>
        <v>0</v>
      </c>
    </row>
    <row r="822" spans="2:4" hidden="1" x14ac:dyDescent="0.3">
      <c r="B822" s="56">
        <f>IFERROR(SUM(D822:D822),0)</f>
        <v>0</v>
      </c>
      <c r="C822" s="139" t="str">
        <f>'제품 추가'!AC648</f>
        <v>KKOMAG</v>
      </c>
      <c r="D822" s="138">
        <f>IF('넣어줄 잉크'!$D$2="주말",INDEX(표5[#All],MATCH(C822,표5[[#All],[잉크]],0),19)+INDEX(표5[#All],MATCH(C822,표5[[#All],[잉크]],0),22),INDEX(표5[#All],MATCH(C822,표5[[#All],[잉크]],0),MATCH('넣어줄 잉크'!$D$2,표5[#Headers],0)+2))</f>
        <v>0</v>
      </c>
    </row>
    <row r="823" spans="2:4" hidden="1" x14ac:dyDescent="0.3">
      <c r="B823" s="56">
        <f>IFERROR(SUM(D823:D823),0)</f>
        <v>0</v>
      </c>
      <c r="C823" s="139" t="str">
        <f>'제품 추가'!AC821</f>
        <v>UGLY</v>
      </c>
      <c r="D823" s="138">
        <f>IF('넣어줄 잉크'!$D$2="주말",INDEX(표5[#All],MATCH(C823,표5[[#All],[잉크]],0),19)+INDEX(표5[#All],MATCH(C823,표5[[#All],[잉크]],0),22),INDEX(표5[#All],MATCH(C823,표5[[#All],[잉크]],0),MATCH('넣어줄 잉크'!$D$2,표5[#Headers],0)+2))</f>
        <v>0</v>
      </c>
    </row>
    <row r="824" spans="2:4" hidden="1" x14ac:dyDescent="0.3">
      <c r="B824" s="56">
        <f>IFERROR(SUM(D824:D824),0)</f>
        <v>0</v>
      </c>
      <c r="C824" s="139" t="str">
        <f>'제품 추가'!AC822</f>
        <v>NOEULY</v>
      </c>
      <c r="D824" s="138">
        <f>IF('넣어줄 잉크'!$D$2="주말",INDEX(표5[#All],MATCH(C824,표5[[#All],[잉크]],0),19)+INDEX(표5[#All],MATCH(C824,표5[[#All],[잉크]],0),22),INDEX(표5[#All],MATCH(C824,표5[[#All],[잉크]],0),MATCH('넣어줄 잉크'!$D$2,표5[#Headers],0)+2))</f>
        <v>0</v>
      </c>
    </row>
    <row r="825" spans="2:4" hidden="1" x14ac:dyDescent="0.3">
      <c r="B825" s="56">
        <f>IFERROR(SUM(D825:D825),0)</f>
        <v>0</v>
      </c>
      <c r="C825" s="139" t="str">
        <f>'제품 추가'!AC823</f>
        <v>HONDA</v>
      </c>
      <c r="D825" s="138">
        <f>IF('넣어줄 잉크'!$D$2="주말",INDEX(표5[#All],MATCH(C825,표5[[#All],[잉크]],0),19)+INDEX(표5[#All],MATCH(C825,표5[[#All],[잉크]],0),22),INDEX(표5[#All],MATCH(C825,표5[[#All],[잉크]],0),MATCH('넣어줄 잉크'!$D$2,표5[#Headers],0)+2))</f>
        <v>0</v>
      </c>
    </row>
    <row r="826" spans="2:4" hidden="1" x14ac:dyDescent="0.3">
      <c r="B826" s="56">
        <f>IFERROR(SUM(D826:D826),0)</f>
        <v>0</v>
      </c>
      <c r="C826" s="139" t="str">
        <f>'제품 추가'!AC824</f>
        <v>CANON</v>
      </c>
      <c r="D826" s="138">
        <f>IF('넣어줄 잉크'!$D$2="주말",INDEX(표5[#All],MATCH(C826,표5[[#All],[잉크]],0),19)+INDEX(표5[#All],MATCH(C826,표5[[#All],[잉크]],0),22),INDEX(표5[#All],MATCH(C826,표5[[#All],[잉크]],0),MATCH('넣어줄 잉크'!$D$2,표5[#Headers],0)+2))</f>
        <v>0</v>
      </c>
    </row>
    <row r="827" spans="2:4" hidden="1" x14ac:dyDescent="0.3">
      <c r="B827" s="56">
        <f>IFERROR(SUM(D827:D827),0)</f>
        <v>0</v>
      </c>
      <c r="C827" s="139" t="str">
        <f>'제품 추가'!AC825</f>
        <v>NIKON</v>
      </c>
      <c r="D827" s="138">
        <f>IF('넣어줄 잉크'!$D$2="주말",INDEX(표5[#All],MATCH(C827,표5[[#All],[잉크]],0),19)+INDEX(표5[#All],MATCH(C827,표5[[#All],[잉크]],0),22),INDEX(표5[#All],MATCH(C827,표5[[#All],[잉크]],0),MATCH('넣어줄 잉크'!$D$2,표5[#Headers],0)+2))</f>
        <v>0</v>
      </c>
    </row>
    <row r="828" spans="2:4" hidden="1" x14ac:dyDescent="0.3">
      <c r="B828" s="56">
        <f>IFERROR(SUM(D828:D828),0)</f>
        <v>0</v>
      </c>
      <c r="C828" s="139" t="str">
        <f>'제품 추가'!AC826</f>
        <v>GRAMPUS</v>
      </c>
      <c r="D828" s="138">
        <f>IF('넣어줄 잉크'!$D$2="주말",INDEX(표5[#All],MATCH(C828,표5[[#All],[잉크]],0),19)+INDEX(표5[#All],MATCH(C828,표5[[#All],[잉크]],0),22),INDEX(표5[#All],MATCH(C828,표5[[#All],[잉크]],0),MATCH('넣어줄 잉크'!$D$2,표5[#Headers],0)+2))</f>
        <v>0</v>
      </c>
    </row>
    <row r="829" spans="2:4" hidden="1" x14ac:dyDescent="0.3">
      <c r="B829" s="56">
        <f>IFERROR(SUM(D829:D829),0)</f>
        <v>0</v>
      </c>
      <c r="C829" s="139" t="str">
        <f>'제품 추가'!AC827</f>
        <v>MINKE</v>
      </c>
      <c r="D829" s="138">
        <f>IF('넣어줄 잉크'!$D$2="주말",INDEX(표5[#All],MATCH(C829,표5[[#All],[잉크]],0),19)+INDEX(표5[#All],MATCH(C829,표5[[#All],[잉크]],0),22),INDEX(표5[#All],MATCH(C829,표5[[#All],[잉크]],0),MATCH('넣어줄 잉크'!$D$2,표5[#Headers],0)+2))</f>
        <v>0</v>
      </c>
    </row>
    <row r="830" spans="2:4" hidden="1" x14ac:dyDescent="0.3">
      <c r="B830" s="56">
        <f>IFERROR(SUM(D830:D830),0)</f>
        <v>0</v>
      </c>
      <c r="C830" s="139" t="str">
        <f>'제품 추가'!AC828</f>
        <v>SPERM</v>
      </c>
      <c r="D830" s="138">
        <f>IF('넣어줄 잉크'!$D$2="주말",INDEX(표5[#All],MATCH(C830,표5[[#All],[잉크]],0),19)+INDEX(표5[#All],MATCH(C830,표5[[#All],[잉크]],0),22),INDEX(표5[#All],MATCH(C830,표5[[#All],[잉크]],0),MATCH('넣어줄 잉크'!$D$2,표5[#Headers],0)+2))</f>
        <v>0</v>
      </c>
    </row>
    <row r="831" spans="2:4" x14ac:dyDescent="0.3">
      <c r="B831" s="56">
        <f>IFERROR(SUM(D831:D831),0)</f>
        <v>2</v>
      </c>
      <c r="C831" s="139" t="str">
        <f>'제품 추가'!AC285</f>
        <v>MADDER</v>
      </c>
      <c r="D831" s="138">
        <f>IF('넣어줄 잉크'!$D$2="주말",INDEX(표5[#All],MATCH(C831,표5[[#All],[잉크]],0),19)+INDEX(표5[#All],MATCH(C831,표5[[#All],[잉크]],0),22),INDEX(표5[#All],MATCH(C831,표5[[#All],[잉크]],0),MATCH('넣어줄 잉크'!$D$2,표5[#Headers],0)+2))</f>
        <v>2</v>
      </c>
    </row>
    <row r="832" spans="2:4" hidden="1" x14ac:dyDescent="0.3">
      <c r="B832" s="56">
        <f>IFERROR(SUM(D832:D832),0)</f>
        <v>0</v>
      </c>
      <c r="C832" s="139" t="str">
        <f>'제품 추가'!AC1042</f>
        <v>MARADONA</v>
      </c>
      <c r="D832" s="138">
        <f>IF('넣어줄 잉크'!$D$2="주말",INDEX(표5[#All],MATCH(C832,표5[[#All],[잉크]],0),19)+INDEX(표5[#All],MATCH(C832,표5[[#All],[잉크]],0),22),INDEX(표5[#All],MATCH(C832,표5[[#All],[잉크]],0),MATCH('넣어줄 잉크'!$D$2,표5[#Headers],0)+2))</f>
        <v>0</v>
      </c>
    </row>
    <row r="833" spans="2:4" hidden="1" x14ac:dyDescent="0.3">
      <c r="B833" s="56">
        <f>IFERROR(SUM(D833:D833),0)</f>
        <v>0</v>
      </c>
      <c r="C833" s="139" t="str">
        <f>'제품 추가'!AC831</f>
        <v>SUZUKI</v>
      </c>
      <c r="D833" s="138">
        <f>IF('넣어줄 잉크'!$D$2="주말",INDEX(표5[#All],MATCH(C833,표5[[#All],[잉크]],0),19)+INDEX(표5[#All],MATCH(C833,표5[[#All],[잉크]],0),22),INDEX(표5[#All],MATCH(C833,표5[[#All],[잉크]],0),MATCH('넣어줄 잉크'!$D$2,표5[#Headers],0)+2))</f>
        <v>0</v>
      </c>
    </row>
    <row r="834" spans="2:4" hidden="1" x14ac:dyDescent="0.3">
      <c r="B834" s="56">
        <f>IFERROR(SUM(D834:D834),0)</f>
        <v>0</v>
      </c>
      <c r="C834" s="139" t="str">
        <f>'제품 추가'!AC832</f>
        <v>LEXUS</v>
      </c>
      <c r="D834" s="138">
        <f>IF('넣어줄 잉크'!$D$2="주말",INDEX(표5[#All],MATCH(C834,표5[[#All],[잉크]],0),19)+INDEX(표5[#All],MATCH(C834,표5[[#All],[잉크]],0),22),INDEX(표5[#All],MATCH(C834,표5[[#All],[잉크]],0),MATCH('넣어줄 잉크'!$D$2,표5[#Headers],0)+2))</f>
        <v>0</v>
      </c>
    </row>
    <row r="835" spans="2:4" hidden="1" x14ac:dyDescent="0.3">
      <c r="B835" s="56">
        <f>IFERROR(SUM(D835:D835),0)</f>
        <v>0</v>
      </c>
      <c r="C835" s="139" t="str">
        <f>'제품 추가'!AC833</f>
        <v>PETROLE</v>
      </c>
      <c r="D835" s="138">
        <f>IF('넣어줄 잉크'!$D$2="주말",INDEX(표5[#All],MATCH(C835,표5[[#All],[잉크]],0),19)+INDEX(표5[#All],MATCH(C835,표5[[#All],[잉크]],0),22),INDEX(표5[#All],MATCH(C835,표5[[#All],[잉크]],0),MATCH('넣어줄 잉크'!$D$2,표5[#Headers],0)+2))</f>
        <v>0</v>
      </c>
    </row>
    <row r="836" spans="2:4" hidden="1" x14ac:dyDescent="0.3">
      <c r="B836" s="56">
        <f>IFERROR(SUM(D836:D836),0)</f>
        <v>0</v>
      </c>
      <c r="C836" s="139" t="str">
        <f>'제품 추가'!AC834</f>
        <v>SAPIN</v>
      </c>
      <c r="D836" s="138">
        <f>IF('넣어줄 잉크'!$D$2="주말",INDEX(표5[#All],MATCH(C836,표5[[#All],[잉크]],0),19)+INDEX(표5[#All],MATCH(C836,표5[[#All],[잉크]],0),22),INDEX(표5[#All],MATCH(C836,표5[[#All],[잉크]],0),MATCH('넣어줄 잉크'!$D$2,표5[#Headers],0)+2))</f>
        <v>0</v>
      </c>
    </row>
    <row r="837" spans="2:4" hidden="1" x14ac:dyDescent="0.3">
      <c r="B837" s="56">
        <f>IFERROR(SUM(D837:D837),0)</f>
        <v>0</v>
      </c>
      <c r="C837" s="139" t="str">
        <f>'제품 추가'!AC835</f>
        <v>MILITARY</v>
      </c>
      <c r="D837" s="138">
        <f>IF('넣어줄 잉크'!$D$2="주말",INDEX(표5[#All],MATCH(C837,표5[[#All],[잉크]],0),19)+INDEX(표5[#All],MATCH(C837,표5[[#All],[잉크]],0),22),INDEX(표5[#All],MATCH(C837,표5[[#All],[잉크]],0),MATCH('넣어줄 잉크'!$D$2,표5[#Headers],0)+2))</f>
        <v>0</v>
      </c>
    </row>
    <row r="838" spans="2:4" hidden="1" x14ac:dyDescent="0.3">
      <c r="B838" s="56">
        <f>IFERROR(SUM(D838:D838),0)</f>
        <v>0</v>
      </c>
      <c r="C838" s="139" t="str">
        <f>'제품 추가'!AC836</f>
        <v>TOSHIBA</v>
      </c>
      <c r="D838" s="138">
        <f>IF('넣어줄 잉크'!$D$2="주말",INDEX(표5[#All],MATCH(C838,표5[[#All],[잉크]],0),19)+INDEX(표5[#All],MATCH(C838,표5[[#All],[잉크]],0),22),INDEX(표5[#All],MATCH(C838,표5[[#All],[잉크]],0),MATCH('넣어줄 잉크'!$D$2,표5[#Headers],0)+2))</f>
        <v>0</v>
      </c>
    </row>
    <row r="839" spans="2:4" hidden="1" x14ac:dyDescent="0.3">
      <c r="B839" s="56">
        <f>IFERROR(SUM(D839:D839),0)</f>
        <v>0</v>
      </c>
      <c r="C839" s="139" t="str">
        <f>'제품 추가'!AC837</f>
        <v>PANASONIC</v>
      </c>
      <c r="D839" s="138">
        <f>IF('넣어줄 잉크'!$D$2="주말",INDEX(표5[#All],MATCH(C839,표5[[#All],[잉크]],0),19)+INDEX(표5[#All],MATCH(C839,표5[[#All],[잉크]],0),22),INDEX(표5[#All],MATCH(C839,표5[[#All],[잉크]],0),MATCH('넣어줄 잉크'!$D$2,표5[#Headers],0)+2))</f>
        <v>0</v>
      </c>
    </row>
    <row r="840" spans="2:4" hidden="1" x14ac:dyDescent="0.3">
      <c r="B840" s="56">
        <f>IFERROR(SUM(D840:D840),0)</f>
        <v>0</v>
      </c>
      <c r="C840" s="139" t="str">
        <f>'제품 추가'!AC838</f>
        <v>MITSUBISHI</v>
      </c>
      <c r="D840" s="138">
        <f>IF('넣어줄 잉크'!$D$2="주말",INDEX(표5[#All],MATCH(C840,표5[[#All],[잉크]],0),19)+INDEX(표5[#All],MATCH(C840,표5[[#All],[잉크]],0),22),INDEX(표5[#All],MATCH(C840,표5[[#All],[잉크]],0),MATCH('넣어줄 잉크'!$D$2,표5[#Headers],0)+2))</f>
        <v>0</v>
      </c>
    </row>
    <row r="841" spans="2:4" hidden="1" x14ac:dyDescent="0.3">
      <c r="B841" s="56">
        <f>IFERROR(SUM(D841:D841),0)</f>
        <v>0</v>
      </c>
      <c r="C841" s="139" t="str">
        <f>'제품 추가'!AC839</f>
        <v>YAMAHA</v>
      </c>
      <c r="D841" s="138">
        <f>IF('넣어줄 잉크'!$D$2="주말",INDEX(표5[#All],MATCH(C841,표5[[#All],[잉크]],0),19)+INDEX(표5[#All],MATCH(C841,표5[[#All],[잉크]],0),22),INDEX(표5[#All],MATCH(C841,표5[[#All],[잉크]],0),MATCH('넣어줄 잉크'!$D$2,표5[#Headers],0)+2))</f>
        <v>0</v>
      </c>
    </row>
    <row r="842" spans="2:4" hidden="1" x14ac:dyDescent="0.3">
      <c r="B842" s="56">
        <f>IFERROR(SUM(D842:D842),0)</f>
        <v>0</v>
      </c>
      <c r="C842" s="139" t="str">
        <f>'제품 추가'!AC840</f>
        <v>INFINITI</v>
      </c>
      <c r="D842" s="138">
        <f>IF('넣어줄 잉크'!$D$2="주말",INDEX(표5[#All],MATCH(C842,표5[[#All],[잉크]],0),19)+INDEX(표5[#All],MATCH(C842,표5[[#All],[잉크]],0),22),INDEX(표5[#All],MATCH(C842,표5[[#All],[잉크]],0),MATCH('넣어줄 잉크'!$D$2,표5[#Headers],0)+2))</f>
        <v>0</v>
      </c>
    </row>
    <row r="843" spans="2:4" hidden="1" x14ac:dyDescent="0.3">
      <c r="B843" s="56">
        <f>IFERROR(SUM(D843:D843),0)</f>
        <v>0</v>
      </c>
      <c r="C843" s="139" t="str">
        <f>'제품 추가'!AC970</f>
        <v>LISSE</v>
      </c>
      <c r="D843" s="138">
        <f>IF('넣어줄 잉크'!$D$2="주말",INDEX(표5[#All],MATCH(C843,표5[[#All],[잉크]],0),19)+INDEX(표5[#All],MATCH(C843,표5[[#All],[잉크]],0),22),INDEX(표5[#All],MATCH(C843,표5[[#All],[잉크]],0),MATCH('넣어줄 잉크'!$D$2,표5[#Headers],0)+2))</f>
        <v>0</v>
      </c>
    </row>
    <row r="844" spans="2:4" hidden="1" x14ac:dyDescent="0.3">
      <c r="B844" s="56">
        <f>IFERROR(SUM(D844:D844),0)</f>
        <v>0</v>
      </c>
      <c r="C844" s="139" t="str">
        <f>'제품 추가'!AC842</f>
        <v>PANTHER</v>
      </c>
      <c r="D844" s="138">
        <f>IF('넣어줄 잉크'!$D$2="주말",INDEX(표5[#All],MATCH(C844,표5[[#All],[잉크]],0),19)+INDEX(표5[#All],MATCH(C844,표5[[#All],[잉크]],0),22),INDEX(표5[#All],MATCH(C844,표5[[#All],[잉크]],0),MATCH('넣어줄 잉크'!$D$2,표5[#Headers],0)+2))</f>
        <v>0</v>
      </c>
    </row>
    <row r="845" spans="2:4" hidden="1" x14ac:dyDescent="0.3">
      <c r="B845" s="56">
        <f>IFERROR(SUM(D845:D845),0)</f>
        <v>0</v>
      </c>
      <c r="C845" s="139" t="str">
        <f>'제품 추가'!AC843</f>
        <v>JAGUAR</v>
      </c>
      <c r="D845" s="138">
        <f>IF('넣어줄 잉크'!$D$2="주말",INDEX(표5[#All],MATCH(C845,표5[[#All],[잉크]],0),19)+INDEX(표5[#All],MATCH(C845,표5[[#All],[잉크]],0),22),INDEX(표5[#All],MATCH(C845,표5[[#All],[잉크]],0),MATCH('넣어줄 잉크'!$D$2,표5[#Headers],0)+2))</f>
        <v>0</v>
      </c>
    </row>
    <row r="846" spans="2:4" hidden="1" x14ac:dyDescent="0.3">
      <c r="B846" s="56">
        <f>IFERROR(SUM(D846:D846),0)</f>
        <v>0</v>
      </c>
      <c r="C846" s="139" t="str">
        <f>'제품 추가'!AC844</f>
        <v>POWER</v>
      </c>
      <c r="D846" s="138">
        <f>IF('넣어줄 잉크'!$D$2="주말",INDEX(표5[#All],MATCH(C846,표5[[#All],[잉크]],0),19)+INDEX(표5[#All],MATCH(C846,표5[[#All],[잉크]],0),22),INDEX(표5[#All],MATCH(C846,표5[[#All],[잉크]],0),MATCH('넣어줄 잉크'!$D$2,표5[#Headers],0)+2))</f>
        <v>0</v>
      </c>
    </row>
    <row r="847" spans="2:4" hidden="1" x14ac:dyDescent="0.3">
      <c r="B847" s="56">
        <f>IFERROR(SUM(D847:D847),0)</f>
        <v>0</v>
      </c>
      <c r="C847" s="139" t="str">
        <f>'제품 추가'!AC845</f>
        <v>JANNA</v>
      </c>
      <c r="D847" s="138">
        <f>IF('넣어줄 잉크'!$D$2="주말",INDEX(표5[#All],MATCH(C847,표5[[#All],[잉크]],0),19)+INDEX(표5[#All],MATCH(C847,표5[[#All],[잉크]],0),22),INDEX(표5[#All],MATCH(C847,표5[[#All],[잉크]],0),MATCH('넣어줄 잉크'!$D$2,표5[#Headers],0)+2))</f>
        <v>0</v>
      </c>
    </row>
    <row r="848" spans="2:4" hidden="1" x14ac:dyDescent="0.3">
      <c r="B848" s="56">
        <f>IFERROR(SUM(D848:D848),0)</f>
        <v>0</v>
      </c>
      <c r="C848" s="139" t="str">
        <f>'제품 추가'!AC846</f>
        <v>KROOS</v>
      </c>
      <c r="D848" s="138">
        <f>IF('넣어줄 잉크'!$D$2="주말",INDEX(표5[#All],MATCH(C848,표5[[#All],[잉크]],0),19)+INDEX(표5[#All],MATCH(C848,표5[[#All],[잉크]],0),22),INDEX(표5[#All],MATCH(C848,표5[[#All],[잉크]],0),MATCH('넣어줄 잉크'!$D$2,표5[#Headers],0)+2))</f>
        <v>0</v>
      </c>
    </row>
    <row r="849" spans="2:4" hidden="1" x14ac:dyDescent="0.3">
      <c r="B849" s="56">
        <f>IFERROR(SUM(D849:D849),0)</f>
        <v>0</v>
      </c>
      <c r="C849" s="139" t="str">
        <f>'제품 추가'!AC847</f>
        <v>POURPRE</v>
      </c>
      <c r="D849" s="138">
        <f>IF('넣어줄 잉크'!$D$2="주말",INDEX(표5[#All],MATCH(C849,표5[[#All],[잉크]],0),19)+INDEX(표5[#All],MATCH(C849,표5[[#All],[잉크]],0),22),INDEX(표5[#All],MATCH(C849,표5[[#All],[잉크]],0),MATCH('넣어줄 잉크'!$D$2,표5[#Headers],0)+2))</f>
        <v>0</v>
      </c>
    </row>
    <row r="850" spans="2:4" hidden="1" x14ac:dyDescent="0.3">
      <c r="B850" s="56">
        <f>IFERROR(SUM(D850:D850),0)</f>
        <v>0</v>
      </c>
      <c r="C850" s="139" t="str">
        <f>'제품 추가'!AC848</f>
        <v>CUIVRE</v>
      </c>
      <c r="D850" s="138">
        <f>IF('넣어줄 잉크'!$D$2="주말",INDEX(표5[#All],MATCH(C850,표5[[#All],[잉크]],0),19)+INDEX(표5[#All],MATCH(C850,표5[[#All],[잉크]],0),22),INDEX(표5[#All],MATCH(C850,표5[[#All],[잉크]],0),MATCH('넣어줄 잉크'!$D$2,표5[#Headers],0)+2))</f>
        <v>0</v>
      </c>
    </row>
    <row r="851" spans="2:4" hidden="1" x14ac:dyDescent="0.3">
      <c r="B851" s="56">
        <f>IFERROR(SUM(D851:D851),0)</f>
        <v>0</v>
      </c>
      <c r="C851" s="139" t="str">
        <f>'제품 추가'!AC849</f>
        <v>ANTONY</v>
      </c>
      <c r="D851" s="138">
        <f>IF('넣어줄 잉크'!$D$2="주말",INDEX(표5[#All],MATCH(C851,표5[[#All],[잉크]],0),19)+INDEX(표5[#All],MATCH(C851,표5[[#All],[잉크]],0),22),INDEX(표5[#All],MATCH(C851,표5[[#All],[잉크]],0),MATCH('넣어줄 잉크'!$D$2,표5[#Headers],0)+2))</f>
        <v>0</v>
      </c>
    </row>
    <row r="852" spans="2:4" hidden="1" x14ac:dyDescent="0.3">
      <c r="B852" s="56">
        <f>IFERROR(SUM(D852:D852),0)</f>
        <v>0</v>
      </c>
      <c r="C852" s="139" t="str">
        <f>'제품 추가'!AC850</f>
        <v>ONANA</v>
      </c>
      <c r="D852" s="138">
        <f>IF('넣어줄 잉크'!$D$2="주말",INDEX(표5[#All],MATCH(C852,표5[[#All],[잉크]],0),19)+INDEX(표5[#All],MATCH(C852,표5[[#All],[잉크]],0),22),INDEX(표5[#All],MATCH(C852,표5[[#All],[잉크]],0),MATCH('넣어줄 잉크'!$D$2,표5[#Headers],0)+2))</f>
        <v>0</v>
      </c>
    </row>
    <row r="853" spans="2:4" hidden="1" x14ac:dyDescent="0.3">
      <c r="B853" s="56">
        <f>IFERROR(SUM(D853:D853),0)</f>
        <v>0</v>
      </c>
      <c r="C853" s="139" t="str">
        <f>'제품 추가'!AC851</f>
        <v>FUJI</v>
      </c>
      <c r="D853" s="138">
        <f>IF('넣어줄 잉크'!$D$2="주말",INDEX(표5[#All],MATCH(C853,표5[[#All],[잉크]],0),19)+INDEX(표5[#All],MATCH(C853,표5[[#All],[잉크]],0),22),INDEX(표5[#All],MATCH(C853,표5[[#All],[잉크]],0),MATCH('넣어줄 잉크'!$D$2,표5[#Headers],0)+2))</f>
        <v>0</v>
      </c>
    </row>
    <row r="854" spans="2:4" hidden="1" x14ac:dyDescent="0.3">
      <c r="B854" s="56">
        <f>IFERROR(SUM(D854:D854),0)</f>
        <v>0</v>
      </c>
      <c r="C854" s="139" t="str">
        <f>'제품 추가'!AC852</f>
        <v>FILM</v>
      </c>
      <c r="D854" s="138">
        <f>IF('넣어줄 잉크'!$D$2="주말",INDEX(표5[#All],MATCH(C854,표5[[#All],[잉크]],0),19)+INDEX(표5[#All],MATCH(C854,표5[[#All],[잉크]],0),22),INDEX(표5[#All],MATCH(C854,표5[[#All],[잉크]],0),MATCH('넣어줄 잉크'!$D$2,표5[#Headers],0)+2))</f>
        <v>0</v>
      </c>
    </row>
    <row r="855" spans="2:4" hidden="1" x14ac:dyDescent="0.3">
      <c r="B855" s="56">
        <f>IFERROR(SUM(D855:D855),0)</f>
        <v>0</v>
      </c>
      <c r="C855" s="139" t="str">
        <f>'제품 추가'!AC853</f>
        <v>BEAGLE</v>
      </c>
      <c r="D855" s="138">
        <f>IF('넣어줄 잉크'!$D$2="주말",INDEX(표5[#All],MATCH(C855,표5[[#All],[잉크]],0),19)+INDEX(표5[#All],MATCH(C855,표5[[#All],[잉크]],0),22),INDEX(표5[#All],MATCH(C855,표5[[#All],[잉크]],0),MATCH('넣어줄 잉크'!$D$2,표5[#Headers],0)+2))</f>
        <v>0</v>
      </c>
    </row>
    <row r="856" spans="2:4" hidden="1" x14ac:dyDescent="0.3">
      <c r="B856" s="56">
        <f>IFERROR(SUM(D856:D856),0)</f>
        <v>0</v>
      </c>
      <c r="C856" s="139" t="str">
        <f>'제품 추가'!AC854</f>
        <v>PRUSSE</v>
      </c>
      <c r="D856" s="138">
        <f>IF('넣어줄 잉크'!$D$2="주말",INDEX(표5[#All],MATCH(C856,표5[[#All],[잉크]],0),19)+INDEX(표5[#All],MATCH(C856,표5[[#All],[잉크]],0),22),INDEX(표5[#All],MATCH(C856,표5[[#All],[잉크]],0),MATCH('넣어줄 잉크'!$D$2,표5[#Headers],0)+2))</f>
        <v>0</v>
      </c>
    </row>
    <row r="857" spans="2:4" hidden="1" x14ac:dyDescent="0.3">
      <c r="B857" s="56">
        <f>IFERROR(SUM(D857:D857),0)</f>
        <v>0</v>
      </c>
      <c r="C857" s="139" t="str">
        <f>'제품 추가'!AC855</f>
        <v>VACHE</v>
      </c>
      <c r="D857" s="138">
        <f>IF('넣어줄 잉크'!$D$2="주말",INDEX(표5[#All],MATCH(C857,표5[[#All],[잉크]],0),19)+INDEX(표5[#All],MATCH(C857,표5[[#All],[잉크]],0),22),INDEX(표5[#All],MATCH(C857,표5[[#All],[잉크]],0),MATCH('넣어줄 잉크'!$D$2,표5[#Headers],0)+2))</f>
        <v>0</v>
      </c>
    </row>
    <row r="858" spans="2:4" hidden="1" x14ac:dyDescent="0.3">
      <c r="B858" s="56">
        <f>IFERROR(SUM(D858:D858),0)</f>
        <v>0</v>
      </c>
      <c r="C858" s="139" t="str">
        <f>'제품 추가'!AC856</f>
        <v>DUCK</v>
      </c>
      <c r="D858" s="138">
        <f>IF('넣어줄 잉크'!$D$2="주말",INDEX(표5[#All],MATCH(C858,표5[[#All],[잉크]],0),19)+INDEX(표5[#All],MATCH(C858,표5[[#All],[잉크]],0),22),INDEX(표5[#All],MATCH(C858,표5[[#All],[잉크]],0),MATCH('넣어줄 잉크'!$D$2,표5[#Headers],0)+2))</f>
        <v>0</v>
      </c>
    </row>
    <row r="859" spans="2:4" hidden="1" x14ac:dyDescent="0.3">
      <c r="B859" s="56">
        <f>IFERROR(SUM(D859:D859),0)</f>
        <v>0</v>
      </c>
      <c r="C859" s="139" t="str">
        <f>'제품 추가'!AC857</f>
        <v>JEJU</v>
      </c>
      <c r="D859" s="138">
        <f>IF('넣어줄 잉크'!$D$2="주말",INDEX(표5[#All],MATCH(C859,표5[[#All],[잉크]],0),19)+INDEX(표5[#All],MATCH(C859,표5[[#All],[잉크]],0),22),INDEX(표5[#All],MATCH(C859,표5[[#All],[잉크]],0),MATCH('넣어줄 잉크'!$D$2,표5[#Headers],0)+2))</f>
        <v>0</v>
      </c>
    </row>
    <row r="860" spans="2:4" hidden="1" x14ac:dyDescent="0.3">
      <c r="B860" s="56">
        <f>IFERROR(SUM(D860:D860),0)</f>
        <v>0</v>
      </c>
      <c r="C860" s="139" t="str">
        <f>'제품 추가'!AC858</f>
        <v>BREEZE</v>
      </c>
      <c r="D860" s="138">
        <f>IF('넣어줄 잉크'!$D$2="주말",INDEX(표5[#All],MATCH(C860,표5[[#All],[잉크]],0),19)+INDEX(표5[#All],MATCH(C860,표5[[#All],[잉크]],0),22),INDEX(표5[#All],MATCH(C860,표5[[#All],[잉크]],0),MATCH('넣어줄 잉크'!$D$2,표5[#Headers],0)+2))</f>
        <v>0</v>
      </c>
    </row>
    <row r="861" spans="2:4" hidden="1" x14ac:dyDescent="0.3">
      <c r="B861" s="56">
        <f>IFERROR(SUM(D861:D861),0)</f>
        <v>0</v>
      </c>
      <c r="C861" s="139" t="str">
        <f>'제품 추가'!AC859</f>
        <v>CITIZEN</v>
      </c>
      <c r="D861" s="138">
        <f>IF('넣어줄 잉크'!$D$2="주말",INDEX(표5[#All],MATCH(C861,표5[[#All],[잉크]],0),19)+INDEX(표5[#All],MATCH(C861,표5[[#All],[잉크]],0),22),INDEX(표5[#All],MATCH(C861,표5[[#All],[잉크]],0),MATCH('넣어줄 잉크'!$D$2,표5[#Headers],0)+2))</f>
        <v>0</v>
      </c>
    </row>
    <row r="862" spans="2:4" hidden="1" x14ac:dyDescent="0.3">
      <c r="B862" s="56">
        <f>IFERROR(SUM(D862:D862),0)</f>
        <v>0</v>
      </c>
      <c r="C862" s="139" t="str">
        <f>'제품 추가'!AC860</f>
        <v>SEIKO</v>
      </c>
      <c r="D862" s="138">
        <f>IF('넣어줄 잉크'!$D$2="주말",INDEX(표5[#All],MATCH(C862,표5[[#All],[잉크]],0),19)+INDEX(표5[#All],MATCH(C862,표5[[#All],[잉크]],0),22),INDEX(표5[#All],MATCH(C862,표5[[#All],[잉크]],0),MATCH('넣어줄 잉크'!$D$2,표5[#Headers],0)+2))</f>
        <v>0</v>
      </c>
    </row>
    <row r="863" spans="2:4" hidden="1" x14ac:dyDescent="0.3">
      <c r="B863" s="56">
        <f>IFERROR(SUM(D863:D863),0)</f>
        <v>0</v>
      </c>
      <c r="C863" s="139" t="str">
        <f>'제품 추가'!AC861</f>
        <v>CASIO</v>
      </c>
      <c r="D863" s="138">
        <f>IF('넣어줄 잉크'!$D$2="주말",INDEX(표5[#All],MATCH(C863,표5[[#All],[잉크]],0),19)+INDEX(표5[#All],MATCH(C863,표5[[#All],[잉크]],0),22),INDEX(표5[#All],MATCH(C863,표5[[#All],[잉크]],0),MATCH('넣어줄 잉크'!$D$2,표5[#Headers],0)+2))</f>
        <v>0</v>
      </c>
    </row>
    <row r="864" spans="2:4" hidden="1" x14ac:dyDescent="0.3">
      <c r="B864" s="56">
        <f>IFERROR(SUM(D864:D864),0)</f>
        <v>0</v>
      </c>
      <c r="C864" s="139" t="str">
        <f>'제품 추가'!AC862</f>
        <v>APPLE</v>
      </c>
      <c r="D864" s="138">
        <f>IF('넣어줄 잉크'!$D$2="주말",INDEX(표5[#All],MATCH(C864,표5[[#All],[잉크]],0),19)+INDEX(표5[#All],MATCH(C864,표5[[#All],[잉크]],0),22),INDEX(표5[#All],MATCH(C864,표5[[#All],[잉크]],0),MATCH('넣어줄 잉크'!$D$2,표5[#Headers],0)+2))</f>
        <v>0</v>
      </c>
    </row>
    <row r="865" spans="2:4" hidden="1" x14ac:dyDescent="0.3">
      <c r="B865" s="56">
        <f>IFERROR(SUM(D865:D865),0)</f>
        <v>0</v>
      </c>
      <c r="C865" s="139" t="str">
        <f>'제품 추가'!AC863</f>
        <v>IPHONE</v>
      </c>
      <c r="D865" s="138">
        <f>IF('넣어줄 잉크'!$D$2="주말",INDEX(표5[#All],MATCH(C865,표5[[#All],[잉크]],0),19)+INDEX(표5[#All],MATCH(C865,표5[[#All],[잉크]],0),22),INDEX(표5[#All],MATCH(C865,표5[[#All],[잉크]],0),MATCH('넣어줄 잉크'!$D$2,표5[#Headers],0)+2))</f>
        <v>0</v>
      </c>
    </row>
    <row r="866" spans="2:4" hidden="1" x14ac:dyDescent="0.3">
      <c r="B866" s="56">
        <f>IFERROR(SUM(D866:D866),0)</f>
        <v>0</v>
      </c>
      <c r="C866" s="139" t="str">
        <f>'제품 추가'!AC864</f>
        <v>ASKGOLD</v>
      </c>
      <c r="D866" s="138">
        <f>IF('넣어줄 잉크'!$D$2="주말",INDEX(표5[#All],MATCH(C866,표5[[#All],[잉크]],0),19)+INDEX(표5[#All],MATCH(C866,표5[[#All],[잉크]],0),22),INDEX(표5[#All],MATCH(C866,표5[[#All],[잉크]],0),MATCH('넣어줄 잉크'!$D$2,표5[#Headers],0)+2))</f>
        <v>0</v>
      </c>
    </row>
    <row r="867" spans="2:4" hidden="1" x14ac:dyDescent="0.3">
      <c r="B867" s="56">
        <f>IFERROR(SUM(D867:D867),0)</f>
        <v>0</v>
      </c>
      <c r="C867" s="139" t="str">
        <f>'제품 추가'!AC865</f>
        <v>TORCH</v>
      </c>
      <c r="D867" s="138">
        <f>IF('넣어줄 잉크'!$D$2="주말",INDEX(표5[#All],MATCH(C867,표5[[#All],[잉크]],0),19)+INDEX(표5[#All],MATCH(C867,표5[[#All],[잉크]],0),22),INDEX(표5[#All],MATCH(C867,표5[[#All],[잉크]],0),MATCH('넣어줄 잉크'!$D$2,표5[#Headers],0)+2))</f>
        <v>0</v>
      </c>
    </row>
    <row r="868" spans="2:4" hidden="1" x14ac:dyDescent="0.3">
      <c r="B868" s="56">
        <f>IFERROR(SUM(D868:D868),0)</f>
        <v>0</v>
      </c>
      <c r="C868" s="139" t="str">
        <f>'제품 추가'!AC866</f>
        <v>CHUNCHEON</v>
      </c>
      <c r="D868" s="138">
        <f>IF('넣어줄 잉크'!$D$2="주말",INDEX(표5[#All],MATCH(C868,표5[[#All],[잉크]],0),19)+INDEX(표5[#All],MATCH(C868,표5[[#All],[잉크]],0),22),INDEX(표5[#All],MATCH(C868,표5[[#All],[잉크]],0),MATCH('넣어줄 잉크'!$D$2,표5[#Headers],0)+2))</f>
        <v>0</v>
      </c>
    </row>
    <row r="869" spans="2:4" hidden="1" x14ac:dyDescent="0.3">
      <c r="B869" s="56">
        <f>IFERROR(SUM(D869:D869),0)</f>
        <v>0</v>
      </c>
      <c r="C869" s="139" t="str">
        <f>'제품 추가'!AC867</f>
        <v>WONJU</v>
      </c>
      <c r="D869" s="138">
        <f>IF('넣어줄 잉크'!$D$2="주말",INDEX(표5[#All],MATCH(C869,표5[[#All],[잉크]],0),19)+INDEX(표5[#All],MATCH(C869,표5[[#All],[잉크]],0),22),INDEX(표5[#All],MATCH(C869,표5[[#All],[잉크]],0),MATCH('넣어줄 잉크'!$D$2,표5[#Headers],0)+2))</f>
        <v>0</v>
      </c>
    </row>
    <row r="870" spans="2:4" hidden="1" x14ac:dyDescent="0.3">
      <c r="B870" s="56">
        <f>IFERROR(SUM(D870:D870),0)</f>
        <v>0</v>
      </c>
      <c r="C870" s="139" t="str">
        <f>'제품 추가'!AC868</f>
        <v>SOKCHO</v>
      </c>
      <c r="D870" s="138">
        <f>IF('넣어줄 잉크'!$D$2="주말",INDEX(표5[#All],MATCH(C870,표5[[#All],[잉크]],0),19)+INDEX(표5[#All],MATCH(C870,표5[[#All],[잉크]],0),22),INDEX(표5[#All],MATCH(C870,표5[[#All],[잉크]],0),MATCH('넣어줄 잉크'!$D$2,표5[#Headers],0)+2))</f>
        <v>0</v>
      </c>
    </row>
    <row r="871" spans="2:4" hidden="1" x14ac:dyDescent="0.3">
      <c r="B871" s="56">
        <f>IFERROR(SUM(D871:D871),0)</f>
        <v>0</v>
      </c>
      <c r="C871" s="139" t="str">
        <f>'제품 추가'!AC869</f>
        <v>BRIQUE</v>
      </c>
      <c r="D871" s="138">
        <f>IF('넣어줄 잉크'!$D$2="주말",INDEX(표5[#All],MATCH(C871,표5[[#All],[잉크]],0),19)+INDEX(표5[#All],MATCH(C871,표5[[#All],[잉크]],0),22),INDEX(표5[#All],MATCH(C871,표5[[#All],[잉크]],0),MATCH('넣어줄 잉크'!$D$2,표5[#Headers],0)+2))</f>
        <v>0</v>
      </c>
    </row>
    <row r="872" spans="2:4" x14ac:dyDescent="0.3">
      <c r="B872" s="56">
        <f>IFERROR(SUM(D872:D872),0)</f>
        <v>1</v>
      </c>
      <c r="C872" s="139" t="str">
        <f>'제품 추가'!AC293</f>
        <v>MARBLE</v>
      </c>
      <c r="D872" s="138">
        <f>IF('넣어줄 잉크'!$D$2="주말",INDEX(표5[#All],MATCH(C872,표5[[#All],[잉크]],0),19)+INDEX(표5[#All],MATCH(C872,표5[[#All],[잉크]],0),22),INDEX(표5[#All],MATCH(C872,표5[[#All],[잉크]],0),MATCH('넣어줄 잉크'!$D$2,표5[#Headers],0)+2))</f>
        <v>1</v>
      </c>
    </row>
    <row r="873" spans="2:4" hidden="1" x14ac:dyDescent="0.3">
      <c r="B873" s="56">
        <f>IFERROR(SUM(D873:D873),0)</f>
        <v>0</v>
      </c>
      <c r="C873" s="139" t="str">
        <f>'제품 추가'!AC871</f>
        <v>YAMAL</v>
      </c>
      <c r="D873" s="138">
        <f>IF('넣어줄 잉크'!$D$2="주말",INDEX(표5[#All],MATCH(C873,표5[[#All],[잉크]],0),19)+INDEX(표5[#All],MATCH(C873,표5[[#All],[잉크]],0),22),INDEX(표5[#All],MATCH(C873,표5[[#All],[잉크]],0),MATCH('넣어줄 잉크'!$D$2,표5[#Headers],0)+2))</f>
        <v>0</v>
      </c>
    </row>
    <row r="874" spans="2:4" hidden="1" x14ac:dyDescent="0.3">
      <c r="B874" s="56">
        <f>IFERROR(SUM(D874:D874),0)</f>
        <v>0</v>
      </c>
      <c r="C874" s="139" t="str">
        <f>'제품 추가'!AC872</f>
        <v>PALMER</v>
      </c>
      <c r="D874" s="138">
        <f>IF('넣어줄 잉크'!$D$2="주말",INDEX(표5[#All],MATCH(C874,표5[[#All],[잉크]],0),19)+INDEX(표5[#All],MATCH(C874,표5[[#All],[잉크]],0),22),INDEX(표5[#All],MATCH(C874,표5[[#All],[잉크]],0),MATCH('넣어줄 잉크'!$D$2,표5[#Headers],0)+2))</f>
        <v>0</v>
      </c>
    </row>
    <row r="875" spans="2:4" hidden="1" x14ac:dyDescent="0.3">
      <c r="B875" s="56">
        <f>IFERROR(SUM(D875:D875),0)</f>
        <v>0</v>
      </c>
      <c r="C875" s="139" t="str">
        <f>'제품 추가'!AC873</f>
        <v>SIMONS</v>
      </c>
      <c r="D875" s="138">
        <f>IF('넣어줄 잉크'!$D$2="주말",INDEX(표5[#All],MATCH(C875,표5[[#All],[잉크]],0),19)+INDEX(표5[#All],MATCH(C875,표5[[#All],[잉크]],0),22),INDEX(표5[#All],MATCH(C875,표5[[#All],[잉크]],0),MATCH('넣어줄 잉크'!$D$2,표5[#Headers],0)+2))</f>
        <v>0</v>
      </c>
    </row>
    <row r="876" spans="2:4" hidden="1" x14ac:dyDescent="0.3">
      <c r="B876" s="56">
        <f>IFERROR(SUM(D876:D876),0)</f>
        <v>0</v>
      </c>
      <c r="C876" s="139" t="str">
        <f>'제품 추가'!AC874</f>
        <v>GATLING</v>
      </c>
      <c r="D876" s="138">
        <f>IF('넣어줄 잉크'!$D$2="주말",INDEX(표5[#All],MATCH(C876,표5[[#All],[잉크]],0),19)+INDEX(표5[#All],MATCH(C876,표5[[#All],[잉크]],0),22),INDEX(표5[#All],MATCH(C876,표5[[#All],[잉크]],0),MATCH('넣어줄 잉크'!$D$2,표5[#Headers],0)+2))</f>
        <v>0</v>
      </c>
    </row>
    <row r="877" spans="2:4" hidden="1" x14ac:dyDescent="0.3">
      <c r="B877" s="56">
        <f>IFERROR(SUM(D877:D877),0)</f>
        <v>0</v>
      </c>
      <c r="C877" s="139" t="str">
        <f>'제품 추가'!AC875</f>
        <v>REVOLVER</v>
      </c>
      <c r="D877" s="138">
        <f>IF('넣어줄 잉크'!$D$2="주말",INDEX(표5[#All],MATCH(C877,표5[[#All],[잉크]],0),19)+INDEX(표5[#All],MATCH(C877,표5[[#All],[잉크]],0),22),INDEX(표5[#All],MATCH(C877,표5[[#All],[잉크]],0),MATCH('넣어줄 잉크'!$D$2,표5[#Headers],0)+2))</f>
        <v>0</v>
      </c>
    </row>
    <row r="878" spans="2:4" hidden="1" x14ac:dyDescent="0.3">
      <c r="B878" s="56">
        <f>IFERROR(SUM(D878:D878),0)</f>
        <v>0</v>
      </c>
      <c r="C878" s="139" t="str">
        <f>'제품 추가'!AC876</f>
        <v>CORBEAU</v>
      </c>
      <c r="D878" s="138">
        <f>IF('넣어줄 잉크'!$D$2="주말",INDEX(표5[#All],MATCH(C878,표5[[#All],[잉크]],0),19)+INDEX(표5[#All],MATCH(C878,표5[[#All],[잉크]],0),22),INDEX(표5[#All],MATCH(C878,표5[[#All],[잉크]],0),MATCH('넣어줄 잉크'!$D$2,표5[#Headers],0)+2))</f>
        <v>0</v>
      </c>
    </row>
    <row r="879" spans="2:4" hidden="1" x14ac:dyDescent="0.3">
      <c r="B879" s="56">
        <f>IFERROR(SUM(D879:D879),0)</f>
        <v>0</v>
      </c>
      <c r="C879" s="139" t="str">
        <f>'제품 추가'!AC877</f>
        <v>BLET</v>
      </c>
      <c r="D879" s="138">
        <f>IF('넣어줄 잉크'!$D$2="주말",INDEX(표5[#All],MATCH(C879,표5[[#All],[잉크]],0),19)+INDEX(표5[#All],MATCH(C879,표5[[#All],[잉크]],0),22),INDEX(표5[#All],MATCH(C879,표5[[#All],[잉크]],0),MATCH('넣어줄 잉크'!$D$2,표5[#Headers],0)+2))</f>
        <v>0</v>
      </c>
    </row>
    <row r="880" spans="2:4" hidden="1" x14ac:dyDescent="0.3">
      <c r="B880" s="56">
        <f>IFERROR(SUM(D880:D880),0)</f>
        <v>0</v>
      </c>
      <c r="C880" s="139" t="str">
        <f>'제품 추가'!AC878</f>
        <v>BROU</v>
      </c>
      <c r="D880" s="138">
        <f>IF('넣어줄 잉크'!$D$2="주말",INDEX(표5[#All],MATCH(C880,표5[[#All],[잉크]],0),19)+INDEX(표5[#All],MATCH(C880,표5[[#All],[잉크]],0),22),INDEX(표5[#All],MATCH(C880,표5[[#All],[잉크]],0),MATCH('넣어줄 잉크'!$D$2,표5[#Headers],0)+2))</f>
        <v>0</v>
      </c>
    </row>
    <row r="881" spans="2:4" hidden="1" x14ac:dyDescent="0.3">
      <c r="B881" s="56">
        <f>IFERROR(SUM(D881:D881),0)</f>
        <v>0</v>
      </c>
      <c r="C881" s="139" t="str">
        <f>'제품 추가'!AC879</f>
        <v>CHAI</v>
      </c>
      <c r="D881" s="138">
        <f>IF('넣어줄 잉크'!$D$2="주말",INDEX(표5[#All],MATCH(C881,표5[[#All],[잉크]],0),19)+INDEX(표5[#All],MATCH(C881,표5[[#All],[잉크]],0),22),INDEX(표5[#All],MATCH(C881,표5[[#All],[잉크]],0),MATCH('넣어줄 잉크'!$D$2,표5[#Headers],0)+2))</f>
        <v>0</v>
      </c>
    </row>
    <row r="882" spans="2:4" hidden="1" x14ac:dyDescent="0.3">
      <c r="B882" s="56">
        <f>IFERROR(SUM(D882:D882),0)</f>
        <v>0</v>
      </c>
      <c r="C882" s="139" t="str">
        <f>'제품 추가'!AC880</f>
        <v>HOOP</v>
      </c>
      <c r="D882" s="138">
        <f>IF('넣어줄 잉크'!$D$2="주말",INDEX(표5[#All],MATCH(C882,표5[[#All],[잉크]],0),19)+INDEX(표5[#All],MATCH(C882,표5[[#All],[잉크]],0),22),INDEX(표5[#All],MATCH(C882,표5[[#All],[잉크]],0),MATCH('넣어줄 잉크'!$D$2,표5[#Headers],0)+2))</f>
        <v>0</v>
      </c>
    </row>
    <row r="883" spans="2:4" hidden="1" x14ac:dyDescent="0.3">
      <c r="B883" s="56">
        <f>IFERROR(SUM(D883:D883),0)</f>
        <v>0</v>
      </c>
      <c r="C883" s="139" t="str">
        <f>'제품 추가'!AC881</f>
        <v>RING</v>
      </c>
      <c r="D883" s="138">
        <f>IF('넣어줄 잉크'!$D$2="주말",INDEX(표5[#All],MATCH(C883,표5[[#All],[잉크]],0),19)+INDEX(표5[#All],MATCH(C883,표5[[#All],[잉크]],0),22),INDEX(표5[#All],MATCH(C883,표5[[#All],[잉크]],0),MATCH('넣어줄 잉크'!$D$2,표5[#Headers],0)+2))</f>
        <v>0</v>
      </c>
    </row>
    <row r="884" spans="2:4" hidden="1" x14ac:dyDescent="0.3">
      <c r="B884" s="56">
        <f>IFERROR(SUM(D884:D884),0)</f>
        <v>0</v>
      </c>
      <c r="C884" s="139" t="str">
        <f>'제품 추가'!AC882</f>
        <v>DUNKIN</v>
      </c>
      <c r="D884" s="138">
        <f>IF('넣어줄 잉크'!$D$2="주말",INDEX(표5[#All],MATCH(C884,표5[[#All],[잉크]],0),19)+INDEX(표5[#All],MATCH(C884,표5[[#All],[잉크]],0),22),INDEX(표5[#All],MATCH(C884,표5[[#All],[잉크]],0),MATCH('넣어줄 잉크'!$D$2,표5[#Headers],0)+2))</f>
        <v>0</v>
      </c>
    </row>
    <row r="885" spans="2:4" hidden="1" x14ac:dyDescent="0.3">
      <c r="B885" s="56">
        <f>IFERROR(SUM(D885:D885),0)</f>
        <v>0</v>
      </c>
      <c r="C885" s="139" t="str">
        <f>'제품 추가'!AC883</f>
        <v>DOUNUT</v>
      </c>
      <c r="D885" s="138">
        <f>IF('넣어줄 잉크'!$D$2="주말",INDEX(표5[#All],MATCH(C885,표5[[#All],[잉크]],0),19)+INDEX(표5[#All],MATCH(C885,표5[[#All],[잉크]],0),22),INDEX(표5[#All],MATCH(C885,표5[[#All],[잉크]],0),MATCH('넣어줄 잉크'!$D$2,표5[#Headers],0)+2))</f>
        <v>0</v>
      </c>
    </row>
    <row r="886" spans="2:4" hidden="1" x14ac:dyDescent="0.3">
      <c r="B886" s="56">
        <f>IFERROR(SUM(D886:D886),0)</f>
        <v>0</v>
      </c>
      <c r="C886" s="139" t="str">
        <f>'제품 추가'!AC884</f>
        <v>SHOT</v>
      </c>
      <c r="D886" s="138">
        <f>IF('넣어줄 잉크'!$D$2="주말",INDEX(표5[#All],MATCH(C886,표5[[#All],[잉크]],0),19)+INDEX(표5[#All],MATCH(C886,표5[[#All],[잉크]],0),22),INDEX(표5[#All],MATCH(C886,표5[[#All],[잉크]],0),MATCH('넣어줄 잉크'!$D$2,표5[#Headers],0)+2))</f>
        <v>0</v>
      </c>
    </row>
    <row r="887" spans="2:4" hidden="1" x14ac:dyDescent="0.3">
      <c r="B887" s="56">
        <f>IFERROR(SUM(D887:D887),0)</f>
        <v>0</v>
      </c>
      <c r="C887" s="139" t="str">
        <f>'제품 추가'!AC885</f>
        <v>GUN</v>
      </c>
      <c r="D887" s="138">
        <f>IF('넣어줄 잉크'!$D$2="주말",INDEX(표5[#All],MATCH(C887,표5[[#All],[잉크]],0),19)+INDEX(표5[#All],MATCH(C887,표5[[#All],[잉크]],0),22),INDEX(표5[#All],MATCH(C887,표5[[#All],[잉크]],0),MATCH('넣어줄 잉크'!$D$2,표5[#Headers],0)+2))</f>
        <v>0</v>
      </c>
    </row>
    <row r="888" spans="2:4" hidden="1" x14ac:dyDescent="0.3">
      <c r="B888" s="56">
        <f>IFERROR(SUM(D888:D888),0)</f>
        <v>0</v>
      </c>
      <c r="C888" s="139" t="str">
        <f>'제품 추가'!AC886</f>
        <v>WEST</v>
      </c>
      <c r="D888" s="138">
        <f>IF('넣어줄 잉크'!$D$2="주말",INDEX(표5[#All],MATCH(C888,표5[[#All],[잉크]],0),19)+INDEX(표5[#All],MATCH(C888,표5[[#All],[잉크]],0),22),INDEX(표5[#All],MATCH(C888,표5[[#All],[잉크]],0),MATCH('넣어줄 잉크'!$D$2,표5[#Headers],0)+2))</f>
        <v>0</v>
      </c>
    </row>
    <row r="889" spans="2:4" hidden="1" x14ac:dyDescent="0.3">
      <c r="B889" s="56">
        <f>IFERROR(SUM(D889:D889),0)</f>
        <v>0</v>
      </c>
      <c r="C889" s="139" t="str">
        <f>'제품 추가'!AC887</f>
        <v>EAST</v>
      </c>
      <c r="D889" s="138">
        <f>IF('넣어줄 잉크'!$D$2="주말",INDEX(표5[#All],MATCH(C889,표5[[#All],[잉크]],0),19)+INDEX(표5[#All],MATCH(C889,표5[[#All],[잉크]],0),22),INDEX(표5[#All],MATCH(C889,표5[[#All],[잉크]],0),MATCH('넣어줄 잉크'!$D$2,표5[#Headers],0)+2))</f>
        <v>0</v>
      </c>
    </row>
    <row r="890" spans="2:4" hidden="1" x14ac:dyDescent="0.3">
      <c r="B890" s="56">
        <f>IFERROR(SUM(D890:D890),0)</f>
        <v>0</v>
      </c>
      <c r="C890" s="139" t="str">
        <f>'제품 추가'!AC888</f>
        <v>CASSIS</v>
      </c>
      <c r="D890" s="138">
        <f>IF('넣어줄 잉크'!$D$2="주말",INDEX(표5[#All],MATCH(C890,표5[[#All],[잉크]],0),19)+INDEX(표5[#All],MATCH(C890,표5[[#All],[잉크]],0),22),INDEX(표5[#All],MATCH(C890,표5[[#All],[잉크]],0),MATCH('넣어줄 잉크'!$D$2,표5[#Headers],0)+2))</f>
        <v>0</v>
      </c>
    </row>
    <row r="891" spans="2:4" hidden="1" x14ac:dyDescent="0.3">
      <c r="B891" s="56">
        <f>IFERROR(SUM(D891:D891),0)</f>
        <v>0</v>
      </c>
      <c r="C891" s="139" t="str">
        <f>'제품 추가'!AC889</f>
        <v>SAUMON</v>
      </c>
      <c r="D891" s="138">
        <f>IF('넣어줄 잉크'!$D$2="주말",INDEX(표5[#All],MATCH(C891,표5[[#All],[잉크]],0),19)+INDEX(표5[#All],MATCH(C891,표5[[#All],[잉크]],0),22),INDEX(표5[#All],MATCH(C891,표5[[#All],[잉크]],0),MATCH('넣어줄 잉크'!$D$2,표5[#Headers],0)+2))</f>
        <v>0</v>
      </c>
    </row>
    <row r="892" spans="2:4" hidden="1" x14ac:dyDescent="0.3">
      <c r="B892" s="56">
        <f>IFERROR(SUM(D892:D892),0)</f>
        <v>0</v>
      </c>
      <c r="C892" s="139" t="str">
        <f>'제품 추가'!AC890</f>
        <v>TANNE</v>
      </c>
      <c r="D892" s="138">
        <f>IF('넣어줄 잉크'!$D$2="주말",INDEX(표5[#All],MATCH(C892,표5[[#All],[잉크]],0),19)+INDEX(표5[#All],MATCH(C892,표5[[#All],[잉크]],0),22),INDEX(표5[#All],MATCH(C892,표5[[#All],[잉크]],0),MATCH('넣어줄 잉크'!$D$2,표5[#Headers],0)+2))</f>
        <v>0</v>
      </c>
    </row>
    <row r="893" spans="2:4" hidden="1" x14ac:dyDescent="0.3">
      <c r="B893" s="56">
        <f>IFERROR(SUM(D893:D893),0)</f>
        <v>0</v>
      </c>
      <c r="C893" s="139" t="str">
        <f>'제품 추가'!AC891</f>
        <v>SAMSUNG</v>
      </c>
      <c r="D893" s="138">
        <f>IF('넣어줄 잉크'!$D$2="주말",INDEX(표5[#All],MATCH(C893,표5[[#All],[잉크]],0),19)+INDEX(표5[#All],MATCH(C893,표5[[#All],[잉크]],0),22),INDEX(표5[#All],MATCH(C893,표5[[#All],[잉크]],0),MATCH('넣어줄 잉크'!$D$2,표5[#Headers],0)+2))</f>
        <v>0</v>
      </c>
    </row>
    <row r="894" spans="2:4" hidden="1" x14ac:dyDescent="0.3">
      <c r="B894" s="56">
        <f>IFERROR(SUM(D894:D894),0)</f>
        <v>0</v>
      </c>
      <c r="C894" s="139" t="str">
        <f>'제품 추가'!AC892</f>
        <v>BESPOKE</v>
      </c>
      <c r="D894" s="138">
        <f>IF('넣어줄 잉크'!$D$2="주말",INDEX(표5[#All],MATCH(C894,표5[[#All],[잉크]],0),19)+INDEX(표5[#All],MATCH(C894,표5[[#All],[잉크]],0),22),INDEX(표5[#All],MATCH(C894,표5[[#All],[잉크]],0),MATCH('넣어줄 잉크'!$D$2,표5[#Headers],0)+2))</f>
        <v>0</v>
      </c>
    </row>
    <row r="895" spans="2:4" hidden="1" x14ac:dyDescent="0.3">
      <c r="B895" s="56">
        <f>IFERROR(SUM(D895:D895),0)</f>
        <v>0</v>
      </c>
      <c r="C895" s="139" t="str">
        <f>'제품 추가'!AC893</f>
        <v>LOUIS</v>
      </c>
      <c r="D895" s="138">
        <f>IF('넣어줄 잉크'!$D$2="주말",INDEX(표5[#All],MATCH(C895,표5[[#All],[잉크]],0),19)+INDEX(표5[#All],MATCH(C895,표5[[#All],[잉크]],0),22),INDEX(표5[#All],MATCH(C895,표5[[#All],[잉크]],0),MATCH('넣어줄 잉크'!$D$2,표5[#Headers],0)+2))</f>
        <v>0</v>
      </c>
    </row>
    <row r="896" spans="2:4" hidden="1" x14ac:dyDescent="0.3">
      <c r="B896" s="56">
        <f>IFERROR(SUM(D896:D896),0)</f>
        <v>0</v>
      </c>
      <c r="C896" s="139" t="str">
        <f>'제품 추가'!AC894</f>
        <v>VUITTON</v>
      </c>
      <c r="D896" s="138">
        <f>IF('넣어줄 잉크'!$D$2="주말",INDEX(표5[#All],MATCH(C896,표5[[#All],[잉크]],0),19)+INDEX(표5[#All],MATCH(C896,표5[[#All],[잉크]],0),22),INDEX(표5[#All],MATCH(C896,표5[[#All],[잉크]],0),MATCH('넣어줄 잉크'!$D$2,표5[#Headers],0)+2))</f>
        <v>0</v>
      </c>
    </row>
    <row r="897" spans="2:4" hidden="1" x14ac:dyDescent="0.3">
      <c r="B897" s="56">
        <f>IFERROR(SUM(D897:D897),0)</f>
        <v>0</v>
      </c>
      <c r="C897" s="139" t="str">
        <f>'제품 추가'!AC895</f>
        <v>BOTTEGA</v>
      </c>
      <c r="D897" s="138">
        <f>IF('넣어줄 잉크'!$D$2="주말",INDEX(표5[#All],MATCH(C897,표5[[#All],[잉크]],0),19)+INDEX(표5[#All],MATCH(C897,표5[[#All],[잉크]],0),22),INDEX(표5[#All],MATCH(C897,표5[[#All],[잉크]],0),MATCH('넣어줄 잉크'!$D$2,표5[#Headers],0)+2))</f>
        <v>0</v>
      </c>
    </row>
    <row r="898" spans="2:4" hidden="1" x14ac:dyDescent="0.3">
      <c r="B898" s="56">
        <f>IFERROR(SUM(D898:D898),0)</f>
        <v>0</v>
      </c>
      <c r="C898" s="139" t="str">
        <f>'제품 추가'!AC896</f>
        <v>VENETA</v>
      </c>
      <c r="D898" s="138">
        <f>IF('넣어줄 잉크'!$D$2="주말",INDEX(표5[#All],MATCH(C898,표5[[#All],[잉크]],0),19)+INDEX(표5[#All],MATCH(C898,표5[[#All],[잉크]],0),22),INDEX(표5[#All],MATCH(C898,표5[[#All],[잉크]],0),MATCH('넣어줄 잉크'!$D$2,표5[#Headers],0)+2))</f>
        <v>0</v>
      </c>
    </row>
    <row r="899" spans="2:4" hidden="1" x14ac:dyDescent="0.3">
      <c r="B899" s="56">
        <f>IFERROR(SUM(D899:D899),0)</f>
        <v>0</v>
      </c>
      <c r="C899" s="139" t="str">
        <f>'제품 추가'!AC897</f>
        <v>ANSONY</v>
      </c>
      <c r="D899" s="138">
        <f>IF('넣어줄 잉크'!$D$2="주말",INDEX(표5[#All],MATCH(C899,표5[[#All],[잉크]],0),19)+INDEX(표5[#All],MATCH(C899,표5[[#All],[잉크]],0),22),INDEX(표5[#All],MATCH(C899,표5[[#All],[잉크]],0),MATCH('넣어줄 잉크'!$D$2,표5[#Headers],0)+2))</f>
        <v>0</v>
      </c>
    </row>
    <row r="900" spans="2:4" hidden="1" x14ac:dyDescent="0.3">
      <c r="B900" s="56">
        <f>IFERROR(SUM(D900:D900),0)</f>
        <v>0</v>
      </c>
      <c r="C900" s="139" t="str">
        <f>'제품 추가'!AC898</f>
        <v>FIFY</v>
      </c>
      <c r="D900" s="138">
        <f>IF('넣어줄 잉크'!$D$2="주말",INDEX(표5[#All],MATCH(C900,표5[[#All],[잉크]],0),19)+INDEX(표5[#All],MATCH(C900,표5[[#All],[잉크]],0),22),INDEX(표5[#All],MATCH(C900,표5[[#All],[잉크]],0),MATCH('넣어줄 잉크'!$D$2,표5[#Headers],0)+2))</f>
        <v>0</v>
      </c>
    </row>
    <row r="901" spans="2:4" hidden="1" x14ac:dyDescent="0.3">
      <c r="B901" s="56">
        <f>IFERROR(SUM(D901:D901),0)</f>
        <v>0</v>
      </c>
      <c r="C901" s="139" t="str">
        <f>'제품 추가'!AC899</f>
        <v>MIMI</v>
      </c>
      <c r="D901" s="138">
        <f>IF('넣어줄 잉크'!$D$2="주말",INDEX(표5[#All],MATCH(C901,표5[[#All],[잉크]],0),19)+INDEX(표5[#All],MATCH(C901,표5[[#All],[잉크]],0),22),INDEX(표5[#All],MATCH(C901,표5[[#All],[잉크]],0),MATCH('넣어줄 잉크'!$D$2,표5[#Headers],0)+2))</f>
        <v>0</v>
      </c>
    </row>
    <row r="902" spans="2:4" hidden="1" x14ac:dyDescent="0.3">
      <c r="B902" s="56">
        <f>IFERROR(SUM(D902:D902),0)</f>
        <v>0</v>
      </c>
      <c r="C902" s="139" t="str">
        <f>'제품 추가'!AC900</f>
        <v>OPENDA</v>
      </c>
      <c r="D902" s="138">
        <f>IF('넣어줄 잉크'!$D$2="주말",INDEX(표5[#All],MATCH(C902,표5[[#All],[잉크]],0),19)+INDEX(표5[#All],MATCH(C902,표5[[#All],[잉크]],0),22),INDEX(표5[#All],MATCH(C902,표5[[#All],[잉크]],0),MATCH('넣어줄 잉크'!$D$2,표5[#Headers],0)+2))</f>
        <v>0</v>
      </c>
    </row>
    <row r="903" spans="2:4" hidden="1" x14ac:dyDescent="0.3">
      <c r="B903" s="56">
        <f>IFERROR(SUM(D903:D903),0)</f>
        <v>0</v>
      </c>
      <c r="C903" s="139" t="str">
        <f>'제품 추가'!AC901</f>
        <v>TRACY</v>
      </c>
      <c r="D903" s="138">
        <f>IF('넣어줄 잉크'!$D$2="주말",INDEX(표5[#All],MATCH(C903,표5[[#All],[잉크]],0),19)+INDEX(표5[#All],MATCH(C903,표5[[#All],[잉크]],0),22),INDEX(표5[#All],MATCH(C903,표5[[#All],[잉크]],0),MATCH('넣어줄 잉크'!$D$2,표5[#Headers],0)+2))</f>
        <v>0</v>
      </c>
    </row>
    <row r="904" spans="2:4" hidden="1" x14ac:dyDescent="0.3">
      <c r="B904" s="56">
        <f>IFERROR(SUM(D904:D904),0)</f>
        <v>0</v>
      </c>
      <c r="C904" s="139" t="str">
        <f>'제품 추가'!AC902</f>
        <v>TOMMY</v>
      </c>
      <c r="D904" s="138">
        <f>IF('넣어줄 잉크'!$D$2="주말",INDEX(표5[#All],MATCH(C904,표5[[#All],[잉크]],0),19)+INDEX(표5[#All],MATCH(C904,표5[[#All],[잉크]],0),22),INDEX(표5[#All],MATCH(C904,표5[[#All],[잉크]],0),MATCH('넣어줄 잉크'!$D$2,표5[#Headers],0)+2))</f>
        <v>0</v>
      </c>
    </row>
    <row r="905" spans="2:4" hidden="1" x14ac:dyDescent="0.3">
      <c r="B905" s="56">
        <f>IFERROR(SUM(D905:D905),0)</f>
        <v>0</v>
      </c>
      <c r="C905" s="139" t="str">
        <f>'제품 추가'!AC903</f>
        <v>TIM</v>
      </c>
      <c r="D905" s="138">
        <f>IF('넣어줄 잉크'!$D$2="주말",INDEX(표5[#All],MATCH(C905,표5[[#All],[잉크]],0),19)+INDEX(표5[#All],MATCH(C905,표5[[#All],[잉크]],0),22),INDEX(표5[#All],MATCH(C905,표5[[#All],[잉크]],0),MATCH('넣어줄 잉크'!$D$2,표5[#Headers],0)+2))</f>
        <v>0</v>
      </c>
    </row>
    <row r="906" spans="2:4" hidden="1" x14ac:dyDescent="0.3">
      <c r="B906" s="56">
        <f>IFERROR(SUM(D906:D906),0)</f>
        <v>0</v>
      </c>
      <c r="C906" s="139" t="str">
        <f>'제품 추가'!AC904</f>
        <v>KACHY</v>
      </c>
      <c r="D906" s="138">
        <f>IF('넣어줄 잉크'!$D$2="주말",INDEX(표5[#All],MATCH(C906,표5[[#All],[잉크]],0),19)+INDEX(표5[#All],MATCH(C906,표5[[#All],[잉크]],0),22),INDEX(표5[#All],MATCH(C906,표5[[#All],[잉크]],0),MATCH('넣어줄 잉크'!$D$2,표5[#Headers],0)+2))</f>
        <v>0</v>
      </c>
    </row>
    <row r="907" spans="2:4" hidden="1" x14ac:dyDescent="0.3">
      <c r="B907" s="56">
        <f>IFERROR(SUM(D907:D907),0)</f>
        <v>0</v>
      </c>
      <c r="C907" s="139" t="str">
        <f>'제품 추가'!AC905</f>
        <v>JODY</v>
      </c>
      <c r="D907" s="138">
        <f>IF('넣어줄 잉크'!$D$2="주말",INDEX(표5[#All],MATCH(C907,표5[[#All],[잉크]],0),19)+INDEX(표5[#All],MATCH(C907,표5[[#All],[잉크]],0),22),INDEX(표5[#All],MATCH(C907,표5[[#All],[잉크]],0),MATCH('넣어줄 잉크'!$D$2,표5[#Headers],0)+2))</f>
        <v>0</v>
      </c>
    </row>
    <row r="908" spans="2:4" hidden="1" x14ac:dyDescent="0.3">
      <c r="B908" s="56">
        <f>IFERROR(SUM(D908:D908),0)</f>
        <v>0</v>
      </c>
      <c r="C908" s="139" t="str">
        <f>'제품 추가'!AC906</f>
        <v>BALVENIE</v>
      </c>
      <c r="D908" s="138">
        <f>IF('넣어줄 잉크'!$D$2="주말",INDEX(표5[#All],MATCH(C908,표5[[#All],[잉크]],0),19)+INDEX(표5[#All],MATCH(C908,표5[[#All],[잉크]],0),22),INDEX(표5[#All],MATCH(C908,표5[[#All],[잉크]],0),MATCH('넣어줄 잉크'!$D$2,표5[#Headers],0)+2))</f>
        <v>0</v>
      </c>
    </row>
    <row r="909" spans="2:4" hidden="1" x14ac:dyDescent="0.3">
      <c r="B909" s="56">
        <f>IFERROR(SUM(D909:D909),0)</f>
        <v>0</v>
      </c>
      <c r="C909" s="139" t="str">
        <f>'제품 추가'!AC907</f>
        <v>GLENFIDDICH</v>
      </c>
      <c r="D909" s="138">
        <f>IF('넣어줄 잉크'!$D$2="주말",INDEX(표5[#All],MATCH(C909,표5[[#All],[잉크]],0),19)+INDEX(표5[#All],MATCH(C909,표5[[#All],[잉크]],0),22),INDEX(표5[#All],MATCH(C909,표5[[#All],[잉크]],0),MATCH('넣어줄 잉크'!$D$2,표5[#Headers],0)+2))</f>
        <v>0</v>
      </c>
    </row>
    <row r="910" spans="2:4" hidden="1" x14ac:dyDescent="0.3">
      <c r="B910" s="56">
        <f>IFERROR(SUM(D910:D910),0)</f>
        <v>0</v>
      </c>
      <c r="C910" s="139" t="str">
        <f>'제품 추가'!AC908</f>
        <v>LORRY</v>
      </c>
      <c r="D910" s="138">
        <f>IF('넣어줄 잉크'!$D$2="주말",INDEX(표5[#All],MATCH(C910,표5[[#All],[잉크]],0),19)+INDEX(표5[#All],MATCH(C910,표5[[#All],[잉크]],0),22),INDEX(표5[#All],MATCH(C910,표5[[#All],[잉크]],0),MATCH('넣어줄 잉크'!$D$2,표5[#Headers],0)+2))</f>
        <v>0</v>
      </c>
    </row>
    <row r="911" spans="2:4" hidden="1" x14ac:dyDescent="0.3">
      <c r="B911" s="56">
        <f>IFERROR(SUM(D911:D911),0)</f>
        <v>0</v>
      </c>
      <c r="C911" s="139" t="str">
        <f>'제품 추가'!AC909</f>
        <v>MOLEY</v>
      </c>
      <c r="D911" s="138">
        <f>IF('넣어줄 잉크'!$D$2="주말",INDEX(표5[#All],MATCH(C911,표5[[#All],[잉크]],0),19)+INDEX(표5[#All],MATCH(C911,표5[[#All],[잉크]],0),22),INDEX(표5[#All],MATCH(C911,표5[[#All],[잉크]],0),MATCH('넣어줄 잉크'!$D$2,표5[#Headers],0)+2))</f>
        <v>0</v>
      </c>
    </row>
    <row r="912" spans="2:4" hidden="1" x14ac:dyDescent="0.3">
      <c r="B912" s="56">
        <f>IFERROR(SUM(D912:D912),0)</f>
        <v>0</v>
      </c>
      <c r="C912" s="139" t="str">
        <f>'제품 추가'!AC910</f>
        <v>BATTLE</v>
      </c>
      <c r="D912" s="138">
        <f>IF('넣어줄 잉크'!$D$2="주말",INDEX(표5[#All],MATCH(C912,표5[[#All],[잉크]],0),19)+INDEX(표5[#All],MATCH(C912,표5[[#All],[잉크]],0),22),INDEX(표5[#All],MATCH(C912,표5[[#All],[잉크]],0),MATCH('넣어줄 잉크'!$D$2,표5[#Headers],0)+2))</f>
        <v>0</v>
      </c>
    </row>
    <row r="913" spans="2:4" hidden="1" x14ac:dyDescent="0.3">
      <c r="B913" s="56">
        <f>IFERROR(SUM(D913:D913),0)</f>
        <v>0</v>
      </c>
      <c r="C913" s="139" t="str">
        <f>'제품 추가'!AC911</f>
        <v>CRUISER</v>
      </c>
      <c r="D913" s="138">
        <f>IF('넣어줄 잉크'!$D$2="주말",INDEX(표5[#All],MATCH(C913,표5[[#All],[잉크]],0),19)+INDEX(표5[#All],MATCH(C913,표5[[#All],[잉크]],0),22),INDEX(표5[#All],MATCH(C913,표5[[#All],[잉크]],0),MATCH('넣어줄 잉크'!$D$2,표5[#Headers],0)+2))</f>
        <v>0</v>
      </c>
    </row>
    <row r="914" spans="2:4" hidden="1" x14ac:dyDescent="0.3">
      <c r="B914" s="56">
        <f>IFERROR(SUM(D914:D914),0)</f>
        <v>0</v>
      </c>
      <c r="C914" s="139" t="str">
        <f>'제품 추가'!AC912</f>
        <v>DOKU</v>
      </c>
      <c r="D914" s="138">
        <f>IF('넣어줄 잉크'!$D$2="주말",INDEX(표5[#All],MATCH(C914,표5[[#All],[잉크]],0),19)+INDEX(표5[#All],MATCH(C914,표5[[#All],[잉크]],0),22),INDEX(표5[#All],MATCH(C914,표5[[#All],[잉크]],0),MATCH('넣어줄 잉크'!$D$2,표5[#Headers],0)+2))</f>
        <v>0</v>
      </c>
    </row>
    <row r="915" spans="2:4" hidden="1" x14ac:dyDescent="0.3">
      <c r="B915" s="56">
        <f>IFERROR(SUM(D915:D915),0)</f>
        <v>0</v>
      </c>
      <c r="C915" s="139" t="str">
        <f>'제품 추가'!AC913</f>
        <v>FODEN</v>
      </c>
      <c r="D915" s="138">
        <f>IF('넣어줄 잉크'!$D$2="주말",INDEX(표5[#All],MATCH(C915,표5[[#All],[잉크]],0),19)+INDEX(표5[#All],MATCH(C915,표5[[#All],[잉크]],0),22),INDEX(표5[#All],MATCH(C915,표5[[#All],[잉크]],0),MATCH('넣어줄 잉크'!$D$2,표5[#Headers],0)+2))</f>
        <v>0</v>
      </c>
    </row>
    <row r="916" spans="2:4" hidden="1" x14ac:dyDescent="0.3">
      <c r="B916" s="56">
        <f>IFERROR(SUM(D916:D916),0)</f>
        <v>0</v>
      </c>
      <c r="C916" s="139" t="str">
        <f>'제품 추가'!AC914</f>
        <v>INSIDE</v>
      </c>
      <c r="D916" s="138">
        <f>IF('넣어줄 잉크'!$D$2="주말",INDEX(표5[#All],MATCH(C916,표5[[#All],[잉크]],0),19)+INDEX(표5[#All],MATCH(C916,표5[[#All],[잉크]],0),22),INDEX(표5[#All],MATCH(C916,표5[[#All],[잉크]],0),MATCH('넣어줄 잉크'!$D$2,표5[#Headers],0)+2))</f>
        <v>0</v>
      </c>
    </row>
    <row r="917" spans="2:4" hidden="1" x14ac:dyDescent="0.3">
      <c r="B917" s="56">
        <f>IFERROR(SUM(D917:D917),0)</f>
        <v>0</v>
      </c>
      <c r="C917" s="139" t="str">
        <f>'제품 추가'!AC915</f>
        <v>OUT</v>
      </c>
      <c r="D917" s="138">
        <f>IF('넣어줄 잉크'!$D$2="주말",INDEX(표5[#All],MATCH(C917,표5[[#All],[잉크]],0),19)+INDEX(표5[#All],MATCH(C917,표5[[#All],[잉크]],0),22),INDEX(표5[#All],MATCH(C917,표5[[#All],[잉크]],0),MATCH('넣어줄 잉크'!$D$2,표5[#Headers],0)+2))</f>
        <v>0</v>
      </c>
    </row>
    <row r="918" spans="2:4" hidden="1" x14ac:dyDescent="0.3">
      <c r="B918" s="56">
        <f>IFERROR(SUM(D918:D918),0)</f>
        <v>0</v>
      </c>
      <c r="C918" s="139" t="str">
        <f>'제품 추가'!AC916</f>
        <v>HERMES</v>
      </c>
      <c r="D918" s="138">
        <f>IF('넣어줄 잉크'!$D$2="주말",INDEX(표5[#All],MATCH(C918,표5[[#All],[잉크]],0),19)+INDEX(표5[#All],MATCH(C918,표5[[#All],[잉크]],0),22),INDEX(표5[#All],MATCH(C918,표5[[#All],[잉크]],0),MATCH('넣어줄 잉크'!$D$2,표5[#Headers],0)+2))</f>
        <v>0</v>
      </c>
    </row>
    <row r="919" spans="2:4" hidden="1" x14ac:dyDescent="0.3">
      <c r="B919" s="56">
        <f>IFERROR(SUM(D919:D919),0)</f>
        <v>0</v>
      </c>
      <c r="C919" s="139" t="str">
        <f>'제품 추가'!AC917</f>
        <v>DIOR</v>
      </c>
      <c r="D919" s="138">
        <f>IF('넣어줄 잉크'!$D$2="주말",INDEX(표5[#All],MATCH(C919,표5[[#All],[잉크]],0),19)+INDEX(표5[#All],MATCH(C919,표5[[#All],[잉크]],0),22),INDEX(표5[#All],MATCH(C919,표5[[#All],[잉크]],0),MATCH('넣어줄 잉크'!$D$2,표5[#Headers],0)+2))</f>
        <v>0</v>
      </c>
    </row>
    <row r="920" spans="2:4" hidden="1" x14ac:dyDescent="0.3">
      <c r="B920" s="56">
        <f>IFERROR(SUM(D920:D920),0)</f>
        <v>0</v>
      </c>
      <c r="C920" s="139" t="str">
        <f>'제품 추가'!AC918</f>
        <v>SIVIR</v>
      </c>
      <c r="D920" s="138">
        <f>IF('넣어줄 잉크'!$D$2="주말",INDEX(표5[#All],MATCH(C920,표5[[#All],[잉크]],0),19)+INDEX(표5[#All],MATCH(C920,표5[[#All],[잉크]],0),22),INDEX(표5[#All],MATCH(C920,표5[[#All],[잉크]],0),MATCH('넣어줄 잉크'!$D$2,표5[#Headers],0)+2))</f>
        <v>0</v>
      </c>
    </row>
    <row r="921" spans="2:4" hidden="1" x14ac:dyDescent="0.3">
      <c r="B921" s="56">
        <f>IFERROR(SUM(D921:D921),0)</f>
        <v>0</v>
      </c>
      <c r="C921" s="139" t="str">
        <f>'제품 추가'!AC919</f>
        <v>GRAGAS</v>
      </c>
      <c r="D921" s="138">
        <f>IF('넣어줄 잉크'!$D$2="주말",INDEX(표5[#All],MATCH(C921,표5[[#All],[잉크]],0),19)+INDEX(표5[#All],MATCH(C921,표5[[#All],[잉크]],0),22),INDEX(표5[#All],MATCH(C921,표5[[#All],[잉크]],0),MATCH('넣어줄 잉크'!$D$2,표5[#Headers],0)+2))</f>
        <v>0</v>
      </c>
    </row>
    <row r="922" spans="2:4" x14ac:dyDescent="0.3">
      <c r="B922" s="56">
        <f>IFERROR(SUM(D922:D922),0)</f>
        <v>2</v>
      </c>
      <c r="C922" s="139" t="str">
        <f>'제품 추가'!AC1207</f>
        <v>MATCHA</v>
      </c>
      <c r="D922" s="138">
        <f>IF('넣어줄 잉크'!$D$2="주말",INDEX(표5[#All],MATCH(C922,표5[[#All],[잉크]],0),19)+INDEX(표5[#All],MATCH(C922,표5[[#All],[잉크]],0),22),INDEX(표5[#All],MATCH(C922,표5[[#All],[잉크]],0),MATCH('넣어줄 잉크'!$D$2,표5[#Headers],0)+2))</f>
        <v>2</v>
      </c>
    </row>
    <row r="923" spans="2:4" hidden="1" x14ac:dyDescent="0.3">
      <c r="B923" s="56">
        <f>IFERROR(SUM(D923:D923),0)</f>
        <v>0</v>
      </c>
      <c r="C923" s="139" t="str">
        <f>'제품 추가'!AC921</f>
        <v>IVE</v>
      </c>
      <c r="D923" s="138">
        <f>IF('넣어줄 잉크'!$D$2="주말",INDEX(표5[#All],MATCH(C923,표5[[#All],[잉크]],0),19)+INDEX(표5[#All],MATCH(C923,표5[[#All],[잉크]],0),22),INDEX(표5[#All],MATCH(C923,표5[[#All],[잉크]],0),MATCH('넣어줄 잉크'!$D$2,표5[#Headers],0)+2))</f>
        <v>0</v>
      </c>
    </row>
    <row r="924" spans="2:4" hidden="1" x14ac:dyDescent="0.3">
      <c r="B924" s="56">
        <f>IFERROR(SUM(D924:D924),0)</f>
        <v>0</v>
      </c>
      <c r="C924" s="139" t="str">
        <f>'제품 추가'!AC922</f>
        <v>SYNDRA</v>
      </c>
      <c r="D924" s="138">
        <f>IF('넣어줄 잉크'!$D$2="주말",INDEX(표5[#All],MATCH(C924,표5[[#All],[잉크]],0),19)+INDEX(표5[#All],MATCH(C924,표5[[#All],[잉크]],0),22),INDEX(표5[#All],MATCH(C924,표5[[#All],[잉크]],0),MATCH('넣어줄 잉크'!$D$2,표5[#Headers],0)+2))</f>
        <v>0</v>
      </c>
    </row>
    <row r="925" spans="2:4" hidden="1" x14ac:dyDescent="0.3">
      <c r="B925" s="56">
        <f>IFERROR(SUM(D925:D925),0)</f>
        <v>0</v>
      </c>
      <c r="C925" s="139" t="str">
        <f>'제품 추가'!AC923</f>
        <v>IVERN</v>
      </c>
      <c r="D925" s="138">
        <f>IF('넣어줄 잉크'!$D$2="주말",INDEX(표5[#All],MATCH(C925,표5[[#All],[잉크]],0),19)+INDEX(표5[#All],MATCH(C925,표5[[#All],[잉크]],0),22),INDEX(표5[#All],MATCH(C925,표5[[#All],[잉크]],0),MATCH('넣어줄 잉크'!$D$2,표5[#Headers],0)+2))</f>
        <v>0</v>
      </c>
    </row>
    <row r="926" spans="2:4" hidden="1" x14ac:dyDescent="0.3">
      <c r="B926" s="56">
        <f>IFERROR(SUM(D926:D926),0)</f>
        <v>0</v>
      </c>
      <c r="C926" s="139" t="str">
        <f>'제품 추가'!AC924</f>
        <v>LHDARK</v>
      </c>
      <c r="D926" s="138">
        <f>IF('넣어줄 잉크'!$D$2="주말",INDEX(표5[#All],MATCH(C926,표5[[#All],[잉크]],0),19)+INDEX(표5[#All],MATCH(C926,표5[[#All],[잉크]],0),22),INDEX(표5[#All],MATCH(C926,표5[[#All],[잉크]],0),MATCH('넣어줄 잉크'!$D$2,표5[#Headers],0)+2))</f>
        <v>0</v>
      </c>
    </row>
    <row r="927" spans="2:4" hidden="1" x14ac:dyDescent="0.3">
      <c r="B927" s="56">
        <f>IFERROR(SUM(D927:D927),0)</f>
        <v>0</v>
      </c>
      <c r="C927" s="139" t="str">
        <f>'제품 추가'!AC925</f>
        <v>LHGRAY</v>
      </c>
      <c r="D927" s="138">
        <f>IF('넣어줄 잉크'!$D$2="주말",INDEX(표5[#All],MATCH(C927,표5[[#All],[잉크]],0),19)+INDEX(표5[#All],MATCH(C927,표5[[#All],[잉크]],0),22),INDEX(표5[#All],MATCH(C927,표5[[#All],[잉크]],0),MATCH('넣어줄 잉크'!$D$2,표5[#Headers],0)+2))</f>
        <v>0</v>
      </c>
    </row>
    <row r="928" spans="2:4" hidden="1" x14ac:dyDescent="0.3">
      <c r="B928" s="56">
        <f>IFERROR(SUM(D928:D928),0)</f>
        <v>0</v>
      </c>
      <c r="C928" s="139" t="str">
        <f>'제품 추가'!AC971</f>
        <v>MASTIC</v>
      </c>
      <c r="D928" s="138">
        <f>IF('넣어줄 잉크'!$D$2="주말",INDEX(표5[#All],MATCH(C928,표5[[#All],[잉크]],0),19)+INDEX(표5[#All],MATCH(C928,표5[[#All],[잉크]],0),22),INDEX(표5[#All],MATCH(C928,표5[[#All],[잉크]],0),MATCH('넣어줄 잉크'!$D$2,표5[#Headers],0)+2))</f>
        <v>0</v>
      </c>
    </row>
    <row r="929" spans="2:4" hidden="1" x14ac:dyDescent="0.3">
      <c r="B929" s="56">
        <f>IFERROR(SUM(D929:D929),0)</f>
        <v>0</v>
      </c>
      <c r="C929" s="139" t="str">
        <f>'제품 추가'!AC927</f>
        <v>DIANA</v>
      </c>
      <c r="D929" s="138">
        <f>IF('넣어줄 잉크'!$D$2="주말",INDEX(표5[#All],MATCH(C929,표5[[#All],[잉크]],0),19)+INDEX(표5[#All],MATCH(C929,표5[[#All],[잉크]],0),22),INDEX(표5[#All],MATCH(C929,표5[[#All],[잉크]],0),MATCH('넣어줄 잉크'!$D$2,표5[#Headers],0)+2))</f>
        <v>0</v>
      </c>
    </row>
    <row r="930" spans="2:4" hidden="1" x14ac:dyDescent="0.3">
      <c r="B930" s="56">
        <f>IFERROR(SUM(D930:D930),0)</f>
        <v>0</v>
      </c>
      <c r="C930" s="139" t="str">
        <f>'제품 추가'!AC928</f>
        <v>RUMBLE</v>
      </c>
      <c r="D930" s="138">
        <f>IF('넣어줄 잉크'!$D$2="주말",INDEX(표5[#All],MATCH(C930,표5[[#All],[잉크]],0),19)+INDEX(표5[#All],MATCH(C930,표5[[#All],[잉크]],0),22),INDEX(표5[#All],MATCH(C930,표5[[#All],[잉크]],0),MATCH('넣어줄 잉크'!$D$2,표5[#Headers],0)+2))</f>
        <v>0</v>
      </c>
    </row>
    <row r="931" spans="2:4" hidden="1" x14ac:dyDescent="0.3">
      <c r="B931" s="56">
        <f>IFERROR(SUM(D931:D931),0)</f>
        <v>0</v>
      </c>
      <c r="C931" s="139" t="str">
        <f>'제품 추가'!AC929</f>
        <v>BECKHAM</v>
      </c>
      <c r="D931" s="138">
        <f>IF('넣어줄 잉크'!$D$2="주말",INDEX(표5[#All],MATCH(C931,표5[[#All],[잉크]],0),19)+INDEX(표5[#All],MATCH(C931,표5[[#All],[잉크]],0),22),INDEX(표5[#All],MATCH(C931,표5[[#All],[잉크]],0),MATCH('넣어줄 잉크'!$D$2,표5[#Headers],0)+2))</f>
        <v>0</v>
      </c>
    </row>
    <row r="932" spans="2:4" hidden="1" x14ac:dyDescent="0.3">
      <c r="B932" s="56">
        <f>IFERROR(SUM(D932:D932),0)</f>
        <v>0</v>
      </c>
      <c r="C932" s="139" t="str">
        <f>'제품 추가'!AC930</f>
        <v>PUG</v>
      </c>
      <c r="D932" s="138">
        <f>IF('넣어줄 잉크'!$D$2="주말",INDEX(표5[#All],MATCH(C932,표5[[#All],[잉크]],0),19)+INDEX(표5[#All],MATCH(C932,표5[[#All],[잉크]],0),22),INDEX(표5[#All],MATCH(C932,표5[[#All],[잉크]],0),MATCH('넣어줄 잉크'!$D$2,표5[#Headers],0)+2))</f>
        <v>0</v>
      </c>
    </row>
    <row r="933" spans="2:4" hidden="1" x14ac:dyDescent="0.3">
      <c r="B933" s="56">
        <f>IFERROR(SUM(D933:D933),0)</f>
        <v>0</v>
      </c>
      <c r="C933" s="139" t="str">
        <f>'제품 추가'!AC931</f>
        <v>POODLE</v>
      </c>
      <c r="D933" s="138">
        <f>IF('넣어줄 잉크'!$D$2="주말",INDEX(표5[#All],MATCH(C933,표5[[#All],[잉크]],0),19)+INDEX(표5[#All],MATCH(C933,표5[[#All],[잉크]],0),22),INDEX(표5[#All],MATCH(C933,표5[[#All],[잉크]],0),MATCH('넣어줄 잉크'!$D$2,표5[#Headers],0)+2))</f>
        <v>0</v>
      </c>
    </row>
    <row r="934" spans="2:4" hidden="1" x14ac:dyDescent="0.3">
      <c r="B934" s="56">
        <f>IFERROR(SUM(D934:D934),0)</f>
        <v>0</v>
      </c>
      <c r="C934" s="139" t="str">
        <f>'제품 추가'!AC593</f>
        <v>MURKY</v>
      </c>
      <c r="D934" s="138">
        <f>IF('넣어줄 잉크'!$D$2="주말",INDEX(표5[#All],MATCH(C934,표5[[#All],[잉크]],0),19)+INDEX(표5[#All],MATCH(C934,표5[[#All],[잉크]],0),22),INDEX(표5[#All],MATCH(C934,표5[[#All],[잉크]],0),MATCH('넣어줄 잉크'!$D$2,표5[#Headers],0)+2))</f>
        <v>0</v>
      </c>
    </row>
    <row r="935" spans="2:4" hidden="1" x14ac:dyDescent="0.3">
      <c r="B935" s="56">
        <f>IFERROR(SUM(D935:D935),0)</f>
        <v>0</v>
      </c>
      <c r="C935" s="139" t="str">
        <f>'제품 추가'!AC933</f>
        <v>CIRCLE</v>
      </c>
      <c r="D935" s="138">
        <f>IF('넣어줄 잉크'!$D$2="주말",INDEX(표5[#All],MATCH(C935,표5[[#All],[잉크]],0),19)+INDEX(표5[#All],MATCH(C935,표5[[#All],[잉크]],0),22),INDEX(표5[#All],MATCH(C935,표5[[#All],[잉크]],0),MATCH('넣어줄 잉크'!$D$2,표5[#Headers],0)+2))</f>
        <v>0</v>
      </c>
    </row>
    <row r="936" spans="2:4" hidden="1" x14ac:dyDescent="0.3">
      <c r="B936" s="56">
        <f>IFERROR(SUM(D936:D936),0)</f>
        <v>0</v>
      </c>
      <c r="C936" s="139" t="str">
        <f>'제품 추가'!AC934</f>
        <v>ILLAOI</v>
      </c>
      <c r="D936" s="138">
        <f>IF('넣어줄 잉크'!$D$2="주말",INDEX(표5[#All],MATCH(C936,표5[[#All],[잉크]],0),19)+INDEX(표5[#All],MATCH(C936,표5[[#All],[잉크]],0),22),INDEX(표5[#All],MATCH(C936,표5[[#All],[잉크]],0),MATCH('넣어줄 잉크'!$D$2,표5[#Headers],0)+2))</f>
        <v>0</v>
      </c>
    </row>
    <row r="937" spans="2:4" hidden="1" x14ac:dyDescent="0.3">
      <c r="B937" s="56">
        <f>IFERROR(SUM(D937:D937),0)</f>
        <v>0</v>
      </c>
      <c r="C937" s="139" t="str">
        <f>'제품 추가'!AC935</f>
        <v>FIORA</v>
      </c>
      <c r="D937" s="138">
        <f>IF('넣어줄 잉크'!$D$2="주말",INDEX(표5[#All],MATCH(C937,표5[[#All],[잉크]],0),19)+INDEX(표5[#All],MATCH(C937,표5[[#All],[잉크]],0),22),INDEX(표5[#All],MATCH(C937,표5[[#All],[잉크]],0),MATCH('넣어줄 잉크'!$D$2,표5[#Headers],0)+2))</f>
        <v>0</v>
      </c>
    </row>
    <row r="938" spans="2:4" hidden="1" x14ac:dyDescent="0.3">
      <c r="B938" s="56">
        <f>IFERROR(SUM(D938:D938),0)</f>
        <v>0</v>
      </c>
      <c r="C938" s="139" t="str">
        <f>'제품 추가'!AC936</f>
        <v>GAREN</v>
      </c>
      <c r="D938" s="138">
        <f>IF('넣어줄 잉크'!$D$2="주말",INDEX(표5[#All],MATCH(C938,표5[[#All],[잉크]],0),19)+INDEX(표5[#All],MATCH(C938,표5[[#All],[잉크]],0),22),INDEX(표5[#All],MATCH(C938,표5[[#All],[잉크]],0),MATCH('넣어줄 잉크'!$D$2,표5[#Headers],0)+2))</f>
        <v>0</v>
      </c>
    </row>
    <row r="939" spans="2:4" hidden="1" x14ac:dyDescent="0.3">
      <c r="B939" s="56">
        <f>IFERROR(SUM(D939:D939),0)</f>
        <v>0</v>
      </c>
      <c r="C939" s="139" t="str">
        <f>'제품 추가'!AC937</f>
        <v>HAKUNA</v>
      </c>
      <c r="D939" s="138">
        <f>IF('넣어줄 잉크'!$D$2="주말",INDEX(표5[#All],MATCH(C939,표5[[#All],[잉크]],0),19)+INDEX(표5[#All],MATCH(C939,표5[[#All],[잉크]],0),22),INDEX(표5[#All],MATCH(C939,표5[[#All],[잉크]],0),MATCH('넣어줄 잉크'!$D$2,표5[#Headers],0)+2))</f>
        <v>0</v>
      </c>
    </row>
    <row r="940" spans="2:4" hidden="1" x14ac:dyDescent="0.3">
      <c r="B940" s="56">
        <f>IFERROR(SUM(D940:D940),0)</f>
        <v>0</v>
      </c>
      <c r="C940" s="139" t="str">
        <f>'제품 추가'!AC938</f>
        <v>MATATA</v>
      </c>
      <c r="D940" s="138">
        <f>IF('넣어줄 잉크'!$D$2="주말",INDEX(표5[#All],MATCH(C940,표5[[#All],[잉크]],0),19)+INDEX(표5[#All],MATCH(C940,표5[[#All],[잉크]],0),22),INDEX(표5[#All],MATCH(C940,표5[[#All],[잉크]],0),MATCH('넣어줄 잉크'!$D$2,표5[#Headers],0)+2))</f>
        <v>0</v>
      </c>
    </row>
    <row r="941" spans="2:4" hidden="1" x14ac:dyDescent="0.3">
      <c r="B941" s="56">
        <f>IFERROR(SUM(D941:D941),0)</f>
        <v>0</v>
      </c>
      <c r="C941" s="139" t="str">
        <f>'제품 추가'!AC939</f>
        <v>MORGANA</v>
      </c>
      <c r="D941" s="138">
        <f>IF('넣어줄 잉크'!$D$2="주말",INDEX(표5[#All],MATCH(C941,표5[[#All],[잉크]],0),19)+INDEX(표5[#All],MATCH(C941,표5[[#All],[잉크]],0),22),INDEX(표5[#All],MATCH(C941,표5[[#All],[잉크]],0),MATCH('넣어줄 잉크'!$D$2,표5[#Headers],0)+2))</f>
        <v>0</v>
      </c>
    </row>
    <row r="942" spans="2:4" hidden="1" x14ac:dyDescent="0.3">
      <c r="B942" s="56">
        <f>IFERROR(SUM(D942:D942),0)</f>
        <v>0</v>
      </c>
      <c r="C942" s="139" t="str">
        <f>'제품 추가'!AC940</f>
        <v>NEEKO</v>
      </c>
      <c r="D942" s="138">
        <f>IF('넣어줄 잉크'!$D$2="주말",INDEX(표5[#All],MATCH(C942,표5[[#All],[잉크]],0),19)+INDEX(표5[#All],MATCH(C942,표5[[#All],[잉크]],0),22),INDEX(표5[#All],MATCH(C942,표5[[#All],[잉크]],0),MATCH('넣어줄 잉크'!$D$2,표5[#Headers],0)+2))</f>
        <v>0</v>
      </c>
    </row>
    <row r="943" spans="2:4" hidden="1" x14ac:dyDescent="0.3">
      <c r="B943" s="56">
        <f>IFERROR(SUM(D943:D943),0)</f>
        <v>0</v>
      </c>
      <c r="C943" s="139" t="str">
        <f>'제품 추가'!AC941</f>
        <v>RUN</v>
      </c>
      <c r="D943" s="138">
        <f>IF('넣어줄 잉크'!$D$2="주말",INDEX(표5[#All],MATCH(C943,표5[[#All],[잉크]],0),19)+INDEX(표5[#All],MATCH(C943,표5[[#All],[잉크]],0),22),INDEX(표5[#All],MATCH(C943,표5[[#All],[잉크]],0),MATCH('넣어줄 잉크'!$D$2,표5[#Headers],0)+2))</f>
        <v>0</v>
      </c>
    </row>
    <row r="944" spans="2:4" x14ac:dyDescent="0.3">
      <c r="B944" s="56">
        <f>IFERROR(SUM(D944:D944),0)</f>
        <v>2</v>
      </c>
      <c r="C944" s="139" t="str">
        <f>'제품 추가'!AC669</f>
        <v>MESSI</v>
      </c>
      <c r="D944" s="138">
        <f>IF('넣어줄 잉크'!$D$2="주말",INDEX(표5[#All],MATCH(C944,표5[[#All],[잉크]],0),19)+INDEX(표5[#All],MATCH(C944,표5[[#All],[잉크]],0),22),INDEX(표5[#All],MATCH(C944,표5[[#All],[잉크]],0),MATCH('넣어줄 잉크'!$D$2,표5[#Headers],0)+2))</f>
        <v>2</v>
      </c>
    </row>
    <row r="945" spans="2:4" x14ac:dyDescent="0.3">
      <c r="B945" s="56">
        <f>IFERROR(SUM(D945:D945),0)</f>
        <v>1</v>
      </c>
      <c r="C945" s="139" t="str">
        <f>'제품 추가'!AC989</f>
        <v>MUSIALA</v>
      </c>
      <c r="D945" s="138">
        <f>IF('넣어줄 잉크'!$D$2="주말",INDEX(표5[#All],MATCH(C945,표5[[#All],[잉크]],0),19)+INDEX(표5[#All],MATCH(C945,표5[[#All],[잉크]],0),22),INDEX(표5[#All],MATCH(C945,표5[[#All],[잉크]],0),MATCH('넣어줄 잉크'!$D$2,표5[#Headers],0)+2))</f>
        <v>1</v>
      </c>
    </row>
    <row r="946" spans="2:4" x14ac:dyDescent="0.3">
      <c r="B946" s="56">
        <f>IFERROR(SUM(D946:D946),0)</f>
        <v>1</v>
      </c>
      <c r="C946" s="139" t="str">
        <f>'제품 추가'!AC966</f>
        <v>NACARAT</v>
      </c>
      <c r="D946" s="138">
        <f>IF('넣어줄 잉크'!$D$2="주말",INDEX(표5[#All],MATCH(C946,표5[[#All],[잉크]],0),19)+INDEX(표5[#All],MATCH(C946,표5[[#All],[잉크]],0),22),INDEX(표5[#All],MATCH(C946,표5[[#All],[잉크]],0),MATCH('넣어줄 잉크'!$D$2,표5[#Headers],0)+2))</f>
        <v>1</v>
      </c>
    </row>
    <row r="947" spans="2:4" hidden="1" x14ac:dyDescent="0.3">
      <c r="B947" s="56">
        <f>IFERROR(SUM(D947:D947),0)</f>
        <v>0</v>
      </c>
      <c r="C947" s="139" t="str">
        <f>'제품 추가'!AC945</f>
        <v>SETT</v>
      </c>
      <c r="D947" s="138">
        <f>IF('넣어줄 잉크'!$D$2="주말",INDEX(표5[#All],MATCH(C947,표5[[#All],[잉크]],0),19)+INDEX(표5[#All],MATCH(C947,표5[[#All],[잉크]],0),22),INDEX(표5[#All],MATCH(C947,표5[[#All],[잉크]],0),MATCH('넣어줄 잉크'!$D$2,표5[#Headers],0)+2))</f>
        <v>0</v>
      </c>
    </row>
    <row r="948" spans="2:4" hidden="1" x14ac:dyDescent="0.3">
      <c r="B948" s="56">
        <f>IFERROR(SUM(D948:D948),0)</f>
        <v>0</v>
      </c>
      <c r="C948" s="139" t="str">
        <f>'제품 추가'!AC946</f>
        <v>RIVEN</v>
      </c>
      <c r="D948" s="138">
        <f>IF('넣어줄 잉크'!$D$2="주말",INDEX(표5[#All],MATCH(C948,표5[[#All],[잉크]],0),19)+INDEX(표5[#All],MATCH(C948,표5[[#All],[잉크]],0),22),INDEX(표5[#All],MATCH(C948,표5[[#All],[잉크]],0),MATCH('넣어줄 잉크'!$D$2,표5[#Headers],0)+2))</f>
        <v>0</v>
      </c>
    </row>
    <row r="949" spans="2:4" hidden="1" x14ac:dyDescent="0.3">
      <c r="B949" s="56">
        <f>IFERROR(SUM(D949:D949),0)</f>
        <v>0</v>
      </c>
      <c r="C949" s="139" t="str">
        <f>'제품 추가'!AC947</f>
        <v>ORNN</v>
      </c>
      <c r="D949" s="138">
        <f>IF('넣어줄 잉크'!$D$2="주말",INDEX(표5[#All],MATCH(C949,표5[[#All],[잉크]],0),19)+INDEX(표5[#All],MATCH(C949,표5[[#All],[잉크]],0),22),INDEX(표5[#All],MATCH(C949,표5[[#All],[잉크]],0),MATCH('넣어줄 잉크'!$D$2,표5[#Headers],0)+2))</f>
        <v>0</v>
      </c>
    </row>
    <row r="950" spans="2:4" hidden="1" x14ac:dyDescent="0.3">
      <c r="B950" s="56">
        <f>IFERROR(SUM(D950:D950),0)</f>
        <v>0</v>
      </c>
      <c r="C950" s="139" t="str">
        <f>'제품 추가'!AC948</f>
        <v>BLACKBERRY</v>
      </c>
      <c r="D950" s="138">
        <f>IF('넣어줄 잉크'!$D$2="주말",INDEX(표5[#All],MATCH(C950,표5[[#All],[잉크]],0),19)+INDEX(표5[#All],MATCH(C950,표5[[#All],[잉크]],0),22),INDEX(표5[#All],MATCH(C950,표5[[#All],[잉크]],0),MATCH('넣어줄 잉크'!$D$2,표5[#Headers],0)+2))</f>
        <v>0</v>
      </c>
    </row>
    <row r="951" spans="2:4" hidden="1" x14ac:dyDescent="0.3">
      <c r="B951" s="56">
        <f>IFERROR(SUM(D951:D951),0)</f>
        <v>0</v>
      </c>
      <c r="C951" s="139" t="str">
        <f>'제품 추가'!AC949</f>
        <v>MUHLY</v>
      </c>
      <c r="D951" s="138">
        <f>IF('넣어줄 잉크'!$D$2="주말",INDEX(표5[#All],MATCH(C951,표5[[#All],[잉크]],0),19)+INDEX(표5[#All],MATCH(C951,표5[[#All],[잉크]],0),22),INDEX(표5[#All],MATCH(C951,표5[[#All],[잉크]],0),MATCH('넣어줄 잉크'!$D$2,표5[#Headers],0)+2))</f>
        <v>0</v>
      </c>
    </row>
    <row r="952" spans="2:4" hidden="1" x14ac:dyDescent="0.3">
      <c r="B952" s="56">
        <f>IFERROR(SUM(D952:D952),0)</f>
        <v>0</v>
      </c>
      <c r="C952" s="139" t="str">
        <f>'제품 추가'!AC950</f>
        <v>LUKAKU</v>
      </c>
      <c r="D952" s="138">
        <f>IF('넣어줄 잉크'!$D$2="주말",INDEX(표5[#All],MATCH(C952,표5[[#All],[잉크]],0),19)+INDEX(표5[#All],MATCH(C952,표5[[#All],[잉크]],0),22),INDEX(표5[#All],MATCH(C952,표5[[#All],[잉크]],0),MATCH('넣어줄 잉크'!$D$2,표5[#Headers],0)+2))</f>
        <v>0</v>
      </c>
    </row>
    <row r="953" spans="2:4" hidden="1" x14ac:dyDescent="0.3">
      <c r="B953" s="56">
        <f>IFERROR(SUM(D953:D953),0)</f>
        <v>0</v>
      </c>
      <c r="C953" s="139" t="str">
        <f>'제품 추가'!AC951</f>
        <v>BARD</v>
      </c>
      <c r="D953" s="138">
        <f>IF('넣어줄 잉크'!$D$2="주말",INDEX(표5[#All],MATCH(C953,표5[[#All],[잉크]],0),19)+INDEX(표5[#All],MATCH(C953,표5[[#All],[잉크]],0),22),INDEX(표5[#All],MATCH(C953,표5[[#All],[잉크]],0),MATCH('넣어줄 잉크'!$D$2,표5[#Headers],0)+2))</f>
        <v>0</v>
      </c>
    </row>
    <row r="954" spans="2:4" hidden="1" x14ac:dyDescent="0.3">
      <c r="B954" s="56">
        <f>IFERROR(SUM(D954:D954),0)</f>
        <v>0</v>
      </c>
      <c r="C954" s="139" t="str">
        <f>'제품 추가'!AC952</f>
        <v>YUMMI</v>
      </c>
      <c r="D954" s="138">
        <f>IF('넣어줄 잉크'!$D$2="주말",INDEX(표5[#All],MATCH(C954,표5[[#All],[잉크]],0),19)+INDEX(표5[#All],MATCH(C954,표5[[#All],[잉크]],0),22),INDEX(표5[#All],MATCH(C954,표5[[#All],[잉크]],0),MATCH('넣어줄 잉크'!$D$2,표5[#Headers],0)+2))</f>
        <v>0</v>
      </c>
    </row>
    <row r="955" spans="2:4" hidden="1" x14ac:dyDescent="0.3">
      <c r="B955" s="56">
        <f>IFERROR(SUM(D955:D955),0)</f>
        <v>0</v>
      </c>
      <c r="C955" s="139" t="str">
        <f>'제품 추가'!AC953</f>
        <v>LEONA</v>
      </c>
      <c r="D955" s="138">
        <f>IF('넣어줄 잉크'!$D$2="주말",INDEX(표5[#All],MATCH(C955,표5[[#All],[잉크]],0),19)+INDEX(표5[#All],MATCH(C955,표5[[#All],[잉크]],0),22),INDEX(표5[#All],MATCH(C955,표5[[#All],[잉크]],0),MATCH('넣어줄 잉크'!$D$2,표5[#Headers],0)+2))</f>
        <v>0</v>
      </c>
    </row>
    <row r="956" spans="2:4" hidden="1" x14ac:dyDescent="0.3">
      <c r="B956" s="56">
        <f>IFERROR(SUM(D956:D956),0)</f>
        <v>0</v>
      </c>
      <c r="C956" s="139" t="str">
        <f>'제품 추가'!AC954</f>
        <v>BALOTELLI</v>
      </c>
      <c r="D956" s="138">
        <f>IF('넣어줄 잉크'!$D$2="주말",INDEX(표5[#All],MATCH(C956,표5[[#All],[잉크]],0),19)+INDEX(표5[#All],MATCH(C956,표5[[#All],[잉크]],0),22),INDEX(표5[#All],MATCH(C956,표5[[#All],[잉크]],0),MATCH('넣어줄 잉크'!$D$2,표5[#Headers],0)+2))</f>
        <v>0</v>
      </c>
    </row>
    <row r="957" spans="2:4" hidden="1" x14ac:dyDescent="0.3">
      <c r="B957" s="56">
        <f>IFERROR(SUM(D957:D957),0)</f>
        <v>0</v>
      </c>
      <c r="C957" s="139" t="str">
        <f>'제품 추가'!AC955</f>
        <v>SALIBA</v>
      </c>
      <c r="D957" s="138">
        <f>IF('넣어줄 잉크'!$D$2="주말",INDEX(표5[#All],MATCH(C957,표5[[#All],[잉크]],0),19)+INDEX(표5[#All],MATCH(C957,표5[[#All],[잉크]],0),22),INDEX(표5[#All],MATCH(C957,표5[[#All],[잉크]],0),MATCH('넣어줄 잉크'!$D$2,표5[#Headers],0)+2))</f>
        <v>0</v>
      </c>
    </row>
    <row r="958" spans="2:4" hidden="1" x14ac:dyDescent="0.3">
      <c r="B958" s="56">
        <f>IFERROR(SUM(D958:D958),0)</f>
        <v>0</v>
      </c>
      <c r="C958" s="139" t="str">
        <f>'제품 추가'!AC956</f>
        <v>CAICEDO</v>
      </c>
      <c r="D958" s="138">
        <f>IF('넣어줄 잉크'!$D$2="주말",INDEX(표5[#All],MATCH(C958,표5[[#All],[잉크]],0),19)+INDEX(표5[#All],MATCH(C958,표5[[#All],[잉크]],0),22),INDEX(표5[#All],MATCH(C958,표5[[#All],[잉크]],0),MATCH('넣어줄 잉크'!$D$2,표5[#Headers],0)+2))</f>
        <v>0</v>
      </c>
    </row>
    <row r="959" spans="2:4" x14ac:dyDescent="0.3">
      <c r="B959" s="56">
        <f>IFERROR(SUM(D959:D959),0)</f>
        <v>2</v>
      </c>
      <c r="C959" s="139" t="str">
        <f>'제품 추가'!AC670</f>
        <v>NEYMAR</v>
      </c>
      <c r="D959" s="138">
        <f>IF('넣어줄 잉크'!$D$2="주말",INDEX(표5[#All],MATCH(C959,표5[[#All],[잉크]],0),19)+INDEX(표5[#All],MATCH(C959,표5[[#All],[잉크]],0),22),INDEX(표5[#All],MATCH(C959,표5[[#All],[잉크]],0),MATCH('넣어줄 잉크'!$D$2,표5[#Headers],0)+2))</f>
        <v>2</v>
      </c>
    </row>
    <row r="960" spans="2:4" hidden="1" x14ac:dyDescent="0.3">
      <c r="B960" s="56">
        <f>IFERROR(SUM(D960:D960),0)</f>
        <v>0</v>
      </c>
      <c r="C960" s="139" t="str">
        <f>'제품 추가'!AC326</f>
        <v>MUSHROOM</v>
      </c>
      <c r="D960" s="138">
        <f>IF('넣어줄 잉크'!$D$2="주말",INDEX(표5[#All],MATCH(C960,표5[[#All],[잉크]],0),19)+INDEX(표5[#All],MATCH(C960,표5[[#All],[잉크]],0),22),INDEX(표5[#All],MATCH(C960,표5[[#All],[잉크]],0),MATCH('넣어줄 잉크'!$D$2,표5[#Headers],0)+2))</f>
        <v>0</v>
      </c>
    </row>
    <row r="961" spans="2:4" x14ac:dyDescent="0.3">
      <c r="B961" s="56">
        <f>IFERROR(SUM(D961:D961),0)</f>
        <v>2</v>
      </c>
      <c r="C961" s="139" t="str">
        <f>'제품 추가'!AC830</f>
        <v>NISSAN</v>
      </c>
      <c r="D961" s="138">
        <f>IF('넣어줄 잉크'!$D$2="주말",INDEX(표5[#All],MATCH(C961,표5[[#All],[잉크]],0),19)+INDEX(표5[#All],MATCH(C961,표5[[#All],[잉크]],0),22),INDEX(표5[#All],MATCH(C961,표5[[#All],[잉크]],0),MATCH('넣어줄 잉크'!$D$2,표5[#Headers],0)+2))</f>
        <v>2</v>
      </c>
    </row>
    <row r="962" spans="2:4" hidden="1" x14ac:dyDescent="0.3">
      <c r="B962" s="56">
        <f>IFERROR(SUM(D962:D962),0)</f>
        <v>0</v>
      </c>
      <c r="C962" s="139" t="str">
        <f>'제품 추가'!AC960</f>
        <v>NIDALEE</v>
      </c>
      <c r="D962" s="138">
        <f>IF('넣어줄 잉크'!$D$2="주말",INDEX(표5[#All],MATCH(C962,표5[[#All],[잉크]],0),19)+INDEX(표5[#All],MATCH(C962,표5[[#All],[잉크]],0),22),INDEX(표5[#All],MATCH(C962,표5[[#All],[잉크]],0),MATCH('넣어줄 잉크'!$D$2,표5[#Headers],0)+2))</f>
        <v>0</v>
      </c>
    </row>
    <row r="963" spans="2:4" hidden="1" x14ac:dyDescent="0.3">
      <c r="B963" s="56">
        <f>IFERROR(SUM(D963:D963),0)</f>
        <v>0</v>
      </c>
      <c r="C963" s="139" t="str">
        <f>'제품 추가'!AC961</f>
        <v>JAIS</v>
      </c>
      <c r="D963" s="138">
        <f>IF('넣어줄 잉크'!$D$2="주말",INDEX(표5[#All],MATCH(C963,표5[[#All],[잉크]],0),19)+INDEX(표5[#All],MATCH(C963,표5[[#All],[잉크]],0),22),INDEX(표5[#All],MATCH(C963,표5[[#All],[잉크]],0),MATCH('넣어줄 잉크'!$D$2,표5[#Headers],0)+2))</f>
        <v>0</v>
      </c>
    </row>
    <row r="964" spans="2:4" hidden="1" x14ac:dyDescent="0.3">
      <c r="B964" s="56">
        <f>IFERROR(SUM(D964:D964),0)</f>
        <v>0</v>
      </c>
      <c r="C964" s="139" t="str">
        <f>'제품 추가'!AC962</f>
        <v>JJAS</v>
      </c>
      <c r="D964" s="138">
        <f>IF('넣어줄 잉크'!$D$2="주말",INDEX(표5[#All],MATCH(C964,표5[[#All],[잉크]],0),19)+INDEX(표5[#All],MATCH(C964,표5[[#All],[잉크]],0),22),INDEX(표5[#All],MATCH(C964,표5[[#All],[잉크]],0),MATCH('넣어줄 잉크'!$D$2,표5[#Headers],0)+2))</f>
        <v>0</v>
      </c>
    </row>
    <row r="965" spans="2:4" hidden="1" x14ac:dyDescent="0.3">
      <c r="B965" s="56">
        <f>IFERROR(SUM(D965:D965),0)</f>
        <v>0</v>
      </c>
      <c r="C965" s="139" t="str">
        <f>'제품 추가'!AC963</f>
        <v>ENENE</v>
      </c>
      <c r="D965" s="138">
        <f>IF('넣어줄 잉크'!$D$2="주말",INDEX(표5[#All],MATCH(C965,표5[[#All],[잉크]],0),19)+INDEX(표5[#All],MATCH(C965,표5[[#All],[잉크]],0),22),INDEX(표5[#All],MATCH(C965,표5[[#All],[잉크]],0),MATCH('넣어줄 잉크'!$D$2,표5[#Headers],0)+2))</f>
        <v>0</v>
      </c>
    </row>
    <row r="966" spans="2:4" hidden="1" x14ac:dyDescent="0.3">
      <c r="B966" s="56">
        <f>IFERROR(SUM(D966:D966),0)</f>
        <v>0</v>
      </c>
      <c r="C966" s="139" t="str">
        <f>'제품 추가'!AC964</f>
        <v>TABAC</v>
      </c>
      <c r="D966" s="138">
        <f>IF('넣어줄 잉크'!$D$2="주말",INDEX(표5[#All],MATCH(C966,표5[[#All],[잉크]],0),19)+INDEX(표5[#All],MATCH(C966,표5[[#All],[잉크]],0),22),INDEX(표5[#All],MATCH(C966,표5[[#All],[잉크]],0),MATCH('넣어줄 잉크'!$D$2,표5[#Headers],0)+2))</f>
        <v>0</v>
      </c>
    </row>
    <row r="967" spans="2:4" x14ac:dyDescent="0.3">
      <c r="B967" s="56">
        <f>IFERROR(SUM(D967:D967),0)</f>
        <v>2</v>
      </c>
      <c r="C967" s="139" t="str">
        <f>'제품 추가'!AC981</f>
        <v>NOG</v>
      </c>
      <c r="D967" s="138">
        <f>IF('넣어줄 잉크'!$D$2="주말",INDEX(표5[#All],MATCH(C967,표5[[#All],[잉크]],0),19)+INDEX(표5[#All],MATCH(C967,표5[[#All],[잉크]],0),22),INDEX(표5[#All],MATCH(C967,표5[[#All],[잉크]],0),MATCH('넣어줄 잉크'!$D$2,표5[#Headers],0)+2))</f>
        <v>2</v>
      </c>
    </row>
    <row r="968" spans="2:4" x14ac:dyDescent="0.3">
      <c r="B968" s="56">
        <f>IFERROR(SUM(D968:D968),0)</f>
        <v>2</v>
      </c>
      <c r="C968" s="139" t="str">
        <f>'제품 추가'!AC790</f>
        <v>OCEAN</v>
      </c>
      <c r="D968" s="138">
        <f>IF('넣어줄 잉크'!$D$2="주말",INDEX(표5[#All],MATCH(C968,표5[[#All],[잉크]],0),19)+INDEX(표5[#All],MATCH(C968,표5[[#All],[잉크]],0),22),INDEX(표5[#All],MATCH(C968,표5[[#All],[잉크]],0),MATCH('넣어줄 잉크'!$D$2,표5[#Headers],0)+2))</f>
        <v>2</v>
      </c>
    </row>
    <row r="969" spans="2:4" x14ac:dyDescent="0.3">
      <c r="B969" s="56">
        <f>IFERROR(SUM(D969:D969),0)</f>
        <v>2</v>
      </c>
      <c r="C969" s="139" t="str">
        <f>'제품 추가'!AC339</f>
        <v>OCHRE</v>
      </c>
      <c r="D969" s="138">
        <f>IF('넣어줄 잉크'!$D$2="주말",INDEX(표5[#All],MATCH(C969,표5[[#All],[잉크]],0),19)+INDEX(표5[#All],MATCH(C969,표5[[#All],[잉크]],0),22),INDEX(표5[#All],MATCH(C969,표5[[#All],[잉크]],0),MATCH('넣어줄 잉크'!$D$2,표5[#Headers],0)+2))</f>
        <v>2</v>
      </c>
    </row>
    <row r="970" spans="2:4" hidden="1" x14ac:dyDescent="0.3">
      <c r="B970" s="56">
        <f>IFERROR(SUM(D970:D970),0)</f>
        <v>0</v>
      </c>
      <c r="C970" s="139" t="str">
        <f>'제품 추가'!AC968</f>
        <v>SILCO</v>
      </c>
      <c r="D970" s="138">
        <f>IF('넣어줄 잉크'!$D$2="주말",INDEX(표5[#All],MATCH(C970,표5[[#All],[잉크]],0),19)+INDEX(표5[#All],MATCH(C970,표5[[#All],[잉크]],0),22),INDEX(표5[#All],MATCH(C970,표5[[#All],[잉크]],0),MATCH('넣어줄 잉크'!$D$2,표5[#Headers],0)+2))</f>
        <v>0</v>
      </c>
    </row>
    <row r="971" spans="2:4" hidden="1" x14ac:dyDescent="0.3">
      <c r="B971" s="56">
        <f>IFERROR(SUM(D971:D971),0)</f>
        <v>0</v>
      </c>
      <c r="C971" s="139" t="str">
        <f>'제품 추가'!AC969</f>
        <v>SEVIKA</v>
      </c>
      <c r="D971" s="138">
        <f>IF('넣어줄 잉크'!$D$2="주말",INDEX(표5[#All],MATCH(C971,표5[[#All],[잉크]],0),19)+INDEX(표5[#All],MATCH(C971,표5[[#All],[잉크]],0),22),INDEX(표5[#All],MATCH(C971,표5[[#All],[잉크]],0),MATCH('넣어줄 잉크'!$D$2,표5[#Headers],0)+2))</f>
        <v>0</v>
      </c>
    </row>
    <row r="972" spans="2:4" hidden="1" x14ac:dyDescent="0.3">
      <c r="B972" s="56">
        <f>IFERROR(SUM(D972:D972),0)</f>
        <v>0</v>
      </c>
      <c r="C972" s="139" t="str">
        <f>'제품 추가'!AC974</f>
        <v>MERLOT</v>
      </c>
      <c r="D972" s="138">
        <f>IF('넣어줄 잉크'!$D$2="주말",INDEX(표5[#All],MATCH(C972,표5[[#All],[잉크]],0),19)+INDEX(표5[#All],MATCH(C972,표5[[#All],[잉크]],0),22),INDEX(표5[#All],MATCH(C972,표5[[#All],[잉크]],0),MATCH('넣어줄 잉크'!$D$2,표5[#Headers],0)+2))</f>
        <v>0</v>
      </c>
    </row>
    <row r="973" spans="2:4" hidden="1" x14ac:dyDescent="0.3">
      <c r="B973" s="56">
        <f>IFERROR(SUM(D973:D973),0)</f>
        <v>0</v>
      </c>
      <c r="C973" s="139" t="str">
        <f>'제품 추가'!AC920</f>
        <v>NAMI</v>
      </c>
      <c r="D973" s="138">
        <f>IF('넣어줄 잉크'!$D$2="주말",INDEX(표5[#All],MATCH(C973,표5[[#All],[잉크]],0),19)+INDEX(표5[#All],MATCH(C973,표5[[#All],[잉크]],0),22),INDEX(표5[#All],MATCH(C973,표5[[#All],[잉크]],0),MATCH('넣어줄 잉크'!$D$2,표5[#Headers],0)+2))</f>
        <v>0</v>
      </c>
    </row>
    <row r="974" spans="2:4" hidden="1" x14ac:dyDescent="0.3">
      <c r="B974" s="56">
        <f>IFERROR(SUM(D974:D974),0)</f>
        <v>0</v>
      </c>
      <c r="C974" s="139" t="str">
        <f>'제품 추가'!AC649</f>
        <v>NAGJI</v>
      </c>
      <c r="D974" s="138">
        <f>IF('넣어줄 잉크'!$D$2="주말",INDEX(표5[#All],MATCH(C974,표5[[#All],[잉크]],0),19)+INDEX(표5[#All],MATCH(C974,표5[[#All],[잉크]],0),22),INDEX(표5[#All],MATCH(C974,표5[[#All],[잉크]],0),MATCH('넣어줄 잉크'!$D$2,표5[#Headers],0)+2))</f>
        <v>0</v>
      </c>
    </row>
    <row r="975" spans="2:4" hidden="1" x14ac:dyDescent="0.3">
      <c r="B975" s="56">
        <f>IFERROR(SUM(D975:D975),0)</f>
        <v>0</v>
      </c>
      <c r="C975" s="139" t="str">
        <f>'제품 추가'!AC653</f>
        <v>NALCHI</v>
      </c>
      <c r="D975" s="138">
        <f>IF('넣어줄 잉크'!$D$2="주말",INDEX(표5[#All],MATCH(C975,표5[[#All],[잉크]],0),19)+INDEX(표5[#All],MATCH(C975,표5[[#All],[잉크]],0),22),INDEX(표5[#All],MATCH(C975,표5[[#All],[잉크]],0),MATCH('넣어줄 잉크'!$D$2,표5[#Headers],0)+2))</f>
        <v>0</v>
      </c>
    </row>
    <row r="976" spans="2:4" hidden="1" x14ac:dyDescent="0.3">
      <c r="B976" s="56">
        <f>IFERROR(SUM(D976:D976),0)</f>
        <v>0</v>
      </c>
      <c r="C976" s="139" t="str">
        <f>'제품 추가'!AC972</f>
        <v>NOISETTE</v>
      </c>
      <c r="D976" s="138">
        <f>IF('넣어줄 잉크'!$D$2="주말",INDEX(표5[#All],MATCH(C976,표5[[#All],[잉크]],0),19)+INDEX(표5[#All],MATCH(C976,표5[[#All],[잉크]],0),22),INDEX(표5[#All],MATCH(C976,표5[[#All],[잉크]],0),MATCH('넣어줄 잉크'!$D$2,표5[#Headers],0)+2))</f>
        <v>0</v>
      </c>
    </row>
    <row r="977" spans="2:4" hidden="1" x14ac:dyDescent="0.3">
      <c r="B977" s="56">
        <f>IFERROR(SUM(D977:D977),0)</f>
        <v>0</v>
      </c>
      <c r="C977" s="139" t="str">
        <f>'제품 추가'!AC975</f>
        <v>NETO</v>
      </c>
      <c r="D977" s="138">
        <f>IF('넣어줄 잉크'!$D$2="주말",INDEX(표5[#All],MATCH(C977,표5[[#All],[잉크]],0),19)+INDEX(표5[#All],MATCH(C977,표5[[#All],[잉크]],0),22),INDEX(표5[#All],MATCH(C977,표5[[#All],[잉크]],0),MATCH('넣어줄 잉크'!$D$2,표5[#Headers],0)+2))</f>
        <v>0</v>
      </c>
    </row>
    <row r="978" spans="2:4" hidden="1" x14ac:dyDescent="0.3">
      <c r="B978" s="56">
        <f>IFERROR(SUM(D978:D978),0)</f>
        <v>0</v>
      </c>
      <c r="C978" s="139" t="str">
        <f>'제품 추가'!AC976</f>
        <v>VENDER</v>
      </c>
      <c r="D978" s="138">
        <f>IF('넣어줄 잉크'!$D$2="주말",INDEX(표5[#All],MATCH(C978,표5[[#All],[잉크]],0),19)+INDEX(표5[#All],MATCH(C978,표5[[#All],[잉크]],0),22),INDEX(표5[#All],MATCH(C978,표5[[#All],[잉크]],0),MATCH('넣어줄 잉크'!$D$2,표5[#Headers],0)+2))</f>
        <v>0</v>
      </c>
    </row>
    <row r="979" spans="2:4" hidden="1" x14ac:dyDescent="0.3">
      <c r="B979" s="56">
        <f>IFERROR(SUM(D979:D979),0)</f>
        <v>0</v>
      </c>
      <c r="C979" s="139" t="str">
        <f>'제품 추가'!AC977</f>
        <v>VICARIO</v>
      </c>
      <c r="D979" s="138">
        <f>IF('넣어줄 잉크'!$D$2="주말",INDEX(표5[#All],MATCH(C979,표5[[#All],[잉크]],0),19)+INDEX(표5[#All],MATCH(C979,표5[[#All],[잉크]],0),22),INDEX(표5[#All],MATCH(C979,표5[[#All],[잉크]],0),MATCH('넣어줄 잉크'!$D$2,표5[#Headers],0)+2))</f>
        <v>0</v>
      </c>
    </row>
    <row r="980" spans="2:4" hidden="1" x14ac:dyDescent="0.3">
      <c r="B980" s="56">
        <f>IFERROR(SUM(D980:D980),0)</f>
        <v>0</v>
      </c>
      <c r="C980" s="139" t="str">
        <f>'제품 추가'!AC978</f>
        <v>BISSOUMA</v>
      </c>
      <c r="D980" s="138">
        <f>IF('넣어줄 잉크'!$D$2="주말",INDEX(표5[#All],MATCH(C980,표5[[#All],[잉크]],0),19)+INDEX(표5[#All],MATCH(C980,표5[[#All],[잉크]],0),22),INDEX(표5[#All],MATCH(C980,표5[[#All],[잉크]],0),MATCH('넣어줄 잉크'!$D$2,표5[#Headers],0)+2))</f>
        <v>0</v>
      </c>
    </row>
    <row r="981" spans="2:4" x14ac:dyDescent="0.3">
      <c r="B981" s="56">
        <f>IFERROR(SUM(D981:D981),0)</f>
        <v>1</v>
      </c>
      <c r="C981" s="139" t="str">
        <f>'제품 추가'!AC377</f>
        <v>PIRATE</v>
      </c>
      <c r="D981" s="138">
        <f>IF('넣어줄 잉크'!$D$2="주말",INDEX(표5[#All],MATCH(C981,표5[[#All],[잉크]],0),19)+INDEX(표5[#All],MATCH(C981,표5[[#All],[잉크]],0),22),INDEX(표5[#All],MATCH(C981,표5[[#All],[잉크]],0),MATCH('넣어줄 잉크'!$D$2,표5[#Headers],0)+2))</f>
        <v>1</v>
      </c>
    </row>
    <row r="982" spans="2:4" x14ac:dyDescent="0.3">
      <c r="B982" s="56">
        <f>IFERROR(SUM(D982:D982),0)</f>
        <v>1</v>
      </c>
      <c r="C982" s="139" t="str">
        <f>'제품 추가'!AC819</f>
        <v>QUICK</v>
      </c>
      <c r="D982" s="138">
        <f>IF('넣어줄 잉크'!$D$2="주말",INDEX(표5[#All],MATCH(C982,표5[[#All],[잉크]],0),19)+INDEX(표5[#All],MATCH(C982,표5[[#All],[잉크]],0),22),INDEX(표5[#All],MATCH(C982,표5[[#All],[잉크]],0),MATCH('넣어줄 잉크'!$D$2,표5[#Headers],0)+2))</f>
        <v>1</v>
      </c>
    </row>
    <row r="983" spans="2:4" x14ac:dyDescent="0.3">
      <c r="B983" s="56">
        <f>IFERROR(SUM(D983:D983),0)</f>
        <v>1</v>
      </c>
      <c r="C983" s="139" t="str">
        <f>'제품 추가'!AC979</f>
        <v>RASHFORD</v>
      </c>
      <c r="D983" s="138">
        <f>IF('넣어줄 잉크'!$D$2="주말",INDEX(표5[#All],MATCH(C983,표5[[#All],[잉크]],0),19)+INDEX(표5[#All],MATCH(C983,표5[[#All],[잉크]],0),22),INDEX(표5[#All],MATCH(C983,표5[[#All],[잉크]],0),MATCH('넣어줄 잉크'!$D$2,표5[#Headers],0)+2))</f>
        <v>1</v>
      </c>
    </row>
    <row r="984" spans="2:4" hidden="1" x14ac:dyDescent="0.3">
      <c r="B984" s="56">
        <f>IFERROR(SUM(D984:D984),0)</f>
        <v>0</v>
      </c>
      <c r="C984" s="139" t="str">
        <f>'제품 추가'!AC982</f>
        <v>SNACK</v>
      </c>
      <c r="D984" s="138">
        <f>IF('넣어줄 잉크'!$D$2="주말",INDEX(표5[#All],MATCH(C984,표5[[#All],[잉크]],0),19)+INDEX(표5[#All],MATCH(C984,표5[[#All],[잉크]],0),22),INDEX(표5[#All],MATCH(C984,표5[[#All],[잉크]],0),MATCH('넣어줄 잉크'!$D$2,표5[#Headers],0)+2))</f>
        <v>0</v>
      </c>
    </row>
    <row r="985" spans="2:4" hidden="1" x14ac:dyDescent="0.3">
      <c r="B985" s="56">
        <f>IFERROR(SUM(D985:D985),0)</f>
        <v>0</v>
      </c>
      <c r="C985" s="139" t="str">
        <f>'제품 추가'!AC983</f>
        <v>ROCHER</v>
      </c>
      <c r="D985" s="138">
        <f>IF('넣어줄 잉크'!$D$2="주말",INDEX(표5[#All],MATCH(C985,표5[[#All],[잉크]],0),19)+INDEX(표5[#All],MATCH(C985,표5[[#All],[잉크]],0),22),INDEX(표5[#All],MATCH(C985,표5[[#All],[잉크]],0),MATCH('넣어줄 잉크'!$D$2,표5[#Headers],0)+2))</f>
        <v>0</v>
      </c>
    </row>
    <row r="986" spans="2:4" hidden="1" x14ac:dyDescent="0.3">
      <c r="B986" s="56">
        <f>IFERROR(SUM(D986:D986),0)</f>
        <v>0</v>
      </c>
      <c r="C986" s="139" t="str">
        <f>'제품 추가'!AC984</f>
        <v>GOMME</v>
      </c>
      <c r="D986" s="138">
        <f>IF('넣어줄 잉크'!$D$2="주말",INDEX(표5[#All],MATCH(C986,표5[[#All],[잉크]],0),19)+INDEX(표5[#All],MATCH(C986,표5[[#All],[잉크]],0),22),INDEX(표5[#All],MATCH(C986,표5[[#All],[잉크]],0),MATCH('넣어줄 잉크'!$D$2,표5[#Headers],0)+2))</f>
        <v>0</v>
      </c>
    </row>
    <row r="987" spans="2:4" hidden="1" x14ac:dyDescent="0.3">
      <c r="B987" s="56">
        <f>IFERROR(SUM(D987:D987),0)</f>
        <v>0</v>
      </c>
      <c r="C987" s="139" t="str">
        <f>'제품 추가'!AC985</f>
        <v>ROUX</v>
      </c>
      <c r="D987" s="138">
        <f>IF('넣어줄 잉크'!$D$2="주말",INDEX(표5[#All],MATCH(C987,표5[[#All],[잉크]],0),19)+INDEX(표5[#All],MATCH(C987,표5[[#All],[잉크]],0),22),INDEX(표5[#All],MATCH(C987,표5[[#All],[잉크]],0),MATCH('넣어줄 잉크'!$D$2,표5[#Headers],0)+2))</f>
        <v>0</v>
      </c>
    </row>
    <row r="988" spans="2:4" hidden="1" x14ac:dyDescent="0.3">
      <c r="B988" s="56">
        <f>IFERROR(SUM(D988:D988),0)</f>
        <v>0</v>
      </c>
      <c r="C988" s="139" t="str">
        <f>'제품 추가'!AC986</f>
        <v>KANTE</v>
      </c>
      <c r="D988" s="138">
        <f>IF('넣어줄 잉크'!$D$2="주말",INDEX(표5[#All],MATCH(C988,표5[[#All],[잉크]],0),19)+INDEX(표5[#All],MATCH(C988,표5[[#All],[잉크]],0),22),INDEX(표5[#All],MATCH(C988,표5[[#All],[잉크]],0),MATCH('넣어줄 잉크'!$D$2,표5[#Headers],0)+2))</f>
        <v>0</v>
      </c>
    </row>
    <row r="989" spans="2:4" hidden="1" x14ac:dyDescent="0.3">
      <c r="B989" s="56">
        <f>IFERROR(SUM(D989:D989),0)</f>
        <v>0</v>
      </c>
      <c r="C989" s="139" t="str">
        <f>'제품 추가'!AC987</f>
        <v>TOMATO</v>
      </c>
      <c r="D989" s="138">
        <f>IF('넣어줄 잉크'!$D$2="주말",INDEX(표5[#All],MATCH(C989,표5[[#All],[잉크]],0),19)+INDEX(표5[#All],MATCH(C989,표5[[#All],[잉크]],0),22),INDEX(표5[#All],MATCH(C989,표5[[#All],[잉크]],0),MATCH('넣어줄 잉크'!$D$2,표5[#Headers],0)+2))</f>
        <v>0</v>
      </c>
    </row>
    <row r="990" spans="2:4" hidden="1" x14ac:dyDescent="0.3">
      <c r="B990" s="56">
        <f>IFERROR(SUM(D990:D990),0)</f>
        <v>0</v>
      </c>
      <c r="C990" s="139" t="str">
        <f>'제품 추가'!AC988</f>
        <v>VIDIC</v>
      </c>
      <c r="D990" s="138">
        <f>IF('넣어줄 잉크'!$D$2="주말",INDEX(표5[#All],MATCH(C990,표5[[#All],[잉크]],0),19)+INDEX(표5[#All],MATCH(C990,표5[[#All],[잉크]],0),22),INDEX(표5[#All],MATCH(C990,표5[[#All],[잉크]],0),MATCH('넣어줄 잉크'!$D$2,표5[#Headers],0)+2))</f>
        <v>0</v>
      </c>
    </row>
    <row r="991" spans="2:4" x14ac:dyDescent="0.3">
      <c r="B991" s="56">
        <f>IFERROR(SUM(D991:D991),0)</f>
        <v>1</v>
      </c>
      <c r="C991" s="139" t="str">
        <f>'제품 추가'!AC944</f>
        <v>RENEKTON</v>
      </c>
      <c r="D991" s="138">
        <f>IF('넣어줄 잉크'!$D$2="주말",INDEX(표5[#All],MATCH(C991,표5[[#All],[잉크]],0),19)+INDEX(표5[#All],MATCH(C991,표5[[#All],[잉크]],0),22),INDEX(표5[#All],MATCH(C991,표5[[#All],[잉크]],0),MATCH('넣어줄 잉크'!$D$2,표5[#Headers],0)+2))</f>
        <v>1</v>
      </c>
    </row>
    <row r="992" spans="2:4" hidden="1" x14ac:dyDescent="0.3">
      <c r="B992" s="56">
        <f>IFERROR(SUM(D992:D992),0)</f>
        <v>0</v>
      </c>
      <c r="C992" s="139" t="str">
        <f>'제품 추가'!AC990</f>
        <v>GRAVE</v>
      </c>
      <c r="D992" s="138">
        <f>IF('넣어줄 잉크'!$D$2="주말",INDEX(표5[#All],MATCH(C992,표5[[#All],[잉크]],0),19)+INDEX(표5[#All],MATCH(C992,표5[[#All],[잉크]],0),22),INDEX(표5[#All],MATCH(C992,표5[[#All],[잉크]],0),MATCH('넣어줄 잉크'!$D$2,표5[#Headers],0)+2))</f>
        <v>0</v>
      </c>
    </row>
    <row r="993" spans="2:4" hidden="1" x14ac:dyDescent="0.3">
      <c r="B993" s="56">
        <f>IFERROR(SUM(D993:D993),0)</f>
        <v>0</v>
      </c>
      <c r="C993" s="139" t="str">
        <f>'제품 추가'!AC991</f>
        <v>SUEDE</v>
      </c>
      <c r="D993" s="138">
        <f>IF('넣어줄 잉크'!$D$2="주말",INDEX(표5[#All],MATCH(C993,표5[[#All],[잉크]],0),19)+INDEX(표5[#All],MATCH(C993,표5[[#All],[잉크]],0),22),INDEX(표5[#All],MATCH(C993,표5[[#All],[잉크]],0),MATCH('넣어줄 잉크'!$D$2,표5[#Headers],0)+2))</f>
        <v>0</v>
      </c>
    </row>
    <row r="994" spans="2:4" hidden="1" x14ac:dyDescent="0.3">
      <c r="B994" s="56">
        <f>IFERROR(SUM(D994:D994),0)</f>
        <v>0</v>
      </c>
      <c r="C994" s="139" t="str">
        <f>'제품 추가'!AC992</f>
        <v>INIESTA</v>
      </c>
      <c r="D994" s="138">
        <f>IF('넣어줄 잉크'!$D$2="주말",INDEX(표5[#All],MATCH(C994,표5[[#All],[잉크]],0),19)+INDEX(표5[#All],MATCH(C994,표5[[#All],[잉크]],0),22),INDEX(표5[#All],MATCH(C994,표5[[#All],[잉크]],0),MATCH('넣어줄 잉크'!$D$2,표5[#Headers],0)+2))</f>
        <v>0</v>
      </c>
    </row>
    <row r="995" spans="2:4" x14ac:dyDescent="0.3">
      <c r="B995" s="56">
        <f>IFERROR(SUM(D995:D995),0)</f>
        <v>2</v>
      </c>
      <c r="C995" s="139" t="str">
        <f>'제품 추가'!AC870</f>
        <v>SALGU</v>
      </c>
      <c r="D995" s="138">
        <f>IF('넣어줄 잉크'!$D$2="주말",INDEX(표5[#All],MATCH(C995,표5[[#All],[잉크]],0),19)+INDEX(표5[#All],MATCH(C995,표5[[#All],[잉크]],0),22),INDEX(표5[#All],MATCH(C995,표5[[#All],[잉크]],0),MATCH('넣어줄 잉크'!$D$2,표5[#Headers],0)+2))</f>
        <v>2</v>
      </c>
    </row>
    <row r="996" spans="2:4" hidden="1" x14ac:dyDescent="0.3">
      <c r="B996" s="56">
        <f>IFERROR(SUM(D996:D996),0)</f>
        <v>0</v>
      </c>
      <c r="C996" s="139" t="str">
        <f>'제품 추가'!AC994</f>
        <v>WIRTZ</v>
      </c>
      <c r="D996" s="138">
        <f>IF('넣어줄 잉크'!$D$2="주말",INDEX(표5[#All],MATCH(C996,표5[[#All],[잉크]],0),19)+INDEX(표5[#All],MATCH(C996,표5[[#All],[잉크]],0),22),INDEX(표5[#All],MATCH(C996,표5[[#All],[잉크]],0),MATCH('넣어줄 잉크'!$D$2,표5[#Headers],0)+2))</f>
        <v>0</v>
      </c>
    </row>
    <row r="997" spans="2:4" hidden="1" x14ac:dyDescent="0.3">
      <c r="B997" s="56">
        <f>IFERROR(SUM(D997:D997),0)</f>
        <v>0</v>
      </c>
      <c r="C997" s="139" t="str">
        <f>'제품 추가'!AC995</f>
        <v>DEPTHS</v>
      </c>
      <c r="D997" s="138">
        <f>IF('넣어줄 잉크'!$D$2="주말",INDEX(표5[#All],MATCH(C997,표5[[#All],[잉크]],0),19)+INDEX(표5[#All],MATCH(C997,표5[[#All],[잉크]],0),22),INDEX(표5[#All],MATCH(C997,표5[[#All],[잉크]],0),MATCH('넣어줄 잉크'!$D$2,표5[#Headers],0)+2))</f>
        <v>0</v>
      </c>
    </row>
    <row r="998" spans="2:4" hidden="1" x14ac:dyDescent="0.3">
      <c r="B998" s="56">
        <f>IFERROR(SUM(D998:D998),0)</f>
        <v>0</v>
      </c>
      <c r="C998" s="139" t="str">
        <f>'제품 추가'!AC996</f>
        <v>SESAME</v>
      </c>
      <c r="D998" s="138">
        <f>IF('넣어줄 잉크'!$D$2="주말",INDEX(표5[#All],MATCH(C998,표5[[#All],[잉크]],0),19)+INDEX(표5[#All],MATCH(C998,표5[[#All],[잉크]],0),22),INDEX(표5[#All],MATCH(C998,표5[[#All],[잉크]],0),MATCH('넣어줄 잉크'!$D$2,표5[#Headers],0)+2))</f>
        <v>0</v>
      </c>
    </row>
    <row r="999" spans="2:4" hidden="1" x14ac:dyDescent="0.3">
      <c r="B999" s="56">
        <f>IFERROR(SUM(D999:D999),0)</f>
        <v>0</v>
      </c>
      <c r="C999" s="139" t="str">
        <f>'제품 추가'!AC997</f>
        <v>FITCH</v>
      </c>
      <c r="D999" s="138">
        <f>IF('넣어줄 잉크'!$D$2="주말",INDEX(표5[#All],MATCH(C999,표5[[#All],[잉크]],0),19)+INDEX(표5[#All],MATCH(C999,표5[[#All],[잉크]],0),22),INDEX(표5[#All],MATCH(C999,표5[[#All],[잉크]],0),MATCH('넣어줄 잉크'!$D$2,표5[#Headers],0)+2))</f>
        <v>0</v>
      </c>
    </row>
    <row r="1000" spans="2:4" hidden="1" x14ac:dyDescent="0.3">
      <c r="B1000" s="56">
        <f>IFERROR(SUM(D1000:D1000),0)</f>
        <v>0</v>
      </c>
      <c r="C1000" s="139" t="str">
        <f>'제품 추가'!AC998</f>
        <v>LOVE</v>
      </c>
      <c r="D1000" s="138">
        <f>IF('넣어줄 잉크'!$D$2="주말",INDEX(표5[#All],MATCH(C1000,표5[[#All],[잉크]],0),19)+INDEX(표5[#All],MATCH(C1000,표5[[#All],[잉크]],0),22),INDEX(표5[#All],MATCH(C1000,표5[[#All],[잉크]],0),MATCH('넣어줄 잉크'!$D$2,표5[#Headers],0)+2))</f>
        <v>0</v>
      </c>
    </row>
    <row r="1001" spans="2:4" hidden="1" x14ac:dyDescent="0.3">
      <c r="B1001" s="56">
        <f>IFERROR(SUM(D1001:D1001),0)</f>
        <v>0</v>
      </c>
      <c r="C1001" s="139" t="str">
        <f>'제품 추가'!AC973</f>
        <v>OBSIDIAN</v>
      </c>
      <c r="D1001" s="138">
        <f>IF('넣어줄 잉크'!$D$2="주말",INDEX(표5[#All],MATCH(C1001,표5[[#All],[잉크]],0),19)+INDEX(표5[#All],MATCH(C1001,표5[[#All],[잉크]],0),22),INDEX(표5[#All],MATCH(C1001,표5[[#All],[잉크]],0),MATCH('넣어줄 잉크'!$D$2,표5[#Headers],0)+2))</f>
        <v>0</v>
      </c>
    </row>
    <row r="1002" spans="2:4" hidden="1" x14ac:dyDescent="0.3">
      <c r="B1002" s="56">
        <f>IFERROR(SUM(D1002:D1002),0)</f>
        <v>0</v>
      </c>
      <c r="C1002" s="139" t="str">
        <f>'제품 추가'!AC1000</f>
        <v>MUDDY</v>
      </c>
      <c r="D1002" s="138">
        <f>IF('넣어줄 잉크'!$D$2="주말",INDEX(표5[#All],MATCH(C1002,표5[[#All],[잉크]],0),19)+INDEX(표5[#All],MATCH(C1002,표5[[#All],[잉크]],0),22),INDEX(표5[#All],MATCH(C1002,표5[[#All],[잉크]],0),MATCH('넣어줄 잉크'!$D$2,표5[#Headers],0)+2))</f>
        <v>0</v>
      </c>
    </row>
    <row r="1003" spans="2:4" hidden="1" x14ac:dyDescent="0.3">
      <c r="B1003" s="56">
        <f>IFERROR(SUM(D1003:D1003),0)</f>
        <v>0</v>
      </c>
      <c r="C1003" s="139" t="str">
        <f>'제품 추가'!AC1001</f>
        <v>CHALK</v>
      </c>
      <c r="D1003" s="138">
        <f>IF('넣어줄 잉크'!$D$2="주말",INDEX(표5[#All],MATCH(C1003,표5[[#All],[잉크]],0),19)+INDEX(표5[#All],MATCH(C1003,표5[[#All],[잉크]],0),22),INDEX(표5[#All],MATCH(C1003,표5[[#All],[잉크]],0),MATCH('넣어줄 잉크'!$D$2,표5[#Headers],0)+2))</f>
        <v>0</v>
      </c>
    </row>
    <row r="1004" spans="2:4" hidden="1" x14ac:dyDescent="0.3">
      <c r="B1004" s="56">
        <f>IFERROR(SUM(D1004:D1004),0)</f>
        <v>0</v>
      </c>
      <c r="C1004" s="139" t="str">
        <f>'제품 추가'!AC1002</f>
        <v>OLISE</v>
      </c>
      <c r="D1004" s="138">
        <f>IF('넣어줄 잉크'!$D$2="주말",INDEX(표5[#All],MATCH(C1004,표5[[#All],[잉크]],0),19)+INDEX(표5[#All],MATCH(C1004,표5[[#All],[잉크]],0),22),INDEX(표5[#All],MATCH(C1004,표5[[#All],[잉크]],0),MATCH('넣어줄 잉크'!$D$2,표5[#Headers],0)+2))</f>
        <v>0</v>
      </c>
    </row>
    <row r="1005" spans="2:4" hidden="1" x14ac:dyDescent="0.3">
      <c r="B1005" s="56">
        <f>IFERROR(SUM(D1005:D1005),0)</f>
        <v>0</v>
      </c>
      <c r="C1005" s="139" t="str">
        <f>'제품 추가'!AC1003</f>
        <v>STABLE</v>
      </c>
      <c r="D1005" s="138">
        <f>IF('넣어줄 잉크'!$D$2="주말",INDEX(표5[#All],MATCH(C1005,표5[[#All],[잉크]],0),19)+INDEX(표5[#All],MATCH(C1005,표5[[#All],[잉크]],0),22),INDEX(표5[#All],MATCH(C1005,표5[[#All],[잉크]],0),MATCH('넣어줄 잉크'!$D$2,표5[#Headers],0)+2))</f>
        <v>0</v>
      </c>
    </row>
    <row r="1006" spans="2:4" hidden="1" x14ac:dyDescent="0.3">
      <c r="B1006" s="56">
        <f>IFERROR(SUM(D1006:D1006),0)</f>
        <v>0</v>
      </c>
      <c r="C1006" s="139" t="str">
        <f>'제품 추가'!AC1004</f>
        <v>ARGENT</v>
      </c>
      <c r="D1006" s="138">
        <f>IF('넣어줄 잉크'!$D$2="주말",INDEX(표5[#All],MATCH(C1006,표5[[#All],[잉크]],0),19)+INDEX(표5[#All],MATCH(C1006,표5[[#All],[잉크]],0),22),INDEX(표5[#All],MATCH(C1006,표5[[#All],[잉크]],0),MATCH('넣어줄 잉크'!$D$2,표5[#Headers],0)+2))</f>
        <v>0</v>
      </c>
    </row>
    <row r="1007" spans="2:4" hidden="1" x14ac:dyDescent="0.3">
      <c r="B1007" s="56">
        <f>IFERROR(SUM(D1007:D1007),0)</f>
        <v>0</v>
      </c>
      <c r="C1007" s="139" t="str">
        <f>'제품 추가'!AC1005</f>
        <v>OXYDE</v>
      </c>
      <c r="D1007" s="138">
        <f>IF('넣어줄 잉크'!$D$2="주말",INDEX(표5[#All],MATCH(C1007,표5[[#All],[잉크]],0),19)+INDEX(표5[#All],MATCH(C1007,표5[[#All],[잉크]],0),22),INDEX(표5[#All],MATCH(C1007,표5[[#All],[잉크]],0),MATCH('넣어줄 잉크'!$D$2,표5[#Headers],0)+2))</f>
        <v>0</v>
      </c>
    </row>
    <row r="1008" spans="2:4" hidden="1" x14ac:dyDescent="0.3">
      <c r="B1008" s="56">
        <f>IFERROR(SUM(D1008:D1008),0)</f>
        <v>0</v>
      </c>
      <c r="C1008" s="139" t="str">
        <f>'제품 추가'!AC1006</f>
        <v>URBAN</v>
      </c>
      <c r="D1008" s="138">
        <f>IF('넣어줄 잉크'!$D$2="주말",INDEX(표5[#All],MATCH(C1008,표5[[#All],[잉크]],0),19)+INDEX(표5[#All],MATCH(C1008,표5[[#All],[잉크]],0),22),INDEX(표5[#All],MATCH(C1008,표5[[#All],[잉크]],0),MATCH('넣어줄 잉크'!$D$2,표5[#Headers],0)+2))</f>
        <v>0</v>
      </c>
    </row>
    <row r="1009" spans="2:4" hidden="1" x14ac:dyDescent="0.3">
      <c r="B1009" s="56">
        <f>IFERROR(SUM(D1009:D1009),0)</f>
        <v>0</v>
      </c>
      <c r="C1009" s="139" t="str">
        <f>'제품 추가'!AC1007</f>
        <v>FROZEN</v>
      </c>
      <c r="D1009" s="138">
        <f>IF('넣어줄 잉크'!$D$2="주말",INDEX(표5[#All],MATCH(C1009,표5[[#All],[잉크]],0),19)+INDEX(표5[#All],MATCH(C1009,표5[[#All],[잉크]],0),22),INDEX(표5[#All],MATCH(C1009,표5[[#All],[잉크]],0),MATCH('넣어줄 잉크'!$D$2,표5[#Headers],0)+2))</f>
        <v>0</v>
      </c>
    </row>
    <row r="1010" spans="2:4" hidden="1" x14ac:dyDescent="0.3">
      <c r="B1010" s="56">
        <f>IFERROR(SUM(D1010:D1010),0)</f>
        <v>0</v>
      </c>
      <c r="C1010" s="139" t="str">
        <f>'제품 추가'!AC1008</f>
        <v>LIGHTFOG</v>
      </c>
      <c r="D1010" s="138">
        <f>IF('넣어줄 잉크'!$D$2="주말",INDEX(표5[#All],MATCH(C1010,표5[[#All],[잉크]],0),19)+INDEX(표5[#All],MATCH(C1010,표5[[#All],[잉크]],0),22),INDEX(표5[#All],MATCH(C1010,표5[[#All],[잉크]],0),MATCH('넣어줄 잉크'!$D$2,표5[#Headers],0)+2))</f>
        <v>0</v>
      </c>
    </row>
    <row r="1011" spans="2:4" hidden="1" x14ac:dyDescent="0.3">
      <c r="B1011" s="56">
        <f>IFERROR(SUM(D1011:D1011),0)</f>
        <v>0</v>
      </c>
      <c r="C1011" s="139" t="str">
        <f>'제품 추가'!AC1009</f>
        <v>BONIFACE</v>
      </c>
      <c r="D1011" s="138">
        <f>IF('넣어줄 잉크'!$D$2="주말",INDEX(표5[#All],MATCH(C1011,표5[[#All],[잉크]],0),19)+INDEX(표5[#All],MATCH(C1011,표5[[#All],[잉크]],0),22),INDEX(표5[#All],MATCH(C1011,표5[[#All],[잉크]],0),MATCH('넣어줄 잉크'!$D$2,표5[#Headers],0)+2))</f>
        <v>0</v>
      </c>
    </row>
    <row r="1012" spans="2:4" hidden="1" x14ac:dyDescent="0.3">
      <c r="B1012" s="56">
        <f>IFERROR(SUM(D1012:D1012),0)</f>
        <v>0</v>
      </c>
      <c r="C1012" s="139" t="str">
        <f>'제품 추가'!AC1010</f>
        <v>ALONSO</v>
      </c>
      <c r="D1012" s="138">
        <f>IF('넣어줄 잉크'!$D$2="주말",INDEX(표5[#All],MATCH(C1012,표5[[#All],[잉크]],0),19)+INDEX(표5[#All],MATCH(C1012,표5[[#All],[잉크]],0),22),INDEX(표5[#All],MATCH(C1012,표5[[#All],[잉크]],0),MATCH('넣어줄 잉크'!$D$2,표5[#Headers],0)+2))</f>
        <v>0</v>
      </c>
    </row>
    <row r="1013" spans="2:4" hidden="1" x14ac:dyDescent="0.3">
      <c r="B1013" s="56">
        <f>IFERROR(SUM(D1013:D1013),0)</f>
        <v>0</v>
      </c>
      <c r="C1013" s="139" t="str">
        <f>'제품 추가'!AC1011</f>
        <v>MUDCOAL</v>
      </c>
      <c r="D1013" s="138">
        <f>IF('넣어줄 잉크'!$D$2="주말",INDEX(표5[#All],MATCH(C1013,표5[[#All],[잉크]],0),19)+INDEX(표5[#All],MATCH(C1013,표5[[#All],[잉크]],0),22),INDEX(표5[#All],MATCH(C1013,표5[[#All],[잉크]],0),MATCH('넣어줄 잉크'!$D$2,표5[#Headers],0)+2))</f>
        <v>0</v>
      </c>
    </row>
    <row r="1014" spans="2:4" hidden="1" x14ac:dyDescent="0.3">
      <c r="B1014" s="56">
        <f>IFERROR(SUM(D1014:D1014),0)</f>
        <v>0</v>
      </c>
      <c r="C1014" s="139" t="str">
        <f>'제품 추가'!AC1012</f>
        <v>ROSY</v>
      </c>
      <c r="D1014" s="138">
        <f>IF('넣어줄 잉크'!$D$2="주말",INDEX(표5[#All],MATCH(C1014,표5[[#All],[잉크]],0),19)+INDEX(표5[#All],MATCH(C1014,표5[[#All],[잉크]],0),22),INDEX(표5[#All],MATCH(C1014,표5[[#All],[잉크]],0),MATCH('넣어줄 잉크'!$D$2,표5[#Headers],0)+2))</f>
        <v>0</v>
      </c>
    </row>
    <row r="1015" spans="2:4" hidden="1" x14ac:dyDescent="0.3">
      <c r="B1015" s="56">
        <f>IFERROR(SUM(D1015:D1015),0)</f>
        <v>0</v>
      </c>
      <c r="C1015" s="139" t="str">
        <f>'제품 추가'!AC1013</f>
        <v>DRIFTWOOD</v>
      </c>
      <c r="D1015" s="138">
        <f>IF('넣어줄 잉크'!$D$2="주말",INDEX(표5[#All],MATCH(C1015,표5[[#All],[잉크]],0),19)+INDEX(표5[#All],MATCH(C1015,표5[[#All],[잉크]],0),22),INDEX(표5[#All],MATCH(C1015,표5[[#All],[잉크]],0),MATCH('넣어줄 잉크'!$D$2,표5[#Headers],0)+2))</f>
        <v>0</v>
      </c>
    </row>
    <row r="1016" spans="2:4" hidden="1" x14ac:dyDescent="0.3">
      <c r="B1016" s="56">
        <f>IFERROR(SUM(D1016:D1016),0)</f>
        <v>0</v>
      </c>
      <c r="C1016" s="139" t="str">
        <f>'제품 추가'!AC1014</f>
        <v>SWAMP</v>
      </c>
      <c r="D1016" s="138">
        <f>IF('넣어줄 잉크'!$D$2="주말",INDEX(표5[#All],MATCH(C1016,표5[[#All],[잉크]],0),19)+INDEX(표5[#All],MATCH(C1016,표5[[#All],[잉크]],0),22),INDEX(표5[#All],MATCH(C1016,표5[[#All],[잉크]],0),MATCH('넣어줄 잉크'!$D$2,표5[#Headers],0)+2))</f>
        <v>0</v>
      </c>
    </row>
    <row r="1017" spans="2:4" hidden="1" x14ac:dyDescent="0.3">
      <c r="B1017" s="56">
        <f>IFERROR(SUM(D1017:D1017),0)</f>
        <v>0</v>
      </c>
      <c r="C1017" s="139" t="str">
        <f>'제품 추가'!AC1015</f>
        <v>DUNE</v>
      </c>
      <c r="D1017" s="138">
        <f>IF('넣어줄 잉크'!$D$2="주말",INDEX(표5[#All],MATCH(C1017,표5[[#All],[잉크]],0),19)+INDEX(표5[#All],MATCH(C1017,표5[[#All],[잉크]],0),22),INDEX(표5[#All],MATCH(C1017,표5[[#All],[잉크]],0),MATCH('넣어줄 잉크'!$D$2,표5[#Headers],0)+2))</f>
        <v>0</v>
      </c>
    </row>
    <row r="1018" spans="2:4" hidden="1" x14ac:dyDescent="0.3">
      <c r="B1018" s="56">
        <f>IFERROR(SUM(D1018:D1018),0)</f>
        <v>0</v>
      </c>
      <c r="C1018" s="139" t="str">
        <f>'제품 추가'!AC1016</f>
        <v>ALLOY</v>
      </c>
      <c r="D1018" s="138">
        <f>IF('넣어줄 잉크'!$D$2="주말",INDEX(표5[#All],MATCH(C1018,표5[[#All],[잉크]],0),19)+INDEX(표5[#All],MATCH(C1018,표5[[#All],[잉크]],0),22),INDEX(표5[#All],MATCH(C1018,표5[[#All],[잉크]],0),MATCH('넣어줄 잉크'!$D$2,표5[#Headers],0)+2))</f>
        <v>0</v>
      </c>
    </row>
    <row r="1019" spans="2:4" hidden="1" x14ac:dyDescent="0.3">
      <c r="B1019" s="56">
        <f>IFERROR(SUM(D1019:D1019),0)</f>
        <v>0</v>
      </c>
      <c r="C1019" s="139" t="str">
        <f>'제품 추가'!AC1017</f>
        <v>GREYLINE</v>
      </c>
      <c r="D1019" s="138">
        <f>IF('넣어줄 잉크'!$D$2="주말",INDEX(표5[#All],MATCH(C1019,표5[[#All],[잉크]],0),19)+INDEX(표5[#All],MATCH(C1019,표5[[#All],[잉크]],0),22),INDEX(표5[#All],MATCH(C1019,표5[[#All],[잉크]],0),MATCH('넣어줄 잉크'!$D$2,표5[#Headers],0)+2))</f>
        <v>0</v>
      </c>
    </row>
    <row r="1020" spans="2:4" hidden="1" x14ac:dyDescent="0.3">
      <c r="B1020" s="56">
        <f>IFERROR(SUM(D1020:D1020),0)</f>
        <v>0</v>
      </c>
      <c r="C1020" s="139" t="str">
        <f>'제품 추가'!AC1018</f>
        <v>ASHEN</v>
      </c>
      <c r="D1020" s="138">
        <f>IF('넣어줄 잉크'!$D$2="주말",INDEX(표5[#All],MATCH(C1020,표5[[#All],[잉크]],0),19)+INDEX(표5[#All],MATCH(C1020,표5[[#All],[잉크]],0),22),INDEX(표5[#All],MATCH(C1020,표5[[#All],[잉크]],0),MATCH('넣어줄 잉크'!$D$2,표5[#Headers],0)+2))</f>
        <v>0</v>
      </c>
    </row>
    <row r="1021" spans="2:4" hidden="1" x14ac:dyDescent="0.3">
      <c r="B1021" s="56">
        <f>IFERROR(SUM(D1021:D1021),0)</f>
        <v>0</v>
      </c>
      <c r="C1021" s="139" t="str">
        <f>'제품 추가'!AC1019</f>
        <v>SUBZERO</v>
      </c>
      <c r="D1021" s="138">
        <f>IF('넣어줄 잉크'!$D$2="주말",INDEX(표5[#All],MATCH(C1021,표5[[#All],[잉크]],0),19)+INDEX(표5[#All],MATCH(C1021,표5[[#All],[잉크]],0),22),INDEX(표5[#All],MATCH(C1021,표5[[#All],[잉크]],0),MATCH('넣어줄 잉크'!$D$2,표5[#Headers],0)+2))</f>
        <v>0</v>
      </c>
    </row>
    <row r="1022" spans="2:4" hidden="1" x14ac:dyDescent="0.3">
      <c r="B1022" s="56">
        <f>IFERROR(SUM(D1022:D1022),0)</f>
        <v>0</v>
      </c>
      <c r="C1022" s="139" t="str">
        <f>'제품 추가'!AC1020</f>
        <v>BARK</v>
      </c>
      <c r="D1022" s="138">
        <f>IF('넣어줄 잉크'!$D$2="주말",INDEX(표5[#All],MATCH(C1022,표5[[#All],[잉크]],0),19)+INDEX(표5[#All],MATCH(C1022,표5[[#All],[잉크]],0),22),INDEX(표5[#All],MATCH(C1022,표5[[#All],[잉크]],0),MATCH('넣어줄 잉크'!$D$2,표5[#Headers],0)+2))</f>
        <v>0</v>
      </c>
    </row>
    <row r="1023" spans="2:4" hidden="1" x14ac:dyDescent="0.3">
      <c r="B1023" s="56">
        <f>IFERROR(SUM(D1023:D1023),0)</f>
        <v>0</v>
      </c>
      <c r="C1023" s="139" t="str">
        <f>'제품 추가'!AC1021</f>
        <v>BREW</v>
      </c>
      <c r="D1023" s="138">
        <f>IF('넣어줄 잉크'!$D$2="주말",INDEX(표5[#All],MATCH(C1023,표5[[#All],[잉크]],0),19)+INDEX(표5[#All],MATCH(C1023,표5[[#All],[잉크]],0),22),INDEX(표5[#All],MATCH(C1023,표5[[#All],[잉크]],0),MATCH('넣어줄 잉크'!$D$2,표5[#Headers],0)+2))</f>
        <v>0</v>
      </c>
    </row>
    <row r="1024" spans="2:4" hidden="1" x14ac:dyDescent="0.3">
      <c r="B1024" s="56">
        <f>IFERROR(SUM(D1024:D1024),0)</f>
        <v>0</v>
      </c>
      <c r="C1024" s="139" t="str">
        <f>'제품 추가'!AC1022</f>
        <v>EMBERWOOD</v>
      </c>
      <c r="D1024" s="138">
        <f>IF('넣어줄 잉크'!$D$2="주말",INDEX(표5[#All],MATCH(C1024,표5[[#All],[잉크]],0),19)+INDEX(표5[#All],MATCH(C1024,표5[[#All],[잉크]],0),22),INDEX(표5[#All],MATCH(C1024,표5[[#All],[잉크]],0),MATCH('넣어줄 잉크'!$D$2,표5[#Headers],0)+2))</f>
        <v>0</v>
      </c>
    </row>
    <row r="1025" spans="2:4" hidden="1" x14ac:dyDescent="0.3">
      <c r="B1025" s="56">
        <f>IFERROR(SUM(D1025:D1025),0)</f>
        <v>0</v>
      </c>
      <c r="C1025" s="139" t="str">
        <f>'제품 추가'!AC1023</f>
        <v>FADED</v>
      </c>
      <c r="D1025" s="138">
        <f>IF('넣어줄 잉크'!$D$2="주말",INDEX(표5[#All],MATCH(C1025,표5[[#All],[잉크]],0),19)+INDEX(표5[#All],MATCH(C1025,표5[[#All],[잉크]],0),22),INDEX(표5[#All],MATCH(C1025,표5[[#All],[잉크]],0),MATCH('넣어줄 잉크'!$D$2,표5[#Headers],0)+2))</f>
        <v>0</v>
      </c>
    </row>
    <row r="1026" spans="2:4" hidden="1" x14ac:dyDescent="0.3">
      <c r="B1026" s="56">
        <f>IFERROR(SUM(D1026:D1026),0)</f>
        <v>0</v>
      </c>
      <c r="C1026" s="139" t="str">
        <f>'제품 추가'!AC1024</f>
        <v>CANYON</v>
      </c>
      <c r="D1026" s="138">
        <f>IF('넣어줄 잉크'!$D$2="주말",INDEX(표5[#All],MATCH(C1026,표5[[#All],[잉크]],0),19)+INDEX(표5[#All],MATCH(C1026,표5[[#All],[잉크]],0),22),INDEX(표5[#All],MATCH(C1026,표5[[#All],[잉크]],0),MATCH('넣어줄 잉크'!$D$2,표5[#Headers],0)+2))</f>
        <v>0</v>
      </c>
    </row>
    <row r="1027" spans="2:4" hidden="1" x14ac:dyDescent="0.3">
      <c r="B1027" s="56">
        <f>IFERROR(SUM(D1027:D1027),0)</f>
        <v>0</v>
      </c>
      <c r="C1027" s="139" t="str">
        <f>'제품 추가'!AC1025</f>
        <v>BALLET</v>
      </c>
      <c r="D1027" s="138">
        <f>IF('넣어줄 잉크'!$D$2="주말",INDEX(표5[#All],MATCH(C1027,표5[[#All],[잉크]],0),19)+INDEX(표5[#All],MATCH(C1027,표5[[#All],[잉크]],0),22),INDEX(표5[#All],MATCH(C1027,표5[[#All],[잉크]],0),MATCH('넣어줄 잉크'!$D$2,표5[#Headers],0)+2))</f>
        <v>0</v>
      </c>
    </row>
    <row r="1028" spans="2:4" hidden="1" x14ac:dyDescent="0.3">
      <c r="B1028" s="56">
        <f>IFERROR(SUM(D1028:D1028),0)</f>
        <v>0</v>
      </c>
      <c r="C1028" s="139" t="str">
        <f>'제품 추가'!AC1026</f>
        <v>MULBERRY</v>
      </c>
      <c r="D1028" s="138">
        <f>IF('넣어줄 잉크'!$D$2="주말",INDEX(표5[#All],MATCH(C1028,표5[[#All],[잉크]],0),19)+INDEX(표5[#All],MATCH(C1028,표5[[#All],[잉크]],0),22),INDEX(표5[#All],MATCH(C1028,표5[[#All],[잉크]],0),MATCH('넣어줄 잉크'!$D$2,표5[#Headers],0)+2))</f>
        <v>0</v>
      </c>
    </row>
    <row r="1029" spans="2:4" hidden="1" x14ac:dyDescent="0.3">
      <c r="B1029" s="56">
        <f>IFERROR(SUM(D1029:D1029),0)</f>
        <v>0</v>
      </c>
      <c r="C1029" s="139" t="str">
        <f>'제품 추가'!AC1027</f>
        <v>CAVE</v>
      </c>
      <c r="D1029" s="138">
        <f>IF('넣어줄 잉크'!$D$2="주말",INDEX(표5[#All],MATCH(C1029,표5[[#All],[잉크]],0),19)+INDEX(표5[#All],MATCH(C1029,표5[[#All],[잉크]],0),22),INDEX(표5[#All],MATCH(C1029,표5[[#All],[잉크]],0),MATCH('넣어줄 잉크'!$D$2,표5[#Headers],0)+2))</f>
        <v>0</v>
      </c>
    </row>
    <row r="1030" spans="2:4" hidden="1" x14ac:dyDescent="0.3">
      <c r="B1030" s="56">
        <f>IFERROR(SUM(D1030:D1030),0)</f>
        <v>0</v>
      </c>
      <c r="C1030" s="139" t="str">
        <f>'제품 추가'!AC1028</f>
        <v>HARVEST</v>
      </c>
      <c r="D1030" s="138">
        <f>IF('넣어줄 잉크'!$D$2="주말",INDEX(표5[#All],MATCH(C1030,표5[[#All],[잉크]],0),19)+INDEX(표5[#All],MATCH(C1030,표5[[#All],[잉크]],0),22),INDEX(표5[#All],MATCH(C1030,표5[[#All],[잉크]],0),MATCH('넣어줄 잉크'!$D$2,표5[#Headers],0)+2))</f>
        <v>0</v>
      </c>
    </row>
    <row r="1031" spans="2:4" hidden="1" x14ac:dyDescent="0.3">
      <c r="B1031" s="56">
        <f>IFERROR(SUM(D1031:D1031),0)</f>
        <v>0</v>
      </c>
      <c r="C1031" s="139" t="str">
        <f>'제품 추가'!AC1029</f>
        <v>GILDED</v>
      </c>
      <c r="D1031" s="138">
        <f>IF('넣어줄 잉크'!$D$2="주말",INDEX(표5[#All],MATCH(C1031,표5[[#All],[잉크]],0),19)+INDEX(표5[#All],MATCH(C1031,표5[[#All],[잉크]],0),22),INDEX(표5[#All],MATCH(C1031,표5[[#All],[잉크]],0),MATCH('넣어줄 잉크'!$D$2,표5[#Headers],0)+2))</f>
        <v>0</v>
      </c>
    </row>
    <row r="1032" spans="2:4" hidden="1" x14ac:dyDescent="0.3">
      <c r="B1032" s="56">
        <f>IFERROR(SUM(D1032:D1032),0)</f>
        <v>0</v>
      </c>
      <c r="C1032" s="139" t="str">
        <f>'제품 추가'!AC1030</f>
        <v>SWAIN</v>
      </c>
      <c r="D1032" s="138">
        <f>IF('넣어줄 잉크'!$D$2="주말",INDEX(표5[#All],MATCH(C1032,표5[[#All],[잉크]],0),19)+INDEX(표5[#All],MATCH(C1032,표5[[#All],[잉크]],0),22),INDEX(표5[#All],MATCH(C1032,표5[[#All],[잉크]],0),MATCH('넣어줄 잉크'!$D$2,표5[#Headers],0)+2))</f>
        <v>0</v>
      </c>
    </row>
    <row r="1033" spans="2:4" hidden="1" x14ac:dyDescent="0.3">
      <c r="B1033" s="56">
        <f>IFERROR(SUM(D1033:D1033),0)</f>
        <v>0</v>
      </c>
      <c r="C1033" s="139" t="str">
        <f>'제품 추가'!AC1031</f>
        <v>PORCELAIN</v>
      </c>
      <c r="D1033" s="138">
        <f>IF('넣어줄 잉크'!$D$2="주말",INDEX(표5[#All],MATCH(C1033,표5[[#All],[잉크]],0),19)+INDEX(표5[#All],MATCH(C1033,표5[[#All],[잉크]],0),22),INDEX(표5[#All],MATCH(C1033,표5[[#All],[잉크]],0),MATCH('넣어줄 잉크'!$D$2,표5[#Headers],0)+2))</f>
        <v>0</v>
      </c>
    </row>
    <row r="1034" spans="2:4" hidden="1" x14ac:dyDescent="0.3">
      <c r="B1034" s="56">
        <f>IFERROR(SUM(D1034:D1034),0)</f>
        <v>0</v>
      </c>
      <c r="C1034" s="139" t="str">
        <f>'제품 추가'!AC1032</f>
        <v>OBSCURA</v>
      </c>
      <c r="D1034" s="138">
        <f>IF('넣어줄 잉크'!$D$2="주말",INDEX(표5[#All],MATCH(C1034,표5[[#All],[잉크]],0),19)+INDEX(표5[#All],MATCH(C1034,표5[[#All],[잉크]],0),22),INDEX(표5[#All],MATCH(C1034,표5[[#All],[잉크]],0),MATCH('넣어줄 잉크'!$D$2,표5[#Headers],0)+2))</f>
        <v>0</v>
      </c>
    </row>
    <row r="1035" spans="2:4" hidden="1" x14ac:dyDescent="0.3">
      <c r="B1035" s="56">
        <f>IFERROR(SUM(D1035:D1035),0)</f>
        <v>0</v>
      </c>
      <c r="C1035" s="139" t="str">
        <f>'제품 추가'!AC1033</f>
        <v>NASUS</v>
      </c>
      <c r="D1035" s="138">
        <f>IF('넣어줄 잉크'!$D$2="주말",INDEX(표5[#All],MATCH(C1035,표5[[#All],[잉크]],0),19)+INDEX(표5[#All],MATCH(C1035,표5[[#All],[잉크]],0),22),INDEX(표5[#All],MATCH(C1035,표5[[#All],[잉크]],0),MATCH('넣어줄 잉크'!$D$2,표5[#Headers],0)+2))</f>
        <v>0</v>
      </c>
    </row>
    <row r="1036" spans="2:4" hidden="1" x14ac:dyDescent="0.3">
      <c r="B1036" s="56">
        <f>IFERROR(SUM(D1036:D1036),0)</f>
        <v>0</v>
      </c>
      <c r="C1036" s="139" t="str">
        <f>'제품 추가'!AC1034</f>
        <v>KAYLE</v>
      </c>
      <c r="D1036" s="138">
        <f>IF('넣어줄 잉크'!$D$2="주말",INDEX(표5[#All],MATCH(C1036,표5[[#All],[잉크]],0),19)+INDEX(표5[#All],MATCH(C1036,표5[[#All],[잉크]],0),22),INDEX(표5[#All],MATCH(C1036,표5[[#All],[잉크]],0),MATCH('넣어줄 잉크'!$D$2,표5[#Headers],0)+2))</f>
        <v>0</v>
      </c>
    </row>
    <row r="1037" spans="2:4" hidden="1" x14ac:dyDescent="0.3">
      <c r="B1037" s="56">
        <f>IFERROR(SUM(D1037:D1037),0)</f>
        <v>0</v>
      </c>
      <c r="C1037" s="139" t="str">
        <f>'제품 추가'!AC1035</f>
        <v>RUSH</v>
      </c>
      <c r="D1037" s="138">
        <f>IF('넣어줄 잉크'!$D$2="주말",INDEX(표5[#All],MATCH(C1037,표5[[#All],[잉크]],0),19)+INDEX(표5[#All],MATCH(C1037,표5[[#All],[잉크]],0),22),INDEX(표5[#All],MATCH(C1037,표5[[#All],[잉크]],0),MATCH('넣어줄 잉크'!$D$2,표5[#Headers],0)+2))</f>
        <v>0</v>
      </c>
    </row>
    <row r="1038" spans="2:4" hidden="1" x14ac:dyDescent="0.3">
      <c r="B1038" s="56">
        <f>IFERROR(SUM(D1038:D1038),0)</f>
        <v>0</v>
      </c>
      <c r="C1038" s="139" t="str">
        <f>'제품 추가'!AC1036</f>
        <v>HUSH</v>
      </c>
      <c r="D1038" s="138">
        <f>IF('넣어줄 잉크'!$D$2="주말",INDEX(표5[#All],MATCH(C1038,표5[[#All],[잉크]],0),19)+INDEX(표5[#All],MATCH(C1038,표5[[#All],[잉크]],0),22),INDEX(표5[#All],MATCH(C1038,표5[[#All],[잉크]],0),MATCH('넣어줄 잉크'!$D$2,표5[#Headers],0)+2))</f>
        <v>0</v>
      </c>
    </row>
    <row r="1039" spans="2:4" hidden="1" x14ac:dyDescent="0.3">
      <c r="B1039" s="56">
        <f>IFERROR(SUM(D1039:D1039),0)</f>
        <v>0</v>
      </c>
      <c r="C1039" s="139" t="str">
        <f>'제품 추가'!AC1037</f>
        <v>KOMPANY</v>
      </c>
      <c r="D1039" s="138">
        <f>IF('넣어줄 잉크'!$D$2="주말",INDEX(표5[#All],MATCH(C1039,표5[[#All],[잉크]],0),19)+INDEX(표5[#All],MATCH(C1039,표5[[#All],[잉크]],0),22),INDEX(표5[#All],MATCH(C1039,표5[[#All],[잉크]],0),MATCH('넣어줄 잉크'!$D$2,표5[#Headers],0)+2))</f>
        <v>0</v>
      </c>
    </row>
    <row r="1040" spans="2:4" hidden="1" x14ac:dyDescent="0.3">
      <c r="B1040" s="56">
        <f>IFERROR(SUM(D1040:D1040),0)</f>
        <v>0</v>
      </c>
      <c r="C1040" s="139" t="str">
        <f>'제품 추가'!AC1038</f>
        <v>SHACO</v>
      </c>
      <c r="D1040" s="138">
        <f>IF('넣어줄 잉크'!$D$2="주말",INDEX(표5[#All],MATCH(C1040,표5[[#All],[잉크]],0),19)+INDEX(표5[#All],MATCH(C1040,표5[[#All],[잉크]],0),22),INDEX(표5[#All],MATCH(C1040,표5[[#All],[잉크]],0),MATCH('넣어줄 잉크'!$D$2,표5[#Headers],0)+2))</f>
        <v>0</v>
      </c>
    </row>
    <row r="1041" spans="2:4" hidden="1" x14ac:dyDescent="0.3">
      <c r="B1041" s="56">
        <f>IFERROR(SUM(D1041:D1041),0)</f>
        <v>0</v>
      </c>
      <c r="C1041" s="139" t="str">
        <f>'제품 추가'!AC1039</f>
        <v>SENNA</v>
      </c>
      <c r="D1041" s="138">
        <f>IF('넣어줄 잉크'!$D$2="주말",INDEX(표5[#All],MATCH(C1041,표5[[#All],[잉크]],0),19)+INDEX(표5[#All],MATCH(C1041,표5[[#All],[잉크]],0),22),INDEX(표5[#All],MATCH(C1041,표5[[#All],[잉크]],0),MATCH('넣어줄 잉크'!$D$2,표5[#Headers],0)+2))</f>
        <v>0</v>
      </c>
    </row>
    <row r="1042" spans="2:4" hidden="1" x14ac:dyDescent="0.3">
      <c r="B1042" s="56">
        <f>IFERROR(SUM(D1042:D1042),0)</f>
        <v>0</v>
      </c>
      <c r="C1042" s="139" t="str">
        <f>'제품 추가'!AC1040</f>
        <v>COSMIC</v>
      </c>
      <c r="D1042" s="138">
        <f>IF('넣어줄 잉크'!$D$2="주말",INDEX(표5[#All],MATCH(C1042,표5[[#All],[잉크]],0),19)+INDEX(표5[#All],MATCH(C1042,표5[[#All],[잉크]],0),22),INDEX(표5[#All],MATCH(C1042,표5[[#All],[잉크]],0),MATCH('넣어줄 잉크'!$D$2,표5[#Headers],0)+2))</f>
        <v>0</v>
      </c>
    </row>
    <row r="1043" spans="2:4" hidden="1" x14ac:dyDescent="0.3">
      <c r="B1043" s="56">
        <f>IFERROR(SUM(D1043:D1043),0)</f>
        <v>0</v>
      </c>
      <c r="C1043" s="139" t="str">
        <f>'제품 추가'!AC1041</f>
        <v>MEADOW</v>
      </c>
      <c r="D1043" s="138">
        <f>IF('넣어줄 잉크'!$D$2="주말",INDEX(표5[#All],MATCH(C1043,표5[[#All],[잉크]],0),19)+INDEX(표5[#All],MATCH(C1043,표5[[#All],[잉크]],0),22),INDEX(표5[#All],MATCH(C1043,표5[[#All],[잉크]],0),MATCH('넣어줄 잉크'!$D$2,표5[#Headers],0)+2))</f>
        <v>0</v>
      </c>
    </row>
    <row r="1044" spans="2:4" hidden="1" x14ac:dyDescent="0.3">
      <c r="B1044" s="56">
        <f>IFERROR(SUM(D1044:D1044),0)</f>
        <v>0</v>
      </c>
      <c r="C1044" s="139" t="str">
        <f>'제품 추가'!AC650</f>
        <v>OGINGEO</v>
      </c>
      <c r="D1044" s="138">
        <f>IF('넣어줄 잉크'!$D$2="주말",INDEX(표5[#All],MATCH(C1044,표5[[#All],[잉크]],0),19)+INDEX(표5[#All],MATCH(C1044,표5[[#All],[잉크]],0),22),INDEX(표5[#All],MATCH(C1044,표5[[#All],[잉크]],0),MATCH('넣어줄 잉크'!$D$2,표5[#Headers],0)+2))</f>
        <v>0</v>
      </c>
    </row>
    <row r="1045" spans="2:4" hidden="1" x14ac:dyDescent="0.3">
      <c r="B1045" s="56">
        <f>IFERROR(SUM(D1045:D1045),0)</f>
        <v>0</v>
      </c>
      <c r="C1045" s="139" t="str">
        <f>'제품 추가'!AC1043</f>
        <v>PONCE</v>
      </c>
      <c r="D1045" s="138">
        <f>IF('넣어줄 잉크'!$D$2="주말",INDEX(표5[#All],MATCH(C1045,표5[[#All],[잉크]],0),19)+INDEX(표5[#All],MATCH(C1045,표5[[#All],[잉크]],0),22),INDEX(표5[#All],MATCH(C1045,표5[[#All],[잉크]],0),MATCH('넣어줄 잉크'!$D$2,표5[#Headers],0)+2))</f>
        <v>0</v>
      </c>
    </row>
    <row r="1046" spans="2:4" hidden="1" x14ac:dyDescent="0.3">
      <c r="B1046" s="56">
        <f>IFERROR(SUM(D1046:D1046),0)</f>
        <v>0</v>
      </c>
      <c r="C1046" s="139" t="str">
        <f>'제품 추가'!AC1044</f>
        <v>PERLAZA</v>
      </c>
      <c r="D1046" s="138">
        <f>IF('넣어줄 잉크'!$D$2="주말",INDEX(표5[#All],MATCH(C1046,표5[[#All],[잉크]],0),19)+INDEX(표5[#All],MATCH(C1046,표5[[#All],[잉크]],0),22),INDEX(표5[#All],MATCH(C1046,표5[[#All],[잉크]],0),MATCH('넣어줄 잉크'!$D$2,표5[#Headers],0)+2))</f>
        <v>0</v>
      </c>
    </row>
    <row r="1047" spans="2:4" hidden="1" x14ac:dyDescent="0.3">
      <c r="B1047" s="56">
        <f>IFERROR(SUM(D1047:D1047),0)</f>
        <v>0</v>
      </c>
      <c r="C1047" s="139" t="str">
        <f>'제품 추가'!AC1045</f>
        <v>ZIDANE</v>
      </c>
      <c r="D1047" s="138">
        <f>IF('넣어줄 잉크'!$D$2="주말",INDEX(표5[#All],MATCH(C1047,표5[[#All],[잉크]],0),19)+INDEX(표5[#All],MATCH(C1047,표5[[#All],[잉크]],0),22),INDEX(표5[#All],MATCH(C1047,표5[[#All],[잉크]],0),MATCH('넣어줄 잉크'!$D$2,표5[#Headers],0)+2))</f>
        <v>0</v>
      </c>
    </row>
    <row r="1048" spans="2:4" hidden="1" x14ac:dyDescent="0.3">
      <c r="B1048" s="56">
        <f>IFERROR(SUM(D1048:D1048),0)</f>
        <v>0</v>
      </c>
      <c r="C1048" s="139" t="str">
        <f>'제품 추가'!AC1046</f>
        <v>OSIMHEN</v>
      </c>
      <c r="D1048" s="138">
        <f>IF('넣어줄 잉크'!$D$2="주말",INDEX(표5[#All],MATCH(C1048,표5[[#All],[잉크]],0),19)+INDEX(표5[#All],MATCH(C1048,표5[[#All],[잉크]],0),22),INDEX(표5[#All],MATCH(C1048,표5[[#All],[잉크]],0),MATCH('넣어줄 잉크'!$D$2,표5[#Headers],0)+2))</f>
        <v>0</v>
      </c>
    </row>
    <row r="1049" spans="2:4" hidden="1" x14ac:dyDescent="0.3">
      <c r="B1049" s="56">
        <f>IFERROR(SUM(D1049:D1049),0)</f>
        <v>0</v>
      </c>
      <c r="C1049" s="139" t="str">
        <f>'제품 추가'!AC1047</f>
        <v>WATKINS</v>
      </c>
      <c r="D1049" s="138">
        <f>IF('넣어줄 잉크'!$D$2="주말",INDEX(표5[#All],MATCH(C1049,표5[[#All],[잉크]],0),19)+INDEX(표5[#All],MATCH(C1049,표5[[#All],[잉크]],0),22),INDEX(표5[#All],MATCH(C1049,표5[[#All],[잉크]],0),MATCH('넣어줄 잉크'!$D$2,표5[#Headers],0)+2))</f>
        <v>0</v>
      </c>
    </row>
    <row r="1050" spans="2:4" hidden="1" x14ac:dyDescent="0.3">
      <c r="B1050" s="56">
        <f>IFERROR(SUM(D1050:D1050),0)</f>
        <v>0</v>
      </c>
      <c r="C1050" s="139" t="str">
        <f>'제품 추가'!AC1048</f>
        <v>AMOAK</v>
      </c>
      <c r="D1050" s="138">
        <f>IF('넣어줄 잉크'!$D$2="주말",INDEX(표5[#All],MATCH(C1050,표5[[#All],[잉크]],0),19)+INDEX(표5[#All],MATCH(C1050,표5[[#All],[잉크]],0),22),INDEX(표5[#All],MATCH(C1050,표5[[#All],[잉크]],0),MATCH('넣어줄 잉크'!$D$2,표5[#Headers],0)+2))</f>
        <v>0</v>
      </c>
    </row>
    <row r="1051" spans="2:4" hidden="1" x14ac:dyDescent="0.3">
      <c r="B1051" s="56">
        <f>IFERROR(SUM(D1051:D1051),0)</f>
        <v>0</v>
      </c>
      <c r="C1051" s="139" t="str">
        <f>'제품 추가'!AC376</f>
        <v>PINE</v>
      </c>
      <c r="D1051" s="138">
        <f>IF('넣어줄 잉크'!$D$2="주말",INDEX(표5[#All],MATCH(C1051,표5[[#All],[잉크]],0),19)+INDEX(표5[#All],MATCH(C1051,표5[[#All],[잉크]],0),22),INDEX(표5[#All],MATCH(C1051,표5[[#All],[잉크]],0),MATCH('넣어줄 잉크'!$D$2,표5[#Headers],0)+2))</f>
        <v>0</v>
      </c>
    </row>
    <row r="1052" spans="2:4" hidden="1" x14ac:dyDescent="0.3">
      <c r="B1052" s="56">
        <f>IFERROR(SUM(D1052:D1052),0)</f>
        <v>0</v>
      </c>
      <c r="C1052" s="139" t="str">
        <f>'제품 추가'!AC1073</f>
        <v>POTTER</v>
      </c>
      <c r="D1052" s="138">
        <f>IF('넣어줄 잉크'!$D$2="주말",INDEX(표5[#All],MATCH(C1052,표5[[#All],[잉크]],0),19)+INDEX(표5[#All],MATCH(C1052,표5[[#All],[잉크]],0),22),INDEX(표5[#All],MATCH(C1052,표5[[#All],[잉크]],0),MATCH('넣어줄 잉크'!$D$2,표5[#Headers],0)+2))</f>
        <v>0</v>
      </c>
    </row>
    <row r="1053" spans="2:4" x14ac:dyDescent="0.3">
      <c r="B1053" s="56">
        <f>IFERROR(SUM(D1053:D1053),0)</f>
        <v>2</v>
      </c>
      <c r="C1053" s="139" t="str">
        <f>'제품 추가'!AC467</f>
        <v>SHADOW</v>
      </c>
      <c r="D1053" s="138">
        <f>IF('넣어줄 잉크'!$D$2="주말",INDEX(표5[#All],MATCH(C1053,표5[[#All],[잉크]],0),19)+INDEX(표5[#All],MATCH(C1053,표5[[#All],[잉크]],0),22),INDEX(표5[#All],MATCH(C1053,표5[[#All],[잉크]],0),MATCH('넣어줄 잉크'!$D$2,표5[#Headers],0)+2))</f>
        <v>2</v>
      </c>
    </row>
    <row r="1054" spans="2:4" hidden="1" x14ac:dyDescent="0.3">
      <c r="B1054" s="56">
        <f>IFERROR(SUM(D1054:D1054),0)</f>
        <v>0</v>
      </c>
      <c r="C1054" s="139" t="str">
        <f>'제품 추가'!AC1052</f>
        <v>COBBLE</v>
      </c>
      <c r="D1054" s="138">
        <f>IF('넣어줄 잉크'!$D$2="주말",INDEX(표5[#All],MATCH(C1054,표5[[#All],[잉크]],0),19)+INDEX(표5[#All],MATCH(C1054,표5[[#All],[잉크]],0),22),INDEX(표5[#All],MATCH(C1054,표5[[#All],[잉크]],0),MATCH('넣어줄 잉크'!$D$2,표5[#Headers],0)+2))</f>
        <v>0</v>
      </c>
    </row>
    <row r="1055" spans="2:4" hidden="1" x14ac:dyDescent="0.3">
      <c r="B1055" s="56">
        <f>IFERROR(SUM(D1055:D1055),0)</f>
        <v>0</v>
      </c>
      <c r="C1055" s="139" t="str">
        <f>'제품 추가'!AC1053</f>
        <v>GANACHE</v>
      </c>
      <c r="D1055" s="138">
        <f>IF('넣어줄 잉크'!$D$2="주말",INDEX(표5[#All],MATCH(C1055,표5[[#All],[잉크]],0),19)+INDEX(표5[#All],MATCH(C1055,표5[[#All],[잉크]],0),22),INDEX(표5[#All],MATCH(C1055,표5[[#All],[잉크]],0),MATCH('넣어줄 잉크'!$D$2,표5[#Headers],0)+2))</f>
        <v>0</v>
      </c>
    </row>
    <row r="1056" spans="2:4" hidden="1" x14ac:dyDescent="0.3">
      <c r="B1056" s="56">
        <f>IFERROR(SUM(D1056:D1056),0)</f>
        <v>0</v>
      </c>
      <c r="C1056" s="139" t="str">
        <f>'제품 추가'!AC1054</f>
        <v>SILTWOOD</v>
      </c>
      <c r="D1056" s="138">
        <f>IF('넣어줄 잉크'!$D$2="주말",INDEX(표5[#All],MATCH(C1056,표5[[#All],[잉크]],0),19)+INDEX(표5[#All],MATCH(C1056,표5[[#All],[잉크]],0),22),INDEX(표5[#All],MATCH(C1056,표5[[#All],[잉크]],0),MATCH('넣어줄 잉크'!$D$2,표5[#Headers],0)+2))</f>
        <v>0</v>
      </c>
    </row>
    <row r="1057" spans="2:4" hidden="1" x14ac:dyDescent="0.3">
      <c r="B1057" s="56">
        <f>IFERROR(SUM(D1057:D1057),0)</f>
        <v>0</v>
      </c>
      <c r="C1057" s="139" t="str">
        <f>'제품 추가'!AC1055</f>
        <v>UPAMECANO</v>
      </c>
      <c r="D1057" s="138">
        <f>IF('넣어줄 잉크'!$D$2="주말",INDEX(표5[#All],MATCH(C1057,표5[[#All],[잉크]],0),19)+INDEX(표5[#All],MATCH(C1057,표5[[#All],[잉크]],0),22),INDEX(표5[#All],MATCH(C1057,표5[[#All],[잉크]],0),MATCH('넣어줄 잉크'!$D$2,표5[#Headers],0)+2))</f>
        <v>0</v>
      </c>
    </row>
    <row r="1058" spans="2:4" hidden="1" x14ac:dyDescent="0.3">
      <c r="B1058" s="56">
        <f>IFERROR(SUM(D1058:D1058),0)</f>
        <v>0</v>
      </c>
      <c r="C1058" s="139" t="str">
        <f>'제품 추가'!AC1056</f>
        <v>RIIZE</v>
      </c>
      <c r="D1058" s="138">
        <f>IF('넣어줄 잉크'!$D$2="주말",INDEX(표5[#All],MATCH(C1058,표5[[#All],[잉크]],0),19)+INDEX(표5[#All],MATCH(C1058,표5[[#All],[잉크]],0),22),INDEX(표5[#All],MATCH(C1058,표5[[#All],[잉크]],0),MATCH('넣어줄 잉크'!$D$2,표5[#Headers],0)+2))</f>
        <v>0</v>
      </c>
    </row>
    <row r="1059" spans="2:4" hidden="1" x14ac:dyDescent="0.3">
      <c r="B1059" s="56">
        <f>IFERROR(SUM(D1059:D1059),0)</f>
        <v>0</v>
      </c>
      <c r="C1059" s="139" t="str">
        <f>'제품 추가'!AC1057</f>
        <v>KOSMOS</v>
      </c>
      <c r="D1059" s="138">
        <f>IF('넣어줄 잉크'!$D$2="주말",INDEX(표5[#All],MATCH(C1059,표5[[#All],[잉크]],0),19)+INDEX(표5[#All],MATCH(C1059,표5[[#All],[잉크]],0),22),INDEX(표5[#All],MATCH(C1059,표5[[#All],[잉크]],0),MATCH('넣어줄 잉크'!$D$2,표5[#Headers],0)+2))</f>
        <v>0</v>
      </c>
    </row>
    <row r="1060" spans="2:4" x14ac:dyDescent="0.3">
      <c r="B1060" s="56">
        <f>IFERROR(SUM(D1060:D1060),0)</f>
        <v>1</v>
      </c>
      <c r="C1060" s="139" t="str">
        <f>'제품 추가'!AC480</f>
        <v>SKY</v>
      </c>
      <c r="D1060" s="138">
        <f>IF('넣어줄 잉크'!$D$2="주말",INDEX(표5[#All],MATCH(C1060,표5[[#All],[잉크]],0),19)+INDEX(표5[#All],MATCH(C1060,표5[[#All],[잉크]],0),22),INDEX(표5[#All],MATCH(C1060,표5[[#All],[잉크]],0),MATCH('넣어줄 잉크'!$D$2,표5[#Headers],0)+2))</f>
        <v>1</v>
      </c>
    </row>
    <row r="1061" spans="2:4" hidden="1" x14ac:dyDescent="0.3">
      <c r="B1061" s="56">
        <f>IFERROR(SUM(D1061:D1061),0)</f>
        <v>0</v>
      </c>
      <c r="C1061" s="139" t="str">
        <f>'제품 추가'!AC1059</f>
        <v>KETCHUP</v>
      </c>
      <c r="D1061" s="138">
        <f>IF('넣어줄 잉크'!$D$2="주말",INDEX(표5[#All],MATCH(C1061,표5[[#All],[잉크]],0),19)+INDEX(표5[#All],MATCH(C1061,표5[[#All],[잉크]],0),22),INDEX(표5[#All],MATCH(C1061,표5[[#All],[잉크]],0),MATCH('넣어줄 잉크'!$D$2,표5[#Headers],0)+2))</f>
        <v>0</v>
      </c>
    </row>
    <row r="1062" spans="2:4" hidden="1" x14ac:dyDescent="0.3">
      <c r="B1062" s="56">
        <f>IFERROR(SUM(D1062:D1062),0)</f>
        <v>0</v>
      </c>
      <c r="C1062" s="139" t="str">
        <f>'제품 추가'!AC1060</f>
        <v>OPERA</v>
      </c>
      <c r="D1062" s="138">
        <f>IF('넣어줄 잉크'!$D$2="주말",INDEX(표5[#All],MATCH(C1062,표5[[#All],[잉크]],0),19)+INDEX(표5[#All],MATCH(C1062,표5[[#All],[잉크]],0),22),INDEX(표5[#All],MATCH(C1062,표5[[#All],[잉크]],0),MATCH('넣어줄 잉크'!$D$2,표5[#Headers],0)+2))</f>
        <v>0</v>
      </c>
    </row>
    <row r="1063" spans="2:4" hidden="1" x14ac:dyDescent="0.3">
      <c r="B1063" s="56">
        <f>IFERROR(SUM(D1063:D1063),0)</f>
        <v>0</v>
      </c>
      <c r="C1063" s="139" t="str">
        <f>'제품 추가'!AC1061</f>
        <v>BLIGHT</v>
      </c>
      <c r="D1063" s="138">
        <f>IF('넣어줄 잉크'!$D$2="주말",INDEX(표5[#All],MATCH(C1063,표5[[#All],[잉크]],0),19)+INDEX(표5[#All],MATCH(C1063,표5[[#All],[잉크]],0),22),INDEX(표5[#All],MATCH(C1063,표5[[#All],[잉크]],0),MATCH('넣어줄 잉크'!$D$2,표5[#Headers],0)+2))</f>
        <v>0</v>
      </c>
    </row>
    <row r="1064" spans="2:4" hidden="1" x14ac:dyDescent="0.3">
      <c r="B1064" s="56">
        <f>IFERROR(SUM(D1064:D1064),0)</f>
        <v>0</v>
      </c>
      <c r="C1064" s="139" t="str">
        <f>'제품 추가'!AC1062</f>
        <v>CLOAK</v>
      </c>
      <c r="D1064" s="138">
        <f>IF('넣어줄 잉크'!$D$2="주말",INDEX(표5[#All],MATCH(C1064,표5[[#All],[잉크]],0),19)+INDEX(표5[#All],MATCH(C1064,표5[[#All],[잉크]],0),22),INDEX(표5[#All],MATCH(C1064,표5[[#All],[잉크]],0),MATCH('넣어줄 잉크'!$D$2,표5[#Headers],0)+2))</f>
        <v>0</v>
      </c>
    </row>
    <row r="1065" spans="2:4" hidden="1" x14ac:dyDescent="0.3">
      <c r="B1065" s="56">
        <f>IFERROR(SUM(D1065:D1065),0)</f>
        <v>0</v>
      </c>
      <c r="C1065" s="139" t="str">
        <f>'제품 추가'!AC1063</f>
        <v>BRIM</v>
      </c>
      <c r="D1065" s="138">
        <f>IF('넣어줄 잉크'!$D$2="주말",INDEX(표5[#All],MATCH(C1065,표5[[#All],[잉크]],0),19)+INDEX(표5[#All],MATCH(C1065,표5[[#All],[잉크]],0),22),INDEX(표5[#All],MATCH(C1065,표5[[#All],[잉크]],0),MATCH('넣어줄 잉크'!$D$2,표5[#Headers],0)+2))</f>
        <v>0</v>
      </c>
    </row>
    <row r="1066" spans="2:4" hidden="1" x14ac:dyDescent="0.3">
      <c r="B1066" s="56">
        <f>IFERROR(SUM(D1066:D1066),0)</f>
        <v>0</v>
      </c>
      <c r="C1066" s="139" t="str">
        <f>'제품 추가'!AC1064</f>
        <v>GRAVY</v>
      </c>
      <c r="D1066" s="138">
        <f>IF('넣어줄 잉크'!$D$2="주말",INDEX(표5[#All],MATCH(C1066,표5[[#All],[잉크]],0),19)+INDEX(표5[#All],MATCH(C1066,표5[[#All],[잉크]],0),22),INDEX(표5[#All],MATCH(C1066,표5[[#All],[잉크]],0),MATCH('넣어줄 잉크'!$D$2,표5[#Headers],0)+2))</f>
        <v>0</v>
      </c>
    </row>
    <row r="1067" spans="2:4" hidden="1" x14ac:dyDescent="0.3">
      <c r="B1067" s="56">
        <f>IFERROR(SUM(D1067:D1067),0)</f>
        <v>0</v>
      </c>
      <c r="C1067" s="139" t="str">
        <f>'제품 추가'!AC1065</f>
        <v>WOOL</v>
      </c>
      <c r="D1067" s="138">
        <f>IF('넣어줄 잉크'!$D$2="주말",INDEX(표5[#All],MATCH(C1067,표5[[#All],[잉크]],0),19)+INDEX(표5[#All],MATCH(C1067,표5[[#All],[잉크]],0),22),INDEX(표5[#All],MATCH(C1067,표5[[#All],[잉크]],0),MATCH('넣어줄 잉크'!$D$2,표5[#Headers],0)+2))</f>
        <v>0</v>
      </c>
    </row>
    <row r="1068" spans="2:4" hidden="1" x14ac:dyDescent="0.3">
      <c r="B1068" s="56">
        <f>IFERROR(SUM(D1068:D1068),0)</f>
        <v>0</v>
      </c>
      <c r="C1068" s="139" t="str">
        <f>'제품 추가'!AC1066</f>
        <v>UDT</v>
      </c>
      <c r="D1068" s="138">
        <f>IF('넣어줄 잉크'!$D$2="주말",INDEX(표5[#All],MATCH(C1068,표5[[#All],[잉크]],0),19)+INDEX(표5[#All],MATCH(C1068,표5[[#All],[잉크]],0),22),INDEX(표5[#All],MATCH(C1068,표5[[#All],[잉크]],0),MATCH('넣어줄 잉크'!$D$2,표5[#Headers],0)+2))</f>
        <v>0</v>
      </c>
    </row>
    <row r="1069" spans="2:4" hidden="1" x14ac:dyDescent="0.3">
      <c r="B1069" s="56">
        <f>IFERROR(SUM(D1069:D1069),0)</f>
        <v>0</v>
      </c>
      <c r="C1069" s="139" t="str">
        <f>'제품 추가'!AC1067</f>
        <v>COGMO</v>
      </c>
      <c r="D1069" s="138">
        <f>IF('넣어줄 잉크'!$D$2="주말",INDEX(표5[#All],MATCH(C1069,표5[[#All],[잉크]],0),19)+INDEX(표5[#All],MATCH(C1069,표5[[#All],[잉크]],0),22),INDEX(표5[#All],MATCH(C1069,표5[[#All],[잉크]],0),MATCH('넣어줄 잉크'!$D$2,표5[#Headers],0)+2))</f>
        <v>0</v>
      </c>
    </row>
    <row r="1070" spans="2:4" hidden="1" x14ac:dyDescent="0.3">
      <c r="B1070" s="56">
        <f>IFERROR(SUM(D1070:D1070),0)</f>
        <v>0</v>
      </c>
      <c r="C1070" s="139" t="str">
        <f>'제품 추가'!AC1050</f>
        <v>SORBET</v>
      </c>
      <c r="D1070" s="138">
        <f>IF('넣어줄 잉크'!$D$2="주말",INDEX(표5[#All],MATCH(C1070,표5[[#All],[잉크]],0),19)+INDEX(표5[#All],MATCH(C1070,표5[[#All],[잉크]],0),22),INDEX(표5[#All],MATCH(C1070,표5[[#All],[잉크]],0),MATCH('넣어줄 잉크'!$D$2,표5[#Headers],0)+2))</f>
        <v>0</v>
      </c>
    </row>
    <row r="1071" spans="2:4" hidden="1" x14ac:dyDescent="0.3">
      <c r="B1071" s="56">
        <f>IFERROR(SUM(D1071:D1071),0)</f>
        <v>0</v>
      </c>
      <c r="C1071" s="139" t="str">
        <f>'제품 추가'!AC1069</f>
        <v>BURLAP</v>
      </c>
      <c r="D1071" s="138">
        <f>IF('넣어줄 잉크'!$D$2="주말",INDEX(표5[#All],MATCH(C1071,표5[[#All],[잉크]],0),19)+INDEX(표5[#All],MATCH(C1071,표5[[#All],[잉크]],0),22),INDEX(표5[#All],MATCH(C1071,표5[[#All],[잉크]],0),MATCH('넣어줄 잉크'!$D$2,표5[#Headers],0)+2))</f>
        <v>0</v>
      </c>
    </row>
    <row r="1072" spans="2:4" hidden="1" x14ac:dyDescent="0.3">
      <c r="B1072" s="56">
        <f>IFERROR(SUM(D1072:D1072),0)</f>
        <v>0</v>
      </c>
      <c r="C1072" s="139" t="str">
        <f>'제품 추가'!AC1070</f>
        <v>VELVET</v>
      </c>
      <c r="D1072" s="138">
        <f>IF('넣어줄 잉크'!$D$2="주말",INDEX(표5[#All],MATCH(C1072,표5[[#All],[잉크]],0),19)+INDEX(표5[#All],MATCH(C1072,표5[[#All],[잉크]],0),22),INDEX(표5[#All],MATCH(C1072,표5[[#All],[잉크]],0),MATCH('넣어줄 잉크'!$D$2,표5[#Headers],0)+2))</f>
        <v>0</v>
      </c>
    </row>
    <row r="1073" spans="2:4" hidden="1" x14ac:dyDescent="0.3">
      <c r="B1073" s="56">
        <f>IFERROR(SUM(D1073:D1073),0)</f>
        <v>0</v>
      </c>
      <c r="C1073" s="139" t="str">
        <f>'제품 추가'!AC1071</f>
        <v>COZY</v>
      </c>
      <c r="D1073" s="138">
        <f>IF('넣어줄 잉크'!$D$2="주말",INDEX(표5[#All],MATCH(C1073,표5[[#All],[잉크]],0),19)+INDEX(표5[#All],MATCH(C1073,표5[[#All],[잉크]],0),22),INDEX(표5[#All],MATCH(C1073,표5[[#All],[잉크]],0),MATCH('넣어줄 잉크'!$D$2,표5[#Headers],0)+2))</f>
        <v>0</v>
      </c>
    </row>
    <row r="1074" spans="2:4" hidden="1" x14ac:dyDescent="0.3">
      <c r="B1074" s="56">
        <f>IFERROR(SUM(D1074:D1074),0)</f>
        <v>0</v>
      </c>
      <c r="C1074" s="139" t="str">
        <f>'제품 추가'!AC1072</f>
        <v>MOLASSES</v>
      </c>
      <c r="D1074" s="138">
        <f>IF('넣어줄 잉크'!$D$2="주말",INDEX(표5[#All],MATCH(C1074,표5[[#All],[잉크]],0),19)+INDEX(표5[#All],MATCH(C1074,표5[[#All],[잉크]],0),22),INDEX(표5[#All],MATCH(C1074,표5[[#All],[잉크]],0),MATCH('넣어줄 잉크'!$D$2,표5[#Headers],0)+2))</f>
        <v>0</v>
      </c>
    </row>
    <row r="1075" spans="2:4" hidden="1" x14ac:dyDescent="0.3">
      <c r="B1075" s="56">
        <f>IFERROR(SUM(D1075:D1075),0)</f>
        <v>0</v>
      </c>
      <c r="C1075" s="139" t="str">
        <f>'제품 추가'!AC517</f>
        <v>TEAK</v>
      </c>
      <c r="D1075" s="138">
        <f>IF('넣어줄 잉크'!$D$2="주말",INDEX(표5[#All],MATCH(C1075,표5[[#All],[잉크]],0),19)+INDEX(표5[#All],MATCH(C1075,표5[[#All],[잉크]],0),22),INDEX(표5[#All],MATCH(C1075,표5[[#All],[잉크]],0),MATCH('넣어줄 잉크'!$D$2,표5[#Headers],0)+2))</f>
        <v>0</v>
      </c>
    </row>
    <row r="1076" spans="2:4" hidden="1" x14ac:dyDescent="0.3">
      <c r="B1076" s="56">
        <f>IFERROR(SUM(D1076:D1076),0)</f>
        <v>0</v>
      </c>
      <c r="C1076" s="139" t="str">
        <f>'제품 추가'!AC1133</f>
        <v>SMUDGE</v>
      </c>
      <c r="D1076" s="138">
        <f>IF('넣어줄 잉크'!$D$2="주말",INDEX(표5[#All],MATCH(C1076,표5[[#All],[잉크]],0),19)+INDEX(표5[#All],MATCH(C1076,표5[[#All],[잉크]],0),22),INDEX(표5[#All],MATCH(C1076,표5[[#All],[잉크]],0),MATCH('넣어줄 잉크'!$D$2,표5[#Headers],0)+2))</f>
        <v>0</v>
      </c>
    </row>
    <row r="1077" spans="2:4" hidden="1" x14ac:dyDescent="0.3">
      <c r="B1077" s="56">
        <f>IFERROR(SUM(D1077:D1077),0)</f>
        <v>0</v>
      </c>
      <c r="C1077" s="139" t="str">
        <f>'제품 추가'!AC1075</f>
        <v>XANDER</v>
      </c>
      <c r="D1077" s="138">
        <f>IF('넣어줄 잉크'!$D$2="주말",INDEX(표5[#All],MATCH(C1077,표5[[#All],[잉크]],0),19)+INDEX(표5[#All],MATCH(C1077,표5[[#All],[잉크]],0),22),INDEX(표5[#All],MATCH(C1077,표5[[#All],[잉크]],0),MATCH('넣어줄 잉크'!$D$2,표5[#Headers],0)+2))</f>
        <v>0</v>
      </c>
    </row>
    <row r="1078" spans="2:4" hidden="1" x14ac:dyDescent="0.3">
      <c r="B1078" s="56">
        <f>IFERROR(SUM(D1078:D1078),0)</f>
        <v>0</v>
      </c>
      <c r="C1078" s="139" t="str">
        <f>'제품 추가'!AC1076</f>
        <v>GLS</v>
      </c>
      <c r="D1078" s="138">
        <f>IF('넣어줄 잉크'!$D$2="주말",INDEX(표5[#All],MATCH(C1078,표5[[#All],[잉크]],0),19)+INDEX(표5[#All],MATCH(C1078,표5[[#All],[잉크]],0),22),INDEX(표5[#All],MATCH(C1078,표5[[#All],[잉크]],0),MATCH('넣어줄 잉크'!$D$2,표5[#Headers],0)+2))</f>
        <v>0</v>
      </c>
    </row>
    <row r="1079" spans="2:4" hidden="1" x14ac:dyDescent="0.3">
      <c r="B1079" s="56">
        <f>IFERROR(SUM(D1079:D1079),0)</f>
        <v>0</v>
      </c>
      <c r="C1079" s="139" t="str">
        <f>'제품 추가'!AC1077</f>
        <v>UDO</v>
      </c>
      <c r="D1079" s="138">
        <f>IF('넣어줄 잉크'!$D$2="주말",INDEX(표5[#All],MATCH(C1079,표5[[#All],[잉크]],0),19)+INDEX(표5[#All],MATCH(C1079,표5[[#All],[잉크]],0),22),INDEX(표5[#All],MATCH(C1079,표5[[#All],[잉크]],0),MATCH('넣어줄 잉크'!$D$2,표5[#Headers],0)+2))</f>
        <v>0</v>
      </c>
    </row>
    <row r="1080" spans="2:4" hidden="1" x14ac:dyDescent="0.3">
      <c r="B1080" s="56">
        <f>IFERROR(SUM(D1080:D1080),0)</f>
        <v>0</v>
      </c>
      <c r="C1080" s="139" t="str">
        <f>'제품 추가'!AC1078</f>
        <v>GEOJEDO</v>
      </c>
      <c r="D1080" s="138">
        <f>IF('넣어줄 잉크'!$D$2="주말",INDEX(표5[#All],MATCH(C1080,표5[[#All],[잉크]],0),19)+INDEX(표5[#All],MATCH(C1080,표5[[#All],[잉크]],0),22),INDEX(표5[#All],MATCH(C1080,표5[[#All],[잉크]],0),MATCH('넣어줄 잉크'!$D$2,표5[#Headers],0)+2))</f>
        <v>0</v>
      </c>
    </row>
    <row r="1081" spans="2:4" hidden="1" x14ac:dyDescent="0.3">
      <c r="B1081" s="56">
        <f>IFERROR(SUM(D1081:D1081),0)</f>
        <v>0</v>
      </c>
      <c r="C1081" s="139" t="str">
        <f>'제품 추가'!AC1079</f>
        <v>COLORADO</v>
      </c>
      <c r="D1081" s="138">
        <f>IF('넣어줄 잉크'!$D$2="주말",INDEX(표5[#All],MATCH(C1081,표5[[#All],[잉크]],0),19)+INDEX(표5[#All],MATCH(C1081,표5[[#All],[잉크]],0),22),INDEX(표5[#All],MATCH(C1081,표5[[#All],[잉크]],0),MATCH('넣어줄 잉크'!$D$2,표5[#Headers],0)+2))</f>
        <v>0</v>
      </c>
    </row>
    <row r="1082" spans="2:4" hidden="1" x14ac:dyDescent="0.3">
      <c r="B1082" s="56">
        <f>IFERROR(SUM(D1082:D1082),0)</f>
        <v>0</v>
      </c>
      <c r="C1082" s="139" t="str">
        <f>'제품 추가'!AC1080</f>
        <v>DOKDO</v>
      </c>
      <c r="D1082" s="138">
        <f>IF('넣어줄 잉크'!$D$2="주말",INDEX(표5[#All],MATCH(C1082,표5[[#All],[잉크]],0),19)+INDEX(표5[#All],MATCH(C1082,표5[[#All],[잉크]],0),22),INDEX(표5[#All],MATCH(C1082,표5[[#All],[잉크]],0),MATCH('넣어줄 잉크'!$D$2,표5[#Headers],0)+2))</f>
        <v>0</v>
      </c>
    </row>
    <row r="1083" spans="2:4" hidden="1" x14ac:dyDescent="0.3">
      <c r="B1083" s="56">
        <f>IFERROR(SUM(D1083:D1083),0)</f>
        <v>0</v>
      </c>
      <c r="C1083" s="139" t="str">
        <f>'제품 추가'!AC518</f>
        <v>TEDDY</v>
      </c>
      <c r="D1083" s="138">
        <f>IF('넣어줄 잉크'!$D$2="주말",INDEX(표5[#All],MATCH(C1083,표5[[#All],[잉크]],0),19)+INDEX(표5[#All],MATCH(C1083,표5[[#All],[잉크]],0),22),INDEX(표5[#All],MATCH(C1083,표5[[#All],[잉크]],0),MATCH('넣어줄 잉크'!$D$2,표5[#Headers],0)+2))</f>
        <v>0</v>
      </c>
    </row>
    <row r="1084" spans="2:4" hidden="1" x14ac:dyDescent="0.3">
      <c r="B1084" s="56">
        <f>IFERROR(SUM(D1084:D1084),0)</f>
        <v>0</v>
      </c>
      <c r="C1084" s="139" t="str">
        <f>'제품 추가'!AC524</f>
        <v>TIMBER</v>
      </c>
      <c r="D1084" s="138">
        <f>IF('넣어줄 잉크'!$D$2="주말",INDEX(표5[#All],MATCH(C1084,표5[[#All],[잉크]],0),19)+INDEX(표5[#All],MATCH(C1084,표5[[#All],[잉크]],0),22),INDEX(표5[#All],MATCH(C1084,표5[[#All],[잉크]],0),MATCH('넣어줄 잉크'!$D$2,표5[#Headers],0)+2))</f>
        <v>0</v>
      </c>
    </row>
    <row r="1085" spans="2:4" hidden="1" x14ac:dyDescent="0.3">
      <c r="B1085" s="56">
        <f>IFERROR(SUM(D1085:D1085),0)</f>
        <v>0</v>
      </c>
      <c r="C1085" s="139" t="str">
        <f>'제품 추가'!AC1083</f>
        <v>GANGHWADO</v>
      </c>
      <c r="D1085" s="138">
        <f>IF('넣어줄 잉크'!$D$2="주말",INDEX(표5[#All],MATCH(C1085,표5[[#All],[잉크]],0),19)+INDEX(표5[#All],MATCH(C1085,표5[[#All],[잉크]],0),22),INDEX(표5[#All],MATCH(C1085,표5[[#All],[잉크]],0),MATCH('넣어줄 잉크'!$D$2,표5[#Headers],0)+2))</f>
        <v>0</v>
      </c>
    </row>
    <row r="1086" spans="2:4" hidden="1" x14ac:dyDescent="0.3">
      <c r="B1086" s="56">
        <f>IFERROR(SUM(D1086:D1086),0)</f>
        <v>0</v>
      </c>
      <c r="C1086" s="139" t="str">
        <f>'제품 추가'!AC1084</f>
        <v>JUPITER</v>
      </c>
      <c r="D1086" s="138">
        <f>IF('넣어줄 잉크'!$D$2="주말",INDEX(표5[#All],MATCH(C1086,표5[[#All],[잉크]],0),19)+INDEX(표5[#All],MATCH(C1086,표5[[#All],[잉크]],0),22),INDEX(표5[#All],MATCH(C1086,표5[[#All],[잉크]],0),MATCH('넣어줄 잉크'!$D$2,표5[#Headers],0)+2))</f>
        <v>0</v>
      </c>
    </row>
    <row r="1087" spans="2:4" hidden="1" x14ac:dyDescent="0.3">
      <c r="B1087" s="56">
        <f>IFERROR(SUM(D1087:D1087),0)</f>
        <v>0</v>
      </c>
      <c r="C1087" s="139" t="str">
        <f>'제품 추가'!AC1085</f>
        <v>LEAD</v>
      </c>
      <c r="D1087" s="138">
        <f>IF('넣어줄 잉크'!$D$2="주말",INDEX(표5[#All],MATCH(C1087,표5[[#All],[잉크]],0),19)+INDEX(표5[#All],MATCH(C1087,표5[[#All],[잉크]],0),22),INDEX(표5[#All],MATCH(C1087,표5[[#All],[잉크]],0),MATCH('넣어줄 잉크'!$D$2,표5[#Headers],0)+2))</f>
        <v>0</v>
      </c>
    </row>
    <row r="1088" spans="2:4" hidden="1" x14ac:dyDescent="0.3">
      <c r="B1088" s="56">
        <f>IFERROR(SUM(D1088:D1088),0)</f>
        <v>0</v>
      </c>
      <c r="C1088" s="139" t="str">
        <f>'제품 추가'!AC1086</f>
        <v>ARMOR</v>
      </c>
      <c r="D1088" s="138">
        <f>IF('넣어줄 잉크'!$D$2="주말",INDEX(표5[#All],MATCH(C1088,표5[[#All],[잉크]],0),19)+INDEX(표5[#All],MATCH(C1088,표5[[#All],[잉크]],0),22),INDEX(표5[#All],MATCH(C1088,표5[[#All],[잉크]],0),MATCH('넣어줄 잉크'!$D$2,표5[#Headers],0)+2))</f>
        <v>0</v>
      </c>
    </row>
    <row r="1089" spans="2:4" hidden="1" x14ac:dyDescent="0.3">
      <c r="B1089" s="56">
        <f>IFERROR(SUM(D1089:D1089),0)</f>
        <v>0</v>
      </c>
      <c r="C1089" s="139" t="str">
        <f>'제품 추가'!AC1087</f>
        <v>BOULDER</v>
      </c>
      <c r="D1089" s="138">
        <f>IF('넣어줄 잉크'!$D$2="주말",INDEX(표5[#All],MATCH(C1089,표5[[#All],[잉크]],0),19)+INDEX(표5[#All],MATCH(C1089,표5[[#All],[잉크]],0),22),INDEX(표5[#All],MATCH(C1089,표5[[#All],[잉크]],0),MATCH('넣어줄 잉크'!$D$2,표5[#Headers],0)+2))</f>
        <v>0</v>
      </c>
    </row>
    <row r="1090" spans="2:4" hidden="1" x14ac:dyDescent="0.3">
      <c r="B1090" s="56">
        <f>IFERROR(SUM(D1090:D1090),0)</f>
        <v>0</v>
      </c>
      <c r="C1090" s="139" t="str">
        <f>'제품 추가'!AC1088</f>
        <v>SATURN</v>
      </c>
      <c r="D1090" s="138">
        <f>IF('넣어줄 잉크'!$D$2="주말",INDEX(표5[#All],MATCH(C1090,표5[[#All],[잉크]],0),19)+INDEX(표5[#All],MATCH(C1090,표5[[#All],[잉크]],0),22),INDEX(표5[#All],MATCH(C1090,표5[[#All],[잉크]],0),MATCH('넣어줄 잉크'!$D$2,표5[#Headers],0)+2))</f>
        <v>0</v>
      </c>
    </row>
    <row r="1091" spans="2:4" hidden="1" x14ac:dyDescent="0.3">
      <c r="B1091" s="56">
        <f>IFERROR(SUM(D1091:D1091),0)</f>
        <v>0</v>
      </c>
      <c r="C1091" s="139" t="str">
        <f>'제품 추가'!AC1089</f>
        <v>STEALTH</v>
      </c>
      <c r="D1091" s="138">
        <f>IF('넣어줄 잉크'!$D$2="주말",INDEX(표5[#All],MATCH(C1091,표5[[#All],[잉크]],0),19)+INDEX(표5[#All],MATCH(C1091,표5[[#All],[잉크]],0),22),INDEX(표5[#All],MATCH(C1091,표5[[#All],[잉크]],0),MATCH('넣어줄 잉크'!$D$2,표5[#Headers],0)+2))</f>
        <v>0</v>
      </c>
    </row>
    <row r="1092" spans="2:4" hidden="1" x14ac:dyDescent="0.3">
      <c r="B1092" s="56">
        <f>IFERROR(SUM(D1092:D1092),0)</f>
        <v>0</v>
      </c>
      <c r="C1092" s="139" t="str">
        <f>'제품 추가'!AC1090</f>
        <v>RUSTIC</v>
      </c>
      <c r="D1092" s="138">
        <f>IF('넣어줄 잉크'!$D$2="주말",INDEX(표5[#All],MATCH(C1092,표5[[#All],[잉크]],0),19)+INDEX(표5[#All],MATCH(C1092,표5[[#All],[잉크]],0),22),INDEX(표5[#All],MATCH(C1092,표5[[#All],[잉크]],0),MATCH('넣어줄 잉크'!$D$2,표5[#Headers],0)+2))</f>
        <v>0</v>
      </c>
    </row>
    <row r="1093" spans="2:4" hidden="1" x14ac:dyDescent="0.3">
      <c r="B1093" s="56">
        <f>IFERROR(SUM(D1093:D1093),0)</f>
        <v>0</v>
      </c>
      <c r="C1093" s="139" t="str">
        <f>'제품 추가'!AC1091</f>
        <v>CASK</v>
      </c>
      <c r="D1093" s="138">
        <f>IF('넣어줄 잉크'!$D$2="주말",INDEX(표5[#All],MATCH(C1093,표5[[#All],[잉크]],0),19)+INDEX(표5[#All],MATCH(C1093,표5[[#All],[잉크]],0),22),INDEX(표5[#All],MATCH(C1093,표5[[#All],[잉크]],0),MATCH('넣어줄 잉크'!$D$2,표5[#Headers],0)+2))</f>
        <v>0</v>
      </c>
    </row>
    <row r="1094" spans="2:4" hidden="1" x14ac:dyDescent="0.3">
      <c r="B1094" s="56">
        <f>IFERROR(SUM(D1094:D1094),0)</f>
        <v>0</v>
      </c>
      <c r="C1094" s="139" t="str">
        <f>'제품 추가'!AC1092</f>
        <v>VORTEX</v>
      </c>
      <c r="D1094" s="138">
        <f>IF('넣어줄 잉크'!$D$2="주말",INDEX(표5[#All],MATCH(C1094,표5[[#All],[잉크]],0),19)+INDEX(표5[#All],MATCH(C1094,표5[[#All],[잉크]],0),22),INDEX(표5[#All],MATCH(C1094,표5[[#All],[잉크]],0),MATCH('넣어줄 잉크'!$D$2,표5[#Headers],0)+2))</f>
        <v>0</v>
      </c>
    </row>
    <row r="1095" spans="2:4" hidden="1" x14ac:dyDescent="0.3">
      <c r="B1095" s="56">
        <f>IFERROR(SUM(D1095:D1095),0)</f>
        <v>0</v>
      </c>
      <c r="C1095" s="139" t="str">
        <f>'제품 추가'!AC1093</f>
        <v>MARSH</v>
      </c>
      <c r="D1095" s="138">
        <f>IF('넣어줄 잉크'!$D$2="주말",INDEX(표5[#All],MATCH(C1095,표5[[#All],[잉크]],0),19)+INDEX(표5[#All],MATCH(C1095,표5[[#All],[잉크]],0),22),INDEX(표5[#All],MATCH(C1095,표5[[#All],[잉크]],0),MATCH('넣어줄 잉크'!$D$2,표5[#Headers],0)+2))</f>
        <v>0</v>
      </c>
    </row>
    <row r="1096" spans="2:4" hidden="1" x14ac:dyDescent="0.3">
      <c r="B1096" s="56">
        <f>IFERROR(SUM(D1096:D1096),0)</f>
        <v>0</v>
      </c>
      <c r="C1096" s="139" t="str">
        <f>'제품 추가'!AC1094</f>
        <v>TUNDRA</v>
      </c>
      <c r="D1096" s="138">
        <f>IF('넣어줄 잉크'!$D$2="주말",INDEX(표5[#All],MATCH(C1096,표5[[#All],[잉크]],0),19)+INDEX(표5[#All],MATCH(C1096,표5[[#All],[잉크]],0),22),INDEX(표5[#All],MATCH(C1096,표5[[#All],[잉크]],0),MATCH('넣어줄 잉크'!$D$2,표5[#Headers],0)+2))</f>
        <v>0</v>
      </c>
    </row>
    <row r="1097" spans="2:4" hidden="1" x14ac:dyDescent="0.3">
      <c r="B1097" s="56">
        <f>IFERROR(SUM(D1097:D1097),0)</f>
        <v>0</v>
      </c>
      <c r="C1097" s="139" t="str">
        <f>'제품 추가'!AC1095</f>
        <v>URANUS</v>
      </c>
      <c r="D1097" s="138">
        <f>IF('넣어줄 잉크'!$D$2="주말",INDEX(표5[#All],MATCH(C1097,표5[[#All],[잉크]],0),19)+INDEX(표5[#All],MATCH(C1097,표5[[#All],[잉크]],0),22),INDEX(표5[#All],MATCH(C1097,표5[[#All],[잉크]],0),MATCH('넣어줄 잉크'!$D$2,표5[#Headers],0)+2))</f>
        <v>0</v>
      </c>
    </row>
    <row r="1098" spans="2:4" hidden="1" x14ac:dyDescent="0.3">
      <c r="B1098" s="56">
        <f>IFERROR(SUM(D1098:D1098),0)</f>
        <v>0</v>
      </c>
      <c r="C1098" s="139" t="str">
        <f>'제품 추가'!AC1096</f>
        <v>CRATER</v>
      </c>
      <c r="D1098" s="138">
        <f>IF('넣어줄 잉크'!$D$2="주말",INDEX(표5[#All],MATCH(C1098,표5[[#All],[잉크]],0),19)+INDEX(표5[#All],MATCH(C1098,표5[[#All],[잉크]],0),22),INDEX(표5[#All],MATCH(C1098,표5[[#All],[잉크]],0),MATCH('넣어줄 잉크'!$D$2,표5[#Headers],0)+2))</f>
        <v>0</v>
      </c>
    </row>
    <row r="1099" spans="2:4" hidden="1" x14ac:dyDescent="0.3">
      <c r="B1099" s="56">
        <f>IFERROR(SUM(D1099:D1099),0)</f>
        <v>0</v>
      </c>
      <c r="C1099" s="139" t="str">
        <f>'제품 추가'!AC1097</f>
        <v>HIBISCUS</v>
      </c>
      <c r="D1099" s="138">
        <f>IF('넣어줄 잉크'!$D$2="주말",INDEX(표5[#All],MATCH(C1099,표5[[#All],[잉크]],0),19)+INDEX(표5[#All],MATCH(C1099,표5[[#All],[잉크]],0),22),INDEX(표5[#All],MATCH(C1099,표5[[#All],[잉크]],0),MATCH('넣어줄 잉크'!$D$2,표5[#Headers],0)+2))</f>
        <v>0</v>
      </c>
    </row>
    <row r="1100" spans="2:4" hidden="1" x14ac:dyDescent="0.3">
      <c r="B1100" s="56">
        <f>IFERROR(SUM(D1100:D1100),0)</f>
        <v>0</v>
      </c>
      <c r="C1100" s="139" t="str">
        <f>'제품 추가'!AC1098</f>
        <v>LUSTER</v>
      </c>
      <c r="D1100" s="138">
        <f>IF('넣어줄 잉크'!$D$2="주말",INDEX(표5[#All],MATCH(C1100,표5[[#All],[잉크]],0),19)+INDEX(표5[#All],MATCH(C1100,표5[[#All],[잉크]],0),22),INDEX(표5[#All],MATCH(C1100,표5[[#All],[잉크]],0),MATCH('넣어줄 잉크'!$D$2,표5[#Headers],0)+2))</f>
        <v>0</v>
      </c>
    </row>
    <row r="1101" spans="2:4" hidden="1" x14ac:dyDescent="0.3">
      <c r="B1101" s="56">
        <f>IFERROR(SUM(D1101:D1101),0)</f>
        <v>0</v>
      </c>
      <c r="C1101" s="139" t="str">
        <f>'제품 추가'!AC1099</f>
        <v>MALT</v>
      </c>
      <c r="D1101" s="138">
        <f>IF('넣어줄 잉크'!$D$2="주말",INDEX(표5[#All],MATCH(C1101,표5[[#All],[잉크]],0),19)+INDEX(표5[#All],MATCH(C1101,표5[[#All],[잉크]],0),22),INDEX(표5[#All],MATCH(C1101,표5[[#All],[잉크]],0),MATCH('넣어줄 잉크'!$D$2,표5[#Headers],0)+2))</f>
        <v>0</v>
      </c>
    </row>
    <row r="1102" spans="2:4" hidden="1" x14ac:dyDescent="0.3">
      <c r="B1102" s="56">
        <f>IFERROR(SUM(D1102:D1102),0)</f>
        <v>0</v>
      </c>
      <c r="C1102" s="139" t="str">
        <f>'제품 추가'!AC1100</f>
        <v>ROAN</v>
      </c>
      <c r="D1102" s="138">
        <f>IF('넣어줄 잉크'!$D$2="주말",INDEX(표5[#All],MATCH(C1102,표5[[#All],[잉크]],0),19)+INDEX(표5[#All],MATCH(C1102,표5[[#All],[잉크]],0),22),INDEX(표5[#All],MATCH(C1102,표5[[#All],[잉크]],0),MATCH('넣어줄 잉크'!$D$2,표5[#Headers],0)+2))</f>
        <v>0</v>
      </c>
    </row>
    <row r="1103" spans="2:4" hidden="1" x14ac:dyDescent="0.3">
      <c r="B1103" s="56">
        <f>IFERROR(SUM(D1103:D1103),0)</f>
        <v>0</v>
      </c>
      <c r="C1103" s="139" t="str">
        <f>'제품 추가'!AC1101</f>
        <v>MOLTEN</v>
      </c>
      <c r="D1103" s="138">
        <f>IF('넣어줄 잉크'!$D$2="주말",INDEX(표5[#All],MATCH(C1103,표5[[#All],[잉크]],0),19)+INDEX(표5[#All],MATCH(C1103,표5[[#All],[잉크]],0),22),INDEX(표5[#All],MATCH(C1103,표5[[#All],[잉크]],0),MATCH('넣어줄 잉크'!$D$2,표5[#Headers],0)+2))</f>
        <v>0</v>
      </c>
    </row>
    <row r="1104" spans="2:4" hidden="1" x14ac:dyDescent="0.3">
      <c r="B1104" s="56">
        <f>IFERROR(SUM(D1104:D1104),0)</f>
        <v>0</v>
      </c>
      <c r="C1104" s="139" t="str">
        <f>'제품 추가'!AC1102</f>
        <v>LINEN</v>
      </c>
      <c r="D1104" s="138">
        <f>IF('넣어줄 잉크'!$D$2="주말",INDEX(표5[#All],MATCH(C1104,표5[[#All],[잉크]],0),19)+INDEX(표5[#All],MATCH(C1104,표5[[#All],[잉크]],0),22),INDEX(표5[#All],MATCH(C1104,표5[[#All],[잉크]],0),MATCH('넣어줄 잉크'!$D$2,표5[#Headers],0)+2))</f>
        <v>0</v>
      </c>
    </row>
    <row r="1105" spans="2:4" hidden="1" x14ac:dyDescent="0.3">
      <c r="B1105" s="56">
        <f>IFERROR(SUM(D1105:D1105),0)</f>
        <v>0</v>
      </c>
      <c r="C1105" s="139" t="str">
        <f>'제품 추가'!AC1103</f>
        <v>ZINC</v>
      </c>
      <c r="D1105" s="138">
        <f>IF('넣어줄 잉크'!$D$2="주말",INDEX(표5[#All],MATCH(C1105,표5[[#All],[잉크]],0),19)+INDEX(표5[#All],MATCH(C1105,표5[[#All],[잉크]],0),22),INDEX(표5[#All],MATCH(C1105,표5[[#All],[잉크]],0),MATCH('넣어줄 잉크'!$D$2,표5[#Headers],0)+2))</f>
        <v>0</v>
      </c>
    </row>
    <row r="1106" spans="2:4" hidden="1" x14ac:dyDescent="0.3">
      <c r="B1106" s="56">
        <f>IFERROR(SUM(D1106:D1106),0)</f>
        <v>0</v>
      </c>
      <c r="C1106" s="139" t="str">
        <f>'제품 추가'!AC1104</f>
        <v>ARCTIC</v>
      </c>
      <c r="D1106" s="138">
        <f>IF('넣어줄 잉크'!$D$2="주말",INDEX(표5[#All],MATCH(C1106,표5[[#All],[잉크]],0),19)+INDEX(표5[#All],MATCH(C1106,표5[[#All],[잉크]],0),22),INDEX(표5[#All],MATCH(C1106,표5[[#All],[잉크]],0),MATCH('넣어줄 잉크'!$D$2,표5[#Headers],0)+2))</f>
        <v>0</v>
      </c>
    </row>
    <row r="1107" spans="2:4" hidden="1" x14ac:dyDescent="0.3">
      <c r="B1107" s="56">
        <f>IFERROR(SUM(D1107:D1107),0)</f>
        <v>0</v>
      </c>
      <c r="C1107" s="139" t="str">
        <f>'제품 추가'!AC1105</f>
        <v>TIN</v>
      </c>
      <c r="D1107" s="138">
        <f>IF('넣어줄 잉크'!$D$2="주말",INDEX(표5[#All],MATCH(C1107,표5[[#All],[잉크]],0),19)+INDEX(표5[#All],MATCH(C1107,표5[[#All],[잉크]],0),22),INDEX(표5[#All],MATCH(C1107,표5[[#All],[잉크]],0),MATCH('넣어줄 잉크'!$D$2,표5[#Headers],0)+2))</f>
        <v>0</v>
      </c>
    </row>
    <row r="1108" spans="2:4" hidden="1" x14ac:dyDescent="0.3">
      <c r="B1108" s="56">
        <f>IFERROR(SUM(D1108:D1108),0)</f>
        <v>0</v>
      </c>
      <c r="C1108" s="139" t="str">
        <f>'제품 추가'!AC1106</f>
        <v>OVERCAST</v>
      </c>
      <c r="D1108" s="138">
        <f>IF('넣어줄 잉크'!$D$2="주말",INDEX(표5[#All],MATCH(C1108,표5[[#All],[잉크]],0),19)+INDEX(표5[#All],MATCH(C1108,표5[[#All],[잉크]],0),22),INDEX(표5[#All],MATCH(C1108,표5[[#All],[잉크]],0),MATCH('넣어줄 잉크'!$D$2,표5[#Headers],0)+2))</f>
        <v>0</v>
      </c>
    </row>
    <row r="1109" spans="2:4" hidden="1" x14ac:dyDescent="0.3">
      <c r="B1109" s="56">
        <f>IFERROR(SUM(D1109:D1109),0)</f>
        <v>0</v>
      </c>
      <c r="C1109" s="139" t="str">
        <f>'제품 추가'!AC1107</f>
        <v>BEAVER</v>
      </c>
      <c r="D1109" s="138">
        <f>IF('넣어줄 잉크'!$D$2="주말",INDEX(표5[#All],MATCH(C1109,표5[[#All],[잉크]],0),19)+INDEX(표5[#All],MATCH(C1109,표5[[#All],[잉크]],0),22),INDEX(표5[#All],MATCH(C1109,표5[[#All],[잉크]],0),MATCH('넣어줄 잉크'!$D$2,표5[#Headers],0)+2))</f>
        <v>0</v>
      </c>
    </row>
    <row r="1110" spans="2:4" hidden="1" x14ac:dyDescent="0.3">
      <c r="B1110" s="56">
        <f>IFERROR(SUM(D1110:D1110),0)</f>
        <v>0</v>
      </c>
      <c r="C1110" s="139" t="str">
        <f>'제품 추가'!AC1108</f>
        <v>SUNRAY</v>
      </c>
      <c r="D1110" s="138">
        <f>IF('넣어줄 잉크'!$D$2="주말",INDEX(표5[#All],MATCH(C1110,표5[[#All],[잉크]],0),19)+INDEX(표5[#All],MATCH(C1110,표5[[#All],[잉크]],0),22),INDEX(표5[#All],MATCH(C1110,표5[[#All],[잉크]],0),MATCH('넣어줄 잉크'!$D$2,표5[#Headers],0)+2))</f>
        <v>0</v>
      </c>
    </row>
    <row r="1111" spans="2:4" hidden="1" x14ac:dyDescent="0.3">
      <c r="B1111" s="56">
        <f>IFERROR(SUM(D1111:D1111),0)</f>
        <v>0</v>
      </c>
      <c r="C1111" s="139" t="str">
        <f>'제품 추가'!AC1109</f>
        <v>GRIM</v>
      </c>
      <c r="D1111" s="138">
        <f>IF('넣어줄 잉크'!$D$2="주말",INDEX(표5[#All],MATCH(C1111,표5[[#All],[잉크]],0),19)+INDEX(표5[#All],MATCH(C1111,표5[[#All],[잉크]],0),22),INDEX(표5[#All],MATCH(C1111,표5[[#All],[잉크]],0),MATCH('넣어줄 잉크'!$D$2,표5[#Headers],0)+2))</f>
        <v>0</v>
      </c>
    </row>
    <row r="1112" spans="2:4" hidden="1" x14ac:dyDescent="0.3">
      <c r="B1112" s="56">
        <f>IFERROR(SUM(D1112:D1112),0)</f>
        <v>0</v>
      </c>
      <c r="C1112" s="139" t="str">
        <f>'제품 추가'!AC1110</f>
        <v>DULL</v>
      </c>
      <c r="D1112" s="138">
        <f>IF('넣어줄 잉크'!$D$2="주말",INDEX(표5[#All],MATCH(C1112,표5[[#All],[잉크]],0),19)+INDEX(표5[#All],MATCH(C1112,표5[[#All],[잉크]],0),22),INDEX(표5[#All],MATCH(C1112,표5[[#All],[잉크]],0),MATCH('넣어줄 잉크'!$D$2,표5[#Headers],0)+2))</f>
        <v>0</v>
      </c>
    </row>
    <row r="1113" spans="2:4" hidden="1" x14ac:dyDescent="0.3">
      <c r="B1113" s="56">
        <f>IFERROR(SUM(D1113:D1113),0)</f>
        <v>0</v>
      </c>
      <c r="C1113" s="139" t="str">
        <f>'제품 추가'!AC1111</f>
        <v>SOBER</v>
      </c>
      <c r="D1113" s="138">
        <f>IF('넣어줄 잉크'!$D$2="주말",INDEX(표5[#All],MATCH(C1113,표5[[#All],[잉크]],0),19)+INDEX(표5[#All],MATCH(C1113,표5[[#All],[잉크]],0),22),INDEX(표5[#All],MATCH(C1113,표5[[#All],[잉크]],0),MATCH('넣어줄 잉크'!$D$2,표5[#Headers],0)+2))</f>
        <v>0</v>
      </c>
    </row>
    <row r="1114" spans="2:4" hidden="1" x14ac:dyDescent="0.3">
      <c r="B1114" s="56">
        <f>IFERROR(SUM(D1114:D1114),0)</f>
        <v>0</v>
      </c>
      <c r="C1114" s="139" t="str">
        <f>'제품 추가'!AC1112</f>
        <v>NEPTUNE</v>
      </c>
      <c r="D1114" s="138">
        <f>IF('넣어줄 잉크'!$D$2="주말",INDEX(표5[#All],MATCH(C1114,표5[[#All],[잉크]],0),19)+INDEX(표5[#All],MATCH(C1114,표5[[#All],[잉크]],0),22),INDEX(표5[#All],MATCH(C1114,표5[[#All],[잉크]],0),MATCH('넣어줄 잉크'!$D$2,표5[#Headers],0)+2))</f>
        <v>0</v>
      </c>
    </row>
    <row r="1115" spans="2:4" hidden="1" x14ac:dyDescent="0.3">
      <c r="B1115" s="56">
        <f>IFERROR(SUM(D1115:D1115),0)</f>
        <v>0</v>
      </c>
      <c r="C1115" s="139" t="str">
        <f>'제품 추가'!AC1113</f>
        <v>PLUTO</v>
      </c>
      <c r="D1115" s="138">
        <f>IF('넣어줄 잉크'!$D$2="주말",INDEX(표5[#All],MATCH(C1115,표5[[#All],[잉크]],0),19)+INDEX(표5[#All],MATCH(C1115,표5[[#All],[잉크]],0),22),INDEX(표5[#All],MATCH(C1115,표5[[#All],[잉크]],0),MATCH('넣어줄 잉크'!$D$2,표5[#Headers],0)+2))</f>
        <v>0</v>
      </c>
    </row>
    <row r="1116" spans="2:4" hidden="1" x14ac:dyDescent="0.3">
      <c r="B1116" s="56">
        <f>IFERROR(SUM(D1116:D1116),0)</f>
        <v>0</v>
      </c>
      <c r="C1116" s="139" t="str">
        <f>'제품 추가'!AC1114</f>
        <v>ORCA</v>
      </c>
      <c r="D1116" s="138">
        <f>IF('넣어줄 잉크'!$D$2="주말",INDEX(표5[#All],MATCH(C1116,표5[[#All],[잉크]],0),19)+INDEX(표5[#All],MATCH(C1116,표5[[#All],[잉크]],0),22),INDEX(표5[#All],MATCH(C1116,표5[[#All],[잉크]],0),MATCH('넣어줄 잉크'!$D$2,표5[#Headers],0)+2))</f>
        <v>0</v>
      </c>
    </row>
    <row r="1117" spans="2:4" hidden="1" x14ac:dyDescent="0.3">
      <c r="B1117" s="56">
        <f>IFERROR(SUM(D1117:D1117),0)</f>
        <v>0</v>
      </c>
      <c r="C1117" s="139" t="str">
        <f>'제품 추가'!AC1115</f>
        <v>ELK</v>
      </c>
      <c r="D1117" s="138">
        <f>IF('넣어줄 잉크'!$D$2="주말",INDEX(표5[#All],MATCH(C1117,표5[[#All],[잉크]],0),19)+INDEX(표5[#All],MATCH(C1117,표5[[#All],[잉크]],0),22),INDEX(표5[#All],MATCH(C1117,표5[[#All],[잉크]],0),MATCH('넣어줄 잉크'!$D$2,표5[#Headers],0)+2))</f>
        <v>0</v>
      </c>
    </row>
    <row r="1118" spans="2:4" hidden="1" x14ac:dyDescent="0.3">
      <c r="B1118" s="56">
        <f>IFERROR(SUM(D1118:D1118),0)</f>
        <v>0</v>
      </c>
      <c r="C1118" s="139" t="str">
        <f>'제품 추가'!AC1116</f>
        <v>LURKER</v>
      </c>
      <c r="D1118" s="138">
        <f>IF('넣어줄 잉크'!$D$2="주말",INDEX(표5[#All],MATCH(C1118,표5[[#All],[잉크]],0),19)+INDEX(표5[#All],MATCH(C1118,표5[[#All],[잉크]],0),22),INDEX(표5[#All],MATCH(C1118,표5[[#All],[잉크]],0),MATCH('넣어줄 잉크'!$D$2,표5[#Headers],0)+2))</f>
        <v>0</v>
      </c>
    </row>
    <row r="1119" spans="2:4" hidden="1" x14ac:dyDescent="0.3">
      <c r="B1119" s="56">
        <f>IFERROR(SUM(D1119:D1119),0)</f>
        <v>0</v>
      </c>
      <c r="C1119" s="139" t="str">
        <f>'제품 추가'!AC1117</f>
        <v>MOOSE</v>
      </c>
      <c r="D1119" s="138">
        <f>IF('넣어줄 잉크'!$D$2="주말",INDEX(표5[#All],MATCH(C1119,표5[[#All],[잉크]],0),19)+INDEX(표5[#All],MATCH(C1119,표5[[#All],[잉크]],0),22),INDEX(표5[#All],MATCH(C1119,표5[[#All],[잉크]],0),MATCH('넣어줄 잉크'!$D$2,표5[#Headers],0)+2))</f>
        <v>0</v>
      </c>
    </row>
    <row r="1120" spans="2:4" hidden="1" x14ac:dyDescent="0.3">
      <c r="B1120" s="56">
        <f>IFERROR(SUM(D1120:D1120),0)</f>
        <v>0</v>
      </c>
      <c r="C1120" s="139" t="str">
        <f>'제품 추가'!AC1118</f>
        <v>RYE</v>
      </c>
      <c r="D1120" s="138">
        <f>IF('넣어줄 잉크'!$D$2="주말",INDEX(표5[#All],MATCH(C1120,표5[[#All],[잉크]],0),19)+INDEX(표5[#All],MATCH(C1120,표5[[#All],[잉크]],0),22),INDEX(표5[#All],MATCH(C1120,표5[[#All],[잉크]],0),MATCH('넣어줄 잉크'!$D$2,표5[#Headers],0)+2))</f>
        <v>0</v>
      </c>
    </row>
    <row r="1121" spans="2:4" hidden="1" x14ac:dyDescent="0.3">
      <c r="B1121" s="56">
        <f>IFERROR(SUM(D1121:D1121),0)</f>
        <v>0</v>
      </c>
      <c r="C1121" s="139" t="str">
        <f>'제품 추가'!AC1119</f>
        <v>NEST</v>
      </c>
      <c r="D1121" s="138">
        <f>IF('넣어줄 잉크'!$D$2="주말",INDEX(표5[#All],MATCH(C1121,표5[[#All],[잉크]],0),19)+INDEX(표5[#All],MATCH(C1121,표5[[#All],[잉크]],0),22),INDEX(표5[#All],MATCH(C1121,표5[[#All],[잉크]],0),MATCH('넣어줄 잉크'!$D$2,표5[#Headers],0)+2))</f>
        <v>0</v>
      </c>
    </row>
    <row r="1122" spans="2:4" hidden="1" x14ac:dyDescent="0.3">
      <c r="B1122" s="56">
        <f>IFERROR(SUM(D1122:D1122),0)</f>
        <v>0</v>
      </c>
      <c r="C1122" s="139" t="str">
        <f>'제품 추가'!AC1120</f>
        <v>BLISS</v>
      </c>
      <c r="D1122" s="138">
        <f>IF('넣어줄 잉크'!$D$2="주말",INDEX(표5[#All],MATCH(C1122,표5[[#All],[잉크]],0),19)+INDEX(표5[#All],MATCH(C1122,표5[[#All],[잉크]],0),22),INDEX(표5[#All],MATCH(C1122,표5[[#All],[잉크]],0),MATCH('넣어줄 잉크'!$D$2,표5[#Headers],0)+2))</f>
        <v>0</v>
      </c>
    </row>
    <row r="1123" spans="2:4" hidden="1" x14ac:dyDescent="0.3">
      <c r="B1123" s="56">
        <f>IFERROR(SUM(D1123:D1123),0)</f>
        <v>0</v>
      </c>
      <c r="C1123" s="139" t="str">
        <f>'제품 추가'!AC1121</f>
        <v>GRIZZLY</v>
      </c>
      <c r="D1123" s="138">
        <f>IF('넣어줄 잉크'!$D$2="주말",INDEX(표5[#All],MATCH(C1123,표5[[#All],[잉크]],0),19)+INDEX(표5[#All],MATCH(C1123,표5[[#All],[잉크]],0),22),INDEX(표5[#All],MATCH(C1123,표5[[#All],[잉크]],0),MATCH('넣어줄 잉크'!$D$2,표5[#Headers],0)+2))</f>
        <v>0</v>
      </c>
    </row>
    <row r="1124" spans="2:4" hidden="1" x14ac:dyDescent="0.3">
      <c r="B1124" s="56">
        <f>IFERROR(SUM(D1124:D1124),0)</f>
        <v>0</v>
      </c>
      <c r="C1124" s="139" t="str">
        <f>'제품 추가'!AC1122</f>
        <v>SQUIRREL</v>
      </c>
      <c r="D1124" s="138">
        <f>IF('넣어줄 잉크'!$D$2="주말",INDEX(표5[#All],MATCH(C1124,표5[[#All],[잉크]],0),19)+INDEX(표5[#All],MATCH(C1124,표5[[#All],[잉크]],0),22),INDEX(표5[#All],MATCH(C1124,표5[[#All],[잉크]],0),MATCH('넣어줄 잉크'!$D$2,표5[#Headers],0)+2))</f>
        <v>0</v>
      </c>
    </row>
    <row r="1125" spans="2:4" hidden="1" x14ac:dyDescent="0.3">
      <c r="B1125" s="56">
        <f>IFERROR(SUM(D1125:D1125),0)</f>
        <v>0</v>
      </c>
      <c r="C1125" s="139" t="str">
        <f>'제품 추가'!AC1123</f>
        <v>ANGRY</v>
      </c>
      <c r="D1125" s="138">
        <f>IF('넣어줄 잉크'!$D$2="주말",INDEX(표5[#All],MATCH(C1125,표5[[#All],[잉크]],0),19)+INDEX(표5[#All],MATCH(C1125,표5[[#All],[잉크]],0),22),INDEX(표5[#All],MATCH(C1125,표5[[#All],[잉크]],0),MATCH('넣어줄 잉크'!$D$2,표5[#Headers],0)+2))</f>
        <v>0</v>
      </c>
    </row>
    <row r="1126" spans="2:4" hidden="1" x14ac:dyDescent="0.3">
      <c r="B1126" s="56">
        <f>IFERROR(SUM(D1126:D1126),0)</f>
        <v>0</v>
      </c>
      <c r="C1126" s="139" t="str">
        <f>'제품 추가'!AC1124</f>
        <v>GUNMETAL</v>
      </c>
      <c r="D1126" s="138">
        <f>IF('넣어줄 잉크'!$D$2="주말",INDEX(표5[#All],MATCH(C1126,표5[[#All],[잉크]],0),19)+INDEX(표5[#All],MATCH(C1126,표5[[#All],[잉크]],0),22),INDEX(표5[#All],MATCH(C1126,표5[[#All],[잉크]],0),MATCH('넣어줄 잉크'!$D$2,표5[#Headers],0)+2))</f>
        <v>0</v>
      </c>
    </row>
    <row r="1127" spans="2:4" hidden="1" x14ac:dyDescent="0.3">
      <c r="B1127" s="56">
        <f>IFERROR(SUM(D1127:D1127),0)</f>
        <v>0</v>
      </c>
      <c r="C1127" s="139" t="str">
        <f>'제품 추가'!AC1125</f>
        <v>BROGUE</v>
      </c>
      <c r="D1127" s="138">
        <f>IF('넣어줄 잉크'!$D$2="주말",INDEX(표5[#All],MATCH(C1127,표5[[#All],[잉크]],0),19)+INDEX(표5[#All],MATCH(C1127,표5[[#All],[잉크]],0),22),INDEX(표5[#All],MATCH(C1127,표5[[#All],[잉크]],0),MATCH('넣어줄 잉크'!$D$2,표5[#Headers],0)+2))</f>
        <v>0</v>
      </c>
    </row>
    <row r="1128" spans="2:4" hidden="1" x14ac:dyDescent="0.3">
      <c r="B1128" s="56">
        <f>IFERROR(SUM(D1128:D1128),0)</f>
        <v>0</v>
      </c>
      <c r="C1128" s="139" t="str">
        <f>'제품 추가'!AC1126</f>
        <v>ADOBE</v>
      </c>
      <c r="D1128" s="138">
        <f>IF('넣어줄 잉크'!$D$2="주말",INDEX(표5[#All],MATCH(C1128,표5[[#All],[잉크]],0),19)+INDEX(표5[#All],MATCH(C1128,표5[[#All],[잉크]],0),22),INDEX(표5[#All],MATCH(C1128,표5[[#All],[잉크]],0),MATCH('넣어줄 잉크'!$D$2,표5[#Headers],0)+2))</f>
        <v>0</v>
      </c>
    </row>
    <row r="1129" spans="2:4" hidden="1" x14ac:dyDescent="0.3">
      <c r="B1129" s="56">
        <f>IFERROR(SUM(D1129:D1129),0)</f>
        <v>0</v>
      </c>
      <c r="C1129" s="139" t="str">
        <f>'제품 추가'!AC1127</f>
        <v>HAPPY</v>
      </c>
      <c r="D1129" s="138">
        <f>IF('넣어줄 잉크'!$D$2="주말",INDEX(표5[#All],MATCH(C1129,표5[[#All],[잉크]],0),19)+INDEX(표5[#All],MATCH(C1129,표5[[#All],[잉크]],0),22),INDEX(표5[#All],MATCH(C1129,표5[[#All],[잉크]],0),MATCH('넣어줄 잉크'!$D$2,표5[#Headers],0)+2))</f>
        <v>0</v>
      </c>
    </row>
    <row r="1130" spans="2:4" hidden="1" x14ac:dyDescent="0.3">
      <c r="B1130" s="56">
        <f>IFERROR(SUM(D1130:D1130),0)</f>
        <v>0</v>
      </c>
      <c r="C1130" s="139" t="str">
        <f>'제품 추가'!AC1128</f>
        <v>BORED</v>
      </c>
      <c r="D1130" s="138">
        <f>IF('넣어줄 잉크'!$D$2="주말",INDEX(표5[#All],MATCH(C1130,표5[[#All],[잉크]],0),19)+INDEX(표5[#All],MATCH(C1130,표5[[#All],[잉크]],0),22),INDEX(표5[#All],MATCH(C1130,표5[[#All],[잉크]],0),MATCH('넣어줄 잉크'!$D$2,표5[#Headers],0)+2))</f>
        <v>0</v>
      </c>
    </row>
    <row r="1131" spans="2:4" hidden="1" x14ac:dyDescent="0.3">
      <c r="B1131" s="56">
        <f>IFERROR(SUM(D1131:D1131),0)</f>
        <v>0</v>
      </c>
      <c r="C1131" s="139" t="str">
        <f>'제품 추가'!AC1129</f>
        <v>NOON</v>
      </c>
      <c r="D1131" s="138">
        <f>IF('넣어줄 잉크'!$D$2="주말",INDEX(표5[#All],MATCH(C1131,표5[[#All],[잉크]],0),19)+INDEX(표5[#All],MATCH(C1131,표5[[#All],[잉크]],0),22),INDEX(표5[#All],MATCH(C1131,표5[[#All],[잉크]],0),MATCH('넣어줄 잉크'!$D$2,표5[#Headers],0)+2))</f>
        <v>0</v>
      </c>
    </row>
    <row r="1132" spans="2:4" hidden="1" x14ac:dyDescent="0.3">
      <c r="B1132" s="56">
        <f>IFERROR(SUM(D1132:D1132),0)</f>
        <v>0</v>
      </c>
      <c r="C1132" s="139" t="str">
        <f>'제품 추가'!AC1130</f>
        <v>WORRIED</v>
      </c>
      <c r="D1132" s="138">
        <f>IF('넣어줄 잉크'!$D$2="주말",INDEX(표5[#All],MATCH(C1132,표5[[#All],[잉크]],0),19)+INDEX(표5[#All],MATCH(C1132,표5[[#All],[잉크]],0),22),INDEX(표5[#All],MATCH(C1132,표5[[#All],[잉크]],0),MATCH('넣어줄 잉크'!$D$2,표5[#Headers],0)+2))</f>
        <v>0</v>
      </c>
    </row>
    <row r="1133" spans="2:4" x14ac:dyDescent="0.3">
      <c r="B1133" s="56">
        <f>IFERROR(SUM(D1133:D1133),0)</f>
        <v>2</v>
      </c>
      <c r="C1133" s="139" t="str">
        <f>'제품 추가'!AC671</f>
        <v>SUAREZ</v>
      </c>
      <c r="D1133" s="138">
        <f>IF('넣어줄 잉크'!$D$2="주말",INDEX(표5[#All],MATCH(C1133,표5[[#All],[잉크]],0),19)+INDEX(표5[#All],MATCH(C1133,표5[[#All],[잉크]],0),22),INDEX(표5[#All],MATCH(C1133,표5[[#All],[잉크]],0),MATCH('넣어줄 잉크'!$D$2,표5[#Headers],0)+2))</f>
        <v>2</v>
      </c>
    </row>
    <row r="1134" spans="2:4" hidden="1" x14ac:dyDescent="0.3">
      <c r="B1134" s="56">
        <f>IFERROR(SUM(D1134:D1134),0)</f>
        <v>0</v>
      </c>
      <c r="C1134" s="139" t="str">
        <f>'제품 추가'!AC531</f>
        <v>TORTOISE</v>
      </c>
      <c r="D1134" s="138">
        <f>IF('넣어줄 잉크'!$D$2="주말",INDEX(표5[#All],MATCH(C1134,표5[[#All],[잉크]],0),19)+INDEX(표5[#All],MATCH(C1134,표5[[#All],[잉크]],0),22),INDEX(표5[#All],MATCH(C1134,표5[[#All],[잉크]],0),MATCH('넣어줄 잉크'!$D$2,표5[#Headers],0)+2))</f>
        <v>0</v>
      </c>
    </row>
    <row r="1135" spans="2:4" x14ac:dyDescent="0.3">
      <c r="B1135" s="56">
        <f>IFERROR(SUM(D1135:D1135),0)</f>
        <v>1</v>
      </c>
      <c r="C1135" s="139" t="str">
        <f>'제품 추가'!AC507</f>
        <v>SUNSET</v>
      </c>
      <c r="D1135" s="138">
        <f>IF('넣어줄 잉크'!$D$2="주말",INDEX(표5[#All],MATCH(C1135,표5[[#All],[잉크]],0),19)+INDEX(표5[#All],MATCH(C1135,표5[[#All],[잉크]],0),22),INDEX(표5[#All],MATCH(C1135,표5[[#All],[잉크]],0),MATCH('넣어줄 잉크'!$D$2,표5[#Headers],0)+2))</f>
        <v>1</v>
      </c>
    </row>
    <row r="1136" spans="2:4" hidden="1" x14ac:dyDescent="0.3">
      <c r="B1136" s="56">
        <f>IFERROR(SUM(D1136:D1136),0)</f>
        <v>0</v>
      </c>
      <c r="C1136" s="139" t="str">
        <f>'제품 추가'!AC1134</f>
        <v>ROPE</v>
      </c>
      <c r="D1136" s="138">
        <f>IF('넣어줄 잉크'!$D$2="주말",INDEX(표5[#All],MATCH(C1136,표5[[#All],[잉크]],0),19)+INDEX(표5[#All],MATCH(C1136,표5[[#All],[잉크]],0),22),INDEX(표5[#All],MATCH(C1136,표5[[#All],[잉크]],0),MATCH('넣어줄 잉크'!$D$2,표5[#Headers],0)+2))</f>
        <v>0</v>
      </c>
    </row>
    <row r="1137" spans="2:4" hidden="1" x14ac:dyDescent="0.3">
      <c r="B1137" s="56">
        <f>IFERROR(SUM(D1137:D1137),0)</f>
        <v>0</v>
      </c>
      <c r="C1137" s="139" t="str">
        <f>'제품 추가'!AC1135</f>
        <v>SAD</v>
      </c>
      <c r="D1137" s="138">
        <f>IF('넣어줄 잉크'!$D$2="주말",INDEX(표5[#All],MATCH(C1137,표5[[#All],[잉크]],0),19)+INDEX(표5[#All],MATCH(C1137,표5[[#All],[잉크]],0),22),INDEX(표5[#All],MATCH(C1137,표5[[#All],[잉크]],0),MATCH('넣어줄 잉크'!$D$2,표5[#Headers],0)+2))</f>
        <v>0</v>
      </c>
    </row>
    <row r="1138" spans="2:4" hidden="1" x14ac:dyDescent="0.3">
      <c r="B1138" s="56">
        <f>IFERROR(SUM(D1138:D1138),0)</f>
        <v>0</v>
      </c>
      <c r="C1138" s="139" t="str">
        <f>'제품 추가'!AC1058</f>
        <v>TUNA</v>
      </c>
      <c r="D1138" s="138">
        <f>IF('넣어줄 잉크'!$D$2="주말",INDEX(표5[#All],MATCH(C1138,표5[[#All],[잉크]],0),19)+INDEX(표5[#All],MATCH(C1138,표5[[#All],[잉크]],0),22),INDEX(표5[#All],MATCH(C1138,표5[[#All],[잉크]],0),MATCH('넣어줄 잉크'!$D$2,표5[#Headers],0)+2))</f>
        <v>0</v>
      </c>
    </row>
    <row r="1139" spans="2:4" hidden="1" x14ac:dyDescent="0.3">
      <c r="B1139" s="56">
        <f>IFERROR(SUM(D1139:D1139),0)</f>
        <v>0</v>
      </c>
      <c r="C1139" s="139" t="str">
        <f>'제품 추가'!AC1137</f>
        <v>MANTRA</v>
      </c>
      <c r="D1139" s="138">
        <f>IF('넣어줄 잉크'!$D$2="주말",INDEX(표5[#All],MATCH(C1139,표5[[#All],[잉크]],0),19)+INDEX(표5[#All],MATCH(C1139,표5[[#All],[잉크]],0),22),INDEX(표5[#All],MATCH(C1139,표5[[#All],[잉크]],0),MATCH('넣어줄 잉크'!$D$2,표5[#Headers],0)+2))</f>
        <v>0</v>
      </c>
    </row>
    <row r="1140" spans="2:4" hidden="1" x14ac:dyDescent="0.3">
      <c r="B1140" s="56">
        <f>IFERROR(SUM(D1140:D1140),0)</f>
        <v>0</v>
      </c>
      <c r="C1140" s="139" t="str">
        <f>'제품 추가'!AC1138</f>
        <v>HOPEFUL</v>
      </c>
      <c r="D1140" s="138">
        <f>IF('넣어줄 잉크'!$D$2="주말",INDEX(표5[#All],MATCH(C1140,표5[[#All],[잉크]],0),19)+INDEX(표5[#All],MATCH(C1140,표5[[#All],[잉크]],0),22),INDEX(표5[#All],MATCH(C1140,표5[[#All],[잉크]],0),MATCH('넣어줄 잉크'!$D$2,표5[#Headers],0)+2))</f>
        <v>0</v>
      </c>
    </row>
    <row r="1141" spans="2:4" hidden="1" x14ac:dyDescent="0.3">
      <c r="B1141" s="56">
        <f>IFERROR(SUM(D1141:D1141),0)</f>
        <v>0</v>
      </c>
      <c r="C1141" s="139" t="str">
        <f>'제품 추가'!AC1139</f>
        <v>FLUORITE</v>
      </c>
      <c r="D1141" s="138">
        <f>IF('넣어줄 잉크'!$D$2="주말",INDEX(표5[#All],MATCH(C1141,표5[[#All],[잉크]],0),19)+INDEX(표5[#All],MATCH(C1141,표5[[#All],[잉크]],0),22),INDEX(표5[#All],MATCH(C1141,표5[[#All],[잉크]],0),MATCH('넣어줄 잉크'!$D$2,표5[#Headers],0)+2))</f>
        <v>0</v>
      </c>
    </row>
    <row r="1142" spans="2:4" hidden="1" x14ac:dyDescent="0.3">
      <c r="B1142" s="56">
        <f>IFERROR(SUM(D1142:D1142),0)</f>
        <v>0</v>
      </c>
      <c r="C1142" s="139" t="str">
        <f>'제품 추가'!AC1140</f>
        <v>NERVOUS</v>
      </c>
      <c r="D1142" s="138">
        <f>IF('넣어줄 잉크'!$D$2="주말",INDEX(표5[#All],MATCH(C1142,표5[[#All],[잉크]],0),19)+INDEX(표5[#All],MATCH(C1142,표5[[#All],[잉크]],0),22),INDEX(표5[#All],MATCH(C1142,표5[[#All],[잉크]],0),MATCH('넣어줄 잉크'!$D$2,표5[#Headers],0)+2))</f>
        <v>0</v>
      </c>
    </row>
    <row r="1143" spans="2:4" hidden="1" x14ac:dyDescent="0.3">
      <c r="B1143" s="56">
        <f>IFERROR(SUM(D1143:D1143),0)</f>
        <v>0</v>
      </c>
      <c r="C1143" s="139" t="str">
        <f>'제품 추가'!AC1141</f>
        <v>NEBULA</v>
      </c>
      <c r="D1143" s="138">
        <f>IF('넣어줄 잉크'!$D$2="주말",INDEX(표5[#All],MATCH(C1143,표5[[#All],[잉크]],0),19)+INDEX(표5[#All],MATCH(C1143,표5[[#All],[잉크]],0),22),INDEX(표5[#All],MATCH(C1143,표5[[#All],[잉크]],0),MATCH('넣어줄 잉크'!$D$2,표5[#Headers],0)+2))</f>
        <v>0</v>
      </c>
    </row>
    <row r="1144" spans="2:4" hidden="1" x14ac:dyDescent="0.3">
      <c r="B1144" s="56">
        <f>IFERROR(SUM(D1144:D1144),0)</f>
        <v>0</v>
      </c>
      <c r="C1144" s="139" t="str">
        <f>'제품 추가'!AC1142</f>
        <v>NEXUS</v>
      </c>
      <c r="D1144" s="138">
        <f>IF('넣어줄 잉크'!$D$2="주말",INDEX(표5[#All],MATCH(C1144,표5[[#All],[잉크]],0),19)+INDEX(표5[#All],MATCH(C1144,표5[[#All],[잉크]],0),22),INDEX(표5[#All],MATCH(C1144,표5[[#All],[잉크]],0),MATCH('넣어줄 잉크'!$D$2,표5[#Headers],0)+2))</f>
        <v>0</v>
      </c>
    </row>
    <row r="1145" spans="2:4" hidden="1" x14ac:dyDescent="0.3">
      <c r="B1145" s="56">
        <f>IFERROR(SUM(D1145:D1145),0)</f>
        <v>0</v>
      </c>
      <c r="C1145" s="139" t="str">
        <f>'제품 추가'!AC1143</f>
        <v>EDEN</v>
      </c>
      <c r="D1145" s="138">
        <f>IF('넣어줄 잉크'!$D$2="주말",INDEX(표5[#All],MATCH(C1145,표5[[#All],[잉크]],0),19)+INDEX(표5[#All],MATCH(C1145,표5[[#All],[잉크]],0),22),INDEX(표5[#All],MATCH(C1145,표5[[#All],[잉크]],0),MATCH('넣어줄 잉크'!$D$2,표5[#Headers],0)+2))</f>
        <v>0</v>
      </c>
    </row>
    <row r="1146" spans="2:4" hidden="1" x14ac:dyDescent="0.3">
      <c r="B1146" s="56">
        <f>IFERROR(SUM(D1146:D1146),0)</f>
        <v>0</v>
      </c>
      <c r="C1146" s="139" t="str">
        <f>'제품 추가'!AC1144</f>
        <v>NOVA</v>
      </c>
      <c r="D1146" s="138">
        <f>IF('넣어줄 잉크'!$D$2="주말",INDEX(표5[#All],MATCH(C1146,표5[[#All],[잉크]],0),19)+INDEX(표5[#All],MATCH(C1146,표5[[#All],[잉크]],0),22),INDEX(표5[#All],MATCH(C1146,표5[[#All],[잉크]],0),MATCH('넣어줄 잉크'!$D$2,표5[#Headers],0)+2))</f>
        <v>0</v>
      </c>
    </row>
    <row r="1147" spans="2:4" hidden="1" x14ac:dyDescent="0.3">
      <c r="B1147" s="56">
        <f>IFERROR(SUM(D1147:D1147),0)</f>
        <v>0</v>
      </c>
      <c r="C1147" s="139" t="str">
        <f>'제품 추가'!AC1145</f>
        <v>ZERO</v>
      </c>
      <c r="D1147" s="138">
        <f>IF('넣어줄 잉크'!$D$2="주말",INDEX(표5[#All],MATCH(C1147,표5[[#All],[잉크]],0),19)+INDEX(표5[#All],MATCH(C1147,표5[[#All],[잉크]],0),22),INDEX(표5[#All],MATCH(C1147,표5[[#All],[잉크]],0),MATCH('넣어줄 잉크'!$D$2,표5[#Headers],0)+2))</f>
        <v>0</v>
      </c>
    </row>
    <row r="1148" spans="2:4" hidden="1" x14ac:dyDescent="0.3">
      <c r="B1148" s="56">
        <f>IFERROR(SUM(D1148:D1148),0)</f>
        <v>0</v>
      </c>
      <c r="C1148" s="139" t="str">
        <f>'제품 추가'!AC1146</f>
        <v>ANCIENT</v>
      </c>
      <c r="D1148" s="138">
        <f>IF('넣어줄 잉크'!$D$2="주말",INDEX(표5[#All],MATCH(C1148,표5[[#All],[잉크]],0),19)+INDEX(표5[#All],MATCH(C1148,표5[[#All],[잉크]],0),22),INDEX(표5[#All],MATCH(C1148,표5[[#All],[잉크]],0),MATCH('넣어줄 잉크'!$D$2,표5[#Headers],0)+2))</f>
        <v>0</v>
      </c>
    </row>
    <row r="1149" spans="2:4" hidden="1" x14ac:dyDescent="0.3">
      <c r="B1149" s="56">
        <f>IFERROR(SUM(D1149:D1149),0)</f>
        <v>0</v>
      </c>
      <c r="C1149" s="139" t="str">
        <f>'제품 추가'!AC1147</f>
        <v>HARMONY</v>
      </c>
      <c r="D1149" s="138">
        <f>IF('넣어줄 잉크'!$D$2="주말",INDEX(표5[#All],MATCH(C1149,표5[[#All],[잉크]],0),19)+INDEX(표5[#All],MATCH(C1149,표5[[#All],[잉크]],0),22),INDEX(표5[#All],MATCH(C1149,표5[[#All],[잉크]],0),MATCH('넣어줄 잉크'!$D$2,표5[#Headers],0)+2))</f>
        <v>0</v>
      </c>
    </row>
    <row r="1150" spans="2:4" hidden="1" x14ac:dyDescent="0.3">
      <c r="B1150" s="56">
        <f>IFERROR(SUM(D1150:D1150),0)</f>
        <v>0</v>
      </c>
      <c r="C1150" s="139" t="str">
        <f>'제품 추가'!AC1148</f>
        <v>EXCITED</v>
      </c>
      <c r="D1150" s="138">
        <f>IF('넣어줄 잉크'!$D$2="주말",INDEX(표5[#All],MATCH(C1150,표5[[#All],[잉크]],0),19)+INDEX(표5[#All],MATCH(C1150,표5[[#All],[잉크]],0),22),INDEX(표5[#All],MATCH(C1150,표5[[#All],[잉크]],0),MATCH('넣어줄 잉크'!$D$2,표5[#Headers],0)+2))</f>
        <v>0</v>
      </c>
    </row>
    <row r="1151" spans="2:4" hidden="1" x14ac:dyDescent="0.3">
      <c r="B1151" s="56">
        <f>IFERROR(SUM(D1151:D1151),0)</f>
        <v>0</v>
      </c>
      <c r="C1151" s="139" t="str">
        <f>'제품 추가'!AC1149</f>
        <v>SLEEK</v>
      </c>
      <c r="D1151" s="138">
        <f>IF('넣어줄 잉크'!$D$2="주말",INDEX(표5[#All],MATCH(C1151,표5[[#All],[잉크]],0),19)+INDEX(표5[#All],MATCH(C1151,표5[[#All],[잉크]],0),22),INDEX(표5[#All],MATCH(C1151,표5[[#All],[잉크]],0),MATCH('넣어줄 잉크'!$D$2,표5[#Headers],0)+2))</f>
        <v>0</v>
      </c>
    </row>
    <row r="1152" spans="2:4" hidden="1" x14ac:dyDescent="0.3">
      <c r="B1152" s="56">
        <f>IFERROR(SUM(D1152:D1152),0)</f>
        <v>0</v>
      </c>
      <c r="C1152" s="139" t="str">
        <f>'제품 추가'!AC1150</f>
        <v>HODU</v>
      </c>
      <c r="D1152" s="138">
        <f>IF('넣어줄 잉크'!$D$2="주말",INDEX(표5[#All],MATCH(C1152,표5[[#All],[잉크]],0),19)+INDEX(표5[#All],MATCH(C1152,표5[[#All],[잉크]],0),22),INDEX(표5[#All],MATCH(C1152,표5[[#All],[잉크]],0),MATCH('넣어줄 잉크'!$D$2,표5[#Headers],0)+2))</f>
        <v>0</v>
      </c>
    </row>
    <row r="1153" spans="2:4" hidden="1" x14ac:dyDescent="0.3">
      <c r="B1153" s="56">
        <f>IFERROR(SUM(D1153:D1153),0)</f>
        <v>0</v>
      </c>
      <c r="C1153" s="139" t="str">
        <f>'제품 추가'!AC1151</f>
        <v>QUARRY</v>
      </c>
      <c r="D1153" s="138">
        <f>IF('넣어줄 잉크'!$D$2="주말",INDEX(표5[#All],MATCH(C1153,표5[[#All],[잉크]],0),19)+INDEX(표5[#All],MATCH(C1153,표5[[#All],[잉크]],0),22),INDEX(표5[#All],MATCH(C1153,표5[[#All],[잉크]],0),MATCH('넣어줄 잉크'!$D$2,표5[#Headers],0)+2))</f>
        <v>0</v>
      </c>
    </row>
    <row r="1154" spans="2:4" hidden="1" x14ac:dyDescent="0.3">
      <c r="B1154" s="56">
        <f>IFERROR(SUM(D1154:D1154),0)</f>
        <v>0</v>
      </c>
      <c r="C1154" s="139" t="str">
        <f>'제품 추가'!AC1152</f>
        <v>CHERT</v>
      </c>
      <c r="D1154" s="138">
        <f>IF('넣어줄 잉크'!$D$2="주말",INDEX(표5[#All],MATCH(C1154,표5[[#All],[잉크]],0),19)+INDEX(표5[#All],MATCH(C1154,표5[[#All],[잉크]],0),22),INDEX(표5[#All],MATCH(C1154,표5[[#All],[잉크]],0),MATCH('넣어줄 잉크'!$D$2,표5[#Headers],0)+2))</f>
        <v>0</v>
      </c>
    </row>
    <row r="1155" spans="2:4" hidden="1" x14ac:dyDescent="0.3">
      <c r="B1155" s="56">
        <f>IFERROR(SUM(D1155:D1155),0)</f>
        <v>0</v>
      </c>
      <c r="C1155" s="139" t="str">
        <f>'제품 추가'!AC1153</f>
        <v>AZELEA</v>
      </c>
      <c r="D1155" s="138">
        <f>IF('넣어줄 잉크'!$D$2="주말",INDEX(표5[#All],MATCH(C1155,표5[[#All],[잉크]],0),19)+INDEX(표5[#All],MATCH(C1155,표5[[#All],[잉크]],0),22),INDEX(표5[#All],MATCH(C1155,표5[[#All],[잉크]],0),MATCH('넣어줄 잉크'!$D$2,표5[#Headers],0)+2))</f>
        <v>0</v>
      </c>
    </row>
    <row r="1156" spans="2:4" hidden="1" x14ac:dyDescent="0.3">
      <c r="B1156" s="56">
        <f>IFERROR(SUM(D1156:D1156),0)</f>
        <v>0</v>
      </c>
      <c r="C1156" s="139" t="str">
        <f>'제품 추가'!AC1154</f>
        <v>CAMELLIA</v>
      </c>
      <c r="D1156" s="138">
        <f>IF('넣어줄 잉크'!$D$2="주말",INDEX(표5[#All],MATCH(C1156,표5[[#All],[잉크]],0),19)+INDEX(표5[#All],MATCH(C1156,표5[[#All],[잉크]],0),22),INDEX(표5[#All],MATCH(C1156,표5[[#All],[잉크]],0),MATCH('넣어줄 잉크'!$D$2,표5[#Headers],0)+2))</f>
        <v>0</v>
      </c>
    </row>
    <row r="1157" spans="2:4" hidden="1" x14ac:dyDescent="0.3">
      <c r="B1157" s="56">
        <f>IFERROR(SUM(D1157:D1157),0)</f>
        <v>0</v>
      </c>
      <c r="C1157" s="139" t="str">
        <f>'제품 추가'!AC1155</f>
        <v>MIRE</v>
      </c>
      <c r="D1157" s="138">
        <f>IF('넣어줄 잉크'!$D$2="주말",INDEX(표5[#All],MATCH(C1157,표5[[#All],[잉크]],0),19)+INDEX(표5[#All],MATCH(C1157,표5[[#All],[잉크]],0),22),INDEX(표5[#All],MATCH(C1157,표5[[#All],[잉크]],0),MATCH('넣어줄 잉크'!$D$2,표5[#Headers],0)+2))</f>
        <v>0</v>
      </c>
    </row>
    <row r="1158" spans="2:4" hidden="1" x14ac:dyDescent="0.3">
      <c r="B1158" s="56">
        <f>IFERROR(SUM(D1158:D1158),0)</f>
        <v>0</v>
      </c>
      <c r="C1158" s="139" t="str">
        <f>'제품 추가'!AC1156</f>
        <v>HADES</v>
      </c>
      <c r="D1158" s="138">
        <f>IF('넣어줄 잉크'!$D$2="주말",INDEX(표5[#All],MATCH(C1158,표5[[#All],[잉크]],0),19)+INDEX(표5[#All],MATCH(C1158,표5[[#All],[잉크]],0),22),INDEX(표5[#All],MATCH(C1158,표5[[#All],[잉크]],0),MATCH('넣어줄 잉크'!$D$2,표5[#Headers],0)+2))</f>
        <v>0</v>
      </c>
    </row>
    <row r="1159" spans="2:4" hidden="1" x14ac:dyDescent="0.3">
      <c r="B1159" s="56">
        <f>IFERROR(SUM(D1159:D1159),0)</f>
        <v>0</v>
      </c>
      <c r="C1159" s="139" t="str">
        <f>'제품 추가'!AC1157</f>
        <v>HAZY</v>
      </c>
      <c r="D1159" s="138">
        <f>IF('넣어줄 잉크'!$D$2="주말",INDEX(표5[#All],MATCH(C1159,표5[[#All],[잉크]],0),19)+INDEX(표5[#All],MATCH(C1159,표5[[#All],[잉크]],0),22),INDEX(표5[#All],MATCH(C1159,표5[[#All],[잉크]],0),MATCH('넣어줄 잉크'!$D$2,표5[#Headers],0)+2))</f>
        <v>0</v>
      </c>
    </row>
    <row r="1160" spans="2:4" hidden="1" x14ac:dyDescent="0.3">
      <c r="B1160" s="56">
        <f>IFERROR(SUM(D1160:D1160),0)</f>
        <v>0</v>
      </c>
      <c r="C1160" s="139" t="str">
        <f>'제품 추가'!AC1158</f>
        <v>SMOG</v>
      </c>
      <c r="D1160" s="138">
        <f>IF('넣어줄 잉크'!$D$2="주말",INDEX(표5[#All],MATCH(C1160,표5[[#All],[잉크]],0),19)+INDEX(표5[#All],MATCH(C1160,표5[[#All],[잉크]],0),22),INDEX(표5[#All],MATCH(C1160,표5[[#All],[잉크]],0),MATCH('넣어줄 잉크'!$D$2,표5[#Headers],0)+2))</f>
        <v>0</v>
      </c>
    </row>
    <row r="1161" spans="2:4" hidden="1" x14ac:dyDescent="0.3">
      <c r="B1161" s="56">
        <f>IFERROR(SUM(D1161:D1161),0)</f>
        <v>0</v>
      </c>
      <c r="C1161" s="139" t="str">
        <f>'제품 추가'!AC1159</f>
        <v>BURROW</v>
      </c>
      <c r="D1161" s="138">
        <f>IF('넣어줄 잉크'!$D$2="주말",INDEX(표5[#All],MATCH(C1161,표5[[#All],[잉크]],0),19)+INDEX(표5[#All],MATCH(C1161,표5[[#All],[잉크]],0),22),INDEX(표5[#All],MATCH(C1161,표5[[#All],[잉크]],0),MATCH('넣어줄 잉크'!$D$2,표5[#Headers],0)+2))</f>
        <v>0</v>
      </c>
    </row>
    <row r="1162" spans="2:4" hidden="1" x14ac:dyDescent="0.3">
      <c r="B1162" s="56">
        <f>IFERROR(SUM(D1162:D1162),0)</f>
        <v>0</v>
      </c>
      <c r="C1162" s="139" t="str">
        <f>'제품 추가'!AC1160</f>
        <v>GLADE</v>
      </c>
      <c r="D1162" s="138">
        <f>IF('넣어줄 잉크'!$D$2="주말",INDEX(표5[#All],MATCH(C1162,표5[[#All],[잉크]],0),19)+INDEX(표5[#All],MATCH(C1162,표5[[#All],[잉크]],0),22),INDEX(표5[#All],MATCH(C1162,표5[[#All],[잉크]],0),MATCH('넣어줄 잉크'!$D$2,표5[#Headers],0)+2))</f>
        <v>0</v>
      </c>
    </row>
    <row r="1163" spans="2:4" hidden="1" x14ac:dyDescent="0.3">
      <c r="B1163" s="56">
        <f>IFERROR(SUM(D1163:D1163),0)</f>
        <v>0</v>
      </c>
      <c r="C1163" s="139" t="str">
        <f>'제품 추가'!AC1161</f>
        <v>HOLLOW</v>
      </c>
      <c r="D1163" s="138">
        <f>IF('넣어줄 잉크'!$D$2="주말",INDEX(표5[#All],MATCH(C1163,표5[[#All],[잉크]],0),19)+INDEX(표5[#All],MATCH(C1163,표5[[#All],[잉크]],0),22),INDEX(표5[#All],MATCH(C1163,표5[[#All],[잉크]],0),MATCH('넣어줄 잉크'!$D$2,표5[#Headers],0)+2))</f>
        <v>0</v>
      </c>
    </row>
    <row r="1164" spans="2:4" hidden="1" x14ac:dyDescent="0.3">
      <c r="B1164" s="56">
        <f>IFERROR(SUM(D1164:D1164),0)</f>
        <v>0</v>
      </c>
      <c r="C1164" s="139" t="str">
        <f>'제품 추가'!AC1162</f>
        <v>BREVE</v>
      </c>
      <c r="D1164" s="138">
        <f>IF('넣어줄 잉크'!$D$2="주말",INDEX(표5[#All],MATCH(C1164,표5[[#All],[잉크]],0),19)+INDEX(표5[#All],MATCH(C1164,표5[[#All],[잉크]],0),22),INDEX(표5[#All],MATCH(C1164,표5[[#All],[잉크]],0),MATCH('넣어줄 잉크'!$D$2,표5[#Headers],0)+2))</f>
        <v>0</v>
      </c>
    </row>
    <row r="1165" spans="2:4" hidden="1" x14ac:dyDescent="0.3">
      <c r="B1165" s="56">
        <f>IFERROR(SUM(D1165:D1165),0)</f>
        <v>0</v>
      </c>
      <c r="C1165" s="139" t="str">
        <f>'제품 추가'!AC1163</f>
        <v>BRIDLE</v>
      </c>
      <c r="D1165" s="138">
        <f>IF('넣어줄 잉크'!$D$2="주말",INDEX(표5[#All],MATCH(C1165,표5[[#All],[잉크]],0),19)+INDEX(표5[#All],MATCH(C1165,표5[[#All],[잉크]],0),22),INDEX(표5[#All],MATCH(C1165,표5[[#All],[잉크]],0),MATCH('넣어줄 잉크'!$D$2,표5[#Headers],0)+2))</f>
        <v>0</v>
      </c>
    </row>
    <row r="1166" spans="2:4" hidden="1" x14ac:dyDescent="0.3">
      <c r="B1166" s="56">
        <f>IFERROR(SUM(D1166:D1166),0)</f>
        <v>0</v>
      </c>
      <c r="C1166" s="139" t="str">
        <f>'제품 추가'!AC1164</f>
        <v>RANCHER</v>
      </c>
      <c r="D1166" s="138">
        <f>IF('넣어줄 잉크'!$D$2="주말",INDEX(표5[#All],MATCH(C1166,표5[[#All],[잉크]],0),19)+INDEX(표5[#All],MATCH(C1166,표5[[#All],[잉크]],0),22),INDEX(표5[#All],MATCH(C1166,표5[[#All],[잉크]],0),MATCH('넣어줄 잉크'!$D$2,표5[#Headers],0)+2))</f>
        <v>0</v>
      </c>
    </row>
    <row r="1167" spans="2:4" hidden="1" x14ac:dyDescent="0.3">
      <c r="B1167" s="56">
        <f>IFERROR(SUM(D1167:D1167),0)</f>
        <v>0</v>
      </c>
      <c r="C1167" s="139" t="str">
        <f>'제품 추가'!AC1165</f>
        <v>KIWI</v>
      </c>
      <c r="D1167" s="138">
        <f>IF('넣어줄 잉크'!$D$2="주말",INDEX(표5[#All],MATCH(C1167,표5[[#All],[잉크]],0),19)+INDEX(표5[#All],MATCH(C1167,표5[[#All],[잉크]],0),22),INDEX(표5[#All],MATCH(C1167,표5[[#All],[잉크]],0),MATCH('넣어줄 잉크'!$D$2,표5[#Headers],0)+2))</f>
        <v>0</v>
      </c>
    </row>
    <row r="1168" spans="2:4" hidden="1" x14ac:dyDescent="0.3">
      <c r="B1168" s="56">
        <f>IFERROR(SUM(D1168:D1168),0)</f>
        <v>0</v>
      </c>
      <c r="C1168" s="139" t="str">
        <f>'제품 추가'!AC1166</f>
        <v>TWIG</v>
      </c>
      <c r="D1168" s="138">
        <f>IF('넣어줄 잉크'!$D$2="주말",INDEX(표5[#All],MATCH(C1168,표5[[#All],[잉크]],0),19)+INDEX(표5[#All],MATCH(C1168,표5[[#All],[잉크]],0),22),INDEX(표5[#All],MATCH(C1168,표5[[#All],[잉크]],0),MATCH('넣어줄 잉크'!$D$2,표5[#Headers],0)+2))</f>
        <v>0</v>
      </c>
    </row>
    <row r="1169" spans="2:4" hidden="1" x14ac:dyDescent="0.3">
      <c r="B1169" s="56">
        <f>IFERROR(SUM(D1169:D1169),0)</f>
        <v>0</v>
      </c>
      <c r="C1169" s="139" t="str">
        <f>'제품 추가'!AC1167</f>
        <v>THICKET</v>
      </c>
      <c r="D1169" s="138">
        <f>IF('넣어줄 잉크'!$D$2="주말",INDEX(표5[#All],MATCH(C1169,표5[[#All],[잉크]],0),19)+INDEX(표5[#All],MATCH(C1169,표5[[#All],[잉크]],0),22),INDEX(표5[#All],MATCH(C1169,표5[[#All],[잉크]],0),MATCH('넣어줄 잉크'!$D$2,표5[#Headers],0)+2))</f>
        <v>0</v>
      </c>
    </row>
    <row r="1170" spans="2:4" hidden="1" x14ac:dyDescent="0.3">
      <c r="B1170" s="56">
        <f>IFERROR(SUM(D1170:D1170),0)</f>
        <v>0</v>
      </c>
      <c r="C1170" s="139" t="str">
        <f>'제품 추가'!AC1168</f>
        <v>BRIAR</v>
      </c>
      <c r="D1170" s="138">
        <f>IF('넣어줄 잉크'!$D$2="주말",INDEX(표5[#All],MATCH(C1170,표5[[#All],[잉크]],0),19)+INDEX(표5[#All],MATCH(C1170,표5[[#All],[잉크]],0),22),INDEX(표5[#All],MATCH(C1170,표5[[#All],[잉크]],0),MATCH('넣어줄 잉크'!$D$2,표5[#Headers],0)+2))</f>
        <v>0</v>
      </c>
    </row>
    <row r="1171" spans="2:4" hidden="1" x14ac:dyDescent="0.3">
      <c r="B1171" s="56">
        <f>IFERROR(SUM(D1171:D1171),0)</f>
        <v>0</v>
      </c>
      <c r="C1171" s="139" t="str">
        <f>'제품 추가'!AC1169</f>
        <v>MUSE</v>
      </c>
      <c r="D1171" s="138">
        <f>IF('넣어줄 잉크'!$D$2="주말",INDEX(표5[#All],MATCH(C1171,표5[[#All],[잉크]],0),19)+INDEX(표5[#All],MATCH(C1171,표5[[#All],[잉크]],0),22),INDEX(표5[#All],MATCH(C1171,표5[[#All],[잉크]],0),MATCH('넣어줄 잉크'!$D$2,표5[#Headers],0)+2))</f>
        <v>0</v>
      </c>
    </row>
    <row r="1172" spans="2:4" hidden="1" x14ac:dyDescent="0.3">
      <c r="B1172" s="56">
        <f>IFERROR(SUM(D1172:D1172),0)</f>
        <v>0</v>
      </c>
      <c r="C1172" s="139" t="str">
        <f>'제품 추가'!AC1170</f>
        <v>SPEED</v>
      </c>
      <c r="D1172" s="138">
        <f>IF('넣어줄 잉크'!$D$2="주말",INDEX(표5[#All],MATCH(C1172,표5[[#All],[잉크]],0),19)+INDEX(표5[#All],MATCH(C1172,표5[[#All],[잉크]],0),22),INDEX(표5[#All],MATCH(C1172,표5[[#All],[잉크]],0),MATCH('넣어줄 잉크'!$D$2,표5[#Headers],0)+2))</f>
        <v>0</v>
      </c>
    </row>
    <row r="1173" spans="2:4" hidden="1" x14ac:dyDescent="0.3">
      <c r="B1173" s="56">
        <f>IFERROR(SUM(D1173:D1173),0)</f>
        <v>0</v>
      </c>
      <c r="C1173" s="139" t="str">
        <f>'제품 추가'!AC1171</f>
        <v>PARK</v>
      </c>
      <c r="D1173" s="138">
        <f>IF('넣어줄 잉크'!$D$2="주말",INDEX(표5[#All],MATCH(C1173,표5[[#All],[잉크]],0),19)+INDEX(표5[#All],MATCH(C1173,표5[[#All],[잉크]],0),22),INDEX(표5[#All],MATCH(C1173,표5[[#All],[잉크]],0),MATCH('넣어줄 잉크'!$D$2,표5[#Headers],0)+2))</f>
        <v>0</v>
      </c>
    </row>
    <row r="1174" spans="2:4" hidden="1" x14ac:dyDescent="0.3">
      <c r="B1174" s="56">
        <f>IFERROR(SUM(D1174:D1174),0)</f>
        <v>0</v>
      </c>
      <c r="C1174" s="139" t="str">
        <f>'제품 추가'!AC1172</f>
        <v>PITCHY</v>
      </c>
      <c r="D1174" s="138">
        <f>IF('넣어줄 잉크'!$D$2="주말",INDEX(표5[#All],MATCH(C1174,표5[[#All],[잉크]],0),19)+INDEX(표5[#All],MATCH(C1174,표5[[#All],[잉크]],0),22),INDEX(표5[#All],MATCH(C1174,표5[[#All],[잉크]],0),MATCH('넣어줄 잉크'!$D$2,표5[#Headers],0)+2))</f>
        <v>0</v>
      </c>
    </row>
    <row r="1175" spans="2:4" hidden="1" x14ac:dyDescent="0.3">
      <c r="B1175" s="56">
        <f>IFERROR(SUM(D1175:D1175),0)</f>
        <v>0</v>
      </c>
      <c r="C1175" s="139" t="str">
        <f>'제품 추가'!AC1173</f>
        <v>SWARTHY</v>
      </c>
      <c r="D1175" s="138">
        <f>IF('넣어줄 잉크'!$D$2="주말",INDEX(표5[#All],MATCH(C1175,표5[[#All],[잉크]],0),19)+INDEX(표5[#All],MATCH(C1175,표5[[#All],[잉크]],0),22),INDEX(표5[#All],MATCH(C1175,표5[[#All],[잉크]],0),MATCH('넣어줄 잉크'!$D$2,표5[#Headers],0)+2))</f>
        <v>0</v>
      </c>
    </row>
    <row r="1176" spans="2:4" hidden="1" x14ac:dyDescent="0.3">
      <c r="B1176" s="56">
        <f>IFERROR(SUM(D1176:D1176),0)</f>
        <v>0</v>
      </c>
      <c r="C1176" s="139" t="str">
        <f>'제품 추가'!AC1174</f>
        <v>BRANCH</v>
      </c>
      <c r="D1176" s="138">
        <f>IF('넣어줄 잉크'!$D$2="주말",INDEX(표5[#All],MATCH(C1176,표5[[#All],[잉크]],0),19)+INDEX(표5[#All],MATCH(C1176,표5[[#All],[잉크]],0),22),INDEX(표5[#All],MATCH(C1176,표5[[#All],[잉크]],0),MATCH('넣어줄 잉크'!$D$2,표5[#Headers],0)+2))</f>
        <v>0</v>
      </c>
    </row>
    <row r="1177" spans="2:4" hidden="1" x14ac:dyDescent="0.3">
      <c r="B1177" s="56">
        <f>IFERROR(SUM(D1177:D1177),0)</f>
        <v>0</v>
      </c>
      <c r="C1177" s="139" t="str">
        <f>'제품 추가'!AC1175</f>
        <v>UNLIT</v>
      </c>
      <c r="D1177" s="138">
        <f>IF('넣어줄 잉크'!$D$2="주말",INDEX(표5[#All],MATCH(C1177,표5[[#All],[잉크]],0),19)+INDEX(표5[#All],MATCH(C1177,표5[[#All],[잉크]],0),22),INDEX(표5[#All],MATCH(C1177,표5[[#All],[잉크]],0),MATCH('넣어줄 잉크'!$D$2,표5[#Headers],0)+2))</f>
        <v>0</v>
      </c>
    </row>
    <row r="1178" spans="2:4" hidden="1" x14ac:dyDescent="0.3">
      <c r="B1178" s="56">
        <f>IFERROR(SUM(D1178:D1178),0)</f>
        <v>0</v>
      </c>
      <c r="C1178" s="139" t="str">
        <f>'제품 추가'!AC1176</f>
        <v>BLEAK</v>
      </c>
      <c r="D1178" s="138">
        <f>IF('넣어줄 잉크'!$D$2="주말",INDEX(표5[#All],MATCH(C1178,표5[[#All],[잉크]],0),19)+INDEX(표5[#All],MATCH(C1178,표5[[#All],[잉크]],0),22),INDEX(표5[#All],MATCH(C1178,표5[[#All],[잉크]],0),MATCH('넣어줄 잉크'!$D$2,표5[#Headers],0)+2))</f>
        <v>0</v>
      </c>
    </row>
    <row r="1179" spans="2:4" hidden="1" x14ac:dyDescent="0.3">
      <c r="B1179" s="56">
        <f>IFERROR(SUM(D1179:D1179),0)</f>
        <v>0</v>
      </c>
      <c r="C1179" s="139" t="str">
        <f>'제품 추가'!AC1177</f>
        <v>SOOTY</v>
      </c>
      <c r="D1179" s="138">
        <f>IF('넣어줄 잉크'!$D$2="주말",INDEX(표5[#All],MATCH(C1179,표5[[#All],[잉크]],0),19)+INDEX(표5[#All],MATCH(C1179,표5[[#All],[잉크]],0),22),INDEX(표5[#All],MATCH(C1179,표5[[#All],[잉크]],0),MATCH('넣어줄 잉크'!$D$2,표5[#Headers],0)+2))</f>
        <v>0</v>
      </c>
    </row>
    <row r="1180" spans="2:4" hidden="1" x14ac:dyDescent="0.3">
      <c r="B1180" s="56">
        <f>IFERROR(SUM(D1180:D1180),0)</f>
        <v>0</v>
      </c>
      <c r="C1180" s="139" t="str">
        <f>'제품 추가'!AC1178</f>
        <v>ABACUS</v>
      </c>
      <c r="D1180" s="138">
        <f>IF('넣어줄 잉크'!$D$2="주말",INDEX(표5[#All],MATCH(C1180,표5[[#All],[잉크]],0),19)+INDEX(표5[#All],MATCH(C1180,표5[[#All],[잉크]],0),22),INDEX(표5[#All],MATCH(C1180,표5[[#All],[잉크]],0),MATCH('넣어줄 잉크'!$D$2,표5[#Headers],0)+2))</f>
        <v>0</v>
      </c>
    </row>
    <row r="1181" spans="2:4" hidden="1" x14ac:dyDescent="0.3">
      <c r="B1181" s="56">
        <f>IFERROR(SUM(D1181:D1181),0)</f>
        <v>0</v>
      </c>
      <c r="C1181" s="139" t="str">
        <f>'제품 추가'!AC1179</f>
        <v>ACTIVE</v>
      </c>
      <c r="D1181" s="138">
        <f>IF('넣어줄 잉크'!$D$2="주말",INDEX(표5[#All],MATCH(C1181,표5[[#All],[잉크]],0),19)+INDEX(표5[#All],MATCH(C1181,표5[[#All],[잉크]],0),22),INDEX(표5[#All],MATCH(C1181,표5[[#All],[잉크]],0),MATCH('넣어줄 잉크'!$D$2,표5[#Headers],0)+2))</f>
        <v>0</v>
      </c>
    </row>
    <row r="1182" spans="2:4" hidden="1" x14ac:dyDescent="0.3">
      <c r="B1182" s="56">
        <f>IFERROR(SUM(D1182:D1182),0)</f>
        <v>0</v>
      </c>
      <c r="C1182" s="139" t="str">
        <f>'제품 추가'!AC1180</f>
        <v>ADAPT</v>
      </c>
      <c r="D1182" s="138">
        <f>IF('넣어줄 잉크'!$D$2="주말",INDEX(표5[#All],MATCH(C1182,표5[[#All],[잉크]],0),19)+INDEX(표5[#All],MATCH(C1182,표5[[#All],[잉크]],0),22),INDEX(표5[#All],MATCH(C1182,표5[[#All],[잉크]],0),MATCH('넣어줄 잉크'!$D$2,표5[#Headers],0)+2))</f>
        <v>0</v>
      </c>
    </row>
    <row r="1183" spans="2:4" hidden="1" x14ac:dyDescent="0.3">
      <c r="B1183" s="56">
        <f>IFERROR(SUM(D1183:D1183),0)</f>
        <v>0</v>
      </c>
      <c r="C1183" s="139" t="str">
        <f>'제품 추가'!AC1181</f>
        <v>MICE</v>
      </c>
      <c r="D1183" s="138">
        <f>IF('넣어줄 잉크'!$D$2="주말",INDEX(표5[#All],MATCH(C1183,표5[[#All],[잉크]],0),19)+INDEX(표5[#All],MATCH(C1183,표5[[#All],[잉크]],0),22),INDEX(표5[#All],MATCH(C1183,표5[[#All],[잉크]],0),MATCH('넣어줄 잉크'!$D$2,표5[#Headers],0)+2))</f>
        <v>0</v>
      </c>
    </row>
    <row r="1184" spans="2:4" hidden="1" x14ac:dyDescent="0.3">
      <c r="B1184" s="56">
        <f>IFERROR(SUM(D1184:D1184),0)</f>
        <v>0</v>
      </c>
      <c r="C1184" s="139" t="str">
        <f>'제품 추가'!AC1182</f>
        <v>WATERMELON</v>
      </c>
      <c r="D1184" s="138">
        <f>IF('넣어줄 잉크'!$D$2="주말",INDEX(표5[#All],MATCH(C1184,표5[[#All],[잉크]],0),19)+INDEX(표5[#All],MATCH(C1184,표5[[#All],[잉크]],0),22),INDEX(표5[#All],MATCH(C1184,표5[[#All],[잉크]],0),MATCH('넣어줄 잉크'!$D$2,표5[#Headers],0)+2))</f>
        <v>0</v>
      </c>
    </row>
    <row r="1185" spans="2:4" hidden="1" x14ac:dyDescent="0.3">
      <c r="B1185" s="56">
        <f>IFERROR(SUM(D1185:D1185),0)</f>
        <v>0</v>
      </c>
      <c r="C1185" s="139" t="str">
        <f>'제품 추가'!AC1183</f>
        <v>YUZU</v>
      </c>
      <c r="D1185" s="138">
        <f>IF('넣어줄 잉크'!$D$2="주말",INDEX(표5[#All],MATCH(C1185,표5[[#All],[잉크]],0),19)+INDEX(표5[#All],MATCH(C1185,표5[[#All],[잉크]],0),22),INDEX(표5[#All],MATCH(C1185,표5[[#All],[잉크]],0),MATCH('넣어줄 잉크'!$D$2,표5[#Headers],0)+2))</f>
        <v>0</v>
      </c>
    </row>
    <row r="1186" spans="2:4" hidden="1" x14ac:dyDescent="0.3">
      <c r="B1186" s="56">
        <f>IFERROR(SUM(D1186:D1186),0)</f>
        <v>0</v>
      </c>
      <c r="C1186" s="139" t="str">
        <f>'제품 추가'!AC1184</f>
        <v>EAGER</v>
      </c>
      <c r="D1186" s="138">
        <f>IF('넣어줄 잉크'!$D$2="주말",INDEX(표5[#All],MATCH(C1186,표5[[#All],[잉크]],0),19)+INDEX(표5[#All],MATCH(C1186,표5[[#All],[잉크]],0),22),INDEX(표5[#All],MATCH(C1186,표5[[#All],[잉크]],0),MATCH('넣어줄 잉크'!$D$2,표5[#Headers],0)+2))</f>
        <v>0</v>
      </c>
    </row>
    <row r="1187" spans="2:4" hidden="1" x14ac:dyDescent="0.3">
      <c r="B1187" s="56">
        <f>IFERROR(SUM(D1187:D1187),0)</f>
        <v>0</v>
      </c>
      <c r="C1187" s="139" t="str">
        <f>'제품 추가'!AC1185</f>
        <v>FOCUS</v>
      </c>
      <c r="D1187" s="138">
        <f>IF('넣어줄 잉크'!$D$2="주말",INDEX(표5[#All],MATCH(C1187,표5[[#All],[잉크]],0),19)+INDEX(표5[#All],MATCH(C1187,표5[[#All],[잉크]],0),22),INDEX(표5[#All],MATCH(C1187,표5[[#All],[잉크]],0),MATCH('넣어줄 잉크'!$D$2,표5[#Headers],0)+2))</f>
        <v>0</v>
      </c>
    </row>
    <row r="1188" spans="2:4" hidden="1" x14ac:dyDescent="0.3">
      <c r="B1188" s="56">
        <f>IFERROR(SUM(D1188:D1188),0)</f>
        <v>0</v>
      </c>
      <c r="C1188" s="139" t="str">
        <f>'제품 추가'!AC92</f>
        <v>UVCHAMOIS</v>
      </c>
      <c r="D1188" s="138">
        <f>IF('넣어줄 잉크'!$D$2="주말",INDEX(표5[#All],MATCH(C1188,표5[[#All],[잉크]],0),19)+INDEX(표5[#All],MATCH(C1188,표5[[#All],[잉크]],0),22),INDEX(표5[#All],MATCH(C1188,표5[[#All],[잉크]],0),MATCH('넣어줄 잉크'!$D$2,표5[#Headers],0)+2))</f>
        <v>0</v>
      </c>
    </row>
    <row r="1189" spans="2:4" hidden="1" x14ac:dyDescent="0.3">
      <c r="B1189" s="56">
        <f>IFERROR(SUM(D1189:D1189),0)</f>
        <v>0</v>
      </c>
      <c r="C1189" s="139" t="str">
        <f>'제품 추가'!AC926</f>
        <v>WALKER</v>
      </c>
      <c r="D1189" s="138">
        <f>IF('넣어줄 잉크'!$D$2="주말",INDEX(표5[#All],MATCH(C1189,표5[[#All],[잉크]],0),19)+INDEX(표5[#All],MATCH(C1189,표5[[#All],[잉크]],0),22),INDEX(표5[#All],MATCH(C1189,표5[[#All],[잉크]],0),MATCH('넣어줄 잉크'!$D$2,표5[#Headers],0)+2))</f>
        <v>0</v>
      </c>
    </row>
    <row r="1190" spans="2:4" hidden="1" x14ac:dyDescent="0.3">
      <c r="B1190" s="56">
        <f>IFERROR(SUM(D1190:D1190),0)</f>
        <v>0</v>
      </c>
      <c r="C1190" s="139" t="str">
        <f>'제품 추가'!AC1188</f>
        <v>ELBOW</v>
      </c>
      <c r="D1190" s="138">
        <f>IF('넣어줄 잉크'!$D$2="주말",INDEX(표5[#All],MATCH(C1190,표5[[#All],[잉크]],0),19)+INDEX(표5[#All],MATCH(C1190,표5[[#All],[잉크]],0),22),INDEX(표5[#All],MATCH(C1190,표5[[#All],[잉크]],0),MATCH('넣어줄 잉크'!$D$2,표5[#Headers],0)+2))</f>
        <v>0</v>
      </c>
    </row>
    <row r="1191" spans="2:4" hidden="1" x14ac:dyDescent="0.3">
      <c r="B1191" s="56">
        <f>IFERROR(SUM(D1191:D1191),0)</f>
        <v>0</v>
      </c>
      <c r="C1191" s="139" t="str">
        <f>'제품 추가'!AC1189</f>
        <v>FORGE</v>
      </c>
      <c r="D1191" s="138">
        <f>IF('넣어줄 잉크'!$D$2="주말",INDEX(표5[#All],MATCH(C1191,표5[[#All],[잉크]],0),19)+INDEX(표5[#All],MATCH(C1191,표5[[#All],[잉크]],0),22),INDEX(표5[#All],MATCH(C1191,표5[[#All],[잉크]],0),MATCH('넣어줄 잉크'!$D$2,표5[#Headers],0)+2))</f>
        <v>0</v>
      </c>
    </row>
    <row r="1192" spans="2:4" hidden="1" x14ac:dyDescent="0.3">
      <c r="B1192" s="56">
        <f>IFERROR(SUM(D1192:D1192),0)</f>
        <v>0</v>
      </c>
      <c r="C1192" s="139" t="str">
        <f>'제품 추가'!AC1190</f>
        <v>PEACH</v>
      </c>
      <c r="D1192" s="138">
        <f>IF('넣어줄 잉크'!$D$2="주말",INDEX(표5[#All],MATCH(C1192,표5[[#All],[잉크]],0),19)+INDEX(표5[#All],MATCH(C1192,표5[[#All],[잉크]],0),22),INDEX(표5[#All],MATCH(C1192,표5[[#All],[잉크]],0),MATCH('넣어줄 잉크'!$D$2,표5[#Headers],0)+2))</f>
        <v>0</v>
      </c>
    </row>
    <row r="1193" spans="2:4" hidden="1" x14ac:dyDescent="0.3">
      <c r="B1193" s="56">
        <f>IFERROR(SUM(D1193:D1193),0)</f>
        <v>0</v>
      </c>
      <c r="C1193" s="139" t="str">
        <f>'제품 추가'!AC1191</f>
        <v>ASWAD</v>
      </c>
      <c r="D1193" s="138">
        <f>IF('넣어줄 잉크'!$D$2="주말",INDEX(표5[#All],MATCH(C1193,표5[[#All],[잉크]],0),19)+INDEX(표5[#All],MATCH(C1193,표5[[#All],[잉크]],0),22),INDEX(표5[#All],MATCH(C1193,표5[[#All],[잉크]],0),MATCH('넣어줄 잉크'!$D$2,표5[#Headers],0)+2))</f>
        <v>0</v>
      </c>
    </row>
    <row r="1194" spans="2:4" hidden="1" x14ac:dyDescent="0.3">
      <c r="B1194" s="56">
        <f>IFERROR(SUM(D1194:D1194),0)</f>
        <v>0</v>
      </c>
      <c r="C1194" s="139" t="str">
        <f>'제품 추가'!AC1192</f>
        <v>PARDO</v>
      </c>
      <c r="D1194" s="138">
        <f>IF('넣어줄 잉크'!$D$2="주말",INDEX(표5[#All],MATCH(C1194,표5[[#All],[잉크]],0),19)+INDEX(표5[#All],MATCH(C1194,표5[[#All],[잉크]],0),22),INDEX(표5[#All],MATCH(C1194,표5[[#All],[잉크]],0),MATCH('넣어줄 잉크'!$D$2,표5[#Headers],0)+2))</f>
        <v>0</v>
      </c>
    </row>
    <row r="1195" spans="2:4" hidden="1" x14ac:dyDescent="0.3">
      <c r="B1195" s="56">
        <f>IFERROR(SUM(D1195:D1195),0)</f>
        <v>0</v>
      </c>
      <c r="C1195" s="139" t="str">
        <f>'제품 추가'!AC1193</f>
        <v>JACKET</v>
      </c>
      <c r="D1195" s="138">
        <f>IF('넣어줄 잉크'!$D$2="주말",INDEX(표5[#All],MATCH(C1195,표5[[#All],[잉크]],0),19)+INDEX(표5[#All],MATCH(C1195,표5[[#All],[잉크]],0),22),INDEX(표5[#All],MATCH(C1195,표5[[#All],[잉크]],0),MATCH('넣어줄 잉크'!$D$2,표5[#Headers],0)+2))</f>
        <v>0</v>
      </c>
    </row>
    <row r="1196" spans="2:4" hidden="1" x14ac:dyDescent="0.3">
      <c r="B1196" s="56">
        <f>IFERROR(SUM(D1196:D1196),0)</f>
        <v>0</v>
      </c>
      <c r="C1196" s="139" t="str">
        <f>'제품 추가'!AC1194</f>
        <v>CHORUS</v>
      </c>
      <c r="D1196" s="138">
        <f>IF('넣어줄 잉크'!$D$2="주말",INDEX(표5[#All],MATCH(C1196,표5[[#All],[잉크]],0),19)+INDEX(표5[#All],MATCH(C1196,표5[[#All],[잉크]],0),22),INDEX(표5[#All],MATCH(C1196,표5[[#All],[잉크]],0),MATCH('넣어줄 잉크'!$D$2,표5[#Headers],0)+2))</f>
        <v>0</v>
      </c>
    </row>
    <row r="1197" spans="2:4" hidden="1" x14ac:dyDescent="0.3">
      <c r="B1197" s="56">
        <f>IFERROR(SUM(D1197:D1197),0)</f>
        <v>0</v>
      </c>
      <c r="C1197" s="139" t="str">
        <f>'제품 추가'!AC1195</f>
        <v>AGATE</v>
      </c>
      <c r="D1197" s="138">
        <f>IF('넣어줄 잉크'!$D$2="주말",INDEX(표5[#All],MATCH(C1197,표5[[#All],[잉크]],0),19)+INDEX(표5[#All],MATCH(C1197,표5[[#All],[잉크]],0),22),INDEX(표5[#All],MATCH(C1197,표5[[#All],[잉크]],0),MATCH('넣어줄 잉크'!$D$2,표5[#Headers],0)+2))</f>
        <v>0</v>
      </c>
    </row>
    <row r="1198" spans="2:4" hidden="1" x14ac:dyDescent="0.3">
      <c r="B1198" s="56">
        <f>IFERROR(SUM(D1198:D1198),0)</f>
        <v>0</v>
      </c>
      <c r="C1198" s="139" t="str">
        <f>'제품 추가'!AC1196</f>
        <v>CIPHER</v>
      </c>
      <c r="D1198" s="138">
        <f>IF('넣어줄 잉크'!$D$2="주말",INDEX(표5[#All],MATCH(C1198,표5[[#All],[잉크]],0),19)+INDEX(표5[#All],MATCH(C1198,표5[[#All],[잉크]],0),22),INDEX(표5[#All],MATCH(C1198,표5[[#All],[잉크]],0),MATCH('넣어줄 잉크'!$D$2,표5[#Headers],0)+2))</f>
        <v>0</v>
      </c>
    </row>
    <row r="1199" spans="2:4" hidden="1" x14ac:dyDescent="0.3">
      <c r="B1199" s="56">
        <f>IFERROR(SUM(D1199:D1199),0)</f>
        <v>0</v>
      </c>
      <c r="C1199" s="139" t="str">
        <f>'제품 추가'!AC1197</f>
        <v>ENEGRY</v>
      </c>
      <c r="D1199" s="138">
        <f>IF('넣어줄 잉크'!$D$2="주말",INDEX(표5[#All],MATCH(C1199,표5[[#All],[잉크]],0),19)+INDEX(표5[#All],MATCH(C1199,표5[[#All],[잉크]],0),22),INDEX(표5[#All],MATCH(C1199,표5[[#All],[잉크]],0),MATCH('넣어줄 잉크'!$D$2,표5[#Headers],0)+2))</f>
        <v>0</v>
      </c>
    </row>
    <row r="1200" spans="2:4" hidden="1" x14ac:dyDescent="0.3">
      <c r="B1200" s="56">
        <f>IFERROR(SUM(D1200:D1200),0)</f>
        <v>0</v>
      </c>
      <c r="C1200" s="139" t="str">
        <f>'제품 추가'!AC1198</f>
        <v>FROST</v>
      </c>
      <c r="D1200" s="138">
        <f>IF('넣어줄 잉크'!$D$2="주말",INDEX(표5[#All],MATCH(C1200,표5[[#All],[잉크]],0),19)+INDEX(표5[#All],MATCH(C1200,표5[[#All],[잉크]],0),22),INDEX(표5[#All],MATCH(C1200,표5[[#All],[잉크]],0),MATCH('넣어줄 잉크'!$D$2,표5[#Headers],0)+2))</f>
        <v>0</v>
      </c>
    </row>
    <row r="1201" spans="2:4" hidden="1" x14ac:dyDescent="0.3">
      <c r="B1201" s="56">
        <f>IFERROR(SUM(D1201:D1201),0)</f>
        <v>0</v>
      </c>
      <c r="C1201" s="139" t="str">
        <f>'제품 추가'!AC1199</f>
        <v>KERNEL</v>
      </c>
      <c r="D1201" s="138">
        <f>IF('넣어줄 잉크'!$D$2="주말",INDEX(표5[#All],MATCH(C1201,표5[[#All],[잉크]],0),19)+INDEX(표5[#All],MATCH(C1201,표5[[#All],[잉크]],0),22),INDEX(표5[#All],MATCH(C1201,표5[[#All],[잉크]],0),MATCH('넣어줄 잉크'!$D$2,표5[#Headers],0)+2))</f>
        <v>0</v>
      </c>
    </row>
    <row r="1202" spans="2:4" hidden="1" x14ac:dyDescent="0.3">
      <c r="B1202" s="56">
        <f>IFERROR(SUM(D1202:D1202),0)</f>
        <v>0</v>
      </c>
      <c r="C1202" s="139" t="str">
        <f>'제품 추가'!AC1200</f>
        <v>EMBLEM</v>
      </c>
      <c r="D1202" s="138">
        <f>IF('넣어줄 잉크'!$D$2="주말",INDEX(표5[#All],MATCH(C1202,표5[[#All],[잉크]],0),19)+INDEX(표5[#All],MATCH(C1202,표5[[#All],[잉크]],0),22),INDEX(표5[#All],MATCH(C1202,표5[[#All],[잉크]],0),MATCH('넣어줄 잉크'!$D$2,표5[#Headers],0)+2))</f>
        <v>0</v>
      </c>
    </row>
    <row r="1203" spans="2:4" hidden="1" x14ac:dyDescent="0.3">
      <c r="B1203" s="56">
        <f>IFERROR(SUM(D1203:D1203),0)</f>
        <v>0</v>
      </c>
      <c r="C1203" s="139" t="str">
        <f>'제품 추가'!AC1201</f>
        <v>FRACTION</v>
      </c>
      <c r="D1203" s="138">
        <f>IF('넣어줄 잉크'!$D$2="주말",INDEX(표5[#All],MATCH(C1203,표5[[#All],[잉크]],0),19)+INDEX(표5[#All],MATCH(C1203,표5[[#All],[잉크]],0),22),INDEX(표5[#All],MATCH(C1203,표5[[#All],[잉크]],0),MATCH('넣어줄 잉크'!$D$2,표5[#Headers],0)+2))</f>
        <v>0</v>
      </c>
    </row>
    <row r="1204" spans="2:4" hidden="1" x14ac:dyDescent="0.3">
      <c r="B1204" s="56">
        <f>IFERROR(SUM(D1204:D1204),0)</f>
        <v>0</v>
      </c>
      <c r="C1204" s="139" t="str">
        <f>'제품 추가'!AC1202</f>
        <v>JUNGLE</v>
      </c>
      <c r="D1204" s="138">
        <f>IF('넣어줄 잉크'!$D$2="주말",INDEX(표5[#All],MATCH(C1204,표5[[#All],[잉크]],0),19)+INDEX(표5[#All],MATCH(C1204,표5[[#All],[잉크]],0),22),INDEX(표5[#All],MATCH(C1204,표5[[#All],[잉크]],0),MATCH('넣어줄 잉크'!$D$2,표5[#Headers],0)+2))</f>
        <v>0</v>
      </c>
    </row>
    <row r="1205" spans="2:4" hidden="1" x14ac:dyDescent="0.3">
      <c r="B1205" s="56">
        <f>IFERROR(SUM(D1205:D1205),0)</f>
        <v>0</v>
      </c>
      <c r="C1205" s="139" t="str">
        <f>'제품 추가'!AC1203</f>
        <v>SIYAH</v>
      </c>
      <c r="D1205" s="138">
        <f>IF('넣어줄 잉크'!$D$2="주말",INDEX(표5[#All],MATCH(C1205,표5[[#All],[잉크]],0),19)+INDEX(표5[#All],MATCH(C1205,표5[[#All],[잉크]],0),22),INDEX(표5[#All],MATCH(C1205,표5[[#All],[잉크]],0),MATCH('넣어줄 잉크'!$D$2,표5[#Headers],0)+2))</f>
        <v>0</v>
      </c>
    </row>
    <row r="1206" spans="2:4" hidden="1" x14ac:dyDescent="0.3">
      <c r="B1206" s="56">
        <f>IFERROR(SUM(D1206:D1206),0)</f>
        <v>0</v>
      </c>
      <c r="C1206" s="139" t="str">
        <f>'제품 추가'!AC1204</f>
        <v>ALIBI</v>
      </c>
      <c r="D1206" s="138">
        <f>IF('넣어줄 잉크'!$D$2="주말",INDEX(표5[#All],MATCH(C1206,표5[[#All],[잉크]],0),19)+INDEX(표5[#All],MATCH(C1206,표5[[#All],[잉크]],0),22),INDEX(표5[#All],MATCH(C1206,표5[[#All],[잉크]],0),MATCH('넣어줄 잉크'!$D$2,표5[#Headers],0)+2))</f>
        <v>0</v>
      </c>
    </row>
    <row r="1207" spans="2:4" hidden="1" x14ac:dyDescent="0.3">
      <c r="B1207" s="56">
        <f>IFERROR(SUM(D1207:D1207),0)</f>
        <v>0</v>
      </c>
      <c r="C1207" s="139" t="str">
        <f>'제품 추가'!AC1205</f>
        <v>CLARITY</v>
      </c>
      <c r="D1207" s="138">
        <f>IF('넣어줄 잉크'!$D$2="주말",INDEX(표5[#All],MATCH(C1207,표5[[#All],[잉크]],0),19)+INDEX(표5[#All],MATCH(C1207,표5[[#All],[잉크]],0),22),INDEX(표5[#All],MATCH(C1207,표5[[#All],[잉크]],0),MATCH('넣어줄 잉크'!$D$2,표5[#Headers],0)+2))</f>
        <v>0</v>
      </c>
    </row>
    <row r="1208" spans="2:4" x14ac:dyDescent="0.3">
      <c r="B1208" s="56">
        <f>IFERROR(SUM(D1208:D1208),0)</f>
        <v>2</v>
      </c>
      <c r="C1208" s="139" t="str">
        <f>'제품 추가'!AC645</f>
        <v>TIRAMISU</v>
      </c>
      <c r="D1208" s="138">
        <f>IF('넣어줄 잉크'!$D$2="주말",INDEX(표5[#All],MATCH(C1208,표5[[#All],[잉크]],0),19)+INDEX(표5[#All],MATCH(C1208,표5[[#All],[잉크]],0),22),INDEX(표5[#All],MATCH(C1208,표5[[#All],[잉크]],0),MATCH('넣어줄 잉크'!$D$2,표5[#Headers],0)+2))</f>
        <v>2</v>
      </c>
    </row>
    <row r="1209" spans="2:4" x14ac:dyDescent="0.3">
      <c r="B1209" s="56">
        <f>IFERROR(SUM(D1209:D1209),0)</f>
        <v>2</v>
      </c>
      <c r="C1209" s="139" t="str">
        <f>'제품 추가'!AC829</f>
        <v>TOYOTA</v>
      </c>
      <c r="D1209" s="138">
        <f>IF('넣어줄 잉크'!$D$2="주말",INDEX(표5[#All],MATCH(C1209,표5[[#All],[잉크]],0),19)+INDEX(표5[#All],MATCH(C1209,표5[[#All],[잉크]],0),22),INDEX(표5[#All],MATCH(C1209,표5[[#All],[잉크]],0),MATCH('넣어줄 잉크'!$D$2,표5[#Headers],0)+2))</f>
        <v>2</v>
      </c>
    </row>
    <row r="1210" spans="2:4" hidden="1" x14ac:dyDescent="0.3">
      <c r="B1210" s="56">
        <f>IFERROR(SUM(D1210:D1210),0)</f>
        <v>0</v>
      </c>
      <c r="C1210" s="139" t="str">
        <f>'제품 추가'!AC1208</f>
        <v>ENIGMA</v>
      </c>
      <c r="D1210" s="138">
        <f>IF('넣어줄 잉크'!$D$2="주말",INDEX(표5[#All],MATCH(C1210,표5[[#All],[잉크]],0),19)+INDEX(표5[#All],MATCH(C1210,표5[[#All],[잉크]],0),22),INDEX(표5[#All],MATCH(C1210,표5[[#All],[잉크]],0),MATCH('넣어줄 잉크'!$D$2,표5[#Headers],0)+2))</f>
        <v>0</v>
      </c>
    </row>
    <row r="1211" spans="2:4" hidden="1" x14ac:dyDescent="0.3">
      <c r="B1211" s="56">
        <f>IFERROR(SUM(D1211:D1211),0)</f>
        <v>0</v>
      </c>
      <c r="C1211" s="139" t="str">
        <f>'제품 추가'!AC1209</f>
        <v>FUTURE</v>
      </c>
      <c r="D1211" s="138">
        <f>IF('넣어줄 잉크'!$D$2="주말",INDEX(표5[#All],MATCH(C1211,표5[[#All],[잉크]],0),19)+INDEX(표5[#All],MATCH(C1211,표5[[#All],[잉크]],0),22),INDEX(표5[#All],MATCH(C1211,표5[[#All],[잉크]],0),MATCH('넣어줄 잉크'!$D$2,표5[#Headers],0)+2))</f>
        <v>0</v>
      </c>
    </row>
    <row r="1212" spans="2:4" hidden="1" x14ac:dyDescent="0.3">
      <c r="B1212" s="56">
        <f>IFERROR(SUM(D1212:D1212),0)</f>
        <v>0</v>
      </c>
      <c r="C1212" s="139" t="str">
        <f>'제품 추가'!AC1210</f>
        <v>KINETIC</v>
      </c>
      <c r="D1212" s="138">
        <f>IF('넣어줄 잉크'!$D$2="주말",INDEX(표5[#All],MATCH(C1212,표5[[#All],[잉크]],0),19)+INDEX(표5[#All],MATCH(C1212,표5[[#All],[잉크]],0),22),INDEX(표5[#All],MATCH(C1212,표5[[#All],[잉크]],0),MATCH('넣어줄 잉크'!$D$2,표5[#Headers],0)+2))</f>
        <v>0</v>
      </c>
    </row>
    <row r="1213" spans="2:4" hidden="1" x14ac:dyDescent="0.3">
      <c r="B1213" s="56">
        <f>IFERROR(SUM(D1213:D1213),0)</f>
        <v>0</v>
      </c>
      <c r="C1213" s="139" t="str">
        <f>'제품 추가'!AC1211</f>
        <v>AMBLE</v>
      </c>
      <c r="D1213" s="138">
        <f>IF('넣어줄 잉크'!$D$2="주말",INDEX(표5[#All],MATCH(C1213,표5[[#All],[잉크]],0),19)+INDEX(표5[#All],MATCH(C1213,표5[[#All],[잉크]],0),22),INDEX(표5[#All],MATCH(C1213,표5[[#All],[잉크]],0),MATCH('넣어줄 잉크'!$D$2,표5[#Headers],0)+2))</f>
        <v>0</v>
      </c>
    </row>
    <row r="1214" spans="2:4" hidden="1" x14ac:dyDescent="0.3">
      <c r="B1214" s="56">
        <f>IFERROR(SUM(D1214:D1214),0)</f>
        <v>0</v>
      </c>
      <c r="C1214" s="139" t="str">
        <f>'제품 추가'!AC1212</f>
        <v>EPOCH</v>
      </c>
      <c r="D1214" s="138">
        <f>IF('넣어줄 잉크'!$D$2="주말",INDEX(표5[#All],MATCH(C1214,표5[[#All],[잉크]],0),19)+INDEX(표5[#All],MATCH(C1214,표5[[#All],[잉크]],0),22),INDEX(표5[#All],MATCH(C1214,표5[[#All],[잉크]],0),MATCH('넣어줄 잉크'!$D$2,표5[#Headers],0)+2))</f>
        <v>0</v>
      </c>
    </row>
    <row r="1215" spans="2:4" hidden="1" x14ac:dyDescent="0.3">
      <c r="B1215" s="56">
        <f>IFERROR(SUM(D1215:D1215),0)</f>
        <v>0</v>
      </c>
      <c r="C1215" s="139" t="str">
        <f>'제품 추가'!AC1213</f>
        <v>GAMBIT</v>
      </c>
      <c r="D1215" s="138">
        <f>IF('넣어줄 잉크'!$D$2="주말",INDEX(표5[#All],MATCH(C1215,표5[[#All],[잉크]],0),19)+INDEX(표5[#All],MATCH(C1215,표5[[#All],[잉크]],0),22),INDEX(표5[#All],MATCH(C1215,표5[[#All],[잉크]],0),MATCH('넣어줄 잉크'!$D$2,표5[#Headers],0)+2))</f>
        <v>0</v>
      </c>
    </row>
    <row r="1216" spans="2:4" x14ac:dyDescent="0.3">
      <c r="B1216" s="56">
        <f>IFERROR(SUM(D1216:D1216),0)</f>
        <v>2</v>
      </c>
      <c r="C1216" s="139" t="str">
        <f>'제품 추가'!AC554</f>
        <v>VANILLA</v>
      </c>
      <c r="D1216" s="138">
        <f>IF('넣어줄 잉크'!$D$2="주말",INDEX(표5[#All],MATCH(C1216,표5[[#All],[잉크]],0),19)+INDEX(표5[#All],MATCH(C1216,표5[[#All],[잉크]],0),22),INDEX(표5[#All],MATCH(C1216,표5[[#All],[잉크]],0),MATCH('넣어줄 잉크'!$D$2,표5[#Headers],0)+2))</f>
        <v>2</v>
      </c>
    </row>
    <row r="1217" spans="2:4" x14ac:dyDescent="0.3">
      <c r="B1217" s="56">
        <f>IFERROR(SUM(D1217:D1217),0)</f>
        <v>1</v>
      </c>
      <c r="C1217" s="139" t="str">
        <f>'제품 추가'!AC1223</f>
        <v>VELMURE</v>
      </c>
      <c r="D1217" s="138">
        <f>IF('넣어줄 잉크'!$D$2="주말",INDEX(표5[#All],MATCH(C1217,표5[[#All],[잉크]],0),19)+INDEX(표5[#All],MATCH(C1217,표5[[#All],[잉크]],0),22),INDEX(표5[#All],MATCH(C1217,표5[[#All],[잉크]],0),MATCH('넣어줄 잉크'!$D$2,표5[#Headers],0)+2))</f>
        <v>1</v>
      </c>
    </row>
    <row r="1218" spans="2:4" x14ac:dyDescent="0.3">
      <c r="B1218" s="56">
        <f>IFERROR(SUM(D1218:D1218),0)</f>
        <v>2</v>
      </c>
      <c r="C1218" s="139" t="str">
        <f>'제품 추가'!AC565</f>
        <v>WEED</v>
      </c>
      <c r="D1218" s="138">
        <f>IF('넣어줄 잉크'!$D$2="주말",INDEX(표5[#All],MATCH(C1218,표5[[#All],[잉크]],0),19)+INDEX(표5[#All],MATCH(C1218,표5[[#All],[잉크]],0),22),INDEX(표5[#All],MATCH(C1218,표5[[#All],[잉크]],0),MATCH('넣어줄 잉크'!$D$2,표5[#Headers],0)+2))</f>
        <v>2</v>
      </c>
    </row>
    <row r="1219" spans="2:4" hidden="1" x14ac:dyDescent="0.3">
      <c r="B1219" s="56">
        <f t="shared" ref="B1219:B1225" si="0">IFERROR(SUM(D1219:D1219),0)</f>
        <v>0</v>
      </c>
      <c r="C1219" s="139" t="str">
        <f>'제품 추가'!AC1217</f>
        <v>LADDER</v>
      </c>
      <c r="D1219" s="138">
        <f>IF('넣어줄 잉크'!$D$2="주말",INDEX(표5[#All],MATCH(C1219,표5[[#All],[잉크]],0),19)+INDEX(표5[#All],MATCH(C1219,표5[[#All],[잉크]],0),22),INDEX(표5[#All],MATCH(C1219,표5[[#All],[잉크]],0),MATCH('넣어줄 잉크'!$D$2,표5[#Headers],0)+2))</f>
        <v>0</v>
      </c>
    </row>
    <row r="1220" spans="2:4" hidden="1" x14ac:dyDescent="0.3">
      <c r="B1220" s="56">
        <f t="shared" si="0"/>
        <v>0</v>
      </c>
      <c r="C1220" s="139" t="str">
        <f>'제품 추가'!AC1218</f>
        <v>ARCHER</v>
      </c>
      <c r="D1220" s="138">
        <f>IF('넣어줄 잉크'!$D$2="주말",INDEX(표5[#All],MATCH(C1220,표5[[#All],[잉크]],0),19)+INDEX(표5[#All],MATCH(C1220,표5[[#All],[잉크]],0),22),INDEX(표5[#All],MATCH(C1220,표5[[#All],[잉크]],0),MATCH('넣어줄 잉크'!$D$2,표5[#Headers],0)+2))</f>
        <v>0</v>
      </c>
    </row>
    <row r="1221" spans="2:4" hidden="1" x14ac:dyDescent="0.3">
      <c r="B1221" s="56">
        <f t="shared" si="0"/>
        <v>0</v>
      </c>
      <c r="C1221" s="139" t="str">
        <f>'제품 추가'!AC1219</f>
        <v>COMBO</v>
      </c>
      <c r="D1221" s="138">
        <f>IF('넣어줄 잉크'!$D$2="주말",INDEX(표5[#All],MATCH(C1221,표5[[#All],[잉크]],0),19)+INDEX(표5[#All],MATCH(C1221,표5[[#All],[잉크]],0),22),INDEX(표5[#All],MATCH(C1221,표5[[#All],[잉크]],0),MATCH('넣어줄 잉크'!$D$2,표5[#Headers],0)+2))</f>
        <v>0</v>
      </c>
    </row>
    <row r="1222" spans="2:4" hidden="1" x14ac:dyDescent="0.3">
      <c r="B1222" s="56">
        <f t="shared" si="0"/>
        <v>0</v>
      </c>
      <c r="C1222" s="139" t="str">
        <f>'제품 추가'!AC1220</f>
        <v>(H)DARIUS</v>
      </c>
      <c r="D1222" s="138">
        <f>IF('넣어줄 잉크'!$D$2="주말",INDEX(표5[#All],MATCH(C1222,표5[[#All],[잉크]],0),19)+INDEX(표5[#All],MATCH(C1222,표5[[#All],[잉크]],0),22),INDEX(표5[#All],MATCH(C1222,표5[[#All],[잉크]],0),MATCH('넣어줄 잉크'!$D$2,표5[#Headers],0)+2))</f>
        <v>0</v>
      </c>
    </row>
    <row r="1223" spans="2:4" hidden="1" x14ac:dyDescent="0.3">
      <c r="B1223" s="56">
        <f t="shared" si="0"/>
        <v>0</v>
      </c>
      <c r="C1223" s="139" t="str">
        <f>'제품 추가'!AC1221</f>
        <v>(H)KLED</v>
      </c>
      <c r="D1223" s="138">
        <f>IF('넣어줄 잉크'!$D$2="주말",INDEX(표5[#All],MATCH(C1223,표5[[#All],[잉크]],0),19)+INDEX(표5[#All],MATCH(C1223,표5[[#All],[잉크]],0),22),INDEX(표5[#All],MATCH(C1223,표5[[#All],[잉크]],0),MATCH('넣어줄 잉크'!$D$2,표5[#Headers],0)+2))</f>
        <v>0</v>
      </c>
    </row>
    <row r="1224" spans="2:4" hidden="1" x14ac:dyDescent="0.3">
      <c r="B1224" s="56">
        <f t="shared" si="0"/>
        <v>0</v>
      </c>
      <c r="C1224" s="139" t="str">
        <f>'제품 추가'!AC1222</f>
        <v>(H)RENEKTON</v>
      </c>
      <c r="D1224" s="138">
        <f>IF('넣어줄 잉크'!$D$2="주말",INDEX(표5[#All],MATCH(C1224,표5[[#All],[잉크]],0),19)+INDEX(표5[#All],MATCH(C1224,표5[[#All],[잉크]],0),22),INDEX(표5[#All],MATCH(C1224,표5[[#All],[잉크]],0),MATCH('넣어줄 잉크'!$D$2,표5[#Headers],0)+2))</f>
        <v>0</v>
      </c>
    </row>
    <row r="1225" spans="2:4" hidden="1" x14ac:dyDescent="0.3">
      <c r="B1225" s="56">
        <f t="shared" si="0"/>
        <v>0</v>
      </c>
      <c r="C1225" s="139" t="str">
        <f>'제품 추가'!AC999</f>
        <v>XABI</v>
      </c>
      <c r="D1225" s="138">
        <f>IF('넣어줄 잉크'!$D$2="주말",INDEX(표5[#All],MATCH(C1225,표5[[#All],[잉크]],0),19)+INDEX(표5[#All],MATCH(C1225,표5[[#All],[잉크]],0),22),INDEX(표5[#All],MATCH(C1225,표5[[#All],[잉크]],0),MATCH('넣어줄 잉크'!$D$2,표5[#Headers],0)+2))</f>
        <v>0</v>
      </c>
    </row>
    <row r="1226" spans="2:4" hidden="1" x14ac:dyDescent="0.3">
      <c r="B1226" s="56">
        <f t="shared" ref="B1226:B1260" si="1">IFERROR(SUM(D1226:D1226),0)</f>
        <v>0</v>
      </c>
      <c r="C1226" s="139" t="str">
        <f>'제품 추가'!AC1224</f>
        <v>LUMEN</v>
      </c>
      <c r="D1226" s="138">
        <f>IF('넣어줄 잉크'!$D$2="주말",INDEX(표5[#All],MATCH(C1226,표5[[#All],[잉크]],0),19)+INDEX(표5[#All],MATCH(C1226,표5[[#All],[잉크]],0),22),INDEX(표5[#All],MATCH(C1226,표5[[#All],[잉크]],0),MATCH('넣어줄 잉크'!$D$2,표5[#Headers],0)+2))</f>
        <v>0</v>
      </c>
    </row>
    <row r="1227" spans="2:4" hidden="1" x14ac:dyDescent="0.3">
      <c r="B1227" s="56">
        <f t="shared" si="1"/>
        <v>0</v>
      </c>
      <c r="C1227" s="139" t="str">
        <f>'제품 추가'!AC1225</f>
        <v>ATLAS</v>
      </c>
      <c r="D1227" s="138">
        <f>IF('넣어줄 잉크'!$D$2="주말",INDEX(표5[#All],MATCH(C1227,표5[[#All],[잉크]],0),19)+INDEX(표5[#All],MATCH(C1227,표5[[#All],[잉크]],0),22),INDEX(표5[#All],MATCH(C1227,표5[[#All],[잉크]],0),MATCH('넣어줄 잉크'!$D$2,표5[#Headers],0)+2))</f>
        <v>0</v>
      </c>
    </row>
    <row r="1228" spans="2:4" hidden="1" x14ac:dyDescent="0.3">
      <c r="B1228" s="56">
        <f t="shared" si="1"/>
        <v>0</v>
      </c>
      <c r="C1228" s="139" t="str">
        <f>'제품 추가'!AC1226</f>
        <v>CONVEX</v>
      </c>
      <c r="D1228" s="138">
        <f>IF('넣어줄 잉크'!$D$2="주말",INDEX(표5[#All],MATCH(C1228,표5[[#All],[잉크]],0),19)+INDEX(표5[#All],MATCH(C1228,표5[[#All],[잉크]],0),22),INDEX(표5[#All],MATCH(C1228,표5[[#All],[잉크]],0),MATCH('넣어줄 잉크'!$D$2,표5[#Headers],0)+2))</f>
        <v>0</v>
      </c>
    </row>
    <row r="1229" spans="2:4" hidden="1" x14ac:dyDescent="0.3">
      <c r="B1229" s="56">
        <f t="shared" si="1"/>
        <v>0</v>
      </c>
      <c r="C1229" s="139" t="str">
        <f>'제품 추가'!AC1227</f>
        <v>ESCAPE</v>
      </c>
      <c r="D1229" s="138">
        <f>IF('넣어줄 잉크'!$D$2="주말",INDEX(표5[#All],MATCH(C1229,표5[[#All],[잉크]],0),19)+INDEX(표5[#All],MATCH(C1229,표5[[#All],[잉크]],0),22),INDEX(표5[#All],MATCH(C1229,표5[[#All],[잉크]],0),MATCH('넣어줄 잉크'!$D$2,표5[#Headers],0)+2))</f>
        <v>0</v>
      </c>
    </row>
    <row r="1230" spans="2:4" hidden="1" x14ac:dyDescent="0.3">
      <c r="B1230" s="56">
        <f t="shared" si="1"/>
        <v>0</v>
      </c>
      <c r="C1230" s="139" t="str">
        <f>'제품 추가'!AC1228</f>
        <v>LIQUID</v>
      </c>
      <c r="D1230" s="138">
        <f>IF('넣어줄 잉크'!$D$2="주말",INDEX(표5[#All],MATCH(C1230,표5[[#All],[잉크]],0),19)+INDEX(표5[#All],MATCH(C1230,표5[[#All],[잉크]],0),22),INDEX(표5[#All],MATCH(C1230,표5[[#All],[잉크]],0),MATCH('넣어줄 잉크'!$D$2,표5[#Headers],0)+2))</f>
        <v>0</v>
      </c>
    </row>
    <row r="1231" spans="2:4" hidden="1" x14ac:dyDescent="0.3">
      <c r="B1231" s="56">
        <f t="shared" si="1"/>
        <v>0</v>
      </c>
      <c r="C1231" s="139" t="str">
        <f>'제품 추가'!AC1229</f>
        <v>AUDIT</v>
      </c>
      <c r="D1231" s="138">
        <f>IF('넣어줄 잉크'!$D$2="주말",INDEX(표5[#All],MATCH(C1231,표5[[#All],[잉크]],0),19)+INDEX(표5[#All],MATCH(C1231,표5[[#All],[잉크]],0),22),INDEX(표5[#All],MATCH(C1231,표5[[#All],[잉크]],0),MATCH('넣어줄 잉크'!$D$2,표5[#Headers],0)+2))</f>
        <v>0</v>
      </c>
    </row>
    <row r="1232" spans="2:4" hidden="1" x14ac:dyDescent="0.3">
      <c r="B1232" s="56">
        <f t="shared" si="1"/>
        <v>0</v>
      </c>
      <c r="C1232" s="139" t="str">
        <f>'제품 추가'!AC1230</f>
        <v>CRADLE</v>
      </c>
      <c r="D1232" s="138">
        <f>IF('넣어줄 잉크'!$D$2="주말",INDEX(표5[#All],MATCH(C1232,표5[[#All],[잉크]],0),19)+INDEX(표5[#All],MATCH(C1232,표5[[#All],[잉크]],0),22),INDEX(표5[#All],MATCH(C1232,표5[[#All],[잉크]],0),MATCH('넣어줄 잉크'!$D$2,표5[#Headers],0)+2))</f>
        <v>0</v>
      </c>
    </row>
    <row r="1233" spans="2:4" hidden="1" x14ac:dyDescent="0.3">
      <c r="B1233" s="56">
        <f t="shared" si="1"/>
        <v>0</v>
      </c>
      <c r="C1233" s="139" t="str">
        <f>'제품 추가'!AC1231</f>
        <v>ETHIC</v>
      </c>
      <c r="D1233" s="138">
        <f>IF('넣어줄 잉크'!$D$2="주말",INDEX(표5[#All],MATCH(C1233,표5[[#All],[잉크]],0),19)+INDEX(표5[#All],MATCH(C1233,표5[[#All],[잉크]],0),22),INDEX(표5[#All],MATCH(C1233,표5[[#All],[잉크]],0),MATCH('넣어줄 잉크'!$D$2,표5[#Headers],0)+2))</f>
        <v>0</v>
      </c>
    </row>
    <row r="1234" spans="2:4" hidden="1" x14ac:dyDescent="0.3">
      <c r="B1234" s="56">
        <f t="shared" si="1"/>
        <v>0</v>
      </c>
      <c r="C1234" s="139" t="str">
        <f>'제품 추가'!AC1232</f>
        <v>GENTLE</v>
      </c>
      <c r="D1234" s="138">
        <f>IF('넣어줄 잉크'!$D$2="주말",INDEX(표5[#All],MATCH(C1234,표5[[#All],[잉크]],0),19)+INDEX(표5[#All],MATCH(C1234,표5[[#All],[잉크]],0),22),INDEX(표5[#All],MATCH(C1234,표5[[#All],[잉크]],0),MATCH('넣어줄 잉크'!$D$2,표5[#Headers],0)+2))</f>
        <v>0</v>
      </c>
    </row>
    <row r="1235" spans="2:4" hidden="1" x14ac:dyDescent="0.3">
      <c r="B1235" s="56">
        <f t="shared" si="1"/>
        <v>0</v>
      </c>
      <c r="C1235" s="139" t="str">
        <f>'제품 추가'!AC1233</f>
        <v>JAPANESE</v>
      </c>
      <c r="D1235" s="138">
        <f>IF('넣어줄 잉크'!$D$2="주말",INDEX(표5[#All],MATCH(C1235,표5[[#All],[잉크]],0),19)+INDEX(표5[#All],MATCH(C1235,표5[[#All],[잉크]],0),22),INDEX(표5[#All],MATCH(C1235,표5[[#All],[잉크]],0),MATCH('넣어줄 잉크'!$D$2,표5[#Headers],0)+2))</f>
        <v>0</v>
      </c>
    </row>
    <row r="1236" spans="2:4" hidden="1" x14ac:dyDescent="0.3">
      <c r="B1236" s="56">
        <f t="shared" si="1"/>
        <v>0</v>
      </c>
      <c r="C1236" s="139" t="str">
        <f>'제품 추가'!AC1234</f>
        <v>POMME</v>
      </c>
      <c r="D1236" s="138">
        <f>IF('넣어줄 잉크'!$D$2="주말",INDEX(표5[#All],MATCH(C1236,표5[[#All],[잉크]],0),19)+INDEX(표5[#All],MATCH(C1236,표5[[#All],[잉크]],0),22),INDEX(표5[#All],MATCH(C1236,표5[[#All],[잉크]],0),MATCH('넣어줄 잉크'!$D$2,표5[#Headers],0)+2))</f>
        <v>0</v>
      </c>
    </row>
    <row r="1237" spans="2:4" hidden="1" x14ac:dyDescent="0.3">
      <c r="B1237" s="56">
        <f t="shared" si="1"/>
        <v>0</v>
      </c>
      <c r="C1237" s="139" t="str">
        <f>'제품 추가'!AC1235</f>
        <v>GLANCE</v>
      </c>
      <c r="D1237" s="138">
        <f>IF('넣어줄 잉크'!$D$2="주말",INDEX(표5[#All],MATCH(C1237,표5[[#All],[잉크]],0),19)+INDEX(표5[#All],MATCH(C1237,표5[[#All],[잉크]],0),22),INDEX(표5[#All],MATCH(C1237,표5[[#All],[잉크]],0),MATCH('넣어줄 잉크'!$D$2,표5[#Headers],0)+2))</f>
        <v>0</v>
      </c>
    </row>
    <row r="1238" spans="2:4" hidden="1" x14ac:dyDescent="0.3">
      <c r="B1238" s="56">
        <f t="shared" si="1"/>
        <v>0</v>
      </c>
      <c r="C1238" s="139" t="str">
        <f>'제품 추가'!AC1236</f>
        <v>MAGNET</v>
      </c>
      <c r="D1238" s="138">
        <f>IF('넣어줄 잉크'!$D$2="주말",INDEX(표5[#All],MATCH(C1238,표5[[#All],[잉크]],0),19)+INDEX(표5[#All],MATCH(C1238,표5[[#All],[잉크]],0),22),INDEX(표5[#All],MATCH(C1238,표5[[#All],[잉크]],0),MATCH('넣어줄 잉크'!$D$2,표5[#Headers],0)+2))</f>
        <v>0</v>
      </c>
    </row>
    <row r="1239" spans="2:4" hidden="1" x14ac:dyDescent="0.3">
      <c r="B1239" s="56">
        <f t="shared" si="1"/>
        <v>0</v>
      </c>
      <c r="C1239" s="139" t="str">
        <f>'제품 추가'!AC1237</f>
        <v>AZURE</v>
      </c>
      <c r="D1239" s="138">
        <f>IF('넣어줄 잉크'!$D$2="주말",INDEX(표5[#All],MATCH(C1239,표5[[#All],[잉크]],0),19)+INDEX(표5[#All],MATCH(C1239,표5[[#All],[잉크]],0),22),INDEX(표5[#All],MATCH(C1239,표5[[#All],[잉크]],0),MATCH('넣어줄 잉크'!$D$2,표5[#Headers],0)+2))</f>
        <v>0</v>
      </c>
    </row>
    <row r="1240" spans="2:4" hidden="1" x14ac:dyDescent="0.3">
      <c r="B1240" s="56">
        <f t="shared" si="1"/>
        <v>0</v>
      </c>
      <c r="C1240" s="139" t="str">
        <f>'제품 추가'!AC1238</f>
        <v>CROP</v>
      </c>
      <c r="D1240" s="138">
        <f>IF('넣어줄 잉크'!$D$2="주말",INDEX(표5[#All],MATCH(C1240,표5[[#All],[잉크]],0),19)+INDEX(표5[#All],MATCH(C1240,표5[[#All],[잉크]],0),22),INDEX(표5[#All],MATCH(C1240,표5[[#All],[잉크]],0),MATCH('넣어줄 잉크'!$D$2,표5[#Headers],0)+2))</f>
        <v>0</v>
      </c>
    </row>
    <row r="1241" spans="2:4" hidden="1" x14ac:dyDescent="0.3">
      <c r="B1241" s="56">
        <f t="shared" si="1"/>
        <v>0</v>
      </c>
      <c r="C1241" s="139" t="str">
        <f>'제품 추가'!AC1239</f>
        <v>LUMINOUS</v>
      </c>
      <c r="D1241" s="138">
        <f>IF('넣어줄 잉크'!$D$2="주말",INDEX(표5[#All],MATCH(C1241,표5[[#All],[잉크]],0),19)+INDEX(표5[#All],MATCH(C1241,표5[[#All],[잉크]],0),22),INDEX(표5[#All],MATCH(C1241,표5[[#All],[잉크]],0),MATCH('넣어줄 잉크'!$D$2,표5[#Headers],0)+2))</f>
        <v>0</v>
      </c>
    </row>
    <row r="1242" spans="2:4" hidden="1" x14ac:dyDescent="0.3">
      <c r="B1242" s="56">
        <f t="shared" si="1"/>
        <v>0</v>
      </c>
      <c r="C1242" s="139" t="str">
        <f>'제품 추가'!AC1240</f>
        <v>CYCLE</v>
      </c>
      <c r="D1242" s="138">
        <f>IF('넣어줄 잉크'!$D$2="주말",INDEX(표5[#All],MATCH(C1242,표5[[#All],[잉크]],0),19)+INDEX(표5[#All],MATCH(C1242,표5[[#All],[잉크]],0),22),INDEX(표5[#All],MATCH(C1242,표5[[#All],[잉크]],0),MATCH('넣어줄 잉크'!$D$2,표5[#Headers],0)+2))</f>
        <v>0</v>
      </c>
    </row>
    <row r="1243" spans="2:4" hidden="1" x14ac:dyDescent="0.3">
      <c r="B1243" s="56">
        <f t="shared" si="1"/>
        <v>0</v>
      </c>
      <c r="C1243" s="139" t="str">
        <f>'제품 추가'!AC1241</f>
        <v>EVOLVE</v>
      </c>
      <c r="D1243" s="138">
        <f>IF('넣어줄 잉크'!$D$2="주말",INDEX(표5[#All],MATCH(C1243,표5[[#All],[잉크]],0),19)+INDEX(표5[#All],MATCH(C1243,표5[[#All],[잉크]],0),22),INDEX(표5[#All],MATCH(C1243,표5[[#All],[잉크]],0),MATCH('넣어줄 잉크'!$D$2,표5[#Headers],0)+2))</f>
        <v>0</v>
      </c>
    </row>
    <row r="1244" spans="2:4" hidden="1" x14ac:dyDescent="0.3">
      <c r="B1244" s="56">
        <f t="shared" si="1"/>
        <v>0</v>
      </c>
      <c r="C1244" s="139" t="str">
        <f>'제품 추가'!AC1242</f>
        <v>GLITCH</v>
      </c>
      <c r="D1244" s="138">
        <f>IF('넣어줄 잉크'!$D$2="주말",INDEX(표5[#All],MATCH(C1244,표5[[#All],[잉크]],0),19)+INDEX(표5[#All],MATCH(C1244,표5[[#All],[잉크]],0),22),INDEX(표5[#All],MATCH(C1244,표5[[#All],[잉크]],0),MATCH('넣어줄 잉크'!$D$2,표5[#Headers],0)+2))</f>
        <v>0</v>
      </c>
    </row>
    <row r="1245" spans="2:4" hidden="1" x14ac:dyDescent="0.3">
      <c r="B1245" s="56">
        <f t="shared" si="1"/>
        <v>0</v>
      </c>
      <c r="C1245" s="139" t="str">
        <f>'제품 추가'!AC1243</f>
        <v>MATRIX</v>
      </c>
      <c r="D1245" s="138">
        <f>IF('넣어줄 잉크'!$D$2="주말",INDEX(표5[#All],MATCH(C1245,표5[[#All],[잉크]],0),19)+INDEX(표5[#All],MATCH(C1245,표5[[#All],[잉크]],0),22),INDEX(표5[#All],MATCH(C1245,표5[[#All],[잉크]],0),MATCH('넣어줄 잉크'!$D$2,표5[#Headers],0)+2))</f>
        <v>0</v>
      </c>
    </row>
    <row r="1246" spans="2:4" hidden="1" x14ac:dyDescent="0.3">
      <c r="B1246" s="56">
        <f t="shared" si="1"/>
        <v>0</v>
      </c>
      <c r="C1246" s="139" t="str">
        <f>'제품 추가'!AC1244</f>
        <v>DASHED</v>
      </c>
      <c r="D1246" s="138">
        <f>IF('넣어줄 잉크'!$D$2="주말",INDEX(표5[#All],MATCH(C1246,표5[[#All],[잉크]],0),19)+INDEX(표5[#All],MATCH(C1246,표5[[#All],[잉크]],0),22),INDEX(표5[#All],MATCH(C1246,표5[[#All],[잉크]],0),MATCH('넣어줄 잉크'!$D$2,표5[#Headers],0)+2))</f>
        <v>0</v>
      </c>
    </row>
    <row r="1247" spans="2:4" hidden="1" x14ac:dyDescent="0.3">
      <c r="B1247" s="56">
        <f t="shared" si="1"/>
        <v>0</v>
      </c>
      <c r="C1247" s="139" t="str">
        <f>'제품 추가'!AC1245</f>
        <v>BISHOP</v>
      </c>
      <c r="D1247" s="138">
        <f>IF('넣어줄 잉크'!$D$2="주말",INDEX(표5[#All],MATCH(C1247,표5[[#All],[잉크]],0),19)+INDEX(표5[#All],MATCH(C1247,표5[[#All],[잉크]],0),22),INDEX(표5[#All],MATCH(C1247,표5[[#All],[잉크]],0),MATCH('넣어줄 잉크'!$D$2,표5[#Headers],0)+2))</f>
        <v>0</v>
      </c>
    </row>
    <row r="1248" spans="2:4" hidden="1" x14ac:dyDescent="0.3">
      <c r="B1248" s="56">
        <f t="shared" si="1"/>
        <v>0</v>
      </c>
      <c r="C1248" s="139" t="str">
        <f>'제품 추가'!AC1246</f>
        <v>QUASAR</v>
      </c>
      <c r="D1248" s="138">
        <f>IF('넣어줄 잉크'!$D$2="주말",INDEX(표5[#All],MATCH(C1248,표5[[#All],[잉크]],0),19)+INDEX(표5[#All],MATCH(C1248,표5[[#All],[잉크]],0),22),INDEX(표5[#All],MATCH(C1248,표5[[#All],[잉크]],0),MATCH('넣어줄 잉크'!$D$2,표5[#Headers],0)+2))</f>
        <v>0</v>
      </c>
    </row>
    <row r="1249" spans="2:4" hidden="1" x14ac:dyDescent="0.3">
      <c r="B1249" s="56">
        <f t="shared" si="1"/>
        <v>0</v>
      </c>
      <c r="C1249" s="139" t="str">
        <f>'제품 추가'!AC1247</f>
        <v>PIVOT</v>
      </c>
      <c r="D1249" s="138">
        <f>IF('넣어줄 잉크'!$D$2="주말",INDEX(표5[#All],MATCH(C1249,표5[[#All],[잉크]],0),19)+INDEX(표5[#All],MATCH(C1249,표5[[#All],[잉크]],0),22),INDEX(표5[#All],MATCH(C1249,표5[[#All],[잉크]],0),MATCH('넣어줄 잉크'!$D$2,표5[#Headers],0)+2))</f>
        <v>0</v>
      </c>
    </row>
    <row r="1250" spans="2:4" hidden="1" x14ac:dyDescent="0.3">
      <c r="B1250" s="56">
        <f t="shared" si="1"/>
        <v>0</v>
      </c>
      <c r="C1250" s="139" t="str">
        <f>'제품 추가'!AC1248</f>
        <v>BAZEL</v>
      </c>
      <c r="D1250" s="138">
        <f>IF('넣어줄 잉크'!$D$2="주말",INDEX(표5[#All],MATCH(C1250,표5[[#All],[잉크]],0),19)+INDEX(표5[#All],MATCH(C1250,표5[[#All],[잉크]],0),22),INDEX(표5[#All],MATCH(C1250,표5[[#All],[잉크]],0),MATCH('넣어줄 잉크'!$D$2,표5[#Headers],0)+2))</f>
        <v>0</v>
      </c>
    </row>
    <row r="1251" spans="2:4" hidden="1" x14ac:dyDescent="0.3">
      <c r="B1251" s="56">
        <f t="shared" si="1"/>
        <v>0</v>
      </c>
      <c r="C1251" s="139" t="str">
        <f>'제품 추가'!AC1249</f>
        <v>MUSK</v>
      </c>
      <c r="D1251" s="138">
        <f>IF('넣어줄 잉크'!$D$2="주말",INDEX(표5[#All],MATCH(C1251,표5[[#All],[잉크]],0),19)+INDEX(표5[#All],MATCH(C1251,표5[[#All],[잉크]],0),22),INDEX(표5[#All],MATCH(C1251,표5[[#All],[잉크]],0),MATCH('넣어줄 잉크'!$D$2,표5[#Headers],0)+2))</f>
        <v>0</v>
      </c>
    </row>
    <row r="1252" spans="2:4" hidden="1" x14ac:dyDescent="0.3">
      <c r="B1252" s="56">
        <f t="shared" si="1"/>
        <v>0</v>
      </c>
      <c r="C1252" s="139" t="str">
        <f>'제품 추가'!AC1250</f>
        <v>EXODUS</v>
      </c>
      <c r="D1252" s="138">
        <f>IF('넣어줄 잉크'!$D$2="주말",INDEX(표5[#All],MATCH(C1252,표5[[#All],[잉크]],0),19)+INDEX(표5[#All],MATCH(C1252,표5[[#All],[잉크]],0),22),INDEX(표5[#All],MATCH(C1252,표5[[#All],[잉크]],0),MATCH('넣어줄 잉크'!$D$2,표5[#Headers],0)+2))</f>
        <v>0</v>
      </c>
    </row>
    <row r="1253" spans="2:4" hidden="1" x14ac:dyDescent="0.3">
      <c r="B1253" s="56">
        <f t="shared" si="1"/>
        <v>0</v>
      </c>
      <c r="C1253" s="139" t="str">
        <f>'제품 추가'!AC1251</f>
        <v>GLOBAL</v>
      </c>
      <c r="D1253" s="138">
        <f>IF('넣어줄 잉크'!$D$2="주말",INDEX(표5[#All],MATCH(C1253,표5[[#All],[잉크]],0),19)+INDEX(표5[#All],MATCH(C1253,표5[[#All],[잉크]],0),22),INDEX(표5[#All],MATCH(C1253,표5[[#All],[잉크]],0),MATCH('넣어줄 잉크'!$D$2,표5[#Headers],0)+2))</f>
        <v>0</v>
      </c>
    </row>
    <row r="1254" spans="2:4" hidden="1" x14ac:dyDescent="0.3">
      <c r="B1254" s="56">
        <f t="shared" si="1"/>
        <v>0</v>
      </c>
      <c r="C1254" s="139" t="str">
        <f>'제품 추가'!AC1252</f>
        <v>METHOD</v>
      </c>
      <c r="D1254" s="138">
        <f>IF('넣어줄 잉크'!$D$2="주말",INDEX(표5[#All],MATCH(C1254,표5[[#All],[잉크]],0),19)+INDEX(표5[#All],MATCH(C1254,표5[[#All],[잉크]],0),22),INDEX(표5[#All],MATCH(C1254,표5[[#All],[잉크]],0),MATCH('넣어줄 잉크'!$D$2,표5[#Headers],0)+2))</f>
        <v>0</v>
      </c>
    </row>
    <row r="1255" spans="2:4" hidden="1" x14ac:dyDescent="0.3">
      <c r="B1255" s="56">
        <f t="shared" si="1"/>
        <v>0</v>
      </c>
      <c r="C1255" s="139" t="str">
        <f>'제품 추가'!AC1253</f>
        <v>SPIRAL</v>
      </c>
      <c r="D1255" s="138">
        <f>IF('넣어줄 잉크'!$D$2="주말",INDEX(표5[#All],MATCH(C1255,표5[[#All],[잉크]],0),19)+INDEX(표5[#All],MATCH(C1255,표5[[#All],[잉크]],0),22),INDEX(표5[#All],MATCH(C1255,표5[[#All],[잉크]],0),MATCH('넣어줄 잉크'!$D$2,표5[#Headers],0)+2))</f>
        <v>0</v>
      </c>
    </row>
    <row r="1256" spans="2:4" hidden="1" x14ac:dyDescent="0.3">
      <c r="B1256" s="56">
        <f t="shared" si="1"/>
        <v>0</v>
      </c>
      <c r="C1256" s="139" t="str">
        <f>'제품 추가'!AC1254</f>
        <v>DONKEY</v>
      </c>
      <c r="D1256" s="138">
        <f>IF('넣어줄 잉크'!$D$2="주말",INDEX(표5[#All],MATCH(C1256,표5[[#All],[잉크]],0),19)+INDEX(표5[#All],MATCH(C1256,표5[[#All],[잉크]],0),22),INDEX(표5[#All],MATCH(C1256,표5[[#All],[잉크]],0),MATCH('넣어줄 잉크'!$D$2,표5[#Headers],0)+2))</f>
        <v>0</v>
      </c>
    </row>
    <row r="1257" spans="2:4" hidden="1" x14ac:dyDescent="0.3">
      <c r="B1257" s="56">
        <f t="shared" si="1"/>
        <v>0</v>
      </c>
      <c r="C1257" s="139">
        <f>'제품 추가'!AC1255</f>
        <v>0</v>
      </c>
      <c r="D1257" s="138" t="e">
        <f>IF('넣어줄 잉크'!$D$2="주말",INDEX(표5[#All],MATCH(C1257,표5[[#All],[잉크]],0),19)+INDEX(표5[#All],MATCH(C1257,표5[[#All],[잉크]],0),22),INDEX(표5[#All],MATCH(C1257,표5[[#All],[잉크]],0),MATCH('넣어줄 잉크'!$D$2,표5[#Headers],0)+2))</f>
        <v>#N/A</v>
      </c>
    </row>
    <row r="1258" spans="2:4" hidden="1" x14ac:dyDescent="0.3">
      <c r="B1258" s="56">
        <f t="shared" si="1"/>
        <v>0</v>
      </c>
      <c r="C1258" s="139">
        <f>'제품 추가'!AC1256</f>
        <v>0</v>
      </c>
      <c r="D1258" s="138" t="e">
        <f>IF('넣어줄 잉크'!$D$2="주말",INDEX(표5[#All],MATCH(C1258,표5[[#All],[잉크]],0),19)+INDEX(표5[#All],MATCH(C1258,표5[[#All],[잉크]],0),22),INDEX(표5[#All],MATCH(C1258,표5[[#All],[잉크]],0),MATCH('넣어줄 잉크'!$D$2,표5[#Headers],0)+2))</f>
        <v>#N/A</v>
      </c>
    </row>
    <row r="1259" spans="2:4" hidden="1" x14ac:dyDescent="0.3">
      <c r="B1259" s="56">
        <f t="shared" si="1"/>
        <v>0</v>
      </c>
      <c r="C1259" s="139">
        <f>'제품 추가'!AC1257</f>
        <v>0</v>
      </c>
      <c r="D1259" s="138" t="e">
        <f>IF('넣어줄 잉크'!$D$2="주말",INDEX(표5[#All],MATCH(C1259,표5[[#All],[잉크]],0),19)+INDEX(표5[#All],MATCH(C1259,표5[[#All],[잉크]],0),22),INDEX(표5[#All],MATCH(C1259,표5[[#All],[잉크]],0),MATCH('넣어줄 잉크'!$D$2,표5[#Headers],0)+2))</f>
        <v>#N/A</v>
      </c>
    </row>
    <row r="1260" spans="2:4" hidden="1" x14ac:dyDescent="0.3">
      <c r="B1260" s="56">
        <f t="shared" si="1"/>
        <v>0</v>
      </c>
      <c r="C1260" s="139">
        <f>'제품 추가'!AC1258</f>
        <v>0</v>
      </c>
      <c r="D1260" s="138" t="e">
        <f>IF('넣어줄 잉크'!$D$2="주말",INDEX(표5[#All],MATCH(C1260,표5[[#All],[잉크]],0),19)+INDEX(표5[#All],MATCH(C1260,표5[[#All],[잉크]],0),22),INDEX(표5[#All],MATCH(C1260,표5[[#All],[잉크]],0),MATCH('넣어줄 잉크'!$D$2,표5[#Headers],0)+2))</f>
        <v>#N/A</v>
      </c>
    </row>
  </sheetData>
  <autoFilter ref="B4:D1260">
    <filterColumn colId="0">
      <filters>
        <filter val="1"/>
        <filter val="2"/>
      </filters>
    </filterColumn>
    <sortState ref="B10:D1218">
      <sortCondition ref="C4:C1260"/>
    </sortState>
  </autoFilter>
  <mergeCells count="1">
    <mergeCell ref="B2:D2"/>
  </mergeCells>
  <phoneticPr fontId="1" type="noConversion"/>
  <pageMargins left="0.7" right="0.7" top="0.75" bottom="0.75" header="0.3" footer="0.3"/>
  <pageSetup paperSize="9" scale="10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6"/>
  <sheetViews>
    <sheetView showGridLines="0" topLeftCell="A359" zoomScale="130" zoomScaleNormal="130" workbookViewId="0">
      <selection activeCell="A370" sqref="A370"/>
    </sheetView>
  </sheetViews>
  <sheetFormatPr defaultRowHeight="15" x14ac:dyDescent="0.3"/>
  <cols>
    <col min="1" max="1" width="16.75" style="230" customWidth="1"/>
    <col min="2" max="2" width="10" style="230" customWidth="1"/>
    <col min="3" max="3" width="9" style="230"/>
    <col min="4" max="4" width="11" style="230" customWidth="1"/>
    <col min="5" max="16384" width="9" style="230"/>
  </cols>
  <sheetData>
    <row r="1" spans="1:2" ht="14.25" customHeight="1" x14ac:dyDescent="0.3">
      <c r="A1" s="233" t="s">
        <v>2374</v>
      </c>
      <c r="B1" s="232" t="s">
        <v>2373</v>
      </c>
    </row>
    <row r="2" spans="1:2" ht="16.5" customHeight="1" x14ac:dyDescent="0.3">
      <c r="A2" s="231" t="s">
        <v>280</v>
      </c>
      <c r="B2" s="241" t="s">
        <v>3870</v>
      </c>
    </row>
    <row r="3" spans="1:2" ht="16.5" customHeight="1" x14ac:dyDescent="0.3">
      <c r="A3" s="231" t="s">
        <v>283</v>
      </c>
      <c r="B3" s="241" t="s">
        <v>3930</v>
      </c>
    </row>
    <row r="4" spans="1:2" ht="16.5" customHeight="1" x14ac:dyDescent="0.3">
      <c r="A4" s="241" t="s">
        <v>223</v>
      </c>
      <c r="B4" s="241" t="s">
        <v>3825</v>
      </c>
    </row>
    <row r="5" spans="1:2" ht="16.5" customHeight="1" x14ac:dyDescent="0.3">
      <c r="A5" s="231" t="s">
        <v>28</v>
      </c>
      <c r="B5" s="231" t="s">
        <v>1936</v>
      </c>
    </row>
    <row r="6" spans="1:2" ht="16.5" customHeight="1" x14ac:dyDescent="0.3">
      <c r="A6" s="231" t="s">
        <v>284</v>
      </c>
      <c r="B6" s="231" t="s">
        <v>1930</v>
      </c>
    </row>
    <row r="7" spans="1:2" ht="16.5" customHeight="1" x14ac:dyDescent="0.3">
      <c r="A7" s="231" t="s">
        <v>285</v>
      </c>
      <c r="B7" s="231" t="s">
        <v>1930</v>
      </c>
    </row>
    <row r="8" spans="1:2" ht="16.5" customHeight="1" x14ac:dyDescent="0.3">
      <c r="A8" s="231" t="s">
        <v>320</v>
      </c>
      <c r="B8" s="231" t="s">
        <v>1930</v>
      </c>
    </row>
    <row r="9" spans="1:2" ht="16.5" customHeight="1" x14ac:dyDescent="0.3">
      <c r="A9" s="231" t="s">
        <v>286</v>
      </c>
      <c r="B9" s="231" t="s">
        <v>1930</v>
      </c>
    </row>
    <row r="10" spans="1:2" ht="16.5" customHeight="1" x14ac:dyDescent="0.3">
      <c r="A10" s="231" t="s">
        <v>5088</v>
      </c>
      <c r="B10" s="231" t="s">
        <v>1928</v>
      </c>
    </row>
    <row r="11" spans="1:2" ht="16.5" customHeight="1" x14ac:dyDescent="0.3">
      <c r="A11" s="231" t="s">
        <v>29</v>
      </c>
      <c r="B11" s="231" t="s">
        <v>1932</v>
      </c>
    </row>
    <row r="12" spans="1:2" ht="16.5" customHeight="1" x14ac:dyDescent="0.3">
      <c r="A12" s="231" t="s">
        <v>30</v>
      </c>
      <c r="B12" s="231" t="s">
        <v>1936</v>
      </c>
    </row>
    <row r="13" spans="1:2" ht="16.5" customHeight="1" x14ac:dyDescent="0.3">
      <c r="A13" s="231" t="s">
        <v>31</v>
      </c>
      <c r="B13" s="231" t="s">
        <v>1930</v>
      </c>
    </row>
    <row r="14" spans="1:2" ht="16.5" customHeight="1" x14ac:dyDescent="0.3">
      <c r="A14" s="231" t="s">
        <v>282</v>
      </c>
      <c r="B14" s="231" t="s">
        <v>4155</v>
      </c>
    </row>
    <row r="15" spans="1:2" ht="16.5" customHeight="1" x14ac:dyDescent="0.3">
      <c r="A15" s="231" t="s">
        <v>296</v>
      </c>
      <c r="B15" s="231" t="s">
        <v>4137</v>
      </c>
    </row>
    <row r="16" spans="1:2" ht="16.5" customHeight="1" x14ac:dyDescent="0.3">
      <c r="A16" s="231" t="s">
        <v>295</v>
      </c>
      <c r="B16" s="231" t="s">
        <v>1928</v>
      </c>
    </row>
    <row r="17" spans="1:2" ht="16.5" customHeight="1" x14ac:dyDescent="0.3">
      <c r="A17" s="231" t="s">
        <v>298</v>
      </c>
      <c r="B17" s="231" t="s">
        <v>1930</v>
      </c>
    </row>
    <row r="18" spans="1:2" ht="16.5" customHeight="1" x14ac:dyDescent="0.3">
      <c r="A18" s="231" t="s">
        <v>32</v>
      </c>
      <c r="B18" s="231" t="s">
        <v>1930</v>
      </c>
    </row>
    <row r="19" spans="1:2" ht="16.5" customHeight="1" x14ac:dyDescent="0.3">
      <c r="A19" s="231" t="s">
        <v>294</v>
      </c>
      <c r="B19" s="231" t="s">
        <v>1936</v>
      </c>
    </row>
    <row r="20" spans="1:2" ht="16.5" customHeight="1" x14ac:dyDescent="0.3">
      <c r="A20" s="231" t="s">
        <v>4497</v>
      </c>
      <c r="B20" s="231" t="s">
        <v>4498</v>
      </c>
    </row>
    <row r="21" spans="1:2" ht="16.5" customHeight="1" x14ac:dyDescent="0.3">
      <c r="A21" s="231" t="s">
        <v>33</v>
      </c>
      <c r="B21" s="231" t="s">
        <v>1928</v>
      </c>
    </row>
    <row r="22" spans="1:2" ht="16.5" customHeight="1" x14ac:dyDescent="0.3">
      <c r="A22" s="231" t="s">
        <v>34</v>
      </c>
      <c r="B22" s="231" t="s">
        <v>1932</v>
      </c>
    </row>
    <row r="23" spans="1:2" ht="16.5" customHeight="1" x14ac:dyDescent="0.3">
      <c r="A23" s="231" t="s">
        <v>35</v>
      </c>
      <c r="B23" s="231" t="s">
        <v>1936</v>
      </c>
    </row>
    <row r="24" spans="1:2" ht="16.5" customHeight="1" x14ac:dyDescent="0.3">
      <c r="A24" s="231" t="s">
        <v>36</v>
      </c>
      <c r="B24" s="231" t="s">
        <v>1936</v>
      </c>
    </row>
    <row r="25" spans="1:2" ht="16.5" customHeight="1" x14ac:dyDescent="0.3">
      <c r="A25" s="231" t="s">
        <v>44</v>
      </c>
      <c r="B25" s="231" t="s">
        <v>1932</v>
      </c>
    </row>
    <row r="26" spans="1:2" ht="16.5" customHeight="1" x14ac:dyDescent="0.3">
      <c r="A26" s="231" t="s">
        <v>37</v>
      </c>
      <c r="B26" s="231" t="s">
        <v>1928</v>
      </c>
    </row>
    <row r="27" spans="1:2" ht="16.5" customHeight="1" x14ac:dyDescent="0.3">
      <c r="A27" s="231" t="s">
        <v>297</v>
      </c>
      <c r="B27" s="231" t="s">
        <v>5317</v>
      </c>
    </row>
    <row r="28" spans="1:2" ht="16.5" customHeight="1" x14ac:dyDescent="0.3">
      <c r="A28" s="231" t="s">
        <v>2629</v>
      </c>
      <c r="B28" s="231" t="s">
        <v>1928</v>
      </c>
    </row>
    <row r="29" spans="1:2" ht="16.5" customHeight="1" x14ac:dyDescent="0.3">
      <c r="A29" s="231" t="s">
        <v>371</v>
      </c>
      <c r="B29" s="231" t="s">
        <v>5185</v>
      </c>
    </row>
    <row r="30" spans="1:2" ht="16.5" customHeight="1" x14ac:dyDescent="0.3">
      <c r="A30" s="231" t="s">
        <v>373</v>
      </c>
      <c r="B30" s="231" t="s">
        <v>1936</v>
      </c>
    </row>
    <row r="31" spans="1:2" ht="16.5" customHeight="1" x14ac:dyDescent="0.3">
      <c r="A31" s="231" t="s">
        <v>2679</v>
      </c>
      <c r="B31" s="231" t="s">
        <v>1932</v>
      </c>
    </row>
    <row r="32" spans="1:2" ht="16.5" customHeight="1" x14ac:dyDescent="0.3">
      <c r="A32" s="231" t="s">
        <v>2680</v>
      </c>
      <c r="B32" s="231" t="s">
        <v>1928</v>
      </c>
    </row>
    <row r="33" spans="1:6" ht="16.5" customHeight="1" x14ac:dyDescent="0.3">
      <c r="A33" s="231" t="s">
        <v>2681</v>
      </c>
      <c r="B33" s="231" t="s">
        <v>5184</v>
      </c>
    </row>
    <row r="34" spans="1:6" ht="16.5" customHeight="1" x14ac:dyDescent="0.3">
      <c r="A34" s="231" t="s">
        <v>4031</v>
      </c>
      <c r="B34" s="231" t="s">
        <v>4032</v>
      </c>
    </row>
    <row r="35" spans="1:6" ht="16.5" customHeight="1" x14ac:dyDescent="0.3">
      <c r="A35" s="231" t="s">
        <v>4027</v>
      </c>
      <c r="B35" s="231" t="s">
        <v>4033</v>
      </c>
    </row>
    <row r="36" spans="1:6" ht="16.5" customHeight="1" x14ac:dyDescent="0.3">
      <c r="A36" s="231" t="s">
        <v>4028</v>
      </c>
      <c r="B36" s="231" t="s">
        <v>4030</v>
      </c>
    </row>
    <row r="37" spans="1:6" ht="16.5" customHeight="1" x14ac:dyDescent="0.3">
      <c r="A37" s="231" t="s">
        <v>318</v>
      </c>
      <c r="B37" s="231" t="s">
        <v>1936</v>
      </c>
    </row>
    <row r="38" spans="1:6" ht="16.5" customHeight="1" x14ac:dyDescent="0.3">
      <c r="A38" s="231" t="s">
        <v>317</v>
      </c>
      <c r="B38" s="231" t="s">
        <v>1932</v>
      </c>
    </row>
    <row r="39" spans="1:6" ht="16.5" customHeight="1" x14ac:dyDescent="0.3">
      <c r="A39" s="231" t="s">
        <v>287</v>
      </c>
      <c r="B39" s="231" t="s">
        <v>5300</v>
      </c>
    </row>
    <row r="40" spans="1:6" ht="16.5" customHeight="1" x14ac:dyDescent="0.3">
      <c r="A40" s="231" t="s">
        <v>288</v>
      </c>
      <c r="B40" s="231" t="s">
        <v>1936</v>
      </c>
    </row>
    <row r="41" spans="1:6" ht="16.5" customHeight="1" x14ac:dyDescent="0.3">
      <c r="A41" s="231" t="s">
        <v>323</v>
      </c>
      <c r="B41" s="231" t="s">
        <v>1930</v>
      </c>
    </row>
    <row r="42" spans="1:6" ht="16.5" customHeight="1" x14ac:dyDescent="0.3">
      <c r="A42" s="231" t="s">
        <v>327</v>
      </c>
      <c r="B42" s="231" t="s">
        <v>1936</v>
      </c>
      <c r="F42" s="230" t="s">
        <v>4337</v>
      </c>
    </row>
    <row r="43" spans="1:6" ht="16.5" customHeight="1" x14ac:dyDescent="0.3">
      <c r="A43" s="231"/>
      <c r="B43" s="231" t="s">
        <v>1928</v>
      </c>
    </row>
    <row r="44" spans="1:6" ht="16.5" customHeight="1" x14ac:dyDescent="0.3">
      <c r="A44" s="231" t="s">
        <v>326</v>
      </c>
      <c r="B44" s="231" t="s">
        <v>1932</v>
      </c>
    </row>
    <row r="45" spans="1:6" ht="16.5" customHeight="1" x14ac:dyDescent="0.3">
      <c r="A45" s="231" t="s">
        <v>300</v>
      </c>
      <c r="B45" s="231" t="s">
        <v>1930</v>
      </c>
    </row>
    <row r="46" spans="1:6" ht="16.5" customHeight="1" x14ac:dyDescent="0.3">
      <c r="A46" s="231" t="s">
        <v>2466</v>
      </c>
      <c r="B46" s="231" t="s">
        <v>1932</v>
      </c>
    </row>
    <row r="47" spans="1:6" ht="16.5" customHeight="1" x14ac:dyDescent="0.3">
      <c r="A47" s="231" t="s">
        <v>325</v>
      </c>
      <c r="B47" s="231" t="s">
        <v>1930</v>
      </c>
    </row>
    <row r="48" spans="1:6" ht="16.5" customHeight="1" x14ac:dyDescent="0.3">
      <c r="A48" s="231" t="s">
        <v>321</v>
      </c>
      <c r="B48" s="231" t="s">
        <v>1932</v>
      </c>
    </row>
    <row r="49" spans="1:3" ht="16.5" customHeight="1" x14ac:dyDescent="0.3">
      <c r="A49" s="231" t="s">
        <v>322</v>
      </c>
      <c r="B49" s="231" t="s">
        <v>4383</v>
      </c>
    </row>
    <row r="50" spans="1:3" ht="16.5" customHeight="1" x14ac:dyDescent="0.3">
      <c r="A50" s="231" t="s">
        <v>328</v>
      </c>
      <c r="B50" s="231" t="s">
        <v>1932</v>
      </c>
    </row>
    <row r="51" spans="1:3" ht="16.5" customHeight="1" x14ac:dyDescent="0.3">
      <c r="A51" s="231" t="s">
        <v>329</v>
      </c>
      <c r="B51" s="231" t="s">
        <v>5081</v>
      </c>
    </row>
    <row r="52" spans="1:3" ht="16.5" customHeight="1" x14ac:dyDescent="0.3">
      <c r="A52" s="231" t="s">
        <v>330</v>
      </c>
      <c r="B52" s="231" t="s">
        <v>1936</v>
      </c>
    </row>
    <row r="53" spans="1:3" ht="16.5" customHeight="1" x14ac:dyDescent="0.3">
      <c r="A53" s="231" t="s">
        <v>331</v>
      </c>
      <c r="B53" s="231" t="s">
        <v>1928</v>
      </c>
    </row>
    <row r="54" spans="1:3" ht="16.5" customHeight="1" x14ac:dyDescent="0.3">
      <c r="A54" s="231" t="s">
        <v>332</v>
      </c>
      <c r="B54" s="231" t="s">
        <v>1928</v>
      </c>
    </row>
    <row r="55" spans="1:3" ht="16.5" customHeight="1" x14ac:dyDescent="0.3">
      <c r="A55" s="231" t="s">
        <v>344</v>
      </c>
      <c r="B55" s="231" t="s">
        <v>1930</v>
      </c>
    </row>
    <row r="56" spans="1:3" ht="16.5" customHeight="1" x14ac:dyDescent="0.3">
      <c r="A56" s="231" t="s">
        <v>348</v>
      </c>
      <c r="B56" s="231" t="s">
        <v>1930</v>
      </c>
    </row>
    <row r="57" spans="1:3" ht="16.5" customHeight="1" x14ac:dyDescent="0.3">
      <c r="A57" s="231" t="s">
        <v>346</v>
      </c>
      <c r="B57" s="231" t="s">
        <v>1930</v>
      </c>
    </row>
    <row r="58" spans="1:3" ht="16.5" customHeight="1" x14ac:dyDescent="0.3">
      <c r="A58" s="231" t="s">
        <v>347</v>
      </c>
      <c r="B58" s="231" t="s">
        <v>1928</v>
      </c>
    </row>
    <row r="59" spans="1:3" ht="16.5" customHeight="1" x14ac:dyDescent="0.3">
      <c r="A59" s="231" t="s">
        <v>345</v>
      </c>
      <c r="B59" s="231" t="s">
        <v>1928</v>
      </c>
    </row>
    <row r="60" spans="1:3" ht="16.5" customHeight="1" x14ac:dyDescent="0.3">
      <c r="A60" s="231" t="s">
        <v>293</v>
      </c>
      <c r="B60" s="231" t="s">
        <v>4425</v>
      </c>
    </row>
    <row r="61" spans="1:3" ht="16.5" customHeight="1" x14ac:dyDescent="0.3">
      <c r="A61" s="231" t="s">
        <v>333</v>
      </c>
      <c r="B61" s="231" t="s">
        <v>1945</v>
      </c>
    </row>
    <row r="62" spans="1:3" ht="16.5" customHeight="1" x14ac:dyDescent="0.3">
      <c r="A62" s="231" t="s">
        <v>334</v>
      </c>
      <c r="B62" s="231" t="s">
        <v>1930</v>
      </c>
    </row>
    <row r="63" spans="1:3" ht="16.5" customHeight="1" x14ac:dyDescent="0.3">
      <c r="A63" s="231" t="s">
        <v>2372</v>
      </c>
      <c r="B63" s="231"/>
    </row>
    <row r="64" spans="1:3" ht="16.5" customHeight="1" x14ac:dyDescent="0.3">
      <c r="A64" s="241" t="s">
        <v>281</v>
      </c>
      <c r="B64" s="241" t="s">
        <v>2482</v>
      </c>
      <c r="C64" s="238"/>
    </row>
    <row r="65" spans="1:7" ht="16.5" customHeight="1" x14ac:dyDescent="0.3">
      <c r="A65" s="231" t="s">
        <v>66</v>
      </c>
      <c r="B65" s="231" t="s">
        <v>1928</v>
      </c>
    </row>
    <row r="66" spans="1:7" ht="16.5" customHeight="1" x14ac:dyDescent="0.3">
      <c r="A66" s="231" t="s">
        <v>67</v>
      </c>
      <c r="B66" s="231" t="s">
        <v>1928</v>
      </c>
      <c r="G66" s="238"/>
    </row>
    <row r="67" spans="1:7" ht="16.5" customHeight="1" x14ac:dyDescent="0.3">
      <c r="A67" s="231" t="s">
        <v>69</v>
      </c>
      <c r="B67" s="231" t="s">
        <v>1930</v>
      </c>
    </row>
    <row r="68" spans="1:7" ht="16.5" customHeight="1" x14ac:dyDescent="0.3">
      <c r="A68" s="231" t="s">
        <v>65</v>
      </c>
      <c r="B68" s="231" t="s">
        <v>1936</v>
      </c>
    </row>
    <row r="69" spans="1:7" ht="16.5" customHeight="1" x14ac:dyDescent="0.3">
      <c r="A69" s="231" t="s">
        <v>68</v>
      </c>
      <c r="B69" s="231" t="s">
        <v>1928</v>
      </c>
    </row>
    <row r="70" spans="1:7" ht="16.5" customHeight="1" x14ac:dyDescent="0.3">
      <c r="A70" s="231" t="s">
        <v>336</v>
      </c>
      <c r="B70" s="231" t="s">
        <v>1936</v>
      </c>
    </row>
    <row r="71" spans="1:7" ht="16.5" customHeight="1" x14ac:dyDescent="0.3">
      <c r="A71" s="231" t="s">
        <v>335</v>
      </c>
      <c r="B71" s="231" t="s">
        <v>1928</v>
      </c>
    </row>
    <row r="72" spans="1:7" ht="16.5" customHeight="1" x14ac:dyDescent="0.3">
      <c r="A72" s="231" t="s">
        <v>292</v>
      </c>
      <c r="B72" s="231" t="s">
        <v>1932</v>
      </c>
    </row>
    <row r="73" spans="1:7" ht="16.5" customHeight="1" x14ac:dyDescent="0.3">
      <c r="A73" s="231" t="s">
        <v>349</v>
      </c>
      <c r="B73" s="231" t="s">
        <v>1932</v>
      </c>
    </row>
    <row r="74" spans="1:7" ht="16.5" customHeight="1" x14ac:dyDescent="0.3">
      <c r="A74" s="231" t="s">
        <v>5138</v>
      </c>
      <c r="B74" s="231" t="s">
        <v>2414</v>
      </c>
    </row>
    <row r="75" spans="1:7" ht="16.5" customHeight="1" x14ac:dyDescent="0.3">
      <c r="A75" s="231" t="s">
        <v>351</v>
      </c>
      <c r="B75" s="231" t="s">
        <v>1932</v>
      </c>
    </row>
    <row r="76" spans="1:7" ht="16.5" customHeight="1" x14ac:dyDescent="0.3">
      <c r="A76" s="231" t="s">
        <v>338</v>
      </c>
      <c r="B76" s="231" t="s">
        <v>1928</v>
      </c>
    </row>
    <row r="77" spans="1:7" ht="16.5" customHeight="1" x14ac:dyDescent="0.3">
      <c r="A77" s="231" t="s">
        <v>302</v>
      </c>
      <c r="B77" s="231" t="s">
        <v>1930</v>
      </c>
    </row>
    <row r="78" spans="1:7" ht="16.5" customHeight="1" x14ac:dyDescent="0.3">
      <c r="A78" s="231" t="s">
        <v>303</v>
      </c>
      <c r="B78" s="231" t="s">
        <v>1932</v>
      </c>
    </row>
    <row r="79" spans="1:7" ht="16.5" customHeight="1" x14ac:dyDescent="0.3">
      <c r="A79" s="231" t="s">
        <v>304</v>
      </c>
      <c r="B79" s="231" t="s">
        <v>1930</v>
      </c>
    </row>
    <row r="80" spans="1:7" ht="16.5" customHeight="1" x14ac:dyDescent="0.3">
      <c r="A80" s="231" t="s">
        <v>380</v>
      </c>
      <c r="B80" s="231" t="s">
        <v>1927</v>
      </c>
    </row>
    <row r="81" spans="1:2" ht="16.5" customHeight="1" x14ac:dyDescent="0.3">
      <c r="A81" s="231" t="s">
        <v>301</v>
      </c>
      <c r="B81" s="231" t="s">
        <v>1932</v>
      </c>
    </row>
    <row r="82" spans="1:2" ht="16.5" customHeight="1" x14ac:dyDescent="0.3">
      <c r="A82" s="231" t="s">
        <v>305</v>
      </c>
      <c r="B82" s="231"/>
    </row>
    <row r="83" spans="1:2" ht="16.5" customHeight="1" x14ac:dyDescent="0.3">
      <c r="A83" s="231" t="s">
        <v>339</v>
      </c>
      <c r="B83" s="231" t="s">
        <v>1936</v>
      </c>
    </row>
    <row r="84" spans="1:2" ht="16.5" customHeight="1" x14ac:dyDescent="0.3">
      <c r="A84" s="231" t="s">
        <v>341</v>
      </c>
      <c r="B84" s="231" t="s">
        <v>1928</v>
      </c>
    </row>
    <row r="85" spans="1:2" ht="16.5" customHeight="1" x14ac:dyDescent="0.3">
      <c r="A85" s="231" t="s">
        <v>337</v>
      </c>
      <c r="B85" s="231" t="s">
        <v>3827</v>
      </c>
    </row>
    <row r="86" spans="1:2" ht="16.5" customHeight="1" x14ac:dyDescent="0.3">
      <c r="A86" s="231" t="s">
        <v>340</v>
      </c>
      <c r="B86" s="231" t="s">
        <v>1928</v>
      </c>
    </row>
    <row r="87" spans="1:2" ht="16.5" customHeight="1" x14ac:dyDescent="0.3">
      <c r="A87" s="231" t="s">
        <v>343</v>
      </c>
      <c r="B87" s="231" t="s">
        <v>1932</v>
      </c>
    </row>
    <row r="88" spans="1:2" ht="16.5" customHeight="1" x14ac:dyDescent="0.3">
      <c r="A88" s="231" t="s">
        <v>342</v>
      </c>
      <c r="B88" s="231" t="s">
        <v>3970</v>
      </c>
    </row>
    <row r="89" spans="1:2" ht="16.5" customHeight="1" x14ac:dyDescent="0.3">
      <c r="A89" s="231" t="s">
        <v>352</v>
      </c>
      <c r="B89" s="231" t="s">
        <v>2415</v>
      </c>
    </row>
    <row r="90" spans="1:2" ht="16.5" customHeight="1" x14ac:dyDescent="0.3">
      <c r="A90" s="231" t="s">
        <v>306</v>
      </c>
      <c r="B90" s="231" t="s">
        <v>1932</v>
      </c>
    </row>
    <row r="91" spans="1:2" ht="16.5" customHeight="1" x14ac:dyDescent="0.3">
      <c r="A91" s="231" t="s">
        <v>307</v>
      </c>
      <c r="B91" s="231" t="s">
        <v>1930</v>
      </c>
    </row>
    <row r="92" spans="1:2" ht="16.5" customHeight="1" x14ac:dyDescent="0.3">
      <c r="A92" s="231" t="s">
        <v>308</v>
      </c>
      <c r="B92" s="231" t="s">
        <v>1932</v>
      </c>
    </row>
    <row r="93" spans="1:2" ht="16.5" customHeight="1" x14ac:dyDescent="0.3">
      <c r="A93" s="231" t="s">
        <v>309</v>
      </c>
      <c r="B93" s="231" t="s">
        <v>1932</v>
      </c>
    </row>
    <row r="94" spans="1:2" ht="16.5" customHeight="1" x14ac:dyDescent="0.3">
      <c r="A94" s="231" t="s">
        <v>310</v>
      </c>
      <c r="B94" s="231" t="s">
        <v>1930</v>
      </c>
    </row>
    <row r="95" spans="1:2" ht="16.5" customHeight="1" x14ac:dyDescent="0.3">
      <c r="A95" s="231" t="s">
        <v>311</v>
      </c>
      <c r="B95" s="231" t="s">
        <v>1928</v>
      </c>
    </row>
    <row r="96" spans="1:2" ht="16.5" customHeight="1" x14ac:dyDescent="0.3">
      <c r="A96" s="231" t="s">
        <v>110</v>
      </c>
      <c r="B96" s="231" t="s">
        <v>1930</v>
      </c>
    </row>
    <row r="97" spans="1:2" ht="16.5" customHeight="1" x14ac:dyDescent="0.3">
      <c r="A97" s="231" t="s">
        <v>111</v>
      </c>
      <c r="B97" s="231" t="s">
        <v>1928</v>
      </c>
    </row>
    <row r="98" spans="1:2" ht="16.5" customHeight="1" x14ac:dyDescent="0.3">
      <c r="A98" s="231" t="s">
        <v>112</v>
      </c>
      <c r="B98" s="231" t="s">
        <v>1930</v>
      </c>
    </row>
    <row r="99" spans="1:2" ht="16.5" customHeight="1" x14ac:dyDescent="0.3">
      <c r="A99" s="231" t="s">
        <v>113</v>
      </c>
      <c r="B99" s="231" t="s">
        <v>1930</v>
      </c>
    </row>
    <row r="100" spans="1:2" ht="16.5" customHeight="1" x14ac:dyDescent="0.3">
      <c r="A100" s="231" t="s">
        <v>4457</v>
      </c>
      <c r="B100" s="231" t="s">
        <v>4458</v>
      </c>
    </row>
    <row r="101" spans="1:2" ht="16.5" customHeight="1" x14ac:dyDescent="0.3">
      <c r="A101" s="231" t="s">
        <v>115</v>
      </c>
      <c r="B101" s="231" t="s">
        <v>1930</v>
      </c>
    </row>
    <row r="102" spans="1:2" ht="16.5" customHeight="1" x14ac:dyDescent="0.3">
      <c r="A102" s="231" t="s">
        <v>114</v>
      </c>
      <c r="B102" s="231" t="s">
        <v>1936</v>
      </c>
    </row>
    <row r="103" spans="1:2" ht="16.5" customHeight="1" x14ac:dyDescent="0.3">
      <c r="A103" s="241" t="s">
        <v>116</v>
      </c>
      <c r="B103" s="241" t="s">
        <v>1932</v>
      </c>
    </row>
    <row r="104" spans="1:2" ht="16.5" customHeight="1" x14ac:dyDescent="0.3">
      <c r="A104" s="231" t="s">
        <v>117</v>
      </c>
      <c r="B104" s="231" t="s">
        <v>1930</v>
      </c>
    </row>
    <row r="105" spans="1:2" ht="16.5" customHeight="1" x14ac:dyDescent="0.3">
      <c r="A105" s="231" t="s">
        <v>4628</v>
      </c>
      <c r="B105" s="231" t="s">
        <v>5212</v>
      </c>
    </row>
    <row r="106" spans="1:2" ht="16.5" customHeight="1" x14ac:dyDescent="0.3">
      <c r="A106" s="231" t="s">
        <v>2706</v>
      </c>
      <c r="B106" s="231" t="s">
        <v>1928</v>
      </c>
    </row>
    <row r="107" spans="1:2" ht="16.5" customHeight="1" x14ac:dyDescent="0.3">
      <c r="A107" s="231" t="s">
        <v>2707</v>
      </c>
      <c r="B107" s="231" t="s">
        <v>1930</v>
      </c>
    </row>
    <row r="108" spans="1:2" ht="16.5" customHeight="1" x14ac:dyDescent="0.3">
      <c r="A108" s="231" t="s">
        <v>355</v>
      </c>
      <c r="B108" s="231" t="s">
        <v>1928</v>
      </c>
    </row>
    <row r="109" spans="1:2" ht="16.5" customHeight="1" x14ac:dyDescent="0.3">
      <c r="A109" s="231" t="s">
        <v>358</v>
      </c>
      <c r="B109" s="231" t="s">
        <v>1928</v>
      </c>
    </row>
    <row r="110" spans="1:2" ht="16.5" customHeight="1" x14ac:dyDescent="0.3">
      <c r="A110" s="231" t="s">
        <v>359</v>
      </c>
      <c r="B110" s="231" t="s">
        <v>1928</v>
      </c>
    </row>
    <row r="111" spans="1:2" ht="16.5" customHeight="1" x14ac:dyDescent="0.3">
      <c r="A111" s="231" t="s">
        <v>356</v>
      </c>
      <c r="B111" s="231" t="s">
        <v>1928</v>
      </c>
    </row>
    <row r="112" spans="1:2" ht="16.5" customHeight="1" x14ac:dyDescent="0.3">
      <c r="A112" s="231" t="s">
        <v>357</v>
      </c>
      <c r="B112" s="231" t="s">
        <v>1936</v>
      </c>
    </row>
    <row r="113" spans="1:2" ht="16.5" customHeight="1" x14ac:dyDescent="0.3">
      <c r="A113" s="231" t="s">
        <v>2700</v>
      </c>
      <c r="B113" s="231" t="s">
        <v>1936</v>
      </c>
    </row>
    <row r="114" spans="1:2" ht="16.5" customHeight="1" x14ac:dyDescent="0.3">
      <c r="A114" s="231" t="s">
        <v>312</v>
      </c>
      <c r="B114" s="231" t="s">
        <v>1936</v>
      </c>
    </row>
    <row r="115" spans="1:2" ht="16.5" customHeight="1" x14ac:dyDescent="0.3">
      <c r="A115" s="231" t="s">
        <v>313</v>
      </c>
      <c r="B115" s="231" t="s">
        <v>1928</v>
      </c>
    </row>
    <row r="116" spans="1:2" ht="16.5" customHeight="1" x14ac:dyDescent="0.3">
      <c r="A116" s="231" t="s">
        <v>314</v>
      </c>
      <c r="B116" s="231" t="s">
        <v>1928</v>
      </c>
    </row>
    <row r="117" spans="1:2" ht="16.5" customHeight="1" x14ac:dyDescent="0.3">
      <c r="A117" s="231" t="s">
        <v>315</v>
      </c>
      <c r="B117" s="231" t="s">
        <v>1928</v>
      </c>
    </row>
    <row r="118" spans="1:2" ht="16.5" customHeight="1" x14ac:dyDescent="0.3">
      <c r="A118" s="231" t="s">
        <v>2449</v>
      </c>
      <c r="B118" s="231" t="s">
        <v>1932</v>
      </c>
    </row>
    <row r="119" spans="1:2" ht="16.5" customHeight="1" x14ac:dyDescent="0.3">
      <c r="A119" s="231" t="s">
        <v>2450</v>
      </c>
      <c r="B119" s="231" t="s">
        <v>1932</v>
      </c>
    </row>
    <row r="120" spans="1:2" ht="16.5" customHeight="1" x14ac:dyDescent="0.3">
      <c r="A120" s="231" t="s">
        <v>382</v>
      </c>
      <c r="B120" s="231" t="s">
        <v>1945</v>
      </c>
    </row>
    <row r="121" spans="1:2" ht="16.5" customHeight="1" x14ac:dyDescent="0.3">
      <c r="A121" s="231" t="s">
        <v>360</v>
      </c>
      <c r="B121" s="231" t="s">
        <v>1945</v>
      </c>
    </row>
    <row r="122" spans="1:2" ht="16.5" customHeight="1" x14ac:dyDescent="0.3">
      <c r="A122" s="231" t="s">
        <v>361</v>
      </c>
      <c r="B122" s="231" t="s">
        <v>1930</v>
      </c>
    </row>
    <row r="123" spans="1:2" ht="16.5" customHeight="1" x14ac:dyDescent="0.3">
      <c r="A123" s="231" t="s">
        <v>362</v>
      </c>
      <c r="B123" s="231" t="s">
        <v>1932</v>
      </c>
    </row>
    <row r="124" spans="1:2" ht="16.5" customHeight="1" x14ac:dyDescent="0.3">
      <c r="A124" s="231" t="s">
        <v>363</v>
      </c>
      <c r="B124" s="231" t="s">
        <v>1928</v>
      </c>
    </row>
    <row r="125" spans="1:2" ht="16.5" customHeight="1" x14ac:dyDescent="0.3">
      <c r="A125" s="231" t="s">
        <v>289</v>
      </c>
      <c r="B125" s="231" t="s">
        <v>1928</v>
      </c>
    </row>
    <row r="126" spans="1:2" ht="16.5" customHeight="1" x14ac:dyDescent="0.3">
      <c r="A126" s="231" t="s">
        <v>290</v>
      </c>
      <c r="B126" s="231" t="s">
        <v>1936</v>
      </c>
    </row>
    <row r="127" spans="1:2" ht="16.5" customHeight="1" x14ac:dyDescent="0.3">
      <c r="A127" s="231" t="s">
        <v>291</v>
      </c>
      <c r="B127" s="231" t="s">
        <v>5281</v>
      </c>
    </row>
    <row r="128" spans="1:2" ht="16.5" customHeight="1" x14ac:dyDescent="0.3">
      <c r="A128" s="231" t="s">
        <v>364</v>
      </c>
      <c r="B128" s="231" t="s">
        <v>5171</v>
      </c>
    </row>
    <row r="129" spans="1:2" ht="16.5" customHeight="1" x14ac:dyDescent="0.3">
      <c r="A129" s="231" t="s">
        <v>366</v>
      </c>
      <c r="B129" s="231" t="s">
        <v>5172</v>
      </c>
    </row>
    <row r="130" spans="1:2" ht="16.5" customHeight="1" x14ac:dyDescent="0.3">
      <c r="A130" s="231" t="s">
        <v>365</v>
      </c>
      <c r="B130" s="231" t="s">
        <v>1936</v>
      </c>
    </row>
    <row r="131" spans="1:2" ht="16.5" customHeight="1" x14ac:dyDescent="0.3">
      <c r="A131" s="231" t="s">
        <v>2371</v>
      </c>
      <c r="B131" s="231" t="s">
        <v>1928</v>
      </c>
    </row>
    <row r="132" spans="1:2" ht="16.5" customHeight="1" x14ac:dyDescent="0.3">
      <c r="A132" s="231" t="s">
        <v>2370</v>
      </c>
      <c r="B132" s="231" t="s">
        <v>1932</v>
      </c>
    </row>
    <row r="133" spans="1:2" ht="16.5" customHeight="1" x14ac:dyDescent="0.3">
      <c r="A133" s="231" t="s">
        <v>2369</v>
      </c>
      <c r="B133" s="231" t="s">
        <v>1928</v>
      </c>
    </row>
    <row r="134" spans="1:2" ht="16.5" customHeight="1" x14ac:dyDescent="0.3">
      <c r="A134" s="231" t="s">
        <v>2368</v>
      </c>
      <c r="B134" s="231" t="s">
        <v>1927</v>
      </c>
    </row>
    <row r="135" spans="1:2" ht="16.5" customHeight="1" x14ac:dyDescent="0.3">
      <c r="A135" s="231" t="s">
        <v>2367</v>
      </c>
      <c r="B135" s="231" t="s">
        <v>5238</v>
      </c>
    </row>
    <row r="136" spans="1:2" ht="16.5" customHeight="1" x14ac:dyDescent="0.3">
      <c r="A136" s="231" t="s">
        <v>2366</v>
      </c>
      <c r="B136" s="231" t="s">
        <v>1936</v>
      </c>
    </row>
    <row r="137" spans="1:2" ht="16.5" customHeight="1" x14ac:dyDescent="0.3">
      <c r="A137" s="231" t="s">
        <v>2365</v>
      </c>
      <c r="B137" s="231" t="s">
        <v>1928</v>
      </c>
    </row>
    <row r="138" spans="1:2" ht="16.5" customHeight="1" x14ac:dyDescent="0.3">
      <c r="A138" s="231" t="s">
        <v>2364</v>
      </c>
      <c r="B138" s="231" t="s">
        <v>1945</v>
      </c>
    </row>
    <row r="139" spans="1:2" ht="16.5" customHeight="1" x14ac:dyDescent="0.3">
      <c r="A139" s="231" t="s">
        <v>2551</v>
      </c>
      <c r="B139" s="231" t="s">
        <v>5230</v>
      </c>
    </row>
    <row r="140" spans="1:2" ht="16.5" customHeight="1" x14ac:dyDescent="0.3">
      <c r="A140" s="231" t="s">
        <v>2363</v>
      </c>
      <c r="B140" s="231" t="s">
        <v>1928</v>
      </c>
    </row>
    <row r="141" spans="1:2" ht="16.5" customHeight="1" x14ac:dyDescent="0.3">
      <c r="A141" s="231" t="s">
        <v>2362</v>
      </c>
      <c r="B141" s="231" t="s">
        <v>1928</v>
      </c>
    </row>
    <row r="142" spans="1:2" ht="16.5" customHeight="1" x14ac:dyDescent="0.3">
      <c r="A142" s="231" t="s">
        <v>2361</v>
      </c>
      <c r="B142" s="231" t="s">
        <v>1930</v>
      </c>
    </row>
    <row r="143" spans="1:2" ht="16.5" customHeight="1" x14ac:dyDescent="0.3">
      <c r="A143" s="231" t="s">
        <v>2360</v>
      </c>
      <c r="B143" s="231" t="s">
        <v>5189</v>
      </c>
    </row>
    <row r="144" spans="1:2" ht="16.5" customHeight="1" x14ac:dyDescent="0.3">
      <c r="A144" s="231" t="s">
        <v>2359</v>
      </c>
      <c r="B144" s="231" t="s">
        <v>1930</v>
      </c>
    </row>
    <row r="145" spans="1:2" ht="16.5" customHeight="1" x14ac:dyDescent="0.3">
      <c r="A145" s="231" t="s">
        <v>2358</v>
      </c>
      <c r="B145" s="231" t="s">
        <v>1936</v>
      </c>
    </row>
    <row r="146" spans="1:2" ht="16.5" customHeight="1" x14ac:dyDescent="0.3">
      <c r="A146" s="231" t="s">
        <v>2357</v>
      </c>
      <c r="B146" s="231" t="s">
        <v>1930</v>
      </c>
    </row>
    <row r="147" spans="1:2" ht="16.5" customHeight="1" x14ac:dyDescent="0.3">
      <c r="A147" s="231" t="s">
        <v>2356</v>
      </c>
      <c r="B147" s="231" t="s">
        <v>1930</v>
      </c>
    </row>
    <row r="148" spans="1:2" ht="16.5" customHeight="1" x14ac:dyDescent="0.3">
      <c r="A148" s="231" t="s">
        <v>2355</v>
      </c>
      <c r="B148" s="231" t="s">
        <v>1928</v>
      </c>
    </row>
    <row r="149" spans="1:2" ht="16.5" customHeight="1" x14ac:dyDescent="0.3">
      <c r="A149" s="231" t="s">
        <v>2354</v>
      </c>
      <c r="B149" s="231" t="s">
        <v>1930</v>
      </c>
    </row>
    <row r="150" spans="1:2" ht="16.5" customHeight="1" x14ac:dyDescent="0.3">
      <c r="A150" s="241" t="s">
        <v>2353</v>
      </c>
      <c r="B150" s="241" t="s">
        <v>1932</v>
      </c>
    </row>
    <row r="151" spans="1:2" ht="16.5" customHeight="1" x14ac:dyDescent="0.3">
      <c r="A151" s="231" t="s">
        <v>2352</v>
      </c>
      <c r="B151" s="231" t="s">
        <v>1928</v>
      </c>
    </row>
    <row r="152" spans="1:2" ht="16.5" customHeight="1" x14ac:dyDescent="0.3">
      <c r="A152" s="231" t="s">
        <v>2351</v>
      </c>
      <c r="B152" s="231" t="s">
        <v>1936</v>
      </c>
    </row>
    <row r="153" spans="1:2" ht="16.5" customHeight="1" x14ac:dyDescent="0.3">
      <c r="A153" s="241" t="s">
        <v>2350</v>
      </c>
      <c r="B153" s="241" t="s">
        <v>1932</v>
      </c>
    </row>
    <row r="154" spans="1:2" ht="16.5" customHeight="1" x14ac:dyDescent="0.3">
      <c r="A154" s="168" t="s">
        <v>443</v>
      </c>
      <c r="B154" s="231" t="s">
        <v>1945</v>
      </c>
    </row>
    <row r="155" spans="1:2" ht="16.5" customHeight="1" x14ac:dyDescent="0.3">
      <c r="A155" s="231" t="s">
        <v>2413</v>
      </c>
      <c r="B155" s="231" t="s">
        <v>1928</v>
      </c>
    </row>
    <row r="156" spans="1:2" ht="16.5" customHeight="1" x14ac:dyDescent="0.3">
      <c r="A156" s="231" t="s">
        <v>2349</v>
      </c>
      <c r="B156" s="231" t="s">
        <v>4163</v>
      </c>
    </row>
    <row r="157" spans="1:2" ht="16.5" customHeight="1" x14ac:dyDescent="0.3">
      <c r="A157" s="231" t="s">
        <v>2348</v>
      </c>
      <c r="B157" s="231" t="s">
        <v>1936</v>
      </c>
    </row>
    <row r="158" spans="1:2" ht="16.5" customHeight="1" x14ac:dyDescent="0.3">
      <c r="A158" s="231" t="s">
        <v>2347</v>
      </c>
      <c r="B158" s="231" t="s">
        <v>1936</v>
      </c>
    </row>
    <row r="159" spans="1:2" ht="16.5" customHeight="1" x14ac:dyDescent="0.3">
      <c r="A159" s="231" t="s">
        <v>2346</v>
      </c>
      <c r="B159" s="231" t="s">
        <v>1930</v>
      </c>
    </row>
    <row r="160" spans="1:2" ht="16.5" customHeight="1" x14ac:dyDescent="0.3">
      <c r="A160" s="231" t="s">
        <v>2345</v>
      </c>
      <c r="B160" s="231" t="s">
        <v>1930</v>
      </c>
    </row>
    <row r="161" spans="1:2" ht="16.5" customHeight="1" x14ac:dyDescent="0.3">
      <c r="A161" s="231" t="s">
        <v>2344</v>
      </c>
      <c r="B161" s="231" t="s">
        <v>1930</v>
      </c>
    </row>
    <row r="162" spans="1:2" ht="16.5" customHeight="1" x14ac:dyDescent="0.3">
      <c r="A162" s="231" t="s">
        <v>2343</v>
      </c>
      <c r="B162" s="231" t="s">
        <v>1945</v>
      </c>
    </row>
    <row r="163" spans="1:2" ht="16.5" customHeight="1" x14ac:dyDescent="0.3">
      <c r="A163" s="231" t="s">
        <v>2342</v>
      </c>
      <c r="B163" s="231" t="s">
        <v>1927</v>
      </c>
    </row>
    <row r="164" spans="1:2" ht="16.5" customHeight="1" x14ac:dyDescent="0.3">
      <c r="A164" s="231" t="s">
        <v>2341</v>
      </c>
      <c r="B164" s="231" t="s">
        <v>1932</v>
      </c>
    </row>
    <row r="165" spans="1:2" ht="16.5" customHeight="1" x14ac:dyDescent="0.3">
      <c r="A165" s="231" t="s">
        <v>2340</v>
      </c>
      <c r="B165" s="231" t="s">
        <v>1936</v>
      </c>
    </row>
    <row r="166" spans="1:2" ht="16.5" customHeight="1" x14ac:dyDescent="0.3">
      <c r="A166" s="231" t="s">
        <v>2339</v>
      </c>
      <c r="B166" s="231" t="s">
        <v>1927</v>
      </c>
    </row>
    <row r="167" spans="1:2" ht="16.5" customHeight="1" x14ac:dyDescent="0.3">
      <c r="A167" s="231" t="s">
        <v>2338</v>
      </c>
      <c r="B167" s="231" t="s">
        <v>1928</v>
      </c>
    </row>
    <row r="168" spans="1:2" ht="16.5" customHeight="1" x14ac:dyDescent="0.3">
      <c r="A168" s="231" t="s">
        <v>4086</v>
      </c>
      <c r="B168" s="231" t="s">
        <v>1932</v>
      </c>
    </row>
    <row r="169" spans="1:2" ht="16.5" customHeight="1" x14ac:dyDescent="0.3">
      <c r="A169" s="231" t="s">
        <v>4465</v>
      </c>
      <c r="B169" s="231" t="s">
        <v>1932</v>
      </c>
    </row>
    <row r="170" spans="1:2" ht="16.5" customHeight="1" x14ac:dyDescent="0.3">
      <c r="A170" s="231" t="s">
        <v>2337</v>
      </c>
      <c r="B170" s="231" t="s">
        <v>2464</v>
      </c>
    </row>
    <row r="171" spans="1:2" ht="16.5" customHeight="1" x14ac:dyDescent="0.3">
      <c r="A171" s="231" t="s">
        <v>2336</v>
      </c>
      <c r="B171" s="231" t="s">
        <v>1928</v>
      </c>
    </row>
    <row r="172" spans="1:2" ht="16.5" customHeight="1" x14ac:dyDescent="0.3">
      <c r="A172" s="241" t="s">
        <v>2335</v>
      </c>
      <c r="B172" s="241" t="s">
        <v>4026</v>
      </c>
    </row>
    <row r="173" spans="1:2" ht="16.5" customHeight="1" x14ac:dyDescent="0.3">
      <c r="A173" s="231" t="s">
        <v>2334</v>
      </c>
      <c r="B173" s="231" t="s">
        <v>1936</v>
      </c>
    </row>
    <row r="174" spans="1:2" ht="16.5" customHeight="1" x14ac:dyDescent="0.3">
      <c r="A174" s="231" t="s">
        <v>2333</v>
      </c>
      <c r="B174" s="231" t="s">
        <v>5333</v>
      </c>
    </row>
    <row r="175" spans="1:2" ht="16.5" customHeight="1" x14ac:dyDescent="0.3">
      <c r="A175" s="231" t="s">
        <v>2332</v>
      </c>
      <c r="B175" s="231" t="s">
        <v>5302</v>
      </c>
    </row>
    <row r="176" spans="1:2" ht="16.5" customHeight="1" x14ac:dyDescent="0.3">
      <c r="A176" s="231" t="s">
        <v>2331</v>
      </c>
      <c r="B176" s="231" t="s">
        <v>1928</v>
      </c>
    </row>
    <row r="177" spans="1:5" ht="16.5" customHeight="1" x14ac:dyDescent="0.3">
      <c r="A177" s="231" t="s">
        <v>2330</v>
      </c>
      <c r="B177" s="231" t="s">
        <v>1936</v>
      </c>
    </row>
    <row r="178" spans="1:5" ht="16.5" customHeight="1" x14ac:dyDescent="0.3">
      <c r="A178" s="231" t="s">
        <v>2329</v>
      </c>
      <c r="B178" s="231" t="s">
        <v>1936</v>
      </c>
    </row>
    <row r="179" spans="1:5" ht="16.5" customHeight="1" x14ac:dyDescent="0.3">
      <c r="A179" s="231" t="s">
        <v>2328</v>
      </c>
      <c r="B179" s="231" t="s">
        <v>1936</v>
      </c>
    </row>
    <row r="180" spans="1:5" ht="16.5" customHeight="1" x14ac:dyDescent="0.3">
      <c r="A180" s="231" t="s">
        <v>2327</v>
      </c>
      <c r="B180" s="231" t="s">
        <v>1936</v>
      </c>
    </row>
    <row r="181" spans="1:5" ht="16.5" customHeight="1" x14ac:dyDescent="0.3">
      <c r="A181" s="231" t="s">
        <v>2326</v>
      </c>
      <c r="B181" s="231" t="s">
        <v>3968</v>
      </c>
    </row>
    <row r="182" spans="1:5" ht="16.5" customHeight="1" x14ac:dyDescent="0.3">
      <c r="A182" s="231" t="s">
        <v>528</v>
      </c>
      <c r="B182" s="231" t="s">
        <v>1930</v>
      </c>
    </row>
    <row r="183" spans="1:5" ht="16.5" customHeight="1" x14ac:dyDescent="0.3">
      <c r="A183" s="231" t="s">
        <v>529</v>
      </c>
      <c r="B183" s="231" t="s">
        <v>5258</v>
      </c>
      <c r="C183" s="238"/>
      <c r="E183" s="257"/>
    </row>
    <row r="184" spans="1:5" ht="16.5" customHeight="1" x14ac:dyDescent="0.3">
      <c r="A184" s="231" t="s">
        <v>530</v>
      </c>
      <c r="B184" s="231" t="s">
        <v>3969</v>
      </c>
      <c r="C184" s="238"/>
    </row>
    <row r="185" spans="1:5" ht="16.5" customHeight="1" x14ac:dyDescent="0.3">
      <c r="A185" s="231" t="s">
        <v>2325</v>
      </c>
      <c r="B185" s="231" t="s">
        <v>4119</v>
      </c>
    </row>
    <row r="186" spans="1:5" ht="16.5" customHeight="1" x14ac:dyDescent="0.3">
      <c r="A186" s="231" t="s">
        <v>2324</v>
      </c>
      <c r="B186" s="231" t="s">
        <v>5183</v>
      </c>
    </row>
    <row r="187" spans="1:5" ht="16.5" customHeight="1" x14ac:dyDescent="0.3">
      <c r="A187" s="231" t="s">
        <v>2323</v>
      </c>
      <c r="B187" s="231" t="s">
        <v>1928</v>
      </c>
    </row>
    <row r="188" spans="1:5" ht="16.5" customHeight="1" x14ac:dyDescent="0.3">
      <c r="A188" s="231" t="s">
        <v>2322</v>
      </c>
      <c r="B188" s="231" t="s">
        <v>1928</v>
      </c>
    </row>
    <row r="189" spans="1:5" ht="16.5" customHeight="1" x14ac:dyDescent="0.3">
      <c r="A189" s="231" t="s">
        <v>2321</v>
      </c>
      <c r="B189" s="231" t="s">
        <v>5292</v>
      </c>
    </row>
    <row r="190" spans="1:5" ht="16.5" customHeight="1" x14ac:dyDescent="0.3">
      <c r="A190" s="231" t="s">
        <v>2320</v>
      </c>
      <c r="B190" s="231" t="s">
        <v>1932</v>
      </c>
    </row>
    <row r="191" spans="1:5" ht="16.5" customHeight="1" x14ac:dyDescent="0.3">
      <c r="A191" s="231" t="s">
        <v>2319</v>
      </c>
      <c r="B191" s="231" t="s">
        <v>1932</v>
      </c>
    </row>
    <row r="192" spans="1:5" ht="16.5" customHeight="1" x14ac:dyDescent="0.3">
      <c r="A192" s="231" t="s">
        <v>2318</v>
      </c>
      <c r="B192" s="231" t="s">
        <v>1930</v>
      </c>
    </row>
    <row r="193" spans="1:2" ht="16.5" customHeight="1" x14ac:dyDescent="0.3">
      <c r="A193" s="231" t="s">
        <v>2317</v>
      </c>
      <c r="B193" s="231" t="s">
        <v>1936</v>
      </c>
    </row>
    <row r="194" spans="1:2" ht="16.5" customHeight="1" x14ac:dyDescent="0.3">
      <c r="A194" s="231" t="s">
        <v>2316</v>
      </c>
      <c r="B194" s="231" t="s">
        <v>1936</v>
      </c>
    </row>
    <row r="195" spans="1:2" ht="16.5" customHeight="1" x14ac:dyDescent="0.3">
      <c r="A195" s="231" t="s">
        <v>2315</v>
      </c>
      <c r="B195" s="231" t="s">
        <v>1930</v>
      </c>
    </row>
    <row r="196" spans="1:2" ht="16.5" customHeight="1" x14ac:dyDescent="0.3">
      <c r="A196" s="231" t="s">
        <v>2314</v>
      </c>
      <c r="B196" s="231" t="s">
        <v>1945</v>
      </c>
    </row>
    <row r="197" spans="1:2" ht="16.5" customHeight="1" x14ac:dyDescent="0.3">
      <c r="A197" s="231" t="s">
        <v>2655</v>
      </c>
      <c r="B197" s="231" t="s">
        <v>5470</v>
      </c>
    </row>
    <row r="198" spans="1:2" ht="16.5" customHeight="1" x14ac:dyDescent="0.3">
      <c r="A198" s="231" t="s">
        <v>2313</v>
      </c>
      <c r="B198" s="231" t="s">
        <v>1936</v>
      </c>
    </row>
    <row r="199" spans="1:2" ht="16.5" customHeight="1" x14ac:dyDescent="0.3">
      <c r="A199" s="231" t="s">
        <v>2312</v>
      </c>
      <c r="B199" s="231" t="s">
        <v>1936</v>
      </c>
    </row>
    <row r="200" spans="1:2" ht="16.5" customHeight="1" x14ac:dyDescent="0.3">
      <c r="A200" s="231" t="s">
        <v>2311</v>
      </c>
      <c r="B200" s="231" t="s">
        <v>1928</v>
      </c>
    </row>
    <row r="201" spans="1:2" ht="16.5" customHeight="1" x14ac:dyDescent="0.3">
      <c r="A201" s="231" t="s">
        <v>2310</v>
      </c>
      <c r="B201" s="231" t="s">
        <v>1927</v>
      </c>
    </row>
    <row r="202" spans="1:2" ht="16.5" customHeight="1" x14ac:dyDescent="0.3">
      <c r="A202" s="231" t="s">
        <v>2309</v>
      </c>
      <c r="B202" s="231" t="s">
        <v>1945</v>
      </c>
    </row>
    <row r="203" spans="1:2" ht="16.5" customHeight="1" x14ac:dyDescent="0.3">
      <c r="A203" s="231" t="s">
        <v>2308</v>
      </c>
      <c r="B203" s="231" t="s">
        <v>1930</v>
      </c>
    </row>
    <row r="204" spans="1:2" ht="16.5" customHeight="1" x14ac:dyDescent="0.3">
      <c r="A204" s="231" t="s">
        <v>2307</v>
      </c>
      <c r="B204" s="231" t="s">
        <v>1930</v>
      </c>
    </row>
    <row r="205" spans="1:2" ht="16.5" customHeight="1" x14ac:dyDescent="0.3">
      <c r="A205" s="231" t="s">
        <v>4779</v>
      </c>
      <c r="B205" s="231" t="s">
        <v>1930</v>
      </c>
    </row>
    <row r="206" spans="1:2" ht="16.5" customHeight="1" x14ac:dyDescent="0.3">
      <c r="A206" s="231" t="s">
        <v>2306</v>
      </c>
      <c r="B206" s="231" t="s">
        <v>1930</v>
      </c>
    </row>
    <row r="207" spans="1:2" ht="16.5" customHeight="1" x14ac:dyDescent="0.3">
      <c r="A207" s="231" t="s">
        <v>2305</v>
      </c>
      <c r="B207" s="231" t="s">
        <v>1930</v>
      </c>
    </row>
    <row r="208" spans="1:2" ht="16.5" customHeight="1" x14ac:dyDescent="0.3">
      <c r="A208" s="231" t="s">
        <v>2304</v>
      </c>
      <c r="B208" s="231" t="s">
        <v>1928</v>
      </c>
    </row>
    <row r="209" spans="1:2" ht="16.5" customHeight="1" x14ac:dyDescent="0.3">
      <c r="A209" s="231" t="s">
        <v>2303</v>
      </c>
      <c r="B209" s="231" t="s">
        <v>2387</v>
      </c>
    </row>
    <row r="210" spans="1:2" ht="16.5" customHeight="1" x14ac:dyDescent="0.3">
      <c r="A210" s="231" t="s">
        <v>2302</v>
      </c>
      <c r="B210" s="231" t="s">
        <v>1932</v>
      </c>
    </row>
    <row r="211" spans="1:2" ht="16.5" customHeight="1" x14ac:dyDescent="0.3">
      <c r="A211" s="231" t="s">
        <v>2301</v>
      </c>
      <c r="B211" s="231" t="s">
        <v>1928</v>
      </c>
    </row>
    <row r="212" spans="1:2" ht="16.5" customHeight="1" x14ac:dyDescent="0.3">
      <c r="A212" s="231" t="s">
        <v>2300</v>
      </c>
      <c r="B212" s="231" t="s">
        <v>1945</v>
      </c>
    </row>
    <row r="213" spans="1:2" ht="16.5" customHeight="1" x14ac:dyDescent="0.3">
      <c r="A213" s="231" t="s">
        <v>2299</v>
      </c>
      <c r="B213" s="231" t="s">
        <v>1945</v>
      </c>
    </row>
    <row r="214" spans="1:2" ht="16.5" customHeight="1" x14ac:dyDescent="0.3">
      <c r="A214" s="231" t="s">
        <v>2298</v>
      </c>
      <c r="B214" s="231" t="s">
        <v>1936</v>
      </c>
    </row>
    <row r="215" spans="1:2" ht="16.5" customHeight="1" x14ac:dyDescent="0.3">
      <c r="A215" s="231" t="s">
        <v>2297</v>
      </c>
      <c r="B215" s="231" t="s">
        <v>1928</v>
      </c>
    </row>
    <row r="216" spans="1:2" ht="16.5" customHeight="1" x14ac:dyDescent="0.3">
      <c r="A216" s="231" t="s">
        <v>2296</v>
      </c>
      <c r="B216" s="231" t="s">
        <v>1936</v>
      </c>
    </row>
    <row r="217" spans="1:2" ht="16.5" customHeight="1" x14ac:dyDescent="0.3">
      <c r="A217" s="231" t="s">
        <v>2295</v>
      </c>
      <c r="B217" s="231" t="s">
        <v>1936</v>
      </c>
    </row>
    <row r="218" spans="1:2" ht="16.5" customHeight="1" x14ac:dyDescent="0.3">
      <c r="A218" s="231" t="s">
        <v>2294</v>
      </c>
      <c r="B218" s="231" t="s">
        <v>1932</v>
      </c>
    </row>
    <row r="219" spans="1:2" ht="16.5" customHeight="1" x14ac:dyDescent="0.3">
      <c r="A219" s="231" t="s">
        <v>2293</v>
      </c>
      <c r="B219" s="231" t="s">
        <v>1930</v>
      </c>
    </row>
    <row r="220" spans="1:2" ht="16.5" customHeight="1" x14ac:dyDescent="0.3">
      <c r="A220" s="231" t="s">
        <v>2292</v>
      </c>
      <c r="B220" s="231" t="s">
        <v>1932</v>
      </c>
    </row>
    <row r="221" spans="1:2" ht="16.5" customHeight="1" x14ac:dyDescent="0.3">
      <c r="A221" s="231" t="s">
        <v>2291</v>
      </c>
      <c r="B221" s="231" t="s">
        <v>1928</v>
      </c>
    </row>
    <row r="222" spans="1:2" ht="16.5" customHeight="1" x14ac:dyDescent="0.3">
      <c r="A222" s="231" t="s">
        <v>2290</v>
      </c>
      <c r="B222" s="231" t="s">
        <v>1930</v>
      </c>
    </row>
    <row r="223" spans="1:2" ht="16.5" customHeight="1" x14ac:dyDescent="0.3">
      <c r="A223" s="231" t="s">
        <v>2289</v>
      </c>
      <c r="B223" s="231" t="s">
        <v>1936</v>
      </c>
    </row>
    <row r="224" spans="1:2" ht="16.5" customHeight="1" x14ac:dyDescent="0.3">
      <c r="A224" s="231" t="s">
        <v>2668</v>
      </c>
      <c r="B224" s="231" t="s">
        <v>1932</v>
      </c>
    </row>
    <row r="225" spans="1:2" ht="16.5" customHeight="1" x14ac:dyDescent="0.3">
      <c r="A225" s="231" t="s">
        <v>2667</v>
      </c>
      <c r="B225" s="231" t="s">
        <v>1936</v>
      </c>
    </row>
    <row r="226" spans="1:2" ht="16.5" customHeight="1" x14ac:dyDescent="0.3">
      <c r="A226" s="231" t="s">
        <v>2288</v>
      </c>
      <c r="B226" s="231" t="s">
        <v>1932</v>
      </c>
    </row>
    <row r="227" spans="1:2" ht="16.5" customHeight="1" x14ac:dyDescent="0.3">
      <c r="A227" s="231" t="s">
        <v>2287</v>
      </c>
      <c r="B227" s="231" t="s">
        <v>1928</v>
      </c>
    </row>
    <row r="228" spans="1:2" ht="16.5" customHeight="1" x14ac:dyDescent="0.3">
      <c r="A228" s="231" t="s">
        <v>2286</v>
      </c>
      <c r="B228" s="231" t="s">
        <v>1945</v>
      </c>
    </row>
    <row r="229" spans="1:2" ht="16.5" customHeight="1" x14ac:dyDescent="0.3">
      <c r="A229" s="231" t="s">
        <v>2285</v>
      </c>
      <c r="B229" s="231" t="s">
        <v>1936</v>
      </c>
    </row>
    <row r="230" spans="1:2" ht="16.5" customHeight="1" x14ac:dyDescent="0.3">
      <c r="A230" s="231" t="s">
        <v>2284</v>
      </c>
      <c r="B230" s="231" t="s">
        <v>1932</v>
      </c>
    </row>
    <row r="231" spans="1:2" ht="16.5" customHeight="1" x14ac:dyDescent="0.3">
      <c r="A231" s="231" t="s">
        <v>2283</v>
      </c>
      <c r="B231" s="231" t="s">
        <v>1936</v>
      </c>
    </row>
    <row r="232" spans="1:2" ht="16.5" customHeight="1" x14ac:dyDescent="0.3">
      <c r="A232" s="231" t="s">
        <v>2282</v>
      </c>
      <c r="B232" s="231" t="s">
        <v>1928</v>
      </c>
    </row>
    <row r="233" spans="1:2" ht="16.5" customHeight="1" x14ac:dyDescent="0.3">
      <c r="A233" s="231" t="s">
        <v>2281</v>
      </c>
      <c r="B233" s="231" t="s">
        <v>1936</v>
      </c>
    </row>
    <row r="234" spans="1:2" ht="16.5" customHeight="1" x14ac:dyDescent="0.3">
      <c r="A234" s="231" t="s">
        <v>2280</v>
      </c>
      <c r="B234" s="231" t="s">
        <v>1936</v>
      </c>
    </row>
    <row r="235" spans="1:2" ht="16.5" customHeight="1" x14ac:dyDescent="0.3">
      <c r="A235" s="231" t="s">
        <v>2279</v>
      </c>
      <c r="B235" s="231" t="s">
        <v>1936</v>
      </c>
    </row>
    <row r="236" spans="1:2" ht="16.5" customHeight="1" x14ac:dyDescent="0.3">
      <c r="A236" s="231" t="s">
        <v>2278</v>
      </c>
      <c r="B236" s="231" t="s">
        <v>1928</v>
      </c>
    </row>
    <row r="237" spans="1:2" ht="16.5" customHeight="1" x14ac:dyDescent="0.3">
      <c r="A237" s="231" t="s">
        <v>2277</v>
      </c>
      <c r="B237" s="231" t="s">
        <v>1932</v>
      </c>
    </row>
    <row r="238" spans="1:2" ht="16.5" customHeight="1" x14ac:dyDescent="0.3">
      <c r="A238" s="231" t="s">
        <v>2276</v>
      </c>
      <c r="B238" s="231" t="s">
        <v>1930</v>
      </c>
    </row>
    <row r="239" spans="1:2" ht="16.5" customHeight="1" x14ac:dyDescent="0.3">
      <c r="A239" s="231" t="s">
        <v>2385</v>
      </c>
      <c r="B239" s="231" t="s">
        <v>3826</v>
      </c>
    </row>
    <row r="240" spans="1:2" ht="16.5" customHeight="1" x14ac:dyDescent="0.3">
      <c r="A240" s="231" t="s">
        <v>2384</v>
      </c>
      <c r="B240" s="231" t="s">
        <v>2386</v>
      </c>
    </row>
    <row r="241" spans="1:2" ht="16.5" customHeight="1" x14ac:dyDescent="0.3">
      <c r="A241" s="231" t="s">
        <v>2275</v>
      </c>
      <c r="B241" s="231" t="s">
        <v>1945</v>
      </c>
    </row>
    <row r="242" spans="1:2" ht="16.5" customHeight="1" x14ac:dyDescent="0.3">
      <c r="A242" s="231" t="s">
        <v>2274</v>
      </c>
      <c r="B242" s="231" t="s">
        <v>1930</v>
      </c>
    </row>
    <row r="243" spans="1:2" ht="16.5" customHeight="1" x14ac:dyDescent="0.3">
      <c r="A243" s="231" t="s">
        <v>2273</v>
      </c>
      <c r="B243" s="231" t="s">
        <v>1932</v>
      </c>
    </row>
    <row r="244" spans="1:2" ht="16.5" customHeight="1" x14ac:dyDescent="0.3">
      <c r="A244" s="231" t="s">
        <v>2272</v>
      </c>
      <c r="B244" s="231" t="s">
        <v>1932</v>
      </c>
    </row>
    <row r="245" spans="1:2" ht="16.5" customHeight="1" x14ac:dyDescent="0.3">
      <c r="A245" s="231" t="s">
        <v>2271</v>
      </c>
      <c r="B245" s="231" t="s">
        <v>1930</v>
      </c>
    </row>
    <row r="246" spans="1:2" ht="16.5" customHeight="1" x14ac:dyDescent="0.3">
      <c r="A246" s="231" t="s">
        <v>2270</v>
      </c>
      <c r="B246" s="231" t="s">
        <v>1932</v>
      </c>
    </row>
    <row r="247" spans="1:2" ht="16.5" customHeight="1" x14ac:dyDescent="0.3">
      <c r="A247" s="231" t="s">
        <v>2269</v>
      </c>
      <c r="B247" s="231" t="s">
        <v>1932</v>
      </c>
    </row>
    <row r="248" spans="1:2" ht="16.5" customHeight="1" x14ac:dyDescent="0.3">
      <c r="A248" s="231" t="s">
        <v>2268</v>
      </c>
      <c r="B248" s="231" t="s">
        <v>1928</v>
      </c>
    </row>
    <row r="249" spans="1:2" ht="16.5" customHeight="1" x14ac:dyDescent="0.3">
      <c r="A249" s="231" t="s">
        <v>2267</v>
      </c>
      <c r="B249" s="231" t="s">
        <v>1928</v>
      </c>
    </row>
    <row r="250" spans="1:2" ht="16.5" customHeight="1" x14ac:dyDescent="0.3">
      <c r="A250" s="231" t="s">
        <v>2266</v>
      </c>
      <c r="B250" s="231" t="s">
        <v>1936</v>
      </c>
    </row>
    <row r="251" spans="1:2" ht="16.5" customHeight="1" x14ac:dyDescent="0.3">
      <c r="A251" s="231" t="s">
        <v>5124</v>
      </c>
      <c r="B251" s="231" t="s">
        <v>5315</v>
      </c>
    </row>
    <row r="252" spans="1:2" ht="16.5" customHeight="1" x14ac:dyDescent="0.3">
      <c r="A252" s="231" t="s">
        <v>2265</v>
      </c>
      <c r="B252" s="231" t="s">
        <v>1930</v>
      </c>
    </row>
    <row r="253" spans="1:2" ht="16.5" customHeight="1" x14ac:dyDescent="0.3">
      <c r="A253" s="231" t="s">
        <v>2264</v>
      </c>
      <c r="B253" s="231" t="s">
        <v>1936</v>
      </c>
    </row>
    <row r="254" spans="1:2" ht="16.5" customHeight="1" x14ac:dyDescent="0.3">
      <c r="A254" s="231" t="s">
        <v>2263</v>
      </c>
      <c r="B254" s="231" t="s">
        <v>1930</v>
      </c>
    </row>
    <row r="255" spans="1:2" ht="16.5" customHeight="1" x14ac:dyDescent="0.3">
      <c r="A255" s="231" t="s">
        <v>2262</v>
      </c>
      <c r="B255" s="231" t="s">
        <v>1936</v>
      </c>
    </row>
    <row r="256" spans="1:2" ht="16.5" customHeight="1" x14ac:dyDescent="0.3">
      <c r="A256" s="231" t="s">
        <v>2261</v>
      </c>
      <c r="B256" s="231" t="s">
        <v>2378</v>
      </c>
    </row>
    <row r="257" spans="1:2" ht="16.5" customHeight="1" x14ac:dyDescent="0.3">
      <c r="A257" s="231" t="s">
        <v>2260</v>
      </c>
      <c r="B257" s="231" t="s">
        <v>1928</v>
      </c>
    </row>
    <row r="258" spans="1:2" ht="16.5" customHeight="1" x14ac:dyDescent="0.3">
      <c r="A258" s="231" t="s">
        <v>2259</v>
      </c>
      <c r="B258" s="231" t="s">
        <v>1930</v>
      </c>
    </row>
    <row r="259" spans="1:2" ht="16.5" customHeight="1" x14ac:dyDescent="0.3">
      <c r="A259" s="231" t="s">
        <v>2258</v>
      </c>
      <c r="B259" s="231" t="s">
        <v>1930</v>
      </c>
    </row>
    <row r="260" spans="1:2" ht="16.5" customHeight="1" x14ac:dyDescent="0.3">
      <c r="A260" s="231" t="s">
        <v>2257</v>
      </c>
      <c r="B260" s="231" t="s">
        <v>1930</v>
      </c>
    </row>
    <row r="261" spans="1:2" ht="16.5" customHeight="1" x14ac:dyDescent="0.3">
      <c r="A261" s="231" t="s">
        <v>2256</v>
      </c>
      <c r="B261" s="231" t="s">
        <v>1936</v>
      </c>
    </row>
    <row r="262" spans="1:2" ht="16.5" customHeight="1" x14ac:dyDescent="0.3">
      <c r="A262" s="231" t="s">
        <v>2255</v>
      </c>
      <c r="B262" s="231" t="s">
        <v>1932</v>
      </c>
    </row>
    <row r="263" spans="1:2" ht="16.5" customHeight="1" x14ac:dyDescent="0.3">
      <c r="A263" s="231" t="s">
        <v>2254</v>
      </c>
      <c r="B263" s="231" t="s">
        <v>1930</v>
      </c>
    </row>
    <row r="264" spans="1:2" ht="16.5" customHeight="1" x14ac:dyDescent="0.3">
      <c r="A264" s="231" t="s">
        <v>2253</v>
      </c>
      <c r="B264" s="231" t="s">
        <v>1932</v>
      </c>
    </row>
    <row r="265" spans="1:2" ht="16.5" customHeight="1" x14ac:dyDescent="0.3">
      <c r="A265" s="231" t="s">
        <v>2252</v>
      </c>
      <c r="B265" s="231" t="s">
        <v>1928</v>
      </c>
    </row>
    <row r="266" spans="1:2" ht="16.5" customHeight="1" x14ac:dyDescent="0.3">
      <c r="A266" s="231" t="s">
        <v>2251</v>
      </c>
      <c r="B266" s="231" t="s">
        <v>1936</v>
      </c>
    </row>
    <row r="267" spans="1:2" ht="16.5" customHeight="1" x14ac:dyDescent="0.3">
      <c r="A267" s="231" t="s">
        <v>2399</v>
      </c>
      <c r="B267" s="231" t="s">
        <v>1930</v>
      </c>
    </row>
    <row r="268" spans="1:2" ht="16.5" customHeight="1" x14ac:dyDescent="0.3">
      <c r="A268" s="231" t="s">
        <v>2729</v>
      </c>
      <c r="B268" s="231" t="s">
        <v>1930</v>
      </c>
    </row>
    <row r="269" spans="1:2" ht="16.5" customHeight="1" x14ac:dyDescent="0.3">
      <c r="A269" s="231" t="s">
        <v>2250</v>
      </c>
      <c r="B269" s="231" t="s">
        <v>1932</v>
      </c>
    </row>
    <row r="270" spans="1:2" ht="16.5" customHeight="1" x14ac:dyDescent="0.3">
      <c r="A270" s="231" t="s">
        <v>2249</v>
      </c>
      <c r="B270" s="231" t="s">
        <v>5170</v>
      </c>
    </row>
    <row r="271" spans="1:2" ht="16.5" customHeight="1" x14ac:dyDescent="0.3">
      <c r="A271" s="231" t="s">
        <v>2248</v>
      </c>
      <c r="B271" s="231" t="s">
        <v>1932</v>
      </c>
    </row>
    <row r="272" spans="1:2" ht="16.5" customHeight="1" x14ac:dyDescent="0.3">
      <c r="A272" s="231" t="s">
        <v>2247</v>
      </c>
      <c r="B272" s="231" t="s">
        <v>1928</v>
      </c>
    </row>
    <row r="273" spans="1:2" ht="16.5" customHeight="1" x14ac:dyDescent="0.3">
      <c r="A273" s="231" t="s">
        <v>2246</v>
      </c>
      <c r="B273" s="231" t="s">
        <v>1928</v>
      </c>
    </row>
    <row r="274" spans="1:2" ht="16.5" customHeight="1" x14ac:dyDescent="0.3">
      <c r="A274" s="231" t="s">
        <v>2604</v>
      </c>
      <c r="B274" s="231" t="s">
        <v>1930</v>
      </c>
    </row>
    <row r="275" spans="1:2" ht="16.5" customHeight="1" x14ac:dyDescent="0.3">
      <c r="A275" s="231" t="s">
        <v>2596</v>
      </c>
      <c r="B275" s="231" t="s">
        <v>1928</v>
      </c>
    </row>
    <row r="276" spans="1:2" ht="16.5" customHeight="1" x14ac:dyDescent="0.3">
      <c r="A276" s="231" t="s">
        <v>2597</v>
      </c>
      <c r="B276" s="231" t="s">
        <v>1936</v>
      </c>
    </row>
    <row r="277" spans="1:2" ht="16.5" customHeight="1" x14ac:dyDescent="0.3">
      <c r="A277" s="231" t="s">
        <v>2245</v>
      </c>
      <c r="B277" s="231" t="s">
        <v>1945</v>
      </c>
    </row>
    <row r="278" spans="1:2" ht="16.5" customHeight="1" x14ac:dyDescent="0.3">
      <c r="A278" s="231" t="s">
        <v>2244</v>
      </c>
      <c r="B278" s="231" t="s">
        <v>1930</v>
      </c>
    </row>
    <row r="279" spans="1:2" ht="16.5" customHeight="1" x14ac:dyDescent="0.3">
      <c r="A279" s="231" t="s">
        <v>2243</v>
      </c>
      <c r="B279" s="231" t="s">
        <v>1930</v>
      </c>
    </row>
    <row r="280" spans="1:2" ht="16.5" customHeight="1" x14ac:dyDescent="0.3">
      <c r="A280" s="231" t="s">
        <v>2242</v>
      </c>
      <c r="B280" s="231" t="s">
        <v>1928</v>
      </c>
    </row>
    <row r="281" spans="1:2" ht="16.5" customHeight="1" x14ac:dyDescent="0.3">
      <c r="A281" s="231" t="s">
        <v>2241</v>
      </c>
      <c r="B281" s="231" t="s">
        <v>1930</v>
      </c>
    </row>
    <row r="282" spans="1:2" ht="16.5" customHeight="1" x14ac:dyDescent="0.3">
      <c r="A282" s="231" t="s">
        <v>2240</v>
      </c>
      <c r="B282" s="231" t="s">
        <v>1930</v>
      </c>
    </row>
    <row r="283" spans="1:2" ht="16.5" customHeight="1" x14ac:dyDescent="0.3">
      <c r="A283" s="231" t="s">
        <v>2239</v>
      </c>
      <c r="B283" s="231" t="s">
        <v>1930</v>
      </c>
    </row>
    <row r="284" spans="1:2" ht="16.5" customHeight="1" x14ac:dyDescent="0.3">
      <c r="A284" s="231" t="s">
        <v>2605</v>
      </c>
      <c r="B284" s="231" t="s">
        <v>1928</v>
      </c>
    </row>
    <row r="285" spans="1:2" ht="16.5" customHeight="1" x14ac:dyDescent="0.3">
      <c r="A285" s="231" t="s">
        <v>2606</v>
      </c>
      <c r="B285" s="231" t="s">
        <v>1945</v>
      </c>
    </row>
    <row r="286" spans="1:2" ht="16.5" customHeight="1" x14ac:dyDescent="0.3">
      <c r="A286" s="231" t="s">
        <v>819</v>
      </c>
      <c r="B286" s="231" t="s">
        <v>1930</v>
      </c>
    </row>
    <row r="287" spans="1:2" ht="16.5" customHeight="1" x14ac:dyDescent="0.3">
      <c r="A287" s="231" t="s">
        <v>2607</v>
      </c>
      <c r="B287" s="231" t="s">
        <v>1932</v>
      </c>
    </row>
    <row r="288" spans="1:2" ht="16.5" customHeight="1" x14ac:dyDescent="0.3">
      <c r="A288" s="231" t="s">
        <v>2238</v>
      </c>
      <c r="B288" s="231" t="s">
        <v>1932</v>
      </c>
    </row>
    <row r="289" spans="1:2" ht="16.5" customHeight="1" x14ac:dyDescent="0.3">
      <c r="A289" s="231" t="s">
        <v>2237</v>
      </c>
      <c r="B289" s="231" t="s">
        <v>1930</v>
      </c>
    </row>
    <row r="290" spans="1:2" ht="16.5" customHeight="1" x14ac:dyDescent="0.3">
      <c r="A290" s="231" t="s">
        <v>2236</v>
      </c>
      <c r="B290" s="231" t="s">
        <v>1930</v>
      </c>
    </row>
    <row r="291" spans="1:2" ht="16.5" customHeight="1" x14ac:dyDescent="0.3">
      <c r="A291" s="231" t="s">
        <v>2235</v>
      </c>
      <c r="B291" s="231" t="s">
        <v>1932</v>
      </c>
    </row>
    <row r="292" spans="1:2" ht="16.5" customHeight="1" x14ac:dyDescent="0.3">
      <c r="A292" s="231" t="s">
        <v>2234</v>
      </c>
      <c r="B292" s="231" t="s">
        <v>1945</v>
      </c>
    </row>
    <row r="293" spans="1:2" ht="16.5" customHeight="1" x14ac:dyDescent="0.3">
      <c r="A293" s="231" t="s">
        <v>2233</v>
      </c>
      <c r="B293" s="231" t="s">
        <v>1932</v>
      </c>
    </row>
    <row r="294" spans="1:2" ht="16.5" customHeight="1" x14ac:dyDescent="0.3">
      <c r="A294" s="231" t="s">
        <v>2232</v>
      </c>
      <c r="B294" s="231" t="s">
        <v>1928</v>
      </c>
    </row>
    <row r="295" spans="1:2" ht="16.5" customHeight="1" x14ac:dyDescent="0.3">
      <c r="A295" s="231" t="s">
        <v>2231</v>
      </c>
      <c r="B295" s="231" t="s">
        <v>1932</v>
      </c>
    </row>
    <row r="296" spans="1:2" ht="16.5" customHeight="1" x14ac:dyDescent="0.3">
      <c r="A296" s="231" t="s">
        <v>2230</v>
      </c>
      <c r="B296" s="231" t="s">
        <v>1930</v>
      </c>
    </row>
    <row r="297" spans="1:2" ht="16.5" customHeight="1" x14ac:dyDescent="0.3">
      <c r="A297" s="231" t="s">
        <v>2229</v>
      </c>
      <c r="B297" s="231" t="s">
        <v>1936</v>
      </c>
    </row>
    <row r="298" spans="1:2" ht="16.5" customHeight="1" x14ac:dyDescent="0.3">
      <c r="A298" s="231" t="s">
        <v>4881</v>
      </c>
      <c r="B298" s="231" t="s">
        <v>1932</v>
      </c>
    </row>
    <row r="299" spans="1:2" ht="16.5" customHeight="1" x14ac:dyDescent="0.3">
      <c r="A299" s="231" t="s">
        <v>2228</v>
      </c>
      <c r="B299" s="231" t="s">
        <v>1932</v>
      </c>
    </row>
    <row r="300" spans="1:2" ht="16.5" customHeight="1" x14ac:dyDescent="0.3">
      <c r="A300" s="231" t="s">
        <v>2227</v>
      </c>
      <c r="B300" s="231" t="s">
        <v>1936</v>
      </c>
    </row>
    <row r="301" spans="1:2" ht="16.5" customHeight="1" x14ac:dyDescent="0.3">
      <c r="A301" s="231" t="s">
        <v>2226</v>
      </c>
      <c r="B301" s="231" t="s">
        <v>1930</v>
      </c>
    </row>
    <row r="302" spans="1:2" ht="16.5" customHeight="1" x14ac:dyDescent="0.3">
      <c r="A302" s="231" t="s">
        <v>2225</v>
      </c>
      <c r="B302" s="231" t="s">
        <v>1928</v>
      </c>
    </row>
    <row r="303" spans="1:2" ht="16.5" customHeight="1" x14ac:dyDescent="0.3">
      <c r="A303" s="231" t="s">
        <v>2224</v>
      </c>
      <c r="B303" s="231" t="s">
        <v>1932</v>
      </c>
    </row>
    <row r="304" spans="1:2" ht="16.5" customHeight="1" x14ac:dyDescent="0.3">
      <c r="A304" s="231" t="s">
        <v>2591</v>
      </c>
      <c r="B304" s="231" t="s">
        <v>1930</v>
      </c>
    </row>
    <row r="305" spans="1:2" ht="16.5" customHeight="1" x14ac:dyDescent="0.3">
      <c r="A305" s="231" t="s">
        <v>2579</v>
      </c>
      <c r="B305" s="231" t="s">
        <v>1936</v>
      </c>
    </row>
    <row r="306" spans="1:2" ht="16.5" customHeight="1" x14ac:dyDescent="0.3">
      <c r="A306" s="231" t="s">
        <v>2592</v>
      </c>
      <c r="B306" s="231" t="s">
        <v>1928</v>
      </c>
    </row>
    <row r="307" spans="1:2" ht="16.5" customHeight="1" x14ac:dyDescent="0.3">
      <c r="A307" s="231" t="s">
        <v>2728</v>
      </c>
      <c r="B307" s="231" t="s">
        <v>1936</v>
      </c>
    </row>
    <row r="308" spans="1:2" ht="16.5" customHeight="1" x14ac:dyDescent="0.3">
      <c r="A308" s="231" t="s">
        <v>2223</v>
      </c>
      <c r="B308" s="231" t="s">
        <v>1936</v>
      </c>
    </row>
    <row r="309" spans="1:2" ht="16.5" customHeight="1" x14ac:dyDescent="0.3">
      <c r="A309" s="231" t="s">
        <v>2222</v>
      </c>
      <c r="B309" s="231" t="s">
        <v>1932</v>
      </c>
    </row>
    <row r="310" spans="1:2" ht="16.5" customHeight="1" x14ac:dyDescent="0.3">
      <c r="A310" s="231" t="s">
        <v>2593</v>
      </c>
      <c r="B310" s="231" t="s">
        <v>1932</v>
      </c>
    </row>
    <row r="311" spans="1:2" ht="16.5" customHeight="1" x14ac:dyDescent="0.3">
      <c r="A311" s="231" t="s">
        <v>2582</v>
      </c>
      <c r="B311" s="231" t="s">
        <v>1936</v>
      </c>
    </row>
    <row r="312" spans="1:2" ht="16.5" customHeight="1" x14ac:dyDescent="0.3">
      <c r="A312" s="231" t="s">
        <v>2594</v>
      </c>
      <c r="B312" s="231" t="s">
        <v>1928</v>
      </c>
    </row>
    <row r="313" spans="1:2" ht="16.5" customHeight="1" x14ac:dyDescent="0.3">
      <c r="A313" s="231" t="s">
        <v>2221</v>
      </c>
      <c r="B313" s="231" t="s">
        <v>3971</v>
      </c>
    </row>
    <row r="314" spans="1:2" ht="16.5" customHeight="1" x14ac:dyDescent="0.3">
      <c r="A314" s="231" t="s">
        <v>2220</v>
      </c>
      <c r="B314" s="231" t="s">
        <v>3972</v>
      </c>
    </row>
    <row r="315" spans="1:2" ht="16.5" customHeight="1" x14ac:dyDescent="0.3">
      <c r="A315" s="231" t="s">
        <v>2219</v>
      </c>
      <c r="B315" s="231" t="s">
        <v>1936</v>
      </c>
    </row>
    <row r="316" spans="1:2" ht="16.5" customHeight="1" x14ac:dyDescent="0.3">
      <c r="A316" s="231" t="s">
        <v>2218</v>
      </c>
      <c r="B316" s="231" t="s">
        <v>2474</v>
      </c>
    </row>
    <row r="317" spans="1:2" ht="16.5" customHeight="1" x14ac:dyDescent="0.3">
      <c r="A317" s="231" t="s">
        <v>2217</v>
      </c>
      <c r="B317" s="231" t="s">
        <v>1936</v>
      </c>
    </row>
    <row r="318" spans="1:2" ht="16.5" customHeight="1" x14ac:dyDescent="0.3">
      <c r="A318" s="231" t="s">
        <v>2216</v>
      </c>
      <c r="B318" s="231" t="s">
        <v>1927</v>
      </c>
    </row>
    <row r="319" spans="1:2" ht="16.5" customHeight="1" x14ac:dyDescent="0.3">
      <c r="A319" s="231" t="s">
        <v>2215</v>
      </c>
      <c r="B319" s="231" t="s">
        <v>2436</v>
      </c>
    </row>
    <row r="320" spans="1:2" ht="16.5" customHeight="1" x14ac:dyDescent="0.3">
      <c r="A320" s="231" t="s">
        <v>2214</v>
      </c>
      <c r="B320" s="231" t="s">
        <v>2437</v>
      </c>
    </row>
    <row r="321" spans="1:2" ht="16.5" customHeight="1" x14ac:dyDescent="0.3">
      <c r="A321" s="231" t="s">
        <v>2631</v>
      </c>
      <c r="B321" s="231" t="s">
        <v>2437</v>
      </c>
    </row>
    <row r="322" spans="1:2" ht="16.5" customHeight="1" x14ac:dyDescent="0.3">
      <c r="A322" s="231" t="s">
        <v>2636</v>
      </c>
      <c r="B322" s="231" t="s">
        <v>2436</v>
      </c>
    </row>
    <row r="323" spans="1:2" ht="16.5" customHeight="1" x14ac:dyDescent="0.3">
      <c r="A323" s="231" t="s">
        <v>2213</v>
      </c>
      <c r="B323" s="231" t="s">
        <v>1936</v>
      </c>
    </row>
    <row r="324" spans="1:2" ht="16.5" customHeight="1" x14ac:dyDescent="0.3">
      <c r="A324" s="231" t="s">
        <v>2212</v>
      </c>
      <c r="B324" s="231" t="s">
        <v>1936</v>
      </c>
    </row>
    <row r="325" spans="1:2" ht="16.5" customHeight="1" x14ac:dyDescent="0.3">
      <c r="A325" s="231" t="s">
        <v>2211</v>
      </c>
      <c r="B325" s="231" t="s">
        <v>1932</v>
      </c>
    </row>
    <row r="326" spans="1:2" ht="16.5" customHeight="1" x14ac:dyDescent="0.3">
      <c r="A326" s="231" t="s">
        <v>2210</v>
      </c>
      <c r="B326" s="231" t="s">
        <v>1932</v>
      </c>
    </row>
    <row r="327" spans="1:2" ht="16.5" customHeight="1" x14ac:dyDescent="0.3">
      <c r="A327" s="231" t="s">
        <v>2209</v>
      </c>
      <c r="B327" s="231" t="s">
        <v>1932</v>
      </c>
    </row>
    <row r="328" spans="1:2" ht="16.5" customHeight="1" x14ac:dyDescent="0.3">
      <c r="A328" s="231" t="s">
        <v>2208</v>
      </c>
      <c r="B328" s="231" t="s">
        <v>1932</v>
      </c>
    </row>
    <row r="329" spans="1:2" ht="16.5" customHeight="1" x14ac:dyDescent="0.3">
      <c r="A329" s="231" t="s">
        <v>2207</v>
      </c>
      <c r="B329" s="231" t="s">
        <v>1932</v>
      </c>
    </row>
    <row r="330" spans="1:2" ht="16.5" customHeight="1" x14ac:dyDescent="0.3">
      <c r="A330" s="231" t="s">
        <v>2206</v>
      </c>
      <c r="B330" s="231" t="s">
        <v>1932</v>
      </c>
    </row>
    <row r="331" spans="1:2" ht="16.5" customHeight="1" x14ac:dyDescent="0.3">
      <c r="A331" s="231" t="s">
        <v>2205</v>
      </c>
      <c r="B331" s="231" t="s">
        <v>1932</v>
      </c>
    </row>
    <row r="332" spans="1:2" ht="16.5" customHeight="1" x14ac:dyDescent="0.3">
      <c r="A332" s="231" t="s">
        <v>2204</v>
      </c>
      <c r="B332" s="231" t="s">
        <v>1932</v>
      </c>
    </row>
    <row r="333" spans="1:2" ht="16.5" customHeight="1" x14ac:dyDescent="0.3">
      <c r="A333" s="231" t="s">
        <v>2203</v>
      </c>
      <c r="B333" s="231" t="s">
        <v>1932</v>
      </c>
    </row>
    <row r="334" spans="1:2" ht="16.5" customHeight="1" x14ac:dyDescent="0.3">
      <c r="A334" s="231" t="s">
        <v>2202</v>
      </c>
      <c r="B334" s="231" t="s">
        <v>1932</v>
      </c>
    </row>
    <row r="335" spans="1:2" ht="16.5" customHeight="1" x14ac:dyDescent="0.3">
      <c r="A335" s="231" t="s">
        <v>2201</v>
      </c>
      <c r="B335" s="231" t="s">
        <v>1932</v>
      </c>
    </row>
    <row r="336" spans="1:2" ht="16.5" customHeight="1" x14ac:dyDescent="0.3">
      <c r="A336" s="231" t="s">
        <v>2200</v>
      </c>
      <c r="B336" s="231" t="s">
        <v>1932</v>
      </c>
    </row>
    <row r="337" spans="1:2" ht="16.5" customHeight="1" x14ac:dyDescent="0.3">
      <c r="A337" s="231" t="s">
        <v>2199</v>
      </c>
      <c r="B337" s="231" t="s">
        <v>1932</v>
      </c>
    </row>
    <row r="338" spans="1:2" ht="16.5" customHeight="1" x14ac:dyDescent="0.3">
      <c r="A338" s="231" t="s">
        <v>2198</v>
      </c>
      <c r="B338" s="231" t="s">
        <v>1928</v>
      </c>
    </row>
    <row r="339" spans="1:2" ht="16.5" customHeight="1" x14ac:dyDescent="0.3">
      <c r="A339" s="231" t="s">
        <v>2197</v>
      </c>
      <c r="B339" s="231" t="s">
        <v>1932</v>
      </c>
    </row>
    <row r="340" spans="1:2" ht="16.5" customHeight="1" x14ac:dyDescent="0.3">
      <c r="A340" s="231" t="s">
        <v>2196</v>
      </c>
      <c r="B340" s="231" t="s">
        <v>1930</v>
      </c>
    </row>
    <row r="341" spans="1:2" ht="16.5" customHeight="1" x14ac:dyDescent="0.3">
      <c r="A341" s="231" t="s">
        <v>2195</v>
      </c>
      <c r="B341" s="231" t="s">
        <v>1928</v>
      </c>
    </row>
    <row r="342" spans="1:2" ht="16.5" customHeight="1" x14ac:dyDescent="0.3">
      <c r="A342" s="231" t="s">
        <v>2194</v>
      </c>
      <c r="B342" s="231" t="s">
        <v>1930</v>
      </c>
    </row>
    <row r="343" spans="1:2" ht="16.5" customHeight="1" x14ac:dyDescent="0.3">
      <c r="A343" s="231" t="s">
        <v>2193</v>
      </c>
      <c r="B343" s="231" t="s">
        <v>1932</v>
      </c>
    </row>
    <row r="344" spans="1:2" ht="16.5" customHeight="1" x14ac:dyDescent="0.3">
      <c r="A344" s="231" t="s">
        <v>5511</v>
      </c>
      <c r="B344" s="231" t="s">
        <v>1932</v>
      </c>
    </row>
    <row r="345" spans="1:2" ht="16.5" customHeight="1" x14ac:dyDescent="0.3">
      <c r="A345" s="231" t="s">
        <v>2192</v>
      </c>
      <c r="B345" s="231" t="s">
        <v>1932</v>
      </c>
    </row>
    <row r="346" spans="1:2" ht="16.5" customHeight="1" x14ac:dyDescent="0.3">
      <c r="A346" s="231" t="s">
        <v>2191</v>
      </c>
      <c r="B346" s="231" t="s">
        <v>1932</v>
      </c>
    </row>
    <row r="347" spans="1:2" ht="16.5" customHeight="1" x14ac:dyDescent="0.3">
      <c r="A347" s="231" t="s">
        <v>2190</v>
      </c>
      <c r="B347" s="231" t="s">
        <v>1932</v>
      </c>
    </row>
    <row r="348" spans="1:2" ht="16.5" customHeight="1" x14ac:dyDescent="0.3">
      <c r="A348" s="231" t="s">
        <v>2189</v>
      </c>
      <c r="B348" s="231" t="s">
        <v>1932</v>
      </c>
    </row>
    <row r="349" spans="1:2" ht="16.5" customHeight="1" x14ac:dyDescent="0.3">
      <c r="A349" s="231" t="s">
        <v>2188</v>
      </c>
      <c r="B349" s="231" t="s">
        <v>1932</v>
      </c>
    </row>
    <row r="350" spans="1:2" ht="16.5" customHeight="1" x14ac:dyDescent="0.3">
      <c r="A350" s="231" t="s">
        <v>2187</v>
      </c>
      <c r="B350" s="231" t="s">
        <v>1932</v>
      </c>
    </row>
    <row r="351" spans="1:2" ht="16.5" customHeight="1" x14ac:dyDescent="0.3">
      <c r="A351" s="231" t="s">
        <v>2186</v>
      </c>
      <c r="B351" s="231" t="s">
        <v>1932</v>
      </c>
    </row>
    <row r="352" spans="1:2" ht="16.5" customHeight="1" x14ac:dyDescent="0.3">
      <c r="A352" s="231" t="s">
        <v>2185</v>
      </c>
      <c r="B352" s="231" t="s">
        <v>1932</v>
      </c>
    </row>
    <row r="353" spans="1:2" ht="16.5" customHeight="1" x14ac:dyDescent="0.3">
      <c r="A353" s="231" t="s">
        <v>1016</v>
      </c>
      <c r="B353" s="231" t="s">
        <v>1932</v>
      </c>
    </row>
    <row r="354" spans="1:2" ht="16.5" customHeight="1" x14ac:dyDescent="0.3">
      <c r="A354" s="231" t="s">
        <v>1019</v>
      </c>
      <c r="B354" s="231" t="s">
        <v>1936</v>
      </c>
    </row>
    <row r="355" spans="1:2" ht="16.5" customHeight="1" x14ac:dyDescent="0.3">
      <c r="A355" s="231" t="s">
        <v>2184</v>
      </c>
      <c r="B355" s="231" t="s">
        <v>1932</v>
      </c>
    </row>
    <row r="356" spans="1:2" ht="16.5" customHeight="1" x14ac:dyDescent="0.3">
      <c r="A356" s="231" t="s">
        <v>2183</v>
      </c>
      <c r="B356" s="231" t="s">
        <v>1932</v>
      </c>
    </row>
    <row r="357" spans="1:2" ht="16.5" customHeight="1" x14ac:dyDescent="0.3">
      <c r="A357" s="231" t="s">
        <v>2182</v>
      </c>
      <c r="B357" s="231" t="s">
        <v>1932</v>
      </c>
    </row>
    <row r="358" spans="1:2" ht="16.5" customHeight="1" x14ac:dyDescent="0.3">
      <c r="A358" s="231" t="s">
        <v>2181</v>
      </c>
      <c r="B358" s="231" t="s">
        <v>1932</v>
      </c>
    </row>
    <row r="359" spans="1:2" ht="16.5" customHeight="1" x14ac:dyDescent="0.3">
      <c r="A359" s="231" t="s">
        <v>2180</v>
      </c>
      <c r="B359" s="231" t="s">
        <v>1932</v>
      </c>
    </row>
    <row r="360" spans="1:2" ht="16.5" customHeight="1" x14ac:dyDescent="0.3">
      <c r="A360" s="231" t="s">
        <v>2179</v>
      </c>
      <c r="B360" s="231" t="s">
        <v>1932</v>
      </c>
    </row>
    <row r="361" spans="1:2" ht="16.5" customHeight="1" x14ac:dyDescent="0.3">
      <c r="A361" s="231" t="s">
        <v>2178</v>
      </c>
      <c r="B361" s="231" t="s">
        <v>1932</v>
      </c>
    </row>
    <row r="362" spans="1:2" ht="16.5" customHeight="1" x14ac:dyDescent="0.3">
      <c r="A362" s="231" t="s">
        <v>2177</v>
      </c>
      <c r="B362" s="231" t="s">
        <v>1930</v>
      </c>
    </row>
    <row r="363" spans="1:2" ht="16.5" customHeight="1" x14ac:dyDescent="0.3">
      <c r="A363" s="231" t="s">
        <v>2176</v>
      </c>
      <c r="B363" s="231" t="s">
        <v>1928</v>
      </c>
    </row>
    <row r="364" spans="1:2" ht="16.5" customHeight="1" x14ac:dyDescent="0.3">
      <c r="A364" s="231" t="s">
        <v>2175</v>
      </c>
      <c r="B364" s="231" t="s">
        <v>1932</v>
      </c>
    </row>
    <row r="365" spans="1:2" ht="16.5" customHeight="1" x14ac:dyDescent="0.3">
      <c r="A365" s="231" t="s">
        <v>2174</v>
      </c>
      <c r="B365" s="231" t="s">
        <v>1928</v>
      </c>
    </row>
    <row r="366" spans="1:2" ht="16.5" customHeight="1" x14ac:dyDescent="0.3">
      <c r="A366" s="231" t="s">
        <v>2173</v>
      </c>
      <c r="B366" s="231" t="s">
        <v>1930</v>
      </c>
    </row>
    <row r="367" spans="1:2" ht="16.5" customHeight="1" x14ac:dyDescent="0.3">
      <c r="A367" s="231" t="s">
        <v>2172</v>
      </c>
      <c r="B367" s="231" t="s">
        <v>1928</v>
      </c>
    </row>
    <row r="368" spans="1:2" ht="16.5" customHeight="1" x14ac:dyDescent="0.3">
      <c r="A368" s="231" t="s">
        <v>2171</v>
      </c>
      <c r="B368" s="231" t="s">
        <v>1932</v>
      </c>
    </row>
    <row r="369" spans="1:2" ht="16.5" customHeight="1" x14ac:dyDescent="0.3">
      <c r="A369" s="231" t="s">
        <v>2170</v>
      </c>
      <c r="B369" s="231" t="s">
        <v>1928</v>
      </c>
    </row>
    <row r="370" spans="1:2" ht="16.5" customHeight="1" x14ac:dyDescent="0.3">
      <c r="A370" s="231" t="s">
        <v>2169</v>
      </c>
      <c r="B370" s="231" t="s">
        <v>1936</v>
      </c>
    </row>
    <row r="371" spans="1:2" ht="16.5" customHeight="1" x14ac:dyDescent="0.3">
      <c r="A371" s="231" t="s">
        <v>2435</v>
      </c>
      <c r="B371" s="231" t="s">
        <v>1928</v>
      </c>
    </row>
    <row r="372" spans="1:2" ht="16.5" customHeight="1" x14ac:dyDescent="0.3">
      <c r="A372" s="231" t="s">
        <v>2168</v>
      </c>
      <c r="B372" s="231" t="s">
        <v>1928</v>
      </c>
    </row>
    <row r="373" spans="1:2" ht="16.5" customHeight="1" x14ac:dyDescent="0.3">
      <c r="A373" s="231" t="s">
        <v>2167</v>
      </c>
      <c r="B373" s="231" t="s">
        <v>1932</v>
      </c>
    </row>
    <row r="374" spans="1:2" ht="16.5" customHeight="1" x14ac:dyDescent="0.3">
      <c r="A374" s="231" t="s">
        <v>2166</v>
      </c>
      <c r="B374" s="231" t="s">
        <v>1932</v>
      </c>
    </row>
    <row r="375" spans="1:2" ht="16.5" customHeight="1" x14ac:dyDescent="0.3">
      <c r="A375" s="231" t="s">
        <v>2165</v>
      </c>
      <c r="B375" s="231" t="s">
        <v>1936</v>
      </c>
    </row>
    <row r="376" spans="1:2" ht="16.5" customHeight="1" x14ac:dyDescent="0.3">
      <c r="A376" s="231" t="s">
        <v>2164</v>
      </c>
      <c r="B376" s="231" t="s">
        <v>5283</v>
      </c>
    </row>
    <row r="377" spans="1:2" ht="16.5" customHeight="1" x14ac:dyDescent="0.3">
      <c r="A377" s="231" t="s">
        <v>2163</v>
      </c>
      <c r="B377" s="231" t="s">
        <v>1930</v>
      </c>
    </row>
    <row r="378" spans="1:2" ht="16.5" customHeight="1" x14ac:dyDescent="0.3">
      <c r="A378" s="231" t="s">
        <v>2162</v>
      </c>
      <c r="B378" s="231" t="s">
        <v>5469</v>
      </c>
    </row>
    <row r="379" spans="1:2" ht="16.5" customHeight="1" x14ac:dyDescent="0.3">
      <c r="A379" s="231" t="s">
        <v>2161</v>
      </c>
      <c r="B379" s="231" t="s">
        <v>1932</v>
      </c>
    </row>
    <row r="380" spans="1:2" ht="16.5" customHeight="1" x14ac:dyDescent="0.3">
      <c r="A380" s="231" t="s">
        <v>2160</v>
      </c>
      <c r="B380" s="231" t="s">
        <v>1928</v>
      </c>
    </row>
    <row r="381" spans="1:2" ht="16.5" customHeight="1" x14ac:dyDescent="0.3">
      <c r="A381" s="231" t="s">
        <v>2159</v>
      </c>
      <c r="B381" s="231" t="s">
        <v>2439</v>
      </c>
    </row>
    <row r="382" spans="1:2" ht="16.5" customHeight="1" x14ac:dyDescent="0.3">
      <c r="A382" s="231" t="s">
        <v>2158</v>
      </c>
      <c r="B382" s="231" t="s">
        <v>1932</v>
      </c>
    </row>
    <row r="383" spans="1:2" ht="16.5" customHeight="1" x14ac:dyDescent="0.3">
      <c r="A383" s="231" t="s">
        <v>2157</v>
      </c>
      <c r="B383" s="231" t="s">
        <v>1932</v>
      </c>
    </row>
    <row r="384" spans="1:2" ht="16.5" customHeight="1" x14ac:dyDescent="0.3">
      <c r="A384" s="231" t="s">
        <v>2156</v>
      </c>
      <c r="B384" s="231" t="s">
        <v>1932</v>
      </c>
    </row>
    <row r="385" spans="1:2" ht="16.5" customHeight="1" x14ac:dyDescent="0.3">
      <c r="A385" s="231" t="s">
        <v>2155</v>
      </c>
      <c r="B385" s="231" t="s">
        <v>1930</v>
      </c>
    </row>
    <row r="386" spans="1:2" ht="16.5" customHeight="1" x14ac:dyDescent="0.3">
      <c r="A386" s="231" t="s">
        <v>2154</v>
      </c>
      <c r="B386" s="231" t="s">
        <v>1930</v>
      </c>
    </row>
    <row r="387" spans="1:2" ht="16.5" customHeight="1" x14ac:dyDescent="0.3">
      <c r="A387" s="231" t="s">
        <v>1218</v>
      </c>
      <c r="B387" s="231" t="s">
        <v>1932</v>
      </c>
    </row>
    <row r="388" spans="1:2" ht="16.5" customHeight="1" x14ac:dyDescent="0.3">
      <c r="A388" s="231" t="s">
        <v>1220</v>
      </c>
      <c r="B388" s="231" t="s">
        <v>1932</v>
      </c>
    </row>
    <row r="389" spans="1:2" ht="16.5" customHeight="1" x14ac:dyDescent="0.3">
      <c r="A389" s="231" t="s">
        <v>2153</v>
      </c>
      <c r="B389" s="231" t="s">
        <v>1936</v>
      </c>
    </row>
    <row r="390" spans="1:2" ht="16.5" customHeight="1" x14ac:dyDescent="0.3">
      <c r="A390" s="231" t="s">
        <v>2152</v>
      </c>
      <c r="B390" s="231" t="s">
        <v>1928</v>
      </c>
    </row>
    <row r="391" spans="1:2" ht="16.5" customHeight="1" x14ac:dyDescent="0.3">
      <c r="A391" s="231" t="s">
        <v>2151</v>
      </c>
      <c r="B391" s="231" t="s">
        <v>1932</v>
      </c>
    </row>
    <row r="392" spans="1:2" ht="16.5" customHeight="1" x14ac:dyDescent="0.3">
      <c r="A392" s="231" t="s">
        <v>2150</v>
      </c>
      <c r="B392" s="231" t="s">
        <v>1932</v>
      </c>
    </row>
    <row r="393" spans="1:2" ht="16.5" customHeight="1" x14ac:dyDescent="0.3">
      <c r="A393" s="231" t="s">
        <v>2149</v>
      </c>
      <c r="B393" s="231" t="s">
        <v>1932</v>
      </c>
    </row>
    <row r="394" spans="1:2" ht="16.5" customHeight="1" x14ac:dyDescent="0.3">
      <c r="A394" s="231" t="s">
        <v>2148</v>
      </c>
      <c r="B394" s="231" t="s">
        <v>1932</v>
      </c>
    </row>
    <row r="395" spans="1:2" ht="16.5" customHeight="1" x14ac:dyDescent="0.3">
      <c r="A395" s="231" t="s">
        <v>1133</v>
      </c>
      <c r="B395" s="231" t="s">
        <v>1932</v>
      </c>
    </row>
    <row r="396" spans="1:2" ht="16.5" customHeight="1" x14ac:dyDescent="0.3">
      <c r="A396" s="231" t="s">
        <v>2147</v>
      </c>
      <c r="B396" s="231" t="s">
        <v>1928</v>
      </c>
    </row>
    <row r="397" spans="1:2" ht="16.5" customHeight="1" x14ac:dyDescent="0.3">
      <c r="A397" s="231" t="s">
        <v>1222</v>
      </c>
      <c r="B397" s="231" t="s">
        <v>2468</v>
      </c>
    </row>
    <row r="398" spans="1:2" ht="16.5" customHeight="1" x14ac:dyDescent="0.3">
      <c r="A398" s="231" t="s">
        <v>5335</v>
      </c>
      <c r="B398" s="231" t="s">
        <v>1928</v>
      </c>
    </row>
    <row r="399" spans="1:2" ht="16.5" customHeight="1" x14ac:dyDescent="0.3">
      <c r="A399" s="231" t="s">
        <v>2146</v>
      </c>
      <c r="B399" s="231" t="s">
        <v>1932</v>
      </c>
    </row>
    <row r="400" spans="1:2" ht="16.5" customHeight="1" x14ac:dyDescent="0.3">
      <c r="A400" s="231" t="s">
        <v>2145</v>
      </c>
      <c r="B400" s="231" t="s">
        <v>2401</v>
      </c>
    </row>
    <row r="401" spans="1:2" ht="16.5" customHeight="1" x14ac:dyDescent="0.3">
      <c r="A401" s="231" t="s">
        <v>2144</v>
      </c>
      <c r="B401" s="231" t="s">
        <v>1928</v>
      </c>
    </row>
    <row r="402" spans="1:2" ht="16.5" customHeight="1" x14ac:dyDescent="0.3">
      <c r="A402" s="231" t="s">
        <v>2143</v>
      </c>
      <c r="B402" s="231" t="s">
        <v>1932</v>
      </c>
    </row>
    <row r="403" spans="1:2" ht="16.5" customHeight="1" x14ac:dyDescent="0.3">
      <c r="A403" s="231" t="s">
        <v>2142</v>
      </c>
      <c r="B403" s="231" t="s">
        <v>1932</v>
      </c>
    </row>
    <row r="404" spans="1:2" ht="16.5" customHeight="1" x14ac:dyDescent="0.3">
      <c r="A404" s="231" t="s">
        <v>2141</v>
      </c>
      <c r="B404" s="231" t="s">
        <v>1930</v>
      </c>
    </row>
    <row r="405" spans="1:2" ht="16.5" customHeight="1" x14ac:dyDescent="0.3">
      <c r="A405" s="231" t="s">
        <v>2140</v>
      </c>
      <c r="B405" s="231" t="s">
        <v>1928</v>
      </c>
    </row>
    <row r="406" spans="1:2" ht="16.5" customHeight="1" x14ac:dyDescent="0.3">
      <c r="A406" s="231" t="s">
        <v>2139</v>
      </c>
      <c r="B406" s="231" t="s">
        <v>1932</v>
      </c>
    </row>
    <row r="407" spans="1:2" ht="16.5" customHeight="1" x14ac:dyDescent="0.3">
      <c r="A407" s="231" t="s">
        <v>2138</v>
      </c>
      <c r="B407" s="231" t="s">
        <v>1936</v>
      </c>
    </row>
    <row r="408" spans="1:2" ht="16.5" customHeight="1" x14ac:dyDescent="0.3">
      <c r="A408" s="231" t="s">
        <v>2137</v>
      </c>
      <c r="B408" s="231" t="s">
        <v>1932</v>
      </c>
    </row>
    <row r="409" spans="1:2" ht="16.5" customHeight="1" x14ac:dyDescent="0.3">
      <c r="A409" s="231" t="s">
        <v>2136</v>
      </c>
      <c r="B409" s="231" t="s">
        <v>1932</v>
      </c>
    </row>
    <row r="410" spans="1:2" ht="16.5" customHeight="1" x14ac:dyDescent="0.3">
      <c r="A410" s="231" t="s">
        <v>2135</v>
      </c>
      <c r="B410" s="231" t="s">
        <v>1932</v>
      </c>
    </row>
    <row r="411" spans="1:2" ht="16.5" customHeight="1" x14ac:dyDescent="0.3">
      <c r="A411" s="231" t="s">
        <v>2134</v>
      </c>
      <c r="B411" s="231" t="s">
        <v>1932</v>
      </c>
    </row>
    <row r="412" spans="1:2" ht="16.5" customHeight="1" x14ac:dyDescent="0.3">
      <c r="A412" s="231" t="s">
        <v>2133</v>
      </c>
      <c r="B412" s="231" t="s">
        <v>1932</v>
      </c>
    </row>
    <row r="413" spans="1:2" ht="16.5" customHeight="1" x14ac:dyDescent="0.3">
      <c r="A413" s="231" t="s">
        <v>2132</v>
      </c>
      <c r="B413" s="231" t="s">
        <v>1932</v>
      </c>
    </row>
    <row r="414" spans="1:2" ht="16.5" customHeight="1" x14ac:dyDescent="0.3">
      <c r="A414" s="231" t="s">
        <v>2131</v>
      </c>
      <c r="B414" s="231" t="s">
        <v>5291</v>
      </c>
    </row>
    <row r="415" spans="1:2" ht="16.5" customHeight="1" x14ac:dyDescent="0.3">
      <c r="A415" s="231" t="s">
        <v>2130</v>
      </c>
      <c r="B415" s="231" t="s">
        <v>5280</v>
      </c>
    </row>
    <row r="416" spans="1:2" ht="16.5" customHeight="1" x14ac:dyDescent="0.3">
      <c r="A416" s="231" t="s">
        <v>2129</v>
      </c>
      <c r="B416" s="231" t="s">
        <v>2402</v>
      </c>
    </row>
    <row r="417" spans="1:2" ht="16.5" customHeight="1" x14ac:dyDescent="0.3">
      <c r="A417" s="231" t="s">
        <v>2128</v>
      </c>
      <c r="B417" s="231" t="s">
        <v>1930</v>
      </c>
    </row>
    <row r="418" spans="1:2" ht="16.5" customHeight="1" x14ac:dyDescent="0.3">
      <c r="A418" s="231" t="s">
        <v>2127</v>
      </c>
      <c r="B418" s="231" t="s">
        <v>1936</v>
      </c>
    </row>
    <row r="419" spans="1:2" ht="16.5" customHeight="1" x14ac:dyDescent="0.3">
      <c r="A419" s="231" t="s">
        <v>2126</v>
      </c>
      <c r="B419" s="231" t="s">
        <v>1930</v>
      </c>
    </row>
    <row r="420" spans="1:2" ht="16.5" customHeight="1" x14ac:dyDescent="0.3">
      <c r="A420" s="231" t="s">
        <v>2125</v>
      </c>
      <c r="B420" s="231" t="s">
        <v>2478</v>
      </c>
    </row>
    <row r="421" spans="1:2" ht="16.5" customHeight="1" x14ac:dyDescent="0.3">
      <c r="A421" s="231" t="s">
        <v>2124</v>
      </c>
      <c r="B421" s="231" t="s">
        <v>2477</v>
      </c>
    </row>
    <row r="422" spans="1:2" ht="16.5" customHeight="1" x14ac:dyDescent="0.3">
      <c r="A422" s="231" t="s">
        <v>2123</v>
      </c>
      <c r="B422" s="231" t="s">
        <v>1932</v>
      </c>
    </row>
    <row r="423" spans="1:2" ht="16.5" customHeight="1" x14ac:dyDescent="0.3">
      <c r="A423" s="231" t="s">
        <v>2122</v>
      </c>
      <c r="B423" s="231" t="s">
        <v>1930</v>
      </c>
    </row>
    <row r="424" spans="1:2" ht="16.5" customHeight="1" x14ac:dyDescent="0.3">
      <c r="A424" s="231" t="s">
        <v>2121</v>
      </c>
      <c r="B424" s="231" t="s">
        <v>1928</v>
      </c>
    </row>
    <row r="425" spans="1:2" ht="16.5" customHeight="1" x14ac:dyDescent="0.3">
      <c r="A425" s="231" t="s">
        <v>2120</v>
      </c>
      <c r="B425" s="231" t="s">
        <v>2479</v>
      </c>
    </row>
    <row r="426" spans="1:2" ht="16.5" customHeight="1" x14ac:dyDescent="0.3">
      <c r="A426" s="231" t="s">
        <v>2119</v>
      </c>
      <c r="B426" s="231" t="s">
        <v>2469</v>
      </c>
    </row>
    <row r="427" spans="1:2" ht="16.5" customHeight="1" x14ac:dyDescent="0.3">
      <c r="A427" s="231" t="s">
        <v>2118</v>
      </c>
      <c r="B427" s="231" t="s">
        <v>1930</v>
      </c>
    </row>
    <row r="428" spans="1:2" ht="16.5" customHeight="1" x14ac:dyDescent="0.3">
      <c r="A428" s="231" t="s">
        <v>2117</v>
      </c>
      <c r="B428" s="231" t="s">
        <v>1936</v>
      </c>
    </row>
    <row r="429" spans="1:2" ht="16.5" customHeight="1" x14ac:dyDescent="0.3">
      <c r="A429" s="231" t="s">
        <v>2116</v>
      </c>
      <c r="B429" s="231" t="s">
        <v>1930</v>
      </c>
    </row>
    <row r="430" spans="1:2" ht="16.5" customHeight="1" x14ac:dyDescent="0.3">
      <c r="A430" s="231" t="s">
        <v>2115</v>
      </c>
      <c r="B430" s="231" t="s">
        <v>1930</v>
      </c>
    </row>
    <row r="431" spans="1:2" ht="16.5" customHeight="1" x14ac:dyDescent="0.3">
      <c r="A431" s="231" t="s">
        <v>2114</v>
      </c>
      <c r="B431" s="231" t="s">
        <v>1930</v>
      </c>
    </row>
    <row r="432" spans="1:2" ht="16.5" customHeight="1" x14ac:dyDescent="0.3">
      <c r="A432" s="231" t="s">
        <v>2113</v>
      </c>
      <c r="B432" s="231" t="s">
        <v>1932</v>
      </c>
    </row>
    <row r="433" spans="1:2" ht="16.5" customHeight="1" x14ac:dyDescent="0.3">
      <c r="A433" s="231" t="s">
        <v>2112</v>
      </c>
      <c r="B433" s="231" t="s">
        <v>1936</v>
      </c>
    </row>
    <row r="434" spans="1:2" ht="16.5" customHeight="1" x14ac:dyDescent="0.3">
      <c r="A434" s="231" t="s">
        <v>2111</v>
      </c>
      <c r="B434" s="231" t="s">
        <v>1930</v>
      </c>
    </row>
    <row r="435" spans="1:2" ht="16.5" customHeight="1" x14ac:dyDescent="0.3">
      <c r="A435" s="231" t="s">
        <v>2110</v>
      </c>
      <c r="B435" s="231" t="s">
        <v>1932</v>
      </c>
    </row>
    <row r="436" spans="1:2" ht="16.5" customHeight="1" x14ac:dyDescent="0.3">
      <c r="A436" s="231" t="s">
        <v>2109</v>
      </c>
      <c r="B436" s="231" t="s">
        <v>1932</v>
      </c>
    </row>
    <row r="437" spans="1:2" ht="16.5" customHeight="1" x14ac:dyDescent="0.3">
      <c r="A437" s="231" t="s">
        <v>2108</v>
      </c>
      <c r="B437" s="231" t="s">
        <v>1932</v>
      </c>
    </row>
    <row r="438" spans="1:2" ht="16.5" customHeight="1" x14ac:dyDescent="0.3">
      <c r="A438" s="231" t="s">
        <v>2107</v>
      </c>
      <c r="B438" s="231" t="s">
        <v>1932</v>
      </c>
    </row>
    <row r="439" spans="1:2" ht="16.5" customHeight="1" x14ac:dyDescent="0.3">
      <c r="A439" s="231" t="s">
        <v>2106</v>
      </c>
      <c r="B439" s="231" t="s">
        <v>1932</v>
      </c>
    </row>
    <row r="440" spans="1:2" ht="16.5" customHeight="1" x14ac:dyDescent="0.3">
      <c r="A440" s="231" t="s">
        <v>2105</v>
      </c>
      <c r="B440" s="231" t="s">
        <v>1932</v>
      </c>
    </row>
    <row r="441" spans="1:2" ht="16.5" customHeight="1" x14ac:dyDescent="0.3">
      <c r="A441" s="231" t="s">
        <v>2104</v>
      </c>
      <c r="B441" s="231" t="s">
        <v>1932</v>
      </c>
    </row>
    <row r="442" spans="1:2" ht="16.5" customHeight="1" x14ac:dyDescent="0.3">
      <c r="A442" s="231" t="s">
        <v>2103</v>
      </c>
      <c r="B442" s="231" t="s">
        <v>1932</v>
      </c>
    </row>
    <row r="443" spans="1:2" ht="16.5" customHeight="1" x14ac:dyDescent="0.3">
      <c r="A443" s="231" t="s">
        <v>2102</v>
      </c>
      <c r="B443" s="231" t="s">
        <v>1932</v>
      </c>
    </row>
    <row r="444" spans="1:2" ht="16.5" customHeight="1" x14ac:dyDescent="0.3">
      <c r="A444" s="231" t="s">
        <v>2101</v>
      </c>
      <c r="B444" s="231" t="s">
        <v>1932</v>
      </c>
    </row>
    <row r="445" spans="1:2" ht="16.5" customHeight="1" x14ac:dyDescent="0.3">
      <c r="A445" s="231" t="s">
        <v>2100</v>
      </c>
      <c r="B445" s="231" t="s">
        <v>1932</v>
      </c>
    </row>
    <row r="446" spans="1:2" ht="16.5" customHeight="1" x14ac:dyDescent="0.3">
      <c r="A446" s="231" t="s">
        <v>2099</v>
      </c>
      <c r="B446" s="231" t="s">
        <v>1936</v>
      </c>
    </row>
    <row r="447" spans="1:2" ht="16.5" customHeight="1" x14ac:dyDescent="0.3">
      <c r="A447" s="231" t="s">
        <v>2098</v>
      </c>
      <c r="B447" s="231" t="s">
        <v>1932</v>
      </c>
    </row>
    <row r="448" spans="1:2" ht="16.5" customHeight="1" x14ac:dyDescent="0.3">
      <c r="A448" s="231" t="s">
        <v>2097</v>
      </c>
      <c r="B448" s="231" t="s">
        <v>1932</v>
      </c>
    </row>
    <row r="449" spans="1:2" ht="16.5" customHeight="1" x14ac:dyDescent="0.3">
      <c r="A449" s="231" t="s">
        <v>2096</v>
      </c>
      <c r="B449" s="231" t="s">
        <v>1930</v>
      </c>
    </row>
    <row r="450" spans="1:2" ht="16.5" customHeight="1" x14ac:dyDescent="0.3">
      <c r="A450" s="231" t="s">
        <v>2095</v>
      </c>
      <c r="B450" s="231" t="s">
        <v>1932</v>
      </c>
    </row>
    <row r="451" spans="1:2" ht="16.5" customHeight="1" x14ac:dyDescent="0.3">
      <c r="A451" s="231" t="s">
        <v>2094</v>
      </c>
      <c r="B451" s="231" t="s">
        <v>1930</v>
      </c>
    </row>
    <row r="452" spans="1:2" ht="16.5" customHeight="1" x14ac:dyDescent="0.3">
      <c r="A452" s="231" t="s">
        <v>2093</v>
      </c>
      <c r="B452" s="231" t="s">
        <v>1930</v>
      </c>
    </row>
    <row r="453" spans="1:2" ht="16.5" customHeight="1" x14ac:dyDescent="0.3">
      <c r="A453" s="231" t="s">
        <v>2092</v>
      </c>
      <c r="B453" s="231" t="s">
        <v>1936</v>
      </c>
    </row>
    <row r="454" spans="1:2" ht="16.5" customHeight="1" x14ac:dyDescent="0.3">
      <c r="A454" s="231" t="s">
        <v>2091</v>
      </c>
      <c r="B454" s="231" t="s">
        <v>1932</v>
      </c>
    </row>
    <row r="455" spans="1:2" ht="16.5" customHeight="1" x14ac:dyDescent="0.3">
      <c r="A455" s="231" t="s">
        <v>2090</v>
      </c>
      <c r="B455" s="231" t="s">
        <v>1932</v>
      </c>
    </row>
    <row r="456" spans="1:2" ht="16.5" customHeight="1" x14ac:dyDescent="0.3">
      <c r="A456" s="231" t="s">
        <v>2089</v>
      </c>
      <c r="B456" s="231" t="s">
        <v>1932</v>
      </c>
    </row>
    <row r="457" spans="1:2" ht="16.5" customHeight="1" x14ac:dyDescent="0.3">
      <c r="A457" s="231" t="s">
        <v>2088</v>
      </c>
      <c r="B457" s="231" t="s">
        <v>1932</v>
      </c>
    </row>
    <row r="458" spans="1:2" ht="16.5" customHeight="1" x14ac:dyDescent="0.3">
      <c r="A458" s="231" t="s">
        <v>2087</v>
      </c>
      <c r="B458" s="231" t="s">
        <v>1932</v>
      </c>
    </row>
    <row r="459" spans="1:2" ht="16.5" customHeight="1" x14ac:dyDescent="0.3">
      <c r="A459" s="231" t="s">
        <v>2086</v>
      </c>
      <c r="B459" s="231" t="s">
        <v>1936</v>
      </c>
    </row>
    <row r="460" spans="1:2" ht="16.5" customHeight="1" x14ac:dyDescent="0.3">
      <c r="A460" s="231" t="s">
        <v>2085</v>
      </c>
      <c r="B460" s="231" t="s">
        <v>1928</v>
      </c>
    </row>
    <row r="461" spans="1:2" ht="16.5" customHeight="1" x14ac:dyDescent="0.3">
      <c r="A461" s="231" t="s">
        <v>2084</v>
      </c>
      <c r="B461" s="231" t="s">
        <v>1945</v>
      </c>
    </row>
    <row r="462" spans="1:2" ht="16.5" customHeight="1" x14ac:dyDescent="0.3">
      <c r="A462" s="231" t="s">
        <v>2083</v>
      </c>
      <c r="B462" s="231" t="s">
        <v>1932</v>
      </c>
    </row>
    <row r="463" spans="1:2" ht="16.5" customHeight="1" x14ac:dyDescent="0.3">
      <c r="A463" s="231" t="s">
        <v>2082</v>
      </c>
      <c r="B463" s="231" t="s">
        <v>1936</v>
      </c>
    </row>
    <row r="464" spans="1:2" ht="16.5" customHeight="1" x14ac:dyDescent="0.3">
      <c r="A464" s="231" t="s">
        <v>2081</v>
      </c>
      <c r="B464" s="231" t="s">
        <v>1936</v>
      </c>
    </row>
    <row r="465" spans="1:2" ht="16.5" customHeight="1" x14ac:dyDescent="0.3">
      <c r="A465" s="231" t="s">
        <v>2080</v>
      </c>
      <c r="B465" s="231" t="s">
        <v>1932</v>
      </c>
    </row>
    <row r="466" spans="1:2" ht="16.5" customHeight="1" x14ac:dyDescent="0.3">
      <c r="A466" s="231" t="s">
        <v>2079</v>
      </c>
      <c r="B466" s="231" t="s">
        <v>1930</v>
      </c>
    </row>
    <row r="467" spans="1:2" ht="16.5" customHeight="1" x14ac:dyDescent="0.3">
      <c r="A467" s="231" t="s">
        <v>2078</v>
      </c>
      <c r="B467" s="231" t="s">
        <v>1928</v>
      </c>
    </row>
    <row r="468" spans="1:2" ht="16.5" customHeight="1" x14ac:dyDescent="0.3">
      <c r="A468" s="231" t="s">
        <v>2077</v>
      </c>
      <c r="B468" s="231" t="s">
        <v>1936</v>
      </c>
    </row>
    <row r="469" spans="1:2" ht="16.5" customHeight="1" x14ac:dyDescent="0.3">
      <c r="A469" s="231" t="s">
        <v>2076</v>
      </c>
      <c r="B469" s="231" t="s">
        <v>1928</v>
      </c>
    </row>
    <row r="470" spans="1:2" ht="16.5" customHeight="1" x14ac:dyDescent="0.3">
      <c r="A470" s="231" t="s">
        <v>2075</v>
      </c>
      <c r="B470" s="231" t="s">
        <v>1928</v>
      </c>
    </row>
    <row r="471" spans="1:2" ht="16.5" customHeight="1" x14ac:dyDescent="0.3">
      <c r="A471" s="231" t="s">
        <v>2074</v>
      </c>
      <c r="B471" s="231" t="s">
        <v>1928</v>
      </c>
    </row>
    <row r="472" spans="1:2" ht="16.5" customHeight="1" x14ac:dyDescent="0.3">
      <c r="A472" s="231" t="s">
        <v>2073</v>
      </c>
      <c r="B472" s="231" t="s">
        <v>1928</v>
      </c>
    </row>
    <row r="473" spans="1:2" ht="16.5" customHeight="1" x14ac:dyDescent="0.3">
      <c r="A473" s="231" t="s">
        <v>2072</v>
      </c>
      <c r="B473" s="231" t="s">
        <v>1936</v>
      </c>
    </row>
    <row r="474" spans="1:2" ht="16.5" customHeight="1" x14ac:dyDescent="0.3">
      <c r="A474" s="231" t="s">
        <v>2071</v>
      </c>
      <c r="B474" s="231" t="s">
        <v>1936</v>
      </c>
    </row>
    <row r="475" spans="1:2" ht="16.5" customHeight="1" x14ac:dyDescent="0.3">
      <c r="A475" s="231" t="s">
        <v>2070</v>
      </c>
      <c r="B475" s="231" t="s">
        <v>1930</v>
      </c>
    </row>
    <row r="476" spans="1:2" ht="16.5" customHeight="1" x14ac:dyDescent="0.3">
      <c r="A476" s="231" t="s">
        <v>2069</v>
      </c>
      <c r="B476" s="231" t="s">
        <v>1936</v>
      </c>
    </row>
    <row r="477" spans="1:2" ht="16.5" customHeight="1" x14ac:dyDescent="0.3">
      <c r="A477" s="231" t="s">
        <v>2068</v>
      </c>
      <c r="B477" s="231" t="s">
        <v>1930</v>
      </c>
    </row>
    <row r="478" spans="1:2" ht="16.5" customHeight="1" x14ac:dyDescent="0.3">
      <c r="A478" s="231" t="s">
        <v>2067</v>
      </c>
      <c r="B478" s="231" t="s">
        <v>1932</v>
      </c>
    </row>
    <row r="479" spans="1:2" ht="16.5" customHeight="1" x14ac:dyDescent="0.3">
      <c r="A479" s="231" t="s">
        <v>2066</v>
      </c>
      <c r="B479" s="231" t="s">
        <v>1930</v>
      </c>
    </row>
    <row r="480" spans="1:2" ht="16.5" customHeight="1" x14ac:dyDescent="0.3">
      <c r="A480" s="231" t="s">
        <v>2065</v>
      </c>
      <c r="B480" s="231" t="s">
        <v>1928</v>
      </c>
    </row>
    <row r="481" spans="1:2" ht="16.5" customHeight="1" x14ac:dyDescent="0.3">
      <c r="A481" s="231" t="s">
        <v>2064</v>
      </c>
      <c r="B481" s="231" t="s">
        <v>1932</v>
      </c>
    </row>
    <row r="482" spans="1:2" ht="16.5" customHeight="1" x14ac:dyDescent="0.3">
      <c r="A482" s="231" t="s">
        <v>2063</v>
      </c>
      <c r="B482" s="231" t="s">
        <v>1928</v>
      </c>
    </row>
    <row r="483" spans="1:2" ht="16.5" customHeight="1" x14ac:dyDescent="0.3">
      <c r="A483" s="231" t="s">
        <v>2062</v>
      </c>
      <c r="B483" s="231" t="s">
        <v>1928</v>
      </c>
    </row>
    <row r="484" spans="1:2" ht="16.5" customHeight="1" x14ac:dyDescent="0.3">
      <c r="A484" s="231" t="s">
        <v>2061</v>
      </c>
      <c r="B484" s="231" t="s">
        <v>1930</v>
      </c>
    </row>
    <row r="485" spans="1:2" ht="16.5" customHeight="1" x14ac:dyDescent="0.3">
      <c r="A485" s="231" t="s">
        <v>2060</v>
      </c>
      <c r="B485" s="231" t="s">
        <v>1936</v>
      </c>
    </row>
    <row r="486" spans="1:2" ht="16.5" customHeight="1" x14ac:dyDescent="0.3">
      <c r="A486" s="231" t="s">
        <v>5123</v>
      </c>
      <c r="B486" s="231" t="s">
        <v>1928</v>
      </c>
    </row>
    <row r="487" spans="1:2" ht="16.5" customHeight="1" x14ac:dyDescent="0.3">
      <c r="A487" s="231" t="s">
        <v>2058</v>
      </c>
      <c r="B487" s="231" t="s">
        <v>1932</v>
      </c>
    </row>
    <row r="488" spans="1:2" ht="16.5" customHeight="1" x14ac:dyDescent="0.3">
      <c r="A488" s="231" t="s">
        <v>2057</v>
      </c>
      <c r="B488" s="231" t="s">
        <v>1930</v>
      </c>
    </row>
    <row r="489" spans="1:2" ht="16.5" customHeight="1" x14ac:dyDescent="0.3">
      <c r="A489" s="231" t="s">
        <v>2056</v>
      </c>
      <c r="B489" s="231" t="s">
        <v>1930</v>
      </c>
    </row>
    <row r="490" spans="1:2" ht="16.5" customHeight="1" x14ac:dyDescent="0.3">
      <c r="A490" s="231" t="s">
        <v>2055</v>
      </c>
      <c r="B490" s="231" t="s">
        <v>1932</v>
      </c>
    </row>
    <row r="491" spans="1:2" ht="16.5" customHeight="1" x14ac:dyDescent="0.3">
      <c r="A491" s="231" t="s">
        <v>2054</v>
      </c>
      <c r="B491" s="231" t="s">
        <v>1932</v>
      </c>
    </row>
    <row r="492" spans="1:2" ht="16.5" customHeight="1" x14ac:dyDescent="0.3">
      <c r="A492" s="231" t="s">
        <v>2053</v>
      </c>
      <c r="B492" s="231" t="s">
        <v>1932</v>
      </c>
    </row>
    <row r="493" spans="1:2" ht="16.5" customHeight="1" x14ac:dyDescent="0.3">
      <c r="A493" s="231" t="s">
        <v>2052</v>
      </c>
      <c r="B493" s="231" t="s">
        <v>1932</v>
      </c>
    </row>
    <row r="494" spans="1:2" ht="16.5" customHeight="1" x14ac:dyDescent="0.3">
      <c r="A494" s="231" t="s">
        <v>2051</v>
      </c>
      <c r="B494" s="231" t="s">
        <v>1930</v>
      </c>
    </row>
    <row r="495" spans="1:2" ht="16.5" customHeight="1" x14ac:dyDescent="0.3">
      <c r="A495" s="231" t="s">
        <v>2050</v>
      </c>
      <c r="B495" s="231" t="s">
        <v>1932</v>
      </c>
    </row>
    <row r="496" spans="1:2" ht="16.5" customHeight="1" x14ac:dyDescent="0.3">
      <c r="A496" s="231" t="s">
        <v>2049</v>
      </c>
      <c r="B496" s="231" t="s">
        <v>1930</v>
      </c>
    </row>
    <row r="497" spans="1:2" ht="16.5" customHeight="1" x14ac:dyDescent="0.3">
      <c r="A497" s="231" t="s">
        <v>2048</v>
      </c>
      <c r="B497" s="231" t="s">
        <v>1932</v>
      </c>
    </row>
    <row r="498" spans="1:2" ht="16.5" customHeight="1" x14ac:dyDescent="0.3">
      <c r="A498" s="231" t="s">
        <v>2047</v>
      </c>
      <c r="B498" s="231" t="s">
        <v>1932</v>
      </c>
    </row>
    <row r="499" spans="1:2" ht="16.5" customHeight="1" x14ac:dyDescent="0.3">
      <c r="A499" s="231" t="s">
        <v>2046</v>
      </c>
      <c r="B499" s="231" t="s">
        <v>1932</v>
      </c>
    </row>
    <row r="500" spans="1:2" ht="16.5" customHeight="1" x14ac:dyDescent="0.3">
      <c r="A500" s="231" t="s">
        <v>2045</v>
      </c>
      <c r="B500" s="231" t="s">
        <v>1932</v>
      </c>
    </row>
    <row r="501" spans="1:2" ht="16.5" customHeight="1" x14ac:dyDescent="0.3">
      <c r="A501" s="231" t="s">
        <v>2044</v>
      </c>
      <c r="B501" s="231" t="s">
        <v>1932</v>
      </c>
    </row>
    <row r="502" spans="1:2" ht="16.5" customHeight="1" x14ac:dyDescent="0.3">
      <c r="A502" s="231" t="s">
        <v>2043</v>
      </c>
      <c r="B502" s="231" t="s">
        <v>1928</v>
      </c>
    </row>
    <row r="503" spans="1:2" ht="16.5" customHeight="1" x14ac:dyDescent="0.3">
      <c r="A503" s="231" t="s">
        <v>2042</v>
      </c>
      <c r="B503" s="231" t="s">
        <v>2481</v>
      </c>
    </row>
    <row r="504" spans="1:2" ht="16.5" customHeight="1" x14ac:dyDescent="0.3">
      <c r="A504" s="231" t="s">
        <v>2041</v>
      </c>
      <c r="B504" s="231" t="s">
        <v>1936</v>
      </c>
    </row>
    <row r="505" spans="1:2" ht="16.5" customHeight="1" x14ac:dyDescent="0.3">
      <c r="A505" s="231" t="s">
        <v>2040</v>
      </c>
      <c r="B505" s="231" t="s">
        <v>1932</v>
      </c>
    </row>
    <row r="506" spans="1:2" ht="16.5" customHeight="1" x14ac:dyDescent="0.3">
      <c r="A506" s="231" t="s">
        <v>2039</v>
      </c>
      <c r="B506" s="231" t="s">
        <v>1928</v>
      </c>
    </row>
    <row r="507" spans="1:2" ht="16.5" customHeight="1" x14ac:dyDescent="0.3">
      <c r="A507" s="231" t="s">
        <v>2038</v>
      </c>
      <c r="B507" s="231" t="s">
        <v>1936</v>
      </c>
    </row>
    <row r="508" spans="1:2" ht="16.5" customHeight="1" x14ac:dyDescent="0.3">
      <c r="A508" s="231" t="s">
        <v>2565</v>
      </c>
      <c r="B508" s="231" t="s">
        <v>1936</v>
      </c>
    </row>
    <row r="509" spans="1:2" ht="16.5" customHeight="1" x14ac:dyDescent="0.3">
      <c r="A509" s="231" t="s">
        <v>2764</v>
      </c>
      <c r="B509" s="231" t="s">
        <v>3789</v>
      </c>
    </row>
    <row r="510" spans="1:2" ht="16.5" customHeight="1" x14ac:dyDescent="0.3">
      <c r="A510" s="231" t="s">
        <v>2037</v>
      </c>
      <c r="B510" s="231" t="s">
        <v>1932</v>
      </c>
    </row>
    <row r="511" spans="1:2" ht="16.5" customHeight="1" x14ac:dyDescent="0.3">
      <c r="A511" s="231" t="s">
        <v>2549</v>
      </c>
      <c r="B511" s="231" t="s">
        <v>2532</v>
      </c>
    </row>
    <row r="512" spans="1:2" ht="16.5" customHeight="1" x14ac:dyDescent="0.3">
      <c r="A512" s="231" t="s">
        <v>2550</v>
      </c>
      <c r="B512" s="231" t="s">
        <v>2468</v>
      </c>
    </row>
    <row r="513" spans="1:2" ht="16.5" customHeight="1" x14ac:dyDescent="0.3">
      <c r="A513" s="231" t="s">
        <v>2559</v>
      </c>
      <c r="B513" s="231" t="s">
        <v>1936</v>
      </c>
    </row>
    <row r="514" spans="1:2" ht="16.5" customHeight="1" x14ac:dyDescent="0.3">
      <c r="A514" s="231" t="s">
        <v>5274</v>
      </c>
      <c r="B514" s="231" t="s">
        <v>2533</v>
      </c>
    </row>
    <row r="515" spans="1:2" ht="16.5" customHeight="1" x14ac:dyDescent="0.3">
      <c r="A515" s="231" t="s">
        <v>2695</v>
      </c>
      <c r="B515" s="231" t="s">
        <v>1928</v>
      </c>
    </row>
    <row r="516" spans="1:2" ht="16.5" customHeight="1" x14ac:dyDescent="0.3">
      <c r="A516" s="231" t="s">
        <v>2570</v>
      </c>
      <c r="B516" s="231" t="s">
        <v>1936</v>
      </c>
    </row>
    <row r="517" spans="1:2" ht="16.5" customHeight="1" x14ac:dyDescent="0.3">
      <c r="A517" s="231" t="s">
        <v>2574</v>
      </c>
      <c r="B517" s="231" t="s">
        <v>1928</v>
      </c>
    </row>
    <row r="518" spans="1:2" ht="16.5" customHeight="1" x14ac:dyDescent="0.3">
      <c r="A518" s="231" t="s">
        <v>2499</v>
      </c>
      <c r="B518" s="231" t="s">
        <v>4184</v>
      </c>
    </row>
    <row r="519" spans="1:2" ht="16.5" customHeight="1" x14ac:dyDescent="0.3">
      <c r="A519" s="231" t="s">
        <v>2498</v>
      </c>
      <c r="B519" s="231" t="s">
        <v>2376</v>
      </c>
    </row>
    <row r="520" spans="1:2" ht="16.5" customHeight="1" x14ac:dyDescent="0.3">
      <c r="A520" s="231" t="s">
        <v>2646</v>
      </c>
      <c r="B520" s="231" t="s">
        <v>1936</v>
      </c>
    </row>
    <row r="521" spans="1:2" ht="16.5" customHeight="1" x14ac:dyDescent="0.3">
      <c r="A521" s="231" t="s">
        <v>2530</v>
      </c>
      <c r="B521" s="231" t="s">
        <v>2533</v>
      </c>
    </row>
    <row r="522" spans="1:2" ht="16.5" customHeight="1" x14ac:dyDescent="0.3">
      <c r="A522" s="231" t="s">
        <v>2531</v>
      </c>
      <c r="B522" s="231" t="s">
        <v>2532</v>
      </c>
    </row>
    <row r="523" spans="1:2" ht="16.5" customHeight="1" x14ac:dyDescent="0.3">
      <c r="A523" s="231" t="s">
        <v>2036</v>
      </c>
      <c r="B523" s="231" t="s">
        <v>1930</v>
      </c>
    </row>
    <row r="524" spans="1:2" ht="16.5" customHeight="1" x14ac:dyDescent="0.3">
      <c r="A524" s="231" t="s">
        <v>2035</v>
      </c>
      <c r="B524" s="231" t="s">
        <v>1930</v>
      </c>
    </row>
    <row r="525" spans="1:2" ht="16.5" customHeight="1" x14ac:dyDescent="0.3">
      <c r="A525" s="231" t="s">
        <v>2034</v>
      </c>
      <c r="B525" s="231" t="s">
        <v>1936</v>
      </c>
    </row>
    <row r="526" spans="1:2" ht="16.5" customHeight="1" x14ac:dyDescent="0.3">
      <c r="A526" s="231" t="s">
        <v>2033</v>
      </c>
      <c r="B526" s="231" t="s">
        <v>1930</v>
      </c>
    </row>
    <row r="527" spans="1:2" ht="16.5" customHeight="1" x14ac:dyDescent="0.3">
      <c r="A527" s="231" t="s">
        <v>2032</v>
      </c>
      <c r="B527" s="231" t="s">
        <v>1936</v>
      </c>
    </row>
    <row r="528" spans="1:2" ht="16.5" customHeight="1" x14ac:dyDescent="0.3">
      <c r="A528" s="231" t="s">
        <v>2031</v>
      </c>
      <c r="B528" s="231" t="s">
        <v>1928</v>
      </c>
    </row>
    <row r="529" spans="1:2" ht="16.5" customHeight="1" x14ac:dyDescent="0.3">
      <c r="A529" s="231" t="s">
        <v>2030</v>
      </c>
      <c r="B529" s="231" t="s">
        <v>2469</v>
      </c>
    </row>
    <row r="530" spans="1:2" ht="16.5" customHeight="1" x14ac:dyDescent="0.3">
      <c r="A530" s="231" t="s">
        <v>2029</v>
      </c>
      <c r="B530" s="231" t="s">
        <v>1936</v>
      </c>
    </row>
    <row r="531" spans="1:2" ht="16.5" customHeight="1" x14ac:dyDescent="0.3">
      <c r="A531" s="231" t="s">
        <v>2028</v>
      </c>
      <c r="B531" s="231" t="s">
        <v>1932</v>
      </c>
    </row>
    <row r="532" spans="1:2" ht="16.5" customHeight="1" x14ac:dyDescent="0.3">
      <c r="A532" s="231" t="s">
        <v>2027</v>
      </c>
      <c r="B532" s="231" t="s">
        <v>1932</v>
      </c>
    </row>
    <row r="533" spans="1:2" ht="16.5" customHeight="1" x14ac:dyDescent="0.3">
      <c r="A533" s="231" t="s">
        <v>2026</v>
      </c>
      <c r="B533" s="231" t="s">
        <v>1936</v>
      </c>
    </row>
    <row r="534" spans="1:2" ht="16.5" customHeight="1" x14ac:dyDescent="0.3">
      <c r="A534" s="231" t="s">
        <v>2025</v>
      </c>
      <c r="B534" s="231" t="s">
        <v>1928</v>
      </c>
    </row>
    <row r="535" spans="1:2" ht="16.5" customHeight="1" x14ac:dyDescent="0.3">
      <c r="A535" s="231" t="s">
        <v>2024</v>
      </c>
      <c r="B535" s="231" t="s">
        <v>5282</v>
      </c>
    </row>
    <row r="536" spans="1:2" ht="16.5" customHeight="1" x14ac:dyDescent="0.3">
      <c r="A536" s="231" t="s">
        <v>2023</v>
      </c>
      <c r="B536" s="231" t="s">
        <v>1930</v>
      </c>
    </row>
    <row r="537" spans="1:2" ht="16.5" customHeight="1" x14ac:dyDescent="0.3">
      <c r="A537" s="231" t="s">
        <v>2538</v>
      </c>
      <c r="B537" s="231" t="s">
        <v>2540</v>
      </c>
    </row>
    <row r="538" spans="1:2" ht="16.5" customHeight="1" x14ac:dyDescent="0.3">
      <c r="A538" s="231" t="s">
        <v>2022</v>
      </c>
      <c r="B538" s="231" t="s">
        <v>1932</v>
      </c>
    </row>
    <row r="539" spans="1:2" ht="16.5" customHeight="1" x14ac:dyDescent="0.3">
      <c r="A539" s="231" t="s">
        <v>2021</v>
      </c>
      <c r="B539" s="231" t="s">
        <v>1932</v>
      </c>
    </row>
    <row r="540" spans="1:2" ht="16.5" customHeight="1" x14ac:dyDescent="0.3">
      <c r="A540" s="231" t="s">
        <v>2020</v>
      </c>
      <c r="B540" s="231" t="s">
        <v>1932</v>
      </c>
    </row>
    <row r="541" spans="1:2" ht="16.5" customHeight="1" x14ac:dyDescent="0.3">
      <c r="A541" s="231" t="s">
        <v>2019</v>
      </c>
      <c r="B541" s="231" t="s">
        <v>1930</v>
      </c>
    </row>
    <row r="542" spans="1:2" ht="16.5" customHeight="1" x14ac:dyDescent="0.3">
      <c r="A542" s="231" t="s">
        <v>2018</v>
      </c>
      <c r="B542" s="231" t="s">
        <v>1932</v>
      </c>
    </row>
    <row r="543" spans="1:2" ht="16.5" customHeight="1" x14ac:dyDescent="0.3">
      <c r="A543" s="231" t="s">
        <v>2017</v>
      </c>
      <c r="B543" s="231" t="s">
        <v>1932</v>
      </c>
    </row>
    <row r="544" spans="1:2" ht="16.5" customHeight="1" x14ac:dyDescent="0.3">
      <c r="A544" s="231" t="s">
        <v>2016</v>
      </c>
      <c r="B544" s="231" t="s">
        <v>1932</v>
      </c>
    </row>
    <row r="545" spans="1:2" ht="16.5" customHeight="1" x14ac:dyDescent="0.3">
      <c r="A545" s="231" t="s">
        <v>2015</v>
      </c>
      <c r="B545" s="231" t="s">
        <v>1932</v>
      </c>
    </row>
    <row r="546" spans="1:2" ht="16.5" customHeight="1" x14ac:dyDescent="0.3">
      <c r="A546" s="231" t="s">
        <v>2014</v>
      </c>
      <c r="B546" s="231" t="s">
        <v>1930</v>
      </c>
    </row>
    <row r="547" spans="1:2" ht="16.5" customHeight="1" x14ac:dyDescent="0.3">
      <c r="A547" s="231" t="s">
        <v>2013</v>
      </c>
      <c r="B547" s="231" t="s">
        <v>1930</v>
      </c>
    </row>
    <row r="548" spans="1:2" ht="16.5" customHeight="1" x14ac:dyDescent="0.3">
      <c r="A548" s="231" t="s">
        <v>2012</v>
      </c>
      <c r="B548" s="231" t="s">
        <v>1932</v>
      </c>
    </row>
    <row r="549" spans="1:2" ht="16.5" customHeight="1" x14ac:dyDescent="0.3">
      <c r="A549" s="231" t="s">
        <v>2011</v>
      </c>
      <c r="B549" s="231" t="s">
        <v>1932</v>
      </c>
    </row>
    <row r="550" spans="1:2" ht="16.5" customHeight="1" x14ac:dyDescent="0.3">
      <c r="A550" s="231" t="s">
        <v>2010</v>
      </c>
      <c r="B550" s="231" t="s">
        <v>1928</v>
      </c>
    </row>
    <row r="551" spans="1:2" ht="16.5" customHeight="1" x14ac:dyDescent="0.3">
      <c r="A551" s="231" t="s">
        <v>2009</v>
      </c>
      <c r="B551" s="231" t="s">
        <v>1932</v>
      </c>
    </row>
    <row r="552" spans="1:2" ht="16.5" customHeight="1" x14ac:dyDescent="0.3">
      <c r="A552" s="231" t="s">
        <v>2008</v>
      </c>
      <c r="B552" s="231" t="s">
        <v>1932</v>
      </c>
    </row>
    <row r="553" spans="1:2" ht="16.5" customHeight="1" x14ac:dyDescent="0.3">
      <c r="A553" s="231" t="s">
        <v>2007</v>
      </c>
      <c r="B553" s="231" t="s">
        <v>1932</v>
      </c>
    </row>
    <row r="554" spans="1:2" ht="16.5" customHeight="1" x14ac:dyDescent="0.3">
      <c r="A554" s="231" t="s">
        <v>2006</v>
      </c>
      <c r="B554" s="231" t="s">
        <v>1936</v>
      </c>
    </row>
    <row r="555" spans="1:2" ht="16.5" customHeight="1" x14ac:dyDescent="0.3">
      <c r="A555" s="231" t="s">
        <v>2005</v>
      </c>
      <c r="B555" s="231" t="s">
        <v>1930</v>
      </c>
    </row>
    <row r="556" spans="1:2" ht="16.5" customHeight="1" x14ac:dyDescent="0.3">
      <c r="A556" s="231" t="s">
        <v>2004</v>
      </c>
      <c r="B556" s="231" t="s">
        <v>1936</v>
      </c>
    </row>
    <row r="557" spans="1:2" ht="16.5" customHeight="1" x14ac:dyDescent="0.3">
      <c r="A557" s="231" t="s">
        <v>2003</v>
      </c>
      <c r="B557" s="231" t="s">
        <v>2484</v>
      </c>
    </row>
    <row r="558" spans="1:2" ht="16.5" customHeight="1" x14ac:dyDescent="0.3">
      <c r="A558" s="231" t="s">
        <v>2002</v>
      </c>
      <c r="B558" s="231" t="s">
        <v>1932</v>
      </c>
    </row>
    <row r="559" spans="1:2" ht="16.5" customHeight="1" x14ac:dyDescent="0.3">
      <c r="A559" s="231" t="s">
        <v>2001</v>
      </c>
      <c r="B559" s="231" t="s">
        <v>1928</v>
      </c>
    </row>
    <row r="560" spans="1:2" ht="16.5" customHeight="1" x14ac:dyDescent="0.3">
      <c r="A560" s="231" t="s">
        <v>2496</v>
      </c>
      <c r="B560" s="231" t="s">
        <v>1932</v>
      </c>
    </row>
    <row r="561" spans="1:2" ht="16.5" customHeight="1" x14ac:dyDescent="0.3">
      <c r="A561" s="231" t="s">
        <v>2000</v>
      </c>
      <c r="B561" s="231" t="s">
        <v>1932</v>
      </c>
    </row>
    <row r="562" spans="1:2" ht="16.5" customHeight="1" x14ac:dyDescent="0.3">
      <c r="A562" s="231" t="s">
        <v>1999</v>
      </c>
      <c r="B562" s="231" t="s">
        <v>1932</v>
      </c>
    </row>
    <row r="563" spans="1:2" ht="16.5" customHeight="1" x14ac:dyDescent="0.3">
      <c r="A563" s="231" t="s">
        <v>1998</v>
      </c>
      <c r="B563" s="231" t="s">
        <v>1930</v>
      </c>
    </row>
    <row r="564" spans="1:2" ht="16.5" customHeight="1" x14ac:dyDescent="0.3">
      <c r="A564" s="231" t="s">
        <v>1997</v>
      </c>
      <c r="B564" s="231" t="s">
        <v>1932</v>
      </c>
    </row>
    <row r="565" spans="1:2" ht="16.5" customHeight="1" x14ac:dyDescent="0.3">
      <c r="A565" s="231" t="s">
        <v>1996</v>
      </c>
      <c r="B565" s="231" t="s">
        <v>1936</v>
      </c>
    </row>
    <row r="566" spans="1:2" ht="16.5" customHeight="1" x14ac:dyDescent="0.3">
      <c r="A566" s="231" t="s">
        <v>1995</v>
      </c>
      <c r="B566" s="231" t="s">
        <v>1932</v>
      </c>
    </row>
    <row r="567" spans="1:2" ht="16.5" customHeight="1" x14ac:dyDescent="0.3">
      <c r="A567" s="231" t="s">
        <v>1994</v>
      </c>
      <c r="B567" s="231" t="s">
        <v>1936</v>
      </c>
    </row>
    <row r="568" spans="1:2" ht="16.5" customHeight="1" x14ac:dyDescent="0.3">
      <c r="A568" s="231" t="s">
        <v>1993</v>
      </c>
      <c r="B568" s="231" t="s">
        <v>3789</v>
      </c>
    </row>
    <row r="569" spans="1:2" ht="16.5" customHeight="1" x14ac:dyDescent="0.3">
      <c r="A569" s="231" t="s">
        <v>2493</v>
      </c>
      <c r="B569" s="231" t="s">
        <v>1928</v>
      </c>
    </row>
    <row r="570" spans="1:2" ht="16.5" customHeight="1" x14ac:dyDescent="0.3">
      <c r="A570" s="231" t="s">
        <v>1992</v>
      </c>
      <c r="B570" s="231" t="s">
        <v>1932</v>
      </c>
    </row>
    <row r="571" spans="1:2" ht="16.5" customHeight="1" x14ac:dyDescent="0.3">
      <c r="A571" s="231" t="s">
        <v>1991</v>
      </c>
      <c r="B571" s="231" t="s">
        <v>1932</v>
      </c>
    </row>
    <row r="572" spans="1:2" ht="16.5" customHeight="1" x14ac:dyDescent="0.3">
      <c r="A572" s="231" t="s">
        <v>1990</v>
      </c>
      <c r="B572" s="231" t="s">
        <v>1928</v>
      </c>
    </row>
    <row r="573" spans="1:2" ht="16.5" customHeight="1" x14ac:dyDescent="0.3">
      <c r="A573" s="231" t="s">
        <v>1989</v>
      </c>
      <c r="B573" s="231" t="s">
        <v>1930</v>
      </c>
    </row>
    <row r="574" spans="1:2" ht="16.5" customHeight="1" x14ac:dyDescent="0.3">
      <c r="A574" s="231" t="s">
        <v>1988</v>
      </c>
      <c r="B574" s="231" t="s">
        <v>1936</v>
      </c>
    </row>
    <row r="575" spans="1:2" ht="16.5" customHeight="1" x14ac:dyDescent="0.3">
      <c r="A575" s="231" t="s">
        <v>1987</v>
      </c>
      <c r="B575" s="231" t="s">
        <v>1928</v>
      </c>
    </row>
    <row r="576" spans="1:2" ht="16.5" customHeight="1" x14ac:dyDescent="0.3">
      <c r="A576" s="231" t="s">
        <v>2595</v>
      </c>
      <c r="B576" s="231" t="s">
        <v>1930</v>
      </c>
    </row>
    <row r="577" spans="1:2" ht="16.5" customHeight="1" x14ac:dyDescent="0.3">
      <c r="A577" s="231" t="s">
        <v>1986</v>
      </c>
      <c r="B577" s="231" t="s">
        <v>4684</v>
      </c>
    </row>
    <row r="578" spans="1:2" ht="16.5" customHeight="1" x14ac:dyDescent="0.3">
      <c r="A578" s="231" t="s">
        <v>1985</v>
      </c>
      <c r="B578" s="231" t="s">
        <v>1932</v>
      </c>
    </row>
    <row r="579" spans="1:2" ht="16.5" customHeight="1" x14ac:dyDescent="0.3">
      <c r="A579" s="231" t="s">
        <v>1984</v>
      </c>
      <c r="B579" s="231" t="s">
        <v>1932</v>
      </c>
    </row>
    <row r="580" spans="1:2" ht="16.5" customHeight="1" x14ac:dyDescent="0.3">
      <c r="A580" s="231" t="s">
        <v>1983</v>
      </c>
      <c r="B580" s="231" t="s">
        <v>1932</v>
      </c>
    </row>
    <row r="581" spans="1:2" ht="16.5" customHeight="1" x14ac:dyDescent="0.3">
      <c r="A581" s="231" t="s">
        <v>4893</v>
      </c>
      <c r="B581" s="231" t="s">
        <v>1932</v>
      </c>
    </row>
    <row r="582" spans="1:2" ht="16.5" customHeight="1" x14ac:dyDescent="0.3">
      <c r="A582" s="231" t="s">
        <v>4894</v>
      </c>
      <c r="B582" s="231" t="s">
        <v>1932</v>
      </c>
    </row>
    <row r="583" spans="1:2" ht="16.5" customHeight="1" x14ac:dyDescent="0.3">
      <c r="A583" s="231" t="s">
        <v>1982</v>
      </c>
      <c r="B583" s="231" t="s">
        <v>1932</v>
      </c>
    </row>
    <row r="584" spans="1:2" ht="16.5" customHeight="1" x14ac:dyDescent="0.3">
      <c r="A584" s="231" t="s">
        <v>1981</v>
      </c>
      <c r="B584" s="231" t="s">
        <v>1930</v>
      </c>
    </row>
    <row r="585" spans="1:2" ht="16.5" customHeight="1" x14ac:dyDescent="0.3">
      <c r="A585" s="231" t="s">
        <v>1980</v>
      </c>
      <c r="B585" s="231" t="s">
        <v>4713</v>
      </c>
    </row>
    <row r="586" spans="1:2" ht="16.5" customHeight="1" x14ac:dyDescent="0.3">
      <c r="A586" s="231" t="s">
        <v>1979</v>
      </c>
      <c r="B586" s="231" t="s">
        <v>1936</v>
      </c>
    </row>
    <row r="587" spans="1:2" ht="16.5" customHeight="1" x14ac:dyDescent="0.3">
      <c r="A587" s="231" t="s">
        <v>1978</v>
      </c>
      <c r="B587" s="231" t="s">
        <v>2383</v>
      </c>
    </row>
    <row r="588" spans="1:2" ht="16.5" customHeight="1" x14ac:dyDescent="0.3">
      <c r="A588" s="231" t="s">
        <v>1977</v>
      </c>
      <c r="B588" s="231" t="s">
        <v>1928</v>
      </c>
    </row>
    <row r="589" spans="1:2" ht="16.5" customHeight="1" x14ac:dyDescent="0.3">
      <c r="A589" s="231" t="s">
        <v>1855</v>
      </c>
      <c r="B589" s="231" t="s">
        <v>1930</v>
      </c>
    </row>
    <row r="590" spans="1:2" ht="16.5" customHeight="1" x14ac:dyDescent="0.3">
      <c r="A590" s="231" t="s">
        <v>5143</v>
      </c>
      <c r="B590" s="231" t="s">
        <v>1936</v>
      </c>
    </row>
    <row r="591" spans="1:2" ht="16.5" customHeight="1" x14ac:dyDescent="0.3">
      <c r="A591" s="231" t="s">
        <v>4169</v>
      </c>
      <c r="B591" s="231" t="s">
        <v>1932</v>
      </c>
    </row>
    <row r="592" spans="1:2" ht="16.5" customHeight="1" x14ac:dyDescent="0.3">
      <c r="A592" s="231" t="s">
        <v>1976</v>
      </c>
      <c r="B592" s="231" t="s">
        <v>1932</v>
      </c>
    </row>
    <row r="593" spans="1:2" ht="16.5" customHeight="1" x14ac:dyDescent="0.3">
      <c r="A593" s="231" t="s">
        <v>1975</v>
      </c>
      <c r="B593" s="231" t="s">
        <v>1928</v>
      </c>
    </row>
    <row r="594" spans="1:2" ht="16.5" customHeight="1" x14ac:dyDescent="0.3">
      <c r="A594" s="231" t="s">
        <v>3652</v>
      </c>
      <c r="B594" s="231" t="s">
        <v>5185</v>
      </c>
    </row>
    <row r="595" spans="1:2" ht="16.5" customHeight="1" x14ac:dyDescent="0.3">
      <c r="A595" s="231" t="s">
        <v>1974</v>
      </c>
      <c r="B595" s="231" t="s">
        <v>1936</v>
      </c>
    </row>
    <row r="596" spans="1:2" ht="16.5" customHeight="1" x14ac:dyDescent="0.3">
      <c r="A596" s="231" t="s">
        <v>1973</v>
      </c>
      <c r="B596" s="231" t="s">
        <v>1930</v>
      </c>
    </row>
    <row r="597" spans="1:2" ht="16.5" customHeight="1" x14ac:dyDescent="0.3">
      <c r="A597" s="231" t="s">
        <v>1972</v>
      </c>
      <c r="B597" s="231" t="s">
        <v>4700</v>
      </c>
    </row>
    <row r="598" spans="1:2" ht="16.5" customHeight="1" x14ac:dyDescent="0.3">
      <c r="A598" s="231" t="s">
        <v>1971</v>
      </c>
      <c r="B598" s="231" t="s">
        <v>1928</v>
      </c>
    </row>
    <row r="599" spans="1:2" ht="16.5" customHeight="1" x14ac:dyDescent="0.3">
      <c r="A599" s="231" t="s">
        <v>1970</v>
      </c>
      <c r="B599" s="231" t="s">
        <v>1932</v>
      </c>
    </row>
    <row r="600" spans="1:2" ht="16.5" customHeight="1" x14ac:dyDescent="0.3">
      <c r="A600" s="231" t="s">
        <v>1970</v>
      </c>
      <c r="B600" s="231" t="s">
        <v>1932</v>
      </c>
    </row>
    <row r="601" spans="1:2" ht="16.5" customHeight="1" x14ac:dyDescent="0.3">
      <c r="A601" s="231" t="s">
        <v>1969</v>
      </c>
      <c r="B601" s="231" t="s">
        <v>1932</v>
      </c>
    </row>
    <row r="602" spans="1:2" ht="16.5" customHeight="1" x14ac:dyDescent="0.3">
      <c r="A602" s="231" t="s">
        <v>1968</v>
      </c>
      <c r="B602" s="231" t="s">
        <v>1930</v>
      </c>
    </row>
    <row r="603" spans="1:2" ht="16.5" customHeight="1" x14ac:dyDescent="0.3">
      <c r="A603" s="231" t="s">
        <v>1967</v>
      </c>
      <c r="B603" s="231" t="s">
        <v>4424</v>
      </c>
    </row>
    <row r="604" spans="1:2" ht="16.5" customHeight="1" x14ac:dyDescent="0.3">
      <c r="A604" s="231" t="s">
        <v>1966</v>
      </c>
      <c r="B604" s="231" t="s">
        <v>1930</v>
      </c>
    </row>
    <row r="605" spans="1:2" ht="16.5" customHeight="1" x14ac:dyDescent="0.3">
      <c r="A605" s="231" t="s">
        <v>1965</v>
      </c>
      <c r="B605" s="231" t="s">
        <v>1928</v>
      </c>
    </row>
    <row r="606" spans="1:2" ht="16.5" customHeight="1" x14ac:dyDescent="0.3">
      <c r="A606" s="231" t="s">
        <v>1964</v>
      </c>
      <c r="B606" s="231" t="s">
        <v>2427</v>
      </c>
    </row>
    <row r="607" spans="1:2" ht="16.5" customHeight="1" x14ac:dyDescent="0.3">
      <c r="A607" s="231" t="s">
        <v>1963</v>
      </c>
      <c r="B607" s="231" t="s">
        <v>2428</v>
      </c>
    </row>
    <row r="608" spans="1:2" ht="16.5" customHeight="1" x14ac:dyDescent="0.3">
      <c r="A608" s="231" t="s">
        <v>1962</v>
      </c>
      <c r="B608" s="231" t="s">
        <v>2429</v>
      </c>
    </row>
    <row r="609" spans="1:2" ht="16.5" customHeight="1" x14ac:dyDescent="0.3">
      <c r="A609" s="231" t="s">
        <v>3244</v>
      </c>
      <c r="B609" s="231" t="s">
        <v>3802</v>
      </c>
    </row>
    <row r="610" spans="1:2" ht="16.5" customHeight="1" x14ac:dyDescent="0.3">
      <c r="A610" s="231" t="s">
        <v>1960</v>
      </c>
      <c r="B610" s="231" t="s">
        <v>1936</v>
      </c>
    </row>
    <row r="611" spans="1:2" ht="16.5" customHeight="1" x14ac:dyDescent="0.3">
      <c r="A611" s="231" t="s">
        <v>1959</v>
      </c>
      <c r="B611" s="231" t="s">
        <v>1930</v>
      </c>
    </row>
    <row r="612" spans="1:2" ht="16.5" customHeight="1" x14ac:dyDescent="0.3">
      <c r="A612" s="231" t="s">
        <v>1958</v>
      </c>
      <c r="B612" s="231" t="s">
        <v>4266</v>
      </c>
    </row>
    <row r="613" spans="1:2" ht="16.5" customHeight="1" x14ac:dyDescent="0.3">
      <c r="A613" s="231" t="s">
        <v>1957</v>
      </c>
      <c r="B613" s="231" t="s">
        <v>5298</v>
      </c>
    </row>
    <row r="614" spans="1:2" ht="16.5" customHeight="1" x14ac:dyDescent="0.3">
      <c r="A614" s="231" t="s">
        <v>1956</v>
      </c>
      <c r="B614" s="231" t="s">
        <v>1936</v>
      </c>
    </row>
    <row r="615" spans="1:2" ht="16.5" customHeight="1" x14ac:dyDescent="0.3">
      <c r="A615" s="231" t="s">
        <v>1955</v>
      </c>
      <c r="B615" s="231" t="s">
        <v>1930</v>
      </c>
    </row>
    <row r="616" spans="1:2" ht="16.5" customHeight="1" x14ac:dyDescent="0.3">
      <c r="A616" s="231" t="s">
        <v>1954</v>
      </c>
      <c r="B616" s="231" t="s">
        <v>1928</v>
      </c>
    </row>
    <row r="617" spans="1:2" ht="16.5" customHeight="1" x14ac:dyDescent="0.3">
      <c r="A617" s="231" t="s">
        <v>1953</v>
      </c>
      <c r="B617" s="231" t="s">
        <v>1936</v>
      </c>
    </row>
    <row r="618" spans="1:2" ht="16.5" customHeight="1" x14ac:dyDescent="0.3">
      <c r="A618" s="231" t="s">
        <v>1952</v>
      </c>
      <c r="B618" s="231" t="s">
        <v>1930</v>
      </c>
    </row>
    <row r="619" spans="1:2" ht="16.5" customHeight="1" x14ac:dyDescent="0.3">
      <c r="A619" s="231" t="s">
        <v>1951</v>
      </c>
      <c r="B619" s="231" t="s">
        <v>1932</v>
      </c>
    </row>
    <row r="620" spans="1:2" ht="16.5" customHeight="1" x14ac:dyDescent="0.3">
      <c r="A620" s="231" t="s">
        <v>1950</v>
      </c>
      <c r="B620" s="231" t="s">
        <v>1936</v>
      </c>
    </row>
    <row r="621" spans="1:2" ht="16.5" customHeight="1" x14ac:dyDescent="0.3">
      <c r="A621" s="231" t="s">
        <v>1949</v>
      </c>
      <c r="B621" s="231" t="s">
        <v>1936</v>
      </c>
    </row>
    <row r="622" spans="1:2" ht="16.5" customHeight="1" x14ac:dyDescent="0.3">
      <c r="A622" s="231" t="s">
        <v>1948</v>
      </c>
      <c r="B622" s="231" t="s">
        <v>1928</v>
      </c>
    </row>
    <row r="623" spans="1:2" ht="16.5" customHeight="1" x14ac:dyDescent="0.3">
      <c r="A623" s="231" t="s">
        <v>1947</v>
      </c>
      <c r="B623" s="231" t="s">
        <v>1930</v>
      </c>
    </row>
    <row r="624" spans="1:2" ht="16.5" customHeight="1" x14ac:dyDescent="0.3">
      <c r="A624" s="231" t="s">
        <v>1946</v>
      </c>
      <c r="B624" s="231" t="s">
        <v>2376</v>
      </c>
    </row>
    <row r="625" spans="1:5" ht="16.5" customHeight="1" x14ac:dyDescent="0.3">
      <c r="A625" s="231" t="s">
        <v>1944</v>
      </c>
      <c r="B625" s="231" t="s">
        <v>1932</v>
      </c>
      <c r="E625" s="230" t="s">
        <v>3533</v>
      </c>
    </row>
    <row r="626" spans="1:5" ht="16.5" customHeight="1" x14ac:dyDescent="0.3">
      <c r="A626" s="231" t="s">
        <v>1943</v>
      </c>
      <c r="B626" s="231" t="s">
        <v>1932</v>
      </c>
    </row>
    <row r="627" spans="1:5" ht="16.5" customHeight="1" x14ac:dyDescent="0.3">
      <c r="A627" s="231" t="s">
        <v>1942</v>
      </c>
      <c r="B627" s="231" t="s">
        <v>2383</v>
      </c>
    </row>
    <row r="628" spans="1:5" ht="16.5" customHeight="1" x14ac:dyDescent="0.3">
      <c r="A628" s="231" t="s">
        <v>1941</v>
      </c>
      <c r="B628" s="231" t="s">
        <v>2388</v>
      </c>
    </row>
    <row r="629" spans="1:5" ht="16.5" customHeight="1" x14ac:dyDescent="0.3">
      <c r="A629" s="231" t="s">
        <v>4461</v>
      </c>
      <c r="B629" s="231" t="s">
        <v>4462</v>
      </c>
    </row>
    <row r="630" spans="1:5" ht="16.5" customHeight="1" x14ac:dyDescent="0.3">
      <c r="A630" s="231" t="s">
        <v>4167</v>
      </c>
      <c r="B630" s="231" t="s">
        <v>2400</v>
      </c>
    </row>
    <row r="631" spans="1:5" ht="16.5" customHeight="1" x14ac:dyDescent="0.3">
      <c r="A631" s="231" t="s">
        <v>1940</v>
      </c>
      <c r="B631" s="231" t="s">
        <v>1928</v>
      </c>
    </row>
    <row r="632" spans="1:5" ht="16.5" customHeight="1" x14ac:dyDescent="0.3">
      <c r="A632" s="231" t="s">
        <v>1939</v>
      </c>
      <c r="B632" s="231" t="s">
        <v>1936</v>
      </c>
    </row>
    <row r="633" spans="1:5" ht="16.5" customHeight="1" x14ac:dyDescent="0.3">
      <c r="A633" s="231" t="s">
        <v>1938</v>
      </c>
      <c r="B633" s="231" t="s">
        <v>1930</v>
      </c>
    </row>
    <row r="634" spans="1:5" ht="16.5" customHeight="1" x14ac:dyDescent="0.3">
      <c r="A634" s="231" t="s">
        <v>1937</v>
      </c>
      <c r="B634" s="231" t="s">
        <v>1936</v>
      </c>
    </row>
    <row r="635" spans="1:5" ht="16.5" customHeight="1" x14ac:dyDescent="0.3">
      <c r="A635" s="231" t="s">
        <v>1935</v>
      </c>
      <c r="B635" s="231" t="s">
        <v>1930</v>
      </c>
    </row>
    <row r="636" spans="1:5" ht="16.5" customHeight="1" x14ac:dyDescent="0.3">
      <c r="A636" s="231" t="s">
        <v>1934</v>
      </c>
      <c r="B636" s="231" t="s">
        <v>2400</v>
      </c>
    </row>
    <row r="637" spans="1:5" ht="16.5" customHeight="1" x14ac:dyDescent="0.3">
      <c r="A637" s="231" t="s">
        <v>1933</v>
      </c>
      <c r="B637" s="231" t="s">
        <v>1928</v>
      </c>
    </row>
    <row r="638" spans="1:5" ht="16.5" customHeight="1" x14ac:dyDescent="0.3">
      <c r="A638" s="231" t="s">
        <v>2502</v>
      </c>
      <c r="B638" s="231" t="s">
        <v>1932</v>
      </c>
    </row>
    <row r="639" spans="1:5" ht="16.5" customHeight="1" x14ac:dyDescent="0.3">
      <c r="A639" s="231" t="s">
        <v>2513</v>
      </c>
      <c r="B639" s="231" t="s">
        <v>1936</v>
      </c>
    </row>
    <row r="640" spans="1:5" ht="16.5" customHeight="1" x14ac:dyDescent="0.3">
      <c r="A640" s="231" t="s">
        <v>2487</v>
      </c>
      <c r="B640" s="231" t="s">
        <v>2378</v>
      </c>
    </row>
    <row r="641" spans="1:2" ht="16.5" customHeight="1" x14ac:dyDescent="0.3">
      <c r="A641" s="231" t="s">
        <v>2488</v>
      </c>
      <c r="B641" s="231" t="s">
        <v>2383</v>
      </c>
    </row>
    <row r="642" spans="1:2" ht="16.5" customHeight="1" x14ac:dyDescent="0.3">
      <c r="A642" s="231" t="s">
        <v>1931</v>
      </c>
      <c r="B642" s="231" t="s">
        <v>1930</v>
      </c>
    </row>
    <row r="643" spans="1:2" ht="16.5" customHeight="1" x14ac:dyDescent="0.3">
      <c r="A643" s="231" t="s">
        <v>1929</v>
      </c>
      <c r="B643" s="231" t="s">
        <v>1928</v>
      </c>
    </row>
    <row r="644" spans="1:2" ht="16.5" customHeight="1" x14ac:dyDescent="0.3">
      <c r="A644" s="231" t="s">
        <v>2382</v>
      </c>
      <c r="B644" s="231" t="s">
        <v>2383</v>
      </c>
    </row>
    <row r="645" spans="1:2" ht="16.5" customHeight="1" x14ac:dyDescent="0.3">
      <c r="A645" s="231" t="s">
        <v>2461</v>
      </c>
      <c r="B645" s="231" t="s">
        <v>1930</v>
      </c>
    </row>
    <row r="646" spans="1:2" ht="16.5" customHeight="1" x14ac:dyDescent="0.3">
      <c r="A646" s="231" t="s">
        <v>2501</v>
      </c>
      <c r="B646" s="231" t="s">
        <v>1932</v>
      </c>
    </row>
    <row r="647" spans="1:2" ht="16.5" customHeight="1" x14ac:dyDescent="0.3">
      <c r="A647" s="231" t="s">
        <v>2394</v>
      </c>
      <c r="B647" s="231" t="s">
        <v>2383</v>
      </c>
    </row>
    <row r="648" spans="1:2" ht="16.5" customHeight="1" x14ac:dyDescent="0.3">
      <c r="A648" s="231" t="s">
        <v>2395</v>
      </c>
      <c r="B648" s="231" t="s">
        <v>1930</v>
      </c>
    </row>
    <row r="649" spans="1:2" ht="16.5" customHeight="1" x14ac:dyDescent="0.3">
      <c r="A649" s="231" t="s">
        <v>2407</v>
      </c>
      <c r="B649" s="231" t="s">
        <v>2378</v>
      </c>
    </row>
    <row r="650" spans="1:2" ht="16.5" customHeight="1" x14ac:dyDescent="0.3">
      <c r="A650" s="231" t="s">
        <v>2408</v>
      </c>
      <c r="B650" s="231" t="s">
        <v>5277</v>
      </c>
    </row>
    <row r="651" spans="1:2" ht="16.5" customHeight="1" x14ac:dyDescent="0.3">
      <c r="A651" s="231" t="s">
        <v>2431</v>
      </c>
      <c r="B651" s="231" t="s">
        <v>2434</v>
      </c>
    </row>
    <row r="652" spans="1:2" ht="16.5" customHeight="1" x14ac:dyDescent="0.3">
      <c r="A652" s="231" t="s">
        <v>2451</v>
      </c>
      <c r="B652" s="231" t="s">
        <v>1932</v>
      </c>
    </row>
    <row r="653" spans="1:2" ht="16.5" customHeight="1" x14ac:dyDescent="0.3">
      <c r="A653" s="231" t="s">
        <v>2452</v>
      </c>
      <c r="B653" s="231" t="s">
        <v>1932</v>
      </c>
    </row>
    <row r="654" spans="1:2" ht="16.5" customHeight="1" x14ac:dyDescent="0.3">
      <c r="A654" s="231" t="s">
        <v>2453</v>
      </c>
      <c r="B654" s="231" t="s">
        <v>1932</v>
      </c>
    </row>
    <row r="655" spans="1:2" ht="16.5" customHeight="1" x14ac:dyDescent="0.3">
      <c r="A655" s="231" t="s">
        <v>2454</v>
      </c>
      <c r="B655" s="231" t="s">
        <v>1932</v>
      </c>
    </row>
    <row r="656" spans="1:2" ht="16.5" customHeight="1" x14ac:dyDescent="0.3">
      <c r="A656" s="231" t="s">
        <v>2455</v>
      </c>
      <c r="B656" s="231" t="s">
        <v>1932</v>
      </c>
    </row>
    <row r="657" spans="1:2" ht="16.5" customHeight="1" x14ac:dyDescent="0.3">
      <c r="A657" s="231" t="s">
        <v>2456</v>
      </c>
      <c r="B657" s="231" t="s">
        <v>2378</v>
      </c>
    </row>
    <row r="658" spans="1:2" ht="16.5" customHeight="1" x14ac:dyDescent="0.3">
      <c r="A658" s="231" t="s">
        <v>2775</v>
      </c>
      <c r="B658" s="231" t="s">
        <v>3028</v>
      </c>
    </row>
    <row r="659" spans="1:2" ht="16.5" customHeight="1" x14ac:dyDescent="0.3">
      <c r="A659" s="231" t="s">
        <v>2781</v>
      </c>
      <c r="B659" s="231" t="s">
        <v>3022</v>
      </c>
    </row>
    <row r="660" spans="1:2" ht="16.5" customHeight="1" x14ac:dyDescent="0.3">
      <c r="A660" s="231" t="s">
        <v>2777</v>
      </c>
      <c r="B660" s="231" t="s">
        <v>2468</v>
      </c>
    </row>
    <row r="661" spans="1:2" x14ac:dyDescent="0.3">
      <c r="A661" s="231" t="s">
        <v>2991</v>
      </c>
      <c r="B661" s="231" t="s">
        <v>2992</v>
      </c>
    </row>
    <row r="662" spans="1:2" x14ac:dyDescent="0.3">
      <c r="A662" s="316" t="s">
        <v>2993</v>
      </c>
      <c r="B662" s="316" t="s">
        <v>2994</v>
      </c>
    </row>
    <row r="663" spans="1:2" ht="16.5" x14ac:dyDescent="0.3">
      <c r="A663" s="168" t="s">
        <v>3004</v>
      </c>
      <c r="B663" s="317" t="s">
        <v>3010</v>
      </c>
    </row>
    <row r="664" spans="1:2" ht="16.5" x14ac:dyDescent="0.3">
      <c r="A664" s="168" t="s">
        <v>3008</v>
      </c>
      <c r="B664" s="317" t="s">
        <v>3011</v>
      </c>
    </row>
    <row r="665" spans="1:2" ht="16.5" x14ac:dyDescent="0.3">
      <c r="A665" s="168" t="s">
        <v>3009</v>
      </c>
      <c r="B665" s="317" t="s">
        <v>3012</v>
      </c>
    </row>
    <row r="666" spans="1:2" x14ac:dyDescent="0.3">
      <c r="A666" s="317" t="s">
        <v>3016</v>
      </c>
      <c r="B666" s="317" t="s">
        <v>3014</v>
      </c>
    </row>
    <row r="667" spans="1:2" x14ac:dyDescent="0.3">
      <c r="A667" s="317" t="s">
        <v>3017</v>
      </c>
      <c r="B667" s="317" t="s">
        <v>3015</v>
      </c>
    </row>
    <row r="668" spans="1:2" x14ac:dyDescent="0.3">
      <c r="A668" s="317" t="s">
        <v>3018</v>
      </c>
      <c r="B668" s="317" t="s">
        <v>3707</v>
      </c>
    </row>
    <row r="669" spans="1:2" x14ac:dyDescent="0.3">
      <c r="A669" s="317" t="s">
        <v>3020</v>
      </c>
      <c r="B669" s="317" t="s">
        <v>3021</v>
      </c>
    </row>
    <row r="670" spans="1:2" x14ac:dyDescent="0.3">
      <c r="A670" s="317" t="s">
        <v>4456</v>
      </c>
      <c r="B670" s="317" t="s">
        <v>5182</v>
      </c>
    </row>
    <row r="671" spans="1:2" x14ac:dyDescent="0.3">
      <c r="A671" s="317" t="s">
        <v>3023</v>
      </c>
      <c r="B671" s="317" t="s">
        <v>3024</v>
      </c>
    </row>
    <row r="672" spans="1:2" x14ac:dyDescent="0.3">
      <c r="A672" s="317" t="s">
        <v>4254</v>
      </c>
      <c r="B672" s="317" t="s">
        <v>5284</v>
      </c>
    </row>
    <row r="673" spans="1:2" x14ac:dyDescent="0.3">
      <c r="A673" s="317" t="s">
        <v>3026</v>
      </c>
      <c r="B673" s="317" t="s">
        <v>3027</v>
      </c>
    </row>
    <row r="674" spans="1:2" x14ac:dyDescent="0.3">
      <c r="A674" s="317" t="s">
        <v>3037</v>
      </c>
      <c r="B674" s="317" t="s">
        <v>3038</v>
      </c>
    </row>
    <row r="675" spans="1:2" x14ac:dyDescent="0.3">
      <c r="A675" s="317" t="s">
        <v>3032</v>
      </c>
      <c r="B675" s="317" t="s">
        <v>3039</v>
      </c>
    </row>
    <row r="676" spans="1:2" x14ac:dyDescent="0.3">
      <c r="A676" s="317" t="s">
        <v>3033</v>
      </c>
      <c r="B676" s="317" t="s">
        <v>3015</v>
      </c>
    </row>
    <row r="677" spans="1:2" x14ac:dyDescent="0.3">
      <c r="A677" s="317" t="s">
        <v>3073</v>
      </c>
      <c r="B677" s="317" t="s">
        <v>3074</v>
      </c>
    </row>
    <row r="678" spans="1:2" x14ac:dyDescent="0.3">
      <c r="A678" s="317" t="s">
        <v>3075</v>
      </c>
      <c r="B678" s="317" t="s">
        <v>3010</v>
      </c>
    </row>
    <row r="679" spans="1:2" x14ac:dyDescent="0.3">
      <c r="A679" s="317" t="s">
        <v>3116</v>
      </c>
      <c r="B679" s="317" t="s">
        <v>3117</v>
      </c>
    </row>
    <row r="680" spans="1:2" x14ac:dyDescent="0.3">
      <c r="A680" s="317" t="s">
        <v>3118</v>
      </c>
      <c r="B680" s="317" t="s">
        <v>3012</v>
      </c>
    </row>
    <row r="681" spans="1:2" x14ac:dyDescent="0.3">
      <c r="A681" s="317" t="s">
        <v>3130</v>
      </c>
      <c r="B681" s="317" t="s">
        <v>3015</v>
      </c>
    </row>
    <row r="682" spans="1:2" x14ac:dyDescent="0.3">
      <c r="A682" s="317" t="s">
        <v>3131</v>
      </c>
      <c r="B682" s="332" t="s">
        <v>3644</v>
      </c>
    </row>
    <row r="683" spans="1:2" x14ac:dyDescent="0.3">
      <c r="A683" s="317" t="s">
        <v>3132</v>
      </c>
      <c r="B683" s="332" t="s">
        <v>2383</v>
      </c>
    </row>
    <row r="684" spans="1:2" x14ac:dyDescent="0.3">
      <c r="A684" s="317" t="s">
        <v>3133</v>
      </c>
      <c r="B684" s="332" t="s">
        <v>3644</v>
      </c>
    </row>
    <row r="685" spans="1:2" x14ac:dyDescent="0.3">
      <c r="A685" s="317" t="s">
        <v>3134</v>
      </c>
      <c r="B685" s="317" t="s">
        <v>3643</v>
      </c>
    </row>
    <row r="686" spans="1:2" x14ac:dyDescent="0.3">
      <c r="A686" s="317" t="s">
        <v>3151</v>
      </c>
      <c r="B686" s="317" t="s">
        <v>5289</v>
      </c>
    </row>
    <row r="687" spans="1:2" x14ac:dyDescent="0.3">
      <c r="A687" s="317" t="s">
        <v>3168</v>
      </c>
      <c r="B687" s="317" t="s">
        <v>3169</v>
      </c>
    </row>
    <row r="688" spans="1:2" x14ac:dyDescent="0.3">
      <c r="A688" s="317" t="s">
        <v>4382</v>
      </c>
      <c r="B688" s="317" t="s">
        <v>3177</v>
      </c>
    </row>
    <row r="689" spans="1:2" x14ac:dyDescent="0.3">
      <c r="A689" s="317" t="s">
        <v>3178</v>
      </c>
      <c r="B689" s="317" t="s">
        <v>5366</v>
      </c>
    </row>
    <row r="690" spans="1:2" x14ac:dyDescent="0.3">
      <c r="A690" s="317" t="s">
        <v>4090</v>
      </c>
      <c r="B690" s="317" t="s">
        <v>3180</v>
      </c>
    </row>
    <row r="691" spans="1:2" x14ac:dyDescent="0.3">
      <c r="A691" s="317" t="s">
        <v>4091</v>
      </c>
      <c r="B691" s="317" t="s">
        <v>3179</v>
      </c>
    </row>
    <row r="692" spans="1:2" x14ac:dyDescent="0.3">
      <c r="A692" s="317" t="s">
        <v>4092</v>
      </c>
      <c r="B692" s="317" t="s">
        <v>3181</v>
      </c>
    </row>
    <row r="693" spans="1:2" x14ac:dyDescent="0.3">
      <c r="A693" s="317" t="s">
        <v>3185</v>
      </c>
      <c r="B693" s="317" t="s">
        <v>3188</v>
      </c>
    </row>
    <row r="694" spans="1:2" x14ac:dyDescent="0.3">
      <c r="A694" s="317" t="s">
        <v>3186</v>
      </c>
      <c r="B694" s="317" t="s">
        <v>3189</v>
      </c>
    </row>
    <row r="695" spans="1:2" x14ac:dyDescent="0.3">
      <c r="A695" s="317" t="s">
        <v>3187</v>
      </c>
      <c r="B695" s="317" t="s">
        <v>3190</v>
      </c>
    </row>
    <row r="696" spans="1:2" x14ac:dyDescent="0.3">
      <c r="A696" s="317" t="s">
        <v>3193</v>
      </c>
      <c r="B696" s="317" t="s">
        <v>3015</v>
      </c>
    </row>
    <row r="697" spans="1:2" x14ac:dyDescent="0.3">
      <c r="A697" s="317" t="s">
        <v>3194</v>
      </c>
      <c r="B697" s="317" t="s">
        <v>3189</v>
      </c>
    </row>
    <row r="698" spans="1:2" x14ac:dyDescent="0.3">
      <c r="A698" s="317" t="s">
        <v>3195</v>
      </c>
      <c r="B698" s="317" t="s">
        <v>3196</v>
      </c>
    </row>
    <row r="699" spans="1:2" x14ac:dyDescent="0.3">
      <c r="A699" s="317" t="s">
        <v>3207</v>
      </c>
      <c r="B699" s="317" t="s">
        <v>3208</v>
      </c>
    </row>
    <row r="700" spans="1:2" x14ac:dyDescent="0.3">
      <c r="A700" s="317" t="s">
        <v>3209</v>
      </c>
      <c r="B700" s="317" t="s">
        <v>3210</v>
      </c>
    </row>
    <row r="701" spans="1:2" x14ac:dyDescent="0.3">
      <c r="A701" s="317" t="s">
        <v>3217</v>
      </c>
      <c r="B701" s="317" t="s">
        <v>3208</v>
      </c>
    </row>
    <row r="702" spans="1:2" x14ac:dyDescent="0.3">
      <c r="A702" s="317" t="s">
        <v>3218</v>
      </c>
      <c r="B702" s="317" t="s">
        <v>3015</v>
      </c>
    </row>
    <row r="703" spans="1:2" x14ac:dyDescent="0.3">
      <c r="A703" s="317" t="s">
        <v>3221</v>
      </c>
      <c r="B703" s="317" t="s">
        <v>3226</v>
      </c>
    </row>
    <row r="704" spans="1:2" x14ac:dyDescent="0.3">
      <c r="A704" s="317" t="s">
        <v>3222</v>
      </c>
      <c r="B704" s="317" t="s">
        <v>3225</v>
      </c>
    </row>
    <row r="705" spans="1:2" x14ac:dyDescent="0.3">
      <c r="A705" s="317" t="s">
        <v>3223</v>
      </c>
      <c r="B705" s="317" t="s">
        <v>3224</v>
      </c>
    </row>
    <row r="706" spans="1:2" x14ac:dyDescent="0.3">
      <c r="A706" s="317" t="s">
        <v>3235</v>
      </c>
      <c r="B706" s="317" t="s">
        <v>3236</v>
      </c>
    </row>
    <row r="707" spans="1:2" x14ac:dyDescent="0.3">
      <c r="A707" s="317" t="s">
        <v>3231</v>
      </c>
      <c r="B707" s="317" t="s">
        <v>3237</v>
      </c>
    </row>
    <row r="708" spans="1:2" x14ac:dyDescent="0.3">
      <c r="A708" s="317" t="s">
        <v>3240</v>
      </c>
      <c r="B708" s="317" t="s">
        <v>3210</v>
      </c>
    </row>
    <row r="709" spans="1:2" x14ac:dyDescent="0.3">
      <c r="A709" s="317" t="s">
        <v>3241</v>
      </c>
      <c r="B709" s="317" t="s">
        <v>3242</v>
      </c>
    </row>
    <row r="710" spans="1:2" x14ac:dyDescent="0.3">
      <c r="A710" s="317" t="s">
        <v>3258</v>
      </c>
      <c r="B710" s="317" t="s">
        <v>3177</v>
      </c>
    </row>
    <row r="711" spans="1:2" x14ac:dyDescent="0.3">
      <c r="A711" s="317" t="s">
        <v>3245</v>
      </c>
      <c r="B711" s="317" t="s">
        <v>3246</v>
      </c>
    </row>
    <row r="712" spans="1:2" x14ac:dyDescent="0.3">
      <c r="A712" s="317" t="s">
        <v>3248</v>
      </c>
      <c r="B712" s="317" t="s">
        <v>3247</v>
      </c>
    </row>
    <row r="713" spans="1:2" x14ac:dyDescent="0.3">
      <c r="A713" s="317" t="s">
        <v>3268</v>
      </c>
      <c r="B713" s="317" t="s">
        <v>3270</v>
      </c>
    </row>
    <row r="714" spans="1:2" x14ac:dyDescent="0.3">
      <c r="A714" s="317" t="s">
        <v>3269</v>
      </c>
      <c r="B714" s="317" t="s">
        <v>3271</v>
      </c>
    </row>
    <row r="715" spans="1:2" x14ac:dyDescent="0.3">
      <c r="A715" s="317" t="s">
        <v>3327</v>
      </c>
      <c r="B715" s="317" t="s">
        <v>3329</v>
      </c>
    </row>
    <row r="716" spans="1:2" x14ac:dyDescent="0.3">
      <c r="A716" s="317" t="s">
        <v>3328</v>
      </c>
      <c r="B716" s="317" t="s">
        <v>3330</v>
      </c>
    </row>
    <row r="717" spans="1:2" x14ac:dyDescent="0.3">
      <c r="A717" s="317" t="s">
        <v>4460</v>
      </c>
      <c r="B717" s="231" t="s">
        <v>2400</v>
      </c>
    </row>
    <row r="718" spans="1:2" x14ac:dyDescent="0.3">
      <c r="A718" s="332" t="s">
        <v>3331</v>
      </c>
      <c r="B718" s="317" t="s">
        <v>3332</v>
      </c>
    </row>
    <row r="719" spans="1:2" x14ac:dyDescent="0.3">
      <c r="A719" s="317" t="s">
        <v>3334</v>
      </c>
      <c r="B719" s="317" t="s">
        <v>3707</v>
      </c>
    </row>
    <row r="720" spans="1:2" x14ac:dyDescent="0.3">
      <c r="A720" s="317" t="s">
        <v>3344</v>
      </c>
      <c r="B720" s="317" t="s">
        <v>3345</v>
      </c>
    </row>
    <row r="721" spans="1:2" x14ac:dyDescent="0.3">
      <c r="A721" s="317" t="s">
        <v>3339</v>
      </c>
      <c r="B721" s="317" t="s">
        <v>3346</v>
      </c>
    </row>
    <row r="722" spans="1:2" x14ac:dyDescent="0.3">
      <c r="A722" s="317" t="s">
        <v>3385</v>
      </c>
      <c r="B722" s="317" t="s">
        <v>3386</v>
      </c>
    </row>
    <row r="723" spans="1:2" x14ac:dyDescent="0.3">
      <c r="A723" s="317" t="s">
        <v>3387</v>
      </c>
      <c r="B723" s="317" t="s">
        <v>3397</v>
      </c>
    </row>
    <row r="724" spans="1:2" x14ac:dyDescent="0.3">
      <c r="A724" s="317" t="s">
        <v>3388</v>
      </c>
      <c r="B724" s="317" t="s">
        <v>3398</v>
      </c>
    </row>
    <row r="725" spans="1:2" x14ac:dyDescent="0.3">
      <c r="A725" s="317" t="s">
        <v>3389</v>
      </c>
      <c r="B725" s="317" t="s">
        <v>3399</v>
      </c>
    </row>
    <row r="726" spans="1:2" x14ac:dyDescent="0.3">
      <c r="A726" s="317" t="s">
        <v>3390</v>
      </c>
      <c r="B726" s="317" t="s">
        <v>3400</v>
      </c>
    </row>
    <row r="727" spans="1:2" x14ac:dyDescent="0.3">
      <c r="A727" s="317" t="s">
        <v>3391</v>
      </c>
      <c r="B727" s="317" t="s">
        <v>3401</v>
      </c>
    </row>
    <row r="728" spans="1:2" x14ac:dyDescent="0.3">
      <c r="A728" s="317" t="s">
        <v>3392</v>
      </c>
      <c r="B728" s="317" t="s">
        <v>3402</v>
      </c>
    </row>
    <row r="729" spans="1:2" x14ac:dyDescent="0.3">
      <c r="A729" s="317" t="s">
        <v>3393</v>
      </c>
      <c r="B729" s="317" t="s">
        <v>3403</v>
      </c>
    </row>
    <row r="730" spans="1:2" x14ac:dyDescent="0.3">
      <c r="A730" s="317" t="s">
        <v>3394</v>
      </c>
      <c r="B730" s="317" t="s">
        <v>3404</v>
      </c>
    </row>
    <row r="731" spans="1:2" x14ac:dyDescent="0.3">
      <c r="A731" s="317" t="s">
        <v>3395</v>
      </c>
      <c r="B731" s="317" t="s">
        <v>3399</v>
      </c>
    </row>
    <row r="732" spans="1:2" x14ac:dyDescent="0.3">
      <c r="A732" s="317" t="s">
        <v>3396</v>
      </c>
      <c r="B732" s="317" t="s">
        <v>5278</v>
      </c>
    </row>
    <row r="733" spans="1:2" x14ac:dyDescent="0.3">
      <c r="A733" s="317" t="s">
        <v>3417</v>
      </c>
      <c r="B733" s="317" t="s">
        <v>3117</v>
      </c>
    </row>
    <row r="734" spans="1:2" x14ac:dyDescent="0.3">
      <c r="A734" s="317" t="s">
        <v>3418</v>
      </c>
      <c r="B734" s="317" t="s">
        <v>3397</v>
      </c>
    </row>
    <row r="735" spans="1:2" x14ac:dyDescent="0.3">
      <c r="A735" s="317" t="s">
        <v>3419</v>
      </c>
      <c r="B735" s="317" t="s">
        <v>3011</v>
      </c>
    </row>
    <row r="736" spans="1:2" x14ac:dyDescent="0.3">
      <c r="A736" s="317" t="s">
        <v>3430</v>
      </c>
      <c r="B736" s="317" t="s">
        <v>3247</v>
      </c>
    </row>
    <row r="737" spans="1:2" x14ac:dyDescent="0.3">
      <c r="A737" s="317" t="s">
        <v>3431</v>
      </c>
      <c r="B737" s="317" t="s">
        <v>3433</v>
      </c>
    </row>
    <row r="738" spans="1:2" x14ac:dyDescent="0.3">
      <c r="A738" s="317" t="s">
        <v>3432</v>
      </c>
      <c r="B738" s="317" t="s">
        <v>3434</v>
      </c>
    </row>
    <row r="739" spans="1:2" x14ac:dyDescent="0.3">
      <c r="A739" s="317" t="s">
        <v>3436</v>
      </c>
      <c r="B739" s="317" t="s">
        <v>3438</v>
      </c>
    </row>
    <row r="740" spans="1:2" x14ac:dyDescent="0.3">
      <c r="A740" s="317" t="s">
        <v>3437</v>
      </c>
      <c r="B740" s="317" t="s">
        <v>3012</v>
      </c>
    </row>
    <row r="741" spans="1:2" x14ac:dyDescent="0.3">
      <c r="A741" s="317" t="s">
        <v>3476</v>
      </c>
      <c r="B741" s="317" t="s">
        <v>3479</v>
      </c>
    </row>
    <row r="742" spans="1:2" x14ac:dyDescent="0.3">
      <c r="A742" s="317" t="s">
        <v>3477</v>
      </c>
      <c r="B742" s="317" t="s">
        <v>3480</v>
      </c>
    </row>
    <row r="743" spans="1:2" x14ac:dyDescent="0.3">
      <c r="A743" s="317" t="s">
        <v>3478</v>
      </c>
      <c r="B743" s="317" t="s">
        <v>3481</v>
      </c>
    </row>
    <row r="744" spans="1:2" x14ac:dyDescent="0.3">
      <c r="A744" s="317" t="s">
        <v>3482</v>
      </c>
      <c r="B744" s="317" t="s">
        <v>3484</v>
      </c>
    </row>
    <row r="745" spans="1:2" x14ac:dyDescent="0.3">
      <c r="A745" s="317" t="s">
        <v>3483</v>
      </c>
      <c r="B745" s="317" t="s">
        <v>3485</v>
      </c>
    </row>
    <row r="746" spans="1:2" x14ac:dyDescent="0.3">
      <c r="A746" s="317" t="s">
        <v>3498</v>
      </c>
      <c r="B746" s="317" t="s">
        <v>3015</v>
      </c>
    </row>
    <row r="747" spans="1:2" x14ac:dyDescent="0.3">
      <c r="A747" s="317" t="s">
        <v>3499</v>
      </c>
      <c r="B747" s="317" t="s">
        <v>3501</v>
      </c>
    </row>
    <row r="748" spans="1:2" x14ac:dyDescent="0.3">
      <c r="A748" s="317" t="s">
        <v>3500</v>
      </c>
      <c r="B748" s="317" t="s">
        <v>3502</v>
      </c>
    </row>
    <row r="749" spans="1:2" x14ac:dyDescent="0.3">
      <c r="A749" s="317" t="s">
        <v>3503</v>
      </c>
      <c r="B749" s="317" t="s">
        <v>3506</v>
      </c>
    </row>
    <row r="750" spans="1:2" x14ac:dyDescent="0.3">
      <c r="A750" s="317" t="s">
        <v>3504</v>
      </c>
      <c r="B750" s="317" t="s">
        <v>3507</v>
      </c>
    </row>
    <row r="751" spans="1:2" x14ac:dyDescent="0.3">
      <c r="A751" s="317" t="s">
        <v>3505</v>
      </c>
      <c r="B751" s="317" t="s">
        <v>3508</v>
      </c>
    </row>
    <row r="752" spans="1:2" x14ac:dyDescent="0.3">
      <c r="A752" s="317" t="s">
        <v>3521</v>
      </c>
      <c r="B752" s="317" t="s">
        <v>3523</v>
      </c>
    </row>
    <row r="753" spans="1:2" x14ac:dyDescent="0.3">
      <c r="A753" s="317" t="s">
        <v>3522</v>
      </c>
      <c r="B753" s="317" t="s">
        <v>3524</v>
      </c>
    </row>
    <row r="754" spans="1:2" x14ac:dyDescent="0.3">
      <c r="A754" s="317" t="s">
        <v>3520</v>
      </c>
      <c r="B754" s="317" t="s">
        <v>3525</v>
      </c>
    </row>
    <row r="755" spans="1:2" x14ac:dyDescent="0.3">
      <c r="A755" s="317" t="s">
        <v>3526</v>
      </c>
      <c r="B755" s="317" t="s">
        <v>3527</v>
      </c>
    </row>
    <row r="756" spans="1:2" x14ac:dyDescent="0.3">
      <c r="A756" s="317" t="s">
        <v>3537</v>
      </c>
      <c r="B756" s="317" t="s">
        <v>3538</v>
      </c>
    </row>
    <row r="757" spans="1:2" x14ac:dyDescent="0.3">
      <c r="A757" s="317" t="s">
        <v>3539</v>
      </c>
      <c r="B757" s="317" t="s">
        <v>3540</v>
      </c>
    </row>
    <row r="758" spans="1:2" x14ac:dyDescent="0.3">
      <c r="A758" s="317" t="s">
        <v>3552</v>
      </c>
      <c r="B758" s="317" t="s">
        <v>3566</v>
      </c>
    </row>
    <row r="759" spans="1:2" x14ac:dyDescent="0.3">
      <c r="A759" s="317" t="s">
        <v>3555</v>
      </c>
      <c r="B759" s="317" t="s">
        <v>3567</v>
      </c>
    </row>
    <row r="760" spans="1:2" x14ac:dyDescent="0.3">
      <c r="A760" s="317" t="s">
        <v>3560</v>
      </c>
      <c r="B760" s="317" t="s">
        <v>3569</v>
      </c>
    </row>
    <row r="761" spans="1:2" x14ac:dyDescent="0.3">
      <c r="A761" s="317" t="s">
        <v>3568</v>
      </c>
      <c r="B761" s="317" t="s">
        <v>3613</v>
      </c>
    </row>
    <row r="762" spans="1:2" x14ac:dyDescent="0.3">
      <c r="A762" s="317" t="s">
        <v>3584</v>
      </c>
      <c r="B762" s="317" t="s">
        <v>3583</v>
      </c>
    </row>
    <row r="763" spans="1:2" x14ac:dyDescent="0.3">
      <c r="A763" s="317" t="s">
        <v>3581</v>
      </c>
      <c r="B763" s="317" t="s">
        <v>3181</v>
      </c>
    </row>
    <row r="764" spans="1:2" x14ac:dyDescent="0.3">
      <c r="A764" s="317" t="s">
        <v>3582</v>
      </c>
      <c r="B764" s="317" t="s">
        <v>3019</v>
      </c>
    </row>
    <row r="765" spans="1:2" x14ac:dyDescent="0.3">
      <c r="A765" s="317" t="s">
        <v>3591</v>
      </c>
      <c r="B765" s="317" t="s">
        <v>3592</v>
      </c>
    </row>
    <row r="766" spans="1:2" x14ac:dyDescent="0.3">
      <c r="A766" s="317" t="s">
        <v>3593</v>
      </c>
      <c r="B766" s="317" t="s">
        <v>3015</v>
      </c>
    </row>
    <row r="767" spans="1:2" x14ac:dyDescent="0.3">
      <c r="A767" s="317" t="s">
        <v>3594</v>
      </c>
      <c r="B767" s="317" t="s">
        <v>3597</v>
      </c>
    </row>
    <row r="768" spans="1:2" x14ac:dyDescent="0.3">
      <c r="A768" s="317" t="s">
        <v>3595</v>
      </c>
      <c r="B768" s="317" t="s">
        <v>3598</v>
      </c>
    </row>
    <row r="769" spans="1:2" x14ac:dyDescent="0.3">
      <c r="A769" s="317" t="s">
        <v>3596</v>
      </c>
      <c r="B769" s="317" t="s">
        <v>3599</v>
      </c>
    </row>
    <row r="770" spans="1:2" x14ac:dyDescent="0.3">
      <c r="A770" s="317" t="s">
        <v>3617</v>
      </c>
      <c r="B770" s="317" t="s">
        <v>3618</v>
      </c>
    </row>
    <row r="771" spans="1:2" ht="16.5" x14ac:dyDescent="0.3">
      <c r="A771" s="168" t="s">
        <v>3625</v>
      </c>
      <c r="B771" s="317" t="s">
        <v>3635</v>
      </c>
    </row>
    <row r="772" spans="1:2" ht="16.5" x14ac:dyDescent="0.3">
      <c r="A772" s="168" t="s">
        <v>3626</v>
      </c>
      <c r="B772" s="317" t="s">
        <v>3636</v>
      </c>
    </row>
    <row r="773" spans="1:2" x14ac:dyDescent="0.3">
      <c r="A773" s="317" t="s">
        <v>3637</v>
      </c>
      <c r="B773" s="317" t="s">
        <v>3639</v>
      </c>
    </row>
    <row r="774" spans="1:2" x14ac:dyDescent="0.3">
      <c r="A774" s="317" t="s">
        <v>3638</v>
      </c>
      <c r="B774" s="317" t="s">
        <v>3640</v>
      </c>
    </row>
    <row r="775" spans="1:2" ht="16.5" x14ac:dyDescent="0.3">
      <c r="A775" s="374" t="s">
        <v>3663</v>
      </c>
      <c r="B775" s="317" t="s">
        <v>3012</v>
      </c>
    </row>
    <row r="776" spans="1:2" ht="16.5" x14ac:dyDescent="0.3">
      <c r="A776" s="375" t="s">
        <v>3660</v>
      </c>
      <c r="B776" s="317" t="s">
        <v>3010</v>
      </c>
    </row>
    <row r="777" spans="1:2" ht="16.5" x14ac:dyDescent="0.3">
      <c r="A777" s="376" t="s">
        <v>3671</v>
      </c>
      <c r="B777" s="377" t="s">
        <v>3012</v>
      </c>
    </row>
    <row r="778" spans="1:2" x14ac:dyDescent="0.3">
      <c r="A778" s="317" t="s">
        <v>3680</v>
      </c>
      <c r="B778" s="317" t="s">
        <v>3682</v>
      </c>
    </row>
    <row r="779" spans="1:2" x14ac:dyDescent="0.3">
      <c r="A779" s="317" t="s">
        <v>3681</v>
      </c>
      <c r="B779" s="317" t="s">
        <v>3012</v>
      </c>
    </row>
    <row r="780" spans="1:2" x14ac:dyDescent="0.3">
      <c r="A780" s="317" t="s">
        <v>3683</v>
      </c>
      <c r="B780" s="317" t="s">
        <v>3012</v>
      </c>
    </row>
    <row r="781" spans="1:2" x14ac:dyDescent="0.3">
      <c r="A781" s="317" t="s">
        <v>3684</v>
      </c>
      <c r="B781" s="317" t="s">
        <v>3640</v>
      </c>
    </row>
    <row r="782" spans="1:2" x14ac:dyDescent="0.3">
      <c r="A782" s="317" t="s">
        <v>3704</v>
      </c>
      <c r="B782" s="317" t="s">
        <v>3791</v>
      </c>
    </row>
    <row r="783" spans="1:2" x14ac:dyDescent="0.3">
      <c r="A783" s="317" t="s">
        <v>3705</v>
      </c>
      <c r="B783" s="317" t="s">
        <v>3790</v>
      </c>
    </row>
    <row r="784" spans="1:2" x14ac:dyDescent="0.3">
      <c r="A784" s="317" t="s">
        <v>3706</v>
      </c>
      <c r="B784" s="317" t="s">
        <v>3707</v>
      </c>
    </row>
    <row r="785" spans="1:5" x14ac:dyDescent="0.3">
      <c r="A785" s="317" t="s">
        <v>3737</v>
      </c>
      <c r="B785" s="317" t="s">
        <v>3743</v>
      </c>
    </row>
    <row r="786" spans="1:5" x14ac:dyDescent="0.3">
      <c r="A786" s="317" t="s">
        <v>3738</v>
      </c>
      <c r="B786" s="317" t="s">
        <v>3744</v>
      </c>
    </row>
    <row r="787" spans="1:5" x14ac:dyDescent="0.3">
      <c r="A787" s="317" t="s">
        <v>3739</v>
      </c>
      <c r="B787" s="317" t="s">
        <v>3745</v>
      </c>
    </row>
    <row r="788" spans="1:5" x14ac:dyDescent="0.3">
      <c r="A788" s="317" t="s">
        <v>3740</v>
      </c>
      <c r="B788" s="317" t="s">
        <v>3746</v>
      </c>
    </row>
    <row r="789" spans="1:5" x14ac:dyDescent="0.3">
      <c r="A789" s="317" t="s">
        <v>3741</v>
      </c>
      <c r="B789" s="317" t="s">
        <v>3794</v>
      </c>
    </row>
    <row r="790" spans="1:5" x14ac:dyDescent="0.3">
      <c r="A790" s="317" t="s">
        <v>3742</v>
      </c>
      <c r="B790" s="317" t="s">
        <v>4380</v>
      </c>
    </row>
    <row r="791" spans="1:5" x14ac:dyDescent="0.3">
      <c r="A791" s="317" t="s">
        <v>3770</v>
      </c>
      <c r="B791" s="317" t="s">
        <v>3015</v>
      </c>
    </row>
    <row r="792" spans="1:5" x14ac:dyDescent="0.3">
      <c r="A792" s="317" t="s">
        <v>3771</v>
      </c>
      <c r="B792" s="317" t="s">
        <v>4464</v>
      </c>
    </row>
    <row r="793" spans="1:5" x14ac:dyDescent="0.3">
      <c r="A793" s="383" t="s">
        <v>3773</v>
      </c>
      <c r="B793" s="383" t="s">
        <v>4130</v>
      </c>
    </row>
    <row r="794" spans="1:5" x14ac:dyDescent="0.3">
      <c r="A794" s="383" t="s">
        <v>3786</v>
      </c>
      <c r="B794" s="383" t="s">
        <v>3788</v>
      </c>
    </row>
    <row r="795" spans="1:5" x14ac:dyDescent="0.3">
      <c r="A795" s="317" t="s">
        <v>3759</v>
      </c>
      <c r="B795" s="317" t="s">
        <v>3772</v>
      </c>
    </row>
    <row r="796" spans="1:5" x14ac:dyDescent="0.3">
      <c r="A796" s="383" t="s">
        <v>3765</v>
      </c>
      <c r="B796" s="383" t="s">
        <v>3599</v>
      </c>
    </row>
    <row r="797" spans="1:5" x14ac:dyDescent="0.3">
      <c r="A797" s="383" t="s">
        <v>3761</v>
      </c>
      <c r="B797" s="383" t="s">
        <v>3795</v>
      </c>
    </row>
    <row r="798" spans="1:5" ht="16.5" x14ac:dyDescent="0.3">
      <c r="A798" s="383" t="s">
        <v>3803</v>
      </c>
      <c r="B798" s="383" t="s">
        <v>3806</v>
      </c>
      <c r="E798" s="388"/>
    </row>
    <row r="799" spans="1:5" x14ac:dyDescent="0.3">
      <c r="A799" s="383" t="s">
        <v>3804</v>
      </c>
      <c r="B799" s="383" t="s">
        <v>3805</v>
      </c>
    </row>
    <row r="800" spans="1:5" x14ac:dyDescent="0.3">
      <c r="A800" s="317" t="s">
        <v>3807</v>
      </c>
      <c r="B800" s="317" t="s">
        <v>3809</v>
      </c>
    </row>
    <row r="801" spans="1:2" x14ac:dyDescent="0.3">
      <c r="A801" s="317" t="s">
        <v>3808</v>
      </c>
      <c r="B801" s="317" t="s">
        <v>3024</v>
      </c>
    </row>
    <row r="802" spans="1:2" x14ac:dyDescent="0.3">
      <c r="A802" s="317" t="s">
        <v>3688</v>
      </c>
      <c r="B802" s="317" t="s">
        <v>3012</v>
      </c>
    </row>
    <row r="803" spans="1:2" x14ac:dyDescent="0.3">
      <c r="A803" s="317" t="s">
        <v>3817</v>
      </c>
      <c r="B803" s="317" t="s">
        <v>3832</v>
      </c>
    </row>
    <row r="804" spans="1:2" x14ac:dyDescent="0.3">
      <c r="A804" s="317" t="s">
        <v>4896</v>
      </c>
      <c r="B804" s="317" t="s">
        <v>4897</v>
      </c>
    </row>
    <row r="805" spans="1:2" x14ac:dyDescent="0.3">
      <c r="A805" s="317" t="s">
        <v>3833</v>
      </c>
      <c r="B805" s="317" t="s">
        <v>4898</v>
      </c>
    </row>
    <row r="806" spans="1:2" x14ac:dyDescent="0.3">
      <c r="A806" s="317" t="s">
        <v>3837</v>
      </c>
      <c r="B806" s="332" t="s">
        <v>3935</v>
      </c>
    </row>
    <row r="807" spans="1:2" x14ac:dyDescent="0.3">
      <c r="A807" s="317" t="s">
        <v>3838</v>
      </c>
      <c r="B807" s="332" t="s">
        <v>3936</v>
      </c>
    </row>
    <row r="808" spans="1:2" x14ac:dyDescent="0.3">
      <c r="A808" s="317" t="s">
        <v>3839</v>
      </c>
      <c r="B808" s="332" t="s">
        <v>3973</v>
      </c>
    </row>
    <row r="809" spans="1:2" x14ac:dyDescent="0.3">
      <c r="A809" s="317" t="s">
        <v>3840</v>
      </c>
      <c r="B809" s="317" t="s">
        <v>3809</v>
      </c>
    </row>
    <row r="810" spans="1:2" x14ac:dyDescent="0.3">
      <c r="A810" s="395" t="s">
        <v>3880</v>
      </c>
      <c r="B810" s="396" t="s">
        <v>4338</v>
      </c>
    </row>
    <row r="811" spans="1:2" x14ac:dyDescent="0.3">
      <c r="A811" s="395" t="s">
        <v>3876</v>
      </c>
      <c r="B811" s="396" t="s">
        <v>5264</v>
      </c>
    </row>
    <row r="812" spans="1:2" x14ac:dyDescent="0.3">
      <c r="A812" s="395" t="s">
        <v>3874</v>
      </c>
      <c r="B812" s="398" t="s">
        <v>4278</v>
      </c>
    </row>
    <row r="813" spans="1:2" x14ac:dyDescent="0.3">
      <c r="A813" s="317" t="s">
        <v>3883</v>
      </c>
      <c r="B813" s="317" t="s">
        <v>3884</v>
      </c>
    </row>
    <row r="814" spans="1:2" x14ac:dyDescent="0.3">
      <c r="A814" s="317" t="s">
        <v>3882</v>
      </c>
      <c r="B814" s="317" t="s">
        <v>3884</v>
      </c>
    </row>
    <row r="815" spans="1:2" x14ac:dyDescent="0.3">
      <c r="A815" s="317" t="s">
        <v>3922</v>
      </c>
      <c r="B815" s="332" t="s">
        <v>3927</v>
      </c>
    </row>
    <row r="816" spans="1:2" x14ac:dyDescent="0.3">
      <c r="A816" s="317" t="s">
        <v>3923</v>
      </c>
      <c r="B816" s="332" t="s">
        <v>3928</v>
      </c>
    </row>
    <row r="817" spans="1:10" x14ac:dyDescent="0.3">
      <c r="A817" s="317" t="s">
        <v>3924</v>
      </c>
      <c r="B817" s="332" t="s">
        <v>3929</v>
      </c>
    </row>
    <row r="818" spans="1:10" x14ac:dyDescent="0.3">
      <c r="A818" s="317" t="s">
        <v>3925</v>
      </c>
      <c r="B818" s="332" t="s">
        <v>3927</v>
      </c>
    </row>
    <row r="819" spans="1:10" x14ac:dyDescent="0.3">
      <c r="A819" s="317" t="s">
        <v>3905</v>
      </c>
      <c r="B819" s="332" t="s">
        <v>3927</v>
      </c>
    </row>
    <row r="820" spans="1:10" x14ac:dyDescent="0.3">
      <c r="A820" s="317" t="s">
        <v>3891</v>
      </c>
      <c r="B820" s="332" t="s">
        <v>3930</v>
      </c>
    </row>
    <row r="821" spans="1:10" x14ac:dyDescent="0.3">
      <c r="A821" s="317" t="s">
        <v>3934</v>
      </c>
      <c r="B821" s="332" t="s">
        <v>3931</v>
      </c>
    </row>
    <row r="822" spans="1:10" x14ac:dyDescent="0.3">
      <c r="A822" s="317" t="s">
        <v>3926</v>
      </c>
      <c r="B822" s="332" t="s">
        <v>3932</v>
      </c>
    </row>
    <row r="823" spans="1:10" x14ac:dyDescent="0.3">
      <c r="A823" s="317" t="s">
        <v>3897</v>
      </c>
      <c r="B823" s="332" t="s">
        <v>3933</v>
      </c>
    </row>
    <row r="824" spans="1:10" x14ac:dyDescent="0.3">
      <c r="A824" s="317" t="s">
        <v>3959</v>
      </c>
      <c r="B824" s="332" t="s">
        <v>3963</v>
      </c>
    </row>
    <row r="825" spans="1:10" x14ac:dyDescent="0.3">
      <c r="A825" s="317" t="s">
        <v>3960</v>
      </c>
      <c r="B825" s="332" t="s">
        <v>3964</v>
      </c>
      <c r="J825" s="238"/>
    </row>
    <row r="826" spans="1:10" x14ac:dyDescent="0.3">
      <c r="A826" s="317" t="s">
        <v>3947</v>
      </c>
      <c r="B826" s="332" t="s">
        <v>3965</v>
      </c>
    </row>
    <row r="827" spans="1:10" x14ac:dyDescent="0.3">
      <c r="A827" s="317" t="s">
        <v>3961</v>
      </c>
      <c r="B827" s="332" t="s">
        <v>3966</v>
      </c>
    </row>
    <row r="828" spans="1:10" x14ac:dyDescent="0.3">
      <c r="A828" s="317" t="s">
        <v>3962</v>
      </c>
      <c r="B828" s="332" t="s">
        <v>3967</v>
      </c>
    </row>
    <row r="829" spans="1:10" x14ac:dyDescent="0.3">
      <c r="A829" s="317" t="s">
        <v>3957</v>
      </c>
      <c r="B829" s="332" t="s">
        <v>3958</v>
      </c>
    </row>
    <row r="830" spans="1:10" x14ac:dyDescent="0.3">
      <c r="A830" s="317" t="s">
        <v>3977</v>
      </c>
      <c r="B830" s="332" t="s">
        <v>3979</v>
      </c>
    </row>
    <row r="831" spans="1:10" x14ac:dyDescent="0.3">
      <c r="A831" s="317" t="s">
        <v>3978</v>
      </c>
      <c r="B831" s="332" t="s">
        <v>3825</v>
      </c>
    </row>
    <row r="832" spans="1:10" x14ac:dyDescent="0.3">
      <c r="A832" s="317" t="s">
        <v>3992</v>
      </c>
      <c r="B832" s="332" t="s">
        <v>3995</v>
      </c>
    </row>
    <row r="833" spans="1:7" x14ac:dyDescent="0.3">
      <c r="A833" s="317" t="s">
        <v>3994</v>
      </c>
      <c r="B833" s="332" t="s">
        <v>3995</v>
      </c>
    </row>
    <row r="834" spans="1:7" x14ac:dyDescent="0.3">
      <c r="A834" s="317" t="s">
        <v>4009</v>
      </c>
      <c r="B834" s="317" t="s">
        <v>4011</v>
      </c>
    </row>
    <row r="835" spans="1:7" x14ac:dyDescent="0.3">
      <c r="A835" s="317" t="s">
        <v>4010</v>
      </c>
      <c r="B835" s="317" t="s">
        <v>4011</v>
      </c>
    </row>
    <row r="836" spans="1:7" x14ac:dyDescent="0.3">
      <c r="A836" s="317" t="s">
        <v>4022</v>
      </c>
      <c r="B836" s="317" t="s">
        <v>4024</v>
      </c>
    </row>
    <row r="837" spans="1:7" x14ac:dyDescent="0.3">
      <c r="A837" s="317" t="s">
        <v>4023</v>
      </c>
      <c r="B837" s="317" t="s">
        <v>4024</v>
      </c>
    </row>
    <row r="838" spans="1:7" x14ac:dyDescent="0.3">
      <c r="A838" s="317" t="s">
        <v>4056</v>
      </c>
      <c r="B838" s="317" t="s">
        <v>4024</v>
      </c>
      <c r="G838" s="238"/>
    </row>
    <row r="839" spans="1:7" x14ac:dyDescent="0.3">
      <c r="A839" s="317" t="s">
        <v>4059</v>
      </c>
      <c r="B839" s="317" t="s">
        <v>4024</v>
      </c>
      <c r="G839" s="238"/>
    </row>
    <row r="840" spans="1:7" x14ac:dyDescent="0.3">
      <c r="A840" s="317" t="s">
        <v>4061</v>
      </c>
      <c r="B840" s="332" t="s">
        <v>4063</v>
      </c>
    </row>
    <row r="841" spans="1:7" x14ac:dyDescent="0.3">
      <c r="A841" s="317" t="s">
        <v>4062</v>
      </c>
      <c r="B841" s="332" t="s">
        <v>4063</v>
      </c>
    </row>
    <row r="842" spans="1:7" x14ac:dyDescent="0.3">
      <c r="A842" s="317" t="s">
        <v>4081</v>
      </c>
      <c r="B842" s="317" t="s">
        <v>4082</v>
      </c>
    </row>
    <row r="843" spans="1:7" x14ac:dyDescent="0.3">
      <c r="A843" s="317" t="s">
        <v>4083</v>
      </c>
      <c r="B843" s="317" t="s">
        <v>3015</v>
      </c>
    </row>
    <row r="844" spans="1:7" x14ac:dyDescent="0.3">
      <c r="A844" s="317" t="s">
        <v>4084</v>
      </c>
      <c r="B844" s="317" t="s">
        <v>4085</v>
      </c>
    </row>
    <row r="845" spans="1:7" x14ac:dyDescent="0.3">
      <c r="A845" s="317" t="s">
        <v>4089</v>
      </c>
      <c r="B845" s="317" t="s">
        <v>4088</v>
      </c>
    </row>
    <row r="846" spans="1:7" x14ac:dyDescent="0.3">
      <c r="A846" s="317" t="s">
        <v>4096</v>
      </c>
      <c r="B846" s="332" t="s">
        <v>4097</v>
      </c>
    </row>
    <row r="847" spans="1:7" x14ac:dyDescent="0.3">
      <c r="A847" s="317" t="s">
        <v>4102</v>
      </c>
      <c r="B847" s="317" t="s">
        <v>4103</v>
      </c>
    </row>
    <row r="848" spans="1:7" x14ac:dyDescent="0.3">
      <c r="A848" s="317" t="s">
        <v>4108</v>
      </c>
      <c r="B848" s="332" t="s">
        <v>4097</v>
      </c>
    </row>
    <row r="849" spans="1:2" x14ac:dyDescent="0.3">
      <c r="A849" s="317" t="s">
        <v>4136</v>
      </c>
      <c r="B849" s="317" t="s">
        <v>3010</v>
      </c>
    </row>
    <row r="850" spans="1:2" x14ac:dyDescent="0.3">
      <c r="A850" s="317" t="s">
        <v>3045</v>
      </c>
      <c r="B850" s="317" t="s">
        <v>3024</v>
      </c>
    </row>
    <row r="851" spans="1:2" x14ac:dyDescent="0.3">
      <c r="A851" s="317" t="s">
        <v>4139</v>
      </c>
      <c r="B851" s="317" t="s">
        <v>4141</v>
      </c>
    </row>
    <row r="852" spans="1:2" x14ac:dyDescent="0.3">
      <c r="A852" s="317" t="s">
        <v>4140</v>
      </c>
      <c r="B852" s="317" t="s">
        <v>4142</v>
      </c>
    </row>
    <row r="853" spans="1:2" x14ac:dyDescent="0.3">
      <c r="A853" s="317" t="s">
        <v>4144</v>
      </c>
      <c r="B853" s="332" t="s">
        <v>2992</v>
      </c>
    </row>
    <row r="854" spans="1:2" x14ac:dyDescent="0.3">
      <c r="A854" s="317" t="s">
        <v>4145</v>
      </c>
      <c r="B854" s="332" t="s">
        <v>2400</v>
      </c>
    </row>
    <row r="855" spans="1:2" x14ac:dyDescent="0.3">
      <c r="A855" s="317" t="s">
        <v>4157</v>
      </c>
      <c r="B855" s="332" t="s">
        <v>4158</v>
      </c>
    </row>
    <row r="856" spans="1:2" x14ac:dyDescent="0.3">
      <c r="A856" s="317" t="s">
        <v>4166</v>
      </c>
      <c r="B856" s="332" t="s">
        <v>4158</v>
      </c>
    </row>
    <row r="857" spans="1:2" x14ac:dyDescent="0.3">
      <c r="A857" s="317" t="s">
        <v>4173</v>
      </c>
      <c r="B857" s="332" t="s">
        <v>2386</v>
      </c>
    </row>
    <row r="858" spans="1:2" x14ac:dyDescent="0.3">
      <c r="A858" s="317" t="s">
        <v>4185</v>
      </c>
      <c r="B858" s="317" t="s">
        <v>4186</v>
      </c>
    </row>
    <row r="859" spans="1:2" x14ac:dyDescent="0.3">
      <c r="A859" s="317" t="s">
        <v>4218</v>
      </c>
      <c r="B859" s="332" t="s">
        <v>4238</v>
      </c>
    </row>
    <row r="860" spans="1:2" x14ac:dyDescent="0.3">
      <c r="A860" s="317" t="s">
        <v>4219</v>
      </c>
      <c r="B860" s="332" t="s">
        <v>5169</v>
      </c>
    </row>
    <row r="861" spans="1:2" x14ac:dyDescent="0.3">
      <c r="A861" s="317" t="s">
        <v>4220</v>
      </c>
      <c r="B861" s="332" t="s">
        <v>5168</v>
      </c>
    </row>
    <row r="862" spans="1:2" x14ac:dyDescent="0.3">
      <c r="A862" s="317" t="s">
        <v>4234</v>
      </c>
      <c r="B862" s="332" t="s">
        <v>3963</v>
      </c>
    </row>
    <row r="863" spans="1:2" x14ac:dyDescent="0.3">
      <c r="A863" s="317" t="s">
        <v>4236</v>
      </c>
      <c r="B863" s="332" t="s">
        <v>3930</v>
      </c>
    </row>
    <row r="864" spans="1:2" x14ac:dyDescent="0.3">
      <c r="A864" s="317" t="s">
        <v>4197</v>
      </c>
      <c r="B864" s="332" t="s">
        <v>3826</v>
      </c>
    </row>
    <row r="865" spans="1:2" x14ac:dyDescent="0.3">
      <c r="A865" s="317" t="s">
        <v>4198</v>
      </c>
      <c r="B865" s="332" t="s">
        <v>3826</v>
      </c>
    </row>
    <row r="866" spans="1:2" x14ac:dyDescent="0.3">
      <c r="A866" s="317" t="s">
        <v>4251</v>
      </c>
      <c r="B866" s="332" t="s">
        <v>4286</v>
      </c>
    </row>
    <row r="867" spans="1:2" x14ac:dyDescent="0.3">
      <c r="A867" s="317" t="s">
        <v>4252</v>
      </c>
      <c r="B867" s="332" t="s">
        <v>4287</v>
      </c>
    </row>
    <row r="868" spans="1:2" x14ac:dyDescent="0.3">
      <c r="A868" s="317" t="s">
        <v>4253</v>
      </c>
      <c r="B868" s="434" t="s">
        <v>4291</v>
      </c>
    </row>
    <row r="869" spans="1:2" x14ac:dyDescent="0.3">
      <c r="A869" s="317" t="s">
        <v>4259</v>
      </c>
      <c r="B869" s="332" t="s">
        <v>4262</v>
      </c>
    </row>
    <row r="870" spans="1:2" x14ac:dyDescent="0.3">
      <c r="A870" s="317" t="s">
        <v>4276</v>
      </c>
      <c r="B870" s="332" t="s">
        <v>4288</v>
      </c>
    </row>
    <row r="871" spans="1:2" x14ac:dyDescent="0.3">
      <c r="A871" s="317" t="s">
        <v>4277</v>
      </c>
      <c r="B871" s="332" t="s">
        <v>4289</v>
      </c>
    </row>
    <row r="872" spans="1:2" x14ac:dyDescent="0.3">
      <c r="A872" s="317" t="s">
        <v>4282</v>
      </c>
      <c r="B872" s="332" t="s">
        <v>4290</v>
      </c>
    </row>
    <row r="873" spans="1:2" x14ac:dyDescent="0.3">
      <c r="A873" s="317" t="s">
        <v>4149</v>
      </c>
      <c r="B873" s="332" t="s">
        <v>3931</v>
      </c>
    </row>
    <row r="874" spans="1:2" x14ac:dyDescent="0.3">
      <c r="A874" s="317" t="s">
        <v>4285</v>
      </c>
      <c r="B874" s="332" t="s">
        <v>3931</v>
      </c>
    </row>
    <row r="875" spans="1:2" x14ac:dyDescent="0.3">
      <c r="A875" s="317" t="s">
        <v>4292</v>
      </c>
      <c r="B875" s="332" t="s">
        <v>4294</v>
      </c>
    </row>
    <row r="876" spans="1:2" x14ac:dyDescent="0.3">
      <c r="A876" s="317" t="s">
        <v>4293</v>
      </c>
      <c r="B876" s="332" t="s">
        <v>3870</v>
      </c>
    </row>
    <row r="877" spans="1:2" x14ac:dyDescent="0.3">
      <c r="A877" s="317" t="s">
        <v>4309</v>
      </c>
      <c r="B877" s="332" t="s">
        <v>4310</v>
      </c>
    </row>
    <row r="878" spans="1:2" x14ac:dyDescent="0.3">
      <c r="A878" s="317" t="s">
        <v>4301</v>
      </c>
      <c r="B878" s="332" t="s">
        <v>4311</v>
      </c>
    </row>
    <row r="879" spans="1:2" x14ac:dyDescent="0.3">
      <c r="A879" s="317" t="s">
        <v>4312</v>
      </c>
      <c r="B879" s="332" t="s">
        <v>3963</v>
      </c>
    </row>
    <row r="880" spans="1:2" x14ac:dyDescent="0.3">
      <c r="A880" s="317" t="s">
        <v>4313</v>
      </c>
      <c r="B880" s="332" t="s">
        <v>3826</v>
      </c>
    </row>
    <row r="881" spans="1:2" x14ac:dyDescent="0.3">
      <c r="A881" s="317" t="s">
        <v>4314</v>
      </c>
      <c r="B881" s="332" t="s">
        <v>3826</v>
      </c>
    </row>
    <row r="882" spans="1:2" x14ac:dyDescent="0.3">
      <c r="A882" s="317" t="s">
        <v>4315</v>
      </c>
      <c r="B882" s="332" t="s">
        <v>3826</v>
      </c>
    </row>
    <row r="883" spans="1:2" x14ac:dyDescent="0.3">
      <c r="A883" s="317" t="s">
        <v>4334</v>
      </c>
      <c r="B883" s="332" t="s">
        <v>4681</v>
      </c>
    </row>
    <row r="884" spans="1:2" x14ac:dyDescent="0.3">
      <c r="A884" s="317" t="s">
        <v>4335</v>
      </c>
      <c r="B884" s="317" t="s">
        <v>4336</v>
      </c>
    </row>
    <row r="885" spans="1:2" x14ac:dyDescent="0.3">
      <c r="A885" s="317" t="s">
        <v>4366</v>
      </c>
      <c r="B885" s="332" t="s">
        <v>4369</v>
      </c>
    </row>
    <row r="886" spans="1:2" x14ac:dyDescent="0.3">
      <c r="A886" s="317" t="s">
        <v>4367</v>
      </c>
      <c r="B886" s="332" t="s">
        <v>4369</v>
      </c>
    </row>
    <row r="887" spans="1:2" x14ac:dyDescent="0.3">
      <c r="A887" s="317" t="s">
        <v>4368</v>
      </c>
      <c r="B887" s="332" t="s">
        <v>4369</v>
      </c>
    </row>
    <row r="888" spans="1:2" x14ac:dyDescent="0.3">
      <c r="A888" s="317" t="s">
        <v>4370</v>
      </c>
      <c r="B888" s="317" t="s">
        <v>5231</v>
      </c>
    </row>
    <row r="889" spans="1:2" x14ac:dyDescent="0.3">
      <c r="A889" s="317" t="s">
        <v>4371</v>
      </c>
      <c r="B889" s="332" t="s">
        <v>4372</v>
      </c>
    </row>
    <row r="890" spans="1:2" x14ac:dyDescent="0.3">
      <c r="A890" s="317" t="s">
        <v>4373</v>
      </c>
      <c r="B890" s="332" t="s">
        <v>4374</v>
      </c>
    </row>
    <row r="891" spans="1:2" x14ac:dyDescent="0.3">
      <c r="A891" s="317" t="s">
        <v>4375</v>
      </c>
      <c r="B891" s="332" t="s">
        <v>5211</v>
      </c>
    </row>
    <row r="892" spans="1:2" x14ac:dyDescent="0.3">
      <c r="A892" s="317" t="s">
        <v>4376</v>
      </c>
      <c r="B892" s="332" t="s">
        <v>4377</v>
      </c>
    </row>
    <row r="893" spans="1:2" x14ac:dyDescent="0.3">
      <c r="A893" s="317" t="s">
        <v>3078</v>
      </c>
      <c r="B893" s="332" t="s">
        <v>4311</v>
      </c>
    </row>
    <row r="894" spans="1:2" x14ac:dyDescent="0.3">
      <c r="A894" s="317" t="s">
        <v>4378</v>
      </c>
      <c r="B894" s="332" t="s">
        <v>3825</v>
      </c>
    </row>
    <row r="895" spans="1:2" x14ac:dyDescent="0.3">
      <c r="A895" s="317" t="s">
        <v>4386</v>
      </c>
      <c r="B895" s="317" t="s">
        <v>3152</v>
      </c>
    </row>
    <row r="896" spans="1:2" x14ac:dyDescent="0.3">
      <c r="A896" s="317" t="s">
        <v>4405</v>
      </c>
      <c r="B896" s="317" t="s">
        <v>4406</v>
      </c>
    </row>
    <row r="897" spans="1:2" x14ac:dyDescent="0.3">
      <c r="A897" s="317" t="s">
        <v>4407</v>
      </c>
      <c r="B897" s="332" t="s">
        <v>3930</v>
      </c>
    </row>
    <row r="898" spans="1:2" x14ac:dyDescent="0.3">
      <c r="A898" s="317" t="s">
        <v>4403</v>
      </c>
      <c r="B898" s="332" t="s">
        <v>3930</v>
      </c>
    </row>
    <row r="899" spans="1:2" x14ac:dyDescent="0.3">
      <c r="A899" s="317" t="s">
        <v>4393</v>
      </c>
      <c r="B899" s="332" t="s">
        <v>4408</v>
      </c>
    </row>
    <row r="900" spans="1:2" x14ac:dyDescent="0.3">
      <c r="A900" s="317" t="s">
        <v>4412</v>
      </c>
      <c r="B900" s="332" t="s">
        <v>3870</v>
      </c>
    </row>
    <row r="901" spans="1:2" x14ac:dyDescent="0.3">
      <c r="A901" s="317" t="s">
        <v>4423</v>
      </c>
      <c r="B901" s="332" t="s">
        <v>3870</v>
      </c>
    </row>
    <row r="902" spans="1:2" x14ac:dyDescent="0.3">
      <c r="A902" s="317" t="s">
        <v>4414</v>
      </c>
      <c r="B902" s="332" t="s">
        <v>3870</v>
      </c>
    </row>
    <row r="903" spans="1:2" x14ac:dyDescent="0.3">
      <c r="A903" s="317" t="s">
        <v>4428</v>
      </c>
      <c r="B903" s="332" t="s">
        <v>4429</v>
      </c>
    </row>
    <row r="904" spans="1:2" x14ac:dyDescent="0.3">
      <c r="A904" s="317" t="s">
        <v>4432</v>
      </c>
      <c r="B904" s="317" t="s">
        <v>4088</v>
      </c>
    </row>
    <row r="905" spans="1:2" x14ac:dyDescent="0.3">
      <c r="A905" s="317" t="s">
        <v>4443</v>
      </c>
      <c r="B905" s="332" t="s">
        <v>4425</v>
      </c>
    </row>
    <row r="906" spans="1:2" x14ac:dyDescent="0.3">
      <c r="A906" s="317" t="s">
        <v>4452</v>
      </c>
      <c r="B906" s="332" t="s">
        <v>3827</v>
      </c>
    </row>
    <row r="907" spans="1:2" x14ac:dyDescent="0.3">
      <c r="A907" s="230" t="s">
        <v>3288</v>
      </c>
      <c r="B907" s="317" t="s">
        <v>4011</v>
      </c>
    </row>
    <row r="908" spans="1:2" x14ac:dyDescent="0.3">
      <c r="A908" s="317" t="s">
        <v>4563</v>
      </c>
      <c r="B908" s="317" t="s">
        <v>3011</v>
      </c>
    </row>
    <row r="909" spans="1:2" x14ac:dyDescent="0.3">
      <c r="A909" s="317" t="s">
        <v>4467</v>
      </c>
      <c r="B909" s="332" t="s">
        <v>4468</v>
      </c>
    </row>
    <row r="910" spans="1:2" x14ac:dyDescent="0.3">
      <c r="A910" s="317" t="s">
        <v>4469</v>
      </c>
      <c r="B910" s="317" t="s">
        <v>3188</v>
      </c>
    </row>
    <row r="911" spans="1:2" x14ac:dyDescent="0.3">
      <c r="A911" s="317" t="s">
        <v>4487</v>
      </c>
      <c r="B911" s="332" t="s">
        <v>4490</v>
      </c>
    </row>
    <row r="912" spans="1:2" x14ac:dyDescent="0.3">
      <c r="A912" s="230" t="s">
        <v>4488</v>
      </c>
      <c r="B912" s="332" t="s">
        <v>4491</v>
      </c>
    </row>
    <row r="913" spans="1:2" x14ac:dyDescent="0.3">
      <c r="A913" s="317" t="s">
        <v>4489</v>
      </c>
      <c r="B913" s="332" t="s">
        <v>4492</v>
      </c>
    </row>
    <row r="914" spans="1:2" x14ac:dyDescent="0.3">
      <c r="A914" s="317" t="s">
        <v>4476</v>
      </c>
      <c r="B914" s="332" t="s">
        <v>4408</v>
      </c>
    </row>
    <row r="915" spans="1:2" x14ac:dyDescent="0.3">
      <c r="A915" s="317" t="s">
        <v>4499</v>
      </c>
      <c r="B915" s="332" t="s">
        <v>2429</v>
      </c>
    </row>
    <row r="916" spans="1:2" x14ac:dyDescent="0.3">
      <c r="A916" s="317" t="s">
        <v>4505</v>
      </c>
      <c r="B916" s="332" t="s">
        <v>3802</v>
      </c>
    </row>
    <row r="917" spans="1:2" x14ac:dyDescent="0.3">
      <c r="A917" s="317" t="s">
        <v>4506</v>
      </c>
      <c r="B917" s="317" t="s">
        <v>4507</v>
      </c>
    </row>
    <row r="918" spans="1:2" x14ac:dyDescent="0.3">
      <c r="A918" s="317" t="s">
        <v>4516</v>
      </c>
      <c r="B918" s="317" t="s">
        <v>4517</v>
      </c>
    </row>
    <row r="919" spans="1:2" x14ac:dyDescent="0.3">
      <c r="A919" s="317" t="s">
        <v>4522</v>
      </c>
      <c r="B919" s="317" t="s">
        <v>4519</v>
      </c>
    </row>
    <row r="920" spans="1:2" x14ac:dyDescent="0.3">
      <c r="A920" s="317" t="s">
        <v>4520</v>
      </c>
      <c r="B920" s="317" t="s">
        <v>4521</v>
      </c>
    </row>
    <row r="921" spans="1:2" x14ac:dyDescent="0.3">
      <c r="A921" s="317" t="s">
        <v>4523</v>
      </c>
      <c r="B921" s="317" t="s">
        <v>4524</v>
      </c>
    </row>
    <row r="922" spans="1:2" x14ac:dyDescent="0.3">
      <c r="A922" s="317" t="s">
        <v>4525</v>
      </c>
      <c r="B922" s="317" t="s">
        <v>4524</v>
      </c>
    </row>
    <row r="923" spans="1:2" x14ac:dyDescent="0.3">
      <c r="A923" s="317" t="s">
        <v>4528</v>
      </c>
      <c r="B923" s="317" t="s">
        <v>4524</v>
      </c>
    </row>
    <row r="924" spans="1:2" x14ac:dyDescent="0.3">
      <c r="A924" s="317" t="s">
        <v>4548</v>
      </c>
      <c r="B924" s="317" t="s">
        <v>4549</v>
      </c>
    </row>
    <row r="925" spans="1:2" x14ac:dyDescent="0.3">
      <c r="A925" s="317" t="s">
        <v>4550</v>
      </c>
      <c r="B925" s="317" t="s">
        <v>4551</v>
      </c>
    </row>
    <row r="926" spans="1:2" x14ac:dyDescent="0.3">
      <c r="A926" s="317" t="s">
        <v>4566</v>
      </c>
      <c r="B926" s="317" t="s">
        <v>4567</v>
      </c>
    </row>
    <row r="927" spans="1:2" x14ac:dyDescent="0.3">
      <c r="A927" s="317" t="s">
        <v>4571</v>
      </c>
      <c r="B927" s="317" t="s">
        <v>3038</v>
      </c>
    </row>
    <row r="928" spans="1:2" x14ac:dyDescent="0.3">
      <c r="A928" s="317" t="s">
        <v>4591</v>
      </c>
      <c r="B928" s="332" t="s">
        <v>4592</v>
      </c>
    </row>
    <row r="929" spans="1:3" x14ac:dyDescent="0.3">
      <c r="A929" s="317" t="s">
        <v>4590</v>
      </c>
      <c r="B929" s="332" t="s">
        <v>4593</v>
      </c>
    </row>
    <row r="930" spans="1:3" x14ac:dyDescent="0.3">
      <c r="A930" s="317" t="s">
        <v>4587</v>
      </c>
      <c r="B930" s="332" t="s">
        <v>4592</v>
      </c>
    </row>
    <row r="931" spans="1:3" x14ac:dyDescent="0.3">
      <c r="A931" s="317" t="s">
        <v>4618</v>
      </c>
      <c r="B931" s="332" t="s">
        <v>4491</v>
      </c>
    </row>
    <row r="932" spans="1:3" x14ac:dyDescent="0.3">
      <c r="A932" s="317" t="s">
        <v>4619</v>
      </c>
      <c r="B932" s="332" t="s">
        <v>4491</v>
      </c>
    </row>
    <row r="933" spans="1:3" x14ac:dyDescent="0.3">
      <c r="A933" s="317" t="s">
        <v>4620</v>
      </c>
      <c r="B933" s="332" t="s">
        <v>4491</v>
      </c>
    </row>
    <row r="934" spans="1:3" x14ac:dyDescent="0.3">
      <c r="A934" s="317" t="s">
        <v>4670</v>
      </c>
      <c r="B934" s="332" t="s">
        <v>4491</v>
      </c>
    </row>
    <row r="935" spans="1:3" x14ac:dyDescent="0.3">
      <c r="A935" s="317" t="s">
        <v>4671</v>
      </c>
      <c r="B935" s="332" t="s">
        <v>4491</v>
      </c>
    </row>
    <row r="936" spans="1:3" x14ac:dyDescent="0.3">
      <c r="A936" s="317" t="s">
        <v>4674</v>
      </c>
      <c r="B936" s="317" t="s">
        <v>4676</v>
      </c>
    </row>
    <row r="937" spans="1:3" x14ac:dyDescent="0.3">
      <c r="A937" s="317" t="s">
        <v>4675</v>
      </c>
      <c r="B937" s="317" t="s">
        <v>4676</v>
      </c>
    </row>
    <row r="938" spans="1:3" x14ac:dyDescent="0.3">
      <c r="A938" s="317" t="s">
        <v>4099</v>
      </c>
      <c r="B938" s="332" t="s">
        <v>3870</v>
      </c>
      <c r="C938" s="230" t="s">
        <v>4683</v>
      </c>
    </row>
    <row r="939" spans="1:3" x14ac:dyDescent="0.3">
      <c r="A939" s="317" t="s">
        <v>4679</v>
      </c>
      <c r="B939" s="332" t="s">
        <v>2378</v>
      </c>
    </row>
    <row r="940" spans="1:3" x14ac:dyDescent="0.3">
      <c r="A940" s="317" t="s">
        <v>3281</v>
      </c>
      <c r="B940" s="332" t="s">
        <v>2378</v>
      </c>
    </row>
    <row r="941" spans="1:3" x14ac:dyDescent="0.3">
      <c r="A941" s="317" t="s">
        <v>3283</v>
      </c>
      <c r="B941" s="332" t="s">
        <v>2376</v>
      </c>
    </row>
    <row r="942" spans="1:3" x14ac:dyDescent="0.3">
      <c r="A942" s="317" t="s">
        <v>4190</v>
      </c>
      <c r="B942" s="332" t="s">
        <v>2427</v>
      </c>
    </row>
    <row r="943" spans="1:3" x14ac:dyDescent="0.3">
      <c r="A943" s="317" t="s">
        <v>4682</v>
      </c>
      <c r="B943" s="332" t="s">
        <v>5185</v>
      </c>
    </row>
    <row r="944" spans="1:3" x14ac:dyDescent="0.3">
      <c r="A944" s="317" t="s">
        <v>4701</v>
      </c>
      <c r="B944" s="317" t="s">
        <v>4702</v>
      </c>
    </row>
    <row r="945" spans="1:2" x14ac:dyDescent="0.3">
      <c r="A945" s="317" t="s">
        <v>4705</v>
      </c>
      <c r="B945" s="317" t="s">
        <v>4708</v>
      </c>
    </row>
    <row r="946" spans="1:2" x14ac:dyDescent="0.3">
      <c r="A946" s="317" t="s">
        <v>4706</v>
      </c>
      <c r="B946" s="317" t="s">
        <v>4707</v>
      </c>
    </row>
    <row r="947" spans="1:2" x14ac:dyDescent="0.3">
      <c r="A947" s="317" t="s">
        <v>4726</v>
      </c>
      <c r="B947" s="317" t="s">
        <v>4728</v>
      </c>
    </row>
    <row r="948" spans="1:2" x14ac:dyDescent="0.3">
      <c r="A948" s="377" t="s">
        <v>4733</v>
      </c>
      <c r="B948" s="317" t="s">
        <v>4736</v>
      </c>
    </row>
    <row r="949" spans="1:2" x14ac:dyDescent="0.3">
      <c r="A949" s="317" t="s">
        <v>4772</v>
      </c>
      <c r="B949" s="332" t="s">
        <v>4491</v>
      </c>
    </row>
    <row r="950" spans="1:2" x14ac:dyDescent="0.3">
      <c r="A950" s="317" t="s">
        <v>4773</v>
      </c>
      <c r="B950" s="332" t="s">
        <v>4491</v>
      </c>
    </row>
    <row r="951" spans="1:2" x14ac:dyDescent="0.3">
      <c r="A951" s="317" t="s">
        <v>4774</v>
      </c>
      <c r="B951" s="332" t="s">
        <v>4491</v>
      </c>
    </row>
    <row r="952" spans="1:2" x14ac:dyDescent="0.3">
      <c r="A952" s="317" t="s">
        <v>4775</v>
      </c>
      <c r="B952" s="332" t="s">
        <v>4491</v>
      </c>
    </row>
    <row r="953" spans="1:2" x14ac:dyDescent="0.3">
      <c r="A953" s="317" t="s">
        <v>4776</v>
      </c>
      <c r="B953" s="332" t="s">
        <v>4491</v>
      </c>
    </row>
    <row r="954" spans="1:2" x14ac:dyDescent="0.3">
      <c r="A954" s="317" t="s">
        <v>4777</v>
      </c>
      <c r="B954" s="332" t="s">
        <v>4491</v>
      </c>
    </row>
    <row r="955" spans="1:2" x14ac:dyDescent="0.3">
      <c r="A955" s="317" t="s">
        <v>4787</v>
      </c>
      <c r="B955" s="332" t="s">
        <v>4491</v>
      </c>
    </row>
    <row r="956" spans="1:2" x14ac:dyDescent="0.3">
      <c r="A956" s="317" t="s">
        <v>4795</v>
      </c>
      <c r="B956" s="332" t="s">
        <v>4491</v>
      </c>
    </row>
    <row r="957" spans="1:2" x14ac:dyDescent="0.3">
      <c r="A957" s="317" t="s">
        <v>4796</v>
      </c>
      <c r="B957" s="332" t="s">
        <v>4491</v>
      </c>
    </row>
    <row r="958" spans="1:2" x14ac:dyDescent="0.3">
      <c r="A958" s="317" t="s">
        <v>4797</v>
      </c>
      <c r="B958" s="332" t="s">
        <v>4799</v>
      </c>
    </row>
    <row r="959" spans="1:2" x14ac:dyDescent="0.3">
      <c r="A959" s="317" t="s">
        <v>4798</v>
      </c>
      <c r="B959" s="332" t="s">
        <v>4800</v>
      </c>
    </row>
    <row r="960" spans="1:2" x14ac:dyDescent="0.3">
      <c r="A960" s="317" t="s">
        <v>4805</v>
      </c>
      <c r="B960" s="332" t="s">
        <v>4408</v>
      </c>
    </row>
    <row r="961" spans="1:2" x14ac:dyDescent="0.3">
      <c r="A961" s="317" t="s">
        <v>4806</v>
      </c>
      <c r="B961" s="332" t="s">
        <v>4408</v>
      </c>
    </row>
    <row r="962" spans="1:2" x14ac:dyDescent="0.3">
      <c r="A962" s="317" t="s">
        <v>4819</v>
      </c>
      <c r="B962" s="332" t="s">
        <v>2383</v>
      </c>
    </row>
    <row r="963" spans="1:2" x14ac:dyDescent="0.3">
      <c r="A963" s="317" t="s">
        <v>4693</v>
      </c>
      <c r="B963" s="332" t="s">
        <v>3826</v>
      </c>
    </row>
    <row r="964" spans="1:2" x14ac:dyDescent="0.3">
      <c r="A964" s="317" t="s">
        <v>4843</v>
      </c>
      <c r="B964" s="332" t="s">
        <v>4383</v>
      </c>
    </row>
    <row r="965" spans="1:2" x14ac:dyDescent="0.3">
      <c r="A965" s="317" t="s">
        <v>4848</v>
      </c>
      <c r="B965" s="332" t="s">
        <v>3827</v>
      </c>
    </row>
    <row r="966" spans="1:2" x14ac:dyDescent="0.3">
      <c r="A966" s="317" t="s">
        <v>4854</v>
      </c>
      <c r="B966" s="332" t="s">
        <v>4850</v>
      </c>
    </row>
    <row r="967" spans="1:2" x14ac:dyDescent="0.3">
      <c r="A967" s="317" t="s">
        <v>4882</v>
      </c>
      <c r="B967" s="332" t="s">
        <v>2378</v>
      </c>
    </row>
    <row r="968" spans="1:2" x14ac:dyDescent="0.3">
      <c r="A968" s="317" t="s">
        <v>4886</v>
      </c>
      <c r="B968" s="332" t="s">
        <v>2383</v>
      </c>
    </row>
    <row r="969" spans="1:2" x14ac:dyDescent="0.3">
      <c r="A969" s="317" t="s">
        <v>4939</v>
      </c>
      <c r="B969" s="332" t="s">
        <v>3825</v>
      </c>
    </row>
    <row r="970" spans="1:2" x14ac:dyDescent="0.3">
      <c r="A970" s="317" t="s">
        <v>4963</v>
      </c>
      <c r="B970" s="332" t="s">
        <v>4408</v>
      </c>
    </row>
    <row r="971" spans="1:2" x14ac:dyDescent="0.3">
      <c r="A971" s="317" t="s">
        <v>4964</v>
      </c>
      <c r="B971" s="332" t="s">
        <v>4969</v>
      </c>
    </row>
    <row r="972" spans="1:2" x14ac:dyDescent="0.3">
      <c r="A972" s="317" t="s">
        <v>4965</v>
      </c>
      <c r="B972" s="332" t="s">
        <v>4408</v>
      </c>
    </row>
    <row r="973" spans="1:2" x14ac:dyDescent="0.3">
      <c r="A973" s="317" t="s">
        <v>4966</v>
      </c>
      <c r="B973" s="332" t="s">
        <v>4970</v>
      </c>
    </row>
    <row r="974" spans="1:2" x14ac:dyDescent="0.3">
      <c r="A974" s="317" t="s">
        <v>4967</v>
      </c>
      <c r="B974" s="332" t="s">
        <v>4408</v>
      </c>
    </row>
    <row r="975" spans="1:2" x14ac:dyDescent="0.3">
      <c r="A975" s="317" t="s">
        <v>4961</v>
      </c>
      <c r="B975" s="332" t="s">
        <v>4408</v>
      </c>
    </row>
    <row r="976" spans="1:2" x14ac:dyDescent="0.3">
      <c r="A976" s="317" t="s">
        <v>4968</v>
      </c>
      <c r="B976" s="332" t="s">
        <v>4969</v>
      </c>
    </row>
    <row r="977" spans="1:2" x14ac:dyDescent="0.3">
      <c r="A977" s="317" t="s">
        <v>4974</v>
      </c>
      <c r="B977" s="332" t="s">
        <v>4408</v>
      </c>
    </row>
    <row r="978" spans="1:2" x14ac:dyDescent="0.3">
      <c r="A978" s="317" t="s">
        <v>4971</v>
      </c>
      <c r="B978" s="332" t="s">
        <v>4969</v>
      </c>
    </row>
    <row r="979" spans="1:2" x14ac:dyDescent="0.3">
      <c r="A979" s="317" t="s">
        <v>4972</v>
      </c>
      <c r="B979" s="332" t="s">
        <v>4408</v>
      </c>
    </row>
    <row r="980" spans="1:2" x14ac:dyDescent="0.3">
      <c r="A980" s="317" t="s">
        <v>4915</v>
      </c>
      <c r="B980" s="332" t="s">
        <v>4970</v>
      </c>
    </row>
    <row r="981" spans="1:2" x14ac:dyDescent="0.3">
      <c r="A981" s="317" t="s">
        <v>4916</v>
      </c>
      <c r="B981" s="332" t="s">
        <v>4408</v>
      </c>
    </row>
    <row r="982" spans="1:2" x14ac:dyDescent="0.3">
      <c r="A982" s="317" t="s">
        <v>4920</v>
      </c>
      <c r="B982" s="332" t="s">
        <v>4408</v>
      </c>
    </row>
    <row r="983" spans="1:2" x14ac:dyDescent="0.3">
      <c r="A983" s="317" t="s">
        <v>4928</v>
      </c>
      <c r="B983" s="332" t="s">
        <v>4408</v>
      </c>
    </row>
    <row r="984" spans="1:2" x14ac:dyDescent="0.3">
      <c r="A984" s="317" t="s">
        <v>4932</v>
      </c>
      <c r="B984" s="332" t="s">
        <v>4969</v>
      </c>
    </row>
    <row r="985" spans="1:2" x14ac:dyDescent="0.3">
      <c r="A985" s="317" t="s">
        <v>4973</v>
      </c>
      <c r="B985" s="332" t="s">
        <v>4969</v>
      </c>
    </row>
    <row r="986" spans="1:2" x14ac:dyDescent="0.3">
      <c r="A986" s="317" t="s">
        <v>4980</v>
      </c>
      <c r="B986" s="332" t="s">
        <v>4408</v>
      </c>
    </row>
    <row r="987" spans="1:2" x14ac:dyDescent="0.3">
      <c r="A987" s="317" t="s">
        <v>4981</v>
      </c>
      <c r="B987" s="332" t="s">
        <v>4969</v>
      </c>
    </row>
    <row r="988" spans="1:2" x14ac:dyDescent="0.3">
      <c r="A988" s="317" t="s">
        <v>4990</v>
      </c>
      <c r="B988" s="332" t="s">
        <v>4408</v>
      </c>
    </row>
    <row r="989" spans="1:2" x14ac:dyDescent="0.3">
      <c r="A989" s="317" t="s">
        <v>4991</v>
      </c>
      <c r="B989" s="332" t="s">
        <v>4969</v>
      </c>
    </row>
    <row r="990" spans="1:2" x14ac:dyDescent="0.3">
      <c r="A990" s="317" t="s">
        <v>5019</v>
      </c>
      <c r="B990" s="332" t="s">
        <v>5020</v>
      </c>
    </row>
    <row r="991" spans="1:2" x14ac:dyDescent="0.3">
      <c r="A991" s="317" t="s">
        <v>5023</v>
      </c>
      <c r="B991" s="332" t="s">
        <v>2429</v>
      </c>
    </row>
    <row r="992" spans="1:2" x14ac:dyDescent="0.3">
      <c r="A992" s="317" t="s">
        <v>5029</v>
      </c>
      <c r="B992" s="332" t="s">
        <v>5030</v>
      </c>
    </row>
    <row r="993" spans="1:2" x14ac:dyDescent="0.3">
      <c r="A993" s="317" t="s">
        <v>5031</v>
      </c>
      <c r="B993" s="317" t="s">
        <v>5032</v>
      </c>
    </row>
    <row r="994" spans="1:2" x14ac:dyDescent="0.3">
      <c r="A994" s="317" t="s">
        <v>5033</v>
      </c>
      <c r="B994" s="317" t="s">
        <v>5034</v>
      </c>
    </row>
    <row r="995" spans="1:2" x14ac:dyDescent="0.3">
      <c r="A995" s="317" t="s">
        <v>5039</v>
      </c>
      <c r="B995" s="332" t="s">
        <v>4969</v>
      </c>
    </row>
    <row r="996" spans="1:2" x14ac:dyDescent="0.3">
      <c r="A996" s="317" t="s">
        <v>5048</v>
      </c>
      <c r="B996" s="332" t="s">
        <v>4969</v>
      </c>
    </row>
    <row r="997" spans="1:2" x14ac:dyDescent="0.3">
      <c r="A997" s="317" t="s">
        <v>5041</v>
      </c>
      <c r="B997" s="332" t="s">
        <v>4969</v>
      </c>
    </row>
    <row r="998" spans="1:2" x14ac:dyDescent="0.3">
      <c r="A998" s="317" t="s">
        <v>5042</v>
      </c>
      <c r="B998" s="332" t="s">
        <v>4408</v>
      </c>
    </row>
    <row r="999" spans="1:2" x14ac:dyDescent="0.3">
      <c r="A999" s="317" t="s">
        <v>5051</v>
      </c>
      <c r="B999" s="332" t="s">
        <v>2378</v>
      </c>
    </row>
    <row r="1000" spans="1:2" x14ac:dyDescent="0.3">
      <c r="A1000" s="317" t="s">
        <v>5061</v>
      </c>
      <c r="B1000" s="332" t="s">
        <v>4408</v>
      </c>
    </row>
    <row r="1001" spans="1:2" x14ac:dyDescent="0.3">
      <c r="A1001" s="317" t="s">
        <v>5062</v>
      </c>
      <c r="B1001" s="332" t="s">
        <v>4408</v>
      </c>
    </row>
    <row r="1002" spans="1:2" x14ac:dyDescent="0.3">
      <c r="A1002" s="317" t="s">
        <v>4811</v>
      </c>
      <c r="B1002" s="332" t="s">
        <v>2429</v>
      </c>
    </row>
    <row r="1003" spans="1:2" x14ac:dyDescent="0.3">
      <c r="A1003" s="317" t="s">
        <v>5084</v>
      </c>
      <c r="B1003" s="332" t="s">
        <v>2477</v>
      </c>
    </row>
    <row r="1004" spans="1:2" x14ac:dyDescent="0.3">
      <c r="A1004" s="317" t="s">
        <v>5100</v>
      </c>
      <c r="B1004" s="332" t="s">
        <v>4969</v>
      </c>
    </row>
    <row r="1005" spans="1:2" x14ac:dyDescent="0.3">
      <c r="A1005" s="317" t="s">
        <v>5101</v>
      </c>
      <c r="B1005" s="332" t="s">
        <v>4969</v>
      </c>
    </row>
    <row r="1006" spans="1:2" x14ac:dyDescent="0.3">
      <c r="A1006" s="317" t="s">
        <v>5102</v>
      </c>
      <c r="B1006" s="332" t="s">
        <v>4063</v>
      </c>
    </row>
    <row r="1007" spans="1:2" x14ac:dyDescent="0.3">
      <c r="A1007" s="317" t="s">
        <v>5105</v>
      </c>
      <c r="B1007" s="332" t="s">
        <v>5106</v>
      </c>
    </row>
    <row r="1008" spans="1:2" x14ac:dyDescent="0.3">
      <c r="A1008" s="317" t="s">
        <v>5148</v>
      </c>
      <c r="B1008" s="332" t="s">
        <v>3963</v>
      </c>
    </row>
    <row r="1009" spans="1:2" x14ac:dyDescent="0.3">
      <c r="A1009" s="317" t="s">
        <v>4116</v>
      </c>
      <c r="B1009" s="332" t="s">
        <v>3963</v>
      </c>
    </row>
    <row r="1010" spans="1:2" x14ac:dyDescent="0.3">
      <c r="A1010" s="317" t="s">
        <v>3854</v>
      </c>
      <c r="B1010" s="332" t="s">
        <v>3963</v>
      </c>
    </row>
    <row r="1011" spans="1:2" x14ac:dyDescent="0.3">
      <c r="A1011" s="317" t="s">
        <v>5173</v>
      </c>
      <c r="B1011" s="332" t="s">
        <v>2469</v>
      </c>
    </row>
    <row r="1012" spans="1:2" x14ac:dyDescent="0.3">
      <c r="A1012" s="317" t="s">
        <v>5176</v>
      </c>
      <c r="B1012" s="332" t="s">
        <v>3789</v>
      </c>
    </row>
    <row r="1013" spans="1:2" x14ac:dyDescent="0.3">
      <c r="A1013" s="317" t="s">
        <v>5186</v>
      </c>
      <c r="B1013" s="332" t="s">
        <v>2468</v>
      </c>
    </row>
    <row r="1014" spans="1:2" x14ac:dyDescent="0.3">
      <c r="A1014" s="317" t="s">
        <v>5199</v>
      </c>
      <c r="B1014" s="332" t="s">
        <v>2378</v>
      </c>
    </row>
    <row r="1015" spans="1:2" x14ac:dyDescent="0.3">
      <c r="A1015" s="317" t="s">
        <v>5227</v>
      </c>
      <c r="B1015" s="332" t="s">
        <v>2415</v>
      </c>
    </row>
    <row r="1016" spans="1:2" x14ac:dyDescent="0.3">
      <c r="A1016" s="317" t="s">
        <v>5228</v>
      </c>
      <c r="B1016" s="332" t="s">
        <v>3870</v>
      </c>
    </row>
    <row r="1017" spans="1:2" x14ac:dyDescent="0.3">
      <c r="A1017" s="317" t="s">
        <v>5255</v>
      </c>
      <c r="B1017" s="332" t="s">
        <v>5254</v>
      </c>
    </row>
    <row r="1018" spans="1:2" x14ac:dyDescent="0.3">
      <c r="A1018" s="317" t="s">
        <v>5265</v>
      </c>
      <c r="B1018" s="332" t="s">
        <v>2388</v>
      </c>
    </row>
    <row r="1019" spans="1:2" x14ac:dyDescent="0.3">
      <c r="A1019" s="317" t="s">
        <v>5266</v>
      </c>
      <c r="B1019" s="332" t="s">
        <v>5185</v>
      </c>
    </row>
    <row r="1020" spans="1:2" x14ac:dyDescent="0.3">
      <c r="A1020" s="317" t="s">
        <v>4207</v>
      </c>
      <c r="B1020" s="332" t="s">
        <v>5272</v>
      </c>
    </row>
    <row r="1021" spans="1:2" x14ac:dyDescent="0.3">
      <c r="A1021" s="317" t="s">
        <v>4737</v>
      </c>
      <c r="B1021" s="332" t="s">
        <v>3825</v>
      </c>
    </row>
    <row r="1022" spans="1:2" x14ac:dyDescent="0.3">
      <c r="A1022" s="317" t="s">
        <v>5286</v>
      </c>
      <c r="B1022" s="332" t="s">
        <v>3826</v>
      </c>
    </row>
    <row r="1023" spans="1:2" x14ac:dyDescent="0.3">
      <c r="A1023" s="317" t="s">
        <v>5290</v>
      </c>
      <c r="B1023" s="332" t="s">
        <v>5238</v>
      </c>
    </row>
    <row r="1024" spans="1:2" x14ac:dyDescent="0.3">
      <c r="A1024" s="317" t="s">
        <v>5147</v>
      </c>
      <c r="B1024" s="332" t="s">
        <v>5293</v>
      </c>
    </row>
    <row r="1025" spans="1:2" x14ac:dyDescent="0.3">
      <c r="A1025" s="317" t="s">
        <v>5294</v>
      </c>
      <c r="B1025" s="332" t="s">
        <v>5295</v>
      </c>
    </row>
    <row r="1026" spans="1:2" x14ac:dyDescent="0.3">
      <c r="A1026" s="317" t="s">
        <v>5296</v>
      </c>
      <c r="B1026" s="332" t="s">
        <v>3825</v>
      </c>
    </row>
    <row r="1027" spans="1:2" x14ac:dyDescent="0.3">
      <c r="A1027" s="317" t="s">
        <v>5303</v>
      </c>
      <c r="B1027" s="332" t="s">
        <v>5306</v>
      </c>
    </row>
    <row r="1028" spans="1:2" x14ac:dyDescent="0.3">
      <c r="A1028" s="317" t="s">
        <v>5304</v>
      </c>
      <c r="B1028" s="332" t="s">
        <v>5307</v>
      </c>
    </row>
    <row r="1029" spans="1:2" x14ac:dyDescent="0.3">
      <c r="A1029" s="317" t="s">
        <v>5305</v>
      </c>
      <c r="B1029" s="332" t="s">
        <v>2401</v>
      </c>
    </row>
    <row r="1030" spans="1:2" x14ac:dyDescent="0.3">
      <c r="A1030" s="317" t="s">
        <v>5319</v>
      </c>
      <c r="B1030" s="332" t="s">
        <v>5320</v>
      </c>
    </row>
    <row r="1031" spans="1:2" x14ac:dyDescent="0.3">
      <c r="A1031" s="317" t="s">
        <v>5318</v>
      </c>
      <c r="B1031" s="332" t="s">
        <v>3789</v>
      </c>
    </row>
    <row r="1032" spans="1:2" x14ac:dyDescent="0.3">
      <c r="A1032" s="317" t="s">
        <v>5321</v>
      </c>
      <c r="B1032" s="332" t="s">
        <v>3825</v>
      </c>
    </row>
    <row r="1033" spans="1:2" x14ac:dyDescent="0.3">
      <c r="A1033" s="317" t="s">
        <v>5322</v>
      </c>
      <c r="B1033" s="332" t="s">
        <v>5320</v>
      </c>
    </row>
    <row r="1034" spans="1:2" x14ac:dyDescent="0.3">
      <c r="A1034" s="317" t="s">
        <v>5323</v>
      </c>
      <c r="B1034" s="332" t="s">
        <v>3789</v>
      </c>
    </row>
    <row r="1035" spans="1:2" x14ac:dyDescent="0.3">
      <c r="A1035" s="317" t="s">
        <v>5324</v>
      </c>
      <c r="B1035" s="332" t="s">
        <v>5320</v>
      </c>
    </row>
    <row r="1036" spans="1:2" x14ac:dyDescent="0.3">
      <c r="A1036" s="317" t="s">
        <v>5325</v>
      </c>
      <c r="B1036" s="332" t="s">
        <v>5320</v>
      </c>
    </row>
    <row r="1037" spans="1:2" x14ac:dyDescent="0.3">
      <c r="A1037" s="317" t="s">
        <v>5326</v>
      </c>
      <c r="B1037" s="332" t="s">
        <v>5329</v>
      </c>
    </row>
    <row r="1038" spans="1:2" x14ac:dyDescent="0.3">
      <c r="A1038" s="317" t="s">
        <v>5327</v>
      </c>
      <c r="B1038" s="332" t="s">
        <v>5330</v>
      </c>
    </row>
    <row r="1039" spans="1:2" x14ac:dyDescent="0.3">
      <c r="A1039" s="317" t="s">
        <v>5328</v>
      </c>
      <c r="B1039" s="332" t="s">
        <v>5320</v>
      </c>
    </row>
    <row r="1040" spans="1:2" x14ac:dyDescent="0.3">
      <c r="A1040" s="317" t="s">
        <v>5331</v>
      </c>
      <c r="B1040" s="332" t="s">
        <v>5320</v>
      </c>
    </row>
    <row r="1041" spans="1:2" x14ac:dyDescent="0.3">
      <c r="A1041" s="317" t="s">
        <v>5332</v>
      </c>
      <c r="B1041" s="332" t="s">
        <v>2994</v>
      </c>
    </row>
    <row r="1042" spans="1:2" x14ac:dyDescent="0.3">
      <c r="A1042" s="317" t="s">
        <v>5345</v>
      </c>
      <c r="B1042" s="332" t="s">
        <v>3825</v>
      </c>
    </row>
    <row r="1043" spans="1:2" x14ac:dyDescent="0.3">
      <c r="A1043" s="317" t="s">
        <v>5370</v>
      </c>
      <c r="B1043" s="332" t="s">
        <v>3825</v>
      </c>
    </row>
    <row r="1044" spans="1:2" x14ac:dyDescent="0.3">
      <c r="A1044" s="317" t="s">
        <v>5480</v>
      </c>
      <c r="B1044" s="332" t="s">
        <v>5481</v>
      </c>
    </row>
    <row r="1045" spans="1:2" x14ac:dyDescent="0.3">
      <c r="A1045" s="317" t="s">
        <v>5543</v>
      </c>
      <c r="B1045" s="317" t="s">
        <v>5544</v>
      </c>
    </row>
    <row r="1046" spans="1:2" x14ac:dyDescent="0.3">
      <c r="A1046" s="317" t="s">
        <v>5547</v>
      </c>
      <c r="B1046" s="332" t="s">
        <v>5548</v>
      </c>
    </row>
  </sheetData>
  <autoFilter ref="A1:B657"/>
  <phoneticPr fontId="1" type="noConversion"/>
  <pageMargins left="0.7" right="0.7" top="0.75" bottom="0.75" header="0.3" footer="0.3"/>
  <pageSetup paperSize="256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D185"/>
  <sheetViews>
    <sheetView zoomScaleNormal="100" workbookViewId="0">
      <selection activeCell="B35" sqref="B35"/>
    </sheetView>
  </sheetViews>
  <sheetFormatPr defaultRowHeight="16.5" x14ac:dyDescent="0.3"/>
  <cols>
    <col min="2" max="2" width="25" bestFit="1" customWidth="1"/>
    <col min="3" max="3" width="11.875" bestFit="1" customWidth="1"/>
    <col min="4" max="4" width="13.75" bestFit="1" customWidth="1"/>
    <col min="6" max="6" width="21" bestFit="1" customWidth="1"/>
    <col min="7" max="7" width="7.375" bestFit="1" customWidth="1"/>
    <col min="8" max="8" width="11.25" bestFit="1" customWidth="1"/>
    <col min="10" max="10" width="14.375" bestFit="1" customWidth="1"/>
    <col min="12" max="12" width="11.125" bestFit="1" customWidth="1"/>
  </cols>
  <sheetData>
    <row r="7" spans="2:4" x14ac:dyDescent="0.3">
      <c r="B7" s="168" t="s">
        <v>251</v>
      </c>
      <c r="C7" s="168"/>
      <c r="D7" s="168" t="s">
        <v>2941</v>
      </c>
    </row>
    <row r="8" spans="2:4" x14ac:dyDescent="0.3">
      <c r="B8" s="168" t="s">
        <v>251</v>
      </c>
      <c r="C8" s="292" t="s">
        <v>2717</v>
      </c>
      <c r="D8" s="168" t="s">
        <v>117</v>
      </c>
    </row>
    <row r="9" spans="2:4" x14ac:dyDescent="0.3">
      <c r="B9" s="168" t="s">
        <v>250</v>
      </c>
      <c r="C9" s="168"/>
      <c r="D9" s="168" t="s">
        <v>4457</v>
      </c>
    </row>
    <row r="18" spans="2:4" x14ac:dyDescent="0.3">
      <c r="B18" s="179" t="s">
        <v>1792</v>
      </c>
      <c r="C18" s="628"/>
      <c r="D18" s="255" t="s">
        <v>1796</v>
      </c>
    </row>
    <row r="19" spans="2:4" x14ac:dyDescent="0.3">
      <c r="B19" s="180" t="s">
        <v>1792</v>
      </c>
      <c r="C19" s="628"/>
      <c r="D19" s="255" t="s">
        <v>1797</v>
      </c>
    </row>
    <row r="20" spans="2:4" ht="18.75" customHeight="1" x14ac:dyDescent="0.3">
      <c r="B20" s="179" t="s">
        <v>1763</v>
      </c>
      <c r="C20" s="179"/>
      <c r="D20" s="168" t="s">
        <v>4910</v>
      </c>
    </row>
    <row r="21" spans="2:4" x14ac:dyDescent="0.3">
      <c r="B21" s="179" t="s">
        <v>1763</v>
      </c>
      <c r="C21" s="179"/>
      <c r="D21" s="168" t="s">
        <v>5049</v>
      </c>
    </row>
    <row r="31" spans="2:4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177" spans="2:3" ht="16.5" customHeight="1" x14ac:dyDescent="0.3"/>
    <row r="185" spans="2:3" x14ac:dyDescent="0.3">
      <c r="B185" s="574" t="s">
        <v>5570</v>
      </c>
      <c r="C185" s="574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5" tint="0.39997558519241921"/>
    <pageSetUpPr fitToPage="1"/>
  </sheetPr>
  <dimension ref="B2:J1167"/>
  <sheetViews>
    <sheetView view="pageBreakPreview" zoomScale="85" zoomScaleSheetLayoutView="85" workbookViewId="0">
      <selection activeCell="C503" sqref="C503"/>
    </sheetView>
  </sheetViews>
  <sheetFormatPr defaultRowHeight="16.5" x14ac:dyDescent="0.3"/>
  <cols>
    <col min="3" max="3" width="15.625" bestFit="1" customWidth="1"/>
    <col min="10" max="10" width="9" hidden="1" customWidth="1"/>
  </cols>
  <sheetData>
    <row r="2" spans="2:10" ht="26.25" x14ac:dyDescent="0.3">
      <c r="B2" s="626" t="s">
        <v>1211</v>
      </c>
      <c r="C2" s="627"/>
      <c r="D2" s="627"/>
      <c r="J2" t="s">
        <v>27</v>
      </c>
    </row>
    <row r="3" spans="2:10" x14ac:dyDescent="0.3">
      <c r="B3" s="60" t="s">
        <v>1208</v>
      </c>
      <c r="J3" t="s">
        <v>1213</v>
      </c>
    </row>
    <row r="4" spans="2:10" x14ac:dyDescent="0.3">
      <c r="B4" s="56" t="s">
        <v>1209</v>
      </c>
      <c r="C4" s="56" t="s">
        <v>38</v>
      </c>
      <c r="D4" s="56" t="s">
        <v>1211</v>
      </c>
      <c r="J4" t="s">
        <v>1214</v>
      </c>
    </row>
    <row r="5" spans="2:10" hidden="1" x14ac:dyDescent="0.3">
      <c r="B5" s="56">
        <f t="shared" ref="B5:B47" si="0">IFERROR(SUM(D5:D5),0)</f>
        <v>0</v>
      </c>
      <c r="C5" s="139" t="str">
        <f>'제품 추가'!AC3</f>
        <v>ABYSS</v>
      </c>
      <c r="D5" s="138">
        <f>IF('넣어줄 잉크'!$D$2="주말",INDEX(표5[#All],MATCH(C5,표5[[#All],[잉크]],0),18)+INDEX(표5[#All],MATCH(C5,표5[[#All],[잉크]],0),21),INDEX(표5[#All],MATCH(C5,표5[[#All],[잉크]],0),MATCH('넣어줄 잉크'!$D$2,표5[#Headers],0)+1))</f>
        <v>0</v>
      </c>
      <c r="J5" t="s">
        <v>1215</v>
      </c>
    </row>
    <row r="6" spans="2:10" hidden="1" x14ac:dyDescent="0.3">
      <c r="B6" s="56">
        <f t="shared" si="0"/>
        <v>0</v>
      </c>
      <c r="C6" s="139" t="str">
        <f>'제품 추가'!AC4</f>
        <v>ACACIA</v>
      </c>
      <c r="D6" s="138">
        <f>IF('넣어줄 잉크'!$D$2="주말",INDEX(표5[#All],MATCH(C6,표5[[#All],[잉크]],0),18)+INDEX(표5[#All],MATCH(C6,표5[[#All],[잉크]],0),21),INDEX(표5[#All],MATCH(C6,표5[[#All],[잉크]],0),MATCH('넣어줄 잉크'!$D$2,표5[#Headers],0)+1))</f>
        <v>0</v>
      </c>
      <c r="J6" t="s">
        <v>1216</v>
      </c>
    </row>
    <row r="7" spans="2:10" hidden="1" x14ac:dyDescent="0.3">
      <c r="B7" s="56">
        <f t="shared" si="0"/>
        <v>0</v>
      </c>
      <c r="C7" s="139" t="str">
        <f>'제품 추가'!AC5</f>
        <v>ACID</v>
      </c>
      <c r="D7" s="138">
        <f>IF('넣어줄 잉크'!$D$2="주말",INDEX(표5[#All],MATCH(C7,표5[[#All],[잉크]],0),18)+INDEX(표5[#All],MATCH(C7,표5[[#All],[잉크]],0),21),INDEX(표5[#All],MATCH(C7,표5[[#All],[잉크]],0),MATCH('넣어줄 잉크'!$D$2,표5[#Headers],0)+1))</f>
        <v>0</v>
      </c>
      <c r="J7" t="s">
        <v>1217</v>
      </c>
    </row>
    <row r="8" spans="2:10" hidden="1" x14ac:dyDescent="0.3">
      <c r="B8" s="56">
        <f t="shared" si="0"/>
        <v>0</v>
      </c>
      <c r="C8" s="139" t="str">
        <f>'제품 추가'!AC6</f>
        <v>ACORN</v>
      </c>
      <c r="D8" s="138">
        <f>IF('넣어줄 잉크'!$D$2="주말",INDEX(표5[#All],MATCH(C8,표5[[#All],[잉크]],0),18)+INDEX(표5[#All],MATCH(C8,표5[[#All],[잉크]],0),21),INDEX(표5[#All],MATCH(C8,표5[[#All],[잉크]],0),MATCH('넣어줄 잉크'!$D$2,표5[#Headers],0)+1))</f>
        <v>0</v>
      </c>
    </row>
    <row r="9" spans="2:10" hidden="1" x14ac:dyDescent="0.3">
      <c r="B9" s="56">
        <f t="shared" si="0"/>
        <v>0</v>
      </c>
      <c r="C9" s="139" t="str">
        <f>'제품 추가'!AC7</f>
        <v>AFFO</v>
      </c>
      <c r="D9" s="138">
        <f>IF('넣어줄 잉크'!$D$2="주말",INDEX(표5[#All],MATCH(C9,표5[[#All],[잉크]],0),18)+INDEX(표5[#All],MATCH(C9,표5[[#All],[잉크]],0),21),INDEX(표5[#All],MATCH(C9,표5[[#All],[잉크]],0),MATCH('넣어줄 잉크'!$D$2,표5[#Headers],0)+1))</f>
        <v>0</v>
      </c>
    </row>
    <row r="10" spans="2:10" hidden="1" x14ac:dyDescent="0.3">
      <c r="B10" s="56">
        <f t="shared" si="0"/>
        <v>0</v>
      </c>
      <c r="C10" s="139" t="str">
        <f>'제품 추가'!AC8</f>
        <v>AIR</v>
      </c>
      <c r="D10" s="138">
        <f>IF('넣어줄 잉크'!$D$2="주말",INDEX(표5[#All],MATCH(C10,표5[[#All],[잉크]],0),18)+INDEX(표5[#All],MATCH(C10,표5[[#All],[잉크]],0),21),INDEX(표5[#All],MATCH(C10,표5[[#All],[잉크]],0),MATCH('넣어줄 잉크'!$D$2,표5[#Headers],0)+1))</f>
        <v>0</v>
      </c>
    </row>
    <row r="11" spans="2:10" hidden="1" x14ac:dyDescent="0.3">
      <c r="B11" s="56">
        <f t="shared" si="0"/>
        <v>0</v>
      </c>
      <c r="C11" s="139" t="str">
        <f>'제품 추가'!AC9</f>
        <v>ALESAN</v>
      </c>
      <c r="D11" s="138">
        <f>IF('넣어줄 잉크'!$D$2="주말",INDEX(표5[#All],MATCH(C11,표5[[#All],[잉크]],0),18)+INDEX(표5[#All],MATCH(C11,표5[[#All],[잉크]],0),21),INDEX(표5[#All],MATCH(C11,표5[[#All],[잉크]],0),MATCH('넣어줄 잉크'!$D$2,표5[#Headers],0)+1))</f>
        <v>0</v>
      </c>
    </row>
    <row r="12" spans="2:10" hidden="1" x14ac:dyDescent="0.3">
      <c r="B12" s="56">
        <f t="shared" si="0"/>
        <v>0</v>
      </c>
      <c r="C12" s="139" t="str">
        <f>'제품 추가'!AC10</f>
        <v>ALMOND</v>
      </c>
      <c r="D12" s="138">
        <f>IF('넣어줄 잉크'!$D$2="주말",INDEX(표5[#All],MATCH(C12,표5[[#All],[잉크]],0),18)+INDEX(표5[#All],MATCH(C12,표5[[#All],[잉크]],0),21),INDEX(표5[#All],MATCH(C12,표5[[#All],[잉크]],0),MATCH('넣어줄 잉크'!$D$2,표5[#Headers],0)+1))</f>
        <v>0</v>
      </c>
    </row>
    <row r="13" spans="2:10" hidden="1" x14ac:dyDescent="0.3">
      <c r="B13" s="56">
        <f t="shared" si="0"/>
        <v>0</v>
      </c>
      <c r="C13" s="139" t="str">
        <f>'제품 추가'!AC11</f>
        <v>AMARYLLIS</v>
      </c>
      <c r="D13" s="138">
        <f>IF('넣어줄 잉크'!$D$2="주말",INDEX(표5[#All],MATCH(C13,표5[[#All],[잉크]],0),18)+INDEX(표5[#All],MATCH(C13,표5[[#All],[잉크]],0),21),INDEX(표5[#All],MATCH(C13,표5[[#All],[잉크]],0),MATCH('넣어줄 잉크'!$D$2,표5[#Headers],0)+1))</f>
        <v>0</v>
      </c>
    </row>
    <row r="14" spans="2:10" hidden="1" x14ac:dyDescent="0.3">
      <c r="B14" s="56">
        <f t="shared" si="0"/>
        <v>0</v>
      </c>
      <c r="C14" s="139" t="str">
        <f>'제품 추가'!AC12</f>
        <v>AMAZONIA</v>
      </c>
      <c r="D14" s="138">
        <f>IF('넣어줄 잉크'!$D$2="주말",INDEX(표5[#All],MATCH(C14,표5[[#All],[잉크]],0),18)+INDEX(표5[#All],MATCH(C14,표5[[#All],[잉크]],0),21),INDEX(표5[#All],MATCH(C14,표5[[#All],[잉크]],0),MATCH('넣어줄 잉크'!$D$2,표5[#Headers],0)+1))</f>
        <v>0</v>
      </c>
    </row>
    <row r="15" spans="2:10" hidden="1" x14ac:dyDescent="0.3">
      <c r="B15" s="56">
        <f t="shared" si="0"/>
        <v>0</v>
      </c>
      <c r="C15" s="139" t="str">
        <f>'제품 추가'!AC13</f>
        <v>AMEMONE</v>
      </c>
      <c r="D15" s="138">
        <f>IF('넣어줄 잉크'!$D$2="주말",INDEX(표5[#All],MATCH(C15,표5[[#All],[잉크]],0),18)+INDEX(표5[#All],MATCH(C15,표5[[#All],[잉크]],0),21),INDEX(표5[#All],MATCH(C15,표5[[#All],[잉크]],0),MATCH('넣어줄 잉크'!$D$2,표5[#Headers],0)+1))</f>
        <v>0</v>
      </c>
    </row>
    <row r="16" spans="2:10" hidden="1" x14ac:dyDescent="0.3">
      <c r="B16" s="56">
        <f t="shared" si="0"/>
        <v>0</v>
      </c>
      <c r="C16" s="139" t="str">
        <f>'제품 추가'!AC14</f>
        <v>AMERICANO</v>
      </c>
      <c r="D16" s="138">
        <f>IF('넣어줄 잉크'!$D$2="주말",INDEX(표5[#All],MATCH(C16,표5[[#All],[잉크]],0),18)+INDEX(표5[#All],MATCH(C16,표5[[#All],[잉크]],0),21),INDEX(표5[#All],MATCH(C16,표5[[#All],[잉크]],0),MATCH('넣어줄 잉크'!$D$2,표5[#Headers],0)+1))</f>
        <v>0</v>
      </c>
    </row>
    <row r="17" spans="2:4" hidden="1" x14ac:dyDescent="0.3">
      <c r="B17" s="56">
        <f t="shared" si="0"/>
        <v>0</v>
      </c>
      <c r="C17" s="139" t="str">
        <f>'제품 추가'!AC15</f>
        <v>AMETHYST</v>
      </c>
      <c r="D17" s="138">
        <f>IF('넣어줄 잉크'!$D$2="주말",INDEX(표5[#All],MATCH(C17,표5[[#All],[잉크]],0),18)+INDEX(표5[#All],MATCH(C17,표5[[#All],[잉크]],0),21),INDEX(표5[#All],MATCH(C17,표5[[#All],[잉크]],0),MATCH('넣어줄 잉크'!$D$2,표5[#Headers],0)+1))</f>
        <v>0</v>
      </c>
    </row>
    <row r="18" spans="2:4" hidden="1" x14ac:dyDescent="0.3">
      <c r="B18" s="56">
        <f t="shared" si="0"/>
        <v>0</v>
      </c>
      <c r="C18" s="139" t="str">
        <f>'제품 추가'!AC16</f>
        <v>ANCHOR</v>
      </c>
      <c r="D18" s="138">
        <f>IF('넣어줄 잉크'!$D$2="주말",INDEX(표5[#All],MATCH(C18,표5[[#All],[잉크]],0),18)+INDEX(표5[#All],MATCH(C18,표5[[#All],[잉크]],0),21),INDEX(표5[#All],MATCH(C18,표5[[#All],[잉크]],0),MATCH('넣어줄 잉크'!$D$2,표5[#Headers],0)+1))</f>
        <v>0</v>
      </c>
    </row>
    <row r="19" spans="2:4" hidden="1" x14ac:dyDescent="0.3">
      <c r="B19" s="56">
        <f t="shared" si="0"/>
        <v>0</v>
      </c>
      <c r="C19" s="139" t="str">
        <f>'제품 추가'!AC17</f>
        <v>ANDORRA</v>
      </c>
      <c r="D19" s="138">
        <f>IF('넣어줄 잉크'!$D$2="주말",INDEX(표5[#All],MATCH(C19,표5[[#All],[잉크]],0),18)+INDEX(표5[#All],MATCH(C19,표5[[#All],[잉크]],0),21),INDEX(표5[#All],MATCH(C19,표5[[#All],[잉크]],0),MATCH('넣어줄 잉크'!$D$2,표5[#Headers],0)+1))</f>
        <v>0</v>
      </c>
    </row>
    <row r="20" spans="2:4" hidden="1" x14ac:dyDescent="0.3">
      <c r="B20" s="56">
        <f t="shared" si="0"/>
        <v>0</v>
      </c>
      <c r="C20" s="139" t="str">
        <f>'제품 추가'!AC18</f>
        <v>ANGORA</v>
      </c>
      <c r="D20" s="138">
        <f>IF('넣어줄 잉크'!$D$2="주말",INDEX(표5[#All],MATCH(C20,표5[[#All],[잉크]],0),18)+INDEX(표5[#All],MATCH(C20,표5[[#All],[잉크]],0),21),INDEX(표5[#All],MATCH(C20,표5[[#All],[잉크]],0),MATCH('넣어줄 잉크'!$D$2,표5[#Headers],0)+1))</f>
        <v>0</v>
      </c>
    </row>
    <row r="21" spans="2:4" hidden="1" x14ac:dyDescent="0.3">
      <c r="B21" s="56">
        <f t="shared" si="0"/>
        <v>0</v>
      </c>
      <c r="C21" s="139" t="str">
        <f>'제품 추가'!AC19</f>
        <v>ANTELOPE</v>
      </c>
      <c r="D21" s="138">
        <f>IF('넣어줄 잉크'!$D$2="주말",INDEX(표5[#All],MATCH(C21,표5[[#All],[잉크]],0),18)+INDEX(표5[#All],MATCH(C21,표5[[#All],[잉크]],0),21),INDEX(표5[#All],MATCH(C21,표5[[#All],[잉크]],0),MATCH('넣어줄 잉크'!$D$2,표5[#Headers],0)+1))</f>
        <v>0</v>
      </c>
    </row>
    <row r="22" spans="2:4" hidden="1" x14ac:dyDescent="0.3">
      <c r="B22" s="56">
        <f t="shared" si="0"/>
        <v>0</v>
      </c>
      <c r="C22" s="139" t="str">
        <f>'제품 추가'!AC20</f>
        <v>ANTHRACITE</v>
      </c>
      <c r="D22" s="138">
        <f>IF('넣어줄 잉크'!$D$2="주말",INDEX(표5[#All],MATCH(C22,표5[[#All],[잉크]],0),18)+INDEX(표5[#All],MATCH(C22,표5[[#All],[잉크]],0),21),INDEX(표5[#All],MATCH(C22,표5[[#All],[잉크]],0),MATCH('넣어줄 잉크'!$D$2,표5[#Headers],0)+1))</f>
        <v>0</v>
      </c>
    </row>
    <row r="23" spans="2:4" hidden="1" x14ac:dyDescent="0.3">
      <c r="B23" s="56">
        <f t="shared" si="0"/>
        <v>0</v>
      </c>
      <c r="C23" s="139" t="str">
        <f>'제품 추가'!AC21</f>
        <v>ANTIQUE</v>
      </c>
      <c r="D23" s="138">
        <f>IF('넣어줄 잉크'!$D$2="주말",INDEX(표5[#All],MATCH(C23,표5[[#All],[잉크]],0),18)+INDEX(표5[#All],MATCH(C23,표5[[#All],[잉크]],0),21),INDEX(표5[#All],MATCH(C23,표5[[#All],[잉크]],0),MATCH('넣어줄 잉크'!$D$2,표5[#Headers],0)+1))</f>
        <v>0</v>
      </c>
    </row>
    <row r="24" spans="2:4" hidden="1" x14ac:dyDescent="0.3">
      <c r="B24" s="56">
        <f t="shared" si="0"/>
        <v>0</v>
      </c>
      <c r="C24" s="139" t="str">
        <f>'제품 추가'!AC22</f>
        <v>APRICOT</v>
      </c>
      <c r="D24" s="138">
        <f>IF('넣어줄 잉크'!$D$2="주말",INDEX(표5[#All],MATCH(C24,표5[[#All],[잉크]],0),18)+INDEX(표5[#All],MATCH(C24,표5[[#All],[잉크]],0),21),INDEX(표5[#All],MATCH(C24,표5[[#All],[잉크]],0),MATCH('넣어줄 잉크'!$D$2,표5[#Headers],0)+1))</f>
        <v>0</v>
      </c>
    </row>
    <row r="25" spans="2:4" hidden="1" x14ac:dyDescent="0.3">
      <c r="B25" s="56">
        <f t="shared" si="0"/>
        <v>0</v>
      </c>
      <c r="C25" s="139" t="str">
        <f>'제품 추가'!AC23</f>
        <v>AQUAMARIN</v>
      </c>
      <c r="D25" s="138">
        <f>IF('넣어줄 잉크'!$D$2="주말",INDEX(표5[#All],MATCH(C25,표5[[#All],[잉크]],0),18)+INDEX(표5[#All],MATCH(C25,표5[[#All],[잉크]],0),21),INDEX(표5[#All],MATCH(C25,표5[[#All],[잉크]],0),MATCH('넣어줄 잉크'!$D$2,표5[#Headers],0)+1))</f>
        <v>0</v>
      </c>
    </row>
    <row r="26" spans="2:4" hidden="1" x14ac:dyDescent="0.3">
      <c r="B26" s="56">
        <f t="shared" si="0"/>
        <v>0</v>
      </c>
      <c r="C26" s="139" t="str">
        <f>'제품 추가'!AC24</f>
        <v>ARARA</v>
      </c>
      <c r="D26" s="138">
        <f>IF('넣어줄 잉크'!$D$2="주말",INDEX(표5[#All],MATCH(C26,표5[[#All],[잉크]],0),18)+INDEX(표5[#All],MATCH(C26,표5[[#All],[잉크]],0),21),INDEX(표5[#All],MATCH(C26,표5[[#All],[잉크]],0),MATCH('넣어줄 잉크'!$D$2,표5[#Headers],0)+1))</f>
        <v>0</v>
      </c>
    </row>
    <row r="27" spans="2:4" hidden="1" x14ac:dyDescent="0.3">
      <c r="B27" s="56">
        <f t="shared" si="0"/>
        <v>0</v>
      </c>
      <c r="C27" s="139" t="str">
        <f>'제품 추가'!AC25</f>
        <v>ASH</v>
      </c>
      <c r="D27" s="138">
        <f>IF('넣어줄 잉크'!$D$2="주말",INDEX(표5[#All],MATCH(C27,표5[[#All],[잉크]],0),18)+INDEX(표5[#All],MATCH(C27,표5[[#All],[잉크]],0),21),INDEX(표5[#All],MATCH(C27,표5[[#All],[잉크]],0),MATCH('넣어줄 잉크'!$D$2,표5[#Headers],0)+1))</f>
        <v>0</v>
      </c>
    </row>
    <row r="28" spans="2:4" hidden="1" x14ac:dyDescent="0.3">
      <c r="B28" s="56">
        <f t="shared" si="0"/>
        <v>0</v>
      </c>
      <c r="C28" s="139" t="str">
        <f>'제품 추가'!AC26</f>
        <v>ASPHALT</v>
      </c>
      <c r="D28" s="138">
        <f>IF('넣어줄 잉크'!$D$2="주말",INDEX(표5[#All],MATCH(C28,표5[[#All],[잉크]],0),18)+INDEX(표5[#All],MATCH(C28,표5[[#All],[잉크]],0),21),INDEX(표5[#All],MATCH(C28,표5[[#All],[잉크]],0),MATCH('넣어줄 잉크'!$D$2,표5[#Headers],0)+1))</f>
        <v>0</v>
      </c>
    </row>
    <row r="29" spans="2:4" hidden="1" x14ac:dyDescent="0.3">
      <c r="B29" s="56">
        <f t="shared" si="0"/>
        <v>0</v>
      </c>
      <c r="C29" s="139" t="str">
        <f>'제품 추가'!AC27</f>
        <v>ATOM</v>
      </c>
      <c r="D29" s="138">
        <f>IF('넣어줄 잉크'!$D$2="주말",INDEX(표5[#All],MATCH(C29,표5[[#All],[잉크]],0),18)+INDEX(표5[#All],MATCH(C29,표5[[#All],[잉크]],0),21),INDEX(표5[#All],MATCH(C29,표5[[#All],[잉크]],0),MATCH('넣어줄 잉크'!$D$2,표5[#Headers],0)+1))</f>
        <v>0</v>
      </c>
    </row>
    <row r="30" spans="2:4" hidden="1" x14ac:dyDescent="0.3">
      <c r="B30" s="56">
        <f t="shared" si="0"/>
        <v>0</v>
      </c>
      <c r="C30" s="139" t="str">
        <f>'제품 추가'!AC28</f>
        <v>AUBURN</v>
      </c>
      <c r="D30" s="138">
        <f>IF('넣어줄 잉크'!$D$2="주말",INDEX(표5[#All],MATCH(C30,표5[[#All],[잉크]],0),18)+INDEX(표5[#All],MATCH(C30,표5[[#All],[잉크]],0),21),INDEX(표5[#All],MATCH(C30,표5[[#All],[잉크]],0),MATCH('넣어줄 잉크'!$D$2,표5[#Headers],0)+1))</f>
        <v>0</v>
      </c>
    </row>
    <row r="31" spans="2:4" hidden="1" x14ac:dyDescent="0.3">
      <c r="B31" s="56">
        <f t="shared" si="0"/>
        <v>0</v>
      </c>
      <c r="C31" s="139" t="str">
        <f>'제품 추가'!AC29</f>
        <v>AUTUMN</v>
      </c>
      <c r="D31" s="138">
        <f>IF('넣어줄 잉크'!$D$2="주말",INDEX(표5[#All],MATCH(C31,표5[[#All],[잉크]],0),18)+INDEX(표5[#All],MATCH(C31,표5[[#All],[잉크]],0),21),INDEX(표5[#All],MATCH(C31,표5[[#All],[잉크]],0),MATCH('넣어줄 잉크'!$D$2,표5[#Headers],0)+1))</f>
        <v>0</v>
      </c>
    </row>
    <row r="32" spans="2:4" hidden="1" x14ac:dyDescent="0.3">
      <c r="B32" s="56">
        <f t="shared" si="0"/>
        <v>0</v>
      </c>
      <c r="C32" s="139" t="str">
        <f>'제품 추가'!AC30</f>
        <v>AVOCADO</v>
      </c>
      <c r="D32" s="138">
        <f>IF('넣어줄 잉크'!$D$2="주말",INDEX(표5[#All],MATCH(C32,표5[[#All],[잉크]],0),18)+INDEX(표5[#All],MATCH(C32,표5[[#All],[잉크]],0),21),INDEX(표5[#All],MATCH(C32,표5[[#All],[잉크]],0),MATCH('넣어줄 잉크'!$D$2,표5[#Headers],0)+1))</f>
        <v>0</v>
      </c>
    </row>
    <row r="33" spans="2:4" hidden="1" x14ac:dyDescent="0.3">
      <c r="B33" s="56">
        <f t="shared" si="0"/>
        <v>0</v>
      </c>
      <c r="C33" s="139" t="str">
        <f>'제품 추가'!AC31</f>
        <v>AZTEC</v>
      </c>
      <c r="D33" s="138">
        <f>IF('넣어줄 잉크'!$D$2="주말",INDEX(표5[#All],MATCH(C33,표5[[#All],[잉크]],0),18)+INDEX(표5[#All],MATCH(C33,표5[[#All],[잉크]],0),21),INDEX(표5[#All],MATCH(C33,표5[[#All],[잉크]],0),MATCH('넣어줄 잉크'!$D$2,표5[#Headers],0)+1))</f>
        <v>0</v>
      </c>
    </row>
    <row r="34" spans="2:4" hidden="1" x14ac:dyDescent="0.3">
      <c r="B34" s="56">
        <f t="shared" si="0"/>
        <v>0</v>
      </c>
      <c r="C34" s="139" t="str">
        <f>'제품 추가'!AC32</f>
        <v>BACON</v>
      </c>
      <c r="D34" s="138">
        <f>IF('넣어줄 잉크'!$D$2="주말",INDEX(표5[#All],MATCH(C34,표5[[#All],[잉크]],0),18)+INDEX(표5[#All],MATCH(C34,표5[[#All],[잉크]],0),21),INDEX(표5[#All],MATCH(C34,표5[[#All],[잉크]],0),MATCH('넣어줄 잉크'!$D$2,표5[#Headers],0)+1))</f>
        <v>0</v>
      </c>
    </row>
    <row r="35" spans="2:4" hidden="1" x14ac:dyDescent="0.3">
      <c r="B35" s="56">
        <f t="shared" si="0"/>
        <v>0</v>
      </c>
      <c r="C35" s="139" t="str">
        <f>'제품 추가'!AC33</f>
        <v>BAG</v>
      </c>
      <c r="D35" s="138">
        <f>IF('넣어줄 잉크'!$D$2="주말",INDEX(표5[#All],MATCH(C35,표5[[#All],[잉크]],0),18)+INDEX(표5[#All],MATCH(C35,표5[[#All],[잉크]],0),21),INDEX(표5[#All],MATCH(C35,표5[[#All],[잉크]],0),MATCH('넣어줄 잉크'!$D$2,표5[#Headers],0)+1))</f>
        <v>0</v>
      </c>
    </row>
    <row r="36" spans="2:4" hidden="1" x14ac:dyDescent="0.3">
      <c r="B36" s="56">
        <f t="shared" si="0"/>
        <v>0</v>
      </c>
      <c r="C36" s="139" t="str">
        <f>'제품 추가'!AC34</f>
        <v>BAKE</v>
      </c>
      <c r="D36" s="138">
        <f>IF('넣어줄 잉크'!$D$2="주말",INDEX(표5[#All],MATCH(C36,표5[[#All],[잉크]],0),18)+INDEX(표5[#All],MATCH(C36,표5[[#All],[잉크]],0),21),INDEX(표5[#All],MATCH(C36,표5[[#All],[잉크]],0),MATCH('넣어줄 잉크'!$D$2,표5[#Headers],0)+1))</f>
        <v>0</v>
      </c>
    </row>
    <row r="37" spans="2:4" hidden="1" x14ac:dyDescent="0.3">
      <c r="B37" s="56">
        <f t="shared" si="0"/>
        <v>0</v>
      </c>
      <c r="C37" s="139" t="str">
        <f>'제품 추가'!AC35</f>
        <v>BAMBOO</v>
      </c>
      <c r="D37" s="138">
        <f>IF('넣어줄 잉크'!$D$2="주말",INDEX(표5[#All],MATCH(C37,표5[[#All],[잉크]],0),18)+INDEX(표5[#All],MATCH(C37,표5[[#All],[잉크]],0),21),INDEX(표5[#All],MATCH(C37,표5[[#All],[잉크]],0),MATCH('넣어줄 잉크'!$D$2,표5[#Headers],0)+1))</f>
        <v>0</v>
      </c>
    </row>
    <row r="38" spans="2:4" hidden="1" x14ac:dyDescent="0.3">
      <c r="B38" s="56">
        <f t="shared" si="0"/>
        <v>0</v>
      </c>
      <c r="C38" s="139" t="str">
        <f>'제품 추가'!AC36</f>
        <v>BANANA</v>
      </c>
      <c r="D38" s="138">
        <f>IF('넣어줄 잉크'!$D$2="주말",INDEX(표5[#All],MATCH(C38,표5[[#All],[잉크]],0),18)+INDEX(표5[#All],MATCH(C38,표5[[#All],[잉크]],0),21),INDEX(표5[#All],MATCH(C38,표5[[#All],[잉크]],0),MATCH('넣어줄 잉크'!$D$2,표5[#Headers],0)+1))</f>
        <v>0</v>
      </c>
    </row>
    <row r="39" spans="2:4" hidden="1" x14ac:dyDescent="0.3">
      <c r="B39" s="56">
        <f t="shared" si="0"/>
        <v>0</v>
      </c>
      <c r="C39" s="139" t="str">
        <f>'제품 추가'!AC37</f>
        <v>BARLEY</v>
      </c>
      <c r="D39" s="138">
        <f>IF('넣어줄 잉크'!$D$2="주말",INDEX(표5[#All],MATCH(C39,표5[[#All],[잉크]],0),18)+INDEX(표5[#All],MATCH(C39,표5[[#All],[잉크]],0),21),INDEX(표5[#All],MATCH(C39,표5[[#All],[잉크]],0),MATCH('넣어줄 잉크'!$D$2,표5[#Headers],0)+1))</f>
        <v>0</v>
      </c>
    </row>
    <row r="40" spans="2:4" hidden="1" x14ac:dyDescent="0.3">
      <c r="B40" s="56">
        <f t="shared" si="0"/>
        <v>0</v>
      </c>
      <c r="C40" s="139" t="str">
        <f>'제품 추가'!AC38</f>
        <v>BASIL</v>
      </c>
      <c r="D40" s="138">
        <f>IF('넣어줄 잉크'!$D$2="주말",INDEX(표5[#All],MATCH(C40,표5[[#All],[잉크]],0),18)+INDEX(표5[#All],MATCH(C40,표5[[#All],[잉크]],0),21),INDEX(표5[#All],MATCH(C40,표5[[#All],[잉크]],0),MATCH('넣어줄 잉크'!$D$2,표5[#Headers],0)+1))</f>
        <v>0</v>
      </c>
    </row>
    <row r="41" spans="2:4" hidden="1" x14ac:dyDescent="0.3">
      <c r="B41" s="56">
        <f t="shared" si="0"/>
        <v>0</v>
      </c>
      <c r="C41" s="139" t="str">
        <f>'제품 추가'!AC39</f>
        <v>BAT</v>
      </c>
      <c r="D41" s="138">
        <f>IF('넣어줄 잉크'!$D$2="주말",INDEX(표5[#All],MATCH(C41,표5[[#All],[잉크]],0),18)+INDEX(표5[#All],MATCH(C41,표5[[#All],[잉크]],0),21),INDEX(표5[#All],MATCH(C41,표5[[#All],[잉크]],0),MATCH('넣어줄 잉크'!$D$2,표5[#Headers],0)+1))</f>
        <v>0</v>
      </c>
    </row>
    <row r="42" spans="2:4" hidden="1" x14ac:dyDescent="0.3">
      <c r="B42" s="56">
        <f t="shared" si="0"/>
        <v>0</v>
      </c>
      <c r="C42" s="139" t="str">
        <f>'제품 추가'!AC40</f>
        <v>BAYOU</v>
      </c>
      <c r="D42" s="138">
        <f>IF('넣어줄 잉크'!$D$2="주말",INDEX(표5[#All],MATCH(C42,표5[[#All],[잉크]],0),18)+INDEX(표5[#All],MATCH(C42,표5[[#All],[잉크]],0),21),INDEX(표5[#All],MATCH(C42,표5[[#All],[잉크]],0),MATCH('넣어줄 잉크'!$D$2,표5[#Headers],0)+1))</f>
        <v>0</v>
      </c>
    </row>
    <row r="43" spans="2:4" hidden="1" x14ac:dyDescent="0.3">
      <c r="B43" s="56">
        <f t="shared" si="0"/>
        <v>0</v>
      </c>
      <c r="C43" s="139" t="str">
        <f>'제품 추가'!AC41</f>
        <v>BEACH</v>
      </c>
      <c r="D43" s="138">
        <f>IF('넣어줄 잉크'!$D$2="주말",INDEX(표5[#All],MATCH(C43,표5[[#All],[잉크]],0),18)+INDEX(표5[#All],MATCH(C43,표5[[#All],[잉크]],0),21),INDEX(표5[#All],MATCH(C43,표5[[#All],[잉크]],0),MATCH('넣어줄 잉크'!$D$2,표5[#Headers],0)+1))</f>
        <v>0</v>
      </c>
    </row>
    <row r="44" spans="2:4" hidden="1" x14ac:dyDescent="0.3">
      <c r="B44" s="56">
        <f t="shared" si="0"/>
        <v>0</v>
      </c>
      <c r="C44" s="139" t="str">
        <f>'제품 추가'!AC42</f>
        <v>BEAN</v>
      </c>
      <c r="D44" s="138">
        <f>IF('넣어줄 잉크'!$D$2="주말",INDEX(표5[#All],MATCH(C44,표5[[#All],[잉크]],0),18)+INDEX(표5[#All],MATCH(C44,표5[[#All],[잉크]],0),21),INDEX(표5[#All],MATCH(C44,표5[[#All],[잉크]],0),MATCH('넣어줄 잉크'!$D$2,표5[#Headers],0)+1))</f>
        <v>0</v>
      </c>
    </row>
    <row r="45" spans="2:4" hidden="1" x14ac:dyDescent="0.3">
      <c r="B45" s="56">
        <f t="shared" si="0"/>
        <v>1</v>
      </c>
      <c r="C45" s="139" t="str">
        <f>'제품 추가'!AC43</f>
        <v>BEAR</v>
      </c>
      <c r="D45" s="138">
        <f>IF('넣어줄 잉크'!$D$2="주말",INDEX(표5[#All],MATCH(C45,표5[[#All],[잉크]],0),18)+INDEX(표5[#All],MATCH(C45,표5[[#All],[잉크]],0),21),INDEX(표5[#All],MATCH(C45,표5[[#All],[잉크]],0),MATCH('넣어줄 잉크'!$D$2,표5[#Headers],0)+1))</f>
        <v>1</v>
      </c>
    </row>
    <row r="46" spans="2:4" hidden="1" x14ac:dyDescent="0.3">
      <c r="B46" s="56">
        <f t="shared" si="0"/>
        <v>0</v>
      </c>
      <c r="C46" s="139" t="str">
        <f>'제품 추가'!AC44</f>
        <v>BEE</v>
      </c>
      <c r="D46" s="138">
        <f>IF('넣어줄 잉크'!$D$2="주말",INDEX(표5[#All],MATCH(C46,표5[[#All],[잉크]],0),18)+INDEX(표5[#All],MATCH(C46,표5[[#All],[잉크]],0),21),INDEX(표5[#All],MATCH(C46,표5[[#All],[잉크]],0),MATCH('넣어줄 잉크'!$D$2,표5[#Headers],0)+1))</f>
        <v>0</v>
      </c>
    </row>
    <row r="47" spans="2:4" hidden="1" x14ac:dyDescent="0.3">
      <c r="B47" s="56">
        <f t="shared" si="0"/>
        <v>0</v>
      </c>
      <c r="C47" s="139" t="str">
        <f>'제품 추가'!AC45</f>
        <v>BEER</v>
      </c>
      <c r="D47" s="138">
        <f>IF('넣어줄 잉크'!$D$2="주말",INDEX(표5[#All],MATCH(C47,표5[[#All],[잉크]],0),18)+INDEX(표5[#All],MATCH(C47,표5[[#All],[잉크]],0),21),INDEX(표5[#All],MATCH(C47,표5[[#All],[잉크]],0),MATCH('넣어줄 잉크'!$D$2,표5[#Headers],0)+1))</f>
        <v>0</v>
      </c>
    </row>
    <row r="48" spans="2:4" hidden="1" x14ac:dyDescent="0.3">
      <c r="B48" s="56">
        <f t="shared" ref="B48:B55" si="1">IFERROR(SUM(D48:D48),0)</f>
        <v>0</v>
      </c>
      <c r="C48" s="139" t="str">
        <f>'제품 추가'!AC957</f>
        <v>ARNOLD</v>
      </c>
      <c r="D48" s="138">
        <f>IF('넣어줄 잉크'!$D$2="주말",INDEX(표5[#All],MATCH(C48,표5[[#All],[잉크]],0),18)+INDEX(표5[#All],MATCH(C48,표5[[#All],[잉크]],0),21),INDEX(표5[#All],MATCH(C48,표5[[#All],[잉크]],0),MATCH('넣어줄 잉크'!$D$2,표5[#Headers],0)+1))</f>
        <v>0</v>
      </c>
    </row>
    <row r="49" spans="2:4" hidden="1" x14ac:dyDescent="0.3">
      <c r="B49" s="56">
        <f t="shared" si="1"/>
        <v>0</v>
      </c>
      <c r="C49" s="139" t="str">
        <f>'제품 추가'!AC47</f>
        <v>BERRY</v>
      </c>
      <c r="D49" s="138">
        <f>IF('넣어줄 잉크'!$D$2="주말",INDEX(표5[#All],MATCH(C49,표5[[#All],[잉크]],0),18)+INDEX(표5[#All],MATCH(C49,표5[[#All],[잉크]],0),21),INDEX(표5[#All],MATCH(C49,표5[[#All],[잉크]],0),MATCH('넣어줄 잉크'!$D$2,표5[#Headers],0)+1))</f>
        <v>0</v>
      </c>
    </row>
    <row r="50" spans="2:4" hidden="1" x14ac:dyDescent="0.3">
      <c r="B50" s="56">
        <f t="shared" si="1"/>
        <v>0</v>
      </c>
      <c r="C50" s="139" t="str">
        <f>'제품 추가'!AC48</f>
        <v>BISCUIT</v>
      </c>
      <c r="D50" s="138">
        <f>IF('넣어줄 잉크'!$D$2="주말",INDEX(표5[#All],MATCH(C50,표5[[#All],[잉크]],0),18)+INDEX(표5[#All],MATCH(C50,표5[[#All],[잉크]],0),21),INDEX(표5[#All],MATCH(C50,표5[[#All],[잉크]],0),MATCH('넣어줄 잉크'!$D$2,표5[#Headers],0)+1))</f>
        <v>0</v>
      </c>
    </row>
    <row r="51" spans="2:4" hidden="1" x14ac:dyDescent="0.3">
      <c r="B51" s="56">
        <f t="shared" si="1"/>
        <v>0</v>
      </c>
      <c r="C51" s="139" t="str">
        <f>'제품 추가'!AC49</f>
        <v>BISON</v>
      </c>
      <c r="D51" s="138">
        <f>IF('넣어줄 잉크'!$D$2="주말",INDEX(표5[#All],MATCH(C51,표5[[#All],[잉크]],0),18)+INDEX(표5[#All],MATCH(C51,표5[[#All],[잉크]],0),21),INDEX(표5[#All],MATCH(C51,표5[[#All],[잉크]],0),MATCH('넣어줄 잉크'!$D$2,표5[#Headers],0)+1))</f>
        <v>0</v>
      </c>
    </row>
    <row r="52" spans="2:4" hidden="1" x14ac:dyDescent="0.3">
      <c r="B52" s="56">
        <f t="shared" si="1"/>
        <v>0</v>
      </c>
      <c r="C52" s="139" t="str">
        <f>'제품 추가'!AC50</f>
        <v>BISQUE</v>
      </c>
      <c r="D52" s="138">
        <f>IF('넣어줄 잉크'!$D$2="주말",INDEX(표5[#All],MATCH(C52,표5[[#All],[잉크]],0),18)+INDEX(표5[#All],MATCH(C52,표5[[#All],[잉크]],0),21),INDEX(표5[#All],MATCH(C52,표5[[#All],[잉크]],0),MATCH('넣어줄 잉크'!$D$2,표5[#Headers],0)+1))</f>
        <v>0</v>
      </c>
    </row>
    <row r="53" spans="2:4" hidden="1" x14ac:dyDescent="0.3">
      <c r="B53" s="56">
        <f t="shared" si="1"/>
        <v>0</v>
      </c>
      <c r="C53" s="139" t="str">
        <f>'제품 추가'!AC51</f>
        <v>BISTRE</v>
      </c>
      <c r="D53" s="138">
        <f>IF('넣어줄 잉크'!$D$2="주말",INDEX(표5[#All],MATCH(C53,표5[[#All],[잉크]],0),18)+INDEX(표5[#All],MATCH(C53,표5[[#All],[잉크]],0),21),INDEX(표5[#All],MATCH(C53,표5[[#All],[잉크]],0),MATCH('넣어줄 잉크'!$D$2,표5[#Headers],0)+1))</f>
        <v>0</v>
      </c>
    </row>
    <row r="54" spans="2:4" hidden="1" x14ac:dyDescent="0.3">
      <c r="B54" s="56">
        <f t="shared" si="1"/>
        <v>0</v>
      </c>
      <c r="C54" s="139" t="str">
        <f>'제품 추가'!AC52</f>
        <v>BITTER</v>
      </c>
      <c r="D54" s="138">
        <f>IF('넣어줄 잉크'!$D$2="주말",INDEX(표5[#All],MATCH(C54,표5[[#All],[잉크]],0),18)+INDEX(표5[#All],MATCH(C54,표5[[#All],[잉크]],0),21),INDEX(표5[#All],MATCH(C54,표5[[#All],[잉크]],0),MATCH('넣어줄 잉크'!$D$2,표5[#Headers],0)+1))</f>
        <v>0</v>
      </c>
    </row>
    <row r="55" spans="2:4" hidden="1" x14ac:dyDescent="0.3">
      <c r="B55" s="56">
        <f t="shared" si="1"/>
        <v>0</v>
      </c>
      <c r="C55" s="139" t="str">
        <f>'제품 추가'!AC53</f>
        <v>BLONDE</v>
      </c>
      <c r="D55" s="138">
        <f>IF('넣어줄 잉크'!$D$2="주말",INDEX(표5[#All],MATCH(C55,표5[[#All],[잉크]],0),18)+INDEX(표5[#All],MATCH(C55,표5[[#All],[잉크]],0),21),INDEX(표5[#All],MATCH(C55,표5[[#All],[잉크]],0),MATCH('넣어줄 잉크'!$D$2,표5[#Headers],0)+1))</f>
        <v>0</v>
      </c>
    </row>
    <row r="56" spans="2:4" x14ac:dyDescent="0.3">
      <c r="B56" s="56">
        <f t="shared" ref="B56:B119" si="2">IFERROR(SUM(D56:D56),0)</f>
        <v>0</v>
      </c>
      <c r="C56" s="139" t="str">
        <f>'제품 추가'!AC660</f>
        <v>ARSENAL</v>
      </c>
      <c r="D56" s="138">
        <f>IF('넣어줄 잉크'!$D$2="주말",INDEX(표5[#All],MATCH(C56,표5[[#All],[잉크]],0),18)+INDEX(표5[#All],MATCH(C56,표5[[#All],[잉크]],0),21),INDEX(표5[#All],MATCH(C56,표5[[#All],[잉크]],0),MATCH('넣어줄 잉크'!$D$2,표5[#Headers],0)+1))</f>
        <v>0</v>
      </c>
    </row>
    <row r="57" spans="2:4" hidden="1" x14ac:dyDescent="0.3">
      <c r="B57" s="56">
        <f t="shared" si="2"/>
        <v>0</v>
      </c>
      <c r="C57" s="139" t="str">
        <f>'제품 추가'!AC55</f>
        <v>BLOSSOM</v>
      </c>
      <c r="D57" s="138">
        <f>IF('넣어줄 잉크'!$D$2="주말",INDEX(표5[#All],MATCH(C57,표5[[#All],[잉크]],0),18)+INDEX(표5[#All],MATCH(C57,표5[[#All],[잉크]],0),21),INDEX(표5[#All],MATCH(C57,표5[[#All],[잉크]],0),MATCH('넣어줄 잉크'!$D$2,표5[#Headers],0)+1))</f>
        <v>0</v>
      </c>
    </row>
    <row r="58" spans="2:4" hidden="1" x14ac:dyDescent="0.3">
      <c r="B58" s="56">
        <f t="shared" si="2"/>
        <v>0</v>
      </c>
      <c r="C58" s="139" t="str">
        <f>'제품 추가'!AC56</f>
        <v>BLUSH</v>
      </c>
      <c r="D58" s="138">
        <f>IF('넣어줄 잉크'!$D$2="주말",INDEX(표5[#All],MATCH(C58,표5[[#All],[잉크]],0),18)+INDEX(표5[#All],MATCH(C58,표5[[#All],[잉크]],0),21),INDEX(표5[#All],MATCH(C58,표5[[#All],[잉크]],0),MATCH('넣어줄 잉크'!$D$2,표5[#Headers],0)+1))</f>
        <v>0</v>
      </c>
    </row>
    <row r="59" spans="2:4" hidden="1" x14ac:dyDescent="0.3">
      <c r="B59" s="56">
        <f t="shared" si="2"/>
        <v>0</v>
      </c>
      <c r="C59" s="139" t="str">
        <f>'제품 추가'!AC57</f>
        <v>BOX</v>
      </c>
      <c r="D59" s="138">
        <f>IF('넣어줄 잉크'!$D$2="주말",INDEX(표5[#All],MATCH(C59,표5[[#All],[잉크]],0),18)+INDEX(표5[#All],MATCH(C59,표5[[#All],[잉크]],0),21),INDEX(표5[#All],MATCH(C59,표5[[#All],[잉크]],0),MATCH('넣어줄 잉크'!$D$2,표5[#Headers],0)+1))</f>
        <v>0</v>
      </c>
    </row>
    <row r="60" spans="2:4" hidden="1" x14ac:dyDescent="0.3">
      <c r="B60" s="56">
        <f t="shared" si="2"/>
        <v>0</v>
      </c>
      <c r="C60" s="139" t="str">
        <f>'제품 추가'!AC58</f>
        <v>BPGOLD</v>
      </c>
      <c r="D60" s="138">
        <f>IF('넣어줄 잉크'!$D$2="주말",INDEX(표5[#All],MATCH(C60,표5[[#All],[잉크]],0),18)+INDEX(표5[#All],MATCH(C60,표5[[#All],[잉크]],0),21),INDEX(표5[#All],MATCH(C60,표5[[#All],[잉크]],0),MATCH('넣어줄 잉크'!$D$2,표5[#Headers],0)+1))</f>
        <v>0</v>
      </c>
    </row>
    <row r="61" spans="2:4" hidden="1" x14ac:dyDescent="0.3">
      <c r="B61" s="56">
        <f t="shared" si="2"/>
        <v>0</v>
      </c>
      <c r="C61" s="139" t="str">
        <f>'제품 추가'!AC59</f>
        <v>BRACKEN</v>
      </c>
      <c r="D61" s="138">
        <f>IF('넣어줄 잉크'!$D$2="주말",INDEX(표5[#All],MATCH(C61,표5[[#All],[잉크]],0),18)+INDEX(표5[#All],MATCH(C61,표5[[#All],[잉크]],0),21),INDEX(표5[#All],MATCH(C61,표5[[#All],[잉크]],0),MATCH('넣어줄 잉크'!$D$2,표5[#Headers],0)+1))</f>
        <v>0</v>
      </c>
    </row>
    <row r="62" spans="2:4" hidden="1" x14ac:dyDescent="0.3">
      <c r="B62" s="56">
        <f t="shared" si="2"/>
        <v>0</v>
      </c>
      <c r="C62" s="139" t="str">
        <f>'제품 추가'!AC60</f>
        <v>BRAN</v>
      </c>
      <c r="D62" s="138">
        <f>IF('넣어줄 잉크'!$D$2="주말",INDEX(표5[#All],MATCH(C62,표5[[#All],[잉크]],0),18)+INDEX(표5[#All],MATCH(C62,표5[[#All],[잉크]],0),21),INDEX(표5[#All],MATCH(C62,표5[[#All],[잉크]],0),MATCH('넣어줄 잉크'!$D$2,표5[#Headers],0)+1))</f>
        <v>0</v>
      </c>
    </row>
    <row r="63" spans="2:4" hidden="1" x14ac:dyDescent="0.3">
      <c r="B63" s="56">
        <f t="shared" si="2"/>
        <v>0</v>
      </c>
      <c r="C63" s="139" t="str">
        <f>'제품 추가'!AC61</f>
        <v>BREAD</v>
      </c>
      <c r="D63" s="138">
        <f>IF('넣어줄 잉크'!$D$2="주말",INDEX(표5[#All],MATCH(C63,표5[[#All],[잉크]],0),18)+INDEX(표5[#All],MATCH(C63,표5[[#All],[잉크]],0),21),INDEX(표5[#All],MATCH(C63,표5[[#All],[잉크]],0),MATCH('넣어줄 잉크'!$D$2,표5[#Headers],0)+1))</f>
        <v>0</v>
      </c>
    </row>
    <row r="64" spans="2:4" x14ac:dyDescent="0.3">
      <c r="B64" s="56">
        <f t="shared" si="2"/>
        <v>0</v>
      </c>
      <c r="C64" s="139" t="str">
        <f>'제품 추가'!AC46</f>
        <v>BELUGA</v>
      </c>
      <c r="D64" s="138">
        <f>IF('넣어줄 잉크'!$D$2="주말",INDEX(표5[#All],MATCH(C64,표5[[#All],[잉크]],0),18)+INDEX(표5[#All],MATCH(C64,표5[[#All],[잉크]],0),21),INDEX(표5[#All],MATCH(C64,표5[[#All],[잉크]],0),MATCH('넣어줄 잉크'!$D$2,표5[#Headers],0)+1))</f>
        <v>0</v>
      </c>
    </row>
    <row r="65" spans="2:4" hidden="1" x14ac:dyDescent="0.3">
      <c r="B65" s="56">
        <f t="shared" si="2"/>
        <v>0</v>
      </c>
      <c r="C65" s="139" t="str">
        <f>'제품 추가'!AC63</f>
        <v>BRONZE</v>
      </c>
      <c r="D65" s="138">
        <f>IF('넣어줄 잉크'!$D$2="주말",INDEX(표5[#All],MATCH(C65,표5[[#All],[잉크]],0),18)+INDEX(표5[#All],MATCH(C65,표5[[#All],[잉크]],0),21),INDEX(표5[#All],MATCH(C65,표5[[#All],[잉크]],0),MATCH('넣어줄 잉크'!$D$2,표5[#Headers],0)+1))</f>
        <v>0</v>
      </c>
    </row>
    <row r="66" spans="2:4" hidden="1" x14ac:dyDescent="0.3">
      <c r="B66" s="56">
        <f t="shared" si="2"/>
        <v>0</v>
      </c>
      <c r="C66" s="139" t="str">
        <f>'제품 추가'!AC64</f>
        <v>BROWNIE</v>
      </c>
      <c r="D66" s="138">
        <f>IF('넣어줄 잉크'!$D$2="주말",INDEX(표5[#All],MATCH(C66,표5[[#All],[잉크]],0),18)+INDEX(표5[#All],MATCH(C66,표5[[#All],[잉크]],0),21),INDEX(표5[#All],MATCH(C66,표5[[#All],[잉크]],0),MATCH('넣어줄 잉크'!$D$2,표5[#Headers],0)+1))</f>
        <v>0</v>
      </c>
    </row>
    <row r="67" spans="2:4" hidden="1" x14ac:dyDescent="0.3">
      <c r="B67" s="56">
        <f t="shared" si="2"/>
        <v>0</v>
      </c>
      <c r="C67" s="139" t="str">
        <f>'제품 추가'!AC65</f>
        <v>BRUNETTE</v>
      </c>
      <c r="D67" s="138">
        <f>IF('넣어줄 잉크'!$D$2="주말",INDEX(표5[#All],MATCH(C67,표5[[#All],[잉크]],0),18)+INDEX(표5[#All],MATCH(C67,표5[[#All],[잉크]],0),21),INDEX(표5[#All],MATCH(C67,표5[[#All],[잉크]],0),MATCH('넣어줄 잉크'!$D$2,표5[#Headers],0)+1))</f>
        <v>0</v>
      </c>
    </row>
    <row r="68" spans="2:4" hidden="1" x14ac:dyDescent="0.3">
      <c r="B68" s="56">
        <f t="shared" si="2"/>
        <v>0</v>
      </c>
      <c r="C68" s="139" t="str">
        <f>'제품 추가'!AC66</f>
        <v>BUFF</v>
      </c>
      <c r="D68" s="138">
        <f>IF('넣어줄 잉크'!$D$2="주말",INDEX(표5[#All],MATCH(C68,표5[[#All],[잉크]],0),18)+INDEX(표5[#All],MATCH(C68,표5[[#All],[잉크]],0),21),INDEX(표5[#All],MATCH(C68,표5[[#All],[잉크]],0),MATCH('넣어줄 잉크'!$D$2,표5[#Headers],0)+1))</f>
        <v>0</v>
      </c>
    </row>
    <row r="69" spans="2:4" hidden="1" x14ac:dyDescent="0.3">
      <c r="B69" s="56">
        <f t="shared" si="2"/>
        <v>0</v>
      </c>
      <c r="C69" s="139" t="str">
        <f>'제품 추가'!AC67</f>
        <v>BULL</v>
      </c>
      <c r="D69" s="138">
        <f>IF('넣어줄 잉크'!$D$2="주말",INDEX(표5[#All],MATCH(C69,표5[[#All],[잉크]],0),18)+INDEX(표5[#All],MATCH(C69,표5[[#All],[잉크]],0),21),INDEX(표5[#All],MATCH(C69,표5[[#All],[잉크]],0),MATCH('넣어줄 잉크'!$D$2,표5[#Headers],0)+1))</f>
        <v>0</v>
      </c>
    </row>
    <row r="70" spans="2:4" hidden="1" x14ac:dyDescent="0.3">
      <c r="B70" s="56">
        <f t="shared" si="2"/>
        <v>0</v>
      </c>
      <c r="C70" s="139" t="str">
        <f>'제품 추가'!AC68</f>
        <v>BUN</v>
      </c>
      <c r="D70" s="138">
        <f>IF('넣어줄 잉크'!$D$2="주말",INDEX(표5[#All],MATCH(C70,표5[[#All],[잉크]],0),18)+INDEX(표5[#All],MATCH(C70,표5[[#All],[잉크]],0),21),INDEX(표5[#All],MATCH(C70,표5[[#All],[잉크]],0),MATCH('넣어줄 잉크'!$D$2,표5[#Headers],0)+1))</f>
        <v>0</v>
      </c>
    </row>
    <row r="71" spans="2:4" hidden="1" x14ac:dyDescent="0.3">
      <c r="B71" s="56">
        <f t="shared" si="2"/>
        <v>0</v>
      </c>
      <c r="C71" s="139" t="str">
        <f>'제품 추가'!AC69</f>
        <v>BURNT</v>
      </c>
      <c r="D71" s="138">
        <f>IF('넣어줄 잉크'!$D$2="주말",INDEX(표5[#All],MATCH(C71,표5[[#All],[잉크]],0),18)+INDEX(표5[#All],MATCH(C71,표5[[#All],[잉크]],0),21),INDEX(표5[#All],MATCH(C71,표5[[#All],[잉크]],0),MATCH('넣어줄 잉크'!$D$2,표5[#Headers],0)+1))</f>
        <v>0</v>
      </c>
    </row>
    <row r="72" spans="2:4" hidden="1" x14ac:dyDescent="0.3">
      <c r="B72" s="56">
        <f t="shared" si="2"/>
        <v>0</v>
      </c>
      <c r="C72" s="139" t="str">
        <f>'제품 추가'!AC70</f>
        <v>BURRO</v>
      </c>
      <c r="D72" s="138">
        <f>IF('넣어줄 잉크'!$D$2="주말",INDEX(표5[#All],MATCH(C72,표5[[#All],[잉크]],0),18)+INDEX(표5[#All],MATCH(C72,표5[[#All],[잉크]],0),21),INDEX(표5[#All],MATCH(C72,표5[[#All],[잉크]],0),MATCH('넣어줄 잉크'!$D$2,표5[#Headers],0)+1))</f>
        <v>0</v>
      </c>
    </row>
    <row r="73" spans="2:4" hidden="1" x14ac:dyDescent="0.3">
      <c r="B73" s="56">
        <f t="shared" si="2"/>
        <v>0</v>
      </c>
      <c r="C73" s="139" t="str">
        <f>'제품 추가'!AC71</f>
        <v>BUTTER</v>
      </c>
      <c r="D73" s="138">
        <f>IF('넣어줄 잉크'!$D$2="주말",INDEX(표5[#All],MATCH(C73,표5[[#All],[잉크]],0),18)+INDEX(표5[#All],MATCH(C73,표5[[#All],[잉크]],0),21),INDEX(표5[#All],MATCH(C73,표5[[#All],[잉크]],0),MATCH('넣어줄 잉크'!$D$2,표5[#Headers],0)+1))</f>
        <v>0</v>
      </c>
    </row>
    <row r="74" spans="2:4" hidden="1" x14ac:dyDescent="0.3">
      <c r="B74" s="56">
        <f t="shared" si="2"/>
        <v>0</v>
      </c>
      <c r="C74" s="139" t="str">
        <f>'제품 추가'!AC72</f>
        <v>CACAO</v>
      </c>
      <c r="D74" s="138">
        <f>IF('넣어줄 잉크'!$D$2="주말",INDEX(표5[#All],MATCH(C74,표5[[#All],[잉크]],0),18)+INDEX(표5[#All],MATCH(C74,표5[[#All],[잉크]],0),21),INDEX(표5[#All],MATCH(C74,표5[[#All],[잉크]],0),MATCH('넣어줄 잉크'!$D$2,표5[#Headers],0)+1))</f>
        <v>0</v>
      </c>
    </row>
    <row r="75" spans="2:4" hidden="1" x14ac:dyDescent="0.3">
      <c r="B75" s="56">
        <f t="shared" si="2"/>
        <v>0</v>
      </c>
      <c r="C75" s="139" t="str">
        <f>'제품 추가'!AC73</f>
        <v>CALENDULA</v>
      </c>
      <c r="D75" s="138">
        <f>IF('넣어줄 잉크'!$D$2="주말",INDEX(표5[#All],MATCH(C75,표5[[#All],[잉크]],0),18)+INDEX(표5[#All],MATCH(C75,표5[[#All],[잉크]],0),21),INDEX(표5[#All],MATCH(C75,표5[[#All],[잉크]],0),MATCH('넣어줄 잉크'!$D$2,표5[#Headers],0)+1))</f>
        <v>0</v>
      </c>
    </row>
    <row r="76" spans="2:4" hidden="1" x14ac:dyDescent="0.3">
      <c r="B76" s="56">
        <f t="shared" si="2"/>
        <v>0</v>
      </c>
      <c r="C76" s="139" t="str">
        <f>'제품 추가'!AC74</f>
        <v>CAMPANULA</v>
      </c>
      <c r="D76" s="138">
        <f>IF('넣어줄 잉크'!$D$2="주말",INDEX(표5[#All],MATCH(C76,표5[[#All],[잉크]],0),18)+INDEX(표5[#All],MATCH(C76,표5[[#All],[잉크]],0),21),INDEX(표5[#All],MATCH(C76,표5[[#All],[잉크]],0),MATCH('넣어줄 잉크'!$D$2,표5[#Headers],0)+1))</f>
        <v>0</v>
      </c>
    </row>
    <row r="77" spans="2:4" hidden="1" x14ac:dyDescent="0.3">
      <c r="B77" s="56">
        <f t="shared" si="2"/>
        <v>0</v>
      </c>
      <c r="C77" s="139" t="str">
        <f>'제품 추가'!AC75</f>
        <v>CANARY</v>
      </c>
      <c r="D77" s="138">
        <f>IF('넣어줄 잉크'!$D$2="주말",INDEX(표5[#All],MATCH(C77,표5[[#All],[잉크]],0),18)+INDEX(표5[#All],MATCH(C77,표5[[#All],[잉크]],0),21),INDEX(표5[#All],MATCH(C77,표5[[#All],[잉크]],0),MATCH('넣어줄 잉크'!$D$2,표5[#Headers],0)+1))</f>
        <v>0</v>
      </c>
    </row>
    <row r="78" spans="2:4" hidden="1" x14ac:dyDescent="0.3">
      <c r="B78" s="56">
        <f t="shared" si="2"/>
        <v>0</v>
      </c>
      <c r="C78" s="139" t="str">
        <f>'제품 추가'!AC76</f>
        <v>CANOLA</v>
      </c>
      <c r="D78" s="138">
        <f>IF('넣어줄 잉크'!$D$2="주말",INDEX(표5[#All],MATCH(C78,표5[[#All],[잉크]],0),18)+INDEX(표5[#All],MATCH(C78,표5[[#All],[잉크]],0),21),INDEX(표5[#All],MATCH(C78,표5[[#All],[잉크]],0),MATCH('넣어줄 잉크'!$D$2,표5[#Headers],0)+1))</f>
        <v>0</v>
      </c>
    </row>
    <row r="79" spans="2:4" x14ac:dyDescent="0.3">
      <c r="B79" s="56">
        <f t="shared" si="2"/>
        <v>0</v>
      </c>
      <c r="C79" s="139" t="str">
        <f>'제품 추가'!AC1061</f>
        <v>BLIGHT</v>
      </c>
      <c r="D79" s="138">
        <f>IF('넣어줄 잉크'!$D$2="주말",INDEX(표5[#All],MATCH(C79,표5[[#All],[잉크]],0),18)+INDEX(표5[#All],MATCH(C79,표5[[#All],[잉크]],0),21),INDEX(표5[#All],MATCH(C79,표5[[#All],[잉크]],0),MATCH('넣어줄 잉크'!$D$2,표5[#Headers],0)+1))</f>
        <v>0</v>
      </c>
    </row>
    <row r="80" spans="2:4" hidden="1" x14ac:dyDescent="0.3">
      <c r="B80" s="56">
        <f t="shared" si="2"/>
        <v>0</v>
      </c>
      <c r="C80" s="139" t="str">
        <f>'제품 추가'!AC78</f>
        <v>CAPPUCCINO</v>
      </c>
      <c r="D80" s="138">
        <f>IF('넣어줄 잉크'!$D$2="주말",INDEX(표5[#All],MATCH(C80,표5[[#All],[잉크]],0),18)+INDEX(표5[#All],MATCH(C80,표5[[#All],[잉크]],0),21),INDEX(표5[#All],MATCH(C80,표5[[#All],[잉크]],0),MATCH('넣어줄 잉크'!$D$2,표5[#Headers],0)+1))</f>
        <v>0</v>
      </c>
    </row>
    <row r="81" spans="2:4" hidden="1" x14ac:dyDescent="0.3">
      <c r="B81" s="56">
        <f t="shared" si="2"/>
        <v>0</v>
      </c>
      <c r="C81" s="139" t="str">
        <f>'제품 추가'!AC79</f>
        <v>CARAMEL</v>
      </c>
      <c r="D81" s="138">
        <f>IF('넣어줄 잉크'!$D$2="주말",INDEX(표5[#All],MATCH(C81,표5[[#All],[잉크]],0),18)+INDEX(표5[#All],MATCH(C81,표5[[#All],[잉크]],0),21),INDEX(표5[#All],MATCH(C81,표5[[#All],[잉크]],0),MATCH('넣어줄 잉크'!$D$2,표5[#Headers],0)+1))</f>
        <v>0</v>
      </c>
    </row>
    <row r="82" spans="2:4" hidden="1" x14ac:dyDescent="0.3">
      <c r="B82" s="56">
        <f t="shared" si="2"/>
        <v>0</v>
      </c>
      <c r="C82" s="139" t="str">
        <f>'제품 추가'!AC80</f>
        <v>CARBON</v>
      </c>
      <c r="D82" s="138">
        <f>IF('넣어줄 잉크'!$D$2="주말",INDEX(표5[#All],MATCH(C82,표5[[#All],[잉크]],0),18)+INDEX(표5[#All],MATCH(C82,표5[[#All],[잉크]],0),21),INDEX(표5[#All],MATCH(C82,표5[[#All],[잉크]],0),MATCH('넣어줄 잉크'!$D$2,표5[#Headers],0)+1))</f>
        <v>0</v>
      </c>
    </row>
    <row r="83" spans="2:4" hidden="1" x14ac:dyDescent="0.3">
      <c r="B83" s="56">
        <f t="shared" si="2"/>
        <v>0</v>
      </c>
      <c r="C83" s="139" t="str">
        <f>'제품 추가'!AC81</f>
        <v>CARMINE</v>
      </c>
      <c r="D83" s="138">
        <f>IF('넣어줄 잉크'!$D$2="주말",INDEX(표5[#All],MATCH(C83,표5[[#All],[잉크]],0),18)+INDEX(표5[#All],MATCH(C83,표5[[#All],[잉크]],0),21),INDEX(표5[#All],MATCH(C83,표5[[#All],[잉크]],0),MATCH('넣어줄 잉크'!$D$2,표5[#Headers],0)+1))</f>
        <v>0</v>
      </c>
    </row>
    <row r="84" spans="2:4" hidden="1" x14ac:dyDescent="0.3">
      <c r="B84" s="56">
        <f t="shared" si="2"/>
        <v>0</v>
      </c>
      <c r="C84" s="139" t="str">
        <f>'제품 추가'!AC82</f>
        <v>CARNATION</v>
      </c>
      <c r="D84" s="138">
        <f>IF('넣어줄 잉크'!$D$2="주말",INDEX(표5[#All],MATCH(C84,표5[[#All],[잉크]],0),18)+INDEX(표5[#All],MATCH(C84,표5[[#All],[잉크]],0),21),INDEX(표5[#All],MATCH(C84,표5[[#All],[잉크]],0),MATCH('넣어줄 잉크'!$D$2,표5[#Headers],0)+1))</f>
        <v>0</v>
      </c>
    </row>
    <row r="85" spans="2:4" hidden="1" x14ac:dyDescent="0.3">
      <c r="B85" s="56">
        <f t="shared" si="2"/>
        <v>0</v>
      </c>
      <c r="C85" s="139" t="str">
        <f>'제품 추가'!AC83</f>
        <v>CAROB</v>
      </c>
      <c r="D85" s="138">
        <f>IF('넣어줄 잉크'!$D$2="주말",INDEX(표5[#All],MATCH(C85,표5[[#All],[잉크]],0),18)+INDEX(표5[#All],MATCH(C85,표5[[#All],[잉크]],0),21),INDEX(표5[#All],MATCH(C85,표5[[#All],[잉크]],0),MATCH('넣어줄 잉크'!$D$2,표5[#Headers],0)+1))</f>
        <v>0</v>
      </c>
    </row>
    <row r="86" spans="2:4" hidden="1" x14ac:dyDescent="0.3">
      <c r="B86" s="56">
        <f t="shared" si="2"/>
        <v>0</v>
      </c>
      <c r="C86" s="139" t="str">
        <f>'제품 추가'!AC84</f>
        <v>CARROT</v>
      </c>
      <c r="D86" s="138">
        <f>IF('넣어줄 잉크'!$D$2="주말",INDEX(표5[#All],MATCH(C86,표5[[#All],[잉크]],0),18)+INDEX(표5[#All],MATCH(C86,표5[[#All],[잉크]],0),21),INDEX(표5[#All],MATCH(C86,표5[[#All],[잉크]],0),MATCH('넣어줄 잉크'!$D$2,표5[#Headers],0)+1))</f>
        <v>0</v>
      </c>
    </row>
    <row r="87" spans="2:4" hidden="1" x14ac:dyDescent="0.3">
      <c r="B87" s="56">
        <f t="shared" si="2"/>
        <v>0</v>
      </c>
      <c r="C87" s="139" t="str">
        <f>'제품 추가'!AC85</f>
        <v>CASHEW</v>
      </c>
      <c r="D87" s="138">
        <f>IF('넣어줄 잉크'!$D$2="주말",INDEX(표5[#All],MATCH(C87,표5[[#All],[잉크]],0),18)+INDEX(표5[#All],MATCH(C87,표5[[#All],[잉크]],0),21),INDEX(표5[#All],MATCH(C87,표5[[#All],[잉크]],0),MATCH('넣어줄 잉크'!$D$2,표5[#Headers],0)+1))</f>
        <v>0</v>
      </c>
    </row>
    <row r="88" spans="2:4" hidden="1" x14ac:dyDescent="0.3">
      <c r="B88" s="56">
        <f t="shared" si="2"/>
        <v>0</v>
      </c>
      <c r="C88" s="139" t="str">
        <f>'제품 추가'!AC86</f>
        <v>CASPER</v>
      </c>
      <c r="D88" s="138">
        <f>IF('넣어줄 잉크'!$D$2="주말",INDEX(표5[#All],MATCH(C88,표5[[#All],[잉크]],0),18)+INDEX(표5[#All],MATCH(C88,표5[[#All],[잉크]],0),21),INDEX(표5[#All],MATCH(C88,표5[[#All],[잉크]],0),MATCH('넣어줄 잉크'!$D$2,표5[#Headers],0)+1))</f>
        <v>0</v>
      </c>
    </row>
    <row r="89" spans="2:4" hidden="1" x14ac:dyDescent="0.3">
      <c r="B89" s="56">
        <f t="shared" si="2"/>
        <v>0</v>
      </c>
      <c r="C89" s="139" t="str">
        <f>'제품 추가'!AC87</f>
        <v>CASTLE</v>
      </c>
      <c r="D89" s="138">
        <f>IF('넣어줄 잉크'!$D$2="주말",INDEX(표5[#All],MATCH(C89,표5[[#All],[잉크]],0),18)+INDEX(표5[#All],MATCH(C89,표5[[#All],[잉크]],0),21),INDEX(표5[#All],MATCH(C89,표5[[#All],[잉크]],0),MATCH('넣어줄 잉크'!$D$2,표5[#Headers],0)+1))</f>
        <v>0</v>
      </c>
    </row>
    <row r="90" spans="2:4" hidden="1" x14ac:dyDescent="0.3">
      <c r="B90" s="56">
        <f t="shared" si="2"/>
        <v>0</v>
      </c>
      <c r="C90" s="139" t="str">
        <f>'제품 추가'!AC88</f>
        <v>CAVIAR</v>
      </c>
      <c r="D90" s="138">
        <f>IF('넣어줄 잉크'!$D$2="주말",INDEX(표5[#All],MATCH(C90,표5[[#All],[잉크]],0),18)+INDEX(표5[#All],MATCH(C90,표5[[#All],[잉크]],0),21),INDEX(표5[#All],MATCH(C90,표5[[#All],[잉크]],0),MATCH('넣어줄 잉크'!$D$2,표5[#Headers],0)+1))</f>
        <v>0</v>
      </c>
    </row>
    <row r="91" spans="2:4" hidden="1" x14ac:dyDescent="0.3">
      <c r="B91" s="56">
        <f t="shared" si="2"/>
        <v>0</v>
      </c>
      <c r="C91" s="139" t="str">
        <f>'제품 추가'!AC89</f>
        <v>CEDAR</v>
      </c>
      <c r="D91" s="138">
        <f>IF('넣어줄 잉크'!$D$2="주말",INDEX(표5[#All],MATCH(C91,표5[[#All],[잉크]],0),18)+INDEX(표5[#All],MATCH(C91,표5[[#All],[잉크]],0),21),INDEX(표5[#All],MATCH(C91,표5[[#All],[잉크]],0),MATCH('넣어줄 잉크'!$D$2,표5[#Headers],0)+1))</f>
        <v>0</v>
      </c>
    </row>
    <row r="92" spans="2:4" hidden="1" x14ac:dyDescent="0.3">
      <c r="B92" s="56">
        <f t="shared" si="2"/>
        <v>0</v>
      </c>
      <c r="C92" s="139" t="str">
        <f>'제품 추가'!AC90</f>
        <v>CELESTE</v>
      </c>
      <c r="D92" s="138">
        <f>IF('넣어줄 잉크'!$D$2="주말",INDEX(표5[#All],MATCH(C92,표5[[#All],[잉크]],0),18)+INDEX(표5[#All],MATCH(C92,표5[[#All],[잉크]],0),21),INDEX(표5[#All],MATCH(C92,표5[[#All],[잉크]],0),MATCH('넣어줄 잉크'!$D$2,표5[#Headers],0)+1))</f>
        <v>0</v>
      </c>
    </row>
    <row r="93" spans="2:4" hidden="1" x14ac:dyDescent="0.3">
      <c r="B93" s="56">
        <f t="shared" si="2"/>
        <v>0</v>
      </c>
      <c r="C93" s="139" t="str">
        <f>'제품 추가'!AC91</f>
        <v>CEMENT</v>
      </c>
      <c r="D93" s="138">
        <f>IF('넣어줄 잉크'!$D$2="주말",INDEX(표5[#All],MATCH(C93,표5[[#All],[잉크]],0),18)+INDEX(표5[#All],MATCH(C93,표5[[#All],[잉크]],0),21),INDEX(표5[#All],MATCH(C93,표5[[#All],[잉크]],0),MATCH('넣어줄 잉크'!$D$2,표5[#Headers],0)+1))</f>
        <v>0</v>
      </c>
    </row>
    <row r="94" spans="2:4" hidden="1" x14ac:dyDescent="0.3">
      <c r="B94" s="56">
        <f t="shared" si="2"/>
        <v>0</v>
      </c>
      <c r="C94" s="139" t="str">
        <f>'제품 추가'!AC92</f>
        <v>UVCHAMOIS</v>
      </c>
      <c r="D94" s="138">
        <f>IF('넣어줄 잉크'!$D$2="주말",INDEX(표5[#All],MATCH(C94,표5[[#All],[잉크]],0),18)+INDEX(표5[#All],MATCH(C94,표5[[#All],[잉크]],0),21),INDEX(표5[#All],MATCH(C94,표5[[#All],[잉크]],0),MATCH('넣어줄 잉크'!$D$2,표5[#Headers],0)+1))</f>
        <v>0</v>
      </c>
    </row>
    <row r="95" spans="2:4" hidden="1" x14ac:dyDescent="0.3">
      <c r="B95" s="56">
        <f t="shared" si="2"/>
        <v>0</v>
      </c>
      <c r="C95" s="139" t="str">
        <f>'제품 추가'!AC93</f>
        <v>CHARCOAL</v>
      </c>
      <c r="D95" s="138">
        <f>IF('넣어줄 잉크'!$D$2="주말",INDEX(표5[#All],MATCH(C95,표5[[#All],[잉크]],0),18)+INDEX(표5[#All],MATCH(C95,표5[[#All],[잉크]],0),21),INDEX(표5[#All],MATCH(C95,표5[[#All],[잉크]],0),MATCH('넣어줄 잉크'!$D$2,표5[#Headers],0)+1))</f>
        <v>0</v>
      </c>
    </row>
    <row r="96" spans="2:4" hidden="1" x14ac:dyDescent="0.3">
      <c r="B96" s="56">
        <f t="shared" si="2"/>
        <v>0</v>
      </c>
      <c r="C96" s="139" t="str">
        <f>'제품 추가'!AC94</f>
        <v>CHEDDAR</v>
      </c>
      <c r="D96" s="138">
        <f>IF('넣어줄 잉크'!$D$2="주말",INDEX(표5[#All],MATCH(C96,표5[[#All],[잉크]],0),18)+INDEX(표5[#All],MATCH(C96,표5[[#All],[잉크]],0),21),INDEX(표5[#All],MATCH(C96,표5[[#All],[잉크]],0),MATCH('넣어줄 잉크'!$D$2,표5[#Headers],0)+1))</f>
        <v>0</v>
      </c>
    </row>
    <row r="97" spans="2:4" hidden="1" x14ac:dyDescent="0.3">
      <c r="B97" s="56">
        <f t="shared" si="2"/>
        <v>0</v>
      </c>
      <c r="C97" s="139" t="str">
        <f>'제품 추가'!AC95</f>
        <v>CHESTNUT</v>
      </c>
      <c r="D97" s="138">
        <f>IF('넣어줄 잉크'!$D$2="주말",INDEX(표5[#All],MATCH(C97,표5[[#All],[잉크]],0),18)+INDEX(표5[#All],MATCH(C97,표5[[#All],[잉크]],0),21),INDEX(표5[#All],MATCH(C97,표5[[#All],[잉크]],0),MATCH('넣어줄 잉크'!$D$2,표5[#Headers],0)+1))</f>
        <v>0</v>
      </c>
    </row>
    <row r="98" spans="2:4" hidden="1" x14ac:dyDescent="0.3">
      <c r="B98" s="56">
        <f t="shared" si="2"/>
        <v>0</v>
      </c>
      <c r="C98" s="139" t="str">
        <f>'제품 추가'!AC96</f>
        <v>CHICK</v>
      </c>
      <c r="D98" s="138">
        <f>IF('넣어줄 잉크'!$D$2="주말",INDEX(표5[#All],MATCH(C98,표5[[#All],[잉크]],0),18)+INDEX(표5[#All],MATCH(C98,표5[[#All],[잉크]],0),21),INDEX(표5[#All],MATCH(C98,표5[[#All],[잉크]],0),MATCH('넣어줄 잉크'!$D$2,표5[#Headers],0)+1))</f>
        <v>0</v>
      </c>
    </row>
    <row r="99" spans="2:4" hidden="1" x14ac:dyDescent="0.3">
      <c r="B99" s="56">
        <f t="shared" si="2"/>
        <v>0</v>
      </c>
      <c r="C99" s="139" t="str">
        <f>'제품 추가'!AC97</f>
        <v>CHILI</v>
      </c>
      <c r="D99" s="138">
        <f>IF('넣어줄 잉크'!$D$2="주말",INDEX(표5[#All],MATCH(C99,표5[[#All],[잉크]],0),18)+INDEX(표5[#All],MATCH(C99,표5[[#All],[잉크]],0),21),INDEX(표5[#All],MATCH(C99,표5[[#All],[잉크]],0),MATCH('넣어줄 잉크'!$D$2,표5[#Headers],0)+1))</f>
        <v>0</v>
      </c>
    </row>
    <row r="100" spans="2:4" hidden="1" x14ac:dyDescent="0.3">
      <c r="B100" s="56">
        <f t="shared" si="2"/>
        <v>0</v>
      </c>
      <c r="C100" s="139" t="str">
        <f>'제품 추가'!AC98</f>
        <v>CHIPMUNK</v>
      </c>
      <c r="D100" s="138">
        <f>IF('넣어줄 잉크'!$D$2="주말",INDEX(표5[#All],MATCH(C100,표5[[#All],[잉크]],0),18)+INDEX(표5[#All],MATCH(C100,표5[[#All],[잉크]],0),21),INDEX(표5[#All],MATCH(C100,표5[[#All],[잉크]],0),MATCH('넣어줄 잉크'!$D$2,표5[#Headers],0)+1))</f>
        <v>0</v>
      </c>
    </row>
    <row r="101" spans="2:4" hidden="1" x14ac:dyDescent="0.3">
      <c r="B101" s="56">
        <f t="shared" si="2"/>
        <v>0</v>
      </c>
      <c r="C101" s="139" t="str">
        <f>'제품 추가'!AC99</f>
        <v>CHOCO</v>
      </c>
      <c r="D101" s="138">
        <f>IF('넣어줄 잉크'!$D$2="주말",INDEX(표5[#All],MATCH(C101,표5[[#All],[잉크]],0),18)+INDEX(표5[#All],MATCH(C101,표5[[#All],[잉크]],0),21),INDEX(표5[#All],MATCH(C101,표5[[#All],[잉크]],0),MATCH('넣어줄 잉크'!$D$2,표5[#Headers],0)+1))</f>
        <v>0</v>
      </c>
    </row>
    <row r="102" spans="2:4" hidden="1" x14ac:dyDescent="0.3">
      <c r="B102" s="56">
        <f t="shared" si="2"/>
        <v>0</v>
      </c>
      <c r="C102" s="139" t="str">
        <f>'제품 추가'!AC100</f>
        <v>CHUTNEY</v>
      </c>
      <c r="D102" s="138">
        <f>IF('넣어줄 잉크'!$D$2="주말",INDEX(표5[#All],MATCH(C102,표5[[#All],[잉크]],0),18)+INDEX(표5[#All],MATCH(C102,표5[[#All],[잉크]],0),21),INDEX(표5[#All],MATCH(C102,표5[[#All],[잉크]],0),MATCH('넣어줄 잉크'!$D$2,표5[#Headers],0)+1))</f>
        <v>0</v>
      </c>
    </row>
    <row r="103" spans="2:4" hidden="1" x14ac:dyDescent="0.3">
      <c r="B103" s="56">
        <f t="shared" si="2"/>
        <v>0</v>
      </c>
      <c r="C103" s="139" t="str">
        <f>'제품 추가'!AC101</f>
        <v>CINDER</v>
      </c>
      <c r="D103" s="138">
        <f>IF('넣어줄 잉크'!$D$2="주말",INDEX(표5[#All],MATCH(C103,표5[[#All],[잉크]],0),18)+INDEX(표5[#All],MATCH(C103,표5[[#All],[잉크]],0),21),INDEX(표5[#All],MATCH(C103,표5[[#All],[잉크]],0),MATCH('넣어줄 잉크'!$D$2,표5[#Headers],0)+1))</f>
        <v>0</v>
      </c>
    </row>
    <row r="104" spans="2:4" hidden="1" x14ac:dyDescent="0.3">
      <c r="B104" s="56">
        <f t="shared" si="2"/>
        <v>0</v>
      </c>
      <c r="C104" s="139" t="str">
        <f>'제품 추가'!AC102</f>
        <v>CINNAMON</v>
      </c>
      <c r="D104" s="138">
        <f>IF('넣어줄 잉크'!$D$2="주말",INDEX(표5[#All],MATCH(C104,표5[[#All],[잉크]],0),18)+INDEX(표5[#All],MATCH(C104,표5[[#All],[잉크]],0),21),INDEX(표5[#All],MATCH(C104,표5[[#All],[잉크]],0),MATCH('넣어줄 잉크'!$D$2,표5[#Headers],0)+1))</f>
        <v>0</v>
      </c>
    </row>
    <row r="105" spans="2:4" hidden="1" x14ac:dyDescent="0.3">
      <c r="B105" s="56">
        <f t="shared" si="2"/>
        <v>0</v>
      </c>
      <c r="C105" s="139" t="str">
        <f>'제품 추가'!AC103</f>
        <v>CITRINE</v>
      </c>
      <c r="D105" s="138">
        <f>IF('넣어줄 잉크'!$D$2="주말",INDEX(표5[#All],MATCH(C105,표5[[#All],[잉크]],0),18)+INDEX(표5[#All],MATCH(C105,표5[[#All],[잉크]],0),21),INDEX(표5[#All],MATCH(C105,표5[[#All],[잉크]],0),MATCH('넣어줄 잉크'!$D$2,표5[#Headers],0)+1))</f>
        <v>0</v>
      </c>
    </row>
    <row r="106" spans="2:4" hidden="1" x14ac:dyDescent="0.3">
      <c r="B106" s="56">
        <f t="shared" si="2"/>
        <v>0</v>
      </c>
      <c r="C106" s="139" t="str">
        <f>'제품 추가'!AC104</f>
        <v>CLAY</v>
      </c>
      <c r="D106" s="138">
        <f>IF('넣어줄 잉크'!$D$2="주말",INDEX(표5[#All],MATCH(C106,표5[[#All],[잉크]],0),18)+INDEX(표5[#All],MATCH(C106,표5[[#All],[잉크]],0),21),INDEX(표5[#All],MATCH(C106,표5[[#All],[잉크]],0),MATCH('넣어줄 잉크'!$D$2,표5[#Headers],0)+1))</f>
        <v>0</v>
      </c>
    </row>
    <row r="107" spans="2:4" hidden="1" x14ac:dyDescent="0.3">
      <c r="B107" s="56">
        <f t="shared" si="2"/>
        <v>0</v>
      </c>
      <c r="C107" s="139" t="str">
        <f>'제품 추가'!AC105</f>
        <v>CLOUD</v>
      </c>
      <c r="D107" s="138">
        <f>IF('넣어줄 잉크'!$D$2="주말",INDEX(표5[#All],MATCH(C107,표5[[#All],[잉크]],0),18)+INDEX(표5[#All],MATCH(C107,표5[[#All],[잉크]],0),21),INDEX(표5[#All],MATCH(C107,표5[[#All],[잉크]],0),MATCH('넣어줄 잉크'!$D$2,표5[#Headers],0)+1))</f>
        <v>0</v>
      </c>
    </row>
    <row r="108" spans="2:4" hidden="1" x14ac:dyDescent="0.3">
      <c r="B108" s="56">
        <f t="shared" si="2"/>
        <v>0</v>
      </c>
      <c r="C108" s="139" t="str">
        <f>'제품 추가'!AC106</f>
        <v>CLOVE</v>
      </c>
      <c r="D108" s="138">
        <f>IF('넣어줄 잉크'!$D$2="주말",INDEX(표5[#All],MATCH(C108,표5[[#All],[잉크]],0),18)+INDEX(표5[#All],MATCH(C108,표5[[#All],[잉크]],0),21),INDEX(표5[#All],MATCH(C108,표5[[#All],[잉크]],0),MATCH('넣어줄 잉크'!$D$2,표5[#Headers],0)+1))</f>
        <v>0</v>
      </c>
    </row>
    <row r="109" spans="2:4" hidden="1" x14ac:dyDescent="0.3">
      <c r="B109" s="56">
        <f t="shared" si="2"/>
        <v>0</v>
      </c>
      <c r="C109" s="139" t="str">
        <f>'제품 추가'!AC107</f>
        <v>CMBRICK</v>
      </c>
      <c r="D109" s="138">
        <f>IF('넣어줄 잉크'!$D$2="주말",INDEX(표5[#All],MATCH(C109,표5[[#All],[잉크]],0),18)+INDEX(표5[#All],MATCH(C109,표5[[#All],[잉크]],0),21),INDEX(표5[#All],MATCH(C109,표5[[#All],[잉크]],0),MATCH('넣어줄 잉크'!$D$2,표5[#Headers],0)+1))</f>
        <v>0</v>
      </c>
    </row>
    <row r="110" spans="2:4" hidden="1" x14ac:dyDescent="0.3">
      <c r="B110" s="56">
        <f t="shared" si="2"/>
        <v>0</v>
      </c>
      <c r="C110" s="139" t="str">
        <f>'제품 추가'!AC108</f>
        <v>CMGRAPHITE</v>
      </c>
      <c r="D110" s="138">
        <f>IF('넣어줄 잉크'!$D$2="주말",INDEX(표5[#All],MATCH(C110,표5[[#All],[잉크]],0),18)+INDEX(표5[#All],MATCH(C110,표5[[#All],[잉크]],0),21),INDEX(표5[#All],MATCH(C110,표5[[#All],[잉크]],0),MATCH('넣어줄 잉크'!$D$2,표5[#Headers],0)+1))</f>
        <v>0</v>
      </c>
    </row>
    <row r="111" spans="2:4" hidden="1" x14ac:dyDescent="0.3">
      <c r="B111" s="56">
        <f t="shared" si="2"/>
        <v>0</v>
      </c>
      <c r="C111" s="139" t="str">
        <f>'제품 추가'!AC109</f>
        <v>CMLUXE</v>
      </c>
      <c r="D111" s="138">
        <f>IF('넣어줄 잉크'!$D$2="주말",INDEX(표5[#All],MATCH(C111,표5[[#All],[잉크]],0),18)+INDEX(표5[#All],MATCH(C111,표5[[#All],[잉크]],0),21),INDEX(표5[#All],MATCH(C111,표5[[#All],[잉크]],0),MATCH('넣어줄 잉크'!$D$2,표5[#Headers],0)+1))</f>
        <v>0</v>
      </c>
    </row>
    <row r="112" spans="2:4" hidden="1" x14ac:dyDescent="0.3">
      <c r="B112" s="56">
        <f t="shared" si="2"/>
        <v>0</v>
      </c>
      <c r="C112" s="139" t="str">
        <f>'제품 추가'!AC110</f>
        <v>CMSOUL</v>
      </c>
      <c r="D112" s="138">
        <f>IF('넣어줄 잉크'!$D$2="주말",INDEX(표5[#All],MATCH(C112,표5[[#All],[잉크]],0),18)+INDEX(표5[#All],MATCH(C112,표5[[#All],[잉크]],0),21),INDEX(표5[#All],MATCH(C112,표5[[#All],[잉크]],0),MATCH('넣어줄 잉크'!$D$2,표5[#Headers],0)+1))</f>
        <v>0</v>
      </c>
    </row>
    <row r="113" spans="2:4" hidden="1" x14ac:dyDescent="0.3">
      <c r="B113" s="56">
        <f t="shared" si="2"/>
        <v>0</v>
      </c>
      <c r="C113" s="139" t="str">
        <f>'제품 추가'!AC111</f>
        <v>COAL</v>
      </c>
      <c r="D113" s="138">
        <f>IF('넣어줄 잉크'!$D$2="주말",INDEX(표5[#All],MATCH(C113,표5[[#All],[잉크]],0),18)+INDEX(표5[#All],MATCH(C113,표5[[#All],[잉크]],0),21),INDEX(표5[#All],MATCH(C113,표5[[#All],[잉크]],0),MATCH('넣어줄 잉크'!$D$2,표5[#Headers],0)+1))</f>
        <v>0</v>
      </c>
    </row>
    <row r="114" spans="2:4" hidden="1" x14ac:dyDescent="0.3">
      <c r="B114" s="56">
        <f t="shared" si="2"/>
        <v>0</v>
      </c>
      <c r="C114" s="139" t="str">
        <f>'제품 추가'!AC112</f>
        <v>COBALT</v>
      </c>
      <c r="D114" s="138">
        <f>IF('넣어줄 잉크'!$D$2="주말",INDEX(표5[#All],MATCH(C114,표5[[#All],[잉크]],0),18)+INDEX(표5[#All],MATCH(C114,표5[[#All],[잉크]],0),21),INDEX(표5[#All],MATCH(C114,표5[[#All],[잉크]],0),MATCH('넣어줄 잉크'!$D$2,표5[#Headers],0)+1))</f>
        <v>0</v>
      </c>
    </row>
    <row r="115" spans="2:4" hidden="1" x14ac:dyDescent="0.3">
      <c r="B115" s="56">
        <f t="shared" si="2"/>
        <v>0</v>
      </c>
      <c r="C115" s="139" t="str">
        <f>'제품 추가'!AC113</f>
        <v>COCOA</v>
      </c>
      <c r="D115" s="138">
        <f>IF('넣어줄 잉크'!$D$2="주말",INDEX(표5[#All],MATCH(C115,표5[[#All],[잉크]],0),18)+INDEX(표5[#All],MATCH(C115,표5[[#All],[잉크]],0),21),INDEX(표5[#All],MATCH(C115,표5[[#All],[잉크]],0),MATCH('넣어줄 잉크'!$D$2,표5[#Headers],0)+1))</f>
        <v>0</v>
      </c>
    </row>
    <row r="116" spans="2:4" hidden="1" x14ac:dyDescent="0.3">
      <c r="B116" s="56">
        <f t="shared" si="2"/>
        <v>0</v>
      </c>
      <c r="C116" s="139" t="str">
        <f>'제품 추가'!AC114</f>
        <v>COFFEE</v>
      </c>
      <c r="D116" s="138">
        <f>IF('넣어줄 잉크'!$D$2="주말",INDEX(표5[#All],MATCH(C116,표5[[#All],[잉크]],0),18)+INDEX(표5[#All],MATCH(C116,표5[[#All],[잉크]],0),21),INDEX(표5[#All],MATCH(C116,표5[[#All],[잉크]],0),MATCH('넣어줄 잉크'!$D$2,표5[#Headers],0)+1))</f>
        <v>0</v>
      </c>
    </row>
    <row r="117" spans="2:4" hidden="1" x14ac:dyDescent="0.3">
      <c r="B117" s="56">
        <f t="shared" si="2"/>
        <v>0</v>
      </c>
      <c r="C117" s="139" t="str">
        <f>'제품 추가'!AC115</f>
        <v>COGNAC</v>
      </c>
      <c r="D117" s="138">
        <f>IF('넣어줄 잉크'!$D$2="주말",INDEX(표5[#All],MATCH(C117,표5[[#All],[잉크]],0),18)+INDEX(표5[#All],MATCH(C117,표5[[#All],[잉크]],0),21),INDEX(표5[#All],MATCH(C117,표5[[#All],[잉크]],0),MATCH('넣어줄 잉크'!$D$2,표5[#Headers],0)+1))</f>
        <v>0</v>
      </c>
    </row>
    <row r="118" spans="2:4" hidden="1" x14ac:dyDescent="0.3">
      <c r="B118" s="56">
        <f t="shared" si="2"/>
        <v>0</v>
      </c>
      <c r="C118" s="139" t="str">
        <f>'제품 추가'!AC116</f>
        <v>COOKIE</v>
      </c>
      <c r="D118" s="138">
        <f>IF('넣어줄 잉크'!$D$2="주말",INDEX(표5[#All],MATCH(C118,표5[[#All],[잉크]],0),18)+INDEX(표5[#All],MATCH(C118,표5[[#All],[잉크]],0),21),INDEX(표5[#All],MATCH(C118,표5[[#All],[잉크]],0),MATCH('넣어줄 잉크'!$D$2,표5[#Headers],0)+1))</f>
        <v>0</v>
      </c>
    </row>
    <row r="119" spans="2:4" hidden="1" x14ac:dyDescent="0.3">
      <c r="B119" s="56">
        <f t="shared" si="2"/>
        <v>0</v>
      </c>
      <c r="C119" s="139" t="str">
        <f>'제품 추가'!AC117</f>
        <v>COPPER</v>
      </c>
      <c r="D119" s="138">
        <f>IF('넣어줄 잉크'!$D$2="주말",INDEX(표5[#All],MATCH(C119,표5[[#All],[잉크]],0),18)+INDEX(표5[#All],MATCH(C119,표5[[#All],[잉크]],0),21),INDEX(표5[#All],MATCH(C119,표5[[#All],[잉크]],0),MATCH('넣어줄 잉크'!$D$2,표5[#Headers],0)+1))</f>
        <v>0</v>
      </c>
    </row>
    <row r="120" spans="2:4" hidden="1" x14ac:dyDescent="0.3">
      <c r="B120" s="56">
        <f t="shared" ref="B120:B183" si="3">IFERROR(SUM(D120:D120),0)</f>
        <v>0</v>
      </c>
      <c r="C120" s="139" t="str">
        <f>'제품 추가'!AC118</f>
        <v>CORAL</v>
      </c>
      <c r="D120" s="138">
        <f>IF('넣어줄 잉크'!$D$2="주말",INDEX(표5[#All],MATCH(C120,표5[[#All],[잉크]],0),18)+INDEX(표5[#All],MATCH(C120,표5[[#All],[잉크]],0),21),INDEX(표5[#All],MATCH(C120,표5[[#All],[잉크]],0),MATCH('넣어줄 잉크'!$D$2,표5[#Headers],0)+1))</f>
        <v>0</v>
      </c>
    </row>
    <row r="121" spans="2:4" hidden="1" x14ac:dyDescent="0.3">
      <c r="B121" s="56">
        <f t="shared" si="3"/>
        <v>0</v>
      </c>
      <c r="C121" s="139" t="str">
        <f>'제품 추가'!AC119</f>
        <v>CORK</v>
      </c>
      <c r="D121" s="138">
        <f>IF('넣어줄 잉크'!$D$2="주말",INDEX(표5[#All],MATCH(C121,표5[[#All],[잉크]],0),18)+INDEX(표5[#All],MATCH(C121,표5[[#All],[잉크]],0),21),INDEX(표5[#All],MATCH(C121,표5[[#All],[잉크]],0),MATCH('넣어줄 잉크'!$D$2,표5[#Headers],0)+1))</f>
        <v>0</v>
      </c>
    </row>
    <row r="122" spans="2:4" hidden="1" x14ac:dyDescent="0.3">
      <c r="B122" s="56">
        <f t="shared" si="3"/>
        <v>0</v>
      </c>
      <c r="C122" s="139" t="str">
        <f>'제품 추가'!AC120</f>
        <v>CORN</v>
      </c>
      <c r="D122" s="138">
        <f>IF('넣어줄 잉크'!$D$2="주말",INDEX(표5[#All],MATCH(C122,표5[[#All],[잉크]],0),18)+INDEX(표5[#All],MATCH(C122,표5[[#All],[잉크]],0),21),INDEX(표5[#All],MATCH(C122,표5[[#All],[잉크]],0),MATCH('넣어줄 잉크'!$D$2,표5[#Headers],0)+1))</f>
        <v>0</v>
      </c>
    </row>
    <row r="123" spans="2:4" hidden="1" x14ac:dyDescent="0.3">
      <c r="B123" s="56">
        <f t="shared" si="3"/>
        <v>2</v>
      </c>
      <c r="C123" s="139" t="str">
        <f>'제품 추가'!AC121</f>
        <v>COTTON</v>
      </c>
      <c r="D123" s="138">
        <f>IF('넣어줄 잉크'!$D$2="주말",INDEX(표5[#All],MATCH(C123,표5[[#All],[잉크]],0),18)+INDEX(표5[#All],MATCH(C123,표5[[#All],[잉크]],0),21),INDEX(표5[#All],MATCH(C123,표5[[#All],[잉크]],0),MATCH('넣어줄 잉크'!$D$2,표5[#Headers],0)+1))</f>
        <v>2</v>
      </c>
    </row>
    <row r="124" spans="2:4" hidden="1" x14ac:dyDescent="0.3">
      <c r="B124" s="56">
        <f t="shared" si="3"/>
        <v>0</v>
      </c>
      <c r="C124" s="139" t="str">
        <f>'제품 추가'!AC122</f>
        <v>COWHIDE</v>
      </c>
      <c r="D124" s="138">
        <f>IF('넣어줄 잉크'!$D$2="주말",INDEX(표5[#All],MATCH(C124,표5[[#All],[잉크]],0),18)+INDEX(표5[#All],MATCH(C124,표5[[#All],[잉크]],0),21),INDEX(표5[#All],MATCH(C124,표5[[#All],[잉크]],0),MATCH('넣어줄 잉크'!$D$2,표5[#Headers],0)+1))</f>
        <v>0</v>
      </c>
    </row>
    <row r="125" spans="2:4" hidden="1" x14ac:dyDescent="0.3">
      <c r="B125" s="56">
        <f t="shared" si="3"/>
        <v>0</v>
      </c>
      <c r="C125" s="139" t="str">
        <f>'제품 추가'!AC123</f>
        <v>CRAB</v>
      </c>
      <c r="D125" s="138">
        <f>IF('넣어줄 잉크'!$D$2="주말",INDEX(표5[#All],MATCH(C125,표5[[#All],[잉크]],0),18)+INDEX(표5[#All],MATCH(C125,표5[[#All],[잉크]],0),21),INDEX(표5[#All],MATCH(C125,표5[[#All],[잉크]],0),MATCH('넣어줄 잉크'!$D$2,표5[#Headers],0)+1))</f>
        <v>0</v>
      </c>
    </row>
    <row r="126" spans="2:4" hidden="1" x14ac:dyDescent="0.3">
      <c r="B126" s="56">
        <f t="shared" si="3"/>
        <v>0</v>
      </c>
      <c r="C126" s="139" t="str">
        <f>'제품 추가'!AC124</f>
        <v>CREAM</v>
      </c>
      <c r="D126" s="138">
        <f>IF('넣어줄 잉크'!$D$2="주말",INDEX(표5[#All],MATCH(C126,표5[[#All],[잉크]],0),18)+INDEX(표5[#All],MATCH(C126,표5[[#All],[잉크]],0),21),INDEX(표5[#All],MATCH(C126,표5[[#All],[잉크]],0),MATCH('넣어줄 잉크'!$D$2,표5[#Headers],0)+1))</f>
        <v>0</v>
      </c>
    </row>
    <row r="127" spans="2:4" hidden="1" x14ac:dyDescent="0.3">
      <c r="B127" s="56">
        <f t="shared" si="3"/>
        <v>0</v>
      </c>
      <c r="C127" s="139" t="str">
        <f>'제품 추가'!AC125</f>
        <v>CREME</v>
      </c>
      <c r="D127" s="138">
        <f>IF('넣어줄 잉크'!$D$2="주말",INDEX(표5[#All],MATCH(C127,표5[[#All],[잉크]],0),18)+INDEX(표5[#All],MATCH(C127,표5[[#All],[잉크]],0),21),INDEX(표5[#All],MATCH(C127,표5[[#All],[잉크]],0),MATCH('넣어줄 잉크'!$D$2,표5[#Headers],0)+1))</f>
        <v>0</v>
      </c>
    </row>
    <row r="128" spans="2:4" hidden="1" x14ac:dyDescent="0.3">
      <c r="B128" s="56">
        <f t="shared" si="3"/>
        <v>0</v>
      </c>
      <c r="C128" s="139" t="str">
        <f>'제품 추가'!AC126</f>
        <v>CREPE</v>
      </c>
      <c r="D128" s="138">
        <f>IF('넣어줄 잉크'!$D$2="주말",INDEX(표5[#All],MATCH(C128,표5[[#All],[잉크]],0),18)+INDEX(표5[#All],MATCH(C128,표5[[#All],[잉크]],0),21),INDEX(표5[#All],MATCH(C128,표5[[#All],[잉크]],0),MATCH('넣어줄 잉크'!$D$2,표5[#Headers],0)+1))</f>
        <v>0</v>
      </c>
    </row>
    <row r="129" spans="2:4" hidden="1" x14ac:dyDescent="0.3">
      <c r="B129" s="56">
        <f t="shared" si="3"/>
        <v>0</v>
      </c>
      <c r="C129" s="139" t="str">
        <f>'제품 추가'!AC127</f>
        <v>CRESS</v>
      </c>
      <c r="D129" s="138">
        <f>IF('넣어줄 잉크'!$D$2="주말",INDEX(표5[#All],MATCH(C129,표5[[#All],[잉크]],0),18)+INDEX(표5[#All],MATCH(C129,표5[[#All],[잉크]],0),21),INDEX(표5[#All],MATCH(C129,표5[[#All],[잉크]],0),MATCH('넣어줄 잉크'!$D$2,표5[#Headers],0)+1))</f>
        <v>0</v>
      </c>
    </row>
    <row r="130" spans="2:4" hidden="1" x14ac:dyDescent="0.3">
      <c r="B130" s="56">
        <f t="shared" si="3"/>
        <v>0</v>
      </c>
      <c r="C130" s="139" t="str">
        <f>'제품 추가'!AC128</f>
        <v>CRIMSON</v>
      </c>
      <c r="D130" s="138">
        <f>IF('넣어줄 잉크'!$D$2="주말",INDEX(표5[#All],MATCH(C130,표5[[#All],[잉크]],0),18)+INDEX(표5[#All],MATCH(C130,표5[[#All],[잉크]],0),21),INDEX(표5[#All],MATCH(C130,표5[[#All],[잉크]],0),MATCH('넣어줄 잉크'!$D$2,표5[#Headers],0)+1))</f>
        <v>0</v>
      </c>
    </row>
    <row r="131" spans="2:4" hidden="1" x14ac:dyDescent="0.3">
      <c r="B131" s="56">
        <f t="shared" si="3"/>
        <v>0</v>
      </c>
      <c r="C131" s="139" t="str">
        <f>'제품 추가'!AC129</f>
        <v>CROFFLE</v>
      </c>
      <c r="D131" s="138">
        <f>IF('넣어줄 잉크'!$D$2="주말",INDEX(표5[#All],MATCH(C131,표5[[#All],[잉크]],0),18)+INDEX(표5[#All],MATCH(C131,표5[[#All],[잉크]],0),21),INDEX(표5[#All],MATCH(C131,표5[[#All],[잉크]],0),MATCH('넣어줄 잉크'!$D$2,표5[#Headers],0)+1))</f>
        <v>0</v>
      </c>
    </row>
    <row r="132" spans="2:4" hidden="1" x14ac:dyDescent="0.3">
      <c r="B132" s="56">
        <f t="shared" si="3"/>
        <v>0</v>
      </c>
      <c r="C132" s="139" t="str">
        <f>'제품 추가'!AC130</f>
        <v>CROW</v>
      </c>
      <c r="D132" s="138">
        <f>IF('넣어줄 잉크'!$D$2="주말",INDEX(표5[#All],MATCH(C132,표5[[#All],[잉크]],0),18)+INDEX(표5[#All],MATCH(C132,표5[[#All],[잉크]],0),21),INDEX(표5[#All],MATCH(C132,표5[[#All],[잉크]],0),MATCH('넣어줄 잉크'!$D$2,표5[#Headers],0)+1))</f>
        <v>0</v>
      </c>
    </row>
    <row r="133" spans="2:4" hidden="1" x14ac:dyDescent="0.3">
      <c r="B133" s="56">
        <f t="shared" si="3"/>
        <v>0</v>
      </c>
      <c r="C133" s="139" t="str">
        <f>'제품 추가'!AC131</f>
        <v>CRUSH</v>
      </c>
      <c r="D133" s="138">
        <f>IF('넣어줄 잉크'!$D$2="주말",INDEX(표5[#All],MATCH(C133,표5[[#All],[잉크]],0),18)+INDEX(표5[#All],MATCH(C133,표5[[#All],[잉크]],0),21),INDEX(표5[#All],MATCH(C133,표5[[#All],[잉크]],0),MATCH('넣어줄 잉크'!$D$2,표5[#Headers],0)+1))</f>
        <v>0</v>
      </c>
    </row>
    <row r="134" spans="2:4" hidden="1" x14ac:dyDescent="0.3">
      <c r="B134" s="56">
        <f t="shared" si="3"/>
        <v>0</v>
      </c>
      <c r="C134" s="139" t="str">
        <f>'제품 추가'!AC132</f>
        <v>CRYSTAL</v>
      </c>
      <c r="D134" s="138">
        <f>IF('넣어줄 잉크'!$D$2="주말",INDEX(표5[#All],MATCH(C134,표5[[#All],[잉크]],0),18)+INDEX(표5[#All],MATCH(C134,표5[[#All],[잉크]],0),21),INDEX(표5[#All],MATCH(C134,표5[[#All],[잉크]],0),MATCH('넣어줄 잉크'!$D$2,표5[#Headers],0)+1))</f>
        <v>0</v>
      </c>
    </row>
    <row r="135" spans="2:4" hidden="1" x14ac:dyDescent="0.3">
      <c r="B135" s="56">
        <f t="shared" si="3"/>
        <v>0</v>
      </c>
      <c r="C135" s="139" t="str">
        <f>'제품 추가'!AC133</f>
        <v>CUBAN</v>
      </c>
      <c r="D135" s="138">
        <f>IF('넣어줄 잉크'!$D$2="주말",INDEX(표5[#All],MATCH(C135,표5[[#All],[잉크]],0),18)+INDEX(표5[#All],MATCH(C135,표5[[#All],[잉크]],0),21),INDEX(표5[#All],MATCH(C135,표5[[#All],[잉크]],0),MATCH('넣어줄 잉크'!$D$2,표5[#Headers],0)+1))</f>
        <v>0</v>
      </c>
    </row>
    <row r="136" spans="2:4" hidden="1" x14ac:dyDescent="0.3">
      <c r="B136" s="56">
        <f t="shared" si="3"/>
        <v>0</v>
      </c>
      <c r="C136" s="139" t="str">
        <f>'제품 추가'!AC134</f>
        <v>CUMIN</v>
      </c>
      <c r="D136" s="138">
        <f>IF('넣어줄 잉크'!$D$2="주말",INDEX(표5[#All],MATCH(C136,표5[[#All],[잉크]],0),18)+INDEX(표5[#All],MATCH(C136,표5[[#All],[잉크]],0),21),INDEX(표5[#All],MATCH(C136,표5[[#All],[잉크]],0),MATCH('넣어줄 잉크'!$D$2,표5[#Headers],0)+1))</f>
        <v>0</v>
      </c>
    </row>
    <row r="137" spans="2:4" hidden="1" x14ac:dyDescent="0.3">
      <c r="B137" s="56">
        <f t="shared" si="3"/>
        <v>0</v>
      </c>
      <c r="C137" s="139" t="str">
        <f>'제품 추가'!AC135</f>
        <v>CURRY</v>
      </c>
      <c r="D137" s="138">
        <f>IF('넣어줄 잉크'!$D$2="주말",INDEX(표5[#All],MATCH(C137,표5[[#All],[잉크]],0),18)+INDEX(표5[#All],MATCH(C137,표5[[#All],[잉크]],0),21),INDEX(표5[#All],MATCH(C137,표5[[#All],[잉크]],0),MATCH('넣어줄 잉크'!$D$2,표5[#Headers],0)+1))</f>
        <v>0</v>
      </c>
    </row>
    <row r="138" spans="2:4" hidden="1" x14ac:dyDescent="0.3">
      <c r="B138" s="56">
        <f t="shared" si="3"/>
        <v>0</v>
      </c>
      <c r="C138" s="139" t="str">
        <f>'제품 추가'!AC136</f>
        <v>CUSTARD</v>
      </c>
      <c r="D138" s="138">
        <f>IF('넣어줄 잉크'!$D$2="주말",INDEX(표5[#All],MATCH(C138,표5[[#All],[잉크]],0),18)+INDEX(표5[#All],MATCH(C138,표5[[#All],[잉크]],0),21),INDEX(표5[#All],MATCH(C138,표5[[#All],[잉크]],0),MATCH('넣어줄 잉크'!$D$2,표5[#Headers],0)+1))</f>
        <v>0</v>
      </c>
    </row>
    <row r="139" spans="2:4" hidden="1" x14ac:dyDescent="0.3">
      <c r="B139" s="56">
        <f t="shared" si="3"/>
        <v>0</v>
      </c>
      <c r="C139" s="139" t="str">
        <f>'제품 추가'!AC137</f>
        <v>CUTLASSFISH</v>
      </c>
      <c r="D139" s="138">
        <f>IF('넣어줄 잉크'!$D$2="주말",INDEX(표5[#All],MATCH(C139,표5[[#All],[잉크]],0),18)+INDEX(표5[#All],MATCH(C139,표5[[#All],[잉크]],0),21),INDEX(표5[#All],MATCH(C139,표5[[#All],[잉크]],0),MATCH('넣어줄 잉크'!$D$2,표5[#Headers],0)+1))</f>
        <v>0</v>
      </c>
    </row>
    <row r="140" spans="2:4" hidden="1" x14ac:dyDescent="0.3">
      <c r="B140" s="56">
        <f t="shared" si="3"/>
        <v>0</v>
      </c>
      <c r="C140" s="139" t="str">
        <f>'제품 추가'!AC138</f>
        <v>DAFFODIL</v>
      </c>
      <c r="D140" s="138">
        <f>IF('넣어줄 잉크'!$D$2="주말",INDEX(표5[#All],MATCH(C140,표5[[#All],[잉크]],0),18)+INDEX(표5[#All],MATCH(C140,표5[[#All],[잉크]],0),21),INDEX(표5[#All],MATCH(C140,표5[[#All],[잉크]],0),MATCH('넣어줄 잉크'!$D$2,표5[#Headers],0)+1))</f>
        <v>0</v>
      </c>
    </row>
    <row r="141" spans="2:4" hidden="1" x14ac:dyDescent="0.3">
      <c r="B141" s="56">
        <f t="shared" si="3"/>
        <v>0</v>
      </c>
      <c r="C141" s="139" t="str">
        <f>'제품 추가'!AC139</f>
        <v>DANDELION</v>
      </c>
      <c r="D141" s="138">
        <f>IF('넣어줄 잉크'!$D$2="주말",INDEX(표5[#All],MATCH(C141,표5[[#All],[잉크]],0),18)+INDEX(표5[#All],MATCH(C141,표5[[#All],[잉크]],0),21),INDEX(표5[#All],MATCH(C141,표5[[#All],[잉크]],0),MATCH('넣어줄 잉크'!$D$2,표5[#Headers],0)+1))</f>
        <v>0</v>
      </c>
    </row>
    <row r="142" spans="2:4" hidden="1" x14ac:dyDescent="0.3">
      <c r="B142" s="56">
        <f t="shared" si="3"/>
        <v>0</v>
      </c>
      <c r="C142" s="139" t="str">
        <f>'제품 추가'!AC140</f>
        <v>DANMUZI</v>
      </c>
      <c r="D142" s="138">
        <f>IF('넣어줄 잉크'!$D$2="주말",INDEX(표5[#All],MATCH(C142,표5[[#All],[잉크]],0),18)+INDEX(표5[#All],MATCH(C142,표5[[#All],[잉크]],0),21),INDEX(표5[#All],MATCH(C142,표5[[#All],[잉크]],0),MATCH('넣어줄 잉크'!$D$2,표5[#Headers],0)+1))</f>
        <v>0</v>
      </c>
    </row>
    <row r="143" spans="2:4" hidden="1" x14ac:dyDescent="0.3">
      <c r="B143" s="56">
        <f t="shared" si="3"/>
        <v>0</v>
      </c>
      <c r="C143" s="139" t="str">
        <f>'제품 추가'!AC54</f>
        <v>BLOOD</v>
      </c>
      <c r="D143" s="138">
        <f>IF('넣어줄 잉크'!$D$2="주말",INDEX(표5[#All],MATCH(C143,표5[[#All],[잉크]],0),18)+INDEX(표5[#All],MATCH(C143,표5[[#All],[잉크]],0),21),INDEX(표5[#All],MATCH(C143,표5[[#All],[잉크]],0),MATCH('넣어줄 잉크'!$D$2,표5[#Headers],0)+1))</f>
        <v>0</v>
      </c>
    </row>
    <row r="144" spans="2:4" hidden="1" x14ac:dyDescent="0.3">
      <c r="B144" s="56">
        <f t="shared" si="3"/>
        <v>0</v>
      </c>
      <c r="C144" s="139" t="str">
        <f>'제품 추가'!AC142</f>
        <v>DAWN</v>
      </c>
      <c r="D144" s="138">
        <f>IF('넣어줄 잉크'!$D$2="주말",INDEX(표5[#All],MATCH(C144,표5[[#All],[잉크]],0),18)+INDEX(표5[#All],MATCH(C144,표5[[#All],[잉크]],0),21),INDEX(표5[#All],MATCH(C144,표5[[#All],[잉크]],0),MATCH('넣어줄 잉크'!$D$2,표5[#Headers],0)+1))</f>
        <v>0</v>
      </c>
    </row>
    <row r="145" spans="2:4" hidden="1" x14ac:dyDescent="0.3">
      <c r="B145" s="56">
        <f t="shared" si="3"/>
        <v>0</v>
      </c>
      <c r="C145" s="139" t="str">
        <f>'제품 추가'!AC143</f>
        <v>AMBER</v>
      </c>
      <c r="D145" s="138">
        <f>IF('넣어줄 잉크'!$D$2="주말",INDEX(표5[#All],MATCH(C145,표5[[#All],[잉크]],0),18)+INDEX(표5[#All],MATCH(C145,표5[[#All],[잉크]],0),21),INDEX(표5[#All],MATCH(C145,표5[[#All],[잉크]],0),MATCH('넣어줄 잉크'!$D$2,표5[#Headers],0)+1))</f>
        <v>0</v>
      </c>
    </row>
    <row r="146" spans="2:4" hidden="1" x14ac:dyDescent="0.3">
      <c r="B146" s="56">
        <f t="shared" si="3"/>
        <v>0</v>
      </c>
      <c r="C146" s="139" t="str">
        <f>'제품 추가'!AC144</f>
        <v>DBARSON</v>
      </c>
      <c r="D146" s="138">
        <f>IF('넣어줄 잉크'!$D$2="주말",INDEX(표5[#All],MATCH(C146,표5[[#All],[잉크]],0),18)+INDEX(표5[#All],MATCH(C146,표5[[#All],[잉크]],0),21),INDEX(표5[#All],MATCH(C146,표5[[#All],[잉크]],0),MATCH('넣어줄 잉크'!$D$2,표5[#Headers],0)+1))</f>
        <v>0</v>
      </c>
    </row>
    <row r="147" spans="2:4" hidden="1" x14ac:dyDescent="0.3">
      <c r="B147" s="56">
        <f t="shared" si="3"/>
        <v>0</v>
      </c>
      <c r="C147" s="139" t="str">
        <f>'제품 추가'!AC145</f>
        <v>DBBEAN</v>
      </c>
      <c r="D147" s="138">
        <f>IF('넣어줄 잉크'!$D$2="주말",INDEX(표5[#All],MATCH(C147,표5[[#All],[잉크]],0),18)+INDEX(표5[#All],MATCH(C147,표5[[#All],[잉크]],0),21),INDEX(표5[#All],MATCH(C147,표5[[#All],[잉크]],0),MATCH('넣어줄 잉크'!$D$2,표5[#Headers],0)+1))</f>
        <v>0</v>
      </c>
    </row>
    <row r="148" spans="2:4" hidden="1" x14ac:dyDescent="0.3">
      <c r="B148" s="56">
        <f t="shared" si="3"/>
        <v>0</v>
      </c>
      <c r="C148" s="139" t="str">
        <f>'제품 추가'!AC146</f>
        <v>BELT</v>
      </c>
      <c r="D148" s="138">
        <f>IF('넣어줄 잉크'!$D$2="주말",INDEX(표5[#All],MATCH(C148,표5[[#All],[잉크]],0),18)+INDEX(표5[#All],MATCH(C148,표5[[#All],[잉크]],0),21),INDEX(표5[#All],MATCH(C148,표5[[#All],[잉크]],0),MATCH('넣어줄 잉크'!$D$2,표5[#Headers],0)+1))</f>
        <v>0</v>
      </c>
    </row>
    <row r="149" spans="2:4" hidden="1" x14ac:dyDescent="0.3">
      <c r="B149" s="56">
        <f t="shared" si="3"/>
        <v>0</v>
      </c>
      <c r="C149" s="139" t="str">
        <f>'제품 추가'!AC147</f>
        <v>DBCROISSANT</v>
      </c>
      <c r="D149" s="138">
        <f>IF('넣어줄 잉크'!$D$2="주말",INDEX(표5[#All],MATCH(C149,표5[[#All],[잉크]],0),18)+INDEX(표5[#All],MATCH(C149,표5[[#All],[잉크]],0),21),INDEX(표5[#All],MATCH(C149,표5[[#All],[잉크]],0),MATCH('넣어줄 잉크'!$D$2,표5[#Headers],0)+1))</f>
        <v>0</v>
      </c>
    </row>
    <row r="150" spans="2:4" hidden="1" x14ac:dyDescent="0.3">
      <c r="B150" s="56">
        <f t="shared" si="3"/>
        <v>0</v>
      </c>
      <c r="C150" s="139" t="str">
        <f>'제품 추가'!AC148</f>
        <v>DBGOOBNE</v>
      </c>
      <c r="D150" s="138">
        <f>IF('넣어줄 잉크'!$D$2="주말",INDEX(표5[#All],MATCH(C150,표5[[#All],[잉크]],0),18)+INDEX(표5[#All],MATCH(C150,표5[[#All],[잉크]],0),21),INDEX(표5[#All],MATCH(C150,표5[[#All],[잉크]],0),MATCH('넣어줄 잉크'!$D$2,표5[#Headers],0)+1))</f>
        <v>0</v>
      </c>
    </row>
    <row r="151" spans="2:4" hidden="1" x14ac:dyDescent="0.3">
      <c r="B151" s="56">
        <f t="shared" si="3"/>
        <v>0</v>
      </c>
      <c r="C151" s="139" t="str">
        <f>'제품 추가'!AC149</f>
        <v>DBINCA</v>
      </c>
      <c r="D151" s="138">
        <f>IF('넣어줄 잉크'!$D$2="주말",INDEX(표5[#All],MATCH(C151,표5[[#All],[잉크]],0),18)+INDEX(표5[#All],MATCH(C151,표5[[#All],[잉크]],0),21),INDEX(표5[#All],MATCH(C151,표5[[#All],[잉크]],0),MATCH('넣어줄 잉크'!$D$2,표5[#Headers],0)+1))</f>
        <v>0</v>
      </c>
    </row>
    <row r="152" spans="2:4" hidden="1" x14ac:dyDescent="0.3">
      <c r="B152" s="56">
        <f t="shared" si="3"/>
        <v>0</v>
      </c>
      <c r="C152" s="139" t="str">
        <f>'제품 추가'!AC150</f>
        <v>KALE</v>
      </c>
      <c r="D152" s="138">
        <f>IF('넣어줄 잉크'!$D$2="주말",INDEX(표5[#All],MATCH(C152,표5[[#All],[잉크]],0),18)+INDEX(표5[#All],MATCH(C152,표5[[#All],[잉크]],0),21),INDEX(표5[#All],MATCH(C152,표5[[#All],[잉크]],0),MATCH('넣어줄 잉크'!$D$2,표5[#Headers],0)+1))</f>
        <v>0</v>
      </c>
    </row>
    <row r="153" spans="2:4" hidden="1" x14ac:dyDescent="0.3">
      <c r="B153" s="56">
        <f t="shared" si="3"/>
        <v>0</v>
      </c>
      <c r="C153" s="139" t="str">
        <f>'제품 추가'!AC151</f>
        <v>KUMQUAT</v>
      </c>
      <c r="D153" s="138">
        <f>IF('넣어줄 잉크'!$D$2="주말",INDEX(표5[#All],MATCH(C153,표5[[#All],[잉크]],0),18)+INDEX(표5[#All],MATCH(C153,표5[[#All],[잉크]],0),21),INDEX(표5[#All],MATCH(C153,표5[[#All],[잉크]],0),MATCH('넣어줄 잉크'!$D$2,표5[#Headers],0)+1))</f>
        <v>0</v>
      </c>
    </row>
    <row r="154" spans="2:4" hidden="1" x14ac:dyDescent="0.3">
      <c r="B154" s="56">
        <f t="shared" si="3"/>
        <v>0</v>
      </c>
      <c r="C154" s="139" t="str">
        <f>'제품 추가'!AC152</f>
        <v>DBOATMEAL</v>
      </c>
      <c r="D154" s="138">
        <f>IF('넣어줄 잉크'!$D$2="주말",INDEX(표5[#All],MATCH(C154,표5[[#All],[잉크]],0),18)+INDEX(표5[#All],MATCH(C154,표5[[#All],[잉크]],0),21),INDEX(표5[#All],MATCH(C154,표5[[#All],[잉크]],0),MATCH('넣어줄 잉크'!$D$2,표5[#Headers],0)+1))</f>
        <v>0</v>
      </c>
    </row>
    <row r="155" spans="2:4" hidden="1" x14ac:dyDescent="0.3">
      <c r="B155" s="56">
        <f t="shared" si="3"/>
        <v>0</v>
      </c>
      <c r="C155" s="139" t="str">
        <f>'제품 추가'!AC153</f>
        <v>PLANET</v>
      </c>
      <c r="D155" s="138">
        <f>IF('넣어줄 잉크'!$D$2="주말",INDEX(표5[#All],MATCH(C155,표5[[#All],[잉크]],0),18)+INDEX(표5[#All],MATCH(C155,표5[[#All],[잉크]],0),21),INDEX(표5[#All],MATCH(C155,표5[[#All],[잉크]],0),MATCH('넣어줄 잉크'!$D$2,표5[#Headers],0)+1))</f>
        <v>0</v>
      </c>
    </row>
    <row r="156" spans="2:4" hidden="1" x14ac:dyDescent="0.3">
      <c r="B156" s="56">
        <f t="shared" si="3"/>
        <v>0</v>
      </c>
      <c r="C156" s="139" t="str">
        <f>'제품 추가'!AC154</f>
        <v>DBPURADAK</v>
      </c>
      <c r="D156" s="138">
        <f>IF('넣어줄 잉크'!$D$2="주말",INDEX(표5[#All],MATCH(C156,표5[[#All],[잉크]],0),18)+INDEX(표5[#All],MATCH(C156,표5[[#All],[잉크]],0),21),INDEX(표5[#All],MATCH(C156,표5[[#All],[잉크]],0),MATCH('넣어줄 잉크'!$D$2,표5[#Headers],0)+1))</f>
        <v>0</v>
      </c>
    </row>
    <row r="157" spans="2:4" hidden="1" x14ac:dyDescent="0.3">
      <c r="B157" s="56">
        <f t="shared" si="3"/>
        <v>0</v>
      </c>
      <c r="C157" s="139" t="str">
        <f>'제품 추가'!AC155</f>
        <v>DBRUST</v>
      </c>
      <c r="D157" s="138">
        <f>IF('넣어줄 잉크'!$D$2="주말",INDEX(표5[#All],MATCH(C157,표5[[#All],[잉크]],0),18)+INDEX(표5[#All],MATCH(C157,표5[[#All],[잉크]],0),21),INDEX(표5[#All],MATCH(C157,표5[[#All],[잉크]],0),MATCH('넣어줄 잉크'!$D$2,표5[#Headers],0)+1))</f>
        <v>0</v>
      </c>
    </row>
    <row r="158" spans="2:4" hidden="1" x14ac:dyDescent="0.3">
      <c r="B158" s="56">
        <f t="shared" si="3"/>
        <v>0</v>
      </c>
      <c r="C158" s="139" t="str">
        <f>'제품 추가'!AC156</f>
        <v>DBSATURN</v>
      </c>
      <c r="D158" s="138">
        <f>IF('넣어줄 잉크'!$D$2="주말",INDEX(표5[#All],MATCH(C158,표5[[#All],[잉크]],0),18)+INDEX(표5[#All],MATCH(C158,표5[[#All],[잉크]],0),21),INDEX(표5[#All],MATCH(C158,표5[[#All],[잉크]],0),MATCH('넣어줄 잉크'!$D$2,표5[#Headers],0)+1))</f>
        <v>0</v>
      </c>
    </row>
    <row r="159" spans="2:4" hidden="1" x14ac:dyDescent="0.3">
      <c r="B159" s="56">
        <f t="shared" si="3"/>
        <v>0</v>
      </c>
      <c r="C159" s="139" t="str">
        <f>'제품 추가'!AC157</f>
        <v>VENUS</v>
      </c>
      <c r="D159" s="138">
        <f>IF('넣어줄 잉크'!$D$2="주말",INDEX(표5[#All],MATCH(C159,표5[[#All],[잉크]],0),18)+INDEX(표5[#All],MATCH(C159,표5[[#All],[잉크]],0),21),INDEX(표5[#All],MATCH(C159,표5[[#All],[잉크]],0),MATCH('넣어줄 잉크'!$D$2,표5[#Headers],0)+1))</f>
        <v>0</v>
      </c>
    </row>
    <row r="160" spans="2:4" hidden="1" x14ac:dyDescent="0.3">
      <c r="B160" s="56">
        <f t="shared" si="3"/>
        <v>0</v>
      </c>
      <c r="C160" s="139" t="str">
        <f>'제품 추가'!AC158</f>
        <v>DBWALL</v>
      </c>
      <c r="D160" s="138">
        <f>IF('넣어줄 잉크'!$D$2="주말",INDEX(표5[#All],MATCH(C160,표5[[#All],[잉크]],0),18)+INDEX(표5[#All],MATCH(C160,표5[[#All],[잉크]],0),21),INDEX(표5[#All],MATCH(C160,표5[[#All],[잉크]],0),MATCH('넣어줄 잉크'!$D$2,표5[#Headers],0)+1))</f>
        <v>0</v>
      </c>
    </row>
    <row r="161" spans="2:4" hidden="1" x14ac:dyDescent="0.3">
      <c r="B161" s="56">
        <f t="shared" si="3"/>
        <v>0</v>
      </c>
      <c r="C161" s="139" t="str">
        <f>'제품 추가'!AC159</f>
        <v>DEAR</v>
      </c>
      <c r="D161" s="138">
        <f>IF('넣어줄 잉크'!$D$2="주말",INDEX(표5[#All],MATCH(C161,표5[[#All],[잉크]],0),18)+INDEX(표5[#All],MATCH(C161,표5[[#All],[잉크]],0),21),INDEX(표5[#All],MATCH(C161,표5[[#All],[잉크]],0),MATCH('넣어줄 잉크'!$D$2,표5[#Headers],0)+1))</f>
        <v>0</v>
      </c>
    </row>
    <row r="162" spans="2:4" hidden="1" x14ac:dyDescent="0.3">
      <c r="B162" s="56">
        <f t="shared" si="3"/>
        <v>0</v>
      </c>
      <c r="C162" s="139" t="str">
        <f>'제품 추가'!AC160</f>
        <v>DEEP</v>
      </c>
      <c r="D162" s="138">
        <f>IF('넣어줄 잉크'!$D$2="주말",INDEX(표5[#All],MATCH(C162,표5[[#All],[잉크]],0),18)+INDEX(표5[#All],MATCH(C162,표5[[#All],[잉크]],0),21),INDEX(표5[#All],MATCH(C162,표5[[#All],[잉크]],0),MATCH('넣어줄 잉크'!$D$2,표5[#Headers],0)+1))</f>
        <v>0</v>
      </c>
    </row>
    <row r="163" spans="2:4" hidden="1" x14ac:dyDescent="0.3">
      <c r="B163" s="56">
        <f t="shared" si="3"/>
        <v>0</v>
      </c>
      <c r="C163" s="139" t="str">
        <f>'제품 추가'!AC161</f>
        <v>DEMITASSE</v>
      </c>
      <c r="D163" s="138">
        <f>IF('넣어줄 잉크'!$D$2="주말",INDEX(표5[#All],MATCH(C163,표5[[#All],[잉크]],0),18)+INDEX(표5[#All],MATCH(C163,표5[[#All],[잉크]],0),21),INDEX(표5[#All],MATCH(C163,표5[[#All],[잉크]],0),MATCH('넣어줄 잉크'!$D$2,표5[#Headers],0)+1))</f>
        <v>0</v>
      </c>
    </row>
    <row r="164" spans="2:4" hidden="1" x14ac:dyDescent="0.3">
      <c r="B164" s="56">
        <f t="shared" si="3"/>
        <v>0</v>
      </c>
      <c r="C164" s="139" t="str">
        <f>'제품 추가'!AC162</f>
        <v>DENIM</v>
      </c>
      <c r="D164" s="138">
        <f>IF('넣어줄 잉크'!$D$2="주말",INDEX(표5[#All],MATCH(C164,표5[[#All],[잉크]],0),18)+INDEX(표5[#All],MATCH(C164,표5[[#All],[잉크]],0),21),INDEX(표5[#All],MATCH(C164,표5[[#All],[잉크]],0),MATCH('넣어줄 잉크'!$D$2,표5[#Headers],0)+1))</f>
        <v>0</v>
      </c>
    </row>
    <row r="165" spans="2:4" hidden="1" x14ac:dyDescent="0.3">
      <c r="B165" s="56">
        <f t="shared" si="3"/>
        <v>0</v>
      </c>
      <c r="C165" s="139" t="str">
        <f>'제품 추가'!AC163</f>
        <v>DIJON</v>
      </c>
      <c r="D165" s="138">
        <f>IF('넣어줄 잉크'!$D$2="주말",INDEX(표5[#All],MATCH(C165,표5[[#All],[잉크]],0),18)+INDEX(표5[#All],MATCH(C165,표5[[#All],[잉크]],0),21),INDEX(표5[#All],MATCH(C165,표5[[#All],[잉크]],0),MATCH('넣어줄 잉크'!$D$2,표5[#Headers],0)+1))</f>
        <v>0</v>
      </c>
    </row>
    <row r="166" spans="2:4" hidden="1" x14ac:dyDescent="0.3">
      <c r="B166" s="56">
        <f t="shared" si="3"/>
        <v>0</v>
      </c>
      <c r="C166" s="139" t="str">
        <f>'제품 추가'!AC164</f>
        <v>DILL</v>
      </c>
      <c r="D166" s="138">
        <f>IF('넣어줄 잉크'!$D$2="주말",INDEX(표5[#All],MATCH(C166,표5[[#All],[잉크]],0),18)+INDEX(표5[#All],MATCH(C166,표5[[#All],[잉크]],0),21),INDEX(표5[#All],MATCH(C166,표5[[#All],[잉크]],0),MATCH('넣어줄 잉크'!$D$2,표5[#Headers],0)+1))</f>
        <v>0</v>
      </c>
    </row>
    <row r="167" spans="2:4" hidden="1" x14ac:dyDescent="0.3">
      <c r="B167" s="56">
        <f t="shared" si="3"/>
        <v>0</v>
      </c>
      <c r="C167" s="139" t="str">
        <f>'제품 추가'!AC165</f>
        <v>DIM</v>
      </c>
      <c r="D167" s="138">
        <f>IF('넣어줄 잉크'!$D$2="주말",INDEX(표5[#All],MATCH(C167,표5[[#All],[잉크]],0),18)+INDEX(표5[#All],MATCH(C167,표5[[#All],[잉크]],0),21),INDEX(표5[#All],MATCH(C167,표5[[#All],[잉크]],0),MATCH('넣어줄 잉크'!$D$2,표5[#Headers],0)+1))</f>
        <v>0</v>
      </c>
    </row>
    <row r="168" spans="2:4" hidden="1" x14ac:dyDescent="0.3">
      <c r="B168" s="56">
        <f t="shared" si="3"/>
        <v>0</v>
      </c>
      <c r="C168" s="139" t="str">
        <f>'제품 추가'!AC166</f>
        <v>DIRT</v>
      </c>
      <c r="D168" s="138">
        <f>IF('넣어줄 잉크'!$D$2="주말",INDEX(표5[#All],MATCH(C168,표5[[#All],[잉크]],0),18)+INDEX(표5[#All],MATCH(C168,표5[[#All],[잉크]],0),21),INDEX(표5[#All],MATCH(C168,표5[[#All],[잉크]],0),MATCH('넣어줄 잉크'!$D$2,표5[#Headers],0)+1))</f>
        <v>0</v>
      </c>
    </row>
    <row r="169" spans="2:4" hidden="1" x14ac:dyDescent="0.3">
      <c r="B169" s="56">
        <f t="shared" si="3"/>
        <v>0</v>
      </c>
      <c r="C169" s="139" t="str">
        <f>'제품 추가'!AC167</f>
        <v>DIVER</v>
      </c>
      <c r="D169" s="138">
        <f>IF('넣어줄 잉크'!$D$2="주말",INDEX(표5[#All],MATCH(C169,표5[[#All],[잉크]],0),18)+INDEX(표5[#All],MATCH(C169,표5[[#All],[잉크]],0),21),INDEX(표5[#All],MATCH(C169,표5[[#All],[잉크]],0),MATCH('넣어줄 잉크'!$D$2,표5[#Headers],0)+1))</f>
        <v>0</v>
      </c>
    </row>
    <row r="170" spans="2:4" hidden="1" x14ac:dyDescent="0.3">
      <c r="B170" s="56">
        <f t="shared" si="3"/>
        <v>0</v>
      </c>
      <c r="C170" s="139" t="str">
        <f>'제품 추가'!AC168</f>
        <v>DOBERMANN</v>
      </c>
      <c r="D170" s="138">
        <f>IF('넣어줄 잉크'!$D$2="주말",INDEX(표5[#All],MATCH(C170,표5[[#All],[잉크]],0),18)+INDEX(표5[#All],MATCH(C170,표5[[#All],[잉크]],0),21),INDEX(표5[#All],MATCH(C170,표5[[#All],[잉크]],0),MATCH('넣어줄 잉크'!$D$2,표5[#Headers],0)+1))</f>
        <v>0</v>
      </c>
    </row>
    <row r="171" spans="2:4" hidden="1" x14ac:dyDescent="0.3">
      <c r="B171" s="56">
        <f t="shared" si="3"/>
        <v>0</v>
      </c>
      <c r="C171" s="139" t="str">
        <f>'제품 추가'!AC169</f>
        <v>DOLPHIN</v>
      </c>
      <c r="D171" s="138">
        <f>IF('넣어줄 잉크'!$D$2="주말",INDEX(표5[#All],MATCH(C171,표5[[#All],[잉크]],0),18)+INDEX(표5[#All],MATCH(C171,표5[[#All],[잉크]],0),21),INDEX(표5[#All],MATCH(C171,표5[[#All],[잉크]],0),MATCH('넣어줄 잉크'!$D$2,표5[#Headers],0)+1))</f>
        <v>0</v>
      </c>
    </row>
    <row r="172" spans="2:4" hidden="1" x14ac:dyDescent="0.3">
      <c r="B172" s="56">
        <f t="shared" si="3"/>
        <v>0</v>
      </c>
      <c r="C172" s="139" t="str">
        <f>'제품 추가'!AC170</f>
        <v>DONUT</v>
      </c>
      <c r="D172" s="138">
        <f>IF('넣어줄 잉크'!$D$2="주말",INDEX(표5[#All],MATCH(C172,표5[[#All],[잉크]],0),18)+INDEX(표5[#All],MATCH(C172,표5[[#All],[잉크]],0),21),INDEX(표5[#All],MATCH(C172,표5[[#All],[잉크]],0),MATCH('넣어줄 잉크'!$D$2,표5[#Headers],0)+1))</f>
        <v>0</v>
      </c>
    </row>
    <row r="173" spans="2:4" hidden="1" x14ac:dyDescent="0.3">
      <c r="B173" s="56">
        <f t="shared" si="3"/>
        <v>0</v>
      </c>
      <c r="C173" s="139" t="str">
        <f>'제품 추가'!AC171</f>
        <v>DOVE</v>
      </c>
      <c r="D173" s="138">
        <f>IF('넣어줄 잉크'!$D$2="주말",INDEX(표5[#All],MATCH(C173,표5[[#All],[잉크]],0),18)+INDEX(표5[#All],MATCH(C173,표5[[#All],[잉크]],0),21),INDEX(표5[#All],MATCH(C173,표5[[#All],[잉크]],0),MATCH('넣어줄 잉크'!$D$2,표5[#Headers],0)+1))</f>
        <v>0</v>
      </c>
    </row>
    <row r="174" spans="2:4" hidden="1" x14ac:dyDescent="0.3">
      <c r="B174" s="56">
        <f t="shared" si="3"/>
        <v>0</v>
      </c>
      <c r="C174" s="139" t="str">
        <f>'제품 추가'!AC172</f>
        <v>DRAB</v>
      </c>
      <c r="D174" s="138">
        <f>IF('넣어줄 잉크'!$D$2="주말",INDEX(표5[#All],MATCH(C174,표5[[#All],[잉크]],0),18)+INDEX(표5[#All],MATCH(C174,표5[[#All],[잉크]],0),21),INDEX(표5[#All],MATCH(C174,표5[[#All],[잉크]],0),MATCH('넣어줄 잉크'!$D$2,표5[#Headers],0)+1))</f>
        <v>0</v>
      </c>
    </row>
    <row r="175" spans="2:4" hidden="1" x14ac:dyDescent="0.3">
      <c r="B175" s="56">
        <f t="shared" si="3"/>
        <v>0</v>
      </c>
      <c r="C175" s="139" t="str">
        <f>'제품 추가'!AC173</f>
        <v>DUBARRY</v>
      </c>
      <c r="D175" s="138">
        <f>IF('넣어줄 잉크'!$D$2="주말",INDEX(표5[#All],MATCH(C175,표5[[#All],[잉크]],0),18)+INDEX(표5[#All],MATCH(C175,표5[[#All],[잉크]],0),21),INDEX(표5[#All],MATCH(C175,표5[[#All],[잉크]],0),MATCH('넣어줄 잉크'!$D$2,표5[#Headers],0)+1))</f>
        <v>0</v>
      </c>
    </row>
    <row r="176" spans="2:4" hidden="1" x14ac:dyDescent="0.3">
      <c r="B176" s="56">
        <f t="shared" si="3"/>
        <v>0</v>
      </c>
      <c r="C176" s="139" t="str">
        <f>'제품 추가'!AC174</f>
        <v>DURIAN</v>
      </c>
      <c r="D176" s="138">
        <f>IF('넣어줄 잉크'!$D$2="주말",INDEX(표5[#All],MATCH(C176,표5[[#All],[잉크]],0),18)+INDEX(표5[#All],MATCH(C176,표5[[#All],[잉크]],0),21),INDEX(표5[#All],MATCH(C176,표5[[#All],[잉크]],0),MATCH('넣어줄 잉크'!$D$2,표5[#Headers],0)+1))</f>
        <v>0</v>
      </c>
    </row>
    <row r="177" spans="2:4" hidden="1" x14ac:dyDescent="0.3">
      <c r="B177" s="56">
        <f t="shared" si="3"/>
        <v>0</v>
      </c>
      <c r="C177" s="139" t="str">
        <f>'제품 추가'!AC175</f>
        <v>DUSK</v>
      </c>
      <c r="D177" s="138">
        <f>IF('넣어줄 잉크'!$D$2="주말",INDEX(표5[#All],MATCH(C177,표5[[#All],[잉크]],0),18)+INDEX(표5[#All],MATCH(C177,표5[[#All],[잉크]],0),21),INDEX(표5[#All],MATCH(C177,표5[[#All],[잉크]],0),MATCH('넣어줄 잉크'!$D$2,표5[#Headers],0)+1))</f>
        <v>0</v>
      </c>
    </row>
    <row r="178" spans="2:4" hidden="1" x14ac:dyDescent="0.3">
      <c r="B178" s="56">
        <f t="shared" si="3"/>
        <v>0</v>
      </c>
      <c r="C178" s="139" t="str">
        <f>'제품 추가'!AC176</f>
        <v>DUST</v>
      </c>
      <c r="D178" s="138">
        <f>IF('넣어줄 잉크'!$D$2="주말",INDEX(표5[#All],MATCH(C178,표5[[#All],[잉크]],0),18)+INDEX(표5[#All],MATCH(C178,표5[[#All],[잉크]],0),21),INDEX(표5[#All],MATCH(C178,표5[[#All],[잉크]],0),MATCH('넣어줄 잉크'!$D$2,표5[#Headers],0)+1))</f>
        <v>0</v>
      </c>
    </row>
    <row r="179" spans="2:4" hidden="1" x14ac:dyDescent="0.3">
      <c r="B179" s="56">
        <f t="shared" si="3"/>
        <v>0</v>
      </c>
      <c r="C179" s="139" t="str">
        <f>'제품 추가'!AC177</f>
        <v>EBONY</v>
      </c>
      <c r="D179" s="138">
        <f>IF('넣어줄 잉크'!$D$2="주말",INDEX(표5[#All],MATCH(C179,표5[[#All],[잉크]],0),18)+INDEX(표5[#All],MATCH(C179,표5[[#All],[잉크]],0),21),INDEX(표5[#All],MATCH(C179,표5[[#All],[잉크]],0),MATCH('넣어줄 잉크'!$D$2,표5[#Headers],0)+1))</f>
        <v>0</v>
      </c>
    </row>
    <row r="180" spans="2:4" hidden="1" x14ac:dyDescent="0.3">
      <c r="B180" s="56">
        <f t="shared" si="3"/>
        <v>0</v>
      </c>
      <c r="C180" s="139" t="str">
        <f>'제품 추가'!AC178</f>
        <v>EEL</v>
      </c>
      <c r="D180" s="138">
        <f>IF('넣어줄 잉크'!$D$2="주말",INDEX(표5[#All],MATCH(C180,표5[[#All],[잉크]],0),18)+INDEX(표5[#All],MATCH(C180,표5[[#All],[잉크]],0),21),INDEX(표5[#All],MATCH(C180,표5[[#All],[잉크]],0),MATCH('넣어줄 잉크'!$D$2,표5[#Headers],0)+1))</f>
        <v>0</v>
      </c>
    </row>
    <row r="181" spans="2:4" hidden="1" x14ac:dyDescent="0.3">
      <c r="B181" s="56">
        <f t="shared" si="3"/>
        <v>0</v>
      </c>
      <c r="C181" s="139" t="str">
        <f>'제품 추가'!AC179</f>
        <v>EGG</v>
      </c>
      <c r="D181" s="138">
        <f>IF('넣어줄 잉크'!$D$2="주말",INDEX(표5[#All],MATCH(C181,표5[[#All],[잉크]],0),18)+INDEX(표5[#All],MATCH(C181,표5[[#All],[잉크]],0),21),INDEX(표5[#All],MATCH(C181,표5[[#All],[잉크]],0),MATCH('넣어줄 잉크'!$D$2,표5[#Headers],0)+1))</f>
        <v>0</v>
      </c>
    </row>
    <row r="182" spans="2:4" hidden="1" x14ac:dyDescent="0.3">
      <c r="B182" s="56">
        <f t="shared" si="3"/>
        <v>0</v>
      </c>
      <c r="C182" s="139" t="str">
        <f>'제품 추가'!AC180</f>
        <v>ELEGANT</v>
      </c>
      <c r="D182" s="138">
        <f>IF('넣어줄 잉크'!$D$2="주말",INDEX(표5[#All],MATCH(C182,표5[[#All],[잉크]],0),18)+INDEX(표5[#All],MATCH(C182,표5[[#All],[잉크]],0),21),INDEX(표5[#All],MATCH(C182,표5[[#All],[잉크]],0),MATCH('넣어줄 잉크'!$D$2,표5[#Headers],0)+1))</f>
        <v>0</v>
      </c>
    </row>
    <row r="183" spans="2:4" hidden="1" x14ac:dyDescent="0.3">
      <c r="B183" s="56">
        <f t="shared" si="3"/>
        <v>0</v>
      </c>
      <c r="C183" s="139" t="str">
        <f>'제품 추가'!AC181</f>
        <v>ELEPHANT</v>
      </c>
      <c r="D183" s="138">
        <f>IF('넣어줄 잉크'!$D$2="주말",INDEX(표5[#All],MATCH(C183,표5[[#All],[잉크]],0),18)+INDEX(표5[#All],MATCH(C183,표5[[#All],[잉크]],0),21),INDEX(표5[#All],MATCH(C183,표5[[#All],[잉크]],0),MATCH('넣어줄 잉크'!$D$2,표5[#Headers],0)+1))</f>
        <v>0</v>
      </c>
    </row>
    <row r="184" spans="2:4" hidden="1" x14ac:dyDescent="0.3">
      <c r="B184" s="56">
        <f t="shared" ref="B184:B247" si="4">IFERROR(SUM(D184:D184),0)</f>
        <v>0</v>
      </c>
      <c r="C184" s="139" t="str">
        <f>'제품 추가'!AC182</f>
        <v>EMERALD</v>
      </c>
      <c r="D184" s="138">
        <f>IF('넣어줄 잉크'!$D$2="주말",INDEX(표5[#All],MATCH(C184,표5[[#All],[잉크]],0),18)+INDEX(표5[#All],MATCH(C184,표5[[#All],[잉크]],0),21),INDEX(표5[#All],MATCH(C184,표5[[#All],[잉크]],0),MATCH('넣어줄 잉크'!$D$2,표5[#Headers],0)+1))</f>
        <v>0</v>
      </c>
    </row>
    <row r="185" spans="2:4" hidden="1" x14ac:dyDescent="0.3">
      <c r="B185" s="56">
        <f t="shared" si="4"/>
        <v>0</v>
      </c>
      <c r="C185" s="139" t="str">
        <f>'제품 추가'!AC183</f>
        <v>ENDIVE</v>
      </c>
      <c r="D185" s="138">
        <f>IF('넣어줄 잉크'!$D$2="주말",INDEX(표5[#All],MATCH(C185,표5[[#All],[잉크]],0),18)+INDEX(표5[#All],MATCH(C185,표5[[#All],[잉크]],0),21),INDEX(표5[#All],MATCH(C185,표5[[#All],[잉크]],0),MATCH('넣어줄 잉크'!$D$2,표5[#Headers],0)+1))</f>
        <v>0</v>
      </c>
    </row>
    <row r="186" spans="2:4" hidden="1" x14ac:dyDescent="0.3">
      <c r="B186" s="56">
        <f t="shared" si="4"/>
        <v>0</v>
      </c>
      <c r="C186" s="139" t="str">
        <f>'제품 추가'!AC184</f>
        <v>EXCALIBUR</v>
      </c>
      <c r="D186" s="138">
        <f>IF('넣어줄 잉크'!$D$2="주말",INDEX(표5[#All],MATCH(C186,표5[[#All],[잉크]],0),18)+INDEX(표5[#All],MATCH(C186,표5[[#All],[잉크]],0),21),INDEX(표5[#All],MATCH(C186,표5[[#All],[잉크]],0),MATCH('넣어줄 잉크'!$D$2,표5[#Headers],0)+1))</f>
        <v>0</v>
      </c>
    </row>
    <row r="187" spans="2:4" hidden="1" x14ac:dyDescent="0.3">
      <c r="B187" s="56">
        <f t="shared" si="4"/>
        <v>0</v>
      </c>
      <c r="C187" s="139" t="str">
        <f>'제품 추가'!AC185</f>
        <v>FAWN</v>
      </c>
      <c r="D187" s="138">
        <f>IF('넣어줄 잉크'!$D$2="주말",INDEX(표5[#All],MATCH(C187,표5[[#All],[잉크]],0),18)+INDEX(표5[#All],MATCH(C187,표5[[#All],[잉크]],0),21),INDEX(표5[#All],MATCH(C187,표5[[#All],[잉크]],0),MATCH('넣어줄 잉크'!$D$2,표5[#Headers],0)+1))</f>
        <v>0</v>
      </c>
    </row>
    <row r="188" spans="2:4" hidden="1" x14ac:dyDescent="0.3">
      <c r="B188" s="56">
        <f t="shared" si="4"/>
        <v>0</v>
      </c>
      <c r="C188" s="139" t="str">
        <f>'제품 추가'!AC186</f>
        <v>FIERY</v>
      </c>
      <c r="D188" s="138">
        <f>IF('넣어줄 잉크'!$D$2="주말",INDEX(표5[#All],MATCH(C188,표5[[#All],[잉크]],0),18)+INDEX(표5[#All],MATCH(C188,표5[[#All],[잉크]],0),21),INDEX(표5[#All],MATCH(C188,표5[[#All],[잉크]],0),MATCH('넣어줄 잉크'!$D$2,표5[#Headers],0)+1))</f>
        <v>0</v>
      </c>
    </row>
    <row r="189" spans="2:4" hidden="1" x14ac:dyDescent="0.3">
      <c r="B189" s="56">
        <f t="shared" si="4"/>
        <v>0</v>
      </c>
      <c r="C189" s="139" t="str">
        <f>'제품 추가'!AC187</f>
        <v>FIG</v>
      </c>
      <c r="D189" s="138">
        <f>IF('넣어줄 잉크'!$D$2="주말",INDEX(표5[#All],MATCH(C189,표5[[#All],[잉크]],0),18)+INDEX(표5[#All],MATCH(C189,표5[[#All],[잉크]],0),21),INDEX(표5[#All],MATCH(C189,표5[[#All],[잉크]],0),MATCH('넣어줄 잉크'!$D$2,표5[#Headers],0)+1))</f>
        <v>0</v>
      </c>
    </row>
    <row r="190" spans="2:4" x14ac:dyDescent="0.3">
      <c r="B190" s="56">
        <f t="shared" si="4"/>
        <v>4</v>
      </c>
      <c r="C190" s="139" t="str">
        <f>'제품 추가'!AC62</f>
        <v>BRICK</v>
      </c>
      <c r="D190" s="138">
        <f>IF('넣어줄 잉크'!$D$2="주말",INDEX(표5[#All],MATCH(C190,표5[[#All],[잉크]],0),18)+INDEX(표5[#All],MATCH(C190,표5[[#All],[잉크]],0),21),INDEX(표5[#All],MATCH(C190,표5[[#All],[잉크]],0),MATCH('넣어줄 잉크'!$D$2,표5[#Headers],0)+1))</f>
        <v>4</v>
      </c>
    </row>
    <row r="191" spans="2:4" hidden="1" x14ac:dyDescent="0.3">
      <c r="B191" s="56">
        <f t="shared" si="4"/>
        <v>0</v>
      </c>
      <c r="C191" s="139" t="str">
        <f>'제품 추가'!AC189</f>
        <v>FLAX</v>
      </c>
      <c r="D191" s="138">
        <f>IF('넣어줄 잉크'!$D$2="주말",INDEX(표5[#All],MATCH(C191,표5[[#All],[잉크]],0),18)+INDEX(표5[#All],MATCH(C191,표5[[#All],[잉크]],0),21),INDEX(표5[#All],MATCH(C191,표5[[#All],[잉크]],0),MATCH('넣어줄 잉크'!$D$2,표5[#Headers],0)+1))</f>
        <v>0</v>
      </c>
    </row>
    <row r="192" spans="2:4" hidden="1" x14ac:dyDescent="0.3">
      <c r="B192" s="56">
        <f t="shared" si="4"/>
        <v>0</v>
      </c>
      <c r="C192" s="139" t="str">
        <f>'제품 추가'!AC190</f>
        <v>FLINT</v>
      </c>
      <c r="D192" s="138">
        <f>IF('넣어줄 잉크'!$D$2="주말",INDEX(표5[#All],MATCH(C192,표5[[#All],[잉크]],0),18)+INDEX(표5[#All],MATCH(C192,표5[[#All],[잉크]],0),21),INDEX(표5[#All],MATCH(C192,표5[[#All],[잉크]],0),MATCH('넣어줄 잉크'!$D$2,표5[#Headers],0)+1))</f>
        <v>0</v>
      </c>
    </row>
    <row r="193" spans="2:4" hidden="1" x14ac:dyDescent="0.3">
      <c r="B193" s="56">
        <f t="shared" si="4"/>
        <v>0</v>
      </c>
      <c r="C193" s="139" t="str">
        <f>'제품 추가'!AC191</f>
        <v>FOG</v>
      </c>
      <c r="D193" s="138">
        <f>IF('넣어줄 잉크'!$D$2="주말",INDEX(표5[#All],MATCH(C193,표5[[#All],[잉크]],0),18)+INDEX(표5[#All],MATCH(C193,표5[[#All],[잉크]],0),21),INDEX(표5[#All],MATCH(C193,표5[[#All],[잉크]],0),MATCH('넣어줄 잉크'!$D$2,표5[#Headers],0)+1))</f>
        <v>0</v>
      </c>
    </row>
    <row r="194" spans="2:4" hidden="1" x14ac:dyDescent="0.3">
      <c r="B194" s="56">
        <f t="shared" si="4"/>
        <v>0</v>
      </c>
      <c r="C194" s="139" t="str">
        <f>'제품 추가'!AC192</f>
        <v>FONDUE</v>
      </c>
      <c r="D194" s="138">
        <f>IF('넣어줄 잉크'!$D$2="주말",INDEX(표5[#All],MATCH(C194,표5[[#All],[잉크]],0),18)+INDEX(표5[#All],MATCH(C194,표5[[#All],[잉크]],0),21),INDEX(표5[#All],MATCH(C194,표5[[#All],[잉크]],0),MATCH('넣어줄 잉크'!$D$2,표5[#Headers],0)+1))</f>
        <v>0</v>
      </c>
    </row>
    <row r="195" spans="2:4" hidden="1" x14ac:dyDescent="0.3">
      <c r="B195" s="56">
        <f t="shared" si="4"/>
        <v>0</v>
      </c>
      <c r="C195" s="139" t="str">
        <f>'제품 추가'!AC193</f>
        <v>FOREST</v>
      </c>
      <c r="D195" s="138">
        <f>IF('넣어줄 잉크'!$D$2="주말",INDEX(표5[#All],MATCH(C195,표5[[#All],[잉크]],0),18)+INDEX(표5[#All],MATCH(C195,표5[[#All],[잉크]],0),21),INDEX(표5[#All],MATCH(C195,표5[[#All],[잉크]],0),MATCH('넣어줄 잉크'!$D$2,표5[#Headers],0)+1))</f>
        <v>0</v>
      </c>
    </row>
    <row r="196" spans="2:4" hidden="1" x14ac:dyDescent="0.3">
      <c r="B196" s="56">
        <f t="shared" si="4"/>
        <v>0</v>
      </c>
      <c r="C196" s="139" t="str">
        <f>'제품 추가'!AC194</f>
        <v>FORSYTHIA</v>
      </c>
      <c r="D196" s="138">
        <f>IF('넣어줄 잉크'!$D$2="주말",INDEX(표5[#All],MATCH(C196,표5[[#All],[잉크]],0),18)+INDEX(표5[#All],MATCH(C196,표5[[#All],[잉크]],0),21),INDEX(표5[#All],MATCH(C196,표5[[#All],[잉크]],0),MATCH('넣어줄 잉크'!$D$2,표5[#Headers],0)+1))</f>
        <v>0</v>
      </c>
    </row>
    <row r="197" spans="2:4" hidden="1" x14ac:dyDescent="0.3">
      <c r="B197" s="56">
        <f t="shared" si="4"/>
        <v>0</v>
      </c>
      <c r="C197" s="139" t="str">
        <f>'제품 추가'!AC195</f>
        <v>FOSSIL</v>
      </c>
      <c r="D197" s="138">
        <f>IF('넣어줄 잉크'!$D$2="주말",INDEX(표5[#All],MATCH(C197,표5[[#All],[잉크]],0),18)+INDEX(표5[#All],MATCH(C197,표5[[#All],[잉크]],0),21),INDEX(표5[#All],MATCH(C197,표5[[#All],[잉크]],0),MATCH('넣어줄 잉크'!$D$2,표5[#Headers],0)+1))</f>
        <v>0</v>
      </c>
    </row>
    <row r="198" spans="2:4" hidden="1" x14ac:dyDescent="0.3">
      <c r="B198" s="56">
        <f t="shared" si="4"/>
        <v>0</v>
      </c>
      <c r="C198" s="139" t="str">
        <f>'제품 추가'!AC196</f>
        <v>FOXY</v>
      </c>
      <c r="D198" s="138">
        <f>IF('넣어줄 잉크'!$D$2="주말",INDEX(표5[#All],MATCH(C198,표5[[#All],[잉크]],0),18)+INDEX(표5[#All],MATCH(C198,표5[[#All],[잉크]],0),21),INDEX(표5[#All],MATCH(C198,표5[[#All],[잉크]],0),MATCH('넣어줄 잉크'!$D$2,표5[#Headers],0)+1))</f>
        <v>0</v>
      </c>
    </row>
    <row r="199" spans="2:4" hidden="1" x14ac:dyDescent="0.3">
      <c r="B199" s="56">
        <f t="shared" si="4"/>
        <v>0</v>
      </c>
      <c r="C199" s="139" t="str">
        <f>'제품 추가'!AC197</f>
        <v>FREEDOM</v>
      </c>
      <c r="D199" s="138">
        <f>IF('넣어줄 잉크'!$D$2="주말",INDEX(표5[#All],MATCH(C199,표5[[#All],[잉크]],0),18)+INDEX(표5[#All],MATCH(C199,표5[[#All],[잉크]],0),21),INDEX(표5[#All],MATCH(C199,표5[[#All],[잉크]],0),MATCH('넣어줄 잉크'!$D$2,표5[#Headers],0)+1))</f>
        <v>0</v>
      </c>
    </row>
    <row r="200" spans="2:4" hidden="1" x14ac:dyDescent="0.3">
      <c r="B200" s="56">
        <f t="shared" si="4"/>
        <v>0</v>
      </c>
      <c r="C200" s="139" t="str">
        <f>'제품 추가'!AC198</f>
        <v>FREESIA</v>
      </c>
      <c r="D200" s="138">
        <f>IF('넣어줄 잉크'!$D$2="주말",INDEX(표5[#All],MATCH(C200,표5[[#All],[잉크]],0),18)+INDEX(표5[#All],MATCH(C200,표5[[#All],[잉크]],0),21),INDEX(표5[#All],MATCH(C200,표5[[#All],[잉크]],0),MATCH('넣어줄 잉크'!$D$2,표5[#Headers],0)+1))</f>
        <v>0</v>
      </c>
    </row>
    <row r="201" spans="2:4" hidden="1" x14ac:dyDescent="0.3">
      <c r="B201" s="56">
        <f t="shared" si="4"/>
        <v>0</v>
      </c>
      <c r="C201" s="139" t="str">
        <f>'제품 추가'!AC199</f>
        <v>FRIAR</v>
      </c>
      <c r="D201" s="138">
        <f>IF('넣어줄 잉크'!$D$2="주말",INDEX(표5[#All],MATCH(C201,표5[[#All],[잉크]],0),18)+INDEX(표5[#All],MATCH(C201,표5[[#All],[잉크]],0),21),INDEX(표5[#All],MATCH(C201,표5[[#All],[잉크]],0),MATCH('넣어줄 잉크'!$D$2,표5[#Headers],0)+1))</f>
        <v>0</v>
      </c>
    </row>
    <row r="202" spans="2:4" hidden="1" x14ac:dyDescent="0.3">
      <c r="B202" s="56">
        <f t="shared" si="4"/>
        <v>0</v>
      </c>
      <c r="C202" s="139" t="str">
        <f>'제품 추가'!AC200</f>
        <v>FROG</v>
      </c>
      <c r="D202" s="138">
        <f>IF('넣어줄 잉크'!$D$2="주말",INDEX(표5[#All],MATCH(C202,표5[[#All],[잉크]],0),18)+INDEX(표5[#All],MATCH(C202,표5[[#All],[잉크]],0),21),INDEX(표5[#All],MATCH(C202,표5[[#All],[잉크]],0),MATCH('넣어줄 잉크'!$D$2,표5[#Headers],0)+1))</f>
        <v>0</v>
      </c>
    </row>
    <row r="203" spans="2:4" hidden="1" x14ac:dyDescent="0.3">
      <c r="B203" s="56">
        <f t="shared" si="4"/>
        <v>0</v>
      </c>
      <c r="C203" s="139" t="str">
        <f>'제품 추가'!AC201</f>
        <v>FUDGE</v>
      </c>
      <c r="D203" s="138">
        <f>IF('넣어줄 잉크'!$D$2="주말",INDEX(표5[#All],MATCH(C203,표5[[#All],[잉크]],0),18)+INDEX(표5[#All],MATCH(C203,표5[[#All],[잉크]],0),21),INDEX(표5[#All],MATCH(C203,표5[[#All],[잉크]],0),MATCH('넣어줄 잉크'!$D$2,표5[#Headers],0)+1))</f>
        <v>0</v>
      </c>
    </row>
    <row r="204" spans="2:4" hidden="1" x14ac:dyDescent="0.3">
      <c r="B204" s="56">
        <f t="shared" si="4"/>
        <v>0</v>
      </c>
      <c r="C204" s="139" t="str">
        <f>'제품 추가'!AC202</f>
        <v>GALAXY</v>
      </c>
      <c r="D204" s="138">
        <f>IF('넣어줄 잉크'!$D$2="주말",INDEX(표5[#All],MATCH(C204,표5[[#All],[잉크]],0),18)+INDEX(표5[#All],MATCH(C204,표5[[#All],[잉크]],0),21),INDEX(표5[#All],MATCH(C204,표5[[#All],[잉크]],0),MATCH('넣어줄 잉크'!$D$2,표5[#Headers],0)+1))</f>
        <v>0</v>
      </c>
    </row>
    <row r="205" spans="2:4" hidden="1" x14ac:dyDescent="0.3">
      <c r="B205" s="56">
        <f t="shared" si="4"/>
        <v>0</v>
      </c>
      <c r="C205" s="139" t="str">
        <f>'제품 추가'!AC203</f>
        <v>GARFIELD</v>
      </c>
      <c r="D205" s="138">
        <f>IF('넣어줄 잉크'!$D$2="주말",INDEX(표5[#All],MATCH(C205,표5[[#All],[잉크]],0),18)+INDEX(표5[#All],MATCH(C205,표5[[#All],[잉크]],0),21),INDEX(표5[#All],MATCH(C205,표5[[#All],[잉크]],0),MATCH('넣어줄 잉크'!$D$2,표5[#Headers],0)+1))</f>
        <v>0</v>
      </c>
    </row>
    <row r="206" spans="2:4" hidden="1" x14ac:dyDescent="0.3">
      <c r="B206" s="56">
        <f t="shared" si="4"/>
        <v>0</v>
      </c>
      <c r="C206" s="139" t="str">
        <f>'제품 추가'!AC204</f>
        <v>GARGOYLE</v>
      </c>
      <c r="D206" s="138">
        <f>IF('넣어줄 잉크'!$D$2="주말",INDEX(표5[#All],MATCH(C206,표5[[#All],[잉크]],0),18)+INDEX(표5[#All],MATCH(C206,표5[[#All],[잉크]],0),21),INDEX(표5[#All],MATCH(C206,표5[[#All],[잉크]],0),MATCH('넣어줄 잉크'!$D$2,표5[#Headers],0)+1))</f>
        <v>0</v>
      </c>
    </row>
    <row r="207" spans="2:4" hidden="1" x14ac:dyDescent="0.3">
      <c r="B207" s="56">
        <f t="shared" si="4"/>
        <v>0</v>
      </c>
      <c r="C207" s="139" t="str">
        <f>'제품 추가'!AC205</f>
        <v>GARLIC</v>
      </c>
      <c r="D207" s="138">
        <f>IF('넣어줄 잉크'!$D$2="주말",INDEX(표5[#All],MATCH(C207,표5[[#All],[잉크]],0),18)+INDEX(표5[#All],MATCH(C207,표5[[#All],[잉크]],0),21),INDEX(표5[#All],MATCH(C207,표5[[#All],[잉크]],0),MATCH('넣어줄 잉크'!$D$2,표5[#Headers],0)+1))</f>
        <v>0</v>
      </c>
    </row>
    <row r="208" spans="2:4" hidden="1" x14ac:dyDescent="0.3">
      <c r="B208" s="56">
        <f t="shared" si="4"/>
        <v>0</v>
      </c>
      <c r="C208" s="139" t="str">
        <f>'제품 추가'!AC206</f>
        <v>GARNET</v>
      </c>
      <c r="D208" s="138">
        <f>IF('넣어줄 잉크'!$D$2="주말",INDEX(표5[#All],MATCH(C208,표5[[#All],[잉크]],0),18)+INDEX(표5[#All],MATCH(C208,표5[[#All],[잉크]],0),21),INDEX(표5[#All],MATCH(C208,표5[[#All],[잉크]],0),MATCH('넣어줄 잉크'!$D$2,표5[#Headers],0)+1))</f>
        <v>0</v>
      </c>
    </row>
    <row r="209" spans="2:4" hidden="1" x14ac:dyDescent="0.3">
      <c r="B209" s="56">
        <f t="shared" si="4"/>
        <v>0</v>
      </c>
      <c r="C209" s="139" t="str">
        <f>'제품 추가'!AC207</f>
        <v>GATO</v>
      </c>
      <c r="D209" s="138">
        <f>IF('넣어줄 잉크'!$D$2="주말",INDEX(표5[#All],MATCH(C209,표5[[#All],[잉크]],0),18)+INDEX(표5[#All],MATCH(C209,표5[[#All],[잉크]],0),21),INDEX(표5[#All],MATCH(C209,표5[[#All],[잉크]],0),MATCH('넣어줄 잉크'!$D$2,표5[#Headers],0)+1))</f>
        <v>0</v>
      </c>
    </row>
    <row r="210" spans="2:4" hidden="1" x14ac:dyDescent="0.3">
      <c r="B210" s="56">
        <f t="shared" si="4"/>
        <v>0</v>
      </c>
      <c r="C210" s="139" t="str">
        <f>'제품 추가'!AC208</f>
        <v>GAZELLE</v>
      </c>
      <c r="D210" s="138">
        <f>IF('넣어줄 잉크'!$D$2="주말",INDEX(표5[#All],MATCH(C210,표5[[#All],[잉크]],0),18)+INDEX(표5[#All],MATCH(C210,표5[[#All],[잉크]],0),21),INDEX(표5[#All],MATCH(C210,표5[[#All],[잉크]],0),MATCH('넣어줄 잉크'!$D$2,표5[#Headers],0)+1))</f>
        <v>0</v>
      </c>
    </row>
    <row r="211" spans="2:4" hidden="1" x14ac:dyDescent="0.3">
      <c r="B211" s="56">
        <f t="shared" si="4"/>
        <v>0</v>
      </c>
      <c r="C211" s="139" t="str">
        <f>'제품 추가'!AC209</f>
        <v>GERANIUM</v>
      </c>
      <c r="D211" s="138">
        <f>IF('넣어줄 잉크'!$D$2="주말",INDEX(표5[#All],MATCH(C211,표5[[#All],[잉크]],0),18)+INDEX(표5[#All],MATCH(C211,표5[[#All],[잉크]],0),21),INDEX(표5[#All],MATCH(C211,표5[[#All],[잉크]],0),MATCH('넣어줄 잉크'!$D$2,표5[#Headers],0)+1))</f>
        <v>0</v>
      </c>
    </row>
    <row r="212" spans="2:4" hidden="1" x14ac:dyDescent="0.3">
      <c r="B212" s="56">
        <f t="shared" si="4"/>
        <v>2</v>
      </c>
      <c r="C212" s="139" t="str">
        <f>'제품 추가'!AC210</f>
        <v>GHOST</v>
      </c>
      <c r="D212" s="138">
        <f>IF('넣어줄 잉크'!$D$2="주말",INDEX(표5[#All],MATCH(C212,표5[[#All],[잉크]],0),18)+INDEX(표5[#All],MATCH(C212,표5[[#All],[잉크]],0),21),INDEX(표5[#All],MATCH(C212,표5[[#All],[잉크]],0),MATCH('넣어줄 잉크'!$D$2,표5[#Headers],0)+1))</f>
        <v>2</v>
      </c>
    </row>
    <row r="213" spans="2:4" hidden="1" x14ac:dyDescent="0.3">
      <c r="B213" s="56">
        <f t="shared" si="4"/>
        <v>0</v>
      </c>
      <c r="C213" s="139" t="str">
        <f>'제품 추가'!AC211</f>
        <v>GINGER</v>
      </c>
      <c r="D213" s="138">
        <f>IF('넣어줄 잉크'!$D$2="주말",INDEX(표5[#All],MATCH(C213,표5[[#All],[잉크]],0),18)+INDEX(표5[#All],MATCH(C213,표5[[#All],[잉크]],0),21),INDEX(표5[#All],MATCH(C213,표5[[#All],[잉크]],0),MATCH('넣어줄 잉크'!$D$2,표5[#Headers],0)+1))</f>
        <v>0</v>
      </c>
    </row>
    <row r="214" spans="2:4" hidden="1" x14ac:dyDescent="0.3">
      <c r="B214" s="56">
        <f t="shared" si="4"/>
        <v>0</v>
      </c>
      <c r="C214" s="139" t="str">
        <f>'제품 추가'!AC543</f>
        <v>CLEAR</v>
      </c>
      <c r="D214" s="138">
        <f>IF('넣어줄 잉크'!$D$2="주말",INDEX(표5[#All],MATCH(C214,표5[[#All],[잉크]],0),18)+INDEX(표5[#All],MATCH(C214,표5[[#All],[잉크]],0),21),INDEX(표5[#All],MATCH(C214,표5[[#All],[잉크]],0),MATCH('넣어줄 잉크'!$D$2,표5[#Headers],0)+1))</f>
        <v>0</v>
      </c>
    </row>
    <row r="215" spans="2:4" x14ac:dyDescent="0.3">
      <c r="B215" s="56">
        <f t="shared" si="4"/>
        <v>0</v>
      </c>
      <c r="C215" s="139" t="str">
        <f>'제품 추가'!AC1063</f>
        <v>BRIM</v>
      </c>
      <c r="D215" s="138">
        <f>IF('넣어줄 잉크'!$D$2="주말",INDEX(표5[#All],MATCH(C215,표5[[#All],[잉크]],0),18)+INDEX(표5[#All],MATCH(C215,표5[[#All],[잉크]],0),21),INDEX(표5[#All],MATCH(C215,표5[[#All],[잉크]],0),MATCH('넣어줄 잉크'!$D$2,표5[#Headers],0)+1))</f>
        <v>0</v>
      </c>
    </row>
    <row r="216" spans="2:4" hidden="1" x14ac:dyDescent="0.3">
      <c r="B216" s="56">
        <f t="shared" si="4"/>
        <v>0</v>
      </c>
      <c r="C216" s="139" t="str">
        <f>'제품 추가'!AC214</f>
        <v>GLOSS</v>
      </c>
      <c r="D216" s="138">
        <f>IF('넣어줄 잉크'!$D$2="주말",INDEX(표5[#All],MATCH(C216,표5[[#All],[잉크]],0),18)+INDEX(표5[#All],MATCH(C216,표5[[#All],[잉크]],0),21),INDEX(표5[#All],MATCH(C216,표5[[#All],[잉크]],0),MATCH('넣어줄 잉크'!$D$2,표5[#Headers],0)+1))</f>
        <v>0</v>
      </c>
    </row>
    <row r="217" spans="2:4" hidden="1" x14ac:dyDescent="0.3">
      <c r="B217" s="56">
        <f t="shared" si="4"/>
        <v>0</v>
      </c>
      <c r="C217" s="139" t="str">
        <f>'제품 추가'!AC215</f>
        <v>GOAT</v>
      </c>
      <c r="D217" s="138">
        <f>IF('넣어줄 잉크'!$D$2="주말",INDEX(표5[#All],MATCH(C217,표5[[#All],[잉크]],0),18)+INDEX(표5[#All],MATCH(C217,표5[[#All],[잉크]],0),21),INDEX(표5[#All],MATCH(C217,표5[[#All],[잉크]],0),MATCH('넣어줄 잉크'!$D$2,표5[#Headers],0)+1))</f>
        <v>0</v>
      </c>
    </row>
    <row r="218" spans="2:4" hidden="1" x14ac:dyDescent="0.3">
      <c r="B218" s="56">
        <f t="shared" si="4"/>
        <v>0</v>
      </c>
      <c r="C218" s="139" t="str">
        <f>'제품 추가'!AC216</f>
        <v>GOLD</v>
      </c>
      <c r="D218" s="138">
        <f>IF('넣어줄 잉크'!$D$2="주말",INDEX(표5[#All],MATCH(C218,표5[[#All],[잉크]],0),18)+INDEX(표5[#All],MATCH(C218,표5[[#All],[잉크]],0),21),INDEX(표5[#All],MATCH(C218,표5[[#All],[잉크]],0),MATCH('넣어줄 잉크'!$D$2,표5[#Headers],0)+1))</f>
        <v>0</v>
      </c>
    </row>
    <row r="219" spans="2:4" hidden="1" x14ac:dyDescent="0.3">
      <c r="B219" s="56">
        <f t="shared" si="4"/>
        <v>0</v>
      </c>
      <c r="C219" s="139" t="str">
        <f>'제품 추가'!AC217</f>
        <v>GOURD</v>
      </c>
      <c r="D219" s="138">
        <f>IF('넣어줄 잉크'!$D$2="주말",INDEX(표5[#All],MATCH(C219,표5[[#All],[잉크]],0),18)+INDEX(표5[#All],MATCH(C219,표5[[#All],[잉크]],0),21),INDEX(표5[#All],MATCH(C219,표5[[#All],[잉크]],0),MATCH('넣어줄 잉크'!$D$2,표5[#Headers],0)+1))</f>
        <v>0</v>
      </c>
    </row>
    <row r="220" spans="2:4" hidden="1" x14ac:dyDescent="0.3">
      <c r="B220" s="56">
        <f t="shared" si="4"/>
        <v>0</v>
      </c>
      <c r="C220" s="139" t="str">
        <f>'제품 추가'!AC218</f>
        <v>GRANITE</v>
      </c>
      <c r="D220" s="138">
        <f>IF('넣어줄 잉크'!$D$2="주말",INDEX(표5[#All],MATCH(C220,표5[[#All],[잉크]],0),18)+INDEX(표5[#All],MATCH(C220,표5[[#All],[잉크]],0),21),INDEX(표5[#All],MATCH(C220,표5[[#All],[잉크]],0),MATCH('넣어줄 잉크'!$D$2,표5[#Headers],0)+1))</f>
        <v>0</v>
      </c>
    </row>
    <row r="221" spans="2:4" x14ac:dyDescent="0.3">
      <c r="B221" s="56">
        <f t="shared" si="4"/>
        <v>0</v>
      </c>
      <c r="C221" s="139" t="str">
        <f>'제품 추가'!AC77</f>
        <v>CANTALOUPE</v>
      </c>
      <c r="D221" s="138">
        <f>IF('넣어줄 잉크'!$D$2="주말",INDEX(표5[#All],MATCH(C221,표5[[#All],[잉크]],0),18)+INDEX(표5[#All],MATCH(C221,표5[[#All],[잉크]],0),21),INDEX(표5[#All],MATCH(C221,표5[[#All],[잉크]],0),MATCH('넣어줄 잉크'!$D$2,표5[#Headers],0)+1))</f>
        <v>0</v>
      </c>
    </row>
    <row r="222" spans="2:4" hidden="1" x14ac:dyDescent="0.3">
      <c r="B222" s="56">
        <f t="shared" si="4"/>
        <v>0</v>
      </c>
      <c r="C222" s="139" t="str">
        <f>'제품 추가'!AC220</f>
        <v>GREGE</v>
      </c>
      <c r="D222" s="138">
        <f>IF('넣어줄 잉크'!$D$2="주말",INDEX(표5[#All],MATCH(C222,표5[[#All],[잉크]],0),18)+INDEX(표5[#All],MATCH(C222,표5[[#All],[잉크]],0),21),INDEX(표5[#All],MATCH(C222,표5[[#All],[잉크]],0),MATCH('넣어줄 잉크'!$D$2,표5[#Headers],0)+1))</f>
        <v>0</v>
      </c>
    </row>
    <row r="223" spans="2:4" hidden="1" x14ac:dyDescent="0.3">
      <c r="B223" s="56">
        <f t="shared" si="4"/>
        <v>0</v>
      </c>
      <c r="C223" s="139" t="str">
        <f>'제품 추가'!AC221</f>
        <v>GRIFFIN</v>
      </c>
      <c r="D223" s="138">
        <f>IF('넣어줄 잉크'!$D$2="주말",INDEX(표5[#All],MATCH(C223,표5[[#All],[잉크]],0),18)+INDEX(표5[#All],MATCH(C223,표5[[#All],[잉크]],0),21),INDEX(표5[#All],MATCH(C223,표5[[#All],[잉크]],0),MATCH('넣어줄 잉크'!$D$2,표5[#Headers],0)+1))</f>
        <v>0</v>
      </c>
    </row>
    <row r="224" spans="2:4" hidden="1" x14ac:dyDescent="0.3">
      <c r="B224" s="56">
        <f t="shared" si="4"/>
        <v>0</v>
      </c>
      <c r="C224" s="139" t="str">
        <f>'제품 추가'!AC222</f>
        <v>GUCCI</v>
      </c>
      <c r="D224" s="138">
        <f>IF('넣어줄 잉크'!$D$2="주말",INDEX(표5[#All],MATCH(C224,표5[[#All],[잉크]],0),18)+INDEX(표5[#All],MATCH(C224,표5[[#All],[잉크]],0),21),INDEX(표5[#All],MATCH(C224,표5[[#All],[잉크]],0),MATCH('넣어줄 잉크'!$D$2,표5[#Headers],0)+1))</f>
        <v>0</v>
      </c>
    </row>
    <row r="225" spans="2:4" hidden="1" x14ac:dyDescent="0.3">
      <c r="B225" s="56">
        <f t="shared" si="4"/>
        <v>0</v>
      </c>
      <c r="C225" s="139" t="str">
        <f>'제품 추가'!AC223</f>
        <v>GULL</v>
      </c>
      <c r="D225" s="138">
        <f>IF('넣어줄 잉크'!$D$2="주말",INDEX(표5[#All],MATCH(C225,표5[[#All],[잉크]],0),18)+INDEX(표5[#All],MATCH(C225,표5[[#All],[잉크]],0),21),INDEX(표5[#All],MATCH(C225,표5[[#All],[잉크]],0),MATCH('넣어줄 잉크'!$D$2,표5[#Headers],0)+1))</f>
        <v>0</v>
      </c>
    </row>
    <row r="226" spans="2:4" hidden="1" x14ac:dyDescent="0.3">
      <c r="B226" s="56">
        <f t="shared" si="4"/>
        <v>0</v>
      </c>
      <c r="C226" s="139" t="str">
        <f>'제품 추가'!AC224</f>
        <v>HAIR</v>
      </c>
      <c r="D226" s="138">
        <f>IF('넣어줄 잉크'!$D$2="주말",INDEX(표5[#All],MATCH(C226,표5[[#All],[잉크]],0),18)+INDEX(표5[#All],MATCH(C226,표5[[#All],[잉크]],0),21),INDEX(표5[#All],MATCH(C226,표5[[#All],[잉크]],0),MATCH('넣어줄 잉크'!$D$2,표5[#Headers],0)+1))</f>
        <v>0</v>
      </c>
    </row>
    <row r="227" spans="2:4" hidden="1" x14ac:dyDescent="0.3">
      <c r="B227" s="56">
        <f t="shared" si="4"/>
        <v>0</v>
      </c>
      <c r="C227" s="139" t="str">
        <f>'제품 추가'!AC225</f>
        <v>HARBOR</v>
      </c>
      <c r="D227" s="138">
        <f>IF('넣어줄 잉크'!$D$2="주말",INDEX(표5[#All],MATCH(C227,표5[[#All],[잉크]],0),18)+INDEX(표5[#All],MATCH(C227,표5[[#All],[잉크]],0),21),INDEX(표5[#All],MATCH(C227,표5[[#All],[잉크]],0),MATCH('넣어줄 잉크'!$D$2,표5[#Headers],0)+1))</f>
        <v>0</v>
      </c>
    </row>
    <row r="228" spans="2:4" hidden="1" x14ac:dyDescent="0.3">
      <c r="B228" s="56">
        <f t="shared" si="4"/>
        <v>0</v>
      </c>
      <c r="C228" s="139" t="str">
        <f>'제품 추가'!AC226</f>
        <v>HAZEL</v>
      </c>
      <c r="D228" s="138">
        <f>IF('넣어줄 잉크'!$D$2="주말",INDEX(표5[#All],MATCH(C228,표5[[#All],[잉크]],0),18)+INDEX(표5[#All],MATCH(C228,표5[[#All],[잉크]],0),21),INDEX(표5[#All],MATCH(C228,표5[[#All],[잉크]],0),MATCH('넣어줄 잉크'!$D$2,표5[#Headers],0)+1))</f>
        <v>0</v>
      </c>
    </row>
    <row r="229" spans="2:4" hidden="1" x14ac:dyDescent="0.3">
      <c r="B229" s="56">
        <f t="shared" si="4"/>
        <v>0</v>
      </c>
      <c r="C229" s="139" t="str">
        <f>'제품 추가'!AC227</f>
        <v>HEMP</v>
      </c>
      <c r="D229" s="138">
        <f>IF('넣어줄 잉크'!$D$2="주말",INDEX(표5[#All],MATCH(C229,표5[[#All],[잉크]],0),18)+INDEX(표5[#All],MATCH(C229,표5[[#All],[잉크]],0),21),INDEX(표5[#All],MATCH(C229,표5[[#All],[잉크]],0),MATCH('넣어줄 잉크'!$D$2,표5[#Headers],0)+1))</f>
        <v>0</v>
      </c>
    </row>
    <row r="230" spans="2:4" hidden="1" x14ac:dyDescent="0.3">
      <c r="B230" s="56">
        <f t="shared" si="4"/>
        <v>0</v>
      </c>
      <c r="C230" s="139" t="str">
        <f>'제품 추가'!AC228</f>
        <v>HENNA</v>
      </c>
      <c r="D230" s="138">
        <f>IF('넣어줄 잉크'!$D$2="주말",INDEX(표5[#All],MATCH(C230,표5[[#All],[잉크]],0),18)+INDEX(표5[#All],MATCH(C230,표5[[#All],[잉크]],0),21),INDEX(표5[#All],MATCH(C230,표5[[#All],[잉크]],0),MATCH('넣어줄 잉크'!$D$2,표5[#Headers],0)+1))</f>
        <v>0</v>
      </c>
    </row>
    <row r="231" spans="2:4" hidden="1" x14ac:dyDescent="0.3">
      <c r="B231" s="56">
        <f t="shared" si="4"/>
        <v>0</v>
      </c>
      <c r="C231" s="139" t="str">
        <f>'제품 추가'!AC229</f>
        <v>HERB</v>
      </c>
      <c r="D231" s="138">
        <f>IF('넣어줄 잉크'!$D$2="주말",INDEX(표5[#All],MATCH(C231,표5[[#All],[잉크]],0),18)+INDEX(표5[#All],MATCH(C231,표5[[#All],[잉크]],0),21),INDEX(표5[#All],MATCH(C231,표5[[#All],[잉크]],0),MATCH('넣어줄 잉크'!$D$2,표5[#Headers],0)+1))</f>
        <v>0</v>
      </c>
    </row>
    <row r="232" spans="2:4" hidden="1" x14ac:dyDescent="0.3">
      <c r="B232" s="56">
        <f t="shared" si="4"/>
        <v>0</v>
      </c>
      <c r="C232" s="139" t="str">
        <f>'제품 추가'!AC230</f>
        <v>HERSHEY</v>
      </c>
      <c r="D232" s="138">
        <f>IF('넣어줄 잉크'!$D$2="주말",INDEX(표5[#All],MATCH(C232,표5[[#All],[잉크]],0),18)+INDEX(표5[#All],MATCH(C232,표5[[#All],[잉크]],0),21),INDEX(표5[#All],MATCH(C232,표5[[#All],[잉크]],0),MATCH('넣어줄 잉크'!$D$2,표5[#Headers],0)+1))</f>
        <v>0</v>
      </c>
    </row>
    <row r="233" spans="2:4" hidden="1" x14ac:dyDescent="0.3">
      <c r="B233" s="56">
        <f t="shared" si="4"/>
        <v>0</v>
      </c>
      <c r="C233" s="139" t="str">
        <f>'제품 추가'!AC231</f>
        <v>HICKORY</v>
      </c>
      <c r="D233" s="138">
        <f>IF('넣어줄 잉크'!$D$2="주말",INDEX(표5[#All],MATCH(C233,표5[[#All],[잉크]],0),18)+INDEX(표5[#All],MATCH(C233,표5[[#All],[잉크]],0),21),INDEX(표5[#All],MATCH(C233,표5[[#All],[잉크]],0),MATCH('넣어줄 잉크'!$D$2,표5[#Headers],0)+1))</f>
        <v>0</v>
      </c>
    </row>
    <row r="234" spans="2:4" hidden="1" x14ac:dyDescent="0.3">
      <c r="B234" s="56">
        <f t="shared" si="4"/>
        <v>0</v>
      </c>
      <c r="C234" s="139" t="str">
        <f>'제품 추가'!AC232</f>
        <v>HOJICHA</v>
      </c>
      <c r="D234" s="138">
        <f>IF('넣어줄 잉크'!$D$2="주말",INDEX(표5[#All],MATCH(C234,표5[[#All],[잉크]],0),18)+INDEX(표5[#All],MATCH(C234,표5[[#All],[잉크]],0),21),INDEX(표5[#All],MATCH(C234,표5[[#All],[잉크]],0),MATCH('넣어줄 잉크'!$D$2,표5[#Headers],0)+1))</f>
        <v>0</v>
      </c>
    </row>
    <row r="235" spans="2:4" hidden="1" x14ac:dyDescent="0.3">
      <c r="B235" s="56">
        <f t="shared" si="4"/>
        <v>0</v>
      </c>
      <c r="C235" s="139" t="str">
        <f>'제품 추가'!AC233</f>
        <v>HOLE</v>
      </c>
      <c r="D235" s="138">
        <f>IF('넣어줄 잉크'!$D$2="주말",INDEX(표5[#All],MATCH(C235,표5[[#All],[잉크]],0),18)+INDEX(표5[#All],MATCH(C235,표5[[#All],[잉크]],0),21),INDEX(표5[#All],MATCH(C235,표5[[#All],[잉크]],0),MATCH('넣어줄 잉크'!$D$2,표5[#Headers],0)+1))</f>
        <v>0</v>
      </c>
    </row>
    <row r="236" spans="2:4" hidden="1" x14ac:dyDescent="0.3">
      <c r="B236" s="56">
        <f t="shared" si="4"/>
        <v>0</v>
      </c>
      <c r="C236" s="139" t="str">
        <f>'제품 추가'!AC234</f>
        <v>HOLLAND</v>
      </c>
      <c r="D236" s="138">
        <f>IF('넣어줄 잉크'!$D$2="주말",INDEX(표5[#All],MATCH(C236,표5[[#All],[잉크]],0),18)+INDEX(표5[#All],MATCH(C236,표5[[#All],[잉크]],0),21),INDEX(표5[#All],MATCH(C236,표5[[#All],[잉크]],0),MATCH('넣어줄 잉크'!$D$2,표5[#Headers],0)+1))</f>
        <v>0</v>
      </c>
    </row>
    <row r="237" spans="2:4" hidden="1" x14ac:dyDescent="0.3">
      <c r="B237" s="56">
        <f t="shared" si="4"/>
        <v>0</v>
      </c>
      <c r="C237" s="139" t="str">
        <f>'제품 추가'!AC235</f>
        <v>HONEY</v>
      </c>
      <c r="D237" s="138">
        <f>IF('넣어줄 잉크'!$D$2="주말",INDEX(표5[#All],MATCH(C237,표5[[#All],[잉크]],0),18)+INDEX(표5[#All],MATCH(C237,표5[[#All],[잉크]],0),21),INDEX(표5[#All],MATCH(C237,표5[[#All],[잉크]],0),MATCH('넣어줄 잉크'!$D$2,표5[#Headers],0)+1))</f>
        <v>0</v>
      </c>
    </row>
    <row r="238" spans="2:4" hidden="1" x14ac:dyDescent="0.3">
      <c r="B238" s="56">
        <f t="shared" si="4"/>
        <v>0</v>
      </c>
      <c r="C238" s="139" t="str">
        <f>'제품 추가'!AC236</f>
        <v>HORIZON</v>
      </c>
      <c r="D238" s="138">
        <f>IF('넣어줄 잉크'!$D$2="주말",INDEX(표5[#All],MATCH(C238,표5[[#All],[잉크]],0),18)+INDEX(표5[#All],MATCH(C238,표5[[#All],[잉크]],0),21),INDEX(표5[#All],MATCH(C238,표5[[#All],[잉크]],0),MATCH('넣어줄 잉크'!$D$2,표5[#Headers],0)+1))</f>
        <v>0</v>
      </c>
    </row>
    <row r="239" spans="2:4" hidden="1" x14ac:dyDescent="0.3">
      <c r="B239" s="56">
        <f t="shared" si="4"/>
        <v>0</v>
      </c>
      <c r="C239" s="139" t="str">
        <f>'제품 추가'!AC237</f>
        <v>HORSE</v>
      </c>
      <c r="D239" s="138">
        <f>IF('넣어줄 잉크'!$D$2="주말",INDEX(표5[#All],MATCH(C239,표5[[#All],[잉크]],0),18)+INDEX(표5[#All],MATCH(C239,표5[[#All],[잉크]],0),21),INDEX(표5[#All],MATCH(C239,표5[[#All],[잉크]],0),MATCH('넣어줄 잉크'!$D$2,표5[#Headers],0)+1))</f>
        <v>0</v>
      </c>
    </row>
    <row r="240" spans="2:4" hidden="1" x14ac:dyDescent="0.3">
      <c r="B240" s="56">
        <f t="shared" si="4"/>
        <v>0</v>
      </c>
      <c r="C240" s="139" t="str">
        <f>'제품 추가'!AC238</f>
        <v>HUSKY</v>
      </c>
      <c r="D240" s="138">
        <f>IF('넣어줄 잉크'!$D$2="주말",INDEX(표5[#All],MATCH(C240,표5[[#All],[잉크]],0),18)+INDEX(표5[#All],MATCH(C240,표5[[#All],[잉크]],0),21),INDEX(표5[#All],MATCH(C240,표5[[#All],[잉크]],0),MATCH('넣어줄 잉크'!$D$2,표5[#Headers],0)+1))</f>
        <v>0</v>
      </c>
    </row>
    <row r="241" spans="2:4" hidden="1" x14ac:dyDescent="0.3">
      <c r="B241" s="56">
        <f t="shared" si="4"/>
        <v>0</v>
      </c>
      <c r="C241" s="139" t="str">
        <f>'제품 추가'!AC239</f>
        <v>HYACINTH</v>
      </c>
      <c r="D241" s="138">
        <f>IF('넣어줄 잉크'!$D$2="주말",INDEX(표5[#All],MATCH(C241,표5[[#All],[잉크]],0),18)+INDEX(표5[#All],MATCH(C241,표5[[#All],[잉크]],0),21),INDEX(표5[#All],MATCH(C241,표5[[#All],[잉크]],0),MATCH('넣어줄 잉크'!$D$2,표5[#Headers],0)+1))</f>
        <v>0</v>
      </c>
    </row>
    <row r="242" spans="2:4" hidden="1" x14ac:dyDescent="0.3">
      <c r="B242" s="56">
        <f t="shared" si="4"/>
        <v>0</v>
      </c>
      <c r="C242" s="139" t="str">
        <f>'제품 추가'!AC240</f>
        <v>ICE</v>
      </c>
      <c r="D242" s="138">
        <f>IF('넣어줄 잉크'!$D$2="주말",INDEX(표5[#All],MATCH(C242,표5[[#All],[잉크]],0),18)+INDEX(표5[#All],MATCH(C242,표5[[#All],[잉크]],0),21),INDEX(표5[#All],MATCH(C242,표5[[#All],[잉크]],0),MATCH('넣어줄 잉크'!$D$2,표5[#Headers],0)+1))</f>
        <v>0</v>
      </c>
    </row>
    <row r="243" spans="2:4" hidden="1" x14ac:dyDescent="0.3">
      <c r="B243" s="56">
        <f t="shared" si="4"/>
        <v>0</v>
      </c>
      <c r="C243" s="139" t="str">
        <f>'제품 추가'!AC241</f>
        <v>IMPALA</v>
      </c>
      <c r="D243" s="138">
        <f>IF('넣어줄 잉크'!$D$2="주말",INDEX(표5[#All],MATCH(C243,표5[[#All],[잉크]],0),18)+INDEX(표5[#All],MATCH(C243,표5[[#All],[잉크]],0),21),INDEX(표5[#All],MATCH(C243,표5[[#All],[잉크]],0),MATCH('넣어줄 잉크'!$D$2,표5[#Headers],0)+1))</f>
        <v>0</v>
      </c>
    </row>
    <row r="244" spans="2:4" hidden="1" x14ac:dyDescent="0.3">
      <c r="B244" s="56">
        <f t="shared" si="4"/>
        <v>0</v>
      </c>
      <c r="C244" s="139" t="str">
        <f>'제품 추가'!AC242</f>
        <v>INCA</v>
      </c>
      <c r="D244" s="138">
        <f>IF('넣어줄 잉크'!$D$2="주말",INDEX(표5[#All],MATCH(C244,표5[[#All],[잉크]],0),18)+INDEX(표5[#All],MATCH(C244,표5[[#All],[잉크]],0),21),INDEX(표5[#All],MATCH(C244,표5[[#All],[잉크]],0),MATCH('넣어줄 잉크'!$D$2,표5[#Headers],0)+1))</f>
        <v>0</v>
      </c>
    </row>
    <row r="245" spans="2:4" hidden="1" x14ac:dyDescent="0.3">
      <c r="B245" s="56">
        <f t="shared" si="4"/>
        <v>0</v>
      </c>
      <c r="C245" s="139" t="str">
        <f>'제품 추가'!AC243</f>
        <v>INDIGO</v>
      </c>
      <c r="D245" s="138">
        <f>IF('넣어줄 잉크'!$D$2="주말",INDEX(표5[#All],MATCH(C245,표5[[#All],[잉크]],0),18)+INDEX(표5[#All],MATCH(C245,표5[[#All],[잉크]],0),21),INDEX(표5[#All],MATCH(C245,표5[[#All],[잉크]],0),MATCH('넣어줄 잉크'!$D$2,표5[#Headers],0)+1))</f>
        <v>0</v>
      </c>
    </row>
    <row r="246" spans="2:4" hidden="1" x14ac:dyDescent="0.3">
      <c r="B246" s="56">
        <f t="shared" si="4"/>
        <v>0</v>
      </c>
      <c r="C246" s="139" t="str">
        <f>'제품 추가'!AC244</f>
        <v>INJEOLMI</v>
      </c>
      <c r="D246" s="138">
        <f>IF('넣어줄 잉크'!$D$2="주말",INDEX(표5[#All],MATCH(C246,표5[[#All],[잉크]],0),18)+INDEX(표5[#All],MATCH(C246,표5[[#All],[잉크]],0),21),INDEX(표5[#All],MATCH(C246,표5[[#All],[잉크]],0),MATCH('넣어줄 잉크'!$D$2,표5[#Headers],0)+1))</f>
        <v>0</v>
      </c>
    </row>
    <row r="247" spans="2:4" hidden="1" x14ac:dyDescent="0.3">
      <c r="B247" s="56">
        <f t="shared" si="4"/>
        <v>0</v>
      </c>
      <c r="C247" s="139" t="str">
        <f>'제품 추가'!AC245</f>
        <v>IRIDIUM</v>
      </c>
      <c r="D247" s="138">
        <f>IF('넣어줄 잉크'!$D$2="주말",INDEX(표5[#All],MATCH(C247,표5[[#All],[잉크]],0),18)+INDEX(표5[#All],MATCH(C247,표5[[#All],[잉크]],0),21),INDEX(표5[#All],MATCH(C247,표5[[#All],[잉크]],0),MATCH('넣어줄 잉크'!$D$2,표5[#Headers],0)+1))</f>
        <v>0</v>
      </c>
    </row>
    <row r="248" spans="2:4" hidden="1" x14ac:dyDescent="0.3">
      <c r="B248" s="56">
        <f t="shared" ref="B248:B311" si="5">IFERROR(SUM(D248:D248),0)</f>
        <v>0</v>
      </c>
      <c r="C248" s="139" t="str">
        <f>'제품 추가'!AC246</f>
        <v>IRIS</v>
      </c>
      <c r="D248" s="138">
        <f>IF('넣어줄 잉크'!$D$2="주말",INDEX(표5[#All],MATCH(C248,표5[[#All],[잉크]],0),18)+INDEX(표5[#All],MATCH(C248,표5[[#All],[잉크]],0),21),INDEX(표5[#All],MATCH(C248,표5[[#All],[잉크]],0),MATCH('넣어줄 잉크'!$D$2,표5[#Headers],0)+1))</f>
        <v>0</v>
      </c>
    </row>
    <row r="249" spans="2:4" hidden="1" x14ac:dyDescent="0.3">
      <c r="B249" s="56">
        <f t="shared" si="5"/>
        <v>0</v>
      </c>
      <c r="C249" s="139" t="str">
        <f>'제품 추가'!AC247</f>
        <v>IRON</v>
      </c>
      <c r="D249" s="138">
        <f>IF('넣어줄 잉크'!$D$2="주말",INDEX(표5[#All],MATCH(C249,표5[[#All],[잉크]],0),18)+INDEX(표5[#All],MATCH(C249,표5[[#All],[잉크]],0),21),INDEX(표5[#All],MATCH(C249,표5[[#All],[잉크]],0),MATCH('넣어줄 잉크'!$D$2,표5[#Headers],0)+1))</f>
        <v>0</v>
      </c>
    </row>
    <row r="250" spans="2:4" hidden="1" x14ac:dyDescent="0.3">
      <c r="B250" s="56">
        <f t="shared" si="5"/>
        <v>0</v>
      </c>
      <c r="C250" s="139" t="str">
        <f>'제품 추가'!AC248</f>
        <v>IVORY</v>
      </c>
      <c r="D250" s="138">
        <f>IF('넣어줄 잉크'!$D$2="주말",INDEX(표5[#All],MATCH(C250,표5[[#All],[잉크]],0),18)+INDEX(표5[#All],MATCH(C250,표5[[#All],[잉크]],0),21),INDEX(표5[#All],MATCH(C250,표5[[#All],[잉크]],0),MATCH('넣어줄 잉크'!$D$2,표5[#Headers],0)+1))</f>
        <v>0</v>
      </c>
    </row>
    <row r="251" spans="2:4" hidden="1" x14ac:dyDescent="0.3">
      <c r="B251" s="56">
        <f t="shared" si="5"/>
        <v>0</v>
      </c>
      <c r="C251" s="139" t="str">
        <f>'제품 추가'!AC249</f>
        <v>JADE</v>
      </c>
      <c r="D251" s="138">
        <f>IF('넣어줄 잉크'!$D$2="주말",INDEX(표5[#All],MATCH(C251,표5[[#All],[잉크]],0),18)+INDEX(표5[#All],MATCH(C251,표5[[#All],[잉크]],0),21),INDEX(표5[#All],MATCH(C251,표5[[#All],[잉크]],0),MATCH('넣어줄 잉크'!$D$2,표5[#Headers],0)+1))</f>
        <v>0</v>
      </c>
    </row>
    <row r="252" spans="2:4" hidden="1" x14ac:dyDescent="0.3">
      <c r="B252" s="56">
        <f t="shared" si="5"/>
        <v>0</v>
      </c>
      <c r="C252" s="139" t="str">
        <f>'제품 추가'!AC250</f>
        <v>JAFFA</v>
      </c>
      <c r="D252" s="138">
        <f>IF('넣어줄 잉크'!$D$2="주말",INDEX(표5[#All],MATCH(C252,표5[[#All],[잉크]],0),18)+INDEX(표5[#All],MATCH(C252,표5[[#All],[잉크]],0),21),INDEX(표5[#All],MATCH(C252,표5[[#All],[잉크]],0),MATCH('넣어줄 잉크'!$D$2,표5[#Headers],0)+1))</f>
        <v>0</v>
      </c>
    </row>
    <row r="253" spans="2:4" hidden="1" x14ac:dyDescent="0.3">
      <c r="B253" s="56">
        <f t="shared" si="5"/>
        <v>0</v>
      </c>
      <c r="C253" s="139" t="str">
        <f>'제품 추가'!AC251</f>
        <v>JANE</v>
      </c>
      <c r="D253" s="138">
        <f>IF('넣어줄 잉크'!$D$2="주말",INDEX(표5[#All],MATCH(C253,표5[[#All],[잉크]],0),18)+INDEX(표5[#All],MATCH(C253,표5[[#All],[잉크]],0),21),INDEX(표5[#All],MATCH(C253,표5[[#All],[잉크]],0),MATCH('넣어줄 잉크'!$D$2,표5[#Headers],0)+1))</f>
        <v>0</v>
      </c>
    </row>
    <row r="254" spans="2:4" hidden="1" x14ac:dyDescent="0.3">
      <c r="B254" s="56">
        <f t="shared" si="5"/>
        <v>0</v>
      </c>
      <c r="C254" s="139" t="str">
        <f>'제품 추가'!AC252</f>
        <v>JAVA</v>
      </c>
      <c r="D254" s="138">
        <f>IF('넣어줄 잉크'!$D$2="주말",INDEX(표5[#All],MATCH(C254,표5[[#All],[잉크]],0),18)+INDEX(표5[#All],MATCH(C254,표5[[#All],[잉크]],0),21),INDEX(표5[#All],MATCH(C254,표5[[#All],[잉크]],0),MATCH('넣어줄 잉크'!$D$2,표5[#Headers],0)+1))</f>
        <v>0</v>
      </c>
    </row>
    <row r="255" spans="2:4" hidden="1" x14ac:dyDescent="0.3">
      <c r="B255" s="56">
        <f t="shared" si="5"/>
        <v>0</v>
      </c>
      <c r="C255" s="139" t="str">
        <f>'제품 추가'!AC253</f>
        <v>JAWS</v>
      </c>
      <c r="D255" s="138">
        <f>IF('넣어줄 잉크'!$D$2="주말",INDEX(표5[#All],MATCH(C255,표5[[#All],[잉크]],0),18)+INDEX(표5[#All],MATCH(C255,표5[[#All],[잉크]],0),21),INDEX(표5[#All],MATCH(C255,표5[[#All],[잉크]],0),MATCH('넣어줄 잉크'!$D$2,표5[#Headers],0)+1))</f>
        <v>0</v>
      </c>
    </row>
    <row r="256" spans="2:4" hidden="1" x14ac:dyDescent="0.3">
      <c r="B256" s="56">
        <f t="shared" si="5"/>
        <v>0</v>
      </c>
      <c r="C256" s="139" t="str">
        <f>'제품 추가'!AC254</f>
        <v>JAZZ</v>
      </c>
      <c r="D256" s="138">
        <f>IF('넣어줄 잉크'!$D$2="주말",INDEX(표5[#All],MATCH(C256,표5[[#All],[잉크]],0),18)+INDEX(표5[#All],MATCH(C256,표5[[#All],[잉크]],0),21),INDEX(표5[#All],MATCH(C256,표5[[#All],[잉크]],0),MATCH('넣어줄 잉크'!$D$2,표5[#Headers],0)+1))</f>
        <v>0</v>
      </c>
    </row>
    <row r="257" spans="2:4" hidden="1" x14ac:dyDescent="0.3">
      <c r="B257" s="56">
        <f t="shared" si="5"/>
        <v>0</v>
      </c>
      <c r="C257" s="139" t="str">
        <f>'제품 추가'!AC255</f>
        <v>JEAN</v>
      </c>
      <c r="D257" s="138">
        <f>IF('넣어줄 잉크'!$D$2="주말",INDEX(표5[#All],MATCH(C257,표5[[#All],[잉크]],0),18)+INDEX(표5[#All],MATCH(C257,표5[[#All],[잉크]],0),21),INDEX(표5[#All],MATCH(C257,표5[[#All],[잉크]],0),MATCH('넣어줄 잉크'!$D$2,표5[#Headers],0)+1))</f>
        <v>0</v>
      </c>
    </row>
    <row r="258" spans="2:4" hidden="1" x14ac:dyDescent="0.3">
      <c r="B258" s="56">
        <f t="shared" si="5"/>
        <v>0</v>
      </c>
      <c r="C258" s="139" t="str">
        <f>'제품 추가'!AC256</f>
        <v>JELLY</v>
      </c>
      <c r="D258" s="138">
        <f>IF('넣어줄 잉크'!$D$2="주말",INDEX(표5[#All],MATCH(C258,표5[[#All],[잉크]],0),18)+INDEX(표5[#All],MATCH(C258,표5[[#All],[잉크]],0),21),INDEX(표5[#All],MATCH(C258,표5[[#All],[잉크]],0),MATCH('넣어줄 잉크'!$D$2,표5[#Headers],0)+1))</f>
        <v>0</v>
      </c>
    </row>
    <row r="259" spans="2:4" hidden="1" x14ac:dyDescent="0.3">
      <c r="B259" s="56">
        <f t="shared" si="5"/>
        <v>0</v>
      </c>
      <c r="C259" s="139" t="str">
        <f>'제품 추가'!AC257</f>
        <v>JENNY</v>
      </c>
      <c r="D259" s="138">
        <f>IF('넣어줄 잉크'!$D$2="주말",INDEX(표5[#All],MATCH(C259,표5[[#All],[잉크]],0),18)+INDEX(표5[#All],MATCH(C259,표5[[#All],[잉크]],0),21),INDEX(표5[#All],MATCH(C259,표5[[#All],[잉크]],0),MATCH('넣어줄 잉크'!$D$2,표5[#Headers],0)+1))</f>
        <v>0</v>
      </c>
    </row>
    <row r="260" spans="2:4" hidden="1" x14ac:dyDescent="0.3">
      <c r="B260" s="56">
        <f t="shared" si="5"/>
        <v>0</v>
      </c>
      <c r="C260" s="139" t="str">
        <f>'제품 추가'!AC258</f>
        <v>JET</v>
      </c>
      <c r="D260" s="138">
        <f>IF('넣어줄 잉크'!$D$2="주말",INDEX(표5[#All],MATCH(C260,표5[[#All],[잉크]],0),18)+INDEX(표5[#All],MATCH(C260,표5[[#All],[잉크]],0),21),INDEX(표5[#All],MATCH(C260,표5[[#All],[잉크]],0),MATCH('넣어줄 잉크'!$D$2,표5[#Headers],0)+1))</f>
        <v>0</v>
      </c>
    </row>
    <row r="261" spans="2:4" x14ac:dyDescent="0.3">
      <c r="B261" s="56">
        <f t="shared" si="5"/>
        <v>0</v>
      </c>
      <c r="C261" s="139" t="str">
        <f>'제품 추가'!AC1062</f>
        <v>CLOAK</v>
      </c>
      <c r="D261" s="138">
        <f>IF('넣어줄 잉크'!$D$2="주말",INDEX(표5[#All],MATCH(C261,표5[[#All],[잉크]],0),18)+INDEX(표5[#All],MATCH(C261,표5[[#All],[잉크]],0),21),INDEX(표5[#All],MATCH(C261,표5[[#All],[잉크]],0),MATCH('넣어줄 잉크'!$D$2,표5[#Headers],0)+1))</f>
        <v>0</v>
      </c>
    </row>
    <row r="262" spans="2:4" hidden="1" x14ac:dyDescent="0.3">
      <c r="B262" s="56">
        <f t="shared" si="5"/>
        <v>0</v>
      </c>
      <c r="C262" s="139" t="str">
        <f>'제품 추가'!AC260</f>
        <v>KITTEN</v>
      </c>
      <c r="D262" s="138">
        <f>IF('넣어줄 잉크'!$D$2="주말",INDEX(표5[#All],MATCH(C262,표5[[#All],[잉크]],0),18)+INDEX(표5[#All],MATCH(C262,표5[[#All],[잉크]],0),21),INDEX(표5[#All],MATCH(C262,표5[[#All],[잉크]],0),MATCH('넣어줄 잉크'!$D$2,표5[#Headers],0)+1))</f>
        <v>0</v>
      </c>
    </row>
    <row r="263" spans="2:4" hidden="1" x14ac:dyDescent="0.3">
      <c r="B263" s="56">
        <f t="shared" si="5"/>
        <v>0</v>
      </c>
      <c r="C263" s="139" t="str">
        <f>'제품 추가'!AC261</f>
        <v>KOALA</v>
      </c>
      <c r="D263" s="138">
        <f>IF('넣어줄 잉크'!$D$2="주말",INDEX(표5[#All],MATCH(C263,표5[[#All],[잉크]],0),18)+INDEX(표5[#All],MATCH(C263,표5[[#All],[잉크]],0),21),INDEX(표5[#All],MATCH(C263,표5[[#All],[잉크]],0),MATCH('넣어줄 잉크'!$D$2,표5[#Headers],0)+1))</f>
        <v>0</v>
      </c>
    </row>
    <row r="264" spans="2:4" hidden="1" x14ac:dyDescent="0.3">
      <c r="B264" s="56">
        <f t="shared" si="5"/>
        <v>0</v>
      </c>
      <c r="C264" s="139" t="str">
        <f>'제품 추가'!AC262</f>
        <v>KODIAK</v>
      </c>
      <c r="D264" s="138">
        <f>IF('넣어줄 잉크'!$D$2="주말",INDEX(표5[#All],MATCH(C264,표5[[#All],[잉크]],0),18)+INDEX(표5[#All],MATCH(C264,표5[[#All],[잉크]],0),21),INDEX(표5[#All],MATCH(C264,표5[[#All],[잉크]],0),MATCH('넣어줄 잉크'!$D$2,표5[#Headers],0)+1))</f>
        <v>0</v>
      </c>
    </row>
    <row r="265" spans="2:4" hidden="1" x14ac:dyDescent="0.3">
      <c r="B265" s="56">
        <f t="shared" si="5"/>
        <v>0</v>
      </c>
      <c r="C265" s="139" t="str">
        <f>'제품 추가'!AC263</f>
        <v>KYOCHON</v>
      </c>
      <c r="D265" s="138">
        <f>IF('넣어줄 잉크'!$D$2="주말",INDEX(표5[#All],MATCH(C265,표5[[#All],[잉크]],0),18)+INDEX(표5[#All],MATCH(C265,표5[[#All],[잉크]],0),21),INDEX(표5[#All],MATCH(C265,표5[[#All],[잉크]],0),MATCH('넣어줄 잉크'!$D$2,표5[#Headers],0)+1))</f>
        <v>0</v>
      </c>
    </row>
    <row r="266" spans="2:4" hidden="1" x14ac:dyDescent="0.3">
      <c r="B266" s="56">
        <f t="shared" si="5"/>
        <v>0</v>
      </c>
      <c r="C266" s="139" t="str">
        <f>'제품 추가'!AC264</f>
        <v>LACOSTE</v>
      </c>
      <c r="D266" s="138">
        <f>IF('넣어줄 잉크'!$D$2="주말",INDEX(표5[#All],MATCH(C266,표5[[#All],[잉크]],0),18)+INDEX(표5[#All],MATCH(C266,표5[[#All],[잉크]],0),21),INDEX(표5[#All],MATCH(C266,표5[[#All],[잉크]],0),MATCH('넣어줄 잉크'!$D$2,표5[#Headers],0)+1))</f>
        <v>0</v>
      </c>
    </row>
    <row r="267" spans="2:4" hidden="1" x14ac:dyDescent="0.3">
      <c r="B267" s="56">
        <f t="shared" si="5"/>
        <v>0</v>
      </c>
      <c r="C267" s="139" t="str">
        <f>'제품 추가'!AC265</f>
        <v>LAPIS</v>
      </c>
      <c r="D267" s="138">
        <f>IF('넣어줄 잉크'!$D$2="주말",INDEX(표5[#All],MATCH(C267,표5[[#All],[잉크]],0),18)+INDEX(표5[#All],MATCH(C267,표5[[#All],[잉크]],0),21),INDEX(표5[#All],MATCH(C267,표5[[#All],[잉크]],0),MATCH('넣어줄 잉크'!$D$2,표5[#Headers],0)+1))</f>
        <v>0</v>
      </c>
    </row>
    <row r="268" spans="2:4" hidden="1" x14ac:dyDescent="0.3">
      <c r="B268" s="56">
        <f t="shared" si="5"/>
        <v>0</v>
      </c>
      <c r="C268" s="139" t="str">
        <f>'제품 추가'!AC188</f>
        <v>FLAMINGO</v>
      </c>
      <c r="D268" s="138">
        <f>IF('넣어줄 잉크'!$D$2="주말",INDEX(표5[#All],MATCH(C268,표5[[#All],[잉크]],0),18)+INDEX(표5[#All],MATCH(C268,표5[[#All],[잉크]],0),21),INDEX(표5[#All],MATCH(C268,표5[[#All],[잉크]],0),MATCH('넣어줄 잉크'!$D$2,표5[#Headers],0)+1))</f>
        <v>0</v>
      </c>
    </row>
    <row r="269" spans="2:4" hidden="1" x14ac:dyDescent="0.3">
      <c r="B269" s="56">
        <f t="shared" si="5"/>
        <v>0</v>
      </c>
      <c r="C269" s="139" t="str">
        <f>'제품 추가'!AC267</f>
        <v>LATTE</v>
      </c>
      <c r="D269" s="138">
        <f>IF('넣어줄 잉크'!$D$2="주말",INDEX(표5[#All],MATCH(C269,표5[[#All],[잉크]],0),18)+INDEX(표5[#All],MATCH(C269,표5[[#All],[잉크]],0),21),INDEX(표5[#All],MATCH(C269,표5[[#All],[잉크]],0),MATCH('넣어줄 잉크'!$D$2,표5[#Headers],0)+1))</f>
        <v>0</v>
      </c>
    </row>
    <row r="270" spans="2:4" hidden="1" x14ac:dyDescent="0.3">
      <c r="B270" s="56">
        <f t="shared" si="5"/>
        <v>0</v>
      </c>
      <c r="C270" s="139" t="str">
        <f>'제품 추가'!AC268</f>
        <v>LAVENDER</v>
      </c>
      <c r="D270" s="138">
        <f>IF('넣어줄 잉크'!$D$2="주말",INDEX(표5[#All],MATCH(C270,표5[[#All],[잉크]],0),18)+INDEX(표5[#All],MATCH(C270,표5[[#All],[잉크]],0),21),INDEX(표5[#All],MATCH(C270,표5[[#All],[잉크]],0),MATCH('넣어줄 잉크'!$D$2,표5[#Headers],0)+1))</f>
        <v>0</v>
      </c>
    </row>
    <row r="271" spans="2:4" hidden="1" x14ac:dyDescent="0.3">
      <c r="B271" s="56">
        <f t="shared" si="5"/>
        <v>0</v>
      </c>
      <c r="C271" s="139" t="str">
        <f>'제품 추가'!AC269</f>
        <v>LAWN</v>
      </c>
      <c r="D271" s="138">
        <f>IF('넣어줄 잉크'!$D$2="주말",INDEX(표5[#All],MATCH(C271,표5[[#All],[잉크]],0),18)+INDEX(표5[#All],MATCH(C271,표5[[#All],[잉크]],0),21),INDEX(표5[#All],MATCH(C271,표5[[#All],[잉크]],0),MATCH('넣어줄 잉크'!$D$2,표5[#Headers],0)+1))</f>
        <v>0</v>
      </c>
    </row>
    <row r="272" spans="2:4" hidden="1" x14ac:dyDescent="0.3">
      <c r="B272" s="56">
        <f t="shared" si="5"/>
        <v>0</v>
      </c>
      <c r="C272" s="139" t="str">
        <f>'제품 추가'!AC270</f>
        <v>LAZULI</v>
      </c>
      <c r="D272" s="138">
        <f>IF('넣어줄 잉크'!$D$2="주말",INDEX(표5[#All],MATCH(C272,표5[[#All],[잉크]],0),18)+INDEX(표5[#All],MATCH(C272,표5[[#All],[잉크]],0),21),INDEX(표5[#All],MATCH(C272,표5[[#All],[잉크]],0),MATCH('넣어줄 잉크'!$D$2,표5[#Headers],0)+1))</f>
        <v>0</v>
      </c>
    </row>
    <row r="273" spans="2:4" hidden="1" x14ac:dyDescent="0.3">
      <c r="B273" s="56">
        <f t="shared" si="5"/>
        <v>0</v>
      </c>
      <c r="C273" s="139" t="str">
        <f>'제품 추가'!AC271</f>
        <v>LEAF</v>
      </c>
      <c r="D273" s="138">
        <f>IF('넣어줄 잉크'!$D$2="주말",INDEX(표5[#All],MATCH(C273,표5[[#All],[잉크]],0),18)+INDEX(표5[#All],MATCH(C273,표5[[#All],[잉크]],0),21),INDEX(표5[#All],MATCH(C273,표5[[#All],[잉크]],0),MATCH('넣어줄 잉크'!$D$2,표5[#Headers],0)+1))</f>
        <v>0</v>
      </c>
    </row>
    <row r="274" spans="2:4" hidden="1" x14ac:dyDescent="0.3">
      <c r="B274" s="56">
        <f t="shared" si="5"/>
        <v>0</v>
      </c>
      <c r="C274" s="139" t="str">
        <f>'제품 추가'!AC272</f>
        <v>LEATHER</v>
      </c>
      <c r="D274" s="138">
        <f>IF('넣어줄 잉크'!$D$2="주말",INDEX(표5[#All],MATCH(C274,표5[[#All],[잉크]],0),18)+INDEX(표5[#All],MATCH(C274,표5[[#All],[잉크]],0),21),INDEX(표5[#All],MATCH(C274,표5[[#All],[잉크]],0),MATCH('넣어줄 잉크'!$D$2,표5[#Headers],0)+1))</f>
        <v>0</v>
      </c>
    </row>
    <row r="275" spans="2:4" hidden="1" x14ac:dyDescent="0.3">
      <c r="B275" s="56">
        <f t="shared" si="5"/>
        <v>0</v>
      </c>
      <c r="C275" s="139" t="str">
        <f>'제품 추가'!AC273</f>
        <v>LEMON</v>
      </c>
      <c r="D275" s="138">
        <f>IF('넣어줄 잉크'!$D$2="주말",INDEX(표5[#All],MATCH(C275,표5[[#All],[잉크]],0),18)+INDEX(표5[#All],MATCH(C275,표5[[#All],[잉크]],0),21),INDEX(표5[#All],MATCH(C275,표5[[#All],[잉크]],0),MATCH('넣어줄 잉크'!$D$2,표5[#Headers],0)+1))</f>
        <v>0</v>
      </c>
    </row>
    <row r="276" spans="2:4" hidden="1" x14ac:dyDescent="0.3">
      <c r="B276" s="56">
        <f t="shared" si="5"/>
        <v>0</v>
      </c>
      <c r="C276" s="139" t="str">
        <f>'제품 추가'!AC274</f>
        <v>LICORICE</v>
      </c>
      <c r="D276" s="138">
        <f>IF('넣어줄 잉크'!$D$2="주말",INDEX(표5[#All],MATCH(C276,표5[[#All],[잉크]],0),18)+INDEX(표5[#All],MATCH(C276,표5[[#All],[잉크]],0),21),INDEX(표5[#All],MATCH(C276,표5[[#All],[잉크]],0),MATCH('넣어줄 잉크'!$D$2,표5[#Headers],0)+1))</f>
        <v>0</v>
      </c>
    </row>
    <row r="277" spans="2:4" hidden="1" x14ac:dyDescent="0.3">
      <c r="B277" s="56">
        <f t="shared" si="5"/>
        <v>0</v>
      </c>
      <c r="C277" s="139" t="str">
        <f>'제품 추가'!AC275</f>
        <v>LILAC</v>
      </c>
      <c r="D277" s="138">
        <f>IF('넣어줄 잉크'!$D$2="주말",INDEX(표5[#All],MATCH(C277,표5[[#All],[잉크]],0),18)+INDEX(표5[#All],MATCH(C277,표5[[#All],[잉크]],0),21),INDEX(표5[#All],MATCH(C277,표5[[#All],[잉크]],0),MATCH('넣어줄 잉크'!$D$2,표5[#Headers],0)+1))</f>
        <v>0</v>
      </c>
    </row>
    <row r="278" spans="2:4" hidden="1" x14ac:dyDescent="0.3">
      <c r="B278" s="56">
        <f t="shared" si="5"/>
        <v>0</v>
      </c>
      <c r="C278" s="139" t="str">
        <f>'제품 추가'!AC276</f>
        <v>LIMESTONE</v>
      </c>
      <c r="D278" s="138">
        <f>IF('넣어줄 잉크'!$D$2="주말",INDEX(표5[#All],MATCH(C278,표5[[#All],[잉크]],0),18)+INDEX(표5[#All],MATCH(C278,표5[[#All],[잉크]],0),21),INDEX(표5[#All],MATCH(C278,표5[[#All],[잉크]],0),MATCH('넣어줄 잉크'!$D$2,표5[#Headers],0)+1))</f>
        <v>0</v>
      </c>
    </row>
    <row r="279" spans="2:4" x14ac:dyDescent="0.3">
      <c r="B279" s="56">
        <f t="shared" si="5"/>
        <v>0</v>
      </c>
      <c r="C279" s="139" t="str">
        <f>'제품 추가'!AC1052</f>
        <v>COBBLE</v>
      </c>
      <c r="D279" s="138">
        <f>IF('넣어줄 잉크'!$D$2="주말",INDEX(표5[#All],MATCH(C279,표5[[#All],[잉크]],0),18)+INDEX(표5[#All],MATCH(C279,표5[[#All],[잉크]],0),21),INDEX(표5[#All],MATCH(C279,표5[[#All],[잉크]],0),MATCH('넣어줄 잉크'!$D$2,표5[#Headers],0)+1))</f>
        <v>0</v>
      </c>
    </row>
    <row r="280" spans="2:4" hidden="1" x14ac:dyDescent="0.3">
      <c r="B280" s="56">
        <f t="shared" si="5"/>
        <v>2</v>
      </c>
      <c r="C280" s="139" t="str">
        <f>'제품 추가'!AC278</f>
        <v>LION</v>
      </c>
      <c r="D280" s="138">
        <f>IF('넣어줄 잉크'!$D$2="주말",INDEX(표5[#All],MATCH(C280,표5[[#All],[잉크]],0),18)+INDEX(표5[#All],MATCH(C280,표5[[#All],[잉크]],0),21),INDEX(표5[#All],MATCH(C280,표5[[#All],[잉크]],0),MATCH('넣어줄 잉크'!$D$2,표5[#Headers],0)+1))</f>
        <v>2</v>
      </c>
    </row>
    <row r="281" spans="2:4" hidden="1" x14ac:dyDescent="0.3">
      <c r="B281" s="56">
        <f t="shared" si="5"/>
        <v>0</v>
      </c>
      <c r="C281" s="139" t="str">
        <f>'제품 추가'!AC279</f>
        <v>LIZARD</v>
      </c>
      <c r="D281" s="138">
        <f>IF('넣어줄 잉크'!$D$2="주말",INDEX(표5[#All],MATCH(C281,표5[[#All],[잉크]],0),18)+INDEX(표5[#All],MATCH(C281,표5[[#All],[잉크]],0),21),INDEX(표5[#All],MATCH(C281,표5[[#All],[잉크]],0),MATCH('넣어줄 잉크'!$D$2,표5[#Headers],0)+1))</f>
        <v>0</v>
      </c>
    </row>
    <row r="282" spans="2:4" hidden="1" x14ac:dyDescent="0.3">
      <c r="B282" s="56">
        <f t="shared" si="5"/>
        <v>0</v>
      </c>
      <c r="C282" s="139" t="str">
        <f>'제품 추가'!AC280</f>
        <v>LOG</v>
      </c>
      <c r="D282" s="138">
        <f>IF('넣어줄 잉크'!$D$2="주말",INDEX(표5[#All],MATCH(C282,표5[[#All],[잉크]],0),18)+INDEX(표5[#All],MATCH(C282,표5[[#All],[잉크]],0),21),INDEX(표5[#All],MATCH(C282,표5[[#All],[잉크]],0),MATCH('넣어줄 잉크'!$D$2,표5[#Headers],0)+1))</f>
        <v>0</v>
      </c>
    </row>
    <row r="283" spans="2:4" hidden="1" x14ac:dyDescent="0.3">
      <c r="B283" s="56">
        <f t="shared" si="5"/>
        <v>0</v>
      </c>
      <c r="C283" s="139" t="str">
        <f>'제품 추가'!AC281</f>
        <v>LUNAR</v>
      </c>
      <c r="D283" s="138">
        <f>IF('넣어줄 잉크'!$D$2="주말",INDEX(표5[#All],MATCH(C283,표5[[#All],[잉크]],0),18)+INDEX(표5[#All],MATCH(C283,표5[[#All],[잉크]],0),21),INDEX(표5[#All],MATCH(C283,표5[[#All],[잉크]],0),MATCH('넣어줄 잉크'!$D$2,표5[#Headers],0)+1))</f>
        <v>0</v>
      </c>
    </row>
    <row r="284" spans="2:4" x14ac:dyDescent="0.3">
      <c r="B284" s="56">
        <f t="shared" si="5"/>
        <v>0</v>
      </c>
      <c r="C284" s="139" t="str">
        <f>'제품 추가'!AC1051</f>
        <v>CRISP</v>
      </c>
      <c r="D284" s="138">
        <f>IF('넣어줄 잉크'!$D$2="주말",INDEX(표5[#All],MATCH(C284,표5[[#All],[잉크]],0),18)+INDEX(표5[#All],MATCH(C284,표5[[#All],[잉크]],0),21),INDEX(표5[#All],MATCH(C284,표5[[#All],[잉크]],0),MATCH('넣어줄 잉크'!$D$2,표5[#Headers],0)+1))</f>
        <v>0</v>
      </c>
    </row>
    <row r="285" spans="2:4" x14ac:dyDescent="0.3">
      <c r="B285" s="56">
        <f t="shared" si="5"/>
        <v>0</v>
      </c>
      <c r="C285" s="139" t="str">
        <f>'제품 추가'!AC141</f>
        <v>DARK</v>
      </c>
      <c r="D285" s="138">
        <f>IF('넣어줄 잉크'!$D$2="주말",INDEX(표5[#All],MATCH(C285,표5[[#All],[잉크]],0),18)+INDEX(표5[#All],MATCH(C285,표5[[#All],[잉크]],0),21),INDEX(표5[#All],MATCH(C285,표5[[#All],[잉크]],0),MATCH('넣어줄 잉크'!$D$2,표5[#Headers],0)+1))</f>
        <v>0</v>
      </c>
    </row>
    <row r="286" spans="2:4" hidden="1" x14ac:dyDescent="0.3">
      <c r="B286" s="56">
        <f t="shared" si="5"/>
        <v>0</v>
      </c>
      <c r="C286" s="139" t="str">
        <f>'제품 추가'!AC284</f>
        <v>MACARONI</v>
      </c>
      <c r="D286" s="138">
        <f>IF('넣어줄 잉크'!$D$2="주말",INDEX(표5[#All],MATCH(C286,표5[[#All],[잉크]],0),18)+INDEX(표5[#All],MATCH(C286,표5[[#All],[잉크]],0),21),INDEX(표5[#All],MATCH(C286,표5[[#All],[잉크]],0),MATCH('넣어줄 잉크'!$D$2,표5[#Headers],0)+1))</f>
        <v>0</v>
      </c>
    </row>
    <row r="287" spans="2:4" hidden="1" x14ac:dyDescent="0.3">
      <c r="B287" s="56">
        <f t="shared" si="5"/>
        <v>0</v>
      </c>
      <c r="C287" s="139" t="str">
        <f>'제품 추가'!AC285</f>
        <v>MADDER</v>
      </c>
      <c r="D287" s="138">
        <f>IF('넣어줄 잉크'!$D$2="주말",INDEX(표5[#All],MATCH(C287,표5[[#All],[잉크]],0),18)+INDEX(표5[#All],MATCH(C287,표5[[#All],[잉크]],0),21),INDEX(표5[#All],MATCH(C287,표5[[#All],[잉크]],0),MATCH('넣어줄 잉크'!$D$2,표5[#Headers],0)+1))</f>
        <v>0</v>
      </c>
    </row>
    <row r="288" spans="2:4" hidden="1" x14ac:dyDescent="0.3">
      <c r="B288" s="56">
        <f t="shared" si="5"/>
        <v>0</v>
      </c>
      <c r="C288" s="139" t="str">
        <f>'제품 추가'!AC286</f>
        <v>MAGPIE</v>
      </c>
      <c r="D288" s="138">
        <f>IF('넣어줄 잉크'!$D$2="주말",INDEX(표5[#All],MATCH(C288,표5[[#All],[잉크]],0),18)+INDEX(표5[#All],MATCH(C288,표5[[#All],[잉크]],0),21),INDEX(표5[#All],MATCH(C288,표5[[#All],[잉크]],0),MATCH('넣어줄 잉크'!$D$2,표5[#Headers],0)+1))</f>
        <v>0</v>
      </c>
    </row>
    <row r="289" spans="2:4" hidden="1" x14ac:dyDescent="0.3">
      <c r="B289" s="56">
        <f t="shared" si="5"/>
        <v>0</v>
      </c>
      <c r="C289" s="139" t="str">
        <f>'제품 추가'!AC287</f>
        <v>MAGURE</v>
      </c>
      <c r="D289" s="138">
        <f>IF('넣어줄 잉크'!$D$2="주말",INDEX(표5[#All],MATCH(C289,표5[[#All],[잉크]],0),18)+INDEX(표5[#All],MATCH(C289,표5[[#All],[잉크]],0),21),INDEX(표5[#All],MATCH(C289,표5[[#All],[잉크]],0),MATCH('넣어줄 잉크'!$D$2,표5[#Headers],0)+1))</f>
        <v>0</v>
      </c>
    </row>
    <row r="290" spans="2:4" hidden="1" x14ac:dyDescent="0.3">
      <c r="B290" s="56">
        <f t="shared" si="5"/>
        <v>0</v>
      </c>
      <c r="C290" s="139" t="str">
        <f>'제품 추가'!AC288</f>
        <v>MAHOGANY</v>
      </c>
      <c r="D290" s="138">
        <f>IF('넣어줄 잉크'!$D$2="주말",INDEX(표5[#All],MATCH(C290,표5[[#All],[잉크]],0),18)+INDEX(표5[#All],MATCH(C290,표5[[#All],[잉크]],0),21),INDEX(표5[#All],MATCH(C290,표5[[#All],[잉크]],0),MATCH('넣어줄 잉크'!$D$2,표5[#Headers],0)+1))</f>
        <v>0</v>
      </c>
    </row>
    <row r="291" spans="2:4" hidden="1" x14ac:dyDescent="0.3">
      <c r="B291" s="56">
        <f t="shared" si="5"/>
        <v>0</v>
      </c>
      <c r="C291" s="139" t="str">
        <f>'제품 추가'!AC289</f>
        <v>MAIZE</v>
      </c>
      <c r="D291" s="138">
        <f>IF('넣어줄 잉크'!$D$2="주말",INDEX(표5[#All],MATCH(C291,표5[[#All],[잉크]],0),18)+INDEX(표5[#All],MATCH(C291,표5[[#All],[잉크]],0),21),INDEX(표5[#All],MATCH(C291,표5[[#All],[잉크]],0),MATCH('넣어줄 잉크'!$D$2,표5[#Headers],0)+1))</f>
        <v>0</v>
      </c>
    </row>
    <row r="292" spans="2:4" hidden="1" x14ac:dyDescent="0.3">
      <c r="B292" s="56">
        <f t="shared" si="5"/>
        <v>0</v>
      </c>
      <c r="C292" s="139" t="str">
        <f>'제품 추가'!AC290</f>
        <v>MANDARIN</v>
      </c>
      <c r="D292" s="138">
        <f>IF('넣어줄 잉크'!$D$2="주말",INDEX(표5[#All],MATCH(C292,표5[[#All],[잉크]],0),18)+INDEX(표5[#All],MATCH(C292,표5[[#All],[잉크]],0),21),INDEX(표5[#All],MATCH(C292,표5[[#All],[잉크]],0),MATCH('넣어줄 잉크'!$D$2,표5[#Headers],0)+1))</f>
        <v>0</v>
      </c>
    </row>
    <row r="293" spans="2:4" hidden="1" x14ac:dyDescent="0.3">
      <c r="B293" s="56">
        <f t="shared" si="5"/>
        <v>0</v>
      </c>
      <c r="C293" s="139" t="str">
        <f>'제품 추가'!AC291</f>
        <v>MANGO</v>
      </c>
      <c r="D293" s="138">
        <f>IF('넣어줄 잉크'!$D$2="주말",INDEX(표5[#All],MATCH(C293,표5[[#All],[잉크]],0),18)+INDEX(표5[#All],MATCH(C293,표5[[#All],[잉크]],0),21),INDEX(표5[#All],MATCH(C293,표5[[#All],[잉크]],0),MATCH('넣어줄 잉크'!$D$2,표5[#Headers],0)+1))</f>
        <v>0</v>
      </c>
    </row>
    <row r="294" spans="2:4" hidden="1" x14ac:dyDescent="0.3">
      <c r="B294" s="56">
        <f t="shared" si="5"/>
        <v>0</v>
      </c>
      <c r="C294" s="139" t="str">
        <f>'제품 추가'!AC292</f>
        <v>MAPLE</v>
      </c>
      <c r="D294" s="138">
        <f>IF('넣어줄 잉크'!$D$2="주말",INDEX(표5[#All],MATCH(C294,표5[[#All],[잉크]],0),18)+INDEX(표5[#All],MATCH(C294,표5[[#All],[잉크]],0),21),INDEX(표5[#All],MATCH(C294,표5[[#All],[잉크]],0),MATCH('넣어줄 잉크'!$D$2,표5[#Headers],0)+1))</f>
        <v>0</v>
      </c>
    </row>
    <row r="295" spans="2:4" hidden="1" x14ac:dyDescent="0.3">
      <c r="B295" s="56">
        <f t="shared" si="5"/>
        <v>0</v>
      </c>
      <c r="C295" s="139" t="str">
        <f>'제품 추가'!AC293</f>
        <v>MARBLE</v>
      </c>
      <c r="D295" s="138">
        <f>IF('넣어줄 잉크'!$D$2="주말",INDEX(표5[#All],MATCH(C295,표5[[#All],[잉크]],0),18)+INDEX(표5[#All],MATCH(C295,표5[[#All],[잉크]],0),21),INDEX(표5[#All],MATCH(C295,표5[[#All],[잉크]],0),MATCH('넣어줄 잉크'!$D$2,표5[#Headers],0)+1))</f>
        <v>0</v>
      </c>
    </row>
    <row r="296" spans="2:4" hidden="1" x14ac:dyDescent="0.3">
      <c r="B296" s="56">
        <f t="shared" si="5"/>
        <v>0</v>
      </c>
      <c r="C296" s="139" t="str">
        <f>'제품 추가'!AC294</f>
        <v>MARIGOLD</v>
      </c>
      <c r="D296" s="138">
        <f>IF('넣어줄 잉크'!$D$2="주말",INDEX(표5[#All],MATCH(C296,표5[[#All],[잉크]],0),18)+INDEX(표5[#All],MATCH(C296,표5[[#All],[잉크]],0),21),INDEX(표5[#All],MATCH(C296,표5[[#All],[잉크]],0),MATCH('넣어줄 잉크'!$D$2,표5[#Headers],0)+1))</f>
        <v>0</v>
      </c>
    </row>
    <row r="297" spans="2:4" hidden="1" x14ac:dyDescent="0.3">
      <c r="B297" s="56">
        <f t="shared" si="5"/>
        <v>0</v>
      </c>
      <c r="C297" s="139" t="str">
        <f>'제품 추가'!AC295</f>
        <v>MARMALADE</v>
      </c>
      <c r="D297" s="138">
        <f>IF('넣어줄 잉크'!$D$2="주말",INDEX(표5[#All],MATCH(C297,표5[[#All],[잉크]],0),18)+INDEX(표5[#All],MATCH(C297,표5[[#All],[잉크]],0),21),INDEX(표5[#All],MATCH(C297,표5[[#All],[잉크]],0),MATCH('넣어줄 잉크'!$D$2,표5[#Headers],0)+1))</f>
        <v>0</v>
      </c>
    </row>
    <row r="298" spans="2:4" hidden="1" x14ac:dyDescent="0.3">
      <c r="B298" s="56">
        <f t="shared" si="5"/>
        <v>0</v>
      </c>
      <c r="C298" s="139" t="str">
        <f>'제품 추가'!AC296</f>
        <v>MAROON</v>
      </c>
      <c r="D298" s="138">
        <f>IF('넣어줄 잉크'!$D$2="주말",INDEX(표5[#All],MATCH(C298,표5[[#All],[잉크]],0),18)+INDEX(표5[#All],MATCH(C298,표5[[#All],[잉크]],0),21),INDEX(표5[#All],MATCH(C298,표5[[#All],[잉크]],0),MATCH('넣어줄 잉크'!$D$2,표5[#Headers],0)+1))</f>
        <v>0</v>
      </c>
    </row>
    <row r="299" spans="2:4" hidden="1" x14ac:dyDescent="0.3">
      <c r="B299" s="56">
        <f t="shared" si="5"/>
        <v>0</v>
      </c>
      <c r="C299" s="139" t="str">
        <f>'제품 추가'!AC297</f>
        <v>MASCARA</v>
      </c>
      <c r="D299" s="138">
        <f>IF('넣어줄 잉크'!$D$2="주말",INDEX(표5[#All],MATCH(C299,표5[[#All],[잉크]],0),18)+INDEX(표5[#All],MATCH(C299,표5[[#All],[잉크]],0),21),INDEX(표5[#All],MATCH(C299,표5[[#All],[잉크]],0),MATCH('넣어줄 잉크'!$D$2,표5[#Headers],0)+1))</f>
        <v>0</v>
      </c>
    </row>
    <row r="300" spans="2:4" hidden="1" x14ac:dyDescent="0.3">
      <c r="B300" s="56">
        <f t="shared" si="5"/>
        <v>0</v>
      </c>
      <c r="C300" s="139" t="str">
        <f>'제품 추가'!AC298</f>
        <v>MAUVE</v>
      </c>
      <c r="D300" s="138">
        <f>IF('넣어줄 잉크'!$D$2="주말",INDEX(표5[#All],MATCH(C300,표5[[#All],[잉크]],0),18)+INDEX(표5[#All],MATCH(C300,표5[[#All],[잉크]],0),21),INDEX(표5[#All],MATCH(C300,표5[[#All],[잉크]],0),MATCH('넣어줄 잉크'!$D$2,표5[#Headers],0)+1))</f>
        <v>0</v>
      </c>
    </row>
    <row r="301" spans="2:4" hidden="1" x14ac:dyDescent="0.3">
      <c r="B301" s="56">
        <f t="shared" si="5"/>
        <v>0</v>
      </c>
      <c r="C301" s="139" t="str">
        <f>'제품 추가'!AC299</f>
        <v>MAVERICK</v>
      </c>
      <c r="D301" s="138">
        <f>IF('넣어줄 잉크'!$D$2="주말",INDEX(표5[#All],MATCH(C301,표5[[#All],[잉크]],0),18)+INDEX(표5[#All],MATCH(C301,표5[[#All],[잉크]],0),21),INDEX(표5[#All],MATCH(C301,표5[[#All],[잉크]],0),MATCH('넣어줄 잉크'!$D$2,표5[#Headers],0)+1))</f>
        <v>0</v>
      </c>
    </row>
    <row r="302" spans="2:4" hidden="1" x14ac:dyDescent="0.3">
      <c r="B302" s="56">
        <f t="shared" si="5"/>
        <v>0</v>
      </c>
      <c r="C302" s="139" t="str">
        <f>'제품 추가'!AC300</f>
        <v>MBISCUIT</v>
      </c>
      <c r="D302" s="138">
        <f>IF('넣어줄 잉크'!$D$2="주말",INDEX(표5[#All],MATCH(C302,표5[[#All],[잉크]],0),18)+INDEX(표5[#All],MATCH(C302,표5[[#All],[잉크]],0),21),INDEX(표5[#All],MATCH(C302,표5[[#All],[잉크]],0),MATCH('넣어줄 잉크'!$D$2,표5[#Headers],0)+1))</f>
        <v>0</v>
      </c>
    </row>
    <row r="303" spans="2:4" hidden="1" x14ac:dyDescent="0.3">
      <c r="B303" s="56">
        <f t="shared" si="5"/>
        <v>0</v>
      </c>
      <c r="C303" s="139" t="str">
        <f>'제품 추가'!AC301</f>
        <v>MCORK</v>
      </c>
      <c r="D303" s="138">
        <f>IF('넣어줄 잉크'!$D$2="주말",INDEX(표5[#All],MATCH(C303,표5[[#All],[잉크]],0),18)+INDEX(표5[#All],MATCH(C303,표5[[#All],[잉크]],0),21),INDEX(표5[#All],MATCH(C303,표5[[#All],[잉크]],0),MATCH('넣어줄 잉크'!$D$2,표5[#Headers],0)+1))</f>
        <v>0</v>
      </c>
    </row>
    <row r="304" spans="2:4" hidden="1" x14ac:dyDescent="0.3">
      <c r="B304" s="56">
        <f t="shared" si="5"/>
        <v>0</v>
      </c>
      <c r="C304" s="139" t="str">
        <f>'제품 추가'!AC302</f>
        <v>MECCA</v>
      </c>
      <c r="D304" s="138">
        <f>IF('넣어줄 잉크'!$D$2="주말",INDEX(표5[#All],MATCH(C304,표5[[#All],[잉크]],0),18)+INDEX(표5[#All],MATCH(C304,표5[[#All],[잉크]],0),21),INDEX(표5[#All],MATCH(C304,표5[[#All],[잉크]],0),MATCH('넣어줄 잉크'!$D$2,표5[#Headers],0)+1))</f>
        <v>0</v>
      </c>
    </row>
    <row r="305" spans="2:4" hidden="1" x14ac:dyDescent="0.3">
      <c r="B305" s="56">
        <f t="shared" si="5"/>
        <v>0</v>
      </c>
      <c r="C305" s="139" t="str">
        <f>'제품 추가'!AC303</f>
        <v>MEERKAT</v>
      </c>
      <c r="D305" s="138">
        <f>IF('넣어줄 잉크'!$D$2="주말",INDEX(표5[#All],MATCH(C305,표5[[#All],[잉크]],0),18)+INDEX(표5[#All],MATCH(C305,표5[[#All],[잉크]],0),21),INDEX(표5[#All],MATCH(C305,표5[[#All],[잉크]],0),MATCH('넣어줄 잉크'!$D$2,표5[#Headers],0)+1))</f>
        <v>0</v>
      </c>
    </row>
    <row r="306" spans="2:4" hidden="1" x14ac:dyDescent="0.3">
      <c r="B306" s="56">
        <f t="shared" si="5"/>
        <v>0</v>
      </c>
      <c r="C306" s="139" t="str">
        <f>'제품 추가'!AC304</f>
        <v>MELLOW</v>
      </c>
      <c r="D306" s="138">
        <f>IF('넣어줄 잉크'!$D$2="주말",INDEX(표5[#All],MATCH(C306,표5[[#All],[잉크]],0),18)+INDEX(표5[#All],MATCH(C306,표5[[#All],[잉크]],0),21),INDEX(표5[#All],MATCH(C306,표5[[#All],[잉크]],0),MATCH('넣어줄 잉크'!$D$2,표5[#Headers],0)+1))</f>
        <v>0</v>
      </c>
    </row>
    <row r="307" spans="2:4" hidden="1" x14ac:dyDescent="0.3">
      <c r="B307" s="56">
        <f t="shared" si="5"/>
        <v>0</v>
      </c>
      <c r="C307" s="139" t="str">
        <f>'제품 추가'!AC305</f>
        <v>MELON</v>
      </c>
      <c r="D307" s="138">
        <f>IF('넣어줄 잉크'!$D$2="주말",INDEX(표5[#All],MATCH(C307,표5[[#All],[잉크]],0),18)+INDEX(표5[#All],MATCH(C307,표5[[#All],[잉크]],0),21),INDEX(표5[#All],MATCH(C307,표5[[#All],[잉크]],0),MATCH('넣어줄 잉크'!$D$2,표5[#Headers],0)+1))</f>
        <v>0</v>
      </c>
    </row>
    <row r="308" spans="2:4" hidden="1" x14ac:dyDescent="0.3">
      <c r="B308" s="56">
        <f t="shared" si="5"/>
        <v>0</v>
      </c>
      <c r="C308" s="139" t="str">
        <f>'제품 추가'!AC306</f>
        <v>MERRY</v>
      </c>
      <c r="D308" s="138">
        <f>IF('넣어줄 잉크'!$D$2="주말",INDEX(표5[#All],MATCH(C308,표5[[#All],[잉크]],0),18)+INDEX(표5[#All],MATCH(C308,표5[[#All],[잉크]],0),21),INDEX(표5[#All],MATCH(C308,표5[[#All],[잉크]],0),MATCH('넣어줄 잉크'!$D$2,표5[#Headers],0)+1))</f>
        <v>0</v>
      </c>
    </row>
    <row r="309" spans="2:4" hidden="1" x14ac:dyDescent="0.3">
      <c r="B309" s="56">
        <f t="shared" si="5"/>
        <v>0</v>
      </c>
      <c r="C309" s="139" t="str">
        <f>'제품 추가'!AC307</f>
        <v>METAL</v>
      </c>
      <c r="D309" s="138">
        <f>IF('넣어줄 잉크'!$D$2="주말",INDEX(표5[#All],MATCH(C309,표5[[#All],[잉크]],0),18)+INDEX(표5[#All],MATCH(C309,표5[[#All],[잉크]],0),21),INDEX(표5[#All],MATCH(C309,표5[[#All],[잉크]],0),MATCH('넣어줄 잉크'!$D$2,표5[#Headers],0)+1))</f>
        <v>0</v>
      </c>
    </row>
    <row r="310" spans="2:4" hidden="1" x14ac:dyDescent="0.3">
      <c r="B310" s="56">
        <f t="shared" si="5"/>
        <v>0</v>
      </c>
      <c r="C310" s="139" t="str">
        <f>'제품 추가'!AC308</f>
        <v>MGOLD</v>
      </c>
      <c r="D310" s="138">
        <f>IF('넣어줄 잉크'!$D$2="주말",INDEX(표5[#All],MATCH(C310,표5[[#All],[잉크]],0),18)+INDEX(표5[#All],MATCH(C310,표5[[#All],[잉크]],0),21),INDEX(표5[#All],MATCH(C310,표5[[#All],[잉크]],0),MATCH('넣어줄 잉크'!$D$2,표5[#Headers],0)+1))</f>
        <v>0</v>
      </c>
    </row>
    <row r="311" spans="2:4" x14ac:dyDescent="0.3">
      <c r="B311" s="56">
        <f t="shared" si="5"/>
        <v>0</v>
      </c>
      <c r="C311" s="139" t="str">
        <f>'제품 추가'!AC1053</f>
        <v>GANACHE</v>
      </c>
      <c r="D311" s="138">
        <f>IF('넣어줄 잉크'!$D$2="주말",INDEX(표5[#All],MATCH(C311,표5[[#All],[잉크]],0),18)+INDEX(표5[#All],MATCH(C311,표5[[#All],[잉크]],0),21),INDEX(표5[#All],MATCH(C311,표5[[#All],[잉크]],0),MATCH('넣어줄 잉크'!$D$2,표5[#Headers],0)+1))</f>
        <v>0</v>
      </c>
    </row>
    <row r="312" spans="2:4" hidden="1" x14ac:dyDescent="0.3">
      <c r="B312" s="56">
        <f t="shared" ref="B312:B375" si="6">IFERROR(SUM(D312:D312),0)</f>
        <v>0</v>
      </c>
      <c r="C312" s="139" t="str">
        <f>'제품 추가'!AC310</f>
        <v>MIFFY</v>
      </c>
      <c r="D312" s="138">
        <f>IF('넣어줄 잉크'!$D$2="주말",INDEX(표5[#All],MATCH(C312,표5[[#All],[잉크]],0),18)+INDEX(표5[#All],MATCH(C312,표5[[#All],[잉크]],0),21),INDEX(표5[#All],MATCH(C312,표5[[#All],[잉크]],0),MATCH('넣어줄 잉크'!$D$2,표5[#Headers],0)+1))</f>
        <v>0</v>
      </c>
    </row>
    <row r="313" spans="2:4" hidden="1" x14ac:dyDescent="0.3">
      <c r="B313" s="56">
        <f t="shared" si="6"/>
        <v>0</v>
      </c>
      <c r="C313" s="139" t="str">
        <f>'제품 추가'!AC311</f>
        <v>MIMOSA</v>
      </c>
      <c r="D313" s="138">
        <f>IF('넣어줄 잉크'!$D$2="주말",INDEX(표5[#All],MATCH(C313,표5[[#All],[잉크]],0),18)+INDEX(표5[#All],MATCH(C313,표5[[#All],[잉크]],0),21),INDEX(표5[#All],MATCH(C313,표5[[#All],[잉크]],0),MATCH('넣어줄 잉크'!$D$2,표5[#Headers],0)+1))</f>
        <v>0</v>
      </c>
    </row>
    <row r="314" spans="2:4" hidden="1" x14ac:dyDescent="0.3">
      <c r="B314" s="56">
        <f t="shared" si="6"/>
        <v>0</v>
      </c>
      <c r="C314" s="139" t="str">
        <f>'제품 추가'!AC312</f>
        <v>MING</v>
      </c>
      <c r="D314" s="138">
        <f>IF('넣어줄 잉크'!$D$2="주말",INDEX(표5[#All],MATCH(C314,표5[[#All],[잉크]],0),18)+INDEX(표5[#All],MATCH(C314,표5[[#All],[잉크]],0),21),INDEX(표5[#All],MATCH(C314,표5[[#All],[잉크]],0),MATCH('넣어줄 잉크'!$D$2,표5[#Headers],0)+1))</f>
        <v>0</v>
      </c>
    </row>
    <row r="315" spans="2:4" hidden="1" x14ac:dyDescent="0.3">
      <c r="B315" s="56">
        <f t="shared" si="6"/>
        <v>0</v>
      </c>
      <c r="C315" s="139" t="str">
        <f>'제품 추가'!AC313</f>
        <v>MINK</v>
      </c>
      <c r="D315" s="138">
        <f>IF('넣어줄 잉크'!$D$2="주말",INDEX(표5[#All],MATCH(C315,표5[[#All],[잉크]],0),18)+INDEX(표5[#All],MATCH(C315,표5[[#All],[잉크]],0),21),INDEX(표5[#All],MATCH(C315,표5[[#All],[잉크]],0),MATCH('넣어줄 잉크'!$D$2,표5[#Headers],0)+1))</f>
        <v>0</v>
      </c>
    </row>
    <row r="316" spans="2:4" hidden="1" x14ac:dyDescent="0.3">
      <c r="B316" s="56">
        <f t="shared" si="6"/>
        <v>0</v>
      </c>
      <c r="C316" s="139" t="str">
        <f>'제품 추가'!AC314</f>
        <v>MINT</v>
      </c>
      <c r="D316" s="138">
        <f>IF('넣어줄 잉크'!$D$2="주말",INDEX(표5[#All],MATCH(C316,표5[[#All],[잉크]],0),18)+INDEX(표5[#All],MATCH(C316,표5[[#All],[잉크]],0),21),INDEX(표5[#All],MATCH(C316,표5[[#All],[잉크]],0),MATCH('넣어줄 잉크'!$D$2,표5[#Headers],0)+1))</f>
        <v>0</v>
      </c>
    </row>
    <row r="317" spans="2:4" hidden="1" x14ac:dyDescent="0.3">
      <c r="B317" s="56">
        <f t="shared" si="6"/>
        <v>0</v>
      </c>
      <c r="C317" s="139" t="str">
        <f>'제품 추가'!AC315</f>
        <v>MISTY</v>
      </c>
      <c r="D317" s="138">
        <f>IF('넣어줄 잉크'!$D$2="주말",INDEX(표5[#All],MATCH(C317,표5[[#All],[잉크]],0),18)+INDEX(표5[#All],MATCH(C317,표5[[#All],[잉크]],0),21),INDEX(표5[#All],MATCH(C317,표5[[#All],[잉크]],0),MATCH('넣어줄 잉크'!$D$2,표5[#Headers],0)+1))</f>
        <v>0</v>
      </c>
    </row>
    <row r="318" spans="2:4" hidden="1" x14ac:dyDescent="0.3">
      <c r="B318" s="56">
        <f t="shared" si="6"/>
        <v>0</v>
      </c>
      <c r="C318" s="139" t="str">
        <f>'제품 추가'!AC316</f>
        <v>MOAK</v>
      </c>
      <c r="D318" s="138">
        <f>IF('넣어줄 잉크'!$D$2="주말",INDEX(표5[#All],MATCH(C318,표5[[#All],[잉크]],0),18)+INDEX(표5[#All],MATCH(C318,표5[[#All],[잉크]],0),21),INDEX(표5[#All],MATCH(C318,표5[[#All],[잉크]],0),MATCH('넣어줄 잉크'!$D$2,표5[#Headers],0)+1))</f>
        <v>0</v>
      </c>
    </row>
    <row r="319" spans="2:4" hidden="1" x14ac:dyDescent="0.3">
      <c r="B319" s="56">
        <f t="shared" si="6"/>
        <v>0</v>
      </c>
      <c r="C319" s="139" t="str">
        <f>'제품 추가'!AC317</f>
        <v>MOCHA</v>
      </c>
      <c r="D319" s="138">
        <f>IF('넣어줄 잉크'!$D$2="주말",INDEX(표5[#All],MATCH(C319,표5[[#All],[잉크]],0),18)+INDEX(표5[#All],MATCH(C319,표5[[#All],[잉크]],0),21),INDEX(표5[#All],MATCH(C319,표5[[#All],[잉크]],0),MATCH('넣어줄 잉크'!$D$2,표5[#Headers],0)+1))</f>
        <v>0</v>
      </c>
    </row>
    <row r="320" spans="2:4" hidden="1" x14ac:dyDescent="0.3">
      <c r="B320" s="56">
        <f t="shared" si="6"/>
        <v>0</v>
      </c>
      <c r="C320" s="139" t="str">
        <f>'제품 추가'!AC318</f>
        <v>MONKEY</v>
      </c>
      <c r="D320" s="138">
        <f>IF('넣어줄 잉크'!$D$2="주말",INDEX(표5[#All],MATCH(C320,표5[[#All],[잉크]],0),18)+INDEX(표5[#All],MATCH(C320,표5[[#All],[잉크]],0),21),INDEX(표5[#All],MATCH(C320,표5[[#All],[잉크]],0),MATCH('넣어줄 잉크'!$D$2,표5[#Headers],0)+1))</f>
        <v>0</v>
      </c>
    </row>
    <row r="321" spans="2:4" hidden="1" x14ac:dyDescent="0.3">
      <c r="B321" s="56">
        <f t="shared" si="6"/>
        <v>0</v>
      </c>
      <c r="C321" s="139" t="str">
        <f>'제품 추가'!AC319</f>
        <v>MOON</v>
      </c>
      <c r="D321" s="138">
        <f>IF('넣어줄 잉크'!$D$2="주말",INDEX(표5[#All],MATCH(C321,표5[[#All],[잉크]],0),18)+INDEX(표5[#All],MATCH(C321,표5[[#All],[잉크]],0),21),INDEX(표5[#All],MATCH(C321,표5[[#All],[잉크]],0),MATCH('넣어줄 잉크'!$D$2,표5[#Headers],0)+1))</f>
        <v>0</v>
      </c>
    </row>
    <row r="322" spans="2:4" hidden="1" x14ac:dyDescent="0.3">
      <c r="B322" s="56">
        <f t="shared" si="6"/>
        <v>0</v>
      </c>
      <c r="C322" s="139" t="str">
        <f>'제품 추가'!AC320</f>
        <v>MOSS</v>
      </c>
      <c r="D322" s="138">
        <f>IF('넣어줄 잉크'!$D$2="주말",INDEX(표5[#All],MATCH(C322,표5[[#All],[잉크]],0),18)+INDEX(표5[#All],MATCH(C322,표5[[#All],[잉크]],0),21),INDEX(표5[#All],MATCH(C322,표5[[#All],[잉크]],0),MATCH('넣어줄 잉크'!$D$2,표5[#Headers],0)+1))</f>
        <v>0</v>
      </c>
    </row>
    <row r="323" spans="2:4" hidden="1" x14ac:dyDescent="0.3">
      <c r="B323" s="56">
        <f t="shared" si="6"/>
        <v>0</v>
      </c>
      <c r="C323" s="139" t="str">
        <f>'제품 추가'!AC321</f>
        <v>MOTH</v>
      </c>
      <c r="D323" s="138">
        <f>IF('넣어줄 잉크'!$D$2="주말",INDEX(표5[#All],MATCH(C323,표5[[#All],[잉크]],0),18)+INDEX(표5[#All],MATCH(C323,표5[[#All],[잉크]],0),21),INDEX(표5[#All],MATCH(C323,표5[[#All],[잉크]],0),MATCH('넣어줄 잉크'!$D$2,표5[#Headers],0)+1))</f>
        <v>0</v>
      </c>
    </row>
    <row r="324" spans="2:4" hidden="1" x14ac:dyDescent="0.3">
      <c r="B324" s="56">
        <f t="shared" si="6"/>
        <v>0</v>
      </c>
      <c r="C324" s="139" t="str">
        <f>'제품 추가'!AC322</f>
        <v>MOUSE</v>
      </c>
      <c r="D324" s="138">
        <f>IF('넣어줄 잉크'!$D$2="주말",INDEX(표5[#All],MATCH(C324,표5[[#All],[잉크]],0),18)+INDEX(표5[#All],MATCH(C324,표5[[#All],[잉크]],0),21),INDEX(표5[#All],MATCH(C324,표5[[#All],[잉크]],0),MATCH('넣어줄 잉크'!$D$2,표5[#Headers],0)+1))</f>
        <v>0</v>
      </c>
    </row>
    <row r="325" spans="2:4" hidden="1" x14ac:dyDescent="0.3">
      <c r="B325" s="56">
        <f t="shared" si="6"/>
        <v>0</v>
      </c>
      <c r="C325" s="139" t="str">
        <f>'제품 추가'!AC323</f>
        <v>MSILVER</v>
      </c>
      <c r="D325" s="138">
        <f>IF('넣어줄 잉크'!$D$2="주말",INDEX(표5[#All],MATCH(C325,표5[[#All],[잉크]],0),18)+INDEX(표5[#All],MATCH(C325,표5[[#All],[잉크]],0),21),INDEX(표5[#All],MATCH(C325,표5[[#All],[잉크]],0),MATCH('넣어줄 잉크'!$D$2,표5[#Headers],0)+1))</f>
        <v>0</v>
      </c>
    </row>
    <row r="326" spans="2:4" hidden="1" x14ac:dyDescent="0.3">
      <c r="B326" s="56">
        <f t="shared" si="6"/>
        <v>0</v>
      </c>
      <c r="C326" s="139" t="str">
        <f>'제품 추가'!AC324</f>
        <v>MUD</v>
      </c>
      <c r="D326" s="138">
        <f>IF('넣어줄 잉크'!$D$2="주말",INDEX(표5[#All],MATCH(C326,표5[[#All],[잉크]],0),18)+INDEX(표5[#All],MATCH(C326,표5[[#All],[잉크]],0),21),INDEX(표5[#All],MATCH(C326,표5[[#All],[잉크]],0),MATCH('넣어줄 잉크'!$D$2,표5[#Headers],0)+1))</f>
        <v>0</v>
      </c>
    </row>
    <row r="327" spans="2:4" hidden="1" x14ac:dyDescent="0.3">
      <c r="B327" s="56">
        <f t="shared" si="6"/>
        <v>0</v>
      </c>
      <c r="C327" s="139" t="str">
        <f>'제품 추가'!AC325</f>
        <v>MUSCAT</v>
      </c>
      <c r="D327" s="138">
        <f>IF('넣어줄 잉크'!$D$2="주말",INDEX(표5[#All],MATCH(C327,표5[[#All],[잉크]],0),18)+INDEX(표5[#All],MATCH(C327,표5[[#All],[잉크]],0),21),INDEX(표5[#All],MATCH(C327,표5[[#All],[잉크]],0),MATCH('넣어줄 잉크'!$D$2,표5[#Headers],0)+1))</f>
        <v>0</v>
      </c>
    </row>
    <row r="328" spans="2:4" hidden="1" x14ac:dyDescent="0.3">
      <c r="B328" s="56">
        <f t="shared" si="6"/>
        <v>0</v>
      </c>
      <c r="C328" s="139" t="str">
        <f>'제품 추가'!AC326</f>
        <v>MUSHROOM</v>
      </c>
      <c r="D328" s="138">
        <f>IF('넣어줄 잉크'!$D$2="주말",INDEX(표5[#All],MATCH(C328,표5[[#All],[잉크]],0),18)+INDEX(표5[#All],MATCH(C328,표5[[#All],[잉크]],0),21),INDEX(표5[#All],MATCH(C328,표5[[#All],[잉크]],0),MATCH('넣어줄 잉크'!$D$2,표5[#Headers],0)+1))</f>
        <v>0</v>
      </c>
    </row>
    <row r="329" spans="2:4" hidden="1" x14ac:dyDescent="0.3">
      <c r="B329" s="56">
        <f t="shared" si="6"/>
        <v>0</v>
      </c>
      <c r="C329" s="139" t="str">
        <f>'제품 추가'!AC327</f>
        <v>MUSTANG</v>
      </c>
      <c r="D329" s="138">
        <f>IF('넣어줄 잉크'!$D$2="주말",INDEX(표5[#All],MATCH(C329,표5[[#All],[잉크]],0),18)+INDEX(표5[#All],MATCH(C329,표5[[#All],[잉크]],0),21),INDEX(표5[#All],MATCH(C329,표5[[#All],[잉크]],0),MATCH('넣어줄 잉크'!$D$2,표5[#Headers],0)+1))</f>
        <v>0</v>
      </c>
    </row>
    <row r="330" spans="2:4" hidden="1" x14ac:dyDescent="0.3">
      <c r="B330" s="56">
        <f t="shared" si="6"/>
        <v>0</v>
      </c>
      <c r="C330" s="139" t="str">
        <f>'제품 추가'!AC328</f>
        <v>MVERMILION</v>
      </c>
      <c r="D330" s="138">
        <f>IF('넣어줄 잉크'!$D$2="주말",INDEX(표5[#All],MATCH(C330,표5[[#All],[잉크]],0),18)+INDEX(표5[#All],MATCH(C330,표5[[#All],[잉크]],0),21),INDEX(표5[#All],MATCH(C330,표5[[#All],[잉크]],0),MATCH('넣어줄 잉크'!$D$2,표5[#Headers],0)+1))</f>
        <v>0</v>
      </c>
    </row>
    <row r="331" spans="2:4" hidden="1" x14ac:dyDescent="0.3">
      <c r="B331" s="56">
        <f t="shared" si="6"/>
        <v>0</v>
      </c>
      <c r="C331" s="139" t="str">
        <f>'제품 추가'!AC329</f>
        <v>MWIND</v>
      </c>
      <c r="D331" s="138">
        <f>IF('넣어줄 잉크'!$D$2="주말",INDEX(표5[#All],MATCH(C331,표5[[#All],[잉크]],0),18)+INDEX(표5[#All],MATCH(C331,표5[[#All],[잉크]],0),21),INDEX(표5[#All],MATCH(C331,표5[[#All],[잉크]],0),MATCH('넣어줄 잉크'!$D$2,표5[#Headers],0)+1))</f>
        <v>0</v>
      </c>
    </row>
    <row r="332" spans="2:4" hidden="1" x14ac:dyDescent="0.3">
      <c r="B332" s="56">
        <f t="shared" si="6"/>
        <v>0</v>
      </c>
      <c r="C332" s="139" t="str">
        <f>'제품 추가'!AC330</f>
        <v>NARCISSUS</v>
      </c>
      <c r="D332" s="138">
        <f>IF('넣어줄 잉크'!$D$2="주말",INDEX(표5[#All],MATCH(C332,표5[[#All],[잉크]],0),18)+INDEX(표5[#All],MATCH(C332,표5[[#All],[잉크]],0),21),INDEX(표5[#All],MATCH(C332,표5[[#All],[잉크]],0),MATCH('넣어줄 잉크'!$D$2,표5[#Headers],0)+1))</f>
        <v>0</v>
      </c>
    </row>
    <row r="333" spans="2:4" hidden="1" x14ac:dyDescent="0.3">
      <c r="B333" s="56">
        <f t="shared" si="6"/>
        <v>0</v>
      </c>
      <c r="C333" s="139" t="str">
        <f>'제품 추가'!AC331</f>
        <v>NAVY</v>
      </c>
      <c r="D333" s="138">
        <f>IF('넣어줄 잉크'!$D$2="주말",INDEX(표5[#All],MATCH(C333,표5[[#All],[잉크]],0),18)+INDEX(표5[#All],MATCH(C333,표5[[#All],[잉크]],0),21),INDEX(표5[#All],MATCH(C333,표5[[#All],[잉크]],0),MATCH('넣어줄 잉크'!$D$2,표5[#Headers],0)+1))</f>
        <v>0</v>
      </c>
    </row>
    <row r="334" spans="2:4" hidden="1" x14ac:dyDescent="0.3">
      <c r="B334" s="56">
        <f t="shared" si="6"/>
        <v>0</v>
      </c>
      <c r="C334" s="139" t="str">
        <f>'제품 추가'!AC332</f>
        <v>NECTARINE</v>
      </c>
      <c r="D334" s="138">
        <f>IF('넣어줄 잉크'!$D$2="주말",INDEX(표5[#All],MATCH(C334,표5[[#All],[잉크]],0),18)+INDEX(표5[#All],MATCH(C334,표5[[#All],[잉크]],0),21),INDEX(표5[#All],MATCH(C334,표5[[#All],[잉크]],0),MATCH('넣어줄 잉크'!$D$2,표5[#Headers],0)+1))</f>
        <v>0</v>
      </c>
    </row>
    <row r="335" spans="2:4" x14ac:dyDescent="0.3">
      <c r="B335" s="56">
        <f t="shared" si="6"/>
        <v>0</v>
      </c>
      <c r="C335" s="139" t="str">
        <f>'제품 추가'!AC212</f>
        <v>GLACIER</v>
      </c>
      <c r="D335" s="138">
        <f>IF('넣어줄 잉크'!$D$2="주말",INDEX(표5[#All],MATCH(C335,표5[[#All],[잉크]],0),18)+INDEX(표5[#All],MATCH(C335,표5[[#All],[잉크]],0),21),INDEX(표5[#All],MATCH(C335,표5[[#All],[잉크]],0),MATCH('넣어줄 잉크'!$D$2,표5[#Headers],0)+1))</f>
        <v>0</v>
      </c>
    </row>
    <row r="336" spans="2:4" hidden="1" x14ac:dyDescent="0.3">
      <c r="B336" s="56">
        <f t="shared" si="6"/>
        <v>0</v>
      </c>
      <c r="C336" s="139" t="str">
        <f>'제품 추가'!AC334</f>
        <v>NOIR</v>
      </c>
      <c r="D336" s="138">
        <f>IF('넣어줄 잉크'!$D$2="주말",INDEX(표5[#All],MATCH(C336,표5[[#All],[잉크]],0),18)+INDEX(표5[#All],MATCH(C336,표5[[#All],[잉크]],0),21),INDEX(표5[#All],MATCH(C336,표5[[#All],[잉크]],0),MATCH('넣어줄 잉크'!$D$2,표5[#Headers],0)+1))</f>
        <v>0</v>
      </c>
    </row>
    <row r="337" spans="2:4" hidden="1" x14ac:dyDescent="0.3">
      <c r="B337" s="56">
        <f t="shared" si="6"/>
        <v>0</v>
      </c>
      <c r="C337" s="139" t="str">
        <f>'제품 추가'!AC335</f>
        <v>NOUGAT</v>
      </c>
      <c r="D337" s="138">
        <f>IF('넣어줄 잉크'!$D$2="주말",INDEX(표5[#All],MATCH(C337,표5[[#All],[잉크]],0),18)+INDEX(표5[#All],MATCH(C337,표5[[#All],[잉크]],0),21),INDEX(표5[#All],MATCH(C337,표5[[#All],[잉크]],0),MATCH('넣어줄 잉크'!$D$2,표5[#Headers],0)+1))</f>
        <v>0</v>
      </c>
    </row>
    <row r="338" spans="2:4" hidden="1" x14ac:dyDescent="0.3">
      <c r="B338" s="56">
        <f t="shared" si="6"/>
        <v>0</v>
      </c>
      <c r="C338" s="139" t="str">
        <f>'제품 추가'!AC336</f>
        <v>NUDE</v>
      </c>
      <c r="D338" s="138">
        <f>IF('넣어줄 잉크'!$D$2="주말",INDEX(표5[#All],MATCH(C338,표5[[#All],[잉크]],0),18)+INDEX(표5[#All],MATCH(C338,표5[[#All],[잉크]],0),21),INDEX(표5[#All],MATCH(C338,표5[[#All],[잉크]],0),MATCH('넣어줄 잉크'!$D$2,표5[#Headers],0)+1))</f>
        <v>0</v>
      </c>
    </row>
    <row r="339" spans="2:4" hidden="1" x14ac:dyDescent="0.3">
      <c r="B339" s="56">
        <f t="shared" si="6"/>
        <v>0</v>
      </c>
      <c r="C339" s="139" t="str">
        <f>'제품 추가'!AC337</f>
        <v>NUTMEG</v>
      </c>
      <c r="D339" s="138">
        <f>IF('넣어줄 잉크'!$D$2="주말",INDEX(표5[#All],MATCH(C339,표5[[#All],[잉크]],0),18)+INDEX(표5[#All],MATCH(C339,표5[[#All],[잉크]],0),21),INDEX(표5[#All],MATCH(C339,표5[[#All],[잉크]],0),MATCH('넣어줄 잉크'!$D$2,표5[#Headers],0)+1))</f>
        <v>0</v>
      </c>
    </row>
    <row r="340" spans="2:4" hidden="1" x14ac:dyDescent="0.3">
      <c r="B340" s="56">
        <f t="shared" si="6"/>
        <v>0</v>
      </c>
      <c r="C340" s="139" t="str">
        <f>'제품 추가'!AC338</f>
        <v>OAK</v>
      </c>
      <c r="D340" s="138">
        <f>IF('넣어줄 잉크'!$D$2="주말",INDEX(표5[#All],MATCH(C340,표5[[#All],[잉크]],0),18)+INDEX(표5[#All],MATCH(C340,표5[[#All],[잉크]],0),21),INDEX(표5[#All],MATCH(C340,표5[[#All],[잉크]],0),MATCH('넣어줄 잉크'!$D$2,표5[#Headers],0)+1))</f>
        <v>0</v>
      </c>
    </row>
    <row r="341" spans="2:4" x14ac:dyDescent="0.3">
      <c r="B341" s="56">
        <f t="shared" si="6"/>
        <v>0</v>
      </c>
      <c r="C341" s="139" t="str">
        <f>'제품 추가'!AC1049</f>
        <v>GLOAM</v>
      </c>
      <c r="D341" s="138">
        <f>IF('넣어줄 잉크'!$D$2="주말",INDEX(표5[#All],MATCH(C341,표5[[#All],[잉크]],0),18)+INDEX(표5[#All],MATCH(C341,표5[[#All],[잉크]],0),21),INDEX(표5[#All],MATCH(C341,표5[[#All],[잉크]],0),MATCH('넣어줄 잉크'!$D$2,표5[#Headers],0)+1))</f>
        <v>0</v>
      </c>
    </row>
    <row r="342" spans="2:4" hidden="1" x14ac:dyDescent="0.3">
      <c r="B342" s="56">
        <f t="shared" si="6"/>
        <v>0</v>
      </c>
      <c r="C342" s="139" t="str">
        <f>'제품 추가'!AC340</f>
        <v>OIL</v>
      </c>
      <c r="D342" s="138">
        <f>IF('넣어줄 잉크'!$D$2="주말",INDEX(표5[#All],MATCH(C342,표5[[#All],[잉크]],0),18)+INDEX(표5[#All],MATCH(C342,표5[[#All],[잉크]],0),21),INDEX(표5[#All],MATCH(C342,표5[[#All],[잉크]],0),MATCH('넣어줄 잉크'!$D$2,표5[#Headers],0)+1))</f>
        <v>0</v>
      </c>
    </row>
    <row r="343" spans="2:4" hidden="1" x14ac:dyDescent="0.3">
      <c r="B343" s="56">
        <f t="shared" si="6"/>
        <v>0</v>
      </c>
      <c r="C343" s="139" t="str">
        <f>'제품 추가'!AC341</f>
        <v>OLIVE</v>
      </c>
      <c r="D343" s="138">
        <f>IF('넣어줄 잉크'!$D$2="주말",INDEX(표5[#All],MATCH(C343,표5[[#All],[잉크]],0),18)+INDEX(표5[#All],MATCH(C343,표5[[#All],[잉크]],0),21),INDEX(표5[#All],MATCH(C343,표5[[#All],[잉크]],0),MATCH('넣어줄 잉크'!$D$2,표5[#Headers],0)+1))</f>
        <v>0</v>
      </c>
    </row>
    <row r="344" spans="2:4" hidden="1" x14ac:dyDescent="0.3">
      <c r="B344" s="56">
        <f t="shared" si="6"/>
        <v>0</v>
      </c>
      <c r="C344" s="139" t="str">
        <f>'제품 추가'!AC342</f>
        <v>OMBRE</v>
      </c>
      <c r="D344" s="138">
        <f>IF('넣어줄 잉크'!$D$2="주말",INDEX(표5[#All],MATCH(C344,표5[[#All],[잉크]],0),18)+INDEX(표5[#All],MATCH(C344,표5[[#All],[잉크]],0),21),INDEX(표5[#All],MATCH(C344,표5[[#All],[잉크]],0),MATCH('넣어줄 잉크'!$D$2,표5[#Headers],0)+1))</f>
        <v>0</v>
      </c>
    </row>
    <row r="345" spans="2:4" hidden="1" x14ac:dyDescent="0.3">
      <c r="B345" s="56">
        <f t="shared" si="6"/>
        <v>0</v>
      </c>
      <c r="C345" s="139" t="str">
        <f>'제품 추가'!AC343</f>
        <v>ONION</v>
      </c>
      <c r="D345" s="138">
        <f>IF('넣어줄 잉크'!$D$2="주말",INDEX(표5[#All],MATCH(C345,표5[[#All],[잉크]],0),18)+INDEX(표5[#All],MATCH(C345,표5[[#All],[잉크]],0),21),INDEX(표5[#All],MATCH(C345,표5[[#All],[잉크]],0),MATCH('넣어줄 잉크'!$D$2,표5[#Headers],0)+1))</f>
        <v>0</v>
      </c>
    </row>
    <row r="346" spans="2:4" hidden="1" x14ac:dyDescent="0.3">
      <c r="B346" s="56">
        <f t="shared" si="6"/>
        <v>2</v>
      </c>
      <c r="C346" s="139" t="str">
        <f>'제품 추가'!AC344</f>
        <v>ONYX</v>
      </c>
      <c r="D346" s="138">
        <f>IF('넣어줄 잉크'!$D$2="주말",INDEX(표5[#All],MATCH(C346,표5[[#All],[잉크]],0),18)+INDEX(표5[#All],MATCH(C346,표5[[#All],[잉크]],0),21),INDEX(표5[#All],MATCH(C346,표5[[#All],[잉크]],0),MATCH('넣어줄 잉크'!$D$2,표5[#Headers],0)+1))</f>
        <v>2</v>
      </c>
    </row>
    <row r="347" spans="2:4" hidden="1" x14ac:dyDescent="0.3">
      <c r="B347" s="56">
        <f t="shared" si="6"/>
        <v>0</v>
      </c>
      <c r="C347" s="139" t="str">
        <f>'제품 추가'!AC345</f>
        <v>ORANGE</v>
      </c>
      <c r="D347" s="138">
        <f>IF('넣어줄 잉크'!$D$2="주말",INDEX(표5[#All],MATCH(C347,표5[[#All],[잉크]],0),18)+INDEX(표5[#All],MATCH(C347,표5[[#All],[잉크]],0),21),INDEX(표5[#All],MATCH(C347,표5[[#All],[잉크]],0),MATCH('넣어줄 잉크'!$D$2,표5[#Headers],0)+1))</f>
        <v>0</v>
      </c>
    </row>
    <row r="348" spans="2:4" hidden="1" x14ac:dyDescent="0.3">
      <c r="B348" s="56">
        <f t="shared" si="6"/>
        <v>0</v>
      </c>
      <c r="C348" s="139" t="str">
        <f>'제품 추가'!AC346</f>
        <v>ORCHID</v>
      </c>
      <c r="D348" s="138">
        <f>IF('넣어줄 잉크'!$D$2="주말",INDEX(표5[#All],MATCH(C348,표5[[#All],[잉크]],0),18)+INDEX(표5[#All],MATCH(C348,표5[[#All],[잉크]],0),21),INDEX(표5[#All],MATCH(C348,표5[[#All],[잉크]],0),MATCH('넣어줄 잉크'!$D$2,표5[#Headers],0)+1))</f>
        <v>0</v>
      </c>
    </row>
    <row r="349" spans="2:4" hidden="1" x14ac:dyDescent="0.3">
      <c r="B349" s="56">
        <f t="shared" si="6"/>
        <v>0</v>
      </c>
      <c r="C349" s="139" t="str">
        <f>'제품 추가'!AC347</f>
        <v>OTTER</v>
      </c>
      <c r="D349" s="138">
        <f>IF('넣어줄 잉크'!$D$2="주말",INDEX(표5[#All],MATCH(C349,표5[[#All],[잉크]],0),18)+INDEX(표5[#All],MATCH(C349,표5[[#All],[잉크]],0),21),INDEX(표5[#All],MATCH(C349,표5[[#All],[잉크]],0),MATCH('넣어줄 잉크'!$D$2,표5[#Headers],0)+1))</f>
        <v>0</v>
      </c>
    </row>
    <row r="350" spans="2:4" hidden="1" x14ac:dyDescent="0.3">
      <c r="B350" s="56">
        <f t="shared" si="6"/>
        <v>0</v>
      </c>
      <c r="C350" s="139" t="str">
        <f>'제품 추가'!AC348</f>
        <v>OYSTER</v>
      </c>
      <c r="D350" s="138">
        <f>IF('넣어줄 잉크'!$D$2="주말",INDEX(표5[#All],MATCH(C350,표5[[#All],[잉크]],0),18)+INDEX(표5[#All],MATCH(C350,표5[[#All],[잉크]],0),21),INDEX(표5[#All],MATCH(C350,표5[[#All],[잉크]],0),MATCH('넣어줄 잉크'!$D$2,표5[#Headers],0)+1))</f>
        <v>0</v>
      </c>
    </row>
    <row r="351" spans="2:4" hidden="1" x14ac:dyDescent="0.3">
      <c r="B351" s="56">
        <f t="shared" si="6"/>
        <v>0</v>
      </c>
      <c r="C351" s="139" t="str">
        <f>'제품 추가'!AC349</f>
        <v>PALE</v>
      </c>
      <c r="D351" s="138">
        <f>IF('넣어줄 잉크'!$D$2="주말",INDEX(표5[#All],MATCH(C351,표5[[#All],[잉크]],0),18)+INDEX(표5[#All],MATCH(C351,표5[[#All],[잉크]],0),21),INDEX(표5[#All],MATCH(C351,표5[[#All],[잉크]],0),MATCH('넣어줄 잉크'!$D$2,표5[#Headers],0)+1))</f>
        <v>0</v>
      </c>
    </row>
    <row r="352" spans="2:4" hidden="1" x14ac:dyDescent="0.3">
      <c r="B352" s="56">
        <f t="shared" si="6"/>
        <v>0</v>
      </c>
      <c r="C352" s="139" t="str">
        <f>'제품 추가'!AC213</f>
        <v>GLOOMY</v>
      </c>
      <c r="D352" s="138">
        <f>IF('넣어줄 잉크'!$D$2="주말",INDEX(표5[#All],MATCH(C352,표5[[#All],[잉크]],0),18)+INDEX(표5[#All],MATCH(C352,표5[[#All],[잉크]],0),21),INDEX(표5[#All],MATCH(C352,표5[[#All],[잉크]],0),MATCH('넣어줄 잉크'!$D$2,표5[#Headers],0)+1))</f>
        <v>0</v>
      </c>
    </row>
    <row r="353" spans="2:4" hidden="1" x14ac:dyDescent="0.3">
      <c r="B353" s="56">
        <f t="shared" si="6"/>
        <v>0</v>
      </c>
      <c r="C353" s="139" t="str">
        <f>'제품 추가'!AC351</f>
        <v>PALOMA</v>
      </c>
      <c r="D353" s="138">
        <f>IF('넣어줄 잉크'!$D$2="주말",INDEX(표5[#All],MATCH(C353,표5[[#All],[잉크]],0),18)+INDEX(표5[#All],MATCH(C353,표5[[#All],[잉크]],0),21),INDEX(표5[#All],MATCH(C353,표5[[#All],[잉크]],0),MATCH('넣어줄 잉크'!$D$2,표5[#Headers],0)+1))</f>
        <v>0</v>
      </c>
    </row>
    <row r="354" spans="2:4" hidden="1" x14ac:dyDescent="0.3">
      <c r="B354" s="56">
        <f t="shared" si="6"/>
        <v>0</v>
      </c>
      <c r="C354" s="139" t="str">
        <f>'제품 추가'!AC352</f>
        <v>PAMPAS</v>
      </c>
      <c r="D354" s="138">
        <f>IF('넣어줄 잉크'!$D$2="주말",INDEX(표5[#All],MATCH(C354,표5[[#All],[잉크]],0),18)+INDEX(표5[#All],MATCH(C354,표5[[#All],[잉크]],0),21),INDEX(표5[#All],MATCH(C354,표5[[#All],[잉크]],0),MATCH('넣어줄 잉크'!$D$2,표5[#Headers],0)+1))</f>
        <v>0</v>
      </c>
    </row>
    <row r="355" spans="2:4" hidden="1" x14ac:dyDescent="0.3">
      <c r="B355" s="56">
        <f t="shared" si="6"/>
        <v>0</v>
      </c>
      <c r="C355" s="139" t="str">
        <f>'제품 추가'!AC353</f>
        <v>PANSY</v>
      </c>
      <c r="D355" s="138">
        <f>IF('넣어줄 잉크'!$D$2="주말",INDEX(표5[#All],MATCH(C355,표5[[#All],[잉크]],0),18)+INDEX(표5[#All],MATCH(C355,표5[[#All],[잉크]],0),21),INDEX(표5[#All],MATCH(C355,표5[[#All],[잉크]],0),MATCH('넣어줄 잉크'!$D$2,표5[#Headers],0)+1))</f>
        <v>0</v>
      </c>
    </row>
    <row r="356" spans="2:4" hidden="1" x14ac:dyDescent="0.3">
      <c r="B356" s="56">
        <f t="shared" si="6"/>
        <v>0</v>
      </c>
      <c r="C356" s="139" t="str">
        <f>'제품 추가'!AC354</f>
        <v>PARSNIP</v>
      </c>
      <c r="D356" s="138">
        <f>IF('넣어줄 잉크'!$D$2="주말",INDEX(표5[#All],MATCH(C356,표5[[#All],[잉크]],0),18)+INDEX(표5[#All],MATCH(C356,표5[[#All],[잉크]],0),21),INDEX(표5[#All],MATCH(C356,표5[[#All],[잉크]],0),MATCH('넣어줄 잉크'!$D$2,표5[#Headers],0)+1))</f>
        <v>0</v>
      </c>
    </row>
    <row r="357" spans="2:4" hidden="1" x14ac:dyDescent="0.3">
      <c r="B357" s="56">
        <f t="shared" si="6"/>
        <v>0</v>
      </c>
      <c r="C357" s="139" t="str">
        <f>'제품 추가'!AC355</f>
        <v>PARTRIDGE</v>
      </c>
      <c r="D357" s="138">
        <f>IF('넣어줄 잉크'!$D$2="주말",INDEX(표5[#All],MATCH(C357,표5[[#All],[잉크]],0),18)+INDEX(표5[#All],MATCH(C357,표5[[#All],[잉크]],0),21),INDEX(표5[#All],MATCH(C357,표5[[#All],[잉크]],0),MATCH('넣어줄 잉크'!$D$2,표5[#Headers],0)+1))</f>
        <v>0</v>
      </c>
    </row>
    <row r="358" spans="2:4" hidden="1" x14ac:dyDescent="0.3">
      <c r="B358" s="56">
        <f t="shared" si="6"/>
        <v>0</v>
      </c>
      <c r="C358" s="139" t="str">
        <f>'제품 추가'!AC356</f>
        <v>PATINA</v>
      </c>
      <c r="D358" s="138">
        <f>IF('넣어줄 잉크'!$D$2="주말",INDEX(표5[#All],MATCH(C358,표5[[#All],[잉크]],0),18)+INDEX(표5[#All],MATCH(C358,표5[[#All],[잉크]],0),21),INDEX(표5[#All],MATCH(C358,표5[[#All],[잉크]],0),MATCH('넣어줄 잉크'!$D$2,표5[#Headers],0)+1))</f>
        <v>0</v>
      </c>
    </row>
    <row r="359" spans="2:4" hidden="1" x14ac:dyDescent="0.3">
      <c r="B359" s="56">
        <f t="shared" si="6"/>
        <v>0</v>
      </c>
      <c r="C359" s="139" t="str">
        <f>'제품 추가'!AC357</f>
        <v>PAUL</v>
      </c>
      <c r="D359" s="138">
        <f>IF('넣어줄 잉크'!$D$2="주말",INDEX(표5[#All],MATCH(C359,표5[[#All],[잉크]],0),18)+INDEX(표5[#All],MATCH(C359,표5[[#All],[잉크]],0),21),INDEX(표5[#All],MATCH(C359,표5[[#All],[잉크]],0),MATCH('넣어줄 잉크'!$D$2,표5[#Headers],0)+1))</f>
        <v>0</v>
      </c>
    </row>
    <row r="360" spans="2:4" hidden="1" x14ac:dyDescent="0.3">
      <c r="B360" s="56">
        <f t="shared" si="6"/>
        <v>0</v>
      </c>
      <c r="C360" s="139" t="e">
        <f>'제품 추가'!#REF!</f>
        <v>#REF!</v>
      </c>
      <c r="D360" s="138" t="e">
        <f>IF('넣어줄 잉크'!$D$2="주말",INDEX(표5[#All],MATCH(C360,표5[[#All],[잉크]],0),18)+INDEX(표5[#All],MATCH(C360,표5[[#All],[잉크]],0),21),INDEX(표5[#All],MATCH(C360,표5[[#All],[잉크]],0),MATCH('넣어줄 잉크'!$D$2,표5[#Headers],0)+1))</f>
        <v>#REF!</v>
      </c>
    </row>
    <row r="361" spans="2:4" hidden="1" x14ac:dyDescent="0.3">
      <c r="B361" s="56">
        <f t="shared" si="6"/>
        <v>2</v>
      </c>
      <c r="C361" s="139" t="str">
        <f>'제품 추가'!AC358</f>
        <v>PEANUT</v>
      </c>
      <c r="D361" s="138">
        <f>IF('넣어줄 잉크'!$D$2="주말",INDEX(표5[#All],MATCH(C361,표5[[#All],[잉크]],0),18)+INDEX(표5[#All],MATCH(C361,표5[[#All],[잉크]],0),21),INDEX(표5[#All],MATCH(C361,표5[[#All],[잉크]],0),MATCH('넣어줄 잉크'!$D$2,표5[#Headers],0)+1))</f>
        <v>2</v>
      </c>
    </row>
    <row r="362" spans="2:4" hidden="1" x14ac:dyDescent="0.3">
      <c r="B362" s="56">
        <f t="shared" si="6"/>
        <v>0</v>
      </c>
      <c r="C362" s="139" t="str">
        <f>'제품 추가'!AC359</f>
        <v>PEAR</v>
      </c>
      <c r="D362" s="138">
        <f>IF('넣어줄 잉크'!$D$2="주말",INDEX(표5[#All],MATCH(C362,표5[[#All],[잉크]],0),18)+INDEX(표5[#All],MATCH(C362,표5[[#All],[잉크]],0),21),INDEX(표5[#All],MATCH(C362,표5[[#All],[잉크]],0),MATCH('넣어줄 잉크'!$D$2,표5[#Headers],0)+1))</f>
        <v>0</v>
      </c>
    </row>
    <row r="363" spans="2:4" hidden="1" x14ac:dyDescent="0.3">
      <c r="B363" s="56">
        <f t="shared" si="6"/>
        <v>0</v>
      </c>
      <c r="C363" s="139" t="str">
        <f>'제품 추가'!AC360</f>
        <v>PEAT</v>
      </c>
      <c r="D363" s="138">
        <f>IF('넣어줄 잉크'!$D$2="주말",INDEX(표5[#All],MATCH(C363,표5[[#All],[잉크]],0),18)+INDEX(표5[#All],MATCH(C363,표5[[#All],[잉크]],0),21),INDEX(표5[#All],MATCH(C363,표5[[#All],[잉크]],0),MATCH('넣어줄 잉크'!$D$2,표5[#Headers],0)+1))</f>
        <v>0</v>
      </c>
    </row>
    <row r="364" spans="2:4" hidden="1" x14ac:dyDescent="0.3">
      <c r="B364" s="56">
        <f t="shared" si="6"/>
        <v>0</v>
      </c>
      <c r="C364" s="139" t="str">
        <f>'제품 추가'!AC361</f>
        <v>PEBBLE</v>
      </c>
      <c r="D364" s="138">
        <f>IF('넣어줄 잉크'!$D$2="주말",INDEX(표5[#All],MATCH(C364,표5[[#All],[잉크]],0),18)+INDEX(표5[#All],MATCH(C364,표5[[#All],[잉크]],0),21),INDEX(표5[#All],MATCH(C364,표5[[#All],[잉크]],0),MATCH('넣어줄 잉크'!$D$2,표5[#Headers],0)+1))</f>
        <v>0</v>
      </c>
    </row>
    <row r="365" spans="2:4" hidden="1" x14ac:dyDescent="0.3">
      <c r="B365" s="56">
        <f t="shared" si="6"/>
        <v>0</v>
      </c>
      <c r="C365" s="139" t="str">
        <f>'제품 추가'!AC362</f>
        <v>PECAN</v>
      </c>
      <c r="D365" s="138">
        <f>IF('넣어줄 잉크'!$D$2="주말",INDEX(표5[#All],MATCH(C365,표5[[#All],[잉크]],0),18)+INDEX(표5[#All],MATCH(C365,표5[[#All],[잉크]],0),21),INDEX(표5[#All],MATCH(C365,표5[[#All],[잉크]],0),MATCH('넣어줄 잉크'!$D$2,표5[#Headers],0)+1))</f>
        <v>0</v>
      </c>
    </row>
    <row r="366" spans="2:4" hidden="1" x14ac:dyDescent="0.3">
      <c r="B366" s="56">
        <f t="shared" si="6"/>
        <v>0</v>
      </c>
      <c r="C366" s="139" t="str">
        <f>'제품 추가'!AC363</f>
        <v>PELICAN</v>
      </c>
      <c r="D366" s="138">
        <f>IF('넣어줄 잉크'!$D$2="주말",INDEX(표5[#All],MATCH(C366,표5[[#All],[잉크]],0),18)+INDEX(표5[#All],MATCH(C366,표5[[#All],[잉크]],0),21),INDEX(표5[#All],MATCH(C366,표5[[#All],[잉크]],0),MATCH('넣어줄 잉크'!$D$2,표5[#Headers],0)+1))</f>
        <v>0</v>
      </c>
    </row>
    <row r="367" spans="2:4" hidden="1" x14ac:dyDescent="0.3">
      <c r="B367" s="56">
        <f t="shared" si="6"/>
        <v>0</v>
      </c>
      <c r="C367" s="139" t="str">
        <f>'제품 추가'!AC364</f>
        <v>PENNY</v>
      </c>
      <c r="D367" s="138">
        <f>IF('넣어줄 잉크'!$D$2="주말",INDEX(표5[#All],MATCH(C367,표5[[#All],[잉크]],0),18)+INDEX(표5[#All],MATCH(C367,표5[[#All],[잉크]],0),21),INDEX(표5[#All],MATCH(C367,표5[[#All],[잉크]],0),MATCH('넣어줄 잉크'!$D$2,표5[#Headers],0)+1))</f>
        <v>0</v>
      </c>
    </row>
    <row r="368" spans="2:4" hidden="1" x14ac:dyDescent="0.3">
      <c r="B368" s="56">
        <f t="shared" si="6"/>
        <v>0</v>
      </c>
      <c r="C368" s="139" t="str">
        <f>'제품 추가'!AC365</f>
        <v>PEONY</v>
      </c>
      <c r="D368" s="138">
        <f>IF('넣어줄 잉크'!$D$2="주말",INDEX(표5[#All],MATCH(C368,표5[[#All],[잉크]],0),18)+INDEX(표5[#All],MATCH(C368,표5[[#All],[잉크]],0),21),INDEX(표5[#All],MATCH(C368,표5[[#All],[잉크]],0),MATCH('넣어줄 잉크'!$D$2,표5[#Headers],0)+1))</f>
        <v>0</v>
      </c>
    </row>
    <row r="369" spans="2:4" hidden="1" x14ac:dyDescent="0.3">
      <c r="B369" s="56">
        <f t="shared" si="6"/>
        <v>0</v>
      </c>
      <c r="C369" s="139" t="str">
        <f>'제품 추가'!AC366</f>
        <v>PEPPERMINT</v>
      </c>
      <c r="D369" s="138">
        <f>IF('넣어줄 잉크'!$D$2="주말",INDEX(표5[#All],MATCH(C369,표5[[#All],[잉크]],0),18)+INDEX(표5[#All],MATCH(C369,표5[[#All],[잉크]],0),21),INDEX(표5[#All],MATCH(C369,표5[[#All],[잉크]],0),MATCH('넣어줄 잉크'!$D$2,표5[#Headers],0)+1))</f>
        <v>0</v>
      </c>
    </row>
    <row r="370" spans="2:4" hidden="1" x14ac:dyDescent="0.3">
      <c r="B370" s="56">
        <f t="shared" si="6"/>
        <v>0</v>
      </c>
      <c r="C370" s="139" t="str">
        <f>'제품 추가'!AC367</f>
        <v>PETAL</v>
      </c>
      <c r="D370" s="138">
        <f>IF('넣어줄 잉크'!$D$2="주말",INDEX(표5[#All],MATCH(C370,표5[[#All],[잉크]],0),18)+INDEX(표5[#All],MATCH(C370,표5[[#All],[잉크]],0),21),INDEX(표5[#All],MATCH(C370,표5[[#All],[잉크]],0),MATCH('넣어줄 잉크'!$D$2,표5[#Headers],0)+1))</f>
        <v>0</v>
      </c>
    </row>
    <row r="371" spans="2:4" hidden="1" x14ac:dyDescent="0.3">
      <c r="B371" s="56">
        <f t="shared" si="6"/>
        <v>0</v>
      </c>
      <c r="C371" s="139" t="str">
        <f>'제품 추가'!AC368</f>
        <v>PETUNIA</v>
      </c>
      <c r="D371" s="138">
        <f>IF('넣어줄 잉크'!$D$2="주말",INDEX(표5[#All],MATCH(C371,표5[[#All],[잉크]],0),18)+INDEX(표5[#All],MATCH(C371,표5[[#All],[잉크]],0),21),INDEX(표5[#All],MATCH(C371,표5[[#All],[잉크]],0),MATCH('넣어줄 잉크'!$D$2,표5[#Headers],0)+1))</f>
        <v>0</v>
      </c>
    </row>
    <row r="372" spans="2:4" hidden="1" x14ac:dyDescent="0.3">
      <c r="B372" s="56">
        <f t="shared" si="6"/>
        <v>0</v>
      </c>
      <c r="C372" s="139" t="str">
        <f>'제품 추가'!AC369</f>
        <v>PEWTER</v>
      </c>
      <c r="D372" s="138">
        <f>IF('넣어줄 잉크'!$D$2="주말",INDEX(표5[#All],MATCH(C372,표5[[#All],[잉크]],0),18)+INDEX(표5[#All],MATCH(C372,표5[[#All],[잉크]],0),21),INDEX(표5[#All],MATCH(C372,표5[[#All],[잉크]],0),MATCH('넣어줄 잉크'!$D$2,표5[#Headers],0)+1))</f>
        <v>0</v>
      </c>
    </row>
    <row r="373" spans="2:4" hidden="1" x14ac:dyDescent="0.3">
      <c r="B373" s="56">
        <f t="shared" si="6"/>
        <v>0</v>
      </c>
      <c r="C373" s="139" t="str">
        <f>'제품 추가'!AC370</f>
        <v>PEYOTE</v>
      </c>
      <c r="D373" s="138">
        <f>IF('넣어줄 잉크'!$D$2="주말",INDEX(표5[#All],MATCH(C373,표5[[#All],[잉크]],0),18)+INDEX(표5[#All],MATCH(C373,표5[[#All],[잉크]],0),21),INDEX(표5[#All],MATCH(C373,표5[[#All],[잉크]],0),MATCH('넣어줄 잉크'!$D$2,표5[#Headers],0)+1))</f>
        <v>0</v>
      </c>
    </row>
    <row r="374" spans="2:4" hidden="1" x14ac:dyDescent="0.3">
      <c r="B374" s="56">
        <f t="shared" si="6"/>
        <v>0</v>
      </c>
      <c r="C374" s="139" t="str">
        <f>'제품 추가'!AC371</f>
        <v>PHANTOM</v>
      </c>
      <c r="D374" s="138">
        <f>IF('넣어줄 잉크'!$D$2="주말",INDEX(표5[#All],MATCH(C374,표5[[#All],[잉크]],0),18)+INDEX(표5[#All],MATCH(C374,표5[[#All],[잉크]],0),21),INDEX(표5[#All],MATCH(C374,표5[[#All],[잉크]],0),MATCH('넣어줄 잉크'!$D$2,표5[#Headers],0)+1))</f>
        <v>0</v>
      </c>
    </row>
    <row r="375" spans="2:4" hidden="1" x14ac:dyDescent="0.3">
      <c r="B375" s="56">
        <f t="shared" si="6"/>
        <v>0</v>
      </c>
      <c r="C375" s="139" t="str">
        <f>'제품 추가'!AC372</f>
        <v>PHEASANT</v>
      </c>
      <c r="D375" s="138">
        <f>IF('넣어줄 잉크'!$D$2="주말",INDEX(표5[#All],MATCH(C375,표5[[#All],[잉크]],0),18)+INDEX(표5[#All],MATCH(C375,표5[[#All],[잉크]],0),21),INDEX(표5[#All],MATCH(C375,표5[[#All],[잉크]],0),MATCH('넣어줄 잉크'!$D$2,표5[#Headers],0)+1))</f>
        <v>0</v>
      </c>
    </row>
    <row r="376" spans="2:4" hidden="1" x14ac:dyDescent="0.3">
      <c r="B376" s="56">
        <f t="shared" ref="B376:B439" si="7">IFERROR(SUM(D376:D376),0)</f>
        <v>0</v>
      </c>
      <c r="C376" s="139" t="str">
        <f>'제품 추가'!AC373</f>
        <v>PHOENIX</v>
      </c>
      <c r="D376" s="138">
        <f>IF('넣어줄 잉크'!$D$2="주말",INDEX(표5[#All],MATCH(C376,표5[[#All],[잉크]],0),18)+INDEX(표5[#All],MATCH(C376,표5[[#All],[잉크]],0),21),INDEX(표5[#All],MATCH(C376,표5[[#All],[잉크]],0),MATCH('넣어줄 잉크'!$D$2,표5[#Headers],0)+1))</f>
        <v>0</v>
      </c>
    </row>
    <row r="377" spans="2:4" hidden="1" x14ac:dyDescent="0.3">
      <c r="B377" s="56">
        <f t="shared" si="7"/>
        <v>0</v>
      </c>
      <c r="C377" s="139" t="str">
        <f>'제품 추가'!AC374</f>
        <v>PICANTE</v>
      </c>
      <c r="D377" s="138">
        <f>IF('넣어줄 잉크'!$D$2="주말",INDEX(표5[#All],MATCH(C377,표5[[#All],[잉크]],0),18)+INDEX(표5[#All],MATCH(C377,표5[[#All],[잉크]],0),21),INDEX(표5[#All],MATCH(C377,표5[[#All],[잉크]],0),MATCH('넣어줄 잉크'!$D$2,표5[#Headers],0)+1))</f>
        <v>0</v>
      </c>
    </row>
    <row r="378" spans="2:4" hidden="1" x14ac:dyDescent="0.3">
      <c r="B378" s="56">
        <f t="shared" si="7"/>
        <v>0</v>
      </c>
      <c r="C378" s="139" t="str">
        <f>'제품 추가'!AC375</f>
        <v>PIGEON</v>
      </c>
      <c r="D378" s="138">
        <f>IF('넣어줄 잉크'!$D$2="주말",INDEX(표5[#All],MATCH(C378,표5[[#All],[잉크]],0),18)+INDEX(표5[#All],MATCH(C378,표5[[#All],[잉크]],0),21),INDEX(표5[#All],MATCH(C378,표5[[#All],[잉크]],0),MATCH('넣어줄 잉크'!$D$2,표5[#Headers],0)+1))</f>
        <v>0</v>
      </c>
    </row>
    <row r="379" spans="2:4" hidden="1" x14ac:dyDescent="0.3">
      <c r="B379" s="56">
        <f t="shared" si="7"/>
        <v>0</v>
      </c>
      <c r="C379" s="139" t="str">
        <f>'제품 추가'!AC376</f>
        <v>PINE</v>
      </c>
      <c r="D379" s="138">
        <f>IF('넣어줄 잉크'!$D$2="주말",INDEX(표5[#All],MATCH(C379,표5[[#All],[잉크]],0),18)+INDEX(표5[#All],MATCH(C379,표5[[#All],[잉크]],0),21),INDEX(표5[#All],MATCH(C379,표5[[#All],[잉크]],0),MATCH('넣어줄 잉크'!$D$2,표5[#Headers],0)+1))</f>
        <v>0</v>
      </c>
    </row>
    <row r="380" spans="2:4" hidden="1" x14ac:dyDescent="0.3">
      <c r="B380" s="56">
        <f t="shared" si="7"/>
        <v>0</v>
      </c>
      <c r="C380" s="139" t="str">
        <f>'제품 추가'!AC377</f>
        <v>PIRATE</v>
      </c>
      <c r="D380" s="138">
        <f>IF('넣어줄 잉크'!$D$2="주말",INDEX(표5[#All],MATCH(C380,표5[[#All],[잉크]],0),18)+INDEX(표5[#All],MATCH(C380,표5[[#All],[잉크]],0),21),INDEX(표5[#All],MATCH(C380,표5[[#All],[잉크]],0),MATCH('넣어줄 잉크'!$D$2,표5[#Headers],0)+1))</f>
        <v>0</v>
      </c>
    </row>
    <row r="381" spans="2:4" hidden="1" x14ac:dyDescent="0.3">
      <c r="B381" s="56">
        <f t="shared" si="7"/>
        <v>0</v>
      </c>
      <c r="C381" s="139" t="str">
        <f>'제품 추가'!AC378</f>
        <v>PISTACHIO</v>
      </c>
      <c r="D381" s="138">
        <f>IF('넣어줄 잉크'!$D$2="주말",INDEX(표5[#All],MATCH(C381,표5[[#All],[잉크]],0),18)+INDEX(표5[#All],MATCH(C381,표5[[#All],[잉크]],0),21),INDEX(표5[#All],MATCH(C381,표5[[#All],[잉크]],0),MATCH('넣어줄 잉크'!$D$2,표5[#Headers],0)+1))</f>
        <v>0</v>
      </c>
    </row>
    <row r="382" spans="2:4" hidden="1" x14ac:dyDescent="0.3">
      <c r="B382" s="56">
        <f t="shared" si="7"/>
        <v>0</v>
      </c>
      <c r="C382" s="139" t="str">
        <f>'제품 추가'!AC379</f>
        <v>PJELLY</v>
      </c>
      <c r="D382" s="138">
        <f>IF('넣어줄 잉크'!$D$2="주말",INDEX(표5[#All],MATCH(C382,표5[[#All],[잉크]],0),18)+INDEX(표5[#All],MATCH(C382,표5[[#All],[잉크]],0),21),INDEX(표5[#All],MATCH(C382,표5[[#All],[잉크]],0),MATCH('넣어줄 잉크'!$D$2,표5[#Headers],0)+1))</f>
        <v>0</v>
      </c>
    </row>
    <row r="383" spans="2:4" hidden="1" x14ac:dyDescent="0.3">
      <c r="B383" s="56">
        <f t="shared" si="7"/>
        <v>0</v>
      </c>
      <c r="C383" s="139" t="str">
        <f>'제품 추가'!AC380</f>
        <v>PLATINUM</v>
      </c>
      <c r="D383" s="138">
        <f>IF('넣어줄 잉크'!$D$2="주말",INDEX(표5[#All],MATCH(C383,표5[[#All],[잉크]],0),18)+INDEX(표5[#All],MATCH(C383,표5[[#All],[잉크]],0),21),INDEX(표5[#All],MATCH(C383,표5[[#All],[잉크]],0),MATCH('넣어줄 잉크'!$D$2,표5[#Headers],0)+1))</f>
        <v>0</v>
      </c>
    </row>
    <row r="384" spans="2:4" hidden="1" x14ac:dyDescent="0.3">
      <c r="B384" s="56">
        <f t="shared" si="7"/>
        <v>2</v>
      </c>
      <c r="C384" s="139" t="str">
        <f>'제품 추가'!AC381</f>
        <v>PLUM</v>
      </c>
      <c r="D384" s="138">
        <f>IF('넣어줄 잉크'!$D$2="주말",INDEX(표5[#All],MATCH(C384,표5[[#All],[잉크]],0),18)+INDEX(표5[#All],MATCH(C384,표5[[#All],[잉크]],0),21),INDEX(표5[#All],MATCH(C384,표5[[#All],[잉크]],0),MATCH('넣어줄 잉크'!$D$2,표5[#Headers],0)+1))</f>
        <v>2</v>
      </c>
    </row>
    <row r="385" spans="2:4" hidden="1" x14ac:dyDescent="0.3">
      <c r="B385" s="56">
        <f t="shared" si="7"/>
        <v>0</v>
      </c>
      <c r="C385" s="139" t="str">
        <f>'제품 추가'!AC382</f>
        <v>POOH</v>
      </c>
      <c r="D385" s="138">
        <f>IF('넣어줄 잉크'!$D$2="주말",INDEX(표5[#All],MATCH(C385,표5[[#All],[잉크]],0),18)+INDEX(표5[#All],MATCH(C385,표5[[#All],[잉크]],0),21),INDEX(표5[#All],MATCH(C385,표5[[#All],[잉크]],0),MATCH('넣어줄 잉크'!$D$2,표5[#Headers],0)+1))</f>
        <v>0</v>
      </c>
    </row>
    <row r="386" spans="2:4" hidden="1" x14ac:dyDescent="0.3">
      <c r="B386" s="56">
        <f t="shared" si="7"/>
        <v>0</v>
      </c>
      <c r="C386" s="139" t="str">
        <f>'제품 추가'!AC383</f>
        <v>POPPY</v>
      </c>
      <c r="D386" s="138">
        <f>IF('넣어줄 잉크'!$D$2="주말",INDEX(표5[#All],MATCH(C386,표5[[#All],[잉크]],0),18)+INDEX(표5[#All],MATCH(C386,표5[[#All],[잉크]],0),21),INDEX(표5[#All],MATCH(C386,표5[[#All],[잉크]],0),MATCH('넣어줄 잉크'!$D$2,표5[#Headers],0)+1))</f>
        <v>0</v>
      </c>
    </row>
    <row r="387" spans="2:4" hidden="1" x14ac:dyDescent="0.3">
      <c r="B387" s="56">
        <f t="shared" si="7"/>
        <v>0</v>
      </c>
      <c r="C387" s="139" t="str">
        <f>'제품 추가'!AC384</f>
        <v>POPSICLE</v>
      </c>
      <c r="D387" s="138">
        <f>IF('넣어줄 잉크'!$D$2="주말",INDEX(표5[#All],MATCH(C387,표5[[#All],[잉크]],0),18)+INDEX(표5[#All],MATCH(C387,표5[[#All],[잉크]],0),21),INDEX(표5[#All],MATCH(C387,표5[[#All],[잉크]],0),MATCH('넣어줄 잉크'!$D$2,표5[#Headers],0)+1))</f>
        <v>0</v>
      </c>
    </row>
    <row r="388" spans="2:4" hidden="1" x14ac:dyDescent="0.3">
      <c r="B388" s="56">
        <f t="shared" si="7"/>
        <v>0</v>
      </c>
      <c r="C388" s="139" t="str">
        <f>'제품 추가'!AC385</f>
        <v>PORPOISE</v>
      </c>
      <c r="D388" s="138">
        <f>IF('넣어줄 잉크'!$D$2="주말",INDEX(표5[#All],MATCH(C388,표5[[#All],[잉크]],0),18)+INDEX(표5[#All],MATCH(C388,표5[[#All],[잉크]],0),21),INDEX(표5[#All],MATCH(C388,표5[[#All],[잉크]],0),MATCH('넣어줄 잉크'!$D$2,표5[#Headers],0)+1))</f>
        <v>0</v>
      </c>
    </row>
    <row r="389" spans="2:4" hidden="1" x14ac:dyDescent="0.3">
      <c r="B389" s="56">
        <f t="shared" si="7"/>
        <v>0</v>
      </c>
      <c r="C389" s="139" t="str">
        <f>'제품 추가'!AC386</f>
        <v>POSTIT</v>
      </c>
      <c r="D389" s="138">
        <f>IF('넣어줄 잉크'!$D$2="주말",INDEX(표5[#All],MATCH(C389,표5[[#All],[잉크]],0),18)+INDEX(표5[#All],MATCH(C389,표5[[#All],[잉크]],0),21),INDEX(표5[#All],MATCH(C389,표5[[#All],[잉크]],0),MATCH('넣어줄 잉크'!$D$2,표5[#Headers],0)+1))</f>
        <v>0</v>
      </c>
    </row>
    <row r="390" spans="2:4" hidden="1" x14ac:dyDescent="0.3">
      <c r="B390" s="56">
        <f t="shared" si="7"/>
        <v>0</v>
      </c>
      <c r="C390" s="139" t="str">
        <f>'제품 추가'!AC387</f>
        <v>POT</v>
      </c>
      <c r="D390" s="138">
        <f>IF('넣어줄 잉크'!$D$2="주말",INDEX(표5[#All],MATCH(C390,표5[[#All],[잉크]],0),18)+INDEX(표5[#All],MATCH(C390,표5[[#All],[잉크]],0),21),INDEX(표5[#All],MATCH(C390,표5[[#All],[잉크]],0),MATCH('넣어줄 잉크'!$D$2,표5[#Headers],0)+1))</f>
        <v>0</v>
      </c>
    </row>
    <row r="391" spans="2:4" hidden="1" x14ac:dyDescent="0.3">
      <c r="B391" s="56">
        <f t="shared" si="7"/>
        <v>0</v>
      </c>
      <c r="C391" s="139" t="str">
        <f>'제품 추가'!AC388</f>
        <v>POTATO</v>
      </c>
      <c r="D391" s="138">
        <f>IF('넣어줄 잉크'!$D$2="주말",INDEX(표5[#All],MATCH(C391,표5[[#All],[잉크]],0),18)+INDEX(표5[#All],MATCH(C391,표5[[#All],[잉크]],0),21),INDEX(표5[#All],MATCH(C391,표5[[#All],[잉크]],0),MATCH('넣어줄 잉크'!$D$2,표5[#Headers],0)+1))</f>
        <v>0</v>
      </c>
    </row>
    <row r="392" spans="2:4" hidden="1" x14ac:dyDescent="0.3">
      <c r="B392" s="56">
        <f t="shared" si="7"/>
        <v>0</v>
      </c>
      <c r="C392" s="139" t="str">
        <f>'제품 추가'!AC389</f>
        <v>PRADA</v>
      </c>
      <c r="D392" s="138">
        <f>IF('넣어줄 잉크'!$D$2="주말",INDEX(표5[#All],MATCH(C392,표5[[#All],[잉크]],0),18)+INDEX(표5[#All],MATCH(C392,표5[[#All],[잉크]],0),21),INDEX(표5[#All],MATCH(C392,표5[[#All],[잉크]],0),MATCH('넣어줄 잉크'!$D$2,표5[#Headers],0)+1))</f>
        <v>0</v>
      </c>
    </row>
    <row r="393" spans="2:4" hidden="1" x14ac:dyDescent="0.3">
      <c r="B393" s="56">
        <f t="shared" si="7"/>
        <v>0</v>
      </c>
      <c r="C393" s="139" t="str">
        <f>'제품 추가'!AC390</f>
        <v>PTSILVER</v>
      </c>
      <c r="D393" s="138">
        <f>IF('넣어줄 잉크'!$D$2="주말",INDEX(표5[#All],MATCH(C393,표5[[#All],[잉크]],0),18)+INDEX(표5[#All],MATCH(C393,표5[[#All],[잉크]],0),21),INDEX(표5[#All],MATCH(C393,표5[[#All],[잉크]],0),MATCH('넣어줄 잉크'!$D$2,표5[#Headers],0)+1))</f>
        <v>0</v>
      </c>
    </row>
    <row r="394" spans="2:4" hidden="1" x14ac:dyDescent="0.3">
      <c r="B394" s="56">
        <f t="shared" si="7"/>
        <v>0</v>
      </c>
      <c r="C394" s="139" t="str">
        <f>'제품 추가'!AC391</f>
        <v>PUCE</v>
      </c>
      <c r="D394" s="138">
        <f>IF('넣어줄 잉크'!$D$2="주말",INDEX(표5[#All],MATCH(C394,표5[[#All],[잉크]],0),18)+INDEX(표5[#All],MATCH(C394,표5[[#All],[잉크]],0),21),INDEX(표5[#All],MATCH(C394,표5[[#All],[잉크]],0),MATCH('넣어줄 잉크'!$D$2,표5[#Headers],0)+1))</f>
        <v>0</v>
      </c>
    </row>
    <row r="395" spans="2:4" hidden="1" x14ac:dyDescent="0.3">
      <c r="B395" s="56">
        <f t="shared" si="7"/>
        <v>0</v>
      </c>
      <c r="C395" s="139" t="str">
        <f>'제품 추가'!AC392</f>
        <v>PUMICE</v>
      </c>
      <c r="D395" s="138">
        <f>IF('넣어줄 잉크'!$D$2="주말",INDEX(표5[#All],MATCH(C395,표5[[#All],[잉크]],0),18)+INDEX(표5[#All],MATCH(C395,표5[[#All],[잉크]],0),21),INDEX(표5[#All],MATCH(C395,표5[[#All],[잉크]],0),MATCH('넣어줄 잉크'!$D$2,표5[#Headers],0)+1))</f>
        <v>0</v>
      </c>
    </row>
    <row r="396" spans="2:4" hidden="1" x14ac:dyDescent="0.3">
      <c r="B396" s="56">
        <f t="shared" si="7"/>
        <v>0</v>
      </c>
      <c r="C396" s="139" t="str">
        <f>'제품 추가'!AC393</f>
        <v>PUMPKIN</v>
      </c>
      <c r="D396" s="138">
        <f>IF('넣어줄 잉크'!$D$2="주말",INDEX(표5[#All],MATCH(C396,표5[[#All],[잉크]],0),18)+INDEX(표5[#All],MATCH(C396,표5[[#All],[잉크]],0),21),INDEX(표5[#All],MATCH(C396,표5[[#All],[잉크]],0),MATCH('넣어줄 잉크'!$D$2,표5[#Headers],0)+1))</f>
        <v>0</v>
      </c>
    </row>
    <row r="397" spans="2:4" hidden="1" x14ac:dyDescent="0.3">
      <c r="B397" s="56">
        <f t="shared" si="7"/>
        <v>0</v>
      </c>
      <c r="C397" s="139" t="str">
        <f>'제품 추가'!AC394</f>
        <v>PUPIL</v>
      </c>
      <c r="D397" s="138">
        <f>IF('넣어줄 잉크'!$D$2="주말",INDEX(표5[#All],MATCH(C397,표5[[#All],[잉크]],0),18)+INDEX(표5[#All],MATCH(C397,표5[[#All],[잉크]],0),21),INDEX(표5[#All],MATCH(C397,표5[[#All],[잉크]],0),MATCH('넣어줄 잉크'!$D$2,표5[#Headers],0)+1))</f>
        <v>0</v>
      </c>
    </row>
    <row r="398" spans="2:4" hidden="1" x14ac:dyDescent="0.3">
      <c r="B398" s="56">
        <f t="shared" si="7"/>
        <v>0</v>
      </c>
      <c r="C398" s="139" t="str">
        <f>'제품 추가'!AC395</f>
        <v>PURPLE</v>
      </c>
      <c r="D398" s="138">
        <f>IF('넣어줄 잉크'!$D$2="주말",INDEX(표5[#All],MATCH(C398,표5[[#All],[잉크]],0),18)+INDEX(표5[#All],MATCH(C398,표5[[#All],[잉크]],0),21),INDEX(표5[#All],MATCH(C398,표5[[#All],[잉크]],0),MATCH('넣어줄 잉크'!$D$2,표5[#Headers],0)+1))</f>
        <v>0</v>
      </c>
    </row>
    <row r="399" spans="2:4" hidden="1" x14ac:dyDescent="0.3">
      <c r="B399" s="56">
        <f t="shared" si="7"/>
        <v>0</v>
      </c>
      <c r="C399" s="139" t="str">
        <f>'제품 추가'!AC396</f>
        <v>PVENUS</v>
      </c>
      <c r="D399" s="138">
        <f>IF('넣어줄 잉크'!$D$2="주말",INDEX(표5[#All],MATCH(C399,표5[[#All],[잉크]],0),18)+INDEX(표5[#All],MATCH(C399,표5[[#All],[잉크]],0),21),INDEX(표5[#All],MATCH(C399,표5[[#All],[잉크]],0),MATCH('넣어줄 잉크'!$D$2,표5[#Headers],0)+1))</f>
        <v>0</v>
      </c>
    </row>
    <row r="400" spans="2:4" hidden="1" x14ac:dyDescent="0.3">
      <c r="B400" s="56">
        <f t="shared" si="7"/>
        <v>0</v>
      </c>
      <c r="C400" s="139" t="str">
        <f>'제품 추가'!AC397</f>
        <v>QUARTZ</v>
      </c>
      <c r="D400" s="138">
        <f>IF('넣어줄 잉크'!$D$2="주말",INDEX(표5[#All],MATCH(C400,표5[[#All],[잉크]],0),18)+INDEX(표5[#All],MATCH(C400,표5[[#All],[잉크]],0),21),INDEX(표5[#All],MATCH(C400,표5[[#All],[잉크]],0),MATCH('넣어줄 잉크'!$D$2,표5[#Headers],0)+1))</f>
        <v>0</v>
      </c>
    </row>
    <row r="401" spans="2:4" hidden="1" x14ac:dyDescent="0.3">
      <c r="B401" s="56">
        <f t="shared" si="7"/>
        <v>0</v>
      </c>
      <c r="C401" s="139" t="str">
        <f>'제품 추가'!AC398</f>
        <v>RABBIT</v>
      </c>
      <c r="D401" s="138">
        <f>IF('넣어줄 잉크'!$D$2="주말",INDEX(표5[#All],MATCH(C401,표5[[#All],[잉크]],0),18)+INDEX(표5[#All],MATCH(C401,표5[[#All],[잉크]],0),21),INDEX(표5[#All],MATCH(C401,표5[[#All],[잉크]],0),MATCH('넣어줄 잉크'!$D$2,표5[#Headers],0)+1))</f>
        <v>0</v>
      </c>
    </row>
    <row r="402" spans="2:4" hidden="1" x14ac:dyDescent="0.3">
      <c r="B402" s="56">
        <f t="shared" si="7"/>
        <v>0</v>
      </c>
      <c r="C402" s="139" t="str">
        <f>'제품 추가'!AC399</f>
        <v>RADISH</v>
      </c>
      <c r="D402" s="138">
        <f>IF('넣어줄 잉크'!$D$2="주말",INDEX(표5[#All],MATCH(C402,표5[[#All],[잉크]],0),18)+INDEX(표5[#All],MATCH(C402,표5[[#All],[잉크]],0),21),INDEX(표5[#All],MATCH(C402,표5[[#All],[잉크]],0),MATCH('넣어줄 잉크'!$D$2,표5[#Headers],0)+1))</f>
        <v>0</v>
      </c>
    </row>
    <row r="403" spans="2:4" hidden="1" x14ac:dyDescent="0.3">
      <c r="B403" s="56">
        <f t="shared" si="7"/>
        <v>0</v>
      </c>
      <c r="C403" s="139" t="str">
        <f>'제품 추가'!AC400</f>
        <v>RAFFIA</v>
      </c>
      <c r="D403" s="138">
        <f>IF('넣어줄 잉크'!$D$2="주말",INDEX(표5[#All],MATCH(C403,표5[[#All],[잉크]],0),18)+INDEX(표5[#All],MATCH(C403,표5[[#All],[잉크]],0),21),INDEX(표5[#All],MATCH(C403,표5[[#All],[잉크]],0),MATCH('넣어줄 잉크'!$D$2,표5[#Headers],0)+1))</f>
        <v>0</v>
      </c>
    </row>
    <row r="404" spans="2:4" x14ac:dyDescent="0.3">
      <c r="B404" s="56">
        <f t="shared" si="7"/>
        <v>4</v>
      </c>
      <c r="C404" s="139" t="str">
        <f>'제품 추가'!AC259</f>
        <v>KHAKI</v>
      </c>
      <c r="D404" s="138">
        <f>IF('넣어줄 잉크'!$D$2="주말",INDEX(표5[#All],MATCH(C404,표5[[#All],[잉크]],0),18)+INDEX(표5[#All],MATCH(C404,표5[[#All],[잉크]],0),21),INDEX(표5[#All],MATCH(C404,표5[[#All],[잉크]],0),MATCH('넣어줄 잉크'!$D$2,표5[#Headers],0)+1))</f>
        <v>4</v>
      </c>
    </row>
    <row r="405" spans="2:4" hidden="1" x14ac:dyDescent="0.3">
      <c r="B405" s="56">
        <f t="shared" si="7"/>
        <v>0</v>
      </c>
      <c r="C405" s="139" t="str">
        <f>'제품 추가'!AC402</f>
        <v>RATTAN</v>
      </c>
      <c r="D405" s="138">
        <f>IF('넣어줄 잉크'!$D$2="주말",INDEX(표5[#All],MATCH(C405,표5[[#All],[잉크]],0),18)+INDEX(표5[#All],MATCH(C405,표5[[#All],[잉크]],0),21),INDEX(표5[#All],MATCH(C405,표5[[#All],[잉크]],0),MATCH('넣어줄 잉크'!$D$2,표5[#Headers],0)+1))</f>
        <v>0</v>
      </c>
    </row>
    <row r="406" spans="2:4" hidden="1" x14ac:dyDescent="0.3">
      <c r="B406" s="56">
        <f t="shared" si="7"/>
        <v>0</v>
      </c>
      <c r="C406" s="139" t="str">
        <f>'제품 추가'!AC219</f>
        <v>GRAPHITE</v>
      </c>
      <c r="D406" s="138">
        <f>IF('넣어줄 잉크'!$D$2="주말",INDEX(표5[#All],MATCH(C406,표5[[#All],[잉크]],0),18)+INDEX(표5[#All],MATCH(C406,표5[[#All],[잉크]],0),21),INDEX(표5[#All],MATCH(C406,표5[[#All],[잉크]],0),MATCH('넣어줄 잉크'!$D$2,표5[#Headers],0)+1))</f>
        <v>0</v>
      </c>
    </row>
    <row r="407" spans="2:4" hidden="1" x14ac:dyDescent="0.3">
      <c r="B407" s="56">
        <f t="shared" si="7"/>
        <v>0</v>
      </c>
      <c r="C407" s="139" t="str">
        <f>'제품 추가'!AC404</f>
        <v>RAWHIDE</v>
      </c>
      <c r="D407" s="138">
        <f>IF('넣어줄 잉크'!$D$2="주말",INDEX(표5[#All],MATCH(C407,표5[[#All],[잉크]],0),18)+INDEX(표5[#All],MATCH(C407,표5[[#All],[잉크]],0),21),INDEX(표5[#All],MATCH(C407,표5[[#All],[잉크]],0),MATCH('넣어줄 잉크'!$D$2,표5[#Headers],0)+1))</f>
        <v>0</v>
      </c>
    </row>
    <row r="408" spans="2:4" hidden="1" x14ac:dyDescent="0.3">
      <c r="B408" s="56">
        <f t="shared" si="7"/>
        <v>0</v>
      </c>
      <c r="C408" s="139" t="str">
        <f>'제품 추가'!AC405</f>
        <v>REED</v>
      </c>
      <c r="D408" s="138">
        <f>IF('넣어줄 잉크'!$D$2="주말",INDEX(표5[#All],MATCH(C408,표5[[#All],[잉크]],0),18)+INDEX(표5[#All],MATCH(C408,표5[[#All],[잉크]],0),21),INDEX(표5[#All],MATCH(C408,표5[[#All],[잉크]],0),MATCH('넣어줄 잉크'!$D$2,표5[#Headers],0)+1))</f>
        <v>0</v>
      </c>
    </row>
    <row r="409" spans="2:4" hidden="1" x14ac:dyDescent="0.3">
      <c r="B409" s="56">
        <f t="shared" si="7"/>
        <v>1</v>
      </c>
      <c r="C409" s="139" t="str">
        <f>'제품 추가'!AC406</f>
        <v>RETRIEVER</v>
      </c>
      <c r="D409" s="138">
        <f>IF('넣어줄 잉크'!$D$2="주말",INDEX(표5[#All],MATCH(C409,표5[[#All],[잉크]],0),18)+INDEX(표5[#All],MATCH(C409,표5[[#All],[잉크]],0),21),INDEX(표5[#All],MATCH(C409,표5[[#All],[잉크]],0),MATCH('넣어줄 잉크'!$D$2,표5[#Headers],0)+1))</f>
        <v>1</v>
      </c>
    </row>
    <row r="410" spans="2:4" hidden="1" x14ac:dyDescent="0.3">
      <c r="B410" s="56">
        <f t="shared" si="7"/>
        <v>0</v>
      </c>
      <c r="C410" s="139" t="str">
        <f>'제품 추가'!AC407</f>
        <v>ROAST</v>
      </c>
      <c r="D410" s="138">
        <f>IF('넣어줄 잉크'!$D$2="주말",INDEX(표5[#All],MATCH(C410,표5[[#All],[잉크]],0),18)+INDEX(표5[#All],MATCH(C410,표5[[#All],[잉크]],0),21),INDEX(표5[#All],MATCH(C410,표5[[#All],[잉크]],0),MATCH('넣어줄 잉크'!$D$2,표5[#Headers],0)+1))</f>
        <v>0</v>
      </c>
    </row>
    <row r="411" spans="2:4" hidden="1" x14ac:dyDescent="0.3">
      <c r="B411" s="56">
        <f t="shared" si="7"/>
        <v>0</v>
      </c>
      <c r="C411" s="139" t="str">
        <f>'제품 추가'!AC408</f>
        <v>ROCK</v>
      </c>
      <c r="D411" s="138">
        <f>IF('넣어줄 잉크'!$D$2="주말",INDEX(표5[#All],MATCH(C411,표5[[#All],[잉크]],0),18)+INDEX(표5[#All],MATCH(C411,표5[[#All],[잉크]],0),21),INDEX(표5[#All],MATCH(C411,표5[[#All],[잉크]],0),MATCH('넣어줄 잉크'!$D$2,표5[#Headers],0)+1))</f>
        <v>0</v>
      </c>
    </row>
    <row r="412" spans="2:4" hidden="1" x14ac:dyDescent="0.3">
      <c r="B412" s="56">
        <f t="shared" si="7"/>
        <v>0</v>
      </c>
      <c r="C412" s="139" t="str">
        <f>'제품 추가'!AC409</f>
        <v>ROOF</v>
      </c>
      <c r="D412" s="138">
        <f>IF('넣어줄 잉크'!$D$2="주말",INDEX(표5[#All],MATCH(C412,표5[[#All],[잉크]],0),18)+INDEX(표5[#All],MATCH(C412,표5[[#All],[잉크]],0),21),INDEX(표5[#All],MATCH(C412,표5[[#All],[잉크]],0),MATCH('넣어줄 잉크'!$D$2,표5[#Headers],0)+1))</f>
        <v>0</v>
      </c>
    </row>
    <row r="413" spans="2:4" hidden="1" x14ac:dyDescent="0.3">
      <c r="B413" s="56">
        <f t="shared" si="7"/>
        <v>0</v>
      </c>
      <c r="C413" s="139" t="str">
        <f>'제품 추가'!AC410</f>
        <v>ROOSTER</v>
      </c>
      <c r="D413" s="138">
        <f>IF('넣어줄 잉크'!$D$2="주말",INDEX(표5[#All],MATCH(C413,표5[[#All],[잉크]],0),18)+INDEX(표5[#All],MATCH(C413,표5[[#All],[잉크]],0),21),INDEX(표5[#All],MATCH(C413,표5[[#All],[잉크]],0),MATCH('넣어줄 잉크'!$D$2,표5[#Headers],0)+1))</f>
        <v>0</v>
      </c>
    </row>
    <row r="414" spans="2:4" hidden="1" x14ac:dyDescent="0.3">
      <c r="B414" s="56">
        <f t="shared" si="7"/>
        <v>0</v>
      </c>
      <c r="C414" s="139" t="str">
        <f>'제품 추가'!AC411</f>
        <v>ROOT</v>
      </c>
      <c r="D414" s="138">
        <f>IF('넣어줄 잉크'!$D$2="주말",INDEX(표5[#All],MATCH(C414,표5[[#All],[잉크]],0),18)+INDEX(표5[#All],MATCH(C414,표5[[#All],[잉크]],0),21),INDEX(표5[#All],MATCH(C414,표5[[#All],[잉크]],0),MATCH('넣어줄 잉크'!$D$2,표5[#Headers],0)+1))</f>
        <v>0</v>
      </c>
    </row>
    <row r="415" spans="2:4" hidden="1" x14ac:dyDescent="0.3">
      <c r="B415" s="56">
        <f t="shared" si="7"/>
        <v>0</v>
      </c>
      <c r="C415" s="139" t="str">
        <f>'제품 추가'!AC412</f>
        <v>ROSE</v>
      </c>
      <c r="D415" s="138">
        <f>IF('넣어줄 잉크'!$D$2="주말",INDEX(표5[#All],MATCH(C415,표5[[#All],[잉크]],0),18)+INDEX(표5[#All],MATCH(C415,표5[[#All],[잉크]],0),21),INDEX(표5[#All],MATCH(C415,표5[[#All],[잉크]],0),MATCH('넣어줄 잉크'!$D$2,표5[#Headers],0)+1))</f>
        <v>0</v>
      </c>
    </row>
    <row r="416" spans="2:4" hidden="1" x14ac:dyDescent="0.3">
      <c r="B416" s="56">
        <f t="shared" si="7"/>
        <v>0</v>
      </c>
      <c r="C416" s="139" t="str">
        <f>'제품 추가'!AC413</f>
        <v>ROUGE</v>
      </c>
      <c r="D416" s="138">
        <f>IF('넣어줄 잉크'!$D$2="주말",INDEX(표5[#All],MATCH(C416,표5[[#All],[잉크]],0),18)+INDEX(표5[#All],MATCH(C416,표5[[#All],[잉크]],0),21),INDEX(표5[#All],MATCH(C416,표5[[#All],[잉크]],0),MATCH('넣어줄 잉크'!$D$2,표5[#Headers],0)+1))</f>
        <v>0</v>
      </c>
    </row>
    <row r="417" spans="2:4" hidden="1" x14ac:dyDescent="0.3">
      <c r="B417" s="56">
        <f t="shared" si="7"/>
        <v>0</v>
      </c>
      <c r="C417" s="139" t="str">
        <f>'제품 추가'!AC414</f>
        <v>RUBY</v>
      </c>
      <c r="D417" s="138">
        <f>IF('넣어줄 잉크'!$D$2="주말",INDEX(표5[#All],MATCH(C417,표5[[#All],[잉크]],0),18)+INDEX(표5[#All],MATCH(C417,표5[[#All],[잉크]],0),21),INDEX(표5[#All],MATCH(C417,표5[[#All],[잉크]],0),MATCH('넣어줄 잉크'!$D$2,표5[#Headers],0)+1))</f>
        <v>0</v>
      </c>
    </row>
    <row r="418" spans="2:4" hidden="1" x14ac:dyDescent="0.3">
      <c r="B418" s="56">
        <f t="shared" si="7"/>
        <v>0</v>
      </c>
      <c r="C418" s="139" t="str">
        <f>'제품 추가'!AC415</f>
        <v>RUM</v>
      </c>
      <c r="D418" s="138">
        <f>IF('넣어줄 잉크'!$D$2="주말",INDEX(표5[#All],MATCH(C418,표5[[#All],[잉크]],0),18)+INDEX(표5[#All],MATCH(C418,표5[[#All],[잉크]],0),21),INDEX(표5[#All],MATCH(C418,표5[[#All],[잉크]],0),MATCH('넣어줄 잉크'!$D$2,표5[#Headers],0)+1))</f>
        <v>0</v>
      </c>
    </row>
    <row r="419" spans="2:4" hidden="1" x14ac:dyDescent="0.3">
      <c r="B419" s="56">
        <f t="shared" si="7"/>
        <v>0</v>
      </c>
      <c r="C419" s="139" t="str">
        <f>'제품 추가'!AC416</f>
        <v>RUSSET</v>
      </c>
      <c r="D419" s="138">
        <f>IF('넣어줄 잉크'!$D$2="주말",INDEX(표5[#All],MATCH(C419,표5[[#All],[잉크]],0),18)+INDEX(표5[#All],MATCH(C419,표5[[#All],[잉크]],0),21),INDEX(표5[#All],MATCH(C419,표5[[#All],[잉크]],0),MATCH('넣어줄 잉크'!$D$2,표5[#Headers],0)+1))</f>
        <v>0</v>
      </c>
    </row>
    <row r="420" spans="2:4" hidden="1" x14ac:dyDescent="0.3">
      <c r="B420" s="56">
        <f t="shared" si="7"/>
        <v>0</v>
      </c>
      <c r="C420" s="139" t="str">
        <f>'제품 추가'!AC417</f>
        <v>RUST</v>
      </c>
      <c r="D420" s="138">
        <f>IF('넣어줄 잉크'!$D$2="주말",INDEX(표5[#All],MATCH(C420,표5[[#All],[잉크]],0),18)+INDEX(표5[#All],MATCH(C420,표5[[#All],[잉크]],0),21),INDEX(표5[#All],MATCH(C420,표5[[#All],[잉크]],0),MATCH('넣어줄 잉크'!$D$2,표5[#Headers],0)+1))</f>
        <v>0</v>
      </c>
    </row>
    <row r="421" spans="2:4" hidden="1" x14ac:dyDescent="0.3">
      <c r="B421" s="56">
        <f t="shared" si="7"/>
        <v>0</v>
      </c>
      <c r="C421" s="139" t="str">
        <f>'제품 추가'!AC418</f>
        <v>RUTABAGA</v>
      </c>
      <c r="D421" s="138">
        <f>IF('넣어줄 잉크'!$D$2="주말",INDEX(표5[#All],MATCH(C421,표5[[#All],[잉크]],0),18)+INDEX(표5[#All],MATCH(C421,표5[[#All],[잉크]],0),21),INDEX(표5[#All],MATCH(C421,표5[[#All],[잉크]],0),MATCH('넣어줄 잉크'!$D$2,표5[#Headers],0)+1))</f>
        <v>0</v>
      </c>
    </row>
    <row r="422" spans="2:4" hidden="1" x14ac:dyDescent="0.3">
      <c r="B422" s="56">
        <f t="shared" si="7"/>
        <v>0</v>
      </c>
      <c r="C422" s="139" t="str">
        <f>'제품 추가'!AC419</f>
        <v>SABLE</v>
      </c>
      <c r="D422" s="138">
        <f>IF('넣어줄 잉크'!$D$2="주말",INDEX(표5[#All],MATCH(C422,표5[[#All],[잉크]],0),18)+INDEX(표5[#All],MATCH(C422,표5[[#All],[잉크]],0),21),INDEX(표5[#All],MATCH(C422,표5[[#All],[잉크]],0),MATCH('넣어줄 잉크'!$D$2,표5[#Headers],0)+1))</f>
        <v>0</v>
      </c>
    </row>
    <row r="423" spans="2:4" hidden="1" x14ac:dyDescent="0.3">
      <c r="B423" s="56">
        <f t="shared" si="7"/>
        <v>0</v>
      </c>
      <c r="C423" s="139" t="str">
        <f>'제품 추가'!AC420</f>
        <v>SADDLE</v>
      </c>
      <c r="D423" s="138">
        <f>IF('넣어줄 잉크'!$D$2="주말",INDEX(표5[#All],MATCH(C423,표5[[#All],[잉크]],0),18)+INDEX(표5[#All],MATCH(C423,표5[[#All],[잉크]],0),21),INDEX(표5[#All],MATCH(C423,표5[[#All],[잉크]],0),MATCH('넣어줄 잉크'!$D$2,표5[#Headers],0)+1))</f>
        <v>0</v>
      </c>
    </row>
    <row r="424" spans="2:4" hidden="1" x14ac:dyDescent="0.3">
      <c r="B424" s="56">
        <f t="shared" si="7"/>
        <v>0</v>
      </c>
      <c r="C424" s="139" t="str">
        <f>'제품 추가'!AC421</f>
        <v>SAFFRON</v>
      </c>
      <c r="D424" s="138">
        <f>IF('넣어줄 잉크'!$D$2="주말",INDEX(표5[#All],MATCH(C424,표5[[#All],[잉크]],0),18)+INDEX(표5[#All],MATCH(C424,표5[[#All],[잉크]],0),21),INDEX(표5[#All],MATCH(C424,표5[[#All],[잉크]],0),MATCH('넣어줄 잉크'!$D$2,표5[#Headers],0)+1))</f>
        <v>0</v>
      </c>
    </row>
    <row r="425" spans="2:4" hidden="1" x14ac:dyDescent="0.3">
      <c r="B425" s="56">
        <f t="shared" si="7"/>
        <v>0</v>
      </c>
      <c r="C425" s="139" t="str">
        <f>'제품 추가'!AC422</f>
        <v>SAGE</v>
      </c>
      <c r="D425" s="138">
        <f>IF('넣어줄 잉크'!$D$2="주말",INDEX(표5[#All],MATCH(C425,표5[[#All],[잉크]],0),18)+INDEX(표5[#All],MATCH(C425,표5[[#All],[잉크]],0),21),INDEX(표5[#All],MATCH(C425,표5[[#All],[잉크]],0),MATCH('넣어줄 잉크'!$D$2,표5[#Headers],0)+1))</f>
        <v>0</v>
      </c>
    </row>
    <row r="426" spans="2:4" hidden="1" x14ac:dyDescent="0.3">
      <c r="B426" s="56">
        <f t="shared" si="7"/>
        <v>0</v>
      </c>
      <c r="C426" s="139" t="str">
        <f>'제품 추가'!AC423</f>
        <v>SAKURA</v>
      </c>
      <c r="D426" s="138">
        <f>IF('넣어줄 잉크'!$D$2="주말",INDEX(표5[#All],MATCH(C426,표5[[#All],[잉크]],0),18)+INDEX(표5[#All],MATCH(C426,표5[[#All],[잉크]],0),21),INDEX(표5[#All],MATCH(C426,표5[[#All],[잉크]],0),MATCH('넣어줄 잉크'!$D$2,표5[#Headers],0)+1))</f>
        <v>0</v>
      </c>
    </row>
    <row r="427" spans="2:4" hidden="1" x14ac:dyDescent="0.3">
      <c r="B427" s="56">
        <f t="shared" si="7"/>
        <v>0</v>
      </c>
      <c r="C427" s="139" t="str">
        <f>'제품 추가'!AC424</f>
        <v>SALLA</v>
      </c>
      <c r="D427" s="138">
        <f>IF('넣어줄 잉크'!$D$2="주말",INDEX(표5[#All],MATCH(C427,표5[[#All],[잉크]],0),18)+INDEX(표5[#All],MATCH(C427,표5[[#All],[잉크]],0),21),INDEX(표5[#All],MATCH(C427,표5[[#All],[잉크]],0),MATCH('넣어줄 잉크'!$D$2,표5[#Headers],0)+1))</f>
        <v>0</v>
      </c>
    </row>
    <row r="428" spans="2:4" hidden="1" x14ac:dyDescent="0.3">
      <c r="B428" s="56">
        <f t="shared" si="7"/>
        <v>0</v>
      </c>
      <c r="C428" s="139" t="str">
        <f>'제품 추가'!AC425</f>
        <v>SALMON</v>
      </c>
      <c r="D428" s="138">
        <f>IF('넣어줄 잉크'!$D$2="주말",INDEX(표5[#All],MATCH(C428,표5[[#All],[잉크]],0),18)+INDEX(표5[#All],MATCH(C428,표5[[#All],[잉크]],0),21),INDEX(표5[#All],MATCH(C428,표5[[#All],[잉크]],0),MATCH('넣어줄 잉크'!$D$2,표5[#Headers],0)+1))</f>
        <v>0</v>
      </c>
    </row>
    <row r="429" spans="2:4" hidden="1" x14ac:dyDescent="0.3">
      <c r="B429" s="56">
        <f t="shared" si="7"/>
        <v>0</v>
      </c>
      <c r="C429" s="139" t="str">
        <f>'제품 추가'!AC426</f>
        <v>SAND</v>
      </c>
      <c r="D429" s="138">
        <f>IF('넣어줄 잉크'!$D$2="주말",INDEX(표5[#All],MATCH(C429,표5[[#All],[잉크]],0),18)+INDEX(표5[#All],MATCH(C429,표5[[#All],[잉크]],0),21),INDEX(표5[#All],MATCH(C429,표5[[#All],[잉크]],0),MATCH('넣어줄 잉크'!$D$2,표5[#Headers],0)+1))</f>
        <v>0</v>
      </c>
    </row>
    <row r="430" spans="2:4" hidden="1" x14ac:dyDescent="0.3">
      <c r="B430" s="56">
        <f t="shared" si="7"/>
        <v>0</v>
      </c>
      <c r="C430" s="139" t="str">
        <f>'제품 추가'!AC427</f>
        <v>SANGRIA</v>
      </c>
      <c r="D430" s="138">
        <f>IF('넣어줄 잉크'!$D$2="주말",INDEX(표5[#All],MATCH(C430,표5[[#All],[잉크]],0),18)+INDEX(표5[#All],MATCH(C430,표5[[#All],[잉크]],0),21),INDEX(표5[#All],MATCH(C430,표5[[#All],[잉크]],0),MATCH('넣어줄 잉크'!$D$2,표5[#Headers],0)+1))</f>
        <v>0</v>
      </c>
    </row>
    <row r="431" spans="2:4" hidden="1" x14ac:dyDescent="0.3">
      <c r="B431" s="56">
        <f t="shared" si="7"/>
        <v>0</v>
      </c>
      <c r="C431" s="139" t="str">
        <f>'제품 추가'!AC428</f>
        <v>SAPPHIRE</v>
      </c>
      <c r="D431" s="138">
        <f>IF('넣어줄 잉크'!$D$2="주말",INDEX(표5[#All],MATCH(C431,표5[[#All],[잉크]],0),18)+INDEX(표5[#All],MATCH(C431,표5[[#All],[잉크]],0),21),INDEX(표5[#All],MATCH(C431,표5[[#All],[잉크]],0),MATCH('넣어줄 잉크'!$D$2,표5[#Headers],0)+1))</f>
        <v>0</v>
      </c>
    </row>
    <row r="432" spans="2:4" hidden="1" x14ac:dyDescent="0.3">
      <c r="B432" s="56">
        <f t="shared" si="7"/>
        <v>0</v>
      </c>
      <c r="C432" s="139" t="str">
        <f>'제품 추가'!AC429</f>
        <v>SAUTERNE</v>
      </c>
      <c r="D432" s="138">
        <f>IF('넣어줄 잉크'!$D$2="주말",INDEX(표5[#All],MATCH(C432,표5[[#All],[잉크]],0),18)+INDEX(표5[#All],MATCH(C432,표5[[#All],[잉크]],0),21),INDEX(표5[#All],MATCH(C432,표5[[#All],[잉크]],0),MATCH('넣어줄 잉크'!$D$2,표5[#Headers],0)+1))</f>
        <v>0</v>
      </c>
    </row>
    <row r="433" spans="2:4" hidden="1" x14ac:dyDescent="0.3">
      <c r="B433" s="56">
        <f t="shared" si="7"/>
        <v>0</v>
      </c>
      <c r="C433" s="139" t="str">
        <f>'제품 추가'!AC430</f>
        <v>SCBISQUE</v>
      </c>
      <c r="D433" s="138">
        <f>IF('넣어줄 잉크'!$D$2="주말",INDEX(표5[#All],MATCH(C433,표5[[#All],[잉크]],0),18)+INDEX(표5[#All],MATCH(C433,표5[[#All],[잉크]],0),21),INDEX(표5[#All],MATCH(C433,표5[[#All],[잉크]],0),MATCH('넣어줄 잉크'!$D$2,표5[#Headers],0)+1))</f>
        <v>0</v>
      </c>
    </row>
    <row r="434" spans="2:4" hidden="1" x14ac:dyDescent="0.3">
      <c r="B434" s="56">
        <f t="shared" si="7"/>
        <v>0</v>
      </c>
      <c r="C434" s="139" t="str">
        <f>'제품 추가'!AC431</f>
        <v>SCBLACK</v>
      </c>
      <c r="D434" s="138">
        <f>IF('넣어줄 잉크'!$D$2="주말",INDEX(표5[#All],MATCH(C434,표5[[#All],[잉크]],0),18)+INDEX(표5[#All],MATCH(C434,표5[[#All],[잉크]],0),21),INDEX(표5[#All],MATCH(C434,표5[[#All],[잉크]],0),MATCH('넣어줄 잉크'!$D$2,표5[#Headers],0)+1))</f>
        <v>0</v>
      </c>
    </row>
    <row r="435" spans="2:4" hidden="1" x14ac:dyDescent="0.3">
      <c r="B435" s="56">
        <f t="shared" si="7"/>
        <v>0</v>
      </c>
      <c r="C435" s="139" t="str">
        <f>'제품 추가'!AC432</f>
        <v>SCBRUNETTE</v>
      </c>
      <c r="D435" s="138">
        <f>IF('넣어줄 잉크'!$D$2="주말",INDEX(표5[#All],MATCH(C435,표5[[#All],[잉크]],0),18)+INDEX(표5[#All],MATCH(C435,표5[[#All],[잉크]],0),21),INDEX(표5[#All],MATCH(C435,표5[[#All],[잉크]],0),MATCH('넣어줄 잉크'!$D$2,표5[#Headers],0)+1))</f>
        <v>0</v>
      </c>
    </row>
    <row r="436" spans="2:4" hidden="1" x14ac:dyDescent="0.3">
      <c r="B436" s="56">
        <f t="shared" si="7"/>
        <v>0</v>
      </c>
      <c r="C436" s="139" t="str">
        <f>'제품 추가'!AC433</f>
        <v>SCBULL</v>
      </c>
      <c r="D436" s="138">
        <f>IF('넣어줄 잉크'!$D$2="주말",INDEX(표5[#All],MATCH(C436,표5[[#All],[잉크]],0),18)+INDEX(표5[#All],MATCH(C436,표5[[#All],[잉크]],0),21),INDEX(표5[#All],MATCH(C436,표5[[#All],[잉크]],0),MATCH('넣어줄 잉크'!$D$2,표5[#Headers],0)+1))</f>
        <v>0</v>
      </c>
    </row>
    <row r="437" spans="2:4" hidden="1" x14ac:dyDescent="0.3">
      <c r="B437" s="56">
        <f t="shared" si="7"/>
        <v>0</v>
      </c>
      <c r="C437" s="139" t="str">
        <f>'제품 추가'!AC434</f>
        <v>SCCHOCO</v>
      </c>
      <c r="D437" s="138">
        <f>IF('넣어줄 잉크'!$D$2="주말",INDEX(표5[#All],MATCH(C437,표5[[#All],[잉크]],0),18)+INDEX(표5[#All],MATCH(C437,표5[[#All],[잉크]],0),21),INDEX(표5[#All],MATCH(C437,표5[[#All],[잉크]],0),MATCH('넣어줄 잉크'!$D$2,표5[#Headers],0)+1))</f>
        <v>0</v>
      </c>
    </row>
    <row r="438" spans="2:4" hidden="1" x14ac:dyDescent="0.3">
      <c r="B438" s="56">
        <f t="shared" si="7"/>
        <v>0</v>
      </c>
      <c r="C438" s="139" t="str">
        <f>'제품 추가'!AC435</f>
        <v>SCDARK</v>
      </c>
      <c r="D438" s="138">
        <f>IF('넣어줄 잉크'!$D$2="주말",INDEX(표5[#All],MATCH(C438,표5[[#All],[잉크]],0),18)+INDEX(표5[#All],MATCH(C438,표5[[#All],[잉크]],0),21),INDEX(표5[#All],MATCH(C438,표5[[#All],[잉크]],0),MATCH('넣어줄 잉크'!$D$2,표5[#Headers],0)+1))</f>
        <v>0</v>
      </c>
    </row>
    <row r="439" spans="2:4" hidden="1" x14ac:dyDescent="0.3">
      <c r="B439" s="56">
        <f t="shared" si="7"/>
        <v>0</v>
      </c>
      <c r="C439" s="139" t="str">
        <f>'제품 추가'!AC436</f>
        <v>SCFOXY</v>
      </c>
      <c r="D439" s="138">
        <f>IF('넣어줄 잉크'!$D$2="주말",INDEX(표5[#All],MATCH(C439,표5[[#All],[잉크]],0),18)+INDEX(표5[#All],MATCH(C439,표5[[#All],[잉크]],0),21),INDEX(표5[#All],MATCH(C439,표5[[#All],[잉크]],0),MATCH('넣어줄 잉크'!$D$2,표5[#Headers],0)+1))</f>
        <v>0</v>
      </c>
    </row>
    <row r="440" spans="2:4" hidden="1" x14ac:dyDescent="0.3">
      <c r="B440" s="56">
        <f t="shared" ref="B440:B503" si="8">IFERROR(SUM(D440:D440),0)</f>
        <v>0</v>
      </c>
      <c r="C440" s="139" t="str">
        <f>'제품 추가'!AC437</f>
        <v>SCGRAY</v>
      </c>
      <c r="D440" s="138">
        <f>IF('넣어줄 잉크'!$D$2="주말",INDEX(표5[#All],MATCH(C440,표5[[#All],[잉크]],0),18)+INDEX(표5[#All],MATCH(C440,표5[[#All],[잉크]],0),21),INDEX(표5[#All],MATCH(C440,표5[[#All],[잉크]],0),MATCH('넣어줄 잉크'!$D$2,표5[#Headers],0)+1))</f>
        <v>0</v>
      </c>
    </row>
    <row r="441" spans="2:4" hidden="1" x14ac:dyDescent="0.3">
      <c r="B441" s="56">
        <f t="shared" si="8"/>
        <v>0</v>
      </c>
      <c r="C441" s="139" t="str">
        <f>'제품 추가'!AC438</f>
        <v>SCHAZEL</v>
      </c>
      <c r="D441" s="138">
        <f>IF('넣어줄 잉크'!$D$2="주말",INDEX(표5[#All],MATCH(C441,표5[[#All],[잉크]],0),18)+INDEX(표5[#All],MATCH(C441,표5[[#All],[잉크]],0),21),INDEX(표5[#All],MATCH(C441,표5[[#All],[잉크]],0),MATCH('넣어줄 잉크'!$D$2,표5[#Headers],0)+1))</f>
        <v>0</v>
      </c>
    </row>
    <row r="442" spans="2:4" hidden="1" x14ac:dyDescent="0.3">
      <c r="B442" s="56">
        <f t="shared" si="8"/>
        <v>0</v>
      </c>
      <c r="C442" s="139" t="str">
        <f>'제품 추가'!AC439</f>
        <v>SCHOLE</v>
      </c>
      <c r="D442" s="138">
        <f>IF('넣어줄 잉크'!$D$2="주말",INDEX(표5[#All],MATCH(C442,표5[[#All],[잉크]],0),18)+INDEX(표5[#All],MATCH(C442,표5[[#All],[잉크]],0),21),INDEX(표5[#All],MATCH(C442,표5[[#All],[잉크]],0),MATCH('넣어줄 잉크'!$D$2,표5[#Headers],0)+1))</f>
        <v>0</v>
      </c>
    </row>
    <row r="443" spans="2:4" hidden="1" x14ac:dyDescent="0.3">
      <c r="B443" s="56">
        <f t="shared" si="8"/>
        <v>0</v>
      </c>
      <c r="C443" s="139" t="str">
        <f>'제품 추가'!AC440</f>
        <v>SCIRIDIUM</v>
      </c>
      <c r="D443" s="138">
        <f>IF('넣어줄 잉크'!$D$2="주말",INDEX(표5[#All],MATCH(C443,표5[[#All],[잉크]],0),18)+INDEX(표5[#All],MATCH(C443,표5[[#All],[잉크]],0),21),INDEX(표5[#All],MATCH(C443,표5[[#All],[잉크]],0),MATCH('넣어줄 잉크'!$D$2,표5[#Headers],0)+1))</f>
        <v>0</v>
      </c>
    </row>
    <row r="444" spans="2:4" hidden="1" x14ac:dyDescent="0.3">
      <c r="B444" s="56">
        <f t="shared" si="8"/>
        <v>0</v>
      </c>
      <c r="C444" s="139" t="str">
        <f>'제품 추가'!AC441</f>
        <v>SCJAZZ</v>
      </c>
      <c r="D444" s="138">
        <f>IF('넣어줄 잉크'!$D$2="주말",INDEX(표5[#All],MATCH(C444,표5[[#All],[잉크]],0),18)+INDEX(표5[#All],MATCH(C444,표5[[#All],[잉크]],0),21),INDEX(표5[#All],MATCH(C444,표5[[#All],[잉크]],0),MATCH('넣어줄 잉크'!$D$2,표5[#Headers],0)+1))</f>
        <v>0</v>
      </c>
    </row>
    <row r="445" spans="2:4" hidden="1" x14ac:dyDescent="0.3">
      <c r="B445" s="56">
        <f t="shared" si="8"/>
        <v>0</v>
      </c>
      <c r="C445" s="139" t="str">
        <f>'제품 추가'!AC442</f>
        <v>SCKHAKI</v>
      </c>
      <c r="D445" s="138">
        <f>IF('넣어줄 잉크'!$D$2="주말",INDEX(표5[#All],MATCH(C445,표5[[#All],[잉크]],0),18)+INDEX(표5[#All],MATCH(C445,표5[[#All],[잉크]],0),21),INDEX(표5[#All],MATCH(C445,표5[[#All],[잉크]],0),MATCH('넣어줄 잉크'!$D$2,표5[#Headers],0)+1))</f>
        <v>0</v>
      </c>
    </row>
    <row r="446" spans="2:4" hidden="1" x14ac:dyDescent="0.3">
      <c r="B446" s="56">
        <f t="shared" si="8"/>
        <v>0</v>
      </c>
      <c r="C446" s="139" t="str">
        <f>'제품 추가'!AC443</f>
        <v>SCMINK</v>
      </c>
      <c r="D446" s="138">
        <f>IF('넣어줄 잉크'!$D$2="주말",INDEX(표5[#All],MATCH(C446,표5[[#All],[잉크]],0),18)+INDEX(표5[#All],MATCH(C446,표5[[#All],[잉크]],0),21),INDEX(표5[#All],MATCH(C446,표5[[#All],[잉크]],0),MATCH('넣어줄 잉크'!$D$2,표5[#Headers],0)+1))</f>
        <v>0</v>
      </c>
    </row>
    <row r="447" spans="2:4" hidden="1" x14ac:dyDescent="0.3">
      <c r="B447" s="56">
        <f t="shared" si="8"/>
        <v>0</v>
      </c>
      <c r="C447" s="139" t="str">
        <f>'제품 추가'!AC444</f>
        <v>SCMUSHROOM</v>
      </c>
      <c r="D447" s="138">
        <f>IF('넣어줄 잉크'!$D$2="주말",INDEX(표5[#All],MATCH(C447,표5[[#All],[잉크]],0),18)+INDEX(표5[#All],MATCH(C447,표5[[#All],[잉크]],0),21),INDEX(표5[#All],MATCH(C447,표5[[#All],[잉크]],0),MATCH('넣어줄 잉크'!$D$2,표5[#Headers],0)+1))</f>
        <v>0</v>
      </c>
    </row>
    <row r="448" spans="2:4" hidden="1" x14ac:dyDescent="0.3">
      <c r="B448" s="56">
        <f t="shared" si="8"/>
        <v>0</v>
      </c>
      <c r="C448" s="139" t="str">
        <f>'제품 추가'!AC445</f>
        <v>SCNAVY</v>
      </c>
      <c r="D448" s="138">
        <f>IF('넣어줄 잉크'!$D$2="주말",INDEX(표5[#All],MATCH(C448,표5[[#All],[잉크]],0),18)+INDEX(표5[#All],MATCH(C448,표5[[#All],[잉크]],0),21),INDEX(표5[#All],MATCH(C448,표5[[#All],[잉크]],0),MATCH('넣어줄 잉크'!$D$2,표5[#Headers],0)+1))</f>
        <v>0</v>
      </c>
    </row>
    <row r="449" spans="2:4" hidden="1" x14ac:dyDescent="0.3">
      <c r="B449" s="56">
        <f t="shared" si="8"/>
        <v>0</v>
      </c>
      <c r="C449" s="139" t="str">
        <f>'제품 추가'!AC446</f>
        <v>SCNOIR</v>
      </c>
      <c r="D449" s="138">
        <f>IF('넣어줄 잉크'!$D$2="주말",INDEX(표5[#All],MATCH(C449,표5[[#All],[잉크]],0),18)+INDEX(표5[#All],MATCH(C449,표5[[#All],[잉크]],0),21),INDEX(표5[#All],MATCH(C449,표5[[#All],[잉크]],0),MATCH('넣어줄 잉크'!$D$2,표5[#Headers],0)+1))</f>
        <v>0</v>
      </c>
    </row>
    <row r="450" spans="2:4" hidden="1" x14ac:dyDescent="0.3">
      <c r="B450" s="56">
        <f t="shared" si="8"/>
        <v>0</v>
      </c>
      <c r="C450" s="139" t="str">
        <f>'제품 추가'!AC447</f>
        <v>SCOLIVE</v>
      </c>
      <c r="D450" s="138">
        <f>IF('넣어줄 잉크'!$D$2="주말",INDEX(표5[#All],MATCH(C450,표5[[#All],[잉크]],0),18)+INDEX(표5[#All],MATCH(C450,표5[[#All],[잉크]],0),21),INDEX(표5[#All],MATCH(C450,표5[[#All],[잉크]],0),MATCH('넣어줄 잉크'!$D$2,표5[#Headers],0)+1))</f>
        <v>0</v>
      </c>
    </row>
    <row r="451" spans="2:4" hidden="1" x14ac:dyDescent="0.3">
      <c r="B451" s="56">
        <f t="shared" si="8"/>
        <v>0</v>
      </c>
      <c r="C451" s="139" t="str">
        <f>'제품 추가'!AC448</f>
        <v>SCONE</v>
      </c>
      <c r="D451" s="138">
        <f>IF('넣어줄 잉크'!$D$2="주말",INDEX(표5[#All],MATCH(C451,표5[[#All],[잉크]],0),18)+INDEX(표5[#All],MATCH(C451,표5[[#All],[잉크]],0),21),INDEX(표5[#All],MATCH(C451,표5[[#All],[잉크]],0),MATCH('넣어줄 잉크'!$D$2,표5[#Headers],0)+1))</f>
        <v>0</v>
      </c>
    </row>
    <row r="452" spans="2:4" hidden="1" x14ac:dyDescent="0.3">
      <c r="B452" s="56">
        <f t="shared" si="8"/>
        <v>0</v>
      </c>
      <c r="C452" s="139" t="str">
        <f>'제품 추가'!AC449</f>
        <v>SCORANGE</v>
      </c>
      <c r="D452" s="138">
        <f>IF('넣어줄 잉크'!$D$2="주말",INDEX(표5[#All],MATCH(C452,표5[[#All],[잉크]],0),18)+INDEX(표5[#All],MATCH(C452,표5[[#All],[잉크]],0),21),INDEX(표5[#All],MATCH(C452,표5[[#All],[잉크]],0),MATCH('넣어줄 잉크'!$D$2,표5[#Headers],0)+1))</f>
        <v>0</v>
      </c>
    </row>
    <row r="453" spans="2:4" hidden="1" x14ac:dyDescent="0.3">
      <c r="B453" s="56">
        <f t="shared" si="8"/>
        <v>0</v>
      </c>
      <c r="C453" s="139" t="str">
        <f>'제품 추가'!AC450</f>
        <v>SCPINK</v>
      </c>
      <c r="D453" s="138">
        <f>IF('넣어줄 잉크'!$D$2="주말",INDEX(표5[#All],MATCH(C453,표5[[#All],[잉크]],0),18)+INDEX(표5[#All],MATCH(C453,표5[[#All],[잉크]],0),21),INDEX(표5[#All],MATCH(C453,표5[[#All],[잉크]],0),MATCH('넣어줄 잉크'!$D$2,표5[#Headers],0)+1))</f>
        <v>0</v>
      </c>
    </row>
    <row r="454" spans="2:4" hidden="1" x14ac:dyDescent="0.3">
      <c r="B454" s="56">
        <f t="shared" si="8"/>
        <v>0</v>
      </c>
      <c r="C454" s="139" t="str">
        <f>'제품 추가'!AC451</f>
        <v>SCROSE</v>
      </c>
      <c r="D454" s="138">
        <f>IF('넣어줄 잉크'!$D$2="주말",INDEX(표5[#All],MATCH(C454,표5[[#All],[잉크]],0),18)+INDEX(표5[#All],MATCH(C454,표5[[#All],[잉크]],0),21),INDEX(표5[#All],MATCH(C454,표5[[#All],[잉크]],0),MATCH('넣어줄 잉크'!$D$2,표5[#Headers],0)+1))</f>
        <v>0</v>
      </c>
    </row>
    <row r="455" spans="2:4" hidden="1" x14ac:dyDescent="0.3">
      <c r="B455" s="56">
        <f t="shared" si="8"/>
        <v>0</v>
      </c>
      <c r="C455" s="139" t="str">
        <f>'제품 추가'!AC452</f>
        <v>SCROYAL</v>
      </c>
      <c r="D455" s="138">
        <f>IF('넣어줄 잉크'!$D$2="주말",INDEX(표5[#All],MATCH(C455,표5[[#All],[잉크]],0),18)+INDEX(표5[#All],MATCH(C455,표5[[#All],[잉크]],0),21),INDEX(표5[#All],MATCH(C455,표5[[#All],[잉크]],0),MATCH('넣어줄 잉크'!$D$2,표5[#Headers],0)+1))</f>
        <v>0</v>
      </c>
    </row>
    <row r="456" spans="2:4" hidden="1" x14ac:dyDescent="0.3">
      <c r="B456" s="56">
        <f t="shared" si="8"/>
        <v>0</v>
      </c>
      <c r="C456" s="139" t="str">
        <f>'제품 추가'!AC453</f>
        <v>SCSAND</v>
      </c>
      <c r="D456" s="138">
        <f>IF('넣어줄 잉크'!$D$2="주말",INDEX(표5[#All],MATCH(C456,표5[[#All],[잉크]],0),18)+INDEX(표5[#All],MATCH(C456,표5[[#All],[잉크]],0),21),INDEX(표5[#All],MATCH(C456,표5[[#All],[잉크]],0),MATCH('넣어줄 잉크'!$D$2,표5[#Headers],0)+1))</f>
        <v>0</v>
      </c>
    </row>
    <row r="457" spans="2:4" hidden="1" x14ac:dyDescent="0.3">
      <c r="B457" s="56">
        <f t="shared" si="8"/>
        <v>0</v>
      </c>
      <c r="C457" s="139" t="str">
        <f>'제품 추가'!AC454</f>
        <v>SCSHALE</v>
      </c>
      <c r="D457" s="138">
        <f>IF('넣어줄 잉크'!$D$2="주말",INDEX(표5[#All],MATCH(C457,표5[[#All],[잉크]],0),18)+INDEX(표5[#All],MATCH(C457,표5[[#All],[잉크]],0),21),INDEX(표5[#All],MATCH(C457,표5[[#All],[잉크]],0),MATCH('넣어줄 잉크'!$D$2,표5[#Headers],0)+1))</f>
        <v>0</v>
      </c>
    </row>
    <row r="458" spans="2:4" hidden="1" x14ac:dyDescent="0.3">
      <c r="B458" s="56">
        <f t="shared" si="8"/>
        <v>0</v>
      </c>
      <c r="C458" s="139" t="str">
        <f>'제품 추가'!AC455</f>
        <v>SCSOUL</v>
      </c>
      <c r="D458" s="138">
        <f>IF('넣어줄 잉크'!$D$2="주말",INDEX(표5[#All],MATCH(C458,표5[[#All],[잉크]],0),18)+INDEX(표5[#All],MATCH(C458,표5[[#All],[잉크]],0),21),INDEX(표5[#All],MATCH(C458,표5[[#All],[잉크]],0),MATCH('넣어줄 잉크'!$D$2,표5[#Headers],0)+1))</f>
        <v>0</v>
      </c>
    </row>
    <row r="459" spans="2:4" hidden="1" x14ac:dyDescent="0.3">
      <c r="B459" s="56">
        <f t="shared" si="8"/>
        <v>0</v>
      </c>
      <c r="C459" s="139" t="str">
        <f>'제품 추가'!AC456</f>
        <v>SCSPACE</v>
      </c>
      <c r="D459" s="138">
        <f>IF('넣어줄 잉크'!$D$2="주말",INDEX(표5[#All],MATCH(C459,표5[[#All],[잉크]],0),18)+INDEX(표5[#All],MATCH(C459,표5[[#All],[잉크]],0),21),INDEX(표5[#All],MATCH(C459,표5[[#All],[잉크]],0),MATCH('넣어줄 잉크'!$D$2,표5[#Headers],0)+1))</f>
        <v>0</v>
      </c>
    </row>
    <row r="460" spans="2:4" hidden="1" x14ac:dyDescent="0.3">
      <c r="B460" s="56">
        <f t="shared" si="8"/>
        <v>0</v>
      </c>
      <c r="C460" s="139" t="str">
        <f>'제품 추가'!AC457</f>
        <v>SCSYRUP</v>
      </c>
      <c r="D460" s="138">
        <f>IF('넣어줄 잉크'!$D$2="주말",INDEX(표5[#All],MATCH(C460,표5[[#All],[잉크]],0),18)+INDEX(표5[#All],MATCH(C460,표5[[#All],[잉크]],0),21),INDEX(표5[#All],MATCH(C460,표5[[#All],[잉크]],0),MATCH('넣어줄 잉크'!$D$2,표5[#Headers],0)+1))</f>
        <v>0</v>
      </c>
    </row>
    <row r="461" spans="2:4" hidden="1" x14ac:dyDescent="0.3">
      <c r="B461" s="56">
        <f t="shared" si="8"/>
        <v>0</v>
      </c>
      <c r="C461" s="139" t="str">
        <f>'제품 추가'!AC458</f>
        <v>SCTAWNY</v>
      </c>
      <c r="D461" s="138">
        <f>IF('넣어줄 잉크'!$D$2="주말",INDEX(표5[#All],MATCH(C461,표5[[#All],[잉크]],0),18)+INDEX(표5[#All],MATCH(C461,표5[[#All],[잉크]],0),21),INDEX(표5[#All],MATCH(C461,표5[[#All],[잉크]],0),MATCH('넣어줄 잉크'!$D$2,표5[#Headers],0)+1))</f>
        <v>0</v>
      </c>
    </row>
    <row r="462" spans="2:4" hidden="1" x14ac:dyDescent="0.3">
      <c r="B462" s="56">
        <f t="shared" si="8"/>
        <v>0</v>
      </c>
      <c r="C462" s="139" t="str">
        <f>'제품 추가'!AC459</f>
        <v>SCTEN</v>
      </c>
      <c r="D462" s="138">
        <f>IF('넣어줄 잉크'!$D$2="주말",INDEX(표5[#All],MATCH(C462,표5[[#All],[잉크]],0),18)+INDEX(표5[#All],MATCH(C462,표5[[#All],[잉크]],0),21),INDEX(표5[#All],MATCH(C462,표5[[#All],[잉크]],0),MATCH('넣어줄 잉크'!$D$2,표5[#Headers],0)+1))</f>
        <v>0</v>
      </c>
    </row>
    <row r="463" spans="2:4" hidden="1" x14ac:dyDescent="0.3">
      <c r="B463" s="56">
        <f t="shared" si="8"/>
        <v>0</v>
      </c>
      <c r="C463" s="139" t="str">
        <f>'제품 추가'!AC460</f>
        <v>SCTOASTE</v>
      </c>
      <c r="D463" s="138">
        <f>IF('넣어줄 잉크'!$D$2="주말",INDEX(표5[#All],MATCH(C463,표5[[#All],[잉크]],0),18)+INDEX(표5[#All],MATCH(C463,표5[[#All],[잉크]],0),21),INDEX(표5[#All],MATCH(C463,표5[[#All],[잉크]],0),MATCH('넣어줄 잉크'!$D$2,표5[#Headers],0)+1))</f>
        <v>0</v>
      </c>
    </row>
    <row r="464" spans="2:4" hidden="1" x14ac:dyDescent="0.3">
      <c r="B464" s="56">
        <f t="shared" si="8"/>
        <v>0</v>
      </c>
      <c r="C464" s="139" t="str">
        <f>'제품 추가'!AC461</f>
        <v>SCVAMPIRE</v>
      </c>
      <c r="D464" s="138">
        <f>IF('넣어줄 잉크'!$D$2="주말",INDEX(표5[#All],MATCH(C464,표5[[#All],[잉크]],0),18)+INDEX(표5[#All],MATCH(C464,표5[[#All],[잉크]],0),21),INDEX(표5[#All],MATCH(C464,표5[[#All],[잉크]],0),MATCH('넣어줄 잉크'!$D$2,표5[#Headers],0)+1))</f>
        <v>0</v>
      </c>
    </row>
    <row r="465" spans="2:4" hidden="1" x14ac:dyDescent="0.3">
      <c r="B465" s="56">
        <f t="shared" si="8"/>
        <v>0</v>
      </c>
      <c r="C465" s="139" t="str">
        <f>'제품 추가'!AC462</f>
        <v>SCYELLOW</v>
      </c>
      <c r="D465" s="138">
        <f>IF('넣어줄 잉크'!$D$2="주말",INDEX(표5[#All],MATCH(C465,표5[[#All],[잉크]],0),18)+INDEX(표5[#All],MATCH(C465,표5[[#All],[잉크]],0),21),INDEX(표5[#All],MATCH(C465,표5[[#All],[잉크]],0),MATCH('넣어줄 잉크'!$D$2,표5[#Headers],0)+1))</f>
        <v>0</v>
      </c>
    </row>
    <row r="466" spans="2:4" hidden="1" x14ac:dyDescent="0.3">
      <c r="B466" s="56">
        <f t="shared" si="8"/>
        <v>0</v>
      </c>
      <c r="C466" s="139" t="str">
        <f>'제품 추가'!AC463</f>
        <v>SEA</v>
      </c>
      <c r="D466" s="138">
        <f>IF('넣어줄 잉크'!$D$2="주말",INDEX(표5[#All],MATCH(C466,표5[[#All],[잉크]],0),18)+INDEX(표5[#All],MATCH(C466,표5[[#All],[잉크]],0),21),INDEX(표5[#All],MATCH(C466,표5[[#All],[잉크]],0),MATCH('넣어줄 잉크'!$D$2,표5[#Headers],0)+1))</f>
        <v>0</v>
      </c>
    </row>
    <row r="467" spans="2:4" hidden="1" x14ac:dyDescent="0.3">
      <c r="B467" s="56">
        <f t="shared" si="8"/>
        <v>0</v>
      </c>
      <c r="C467" s="139" t="str">
        <f>'제품 추가'!AC464</f>
        <v>SEAL</v>
      </c>
      <c r="D467" s="138">
        <f>IF('넣어줄 잉크'!$D$2="주말",INDEX(표5[#All],MATCH(C467,표5[[#All],[잉크]],0),18)+INDEX(표5[#All],MATCH(C467,표5[[#All],[잉크]],0),21),INDEX(표5[#All],MATCH(C467,표5[[#All],[잉크]],0),MATCH('넣어줄 잉크'!$D$2,표5[#Headers],0)+1))</f>
        <v>0</v>
      </c>
    </row>
    <row r="468" spans="2:4" hidden="1" x14ac:dyDescent="0.3">
      <c r="B468" s="56">
        <f t="shared" si="8"/>
        <v>0</v>
      </c>
      <c r="C468" s="139" t="str">
        <f>'제품 추가'!AC465</f>
        <v>SEASHELL</v>
      </c>
      <c r="D468" s="138">
        <f>IF('넣어줄 잉크'!$D$2="주말",INDEX(표5[#All],MATCH(C468,표5[[#All],[잉크]],0),18)+INDEX(표5[#All],MATCH(C468,표5[[#All],[잉크]],0),21),INDEX(표5[#All],MATCH(C468,표5[[#All],[잉크]],0),MATCH('넣어줄 잉크'!$D$2,표5[#Headers],0)+1))</f>
        <v>0</v>
      </c>
    </row>
    <row r="469" spans="2:4" hidden="1" x14ac:dyDescent="0.3">
      <c r="B469" s="56">
        <f t="shared" si="8"/>
        <v>0</v>
      </c>
      <c r="C469" s="139" t="str">
        <f>'제품 추가'!AC466</f>
        <v>SEQUOIA</v>
      </c>
      <c r="D469" s="138">
        <f>IF('넣어줄 잉크'!$D$2="주말",INDEX(표5[#All],MATCH(C469,표5[[#All],[잉크]],0),18)+INDEX(표5[#All],MATCH(C469,표5[[#All],[잉크]],0),21),INDEX(표5[#All],MATCH(C469,표5[[#All],[잉크]],0),MATCH('넣어줄 잉크'!$D$2,표5[#Headers],0)+1))</f>
        <v>0</v>
      </c>
    </row>
    <row r="470" spans="2:4" hidden="1" x14ac:dyDescent="0.3">
      <c r="B470" s="56">
        <f t="shared" si="8"/>
        <v>0</v>
      </c>
      <c r="C470" s="139" t="str">
        <f>'제품 추가'!AC467</f>
        <v>SHADOW</v>
      </c>
      <c r="D470" s="138">
        <f>IF('넣어줄 잉크'!$D$2="주말",INDEX(표5[#All],MATCH(C470,표5[[#All],[잉크]],0),18)+INDEX(표5[#All],MATCH(C470,표5[[#All],[잉크]],0),21),INDEX(표5[#All],MATCH(C470,표5[[#All],[잉크]],0),MATCH('넣어줄 잉크'!$D$2,표5[#Headers],0)+1))</f>
        <v>0</v>
      </c>
    </row>
    <row r="471" spans="2:4" hidden="1" x14ac:dyDescent="0.3">
      <c r="B471" s="56">
        <f t="shared" si="8"/>
        <v>0</v>
      </c>
      <c r="C471" s="139" t="str">
        <f>'제품 추가'!AC468</f>
        <v>SHALE</v>
      </c>
      <c r="D471" s="138">
        <f>IF('넣어줄 잉크'!$D$2="주말",INDEX(표5[#All],MATCH(C471,표5[[#All],[잉크]],0),18)+INDEX(표5[#All],MATCH(C471,표5[[#All],[잉크]],0),21),INDEX(표5[#All],MATCH(C471,표5[[#All],[잉크]],0),MATCH('넣어줄 잉크'!$D$2,표5[#Headers],0)+1))</f>
        <v>0</v>
      </c>
    </row>
    <row r="472" spans="2:4" x14ac:dyDescent="0.3">
      <c r="B472" s="56">
        <f t="shared" si="8"/>
        <v>0</v>
      </c>
      <c r="C472" s="139" t="str">
        <f>'제품 추가'!AC277</f>
        <v>LIMO</v>
      </c>
      <c r="D472" s="138">
        <f>IF('넣어줄 잉크'!$D$2="주말",INDEX(표5[#All],MATCH(C472,표5[[#All],[잉크]],0),18)+INDEX(표5[#All],MATCH(C472,표5[[#All],[잉크]],0),21),INDEX(표5[#All],MATCH(C472,표5[[#All],[잉크]],0),MATCH('넣어줄 잉크'!$D$2,표5[#Headers],0)+1))</f>
        <v>0</v>
      </c>
    </row>
    <row r="473" spans="2:4" hidden="1" x14ac:dyDescent="0.3">
      <c r="B473" s="56">
        <f t="shared" si="8"/>
        <v>0</v>
      </c>
      <c r="C473" s="139" t="str">
        <f>'제품 추가'!AC470</f>
        <v>SHEPHERD</v>
      </c>
      <c r="D473" s="138">
        <f>IF('넣어줄 잉크'!$D$2="주말",INDEX(표5[#All],MATCH(C473,표5[[#All],[잉크]],0),18)+INDEX(표5[#All],MATCH(C473,표5[[#All],[잉크]],0),21),INDEX(표5[#All],MATCH(C473,표5[[#All],[잉크]],0),MATCH('넣어줄 잉크'!$D$2,표5[#Headers],0)+1))</f>
        <v>0</v>
      </c>
    </row>
    <row r="474" spans="2:4" hidden="1" x14ac:dyDescent="0.3">
      <c r="B474" s="56">
        <f t="shared" si="8"/>
        <v>0</v>
      </c>
      <c r="C474" s="139" t="str">
        <f>'제품 추가'!AC471</f>
        <v>SHIP</v>
      </c>
      <c r="D474" s="138">
        <f>IF('넣어줄 잉크'!$D$2="주말",INDEX(표5[#All],MATCH(C474,표5[[#All],[잉크]],0),18)+INDEX(표5[#All],MATCH(C474,표5[[#All],[잉크]],0),21),INDEX(표5[#All],MATCH(C474,표5[[#All],[잉크]],0),MATCH('넣어줄 잉크'!$D$2,표5[#Headers],0)+1))</f>
        <v>0</v>
      </c>
    </row>
    <row r="475" spans="2:4" hidden="1" x14ac:dyDescent="0.3">
      <c r="B475" s="56">
        <f t="shared" si="8"/>
        <v>0</v>
      </c>
      <c r="C475" s="139" t="str">
        <f>'제품 추가'!AC472</f>
        <v>SHIRIMP</v>
      </c>
      <c r="D475" s="138">
        <f>IF('넣어줄 잉크'!$D$2="주말",INDEX(표5[#All],MATCH(C475,표5[[#All],[잉크]],0),18)+INDEX(표5[#All],MATCH(C475,표5[[#All],[잉크]],0),21),INDEX(표5[#All],MATCH(C475,표5[[#All],[잉크]],0),MATCH('넣어줄 잉크'!$D$2,표5[#Headers],0)+1))</f>
        <v>0</v>
      </c>
    </row>
    <row r="476" spans="2:4" hidden="1" x14ac:dyDescent="0.3">
      <c r="B476" s="56">
        <f t="shared" si="8"/>
        <v>2</v>
      </c>
      <c r="C476" s="139" t="str">
        <f>'제품 추가'!AC937</f>
        <v>HAKUNA</v>
      </c>
      <c r="D476" s="138">
        <f>IF('넣어줄 잉크'!$D$2="주말",INDEX(표5[#All],MATCH(C476,표5[[#All],[잉크]],0),18)+INDEX(표5[#All],MATCH(C476,표5[[#All],[잉크]],0),21),INDEX(표5[#All],MATCH(C476,표5[[#All],[잉크]],0),MATCH('넣어줄 잉크'!$D$2,표5[#Headers],0)+1))</f>
        <v>2</v>
      </c>
    </row>
    <row r="477" spans="2:4" hidden="1" x14ac:dyDescent="0.3">
      <c r="B477" s="56">
        <f t="shared" si="8"/>
        <v>0</v>
      </c>
      <c r="C477" s="139" t="str">
        <f>'제품 추가'!AC474</f>
        <v>SIENNA</v>
      </c>
      <c r="D477" s="138">
        <f>IF('넣어줄 잉크'!$D$2="주말",INDEX(표5[#All],MATCH(C477,표5[[#All],[잉크]],0),18)+INDEX(표5[#All],MATCH(C477,표5[[#All],[잉크]],0),21),INDEX(표5[#All],MATCH(C477,표5[[#All],[잉크]],0),MATCH('넣어줄 잉크'!$D$2,표5[#Headers],0)+1))</f>
        <v>0</v>
      </c>
    </row>
    <row r="478" spans="2:4" x14ac:dyDescent="0.3">
      <c r="B478" s="56">
        <f t="shared" si="8"/>
        <v>0</v>
      </c>
      <c r="C478" s="139" t="str">
        <f>'제품 추가'!AC659</f>
        <v>LIVERPOOL</v>
      </c>
      <c r="D478" s="138">
        <f>IF('넣어줄 잉크'!$D$2="주말",INDEX(표5[#All],MATCH(C478,표5[[#All],[잉크]],0),18)+INDEX(표5[#All],MATCH(C478,표5[[#All],[잉크]],0),21),INDEX(표5[#All],MATCH(C478,표5[[#All],[잉크]],0),MATCH('넣어줄 잉크'!$D$2,표5[#Headers],0)+1))</f>
        <v>0</v>
      </c>
    </row>
    <row r="479" spans="2:4" hidden="1" x14ac:dyDescent="0.3">
      <c r="B479" s="56">
        <f t="shared" si="8"/>
        <v>0</v>
      </c>
      <c r="C479" s="139" t="str">
        <f>'제품 추가'!AC476</f>
        <v>SILVER</v>
      </c>
      <c r="D479" s="138">
        <f>IF('넣어줄 잉크'!$D$2="주말",INDEX(표5[#All],MATCH(C479,표5[[#All],[잉크]],0),18)+INDEX(표5[#All],MATCH(C479,표5[[#All],[잉크]],0),21),INDEX(표5[#All],MATCH(C479,표5[[#All],[잉크]],0),MATCH('넣어줄 잉크'!$D$2,표5[#Headers],0)+1))</f>
        <v>0</v>
      </c>
    </row>
    <row r="480" spans="2:4" hidden="1" x14ac:dyDescent="0.3">
      <c r="B480" s="56">
        <f t="shared" si="8"/>
        <v>0</v>
      </c>
      <c r="C480" s="139" t="str">
        <f>'제품 추가'!AC477</f>
        <v>SKGOLD</v>
      </c>
      <c r="D480" s="138">
        <f>IF('넣어줄 잉크'!$D$2="주말",INDEX(표5[#All],MATCH(C480,표5[[#All],[잉크]],0),18)+INDEX(표5[#All],MATCH(C480,표5[[#All],[잉크]],0),21),INDEX(표5[#All],MATCH(C480,표5[[#All],[잉크]],0),MATCH('넣어줄 잉크'!$D$2,표5[#Headers],0)+1))</f>
        <v>0</v>
      </c>
    </row>
    <row r="481" spans="2:4" hidden="1" x14ac:dyDescent="0.3">
      <c r="B481" s="56">
        <f t="shared" si="8"/>
        <v>0</v>
      </c>
      <c r="C481" s="139" t="str">
        <f>'제품 추가'!AC478</f>
        <v>SKIN</v>
      </c>
      <c r="D481" s="138">
        <f>IF('넣어줄 잉크'!$D$2="주말",INDEX(표5[#All],MATCH(C481,표5[[#All],[잉크]],0),18)+INDEX(표5[#All],MATCH(C481,표5[[#All],[잉크]],0),21),INDEX(표5[#All],MATCH(C481,표5[[#All],[잉크]],0),MATCH('넣어줄 잉크'!$D$2,표5[#Headers],0)+1))</f>
        <v>0</v>
      </c>
    </row>
    <row r="482" spans="2:4" hidden="1" x14ac:dyDescent="0.3">
      <c r="B482" s="56">
        <f t="shared" si="8"/>
        <v>0</v>
      </c>
      <c r="C482" s="139" t="str">
        <f>'제품 추가'!AC479</f>
        <v>SKRED</v>
      </c>
      <c r="D482" s="138">
        <f>IF('넣어줄 잉크'!$D$2="주말",INDEX(표5[#All],MATCH(C482,표5[[#All],[잉크]],0),18)+INDEX(표5[#All],MATCH(C482,표5[[#All],[잉크]],0),21),INDEX(표5[#All],MATCH(C482,표5[[#All],[잉크]],0),MATCH('넣어줄 잉크'!$D$2,표5[#Headers],0)+1))</f>
        <v>0</v>
      </c>
    </row>
    <row r="483" spans="2:4" hidden="1" x14ac:dyDescent="0.3">
      <c r="B483" s="56">
        <f t="shared" si="8"/>
        <v>0</v>
      </c>
      <c r="C483" s="139" t="str">
        <f>'제품 추가'!AC480</f>
        <v>SKY</v>
      </c>
      <c r="D483" s="138">
        <f>IF('넣어줄 잉크'!$D$2="주말",INDEX(표5[#All],MATCH(C483,표5[[#All],[잉크]],0),18)+INDEX(표5[#All],MATCH(C483,표5[[#All],[잉크]],0),21),INDEX(표5[#All],MATCH(C483,표5[[#All],[잉크]],0),MATCH('넣어줄 잉크'!$D$2,표5[#Headers],0)+1))</f>
        <v>0</v>
      </c>
    </row>
    <row r="484" spans="2:4" hidden="1" x14ac:dyDescent="0.3">
      <c r="B484" s="56">
        <f t="shared" si="8"/>
        <v>0</v>
      </c>
      <c r="C484" s="139" t="str">
        <f>'제품 추가'!AC481</f>
        <v>SLATE</v>
      </c>
      <c r="D484" s="138">
        <f>IF('넣어줄 잉크'!$D$2="주말",INDEX(표5[#All],MATCH(C484,표5[[#All],[잉크]],0),18)+INDEX(표5[#All],MATCH(C484,표5[[#All],[잉크]],0),21),INDEX(표5[#All],MATCH(C484,표5[[#All],[잉크]],0),MATCH('넣어줄 잉크'!$D$2,표5[#Headers],0)+1))</f>
        <v>0</v>
      </c>
    </row>
    <row r="485" spans="2:4" hidden="1" x14ac:dyDescent="0.3">
      <c r="B485" s="56">
        <f t="shared" si="8"/>
        <v>0</v>
      </c>
      <c r="C485" s="139" t="str">
        <f>'제품 추가'!AC482</f>
        <v>SMOKE</v>
      </c>
      <c r="D485" s="138">
        <f>IF('넣어줄 잉크'!$D$2="주말",INDEX(표5[#All],MATCH(C485,표5[[#All],[잉크]],0),18)+INDEX(표5[#All],MATCH(C485,표5[[#All],[잉크]],0),21),INDEX(표5[#All],MATCH(C485,표5[[#All],[잉크]],0),MATCH('넣어줄 잉크'!$D$2,표5[#Headers],0)+1))</f>
        <v>0</v>
      </c>
    </row>
    <row r="486" spans="2:4" hidden="1" x14ac:dyDescent="0.3">
      <c r="B486" s="56">
        <f t="shared" si="8"/>
        <v>0</v>
      </c>
      <c r="C486" s="139" t="str">
        <f>'제품 추가'!AC483</f>
        <v>SNIPER</v>
      </c>
      <c r="D486" s="138">
        <f>IF('넣어줄 잉크'!$D$2="주말",INDEX(표5[#All],MATCH(C486,표5[[#All],[잉크]],0),18)+INDEX(표5[#All],MATCH(C486,표5[[#All],[잉크]],0),21),INDEX(표5[#All],MATCH(C486,표5[[#All],[잉크]],0),MATCH('넣어줄 잉크'!$D$2,표5[#Headers],0)+1))</f>
        <v>0</v>
      </c>
    </row>
    <row r="487" spans="2:4" hidden="1" x14ac:dyDescent="0.3">
      <c r="B487" s="56">
        <f t="shared" si="8"/>
        <v>0</v>
      </c>
      <c r="C487" s="139" t="str">
        <f>'제품 추가'!AC484</f>
        <v>SNOW</v>
      </c>
      <c r="D487" s="138">
        <f>IF('넣어줄 잉크'!$D$2="주말",INDEX(표5[#All],MATCH(C487,표5[[#All],[잉크]],0),18)+INDEX(표5[#All],MATCH(C487,표5[[#All],[잉크]],0),21),INDEX(표5[#All],MATCH(C487,표5[[#All],[잉크]],0),MATCH('넣어줄 잉크'!$D$2,표5[#Headers],0)+1))</f>
        <v>0</v>
      </c>
    </row>
    <row r="488" spans="2:4" hidden="1" x14ac:dyDescent="0.3">
      <c r="B488" s="56">
        <f t="shared" si="8"/>
        <v>0</v>
      </c>
      <c r="C488" s="139" t="str">
        <f>'제품 추가'!AC485</f>
        <v>SODA</v>
      </c>
      <c r="D488" s="138">
        <f>IF('넣어줄 잉크'!$D$2="주말",INDEX(표5[#All],MATCH(C488,표5[[#All],[잉크]],0),18)+INDEX(표5[#All],MATCH(C488,표5[[#All],[잉크]],0),21),INDEX(표5[#All],MATCH(C488,표5[[#All],[잉크]],0),MATCH('넣어줄 잉크'!$D$2,표5[#Headers],0)+1))</f>
        <v>0</v>
      </c>
    </row>
    <row r="489" spans="2:4" hidden="1" x14ac:dyDescent="0.3">
      <c r="B489" s="56">
        <f t="shared" si="8"/>
        <v>0</v>
      </c>
      <c r="C489" s="139" t="str">
        <f>'제품 추가'!AC486</f>
        <v>SOIL</v>
      </c>
      <c r="D489" s="138">
        <f>IF('넣어줄 잉크'!$D$2="주말",INDEX(표5[#All],MATCH(C489,표5[[#All],[잉크]],0),18)+INDEX(표5[#All],MATCH(C489,표5[[#All],[잉크]],0),21),INDEX(표5[#All],MATCH(C489,표5[[#All],[잉크]],0),MATCH('넣어줄 잉크'!$D$2,표5[#Headers],0)+1))</f>
        <v>0</v>
      </c>
    </row>
    <row r="490" spans="2:4" hidden="1" x14ac:dyDescent="0.3">
      <c r="B490" s="56">
        <f t="shared" si="8"/>
        <v>0</v>
      </c>
      <c r="C490" s="139" t="str">
        <f>'제품 추가'!AC487</f>
        <v>SONATA</v>
      </c>
      <c r="D490" s="138">
        <f>IF('넣어줄 잉크'!$D$2="주말",INDEX(표5[#All],MATCH(C490,표5[[#All],[잉크]],0),18)+INDEX(표5[#All],MATCH(C490,표5[[#All],[잉크]],0),21),INDEX(표5[#All],MATCH(C490,표5[[#All],[잉크]],0),MATCH('넣어줄 잉크'!$D$2,표5[#Headers],0)+1))</f>
        <v>0</v>
      </c>
    </row>
    <row r="491" spans="2:4" hidden="1" x14ac:dyDescent="0.3">
      <c r="B491" s="56">
        <f t="shared" si="8"/>
        <v>0</v>
      </c>
      <c r="C491" s="139" t="str">
        <f>'제품 추가'!AC488</f>
        <v>SONY</v>
      </c>
      <c r="D491" s="138">
        <f>IF('넣어줄 잉크'!$D$2="주말",INDEX(표5[#All],MATCH(C491,표5[[#All],[잉크]],0),18)+INDEX(표5[#All],MATCH(C491,표5[[#All],[잉크]],0),21),INDEX(표5[#All],MATCH(C491,표5[[#All],[잉크]],0),MATCH('넣어줄 잉크'!$D$2,표5[#Headers],0)+1))</f>
        <v>0</v>
      </c>
    </row>
    <row r="492" spans="2:4" hidden="1" x14ac:dyDescent="0.3">
      <c r="B492" s="56">
        <f t="shared" si="8"/>
        <v>0</v>
      </c>
      <c r="C492" s="139" t="str">
        <f>'제품 추가'!AC489</f>
        <v>SOOT</v>
      </c>
      <c r="D492" s="138">
        <f>IF('넣어줄 잉크'!$D$2="주말",INDEX(표5[#All],MATCH(C492,표5[[#All],[잉크]],0),18)+INDEX(표5[#All],MATCH(C492,표5[[#All],[잉크]],0),21),INDEX(표5[#All],MATCH(C492,표5[[#All],[잉크]],0),MATCH('넣어줄 잉크'!$D$2,표5[#Headers],0)+1))</f>
        <v>0</v>
      </c>
    </row>
    <row r="493" spans="2:4" hidden="1" x14ac:dyDescent="0.3">
      <c r="B493" s="56">
        <f t="shared" si="8"/>
        <v>0</v>
      </c>
      <c r="C493" s="139" t="str">
        <f>'제품 추가'!AC266</f>
        <v>LARK</v>
      </c>
      <c r="D493" s="138">
        <f>IF('넣어줄 잉크'!$D$2="주말",INDEX(표5[#All],MATCH(C493,표5[[#All],[잉크]],0),18)+INDEX(표5[#All],MATCH(C493,표5[[#All],[잉크]],0),21),INDEX(표5[#All],MATCH(C493,표5[[#All],[잉크]],0),MATCH('넣어줄 잉크'!$D$2,표5[#Headers],0)+1))</f>
        <v>0</v>
      </c>
    </row>
    <row r="494" spans="2:4" hidden="1" x14ac:dyDescent="0.3">
      <c r="B494" s="56">
        <f t="shared" si="8"/>
        <v>0</v>
      </c>
      <c r="C494" s="139" t="str">
        <f>'제품 추가'!AC491</f>
        <v>SOUL</v>
      </c>
      <c r="D494" s="138">
        <f>IF('넣어줄 잉크'!$D$2="주말",INDEX(표5[#All],MATCH(C494,표5[[#All],[잉크]],0),18)+INDEX(표5[#All],MATCH(C494,표5[[#All],[잉크]],0),21),INDEX(표5[#All],MATCH(C494,표5[[#All],[잉크]],0),MATCH('넣어줄 잉크'!$D$2,표5[#Headers],0)+1))</f>
        <v>0</v>
      </c>
    </row>
    <row r="495" spans="2:4" hidden="1" x14ac:dyDescent="0.3">
      <c r="B495" s="56">
        <f t="shared" si="8"/>
        <v>0</v>
      </c>
      <c r="C495" s="139" t="str">
        <f>'제품 추가'!AC492</f>
        <v>SPACE</v>
      </c>
      <c r="D495" s="138">
        <f>IF('넣어줄 잉크'!$D$2="주말",INDEX(표5[#All],MATCH(C495,표5[[#All],[잉크]],0),18)+INDEX(표5[#All],MATCH(C495,표5[[#All],[잉크]],0),21),INDEX(표5[#All],MATCH(C495,표5[[#All],[잉크]],0),MATCH('넣어줄 잉크'!$D$2,표5[#Headers],0)+1))</f>
        <v>0</v>
      </c>
    </row>
    <row r="496" spans="2:4" hidden="1" x14ac:dyDescent="0.3">
      <c r="B496" s="56">
        <f t="shared" si="8"/>
        <v>0</v>
      </c>
      <c r="C496" s="139" t="str">
        <f>'제품 추가'!AC493</f>
        <v>SPGOLD</v>
      </c>
      <c r="D496" s="138">
        <f>IF('넣어줄 잉크'!$D$2="주말",INDEX(표5[#All],MATCH(C496,표5[[#All],[잉크]],0),18)+INDEX(표5[#All],MATCH(C496,표5[[#All],[잉크]],0),21),INDEX(표5[#All],MATCH(C496,표5[[#All],[잉크]],0),MATCH('넣어줄 잉크'!$D$2,표5[#Headers],0)+1))</f>
        <v>0</v>
      </c>
    </row>
    <row r="497" spans="2:4" hidden="1" x14ac:dyDescent="0.3">
      <c r="B497" s="56">
        <f t="shared" si="8"/>
        <v>0</v>
      </c>
      <c r="C497" s="139" t="str">
        <f>'제품 추가'!AC494</f>
        <v>SPGREEN</v>
      </c>
      <c r="D497" s="138">
        <f>IF('넣어줄 잉크'!$D$2="주말",INDEX(표5[#All],MATCH(C497,표5[[#All],[잉크]],0),18)+INDEX(표5[#All],MATCH(C497,표5[[#All],[잉크]],0),21),INDEX(표5[#All],MATCH(C497,표5[[#All],[잉크]],0),MATCH('넣어줄 잉크'!$D$2,표5[#Headers],0)+1))</f>
        <v>0</v>
      </c>
    </row>
    <row r="498" spans="2:4" hidden="1" x14ac:dyDescent="0.3">
      <c r="B498" s="56">
        <f t="shared" si="8"/>
        <v>0</v>
      </c>
      <c r="C498" s="139" t="str">
        <f>'제품 추가'!AC495</f>
        <v>SPIDER</v>
      </c>
      <c r="D498" s="138">
        <f>IF('넣어줄 잉크'!$D$2="주말",INDEX(표5[#All],MATCH(C498,표5[[#All],[잉크]],0),18)+INDEX(표5[#All],MATCH(C498,표5[[#All],[잉크]],0),21),INDEX(표5[#All],MATCH(C498,표5[[#All],[잉크]],0),MATCH('넣어줄 잉크'!$D$2,표5[#Headers],0)+1))</f>
        <v>0</v>
      </c>
    </row>
    <row r="499" spans="2:4" hidden="1" x14ac:dyDescent="0.3">
      <c r="B499" s="56">
        <f t="shared" si="8"/>
        <v>0</v>
      </c>
      <c r="C499" s="139" t="str">
        <f>'제품 추가'!AC496</f>
        <v>SPINACH</v>
      </c>
      <c r="D499" s="138">
        <f>IF('넣어줄 잉크'!$D$2="주말",INDEX(표5[#All],MATCH(C499,표5[[#All],[잉크]],0),18)+INDEX(표5[#All],MATCH(C499,표5[[#All],[잉크]],0),21),INDEX(표5[#All],MATCH(C499,표5[[#All],[잉크]],0),MATCH('넣어줄 잉크'!$D$2,표5[#Headers],0)+1))</f>
        <v>0</v>
      </c>
    </row>
    <row r="500" spans="2:4" hidden="1" x14ac:dyDescent="0.3">
      <c r="B500" s="56">
        <f t="shared" si="8"/>
        <v>0</v>
      </c>
      <c r="C500" s="139" t="str">
        <f>'제품 추가'!AC497</f>
        <v>SQUASH</v>
      </c>
      <c r="D500" s="138">
        <f>IF('넣어줄 잉크'!$D$2="주말",INDEX(표5[#All],MATCH(C500,표5[[#All],[잉크]],0),18)+INDEX(표5[#All],MATCH(C500,표5[[#All],[잉크]],0),21),INDEX(표5[#All],MATCH(C500,표5[[#All],[잉크]],0),MATCH('넣어줄 잉크'!$D$2,표5[#Headers],0)+1))</f>
        <v>0</v>
      </c>
    </row>
    <row r="501" spans="2:4" hidden="1" x14ac:dyDescent="0.3">
      <c r="B501" s="56">
        <f t="shared" si="8"/>
        <v>0</v>
      </c>
      <c r="C501" s="139" t="str">
        <f>'제품 추가'!AC498</f>
        <v>STEEL</v>
      </c>
      <c r="D501" s="138">
        <f>IF('넣어줄 잉크'!$D$2="주말",INDEX(표5[#All],MATCH(C501,표5[[#All],[잉크]],0),18)+INDEX(표5[#All],MATCH(C501,표5[[#All],[잉크]],0),21),INDEX(표5[#All],MATCH(C501,표5[[#All],[잉크]],0),MATCH('넣어줄 잉크'!$D$2,표5[#Headers],0)+1))</f>
        <v>0</v>
      </c>
    </row>
    <row r="502" spans="2:4" hidden="1" x14ac:dyDescent="0.3">
      <c r="B502" s="56">
        <f t="shared" si="8"/>
        <v>0</v>
      </c>
      <c r="C502" s="139" t="str">
        <f>'제품 추가'!AC499</f>
        <v>STONE</v>
      </c>
      <c r="D502" s="138">
        <f>IF('넣어줄 잉크'!$D$2="주말",INDEX(표5[#All],MATCH(C502,표5[[#All],[잉크]],0),18)+INDEX(표5[#All],MATCH(C502,표5[[#All],[잉크]],0),21),INDEX(표5[#All],MATCH(C502,표5[[#All],[잉크]],0),MATCH('넣어줄 잉크'!$D$2,표5[#Headers],0)+1))</f>
        <v>0</v>
      </c>
    </row>
    <row r="503" spans="2:4" x14ac:dyDescent="0.3">
      <c r="B503" s="56">
        <f t="shared" si="8"/>
        <v>0</v>
      </c>
      <c r="C503" s="139" t="str">
        <f>'제품 추가'!AC282</f>
        <v>LUXE</v>
      </c>
      <c r="D503" s="138">
        <f>IF('넣어줄 잉크'!$D$2="주말",INDEX(표5[#All],MATCH(C503,표5[[#All],[잉크]],0),18)+INDEX(표5[#All],MATCH(C503,표5[[#All],[잉크]],0),21),INDEX(표5[#All],MATCH(C503,표5[[#All],[잉크]],0),MATCH('넣어줄 잉크'!$D$2,표5[#Headers],0)+1))</f>
        <v>0</v>
      </c>
    </row>
    <row r="504" spans="2:4" hidden="1" x14ac:dyDescent="0.3">
      <c r="B504" s="56">
        <f t="shared" ref="B504:B567" si="9">IFERROR(SUM(D504:D504),0)</f>
        <v>0</v>
      </c>
      <c r="C504" s="139" t="str">
        <f>'제품 추가'!AC501</f>
        <v>SUDAN</v>
      </c>
      <c r="D504" s="138">
        <f>IF('넣어줄 잉크'!$D$2="주말",INDEX(표5[#All],MATCH(C504,표5[[#All],[잉크]],0),18)+INDEX(표5[#All],MATCH(C504,표5[[#All],[잉크]],0),21),INDEX(표5[#All],MATCH(C504,표5[[#All],[잉크]],0),MATCH('넣어줄 잉크'!$D$2,표5[#Headers],0)+1))</f>
        <v>0</v>
      </c>
    </row>
    <row r="505" spans="2:4" hidden="1" x14ac:dyDescent="0.3">
      <c r="B505" s="56">
        <f t="shared" si="9"/>
        <v>0</v>
      </c>
      <c r="C505" s="139" t="str">
        <f>'제품 추가'!AC502</f>
        <v>SULPHUR</v>
      </c>
      <c r="D505" s="138">
        <f>IF('넣어줄 잉크'!$D$2="주말",INDEX(표5[#All],MATCH(C505,표5[[#All],[잉크]],0),18)+INDEX(표5[#All],MATCH(C505,표5[[#All],[잉크]],0),21),INDEX(표5[#All],MATCH(C505,표5[[#All],[잉크]],0),MATCH('넣어줄 잉크'!$D$2,표5[#Headers],0)+1))</f>
        <v>0</v>
      </c>
    </row>
    <row r="506" spans="2:4" hidden="1" x14ac:dyDescent="0.3">
      <c r="B506" s="56">
        <f t="shared" si="9"/>
        <v>0</v>
      </c>
      <c r="C506" s="139" t="str">
        <f>'제품 추가'!AC503</f>
        <v>SUNFLOWER</v>
      </c>
      <c r="D506" s="138">
        <f>IF('넣어줄 잉크'!$D$2="주말",INDEX(표5[#All],MATCH(C506,표5[[#All],[잉크]],0),18)+INDEX(표5[#All],MATCH(C506,표5[[#All],[잉크]],0),21),INDEX(표5[#All],MATCH(C506,표5[[#All],[잉크]],0),MATCH('넣어줄 잉크'!$D$2,표5[#Headers],0)+1))</f>
        <v>0</v>
      </c>
    </row>
    <row r="507" spans="2:4" hidden="1" x14ac:dyDescent="0.3">
      <c r="B507" s="56">
        <f t="shared" si="9"/>
        <v>0</v>
      </c>
      <c r="C507" s="139" t="str">
        <f>'제품 추가'!AC504</f>
        <v>SUNGLOW</v>
      </c>
      <c r="D507" s="138">
        <f>IF('넣어줄 잉크'!$D$2="주말",INDEX(표5[#All],MATCH(C507,표5[[#All],[잉크]],0),18)+INDEX(표5[#All],MATCH(C507,표5[[#All],[잉크]],0),21),INDEX(표5[#All],MATCH(C507,표5[[#All],[잉크]],0),MATCH('넣어줄 잉크'!$D$2,표5[#Headers],0)+1))</f>
        <v>0</v>
      </c>
    </row>
    <row r="508" spans="2:4" hidden="1" x14ac:dyDescent="0.3">
      <c r="B508" s="56">
        <f t="shared" si="9"/>
        <v>0</v>
      </c>
      <c r="C508" s="139" t="str">
        <f>'제품 추가'!AC505</f>
        <v>SUNKIST</v>
      </c>
      <c r="D508" s="138">
        <f>IF('넣어줄 잉크'!$D$2="주말",INDEX(표5[#All],MATCH(C508,표5[[#All],[잉크]],0),18)+INDEX(표5[#All],MATCH(C508,표5[[#All],[잉크]],0),21),INDEX(표5[#All],MATCH(C508,표5[[#All],[잉크]],0),MATCH('넣어줄 잉크'!$D$2,표5[#Headers],0)+1))</f>
        <v>0</v>
      </c>
    </row>
    <row r="509" spans="2:4" hidden="1" x14ac:dyDescent="0.3">
      <c r="B509" s="56">
        <f t="shared" si="9"/>
        <v>0</v>
      </c>
      <c r="C509" s="139" t="str">
        <f>'제품 추가'!AC506</f>
        <v>SUNNY</v>
      </c>
      <c r="D509" s="138">
        <f>IF('넣어줄 잉크'!$D$2="주말",INDEX(표5[#All],MATCH(C509,표5[[#All],[잉크]],0),18)+INDEX(표5[#All],MATCH(C509,표5[[#All],[잉크]],0),21),INDEX(표5[#All],MATCH(C509,표5[[#All],[잉크]],0),MATCH('넣어줄 잉크'!$D$2,표5[#Headers],0)+1))</f>
        <v>0</v>
      </c>
    </row>
    <row r="510" spans="2:4" hidden="1" x14ac:dyDescent="0.3">
      <c r="B510" s="56">
        <f t="shared" si="9"/>
        <v>0</v>
      </c>
      <c r="C510" s="139" t="str">
        <f>'제품 추가'!AC507</f>
        <v>SUNSET</v>
      </c>
      <c r="D510" s="138">
        <f>IF('넣어줄 잉크'!$D$2="주말",INDEX(표5[#All],MATCH(C510,표5[[#All],[잉크]],0),18)+INDEX(표5[#All],MATCH(C510,표5[[#All],[잉크]],0),21),INDEX(표5[#All],MATCH(C510,표5[[#All],[잉크]],0),MATCH('넣어줄 잉크'!$D$2,표5[#Headers],0)+1))</f>
        <v>0</v>
      </c>
    </row>
    <row r="511" spans="2:4" hidden="1" x14ac:dyDescent="0.3">
      <c r="B511" s="56">
        <f t="shared" si="9"/>
        <v>0</v>
      </c>
      <c r="C511" s="139" t="str">
        <f>'제품 추가'!AC508</f>
        <v>SURF</v>
      </c>
      <c r="D511" s="138">
        <f>IF('넣어줄 잉크'!$D$2="주말",INDEX(표5[#All],MATCH(C511,표5[[#All],[잉크]],0),18)+INDEX(표5[#All],MATCH(C511,표5[[#All],[잉크]],0),21),INDEX(표5[#All],MATCH(C511,표5[[#All],[잉크]],0),MATCH('넣어줄 잉크'!$D$2,표5[#Headers],0)+1))</f>
        <v>0</v>
      </c>
    </row>
    <row r="512" spans="2:4" hidden="1" x14ac:dyDescent="0.3">
      <c r="B512" s="56">
        <f t="shared" si="9"/>
        <v>0</v>
      </c>
      <c r="C512" s="139" t="str">
        <f>'제품 추가'!AC509</f>
        <v>SWEET</v>
      </c>
      <c r="D512" s="138">
        <f>IF('넣어줄 잉크'!$D$2="주말",INDEX(표5[#All],MATCH(C512,표5[[#All],[잉크]],0),18)+INDEX(표5[#All],MATCH(C512,표5[[#All],[잉크]],0),21),INDEX(표5[#All],MATCH(C512,표5[[#All],[잉크]],0),MATCH('넣어줄 잉크'!$D$2,표5[#Headers],0)+1))</f>
        <v>0</v>
      </c>
    </row>
    <row r="513" spans="2:4" hidden="1" x14ac:dyDescent="0.3">
      <c r="B513" s="56">
        <f t="shared" si="9"/>
        <v>0</v>
      </c>
      <c r="C513" s="139" t="str">
        <f>'제품 추가'!AC510</f>
        <v>SYRUP</v>
      </c>
      <c r="D513" s="138">
        <f>IF('넣어줄 잉크'!$D$2="주말",INDEX(표5[#All],MATCH(C513,표5[[#All],[잉크]],0),18)+INDEX(표5[#All],MATCH(C513,표5[[#All],[잉크]],0),21),INDEX(표5[#All],MATCH(C513,표5[[#All],[잉크]],0),MATCH('넣어줄 잉크'!$D$2,표5[#Headers],0)+1))</f>
        <v>0</v>
      </c>
    </row>
    <row r="514" spans="2:4" hidden="1" x14ac:dyDescent="0.3">
      <c r="B514" s="56">
        <f t="shared" si="9"/>
        <v>0</v>
      </c>
      <c r="C514" s="139" t="str">
        <f>'제품 추가'!AC511</f>
        <v>TAFFY</v>
      </c>
      <c r="D514" s="138">
        <f>IF('넣어줄 잉크'!$D$2="주말",INDEX(표5[#All],MATCH(C514,표5[[#All],[잉크]],0),18)+INDEX(표5[#All],MATCH(C514,표5[[#All],[잉크]],0),21),INDEX(표5[#All],MATCH(C514,표5[[#All],[잉크]],0),MATCH('넣어줄 잉크'!$D$2,표5[#Headers],0)+1))</f>
        <v>0</v>
      </c>
    </row>
    <row r="515" spans="2:4" hidden="1" x14ac:dyDescent="0.3">
      <c r="B515" s="56">
        <f t="shared" si="9"/>
        <v>0</v>
      </c>
      <c r="C515" s="139" t="str">
        <f>'제품 추가'!AC512</f>
        <v>TANGERINE</v>
      </c>
      <c r="D515" s="138">
        <f>IF('넣어줄 잉크'!$D$2="주말",INDEX(표5[#All],MATCH(C515,표5[[#All],[잉크]],0),18)+INDEX(표5[#All],MATCH(C515,표5[[#All],[잉크]],0),21),INDEX(표5[#All],MATCH(C515,표5[[#All],[잉크]],0),MATCH('넣어줄 잉크'!$D$2,표5[#Headers],0)+1))</f>
        <v>0</v>
      </c>
    </row>
    <row r="516" spans="2:4" hidden="1" x14ac:dyDescent="0.3">
      <c r="B516" s="56">
        <f t="shared" si="9"/>
        <v>0</v>
      </c>
      <c r="C516" s="139" t="str">
        <f>'제품 추가'!AC513</f>
        <v>TAPENADE</v>
      </c>
      <c r="D516" s="138">
        <f>IF('넣어줄 잉크'!$D$2="주말",INDEX(표5[#All],MATCH(C516,표5[[#All],[잉크]],0),18)+INDEX(표5[#All],MATCH(C516,표5[[#All],[잉크]],0),21),INDEX(표5[#All],MATCH(C516,표5[[#All],[잉크]],0),MATCH('넣어줄 잉크'!$D$2,표5[#Headers],0)+1))</f>
        <v>0</v>
      </c>
    </row>
    <row r="517" spans="2:4" hidden="1" x14ac:dyDescent="0.3">
      <c r="B517" s="56">
        <f t="shared" si="9"/>
        <v>0</v>
      </c>
      <c r="C517" s="139" t="str">
        <f>'제품 추가'!AC514</f>
        <v>TARMAC</v>
      </c>
      <c r="D517" s="138">
        <f>IF('넣어줄 잉크'!$D$2="주말",INDEX(표5[#All],MATCH(C517,표5[[#All],[잉크]],0),18)+INDEX(표5[#All],MATCH(C517,표5[[#All],[잉크]],0),21),INDEX(표5[#All],MATCH(C517,표5[[#All],[잉크]],0),MATCH('넣어줄 잉크'!$D$2,표5[#Headers],0)+1))</f>
        <v>0</v>
      </c>
    </row>
    <row r="518" spans="2:4" hidden="1" x14ac:dyDescent="0.3">
      <c r="B518" s="56">
        <f t="shared" si="9"/>
        <v>0</v>
      </c>
      <c r="C518" s="139" t="str">
        <f>'제품 추가'!AC515</f>
        <v>TAUPE</v>
      </c>
      <c r="D518" s="138">
        <f>IF('넣어줄 잉크'!$D$2="주말",INDEX(표5[#All],MATCH(C518,표5[[#All],[잉크]],0),18)+INDEX(표5[#All],MATCH(C518,표5[[#All],[잉크]],0),21),INDEX(표5[#All],MATCH(C518,표5[[#All],[잉크]],0),MATCH('넣어줄 잉크'!$D$2,표5[#Headers],0)+1))</f>
        <v>0</v>
      </c>
    </row>
    <row r="519" spans="2:4" hidden="1" x14ac:dyDescent="0.3">
      <c r="B519" s="56">
        <f t="shared" si="9"/>
        <v>0</v>
      </c>
      <c r="C519" s="139" t="str">
        <f>'제품 추가'!AC516</f>
        <v>TAWNY</v>
      </c>
      <c r="D519" s="138">
        <f>IF('넣어줄 잉크'!$D$2="주말",INDEX(표5[#All],MATCH(C519,표5[[#All],[잉크]],0),18)+INDEX(표5[#All],MATCH(C519,표5[[#All],[잉크]],0),21),INDEX(표5[#All],MATCH(C519,표5[[#All],[잉크]],0),MATCH('넣어줄 잉크'!$D$2,표5[#Headers],0)+1))</f>
        <v>0</v>
      </c>
    </row>
    <row r="520" spans="2:4" hidden="1" x14ac:dyDescent="0.3">
      <c r="B520" s="56">
        <f t="shared" si="9"/>
        <v>0</v>
      </c>
      <c r="C520" s="139" t="str">
        <f>'제품 추가'!AC517</f>
        <v>TEAK</v>
      </c>
      <c r="D520" s="138">
        <f>IF('넣어줄 잉크'!$D$2="주말",INDEX(표5[#All],MATCH(C520,표5[[#All],[잉크]],0),18)+INDEX(표5[#All],MATCH(C520,표5[[#All],[잉크]],0),21),INDEX(표5[#All],MATCH(C520,표5[[#All],[잉크]],0),MATCH('넣어줄 잉크'!$D$2,표5[#Headers],0)+1))</f>
        <v>0</v>
      </c>
    </row>
    <row r="521" spans="2:4" hidden="1" x14ac:dyDescent="0.3">
      <c r="B521" s="56">
        <f t="shared" si="9"/>
        <v>0</v>
      </c>
      <c r="C521" s="139" t="str">
        <f>'제품 추가'!AC518</f>
        <v>TEDDY</v>
      </c>
      <c r="D521" s="138">
        <f>IF('넣어줄 잉크'!$D$2="주말",INDEX(표5[#All],MATCH(C521,표5[[#All],[잉크]],0),18)+INDEX(표5[#All],MATCH(C521,표5[[#All],[잉크]],0),21),INDEX(표5[#All],MATCH(C521,표5[[#All],[잉크]],0),MATCH('넣어줄 잉크'!$D$2,표5[#Headers],0)+1))</f>
        <v>0</v>
      </c>
    </row>
    <row r="522" spans="2:4" hidden="1" x14ac:dyDescent="0.3">
      <c r="B522" s="56">
        <f t="shared" si="9"/>
        <v>0</v>
      </c>
      <c r="C522" s="139" t="str">
        <f>'제품 추가'!AC519</f>
        <v>TEN</v>
      </c>
      <c r="D522" s="138">
        <f>IF('넣어줄 잉크'!$D$2="주말",INDEX(표5[#All],MATCH(C522,표5[[#All],[잉크]],0),18)+INDEX(표5[#All],MATCH(C522,표5[[#All],[잉크]],0),21),INDEX(표5[#All],MATCH(C522,표5[[#All],[잉크]],0),MATCH('넣어줄 잉크'!$D$2,표5[#Headers],0)+1))</f>
        <v>0</v>
      </c>
    </row>
    <row r="523" spans="2:4" hidden="1" x14ac:dyDescent="0.3">
      <c r="B523" s="56">
        <f t="shared" si="9"/>
        <v>0</v>
      </c>
      <c r="C523" s="139" t="str">
        <f>'제품 추가'!AC520</f>
        <v>TENDER</v>
      </c>
      <c r="D523" s="138">
        <f>IF('넣어줄 잉크'!$D$2="주말",INDEX(표5[#All],MATCH(C523,표5[[#All],[잉크]],0),18)+INDEX(표5[#All],MATCH(C523,표5[[#All],[잉크]],0),21),INDEX(표5[#All],MATCH(C523,표5[[#All],[잉크]],0),MATCH('넣어줄 잉크'!$D$2,표5[#Headers],0)+1))</f>
        <v>0</v>
      </c>
    </row>
    <row r="524" spans="2:4" hidden="1" x14ac:dyDescent="0.3">
      <c r="B524" s="56">
        <f t="shared" si="9"/>
        <v>0</v>
      </c>
      <c r="C524" s="139" t="str">
        <f>'제품 추가'!AC521</f>
        <v>THOR</v>
      </c>
      <c r="D524" s="138">
        <f>IF('넣어줄 잉크'!$D$2="주말",INDEX(표5[#All],MATCH(C524,표5[[#All],[잉크]],0),18)+INDEX(표5[#All],MATCH(C524,표5[[#All],[잉크]],0),21),INDEX(표5[#All],MATCH(C524,표5[[#All],[잉크]],0),MATCH('넣어줄 잉크'!$D$2,표5[#Headers],0)+1))</f>
        <v>0</v>
      </c>
    </row>
    <row r="525" spans="2:4" hidden="1" x14ac:dyDescent="0.3">
      <c r="B525" s="56">
        <f t="shared" si="9"/>
        <v>0</v>
      </c>
      <c r="C525" s="139" t="str">
        <f>'제품 추가'!AC522</f>
        <v>TIARA</v>
      </c>
      <c r="D525" s="138">
        <f>IF('넣어줄 잉크'!$D$2="주말",INDEX(표5[#All],MATCH(C525,표5[[#All],[잉크]],0),18)+INDEX(표5[#All],MATCH(C525,표5[[#All],[잉크]],0),21),INDEX(표5[#All],MATCH(C525,표5[[#All],[잉크]],0),MATCH('넣어줄 잉크'!$D$2,표5[#Headers],0)+1))</f>
        <v>0</v>
      </c>
    </row>
    <row r="526" spans="2:4" hidden="1" x14ac:dyDescent="0.3">
      <c r="B526" s="56">
        <f t="shared" si="9"/>
        <v>0</v>
      </c>
      <c r="C526" s="139" t="str">
        <f>'제품 추가'!AC523</f>
        <v>TIGER</v>
      </c>
      <c r="D526" s="138">
        <f>IF('넣어줄 잉크'!$D$2="주말",INDEX(표5[#All],MATCH(C526,표5[[#All],[잉크]],0),18)+INDEX(표5[#All],MATCH(C526,표5[[#All],[잉크]],0),21),INDEX(표5[#All],MATCH(C526,표5[[#All],[잉크]],0),MATCH('넣어줄 잉크'!$D$2,표5[#Headers],0)+1))</f>
        <v>0</v>
      </c>
    </row>
    <row r="527" spans="2:4" hidden="1" x14ac:dyDescent="0.3">
      <c r="B527" s="56">
        <f t="shared" si="9"/>
        <v>0</v>
      </c>
      <c r="C527" s="139" t="str">
        <f>'제품 추가'!AC524</f>
        <v>TIMBER</v>
      </c>
      <c r="D527" s="138">
        <f>IF('넣어줄 잉크'!$D$2="주말",INDEX(표5[#All],MATCH(C527,표5[[#All],[잉크]],0),18)+INDEX(표5[#All],MATCH(C527,표5[[#All],[잉크]],0),21),INDEX(표5[#All],MATCH(C527,표5[[#All],[잉크]],0),MATCH('넣어줄 잉크'!$D$2,표5[#Headers],0)+1))</f>
        <v>0</v>
      </c>
    </row>
    <row r="528" spans="2:4" hidden="1" x14ac:dyDescent="0.3">
      <c r="B528" s="56">
        <f t="shared" si="9"/>
        <v>0</v>
      </c>
      <c r="C528" s="139" t="str">
        <f>'제품 추가'!AC525</f>
        <v>TINSEL</v>
      </c>
      <c r="D528" s="138">
        <f>IF('넣어줄 잉크'!$D$2="주말",INDEX(표5[#All],MATCH(C528,표5[[#All],[잉크]],0),18)+INDEX(표5[#All],MATCH(C528,표5[[#All],[잉크]],0),21),INDEX(표5[#All],MATCH(C528,표5[[#All],[잉크]],0),MATCH('넣어줄 잉크'!$D$2,표5[#Headers],0)+1))</f>
        <v>0</v>
      </c>
    </row>
    <row r="529" spans="2:4" hidden="1" x14ac:dyDescent="0.3">
      <c r="B529" s="56">
        <f t="shared" si="9"/>
        <v>0</v>
      </c>
      <c r="C529" s="139" t="str">
        <f>'제품 추가'!AC526</f>
        <v>TIRE</v>
      </c>
      <c r="D529" s="138">
        <f>IF('넣어줄 잉크'!$D$2="주말",INDEX(표5[#All],MATCH(C529,표5[[#All],[잉크]],0),18)+INDEX(표5[#All],MATCH(C529,표5[[#All],[잉크]],0),21),INDEX(표5[#All],MATCH(C529,표5[[#All],[잉크]],0),MATCH('넣어줄 잉크'!$D$2,표5[#Headers],0)+1))</f>
        <v>0</v>
      </c>
    </row>
    <row r="530" spans="2:4" hidden="1" x14ac:dyDescent="0.3">
      <c r="B530" s="56">
        <f t="shared" si="9"/>
        <v>0</v>
      </c>
      <c r="C530" s="139" t="str">
        <f>'제품 추가'!AC527</f>
        <v>TOAST</v>
      </c>
      <c r="D530" s="138">
        <f>IF('넣어줄 잉크'!$D$2="주말",INDEX(표5[#All],MATCH(C530,표5[[#All],[잉크]],0),18)+INDEX(표5[#All],MATCH(C530,표5[[#All],[잉크]],0),21),INDEX(표5[#All],MATCH(C530,표5[[#All],[잉크]],0),MATCH('넣어줄 잉크'!$D$2,표5[#Headers],0)+1))</f>
        <v>0</v>
      </c>
    </row>
    <row r="531" spans="2:4" hidden="1" x14ac:dyDescent="0.3">
      <c r="B531" s="56">
        <f t="shared" si="9"/>
        <v>0</v>
      </c>
      <c r="C531" s="139" t="str">
        <f>'제품 추가'!AC528</f>
        <v>TOBACCO</v>
      </c>
      <c r="D531" s="138">
        <f>IF('넣어줄 잉크'!$D$2="주말",INDEX(표5[#All],MATCH(C531,표5[[#All],[잉크]],0),18)+INDEX(표5[#All],MATCH(C531,표5[[#All],[잉크]],0),21),INDEX(표5[#All],MATCH(C531,표5[[#All],[잉크]],0),MATCH('넣어줄 잉크'!$D$2,표5[#Headers],0)+1))</f>
        <v>0</v>
      </c>
    </row>
    <row r="532" spans="2:4" hidden="1" x14ac:dyDescent="0.3">
      <c r="B532" s="56">
        <f t="shared" si="9"/>
        <v>0</v>
      </c>
      <c r="C532" s="139" t="str">
        <f>'제품 추가'!AC529</f>
        <v>TOFFEE</v>
      </c>
      <c r="D532" s="138">
        <f>IF('넣어줄 잉크'!$D$2="주말",INDEX(표5[#All],MATCH(C532,표5[[#All],[잉크]],0),18)+INDEX(표5[#All],MATCH(C532,표5[[#All],[잉크]],0),21),INDEX(표5[#All],MATCH(C532,표5[[#All],[잉크]],0),MATCH('넣어줄 잉크'!$D$2,표5[#Headers],0)+1))</f>
        <v>0</v>
      </c>
    </row>
    <row r="533" spans="2:4" x14ac:dyDescent="0.3">
      <c r="B533" s="56">
        <f t="shared" si="9"/>
        <v>0</v>
      </c>
      <c r="C533" s="139" t="str">
        <f>'제품 추가'!AC283</f>
        <v>LVIENNA</v>
      </c>
      <c r="D533" s="138">
        <f>IF('넣어줄 잉크'!$D$2="주말",INDEX(표5[#All],MATCH(C533,표5[[#All],[잉크]],0),18)+INDEX(표5[#All],MATCH(C533,표5[[#All],[잉크]],0),21),INDEX(표5[#All],MATCH(C533,표5[[#All],[잉크]],0),MATCH('넣어줄 잉크'!$D$2,표5[#Headers],0)+1))</f>
        <v>0</v>
      </c>
    </row>
    <row r="534" spans="2:4" hidden="1" x14ac:dyDescent="0.3">
      <c r="B534" s="56">
        <f t="shared" si="9"/>
        <v>0</v>
      </c>
      <c r="C534" s="139" t="str">
        <f>'제품 추가'!AC531</f>
        <v>TORTOISE</v>
      </c>
      <c r="D534" s="138">
        <f>IF('넣어줄 잉크'!$D$2="주말",INDEX(표5[#All],MATCH(C534,표5[[#All],[잉크]],0),18)+INDEX(표5[#All],MATCH(C534,표5[[#All],[잉크]],0),21),INDEX(표5[#All],MATCH(C534,표5[[#All],[잉크]],0),MATCH('넣어줄 잉크'!$D$2,표5[#Headers],0)+1))</f>
        <v>0</v>
      </c>
    </row>
    <row r="535" spans="2:4" hidden="1" x14ac:dyDescent="0.3">
      <c r="B535" s="56">
        <f t="shared" si="9"/>
        <v>1</v>
      </c>
      <c r="C535" s="139" t="str">
        <f>'제품 추가'!AC532</f>
        <v>TRAVEN</v>
      </c>
      <c r="D535" s="138">
        <f>IF('넣어줄 잉크'!$D$2="주말",INDEX(표5[#All],MATCH(C535,표5[[#All],[잉크]],0),18)+INDEX(표5[#All],MATCH(C535,표5[[#All],[잉크]],0),21),INDEX(표5[#All],MATCH(C535,표5[[#All],[잉크]],0),MATCH('넣어줄 잉크'!$D$2,표5[#Headers],0)+1))</f>
        <v>1</v>
      </c>
    </row>
    <row r="536" spans="2:4" hidden="1" x14ac:dyDescent="0.3">
      <c r="B536" s="56">
        <f t="shared" si="9"/>
        <v>0</v>
      </c>
      <c r="C536" s="139" t="str">
        <f>'제품 추가'!AC533</f>
        <v>TREE</v>
      </c>
      <c r="D536" s="138">
        <f>IF('넣어줄 잉크'!$D$2="주말",INDEX(표5[#All],MATCH(C536,표5[[#All],[잉크]],0),18)+INDEX(표5[#All],MATCH(C536,표5[[#All],[잉크]],0),21),INDEX(표5[#All],MATCH(C536,표5[[#All],[잉크]],0),MATCH('넣어줄 잉크'!$D$2,표5[#Headers],0)+1))</f>
        <v>0</v>
      </c>
    </row>
    <row r="537" spans="2:4" hidden="1" x14ac:dyDescent="0.3">
      <c r="B537" s="56">
        <f t="shared" si="9"/>
        <v>0</v>
      </c>
      <c r="C537" s="139" t="str">
        <f>'제품 추가'!AC534</f>
        <v>TRELLIS</v>
      </c>
      <c r="D537" s="138">
        <f>IF('넣어줄 잉크'!$D$2="주말",INDEX(표5[#All],MATCH(C537,표5[[#All],[잉크]],0),18)+INDEX(표5[#All],MATCH(C537,표5[[#All],[잉크]],0),21),INDEX(표5[#All],MATCH(C537,표5[[#All],[잉크]],0),MATCH('넣어줄 잉크'!$D$2,표5[#Headers],0)+1))</f>
        <v>0</v>
      </c>
    </row>
    <row r="538" spans="2:4" hidden="1" x14ac:dyDescent="0.3">
      <c r="B538" s="56">
        <f t="shared" si="9"/>
        <v>1</v>
      </c>
      <c r="C538" s="139" t="str">
        <f>'제품 추가'!AC535</f>
        <v>TTOPAZ</v>
      </c>
      <c r="D538" s="138">
        <f>IF('넣어줄 잉크'!$D$2="주말",INDEX(표5[#All],MATCH(C538,표5[[#All],[잉크]],0),18)+INDEX(표5[#All],MATCH(C538,표5[[#All],[잉크]],0),21),INDEX(표5[#All],MATCH(C538,표5[[#All],[잉크]],0),MATCH('넣어줄 잉크'!$D$2,표5[#Headers],0)+1))</f>
        <v>1</v>
      </c>
    </row>
    <row r="539" spans="2:4" hidden="1" x14ac:dyDescent="0.3">
      <c r="B539" s="56">
        <f t="shared" si="9"/>
        <v>0</v>
      </c>
      <c r="C539" s="139" t="str">
        <f>'제품 추가'!AC536</f>
        <v>TUBE</v>
      </c>
      <c r="D539" s="138">
        <f>IF('넣어줄 잉크'!$D$2="주말",INDEX(표5[#All],MATCH(C539,표5[[#All],[잉크]],0),18)+INDEX(표5[#All],MATCH(C539,표5[[#All],[잉크]],0),21),INDEX(표5[#All],MATCH(C539,표5[[#All],[잉크]],0),MATCH('넣어줄 잉크'!$D$2,표5[#Headers],0)+1))</f>
        <v>0</v>
      </c>
    </row>
    <row r="540" spans="2:4" hidden="1" x14ac:dyDescent="0.3">
      <c r="B540" s="56">
        <f t="shared" si="9"/>
        <v>0</v>
      </c>
      <c r="C540" s="139" t="str">
        <f>'제품 추가'!AC537</f>
        <v>TULIP</v>
      </c>
      <c r="D540" s="138">
        <f>IF('넣어줄 잉크'!$D$2="주말",INDEX(표5[#All],MATCH(C540,표5[[#All],[잉크]],0),18)+INDEX(표5[#All],MATCH(C540,표5[[#All],[잉크]],0),21),INDEX(표5[#All],MATCH(C540,표5[[#All],[잉크]],0),MATCH('넣어줄 잉크'!$D$2,표5[#Headers],0)+1))</f>
        <v>0</v>
      </c>
    </row>
    <row r="541" spans="2:4" hidden="1" x14ac:dyDescent="0.3">
      <c r="B541" s="56">
        <f t="shared" si="9"/>
        <v>0</v>
      </c>
      <c r="C541" s="139" t="str">
        <f>'제품 추가'!AC538</f>
        <v>TWIX</v>
      </c>
      <c r="D541" s="138">
        <f>IF('넣어줄 잉크'!$D$2="주말",INDEX(표5[#All],MATCH(C541,표5[[#All],[잉크]],0),18)+INDEX(표5[#All],MATCH(C541,표5[[#All],[잉크]],0),21),INDEX(표5[#All],MATCH(C541,표5[[#All],[잉크]],0),MATCH('넣어줄 잉크'!$D$2,표5[#Headers],0)+1))</f>
        <v>0</v>
      </c>
    </row>
    <row r="542" spans="2:4" hidden="1" x14ac:dyDescent="0.3">
      <c r="B542" s="56">
        <f t="shared" si="9"/>
        <v>0</v>
      </c>
      <c r="C542" s="139" t="str">
        <f>'제품 추가'!AC539</f>
        <v>UMBER</v>
      </c>
      <c r="D542" s="138">
        <f>IF('넣어줄 잉크'!$D$2="주말",INDEX(표5[#All],MATCH(C542,표5[[#All],[잉크]],0),18)+INDEX(표5[#All],MATCH(C542,표5[[#All],[잉크]],0),21),INDEX(표5[#All],MATCH(C542,표5[[#All],[잉크]],0),MATCH('넣어줄 잉크'!$D$2,표5[#Headers],0)+1))</f>
        <v>0</v>
      </c>
    </row>
    <row r="543" spans="2:4" hidden="1" x14ac:dyDescent="0.3">
      <c r="B543" s="56">
        <f t="shared" si="9"/>
        <v>0</v>
      </c>
      <c r="C543" s="139" t="str">
        <f>'제품 추가'!AC540</f>
        <v>ASPEN</v>
      </c>
      <c r="D543" s="138">
        <f>IF('넣어줄 잉크'!$D$2="주말",INDEX(표5[#All],MATCH(C543,표5[[#All],[잉크]],0),18)+INDEX(표5[#All],MATCH(C543,표5[[#All],[잉크]],0),21),INDEX(표5[#All],MATCH(C543,표5[[#All],[잉크]],0),MATCH('넣어줄 잉크'!$D$2,표5[#Headers],0)+1))</f>
        <v>0</v>
      </c>
    </row>
    <row r="544" spans="2:4" hidden="1" x14ac:dyDescent="0.3">
      <c r="B544" s="56">
        <f t="shared" si="9"/>
        <v>0</v>
      </c>
      <c r="C544" s="139" t="str">
        <f>'제품 추가'!AC541</f>
        <v>UVCARMINE</v>
      </c>
      <c r="D544" s="138">
        <f>IF('넣어줄 잉크'!$D$2="주말",INDEX(표5[#All],MATCH(C544,표5[[#All],[잉크]],0),18)+INDEX(표5[#All],MATCH(C544,표5[[#All],[잉크]],0),21),INDEX(표5[#All],MATCH(C544,표5[[#All],[잉크]],0),MATCH('넣어줄 잉크'!$D$2,표5[#Headers],0)+1))</f>
        <v>0</v>
      </c>
    </row>
    <row r="545" spans="2:4" hidden="1" x14ac:dyDescent="0.3">
      <c r="B545" s="56">
        <f t="shared" si="9"/>
        <v>0</v>
      </c>
      <c r="C545" s="139" t="str">
        <f>'제품 추가'!AC542</f>
        <v>UVCHEESE</v>
      </c>
      <c r="D545" s="138">
        <f>IF('넣어줄 잉크'!$D$2="주말",INDEX(표5[#All],MATCH(C545,표5[[#All],[잉크]],0),18)+INDEX(표5[#All],MATCH(C545,표5[[#All],[잉크]],0),21),INDEX(표5[#All],MATCH(C545,표5[[#All],[잉크]],0),MATCH('넣어줄 잉크'!$D$2,표5[#Headers],0)+1))</f>
        <v>0</v>
      </c>
    </row>
    <row r="546" spans="2:4" hidden="1" x14ac:dyDescent="0.3">
      <c r="B546" s="56">
        <f t="shared" si="9"/>
        <v>2</v>
      </c>
      <c r="C546" s="139" t="str">
        <f>'제품 추가'!AC938</f>
        <v>MATATA</v>
      </c>
      <c r="D546" s="138">
        <f>IF('넣어줄 잉크'!$D$2="주말",INDEX(표5[#All],MATCH(C546,표5[[#All],[잉크]],0),18)+INDEX(표5[#All],MATCH(C546,표5[[#All],[잉크]],0),21),INDEX(표5[#All],MATCH(C546,표5[[#All],[잉크]],0),MATCH('넣어줄 잉크'!$D$2,표5[#Headers],0)+1))</f>
        <v>2</v>
      </c>
    </row>
    <row r="547" spans="2:4" hidden="1" x14ac:dyDescent="0.3">
      <c r="B547" s="56">
        <f t="shared" si="9"/>
        <v>0</v>
      </c>
      <c r="C547" s="139" t="str">
        <f>'제품 추가'!AC544</f>
        <v>UVDEER</v>
      </c>
      <c r="D547" s="138">
        <f>IF('넣어줄 잉크'!$D$2="주말",INDEX(표5[#All],MATCH(C547,표5[[#All],[잉크]],0),18)+INDEX(표5[#All],MATCH(C547,표5[[#All],[잉크]],0),21),INDEX(표5[#All],MATCH(C547,표5[[#All],[잉크]],0),MATCH('넣어줄 잉크'!$D$2,표5[#Headers],0)+1))</f>
        <v>0</v>
      </c>
    </row>
    <row r="548" spans="2:4" hidden="1" x14ac:dyDescent="0.3">
      <c r="B548" s="56">
        <f t="shared" si="9"/>
        <v>0</v>
      </c>
      <c r="C548" s="139" t="str">
        <f>'제품 추가'!AC545</f>
        <v>UVDOLPHIN</v>
      </c>
      <c r="D548" s="138">
        <f>IF('넣어줄 잉크'!$D$2="주말",INDEX(표5[#All],MATCH(C548,표5[[#All],[잉크]],0),18)+INDEX(표5[#All],MATCH(C548,표5[[#All],[잉크]],0),21),INDEX(표5[#All],MATCH(C548,표5[[#All],[잉크]],0),MATCH('넣어줄 잉크'!$D$2,표5[#Headers],0)+1))</f>
        <v>0</v>
      </c>
    </row>
    <row r="549" spans="2:4" hidden="1" x14ac:dyDescent="0.3">
      <c r="B549" s="56">
        <f t="shared" si="9"/>
        <v>0</v>
      </c>
      <c r="C549" s="139" t="str">
        <f>'제품 추가'!AC546</f>
        <v>UVGERBERA</v>
      </c>
      <c r="D549" s="138">
        <f>IF('넣어줄 잉크'!$D$2="주말",INDEX(표5[#All],MATCH(C549,표5[[#All],[잉크]],0),18)+INDEX(표5[#All],MATCH(C549,표5[[#All],[잉크]],0),21),INDEX(표5[#All],MATCH(C549,표5[[#All],[잉크]],0),MATCH('넣어줄 잉크'!$D$2,표5[#Headers],0)+1))</f>
        <v>0</v>
      </c>
    </row>
    <row r="550" spans="2:4" hidden="1" x14ac:dyDescent="0.3">
      <c r="B550" s="56">
        <f t="shared" si="9"/>
        <v>0</v>
      </c>
      <c r="C550" s="139" t="str">
        <f>'제품 추가'!AC547</f>
        <v>GLOW</v>
      </c>
      <c r="D550" s="138">
        <f>IF('넣어줄 잉크'!$D$2="주말",INDEX(표5[#All],MATCH(C550,표5[[#All],[잉크]],0),18)+INDEX(표5[#All],MATCH(C550,표5[[#All],[잉크]],0),21),INDEX(표5[#All],MATCH(C550,표5[[#All],[잉크]],0),MATCH('넣어줄 잉크'!$D$2,표5[#Headers],0)+1))</f>
        <v>0</v>
      </c>
    </row>
    <row r="551" spans="2:4" hidden="1" x14ac:dyDescent="0.3">
      <c r="B551" s="56">
        <f t="shared" si="9"/>
        <v>0</v>
      </c>
      <c r="C551" s="139" t="str">
        <f>'제품 추가'!AC548</f>
        <v>UVMCHERRY</v>
      </c>
      <c r="D551" s="138">
        <f>IF('넣어줄 잉크'!$D$2="주말",INDEX(표5[#All],MATCH(C551,표5[[#All],[잉크]],0),18)+INDEX(표5[#All],MATCH(C551,표5[[#All],[잉크]],0),21),INDEX(표5[#All],MATCH(C551,표5[[#All],[잉크]],0),MATCH('넣어줄 잉크'!$D$2,표5[#Headers],0)+1))</f>
        <v>0</v>
      </c>
    </row>
    <row r="552" spans="2:4" hidden="1" x14ac:dyDescent="0.3">
      <c r="B552" s="56">
        <f t="shared" si="9"/>
        <v>0</v>
      </c>
      <c r="C552" s="139" t="str">
        <f>'제품 추가'!AC549</f>
        <v>UVOAK</v>
      </c>
      <c r="D552" s="138">
        <f>IF('넣어줄 잉크'!$D$2="주말",INDEX(표5[#All],MATCH(C552,표5[[#All],[잉크]],0),18)+INDEX(표5[#All],MATCH(C552,표5[[#All],[잉크]],0),21),INDEX(표5[#All],MATCH(C552,표5[[#All],[잉크]],0),MATCH('넣어줄 잉크'!$D$2,표5[#Headers],0)+1))</f>
        <v>0</v>
      </c>
    </row>
    <row r="553" spans="2:4" hidden="1" x14ac:dyDescent="0.3">
      <c r="B553" s="56">
        <f t="shared" si="9"/>
        <v>0</v>
      </c>
      <c r="C553" s="139" t="str">
        <f>'제품 추가'!AC550</f>
        <v>SEDONA</v>
      </c>
      <c r="D553" s="138">
        <f>IF('넣어줄 잉크'!$D$2="주말",INDEX(표5[#All],MATCH(C553,표5[[#All],[잉크]],0),18)+INDEX(표5[#All],MATCH(C553,표5[[#All],[잉크]],0),21),INDEX(표5[#All],MATCH(C553,표5[[#All],[잉크]],0),MATCH('넣어줄 잉크'!$D$2,표5[#Headers],0)+1))</f>
        <v>0</v>
      </c>
    </row>
    <row r="554" spans="2:4" hidden="1" x14ac:dyDescent="0.3">
      <c r="B554" s="56">
        <f t="shared" si="9"/>
        <v>0</v>
      </c>
      <c r="C554" s="139" t="str">
        <f>'제품 추가'!AC551</f>
        <v>UVTEA</v>
      </c>
      <c r="D554" s="138">
        <f>IF('넣어줄 잉크'!$D$2="주말",INDEX(표5[#All],MATCH(C554,표5[[#All],[잉크]],0),18)+INDEX(표5[#All],MATCH(C554,표5[[#All],[잉크]],0),21),INDEX(표5[#All],MATCH(C554,표5[[#All],[잉크]],0),MATCH('넣어줄 잉크'!$D$2,표5[#Headers],0)+1))</f>
        <v>0</v>
      </c>
    </row>
    <row r="555" spans="2:4" hidden="1" x14ac:dyDescent="0.3">
      <c r="B555" s="56">
        <f t="shared" si="9"/>
        <v>0</v>
      </c>
      <c r="C555" s="139" t="str">
        <f>'제품 추가'!AC552</f>
        <v>VALKYRIE</v>
      </c>
      <c r="D555" s="138">
        <f>IF('넣어줄 잉크'!$D$2="주말",INDEX(표5[#All],MATCH(C555,표5[[#All],[잉크]],0),18)+INDEX(표5[#All],MATCH(C555,표5[[#All],[잉크]],0),21),INDEX(표5[#All],MATCH(C555,표5[[#All],[잉크]],0),MATCH('넣어줄 잉크'!$D$2,표5[#Headers],0)+1))</f>
        <v>0</v>
      </c>
    </row>
    <row r="556" spans="2:4" hidden="1" x14ac:dyDescent="0.3">
      <c r="B556" s="56">
        <f t="shared" si="9"/>
        <v>0</v>
      </c>
      <c r="C556" s="139" t="str">
        <f>'제품 추가'!AC553</f>
        <v>VAMPIRE</v>
      </c>
      <c r="D556" s="138">
        <f>IF('넣어줄 잉크'!$D$2="주말",INDEX(표5[#All],MATCH(C556,표5[[#All],[잉크]],0),18)+INDEX(표5[#All],MATCH(C556,표5[[#All],[잉크]],0),21),INDEX(표5[#All],MATCH(C556,표5[[#All],[잉크]],0),MATCH('넣어줄 잉크'!$D$2,표5[#Headers],0)+1))</f>
        <v>0</v>
      </c>
    </row>
    <row r="557" spans="2:4" hidden="1" x14ac:dyDescent="0.3">
      <c r="B557" s="56">
        <f t="shared" si="9"/>
        <v>0</v>
      </c>
      <c r="C557" s="139" t="str">
        <f>'제품 추가'!AC554</f>
        <v>VANILLA</v>
      </c>
      <c r="D557" s="138">
        <f>IF('넣어줄 잉크'!$D$2="주말",INDEX(표5[#All],MATCH(C557,표5[[#All],[잉크]],0),18)+INDEX(표5[#All],MATCH(C557,표5[[#All],[잉크]],0),21),INDEX(표5[#All],MATCH(C557,표5[[#All],[잉크]],0),MATCH('넣어줄 잉크'!$D$2,표5[#Headers],0)+1))</f>
        <v>0</v>
      </c>
    </row>
    <row r="558" spans="2:4" hidden="1" x14ac:dyDescent="0.3">
      <c r="B558" s="56">
        <f t="shared" si="9"/>
        <v>0</v>
      </c>
      <c r="C558" s="139" t="str">
        <f>'제품 추가'!AC555</f>
        <v>VANTA</v>
      </c>
      <c r="D558" s="138">
        <f>IF('넣어줄 잉크'!$D$2="주말",INDEX(표5[#All],MATCH(C558,표5[[#All],[잉크]],0),18)+INDEX(표5[#All],MATCH(C558,표5[[#All],[잉크]],0),21),INDEX(표5[#All],MATCH(C558,표5[[#All],[잉크]],0),MATCH('넣어줄 잉크'!$D$2,표5[#Headers],0)+1))</f>
        <v>0</v>
      </c>
    </row>
    <row r="559" spans="2:4" hidden="1" x14ac:dyDescent="0.3">
      <c r="B559" s="56">
        <f t="shared" si="9"/>
        <v>0</v>
      </c>
      <c r="C559" s="139" t="str">
        <f>'제품 추가'!AC556</f>
        <v>VERMILION</v>
      </c>
      <c r="D559" s="138">
        <f>IF('넣어줄 잉크'!$D$2="주말",INDEX(표5[#All],MATCH(C559,표5[[#All],[잉크]],0),18)+INDEX(표5[#All],MATCH(C559,표5[[#All],[잉크]],0),21),INDEX(표5[#All],MATCH(C559,표5[[#All],[잉크]],0),MATCH('넣어줄 잉크'!$D$2,표5[#Headers],0)+1))</f>
        <v>0</v>
      </c>
    </row>
    <row r="560" spans="2:4" x14ac:dyDescent="0.3">
      <c r="B560" s="56">
        <f t="shared" si="9"/>
        <v>0</v>
      </c>
      <c r="C560" s="139" t="str">
        <f>'제품 추가'!AC309</f>
        <v>MIDNIGHT</v>
      </c>
      <c r="D560" s="138">
        <f>IF('넣어줄 잉크'!$D$2="주말",INDEX(표5[#All],MATCH(C560,표5[[#All],[잉크]],0),18)+INDEX(표5[#All],MATCH(C560,표5[[#All],[잉크]],0),21),INDEX(표5[#All],MATCH(C560,표5[[#All],[잉크]],0),MATCH('넣어줄 잉크'!$D$2,표5[#Headers],0)+1))</f>
        <v>0</v>
      </c>
    </row>
    <row r="561" spans="2:4" hidden="1" x14ac:dyDescent="0.3">
      <c r="B561" s="56">
        <f t="shared" si="9"/>
        <v>0</v>
      </c>
      <c r="C561" s="139" t="str">
        <f>'제품 추가'!AC558</f>
        <v>VETIVER</v>
      </c>
      <c r="D561" s="138">
        <f>IF('넣어줄 잉크'!$D$2="주말",INDEX(표5[#All],MATCH(C561,표5[[#All],[잉크]],0),18)+INDEX(표5[#All],MATCH(C561,표5[[#All],[잉크]],0),21),INDEX(표5[#All],MATCH(C561,표5[[#All],[잉크]],0),MATCH('넣어줄 잉크'!$D$2,표5[#Headers],0)+1))</f>
        <v>0</v>
      </c>
    </row>
    <row r="562" spans="2:4" hidden="1" x14ac:dyDescent="0.3">
      <c r="B562" s="56">
        <f t="shared" si="9"/>
        <v>0</v>
      </c>
      <c r="C562" s="139" t="str">
        <f>'제품 추가'!AC559</f>
        <v>VIENNA</v>
      </c>
      <c r="D562" s="138">
        <f>IF('넣어줄 잉크'!$D$2="주말",INDEX(표5[#All],MATCH(C562,표5[[#All],[잉크]],0),18)+INDEX(표5[#All],MATCH(C562,표5[[#All],[잉크]],0),21),INDEX(표5[#All],MATCH(C562,표5[[#All],[잉크]],0),MATCH('넣어줄 잉크'!$D$2,표5[#Headers],0)+1))</f>
        <v>0</v>
      </c>
    </row>
    <row r="563" spans="2:4" hidden="1" x14ac:dyDescent="0.3">
      <c r="B563" s="56">
        <f t="shared" si="9"/>
        <v>0</v>
      </c>
      <c r="C563" s="139" t="str">
        <f>'제품 추가'!AC560</f>
        <v>VINE</v>
      </c>
      <c r="D563" s="138">
        <f>IF('넣어줄 잉크'!$D$2="주말",INDEX(표5[#All],MATCH(C563,표5[[#All],[잉크]],0),18)+INDEX(표5[#All],MATCH(C563,표5[[#All],[잉크]],0),21),INDEX(표5[#All],MATCH(C563,표5[[#All],[잉크]],0),MATCH('넣어줄 잉크'!$D$2,표5[#Headers],0)+1))</f>
        <v>0</v>
      </c>
    </row>
    <row r="564" spans="2:4" hidden="1" x14ac:dyDescent="0.3">
      <c r="B564" s="56">
        <f t="shared" si="9"/>
        <v>0</v>
      </c>
      <c r="C564" s="139" t="str">
        <f>'제품 추가'!AC561</f>
        <v>VINTAGE</v>
      </c>
      <c r="D564" s="138">
        <f>IF('넣어줄 잉크'!$D$2="주말",INDEX(표5[#All],MATCH(C564,표5[[#All],[잉크]],0),18)+INDEX(표5[#All],MATCH(C564,표5[[#All],[잉크]],0),21),INDEX(표5[#All],MATCH(C564,표5[[#All],[잉크]],0),MATCH('넣어줄 잉크'!$D$2,표5[#Headers],0)+1))</f>
        <v>0</v>
      </c>
    </row>
    <row r="565" spans="2:4" hidden="1" x14ac:dyDescent="0.3">
      <c r="B565" s="56">
        <f t="shared" si="9"/>
        <v>0</v>
      </c>
      <c r="C565" s="139" t="str">
        <f>'제품 추가'!AC562</f>
        <v>VIOLET</v>
      </c>
      <c r="D565" s="138">
        <f>IF('넣어줄 잉크'!$D$2="주말",INDEX(표5[#All],MATCH(C565,표5[[#All],[잉크]],0),18)+INDEX(표5[#All],MATCH(C565,표5[[#All],[잉크]],0),21),INDEX(표5[#All],MATCH(C565,표5[[#All],[잉크]],0),MATCH('넣어줄 잉크'!$D$2,표5[#Headers],0)+1))</f>
        <v>0</v>
      </c>
    </row>
    <row r="566" spans="2:4" hidden="1" x14ac:dyDescent="0.3">
      <c r="B566" s="56">
        <f t="shared" si="9"/>
        <v>0</v>
      </c>
      <c r="C566" s="139" t="str">
        <f>'제품 추가'!AC563</f>
        <v>VIVID</v>
      </c>
      <c r="D566" s="138">
        <f>IF('넣어줄 잉크'!$D$2="주말",INDEX(표5[#All],MATCH(C566,표5[[#All],[잉크]],0),18)+INDEX(표5[#All],MATCH(C566,표5[[#All],[잉크]],0),21),INDEX(표5[#All],MATCH(C566,표5[[#All],[잉크]],0),MATCH('넣어줄 잉크'!$D$2,표5[#Headers],0)+1))</f>
        <v>0</v>
      </c>
    </row>
    <row r="567" spans="2:4" hidden="1" x14ac:dyDescent="0.3">
      <c r="B567" s="56">
        <f t="shared" si="9"/>
        <v>0</v>
      </c>
      <c r="C567" s="139" t="str">
        <f>'제품 추가'!AC564</f>
        <v>WALNUT</v>
      </c>
      <c r="D567" s="138">
        <f>IF('넣어줄 잉크'!$D$2="주말",INDEX(표5[#All],MATCH(C567,표5[[#All],[잉크]],0),18)+INDEX(표5[#All],MATCH(C567,표5[[#All],[잉크]],0),21),INDEX(표5[#All],MATCH(C567,표5[[#All],[잉크]],0),MATCH('넣어줄 잉크'!$D$2,표5[#Headers],0)+1))</f>
        <v>0</v>
      </c>
    </row>
    <row r="568" spans="2:4" hidden="1" x14ac:dyDescent="0.3">
      <c r="B568" s="56">
        <f t="shared" ref="B568:B631" si="10">IFERROR(SUM(D568:D568),0)</f>
        <v>0</v>
      </c>
      <c r="C568" s="139" t="str">
        <f>'제품 추가'!AC565</f>
        <v>WEED</v>
      </c>
      <c r="D568" s="138">
        <f>IF('넣어줄 잉크'!$D$2="주말",INDEX(표5[#All],MATCH(C568,표5[[#All],[잉크]],0),18)+INDEX(표5[#All],MATCH(C568,표5[[#All],[잉크]],0),21),INDEX(표5[#All],MATCH(C568,표5[[#All],[잉크]],0),MATCH('넣어줄 잉크'!$D$2,표5[#Headers],0)+1))</f>
        <v>0</v>
      </c>
    </row>
    <row r="569" spans="2:4" hidden="1" x14ac:dyDescent="0.3">
      <c r="B569" s="56">
        <f t="shared" si="10"/>
        <v>0</v>
      </c>
      <c r="C569" s="139" t="str">
        <f>'제품 추가'!AC566</f>
        <v>WHEAT</v>
      </c>
      <c r="D569" s="138">
        <f>IF('넣어줄 잉크'!$D$2="주말",INDEX(표5[#All],MATCH(C569,표5[[#All],[잉크]],0),18)+INDEX(표5[#All],MATCH(C569,표5[[#All],[잉크]],0),21),INDEX(표5[#All],MATCH(C569,표5[[#All],[잉크]],0),MATCH('넣어줄 잉크'!$D$2,표5[#Headers],0)+1))</f>
        <v>0</v>
      </c>
    </row>
    <row r="570" spans="2:4" hidden="1" x14ac:dyDescent="0.3">
      <c r="B570" s="56">
        <f t="shared" si="10"/>
        <v>0</v>
      </c>
      <c r="C570" s="139" t="str">
        <f>'제품 추가'!AC567</f>
        <v>WIND</v>
      </c>
      <c r="D570" s="138">
        <f>IF('넣어줄 잉크'!$D$2="주말",INDEX(표5[#All],MATCH(C570,표5[[#All],[잉크]],0),18)+INDEX(표5[#All],MATCH(C570,표5[[#All],[잉크]],0),21),INDEX(표5[#All],MATCH(C570,표5[[#All],[잉크]],0),MATCH('넣어줄 잉크'!$D$2,표5[#Headers],0)+1))</f>
        <v>0</v>
      </c>
    </row>
    <row r="571" spans="2:4" x14ac:dyDescent="0.3">
      <c r="B571" s="56">
        <f t="shared" si="10"/>
        <v>0</v>
      </c>
      <c r="C571" s="139" t="str">
        <f>'제품 추가'!AC339</f>
        <v>OCHRE</v>
      </c>
      <c r="D571" s="138">
        <f>IF('넣어줄 잉크'!$D$2="주말",INDEX(표5[#All],MATCH(C571,표5[[#All],[잉크]],0),18)+INDEX(표5[#All],MATCH(C571,표5[[#All],[잉크]],0),21),INDEX(표5[#All],MATCH(C571,표5[[#All],[잉크]],0),MATCH('넣어줄 잉크'!$D$2,표5[#Headers],0)+1))</f>
        <v>0</v>
      </c>
    </row>
    <row r="572" spans="2:4" hidden="1" x14ac:dyDescent="0.3">
      <c r="B572" s="56">
        <f t="shared" si="10"/>
        <v>0</v>
      </c>
      <c r="C572" s="139" t="str">
        <f>'제품 추가'!AC569</f>
        <v>WINK</v>
      </c>
      <c r="D572" s="138">
        <f>IF('넣어줄 잉크'!$D$2="주말",INDEX(표5[#All],MATCH(C572,표5[[#All],[잉크]],0),18)+INDEX(표5[#All],MATCH(C572,표5[[#All],[잉크]],0),21),INDEX(표5[#All],MATCH(C572,표5[[#All],[잉크]],0),MATCH('넣어줄 잉크'!$D$2,표5[#Headers],0)+1))</f>
        <v>0</v>
      </c>
    </row>
    <row r="573" spans="2:4" hidden="1" x14ac:dyDescent="0.3">
      <c r="B573" s="56">
        <f t="shared" si="10"/>
        <v>0</v>
      </c>
      <c r="C573" s="139" t="str">
        <f>'제품 추가'!AC570</f>
        <v>WOLF</v>
      </c>
      <c r="D573" s="138">
        <f>IF('넣어줄 잉크'!$D$2="주말",INDEX(표5[#All],MATCH(C573,표5[[#All],[잉크]],0),18)+INDEX(표5[#All],MATCH(C573,표5[[#All],[잉크]],0),21),INDEX(표5[#All],MATCH(C573,표5[[#All],[잉크]],0),MATCH('넣어줄 잉크'!$D$2,표5[#Headers],0)+1))</f>
        <v>0</v>
      </c>
    </row>
    <row r="574" spans="2:4" hidden="1" x14ac:dyDescent="0.3">
      <c r="B574" s="56">
        <f t="shared" si="10"/>
        <v>0</v>
      </c>
      <c r="C574" s="139" t="str">
        <f>'제품 추가'!AC571</f>
        <v>WOOD</v>
      </c>
      <c r="D574" s="138">
        <f>IF('넣어줄 잉크'!$D$2="주말",INDEX(표5[#All],MATCH(C574,표5[[#All],[잉크]],0),18)+INDEX(표5[#All],MATCH(C574,표5[[#All],[잉크]],0),21),INDEX(표5[#All],MATCH(C574,표5[[#All],[잉크]],0),MATCH('넣어줄 잉크'!$D$2,표5[#Headers],0)+1))</f>
        <v>0</v>
      </c>
    </row>
    <row r="575" spans="2:4" hidden="1" x14ac:dyDescent="0.3">
      <c r="B575" s="56">
        <f t="shared" si="10"/>
        <v>0</v>
      </c>
      <c r="C575" s="139" t="str">
        <f>'제품 추가'!AC572</f>
        <v>WORMHOLE</v>
      </c>
      <c r="D575" s="138">
        <f>IF('넣어줄 잉크'!$D$2="주말",INDEX(표5[#All],MATCH(C575,표5[[#All],[잉크]],0),18)+INDEX(표5[#All],MATCH(C575,표5[[#All],[잉크]],0),21),INDEX(표5[#All],MATCH(C575,표5[[#All],[잉크]],0),MATCH('넣어줄 잉크'!$D$2,표5[#Headers],0)+1))</f>
        <v>0</v>
      </c>
    </row>
    <row r="576" spans="2:4" hidden="1" x14ac:dyDescent="0.3">
      <c r="B576" s="56">
        <f t="shared" si="10"/>
        <v>0</v>
      </c>
      <c r="C576" s="139" t="str">
        <f>'제품 추가'!AC573</f>
        <v>WREN</v>
      </c>
      <c r="D576" s="138">
        <f>IF('넣어줄 잉크'!$D$2="주말",INDEX(표5[#All],MATCH(C576,표5[[#All],[잉크]],0),18)+INDEX(표5[#All],MATCH(C576,표5[[#All],[잉크]],0),21),INDEX(표5[#All],MATCH(C576,표5[[#All],[잉크]],0),MATCH('넣어줄 잉크'!$D$2,표5[#Headers],0)+1))</f>
        <v>0</v>
      </c>
    </row>
    <row r="577" spans="2:4" hidden="1" x14ac:dyDescent="0.3">
      <c r="B577" s="56">
        <f t="shared" si="10"/>
        <v>0</v>
      </c>
      <c r="C577" s="139" t="str">
        <f>'제품 추가'!AC574</f>
        <v>YAM</v>
      </c>
      <c r="D577" s="138">
        <f>IF('넣어줄 잉크'!$D$2="주말",INDEX(표5[#All],MATCH(C577,표5[[#All],[잉크]],0),18)+INDEX(표5[#All],MATCH(C577,표5[[#All],[잉크]],0),21),INDEX(표5[#All],MATCH(C577,표5[[#All],[잉크]],0),MATCH('넣어줄 잉크'!$D$2,표5[#Headers],0)+1))</f>
        <v>0</v>
      </c>
    </row>
    <row r="578" spans="2:4" hidden="1" x14ac:dyDescent="0.3">
      <c r="B578" s="56">
        <f t="shared" si="10"/>
        <v>0</v>
      </c>
      <c r="C578" s="139" t="str">
        <f>'제품 추가'!AC575</f>
        <v>YOLK</v>
      </c>
      <c r="D578" s="138">
        <f>IF('넣어줄 잉크'!$D$2="주말",INDEX(표5[#All],MATCH(C578,표5[[#All],[잉크]],0),18)+INDEX(표5[#All],MATCH(C578,표5[[#All],[잉크]],0),21),INDEX(표5[#All],MATCH(C578,표5[[#All],[잉크]],0),MATCH('넣어줄 잉크'!$D$2,표5[#Headers],0)+1))</f>
        <v>0</v>
      </c>
    </row>
    <row r="579" spans="2:4" hidden="1" x14ac:dyDescent="0.3">
      <c r="B579" s="56">
        <f t="shared" si="10"/>
        <v>0</v>
      </c>
      <c r="C579" s="139" t="str">
        <f>'제품 추가'!AC576</f>
        <v>ZHAJIANG</v>
      </c>
      <c r="D579" s="138">
        <f>IF('넣어줄 잉크'!$D$2="주말",INDEX(표5[#All],MATCH(C579,표5[[#All],[잉크]],0),18)+INDEX(표5[#All],MATCH(C579,표5[[#All],[잉크]],0),21),INDEX(표5[#All],MATCH(C579,표5[[#All],[잉크]],0),MATCH('넣어줄 잉크'!$D$2,표5[#Headers],0)+1))</f>
        <v>0</v>
      </c>
    </row>
    <row r="580" spans="2:4" hidden="1" x14ac:dyDescent="0.3">
      <c r="B580" s="56">
        <f t="shared" si="10"/>
        <v>0</v>
      </c>
      <c r="C580" s="139" t="str">
        <f>'제품 추가'!AC577</f>
        <v>ZHAMPONG</v>
      </c>
      <c r="D580" s="138">
        <f>IF('넣어줄 잉크'!$D$2="주말",INDEX(표5[#All],MATCH(C580,표5[[#All],[잉크]],0),18)+INDEX(표5[#All],MATCH(C580,표5[[#All],[잉크]],0),21),INDEX(표5[#All],MATCH(C580,표5[[#All],[잉크]],0),MATCH('넣어줄 잉크'!$D$2,표5[#Headers],0)+1))</f>
        <v>0</v>
      </c>
    </row>
    <row r="581" spans="2:4" hidden="1" x14ac:dyDescent="0.3">
      <c r="B581" s="56">
        <f t="shared" si="10"/>
        <v>0</v>
      </c>
      <c r="C581" s="139" t="str">
        <f>'제품 추가'!AC578</f>
        <v>ZINNIA</v>
      </c>
      <c r="D581" s="138">
        <f>IF('넣어줄 잉크'!$D$2="주말",INDEX(표5[#All],MATCH(C581,표5[[#All],[잉크]],0),18)+INDEX(표5[#All],MATCH(C581,표5[[#All],[잉크]],0),21),INDEX(표5[#All],MATCH(C581,표5[[#All],[잉크]],0),MATCH('넣어줄 잉크'!$D$2,표5[#Headers],0)+1))</f>
        <v>0</v>
      </c>
    </row>
    <row r="582" spans="2:4" hidden="1" x14ac:dyDescent="0.3">
      <c r="B582" s="56">
        <f t="shared" si="10"/>
        <v>0</v>
      </c>
      <c r="C582" s="139" t="str">
        <f>'제품 추가'!AC579</f>
        <v>CAPREOLUS</v>
      </c>
      <c r="D582" s="138">
        <f>IF('넣어줄 잉크'!$D$2="주말",INDEX(표5[#All],MATCH(C582,표5[[#All],[잉크]],0),18)+INDEX(표5[#All],MATCH(C582,표5[[#All],[잉크]],0),21),INDEX(표5[#All],MATCH(C582,표5[[#All],[잉크]],0),MATCH('넣어줄 잉크'!$D$2,표5[#Headers],0)+1))</f>
        <v>0</v>
      </c>
    </row>
    <row r="583" spans="2:4" hidden="1" x14ac:dyDescent="0.3">
      <c r="B583" s="56">
        <f t="shared" si="10"/>
        <v>0</v>
      </c>
      <c r="C583" s="139" t="str">
        <f>'제품 추가'!AC580</f>
        <v>ARMENIACA</v>
      </c>
      <c r="D583" s="138">
        <f>IF('넣어줄 잉크'!$D$2="주말",INDEX(표5[#All],MATCH(C583,표5[[#All],[잉크]],0),18)+INDEX(표5[#All],MATCH(C583,표5[[#All],[잉크]],0),21),INDEX(표5[#All],MATCH(C583,표5[[#All],[잉크]],0),MATCH('넣어줄 잉크'!$D$2,표5[#Headers],0)+1))</f>
        <v>0</v>
      </c>
    </row>
    <row r="584" spans="2:4" hidden="1" x14ac:dyDescent="0.3">
      <c r="B584" s="56">
        <f t="shared" si="10"/>
        <v>0</v>
      </c>
      <c r="C584" s="139" t="str">
        <f>'제품 추가'!AC581</f>
        <v>COLA</v>
      </c>
      <c r="D584" s="138">
        <f>IF('넣어줄 잉크'!$D$2="주말",INDEX(표5[#All],MATCH(C584,표5[[#All],[잉크]],0),18)+INDEX(표5[#All],MATCH(C584,표5[[#All],[잉크]],0),21),INDEX(표5[#All],MATCH(C584,표5[[#All],[잉크]],0),MATCH('넣어줄 잉크'!$D$2,표5[#Headers],0)+1))</f>
        <v>0</v>
      </c>
    </row>
    <row r="585" spans="2:4" hidden="1" x14ac:dyDescent="0.3">
      <c r="B585" s="56">
        <f t="shared" si="10"/>
        <v>0</v>
      </c>
      <c r="C585" s="139" t="str">
        <f>'제품 추가'!AC582</f>
        <v>ALPACA</v>
      </c>
      <c r="D585" s="138">
        <f>IF('넣어줄 잉크'!$D$2="주말",INDEX(표5[#All],MATCH(C585,표5[[#All],[잉크]],0),18)+INDEX(표5[#All],MATCH(C585,표5[[#All],[잉크]],0),21),INDEX(표5[#All],MATCH(C585,표5[[#All],[잉크]],0),MATCH('넣어줄 잉크'!$D$2,표5[#Headers],0)+1))</f>
        <v>0</v>
      </c>
    </row>
    <row r="586" spans="2:4" hidden="1" x14ac:dyDescent="0.3">
      <c r="B586" s="56">
        <f t="shared" si="10"/>
        <v>0</v>
      </c>
      <c r="C586" s="139" t="str">
        <f>'제품 추가'!AC583</f>
        <v>JUJUBE</v>
      </c>
      <c r="D586" s="138">
        <f>IF('넣어줄 잉크'!$D$2="주말",INDEX(표5[#All],MATCH(C586,표5[[#All],[잉크]],0),18)+INDEX(표5[#All],MATCH(C586,표5[[#All],[잉크]],0),21),INDEX(표5[#All],MATCH(C586,표5[[#All],[잉크]],0),MATCH('넣어줄 잉크'!$D$2,표5[#Headers],0)+1))</f>
        <v>0</v>
      </c>
    </row>
    <row r="587" spans="2:4" hidden="1" x14ac:dyDescent="0.3">
      <c r="B587" s="56">
        <f t="shared" si="10"/>
        <v>0</v>
      </c>
      <c r="C587" s="139" t="str">
        <f>'제품 추가'!AC584</f>
        <v>PERU</v>
      </c>
      <c r="D587" s="138">
        <f>IF('넣어줄 잉크'!$D$2="주말",INDEX(표5[#All],MATCH(C587,표5[[#All],[잉크]],0),18)+INDEX(표5[#All],MATCH(C587,표5[[#All],[잉크]],0),21),INDEX(표5[#All],MATCH(C587,표5[[#All],[잉크]],0),MATCH('넣어줄 잉크'!$D$2,표5[#Headers],0)+1))</f>
        <v>0</v>
      </c>
    </row>
    <row r="588" spans="2:4" hidden="1" x14ac:dyDescent="0.3">
      <c r="B588" s="56">
        <f t="shared" si="10"/>
        <v>0</v>
      </c>
      <c r="C588" s="139" t="str">
        <f>'제품 추가'!AC585</f>
        <v>TAR</v>
      </c>
      <c r="D588" s="138">
        <f>IF('넣어줄 잉크'!$D$2="주말",INDEX(표5[#All],MATCH(C588,표5[[#All],[잉크]],0),18)+INDEX(표5[#All],MATCH(C588,표5[[#All],[잉크]],0),21),INDEX(표5[#All],MATCH(C588,표5[[#All],[잉크]],0),MATCH('넣어줄 잉크'!$D$2,표5[#Headers],0)+1))</f>
        <v>0</v>
      </c>
    </row>
    <row r="589" spans="2:4" hidden="1" x14ac:dyDescent="0.3">
      <c r="B589" s="56">
        <f t="shared" si="10"/>
        <v>0</v>
      </c>
      <c r="C589" s="139" t="str">
        <f>'제품 추가'!AC586</f>
        <v>LOBSTER</v>
      </c>
      <c r="D589" s="138">
        <f>IF('넣어줄 잉크'!$D$2="주말",INDEX(표5[#All],MATCH(C589,표5[[#All],[잉크]],0),18)+INDEX(표5[#All],MATCH(C589,표5[[#All],[잉크]],0),21),INDEX(표5[#All],MATCH(C589,표5[[#All],[잉크]],0),MATCH('넣어줄 잉크'!$D$2,표5[#Headers],0)+1))</f>
        <v>0</v>
      </c>
    </row>
    <row r="590" spans="2:4" hidden="1" x14ac:dyDescent="0.3">
      <c r="B590" s="56">
        <f t="shared" si="10"/>
        <v>0</v>
      </c>
      <c r="C590" s="139" t="str">
        <f>'제품 추가'!AC587</f>
        <v>SNORKEL</v>
      </c>
      <c r="D590" s="138">
        <f>IF('넣어줄 잉크'!$D$2="주말",INDEX(표5[#All],MATCH(C590,표5[[#All],[잉크]],0),18)+INDEX(표5[#All],MATCH(C590,표5[[#All],[잉크]],0),21),INDEX(표5[#All],MATCH(C590,표5[[#All],[잉크]],0),MATCH('넣어줄 잉크'!$D$2,표5[#Headers],0)+1))</f>
        <v>0</v>
      </c>
    </row>
    <row r="591" spans="2:4" hidden="1" x14ac:dyDescent="0.3">
      <c r="B591" s="56">
        <f t="shared" si="10"/>
        <v>0</v>
      </c>
      <c r="C591" s="139" t="str">
        <f>'제품 추가'!AC588</f>
        <v>ARSON</v>
      </c>
      <c r="D591" s="138">
        <f>IF('넣어줄 잉크'!$D$2="주말",INDEX(표5[#All],MATCH(C591,표5[[#All],[잉크]],0),18)+INDEX(표5[#All],MATCH(C591,표5[[#All],[잉크]],0),21),INDEX(표5[#All],MATCH(C591,표5[[#All],[잉크]],0),MATCH('넣어줄 잉크'!$D$2,표5[#Headers],0)+1))</f>
        <v>0</v>
      </c>
    </row>
    <row r="592" spans="2:4" hidden="1" x14ac:dyDescent="0.3">
      <c r="B592" s="56">
        <f t="shared" si="10"/>
        <v>0</v>
      </c>
      <c r="C592" s="139" t="str">
        <f>'제품 추가'!AC589</f>
        <v>ASTRONAUT</v>
      </c>
      <c r="D592" s="138">
        <f>IF('넣어줄 잉크'!$D$2="주말",INDEX(표5[#All],MATCH(C592,표5[[#All],[잉크]],0),18)+INDEX(표5[#All],MATCH(C592,표5[[#All],[잉크]],0),21),INDEX(표5[#All],MATCH(C592,표5[[#All],[잉크]],0),MATCH('넣어줄 잉크'!$D$2,표5[#Headers],0)+1))</f>
        <v>0</v>
      </c>
    </row>
    <row r="593" spans="2:4" hidden="1" x14ac:dyDescent="0.3">
      <c r="B593" s="56">
        <f t="shared" si="10"/>
        <v>0</v>
      </c>
      <c r="C593" s="139" t="str">
        <f>'제품 추가'!AC590</f>
        <v>REST</v>
      </c>
      <c r="D593" s="138">
        <f>IF('넣어줄 잉크'!$D$2="주말",INDEX(표5[#All],MATCH(C593,표5[[#All],[잉크]],0),18)+INDEX(표5[#All],MATCH(C593,표5[[#All],[잉크]],0),21),INDEX(표5[#All],MATCH(C593,표5[[#All],[잉크]],0),MATCH('넣어줄 잉크'!$D$2,표5[#Headers],0)+1))</f>
        <v>0</v>
      </c>
    </row>
    <row r="594" spans="2:4" hidden="1" x14ac:dyDescent="0.3">
      <c r="B594" s="56">
        <f t="shared" si="10"/>
        <v>0</v>
      </c>
      <c r="C594" s="139" t="str">
        <f>'제품 추가'!AC591</f>
        <v>SHOOTING</v>
      </c>
      <c r="D594" s="138">
        <f>IF('넣어줄 잉크'!$D$2="주말",INDEX(표5[#All],MATCH(C594,표5[[#All],[잉크]],0),18)+INDEX(표5[#All],MATCH(C594,표5[[#All],[잉크]],0),21),INDEX(표5[#All],MATCH(C594,표5[[#All],[잉크]],0),MATCH('넣어줄 잉크'!$D$2,표5[#Headers],0)+1))</f>
        <v>0</v>
      </c>
    </row>
    <row r="595" spans="2:4" hidden="1" x14ac:dyDescent="0.3">
      <c r="B595" s="56">
        <f t="shared" si="10"/>
        <v>0</v>
      </c>
      <c r="C595" s="139" t="str">
        <f>'제품 추가'!AC592</f>
        <v>METEOR</v>
      </c>
      <c r="D595" s="138">
        <f>IF('넣어줄 잉크'!$D$2="주말",INDEX(표5[#All],MATCH(C595,표5[[#All],[잉크]],0),18)+INDEX(표5[#All],MATCH(C595,표5[[#All],[잉크]],0),21),INDEX(표5[#All],MATCH(C595,표5[[#All],[잉크]],0),MATCH('넣어줄 잉크'!$D$2,표5[#Headers],0)+1))</f>
        <v>0</v>
      </c>
    </row>
    <row r="596" spans="2:4" hidden="1" x14ac:dyDescent="0.3">
      <c r="B596" s="56">
        <f t="shared" si="10"/>
        <v>0</v>
      </c>
      <c r="C596" s="139" t="str">
        <f>'제품 추가'!AC605</f>
        <v>MILKTEA</v>
      </c>
      <c r="D596" s="138">
        <f>IF('넣어줄 잉크'!$D$2="주말",INDEX(표5[#All],MATCH(C596,표5[[#All],[잉크]],0),18)+INDEX(표5[#All],MATCH(C596,표5[[#All],[잉크]],0),21),INDEX(표5[#All],MATCH(C596,표5[[#All],[잉크]],0),MATCH('넣어줄 잉크'!$D$2,표5[#Headers],0)+1))</f>
        <v>0</v>
      </c>
    </row>
    <row r="597" spans="2:4" hidden="1" x14ac:dyDescent="0.3">
      <c r="B597" s="56">
        <f t="shared" si="10"/>
        <v>0</v>
      </c>
      <c r="C597" s="139" t="str">
        <f>'제품 추가'!AC594</f>
        <v>CHAOS</v>
      </c>
      <c r="D597" s="138">
        <f>IF('넣어줄 잉크'!$D$2="주말",INDEX(표5[#All],MATCH(C597,표5[[#All],[잉크]],0),18)+INDEX(표5[#All],MATCH(C597,표5[[#All],[잉크]],0),21),INDEX(표5[#All],MATCH(C597,표5[[#All],[잉크]],0),MATCH('넣어줄 잉크'!$D$2,표5[#Headers],0)+1))</f>
        <v>0</v>
      </c>
    </row>
    <row r="598" spans="2:4" hidden="1" x14ac:dyDescent="0.3">
      <c r="B598" s="56">
        <f t="shared" si="10"/>
        <v>0</v>
      </c>
      <c r="C598" s="139" t="str">
        <f>'제품 추가'!AC595</f>
        <v>SOLAR</v>
      </c>
      <c r="D598" s="138">
        <f>IF('넣어줄 잉크'!$D$2="주말",INDEX(표5[#All],MATCH(C598,표5[[#All],[잉크]],0),18)+INDEX(표5[#All],MATCH(C598,표5[[#All],[잉크]],0),21),INDEX(표5[#All],MATCH(C598,표5[[#All],[잉크]],0),MATCH('넣어줄 잉크'!$D$2,표5[#Headers],0)+1))</f>
        <v>0</v>
      </c>
    </row>
    <row r="599" spans="2:4" hidden="1" x14ac:dyDescent="0.3">
      <c r="B599" s="56">
        <f t="shared" si="10"/>
        <v>0</v>
      </c>
      <c r="C599" s="139" t="str">
        <f>'제품 추가'!AC596</f>
        <v>GRIT</v>
      </c>
      <c r="D599" s="138">
        <f>IF('넣어줄 잉크'!$D$2="주말",INDEX(표5[#All],MATCH(C599,표5[[#All],[잉크]],0),18)+INDEX(표5[#All],MATCH(C599,표5[[#All],[잉크]],0),21),INDEX(표5[#All],MATCH(C599,표5[[#All],[잉크]],0),MATCH('넣어줄 잉크'!$D$2,표5[#Headers],0)+1))</f>
        <v>0</v>
      </c>
    </row>
    <row r="600" spans="2:4" hidden="1" x14ac:dyDescent="0.3">
      <c r="B600" s="56">
        <f t="shared" si="10"/>
        <v>0</v>
      </c>
      <c r="C600" s="139" t="str">
        <f>'제품 추가'!AC597</f>
        <v>MAZE</v>
      </c>
      <c r="D600" s="138">
        <f>IF('넣어줄 잉크'!$D$2="주말",INDEX(표5[#All],MATCH(C600,표5[[#All],[잉크]],0),18)+INDEX(표5[#All],MATCH(C600,표5[[#All],[잉크]],0),21),INDEX(표5[#All],MATCH(C600,표5[[#All],[잉크]],0),MATCH('넣어줄 잉크'!$D$2,표5[#Headers],0)+1))</f>
        <v>0</v>
      </c>
    </row>
    <row r="601" spans="2:4" hidden="1" x14ac:dyDescent="0.3">
      <c r="B601" s="56">
        <f t="shared" si="10"/>
        <v>0</v>
      </c>
      <c r="C601" s="139" t="str">
        <f>'제품 추가'!AC598</f>
        <v>ALOXID</v>
      </c>
      <c r="D601" s="138">
        <f>IF('넣어줄 잉크'!$D$2="주말",INDEX(표5[#All],MATCH(C601,표5[[#All],[잉크]],0),18)+INDEX(표5[#All],MATCH(C601,표5[[#All],[잉크]],0),21),INDEX(표5[#All],MATCH(C601,표5[[#All],[잉크]],0),MATCH('넣어줄 잉크'!$D$2,표5[#Headers],0)+1))</f>
        <v>0</v>
      </c>
    </row>
    <row r="602" spans="2:4" hidden="1" x14ac:dyDescent="0.3">
      <c r="B602" s="56">
        <f t="shared" si="10"/>
        <v>0</v>
      </c>
      <c r="C602" s="139" t="str">
        <f>'제품 추가'!AC599</f>
        <v>BOMBER</v>
      </c>
      <c r="D602" s="138">
        <f>IF('넣어줄 잉크'!$D$2="주말",INDEX(표5[#All],MATCH(C602,표5[[#All],[잉크]],0),18)+INDEX(표5[#All],MATCH(C602,표5[[#All],[잉크]],0),21),INDEX(표5[#All],MATCH(C602,표5[[#All],[잉크]],0),MATCH('넣어줄 잉크'!$D$2,표5[#Headers],0)+1))</f>
        <v>0</v>
      </c>
    </row>
    <row r="603" spans="2:4" hidden="1" x14ac:dyDescent="0.3">
      <c r="B603" s="56">
        <f t="shared" si="10"/>
        <v>0</v>
      </c>
      <c r="C603" s="139" t="str">
        <f>'제품 추가'!AC600</f>
        <v>RIBO</v>
      </c>
      <c r="D603" s="138">
        <f>IF('넣어줄 잉크'!$D$2="주말",INDEX(표5[#All],MATCH(C603,표5[[#All],[잉크]],0),18)+INDEX(표5[#All],MATCH(C603,표5[[#All],[잉크]],0),21),INDEX(표5[#All],MATCH(C603,표5[[#All],[잉크]],0),MATCH('넣어줄 잉크'!$D$2,표5[#Headers],0)+1))</f>
        <v>0</v>
      </c>
    </row>
    <row r="604" spans="2:4" hidden="1" x14ac:dyDescent="0.3">
      <c r="B604" s="56">
        <f t="shared" si="10"/>
        <v>0</v>
      </c>
      <c r="C604" s="139" t="str">
        <f>'제품 추가'!AC601</f>
        <v>TROLLI</v>
      </c>
      <c r="D604" s="138">
        <f>IF('넣어줄 잉크'!$D$2="주말",INDEX(표5[#All],MATCH(C604,표5[[#All],[잉크]],0),18)+INDEX(표5[#All],MATCH(C604,표5[[#All],[잉크]],0),21),INDEX(표5[#All],MATCH(C604,표5[[#All],[잉크]],0),MATCH('넣어줄 잉크'!$D$2,표5[#Headers],0)+1))</f>
        <v>0</v>
      </c>
    </row>
    <row r="605" spans="2:4" hidden="1" x14ac:dyDescent="0.3">
      <c r="B605" s="56">
        <f t="shared" si="10"/>
        <v>0</v>
      </c>
      <c r="C605" s="139" t="str">
        <f>'제품 추가'!AC602</f>
        <v>TWILIGHT</v>
      </c>
      <c r="D605" s="138">
        <f>IF('넣어줄 잉크'!$D$2="주말",INDEX(표5[#All],MATCH(C605,표5[[#All],[잉크]],0),18)+INDEX(표5[#All],MATCH(C605,표5[[#All],[잉크]],0),21),INDEX(표5[#All],MATCH(C605,표5[[#All],[잉크]],0),MATCH('넣어줄 잉크'!$D$2,표5[#Headers],0)+1))</f>
        <v>0</v>
      </c>
    </row>
    <row r="606" spans="2:4" hidden="1" x14ac:dyDescent="0.3">
      <c r="B606" s="56">
        <f t="shared" si="10"/>
        <v>0</v>
      </c>
      <c r="C606" s="139" t="str">
        <f>'제품 추가'!AC603</f>
        <v>PUREE</v>
      </c>
      <c r="D606" s="138">
        <f>IF('넣어줄 잉크'!$D$2="주말",INDEX(표5[#All],MATCH(C606,표5[[#All],[잉크]],0),18)+INDEX(표5[#All],MATCH(C606,표5[[#All],[잉크]],0),21),INDEX(표5[#All],MATCH(C606,표5[[#All],[잉크]],0),MATCH('넣어줄 잉크'!$D$2,표5[#Headers],0)+1))</f>
        <v>0</v>
      </c>
    </row>
    <row r="607" spans="2:4" hidden="1" x14ac:dyDescent="0.3">
      <c r="B607" s="56">
        <f t="shared" si="10"/>
        <v>0</v>
      </c>
      <c r="C607" s="139" t="str">
        <f>'제품 추가'!AC593</f>
        <v>MURKY</v>
      </c>
      <c r="D607" s="138">
        <f>IF('넣어줄 잉크'!$D$2="주말",INDEX(표5[#All],MATCH(C607,표5[[#All],[잉크]],0),18)+INDEX(표5[#All],MATCH(C607,표5[[#All],[잉크]],0),21),INDEX(표5[#All],MATCH(C607,표5[[#All],[잉크]],0),MATCH('넣어줄 잉크'!$D$2,표5[#Headers],0)+1))</f>
        <v>0</v>
      </c>
    </row>
    <row r="608" spans="2:4" hidden="1" x14ac:dyDescent="0.3">
      <c r="B608" s="56">
        <f t="shared" si="10"/>
        <v>0</v>
      </c>
      <c r="C608" s="139" t="str">
        <f>'제품 추가'!AC333</f>
        <v>NIGHT</v>
      </c>
      <c r="D608" s="138">
        <f>IF('넣어줄 잉크'!$D$2="주말",INDEX(표5[#All],MATCH(C608,표5[[#All],[잉크]],0),18)+INDEX(표5[#All],MATCH(C608,표5[[#All],[잉크]],0),21),INDEX(표5[#All],MATCH(C608,표5[[#All],[잉크]],0),MATCH('넣어줄 잉크'!$D$2,표5[#Headers],0)+1))</f>
        <v>0</v>
      </c>
    </row>
    <row r="609" spans="2:4" hidden="1" x14ac:dyDescent="0.3">
      <c r="B609" s="56">
        <f t="shared" si="10"/>
        <v>0</v>
      </c>
      <c r="C609" s="139" t="str">
        <f>'제품 추가'!AC606</f>
        <v>KAHVE</v>
      </c>
      <c r="D609" s="138">
        <f>IF('넣어줄 잉크'!$D$2="주말",INDEX(표5[#All],MATCH(C609,표5[[#All],[잉크]],0),18)+INDEX(표5[#All],MATCH(C609,표5[[#All],[잉크]],0),21),INDEX(표5[#All],MATCH(C609,표5[[#All],[잉크]],0),MATCH('넣어줄 잉크'!$D$2,표5[#Headers],0)+1))</f>
        <v>0</v>
      </c>
    </row>
    <row r="610" spans="2:4" hidden="1" x14ac:dyDescent="0.3">
      <c r="B610" s="56">
        <f t="shared" si="10"/>
        <v>0</v>
      </c>
      <c r="C610" s="139" t="str">
        <f>'제품 추가'!AC607</f>
        <v>UVPOMME</v>
      </c>
      <c r="D610" s="138">
        <f>IF('넣어줄 잉크'!$D$2="주말",INDEX(표5[#All],MATCH(C610,표5[[#All],[잉크]],0),18)+INDEX(표5[#All],MATCH(C610,표5[[#All],[잉크]],0),21),INDEX(표5[#All],MATCH(C610,표5[[#All],[잉크]],0),MATCH('넣어줄 잉크'!$D$2,표5[#Headers],0)+1))</f>
        <v>0</v>
      </c>
    </row>
    <row r="611" spans="2:4" hidden="1" x14ac:dyDescent="0.3">
      <c r="B611" s="56">
        <f t="shared" si="10"/>
        <v>0</v>
      </c>
      <c r="C611" s="139" t="str">
        <f>'제품 추가'!AC608</f>
        <v>DWARF</v>
      </c>
      <c r="D611" s="138">
        <f>IF('넣어줄 잉크'!$D$2="주말",INDEX(표5[#All],MATCH(C611,표5[[#All],[잉크]],0),18)+INDEX(표5[#All],MATCH(C611,표5[[#All],[잉크]],0),21),INDEX(표5[#All],MATCH(C611,표5[[#All],[잉크]],0),MATCH('넣어줄 잉크'!$D$2,표5[#Headers],0)+1))</f>
        <v>0</v>
      </c>
    </row>
    <row r="612" spans="2:4" hidden="1" x14ac:dyDescent="0.3">
      <c r="B612" s="56">
        <f t="shared" si="10"/>
        <v>0</v>
      </c>
      <c r="C612" s="139" t="str">
        <f>'제품 추가'!AC609</f>
        <v>HOBBIT</v>
      </c>
      <c r="D612" s="138">
        <f>IF('넣어줄 잉크'!$D$2="주말",INDEX(표5[#All],MATCH(C612,표5[[#All],[잉크]],0),18)+INDEX(표5[#All],MATCH(C612,표5[[#All],[잉크]],0),21),INDEX(표5[#All],MATCH(C612,표5[[#All],[잉크]],0),MATCH('넣어줄 잉크'!$D$2,표5[#Headers],0)+1))</f>
        <v>0</v>
      </c>
    </row>
    <row r="613" spans="2:4" hidden="1" x14ac:dyDescent="0.3">
      <c r="B613" s="56">
        <f t="shared" si="10"/>
        <v>0</v>
      </c>
      <c r="C613" s="139" t="str">
        <f>'제품 추가'!AC610</f>
        <v>WAGYU</v>
      </c>
      <c r="D613" s="138">
        <f>IF('넣어줄 잉크'!$D$2="주말",INDEX(표5[#All],MATCH(C613,표5[[#All],[잉크]],0),18)+INDEX(표5[#All],MATCH(C613,표5[[#All],[잉크]],0),21),INDEX(표5[#All],MATCH(C613,표5[[#All],[잉크]],0),MATCH('넣어줄 잉크'!$D$2,표5[#Headers],0)+1))</f>
        <v>0</v>
      </c>
    </row>
    <row r="614" spans="2:4" hidden="1" x14ac:dyDescent="0.3">
      <c r="B614" s="56">
        <f t="shared" si="10"/>
        <v>0</v>
      </c>
      <c r="C614" s="139" t="str">
        <f>'제품 추가'!AC611</f>
        <v>WASABI</v>
      </c>
      <c r="D614" s="138">
        <f>IF('넣어줄 잉크'!$D$2="주말",INDEX(표5[#All],MATCH(C614,표5[[#All],[잉크]],0),18)+INDEX(표5[#All],MATCH(C614,표5[[#All],[잉크]],0),21),INDEX(표5[#All],MATCH(C614,표5[[#All],[잉크]],0),MATCH('넣어줄 잉크'!$D$2,표5[#Headers],0)+1))</f>
        <v>0</v>
      </c>
    </row>
    <row r="615" spans="2:4" hidden="1" x14ac:dyDescent="0.3">
      <c r="B615" s="56">
        <f t="shared" si="10"/>
        <v>0</v>
      </c>
      <c r="C615" s="139" t="str">
        <f>'제품 추가'!AC612</f>
        <v>KAKAO</v>
      </c>
      <c r="D615" s="138">
        <f>IF('넣어줄 잉크'!$D$2="주말",INDEX(표5[#All],MATCH(C615,표5[[#All],[잉크]],0),18)+INDEX(표5[#All],MATCH(C615,표5[[#All],[잉크]],0),21),INDEX(표5[#All],MATCH(C615,표5[[#All],[잉크]],0),MATCH('넣어줄 잉크'!$D$2,표5[#Headers],0)+1))</f>
        <v>0</v>
      </c>
    </row>
    <row r="616" spans="2:4" hidden="1" x14ac:dyDescent="0.3">
      <c r="B616" s="56">
        <f t="shared" si="10"/>
        <v>0</v>
      </c>
      <c r="C616" s="139" t="str">
        <f>'제품 추가'!AC613</f>
        <v>NOEUL</v>
      </c>
      <c r="D616" s="138">
        <f>IF('넣어줄 잉크'!$D$2="주말",INDEX(표5[#All],MATCH(C616,표5[[#All],[잉크]],0),18)+INDEX(표5[#All],MATCH(C616,표5[[#All],[잉크]],0),21),INDEX(표5[#All],MATCH(C616,표5[[#All],[잉크]],0),MATCH('넣어줄 잉크'!$D$2,표5[#Headers],0)+1))</f>
        <v>0</v>
      </c>
    </row>
    <row r="617" spans="2:4" hidden="1" x14ac:dyDescent="0.3">
      <c r="B617" s="56">
        <f t="shared" si="10"/>
        <v>0</v>
      </c>
      <c r="C617" s="139" t="str">
        <f>'제품 추가'!AC614</f>
        <v>CHANEL</v>
      </c>
      <c r="D617" s="138">
        <f>IF('넣어줄 잉크'!$D$2="주말",INDEX(표5[#All],MATCH(C617,표5[[#All],[잉크]],0),18)+INDEX(표5[#All],MATCH(C617,표5[[#All],[잉크]],0),21),INDEX(표5[#All],MATCH(C617,표5[[#All],[잉크]],0),MATCH('넣어줄 잉크'!$D$2,표5[#Headers],0)+1))</f>
        <v>0</v>
      </c>
    </row>
    <row r="618" spans="2:4" hidden="1" x14ac:dyDescent="0.3">
      <c r="B618" s="56">
        <f t="shared" si="10"/>
        <v>0</v>
      </c>
      <c r="C618" s="139" t="str">
        <f>'제품 추가'!AC615</f>
        <v>THREAD</v>
      </c>
      <c r="D618" s="138">
        <f>IF('넣어줄 잉크'!$D$2="주말",INDEX(표5[#All],MATCH(C618,표5[[#All],[잉크]],0),18)+INDEX(표5[#All],MATCH(C618,표5[[#All],[잉크]],0),21),INDEX(표5[#All],MATCH(C618,표5[[#All],[잉크]],0),MATCH('넣어줄 잉크'!$D$2,표5[#Headers],0)+1))</f>
        <v>0</v>
      </c>
    </row>
    <row r="619" spans="2:4" hidden="1" x14ac:dyDescent="0.3">
      <c r="B619" s="56">
        <f t="shared" si="10"/>
        <v>0</v>
      </c>
      <c r="C619" s="139" t="str">
        <f>'제품 추가'!AC616</f>
        <v>UVNEEDLE</v>
      </c>
      <c r="D619" s="138">
        <f>IF('넣어줄 잉크'!$D$2="주말",INDEX(표5[#All],MATCH(C619,표5[[#All],[잉크]],0),18)+INDEX(표5[#All],MATCH(C619,표5[[#All],[잉크]],0),21),INDEX(표5[#All],MATCH(C619,표5[[#All],[잉크]],0),MATCH('넣어줄 잉크'!$D$2,표5[#Headers],0)+1))</f>
        <v>0</v>
      </c>
    </row>
    <row r="620" spans="2:4" hidden="1" x14ac:dyDescent="0.3">
      <c r="B620" s="56">
        <f t="shared" si="10"/>
        <v>1</v>
      </c>
      <c r="C620" s="139" t="str">
        <f>'제품 추가'!AC617</f>
        <v>GASTLY</v>
      </c>
      <c r="D620" s="138">
        <f>IF('넣어줄 잉크'!$D$2="주말",INDEX(표5[#All],MATCH(C620,표5[[#All],[잉크]],0),18)+INDEX(표5[#All],MATCH(C620,표5[[#All],[잉크]],0),21),INDEX(표5[#All],MATCH(C620,표5[[#All],[잉크]],0),MATCH('넣어줄 잉크'!$D$2,표5[#Headers],0)+1))</f>
        <v>1</v>
      </c>
    </row>
    <row r="621" spans="2:4" hidden="1" x14ac:dyDescent="0.3">
      <c r="B621" s="56">
        <f t="shared" si="10"/>
        <v>0</v>
      </c>
      <c r="C621" s="139" t="str">
        <f>'제품 추가'!AC618</f>
        <v>LAIR</v>
      </c>
      <c r="D621" s="138">
        <f>IF('넣어줄 잉크'!$D$2="주말",INDEX(표5[#All],MATCH(C621,표5[[#All],[잉크]],0),18)+INDEX(표5[#All],MATCH(C621,표5[[#All],[잉크]],0),21),INDEX(표5[#All],MATCH(C621,표5[[#All],[잉크]],0),MATCH('넣어줄 잉크'!$D$2,표5[#Headers],0)+1))</f>
        <v>0</v>
      </c>
    </row>
    <row r="622" spans="2:4" hidden="1" x14ac:dyDescent="0.3">
      <c r="B622" s="56">
        <f t="shared" si="10"/>
        <v>0</v>
      </c>
      <c r="C622" s="139" t="str">
        <f>'제품 추가'!AC619</f>
        <v>WELLDONE</v>
      </c>
      <c r="D622" s="138">
        <f>IF('넣어줄 잉크'!$D$2="주말",INDEX(표5[#All],MATCH(C622,표5[[#All],[잉크]],0),18)+INDEX(표5[#All],MATCH(C622,표5[[#All],[잉크]],0),21),INDEX(표5[#All],MATCH(C622,표5[[#All],[잉크]],0),MATCH('넣어줄 잉크'!$D$2,표5[#Headers],0)+1))</f>
        <v>0</v>
      </c>
    </row>
    <row r="623" spans="2:4" hidden="1" x14ac:dyDescent="0.3">
      <c r="B623" s="56">
        <f t="shared" si="10"/>
        <v>1</v>
      </c>
      <c r="C623" s="139" t="str">
        <f>'제품 추가'!AC620</f>
        <v>IDOL</v>
      </c>
      <c r="D623" s="138">
        <f>IF('넣어줄 잉크'!$D$2="주말",INDEX(표5[#All],MATCH(C623,표5[[#All],[잉크]],0),18)+INDEX(표5[#All],MATCH(C623,표5[[#All],[잉크]],0),21),INDEX(표5[#All],MATCH(C623,표5[[#All],[잉크]],0),MATCH('넣어줄 잉크'!$D$2,표5[#Headers],0)+1))</f>
        <v>1</v>
      </c>
    </row>
    <row r="624" spans="2:4" hidden="1" x14ac:dyDescent="0.3">
      <c r="B624" s="56">
        <f t="shared" si="10"/>
        <v>0</v>
      </c>
      <c r="C624" s="139" t="str">
        <f>'제품 추가'!AC621</f>
        <v>UVRING</v>
      </c>
      <c r="D624" s="138">
        <f>IF('넣어줄 잉크'!$D$2="주말",INDEX(표5[#All],MATCH(C624,표5[[#All],[잉크]],0),18)+INDEX(표5[#All],MATCH(C624,표5[[#All],[잉크]],0),21),INDEX(표5[#All],MATCH(C624,표5[[#All],[잉크]],0),MATCH('넣어줄 잉크'!$D$2,표5[#Headers],0)+1))</f>
        <v>0</v>
      </c>
    </row>
    <row r="625" spans="2:4" hidden="1" x14ac:dyDescent="0.3">
      <c r="B625" s="56">
        <f t="shared" si="10"/>
        <v>0</v>
      </c>
      <c r="C625" s="139" t="str">
        <f>'제품 추가'!AC622</f>
        <v>ECLIPSE</v>
      </c>
      <c r="D625" s="138">
        <f>IF('넣어줄 잉크'!$D$2="주말",INDEX(표5[#All],MATCH(C625,표5[[#All],[잉크]],0),18)+INDEX(표5[#All],MATCH(C625,표5[[#All],[잉크]],0),21),INDEX(표5[#All],MATCH(C625,표5[[#All],[잉크]],0),MATCH('넣어줄 잉크'!$D$2,표5[#Headers],0)+1))</f>
        <v>0</v>
      </c>
    </row>
    <row r="626" spans="2:4" hidden="1" x14ac:dyDescent="0.3">
      <c r="B626" s="56">
        <f t="shared" si="10"/>
        <v>0</v>
      </c>
      <c r="C626" s="139" t="str">
        <f>'제품 추가'!AC623</f>
        <v>COMET</v>
      </c>
      <c r="D626" s="138">
        <f>IF('넣어줄 잉크'!$D$2="주말",INDEX(표5[#All],MATCH(C626,표5[[#All],[잉크]],0),18)+INDEX(표5[#All],MATCH(C626,표5[[#All],[잉크]],0),21),INDEX(표5[#All],MATCH(C626,표5[[#All],[잉크]],0),MATCH('넣어줄 잉크'!$D$2,표5[#Headers],0)+1))</f>
        <v>0</v>
      </c>
    </row>
    <row r="627" spans="2:4" hidden="1" x14ac:dyDescent="0.3">
      <c r="B627" s="56">
        <f t="shared" si="10"/>
        <v>0</v>
      </c>
      <c r="C627" s="139" t="str">
        <f>'제품 추가'!AC624</f>
        <v>WISP</v>
      </c>
      <c r="D627" s="138">
        <f>IF('넣어줄 잉크'!$D$2="주말",INDEX(표5[#All],MATCH(C627,표5[[#All],[잉크]],0),18)+INDEX(표5[#All],MATCH(C627,표5[[#All],[잉크]],0),21),INDEX(표5[#All],MATCH(C627,표5[[#All],[잉크]],0),MATCH('넣어줄 잉크'!$D$2,표5[#Headers],0)+1))</f>
        <v>0</v>
      </c>
    </row>
    <row r="628" spans="2:4" hidden="1" x14ac:dyDescent="0.3">
      <c r="B628" s="56">
        <f t="shared" si="10"/>
        <v>0</v>
      </c>
      <c r="C628" s="139" t="str">
        <f>'제품 추가'!AC625</f>
        <v>FRANKY</v>
      </c>
      <c r="D628" s="138">
        <f>IF('넣어줄 잉크'!$D$2="주말",INDEX(표5[#All],MATCH(C628,표5[[#All],[잉크]],0),18)+INDEX(표5[#All],MATCH(C628,표5[[#All],[잉크]],0),21),INDEX(표5[#All],MATCH(C628,표5[[#All],[잉크]],0),MATCH('넣어줄 잉크'!$D$2,표5[#Headers],0)+1))</f>
        <v>0</v>
      </c>
    </row>
    <row r="629" spans="2:4" hidden="1" x14ac:dyDescent="0.3">
      <c r="B629" s="56">
        <f t="shared" si="10"/>
        <v>0</v>
      </c>
      <c r="C629" s="139" t="str">
        <f>'제품 추가'!AC626</f>
        <v>CHOPPER</v>
      </c>
      <c r="D629" s="138">
        <f>IF('넣어줄 잉크'!$D$2="주말",INDEX(표5[#All],MATCH(C629,표5[[#All],[잉크]],0),18)+INDEX(표5[#All],MATCH(C629,표5[[#All],[잉크]],0),21),INDEX(표5[#All],MATCH(C629,표5[[#All],[잉크]],0),MATCH('넣어줄 잉크'!$D$2,표5[#Headers],0)+1))</f>
        <v>0</v>
      </c>
    </row>
    <row r="630" spans="2:4" hidden="1" x14ac:dyDescent="0.3">
      <c r="B630" s="56">
        <f t="shared" si="10"/>
        <v>0</v>
      </c>
      <c r="C630" s="139" t="str">
        <f>'제품 추가'!AC627</f>
        <v>VINICIUS</v>
      </c>
      <c r="D630" s="138">
        <f>IF('넣어줄 잉크'!$D$2="주말",INDEX(표5[#All],MATCH(C630,표5[[#All],[잉크]],0),18)+INDEX(표5[#All],MATCH(C630,표5[[#All],[잉크]],0),21),INDEX(표5[#All],MATCH(C630,표5[[#All],[잉크]],0),MATCH('넣어줄 잉크'!$D$2,표5[#Headers],0)+1))</f>
        <v>0</v>
      </c>
    </row>
    <row r="631" spans="2:4" hidden="1" x14ac:dyDescent="0.3">
      <c r="B631" s="56">
        <f t="shared" si="10"/>
        <v>0</v>
      </c>
      <c r="C631" s="139" t="str">
        <f>'제품 추가'!AC628</f>
        <v>MBAPPE</v>
      </c>
      <c r="D631" s="138">
        <f>IF('넣어줄 잉크'!$D$2="주말",INDEX(표5[#All],MATCH(C631,표5[[#All],[잉크]],0),18)+INDEX(표5[#All],MATCH(C631,표5[[#All],[잉크]],0),21),INDEX(표5[#All],MATCH(C631,표5[[#All],[잉크]],0),MATCH('넣어줄 잉크'!$D$2,표5[#Headers],0)+1))</f>
        <v>0</v>
      </c>
    </row>
    <row r="632" spans="2:4" hidden="1" x14ac:dyDescent="0.3">
      <c r="B632" s="56">
        <f t="shared" ref="B632:B695" si="11">IFERROR(SUM(D632:D632),0)</f>
        <v>0</v>
      </c>
      <c r="C632" s="139" t="str">
        <f>'제품 추가'!AC629</f>
        <v>BENZEMA</v>
      </c>
      <c r="D632" s="138">
        <f>IF('넣어줄 잉크'!$D$2="주말",INDEX(표5[#All],MATCH(C632,표5[[#All],[잉크]],0),18)+INDEX(표5[#All],MATCH(C632,표5[[#All],[잉크]],0),21),INDEX(표5[#All],MATCH(C632,표5[[#All],[잉크]],0),MATCH('넣어줄 잉크'!$D$2,표5[#Headers],0)+1))</f>
        <v>0</v>
      </c>
    </row>
    <row r="633" spans="2:4" hidden="1" x14ac:dyDescent="0.3">
      <c r="B633" s="56">
        <f t="shared" si="11"/>
        <v>0</v>
      </c>
      <c r="C633" s="139" t="str">
        <f>'제품 추가'!AC630</f>
        <v>MERCURY</v>
      </c>
      <c r="D633" s="138">
        <f>IF('넣어줄 잉크'!$D$2="주말",INDEX(표5[#All],MATCH(C633,표5[[#All],[잉크]],0),18)+INDEX(표5[#All],MATCH(C633,표5[[#All],[잉크]],0),21),INDEX(표5[#All],MATCH(C633,표5[[#All],[잉크]],0),MATCH('넣어줄 잉크'!$D$2,표5[#Headers],0)+1))</f>
        <v>0</v>
      </c>
    </row>
    <row r="634" spans="2:4" hidden="1" x14ac:dyDescent="0.3">
      <c r="B634" s="56">
        <f t="shared" si="11"/>
        <v>0</v>
      </c>
      <c r="C634" s="139" t="str">
        <f>'제품 추가'!AC631</f>
        <v>AURORA</v>
      </c>
      <c r="D634" s="138">
        <f>IF('넣어줄 잉크'!$D$2="주말",INDEX(표5[#All],MATCH(C634,표5[[#All],[잉크]],0),18)+INDEX(표5[#All],MATCH(C634,표5[[#All],[잉크]],0),21),INDEX(표5[#All],MATCH(C634,표5[[#All],[잉크]],0),MATCH('넣어줄 잉크'!$D$2,표5[#Headers],0)+1))</f>
        <v>0</v>
      </c>
    </row>
    <row r="635" spans="2:4" hidden="1" x14ac:dyDescent="0.3">
      <c r="B635" s="56">
        <f t="shared" si="11"/>
        <v>0</v>
      </c>
      <c r="C635" s="139" t="str">
        <f>'제품 추가'!AC632</f>
        <v>HEAL</v>
      </c>
      <c r="D635" s="138">
        <f>IF('넣어줄 잉크'!$D$2="주말",INDEX(표5[#All],MATCH(C635,표5[[#All],[잉크]],0),18)+INDEX(표5[#All],MATCH(C635,표5[[#All],[잉크]],0),21),INDEX(표5[#All],MATCH(C635,표5[[#All],[잉크]],0),MATCH('넣어줄 잉크'!$D$2,표5[#Headers],0)+1))</f>
        <v>0</v>
      </c>
    </row>
    <row r="636" spans="2:4" hidden="1" x14ac:dyDescent="0.3">
      <c r="B636" s="56">
        <f t="shared" si="11"/>
        <v>0</v>
      </c>
      <c r="C636" s="139" t="str">
        <f>'제품 추가'!AC633</f>
        <v>ELEVEN</v>
      </c>
      <c r="D636" s="138">
        <f>IF('넣어줄 잉크'!$D$2="주말",INDEX(표5[#All],MATCH(C636,표5[[#All],[잉크]],0),18)+INDEX(표5[#All],MATCH(C636,표5[[#All],[잉크]],0),21),INDEX(표5[#All],MATCH(C636,표5[[#All],[잉크]],0),MATCH('넣어줄 잉크'!$D$2,표5[#Headers],0)+1))</f>
        <v>0</v>
      </c>
    </row>
    <row r="637" spans="2:4" hidden="1" x14ac:dyDescent="0.3">
      <c r="B637" s="56">
        <f t="shared" si="11"/>
        <v>0</v>
      </c>
      <c r="C637" s="139" t="str">
        <f>'제품 추가'!AC634</f>
        <v>KITSCH</v>
      </c>
      <c r="D637" s="138">
        <f>IF('넣어줄 잉크'!$D$2="주말",INDEX(표5[#All],MATCH(C637,표5[[#All],[잉크]],0),18)+INDEX(표5[#All],MATCH(C637,표5[[#All],[잉크]],0),21),INDEX(표5[#All],MATCH(C637,표5[[#All],[잉크]],0),MATCH('넣어줄 잉크'!$D$2,표5[#Headers],0)+1))</f>
        <v>0</v>
      </c>
    </row>
    <row r="638" spans="2:4" hidden="1" x14ac:dyDescent="0.3">
      <c r="B638" s="56">
        <f t="shared" si="11"/>
        <v>0</v>
      </c>
      <c r="C638" s="139" t="str">
        <f>'제품 추가'!AC635</f>
        <v>IAM</v>
      </c>
      <c r="D638" s="138">
        <f>IF('넣어줄 잉크'!$D$2="주말",INDEX(표5[#All],MATCH(C638,표5[[#All],[잉크]],0),18)+INDEX(표5[#All],MATCH(C638,표5[[#All],[잉크]],0),21),INDEX(표5[#All],MATCH(C638,표5[[#All],[잉크]],0),MATCH('넣어줄 잉크'!$D$2,표5[#Headers],0)+1))</f>
        <v>0</v>
      </c>
    </row>
    <row r="639" spans="2:4" hidden="1" x14ac:dyDescent="0.3">
      <c r="B639" s="56">
        <f t="shared" si="11"/>
        <v>0</v>
      </c>
      <c r="C639" s="139" t="str">
        <f>'제품 추가'!AC636</f>
        <v>ALI</v>
      </c>
      <c r="D639" s="138">
        <f>IF('넣어줄 잉크'!$D$2="주말",INDEX(표5[#All],MATCH(C639,표5[[#All],[잉크]],0),18)+INDEX(표5[#All],MATCH(C639,표5[[#All],[잉크]],0),21),INDEX(표5[#All],MATCH(C639,표5[[#All],[잉크]],0),MATCH('넣어줄 잉크'!$D$2,표5[#Headers],0)+1))</f>
        <v>0</v>
      </c>
    </row>
    <row r="640" spans="2:4" hidden="1" x14ac:dyDescent="0.3">
      <c r="B640" s="56">
        <f t="shared" si="11"/>
        <v>0</v>
      </c>
      <c r="C640" s="139" t="str">
        <f>'제품 추가'!AC637</f>
        <v>ERIKSEN</v>
      </c>
      <c r="D640" s="138">
        <f>IF('넣어줄 잉크'!$D$2="주말",INDEX(표5[#All],MATCH(C640,표5[[#All],[잉크]],0),18)+INDEX(표5[#All],MATCH(C640,표5[[#All],[잉크]],0),21),INDEX(표5[#All],MATCH(C640,표5[[#All],[잉크]],0),MATCH('넣어줄 잉크'!$D$2,표5[#Headers],0)+1))</f>
        <v>0</v>
      </c>
    </row>
    <row r="641" spans="2:4" hidden="1" x14ac:dyDescent="0.3">
      <c r="B641" s="56">
        <f t="shared" si="11"/>
        <v>0</v>
      </c>
      <c r="C641" s="139" t="str">
        <f>'제품 추가'!AC638</f>
        <v>KANE</v>
      </c>
      <c r="D641" s="138">
        <f>IF('넣어줄 잉크'!$D$2="주말",INDEX(표5[#All],MATCH(C641,표5[[#All],[잉크]],0),18)+INDEX(표5[#All],MATCH(C641,표5[[#All],[잉크]],0),21),INDEX(표5[#All],MATCH(C641,표5[[#All],[잉크]],0),MATCH('넣어줄 잉크'!$D$2,표5[#Headers],0)+1))</f>
        <v>0</v>
      </c>
    </row>
    <row r="642" spans="2:4" hidden="1" x14ac:dyDescent="0.3">
      <c r="B642" s="56">
        <f t="shared" si="11"/>
        <v>0</v>
      </c>
      <c r="C642" s="139" t="str">
        <f>'제품 추가'!AC639</f>
        <v>NEUTRAL</v>
      </c>
      <c r="D642" s="138">
        <f>IF('넣어줄 잉크'!$D$2="주말",INDEX(표5[#All],MATCH(C642,표5[[#All],[잉크]],0),18)+INDEX(표5[#All],MATCH(C642,표5[[#All],[잉크]],0),21),INDEX(표5[#All],MATCH(C642,표5[[#All],[잉크]],0),MATCH('넣어줄 잉크'!$D$2,표5[#Headers],0)+1))</f>
        <v>0</v>
      </c>
    </row>
    <row r="643" spans="2:4" hidden="1" x14ac:dyDescent="0.3">
      <c r="B643" s="56">
        <f t="shared" si="11"/>
        <v>0</v>
      </c>
      <c r="C643" s="139" t="str">
        <f>'제품 추가'!AC640</f>
        <v>BULGOGI</v>
      </c>
      <c r="D643" s="138">
        <f>IF('넣어줄 잉크'!$D$2="주말",INDEX(표5[#All],MATCH(C643,표5[[#All],[잉크]],0),18)+INDEX(표5[#All],MATCH(C643,표5[[#All],[잉크]],0),21),INDEX(표5[#All],MATCH(C643,표5[[#All],[잉크]],0),MATCH('넣어줄 잉크'!$D$2,표5[#Headers],0)+1))</f>
        <v>0</v>
      </c>
    </row>
    <row r="644" spans="2:4" hidden="1" x14ac:dyDescent="0.3">
      <c r="B644" s="56">
        <f t="shared" si="11"/>
        <v>0</v>
      </c>
      <c r="C644" s="139" t="str">
        <f>'제품 추가'!AC641</f>
        <v>GALBI</v>
      </c>
      <c r="D644" s="138">
        <f>IF('넣어줄 잉크'!$D$2="주말",INDEX(표5[#All],MATCH(C644,표5[[#All],[잉크]],0),18)+INDEX(표5[#All],MATCH(C644,표5[[#All],[잉크]],0),21),INDEX(표5[#All],MATCH(C644,표5[[#All],[잉크]],0),MATCH('넣어줄 잉크'!$D$2,표5[#Headers],0)+1))</f>
        <v>0</v>
      </c>
    </row>
    <row r="645" spans="2:4" hidden="1" x14ac:dyDescent="0.3">
      <c r="B645" s="56">
        <f t="shared" si="11"/>
        <v>0</v>
      </c>
      <c r="C645" s="139" t="str">
        <f>'제품 추가'!AC642</f>
        <v>OATMEAL</v>
      </c>
      <c r="D645" s="138">
        <f>IF('넣어줄 잉크'!$D$2="주말",INDEX(표5[#All],MATCH(C645,표5[[#All],[잉크]],0),18)+INDEX(표5[#All],MATCH(C645,표5[[#All],[잉크]],0),21),INDEX(표5[#All],MATCH(C645,표5[[#All],[잉크]],0),MATCH('넣어줄 잉크'!$D$2,표5[#Headers],0)+1))</f>
        <v>0</v>
      </c>
    </row>
    <row r="646" spans="2:4" hidden="1" x14ac:dyDescent="0.3">
      <c r="B646" s="56">
        <f t="shared" si="11"/>
        <v>0</v>
      </c>
      <c r="C646" s="139" t="str">
        <f>'제품 추가'!AC643</f>
        <v>GINKGO</v>
      </c>
      <c r="D646" s="138">
        <f>IF('넣어줄 잉크'!$D$2="주말",INDEX(표5[#All],MATCH(C646,표5[[#All],[잉크]],0),18)+INDEX(표5[#All],MATCH(C646,표5[[#All],[잉크]],0),21),INDEX(표5[#All],MATCH(C646,표5[[#All],[잉크]],0),MATCH('넣어줄 잉크'!$D$2,표5[#Headers],0)+1))</f>
        <v>0</v>
      </c>
    </row>
    <row r="647" spans="2:4" hidden="1" x14ac:dyDescent="0.3">
      <c r="B647" s="56">
        <f t="shared" si="11"/>
        <v>0</v>
      </c>
      <c r="C647" s="139" t="str">
        <f>'제품 추가'!AC644</f>
        <v>SUGOLD</v>
      </c>
      <c r="D647" s="138">
        <f>IF('넣어줄 잉크'!$D$2="주말",INDEX(표5[#All],MATCH(C647,표5[[#All],[잉크]],0),18)+INDEX(표5[#All],MATCH(C647,표5[[#All],[잉크]],0),21),INDEX(표5[#All],MATCH(C647,표5[[#All],[잉크]],0),MATCH('넣어줄 잉크'!$D$2,표5[#Headers],0)+1))</f>
        <v>0</v>
      </c>
    </row>
    <row r="648" spans="2:4" hidden="1" x14ac:dyDescent="0.3">
      <c r="B648" s="56">
        <f t="shared" si="11"/>
        <v>0</v>
      </c>
      <c r="C648" s="139" t="str">
        <f>'제품 추가'!AC645</f>
        <v>TIRAMISU</v>
      </c>
      <c r="D648" s="138">
        <f>IF('넣어줄 잉크'!$D$2="주말",INDEX(표5[#All],MATCH(C648,표5[[#All],[잉크]],0),18)+INDEX(표5[#All],MATCH(C648,표5[[#All],[잉크]],0),21),INDEX(표5[#All],MATCH(C648,표5[[#All],[잉크]],0),MATCH('넣어줄 잉크'!$D$2,표5[#Headers],0)+1))</f>
        <v>0</v>
      </c>
    </row>
    <row r="649" spans="2:4" hidden="1" x14ac:dyDescent="0.3">
      <c r="B649" s="56">
        <f t="shared" si="11"/>
        <v>2</v>
      </c>
      <c r="C649" s="139" t="str">
        <f>'제품 추가'!AC646</f>
        <v>GROOT</v>
      </c>
      <c r="D649" s="138">
        <f>IF('넣어줄 잉크'!$D$2="주말",INDEX(표5[#All],MATCH(C649,표5[[#All],[잉크]],0),18)+INDEX(표5[#All],MATCH(C649,표5[[#All],[잉크]],0),21),INDEX(표5[#All],MATCH(C649,표5[[#All],[잉크]],0),MATCH('넣어줄 잉크'!$D$2,표5[#Headers],0)+1))</f>
        <v>2</v>
      </c>
    </row>
    <row r="650" spans="2:4" hidden="1" x14ac:dyDescent="0.3">
      <c r="B650" s="56">
        <f t="shared" si="11"/>
        <v>2</v>
      </c>
      <c r="C650" s="139" t="str">
        <f>'제품 추가'!AC647</f>
        <v>GAMORA</v>
      </c>
      <c r="D650" s="138">
        <f>IF('넣어줄 잉크'!$D$2="주말",INDEX(표5[#All],MATCH(C650,표5[[#All],[잉크]],0),18)+INDEX(표5[#All],MATCH(C650,표5[[#All],[잉크]],0),21),INDEX(표5[#All],MATCH(C650,표5[[#All],[잉크]],0),MATCH('넣어줄 잉크'!$D$2,표5[#Headers],0)+1))</f>
        <v>2</v>
      </c>
    </row>
    <row r="651" spans="2:4" hidden="1" x14ac:dyDescent="0.3">
      <c r="B651" s="56">
        <f t="shared" si="11"/>
        <v>0</v>
      </c>
      <c r="C651" s="139" t="str">
        <f>'제품 추가'!AC648</f>
        <v>KKOMAG</v>
      </c>
      <c r="D651" s="138">
        <f>IF('넣어줄 잉크'!$D$2="주말",INDEX(표5[#All],MATCH(C651,표5[[#All],[잉크]],0),18)+INDEX(표5[#All],MATCH(C651,표5[[#All],[잉크]],0),21),INDEX(표5[#All],MATCH(C651,표5[[#All],[잉크]],0),MATCH('넣어줄 잉크'!$D$2,표5[#Headers],0)+1))</f>
        <v>0</v>
      </c>
    </row>
    <row r="652" spans="2:4" hidden="1" x14ac:dyDescent="0.3">
      <c r="B652" s="56">
        <f t="shared" si="11"/>
        <v>0</v>
      </c>
      <c r="C652" s="139" t="str">
        <f>'제품 추가'!AC649</f>
        <v>NAGJI</v>
      </c>
      <c r="D652" s="138">
        <f>IF('넣어줄 잉크'!$D$2="주말",INDEX(표5[#All],MATCH(C652,표5[[#All],[잉크]],0),18)+INDEX(표5[#All],MATCH(C652,표5[[#All],[잉크]],0),21),INDEX(표5[#All],MATCH(C652,표5[[#All],[잉크]],0),MATCH('넣어줄 잉크'!$D$2,표5[#Headers],0)+1))</f>
        <v>0</v>
      </c>
    </row>
    <row r="653" spans="2:4" hidden="1" x14ac:dyDescent="0.3">
      <c r="B653" s="56">
        <f t="shared" si="11"/>
        <v>0</v>
      </c>
      <c r="C653" s="139" t="str">
        <f>'제품 추가'!AC650</f>
        <v>OGINGEO</v>
      </c>
      <c r="D653" s="138">
        <f>IF('넣어줄 잉크'!$D$2="주말",INDEX(표5[#All],MATCH(C653,표5[[#All],[잉크]],0),18)+INDEX(표5[#All],MATCH(C653,표5[[#All],[잉크]],0),21),INDEX(표5[#All],MATCH(C653,표5[[#All],[잉크]],0),MATCH('넣어줄 잉크'!$D$2,표5[#Headers],0)+1))</f>
        <v>0</v>
      </c>
    </row>
    <row r="654" spans="2:4" x14ac:dyDescent="0.3">
      <c r="B654" s="56">
        <f t="shared" si="11"/>
        <v>0</v>
      </c>
      <c r="C654" s="139" t="str">
        <f>'제품 추가'!AC401</f>
        <v>RAISIN</v>
      </c>
      <c r="D654" s="138">
        <f>IF('넣어줄 잉크'!$D$2="주말",INDEX(표5[#All],MATCH(C654,표5[[#All],[잉크]],0),18)+INDEX(표5[#All],MATCH(C654,표5[[#All],[잉크]],0),21),INDEX(표5[#All],MATCH(C654,표5[[#All],[잉크]],0),MATCH('넣어줄 잉크'!$D$2,표5[#Headers],0)+1))</f>
        <v>0</v>
      </c>
    </row>
    <row r="655" spans="2:4" hidden="1" x14ac:dyDescent="0.3">
      <c r="B655" s="56">
        <f t="shared" si="11"/>
        <v>0</v>
      </c>
      <c r="C655" s="139" t="str">
        <f>'제품 추가'!AC652</f>
        <v>GALCHI</v>
      </c>
      <c r="D655" s="138">
        <f>IF('넣어줄 잉크'!$D$2="주말",INDEX(표5[#All],MATCH(C655,표5[[#All],[잉크]],0),18)+INDEX(표5[#All],MATCH(C655,표5[[#All],[잉크]],0),21),INDEX(표5[#All],MATCH(C655,표5[[#All],[잉크]],0),MATCH('넣어줄 잉크'!$D$2,표5[#Headers],0)+1))</f>
        <v>0</v>
      </c>
    </row>
    <row r="656" spans="2:4" hidden="1" x14ac:dyDescent="0.3">
      <c r="B656" s="56">
        <f t="shared" si="11"/>
        <v>0</v>
      </c>
      <c r="C656" s="139" t="str">
        <f>'제품 추가'!AC653</f>
        <v>NALCHI</v>
      </c>
      <c r="D656" s="138">
        <f>IF('넣어줄 잉크'!$D$2="주말",INDEX(표5[#All],MATCH(C656,표5[[#All],[잉크]],0),18)+INDEX(표5[#All],MATCH(C656,표5[[#All],[잉크]],0),21),INDEX(표5[#All],MATCH(C656,표5[[#All],[잉크]],0),MATCH('넣어줄 잉크'!$D$2,표5[#Headers],0)+1))</f>
        <v>0</v>
      </c>
    </row>
    <row r="657" spans="2:4" hidden="1" x14ac:dyDescent="0.3">
      <c r="B657" s="56">
        <f t="shared" si="11"/>
        <v>0</v>
      </c>
      <c r="C657" s="139" t="str">
        <f>'제품 추가'!AC654</f>
        <v>DBMUD</v>
      </c>
      <c r="D657" s="138">
        <f>IF('넣어줄 잉크'!$D$2="주말",INDEX(표5[#All],MATCH(C657,표5[[#All],[잉크]],0),18)+INDEX(표5[#All],MATCH(C657,표5[[#All],[잉크]],0),21),INDEX(표5[#All],MATCH(C657,표5[[#All],[잉크]],0),MATCH('넣어줄 잉크'!$D$2,표5[#Headers],0)+1))</f>
        <v>0</v>
      </c>
    </row>
    <row r="658" spans="2:4" hidden="1" x14ac:dyDescent="0.3">
      <c r="B658" s="56">
        <f t="shared" si="11"/>
        <v>0</v>
      </c>
      <c r="C658" s="139" t="str">
        <f>'제품 추가'!AC655</f>
        <v>DBFAWN</v>
      </c>
      <c r="D658" s="138">
        <f>IF('넣어줄 잉크'!$D$2="주말",INDEX(표5[#All],MATCH(C658,표5[[#All],[잉크]],0),18)+INDEX(표5[#All],MATCH(C658,표5[[#All],[잉크]],0),21),INDEX(표5[#All],MATCH(C658,표5[[#All],[잉크]],0),MATCH('넣어줄 잉크'!$D$2,표5[#Headers],0)+1))</f>
        <v>0</v>
      </c>
    </row>
    <row r="659" spans="2:4" hidden="1" x14ac:dyDescent="0.3">
      <c r="B659" s="56">
        <f t="shared" si="11"/>
        <v>0</v>
      </c>
      <c r="C659" s="139" t="str">
        <f>'제품 추가'!AC656</f>
        <v>MANCITY</v>
      </c>
      <c r="D659" s="138">
        <f>IF('넣어줄 잉크'!$D$2="주말",INDEX(표5[#All],MATCH(C659,표5[[#All],[잉크]],0),18)+INDEX(표5[#All],MATCH(C659,표5[[#All],[잉크]],0),21),INDEX(표5[#All],MATCH(C659,표5[[#All],[잉크]],0),MATCH('넣어줄 잉크'!$D$2,표5[#Headers],0)+1))</f>
        <v>0</v>
      </c>
    </row>
    <row r="660" spans="2:4" hidden="1" x14ac:dyDescent="0.3">
      <c r="B660" s="56">
        <f t="shared" si="11"/>
        <v>0</v>
      </c>
      <c r="C660" s="139" t="str">
        <f>'제품 추가'!AC657</f>
        <v>CHELSEA</v>
      </c>
      <c r="D660" s="138">
        <f>IF('넣어줄 잉크'!$D$2="주말",INDEX(표5[#All],MATCH(C660,표5[[#All],[잉크]],0),18)+INDEX(표5[#All],MATCH(C660,표5[[#All],[잉크]],0),21),INDEX(표5[#All],MATCH(C660,표5[[#All],[잉크]],0),MATCH('넣어줄 잉크'!$D$2,표5[#Headers],0)+1))</f>
        <v>0</v>
      </c>
    </row>
    <row r="661" spans="2:4" hidden="1" x14ac:dyDescent="0.3">
      <c r="B661" s="56">
        <f t="shared" si="11"/>
        <v>0</v>
      </c>
      <c r="C661" s="139" t="str">
        <f>'제품 추가'!AC658</f>
        <v>EVERTON</v>
      </c>
      <c r="D661" s="138">
        <f>IF('넣어줄 잉크'!$D$2="주말",INDEX(표5[#All],MATCH(C661,표5[[#All],[잉크]],0),18)+INDEX(표5[#All],MATCH(C661,표5[[#All],[잉크]],0),21),INDEX(표5[#All],MATCH(C661,표5[[#All],[잉크]],0),MATCH('넣어줄 잉크'!$D$2,표5[#Headers],0)+1))</f>
        <v>0</v>
      </c>
    </row>
    <row r="662" spans="2:4" hidden="1" x14ac:dyDescent="0.3">
      <c r="B662" s="56">
        <f t="shared" si="11"/>
        <v>0</v>
      </c>
      <c r="C662" s="139" t="str">
        <f>'제품 추가'!AC350</f>
        <v>PALM</v>
      </c>
      <c r="D662" s="138">
        <f>IF('넣어줄 잉크'!$D$2="주말",INDEX(표5[#All],MATCH(C662,표5[[#All],[잉크]],0),18)+INDEX(표5[#All],MATCH(C662,표5[[#All],[잉크]],0),21),INDEX(표5[#All],MATCH(C662,표5[[#All],[잉크]],0),MATCH('넣어줄 잉크'!$D$2,표5[#Headers],0)+1))</f>
        <v>0</v>
      </c>
    </row>
    <row r="663" spans="2:4" hidden="1" x14ac:dyDescent="0.3">
      <c r="B663" s="56">
        <f t="shared" si="11"/>
        <v>0</v>
      </c>
      <c r="C663" s="139" t="str">
        <f>'제품 추가'!AC403</f>
        <v>RAVEN</v>
      </c>
      <c r="D663" s="138">
        <f>IF('넣어줄 잉크'!$D$2="주말",INDEX(표5[#All],MATCH(C663,표5[[#All],[잉크]],0),18)+INDEX(표5[#All],MATCH(C663,표5[[#All],[잉크]],0),21),INDEX(표5[#All],MATCH(C663,표5[[#All],[잉크]],0),MATCH('넣어줄 잉크'!$D$2,표5[#Headers],0)+1))</f>
        <v>0</v>
      </c>
    </row>
    <row r="664" spans="2:4" hidden="1" x14ac:dyDescent="0.3">
      <c r="B664" s="56">
        <f t="shared" si="11"/>
        <v>0</v>
      </c>
      <c r="C664" s="139" t="str">
        <f>'제품 추가'!AC661</f>
        <v>SHARK</v>
      </c>
      <c r="D664" s="138">
        <f>IF('넣어줄 잉크'!$D$2="주말",INDEX(표5[#All],MATCH(C664,표5[[#All],[잉크]],0),18)+INDEX(표5[#All],MATCH(C664,표5[[#All],[잉크]],0),21),INDEX(표5[#All],MATCH(C664,표5[[#All],[잉크]],0),MATCH('넣어줄 잉크'!$D$2,표5[#Headers],0)+1))</f>
        <v>0</v>
      </c>
    </row>
    <row r="665" spans="2:4" hidden="1" x14ac:dyDescent="0.3">
      <c r="B665" s="56">
        <f t="shared" si="11"/>
        <v>0</v>
      </c>
      <c r="C665" s="139" t="str">
        <f>'제품 추가'!AC662</f>
        <v>BUNNY</v>
      </c>
      <c r="D665" s="138">
        <f>IF('넣어줄 잉크'!$D$2="주말",INDEX(표5[#All],MATCH(C665,표5[[#All],[잉크]],0),18)+INDEX(표5[#All],MATCH(C665,표5[[#All],[잉크]],0),21),INDEX(표5[#All],MATCH(C665,표5[[#All],[잉크]],0),MATCH('넣어줄 잉크'!$D$2,표5[#Headers],0)+1))</f>
        <v>0</v>
      </c>
    </row>
    <row r="666" spans="2:4" hidden="1" x14ac:dyDescent="0.3">
      <c r="B666" s="56">
        <f t="shared" si="11"/>
        <v>0</v>
      </c>
      <c r="C666" s="139" t="str">
        <f>'제품 추가'!AC663</f>
        <v>POGBA</v>
      </c>
      <c r="D666" s="138">
        <f>IF('넣어줄 잉크'!$D$2="주말",INDEX(표5[#All],MATCH(C666,표5[[#All],[잉크]],0),18)+INDEX(표5[#All],MATCH(C666,표5[[#All],[잉크]],0),21),INDEX(표5[#All],MATCH(C666,표5[[#All],[잉크]],0),MATCH('넣어줄 잉크'!$D$2,표5[#Headers],0)+1))</f>
        <v>0</v>
      </c>
    </row>
    <row r="667" spans="2:4" hidden="1" x14ac:dyDescent="0.3">
      <c r="B667" s="56">
        <f t="shared" si="11"/>
        <v>0</v>
      </c>
      <c r="C667" s="139" t="str">
        <f>'제품 추가'!AC664</f>
        <v>BALMOND</v>
      </c>
      <c r="D667" s="138">
        <f>IF('넣어줄 잉크'!$D$2="주말",INDEX(표5[#All],MATCH(C667,표5[[#All],[잉크]],0),18)+INDEX(표5[#All],MATCH(C667,표5[[#All],[잉크]],0),21),INDEX(표5[#All],MATCH(C667,표5[[#All],[잉크]],0),MATCH('넣어줄 잉크'!$D$2,표5[#Headers],0)+1))</f>
        <v>0</v>
      </c>
    </row>
    <row r="668" spans="2:4" hidden="1" x14ac:dyDescent="0.3">
      <c r="B668" s="56">
        <f t="shared" si="11"/>
        <v>0</v>
      </c>
      <c r="C668" s="139" t="str">
        <f>'제품 추가'!AC665</f>
        <v>DROGBA</v>
      </c>
      <c r="D668" s="138">
        <f>IF('넣어줄 잉크'!$D$2="주말",INDEX(표5[#All],MATCH(C668,표5[[#All],[잉크]],0),18)+INDEX(표5[#All],MATCH(C668,표5[[#All],[잉크]],0),21),INDEX(표5[#All],MATCH(C668,표5[[#All],[잉크]],0),MATCH('넣어줄 잉크'!$D$2,표5[#Headers],0)+1))</f>
        <v>0</v>
      </c>
    </row>
    <row r="669" spans="2:4" hidden="1" x14ac:dyDescent="0.3">
      <c r="B669" s="56">
        <f t="shared" si="11"/>
        <v>0</v>
      </c>
      <c r="C669" s="139" t="str">
        <f>'제품 추가'!AC666</f>
        <v>ESSIEN</v>
      </c>
      <c r="D669" s="138">
        <f>IF('넣어줄 잉크'!$D$2="주말",INDEX(표5[#All],MATCH(C669,표5[[#All],[잉크]],0),18)+INDEX(표5[#All],MATCH(C669,표5[[#All],[잉크]],0),21),INDEX(표5[#All],MATCH(C669,표5[[#All],[잉크]],0),MATCH('넣어줄 잉크'!$D$2,표5[#Headers],0)+1))</f>
        <v>0</v>
      </c>
    </row>
    <row r="670" spans="2:4" hidden="1" x14ac:dyDescent="0.3">
      <c r="B670" s="56">
        <f t="shared" si="11"/>
        <v>0</v>
      </c>
      <c r="C670" s="139" t="str">
        <f>'제품 추가'!AC667</f>
        <v>LAMPARD</v>
      </c>
      <c r="D670" s="138">
        <f>IF('넣어줄 잉크'!$D$2="주말",INDEX(표5[#All],MATCH(C670,표5[[#All],[잉크]],0),18)+INDEX(표5[#All],MATCH(C670,표5[[#All],[잉크]],0),21),INDEX(표5[#All],MATCH(C670,표5[[#All],[잉크]],0),MATCH('넣어줄 잉크'!$D$2,표5[#Headers],0)+1))</f>
        <v>0</v>
      </c>
    </row>
    <row r="671" spans="2:4" hidden="1" x14ac:dyDescent="0.3">
      <c r="B671" s="56">
        <f t="shared" si="11"/>
        <v>0</v>
      </c>
      <c r="C671" s="139" t="str">
        <f>'제품 추가'!AC668</f>
        <v>GERRARD</v>
      </c>
      <c r="D671" s="138">
        <f>IF('넣어줄 잉크'!$D$2="주말",INDEX(표5[#All],MATCH(C671,표5[[#All],[잉크]],0),18)+INDEX(표5[#All],MATCH(C671,표5[[#All],[잉크]],0),21),INDEX(표5[#All],MATCH(C671,표5[[#All],[잉크]],0),MATCH('넣어줄 잉크'!$D$2,표5[#Headers],0)+1))</f>
        <v>0</v>
      </c>
    </row>
    <row r="672" spans="2:4" hidden="1" x14ac:dyDescent="0.3">
      <c r="B672" s="56">
        <f t="shared" si="11"/>
        <v>0</v>
      </c>
      <c r="C672" s="139" t="str">
        <f>'제품 추가'!AC669</f>
        <v>MESSI</v>
      </c>
      <c r="D672" s="138">
        <f>IF('넣어줄 잉크'!$D$2="주말",INDEX(표5[#All],MATCH(C672,표5[[#All],[잉크]],0),18)+INDEX(표5[#All],MATCH(C672,표5[[#All],[잉크]],0),21),INDEX(표5[#All],MATCH(C672,표5[[#All],[잉크]],0),MATCH('넣어줄 잉크'!$D$2,표5[#Headers],0)+1))</f>
        <v>0</v>
      </c>
    </row>
    <row r="673" spans="2:4" hidden="1" x14ac:dyDescent="0.3">
      <c r="B673" s="56">
        <f t="shared" si="11"/>
        <v>0</v>
      </c>
      <c r="C673" s="139" t="str">
        <f>'제품 추가'!AC670</f>
        <v>NEYMAR</v>
      </c>
      <c r="D673" s="138">
        <f>IF('넣어줄 잉크'!$D$2="주말",INDEX(표5[#All],MATCH(C673,표5[[#All],[잉크]],0),18)+INDEX(표5[#All],MATCH(C673,표5[[#All],[잉크]],0),21),INDEX(표5[#All],MATCH(C673,표5[[#All],[잉크]],0),MATCH('넣어줄 잉크'!$D$2,표5[#Headers],0)+1))</f>
        <v>0</v>
      </c>
    </row>
    <row r="674" spans="2:4" hidden="1" x14ac:dyDescent="0.3">
      <c r="B674" s="56">
        <f t="shared" si="11"/>
        <v>0</v>
      </c>
      <c r="C674" s="139" t="str">
        <f>'제품 추가'!AC671</f>
        <v>SUAREZ</v>
      </c>
      <c r="D674" s="138">
        <f>IF('넣어줄 잉크'!$D$2="주말",INDEX(표5[#All],MATCH(C674,표5[[#All],[잉크]],0),18)+INDEX(표5[#All],MATCH(C674,표5[[#All],[잉크]],0),21),INDEX(표5[#All],MATCH(C674,표5[[#All],[잉크]],0),MATCH('넣어줄 잉크'!$D$2,표5[#Headers],0)+1))</f>
        <v>0</v>
      </c>
    </row>
    <row r="675" spans="2:4" hidden="1" x14ac:dyDescent="0.3">
      <c r="B675" s="56">
        <f t="shared" si="11"/>
        <v>0</v>
      </c>
      <c r="C675" s="139" t="str">
        <f>'제품 추가'!AC672</f>
        <v>SHIN</v>
      </c>
      <c r="D675" s="138">
        <f>IF('넣어줄 잉크'!$D$2="주말",INDEX(표5[#All],MATCH(C675,표5[[#All],[잉크]],0),18)+INDEX(표5[#All],MATCH(C675,표5[[#All],[잉크]],0),21),INDEX(표5[#All],MATCH(C675,표5[[#All],[잉크]],0),MATCH('넣어줄 잉크'!$D$2,표5[#Headers],0)+1))</f>
        <v>0</v>
      </c>
    </row>
    <row r="676" spans="2:4" hidden="1" x14ac:dyDescent="0.3">
      <c r="B676" s="56">
        <f t="shared" si="11"/>
        <v>0</v>
      </c>
      <c r="C676" s="139" t="str">
        <f>'제품 추가'!AC673</f>
        <v>HWA</v>
      </c>
      <c r="D676" s="138">
        <f>IF('넣어줄 잉크'!$D$2="주말",INDEX(표5[#All],MATCH(C676,표5[[#All],[잉크]],0),18)+INDEX(표5[#All],MATCH(C676,표5[[#All],[잉크]],0),21),INDEX(표5[#All],MATCH(C676,표5[[#All],[잉크]],0),MATCH('넣어줄 잉크'!$D$2,표5[#Headers],0)+1))</f>
        <v>0</v>
      </c>
    </row>
    <row r="677" spans="2:4" hidden="1" x14ac:dyDescent="0.3">
      <c r="B677" s="56">
        <f t="shared" si="11"/>
        <v>0</v>
      </c>
      <c r="C677" s="139" t="str">
        <f>'제품 추가'!AC674</f>
        <v>NABULA</v>
      </c>
      <c r="D677" s="138">
        <f>IF('넣어줄 잉크'!$D$2="주말",INDEX(표5[#All],MATCH(C677,표5[[#All],[잉크]],0),18)+INDEX(표5[#All],MATCH(C677,표5[[#All],[잉크]],0),21),INDEX(표5[#All],MATCH(C677,표5[[#All],[잉크]],0),MATCH('넣어줄 잉크'!$D$2,표5[#Headers],0)+1))</f>
        <v>0</v>
      </c>
    </row>
    <row r="678" spans="2:4" hidden="1" x14ac:dyDescent="0.3">
      <c r="B678" s="56">
        <f t="shared" si="11"/>
        <v>0</v>
      </c>
      <c r="C678" s="139" t="str">
        <f>'제품 추가'!AC675</f>
        <v>DISNEY</v>
      </c>
      <c r="D678" s="138">
        <f>IF('넣어줄 잉크'!$D$2="주말",INDEX(표5[#All],MATCH(C678,표5[[#All],[잉크]],0),18)+INDEX(표5[#All],MATCH(C678,표5[[#All],[잉크]],0),21),INDEX(표5[#All],MATCH(C678,표5[[#All],[잉크]],0),MATCH('넣어줄 잉크'!$D$2,표5[#Headers],0)+1))</f>
        <v>0</v>
      </c>
    </row>
    <row r="679" spans="2:4" hidden="1" x14ac:dyDescent="0.3">
      <c r="B679" s="56">
        <f t="shared" si="11"/>
        <v>0</v>
      </c>
      <c r="C679" s="139" t="str">
        <f>'제품 추가'!AC676</f>
        <v>MOVING</v>
      </c>
      <c r="D679" s="138">
        <f>IF('넣어줄 잉크'!$D$2="주말",INDEX(표5[#All],MATCH(C679,표5[[#All],[잉크]],0),18)+INDEX(표5[#All],MATCH(C679,표5[[#All],[잉크]],0),21),INDEX(표5[#All],MATCH(C679,표5[[#All],[잉크]],0),MATCH('넣어줄 잉크'!$D$2,표5[#Headers],0)+1))</f>
        <v>0</v>
      </c>
    </row>
    <row r="680" spans="2:4" hidden="1" x14ac:dyDescent="0.3">
      <c r="B680" s="56">
        <f t="shared" si="11"/>
        <v>0</v>
      </c>
      <c r="C680" s="139" t="str">
        <f>'제품 추가'!AC677</f>
        <v>SUNLIGHT</v>
      </c>
      <c r="D680" s="138">
        <f>IF('넣어줄 잉크'!$D$2="주말",INDEX(표5[#All],MATCH(C680,표5[[#All],[잉크]],0),18)+INDEX(표5[#All],MATCH(C680,표5[[#All],[잉크]],0),21),INDEX(표5[#All],MATCH(C680,표5[[#All],[잉크]],0),MATCH('넣어줄 잉크'!$D$2,표5[#Headers],0)+1))</f>
        <v>0</v>
      </c>
    </row>
    <row r="681" spans="2:4" hidden="1" x14ac:dyDescent="0.3">
      <c r="B681" s="56">
        <f t="shared" si="11"/>
        <v>0</v>
      </c>
      <c r="C681" s="139" t="str">
        <f>'제품 추가'!AC678</f>
        <v>DAYLIGHT</v>
      </c>
      <c r="D681" s="138">
        <f>IF('넣어줄 잉크'!$D$2="주말",INDEX(표5[#All],MATCH(C681,표5[[#All],[잉크]],0),18)+INDEX(표5[#All],MATCH(C681,표5[[#All],[잉크]],0),21),INDEX(표5[#All],MATCH(C681,표5[[#All],[잉크]],0),MATCH('넣어줄 잉크'!$D$2,표5[#Headers],0)+1))</f>
        <v>0</v>
      </c>
    </row>
    <row r="682" spans="2:4" hidden="1" x14ac:dyDescent="0.3">
      <c r="B682" s="56">
        <f t="shared" si="11"/>
        <v>0</v>
      </c>
      <c r="C682" s="139" t="str">
        <f>'제품 추가'!AC679</f>
        <v>LEE</v>
      </c>
      <c r="D682" s="138">
        <f>IF('넣어줄 잉크'!$D$2="주말",INDEX(표5[#All],MATCH(C682,표5[[#All],[잉크]],0),18)+INDEX(표5[#All],MATCH(C682,표5[[#All],[잉크]],0),21),INDEX(표5[#All],MATCH(C682,표5[[#All],[잉크]],0),MATCH('넣어줄 잉크'!$D$2,표5[#Headers],0)+1))</f>
        <v>0</v>
      </c>
    </row>
    <row r="683" spans="2:4" hidden="1" x14ac:dyDescent="0.3">
      <c r="B683" s="56">
        <f t="shared" si="11"/>
        <v>0</v>
      </c>
      <c r="C683" s="139" t="str">
        <f>'제품 추가'!AC680</f>
        <v>DONG</v>
      </c>
      <c r="D683" s="138">
        <f>IF('넣어줄 잉크'!$D$2="주말",INDEX(표5[#All],MATCH(C683,표5[[#All],[잉크]],0),18)+INDEX(표5[#All],MATCH(C683,표5[[#All],[잉크]],0),21),INDEX(표5[#All],MATCH(C683,표5[[#All],[잉크]],0),MATCH('넣어줄 잉크'!$D$2,표5[#Headers],0)+1))</f>
        <v>0</v>
      </c>
    </row>
    <row r="684" spans="2:4" hidden="1" x14ac:dyDescent="0.3">
      <c r="B684" s="56">
        <f t="shared" si="11"/>
        <v>0</v>
      </c>
      <c r="C684" s="139" t="str">
        <f>'제품 추가'!AC681</f>
        <v>WOONG</v>
      </c>
      <c r="D684" s="138">
        <f>IF('넣어줄 잉크'!$D$2="주말",INDEX(표5[#All],MATCH(C684,표5[[#All],[잉크]],0),18)+INDEX(표5[#All],MATCH(C684,표5[[#All],[잉크]],0),21),INDEX(표5[#All],MATCH(C684,표5[[#All],[잉크]],0),MATCH('넣어줄 잉크'!$D$2,표5[#Headers],0)+1))</f>
        <v>0</v>
      </c>
    </row>
    <row r="685" spans="2:4" hidden="1" x14ac:dyDescent="0.3">
      <c r="B685" s="56">
        <f t="shared" si="11"/>
        <v>0</v>
      </c>
      <c r="C685" s="139" t="str">
        <f>'제품 추가'!AC682</f>
        <v>OHH</v>
      </c>
      <c r="D685" s="138">
        <f>IF('넣어줄 잉크'!$D$2="주말",INDEX(표5[#All],MATCH(C685,표5[[#All],[잉크]],0),18)+INDEX(표5[#All],MATCH(C685,표5[[#All],[잉크]],0),21),INDEX(표5[#All],MATCH(C685,표5[[#All],[잉크]],0),MATCH('넣어줄 잉크'!$D$2,표5[#Headers],0)+1))</f>
        <v>0</v>
      </c>
    </row>
    <row r="686" spans="2:4" hidden="1" x14ac:dyDescent="0.3">
      <c r="B686" s="56">
        <f t="shared" si="11"/>
        <v>0</v>
      </c>
      <c r="C686" s="139" t="str">
        <f>'제품 추가'!AC683</f>
        <v>GOL</v>
      </c>
      <c r="D686" s="138">
        <f>IF('넣어줄 잉크'!$D$2="주말",INDEX(표5[#All],MATCH(C686,표5[[#All],[잉크]],0),18)+INDEX(표5[#All],MATCH(C686,표5[[#All],[잉크]],0),21),INDEX(표5[#All],MATCH(C686,표5[[#All],[잉크]],0),MATCH('넣어줄 잉크'!$D$2,표5[#Headers],0)+1))</f>
        <v>0</v>
      </c>
    </row>
    <row r="687" spans="2:4" hidden="1" x14ac:dyDescent="0.3">
      <c r="B687" s="56">
        <f t="shared" si="11"/>
        <v>0</v>
      </c>
      <c r="C687" s="139" t="str">
        <f>'제품 추가'!AC684</f>
        <v>GYE</v>
      </c>
      <c r="D687" s="138">
        <f>IF('넣어줄 잉크'!$D$2="주말",INDEX(표5[#All],MATCH(C687,표5[[#All],[잉크]],0),18)+INDEX(표5[#All],MATCH(C687,표5[[#All],[잉크]],0),21),INDEX(표5[#All],MATCH(C687,표5[[#All],[잉크]],0),MATCH('넣어줄 잉크'!$D$2,표5[#Headers],0)+1))</f>
        <v>0</v>
      </c>
    </row>
    <row r="688" spans="2:4" hidden="1" x14ac:dyDescent="0.3">
      <c r="B688" s="56">
        <f t="shared" si="11"/>
        <v>0</v>
      </c>
      <c r="C688" s="139" t="str">
        <f>'제품 추가'!AC685</f>
        <v>WANG</v>
      </c>
      <c r="D688" s="138">
        <f>IF('넣어줄 잉크'!$D$2="주말",INDEX(표5[#All],MATCH(C688,표5[[#All],[잉크]],0),18)+INDEX(표5[#All],MATCH(C688,표5[[#All],[잉크]],0),21),INDEX(표5[#All],MATCH(C688,표5[[#All],[잉크]],0),MATCH('넣어줄 잉크'!$D$2,표5[#Headers],0)+1))</f>
        <v>0</v>
      </c>
    </row>
    <row r="689" spans="2:4" hidden="1" x14ac:dyDescent="0.3">
      <c r="B689" s="56">
        <f t="shared" si="11"/>
        <v>0</v>
      </c>
      <c r="C689" s="139" t="str">
        <f>'제품 추가'!AC686</f>
        <v>NUN</v>
      </c>
      <c r="D689" s="138">
        <f>IF('넣어줄 잉크'!$D$2="주말",INDEX(표5[#All],MATCH(C689,표5[[#All],[잉크]],0),18)+INDEX(표5[#All],MATCH(C689,표5[[#All],[잉크]],0),21),INDEX(표5[#All],MATCH(C689,표5[[#All],[잉크]],0),MATCH('넣어줄 잉크'!$D$2,표5[#Headers],0)+1))</f>
        <v>0</v>
      </c>
    </row>
    <row r="690" spans="2:4" hidden="1" x14ac:dyDescent="0.3">
      <c r="B690" s="56">
        <f t="shared" si="11"/>
        <v>0</v>
      </c>
      <c r="C690" s="139" t="str">
        <f>'제품 추가'!AC687</f>
        <v>YEE</v>
      </c>
      <c r="D690" s="138">
        <f>IF('넣어줄 잉크'!$D$2="주말",INDEX(표5[#All],MATCH(C690,표5[[#All],[잉크]],0),18)+INDEX(표5[#All],MATCH(C690,표5[[#All],[잉크]],0),21),INDEX(표5[#All],MATCH(C690,표5[[#All],[잉크]],0),MATCH('넣어줄 잉크'!$D$2,표5[#Headers],0)+1))</f>
        <v>0</v>
      </c>
    </row>
    <row r="691" spans="2:4" hidden="1" x14ac:dyDescent="0.3">
      <c r="B691" s="56">
        <f t="shared" si="11"/>
        <v>0</v>
      </c>
      <c r="C691" s="139" t="str">
        <f>'제품 추가'!AC688</f>
        <v>GAEUL</v>
      </c>
      <c r="D691" s="138">
        <f>IF('넣어줄 잉크'!$D$2="주말",INDEX(표5[#All],MATCH(C691,표5[[#All],[잉크]],0),18)+INDEX(표5[#All],MATCH(C691,표5[[#All],[잉크]],0),21),INDEX(표5[#All],MATCH(C691,표5[[#All],[잉크]],0),MATCH('넣어줄 잉크'!$D$2,표5[#Headers],0)+1))</f>
        <v>0</v>
      </c>
    </row>
    <row r="692" spans="2:4" hidden="1" x14ac:dyDescent="0.3">
      <c r="B692" s="56">
        <f t="shared" si="11"/>
        <v>0</v>
      </c>
      <c r="C692" s="139" t="str">
        <f>'제품 추가'!AC689</f>
        <v>NAK</v>
      </c>
      <c r="D692" s="138">
        <f>IF('넣어줄 잉크'!$D$2="주말",INDEX(표5[#All],MATCH(C692,표5[[#All],[잉크]],0),18)+INDEX(표5[#All],MATCH(C692,표5[[#All],[잉크]],0),21),INDEX(표5[#All],MATCH(C692,표5[[#All],[잉크]],0),MATCH('넣어줄 잉크'!$D$2,표5[#Headers],0)+1))</f>
        <v>0</v>
      </c>
    </row>
    <row r="693" spans="2:4" hidden="1" x14ac:dyDescent="0.3">
      <c r="B693" s="56">
        <f t="shared" si="11"/>
        <v>0</v>
      </c>
      <c r="C693" s="139" t="str">
        <f>'제품 추가'!AC690</f>
        <v>YUP</v>
      </c>
      <c r="D693" s="138">
        <f>IF('넣어줄 잉크'!$D$2="주말",INDEX(표5[#All],MATCH(C693,표5[[#All],[잉크]],0),18)+INDEX(표5[#All],MATCH(C693,표5[[#All],[잉크]],0),21),INDEX(표5[#All],MATCH(C693,표5[[#All],[잉크]],0),MATCH('넣어줄 잉크'!$D$2,표5[#Headers],0)+1))</f>
        <v>0</v>
      </c>
    </row>
    <row r="694" spans="2:4" hidden="1" x14ac:dyDescent="0.3">
      <c r="B694" s="56">
        <f t="shared" si="11"/>
        <v>0</v>
      </c>
      <c r="C694" s="139" t="str">
        <f>'제품 추가'!AC691</f>
        <v>TOTTENHAM</v>
      </c>
      <c r="D694" s="138">
        <f>IF('넣어줄 잉크'!$D$2="주말",INDEX(표5[#All],MATCH(C694,표5[[#All],[잉크]],0),18)+INDEX(표5[#All],MATCH(C694,표5[[#All],[잉크]],0),21),INDEX(표5[#All],MATCH(C694,표5[[#All],[잉크]],0),MATCH('넣어줄 잉크'!$D$2,표5[#Headers],0)+1))</f>
        <v>0</v>
      </c>
    </row>
    <row r="695" spans="2:4" hidden="1" x14ac:dyDescent="0.3">
      <c r="B695" s="56">
        <f t="shared" si="11"/>
        <v>0</v>
      </c>
      <c r="C695" s="139" t="str">
        <f>'제품 추가'!AC692</f>
        <v>HOT</v>
      </c>
      <c r="D695" s="138">
        <f>IF('넣어줄 잉크'!$D$2="주말",INDEX(표5[#All],MATCH(C695,표5[[#All],[잉크]],0),18)+INDEX(표5[#All],MATCH(C695,표5[[#All],[잉크]],0),21),INDEX(표5[#All],MATCH(C695,표5[[#All],[잉크]],0),MATCH('넣어줄 잉크'!$D$2,표5[#Headers],0)+1))</f>
        <v>0</v>
      </c>
    </row>
    <row r="696" spans="2:4" hidden="1" x14ac:dyDescent="0.3">
      <c r="B696" s="56">
        <f t="shared" ref="B696:B759" si="12">IFERROR(SUM(D696:D696),0)</f>
        <v>0</v>
      </c>
      <c r="C696" s="139" t="str">
        <f>'제품 추가'!AC693</f>
        <v>SPUR</v>
      </c>
      <c r="D696" s="138">
        <f>IF('넣어줄 잉크'!$D$2="주말",INDEX(표5[#All],MATCH(C696,표5[[#All],[잉크]],0),18)+INDEX(표5[#All],MATCH(C696,표5[[#All],[잉크]],0),21),INDEX(표5[#All],MATCH(C696,표5[[#All],[잉크]],0),MATCH('넣어줄 잉크'!$D$2,표5[#Headers],0)+1))</f>
        <v>0</v>
      </c>
    </row>
    <row r="697" spans="2:4" hidden="1" x14ac:dyDescent="0.3">
      <c r="B697" s="56">
        <f t="shared" si="12"/>
        <v>1</v>
      </c>
      <c r="C697" s="139" t="str">
        <f>'제품 추가'!AC694</f>
        <v>WOLVER</v>
      </c>
      <c r="D697" s="138">
        <f>IF('넣어줄 잉크'!$D$2="주말",INDEX(표5[#All],MATCH(C697,표5[[#All],[잉크]],0),18)+INDEX(표5[#All],MATCH(C697,표5[[#All],[잉크]],0),21),INDEX(표5[#All],MATCH(C697,표5[[#All],[잉크]],0),MATCH('넣어줄 잉크'!$D$2,표5[#Headers],0)+1))</f>
        <v>1</v>
      </c>
    </row>
    <row r="698" spans="2:4" hidden="1" x14ac:dyDescent="0.3">
      <c r="B698" s="56">
        <f t="shared" si="12"/>
        <v>0</v>
      </c>
      <c r="C698" s="139" t="str">
        <f>'제품 추가'!AC695</f>
        <v>HAMPTON</v>
      </c>
      <c r="D698" s="138">
        <f>IF('넣어줄 잉크'!$D$2="주말",INDEX(표5[#All],MATCH(C698,표5[[#All],[잉크]],0),18)+INDEX(표5[#All],MATCH(C698,표5[[#All],[잉크]],0),21),INDEX(표5[#All],MATCH(C698,표5[[#All],[잉크]],0),MATCH('넣어줄 잉크'!$D$2,표5[#Headers],0)+1))</f>
        <v>0</v>
      </c>
    </row>
    <row r="699" spans="2:4" hidden="1" x14ac:dyDescent="0.3">
      <c r="B699" s="56">
        <f t="shared" si="12"/>
        <v>1</v>
      </c>
      <c r="C699" s="139" t="str">
        <f>'제품 추가'!AC696</f>
        <v>WONDERERS</v>
      </c>
      <c r="D699" s="138">
        <f>IF('넣어줄 잉크'!$D$2="주말",INDEX(표5[#All],MATCH(C699,표5[[#All],[잉크]],0),18)+INDEX(표5[#All],MATCH(C699,표5[[#All],[잉크]],0),21),INDEX(표5[#All],MATCH(C699,표5[[#All],[잉크]],0),MATCH('넣어줄 잉크'!$D$2,표5[#Headers],0)+1))</f>
        <v>1</v>
      </c>
    </row>
    <row r="700" spans="2:4" hidden="1" x14ac:dyDescent="0.3">
      <c r="B700" s="56">
        <f t="shared" si="12"/>
        <v>0</v>
      </c>
      <c r="C700" s="139" t="str">
        <f>'제품 추가'!AC697</f>
        <v>MONACO</v>
      </c>
      <c r="D700" s="138">
        <f>IF('넣어줄 잉크'!$D$2="주말",INDEX(표5[#All],MATCH(C700,표5[[#All],[잉크]],0),18)+INDEX(표5[#All],MATCH(C700,표5[[#All],[잉크]],0),21),INDEX(표5[#All],MATCH(C700,표5[[#All],[잉크]],0),MATCH('넣어줄 잉크'!$D$2,표5[#Headers],0)+1))</f>
        <v>0</v>
      </c>
    </row>
    <row r="701" spans="2:4" hidden="1" x14ac:dyDescent="0.3">
      <c r="B701" s="56">
        <f t="shared" si="12"/>
        <v>0</v>
      </c>
      <c r="C701" s="139" t="str">
        <f>'제품 추가'!AC698</f>
        <v>MARSEILLE</v>
      </c>
      <c r="D701" s="138">
        <f>IF('넣어줄 잉크'!$D$2="주말",INDEX(표5[#All],MATCH(C701,표5[[#All],[잉크]],0),18)+INDEX(표5[#All],MATCH(C701,표5[[#All],[잉크]],0),21),INDEX(표5[#All],MATCH(C701,표5[[#All],[잉크]],0),MATCH('넣어줄 잉크'!$D$2,표5[#Headers],0)+1))</f>
        <v>0</v>
      </c>
    </row>
    <row r="702" spans="2:4" hidden="1" x14ac:dyDescent="0.3">
      <c r="B702" s="56">
        <f t="shared" si="12"/>
        <v>0</v>
      </c>
      <c r="C702" s="139" t="str">
        <f>'제품 추가'!AC699</f>
        <v>LILLE</v>
      </c>
      <c r="D702" s="138">
        <f>IF('넣어줄 잉크'!$D$2="주말",INDEX(표5[#All],MATCH(C702,표5[[#All],[잉크]],0),18)+INDEX(표5[#All],MATCH(C702,표5[[#All],[잉크]],0),21),INDEX(표5[#All],MATCH(C702,표5[[#All],[잉크]],0),MATCH('넣어줄 잉크'!$D$2,표5[#Headers],0)+1))</f>
        <v>0</v>
      </c>
    </row>
    <row r="703" spans="2:4" hidden="1" x14ac:dyDescent="0.3">
      <c r="B703" s="56">
        <f t="shared" si="12"/>
        <v>0</v>
      </c>
      <c r="C703" s="139" t="str">
        <f>'제품 추가'!AC700</f>
        <v>AJAX</v>
      </c>
      <c r="D703" s="138">
        <f>IF('넣어줄 잉크'!$D$2="주말",INDEX(표5[#All],MATCH(C703,표5[[#All],[잉크]],0),18)+INDEX(표5[#All],MATCH(C703,표5[[#All],[잉크]],0),21),INDEX(표5[#All],MATCH(C703,표5[[#All],[잉크]],0),MATCH('넣어줄 잉크'!$D$2,표5[#Headers],0)+1))</f>
        <v>0</v>
      </c>
    </row>
    <row r="704" spans="2:4" hidden="1" x14ac:dyDescent="0.3">
      <c r="B704" s="56">
        <f t="shared" si="12"/>
        <v>0</v>
      </c>
      <c r="C704" s="139" t="str">
        <f>'제품 추가'!AC701</f>
        <v>EINDHOVEN</v>
      </c>
      <c r="D704" s="138">
        <f>IF('넣어줄 잉크'!$D$2="주말",INDEX(표5[#All],MATCH(C704,표5[[#All],[잉크]],0),18)+INDEX(표5[#All],MATCH(C704,표5[[#All],[잉크]],0),21),INDEX(표5[#All],MATCH(C704,표5[[#All],[잉크]],0),MATCH('넣어줄 잉크'!$D$2,표5[#Headers],0)+1))</f>
        <v>0</v>
      </c>
    </row>
    <row r="705" spans="2:4" hidden="1" x14ac:dyDescent="0.3">
      <c r="B705" s="56">
        <f t="shared" si="12"/>
        <v>0</v>
      </c>
      <c r="C705" s="139" t="str">
        <f>'제품 추가'!AC702</f>
        <v>VALENCIA</v>
      </c>
      <c r="D705" s="138">
        <f>IF('넣어줄 잉크'!$D$2="주말",INDEX(표5[#All],MATCH(C705,표5[[#All],[잉크]],0),18)+INDEX(표5[#All],MATCH(C705,표5[[#All],[잉크]],0),21),INDEX(표5[#All],MATCH(C705,표5[[#All],[잉크]],0),MATCH('넣어줄 잉크'!$D$2,표5[#Headers],0)+1))</f>
        <v>0</v>
      </c>
    </row>
    <row r="706" spans="2:4" hidden="1" x14ac:dyDescent="0.3">
      <c r="B706" s="56">
        <f t="shared" si="12"/>
        <v>0</v>
      </c>
      <c r="C706" s="139" t="str">
        <f>'제품 추가'!AC703</f>
        <v>BETIS</v>
      </c>
      <c r="D706" s="138">
        <f>IF('넣어줄 잉크'!$D$2="주말",INDEX(표5[#All],MATCH(C706,표5[[#All],[잉크]],0),18)+INDEX(표5[#All],MATCH(C706,표5[[#All],[잉크]],0),21),INDEX(표5[#All],MATCH(C706,표5[[#All],[잉크]],0),MATCH('넣어줄 잉크'!$D$2,표5[#Headers],0)+1))</f>
        <v>0</v>
      </c>
    </row>
    <row r="707" spans="2:4" hidden="1" x14ac:dyDescent="0.3">
      <c r="B707" s="56">
        <f t="shared" si="12"/>
        <v>0</v>
      </c>
      <c r="C707" s="139" t="str">
        <f>'제품 추가'!AC704</f>
        <v>MALAGA</v>
      </c>
      <c r="D707" s="138">
        <f>IF('넣어줄 잉크'!$D$2="주말",INDEX(표5[#All],MATCH(C707,표5[[#All],[잉크]],0),18)+INDEX(표5[#All],MATCH(C707,표5[[#All],[잉크]],0),21),INDEX(표5[#All],MATCH(C707,표5[[#All],[잉크]],0),MATCH('넣어줄 잉크'!$D$2,표5[#Headers],0)+1))</f>
        <v>0</v>
      </c>
    </row>
    <row r="708" spans="2:4" hidden="1" x14ac:dyDescent="0.3">
      <c r="B708" s="56">
        <f t="shared" si="12"/>
        <v>0</v>
      </c>
      <c r="C708" s="139" t="str">
        <f>'제품 추가'!AC705</f>
        <v>BREMEN</v>
      </c>
      <c r="D708" s="138">
        <f>IF('넣어줄 잉크'!$D$2="주말",INDEX(표5[#All],MATCH(C708,표5[[#All],[잉크]],0),18)+INDEX(표5[#All],MATCH(C708,표5[[#All],[잉크]],0),21),INDEX(표5[#All],MATCH(C708,표5[[#All],[잉크]],0),MATCH('넣어줄 잉크'!$D$2,표5[#Headers],0)+1))</f>
        <v>0</v>
      </c>
    </row>
    <row r="709" spans="2:4" hidden="1" x14ac:dyDescent="0.3">
      <c r="B709" s="56">
        <f t="shared" si="12"/>
        <v>0</v>
      </c>
      <c r="C709" s="139" t="str">
        <f>'제품 추가'!AC706</f>
        <v>MAINZ</v>
      </c>
      <c r="D709" s="138">
        <f>IF('넣어줄 잉크'!$D$2="주말",INDEX(표5[#All],MATCH(C709,표5[[#All],[잉크]],0),18)+INDEX(표5[#All],MATCH(C709,표5[[#All],[잉크]],0),21),INDEX(표5[#All],MATCH(C709,표5[[#All],[잉크]],0),MATCH('넣어줄 잉크'!$D$2,표5[#Headers],0)+1))</f>
        <v>0</v>
      </c>
    </row>
    <row r="710" spans="2:4" hidden="1" x14ac:dyDescent="0.3">
      <c r="B710" s="56">
        <f t="shared" si="12"/>
        <v>0</v>
      </c>
      <c r="C710" s="139" t="str">
        <f>'제품 추가'!AC707</f>
        <v>DORTMUND</v>
      </c>
      <c r="D710" s="138">
        <f>IF('넣어줄 잉크'!$D$2="주말",INDEX(표5[#All],MATCH(C710,표5[[#All],[잉크]],0),18)+INDEX(표5[#All],MATCH(C710,표5[[#All],[잉크]],0),21),INDEX(표5[#All],MATCH(C710,표5[[#All],[잉크]],0),MATCH('넣어줄 잉크'!$D$2,표5[#Headers],0)+1))</f>
        <v>0</v>
      </c>
    </row>
    <row r="711" spans="2:4" hidden="1" x14ac:dyDescent="0.3">
      <c r="B711" s="56">
        <f t="shared" si="12"/>
        <v>0</v>
      </c>
      <c r="C711" s="139" t="str">
        <f>'제품 추가'!AC708</f>
        <v>MAGIC</v>
      </c>
      <c r="D711" s="138">
        <f>IF('넣어줄 잉크'!$D$2="주말",INDEX(표5[#All],MATCH(C711,표5[[#All],[잉크]],0),18)+INDEX(표5[#All],MATCH(C711,표5[[#All],[잉크]],0),21),INDEX(표5[#All],MATCH(C711,표5[[#All],[잉크]],0),MATCH('넣어줄 잉크'!$D$2,표5[#Headers],0)+1))</f>
        <v>0</v>
      </c>
    </row>
    <row r="712" spans="2:4" hidden="1" x14ac:dyDescent="0.3">
      <c r="B712" s="56">
        <f t="shared" si="12"/>
        <v>0</v>
      </c>
      <c r="C712" s="139" t="str">
        <f>'제품 추가'!AC709</f>
        <v>EYE</v>
      </c>
      <c r="D712" s="138">
        <f>IF('넣어줄 잉크'!$D$2="주말",INDEX(표5[#All],MATCH(C712,표5[[#All],[잉크]],0),18)+INDEX(표5[#All],MATCH(C712,표5[[#All],[잉크]],0),21),INDEX(표5[#All],MATCH(C712,표5[[#All],[잉크]],0),MATCH('넣어줄 잉크'!$D$2,표5[#Headers],0)+1))</f>
        <v>0</v>
      </c>
    </row>
    <row r="713" spans="2:4" hidden="1" x14ac:dyDescent="0.3">
      <c r="B713" s="56">
        <f t="shared" si="12"/>
        <v>2</v>
      </c>
      <c r="C713" s="139" t="str">
        <f>'제품 추가'!AC710</f>
        <v>VIETNAM</v>
      </c>
      <c r="D713" s="138">
        <f>IF('넣어줄 잉크'!$D$2="주말",INDEX(표5[#All],MATCH(C713,표5[[#All],[잉크]],0),18)+INDEX(표5[#All],MATCH(C713,표5[[#All],[잉크]],0),21),INDEX(표5[#All],MATCH(C713,표5[[#All],[잉크]],0),MATCH('넣어줄 잉크'!$D$2,표5[#Headers],0)+1))</f>
        <v>2</v>
      </c>
    </row>
    <row r="714" spans="2:4" hidden="1" x14ac:dyDescent="0.3">
      <c r="B714" s="56">
        <f t="shared" si="12"/>
        <v>0</v>
      </c>
      <c r="C714" s="139" t="str">
        <f>'제품 추가'!AC711</f>
        <v>MAGMA</v>
      </c>
      <c r="D714" s="138">
        <f>IF('넣어줄 잉크'!$D$2="주말",INDEX(표5[#All],MATCH(C714,표5[[#All],[잉크]],0),18)+INDEX(표5[#All],MATCH(C714,표5[[#All],[잉크]],0),21),INDEX(표5[#All],MATCH(C714,표5[[#All],[잉크]],0),MATCH('넣어줄 잉크'!$D$2,표5[#Headers],0)+1))</f>
        <v>0</v>
      </c>
    </row>
    <row r="715" spans="2:4" hidden="1" x14ac:dyDescent="0.3">
      <c r="B715" s="56">
        <f t="shared" si="12"/>
        <v>0</v>
      </c>
      <c r="C715" s="139" t="str">
        <f>'제품 추가'!AC712</f>
        <v>LAVA</v>
      </c>
      <c r="D715" s="138">
        <f>IF('넣어줄 잉크'!$D$2="주말",INDEX(표5[#All],MATCH(C715,표5[[#All],[잉크]],0),18)+INDEX(표5[#All],MATCH(C715,표5[[#All],[잉크]],0),21),INDEX(표5[#All],MATCH(C715,표5[[#All],[잉크]],0),MATCH('넣어줄 잉크'!$D$2,표5[#Headers],0)+1))</f>
        <v>0</v>
      </c>
    </row>
    <row r="716" spans="2:4" hidden="1" x14ac:dyDescent="0.3">
      <c r="B716" s="56">
        <f t="shared" si="12"/>
        <v>0</v>
      </c>
      <c r="C716" s="139" t="str">
        <f>'제품 추가'!AC713</f>
        <v>HELL</v>
      </c>
      <c r="D716" s="138">
        <f>IF('넣어줄 잉크'!$D$2="주말",INDEX(표5[#All],MATCH(C716,표5[[#All],[잉크]],0),18)+INDEX(표5[#All],MATCH(C716,표5[[#All],[잉크]],0),21),INDEX(표5[#All],MATCH(C716,표5[[#All],[잉크]],0),MATCH('넣어줄 잉크'!$D$2,표5[#Headers],0)+1))</f>
        <v>0</v>
      </c>
    </row>
    <row r="717" spans="2:4" hidden="1" x14ac:dyDescent="0.3">
      <c r="B717" s="56">
        <f t="shared" si="12"/>
        <v>0</v>
      </c>
      <c r="C717" s="139" t="str">
        <f>'제품 추가'!AC714</f>
        <v>CONCRETE</v>
      </c>
      <c r="D717" s="138">
        <f>IF('넣어줄 잉크'!$D$2="주말",INDEX(표5[#All],MATCH(C717,표5[[#All],[잉크]],0),18)+INDEX(표5[#All],MATCH(C717,표5[[#All],[잉크]],0),21),INDEX(표5[#All],MATCH(C717,표5[[#All],[잉크]],0),MATCH('넣어줄 잉크'!$D$2,표5[#Headers],0)+1))</f>
        <v>0</v>
      </c>
    </row>
    <row r="718" spans="2:4" hidden="1" x14ac:dyDescent="0.3">
      <c r="B718" s="56">
        <f t="shared" si="12"/>
        <v>0</v>
      </c>
      <c r="C718" s="139" t="str">
        <f>'제품 추가'!AC715</f>
        <v>IKKI</v>
      </c>
      <c r="D718" s="138">
        <f>IF('넣어줄 잉크'!$D$2="주말",INDEX(표5[#All],MATCH(C718,표5[[#All],[잉크]],0),18)+INDEX(표5[#All],MATCH(C718,표5[[#All],[잉크]],0),21),INDEX(표5[#All],MATCH(C718,표5[[#All],[잉크]],0),MATCH('넣어줄 잉크'!$D$2,표5[#Headers],0)+1))</f>
        <v>0</v>
      </c>
    </row>
    <row r="719" spans="2:4" hidden="1" x14ac:dyDescent="0.3">
      <c r="B719" s="56">
        <f t="shared" si="12"/>
        <v>0</v>
      </c>
      <c r="C719" s="139" t="str">
        <f>'제품 추가'!AC716</f>
        <v>BAM</v>
      </c>
      <c r="D719" s="138">
        <f>IF('넣어줄 잉크'!$D$2="주말",INDEX(표5[#All],MATCH(C719,표5[[#All],[잉크]],0),18)+INDEX(표5[#All],MATCH(C719,표5[[#All],[잉크]],0),21),INDEX(표5[#All],MATCH(C719,표5[[#All],[잉크]],0),MATCH('넣어줄 잉크'!$D$2,표5[#Headers],0)+1))</f>
        <v>0</v>
      </c>
    </row>
    <row r="720" spans="2:4" hidden="1" x14ac:dyDescent="0.3">
      <c r="B720" s="56">
        <f t="shared" si="12"/>
        <v>0</v>
      </c>
      <c r="C720" s="139" t="str">
        <f>'제품 추가'!AC717</f>
        <v>PINKY</v>
      </c>
      <c r="D720" s="138">
        <f>IF('넣어줄 잉크'!$D$2="주말",INDEX(표5[#All],MATCH(C720,표5[[#All],[잉크]],0),18)+INDEX(표5[#All],MATCH(C720,표5[[#All],[잉크]],0),21),INDEX(표5[#All],MATCH(C720,표5[[#All],[잉크]],0),MATCH('넣어줄 잉크'!$D$2,표5[#Headers],0)+1))</f>
        <v>0</v>
      </c>
    </row>
    <row r="721" spans="2:4" hidden="1" x14ac:dyDescent="0.3">
      <c r="B721" s="56">
        <f t="shared" si="12"/>
        <v>0</v>
      </c>
      <c r="C721" s="139" t="str">
        <f>'제품 추가'!AC718</f>
        <v>ARONG</v>
      </c>
      <c r="D721" s="138">
        <f>IF('넣어줄 잉크'!$D$2="주말",INDEX(표5[#All],MATCH(C721,표5[[#All],[잉크]],0),18)+INDEX(표5[#All],MATCH(C721,표5[[#All],[잉크]],0),21),INDEX(표5[#All],MATCH(C721,표5[[#All],[잉크]],0),MATCH('넣어줄 잉크'!$D$2,표5[#Headers],0)+1))</f>
        <v>0</v>
      </c>
    </row>
    <row r="722" spans="2:4" hidden="1" x14ac:dyDescent="0.3">
      <c r="B722" s="56">
        <f t="shared" si="12"/>
        <v>0</v>
      </c>
      <c r="C722" s="139" t="str">
        <f>'제품 추가'!AC719</f>
        <v>UNDER</v>
      </c>
      <c r="D722" s="138">
        <f>IF('넣어줄 잉크'!$D$2="주말",INDEX(표5[#All],MATCH(C722,표5[[#All],[잉크]],0),18)+INDEX(표5[#All],MATCH(C722,표5[[#All],[잉크]],0),21),INDEX(표5[#All],MATCH(C722,표5[[#All],[잉크]],0),MATCH('넣어줄 잉크'!$D$2,표5[#Headers],0)+1))</f>
        <v>0</v>
      </c>
    </row>
    <row r="723" spans="2:4" hidden="1" x14ac:dyDescent="0.3">
      <c r="B723" s="56">
        <f t="shared" si="12"/>
        <v>0</v>
      </c>
      <c r="C723" s="139" t="str">
        <f>'제품 추가'!AC720</f>
        <v>THESEA</v>
      </c>
      <c r="D723" s="138">
        <f>IF('넣어줄 잉크'!$D$2="주말",INDEX(표5[#All],MATCH(C723,표5[[#All],[잉크]],0),18)+INDEX(표5[#All],MATCH(C723,표5[[#All],[잉크]],0),21),INDEX(표5[#All],MATCH(C723,표5[[#All],[잉크]],0),MATCH('넣어줄 잉크'!$D$2,표5[#Headers],0)+1))</f>
        <v>0</v>
      </c>
    </row>
    <row r="724" spans="2:4" hidden="1" x14ac:dyDescent="0.3">
      <c r="B724" s="56">
        <f t="shared" si="12"/>
        <v>0</v>
      </c>
      <c r="C724" s="139" t="str">
        <f>'제품 추가'!AC721</f>
        <v>WANDU</v>
      </c>
      <c r="D724" s="138">
        <f>IF('넣어줄 잉크'!$D$2="주말",INDEX(표5[#All],MATCH(C724,표5[[#All],[잉크]],0),18)+INDEX(표5[#All],MATCH(C724,표5[[#All],[잉크]],0),21),INDEX(표5[#All],MATCH(C724,표5[[#All],[잉크]],0),MATCH('넣어줄 잉크'!$D$2,표5[#Headers],0)+1))</f>
        <v>0</v>
      </c>
    </row>
    <row r="725" spans="2:4" hidden="1" x14ac:dyDescent="0.3">
      <c r="B725" s="56">
        <f t="shared" si="12"/>
        <v>0</v>
      </c>
      <c r="C725" s="139" t="str">
        <f>'제품 추가'!AC722</f>
        <v>GYUL</v>
      </c>
      <c r="D725" s="138">
        <f>IF('넣어줄 잉크'!$D$2="주말",INDEX(표5[#All],MATCH(C725,표5[[#All],[잉크]],0),18)+INDEX(표5[#All],MATCH(C725,표5[[#All],[잉크]],0),21),INDEX(표5[#All],MATCH(C725,표5[[#All],[잉크]],0),MATCH('넣어줄 잉크'!$D$2,표5[#Headers],0)+1))</f>
        <v>0</v>
      </c>
    </row>
    <row r="726" spans="2:4" hidden="1" x14ac:dyDescent="0.3">
      <c r="B726" s="56">
        <f t="shared" si="12"/>
        <v>0</v>
      </c>
      <c r="C726" s="139" t="str">
        <f>'제품 추가'!AC723</f>
        <v>MIRK</v>
      </c>
      <c r="D726" s="138">
        <f>IF('넣어줄 잉크'!$D$2="주말",INDEX(표5[#All],MATCH(C726,표5[[#All],[잉크]],0),18)+INDEX(표5[#All],MATCH(C726,표5[[#All],[잉크]],0),21),INDEX(표5[#All],MATCH(C726,표5[[#All],[잉크]],0),MATCH('넣어줄 잉크'!$D$2,표5[#Headers],0)+1))</f>
        <v>0</v>
      </c>
    </row>
    <row r="727" spans="2:4" hidden="1" x14ac:dyDescent="0.3">
      <c r="B727" s="56">
        <f t="shared" si="12"/>
        <v>0</v>
      </c>
      <c r="C727" s="139" t="str">
        <f>'제품 추가'!AC724</f>
        <v>TOFU</v>
      </c>
      <c r="D727" s="138">
        <f>IF('넣어줄 잉크'!$D$2="주말",INDEX(표5[#All],MATCH(C727,표5[[#All],[잉크]],0),18)+INDEX(표5[#All],MATCH(C727,표5[[#All],[잉크]],0),21),INDEX(표5[#All],MATCH(C727,표5[[#All],[잉크]],0),MATCH('넣어줄 잉크'!$D$2,표5[#Headers],0)+1))</f>
        <v>0</v>
      </c>
    </row>
    <row r="728" spans="2:4" hidden="1" x14ac:dyDescent="0.3">
      <c r="B728" s="56">
        <f t="shared" si="12"/>
        <v>0</v>
      </c>
      <c r="C728" s="139" t="str">
        <f>'제품 추가'!AC725</f>
        <v>DUBU</v>
      </c>
      <c r="D728" s="138">
        <f>IF('넣어줄 잉크'!$D$2="주말",INDEX(표5[#All],MATCH(C728,표5[[#All],[잉크]],0),18)+INDEX(표5[#All],MATCH(C728,표5[[#All],[잉크]],0),21),INDEX(표5[#All],MATCH(C728,표5[[#All],[잉크]],0),MATCH('넣어줄 잉크'!$D$2,표5[#Headers],0)+1))</f>
        <v>0</v>
      </c>
    </row>
    <row r="729" spans="2:4" hidden="1" x14ac:dyDescent="0.3">
      <c r="B729" s="56">
        <f t="shared" si="12"/>
        <v>0</v>
      </c>
      <c r="C729" s="139" t="str">
        <f>'제품 추가'!AC726</f>
        <v>FUMEE</v>
      </c>
      <c r="D729" s="138">
        <f>IF('넣어줄 잉크'!$D$2="주말",INDEX(표5[#All],MATCH(C729,표5[[#All],[잉크]],0),18)+INDEX(표5[#All],MATCH(C729,표5[[#All],[잉크]],0),21),INDEX(표5[#All],MATCH(C729,표5[[#All],[잉크]],0),MATCH('넣어줄 잉크'!$D$2,표5[#Headers],0)+1))</f>
        <v>0</v>
      </c>
    </row>
    <row r="730" spans="2:4" hidden="1" x14ac:dyDescent="0.3">
      <c r="B730" s="56">
        <f t="shared" si="12"/>
        <v>0</v>
      </c>
      <c r="C730" s="139" t="str">
        <f>'제품 추가'!AC727</f>
        <v>DOLCE</v>
      </c>
      <c r="D730" s="138">
        <f>IF('넣어줄 잉크'!$D$2="주말",INDEX(표5[#All],MATCH(C730,표5[[#All],[잉크]],0),18)+INDEX(표5[#All],MATCH(C730,표5[[#All],[잉크]],0),21),INDEX(표5[#All],MATCH(C730,표5[[#All],[잉크]],0),MATCH('넣어줄 잉크'!$D$2,표5[#Headers],0)+1))</f>
        <v>0</v>
      </c>
    </row>
    <row r="731" spans="2:4" hidden="1" x14ac:dyDescent="0.3">
      <c r="B731" s="56">
        <f t="shared" si="12"/>
        <v>0</v>
      </c>
      <c r="C731" s="139" t="str">
        <f>'제품 추가'!AC728</f>
        <v>VITA</v>
      </c>
      <c r="D731" s="138">
        <f>IF('넣어줄 잉크'!$D$2="주말",INDEX(표5[#All],MATCH(C731,표5[[#All],[잉크]],0),18)+INDEX(표5[#All],MATCH(C731,표5[[#All],[잉크]],0),21),INDEX(표5[#All],MATCH(C731,표5[[#All],[잉크]],0),MATCH('넣어줄 잉크'!$D$2,표5[#Headers],0)+1))</f>
        <v>0</v>
      </c>
    </row>
    <row r="732" spans="2:4" hidden="1" x14ac:dyDescent="0.3">
      <c r="B732" s="56">
        <f t="shared" si="12"/>
        <v>0</v>
      </c>
      <c r="C732" s="139" t="str">
        <f>'제품 추가'!AC729</f>
        <v>SEOHAE</v>
      </c>
      <c r="D732" s="138">
        <f>IF('넣어줄 잉크'!$D$2="주말",INDEX(표5[#All],MATCH(C732,표5[[#All],[잉크]],0),18)+INDEX(표5[#All],MATCH(C732,표5[[#All],[잉크]],0),21),INDEX(표5[#All],MATCH(C732,표5[[#All],[잉크]],0),MATCH('넣어줄 잉크'!$D$2,표5[#Headers],0)+1))</f>
        <v>0</v>
      </c>
    </row>
    <row r="733" spans="2:4" hidden="1" x14ac:dyDescent="0.3">
      <c r="B733" s="56">
        <f t="shared" si="12"/>
        <v>0</v>
      </c>
      <c r="C733" s="139" t="str">
        <f>'제품 추가'!AC730</f>
        <v>GODONG</v>
      </c>
      <c r="D733" s="138">
        <f>IF('넣어줄 잉크'!$D$2="주말",INDEX(표5[#All],MATCH(C733,표5[[#All],[잉크]],0),18)+INDEX(표5[#All],MATCH(C733,표5[[#All],[잉크]],0),21),INDEX(표5[#All],MATCH(C733,표5[[#All],[잉크]],0),MATCH('넣어줄 잉크'!$D$2,표5[#Headers],0)+1))</f>
        <v>0</v>
      </c>
    </row>
    <row r="734" spans="2:4" hidden="1" x14ac:dyDescent="0.3">
      <c r="B734" s="56">
        <f t="shared" si="12"/>
        <v>0</v>
      </c>
      <c r="C734" s="139" t="str">
        <f>'제품 추가'!AC731</f>
        <v>SORA</v>
      </c>
      <c r="D734" s="138">
        <f>IF('넣어줄 잉크'!$D$2="주말",INDEX(표5[#All],MATCH(C734,표5[[#All],[잉크]],0),18)+INDEX(표5[#All],MATCH(C734,표5[[#All],[잉크]],0),21),INDEX(표5[#All],MATCH(C734,표5[[#All],[잉크]],0),MATCH('넣어줄 잉크'!$D$2,표5[#Headers],0)+1))</f>
        <v>0</v>
      </c>
    </row>
    <row r="735" spans="2:4" hidden="1" x14ac:dyDescent="0.3">
      <c r="B735" s="56">
        <f t="shared" si="12"/>
        <v>0</v>
      </c>
      <c r="C735" s="139" t="str">
        <f>'제품 추가'!AC732</f>
        <v>GGAMANG</v>
      </c>
      <c r="D735" s="138">
        <f>IF('넣어줄 잉크'!$D$2="주말",INDEX(표5[#All],MATCH(C735,표5[[#All],[잉크]],0),18)+INDEX(표5[#All],MATCH(C735,표5[[#All],[잉크]],0),21),INDEX(표5[#All],MATCH(C735,표5[[#All],[잉크]],0),MATCH('넣어줄 잉크'!$D$2,표5[#Headers],0)+1))</f>
        <v>0</v>
      </c>
    </row>
    <row r="736" spans="2:4" hidden="1" x14ac:dyDescent="0.3">
      <c r="B736" s="56">
        <f t="shared" si="12"/>
        <v>0</v>
      </c>
      <c r="C736" s="139" t="str">
        <f>'제품 추가'!AC733</f>
        <v>GYEOJA</v>
      </c>
      <c r="D736" s="138">
        <f>IF('넣어줄 잉크'!$D$2="주말",INDEX(표5[#All],MATCH(C736,표5[[#All],[잉크]],0),18)+INDEX(표5[#All],MATCH(C736,표5[[#All],[잉크]],0),21),INDEX(표5[#All],MATCH(C736,표5[[#All],[잉크]],0),MATCH('넣어줄 잉크'!$D$2,표5[#Headers],0)+1))</f>
        <v>0</v>
      </c>
    </row>
    <row r="737" spans="2:4" hidden="1" x14ac:dyDescent="0.3">
      <c r="B737" s="56">
        <f t="shared" si="12"/>
        <v>0</v>
      </c>
      <c r="C737" s="139" t="str">
        <f>'제품 추가'!AC734</f>
        <v>AFTER</v>
      </c>
      <c r="D737" s="138">
        <f>IF('넣어줄 잉크'!$D$2="주말",INDEX(표5[#All],MATCH(C737,표5[[#All],[잉크]],0),18)+INDEX(표5[#All],MATCH(C737,표5[[#All],[잉크]],0),21),INDEX(표5[#All],MATCH(C737,표5[[#All],[잉크]],0),MATCH('넣어줄 잉크'!$D$2,표5[#Headers],0)+1))</f>
        <v>0</v>
      </c>
    </row>
    <row r="738" spans="2:4" hidden="1" x14ac:dyDescent="0.3">
      <c r="B738" s="56">
        <f t="shared" si="12"/>
        <v>0</v>
      </c>
      <c r="C738" s="139" t="str">
        <f>'제품 추가'!AC735</f>
        <v>LIKE</v>
      </c>
      <c r="D738" s="138">
        <f>IF('넣어줄 잉크'!$D$2="주말",INDEX(표5[#All],MATCH(C738,표5[[#All],[잉크]],0),18)+INDEX(표5[#All],MATCH(C738,표5[[#All],[잉크]],0),21),INDEX(표5[#All],MATCH(C738,표5[[#All],[잉크]],0),MATCH('넣어줄 잉크'!$D$2,표5[#Headers],0)+1))</f>
        <v>0</v>
      </c>
    </row>
    <row r="739" spans="2:4" hidden="1" x14ac:dyDescent="0.3">
      <c r="B739" s="56">
        <f t="shared" si="12"/>
        <v>0</v>
      </c>
      <c r="C739" s="139" t="str">
        <f>'제품 추가'!AC736</f>
        <v>IFFY</v>
      </c>
      <c r="D739" s="138">
        <f>IF('넣어줄 잉크'!$D$2="주말",INDEX(표5[#All],MATCH(C739,표5[[#All],[잉크]],0),18)+INDEX(표5[#All],MATCH(C739,표5[[#All],[잉크]],0),21),INDEX(표5[#All],MATCH(C739,표5[[#All],[잉크]],0),MATCH('넣어줄 잉크'!$D$2,표5[#Headers],0)+1))</f>
        <v>0</v>
      </c>
    </row>
    <row r="740" spans="2:4" hidden="1" x14ac:dyDescent="0.3">
      <c r="B740" s="56">
        <f t="shared" si="12"/>
        <v>0</v>
      </c>
      <c r="C740" s="139" t="str">
        <f>'제품 추가'!AC737</f>
        <v>BLURRY</v>
      </c>
      <c r="D740" s="138">
        <f>IF('넣어줄 잉크'!$D$2="주말",INDEX(표5[#All],MATCH(C740,표5[[#All],[잉크]],0),18)+INDEX(표5[#All],MATCH(C740,표5[[#All],[잉크]],0),21),INDEX(표5[#All],MATCH(C740,표5[[#All],[잉크]],0),MATCH('넣어줄 잉크'!$D$2,표5[#Headers],0)+1))</f>
        <v>0</v>
      </c>
    </row>
    <row r="741" spans="2:4" hidden="1" x14ac:dyDescent="0.3">
      <c r="B741" s="56">
        <f t="shared" si="12"/>
        <v>0</v>
      </c>
      <c r="C741" s="139" t="str">
        <f>'제품 추가'!AC738</f>
        <v>SEPIA</v>
      </c>
      <c r="D741" s="138">
        <f>IF('넣어줄 잉크'!$D$2="주말",INDEX(표5[#All],MATCH(C741,표5[[#All],[잉크]],0),18)+INDEX(표5[#All],MATCH(C741,표5[[#All],[잉크]],0),21),INDEX(표5[#All],MATCH(C741,표5[[#All],[잉크]],0),MATCH('넣어줄 잉크'!$D$2,표5[#Headers],0)+1))</f>
        <v>0</v>
      </c>
    </row>
    <row r="742" spans="2:4" hidden="1" x14ac:dyDescent="0.3">
      <c r="B742" s="56">
        <f t="shared" si="12"/>
        <v>0</v>
      </c>
      <c r="C742" s="139" t="str">
        <f>'제품 추가'!AC739</f>
        <v>MOOD</v>
      </c>
      <c r="D742" s="138">
        <f>IF('넣어줄 잉크'!$D$2="주말",INDEX(표5[#All],MATCH(C742,표5[[#All],[잉크]],0),18)+INDEX(표5[#All],MATCH(C742,표5[[#All],[잉크]],0),21),INDEX(표5[#All],MATCH(C742,표5[[#All],[잉크]],0),MATCH('넣어줄 잉크'!$D$2,표5[#Headers],0)+1))</f>
        <v>0</v>
      </c>
    </row>
    <row r="743" spans="2:4" hidden="1" x14ac:dyDescent="0.3">
      <c r="B743" s="56">
        <f t="shared" si="12"/>
        <v>0</v>
      </c>
      <c r="C743" s="139" t="str">
        <f>'제품 추가'!AC740</f>
        <v>BBQ</v>
      </c>
      <c r="D743" s="138">
        <f>IF('넣어줄 잉크'!$D$2="주말",INDEX(표5[#All],MATCH(C743,표5[[#All],[잉크]],0),18)+INDEX(표5[#All],MATCH(C743,표5[[#All],[잉크]],0),21),INDEX(표5[#All],MATCH(C743,표5[[#All],[잉크]],0),MATCH('넣어줄 잉크'!$D$2,표5[#Headers],0)+1))</f>
        <v>0</v>
      </c>
    </row>
    <row r="744" spans="2:4" hidden="1" x14ac:dyDescent="0.3">
      <c r="B744" s="56">
        <f t="shared" si="12"/>
        <v>0</v>
      </c>
      <c r="C744" s="139" t="str">
        <f>'제품 추가'!AC741</f>
        <v>JADAM</v>
      </c>
      <c r="D744" s="138">
        <f>IF('넣어줄 잉크'!$D$2="주말",INDEX(표5[#All],MATCH(C744,표5[[#All],[잉크]],0),18)+INDEX(표5[#All],MATCH(C744,표5[[#All],[잉크]],0),21),INDEX(표5[#All],MATCH(C744,표5[[#All],[잉크]],0),MATCH('넣어줄 잉크'!$D$2,표5[#Headers],0)+1))</f>
        <v>0</v>
      </c>
    </row>
    <row r="745" spans="2:4" hidden="1" x14ac:dyDescent="0.3">
      <c r="B745" s="56">
        <f t="shared" si="12"/>
        <v>0</v>
      </c>
      <c r="C745" s="139" t="str">
        <f>'제품 추가'!AC742</f>
        <v>PIANO</v>
      </c>
      <c r="D745" s="138">
        <f>IF('넣어줄 잉크'!$D$2="주말",INDEX(표5[#All],MATCH(C745,표5[[#All],[잉크]],0),18)+INDEX(표5[#All],MATCH(C745,표5[[#All],[잉크]],0),21),INDEX(표5[#All],MATCH(C745,표5[[#All],[잉크]],0),MATCH('넣어줄 잉크'!$D$2,표5[#Headers],0)+1))</f>
        <v>0</v>
      </c>
    </row>
    <row r="746" spans="2:4" hidden="1" x14ac:dyDescent="0.3">
      <c r="B746" s="56">
        <f t="shared" si="12"/>
        <v>0</v>
      </c>
      <c r="C746" s="139" t="str">
        <f>'제품 추가'!AC743</f>
        <v>NOX</v>
      </c>
      <c r="D746" s="138">
        <f>IF('넣어줄 잉크'!$D$2="주말",INDEX(표5[#All],MATCH(C746,표5[[#All],[잉크]],0),18)+INDEX(표5[#All],MATCH(C746,표5[[#All],[잉크]],0),21),INDEX(표5[#All],MATCH(C746,표5[[#All],[잉크]],0),MATCH('넣어줄 잉크'!$D$2,표5[#Headers],0)+1))</f>
        <v>0</v>
      </c>
    </row>
    <row r="747" spans="2:4" hidden="1" x14ac:dyDescent="0.3">
      <c r="B747" s="56">
        <f t="shared" si="12"/>
        <v>0</v>
      </c>
      <c r="C747" s="139" t="str">
        <f>'제품 추가'!AC744</f>
        <v>EODUM</v>
      </c>
      <c r="D747" s="138">
        <f>IF('넣어줄 잉크'!$D$2="주말",INDEX(표5[#All],MATCH(C747,표5[[#All],[잉크]],0),18)+INDEX(표5[#All],MATCH(C747,표5[[#All],[잉크]],0),21),INDEX(표5[#All],MATCH(C747,표5[[#All],[잉크]],0),MATCH('넣어줄 잉크'!$D$2,표5[#Headers],0)+1))</f>
        <v>0</v>
      </c>
    </row>
    <row r="748" spans="2:4" hidden="1" x14ac:dyDescent="0.3">
      <c r="B748" s="56">
        <f t="shared" si="12"/>
        <v>0</v>
      </c>
      <c r="C748" s="139" t="str">
        <f>'제품 추가'!AC745</f>
        <v>KKUL</v>
      </c>
      <c r="D748" s="138">
        <f>IF('넣어줄 잉크'!$D$2="주말",INDEX(표5[#All],MATCH(C748,표5[[#All],[잉크]],0),18)+INDEX(표5[#All],MATCH(C748,표5[[#All],[잉크]],0),21),INDEX(표5[#All],MATCH(C748,표5[[#All],[잉크]],0),MATCH('넣어줄 잉크'!$D$2,표5[#Headers],0)+1))</f>
        <v>0</v>
      </c>
    </row>
    <row r="749" spans="2:4" hidden="1" x14ac:dyDescent="0.3">
      <c r="B749" s="56">
        <f t="shared" si="12"/>
        <v>0</v>
      </c>
      <c r="C749" s="139" t="str">
        <f>'제품 추가'!AC746</f>
        <v>BADA</v>
      </c>
      <c r="D749" s="138">
        <f>IF('넣어줄 잉크'!$D$2="주말",INDEX(표5[#All],MATCH(C749,표5[[#All],[잉크]],0),18)+INDEX(표5[#All],MATCH(C749,표5[[#All],[잉크]],0),21),INDEX(표5[#All],MATCH(C749,표5[[#All],[잉크]],0),MATCH('넣어줄 잉크'!$D$2,표5[#Headers],0)+1))</f>
        <v>0</v>
      </c>
    </row>
    <row r="750" spans="2:4" hidden="1" x14ac:dyDescent="0.3">
      <c r="B750" s="56">
        <f t="shared" si="12"/>
        <v>0</v>
      </c>
      <c r="C750" s="139" t="str">
        <f>'제품 추가'!AC747</f>
        <v>NEODUM</v>
      </c>
      <c r="D750" s="138">
        <f>IF('넣어줄 잉크'!$D$2="주말",INDEX(표5[#All],MATCH(C750,표5[[#All],[잉크]],0),18)+INDEX(표5[#All],MATCH(C750,표5[[#All],[잉크]],0),21),INDEX(표5[#All],MATCH(C750,표5[[#All],[잉크]],0),MATCH('넣어줄 잉크'!$D$2,표5[#Headers],0)+1))</f>
        <v>0</v>
      </c>
    </row>
    <row r="751" spans="2:4" hidden="1" x14ac:dyDescent="0.3">
      <c r="B751" s="56">
        <f t="shared" si="12"/>
        <v>0</v>
      </c>
      <c r="C751" s="139" t="str">
        <f>'제품 추가'!AC748</f>
        <v>ROYAL</v>
      </c>
      <c r="D751" s="138">
        <f>IF('넣어줄 잉크'!$D$2="주말",INDEX(표5[#All],MATCH(C751,표5[[#All],[잉크]],0),18)+INDEX(표5[#All],MATCH(C751,표5[[#All],[잉크]],0),21),INDEX(표5[#All],MATCH(C751,표5[[#All],[잉크]],0),MATCH('넣어줄 잉크'!$D$2,표5[#Headers],0)+1))</f>
        <v>0</v>
      </c>
    </row>
    <row r="752" spans="2:4" hidden="1" x14ac:dyDescent="0.3">
      <c r="B752" s="56">
        <f t="shared" si="12"/>
        <v>0</v>
      </c>
      <c r="C752" s="139" t="str">
        <f>'제품 추가'!AC749</f>
        <v>BIDULGI</v>
      </c>
      <c r="D752" s="138">
        <f>IF('넣어줄 잉크'!$D$2="주말",INDEX(표5[#All],MATCH(C752,표5[[#All],[잉크]],0),18)+INDEX(표5[#All],MATCH(C752,표5[[#All],[잉크]],0),21),INDEX(표5[#All],MATCH(C752,표5[[#All],[잉크]],0),MATCH('넣어줄 잉크'!$D$2,표5[#Headers],0)+1))</f>
        <v>0</v>
      </c>
    </row>
    <row r="753" spans="2:4" hidden="1" x14ac:dyDescent="0.3">
      <c r="B753" s="56">
        <f t="shared" si="12"/>
        <v>0</v>
      </c>
      <c r="C753" s="139" t="str">
        <f>'제품 추가'!AC750</f>
        <v>GOO</v>
      </c>
      <c r="D753" s="138">
        <f>IF('넣어줄 잉크'!$D$2="주말",INDEX(표5[#All],MATCH(C753,표5[[#All],[잉크]],0),18)+INDEX(표5[#All],MATCH(C753,표5[[#All],[잉크]],0),21),INDEX(표5[#All],MATCH(C753,표5[[#All],[잉크]],0),MATCH('넣어줄 잉크'!$D$2,표5[#Headers],0)+1))</f>
        <v>0</v>
      </c>
    </row>
    <row r="754" spans="2:4" hidden="1" x14ac:dyDescent="0.3">
      <c r="B754" s="56">
        <f t="shared" si="12"/>
        <v>0</v>
      </c>
      <c r="C754" s="139" t="str">
        <f>'제품 추가'!AC751</f>
        <v>GLE</v>
      </c>
      <c r="D754" s="138">
        <f>IF('넣어줄 잉크'!$D$2="주말",INDEX(표5[#All],MATCH(C754,표5[[#All],[잉크]],0),18)+INDEX(표5[#All],MATCH(C754,표5[[#All],[잉크]],0),21),INDEX(표5[#All],MATCH(C754,표5[[#All],[잉크]],0),MATCH('넣어줄 잉크'!$D$2,표5[#Headers],0)+1))</f>
        <v>0</v>
      </c>
    </row>
    <row r="755" spans="2:4" hidden="1" x14ac:dyDescent="0.3">
      <c r="B755" s="56">
        <f t="shared" si="12"/>
        <v>0</v>
      </c>
      <c r="C755" s="139" t="str">
        <f>'제품 추가'!AC752</f>
        <v>SPARROW</v>
      </c>
      <c r="D755" s="138">
        <f>IF('넣어줄 잉크'!$D$2="주말",INDEX(표5[#All],MATCH(C755,표5[[#All],[잉크]],0),18)+INDEX(표5[#All],MATCH(C755,표5[[#All],[잉크]],0),21),INDEX(표5[#All],MATCH(C755,표5[[#All],[잉크]],0),MATCH('넣어줄 잉크'!$D$2,표5[#Headers],0)+1))</f>
        <v>0</v>
      </c>
    </row>
    <row r="756" spans="2:4" hidden="1" x14ac:dyDescent="0.3">
      <c r="B756" s="56">
        <f t="shared" si="12"/>
        <v>0</v>
      </c>
      <c r="C756" s="139" t="str">
        <f>'제품 추가'!AC753</f>
        <v>CHIWAWA</v>
      </c>
      <c r="D756" s="138">
        <f>IF('넣어줄 잉크'!$D$2="주말",INDEX(표5[#All],MATCH(C756,표5[[#All],[잉크]],0),18)+INDEX(표5[#All],MATCH(C756,표5[[#All],[잉크]],0),21),INDEX(표5[#All],MATCH(C756,표5[[#All],[잉크]],0),MATCH('넣어줄 잉크'!$D$2,표5[#Headers],0)+1))</f>
        <v>0</v>
      </c>
    </row>
    <row r="757" spans="2:4" hidden="1" x14ac:dyDescent="0.3">
      <c r="B757" s="56">
        <f t="shared" si="12"/>
        <v>0</v>
      </c>
      <c r="C757" s="139" t="str">
        <f>'제품 추가'!AC754</f>
        <v>GANSIK</v>
      </c>
      <c r="D757" s="138">
        <f>IF('넣어줄 잉크'!$D$2="주말",INDEX(표5[#All],MATCH(C757,표5[[#All],[잉크]],0),18)+INDEX(표5[#All],MATCH(C757,표5[[#All],[잉크]],0),21),INDEX(표5[#All],MATCH(C757,표5[[#All],[잉크]],0),MATCH('넣어줄 잉크'!$D$2,표5[#Headers],0)+1))</f>
        <v>0</v>
      </c>
    </row>
    <row r="758" spans="2:4" hidden="1" x14ac:dyDescent="0.3">
      <c r="B758" s="56">
        <f t="shared" si="12"/>
        <v>0</v>
      </c>
      <c r="C758" s="139" t="str">
        <f>'제품 추가'!AC755</f>
        <v>PETMILK</v>
      </c>
      <c r="D758" s="138">
        <f>IF('넣어줄 잉크'!$D$2="주말",INDEX(표5[#All],MATCH(C758,표5[[#All],[잉크]],0),18)+INDEX(표5[#All],MATCH(C758,표5[[#All],[잉크]],0),21),INDEX(표5[#All],MATCH(C758,표5[[#All],[잉크]],0),MATCH('넣어줄 잉크'!$D$2,표5[#Headers],0)+1))</f>
        <v>0</v>
      </c>
    </row>
    <row r="759" spans="2:4" hidden="1" x14ac:dyDescent="0.3">
      <c r="B759" s="56">
        <f t="shared" si="12"/>
        <v>0</v>
      </c>
      <c r="C759" s="139" t="str">
        <f>'제품 추가'!AC756</f>
        <v>TARIC</v>
      </c>
      <c r="D759" s="138">
        <f>IF('넣어줄 잉크'!$D$2="주말",INDEX(표5[#All],MATCH(C759,표5[[#All],[잉크]],0),18)+INDEX(표5[#All],MATCH(C759,표5[[#All],[잉크]],0),21),INDEX(표5[#All],MATCH(C759,표5[[#All],[잉크]],0),MATCH('넣어줄 잉크'!$D$2,표5[#Headers],0)+1))</f>
        <v>0</v>
      </c>
    </row>
    <row r="760" spans="2:4" hidden="1" x14ac:dyDescent="0.3">
      <c r="B760" s="56">
        <f t="shared" ref="B760:B823" si="13">IFERROR(SUM(D760:D760),0)</f>
        <v>0</v>
      </c>
      <c r="C760" s="139" t="str">
        <f>'제품 추가'!AC757</f>
        <v>VARUS</v>
      </c>
      <c r="D760" s="138">
        <f>IF('넣어줄 잉크'!$D$2="주말",INDEX(표5[#All],MATCH(C760,표5[[#All],[잉크]],0),18)+INDEX(표5[#All],MATCH(C760,표5[[#All],[잉크]],0),21),INDEX(표5[#All],MATCH(C760,표5[[#All],[잉크]],0),MATCH('넣어줄 잉크'!$D$2,표5[#Headers],0)+1))</f>
        <v>0</v>
      </c>
    </row>
    <row r="761" spans="2:4" hidden="1" x14ac:dyDescent="0.3">
      <c r="B761" s="56">
        <f t="shared" si="13"/>
        <v>0</v>
      </c>
      <c r="C761" s="139" t="str">
        <f>'제품 추가'!AC758</f>
        <v>EZREAL</v>
      </c>
      <c r="D761" s="138">
        <f>IF('넣어줄 잉크'!$D$2="주말",INDEX(표5[#All],MATCH(C761,표5[[#All],[잉크]],0),18)+INDEX(표5[#All],MATCH(C761,표5[[#All],[잉크]],0),21),INDEX(표5[#All],MATCH(C761,표5[[#All],[잉크]],0),MATCH('넣어줄 잉크'!$D$2,표5[#Headers],0)+1))</f>
        <v>0</v>
      </c>
    </row>
    <row r="762" spans="2:4" hidden="1" x14ac:dyDescent="0.3">
      <c r="B762" s="56">
        <f t="shared" si="13"/>
        <v>0</v>
      </c>
      <c r="C762" s="139" t="str">
        <f>'제품 추가'!AC759</f>
        <v>NOCTURNE</v>
      </c>
      <c r="D762" s="138">
        <f>IF('넣어줄 잉크'!$D$2="주말",INDEX(표5[#All],MATCH(C762,표5[[#All],[잉크]],0),18)+INDEX(표5[#All],MATCH(C762,표5[[#All],[잉크]],0),21),INDEX(표5[#All],MATCH(C762,표5[[#All],[잉크]],0),MATCH('넣어줄 잉크'!$D$2,표5[#Headers],0)+1))</f>
        <v>0</v>
      </c>
    </row>
    <row r="763" spans="2:4" hidden="1" x14ac:dyDescent="0.3">
      <c r="B763" s="56">
        <f t="shared" si="13"/>
        <v>0</v>
      </c>
      <c r="C763" s="139" t="str">
        <f>'제품 추가'!AC760</f>
        <v>ORIANNA</v>
      </c>
      <c r="D763" s="138">
        <f>IF('넣어줄 잉크'!$D$2="주말",INDEX(표5[#All],MATCH(C763,표5[[#All],[잉크]],0),18)+INDEX(표5[#All],MATCH(C763,표5[[#All],[잉크]],0),21),INDEX(표5[#All],MATCH(C763,표5[[#All],[잉크]],0),MATCH('넣어줄 잉크'!$D$2,표5[#Headers],0)+1))</f>
        <v>0</v>
      </c>
    </row>
    <row r="764" spans="2:4" hidden="1" x14ac:dyDescent="0.3">
      <c r="B764" s="56">
        <f t="shared" si="13"/>
        <v>0</v>
      </c>
      <c r="C764" s="139" t="str">
        <f>'제품 추가'!AC761</f>
        <v>RENGAR</v>
      </c>
      <c r="D764" s="138">
        <f>IF('넣어줄 잉크'!$D$2="주말",INDEX(표5[#All],MATCH(C764,표5[[#All],[잉크]],0),18)+INDEX(표5[#All],MATCH(C764,표5[[#All],[잉크]],0),21),INDEX(표5[#All],MATCH(C764,표5[[#All],[잉크]],0),MATCH('넣어줄 잉크'!$D$2,표5[#Headers],0)+1))</f>
        <v>0</v>
      </c>
    </row>
    <row r="765" spans="2:4" hidden="1" x14ac:dyDescent="0.3">
      <c r="B765" s="56">
        <f t="shared" si="13"/>
        <v>0</v>
      </c>
      <c r="C765" s="139" t="str">
        <f>'제품 추가'!AC762</f>
        <v>BUTCHER</v>
      </c>
      <c r="D765" s="138">
        <f>IF('넣어줄 잉크'!$D$2="주말",INDEX(표5[#All],MATCH(C765,표5[[#All],[잉크]],0),18)+INDEX(표5[#All],MATCH(C765,표5[[#All],[잉크]],0),21),INDEX(표5[#All],MATCH(C765,표5[[#All],[잉크]],0),MATCH('넣어줄 잉크'!$D$2,표5[#Headers],0)+1))</f>
        <v>0</v>
      </c>
    </row>
    <row r="766" spans="2:4" hidden="1" x14ac:dyDescent="0.3">
      <c r="B766" s="56">
        <f t="shared" si="13"/>
        <v>0</v>
      </c>
      <c r="C766" s="139" t="str">
        <f>'제품 추가'!AC763</f>
        <v>VAYNE</v>
      </c>
      <c r="D766" s="138">
        <f>IF('넣어줄 잉크'!$D$2="주말",INDEX(표5[#All],MATCH(C766,표5[[#All],[잉크]],0),18)+INDEX(표5[#All],MATCH(C766,표5[[#All],[잉크]],0),21),INDEX(표5[#All],MATCH(C766,표5[[#All],[잉크]],0),MATCH('넣어줄 잉크'!$D$2,표5[#Headers],0)+1))</f>
        <v>0</v>
      </c>
    </row>
    <row r="767" spans="2:4" hidden="1" x14ac:dyDescent="0.3">
      <c r="B767" s="56">
        <f t="shared" si="13"/>
        <v>0</v>
      </c>
      <c r="C767" s="139" t="str">
        <f>'제품 추가'!AC764</f>
        <v>LEESIN</v>
      </c>
      <c r="D767" s="138">
        <f>IF('넣어줄 잉크'!$D$2="주말",INDEX(표5[#All],MATCH(C767,표5[[#All],[잉크]],0),18)+INDEX(표5[#All],MATCH(C767,표5[[#All],[잉크]],0),21),INDEX(표5[#All],MATCH(C767,표5[[#All],[잉크]],0),MATCH('넣어줄 잉크'!$D$2,표5[#Headers],0)+1))</f>
        <v>0</v>
      </c>
    </row>
    <row r="768" spans="2:4" hidden="1" x14ac:dyDescent="0.3">
      <c r="B768" s="56">
        <f t="shared" si="13"/>
        <v>0</v>
      </c>
      <c r="C768" s="139" t="str">
        <f>'제품 추가'!AC765</f>
        <v>SHEN</v>
      </c>
      <c r="D768" s="138">
        <f>IF('넣어줄 잉크'!$D$2="주말",INDEX(표5[#All],MATCH(C768,표5[[#All],[잉크]],0),18)+INDEX(표5[#All],MATCH(C768,표5[[#All],[잉크]],0),21),INDEX(표5[#All],MATCH(C768,표5[[#All],[잉크]],0),MATCH('넣어줄 잉크'!$D$2,표5[#Headers],0)+1))</f>
        <v>0</v>
      </c>
    </row>
    <row r="769" spans="2:4" hidden="1" x14ac:dyDescent="0.3">
      <c r="B769" s="56">
        <f t="shared" si="13"/>
        <v>0</v>
      </c>
      <c r="C769" s="139" t="str">
        <f>'제품 추가'!AC766</f>
        <v>PAPA</v>
      </c>
      <c r="D769" s="138">
        <f>IF('넣어줄 잉크'!$D$2="주말",INDEX(표5[#All],MATCH(C769,표5[[#All],[잉크]],0),18)+INDEX(표5[#All],MATCH(C769,표5[[#All],[잉크]],0),21),INDEX(표5[#All],MATCH(C769,표5[[#All],[잉크]],0),MATCH('넣어줄 잉크'!$D$2,표5[#Headers],0)+1))</f>
        <v>0</v>
      </c>
    </row>
    <row r="770" spans="2:4" hidden="1" x14ac:dyDescent="0.3">
      <c r="B770" s="56">
        <f t="shared" si="13"/>
        <v>0</v>
      </c>
      <c r="C770" s="139" t="str">
        <f>'제품 추가'!AC767</f>
        <v>MAMA</v>
      </c>
      <c r="D770" s="138">
        <f>IF('넣어줄 잉크'!$D$2="주말",INDEX(표5[#All],MATCH(C770,표5[[#All],[잉크]],0),18)+INDEX(표5[#All],MATCH(C770,표5[[#All],[잉크]],0),21),INDEX(표5[#All],MATCH(C770,표5[[#All],[잉크]],0),MATCH('넣어줄 잉크'!$D$2,표5[#Headers],0)+1))</f>
        <v>0</v>
      </c>
    </row>
    <row r="771" spans="2:4" hidden="1" x14ac:dyDescent="0.3">
      <c r="B771" s="56">
        <f t="shared" si="13"/>
        <v>0</v>
      </c>
      <c r="C771" s="139" t="str">
        <f>'제품 추가'!AC768</f>
        <v>TEEMO</v>
      </c>
      <c r="D771" s="138">
        <f>IF('넣어줄 잉크'!$D$2="주말",INDEX(표5[#All],MATCH(C771,표5[[#All],[잉크]],0),18)+INDEX(표5[#All],MATCH(C771,표5[[#All],[잉크]],0),21),INDEX(표5[#All],MATCH(C771,표5[[#All],[잉크]],0),MATCH('넣어줄 잉크'!$D$2,표5[#Headers],0)+1))</f>
        <v>0</v>
      </c>
    </row>
    <row r="772" spans="2:4" hidden="1" x14ac:dyDescent="0.3">
      <c r="B772" s="56">
        <f t="shared" si="13"/>
        <v>0</v>
      </c>
      <c r="C772" s="139" t="str">
        <f>'제품 추가'!AC769</f>
        <v>TRUNDLE</v>
      </c>
      <c r="D772" s="138">
        <f>IF('넣어줄 잉크'!$D$2="주말",INDEX(표5[#All],MATCH(C772,표5[[#All],[잉크]],0),18)+INDEX(표5[#All],MATCH(C772,표5[[#All],[잉크]],0),21),INDEX(표5[#All],MATCH(C772,표5[[#All],[잉크]],0),MATCH('넣어줄 잉크'!$D$2,표5[#Headers],0)+1))</f>
        <v>0</v>
      </c>
    </row>
    <row r="773" spans="2:4" hidden="1" x14ac:dyDescent="0.3">
      <c r="B773" s="56">
        <f t="shared" si="13"/>
        <v>0</v>
      </c>
      <c r="C773" s="139" t="str">
        <f>'제품 추가'!AC770</f>
        <v>GRETA</v>
      </c>
      <c r="D773" s="138">
        <f>IF('넣어줄 잉크'!$D$2="주말",INDEX(표5[#All],MATCH(C773,표5[[#All],[잉크]],0),18)+INDEX(표5[#All],MATCH(C773,표5[[#All],[잉크]],0),21),INDEX(표5[#All],MATCH(C773,표5[[#All],[잉크]],0),MATCH('넣어줄 잉크'!$D$2,표5[#Headers],0)+1))</f>
        <v>0</v>
      </c>
    </row>
    <row r="774" spans="2:4" hidden="1" x14ac:dyDescent="0.3">
      <c r="B774" s="56">
        <f t="shared" si="13"/>
        <v>0</v>
      </c>
      <c r="C774" s="139" t="str">
        <f>'제품 추가'!AC771</f>
        <v>ZED</v>
      </c>
      <c r="D774" s="138">
        <f>IF('넣어줄 잉크'!$D$2="주말",INDEX(표5[#All],MATCH(C774,표5[[#All],[잉크]],0),18)+INDEX(표5[#All],MATCH(C774,표5[[#All],[잉크]],0),21),INDEX(표5[#All],MATCH(C774,표5[[#All],[잉크]],0),MATCH('넣어줄 잉크'!$D$2,표5[#Headers],0)+1))</f>
        <v>0</v>
      </c>
    </row>
    <row r="775" spans="2:4" hidden="1" x14ac:dyDescent="0.3">
      <c r="B775" s="56">
        <f t="shared" si="13"/>
        <v>0</v>
      </c>
      <c r="C775" s="139" t="str">
        <f>'제품 추가'!AC772</f>
        <v>ZIGGS</v>
      </c>
      <c r="D775" s="138">
        <f>IF('넣어줄 잉크'!$D$2="주말",INDEX(표5[#All],MATCH(C775,표5[[#All],[잉크]],0),18)+INDEX(표5[#All],MATCH(C775,표5[[#All],[잉크]],0),21),INDEX(표5[#All],MATCH(C775,표5[[#All],[잉크]],0),MATCH('넣어줄 잉크'!$D$2,표5[#Headers],0)+1))</f>
        <v>0</v>
      </c>
    </row>
    <row r="776" spans="2:4" hidden="1" x14ac:dyDescent="0.3">
      <c r="B776" s="56">
        <f t="shared" si="13"/>
        <v>0</v>
      </c>
      <c r="C776" s="139" t="str">
        <f>'제품 추가'!AC773</f>
        <v>UDYR</v>
      </c>
      <c r="D776" s="138">
        <f>IF('넣어줄 잉크'!$D$2="주말",INDEX(표5[#All],MATCH(C776,표5[[#All],[잉크]],0),18)+INDEX(표5[#All],MATCH(C776,표5[[#All],[잉크]],0),21),INDEX(표5[#All],MATCH(C776,표5[[#All],[잉크]],0),MATCH('넣어줄 잉크'!$D$2,표5[#Headers],0)+1))</f>
        <v>0</v>
      </c>
    </row>
    <row r="777" spans="2:4" hidden="1" x14ac:dyDescent="0.3">
      <c r="B777" s="56">
        <f t="shared" si="13"/>
        <v>0</v>
      </c>
      <c r="C777" s="139" t="str">
        <f>'제품 추가'!AC774</f>
        <v>AATROX</v>
      </c>
      <c r="D777" s="138">
        <f>IF('넣어줄 잉크'!$D$2="주말",INDEX(표5[#All],MATCH(C777,표5[[#All],[잉크]],0),18)+INDEX(표5[#All],MATCH(C777,표5[[#All],[잉크]],0),21),INDEX(표5[#All],MATCH(C777,표5[[#All],[잉크]],0),MATCH('넣어줄 잉크'!$D$2,표5[#Headers],0)+1))</f>
        <v>0</v>
      </c>
    </row>
    <row r="778" spans="2:4" hidden="1" x14ac:dyDescent="0.3">
      <c r="B778" s="56">
        <f t="shared" si="13"/>
        <v>0</v>
      </c>
      <c r="C778" s="139" t="str">
        <f>'제품 추가'!AC775</f>
        <v>URGOT</v>
      </c>
      <c r="D778" s="138">
        <f>IF('넣어줄 잉크'!$D$2="주말",INDEX(표5[#All],MATCH(C778,표5[[#All],[잉크]],0),18)+INDEX(표5[#All],MATCH(C778,표5[[#All],[잉크]],0),21),INDEX(표5[#All],MATCH(C778,표5[[#All],[잉크]],0),MATCH('넣어줄 잉크'!$D$2,표5[#Headers],0)+1))</f>
        <v>0</v>
      </c>
    </row>
    <row r="779" spans="2:4" hidden="1" x14ac:dyDescent="0.3">
      <c r="B779" s="56">
        <f t="shared" si="13"/>
        <v>0</v>
      </c>
      <c r="C779" s="139" t="str">
        <f>'제품 추가'!AC776</f>
        <v>MALPHITE</v>
      </c>
      <c r="D779" s="138">
        <f>IF('넣어줄 잉크'!$D$2="주말",INDEX(표5[#All],MATCH(C779,표5[[#All],[잉크]],0),18)+INDEX(표5[#All],MATCH(C779,표5[[#All],[잉크]],0),21),INDEX(표5[#All],MATCH(C779,표5[[#All],[잉크]],0),MATCH('넣어줄 잉크'!$D$2,표5[#Headers],0)+1))</f>
        <v>0</v>
      </c>
    </row>
    <row r="780" spans="2:4" hidden="1" x14ac:dyDescent="0.3">
      <c r="B780" s="56">
        <f t="shared" si="13"/>
        <v>0</v>
      </c>
      <c r="C780" s="139" t="str">
        <f>'제품 추가'!AC777</f>
        <v>MAOKAI</v>
      </c>
      <c r="D780" s="138">
        <f>IF('넣어줄 잉크'!$D$2="주말",INDEX(표5[#All],MATCH(C780,표5[[#All],[잉크]],0),18)+INDEX(표5[#All],MATCH(C780,표5[[#All],[잉크]],0),21),INDEX(표5[#All],MATCH(C780,표5[[#All],[잉크]],0),MATCH('넣어줄 잉크'!$D$2,표5[#Headers],0)+1))</f>
        <v>0</v>
      </c>
    </row>
    <row r="781" spans="2:4" hidden="1" x14ac:dyDescent="0.3">
      <c r="B781" s="56">
        <f t="shared" si="13"/>
        <v>0</v>
      </c>
      <c r="C781" s="139" t="str">
        <f>'제품 추가'!AC778</f>
        <v>DRAVEN</v>
      </c>
      <c r="D781" s="138">
        <f>IF('넣어줄 잉크'!$D$2="주말",INDEX(표5[#All],MATCH(C781,표5[[#All],[잉크]],0),18)+INDEX(표5[#All],MATCH(C781,표5[[#All],[잉크]],0),21),INDEX(표5[#All],MATCH(C781,표5[[#All],[잉크]],0),MATCH('넣어줄 잉크'!$D$2,표5[#Headers],0)+1))</f>
        <v>0</v>
      </c>
    </row>
    <row r="782" spans="2:4" hidden="1" x14ac:dyDescent="0.3">
      <c r="B782" s="56">
        <f t="shared" si="13"/>
        <v>0</v>
      </c>
      <c r="C782" s="139" t="str">
        <f>'제품 추가'!AC779</f>
        <v>ZYRA</v>
      </c>
      <c r="D782" s="138">
        <f>IF('넣어줄 잉크'!$D$2="주말",INDEX(표5[#All],MATCH(C782,표5[[#All],[잉크]],0),18)+INDEX(표5[#All],MATCH(C782,표5[[#All],[잉크]],0),21),INDEX(표5[#All],MATCH(C782,표5[[#All],[잉크]],0),MATCH('넣어줄 잉크'!$D$2,표5[#Headers],0)+1))</f>
        <v>0</v>
      </c>
    </row>
    <row r="783" spans="2:4" hidden="1" x14ac:dyDescent="0.3">
      <c r="B783" s="56">
        <f t="shared" si="13"/>
        <v>0</v>
      </c>
      <c r="C783" s="139" t="str">
        <f>'제품 추가'!AC780</f>
        <v>SINGED</v>
      </c>
      <c r="D783" s="138">
        <f>IF('넣어줄 잉크'!$D$2="주말",INDEX(표5[#All],MATCH(C783,표5[[#All],[잉크]],0),18)+INDEX(표5[#All],MATCH(C783,표5[[#All],[잉크]],0),21),INDEX(표5[#All],MATCH(C783,표5[[#All],[잉크]],0),MATCH('넣어줄 잉크'!$D$2,표5[#Headers],0)+1))</f>
        <v>0</v>
      </c>
    </row>
    <row r="784" spans="2:4" hidden="1" x14ac:dyDescent="0.3">
      <c r="B784" s="56">
        <f t="shared" si="13"/>
        <v>0</v>
      </c>
      <c r="C784" s="139" t="str">
        <f>'제품 추가'!AC781</f>
        <v>PERSONA</v>
      </c>
      <c r="D784" s="138">
        <f>IF('넣어줄 잉크'!$D$2="주말",INDEX(표5[#All],MATCH(C784,표5[[#All],[잉크]],0),18)+INDEX(표5[#All],MATCH(C784,표5[[#All],[잉크]],0),21),INDEX(표5[#All],MATCH(C784,표5[[#All],[잉크]],0),MATCH('넣어줄 잉크'!$D$2,표5[#Headers],0)+1))</f>
        <v>0</v>
      </c>
    </row>
    <row r="785" spans="2:4" hidden="1" x14ac:dyDescent="0.3">
      <c r="B785" s="56">
        <f t="shared" si="13"/>
        <v>0</v>
      </c>
      <c r="C785" s="139" t="str">
        <f>'제품 추가'!AC782</f>
        <v>DREAM</v>
      </c>
      <c r="D785" s="138">
        <f>IF('넣어줄 잉크'!$D$2="주말",INDEX(표5[#All],MATCH(C785,표5[[#All],[잉크]],0),18)+INDEX(표5[#All],MATCH(C785,표5[[#All],[잉크]],0),21),INDEX(표5[#All],MATCH(C785,표5[[#All],[잉크]],0),MATCH('넣어줄 잉크'!$D$2,표5[#Headers],0)+1))</f>
        <v>0</v>
      </c>
    </row>
    <row r="786" spans="2:4" hidden="1" x14ac:dyDescent="0.3">
      <c r="B786" s="56">
        <f t="shared" si="13"/>
        <v>0</v>
      </c>
      <c r="C786" s="139" t="str">
        <f>'제품 추가'!AC783</f>
        <v>NCO</v>
      </c>
      <c r="D786" s="138">
        <f>IF('넣어줄 잉크'!$D$2="주말",INDEX(표5[#All],MATCH(C786,표5[[#All],[잉크]],0),18)+INDEX(표5[#All],MATCH(C786,표5[[#All],[잉크]],0),21),INDEX(표5[#All],MATCH(C786,표5[[#All],[잉크]],0),MATCH('넣어줄 잉크'!$D$2,표5[#Headers],0)+1))</f>
        <v>0</v>
      </c>
    </row>
    <row r="787" spans="2:4" hidden="1" x14ac:dyDescent="0.3">
      <c r="B787" s="56">
        <f t="shared" si="13"/>
        <v>0</v>
      </c>
      <c r="C787" s="139" t="str">
        <f>'제품 추가'!AC784</f>
        <v>TIFFANY</v>
      </c>
      <c r="D787" s="138">
        <f>IF('넣어줄 잉크'!$D$2="주말",INDEX(표5[#All],MATCH(C787,표5[[#All],[잉크]],0),18)+INDEX(표5[#All],MATCH(C787,표5[[#All],[잉크]],0),21),INDEX(표5[#All],MATCH(C787,표5[[#All],[잉크]],0),MATCH('넣어줄 잉크'!$D$2,표5[#Headers],0)+1))</f>
        <v>0</v>
      </c>
    </row>
    <row r="788" spans="2:4" hidden="1" x14ac:dyDescent="0.3">
      <c r="B788" s="56">
        <f t="shared" si="13"/>
        <v>2</v>
      </c>
      <c r="C788" s="139" t="str">
        <f>'제품 추가'!AC785</f>
        <v>LEFT</v>
      </c>
      <c r="D788" s="138">
        <f>IF('넣어줄 잉크'!$D$2="주말",INDEX(표5[#All],MATCH(C788,표5[[#All],[잉크]],0),18)+INDEX(표5[#All],MATCH(C788,표5[[#All],[잉크]],0),21),INDEX(표5[#All],MATCH(C788,표5[[#All],[잉크]],0),MATCH('넣어줄 잉크'!$D$2,표5[#Headers],0)+1))</f>
        <v>2</v>
      </c>
    </row>
    <row r="789" spans="2:4" hidden="1" x14ac:dyDescent="0.3">
      <c r="B789" s="56">
        <f t="shared" si="13"/>
        <v>2</v>
      </c>
      <c r="C789" s="139" t="str">
        <f>'제품 추가'!AC786</f>
        <v>RIGHT</v>
      </c>
      <c r="D789" s="138">
        <f>IF('넣어줄 잉크'!$D$2="주말",INDEX(표5[#All],MATCH(C789,표5[[#All],[잉크]],0),18)+INDEX(표5[#All],MATCH(C789,표5[[#All],[잉크]],0),21),INDEX(표5[#All],MATCH(C789,표5[[#All],[잉크]],0),MATCH('넣어줄 잉크'!$D$2,표5[#Headers],0)+1))</f>
        <v>2</v>
      </c>
    </row>
    <row r="790" spans="2:4" hidden="1" x14ac:dyDescent="0.3">
      <c r="B790" s="56">
        <f t="shared" si="13"/>
        <v>0</v>
      </c>
      <c r="C790" s="139" t="str">
        <f>'제품 추가'!AC787</f>
        <v>GRANDEUR</v>
      </c>
      <c r="D790" s="138">
        <f>IF('넣어줄 잉크'!$D$2="주말",INDEX(표5[#All],MATCH(C790,표5[[#All],[잉크]],0),18)+INDEX(표5[#All],MATCH(C790,표5[[#All],[잉크]],0),21),INDEX(표5[#All],MATCH(C790,표5[[#All],[잉크]],0),MATCH('넣어줄 잉크'!$D$2,표5[#Headers],0)+1))</f>
        <v>0</v>
      </c>
    </row>
    <row r="791" spans="2:4" hidden="1" x14ac:dyDescent="0.3">
      <c r="B791" s="56">
        <f t="shared" si="13"/>
        <v>0</v>
      </c>
      <c r="C791" s="139" t="str">
        <f>'제품 추가'!AC788</f>
        <v>PALISADE</v>
      </c>
      <c r="D791" s="138">
        <f>IF('넣어줄 잉크'!$D$2="주말",INDEX(표5[#All],MATCH(C791,표5[[#All],[잉크]],0),18)+INDEX(표5[#All],MATCH(C791,표5[[#All],[잉크]],0),21),INDEX(표5[#All],MATCH(C791,표5[[#All],[잉크]],0),MATCH('넣어줄 잉크'!$D$2,표5[#Headers],0)+1))</f>
        <v>0</v>
      </c>
    </row>
    <row r="792" spans="2:4" hidden="1" x14ac:dyDescent="0.3">
      <c r="B792" s="56">
        <f t="shared" si="13"/>
        <v>0</v>
      </c>
      <c r="C792" s="139" t="str">
        <f>'제품 추가'!AC789</f>
        <v>BLUE</v>
      </c>
      <c r="D792" s="138">
        <f>IF('넣어줄 잉크'!$D$2="주말",INDEX(표5[#All],MATCH(C792,표5[[#All],[잉크]],0),18)+INDEX(표5[#All],MATCH(C792,표5[[#All],[잉크]],0),21),INDEX(표5[#All],MATCH(C792,표5[[#All],[잉크]],0),MATCH('넣어줄 잉크'!$D$2,표5[#Headers],0)+1))</f>
        <v>0</v>
      </c>
    </row>
    <row r="793" spans="2:4" hidden="1" x14ac:dyDescent="0.3">
      <c r="B793" s="56">
        <f t="shared" si="13"/>
        <v>0</v>
      </c>
      <c r="C793" s="139" t="str">
        <f>'제품 추가'!AC790</f>
        <v>OCEAN</v>
      </c>
      <c r="D793" s="138">
        <f>IF('넣어줄 잉크'!$D$2="주말",INDEX(표5[#All],MATCH(C793,표5[[#All],[잉크]],0),18)+INDEX(표5[#All],MATCH(C793,표5[[#All],[잉크]],0),21),INDEX(표5[#All],MATCH(C793,표5[[#All],[잉크]],0),MATCH('넣어줄 잉크'!$D$2,표5[#Headers],0)+1))</f>
        <v>0</v>
      </c>
    </row>
    <row r="794" spans="2:4" hidden="1" x14ac:dyDescent="0.3">
      <c r="B794" s="56">
        <f t="shared" si="13"/>
        <v>0</v>
      </c>
      <c r="C794" s="139" t="str">
        <f>'제품 추가'!AC791</f>
        <v>HAWAII</v>
      </c>
      <c r="D794" s="138">
        <f>IF('넣어줄 잉크'!$D$2="주말",INDEX(표5[#All],MATCH(C794,표5[[#All],[잉크]],0),18)+INDEX(표5[#All],MATCH(C794,표5[[#All],[잉크]],0),21),INDEX(표5[#All],MATCH(C794,표5[[#All],[잉크]],0),MATCH('넣어줄 잉크'!$D$2,표5[#Headers],0)+1))</f>
        <v>0</v>
      </c>
    </row>
    <row r="795" spans="2:4" hidden="1" x14ac:dyDescent="0.3">
      <c r="B795" s="56">
        <f t="shared" si="13"/>
        <v>0</v>
      </c>
      <c r="C795" s="139" t="str">
        <f>'제품 추가'!AC792</f>
        <v>TWITCH</v>
      </c>
      <c r="D795" s="138">
        <f>IF('넣어줄 잉크'!$D$2="주말",INDEX(표5[#All],MATCH(C795,표5[[#All],[잉크]],0),18)+INDEX(표5[#All],MATCH(C795,표5[[#All],[잉크]],0),21),INDEX(표5[#All],MATCH(C795,표5[[#All],[잉크]],0),MATCH('넣어줄 잉크'!$D$2,표5[#Headers],0)+1))</f>
        <v>0</v>
      </c>
    </row>
    <row r="796" spans="2:4" hidden="1" x14ac:dyDescent="0.3">
      <c r="B796" s="56">
        <f t="shared" si="13"/>
        <v>0</v>
      </c>
      <c r="C796" s="139" t="str">
        <f>'제품 추가'!AC793</f>
        <v>WARWICK</v>
      </c>
      <c r="D796" s="138">
        <f>IF('넣어줄 잉크'!$D$2="주말",INDEX(표5[#All],MATCH(C796,표5[[#All],[잉크]],0),18)+INDEX(표5[#All],MATCH(C796,표5[[#All],[잉크]],0),21),INDEX(표5[#All],MATCH(C796,표5[[#All],[잉크]],0),MATCH('넣어줄 잉크'!$D$2,표5[#Headers],0)+1))</f>
        <v>0</v>
      </c>
    </row>
    <row r="797" spans="2:4" hidden="1" x14ac:dyDescent="0.3">
      <c r="B797" s="56">
        <f t="shared" si="13"/>
        <v>0</v>
      </c>
      <c r="C797" s="139" t="str">
        <f>'제품 추가'!AC794</f>
        <v>JINX</v>
      </c>
      <c r="D797" s="138">
        <f>IF('넣어줄 잉크'!$D$2="주말",INDEX(표5[#All],MATCH(C797,표5[[#All],[잉크]],0),18)+INDEX(표5[#All],MATCH(C797,표5[[#All],[잉크]],0),21),INDEX(표5[#All],MATCH(C797,표5[[#All],[잉크]],0),MATCH('넣어줄 잉크'!$D$2,표5[#Headers],0)+1))</f>
        <v>0</v>
      </c>
    </row>
    <row r="798" spans="2:4" hidden="1" x14ac:dyDescent="0.3">
      <c r="B798" s="56">
        <f t="shared" si="13"/>
        <v>0</v>
      </c>
      <c r="C798" s="139" t="str">
        <f>'제품 추가'!AC795</f>
        <v>MATT</v>
      </c>
      <c r="D798" s="138">
        <f>IF('넣어줄 잉크'!$D$2="주말",INDEX(표5[#All],MATCH(C798,표5[[#All],[잉크]],0),18)+INDEX(표5[#All],MATCH(C798,표5[[#All],[잉크]],0),21),INDEX(표5[#All],MATCH(C798,표5[[#All],[잉크]],0),MATCH('넣어줄 잉크'!$D$2,표5[#Headers],0)+1))</f>
        <v>0</v>
      </c>
    </row>
    <row r="799" spans="2:4" hidden="1" x14ac:dyDescent="0.3">
      <c r="B799" s="56">
        <f t="shared" si="13"/>
        <v>0</v>
      </c>
      <c r="C799" s="139" t="str">
        <f>'제품 추가'!AC796</f>
        <v>MELBOURNE</v>
      </c>
      <c r="D799" s="138">
        <f>IF('넣어줄 잉크'!$D$2="주말",INDEX(표5[#All],MATCH(C799,표5[[#All],[잉크]],0),18)+INDEX(표5[#All],MATCH(C799,표5[[#All],[잉크]],0),21),INDEX(표5[#All],MATCH(C799,표5[[#All],[잉크]],0),MATCH('넣어줄 잉크'!$D$2,표5[#Headers],0)+1))</f>
        <v>0</v>
      </c>
    </row>
    <row r="800" spans="2:4" hidden="1" x14ac:dyDescent="0.3">
      <c r="B800" s="56">
        <f t="shared" si="13"/>
        <v>0</v>
      </c>
      <c r="C800" s="139" t="str">
        <f>'제품 추가'!AC797</f>
        <v>SAVILE</v>
      </c>
      <c r="D800" s="138">
        <f>IF('넣어줄 잉크'!$D$2="주말",INDEX(표5[#All],MATCH(C800,표5[[#All],[잉크]],0),18)+INDEX(표5[#All],MATCH(C800,표5[[#All],[잉크]],0),21),INDEX(표5[#All],MATCH(C800,표5[[#All],[잉크]],0),MATCH('넣어줄 잉크'!$D$2,표5[#Headers],0)+1))</f>
        <v>0</v>
      </c>
    </row>
    <row r="801" spans="2:4" hidden="1" x14ac:dyDescent="0.3">
      <c r="B801" s="56">
        <f t="shared" si="13"/>
        <v>0</v>
      </c>
      <c r="C801" s="139" t="str">
        <f>'제품 추가'!AC798</f>
        <v>TONIC</v>
      </c>
      <c r="D801" s="138">
        <f>IF('넣어줄 잉크'!$D$2="주말",INDEX(표5[#All],MATCH(C801,표5[[#All],[잉크]],0),18)+INDEX(표5[#All],MATCH(C801,표5[[#All],[잉크]],0),21),INDEX(표5[#All],MATCH(C801,표5[[#All],[잉크]],0),MATCH('넣어줄 잉크'!$D$2,표5[#Headers],0)+1))</f>
        <v>0</v>
      </c>
    </row>
    <row r="802" spans="2:4" hidden="1" x14ac:dyDescent="0.3">
      <c r="B802" s="56">
        <f t="shared" si="13"/>
        <v>0</v>
      </c>
      <c r="C802" s="139" t="str">
        <f>'제품 추가'!AC799</f>
        <v>CHAMPAGNE</v>
      </c>
      <c r="D802" s="138">
        <f>IF('넣어줄 잉크'!$D$2="주말",INDEX(표5[#All],MATCH(C802,표5[[#All],[잉크]],0),18)+INDEX(표5[#All],MATCH(C802,표5[[#All],[잉크]],0),21),INDEX(표5[#All],MATCH(C802,표5[[#All],[잉크]],0),MATCH('넣어줄 잉크'!$D$2,표5[#Headers],0)+1))</f>
        <v>0</v>
      </c>
    </row>
    <row r="803" spans="2:4" hidden="1" x14ac:dyDescent="0.3">
      <c r="B803" s="56">
        <f t="shared" si="13"/>
        <v>0</v>
      </c>
      <c r="C803" s="139" t="str">
        <f>'제품 추가'!AC800</f>
        <v>HIGHBALL</v>
      </c>
      <c r="D803" s="138">
        <f>IF('넣어줄 잉크'!$D$2="주말",INDEX(표5[#All],MATCH(C803,표5[[#All],[잉크]],0),18)+INDEX(표5[#All],MATCH(C803,표5[[#All],[잉크]],0),21),INDEX(표5[#All],MATCH(C803,표5[[#All],[잉크]],0),MATCH('넣어줄 잉크'!$D$2,표5[#Headers],0)+1))</f>
        <v>0</v>
      </c>
    </row>
    <row r="804" spans="2:4" hidden="1" x14ac:dyDescent="0.3">
      <c r="B804" s="56">
        <f t="shared" si="13"/>
        <v>0</v>
      </c>
      <c r="C804" s="139" t="str">
        <f>'제품 추가'!AC801</f>
        <v>MANA</v>
      </c>
      <c r="D804" s="138">
        <f>IF('넣어줄 잉크'!$D$2="주말",INDEX(표5[#All],MATCH(C804,표5[[#All],[잉크]],0),18)+INDEX(표5[#All],MATCH(C804,표5[[#All],[잉크]],0),21),INDEX(표5[#All],MATCH(C804,표5[[#All],[잉크]],0),MATCH('넣어줄 잉크'!$D$2,표5[#Headers],0)+1))</f>
        <v>0</v>
      </c>
    </row>
    <row r="805" spans="2:4" hidden="1" x14ac:dyDescent="0.3">
      <c r="B805" s="56">
        <f t="shared" si="13"/>
        <v>0</v>
      </c>
      <c r="C805" s="139" t="str">
        <f>'제품 추가'!AC802</f>
        <v>DRAIN</v>
      </c>
      <c r="D805" s="138">
        <f>IF('넣어줄 잉크'!$D$2="주말",INDEX(표5[#All],MATCH(C805,표5[[#All],[잉크]],0),18)+INDEX(표5[#All],MATCH(C805,표5[[#All],[잉크]],0),21),INDEX(표5[#All],MATCH(C805,표5[[#All],[잉크]],0),MATCH('넣어줄 잉크'!$D$2,표5[#Headers],0)+1))</f>
        <v>0</v>
      </c>
    </row>
    <row r="806" spans="2:4" hidden="1" x14ac:dyDescent="0.3">
      <c r="B806" s="56">
        <f t="shared" si="13"/>
        <v>0</v>
      </c>
      <c r="C806" s="139" t="str">
        <f>'제품 추가'!AC803</f>
        <v>MAKALU</v>
      </c>
      <c r="D806" s="138">
        <f>IF('넣어줄 잉크'!$D$2="주말",INDEX(표5[#All],MATCH(C806,표5[[#All],[잉크]],0),18)+INDEX(표5[#All],MATCH(C806,표5[[#All],[잉크]],0),21),INDEX(표5[#All],MATCH(C806,표5[[#All],[잉크]],0),MATCH('넣어줄 잉크'!$D$2,표5[#Headers],0)+1))</f>
        <v>0</v>
      </c>
    </row>
    <row r="807" spans="2:4" hidden="1" x14ac:dyDescent="0.3">
      <c r="B807" s="56">
        <f t="shared" si="13"/>
        <v>0</v>
      </c>
      <c r="C807" s="139" t="str">
        <f>'제품 추가'!AC804</f>
        <v>FERN</v>
      </c>
      <c r="D807" s="138">
        <f>IF('넣어줄 잉크'!$D$2="주말",INDEX(표5[#All],MATCH(C807,표5[[#All],[잉크]],0),18)+INDEX(표5[#All],MATCH(C807,표5[[#All],[잉크]],0),21),INDEX(표5[#All],MATCH(C807,표5[[#All],[잉크]],0),MATCH('넣어줄 잉크'!$D$2,표5[#Headers],0)+1))</f>
        <v>0</v>
      </c>
    </row>
    <row r="808" spans="2:4" hidden="1" x14ac:dyDescent="0.3">
      <c r="B808" s="56">
        <f t="shared" si="13"/>
        <v>0</v>
      </c>
      <c r="C808" s="139" t="str">
        <f>'제품 추가'!AC805</f>
        <v>JUNIPER</v>
      </c>
      <c r="D808" s="138">
        <f>IF('넣어줄 잉크'!$D$2="주말",INDEX(표5[#All],MATCH(C808,표5[[#All],[잉크]],0),18)+INDEX(표5[#All],MATCH(C808,표5[[#All],[잉크]],0),21),INDEX(표5[#All],MATCH(C808,표5[[#All],[잉크]],0),MATCH('넣어줄 잉크'!$D$2,표5[#Headers],0)+1))</f>
        <v>0</v>
      </c>
    </row>
    <row r="809" spans="2:4" hidden="1" x14ac:dyDescent="0.3">
      <c r="B809" s="56">
        <f t="shared" si="13"/>
        <v>0</v>
      </c>
      <c r="C809" s="139" t="str">
        <f>'제품 추가'!AC806</f>
        <v>TRUFFLE</v>
      </c>
      <c r="D809" s="138">
        <f>IF('넣어줄 잉크'!$D$2="주말",INDEX(표5[#All],MATCH(C809,표5[[#All],[잉크]],0),18)+INDEX(표5[#All],MATCH(C809,표5[[#All],[잉크]],0),21),INDEX(표5[#All],MATCH(C809,표5[[#All],[잉크]],0),MATCH('넣어줄 잉크'!$D$2,표5[#Headers],0)+1))</f>
        <v>0</v>
      </c>
    </row>
    <row r="810" spans="2:4" hidden="1" x14ac:dyDescent="0.3">
      <c r="B810" s="56">
        <f t="shared" si="13"/>
        <v>0</v>
      </c>
      <c r="C810" s="139" t="str">
        <f>'제품 추가'!AC807</f>
        <v>MALDON</v>
      </c>
      <c r="D810" s="138">
        <f>IF('넣어줄 잉크'!$D$2="주말",INDEX(표5[#All],MATCH(C810,표5[[#All],[잉크]],0),18)+INDEX(표5[#All],MATCH(C810,표5[[#All],[잉크]],0),21),INDEX(표5[#All],MATCH(C810,표5[[#All],[잉크]],0),MATCH('넣어줄 잉크'!$D$2,표5[#Headers],0)+1))</f>
        <v>0</v>
      </c>
    </row>
    <row r="811" spans="2:4" hidden="1" x14ac:dyDescent="0.3">
      <c r="B811" s="56">
        <f t="shared" si="13"/>
        <v>0</v>
      </c>
      <c r="C811" s="139" t="str">
        <f>'제품 추가'!AC808</f>
        <v>SCARLET</v>
      </c>
      <c r="D811" s="138">
        <f>IF('넣어줄 잉크'!$D$2="주말",INDEX(표5[#All],MATCH(C811,표5[[#All],[잉크]],0),18)+INDEX(표5[#All],MATCH(C811,표5[[#All],[잉크]],0),21),INDEX(표5[#All],MATCH(C811,표5[[#All],[잉크]],0),MATCH('넣어줄 잉크'!$D$2,표5[#Headers],0)+1))</f>
        <v>0</v>
      </c>
    </row>
    <row r="812" spans="2:4" hidden="1" x14ac:dyDescent="0.3">
      <c r="B812" s="56">
        <f t="shared" si="13"/>
        <v>0</v>
      </c>
      <c r="C812" s="139" t="str">
        <f>'제품 추가'!AC809</f>
        <v>CORONA</v>
      </c>
      <c r="D812" s="138">
        <f>IF('넣어줄 잉크'!$D$2="주말",INDEX(표5[#All],MATCH(C812,표5[[#All],[잉크]],0),18)+INDEX(표5[#All],MATCH(C812,표5[[#All],[잉크]],0),21),INDEX(표5[#All],MATCH(C812,표5[[#All],[잉크]],0),MATCH('넣어줄 잉크'!$D$2,표5[#Headers],0)+1))</f>
        <v>0</v>
      </c>
    </row>
    <row r="813" spans="2:4" hidden="1" x14ac:dyDescent="0.3">
      <c r="B813" s="56">
        <f t="shared" si="13"/>
        <v>0</v>
      </c>
      <c r="C813" s="139" t="str">
        <f>'제품 추가'!AC810</f>
        <v>FLARE</v>
      </c>
      <c r="D813" s="138">
        <f>IF('넣어줄 잉크'!$D$2="주말",INDEX(표5[#All],MATCH(C813,표5[[#All],[잉크]],0),18)+INDEX(표5[#All],MATCH(C813,표5[[#All],[잉크]],0),21),INDEX(표5[#All],MATCH(C813,표5[[#All],[잉크]],0),MATCH('넣어줄 잉크'!$D$2,표5[#Headers],0)+1))</f>
        <v>0</v>
      </c>
    </row>
    <row r="814" spans="2:4" hidden="1" x14ac:dyDescent="0.3">
      <c r="B814" s="56">
        <f t="shared" si="13"/>
        <v>0</v>
      </c>
      <c r="C814" s="139" t="str">
        <f>'제품 추가'!AC811</f>
        <v>LULU</v>
      </c>
      <c r="D814" s="138">
        <f>IF('넣어줄 잉크'!$D$2="주말",INDEX(표5[#All],MATCH(C814,표5[[#All],[잉크]],0),18)+INDEX(표5[#All],MATCH(C814,표5[[#All],[잉크]],0),21),INDEX(표5[#All],MATCH(C814,표5[[#All],[잉크]],0),MATCH('넣어줄 잉크'!$D$2,표5[#Headers],0)+1))</f>
        <v>0</v>
      </c>
    </row>
    <row r="815" spans="2:4" hidden="1" x14ac:dyDescent="0.3">
      <c r="B815" s="56">
        <f t="shared" si="13"/>
        <v>0</v>
      </c>
      <c r="C815" s="139" t="str">
        <f>'제품 추가'!AC812</f>
        <v>AMUMU</v>
      </c>
      <c r="D815" s="138">
        <f>IF('넣어줄 잉크'!$D$2="주말",INDEX(표5[#All],MATCH(C815,표5[[#All],[잉크]],0),18)+INDEX(표5[#All],MATCH(C815,표5[[#All],[잉크]],0),21),INDEX(표5[#All],MATCH(C815,표5[[#All],[잉크]],0),MATCH('넣어줄 잉크'!$D$2,표5[#Headers],0)+1))</f>
        <v>0</v>
      </c>
    </row>
    <row r="816" spans="2:4" hidden="1" x14ac:dyDescent="0.3">
      <c r="B816" s="56">
        <f t="shared" si="13"/>
        <v>0</v>
      </c>
      <c r="C816" s="139" t="str">
        <f>'제품 추가'!AC813</f>
        <v>YORICK</v>
      </c>
      <c r="D816" s="138">
        <f>IF('넣어줄 잉크'!$D$2="주말",INDEX(표5[#All],MATCH(C816,표5[[#All],[잉크]],0),18)+INDEX(표5[#All],MATCH(C816,표5[[#All],[잉크]],0),21),INDEX(표5[#All],MATCH(C816,표5[[#All],[잉크]],0),MATCH('넣어줄 잉크'!$D$2,표5[#Headers],0)+1))</f>
        <v>0</v>
      </c>
    </row>
    <row r="817" spans="2:4" hidden="1" x14ac:dyDescent="0.3">
      <c r="B817" s="56">
        <f t="shared" si="13"/>
        <v>0</v>
      </c>
      <c r="C817" s="139" t="str">
        <f>'제품 추가'!AC814</f>
        <v>IRELIA</v>
      </c>
      <c r="D817" s="138">
        <f>IF('넣어줄 잉크'!$D$2="주말",INDEX(표5[#All],MATCH(C817,표5[[#All],[잉크]],0),18)+INDEX(표5[#All],MATCH(C817,표5[[#All],[잉크]],0),21),INDEX(표5[#All],MATCH(C817,표5[[#All],[잉크]],0),MATCH('넣어줄 잉크'!$D$2,표5[#Headers],0)+1))</f>
        <v>0</v>
      </c>
    </row>
    <row r="818" spans="2:4" hidden="1" x14ac:dyDescent="0.3">
      <c r="B818" s="56">
        <f t="shared" si="13"/>
        <v>0</v>
      </c>
      <c r="C818" s="139" t="str">
        <f>'제품 추가'!AC815</f>
        <v>LEBLANC</v>
      </c>
      <c r="D818" s="138">
        <f>IF('넣어줄 잉크'!$D$2="주말",INDEX(표5[#All],MATCH(C818,표5[[#All],[잉크]],0),18)+INDEX(표5[#All],MATCH(C818,표5[[#All],[잉크]],0),21),INDEX(표5[#All],MATCH(C818,표5[[#All],[잉크]],0),MATCH('넣어줄 잉크'!$D$2,표5[#Headers],0)+1))</f>
        <v>0</v>
      </c>
    </row>
    <row r="819" spans="2:4" hidden="1" x14ac:dyDescent="0.3">
      <c r="B819" s="56">
        <f t="shared" si="13"/>
        <v>0</v>
      </c>
      <c r="C819" s="139" t="str">
        <f>'제품 추가'!AC816</f>
        <v>KENNEN</v>
      </c>
      <c r="D819" s="138">
        <f>IF('넣어줄 잉크'!$D$2="주말",INDEX(표5[#All],MATCH(C819,표5[[#All],[잉크]],0),18)+INDEX(표5[#All],MATCH(C819,표5[[#All],[잉크]],0),21),INDEX(표5[#All],MATCH(C819,표5[[#All],[잉크]],0),MATCH('넣어줄 잉크'!$D$2,표5[#Headers],0)+1))</f>
        <v>0</v>
      </c>
    </row>
    <row r="820" spans="2:4" hidden="1" x14ac:dyDescent="0.3">
      <c r="B820" s="56">
        <f t="shared" si="13"/>
        <v>0</v>
      </c>
      <c r="C820" s="139" t="str">
        <f>'제품 추가'!AC817</f>
        <v>MALZAHAR</v>
      </c>
      <c r="D820" s="138">
        <f>IF('넣어줄 잉크'!$D$2="주말",INDEX(표5[#All],MATCH(C820,표5[[#All],[잉크]],0),18)+INDEX(표5[#All],MATCH(C820,표5[[#All],[잉크]],0),21),INDEX(표5[#All],MATCH(C820,표5[[#All],[잉크]],0),MATCH('넣어줄 잉크'!$D$2,표5[#Headers],0)+1))</f>
        <v>0</v>
      </c>
    </row>
    <row r="821" spans="2:4" hidden="1" x14ac:dyDescent="0.3">
      <c r="B821" s="56">
        <f t="shared" si="13"/>
        <v>0</v>
      </c>
      <c r="C821" s="139" t="str">
        <f>'제품 추가'!AC818</f>
        <v>MACH</v>
      </c>
      <c r="D821" s="138">
        <f>IF('넣어줄 잉크'!$D$2="주말",INDEX(표5[#All],MATCH(C821,표5[[#All],[잉크]],0),18)+INDEX(표5[#All],MATCH(C821,표5[[#All],[잉크]],0),21),INDEX(표5[#All],MATCH(C821,표5[[#All],[잉크]],0),MATCH('넣어줄 잉크'!$D$2,표5[#Headers],0)+1))</f>
        <v>0</v>
      </c>
    </row>
    <row r="822" spans="2:4" hidden="1" x14ac:dyDescent="0.3">
      <c r="B822" s="56">
        <f t="shared" si="13"/>
        <v>0</v>
      </c>
      <c r="C822" s="139" t="str">
        <f>'제품 추가'!AC819</f>
        <v>QUICK</v>
      </c>
      <c r="D822" s="138">
        <f>IF('넣어줄 잉크'!$D$2="주말",INDEX(표5[#All],MATCH(C822,표5[[#All],[잉크]],0),18)+INDEX(표5[#All],MATCH(C822,표5[[#All],[잉크]],0),21),INDEX(표5[#All],MATCH(C822,표5[[#All],[잉크]],0),MATCH('넣어줄 잉크'!$D$2,표5[#Headers],0)+1))</f>
        <v>0</v>
      </c>
    </row>
    <row r="823" spans="2:4" hidden="1" x14ac:dyDescent="0.3">
      <c r="B823" s="56">
        <f t="shared" si="13"/>
        <v>0</v>
      </c>
      <c r="C823" s="139" t="str">
        <f>'제품 추가'!AC820</f>
        <v>FAST</v>
      </c>
      <c r="D823" s="138">
        <f>IF('넣어줄 잉크'!$D$2="주말",INDEX(표5[#All],MATCH(C823,표5[[#All],[잉크]],0),18)+INDEX(표5[#All],MATCH(C823,표5[[#All],[잉크]],0),21),INDEX(표5[#All],MATCH(C823,표5[[#All],[잉크]],0),MATCH('넣어줄 잉크'!$D$2,표5[#Headers],0)+1))</f>
        <v>0</v>
      </c>
    </row>
    <row r="824" spans="2:4" hidden="1" x14ac:dyDescent="0.3">
      <c r="B824" s="56">
        <f t="shared" ref="B824:B887" si="14">IFERROR(SUM(D824:D824),0)</f>
        <v>0</v>
      </c>
      <c r="C824" s="139" t="str">
        <f>'제품 추가'!AC821</f>
        <v>UGLY</v>
      </c>
      <c r="D824" s="138">
        <f>IF('넣어줄 잉크'!$D$2="주말",INDEX(표5[#All],MATCH(C824,표5[[#All],[잉크]],0),18)+INDEX(표5[#All],MATCH(C824,표5[[#All],[잉크]],0),21),INDEX(표5[#All],MATCH(C824,표5[[#All],[잉크]],0),MATCH('넣어줄 잉크'!$D$2,표5[#Headers],0)+1))</f>
        <v>0</v>
      </c>
    </row>
    <row r="825" spans="2:4" hidden="1" x14ac:dyDescent="0.3">
      <c r="B825" s="56">
        <f t="shared" si="14"/>
        <v>0</v>
      </c>
      <c r="C825" s="139" t="str">
        <f>'제품 추가'!AC822</f>
        <v>NOEULY</v>
      </c>
      <c r="D825" s="138">
        <f>IF('넣어줄 잉크'!$D$2="주말",INDEX(표5[#All],MATCH(C825,표5[[#All],[잉크]],0),18)+INDEX(표5[#All],MATCH(C825,표5[[#All],[잉크]],0),21),INDEX(표5[#All],MATCH(C825,표5[[#All],[잉크]],0),MATCH('넣어줄 잉크'!$D$2,표5[#Headers],0)+1))</f>
        <v>0</v>
      </c>
    </row>
    <row r="826" spans="2:4" hidden="1" x14ac:dyDescent="0.3">
      <c r="B826" s="56">
        <f t="shared" si="14"/>
        <v>0</v>
      </c>
      <c r="C826" s="139" t="str">
        <f>'제품 추가'!AC823</f>
        <v>HONDA</v>
      </c>
      <c r="D826" s="138">
        <f>IF('넣어줄 잉크'!$D$2="주말",INDEX(표5[#All],MATCH(C826,표5[[#All],[잉크]],0),18)+INDEX(표5[#All],MATCH(C826,표5[[#All],[잉크]],0),21),INDEX(표5[#All],MATCH(C826,표5[[#All],[잉크]],0),MATCH('넣어줄 잉크'!$D$2,표5[#Headers],0)+1))</f>
        <v>0</v>
      </c>
    </row>
    <row r="827" spans="2:4" hidden="1" x14ac:dyDescent="0.3">
      <c r="B827" s="56">
        <f t="shared" si="14"/>
        <v>0</v>
      </c>
      <c r="C827" s="139" t="str">
        <f>'제품 추가'!AC824</f>
        <v>CANON</v>
      </c>
      <c r="D827" s="138">
        <f>IF('넣어줄 잉크'!$D$2="주말",INDEX(표5[#All],MATCH(C827,표5[[#All],[잉크]],0),18)+INDEX(표5[#All],MATCH(C827,표5[[#All],[잉크]],0),21),INDEX(표5[#All],MATCH(C827,표5[[#All],[잉크]],0),MATCH('넣어줄 잉크'!$D$2,표5[#Headers],0)+1))</f>
        <v>0</v>
      </c>
    </row>
    <row r="828" spans="2:4" hidden="1" x14ac:dyDescent="0.3">
      <c r="B828" s="56">
        <f t="shared" si="14"/>
        <v>0</v>
      </c>
      <c r="C828" s="139" t="str">
        <f>'제품 추가'!AC825</f>
        <v>NIKON</v>
      </c>
      <c r="D828" s="138">
        <f>IF('넣어줄 잉크'!$D$2="주말",INDEX(표5[#All],MATCH(C828,표5[[#All],[잉크]],0),18)+INDEX(표5[#All],MATCH(C828,표5[[#All],[잉크]],0),21),INDEX(표5[#All],MATCH(C828,표5[[#All],[잉크]],0),MATCH('넣어줄 잉크'!$D$2,표5[#Headers],0)+1))</f>
        <v>0</v>
      </c>
    </row>
    <row r="829" spans="2:4" hidden="1" x14ac:dyDescent="0.3">
      <c r="B829" s="56">
        <f t="shared" si="14"/>
        <v>0</v>
      </c>
      <c r="C829" s="139" t="str">
        <f>'제품 추가'!AC826</f>
        <v>GRAMPUS</v>
      </c>
      <c r="D829" s="138">
        <f>IF('넣어줄 잉크'!$D$2="주말",INDEX(표5[#All],MATCH(C829,표5[[#All],[잉크]],0),18)+INDEX(표5[#All],MATCH(C829,표5[[#All],[잉크]],0),21),INDEX(표5[#All],MATCH(C829,표5[[#All],[잉크]],0),MATCH('넣어줄 잉크'!$D$2,표5[#Headers],0)+1))</f>
        <v>0</v>
      </c>
    </row>
    <row r="830" spans="2:4" hidden="1" x14ac:dyDescent="0.3">
      <c r="B830" s="56">
        <f t="shared" si="14"/>
        <v>0</v>
      </c>
      <c r="C830" s="139" t="str">
        <f>'제품 추가'!AC827</f>
        <v>MINKE</v>
      </c>
      <c r="D830" s="138">
        <f>IF('넣어줄 잉크'!$D$2="주말",INDEX(표5[#All],MATCH(C830,표5[[#All],[잉크]],0),18)+INDEX(표5[#All],MATCH(C830,표5[[#All],[잉크]],0),21),INDEX(표5[#All],MATCH(C830,표5[[#All],[잉크]],0),MATCH('넣어줄 잉크'!$D$2,표5[#Headers],0)+1))</f>
        <v>0</v>
      </c>
    </row>
    <row r="831" spans="2:4" hidden="1" x14ac:dyDescent="0.3">
      <c r="B831" s="56">
        <f t="shared" si="14"/>
        <v>0</v>
      </c>
      <c r="C831" s="139" t="str">
        <f>'제품 추가'!AC828</f>
        <v>SPERM</v>
      </c>
      <c r="D831" s="138">
        <f>IF('넣어줄 잉크'!$D$2="주말",INDEX(표5[#All],MATCH(C831,표5[[#All],[잉크]],0),18)+INDEX(표5[#All],MATCH(C831,표5[[#All],[잉크]],0),21),INDEX(표5[#All],MATCH(C831,표5[[#All],[잉크]],0),MATCH('넣어줄 잉크'!$D$2,표5[#Headers],0)+1))</f>
        <v>0</v>
      </c>
    </row>
    <row r="832" spans="2:4" hidden="1" x14ac:dyDescent="0.3">
      <c r="B832" s="56">
        <f t="shared" si="14"/>
        <v>0</v>
      </c>
      <c r="C832" s="139" t="str">
        <f>'제품 추가'!AC829</f>
        <v>TOYOTA</v>
      </c>
      <c r="D832" s="138">
        <f>IF('넣어줄 잉크'!$D$2="주말",INDEX(표5[#All],MATCH(C832,표5[[#All],[잉크]],0),18)+INDEX(표5[#All],MATCH(C832,표5[[#All],[잉크]],0),21),INDEX(표5[#All],MATCH(C832,표5[[#All],[잉크]],0),MATCH('넣어줄 잉크'!$D$2,표5[#Headers],0)+1))</f>
        <v>0</v>
      </c>
    </row>
    <row r="833" spans="2:4" hidden="1" x14ac:dyDescent="0.3">
      <c r="B833" s="56">
        <f t="shared" si="14"/>
        <v>0</v>
      </c>
      <c r="C833" s="139" t="str">
        <f>'제품 추가'!AC830</f>
        <v>NISSAN</v>
      </c>
      <c r="D833" s="138">
        <f>IF('넣어줄 잉크'!$D$2="주말",INDEX(표5[#All],MATCH(C833,표5[[#All],[잉크]],0),18)+INDEX(표5[#All],MATCH(C833,표5[[#All],[잉크]],0),21),INDEX(표5[#All],MATCH(C833,표5[[#All],[잉크]],0),MATCH('넣어줄 잉크'!$D$2,표5[#Headers],0)+1))</f>
        <v>0</v>
      </c>
    </row>
    <row r="834" spans="2:4" hidden="1" x14ac:dyDescent="0.3">
      <c r="B834" s="56">
        <f t="shared" si="14"/>
        <v>0</v>
      </c>
      <c r="C834" s="139" t="str">
        <f>'제품 추가'!AC831</f>
        <v>SUZUKI</v>
      </c>
      <c r="D834" s="138">
        <f>IF('넣어줄 잉크'!$D$2="주말",INDEX(표5[#All],MATCH(C834,표5[[#All],[잉크]],0),18)+INDEX(표5[#All],MATCH(C834,표5[[#All],[잉크]],0),21),INDEX(표5[#All],MATCH(C834,표5[[#All],[잉크]],0),MATCH('넣어줄 잉크'!$D$2,표5[#Headers],0)+1))</f>
        <v>0</v>
      </c>
    </row>
    <row r="835" spans="2:4" hidden="1" x14ac:dyDescent="0.3">
      <c r="B835" s="56">
        <f t="shared" si="14"/>
        <v>0</v>
      </c>
      <c r="C835" s="139" t="str">
        <f>'제품 추가'!AC832</f>
        <v>LEXUS</v>
      </c>
      <c r="D835" s="138">
        <f>IF('넣어줄 잉크'!$D$2="주말",INDEX(표5[#All],MATCH(C835,표5[[#All],[잉크]],0),18)+INDEX(표5[#All],MATCH(C835,표5[[#All],[잉크]],0),21),INDEX(표5[#All],MATCH(C835,표5[[#All],[잉크]],0),MATCH('넣어줄 잉크'!$D$2,표5[#Headers],0)+1))</f>
        <v>0</v>
      </c>
    </row>
    <row r="836" spans="2:4" hidden="1" x14ac:dyDescent="0.3">
      <c r="B836" s="56">
        <f t="shared" si="14"/>
        <v>0</v>
      </c>
      <c r="C836" s="139" t="str">
        <f>'제품 추가'!AC833</f>
        <v>PETROLE</v>
      </c>
      <c r="D836" s="138">
        <f>IF('넣어줄 잉크'!$D$2="주말",INDEX(표5[#All],MATCH(C836,표5[[#All],[잉크]],0),18)+INDEX(표5[#All],MATCH(C836,표5[[#All],[잉크]],0),21),INDEX(표5[#All],MATCH(C836,표5[[#All],[잉크]],0),MATCH('넣어줄 잉크'!$D$2,표5[#Headers],0)+1))</f>
        <v>0</v>
      </c>
    </row>
    <row r="837" spans="2:4" hidden="1" x14ac:dyDescent="0.3">
      <c r="B837" s="56">
        <f t="shared" si="14"/>
        <v>0</v>
      </c>
      <c r="C837" s="139" t="str">
        <f>'제품 추가'!AC834</f>
        <v>SAPIN</v>
      </c>
      <c r="D837" s="138">
        <f>IF('넣어줄 잉크'!$D$2="주말",INDEX(표5[#All],MATCH(C837,표5[[#All],[잉크]],0),18)+INDEX(표5[#All],MATCH(C837,표5[[#All],[잉크]],0),21),INDEX(표5[#All],MATCH(C837,표5[[#All],[잉크]],0),MATCH('넣어줄 잉크'!$D$2,표5[#Headers],0)+1))</f>
        <v>0</v>
      </c>
    </row>
    <row r="838" spans="2:4" hidden="1" x14ac:dyDescent="0.3">
      <c r="B838" s="56">
        <f t="shared" si="14"/>
        <v>0</v>
      </c>
      <c r="C838" s="139" t="str">
        <f>'제품 추가'!AC835</f>
        <v>MILITARY</v>
      </c>
      <c r="D838" s="138">
        <f>IF('넣어줄 잉크'!$D$2="주말",INDEX(표5[#All],MATCH(C838,표5[[#All],[잉크]],0),18)+INDEX(표5[#All],MATCH(C838,표5[[#All],[잉크]],0),21),INDEX(표5[#All],MATCH(C838,표5[[#All],[잉크]],0),MATCH('넣어줄 잉크'!$D$2,표5[#Headers],0)+1))</f>
        <v>0</v>
      </c>
    </row>
    <row r="839" spans="2:4" hidden="1" x14ac:dyDescent="0.3">
      <c r="B839" s="56">
        <f t="shared" si="14"/>
        <v>0</v>
      </c>
      <c r="C839" s="139" t="str">
        <f>'제품 추가'!AC836</f>
        <v>TOSHIBA</v>
      </c>
      <c r="D839" s="138">
        <f>IF('넣어줄 잉크'!$D$2="주말",INDEX(표5[#All],MATCH(C839,표5[[#All],[잉크]],0),18)+INDEX(표5[#All],MATCH(C839,표5[[#All],[잉크]],0),21),INDEX(표5[#All],MATCH(C839,표5[[#All],[잉크]],0),MATCH('넣어줄 잉크'!$D$2,표5[#Headers],0)+1))</f>
        <v>0</v>
      </c>
    </row>
    <row r="840" spans="2:4" hidden="1" x14ac:dyDescent="0.3">
      <c r="B840" s="56">
        <f t="shared" si="14"/>
        <v>0</v>
      </c>
      <c r="C840" s="139" t="str">
        <f>'제품 추가'!AC837</f>
        <v>PANASONIC</v>
      </c>
      <c r="D840" s="138">
        <f>IF('넣어줄 잉크'!$D$2="주말",INDEX(표5[#All],MATCH(C840,표5[[#All],[잉크]],0),18)+INDEX(표5[#All],MATCH(C840,표5[[#All],[잉크]],0),21),INDEX(표5[#All],MATCH(C840,표5[[#All],[잉크]],0),MATCH('넣어줄 잉크'!$D$2,표5[#Headers],0)+1))</f>
        <v>0</v>
      </c>
    </row>
    <row r="841" spans="2:4" hidden="1" x14ac:dyDescent="0.3">
      <c r="B841" s="56">
        <f t="shared" si="14"/>
        <v>0</v>
      </c>
      <c r="C841" s="139" t="str">
        <f>'제품 추가'!AC838</f>
        <v>MITSUBISHI</v>
      </c>
      <c r="D841" s="138">
        <f>IF('넣어줄 잉크'!$D$2="주말",INDEX(표5[#All],MATCH(C841,표5[[#All],[잉크]],0),18)+INDEX(표5[#All],MATCH(C841,표5[[#All],[잉크]],0),21),INDEX(표5[#All],MATCH(C841,표5[[#All],[잉크]],0),MATCH('넣어줄 잉크'!$D$2,표5[#Headers],0)+1))</f>
        <v>0</v>
      </c>
    </row>
    <row r="842" spans="2:4" hidden="1" x14ac:dyDescent="0.3">
      <c r="B842" s="56">
        <f t="shared" si="14"/>
        <v>0</v>
      </c>
      <c r="C842" s="139" t="str">
        <f>'제품 추가'!AC839</f>
        <v>YAMAHA</v>
      </c>
      <c r="D842" s="138">
        <f>IF('넣어줄 잉크'!$D$2="주말",INDEX(표5[#All],MATCH(C842,표5[[#All],[잉크]],0),18)+INDEX(표5[#All],MATCH(C842,표5[[#All],[잉크]],0),21),INDEX(표5[#All],MATCH(C842,표5[[#All],[잉크]],0),MATCH('넣어줄 잉크'!$D$2,표5[#Headers],0)+1))</f>
        <v>0</v>
      </c>
    </row>
    <row r="843" spans="2:4" hidden="1" x14ac:dyDescent="0.3">
      <c r="B843" s="56">
        <f t="shared" si="14"/>
        <v>0</v>
      </c>
      <c r="C843" s="139" t="str">
        <f>'제품 추가'!AC840</f>
        <v>INFINITI</v>
      </c>
      <c r="D843" s="138">
        <f>IF('넣어줄 잉크'!$D$2="주말",INDEX(표5[#All],MATCH(C843,표5[[#All],[잉크]],0),18)+INDEX(표5[#All],MATCH(C843,표5[[#All],[잉크]],0),21),INDEX(표5[#All],MATCH(C843,표5[[#All],[잉크]],0),MATCH('넣어줄 잉크'!$D$2,표5[#Headers],0)+1))</f>
        <v>0</v>
      </c>
    </row>
    <row r="844" spans="2:4" hidden="1" x14ac:dyDescent="0.3">
      <c r="B844" s="56">
        <f t="shared" si="14"/>
        <v>0</v>
      </c>
      <c r="C844" s="139" t="str">
        <f>'제품 추가'!AC841</f>
        <v>ESPRESSO</v>
      </c>
      <c r="D844" s="138">
        <f>IF('넣어줄 잉크'!$D$2="주말",INDEX(표5[#All],MATCH(C844,표5[[#All],[잉크]],0),18)+INDEX(표5[#All],MATCH(C844,표5[[#All],[잉크]],0),21),INDEX(표5[#All],MATCH(C844,표5[[#All],[잉크]],0),MATCH('넣어줄 잉크'!$D$2,표5[#Headers],0)+1))</f>
        <v>0</v>
      </c>
    </row>
    <row r="845" spans="2:4" hidden="1" x14ac:dyDescent="0.3">
      <c r="B845" s="56">
        <f t="shared" si="14"/>
        <v>0</v>
      </c>
      <c r="C845" s="139" t="str">
        <f>'제품 추가'!AC842</f>
        <v>PANTHER</v>
      </c>
      <c r="D845" s="138">
        <f>IF('넣어줄 잉크'!$D$2="주말",INDEX(표5[#All],MATCH(C845,표5[[#All],[잉크]],0),18)+INDEX(표5[#All],MATCH(C845,표5[[#All],[잉크]],0),21),INDEX(표5[#All],MATCH(C845,표5[[#All],[잉크]],0),MATCH('넣어줄 잉크'!$D$2,표5[#Headers],0)+1))</f>
        <v>0</v>
      </c>
    </row>
    <row r="846" spans="2:4" hidden="1" x14ac:dyDescent="0.3">
      <c r="B846" s="56">
        <f t="shared" si="14"/>
        <v>0</v>
      </c>
      <c r="C846" s="139" t="str">
        <f>'제품 추가'!AC843</f>
        <v>JAGUAR</v>
      </c>
      <c r="D846" s="138">
        <f>IF('넣어줄 잉크'!$D$2="주말",INDEX(표5[#All],MATCH(C846,표5[[#All],[잉크]],0),18)+INDEX(표5[#All],MATCH(C846,표5[[#All],[잉크]],0),21),INDEX(표5[#All],MATCH(C846,표5[[#All],[잉크]],0),MATCH('넣어줄 잉크'!$D$2,표5[#Headers],0)+1))</f>
        <v>0</v>
      </c>
    </row>
    <row r="847" spans="2:4" hidden="1" x14ac:dyDescent="0.3">
      <c r="B847" s="56">
        <f t="shared" si="14"/>
        <v>0</v>
      </c>
      <c r="C847" s="139" t="str">
        <f>'제품 추가'!AC844</f>
        <v>POWER</v>
      </c>
      <c r="D847" s="138">
        <f>IF('넣어줄 잉크'!$D$2="주말",INDEX(표5[#All],MATCH(C847,표5[[#All],[잉크]],0),18)+INDEX(표5[#All],MATCH(C847,표5[[#All],[잉크]],0),21),INDEX(표5[#All],MATCH(C847,표5[[#All],[잉크]],0),MATCH('넣어줄 잉크'!$D$2,표5[#Headers],0)+1))</f>
        <v>0</v>
      </c>
    </row>
    <row r="848" spans="2:4" hidden="1" x14ac:dyDescent="0.3">
      <c r="B848" s="56">
        <f t="shared" si="14"/>
        <v>0</v>
      </c>
      <c r="C848" s="139" t="str">
        <f>'제품 추가'!AC845</f>
        <v>JANNA</v>
      </c>
      <c r="D848" s="138">
        <f>IF('넣어줄 잉크'!$D$2="주말",INDEX(표5[#All],MATCH(C848,표5[[#All],[잉크]],0),18)+INDEX(표5[#All],MATCH(C848,표5[[#All],[잉크]],0),21),INDEX(표5[#All],MATCH(C848,표5[[#All],[잉크]],0),MATCH('넣어줄 잉크'!$D$2,표5[#Headers],0)+1))</f>
        <v>0</v>
      </c>
    </row>
    <row r="849" spans="2:4" hidden="1" x14ac:dyDescent="0.3">
      <c r="B849" s="56">
        <f t="shared" si="14"/>
        <v>0</v>
      </c>
      <c r="C849" s="139" t="str">
        <f>'제품 추가'!AC846</f>
        <v>KROOS</v>
      </c>
      <c r="D849" s="138">
        <f>IF('넣어줄 잉크'!$D$2="주말",INDEX(표5[#All],MATCH(C849,표5[[#All],[잉크]],0),18)+INDEX(표5[#All],MATCH(C849,표5[[#All],[잉크]],0),21),INDEX(표5[#All],MATCH(C849,표5[[#All],[잉크]],0),MATCH('넣어줄 잉크'!$D$2,표5[#Headers],0)+1))</f>
        <v>0</v>
      </c>
    </row>
    <row r="850" spans="2:4" hidden="1" x14ac:dyDescent="0.3">
      <c r="B850" s="56">
        <f t="shared" si="14"/>
        <v>0</v>
      </c>
      <c r="C850" s="139" t="str">
        <f>'제품 추가'!AC847</f>
        <v>POURPRE</v>
      </c>
      <c r="D850" s="138">
        <f>IF('넣어줄 잉크'!$D$2="주말",INDEX(표5[#All],MATCH(C850,표5[[#All],[잉크]],0),18)+INDEX(표5[#All],MATCH(C850,표5[[#All],[잉크]],0),21),INDEX(표5[#All],MATCH(C850,표5[[#All],[잉크]],0),MATCH('넣어줄 잉크'!$D$2,표5[#Headers],0)+1))</f>
        <v>0</v>
      </c>
    </row>
    <row r="851" spans="2:4" hidden="1" x14ac:dyDescent="0.3">
      <c r="B851" s="56">
        <f t="shared" si="14"/>
        <v>0</v>
      </c>
      <c r="C851" s="139" t="str">
        <f>'제품 추가'!AC848</f>
        <v>CUIVRE</v>
      </c>
      <c r="D851" s="138">
        <f>IF('넣어줄 잉크'!$D$2="주말",INDEX(표5[#All],MATCH(C851,표5[[#All],[잉크]],0),18)+INDEX(표5[#All],MATCH(C851,표5[[#All],[잉크]],0),21),INDEX(표5[#All],MATCH(C851,표5[[#All],[잉크]],0),MATCH('넣어줄 잉크'!$D$2,표5[#Headers],0)+1))</f>
        <v>0</v>
      </c>
    </row>
    <row r="852" spans="2:4" hidden="1" x14ac:dyDescent="0.3">
      <c r="B852" s="56">
        <f t="shared" si="14"/>
        <v>0</v>
      </c>
      <c r="C852" s="139" t="str">
        <f>'제품 추가'!AC849</f>
        <v>ANTONY</v>
      </c>
      <c r="D852" s="138">
        <f>IF('넣어줄 잉크'!$D$2="주말",INDEX(표5[#All],MATCH(C852,표5[[#All],[잉크]],0),18)+INDEX(표5[#All],MATCH(C852,표5[[#All],[잉크]],0),21),INDEX(표5[#All],MATCH(C852,표5[[#All],[잉크]],0),MATCH('넣어줄 잉크'!$D$2,표5[#Headers],0)+1))</f>
        <v>0</v>
      </c>
    </row>
    <row r="853" spans="2:4" hidden="1" x14ac:dyDescent="0.3">
      <c r="B853" s="56">
        <f t="shared" si="14"/>
        <v>0</v>
      </c>
      <c r="C853" s="139" t="str">
        <f>'제품 추가'!AC850</f>
        <v>ONANA</v>
      </c>
      <c r="D853" s="138">
        <f>IF('넣어줄 잉크'!$D$2="주말",INDEX(표5[#All],MATCH(C853,표5[[#All],[잉크]],0),18)+INDEX(표5[#All],MATCH(C853,표5[[#All],[잉크]],0),21),INDEX(표5[#All],MATCH(C853,표5[[#All],[잉크]],0),MATCH('넣어줄 잉크'!$D$2,표5[#Headers],0)+1))</f>
        <v>0</v>
      </c>
    </row>
    <row r="854" spans="2:4" hidden="1" x14ac:dyDescent="0.3">
      <c r="B854" s="56">
        <f t="shared" si="14"/>
        <v>0</v>
      </c>
      <c r="C854" s="139" t="str">
        <f>'제품 추가'!AC851</f>
        <v>FUJI</v>
      </c>
      <c r="D854" s="138">
        <f>IF('넣어줄 잉크'!$D$2="주말",INDEX(표5[#All],MATCH(C854,표5[[#All],[잉크]],0),18)+INDEX(표5[#All],MATCH(C854,표5[[#All],[잉크]],0),21),INDEX(표5[#All],MATCH(C854,표5[[#All],[잉크]],0),MATCH('넣어줄 잉크'!$D$2,표5[#Headers],0)+1))</f>
        <v>0</v>
      </c>
    </row>
    <row r="855" spans="2:4" hidden="1" x14ac:dyDescent="0.3">
      <c r="B855" s="56">
        <f t="shared" si="14"/>
        <v>0</v>
      </c>
      <c r="C855" s="139" t="str">
        <f>'제품 추가'!AC852</f>
        <v>FILM</v>
      </c>
      <c r="D855" s="138">
        <f>IF('넣어줄 잉크'!$D$2="주말",INDEX(표5[#All],MATCH(C855,표5[[#All],[잉크]],0),18)+INDEX(표5[#All],MATCH(C855,표5[[#All],[잉크]],0),21),INDEX(표5[#All],MATCH(C855,표5[[#All],[잉크]],0),MATCH('넣어줄 잉크'!$D$2,표5[#Headers],0)+1))</f>
        <v>0</v>
      </c>
    </row>
    <row r="856" spans="2:4" hidden="1" x14ac:dyDescent="0.3">
      <c r="B856" s="56">
        <f t="shared" si="14"/>
        <v>0</v>
      </c>
      <c r="C856" s="139" t="str">
        <f>'제품 추가'!AC853</f>
        <v>BEAGLE</v>
      </c>
      <c r="D856" s="138">
        <f>IF('넣어줄 잉크'!$D$2="주말",INDEX(표5[#All],MATCH(C856,표5[[#All],[잉크]],0),18)+INDEX(표5[#All],MATCH(C856,표5[[#All],[잉크]],0),21),INDEX(표5[#All],MATCH(C856,표5[[#All],[잉크]],0),MATCH('넣어줄 잉크'!$D$2,표5[#Headers],0)+1))</f>
        <v>0</v>
      </c>
    </row>
    <row r="857" spans="2:4" hidden="1" x14ac:dyDescent="0.3">
      <c r="B857" s="56">
        <f t="shared" si="14"/>
        <v>0</v>
      </c>
      <c r="C857" s="139" t="str">
        <f>'제품 추가'!AC854</f>
        <v>PRUSSE</v>
      </c>
      <c r="D857" s="138">
        <f>IF('넣어줄 잉크'!$D$2="주말",INDEX(표5[#All],MATCH(C857,표5[[#All],[잉크]],0),18)+INDEX(표5[#All],MATCH(C857,표5[[#All],[잉크]],0),21),INDEX(표5[#All],MATCH(C857,표5[[#All],[잉크]],0),MATCH('넣어줄 잉크'!$D$2,표5[#Headers],0)+1))</f>
        <v>0</v>
      </c>
    </row>
    <row r="858" spans="2:4" hidden="1" x14ac:dyDescent="0.3">
      <c r="B858" s="56">
        <f t="shared" si="14"/>
        <v>0</v>
      </c>
      <c r="C858" s="139" t="str">
        <f>'제품 추가'!AC855</f>
        <v>VACHE</v>
      </c>
      <c r="D858" s="138">
        <f>IF('넣어줄 잉크'!$D$2="주말",INDEX(표5[#All],MATCH(C858,표5[[#All],[잉크]],0),18)+INDEX(표5[#All],MATCH(C858,표5[[#All],[잉크]],0),21),INDEX(표5[#All],MATCH(C858,표5[[#All],[잉크]],0),MATCH('넣어줄 잉크'!$D$2,표5[#Headers],0)+1))</f>
        <v>0</v>
      </c>
    </row>
    <row r="859" spans="2:4" hidden="1" x14ac:dyDescent="0.3">
      <c r="B859" s="56">
        <f t="shared" si="14"/>
        <v>0</v>
      </c>
      <c r="C859" s="139" t="str">
        <f>'제품 추가'!AC856</f>
        <v>DUCK</v>
      </c>
      <c r="D859" s="138">
        <f>IF('넣어줄 잉크'!$D$2="주말",INDEX(표5[#All],MATCH(C859,표5[[#All],[잉크]],0),18)+INDEX(표5[#All],MATCH(C859,표5[[#All],[잉크]],0),21),INDEX(표5[#All],MATCH(C859,표5[[#All],[잉크]],0),MATCH('넣어줄 잉크'!$D$2,표5[#Headers],0)+1))</f>
        <v>0</v>
      </c>
    </row>
    <row r="860" spans="2:4" hidden="1" x14ac:dyDescent="0.3">
      <c r="B860" s="56">
        <f t="shared" si="14"/>
        <v>0</v>
      </c>
      <c r="C860" s="139" t="str">
        <f>'제품 추가'!AC857</f>
        <v>JEJU</v>
      </c>
      <c r="D860" s="138">
        <f>IF('넣어줄 잉크'!$D$2="주말",INDEX(표5[#All],MATCH(C860,표5[[#All],[잉크]],0),18)+INDEX(표5[#All],MATCH(C860,표5[[#All],[잉크]],0),21),INDEX(표5[#All],MATCH(C860,표5[[#All],[잉크]],0),MATCH('넣어줄 잉크'!$D$2,표5[#Headers],0)+1))</f>
        <v>0</v>
      </c>
    </row>
    <row r="861" spans="2:4" hidden="1" x14ac:dyDescent="0.3">
      <c r="B861" s="56">
        <f t="shared" si="14"/>
        <v>0</v>
      </c>
      <c r="C861" s="139" t="str">
        <f>'제품 추가'!AC858</f>
        <v>BREEZE</v>
      </c>
      <c r="D861" s="138">
        <f>IF('넣어줄 잉크'!$D$2="주말",INDEX(표5[#All],MATCH(C861,표5[[#All],[잉크]],0),18)+INDEX(표5[#All],MATCH(C861,표5[[#All],[잉크]],0),21),INDEX(표5[#All],MATCH(C861,표5[[#All],[잉크]],0),MATCH('넣어줄 잉크'!$D$2,표5[#Headers],0)+1))</f>
        <v>0</v>
      </c>
    </row>
    <row r="862" spans="2:4" hidden="1" x14ac:dyDescent="0.3">
      <c r="B862" s="56">
        <f t="shared" si="14"/>
        <v>0</v>
      </c>
      <c r="C862" s="139" t="str">
        <f>'제품 추가'!AC859</f>
        <v>CITIZEN</v>
      </c>
      <c r="D862" s="138">
        <f>IF('넣어줄 잉크'!$D$2="주말",INDEX(표5[#All],MATCH(C862,표5[[#All],[잉크]],0),18)+INDEX(표5[#All],MATCH(C862,표5[[#All],[잉크]],0),21),INDEX(표5[#All],MATCH(C862,표5[[#All],[잉크]],0),MATCH('넣어줄 잉크'!$D$2,표5[#Headers],0)+1))</f>
        <v>0</v>
      </c>
    </row>
    <row r="863" spans="2:4" hidden="1" x14ac:dyDescent="0.3">
      <c r="B863" s="56">
        <f t="shared" si="14"/>
        <v>0</v>
      </c>
      <c r="C863" s="139" t="str">
        <f>'제품 추가'!AC860</f>
        <v>SEIKO</v>
      </c>
      <c r="D863" s="138">
        <f>IF('넣어줄 잉크'!$D$2="주말",INDEX(표5[#All],MATCH(C863,표5[[#All],[잉크]],0),18)+INDEX(표5[#All],MATCH(C863,표5[[#All],[잉크]],0),21),INDEX(표5[#All],MATCH(C863,표5[[#All],[잉크]],0),MATCH('넣어줄 잉크'!$D$2,표5[#Headers],0)+1))</f>
        <v>0</v>
      </c>
    </row>
    <row r="864" spans="2:4" hidden="1" x14ac:dyDescent="0.3">
      <c r="B864" s="56">
        <f t="shared" si="14"/>
        <v>0</v>
      </c>
      <c r="C864" s="139" t="str">
        <f>'제품 추가'!AC861</f>
        <v>CASIO</v>
      </c>
      <c r="D864" s="138">
        <f>IF('넣어줄 잉크'!$D$2="주말",INDEX(표5[#All],MATCH(C864,표5[[#All],[잉크]],0),18)+INDEX(표5[#All],MATCH(C864,표5[[#All],[잉크]],0),21),INDEX(표5[#All],MATCH(C864,표5[[#All],[잉크]],0),MATCH('넣어줄 잉크'!$D$2,표5[#Headers],0)+1))</f>
        <v>0</v>
      </c>
    </row>
    <row r="865" spans="2:4" hidden="1" x14ac:dyDescent="0.3">
      <c r="B865" s="56">
        <f t="shared" si="14"/>
        <v>0</v>
      </c>
      <c r="C865" s="139" t="str">
        <f>'제품 추가'!AC862</f>
        <v>APPLE</v>
      </c>
      <c r="D865" s="138">
        <f>IF('넣어줄 잉크'!$D$2="주말",INDEX(표5[#All],MATCH(C865,표5[[#All],[잉크]],0),18)+INDEX(표5[#All],MATCH(C865,표5[[#All],[잉크]],0),21),INDEX(표5[#All],MATCH(C865,표5[[#All],[잉크]],0),MATCH('넣어줄 잉크'!$D$2,표5[#Headers],0)+1))</f>
        <v>0</v>
      </c>
    </row>
    <row r="866" spans="2:4" hidden="1" x14ac:dyDescent="0.3">
      <c r="B866" s="56">
        <f t="shared" si="14"/>
        <v>0</v>
      </c>
      <c r="C866" s="139" t="str">
        <f>'제품 추가'!AC863</f>
        <v>IPHONE</v>
      </c>
      <c r="D866" s="138">
        <f>IF('넣어줄 잉크'!$D$2="주말",INDEX(표5[#All],MATCH(C866,표5[[#All],[잉크]],0),18)+INDEX(표5[#All],MATCH(C866,표5[[#All],[잉크]],0),21),INDEX(표5[#All],MATCH(C866,표5[[#All],[잉크]],0),MATCH('넣어줄 잉크'!$D$2,표5[#Headers],0)+1))</f>
        <v>0</v>
      </c>
    </row>
    <row r="867" spans="2:4" hidden="1" x14ac:dyDescent="0.3">
      <c r="B867" s="56">
        <f t="shared" si="14"/>
        <v>0</v>
      </c>
      <c r="C867" s="139" t="str">
        <f>'제품 추가'!AC864</f>
        <v>ASKGOLD</v>
      </c>
      <c r="D867" s="138">
        <f>IF('넣어줄 잉크'!$D$2="주말",INDEX(표5[#All],MATCH(C867,표5[[#All],[잉크]],0),18)+INDEX(표5[#All],MATCH(C867,표5[[#All],[잉크]],0),21),INDEX(표5[#All],MATCH(C867,표5[[#All],[잉크]],0),MATCH('넣어줄 잉크'!$D$2,표5[#Headers],0)+1))</f>
        <v>0</v>
      </c>
    </row>
    <row r="868" spans="2:4" hidden="1" x14ac:dyDescent="0.3">
      <c r="B868" s="56">
        <f t="shared" si="14"/>
        <v>0</v>
      </c>
      <c r="C868" s="139" t="str">
        <f>'제품 추가'!AC865</f>
        <v>TORCH</v>
      </c>
      <c r="D868" s="138">
        <f>IF('넣어줄 잉크'!$D$2="주말",INDEX(표5[#All],MATCH(C868,표5[[#All],[잉크]],0),18)+INDEX(표5[#All],MATCH(C868,표5[[#All],[잉크]],0),21),INDEX(표5[#All],MATCH(C868,표5[[#All],[잉크]],0),MATCH('넣어줄 잉크'!$D$2,표5[#Headers],0)+1))</f>
        <v>0</v>
      </c>
    </row>
    <row r="869" spans="2:4" hidden="1" x14ac:dyDescent="0.3">
      <c r="B869" s="56">
        <f t="shared" si="14"/>
        <v>0</v>
      </c>
      <c r="C869" s="139" t="str">
        <f>'제품 추가'!AC866</f>
        <v>CHUNCHEON</v>
      </c>
      <c r="D869" s="138">
        <f>IF('넣어줄 잉크'!$D$2="주말",INDEX(표5[#All],MATCH(C869,표5[[#All],[잉크]],0),18)+INDEX(표5[#All],MATCH(C869,표5[[#All],[잉크]],0),21),INDEX(표5[#All],MATCH(C869,표5[[#All],[잉크]],0),MATCH('넣어줄 잉크'!$D$2,표5[#Headers],0)+1))</f>
        <v>0</v>
      </c>
    </row>
    <row r="870" spans="2:4" hidden="1" x14ac:dyDescent="0.3">
      <c r="B870" s="56">
        <f t="shared" si="14"/>
        <v>0</v>
      </c>
      <c r="C870" s="139" t="str">
        <f>'제품 추가'!AC867</f>
        <v>WONJU</v>
      </c>
      <c r="D870" s="138">
        <f>IF('넣어줄 잉크'!$D$2="주말",INDEX(표5[#All],MATCH(C870,표5[[#All],[잉크]],0),18)+INDEX(표5[#All],MATCH(C870,표5[[#All],[잉크]],0),21),INDEX(표5[#All],MATCH(C870,표5[[#All],[잉크]],0),MATCH('넣어줄 잉크'!$D$2,표5[#Headers],0)+1))</f>
        <v>0</v>
      </c>
    </row>
    <row r="871" spans="2:4" hidden="1" x14ac:dyDescent="0.3">
      <c r="B871" s="56">
        <f t="shared" si="14"/>
        <v>0</v>
      </c>
      <c r="C871" s="139" t="str">
        <f>'제품 추가'!AC868</f>
        <v>SOKCHO</v>
      </c>
      <c r="D871" s="138">
        <f>IF('넣어줄 잉크'!$D$2="주말",INDEX(표5[#All],MATCH(C871,표5[[#All],[잉크]],0),18)+INDEX(표5[#All],MATCH(C871,표5[[#All],[잉크]],0),21),INDEX(표5[#All],MATCH(C871,표5[[#All],[잉크]],0),MATCH('넣어줄 잉크'!$D$2,표5[#Headers],0)+1))</f>
        <v>0</v>
      </c>
    </row>
    <row r="872" spans="2:4" hidden="1" x14ac:dyDescent="0.3">
      <c r="B872" s="56">
        <f t="shared" si="14"/>
        <v>0</v>
      </c>
      <c r="C872" s="139" t="str">
        <f>'제품 추가'!AC869</f>
        <v>BRIQUE</v>
      </c>
      <c r="D872" s="138">
        <f>IF('넣어줄 잉크'!$D$2="주말",INDEX(표5[#All],MATCH(C872,표5[[#All],[잉크]],0),18)+INDEX(표5[#All],MATCH(C872,표5[[#All],[잉크]],0),21),INDEX(표5[#All],MATCH(C872,표5[[#All],[잉크]],0),MATCH('넣어줄 잉크'!$D$2,표5[#Headers],0)+1))</f>
        <v>0</v>
      </c>
    </row>
    <row r="873" spans="2:4" hidden="1" x14ac:dyDescent="0.3">
      <c r="B873" s="56">
        <f t="shared" si="14"/>
        <v>0</v>
      </c>
      <c r="C873" s="139" t="str">
        <f>'제품 추가'!AC870</f>
        <v>SALGU</v>
      </c>
      <c r="D873" s="138">
        <f>IF('넣어줄 잉크'!$D$2="주말",INDEX(표5[#All],MATCH(C873,표5[[#All],[잉크]],0),18)+INDEX(표5[#All],MATCH(C873,표5[[#All],[잉크]],0),21),INDEX(표5[#All],MATCH(C873,표5[[#All],[잉크]],0),MATCH('넣어줄 잉크'!$D$2,표5[#Headers],0)+1))</f>
        <v>0</v>
      </c>
    </row>
    <row r="874" spans="2:4" hidden="1" x14ac:dyDescent="0.3">
      <c r="B874" s="56">
        <f t="shared" si="14"/>
        <v>0</v>
      </c>
      <c r="C874" s="139" t="str">
        <f>'제품 추가'!AC871</f>
        <v>YAMAL</v>
      </c>
      <c r="D874" s="138">
        <f>IF('넣어줄 잉크'!$D$2="주말",INDEX(표5[#All],MATCH(C874,표5[[#All],[잉크]],0),18)+INDEX(표5[#All],MATCH(C874,표5[[#All],[잉크]],0),21),INDEX(표5[#All],MATCH(C874,표5[[#All],[잉크]],0),MATCH('넣어줄 잉크'!$D$2,표5[#Headers],0)+1))</f>
        <v>0</v>
      </c>
    </row>
    <row r="875" spans="2:4" hidden="1" x14ac:dyDescent="0.3">
      <c r="B875" s="56">
        <f t="shared" si="14"/>
        <v>0</v>
      </c>
      <c r="C875" s="139" t="str">
        <f>'제품 추가'!AC872</f>
        <v>PALMER</v>
      </c>
      <c r="D875" s="138">
        <f>IF('넣어줄 잉크'!$D$2="주말",INDEX(표5[#All],MATCH(C875,표5[[#All],[잉크]],0),18)+INDEX(표5[#All],MATCH(C875,표5[[#All],[잉크]],0),21),INDEX(표5[#All],MATCH(C875,표5[[#All],[잉크]],0),MATCH('넣어줄 잉크'!$D$2,표5[#Headers],0)+1))</f>
        <v>0</v>
      </c>
    </row>
    <row r="876" spans="2:4" hidden="1" x14ac:dyDescent="0.3">
      <c r="B876" s="56">
        <f t="shared" si="14"/>
        <v>0</v>
      </c>
      <c r="C876" s="139" t="str">
        <f>'제품 추가'!AC873</f>
        <v>SIMONS</v>
      </c>
      <c r="D876" s="138">
        <f>IF('넣어줄 잉크'!$D$2="주말",INDEX(표5[#All],MATCH(C876,표5[[#All],[잉크]],0),18)+INDEX(표5[#All],MATCH(C876,표5[[#All],[잉크]],0),21),INDEX(표5[#All],MATCH(C876,표5[[#All],[잉크]],0),MATCH('넣어줄 잉크'!$D$2,표5[#Headers],0)+1))</f>
        <v>0</v>
      </c>
    </row>
    <row r="877" spans="2:4" hidden="1" x14ac:dyDescent="0.3">
      <c r="B877" s="56">
        <f t="shared" si="14"/>
        <v>0</v>
      </c>
      <c r="C877" s="139" t="str">
        <f>'제품 추가'!AC874</f>
        <v>GATLING</v>
      </c>
      <c r="D877" s="138">
        <f>IF('넣어줄 잉크'!$D$2="주말",INDEX(표5[#All],MATCH(C877,표5[[#All],[잉크]],0),18)+INDEX(표5[#All],MATCH(C877,표5[[#All],[잉크]],0),21),INDEX(표5[#All],MATCH(C877,표5[[#All],[잉크]],0),MATCH('넣어줄 잉크'!$D$2,표5[#Headers],0)+1))</f>
        <v>0</v>
      </c>
    </row>
    <row r="878" spans="2:4" hidden="1" x14ac:dyDescent="0.3">
      <c r="B878" s="56">
        <f t="shared" si="14"/>
        <v>0</v>
      </c>
      <c r="C878" s="139" t="str">
        <f>'제품 추가'!AC875</f>
        <v>REVOLVER</v>
      </c>
      <c r="D878" s="138">
        <f>IF('넣어줄 잉크'!$D$2="주말",INDEX(표5[#All],MATCH(C878,표5[[#All],[잉크]],0),18)+INDEX(표5[#All],MATCH(C878,표5[[#All],[잉크]],0),21),INDEX(표5[#All],MATCH(C878,표5[[#All],[잉크]],0),MATCH('넣어줄 잉크'!$D$2,표5[#Headers],0)+1))</f>
        <v>0</v>
      </c>
    </row>
    <row r="879" spans="2:4" hidden="1" x14ac:dyDescent="0.3">
      <c r="B879" s="56">
        <f t="shared" si="14"/>
        <v>0</v>
      </c>
      <c r="C879" s="139" t="str">
        <f>'제품 추가'!AC876</f>
        <v>CORBEAU</v>
      </c>
      <c r="D879" s="138">
        <f>IF('넣어줄 잉크'!$D$2="주말",INDEX(표5[#All],MATCH(C879,표5[[#All],[잉크]],0),18)+INDEX(표5[#All],MATCH(C879,표5[[#All],[잉크]],0),21),INDEX(표5[#All],MATCH(C879,표5[[#All],[잉크]],0),MATCH('넣어줄 잉크'!$D$2,표5[#Headers],0)+1))</f>
        <v>0</v>
      </c>
    </row>
    <row r="880" spans="2:4" hidden="1" x14ac:dyDescent="0.3">
      <c r="B880" s="56">
        <f t="shared" si="14"/>
        <v>0</v>
      </c>
      <c r="C880" s="139" t="str">
        <f>'제품 추가'!AC877</f>
        <v>BLET</v>
      </c>
      <c r="D880" s="138">
        <f>IF('넣어줄 잉크'!$D$2="주말",INDEX(표5[#All],MATCH(C880,표5[[#All],[잉크]],0),18)+INDEX(표5[#All],MATCH(C880,표5[[#All],[잉크]],0),21),INDEX(표5[#All],MATCH(C880,표5[[#All],[잉크]],0),MATCH('넣어줄 잉크'!$D$2,표5[#Headers],0)+1))</f>
        <v>0</v>
      </c>
    </row>
    <row r="881" spans="2:4" hidden="1" x14ac:dyDescent="0.3">
      <c r="B881" s="56">
        <f t="shared" si="14"/>
        <v>0</v>
      </c>
      <c r="C881" s="139" t="str">
        <f>'제품 추가'!AC878</f>
        <v>BROU</v>
      </c>
      <c r="D881" s="138">
        <f>IF('넣어줄 잉크'!$D$2="주말",INDEX(표5[#All],MATCH(C881,표5[[#All],[잉크]],0),18)+INDEX(표5[#All],MATCH(C881,표5[[#All],[잉크]],0),21),INDEX(표5[#All],MATCH(C881,표5[[#All],[잉크]],0),MATCH('넣어줄 잉크'!$D$2,표5[#Headers],0)+1))</f>
        <v>0</v>
      </c>
    </row>
    <row r="882" spans="2:4" hidden="1" x14ac:dyDescent="0.3">
      <c r="B882" s="56">
        <f t="shared" si="14"/>
        <v>0</v>
      </c>
      <c r="C882" s="139" t="str">
        <f>'제품 추가'!AC879</f>
        <v>CHAI</v>
      </c>
      <c r="D882" s="138">
        <f>IF('넣어줄 잉크'!$D$2="주말",INDEX(표5[#All],MATCH(C882,표5[[#All],[잉크]],0),18)+INDEX(표5[#All],MATCH(C882,표5[[#All],[잉크]],0),21),INDEX(표5[#All],MATCH(C882,표5[[#All],[잉크]],0),MATCH('넣어줄 잉크'!$D$2,표5[#Headers],0)+1))</f>
        <v>0</v>
      </c>
    </row>
    <row r="883" spans="2:4" hidden="1" x14ac:dyDescent="0.3">
      <c r="B883" s="56">
        <f t="shared" si="14"/>
        <v>0</v>
      </c>
      <c r="C883" s="139" t="str">
        <f>'제품 추가'!AC880</f>
        <v>HOOP</v>
      </c>
      <c r="D883" s="138">
        <f>IF('넣어줄 잉크'!$D$2="주말",INDEX(표5[#All],MATCH(C883,표5[[#All],[잉크]],0),18)+INDEX(표5[#All],MATCH(C883,표5[[#All],[잉크]],0),21),INDEX(표5[#All],MATCH(C883,표5[[#All],[잉크]],0),MATCH('넣어줄 잉크'!$D$2,표5[#Headers],0)+1))</f>
        <v>0</v>
      </c>
    </row>
    <row r="884" spans="2:4" hidden="1" x14ac:dyDescent="0.3">
      <c r="B884" s="56">
        <f t="shared" si="14"/>
        <v>0</v>
      </c>
      <c r="C884" s="139" t="str">
        <f>'제품 추가'!AC881</f>
        <v>RING</v>
      </c>
      <c r="D884" s="138">
        <f>IF('넣어줄 잉크'!$D$2="주말",INDEX(표5[#All],MATCH(C884,표5[[#All],[잉크]],0),18)+INDEX(표5[#All],MATCH(C884,표5[[#All],[잉크]],0),21),INDEX(표5[#All],MATCH(C884,표5[[#All],[잉크]],0),MATCH('넣어줄 잉크'!$D$2,표5[#Headers],0)+1))</f>
        <v>0</v>
      </c>
    </row>
    <row r="885" spans="2:4" hidden="1" x14ac:dyDescent="0.3">
      <c r="B885" s="56">
        <f t="shared" si="14"/>
        <v>0</v>
      </c>
      <c r="C885" s="139" t="str">
        <f>'제품 추가'!AC882</f>
        <v>DUNKIN</v>
      </c>
      <c r="D885" s="138">
        <f>IF('넣어줄 잉크'!$D$2="주말",INDEX(표5[#All],MATCH(C885,표5[[#All],[잉크]],0),18)+INDEX(표5[#All],MATCH(C885,표5[[#All],[잉크]],0),21),INDEX(표5[#All],MATCH(C885,표5[[#All],[잉크]],0),MATCH('넣어줄 잉크'!$D$2,표5[#Headers],0)+1))</f>
        <v>0</v>
      </c>
    </row>
    <row r="886" spans="2:4" hidden="1" x14ac:dyDescent="0.3">
      <c r="B886" s="56">
        <f t="shared" si="14"/>
        <v>0</v>
      </c>
      <c r="C886" s="139" t="str">
        <f>'제품 추가'!AC883</f>
        <v>DOUNUT</v>
      </c>
      <c r="D886" s="138">
        <f>IF('넣어줄 잉크'!$D$2="주말",INDEX(표5[#All],MATCH(C886,표5[[#All],[잉크]],0),18)+INDEX(표5[#All],MATCH(C886,표5[[#All],[잉크]],0),21),INDEX(표5[#All],MATCH(C886,표5[[#All],[잉크]],0),MATCH('넣어줄 잉크'!$D$2,표5[#Headers],0)+1))</f>
        <v>0</v>
      </c>
    </row>
    <row r="887" spans="2:4" hidden="1" x14ac:dyDescent="0.3">
      <c r="B887" s="56">
        <f t="shared" si="14"/>
        <v>0</v>
      </c>
      <c r="C887" s="139" t="str">
        <f>'제품 추가'!AC884</f>
        <v>SHOT</v>
      </c>
      <c r="D887" s="138">
        <f>IF('넣어줄 잉크'!$D$2="주말",INDEX(표5[#All],MATCH(C887,표5[[#All],[잉크]],0),18)+INDEX(표5[#All],MATCH(C887,표5[[#All],[잉크]],0),21),INDEX(표5[#All],MATCH(C887,표5[[#All],[잉크]],0),MATCH('넣어줄 잉크'!$D$2,표5[#Headers],0)+1))</f>
        <v>0</v>
      </c>
    </row>
    <row r="888" spans="2:4" hidden="1" x14ac:dyDescent="0.3">
      <c r="B888" s="56">
        <f t="shared" ref="B888:B951" si="15">IFERROR(SUM(D888:D888),0)</f>
        <v>0</v>
      </c>
      <c r="C888" s="139" t="str">
        <f>'제품 추가'!AC885</f>
        <v>GUN</v>
      </c>
      <c r="D888" s="138">
        <f>IF('넣어줄 잉크'!$D$2="주말",INDEX(표5[#All],MATCH(C888,표5[[#All],[잉크]],0),18)+INDEX(표5[#All],MATCH(C888,표5[[#All],[잉크]],0),21),INDEX(표5[#All],MATCH(C888,표5[[#All],[잉크]],0),MATCH('넣어줄 잉크'!$D$2,표5[#Headers],0)+1))</f>
        <v>0</v>
      </c>
    </row>
    <row r="889" spans="2:4" hidden="1" x14ac:dyDescent="0.3">
      <c r="B889" s="56">
        <f t="shared" si="15"/>
        <v>0</v>
      </c>
      <c r="C889" s="139" t="str">
        <f>'제품 추가'!AC886</f>
        <v>WEST</v>
      </c>
      <c r="D889" s="138">
        <f>IF('넣어줄 잉크'!$D$2="주말",INDEX(표5[#All],MATCH(C889,표5[[#All],[잉크]],0),18)+INDEX(표5[#All],MATCH(C889,표5[[#All],[잉크]],0),21),INDEX(표5[#All],MATCH(C889,표5[[#All],[잉크]],0),MATCH('넣어줄 잉크'!$D$2,표5[#Headers],0)+1))</f>
        <v>0</v>
      </c>
    </row>
    <row r="890" spans="2:4" hidden="1" x14ac:dyDescent="0.3">
      <c r="B890" s="56">
        <f t="shared" si="15"/>
        <v>0</v>
      </c>
      <c r="C890" s="139" t="str">
        <f>'제품 추가'!AC887</f>
        <v>EAST</v>
      </c>
      <c r="D890" s="138">
        <f>IF('넣어줄 잉크'!$D$2="주말",INDEX(표5[#All],MATCH(C890,표5[[#All],[잉크]],0),18)+INDEX(표5[#All],MATCH(C890,표5[[#All],[잉크]],0),21),INDEX(표5[#All],MATCH(C890,표5[[#All],[잉크]],0),MATCH('넣어줄 잉크'!$D$2,표5[#Headers],0)+1))</f>
        <v>0</v>
      </c>
    </row>
    <row r="891" spans="2:4" hidden="1" x14ac:dyDescent="0.3">
      <c r="B891" s="56">
        <f t="shared" si="15"/>
        <v>0</v>
      </c>
      <c r="C891" s="139" t="str">
        <f>'제품 추가'!AC888</f>
        <v>CASSIS</v>
      </c>
      <c r="D891" s="138">
        <f>IF('넣어줄 잉크'!$D$2="주말",INDEX(표5[#All],MATCH(C891,표5[[#All],[잉크]],0),18)+INDEX(표5[#All],MATCH(C891,표5[[#All],[잉크]],0),21),INDEX(표5[#All],MATCH(C891,표5[[#All],[잉크]],0),MATCH('넣어줄 잉크'!$D$2,표5[#Headers],0)+1))</f>
        <v>0</v>
      </c>
    </row>
    <row r="892" spans="2:4" hidden="1" x14ac:dyDescent="0.3">
      <c r="B892" s="56">
        <f t="shared" si="15"/>
        <v>0</v>
      </c>
      <c r="C892" s="139" t="str">
        <f>'제품 추가'!AC889</f>
        <v>SAUMON</v>
      </c>
      <c r="D892" s="138">
        <f>IF('넣어줄 잉크'!$D$2="주말",INDEX(표5[#All],MATCH(C892,표5[[#All],[잉크]],0),18)+INDEX(표5[#All],MATCH(C892,표5[[#All],[잉크]],0),21),INDEX(표5[#All],MATCH(C892,표5[[#All],[잉크]],0),MATCH('넣어줄 잉크'!$D$2,표5[#Headers],0)+1))</f>
        <v>0</v>
      </c>
    </row>
    <row r="893" spans="2:4" hidden="1" x14ac:dyDescent="0.3">
      <c r="B893" s="56">
        <f t="shared" si="15"/>
        <v>0</v>
      </c>
      <c r="C893" s="139" t="str">
        <f>'제품 추가'!AC890</f>
        <v>TANNE</v>
      </c>
      <c r="D893" s="138">
        <f>IF('넣어줄 잉크'!$D$2="주말",INDEX(표5[#All],MATCH(C893,표5[[#All],[잉크]],0),18)+INDEX(표5[#All],MATCH(C893,표5[[#All],[잉크]],0),21),INDEX(표5[#All],MATCH(C893,표5[[#All],[잉크]],0),MATCH('넣어줄 잉크'!$D$2,표5[#Headers],0)+1))</f>
        <v>0</v>
      </c>
    </row>
    <row r="894" spans="2:4" hidden="1" x14ac:dyDescent="0.3">
      <c r="B894" s="56">
        <f t="shared" si="15"/>
        <v>0</v>
      </c>
      <c r="C894" s="139" t="str">
        <f>'제품 추가'!AC891</f>
        <v>SAMSUNG</v>
      </c>
      <c r="D894" s="138">
        <f>IF('넣어줄 잉크'!$D$2="주말",INDEX(표5[#All],MATCH(C894,표5[[#All],[잉크]],0),18)+INDEX(표5[#All],MATCH(C894,표5[[#All],[잉크]],0),21),INDEX(표5[#All],MATCH(C894,표5[[#All],[잉크]],0),MATCH('넣어줄 잉크'!$D$2,표5[#Headers],0)+1))</f>
        <v>0</v>
      </c>
    </row>
    <row r="895" spans="2:4" hidden="1" x14ac:dyDescent="0.3">
      <c r="B895" s="56">
        <f t="shared" si="15"/>
        <v>0</v>
      </c>
      <c r="C895" s="139" t="str">
        <f>'제품 추가'!AC892</f>
        <v>BESPOKE</v>
      </c>
      <c r="D895" s="138">
        <f>IF('넣어줄 잉크'!$D$2="주말",INDEX(표5[#All],MATCH(C895,표5[[#All],[잉크]],0),18)+INDEX(표5[#All],MATCH(C895,표5[[#All],[잉크]],0),21),INDEX(표5[#All],MATCH(C895,표5[[#All],[잉크]],0),MATCH('넣어줄 잉크'!$D$2,표5[#Headers],0)+1))</f>
        <v>0</v>
      </c>
    </row>
    <row r="896" spans="2:4" hidden="1" x14ac:dyDescent="0.3">
      <c r="B896" s="56">
        <f t="shared" si="15"/>
        <v>0</v>
      </c>
      <c r="C896" s="139" t="str">
        <f>'제품 추가'!AC893</f>
        <v>LOUIS</v>
      </c>
      <c r="D896" s="138">
        <f>IF('넣어줄 잉크'!$D$2="주말",INDEX(표5[#All],MATCH(C896,표5[[#All],[잉크]],0),18)+INDEX(표5[#All],MATCH(C896,표5[[#All],[잉크]],0),21),INDEX(표5[#All],MATCH(C896,표5[[#All],[잉크]],0),MATCH('넣어줄 잉크'!$D$2,표5[#Headers],0)+1))</f>
        <v>0</v>
      </c>
    </row>
    <row r="897" spans="2:4" hidden="1" x14ac:dyDescent="0.3">
      <c r="B897" s="56">
        <f t="shared" si="15"/>
        <v>0</v>
      </c>
      <c r="C897" s="139" t="str">
        <f>'제품 추가'!AC894</f>
        <v>VUITTON</v>
      </c>
      <c r="D897" s="138">
        <f>IF('넣어줄 잉크'!$D$2="주말",INDEX(표5[#All],MATCH(C897,표5[[#All],[잉크]],0),18)+INDEX(표5[#All],MATCH(C897,표5[[#All],[잉크]],0),21),INDEX(표5[#All],MATCH(C897,표5[[#All],[잉크]],0),MATCH('넣어줄 잉크'!$D$2,표5[#Headers],0)+1))</f>
        <v>0</v>
      </c>
    </row>
    <row r="898" spans="2:4" hidden="1" x14ac:dyDescent="0.3">
      <c r="B898" s="56">
        <f t="shared" si="15"/>
        <v>0</v>
      </c>
      <c r="C898" s="139" t="str">
        <f>'제품 추가'!AC895</f>
        <v>BOTTEGA</v>
      </c>
      <c r="D898" s="138">
        <f>IF('넣어줄 잉크'!$D$2="주말",INDEX(표5[#All],MATCH(C898,표5[[#All],[잉크]],0),18)+INDEX(표5[#All],MATCH(C898,표5[[#All],[잉크]],0),21),INDEX(표5[#All],MATCH(C898,표5[[#All],[잉크]],0),MATCH('넣어줄 잉크'!$D$2,표5[#Headers],0)+1))</f>
        <v>0</v>
      </c>
    </row>
    <row r="899" spans="2:4" hidden="1" x14ac:dyDescent="0.3">
      <c r="B899" s="56">
        <f t="shared" si="15"/>
        <v>0</v>
      </c>
      <c r="C899" s="139" t="str">
        <f>'제품 추가'!AC896</f>
        <v>VENETA</v>
      </c>
      <c r="D899" s="138">
        <f>IF('넣어줄 잉크'!$D$2="주말",INDEX(표5[#All],MATCH(C899,표5[[#All],[잉크]],0),18)+INDEX(표5[#All],MATCH(C899,표5[[#All],[잉크]],0),21),INDEX(표5[#All],MATCH(C899,표5[[#All],[잉크]],0),MATCH('넣어줄 잉크'!$D$2,표5[#Headers],0)+1))</f>
        <v>0</v>
      </c>
    </row>
    <row r="900" spans="2:4" hidden="1" x14ac:dyDescent="0.3">
      <c r="B900" s="56">
        <f t="shared" si="15"/>
        <v>0</v>
      </c>
      <c r="C900" s="139" t="str">
        <f>'제품 추가'!AC897</f>
        <v>ANSONY</v>
      </c>
      <c r="D900" s="138">
        <f>IF('넣어줄 잉크'!$D$2="주말",INDEX(표5[#All],MATCH(C900,표5[[#All],[잉크]],0),18)+INDEX(표5[#All],MATCH(C900,표5[[#All],[잉크]],0),21),INDEX(표5[#All],MATCH(C900,표5[[#All],[잉크]],0),MATCH('넣어줄 잉크'!$D$2,표5[#Headers],0)+1))</f>
        <v>0</v>
      </c>
    </row>
    <row r="901" spans="2:4" hidden="1" x14ac:dyDescent="0.3">
      <c r="B901" s="56">
        <f t="shared" si="15"/>
        <v>0</v>
      </c>
      <c r="C901" s="139" t="str">
        <f>'제품 추가'!AC898</f>
        <v>FIFY</v>
      </c>
      <c r="D901" s="138">
        <f>IF('넣어줄 잉크'!$D$2="주말",INDEX(표5[#All],MATCH(C901,표5[[#All],[잉크]],0),18)+INDEX(표5[#All],MATCH(C901,표5[[#All],[잉크]],0),21),INDEX(표5[#All],MATCH(C901,표5[[#All],[잉크]],0),MATCH('넣어줄 잉크'!$D$2,표5[#Headers],0)+1))</f>
        <v>0</v>
      </c>
    </row>
    <row r="902" spans="2:4" hidden="1" x14ac:dyDescent="0.3">
      <c r="B902" s="56">
        <f t="shared" si="15"/>
        <v>0</v>
      </c>
      <c r="C902" s="139" t="str">
        <f>'제품 추가'!AC899</f>
        <v>MIMI</v>
      </c>
      <c r="D902" s="138">
        <f>IF('넣어줄 잉크'!$D$2="주말",INDEX(표5[#All],MATCH(C902,표5[[#All],[잉크]],0),18)+INDEX(표5[#All],MATCH(C902,표5[[#All],[잉크]],0),21),INDEX(표5[#All],MATCH(C902,표5[[#All],[잉크]],0),MATCH('넣어줄 잉크'!$D$2,표5[#Headers],0)+1))</f>
        <v>0</v>
      </c>
    </row>
    <row r="903" spans="2:4" hidden="1" x14ac:dyDescent="0.3">
      <c r="B903" s="56">
        <f t="shared" si="15"/>
        <v>0</v>
      </c>
      <c r="C903" s="139" t="str">
        <f>'제품 추가'!AC900</f>
        <v>OPENDA</v>
      </c>
      <c r="D903" s="138">
        <f>IF('넣어줄 잉크'!$D$2="주말",INDEX(표5[#All],MATCH(C903,표5[[#All],[잉크]],0),18)+INDEX(표5[#All],MATCH(C903,표5[[#All],[잉크]],0),21),INDEX(표5[#All],MATCH(C903,표5[[#All],[잉크]],0),MATCH('넣어줄 잉크'!$D$2,표5[#Headers],0)+1))</f>
        <v>0</v>
      </c>
    </row>
    <row r="904" spans="2:4" hidden="1" x14ac:dyDescent="0.3">
      <c r="B904" s="56">
        <f t="shared" si="15"/>
        <v>0</v>
      </c>
      <c r="C904" s="139" t="str">
        <f>'제품 추가'!AC901</f>
        <v>TRACY</v>
      </c>
      <c r="D904" s="138">
        <f>IF('넣어줄 잉크'!$D$2="주말",INDEX(표5[#All],MATCH(C904,표5[[#All],[잉크]],0),18)+INDEX(표5[#All],MATCH(C904,표5[[#All],[잉크]],0),21),INDEX(표5[#All],MATCH(C904,표5[[#All],[잉크]],0),MATCH('넣어줄 잉크'!$D$2,표5[#Headers],0)+1))</f>
        <v>0</v>
      </c>
    </row>
    <row r="905" spans="2:4" hidden="1" x14ac:dyDescent="0.3">
      <c r="B905" s="56">
        <f t="shared" si="15"/>
        <v>0</v>
      </c>
      <c r="C905" s="139" t="str">
        <f>'제품 추가'!AC902</f>
        <v>TOMMY</v>
      </c>
      <c r="D905" s="138">
        <f>IF('넣어줄 잉크'!$D$2="주말",INDEX(표5[#All],MATCH(C905,표5[[#All],[잉크]],0),18)+INDEX(표5[#All],MATCH(C905,표5[[#All],[잉크]],0),21),INDEX(표5[#All],MATCH(C905,표5[[#All],[잉크]],0),MATCH('넣어줄 잉크'!$D$2,표5[#Headers],0)+1))</f>
        <v>0</v>
      </c>
    </row>
    <row r="906" spans="2:4" hidden="1" x14ac:dyDescent="0.3">
      <c r="B906" s="56">
        <f t="shared" si="15"/>
        <v>0</v>
      </c>
      <c r="C906" s="139" t="str">
        <f>'제품 추가'!AC903</f>
        <v>TIM</v>
      </c>
      <c r="D906" s="138">
        <f>IF('넣어줄 잉크'!$D$2="주말",INDEX(표5[#All],MATCH(C906,표5[[#All],[잉크]],0),18)+INDEX(표5[#All],MATCH(C906,표5[[#All],[잉크]],0),21),INDEX(표5[#All],MATCH(C906,표5[[#All],[잉크]],0),MATCH('넣어줄 잉크'!$D$2,표5[#Headers],0)+1))</f>
        <v>0</v>
      </c>
    </row>
    <row r="907" spans="2:4" hidden="1" x14ac:dyDescent="0.3">
      <c r="B907" s="56">
        <f t="shared" si="15"/>
        <v>0</v>
      </c>
      <c r="C907" s="139" t="str">
        <f>'제품 추가'!AC904</f>
        <v>KACHY</v>
      </c>
      <c r="D907" s="138">
        <f>IF('넣어줄 잉크'!$D$2="주말",INDEX(표5[#All],MATCH(C907,표5[[#All],[잉크]],0),18)+INDEX(표5[#All],MATCH(C907,표5[[#All],[잉크]],0),21),INDEX(표5[#All],MATCH(C907,표5[[#All],[잉크]],0),MATCH('넣어줄 잉크'!$D$2,표5[#Headers],0)+1))</f>
        <v>0</v>
      </c>
    </row>
    <row r="908" spans="2:4" hidden="1" x14ac:dyDescent="0.3">
      <c r="B908" s="56">
        <f t="shared" si="15"/>
        <v>0</v>
      </c>
      <c r="C908" s="139" t="str">
        <f>'제품 추가'!AC905</f>
        <v>JODY</v>
      </c>
      <c r="D908" s="138">
        <f>IF('넣어줄 잉크'!$D$2="주말",INDEX(표5[#All],MATCH(C908,표5[[#All],[잉크]],0),18)+INDEX(표5[#All],MATCH(C908,표5[[#All],[잉크]],0),21),INDEX(표5[#All],MATCH(C908,표5[[#All],[잉크]],0),MATCH('넣어줄 잉크'!$D$2,표5[#Headers],0)+1))</f>
        <v>0</v>
      </c>
    </row>
    <row r="909" spans="2:4" hidden="1" x14ac:dyDescent="0.3">
      <c r="B909" s="56">
        <f t="shared" si="15"/>
        <v>0</v>
      </c>
      <c r="C909" s="139" t="str">
        <f>'제품 추가'!AC906</f>
        <v>BALVENIE</v>
      </c>
      <c r="D909" s="138">
        <f>IF('넣어줄 잉크'!$D$2="주말",INDEX(표5[#All],MATCH(C909,표5[[#All],[잉크]],0),18)+INDEX(표5[#All],MATCH(C909,표5[[#All],[잉크]],0),21),INDEX(표5[#All],MATCH(C909,표5[[#All],[잉크]],0),MATCH('넣어줄 잉크'!$D$2,표5[#Headers],0)+1))</f>
        <v>0</v>
      </c>
    </row>
    <row r="910" spans="2:4" hidden="1" x14ac:dyDescent="0.3">
      <c r="B910" s="56">
        <f t="shared" si="15"/>
        <v>0</v>
      </c>
      <c r="C910" s="139" t="str">
        <f>'제품 추가'!AC907</f>
        <v>GLENFIDDICH</v>
      </c>
      <c r="D910" s="138">
        <f>IF('넣어줄 잉크'!$D$2="주말",INDEX(표5[#All],MATCH(C910,표5[[#All],[잉크]],0),18)+INDEX(표5[#All],MATCH(C910,표5[[#All],[잉크]],0),21),INDEX(표5[#All],MATCH(C910,표5[[#All],[잉크]],0),MATCH('넣어줄 잉크'!$D$2,표5[#Headers],0)+1))</f>
        <v>0</v>
      </c>
    </row>
    <row r="911" spans="2:4" hidden="1" x14ac:dyDescent="0.3">
      <c r="B911" s="56">
        <f t="shared" si="15"/>
        <v>0</v>
      </c>
      <c r="C911" s="139" t="str">
        <f>'제품 추가'!AC908</f>
        <v>LORRY</v>
      </c>
      <c r="D911" s="138">
        <f>IF('넣어줄 잉크'!$D$2="주말",INDEX(표5[#All],MATCH(C911,표5[[#All],[잉크]],0),18)+INDEX(표5[#All],MATCH(C911,표5[[#All],[잉크]],0),21),INDEX(표5[#All],MATCH(C911,표5[[#All],[잉크]],0),MATCH('넣어줄 잉크'!$D$2,표5[#Headers],0)+1))</f>
        <v>0</v>
      </c>
    </row>
    <row r="912" spans="2:4" hidden="1" x14ac:dyDescent="0.3">
      <c r="B912" s="56">
        <f t="shared" si="15"/>
        <v>0</v>
      </c>
      <c r="C912" s="139" t="str">
        <f>'제품 추가'!AC909</f>
        <v>MOLEY</v>
      </c>
      <c r="D912" s="138">
        <f>IF('넣어줄 잉크'!$D$2="주말",INDEX(표5[#All],MATCH(C912,표5[[#All],[잉크]],0),18)+INDEX(표5[#All],MATCH(C912,표5[[#All],[잉크]],0),21),INDEX(표5[#All],MATCH(C912,표5[[#All],[잉크]],0),MATCH('넣어줄 잉크'!$D$2,표5[#Headers],0)+1))</f>
        <v>0</v>
      </c>
    </row>
    <row r="913" spans="2:4" hidden="1" x14ac:dyDescent="0.3">
      <c r="B913" s="56">
        <f t="shared" si="15"/>
        <v>0</v>
      </c>
      <c r="C913" s="139" t="str">
        <f>'제품 추가'!AC910</f>
        <v>BATTLE</v>
      </c>
      <c r="D913" s="138">
        <f>IF('넣어줄 잉크'!$D$2="주말",INDEX(표5[#All],MATCH(C913,표5[[#All],[잉크]],0),18)+INDEX(표5[#All],MATCH(C913,표5[[#All],[잉크]],0),21),INDEX(표5[#All],MATCH(C913,표5[[#All],[잉크]],0),MATCH('넣어줄 잉크'!$D$2,표5[#Headers],0)+1))</f>
        <v>0</v>
      </c>
    </row>
    <row r="914" spans="2:4" hidden="1" x14ac:dyDescent="0.3">
      <c r="B914" s="56">
        <f t="shared" si="15"/>
        <v>0</v>
      </c>
      <c r="C914" s="139" t="str">
        <f>'제품 추가'!AC911</f>
        <v>CRUISER</v>
      </c>
      <c r="D914" s="138">
        <f>IF('넣어줄 잉크'!$D$2="주말",INDEX(표5[#All],MATCH(C914,표5[[#All],[잉크]],0),18)+INDEX(표5[#All],MATCH(C914,표5[[#All],[잉크]],0),21),INDEX(표5[#All],MATCH(C914,표5[[#All],[잉크]],0),MATCH('넣어줄 잉크'!$D$2,표5[#Headers],0)+1))</f>
        <v>0</v>
      </c>
    </row>
    <row r="915" spans="2:4" hidden="1" x14ac:dyDescent="0.3">
      <c r="B915" s="56">
        <f t="shared" si="15"/>
        <v>0</v>
      </c>
      <c r="C915" s="139" t="str">
        <f>'제품 추가'!AC912</f>
        <v>DOKU</v>
      </c>
      <c r="D915" s="138">
        <f>IF('넣어줄 잉크'!$D$2="주말",INDEX(표5[#All],MATCH(C915,표5[[#All],[잉크]],0),18)+INDEX(표5[#All],MATCH(C915,표5[[#All],[잉크]],0),21),INDEX(표5[#All],MATCH(C915,표5[[#All],[잉크]],0),MATCH('넣어줄 잉크'!$D$2,표5[#Headers],0)+1))</f>
        <v>0</v>
      </c>
    </row>
    <row r="916" spans="2:4" hidden="1" x14ac:dyDescent="0.3">
      <c r="B916" s="56">
        <f t="shared" si="15"/>
        <v>0</v>
      </c>
      <c r="C916" s="139" t="str">
        <f>'제품 추가'!AC913</f>
        <v>FODEN</v>
      </c>
      <c r="D916" s="138">
        <f>IF('넣어줄 잉크'!$D$2="주말",INDEX(표5[#All],MATCH(C916,표5[[#All],[잉크]],0),18)+INDEX(표5[#All],MATCH(C916,표5[[#All],[잉크]],0),21),INDEX(표5[#All],MATCH(C916,표5[[#All],[잉크]],0),MATCH('넣어줄 잉크'!$D$2,표5[#Headers],0)+1))</f>
        <v>0</v>
      </c>
    </row>
    <row r="917" spans="2:4" hidden="1" x14ac:dyDescent="0.3">
      <c r="B917" s="56">
        <f t="shared" si="15"/>
        <v>0</v>
      </c>
      <c r="C917" s="139" t="str">
        <f>'제품 추가'!AC914</f>
        <v>INSIDE</v>
      </c>
      <c r="D917" s="138">
        <f>IF('넣어줄 잉크'!$D$2="주말",INDEX(표5[#All],MATCH(C917,표5[[#All],[잉크]],0),18)+INDEX(표5[#All],MATCH(C917,표5[[#All],[잉크]],0),21),INDEX(표5[#All],MATCH(C917,표5[[#All],[잉크]],0),MATCH('넣어줄 잉크'!$D$2,표5[#Headers],0)+1))</f>
        <v>0</v>
      </c>
    </row>
    <row r="918" spans="2:4" hidden="1" x14ac:dyDescent="0.3">
      <c r="B918" s="56">
        <f t="shared" si="15"/>
        <v>0</v>
      </c>
      <c r="C918" s="139" t="str">
        <f>'제품 추가'!AC915</f>
        <v>OUT</v>
      </c>
      <c r="D918" s="138">
        <f>IF('넣어줄 잉크'!$D$2="주말",INDEX(표5[#All],MATCH(C918,표5[[#All],[잉크]],0),18)+INDEX(표5[#All],MATCH(C918,표5[[#All],[잉크]],0),21),INDEX(표5[#All],MATCH(C918,표5[[#All],[잉크]],0),MATCH('넣어줄 잉크'!$D$2,표5[#Headers],0)+1))</f>
        <v>0</v>
      </c>
    </row>
    <row r="919" spans="2:4" hidden="1" x14ac:dyDescent="0.3">
      <c r="B919" s="56">
        <f t="shared" si="15"/>
        <v>0</v>
      </c>
      <c r="C919" s="139" t="str">
        <f>'제품 추가'!AC916</f>
        <v>HERMES</v>
      </c>
      <c r="D919" s="138">
        <f>IF('넣어줄 잉크'!$D$2="주말",INDEX(표5[#All],MATCH(C919,표5[[#All],[잉크]],0),18)+INDEX(표5[#All],MATCH(C919,표5[[#All],[잉크]],0),21),INDEX(표5[#All],MATCH(C919,표5[[#All],[잉크]],0),MATCH('넣어줄 잉크'!$D$2,표5[#Headers],0)+1))</f>
        <v>0</v>
      </c>
    </row>
    <row r="920" spans="2:4" hidden="1" x14ac:dyDescent="0.3">
      <c r="B920" s="56">
        <f t="shared" si="15"/>
        <v>0</v>
      </c>
      <c r="C920" s="139" t="str">
        <f>'제품 추가'!AC917</f>
        <v>DIOR</v>
      </c>
      <c r="D920" s="138">
        <f>IF('넣어줄 잉크'!$D$2="주말",INDEX(표5[#All],MATCH(C920,표5[[#All],[잉크]],0),18)+INDEX(표5[#All],MATCH(C920,표5[[#All],[잉크]],0),21),INDEX(표5[#All],MATCH(C920,표5[[#All],[잉크]],0),MATCH('넣어줄 잉크'!$D$2,표5[#Headers],0)+1))</f>
        <v>0</v>
      </c>
    </row>
    <row r="921" spans="2:4" hidden="1" x14ac:dyDescent="0.3">
      <c r="B921" s="56">
        <f t="shared" si="15"/>
        <v>0</v>
      </c>
      <c r="C921" s="139" t="str">
        <f>'제품 추가'!AC918</f>
        <v>SIVIR</v>
      </c>
      <c r="D921" s="138">
        <f>IF('넣어줄 잉크'!$D$2="주말",INDEX(표5[#All],MATCH(C921,표5[[#All],[잉크]],0),18)+INDEX(표5[#All],MATCH(C921,표5[[#All],[잉크]],0),21),INDEX(표5[#All],MATCH(C921,표5[[#All],[잉크]],0),MATCH('넣어줄 잉크'!$D$2,표5[#Headers],0)+1))</f>
        <v>0</v>
      </c>
    </row>
    <row r="922" spans="2:4" hidden="1" x14ac:dyDescent="0.3">
      <c r="B922" s="56">
        <f t="shared" si="15"/>
        <v>0</v>
      </c>
      <c r="C922" s="139" t="str">
        <f>'제품 추가'!AC919</f>
        <v>GRAGAS</v>
      </c>
      <c r="D922" s="138">
        <f>IF('넣어줄 잉크'!$D$2="주말",INDEX(표5[#All],MATCH(C922,표5[[#All],[잉크]],0),18)+INDEX(표5[#All],MATCH(C922,표5[[#All],[잉크]],0),21),INDEX(표5[#All],MATCH(C922,표5[[#All],[잉크]],0),MATCH('넣어줄 잉크'!$D$2,표5[#Headers],0)+1))</f>
        <v>0</v>
      </c>
    </row>
    <row r="923" spans="2:4" hidden="1" x14ac:dyDescent="0.3">
      <c r="B923" s="56">
        <f t="shared" si="15"/>
        <v>0</v>
      </c>
      <c r="C923" s="139" t="str">
        <f>'제품 추가'!AC920</f>
        <v>NAMI</v>
      </c>
      <c r="D923" s="138">
        <f>IF('넣어줄 잉크'!$D$2="주말",INDEX(표5[#All],MATCH(C923,표5[[#All],[잉크]],0),18)+INDEX(표5[#All],MATCH(C923,표5[[#All],[잉크]],0),21),INDEX(표5[#All],MATCH(C923,표5[[#All],[잉크]],0),MATCH('넣어줄 잉크'!$D$2,표5[#Headers],0)+1))</f>
        <v>0</v>
      </c>
    </row>
    <row r="924" spans="2:4" hidden="1" x14ac:dyDescent="0.3">
      <c r="B924" s="56">
        <f t="shared" si="15"/>
        <v>0</v>
      </c>
      <c r="C924" s="139" t="str">
        <f>'제품 추가'!AC921</f>
        <v>IVE</v>
      </c>
      <c r="D924" s="138">
        <f>IF('넣어줄 잉크'!$D$2="주말",INDEX(표5[#All],MATCH(C924,표5[[#All],[잉크]],0),18)+INDEX(표5[#All],MATCH(C924,표5[[#All],[잉크]],0),21),INDEX(표5[#All],MATCH(C924,표5[[#All],[잉크]],0),MATCH('넣어줄 잉크'!$D$2,표5[#Headers],0)+1))</f>
        <v>0</v>
      </c>
    </row>
    <row r="925" spans="2:4" hidden="1" x14ac:dyDescent="0.3">
      <c r="B925" s="56">
        <f t="shared" si="15"/>
        <v>0</v>
      </c>
      <c r="C925" s="139" t="str">
        <f>'제품 추가'!AC922</f>
        <v>SYNDRA</v>
      </c>
      <c r="D925" s="138">
        <f>IF('넣어줄 잉크'!$D$2="주말",INDEX(표5[#All],MATCH(C925,표5[[#All],[잉크]],0),18)+INDEX(표5[#All],MATCH(C925,표5[[#All],[잉크]],0),21),INDEX(표5[#All],MATCH(C925,표5[[#All],[잉크]],0),MATCH('넣어줄 잉크'!$D$2,표5[#Headers],0)+1))</f>
        <v>0</v>
      </c>
    </row>
    <row r="926" spans="2:4" hidden="1" x14ac:dyDescent="0.3">
      <c r="B926" s="56">
        <f t="shared" si="15"/>
        <v>0</v>
      </c>
      <c r="C926" s="139" t="str">
        <f>'제품 추가'!AC923</f>
        <v>IVERN</v>
      </c>
      <c r="D926" s="138">
        <f>IF('넣어줄 잉크'!$D$2="주말",INDEX(표5[#All],MATCH(C926,표5[[#All],[잉크]],0),18)+INDEX(표5[#All],MATCH(C926,표5[[#All],[잉크]],0),21),INDEX(표5[#All],MATCH(C926,표5[[#All],[잉크]],0),MATCH('넣어줄 잉크'!$D$2,표5[#Headers],0)+1))</f>
        <v>0</v>
      </c>
    </row>
    <row r="927" spans="2:4" hidden="1" x14ac:dyDescent="0.3">
      <c r="B927" s="56">
        <f t="shared" si="15"/>
        <v>0</v>
      </c>
      <c r="C927" s="139" t="str">
        <f>'제품 추가'!AC924</f>
        <v>LHDARK</v>
      </c>
      <c r="D927" s="138">
        <f>IF('넣어줄 잉크'!$D$2="주말",INDEX(표5[#All],MATCH(C927,표5[[#All],[잉크]],0),18)+INDEX(표5[#All],MATCH(C927,표5[[#All],[잉크]],0),21),INDEX(표5[#All],MATCH(C927,표5[[#All],[잉크]],0),MATCH('넣어줄 잉크'!$D$2,표5[#Headers],0)+1))</f>
        <v>0</v>
      </c>
    </row>
    <row r="928" spans="2:4" hidden="1" x14ac:dyDescent="0.3">
      <c r="B928" s="56">
        <f t="shared" si="15"/>
        <v>0</v>
      </c>
      <c r="C928" s="139" t="str">
        <f>'제품 추가'!AC925</f>
        <v>LHGRAY</v>
      </c>
      <c r="D928" s="138">
        <f>IF('넣어줄 잉크'!$D$2="주말",INDEX(표5[#All],MATCH(C928,표5[[#All],[잉크]],0),18)+INDEX(표5[#All],MATCH(C928,표5[[#All],[잉크]],0),21),INDEX(표5[#All],MATCH(C928,표5[[#All],[잉크]],0),MATCH('넣어줄 잉크'!$D$2,표5[#Headers],0)+1))</f>
        <v>0</v>
      </c>
    </row>
    <row r="929" spans="2:4" hidden="1" x14ac:dyDescent="0.3">
      <c r="B929" s="56">
        <f t="shared" si="15"/>
        <v>0</v>
      </c>
      <c r="C929" s="139" t="str">
        <f>'제품 추가'!AC926</f>
        <v>WALKER</v>
      </c>
      <c r="D929" s="138">
        <f>IF('넣어줄 잉크'!$D$2="주말",INDEX(표5[#All],MATCH(C929,표5[[#All],[잉크]],0),18)+INDEX(표5[#All],MATCH(C929,표5[[#All],[잉크]],0),21),INDEX(표5[#All],MATCH(C929,표5[[#All],[잉크]],0),MATCH('넣어줄 잉크'!$D$2,표5[#Headers],0)+1))</f>
        <v>0</v>
      </c>
    </row>
    <row r="930" spans="2:4" hidden="1" x14ac:dyDescent="0.3">
      <c r="B930" s="56">
        <f t="shared" si="15"/>
        <v>0</v>
      </c>
      <c r="C930" s="139" t="str">
        <f>'제품 추가'!AC927</f>
        <v>DIANA</v>
      </c>
      <c r="D930" s="138">
        <f>IF('넣어줄 잉크'!$D$2="주말",INDEX(표5[#All],MATCH(C930,표5[[#All],[잉크]],0),18)+INDEX(표5[#All],MATCH(C930,표5[[#All],[잉크]],0),21),INDEX(표5[#All],MATCH(C930,표5[[#All],[잉크]],0),MATCH('넣어줄 잉크'!$D$2,표5[#Headers],0)+1))</f>
        <v>0</v>
      </c>
    </row>
    <row r="931" spans="2:4" hidden="1" x14ac:dyDescent="0.3">
      <c r="B931" s="56">
        <f t="shared" si="15"/>
        <v>0</v>
      </c>
      <c r="C931" s="139" t="str">
        <f>'제품 추가'!AC928</f>
        <v>RUMBLE</v>
      </c>
      <c r="D931" s="138">
        <f>IF('넣어줄 잉크'!$D$2="주말",INDEX(표5[#All],MATCH(C931,표5[[#All],[잉크]],0),18)+INDEX(표5[#All],MATCH(C931,표5[[#All],[잉크]],0),21),INDEX(표5[#All],MATCH(C931,표5[[#All],[잉크]],0),MATCH('넣어줄 잉크'!$D$2,표5[#Headers],0)+1))</f>
        <v>0</v>
      </c>
    </row>
    <row r="932" spans="2:4" hidden="1" x14ac:dyDescent="0.3">
      <c r="B932" s="56">
        <f t="shared" si="15"/>
        <v>0</v>
      </c>
      <c r="C932" s="139" t="str">
        <f>'제품 추가'!AC929</f>
        <v>BECKHAM</v>
      </c>
      <c r="D932" s="138">
        <f>IF('넣어줄 잉크'!$D$2="주말",INDEX(표5[#All],MATCH(C932,표5[[#All],[잉크]],0),18)+INDEX(표5[#All],MATCH(C932,표5[[#All],[잉크]],0),21),INDEX(표5[#All],MATCH(C932,표5[[#All],[잉크]],0),MATCH('넣어줄 잉크'!$D$2,표5[#Headers],0)+1))</f>
        <v>0</v>
      </c>
    </row>
    <row r="933" spans="2:4" hidden="1" x14ac:dyDescent="0.3">
      <c r="B933" s="56">
        <f t="shared" si="15"/>
        <v>0</v>
      </c>
      <c r="C933" s="139" t="str">
        <f>'제품 추가'!AC930</f>
        <v>PUG</v>
      </c>
      <c r="D933" s="138">
        <f>IF('넣어줄 잉크'!$D$2="주말",INDEX(표5[#All],MATCH(C933,표5[[#All],[잉크]],0),18)+INDEX(표5[#All],MATCH(C933,표5[[#All],[잉크]],0),21),INDEX(표5[#All],MATCH(C933,표5[[#All],[잉크]],0),MATCH('넣어줄 잉크'!$D$2,표5[#Headers],0)+1))</f>
        <v>0</v>
      </c>
    </row>
    <row r="934" spans="2:4" hidden="1" x14ac:dyDescent="0.3">
      <c r="B934" s="56">
        <f t="shared" si="15"/>
        <v>0</v>
      </c>
      <c r="C934" s="139" t="str">
        <f>'제품 추가'!AC931</f>
        <v>POODLE</v>
      </c>
      <c r="D934" s="138">
        <f>IF('넣어줄 잉크'!$D$2="주말",INDEX(표5[#All],MATCH(C934,표5[[#All],[잉크]],0),18)+INDEX(표5[#All],MATCH(C934,표5[[#All],[잉크]],0),21),INDEX(표5[#All],MATCH(C934,표5[[#All],[잉크]],0),MATCH('넣어줄 잉크'!$D$2,표5[#Headers],0)+1))</f>
        <v>0</v>
      </c>
    </row>
    <row r="935" spans="2:4" hidden="1" x14ac:dyDescent="0.3">
      <c r="B935" s="56">
        <f t="shared" si="15"/>
        <v>0</v>
      </c>
      <c r="C935" s="139" t="str">
        <f>'제품 추가'!AC932</f>
        <v>HENRY</v>
      </c>
      <c r="D935" s="138">
        <f>IF('넣어줄 잉크'!$D$2="주말",INDEX(표5[#All],MATCH(C935,표5[[#All],[잉크]],0),18)+INDEX(표5[#All],MATCH(C935,표5[[#All],[잉크]],0),21),INDEX(표5[#All],MATCH(C935,표5[[#All],[잉크]],0),MATCH('넣어줄 잉크'!$D$2,표5[#Headers],0)+1))</f>
        <v>0</v>
      </c>
    </row>
    <row r="936" spans="2:4" hidden="1" x14ac:dyDescent="0.3">
      <c r="B936" s="56">
        <f t="shared" si="15"/>
        <v>1</v>
      </c>
      <c r="C936" s="139" t="str">
        <f>'제품 추가'!AC933</f>
        <v>CIRCLE</v>
      </c>
      <c r="D936" s="138">
        <f>IF('넣어줄 잉크'!$D$2="주말",INDEX(표5[#All],MATCH(C936,표5[[#All],[잉크]],0),18)+INDEX(표5[#All],MATCH(C936,표5[[#All],[잉크]],0),21),INDEX(표5[#All],MATCH(C936,표5[[#All],[잉크]],0),MATCH('넣어줄 잉크'!$D$2,표5[#Headers],0)+1))</f>
        <v>1</v>
      </c>
    </row>
    <row r="937" spans="2:4" hidden="1" x14ac:dyDescent="0.3">
      <c r="B937" s="56">
        <f t="shared" si="15"/>
        <v>0</v>
      </c>
      <c r="C937" s="139" t="str">
        <f>'제품 추가'!AC934</f>
        <v>ILLAOI</v>
      </c>
      <c r="D937" s="138">
        <f>IF('넣어줄 잉크'!$D$2="주말",INDEX(표5[#All],MATCH(C937,표5[[#All],[잉크]],0),18)+INDEX(표5[#All],MATCH(C937,표5[[#All],[잉크]],0),21),INDEX(표5[#All],MATCH(C937,표5[[#All],[잉크]],0),MATCH('넣어줄 잉크'!$D$2,표5[#Headers],0)+1))</f>
        <v>0</v>
      </c>
    </row>
    <row r="938" spans="2:4" hidden="1" x14ac:dyDescent="0.3">
      <c r="B938" s="56">
        <f t="shared" si="15"/>
        <v>0</v>
      </c>
      <c r="C938" s="139" t="str">
        <f>'제품 추가'!AC935</f>
        <v>FIORA</v>
      </c>
      <c r="D938" s="138">
        <f>IF('넣어줄 잉크'!$D$2="주말",INDEX(표5[#All],MATCH(C938,표5[[#All],[잉크]],0),18)+INDEX(표5[#All],MATCH(C938,표5[[#All],[잉크]],0),21),INDEX(표5[#All],MATCH(C938,표5[[#All],[잉크]],0),MATCH('넣어줄 잉크'!$D$2,표5[#Headers],0)+1))</f>
        <v>0</v>
      </c>
    </row>
    <row r="939" spans="2:4" hidden="1" x14ac:dyDescent="0.3">
      <c r="B939" s="56">
        <f t="shared" si="15"/>
        <v>0</v>
      </c>
      <c r="C939" s="139" t="str">
        <f>'제품 추가'!AC936</f>
        <v>GAREN</v>
      </c>
      <c r="D939" s="138">
        <f>IF('넣어줄 잉크'!$D$2="주말",INDEX(표5[#All],MATCH(C939,표5[[#All],[잉크]],0),18)+INDEX(표5[#All],MATCH(C939,표5[[#All],[잉크]],0),21),INDEX(표5[#All],MATCH(C939,표5[[#All],[잉크]],0),MATCH('넣어줄 잉크'!$D$2,표5[#Headers],0)+1))</f>
        <v>0</v>
      </c>
    </row>
    <row r="940" spans="2:4" x14ac:dyDescent="0.3">
      <c r="B940" s="56">
        <f t="shared" si="15"/>
        <v>0</v>
      </c>
      <c r="C940" s="139" t="str">
        <f>'제품 추가'!AC651</f>
        <v>SAMCHI</v>
      </c>
      <c r="D940" s="138">
        <f>IF('넣어줄 잉크'!$D$2="주말",INDEX(표5[#All],MATCH(C940,표5[[#All],[잉크]],0),18)+INDEX(표5[#All],MATCH(C940,표5[[#All],[잉크]],0),21),INDEX(표5[#All],MATCH(C940,표5[[#All],[잉크]],0),MATCH('넣어줄 잉크'!$D$2,표5[#Headers],0)+1))</f>
        <v>0</v>
      </c>
    </row>
    <row r="941" spans="2:4" x14ac:dyDescent="0.3">
      <c r="B941" s="56">
        <f t="shared" si="15"/>
        <v>0</v>
      </c>
      <c r="C941" s="139" t="str">
        <f>'제품 추가'!AC469</f>
        <v>SHEEP</v>
      </c>
      <c r="D941" s="138">
        <f>IF('넣어줄 잉크'!$D$2="주말",INDEX(표5[#All],MATCH(C941,표5[[#All],[잉크]],0),18)+INDEX(표5[#All],MATCH(C941,표5[[#All],[잉크]],0),21),INDEX(표5[#All],MATCH(C941,표5[[#All],[잉크]],0),MATCH('넣어줄 잉크'!$D$2,표5[#Headers],0)+1))</f>
        <v>0</v>
      </c>
    </row>
    <row r="942" spans="2:4" hidden="1" x14ac:dyDescent="0.3">
      <c r="B942" s="56">
        <f t="shared" si="15"/>
        <v>0</v>
      </c>
      <c r="C942" s="139" t="str">
        <f>'제품 추가'!AC939</f>
        <v>MORGANA</v>
      </c>
      <c r="D942" s="138">
        <f>IF('넣어줄 잉크'!$D$2="주말",INDEX(표5[#All],MATCH(C942,표5[[#All],[잉크]],0),18)+INDEX(표5[#All],MATCH(C942,표5[[#All],[잉크]],0),21),INDEX(표5[#All],MATCH(C942,표5[[#All],[잉크]],0),MATCH('넣어줄 잉크'!$D$2,표5[#Headers],0)+1))</f>
        <v>0</v>
      </c>
    </row>
    <row r="943" spans="2:4" hidden="1" x14ac:dyDescent="0.3">
      <c r="B943" s="56">
        <f t="shared" si="15"/>
        <v>0</v>
      </c>
      <c r="C943" s="139" t="str">
        <f>'제품 추가'!AC940</f>
        <v>NEEKO</v>
      </c>
      <c r="D943" s="138">
        <f>IF('넣어줄 잉크'!$D$2="주말",INDEX(표5[#All],MATCH(C943,표5[[#All],[잉크]],0),18)+INDEX(표5[#All],MATCH(C943,표5[[#All],[잉크]],0),21),INDEX(표5[#All],MATCH(C943,표5[[#All],[잉크]],0),MATCH('넣어줄 잉크'!$D$2,표5[#Headers],0)+1))</f>
        <v>0</v>
      </c>
    </row>
    <row r="944" spans="2:4" hidden="1" x14ac:dyDescent="0.3">
      <c r="B944" s="56">
        <f t="shared" si="15"/>
        <v>0</v>
      </c>
      <c r="C944" s="139" t="str">
        <f>'제품 추가'!AC941</f>
        <v>RUN</v>
      </c>
      <c r="D944" s="138">
        <f>IF('넣어줄 잉크'!$D$2="주말",INDEX(표5[#All],MATCH(C944,표5[[#All],[잉크]],0),18)+INDEX(표5[#All],MATCH(C944,표5[[#All],[잉크]],0),21),INDEX(표5[#All],MATCH(C944,표5[[#All],[잉크]],0),MATCH('넣어줄 잉크'!$D$2,표5[#Headers],0)+1))</f>
        <v>0</v>
      </c>
    </row>
    <row r="945" spans="2:4" hidden="1" x14ac:dyDescent="0.3">
      <c r="B945" s="56">
        <f t="shared" si="15"/>
        <v>0</v>
      </c>
      <c r="C945" s="139" t="str">
        <f>'제품 추가'!AC942</f>
        <v>DARIUS</v>
      </c>
      <c r="D945" s="138">
        <f>IF('넣어줄 잉크'!$D$2="주말",INDEX(표5[#All],MATCH(C945,표5[[#All],[잉크]],0),18)+INDEX(표5[#All],MATCH(C945,표5[[#All],[잉크]],0),21),INDEX(표5[#All],MATCH(C945,표5[[#All],[잉크]],0),MATCH('넣어줄 잉크'!$D$2,표5[#Headers],0)+1))</f>
        <v>0</v>
      </c>
    </row>
    <row r="946" spans="2:4" hidden="1" x14ac:dyDescent="0.3">
      <c r="B946" s="56">
        <f t="shared" si="15"/>
        <v>0</v>
      </c>
      <c r="C946" s="139" t="str">
        <f>'제품 추가'!AC943</f>
        <v>KLED</v>
      </c>
      <c r="D946" s="138">
        <f>IF('넣어줄 잉크'!$D$2="주말",INDEX(표5[#All],MATCH(C946,표5[[#All],[잉크]],0),18)+INDEX(표5[#All],MATCH(C946,표5[[#All],[잉크]],0),21),INDEX(표5[#All],MATCH(C946,표5[[#All],[잉크]],0),MATCH('넣어줄 잉크'!$D$2,표5[#Headers],0)+1))</f>
        <v>0</v>
      </c>
    </row>
    <row r="947" spans="2:4" hidden="1" x14ac:dyDescent="0.3">
      <c r="B947" s="56">
        <f t="shared" si="15"/>
        <v>0</v>
      </c>
      <c r="C947" s="139" t="str">
        <f>'제품 추가'!AC944</f>
        <v>RENEKTON</v>
      </c>
      <c r="D947" s="138">
        <f>IF('넣어줄 잉크'!$D$2="주말",INDEX(표5[#All],MATCH(C947,표5[[#All],[잉크]],0),18)+INDEX(표5[#All],MATCH(C947,표5[[#All],[잉크]],0),21),INDEX(표5[#All],MATCH(C947,표5[[#All],[잉크]],0),MATCH('넣어줄 잉크'!$D$2,표5[#Headers],0)+1))</f>
        <v>0</v>
      </c>
    </row>
    <row r="948" spans="2:4" hidden="1" x14ac:dyDescent="0.3">
      <c r="B948" s="56">
        <f t="shared" si="15"/>
        <v>0</v>
      </c>
      <c r="C948" s="139" t="str">
        <f>'제품 추가'!AC945</f>
        <v>SETT</v>
      </c>
      <c r="D948" s="138">
        <f>IF('넣어줄 잉크'!$D$2="주말",INDEX(표5[#All],MATCH(C948,표5[[#All],[잉크]],0),18)+INDEX(표5[#All],MATCH(C948,표5[[#All],[잉크]],0),21),INDEX(표5[#All],MATCH(C948,표5[[#All],[잉크]],0),MATCH('넣어줄 잉크'!$D$2,표5[#Headers],0)+1))</f>
        <v>0</v>
      </c>
    </row>
    <row r="949" spans="2:4" hidden="1" x14ac:dyDescent="0.3">
      <c r="B949" s="56">
        <f t="shared" si="15"/>
        <v>0</v>
      </c>
      <c r="C949" s="139" t="str">
        <f>'제품 추가'!AC946</f>
        <v>RIVEN</v>
      </c>
      <c r="D949" s="138">
        <f>IF('넣어줄 잉크'!$D$2="주말",INDEX(표5[#All],MATCH(C949,표5[[#All],[잉크]],0),18)+INDEX(표5[#All],MATCH(C949,표5[[#All],[잉크]],0),21),INDEX(표5[#All],MATCH(C949,표5[[#All],[잉크]],0),MATCH('넣어줄 잉크'!$D$2,표5[#Headers],0)+1))</f>
        <v>0</v>
      </c>
    </row>
    <row r="950" spans="2:4" hidden="1" x14ac:dyDescent="0.3">
      <c r="B950" s="56">
        <f t="shared" si="15"/>
        <v>0</v>
      </c>
      <c r="C950" s="139" t="str">
        <f>'제품 추가'!AC947</f>
        <v>ORNN</v>
      </c>
      <c r="D950" s="138">
        <f>IF('넣어줄 잉크'!$D$2="주말",INDEX(표5[#All],MATCH(C950,표5[[#All],[잉크]],0),18)+INDEX(표5[#All],MATCH(C950,표5[[#All],[잉크]],0),21),INDEX(표5[#All],MATCH(C950,표5[[#All],[잉크]],0),MATCH('넣어줄 잉크'!$D$2,표5[#Headers],0)+1))</f>
        <v>0</v>
      </c>
    </row>
    <row r="951" spans="2:4" hidden="1" x14ac:dyDescent="0.3">
      <c r="B951" s="56">
        <f t="shared" si="15"/>
        <v>0</v>
      </c>
      <c r="C951" s="139" t="str">
        <f>'제품 추가'!AC948</f>
        <v>BLACKBERRY</v>
      </c>
      <c r="D951" s="138">
        <f>IF('넣어줄 잉크'!$D$2="주말",INDEX(표5[#All],MATCH(C951,표5[[#All],[잉크]],0),18)+INDEX(표5[#All],MATCH(C951,표5[[#All],[잉크]],0),21),INDEX(표5[#All],MATCH(C951,표5[[#All],[잉크]],0),MATCH('넣어줄 잉크'!$D$2,표5[#Headers],0)+1))</f>
        <v>0</v>
      </c>
    </row>
    <row r="952" spans="2:4" hidden="1" x14ac:dyDescent="0.3">
      <c r="B952" s="56">
        <f t="shared" ref="B952:B1015" si="16">IFERROR(SUM(D952:D952),0)</f>
        <v>0</v>
      </c>
      <c r="C952" s="139" t="str">
        <f>'제품 추가'!AC949</f>
        <v>MUHLY</v>
      </c>
      <c r="D952" s="138">
        <f>IF('넣어줄 잉크'!$D$2="주말",INDEX(표5[#All],MATCH(C952,표5[[#All],[잉크]],0),18)+INDEX(표5[#All],MATCH(C952,표5[[#All],[잉크]],0),21),INDEX(표5[#All],MATCH(C952,표5[[#All],[잉크]],0),MATCH('넣어줄 잉크'!$D$2,표5[#Headers],0)+1))</f>
        <v>0</v>
      </c>
    </row>
    <row r="953" spans="2:4" hidden="1" x14ac:dyDescent="0.3">
      <c r="B953" s="56">
        <f t="shared" si="16"/>
        <v>0</v>
      </c>
      <c r="C953" s="139" t="str">
        <f>'제품 추가'!AC950</f>
        <v>LUKAKU</v>
      </c>
      <c r="D953" s="138">
        <f>IF('넣어줄 잉크'!$D$2="주말",INDEX(표5[#All],MATCH(C953,표5[[#All],[잉크]],0),18)+INDEX(표5[#All],MATCH(C953,표5[[#All],[잉크]],0),21),INDEX(표5[#All],MATCH(C953,표5[[#All],[잉크]],0),MATCH('넣어줄 잉크'!$D$2,표5[#Headers],0)+1))</f>
        <v>0</v>
      </c>
    </row>
    <row r="954" spans="2:4" hidden="1" x14ac:dyDescent="0.3">
      <c r="B954" s="56">
        <f t="shared" si="16"/>
        <v>0</v>
      </c>
      <c r="C954" s="139" t="str">
        <f>'제품 추가'!AC951</f>
        <v>BARD</v>
      </c>
      <c r="D954" s="138">
        <f>IF('넣어줄 잉크'!$D$2="주말",INDEX(표5[#All],MATCH(C954,표5[[#All],[잉크]],0),18)+INDEX(표5[#All],MATCH(C954,표5[[#All],[잉크]],0),21),INDEX(표5[#All],MATCH(C954,표5[[#All],[잉크]],0),MATCH('넣어줄 잉크'!$D$2,표5[#Headers],0)+1))</f>
        <v>0</v>
      </c>
    </row>
    <row r="955" spans="2:4" hidden="1" x14ac:dyDescent="0.3">
      <c r="B955" s="56">
        <f t="shared" si="16"/>
        <v>0</v>
      </c>
      <c r="C955" s="139" t="str">
        <f>'제품 추가'!AC952</f>
        <v>YUMMI</v>
      </c>
      <c r="D955" s="138">
        <f>IF('넣어줄 잉크'!$D$2="주말",INDEX(표5[#All],MATCH(C955,표5[[#All],[잉크]],0),18)+INDEX(표5[#All],MATCH(C955,표5[[#All],[잉크]],0),21),INDEX(표5[#All],MATCH(C955,표5[[#All],[잉크]],0),MATCH('넣어줄 잉크'!$D$2,표5[#Headers],0)+1))</f>
        <v>0</v>
      </c>
    </row>
    <row r="956" spans="2:4" hidden="1" x14ac:dyDescent="0.3">
      <c r="B956" s="56">
        <f t="shared" si="16"/>
        <v>0</v>
      </c>
      <c r="C956" s="139" t="str">
        <f>'제품 추가'!AC953</f>
        <v>LEONA</v>
      </c>
      <c r="D956" s="138">
        <f>IF('넣어줄 잉크'!$D$2="주말",INDEX(표5[#All],MATCH(C956,표5[[#All],[잉크]],0),18)+INDEX(표5[#All],MATCH(C956,표5[[#All],[잉크]],0),21),INDEX(표5[#All],MATCH(C956,표5[[#All],[잉크]],0),MATCH('넣어줄 잉크'!$D$2,표5[#Headers],0)+1))</f>
        <v>0</v>
      </c>
    </row>
    <row r="957" spans="2:4" hidden="1" x14ac:dyDescent="0.3">
      <c r="B957" s="56">
        <f t="shared" si="16"/>
        <v>0</v>
      </c>
      <c r="C957" s="139" t="str">
        <f>'제품 추가'!AC954</f>
        <v>BALOTELLI</v>
      </c>
      <c r="D957" s="138">
        <f>IF('넣어줄 잉크'!$D$2="주말",INDEX(표5[#All],MATCH(C957,표5[[#All],[잉크]],0),18)+INDEX(표5[#All],MATCH(C957,표5[[#All],[잉크]],0),21),INDEX(표5[#All],MATCH(C957,표5[[#All],[잉크]],0),MATCH('넣어줄 잉크'!$D$2,표5[#Headers],0)+1))</f>
        <v>0</v>
      </c>
    </row>
    <row r="958" spans="2:4" hidden="1" x14ac:dyDescent="0.3">
      <c r="B958" s="56">
        <f t="shared" si="16"/>
        <v>0</v>
      </c>
      <c r="C958" s="139" t="str">
        <f>'제품 추가'!AC955</f>
        <v>SALIBA</v>
      </c>
      <c r="D958" s="138">
        <f>IF('넣어줄 잉크'!$D$2="주말",INDEX(표5[#All],MATCH(C958,표5[[#All],[잉크]],0),18)+INDEX(표5[#All],MATCH(C958,표5[[#All],[잉크]],0),21),INDEX(표5[#All],MATCH(C958,표5[[#All],[잉크]],0),MATCH('넣어줄 잉크'!$D$2,표5[#Headers],0)+1))</f>
        <v>0</v>
      </c>
    </row>
    <row r="959" spans="2:4" hidden="1" x14ac:dyDescent="0.3">
      <c r="B959" s="56">
        <f t="shared" si="16"/>
        <v>0</v>
      </c>
      <c r="C959" s="139" t="str">
        <f>'제품 추가'!AC956</f>
        <v>CAICEDO</v>
      </c>
      <c r="D959" s="138">
        <f>IF('넣어줄 잉크'!$D$2="주말",INDEX(표5[#All],MATCH(C959,표5[[#All],[잉크]],0),18)+INDEX(표5[#All],MATCH(C959,표5[[#All],[잉크]],0),21),INDEX(표5[#All],MATCH(C959,표5[[#All],[잉크]],0),MATCH('넣어줄 잉크'!$D$2,표5[#Headers],0)+1))</f>
        <v>0</v>
      </c>
    </row>
    <row r="960" spans="2:4" hidden="1" x14ac:dyDescent="0.3">
      <c r="B960" s="56">
        <f t="shared" si="16"/>
        <v>0</v>
      </c>
      <c r="C960" s="139" t="str">
        <f>'제품 추가'!AC475</f>
        <v>SIERRA</v>
      </c>
      <c r="D960" s="138">
        <f>IF('넣어줄 잉크'!$D$2="주말",INDEX(표5[#All],MATCH(C960,표5[[#All],[잉크]],0),18)+INDEX(표5[#All],MATCH(C960,표5[[#All],[잉크]],0),21),INDEX(표5[#All],MATCH(C960,표5[[#All],[잉크]],0),MATCH('넣어줄 잉크'!$D$2,표5[#Headers],0)+1))</f>
        <v>0</v>
      </c>
    </row>
    <row r="961" spans="2:4" hidden="1" x14ac:dyDescent="0.3">
      <c r="B961" s="56">
        <f t="shared" si="16"/>
        <v>0</v>
      </c>
      <c r="C961" s="139" t="str">
        <f>'제품 추가'!AC958</f>
        <v>ELISE</v>
      </c>
      <c r="D961" s="138">
        <f>IF('넣어줄 잉크'!$D$2="주말",INDEX(표5[#All],MATCH(C961,표5[[#All],[잉크]],0),18)+INDEX(표5[#All],MATCH(C961,표5[[#All],[잉크]],0),21),INDEX(표5[#All],MATCH(C961,표5[[#All],[잉크]],0),MATCH('넣어줄 잉크'!$D$2,표5[#Headers],0)+1))</f>
        <v>0</v>
      </c>
    </row>
    <row r="962" spans="2:4" hidden="1" x14ac:dyDescent="0.3">
      <c r="B962" s="56">
        <f t="shared" si="16"/>
        <v>0</v>
      </c>
      <c r="C962" s="139" t="str">
        <f>'제품 추가'!AC959</f>
        <v>AHRI</v>
      </c>
      <c r="D962" s="138">
        <f>IF('넣어줄 잉크'!$D$2="주말",INDEX(표5[#All],MATCH(C962,표5[[#All],[잉크]],0),18)+INDEX(표5[#All],MATCH(C962,표5[[#All],[잉크]],0),21),INDEX(표5[#All],MATCH(C962,표5[[#All],[잉크]],0),MATCH('넣어줄 잉크'!$D$2,표5[#Headers],0)+1))</f>
        <v>0</v>
      </c>
    </row>
    <row r="963" spans="2:4" hidden="1" x14ac:dyDescent="0.3">
      <c r="B963" s="56">
        <f t="shared" si="16"/>
        <v>0</v>
      </c>
      <c r="C963" s="139" t="str">
        <f>'제품 추가'!AC960</f>
        <v>NIDALEE</v>
      </c>
      <c r="D963" s="138">
        <f>IF('넣어줄 잉크'!$D$2="주말",INDEX(표5[#All],MATCH(C963,표5[[#All],[잉크]],0),18)+INDEX(표5[#All],MATCH(C963,표5[[#All],[잉크]],0),21),INDEX(표5[#All],MATCH(C963,표5[[#All],[잉크]],0),MATCH('넣어줄 잉크'!$D$2,표5[#Headers],0)+1))</f>
        <v>0</v>
      </c>
    </row>
    <row r="964" spans="2:4" hidden="1" x14ac:dyDescent="0.3">
      <c r="B964" s="56">
        <f t="shared" si="16"/>
        <v>0</v>
      </c>
      <c r="C964" s="139" t="str">
        <f>'제품 추가'!AC961</f>
        <v>JAIS</v>
      </c>
      <c r="D964" s="138">
        <f>IF('넣어줄 잉크'!$D$2="주말",INDEX(표5[#All],MATCH(C964,표5[[#All],[잉크]],0),18)+INDEX(표5[#All],MATCH(C964,표5[[#All],[잉크]],0),21),INDEX(표5[#All],MATCH(C964,표5[[#All],[잉크]],0),MATCH('넣어줄 잉크'!$D$2,표5[#Headers],0)+1))</f>
        <v>0</v>
      </c>
    </row>
    <row r="965" spans="2:4" hidden="1" x14ac:dyDescent="0.3">
      <c r="B965" s="56">
        <f t="shared" si="16"/>
        <v>0</v>
      </c>
      <c r="C965" s="139" t="str">
        <f>'제품 추가'!AC962</f>
        <v>JJAS</v>
      </c>
      <c r="D965" s="138">
        <f>IF('넣어줄 잉크'!$D$2="주말",INDEX(표5[#All],MATCH(C965,표5[[#All],[잉크]],0),18)+INDEX(표5[#All],MATCH(C965,표5[[#All],[잉크]],0),21),INDEX(표5[#All],MATCH(C965,표5[[#All],[잉크]],0),MATCH('넣어줄 잉크'!$D$2,표5[#Headers],0)+1))</f>
        <v>0</v>
      </c>
    </row>
    <row r="966" spans="2:4" hidden="1" x14ac:dyDescent="0.3">
      <c r="B966" s="56">
        <f t="shared" si="16"/>
        <v>0</v>
      </c>
      <c r="C966" s="139" t="str">
        <f>'제품 추가'!AC963</f>
        <v>ENENE</v>
      </c>
      <c r="D966" s="138">
        <f>IF('넣어줄 잉크'!$D$2="주말",INDEX(표5[#All],MATCH(C966,표5[[#All],[잉크]],0),18)+INDEX(표5[#All],MATCH(C966,표5[[#All],[잉크]],0),21),INDEX(표5[#All],MATCH(C966,표5[[#All],[잉크]],0),MATCH('넣어줄 잉크'!$D$2,표5[#Headers],0)+1))</f>
        <v>0</v>
      </c>
    </row>
    <row r="967" spans="2:4" hidden="1" x14ac:dyDescent="0.3">
      <c r="B967" s="56">
        <f t="shared" si="16"/>
        <v>0</v>
      </c>
      <c r="C967" s="139" t="str">
        <f>'제품 추가'!AC964</f>
        <v>TABAC</v>
      </c>
      <c r="D967" s="138">
        <f>IF('넣어줄 잉크'!$D$2="주말",INDEX(표5[#All],MATCH(C967,표5[[#All],[잉크]],0),18)+INDEX(표5[#All],MATCH(C967,표5[[#All],[잉크]],0),21),INDEX(표5[#All],MATCH(C967,표5[[#All],[잉크]],0),MATCH('넣어줄 잉크'!$D$2,표5[#Headers],0)+1))</f>
        <v>0</v>
      </c>
    </row>
    <row r="968" spans="2:4" hidden="1" x14ac:dyDescent="0.3">
      <c r="B968" s="56">
        <f t="shared" si="16"/>
        <v>0</v>
      </c>
      <c r="C968" s="139" t="str">
        <f>'제품 추가'!AC965</f>
        <v>FALUN</v>
      </c>
      <c r="D968" s="138">
        <f>IF('넣어줄 잉크'!$D$2="주말",INDEX(표5[#All],MATCH(C968,표5[[#All],[잉크]],0),18)+INDEX(표5[#All],MATCH(C968,표5[[#All],[잉크]],0),21),INDEX(표5[#All],MATCH(C968,표5[[#All],[잉크]],0),MATCH('넣어줄 잉크'!$D$2,표5[#Headers],0)+1))</f>
        <v>0</v>
      </c>
    </row>
    <row r="969" spans="2:4" hidden="1" x14ac:dyDescent="0.3">
      <c r="B969" s="56">
        <f t="shared" si="16"/>
        <v>0</v>
      </c>
      <c r="C969" s="139" t="str">
        <f>'제품 추가'!AC966</f>
        <v>NACARAT</v>
      </c>
      <c r="D969" s="138">
        <f>IF('넣어줄 잉크'!$D$2="주말",INDEX(표5[#All],MATCH(C969,표5[[#All],[잉크]],0),18)+INDEX(표5[#All],MATCH(C969,표5[[#All],[잉크]],0),21),INDEX(표5[#All],MATCH(C969,표5[[#All],[잉크]],0),MATCH('넣어줄 잉크'!$D$2,표5[#Headers],0)+1))</f>
        <v>0</v>
      </c>
    </row>
    <row r="970" spans="2:4" hidden="1" x14ac:dyDescent="0.3">
      <c r="B970" s="56">
        <f t="shared" si="16"/>
        <v>0</v>
      </c>
      <c r="C970" s="139" t="str">
        <f>'제품 추가'!AC967</f>
        <v>FRAISE</v>
      </c>
      <c r="D970" s="138">
        <f>IF('넣어줄 잉크'!$D$2="주말",INDEX(표5[#All],MATCH(C970,표5[[#All],[잉크]],0),18)+INDEX(표5[#All],MATCH(C970,표5[[#All],[잉크]],0),21),INDEX(표5[#All],MATCH(C970,표5[[#All],[잉크]],0),MATCH('넣어줄 잉크'!$D$2,표5[#Headers],0)+1))</f>
        <v>0</v>
      </c>
    </row>
    <row r="971" spans="2:4" hidden="1" x14ac:dyDescent="0.3">
      <c r="B971" s="56">
        <f t="shared" si="16"/>
        <v>0</v>
      </c>
      <c r="C971" s="139" t="str">
        <f>'제품 추가'!AC968</f>
        <v>SILCO</v>
      </c>
      <c r="D971" s="138">
        <f>IF('넣어줄 잉크'!$D$2="주말",INDEX(표5[#All],MATCH(C971,표5[[#All],[잉크]],0),18)+INDEX(표5[#All],MATCH(C971,표5[[#All],[잉크]],0),21),INDEX(표5[#All],MATCH(C971,표5[[#All],[잉크]],0),MATCH('넣어줄 잉크'!$D$2,표5[#Headers],0)+1))</f>
        <v>0</v>
      </c>
    </row>
    <row r="972" spans="2:4" hidden="1" x14ac:dyDescent="0.3">
      <c r="B972" s="56">
        <f t="shared" si="16"/>
        <v>0</v>
      </c>
      <c r="C972" s="139" t="str">
        <f>'제품 추가'!AC969</f>
        <v>SEVIKA</v>
      </c>
      <c r="D972" s="138">
        <f>IF('넣어줄 잉크'!$D$2="주말",INDEX(표5[#All],MATCH(C972,표5[[#All],[잉크]],0),18)+INDEX(표5[#All],MATCH(C972,표5[[#All],[잉크]],0),21),INDEX(표5[#All],MATCH(C972,표5[[#All],[잉크]],0),MATCH('넣어줄 잉크'!$D$2,표5[#Headers],0)+1))</f>
        <v>0</v>
      </c>
    </row>
    <row r="973" spans="2:4" hidden="1" x14ac:dyDescent="0.3">
      <c r="B973" s="56">
        <f t="shared" si="16"/>
        <v>0</v>
      </c>
      <c r="C973" s="139" t="str">
        <f>'제품 추가'!AC970</f>
        <v>LISSE</v>
      </c>
      <c r="D973" s="138">
        <f>IF('넣어줄 잉크'!$D$2="주말",INDEX(표5[#All],MATCH(C973,표5[[#All],[잉크]],0),18)+INDEX(표5[#All],MATCH(C973,표5[[#All],[잉크]],0),21),INDEX(표5[#All],MATCH(C973,표5[[#All],[잉크]],0),MATCH('넣어줄 잉크'!$D$2,표5[#Headers],0)+1))</f>
        <v>0</v>
      </c>
    </row>
    <row r="974" spans="2:4" hidden="1" x14ac:dyDescent="0.3">
      <c r="B974" s="56">
        <f t="shared" si="16"/>
        <v>0</v>
      </c>
      <c r="C974" s="139" t="str">
        <f>'제품 추가'!AC971</f>
        <v>MASTIC</v>
      </c>
      <c r="D974" s="138">
        <f>IF('넣어줄 잉크'!$D$2="주말",INDEX(표5[#All],MATCH(C974,표5[[#All],[잉크]],0),18)+INDEX(표5[#All],MATCH(C974,표5[[#All],[잉크]],0),21),INDEX(표5[#All],MATCH(C974,표5[[#All],[잉크]],0),MATCH('넣어줄 잉크'!$D$2,표5[#Headers],0)+1))</f>
        <v>0</v>
      </c>
    </row>
    <row r="975" spans="2:4" hidden="1" x14ac:dyDescent="0.3">
      <c r="B975" s="56">
        <f t="shared" si="16"/>
        <v>0</v>
      </c>
      <c r="C975" s="139" t="str">
        <f>'제품 추가'!AC972</f>
        <v>NOISETTE</v>
      </c>
      <c r="D975" s="138">
        <f>IF('넣어줄 잉크'!$D$2="주말",INDEX(표5[#All],MATCH(C975,표5[[#All],[잉크]],0),18)+INDEX(표5[#All],MATCH(C975,표5[[#All],[잉크]],0),21),INDEX(표5[#All],MATCH(C975,표5[[#All],[잉크]],0),MATCH('넣어줄 잉크'!$D$2,표5[#Headers],0)+1))</f>
        <v>0</v>
      </c>
    </row>
    <row r="976" spans="2:4" hidden="1" x14ac:dyDescent="0.3">
      <c r="B976" s="56">
        <f t="shared" si="16"/>
        <v>0</v>
      </c>
      <c r="C976" s="139" t="str">
        <f>'제품 추가'!AC973</f>
        <v>OBSIDIAN</v>
      </c>
      <c r="D976" s="138">
        <f>IF('넣어줄 잉크'!$D$2="주말",INDEX(표5[#All],MATCH(C976,표5[[#All],[잉크]],0),18)+INDEX(표5[#All],MATCH(C976,표5[[#All],[잉크]],0),21),INDEX(표5[#All],MATCH(C976,표5[[#All],[잉크]],0),MATCH('넣어줄 잉크'!$D$2,표5[#Headers],0)+1))</f>
        <v>0</v>
      </c>
    </row>
    <row r="977" spans="2:4" hidden="1" x14ac:dyDescent="0.3">
      <c r="B977" s="56">
        <f t="shared" si="16"/>
        <v>0</v>
      </c>
      <c r="C977" s="139" t="str">
        <f>'제품 추가'!AC974</f>
        <v>MERLOT</v>
      </c>
      <c r="D977" s="138">
        <f>IF('넣어줄 잉크'!$D$2="주말",INDEX(표5[#All],MATCH(C977,표5[[#All],[잉크]],0),18)+INDEX(표5[#All],MATCH(C977,표5[[#All],[잉크]],0),21),INDEX(표5[#All],MATCH(C977,표5[[#All],[잉크]],0),MATCH('넣어줄 잉크'!$D$2,표5[#Headers],0)+1))</f>
        <v>0</v>
      </c>
    </row>
    <row r="978" spans="2:4" hidden="1" x14ac:dyDescent="0.3">
      <c r="B978" s="56">
        <f t="shared" si="16"/>
        <v>0</v>
      </c>
      <c r="C978" s="139" t="str">
        <f>'제품 추가'!AC975</f>
        <v>NETO</v>
      </c>
      <c r="D978" s="138">
        <f>IF('넣어줄 잉크'!$D$2="주말",INDEX(표5[#All],MATCH(C978,표5[[#All],[잉크]],0),18)+INDEX(표5[#All],MATCH(C978,표5[[#All],[잉크]],0),21),INDEX(표5[#All],MATCH(C978,표5[[#All],[잉크]],0),MATCH('넣어줄 잉크'!$D$2,표5[#Headers],0)+1))</f>
        <v>0</v>
      </c>
    </row>
    <row r="979" spans="2:4" hidden="1" x14ac:dyDescent="0.3">
      <c r="B979" s="56">
        <f t="shared" si="16"/>
        <v>0</v>
      </c>
      <c r="C979" s="139" t="str">
        <f>'제품 추가'!AC976</f>
        <v>VENDER</v>
      </c>
      <c r="D979" s="138">
        <f>IF('넣어줄 잉크'!$D$2="주말",INDEX(표5[#All],MATCH(C979,표5[[#All],[잉크]],0),18)+INDEX(표5[#All],MATCH(C979,표5[[#All],[잉크]],0),21),INDEX(표5[#All],MATCH(C979,표5[[#All],[잉크]],0),MATCH('넣어줄 잉크'!$D$2,표5[#Headers],0)+1))</f>
        <v>0</v>
      </c>
    </row>
    <row r="980" spans="2:4" hidden="1" x14ac:dyDescent="0.3">
      <c r="B980" s="56">
        <f t="shared" si="16"/>
        <v>0</v>
      </c>
      <c r="C980" s="139" t="str">
        <f>'제품 추가'!AC977</f>
        <v>VICARIO</v>
      </c>
      <c r="D980" s="138">
        <f>IF('넣어줄 잉크'!$D$2="주말",INDEX(표5[#All],MATCH(C980,표5[[#All],[잉크]],0),18)+INDEX(표5[#All],MATCH(C980,표5[[#All],[잉크]],0),21),INDEX(표5[#All],MATCH(C980,표5[[#All],[잉크]],0),MATCH('넣어줄 잉크'!$D$2,표5[#Headers],0)+1))</f>
        <v>0</v>
      </c>
    </row>
    <row r="981" spans="2:4" hidden="1" x14ac:dyDescent="0.3">
      <c r="B981" s="56">
        <f t="shared" si="16"/>
        <v>0</v>
      </c>
      <c r="C981" s="139" t="str">
        <f>'제품 추가'!AC978</f>
        <v>BISSOUMA</v>
      </c>
      <c r="D981" s="138">
        <f>IF('넣어줄 잉크'!$D$2="주말",INDEX(표5[#All],MATCH(C981,표5[[#All],[잉크]],0),18)+INDEX(표5[#All],MATCH(C981,표5[[#All],[잉크]],0),21),INDEX(표5[#All],MATCH(C981,표5[[#All],[잉크]],0),MATCH('넣어줄 잉크'!$D$2,표5[#Headers],0)+1))</f>
        <v>0</v>
      </c>
    </row>
    <row r="982" spans="2:4" hidden="1" x14ac:dyDescent="0.3">
      <c r="B982" s="56">
        <f t="shared" si="16"/>
        <v>0</v>
      </c>
      <c r="C982" s="139" t="str">
        <f>'제품 추가'!AC979</f>
        <v>RASHFORD</v>
      </c>
      <c r="D982" s="138">
        <f>IF('넣어줄 잉크'!$D$2="주말",INDEX(표5[#All],MATCH(C982,표5[[#All],[잉크]],0),18)+INDEX(표5[#All],MATCH(C982,표5[[#All],[잉크]],0),21),INDEX(표5[#All],MATCH(C982,표5[[#All],[잉크]],0),MATCH('넣어줄 잉크'!$D$2,표5[#Headers],0)+1))</f>
        <v>0</v>
      </c>
    </row>
    <row r="983" spans="2:4" hidden="1" x14ac:dyDescent="0.3">
      <c r="B983" s="56">
        <f t="shared" si="16"/>
        <v>0</v>
      </c>
      <c r="C983" s="139" t="str">
        <f>'제품 추가'!AC980</f>
        <v>GREASE</v>
      </c>
      <c r="D983" s="138">
        <f>IF('넣어줄 잉크'!$D$2="주말",INDEX(표5[#All],MATCH(C983,표5[[#All],[잉크]],0),18)+INDEX(표5[#All],MATCH(C983,표5[[#All],[잉크]],0),21),INDEX(표5[#All],MATCH(C983,표5[[#All],[잉크]],0),MATCH('넣어줄 잉크'!$D$2,표5[#Headers],0)+1))</f>
        <v>0</v>
      </c>
    </row>
    <row r="984" spans="2:4" hidden="1" x14ac:dyDescent="0.3">
      <c r="B984" s="56">
        <f t="shared" si="16"/>
        <v>0</v>
      </c>
      <c r="C984" s="139" t="str">
        <f>'제품 추가'!AC981</f>
        <v>NOG</v>
      </c>
      <c r="D984" s="138">
        <f>IF('넣어줄 잉크'!$D$2="주말",INDEX(표5[#All],MATCH(C984,표5[[#All],[잉크]],0),18)+INDEX(표5[#All],MATCH(C984,표5[[#All],[잉크]],0),21),INDEX(표5[#All],MATCH(C984,표5[[#All],[잉크]],0),MATCH('넣어줄 잉크'!$D$2,표5[#Headers],0)+1))</f>
        <v>0</v>
      </c>
    </row>
    <row r="985" spans="2:4" hidden="1" x14ac:dyDescent="0.3">
      <c r="B985" s="56">
        <f t="shared" si="16"/>
        <v>0</v>
      </c>
      <c r="C985" s="139" t="str">
        <f>'제품 추가'!AC982</f>
        <v>SNACK</v>
      </c>
      <c r="D985" s="138">
        <f>IF('넣어줄 잉크'!$D$2="주말",INDEX(표5[#All],MATCH(C985,표5[[#All],[잉크]],0),18)+INDEX(표5[#All],MATCH(C985,표5[[#All],[잉크]],0),21),INDEX(표5[#All],MATCH(C985,표5[[#All],[잉크]],0),MATCH('넣어줄 잉크'!$D$2,표5[#Headers],0)+1))</f>
        <v>0</v>
      </c>
    </row>
    <row r="986" spans="2:4" hidden="1" x14ac:dyDescent="0.3">
      <c r="B986" s="56">
        <f t="shared" si="16"/>
        <v>0</v>
      </c>
      <c r="C986" s="139" t="str">
        <f>'제품 추가'!AC983</f>
        <v>ROCHER</v>
      </c>
      <c r="D986" s="138">
        <f>IF('넣어줄 잉크'!$D$2="주말",INDEX(표5[#All],MATCH(C986,표5[[#All],[잉크]],0),18)+INDEX(표5[#All],MATCH(C986,표5[[#All],[잉크]],0),21),INDEX(표5[#All],MATCH(C986,표5[[#All],[잉크]],0),MATCH('넣어줄 잉크'!$D$2,표5[#Headers],0)+1))</f>
        <v>0</v>
      </c>
    </row>
    <row r="987" spans="2:4" hidden="1" x14ac:dyDescent="0.3">
      <c r="B987" s="56">
        <f t="shared" si="16"/>
        <v>0</v>
      </c>
      <c r="C987" s="139" t="str">
        <f>'제품 추가'!AC984</f>
        <v>GOMME</v>
      </c>
      <c r="D987" s="138">
        <f>IF('넣어줄 잉크'!$D$2="주말",INDEX(표5[#All],MATCH(C987,표5[[#All],[잉크]],0),18)+INDEX(표5[#All],MATCH(C987,표5[[#All],[잉크]],0),21),INDEX(표5[#All],MATCH(C987,표5[[#All],[잉크]],0),MATCH('넣어줄 잉크'!$D$2,표5[#Headers],0)+1))</f>
        <v>0</v>
      </c>
    </row>
    <row r="988" spans="2:4" hidden="1" x14ac:dyDescent="0.3">
      <c r="B988" s="56">
        <f t="shared" si="16"/>
        <v>0</v>
      </c>
      <c r="C988" s="139" t="str">
        <f>'제품 추가'!AC985</f>
        <v>ROUX</v>
      </c>
      <c r="D988" s="138">
        <f>IF('넣어줄 잉크'!$D$2="주말",INDEX(표5[#All],MATCH(C988,표5[[#All],[잉크]],0),18)+INDEX(표5[#All],MATCH(C988,표5[[#All],[잉크]],0),21),INDEX(표5[#All],MATCH(C988,표5[[#All],[잉크]],0),MATCH('넣어줄 잉크'!$D$2,표5[#Headers],0)+1))</f>
        <v>0</v>
      </c>
    </row>
    <row r="989" spans="2:4" hidden="1" x14ac:dyDescent="0.3">
      <c r="B989" s="56">
        <f t="shared" si="16"/>
        <v>0</v>
      </c>
      <c r="C989" s="139" t="str">
        <f>'제품 추가'!AC986</f>
        <v>KANTE</v>
      </c>
      <c r="D989" s="138">
        <f>IF('넣어줄 잉크'!$D$2="주말",INDEX(표5[#All],MATCH(C989,표5[[#All],[잉크]],0),18)+INDEX(표5[#All],MATCH(C989,표5[[#All],[잉크]],0),21),INDEX(표5[#All],MATCH(C989,표5[[#All],[잉크]],0),MATCH('넣어줄 잉크'!$D$2,표5[#Headers],0)+1))</f>
        <v>0</v>
      </c>
    </row>
    <row r="990" spans="2:4" hidden="1" x14ac:dyDescent="0.3">
      <c r="B990" s="56">
        <f t="shared" si="16"/>
        <v>0</v>
      </c>
      <c r="C990" s="139" t="str">
        <f>'제품 추가'!AC987</f>
        <v>TOMATO</v>
      </c>
      <c r="D990" s="138">
        <f>IF('넣어줄 잉크'!$D$2="주말",INDEX(표5[#All],MATCH(C990,표5[[#All],[잉크]],0),18)+INDEX(표5[#All],MATCH(C990,표5[[#All],[잉크]],0),21),INDEX(표5[#All],MATCH(C990,표5[[#All],[잉크]],0),MATCH('넣어줄 잉크'!$D$2,표5[#Headers],0)+1))</f>
        <v>0</v>
      </c>
    </row>
    <row r="991" spans="2:4" hidden="1" x14ac:dyDescent="0.3">
      <c r="B991" s="56">
        <f t="shared" si="16"/>
        <v>0</v>
      </c>
      <c r="C991" s="139" t="str">
        <f>'제품 추가'!AC988</f>
        <v>VIDIC</v>
      </c>
      <c r="D991" s="138">
        <f>IF('넣어줄 잉크'!$D$2="주말",INDEX(표5[#All],MATCH(C991,표5[[#All],[잉크]],0),18)+INDEX(표5[#All],MATCH(C991,표5[[#All],[잉크]],0),21),INDEX(표5[#All],MATCH(C991,표5[[#All],[잉크]],0),MATCH('넣어줄 잉크'!$D$2,표5[#Headers],0)+1))</f>
        <v>0</v>
      </c>
    </row>
    <row r="992" spans="2:4" hidden="1" x14ac:dyDescent="0.3">
      <c r="B992" s="56">
        <f t="shared" si="16"/>
        <v>0</v>
      </c>
      <c r="C992" s="139" t="str">
        <f>'제품 추가'!AC989</f>
        <v>MUSIALA</v>
      </c>
      <c r="D992" s="138">
        <f>IF('넣어줄 잉크'!$D$2="주말",INDEX(표5[#All],MATCH(C992,표5[[#All],[잉크]],0),18)+INDEX(표5[#All],MATCH(C992,표5[[#All],[잉크]],0),21),INDEX(표5[#All],MATCH(C992,표5[[#All],[잉크]],0),MATCH('넣어줄 잉크'!$D$2,표5[#Headers],0)+1))</f>
        <v>0</v>
      </c>
    </row>
    <row r="993" spans="2:4" hidden="1" x14ac:dyDescent="0.3">
      <c r="B993" s="56">
        <f t="shared" si="16"/>
        <v>0</v>
      </c>
      <c r="C993" s="139" t="str">
        <f>'제품 추가'!AC990</f>
        <v>GRAVE</v>
      </c>
      <c r="D993" s="138">
        <f>IF('넣어줄 잉크'!$D$2="주말",INDEX(표5[#All],MATCH(C993,표5[[#All],[잉크]],0),18)+INDEX(표5[#All],MATCH(C993,표5[[#All],[잉크]],0),21),INDEX(표5[#All],MATCH(C993,표5[[#All],[잉크]],0),MATCH('넣어줄 잉크'!$D$2,표5[#Headers],0)+1))</f>
        <v>0</v>
      </c>
    </row>
    <row r="994" spans="2:4" hidden="1" x14ac:dyDescent="0.3">
      <c r="B994" s="56">
        <f t="shared" si="16"/>
        <v>0</v>
      </c>
      <c r="C994" s="139" t="str">
        <f>'제품 추가'!AC991</f>
        <v>SUEDE</v>
      </c>
      <c r="D994" s="138">
        <f>IF('넣어줄 잉크'!$D$2="주말",INDEX(표5[#All],MATCH(C994,표5[[#All],[잉크]],0),18)+INDEX(표5[#All],MATCH(C994,표5[[#All],[잉크]],0),21),INDEX(표5[#All],MATCH(C994,표5[[#All],[잉크]],0),MATCH('넣어줄 잉크'!$D$2,표5[#Headers],0)+1))</f>
        <v>0</v>
      </c>
    </row>
    <row r="995" spans="2:4" hidden="1" x14ac:dyDescent="0.3">
      <c r="B995" s="56">
        <f t="shared" si="16"/>
        <v>0</v>
      </c>
      <c r="C995" s="139" t="str">
        <f>'제품 추가'!AC992</f>
        <v>INIESTA</v>
      </c>
      <c r="D995" s="138">
        <f>IF('넣어줄 잉크'!$D$2="주말",INDEX(표5[#All],MATCH(C995,표5[[#All],[잉크]],0),18)+INDEX(표5[#All],MATCH(C995,표5[[#All],[잉크]],0),21),INDEX(표5[#All],MATCH(C995,표5[[#All],[잉크]],0),MATCH('넣어줄 잉크'!$D$2,표5[#Headers],0)+1))</f>
        <v>0</v>
      </c>
    </row>
    <row r="996" spans="2:4" hidden="1" x14ac:dyDescent="0.3">
      <c r="B996" s="56">
        <f t="shared" si="16"/>
        <v>0</v>
      </c>
      <c r="C996" s="139" t="str">
        <f>'제품 추가'!AC993</f>
        <v>CUNHA</v>
      </c>
      <c r="D996" s="138">
        <f>IF('넣어줄 잉크'!$D$2="주말",INDEX(표5[#All],MATCH(C996,표5[[#All],[잉크]],0),18)+INDEX(표5[#All],MATCH(C996,표5[[#All],[잉크]],0),21),INDEX(표5[#All],MATCH(C996,표5[[#All],[잉크]],0),MATCH('넣어줄 잉크'!$D$2,표5[#Headers],0)+1))</f>
        <v>0</v>
      </c>
    </row>
    <row r="997" spans="2:4" hidden="1" x14ac:dyDescent="0.3">
      <c r="B997" s="56">
        <f t="shared" si="16"/>
        <v>2</v>
      </c>
      <c r="C997" s="139" t="str">
        <f>'제품 추가'!AC994</f>
        <v>WIRTZ</v>
      </c>
      <c r="D997" s="138">
        <f>IF('넣어줄 잉크'!$D$2="주말",INDEX(표5[#All],MATCH(C997,표5[[#All],[잉크]],0),18)+INDEX(표5[#All],MATCH(C997,표5[[#All],[잉크]],0),21),INDEX(표5[#All],MATCH(C997,표5[[#All],[잉크]],0),MATCH('넣어줄 잉크'!$D$2,표5[#Headers],0)+1))</f>
        <v>2</v>
      </c>
    </row>
    <row r="998" spans="2:4" hidden="1" x14ac:dyDescent="0.3">
      <c r="B998" s="56">
        <f t="shared" si="16"/>
        <v>0</v>
      </c>
      <c r="C998" s="139" t="str">
        <f>'제품 추가'!AC995</f>
        <v>DEPTHS</v>
      </c>
      <c r="D998" s="138">
        <f>IF('넣어줄 잉크'!$D$2="주말",INDEX(표5[#All],MATCH(C998,표5[[#All],[잉크]],0),18)+INDEX(표5[#All],MATCH(C998,표5[[#All],[잉크]],0),21),INDEX(표5[#All],MATCH(C998,표5[[#All],[잉크]],0),MATCH('넣어줄 잉크'!$D$2,표5[#Headers],0)+1))</f>
        <v>0</v>
      </c>
    </row>
    <row r="999" spans="2:4" hidden="1" x14ac:dyDescent="0.3">
      <c r="B999" s="56">
        <f t="shared" si="16"/>
        <v>0</v>
      </c>
      <c r="C999" s="139" t="str">
        <f>'제품 추가'!AC996</f>
        <v>SESAME</v>
      </c>
      <c r="D999" s="138">
        <f>IF('넣어줄 잉크'!$D$2="주말",INDEX(표5[#All],MATCH(C999,표5[[#All],[잉크]],0),18)+INDEX(표5[#All],MATCH(C999,표5[[#All],[잉크]],0),21),INDEX(표5[#All],MATCH(C999,표5[[#All],[잉크]],0),MATCH('넣어줄 잉크'!$D$2,표5[#Headers],0)+1))</f>
        <v>0</v>
      </c>
    </row>
    <row r="1000" spans="2:4" hidden="1" x14ac:dyDescent="0.3">
      <c r="B1000" s="56">
        <f t="shared" si="16"/>
        <v>0</v>
      </c>
      <c r="C1000" s="139" t="str">
        <f>'제품 추가'!AC997</f>
        <v>FITCH</v>
      </c>
      <c r="D1000" s="138">
        <f>IF('넣어줄 잉크'!$D$2="주말",INDEX(표5[#All],MATCH(C1000,표5[[#All],[잉크]],0),18)+INDEX(표5[#All],MATCH(C1000,표5[[#All],[잉크]],0),21),INDEX(표5[#All],MATCH(C1000,표5[[#All],[잉크]],0),MATCH('넣어줄 잉크'!$D$2,표5[#Headers],0)+1))</f>
        <v>0</v>
      </c>
    </row>
    <row r="1001" spans="2:4" hidden="1" x14ac:dyDescent="0.3">
      <c r="B1001" s="56">
        <f t="shared" si="16"/>
        <v>0</v>
      </c>
      <c r="C1001" s="139" t="str">
        <f>'제품 추가'!AC998</f>
        <v>LOVE</v>
      </c>
      <c r="D1001" s="138">
        <f>IF('넣어줄 잉크'!$D$2="주말",INDEX(표5[#All],MATCH(C1001,표5[[#All],[잉크]],0),18)+INDEX(표5[#All],MATCH(C1001,표5[[#All],[잉크]],0),21),INDEX(표5[#All],MATCH(C1001,표5[[#All],[잉크]],0),MATCH('넣어줄 잉크'!$D$2,표5[#Headers],0)+1))</f>
        <v>0</v>
      </c>
    </row>
    <row r="1002" spans="2:4" hidden="1" x14ac:dyDescent="0.3">
      <c r="B1002" s="56">
        <f t="shared" si="16"/>
        <v>0</v>
      </c>
      <c r="C1002" s="139" t="str">
        <f>'제품 추가'!AC999</f>
        <v>XABI</v>
      </c>
      <c r="D1002" s="138">
        <f>IF('넣어줄 잉크'!$D$2="주말",INDEX(표5[#All],MATCH(C1002,표5[[#All],[잉크]],0),18)+INDEX(표5[#All],MATCH(C1002,표5[[#All],[잉크]],0),21),INDEX(표5[#All],MATCH(C1002,표5[[#All],[잉크]],0),MATCH('넣어줄 잉크'!$D$2,표5[#Headers],0)+1))</f>
        <v>0</v>
      </c>
    </row>
    <row r="1003" spans="2:4" hidden="1" x14ac:dyDescent="0.3">
      <c r="B1003" s="56">
        <f t="shared" si="16"/>
        <v>0</v>
      </c>
      <c r="C1003" s="139" t="str">
        <f>'제품 추가'!AC1000</f>
        <v>MUDDY</v>
      </c>
      <c r="D1003" s="138">
        <f>IF('넣어줄 잉크'!$D$2="주말",INDEX(표5[#All],MATCH(C1003,표5[[#All],[잉크]],0),18)+INDEX(표5[#All],MATCH(C1003,표5[[#All],[잉크]],0),21),INDEX(표5[#All],MATCH(C1003,표5[[#All],[잉크]],0),MATCH('넣어줄 잉크'!$D$2,표5[#Headers],0)+1))</f>
        <v>0</v>
      </c>
    </row>
    <row r="1004" spans="2:4" hidden="1" x14ac:dyDescent="0.3">
      <c r="B1004" s="56">
        <f t="shared" si="16"/>
        <v>0</v>
      </c>
      <c r="C1004" s="139" t="str">
        <f>'제품 추가'!AC1001</f>
        <v>CHALK</v>
      </c>
      <c r="D1004" s="138">
        <f>IF('넣어줄 잉크'!$D$2="주말",INDEX(표5[#All],MATCH(C1004,표5[[#All],[잉크]],0),18)+INDEX(표5[#All],MATCH(C1004,표5[[#All],[잉크]],0),21),INDEX(표5[#All],MATCH(C1004,표5[[#All],[잉크]],0),MATCH('넣어줄 잉크'!$D$2,표5[#Headers],0)+1))</f>
        <v>0</v>
      </c>
    </row>
    <row r="1005" spans="2:4" hidden="1" x14ac:dyDescent="0.3">
      <c r="B1005" s="56">
        <f t="shared" si="16"/>
        <v>0</v>
      </c>
      <c r="C1005" s="139" t="str">
        <f>'제품 추가'!AC1002</f>
        <v>OLISE</v>
      </c>
      <c r="D1005" s="138">
        <f>IF('넣어줄 잉크'!$D$2="주말",INDEX(표5[#All],MATCH(C1005,표5[[#All],[잉크]],0),18)+INDEX(표5[#All],MATCH(C1005,표5[[#All],[잉크]],0),21),INDEX(표5[#All],MATCH(C1005,표5[[#All],[잉크]],0),MATCH('넣어줄 잉크'!$D$2,표5[#Headers],0)+1))</f>
        <v>0</v>
      </c>
    </row>
    <row r="1006" spans="2:4" hidden="1" x14ac:dyDescent="0.3">
      <c r="B1006" s="56">
        <f t="shared" si="16"/>
        <v>0</v>
      </c>
      <c r="C1006" s="139" t="str">
        <f>'제품 추가'!AC1003</f>
        <v>STABLE</v>
      </c>
      <c r="D1006" s="138">
        <f>IF('넣어줄 잉크'!$D$2="주말",INDEX(표5[#All],MATCH(C1006,표5[[#All],[잉크]],0),18)+INDEX(표5[#All],MATCH(C1006,표5[[#All],[잉크]],0),21),INDEX(표5[#All],MATCH(C1006,표5[[#All],[잉크]],0),MATCH('넣어줄 잉크'!$D$2,표5[#Headers],0)+1))</f>
        <v>0</v>
      </c>
    </row>
    <row r="1007" spans="2:4" hidden="1" x14ac:dyDescent="0.3">
      <c r="B1007" s="56">
        <f t="shared" si="16"/>
        <v>0</v>
      </c>
      <c r="C1007" s="139" t="str">
        <f>'제품 추가'!AC1004</f>
        <v>ARGENT</v>
      </c>
      <c r="D1007" s="138">
        <f>IF('넣어줄 잉크'!$D$2="주말",INDEX(표5[#All],MATCH(C1007,표5[[#All],[잉크]],0),18)+INDEX(표5[#All],MATCH(C1007,표5[[#All],[잉크]],0),21),INDEX(표5[#All],MATCH(C1007,표5[[#All],[잉크]],0),MATCH('넣어줄 잉크'!$D$2,표5[#Headers],0)+1))</f>
        <v>0</v>
      </c>
    </row>
    <row r="1008" spans="2:4" hidden="1" x14ac:dyDescent="0.3">
      <c r="B1008" s="56">
        <f t="shared" si="16"/>
        <v>0</v>
      </c>
      <c r="C1008" s="139" t="str">
        <f>'제품 추가'!AC1005</f>
        <v>OXYDE</v>
      </c>
      <c r="D1008" s="138">
        <f>IF('넣어줄 잉크'!$D$2="주말",INDEX(표5[#All],MATCH(C1008,표5[[#All],[잉크]],0),18)+INDEX(표5[#All],MATCH(C1008,표5[[#All],[잉크]],0),21),INDEX(표5[#All],MATCH(C1008,표5[[#All],[잉크]],0),MATCH('넣어줄 잉크'!$D$2,표5[#Headers],0)+1))</f>
        <v>0</v>
      </c>
    </row>
    <row r="1009" spans="2:4" hidden="1" x14ac:dyDescent="0.3">
      <c r="B1009" s="56">
        <f t="shared" si="16"/>
        <v>0</v>
      </c>
      <c r="C1009" s="139" t="str">
        <f>'제품 추가'!AC1006</f>
        <v>URBAN</v>
      </c>
      <c r="D1009" s="138">
        <f>IF('넣어줄 잉크'!$D$2="주말",INDEX(표5[#All],MATCH(C1009,표5[[#All],[잉크]],0),18)+INDEX(표5[#All],MATCH(C1009,표5[[#All],[잉크]],0),21),INDEX(표5[#All],MATCH(C1009,표5[[#All],[잉크]],0),MATCH('넣어줄 잉크'!$D$2,표5[#Headers],0)+1))</f>
        <v>0</v>
      </c>
    </row>
    <row r="1010" spans="2:4" hidden="1" x14ac:dyDescent="0.3">
      <c r="B1010" s="56">
        <f t="shared" si="16"/>
        <v>0</v>
      </c>
      <c r="C1010" s="139" t="str">
        <f>'제품 추가'!AC1007</f>
        <v>FROZEN</v>
      </c>
      <c r="D1010" s="138">
        <f>IF('넣어줄 잉크'!$D$2="주말",INDEX(표5[#All],MATCH(C1010,표5[[#All],[잉크]],0),18)+INDEX(표5[#All],MATCH(C1010,표5[[#All],[잉크]],0),21),INDEX(표5[#All],MATCH(C1010,표5[[#All],[잉크]],0),MATCH('넣어줄 잉크'!$D$2,표5[#Headers],0)+1))</f>
        <v>0</v>
      </c>
    </row>
    <row r="1011" spans="2:4" hidden="1" x14ac:dyDescent="0.3">
      <c r="B1011" s="56">
        <f t="shared" si="16"/>
        <v>0</v>
      </c>
      <c r="C1011" s="139" t="str">
        <f>'제품 추가'!AC1008</f>
        <v>LIGHTFOG</v>
      </c>
      <c r="D1011" s="138">
        <f>IF('넣어줄 잉크'!$D$2="주말",INDEX(표5[#All],MATCH(C1011,표5[[#All],[잉크]],0),18)+INDEX(표5[#All],MATCH(C1011,표5[[#All],[잉크]],0),21),INDEX(표5[#All],MATCH(C1011,표5[[#All],[잉크]],0),MATCH('넣어줄 잉크'!$D$2,표5[#Headers],0)+1))</f>
        <v>0</v>
      </c>
    </row>
    <row r="1012" spans="2:4" hidden="1" x14ac:dyDescent="0.3">
      <c r="B1012" s="56">
        <f t="shared" si="16"/>
        <v>0</v>
      </c>
      <c r="C1012" s="139" t="e">
        <f>'제품 추가'!#REF!</f>
        <v>#REF!</v>
      </c>
      <c r="D1012" s="138" t="e">
        <f>IF('넣어줄 잉크'!$D$2="주말",INDEX(표5[#All],MATCH(C1012,표5[[#All],[잉크]],0),18)+INDEX(표5[#All],MATCH(C1012,표5[[#All],[잉크]],0),21),INDEX(표5[#All],MATCH(C1012,표5[[#All],[잉크]],0),MATCH('넣어줄 잉크'!$D$2,표5[#Headers],0)+1))</f>
        <v>#REF!</v>
      </c>
    </row>
    <row r="1013" spans="2:4" hidden="1" x14ac:dyDescent="0.3">
      <c r="B1013" s="56">
        <f t="shared" si="16"/>
        <v>0</v>
      </c>
      <c r="C1013" s="139" t="str">
        <f>'제품 추가'!AC1009</f>
        <v>BONIFACE</v>
      </c>
      <c r="D1013" s="138">
        <f>IF('넣어줄 잉크'!$D$2="주말",INDEX(표5[#All],MATCH(C1013,표5[[#All],[잉크]],0),18)+INDEX(표5[#All],MATCH(C1013,표5[[#All],[잉크]],0),21),INDEX(표5[#All],MATCH(C1013,표5[[#All],[잉크]],0),MATCH('넣어줄 잉크'!$D$2,표5[#Headers],0)+1))</f>
        <v>0</v>
      </c>
    </row>
    <row r="1014" spans="2:4" hidden="1" x14ac:dyDescent="0.3">
      <c r="B1014" s="56">
        <f t="shared" si="16"/>
        <v>0</v>
      </c>
      <c r="C1014" s="139" t="str">
        <f>'제품 추가'!AC1010</f>
        <v>ALONSO</v>
      </c>
      <c r="D1014" s="138">
        <f>IF('넣어줄 잉크'!$D$2="주말",INDEX(표5[#All],MATCH(C1014,표5[[#All],[잉크]],0),18)+INDEX(표5[#All],MATCH(C1014,표5[[#All],[잉크]],0),21),INDEX(표5[#All],MATCH(C1014,표5[[#All],[잉크]],0),MATCH('넣어줄 잉크'!$D$2,표5[#Headers],0)+1))</f>
        <v>0</v>
      </c>
    </row>
    <row r="1015" spans="2:4" hidden="1" x14ac:dyDescent="0.3">
      <c r="B1015" s="56">
        <f t="shared" si="16"/>
        <v>0</v>
      </c>
      <c r="C1015" s="139" t="str">
        <f>'제품 추가'!AC1011</f>
        <v>MUDCOAL</v>
      </c>
      <c r="D1015" s="138">
        <f>IF('넣어줄 잉크'!$D$2="주말",INDEX(표5[#All],MATCH(C1015,표5[[#All],[잉크]],0),18)+INDEX(표5[#All],MATCH(C1015,표5[[#All],[잉크]],0),21),INDEX(표5[#All],MATCH(C1015,표5[[#All],[잉크]],0),MATCH('넣어줄 잉크'!$D$2,표5[#Headers],0)+1))</f>
        <v>0</v>
      </c>
    </row>
    <row r="1016" spans="2:4" hidden="1" x14ac:dyDescent="0.3">
      <c r="B1016" s="56">
        <f t="shared" ref="B1016:B1067" si="17">IFERROR(SUM(D1016:D1016),0)</f>
        <v>0</v>
      </c>
      <c r="C1016" s="139" t="str">
        <f>'제품 추가'!AC1012</f>
        <v>ROSY</v>
      </c>
      <c r="D1016" s="138">
        <f>IF('넣어줄 잉크'!$D$2="주말",INDEX(표5[#All],MATCH(C1016,표5[[#All],[잉크]],0),18)+INDEX(표5[#All],MATCH(C1016,표5[[#All],[잉크]],0),21),INDEX(표5[#All],MATCH(C1016,표5[[#All],[잉크]],0),MATCH('넣어줄 잉크'!$D$2,표5[#Headers],0)+1))</f>
        <v>0</v>
      </c>
    </row>
    <row r="1017" spans="2:4" hidden="1" x14ac:dyDescent="0.3">
      <c r="B1017" s="56">
        <f t="shared" si="17"/>
        <v>0</v>
      </c>
      <c r="C1017" s="139" t="str">
        <f>'제품 추가'!AC1013</f>
        <v>DRIFTWOOD</v>
      </c>
      <c r="D1017" s="138">
        <f>IF('넣어줄 잉크'!$D$2="주말",INDEX(표5[#All],MATCH(C1017,표5[[#All],[잉크]],0),18)+INDEX(표5[#All],MATCH(C1017,표5[[#All],[잉크]],0),21),INDEX(표5[#All],MATCH(C1017,표5[[#All],[잉크]],0),MATCH('넣어줄 잉크'!$D$2,표5[#Headers],0)+1))</f>
        <v>0</v>
      </c>
    </row>
    <row r="1018" spans="2:4" hidden="1" x14ac:dyDescent="0.3">
      <c r="B1018" s="56">
        <f t="shared" si="17"/>
        <v>0</v>
      </c>
      <c r="C1018" s="139" t="str">
        <f>'제품 추가'!AC1014</f>
        <v>SWAMP</v>
      </c>
      <c r="D1018" s="138">
        <f>IF('넣어줄 잉크'!$D$2="주말",INDEX(표5[#All],MATCH(C1018,표5[[#All],[잉크]],0),18)+INDEX(표5[#All],MATCH(C1018,표5[[#All],[잉크]],0),21),INDEX(표5[#All],MATCH(C1018,표5[[#All],[잉크]],0),MATCH('넣어줄 잉크'!$D$2,표5[#Headers],0)+1))</f>
        <v>0</v>
      </c>
    </row>
    <row r="1019" spans="2:4" hidden="1" x14ac:dyDescent="0.3">
      <c r="B1019" s="56">
        <f t="shared" si="17"/>
        <v>0</v>
      </c>
      <c r="C1019" s="139" t="str">
        <f>'제품 추가'!AC1015</f>
        <v>DUNE</v>
      </c>
      <c r="D1019" s="138">
        <f>IF('넣어줄 잉크'!$D$2="주말",INDEX(표5[#All],MATCH(C1019,표5[[#All],[잉크]],0),18)+INDEX(표5[#All],MATCH(C1019,표5[[#All],[잉크]],0),21),INDEX(표5[#All],MATCH(C1019,표5[[#All],[잉크]],0),MATCH('넣어줄 잉크'!$D$2,표5[#Headers],0)+1))</f>
        <v>0</v>
      </c>
    </row>
    <row r="1020" spans="2:4" hidden="1" x14ac:dyDescent="0.3">
      <c r="B1020" s="56">
        <f t="shared" si="17"/>
        <v>0</v>
      </c>
      <c r="C1020" s="139" t="str">
        <f>'제품 추가'!AC1016</f>
        <v>ALLOY</v>
      </c>
      <c r="D1020" s="138">
        <f>IF('넣어줄 잉크'!$D$2="주말",INDEX(표5[#All],MATCH(C1020,표5[[#All],[잉크]],0),18)+INDEX(표5[#All],MATCH(C1020,표5[[#All],[잉크]],0),21),INDEX(표5[#All],MATCH(C1020,표5[[#All],[잉크]],0),MATCH('넣어줄 잉크'!$D$2,표5[#Headers],0)+1))</f>
        <v>0</v>
      </c>
    </row>
    <row r="1021" spans="2:4" hidden="1" x14ac:dyDescent="0.3">
      <c r="B1021" s="56">
        <f t="shared" si="17"/>
        <v>0</v>
      </c>
      <c r="C1021" s="139" t="str">
        <f>'제품 추가'!AC1017</f>
        <v>GREYLINE</v>
      </c>
      <c r="D1021" s="138">
        <f>IF('넣어줄 잉크'!$D$2="주말",INDEX(표5[#All],MATCH(C1021,표5[[#All],[잉크]],0),18)+INDEX(표5[#All],MATCH(C1021,표5[[#All],[잉크]],0),21),INDEX(표5[#All],MATCH(C1021,표5[[#All],[잉크]],0),MATCH('넣어줄 잉크'!$D$2,표5[#Headers],0)+1))</f>
        <v>0</v>
      </c>
    </row>
    <row r="1022" spans="2:4" hidden="1" x14ac:dyDescent="0.3">
      <c r="B1022" s="56">
        <f t="shared" si="17"/>
        <v>0</v>
      </c>
      <c r="C1022" s="139" t="str">
        <f>'제품 추가'!AC1018</f>
        <v>ASHEN</v>
      </c>
      <c r="D1022" s="138">
        <f>IF('넣어줄 잉크'!$D$2="주말",INDEX(표5[#All],MATCH(C1022,표5[[#All],[잉크]],0),18)+INDEX(표5[#All],MATCH(C1022,표5[[#All],[잉크]],0),21),INDEX(표5[#All],MATCH(C1022,표5[[#All],[잉크]],0),MATCH('넣어줄 잉크'!$D$2,표5[#Headers],0)+1))</f>
        <v>0</v>
      </c>
    </row>
    <row r="1023" spans="2:4" hidden="1" x14ac:dyDescent="0.3">
      <c r="B1023" s="56">
        <f t="shared" si="17"/>
        <v>0</v>
      </c>
      <c r="C1023" s="139" t="str">
        <f>'제품 추가'!AC1019</f>
        <v>SUBZERO</v>
      </c>
      <c r="D1023" s="138">
        <f>IF('넣어줄 잉크'!$D$2="주말",INDEX(표5[#All],MATCH(C1023,표5[[#All],[잉크]],0),18)+INDEX(표5[#All],MATCH(C1023,표5[[#All],[잉크]],0),21),INDEX(표5[#All],MATCH(C1023,표5[[#All],[잉크]],0),MATCH('넣어줄 잉크'!$D$2,표5[#Headers],0)+1))</f>
        <v>0</v>
      </c>
    </row>
    <row r="1024" spans="2:4" hidden="1" x14ac:dyDescent="0.3">
      <c r="B1024" s="56">
        <f t="shared" si="17"/>
        <v>0</v>
      </c>
      <c r="C1024" s="139" t="str">
        <f>'제품 추가'!AC1020</f>
        <v>BARK</v>
      </c>
      <c r="D1024" s="138">
        <f>IF('넣어줄 잉크'!$D$2="주말",INDEX(표5[#All],MATCH(C1024,표5[[#All],[잉크]],0),18)+INDEX(표5[#All],MATCH(C1024,표5[[#All],[잉크]],0),21),INDEX(표5[#All],MATCH(C1024,표5[[#All],[잉크]],0),MATCH('넣어줄 잉크'!$D$2,표5[#Headers],0)+1))</f>
        <v>0</v>
      </c>
    </row>
    <row r="1025" spans="2:4" hidden="1" x14ac:dyDescent="0.3">
      <c r="B1025" s="56">
        <f t="shared" si="17"/>
        <v>0</v>
      </c>
      <c r="C1025" s="139" t="str">
        <f>'제품 추가'!AC1021</f>
        <v>BREW</v>
      </c>
      <c r="D1025" s="138">
        <f>IF('넣어줄 잉크'!$D$2="주말",INDEX(표5[#All],MATCH(C1025,표5[[#All],[잉크]],0),18)+INDEX(표5[#All],MATCH(C1025,표5[[#All],[잉크]],0),21),INDEX(표5[#All],MATCH(C1025,표5[[#All],[잉크]],0),MATCH('넣어줄 잉크'!$D$2,표5[#Headers],0)+1))</f>
        <v>0</v>
      </c>
    </row>
    <row r="1026" spans="2:4" hidden="1" x14ac:dyDescent="0.3">
      <c r="B1026" s="56">
        <f t="shared" si="17"/>
        <v>0</v>
      </c>
      <c r="C1026" s="139" t="str">
        <f>'제품 추가'!AC1022</f>
        <v>EMBERWOOD</v>
      </c>
      <c r="D1026" s="138">
        <f>IF('넣어줄 잉크'!$D$2="주말",INDEX(표5[#All],MATCH(C1026,표5[[#All],[잉크]],0),18)+INDEX(표5[#All],MATCH(C1026,표5[[#All],[잉크]],0),21),INDEX(표5[#All],MATCH(C1026,표5[[#All],[잉크]],0),MATCH('넣어줄 잉크'!$D$2,표5[#Headers],0)+1))</f>
        <v>0</v>
      </c>
    </row>
    <row r="1027" spans="2:4" hidden="1" x14ac:dyDescent="0.3">
      <c r="B1027" s="56">
        <f t="shared" si="17"/>
        <v>0</v>
      </c>
      <c r="C1027" s="139" t="str">
        <f>'제품 추가'!AC1023</f>
        <v>FADED</v>
      </c>
      <c r="D1027" s="138">
        <f>IF('넣어줄 잉크'!$D$2="주말",INDEX(표5[#All],MATCH(C1027,표5[[#All],[잉크]],0),18)+INDEX(표5[#All],MATCH(C1027,표5[[#All],[잉크]],0),21),INDEX(표5[#All],MATCH(C1027,표5[[#All],[잉크]],0),MATCH('넣어줄 잉크'!$D$2,표5[#Headers],0)+1))</f>
        <v>0</v>
      </c>
    </row>
    <row r="1028" spans="2:4" hidden="1" x14ac:dyDescent="0.3">
      <c r="B1028" s="56">
        <f t="shared" si="17"/>
        <v>0</v>
      </c>
      <c r="C1028" s="139" t="str">
        <f>'제품 추가'!AC1024</f>
        <v>CANYON</v>
      </c>
      <c r="D1028" s="138">
        <f>IF('넣어줄 잉크'!$D$2="주말",INDEX(표5[#All],MATCH(C1028,표5[[#All],[잉크]],0),18)+INDEX(표5[#All],MATCH(C1028,표5[[#All],[잉크]],0),21),INDEX(표5[#All],MATCH(C1028,표5[[#All],[잉크]],0),MATCH('넣어줄 잉크'!$D$2,표5[#Headers],0)+1))</f>
        <v>0</v>
      </c>
    </row>
    <row r="1029" spans="2:4" hidden="1" x14ac:dyDescent="0.3">
      <c r="B1029" s="56">
        <f t="shared" si="17"/>
        <v>0</v>
      </c>
      <c r="C1029" s="139" t="str">
        <f>'제품 추가'!AC1025</f>
        <v>BALLET</v>
      </c>
      <c r="D1029" s="138">
        <f>IF('넣어줄 잉크'!$D$2="주말",INDEX(표5[#All],MATCH(C1029,표5[[#All],[잉크]],0),18)+INDEX(표5[#All],MATCH(C1029,표5[[#All],[잉크]],0),21),INDEX(표5[#All],MATCH(C1029,표5[[#All],[잉크]],0),MATCH('넣어줄 잉크'!$D$2,표5[#Headers],0)+1))</f>
        <v>0</v>
      </c>
    </row>
    <row r="1030" spans="2:4" hidden="1" x14ac:dyDescent="0.3">
      <c r="B1030" s="56">
        <f t="shared" si="17"/>
        <v>0</v>
      </c>
      <c r="C1030" s="139" t="str">
        <f>'제품 추가'!AC1026</f>
        <v>MULBERRY</v>
      </c>
      <c r="D1030" s="138">
        <f>IF('넣어줄 잉크'!$D$2="주말",INDEX(표5[#All],MATCH(C1030,표5[[#All],[잉크]],0),18)+INDEX(표5[#All],MATCH(C1030,표5[[#All],[잉크]],0),21),INDEX(표5[#All],MATCH(C1030,표5[[#All],[잉크]],0),MATCH('넣어줄 잉크'!$D$2,표5[#Headers],0)+1))</f>
        <v>0</v>
      </c>
    </row>
    <row r="1031" spans="2:4" hidden="1" x14ac:dyDescent="0.3">
      <c r="B1031" s="56">
        <f t="shared" si="17"/>
        <v>0</v>
      </c>
      <c r="C1031" s="139" t="str">
        <f>'제품 추가'!AC1027</f>
        <v>CAVE</v>
      </c>
      <c r="D1031" s="138">
        <f>IF('넣어줄 잉크'!$D$2="주말",INDEX(표5[#All],MATCH(C1031,표5[[#All],[잉크]],0),18)+INDEX(표5[#All],MATCH(C1031,표5[[#All],[잉크]],0),21),INDEX(표5[#All],MATCH(C1031,표5[[#All],[잉크]],0),MATCH('넣어줄 잉크'!$D$2,표5[#Headers],0)+1))</f>
        <v>0</v>
      </c>
    </row>
    <row r="1032" spans="2:4" hidden="1" x14ac:dyDescent="0.3">
      <c r="B1032" s="56">
        <f t="shared" si="17"/>
        <v>0</v>
      </c>
      <c r="C1032" s="139" t="str">
        <f>'제품 추가'!AC1028</f>
        <v>HARVEST</v>
      </c>
      <c r="D1032" s="138">
        <f>IF('넣어줄 잉크'!$D$2="주말",INDEX(표5[#All],MATCH(C1032,표5[[#All],[잉크]],0),18)+INDEX(표5[#All],MATCH(C1032,표5[[#All],[잉크]],0),21),INDEX(표5[#All],MATCH(C1032,표5[[#All],[잉크]],0),MATCH('넣어줄 잉크'!$D$2,표5[#Headers],0)+1))</f>
        <v>0</v>
      </c>
    </row>
    <row r="1033" spans="2:4" hidden="1" x14ac:dyDescent="0.3">
      <c r="B1033" s="56">
        <f t="shared" si="17"/>
        <v>0</v>
      </c>
      <c r="C1033" s="139" t="str">
        <f>'제품 추가'!AC1029</f>
        <v>GILDED</v>
      </c>
      <c r="D1033" s="138">
        <f>IF('넣어줄 잉크'!$D$2="주말",INDEX(표5[#All],MATCH(C1033,표5[[#All],[잉크]],0),18)+INDEX(표5[#All],MATCH(C1033,표5[[#All],[잉크]],0),21),INDEX(표5[#All],MATCH(C1033,표5[[#All],[잉크]],0),MATCH('넣어줄 잉크'!$D$2,표5[#Headers],0)+1))</f>
        <v>0</v>
      </c>
    </row>
    <row r="1034" spans="2:4" hidden="1" x14ac:dyDescent="0.3">
      <c r="B1034" s="56">
        <f t="shared" si="17"/>
        <v>0</v>
      </c>
      <c r="C1034" s="139" t="str">
        <f>'제품 추가'!AC1030</f>
        <v>SWAIN</v>
      </c>
      <c r="D1034" s="138">
        <f>IF('넣어줄 잉크'!$D$2="주말",INDEX(표5[#All],MATCH(C1034,표5[[#All],[잉크]],0),18)+INDEX(표5[#All],MATCH(C1034,표5[[#All],[잉크]],0),21),INDEX(표5[#All],MATCH(C1034,표5[[#All],[잉크]],0),MATCH('넣어줄 잉크'!$D$2,표5[#Headers],0)+1))</f>
        <v>0</v>
      </c>
    </row>
    <row r="1035" spans="2:4" hidden="1" x14ac:dyDescent="0.3">
      <c r="B1035" s="56">
        <f t="shared" si="17"/>
        <v>0</v>
      </c>
      <c r="C1035" s="139" t="str">
        <f>'제품 추가'!AC1031</f>
        <v>PORCELAIN</v>
      </c>
      <c r="D1035" s="138">
        <f>IF('넣어줄 잉크'!$D$2="주말",INDEX(표5[#All],MATCH(C1035,표5[[#All],[잉크]],0),18)+INDEX(표5[#All],MATCH(C1035,표5[[#All],[잉크]],0),21),INDEX(표5[#All],MATCH(C1035,표5[[#All],[잉크]],0),MATCH('넣어줄 잉크'!$D$2,표5[#Headers],0)+1))</f>
        <v>0</v>
      </c>
    </row>
    <row r="1036" spans="2:4" hidden="1" x14ac:dyDescent="0.3">
      <c r="B1036" s="56">
        <f t="shared" si="17"/>
        <v>0</v>
      </c>
      <c r="C1036" s="139" t="str">
        <f>'제품 추가'!AC1032</f>
        <v>OBSCURA</v>
      </c>
      <c r="D1036" s="138">
        <f>IF('넣어줄 잉크'!$D$2="주말",INDEX(표5[#All],MATCH(C1036,표5[[#All],[잉크]],0),18)+INDEX(표5[#All],MATCH(C1036,표5[[#All],[잉크]],0),21),INDEX(표5[#All],MATCH(C1036,표5[[#All],[잉크]],0),MATCH('넣어줄 잉크'!$D$2,표5[#Headers],0)+1))</f>
        <v>0</v>
      </c>
    </row>
    <row r="1037" spans="2:4" hidden="1" x14ac:dyDescent="0.3">
      <c r="B1037" s="56">
        <f t="shared" si="17"/>
        <v>0</v>
      </c>
      <c r="C1037" s="139" t="str">
        <f>'제품 추가'!AC1033</f>
        <v>NASUS</v>
      </c>
      <c r="D1037" s="138">
        <f>IF('넣어줄 잉크'!$D$2="주말",INDEX(표5[#All],MATCH(C1037,표5[[#All],[잉크]],0),18)+INDEX(표5[#All],MATCH(C1037,표5[[#All],[잉크]],0),21),INDEX(표5[#All],MATCH(C1037,표5[[#All],[잉크]],0),MATCH('넣어줄 잉크'!$D$2,표5[#Headers],0)+1))</f>
        <v>0</v>
      </c>
    </row>
    <row r="1038" spans="2:4" hidden="1" x14ac:dyDescent="0.3">
      <c r="B1038" s="56">
        <f t="shared" si="17"/>
        <v>0</v>
      </c>
      <c r="C1038" s="139" t="str">
        <f>'제품 추가'!AC1034</f>
        <v>KAYLE</v>
      </c>
      <c r="D1038" s="138">
        <f>IF('넣어줄 잉크'!$D$2="주말",INDEX(표5[#All],MATCH(C1038,표5[[#All],[잉크]],0),18)+INDEX(표5[#All],MATCH(C1038,표5[[#All],[잉크]],0),21),INDEX(표5[#All],MATCH(C1038,표5[[#All],[잉크]],0),MATCH('넣어줄 잉크'!$D$2,표5[#Headers],0)+1))</f>
        <v>0</v>
      </c>
    </row>
    <row r="1039" spans="2:4" hidden="1" x14ac:dyDescent="0.3">
      <c r="B1039" s="56">
        <f t="shared" si="17"/>
        <v>0</v>
      </c>
      <c r="C1039" s="139" t="str">
        <f>'제품 추가'!AC1035</f>
        <v>RUSH</v>
      </c>
      <c r="D1039" s="138">
        <f>IF('넣어줄 잉크'!$D$2="주말",INDEX(표5[#All],MATCH(C1039,표5[[#All],[잉크]],0),18)+INDEX(표5[#All],MATCH(C1039,표5[[#All],[잉크]],0),21),INDEX(표5[#All],MATCH(C1039,표5[[#All],[잉크]],0),MATCH('넣어줄 잉크'!$D$2,표5[#Headers],0)+1))</f>
        <v>0</v>
      </c>
    </row>
    <row r="1040" spans="2:4" hidden="1" x14ac:dyDescent="0.3">
      <c r="B1040" s="56">
        <f t="shared" si="17"/>
        <v>0</v>
      </c>
      <c r="C1040" s="139" t="str">
        <f>'제품 추가'!AC1036</f>
        <v>HUSH</v>
      </c>
      <c r="D1040" s="138">
        <f>IF('넣어줄 잉크'!$D$2="주말",INDEX(표5[#All],MATCH(C1040,표5[[#All],[잉크]],0),18)+INDEX(표5[#All],MATCH(C1040,표5[[#All],[잉크]],0),21),INDEX(표5[#All],MATCH(C1040,표5[[#All],[잉크]],0),MATCH('넣어줄 잉크'!$D$2,표5[#Headers],0)+1))</f>
        <v>0</v>
      </c>
    </row>
    <row r="1041" spans="2:4" hidden="1" x14ac:dyDescent="0.3">
      <c r="B1041" s="56">
        <f t="shared" si="17"/>
        <v>0</v>
      </c>
      <c r="C1041" s="139" t="str">
        <f>'제품 추가'!AC1037</f>
        <v>KOMPANY</v>
      </c>
      <c r="D1041" s="138">
        <f>IF('넣어줄 잉크'!$D$2="주말",INDEX(표5[#All],MATCH(C1041,표5[[#All],[잉크]],0),18)+INDEX(표5[#All],MATCH(C1041,표5[[#All],[잉크]],0),21),INDEX(표5[#All],MATCH(C1041,표5[[#All],[잉크]],0),MATCH('넣어줄 잉크'!$D$2,표5[#Headers],0)+1))</f>
        <v>0</v>
      </c>
    </row>
    <row r="1042" spans="2:4" hidden="1" x14ac:dyDescent="0.3">
      <c r="B1042" s="56">
        <f t="shared" si="17"/>
        <v>0</v>
      </c>
      <c r="C1042" s="139" t="str">
        <f>'제품 추가'!AC1038</f>
        <v>SHACO</v>
      </c>
      <c r="D1042" s="138">
        <f>IF('넣어줄 잉크'!$D$2="주말",INDEX(표5[#All],MATCH(C1042,표5[[#All],[잉크]],0),18)+INDEX(표5[#All],MATCH(C1042,표5[[#All],[잉크]],0),21),INDEX(표5[#All],MATCH(C1042,표5[[#All],[잉크]],0),MATCH('넣어줄 잉크'!$D$2,표5[#Headers],0)+1))</f>
        <v>0</v>
      </c>
    </row>
    <row r="1043" spans="2:4" hidden="1" x14ac:dyDescent="0.3">
      <c r="B1043" s="56">
        <f t="shared" si="17"/>
        <v>0</v>
      </c>
      <c r="C1043" s="139" t="str">
        <f>'제품 추가'!AC1039</f>
        <v>SENNA</v>
      </c>
      <c r="D1043" s="138">
        <f>IF('넣어줄 잉크'!$D$2="주말",INDEX(표5[#All],MATCH(C1043,표5[[#All],[잉크]],0),18)+INDEX(표5[#All],MATCH(C1043,표5[[#All],[잉크]],0),21),INDEX(표5[#All],MATCH(C1043,표5[[#All],[잉크]],0),MATCH('넣어줄 잉크'!$D$2,표5[#Headers],0)+1))</f>
        <v>0</v>
      </c>
    </row>
    <row r="1044" spans="2:4" hidden="1" x14ac:dyDescent="0.3">
      <c r="B1044" s="56">
        <f t="shared" si="17"/>
        <v>0</v>
      </c>
      <c r="C1044" s="139" t="str">
        <f>'제품 추가'!AC1040</f>
        <v>COSMIC</v>
      </c>
      <c r="D1044" s="138">
        <f>IF('넣어줄 잉크'!$D$2="주말",INDEX(표5[#All],MATCH(C1044,표5[[#All],[잉크]],0),18)+INDEX(표5[#All],MATCH(C1044,표5[[#All],[잉크]],0),21),INDEX(표5[#All],MATCH(C1044,표5[[#All],[잉크]],0),MATCH('넣어줄 잉크'!$D$2,표5[#Headers],0)+1))</f>
        <v>0</v>
      </c>
    </row>
    <row r="1045" spans="2:4" hidden="1" x14ac:dyDescent="0.3">
      <c r="B1045" s="56">
        <f t="shared" si="17"/>
        <v>0</v>
      </c>
      <c r="C1045" s="139" t="str">
        <f>'제품 추가'!AC1041</f>
        <v>MEADOW</v>
      </c>
      <c r="D1045" s="138">
        <f>IF('넣어줄 잉크'!$D$2="주말",INDEX(표5[#All],MATCH(C1045,표5[[#All],[잉크]],0),18)+INDEX(표5[#All],MATCH(C1045,표5[[#All],[잉크]],0),21),INDEX(표5[#All],MATCH(C1045,표5[[#All],[잉크]],0),MATCH('넣어줄 잉크'!$D$2,표5[#Headers],0)+1))</f>
        <v>0</v>
      </c>
    </row>
    <row r="1046" spans="2:4" hidden="1" x14ac:dyDescent="0.3">
      <c r="B1046" s="56">
        <f t="shared" si="17"/>
        <v>0</v>
      </c>
      <c r="C1046" s="139" t="str">
        <f>'제품 추가'!AC1042</f>
        <v>MARADONA</v>
      </c>
      <c r="D1046" s="138">
        <f>IF('넣어줄 잉크'!$D$2="주말",INDEX(표5[#All],MATCH(C1046,표5[[#All],[잉크]],0),18)+INDEX(표5[#All],MATCH(C1046,표5[[#All],[잉크]],0),21),INDEX(표5[#All],MATCH(C1046,표5[[#All],[잉크]],0),MATCH('넣어줄 잉크'!$D$2,표5[#Headers],0)+1))</f>
        <v>0</v>
      </c>
    </row>
    <row r="1047" spans="2:4" hidden="1" x14ac:dyDescent="0.3">
      <c r="B1047" s="56">
        <f t="shared" si="17"/>
        <v>0</v>
      </c>
      <c r="C1047" s="139" t="str">
        <f>'제품 추가'!AC1043</f>
        <v>PONCE</v>
      </c>
      <c r="D1047" s="138">
        <f>IF('넣어줄 잉크'!$D$2="주말",INDEX(표5[#All],MATCH(C1047,표5[[#All],[잉크]],0),18)+INDEX(표5[#All],MATCH(C1047,표5[[#All],[잉크]],0),21),INDEX(표5[#All],MATCH(C1047,표5[[#All],[잉크]],0),MATCH('넣어줄 잉크'!$D$2,표5[#Headers],0)+1))</f>
        <v>0</v>
      </c>
    </row>
    <row r="1048" spans="2:4" hidden="1" x14ac:dyDescent="0.3">
      <c r="B1048" s="56">
        <f t="shared" si="17"/>
        <v>0</v>
      </c>
      <c r="C1048" s="139" t="str">
        <f>'제품 추가'!AC1044</f>
        <v>PERLAZA</v>
      </c>
      <c r="D1048" s="138">
        <f>IF('넣어줄 잉크'!$D$2="주말",INDEX(표5[#All],MATCH(C1048,표5[[#All],[잉크]],0),18)+INDEX(표5[#All],MATCH(C1048,표5[[#All],[잉크]],0),21),INDEX(표5[#All],MATCH(C1048,표5[[#All],[잉크]],0),MATCH('넣어줄 잉크'!$D$2,표5[#Headers],0)+1))</f>
        <v>0</v>
      </c>
    </row>
    <row r="1049" spans="2:4" hidden="1" x14ac:dyDescent="0.3">
      <c r="B1049" s="56">
        <f t="shared" si="17"/>
        <v>0</v>
      </c>
      <c r="C1049" s="139" t="str">
        <f>'제품 추가'!AC1045</f>
        <v>ZIDANE</v>
      </c>
      <c r="D1049" s="138">
        <f>IF('넣어줄 잉크'!$D$2="주말",INDEX(표5[#All],MATCH(C1049,표5[[#All],[잉크]],0),18)+INDEX(표5[#All],MATCH(C1049,표5[[#All],[잉크]],0),21),INDEX(표5[#All],MATCH(C1049,표5[[#All],[잉크]],0),MATCH('넣어줄 잉크'!$D$2,표5[#Headers],0)+1))</f>
        <v>0</v>
      </c>
    </row>
    <row r="1050" spans="2:4" hidden="1" x14ac:dyDescent="0.3">
      <c r="B1050" s="56">
        <f t="shared" si="17"/>
        <v>0</v>
      </c>
      <c r="C1050" s="139" t="str">
        <f>'제품 추가'!AC1046</f>
        <v>OSIMHEN</v>
      </c>
      <c r="D1050" s="138">
        <f>IF('넣어줄 잉크'!$D$2="주말",INDEX(표5[#All],MATCH(C1050,표5[[#All],[잉크]],0),18)+INDEX(표5[#All],MATCH(C1050,표5[[#All],[잉크]],0),21),INDEX(표5[#All],MATCH(C1050,표5[[#All],[잉크]],0),MATCH('넣어줄 잉크'!$D$2,표5[#Headers],0)+1))</f>
        <v>0</v>
      </c>
    </row>
    <row r="1051" spans="2:4" hidden="1" x14ac:dyDescent="0.3">
      <c r="B1051" s="56">
        <f t="shared" si="17"/>
        <v>0</v>
      </c>
      <c r="C1051" s="139" t="str">
        <f>'제품 추가'!AC1047</f>
        <v>WATKINS</v>
      </c>
      <c r="D1051" s="138">
        <f>IF('넣어줄 잉크'!$D$2="주말",INDEX(표5[#All],MATCH(C1051,표5[[#All],[잉크]],0),18)+INDEX(표5[#All],MATCH(C1051,표5[[#All],[잉크]],0),21),INDEX(표5[#All],MATCH(C1051,표5[[#All],[잉크]],0),MATCH('넣어줄 잉크'!$D$2,표5[#Headers],0)+1))</f>
        <v>0</v>
      </c>
    </row>
    <row r="1052" spans="2:4" hidden="1" x14ac:dyDescent="0.3">
      <c r="B1052" s="56">
        <f t="shared" si="17"/>
        <v>0</v>
      </c>
      <c r="C1052" s="139" t="str">
        <f>'제품 추가'!AC1048</f>
        <v>AMOAK</v>
      </c>
      <c r="D1052" s="138">
        <f>IF('넣어줄 잉크'!$D$2="주말",INDEX(표5[#All],MATCH(C1052,표5[[#All],[잉크]],0),18)+INDEX(표5[#All],MATCH(C1052,표5[[#All],[잉크]],0),21),INDEX(표5[#All],MATCH(C1052,표5[[#All],[잉크]],0),MATCH('넣어줄 잉크'!$D$2,표5[#Headers],0)+1))</f>
        <v>0</v>
      </c>
    </row>
    <row r="1053" spans="2:4" x14ac:dyDescent="0.3">
      <c r="B1053" s="56">
        <f t="shared" si="17"/>
        <v>0</v>
      </c>
      <c r="C1053" s="139" t="str">
        <f>'제품 추가'!AC473</f>
        <v>SHITAKE</v>
      </c>
      <c r="D1053" s="138">
        <f>IF('넣어줄 잉크'!$D$2="주말",INDEX(표5[#All],MATCH(C1053,표5[[#All],[잉크]],0),18)+INDEX(표5[#All],MATCH(C1053,표5[[#All],[잉크]],0),21),INDEX(표5[#All],MATCH(C1053,표5[[#All],[잉크]],0),MATCH('넣어줄 잉크'!$D$2,표5[#Headers],0)+1))</f>
        <v>0</v>
      </c>
    </row>
    <row r="1054" spans="2:4" x14ac:dyDescent="0.3">
      <c r="B1054" s="56">
        <f t="shared" si="17"/>
        <v>0</v>
      </c>
      <c r="C1054" s="139" t="str">
        <f>'제품 추가'!AC1054</f>
        <v>SILTWOOD</v>
      </c>
      <c r="D1054" s="138">
        <f>IF('넣어줄 잉크'!$D$2="주말",INDEX(표5[#All],MATCH(C1054,표5[[#All],[잉크]],0),18)+INDEX(표5[#All],MATCH(C1054,표5[[#All],[잉크]],0),21),INDEX(표5[#All],MATCH(C1054,표5[[#All],[잉크]],0),MATCH('넣어줄 잉크'!$D$2,표5[#Headers],0)+1))</f>
        <v>0</v>
      </c>
    </row>
    <row r="1055" spans="2:4" hidden="1" x14ac:dyDescent="0.3">
      <c r="B1055" s="56">
        <f t="shared" si="17"/>
        <v>0</v>
      </c>
      <c r="C1055" s="139" t="str">
        <f>'제품 추가'!AC490</f>
        <v>SOUFFLE</v>
      </c>
      <c r="D1055" s="138">
        <f>IF('넣어줄 잉크'!$D$2="주말",INDEX(표5[#All],MATCH(C1055,표5[[#All],[잉크]],0),18)+INDEX(표5[#All],MATCH(C1055,표5[[#All],[잉크]],0),21),INDEX(표5[#All],MATCH(C1055,표5[[#All],[잉크]],0),MATCH('넣어줄 잉크'!$D$2,표5[#Headers],0)+1))</f>
        <v>0</v>
      </c>
    </row>
    <row r="1056" spans="2:4" x14ac:dyDescent="0.3">
      <c r="B1056" s="56">
        <f t="shared" si="17"/>
        <v>0</v>
      </c>
      <c r="C1056" s="139" t="str">
        <f>'제품 추가'!AC1050</f>
        <v>SORBET</v>
      </c>
      <c r="D1056" s="138">
        <f>IF('넣어줄 잉크'!$D$2="주말",INDEX(표5[#All],MATCH(C1056,표5[[#All],[잉크]],0),18)+INDEX(표5[#All],MATCH(C1056,표5[[#All],[잉크]],0),21),INDEX(표5[#All],MATCH(C1056,표5[[#All],[잉크]],0),MATCH('넣어줄 잉크'!$D$2,표5[#Headers],0)+1))</f>
        <v>0</v>
      </c>
    </row>
    <row r="1057" spans="2:4" hidden="1" x14ac:dyDescent="0.3">
      <c r="B1057" s="56">
        <f t="shared" si="17"/>
        <v>0</v>
      </c>
      <c r="C1057" s="139" t="str">
        <f>'제품 추가'!AC530</f>
        <v>TOPAZ</v>
      </c>
      <c r="D1057" s="138">
        <f>IF('넣어줄 잉크'!$D$2="주말",INDEX(표5[#All],MATCH(C1057,표5[[#All],[잉크]],0),18)+INDEX(표5[#All],MATCH(C1057,표5[[#All],[잉크]],0),21),INDEX(표5[#All],MATCH(C1057,표5[[#All],[잉크]],0),MATCH('넣어줄 잉크'!$D$2,표5[#Headers],0)+1))</f>
        <v>0</v>
      </c>
    </row>
    <row r="1058" spans="2:4" hidden="1" x14ac:dyDescent="0.3">
      <c r="B1058" s="56">
        <f t="shared" si="17"/>
        <v>0</v>
      </c>
      <c r="C1058" s="139" t="str">
        <f>'제품 추가'!AC604</f>
        <v>VOID</v>
      </c>
      <c r="D1058" s="138">
        <f>IF('넣어줄 잉크'!$D$2="주말",INDEX(표5[#All],MATCH(C1058,표5[[#All],[잉크]],0),18)+INDEX(표5[#All],MATCH(C1058,표5[[#All],[잉크]],0),21),INDEX(표5[#All],MATCH(C1058,표5[[#All],[잉크]],0),MATCH('넣어줄 잉크'!$D$2,표5[#Headers],0)+1))</f>
        <v>0</v>
      </c>
    </row>
    <row r="1059" spans="2:4" hidden="1" x14ac:dyDescent="0.3">
      <c r="B1059" s="56">
        <f t="shared" si="17"/>
        <v>0</v>
      </c>
      <c r="C1059" s="139" t="str">
        <f>'제품 추가'!AC1055</f>
        <v>UPAMECANO</v>
      </c>
      <c r="D1059" s="138">
        <f>IF('넣어줄 잉크'!$D$2="주말",INDEX(표5[#All],MATCH(C1059,표5[[#All],[잉크]],0),18)+INDEX(표5[#All],MATCH(C1059,표5[[#All],[잉크]],0),21),INDEX(표5[#All],MATCH(C1059,표5[[#All],[잉크]],0),MATCH('넣어줄 잉크'!$D$2,표5[#Headers],0)+1))</f>
        <v>0</v>
      </c>
    </row>
    <row r="1060" spans="2:4" hidden="1" x14ac:dyDescent="0.3">
      <c r="B1060" s="56">
        <f t="shared" si="17"/>
        <v>0</v>
      </c>
      <c r="C1060" s="139" t="str">
        <f>'제품 추가'!AC1056</f>
        <v>RIIZE</v>
      </c>
      <c r="D1060" s="138">
        <f>IF('넣어줄 잉크'!$D$2="주말",INDEX(표5[#All],MATCH(C1060,표5[[#All],[잉크]],0),18)+INDEX(표5[#All],MATCH(C1060,표5[[#All],[잉크]],0),21),INDEX(표5[#All],MATCH(C1060,표5[[#All],[잉크]],0),MATCH('넣어줄 잉크'!$D$2,표5[#Headers],0)+1))</f>
        <v>0</v>
      </c>
    </row>
    <row r="1061" spans="2:4" hidden="1" x14ac:dyDescent="0.3">
      <c r="B1061" s="56">
        <f t="shared" si="17"/>
        <v>0</v>
      </c>
      <c r="C1061" s="139" t="str">
        <f>'제품 추가'!AC1057</f>
        <v>KOSMOS</v>
      </c>
      <c r="D1061" s="138">
        <f>IF('넣어줄 잉크'!$D$2="주말",INDEX(표5[#All],MATCH(C1061,표5[[#All],[잉크]],0),18)+INDEX(표5[#All],MATCH(C1061,표5[[#All],[잉크]],0),21),INDEX(표5[#All],MATCH(C1061,표5[[#All],[잉크]],0),MATCH('넣어줄 잉크'!$D$2,표5[#Headers],0)+1))</f>
        <v>0</v>
      </c>
    </row>
    <row r="1062" spans="2:4" hidden="1" x14ac:dyDescent="0.3">
      <c r="B1062" s="56">
        <f t="shared" si="17"/>
        <v>0</v>
      </c>
      <c r="C1062" s="139" t="str">
        <f>'제품 추가'!AC1058</f>
        <v>TUNA</v>
      </c>
      <c r="D1062" s="138">
        <f>IF('넣어줄 잉크'!$D$2="주말",INDEX(표5[#All],MATCH(C1062,표5[[#All],[잉크]],0),18)+INDEX(표5[#All],MATCH(C1062,표5[[#All],[잉크]],0),21),INDEX(표5[#All],MATCH(C1062,표5[[#All],[잉크]],0),MATCH('넣어줄 잉크'!$D$2,표5[#Headers],0)+1))</f>
        <v>0</v>
      </c>
    </row>
    <row r="1063" spans="2:4" hidden="1" x14ac:dyDescent="0.3">
      <c r="B1063" s="56">
        <f t="shared" si="17"/>
        <v>0</v>
      </c>
      <c r="C1063" s="139" t="str">
        <f>'제품 추가'!AC1059</f>
        <v>KETCHUP</v>
      </c>
      <c r="D1063" s="138">
        <f>IF('넣어줄 잉크'!$D$2="주말",INDEX(표5[#All],MATCH(C1063,표5[[#All],[잉크]],0),18)+INDEX(표5[#All],MATCH(C1063,표5[[#All],[잉크]],0),21),INDEX(표5[#All],MATCH(C1063,표5[[#All],[잉크]],0),MATCH('넣어줄 잉크'!$D$2,표5[#Headers],0)+1))</f>
        <v>0</v>
      </c>
    </row>
    <row r="1064" spans="2:4" hidden="1" x14ac:dyDescent="0.3">
      <c r="B1064" s="56">
        <f t="shared" si="17"/>
        <v>0</v>
      </c>
      <c r="C1064" s="139" t="str">
        <f>'제품 추가'!AC1060</f>
        <v>OPERA</v>
      </c>
      <c r="D1064" s="138">
        <f>IF('넣어줄 잉크'!$D$2="주말",INDEX(표5[#All],MATCH(C1064,표5[[#All],[잉크]],0),18)+INDEX(표5[#All],MATCH(C1064,표5[[#All],[잉크]],0),21),INDEX(표5[#All],MATCH(C1064,표5[[#All],[잉크]],0),MATCH('넣어줄 잉크'!$D$2,표5[#Headers],0)+1))</f>
        <v>0</v>
      </c>
    </row>
    <row r="1065" spans="2:4" x14ac:dyDescent="0.3">
      <c r="B1065" s="56">
        <f t="shared" si="17"/>
        <v>0</v>
      </c>
      <c r="C1065" s="139" t="str">
        <f>'제품 추가'!AC500</f>
        <v>STUCCO</v>
      </c>
      <c r="D1065" s="138">
        <f>IF('넣어줄 잉크'!$D$2="주말",INDEX(표5[#All],MATCH(C1065,표5[[#All],[잉크]],0),18)+INDEX(표5[#All],MATCH(C1065,표5[[#All],[잉크]],0),21),INDEX(표5[#All],MATCH(C1065,표5[[#All],[잉크]],0),MATCH('넣어줄 잉크'!$D$2,표5[#Headers],0)+1))</f>
        <v>0</v>
      </c>
    </row>
    <row r="1066" spans="2:4" x14ac:dyDescent="0.3">
      <c r="B1066" s="56">
        <f t="shared" si="17"/>
        <v>0</v>
      </c>
      <c r="C1066" s="139" t="str">
        <f>'제품 추가'!AC557</f>
        <v>VESTA</v>
      </c>
      <c r="D1066" s="138">
        <f>IF('넣어줄 잉크'!$D$2="주말",INDEX(표5[#All],MATCH(C1066,표5[[#All],[잉크]],0),18)+INDEX(표5[#All],MATCH(C1066,표5[[#All],[잉크]],0),21),INDEX(표5[#All],MATCH(C1066,표5[[#All],[잉크]],0),MATCH('넣어줄 잉크'!$D$2,표5[#Headers],0)+1))</f>
        <v>0</v>
      </c>
    </row>
    <row r="1067" spans="2:4" x14ac:dyDescent="0.3">
      <c r="B1067" s="56">
        <f t="shared" si="17"/>
        <v>0</v>
      </c>
      <c r="C1067" s="139" t="str">
        <f>'제품 추가'!AC568</f>
        <v>WINE</v>
      </c>
      <c r="D1067" s="138">
        <f>IF('넣어줄 잉크'!$D$2="주말",INDEX(표5[#All],MATCH(C1067,표5[[#All],[잉크]],0),18)+INDEX(표5[#All],MATCH(C1067,표5[[#All],[잉크]],0),21),INDEX(표5[#All],MATCH(C1067,표5[[#All],[잉크]],0),MATCH('넣어줄 잉크'!$D$2,표5[#Headers],0)+1))</f>
        <v>0</v>
      </c>
    </row>
    <row r="1068" spans="2:4" hidden="1" x14ac:dyDescent="0.3">
      <c r="B1068" s="56">
        <f t="shared" ref="B1068:B1122" si="18">IFERROR(SUM(D1068:D1068),0)</f>
        <v>0</v>
      </c>
      <c r="C1068" s="139" t="str">
        <f>'제품 추가'!AC1064</f>
        <v>GRAVY</v>
      </c>
      <c r="D1068" s="138">
        <f>IF('넣어줄 잉크'!$D$2="주말",INDEX(표5[#All],MATCH(C1068,표5[[#All],[잉크]],0),18)+INDEX(표5[#All],MATCH(C1068,표5[[#All],[잉크]],0),21),INDEX(표5[#All],MATCH(C1068,표5[[#All],[잉크]],0),MATCH('넣어줄 잉크'!$D$2,표5[#Headers],0)+1))</f>
        <v>0</v>
      </c>
    </row>
    <row r="1069" spans="2:4" hidden="1" x14ac:dyDescent="0.3">
      <c r="B1069" s="56">
        <f t="shared" si="18"/>
        <v>0</v>
      </c>
      <c r="C1069" s="139" t="str">
        <f>'제품 추가'!AC1065</f>
        <v>WOOL</v>
      </c>
      <c r="D1069" s="138">
        <f>IF('넣어줄 잉크'!$D$2="주말",INDEX(표5[#All],MATCH(C1069,표5[[#All],[잉크]],0),18)+INDEX(표5[#All],MATCH(C1069,표5[[#All],[잉크]],0),21),INDEX(표5[#All],MATCH(C1069,표5[[#All],[잉크]],0),MATCH('넣어줄 잉크'!$D$2,표5[#Headers],0)+1))</f>
        <v>0</v>
      </c>
    </row>
    <row r="1070" spans="2:4" hidden="1" x14ac:dyDescent="0.3">
      <c r="B1070" s="56">
        <f t="shared" si="18"/>
        <v>0</v>
      </c>
      <c r="C1070" s="139" t="str">
        <f>'제품 추가'!AC1066</f>
        <v>UDT</v>
      </c>
      <c r="D1070" s="138">
        <f>IF('넣어줄 잉크'!$D$2="주말",INDEX(표5[#All],MATCH(C1070,표5[[#All],[잉크]],0),18)+INDEX(표5[#All],MATCH(C1070,표5[[#All],[잉크]],0),21),INDEX(표5[#All],MATCH(C1070,표5[[#All],[잉크]],0),MATCH('넣어줄 잉크'!$D$2,표5[#Headers],0)+1))</f>
        <v>0</v>
      </c>
    </row>
    <row r="1071" spans="2:4" hidden="1" x14ac:dyDescent="0.3">
      <c r="B1071" s="56">
        <f t="shared" si="18"/>
        <v>0</v>
      </c>
      <c r="C1071" s="139" t="str">
        <f>'제품 추가'!AC1067</f>
        <v>COGMO</v>
      </c>
      <c r="D1071" s="138">
        <f>IF('넣어줄 잉크'!$D$2="주말",INDEX(표5[#All],MATCH(C1071,표5[[#All],[잉크]],0),18)+INDEX(표5[#All],MATCH(C1071,표5[[#All],[잉크]],0),21),INDEX(표5[#All],MATCH(C1071,표5[[#All],[잉크]],0),MATCH('넣어줄 잉크'!$D$2,표5[#Headers],0)+1))</f>
        <v>0</v>
      </c>
    </row>
    <row r="1072" spans="2:4" hidden="1" x14ac:dyDescent="0.3">
      <c r="B1072" s="56">
        <f t="shared" si="18"/>
        <v>0</v>
      </c>
      <c r="C1072" s="139" t="str">
        <f>'제품 추가'!AC1068</f>
        <v>HARRY</v>
      </c>
      <c r="D1072" s="138">
        <f>IF('넣어줄 잉크'!$D$2="주말",INDEX(표5[#All],MATCH(C1072,표5[[#All],[잉크]],0),18)+INDEX(표5[#All],MATCH(C1072,표5[[#All],[잉크]],0),21),INDEX(표5[#All],MATCH(C1072,표5[[#All],[잉크]],0),MATCH('넣어줄 잉크'!$D$2,표5[#Headers],0)+1))</f>
        <v>0</v>
      </c>
    </row>
    <row r="1073" spans="2:4" hidden="1" x14ac:dyDescent="0.3">
      <c r="B1073" s="56">
        <f t="shared" si="18"/>
        <v>0</v>
      </c>
      <c r="C1073" s="139" t="str">
        <f>'제품 추가'!AC1069</f>
        <v>BURLAP</v>
      </c>
      <c r="D1073" s="138">
        <f>IF('넣어줄 잉크'!$D$2="주말",INDEX(표5[#All],MATCH(C1073,표5[[#All],[잉크]],0),18)+INDEX(표5[#All],MATCH(C1073,표5[[#All],[잉크]],0),21),INDEX(표5[#All],MATCH(C1073,표5[[#All],[잉크]],0),MATCH('넣어줄 잉크'!$D$2,표5[#Headers],0)+1))</f>
        <v>0</v>
      </c>
    </row>
    <row r="1074" spans="2:4" hidden="1" x14ac:dyDescent="0.3">
      <c r="B1074" s="56">
        <f t="shared" si="18"/>
        <v>0</v>
      </c>
      <c r="C1074" s="139" t="str">
        <f>'제품 추가'!AC1070</f>
        <v>VELVET</v>
      </c>
      <c r="D1074" s="138">
        <f>IF('넣어줄 잉크'!$D$2="주말",INDEX(표5[#All],MATCH(C1074,표5[[#All],[잉크]],0),18)+INDEX(표5[#All],MATCH(C1074,표5[[#All],[잉크]],0),21),INDEX(표5[#All],MATCH(C1074,표5[[#All],[잉크]],0),MATCH('넣어줄 잉크'!$D$2,표5[#Headers],0)+1))</f>
        <v>0</v>
      </c>
    </row>
    <row r="1075" spans="2:4" hidden="1" x14ac:dyDescent="0.3">
      <c r="B1075" s="56">
        <f t="shared" si="18"/>
        <v>0</v>
      </c>
      <c r="C1075" s="139" t="str">
        <f>'제품 추가'!AC1071</f>
        <v>COZY</v>
      </c>
      <c r="D1075" s="138">
        <f>IF('넣어줄 잉크'!$D$2="주말",INDEX(표5[#All],MATCH(C1075,표5[[#All],[잉크]],0),18)+INDEX(표5[#All],MATCH(C1075,표5[[#All],[잉크]],0),21),INDEX(표5[#All],MATCH(C1075,표5[[#All],[잉크]],0),MATCH('넣어줄 잉크'!$D$2,표5[#Headers],0)+1))</f>
        <v>0</v>
      </c>
    </row>
    <row r="1076" spans="2:4" hidden="1" x14ac:dyDescent="0.3">
      <c r="B1076" s="56">
        <f t="shared" si="18"/>
        <v>0</v>
      </c>
      <c r="C1076" s="139" t="str">
        <f>'제품 추가'!AC1072</f>
        <v>MOLASSES</v>
      </c>
      <c r="D1076" s="138">
        <f>IF('넣어줄 잉크'!$D$2="주말",INDEX(표5[#All],MATCH(C1076,표5[[#All],[잉크]],0),18)+INDEX(표5[#All],MATCH(C1076,표5[[#All],[잉크]],0),21),INDEX(표5[#All],MATCH(C1076,표5[[#All],[잉크]],0),MATCH('넣어줄 잉크'!$D$2,표5[#Headers],0)+1))</f>
        <v>0</v>
      </c>
    </row>
    <row r="1077" spans="2:4" hidden="1" x14ac:dyDescent="0.3">
      <c r="B1077" s="56">
        <f t="shared" si="18"/>
        <v>0</v>
      </c>
      <c r="C1077" s="139" t="str">
        <f>'제품 추가'!AC1073</f>
        <v>POTTER</v>
      </c>
      <c r="D1077" s="138">
        <f>IF('넣어줄 잉크'!$D$2="주말",INDEX(표5[#All],MATCH(C1077,표5[[#All],[잉크]],0),18)+INDEX(표5[#All],MATCH(C1077,표5[[#All],[잉크]],0),21),INDEX(표5[#All],MATCH(C1077,표5[[#All],[잉크]],0),MATCH('넣어줄 잉크'!$D$2,표5[#Headers],0)+1))</f>
        <v>0</v>
      </c>
    </row>
    <row r="1078" spans="2:4" hidden="1" x14ac:dyDescent="0.3">
      <c r="B1078" s="56">
        <f t="shared" si="18"/>
        <v>0</v>
      </c>
      <c r="C1078" s="139" t="str">
        <f>'제품 추가'!AC1074</f>
        <v>ALEX</v>
      </c>
      <c r="D1078" s="138">
        <f>IF('넣어줄 잉크'!$D$2="주말",INDEX(표5[#All],MATCH(C1078,표5[[#All],[잉크]],0),18)+INDEX(표5[#All],MATCH(C1078,표5[[#All],[잉크]],0),21),INDEX(표5[#All],MATCH(C1078,표5[[#All],[잉크]],0),MATCH('넣어줄 잉크'!$D$2,표5[#Headers],0)+1))</f>
        <v>0</v>
      </c>
    </row>
    <row r="1079" spans="2:4" hidden="1" x14ac:dyDescent="0.3">
      <c r="B1079" s="56">
        <f t="shared" si="18"/>
        <v>0</v>
      </c>
      <c r="C1079" s="139" t="str">
        <f>'제품 추가'!AC1075</f>
        <v>XANDER</v>
      </c>
      <c r="D1079" s="138">
        <f>IF('넣어줄 잉크'!$D$2="주말",INDEX(표5[#All],MATCH(C1079,표5[[#All],[잉크]],0),18)+INDEX(표5[#All],MATCH(C1079,표5[[#All],[잉크]],0),21),INDEX(표5[#All],MATCH(C1079,표5[[#All],[잉크]],0),MATCH('넣어줄 잉크'!$D$2,표5[#Headers],0)+1))</f>
        <v>0</v>
      </c>
    </row>
    <row r="1080" spans="2:4" hidden="1" x14ac:dyDescent="0.3">
      <c r="B1080" s="56">
        <f t="shared" si="18"/>
        <v>0</v>
      </c>
      <c r="C1080" s="139" t="str">
        <f>'제품 추가'!AC1076</f>
        <v>GLS</v>
      </c>
      <c r="D1080" s="138">
        <f>IF('넣어줄 잉크'!$D$2="주말",INDEX(표5[#All],MATCH(C1080,표5[[#All],[잉크]],0),18)+INDEX(표5[#All],MATCH(C1080,표5[[#All],[잉크]],0),21),INDEX(표5[#All],MATCH(C1080,표5[[#All],[잉크]],0),MATCH('넣어줄 잉크'!$D$2,표5[#Headers],0)+1))</f>
        <v>0</v>
      </c>
    </row>
    <row r="1081" spans="2:4" hidden="1" x14ac:dyDescent="0.3">
      <c r="B1081" s="56">
        <f t="shared" si="18"/>
        <v>0</v>
      </c>
      <c r="C1081" s="139" t="str">
        <f>'제품 추가'!AC1077</f>
        <v>UDO</v>
      </c>
      <c r="D1081" s="138">
        <f>IF('넣어줄 잉크'!$D$2="주말",INDEX(표5[#All],MATCH(C1081,표5[[#All],[잉크]],0),18)+INDEX(표5[#All],MATCH(C1081,표5[[#All],[잉크]],0),21),INDEX(표5[#All],MATCH(C1081,표5[[#All],[잉크]],0),MATCH('넣어줄 잉크'!$D$2,표5[#Headers],0)+1))</f>
        <v>0</v>
      </c>
    </row>
    <row r="1082" spans="2:4" hidden="1" x14ac:dyDescent="0.3">
      <c r="B1082" s="56">
        <f t="shared" si="18"/>
        <v>0</v>
      </c>
      <c r="C1082" s="139" t="str">
        <f>'제품 추가'!AC1078</f>
        <v>GEOJEDO</v>
      </c>
      <c r="D1082" s="138">
        <f>IF('넣어줄 잉크'!$D$2="주말",INDEX(표5[#All],MATCH(C1082,표5[[#All],[잉크]],0),18)+INDEX(표5[#All],MATCH(C1082,표5[[#All],[잉크]],0),21),INDEX(표5[#All],MATCH(C1082,표5[[#All],[잉크]],0),MATCH('넣어줄 잉크'!$D$2,표5[#Headers],0)+1))</f>
        <v>0</v>
      </c>
    </row>
    <row r="1083" spans="2:4" hidden="1" x14ac:dyDescent="0.3">
      <c r="B1083" s="56">
        <f t="shared" si="18"/>
        <v>0</v>
      </c>
      <c r="C1083" s="139" t="str">
        <f>'제품 추가'!AC1079</f>
        <v>COLORADO</v>
      </c>
      <c r="D1083" s="138">
        <f>IF('넣어줄 잉크'!$D$2="주말",INDEX(표5[#All],MATCH(C1083,표5[[#All],[잉크]],0),18)+INDEX(표5[#All],MATCH(C1083,표5[[#All],[잉크]],0),21),INDEX(표5[#All],MATCH(C1083,표5[[#All],[잉크]],0),MATCH('넣어줄 잉크'!$D$2,표5[#Headers],0)+1))</f>
        <v>0</v>
      </c>
    </row>
    <row r="1084" spans="2:4" hidden="1" x14ac:dyDescent="0.3">
      <c r="B1084" s="56">
        <f t="shared" si="18"/>
        <v>0</v>
      </c>
      <c r="C1084" s="139" t="str">
        <f>'제품 추가'!AC1080</f>
        <v>DOKDO</v>
      </c>
      <c r="D1084" s="138">
        <f>IF('넣어줄 잉크'!$D$2="주말",INDEX(표5[#All],MATCH(C1084,표5[[#All],[잉크]],0),18)+INDEX(표5[#All],MATCH(C1084,표5[[#All],[잉크]],0),21),INDEX(표5[#All],MATCH(C1084,표5[[#All],[잉크]],0),MATCH('넣어줄 잉크'!$D$2,표5[#Headers],0)+1))</f>
        <v>0</v>
      </c>
    </row>
    <row r="1085" spans="2:4" hidden="1" x14ac:dyDescent="0.3">
      <c r="B1085" s="56">
        <f t="shared" si="18"/>
        <v>0</v>
      </c>
      <c r="C1085" s="139" t="str">
        <f>'제품 추가'!AC1081</f>
        <v>BEFORE</v>
      </c>
      <c r="D1085" s="138">
        <f>IF('넣어줄 잉크'!$D$2="주말",INDEX(표5[#All],MATCH(C1085,표5[[#All],[잉크]],0),18)+INDEX(표5[#All],MATCH(C1085,표5[[#All],[잉크]],0),21),INDEX(표5[#All],MATCH(C1085,표5[[#All],[잉크]],0),MATCH('넣어줄 잉크'!$D$2,표5[#Headers],0)+1))</f>
        <v>0</v>
      </c>
    </row>
    <row r="1086" spans="2:4" hidden="1" x14ac:dyDescent="0.3">
      <c r="B1086" s="56">
        <f t="shared" si="18"/>
        <v>0</v>
      </c>
      <c r="C1086" s="139" t="str">
        <f>'제품 추가'!AC1082</f>
        <v>DISLIKE</v>
      </c>
      <c r="D1086" s="138">
        <f>IF('넣어줄 잉크'!$D$2="주말",INDEX(표5[#All],MATCH(C1086,표5[[#All],[잉크]],0),18)+INDEX(표5[#All],MATCH(C1086,표5[[#All],[잉크]],0),21),INDEX(표5[#All],MATCH(C1086,표5[[#All],[잉크]],0),MATCH('넣어줄 잉크'!$D$2,표5[#Headers],0)+1))</f>
        <v>0</v>
      </c>
    </row>
    <row r="1087" spans="2:4" hidden="1" x14ac:dyDescent="0.3">
      <c r="B1087" s="56">
        <f t="shared" si="18"/>
        <v>0</v>
      </c>
      <c r="C1087" s="139" t="str">
        <f>'제품 추가'!AC1083</f>
        <v>GANGHWADO</v>
      </c>
      <c r="D1087" s="138">
        <f>IF('넣어줄 잉크'!$D$2="주말",INDEX(표5[#All],MATCH(C1087,표5[[#All],[잉크]],0),18)+INDEX(표5[#All],MATCH(C1087,표5[[#All],[잉크]],0),21),INDEX(표5[#All],MATCH(C1087,표5[[#All],[잉크]],0),MATCH('넣어줄 잉크'!$D$2,표5[#Headers],0)+1))</f>
        <v>0</v>
      </c>
    </row>
    <row r="1088" spans="2:4" hidden="1" x14ac:dyDescent="0.3">
      <c r="B1088" s="56">
        <f t="shared" si="18"/>
        <v>0</v>
      </c>
      <c r="C1088" s="139" t="str">
        <f>'제품 추가'!AC1084</f>
        <v>JUPITER</v>
      </c>
      <c r="D1088" s="138">
        <f>IF('넣어줄 잉크'!$D$2="주말",INDEX(표5[#All],MATCH(C1088,표5[[#All],[잉크]],0),18)+INDEX(표5[#All],MATCH(C1088,표5[[#All],[잉크]],0),21),INDEX(표5[#All],MATCH(C1088,표5[[#All],[잉크]],0),MATCH('넣어줄 잉크'!$D$2,표5[#Headers],0)+1))</f>
        <v>0</v>
      </c>
    </row>
    <row r="1089" spans="2:4" hidden="1" x14ac:dyDescent="0.3">
      <c r="B1089" s="56">
        <f t="shared" si="18"/>
        <v>0</v>
      </c>
      <c r="C1089" s="139" t="str">
        <f>'제품 추가'!AC1085</f>
        <v>LEAD</v>
      </c>
      <c r="D1089" s="138">
        <f>IF('넣어줄 잉크'!$D$2="주말",INDEX(표5[#All],MATCH(C1089,표5[[#All],[잉크]],0),18)+INDEX(표5[#All],MATCH(C1089,표5[[#All],[잉크]],0),21),INDEX(표5[#All],MATCH(C1089,표5[[#All],[잉크]],0),MATCH('넣어줄 잉크'!$D$2,표5[#Headers],0)+1))</f>
        <v>0</v>
      </c>
    </row>
    <row r="1090" spans="2:4" hidden="1" x14ac:dyDescent="0.3">
      <c r="B1090" s="56">
        <f t="shared" si="18"/>
        <v>0</v>
      </c>
      <c r="C1090" s="139" t="str">
        <f>'제품 추가'!AC1086</f>
        <v>ARMOR</v>
      </c>
      <c r="D1090" s="138">
        <f>IF('넣어줄 잉크'!$D$2="주말",INDEX(표5[#All],MATCH(C1090,표5[[#All],[잉크]],0),18)+INDEX(표5[#All],MATCH(C1090,표5[[#All],[잉크]],0),21),INDEX(표5[#All],MATCH(C1090,표5[[#All],[잉크]],0),MATCH('넣어줄 잉크'!$D$2,표5[#Headers],0)+1))</f>
        <v>0</v>
      </c>
    </row>
    <row r="1091" spans="2:4" hidden="1" x14ac:dyDescent="0.3">
      <c r="B1091" s="56">
        <f t="shared" si="18"/>
        <v>0</v>
      </c>
      <c r="C1091" s="139" t="str">
        <f>'제품 추가'!AC1087</f>
        <v>BOULDER</v>
      </c>
      <c r="D1091" s="138">
        <f>IF('넣어줄 잉크'!$D$2="주말",INDEX(표5[#All],MATCH(C1091,표5[[#All],[잉크]],0),18)+INDEX(표5[#All],MATCH(C1091,표5[[#All],[잉크]],0),21),INDEX(표5[#All],MATCH(C1091,표5[[#All],[잉크]],0),MATCH('넣어줄 잉크'!$D$2,표5[#Headers],0)+1))</f>
        <v>0</v>
      </c>
    </row>
    <row r="1092" spans="2:4" hidden="1" x14ac:dyDescent="0.3">
      <c r="B1092" s="56">
        <f t="shared" si="18"/>
        <v>0</v>
      </c>
      <c r="C1092" s="139" t="str">
        <f>'제품 추가'!AC1088</f>
        <v>SATURN</v>
      </c>
      <c r="D1092" s="138">
        <f>IF('넣어줄 잉크'!$D$2="주말",INDEX(표5[#All],MATCH(C1092,표5[[#All],[잉크]],0),18)+INDEX(표5[#All],MATCH(C1092,표5[[#All],[잉크]],0),21),INDEX(표5[#All],MATCH(C1092,표5[[#All],[잉크]],0),MATCH('넣어줄 잉크'!$D$2,표5[#Headers],0)+1))</f>
        <v>0</v>
      </c>
    </row>
    <row r="1093" spans="2:4" hidden="1" x14ac:dyDescent="0.3">
      <c r="B1093" s="56">
        <f t="shared" si="18"/>
        <v>0</v>
      </c>
      <c r="C1093" s="139" t="str">
        <f>'제품 추가'!AC1089</f>
        <v>STEALTH</v>
      </c>
      <c r="D1093" s="138">
        <f>IF('넣어줄 잉크'!$D$2="주말",INDEX(표5[#All],MATCH(C1093,표5[[#All],[잉크]],0),18)+INDEX(표5[#All],MATCH(C1093,표5[[#All],[잉크]],0),21),INDEX(표5[#All],MATCH(C1093,표5[[#All],[잉크]],0),MATCH('넣어줄 잉크'!$D$2,표5[#Headers],0)+1))</f>
        <v>0</v>
      </c>
    </row>
    <row r="1094" spans="2:4" hidden="1" x14ac:dyDescent="0.3">
      <c r="B1094" s="56">
        <f t="shared" si="18"/>
        <v>0</v>
      </c>
      <c r="C1094" s="139" t="str">
        <f>'제품 추가'!AC1090</f>
        <v>RUSTIC</v>
      </c>
      <c r="D1094" s="138">
        <f>IF('넣어줄 잉크'!$D$2="주말",INDEX(표5[#All],MATCH(C1094,표5[[#All],[잉크]],0),18)+INDEX(표5[#All],MATCH(C1094,표5[[#All],[잉크]],0),21),INDEX(표5[#All],MATCH(C1094,표5[[#All],[잉크]],0),MATCH('넣어줄 잉크'!$D$2,표5[#Headers],0)+1))</f>
        <v>0</v>
      </c>
    </row>
    <row r="1095" spans="2:4" hidden="1" x14ac:dyDescent="0.3">
      <c r="B1095" s="56">
        <f t="shared" si="18"/>
        <v>0</v>
      </c>
      <c r="C1095" s="139" t="str">
        <f>'제품 추가'!AC1091</f>
        <v>CASK</v>
      </c>
      <c r="D1095" s="138">
        <f>IF('넣어줄 잉크'!$D$2="주말",INDEX(표5[#All],MATCH(C1095,표5[[#All],[잉크]],0),18)+INDEX(표5[#All],MATCH(C1095,표5[[#All],[잉크]],0),21),INDEX(표5[#All],MATCH(C1095,표5[[#All],[잉크]],0),MATCH('넣어줄 잉크'!$D$2,표5[#Headers],0)+1))</f>
        <v>0</v>
      </c>
    </row>
    <row r="1096" spans="2:4" hidden="1" x14ac:dyDescent="0.3">
      <c r="B1096" s="56">
        <f t="shared" si="18"/>
        <v>0</v>
      </c>
      <c r="C1096" s="139" t="str">
        <f>'제품 추가'!AC1092</f>
        <v>VORTEX</v>
      </c>
      <c r="D1096" s="138">
        <f>IF('넣어줄 잉크'!$D$2="주말",INDEX(표5[#All],MATCH(C1096,표5[[#All],[잉크]],0),18)+INDEX(표5[#All],MATCH(C1096,표5[[#All],[잉크]],0),21),INDEX(표5[#All],MATCH(C1096,표5[[#All],[잉크]],0),MATCH('넣어줄 잉크'!$D$2,표5[#Headers],0)+1))</f>
        <v>0</v>
      </c>
    </row>
    <row r="1097" spans="2:4" hidden="1" x14ac:dyDescent="0.3">
      <c r="B1097" s="56">
        <f t="shared" si="18"/>
        <v>0</v>
      </c>
      <c r="C1097" s="139" t="str">
        <f>'제품 추가'!AC1093</f>
        <v>MARSH</v>
      </c>
      <c r="D1097" s="138">
        <f>IF('넣어줄 잉크'!$D$2="주말",INDEX(표5[#All],MATCH(C1097,표5[[#All],[잉크]],0),18)+INDEX(표5[#All],MATCH(C1097,표5[[#All],[잉크]],0),21),INDEX(표5[#All],MATCH(C1097,표5[[#All],[잉크]],0),MATCH('넣어줄 잉크'!$D$2,표5[#Headers],0)+1))</f>
        <v>0</v>
      </c>
    </row>
    <row r="1098" spans="2:4" hidden="1" x14ac:dyDescent="0.3">
      <c r="B1098" s="56">
        <f t="shared" si="18"/>
        <v>0</v>
      </c>
      <c r="C1098" s="139" t="str">
        <f>'제품 추가'!AC1094</f>
        <v>TUNDRA</v>
      </c>
      <c r="D1098" s="138">
        <f>IF('넣어줄 잉크'!$D$2="주말",INDEX(표5[#All],MATCH(C1098,표5[[#All],[잉크]],0),18)+INDEX(표5[#All],MATCH(C1098,표5[[#All],[잉크]],0),21),INDEX(표5[#All],MATCH(C1098,표5[[#All],[잉크]],0),MATCH('넣어줄 잉크'!$D$2,표5[#Headers],0)+1))</f>
        <v>0</v>
      </c>
    </row>
    <row r="1099" spans="2:4" hidden="1" x14ac:dyDescent="0.3">
      <c r="B1099" s="56">
        <f t="shared" si="18"/>
        <v>0</v>
      </c>
      <c r="C1099" s="139" t="str">
        <f>'제품 추가'!AC1095</f>
        <v>URANUS</v>
      </c>
      <c r="D1099" s="138">
        <f>IF('넣어줄 잉크'!$D$2="주말",INDEX(표5[#All],MATCH(C1099,표5[[#All],[잉크]],0),18)+INDEX(표5[#All],MATCH(C1099,표5[[#All],[잉크]],0),21),INDEX(표5[#All],MATCH(C1099,표5[[#All],[잉크]],0),MATCH('넣어줄 잉크'!$D$2,표5[#Headers],0)+1))</f>
        <v>0</v>
      </c>
    </row>
    <row r="1100" spans="2:4" hidden="1" x14ac:dyDescent="0.3">
      <c r="B1100" s="56">
        <f t="shared" si="18"/>
        <v>0</v>
      </c>
      <c r="C1100" s="139" t="str">
        <f>'제품 추가'!AC1096</f>
        <v>CRATER</v>
      </c>
      <c r="D1100" s="138">
        <f>IF('넣어줄 잉크'!$D$2="주말",INDEX(표5[#All],MATCH(C1100,표5[[#All],[잉크]],0),18)+INDEX(표5[#All],MATCH(C1100,표5[[#All],[잉크]],0),21),INDEX(표5[#All],MATCH(C1100,표5[[#All],[잉크]],0),MATCH('넣어줄 잉크'!$D$2,표5[#Headers],0)+1))</f>
        <v>0</v>
      </c>
    </row>
    <row r="1101" spans="2:4" hidden="1" x14ac:dyDescent="0.3">
      <c r="B1101" s="56">
        <f t="shared" si="18"/>
        <v>0</v>
      </c>
      <c r="C1101" s="139" t="str">
        <f>'제품 추가'!AC1097</f>
        <v>HIBISCUS</v>
      </c>
      <c r="D1101" s="138">
        <f>IF('넣어줄 잉크'!$D$2="주말",INDEX(표5[#All],MATCH(C1101,표5[[#All],[잉크]],0),18)+INDEX(표5[#All],MATCH(C1101,표5[[#All],[잉크]],0),21),INDEX(표5[#All],MATCH(C1101,표5[[#All],[잉크]],0),MATCH('넣어줄 잉크'!$D$2,표5[#Headers],0)+1))</f>
        <v>0</v>
      </c>
    </row>
    <row r="1102" spans="2:4" hidden="1" x14ac:dyDescent="0.3">
      <c r="B1102" s="56">
        <f t="shared" si="18"/>
        <v>0</v>
      </c>
      <c r="C1102" s="139" t="str">
        <f>'제품 추가'!AC1098</f>
        <v>LUSTER</v>
      </c>
      <c r="D1102" s="138">
        <f>IF('넣어줄 잉크'!$D$2="주말",INDEX(표5[#All],MATCH(C1102,표5[[#All],[잉크]],0),18)+INDEX(표5[#All],MATCH(C1102,표5[[#All],[잉크]],0),21),INDEX(표5[#All],MATCH(C1102,표5[[#All],[잉크]],0),MATCH('넣어줄 잉크'!$D$2,표5[#Headers],0)+1))</f>
        <v>0</v>
      </c>
    </row>
    <row r="1103" spans="2:4" hidden="1" x14ac:dyDescent="0.3">
      <c r="B1103" s="56">
        <f t="shared" si="18"/>
        <v>0</v>
      </c>
      <c r="C1103" s="139" t="str">
        <f>'제품 추가'!AC1099</f>
        <v>MALT</v>
      </c>
      <c r="D1103" s="138">
        <f>IF('넣어줄 잉크'!$D$2="주말",INDEX(표5[#All],MATCH(C1103,표5[[#All],[잉크]],0),18)+INDEX(표5[#All],MATCH(C1103,표5[[#All],[잉크]],0),21),INDEX(표5[#All],MATCH(C1103,표5[[#All],[잉크]],0),MATCH('넣어줄 잉크'!$D$2,표5[#Headers],0)+1))</f>
        <v>0</v>
      </c>
    </row>
    <row r="1104" spans="2:4" hidden="1" x14ac:dyDescent="0.3">
      <c r="B1104" s="56">
        <f t="shared" si="18"/>
        <v>0</v>
      </c>
      <c r="C1104" s="139" t="str">
        <f>'제품 추가'!AC1100</f>
        <v>ROAN</v>
      </c>
      <c r="D1104" s="138">
        <f>IF('넣어줄 잉크'!$D$2="주말",INDEX(표5[#All],MATCH(C1104,표5[[#All],[잉크]],0),18)+INDEX(표5[#All],MATCH(C1104,표5[[#All],[잉크]],0),21),INDEX(표5[#All],MATCH(C1104,표5[[#All],[잉크]],0),MATCH('넣어줄 잉크'!$D$2,표5[#Headers],0)+1))</f>
        <v>0</v>
      </c>
    </row>
    <row r="1105" spans="2:4" hidden="1" x14ac:dyDescent="0.3">
      <c r="B1105" s="56">
        <f t="shared" si="18"/>
        <v>0</v>
      </c>
      <c r="C1105" s="139" t="str">
        <f>'제품 추가'!AC1101</f>
        <v>MOLTEN</v>
      </c>
      <c r="D1105" s="138">
        <f>IF('넣어줄 잉크'!$D$2="주말",INDEX(표5[#All],MATCH(C1105,표5[[#All],[잉크]],0),18)+INDEX(표5[#All],MATCH(C1105,표5[[#All],[잉크]],0),21),INDEX(표5[#All],MATCH(C1105,표5[[#All],[잉크]],0),MATCH('넣어줄 잉크'!$D$2,표5[#Headers],0)+1))</f>
        <v>0</v>
      </c>
    </row>
    <row r="1106" spans="2:4" hidden="1" x14ac:dyDescent="0.3">
      <c r="B1106" s="56">
        <f t="shared" si="18"/>
        <v>0</v>
      </c>
      <c r="C1106" s="139" t="str">
        <f>'제품 추가'!AC1102</f>
        <v>LINEN</v>
      </c>
      <c r="D1106" s="138">
        <f>IF('넣어줄 잉크'!$D$2="주말",INDEX(표5[#All],MATCH(C1106,표5[[#All],[잉크]],0),18)+INDEX(표5[#All],MATCH(C1106,표5[[#All],[잉크]],0),21),INDEX(표5[#All],MATCH(C1106,표5[[#All],[잉크]],0),MATCH('넣어줄 잉크'!$D$2,표5[#Headers],0)+1))</f>
        <v>0</v>
      </c>
    </row>
    <row r="1107" spans="2:4" hidden="1" x14ac:dyDescent="0.3">
      <c r="B1107" s="56">
        <f t="shared" si="18"/>
        <v>0</v>
      </c>
      <c r="C1107" s="139" t="str">
        <f>'제품 추가'!AC1103</f>
        <v>ZINC</v>
      </c>
      <c r="D1107" s="138">
        <f>IF('넣어줄 잉크'!$D$2="주말",INDEX(표5[#All],MATCH(C1107,표5[[#All],[잉크]],0),18)+INDEX(표5[#All],MATCH(C1107,표5[[#All],[잉크]],0),21),INDEX(표5[#All],MATCH(C1107,표5[[#All],[잉크]],0),MATCH('넣어줄 잉크'!$D$2,표5[#Headers],0)+1))</f>
        <v>0</v>
      </c>
    </row>
    <row r="1108" spans="2:4" hidden="1" x14ac:dyDescent="0.3">
      <c r="B1108" s="56">
        <f t="shared" si="18"/>
        <v>0</v>
      </c>
      <c r="C1108" s="139" t="str">
        <f>'제품 추가'!AC1104</f>
        <v>ARCTIC</v>
      </c>
      <c r="D1108" s="138">
        <f>IF('넣어줄 잉크'!$D$2="주말",INDEX(표5[#All],MATCH(C1108,표5[[#All],[잉크]],0),18)+INDEX(표5[#All],MATCH(C1108,표5[[#All],[잉크]],0),21),INDEX(표5[#All],MATCH(C1108,표5[[#All],[잉크]],0),MATCH('넣어줄 잉크'!$D$2,표5[#Headers],0)+1))</f>
        <v>0</v>
      </c>
    </row>
    <row r="1109" spans="2:4" hidden="1" x14ac:dyDescent="0.3">
      <c r="B1109" s="56">
        <f t="shared" si="18"/>
        <v>0</v>
      </c>
      <c r="C1109" s="139" t="str">
        <f>'제품 추가'!AC1105</f>
        <v>TIN</v>
      </c>
      <c r="D1109" s="138">
        <f>IF('넣어줄 잉크'!$D$2="주말",INDEX(표5[#All],MATCH(C1109,표5[[#All],[잉크]],0),18)+INDEX(표5[#All],MATCH(C1109,표5[[#All],[잉크]],0),21),INDEX(표5[#All],MATCH(C1109,표5[[#All],[잉크]],0),MATCH('넣어줄 잉크'!$D$2,표5[#Headers],0)+1))</f>
        <v>0</v>
      </c>
    </row>
    <row r="1110" spans="2:4" hidden="1" x14ac:dyDescent="0.3">
      <c r="B1110" s="56">
        <f t="shared" si="18"/>
        <v>0</v>
      </c>
      <c r="C1110" s="139" t="str">
        <f>'제품 추가'!AC1106</f>
        <v>OVERCAST</v>
      </c>
      <c r="D1110" s="138">
        <f>IF('넣어줄 잉크'!$D$2="주말",INDEX(표5[#All],MATCH(C1110,표5[[#All],[잉크]],0),18)+INDEX(표5[#All],MATCH(C1110,표5[[#All],[잉크]],0),21),INDEX(표5[#All],MATCH(C1110,표5[[#All],[잉크]],0),MATCH('넣어줄 잉크'!$D$2,표5[#Headers],0)+1))</f>
        <v>0</v>
      </c>
    </row>
    <row r="1111" spans="2:4" hidden="1" x14ac:dyDescent="0.3">
      <c r="B1111" s="56">
        <f t="shared" si="18"/>
        <v>0</v>
      </c>
      <c r="C1111" s="139" t="str">
        <f>'제품 추가'!AC1107</f>
        <v>BEAVER</v>
      </c>
      <c r="D1111" s="138">
        <f>IF('넣어줄 잉크'!$D$2="주말",INDEX(표5[#All],MATCH(C1111,표5[[#All],[잉크]],0),18)+INDEX(표5[#All],MATCH(C1111,표5[[#All],[잉크]],0),21),INDEX(표5[#All],MATCH(C1111,표5[[#All],[잉크]],0),MATCH('넣어줄 잉크'!$D$2,표5[#Headers],0)+1))</f>
        <v>0</v>
      </c>
    </row>
    <row r="1112" spans="2:4" hidden="1" x14ac:dyDescent="0.3">
      <c r="B1112" s="56">
        <f t="shared" si="18"/>
        <v>0</v>
      </c>
      <c r="C1112" s="139" t="str">
        <f>'제품 추가'!AC1108</f>
        <v>SUNRAY</v>
      </c>
      <c r="D1112" s="138">
        <f>IF('넣어줄 잉크'!$D$2="주말",INDEX(표5[#All],MATCH(C1112,표5[[#All],[잉크]],0),18)+INDEX(표5[#All],MATCH(C1112,표5[[#All],[잉크]],0),21),INDEX(표5[#All],MATCH(C1112,표5[[#All],[잉크]],0),MATCH('넣어줄 잉크'!$D$2,표5[#Headers],0)+1))</f>
        <v>0</v>
      </c>
    </row>
    <row r="1113" spans="2:4" hidden="1" x14ac:dyDescent="0.3">
      <c r="B1113" s="56">
        <f t="shared" si="18"/>
        <v>0</v>
      </c>
      <c r="C1113" s="139" t="str">
        <f>'제품 추가'!AC1109</f>
        <v>GRIM</v>
      </c>
      <c r="D1113" s="138">
        <f>IF('넣어줄 잉크'!$D$2="주말",INDEX(표5[#All],MATCH(C1113,표5[[#All],[잉크]],0),18)+INDEX(표5[#All],MATCH(C1113,표5[[#All],[잉크]],0),21),INDEX(표5[#All],MATCH(C1113,표5[[#All],[잉크]],0),MATCH('넣어줄 잉크'!$D$2,표5[#Headers],0)+1))</f>
        <v>0</v>
      </c>
    </row>
    <row r="1114" spans="2:4" hidden="1" x14ac:dyDescent="0.3">
      <c r="B1114" s="56">
        <f t="shared" si="18"/>
        <v>0</v>
      </c>
      <c r="C1114" s="139" t="e">
        <f>'제품 추가'!#REF!</f>
        <v>#REF!</v>
      </c>
      <c r="D1114" s="138" t="e">
        <f>IF('넣어줄 잉크'!$D$2="주말",INDEX(표5[#All],MATCH(C1114,표5[[#All],[잉크]],0),18)+INDEX(표5[#All],MATCH(C1114,표5[[#All],[잉크]],0),21),INDEX(표5[#All],MATCH(C1114,표5[[#All],[잉크]],0),MATCH('넣어줄 잉크'!$D$2,표5[#Headers],0)+1))</f>
        <v>#REF!</v>
      </c>
    </row>
    <row r="1115" spans="2:4" hidden="1" x14ac:dyDescent="0.3">
      <c r="B1115" s="56">
        <f t="shared" si="18"/>
        <v>0</v>
      </c>
      <c r="C1115" s="139" t="e">
        <f>'제품 추가'!#REF!</f>
        <v>#REF!</v>
      </c>
      <c r="D1115" s="138" t="e">
        <f>IF('넣어줄 잉크'!$D$2="주말",INDEX(표5[#All],MATCH(C1115,표5[[#All],[잉크]],0),18)+INDEX(표5[#All],MATCH(C1115,표5[[#All],[잉크]],0),21),INDEX(표5[#All],MATCH(C1115,표5[[#All],[잉크]],0),MATCH('넣어줄 잉크'!$D$2,표5[#Headers],0)+1))</f>
        <v>#REF!</v>
      </c>
    </row>
    <row r="1116" spans="2:4" hidden="1" x14ac:dyDescent="0.3">
      <c r="B1116" s="56">
        <f t="shared" si="18"/>
        <v>0</v>
      </c>
      <c r="C1116" s="139" t="str">
        <f>'제품 추가'!AC1110</f>
        <v>DULL</v>
      </c>
      <c r="D1116" s="138">
        <f>IF('넣어줄 잉크'!$D$2="주말",INDEX(표5[#All],MATCH(C1116,표5[[#All],[잉크]],0),18)+INDEX(표5[#All],MATCH(C1116,표5[[#All],[잉크]],0),21),INDEX(표5[#All],MATCH(C1116,표5[[#All],[잉크]],0),MATCH('넣어줄 잉크'!$D$2,표5[#Headers],0)+1))</f>
        <v>0</v>
      </c>
    </row>
    <row r="1117" spans="2:4" hidden="1" x14ac:dyDescent="0.3">
      <c r="B1117" s="56">
        <f t="shared" si="18"/>
        <v>0</v>
      </c>
      <c r="C1117" s="139" t="str">
        <f>'제품 추가'!AC1111</f>
        <v>SOBER</v>
      </c>
      <c r="D1117" s="138">
        <f>IF('넣어줄 잉크'!$D$2="주말",INDEX(표5[#All],MATCH(C1117,표5[[#All],[잉크]],0),18)+INDEX(표5[#All],MATCH(C1117,표5[[#All],[잉크]],0),21),INDEX(표5[#All],MATCH(C1117,표5[[#All],[잉크]],0),MATCH('넣어줄 잉크'!$D$2,표5[#Headers],0)+1))</f>
        <v>0</v>
      </c>
    </row>
    <row r="1118" spans="2:4" hidden="1" x14ac:dyDescent="0.3">
      <c r="B1118" s="56">
        <f t="shared" si="18"/>
        <v>0</v>
      </c>
      <c r="C1118" s="139" t="str">
        <f>'제품 추가'!AC1112</f>
        <v>NEPTUNE</v>
      </c>
      <c r="D1118" s="138">
        <f>IF('넣어줄 잉크'!$D$2="주말",INDEX(표5[#All],MATCH(C1118,표5[[#All],[잉크]],0),18)+INDEX(표5[#All],MATCH(C1118,표5[[#All],[잉크]],0),21),INDEX(표5[#All],MATCH(C1118,표5[[#All],[잉크]],0),MATCH('넣어줄 잉크'!$D$2,표5[#Headers],0)+1))</f>
        <v>0</v>
      </c>
    </row>
    <row r="1119" spans="2:4" hidden="1" x14ac:dyDescent="0.3">
      <c r="B1119" s="56">
        <f t="shared" si="18"/>
        <v>0</v>
      </c>
      <c r="C1119" s="139" t="str">
        <f>'제품 추가'!AC1113</f>
        <v>PLUTO</v>
      </c>
      <c r="D1119" s="138">
        <f>IF('넣어줄 잉크'!$D$2="주말",INDEX(표5[#All],MATCH(C1119,표5[[#All],[잉크]],0),18)+INDEX(표5[#All],MATCH(C1119,표5[[#All],[잉크]],0),21),INDEX(표5[#All],MATCH(C1119,표5[[#All],[잉크]],0),MATCH('넣어줄 잉크'!$D$2,표5[#Headers],0)+1))</f>
        <v>0</v>
      </c>
    </row>
    <row r="1120" spans="2:4" hidden="1" x14ac:dyDescent="0.3">
      <c r="B1120" s="56">
        <f t="shared" si="18"/>
        <v>0</v>
      </c>
      <c r="C1120" s="139" t="str">
        <f>'제품 추가'!AC1114</f>
        <v>ORCA</v>
      </c>
      <c r="D1120" s="138">
        <f>IF('넣어줄 잉크'!$D$2="주말",INDEX(표5[#All],MATCH(C1120,표5[[#All],[잉크]],0),18)+INDEX(표5[#All],MATCH(C1120,표5[[#All],[잉크]],0),21),INDEX(표5[#All],MATCH(C1120,표5[[#All],[잉크]],0),MATCH('넣어줄 잉크'!$D$2,표5[#Headers],0)+1))</f>
        <v>0</v>
      </c>
    </row>
    <row r="1121" spans="2:4" hidden="1" x14ac:dyDescent="0.3">
      <c r="B1121" s="56">
        <f t="shared" si="18"/>
        <v>0</v>
      </c>
      <c r="C1121" s="139" t="str">
        <f>'제품 추가'!AC1115</f>
        <v>ELK</v>
      </c>
      <c r="D1121" s="138">
        <f>IF('넣어줄 잉크'!$D$2="주말",INDEX(표5[#All],MATCH(C1121,표5[[#All],[잉크]],0),18)+INDEX(표5[#All],MATCH(C1121,표5[[#All],[잉크]],0),21),INDEX(표5[#All],MATCH(C1121,표5[[#All],[잉크]],0),MATCH('넣어줄 잉크'!$D$2,표5[#Headers],0)+1))</f>
        <v>0</v>
      </c>
    </row>
    <row r="1122" spans="2:4" hidden="1" x14ac:dyDescent="0.3">
      <c r="B1122" s="56">
        <f t="shared" si="18"/>
        <v>0</v>
      </c>
      <c r="C1122" s="139" t="str">
        <f>'제품 추가'!AC1116</f>
        <v>LURKER</v>
      </c>
      <c r="D1122" s="138">
        <f>IF('넣어줄 잉크'!$D$2="주말",INDEX(표5[#All],MATCH(C1122,표5[[#All],[잉크]],0),18)+INDEX(표5[#All],MATCH(C1122,표5[[#All],[잉크]],0),21),INDEX(표5[#All],MATCH(C1122,표5[[#All],[잉크]],0),MATCH('넣어줄 잉크'!$D$2,표5[#Headers],0)+1))</f>
        <v>0</v>
      </c>
    </row>
    <row r="1123" spans="2:4" hidden="1" x14ac:dyDescent="0.3">
      <c r="B1123" s="56">
        <f t="shared" ref="B1123:B1167" si="19">IFERROR(SUM(D1123:D1123),0)</f>
        <v>0</v>
      </c>
      <c r="C1123" s="139" t="str">
        <f>'제품 추가'!AC1117</f>
        <v>MOOSE</v>
      </c>
      <c r="D1123" s="138">
        <f>IF('넣어줄 잉크'!$D$2="주말",INDEX(표5[#All],MATCH(C1123,표5[[#All],[잉크]],0),18)+INDEX(표5[#All],MATCH(C1123,표5[[#All],[잉크]],0),21),INDEX(표5[#All],MATCH(C1123,표5[[#All],[잉크]],0),MATCH('넣어줄 잉크'!$D$2,표5[#Headers],0)+1))</f>
        <v>0</v>
      </c>
    </row>
    <row r="1124" spans="2:4" hidden="1" x14ac:dyDescent="0.3">
      <c r="B1124" s="56">
        <f t="shared" si="19"/>
        <v>0</v>
      </c>
      <c r="C1124" s="139" t="str">
        <f>'제품 추가'!AC1118</f>
        <v>RYE</v>
      </c>
      <c r="D1124" s="138">
        <f>IF('넣어줄 잉크'!$D$2="주말",INDEX(표5[#All],MATCH(C1124,표5[[#All],[잉크]],0),18)+INDEX(표5[#All],MATCH(C1124,표5[[#All],[잉크]],0),21),INDEX(표5[#All],MATCH(C1124,표5[[#All],[잉크]],0),MATCH('넣어줄 잉크'!$D$2,표5[#Headers],0)+1))</f>
        <v>0</v>
      </c>
    </row>
    <row r="1125" spans="2:4" hidden="1" x14ac:dyDescent="0.3">
      <c r="B1125" s="56">
        <f t="shared" si="19"/>
        <v>0</v>
      </c>
      <c r="C1125" s="139" t="str">
        <f>'제품 추가'!AC1119</f>
        <v>NEST</v>
      </c>
      <c r="D1125" s="138">
        <f>IF('넣어줄 잉크'!$D$2="주말",INDEX(표5[#All],MATCH(C1125,표5[[#All],[잉크]],0),18)+INDEX(표5[#All],MATCH(C1125,표5[[#All],[잉크]],0),21),INDEX(표5[#All],MATCH(C1125,표5[[#All],[잉크]],0),MATCH('넣어줄 잉크'!$D$2,표5[#Headers],0)+1))</f>
        <v>0</v>
      </c>
    </row>
    <row r="1126" spans="2:4" hidden="1" x14ac:dyDescent="0.3">
      <c r="B1126" s="56">
        <f t="shared" si="19"/>
        <v>0</v>
      </c>
      <c r="C1126" s="139" t="str">
        <f>'제품 추가'!AC1120</f>
        <v>BLISS</v>
      </c>
      <c r="D1126" s="138">
        <f>IF('넣어줄 잉크'!$D$2="주말",INDEX(표5[#All],MATCH(C1126,표5[[#All],[잉크]],0),18)+INDEX(표5[#All],MATCH(C1126,표5[[#All],[잉크]],0),21),INDEX(표5[#All],MATCH(C1126,표5[[#All],[잉크]],0),MATCH('넣어줄 잉크'!$D$2,표5[#Headers],0)+1))</f>
        <v>0</v>
      </c>
    </row>
    <row r="1127" spans="2:4" hidden="1" x14ac:dyDescent="0.3">
      <c r="B1127" s="56">
        <f t="shared" si="19"/>
        <v>0</v>
      </c>
      <c r="C1127" s="139" t="str">
        <f>'제품 추가'!AC1121</f>
        <v>GRIZZLY</v>
      </c>
      <c r="D1127" s="138">
        <f>IF('넣어줄 잉크'!$D$2="주말",INDEX(표5[#All],MATCH(C1127,표5[[#All],[잉크]],0),18)+INDEX(표5[#All],MATCH(C1127,표5[[#All],[잉크]],0),21),INDEX(표5[#All],MATCH(C1127,표5[[#All],[잉크]],0),MATCH('넣어줄 잉크'!$D$2,표5[#Headers],0)+1))</f>
        <v>0</v>
      </c>
    </row>
    <row r="1128" spans="2:4" hidden="1" x14ac:dyDescent="0.3">
      <c r="B1128" s="56">
        <f t="shared" si="19"/>
        <v>0</v>
      </c>
      <c r="C1128" s="139" t="str">
        <f>'제품 추가'!AC1122</f>
        <v>SQUIRREL</v>
      </c>
      <c r="D1128" s="138">
        <f>IF('넣어줄 잉크'!$D$2="주말",INDEX(표5[#All],MATCH(C1128,표5[[#All],[잉크]],0),18)+INDEX(표5[#All],MATCH(C1128,표5[[#All],[잉크]],0),21),INDEX(표5[#All],MATCH(C1128,표5[[#All],[잉크]],0),MATCH('넣어줄 잉크'!$D$2,표5[#Headers],0)+1))</f>
        <v>0</v>
      </c>
    </row>
    <row r="1129" spans="2:4" hidden="1" x14ac:dyDescent="0.3">
      <c r="B1129" s="56">
        <f t="shared" si="19"/>
        <v>0</v>
      </c>
      <c r="C1129" s="139" t="str">
        <f>'제품 추가'!AC1123</f>
        <v>ANGRY</v>
      </c>
      <c r="D1129" s="138">
        <f>IF('넣어줄 잉크'!$D$2="주말",INDEX(표5[#All],MATCH(C1129,표5[[#All],[잉크]],0),18)+INDEX(표5[#All],MATCH(C1129,표5[[#All],[잉크]],0),21),INDEX(표5[#All],MATCH(C1129,표5[[#All],[잉크]],0),MATCH('넣어줄 잉크'!$D$2,표5[#Headers],0)+1))</f>
        <v>0</v>
      </c>
    </row>
    <row r="1130" spans="2:4" hidden="1" x14ac:dyDescent="0.3">
      <c r="B1130" s="56">
        <f t="shared" si="19"/>
        <v>0</v>
      </c>
      <c r="C1130" s="139" t="str">
        <f>'제품 추가'!AC1124</f>
        <v>GUNMETAL</v>
      </c>
      <c r="D1130" s="138">
        <f>IF('넣어줄 잉크'!$D$2="주말",INDEX(표5[#All],MATCH(C1130,표5[[#All],[잉크]],0),18)+INDEX(표5[#All],MATCH(C1130,표5[[#All],[잉크]],0),21),INDEX(표5[#All],MATCH(C1130,표5[[#All],[잉크]],0),MATCH('넣어줄 잉크'!$D$2,표5[#Headers],0)+1))</f>
        <v>0</v>
      </c>
    </row>
    <row r="1131" spans="2:4" hidden="1" x14ac:dyDescent="0.3">
      <c r="B1131" s="56">
        <f t="shared" si="19"/>
        <v>0</v>
      </c>
      <c r="C1131" s="139" t="str">
        <f>'제품 추가'!AC1125</f>
        <v>BROGUE</v>
      </c>
      <c r="D1131" s="138">
        <f>IF('넣어줄 잉크'!$D$2="주말",INDEX(표5[#All],MATCH(C1131,표5[[#All],[잉크]],0),18)+INDEX(표5[#All],MATCH(C1131,표5[[#All],[잉크]],0),21),INDEX(표5[#All],MATCH(C1131,표5[[#All],[잉크]],0),MATCH('넣어줄 잉크'!$D$2,표5[#Headers],0)+1))</f>
        <v>0</v>
      </c>
    </row>
    <row r="1132" spans="2:4" hidden="1" x14ac:dyDescent="0.3">
      <c r="B1132" s="56">
        <f t="shared" si="19"/>
        <v>0</v>
      </c>
      <c r="C1132" s="139" t="str">
        <f>'제품 추가'!AC1126</f>
        <v>ADOBE</v>
      </c>
      <c r="D1132" s="138">
        <f>IF('넣어줄 잉크'!$D$2="주말",INDEX(표5[#All],MATCH(C1132,표5[[#All],[잉크]],0),18)+INDEX(표5[#All],MATCH(C1132,표5[[#All],[잉크]],0),21),INDEX(표5[#All],MATCH(C1132,표5[[#All],[잉크]],0),MATCH('넣어줄 잉크'!$D$2,표5[#Headers],0)+1))</f>
        <v>0</v>
      </c>
    </row>
    <row r="1133" spans="2:4" hidden="1" x14ac:dyDescent="0.3">
      <c r="B1133" s="56">
        <f t="shared" si="19"/>
        <v>0</v>
      </c>
      <c r="C1133" s="139" t="str">
        <f>'제품 추가'!AC1127</f>
        <v>HAPPY</v>
      </c>
      <c r="D1133" s="138">
        <f>IF('넣어줄 잉크'!$D$2="주말",INDEX(표5[#All],MATCH(C1133,표5[[#All],[잉크]],0),18)+INDEX(표5[#All],MATCH(C1133,표5[[#All],[잉크]],0),21),INDEX(표5[#All],MATCH(C1133,표5[[#All],[잉크]],0),MATCH('넣어줄 잉크'!$D$2,표5[#Headers],0)+1))</f>
        <v>0</v>
      </c>
    </row>
    <row r="1134" spans="2:4" hidden="1" x14ac:dyDescent="0.3">
      <c r="B1134" s="56">
        <f t="shared" si="19"/>
        <v>0</v>
      </c>
      <c r="C1134" s="139" t="str">
        <f>'제품 추가'!AC1128</f>
        <v>BORED</v>
      </c>
      <c r="D1134" s="138">
        <f>IF('넣어줄 잉크'!$D$2="주말",INDEX(표5[#All],MATCH(C1134,표5[[#All],[잉크]],0),18)+INDEX(표5[#All],MATCH(C1134,표5[[#All],[잉크]],0),21),INDEX(표5[#All],MATCH(C1134,표5[[#All],[잉크]],0),MATCH('넣어줄 잉크'!$D$2,표5[#Headers],0)+1))</f>
        <v>0</v>
      </c>
    </row>
    <row r="1135" spans="2:4" hidden="1" x14ac:dyDescent="0.3">
      <c r="B1135" s="56">
        <f t="shared" si="19"/>
        <v>0</v>
      </c>
      <c r="C1135" s="139" t="e">
        <f>'제품 추가'!#REF!</f>
        <v>#REF!</v>
      </c>
      <c r="D1135" s="138" t="e">
        <f>IF('넣어줄 잉크'!$D$2="주말",INDEX(표5[#All],MATCH(C1135,표5[[#All],[잉크]],0),18)+INDEX(표5[#All],MATCH(C1135,표5[[#All],[잉크]],0),21),INDEX(표5[#All],MATCH(C1135,표5[[#All],[잉크]],0),MATCH('넣어줄 잉크'!$D$2,표5[#Headers],0)+1))</f>
        <v>#REF!</v>
      </c>
    </row>
    <row r="1136" spans="2:4" hidden="1" x14ac:dyDescent="0.3">
      <c r="B1136" s="56">
        <f t="shared" si="19"/>
        <v>0</v>
      </c>
      <c r="C1136" s="139" t="str">
        <f>'제품 추가'!AC1129</f>
        <v>NOON</v>
      </c>
      <c r="D1136" s="138">
        <f>IF('넣어줄 잉크'!$D$2="주말",INDEX(표5[#All],MATCH(C1136,표5[[#All],[잉크]],0),18)+INDEX(표5[#All],MATCH(C1136,표5[[#All],[잉크]],0),21),INDEX(표5[#All],MATCH(C1136,표5[[#All],[잉크]],0),MATCH('넣어줄 잉크'!$D$2,표5[#Headers],0)+1))</f>
        <v>0</v>
      </c>
    </row>
    <row r="1137" spans="2:4" hidden="1" x14ac:dyDescent="0.3">
      <c r="B1137" s="56">
        <f t="shared" si="19"/>
        <v>0</v>
      </c>
      <c r="C1137" s="139" t="str">
        <f>'제품 추가'!AC1130</f>
        <v>WORRIED</v>
      </c>
      <c r="D1137" s="138">
        <f>IF('넣어줄 잉크'!$D$2="주말",INDEX(표5[#All],MATCH(C1137,표5[[#All],[잉크]],0),18)+INDEX(표5[#All],MATCH(C1137,표5[[#All],[잉크]],0),21),INDEX(표5[#All],MATCH(C1137,표5[[#All],[잉크]],0),MATCH('넣어줄 잉크'!$D$2,표5[#Headers],0)+1))</f>
        <v>0</v>
      </c>
    </row>
    <row r="1138" spans="2:4" hidden="1" x14ac:dyDescent="0.3">
      <c r="B1138" s="56">
        <f t="shared" si="19"/>
        <v>0</v>
      </c>
      <c r="C1138" s="139" t="str">
        <f>'제품 추가'!AC1131</f>
        <v>FLICKER</v>
      </c>
      <c r="D1138" s="138">
        <f>IF('넣어줄 잉크'!$D$2="주말",INDEX(표5[#All],MATCH(C1138,표5[[#All],[잉크]],0),18)+INDEX(표5[#All],MATCH(C1138,표5[[#All],[잉크]],0),21),INDEX(표5[#All],MATCH(C1138,표5[[#All],[잉크]],0),MATCH('넣어줄 잉크'!$D$2,표5[#Headers],0)+1))</f>
        <v>0</v>
      </c>
    </row>
    <row r="1139" spans="2:4" hidden="1" x14ac:dyDescent="0.3">
      <c r="B1139" s="56">
        <f t="shared" si="19"/>
        <v>0</v>
      </c>
      <c r="C1139" s="139" t="str">
        <f>'제품 추가'!AC1132</f>
        <v>GRAIN</v>
      </c>
      <c r="D1139" s="138">
        <f>IF('넣어줄 잉크'!$D$2="주말",INDEX(표5[#All],MATCH(C1139,표5[[#All],[잉크]],0),18)+INDEX(표5[#All],MATCH(C1139,표5[[#All],[잉크]],0),21),INDEX(표5[#All],MATCH(C1139,표5[[#All],[잉크]],0),MATCH('넣어줄 잉크'!$D$2,표5[#Headers],0)+1))</f>
        <v>0</v>
      </c>
    </row>
    <row r="1140" spans="2:4" hidden="1" x14ac:dyDescent="0.3">
      <c r="B1140" s="56">
        <f t="shared" si="19"/>
        <v>0</v>
      </c>
      <c r="C1140" s="139" t="str">
        <f>'제품 추가'!AC1133</f>
        <v>SMUDGE</v>
      </c>
      <c r="D1140" s="138">
        <f>IF('넣어줄 잉크'!$D$2="주말",INDEX(표5[#All],MATCH(C1140,표5[[#All],[잉크]],0),18)+INDEX(표5[#All],MATCH(C1140,표5[[#All],[잉크]],0),21),INDEX(표5[#All],MATCH(C1140,표5[[#All],[잉크]],0),MATCH('넣어줄 잉크'!$D$2,표5[#Headers],0)+1))</f>
        <v>0</v>
      </c>
    </row>
    <row r="1141" spans="2:4" hidden="1" x14ac:dyDescent="0.3">
      <c r="B1141" s="56">
        <f t="shared" si="19"/>
        <v>0</v>
      </c>
      <c r="C1141" s="139" t="str">
        <f>'제품 추가'!AC1134</f>
        <v>ROPE</v>
      </c>
      <c r="D1141" s="138">
        <f>IF('넣어줄 잉크'!$D$2="주말",INDEX(표5[#All],MATCH(C1141,표5[[#All],[잉크]],0),18)+INDEX(표5[#All],MATCH(C1141,표5[[#All],[잉크]],0),21),INDEX(표5[#All],MATCH(C1141,표5[[#All],[잉크]],0),MATCH('넣어줄 잉크'!$D$2,표5[#Headers],0)+1))</f>
        <v>0</v>
      </c>
    </row>
    <row r="1142" spans="2:4" hidden="1" x14ac:dyDescent="0.3">
      <c r="B1142" s="56">
        <f t="shared" si="19"/>
        <v>0</v>
      </c>
      <c r="C1142" s="139" t="str">
        <f>'제품 추가'!AC1135</f>
        <v>SAD</v>
      </c>
      <c r="D1142" s="138">
        <f>IF('넣어줄 잉크'!$D$2="주말",INDEX(표5[#All],MATCH(C1142,표5[[#All],[잉크]],0),18)+INDEX(표5[#All],MATCH(C1142,표5[[#All],[잉크]],0),21),INDEX(표5[#All],MATCH(C1142,표5[[#All],[잉크]],0),MATCH('넣어줄 잉크'!$D$2,표5[#Headers],0)+1))</f>
        <v>0</v>
      </c>
    </row>
    <row r="1143" spans="2:4" hidden="1" x14ac:dyDescent="0.3">
      <c r="B1143" s="56">
        <f t="shared" si="19"/>
        <v>0</v>
      </c>
      <c r="C1143" s="139" t="str">
        <f>'제품 추가'!AC1136</f>
        <v>FLOOD</v>
      </c>
      <c r="D1143" s="138">
        <f>IF('넣어줄 잉크'!$D$2="주말",INDEX(표5[#All],MATCH(C1143,표5[[#All],[잉크]],0),18)+INDEX(표5[#All],MATCH(C1143,표5[[#All],[잉크]],0),21),INDEX(표5[#All],MATCH(C1143,표5[[#All],[잉크]],0),MATCH('넣어줄 잉크'!$D$2,표5[#Headers],0)+1))</f>
        <v>0</v>
      </c>
    </row>
    <row r="1144" spans="2:4" hidden="1" x14ac:dyDescent="0.3">
      <c r="B1144" s="56">
        <f t="shared" si="19"/>
        <v>0</v>
      </c>
      <c r="C1144" s="139" t="str">
        <f>'제품 추가'!AC1137</f>
        <v>MANTRA</v>
      </c>
      <c r="D1144" s="138">
        <f>IF('넣어줄 잉크'!$D$2="주말",INDEX(표5[#All],MATCH(C1144,표5[[#All],[잉크]],0),18)+INDEX(표5[#All],MATCH(C1144,표5[[#All],[잉크]],0),21),INDEX(표5[#All],MATCH(C1144,표5[[#All],[잉크]],0),MATCH('넣어줄 잉크'!$D$2,표5[#Headers],0)+1))</f>
        <v>0</v>
      </c>
    </row>
    <row r="1145" spans="2:4" hidden="1" x14ac:dyDescent="0.3">
      <c r="B1145" s="56">
        <f t="shared" si="19"/>
        <v>0</v>
      </c>
      <c r="C1145" s="139" t="str">
        <f>'제품 추가'!AC1138</f>
        <v>HOPEFUL</v>
      </c>
      <c r="D1145" s="138">
        <f>IF('넣어줄 잉크'!$D$2="주말",INDEX(표5[#All],MATCH(C1145,표5[[#All],[잉크]],0),18)+INDEX(표5[#All],MATCH(C1145,표5[[#All],[잉크]],0),21),INDEX(표5[#All],MATCH(C1145,표5[[#All],[잉크]],0),MATCH('넣어줄 잉크'!$D$2,표5[#Headers],0)+1))</f>
        <v>0</v>
      </c>
    </row>
    <row r="1146" spans="2:4" hidden="1" x14ac:dyDescent="0.3">
      <c r="B1146" s="56">
        <f t="shared" si="19"/>
        <v>0</v>
      </c>
      <c r="C1146" s="139" t="str">
        <f>'제품 추가'!AC1139</f>
        <v>FLUORITE</v>
      </c>
      <c r="D1146" s="138">
        <f>IF('넣어줄 잉크'!$D$2="주말",INDEX(표5[#All],MATCH(C1146,표5[[#All],[잉크]],0),18)+INDEX(표5[#All],MATCH(C1146,표5[[#All],[잉크]],0),21),INDEX(표5[#All],MATCH(C1146,표5[[#All],[잉크]],0),MATCH('넣어줄 잉크'!$D$2,표5[#Headers],0)+1))</f>
        <v>0</v>
      </c>
    </row>
    <row r="1147" spans="2:4" hidden="1" x14ac:dyDescent="0.3">
      <c r="B1147" s="56">
        <f t="shared" si="19"/>
        <v>0</v>
      </c>
      <c r="C1147" s="139" t="str">
        <f>'제품 추가'!AC1140</f>
        <v>NERVOUS</v>
      </c>
      <c r="D1147" s="138">
        <f>IF('넣어줄 잉크'!$D$2="주말",INDEX(표5[#All],MATCH(C1147,표5[[#All],[잉크]],0),18)+INDEX(표5[#All],MATCH(C1147,표5[[#All],[잉크]],0),21),INDEX(표5[#All],MATCH(C1147,표5[[#All],[잉크]],0),MATCH('넣어줄 잉크'!$D$2,표5[#Headers],0)+1))</f>
        <v>0</v>
      </c>
    </row>
    <row r="1148" spans="2:4" hidden="1" x14ac:dyDescent="0.3">
      <c r="B1148" s="56">
        <f t="shared" si="19"/>
        <v>0</v>
      </c>
      <c r="C1148" s="139" t="str">
        <f>'제품 추가'!AC1141</f>
        <v>NEBULA</v>
      </c>
      <c r="D1148" s="138">
        <f>IF('넣어줄 잉크'!$D$2="주말",INDEX(표5[#All],MATCH(C1148,표5[[#All],[잉크]],0),18)+INDEX(표5[#All],MATCH(C1148,표5[[#All],[잉크]],0),21),INDEX(표5[#All],MATCH(C1148,표5[[#All],[잉크]],0),MATCH('넣어줄 잉크'!$D$2,표5[#Headers],0)+1))</f>
        <v>0</v>
      </c>
    </row>
    <row r="1149" spans="2:4" hidden="1" x14ac:dyDescent="0.3">
      <c r="B1149" s="56">
        <f t="shared" si="19"/>
        <v>0</v>
      </c>
      <c r="C1149" s="139" t="str">
        <f>'제품 추가'!AC1142</f>
        <v>NEXUS</v>
      </c>
      <c r="D1149" s="138">
        <f>IF('넣어줄 잉크'!$D$2="주말",INDEX(표5[#All],MATCH(C1149,표5[[#All],[잉크]],0),18)+INDEX(표5[#All],MATCH(C1149,표5[[#All],[잉크]],0),21),INDEX(표5[#All],MATCH(C1149,표5[[#All],[잉크]],0),MATCH('넣어줄 잉크'!$D$2,표5[#Headers],0)+1))</f>
        <v>0</v>
      </c>
    </row>
    <row r="1150" spans="2:4" hidden="1" x14ac:dyDescent="0.3">
      <c r="B1150" s="56">
        <f t="shared" si="19"/>
        <v>0</v>
      </c>
      <c r="C1150" s="139" t="str">
        <f>'제품 추가'!AC1143</f>
        <v>EDEN</v>
      </c>
      <c r="D1150" s="138">
        <f>IF('넣어줄 잉크'!$D$2="주말",INDEX(표5[#All],MATCH(C1150,표5[[#All],[잉크]],0),18)+INDEX(표5[#All],MATCH(C1150,표5[[#All],[잉크]],0),21),INDEX(표5[#All],MATCH(C1150,표5[[#All],[잉크]],0),MATCH('넣어줄 잉크'!$D$2,표5[#Headers],0)+1))</f>
        <v>0</v>
      </c>
    </row>
    <row r="1151" spans="2:4" hidden="1" x14ac:dyDescent="0.3">
      <c r="B1151" s="56">
        <f t="shared" si="19"/>
        <v>0</v>
      </c>
      <c r="C1151" s="139" t="str">
        <f>'제품 추가'!AC1144</f>
        <v>NOVA</v>
      </c>
      <c r="D1151" s="138">
        <f>IF('넣어줄 잉크'!$D$2="주말",INDEX(표5[#All],MATCH(C1151,표5[[#All],[잉크]],0),18)+INDEX(표5[#All],MATCH(C1151,표5[[#All],[잉크]],0),21),INDEX(표5[#All],MATCH(C1151,표5[[#All],[잉크]],0),MATCH('넣어줄 잉크'!$D$2,표5[#Headers],0)+1))</f>
        <v>0</v>
      </c>
    </row>
    <row r="1152" spans="2:4" hidden="1" x14ac:dyDescent="0.3">
      <c r="B1152" s="56">
        <f t="shared" si="19"/>
        <v>0</v>
      </c>
      <c r="C1152" s="139" t="str">
        <f>'제품 추가'!AC1145</f>
        <v>ZERO</v>
      </c>
      <c r="D1152" s="138">
        <f>IF('넣어줄 잉크'!$D$2="주말",INDEX(표5[#All],MATCH(C1152,표5[[#All],[잉크]],0),18)+INDEX(표5[#All],MATCH(C1152,표5[[#All],[잉크]],0),21),INDEX(표5[#All],MATCH(C1152,표5[[#All],[잉크]],0),MATCH('넣어줄 잉크'!$D$2,표5[#Headers],0)+1))</f>
        <v>0</v>
      </c>
    </row>
    <row r="1153" spans="2:4" hidden="1" x14ac:dyDescent="0.3">
      <c r="B1153" s="56">
        <f t="shared" si="19"/>
        <v>0</v>
      </c>
      <c r="C1153" s="139" t="str">
        <f>'제품 추가'!AC1146</f>
        <v>ANCIENT</v>
      </c>
      <c r="D1153" s="138">
        <f>IF('넣어줄 잉크'!$D$2="주말",INDEX(표5[#All],MATCH(C1153,표5[[#All],[잉크]],0),18)+INDEX(표5[#All],MATCH(C1153,표5[[#All],[잉크]],0),21),INDEX(표5[#All],MATCH(C1153,표5[[#All],[잉크]],0),MATCH('넣어줄 잉크'!$D$2,표5[#Headers],0)+1))</f>
        <v>0</v>
      </c>
    </row>
    <row r="1154" spans="2:4" hidden="1" x14ac:dyDescent="0.3">
      <c r="B1154" s="56">
        <f t="shared" si="19"/>
        <v>0</v>
      </c>
      <c r="C1154" s="139" t="str">
        <f>'제품 추가'!AC1147</f>
        <v>HARMONY</v>
      </c>
      <c r="D1154" s="138">
        <f>IF('넣어줄 잉크'!$D$2="주말",INDEX(표5[#All],MATCH(C1154,표5[[#All],[잉크]],0),18)+INDEX(표5[#All],MATCH(C1154,표5[[#All],[잉크]],0),21),INDEX(표5[#All],MATCH(C1154,표5[[#All],[잉크]],0),MATCH('넣어줄 잉크'!$D$2,표5[#Headers],0)+1))</f>
        <v>0</v>
      </c>
    </row>
    <row r="1155" spans="2:4" hidden="1" x14ac:dyDescent="0.3">
      <c r="B1155" s="56">
        <f t="shared" si="19"/>
        <v>0</v>
      </c>
      <c r="C1155" s="139" t="str">
        <f>'제품 추가'!AC1148</f>
        <v>EXCITED</v>
      </c>
      <c r="D1155" s="138">
        <f>IF('넣어줄 잉크'!$D$2="주말",INDEX(표5[#All],MATCH(C1155,표5[[#All],[잉크]],0),18)+INDEX(표5[#All],MATCH(C1155,표5[[#All],[잉크]],0),21),INDEX(표5[#All],MATCH(C1155,표5[[#All],[잉크]],0),MATCH('넣어줄 잉크'!$D$2,표5[#Headers],0)+1))</f>
        <v>0</v>
      </c>
    </row>
    <row r="1156" spans="2:4" hidden="1" x14ac:dyDescent="0.3">
      <c r="B1156" s="56">
        <f t="shared" si="19"/>
        <v>0</v>
      </c>
      <c r="C1156" s="139" t="str">
        <f>'제품 추가'!AC1149</f>
        <v>SLEEK</v>
      </c>
      <c r="D1156" s="138">
        <f>IF('넣어줄 잉크'!$D$2="주말",INDEX(표5[#All],MATCH(C1156,표5[[#All],[잉크]],0),18)+INDEX(표5[#All],MATCH(C1156,표5[[#All],[잉크]],0),21),INDEX(표5[#All],MATCH(C1156,표5[[#All],[잉크]],0),MATCH('넣어줄 잉크'!$D$2,표5[#Headers],0)+1))</f>
        <v>0</v>
      </c>
    </row>
    <row r="1157" spans="2:4" hidden="1" x14ac:dyDescent="0.3">
      <c r="B1157" s="56">
        <f t="shared" si="19"/>
        <v>0</v>
      </c>
      <c r="C1157" s="139" t="str">
        <f>'제품 추가'!AC1150</f>
        <v>HODU</v>
      </c>
      <c r="D1157" s="138">
        <f>IF('넣어줄 잉크'!$D$2="주말",INDEX(표5[#All],MATCH(C1157,표5[[#All],[잉크]],0),18)+INDEX(표5[#All],MATCH(C1157,표5[[#All],[잉크]],0),21),INDEX(표5[#All],MATCH(C1157,표5[[#All],[잉크]],0),MATCH('넣어줄 잉크'!$D$2,표5[#Headers],0)+1))</f>
        <v>0</v>
      </c>
    </row>
    <row r="1158" spans="2:4" hidden="1" x14ac:dyDescent="0.3">
      <c r="B1158" s="56">
        <f t="shared" si="19"/>
        <v>0</v>
      </c>
      <c r="C1158" s="139" t="e">
        <f>'제품 추가'!#REF!</f>
        <v>#REF!</v>
      </c>
      <c r="D1158" s="138" t="e">
        <f>IF('넣어줄 잉크'!$D$2="주말",INDEX(표5[#All],MATCH(C1158,표5[[#All],[잉크]],0),18)+INDEX(표5[#All],MATCH(C1158,표5[[#All],[잉크]],0),21),INDEX(표5[#All],MATCH(C1158,표5[[#All],[잉크]],0),MATCH('넣어줄 잉크'!$D$2,표5[#Headers],0)+1))</f>
        <v>#REF!</v>
      </c>
    </row>
    <row r="1159" spans="2:4" hidden="1" x14ac:dyDescent="0.3">
      <c r="B1159" s="56">
        <f t="shared" si="19"/>
        <v>0</v>
      </c>
      <c r="C1159" s="139" t="str">
        <f>'제품 추가'!AC1151</f>
        <v>QUARRY</v>
      </c>
      <c r="D1159" s="138">
        <f>IF('넣어줄 잉크'!$D$2="주말",INDEX(표5[#All],MATCH(C1159,표5[[#All],[잉크]],0),18)+INDEX(표5[#All],MATCH(C1159,표5[[#All],[잉크]],0),21),INDEX(표5[#All],MATCH(C1159,표5[[#All],[잉크]],0),MATCH('넣어줄 잉크'!$D$2,표5[#Headers],0)+1))</f>
        <v>0</v>
      </c>
    </row>
    <row r="1160" spans="2:4" hidden="1" x14ac:dyDescent="0.3">
      <c r="B1160" s="56">
        <f t="shared" si="19"/>
        <v>0</v>
      </c>
      <c r="C1160" s="139" t="str">
        <f>'제품 추가'!AC1152</f>
        <v>CHERT</v>
      </c>
      <c r="D1160" s="138">
        <f>IF('넣어줄 잉크'!$D$2="주말",INDEX(표5[#All],MATCH(C1160,표5[[#All],[잉크]],0),18)+INDEX(표5[#All],MATCH(C1160,표5[[#All],[잉크]],0),21),INDEX(표5[#All],MATCH(C1160,표5[[#All],[잉크]],0),MATCH('넣어줄 잉크'!$D$2,표5[#Headers],0)+1))</f>
        <v>0</v>
      </c>
    </row>
    <row r="1161" spans="2:4" hidden="1" x14ac:dyDescent="0.3">
      <c r="B1161" s="56">
        <f t="shared" si="19"/>
        <v>0</v>
      </c>
      <c r="C1161" s="139" t="e">
        <f>'제품 추가'!#REF!</f>
        <v>#REF!</v>
      </c>
      <c r="D1161" s="138" t="e">
        <f>IF('넣어줄 잉크'!$D$2="주말",INDEX(표5[#All],MATCH(C1161,표5[[#All],[잉크]],0),18)+INDEX(표5[#All],MATCH(C1161,표5[[#All],[잉크]],0),21),INDEX(표5[#All],MATCH(C1161,표5[[#All],[잉크]],0),MATCH('넣어줄 잉크'!$D$2,표5[#Headers],0)+1))</f>
        <v>#REF!</v>
      </c>
    </row>
    <row r="1162" spans="2:4" hidden="1" x14ac:dyDescent="0.3">
      <c r="B1162" s="56">
        <f t="shared" si="19"/>
        <v>0</v>
      </c>
      <c r="C1162" s="139" t="str">
        <f>'제품 추가'!AC1153</f>
        <v>AZELEA</v>
      </c>
      <c r="D1162" s="138">
        <f>IF('넣어줄 잉크'!$D$2="주말",INDEX(표5[#All],MATCH(C1162,표5[[#All],[잉크]],0),18)+INDEX(표5[#All],MATCH(C1162,표5[[#All],[잉크]],0),21),INDEX(표5[#All],MATCH(C1162,표5[[#All],[잉크]],0),MATCH('넣어줄 잉크'!$D$2,표5[#Headers],0)+1))</f>
        <v>0</v>
      </c>
    </row>
    <row r="1163" spans="2:4" hidden="1" x14ac:dyDescent="0.3">
      <c r="B1163" s="56">
        <f t="shared" si="19"/>
        <v>0</v>
      </c>
      <c r="C1163" s="139" t="str">
        <f>'제품 추가'!AC1154</f>
        <v>CAMELLIA</v>
      </c>
      <c r="D1163" s="138">
        <f>IF('넣어줄 잉크'!$D$2="주말",INDEX(표5[#All],MATCH(C1163,표5[[#All],[잉크]],0),18)+INDEX(표5[#All],MATCH(C1163,표5[[#All],[잉크]],0),21),INDEX(표5[#All],MATCH(C1163,표5[[#All],[잉크]],0),MATCH('넣어줄 잉크'!$D$2,표5[#Headers],0)+1))</f>
        <v>0</v>
      </c>
    </row>
    <row r="1164" spans="2:4" hidden="1" x14ac:dyDescent="0.3">
      <c r="B1164" s="56">
        <f t="shared" si="19"/>
        <v>0</v>
      </c>
      <c r="C1164" s="139" t="str">
        <f>'제품 추가'!AC1155</f>
        <v>MIRE</v>
      </c>
      <c r="D1164" s="138">
        <f>IF('넣어줄 잉크'!$D$2="주말",INDEX(표5[#All],MATCH(C1164,표5[[#All],[잉크]],0),18)+INDEX(표5[#All],MATCH(C1164,표5[[#All],[잉크]],0),21),INDEX(표5[#All],MATCH(C1164,표5[[#All],[잉크]],0),MATCH('넣어줄 잉크'!$D$2,표5[#Headers],0)+1))</f>
        <v>0</v>
      </c>
    </row>
    <row r="1165" spans="2:4" hidden="1" x14ac:dyDescent="0.3">
      <c r="B1165" s="56">
        <f t="shared" si="19"/>
        <v>0</v>
      </c>
      <c r="C1165" s="139" t="str">
        <f>'제품 추가'!AC1156</f>
        <v>HADES</v>
      </c>
      <c r="D1165" s="138">
        <f>IF('넣어줄 잉크'!$D$2="주말",INDEX(표5[#All],MATCH(C1165,표5[[#All],[잉크]],0),18)+INDEX(표5[#All],MATCH(C1165,표5[[#All],[잉크]],0),21),INDEX(표5[#All],MATCH(C1165,표5[[#All],[잉크]],0),MATCH('넣어줄 잉크'!$D$2,표5[#Headers],0)+1))</f>
        <v>0</v>
      </c>
    </row>
    <row r="1166" spans="2:4" hidden="1" x14ac:dyDescent="0.3">
      <c r="B1166" s="56">
        <f t="shared" si="19"/>
        <v>0</v>
      </c>
      <c r="C1166" s="139" t="str">
        <f>'제품 추가'!AC1157</f>
        <v>HAZY</v>
      </c>
      <c r="D1166" s="138">
        <f>IF('넣어줄 잉크'!$D$2="주말",INDEX(표5[#All],MATCH(C1166,표5[[#All],[잉크]],0),18)+INDEX(표5[#All],MATCH(C1166,표5[[#All],[잉크]],0),21),INDEX(표5[#All],MATCH(C1166,표5[[#All],[잉크]],0),MATCH('넣어줄 잉크'!$D$2,표5[#Headers],0)+1))</f>
        <v>0</v>
      </c>
    </row>
    <row r="1167" spans="2:4" hidden="1" x14ac:dyDescent="0.3">
      <c r="B1167" s="56">
        <f t="shared" si="19"/>
        <v>0</v>
      </c>
      <c r="C1167" s="139" t="str">
        <f>'제품 추가'!AC1158</f>
        <v>SMOG</v>
      </c>
      <c r="D1167" s="138">
        <f>IF('넣어줄 잉크'!$D$2="주말",INDEX(표5[#All],MATCH(C1167,표5[[#All],[잉크]],0),18)+INDEX(표5[#All],MATCH(C1167,표5[[#All],[잉크]],0),21),INDEX(표5[#All],MATCH(C1167,표5[[#All],[잉크]],0),MATCH('넣어줄 잉크'!$D$2,표5[#Headers],0)+1))</f>
        <v>0</v>
      </c>
    </row>
  </sheetData>
  <autoFilter ref="B4:D1167">
    <filterColumn colId="0">
      <filters>
        <filter val="1"/>
        <filter val="2"/>
        <filter val="4"/>
        <filter val="8"/>
      </filters>
    </filterColumn>
    <sortState ref="B56:D1067">
      <sortCondition ref="C4:C1167"/>
    </sortState>
  </autoFilter>
  <mergeCells count="1">
    <mergeCell ref="B2:D2"/>
  </mergeCells>
  <phoneticPr fontId="1" type="noConversion"/>
  <pageMargins left="0.7" right="0.7" top="0.75" bottom="0.75" header="0.3" footer="0.3"/>
  <pageSetup paperSize="9" fitToWidth="0" orientation="portrait" verticalDpi="300" r:id="rId1"/>
  <rowBreaks count="1" manualBreakCount="1">
    <brk id="418" max="5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5" tint="0.39997558519241921"/>
    <pageSetUpPr fitToPage="1"/>
  </sheetPr>
  <dimension ref="B2:J1069"/>
  <sheetViews>
    <sheetView view="pageBreakPreview" zoomScale="85" zoomScaleSheetLayoutView="85" workbookViewId="0">
      <selection activeCell="C406" sqref="C406"/>
    </sheetView>
  </sheetViews>
  <sheetFormatPr defaultRowHeight="16.5" x14ac:dyDescent="0.3"/>
  <cols>
    <col min="3" max="3" width="15.625" customWidth="1"/>
    <col min="10" max="10" width="9" hidden="1" customWidth="1"/>
  </cols>
  <sheetData>
    <row r="2" spans="2:10" ht="26.25" x14ac:dyDescent="0.3">
      <c r="B2" s="626" t="s">
        <v>1212</v>
      </c>
      <c r="C2" s="627"/>
      <c r="D2" s="627"/>
      <c r="J2" t="s">
        <v>27</v>
      </c>
    </row>
    <row r="3" spans="2:10" x14ac:dyDescent="0.3">
      <c r="B3" s="60" t="s">
        <v>1208</v>
      </c>
      <c r="J3" t="s">
        <v>1213</v>
      </c>
    </row>
    <row r="4" spans="2:10" x14ac:dyDescent="0.3">
      <c r="B4" s="56" t="s">
        <v>1209</v>
      </c>
      <c r="C4" s="56" t="s">
        <v>38</v>
      </c>
      <c r="D4" s="56" t="s">
        <v>1212</v>
      </c>
      <c r="J4" t="s">
        <v>1214</v>
      </c>
    </row>
    <row r="5" spans="2:10" hidden="1" x14ac:dyDescent="0.3">
      <c r="B5" s="56">
        <f t="shared" ref="B5:B15" si="0">IFERROR(SUM(D5:D5),0)</f>
        <v>0</v>
      </c>
      <c r="C5" s="139" t="str">
        <f>'제품 추가'!AC3</f>
        <v>ABYSS</v>
      </c>
      <c r="D5" s="138">
        <f>IF('넣어줄 잉크'!$D$2="주말",INDEX(표5[#All],MATCH(C5,표5[[#All],[잉크]],0),19)+INDEX(표5[#All],MATCH(C5,표5[[#All],[잉크]],0),22),INDEX(표5[#All],MATCH(C5,표5[[#All],[잉크]],0),MATCH('넣어줄 잉크'!$D$2,표5[#Headers],0)+2))</f>
        <v>0</v>
      </c>
      <c r="J5" t="s">
        <v>1215</v>
      </c>
    </row>
    <row r="6" spans="2:10" hidden="1" x14ac:dyDescent="0.3">
      <c r="B6" s="56">
        <f t="shared" si="0"/>
        <v>0</v>
      </c>
      <c r="C6" s="139" t="str">
        <f>'제품 추가'!AC4</f>
        <v>ACACIA</v>
      </c>
      <c r="D6" s="138">
        <f>IF('넣어줄 잉크'!$D$2="주말",INDEX(표5[#All],MATCH(C6,표5[[#All],[잉크]],0),19)+INDEX(표5[#All],MATCH(C6,표5[[#All],[잉크]],0),22),INDEX(표5[#All],MATCH(C6,표5[[#All],[잉크]],0),MATCH('넣어줄 잉크'!$D$2,표5[#Headers],0)+2))</f>
        <v>0</v>
      </c>
      <c r="J6" t="s">
        <v>1216</v>
      </c>
    </row>
    <row r="7" spans="2:10" hidden="1" x14ac:dyDescent="0.3">
      <c r="B7" s="56">
        <f t="shared" si="0"/>
        <v>0</v>
      </c>
      <c r="C7" s="139" t="str">
        <f>'제품 추가'!AC5</f>
        <v>ACID</v>
      </c>
      <c r="D7" s="138">
        <f>IF('넣어줄 잉크'!$D$2="주말",INDEX(표5[#All],MATCH(C7,표5[[#All],[잉크]],0),19)+INDEX(표5[#All],MATCH(C7,표5[[#All],[잉크]],0),22),INDEX(표5[#All],MATCH(C7,표5[[#All],[잉크]],0),MATCH('넣어줄 잉크'!$D$2,표5[#Headers],0)+2))</f>
        <v>0</v>
      </c>
      <c r="J7" t="s">
        <v>1217</v>
      </c>
    </row>
    <row r="8" spans="2:10" hidden="1" x14ac:dyDescent="0.3">
      <c r="B8" s="56">
        <f t="shared" si="0"/>
        <v>0</v>
      </c>
      <c r="C8" s="139" t="str">
        <f>'제품 추가'!AC6</f>
        <v>ACORN</v>
      </c>
      <c r="D8" s="138">
        <f>IF('넣어줄 잉크'!$D$2="주말",INDEX(표5[#All],MATCH(C8,표5[[#All],[잉크]],0),19)+INDEX(표5[#All],MATCH(C8,표5[[#All],[잉크]],0),22),INDEX(표5[#All],MATCH(C8,표5[[#All],[잉크]],0),MATCH('넣어줄 잉크'!$D$2,표5[#Headers],0)+2))</f>
        <v>0</v>
      </c>
    </row>
    <row r="9" spans="2:10" hidden="1" x14ac:dyDescent="0.3">
      <c r="B9" s="56">
        <f t="shared" si="0"/>
        <v>0</v>
      </c>
      <c r="C9" s="139" t="str">
        <f>'제품 추가'!AC7</f>
        <v>AFFO</v>
      </c>
      <c r="D9" s="138">
        <f>IF('넣어줄 잉크'!$D$2="주말",INDEX(표5[#All],MATCH(C9,표5[[#All],[잉크]],0),19)+INDEX(표5[#All],MATCH(C9,표5[[#All],[잉크]],0),22),INDEX(표5[#All],MATCH(C9,표5[[#All],[잉크]],0),MATCH('넣어줄 잉크'!$D$2,표5[#Headers],0)+2))</f>
        <v>0</v>
      </c>
    </row>
    <row r="10" spans="2:10" hidden="1" x14ac:dyDescent="0.3">
      <c r="B10" s="56">
        <f t="shared" si="0"/>
        <v>0</v>
      </c>
      <c r="C10" s="139" t="str">
        <f>'제품 추가'!AC8</f>
        <v>AIR</v>
      </c>
      <c r="D10" s="138">
        <f>IF('넣어줄 잉크'!$D$2="주말",INDEX(표5[#All],MATCH(C10,표5[[#All],[잉크]],0),19)+INDEX(표5[#All],MATCH(C10,표5[[#All],[잉크]],0),22),INDEX(표5[#All],MATCH(C10,표5[[#All],[잉크]],0),MATCH('넣어줄 잉크'!$D$2,표5[#Headers],0)+2))</f>
        <v>0</v>
      </c>
    </row>
    <row r="11" spans="2:10" hidden="1" x14ac:dyDescent="0.3">
      <c r="B11" s="56">
        <f t="shared" si="0"/>
        <v>0</v>
      </c>
      <c r="C11" s="139" t="str">
        <f>'제품 추가'!AC9</f>
        <v>ALESAN</v>
      </c>
      <c r="D11" s="138">
        <f>IF('넣어줄 잉크'!$D$2="주말",INDEX(표5[#All],MATCH(C11,표5[[#All],[잉크]],0),19)+INDEX(표5[#All],MATCH(C11,표5[[#All],[잉크]],0),22),INDEX(표5[#All],MATCH(C11,표5[[#All],[잉크]],0),MATCH('넣어줄 잉크'!$D$2,표5[#Headers],0)+2))</f>
        <v>0</v>
      </c>
    </row>
    <row r="12" spans="2:10" hidden="1" x14ac:dyDescent="0.3">
      <c r="B12" s="56">
        <f t="shared" si="0"/>
        <v>1</v>
      </c>
      <c r="C12" s="139" t="str">
        <f>'제품 추가'!AC10</f>
        <v>ALMOND</v>
      </c>
      <c r="D12" s="138">
        <f>IF('넣어줄 잉크'!$D$2="주말",INDEX(표5[#All],MATCH(C12,표5[[#All],[잉크]],0),19)+INDEX(표5[#All],MATCH(C12,표5[[#All],[잉크]],0),22),INDEX(표5[#All],MATCH(C12,표5[[#All],[잉크]],0),MATCH('넣어줄 잉크'!$D$2,표5[#Headers],0)+2))</f>
        <v>1</v>
      </c>
    </row>
    <row r="13" spans="2:10" hidden="1" x14ac:dyDescent="0.3">
      <c r="B13" s="56">
        <f t="shared" si="0"/>
        <v>0</v>
      </c>
      <c r="C13" s="139" t="str">
        <f>'제품 추가'!AC11</f>
        <v>AMARYLLIS</v>
      </c>
      <c r="D13" s="138">
        <f>IF('넣어줄 잉크'!$D$2="주말",INDEX(표5[#All],MATCH(C13,표5[[#All],[잉크]],0),19)+INDEX(표5[#All],MATCH(C13,표5[[#All],[잉크]],0),22),INDEX(표5[#All],MATCH(C13,표5[[#All],[잉크]],0),MATCH('넣어줄 잉크'!$D$2,표5[#Headers],0)+2))</f>
        <v>0</v>
      </c>
    </row>
    <row r="14" spans="2:10" hidden="1" x14ac:dyDescent="0.3">
      <c r="B14" s="56">
        <f t="shared" si="0"/>
        <v>0</v>
      </c>
      <c r="C14" s="139" t="str">
        <f>'제품 추가'!AC12</f>
        <v>AMAZONIA</v>
      </c>
      <c r="D14" s="138">
        <f>IF('넣어줄 잉크'!$D$2="주말",INDEX(표5[#All],MATCH(C14,표5[[#All],[잉크]],0),19)+INDEX(표5[#All],MATCH(C14,표5[[#All],[잉크]],0),22),INDEX(표5[#All],MATCH(C14,표5[[#All],[잉크]],0),MATCH('넣어줄 잉크'!$D$2,표5[#Headers],0)+2))</f>
        <v>0</v>
      </c>
    </row>
    <row r="15" spans="2:10" hidden="1" x14ac:dyDescent="0.3">
      <c r="B15" s="56">
        <f t="shared" si="0"/>
        <v>0</v>
      </c>
      <c r="C15" s="139" t="str">
        <f>'제품 추가'!AC13</f>
        <v>AMEMONE</v>
      </c>
      <c r="D15" s="138">
        <f>IF('넣어줄 잉크'!$D$2="주말",INDEX(표5[#All],MATCH(C15,표5[[#All],[잉크]],0),19)+INDEX(표5[#All],MATCH(C15,표5[[#All],[잉크]],0),22),INDEX(표5[#All],MATCH(C15,표5[[#All],[잉크]],0),MATCH('넣어줄 잉크'!$D$2,표5[#Headers],0)+2))</f>
        <v>0</v>
      </c>
    </row>
    <row r="16" spans="2:10" x14ac:dyDescent="0.3">
      <c r="B16" s="56">
        <f t="shared" ref="B16:B79" si="1">IFERROR(SUM(D16:D16),0)</f>
        <v>0</v>
      </c>
      <c r="C16" s="139" t="str">
        <f>'제품 추가'!AC14</f>
        <v>AMERICANO</v>
      </c>
      <c r="D16" s="138">
        <f>IF('넣어줄 잉크'!$D$2="주말",INDEX(표5[#All],MATCH(C16,표5[[#All],[잉크]],0),19)+INDEX(표5[#All],MATCH(C16,표5[[#All],[잉크]],0),22),INDEX(표5[#All],MATCH(C16,표5[[#All],[잉크]],0),MATCH('넣어줄 잉크'!$D$2,표5[#Headers],0)+2))</f>
        <v>0</v>
      </c>
    </row>
    <row r="17" spans="2:4" hidden="1" x14ac:dyDescent="0.3">
      <c r="B17" s="56">
        <f t="shared" si="1"/>
        <v>0</v>
      </c>
      <c r="C17" s="139" t="str">
        <f>'제품 추가'!AC15</f>
        <v>AMETHYST</v>
      </c>
      <c r="D17" s="138">
        <f>IF('넣어줄 잉크'!$D$2="주말",INDEX(표5[#All],MATCH(C17,표5[[#All],[잉크]],0),19)+INDEX(표5[#All],MATCH(C17,표5[[#All],[잉크]],0),22),INDEX(표5[#All],MATCH(C17,표5[[#All],[잉크]],0),MATCH('넣어줄 잉크'!$D$2,표5[#Headers],0)+2))</f>
        <v>0</v>
      </c>
    </row>
    <row r="18" spans="2:4" hidden="1" x14ac:dyDescent="0.3">
      <c r="B18" s="56">
        <f t="shared" si="1"/>
        <v>0</v>
      </c>
      <c r="C18" s="139" t="str">
        <f>'제품 추가'!AC16</f>
        <v>ANCHOR</v>
      </c>
      <c r="D18" s="138">
        <f>IF('넣어줄 잉크'!$D$2="주말",INDEX(표5[#All],MATCH(C18,표5[[#All],[잉크]],0),19)+INDEX(표5[#All],MATCH(C18,표5[[#All],[잉크]],0),22),INDEX(표5[#All],MATCH(C18,표5[[#All],[잉크]],0),MATCH('넣어줄 잉크'!$D$2,표5[#Headers],0)+2))</f>
        <v>0</v>
      </c>
    </row>
    <row r="19" spans="2:4" hidden="1" x14ac:dyDescent="0.3">
      <c r="B19" s="56">
        <f t="shared" si="1"/>
        <v>0</v>
      </c>
      <c r="C19" s="139" t="str">
        <f>'제품 추가'!AC17</f>
        <v>ANDORRA</v>
      </c>
      <c r="D19" s="138">
        <f>IF('넣어줄 잉크'!$D$2="주말",INDEX(표5[#All],MATCH(C19,표5[[#All],[잉크]],0),19)+INDEX(표5[#All],MATCH(C19,표5[[#All],[잉크]],0),22),INDEX(표5[#All],MATCH(C19,표5[[#All],[잉크]],0),MATCH('넣어줄 잉크'!$D$2,표5[#Headers],0)+2))</f>
        <v>0</v>
      </c>
    </row>
    <row r="20" spans="2:4" hidden="1" x14ac:dyDescent="0.3">
      <c r="B20" s="56">
        <f t="shared" si="1"/>
        <v>0</v>
      </c>
      <c r="C20" s="139" t="str">
        <f>'제품 추가'!AC18</f>
        <v>ANGORA</v>
      </c>
      <c r="D20" s="138">
        <f>IF('넣어줄 잉크'!$D$2="주말",INDEX(표5[#All],MATCH(C20,표5[[#All],[잉크]],0),19)+INDEX(표5[#All],MATCH(C20,표5[[#All],[잉크]],0),22),INDEX(표5[#All],MATCH(C20,표5[[#All],[잉크]],0),MATCH('넣어줄 잉크'!$D$2,표5[#Headers],0)+2))</f>
        <v>0</v>
      </c>
    </row>
    <row r="21" spans="2:4" hidden="1" x14ac:dyDescent="0.3">
      <c r="B21" s="56">
        <f t="shared" si="1"/>
        <v>0</v>
      </c>
      <c r="C21" s="139" t="str">
        <f>'제품 추가'!AC19</f>
        <v>ANTELOPE</v>
      </c>
      <c r="D21" s="138">
        <f>IF('넣어줄 잉크'!$D$2="주말",INDEX(표5[#All],MATCH(C21,표5[[#All],[잉크]],0),19)+INDEX(표5[#All],MATCH(C21,표5[[#All],[잉크]],0),22),INDEX(표5[#All],MATCH(C21,표5[[#All],[잉크]],0),MATCH('넣어줄 잉크'!$D$2,표5[#Headers],0)+2))</f>
        <v>0</v>
      </c>
    </row>
    <row r="22" spans="2:4" hidden="1" x14ac:dyDescent="0.3">
      <c r="B22" s="56">
        <f t="shared" si="1"/>
        <v>0</v>
      </c>
      <c r="C22" s="139" t="str">
        <f>'제품 추가'!AC20</f>
        <v>ANTHRACITE</v>
      </c>
      <c r="D22" s="138">
        <f>IF('넣어줄 잉크'!$D$2="주말",INDEX(표5[#All],MATCH(C22,표5[[#All],[잉크]],0),19)+INDEX(표5[#All],MATCH(C22,표5[[#All],[잉크]],0),22),INDEX(표5[#All],MATCH(C22,표5[[#All],[잉크]],0),MATCH('넣어줄 잉크'!$D$2,표5[#Headers],0)+2))</f>
        <v>0</v>
      </c>
    </row>
    <row r="23" spans="2:4" hidden="1" x14ac:dyDescent="0.3">
      <c r="B23" s="56">
        <f t="shared" si="1"/>
        <v>0</v>
      </c>
      <c r="C23" s="139" t="str">
        <f>'제품 추가'!AC21</f>
        <v>ANTIQUE</v>
      </c>
      <c r="D23" s="138">
        <f>IF('넣어줄 잉크'!$D$2="주말",INDEX(표5[#All],MATCH(C23,표5[[#All],[잉크]],0),19)+INDEX(표5[#All],MATCH(C23,표5[[#All],[잉크]],0),22),INDEX(표5[#All],MATCH(C23,표5[[#All],[잉크]],0),MATCH('넣어줄 잉크'!$D$2,표5[#Headers],0)+2))</f>
        <v>0</v>
      </c>
    </row>
    <row r="24" spans="2:4" hidden="1" x14ac:dyDescent="0.3">
      <c r="B24" s="56">
        <f t="shared" si="1"/>
        <v>0</v>
      </c>
      <c r="C24" s="139" t="str">
        <f>'제품 추가'!AC22</f>
        <v>APRICOT</v>
      </c>
      <c r="D24" s="138">
        <f>IF('넣어줄 잉크'!$D$2="주말",INDEX(표5[#All],MATCH(C24,표5[[#All],[잉크]],0),19)+INDEX(표5[#All],MATCH(C24,표5[[#All],[잉크]],0),22),INDEX(표5[#All],MATCH(C24,표5[[#All],[잉크]],0),MATCH('넣어줄 잉크'!$D$2,표5[#Headers],0)+2))</f>
        <v>0</v>
      </c>
    </row>
    <row r="25" spans="2:4" hidden="1" x14ac:dyDescent="0.3">
      <c r="B25" s="56">
        <f t="shared" si="1"/>
        <v>0</v>
      </c>
      <c r="C25" s="139" t="str">
        <f>'제품 추가'!AC23</f>
        <v>AQUAMARIN</v>
      </c>
      <c r="D25" s="138">
        <f>IF('넣어줄 잉크'!$D$2="주말",INDEX(표5[#All],MATCH(C25,표5[[#All],[잉크]],0),19)+INDEX(표5[#All],MATCH(C25,표5[[#All],[잉크]],0),22),INDEX(표5[#All],MATCH(C25,표5[[#All],[잉크]],0),MATCH('넣어줄 잉크'!$D$2,표5[#Headers],0)+2))</f>
        <v>0</v>
      </c>
    </row>
    <row r="26" spans="2:4" hidden="1" x14ac:dyDescent="0.3">
      <c r="B26" s="56">
        <f t="shared" si="1"/>
        <v>0</v>
      </c>
      <c r="C26" s="139" t="str">
        <f>'제품 추가'!AC24</f>
        <v>ARARA</v>
      </c>
      <c r="D26" s="138">
        <f>IF('넣어줄 잉크'!$D$2="주말",INDEX(표5[#All],MATCH(C26,표5[[#All],[잉크]],0),19)+INDEX(표5[#All],MATCH(C26,표5[[#All],[잉크]],0),22),INDEX(표5[#All],MATCH(C26,표5[[#All],[잉크]],0),MATCH('넣어줄 잉크'!$D$2,표5[#Headers],0)+2))</f>
        <v>0</v>
      </c>
    </row>
    <row r="27" spans="2:4" hidden="1" x14ac:dyDescent="0.3">
      <c r="B27" s="56">
        <f t="shared" si="1"/>
        <v>0</v>
      </c>
      <c r="C27" s="139" t="str">
        <f>'제품 추가'!AC25</f>
        <v>ASH</v>
      </c>
      <c r="D27" s="138">
        <f>IF('넣어줄 잉크'!$D$2="주말",INDEX(표5[#All],MATCH(C27,표5[[#All],[잉크]],0),19)+INDEX(표5[#All],MATCH(C27,표5[[#All],[잉크]],0),22),INDEX(표5[#All],MATCH(C27,표5[[#All],[잉크]],0),MATCH('넣어줄 잉크'!$D$2,표5[#Headers],0)+2))</f>
        <v>0</v>
      </c>
    </row>
    <row r="28" spans="2:4" x14ac:dyDescent="0.3">
      <c r="B28" s="56">
        <f t="shared" si="1"/>
        <v>0</v>
      </c>
      <c r="C28" s="139" t="str">
        <f>'제품 추가'!AC26</f>
        <v>ASPHALT</v>
      </c>
      <c r="D28" s="138">
        <f>IF('넣어줄 잉크'!$D$2="주말",INDEX(표5[#All],MATCH(C28,표5[[#All],[잉크]],0),19)+INDEX(표5[#All],MATCH(C28,표5[[#All],[잉크]],0),22),INDEX(표5[#All],MATCH(C28,표5[[#All],[잉크]],0),MATCH('넣어줄 잉크'!$D$2,표5[#Headers],0)+2))</f>
        <v>0</v>
      </c>
    </row>
    <row r="29" spans="2:4" hidden="1" x14ac:dyDescent="0.3">
      <c r="B29" s="56">
        <f t="shared" si="1"/>
        <v>0</v>
      </c>
      <c r="C29" s="139" t="str">
        <f>'제품 추가'!AC27</f>
        <v>ATOM</v>
      </c>
      <c r="D29" s="138">
        <f>IF('넣어줄 잉크'!$D$2="주말",INDEX(표5[#All],MATCH(C29,표5[[#All],[잉크]],0),19)+INDEX(표5[#All],MATCH(C29,표5[[#All],[잉크]],0),22),INDEX(표5[#All],MATCH(C29,표5[[#All],[잉크]],0),MATCH('넣어줄 잉크'!$D$2,표5[#Headers],0)+2))</f>
        <v>0</v>
      </c>
    </row>
    <row r="30" spans="2:4" hidden="1" x14ac:dyDescent="0.3">
      <c r="B30" s="56">
        <f t="shared" si="1"/>
        <v>0</v>
      </c>
      <c r="C30" s="139" t="str">
        <f>'제품 추가'!AC28</f>
        <v>AUBURN</v>
      </c>
      <c r="D30" s="138">
        <f>IF('넣어줄 잉크'!$D$2="주말",INDEX(표5[#All],MATCH(C30,표5[[#All],[잉크]],0),19)+INDEX(표5[#All],MATCH(C30,표5[[#All],[잉크]],0),22),INDEX(표5[#All],MATCH(C30,표5[[#All],[잉크]],0),MATCH('넣어줄 잉크'!$D$2,표5[#Headers],0)+2))</f>
        <v>0</v>
      </c>
    </row>
    <row r="31" spans="2:4" hidden="1" x14ac:dyDescent="0.3">
      <c r="B31" s="56">
        <f t="shared" si="1"/>
        <v>0</v>
      </c>
      <c r="C31" s="139" t="str">
        <f>'제품 추가'!AC29</f>
        <v>AUTUMN</v>
      </c>
      <c r="D31" s="138">
        <f>IF('넣어줄 잉크'!$D$2="주말",INDEX(표5[#All],MATCH(C31,표5[[#All],[잉크]],0),19)+INDEX(표5[#All],MATCH(C31,표5[[#All],[잉크]],0),22),INDEX(표5[#All],MATCH(C31,표5[[#All],[잉크]],0),MATCH('넣어줄 잉크'!$D$2,표5[#Headers],0)+2))</f>
        <v>0</v>
      </c>
    </row>
    <row r="32" spans="2:4" hidden="1" x14ac:dyDescent="0.3">
      <c r="B32" s="56">
        <f t="shared" si="1"/>
        <v>0</v>
      </c>
      <c r="C32" s="139" t="str">
        <f>'제품 추가'!AC30</f>
        <v>AVOCADO</v>
      </c>
      <c r="D32" s="138">
        <f>IF('넣어줄 잉크'!$D$2="주말",INDEX(표5[#All],MATCH(C32,표5[[#All],[잉크]],0),19)+INDEX(표5[#All],MATCH(C32,표5[[#All],[잉크]],0),22),INDEX(표5[#All],MATCH(C32,표5[[#All],[잉크]],0),MATCH('넣어줄 잉크'!$D$2,표5[#Headers],0)+2))</f>
        <v>0</v>
      </c>
    </row>
    <row r="33" spans="2:4" hidden="1" x14ac:dyDescent="0.3">
      <c r="B33" s="56">
        <f t="shared" si="1"/>
        <v>0</v>
      </c>
      <c r="C33" s="139" t="str">
        <f>'제품 추가'!AC31</f>
        <v>AZTEC</v>
      </c>
      <c r="D33" s="138">
        <f>IF('넣어줄 잉크'!$D$2="주말",INDEX(표5[#All],MATCH(C33,표5[[#All],[잉크]],0),19)+INDEX(표5[#All],MATCH(C33,표5[[#All],[잉크]],0),22),INDEX(표5[#All],MATCH(C33,표5[[#All],[잉크]],0),MATCH('넣어줄 잉크'!$D$2,표5[#Headers],0)+2))</f>
        <v>0</v>
      </c>
    </row>
    <row r="34" spans="2:4" x14ac:dyDescent="0.3">
      <c r="B34" s="56">
        <f t="shared" si="1"/>
        <v>0</v>
      </c>
      <c r="C34" s="139" t="str">
        <f>'제품 추가'!AC32</f>
        <v>BACON</v>
      </c>
      <c r="D34" s="138">
        <f>IF('넣어줄 잉크'!$D$2="주말",INDEX(표5[#All],MATCH(C34,표5[[#All],[잉크]],0),19)+INDEX(표5[#All],MATCH(C34,표5[[#All],[잉크]],0),22),INDEX(표5[#All],MATCH(C34,표5[[#All],[잉크]],0),MATCH('넣어줄 잉크'!$D$2,표5[#Headers],0)+2))</f>
        <v>0</v>
      </c>
    </row>
    <row r="35" spans="2:4" hidden="1" x14ac:dyDescent="0.3">
      <c r="B35" s="56">
        <f t="shared" si="1"/>
        <v>0</v>
      </c>
      <c r="C35" s="139" t="str">
        <f>'제품 추가'!AC33</f>
        <v>BAG</v>
      </c>
      <c r="D35" s="138">
        <f>IF('넣어줄 잉크'!$D$2="주말",INDEX(표5[#All],MATCH(C35,표5[[#All],[잉크]],0),19)+INDEX(표5[#All],MATCH(C35,표5[[#All],[잉크]],0),22),INDEX(표5[#All],MATCH(C35,표5[[#All],[잉크]],0),MATCH('넣어줄 잉크'!$D$2,표5[#Headers],0)+2))</f>
        <v>0</v>
      </c>
    </row>
    <row r="36" spans="2:4" hidden="1" x14ac:dyDescent="0.3">
      <c r="B36" s="56">
        <f t="shared" si="1"/>
        <v>0</v>
      </c>
      <c r="C36" s="139" t="str">
        <f>'제품 추가'!AC34</f>
        <v>BAKE</v>
      </c>
      <c r="D36" s="138">
        <f>IF('넣어줄 잉크'!$D$2="주말",INDEX(표5[#All],MATCH(C36,표5[[#All],[잉크]],0),19)+INDEX(표5[#All],MATCH(C36,표5[[#All],[잉크]],0),22),INDEX(표5[#All],MATCH(C36,표5[[#All],[잉크]],0),MATCH('넣어줄 잉크'!$D$2,표5[#Headers],0)+2))</f>
        <v>0</v>
      </c>
    </row>
    <row r="37" spans="2:4" hidden="1" x14ac:dyDescent="0.3">
      <c r="B37" s="56">
        <f t="shared" si="1"/>
        <v>0</v>
      </c>
      <c r="C37" s="139" t="str">
        <f>'제품 추가'!AC35</f>
        <v>BAMBOO</v>
      </c>
      <c r="D37" s="138">
        <f>IF('넣어줄 잉크'!$D$2="주말",INDEX(표5[#All],MATCH(C37,표5[[#All],[잉크]],0),19)+INDEX(표5[#All],MATCH(C37,표5[[#All],[잉크]],0),22),INDEX(표5[#All],MATCH(C37,표5[[#All],[잉크]],0),MATCH('넣어줄 잉크'!$D$2,표5[#Headers],0)+2))</f>
        <v>0</v>
      </c>
    </row>
    <row r="38" spans="2:4" hidden="1" x14ac:dyDescent="0.3">
      <c r="B38" s="56">
        <f t="shared" si="1"/>
        <v>0</v>
      </c>
      <c r="C38" s="139" t="str">
        <f>'제품 추가'!AC36</f>
        <v>BANANA</v>
      </c>
      <c r="D38" s="138">
        <f>IF('넣어줄 잉크'!$D$2="주말",INDEX(표5[#All],MATCH(C38,표5[[#All],[잉크]],0),19)+INDEX(표5[#All],MATCH(C38,표5[[#All],[잉크]],0),22),INDEX(표5[#All],MATCH(C38,표5[[#All],[잉크]],0),MATCH('넣어줄 잉크'!$D$2,표5[#Headers],0)+2))</f>
        <v>0</v>
      </c>
    </row>
    <row r="39" spans="2:4" hidden="1" x14ac:dyDescent="0.3">
      <c r="B39" s="56">
        <f t="shared" si="1"/>
        <v>1</v>
      </c>
      <c r="C39" s="139" t="str">
        <f>'제품 추가'!AC37</f>
        <v>BARLEY</v>
      </c>
      <c r="D39" s="138">
        <f>IF('넣어줄 잉크'!$D$2="주말",INDEX(표5[#All],MATCH(C39,표5[[#All],[잉크]],0),19)+INDEX(표5[#All],MATCH(C39,표5[[#All],[잉크]],0),22),INDEX(표5[#All],MATCH(C39,표5[[#All],[잉크]],0),MATCH('넣어줄 잉크'!$D$2,표5[#Headers],0)+2))</f>
        <v>1</v>
      </c>
    </row>
    <row r="40" spans="2:4" hidden="1" x14ac:dyDescent="0.3">
      <c r="B40" s="56">
        <f t="shared" si="1"/>
        <v>0</v>
      </c>
      <c r="C40" s="139" t="str">
        <f>'제품 추가'!AC38</f>
        <v>BASIL</v>
      </c>
      <c r="D40" s="138">
        <f>IF('넣어줄 잉크'!$D$2="주말",INDEX(표5[#All],MATCH(C40,표5[[#All],[잉크]],0),19)+INDEX(표5[#All],MATCH(C40,표5[[#All],[잉크]],0),22),INDEX(표5[#All],MATCH(C40,표5[[#All],[잉크]],0),MATCH('넣어줄 잉크'!$D$2,표5[#Headers],0)+2))</f>
        <v>0</v>
      </c>
    </row>
    <row r="41" spans="2:4" hidden="1" x14ac:dyDescent="0.3">
      <c r="B41" s="56">
        <f t="shared" si="1"/>
        <v>0</v>
      </c>
      <c r="C41" s="139" t="str">
        <f>'제품 추가'!AC39</f>
        <v>BAT</v>
      </c>
      <c r="D41" s="138">
        <f>IF('넣어줄 잉크'!$D$2="주말",INDEX(표5[#All],MATCH(C41,표5[[#All],[잉크]],0),19)+INDEX(표5[#All],MATCH(C41,표5[[#All],[잉크]],0),22),INDEX(표5[#All],MATCH(C41,표5[[#All],[잉크]],0),MATCH('넣어줄 잉크'!$D$2,표5[#Headers],0)+2))</f>
        <v>0</v>
      </c>
    </row>
    <row r="42" spans="2:4" hidden="1" x14ac:dyDescent="0.3">
      <c r="B42" s="56">
        <f t="shared" si="1"/>
        <v>0</v>
      </c>
      <c r="C42" s="139" t="str">
        <f>'제품 추가'!AC40</f>
        <v>BAYOU</v>
      </c>
      <c r="D42" s="138">
        <f>IF('넣어줄 잉크'!$D$2="주말",INDEX(표5[#All],MATCH(C42,표5[[#All],[잉크]],0),19)+INDEX(표5[#All],MATCH(C42,표5[[#All],[잉크]],0),22),INDEX(표5[#All],MATCH(C42,표5[[#All],[잉크]],0),MATCH('넣어줄 잉크'!$D$2,표5[#Headers],0)+2))</f>
        <v>0</v>
      </c>
    </row>
    <row r="43" spans="2:4" hidden="1" x14ac:dyDescent="0.3">
      <c r="B43" s="56">
        <f t="shared" si="1"/>
        <v>0</v>
      </c>
      <c r="C43" s="139" t="str">
        <f>'제품 추가'!AC41</f>
        <v>BEACH</v>
      </c>
      <c r="D43" s="138">
        <f>IF('넣어줄 잉크'!$D$2="주말",INDEX(표5[#All],MATCH(C43,표5[[#All],[잉크]],0),19)+INDEX(표5[#All],MATCH(C43,표5[[#All],[잉크]],0),22),INDEX(표5[#All],MATCH(C43,표5[[#All],[잉크]],0),MATCH('넣어줄 잉크'!$D$2,표5[#Headers],0)+2))</f>
        <v>0</v>
      </c>
    </row>
    <row r="44" spans="2:4" hidden="1" x14ac:dyDescent="0.3">
      <c r="B44" s="56">
        <f t="shared" si="1"/>
        <v>0</v>
      </c>
      <c r="C44" s="139" t="str">
        <f>'제품 추가'!AC42</f>
        <v>BEAN</v>
      </c>
      <c r="D44" s="138">
        <f>IF('넣어줄 잉크'!$D$2="주말",INDEX(표5[#All],MATCH(C44,표5[[#All],[잉크]],0),19)+INDEX(표5[#All],MATCH(C44,표5[[#All],[잉크]],0),22),INDEX(표5[#All],MATCH(C44,표5[[#All],[잉크]],0),MATCH('넣어줄 잉크'!$D$2,표5[#Headers],0)+2))</f>
        <v>0</v>
      </c>
    </row>
    <row r="45" spans="2:4" hidden="1" x14ac:dyDescent="0.3">
      <c r="B45" s="56">
        <f t="shared" si="1"/>
        <v>0</v>
      </c>
      <c r="C45" s="139" t="str">
        <f>'제품 추가'!AC43</f>
        <v>BEAR</v>
      </c>
      <c r="D45" s="138">
        <f>IF('넣어줄 잉크'!$D$2="주말",INDEX(표5[#All],MATCH(C45,표5[[#All],[잉크]],0),19)+INDEX(표5[#All],MATCH(C45,표5[[#All],[잉크]],0),22),INDEX(표5[#All],MATCH(C45,표5[[#All],[잉크]],0),MATCH('넣어줄 잉크'!$D$2,표5[#Headers],0)+2))</f>
        <v>0</v>
      </c>
    </row>
    <row r="46" spans="2:4" hidden="1" x14ac:dyDescent="0.3">
      <c r="B46" s="56">
        <f t="shared" si="1"/>
        <v>0</v>
      </c>
      <c r="C46" s="139" t="str">
        <f>'제품 추가'!AC44</f>
        <v>BEE</v>
      </c>
      <c r="D46" s="138">
        <f>IF('넣어줄 잉크'!$D$2="주말",INDEX(표5[#All],MATCH(C46,표5[[#All],[잉크]],0),19)+INDEX(표5[#All],MATCH(C46,표5[[#All],[잉크]],0),22),INDEX(표5[#All],MATCH(C46,표5[[#All],[잉크]],0),MATCH('넣어줄 잉크'!$D$2,표5[#Headers],0)+2))</f>
        <v>0</v>
      </c>
    </row>
    <row r="47" spans="2:4" hidden="1" x14ac:dyDescent="0.3">
      <c r="B47" s="56">
        <f t="shared" si="1"/>
        <v>0</v>
      </c>
      <c r="C47" s="139" t="str">
        <f>'제품 추가'!AC45</f>
        <v>BEER</v>
      </c>
      <c r="D47" s="138">
        <f>IF('넣어줄 잉크'!$D$2="주말",INDEX(표5[#All],MATCH(C47,표5[[#All],[잉크]],0),19)+INDEX(표5[#All],MATCH(C47,표5[[#All],[잉크]],0),22),INDEX(표5[#All],MATCH(C47,표5[[#All],[잉크]],0),MATCH('넣어줄 잉크'!$D$2,표5[#Headers],0)+2))</f>
        <v>0</v>
      </c>
    </row>
    <row r="48" spans="2:4" hidden="1" x14ac:dyDescent="0.3">
      <c r="B48" s="56">
        <f t="shared" si="1"/>
        <v>2</v>
      </c>
      <c r="C48" s="139" t="str">
        <f>'제품 추가'!AC46</f>
        <v>BELUGA</v>
      </c>
      <c r="D48" s="138">
        <f>IF('넣어줄 잉크'!$D$2="주말",INDEX(표5[#All],MATCH(C48,표5[[#All],[잉크]],0),19)+INDEX(표5[#All],MATCH(C48,표5[[#All],[잉크]],0),22),INDEX(표5[#All],MATCH(C48,표5[[#All],[잉크]],0),MATCH('넣어줄 잉크'!$D$2,표5[#Headers],0)+2))</f>
        <v>2</v>
      </c>
    </row>
    <row r="49" spans="2:4" hidden="1" x14ac:dyDescent="0.3">
      <c r="B49" s="56">
        <f t="shared" si="1"/>
        <v>0</v>
      </c>
      <c r="C49" s="139" t="str">
        <f>'제품 추가'!AC47</f>
        <v>BERRY</v>
      </c>
      <c r="D49" s="138">
        <f>IF('넣어줄 잉크'!$D$2="주말",INDEX(표5[#All],MATCH(C49,표5[[#All],[잉크]],0),19)+INDEX(표5[#All],MATCH(C49,표5[[#All],[잉크]],0),22),INDEX(표5[#All],MATCH(C49,표5[[#All],[잉크]],0),MATCH('넣어줄 잉크'!$D$2,표5[#Headers],0)+2))</f>
        <v>0</v>
      </c>
    </row>
    <row r="50" spans="2:4" hidden="1" x14ac:dyDescent="0.3">
      <c r="B50" s="56">
        <f t="shared" si="1"/>
        <v>0</v>
      </c>
      <c r="C50" s="139" t="str">
        <f>'제품 추가'!AC48</f>
        <v>BISCUIT</v>
      </c>
      <c r="D50" s="138">
        <f>IF('넣어줄 잉크'!$D$2="주말",INDEX(표5[#All],MATCH(C50,표5[[#All],[잉크]],0),19)+INDEX(표5[#All],MATCH(C50,표5[[#All],[잉크]],0),22),INDEX(표5[#All],MATCH(C50,표5[[#All],[잉크]],0),MATCH('넣어줄 잉크'!$D$2,표5[#Headers],0)+2))</f>
        <v>0</v>
      </c>
    </row>
    <row r="51" spans="2:4" hidden="1" x14ac:dyDescent="0.3">
      <c r="B51" s="56">
        <f t="shared" si="1"/>
        <v>0</v>
      </c>
      <c r="C51" s="139" t="str">
        <f>'제품 추가'!AC49</f>
        <v>BISON</v>
      </c>
      <c r="D51" s="138">
        <f>IF('넣어줄 잉크'!$D$2="주말",INDEX(표5[#All],MATCH(C51,표5[[#All],[잉크]],0),19)+INDEX(표5[#All],MATCH(C51,표5[[#All],[잉크]],0),22),INDEX(표5[#All],MATCH(C51,표5[[#All],[잉크]],0),MATCH('넣어줄 잉크'!$D$2,표5[#Headers],0)+2))</f>
        <v>0</v>
      </c>
    </row>
    <row r="52" spans="2:4" hidden="1" x14ac:dyDescent="0.3">
      <c r="B52" s="56">
        <f t="shared" si="1"/>
        <v>0</v>
      </c>
      <c r="C52" s="139" t="str">
        <f>'제품 추가'!AC50</f>
        <v>BISQUE</v>
      </c>
      <c r="D52" s="138">
        <f>IF('넣어줄 잉크'!$D$2="주말",INDEX(표5[#All],MATCH(C52,표5[[#All],[잉크]],0),19)+INDEX(표5[#All],MATCH(C52,표5[[#All],[잉크]],0),22),INDEX(표5[#All],MATCH(C52,표5[[#All],[잉크]],0),MATCH('넣어줄 잉크'!$D$2,표5[#Headers],0)+2))</f>
        <v>0</v>
      </c>
    </row>
    <row r="53" spans="2:4" hidden="1" x14ac:dyDescent="0.3">
      <c r="B53" s="56">
        <f t="shared" si="1"/>
        <v>0</v>
      </c>
      <c r="C53" s="139" t="str">
        <f>'제품 추가'!AC51</f>
        <v>BISTRE</v>
      </c>
      <c r="D53" s="138">
        <f>IF('넣어줄 잉크'!$D$2="주말",INDEX(표5[#All],MATCH(C53,표5[[#All],[잉크]],0),19)+INDEX(표5[#All],MATCH(C53,표5[[#All],[잉크]],0),22),INDEX(표5[#All],MATCH(C53,표5[[#All],[잉크]],0),MATCH('넣어줄 잉크'!$D$2,표5[#Headers],0)+2))</f>
        <v>0</v>
      </c>
    </row>
    <row r="54" spans="2:4" hidden="1" x14ac:dyDescent="0.3">
      <c r="B54" s="56">
        <f t="shared" si="1"/>
        <v>0</v>
      </c>
      <c r="C54" s="139" t="str">
        <f>'제품 추가'!AC52</f>
        <v>BITTER</v>
      </c>
      <c r="D54" s="138">
        <f>IF('넣어줄 잉크'!$D$2="주말",INDEX(표5[#All],MATCH(C54,표5[[#All],[잉크]],0),19)+INDEX(표5[#All],MATCH(C54,표5[[#All],[잉크]],0),22),INDEX(표5[#All],MATCH(C54,표5[[#All],[잉크]],0),MATCH('넣어줄 잉크'!$D$2,표5[#Headers],0)+2))</f>
        <v>0</v>
      </c>
    </row>
    <row r="55" spans="2:4" hidden="1" x14ac:dyDescent="0.3">
      <c r="B55" s="56">
        <f t="shared" si="1"/>
        <v>0</v>
      </c>
      <c r="C55" s="139" t="str">
        <f>'제품 추가'!AC53</f>
        <v>BLONDE</v>
      </c>
      <c r="D55" s="138">
        <f>IF('넣어줄 잉크'!$D$2="주말",INDEX(표5[#All],MATCH(C55,표5[[#All],[잉크]],0),19)+INDEX(표5[#All],MATCH(C55,표5[[#All],[잉크]],0),22),INDEX(표5[#All],MATCH(C55,표5[[#All],[잉크]],0),MATCH('넣어줄 잉크'!$D$2,표5[#Headers],0)+2))</f>
        <v>0</v>
      </c>
    </row>
    <row r="56" spans="2:4" hidden="1" x14ac:dyDescent="0.3">
      <c r="B56" s="56">
        <f t="shared" si="1"/>
        <v>0</v>
      </c>
      <c r="C56" s="139" t="str">
        <f>'제품 추가'!AC54</f>
        <v>BLOOD</v>
      </c>
      <c r="D56" s="138">
        <f>IF('넣어줄 잉크'!$D$2="주말",INDEX(표5[#All],MATCH(C56,표5[[#All],[잉크]],0),19)+INDEX(표5[#All],MATCH(C56,표5[[#All],[잉크]],0),22),INDEX(표5[#All],MATCH(C56,표5[[#All],[잉크]],0),MATCH('넣어줄 잉크'!$D$2,표5[#Headers],0)+2))</f>
        <v>0</v>
      </c>
    </row>
    <row r="57" spans="2:4" hidden="1" x14ac:dyDescent="0.3">
      <c r="B57" s="56">
        <f t="shared" si="1"/>
        <v>0</v>
      </c>
      <c r="C57" s="139" t="str">
        <f>'제품 추가'!AC55</f>
        <v>BLOSSOM</v>
      </c>
      <c r="D57" s="138">
        <f>IF('넣어줄 잉크'!$D$2="주말",INDEX(표5[#All],MATCH(C57,표5[[#All],[잉크]],0),19)+INDEX(표5[#All],MATCH(C57,표5[[#All],[잉크]],0),22),INDEX(표5[#All],MATCH(C57,표5[[#All],[잉크]],0),MATCH('넣어줄 잉크'!$D$2,표5[#Headers],0)+2))</f>
        <v>0</v>
      </c>
    </row>
    <row r="58" spans="2:4" hidden="1" x14ac:dyDescent="0.3">
      <c r="B58" s="56">
        <f t="shared" si="1"/>
        <v>0</v>
      </c>
      <c r="C58" s="139" t="str">
        <f>'제품 추가'!AC56</f>
        <v>BLUSH</v>
      </c>
      <c r="D58" s="138">
        <f>IF('넣어줄 잉크'!$D$2="주말",INDEX(표5[#All],MATCH(C58,표5[[#All],[잉크]],0),19)+INDEX(표5[#All],MATCH(C58,표5[[#All],[잉크]],0),22),INDEX(표5[#All],MATCH(C58,표5[[#All],[잉크]],0),MATCH('넣어줄 잉크'!$D$2,표5[#Headers],0)+2))</f>
        <v>0</v>
      </c>
    </row>
    <row r="59" spans="2:4" hidden="1" x14ac:dyDescent="0.3">
      <c r="B59" s="56">
        <f t="shared" si="1"/>
        <v>0</v>
      </c>
      <c r="C59" s="139" t="str">
        <f>'제품 추가'!AC57</f>
        <v>BOX</v>
      </c>
      <c r="D59" s="138">
        <f>IF('넣어줄 잉크'!$D$2="주말",INDEX(표5[#All],MATCH(C59,표5[[#All],[잉크]],0),19)+INDEX(표5[#All],MATCH(C59,표5[[#All],[잉크]],0),22),INDEX(표5[#All],MATCH(C59,표5[[#All],[잉크]],0),MATCH('넣어줄 잉크'!$D$2,표5[#Headers],0)+2))</f>
        <v>0</v>
      </c>
    </row>
    <row r="60" spans="2:4" hidden="1" x14ac:dyDescent="0.3">
      <c r="B60" s="56">
        <f t="shared" si="1"/>
        <v>0</v>
      </c>
      <c r="C60" s="139" t="str">
        <f>'제품 추가'!AC58</f>
        <v>BPGOLD</v>
      </c>
      <c r="D60" s="138">
        <f>IF('넣어줄 잉크'!$D$2="주말",INDEX(표5[#All],MATCH(C60,표5[[#All],[잉크]],0),19)+INDEX(표5[#All],MATCH(C60,표5[[#All],[잉크]],0),22),INDEX(표5[#All],MATCH(C60,표5[[#All],[잉크]],0),MATCH('넣어줄 잉크'!$D$2,표5[#Headers],0)+2))</f>
        <v>0</v>
      </c>
    </row>
    <row r="61" spans="2:4" hidden="1" x14ac:dyDescent="0.3">
      <c r="B61" s="56">
        <f t="shared" si="1"/>
        <v>0</v>
      </c>
      <c r="C61" s="139" t="str">
        <f>'제품 추가'!AC59</f>
        <v>BRACKEN</v>
      </c>
      <c r="D61" s="138">
        <f>IF('넣어줄 잉크'!$D$2="주말",INDEX(표5[#All],MATCH(C61,표5[[#All],[잉크]],0),19)+INDEX(표5[#All],MATCH(C61,표5[[#All],[잉크]],0),22),INDEX(표5[#All],MATCH(C61,표5[[#All],[잉크]],0),MATCH('넣어줄 잉크'!$D$2,표5[#Headers],0)+2))</f>
        <v>0</v>
      </c>
    </row>
    <row r="62" spans="2:4" hidden="1" x14ac:dyDescent="0.3">
      <c r="B62" s="56">
        <f t="shared" si="1"/>
        <v>0</v>
      </c>
      <c r="C62" s="139" t="str">
        <f>'제품 추가'!AC60</f>
        <v>BRAN</v>
      </c>
      <c r="D62" s="138">
        <f>IF('넣어줄 잉크'!$D$2="주말",INDEX(표5[#All],MATCH(C62,표5[[#All],[잉크]],0),19)+INDEX(표5[#All],MATCH(C62,표5[[#All],[잉크]],0),22),INDEX(표5[#All],MATCH(C62,표5[[#All],[잉크]],0),MATCH('넣어줄 잉크'!$D$2,표5[#Headers],0)+2))</f>
        <v>0</v>
      </c>
    </row>
    <row r="63" spans="2:4" hidden="1" x14ac:dyDescent="0.3">
      <c r="B63" s="56">
        <f t="shared" si="1"/>
        <v>0</v>
      </c>
      <c r="C63" s="139" t="str">
        <f>'제품 추가'!AC61</f>
        <v>BREAD</v>
      </c>
      <c r="D63" s="138">
        <f>IF('넣어줄 잉크'!$D$2="주말",INDEX(표5[#All],MATCH(C63,표5[[#All],[잉크]],0),19)+INDEX(표5[#All],MATCH(C63,표5[[#All],[잉크]],0),22),INDEX(표5[#All],MATCH(C63,표5[[#All],[잉크]],0),MATCH('넣어줄 잉크'!$D$2,표5[#Headers],0)+2))</f>
        <v>0</v>
      </c>
    </row>
    <row r="64" spans="2:4" x14ac:dyDescent="0.3">
      <c r="B64" s="56">
        <f t="shared" si="1"/>
        <v>0</v>
      </c>
      <c r="C64" s="139" t="str">
        <f>'제품 추가'!AC749</f>
        <v>BIDULGI</v>
      </c>
      <c r="D64" s="138">
        <f>IF('넣어줄 잉크'!$D$2="주말",INDEX(표5[#All],MATCH(C64,표5[[#All],[잉크]],0),19)+INDEX(표5[#All],MATCH(C64,표5[[#All],[잉크]],0),22),INDEX(표5[#All],MATCH(C64,표5[[#All],[잉크]],0),MATCH('넣어줄 잉크'!$D$2,표5[#Headers],0)+2))</f>
        <v>0</v>
      </c>
    </row>
    <row r="65" spans="2:4" x14ac:dyDescent="0.3">
      <c r="B65" s="56">
        <f t="shared" si="1"/>
        <v>1</v>
      </c>
      <c r="C65" s="139" t="str">
        <f>'제품 추가'!AC62</f>
        <v>BRICK</v>
      </c>
      <c r="D65" s="138">
        <f>IF('넣어줄 잉크'!$D$2="주말",INDEX(표5[#All],MATCH(C65,표5[[#All],[잉크]],0),19)+INDEX(표5[#All],MATCH(C65,표5[[#All],[잉크]],0),22),INDEX(표5[#All],MATCH(C65,표5[[#All],[잉크]],0),MATCH('넣어줄 잉크'!$D$2,표5[#Headers],0)+2))</f>
        <v>1</v>
      </c>
    </row>
    <row r="66" spans="2:4" hidden="1" x14ac:dyDescent="0.3">
      <c r="B66" s="56">
        <f t="shared" si="1"/>
        <v>0</v>
      </c>
      <c r="C66" s="139" t="str">
        <f>'제품 추가'!AC64</f>
        <v>BROWNIE</v>
      </c>
      <c r="D66" s="138">
        <f>IF('넣어줄 잉크'!$D$2="주말",INDEX(표5[#All],MATCH(C66,표5[[#All],[잉크]],0),19)+INDEX(표5[#All],MATCH(C66,표5[[#All],[잉크]],0),22),INDEX(표5[#All],MATCH(C66,표5[[#All],[잉크]],0),MATCH('넣어줄 잉크'!$D$2,표5[#Headers],0)+2))</f>
        <v>0</v>
      </c>
    </row>
    <row r="67" spans="2:4" hidden="1" x14ac:dyDescent="0.3">
      <c r="B67" s="56">
        <f t="shared" si="1"/>
        <v>0</v>
      </c>
      <c r="C67" s="139" t="str">
        <f>'제품 추가'!AC65</f>
        <v>BRUNETTE</v>
      </c>
      <c r="D67" s="138">
        <f>IF('넣어줄 잉크'!$D$2="주말",INDEX(표5[#All],MATCH(C67,표5[[#All],[잉크]],0),19)+INDEX(표5[#All],MATCH(C67,표5[[#All],[잉크]],0),22),INDEX(표5[#All],MATCH(C67,표5[[#All],[잉크]],0),MATCH('넣어줄 잉크'!$D$2,표5[#Headers],0)+2))</f>
        <v>0</v>
      </c>
    </row>
    <row r="68" spans="2:4" hidden="1" x14ac:dyDescent="0.3">
      <c r="B68" s="56">
        <f t="shared" si="1"/>
        <v>0</v>
      </c>
      <c r="C68" s="139" t="str">
        <f>'제품 추가'!AC66</f>
        <v>BUFF</v>
      </c>
      <c r="D68" s="138">
        <f>IF('넣어줄 잉크'!$D$2="주말",INDEX(표5[#All],MATCH(C68,표5[[#All],[잉크]],0),19)+INDEX(표5[#All],MATCH(C68,표5[[#All],[잉크]],0),22),INDEX(표5[#All],MATCH(C68,표5[[#All],[잉크]],0),MATCH('넣어줄 잉크'!$D$2,표5[#Headers],0)+2))</f>
        <v>0</v>
      </c>
    </row>
    <row r="69" spans="2:4" hidden="1" x14ac:dyDescent="0.3">
      <c r="B69" s="56">
        <f t="shared" si="1"/>
        <v>0</v>
      </c>
      <c r="C69" s="139" t="str">
        <f>'제품 추가'!AC67</f>
        <v>BULL</v>
      </c>
      <c r="D69" s="138">
        <f>IF('넣어줄 잉크'!$D$2="주말",INDEX(표5[#All],MATCH(C69,표5[[#All],[잉크]],0),19)+INDEX(표5[#All],MATCH(C69,표5[[#All],[잉크]],0),22),INDEX(표5[#All],MATCH(C69,표5[[#All],[잉크]],0),MATCH('넣어줄 잉크'!$D$2,표5[#Headers],0)+2))</f>
        <v>0</v>
      </c>
    </row>
    <row r="70" spans="2:4" hidden="1" x14ac:dyDescent="0.3">
      <c r="B70" s="56">
        <f t="shared" si="1"/>
        <v>0</v>
      </c>
      <c r="C70" s="139" t="str">
        <f>'제품 추가'!AC68</f>
        <v>BUN</v>
      </c>
      <c r="D70" s="138">
        <f>IF('넣어줄 잉크'!$D$2="주말",INDEX(표5[#All],MATCH(C70,표5[[#All],[잉크]],0),19)+INDEX(표5[#All],MATCH(C70,표5[[#All],[잉크]],0),22),INDEX(표5[#All],MATCH(C70,표5[[#All],[잉크]],0),MATCH('넣어줄 잉크'!$D$2,표5[#Headers],0)+2))</f>
        <v>0</v>
      </c>
    </row>
    <row r="71" spans="2:4" hidden="1" x14ac:dyDescent="0.3">
      <c r="B71" s="56">
        <f t="shared" si="1"/>
        <v>0</v>
      </c>
      <c r="C71" s="139" t="str">
        <f>'제품 추가'!AC69</f>
        <v>BURNT</v>
      </c>
      <c r="D71" s="138">
        <f>IF('넣어줄 잉크'!$D$2="주말",INDEX(표5[#All],MATCH(C71,표5[[#All],[잉크]],0),19)+INDEX(표5[#All],MATCH(C71,표5[[#All],[잉크]],0),22),INDEX(표5[#All],MATCH(C71,표5[[#All],[잉크]],0),MATCH('넣어줄 잉크'!$D$2,표5[#Headers],0)+2))</f>
        <v>0</v>
      </c>
    </row>
    <row r="72" spans="2:4" hidden="1" x14ac:dyDescent="0.3">
      <c r="B72" s="56">
        <f t="shared" si="1"/>
        <v>0</v>
      </c>
      <c r="C72" s="139" t="str">
        <f>'제품 추가'!AC70</f>
        <v>BURRO</v>
      </c>
      <c r="D72" s="138">
        <f>IF('넣어줄 잉크'!$D$2="주말",INDEX(표5[#All],MATCH(C72,표5[[#All],[잉크]],0),19)+INDEX(표5[#All],MATCH(C72,표5[[#All],[잉크]],0),22),INDEX(표5[#All],MATCH(C72,표5[[#All],[잉크]],0),MATCH('넣어줄 잉크'!$D$2,표5[#Headers],0)+2))</f>
        <v>0</v>
      </c>
    </row>
    <row r="73" spans="2:4" hidden="1" x14ac:dyDescent="0.3">
      <c r="B73" s="56">
        <f t="shared" si="1"/>
        <v>0</v>
      </c>
      <c r="C73" s="139" t="str">
        <f>'제품 추가'!AC71</f>
        <v>BUTTER</v>
      </c>
      <c r="D73" s="138">
        <f>IF('넣어줄 잉크'!$D$2="주말",INDEX(표5[#All],MATCH(C73,표5[[#All],[잉크]],0),19)+INDEX(표5[#All],MATCH(C73,표5[[#All],[잉크]],0),22),INDEX(표5[#All],MATCH(C73,표5[[#All],[잉크]],0),MATCH('넣어줄 잉크'!$D$2,표5[#Headers],0)+2))</f>
        <v>0</v>
      </c>
    </row>
    <row r="74" spans="2:4" hidden="1" x14ac:dyDescent="0.3">
      <c r="B74" s="56">
        <f t="shared" si="1"/>
        <v>0</v>
      </c>
      <c r="C74" s="139" t="str">
        <f>'제품 추가'!AC72</f>
        <v>CACAO</v>
      </c>
      <c r="D74" s="138">
        <f>IF('넣어줄 잉크'!$D$2="주말",INDEX(표5[#All],MATCH(C74,표5[[#All],[잉크]],0),19)+INDEX(표5[#All],MATCH(C74,표5[[#All],[잉크]],0),22),INDEX(표5[#All],MATCH(C74,표5[[#All],[잉크]],0),MATCH('넣어줄 잉크'!$D$2,표5[#Headers],0)+2))</f>
        <v>0</v>
      </c>
    </row>
    <row r="75" spans="2:4" hidden="1" x14ac:dyDescent="0.3">
      <c r="B75" s="56">
        <f t="shared" si="1"/>
        <v>0</v>
      </c>
      <c r="C75" s="139" t="str">
        <f>'제품 추가'!AC73</f>
        <v>CALENDULA</v>
      </c>
      <c r="D75" s="138">
        <f>IF('넣어줄 잉크'!$D$2="주말",INDEX(표5[#All],MATCH(C75,표5[[#All],[잉크]],0),19)+INDEX(표5[#All],MATCH(C75,표5[[#All],[잉크]],0),22),INDEX(표5[#All],MATCH(C75,표5[[#All],[잉크]],0),MATCH('넣어줄 잉크'!$D$2,표5[#Headers],0)+2))</f>
        <v>0</v>
      </c>
    </row>
    <row r="76" spans="2:4" hidden="1" x14ac:dyDescent="0.3">
      <c r="B76" s="56">
        <f t="shared" si="1"/>
        <v>0</v>
      </c>
      <c r="C76" s="139" t="str">
        <f>'제품 추가'!AC74</f>
        <v>CAMPANULA</v>
      </c>
      <c r="D76" s="138">
        <f>IF('넣어줄 잉크'!$D$2="주말",INDEX(표5[#All],MATCH(C76,표5[[#All],[잉크]],0),19)+INDEX(표5[#All],MATCH(C76,표5[[#All],[잉크]],0),22),INDEX(표5[#All],MATCH(C76,표5[[#All],[잉크]],0),MATCH('넣어줄 잉크'!$D$2,표5[#Headers],0)+2))</f>
        <v>0</v>
      </c>
    </row>
    <row r="77" spans="2:4" hidden="1" x14ac:dyDescent="0.3">
      <c r="B77" s="56">
        <f t="shared" si="1"/>
        <v>0</v>
      </c>
      <c r="C77" s="139" t="str">
        <f>'제품 추가'!AC75</f>
        <v>CANARY</v>
      </c>
      <c r="D77" s="138">
        <f>IF('넣어줄 잉크'!$D$2="주말",INDEX(표5[#All],MATCH(C77,표5[[#All],[잉크]],0),19)+INDEX(표5[#All],MATCH(C77,표5[[#All],[잉크]],0),22),INDEX(표5[#All],MATCH(C77,표5[[#All],[잉크]],0),MATCH('넣어줄 잉크'!$D$2,표5[#Headers],0)+2))</f>
        <v>0</v>
      </c>
    </row>
    <row r="78" spans="2:4" hidden="1" x14ac:dyDescent="0.3">
      <c r="B78" s="56">
        <f t="shared" si="1"/>
        <v>0</v>
      </c>
      <c r="C78" s="139" t="str">
        <f>'제품 추가'!AC76</f>
        <v>CANOLA</v>
      </c>
      <c r="D78" s="138">
        <f>IF('넣어줄 잉크'!$D$2="주말",INDEX(표5[#All],MATCH(C78,표5[[#All],[잉크]],0),19)+INDEX(표5[#All],MATCH(C78,표5[[#All],[잉크]],0),22),INDEX(표5[#All],MATCH(C78,표5[[#All],[잉크]],0),MATCH('넣어줄 잉크'!$D$2,표5[#Headers],0)+2))</f>
        <v>0</v>
      </c>
    </row>
    <row r="79" spans="2:4" hidden="1" x14ac:dyDescent="0.3">
      <c r="B79" s="56">
        <f t="shared" si="1"/>
        <v>0</v>
      </c>
      <c r="C79" s="139" t="str">
        <f>'제품 추가'!AC77</f>
        <v>CANTALOUPE</v>
      </c>
      <c r="D79" s="138">
        <f>IF('넣어줄 잉크'!$D$2="주말",INDEX(표5[#All],MATCH(C79,표5[[#All],[잉크]],0),19)+INDEX(표5[#All],MATCH(C79,표5[[#All],[잉크]],0),22),INDEX(표5[#All],MATCH(C79,표5[[#All],[잉크]],0),MATCH('넣어줄 잉크'!$D$2,표5[#Headers],0)+2))</f>
        <v>0</v>
      </c>
    </row>
    <row r="80" spans="2:4" hidden="1" x14ac:dyDescent="0.3">
      <c r="B80" s="56">
        <f t="shared" ref="B80:B143" si="2">IFERROR(SUM(D80:D80),0)</f>
        <v>0</v>
      </c>
      <c r="C80" s="139" t="str">
        <f>'제품 추가'!AC78</f>
        <v>CAPPUCCINO</v>
      </c>
      <c r="D80" s="138">
        <f>IF('넣어줄 잉크'!$D$2="주말",INDEX(표5[#All],MATCH(C80,표5[[#All],[잉크]],0),19)+INDEX(표5[#All],MATCH(C80,표5[[#All],[잉크]],0),22),INDEX(표5[#All],MATCH(C80,표5[[#All],[잉크]],0),MATCH('넣어줄 잉크'!$D$2,표5[#Headers],0)+2))</f>
        <v>0</v>
      </c>
    </row>
    <row r="81" spans="2:4" hidden="1" x14ac:dyDescent="0.3">
      <c r="B81" s="56">
        <f t="shared" si="2"/>
        <v>0</v>
      </c>
      <c r="C81" s="139" t="str">
        <f>'제품 추가'!AC79</f>
        <v>CARAMEL</v>
      </c>
      <c r="D81" s="138">
        <f>IF('넣어줄 잉크'!$D$2="주말",INDEX(표5[#All],MATCH(C81,표5[[#All],[잉크]],0),19)+INDEX(표5[#All],MATCH(C81,표5[[#All],[잉크]],0),22),INDEX(표5[#All],MATCH(C81,표5[[#All],[잉크]],0),MATCH('넣어줄 잉크'!$D$2,표5[#Headers],0)+2))</f>
        <v>0</v>
      </c>
    </row>
    <row r="82" spans="2:4" hidden="1" x14ac:dyDescent="0.3">
      <c r="B82" s="56">
        <f t="shared" si="2"/>
        <v>0</v>
      </c>
      <c r="C82" s="139" t="str">
        <f>'제품 추가'!AC80</f>
        <v>CARBON</v>
      </c>
      <c r="D82" s="138">
        <f>IF('넣어줄 잉크'!$D$2="주말",INDEX(표5[#All],MATCH(C82,표5[[#All],[잉크]],0),19)+INDEX(표5[#All],MATCH(C82,표5[[#All],[잉크]],0),22),INDEX(표5[#All],MATCH(C82,표5[[#All],[잉크]],0),MATCH('넣어줄 잉크'!$D$2,표5[#Headers],0)+2))</f>
        <v>0</v>
      </c>
    </row>
    <row r="83" spans="2:4" hidden="1" x14ac:dyDescent="0.3">
      <c r="B83" s="56">
        <f t="shared" si="2"/>
        <v>0</v>
      </c>
      <c r="C83" s="139" t="str">
        <f>'제품 추가'!AC81</f>
        <v>CARMINE</v>
      </c>
      <c r="D83" s="138">
        <f>IF('넣어줄 잉크'!$D$2="주말",INDEX(표5[#All],MATCH(C83,표5[[#All],[잉크]],0),19)+INDEX(표5[#All],MATCH(C83,표5[[#All],[잉크]],0),22),INDEX(표5[#All],MATCH(C83,표5[[#All],[잉크]],0),MATCH('넣어줄 잉크'!$D$2,표5[#Headers],0)+2))</f>
        <v>0</v>
      </c>
    </row>
    <row r="84" spans="2:4" hidden="1" x14ac:dyDescent="0.3">
      <c r="B84" s="56">
        <f t="shared" si="2"/>
        <v>0</v>
      </c>
      <c r="C84" s="139" t="str">
        <f>'제품 추가'!AC82</f>
        <v>CARNATION</v>
      </c>
      <c r="D84" s="138">
        <f>IF('넣어줄 잉크'!$D$2="주말",INDEX(표5[#All],MATCH(C84,표5[[#All],[잉크]],0),19)+INDEX(표5[#All],MATCH(C84,표5[[#All],[잉크]],0),22),INDEX(표5[#All],MATCH(C84,표5[[#All],[잉크]],0),MATCH('넣어줄 잉크'!$D$2,표5[#Headers],0)+2))</f>
        <v>0</v>
      </c>
    </row>
    <row r="85" spans="2:4" hidden="1" x14ac:dyDescent="0.3">
      <c r="B85" s="56">
        <f t="shared" si="2"/>
        <v>0</v>
      </c>
      <c r="C85" s="139" t="str">
        <f>'제품 추가'!AC83</f>
        <v>CAROB</v>
      </c>
      <c r="D85" s="138">
        <f>IF('넣어줄 잉크'!$D$2="주말",INDEX(표5[#All],MATCH(C85,표5[[#All],[잉크]],0),19)+INDEX(표5[#All],MATCH(C85,표5[[#All],[잉크]],0),22),INDEX(표5[#All],MATCH(C85,표5[[#All],[잉크]],0),MATCH('넣어줄 잉크'!$D$2,표5[#Headers],0)+2))</f>
        <v>0</v>
      </c>
    </row>
    <row r="86" spans="2:4" hidden="1" x14ac:dyDescent="0.3">
      <c r="B86" s="56">
        <f t="shared" si="2"/>
        <v>0</v>
      </c>
      <c r="C86" s="139" t="str">
        <f>'제품 추가'!AC84</f>
        <v>CARROT</v>
      </c>
      <c r="D86" s="138">
        <f>IF('넣어줄 잉크'!$D$2="주말",INDEX(표5[#All],MATCH(C86,표5[[#All],[잉크]],0),19)+INDEX(표5[#All],MATCH(C86,표5[[#All],[잉크]],0),22),INDEX(표5[#All],MATCH(C86,표5[[#All],[잉크]],0),MATCH('넣어줄 잉크'!$D$2,표5[#Headers],0)+2))</f>
        <v>0</v>
      </c>
    </row>
    <row r="87" spans="2:4" hidden="1" x14ac:dyDescent="0.3">
      <c r="B87" s="56">
        <f t="shared" si="2"/>
        <v>0</v>
      </c>
      <c r="C87" s="139" t="str">
        <f>'제품 추가'!AC85</f>
        <v>CASHEW</v>
      </c>
      <c r="D87" s="138">
        <f>IF('넣어줄 잉크'!$D$2="주말",INDEX(표5[#All],MATCH(C87,표5[[#All],[잉크]],0),19)+INDEX(표5[#All],MATCH(C87,표5[[#All],[잉크]],0),22),INDEX(표5[#All],MATCH(C87,표5[[#All],[잉크]],0),MATCH('넣어줄 잉크'!$D$2,표5[#Headers],0)+2))</f>
        <v>0</v>
      </c>
    </row>
    <row r="88" spans="2:4" hidden="1" x14ac:dyDescent="0.3">
      <c r="B88" s="56">
        <f t="shared" si="2"/>
        <v>0</v>
      </c>
      <c r="C88" s="139" t="str">
        <f>'제품 추가'!AC86</f>
        <v>CASPER</v>
      </c>
      <c r="D88" s="138">
        <f>IF('넣어줄 잉크'!$D$2="주말",INDEX(표5[#All],MATCH(C88,표5[[#All],[잉크]],0),19)+INDEX(표5[#All],MATCH(C88,표5[[#All],[잉크]],0),22),INDEX(표5[#All],MATCH(C88,표5[[#All],[잉크]],0),MATCH('넣어줄 잉크'!$D$2,표5[#Headers],0)+2))</f>
        <v>0</v>
      </c>
    </row>
    <row r="89" spans="2:4" hidden="1" x14ac:dyDescent="0.3">
      <c r="B89" s="56">
        <f t="shared" si="2"/>
        <v>0</v>
      </c>
      <c r="C89" s="139" t="str">
        <f>'제품 추가'!AC87</f>
        <v>CASTLE</v>
      </c>
      <c r="D89" s="138">
        <f>IF('넣어줄 잉크'!$D$2="주말",INDEX(표5[#All],MATCH(C89,표5[[#All],[잉크]],0),19)+INDEX(표5[#All],MATCH(C89,표5[[#All],[잉크]],0),22),INDEX(표5[#All],MATCH(C89,표5[[#All],[잉크]],0),MATCH('넣어줄 잉크'!$D$2,표5[#Headers],0)+2))</f>
        <v>0</v>
      </c>
    </row>
    <row r="90" spans="2:4" hidden="1" x14ac:dyDescent="0.3">
      <c r="B90" s="56">
        <f t="shared" si="2"/>
        <v>0</v>
      </c>
      <c r="C90" s="139" t="str">
        <f>'제품 추가'!AC88</f>
        <v>CAVIAR</v>
      </c>
      <c r="D90" s="138">
        <f>IF('넣어줄 잉크'!$D$2="주말",INDEX(표5[#All],MATCH(C90,표5[[#All],[잉크]],0),19)+INDEX(표5[#All],MATCH(C90,표5[[#All],[잉크]],0),22),INDEX(표5[#All],MATCH(C90,표5[[#All],[잉크]],0),MATCH('넣어줄 잉크'!$D$2,표5[#Headers],0)+2))</f>
        <v>0</v>
      </c>
    </row>
    <row r="91" spans="2:4" hidden="1" x14ac:dyDescent="0.3">
      <c r="B91" s="56">
        <f t="shared" si="2"/>
        <v>0</v>
      </c>
      <c r="C91" s="139" t="str">
        <f>'제품 추가'!AC89</f>
        <v>CEDAR</v>
      </c>
      <c r="D91" s="138">
        <f>IF('넣어줄 잉크'!$D$2="주말",INDEX(표5[#All],MATCH(C91,표5[[#All],[잉크]],0),19)+INDEX(표5[#All],MATCH(C91,표5[[#All],[잉크]],0),22),INDEX(표5[#All],MATCH(C91,표5[[#All],[잉크]],0),MATCH('넣어줄 잉크'!$D$2,표5[#Headers],0)+2))</f>
        <v>0</v>
      </c>
    </row>
    <row r="92" spans="2:4" hidden="1" x14ac:dyDescent="0.3">
      <c r="B92" s="56">
        <f t="shared" si="2"/>
        <v>0</v>
      </c>
      <c r="C92" s="139" t="str">
        <f>'제품 추가'!AC90</f>
        <v>CELESTE</v>
      </c>
      <c r="D92" s="138">
        <f>IF('넣어줄 잉크'!$D$2="주말",INDEX(표5[#All],MATCH(C92,표5[[#All],[잉크]],0),19)+INDEX(표5[#All],MATCH(C92,표5[[#All],[잉크]],0),22),INDEX(표5[#All],MATCH(C92,표5[[#All],[잉크]],0),MATCH('넣어줄 잉크'!$D$2,표5[#Headers],0)+2))</f>
        <v>0</v>
      </c>
    </row>
    <row r="93" spans="2:4" hidden="1" x14ac:dyDescent="0.3">
      <c r="B93" s="56">
        <f t="shared" si="2"/>
        <v>0</v>
      </c>
      <c r="C93" s="139" t="str">
        <f>'제품 추가'!AC91</f>
        <v>CEMENT</v>
      </c>
      <c r="D93" s="138">
        <f>IF('넣어줄 잉크'!$D$2="주말",INDEX(표5[#All],MATCH(C93,표5[[#All],[잉크]],0),19)+INDEX(표5[#All],MATCH(C93,표5[[#All],[잉크]],0),22),INDEX(표5[#All],MATCH(C93,표5[[#All],[잉크]],0),MATCH('넣어줄 잉크'!$D$2,표5[#Headers],0)+2))</f>
        <v>0</v>
      </c>
    </row>
    <row r="94" spans="2:4" hidden="1" x14ac:dyDescent="0.3">
      <c r="B94" s="56">
        <f t="shared" si="2"/>
        <v>0</v>
      </c>
      <c r="C94" s="139" t="str">
        <f>'제품 추가'!AC92</f>
        <v>UVCHAMOIS</v>
      </c>
      <c r="D94" s="138">
        <f>IF('넣어줄 잉크'!$D$2="주말",INDEX(표5[#All],MATCH(C94,표5[[#All],[잉크]],0),19)+INDEX(표5[#All],MATCH(C94,표5[[#All],[잉크]],0),22),INDEX(표5[#All],MATCH(C94,표5[[#All],[잉크]],0),MATCH('넣어줄 잉크'!$D$2,표5[#Headers],0)+2))</f>
        <v>0</v>
      </c>
    </row>
    <row r="95" spans="2:4" hidden="1" x14ac:dyDescent="0.3">
      <c r="B95" s="56">
        <f t="shared" si="2"/>
        <v>0</v>
      </c>
      <c r="C95" s="139" t="str">
        <f>'제품 추가'!AC93</f>
        <v>CHARCOAL</v>
      </c>
      <c r="D95" s="138">
        <f>IF('넣어줄 잉크'!$D$2="주말",INDEX(표5[#All],MATCH(C95,표5[[#All],[잉크]],0),19)+INDEX(표5[#All],MATCH(C95,표5[[#All],[잉크]],0),22),INDEX(표5[#All],MATCH(C95,표5[[#All],[잉크]],0),MATCH('넣어줄 잉크'!$D$2,표5[#Headers],0)+2))</f>
        <v>0</v>
      </c>
    </row>
    <row r="96" spans="2:4" hidden="1" x14ac:dyDescent="0.3">
      <c r="B96" s="56">
        <f t="shared" si="2"/>
        <v>0</v>
      </c>
      <c r="C96" s="139" t="str">
        <f>'제품 추가'!AC94</f>
        <v>CHEDDAR</v>
      </c>
      <c r="D96" s="138">
        <f>IF('넣어줄 잉크'!$D$2="주말",INDEX(표5[#All],MATCH(C96,표5[[#All],[잉크]],0),19)+INDEX(표5[#All],MATCH(C96,표5[[#All],[잉크]],0),22),INDEX(표5[#All],MATCH(C96,표5[[#All],[잉크]],0),MATCH('넣어줄 잉크'!$D$2,표5[#Headers],0)+2))</f>
        <v>0</v>
      </c>
    </row>
    <row r="97" spans="2:4" hidden="1" x14ac:dyDescent="0.3">
      <c r="B97" s="56">
        <f t="shared" si="2"/>
        <v>0</v>
      </c>
      <c r="C97" s="139" t="str">
        <f>'제품 추가'!AC95</f>
        <v>CHESTNUT</v>
      </c>
      <c r="D97" s="138">
        <f>IF('넣어줄 잉크'!$D$2="주말",INDEX(표5[#All],MATCH(C97,표5[[#All],[잉크]],0),19)+INDEX(표5[#All],MATCH(C97,표5[[#All],[잉크]],0),22),INDEX(표5[#All],MATCH(C97,표5[[#All],[잉크]],0),MATCH('넣어줄 잉크'!$D$2,표5[#Headers],0)+2))</f>
        <v>0</v>
      </c>
    </row>
    <row r="98" spans="2:4" hidden="1" x14ac:dyDescent="0.3">
      <c r="B98" s="56">
        <f t="shared" si="2"/>
        <v>2</v>
      </c>
      <c r="C98" s="139" t="str">
        <f>'제품 추가'!AC96</f>
        <v>CHICK</v>
      </c>
      <c r="D98" s="138">
        <f>IF('넣어줄 잉크'!$D$2="주말",INDEX(표5[#All],MATCH(C98,표5[[#All],[잉크]],0),19)+INDEX(표5[#All],MATCH(C98,표5[[#All],[잉크]],0),22),INDEX(표5[#All],MATCH(C98,표5[[#All],[잉크]],0),MATCH('넣어줄 잉크'!$D$2,표5[#Headers],0)+2))</f>
        <v>2</v>
      </c>
    </row>
    <row r="99" spans="2:4" hidden="1" x14ac:dyDescent="0.3">
      <c r="B99" s="56">
        <f t="shared" si="2"/>
        <v>0</v>
      </c>
      <c r="C99" s="139" t="str">
        <f>'제품 추가'!AC97</f>
        <v>CHILI</v>
      </c>
      <c r="D99" s="138">
        <f>IF('넣어줄 잉크'!$D$2="주말",INDEX(표5[#All],MATCH(C99,표5[[#All],[잉크]],0),19)+INDEX(표5[#All],MATCH(C99,표5[[#All],[잉크]],0),22),INDEX(표5[#All],MATCH(C99,표5[[#All],[잉크]],0),MATCH('넣어줄 잉크'!$D$2,표5[#Headers],0)+2))</f>
        <v>0</v>
      </c>
    </row>
    <row r="100" spans="2:4" hidden="1" x14ac:dyDescent="0.3">
      <c r="B100" s="56">
        <f t="shared" si="2"/>
        <v>0</v>
      </c>
      <c r="C100" s="139" t="str">
        <f>'제품 추가'!AC98</f>
        <v>CHIPMUNK</v>
      </c>
      <c r="D100" s="138">
        <f>IF('넣어줄 잉크'!$D$2="주말",INDEX(표5[#All],MATCH(C100,표5[[#All],[잉크]],0),19)+INDEX(표5[#All],MATCH(C100,표5[[#All],[잉크]],0),22),INDEX(표5[#All],MATCH(C100,표5[[#All],[잉크]],0),MATCH('넣어줄 잉크'!$D$2,표5[#Headers],0)+2))</f>
        <v>0</v>
      </c>
    </row>
    <row r="101" spans="2:4" hidden="1" x14ac:dyDescent="0.3">
      <c r="B101" s="56">
        <f t="shared" si="2"/>
        <v>0</v>
      </c>
      <c r="C101" s="139" t="str">
        <f>'제품 추가'!AC99</f>
        <v>CHOCO</v>
      </c>
      <c r="D101" s="138">
        <f>IF('넣어줄 잉크'!$D$2="주말",INDEX(표5[#All],MATCH(C101,표5[[#All],[잉크]],0),19)+INDEX(표5[#All],MATCH(C101,표5[[#All],[잉크]],0),22),INDEX(표5[#All],MATCH(C101,표5[[#All],[잉크]],0),MATCH('넣어줄 잉크'!$D$2,표5[#Headers],0)+2))</f>
        <v>0</v>
      </c>
    </row>
    <row r="102" spans="2:4" hidden="1" x14ac:dyDescent="0.3">
      <c r="B102" s="56">
        <f t="shared" si="2"/>
        <v>0</v>
      </c>
      <c r="C102" s="139" t="str">
        <f>'제품 추가'!AC100</f>
        <v>CHUTNEY</v>
      </c>
      <c r="D102" s="138">
        <f>IF('넣어줄 잉크'!$D$2="주말",INDEX(표5[#All],MATCH(C102,표5[[#All],[잉크]],0),19)+INDEX(표5[#All],MATCH(C102,표5[[#All],[잉크]],0),22),INDEX(표5[#All],MATCH(C102,표5[[#All],[잉크]],0),MATCH('넣어줄 잉크'!$D$2,표5[#Headers],0)+2))</f>
        <v>0</v>
      </c>
    </row>
    <row r="103" spans="2:4" hidden="1" x14ac:dyDescent="0.3">
      <c r="B103" s="56">
        <f t="shared" si="2"/>
        <v>0</v>
      </c>
      <c r="C103" s="139" t="str">
        <f>'제품 추가'!AC101</f>
        <v>CINDER</v>
      </c>
      <c r="D103" s="138">
        <f>IF('넣어줄 잉크'!$D$2="주말",INDEX(표5[#All],MATCH(C103,표5[[#All],[잉크]],0),19)+INDEX(표5[#All],MATCH(C103,표5[[#All],[잉크]],0),22),INDEX(표5[#All],MATCH(C103,표5[[#All],[잉크]],0),MATCH('넣어줄 잉크'!$D$2,표5[#Headers],0)+2))</f>
        <v>0</v>
      </c>
    </row>
    <row r="104" spans="2:4" hidden="1" x14ac:dyDescent="0.3">
      <c r="B104" s="56">
        <f t="shared" si="2"/>
        <v>0</v>
      </c>
      <c r="C104" s="139" t="str">
        <f>'제품 추가'!AC102</f>
        <v>CINNAMON</v>
      </c>
      <c r="D104" s="138">
        <f>IF('넣어줄 잉크'!$D$2="주말",INDEX(표5[#All],MATCH(C104,표5[[#All],[잉크]],0),19)+INDEX(표5[#All],MATCH(C104,표5[[#All],[잉크]],0),22),INDEX(표5[#All],MATCH(C104,표5[[#All],[잉크]],0),MATCH('넣어줄 잉크'!$D$2,표5[#Headers],0)+2))</f>
        <v>0</v>
      </c>
    </row>
    <row r="105" spans="2:4" hidden="1" x14ac:dyDescent="0.3">
      <c r="B105" s="56">
        <f t="shared" si="2"/>
        <v>0</v>
      </c>
      <c r="C105" s="139" t="str">
        <f>'제품 추가'!AC103</f>
        <v>CITRINE</v>
      </c>
      <c r="D105" s="138">
        <f>IF('넣어줄 잉크'!$D$2="주말",INDEX(표5[#All],MATCH(C105,표5[[#All],[잉크]],0),19)+INDEX(표5[#All],MATCH(C105,표5[[#All],[잉크]],0),22),INDEX(표5[#All],MATCH(C105,표5[[#All],[잉크]],0),MATCH('넣어줄 잉크'!$D$2,표5[#Headers],0)+2))</f>
        <v>0</v>
      </c>
    </row>
    <row r="106" spans="2:4" hidden="1" x14ac:dyDescent="0.3">
      <c r="B106" s="56">
        <f t="shared" si="2"/>
        <v>0</v>
      </c>
      <c r="C106" s="139" t="str">
        <f>'제품 추가'!AC104</f>
        <v>CLAY</v>
      </c>
      <c r="D106" s="138">
        <f>IF('넣어줄 잉크'!$D$2="주말",INDEX(표5[#All],MATCH(C106,표5[[#All],[잉크]],0),19)+INDEX(표5[#All],MATCH(C106,표5[[#All],[잉크]],0),22),INDEX(표5[#All],MATCH(C106,표5[[#All],[잉크]],0),MATCH('넣어줄 잉크'!$D$2,표5[#Headers],0)+2))</f>
        <v>0</v>
      </c>
    </row>
    <row r="107" spans="2:4" hidden="1" x14ac:dyDescent="0.3">
      <c r="B107" s="56">
        <f t="shared" si="2"/>
        <v>0</v>
      </c>
      <c r="C107" s="139" t="str">
        <f>'제품 추가'!AC105</f>
        <v>CLOUD</v>
      </c>
      <c r="D107" s="138">
        <f>IF('넣어줄 잉크'!$D$2="주말",INDEX(표5[#All],MATCH(C107,표5[[#All],[잉크]],0),19)+INDEX(표5[#All],MATCH(C107,표5[[#All],[잉크]],0),22),INDEX(표5[#All],MATCH(C107,표5[[#All],[잉크]],0),MATCH('넣어줄 잉크'!$D$2,표5[#Headers],0)+2))</f>
        <v>0</v>
      </c>
    </row>
    <row r="108" spans="2:4" hidden="1" x14ac:dyDescent="0.3">
      <c r="B108" s="56">
        <f t="shared" si="2"/>
        <v>0</v>
      </c>
      <c r="C108" s="139" t="str">
        <f>'제품 추가'!AC106</f>
        <v>CLOVE</v>
      </c>
      <c r="D108" s="138">
        <f>IF('넣어줄 잉크'!$D$2="주말",INDEX(표5[#All],MATCH(C108,표5[[#All],[잉크]],0),19)+INDEX(표5[#All],MATCH(C108,표5[[#All],[잉크]],0),22),INDEX(표5[#All],MATCH(C108,표5[[#All],[잉크]],0),MATCH('넣어줄 잉크'!$D$2,표5[#Headers],0)+2))</f>
        <v>0</v>
      </c>
    </row>
    <row r="109" spans="2:4" hidden="1" x14ac:dyDescent="0.3">
      <c r="B109" s="56">
        <f t="shared" si="2"/>
        <v>0</v>
      </c>
      <c r="C109" s="139" t="str">
        <f>'제품 추가'!AC107</f>
        <v>CMBRICK</v>
      </c>
      <c r="D109" s="138">
        <f>IF('넣어줄 잉크'!$D$2="주말",INDEX(표5[#All],MATCH(C109,표5[[#All],[잉크]],0),19)+INDEX(표5[#All],MATCH(C109,표5[[#All],[잉크]],0),22),INDEX(표5[#All],MATCH(C109,표5[[#All],[잉크]],0),MATCH('넣어줄 잉크'!$D$2,표5[#Headers],0)+2))</f>
        <v>0</v>
      </c>
    </row>
    <row r="110" spans="2:4" hidden="1" x14ac:dyDescent="0.3">
      <c r="B110" s="56">
        <f t="shared" si="2"/>
        <v>0</v>
      </c>
      <c r="C110" s="139" t="str">
        <f>'제품 추가'!AC108</f>
        <v>CMGRAPHITE</v>
      </c>
      <c r="D110" s="138">
        <f>IF('넣어줄 잉크'!$D$2="주말",INDEX(표5[#All],MATCH(C110,표5[[#All],[잉크]],0),19)+INDEX(표5[#All],MATCH(C110,표5[[#All],[잉크]],0),22),INDEX(표5[#All],MATCH(C110,표5[[#All],[잉크]],0),MATCH('넣어줄 잉크'!$D$2,표5[#Headers],0)+2))</f>
        <v>0</v>
      </c>
    </row>
    <row r="111" spans="2:4" hidden="1" x14ac:dyDescent="0.3">
      <c r="B111" s="56">
        <f t="shared" si="2"/>
        <v>0</v>
      </c>
      <c r="C111" s="139" t="str">
        <f>'제품 추가'!AC109</f>
        <v>CMLUXE</v>
      </c>
      <c r="D111" s="138">
        <f>IF('넣어줄 잉크'!$D$2="주말",INDEX(표5[#All],MATCH(C111,표5[[#All],[잉크]],0),19)+INDEX(표5[#All],MATCH(C111,표5[[#All],[잉크]],0),22),INDEX(표5[#All],MATCH(C111,표5[[#All],[잉크]],0),MATCH('넣어줄 잉크'!$D$2,표5[#Headers],0)+2))</f>
        <v>0</v>
      </c>
    </row>
    <row r="112" spans="2:4" hidden="1" x14ac:dyDescent="0.3">
      <c r="B112" s="56">
        <f t="shared" si="2"/>
        <v>0</v>
      </c>
      <c r="C112" s="139" t="str">
        <f>'제품 추가'!AC110</f>
        <v>CMSOUL</v>
      </c>
      <c r="D112" s="138">
        <f>IF('넣어줄 잉크'!$D$2="주말",INDEX(표5[#All],MATCH(C112,표5[[#All],[잉크]],0),19)+INDEX(표5[#All],MATCH(C112,표5[[#All],[잉크]],0),22),INDEX(표5[#All],MATCH(C112,표5[[#All],[잉크]],0),MATCH('넣어줄 잉크'!$D$2,표5[#Headers],0)+2))</f>
        <v>0</v>
      </c>
    </row>
    <row r="113" spans="2:4" hidden="1" x14ac:dyDescent="0.3">
      <c r="B113" s="56">
        <f t="shared" si="2"/>
        <v>0</v>
      </c>
      <c r="C113" s="139" t="str">
        <f>'제품 추가'!AC111</f>
        <v>COAL</v>
      </c>
      <c r="D113" s="138">
        <f>IF('넣어줄 잉크'!$D$2="주말",INDEX(표5[#All],MATCH(C113,표5[[#All],[잉크]],0),19)+INDEX(표5[#All],MATCH(C113,표5[[#All],[잉크]],0),22),INDEX(표5[#All],MATCH(C113,표5[[#All],[잉크]],0),MATCH('넣어줄 잉크'!$D$2,표5[#Headers],0)+2))</f>
        <v>0</v>
      </c>
    </row>
    <row r="114" spans="2:4" hidden="1" x14ac:dyDescent="0.3">
      <c r="B114" s="56">
        <f t="shared" si="2"/>
        <v>0</v>
      </c>
      <c r="C114" s="139" t="str">
        <f>'제품 추가'!AC112</f>
        <v>COBALT</v>
      </c>
      <c r="D114" s="138">
        <f>IF('넣어줄 잉크'!$D$2="주말",INDEX(표5[#All],MATCH(C114,표5[[#All],[잉크]],0),19)+INDEX(표5[#All],MATCH(C114,표5[[#All],[잉크]],0),22),INDEX(표5[#All],MATCH(C114,표5[[#All],[잉크]],0),MATCH('넣어줄 잉크'!$D$2,표5[#Headers],0)+2))</f>
        <v>0</v>
      </c>
    </row>
    <row r="115" spans="2:4" hidden="1" x14ac:dyDescent="0.3">
      <c r="B115" s="56">
        <f t="shared" si="2"/>
        <v>0</v>
      </c>
      <c r="C115" s="139" t="str">
        <f>'제품 추가'!AC113</f>
        <v>COCOA</v>
      </c>
      <c r="D115" s="138">
        <f>IF('넣어줄 잉크'!$D$2="주말",INDEX(표5[#All],MATCH(C115,표5[[#All],[잉크]],0),19)+INDEX(표5[#All],MATCH(C115,표5[[#All],[잉크]],0),22),INDEX(표5[#All],MATCH(C115,표5[[#All],[잉크]],0),MATCH('넣어줄 잉크'!$D$2,표5[#Headers],0)+2))</f>
        <v>0</v>
      </c>
    </row>
    <row r="116" spans="2:4" hidden="1" x14ac:dyDescent="0.3">
      <c r="B116" s="56">
        <f t="shared" si="2"/>
        <v>0</v>
      </c>
      <c r="C116" s="139" t="str">
        <f>'제품 추가'!AC114</f>
        <v>COFFEE</v>
      </c>
      <c r="D116" s="138">
        <f>IF('넣어줄 잉크'!$D$2="주말",INDEX(표5[#All],MATCH(C116,표5[[#All],[잉크]],0),19)+INDEX(표5[#All],MATCH(C116,표5[[#All],[잉크]],0),22),INDEX(표5[#All],MATCH(C116,표5[[#All],[잉크]],0),MATCH('넣어줄 잉크'!$D$2,표5[#Headers],0)+2))</f>
        <v>0</v>
      </c>
    </row>
    <row r="117" spans="2:4" hidden="1" x14ac:dyDescent="0.3">
      <c r="B117" s="56">
        <f t="shared" si="2"/>
        <v>0</v>
      </c>
      <c r="C117" s="139" t="str">
        <f>'제품 추가'!AC115</f>
        <v>COGNAC</v>
      </c>
      <c r="D117" s="138">
        <f>IF('넣어줄 잉크'!$D$2="주말",INDEX(표5[#All],MATCH(C117,표5[[#All],[잉크]],0),19)+INDEX(표5[#All],MATCH(C117,표5[[#All],[잉크]],0),22),INDEX(표5[#All],MATCH(C117,표5[[#All],[잉크]],0),MATCH('넣어줄 잉크'!$D$2,표5[#Headers],0)+2))</f>
        <v>0</v>
      </c>
    </row>
    <row r="118" spans="2:4" hidden="1" x14ac:dyDescent="0.3">
      <c r="B118" s="56">
        <f t="shared" si="2"/>
        <v>0</v>
      </c>
      <c r="C118" s="139" t="str">
        <f>'제품 추가'!AC116</f>
        <v>COOKIE</v>
      </c>
      <c r="D118" s="138">
        <f>IF('넣어줄 잉크'!$D$2="주말",INDEX(표5[#All],MATCH(C118,표5[[#All],[잉크]],0),19)+INDEX(표5[#All],MATCH(C118,표5[[#All],[잉크]],0),22),INDEX(표5[#All],MATCH(C118,표5[[#All],[잉크]],0),MATCH('넣어줄 잉크'!$D$2,표5[#Headers],0)+2))</f>
        <v>0</v>
      </c>
    </row>
    <row r="119" spans="2:4" hidden="1" x14ac:dyDescent="0.3">
      <c r="B119" s="56">
        <f t="shared" si="2"/>
        <v>0</v>
      </c>
      <c r="C119" s="139" t="str">
        <f>'제품 추가'!AC117</f>
        <v>COPPER</v>
      </c>
      <c r="D119" s="138">
        <f>IF('넣어줄 잉크'!$D$2="주말",INDEX(표5[#All],MATCH(C119,표5[[#All],[잉크]],0),19)+INDEX(표5[#All],MATCH(C119,표5[[#All],[잉크]],0),22),INDEX(표5[#All],MATCH(C119,표5[[#All],[잉크]],0),MATCH('넣어줄 잉크'!$D$2,표5[#Headers],0)+2))</f>
        <v>0</v>
      </c>
    </row>
    <row r="120" spans="2:4" hidden="1" x14ac:dyDescent="0.3">
      <c r="B120" s="56">
        <f t="shared" si="2"/>
        <v>0</v>
      </c>
      <c r="C120" s="139" t="str">
        <f>'제품 추가'!AC118</f>
        <v>CORAL</v>
      </c>
      <c r="D120" s="138">
        <f>IF('넣어줄 잉크'!$D$2="주말",INDEX(표5[#All],MATCH(C120,표5[[#All],[잉크]],0),19)+INDEX(표5[#All],MATCH(C120,표5[[#All],[잉크]],0),22),INDEX(표5[#All],MATCH(C120,표5[[#All],[잉크]],0),MATCH('넣어줄 잉크'!$D$2,표5[#Headers],0)+2))</f>
        <v>0</v>
      </c>
    </row>
    <row r="121" spans="2:4" hidden="1" x14ac:dyDescent="0.3">
      <c r="B121" s="56">
        <f t="shared" si="2"/>
        <v>0</v>
      </c>
      <c r="C121" s="139" t="str">
        <f>'제품 추가'!AC119</f>
        <v>CORK</v>
      </c>
      <c r="D121" s="138">
        <f>IF('넣어줄 잉크'!$D$2="주말",INDEX(표5[#All],MATCH(C121,표5[[#All],[잉크]],0),19)+INDEX(표5[#All],MATCH(C121,표5[[#All],[잉크]],0),22),INDEX(표5[#All],MATCH(C121,표5[[#All],[잉크]],0),MATCH('넣어줄 잉크'!$D$2,표5[#Headers],0)+2))</f>
        <v>0</v>
      </c>
    </row>
    <row r="122" spans="2:4" hidden="1" x14ac:dyDescent="0.3">
      <c r="B122" s="56">
        <f t="shared" si="2"/>
        <v>0</v>
      </c>
      <c r="C122" s="139" t="str">
        <f>'제품 추가'!AC120</f>
        <v>CORN</v>
      </c>
      <c r="D122" s="138">
        <f>IF('넣어줄 잉크'!$D$2="주말",INDEX(표5[#All],MATCH(C122,표5[[#All],[잉크]],0),19)+INDEX(표5[#All],MATCH(C122,표5[[#All],[잉크]],0),22),INDEX(표5[#All],MATCH(C122,표5[[#All],[잉크]],0),MATCH('넣어줄 잉크'!$D$2,표5[#Headers],0)+2))</f>
        <v>0</v>
      </c>
    </row>
    <row r="123" spans="2:4" hidden="1" x14ac:dyDescent="0.3">
      <c r="B123" s="56">
        <f t="shared" si="2"/>
        <v>0</v>
      </c>
      <c r="C123" s="139" t="str">
        <f>'제품 추가'!AC121</f>
        <v>COTTON</v>
      </c>
      <c r="D123" s="138">
        <f>IF('넣어줄 잉크'!$D$2="주말",INDEX(표5[#All],MATCH(C123,표5[[#All],[잉크]],0),19)+INDEX(표5[#All],MATCH(C123,표5[[#All],[잉크]],0),22),INDEX(표5[#All],MATCH(C123,표5[[#All],[잉크]],0),MATCH('넣어줄 잉크'!$D$2,표5[#Headers],0)+2))</f>
        <v>0</v>
      </c>
    </row>
    <row r="124" spans="2:4" hidden="1" x14ac:dyDescent="0.3">
      <c r="B124" s="56">
        <f t="shared" si="2"/>
        <v>1</v>
      </c>
      <c r="C124" s="139" t="str">
        <f>'제품 추가'!AC122</f>
        <v>COWHIDE</v>
      </c>
      <c r="D124" s="138">
        <f>IF('넣어줄 잉크'!$D$2="주말",INDEX(표5[#All],MATCH(C124,표5[[#All],[잉크]],0),19)+INDEX(표5[#All],MATCH(C124,표5[[#All],[잉크]],0),22),INDEX(표5[#All],MATCH(C124,표5[[#All],[잉크]],0),MATCH('넣어줄 잉크'!$D$2,표5[#Headers],0)+2))</f>
        <v>1</v>
      </c>
    </row>
    <row r="125" spans="2:4" hidden="1" x14ac:dyDescent="0.3">
      <c r="B125" s="56">
        <f t="shared" si="2"/>
        <v>0</v>
      </c>
      <c r="C125" s="139" t="str">
        <f>'제품 추가'!AC123</f>
        <v>CRAB</v>
      </c>
      <c r="D125" s="138">
        <f>IF('넣어줄 잉크'!$D$2="주말",INDEX(표5[#All],MATCH(C125,표5[[#All],[잉크]],0),19)+INDEX(표5[#All],MATCH(C125,표5[[#All],[잉크]],0),22),INDEX(표5[#All],MATCH(C125,표5[[#All],[잉크]],0),MATCH('넣어줄 잉크'!$D$2,표5[#Headers],0)+2))</f>
        <v>0</v>
      </c>
    </row>
    <row r="126" spans="2:4" hidden="1" x14ac:dyDescent="0.3">
      <c r="B126" s="56">
        <f t="shared" si="2"/>
        <v>0</v>
      </c>
      <c r="C126" s="139" t="str">
        <f>'제품 추가'!AC124</f>
        <v>CREAM</v>
      </c>
      <c r="D126" s="138">
        <f>IF('넣어줄 잉크'!$D$2="주말",INDEX(표5[#All],MATCH(C126,표5[[#All],[잉크]],0),19)+INDEX(표5[#All],MATCH(C126,표5[[#All],[잉크]],0),22),INDEX(표5[#All],MATCH(C126,표5[[#All],[잉크]],0),MATCH('넣어줄 잉크'!$D$2,표5[#Headers],0)+2))</f>
        <v>0</v>
      </c>
    </row>
    <row r="127" spans="2:4" hidden="1" x14ac:dyDescent="0.3">
      <c r="B127" s="56">
        <f t="shared" si="2"/>
        <v>0</v>
      </c>
      <c r="C127" s="139" t="str">
        <f>'제품 추가'!AC125</f>
        <v>CREME</v>
      </c>
      <c r="D127" s="138">
        <f>IF('넣어줄 잉크'!$D$2="주말",INDEX(표5[#All],MATCH(C127,표5[[#All],[잉크]],0),19)+INDEX(표5[#All],MATCH(C127,표5[[#All],[잉크]],0),22),INDEX(표5[#All],MATCH(C127,표5[[#All],[잉크]],0),MATCH('넣어줄 잉크'!$D$2,표5[#Headers],0)+2))</f>
        <v>0</v>
      </c>
    </row>
    <row r="128" spans="2:4" hidden="1" x14ac:dyDescent="0.3">
      <c r="B128" s="56">
        <f t="shared" si="2"/>
        <v>0</v>
      </c>
      <c r="C128" s="139" t="str">
        <f>'제품 추가'!AC126</f>
        <v>CREPE</v>
      </c>
      <c r="D128" s="138">
        <f>IF('넣어줄 잉크'!$D$2="주말",INDEX(표5[#All],MATCH(C128,표5[[#All],[잉크]],0),19)+INDEX(표5[#All],MATCH(C128,표5[[#All],[잉크]],0),22),INDEX(표5[#All],MATCH(C128,표5[[#All],[잉크]],0),MATCH('넣어줄 잉크'!$D$2,표5[#Headers],0)+2))</f>
        <v>0</v>
      </c>
    </row>
    <row r="129" spans="2:4" hidden="1" x14ac:dyDescent="0.3">
      <c r="B129" s="56">
        <f t="shared" si="2"/>
        <v>0</v>
      </c>
      <c r="C129" s="139" t="str">
        <f>'제품 추가'!AC127</f>
        <v>CRESS</v>
      </c>
      <c r="D129" s="138">
        <f>IF('넣어줄 잉크'!$D$2="주말",INDEX(표5[#All],MATCH(C129,표5[[#All],[잉크]],0),19)+INDEX(표5[#All],MATCH(C129,표5[[#All],[잉크]],0),22),INDEX(표5[#All],MATCH(C129,표5[[#All],[잉크]],0),MATCH('넣어줄 잉크'!$D$2,표5[#Headers],0)+2))</f>
        <v>0</v>
      </c>
    </row>
    <row r="130" spans="2:4" hidden="1" x14ac:dyDescent="0.3">
      <c r="B130" s="56">
        <f t="shared" si="2"/>
        <v>0</v>
      </c>
      <c r="C130" s="139" t="str">
        <f>'제품 추가'!AC128</f>
        <v>CRIMSON</v>
      </c>
      <c r="D130" s="138">
        <f>IF('넣어줄 잉크'!$D$2="주말",INDEX(표5[#All],MATCH(C130,표5[[#All],[잉크]],0),19)+INDEX(표5[#All],MATCH(C130,표5[[#All],[잉크]],0),22),INDEX(표5[#All],MATCH(C130,표5[[#All],[잉크]],0),MATCH('넣어줄 잉크'!$D$2,표5[#Headers],0)+2))</f>
        <v>0</v>
      </c>
    </row>
    <row r="131" spans="2:4" hidden="1" x14ac:dyDescent="0.3">
      <c r="B131" s="56">
        <f t="shared" si="2"/>
        <v>0</v>
      </c>
      <c r="C131" s="139" t="str">
        <f>'제품 추가'!AC129</f>
        <v>CROFFLE</v>
      </c>
      <c r="D131" s="138">
        <f>IF('넣어줄 잉크'!$D$2="주말",INDEX(표5[#All],MATCH(C131,표5[[#All],[잉크]],0),19)+INDEX(표5[#All],MATCH(C131,표5[[#All],[잉크]],0),22),INDEX(표5[#All],MATCH(C131,표5[[#All],[잉크]],0),MATCH('넣어줄 잉크'!$D$2,표5[#Headers],0)+2))</f>
        <v>0</v>
      </c>
    </row>
    <row r="132" spans="2:4" hidden="1" x14ac:dyDescent="0.3">
      <c r="B132" s="56">
        <f t="shared" si="2"/>
        <v>2</v>
      </c>
      <c r="C132" s="139" t="str">
        <f>'제품 추가'!AC130</f>
        <v>CROW</v>
      </c>
      <c r="D132" s="138">
        <f>IF('넣어줄 잉크'!$D$2="주말",INDEX(표5[#All],MATCH(C132,표5[[#All],[잉크]],0),19)+INDEX(표5[#All],MATCH(C132,표5[[#All],[잉크]],0),22),INDEX(표5[#All],MATCH(C132,표5[[#All],[잉크]],0),MATCH('넣어줄 잉크'!$D$2,표5[#Headers],0)+2))</f>
        <v>2</v>
      </c>
    </row>
    <row r="133" spans="2:4" hidden="1" x14ac:dyDescent="0.3">
      <c r="B133" s="56">
        <f t="shared" si="2"/>
        <v>0</v>
      </c>
      <c r="C133" s="139" t="str">
        <f>'제품 추가'!AC131</f>
        <v>CRUSH</v>
      </c>
      <c r="D133" s="138">
        <f>IF('넣어줄 잉크'!$D$2="주말",INDEX(표5[#All],MATCH(C133,표5[[#All],[잉크]],0),19)+INDEX(표5[#All],MATCH(C133,표5[[#All],[잉크]],0),22),INDEX(표5[#All],MATCH(C133,표5[[#All],[잉크]],0),MATCH('넣어줄 잉크'!$D$2,표5[#Headers],0)+2))</f>
        <v>0</v>
      </c>
    </row>
    <row r="134" spans="2:4" hidden="1" x14ac:dyDescent="0.3">
      <c r="B134" s="56">
        <f t="shared" si="2"/>
        <v>0</v>
      </c>
      <c r="C134" s="139" t="str">
        <f>'제품 추가'!AC132</f>
        <v>CRYSTAL</v>
      </c>
      <c r="D134" s="138">
        <f>IF('넣어줄 잉크'!$D$2="주말",INDEX(표5[#All],MATCH(C134,표5[[#All],[잉크]],0),19)+INDEX(표5[#All],MATCH(C134,표5[[#All],[잉크]],0),22),INDEX(표5[#All],MATCH(C134,표5[[#All],[잉크]],0),MATCH('넣어줄 잉크'!$D$2,표5[#Headers],0)+2))</f>
        <v>0</v>
      </c>
    </row>
    <row r="135" spans="2:4" hidden="1" x14ac:dyDescent="0.3">
      <c r="B135" s="56">
        <f t="shared" si="2"/>
        <v>0</v>
      </c>
      <c r="C135" s="139" t="str">
        <f>'제품 추가'!AC133</f>
        <v>CUBAN</v>
      </c>
      <c r="D135" s="138">
        <f>IF('넣어줄 잉크'!$D$2="주말",INDEX(표5[#All],MATCH(C135,표5[[#All],[잉크]],0),19)+INDEX(표5[#All],MATCH(C135,표5[[#All],[잉크]],0),22),INDEX(표5[#All],MATCH(C135,표5[[#All],[잉크]],0),MATCH('넣어줄 잉크'!$D$2,표5[#Headers],0)+2))</f>
        <v>0</v>
      </c>
    </row>
    <row r="136" spans="2:4" hidden="1" x14ac:dyDescent="0.3">
      <c r="B136" s="56">
        <f t="shared" si="2"/>
        <v>0</v>
      </c>
      <c r="C136" s="139" t="str">
        <f>'제품 추가'!AC134</f>
        <v>CUMIN</v>
      </c>
      <c r="D136" s="138">
        <f>IF('넣어줄 잉크'!$D$2="주말",INDEX(표5[#All],MATCH(C136,표5[[#All],[잉크]],0),19)+INDEX(표5[#All],MATCH(C136,표5[[#All],[잉크]],0),22),INDEX(표5[#All],MATCH(C136,표5[[#All],[잉크]],0),MATCH('넣어줄 잉크'!$D$2,표5[#Headers],0)+2))</f>
        <v>0</v>
      </c>
    </row>
    <row r="137" spans="2:4" hidden="1" x14ac:dyDescent="0.3">
      <c r="B137" s="56">
        <f t="shared" si="2"/>
        <v>0</v>
      </c>
      <c r="C137" s="139" t="str">
        <f>'제품 추가'!AC135</f>
        <v>CURRY</v>
      </c>
      <c r="D137" s="138">
        <f>IF('넣어줄 잉크'!$D$2="주말",INDEX(표5[#All],MATCH(C137,표5[[#All],[잉크]],0),19)+INDEX(표5[#All],MATCH(C137,표5[[#All],[잉크]],0),22),INDEX(표5[#All],MATCH(C137,표5[[#All],[잉크]],0),MATCH('넣어줄 잉크'!$D$2,표5[#Headers],0)+2))</f>
        <v>0</v>
      </c>
    </row>
    <row r="138" spans="2:4" hidden="1" x14ac:dyDescent="0.3">
      <c r="B138" s="56">
        <f t="shared" si="2"/>
        <v>0</v>
      </c>
      <c r="C138" s="139" t="str">
        <f>'제품 추가'!AC136</f>
        <v>CUSTARD</v>
      </c>
      <c r="D138" s="138">
        <f>IF('넣어줄 잉크'!$D$2="주말",INDEX(표5[#All],MATCH(C138,표5[[#All],[잉크]],0),19)+INDEX(표5[#All],MATCH(C138,표5[[#All],[잉크]],0),22),INDEX(표5[#All],MATCH(C138,표5[[#All],[잉크]],0),MATCH('넣어줄 잉크'!$D$2,표5[#Headers],0)+2))</f>
        <v>0</v>
      </c>
    </row>
    <row r="139" spans="2:4" hidden="1" x14ac:dyDescent="0.3">
      <c r="B139" s="56">
        <f t="shared" si="2"/>
        <v>0</v>
      </c>
      <c r="C139" s="139" t="str">
        <f>'제품 추가'!AC137</f>
        <v>CUTLASSFISH</v>
      </c>
      <c r="D139" s="138">
        <f>IF('넣어줄 잉크'!$D$2="주말",INDEX(표5[#All],MATCH(C139,표5[[#All],[잉크]],0),19)+INDEX(표5[#All],MATCH(C139,표5[[#All],[잉크]],0),22),INDEX(표5[#All],MATCH(C139,표5[[#All],[잉크]],0),MATCH('넣어줄 잉크'!$D$2,표5[#Headers],0)+2))</f>
        <v>0</v>
      </c>
    </row>
    <row r="140" spans="2:4" hidden="1" x14ac:dyDescent="0.3">
      <c r="B140" s="56">
        <f t="shared" si="2"/>
        <v>0</v>
      </c>
      <c r="C140" s="139" t="str">
        <f>'제품 추가'!AC138</f>
        <v>DAFFODIL</v>
      </c>
      <c r="D140" s="138">
        <f>IF('넣어줄 잉크'!$D$2="주말",INDEX(표5[#All],MATCH(C140,표5[[#All],[잉크]],0),19)+INDEX(표5[#All],MATCH(C140,표5[[#All],[잉크]],0),22),INDEX(표5[#All],MATCH(C140,표5[[#All],[잉크]],0),MATCH('넣어줄 잉크'!$D$2,표5[#Headers],0)+2))</f>
        <v>0</v>
      </c>
    </row>
    <row r="141" spans="2:4" hidden="1" x14ac:dyDescent="0.3">
      <c r="B141" s="56">
        <f t="shared" si="2"/>
        <v>1</v>
      </c>
      <c r="C141" s="139" t="str">
        <f>'제품 추가'!AC139</f>
        <v>DANDELION</v>
      </c>
      <c r="D141" s="138">
        <f>IF('넣어줄 잉크'!$D$2="주말",INDEX(표5[#All],MATCH(C141,표5[[#All],[잉크]],0),19)+INDEX(표5[#All],MATCH(C141,표5[[#All],[잉크]],0),22),INDEX(표5[#All],MATCH(C141,표5[[#All],[잉크]],0),MATCH('넣어줄 잉크'!$D$2,표5[#Headers],0)+2))</f>
        <v>1</v>
      </c>
    </row>
    <row r="142" spans="2:4" hidden="1" x14ac:dyDescent="0.3">
      <c r="B142" s="56">
        <f t="shared" si="2"/>
        <v>0</v>
      </c>
      <c r="C142" s="139" t="str">
        <f>'제품 추가'!AC140</f>
        <v>DANMUZI</v>
      </c>
      <c r="D142" s="138">
        <f>IF('넣어줄 잉크'!$D$2="주말",INDEX(표5[#All],MATCH(C142,표5[[#All],[잉크]],0),19)+INDEX(표5[#All],MATCH(C142,표5[[#All],[잉크]],0),22),INDEX(표5[#All],MATCH(C142,표5[[#All],[잉크]],0),MATCH('넣어줄 잉크'!$D$2,표5[#Headers],0)+2))</f>
        <v>0</v>
      </c>
    </row>
    <row r="143" spans="2:4" x14ac:dyDescent="0.3">
      <c r="B143" s="56">
        <f t="shared" si="2"/>
        <v>0</v>
      </c>
      <c r="C143" s="139" t="str">
        <f>'제품 추가'!AC63</f>
        <v>BRONZE</v>
      </c>
      <c r="D143" s="138">
        <f>IF('넣어줄 잉크'!$D$2="주말",INDEX(표5[#All],MATCH(C143,표5[[#All],[잉크]],0),19)+INDEX(표5[#All],MATCH(C143,표5[[#All],[잉크]],0),22),INDEX(표5[#All],MATCH(C143,표5[[#All],[잉크]],0),MATCH('넣어줄 잉크'!$D$2,표5[#Headers],0)+2))</f>
        <v>0</v>
      </c>
    </row>
    <row r="144" spans="2:4" hidden="1" x14ac:dyDescent="0.3">
      <c r="B144" s="56">
        <f t="shared" ref="B144:B207" si="3">IFERROR(SUM(D144:D144),0)</f>
        <v>0</v>
      </c>
      <c r="C144" s="139" t="str">
        <f>'제품 추가'!AC142</f>
        <v>DAWN</v>
      </c>
      <c r="D144" s="138">
        <f>IF('넣어줄 잉크'!$D$2="주말",INDEX(표5[#All],MATCH(C144,표5[[#All],[잉크]],0),19)+INDEX(표5[#All],MATCH(C144,표5[[#All],[잉크]],0),22),INDEX(표5[#All],MATCH(C144,표5[[#All],[잉크]],0),MATCH('넣어줄 잉크'!$D$2,표5[#Headers],0)+2))</f>
        <v>0</v>
      </c>
    </row>
    <row r="145" spans="2:4" hidden="1" x14ac:dyDescent="0.3">
      <c r="B145" s="56">
        <f t="shared" si="3"/>
        <v>0</v>
      </c>
      <c r="C145" s="139" t="str">
        <f>'제품 추가'!AC143</f>
        <v>AMBER</v>
      </c>
      <c r="D145" s="138">
        <f>IF('넣어줄 잉크'!$D$2="주말",INDEX(표5[#All],MATCH(C145,표5[[#All],[잉크]],0),19)+INDEX(표5[#All],MATCH(C145,표5[[#All],[잉크]],0),22),INDEX(표5[#All],MATCH(C145,표5[[#All],[잉크]],0),MATCH('넣어줄 잉크'!$D$2,표5[#Headers],0)+2))</f>
        <v>0</v>
      </c>
    </row>
    <row r="146" spans="2:4" hidden="1" x14ac:dyDescent="0.3">
      <c r="B146" s="56">
        <f t="shared" si="3"/>
        <v>0</v>
      </c>
      <c r="C146" s="139" t="str">
        <f>'제품 추가'!AC144</f>
        <v>DBARSON</v>
      </c>
      <c r="D146" s="138">
        <f>IF('넣어줄 잉크'!$D$2="주말",INDEX(표5[#All],MATCH(C146,표5[[#All],[잉크]],0),19)+INDEX(표5[#All],MATCH(C146,표5[[#All],[잉크]],0),22),INDEX(표5[#All],MATCH(C146,표5[[#All],[잉크]],0),MATCH('넣어줄 잉크'!$D$2,표5[#Headers],0)+2))</f>
        <v>0</v>
      </c>
    </row>
    <row r="147" spans="2:4" hidden="1" x14ac:dyDescent="0.3">
      <c r="B147" s="56">
        <f t="shared" si="3"/>
        <v>0</v>
      </c>
      <c r="C147" s="139" t="str">
        <f>'제품 추가'!AC145</f>
        <v>DBBEAN</v>
      </c>
      <c r="D147" s="138">
        <f>IF('넣어줄 잉크'!$D$2="주말",INDEX(표5[#All],MATCH(C147,표5[[#All],[잉크]],0),19)+INDEX(표5[#All],MATCH(C147,표5[[#All],[잉크]],0),22),INDEX(표5[#All],MATCH(C147,표5[[#All],[잉크]],0),MATCH('넣어줄 잉크'!$D$2,표5[#Headers],0)+2))</f>
        <v>0</v>
      </c>
    </row>
    <row r="148" spans="2:4" hidden="1" x14ac:dyDescent="0.3">
      <c r="B148" s="56">
        <f t="shared" si="3"/>
        <v>0</v>
      </c>
      <c r="C148" s="139" t="str">
        <f>'제품 추가'!AC146</f>
        <v>BELT</v>
      </c>
      <c r="D148" s="138">
        <f>IF('넣어줄 잉크'!$D$2="주말",INDEX(표5[#All],MATCH(C148,표5[[#All],[잉크]],0),19)+INDEX(표5[#All],MATCH(C148,표5[[#All],[잉크]],0),22),INDEX(표5[#All],MATCH(C148,표5[[#All],[잉크]],0),MATCH('넣어줄 잉크'!$D$2,표5[#Headers],0)+2))</f>
        <v>0</v>
      </c>
    </row>
    <row r="149" spans="2:4" hidden="1" x14ac:dyDescent="0.3">
      <c r="B149" s="56">
        <f t="shared" si="3"/>
        <v>0</v>
      </c>
      <c r="C149" s="139" t="str">
        <f>'제품 추가'!AC147</f>
        <v>DBCROISSANT</v>
      </c>
      <c r="D149" s="138">
        <f>IF('넣어줄 잉크'!$D$2="주말",INDEX(표5[#All],MATCH(C149,표5[[#All],[잉크]],0),19)+INDEX(표5[#All],MATCH(C149,표5[[#All],[잉크]],0),22),INDEX(표5[#All],MATCH(C149,표5[[#All],[잉크]],0),MATCH('넣어줄 잉크'!$D$2,표5[#Headers],0)+2))</f>
        <v>0</v>
      </c>
    </row>
    <row r="150" spans="2:4" hidden="1" x14ac:dyDescent="0.3">
      <c r="B150" s="56">
        <f t="shared" si="3"/>
        <v>0</v>
      </c>
      <c r="C150" s="139" t="str">
        <f>'제품 추가'!AC148</f>
        <v>DBGOOBNE</v>
      </c>
      <c r="D150" s="138">
        <f>IF('넣어줄 잉크'!$D$2="주말",INDEX(표5[#All],MATCH(C150,표5[[#All],[잉크]],0),19)+INDEX(표5[#All],MATCH(C150,표5[[#All],[잉크]],0),22),INDEX(표5[#All],MATCH(C150,표5[[#All],[잉크]],0),MATCH('넣어줄 잉크'!$D$2,표5[#Headers],0)+2))</f>
        <v>0</v>
      </c>
    </row>
    <row r="151" spans="2:4" hidden="1" x14ac:dyDescent="0.3">
      <c r="B151" s="56">
        <f t="shared" si="3"/>
        <v>0</v>
      </c>
      <c r="C151" s="139" t="str">
        <f>'제품 추가'!AC149</f>
        <v>DBINCA</v>
      </c>
      <c r="D151" s="138">
        <f>IF('넣어줄 잉크'!$D$2="주말",INDEX(표5[#All],MATCH(C151,표5[[#All],[잉크]],0),19)+INDEX(표5[#All],MATCH(C151,표5[[#All],[잉크]],0),22),INDEX(표5[#All],MATCH(C151,표5[[#All],[잉크]],0),MATCH('넣어줄 잉크'!$D$2,표5[#Headers],0)+2))</f>
        <v>0</v>
      </c>
    </row>
    <row r="152" spans="2:4" hidden="1" x14ac:dyDescent="0.3">
      <c r="B152" s="56">
        <f t="shared" si="3"/>
        <v>0</v>
      </c>
      <c r="C152" s="139" t="str">
        <f>'제품 추가'!AC150</f>
        <v>KALE</v>
      </c>
      <c r="D152" s="138">
        <f>IF('넣어줄 잉크'!$D$2="주말",INDEX(표5[#All],MATCH(C152,표5[[#All],[잉크]],0),19)+INDEX(표5[#All],MATCH(C152,표5[[#All],[잉크]],0),22),INDEX(표5[#All],MATCH(C152,표5[[#All],[잉크]],0),MATCH('넣어줄 잉크'!$D$2,표5[#Headers],0)+2))</f>
        <v>0</v>
      </c>
    </row>
    <row r="153" spans="2:4" hidden="1" x14ac:dyDescent="0.3">
      <c r="B153" s="56">
        <f t="shared" si="3"/>
        <v>0</v>
      </c>
      <c r="C153" s="139" t="str">
        <f>'제품 추가'!AC151</f>
        <v>KUMQUAT</v>
      </c>
      <c r="D153" s="138">
        <f>IF('넣어줄 잉크'!$D$2="주말",INDEX(표5[#All],MATCH(C153,표5[[#All],[잉크]],0),19)+INDEX(표5[#All],MATCH(C153,표5[[#All],[잉크]],0),22),INDEX(표5[#All],MATCH(C153,표5[[#All],[잉크]],0),MATCH('넣어줄 잉크'!$D$2,표5[#Headers],0)+2))</f>
        <v>0</v>
      </c>
    </row>
    <row r="154" spans="2:4" hidden="1" x14ac:dyDescent="0.3">
      <c r="B154" s="56">
        <f t="shared" si="3"/>
        <v>0</v>
      </c>
      <c r="C154" s="139" t="str">
        <f>'제품 추가'!AC152</f>
        <v>DBOATMEAL</v>
      </c>
      <c r="D154" s="138">
        <f>IF('넣어줄 잉크'!$D$2="주말",INDEX(표5[#All],MATCH(C154,표5[[#All],[잉크]],0),19)+INDEX(표5[#All],MATCH(C154,표5[[#All],[잉크]],0),22),INDEX(표5[#All],MATCH(C154,표5[[#All],[잉크]],0),MATCH('넣어줄 잉크'!$D$2,표5[#Headers],0)+2))</f>
        <v>0</v>
      </c>
    </row>
    <row r="155" spans="2:4" hidden="1" x14ac:dyDescent="0.3">
      <c r="B155" s="56">
        <f t="shared" si="3"/>
        <v>0</v>
      </c>
      <c r="C155" s="139" t="str">
        <f>'제품 추가'!AC153</f>
        <v>PLANET</v>
      </c>
      <c r="D155" s="138">
        <f>IF('넣어줄 잉크'!$D$2="주말",INDEX(표5[#All],MATCH(C155,표5[[#All],[잉크]],0),19)+INDEX(표5[#All],MATCH(C155,표5[[#All],[잉크]],0),22),INDEX(표5[#All],MATCH(C155,표5[[#All],[잉크]],0),MATCH('넣어줄 잉크'!$D$2,표5[#Headers],0)+2))</f>
        <v>0</v>
      </c>
    </row>
    <row r="156" spans="2:4" hidden="1" x14ac:dyDescent="0.3">
      <c r="B156" s="56">
        <f t="shared" si="3"/>
        <v>0</v>
      </c>
      <c r="C156" s="139" t="str">
        <f>'제품 추가'!AC154</f>
        <v>DBPURADAK</v>
      </c>
      <c r="D156" s="138">
        <f>IF('넣어줄 잉크'!$D$2="주말",INDEX(표5[#All],MATCH(C156,표5[[#All],[잉크]],0),19)+INDEX(표5[#All],MATCH(C156,표5[[#All],[잉크]],0),22),INDEX(표5[#All],MATCH(C156,표5[[#All],[잉크]],0),MATCH('넣어줄 잉크'!$D$2,표5[#Headers],0)+2))</f>
        <v>0</v>
      </c>
    </row>
    <row r="157" spans="2:4" hidden="1" x14ac:dyDescent="0.3">
      <c r="B157" s="56">
        <f t="shared" si="3"/>
        <v>0</v>
      </c>
      <c r="C157" s="139" t="str">
        <f>'제품 추가'!AC155</f>
        <v>DBRUST</v>
      </c>
      <c r="D157" s="138">
        <f>IF('넣어줄 잉크'!$D$2="주말",INDEX(표5[#All],MATCH(C157,표5[[#All],[잉크]],0),19)+INDEX(표5[#All],MATCH(C157,표5[[#All],[잉크]],0),22),INDEX(표5[#All],MATCH(C157,표5[[#All],[잉크]],0),MATCH('넣어줄 잉크'!$D$2,표5[#Headers],0)+2))</f>
        <v>0</v>
      </c>
    </row>
    <row r="158" spans="2:4" hidden="1" x14ac:dyDescent="0.3">
      <c r="B158" s="56">
        <f t="shared" si="3"/>
        <v>0</v>
      </c>
      <c r="C158" s="139" t="str">
        <f>'제품 추가'!AC156</f>
        <v>DBSATURN</v>
      </c>
      <c r="D158" s="138">
        <f>IF('넣어줄 잉크'!$D$2="주말",INDEX(표5[#All],MATCH(C158,표5[[#All],[잉크]],0),19)+INDEX(표5[#All],MATCH(C158,표5[[#All],[잉크]],0),22),INDEX(표5[#All],MATCH(C158,표5[[#All],[잉크]],0),MATCH('넣어줄 잉크'!$D$2,표5[#Headers],0)+2))</f>
        <v>0</v>
      </c>
    </row>
    <row r="159" spans="2:4" hidden="1" x14ac:dyDescent="0.3">
      <c r="B159" s="56">
        <f t="shared" si="3"/>
        <v>0</v>
      </c>
      <c r="C159" s="139" t="str">
        <f>'제품 추가'!AC157</f>
        <v>VENUS</v>
      </c>
      <c r="D159" s="138">
        <f>IF('넣어줄 잉크'!$D$2="주말",INDEX(표5[#All],MATCH(C159,표5[[#All],[잉크]],0),19)+INDEX(표5[#All],MATCH(C159,표5[[#All],[잉크]],0),22),INDEX(표5[#All],MATCH(C159,표5[[#All],[잉크]],0),MATCH('넣어줄 잉크'!$D$2,표5[#Headers],0)+2))</f>
        <v>0</v>
      </c>
    </row>
    <row r="160" spans="2:4" hidden="1" x14ac:dyDescent="0.3">
      <c r="B160" s="56">
        <f t="shared" si="3"/>
        <v>0</v>
      </c>
      <c r="C160" s="139" t="str">
        <f>'제품 추가'!AC158</f>
        <v>DBWALL</v>
      </c>
      <c r="D160" s="138">
        <f>IF('넣어줄 잉크'!$D$2="주말",INDEX(표5[#All],MATCH(C160,표5[[#All],[잉크]],0),19)+INDEX(표5[#All],MATCH(C160,표5[[#All],[잉크]],0),22),INDEX(표5[#All],MATCH(C160,표5[[#All],[잉크]],0),MATCH('넣어줄 잉크'!$D$2,표5[#Headers],0)+2))</f>
        <v>0</v>
      </c>
    </row>
    <row r="161" spans="2:4" hidden="1" x14ac:dyDescent="0.3">
      <c r="B161" s="56">
        <f t="shared" si="3"/>
        <v>0</v>
      </c>
      <c r="C161" s="139" t="str">
        <f>'제품 추가'!AC159</f>
        <v>DEAR</v>
      </c>
      <c r="D161" s="138">
        <f>IF('넣어줄 잉크'!$D$2="주말",INDEX(표5[#All],MATCH(C161,표5[[#All],[잉크]],0),19)+INDEX(표5[#All],MATCH(C161,표5[[#All],[잉크]],0),22),INDEX(표5[#All],MATCH(C161,표5[[#All],[잉크]],0),MATCH('넣어줄 잉크'!$D$2,표5[#Headers],0)+2))</f>
        <v>0</v>
      </c>
    </row>
    <row r="162" spans="2:4" hidden="1" x14ac:dyDescent="0.3">
      <c r="B162" s="56">
        <f t="shared" si="3"/>
        <v>0</v>
      </c>
      <c r="C162" s="139" t="str">
        <f>'제품 추가'!AC160</f>
        <v>DEEP</v>
      </c>
      <c r="D162" s="138">
        <f>IF('넣어줄 잉크'!$D$2="주말",INDEX(표5[#All],MATCH(C162,표5[[#All],[잉크]],0),19)+INDEX(표5[#All],MATCH(C162,표5[[#All],[잉크]],0),22),INDEX(표5[#All],MATCH(C162,표5[[#All],[잉크]],0),MATCH('넣어줄 잉크'!$D$2,표5[#Headers],0)+2))</f>
        <v>0</v>
      </c>
    </row>
    <row r="163" spans="2:4" hidden="1" x14ac:dyDescent="0.3">
      <c r="B163" s="56">
        <f t="shared" si="3"/>
        <v>0</v>
      </c>
      <c r="C163" s="139" t="str">
        <f>'제품 추가'!AC161</f>
        <v>DEMITASSE</v>
      </c>
      <c r="D163" s="138">
        <f>IF('넣어줄 잉크'!$D$2="주말",INDEX(표5[#All],MATCH(C163,표5[[#All],[잉크]],0),19)+INDEX(표5[#All],MATCH(C163,표5[[#All],[잉크]],0),22),INDEX(표5[#All],MATCH(C163,표5[[#All],[잉크]],0),MATCH('넣어줄 잉크'!$D$2,표5[#Headers],0)+2))</f>
        <v>0</v>
      </c>
    </row>
    <row r="164" spans="2:4" hidden="1" x14ac:dyDescent="0.3">
      <c r="B164" s="56">
        <f t="shared" si="3"/>
        <v>0</v>
      </c>
      <c r="C164" s="139" t="str">
        <f>'제품 추가'!AC162</f>
        <v>DENIM</v>
      </c>
      <c r="D164" s="138">
        <f>IF('넣어줄 잉크'!$D$2="주말",INDEX(표5[#All],MATCH(C164,표5[[#All],[잉크]],0),19)+INDEX(표5[#All],MATCH(C164,표5[[#All],[잉크]],0),22),INDEX(표5[#All],MATCH(C164,표5[[#All],[잉크]],0),MATCH('넣어줄 잉크'!$D$2,표5[#Headers],0)+2))</f>
        <v>0</v>
      </c>
    </row>
    <row r="165" spans="2:4" hidden="1" x14ac:dyDescent="0.3">
      <c r="B165" s="56">
        <f t="shared" si="3"/>
        <v>0</v>
      </c>
      <c r="C165" s="139" t="str">
        <f>'제품 추가'!AC163</f>
        <v>DIJON</v>
      </c>
      <c r="D165" s="138">
        <f>IF('넣어줄 잉크'!$D$2="주말",INDEX(표5[#All],MATCH(C165,표5[[#All],[잉크]],0),19)+INDEX(표5[#All],MATCH(C165,표5[[#All],[잉크]],0),22),INDEX(표5[#All],MATCH(C165,표5[[#All],[잉크]],0),MATCH('넣어줄 잉크'!$D$2,표5[#Headers],0)+2))</f>
        <v>0</v>
      </c>
    </row>
    <row r="166" spans="2:4" hidden="1" x14ac:dyDescent="0.3">
      <c r="B166" s="56">
        <f t="shared" si="3"/>
        <v>0</v>
      </c>
      <c r="C166" s="139" t="str">
        <f>'제품 추가'!AC164</f>
        <v>DILL</v>
      </c>
      <c r="D166" s="138">
        <f>IF('넣어줄 잉크'!$D$2="주말",INDEX(표5[#All],MATCH(C166,표5[[#All],[잉크]],0),19)+INDEX(표5[#All],MATCH(C166,표5[[#All],[잉크]],0),22),INDEX(표5[#All],MATCH(C166,표5[[#All],[잉크]],0),MATCH('넣어줄 잉크'!$D$2,표5[#Headers],0)+2))</f>
        <v>0</v>
      </c>
    </row>
    <row r="167" spans="2:4" hidden="1" x14ac:dyDescent="0.3">
      <c r="B167" s="56">
        <f t="shared" si="3"/>
        <v>0</v>
      </c>
      <c r="C167" s="139" t="str">
        <f>'제품 추가'!AC165</f>
        <v>DIM</v>
      </c>
      <c r="D167" s="138">
        <f>IF('넣어줄 잉크'!$D$2="주말",INDEX(표5[#All],MATCH(C167,표5[[#All],[잉크]],0),19)+INDEX(표5[#All],MATCH(C167,표5[[#All],[잉크]],0),22),INDEX(표5[#All],MATCH(C167,표5[[#All],[잉크]],0),MATCH('넣어줄 잉크'!$D$2,표5[#Headers],0)+2))</f>
        <v>0</v>
      </c>
    </row>
    <row r="168" spans="2:4" hidden="1" x14ac:dyDescent="0.3">
      <c r="B168" s="56">
        <f t="shared" si="3"/>
        <v>0</v>
      </c>
      <c r="C168" s="139" t="str">
        <f>'제품 추가'!AC166</f>
        <v>DIRT</v>
      </c>
      <c r="D168" s="138">
        <f>IF('넣어줄 잉크'!$D$2="주말",INDEX(표5[#All],MATCH(C168,표5[[#All],[잉크]],0),19)+INDEX(표5[#All],MATCH(C168,표5[[#All],[잉크]],0),22),INDEX(표5[#All],MATCH(C168,표5[[#All],[잉크]],0),MATCH('넣어줄 잉크'!$D$2,표5[#Headers],0)+2))</f>
        <v>0</v>
      </c>
    </row>
    <row r="169" spans="2:4" hidden="1" x14ac:dyDescent="0.3">
      <c r="B169" s="56">
        <f t="shared" si="3"/>
        <v>0</v>
      </c>
      <c r="C169" s="139" t="str">
        <f>'제품 추가'!AC167</f>
        <v>DIVER</v>
      </c>
      <c r="D169" s="138">
        <f>IF('넣어줄 잉크'!$D$2="주말",INDEX(표5[#All],MATCH(C169,표5[[#All],[잉크]],0),19)+INDEX(표5[#All],MATCH(C169,표5[[#All],[잉크]],0),22),INDEX(표5[#All],MATCH(C169,표5[[#All],[잉크]],0),MATCH('넣어줄 잉크'!$D$2,표5[#Headers],0)+2))</f>
        <v>0</v>
      </c>
    </row>
    <row r="170" spans="2:4" hidden="1" x14ac:dyDescent="0.3">
      <c r="B170" s="56">
        <f t="shared" si="3"/>
        <v>0</v>
      </c>
      <c r="C170" s="139" t="str">
        <f>'제품 추가'!AC168</f>
        <v>DOBERMANN</v>
      </c>
      <c r="D170" s="138">
        <f>IF('넣어줄 잉크'!$D$2="주말",INDEX(표5[#All],MATCH(C170,표5[[#All],[잉크]],0),19)+INDEX(표5[#All],MATCH(C170,표5[[#All],[잉크]],0),22),INDEX(표5[#All],MATCH(C170,표5[[#All],[잉크]],0),MATCH('넣어줄 잉크'!$D$2,표5[#Headers],0)+2))</f>
        <v>0</v>
      </c>
    </row>
    <row r="171" spans="2:4" hidden="1" x14ac:dyDescent="0.3">
      <c r="B171" s="56">
        <f t="shared" si="3"/>
        <v>0</v>
      </c>
      <c r="C171" s="139" t="str">
        <f>'제품 추가'!AC169</f>
        <v>DOLPHIN</v>
      </c>
      <c r="D171" s="138">
        <f>IF('넣어줄 잉크'!$D$2="주말",INDEX(표5[#All],MATCH(C171,표5[[#All],[잉크]],0),19)+INDEX(표5[#All],MATCH(C171,표5[[#All],[잉크]],0),22),INDEX(표5[#All],MATCH(C171,표5[[#All],[잉크]],0),MATCH('넣어줄 잉크'!$D$2,표5[#Headers],0)+2))</f>
        <v>0</v>
      </c>
    </row>
    <row r="172" spans="2:4" hidden="1" x14ac:dyDescent="0.3">
      <c r="B172" s="56">
        <f t="shared" si="3"/>
        <v>0</v>
      </c>
      <c r="C172" s="139" t="str">
        <f>'제품 추가'!AC170</f>
        <v>DONUT</v>
      </c>
      <c r="D172" s="138">
        <f>IF('넣어줄 잉크'!$D$2="주말",INDEX(표5[#All],MATCH(C172,표5[[#All],[잉크]],0),19)+INDEX(표5[#All],MATCH(C172,표5[[#All],[잉크]],0),22),INDEX(표5[#All],MATCH(C172,표5[[#All],[잉크]],0),MATCH('넣어줄 잉크'!$D$2,표5[#Headers],0)+2))</f>
        <v>0</v>
      </c>
    </row>
    <row r="173" spans="2:4" hidden="1" x14ac:dyDescent="0.3">
      <c r="B173" s="56">
        <f t="shared" si="3"/>
        <v>0</v>
      </c>
      <c r="C173" s="139" t="str">
        <f>'제품 추가'!AC171</f>
        <v>DOVE</v>
      </c>
      <c r="D173" s="138">
        <f>IF('넣어줄 잉크'!$D$2="주말",INDEX(표5[#All],MATCH(C173,표5[[#All],[잉크]],0),19)+INDEX(표5[#All],MATCH(C173,표5[[#All],[잉크]],0),22),INDEX(표5[#All],MATCH(C173,표5[[#All],[잉크]],0),MATCH('넣어줄 잉크'!$D$2,표5[#Headers],0)+2))</f>
        <v>0</v>
      </c>
    </row>
    <row r="174" spans="2:4" hidden="1" x14ac:dyDescent="0.3">
      <c r="B174" s="56">
        <f t="shared" si="3"/>
        <v>0</v>
      </c>
      <c r="C174" s="139" t="str">
        <f>'제품 추가'!AC172</f>
        <v>DRAB</v>
      </c>
      <c r="D174" s="138">
        <f>IF('넣어줄 잉크'!$D$2="주말",INDEX(표5[#All],MATCH(C174,표5[[#All],[잉크]],0),19)+INDEX(표5[#All],MATCH(C174,표5[[#All],[잉크]],0),22),INDEX(표5[#All],MATCH(C174,표5[[#All],[잉크]],0),MATCH('넣어줄 잉크'!$D$2,표5[#Headers],0)+2))</f>
        <v>0</v>
      </c>
    </row>
    <row r="175" spans="2:4" hidden="1" x14ac:dyDescent="0.3">
      <c r="B175" s="56">
        <f t="shared" si="3"/>
        <v>0</v>
      </c>
      <c r="C175" s="139" t="str">
        <f>'제품 추가'!AC173</f>
        <v>DUBARRY</v>
      </c>
      <c r="D175" s="138">
        <f>IF('넣어줄 잉크'!$D$2="주말",INDEX(표5[#All],MATCH(C175,표5[[#All],[잉크]],0),19)+INDEX(표5[#All],MATCH(C175,표5[[#All],[잉크]],0),22),INDEX(표5[#All],MATCH(C175,표5[[#All],[잉크]],0),MATCH('넣어줄 잉크'!$D$2,표5[#Headers],0)+2))</f>
        <v>0</v>
      </c>
    </row>
    <row r="176" spans="2:4" hidden="1" x14ac:dyDescent="0.3">
      <c r="B176" s="56">
        <f t="shared" si="3"/>
        <v>0</v>
      </c>
      <c r="C176" s="139" t="str">
        <f>'제품 추가'!AC174</f>
        <v>DURIAN</v>
      </c>
      <c r="D176" s="138">
        <f>IF('넣어줄 잉크'!$D$2="주말",INDEX(표5[#All],MATCH(C176,표5[[#All],[잉크]],0),19)+INDEX(표5[#All],MATCH(C176,표5[[#All],[잉크]],0),22),INDEX(표5[#All],MATCH(C176,표5[[#All],[잉크]],0),MATCH('넣어줄 잉크'!$D$2,표5[#Headers],0)+2))</f>
        <v>0</v>
      </c>
    </row>
    <row r="177" spans="2:4" hidden="1" x14ac:dyDescent="0.3">
      <c r="B177" s="56">
        <f t="shared" si="3"/>
        <v>0</v>
      </c>
      <c r="C177" s="139" t="str">
        <f>'제품 추가'!AC175</f>
        <v>DUSK</v>
      </c>
      <c r="D177" s="138">
        <f>IF('넣어줄 잉크'!$D$2="주말",INDEX(표5[#All],MATCH(C177,표5[[#All],[잉크]],0),19)+INDEX(표5[#All],MATCH(C177,표5[[#All],[잉크]],0),22),INDEX(표5[#All],MATCH(C177,표5[[#All],[잉크]],0),MATCH('넣어줄 잉크'!$D$2,표5[#Headers],0)+2))</f>
        <v>0</v>
      </c>
    </row>
    <row r="178" spans="2:4" hidden="1" x14ac:dyDescent="0.3">
      <c r="B178" s="56">
        <f t="shared" si="3"/>
        <v>0</v>
      </c>
      <c r="C178" s="139" t="str">
        <f>'제품 추가'!AC176</f>
        <v>DUST</v>
      </c>
      <c r="D178" s="138">
        <f>IF('넣어줄 잉크'!$D$2="주말",INDEX(표5[#All],MATCH(C178,표5[[#All],[잉크]],0),19)+INDEX(표5[#All],MATCH(C178,표5[[#All],[잉크]],0),22),INDEX(표5[#All],MATCH(C178,표5[[#All],[잉크]],0),MATCH('넣어줄 잉크'!$D$2,표5[#Headers],0)+2))</f>
        <v>0</v>
      </c>
    </row>
    <row r="179" spans="2:4" hidden="1" x14ac:dyDescent="0.3">
      <c r="B179" s="56">
        <f t="shared" si="3"/>
        <v>0</v>
      </c>
      <c r="C179" s="139" t="str">
        <f>'제품 추가'!AC177</f>
        <v>EBONY</v>
      </c>
      <c r="D179" s="138">
        <f>IF('넣어줄 잉크'!$D$2="주말",INDEX(표5[#All],MATCH(C179,표5[[#All],[잉크]],0),19)+INDEX(표5[#All],MATCH(C179,표5[[#All],[잉크]],0),22),INDEX(표5[#All],MATCH(C179,표5[[#All],[잉크]],0),MATCH('넣어줄 잉크'!$D$2,표5[#Headers],0)+2))</f>
        <v>0</v>
      </c>
    </row>
    <row r="180" spans="2:4" hidden="1" x14ac:dyDescent="0.3">
      <c r="B180" s="56">
        <f t="shared" si="3"/>
        <v>0</v>
      </c>
      <c r="C180" s="139" t="str">
        <f>'제품 추가'!AC178</f>
        <v>EEL</v>
      </c>
      <c r="D180" s="138">
        <f>IF('넣어줄 잉크'!$D$2="주말",INDEX(표5[#All],MATCH(C180,표5[[#All],[잉크]],0),19)+INDEX(표5[#All],MATCH(C180,표5[[#All],[잉크]],0),22),INDEX(표5[#All],MATCH(C180,표5[[#All],[잉크]],0),MATCH('넣어줄 잉크'!$D$2,표5[#Headers],0)+2))</f>
        <v>0</v>
      </c>
    </row>
    <row r="181" spans="2:4" hidden="1" x14ac:dyDescent="0.3">
      <c r="B181" s="56">
        <f t="shared" si="3"/>
        <v>0</v>
      </c>
      <c r="C181" s="139" t="str">
        <f>'제품 추가'!AC179</f>
        <v>EGG</v>
      </c>
      <c r="D181" s="138">
        <f>IF('넣어줄 잉크'!$D$2="주말",INDEX(표5[#All],MATCH(C181,표5[[#All],[잉크]],0),19)+INDEX(표5[#All],MATCH(C181,표5[[#All],[잉크]],0),22),INDEX(표5[#All],MATCH(C181,표5[[#All],[잉크]],0),MATCH('넣어줄 잉크'!$D$2,표5[#Headers],0)+2))</f>
        <v>0</v>
      </c>
    </row>
    <row r="182" spans="2:4" hidden="1" x14ac:dyDescent="0.3">
      <c r="B182" s="56">
        <f t="shared" si="3"/>
        <v>0</v>
      </c>
      <c r="C182" s="139" t="str">
        <f>'제품 추가'!AC180</f>
        <v>ELEGANT</v>
      </c>
      <c r="D182" s="138">
        <f>IF('넣어줄 잉크'!$D$2="주말",INDEX(표5[#All],MATCH(C182,표5[[#All],[잉크]],0),19)+INDEX(표5[#All],MATCH(C182,표5[[#All],[잉크]],0),22),INDEX(표5[#All],MATCH(C182,표5[[#All],[잉크]],0),MATCH('넣어줄 잉크'!$D$2,표5[#Headers],0)+2))</f>
        <v>0</v>
      </c>
    </row>
    <row r="183" spans="2:4" hidden="1" x14ac:dyDescent="0.3">
      <c r="B183" s="56">
        <f t="shared" si="3"/>
        <v>2</v>
      </c>
      <c r="C183" s="139" t="str">
        <f>'제품 추가'!AC181</f>
        <v>ELEPHANT</v>
      </c>
      <c r="D183" s="138">
        <f>IF('넣어줄 잉크'!$D$2="주말",INDEX(표5[#All],MATCH(C183,표5[[#All],[잉크]],0),19)+INDEX(표5[#All],MATCH(C183,표5[[#All],[잉크]],0),22),INDEX(표5[#All],MATCH(C183,표5[[#All],[잉크]],0),MATCH('넣어줄 잉크'!$D$2,표5[#Headers],0)+2))</f>
        <v>2</v>
      </c>
    </row>
    <row r="184" spans="2:4" hidden="1" x14ac:dyDescent="0.3">
      <c r="B184" s="56">
        <f t="shared" si="3"/>
        <v>0</v>
      </c>
      <c r="C184" s="139" t="str">
        <f>'제품 추가'!AC182</f>
        <v>EMERALD</v>
      </c>
      <c r="D184" s="138">
        <f>IF('넣어줄 잉크'!$D$2="주말",INDEX(표5[#All],MATCH(C184,표5[[#All],[잉크]],0),19)+INDEX(표5[#All],MATCH(C184,표5[[#All],[잉크]],0),22),INDEX(표5[#All],MATCH(C184,표5[[#All],[잉크]],0),MATCH('넣어줄 잉크'!$D$2,표5[#Headers],0)+2))</f>
        <v>0</v>
      </c>
    </row>
    <row r="185" spans="2:4" hidden="1" x14ac:dyDescent="0.3">
      <c r="B185" s="56">
        <f t="shared" si="3"/>
        <v>0</v>
      </c>
      <c r="C185" s="139" t="str">
        <f>'제품 추가'!AC183</f>
        <v>ENDIVE</v>
      </c>
      <c r="D185" s="138">
        <f>IF('넣어줄 잉크'!$D$2="주말",INDEX(표5[#All],MATCH(C185,표5[[#All],[잉크]],0),19)+INDEX(표5[#All],MATCH(C185,표5[[#All],[잉크]],0),22),INDEX(표5[#All],MATCH(C185,표5[[#All],[잉크]],0),MATCH('넣어줄 잉크'!$D$2,표5[#Headers],0)+2))</f>
        <v>0</v>
      </c>
    </row>
    <row r="186" spans="2:4" hidden="1" x14ac:dyDescent="0.3">
      <c r="B186" s="56">
        <f t="shared" si="3"/>
        <v>0</v>
      </c>
      <c r="C186" s="139" t="str">
        <f>'제품 추가'!AC184</f>
        <v>EXCALIBUR</v>
      </c>
      <c r="D186" s="138">
        <f>IF('넣어줄 잉크'!$D$2="주말",INDEX(표5[#All],MATCH(C186,표5[[#All],[잉크]],0),19)+INDEX(표5[#All],MATCH(C186,표5[[#All],[잉크]],0),22),INDEX(표5[#All],MATCH(C186,표5[[#All],[잉크]],0),MATCH('넣어줄 잉크'!$D$2,표5[#Headers],0)+2))</f>
        <v>0</v>
      </c>
    </row>
    <row r="187" spans="2:4" hidden="1" x14ac:dyDescent="0.3">
      <c r="B187" s="56">
        <f t="shared" si="3"/>
        <v>0</v>
      </c>
      <c r="C187" s="139" t="str">
        <f>'제품 추가'!AC185</f>
        <v>FAWN</v>
      </c>
      <c r="D187" s="138">
        <f>IF('넣어줄 잉크'!$D$2="주말",INDEX(표5[#All],MATCH(C187,표5[[#All],[잉크]],0),19)+INDEX(표5[#All],MATCH(C187,표5[[#All],[잉크]],0),22),INDEX(표5[#All],MATCH(C187,표5[[#All],[잉크]],0),MATCH('넣어줄 잉크'!$D$2,표5[#Headers],0)+2))</f>
        <v>0</v>
      </c>
    </row>
    <row r="188" spans="2:4" hidden="1" x14ac:dyDescent="0.3">
      <c r="B188" s="56">
        <f t="shared" si="3"/>
        <v>0</v>
      </c>
      <c r="C188" s="139" t="str">
        <f>'제품 추가'!AC186</f>
        <v>FIERY</v>
      </c>
      <c r="D188" s="138">
        <f>IF('넣어줄 잉크'!$D$2="주말",INDEX(표5[#All],MATCH(C188,표5[[#All],[잉크]],0),19)+INDEX(표5[#All],MATCH(C188,표5[[#All],[잉크]],0),22),INDEX(표5[#All],MATCH(C188,표5[[#All],[잉크]],0),MATCH('넣어줄 잉크'!$D$2,표5[#Headers],0)+2))</f>
        <v>0</v>
      </c>
    </row>
    <row r="189" spans="2:4" hidden="1" x14ac:dyDescent="0.3">
      <c r="B189" s="56">
        <f t="shared" si="3"/>
        <v>0</v>
      </c>
      <c r="C189" s="139" t="str">
        <f>'제품 추가'!AC187</f>
        <v>FIG</v>
      </c>
      <c r="D189" s="138">
        <f>IF('넣어줄 잉크'!$D$2="주말",INDEX(표5[#All],MATCH(C189,표5[[#All],[잉크]],0),19)+INDEX(표5[#All],MATCH(C189,표5[[#All],[잉크]],0),22),INDEX(표5[#All],MATCH(C189,표5[[#All],[잉크]],0),MATCH('넣어줄 잉크'!$D$2,표5[#Headers],0)+2))</f>
        <v>0</v>
      </c>
    </row>
    <row r="190" spans="2:4" hidden="1" x14ac:dyDescent="0.3">
      <c r="B190" s="56">
        <f t="shared" si="3"/>
        <v>0</v>
      </c>
      <c r="C190" s="139" t="str">
        <f>'제품 추가'!AC188</f>
        <v>FLAMINGO</v>
      </c>
      <c r="D190" s="138">
        <f>IF('넣어줄 잉크'!$D$2="주말",INDEX(표5[#All],MATCH(C190,표5[[#All],[잉크]],0),19)+INDEX(표5[#All],MATCH(C190,표5[[#All],[잉크]],0),22),INDEX(표5[#All],MATCH(C190,표5[[#All],[잉크]],0),MATCH('넣어줄 잉크'!$D$2,표5[#Headers],0)+2))</f>
        <v>0</v>
      </c>
    </row>
    <row r="191" spans="2:4" hidden="1" x14ac:dyDescent="0.3">
      <c r="B191" s="56">
        <f t="shared" si="3"/>
        <v>1</v>
      </c>
      <c r="C191" s="139" t="str">
        <f>'제품 추가'!AC189</f>
        <v>FLAX</v>
      </c>
      <c r="D191" s="138">
        <f>IF('넣어줄 잉크'!$D$2="주말",INDEX(표5[#All],MATCH(C191,표5[[#All],[잉크]],0),19)+INDEX(표5[#All],MATCH(C191,표5[[#All],[잉크]],0),22),INDEX(표5[#All],MATCH(C191,표5[[#All],[잉크]],0),MATCH('넣어줄 잉크'!$D$2,표5[#Headers],0)+2))</f>
        <v>1</v>
      </c>
    </row>
    <row r="192" spans="2:4" hidden="1" x14ac:dyDescent="0.3">
      <c r="B192" s="56">
        <f t="shared" si="3"/>
        <v>0</v>
      </c>
      <c r="C192" s="139" t="str">
        <f>'제품 추가'!AC190</f>
        <v>FLINT</v>
      </c>
      <c r="D192" s="138">
        <f>IF('넣어줄 잉크'!$D$2="주말",INDEX(표5[#All],MATCH(C192,표5[[#All],[잉크]],0),19)+INDEX(표5[#All],MATCH(C192,표5[[#All],[잉크]],0),22),INDEX(표5[#All],MATCH(C192,표5[[#All],[잉크]],0),MATCH('넣어줄 잉크'!$D$2,표5[#Headers],0)+2))</f>
        <v>0</v>
      </c>
    </row>
    <row r="193" spans="2:4" hidden="1" x14ac:dyDescent="0.3">
      <c r="B193" s="56">
        <f t="shared" si="3"/>
        <v>0</v>
      </c>
      <c r="C193" s="139" t="str">
        <f>'제품 추가'!AC191</f>
        <v>FOG</v>
      </c>
      <c r="D193" s="138">
        <f>IF('넣어줄 잉크'!$D$2="주말",INDEX(표5[#All],MATCH(C193,표5[[#All],[잉크]],0),19)+INDEX(표5[#All],MATCH(C193,표5[[#All],[잉크]],0),22),INDEX(표5[#All],MATCH(C193,표5[[#All],[잉크]],0),MATCH('넣어줄 잉크'!$D$2,표5[#Headers],0)+2))</f>
        <v>0</v>
      </c>
    </row>
    <row r="194" spans="2:4" x14ac:dyDescent="0.3">
      <c r="B194" s="56">
        <f t="shared" si="3"/>
        <v>0</v>
      </c>
      <c r="C194" s="139" t="str">
        <f>'제품 추가'!AC762</f>
        <v>BUTCHER</v>
      </c>
      <c r="D194" s="138">
        <f>IF('넣어줄 잉크'!$D$2="주말",INDEX(표5[#All],MATCH(C194,표5[[#All],[잉크]],0),19)+INDEX(표5[#All],MATCH(C194,표5[[#All],[잉크]],0),22),INDEX(표5[#All],MATCH(C194,표5[[#All],[잉크]],0),MATCH('넣어줄 잉크'!$D$2,표5[#Headers],0)+2))</f>
        <v>0</v>
      </c>
    </row>
    <row r="195" spans="2:4" hidden="1" x14ac:dyDescent="0.3">
      <c r="B195" s="56">
        <f t="shared" si="3"/>
        <v>0</v>
      </c>
      <c r="C195" s="139" t="str">
        <f>'제품 추가'!AC193</f>
        <v>FOREST</v>
      </c>
      <c r="D195" s="138">
        <f>IF('넣어줄 잉크'!$D$2="주말",INDEX(표5[#All],MATCH(C195,표5[[#All],[잉크]],0),19)+INDEX(표5[#All],MATCH(C195,표5[[#All],[잉크]],0),22),INDEX(표5[#All],MATCH(C195,표5[[#All],[잉크]],0),MATCH('넣어줄 잉크'!$D$2,표5[#Headers],0)+2))</f>
        <v>0</v>
      </c>
    </row>
    <row r="196" spans="2:4" hidden="1" x14ac:dyDescent="0.3">
      <c r="B196" s="56">
        <f t="shared" si="3"/>
        <v>0</v>
      </c>
      <c r="C196" s="139" t="str">
        <f>'제품 추가'!AC194</f>
        <v>FORSYTHIA</v>
      </c>
      <c r="D196" s="138">
        <f>IF('넣어줄 잉크'!$D$2="주말",INDEX(표5[#All],MATCH(C196,표5[[#All],[잉크]],0),19)+INDEX(표5[#All],MATCH(C196,표5[[#All],[잉크]],0),22),INDEX(표5[#All],MATCH(C196,표5[[#All],[잉크]],0),MATCH('넣어줄 잉크'!$D$2,표5[#Headers],0)+2))</f>
        <v>0</v>
      </c>
    </row>
    <row r="197" spans="2:4" hidden="1" x14ac:dyDescent="0.3">
      <c r="B197" s="56">
        <f t="shared" si="3"/>
        <v>0</v>
      </c>
      <c r="C197" s="139" t="str">
        <f>'제품 추가'!AC195</f>
        <v>FOSSIL</v>
      </c>
      <c r="D197" s="138">
        <f>IF('넣어줄 잉크'!$D$2="주말",INDEX(표5[#All],MATCH(C197,표5[[#All],[잉크]],0),19)+INDEX(표5[#All],MATCH(C197,표5[[#All],[잉크]],0),22),INDEX(표5[#All],MATCH(C197,표5[[#All],[잉크]],0),MATCH('넣어줄 잉크'!$D$2,표5[#Headers],0)+2))</f>
        <v>0</v>
      </c>
    </row>
    <row r="198" spans="2:4" hidden="1" x14ac:dyDescent="0.3">
      <c r="B198" s="56">
        <f t="shared" si="3"/>
        <v>0</v>
      </c>
      <c r="C198" s="139" t="str">
        <f>'제품 추가'!AC196</f>
        <v>FOXY</v>
      </c>
      <c r="D198" s="138">
        <f>IF('넣어줄 잉크'!$D$2="주말",INDEX(표5[#All],MATCH(C198,표5[[#All],[잉크]],0),19)+INDEX(표5[#All],MATCH(C198,표5[[#All],[잉크]],0),22),INDEX(표5[#All],MATCH(C198,표5[[#All],[잉크]],0),MATCH('넣어줄 잉크'!$D$2,표5[#Headers],0)+2))</f>
        <v>0</v>
      </c>
    </row>
    <row r="199" spans="2:4" hidden="1" x14ac:dyDescent="0.3">
      <c r="B199" s="56">
        <f t="shared" si="3"/>
        <v>0</v>
      </c>
      <c r="C199" s="139" t="str">
        <f>'제품 추가'!AC197</f>
        <v>FREEDOM</v>
      </c>
      <c r="D199" s="138">
        <f>IF('넣어줄 잉크'!$D$2="주말",INDEX(표5[#All],MATCH(C199,표5[[#All],[잉크]],0),19)+INDEX(표5[#All],MATCH(C199,표5[[#All],[잉크]],0),22),INDEX(표5[#All],MATCH(C199,표5[[#All],[잉크]],0),MATCH('넣어줄 잉크'!$D$2,표5[#Headers],0)+2))</f>
        <v>0</v>
      </c>
    </row>
    <row r="200" spans="2:4" hidden="1" x14ac:dyDescent="0.3">
      <c r="B200" s="56">
        <f t="shared" si="3"/>
        <v>0</v>
      </c>
      <c r="C200" s="139" t="str">
        <f>'제품 추가'!AC198</f>
        <v>FREESIA</v>
      </c>
      <c r="D200" s="138">
        <f>IF('넣어줄 잉크'!$D$2="주말",INDEX(표5[#All],MATCH(C200,표5[[#All],[잉크]],0),19)+INDEX(표5[#All],MATCH(C200,표5[[#All],[잉크]],0),22),INDEX(표5[#All],MATCH(C200,표5[[#All],[잉크]],0),MATCH('넣어줄 잉크'!$D$2,표5[#Headers],0)+2))</f>
        <v>0</v>
      </c>
    </row>
    <row r="201" spans="2:4" hidden="1" x14ac:dyDescent="0.3">
      <c r="B201" s="56">
        <f t="shared" si="3"/>
        <v>0</v>
      </c>
      <c r="C201" s="139" t="str">
        <f>'제품 추가'!AC199</f>
        <v>FRIAR</v>
      </c>
      <c r="D201" s="138">
        <f>IF('넣어줄 잉크'!$D$2="주말",INDEX(표5[#All],MATCH(C201,표5[[#All],[잉크]],0),19)+INDEX(표5[#All],MATCH(C201,표5[[#All],[잉크]],0),22),INDEX(표5[#All],MATCH(C201,표5[[#All],[잉크]],0),MATCH('넣어줄 잉크'!$D$2,표5[#Headers],0)+2))</f>
        <v>0</v>
      </c>
    </row>
    <row r="202" spans="2:4" hidden="1" x14ac:dyDescent="0.3">
      <c r="B202" s="56">
        <f t="shared" si="3"/>
        <v>0</v>
      </c>
      <c r="C202" s="139" t="str">
        <f>'제품 추가'!AC200</f>
        <v>FROG</v>
      </c>
      <c r="D202" s="138">
        <f>IF('넣어줄 잉크'!$D$2="주말",INDEX(표5[#All],MATCH(C202,표5[[#All],[잉크]],0),19)+INDEX(표5[#All],MATCH(C202,표5[[#All],[잉크]],0),22),INDEX(표5[#All],MATCH(C202,표5[[#All],[잉크]],0),MATCH('넣어줄 잉크'!$D$2,표5[#Headers],0)+2))</f>
        <v>0</v>
      </c>
    </row>
    <row r="203" spans="2:4" hidden="1" x14ac:dyDescent="0.3">
      <c r="B203" s="56">
        <f t="shared" si="3"/>
        <v>0</v>
      </c>
      <c r="C203" s="139" t="str">
        <f>'제품 추가'!AC201</f>
        <v>FUDGE</v>
      </c>
      <c r="D203" s="138">
        <f>IF('넣어줄 잉크'!$D$2="주말",INDEX(표5[#All],MATCH(C203,표5[[#All],[잉크]],0),19)+INDEX(표5[#All],MATCH(C203,표5[[#All],[잉크]],0),22),INDEX(표5[#All],MATCH(C203,표5[[#All],[잉크]],0),MATCH('넣어줄 잉크'!$D$2,표5[#Headers],0)+2))</f>
        <v>0</v>
      </c>
    </row>
    <row r="204" spans="2:4" hidden="1" x14ac:dyDescent="0.3">
      <c r="B204" s="56">
        <f t="shared" si="3"/>
        <v>0</v>
      </c>
      <c r="C204" s="139" t="str">
        <f>'제품 추가'!AC202</f>
        <v>GALAXY</v>
      </c>
      <c r="D204" s="138">
        <f>IF('넣어줄 잉크'!$D$2="주말",INDEX(표5[#All],MATCH(C204,표5[[#All],[잉크]],0),19)+INDEX(표5[#All],MATCH(C204,표5[[#All],[잉크]],0),22),INDEX(표5[#All],MATCH(C204,표5[[#All],[잉크]],0),MATCH('넣어줄 잉크'!$D$2,표5[#Headers],0)+2))</f>
        <v>0</v>
      </c>
    </row>
    <row r="205" spans="2:4" hidden="1" x14ac:dyDescent="0.3">
      <c r="B205" s="56">
        <f t="shared" si="3"/>
        <v>0</v>
      </c>
      <c r="C205" s="139" t="str">
        <f>'제품 추가'!AC203</f>
        <v>GARFIELD</v>
      </c>
      <c r="D205" s="138">
        <f>IF('넣어줄 잉크'!$D$2="주말",INDEX(표5[#All],MATCH(C205,표5[[#All],[잉크]],0),19)+INDEX(표5[#All],MATCH(C205,표5[[#All],[잉크]],0),22),INDEX(표5[#All],MATCH(C205,표5[[#All],[잉크]],0),MATCH('넣어줄 잉크'!$D$2,표5[#Headers],0)+2))</f>
        <v>0</v>
      </c>
    </row>
    <row r="206" spans="2:4" hidden="1" x14ac:dyDescent="0.3">
      <c r="B206" s="56">
        <f t="shared" si="3"/>
        <v>0</v>
      </c>
      <c r="C206" s="139" t="str">
        <f>'제품 추가'!AC204</f>
        <v>GARGOYLE</v>
      </c>
      <c r="D206" s="138">
        <f>IF('넣어줄 잉크'!$D$2="주말",INDEX(표5[#All],MATCH(C206,표5[[#All],[잉크]],0),19)+INDEX(표5[#All],MATCH(C206,표5[[#All],[잉크]],0),22),INDEX(표5[#All],MATCH(C206,표5[[#All],[잉크]],0),MATCH('넣어줄 잉크'!$D$2,표5[#Headers],0)+2))</f>
        <v>0</v>
      </c>
    </row>
    <row r="207" spans="2:4" hidden="1" x14ac:dyDescent="0.3">
      <c r="B207" s="56">
        <f t="shared" si="3"/>
        <v>0</v>
      </c>
      <c r="C207" s="139" t="str">
        <f>'제품 추가'!AC205</f>
        <v>GARLIC</v>
      </c>
      <c r="D207" s="138">
        <f>IF('넣어줄 잉크'!$D$2="주말",INDEX(표5[#All],MATCH(C207,표5[[#All],[잉크]],0),19)+INDEX(표5[#All],MATCH(C207,표5[[#All],[잉크]],0),22),INDEX(표5[#All],MATCH(C207,표5[[#All],[잉크]],0),MATCH('넣어줄 잉크'!$D$2,표5[#Headers],0)+2))</f>
        <v>0</v>
      </c>
    </row>
    <row r="208" spans="2:4" hidden="1" x14ac:dyDescent="0.3">
      <c r="B208" s="56">
        <f t="shared" ref="B208:B271" si="4">IFERROR(SUM(D208:D208),0)</f>
        <v>0</v>
      </c>
      <c r="C208" s="139" t="str">
        <f>'제품 추가'!AC206</f>
        <v>GARNET</v>
      </c>
      <c r="D208" s="138">
        <f>IF('넣어줄 잉크'!$D$2="주말",INDEX(표5[#All],MATCH(C208,표5[[#All],[잉크]],0),19)+INDEX(표5[#All],MATCH(C208,표5[[#All],[잉크]],0),22),INDEX(표5[#All],MATCH(C208,표5[[#All],[잉크]],0),MATCH('넣어줄 잉크'!$D$2,표5[#Headers],0)+2))</f>
        <v>0</v>
      </c>
    </row>
    <row r="209" spans="2:4" hidden="1" x14ac:dyDescent="0.3">
      <c r="B209" s="56">
        <f t="shared" si="4"/>
        <v>0</v>
      </c>
      <c r="C209" s="139" t="str">
        <f>'제품 추가'!AC207</f>
        <v>GATO</v>
      </c>
      <c r="D209" s="138">
        <f>IF('넣어줄 잉크'!$D$2="주말",INDEX(표5[#All],MATCH(C209,표5[[#All],[잉크]],0),19)+INDEX(표5[#All],MATCH(C209,표5[[#All],[잉크]],0),22),INDEX(표5[#All],MATCH(C209,표5[[#All],[잉크]],0),MATCH('넣어줄 잉크'!$D$2,표5[#Headers],0)+2))</f>
        <v>0</v>
      </c>
    </row>
    <row r="210" spans="2:4" hidden="1" x14ac:dyDescent="0.3">
      <c r="B210" s="56">
        <f t="shared" si="4"/>
        <v>0</v>
      </c>
      <c r="C210" s="139" t="str">
        <f>'제품 추가'!AC208</f>
        <v>GAZELLE</v>
      </c>
      <c r="D210" s="138">
        <f>IF('넣어줄 잉크'!$D$2="주말",INDEX(표5[#All],MATCH(C210,표5[[#All],[잉크]],0),19)+INDEX(표5[#All],MATCH(C210,표5[[#All],[잉크]],0),22),INDEX(표5[#All],MATCH(C210,표5[[#All],[잉크]],0),MATCH('넣어줄 잉크'!$D$2,표5[#Headers],0)+2))</f>
        <v>0</v>
      </c>
    </row>
    <row r="211" spans="2:4" hidden="1" x14ac:dyDescent="0.3">
      <c r="B211" s="56">
        <f t="shared" si="4"/>
        <v>0</v>
      </c>
      <c r="C211" s="139" t="str">
        <f>'제품 추가'!AC209</f>
        <v>GERANIUM</v>
      </c>
      <c r="D211" s="138">
        <f>IF('넣어줄 잉크'!$D$2="주말",INDEX(표5[#All],MATCH(C211,표5[[#All],[잉크]],0),19)+INDEX(표5[#All],MATCH(C211,표5[[#All],[잉크]],0),22),INDEX(표5[#All],MATCH(C211,표5[[#All],[잉크]],0),MATCH('넣어줄 잉크'!$D$2,표5[#Headers],0)+2))</f>
        <v>0</v>
      </c>
    </row>
    <row r="212" spans="2:4" hidden="1" x14ac:dyDescent="0.3">
      <c r="B212" s="56">
        <f t="shared" si="4"/>
        <v>0</v>
      </c>
      <c r="C212" s="139" t="str">
        <f>'제품 추가'!AC210</f>
        <v>GHOST</v>
      </c>
      <c r="D212" s="138">
        <f>IF('넣어줄 잉크'!$D$2="주말",INDEX(표5[#All],MATCH(C212,표5[[#All],[잉크]],0),19)+INDEX(표5[#All],MATCH(C212,표5[[#All],[잉크]],0),22),INDEX(표5[#All],MATCH(C212,표5[[#All],[잉크]],0),MATCH('넣어줄 잉크'!$D$2,표5[#Headers],0)+2))</f>
        <v>0</v>
      </c>
    </row>
    <row r="213" spans="2:4" hidden="1" x14ac:dyDescent="0.3">
      <c r="B213" s="56">
        <f t="shared" si="4"/>
        <v>0</v>
      </c>
      <c r="C213" s="139" t="str">
        <f>'제품 추가'!AC211</f>
        <v>GINGER</v>
      </c>
      <c r="D213" s="138">
        <f>IF('넣어줄 잉크'!$D$2="주말",INDEX(표5[#All],MATCH(C213,표5[[#All],[잉크]],0),19)+INDEX(표5[#All],MATCH(C213,표5[[#All],[잉크]],0),22),INDEX(표5[#All],MATCH(C213,표5[[#All],[잉크]],0),MATCH('넣어줄 잉크'!$D$2,표5[#Headers],0)+2))</f>
        <v>0</v>
      </c>
    </row>
    <row r="214" spans="2:4" hidden="1" x14ac:dyDescent="0.3">
      <c r="B214" s="56">
        <f t="shared" si="4"/>
        <v>2</v>
      </c>
      <c r="C214" s="139" t="str">
        <f>'제품 추가'!AC212</f>
        <v>GLACIER</v>
      </c>
      <c r="D214" s="138">
        <f>IF('넣어줄 잉크'!$D$2="주말",INDEX(표5[#All],MATCH(C214,표5[[#All],[잉크]],0),19)+INDEX(표5[#All],MATCH(C214,표5[[#All],[잉크]],0),22),INDEX(표5[#All],MATCH(C214,표5[[#All],[잉크]],0),MATCH('넣어줄 잉크'!$D$2,표5[#Headers],0)+2))</f>
        <v>2</v>
      </c>
    </row>
    <row r="215" spans="2:4" hidden="1" x14ac:dyDescent="0.3">
      <c r="B215" s="56">
        <f t="shared" si="4"/>
        <v>0</v>
      </c>
      <c r="C215" s="139" t="str">
        <f>'제품 추가'!AC213</f>
        <v>GLOOMY</v>
      </c>
      <c r="D215" s="138">
        <f>IF('넣어줄 잉크'!$D$2="주말",INDEX(표5[#All],MATCH(C215,표5[[#All],[잉크]],0),19)+INDEX(표5[#All],MATCH(C215,표5[[#All],[잉크]],0),22),INDEX(표5[#All],MATCH(C215,표5[[#All],[잉크]],0),MATCH('넣어줄 잉크'!$D$2,표5[#Headers],0)+2))</f>
        <v>0</v>
      </c>
    </row>
    <row r="216" spans="2:4" hidden="1" x14ac:dyDescent="0.3">
      <c r="B216" s="56">
        <f t="shared" si="4"/>
        <v>0</v>
      </c>
      <c r="C216" s="139" t="str">
        <f>'제품 추가'!AC214</f>
        <v>GLOSS</v>
      </c>
      <c r="D216" s="138">
        <f>IF('넣어줄 잉크'!$D$2="주말",INDEX(표5[#All],MATCH(C216,표5[[#All],[잉크]],0),19)+INDEX(표5[#All],MATCH(C216,표5[[#All],[잉크]],0),22),INDEX(표5[#All],MATCH(C216,표5[[#All],[잉크]],0),MATCH('넣어줄 잉크'!$D$2,표5[#Headers],0)+2))</f>
        <v>0</v>
      </c>
    </row>
    <row r="217" spans="2:4" hidden="1" x14ac:dyDescent="0.3">
      <c r="B217" s="56">
        <f t="shared" si="4"/>
        <v>0</v>
      </c>
      <c r="C217" s="139" t="str">
        <f>'제품 추가'!AC215</f>
        <v>GOAT</v>
      </c>
      <c r="D217" s="138">
        <f>IF('넣어줄 잉크'!$D$2="주말",INDEX(표5[#All],MATCH(C217,표5[[#All],[잉크]],0),19)+INDEX(표5[#All],MATCH(C217,표5[[#All],[잉크]],0),22),INDEX(표5[#All],MATCH(C217,표5[[#All],[잉크]],0),MATCH('넣어줄 잉크'!$D$2,표5[#Headers],0)+2))</f>
        <v>0</v>
      </c>
    </row>
    <row r="218" spans="2:4" hidden="1" x14ac:dyDescent="0.3">
      <c r="B218" s="56">
        <f t="shared" si="4"/>
        <v>0</v>
      </c>
      <c r="C218" s="139" t="str">
        <f>'제품 추가'!AC216</f>
        <v>GOLD</v>
      </c>
      <c r="D218" s="138">
        <f>IF('넣어줄 잉크'!$D$2="주말",INDEX(표5[#All],MATCH(C218,표5[[#All],[잉크]],0),19)+INDEX(표5[#All],MATCH(C218,표5[[#All],[잉크]],0),22),INDEX(표5[#All],MATCH(C218,표5[[#All],[잉크]],0),MATCH('넣어줄 잉크'!$D$2,표5[#Headers],0)+2))</f>
        <v>0</v>
      </c>
    </row>
    <row r="219" spans="2:4" hidden="1" x14ac:dyDescent="0.3">
      <c r="B219" s="56">
        <f t="shared" si="4"/>
        <v>0</v>
      </c>
      <c r="C219" s="139" t="str">
        <f>'제품 추가'!AC217</f>
        <v>GOURD</v>
      </c>
      <c r="D219" s="138">
        <f>IF('넣어줄 잉크'!$D$2="주말",INDEX(표5[#All],MATCH(C219,표5[[#All],[잉크]],0),19)+INDEX(표5[#All],MATCH(C219,표5[[#All],[잉크]],0),22),INDEX(표5[#All],MATCH(C219,표5[[#All],[잉크]],0),MATCH('넣어줄 잉크'!$D$2,표5[#Headers],0)+2))</f>
        <v>0</v>
      </c>
    </row>
    <row r="220" spans="2:4" hidden="1" x14ac:dyDescent="0.3">
      <c r="B220" s="56">
        <f t="shared" si="4"/>
        <v>0</v>
      </c>
      <c r="C220" s="139" t="str">
        <f>'제품 추가'!AC218</f>
        <v>GRANITE</v>
      </c>
      <c r="D220" s="138">
        <f>IF('넣어줄 잉크'!$D$2="주말",INDEX(표5[#All],MATCH(C220,표5[[#All],[잉크]],0),19)+INDEX(표5[#All],MATCH(C220,표5[[#All],[잉크]],0),22),INDEX(표5[#All],MATCH(C220,표5[[#All],[잉크]],0),MATCH('넣어줄 잉크'!$D$2,표5[#Headers],0)+2))</f>
        <v>0</v>
      </c>
    </row>
    <row r="221" spans="2:4" hidden="1" x14ac:dyDescent="0.3">
      <c r="B221" s="56">
        <f t="shared" si="4"/>
        <v>0</v>
      </c>
      <c r="C221" s="139" t="str">
        <f>'제품 추가'!AC219</f>
        <v>GRAPHITE</v>
      </c>
      <c r="D221" s="138">
        <f>IF('넣어줄 잉크'!$D$2="주말",INDEX(표5[#All],MATCH(C221,표5[[#All],[잉크]],0),19)+INDEX(표5[#All],MATCH(C221,표5[[#All],[잉크]],0),22),INDEX(표5[#All],MATCH(C221,표5[[#All],[잉크]],0),MATCH('넣어줄 잉크'!$D$2,표5[#Headers],0)+2))</f>
        <v>0</v>
      </c>
    </row>
    <row r="222" spans="2:4" hidden="1" x14ac:dyDescent="0.3">
      <c r="B222" s="56">
        <f t="shared" si="4"/>
        <v>0</v>
      </c>
      <c r="C222" s="139" t="str">
        <f>'제품 추가'!AC220</f>
        <v>GREGE</v>
      </c>
      <c r="D222" s="138">
        <f>IF('넣어줄 잉크'!$D$2="주말",INDEX(표5[#All],MATCH(C222,표5[[#All],[잉크]],0),19)+INDEX(표5[#All],MATCH(C222,표5[[#All],[잉크]],0),22),INDEX(표5[#All],MATCH(C222,표5[[#All],[잉크]],0),MATCH('넣어줄 잉크'!$D$2,표5[#Headers],0)+2))</f>
        <v>0</v>
      </c>
    </row>
    <row r="223" spans="2:4" hidden="1" x14ac:dyDescent="0.3">
      <c r="B223" s="56">
        <f t="shared" si="4"/>
        <v>0</v>
      </c>
      <c r="C223" s="139" t="str">
        <f>'제품 추가'!AC221</f>
        <v>GRIFFIN</v>
      </c>
      <c r="D223" s="138">
        <f>IF('넣어줄 잉크'!$D$2="주말",INDEX(표5[#All],MATCH(C223,표5[[#All],[잉크]],0),19)+INDEX(표5[#All],MATCH(C223,표5[[#All],[잉크]],0),22),INDEX(표5[#All],MATCH(C223,표5[[#All],[잉크]],0),MATCH('넣어줄 잉크'!$D$2,표5[#Headers],0)+2))</f>
        <v>0</v>
      </c>
    </row>
    <row r="224" spans="2:4" x14ac:dyDescent="0.3">
      <c r="B224" s="56">
        <f t="shared" si="4"/>
        <v>0</v>
      </c>
      <c r="C224" s="139" t="str">
        <f>'제품 추가'!AC753</f>
        <v>CHIWAWA</v>
      </c>
      <c r="D224" s="138">
        <f>IF('넣어줄 잉크'!$D$2="주말",INDEX(표5[#All],MATCH(C224,표5[[#All],[잉크]],0),19)+INDEX(표5[#All],MATCH(C224,표5[[#All],[잉크]],0),22),INDEX(표5[#All],MATCH(C224,표5[[#All],[잉크]],0),MATCH('넣어줄 잉크'!$D$2,표5[#Headers],0)+2))</f>
        <v>0</v>
      </c>
    </row>
    <row r="225" spans="2:4" hidden="1" x14ac:dyDescent="0.3">
      <c r="B225" s="56">
        <f t="shared" si="4"/>
        <v>0</v>
      </c>
      <c r="C225" s="139" t="str">
        <f>'제품 추가'!AC223</f>
        <v>GULL</v>
      </c>
      <c r="D225" s="138">
        <f>IF('넣어줄 잉크'!$D$2="주말",INDEX(표5[#All],MATCH(C225,표5[[#All],[잉크]],0),19)+INDEX(표5[#All],MATCH(C225,표5[[#All],[잉크]],0),22),INDEX(표5[#All],MATCH(C225,표5[[#All],[잉크]],0),MATCH('넣어줄 잉크'!$D$2,표5[#Headers],0)+2))</f>
        <v>0</v>
      </c>
    </row>
    <row r="226" spans="2:4" hidden="1" x14ac:dyDescent="0.3">
      <c r="B226" s="56">
        <f t="shared" si="4"/>
        <v>0</v>
      </c>
      <c r="C226" s="139" t="str">
        <f>'제품 추가'!AC224</f>
        <v>HAIR</v>
      </c>
      <c r="D226" s="138">
        <f>IF('넣어줄 잉크'!$D$2="주말",INDEX(표5[#All],MATCH(C226,표5[[#All],[잉크]],0),19)+INDEX(표5[#All],MATCH(C226,표5[[#All],[잉크]],0),22),INDEX(표5[#All],MATCH(C226,표5[[#All],[잉크]],0),MATCH('넣어줄 잉크'!$D$2,표5[#Headers],0)+2))</f>
        <v>0</v>
      </c>
    </row>
    <row r="227" spans="2:4" hidden="1" x14ac:dyDescent="0.3">
      <c r="B227" s="56">
        <f t="shared" si="4"/>
        <v>0</v>
      </c>
      <c r="C227" s="139" t="str">
        <f>'제품 추가'!AC225</f>
        <v>HARBOR</v>
      </c>
      <c r="D227" s="138">
        <f>IF('넣어줄 잉크'!$D$2="주말",INDEX(표5[#All],MATCH(C227,표5[[#All],[잉크]],0),19)+INDEX(표5[#All],MATCH(C227,표5[[#All],[잉크]],0),22),INDEX(표5[#All],MATCH(C227,표5[[#All],[잉크]],0),MATCH('넣어줄 잉크'!$D$2,표5[#Headers],0)+2))</f>
        <v>0</v>
      </c>
    </row>
    <row r="228" spans="2:4" hidden="1" x14ac:dyDescent="0.3">
      <c r="B228" s="56">
        <f t="shared" si="4"/>
        <v>0</v>
      </c>
      <c r="C228" s="139" t="str">
        <f>'제품 추가'!AC226</f>
        <v>HAZEL</v>
      </c>
      <c r="D228" s="138">
        <f>IF('넣어줄 잉크'!$D$2="주말",INDEX(표5[#All],MATCH(C228,표5[[#All],[잉크]],0),19)+INDEX(표5[#All],MATCH(C228,표5[[#All],[잉크]],0),22),INDEX(표5[#All],MATCH(C228,표5[[#All],[잉크]],0),MATCH('넣어줄 잉크'!$D$2,표5[#Headers],0)+2))</f>
        <v>0</v>
      </c>
    </row>
    <row r="229" spans="2:4" hidden="1" x14ac:dyDescent="0.3">
      <c r="B229" s="56">
        <f t="shared" si="4"/>
        <v>1</v>
      </c>
      <c r="C229" s="139" t="str">
        <f>'제품 추가'!AC227</f>
        <v>HEMP</v>
      </c>
      <c r="D229" s="138">
        <f>IF('넣어줄 잉크'!$D$2="주말",INDEX(표5[#All],MATCH(C229,표5[[#All],[잉크]],0),19)+INDEX(표5[#All],MATCH(C229,표5[[#All],[잉크]],0),22),INDEX(표5[#All],MATCH(C229,표5[[#All],[잉크]],0),MATCH('넣어줄 잉크'!$D$2,표5[#Headers],0)+2))</f>
        <v>1</v>
      </c>
    </row>
    <row r="230" spans="2:4" hidden="1" x14ac:dyDescent="0.3">
      <c r="B230" s="56">
        <f t="shared" si="4"/>
        <v>0</v>
      </c>
      <c r="C230" s="139" t="str">
        <f>'제품 추가'!AC228</f>
        <v>HENNA</v>
      </c>
      <c r="D230" s="138">
        <f>IF('넣어줄 잉크'!$D$2="주말",INDEX(표5[#All],MATCH(C230,표5[[#All],[잉크]],0),19)+INDEX(표5[#All],MATCH(C230,표5[[#All],[잉크]],0),22),INDEX(표5[#All],MATCH(C230,표5[[#All],[잉크]],0),MATCH('넣어줄 잉크'!$D$2,표5[#Headers],0)+2))</f>
        <v>0</v>
      </c>
    </row>
    <row r="231" spans="2:4" hidden="1" x14ac:dyDescent="0.3">
      <c r="B231" s="56">
        <f t="shared" si="4"/>
        <v>0</v>
      </c>
      <c r="C231" s="139" t="str">
        <f>'제품 추가'!AC229</f>
        <v>HERB</v>
      </c>
      <c r="D231" s="138">
        <f>IF('넣어줄 잉크'!$D$2="주말",INDEX(표5[#All],MATCH(C231,표5[[#All],[잉크]],0),19)+INDEX(표5[#All],MATCH(C231,표5[[#All],[잉크]],0),22),INDEX(표5[#All],MATCH(C231,표5[[#All],[잉크]],0),MATCH('넣어줄 잉크'!$D$2,표5[#Headers],0)+2))</f>
        <v>0</v>
      </c>
    </row>
    <row r="232" spans="2:4" hidden="1" x14ac:dyDescent="0.3">
      <c r="B232" s="56">
        <f t="shared" si="4"/>
        <v>0</v>
      </c>
      <c r="C232" s="139" t="str">
        <f>'제품 추가'!AC230</f>
        <v>HERSHEY</v>
      </c>
      <c r="D232" s="138">
        <f>IF('넣어줄 잉크'!$D$2="주말",INDEX(표5[#All],MATCH(C232,표5[[#All],[잉크]],0),19)+INDEX(표5[#All],MATCH(C232,표5[[#All],[잉크]],0),22),INDEX(표5[#All],MATCH(C232,표5[[#All],[잉크]],0),MATCH('넣어줄 잉크'!$D$2,표5[#Headers],0)+2))</f>
        <v>0</v>
      </c>
    </row>
    <row r="233" spans="2:4" hidden="1" x14ac:dyDescent="0.3">
      <c r="B233" s="56">
        <f t="shared" si="4"/>
        <v>0</v>
      </c>
      <c r="C233" s="139" t="str">
        <f>'제품 추가'!AC231</f>
        <v>HICKORY</v>
      </c>
      <c r="D233" s="138">
        <f>IF('넣어줄 잉크'!$D$2="주말",INDEX(표5[#All],MATCH(C233,표5[[#All],[잉크]],0),19)+INDEX(표5[#All],MATCH(C233,표5[[#All],[잉크]],0),22),INDEX(표5[#All],MATCH(C233,표5[[#All],[잉크]],0),MATCH('넣어줄 잉크'!$D$2,표5[#Headers],0)+2))</f>
        <v>0</v>
      </c>
    </row>
    <row r="234" spans="2:4" hidden="1" x14ac:dyDescent="0.3">
      <c r="B234" s="56">
        <f t="shared" si="4"/>
        <v>0</v>
      </c>
      <c r="C234" s="139" t="str">
        <f>'제품 추가'!AC232</f>
        <v>HOJICHA</v>
      </c>
      <c r="D234" s="138">
        <f>IF('넣어줄 잉크'!$D$2="주말",INDEX(표5[#All],MATCH(C234,표5[[#All],[잉크]],0),19)+INDEX(표5[#All],MATCH(C234,표5[[#All],[잉크]],0),22),INDEX(표5[#All],MATCH(C234,표5[[#All],[잉크]],0),MATCH('넣어줄 잉크'!$D$2,표5[#Headers],0)+2))</f>
        <v>0</v>
      </c>
    </row>
    <row r="235" spans="2:4" hidden="1" x14ac:dyDescent="0.3">
      <c r="B235" s="56">
        <f t="shared" si="4"/>
        <v>0</v>
      </c>
      <c r="C235" s="139" t="str">
        <f>'제품 추가'!AC233</f>
        <v>HOLE</v>
      </c>
      <c r="D235" s="138">
        <f>IF('넣어줄 잉크'!$D$2="주말",INDEX(표5[#All],MATCH(C235,표5[[#All],[잉크]],0),19)+INDEX(표5[#All],MATCH(C235,표5[[#All],[잉크]],0),22),INDEX(표5[#All],MATCH(C235,표5[[#All],[잉크]],0),MATCH('넣어줄 잉크'!$D$2,표5[#Headers],0)+2))</f>
        <v>0</v>
      </c>
    </row>
    <row r="236" spans="2:4" hidden="1" x14ac:dyDescent="0.3">
      <c r="B236" s="56">
        <f t="shared" si="4"/>
        <v>0</v>
      </c>
      <c r="C236" s="139" t="str">
        <f>'제품 추가'!AC234</f>
        <v>HOLLAND</v>
      </c>
      <c r="D236" s="138">
        <f>IF('넣어줄 잉크'!$D$2="주말",INDEX(표5[#All],MATCH(C236,표5[[#All],[잉크]],0),19)+INDEX(표5[#All],MATCH(C236,표5[[#All],[잉크]],0),22),INDEX(표5[#All],MATCH(C236,표5[[#All],[잉크]],0),MATCH('넣어줄 잉크'!$D$2,표5[#Headers],0)+2))</f>
        <v>0</v>
      </c>
    </row>
    <row r="237" spans="2:4" hidden="1" x14ac:dyDescent="0.3">
      <c r="B237" s="56">
        <f t="shared" si="4"/>
        <v>0</v>
      </c>
      <c r="C237" s="139" t="str">
        <f>'제품 추가'!AC235</f>
        <v>HONEY</v>
      </c>
      <c r="D237" s="138">
        <f>IF('넣어줄 잉크'!$D$2="주말",INDEX(표5[#All],MATCH(C237,표5[[#All],[잉크]],0),19)+INDEX(표5[#All],MATCH(C237,표5[[#All],[잉크]],0),22),INDEX(표5[#All],MATCH(C237,표5[[#All],[잉크]],0),MATCH('넣어줄 잉크'!$D$2,표5[#Headers],0)+2))</f>
        <v>0</v>
      </c>
    </row>
    <row r="238" spans="2:4" hidden="1" x14ac:dyDescent="0.3">
      <c r="B238" s="56">
        <f t="shared" si="4"/>
        <v>0</v>
      </c>
      <c r="C238" s="139" t="str">
        <f>'제품 추가'!AC236</f>
        <v>HORIZON</v>
      </c>
      <c r="D238" s="138">
        <f>IF('넣어줄 잉크'!$D$2="주말",INDEX(표5[#All],MATCH(C238,표5[[#All],[잉크]],0),19)+INDEX(표5[#All],MATCH(C238,표5[[#All],[잉크]],0),22),INDEX(표5[#All],MATCH(C238,표5[[#All],[잉크]],0),MATCH('넣어줄 잉크'!$D$2,표5[#Headers],0)+2))</f>
        <v>0</v>
      </c>
    </row>
    <row r="239" spans="2:4" hidden="1" x14ac:dyDescent="0.3">
      <c r="B239" s="56">
        <f t="shared" si="4"/>
        <v>0</v>
      </c>
      <c r="C239" s="139" t="str">
        <f>'제품 추가'!AC237</f>
        <v>HORSE</v>
      </c>
      <c r="D239" s="138">
        <f>IF('넣어줄 잉크'!$D$2="주말",INDEX(표5[#All],MATCH(C239,표5[[#All],[잉크]],0),19)+INDEX(표5[#All],MATCH(C239,표5[[#All],[잉크]],0),22),INDEX(표5[#All],MATCH(C239,표5[[#All],[잉크]],0),MATCH('넣어줄 잉크'!$D$2,표5[#Headers],0)+2))</f>
        <v>0</v>
      </c>
    </row>
    <row r="240" spans="2:4" hidden="1" x14ac:dyDescent="0.3">
      <c r="B240" s="56">
        <f t="shared" si="4"/>
        <v>0</v>
      </c>
      <c r="C240" s="139" t="str">
        <f>'제품 추가'!AC238</f>
        <v>HUSKY</v>
      </c>
      <c r="D240" s="138">
        <f>IF('넣어줄 잉크'!$D$2="주말",INDEX(표5[#All],MATCH(C240,표5[[#All],[잉크]],0),19)+INDEX(표5[#All],MATCH(C240,표5[[#All],[잉크]],0),22),INDEX(표5[#All],MATCH(C240,표5[[#All],[잉크]],0),MATCH('넣어줄 잉크'!$D$2,표5[#Headers],0)+2))</f>
        <v>0</v>
      </c>
    </row>
    <row r="241" spans="2:4" hidden="1" x14ac:dyDescent="0.3">
      <c r="B241" s="56">
        <f t="shared" si="4"/>
        <v>0</v>
      </c>
      <c r="C241" s="139" t="str">
        <f>'제품 추가'!AC239</f>
        <v>HYACINTH</v>
      </c>
      <c r="D241" s="138">
        <f>IF('넣어줄 잉크'!$D$2="주말",INDEX(표5[#All],MATCH(C241,표5[[#All],[잉크]],0),19)+INDEX(표5[#All],MATCH(C241,표5[[#All],[잉크]],0),22),INDEX(표5[#All],MATCH(C241,표5[[#All],[잉크]],0),MATCH('넣어줄 잉크'!$D$2,표5[#Headers],0)+2))</f>
        <v>0</v>
      </c>
    </row>
    <row r="242" spans="2:4" hidden="1" x14ac:dyDescent="0.3">
      <c r="B242" s="56">
        <f t="shared" si="4"/>
        <v>0</v>
      </c>
      <c r="C242" s="139" t="str">
        <f>'제품 추가'!AC240</f>
        <v>ICE</v>
      </c>
      <c r="D242" s="138">
        <f>IF('넣어줄 잉크'!$D$2="주말",INDEX(표5[#All],MATCH(C242,표5[[#All],[잉크]],0),19)+INDEX(표5[#All],MATCH(C242,표5[[#All],[잉크]],0),22),INDEX(표5[#All],MATCH(C242,표5[[#All],[잉크]],0),MATCH('넣어줄 잉크'!$D$2,표5[#Headers],0)+2))</f>
        <v>0</v>
      </c>
    </row>
    <row r="243" spans="2:4" hidden="1" x14ac:dyDescent="0.3">
      <c r="B243" s="56">
        <f t="shared" si="4"/>
        <v>0</v>
      </c>
      <c r="C243" s="139" t="str">
        <f>'제품 추가'!AC241</f>
        <v>IMPALA</v>
      </c>
      <c r="D243" s="138">
        <f>IF('넣어줄 잉크'!$D$2="주말",INDEX(표5[#All],MATCH(C243,표5[[#All],[잉크]],0),19)+INDEX(표5[#All],MATCH(C243,표5[[#All],[잉크]],0),22),INDEX(표5[#All],MATCH(C243,표5[[#All],[잉크]],0),MATCH('넣어줄 잉크'!$D$2,표5[#Headers],0)+2))</f>
        <v>0</v>
      </c>
    </row>
    <row r="244" spans="2:4" hidden="1" x14ac:dyDescent="0.3">
      <c r="B244" s="56">
        <f t="shared" si="4"/>
        <v>0</v>
      </c>
      <c r="C244" s="139" t="str">
        <f>'제품 추가'!AC242</f>
        <v>INCA</v>
      </c>
      <c r="D244" s="138">
        <f>IF('넣어줄 잉크'!$D$2="주말",INDEX(표5[#All],MATCH(C244,표5[[#All],[잉크]],0),19)+INDEX(표5[#All],MATCH(C244,표5[[#All],[잉크]],0),22),INDEX(표5[#All],MATCH(C244,표5[[#All],[잉크]],0),MATCH('넣어줄 잉크'!$D$2,표5[#Headers],0)+2))</f>
        <v>0</v>
      </c>
    </row>
    <row r="245" spans="2:4" hidden="1" x14ac:dyDescent="0.3">
      <c r="B245" s="56">
        <f t="shared" si="4"/>
        <v>0</v>
      </c>
      <c r="C245" s="139" t="str">
        <f>'제품 추가'!AC243</f>
        <v>INDIGO</v>
      </c>
      <c r="D245" s="138">
        <f>IF('넣어줄 잉크'!$D$2="주말",INDEX(표5[#All],MATCH(C245,표5[[#All],[잉크]],0),19)+INDEX(표5[#All],MATCH(C245,표5[[#All],[잉크]],0),22),INDEX(표5[#All],MATCH(C245,표5[[#All],[잉크]],0),MATCH('넣어줄 잉크'!$D$2,표5[#Headers],0)+2))</f>
        <v>0</v>
      </c>
    </row>
    <row r="246" spans="2:4" hidden="1" x14ac:dyDescent="0.3">
      <c r="B246" s="56">
        <f t="shared" si="4"/>
        <v>0</v>
      </c>
      <c r="C246" s="139" t="str">
        <f>'제품 추가'!AC244</f>
        <v>INJEOLMI</v>
      </c>
      <c r="D246" s="138">
        <f>IF('넣어줄 잉크'!$D$2="주말",INDEX(표5[#All],MATCH(C246,표5[[#All],[잉크]],0),19)+INDEX(표5[#All],MATCH(C246,표5[[#All],[잉크]],0),22),INDEX(표5[#All],MATCH(C246,표5[[#All],[잉크]],0),MATCH('넣어줄 잉크'!$D$2,표5[#Headers],0)+2))</f>
        <v>0</v>
      </c>
    </row>
    <row r="247" spans="2:4" hidden="1" x14ac:dyDescent="0.3">
      <c r="B247" s="56">
        <f t="shared" si="4"/>
        <v>0</v>
      </c>
      <c r="C247" s="139" t="str">
        <f>'제품 추가'!AC245</f>
        <v>IRIDIUM</v>
      </c>
      <c r="D247" s="138">
        <f>IF('넣어줄 잉크'!$D$2="주말",INDEX(표5[#All],MATCH(C247,표5[[#All],[잉크]],0),19)+INDEX(표5[#All],MATCH(C247,표5[[#All],[잉크]],0),22),INDEX(표5[#All],MATCH(C247,표5[[#All],[잉크]],0),MATCH('넣어줄 잉크'!$D$2,표5[#Headers],0)+2))</f>
        <v>0</v>
      </c>
    </row>
    <row r="248" spans="2:4" hidden="1" x14ac:dyDescent="0.3">
      <c r="B248" s="56">
        <f t="shared" si="4"/>
        <v>0</v>
      </c>
      <c r="C248" s="139" t="str">
        <f>'제품 추가'!AC246</f>
        <v>IRIS</v>
      </c>
      <c r="D248" s="138">
        <f>IF('넣어줄 잉크'!$D$2="주말",INDEX(표5[#All],MATCH(C248,표5[[#All],[잉크]],0),19)+INDEX(표5[#All],MATCH(C248,표5[[#All],[잉크]],0),22),INDEX(표5[#All],MATCH(C248,표5[[#All],[잉크]],0),MATCH('넣어줄 잉크'!$D$2,표5[#Headers],0)+2))</f>
        <v>0</v>
      </c>
    </row>
    <row r="249" spans="2:4" hidden="1" x14ac:dyDescent="0.3">
      <c r="B249" s="56">
        <f t="shared" si="4"/>
        <v>0</v>
      </c>
      <c r="C249" s="139" t="str">
        <f>'제품 추가'!AC247</f>
        <v>IRON</v>
      </c>
      <c r="D249" s="138">
        <f>IF('넣어줄 잉크'!$D$2="주말",INDEX(표5[#All],MATCH(C249,표5[[#All],[잉크]],0),19)+INDEX(표5[#All],MATCH(C249,표5[[#All],[잉크]],0),22),INDEX(표5[#All],MATCH(C249,표5[[#All],[잉크]],0),MATCH('넣어줄 잉크'!$D$2,표5[#Headers],0)+2))</f>
        <v>0</v>
      </c>
    </row>
    <row r="250" spans="2:4" hidden="1" x14ac:dyDescent="0.3">
      <c r="B250" s="56">
        <f t="shared" si="4"/>
        <v>0</v>
      </c>
      <c r="C250" s="139" t="str">
        <f>'제품 추가'!AC248</f>
        <v>IVORY</v>
      </c>
      <c r="D250" s="138">
        <f>IF('넣어줄 잉크'!$D$2="주말",INDEX(표5[#All],MATCH(C250,표5[[#All],[잉크]],0),19)+INDEX(표5[#All],MATCH(C250,표5[[#All],[잉크]],0),22),INDEX(표5[#All],MATCH(C250,표5[[#All],[잉크]],0),MATCH('넣어줄 잉크'!$D$2,표5[#Headers],0)+2))</f>
        <v>0</v>
      </c>
    </row>
    <row r="251" spans="2:4" hidden="1" x14ac:dyDescent="0.3">
      <c r="B251" s="56">
        <f t="shared" si="4"/>
        <v>0</v>
      </c>
      <c r="C251" s="139" t="str">
        <f>'제품 추가'!AC249</f>
        <v>JADE</v>
      </c>
      <c r="D251" s="138">
        <f>IF('넣어줄 잉크'!$D$2="주말",INDEX(표5[#All],MATCH(C251,표5[[#All],[잉크]],0),19)+INDEX(표5[#All],MATCH(C251,표5[[#All],[잉크]],0),22),INDEX(표5[#All],MATCH(C251,표5[[#All],[잉크]],0),MATCH('넣어줄 잉크'!$D$2,표5[#Headers],0)+2))</f>
        <v>0</v>
      </c>
    </row>
    <row r="252" spans="2:4" hidden="1" x14ac:dyDescent="0.3">
      <c r="B252" s="56">
        <f t="shared" si="4"/>
        <v>0</v>
      </c>
      <c r="C252" s="139" t="str">
        <f>'제품 추가'!AC250</f>
        <v>JAFFA</v>
      </c>
      <c r="D252" s="138">
        <f>IF('넣어줄 잉크'!$D$2="주말",INDEX(표5[#All],MATCH(C252,표5[[#All],[잉크]],0),19)+INDEX(표5[#All],MATCH(C252,표5[[#All],[잉크]],0),22),INDEX(표5[#All],MATCH(C252,표5[[#All],[잉크]],0),MATCH('넣어줄 잉크'!$D$2,표5[#Headers],0)+2))</f>
        <v>0</v>
      </c>
    </row>
    <row r="253" spans="2:4" hidden="1" x14ac:dyDescent="0.3">
      <c r="B253" s="56">
        <f t="shared" si="4"/>
        <v>0</v>
      </c>
      <c r="C253" s="139" t="str">
        <f>'제품 추가'!AC251</f>
        <v>JANE</v>
      </c>
      <c r="D253" s="138">
        <f>IF('넣어줄 잉크'!$D$2="주말",INDEX(표5[#All],MATCH(C253,표5[[#All],[잉크]],0),19)+INDEX(표5[#All],MATCH(C253,표5[[#All],[잉크]],0),22),INDEX(표5[#All],MATCH(C253,표5[[#All],[잉크]],0),MATCH('넣어줄 잉크'!$D$2,표5[#Headers],0)+2))</f>
        <v>0</v>
      </c>
    </row>
    <row r="254" spans="2:4" hidden="1" x14ac:dyDescent="0.3">
      <c r="B254" s="56">
        <f t="shared" si="4"/>
        <v>0</v>
      </c>
      <c r="C254" s="139" t="str">
        <f>'제품 추가'!AC252</f>
        <v>JAVA</v>
      </c>
      <c r="D254" s="138">
        <f>IF('넣어줄 잉크'!$D$2="주말",INDEX(표5[#All],MATCH(C254,표5[[#All],[잉크]],0),19)+INDEX(표5[#All],MATCH(C254,표5[[#All],[잉크]],0),22),INDEX(표5[#All],MATCH(C254,표5[[#All],[잉크]],0),MATCH('넣어줄 잉크'!$D$2,표5[#Headers],0)+2))</f>
        <v>0</v>
      </c>
    </row>
    <row r="255" spans="2:4" hidden="1" x14ac:dyDescent="0.3">
      <c r="B255" s="56">
        <f t="shared" si="4"/>
        <v>0</v>
      </c>
      <c r="C255" s="139" t="str">
        <f>'제품 추가'!AC253</f>
        <v>JAWS</v>
      </c>
      <c r="D255" s="138">
        <f>IF('넣어줄 잉크'!$D$2="주말",INDEX(표5[#All],MATCH(C255,표5[[#All],[잉크]],0),19)+INDEX(표5[#All],MATCH(C255,표5[[#All],[잉크]],0),22),INDEX(표5[#All],MATCH(C255,표5[[#All],[잉크]],0),MATCH('넣어줄 잉크'!$D$2,표5[#Headers],0)+2))</f>
        <v>0</v>
      </c>
    </row>
    <row r="256" spans="2:4" hidden="1" x14ac:dyDescent="0.3">
      <c r="B256" s="56">
        <f t="shared" si="4"/>
        <v>2</v>
      </c>
      <c r="C256" s="139" t="str">
        <f>'제품 추가'!AC254</f>
        <v>JAZZ</v>
      </c>
      <c r="D256" s="138">
        <f>IF('넣어줄 잉크'!$D$2="주말",INDEX(표5[#All],MATCH(C256,표5[[#All],[잉크]],0),19)+INDEX(표5[#All],MATCH(C256,표5[[#All],[잉크]],0),22),INDEX(표5[#All],MATCH(C256,표5[[#All],[잉크]],0),MATCH('넣어줄 잉크'!$D$2,표5[#Headers],0)+2))</f>
        <v>2</v>
      </c>
    </row>
    <row r="257" spans="2:4" hidden="1" x14ac:dyDescent="0.3">
      <c r="B257" s="56">
        <f t="shared" si="4"/>
        <v>0</v>
      </c>
      <c r="C257" s="139" t="str">
        <f>'제품 추가'!AC255</f>
        <v>JEAN</v>
      </c>
      <c r="D257" s="138">
        <f>IF('넣어줄 잉크'!$D$2="주말",INDEX(표5[#All],MATCH(C257,표5[[#All],[잉크]],0),19)+INDEX(표5[#All],MATCH(C257,표5[[#All],[잉크]],0),22),INDEX(표5[#All],MATCH(C257,표5[[#All],[잉크]],0),MATCH('넣어줄 잉크'!$D$2,표5[#Headers],0)+2))</f>
        <v>0</v>
      </c>
    </row>
    <row r="258" spans="2:4" hidden="1" x14ac:dyDescent="0.3">
      <c r="B258" s="56">
        <f t="shared" si="4"/>
        <v>0</v>
      </c>
      <c r="C258" s="139" t="str">
        <f>'제품 추가'!AC256</f>
        <v>JELLY</v>
      </c>
      <c r="D258" s="138">
        <f>IF('넣어줄 잉크'!$D$2="주말",INDEX(표5[#All],MATCH(C258,표5[[#All],[잉크]],0),19)+INDEX(표5[#All],MATCH(C258,표5[[#All],[잉크]],0),22),INDEX(표5[#All],MATCH(C258,표5[[#All],[잉크]],0),MATCH('넣어줄 잉크'!$D$2,표5[#Headers],0)+2))</f>
        <v>0</v>
      </c>
    </row>
    <row r="259" spans="2:4" x14ac:dyDescent="0.3">
      <c r="B259" s="56">
        <f t="shared" si="4"/>
        <v>0</v>
      </c>
      <c r="C259" s="139" t="str">
        <f>'제품 추가'!AC141</f>
        <v>DARK</v>
      </c>
      <c r="D259" s="138">
        <f>IF('넣어줄 잉크'!$D$2="주말",INDEX(표5[#All],MATCH(C259,표5[[#All],[잉크]],0),19)+INDEX(표5[#All],MATCH(C259,표5[[#All],[잉크]],0),22),INDEX(표5[#All],MATCH(C259,표5[[#All],[잉크]],0),MATCH('넣어줄 잉크'!$D$2,표5[#Headers],0)+2))</f>
        <v>0</v>
      </c>
    </row>
    <row r="260" spans="2:4" hidden="1" x14ac:dyDescent="0.3">
      <c r="B260" s="56">
        <f t="shared" si="4"/>
        <v>0</v>
      </c>
      <c r="C260" s="139" t="str">
        <f>'제품 추가'!AC258</f>
        <v>JET</v>
      </c>
      <c r="D260" s="138">
        <f>IF('넣어줄 잉크'!$D$2="주말",INDEX(표5[#All],MATCH(C260,표5[[#All],[잉크]],0),19)+INDEX(표5[#All],MATCH(C260,표5[[#All],[잉크]],0),22),INDEX(표5[#All],MATCH(C260,표5[[#All],[잉크]],0),MATCH('넣어줄 잉크'!$D$2,표5[#Headers],0)+2))</f>
        <v>0</v>
      </c>
    </row>
    <row r="261" spans="2:4" x14ac:dyDescent="0.3">
      <c r="B261" s="56">
        <f t="shared" si="4"/>
        <v>0</v>
      </c>
      <c r="C261" s="139" t="str">
        <f>'제품 추가'!AC192</f>
        <v>FONDUE</v>
      </c>
      <c r="D261" s="138">
        <f>IF('넣어줄 잉크'!$D$2="주말",INDEX(표5[#All],MATCH(C261,표5[[#All],[잉크]],0),19)+INDEX(표5[#All],MATCH(C261,표5[[#All],[잉크]],0),22),INDEX(표5[#All],MATCH(C261,표5[[#All],[잉크]],0),MATCH('넣어줄 잉크'!$D$2,표5[#Headers],0)+2))</f>
        <v>0</v>
      </c>
    </row>
    <row r="262" spans="2:4" hidden="1" x14ac:dyDescent="0.3">
      <c r="B262" s="56">
        <f t="shared" si="4"/>
        <v>0</v>
      </c>
      <c r="C262" s="139" t="str">
        <f>'제품 추가'!AC260</f>
        <v>KITTEN</v>
      </c>
      <c r="D262" s="138">
        <f>IF('넣어줄 잉크'!$D$2="주말",INDEX(표5[#All],MATCH(C262,표5[[#All],[잉크]],0),19)+INDEX(표5[#All],MATCH(C262,표5[[#All],[잉크]],0),22),INDEX(표5[#All],MATCH(C262,표5[[#All],[잉크]],0),MATCH('넣어줄 잉크'!$D$2,표5[#Headers],0)+2))</f>
        <v>0</v>
      </c>
    </row>
    <row r="263" spans="2:4" hidden="1" x14ac:dyDescent="0.3">
      <c r="B263" s="56">
        <f t="shared" si="4"/>
        <v>0</v>
      </c>
      <c r="C263" s="139" t="str">
        <f>'제품 추가'!AC261</f>
        <v>KOALA</v>
      </c>
      <c r="D263" s="138">
        <f>IF('넣어줄 잉크'!$D$2="주말",INDEX(표5[#All],MATCH(C263,표5[[#All],[잉크]],0),19)+INDEX(표5[#All],MATCH(C263,표5[[#All],[잉크]],0),22),INDEX(표5[#All],MATCH(C263,표5[[#All],[잉크]],0),MATCH('넣어줄 잉크'!$D$2,표5[#Headers],0)+2))</f>
        <v>0</v>
      </c>
    </row>
    <row r="264" spans="2:4" hidden="1" x14ac:dyDescent="0.3">
      <c r="B264" s="56">
        <f t="shared" si="4"/>
        <v>0</v>
      </c>
      <c r="C264" s="139" t="str">
        <f>'제품 추가'!AC262</f>
        <v>KODIAK</v>
      </c>
      <c r="D264" s="138">
        <f>IF('넣어줄 잉크'!$D$2="주말",INDEX(표5[#All],MATCH(C264,표5[[#All],[잉크]],0),19)+INDEX(표5[#All],MATCH(C264,표5[[#All],[잉크]],0),22),INDEX(표5[#All],MATCH(C264,표5[[#All],[잉크]],0),MATCH('넣어줄 잉크'!$D$2,표5[#Headers],0)+2))</f>
        <v>0</v>
      </c>
    </row>
    <row r="265" spans="2:4" hidden="1" x14ac:dyDescent="0.3">
      <c r="B265" s="56">
        <f t="shared" si="4"/>
        <v>0</v>
      </c>
      <c r="C265" s="139" t="str">
        <f>'제품 추가'!AC263</f>
        <v>KYOCHON</v>
      </c>
      <c r="D265" s="138">
        <f>IF('넣어줄 잉크'!$D$2="주말",INDEX(표5[#All],MATCH(C265,표5[[#All],[잉크]],0),19)+INDEX(표5[#All],MATCH(C265,표5[[#All],[잉크]],0),22),INDEX(표5[#All],MATCH(C265,표5[[#All],[잉크]],0),MATCH('넣어줄 잉크'!$D$2,표5[#Headers],0)+2))</f>
        <v>0</v>
      </c>
    </row>
    <row r="266" spans="2:4" hidden="1" x14ac:dyDescent="0.3">
      <c r="B266" s="56">
        <f t="shared" si="4"/>
        <v>0</v>
      </c>
      <c r="C266" s="139" t="str">
        <f>'제품 추가'!AC264</f>
        <v>LACOSTE</v>
      </c>
      <c r="D266" s="138">
        <f>IF('넣어줄 잉크'!$D$2="주말",INDEX(표5[#All],MATCH(C266,표5[[#All],[잉크]],0),19)+INDEX(표5[#All],MATCH(C266,표5[[#All],[잉크]],0),22),INDEX(표5[#All],MATCH(C266,표5[[#All],[잉크]],0),MATCH('넣어줄 잉크'!$D$2,표5[#Headers],0)+2))</f>
        <v>0</v>
      </c>
    </row>
    <row r="267" spans="2:4" hidden="1" x14ac:dyDescent="0.3">
      <c r="B267" s="56">
        <f t="shared" si="4"/>
        <v>0</v>
      </c>
      <c r="C267" s="139" t="str">
        <f>'제품 추가'!AC265</f>
        <v>LAPIS</v>
      </c>
      <c r="D267" s="138">
        <f>IF('넣어줄 잉크'!$D$2="주말",INDEX(표5[#All],MATCH(C267,표5[[#All],[잉크]],0),19)+INDEX(표5[#All],MATCH(C267,표5[[#All],[잉크]],0),22),INDEX(표5[#All],MATCH(C267,표5[[#All],[잉크]],0),MATCH('넣어줄 잉크'!$D$2,표5[#Headers],0)+2))</f>
        <v>0</v>
      </c>
    </row>
    <row r="268" spans="2:4" hidden="1" x14ac:dyDescent="0.3">
      <c r="B268" s="56">
        <f t="shared" si="4"/>
        <v>0</v>
      </c>
      <c r="C268" s="139" t="str">
        <f>'제품 추가'!AC266</f>
        <v>LARK</v>
      </c>
      <c r="D268" s="138">
        <f>IF('넣어줄 잉크'!$D$2="주말",INDEX(표5[#All],MATCH(C268,표5[[#All],[잉크]],0),19)+INDEX(표5[#All],MATCH(C268,표5[[#All],[잉크]],0),22),INDEX(표5[#All],MATCH(C268,표5[[#All],[잉크]],0),MATCH('넣어줄 잉크'!$D$2,표5[#Headers],0)+2))</f>
        <v>0</v>
      </c>
    </row>
    <row r="269" spans="2:4" hidden="1" x14ac:dyDescent="0.3">
      <c r="B269" s="56">
        <f t="shared" si="4"/>
        <v>0</v>
      </c>
      <c r="C269" s="139" t="str">
        <f>'제품 추가'!AC267</f>
        <v>LATTE</v>
      </c>
      <c r="D269" s="138">
        <f>IF('넣어줄 잉크'!$D$2="주말",INDEX(표5[#All],MATCH(C269,표5[[#All],[잉크]],0),19)+INDEX(표5[#All],MATCH(C269,표5[[#All],[잉크]],0),22),INDEX(표5[#All],MATCH(C269,표5[[#All],[잉크]],0),MATCH('넣어줄 잉크'!$D$2,표5[#Headers],0)+2))</f>
        <v>0</v>
      </c>
    </row>
    <row r="270" spans="2:4" hidden="1" x14ac:dyDescent="0.3">
      <c r="B270" s="56">
        <f t="shared" si="4"/>
        <v>0</v>
      </c>
      <c r="C270" s="139" t="str">
        <f>'제품 추가'!AC268</f>
        <v>LAVENDER</v>
      </c>
      <c r="D270" s="138">
        <f>IF('넣어줄 잉크'!$D$2="주말",INDEX(표5[#All],MATCH(C270,표5[[#All],[잉크]],0),19)+INDEX(표5[#All],MATCH(C270,표5[[#All],[잉크]],0),22),INDEX(표5[#All],MATCH(C270,표5[[#All],[잉크]],0),MATCH('넣어줄 잉크'!$D$2,표5[#Headers],0)+2))</f>
        <v>0</v>
      </c>
    </row>
    <row r="271" spans="2:4" hidden="1" x14ac:dyDescent="0.3">
      <c r="B271" s="56">
        <f t="shared" si="4"/>
        <v>0</v>
      </c>
      <c r="C271" s="139" t="str">
        <f>'제품 추가'!AC269</f>
        <v>LAWN</v>
      </c>
      <c r="D271" s="138">
        <f>IF('넣어줄 잉크'!$D$2="주말",INDEX(표5[#All],MATCH(C271,표5[[#All],[잉크]],0),19)+INDEX(표5[#All],MATCH(C271,표5[[#All],[잉크]],0),22),INDEX(표5[#All],MATCH(C271,표5[[#All],[잉크]],0),MATCH('넣어줄 잉크'!$D$2,표5[#Headers],0)+2))</f>
        <v>0</v>
      </c>
    </row>
    <row r="272" spans="2:4" hidden="1" x14ac:dyDescent="0.3">
      <c r="B272" s="56">
        <f t="shared" ref="B272:B335" si="5">IFERROR(SUM(D272:D272),0)</f>
        <v>0</v>
      </c>
      <c r="C272" s="139" t="str">
        <f>'제품 추가'!AC270</f>
        <v>LAZULI</v>
      </c>
      <c r="D272" s="138">
        <f>IF('넣어줄 잉크'!$D$2="주말",INDEX(표5[#All],MATCH(C272,표5[[#All],[잉크]],0),19)+INDEX(표5[#All],MATCH(C272,표5[[#All],[잉크]],0),22),INDEX(표5[#All],MATCH(C272,표5[[#All],[잉크]],0),MATCH('넣어줄 잉크'!$D$2,표5[#Headers],0)+2))</f>
        <v>0</v>
      </c>
    </row>
    <row r="273" spans="2:4" hidden="1" x14ac:dyDescent="0.3">
      <c r="B273" s="56">
        <f t="shared" si="5"/>
        <v>0</v>
      </c>
      <c r="C273" s="139" t="str">
        <f>'제품 추가'!AC271</f>
        <v>LEAF</v>
      </c>
      <c r="D273" s="138">
        <f>IF('넣어줄 잉크'!$D$2="주말",INDEX(표5[#All],MATCH(C273,표5[[#All],[잉크]],0),19)+INDEX(표5[#All],MATCH(C273,표5[[#All],[잉크]],0),22),INDEX(표5[#All],MATCH(C273,표5[[#All],[잉크]],0),MATCH('넣어줄 잉크'!$D$2,표5[#Headers],0)+2))</f>
        <v>0</v>
      </c>
    </row>
    <row r="274" spans="2:4" hidden="1" x14ac:dyDescent="0.3">
      <c r="B274" s="56">
        <f t="shared" si="5"/>
        <v>0</v>
      </c>
      <c r="C274" s="139" t="str">
        <f>'제품 추가'!AC272</f>
        <v>LEATHER</v>
      </c>
      <c r="D274" s="138">
        <f>IF('넣어줄 잉크'!$D$2="주말",INDEX(표5[#All],MATCH(C274,표5[[#All],[잉크]],0),19)+INDEX(표5[#All],MATCH(C274,표5[[#All],[잉크]],0),22),INDEX(표5[#All],MATCH(C274,표5[[#All],[잉크]],0),MATCH('넣어줄 잉크'!$D$2,표5[#Headers],0)+2))</f>
        <v>0</v>
      </c>
    </row>
    <row r="275" spans="2:4" hidden="1" x14ac:dyDescent="0.3">
      <c r="B275" s="56">
        <f t="shared" si="5"/>
        <v>0</v>
      </c>
      <c r="C275" s="139" t="str">
        <f>'제품 추가'!AC273</f>
        <v>LEMON</v>
      </c>
      <c r="D275" s="138">
        <f>IF('넣어줄 잉크'!$D$2="주말",INDEX(표5[#All],MATCH(C275,표5[[#All],[잉크]],0),19)+INDEX(표5[#All],MATCH(C275,표5[[#All],[잉크]],0),22),INDEX(표5[#All],MATCH(C275,표5[[#All],[잉크]],0),MATCH('넣어줄 잉크'!$D$2,표5[#Headers],0)+2))</f>
        <v>0</v>
      </c>
    </row>
    <row r="276" spans="2:4" hidden="1" x14ac:dyDescent="0.3">
      <c r="B276" s="56">
        <f t="shared" si="5"/>
        <v>0</v>
      </c>
      <c r="C276" s="139" t="str">
        <f>'제품 추가'!AC274</f>
        <v>LICORICE</v>
      </c>
      <c r="D276" s="138">
        <f>IF('넣어줄 잉크'!$D$2="주말",INDEX(표5[#All],MATCH(C276,표5[[#All],[잉크]],0),19)+INDEX(표5[#All],MATCH(C276,표5[[#All],[잉크]],0),22),INDEX(표5[#All],MATCH(C276,표5[[#All],[잉크]],0),MATCH('넣어줄 잉크'!$D$2,표5[#Headers],0)+2))</f>
        <v>0</v>
      </c>
    </row>
    <row r="277" spans="2:4" hidden="1" x14ac:dyDescent="0.3">
      <c r="B277" s="56">
        <f t="shared" si="5"/>
        <v>0</v>
      </c>
      <c r="C277" s="139" t="str">
        <f>'제품 추가'!AC275</f>
        <v>LILAC</v>
      </c>
      <c r="D277" s="138">
        <f>IF('넣어줄 잉크'!$D$2="주말",INDEX(표5[#All],MATCH(C277,표5[[#All],[잉크]],0),19)+INDEX(표5[#All],MATCH(C277,표5[[#All],[잉크]],0),22),INDEX(표5[#All],MATCH(C277,표5[[#All],[잉크]],0),MATCH('넣어줄 잉크'!$D$2,표5[#Headers],0)+2))</f>
        <v>0</v>
      </c>
    </row>
    <row r="278" spans="2:4" hidden="1" x14ac:dyDescent="0.3">
      <c r="B278" s="56">
        <f t="shared" si="5"/>
        <v>0</v>
      </c>
      <c r="C278" s="139" t="str">
        <f>'제품 추가'!AC276</f>
        <v>LIMESTONE</v>
      </c>
      <c r="D278" s="138">
        <f>IF('넣어줄 잉크'!$D$2="주말",INDEX(표5[#All],MATCH(C278,표5[[#All],[잉크]],0),19)+INDEX(표5[#All],MATCH(C278,표5[[#All],[잉크]],0),22),INDEX(표5[#All],MATCH(C278,표5[[#All],[잉크]],0),MATCH('넣어줄 잉크'!$D$2,표5[#Headers],0)+2))</f>
        <v>0</v>
      </c>
    </row>
    <row r="279" spans="2:4" hidden="1" x14ac:dyDescent="0.3">
      <c r="B279" s="56">
        <f t="shared" si="5"/>
        <v>0</v>
      </c>
      <c r="C279" s="139" t="str">
        <f>'제품 추가'!AC277</f>
        <v>LIMO</v>
      </c>
      <c r="D279" s="138">
        <f>IF('넣어줄 잉크'!$D$2="주말",INDEX(표5[#All],MATCH(C279,표5[[#All],[잉크]],0),19)+INDEX(표5[#All],MATCH(C279,표5[[#All],[잉크]],0),22),INDEX(표5[#All],MATCH(C279,표5[[#All],[잉크]],0),MATCH('넣어줄 잉크'!$D$2,표5[#Headers],0)+2))</f>
        <v>0</v>
      </c>
    </row>
    <row r="280" spans="2:4" hidden="1" x14ac:dyDescent="0.3">
      <c r="B280" s="56">
        <f t="shared" si="5"/>
        <v>0</v>
      </c>
      <c r="C280" s="139" t="str">
        <f>'제품 추가'!AC278</f>
        <v>LION</v>
      </c>
      <c r="D280" s="138">
        <f>IF('넣어줄 잉크'!$D$2="주말",INDEX(표5[#All],MATCH(C280,표5[[#All],[잉크]],0),19)+INDEX(표5[#All],MATCH(C280,표5[[#All],[잉크]],0),22),INDEX(표5[#All],MATCH(C280,표5[[#All],[잉크]],0),MATCH('넣어줄 잉크'!$D$2,표5[#Headers],0)+2))</f>
        <v>0</v>
      </c>
    </row>
    <row r="281" spans="2:4" hidden="1" x14ac:dyDescent="0.3">
      <c r="B281" s="56">
        <f t="shared" si="5"/>
        <v>0</v>
      </c>
      <c r="C281" s="139" t="str">
        <f>'제품 추가'!AC279</f>
        <v>LIZARD</v>
      </c>
      <c r="D281" s="138">
        <f>IF('넣어줄 잉크'!$D$2="주말",INDEX(표5[#All],MATCH(C281,표5[[#All],[잉크]],0),19)+INDEX(표5[#All],MATCH(C281,표5[[#All],[잉크]],0),22),INDEX(표5[#All],MATCH(C281,표5[[#All],[잉크]],0),MATCH('넣어줄 잉크'!$D$2,표5[#Headers],0)+2))</f>
        <v>0</v>
      </c>
    </row>
    <row r="282" spans="2:4" hidden="1" x14ac:dyDescent="0.3">
      <c r="B282" s="56">
        <f t="shared" si="5"/>
        <v>0</v>
      </c>
      <c r="C282" s="139" t="str">
        <f>'제품 추가'!AC280</f>
        <v>LOG</v>
      </c>
      <c r="D282" s="138">
        <f>IF('넣어줄 잉크'!$D$2="주말",INDEX(표5[#All],MATCH(C282,표5[[#All],[잉크]],0),19)+INDEX(표5[#All],MATCH(C282,표5[[#All],[잉크]],0),22),INDEX(표5[#All],MATCH(C282,표5[[#All],[잉크]],0),MATCH('넣어줄 잉크'!$D$2,표5[#Headers],0)+2))</f>
        <v>0</v>
      </c>
    </row>
    <row r="283" spans="2:4" hidden="1" x14ac:dyDescent="0.3">
      <c r="B283" s="56">
        <f t="shared" si="5"/>
        <v>0</v>
      </c>
      <c r="C283" s="139" t="str">
        <f>'제품 추가'!AC281</f>
        <v>LUNAR</v>
      </c>
      <c r="D283" s="138">
        <f>IF('넣어줄 잉크'!$D$2="주말",INDEX(표5[#All],MATCH(C283,표5[[#All],[잉크]],0),19)+INDEX(표5[#All],MATCH(C283,표5[[#All],[잉크]],0),22),INDEX(표5[#All],MATCH(C283,표5[[#All],[잉크]],0),MATCH('넣어줄 잉크'!$D$2,표5[#Headers],0)+2))</f>
        <v>0</v>
      </c>
    </row>
    <row r="284" spans="2:4" hidden="1" x14ac:dyDescent="0.3">
      <c r="B284" s="56">
        <f t="shared" si="5"/>
        <v>0</v>
      </c>
      <c r="C284" s="139" t="str">
        <f>'제품 추가'!AC282</f>
        <v>LUXE</v>
      </c>
      <c r="D284" s="138">
        <f>IF('넣어줄 잉크'!$D$2="주말",INDEX(표5[#All],MATCH(C284,표5[[#All],[잉크]],0),19)+INDEX(표5[#All],MATCH(C284,표5[[#All],[잉크]],0),22),INDEX(표5[#All],MATCH(C284,표5[[#All],[잉크]],0),MATCH('넣어줄 잉크'!$D$2,표5[#Headers],0)+2))</f>
        <v>0</v>
      </c>
    </row>
    <row r="285" spans="2:4" hidden="1" x14ac:dyDescent="0.3">
      <c r="B285" s="56">
        <f t="shared" si="5"/>
        <v>0</v>
      </c>
      <c r="C285" s="139" t="str">
        <f>'제품 추가'!AC283</f>
        <v>LVIENNA</v>
      </c>
      <c r="D285" s="138">
        <f>IF('넣어줄 잉크'!$D$2="주말",INDEX(표5[#All],MATCH(C285,표5[[#All],[잉크]],0),19)+INDEX(표5[#All],MATCH(C285,표5[[#All],[잉크]],0),22),INDEX(표5[#All],MATCH(C285,표5[[#All],[잉크]],0),MATCH('넣어줄 잉크'!$D$2,표5[#Headers],0)+2))</f>
        <v>0</v>
      </c>
    </row>
    <row r="286" spans="2:4" hidden="1" x14ac:dyDescent="0.3">
      <c r="B286" s="56">
        <f t="shared" si="5"/>
        <v>0</v>
      </c>
      <c r="C286" s="139" t="str">
        <f>'제품 추가'!AC284</f>
        <v>MACARONI</v>
      </c>
      <c r="D286" s="138">
        <f>IF('넣어줄 잉크'!$D$2="주말",INDEX(표5[#All],MATCH(C286,표5[[#All],[잉크]],0),19)+INDEX(표5[#All],MATCH(C286,표5[[#All],[잉크]],0),22),INDEX(표5[#All],MATCH(C286,표5[[#All],[잉크]],0),MATCH('넣어줄 잉크'!$D$2,표5[#Headers],0)+2))</f>
        <v>0</v>
      </c>
    </row>
    <row r="287" spans="2:4" hidden="1" x14ac:dyDescent="0.3">
      <c r="B287" s="56">
        <f t="shared" si="5"/>
        <v>2</v>
      </c>
      <c r="C287" s="139" t="str">
        <f>'제품 추가'!AC285</f>
        <v>MADDER</v>
      </c>
      <c r="D287" s="138">
        <f>IF('넣어줄 잉크'!$D$2="주말",INDEX(표5[#All],MATCH(C287,표5[[#All],[잉크]],0),19)+INDEX(표5[#All],MATCH(C287,표5[[#All],[잉크]],0),22),INDEX(표5[#All],MATCH(C287,표5[[#All],[잉크]],0),MATCH('넣어줄 잉크'!$D$2,표5[#Headers],0)+2))</f>
        <v>2</v>
      </c>
    </row>
    <row r="288" spans="2:4" hidden="1" x14ac:dyDescent="0.3">
      <c r="B288" s="56">
        <f t="shared" si="5"/>
        <v>0</v>
      </c>
      <c r="C288" s="139" t="str">
        <f>'제품 추가'!AC286</f>
        <v>MAGPIE</v>
      </c>
      <c r="D288" s="138">
        <f>IF('넣어줄 잉크'!$D$2="주말",INDEX(표5[#All],MATCH(C288,표5[[#All],[잉크]],0),19)+INDEX(표5[#All],MATCH(C288,표5[[#All],[잉크]],0),22),INDEX(표5[#All],MATCH(C288,표5[[#All],[잉크]],0),MATCH('넣어줄 잉크'!$D$2,표5[#Headers],0)+2))</f>
        <v>0</v>
      </c>
    </row>
    <row r="289" spans="2:4" hidden="1" x14ac:dyDescent="0.3">
      <c r="B289" s="56">
        <f t="shared" si="5"/>
        <v>0</v>
      </c>
      <c r="C289" s="139" t="str">
        <f>'제품 추가'!AC287</f>
        <v>MAGURE</v>
      </c>
      <c r="D289" s="138">
        <f>IF('넣어줄 잉크'!$D$2="주말",INDEX(표5[#All],MATCH(C289,표5[[#All],[잉크]],0),19)+INDEX(표5[#All],MATCH(C289,표5[[#All],[잉크]],0),22),INDEX(표5[#All],MATCH(C289,표5[[#All],[잉크]],0),MATCH('넣어줄 잉크'!$D$2,표5[#Headers],0)+2))</f>
        <v>0</v>
      </c>
    </row>
    <row r="290" spans="2:4" hidden="1" x14ac:dyDescent="0.3">
      <c r="B290" s="56">
        <f t="shared" si="5"/>
        <v>0</v>
      </c>
      <c r="C290" s="139" t="str">
        <f>'제품 추가'!AC288</f>
        <v>MAHOGANY</v>
      </c>
      <c r="D290" s="138">
        <f>IF('넣어줄 잉크'!$D$2="주말",INDEX(표5[#All],MATCH(C290,표5[[#All],[잉크]],0),19)+INDEX(표5[#All],MATCH(C290,표5[[#All],[잉크]],0),22),INDEX(표5[#All],MATCH(C290,표5[[#All],[잉크]],0),MATCH('넣어줄 잉크'!$D$2,표5[#Headers],0)+2))</f>
        <v>0</v>
      </c>
    </row>
    <row r="291" spans="2:4" hidden="1" x14ac:dyDescent="0.3">
      <c r="B291" s="56">
        <f t="shared" si="5"/>
        <v>0</v>
      </c>
      <c r="C291" s="139" t="str">
        <f>'제품 추가'!AC289</f>
        <v>MAIZE</v>
      </c>
      <c r="D291" s="138">
        <f>IF('넣어줄 잉크'!$D$2="주말",INDEX(표5[#All],MATCH(C291,표5[[#All],[잉크]],0),19)+INDEX(표5[#All],MATCH(C291,표5[[#All],[잉크]],0),22),INDEX(표5[#All],MATCH(C291,표5[[#All],[잉크]],0),MATCH('넣어줄 잉크'!$D$2,표5[#Headers],0)+2))</f>
        <v>0</v>
      </c>
    </row>
    <row r="292" spans="2:4" hidden="1" x14ac:dyDescent="0.3">
      <c r="B292" s="56">
        <f t="shared" si="5"/>
        <v>0</v>
      </c>
      <c r="C292" s="139" t="str">
        <f>'제품 추가'!AC290</f>
        <v>MANDARIN</v>
      </c>
      <c r="D292" s="138">
        <f>IF('넣어줄 잉크'!$D$2="주말",INDEX(표5[#All],MATCH(C292,표5[[#All],[잉크]],0),19)+INDEX(표5[#All],MATCH(C292,표5[[#All],[잉크]],0),22),INDEX(표5[#All],MATCH(C292,표5[[#All],[잉크]],0),MATCH('넣어줄 잉크'!$D$2,표5[#Headers],0)+2))</f>
        <v>0</v>
      </c>
    </row>
    <row r="293" spans="2:4" hidden="1" x14ac:dyDescent="0.3">
      <c r="B293" s="56">
        <f t="shared" si="5"/>
        <v>0</v>
      </c>
      <c r="C293" s="139" t="str">
        <f>'제품 추가'!AC291</f>
        <v>MANGO</v>
      </c>
      <c r="D293" s="138">
        <f>IF('넣어줄 잉크'!$D$2="주말",INDEX(표5[#All],MATCH(C293,표5[[#All],[잉크]],0),19)+INDEX(표5[#All],MATCH(C293,표5[[#All],[잉크]],0),22),INDEX(표5[#All],MATCH(C293,표5[[#All],[잉크]],0),MATCH('넣어줄 잉크'!$D$2,표5[#Headers],0)+2))</f>
        <v>0</v>
      </c>
    </row>
    <row r="294" spans="2:4" hidden="1" x14ac:dyDescent="0.3">
      <c r="B294" s="56">
        <f t="shared" si="5"/>
        <v>0</v>
      </c>
      <c r="C294" s="139" t="str">
        <f>'제품 추가'!AC292</f>
        <v>MAPLE</v>
      </c>
      <c r="D294" s="138">
        <f>IF('넣어줄 잉크'!$D$2="주말",INDEX(표5[#All],MATCH(C294,표5[[#All],[잉크]],0),19)+INDEX(표5[#All],MATCH(C294,표5[[#All],[잉크]],0),22),INDEX(표5[#All],MATCH(C294,표5[[#All],[잉크]],0),MATCH('넣어줄 잉크'!$D$2,표5[#Headers],0)+2))</f>
        <v>0</v>
      </c>
    </row>
    <row r="295" spans="2:4" hidden="1" x14ac:dyDescent="0.3">
      <c r="B295" s="56">
        <f t="shared" si="5"/>
        <v>1</v>
      </c>
      <c r="C295" s="139" t="str">
        <f>'제품 추가'!AC293</f>
        <v>MARBLE</v>
      </c>
      <c r="D295" s="138">
        <f>IF('넣어줄 잉크'!$D$2="주말",INDEX(표5[#All],MATCH(C295,표5[[#All],[잉크]],0),19)+INDEX(표5[#All],MATCH(C295,표5[[#All],[잉크]],0),22),INDEX(표5[#All],MATCH(C295,표5[[#All],[잉크]],0),MATCH('넣어줄 잉크'!$D$2,표5[#Headers],0)+2))</f>
        <v>1</v>
      </c>
    </row>
    <row r="296" spans="2:4" hidden="1" x14ac:dyDescent="0.3">
      <c r="B296" s="56">
        <f t="shared" si="5"/>
        <v>0</v>
      </c>
      <c r="C296" s="139" t="str">
        <f>'제품 추가'!AC294</f>
        <v>MARIGOLD</v>
      </c>
      <c r="D296" s="138">
        <f>IF('넣어줄 잉크'!$D$2="주말",INDEX(표5[#All],MATCH(C296,표5[[#All],[잉크]],0),19)+INDEX(표5[#All],MATCH(C296,표5[[#All],[잉크]],0),22),INDEX(표5[#All],MATCH(C296,표5[[#All],[잉크]],0),MATCH('넣어줄 잉크'!$D$2,표5[#Headers],0)+2))</f>
        <v>0</v>
      </c>
    </row>
    <row r="297" spans="2:4" hidden="1" x14ac:dyDescent="0.3">
      <c r="B297" s="56">
        <f t="shared" si="5"/>
        <v>0</v>
      </c>
      <c r="C297" s="139" t="str">
        <f>'제품 추가'!AC295</f>
        <v>MARMALADE</v>
      </c>
      <c r="D297" s="138">
        <f>IF('넣어줄 잉크'!$D$2="주말",INDEX(표5[#All],MATCH(C297,표5[[#All],[잉크]],0),19)+INDEX(표5[#All],MATCH(C297,표5[[#All],[잉크]],0),22),INDEX(표5[#All],MATCH(C297,표5[[#All],[잉크]],0),MATCH('넣어줄 잉크'!$D$2,표5[#Headers],0)+2))</f>
        <v>0</v>
      </c>
    </row>
    <row r="298" spans="2:4" hidden="1" x14ac:dyDescent="0.3">
      <c r="B298" s="56">
        <f t="shared" si="5"/>
        <v>0</v>
      </c>
      <c r="C298" s="139" t="str">
        <f>'제품 추가'!AC296</f>
        <v>MAROON</v>
      </c>
      <c r="D298" s="138">
        <f>IF('넣어줄 잉크'!$D$2="주말",INDEX(표5[#All],MATCH(C298,표5[[#All],[잉크]],0),19)+INDEX(표5[#All],MATCH(C298,표5[[#All],[잉크]],0),22),INDEX(표5[#All],MATCH(C298,표5[[#All],[잉크]],0),MATCH('넣어줄 잉크'!$D$2,표5[#Headers],0)+2))</f>
        <v>0</v>
      </c>
    </row>
    <row r="299" spans="2:4" hidden="1" x14ac:dyDescent="0.3">
      <c r="B299" s="56">
        <f t="shared" si="5"/>
        <v>0</v>
      </c>
      <c r="C299" s="139" t="str">
        <f>'제품 추가'!AC297</f>
        <v>MASCARA</v>
      </c>
      <c r="D299" s="138">
        <f>IF('넣어줄 잉크'!$D$2="주말",INDEX(표5[#All],MATCH(C299,표5[[#All],[잉크]],0),19)+INDEX(표5[#All],MATCH(C299,표5[[#All],[잉크]],0),22),INDEX(표5[#All],MATCH(C299,표5[[#All],[잉크]],0),MATCH('넣어줄 잉크'!$D$2,표5[#Headers],0)+2))</f>
        <v>0</v>
      </c>
    </row>
    <row r="300" spans="2:4" hidden="1" x14ac:dyDescent="0.3">
      <c r="B300" s="56">
        <f t="shared" si="5"/>
        <v>0</v>
      </c>
      <c r="C300" s="139" t="str">
        <f>'제품 추가'!AC298</f>
        <v>MAUVE</v>
      </c>
      <c r="D300" s="138">
        <f>IF('넣어줄 잉크'!$D$2="주말",INDEX(표5[#All],MATCH(C300,표5[[#All],[잉크]],0),19)+INDEX(표5[#All],MATCH(C300,표5[[#All],[잉크]],0),22),INDEX(표5[#All],MATCH(C300,표5[[#All],[잉크]],0),MATCH('넣어줄 잉크'!$D$2,표5[#Headers],0)+2))</f>
        <v>0</v>
      </c>
    </row>
    <row r="301" spans="2:4" hidden="1" x14ac:dyDescent="0.3">
      <c r="B301" s="56">
        <f t="shared" si="5"/>
        <v>0</v>
      </c>
      <c r="C301" s="139" t="str">
        <f>'제품 추가'!AC299</f>
        <v>MAVERICK</v>
      </c>
      <c r="D301" s="138">
        <f>IF('넣어줄 잉크'!$D$2="주말",INDEX(표5[#All],MATCH(C301,표5[[#All],[잉크]],0),19)+INDEX(표5[#All],MATCH(C301,표5[[#All],[잉크]],0),22),INDEX(표5[#All],MATCH(C301,표5[[#All],[잉크]],0),MATCH('넣어줄 잉크'!$D$2,표5[#Headers],0)+2))</f>
        <v>0</v>
      </c>
    </row>
    <row r="302" spans="2:4" hidden="1" x14ac:dyDescent="0.3">
      <c r="B302" s="56">
        <f t="shared" si="5"/>
        <v>0</v>
      </c>
      <c r="C302" s="139" t="str">
        <f>'제품 추가'!AC300</f>
        <v>MBISCUIT</v>
      </c>
      <c r="D302" s="138">
        <f>IF('넣어줄 잉크'!$D$2="주말",INDEX(표5[#All],MATCH(C302,표5[[#All],[잉크]],0),19)+INDEX(표5[#All],MATCH(C302,표5[[#All],[잉크]],0),22),INDEX(표5[#All],MATCH(C302,표5[[#All],[잉크]],0),MATCH('넣어줄 잉크'!$D$2,표5[#Headers],0)+2))</f>
        <v>0</v>
      </c>
    </row>
    <row r="303" spans="2:4" hidden="1" x14ac:dyDescent="0.3">
      <c r="B303" s="56">
        <f t="shared" si="5"/>
        <v>0</v>
      </c>
      <c r="C303" s="139" t="str">
        <f>'제품 추가'!AC301</f>
        <v>MCORK</v>
      </c>
      <c r="D303" s="138">
        <f>IF('넣어줄 잉크'!$D$2="주말",INDEX(표5[#All],MATCH(C303,표5[[#All],[잉크]],0),19)+INDEX(표5[#All],MATCH(C303,표5[[#All],[잉크]],0),22),INDEX(표5[#All],MATCH(C303,표5[[#All],[잉크]],0),MATCH('넣어줄 잉크'!$D$2,표5[#Headers],0)+2))</f>
        <v>0</v>
      </c>
    </row>
    <row r="304" spans="2:4" hidden="1" x14ac:dyDescent="0.3">
      <c r="B304" s="56">
        <f t="shared" si="5"/>
        <v>0</v>
      </c>
      <c r="C304" s="139" t="str">
        <f>'제품 추가'!AC302</f>
        <v>MECCA</v>
      </c>
      <c r="D304" s="138">
        <f>IF('넣어줄 잉크'!$D$2="주말",INDEX(표5[#All],MATCH(C304,표5[[#All],[잉크]],0),19)+INDEX(표5[#All],MATCH(C304,표5[[#All],[잉크]],0),22),INDEX(표5[#All],MATCH(C304,표5[[#All],[잉크]],0),MATCH('넣어줄 잉크'!$D$2,표5[#Headers],0)+2))</f>
        <v>0</v>
      </c>
    </row>
    <row r="305" spans="2:4" hidden="1" x14ac:dyDescent="0.3">
      <c r="B305" s="56">
        <f t="shared" si="5"/>
        <v>0</v>
      </c>
      <c r="C305" s="139" t="str">
        <f>'제품 추가'!AC303</f>
        <v>MEERKAT</v>
      </c>
      <c r="D305" s="138">
        <f>IF('넣어줄 잉크'!$D$2="주말",INDEX(표5[#All],MATCH(C305,표5[[#All],[잉크]],0),19)+INDEX(표5[#All],MATCH(C305,표5[[#All],[잉크]],0),22),INDEX(표5[#All],MATCH(C305,표5[[#All],[잉크]],0),MATCH('넣어줄 잉크'!$D$2,표5[#Headers],0)+2))</f>
        <v>0</v>
      </c>
    </row>
    <row r="306" spans="2:4" hidden="1" x14ac:dyDescent="0.3">
      <c r="B306" s="56">
        <f t="shared" si="5"/>
        <v>0</v>
      </c>
      <c r="C306" s="139" t="str">
        <f>'제품 추가'!AC304</f>
        <v>MELLOW</v>
      </c>
      <c r="D306" s="138">
        <f>IF('넣어줄 잉크'!$D$2="주말",INDEX(표5[#All],MATCH(C306,표5[[#All],[잉크]],0),19)+INDEX(표5[#All],MATCH(C306,표5[[#All],[잉크]],0),22),INDEX(표5[#All],MATCH(C306,표5[[#All],[잉크]],0),MATCH('넣어줄 잉크'!$D$2,표5[#Headers],0)+2))</f>
        <v>0</v>
      </c>
    </row>
    <row r="307" spans="2:4" hidden="1" x14ac:dyDescent="0.3">
      <c r="B307" s="56">
        <f t="shared" si="5"/>
        <v>0</v>
      </c>
      <c r="C307" s="139" t="str">
        <f>'제품 추가'!AC305</f>
        <v>MELON</v>
      </c>
      <c r="D307" s="138">
        <f>IF('넣어줄 잉크'!$D$2="주말",INDEX(표5[#All],MATCH(C307,표5[[#All],[잉크]],0),19)+INDEX(표5[#All],MATCH(C307,표5[[#All],[잉크]],0),22),INDEX(표5[#All],MATCH(C307,표5[[#All],[잉크]],0),MATCH('넣어줄 잉크'!$D$2,표5[#Headers],0)+2))</f>
        <v>0</v>
      </c>
    </row>
    <row r="308" spans="2:4" hidden="1" x14ac:dyDescent="0.3">
      <c r="B308" s="56">
        <f t="shared" si="5"/>
        <v>0</v>
      </c>
      <c r="C308" s="139" t="str">
        <f>'제품 추가'!AC306</f>
        <v>MERRY</v>
      </c>
      <c r="D308" s="138">
        <f>IF('넣어줄 잉크'!$D$2="주말",INDEX(표5[#All],MATCH(C308,표5[[#All],[잉크]],0),19)+INDEX(표5[#All],MATCH(C308,표5[[#All],[잉크]],0),22),INDEX(표5[#All],MATCH(C308,표5[[#All],[잉크]],0),MATCH('넣어줄 잉크'!$D$2,표5[#Headers],0)+2))</f>
        <v>0</v>
      </c>
    </row>
    <row r="309" spans="2:4" hidden="1" x14ac:dyDescent="0.3">
      <c r="B309" s="56">
        <f t="shared" si="5"/>
        <v>0</v>
      </c>
      <c r="C309" s="139" t="str">
        <f>'제품 추가'!AC307</f>
        <v>METAL</v>
      </c>
      <c r="D309" s="138">
        <f>IF('넣어줄 잉크'!$D$2="주말",INDEX(표5[#All],MATCH(C309,표5[[#All],[잉크]],0),19)+INDEX(표5[#All],MATCH(C309,표5[[#All],[잉크]],0),22),INDEX(표5[#All],MATCH(C309,표5[[#All],[잉크]],0),MATCH('넣어줄 잉크'!$D$2,표5[#Headers],0)+2))</f>
        <v>0</v>
      </c>
    </row>
    <row r="310" spans="2:4" hidden="1" x14ac:dyDescent="0.3">
      <c r="B310" s="56">
        <f t="shared" si="5"/>
        <v>0</v>
      </c>
      <c r="C310" s="139" t="str">
        <f>'제품 추가'!AC308</f>
        <v>MGOLD</v>
      </c>
      <c r="D310" s="138">
        <f>IF('넣어줄 잉크'!$D$2="주말",INDEX(표5[#All],MATCH(C310,표5[[#All],[잉크]],0),19)+INDEX(표5[#All],MATCH(C310,표5[[#All],[잉크]],0),22),INDEX(표5[#All],MATCH(C310,표5[[#All],[잉크]],0),MATCH('넣어줄 잉크'!$D$2,표5[#Headers],0)+2))</f>
        <v>0</v>
      </c>
    </row>
    <row r="311" spans="2:4" hidden="1" x14ac:dyDescent="0.3">
      <c r="B311" s="56">
        <f t="shared" si="5"/>
        <v>0</v>
      </c>
      <c r="C311" s="139" t="str">
        <f>'제품 추가'!AC309</f>
        <v>MIDNIGHT</v>
      </c>
      <c r="D311" s="138">
        <f>IF('넣어줄 잉크'!$D$2="주말",INDEX(표5[#All],MATCH(C311,표5[[#All],[잉크]],0),19)+INDEX(표5[#All],MATCH(C311,표5[[#All],[잉크]],0),22),INDEX(표5[#All],MATCH(C311,표5[[#All],[잉크]],0),MATCH('넣어줄 잉크'!$D$2,표5[#Headers],0)+2))</f>
        <v>0</v>
      </c>
    </row>
    <row r="312" spans="2:4" hidden="1" x14ac:dyDescent="0.3">
      <c r="B312" s="56">
        <f t="shared" si="5"/>
        <v>0</v>
      </c>
      <c r="C312" s="139" t="str">
        <f>'제품 추가'!AC310</f>
        <v>MIFFY</v>
      </c>
      <c r="D312" s="138">
        <f>IF('넣어줄 잉크'!$D$2="주말",INDEX(표5[#All],MATCH(C312,표5[[#All],[잉크]],0),19)+INDEX(표5[#All],MATCH(C312,표5[[#All],[잉크]],0),22),INDEX(표5[#All],MATCH(C312,표5[[#All],[잉크]],0),MATCH('넣어줄 잉크'!$D$2,표5[#Headers],0)+2))</f>
        <v>0</v>
      </c>
    </row>
    <row r="313" spans="2:4" hidden="1" x14ac:dyDescent="0.3">
      <c r="B313" s="56">
        <f t="shared" si="5"/>
        <v>0</v>
      </c>
      <c r="C313" s="139" t="str">
        <f>'제품 추가'!AC311</f>
        <v>MIMOSA</v>
      </c>
      <c r="D313" s="138">
        <f>IF('넣어줄 잉크'!$D$2="주말",INDEX(표5[#All],MATCH(C313,표5[[#All],[잉크]],0),19)+INDEX(표5[#All],MATCH(C313,표5[[#All],[잉크]],0),22),INDEX(표5[#All],MATCH(C313,표5[[#All],[잉크]],0),MATCH('넣어줄 잉크'!$D$2,표5[#Headers],0)+2))</f>
        <v>0</v>
      </c>
    </row>
    <row r="314" spans="2:4" hidden="1" x14ac:dyDescent="0.3">
      <c r="B314" s="56">
        <f t="shared" si="5"/>
        <v>0</v>
      </c>
      <c r="C314" s="139" t="str">
        <f>'제품 추가'!AC312</f>
        <v>MING</v>
      </c>
      <c r="D314" s="138">
        <f>IF('넣어줄 잉크'!$D$2="주말",INDEX(표5[#All],MATCH(C314,표5[[#All],[잉크]],0),19)+INDEX(표5[#All],MATCH(C314,표5[[#All],[잉크]],0),22),INDEX(표5[#All],MATCH(C314,표5[[#All],[잉크]],0),MATCH('넣어줄 잉크'!$D$2,표5[#Headers],0)+2))</f>
        <v>0</v>
      </c>
    </row>
    <row r="315" spans="2:4" hidden="1" x14ac:dyDescent="0.3">
      <c r="B315" s="56">
        <f t="shared" si="5"/>
        <v>0</v>
      </c>
      <c r="C315" s="139" t="str">
        <f>'제품 추가'!AC313</f>
        <v>MINK</v>
      </c>
      <c r="D315" s="138">
        <f>IF('넣어줄 잉크'!$D$2="주말",INDEX(표5[#All],MATCH(C315,표5[[#All],[잉크]],0),19)+INDEX(표5[#All],MATCH(C315,표5[[#All],[잉크]],0),22),INDEX(표5[#All],MATCH(C315,표5[[#All],[잉크]],0),MATCH('넣어줄 잉크'!$D$2,표5[#Headers],0)+2))</f>
        <v>0</v>
      </c>
    </row>
    <row r="316" spans="2:4" hidden="1" x14ac:dyDescent="0.3">
      <c r="B316" s="56">
        <f t="shared" si="5"/>
        <v>0</v>
      </c>
      <c r="C316" s="139" t="str">
        <f>'제품 추가'!AC314</f>
        <v>MINT</v>
      </c>
      <c r="D316" s="138">
        <f>IF('넣어줄 잉크'!$D$2="주말",INDEX(표5[#All],MATCH(C316,표5[[#All],[잉크]],0),19)+INDEX(표5[#All],MATCH(C316,표5[[#All],[잉크]],0),22),INDEX(표5[#All],MATCH(C316,표5[[#All],[잉크]],0),MATCH('넣어줄 잉크'!$D$2,표5[#Headers],0)+2))</f>
        <v>0</v>
      </c>
    </row>
    <row r="317" spans="2:4" hidden="1" x14ac:dyDescent="0.3">
      <c r="B317" s="56">
        <f t="shared" si="5"/>
        <v>0</v>
      </c>
      <c r="C317" s="139" t="str">
        <f>'제품 추가'!AC315</f>
        <v>MISTY</v>
      </c>
      <c r="D317" s="138">
        <f>IF('넣어줄 잉크'!$D$2="주말",INDEX(표5[#All],MATCH(C317,표5[[#All],[잉크]],0),19)+INDEX(표5[#All],MATCH(C317,표5[[#All],[잉크]],0),22),INDEX(표5[#All],MATCH(C317,표5[[#All],[잉크]],0),MATCH('넣어줄 잉크'!$D$2,표5[#Headers],0)+2))</f>
        <v>0</v>
      </c>
    </row>
    <row r="318" spans="2:4" hidden="1" x14ac:dyDescent="0.3">
      <c r="B318" s="56">
        <f t="shared" si="5"/>
        <v>0</v>
      </c>
      <c r="C318" s="139" t="str">
        <f>'제품 추가'!AC316</f>
        <v>MOAK</v>
      </c>
      <c r="D318" s="138">
        <f>IF('넣어줄 잉크'!$D$2="주말",INDEX(표5[#All],MATCH(C318,표5[[#All],[잉크]],0),19)+INDEX(표5[#All],MATCH(C318,표5[[#All],[잉크]],0),22),INDEX(표5[#All],MATCH(C318,표5[[#All],[잉크]],0),MATCH('넣어줄 잉크'!$D$2,표5[#Headers],0)+2))</f>
        <v>0</v>
      </c>
    </row>
    <row r="319" spans="2:4" hidden="1" x14ac:dyDescent="0.3">
      <c r="B319" s="56">
        <f t="shared" si="5"/>
        <v>0</v>
      </c>
      <c r="C319" s="139" t="str">
        <f>'제품 추가'!AC317</f>
        <v>MOCHA</v>
      </c>
      <c r="D319" s="138">
        <f>IF('넣어줄 잉크'!$D$2="주말",INDEX(표5[#All],MATCH(C319,표5[[#All],[잉크]],0),19)+INDEX(표5[#All],MATCH(C319,표5[[#All],[잉크]],0),22),INDEX(표5[#All],MATCH(C319,표5[[#All],[잉크]],0),MATCH('넣어줄 잉크'!$D$2,표5[#Headers],0)+2))</f>
        <v>0</v>
      </c>
    </row>
    <row r="320" spans="2:4" x14ac:dyDescent="0.3">
      <c r="B320" s="56">
        <f t="shared" si="5"/>
        <v>0</v>
      </c>
      <c r="C320" s="139" t="str">
        <f>'제품 추가'!AC754</f>
        <v>GANSIK</v>
      </c>
      <c r="D320" s="138">
        <f>IF('넣어줄 잉크'!$D$2="주말",INDEX(표5[#All],MATCH(C320,표5[[#All],[잉크]],0),19)+INDEX(표5[#All],MATCH(C320,표5[[#All],[잉크]],0),22),INDEX(표5[#All],MATCH(C320,표5[[#All],[잉크]],0),MATCH('넣어줄 잉크'!$D$2,표5[#Headers],0)+2))</f>
        <v>0</v>
      </c>
    </row>
    <row r="321" spans="2:4" hidden="1" x14ac:dyDescent="0.3">
      <c r="B321" s="56">
        <f t="shared" si="5"/>
        <v>0</v>
      </c>
      <c r="C321" s="139" t="str">
        <f>'제품 추가'!AC319</f>
        <v>MOON</v>
      </c>
      <c r="D321" s="138">
        <f>IF('넣어줄 잉크'!$D$2="주말",INDEX(표5[#All],MATCH(C321,표5[[#All],[잉크]],0),19)+INDEX(표5[#All],MATCH(C321,표5[[#All],[잉크]],0),22),INDEX(표5[#All],MATCH(C321,표5[[#All],[잉크]],0),MATCH('넣어줄 잉크'!$D$2,표5[#Headers],0)+2))</f>
        <v>0</v>
      </c>
    </row>
    <row r="322" spans="2:4" hidden="1" x14ac:dyDescent="0.3">
      <c r="B322" s="56">
        <f t="shared" si="5"/>
        <v>0</v>
      </c>
      <c r="C322" s="139" t="str">
        <f>'제품 추가'!AC320</f>
        <v>MOSS</v>
      </c>
      <c r="D322" s="138">
        <f>IF('넣어줄 잉크'!$D$2="주말",INDEX(표5[#All],MATCH(C322,표5[[#All],[잉크]],0),19)+INDEX(표5[#All],MATCH(C322,표5[[#All],[잉크]],0),22),INDEX(표5[#All],MATCH(C322,표5[[#All],[잉크]],0),MATCH('넣어줄 잉크'!$D$2,표5[#Headers],0)+2))</f>
        <v>0</v>
      </c>
    </row>
    <row r="323" spans="2:4" hidden="1" x14ac:dyDescent="0.3">
      <c r="B323" s="56">
        <f t="shared" si="5"/>
        <v>0</v>
      </c>
      <c r="C323" s="139" t="str">
        <f>'제품 추가'!AC321</f>
        <v>MOTH</v>
      </c>
      <c r="D323" s="138">
        <f>IF('넣어줄 잉크'!$D$2="주말",INDEX(표5[#All],MATCH(C323,표5[[#All],[잉크]],0),19)+INDEX(표5[#All],MATCH(C323,표5[[#All],[잉크]],0),22),INDEX(표5[#All],MATCH(C323,표5[[#All],[잉크]],0),MATCH('넣어줄 잉크'!$D$2,표5[#Headers],0)+2))</f>
        <v>0</v>
      </c>
    </row>
    <row r="324" spans="2:4" hidden="1" x14ac:dyDescent="0.3">
      <c r="B324" s="56">
        <f t="shared" si="5"/>
        <v>0</v>
      </c>
      <c r="C324" s="139" t="str">
        <f>'제품 추가'!AC322</f>
        <v>MOUSE</v>
      </c>
      <c r="D324" s="138">
        <f>IF('넣어줄 잉크'!$D$2="주말",INDEX(표5[#All],MATCH(C324,표5[[#All],[잉크]],0),19)+INDEX(표5[#All],MATCH(C324,표5[[#All],[잉크]],0),22),INDEX(표5[#All],MATCH(C324,표5[[#All],[잉크]],0),MATCH('넣어줄 잉크'!$D$2,표5[#Headers],0)+2))</f>
        <v>0</v>
      </c>
    </row>
    <row r="325" spans="2:4" hidden="1" x14ac:dyDescent="0.3">
      <c r="B325" s="56">
        <f t="shared" si="5"/>
        <v>0</v>
      </c>
      <c r="C325" s="139" t="str">
        <f>'제품 추가'!AC323</f>
        <v>MSILVER</v>
      </c>
      <c r="D325" s="138">
        <f>IF('넣어줄 잉크'!$D$2="주말",INDEX(표5[#All],MATCH(C325,표5[[#All],[잉크]],0),19)+INDEX(표5[#All],MATCH(C325,표5[[#All],[잉크]],0),22),INDEX(표5[#All],MATCH(C325,표5[[#All],[잉크]],0),MATCH('넣어줄 잉크'!$D$2,표5[#Headers],0)+2))</f>
        <v>0</v>
      </c>
    </row>
    <row r="326" spans="2:4" hidden="1" x14ac:dyDescent="0.3">
      <c r="B326" s="56">
        <f t="shared" si="5"/>
        <v>0</v>
      </c>
      <c r="C326" s="139" t="str">
        <f>'제품 추가'!AC324</f>
        <v>MUD</v>
      </c>
      <c r="D326" s="138">
        <f>IF('넣어줄 잉크'!$D$2="주말",INDEX(표5[#All],MATCH(C326,표5[[#All],[잉크]],0),19)+INDEX(표5[#All],MATCH(C326,표5[[#All],[잉크]],0),22),INDEX(표5[#All],MATCH(C326,표5[[#All],[잉크]],0),MATCH('넣어줄 잉크'!$D$2,표5[#Headers],0)+2))</f>
        <v>0</v>
      </c>
    </row>
    <row r="327" spans="2:4" hidden="1" x14ac:dyDescent="0.3">
      <c r="B327" s="56">
        <f t="shared" si="5"/>
        <v>0</v>
      </c>
      <c r="C327" s="139" t="str">
        <f>'제품 추가'!AC325</f>
        <v>MUSCAT</v>
      </c>
      <c r="D327" s="138">
        <f>IF('넣어줄 잉크'!$D$2="주말",INDEX(표5[#All],MATCH(C327,표5[[#All],[잉크]],0),19)+INDEX(표5[#All],MATCH(C327,표5[[#All],[잉크]],0),22),INDEX(표5[#All],MATCH(C327,표5[[#All],[잉크]],0),MATCH('넣어줄 잉크'!$D$2,표5[#Headers],0)+2))</f>
        <v>0</v>
      </c>
    </row>
    <row r="328" spans="2:4" hidden="1" x14ac:dyDescent="0.3">
      <c r="B328" s="56">
        <f t="shared" si="5"/>
        <v>0</v>
      </c>
      <c r="C328" s="139" t="str">
        <f>'제품 추가'!AC326</f>
        <v>MUSHROOM</v>
      </c>
      <c r="D328" s="138">
        <f>IF('넣어줄 잉크'!$D$2="주말",INDEX(표5[#All],MATCH(C328,표5[[#All],[잉크]],0),19)+INDEX(표5[#All],MATCH(C328,표5[[#All],[잉크]],0),22),INDEX(표5[#All],MATCH(C328,표5[[#All],[잉크]],0),MATCH('넣어줄 잉크'!$D$2,표5[#Headers],0)+2))</f>
        <v>0</v>
      </c>
    </row>
    <row r="329" spans="2:4" hidden="1" x14ac:dyDescent="0.3">
      <c r="B329" s="56">
        <f t="shared" si="5"/>
        <v>0</v>
      </c>
      <c r="C329" s="139" t="str">
        <f>'제품 추가'!AC327</f>
        <v>MUSTANG</v>
      </c>
      <c r="D329" s="138">
        <f>IF('넣어줄 잉크'!$D$2="주말",INDEX(표5[#All],MATCH(C329,표5[[#All],[잉크]],0),19)+INDEX(표5[#All],MATCH(C329,표5[[#All],[잉크]],0),22),INDEX(표5[#All],MATCH(C329,표5[[#All],[잉크]],0),MATCH('넣어줄 잉크'!$D$2,표5[#Headers],0)+2))</f>
        <v>0</v>
      </c>
    </row>
    <row r="330" spans="2:4" hidden="1" x14ac:dyDescent="0.3">
      <c r="B330" s="56">
        <f t="shared" si="5"/>
        <v>0</v>
      </c>
      <c r="C330" s="139" t="str">
        <f>'제품 추가'!AC328</f>
        <v>MVERMILION</v>
      </c>
      <c r="D330" s="138">
        <f>IF('넣어줄 잉크'!$D$2="주말",INDEX(표5[#All],MATCH(C330,표5[[#All],[잉크]],0),19)+INDEX(표5[#All],MATCH(C330,표5[[#All],[잉크]],0),22),INDEX(표5[#All],MATCH(C330,표5[[#All],[잉크]],0),MATCH('넣어줄 잉크'!$D$2,표5[#Headers],0)+2))</f>
        <v>0</v>
      </c>
    </row>
    <row r="331" spans="2:4" hidden="1" x14ac:dyDescent="0.3">
      <c r="B331" s="56">
        <f t="shared" si="5"/>
        <v>0</v>
      </c>
      <c r="C331" s="139" t="str">
        <f>'제품 추가'!AC329</f>
        <v>MWIND</v>
      </c>
      <c r="D331" s="138">
        <f>IF('넣어줄 잉크'!$D$2="주말",INDEX(표5[#All],MATCH(C331,표5[[#All],[잉크]],0),19)+INDEX(표5[#All],MATCH(C331,표5[[#All],[잉크]],0),22),INDEX(표5[#All],MATCH(C331,표5[[#All],[잉크]],0),MATCH('넣어줄 잉크'!$D$2,표5[#Headers],0)+2))</f>
        <v>0</v>
      </c>
    </row>
    <row r="332" spans="2:4" hidden="1" x14ac:dyDescent="0.3">
      <c r="B332" s="56">
        <f t="shared" si="5"/>
        <v>0</v>
      </c>
      <c r="C332" s="139" t="str">
        <f>'제품 추가'!AC330</f>
        <v>NARCISSUS</v>
      </c>
      <c r="D332" s="138">
        <f>IF('넣어줄 잉크'!$D$2="주말",INDEX(표5[#All],MATCH(C332,표5[[#All],[잉크]],0),19)+INDEX(표5[#All],MATCH(C332,표5[[#All],[잉크]],0),22),INDEX(표5[#All],MATCH(C332,표5[[#All],[잉크]],0),MATCH('넣어줄 잉크'!$D$2,표5[#Headers],0)+2))</f>
        <v>0</v>
      </c>
    </row>
    <row r="333" spans="2:4" hidden="1" x14ac:dyDescent="0.3">
      <c r="B333" s="56">
        <f t="shared" si="5"/>
        <v>0</v>
      </c>
      <c r="C333" s="139" t="str">
        <f>'제품 추가'!AC331</f>
        <v>NAVY</v>
      </c>
      <c r="D333" s="138">
        <f>IF('넣어줄 잉크'!$D$2="주말",INDEX(표5[#All],MATCH(C333,표5[[#All],[잉크]],0),19)+INDEX(표5[#All],MATCH(C333,표5[[#All],[잉크]],0),22),INDEX(표5[#All],MATCH(C333,표5[[#All],[잉크]],0),MATCH('넣어줄 잉크'!$D$2,표5[#Headers],0)+2))</f>
        <v>0</v>
      </c>
    </row>
    <row r="334" spans="2:4" hidden="1" x14ac:dyDescent="0.3">
      <c r="B334" s="56">
        <f t="shared" si="5"/>
        <v>0</v>
      </c>
      <c r="C334" s="139" t="str">
        <f>'제품 추가'!AC332</f>
        <v>NECTARINE</v>
      </c>
      <c r="D334" s="138">
        <f>IF('넣어줄 잉크'!$D$2="주말",INDEX(표5[#All],MATCH(C334,표5[[#All],[잉크]],0),19)+INDEX(표5[#All],MATCH(C334,표5[[#All],[잉크]],0),22),INDEX(표5[#All],MATCH(C334,표5[[#All],[잉크]],0),MATCH('넣어줄 잉크'!$D$2,표5[#Headers],0)+2))</f>
        <v>0</v>
      </c>
    </row>
    <row r="335" spans="2:4" hidden="1" x14ac:dyDescent="0.3">
      <c r="B335" s="56">
        <f t="shared" si="5"/>
        <v>0</v>
      </c>
      <c r="C335" s="139" t="str">
        <f>'제품 추가'!AC333</f>
        <v>NIGHT</v>
      </c>
      <c r="D335" s="138">
        <f>IF('넣어줄 잉크'!$D$2="주말",INDEX(표5[#All],MATCH(C335,표5[[#All],[잉크]],0),19)+INDEX(표5[#All],MATCH(C335,표5[[#All],[잉크]],0),22),INDEX(표5[#All],MATCH(C335,표5[[#All],[잉크]],0),MATCH('넣어줄 잉크'!$D$2,표5[#Headers],0)+2))</f>
        <v>0</v>
      </c>
    </row>
    <row r="336" spans="2:4" hidden="1" x14ac:dyDescent="0.3">
      <c r="B336" s="56">
        <f t="shared" ref="B336:B399" si="6">IFERROR(SUM(D336:D336),0)</f>
        <v>0</v>
      </c>
      <c r="C336" s="139" t="str">
        <f>'제품 추가'!AC334</f>
        <v>NOIR</v>
      </c>
      <c r="D336" s="138">
        <f>IF('넣어줄 잉크'!$D$2="주말",INDEX(표5[#All],MATCH(C336,표5[[#All],[잉크]],0),19)+INDEX(표5[#All],MATCH(C336,표5[[#All],[잉크]],0),22),INDEX(표5[#All],MATCH(C336,표5[[#All],[잉크]],0),MATCH('넣어줄 잉크'!$D$2,표5[#Headers],0)+2))</f>
        <v>0</v>
      </c>
    </row>
    <row r="337" spans="2:4" hidden="1" x14ac:dyDescent="0.3">
      <c r="B337" s="56">
        <f t="shared" si="6"/>
        <v>0</v>
      </c>
      <c r="C337" s="139" t="str">
        <f>'제품 추가'!AC335</f>
        <v>NOUGAT</v>
      </c>
      <c r="D337" s="138">
        <f>IF('넣어줄 잉크'!$D$2="주말",INDEX(표5[#All],MATCH(C337,표5[[#All],[잉크]],0),19)+INDEX(표5[#All],MATCH(C337,표5[[#All],[잉크]],0),22),INDEX(표5[#All],MATCH(C337,표5[[#All],[잉크]],0),MATCH('넣어줄 잉크'!$D$2,표5[#Headers],0)+2))</f>
        <v>0</v>
      </c>
    </row>
    <row r="338" spans="2:4" hidden="1" x14ac:dyDescent="0.3">
      <c r="B338" s="56">
        <f t="shared" si="6"/>
        <v>0</v>
      </c>
      <c r="C338" s="139" t="str">
        <f>'제품 추가'!AC336</f>
        <v>NUDE</v>
      </c>
      <c r="D338" s="138">
        <f>IF('넣어줄 잉크'!$D$2="주말",INDEX(표5[#All],MATCH(C338,표5[[#All],[잉크]],0),19)+INDEX(표5[#All],MATCH(C338,표5[[#All],[잉크]],0),22),INDEX(표5[#All],MATCH(C338,표5[[#All],[잉크]],0),MATCH('넣어줄 잉크'!$D$2,표5[#Headers],0)+2))</f>
        <v>0</v>
      </c>
    </row>
    <row r="339" spans="2:4" hidden="1" x14ac:dyDescent="0.3">
      <c r="B339" s="56">
        <f t="shared" si="6"/>
        <v>0</v>
      </c>
      <c r="C339" s="139" t="str">
        <f>'제품 추가'!AC337</f>
        <v>NUTMEG</v>
      </c>
      <c r="D339" s="138">
        <f>IF('넣어줄 잉크'!$D$2="주말",INDEX(표5[#All],MATCH(C339,표5[[#All],[잉크]],0),19)+INDEX(표5[#All],MATCH(C339,표5[[#All],[잉크]],0),22),INDEX(표5[#All],MATCH(C339,표5[[#All],[잉크]],0),MATCH('넣어줄 잉크'!$D$2,표5[#Headers],0)+2))</f>
        <v>0</v>
      </c>
    </row>
    <row r="340" spans="2:4" hidden="1" x14ac:dyDescent="0.3">
      <c r="B340" s="56">
        <f t="shared" si="6"/>
        <v>0</v>
      </c>
      <c r="C340" s="139" t="str">
        <f>'제품 추가'!AC338</f>
        <v>OAK</v>
      </c>
      <c r="D340" s="138">
        <f>IF('넣어줄 잉크'!$D$2="주말",INDEX(표5[#All],MATCH(C340,표5[[#All],[잉크]],0),19)+INDEX(표5[#All],MATCH(C340,표5[[#All],[잉크]],0),22),INDEX(표5[#All],MATCH(C340,표5[[#All],[잉크]],0),MATCH('넣어줄 잉크'!$D$2,표5[#Headers],0)+2))</f>
        <v>0</v>
      </c>
    </row>
    <row r="341" spans="2:4" hidden="1" x14ac:dyDescent="0.3">
      <c r="B341" s="56">
        <f t="shared" si="6"/>
        <v>2</v>
      </c>
      <c r="C341" s="139" t="str">
        <f>'제품 추가'!AC339</f>
        <v>OCHRE</v>
      </c>
      <c r="D341" s="138">
        <f>IF('넣어줄 잉크'!$D$2="주말",INDEX(표5[#All],MATCH(C341,표5[[#All],[잉크]],0),19)+INDEX(표5[#All],MATCH(C341,표5[[#All],[잉크]],0),22),INDEX(표5[#All],MATCH(C341,표5[[#All],[잉크]],0),MATCH('넣어줄 잉크'!$D$2,표5[#Headers],0)+2))</f>
        <v>2</v>
      </c>
    </row>
    <row r="342" spans="2:4" hidden="1" x14ac:dyDescent="0.3">
      <c r="B342" s="56">
        <f t="shared" si="6"/>
        <v>0</v>
      </c>
      <c r="C342" s="139" t="str">
        <f>'제품 추가'!AC340</f>
        <v>OIL</v>
      </c>
      <c r="D342" s="138">
        <f>IF('넣어줄 잉크'!$D$2="주말",INDEX(표5[#All],MATCH(C342,표5[[#All],[잉크]],0),19)+INDEX(표5[#All],MATCH(C342,표5[[#All],[잉크]],0),22),INDEX(표5[#All],MATCH(C342,표5[[#All],[잉크]],0),MATCH('넣어줄 잉크'!$D$2,표5[#Headers],0)+2))</f>
        <v>0</v>
      </c>
    </row>
    <row r="343" spans="2:4" hidden="1" x14ac:dyDescent="0.3">
      <c r="B343" s="56">
        <f t="shared" si="6"/>
        <v>0</v>
      </c>
      <c r="C343" s="139" t="str">
        <f>'제품 추가'!AC341</f>
        <v>OLIVE</v>
      </c>
      <c r="D343" s="138">
        <f>IF('넣어줄 잉크'!$D$2="주말",INDEX(표5[#All],MATCH(C343,표5[[#All],[잉크]],0),19)+INDEX(표5[#All],MATCH(C343,표5[[#All],[잉크]],0),22),INDEX(표5[#All],MATCH(C343,표5[[#All],[잉크]],0),MATCH('넣어줄 잉크'!$D$2,표5[#Headers],0)+2))</f>
        <v>0</v>
      </c>
    </row>
    <row r="344" spans="2:4" hidden="1" x14ac:dyDescent="0.3">
      <c r="B344" s="56">
        <f t="shared" si="6"/>
        <v>0</v>
      </c>
      <c r="C344" s="139" t="str">
        <f>'제품 추가'!AC342</f>
        <v>OMBRE</v>
      </c>
      <c r="D344" s="138">
        <f>IF('넣어줄 잉크'!$D$2="주말",INDEX(표5[#All],MATCH(C344,표5[[#All],[잉크]],0),19)+INDEX(표5[#All],MATCH(C344,표5[[#All],[잉크]],0),22),INDEX(표5[#All],MATCH(C344,표5[[#All],[잉크]],0),MATCH('넣어줄 잉크'!$D$2,표5[#Headers],0)+2))</f>
        <v>0</v>
      </c>
    </row>
    <row r="345" spans="2:4" x14ac:dyDescent="0.3">
      <c r="B345" s="56">
        <f t="shared" si="6"/>
        <v>0</v>
      </c>
      <c r="C345" s="139" t="str">
        <f>'제품 추가'!AC732</f>
        <v>GGAMANG</v>
      </c>
      <c r="D345" s="138">
        <f>IF('넣어줄 잉크'!$D$2="주말",INDEX(표5[#All],MATCH(C345,표5[[#All],[잉크]],0),19)+INDEX(표5[#All],MATCH(C345,표5[[#All],[잉크]],0),22),INDEX(표5[#All],MATCH(C345,표5[[#All],[잉크]],0),MATCH('넣어줄 잉크'!$D$2,표5[#Headers],0)+2))</f>
        <v>0</v>
      </c>
    </row>
    <row r="346" spans="2:4" hidden="1" x14ac:dyDescent="0.3">
      <c r="B346" s="56">
        <f t="shared" si="6"/>
        <v>0</v>
      </c>
      <c r="C346" s="139" t="str">
        <f>'제품 추가'!AC344</f>
        <v>ONYX</v>
      </c>
      <c r="D346" s="138">
        <f>IF('넣어줄 잉크'!$D$2="주말",INDEX(표5[#All],MATCH(C346,표5[[#All],[잉크]],0),19)+INDEX(표5[#All],MATCH(C346,표5[[#All],[잉크]],0),22),INDEX(표5[#All],MATCH(C346,표5[[#All],[잉크]],0),MATCH('넣어줄 잉크'!$D$2,표5[#Headers],0)+2))</f>
        <v>0</v>
      </c>
    </row>
    <row r="347" spans="2:4" hidden="1" x14ac:dyDescent="0.3">
      <c r="B347" s="56">
        <f t="shared" si="6"/>
        <v>0</v>
      </c>
      <c r="C347" s="139" t="str">
        <f>'제품 추가'!AC345</f>
        <v>ORANGE</v>
      </c>
      <c r="D347" s="138">
        <f>IF('넣어줄 잉크'!$D$2="주말",INDEX(표5[#All],MATCH(C347,표5[[#All],[잉크]],0),19)+INDEX(표5[#All],MATCH(C347,표5[[#All],[잉크]],0),22),INDEX(표5[#All],MATCH(C347,표5[[#All],[잉크]],0),MATCH('넣어줄 잉크'!$D$2,표5[#Headers],0)+2))</f>
        <v>0</v>
      </c>
    </row>
    <row r="348" spans="2:4" hidden="1" x14ac:dyDescent="0.3">
      <c r="B348" s="56">
        <f t="shared" si="6"/>
        <v>0</v>
      </c>
      <c r="C348" s="139" t="str">
        <f>'제품 추가'!AC346</f>
        <v>ORCHID</v>
      </c>
      <c r="D348" s="138">
        <f>IF('넣어줄 잉크'!$D$2="주말",INDEX(표5[#All],MATCH(C348,표5[[#All],[잉크]],0),19)+INDEX(표5[#All],MATCH(C348,표5[[#All],[잉크]],0),22),INDEX(표5[#All],MATCH(C348,표5[[#All],[잉크]],0),MATCH('넣어줄 잉크'!$D$2,표5[#Headers],0)+2))</f>
        <v>0</v>
      </c>
    </row>
    <row r="349" spans="2:4" hidden="1" x14ac:dyDescent="0.3">
      <c r="B349" s="56">
        <f t="shared" si="6"/>
        <v>0</v>
      </c>
      <c r="C349" s="139" t="str">
        <f>'제품 추가'!AC347</f>
        <v>OTTER</v>
      </c>
      <c r="D349" s="138">
        <f>IF('넣어줄 잉크'!$D$2="주말",INDEX(표5[#All],MATCH(C349,표5[[#All],[잉크]],0),19)+INDEX(표5[#All],MATCH(C349,표5[[#All],[잉크]],0),22),INDEX(표5[#All],MATCH(C349,표5[[#All],[잉크]],0),MATCH('넣어줄 잉크'!$D$2,표5[#Headers],0)+2))</f>
        <v>0</v>
      </c>
    </row>
    <row r="350" spans="2:4" hidden="1" x14ac:dyDescent="0.3">
      <c r="B350" s="56">
        <f t="shared" si="6"/>
        <v>0</v>
      </c>
      <c r="C350" s="139" t="str">
        <f>'제품 추가'!AC348</f>
        <v>OYSTER</v>
      </c>
      <c r="D350" s="138">
        <f>IF('넣어줄 잉크'!$D$2="주말",INDEX(표5[#All],MATCH(C350,표5[[#All],[잉크]],0),19)+INDEX(표5[#All],MATCH(C350,표5[[#All],[잉크]],0),22),INDEX(표5[#All],MATCH(C350,표5[[#All],[잉크]],0),MATCH('넣어줄 잉크'!$D$2,표5[#Headers],0)+2))</f>
        <v>0</v>
      </c>
    </row>
    <row r="351" spans="2:4" hidden="1" x14ac:dyDescent="0.3">
      <c r="B351" s="56">
        <f t="shared" si="6"/>
        <v>0</v>
      </c>
      <c r="C351" s="139" t="str">
        <f>'제품 추가'!AC349</f>
        <v>PALE</v>
      </c>
      <c r="D351" s="138">
        <f>IF('넣어줄 잉크'!$D$2="주말",INDEX(표5[#All],MATCH(C351,표5[[#All],[잉크]],0),19)+INDEX(표5[#All],MATCH(C351,표5[[#All],[잉크]],0),22),INDEX(표5[#All],MATCH(C351,표5[[#All],[잉크]],0),MATCH('넣어줄 잉크'!$D$2,표5[#Headers],0)+2))</f>
        <v>0</v>
      </c>
    </row>
    <row r="352" spans="2:4" hidden="1" x14ac:dyDescent="0.3">
      <c r="B352" s="56">
        <f t="shared" si="6"/>
        <v>0</v>
      </c>
      <c r="C352" s="139" t="str">
        <f>'제품 추가'!AC350</f>
        <v>PALM</v>
      </c>
      <c r="D352" s="138">
        <f>IF('넣어줄 잉크'!$D$2="주말",INDEX(표5[#All],MATCH(C352,표5[[#All],[잉크]],0),19)+INDEX(표5[#All],MATCH(C352,표5[[#All],[잉크]],0),22),INDEX(표5[#All],MATCH(C352,표5[[#All],[잉크]],0),MATCH('넣어줄 잉크'!$D$2,표5[#Headers],0)+2))</f>
        <v>0</v>
      </c>
    </row>
    <row r="353" spans="2:4" hidden="1" x14ac:dyDescent="0.3">
      <c r="B353" s="56">
        <f t="shared" si="6"/>
        <v>0</v>
      </c>
      <c r="C353" s="139" t="str">
        <f>'제품 추가'!AC351</f>
        <v>PALOMA</v>
      </c>
      <c r="D353" s="138">
        <f>IF('넣어줄 잉크'!$D$2="주말",INDEX(표5[#All],MATCH(C353,표5[[#All],[잉크]],0),19)+INDEX(표5[#All],MATCH(C353,표5[[#All],[잉크]],0),22),INDEX(표5[#All],MATCH(C353,표5[[#All],[잉크]],0),MATCH('넣어줄 잉크'!$D$2,표5[#Headers],0)+2))</f>
        <v>0</v>
      </c>
    </row>
    <row r="354" spans="2:4" hidden="1" x14ac:dyDescent="0.3">
      <c r="B354" s="56">
        <f t="shared" si="6"/>
        <v>0</v>
      </c>
      <c r="C354" s="139" t="str">
        <f>'제품 추가'!AC352</f>
        <v>PAMPAS</v>
      </c>
      <c r="D354" s="138">
        <f>IF('넣어줄 잉크'!$D$2="주말",INDEX(표5[#All],MATCH(C354,표5[[#All],[잉크]],0),19)+INDEX(표5[#All],MATCH(C354,표5[[#All],[잉크]],0),22),INDEX(표5[#All],MATCH(C354,표5[[#All],[잉크]],0),MATCH('넣어줄 잉크'!$D$2,표5[#Headers],0)+2))</f>
        <v>0</v>
      </c>
    </row>
    <row r="355" spans="2:4" hidden="1" x14ac:dyDescent="0.3">
      <c r="B355" s="56">
        <f t="shared" si="6"/>
        <v>0</v>
      </c>
      <c r="C355" s="139" t="str">
        <f>'제품 추가'!AC353</f>
        <v>PANSY</v>
      </c>
      <c r="D355" s="138">
        <f>IF('넣어줄 잉크'!$D$2="주말",INDEX(표5[#All],MATCH(C355,표5[[#All],[잉크]],0),19)+INDEX(표5[#All],MATCH(C355,표5[[#All],[잉크]],0),22),INDEX(표5[#All],MATCH(C355,표5[[#All],[잉크]],0),MATCH('넣어줄 잉크'!$D$2,표5[#Headers],0)+2))</f>
        <v>0</v>
      </c>
    </row>
    <row r="356" spans="2:4" hidden="1" x14ac:dyDescent="0.3">
      <c r="B356" s="56">
        <f t="shared" si="6"/>
        <v>0</v>
      </c>
      <c r="C356" s="139" t="str">
        <f>'제품 추가'!AC354</f>
        <v>PARSNIP</v>
      </c>
      <c r="D356" s="138">
        <f>IF('넣어줄 잉크'!$D$2="주말",INDEX(표5[#All],MATCH(C356,표5[[#All],[잉크]],0),19)+INDEX(표5[#All],MATCH(C356,표5[[#All],[잉크]],0),22),INDEX(표5[#All],MATCH(C356,표5[[#All],[잉크]],0),MATCH('넣어줄 잉크'!$D$2,표5[#Headers],0)+2))</f>
        <v>0</v>
      </c>
    </row>
    <row r="357" spans="2:4" hidden="1" x14ac:dyDescent="0.3">
      <c r="B357" s="56">
        <f t="shared" si="6"/>
        <v>0</v>
      </c>
      <c r="C357" s="139" t="str">
        <f>'제품 추가'!AC355</f>
        <v>PARTRIDGE</v>
      </c>
      <c r="D357" s="138">
        <f>IF('넣어줄 잉크'!$D$2="주말",INDEX(표5[#All],MATCH(C357,표5[[#All],[잉크]],0),19)+INDEX(표5[#All],MATCH(C357,표5[[#All],[잉크]],0),22),INDEX(표5[#All],MATCH(C357,표5[[#All],[잉크]],0),MATCH('넣어줄 잉크'!$D$2,표5[#Headers],0)+2))</f>
        <v>0</v>
      </c>
    </row>
    <row r="358" spans="2:4" hidden="1" x14ac:dyDescent="0.3">
      <c r="B358" s="56">
        <f t="shared" si="6"/>
        <v>0</v>
      </c>
      <c r="C358" s="139" t="str">
        <f>'제품 추가'!AC356</f>
        <v>PATINA</v>
      </c>
      <c r="D358" s="138">
        <f>IF('넣어줄 잉크'!$D$2="주말",INDEX(표5[#All],MATCH(C358,표5[[#All],[잉크]],0),19)+INDEX(표5[#All],MATCH(C358,표5[[#All],[잉크]],0),22),INDEX(표5[#All],MATCH(C358,표5[[#All],[잉크]],0),MATCH('넣어줄 잉크'!$D$2,표5[#Headers],0)+2))</f>
        <v>0</v>
      </c>
    </row>
    <row r="359" spans="2:4" x14ac:dyDescent="0.3">
      <c r="B359" s="56">
        <f t="shared" si="6"/>
        <v>0</v>
      </c>
      <c r="C359" s="139" t="str">
        <f>'제품 추가'!AC770</f>
        <v>GRETA</v>
      </c>
      <c r="D359" s="138">
        <f>IF('넣어줄 잉크'!$D$2="주말",INDEX(표5[#All],MATCH(C359,표5[[#All],[잉크]],0),19)+INDEX(표5[#All],MATCH(C359,표5[[#All],[잉크]],0),22),INDEX(표5[#All],MATCH(C359,표5[[#All],[잉크]],0),MATCH('넣어줄 잉크'!$D$2,표5[#Headers],0)+2))</f>
        <v>0</v>
      </c>
    </row>
    <row r="360" spans="2:4" hidden="1" x14ac:dyDescent="0.3">
      <c r="B360" s="56">
        <f t="shared" si="6"/>
        <v>0</v>
      </c>
      <c r="C360" s="139" t="e">
        <f>'제품 추가'!#REF!</f>
        <v>#REF!</v>
      </c>
      <c r="D360" s="138" t="e">
        <f>IF('넣어줄 잉크'!$D$2="주말",INDEX(표5[#All],MATCH(C360,표5[[#All],[잉크]],0),19)+INDEX(표5[#All],MATCH(C360,표5[[#All],[잉크]],0),22),INDEX(표5[#All],MATCH(C360,표5[[#All],[잉크]],0),MATCH('넣어줄 잉크'!$D$2,표5[#Headers],0)+2))</f>
        <v>#REF!</v>
      </c>
    </row>
    <row r="361" spans="2:4" hidden="1" x14ac:dyDescent="0.3">
      <c r="B361" s="56">
        <f t="shared" si="6"/>
        <v>0</v>
      </c>
      <c r="C361" s="139" t="str">
        <f>'제품 추가'!AC358</f>
        <v>PEANUT</v>
      </c>
      <c r="D361" s="138">
        <f>IF('넣어줄 잉크'!$D$2="주말",INDEX(표5[#All],MATCH(C361,표5[[#All],[잉크]],0),19)+INDEX(표5[#All],MATCH(C361,표5[[#All],[잉크]],0),22),INDEX(표5[#All],MATCH(C361,표5[[#All],[잉크]],0),MATCH('넣어줄 잉크'!$D$2,표5[#Headers],0)+2))</f>
        <v>0</v>
      </c>
    </row>
    <row r="362" spans="2:4" hidden="1" x14ac:dyDescent="0.3">
      <c r="B362" s="56">
        <f t="shared" si="6"/>
        <v>0</v>
      </c>
      <c r="C362" s="139" t="str">
        <f>'제품 추가'!AC359</f>
        <v>PEAR</v>
      </c>
      <c r="D362" s="138">
        <f>IF('넣어줄 잉크'!$D$2="주말",INDEX(표5[#All],MATCH(C362,표5[[#All],[잉크]],0),19)+INDEX(표5[#All],MATCH(C362,표5[[#All],[잉크]],0),22),INDEX(표5[#All],MATCH(C362,표5[[#All],[잉크]],0),MATCH('넣어줄 잉크'!$D$2,표5[#Headers],0)+2))</f>
        <v>0</v>
      </c>
    </row>
    <row r="363" spans="2:4" hidden="1" x14ac:dyDescent="0.3">
      <c r="B363" s="56">
        <f t="shared" si="6"/>
        <v>0</v>
      </c>
      <c r="C363" s="139" t="str">
        <f>'제품 추가'!AC360</f>
        <v>PEAT</v>
      </c>
      <c r="D363" s="138">
        <f>IF('넣어줄 잉크'!$D$2="주말",INDEX(표5[#All],MATCH(C363,표5[[#All],[잉크]],0),19)+INDEX(표5[#All],MATCH(C363,표5[[#All],[잉크]],0),22),INDEX(표5[#All],MATCH(C363,표5[[#All],[잉크]],0),MATCH('넣어줄 잉크'!$D$2,표5[#Headers],0)+2))</f>
        <v>0</v>
      </c>
    </row>
    <row r="364" spans="2:4" hidden="1" x14ac:dyDescent="0.3">
      <c r="B364" s="56">
        <f t="shared" si="6"/>
        <v>0</v>
      </c>
      <c r="C364" s="139" t="str">
        <f>'제품 추가'!AC361</f>
        <v>PEBBLE</v>
      </c>
      <c r="D364" s="138">
        <f>IF('넣어줄 잉크'!$D$2="주말",INDEX(표5[#All],MATCH(C364,표5[[#All],[잉크]],0),19)+INDEX(표5[#All],MATCH(C364,표5[[#All],[잉크]],0),22),INDEX(표5[#All],MATCH(C364,표5[[#All],[잉크]],0),MATCH('넣어줄 잉크'!$D$2,표5[#Headers],0)+2))</f>
        <v>0</v>
      </c>
    </row>
    <row r="365" spans="2:4" hidden="1" x14ac:dyDescent="0.3">
      <c r="B365" s="56">
        <f t="shared" si="6"/>
        <v>0</v>
      </c>
      <c r="C365" s="139" t="str">
        <f>'제품 추가'!AC362</f>
        <v>PECAN</v>
      </c>
      <c r="D365" s="138">
        <f>IF('넣어줄 잉크'!$D$2="주말",INDEX(표5[#All],MATCH(C365,표5[[#All],[잉크]],0),19)+INDEX(표5[#All],MATCH(C365,표5[[#All],[잉크]],0),22),INDEX(표5[#All],MATCH(C365,표5[[#All],[잉크]],0),MATCH('넣어줄 잉크'!$D$2,표5[#Headers],0)+2))</f>
        <v>0</v>
      </c>
    </row>
    <row r="366" spans="2:4" hidden="1" x14ac:dyDescent="0.3">
      <c r="B366" s="56">
        <f t="shared" si="6"/>
        <v>0</v>
      </c>
      <c r="C366" s="139" t="str">
        <f>'제품 추가'!AC363</f>
        <v>PELICAN</v>
      </c>
      <c r="D366" s="138">
        <f>IF('넣어줄 잉크'!$D$2="주말",INDEX(표5[#All],MATCH(C366,표5[[#All],[잉크]],0),19)+INDEX(표5[#All],MATCH(C366,표5[[#All],[잉크]],0),22),INDEX(표5[#All],MATCH(C366,표5[[#All],[잉크]],0),MATCH('넣어줄 잉크'!$D$2,표5[#Headers],0)+2))</f>
        <v>0</v>
      </c>
    </row>
    <row r="367" spans="2:4" hidden="1" x14ac:dyDescent="0.3">
      <c r="B367" s="56">
        <f t="shared" si="6"/>
        <v>0</v>
      </c>
      <c r="C367" s="139" t="str">
        <f>'제품 추가'!AC364</f>
        <v>PENNY</v>
      </c>
      <c r="D367" s="138">
        <f>IF('넣어줄 잉크'!$D$2="주말",INDEX(표5[#All],MATCH(C367,표5[[#All],[잉크]],0),19)+INDEX(표5[#All],MATCH(C367,표5[[#All],[잉크]],0),22),INDEX(표5[#All],MATCH(C367,표5[[#All],[잉크]],0),MATCH('넣어줄 잉크'!$D$2,표5[#Headers],0)+2))</f>
        <v>0</v>
      </c>
    </row>
    <row r="368" spans="2:4" x14ac:dyDescent="0.3">
      <c r="B368" s="56">
        <f t="shared" si="6"/>
        <v>0</v>
      </c>
      <c r="C368" s="139" t="str">
        <f>'제품 추가'!AC222</f>
        <v>GUCCI</v>
      </c>
      <c r="D368" s="138">
        <f>IF('넣어줄 잉크'!$D$2="주말",INDEX(표5[#All],MATCH(C368,표5[[#All],[잉크]],0),19)+INDEX(표5[#All],MATCH(C368,표5[[#All],[잉크]],0),22),INDEX(표5[#All],MATCH(C368,표5[[#All],[잉크]],0),MATCH('넣어줄 잉크'!$D$2,표5[#Headers],0)+2))</f>
        <v>0</v>
      </c>
    </row>
    <row r="369" spans="2:4" hidden="1" x14ac:dyDescent="0.3">
      <c r="B369" s="56">
        <f t="shared" si="6"/>
        <v>0</v>
      </c>
      <c r="C369" s="139" t="str">
        <f>'제품 추가'!AC366</f>
        <v>PEPPERMINT</v>
      </c>
      <c r="D369" s="138">
        <f>IF('넣어줄 잉크'!$D$2="주말",INDEX(표5[#All],MATCH(C369,표5[[#All],[잉크]],0),19)+INDEX(표5[#All],MATCH(C369,표5[[#All],[잉크]],0),22),INDEX(표5[#All],MATCH(C369,표5[[#All],[잉크]],0),MATCH('넣어줄 잉크'!$D$2,표5[#Headers],0)+2))</f>
        <v>0</v>
      </c>
    </row>
    <row r="370" spans="2:4" hidden="1" x14ac:dyDescent="0.3">
      <c r="B370" s="56">
        <f t="shared" si="6"/>
        <v>0</v>
      </c>
      <c r="C370" s="139" t="str">
        <f>'제품 추가'!AC367</f>
        <v>PETAL</v>
      </c>
      <c r="D370" s="138">
        <f>IF('넣어줄 잉크'!$D$2="주말",INDEX(표5[#All],MATCH(C370,표5[[#All],[잉크]],0),19)+INDEX(표5[#All],MATCH(C370,표5[[#All],[잉크]],0),22),INDEX(표5[#All],MATCH(C370,표5[[#All],[잉크]],0),MATCH('넣어줄 잉크'!$D$2,표5[#Headers],0)+2))</f>
        <v>0</v>
      </c>
    </row>
    <row r="371" spans="2:4" hidden="1" x14ac:dyDescent="0.3">
      <c r="B371" s="56">
        <f t="shared" si="6"/>
        <v>0</v>
      </c>
      <c r="C371" s="139" t="str">
        <f>'제품 추가'!AC368</f>
        <v>PETUNIA</v>
      </c>
      <c r="D371" s="138">
        <f>IF('넣어줄 잉크'!$D$2="주말",INDEX(표5[#All],MATCH(C371,표5[[#All],[잉크]],0),19)+INDEX(표5[#All],MATCH(C371,표5[[#All],[잉크]],0),22),INDEX(표5[#All],MATCH(C371,표5[[#All],[잉크]],0),MATCH('넣어줄 잉크'!$D$2,표5[#Headers],0)+2))</f>
        <v>0</v>
      </c>
    </row>
    <row r="372" spans="2:4" hidden="1" x14ac:dyDescent="0.3">
      <c r="B372" s="56">
        <f t="shared" si="6"/>
        <v>0</v>
      </c>
      <c r="C372" s="139" t="str">
        <f>'제품 추가'!AC369</f>
        <v>PEWTER</v>
      </c>
      <c r="D372" s="138">
        <f>IF('넣어줄 잉크'!$D$2="주말",INDEX(표5[#All],MATCH(C372,표5[[#All],[잉크]],0),19)+INDEX(표5[#All],MATCH(C372,표5[[#All],[잉크]],0),22),INDEX(표5[#All],MATCH(C372,표5[[#All],[잉크]],0),MATCH('넣어줄 잉크'!$D$2,표5[#Headers],0)+2))</f>
        <v>0</v>
      </c>
    </row>
    <row r="373" spans="2:4" hidden="1" x14ac:dyDescent="0.3">
      <c r="B373" s="56">
        <f t="shared" si="6"/>
        <v>0</v>
      </c>
      <c r="C373" s="139" t="str">
        <f>'제품 추가'!AC370</f>
        <v>PEYOTE</v>
      </c>
      <c r="D373" s="138">
        <f>IF('넣어줄 잉크'!$D$2="주말",INDEX(표5[#All],MATCH(C373,표5[[#All],[잉크]],0),19)+INDEX(표5[#All],MATCH(C373,표5[[#All],[잉크]],0),22),INDEX(표5[#All],MATCH(C373,표5[[#All],[잉크]],0),MATCH('넣어줄 잉크'!$D$2,표5[#Headers],0)+2))</f>
        <v>0</v>
      </c>
    </row>
    <row r="374" spans="2:4" hidden="1" x14ac:dyDescent="0.3">
      <c r="B374" s="56">
        <f t="shared" si="6"/>
        <v>0</v>
      </c>
      <c r="C374" s="139" t="str">
        <f>'제품 추가'!AC371</f>
        <v>PHANTOM</v>
      </c>
      <c r="D374" s="138">
        <f>IF('넣어줄 잉크'!$D$2="주말",INDEX(표5[#All],MATCH(C374,표5[[#All],[잉크]],0),19)+INDEX(표5[#All],MATCH(C374,표5[[#All],[잉크]],0),22),INDEX(표5[#All],MATCH(C374,표5[[#All],[잉크]],0),MATCH('넣어줄 잉크'!$D$2,표5[#Headers],0)+2))</f>
        <v>0</v>
      </c>
    </row>
    <row r="375" spans="2:4" hidden="1" x14ac:dyDescent="0.3">
      <c r="B375" s="56">
        <f t="shared" si="6"/>
        <v>0</v>
      </c>
      <c r="C375" s="139" t="str">
        <f>'제품 추가'!AC372</f>
        <v>PHEASANT</v>
      </c>
      <c r="D375" s="138">
        <f>IF('넣어줄 잉크'!$D$2="주말",INDEX(표5[#All],MATCH(C375,표5[[#All],[잉크]],0),19)+INDEX(표5[#All],MATCH(C375,표5[[#All],[잉크]],0),22),INDEX(표5[#All],MATCH(C375,표5[[#All],[잉크]],0),MATCH('넣어줄 잉크'!$D$2,표5[#Headers],0)+2))</f>
        <v>0</v>
      </c>
    </row>
    <row r="376" spans="2:4" hidden="1" x14ac:dyDescent="0.3">
      <c r="B376" s="56">
        <f t="shared" si="6"/>
        <v>0</v>
      </c>
      <c r="C376" s="139" t="str">
        <f>'제품 추가'!AC373</f>
        <v>PHOENIX</v>
      </c>
      <c r="D376" s="138">
        <f>IF('넣어줄 잉크'!$D$2="주말",INDEX(표5[#All],MATCH(C376,표5[[#All],[잉크]],0),19)+INDEX(표5[#All],MATCH(C376,표5[[#All],[잉크]],0),22),INDEX(표5[#All],MATCH(C376,표5[[#All],[잉크]],0),MATCH('넣어줄 잉크'!$D$2,표5[#Headers],0)+2))</f>
        <v>0</v>
      </c>
    </row>
    <row r="377" spans="2:4" hidden="1" x14ac:dyDescent="0.3">
      <c r="B377" s="56">
        <f t="shared" si="6"/>
        <v>0</v>
      </c>
      <c r="C377" s="139" t="str">
        <f>'제품 추가'!AC374</f>
        <v>PICANTE</v>
      </c>
      <c r="D377" s="138">
        <f>IF('넣어줄 잉크'!$D$2="주말",INDEX(표5[#All],MATCH(C377,표5[[#All],[잉크]],0),19)+INDEX(표5[#All],MATCH(C377,표5[[#All],[잉크]],0),22),INDEX(표5[#All],MATCH(C377,표5[[#All],[잉크]],0),MATCH('넣어줄 잉크'!$D$2,표5[#Headers],0)+2))</f>
        <v>0</v>
      </c>
    </row>
    <row r="378" spans="2:4" hidden="1" x14ac:dyDescent="0.3">
      <c r="B378" s="56">
        <f t="shared" si="6"/>
        <v>0</v>
      </c>
      <c r="C378" s="139" t="str">
        <f>'제품 추가'!AC375</f>
        <v>PIGEON</v>
      </c>
      <c r="D378" s="138">
        <f>IF('넣어줄 잉크'!$D$2="주말",INDEX(표5[#All],MATCH(C378,표5[[#All],[잉크]],0),19)+INDEX(표5[#All],MATCH(C378,표5[[#All],[잉크]],0),22),INDEX(표5[#All],MATCH(C378,표5[[#All],[잉크]],0),MATCH('넣어줄 잉크'!$D$2,표5[#Headers],0)+2))</f>
        <v>0</v>
      </c>
    </row>
    <row r="379" spans="2:4" hidden="1" x14ac:dyDescent="0.3">
      <c r="B379" s="56">
        <f t="shared" si="6"/>
        <v>0</v>
      </c>
      <c r="C379" s="139" t="str">
        <f>'제품 추가'!AC376</f>
        <v>PINE</v>
      </c>
      <c r="D379" s="138">
        <f>IF('넣어줄 잉크'!$D$2="주말",INDEX(표5[#All],MATCH(C379,표5[[#All],[잉크]],0),19)+INDEX(표5[#All],MATCH(C379,표5[[#All],[잉크]],0),22),INDEX(표5[#All],MATCH(C379,표5[[#All],[잉크]],0),MATCH('넣어줄 잉크'!$D$2,표5[#Headers],0)+2))</f>
        <v>0</v>
      </c>
    </row>
    <row r="380" spans="2:4" hidden="1" x14ac:dyDescent="0.3">
      <c r="B380" s="56">
        <f t="shared" si="6"/>
        <v>1</v>
      </c>
      <c r="C380" s="139" t="str">
        <f>'제품 추가'!AC377</f>
        <v>PIRATE</v>
      </c>
      <c r="D380" s="138">
        <f>IF('넣어줄 잉크'!$D$2="주말",INDEX(표5[#All],MATCH(C380,표5[[#All],[잉크]],0),19)+INDEX(표5[#All],MATCH(C380,표5[[#All],[잉크]],0),22),INDEX(표5[#All],MATCH(C380,표5[[#All],[잉크]],0),MATCH('넣어줄 잉크'!$D$2,표5[#Headers],0)+2))</f>
        <v>1</v>
      </c>
    </row>
    <row r="381" spans="2:4" hidden="1" x14ac:dyDescent="0.3">
      <c r="B381" s="56">
        <f t="shared" si="6"/>
        <v>0</v>
      </c>
      <c r="C381" s="139" t="str">
        <f>'제품 추가'!AC378</f>
        <v>PISTACHIO</v>
      </c>
      <c r="D381" s="138">
        <f>IF('넣어줄 잉크'!$D$2="주말",INDEX(표5[#All],MATCH(C381,표5[[#All],[잉크]],0),19)+INDEX(표5[#All],MATCH(C381,표5[[#All],[잉크]],0),22),INDEX(표5[#All],MATCH(C381,표5[[#All],[잉크]],0),MATCH('넣어줄 잉크'!$D$2,표5[#Headers],0)+2))</f>
        <v>0</v>
      </c>
    </row>
    <row r="382" spans="2:4" hidden="1" x14ac:dyDescent="0.3">
      <c r="B382" s="56">
        <f t="shared" si="6"/>
        <v>0</v>
      </c>
      <c r="C382" s="139" t="str">
        <f>'제품 추가'!AC379</f>
        <v>PJELLY</v>
      </c>
      <c r="D382" s="138">
        <f>IF('넣어줄 잉크'!$D$2="주말",INDEX(표5[#All],MATCH(C382,표5[[#All],[잉크]],0),19)+INDEX(표5[#All],MATCH(C382,표5[[#All],[잉크]],0),22),INDEX(표5[#All],MATCH(C382,표5[[#All],[잉크]],0),MATCH('넣어줄 잉크'!$D$2,표5[#Headers],0)+2))</f>
        <v>0</v>
      </c>
    </row>
    <row r="383" spans="2:4" hidden="1" x14ac:dyDescent="0.3">
      <c r="B383" s="56">
        <f t="shared" si="6"/>
        <v>0</v>
      </c>
      <c r="C383" s="139" t="str">
        <f>'제품 추가'!AC380</f>
        <v>PLATINUM</v>
      </c>
      <c r="D383" s="138">
        <f>IF('넣어줄 잉크'!$D$2="주말",INDEX(표5[#All],MATCH(C383,표5[[#All],[잉크]],0),19)+INDEX(표5[#All],MATCH(C383,표5[[#All],[잉크]],0),22),INDEX(표5[#All],MATCH(C383,표5[[#All],[잉크]],0),MATCH('넣어줄 잉크'!$D$2,표5[#Headers],0)+2))</f>
        <v>0</v>
      </c>
    </row>
    <row r="384" spans="2:4" hidden="1" x14ac:dyDescent="0.3">
      <c r="B384" s="56">
        <f t="shared" si="6"/>
        <v>0</v>
      </c>
      <c r="C384" s="139" t="str">
        <f>'제품 추가'!AC381</f>
        <v>PLUM</v>
      </c>
      <c r="D384" s="138">
        <f>IF('넣어줄 잉크'!$D$2="주말",INDEX(표5[#All],MATCH(C384,표5[[#All],[잉크]],0),19)+INDEX(표5[#All],MATCH(C384,표5[[#All],[잉크]],0),22),INDEX(표5[#All],MATCH(C384,표5[[#All],[잉크]],0),MATCH('넣어줄 잉크'!$D$2,표5[#Headers],0)+2))</f>
        <v>0</v>
      </c>
    </row>
    <row r="385" spans="2:4" hidden="1" x14ac:dyDescent="0.3">
      <c r="B385" s="56">
        <f t="shared" si="6"/>
        <v>0</v>
      </c>
      <c r="C385" s="139" t="str">
        <f>'제품 추가'!AC382</f>
        <v>POOH</v>
      </c>
      <c r="D385" s="138">
        <f>IF('넣어줄 잉크'!$D$2="주말",INDEX(표5[#All],MATCH(C385,표5[[#All],[잉크]],0),19)+INDEX(표5[#All],MATCH(C385,표5[[#All],[잉크]],0),22),INDEX(표5[#All],MATCH(C385,표5[[#All],[잉크]],0),MATCH('넣어줄 잉크'!$D$2,표5[#Headers],0)+2))</f>
        <v>0</v>
      </c>
    </row>
    <row r="386" spans="2:4" hidden="1" x14ac:dyDescent="0.3">
      <c r="B386" s="56">
        <f t="shared" si="6"/>
        <v>0</v>
      </c>
      <c r="C386" s="139" t="str">
        <f>'제품 추가'!AC383</f>
        <v>POPPY</v>
      </c>
      <c r="D386" s="138">
        <f>IF('넣어줄 잉크'!$D$2="주말",INDEX(표5[#All],MATCH(C386,표5[[#All],[잉크]],0),19)+INDEX(표5[#All],MATCH(C386,표5[[#All],[잉크]],0),22),INDEX(표5[#All],MATCH(C386,표5[[#All],[잉크]],0),MATCH('넣어줄 잉크'!$D$2,표5[#Headers],0)+2))</f>
        <v>0</v>
      </c>
    </row>
    <row r="387" spans="2:4" hidden="1" x14ac:dyDescent="0.3">
      <c r="B387" s="56">
        <f t="shared" si="6"/>
        <v>0</v>
      </c>
      <c r="C387" s="139" t="str">
        <f>'제품 추가'!AC384</f>
        <v>POPSICLE</v>
      </c>
      <c r="D387" s="138">
        <f>IF('넣어줄 잉크'!$D$2="주말",INDEX(표5[#All],MATCH(C387,표5[[#All],[잉크]],0),19)+INDEX(표5[#All],MATCH(C387,표5[[#All],[잉크]],0),22),INDEX(표5[#All],MATCH(C387,표5[[#All],[잉크]],0),MATCH('넣어줄 잉크'!$D$2,표5[#Headers],0)+2))</f>
        <v>0</v>
      </c>
    </row>
    <row r="388" spans="2:4" hidden="1" x14ac:dyDescent="0.3">
      <c r="B388" s="56">
        <f t="shared" si="6"/>
        <v>0</v>
      </c>
      <c r="C388" s="139" t="str">
        <f>'제품 추가'!AC385</f>
        <v>PORPOISE</v>
      </c>
      <c r="D388" s="138">
        <f>IF('넣어줄 잉크'!$D$2="주말",INDEX(표5[#All],MATCH(C388,표5[[#All],[잉크]],0),19)+INDEX(표5[#All],MATCH(C388,표5[[#All],[잉크]],0),22),INDEX(표5[#All],MATCH(C388,표5[[#All],[잉크]],0),MATCH('넣어줄 잉크'!$D$2,표5[#Headers],0)+2))</f>
        <v>0</v>
      </c>
    </row>
    <row r="389" spans="2:4" hidden="1" x14ac:dyDescent="0.3">
      <c r="B389" s="56">
        <f t="shared" si="6"/>
        <v>0</v>
      </c>
      <c r="C389" s="139" t="str">
        <f>'제품 추가'!AC386</f>
        <v>POSTIT</v>
      </c>
      <c r="D389" s="138">
        <f>IF('넣어줄 잉크'!$D$2="주말",INDEX(표5[#All],MATCH(C389,표5[[#All],[잉크]],0),19)+INDEX(표5[#All],MATCH(C389,표5[[#All],[잉크]],0),22),INDEX(표5[#All],MATCH(C389,표5[[#All],[잉크]],0),MATCH('넣어줄 잉크'!$D$2,표5[#Headers],0)+2))</f>
        <v>0</v>
      </c>
    </row>
    <row r="390" spans="2:4" hidden="1" x14ac:dyDescent="0.3">
      <c r="B390" s="56">
        <f t="shared" si="6"/>
        <v>0</v>
      </c>
      <c r="C390" s="139" t="str">
        <f>'제품 추가'!AC387</f>
        <v>POT</v>
      </c>
      <c r="D390" s="138">
        <f>IF('넣어줄 잉크'!$D$2="주말",INDEX(표5[#All],MATCH(C390,표5[[#All],[잉크]],0),19)+INDEX(표5[#All],MATCH(C390,표5[[#All],[잉크]],0),22),INDEX(표5[#All],MATCH(C390,표5[[#All],[잉크]],0),MATCH('넣어줄 잉크'!$D$2,표5[#Headers],0)+2))</f>
        <v>0</v>
      </c>
    </row>
    <row r="391" spans="2:4" x14ac:dyDescent="0.3">
      <c r="B391" s="56">
        <f t="shared" si="6"/>
        <v>0</v>
      </c>
      <c r="C391" s="139" t="str">
        <f>'제품 추가'!AC733</f>
        <v>GYEOJA</v>
      </c>
      <c r="D391" s="138">
        <f>IF('넣어줄 잉크'!$D$2="주말",INDEX(표5[#All],MATCH(C391,표5[[#All],[잉크]],0),19)+INDEX(표5[#All],MATCH(C391,표5[[#All],[잉크]],0),22),INDEX(표5[#All],MATCH(C391,표5[[#All],[잉크]],0),MATCH('넣어줄 잉크'!$D$2,표5[#Headers],0)+2))</f>
        <v>0</v>
      </c>
    </row>
    <row r="392" spans="2:4" hidden="1" x14ac:dyDescent="0.3">
      <c r="B392" s="56">
        <f t="shared" si="6"/>
        <v>0</v>
      </c>
      <c r="C392" s="139" t="str">
        <f>'제품 추가'!AC389</f>
        <v>PRADA</v>
      </c>
      <c r="D392" s="138">
        <f>IF('넣어줄 잉크'!$D$2="주말",INDEX(표5[#All],MATCH(C392,표5[[#All],[잉크]],0),19)+INDEX(표5[#All],MATCH(C392,표5[[#All],[잉크]],0),22),INDEX(표5[#All],MATCH(C392,표5[[#All],[잉크]],0),MATCH('넣어줄 잉크'!$D$2,표5[#Headers],0)+2))</f>
        <v>0</v>
      </c>
    </row>
    <row r="393" spans="2:4" hidden="1" x14ac:dyDescent="0.3">
      <c r="B393" s="56">
        <f t="shared" si="6"/>
        <v>0</v>
      </c>
      <c r="C393" s="139" t="str">
        <f>'제품 추가'!AC390</f>
        <v>PTSILVER</v>
      </c>
      <c r="D393" s="138">
        <f>IF('넣어줄 잉크'!$D$2="주말",INDEX(표5[#All],MATCH(C393,표5[[#All],[잉크]],0),19)+INDEX(표5[#All],MATCH(C393,표5[[#All],[잉크]],0),22),INDEX(표5[#All],MATCH(C393,표5[[#All],[잉크]],0),MATCH('넣어줄 잉크'!$D$2,표5[#Headers],0)+2))</f>
        <v>0</v>
      </c>
    </row>
    <row r="394" spans="2:4" hidden="1" x14ac:dyDescent="0.3">
      <c r="B394" s="56">
        <f t="shared" si="6"/>
        <v>0</v>
      </c>
      <c r="C394" s="139" t="str">
        <f>'제품 추가'!AC391</f>
        <v>PUCE</v>
      </c>
      <c r="D394" s="138">
        <f>IF('넣어줄 잉크'!$D$2="주말",INDEX(표5[#All],MATCH(C394,표5[[#All],[잉크]],0),19)+INDEX(표5[#All],MATCH(C394,표5[[#All],[잉크]],0),22),INDEX(표5[#All],MATCH(C394,표5[[#All],[잉크]],0),MATCH('넣어줄 잉크'!$D$2,표5[#Headers],0)+2))</f>
        <v>0</v>
      </c>
    </row>
    <row r="395" spans="2:4" hidden="1" x14ac:dyDescent="0.3">
      <c r="B395" s="56">
        <f t="shared" si="6"/>
        <v>0</v>
      </c>
      <c r="C395" s="139" t="str">
        <f>'제품 추가'!AC392</f>
        <v>PUMICE</v>
      </c>
      <c r="D395" s="138">
        <f>IF('넣어줄 잉크'!$D$2="주말",INDEX(표5[#All],MATCH(C395,표5[[#All],[잉크]],0),19)+INDEX(표5[#All],MATCH(C395,표5[[#All],[잉크]],0),22),INDEX(표5[#All],MATCH(C395,표5[[#All],[잉크]],0),MATCH('넣어줄 잉크'!$D$2,표5[#Headers],0)+2))</f>
        <v>0</v>
      </c>
    </row>
    <row r="396" spans="2:4" hidden="1" x14ac:dyDescent="0.3">
      <c r="B396" s="56">
        <f t="shared" si="6"/>
        <v>0</v>
      </c>
      <c r="C396" s="139" t="str">
        <f>'제품 추가'!AC393</f>
        <v>PUMPKIN</v>
      </c>
      <c r="D396" s="138">
        <f>IF('넣어줄 잉크'!$D$2="주말",INDEX(표5[#All],MATCH(C396,표5[[#All],[잉크]],0),19)+INDEX(표5[#All],MATCH(C396,표5[[#All],[잉크]],0),22),INDEX(표5[#All],MATCH(C396,표5[[#All],[잉크]],0),MATCH('넣어줄 잉크'!$D$2,표5[#Headers],0)+2))</f>
        <v>0</v>
      </c>
    </row>
    <row r="397" spans="2:4" hidden="1" x14ac:dyDescent="0.3">
      <c r="B397" s="56">
        <f t="shared" si="6"/>
        <v>0</v>
      </c>
      <c r="C397" s="139" t="str">
        <f>'제품 추가'!AC394</f>
        <v>PUPIL</v>
      </c>
      <c r="D397" s="138">
        <f>IF('넣어줄 잉크'!$D$2="주말",INDEX(표5[#All],MATCH(C397,표5[[#All],[잉크]],0),19)+INDEX(표5[#All],MATCH(C397,표5[[#All],[잉크]],0),22),INDEX(표5[#All],MATCH(C397,표5[[#All],[잉크]],0),MATCH('넣어줄 잉크'!$D$2,표5[#Headers],0)+2))</f>
        <v>0</v>
      </c>
    </row>
    <row r="398" spans="2:4" hidden="1" x14ac:dyDescent="0.3">
      <c r="B398" s="56">
        <f t="shared" si="6"/>
        <v>0</v>
      </c>
      <c r="C398" s="139" t="str">
        <f>'제품 추가'!AC395</f>
        <v>PURPLE</v>
      </c>
      <c r="D398" s="138">
        <f>IF('넣어줄 잉크'!$D$2="주말",INDEX(표5[#All],MATCH(C398,표5[[#All],[잉크]],0),19)+INDEX(표5[#All],MATCH(C398,표5[[#All],[잉크]],0),22),INDEX(표5[#All],MATCH(C398,표5[[#All],[잉크]],0),MATCH('넣어줄 잉크'!$D$2,표5[#Headers],0)+2))</f>
        <v>0</v>
      </c>
    </row>
    <row r="399" spans="2:4" hidden="1" x14ac:dyDescent="0.3">
      <c r="B399" s="56">
        <f t="shared" si="6"/>
        <v>0</v>
      </c>
      <c r="C399" s="139" t="str">
        <f>'제품 추가'!AC396</f>
        <v>PVENUS</v>
      </c>
      <c r="D399" s="138">
        <f>IF('넣어줄 잉크'!$D$2="주말",INDEX(표5[#All],MATCH(C399,표5[[#All],[잉크]],0),19)+INDEX(표5[#All],MATCH(C399,표5[[#All],[잉크]],0),22),INDEX(표5[#All],MATCH(C399,표5[[#All],[잉크]],0),MATCH('넣어줄 잉크'!$D$2,표5[#Headers],0)+2))</f>
        <v>0</v>
      </c>
    </row>
    <row r="400" spans="2:4" hidden="1" x14ac:dyDescent="0.3">
      <c r="B400" s="56">
        <f t="shared" ref="B400:B463" si="7">IFERROR(SUM(D400:D400),0)</f>
        <v>0</v>
      </c>
      <c r="C400" s="139" t="str">
        <f>'제품 추가'!AC397</f>
        <v>QUARTZ</v>
      </c>
      <c r="D400" s="138">
        <f>IF('넣어줄 잉크'!$D$2="주말",INDEX(표5[#All],MATCH(C400,표5[[#All],[잉크]],0),19)+INDEX(표5[#All],MATCH(C400,표5[[#All],[잉크]],0),22),INDEX(표5[#All],MATCH(C400,표5[[#All],[잉크]],0),MATCH('넣어줄 잉크'!$D$2,표5[#Headers],0)+2))</f>
        <v>0</v>
      </c>
    </row>
    <row r="401" spans="2:4" hidden="1" x14ac:dyDescent="0.3">
      <c r="B401" s="56">
        <f t="shared" si="7"/>
        <v>0</v>
      </c>
      <c r="C401" s="139" t="str">
        <f>'제품 추가'!AC398</f>
        <v>RABBIT</v>
      </c>
      <c r="D401" s="138">
        <f>IF('넣어줄 잉크'!$D$2="주말",INDEX(표5[#All],MATCH(C401,표5[[#All],[잉크]],0),19)+INDEX(표5[#All],MATCH(C401,표5[[#All],[잉크]],0),22),INDEX(표5[#All],MATCH(C401,표5[[#All],[잉크]],0),MATCH('넣어줄 잉크'!$D$2,표5[#Headers],0)+2))</f>
        <v>0</v>
      </c>
    </row>
    <row r="402" spans="2:4" hidden="1" x14ac:dyDescent="0.3">
      <c r="B402" s="56">
        <f t="shared" si="7"/>
        <v>0</v>
      </c>
      <c r="C402" s="139" t="str">
        <f>'제품 추가'!AC399</f>
        <v>RADISH</v>
      </c>
      <c r="D402" s="138">
        <f>IF('넣어줄 잉크'!$D$2="주말",INDEX(표5[#All],MATCH(C402,표5[[#All],[잉크]],0),19)+INDEX(표5[#All],MATCH(C402,표5[[#All],[잉크]],0),22),INDEX(표5[#All],MATCH(C402,표5[[#All],[잉크]],0),MATCH('넣어줄 잉크'!$D$2,표5[#Headers],0)+2))</f>
        <v>0</v>
      </c>
    </row>
    <row r="403" spans="2:4" hidden="1" x14ac:dyDescent="0.3">
      <c r="B403" s="56">
        <f t="shared" si="7"/>
        <v>0</v>
      </c>
      <c r="C403" s="139" t="str">
        <f>'제품 추가'!AC400</f>
        <v>RAFFIA</v>
      </c>
      <c r="D403" s="138">
        <f>IF('넣어줄 잉크'!$D$2="주말",INDEX(표5[#All],MATCH(C403,표5[[#All],[잉크]],0),19)+INDEX(표5[#All],MATCH(C403,표5[[#All],[잉크]],0),22),INDEX(표5[#All],MATCH(C403,표5[[#All],[잉크]],0),MATCH('넣어줄 잉크'!$D$2,표5[#Headers],0)+2))</f>
        <v>0</v>
      </c>
    </row>
    <row r="404" spans="2:4" hidden="1" x14ac:dyDescent="0.3">
      <c r="B404" s="56">
        <f t="shared" si="7"/>
        <v>0</v>
      </c>
      <c r="C404" s="139" t="str">
        <f>'제품 추가'!AC401</f>
        <v>RAISIN</v>
      </c>
      <c r="D404" s="138">
        <f>IF('넣어줄 잉크'!$D$2="주말",INDEX(표5[#All],MATCH(C404,표5[[#All],[잉크]],0),19)+INDEX(표5[#All],MATCH(C404,표5[[#All],[잉크]],0),22),INDEX(표5[#All],MATCH(C404,표5[[#All],[잉크]],0),MATCH('넣어줄 잉크'!$D$2,표5[#Headers],0)+2))</f>
        <v>0</v>
      </c>
    </row>
    <row r="405" spans="2:4" hidden="1" x14ac:dyDescent="0.3">
      <c r="B405" s="56">
        <f t="shared" si="7"/>
        <v>0</v>
      </c>
      <c r="C405" s="139" t="str">
        <f>'제품 추가'!AC402</f>
        <v>RATTAN</v>
      </c>
      <c r="D405" s="138">
        <f>IF('넣어줄 잉크'!$D$2="주말",INDEX(표5[#All],MATCH(C405,표5[[#All],[잉크]],0),19)+INDEX(표5[#All],MATCH(C405,표5[[#All],[잉크]],0),22),INDEX(표5[#All],MATCH(C405,표5[[#All],[잉크]],0),MATCH('넣어줄 잉크'!$D$2,표5[#Headers],0)+2))</f>
        <v>0</v>
      </c>
    </row>
    <row r="406" spans="2:4" x14ac:dyDescent="0.3">
      <c r="B406" s="56">
        <f t="shared" si="7"/>
        <v>0</v>
      </c>
      <c r="C406" s="139" t="str">
        <f>'제품 추가'!AC1036</f>
        <v>HUSH</v>
      </c>
      <c r="D406" s="138">
        <f>IF('넣어줄 잉크'!$D$2="주말",INDEX(표5[#All],MATCH(C406,표5[[#All],[잉크]],0),19)+INDEX(표5[#All],MATCH(C406,표5[[#All],[잉크]],0),22),INDEX(표5[#All],MATCH(C406,표5[[#All],[잉크]],0),MATCH('넣어줄 잉크'!$D$2,표5[#Headers],0)+2))</f>
        <v>0</v>
      </c>
    </row>
    <row r="407" spans="2:4" hidden="1" x14ac:dyDescent="0.3">
      <c r="B407" s="56">
        <f t="shared" si="7"/>
        <v>0</v>
      </c>
      <c r="C407" s="139" t="str">
        <f>'제품 추가'!AC404</f>
        <v>RAWHIDE</v>
      </c>
      <c r="D407" s="138">
        <f>IF('넣어줄 잉크'!$D$2="주말",INDEX(표5[#All],MATCH(C407,표5[[#All],[잉크]],0),19)+INDEX(표5[#All],MATCH(C407,표5[[#All],[잉크]],0),22),INDEX(표5[#All],MATCH(C407,표5[[#All],[잉크]],0),MATCH('넣어줄 잉크'!$D$2,표5[#Headers],0)+2))</f>
        <v>0</v>
      </c>
    </row>
    <row r="408" spans="2:4" hidden="1" x14ac:dyDescent="0.3">
      <c r="B408" s="56">
        <f t="shared" si="7"/>
        <v>0</v>
      </c>
      <c r="C408" s="139" t="str">
        <f>'제품 추가'!AC405</f>
        <v>REED</v>
      </c>
      <c r="D408" s="138">
        <f>IF('넣어줄 잉크'!$D$2="주말",INDEX(표5[#All],MATCH(C408,표5[[#All],[잉크]],0),19)+INDEX(표5[#All],MATCH(C408,표5[[#All],[잉크]],0),22),INDEX(표5[#All],MATCH(C408,표5[[#All],[잉크]],0),MATCH('넣어줄 잉크'!$D$2,표5[#Headers],0)+2))</f>
        <v>0</v>
      </c>
    </row>
    <row r="409" spans="2:4" hidden="1" x14ac:dyDescent="0.3">
      <c r="B409" s="56">
        <f t="shared" si="7"/>
        <v>0</v>
      </c>
      <c r="C409" s="139" t="str">
        <f>'제품 추가'!AC406</f>
        <v>RETRIEVER</v>
      </c>
      <c r="D409" s="138">
        <f>IF('넣어줄 잉크'!$D$2="주말",INDEX(표5[#All],MATCH(C409,표5[[#All],[잉크]],0),19)+INDEX(표5[#All],MATCH(C409,표5[[#All],[잉크]],0),22),INDEX(표5[#All],MATCH(C409,표5[[#All],[잉크]],0),MATCH('넣어줄 잉크'!$D$2,표5[#Headers],0)+2))</f>
        <v>0</v>
      </c>
    </row>
    <row r="410" spans="2:4" hidden="1" x14ac:dyDescent="0.3">
      <c r="B410" s="56">
        <f t="shared" si="7"/>
        <v>0</v>
      </c>
      <c r="C410" s="139" t="str">
        <f>'제품 추가'!AC407</f>
        <v>ROAST</v>
      </c>
      <c r="D410" s="138">
        <f>IF('넣어줄 잉크'!$D$2="주말",INDEX(표5[#All],MATCH(C410,표5[[#All],[잉크]],0),19)+INDEX(표5[#All],MATCH(C410,표5[[#All],[잉크]],0),22),INDEX(표5[#All],MATCH(C410,표5[[#All],[잉크]],0),MATCH('넣어줄 잉크'!$D$2,표5[#Headers],0)+2))</f>
        <v>0</v>
      </c>
    </row>
    <row r="411" spans="2:4" x14ac:dyDescent="0.3">
      <c r="B411" s="56">
        <f t="shared" si="7"/>
        <v>0</v>
      </c>
      <c r="C411" s="139" t="str">
        <f>'제품 추가'!AC257</f>
        <v>JENNY</v>
      </c>
      <c r="D411" s="138">
        <f>IF('넣어줄 잉크'!$D$2="주말",INDEX(표5[#All],MATCH(C411,표5[[#All],[잉크]],0),19)+INDEX(표5[#All],MATCH(C411,표5[[#All],[잉크]],0),22),INDEX(표5[#All],MATCH(C411,표5[[#All],[잉크]],0),MATCH('넣어줄 잉크'!$D$2,표5[#Headers],0)+2))</f>
        <v>0</v>
      </c>
    </row>
    <row r="412" spans="2:4" x14ac:dyDescent="0.3">
      <c r="B412" s="56">
        <f t="shared" si="7"/>
        <v>0</v>
      </c>
      <c r="C412" s="139" t="str">
        <f>'제품 추가'!AC1059</f>
        <v>KETCHUP</v>
      </c>
      <c r="D412" s="138">
        <f>IF('넣어줄 잉크'!$D$2="주말",INDEX(표5[#All],MATCH(C412,표5[[#All],[잉크]],0),19)+INDEX(표5[#All],MATCH(C412,표5[[#All],[잉크]],0),22),INDEX(표5[#All],MATCH(C412,표5[[#All],[잉크]],0),MATCH('넣어줄 잉크'!$D$2,표5[#Headers],0)+2))</f>
        <v>0</v>
      </c>
    </row>
    <row r="413" spans="2:4" hidden="1" x14ac:dyDescent="0.3">
      <c r="B413" s="56">
        <f t="shared" si="7"/>
        <v>0</v>
      </c>
      <c r="C413" s="139" t="str">
        <f>'제품 추가'!AC410</f>
        <v>ROOSTER</v>
      </c>
      <c r="D413" s="138">
        <f>IF('넣어줄 잉크'!$D$2="주말",INDEX(표5[#All],MATCH(C413,표5[[#All],[잉크]],0),19)+INDEX(표5[#All],MATCH(C413,표5[[#All],[잉크]],0),22),INDEX(표5[#All],MATCH(C413,표5[[#All],[잉크]],0),MATCH('넣어줄 잉크'!$D$2,표5[#Headers],0)+2))</f>
        <v>0</v>
      </c>
    </row>
    <row r="414" spans="2:4" hidden="1" x14ac:dyDescent="0.3">
      <c r="B414" s="56">
        <f t="shared" si="7"/>
        <v>0</v>
      </c>
      <c r="C414" s="139" t="str">
        <f>'제품 추가'!AC411</f>
        <v>ROOT</v>
      </c>
      <c r="D414" s="138">
        <f>IF('넣어줄 잉크'!$D$2="주말",INDEX(표5[#All],MATCH(C414,표5[[#All],[잉크]],0),19)+INDEX(표5[#All],MATCH(C414,표5[[#All],[잉크]],0),22),INDEX(표5[#All],MATCH(C414,표5[[#All],[잉크]],0),MATCH('넣어줄 잉크'!$D$2,표5[#Headers],0)+2))</f>
        <v>0</v>
      </c>
    </row>
    <row r="415" spans="2:4" hidden="1" x14ac:dyDescent="0.3">
      <c r="B415" s="56">
        <f t="shared" si="7"/>
        <v>0</v>
      </c>
      <c r="C415" s="139" t="str">
        <f>'제품 추가'!AC412</f>
        <v>ROSE</v>
      </c>
      <c r="D415" s="138">
        <f>IF('넣어줄 잉크'!$D$2="주말",INDEX(표5[#All],MATCH(C415,표5[[#All],[잉크]],0),19)+INDEX(표5[#All],MATCH(C415,표5[[#All],[잉크]],0),22),INDEX(표5[#All],MATCH(C415,표5[[#All],[잉크]],0),MATCH('넣어줄 잉크'!$D$2,표5[#Headers],0)+2))</f>
        <v>0</v>
      </c>
    </row>
    <row r="416" spans="2:4" hidden="1" x14ac:dyDescent="0.3">
      <c r="B416" s="56">
        <f t="shared" si="7"/>
        <v>0</v>
      </c>
      <c r="C416" s="139" t="str">
        <f>'제품 추가'!AC413</f>
        <v>ROUGE</v>
      </c>
      <c r="D416" s="138">
        <f>IF('넣어줄 잉크'!$D$2="주말",INDEX(표5[#All],MATCH(C416,표5[[#All],[잉크]],0),19)+INDEX(표5[#All],MATCH(C416,표5[[#All],[잉크]],0),22),INDEX(표5[#All],MATCH(C416,표5[[#All],[잉크]],0),MATCH('넣어줄 잉크'!$D$2,표5[#Headers],0)+2))</f>
        <v>0</v>
      </c>
    </row>
    <row r="417" spans="2:4" hidden="1" x14ac:dyDescent="0.3">
      <c r="B417" s="56">
        <f t="shared" si="7"/>
        <v>0</v>
      </c>
      <c r="C417" s="139" t="str">
        <f>'제품 추가'!AC414</f>
        <v>RUBY</v>
      </c>
      <c r="D417" s="138">
        <f>IF('넣어줄 잉크'!$D$2="주말",INDEX(표5[#All],MATCH(C417,표5[[#All],[잉크]],0),19)+INDEX(표5[#All],MATCH(C417,표5[[#All],[잉크]],0),22),INDEX(표5[#All],MATCH(C417,표5[[#All],[잉크]],0),MATCH('넣어줄 잉크'!$D$2,표5[#Headers],0)+2))</f>
        <v>0</v>
      </c>
    </row>
    <row r="418" spans="2:4" hidden="1" x14ac:dyDescent="0.3">
      <c r="B418" s="56">
        <f t="shared" si="7"/>
        <v>0</v>
      </c>
      <c r="C418" s="139" t="str">
        <f>'제품 추가'!AC415</f>
        <v>RUM</v>
      </c>
      <c r="D418" s="138">
        <f>IF('넣어줄 잉크'!$D$2="주말",INDEX(표5[#All],MATCH(C418,표5[[#All],[잉크]],0),19)+INDEX(표5[#All],MATCH(C418,표5[[#All],[잉크]],0),22),INDEX(표5[#All],MATCH(C418,표5[[#All],[잉크]],0),MATCH('넣어줄 잉크'!$D$2,표5[#Headers],0)+2))</f>
        <v>0</v>
      </c>
    </row>
    <row r="419" spans="2:4" hidden="1" x14ac:dyDescent="0.3">
      <c r="B419" s="56">
        <f t="shared" si="7"/>
        <v>0</v>
      </c>
      <c r="C419" s="139" t="str">
        <f>'제품 추가'!AC416</f>
        <v>RUSSET</v>
      </c>
      <c r="D419" s="138">
        <f>IF('넣어줄 잉크'!$D$2="주말",INDEX(표5[#All],MATCH(C419,표5[[#All],[잉크]],0),19)+INDEX(표5[#All],MATCH(C419,표5[[#All],[잉크]],0),22),INDEX(표5[#All],MATCH(C419,표5[[#All],[잉크]],0),MATCH('넣어줄 잉크'!$D$2,표5[#Headers],0)+2))</f>
        <v>0</v>
      </c>
    </row>
    <row r="420" spans="2:4" hidden="1" x14ac:dyDescent="0.3">
      <c r="B420" s="56">
        <f t="shared" si="7"/>
        <v>0</v>
      </c>
      <c r="C420" s="139" t="str">
        <f>'제품 추가'!AC417</f>
        <v>RUST</v>
      </c>
      <c r="D420" s="138">
        <f>IF('넣어줄 잉크'!$D$2="주말",INDEX(표5[#All],MATCH(C420,표5[[#All],[잉크]],0),19)+INDEX(표5[#All],MATCH(C420,표5[[#All],[잉크]],0),22),INDEX(표5[#All],MATCH(C420,표5[[#All],[잉크]],0),MATCH('넣어줄 잉크'!$D$2,표5[#Headers],0)+2))</f>
        <v>0</v>
      </c>
    </row>
    <row r="421" spans="2:4" hidden="1" x14ac:dyDescent="0.3">
      <c r="B421" s="56">
        <f t="shared" si="7"/>
        <v>0</v>
      </c>
      <c r="C421" s="139" t="str">
        <f>'제품 추가'!AC418</f>
        <v>RUTABAGA</v>
      </c>
      <c r="D421" s="138">
        <f>IF('넣어줄 잉크'!$D$2="주말",INDEX(표5[#All],MATCH(C421,표5[[#All],[잉크]],0),19)+INDEX(표5[#All],MATCH(C421,표5[[#All],[잉크]],0),22),INDEX(표5[#All],MATCH(C421,표5[[#All],[잉크]],0),MATCH('넣어줄 잉크'!$D$2,표5[#Headers],0)+2))</f>
        <v>0</v>
      </c>
    </row>
    <row r="422" spans="2:4" x14ac:dyDescent="0.3">
      <c r="B422" s="56">
        <f t="shared" si="7"/>
        <v>1</v>
      </c>
      <c r="C422" s="139" t="str">
        <f>'제품 추가'!AC259</f>
        <v>KHAKI</v>
      </c>
      <c r="D422" s="138">
        <f>IF('넣어줄 잉크'!$D$2="주말",INDEX(표5[#All],MATCH(C422,표5[[#All],[잉크]],0),19)+INDEX(표5[#All],MATCH(C422,표5[[#All],[잉크]],0),22),INDEX(표5[#All],MATCH(C422,표5[[#All],[잉크]],0),MATCH('넣어줄 잉크'!$D$2,표5[#Headers],0)+2))</f>
        <v>1</v>
      </c>
    </row>
    <row r="423" spans="2:4" hidden="1" x14ac:dyDescent="0.3">
      <c r="B423" s="56">
        <f t="shared" si="7"/>
        <v>0</v>
      </c>
      <c r="C423" s="139" t="str">
        <f>'제품 추가'!AC420</f>
        <v>SADDLE</v>
      </c>
      <c r="D423" s="138">
        <f>IF('넣어줄 잉크'!$D$2="주말",INDEX(표5[#All],MATCH(C423,표5[[#All],[잉크]],0),19)+INDEX(표5[#All],MATCH(C423,표5[[#All],[잉크]],0),22),INDEX(표5[#All],MATCH(C423,표5[[#All],[잉크]],0),MATCH('넣어줄 잉크'!$D$2,표5[#Headers],0)+2))</f>
        <v>0</v>
      </c>
    </row>
    <row r="424" spans="2:4" hidden="1" x14ac:dyDescent="0.3">
      <c r="B424" s="56">
        <f t="shared" si="7"/>
        <v>0</v>
      </c>
      <c r="C424" s="139" t="str">
        <f>'제품 추가'!AC421</f>
        <v>SAFFRON</v>
      </c>
      <c r="D424" s="138">
        <f>IF('넣어줄 잉크'!$D$2="주말",INDEX(표5[#All],MATCH(C424,표5[[#All],[잉크]],0),19)+INDEX(표5[#All],MATCH(C424,표5[[#All],[잉크]],0),22),INDEX(표5[#All],MATCH(C424,표5[[#All],[잉크]],0),MATCH('넣어줄 잉크'!$D$2,표5[#Headers],0)+2))</f>
        <v>0</v>
      </c>
    </row>
    <row r="425" spans="2:4" hidden="1" x14ac:dyDescent="0.3">
      <c r="B425" s="56">
        <f t="shared" si="7"/>
        <v>0</v>
      </c>
      <c r="C425" s="139" t="str">
        <f>'제품 추가'!AC422</f>
        <v>SAGE</v>
      </c>
      <c r="D425" s="138">
        <f>IF('넣어줄 잉크'!$D$2="주말",INDEX(표5[#All],MATCH(C425,표5[[#All],[잉크]],0),19)+INDEX(표5[#All],MATCH(C425,표5[[#All],[잉크]],0),22),INDEX(표5[#All],MATCH(C425,표5[[#All],[잉크]],0),MATCH('넣어줄 잉크'!$D$2,표5[#Headers],0)+2))</f>
        <v>0</v>
      </c>
    </row>
    <row r="426" spans="2:4" hidden="1" x14ac:dyDescent="0.3">
      <c r="B426" s="56">
        <f t="shared" si="7"/>
        <v>0</v>
      </c>
      <c r="C426" s="139" t="str">
        <f>'제품 추가'!AC423</f>
        <v>SAKURA</v>
      </c>
      <c r="D426" s="138">
        <f>IF('넣어줄 잉크'!$D$2="주말",INDEX(표5[#All],MATCH(C426,표5[[#All],[잉크]],0),19)+INDEX(표5[#All],MATCH(C426,표5[[#All],[잉크]],0),22),INDEX(표5[#All],MATCH(C426,표5[[#All],[잉크]],0),MATCH('넣어줄 잉크'!$D$2,표5[#Headers],0)+2))</f>
        <v>0</v>
      </c>
    </row>
    <row r="427" spans="2:4" x14ac:dyDescent="0.3">
      <c r="B427" s="56">
        <f t="shared" si="7"/>
        <v>0</v>
      </c>
      <c r="C427" s="139" t="str">
        <f>'제품 추가'!AC648</f>
        <v>KKOMAG</v>
      </c>
      <c r="D427" s="138">
        <f>IF('넣어줄 잉크'!$D$2="주말",INDEX(표5[#All],MATCH(C427,표5[[#All],[잉크]],0),19)+INDEX(표5[#All],MATCH(C427,표5[[#All],[잉크]],0),22),INDEX(표5[#All],MATCH(C427,표5[[#All],[잉크]],0),MATCH('넣어줄 잉크'!$D$2,표5[#Headers],0)+2))</f>
        <v>0</v>
      </c>
    </row>
    <row r="428" spans="2:4" hidden="1" x14ac:dyDescent="0.3">
      <c r="B428" s="56">
        <f t="shared" si="7"/>
        <v>0</v>
      </c>
      <c r="C428" s="139" t="str">
        <f>'제품 추가'!AC425</f>
        <v>SALMON</v>
      </c>
      <c r="D428" s="138">
        <f>IF('넣어줄 잉크'!$D$2="주말",INDEX(표5[#All],MATCH(C428,표5[[#All],[잉크]],0),19)+INDEX(표5[#All],MATCH(C428,표5[[#All],[잉크]],0),22),INDEX(표5[#All],MATCH(C428,표5[[#All],[잉크]],0),MATCH('넣어줄 잉크'!$D$2,표5[#Headers],0)+2))</f>
        <v>0</v>
      </c>
    </row>
    <row r="429" spans="2:4" hidden="1" x14ac:dyDescent="0.3">
      <c r="B429" s="56">
        <f t="shared" si="7"/>
        <v>0</v>
      </c>
      <c r="C429" s="139" t="str">
        <f>'제품 추가'!AC426</f>
        <v>SAND</v>
      </c>
      <c r="D429" s="138">
        <f>IF('넣어줄 잉크'!$D$2="주말",INDEX(표5[#All],MATCH(C429,표5[[#All],[잉크]],0),19)+INDEX(표5[#All],MATCH(C429,표5[[#All],[잉크]],0),22),INDEX(표5[#All],MATCH(C429,표5[[#All],[잉크]],0),MATCH('넣어줄 잉크'!$D$2,표5[#Headers],0)+2))</f>
        <v>0</v>
      </c>
    </row>
    <row r="430" spans="2:4" hidden="1" x14ac:dyDescent="0.3">
      <c r="B430" s="56">
        <f t="shared" si="7"/>
        <v>0</v>
      </c>
      <c r="C430" s="139" t="str">
        <f>'제품 추가'!AC427</f>
        <v>SANGRIA</v>
      </c>
      <c r="D430" s="138">
        <f>IF('넣어줄 잉크'!$D$2="주말",INDEX(표5[#All],MATCH(C430,표5[[#All],[잉크]],0),19)+INDEX(표5[#All],MATCH(C430,표5[[#All],[잉크]],0),22),INDEX(표5[#All],MATCH(C430,표5[[#All],[잉크]],0),MATCH('넣어줄 잉크'!$D$2,표5[#Headers],0)+2))</f>
        <v>0</v>
      </c>
    </row>
    <row r="431" spans="2:4" hidden="1" x14ac:dyDescent="0.3">
      <c r="B431" s="56">
        <f t="shared" si="7"/>
        <v>0</v>
      </c>
      <c r="C431" s="139" t="str">
        <f>'제품 추가'!AC428</f>
        <v>SAPPHIRE</v>
      </c>
      <c r="D431" s="138">
        <f>IF('넣어줄 잉크'!$D$2="주말",INDEX(표5[#All],MATCH(C431,표5[[#All],[잉크]],0),19)+INDEX(표5[#All],MATCH(C431,표5[[#All],[잉크]],0),22),INDEX(표5[#All],MATCH(C431,표5[[#All],[잉크]],0),MATCH('넣어줄 잉크'!$D$2,표5[#Headers],0)+2))</f>
        <v>0</v>
      </c>
    </row>
    <row r="432" spans="2:4" hidden="1" x14ac:dyDescent="0.3">
      <c r="B432" s="56">
        <f t="shared" si="7"/>
        <v>0</v>
      </c>
      <c r="C432" s="139" t="str">
        <f>'제품 추가'!AC429</f>
        <v>SAUTERNE</v>
      </c>
      <c r="D432" s="138">
        <f>IF('넣어줄 잉크'!$D$2="주말",INDEX(표5[#All],MATCH(C432,표5[[#All],[잉크]],0),19)+INDEX(표5[#All],MATCH(C432,표5[[#All],[잉크]],0),22),INDEX(표5[#All],MATCH(C432,표5[[#All],[잉크]],0),MATCH('넣어줄 잉크'!$D$2,표5[#Headers],0)+2))</f>
        <v>0</v>
      </c>
    </row>
    <row r="433" spans="2:4" hidden="1" x14ac:dyDescent="0.3">
      <c r="B433" s="56">
        <f t="shared" si="7"/>
        <v>0</v>
      </c>
      <c r="C433" s="139" t="str">
        <f>'제품 추가'!AC430</f>
        <v>SCBISQUE</v>
      </c>
      <c r="D433" s="138">
        <f>IF('넣어줄 잉크'!$D$2="주말",INDEX(표5[#All],MATCH(C433,표5[[#All],[잉크]],0),19)+INDEX(표5[#All],MATCH(C433,표5[[#All],[잉크]],0),22),INDEX(표5[#All],MATCH(C433,표5[[#All],[잉크]],0),MATCH('넣어줄 잉크'!$D$2,표5[#Headers],0)+2))</f>
        <v>0</v>
      </c>
    </row>
    <row r="434" spans="2:4" hidden="1" x14ac:dyDescent="0.3">
      <c r="B434" s="56">
        <f t="shared" si="7"/>
        <v>0</v>
      </c>
      <c r="C434" s="139" t="str">
        <f>'제품 추가'!AC431</f>
        <v>SCBLACK</v>
      </c>
      <c r="D434" s="138">
        <f>IF('넣어줄 잉크'!$D$2="주말",INDEX(표5[#All],MATCH(C434,표5[[#All],[잉크]],0),19)+INDEX(표5[#All],MATCH(C434,표5[[#All],[잉크]],0),22),INDEX(표5[#All],MATCH(C434,표5[[#All],[잉크]],0),MATCH('넣어줄 잉크'!$D$2,표5[#Headers],0)+2))</f>
        <v>0</v>
      </c>
    </row>
    <row r="435" spans="2:4" hidden="1" x14ac:dyDescent="0.3">
      <c r="B435" s="56">
        <f t="shared" si="7"/>
        <v>0</v>
      </c>
      <c r="C435" s="139" t="str">
        <f>'제품 추가'!AC432</f>
        <v>SCBRUNETTE</v>
      </c>
      <c r="D435" s="138">
        <f>IF('넣어줄 잉크'!$D$2="주말",INDEX(표5[#All],MATCH(C435,표5[[#All],[잉크]],0),19)+INDEX(표5[#All],MATCH(C435,표5[[#All],[잉크]],0),22),INDEX(표5[#All],MATCH(C435,표5[[#All],[잉크]],0),MATCH('넣어줄 잉크'!$D$2,표5[#Headers],0)+2))</f>
        <v>0</v>
      </c>
    </row>
    <row r="436" spans="2:4" hidden="1" x14ac:dyDescent="0.3">
      <c r="B436" s="56">
        <f t="shared" si="7"/>
        <v>0</v>
      </c>
      <c r="C436" s="139" t="str">
        <f>'제품 추가'!AC433</f>
        <v>SCBULL</v>
      </c>
      <c r="D436" s="138">
        <f>IF('넣어줄 잉크'!$D$2="주말",INDEX(표5[#All],MATCH(C436,표5[[#All],[잉크]],0),19)+INDEX(표5[#All],MATCH(C436,표5[[#All],[잉크]],0),22),INDEX(표5[#All],MATCH(C436,표5[[#All],[잉크]],0),MATCH('넣어줄 잉크'!$D$2,표5[#Headers],0)+2))</f>
        <v>0</v>
      </c>
    </row>
    <row r="437" spans="2:4" hidden="1" x14ac:dyDescent="0.3">
      <c r="B437" s="56">
        <f t="shared" si="7"/>
        <v>0</v>
      </c>
      <c r="C437" s="139" t="str">
        <f>'제품 추가'!AC434</f>
        <v>SCCHOCO</v>
      </c>
      <c r="D437" s="138">
        <f>IF('넣어줄 잉크'!$D$2="주말",INDEX(표5[#All],MATCH(C437,표5[[#All],[잉크]],0),19)+INDEX(표5[#All],MATCH(C437,표5[[#All],[잉크]],0),22),INDEX(표5[#All],MATCH(C437,표5[[#All],[잉크]],0),MATCH('넣어줄 잉크'!$D$2,표5[#Headers],0)+2))</f>
        <v>0</v>
      </c>
    </row>
    <row r="438" spans="2:4" hidden="1" x14ac:dyDescent="0.3">
      <c r="B438" s="56">
        <f t="shared" si="7"/>
        <v>0</v>
      </c>
      <c r="C438" s="139" t="str">
        <f>'제품 추가'!AC435</f>
        <v>SCDARK</v>
      </c>
      <c r="D438" s="138">
        <f>IF('넣어줄 잉크'!$D$2="주말",INDEX(표5[#All],MATCH(C438,표5[[#All],[잉크]],0),19)+INDEX(표5[#All],MATCH(C438,표5[[#All],[잉크]],0),22),INDEX(표5[#All],MATCH(C438,표5[[#All],[잉크]],0),MATCH('넣어줄 잉크'!$D$2,표5[#Headers],0)+2))</f>
        <v>0</v>
      </c>
    </row>
    <row r="439" spans="2:4" hidden="1" x14ac:dyDescent="0.3">
      <c r="B439" s="56">
        <f t="shared" si="7"/>
        <v>0</v>
      </c>
      <c r="C439" s="139" t="str">
        <f>'제품 추가'!AC436</f>
        <v>SCFOXY</v>
      </c>
      <c r="D439" s="138">
        <f>IF('넣어줄 잉크'!$D$2="주말",INDEX(표5[#All],MATCH(C439,표5[[#All],[잉크]],0),19)+INDEX(표5[#All],MATCH(C439,표5[[#All],[잉크]],0),22),INDEX(표5[#All],MATCH(C439,표5[[#All],[잉크]],0),MATCH('넣어줄 잉크'!$D$2,표5[#Headers],0)+2))</f>
        <v>0</v>
      </c>
    </row>
    <row r="440" spans="2:4" hidden="1" x14ac:dyDescent="0.3">
      <c r="B440" s="56">
        <f t="shared" si="7"/>
        <v>0</v>
      </c>
      <c r="C440" s="139" t="str">
        <f>'제품 추가'!AC437</f>
        <v>SCGRAY</v>
      </c>
      <c r="D440" s="138">
        <f>IF('넣어줄 잉크'!$D$2="주말",INDEX(표5[#All],MATCH(C440,표5[[#All],[잉크]],0),19)+INDEX(표5[#All],MATCH(C440,표5[[#All],[잉크]],0),22),INDEX(표5[#All],MATCH(C440,표5[[#All],[잉크]],0),MATCH('넣어줄 잉크'!$D$2,표5[#Headers],0)+2))</f>
        <v>0</v>
      </c>
    </row>
    <row r="441" spans="2:4" hidden="1" x14ac:dyDescent="0.3">
      <c r="B441" s="56">
        <f t="shared" si="7"/>
        <v>0</v>
      </c>
      <c r="C441" s="139" t="str">
        <f>'제품 추가'!AC438</f>
        <v>SCHAZEL</v>
      </c>
      <c r="D441" s="138">
        <f>IF('넣어줄 잉크'!$D$2="주말",INDEX(표5[#All],MATCH(C441,표5[[#All],[잉크]],0),19)+INDEX(표5[#All],MATCH(C441,표5[[#All],[잉크]],0),22),INDEX(표5[#All],MATCH(C441,표5[[#All],[잉크]],0),MATCH('넣어줄 잉크'!$D$2,표5[#Headers],0)+2))</f>
        <v>0</v>
      </c>
    </row>
    <row r="442" spans="2:4" hidden="1" x14ac:dyDescent="0.3">
      <c r="B442" s="56">
        <f t="shared" si="7"/>
        <v>0</v>
      </c>
      <c r="C442" s="139" t="str">
        <f>'제품 추가'!AC439</f>
        <v>SCHOLE</v>
      </c>
      <c r="D442" s="138">
        <f>IF('넣어줄 잉크'!$D$2="주말",INDEX(표5[#All],MATCH(C442,표5[[#All],[잉크]],0),19)+INDEX(표5[#All],MATCH(C442,표5[[#All],[잉크]],0),22),INDEX(표5[#All],MATCH(C442,표5[[#All],[잉크]],0),MATCH('넣어줄 잉크'!$D$2,표5[#Headers],0)+2))</f>
        <v>0</v>
      </c>
    </row>
    <row r="443" spans="2:4" hidden="1" x14ac:dyDescent="0.3">
      <c r="B443" s="56">
        <f t="shared" si="7"/>
        <v>0</v>
      </c>
      <c r="C443" s="139" t="str">
        <f>'제품 추가'!AC440</f>
        <v>SCIRIDIUM</v>
      </c>
      <c r="D443" s="138">
        <f>IF('넣어줄 잉크'!$D$2="주말",INDEX(표5[#All],MATCH(C443,표5[[#All],[잉크]],0),19)+INDEX(표5[#All],MATCH(C443,표5[[#All],[잉크]],0),22),INDEX(표5[#All],MATCH(C443,표5[[#All],[잉크]],0),MATCH('넣어줄 잉크'!$D$2,표5[#Headers],0)+2))</f>
        <v>0</v>
      </c>
    </row>
    <row r="444" spans="2:4" hidden="1" x14ac:dyDescent="0.3">
      <c r="B444" s="56">
        <f t="shared" si="7"/>
        <v>0</v>
      </c>
      <c r="C444" s="139" t="str">
        <f>'제품 추가'!AC441</f>
        <v>SCJAZZ</v>
      </c>
      <c r="D444" s="138">
        <f>IF('넣어줄 잉크'!$D$2="주말",INDEX(표5[#All],MATCH(C444,표5[[#All],[잉크]],0),19)+INDEX(표5[#All],MATCH(C444,표5[[#All],[잉크]],0),22),INDEX(표5[#All],MATCH(C444,표5[[#All],[잉크]],0),MATCH('넣어줄 잉크'!$D$2,표5[#Headers],0)+2))</f>
        <v>0</v>
      </c>
    </row>
    <row r="445" spans="2:4" hidden="1" x14ac:dyDescent="0.3">
      <c r="B445" s="56">
        <f t="shared" si="7"/>
        <v>0</v>
      </c>
      <c r="C445" s="139" t="str">
        <f>'제품 추가'!AC442</f>
        <v>SCKHAKI</v>
      </c>
      <c r="D445" s="138">
        <f>IF('넣어줄 잉크'!$D$2="주말",INDEX(표5[#All],MATCH(C445,표5[[#All],[잉크]],0),19)+INDEX(표5[#All],MATCH(C445,표5[[#All],[잉크]],0),22),INDEX(표5[#All],MATCH(C445,표5[[#All],[잉크]],0),MATCH('넣어줄 잉크'!$D$2,표5[#Headers],0)+2))</f>
        <v>0</v>
      </c>
    </row>
    <row r="446" spans="2:4" hidden="1" x14ac:dyDescent="0.3">
      <c r="B446" s="56">
        <f t="shared" si="7"/>
        <v>0</v>
      </c>
      <c r="C446" s="139" t="str">
        <f>'제품 추가'!AC443</f>
        <v>SCMINK</v>
      </c>
      <c r="D446" s="138">
        <f>IF('넣어줄 잉크'!$D$2="주말",INDEX(표5[#All],MATCH(C446,표5[[#All],[잉크]],0),19)+INDEX(표5[#All],MATCH(C446,표5[[#All],[잉크]],0),22),INDEX(표5[#All],MATCH(C446,표5[[#All],[잉크]],0),MATCH('넣어줄 잉크'!$D$2,표5[#Headers],0)+2))</f>
        <v>0</v>
      </c>
    </row>
    <row r="447" spans="2:4" hidden="1" x14ac:dyDescent="0.3">
      <c r="B447" s="56">
        <f t="shared" si="7"/>
        <v>0</v>
      </c>
      <c r="C447" s="139" t="str">
        <f>'제품 추가'!AC444</f>
        <v>SCMUSHROOM</v>
      </c>
      <c r="D447" s="138">
        <f>IF('넣어줄 잉크'!$D$2="주말",INDEX(표5[#All],MATCH(C447,표5[[#All],[잉크]],0),19)+INDEX(표5[#All],MATCH(C447,표5[[#All],[잉크]],0),22),INDEX(표5[#All],MATCH(C447,표5[[#All],[잉크]],0),MATCH('넣어줄 잉크'!$D$2,표5[#Headers],0)+2))</f>
        <v>0</v>
      </c>
    </row>
    <row r="448" spans="2:4" hidden="1" x14ac:dyDescent="0.3">
      <c r="B448" s="56">
        <f t="shared" si="7"/>
        <v>0</v>
      </c>
      <c r="C448" s="139" t="str">
        <f>'제품 추가'!AC445</f>
        <v>SCNAVY</v>
      </c>
      <c r="D448" s="138">
        <f>IF('넣어줄 잉크'!$D$2="주말",INDEX(표5[#All],MATCH(C448,표5[[#All],[잉크]],0),19)+INDEX(표5[#All],MATCH(C448,표5[[#All],[잉크]],0),22),INDEX(표5[#All],MATCH(C448,표5[[#All],[잉크]],0),MATCH('넣어줄 잉크'!$D$2,표5[#Headers],0)+2))</f>
        <v>0</v>
      </c>
    </row>
    <row r="449" spans="2:4" hidden="1" x14ac:dyDescent="0.3">
      <c r="B449" s="56">
        <f t="shared" si="7"/>
        <v>0</v>
      </c>
      <c r="C449" s="139" t="str">
        <f>'제품 추가'!AC446</f>
        <v>SCNOIR</v>
      </c>
      <c r="D449" s="138">
        <f>IF('넣어줄 잉크'!$D$2="주말",INDEX(표5[#All],MATCH(C449,표5[[#All],[잉크]],0),19)+INDEX(표5[#All],MATCH(C449,표5[[#All],[잉크]],0),22),INDEX(표5[#All],MATCH(C449,표5[[#All],[잉크]],0),MATCH('넣어줄 잉크'!$D$2,표5[#Headers],0)+2))</f>
        <v>0</v>
      </c>
    </row>
    <row r="450" spans="2:4" hidden="1" x14ac:dyDescent="0.3">
      <c r="B450" s="56">
        <f t="shared" si="7"/>
        <v>0</v>
      </c>
      <c r="C450" s="139" t="str">
        <f>'제품 추가'!AC447</f>
        <v>SCOLIVE</v>
      </c>
      <c r="D450" s="138">
        <f>IF('넣어줄 잉크'!$D$2="주말",INDEX(표5[#All],MATCH(C450,표5[[#All],[잉크]],0),19)+INDEX(표5[#All],MATCH(C450,표5[[#All],[잉크]],0),22),INDEX(표5[#All],MATCH(C450,표5[[#All],[잉크]],0),MATCH('넣어줄 잉크'!$D$2,표5[#Headers],0)+2))</f>
        <v>0</v>
      </c>
    </row>
    <row r="451" spans="2:4" hidden="1" x14ac:dyDescent="0.3">
      <c r="B451" s="56">
        <f t="shared" si="7"/>
        <v>0</v>
      </c>
      <c r="C451" s="139" t="str">
        <f>'제품 추가'!AC448</f>
        <v>SCONE</v>
      </c>
      <c r="D451" s="138">
        <f>IF('넣어줄 잉크'!$D$2="주말",INDEX(표5[#All],MATCH(C451,표5[[#All],[잉크]],0),19)+INDEX(표5[#All],MATCH(C451,표5[[#All],[잉크]],0),22),INDEX(표5[#All],MATCH(C451,표5[[#All],[잉크]],0),MATCH('넣어줄 잉크'!$D$2,표5[#Headers],0)+2))</f>
        <v>0</v>
      </c>
    </row>
    <row r="452" spans="2:4" hidden="1" x14ac:dyDescent="0.3">
      <c r="B452" s="56">
        <f t="shared" si="7"/>
        <v>0</v>
      </c>
      <c r="C452" s="139" t="str">
        <f>'제품 추가'!AC449</f>
        <v>SCORANGE</v>
      </c>
      <c r="D452" s="138">
        <f>IF('넣어줄 잉크'!$D$2="주말",INDEX(표5[#All],MATCH(C452,표5[[#All],[잉크]],0),19)+INDEX(표5[#All],MATCH(C452,표5[[#All],[잉크]],0),22),INDEX(표5[#All],MATCH(C452,표5[[#All],[잉크]],0),MATCH('넣어줄 잉크'!$D$2,표5[#Headers],0)+2))</f>
        <v>0</v>
      </c>
    </row>
    <row r="453" spans="2:4" hidden="1" x14ac:dyDescent="0.3">
      <c r="B453" s="56">
        <f t="shared" si="7"/>
        <v>0</v>
      </c>
      <c r="C453" s="139" t="str">
        <f>'제품 추가'!AC450</f>
        <v>SCPINK</v>
      </c>
      <c r="D453" s="138">
        <f>IF('넣어줄 잉크'!$D$2="주말",INDEX(표5[#All],MATCH(C453,표5[[#All],[잉크]],0),19)+INDEX(표5[#All],MATCH(C453,표5[[#All],[잉크]],0),22),INDEX(표5[#All],MATCH(C453,표5[[#All],[잉크]],0),MATCH('넣어줄 잉크'!$D$2,표5[#Headers],0)+2))</f>
        <v>0</v>
      </c>
    </row>
    <row r="454" spans="2:4" hidden="1" x14ac:dyDescent="0.3">
      <c r="B454" s="56">
        <f t="shared" si="7"/>
        <v>0</v>
      </c>
      <c r="C454" s="139" t="str">
        <f>'제품 추가'!AC451</f>
        <v>SCROSE</v>
      </c>
      <c r="D454" s="138">
        <f>IF('넣어줄 잉크'!$D$2="주말",INDEX(표5[#All],MATCH(C454,표5[[#All],[잉크]],0),19)+INDEX(표5[#All],MATCH(C454,표5[[#All],[잉크]],0),22),INDEX(표5[#All],MATCH(C454,표5[[#All],[잉크]],0),MATCH('넣어줄 잉크'!$D$2,표5[#Headers],0)+2))</f>
        <v>0</v>
      </c>
    </row>
    <row r="455" spans="2:4" hidden="1" x14ac:dyDescent="0.3">
      <c r="B455" s="56">
        <f t="shared" si="7"/>
        <v>0</v>
      </c>
      <c r="C455" s="139" t="str">
        <f>'제품 추가'!AC452</f>
        <v>SCROYAL</v>
      </c>
      <c r="D455" s="138">
        <f>IF('넣어줄 잉크'!$D$2="주말",INDEX(표5[#All],MATCH(C455,표5[[#All],[잉크]],0),19)+INDEX(표5[#All],MATCH(C455,표5[[#All],[잉크]],0),22),INDEX(표5[#All],MATCH(C455,표5[[#All],[잉크]],0),MATCH('넣어줄 잉크'!$D$2,표5[#Headers],0)+2))</f>
        <v>0</v>
      </c>
    </row>
    <row r="456" spans="2:4" hidden="1" x14ac:dyDescent="0.3">
      <c r="B456" s="56">
        <f t="shared" si="7"/>
        <v>0</v>
      </c>
      <c r="C456" s="139" t="str">
        <f>'제품 추가'!AC453</f>
        <v>SCSAND</v>
      </c>
      <c r="D456" s="138">
        <f>IF('넣어줄 잉크'!$D$2="주말",INDEX(표5[#All],MATCH(C456,표5[[#All],[잉크]],0),19)+INDEX(표5[#All],MATCH(C456,표5[[#All],[잉크]],0),22),INDEX(표5[#All],MATCH(C456,표5[[#All],[잉크]],0),MATCH('넣어줄 잉크'!$D$2,표5[#Headers],0)+2))</f>
        <v>0</v>
      </c>
    </row>
    <row r="457" spans="2:4" hidden="1" x14ac:dyDescent="0.3">
      <c r="B457" s="56">
        <f t="shared" si="7"/>
        <v>0</v>
      </c>
      <c r="C457" s="139" t="str">
        <f>'제품 추가'!AC454</f>
        <v>SCSHALE</v>
      </c>
      <c r="D457" s="138">
        <f>IF('넣어줄 잉크'!$D$2="주말",INDEX(표5[#All],MATCH(C457,표5[[#All],[잉크]],0),19)+INDEX(표5[#All],MATCH(C457,표5[[#All],[잉크]],0),22),INDEX(표5[#All],MATCH(C457,표5[[#All],[잉크]],0),MATCH('넣어줄 잉크'!$D$2,표5[#Headers],0)+2))</f>
        <v>0</v>
      </c>
    </row>
    <row r="458" spans="2:4" hidden="1" x14ac:dyDescent="0.3">
      <c r="B458" s="56">
        <f t="shared" si="7"/>
        <v>0</v>
      </c>
      <c r="C458" s="139" t="str">
        <f>'제품 추가'!AC455</f>
        <v>SCSOUL</v>
      </c>
      <c r="D458" s="138">
        <f>IF('넣어줄 잉크'!$D$2="주말",INDEX(표5[#All],MATCH(C458,표5[[#All],[잉크]],0),19)+INDEX(표5[#All],MATCH(C458,표5[[#All],[잉크]],0),22),INDEX(표5[#All],MATCH(C458,표5[[#All],[잉크]],0),MATCH('넣어줄 잉크'!$D$2,표5[#Headers],0)+2))</f>
        <v>0</v>
      </c>
    </row>
    <row r="459" spans="2:4" hidden="1" x14ac:dyDescent="0.3">
      <c r="B459" s="56">
        <f t="shared" si="7"/>
        <v>0</v>
      </c>
      <c r="C459" s="139" t="str">
        <f>'제품 추가'!AC456</f>
        <v>SCSPACE</v>
      </c>
      <c r="D459" s="138">
        <f>IF('넣어줄 잉크'!$D$2="주말",INDEX(표5[#All],MATCH(C459,표5[[#All],[잉크]],0),19)+INDEX(표5[#All],MATCH(C459,표5[[#All],[잉크]],0),22),INDEX(표5[#All],MATCH(C459,표5[[#All],[잉크]],0),MATCH('넣어줄 잉크'!$D$2,표5[#Headers],0)+2))</f>
        <v>0</v>
      </c>
    </row>
    <row r="460" spans="2:4" hidden="1" x14ac:dyDescent="0.3">
      <c r="B460" s="56">
        <f t="shared" si="7"/>
        <v>0</v>
      </c>
      <c r="C460" s="139" t="str">
        <f>'제품 추가'!AC457</f>
        <v>SCSYRUP</v>
      </c>
      <c r="D460" s="138">
        <f>IF('넣어줄 잉크'!$D$2="주말",INDEX(표5[#All],MATCH(C460,표5[[#All],[잉크]],0),19)+INDEX(표5[#All],MATCH(C460,표5[[#All],[잉크]],0),22),INDEX(표5[#All],MATCH(C460,표5[[#All],[잉크]],0),MATCH('넣어줄 잉크'!$D$2,표5[#Headers],0)+2))</f>
        <v>0</v>
      </c>
    </row>
    <row r="461" spans="2:4" hidden="1" x14ac:dyDescent="0.3">
      <c r="B461" s="56">
        <f t="shared" si="7"/>
        <v>0</v>
      </c>
      <c r="C461" s="139" t="str">
        <f>'제품 추가'!AC458</f>
        <v>SCTAWNY</v>
      </c>
      <c r="D461" s="138">
        <f>IF('넣어줄 잉크'!$D$2="주말",INDEX(표5[#All],MATCH(C461,표5[[#All],[잉크]],0),19)+INDEX(표5[#All],MATCH(C461,표5[[#All],[잉크]],0),22),INDEX(표5[#All],MATCH(C461,표5[[#All],[잉크]],0),MATCH('넣어줄 잉크'!$D$2,표5[#Headers],0)+2))</f>
        <v>0</v>
      </c>
    </row>
    <row r="462" spans="2:4" hidden="1" x14ac:dyDescent="0.3">
      <c r="B462" s="56">
        <f t="shared" si="7"/>
        <v>0</v>
      </c>
      <c r="C462" s="139" t="str">
        <f>'제품 추가'!AC459</f>
        <v>SCTEN</v>
      </c>
      <c r="D462" s="138">
        <f>IF('넣어줄 잉크'!$D$2="주말",INDEX(표5[#All],MATCH(C462,표5[[#All],[잉크]],0),19)+INDEX(표5[#All],MATCH(C462,표5[[#All],[잉크]],0),22),INDEX(표5[#All],MATCH(C462,표5[[#All],[잉크]],0),MATCH('넣어줄 잉크'!$D$2,표5[#Headers],0)+2))</f>
        <v>0</v>
      </c>
    </row>
    <row r="463" spans="2:4" hidden="1" x14ac:dyDescent="0.3">
      <c r="B463" s="56">
        <f t="shared" si="7"/>
        <v>0</v>
      </c>
      <c r="C463" s="139" t="str">
        <f>'제품 추가'!AC460</f>
        <v>SCTOASTE</v>
      </c>
      <c r="D463" s="138">
        <f>IF('넣어줄 잉크'!$D$2="주말",INDEX(표5[#All],MATCH(C463,표5[[#All],[잉크]],0),19)+INDEX(표5[#All],MATCH(C463,표5[[#All],[잉크]],0),22),INDEX(표5[#All],MATCH(C463,표5[[#All],[잉크]],0),MATCH('넣어줄 잉크'!$D$2,표5[#Headers],0)+2))</f>
        <v>0</v>
      </c>
    </row>
    <row r="464" spans="2:4" hidden="1" x14ac:dyDescent="0.3">
      <c r="B464" s="56">
        <f t="shared" ref="B464:B527" si="8">IFERROR(SUM(D464:D464),0)</f>
        <v>0</v>
      </c>
      <c r="C464" s="139" t="str">
        <f>'제품 추가'!AC461</f>
        <v>SCVAMPIRE</v>
      </c>
      <c r="D464" s="138">
        <f>IF('넣어줄 잉크'!$D$2="주말",INDEX(표5[#All],MATCH(C464,표5[[#All],[잉크]],0),19)+INDEX(표5[#All],MATCH(C464,표5[[#All],[잉크]],0),22),INDEX(표5[#All],MATCH(C464,표5[[#All],[잉크]],0),MATCH('넣어줄 잉크'!$D$2,표5[#Headers],0)+2))</f>
        <v>0</v>
      </c>
    </row>
    <row r="465" spans="2:4" hidden="1" x14ac:dyDescent="0.3">
      <c r="B465" s="56">
        <f t="shared" si="8"/>
        <v>0</v>
      </c>
      <c r="C465" s="139" t="str">
        <f>'제품 추가'!AC462</f>
        <v>SCYELLOW</v>
      </c>
      <c r="D465" s="138">
        <f>IF('넣어줄 잉크'!$D$2="주말",INDEX(표5[#All],MATCH(C465,표5[[#All],[잉크]],0),19)+INDEX(표5[#All],MATCH(C465,표5[[#All],[잉크]],0),22),INDEX(표5[#All],MATCH(C465,표5[[#All],[잉크]],0),MATCH('넣어줄 잉크'!$D$2,표5[#Headers],0)+2))</f>
        <v>0</v>
      </c>
    </row>
    <row r="466" spans="2:4" hidden="1" x14ac:dyDescent="0.3">
      <c r="B466" s="56">
        <f t="shared" si="8"/>
        <v>0</v>
      </c>
      <c r="C466" s="139" t="str">
        <f>'제품 추가'!AC463</f>
        <v>SEA</v>
      </c>
      <c r="D466" s="138">
        <f>IF('넣어줄 잉크'!$D$2="주말",INDEX(표5[#All],MATCH(C466,표5[[#All],[잉크]],0),19)+INDEX(표5[#All],MATCH(C466,표5[[#All],[잉크]],0),22),INDEX(표5[#All],MATCH(C466,표5[[#All],[잉크]],0),MATCH('넣어줄 잉크'!$D$2,표5[#Headers],0)+2))</f>
        <v>0</v>
      </c>
    </row>
    <row r="467" spans="2:4" hidden="1" x14ac:dyDescent="0.3">
      <c r="B467" s="56">
        <f t="shared" si="8"/>
        <v>0</v>
      </c>
      <c r="C467" s="139" t="str">
        <f>'제품 추가'!AC464</f>
        <v>SEAL</v>
      </c>
      <c r="D467" s="138">
        <f>IF('넣어줄 잉크'!$D$2="주말",INDEX(표5[#All],MATCH(C467,표5[[#All],[잉크]],0),19)+INDEX(표5[#All],MATCH(C467,표5[[#All],[잉크]],0),22),INDEX(표5[#All],MATCH(C467,표5[[#All],[잉크]],0),MATCH('넣어줄 잉크'!$D$2,표5[#Headers],0)+2))</f>
        <v>0</v>
      </c>
    </row>
    <row r="468" spans="2:4" hidden="1" x14ac:dyDescent="0.3">
      <c r="B468" s="56">
        <f t="shared" si="8"/>
        <v>0</v>
      </c>
      <c r="C468" s="139" t="str">
        <f>'제품 추가'!AC465</f>
        <v>SEASHELL</v>
      </c>
      <c r="D468" s="138">
        <f>IF('넣어줄 잉크'!$D$2="주말",INDEX(표5[#All],MATCH(C468,표5[[#All],[잉크]],0),19)+INDEX(표5[#All],MATCH(C468,표5[[#All],[잉크]],0),22),INDEX(표5[#All],MATCH(C468,표5[[#All],[잉크]],0),MATCH('넣어줄 잉크'!$D$2,표5[#Headers],0)+2))</f>
        <v>0</v>
      </c>
    </row>
    <row r="469" spans="2:4" x14ac:dyDescent="0.3">
      <c r="B469" s="56">
        <f t="shared" si="8"/>
        <v>0</v>
      </c>
      <c r="C469" s="139" t="str">
        <f>'제품 추가'!AC318</f>
        <v>MONKEY</v>
      </c>
      <c r="D469" s="138">
        <f>IF('넣어줄 잉크'!$D$2="주말",INDEX(표5[#All],MATCH(C469,표5[[#All],[잉크]],0),19)+INDEX(표5[#All],MATCH(C469,표5[[#All],[잉크]],0),22),INDEX(표5[#All],MATCH(C469,표5[[#All],[잉크]],0),MATCH('넣어줄 잉크'!$D$2,표5[#Headers],0)+2))</f>
        <v>0</v>
      </c>
    </row>
    <row r="470" spans="2:4" hidden="1" x14ac:dyDescent="0.3">
      <c r="B470" s="56">
        <f t="shared" si="8"/>
        <v>2</v>
      </c>
      <c r="C470" s="139" t="str">
        <f>'제품 추가'!AC467</f>
        <v>SHADOW</v>
      </c>
      <c r="D470" s="138">
        <f>IF('넣어줄 잉크'!$D$2="주말",INDEX(표5[#All],MATCH(C470,표5[[#All],[잉크]],0),19)+INDEX(표5[#All],MATCH(C470,표5[[#All],[잉크]],0),22),INDEX(표5[#All],MATCH(C470,표5[[#All],[잉크]],0),MATCH('넣어줄 잉크'!$D$2,표5[#Headers],0)+2))</f>
        <v>2</v>
      </c>
    </row>
    <row r="471" spans="2:4" hidden="1" x14ac:dyDescent="0.3">
      <c r="B471" s="56">
        <f t="shared" si="8"/>
        <v>0</v>
      </c>
      <c r="C471" s="139" t="str">
        <f>'제품 추가'!AC468</f>
        <v>SHALE</v>
      </c>
      <c r="D471" s="138">
        <f>IF('넣어줄 잉크'!$D$2="주말",INDEX(표5[#All],MATCH(C471,표5[[#All],[잉크]],0),19)+INDEX(표5[#All],MATCH(C471,표5[[#All],[잉크]],0),22),INDEX(표5[#All],MATCH(C471,표5[[#All],[잉크]],0),MATCH('넣어줄 잉크'!$D$2,표5[#Headers],0)+2))</f>
        <v>0</v>
      </c>
    </row>
    <row r="472" spans="2:4" hidden="1" x14ac:dyDescent="0.3">
      <c r="B472" s="56">
        <f t="shared" si="8"/>
        <v>0</v>
      </c>
      <c r="C472" s="139" t="str">
        <f>'제품 추가'!AC469</f>
        <v>SHEEP</v>
      </c>
      <c r="D472" s="138">
        <f>IF('넣어줄 잉크'!$D$2="주말",INDEX(표5[#All],MATCH(C472,표5[[#All],[잉크]],0),19)+INDEX(표5[#All],MATCH(C472,표5[[#All],[잉크]],0),22),INDEX(표5[#All],MATCH(C472,표5[[#All],[잉크]],0),MATCH('넣어줄 잉크'!$D$2,표5[#Headers],0)+2))</f>
        <v>0</v>
      </c>
    </row>
    <row r="473" spans="2:4" hidden="1" x14ac:dyDescent="0.3">
      <c r="B473" s="56">
        <f t="shared" si="8"/>
        <v>0</v>
      </c>
      <c r="C473" s="139" t="str">
        <f>'제품 추가'!AC470</f>
        <v>SHEPHERD</v>
      </c>
      <c r="D473" s="138">
        <f>IF('넣어줄 잉크'!$D$2="주말",INDEX(표5[#All],MATCH(C473,표5[[#All],[잉크]],0),19)+INDEX(표5[#All],MATCH(C473,표5[[#All],[잉크]],0),22),INDEX(표5[#All],MATCH(C473,표5[[#All],[잉크]],0),MATCH('넣어줄 잉크'!$D$2,표5[#Headers],0)+2))</f>
        <v>0</v>
      </c>
    </row>
    <row r="474" spans="2:4" hidden="1" x14ac:dyDescent="0.3">
      <c r="B474" s="56">
        <f t="shared" si="8"/>
        <v>0</v>
      </c>
      <c r="C474" s="139" t="str">
        <f>'제품 추가'!AC471</f>
        <v>SHIP</v>
      </c>
      <c r="D474" s="138">
        <f>IF('넣어줄 잉크'!$D$2="주말",INDEX(표5[#All],MATCH(C474,표5[[#All],[잉크]],0),19)+INDEX(표5[#All],MATCH(C474,표5[[#All],[잉크]],0),22),INDEX(표5[#All],MATCH(C474,표5[[#All],[잉크]],0),MATCH('넣어줄 잉크'!$D$2,표5[#Headers],0)+2))</f>
        <v>0</v>
      </c>
    </row>
    <row r="475" spans="2:4" hidden="1" x14ac:dyDescent="0.3">
      <c r="B475" s="56">
        <f t="shared" si="8"/>
        <v>0</v>
      </c>
      <c r="C475" s="139" t="str">
        <f>'제품 추가'!AC472</f>
        <v>SHIRIMP</v>
      </c>
      <c r="D475" s="138">
        <f>IF('넣어줄 잉크'!$D$2="주말",INDEX(표5[#All],MATCH(C475,표5[[#All],[잉크]],0),19)+INDEX(표5[#All],MATCH(C475,표5[[#All],[잉크]],0),22),INDEX(표5[#All],MATCH(C475,표5[[#All],[잉크]],0),MATCH('넣어줄 잉크'!$D$2,표5[#Headers],0)+2))</f>
        <v>0</v>
      </c>
    </row>
    <row r="476" spans="2:4" hidden="1" x14ac:dyDescent="0.3">
      <c r="B476" s="56">
        <f t="shared" si="8"/>
        <v>0</v>
      </c>
      <c r="C476" s="139" t="str">
        <f>'제품 추가'!AC473</f>
        <v>SHITAKE</v>
      </c>
      <c r="D476" s="138">
        <f>IF('넣어줄 잉크'!$D$2="주말",INDEX(표5[#All],MATCH(C476,표5[[#All],[잉크]],0),19)+INDEX(표5[#All],MATCH(C476,표5[[#All],[잉크]],0),22),INDEX(표5[#All],MATCH(C476,표5[[#All],[잉크]],0),MATCH('넣어줄 잉크'!$D$2,표5[#Headers],0)+2))</f>
        <v>0</v>
      </c>
    </row>
    <row r="477" spans="2:4" hidden="1" x14ac:dyDescent="0.3">
      <c r="B477" s="56">
        <f t="shared" si="8"/>
        <v>0</v>
      </c>
      <c r="C477" s="139" t="str">
        <f>'제품 추가'!AC474</f>
        <v>SIENNA</v>
      </c>
      <c r="D477" s="138">
        <f>IF('넣어줄 잉크'!$D$2="주말",INDEX(표5[#All],MATCH(C477,표5[[#All],[잉크]],0),19)+INDEX(표5[#All],MATCH(C477,표5[[#All],[잉크]],0),22),INDEX(표5[#All],MATCH(C477,표5[[#All],[잉크]],0),MATCH('넣어줄 잉크'!$D$2,표5[#Headers],0)+2))</f>
        <v>0</v>
      </c>
    </row>
    <row r="478" spans="2:4" hidden="1" x14ac:dyDescent="0.3">
      <c r="B478" s="56">
        <f t="shared" si="8"/>
        <v>0</v>
      </c>
      <c r="C478" s="139" t="str">
        <f>'제품 추가'!AC475</f>
        <v>SIERRA</v>
      </c>
      <c r="D478" s="138">
        <f>IF('넣어줄 잉크'!$D$2="주말",INDEX(표5[#All],MATCH(C478,표5[[#All],[잉크]],0),19)+INDEX(표5[#All],MATCH(C478,표5[[#All],[잉크]],0),22),INDEX(표5[#All],MATCH(C478,표5[[#All],[잉크]],0),MATCH('넣어줄 잉크'!$D$2,표5[#Headers],0)+2))</f>
        <v>0</v>
      </c>
    </row>
    <row r="479" spans="2:4" hidden="1" x14ac:dyDescent="0.3">
      <c r="B479" s="56">
        <f t="shared" si="8"/>
        <v>0</v>
      </c>
      <c r="C479" s="139" t="str">
        <f>'제품 추가'!AC476</f>
        <v>SILVER</v>
      </c>
      <c r="D479" s="138">
        <f>IF('넣어줄 잉크'!$D$2="주말",INDEX(표5[#All],MATCH(C479,표5[[#All],[잉크]],0),19)+INDEX(표5[#All],MATCH(C479,표5[[#All],[잉크]],0),22),INDEX(표5[#All],MATCH(C479,표5[[#All],[잉크]],0),MATCH('넣어줄 잉크'!$D$2,표5[#Headers],0)+2))</f>
        <v>0</v>
      </c>
    </row>
    <row r="480" spans="2:4" hidden="1" x14ac:dyDescent="0.3">
      <c r="B480" s="56">
        <f t="shared" si="8"/>
        <v>0</v>
      </c>
      <c r="C480" s="139" t="str">
        <f>'제품 추가'!AC477</f>
        <v>SKGOLD</v>
      </c>
      <c r="D480" s="138">
        <f>IF('넣어줄 잉크'!$D$2="주말",INDEX(표5[#All],MATCH(C480,표5[[#All],[잉크]],0),19)+INDEX(표5[#All],MATCH(C480,표5[[#All],[잉크]],0),22),INDEX(표5[#All],MATCH(C480,표5[[#All],[잉크]],0),MATCH('넣어줄 잉크'!$D$2,표5[#Headers],0)+2))</f>
        <v>0</v>
      </c>
    </row>
    <row r="481" spans="2:4" hidden="1" x14ac:dyDescent="0.3">
      <c r="B481" s="56">
        <f t="shared" si="8"/>
        <v>0</v>
      </c>
      <c r="C481" s="139" t="str">
        <f>'제품 추가'!AC478</f>
        <v>SKIN</v>
      </c>
      <c r="D481" s="138">
        <f>IF('넣어줄 잉크'!$D$2="주말",INDEX(표5[#All],MATCH(C481,표5[[#All],[잉크]],0),19)+INDEX(표5[#All],MATCH(C481,표5[[#All],[잉크]],0),22),INDEX(표5[#All],MATCH(C481,표5[[#All],[잉크]],0),MATCH('넣어줄 잉크'!$D$2,표5[#Headers],0)+2))</f>
        <v>0</v>
      </c>
    </row>
    <row r="482" spans="2:4" hidden="1" x14ac:dyDescent="0.3">
      <c r="B482" s="56">
        <f t="shared" si="8"/>
        <v>0</v>
      </c>
      <c r="C482" s="139" t="str">
        <f>'제품 추가'!AC479</f>
        <v>SKRED</v>
      </c>
      <c r="D482" s="138">
        <f>IF('넣어줄 잉크'!$D$2="주말",INDEX(표5[#All],MATCH(C482,표5[[#All],[잉크]],0),19)+INDEX(표5[#All],MATCH(C482,표5[[#All],[잉크]],0),22),INDEX(표5[#All],MATCH(C482,표5[[#All],[잉크]],0),MATCH('넣어줄 잉크'!$D$2,표5[#Headers],0)+2))</f>
        <v>0</v>
      </c>
    </row>
    <row r="483" spans="2:4" hidden="1" x14ac:dyDescent="0.3">
      <c r="B483" s="56">
        <f t="shared" si="8"/>
        <v>1</v>
      </c>
      <c r="C483" s="139" t="str">
        <f>'제품 추가'!AC480</f>
        <v>SKY</v>
      </c>
      <c r="D483" s="138">
        <f>IF('넣어줄 잉크'!$D$2="주말",INDEX(표5[#All],MATCH(C483,표5[[#All],[잉크]],0),19)+INDEX(표5[#All],MATCH(C483,표5[[#All],[잉크]],0),22),INDEX(표5[#All],MATCH(C483,표5[[#All],[잉크]],0),MATCH('넣어줄 잉크'!$D$2,표5[#Headers],0)+2))</f>
        <v>1</v>
      </c>
    </row>
    <row r="484" spans="2:4" hidden="1" x14ac:dyDescent="0.3">
      <c r="B484" s="56">
        <f t="shared" si="8"/>
        <v>0</v>
      </c>
      <c r="C484" s="139" t="str">
        <f>'제품 추가'!AC481</f>
        <v>SLATE</v>
      </c>
      <c r="D484" s="138">
        <f>IF('넣어줄 잉크'!$D$2="주말",INDEX(표5[#All],MATCH(C484,표5[[#All],[잉크]],0),19)+INDEX(표5[#All],MATCH(C484,표5[[#All],[잉크]],0),22),INDEX(표5[#All],MATCH(C484,표5[[#All],[잉크]],0),MATCH('넣어줄 잉크'!$D$2,표5[#Headers],0)+2))</f>
        <v>0</v>
      </c>
    </row>
    <row r="485" spans="2:4" hidden="1" x14ac:dyDescent="0.3">
      <c r="B485" s="56">
        <f t="shared" si="8"/>
        <v>0</v>
      </c>
      <c r="C485" s="139" t="str">
        <f>'제품 추가'!AC482</f>
        <v>SMOKE</v>
      </c>
      <c r="D485" s="138">
        <f>IF('넣어줄 잉크'!$D$2="주말",INDEX(표5[#All],MATCH(C485,표5[[#All],[잉크]],0),19)+INDEX(표5[#All],MATCH(C485,표5[[#All],[잉크]],0),22),INDEX(표5[#All],MATCH(C485,표5[[#All],[잉크]],0),MATCH('넣어줄 잉크'!$D$2,표5[#Headers],0)+2))</f>
        <v>0</v>
      </c>
    </row>
    <row r="486" spans="2:4" hidden="1" x14ac:dyDescent="0.3">
      <c r="B486" s="56">
        <f t="shared" si="8"/>
        <v>0</v>
      </c>
      <c r="C486" s="139" t="str">
        <f>'제품 추가'!AC483</f>
        <v>SNIPER</v>
      </c>
      <c r="D486" s="138">
        <f>IF('넣어줄 잉크'!$D$2="주말",INDEX(표5[#All],MATCH(C486,표5[[#All],[잉크]],0),19)+INDEX(표5[#All],MATCH(C486,표5[[#All],[잉크]],0),22),INDEX(표5[#All],MATCH(C486,표5[[#All],[잉크]],0),MATCH('넣어줄 잉크'!$D$2,표5[#Headers],0)+2))</f>
        <v>0</v>
      </c>
    </row>
    <row r="487" spans="2:4" hidden="1" x14ac:dyDescent="0.3">
      <c r="B487" s="56">
        <f t="shared" si="8"/>
        <v>0</v>
      </c>
      <c r="C487" s="139" t="str">
        <f>'제품 추가'!AC484</f>
        <v>SNOW</v>
      </c>
      <c r="D487" s="138">
        <f>IF('넣어줄 잉크'!$D$2="주말",INDEX(표5[#All],MATCH(C487,표5[[#All],[잉크]],0),19)+INDEX(표5[#All],MATCH(C487,표5[[#All],[잉크]],0),22),INDEX(표5[#All],MATCH(C487,표5[[#All],[잉크]],0),MATCH('넣어줄 잉크'!$D$2,표5[#Headers],0)+2))</f>
        <v>0</v>
      </c>
    </row>
    <row r="488" spans="2:4" hidden="1" x14ac:dyDescent="0.3">
      <c r="B488" s="56">
        <f t="shared" si="8"/>
        <v>0</v>
      </c>
      <c r="C488" s="139" t="str">
        <f>'제품 추가'!AC485</f>
        <v>SODA</v>
      </c>
      <c r="D488" s="138">
        <f>IF('넣어줄 잉크'!$D$2="주말",INDEX(표5[#All],MATCH(C488,표5[[#All],[잉크]],0),19)+INDEX(표5[#All],MATCH(C488,표5[[#All],[잉크]],0),22),INDEX(표5[#All],MATCH(C488,표5[[#All],[잉크]],0),MATCH('넣어줄 잉크'!$D$2,표5[#Headers],0)+2))</f>
        <v>0</v>
      </c>
    </row>
    <row r="489" spans="2:4" hidden="1" x14ac:dyDescent="0.3">
      <c r="B489" s="56">
        <f t="shared" si="8"/>
        <v>0</v>
      </c>
      <c r="C489" s="139" t="str">
        <f>'제품 추가'!AC486</f>
        <v>SOIL</v>
      </c>
      <c r="D489" s="138">
        <f>IF('넣어줄 잉크'!$D$2="주말",INDEX(표5[#All],MATCH(C489,표5[[#All],[잉크]],0),19)+INDEX(표5[#All],MATCH(C489,표5[[#All],[잉크]],0),22),INDEX(표5[#All],MATCH(C489,표5[[#All],[잉크]],0),MATCH('넣어줄 잉크'!$D$2,표5[#Headers],0)+2))</f>
        <v>0</v>
      </c>
    </row>
    <row r="490" spans="2:4" hidden="1" x14ac:dyDescent="0.3">
      <c r="B490" s="56">
        <f t="shared" si="8"/>
        <v>0</v>
      </c>
      <c r="C490" s="139" t="str">
        <f>'제품 추가'!AC487</f>
        <v>SONATA</v>
      </c>
      <c r="D490" s="138">
        <f>IF('넣어줄 잉크'!$D$2="주말",INDEX(표5[#All],MATCH(C490,표5[[#All],[잉크]],0),19)+INDEX(표5[#All],MATCH(C490,표5[[#All],[잉크]],0),22),INDEX(표5[#All],MATCH(C490,표5[[#All],[잉크]],0),MATCH('넣어줄 잉크'!$D$2,표5[#Headers],0)+2))</f>
        <v>0</v>
      </c>
    </row>
    <row r="491" spans="2:4" x14ac:dyDescent="0.3">
      <c r="B491" s="56">
        <f t="shared" si="8"/>
        <v>0</v>
      </c>
      <c r="C491" s="139" t="str">
        <f>'제품 추가'!AC649</f>
        <v>NAGJI</v>
      </c>
      <c r="D491" s="138">
        <f>IF('넣어줄 잉크'!$D$2="주말",INDEX(표5[#All],MATCH(C491,표5[[#All],[잉크]],0),19)+INDEX(표5[#All],MATCH(C491,표5[[#All],[잉크]],0),22),INDEX(표5[#All],MATCH(C491,표5[[#All],[잉크]],0),MATCH('넣어줄 잉크'!$D$2,표5[#Headers],0)+2))</f>
        <v>0</v>
      </c>
    </row>
    <row r="492" spans="2:4" hidden="1" x14ac:dyDescent="0.3">
      <c r="B492" s="56">
        <f t="shared" si="8"/>
        <v>0</v>
      </c>
      <c r="C492" s="139" t="str">
        <f>'제품 추가'!AC489</f>
        <v>SOOT</v>
      </c>
      <c r="D492" s="138">
        <f>IF('넣어줄 잉크'!$D$2="주말",INDEX(표5[#All],MATCH(C492,표5[[#All],[잉크]],0),19)+INDEX(표5[#All],MATCH(C492,표5[[#All],[잉크]],0),22),INDEX(표5[#All],MATCH(C492,표5[[#All],[잉크]],0),MATCH('넣어줄 잉크'!$D$2,표5[#Headers],0)+2))</f>
        <v>0</v>
      </c>
    </row>
    <row r="493" spans="2:4" hidden="1" x14ac:dyDescent="0.3">
      <c r="B493" s="56">
        <f t="shared" si="8"/>
        <v>0</v>
      </c>
      <c r="C493" s="139" t="str">
        <f>'제품 추가'!AC490</f>
        <v>SOUFFLE</v>
      </c>
      <c r="D493" s="138">
        <f>IF('넣어줄 잉크'!$D$2="주말",INDEX(표5[#All],MATCH(C493,표5[[#All],[잉크]],0),19)+INDEX(표5[#All],MATCH(C493,표5[[#All],[잉크]],0),22),INDEX(표5[#All],MATCH(C493,표5[[#All],[잉크]],0),MATCH('넣어줄 잉크'!$D$2,표5[#Headers],0)+2))</f>
        <v>0</v>
      </c>
    </row>
    <row r="494" spans="2:4" hidden="1" x14ac:dyDescent="0.3">
      <c r="B494" s="56">
        <f t="shared" si="8"/>
        <v>0</v>
      </c>
      <c r="C494" s="139" t="str">
        <f>'제품 추가'!AC491</f>
        <v>SOUL</v>
      </c>
      <c r="D494" s="138">
        <f>IF('넣어줄 잉크'!$D$2="주말",INDEX(표5[#All],MATCH(C494,표5[[#All],[잉크]],0),19)+INDEX(표5[#All],MATCH(C494,표5[[#All],[잉크]],0),22),INDEX(표5[#All],MATCH(C494,표5[[#All],[잉크]],0),MATCH('넣어줄 잉크'!$D$2,표5[#Headers],0)+2))</f>
        <v>0</v>
      </c>
    </row>
    <row r="495" spans="2:4" hidden="1" x14ac:dyDescent="0.3">
      <c r="B495" s="56">
        <f t="shared" si="8"/>
        <v>0</v>
      </c>
      <c r="C495" s="139" t="str">
        <f>'제품 추가'!AC492</f>
        <v>SPACE</v>
      </c>
      <c r="D495" s="138">
        <f>IF('넣어줄 잉크'!$D$2="주말",INDEX(표5[#All],MATCH(C495,표5[[#All],[잉크]],0),19)+INDEX(표5[#All],MATCH(C495,표5[[#All],[잉크]],0),22),INDEX(표5[#All],MATCH(C495,표5[[#All],[잉크]],0),MATCH('넣어줄 잉크'!$D$2,표5[#Headers],0)+2))</f>
        <v>0</v>
      </c>
    </row>
    <row r="496" spans="2:4" hidden="1" x14ac:dyDescent="0.3">
      <c r="B496" s="56">
        <f t="shared" si="8"/>
        <v>0</v>
      </c>
      <c r="C496" s="139" t="str">
        <f>'제품 추가'!AC493</f>
        <v>SPGOLD</v>
      </c>
      <c r="D496" s="138">
        <f>IF('넣어줄 잉크'!$D$2="주말",INDEX(표5[#All],MATCH(C496,표5[[#All],[잉크]],0),19)+INDEX(표5[#All],MATCH(C496,표5[[#All],[잉크]],0),22),INDEX(표5[#All],MATCH(C496,표5[[#All],[잉크]],0),MATCH('넣어줄 잉크'!$D$2,표5[#Headers],0)+2))</f>
        <v>0</v>
      </c>
    </row>
    <row r="497" spans="2:4" hidden="1" x14ac:dyDescent="0.3">
      <c r="B497" s="56">
        <f t="shared" si="8"/>
        <v>0</v>
      </c>
      <c r="C497" s="139" t="str">
        <f>'제품 추가'!AC494</f>
        <v>SPGREEN</v>
      </c>
      <c r="D497" s="138">
        <f>IF('넣어줄 잉크'!$D$2="주말",INDEX(표5[#All],MATCH(C497,표5[[#All],[잉크]],0),19)+INDEX(표5[#All],MATCH(C497,표5[[#All],[잉크]],0),22),INDEX(표5[#All],MATCH(C497,표5[[#All],[잉크]],0),MATCH('넣어줄 잉크'!$D$2,표5[#Headers],0)+2))</f>
        <v>0</v>
      </c>
    </row>
    <row r="498" spans="2:4" hidden="1" x14ac:dyDescent="0.3">
      <c r="B498" s="56">
        <f t="shared" si="8"/>
        <v>0</v>
      </c>
      <c r="C498" s="139" t="str">
        <f>'제품 추가'!AC495</f>
        <v>SPIDER</v>
      </c>
      <c r="D498" s="138">
        <f>IF('넣어줄 잉크'!$D$2="주말",INDEX(표5[#All],MATCH(C498,표5[[#All],[잉크]],0),19)+INDEX(표5[#All],MATCH(C498,표5[[#All],[잉크]],0),22),INDEX(표5[#All],MATCH(C498,표5[[#All],[잉크]],0),MATCH('넣어줄 잉크'!$D$2,표5[#Headers],0)+2))</f>
        <v>0</v>
      </c>
    </row>
    <row r="499" spans="2:4" hidden="1" x14ac:dyDescent="0.3">
      <c r="B499" s="56">
        <f t="shared" si="8"/>
        <v>0</v>
      </c>
      <c r="C499" s="139" t="str">
        <f>'제품 추가'!AC496</f>
        <v>SPINACH</v>
      </c>
      <c r="D499" s="138">
        <f>IF('넣어줄 잉크'!$D$2="주말",INDEX(표5[#All],MATCH(C499,표5[[#All],[잉크]],0),19)+INDEX(표5[#All],MATCH(C499,표5[[#All],[잉크]],0),22),INDEX(표5[#All],MATCH(C499,표5[[#All],[잉크]],0),MATCH('넣어줄 잉크'!$D$2,표5[#Headers],0)+2))</f>
        <v>0</v>
      </c>
    </row>
    <row r="500" spans="2:4" hidden="1" x14ac:dyDescent="0.3">
      <c r="B500" s="56">
        <f t="shared" si="8"/>
        <v>0</v>
      </c>
      <c r="C500" s="139" t="str">
        <f>'제품 추가'!AC497</f>
        <v>SQUASH</v>
      </c>
      <c r="D500" s="138">
        <f>IF('넣어줄 잉크'!$D$2="주말",INDEX(표5[#All],MATCH(C500,표5[[#All],[잉크]],0),19)+INDEX(표5[#All],MATCH(C500,표5[[#All],[잉크]],0),22),INDEX(표5[#All],MATCH(C500,표5[[#All],[잉크]],0),MATCH('넣어줄 잉크'!$D$2,표5[#Headers],0)+2))</f>
        <v>0</v>
      </c>
    </row>
    <row r="501" spans="2:4" hidden="1" x14ac:dyDescent="0.3">
      <c r="B501" s="56">
        <f t="shared" si="8"/>
        <v>0</v>
      </c>
      <c r="C501" s="139" t="str">
        <f>'제품 추가'!AC498</f>
        <v>STEEL</v>
      </c>
      <c r="D501" s="138">
        <f>IF('넣어줄 잉크'!$D$2="주말",INDEX(표5[#All],MATCH(C501,표5[[#All],[잉크]],0),19)+INDEX(표5[#All],MATCH(C501,표5[[#All],[잉크]],0),22),INDEX(표5[#All],MATCH(C501,표5[[#All],[잉크]],0),MATCH('넣어줄 잉크'!$D$2,표5[#Headers],0)+2))</f>
        <v>0</v>
      </c>
    </row>
    <row r="502" spans="2:4" hidden="1" x14ac:dyDescent="0.3">
      <c r="B502" s="56">
        <f t="shared" si="8"/>
        <v>0</v>
      </c>
      <c r="C502" s="139" t="str">
        <f>'제품 추가'!AC499</f>
        <v>STONE</v>
      </c>
      <c r="D502" s="138">
        <f>IF('넣어줄 잉크'!$D$2="주말",INDEX(표5[#All],MATCH(C502,표5[[#All],[잉크]],0),19)+INDEX(표5[#All],MATCH(C502,표5[[#All],[잉크]],0),22),INDEX(표5[#All],MATCH(C502,표5[[#All],[잉크]],0),MATCH('넣어줄 잉크'!$D$2,표5[#Headers],0)+2))</f>
        <v>0</v>
      </c>
    </row>
    <row r="503" spans="2:4" hidden="1" x14ac:dyDescent="0.3">
      <c r="B503" s="56">
        <f t="shared" si="8"/>
        <v>0</v>
      </c>
      <c r="C503" s="139" t="str">
        <f>'제품 추가'!AC500</f>
        <v>STUCCO</v>
      </c>
      <c r="D503" s="138">
        <f>IF('넣어줄 잉크'!$D$2="주말",INDEX(표5[#All],MATCH(C503,표5[[#All],[잉크]],0),19)+INDEX(표5[#All],MATCH(C503,표5[[#All],[잉크]],0),22),INDEX(표5[#All],MATCH(C503,표5[[#All],[잉크]],0),MATCH('넣어줄 잉크'!$D$2,표5[#Headers],0)+2))</f>
        <v>0</v>
      </c>
    </row>
    <row r="504" spans="2:4" x14ac:dyDescent="0.3">
      <c r="B504" s="56">
        <f t="shared" si="8"/>
        <v>0</v>
      </c>
      <c r="C504" s="139" t="str">
        <f>'제품 추가'!AC650</f>
        <v>OGINGEO</v>
      </c>
      <c r="D504" s="138">
        <f>IF('넣어줄 잉크'!$D$2="주말",INDEX(표5[#All],MATCH(C504,표5[[#All],[잉크]],0),19)+INDEX(표5[#All],MATCH(C504,표5[[#All],[잉크]],0),22),INDEX(표5[#All],MATCH(C504,표5[[#All],[잉크]],0),MATCH('넣어줄 잉크'!$D$2,표5[#Headers],0)+2))</f>
        <v>0</v>
      </c>
    </row>
    <row r="505" spans="2:4" hidden="1" x14ac:dyDescent="0.3">
      <c r="B505" s="56">
        <f t="shared" si="8"/>
        <v>0</v>
      </c>
      <c r="C505" s="139" t="str">
        <f>'제품 추가'!AC502</f>
        <v>SULPHUR</v>
      </c>
      <c r="D505" s="138">
        <f>IF('넣어줄 잉크'!$D$2="주말",INDEX(표5[#All],MATCH(C505,표5[[#All],[잉크]],0),19)+INDEX(표5[#All],MATCH(C505,표5[[#All],[잉크]],0),22),INDEX(표5[#All],MATCH(C505,표5[[#All],[잉크]],0),MATCH('넣어줄 잉크'!$D$2,표5[#Headers],0)+2))</f>
        <v>0</v>
      </c>
    </row>
    <row r="506" spans="2:4" hidden="1" x14ac:dyDescent="0.3">
      <c r="B506" s="56">
        <f t="shared" si="8"/>
        <v>0</v>
      </c>
      <c r="C506" s="139" t="str">
        <f>'제품 추가'!AC503</f>
        <v>SUNFLOWER</v>
      </c>
      <c r="D506" s="138">
        <f>IF('넣어줄 잉크'!$D$2="주말",INDEX(표5[#All],MATCH(C506,표5[[#All],[잉크]],0),19)+INDEX(표5[#All],MATCH(C506,표5[[#All],[잉크]],0),22),INDEX(표5[#All],MATCH(C506,표5[[#All],[잉크]],0),MATCH('넣어줄 잉크'!$D$2,표5[#Headers],0)+2))</f>
        <v>0</v>
      </c>
    </row>
    <row r="507" spans="2:4" hidden="1" x14ac:dyDescent="0.3">
      <c r="B507" s="56">
        <f t="shared" si="8"/>
        <v>0</v>
      </c>
      <c r="C507" s="139" t="str">
        <f>'제품 추가'!AC504</f>
        <v>SUNGLOW</v>
      </c>
      <c r="D507" s="138">
        <f>IF('넣어줄 잉크'!$D$2="주말",INDEX(표5[#All],MATCH(C507,표5[[#All],[잉크]],0),19)+INDEX(표5[#All],MATCH(C507,표5[[#All],[잉크]],0),22),INDEX(표5[#All],MATCH(C507,표5[[#All],[잉크]],0),MATCH('넣어줄 잉크'!$D$2,표5[#Headers],0)+2))</f>
        <v>0</v>
      </c>
    </row>
    <row r="508" spans="2:4" hidden="1" x14ac:dyDescent="0.3">
      <c r="B508" s="56">
        <f t="shared" si="8"/>
        <v>0</v>
      </c>
      <c r="C508" s="139" t="str">
        <f>'제품 추가'!AC505</f>
        <v>SUNKIST</v>
      </c>
      <c r="D508" s="138">
        <f>IF('넣어줄 잉크'!$D$2="주말",INDEX(표5[#All],MATCH(C508,표5[[#All],[잉크]],0),19)+INDEX(표5[#All],MATCH(C508,표5[[#All],[잉크]],0),22),INDEX(표5[#All],MATCH(C508,표5[[#All],[잉크]],0),MATCH('넣어줄 잉크'!$D$2,표5[#Headers],0)+2))</f>
        <v>0</v>
      </c>
    </row>
    <row r="509" spans="2:4" hidden="1" x14ac:dyDescent="0.3">
      <c r="B509" s="56">
        <f t="shared" si="8"/>
        <v>0</v>
      </c>
      <c r="C509" s="139" t="str">
        <f>'제품 추가'!AC506</f>
        <v>SUNNY</v>
      </c>
      <c r="D509" s="138">
        <f>IF('넣어줄 잉크'!$D$2="주말",INDEX(표5[#All],MATCH(C509,표5[[#All],[잉크]],0),19)+INDEX(표5[#All],MATCH(C509,표5[[#All],[잉크]],0),22),INDEX(표5[#All],MATCH(C509,표5[[#All],[잉크]],0),MATCH('넣어줄 잉크'!$D$2,표5[#Headers],0)+2))</f>
        <v>0</v>
      </c>
    </row>
    <row r="510" spans="2:4" hidden="1" x14ac:dyDescent="0.3">
      <c r="B510" s="56">
        <f t="shared" si="8"/>
        <v>1</v>
      </c>
      <c r="C510" s="139" t="str">
        <f>'제품 추가'!AC507</f>
        <v>SUNSET</v>
      </c>
      <c r="D510" s="138">
        <f>IF('넣어줄 잉크'!$D$2="주말",INDEX(표5[#All],MATCH(C510,표5[[#All],[잉크]],0),19)+INDEX(표5[#All],MATCH(C510,표5[[#All],[잉크]],0),22),INDEX(표5[#All],MATCH(C510,표5[[#All],[잉크]],0),MATCH('넣어줄 잉크'!$D$2,표5[#Headers],0)+2))</f>
        <v>1</v>
      </c>
    </row>
    <row r="511" spans="2:4" hidden="1" x14ac:dyDescent="0.3">
      <c r="B511" s="56">
        <f t="shared" si="8"/>
        <v>0</v>
      </c>
      <c r="C511" s="139" t="str">
        <f>'제품 추가'!AC508</f>
        <v>SURF</v>
      </c>
      <c r="D511" s="138">
        <f>IF('넣어줄 잉크'!$D$2="주말",INDEX(표5[#All],MATCH(C511,표5[[#All],[잉크]],0),19)+INDEX(표5[#All],MATCH(C511,표5[[#All],[잉크]],0),22),INDEX(표5[#All],MATCH(C511,표5[[#All],[잉크]],0),MATCH('넣어줄 잉크'!$D$2,표5[#Headers],0)+2))</f>
        <v>0</v>
      </c>
    </row>
    <row r="512" spans="2:4" hidden="1" x14ac:dyDescent="0.3">
      <c r="B512" s="56">
        <f t="shared" si="8"/>
        <v>0</v>
      </c>
      <c r="C512" s="139" t="str">
        <f>'제품 추가'!AC509</f>
        <v>SWEET</v>
      </c>
      <c r="D512" s="138">
        <f>IF('넣어줄 잉크'!$D$2="주말",INDEX(표5[#All],MATCH(C512,표5[[#All],[잉크]],0),19)+INDEX(표5[#All],MATCH(C512,표5[[#All],[잉크]],0),22),INDEX(표5[#All],MATCH(C512,표5[[#All],[잉크]],0),MATCH('넣어줄 잉크'!$D$2,표5[#Headers],0)+2))</f>
        <v>0</v>
      </c>
    </row>
    <row r="513" spans="2:4" hidden="1" x14ac:dyDescent="0.3">
      <c r="B513" s="56">
        <f t="shared" si="8"/>
        <v>0</v>
      </c>
      <c r="C513" s="139" t="str">
        <f>'제품 추가'!AC510</f>
        <v>SYRUP</v>
      </c>
      <c r="D513" s="138">
        <f>IF('넣어줄 잉크'!$D$2="주말",INDEX(표5[#All],MATCH(C513,표5[[#All],[잉크]],0),19)+INDEX(표5[#All],MATCH(C513,표5[[#All],[잉크]],0),22),INDEX(표5[#All],MATCH(C513,표5[[#All],[잉크]],0),MATCH('넣어줄 잉크'!$D$2,표5[#Headers],0)+2))</f>
        <v>0</v>
      </c>
    </row>
    <row r="514" spans="2:4" hidden="1" x14ac:dyDescent="0.3">
      <c r="B514" s="56">
        <f t="shared" si="8"/>
        <v>0</v>
      </c>
      <c r="C514" s="139" t="str">
        <f>'제품 추가'!AC511</f>
        <v>TAFFY</v>
      </c>
      <c r="D514" s="138">
        <f>IF('넣어줄 잉크'!$D$2="주말",INDEX(표5[#All],MATCH(C514,표5[[#All],[잉크]],0),19)+INDEX(표5[#All],MATCH(C514,표5[[#All],[잉크]],0),22),INDEX(표5[#All],MATCH(C514,표5[[#All],[잉크]],0),MATCH('넣어줄 잉크'!$D$2,표5[#Headers],0)+2))</f>
        <v>0</v>
      </c>
    </row>
    <row r="515" spans="2:4" hidden="1" x14ac:dyDescent="0.3">
      <c r="B515" s="56">
        <f t="shared" si="8"/>
        <v>0</v>
      </c>
      <c r="C515" s="139" t="str">
        <f>'제품 추가'!AC512</f>
        <v>TANGERINE</v>
      </c>
      <c r="D515" s="138">
        <f>IF('넣어줄 잉크'!$D$2="주말",INDEX(표5[#All],MATCH(C515,표5[[#All],[잉크]],0),19)+INDEX(표5[#All],MATCH(C515,표5[[#All],[잉크]],0),22),INDEX(표5[#All],MATCH(C515,표5[[#All],[잉크]],0),MATCH('넣어줄 잉크'!$D$2,표5[#Headers],0)+2))</f>
        <v>0</v>
      </c>
    </row>
    <row r="516" spans="2:4" hidden="1" x14ac:dyDescent="0.3">
      <c r="B516" s="56">
        <f t="shared" si="8"/>
        <v>0</v>
      </c>
      <c r="C516" s="139" t="str">
        <f>'제품 추가'!AC513</f>
        <v>TAPENADE</v>
      </c>
      <c r="D516" s="138">
        <f>IF('넣어줄 잉크'!$D$2="주말",INDEX(표5[#All],MATCH(C516,표5[[#All],[잉크]],0),19)+INDEX(표5[#All],MATCH(C516,표5[[#All],[잉크]],0),22),INDEX(표5[#All],MATCH(C516,표5[[#All],[잉크]],0),MATCH('넣어줄 잉크'!$D$2,표5[#Headers],0)+2))</f>
        <v>0</v>
      </c>
    </row>
    <row r="517" spans="2:4" hidden="1" x14ac:dyDescent="0.3">
      <c r="B517" s="56">
        <f t="shared" si="8"/>
        <v>0</v>
      </c>
      <c r="C517" s="139" t="str">
        <f>'제품 추가'!AC514</f>
        <v>TARMAC</v>
      </c>
      <c r="D517" s="138">
        <f>IF('넣어줄 잉크'!$D$2="주말",INDEX(표5[#All],MATCH(C517,표5[[#All],[잉크]],0),19)+INDEX(표5[#All],MATCH(C517,표5[[#All],[잉크]],0),22),INDEX(표5[#All],MATCH(C517,표5[[#All],[잉크]],0),MATCH('넣어줄 잉크'!$D$2,표5[#Headers],0)+2))</f>
        <v>0</v>
      </c>
    </row>
    <row r="518" spans="2:4" hidden="1" x14ac:dyDescent="0.3">
      <c r="B518" s="56">
        <f t="shared" si="8"/>
        <v>0</v>
      </c>
      <c r="C518" s="139" t="str">
        <f>'제품 추가'!AC515</f>
        <v>TAUPE</v>
      </c>
      <c r="D518" s="138">
        <f>IF('넣어줄 잉크'!$D$2="주말",INDEX(표5[#All],MATCH(C518,표5[[#All],[잉크]],0),19)+INDEX(표5[#All],MATCH(C518,표5[[#All],[잉크]],0),22),INDEX(표5[#All],MATCH(C518,표5[[#All],[잉크]],0),MATCH('넣어줄 잉크'!$D$2,표5[#Headers],0)+2))</f>
        <v>0</v>
      </c>
    </row>
    <row r="519" spans="2:4" hidden="1" x14ac:dyDescent="0.3">
      <c r="B519" s="56">
        <f t="shared" si="8"/>
        <v>0</v>
      </c>
      <c r="C519" s="139" t="str">
        <f>'제품 추가'!AC516</f>
        <v>TAWNY</v>
      </c>
      <c r="D519" s="138">
        <f>IF('넣어줄 잉크'!$D$2="주말",INDEX(표5[#All],MATCH(C519,표5[[#All],[잉크]],0),19)+INDEX(표5[#All],MATCH(C519,표5[[#All],[잉크]],0),22),INDEX(표5[#All],MATCH(C519,표5[[#All],[잉크]],0),MATCH('넣어줄 잉크'!$D$2,표5[#Headers],0)+2))</f>
        <v>0</v>
      </c>
    </row>
    <row r="520" spans="2:4" hidden="1" x14ac:dyDescent="0.3">
      <c r="B520" s="56">
        <f t="shared" si="8"/>
        <v>0</v>
      </c>
      <c r="C520" s="139" t="str">
        <f>'제품 추가'!AC517</f>
        <v>TEAK</v>
      </c>
      <c r="D520" s="138">
        <f>IF('넣어줄 잉크'!$D$2="주말",INDEX(표5[#All],MATCH(C520,표5[[#All],[잉크]],0),19)+INDEX(표5[#All],MATCH(C520,표5[[#All],[잉크]],0),22),INDEX(표5[#All],MATCH(C520,표5[[#All],[잉크]],0),MATCH('넣어줄 잉크'!$D$2,표5[#Headers],0)+2))</f>
        <v>0</v>
      </c>
    </row>
    <row r="521" spans="2:4" hidden="1" x14ac:dyDescent="0.3">
      <c r="B521" s="56">
        <f t="shared" si="8"/>
        <v>0</v>
      </c>
      <c r="C521" s="139" t="str">
        <f>'제품 추가'!AC518</f>
        <v>TEDDY</v>
      </c>
      <c r="D521" s="138">
        <f>IF('넣어줄 잉크'!$D$2="주말",INDEX(표5[#All],MATCH(C521,표5[[#All],[잉크]],0),19)+INDEX(표5[#All],MATCH(C521,표5[[#All],[잉크]],0),22),INDEX(표5[#All],MATCH(C521,표5[[#All],[잉크]],0),MATCH('넣어줄 잉크'!$D$2,표5[#Headers],0)+2))</f>
        <v>0</v>
      </c>
    </row>
    <row r="522" spans="2:4" hidden="1" x14ac:dyDescent="0.3">
      <c r="B522" s="56">
        <f t="shared" si="8"/>
        <v>0</v>
      </c>
      <c r="C522" s="139" t="str">
        <f>'제품 추가'!AC519</f>
        <v>TEN</v>
      </c>
      <c r="D522" s="138">
        <f>IF('넣어줄 잉크'!$D$2="주말",INDEX(표5[#All],MATCH(C522,표5[[#All],[잉크]],0),19)+INDEX(표5[#All],MATCH(C522,표5[[#All],[잉크]],0),22),INDEX(표5[#All],MATCH(C522,표5[[#All],[잉크]],0),MATCH('넣어줄 잉크'!$D$2,표5[#Headers],0)+2))</f>
        <v>0</v>
      </c>
    </row>
    <row r="523" spans="2:4" hidden="1" x14ac:dyDescent="0.3">
      <c r="B523" s="56">
        <f t="shared" si="8"/>
        <v>0</v>
      </c>
      <c r="C523" s="139" t="str">
        <f>'제품 추가'!AC520</f>
        <v>TENDER</v>
      </c>
      <c r="D523" s="138">
        <f>IF('넣어줄 잉크'!$D$2="주말",INDEX(표5[#All],MATCH(C523,표5[[#All],[잉크]],0),19)+INDEX(표5[#All],MATCH(C523,표5[[#All],[잉크]],0),22),INDEX(표5[#All],MATCH(C523,표5[[#All],[잉크]],0),MATCH('넣어줄 잉크'!$D$2,표5[#Headers],0)+2))</f>
        <v>0</v>
      </c>
    </row>
    <row r="524" spans="2:4" hidden="1" x14ac:dyDescent="0.3">
      <c r="B524" s="56">
        <f t="shared" si="8"/>
        <v>0</v>
      </c>
      <c r="C524" s="139" t="str">
        <f>'제품 추가'!AC521</f>
        <v>THOR</v>
      </c>
      <c r="D524" s="138">
        <f>IF('넣어줄 잉크'!$D$2="주말",INDEX(표5[#All],MATCH(C524,표5[[#All],[잉크]],0),19)+INDEX(표5[#All],MATCH(C524,표5[[#All],[잉크]],0),22),INDEX(표5[#All],MATCH(C524,표5[[#All],[잉크]],0),MATCH('넣어줄 잉크'!$D$2,표5[#Headers],0)+2))</f>
        <v>0</v>
      </c>
    </row>
    <row r="525" spans="2:4" hidden="1" x14ac:dyDescent="0.3">
      <c r="B525" s="56">
        <f t="shared" si="8"/>
        <v>0</v>
      </c>
      <c r="C525" s="139" t="str">
        <f>'제품 추가'!AC522</f>
        <v>TIARA</v>
      </c>
      <c r="D525" s="138">
        <f>IF('넣어줄 잉크'!$D$2="주말",INDEX(표5[#All],MATCH(C525,표5[[#All],[잉크]],0),19)+INDEX(표5[#All],MATCH(C525,표5[[#All],[잉크]],0),22),INDEX(표5[#All],MATCH(C525,표5[[#All],[잉크]],0),MATCH('넣어줄 잉크'!$D$2,표5[#Headers],0)+2))</f>
        <v>0</v>
      </c>
    </row>
    <row r="526" spans="2:4" hidden="1" x14ac:dyDescent="0.3">
      <c r="B526" s="56">
        <f t="shared" si="8"/>
        <v>0</v>
      </c>
      <c r="C526" s="139" t="str">
        <f>'제품 추가'!AC523</f>
        <v>TIGER</v>
      </c>
      <c r="D526" s="138">
        <f>IF('넣어줄 잉크'!$D$2="주말",INDEX(표5[#All],MATCH(C526,표5[[#All],[잉크]],0),19)+INDEX(표5[#All],MATCH(C526,표5[[#All],[잉크]],0),22),INDEX(표5[#All],MATCH(C526,표5[[#All],[잉크]],0),MATCH('넣어줄 잉크'!$D$2,표5[#Headers],0)+2))</f>
        <v>0</v>
      </c>
    </row>
    <row r="527" spans="2:4" hidden="1" x14ac:dyDescent="0.3">
      <c r="B527" s="56">
        <f t="shared" si="8"/>
        <v>0</v>
      </c>
      <c r="C527" s="139" t="str">
        <f>'제품 추가'!AC524</f>
        <v>TIMBER</v>
      </c>
      <c r="D527" s="138">
        <f>IF('넣어줄 잉크'!$D$2="주말",INDEX(표5[#All],MATCH(C527,표5[[#All],[잉크]],0),19)+INDEX(표5[#All],MATCH(C527,표5[[#All],[잉크]],0),22),INDEX(표5[#All],MATCH(C527,표5[[#All],[잉크]],0),MATCH('넣어줄 잉크'!$D$2,표5[#Headers],0)+2))</f>
        <v>0</v>
      </c>
    </row>
    <row r="528" spans="2:4" hidden="1" x14ac:dyDescent="0.3">
      <c r="B528" s="56">
        <f t="shared" ref="B528:B591" si="9">IFERROR(SUM(D528:D528),0)</f>
        <v>0</v>
      </c>
      <c r="C528" s="139" t="str">
        <f>'제품 추가'!AC525</f>
        <v>TINSEL</v>
      </c>
      <c r="D528" s="138">
        <f>IF('넣어줄 잉크'!$D$2="주말",INDEX(표5[#All],MATCH(C528,표5[[#All],[잉크]],0),19)+INDEX(표5[#All],MATCH(C528,표5[[#All],[잉크]],0),22),INDEX(표5[#All],MATCH(C528,표5[[#All],[잉크]],0),MATCH('넣어줄 잉크'!$D$2,표5[#Headers],0)+2))</f>
        <v>0</v>
      </c>
    </row>
    <row r="529" spans="2:4" hidden="1" x14ac:dyDescent="0.3">
      <c r="B529" s="56">
        <f t="shared" si="9"/>
        <v>0</v>
      </c>
      <c r="C529" s="139" t="str">
        <f>'제품 추가'!AC526</f>
        <v>TIRE</v>
      </c>
      <c r="D529" s="138">
        <f>IF('넣어줄 잉크'!$D$2="주말",INDEX(표5[#All],MATCH(C529,표5[[#All],[잉크]],0),19)+INDEX(표5[#All],MATCH(C529,표5[[#All],[잉크]],0),22),INDEX(표5[#All],MATCH(C529,표5[[#All],[잉크]],0),MATCH('넣어줄 잉크'!$D$2,표5[#Headers],0)+2))</f>
        <v>0</v>
      </c>
    </row>
    <row r="530" spans="2:4" x14ac:dyDescent="0.3">
      <c r="B530" s="56">
        <f t="shared" si="9"/>
        <v>0</v>
      </c>
      <c r="C530" s="139" t="str">
        <f>'제품 추가'!AC343</f>
        <v>ONION</v>
      </c>
      <c r="D530" s="138">
        <f>IF('넣어줄 잉크'!$D$2="주말",INDEX(표5[#All],MATCH(C530,표5[[#All],[잉크]],0),19)+INDEX(표5[#All],MATCH(C530,표5[[#All],[잉크]],0),22),INDEX(표5[#All],MATCH(C530,표5[[#All],[잉크]],0),MATCH('넣어줄 잉크'!$D$2,표5[#Headers],0)+2))</f>
        <v>0</v>
      </c>
    </row>
    <row r="531" spans="2:4" hidden="1" x14ac:dyDescent="0.3">
      <c r="B531" s="56">
        <f t="shared" si="9"/>
        <v>0</v>
      </c>
      <c r="C531" s="139" t="str">
        <f>'제품 추가'!AC528</f>
        <v>TOBACCO</v>
      </c>
      <c r="D531" s="138">
        <f>IF('넣어줄 잉크'!$D$2="주말",INDEX(표5[#All],MATCH(C531,표5[[#All],[잉크]],0),19)+INDEX(표5[#All],MATCH(C531,표5[[#All],[잉크]],0),22),INDEX(표5[#All],MATCH(C531,표5[[#All],[잉크]],0),MATCH('넣어줄 잉크'!$D$2,표5[#Headers],0)+2))</f>
        <v>0</v>
      </c>
    </row>
    <row r="532" spans="2:4" hidden="1" x14ac:dyDescent="0.3">
      <c r="B532" s="56">
        <f t="shared" si="9"/>
        <v>0</v>
      </c>
      <c r="C532" s="139" t="str">
        <f>'제품 추가'!AC529</f>
        <v>TOFFEE</v>
      </c>
      <c r="D532" s="138">
        <f>IF('넣어줄 잉크'!$D$2="주말",INDEX(표5[#All],MATCH(C532,표5[[#All],[잉크]],0),19)+INDEX(표5[#All],MATCH(C532,표5[[#All],[잉크]],0),22),INDEX(표5[#All],MATCH(C532,표5[[#All],[잉크]],0),MATCH('넣어줄 잉크'!$D$2,표5[#Headers],0)+2))</f>
        <v>0</v>
      </c>
    </row>
    <row r="533" spans="2:4" x14ac:dyDescent="0.3">
      <c r="B533" s="56">
        <f t="shared" si="9"/>
        <v>0</v>
      </c>
      <c r="C533" s="139" t="str">
        <f>'제품 추가'!AC1060</f>
        <v>OPERA</v>
      </c>
      <c r="D533" s="138">
        <f>IF('넣어줄 잉크'!$D$2="주말",INDEX(표5[#All],MATCH(C533,표5[[#All],[잉크]],0),19)+INDEX(표5[#All],MATCH(C533,표5[[#All],[잉크]],0),22),INDEX(표5[#All],MATCH(C533,표5[[#All],[잉크]],0),MATCH('넣어줄 잉크'!$D$2,표5[#Headers],0)+2))</f>
        <v>0</v>
      </c>
    </row>
    <row r="534" spans="2:4" hidden="1" x14ac:dyDescent="0.3">
      <c r="B534" s="56">
        <f t="shared" si="9"/>
        <v>0</v>
      </c>
      <c r="C534" s="139" t="str">
        <f>'제품 추가'!AC531</f>
        <v>TORTOISE</v>
      </c>
      <c r="D534" s="138">
        <f>IF('넣어줄 잉크'!$D$2="주말",INDEX(표5[#All],MATCH(C534,표5[[#All],[잉크]],0),19)+INDEX(표5[#All],MATCH(C534,표5[[#All],[잉크]],0),22),INDEX(표5[#All],MATCH(C534,표5[[#All],[잉크]],0),MATCH('넣어줄 잉크'!$D$2,표5[#Headers],0)+2))</f>
        <v>0</v>
      </c>
    </row>
    <row r="535" spans="2:4" hidden="1" x14ac:dyDescent="0.3">
      <c r="B535" s="56">
        <f t="shared" si="9"/>
        <v>0</v>
      </c>
      <c r="C535" s="139" t="str">
        <f>'제품 추가'!AC532</f>
        <v>TRAVEN</v>
      </c>
      <c r="D535" s="138">
        <f>IF('넣어줄 잉크'!$D$2="주말",INDEX(표5[#All],MATCH(C535,표5[[#All],[잉크]],0),19)+INDEX(표5[#All],MATCH(C535,표5[[#All],[잉크]],0),22),INDEX(표5[#All],MATCH(C535,표5[[#All],[잉크]],0),MATCH('넣어줄 잉크'!$D$2,표5[#Headers],0)+2))</f>
        <v>0</v>
      </c>
    </row>
    <row r="536" spans="2:4" hidden="1" x14ac:dyDescent="0.3">
      <c r="B536" s="56">
        <f t="shared" si="9"/>
        <v>0</v>
      </c>
      <c r="C536" s="139" t="str">
        <f>'제품 추가'!AC533</f>
        <v>TREE</v>
      </c>
      <c r="D536" s="138">
        <f>IF('넣어줄 잉크'!$D$2="주말",INDEX(표5[#All],MATCH(C536,표5[[#All],[잉크]],0),19)+INDEX(표5[#All],MATCH(C536,표5[[#All],[잉크]],0),22),INDEX(표5[#All],MATCH(C536,표5[[#All],[잉크]],0),MATCH('넣어줄 잉크'!$D$2,표5[#Headers],0)+2))</f>
        <v>0</v>
      </c>
    </row>
    <row r="537" spans="2:4" hidden="1" x14ac:dyDescent="0.3">
      <c r="B537" s="56">
        <f t="shared" si="9"/>
        <v>0</v>
      </c>
      <c r="C537" s="139" t="str">
        <f>'제품 추가'!AC534</f>
        <v>TRELLIS</v>
      </c>
      <c r="D537" s="138">
        <f>IF('넣어줄 잉크'!$D$2="주말",INDEX(표5[#All],MATCH(C537,표5[[#All],[잉크]],0),19)+INDEX(표5[#All],MATCH(C537,표5[[#All],[잉크]],0),22),INDEX(표5[#All],MATCH(C537,표5[[#All],[잉크]],0),MATCH('넣어줄 잉크'!$D$2,표5[#Headers],0)+2))</f>
        <v>0</v>
      </c>
    </row>
    <row r="538" spans="2:4" hidden="1" x14ac:dyDescent="0.3">
      <c r="B538" s="56">
        <f t="shared" si="9"/>
        <v>0</v>
      </c>
      <c r="C538" s="139" t="str">
        <f>'제품 추가'!AC535</f>
        <v>TTOPAZ</v>
      </c>
      <c r="D538" s="138">
        <f>IF('넣어줄 잉크'!$D$2="주말",INDEX(표5[#All],MATCH(C538,표5[[#All],[잉크]],0),19)+INDEX(표5[#All],MATCH(C538,표5[[#All],[잉크]],0),22),INDEX(표5[#All],MATCH(C538,표5[[#All],[잉크]],0),MATCH('넣어줄 잉크'!$D$2,표5[#Headers],0)+2))</f>
        <v>0</v>
      </c>
    </row>
    <row r="539" spans="2:4" hidden="1" x14ac:dyDescent="0.3">
      <c r="B539" s="56">
        <f t="shared" si="9"/>
        <v>0</v>
      </c>
      <c r="C539" s="139" t="str">
        <f>'제품 추가'!AC536</f>
        <v>TUBE</v>
      </c>
      <c r="D539" s="138">
        <f>IF('넣어줄 잉크'!$D$2="주말",INDEX(표5[#All],MATCH(C539,표5[[#All],[잉크]],0),19)+INDEX(표5[#All],MATCH(C539,표5[[#All],[잉크]],0),22),INDEX(표5[#All],MATCH(C539,표5[[#All],[잉크]],0),MATCH('넣어줄 잉크'!$D$2,표5[#Headers],0)+2))</f>
        <v>0</v>
      </c>
    </row>
    <row r="540" spans="2:4" hidden="1" x14ac:dyDescent="0.3">
      <c r="B540" s="56">
        <f t="shared" si="9"/>
        <v>0</v>
      </c>
      <c r="C540" s="139" t="str">
        <f>'제품 추가'!AC537</f>
        <v>TULIP</v>
      </c>
      <c r="D540" s="138">
        <f>IF('넣어줄 잉크'!$D$2="주말",INDEX(표5[#All],MATCH(C540,표5[[#All],[잉크]],0),19)+INDEX(표5[#All],MATCH(C540,표5[[#All],[잉크]],0),22),INDEX(표5[#All],MATCH(C540,표5[[#All],[잉크]],0),MATCH('넣어줄 잉크'!$D$2,표5[#Headers],0)+2))</f>
        <v>0</v>
      </c>
    </row>
    <row r="541" spans="2:4" hidden="1" x14ac:dyDescent="0.3">
      <c r="B541" s="56">
        <f t="shared" si="9"/>
        <v>0</v>
      </c>
      <c r="C541" s="139" t="str">
        <f>'제품 추가'!AC538</f>
        <v>TWIX</v>
      </c>
      <c r="D541" s="138">
        <f>IF('넣어줄 잉크'!$D$2="주말",INDEX(표5[#All],MATCH(C541,표5[[#All],[잉크]],0),19)+INDEX(표5[#All],MATCH(C541,표5[[#All],[잉크]],0),22),INDEX(표5[#All],MATCH(C541,표5[[#All],[잉크]],0),MATCH('넣어줄 잉크'!$D$2,표5[#Headers],0)+2))</f>
        <v>0</v>
      </c>
    </row>
    <row r="542" spans="2:4" hidden="1" x14ac:dyDescent="0.3">
      <c r="B542" s="56">
        <f t="shared" si="9"/>
        <v>0</v>
      </c>
      <c r="C542" s="139" t="str">
        <f>'제품 추가'!AC539</f>
        <v>UMBER</v>
      </c>
      <c r="D542" s="138">
        <f>IF('넣어줄 잉크'!$D$2="주말",INDEX(표5[#All],MATCH(C542,표5[[#All],[잉크]],0),19)+INDEX(표5[#All],MATCH(C542,표5[[#All],[잉크]],0),22),INDEX(표5[#All],MATCH(C542,표5[[#All],[잉크]],0),MATCH('넣어줄 잉크'!$D$2,표5[#Headers],0)+2))</f>
        <v>0</v>
      </c>
    </row>
    <row r="543" spans="2:4" hidden="1" x14ac:dyDescent="0.3">
      <c r="B543" s="56">
        <f t="shared" si="9"/>
        <v>0</v>
      </c>
      <c r="C543" s="139" t="str">
        <f>'제품 추가'!AC540</f>
        <v>ASPEN</v>
      </c>
      <c r="D543" s="138">
        <f>IF('넣어줄 잉크'!$D$2="주말",INDEX(표5[#All],MATCH(C543,표5[[#All],[잉크]],0),19)+INDEX(표5[#All],MATCH(C543,표5[[#All],[잉크]],0),22),INDEX(표5[#All],MATCH(C543,표5[[#All],[잉크]],0),MATCH('넣어줄 잉크'!$D$2,표5[#Headers],0)+2))</f>
        <v>0</v>
      </c>
    </row>
    <row r="544" spans="2:4" hidden="1" x14ac:dyDescent="0.3">
      <c r="B544" s="56">
        <f t="shared" si="9"/>
        <v>0</v>
      </c>
      <c r="C544" s="139" t="str">
        <f>'제품 추가'!AC541</f>
        <v>UVCARMINE</v>
      </c>
      <c r="D544" s="138">
        <f>IF('넣어줄 잉크'!$D$2="주말",INDEX(표5[#All],MATCH(C544,표5[[#All],[잉크]],0),19)+INDEX(표5[#All],MATCH(C544,표5[[#All],[잉크]],0),22),INDEX(표5[#All],MATCH(C544,표5[[#All],[잉크]],0),MATCH('넣어줄 잉크'!$D$2,표5[#Headers],0)+2))</f>
        <v>0</v>
      </c>
    </row>
    <row r="545" spans="2:4" hidden="1" x14ac:dyDescent="0.3">
      <c r="B545" s="56">
        <f t="shared" si="9"/>
        <v>0</v>
      </c>
      <c r="C545" s="139" t="str">
        <f>'제품 추가'!AC542</f>
        <v>UVCHEESE</v>
      </c>
      <c r="D545" s="138">
        <f>IF('넣어줄 잉크'!$D$2="주말",INDEX(표5[#All],MATCH(C545,표5[[#All],[잉크]],0),19)+INDEX(표5[#All],MATCH(C545,표5[[#All],[잉크]],0),22),INDEX(표5[#All],MATCH(C545,표5[[#All],[잉크]],0),MATCH('넣어줄 잉크'!$D$2,표5[#Headers],0)+2))</f>
        <v>0</v>
      </c>
    </row>
    <row r="546" spans="2:4" hidden="1" x14ac:dyDescent="0.3">
      <c r="B546" s="56">
        <f t="shared" si="9"/>
        <v>1</v>
      </c>
      <c r="C546" s="139" t="str">
        <f>'제품 추가'!AC543</f>
        <v>CLEAR</v>
      </c>
      <c r="D546" s="138">
        <f>IF('넣어줄 잉크'!$D$2="주말",INDEX(표5[#All],MATCH(C546,표5[[#All],[잉크]],0),19)+INDEX(표5[#All],MATCH(C546,표5[[#All],[잉크]],0),22),INDEX(표5[#All],MATCH(C546,표5[[#All],[잉크]],0),MATCH('넣어줄 잉크'!$D$2,표5[#Headers],0)+2))</f>
        <v>1</v>
      </c>
    </row>
    <row r="547" spans="2:4" hidden="1" x14ac:dyDescent="0.3">
      <c r="B547" s="56">
        <f t="shared" si="9"/>
        <v>0</v>
      </c>
      <c r="C547" s="139" t="str">
        <f>'제품 추가'!AC544</f>
        <v>UVDEER</v>
      </c>
      <c r="D547" s="138">
        <f>IF('넣어줄 잉크'!$D$2="주말",INDEX(표5[#All],MATCH(C547,표5[[#All],[잉크]],0),19)+INDEX(표5[#All],MATCH(C547,표5[[#All],[잉크]],0),22),INDEX(표5[#All],MATCH(C547,표5[[#All],[잉크]],0),MATCH('넣어줄 잉크'!$D$2,표5[#Headers],0)+2))</f>
        <v>0</v>
      </c>
    </row>
    <row r="548" spans="2:4" hidden="1" x14ac:dyDescent="0.3">
      <c r="B548" s="56">
        <f t="shared" si="9"/>
        <v>0</v>
      </c>
      <c r="C548" s="139" t="str">
        <f>'제품 추가'!AC545</f>
        <v>UVDOLPHIN</v>
      </c>
      <c r="D548" s="138">
        <f>IF('넣어줄 잉크'!$D$2="주말",INDEX(표5[#All],MATCH(C548,표5[[#All],[잉크]],0),19)+INDEX(표5[#All],MATCH(C548,표5[[#All],[잉크]],0),22),INDEX(표5[#All],MATCH(C548,표5[[#All],[잉크]],0),MATCH('넣어줄 잉크'!$D$2,표5[#Headers],0)+2))</f>
        <v>0</v>
      </c>
    </row>
    <row r="549" spans="2:4" hidden="1" x14ac:dyDescent="0.3">
      <c r="B549" s="56">
        <f t="shared" si="9"/>
        <v>0</v>
      </c>
      <c r="C549" s="139" t="str">
        <f>'제품 추가'!AC546</f>
        <v>UVGERBERA</v>
      </c>
      <c r="D549" s="138">
        <f>IF('넣어줄 잉크'!$D$2="주말",INDEX(표5[#All],MATCH(C549,표5[[#All],[잉크]],0),19)+INDEX(표5[#All],MATCH(C549,표5[[#All],[잉크]],0),22),INDEX(표5[#All],MATCH(C549,표5[[#All],[잉크]],0),MATCH('넣어줄 잉크'!$D$2,표5[#Headers],0)+2))</f>
        <v>0</v>
      </c>
    </row>
    <row r="550" spans="2:4" hidden="1" x14ac:dyDescent="0.3">
      <c r="B550" s="56">
        <f t="shared" si="9"/>
        <v>0</v>
      </c>
      <c r="C550" s="139" t="str">
        <f>'제품 추가'!AC547</f>
        <v>GLOW</v>
      </c>
      <c r="D550" s="138">
        <f>IF('넣어줄 잉크'!$D$2="주말",INDEX(표5[#All],MATCH(C550,표5[[#All],[잉크]],0),19)+INDEX(표5[#All],MATCH(C550,표5[[#All],[잉크]],0),22),INDEX(표5[#All],MATCH(C550,표5[[#All],[잉크]],0),MATCH('넣어줄 잉크'!$D$2,표5[#Headers],0)+2))</f>
        <v>0</v>
      </c>
    </row>
    <row r="551" spans="2:4" x14ac:dyDescent="0.3">
      <c r="B551" s="56">
        <f t="shared" si="9"/>
        <v>0</v>
      </c>
      <c r="C551" s="139" t="str">
        <f>'제품 추가'!AC1046</f>
        <v>OSIMHEN</v>
      </c>
      <c r="D551" s="138">
        <f>IF('넣어줄 잉크'!$D$2="주말",INDEX(표5[#All],MATCH(C551,표5[[#All],[잉크]],0),19)+INDEX(표5[#All],MATCH(C551,표5[[#All],[잉크]],0),22),INDEX(표5[#All],MATCH(C551,표5[[#All],[잉크]],0),MATCH('넣어줄 잉크'!$D$2,표5[#Headers],0)+2))</f>
        <v>0</v>
      </c>
    </row>
    <row r="552" spans="2:4" hidden="1" x14ac:dyDescent="0.3">
      <c r="B552" s="56">
        <f t="shared" si="9"/>
        <v>0</v>
      </c>
      <c r="C552" s="139" t="str">
        <f>'제품 추가'!AC549</f>
        <v>UVOAK</v>
      </c>
      <c r="D552" s="138">
        <f>IF('넣어줄 잉크'!$D$2="주말",INDEX(표5[#All],MATCH(C552,표5[[#All],[잉크]],0),19)+INDEX(표5[#All],MATCH(C552,표5[[#All],[잉크]],0),22),INDEX(표5[#All],MATCH(C552,표5[[#All],[잉크]],0),MATCH('넣어줄 잉크'!$D$2,표5[#Headers],0)+2))</f>
        <v>0</v>
      </c>
    </row>
    <row r="553" spans="2:4" hidden="1" x14ac:dyDescent="0.3">
      <c r="B553" s="56">
        <f t="shared" si="9"/>
        <v>0</v>
      </c>
      <c r="C553" s="139" t="str">
        <f>'제품 추가'!AC550</f>
        <v>SEDONA</v>
      </c>
      <c r="D553" s="138">
        <f>IF('넣어줄 잉크'!$D$2="주말",INDEX(표5[#All],MATCH(C553,표5[[#All],[잉크]],0),19)+INDEX(표5[#All],MATCH(C553,표5[[#All],[잉크]],0),22),INDEX(표5[#All],MATCH(C553,표5[[#All],[잉크]],0),MATCH('넣어줄 잉크'!$D$2,표5[#Headers],0)+2))</f>
        <v>0</v>
      </c>
    </row>
    <row r="554" spans="2:4" hidden="1" x14ac:dyDescent="0.3">
      <c r="B554" s="56">
        <f t="shared" si="9"/>
        <v>0</v>
      </c>
      <c r="C554" s="139" t="str">
        <f>'제품 추가'!AC551</f>
        <v>UVTEA</v>
      </c>
      <c r="D554" s="138">
        <f>IF('넣어줄 잉크'!$D$2="주말",INDEX(표5[#All],MATCH(C554,표5[[#All],[잉크]],0),19)+INDEX(표5[#All],MATCH(C554,표5[[#All],[잉크]],0),22),INDEX(표5[#All],MATCH(C554,표5[[#All],[잉크]],0),MATCH('넣어줄 잉크'!$D$2,표5[#Headers],0)+2))</f>
        <v>0</v>
      </c>
    </row>
    <row r="555" spans="2:4" hidden="1" x14ac:dyDescent="0.3">
      <c r="B555" s="56">
        <f t="shared" si="9"/>
        <v>0</v>
      </c>
      <c r="C555" s="139" t="str">
        <f>'제품 추가'!AC552</f>
        <v>VALKYRIE</v>
      </c>
      <c r="D555" s="138">
        <f>IF('넣어줄 잉크'!$D$2="주말",INDEX(표5[#All],MATCH(C555,표5[[#All],[잉크]],0),19)+INDEX(표5[#All],MATCH(C555,표5[[#All],[잉크]],0),22),INDEX(표5[#All],MATCH(C555,표5[[#All],[잉크]],0),MATCH('넣어줄 잉크'!$D$2,표5[#Headers],0)+2))</f>
        <v>0</v>
      </c>
    </row>
    <row r="556" spans="2:4" hidden="1" x14ac:dyDescent="0.3">
      <c r="B556" s="56">
        <f t="shared" si="9"/>
        <v>0</v>
      </c>
      <c r="C556" s="139" t="str">
        <f>'제품 추가'!AC553</f>
        <v>VAMPIRE</v>
      </c>
      <c r="D556" s="138">
        <f>IF('넣어줄 잉크'!$D$2="주말",INDEX(표5[#All],MATCH(C556,표5[[#All],[잉크]],0),19)+INDEX(표5[#All],MATCH(C556,표5[[#All],[잉크]],0),22),INDEX(표5[#All],MATCH(C556,표5[[#All],[잉크]],0),MATCH('넣어줄 잉크'!$D$2,표5[#Headers],0)+2))</f>
        <v>0</v>
      </c>
    </row>
    <row r="557" spans="2:4" hidden="1" x14ac:dyDescent="0.3">
      <c r="B557" s="56">
        <f t="shared" si="9"/>
        <v>2</v>
      </c>
      <c r="C557" s="139" t="str">
        <f>'제품 추가'!AC554</f>
        <v>VANILLA</v>
      </c>
      <c r="D557" s="138">
        <f>IF('넣어줄 잉크'!$D$2="주말",INDEX(표5[#All],MATCH(C557,표5[[#All],[잉크]],0),19)+INDEX(표5[#All],MATCH(C557,표5[[#All],[잉크]],0),22),INDEX(표5[#All],MATCH(C557,표5[[#All],[잉크]],0),MATCH('넣어줄 잉크'!$D$2,표5[#Headers],0)+2))</f>
        <v>2</v>
      </c>
    </row>
    <row r="558" spans="2:4" hidden="1" x14ac:dyDescent="0.3">
      <c r="B558" s="56">
        <f t="shared" si="9"/>
        <v>0</v>
      </c>
      <c r="C558" s="139" t="str">
        <f>'제품 추가'!AC555</f>
        <v>VANTA</v>
      </c>
      <c r="D558" s="138">
        <f>IF('넣어줄 잉크'!$D$2="주말",INDEX(표5[#All],MATCH(C558,표5[[#All],[잉크]],0),19)+INDEX(표5[#All],MATCH(C558,표5[[#All],[잉크]],0),22),INDEX(표5[#All],MATCH(C558,표5[[#All],[잉크]],0),MATCH('넣어줄 잉크'!$D$2,표5[#Headers],0)+2))</f>
        <v>0</v>
      </c>
    </row>
    <row r="559" spans="2:4" hidden="1" x14ac:dyDescent="0.3">
      <c r="B559" s="56">
        <f t="shared" si="9"/>
        <v>0</v>
      </c>
      <c r="C559" s="139" t="str">
        <f>'제품 추가'!AC556</f>
        <v>VERMILION</v>
      </c>
      <c r="D559" s="138">
        <f>IF('넣어줄 잉크'!$D$2="주말",INDEX(표5[#All],MATCH(C559,표5[[#All],[잉크]],0),19)+INDEX(표5[#All],MATCH(C559,표5[[#All],[잉크]],0),22),INDEX(표5[#All],MATCH(C559,표5[[#All],[잉크]],0),MATCH('넣어줄 잉크'!$D$2,표5[#Headers],0)+2))</f>
        <v>0</v>
      </c>
    </row>
    <row r="560" spans="2:4" hidden="1" x14ac:dyDescent="0.3">
      <c r="B560" s="56">
        <f t="shared" si="9"/>
        <v>0</v>
      </c>
      <c r="C560" s="139" t="str">
        <f>'제품 추가'!AC557</f>
        <v>VESTA</v>
      </c>
      <c r="D560" s="138">
        <f>IF('넣어줄 잉크'!$D$2="주말",INDEX(표5[#All],MATCH(C560,표5[[#All],[잉크]],0),19)+INDEX(표5[#All],MATCH(C560,표5[[#All],[잉크]],0),22),INDEX(표5[#All],MATCH(C560,표5[[#All],[잉크]],0),MATCH('넣어줄 잉크'!$D$2,표5[#Headers],0)+2))</f>
        <v>0</v>
      </c>
    </row>
    <row r="561" spans="2:4" hidden="1" x14ac:dyDescent="0.3">
      <c r="B561" s="56">
        <f t="shared" si="9"/>
        <v>0</v>
      </c>
      <c r="C561" s="139" t="str">
        <f>'제품 추가'!AC558</f>
        <v>VETIVER</v>
      </c>
      <c r="D561" s="138">
        <f>IF('넣어줄 잉크'!$D$2="주말",INDEX(표5[#All],MATCH(C561,표5[[#All],[잉크]],0),19)+INDEX(표5[#All],MATCH(C561,표5[[#All],[잉크]],0),22),INDEX(표5[#All],MATCH(C561,표5[[#All],[잉크]],0),MATCH('넣어줄 잉크'!$D$2,표5[#Headers],0)+2))</f>
        <v>0</v>
      </c>
    </row>
    <row r="562" spans="2:4" hidden="1" x14ac:dyDescent="0.3">
      <c r="B562" s="56">
        <f t="shared" si="9"/>
        <v>0</v>
      </c>
      <c r="C562" s="139" t="str">
        <f>'제품 추가'!AC559</f>
        <v>VIENNA</v>
      </c>
      <c r="D562" s="138">
        <f>IF('넣어줄 잉크'!$D$2="주말",INDEX(표5[#All],MATCH(C562,표5[[#All],[잉크]],0),19)+INDEX(표5[#All],MATCH(C562,표5[[#All],[잉크]],0),22),INDEX(표5[#All],MATCH(C562,표5[[#All],[잉크]],0),MATCH('넣어줄 잉크'!$D$2,표5[#Headers],0)+2))</f>
        <v>0</v>
      </c>
    </row>
    <row r="563" spans="2:4" hidden="1" x14ac:dyDescent="0.3">
      <c r="B563" s="56">
        <f t="shared" si="9"/>
        <v>0</v>
      </c>
      <c r="C563" s="139" t="str">
        <f>'제품 추가'!AC560</f>
        <v>VINE</v>
      </c>
      <c r="D563" s="138">
        <f>IF('넣어줄 잉크'!$D$2="주말",INDEX(표5[#All],MATCH(C563,표5[[#All],[잉크]],0),19)+INDEX(표5[#All],MATCH(C563,표5[[#All],[잉크]],0),22),INDEX(표5[#All],MATCH(C563,표5[[#All],[잉크]],0),MATCH('넣어줄 잉크'!$D$2,표5[#Headers],0)+2))</f>
        <v>0</v>
      </c>
    </row>
    <row r="564" spans="2:4" hidden="1" x14ac:dyDescent="0.3">
      <c r="B564" s="56">
        <f t="shared" si="9"/>
        <v>0</v>
      </c>
      <c r="C564" s="139" t="str">
        <f>'제품 추가'!AC561</f>
        <v>VINTAGE</v>
      </c>
      <c r="D564" s="138">
        <f>IF('넣어줄 잉크'!$D$2="주말",INDEX(표5[#All],MATCH(C564,표5[[#All],[잉크]],0),19)+INDEX(표5[#All],MATCH(C564,표5[[#All],[잉크]],0),22),INDEX(표5[#All],MATCH(C564,표5[[#All],[잉크]],0),MATCH('넣어줄 잉크'!$D$2,표5[#Headers],0)+2))</f>
        <v>0</v>
      </c>
    </row>
    <row r="565" spans="2:4" hidden="1" x14ac:dyDescent="0.3">
      <c r="B565" s="56">
        <f t="shared" si="9"/>
        <v>0</v>
      </c>
      <c r="C565" s="139" t="str">
        <f>'제품 추가'!AC562</f>
        <v>VIOLET</v>
      </c>
      <c r="D565" s="138">
        <f>IF('넣어줄 잉크'!$D$2="주말",INDEX(표5[#All],MATCH(C565,표5[[#All],[잉크]],0),19)+INDEX(표5[#All],MATCH(C565,표5[[#All],[잉크]],0),22),INDEX(표5[#All],MATCH(C565,표5[[#All],[잉크]],0),MATCH('넣어줄 잉크'!$D$2,표5[#Headers],0)+2))</f>
        <v>0</v>
      </c>
    </row>
    <row r="566" spans="2:4" hidden="1" x14ac:dyDescent="0.3">
      <c r="B566" s="56">
        <f t="shared" si="9"/>
        <v>0</v>
      </c>
      <c r="C566" s="139" t="str">
        <f>'제품 추가'!AC563</f>
        <v>VIVID</v>
      </c>
      <c r="D566" s="138">
        <f>IF('넣어줄 잉크'!$D$2="주말",INDEX(표5[#All],MATCH(C566,표5[[#All],[잉크]],0),19)+INDEX(표5[#All],MATCH(C566,표5[[#All],[잉크]],0),22),INDEX(표5[#All],MATCH(C566,표5[[#All],[잉크]],0),MATCH('넣어줄 잉크'!$D$2,표5[#Headers],0)+2))</f>
        <v>0</v>
      </c>
    </row>
    <row r="567" spans="2:4" hidden="1" x14ac:dyDescent="0.3">
      <c r="B567" s="56">
        <f t="shared" si="9"/>
        <v>0</v>
      </c>
      <c r="C567" s="139" t="str">
        <f>'제품 추가'!AC564</f>
        <v>WALNUT</v>
      </c>
      <c r="D567" s="138">
        <f>IF('넣어줄 잉크'!$D$2="주말",INDEX(표5[#All],MATCH(C567,표5[[#All],[잉크]],0),19)+INDEX(표5[#All],MATCH(C567,표5[[#All],[잉크]],0),22),INDEX(표5[#All],MATCH(C567,표5[[#All],[잉크]],0),MATCH('넣어줄 잉크'!$D$2,표5[#Headers],0)+2))</f>
        <v>0</v>
      </c>
    </row>
    <row r="568" spans="2:4" hidden="1" x14ac:dyDescent="0.3">
      <c r="B568" s="56">
        <f t="shared" si="9"/>
        <v>2</v>
      </c>
      <c r="C568" s="139" t="str">
        <f>'제품 추가'!AC565</f>
        <v>WEED</v>
      </c>
      <c r="D568" s="138">
        <f>IF('넣어줄 잉크'!$D$2="주말",INDEX(표5[#All],MATCH(C568,표5[[#All],[잉크]],0),19)+INDEX(표5[#All],MATCH(C568,표5[[#All],[잉크]],0),22),INDEX(표5[#All],MATCH(C568,표5[[#All],[잉크]],0),MATCH('넣어줄 잉크'!$D$2,표5[#Headers],0)+2))</f>
        <v>2</v>
      </c>
    </row>
    <row r="569" spans="2:4" hidden="1" x14ac:dyDescent="0.3">
      <c r="B569" s="56">
        <f t="shared" si="9"/>
        <v>0</v>
      </c>
      <c r="C569" s="139" t="str">
        <f>'제품 추가'!AC566</f>
        <v>WHEAT</v>
      </c>
      <c r="D569" s="138">
        <f>IF('넣어줄 잉크'!$D$2="주말",INDEX(표5[#All],MATCH(C569,표5[[#All],[잉크]],0),19)+INDEX(표5[#All],MATCH(C569,표5[[#All],[잉크]],0),22),INDEX(표5[#All],MATCH(C569,표5[[#All],[잉크]],0),MATCH('넣어줄 잉크'!$D$2,표5[#Headers],0)+2))</f>
        <v>0</v>
      </c>
    </row>
    <row r="570" spans="2:4" hidden="1" x14ac:dyDescent="0.3">
      <c r="B570" s="56">
        <f t="shared" si="9"/>
        <v>0</v>
      </c>
      <c r="C570" s="139" t="str">
        <f>'제품 추가'!AC567</f>
        <v>WIND</v>
      </c>
      <c r="D570" s="138">
        <f>IF('넣어줄 잉크'!$D$2="주말",INDEX(표5[#All],MATCH(C570,표5[[#All],[잉크]],0),19)+INDEX(표5[#All],MATCH(C570,표5[[#All],[잉크]],0),22),INDEX(표5[#All],MATCH(C570,표5[[#All],[잉크]],0),MATCH('넣어줄 잉크'!$D$2,표5[#Headers],0)+2))</f>
        <v>0</v>
      </c>
    </row>
    <row r="571" spans="2:4" hidden="1" x14ac:dyDescent="0.3">
      <c r="B571" s="56">
        <f t="shared" si="9"/>
        <v>0</v>
      </c>
      <c r="C571" s="139" t="str">
        <f>'제품 추가'!AC568</f>
        <v>WINE</v>
      </c>
      <c r="D571" s="138">
        <f>IF('넣어줄 잉크'!$D$2="주말",INDEX(표5[#All],MATCH(C571,표5[[#All],[잉크]],0),19)+INDEX(표5[#All],MATCH(C571,표5[[#All],[잉크]],0),22),INDEX(표5[#All],MATCH(C571,표5[[#All],[잉크]],0),MATCH('넣어줄 잉크'!$D$2,표5[#Headers],0)+2))</f>
        <v>0</v>
      </c>
    </row>
    <row r="572" spans="2:4" hidden="1" x14ac:dyDescent="0.3">
      <c r="B572" s="56">
        <f t="shared" si="9"/>
        <v>0</v>
      </c>
      <c r="C572" s="139" t="str">
        <f>'제품 추가'!AC569</f>
        <v>WINK</v>
      </c>
      <c r="D572" s="138">
        <f>IF('넣어줄 잉크'!$D$2="주말",INDEX(표5[#All],MATCH(C572,표5[[#All],[잉크]],0),19)+INDEX(표5[#All],MATCH(C572,표5[[#All],[잉크]],0),22),INDEX(표5[#All],MATCH(C572,표5[[#All],[잉크]],0),MATCH('넣어줄 잉크'!$D$2,표5[#Headers],0)+2))</f>
        <v>0</v>
      </c>
    </row>
    <row r="573" spans="2:4" hidden="1" x14ac:dyDescent="0.3">
      <c r="B573" s="56">
        <f t="shared" si="9"/>
        <v>0</v>
      </c>
      <c r="C573" s="139" t="str">
        <f>'제품 추가'!AC570</f>
        <v>WOLF</v>
      </c>
      <c r="D573" s="138">
        <f>IF('넣어줄 잉크'!$D$2="주말",INDEX(표5[#All],MATCH(C573,표5[[#All],[잉크]],0),19)+INDEX(표5[#All],MATCH(C573,표5[[#All],[잉크]],0),22),INDEX(표5[#All],MATCH(C573,표5[[#All],[잉크]],0),MATCH('넣어줄 잉크'!$D$2,표5[#Headers],0)+2))</f>
        <v>0</v>
      </c>
    </row>
    <row r="574" spans="2:4" hidden="1" x14ac:dyDescent="0.3">
      <c r="B574" s="56">
        <f t="shared" si="9"/>
        <v>0</v>
      </c>
      <c r="C574" s="139" t="str">
        <f>'제품 추가'!AC571</f>
        <v>WOOD</v>
      </c>
      <c r="D574" s="138">
        <f>IF('넣어줄 잉크'!$D$2="주말",INDEX(표5[#All],MATCH(C574,표5[[#All],[잉크]],0),19)+INDEX(표5[#All],MATCH(C574,표5[[#All],[잉크]],0),22),INDEX(표5[#All],MATCH(C574,표5[[#All],[잉크]],0),MATCH('넣어줄 잉크'!$D$2,표5[#Headers],0)+2))</f>
        <v>0</v>
      </c>
    </row>
    <row r="575" spans="2:4" hidden="1" x14ac:dyDescent="0.3">
      <c r="B575" s="56">
        <f t="shared" si="9"/>
        <v>0</v>
      </c>
      <c r="C575" s="139" t="str">
        <f>'제품 추가'!AC572</f>
        <v>WORMHOLE</v>
      </c>
      <c r="D575" s="138">
        <f>IF('넣어줄 잉크'!$D$2="주말",INDEX(표5[#All],MATCH(C575,표5[[#All],[잉크]],0),19)+INDEX(표5[#All],MATCH(C575,표5[[#All],[잉크]],0),22),INDEX(표5[#All],MATCH(C575,표5[[#All],[잉크]],0),MATCH('넣어줄 잉크'!$D$2,표5[#Headers],0)+2))</f>
        <v>0</v>
      </c>
    </row>
    <row r="576" spans="2:4" hidden="1" x14ac:dyDescent="0.3">
      <c r="B576" s="56">
        <f t="shared" si="9"/>
        <v>0</v>
      </c>
      <c r="C576" s="139" t="str">
        <f>'제품 추가'!AC573</f>
        <v>WREN</v>
      </c>
      <c r="D576" s="138">
        <f>IF('넣어줄 잉크'!$D$2="주말",INDEX(표5[#All],MATCH(C576,표5[[#All],[잉크]],0),19)+INDEX(표5[#All],MATCH(C576,표5[[#All],[잉크]],0),22),INDEX(표5[#All],MATCH(C576,표5[[#All],[잉크]],0),MATCH('넣어줄 잉크'!$D$2,표5[#Headers],0)+2))</f>
        <v>0</v>
      </c>
    </row>
    <row r="577" spans="2:4" hidden="1" x14ac:dyDescent="0.3">
      <c r="B577" s="56">
        <f t="shared" si="9"/>
        <v>0</v>
      </c>
      <c r="C577" s="139" t="str">
        <f>'제품 추가'!AC574</f>
        <v>YAM</v>
      </c>
      <c r="D577" s="138">
        <f>IF('넣어줄 잉크'!$D$2="주말",INDEX(표5[#All],MATCH(C577,표5[[#All],[잉크]],0),19)+INDEX(표5[#All],MATCH(C577,표5[[#All],[잉크]],0),22),INDEX(표5[#All],MATCH(C577,표5[[#All],[잉크]],0),MATCH('넣어줄 잉크'!$D$2,표5[#Headers],0)+2))</f>
        <v>0</v>
      </c>
    </row>
    <row r="578" spans="2:4" hidden="1" x14ac:dyDescent="0.3">
      <c r="B578" s="56">
        <f t="shared" si="9"/>
        <v>0</v>
      </c>
      <c r="C578" s="139" t="str">
        <f>'제품 추가'!AC575</f>
        <v>YOLK</v>
      </c>
      <c r="D578" s="138">
        <f>IF('넣어줄 잉크'!$D$2="주말",INDEX(표5[#All],MATCH(C578,표5[[#All],[잉크]],0),19)+INDEX(표5[#All],MATCH(C578,표5[[#All],[잉크]],0),22),INDEX(표5[#All],MATCH(C578,표5[[#All],[잉크]],0),MATCH('넣어줄 잉크'!$D$2,표5[#Headers],0)+2))</f>
        <v>0</v>
      </c>
    </row>
    <row r="579" spans="2:4" hidden="1" x14ac:dyDescent="0.3">
      <c r="B579" s="56">
        <f t="shared" si="9"/>
        <v>0</v>
      </c>
      <c r="C579" s="139" t="str">
        <f>'제품 추가'!AC576</f>
        <v>ZHAJIANG</v>
      </c>
      <c r="D579" s="138">
        <f>IF('넣어줄 잉크'!$D$2="주말",INDEX(표5[#All],MATCH(C579,표5[[#All],[잉크]],0),19)+INDEX(표5[#All],MATCH(C579,표5[[#All],[잉크]],0),22),INDEX(표5[#All],MATCH(C579,표5[[#All],[잉크]],0),MATCH('넣어줄 잉크'!$D$2,표5[#Headers],0)+2))</f>
        <v>0</v>
      </c>
    </row>
    <row r="580" spans="2:4" hidden="1" x14ac:dyDescent="0.3">
      <c r="B580" s="56">
        <f t="shared" si="9"/>
        <v>0</v>
      </c>
      <c r="C580" s="139" t="str">
        <f>'제품 추가'!AC577</f>
        <v>ZHAMPONG</v>
      </c>
      <c r="D580" s="138">
        <f>IF('넣어줄 잉크'!$D$2="주말",INDEX(표5[#All],MATCH(C580,표5[[#All],[잉크]],0),19)+INDEX(표5[#All],MATCH(C580,표5[[#All],[잉크]],0),22),INDEX(표5[#All],MATCH(C580,표5[[#All],[잉크]],0),MATCH('넣어줄 잉크'!$D$2,표5[#Headers],0)+2))</f>
        <v>0</v>
      </c>
    </row>
    <row r="581" spans="2:4" hidden="1" x14ac:dyDescent="0.3">
      <c r="B581" s="56">
        <f t="shared" si="9"/>
        <v>0</v>
      </c>
      <c r="C581" s="139" t="str">
        <f>'제품 추가'!AC578</f>
        <v>ZINNIA</v>
      </c>
      <c r="D581" s="138">
        <f>IF('넣어줄 잉크'!$D$2="주말",INDEX(표5[#All],MATCH(C581,표5[[#All],[잉크]],0),19)+INDEX(표5[#All],MATCH(C581,표5[[#All],[잉크]],0),22),INDEX(표5[#All],MATCH(C581,표5[[#All],[잉크]],0),MATCH('넣어줄 잉크'!$D$2,표5[#Headers],0)+2))</f>
        <v>0</v>
      </c>
    </row>
    <row r="582" spans="2:4" hidden="1" x14ac:dyDescent="0.3">
      <c r="B582" s="56">
        <f t="shared" si="9"/>
        <v>0</v>
      </c>
      <c r="C582" s="139" t="str">
        <f>'제품 추가'!AC579</f>
        <v>CAPREOLUS</v>
      </c>
      <c r="D582" s="138">
        <f>IF('넣어줄 잉크'!$D$2="주말",INDEX(표5[#All],MATCH(C582,표5[[#All],[잉크]],0),19)+INDEX(표5[#All],MATCH(C582,표5[[#All],[잉크]],0),22),INDEX(표5[#All],MATCH(C582,표5[[#All],[잉크]],0),MATCH('넣어줄 잉크'!$D$2,표5[#Headers],0)+2))</f>
        <v>0</v>
      </c>
    </row>
    <row r="583" spans="2:4" hidden="1" x14ac:dyDescent="0.3">
      <c r="B583" s="56">
        <f t="shared" si="9"/>
        <v>0</v>
      </c>
      <c r="C583" s="139" t="str">
        <f>'제품 추가'!AC580</f>
        <v>ARMENIACA</v>
      </c>
      <c r="D583" s="138">
        <f>IF('넣어줄 잉크'!$D$2="주말",INDEX(표5[#All],MATCH(C583,표5[[#All],[잉크]],0),19)+INDEX(표5[#All],MATCH(C583,표5[[#All],[잉크]],0),22),INDEX(표5[#All],MATCH(C583,표5[[#All],[잉크]],0),MATCH('넣어줄 잉크'!$D$2,표5[#Headers],0)+2))</f>
        <v>0</v>
      </c>
    </row>
    <row r="584" spans="2:4" hidden="1" x14ac:dyDescent="0.3">
      <c r="B584" s="56">
        <f t="shared" si="9"/>
        <v>0</v>
      </c>
      <c r="C584" s="139" t="str">
        <f>'제품 추가'!AC581</f>
        <v>COLA</v>
      </c>
      <c r="D584" s="138">
        <f>IF('넣어줄 잉크'!$D$2="주말",INDEX(표5[#All],MATCH(C584,표5[[#All],[잉크]],0),19)+INDEX(표5[#All],MATCH(C584,표5[[#All],[잉크]],0),22),INDEX(표5[#All],MATCH(C584,표5[[#All],[잉크]],0),MATCH('넣어줄 잉크'!$D$2,표5[#Headers],0)+2))</f>
        <v>0</v>
      </c>
    </row>
    <row r="585" spans="2:4" hidden="1" x14ac:dyDescent="0.3">
      <c r="B585" s="56">
        <f t="shared" si="9"/>
        <v>0</v>
      </c>
      <c r="C585" s="139" t="str">
        <f>'제품 추가'!AC582</f>
        <v>ALPACA</v>
      </c>
      <c r="D585" s="138">
        <f>IF('넣어줄 잉크'!$D$2="주말",INDEX(표5[#All],MATCH(C585,표5[[#All],[잉크]],0),19)+INDEX(표5[#All],MATCH(C585,표5[[#All],[잉크]],0),22),INDEX(표5[#All],MATCH(C585,표5[[#All],[잉크]],0),MATCH('넣어줄 잉크'!$D$2,표5[#Headers],0)+2))</f>
        <v>0</v>
      </c>
    </row>
    <row r="586" spans="2:4" hidden="1" x14ac:dyDescent="0.3">
      <c r="B586" s="56">
        <f t="shared" si="9"/>
        <v>0</v>
      </c>
      <c r="C586" s="139" t="str">
        <f>'제품 추가'!AC583</f>
        <v>JUJUBE</v>
      </c>
      <c r="D586" s="138">
        <f>IF('넣어줄 잉크'!$D$2="주말",INDEX(표5[#All],MATCH(C586,표5[[#All],[잉크]],0),19)+INDEX(표5[#All],MATCH(C586,표5[[#All],[잉크]],0),22),INDEX(표5[#All],MATCH(C586,표5[[#All],[잉크]],0),MATCH('넣어줄 잉크'!$D$2,표5[#Headers],0)+2))</f>
        <v>0</v>
      </c>
    </row>
    <row r="587" spans="2:4" hidden="1" x14ac:dyDescent="0.3">
      <c r="B587" s="56">
        <f t="shared" si="9"/>
        <v>0</v>
      </c>
      <c r="C587" s="139" t="str">
        <f>'제품 추가'!AC584</f>
        <v>PERU</v>
      </c>
      <c r="D587" s="138">
        <f>IF('넣어줄 잉크'!$D$2="주말",INDEX(표5[#All],MATCH(C587,표5[[#All],[잉크]],0),19)+INDEX(표5[#All],MATCH(C587,표5[[#All],[잉크]],0),22),INDEX(표5[#All],MATCH(C587,표5[[#All],[잉크]],0),MATCH('넣어줄 잉크'!$D$2,표5[#Headers],0)+2))</f>
        <v>0</v>
      </c>
    </row>
    <row r="588" spans="2:4" hidden="1" x14ac:dyDescent="0.3">
      <c r="B588" s="56">
        <f t="shared" si="9"/>
        <v>0</v>
      </c>
      <c r="C588" s="139" t="str">
        <f>'제품 추가'!AC585</f>
        <v>TAR</v>
      </c>
      <c r="D588" s="138">
        <f>IF('넣어줄 잉크'!$D$2="주말",INDEX(표5[#All],MATCH(C588,표5[[#All],[잉크]],0),19)+INDEX(표5[#All],MATCH(C588,표5[[#All],[잉크]],0),22),INDEX(표5[#All],MATCH(C588,표5[[#All],[잉크]],0),MATCH('넣어줄 잉크'!$D$2,표5[#Headers],0)+2))</f>
        <v>0</v>
      </c>
    </row>
    <row r="589" spans="2:4" hidden="1" x14ac:dyDescent="0.3">
      <c r="B589" s="56">
        <f t="shared" si="9"/>
        <v>0</v>
      </c>
      <c r="C589" s="139" t="str">
        <f>'제품 추가'!AC586</f>
        <v>LOBSTER</v>
      </c>
      <c r="D589" s="138">
        <f>IF('넣어줄 잉크'!$D$2="주말",INDEX(표5[#All],MATCH(C589,표5[[#All],[잉크]],0),19)+INDEX(표5[#All],MATCH(C589,표5[[#All],[잉크]],0),22),INDEX(표5[#All],MATCH(C589,표5[[#All],[잉크]],0),MATCH('넣어줄 잉크'!$D$2,표5[#Headers],0)+2))</f>
        <v>0</v>
      </c>
    </row>
    <row r="590" spans="2:4" hidden="1" x14ac:dyDescent="0.3">
      <c r="B590" s="56">
        <f t="shared" si="9"/>
        <v>0</v>
      </c>
      <c r="C590" s="139" t="str">
        <f>'제품 추가'!AC587</f>
        <v>SNORKEL</v>
      </c>
      <c r="D590" s="138">
        <f>IF('넣어줄 잉크'!$D$2="주말",INDEX(표5[#All],MATCH(C590,표5[[#All],[잉크]],0),19)+INDEX(표5[#All],MATCH(C590,표5[[#All],[잉크]],0),22),INDEX(표5[#All],MATCH(C590,표5[[#All],[잉크]],0),MATCH('넣어줄 잉크'!$D$2,표5[#Headers],0)+2))</f>
        <v>0</v>
      </c>
    </row>
    <row r="591" spans="2:4" hidden="1" x14ac:dyDescent="0.3">
      <c r="B591" s="56">
        <f t="shared" si="9"/>
        <v>0</v>
      </c>
      <c r="C591" s="139" t="str">
        <f>'제품 추가'!AC588</f>
        <v>ARSON</v>
      </c>
      <c r="D591" s="138">
        <f>IF('넣어줄 잉크'!$D$2="주말",INDEX(표5[#All],MATCH(C591,표5[[#All],[잉크]],0),19)+INDEX(표5[#All],MATCH(C591,표5[[#All],[잉크]],0),22),INDEX(표5[#All],MATCH(C591,표5[[#All],[잉크]],0),MATCH('넣어줄 잉크'!$D$2,표5[#Headers],0)+2))</f>
        <v>0</v>
      </c>
    </row>
    <row r="592" spans="2:4" hidden="1" x14ac:dyDescent="0.3">
      <c r="B592" s="56">
        <f t="shared" ref="B592:B655" si="10">IFERROR(SUM(D592:D592),0)</f>
        <v>0</v>
      </c>
      <c r="C592" s="139" t="str">
        <f>'제품 추가'!AC589</f>
        <v>ASTRONAUT</v>
      </c>
      <c r="D592" s="138">
        <f>IF('넣어줄 잉크'!$D$2="주말",INDEX(표5[#All],MATCH(C592,표5[[#All],[잉크]],0),19)+INDEX(표5[#All],MATCH(C592,표5[[#All],[잉크]],0),22),INDEX(표5[#All],MATCH(C592,표5[[#All],[잉크]],0),MATCH('넣어줄 잉크'!$D$2,표5[#Headers],0)+2))</f>
        <v>0</v>
      </c>
    </row>
    <row r="593" spans="2:4" hidden="1" x14ac:dyDescent="0.3">
      <c r="B593" s="56">
        <f t="shared" si="10"/>
        <v>0</v>
      </c>
      <c r="C593" s="139" t="str">
        <f>'제품 추가'!AC590</f>
        <v>REST</v>
      </c>
      <c r="D593" s="138">
        <f>IF('넣어줄 잉크'!$D$2="주말",INDEX(표5[#All],MATCH(C593,표5[[#All],[잉크]],0),19)+INDEX(표5[#All],MATCH(C593,표5[[#All],[잉크]],0),22),INDEX(표5[#All],MATCH(C593,표5[[#All],[잉크]],0),MATCH('넣어줄 잉크'!$D$2,표5[#Headers],0)+2))</f>
        <v>0</v>
      </c>
    </row>
    <row r="594" spans="2:4" hidden="1" x14ac:dyDescent="0.3">
      <c r="B594" s="56">
        <f t="shared" si="10"/>
        <v>0</v>
      </c>
      <c r="C594" s="139" t="str">
        <f>'제품 추가'!AC591</f>
        <v>SHOOTING</v>
      </c>
      <c r="D594" s="138">
        <f>IF('넣어줄 잉크'!$D$2="주말",INDEX(표5[#All],MATCH(C594,표5[[#All],[잉크]],0),19)+INDEX(표5[#All],MATCH(C594,표5[[#All],[잉크]],0),22),INDEX(표5[#All],MATCH(C594,표5[[#All],[잉크]],0),MATCH('넣어줄 잉크'!$D$2,표5[#Headers],0)+2))</f>
        <v>0</v>
      </c>
    </row>
    <row r="595" spans="2:4" hidden="1" x14ac:dyDescent="0.3">
      <c r="B595" s="56">
        <f t="shared" si="10"/>
        <v>0</v>
      </c>
      <c r="C595" s="139" t="str">
        <f>'제품 추가'!AC592</f>
        <v>METEOR</v>
      </c>
      <c r="D595" s="138">
        <f>IF('넣어줄 잉크'!$D$2="주말",INDEX(표5[#All],MATCH(C595,표5[[#All],[잉크]],0),19)+INDEX(표5[#All],MATCH(C595,표5[[#All],[잉크]],0),22),INDEX(표5[#All],MATCH(C595,표5[[#All],[잉크]],0),MATCH('넣어줄 잉크'!$D$2,표5[#Headers],0)+2))</f>
        <v>0</v>
      </c>
    </row>
    <row r="596" spans="2:4" hidden="1" x14ac:dyDescent="0.3">
      <c r="B596" s="56">
        <f t="shared" si="10"/>
        <v>0</v>
      </c>
      <c r="C596" s="139" t="str">
        <f>'제품 추가'!AC593</f>
        <v>MURKY</v>
      </c>
      <c r="D596" s="138">
        <f>IF('넣어줄 잉크'!$D$2="주말",INDEX(표5[#All],MATCH(C596,표5[[#All],[잉크]],0),19)+INDEX(표5[#All],MATCH(C596,표5[[#All],[잉크]],0),22),INDEX(표5[#All],MATCH(C596,표5[[#All],[잉크]],0),MATCH('넣어줄 잉크'!$D$2,표5[#Headers],0)+2))</f>
        <v>0</v>
      </c>
    </row>
    <row r="597" spans="2:4" hidden="1" x14ac:dyDescent="0.3">
      <c r="B597" s="56">
        <f t="shared" si="10"/>
        <v>0</v>
      </c>
      <c r="C597" s="139" t="str">
        <f>'제품 추가'!AC594</f>
        <v>CHAOS</v>
      </c>
      <c r="D597" s="138">
        <f>IF('넣어줄 잉크'!$D$2="주말",INDEX(표5[#All],MATCH(C597,표5[[#All],[잉크]],0),19)+INDEX(표5[#All],MATCH(C597,표5[[#All],[잉크]],0),22),INDEX(표5[#All],MATCH(C597,표5[[#All],[잉크]],0),MATCH('넣어줄 잉크'!$D$2,표5[#Headers],0)+2))</f>
        <v>0</v>
      </c>
    </row>
    <row r="598" spans="2:4" hidden="1" x14ac:dyDescent="0.3">
      <c r="B598" s="56">
        <f t="shared" si="10"/>
        <v>0</v>
      </c>
      <c r="C598" s="139" t="str">
        <f>'제품 추가'!AC595</f>
        <v>SOLAR</v>
      </c>
      <c r="D598" s="138">
        <f>IF('넣어줄 잉크'!$D$2="주말",INDEX(표5[#All],MATCH(C598,표5[[#All],[잉크]],0),19)+INDEX(표5[#All],MATCH(C598,표5[[#All],[잉크]],0),22),INDEX(표5[#All],MATCH(C598,표5[[#All],[잉크]],0),MATCH('넣어줄 잉크'!$D$2,표5[#Headers],0)+2))</f>
        <v>0</v>
      </c>
    </row>
    <row r="599" spans="2:4" hidden="1" x14ac:dyDescent="0.3">
      <c r="B599" s="56">
        <f t="shared" si="10"/>
        <v>0</v>
      </c>
      <c r="C599" s="139" t="str">
        <f>'제품 추가'!AC596</f>
        <v>GRIT</v>
      </c>
      <c r="D599" s="138">
        <f>IF('넣어줄 잉크'!$D$2="주말",INDEX(표5[#All],MATCH(C599,표5[[#All],[잉크]],0),19)+INDEX(표5[#All],MATCH(C599,표5[[#All],[잉크]],0),22),INDEX(표5[#All],MATCH(C599,표5[[#All],[잉크]],0),MATCH('넣어줄 잉크'!$D$2,표5[#Headers],0)+2))</f>
        <v>0</v>
      </c>
    </row>
    <row r="600" spans="2:4" hidden="1" x14ac:dyDescent="0.3">
      <c r="B600" s="56">
        <f t="shared" si="10"/>
        <v>0</v>
      </c>
      <c r="C600" s="139" t="str">
        <f>'제품 추가'!AC597</f>
        <v>MAZE</v>
      </c>
      <c r="D600" s="138">
        <f>IF('넣어줄 잉크'!$D$2="주말",INDEX(표5[#All],MATCH(C600,표5[[#All],[잉크]],0),19)+INDEX(표5[#All],MATCH(C600,표5[[#All],[잉크]],0),22),INDEX(표5[#All],MATCH(C600,표5[[#All],[잉크]],0),MATCH('넣어줄 잉크'!$D$2,표5[#Headers],0)+2))</f>
        <v>0</v>
      </c>
    </row>
    <row r="601" spans="2:4" hidden="1" x14ac:dyDescent="0.3">
      <c r="B601" s="56">
        <f t="shared" si="10"/>
        <v>0</v>
      </c>
      <c r="C601" s="139" t="str">
        <f>'제품 추가'!AC598</f>
        <v>ALOXID</v>
      </c>
      <c r="D601" s="138">
        <f>IF('넣어줄 잉크'!$D$2="주말",INDEX(표5[#All],MATCH(C601,표5[[#All],[잉크]],0),19)+INDEX(표5[#All],MATCH(C601,표5[[#All],[잉크]],0),22),INDEX(표5[#All],MATCH(C601,표5[[#All],[잉크]],0),MATCH('넣어줄 잉크'!$D$2,표5[#Headers],0)+2))</f>
        <v>0</v>
      </c>
    </row>
    <row r="602" spans="2:4" hidden="1" x14ac:dyDescent="0.3">
      <c r="B602" s="56">
        <f t="shared" si="10"/>
        <v>0</v>
      </c>
      <c r="C602" s="139" t="str">
        <f>'제품 추가'!AC599</f>
        <v>BOMBER</v>
      </c>
      <c r="D602" s="138">
        <f>IF('넣어줄 잉크'!$D$2="주말",INDEX(표5[#All],MATCH(C602,표5[[#All],[잉크]],0),19)+INDEX(표5[#All],MATCH(C602,표5[[#All],[잉크]],0),22),INDEX(표5[#All],MATCH(C602,표5[[#All],[잉크]],0),MATCH('넣어줄 잉크'!$D$2,표5[#Headers],0)+2))</f>
        <v>0</v>
      </c>
    </row>
    <row r="603" spans="2:4" hidden="1" x14ac:dyDescent="0.3">
      <c r="B603" s="56">
        <f t="shared" si="10"/>
        <v>0</v>
      </c>
      <c r="C603" s="139" t="str">
        <f>'제품 추가'!AC600</f>
        <v>RIBO</v>
      </c>
      <c r="D603" s="138">
        <f>IF('넣어줄 잉크'!$D$2="주말",INDEX(표5[#All],MATCH(C603,표5[[#All],[잉크]],0),19)+INDEX(표5[#All],MATCH(C603,표5[[#All],[잉크]],0),22),INDEX(표5[#All],MATCH(C603,표5[[#All],[잉크]],0),MATCH('넣어줄 잉크'!$D$2,표5[#Headers],0)+2))</f>
        <v>0</v>
      </c>
    </row>
    <row r="604" spans="2:4" hidden="1" x14ac:dyDescent="0.3">
      <c r="B604" s="56">
        <f t="shared" si="10"/>
        <v>0</v>
      </c>
      <c r="C604" s="139" t="str">
        <f>'제품 추가'!AC601</f>
        <v>TROLLI</v>
      </c>
      <c r="D604" s="138">
        <f>IF('넣어줄 잉크'!$D$2="주말",INDEX(표5[#All],MATCH(C604,표5[[#All],[잉크]],0),19)+INDEX(표5[#All],MATCH(C604,표5[[#All],[잉크]],0),22),INDEX(표5[#All],MATCH(C604,표5[[#All],[잉크]],0),MATCH('넣어줄 잉크'!$D$2,표5[#Headers],0)+2))</f>
        <v>0</v>
      </c>
    </row>
    <row r="605" spans="2:4" hidden="1" x14ac:dyDescent="0.3">
      <c r="B605" s="56">
        <f t="shared" si="10"/>
        <v>0</v>
      </c>
      <c r="C605" s="139" t="str">
        <f>'제품 추가'!AC602</f>
        <v>TWILIGHT</v>
      </c>
      <c r="D605" s="138">
        <f>IF('넣어줄 잉크'!$D$2="주말",INDEX(표5[#All],MATCH(C605,표5[[#All],[잉크]],0),19)+INDEX(표5[#All],MATCH(C605,표5[[#All],[잉크]],0),22),INDEX(표5[#All],MATCH(C605,표5[[#All],[잉크]],0),MATCH('넣어줄 잉크'!$D$2,표5[#Headers],0)+2))</f>
        <v>0</v>
      </c>
    </row>
    <row r="606" spans="2:4" hidden="1" x14ac:dyDescent="0.3">
      <c r="B606" s="56">
        <f t="shared" si="10"/>
        <v>0</v>
      </c>
      <c r="C606" s="139" t="str">
        <f>'제품 추가'!AC603</f>
        <v>PUREE</v>
      </c>
      <c r="D606" s="138">
        <f>IF('넣어줄 잉크'!$D$2="주말",INDEX(표5[#All],MATCH(C606,표5[[#All],[잉크]],0),19)+INDEX(표5[#All],MATCH(C606,표5[[#All],[잉크]],0),22),INDEX(표5[#All],MATCH(C606,표5[[#All],[잉크]],0),MATCH('넣어줄 잉크'!$D$2,표5[#Headers],0)+2))</f>
        <v>0</v>
      </c>
    </row>
    <row r="607" spans="2:4" hidden="1" x14ac:dyDescent="0.3">
      <c r="B607" s="56">
        <f t="shared" si="10"/>
        <v>0</v>
      </c>
      <c r="C607" s="139" t="str">
        <f>'제품 추가'!AC604</f>
        <v>VOID</v>
      </c>
      <c r="D607" s="138">
        <f>IF('넣어줄 잉크'!$D$2="주말",INDEX(표5[#All],MATCH(C607,표5[[#All],[잉크]],0),19)+INDEX(표5[#All],MATCH(C607,표5[[#All],[잉크]],0),22),INDEX(표5[#All],MATCH(C607,표5[[#All],[잉크]],0),MATCH('넣어줄 잉크'!$D$2,표5[#Headers],0)+2))</f>
        <v>0</v>
      </c>
    </row>
    <row r="608" spans="2:4" hidden="1" x14ac:dyDescent="0.3">
      <c r="B608" s="56">
        <f t="shared" si="10"/>
        <v>0</v>
      </c>
      <c r="C608" s="139" t="str">
        <f>'제품 추가'!AC605</f>
        <v>MILKTEA</v>
      </c>
      <c r="D608" s="138">
        <f>IF('넣어줄 잉크'!$D$2="주말",INDEX(표5[#All],MATCH(C608,표5[[#All],[잉크]],0),19)+INDEX(표5[#All],MATCH(C608,표5[[#All],[잉크]],0),22),INDEX(표5[#All],MATCH(C608,표5[[#All],[잉크]],0),MATCH('넣어줄 잉크'!$D$2,표5[#Headers],0)+2))</f>
        <v>0</v>
      </c>
    </row>
    <row r="609" spans="2:4" hidden="1" x14ac:dyDescent="0.3">
      <c r="B609" s="56">
        <f t="shared" si="10"/>
        <v>0</v>
      </c>
      <c r="C609" s="139" t="str">
        <f>'제품 추가'!AC606</f>
        <v>KAHVE</v>
      </c>
      <c r="D609" s="138">
        <f>IF('넣어줄 잉크'!$D$2="주말",INDEX(표5[#All],MATCH(C609,표5[[#All],[잉크]],0),19)+INDEX(표5[#All],MATCH(C609,표5[[#All],[잉크]],0),22),INDEX(표5[#All],MATCH(C609,표5[[#All],[잉크]],0),MATCH('넣어줄 잉크'!$D$2,표5[#Headers],0)+2))</f>
        <v>0</v>
      </c>
    </row>
    <row r="610" spans="2:4" hidden="1" x14ac:dyDescent="0.3">
      <c r="B610" s="56">
        <f t="shared" si="10"/>
        <v>0</v>
      </c>
      <c r="C610" s="139" t="str">
        <f>'제품 추가'!AC607</f>
        <v>UVPOMME</v>
      </c>
      <c r="D610" s="138">
        <f>IF('넣어줄 잉크'!$D$2="주말",INDEX(표5[#All],MATCH(C610,표5[[#All],[잉크]],0),19)+INDEX(표5[#All],MATCH(C610,표5[[#All],[잉크]],0),22),INDEX(표5[#All],MATCH(C610,표5[[#All],[잉크]],0),MATCH('넣어줄 잉크'!$D$2,표5[#Headers],0)+2))</f>
        <v>0</v>
      </c>
    </row>
    <row r="611" spans="2:4" hidden="1" x14ac:dyDescent="0.3">
      <c r="B611" s="56">
        <f t="shared" si="10"/>
        <v>0</v>
      </c>
      <c r="C611" s="139" t="str">
        <f>'제품 추가'!AC608</f>
        <v>DWARF</v>
      </c>
      <c r="D611" s="138">
        <f>IF('넣어줄 잉크'!$D$2="주말",INDEX(표5[#All],MATCH(C611,표5[[#All],[잉크]],0),19)+INDEX(표5[#All],MATCH(C611,표5[[#All],[잉크]],0),22),INDEX(표5[#All],MATCH(C611,표5[[#All],[잉크]],0),MATCH('넣어줄 잉크'!$D$2,표5[#Headers],0)+2))</f>
        <v>0</v>
      </c>
    </row>
    <row r="612" spans="2:4" hidden="1" x14ac:dyDescent="0.3">
      <c r="B612" s="56">
        <f t="shared" si="10"/>
        <v>0</v>
      </c>
      <c r="C612" s="139" t="str">
        <f>'제품 추가'!AC609</f>
        <v>HOBBIT</v>
      </c>
      <c r="D612" s="138">
        <f>IF('넣어줄 잉크'!$D$2="주말",INDEX(표5[#All],MATCH(C612,표5[[#All],[잉크]],0),19)+INDEX(표5[#All],MATCH(C612,표5[[#All],[잉크]],0),22),INDEX(표5[#All],MATCH(C612,표5[[#All],[잉크]],0),MATCH('넣어줄 잉크'!$D$2,표5[#Headers],0)+2))</f>
        <v>0</v>
      </c>
    </row>
    <row r="613" spans="2:4" hidden="1" x14ac:dyDescent="0.3">
      <c r="B613" s="56">
        <f t="shared" si="10"/>
        <v>0</v>
      </c>
      <c r="C613" s="139" t="str">
        <f>'제품 추가'!AC610</f>
        <v>WAGYU</v>
      </c>
      <c r="D613" s="138">
        <f>IF('넣어줄 잉크'!$D$2="주말",INDEX(표5[#All],MATCH(C613,표5[[#All],[잉크]],0),19)+INDEX(표5[#All],MATCH(C613,표5[[#All],[잉크]],0),22),INDEX(표5[#All],MATCH(C613,표5[[#All],[잉크]],0),MATCH('넣어줄 잉크'!$D$2,표5[#Headers],0)+2))</f>
        <v>0</v>
      </c>
    </row>
    <row r="614" spans="2:4" hidden="1" x14ac:dyDescent="0.3">
      <c r="B614" s="56">
        <f t="shared" si="10"/>
        <v>0</v>
      </c>
      <c r="C614" s="139" t="str">
        <f>'제품 추가'!AC611</f>
        <v>WASABI</v>
      </c>
      <c r="D614" s="138">
        <f>IF('넣어줄 잉크'!$D$2="주말",INDEX(표5[#All],MATCH(C614,표5[[#All],[잉크]],0),19)+INDEX(표5[#All],MATCH(C614,표5[[#All],[잉크]],0),22),INDEX(표5[#All],MATCH(C614,표5[[#All],[잉크]],0),MATCH('넣어줄 잉크'!$D$2,표5[#Headers],0)+2))</f>
        <v>0</v>
      </c>
    </row>
    <row r="615" spans="2:4" hidden="1" x14ac:dyDescent="0.3">
      <c r="B615" s="56">
        <f t="shared" si="10"/>
        <v>0</v>
      </c>
      <c r="C615" s="139" t="str">
        <f>'제품 추가'!AC612</f>
        <v>KAKAO</v>
      </c>
      <c r="D615" s="138">
        <f>IF('넣어줄 잉크'!$D$2="주말",INDEX(표5[#All],MATCH(C615,표5[[#All],[잉크]],0),19)+INDEX(표5[#All],MATCH(C615,표5[[#All],[잉크]],0),22),INDEX(표5[#All],MATCH(C615,표5[[#All],[잉크]],0),MATCH('넣어줄 잉크'!$D$2,표5[#Headers],0)+2))</f>
        <v>0</v>
      </c>
    </row>
    <row r="616" spans="2:4" hidden="1" x14ac:dyDescent="0.3">
      <c r="B616" s="56">
        <f t="shared" si="10"/>
        <v>0</v>
      </c>
      <c r="C616" s="139" t="str">
        <f>'제품 추가'!AC613</f>
        <v>NOEUL</v>
      </c>
      <c r="D616" s="138">
        <f>IF('넣어줄 잉크'!$D$2="주말",INDEX(표5[#All],MATCH(C616,표5[[#All],[잉크]],0),19)+INDEX(표5[#All],MATCH(C616,표5[[#All],[잉크]],0),22),INDEX(표5[#All],MATCH(C616,표5[[#All],[잉크]],0),MATCH('넣어줄 잉크'!$D$2,표5[#Headers],0)+2))</f>
        <v>0</v>
      </c>
    </row>
    <row r="617" spans="2:4" hidden="1" x14ac:dyDescent="0.3">
      <c r="B617" s="56">
        <f t="shared" si="10"/>
        <v>0</v>
      </c>
      <c r="C617" s="139" t="str">
        <f>'제품 추가'!AC614</f>
        <v>CHANEL</v>
      </c>
      <c r="D617" s="138">
        <f>IF('넣어줄 잉크'!$D$2="주말",INDEX(표5[#All],MATCH(C617,표5[[#All],[잉크]],0),19)+INDEX(표5[#All],MATCH(C617,표5[[#All],[잉크]],0),22),INDEX(표5[#All],MATCH(C617,표5[[#All],[잉크]],0),MATCH('넣어줄 잉크'!$D$2,표5[#Headers],0)+2))</f>
        <v>0</v>
      </c>
    </row>
    <row r="618" spans="2:4" x14ac:dyDescent="0.3">
      <c r="B618" s="56">
        <f t="shared" si="10"/>
        <v>0</v>
      </c>
      <c r="C618" s="139" t="str">
        <f>'제품 추가'!AC357</f>
        <v>PAUL</v>
      </c>
      <c r="D618" s="138">
        <f>IF('넣어줄 잉크'!$D$2="주말",INDEX(표5[#All],MATCH(C618,표5[[#All],[잉크]],0),19)+INDEX(표5[#All],MATCH(C618,표5[[#All],[잉크]],0),22),INDEX(표5[#All],MATCH(C618,표5[[#All],[잉크]],0),MATCH('넣어줄 잉크'!$D$2,표5[#Headers],0)+2))</f>
        <v>0</v>
      </c>
    </row>
    <row r="619" spans="2:4" x14ac:dyDescent="0.3">
      <c r="B619" s="56">
        <f t="shared" si="10"/>
        <v>0</v>
      </c>
      <c r="C619" s="139" t="str">
        <f>'제품 추가'!AC365</f>
        <v>PEONY</v>
      </c>
      <c r="D619" s="138">
        <f>IF('넣어줄 잉크'!$D$2="주말",INDEX(표5[#All],MATCH(C619,표5[[#All],[잉크]],0),19)+INDEX(표5[#All],MATCH(C619,표5[[#All],[잉크]],0),22),INDEX(표5[#All],MATCH(C619,표5[[#All],[잉크]],0),MATCH('넣어줄 잉크'!$D$2,표5[#Headers],0)+2))</f>
        <v>0</v>
      </c>
    </row>
    <row r="620" spans="2:4" hidden="1" x14ac:dyDescent="0.3">
      <c r="B620" s="56">
        <f t="shared" si="10"/>
        <v>0</v>
      </c>
      <c r="C620" s="139" t="str">
        <f>'제품 추가'!AC617</f>
        <v>GASTLY</v>
      </c>
      <c r="D620" s="138">
        <f>IF('넣어줄 잉크'!$D$2="주말",INDEX(표5[#All],MATCH(C620,표5[[#All],[잉크]],0),19)+INDEX(표5[#All],MATCH(C620,표5[[#All],[잉크]],0),22),INDEX(표5[#All],MATCH(C620,표5[[#All],[잉크]],0),MATCH('넣어줄 잉크'!$D$2,표5[#Headers],0)+2))</f>
        <v>0</v>
      </c>
    </row>
    <row r="621" spans="2:4" hidden="1" x14ac:dyDescent="0.3">
      <c r="B621" s="56">
        <f t="shared" si="10"/>
        <v>0</v>
      </c>
      <c r="C621" s="139" t="str">
        <f>'제품 추가'!AC618</f>
        <v>LAIR</v>
      </c>
      <c r="D621" s="138">
        <f>IF('넣어줄 잉크'!$D$2="주말",INDEX(표5[#All],MATCH(C621,표5[[#All],[잉크]],0),19)+INDEX(표5[#All],MATCH(C621,표5[[#All],[잉크]],0),22),INDEX(표5[#All],MATCH(C621,표5[[#All],[잉크]],0),MATCH('넣어줄 잉크'!$D$2,표5[#Headers],0)+2))</f>
        <v>0</v>
      </c>
    </row>
    <row r="622" spans="2:4" hidden="1" x14ac:dyDescent="0.3">
      <c r="B622" s="56">
        <f t="shared" si="10"/>
        <v>0</v>
      </c>
      <c r="C622" s="139" t="str">
        <f>'제품 추가'!AC619</f>
        <v>WELLDONE</v>
      </c>
      <c r="D622" s="138">
        <f>IF('넣어줄 잉크'!$D$2="주말",INDEX(표5[#All],MATCH(C622,표5[[#All],[잉크]],0),19)+INDEX(표5[#All],MATCH(C622,표5[[#All],[잉크]],0),22),INDEX(표5[#All],MATCH(C622,표5[[#All],[잉크]],0),MATCH('넣어줄 잉크'!$D$2,표5[#Headers],0)+2))</f>
        <v>0</v>
      </c>
    </row>
    <row r="623" spans="2:4" hidden="1" x14ac:dyDescent="0.3">
      <c r="B623" s="56">
        <f t="shared" si="10"/>
        <v>0</v>
      </c>
      <c r="C623" s="139" t="str">
        <f>'제품 추가'!AC620</f>
        <v>IDOL</v>
      </c>
      <c r="D623" s="138">
        <f>IF('넣어줄 잉크'!$D$2="주말",INDEX(표5[#All],MATCH(C623,표5[[#All],[잉크]],0),19)+INDEX(표5[#All],MATCH(C623,표5[[#All],[잉크]],0),22),INDEX(표5[#All],MATCH(C623,표5[[#All],[잉크]],0),MATCH('넣어줄 잉크'!$D$2,표5[#Headers],0)+2))</f>
        <v>0</v>
      </c>
    </row>
    <row r="624" spans="2:4" hidden="1" x14ac:dyDescent="0.3">
      <c r="B624" s="56">
        <f t="shared" si="10"/>
        <v>0</v>
      </c>
      <c r="C624" s="139" t="str">
        <f>'제품 추가'!AC621</f>
        <v>UVRING</v>
      </c>
      <c r="D624" s="138">
        <f>IF('넣어줄 잉크'!$D$2="주말",INDEX(표5[#All],MATCH(C624,표5[[#All],[잉크]],0),19)+INDEX(표5[#All],MATCH(C624,표5[[#All],[잉크]],0),22),INDEX(표5[#All],MATCH(C624,표5[[#All],[잉크]],0),MATCH('넣어줄 잉크'!$D$2,표5[#Headers],0)+2))</f>
        <v>0</v>
      </c>
    </row>
    <row r="625" spans="2:4" hidden="1" x14ac:dyDescent="0.3">
      <c r="B625" s="56">
        <f t="shared" si="10"/>
        <v>0</v>
      </c>
      <c r="C625" s="139" t="str">
        <f>'제품 추가'!AC622</f>
        <v>ECLIPSE</v>
      </c>
      <c r="D625" s="138">
        <f>IF('넣어줄 잉크'!$D$2="주말",INDEX(표5[#All],MATCH(C625,표5[[#All],[잉크]],0),19)+INDEX(표5[#All],MATCH(C625,표5[[#All],[잉크]],0),22),INDEX(표5[#All],MATCH(C625,표5[[#All],[잉크]],0),MATCH('넣어줄 잉크'!$D$2,표5[#Headers],0)+2))</f>
        <v>0</v>
      </c>
    </row>
    <row r="626" spans="2:4" hidden="1" x14ac:dyDescent="0.3">
      <c r="B626" s="56">
        <f t="shared" si="10"/>
        <v>0</v>
      </c>
      <c r="C626" s="139" t="str">
        <f>'제품 추가'!AC623</f>
        <v>COMET</v>
      </c>
      <c r="D626" s="138">
        <f>IF('넣어줄 잉크'!$D$2="주말",INDEX(표5[#All],MATCH(C626,표5[[#All],[잉크]],0),19)+INDEX(표5[#All],MATCH(C626,표5[[#All],[잉크]],0),22),INDEX(표5[#All],MATCH(C626,표5[[#All],[잉크]],0),MATCH('넣어줄 잉크'!$D$2,표5[#Headers],0)+2))</f>
        <v>0</v>
      </c>
    </row>
    <row r="627" spans="2:4" hidden="1" x14ac:dyDescent="0.3">
      <c r="B627" s="56">
        <f t="shared" si="10"/>
        <v>0</v>
      </c>
      <c r="C627" s="139" t="str">
        <f>'제품 추가'!AC624</f>
        <v>WISP</v>
      </c>
      <c r="D627" s="138">
        <f>IF('넣어줄 잉크'!$D$2="주말",INDEX(표5[#All],MATCH(C627,표5[[#All],[잉크]],0),19)+INDEX(표5[#All],MATCH(C627,표5[[#All],[잉크]],0),22),INDEX(표5[#All],MATCH(C627,표5[[#All],[잉크]],0),MATCH('넣어줄 잉크'!$D$2,표5[#Headers],0)+2))</f>
        <v>0</v>
      </c>
    </row>
    <row r="628" spans="2:4" hidden="1" x14ac:dyDescent="0.3">
      <c r="B628" s="56">
        <f t="shared" si="10"/>
        <v>0</v>
      </c>
      <c r="C628" s="139" t="str">
        <f>'제품 추가'!AC625</f>
        <v>FRANKY</v>
      </c>
      <c r="D628" s="138">
        <f>IF('넣어줄 잉크'!$D$2="주말",INDEX(표5[#All],MATCH(C628,표5[[#All],[잉크]],0),19)+INDEX(표5[#All],MATCH(C628,표5[[#All],[잉크]],0),22),INDEX(표5[#All],MATCH(C628,표5[[#All],[잉크]],0),MATCH('넣어줄 잉크'!$D$2,표5[#Headers],0)+2))</f>
        <v>0</v>
      </c>
    </row>
    <row r="629" spans="2:4" hidden="1" x14ac:dyDescent="0.3">
      <c r="B629" s="56">
        <f t="shared" si="10"/>
        <v>0</v>
      </c>
      <c r="C629" s="139" t="str">
        <f>'제품 추가'!AC626</f>
        <v>CHOPPER</v>
      </c>
      <c r="D629" s="138">
        <f>IF('넣어줄 잉크'!$D$2="주말",INDEX(표5[#All],MATCH(C629,표5[[#All],[잉크]],0),19)+INDEX(표5[#All],MATCH(C629,표5[[#All],[잉크]],0),22),INDEX(표5[#All],MATCH(C629,표5[[#All],[잉크]],0),MATCH('넣어줄 잉크'!$D$2,표5[#Headers],0)+2))</f>
        <v>0</v>
      </c>
    </row>
    <row r="630" spans="2:4" hidden="1" x14ac:dyDescent="0.3">
      <c r="B630" s="56">
        <f t="shared" si="10"/>
        <v>0</v>
      </c>
      <c r="C630" s="139" t="str">
        <f>'제품 추가'!AC627</f>
        <v>VINICIUS</v>
      </c>
      <c r="D630" s="138">
        <f>IF('넣어줄 잉크'!$D$2="주말",INDEX(표5[#All],MATCH(C630,표5[[#All],[잉크]],0),19)+INDEX(표5[#All],MATCH(C630,표5[[#All],[잉크]],0),22),INDEX(표5[#All],MATCH(C630,표5[[#All],[잉크]],0),MATCH('넣어줄 잉크'!$D$2,표5[#Headers],0)+2))</f>
        <v>0</v>
      </c>
    </row>
    <row r="631" spans="2:4" hidden="1" x14ac:dyDescent="0.3">
      <c r="B631" s="56">
        <f t="shared" si="10"/>
        <v>0</v>
      </c>
      <c r="C631" s="139" t="str">
        <f>'제품 추가'!AC628</f>
        <v>MBAPPE</v>
      </c>
      <c r="D631" s="138">
        <f>IF('넣어줄 잉크'!$D$2="주말",INDEX(표5[#All],MATCH(C631,표5[[#All],[잉크]],0),19)+INDEX(표5[#All],MATCH(C631,표5[[#All],[잉크]],0),22),INDEX(표5[#All],MATCH(C631,표5[[#All],[잉크]],0),MATCH('넣어줄 잉크'!$D$2,표5[#Headers],0)+2))</f>
        <v>0</v>
      </c>
    </row>
    <row r="632" spans="2:4" hidden="1" x14ac:dyDescent="0.3">
      <c r="B632" s="56">
        <f t="shared" si="10"/>
        <v>0</v>
      </c>
      <c r="C632" s="139" t="str">
        <f>'제품 추가'!AC629</f>
        <v>BENZEMA</v>
      </c>
      <c r="D632" s="138">
        <f>IF('넣어줄 잉크'!$D$2="주말",INDEX(표5[#All],MATCH(C632,표5[[#All],[잉크]],0),19)+INDEX(표5[#All],MATCH(C632,표5[[#All],[잉크]],0),22),INDEX(표5[#All],MATCH(C632,표5[[#All],[잉크]],0),MATCH('넣어줄 잉크'!$D$2,표5[#Headers],0)+2))</f>
        <v>0</v>
      </c>
    </row>
    <row r="633" spans="2:4" hidden="1" x14ac:dyDescent="0.3">
      <c r="B633" s="56">
        <f t="shared" si="10"/>
        <v>0</v>
      </c>
      <c r="C633" s="139" t="str">
        <f>'제품 추가'!AC630</f>
        <v>MERCURY</v>
      </c>
      <c r="D633" s="138">
        <f>IF('넣어줄 잉크'!$D$2="주말",INDEX(표5[#All],MATCH(C633,표5[[#All],[잉크]],0),19)+INDEX(표5[#All],MATCH(C633,표5[[#All],[잉크]],0),22),INDEX(표5[#All],MATCH(C633,표5[[#All],[잉크]],0),MATCH('넣어줄 잉크'!$D$2,표5[#Headers],0)+2))</f>
        <v>0</v>
      </c>
    </row>
    <row r="634" spans="2:4" hidden="1" x14ac:dyDescent="0.3">
      <c r="B634" s="56">
        <f t="shared" si="10"/>
        <v>0</v>
      </c>
      <c r="C634" s="139" t="str">
        <f>'제품 추가'!AC631</f>
        <v>AURORA</v>
      </c>
      <c r="D634" s="138">
        <f>IF('넣어줄 잉크'!$D$2="주말",INDEX(표5[#All],MATCH(C634,표5[[#All],[잉크]],0),19)+INDEX(표5[#All],MATCH(C634,표5[[#All],[잉크]],0),22),INDEX(표5[#All],MATCH(C634,표5[[#All],[잉크]],0),MATCH('넣어줄 잉크'!$D$2,표5[#Headers],0)+2))</f>
        <v>0</v>
      </c>
    </row>
    <row r="635" spans="2:4" hidden="1" x14ac:dyDescent="0.3">
      <c r="B635" s="56">
        <f t="shared" si="10"/>
        <v>0</v>
      </c>
      <c r="C635" s="139" t="str">
        <f>'제품 추가'!AC632</f>
        <v>HEAL</v>
      </c>
      <c r="D635" s="138">
        <f>IF('넣어줄 잉크'!$D$2="주말",INDEX(표5[#All],MATCH(C635,표5[[#All],[잉크]],0),19)+INDEX(표5[#All],MATCH(C635,표5[[#All],[잉크]],0),22),INDEX(표5[#All],MATCH(C635,표5[[#All],[잉크]],0),MATCH('넣어줄 잉크'!$D$2,표5[#Headers],0)+2))</f>
        <v>0</v>
      </c>
    </row>
    <row r="636" spans="2:4" hidden="1" x14ac:dyDescent="0.3">
      <c r="B636" s="56">
        <f t="shared" si="10"/>
        <v>0</v>
      </c>
      <c r="C636" s="139" t="str">
        <f>'제품 추가'!AC633</f>
        <v>ELEVEN</v>
      </c>
      <c r="D636" s="138">
        <f>IF('넣어줄 잉크'!$D$2="주말",INDEX(표5[#All],MATCH(C636,표5[[#All],[잉크]],0),19)+INDEX(표5[#All],MATCH(C636,표5[[#All],[잉크]],0),22),INDEX(표5[#All],MATCH(C636,표5[[#All],[잉크]],0),MATCH('넣어줄 잉크'!$D$2,표5[#Headers],0)+2))</f>
        <v>0</v>
      </c>
    </row>
    <row r="637" spans="2:4" hidden="1" x14ac:dyDescent="0.3">
      <c r="B637" s="56">
        <f t="shared" si="10"/>
        <v>0</v>
      </c>
      <c r="C637" s="139" t="str">
        <f>'제품 추가'!AC634</f>
        <v>KITSCH</v>
      </c>
      <c r="D637" s="138">
        <f>IF('넣어줄 잉크'!$D$2="주말",INDEX(표5[#All],MATCH(C637,표5[[#All],[잉크]],0),19)+INDEX(표5[#All],MATCH(C637,표5[[#All],[잉크]],0),22),INDEX(표5[#All],MATCH(C637,표5[[#All],[잉크]],0),MATCH('넣어줄 잉크'!$D$2,표5[#Headers],0)+2))</f>
        <v>0</v>
      </c>
    </row>
    <row r="638" spans="2:4" hidden="1" x14ac:dyDescent="0.3">
      <c r="B638" s="56">
        <f t="shared" si="10"/>
        <v>0</v>
      </c>
      <c r="C638" s="139" t="str">
        <f>'제품 추가'!AC635</f>
        <v>IAM</v>
      </c>
      <c r="D638" s="138">
        <f>IF('넣어줄 잉크'!$D$2="주말",INDEX(표5[#All],MATCH(C638,표5[[#All],[잉크]],0),19)+INDEX(표5[#All],MATCH(C638,표5[[#All],[잉크]],0),22),INDEX(표5[#All],MATCH(C638,표5[[#All],[잉크]],0),MATCH('넣어줄 잉크'!$D$2,표5[#Headers],0)+2))</f>
        <v>0</v>
      </c>
    </row>
    <row r="639" spans="2:4" hidden="1" x14ac:dyDescent="0.3">
      <c r="B639" s="56">
        <f t="shared" si="10"/>
        <v>0</v>
      </c>
      <c r="C639" s="139" t="str">
        <f>'제품 추가'!AC636</f>
        <v>ALI</v>
      </c>
      <c r="D639" s="138">
        <f>IF('넣어줄 잉크'!$D$2="주말",INDEX(표5[#All],MATCH(C639,표5[[#All],[잉크]],0),19)+INDEX(표5[#All],MATCH(C639,표5[[#All],[잉크]],0),22),INDEX(표5[#All],MATCH(C639,표5[[#All],[잉크]],0),MATCH('넣어줄 잉크'!$D$2,표5[#Headers],0)+2))</f>
        <v>0</v>
      </c>
    </row>
    <row r="640" spans="2:4" hidden="1" x14ac:dyDescent="0.3">
      <c r="B640" s="56">
        <f t="shared" si="10"/>
        <v>0</v>
      </c>
      <c r="C640" s="139" t="str">
        <f>'제품 추가'!AC637</f>
        <v>ERIKSEN</v>
      </c>
      <c r="D640" s="138">
        <f>IF('넣어줄 잉크'!$D$2="주말",INDEX(표5[#All],MATCH(C640,표5[[#All],[잉크]],0),19)+INDEX(표5[#All],MATCH(C640,표5[[#All],[잉크]],0),22),INDEX(표5[#All],MATCH(C640,표5[[#All],[잉크]],0),MATCH('넣어줄 잉크'!$D$2,표5[#Headers],0)+2))</f>
        <v>0</v>
      </c>
    </row>
    <row r="641" spans="2:4" hidden="1" x14ac:dyDescent="0.3">
      <c r="B641" s="56">
        <f t="shared" si="10"/>
        <v>0</v>
      </c>
      <c r="C641" s="139" t="str">
        <f>'제품 추가'!AC638</f>
        <v>KANE</v>
      </c>
      <c r="D641" s="138">
        <f>IF('넣어줄 잉크'!$D$2="주말",INDEX(표5[#All],MATCH(C641,표5[[#All],[잉크]],0),19)+INDEX(표5[#All],MATCH(C641,표5[[#All],[잉크]],0),22),INDEX(표5[#All],MATCH(C641,표5[[#All],[잉크]],0),MATCH('넣어줄 잉크'!$D$2,표5[#Headers],0)+2))</f>
        <v>0</v>
      </c>
    </row>
    <row r="642" spans="2:4" hidden="1" x14ac:dyDescent="0.3">
      <c r="B642" s="56">
        <f t="shared" si="10"/>
        <v>0</v>
      </c>
      <c r="C642" s="139" t="str">
        <f>'제품 추가'!AC639</f>
        <v>NEUTRAL</v>
      </c>
      <c r="D642" s="138">
        <f>IF('넣어줄 잉크'!$D$2="주말",INDEX(표5[#All],MATCH(C642,표5[[#All],[잉크]],0),19)+INDEX(표5[#All],MATCH(C642,표5[[#All],[잉크]],0),22),INDEX(표5[#All],MATCH(C642,표5[[#All],[잉크]],0),MATCH('넣어줄 잉크'!$D$2,표5[#Headers],0)+2))</f>
        <v>0</v>
      </c>
    </row>
    <row r="643" spans="2:4" hidden="1" x14ac:dyDescent="0.3">
      <c r="B643" s="56">
        <f t="shared" si="10"/>
        <v>0</v>
      </c>
      <c r="C643" s="139" t="str">
        <f>'제품 추가'!AC640</f>
        <v>BULGOGI</v>
      </c>
      <c r="D643" s="138">
        <f>IF('넣어줄 잉크'!$D$2="주말",INDEX(표5[#All],MATCH(C643,표5[[#All],[잉크]],0),19)+INDEX(표5[#All],MATCH(C643,표5[[#All],[잉크]],0),22),INDEX(표5[#All],MATCH(C643,표5[[#All],[잉크]],0),MATCH('넣어줄 잉크'!$D$2,표5[#Headers],0)+2))</f>
        <v>0</v>
      </c>
    </row>
    <row r="644" spans="2:4" hidden="1" x14ac:dyDescent="0.3">
      <c r="B644" s="56">
        <f t="shared" si="10"/>
        <v>0</v>
      </c>
      <c r="C644" s="139" t="str">
        <f>'제품 추가'!AC641</f>
        <v>GALBI</v>
      </c>
      <c r="D644" s="138">
        <f>IF('넣어줄 잉크'!$D$2="주말",INDEX(표5[#All],MATCH(C644,표5[[#All],[잉크]],0),19)+INDEX(표5[#All],MATCH(C644,표5[[#All],[잉크]],0),22),INDEX(표5[#All],MATCH(C644,표5[[#All],[잉크]],0),MATCH('넣어줄 잉크'!$D$2,표5[#Headers],0)+2))</f>
        <v>0</v>
      </c>
    </row>
    <row r="645" spans="2:4" hidden="1" x14ac:dyDescent="0.3">
      <c r="B645" s="56">
        <f t="shared" si="10"/>
        <v>0</v>
      </c>
      <c r="C645" s="139" t="str">
        <f>'제품 추가'!AC642</f>
        <v>OATMEAL</v>
      </c>
      <c r="D645" s="138">
        <f>IF('넣어줄 잉크'!$D$2="주말",INDEX(표5[#All],MATCH(C645,표5[[#All],[잉크]],0),19)+INDEX(표5[#All],MATCH(C645,표5[[#All],[잉크]],0),22),INDEX(표5[#All],MATCH(C645,표5[[#All],[잉크]],0),MATCH('넣어줄 잉크'!$D$2,표5[#Headers],0)+2))</f>
        <v>0</v>
      </c>
    </row>
    <row r="646" spans="2:4" hidden="1" x14ac:dyDescent="0.3">
      <c r="B646" s="56">
        <f t="shared" si="10"/>
        <v>0</v>
      </c>
      <c r="C646" s="139" t="str">
        <f>'제품 추가'!AC643</f>
        <v>GINKGO</v>
      </c>
      <c r="D646" s="138">
        <f>IF('넣어줄 잉크'!$D$2="주말",INDEX(표5[#All],MATCH(C646,표5[[#All],[잉크]],0),19)+INDEX(표5[#All],MATCH(C646,표5[[#All],[잉크]],0),22),INDEX(표5[#All],MATCH(C646,표5[[#All],[잉크]],0),MATCH('넣어줄 잉크'!$D$2,표5[#Headers],0)+2))</f>
        <v>0</v>
      </c>
    </row>
    <row r="647" spans="2:4" hidden="1" x14ac:dyDescent="0.3">
      <c r="B647" s="56">
        <f t="shared" si="10"/>
        <v>0</v>
      </c>
      <c r="C647" s="139" t="str">
        <f>'제품 추가'!AC644</f>
        <v>SUGOLD</v>
      </c>
      <c r="D647" s="138">
        <f>IF('넣어줄 잉크'!$D$2="주말",INDEX(표5[#All],MATCH(C647,표5[[#All],[잉크]],0),19)+INDEX(표5[#All],MATCH(C647,표5[[#All],[잉크]],0),22),INDEX(표5[#All],MATCH(C647,표5[[#All],[잉크]],0),MATCH('넣어줄 잉크'!$D$2,표5[#Headers],0)+2))</f>
        <v>0</v>
      </c>
    </row>
    <row r="648" spans="2:4" hidden="1" x14ac:dyDescent="0.3">
      <c r="B648" s="56">
        <f t="shared" si="10"/>
        <v>2</v>
      </c>
      <c r="C648" s="139" t="str">
        <f>'제품 추가'!AC645</f>
        <v>TIRAMISU</v>
      </c>
      <c r="D648" s="138">
        <f>IF('넣어줄 잉크'!$D$2="주말",INDEX(표5[#All],MATCH(C648,표5[[#All],[잉크]],0),19)+INDEX(표5[#All],MATCH(C648,표5[[#All],[잉크]],0),22),INDEX(표5[#All],MATCH(C648,표5[[#All],[잉크]],0),MATCH('넣어줄 잉크'!$D$2,표5[#Headers],0)+2))</f>
        <v>2</v>
      </c>
    </row>
    <row r="649" spans="2:4" hidden="1" x14ac:dyDescent="0.3">
      <c r="B649" s="56">
        <f t="shared" si="10"/>
        <v>0</v>
      </c>
      <c r="C649" s="139" t="str">
        <f>'제품 추가'!AC646</f>
        <v>GROOT</v>
      </c>
      <c r="D649" s="138">
        <f>IF('넣어줄 잉크'!$D$2="주말",INDEX(표5[#All],MATCH(C649,표5[[#All],[잉크]],0),19)+INDEX(표5[#All],MATCH(C649,표5[[#All],[잉크]],0),22),INDEX(표5[#All],MATCH(C649,표5[[#All],[잉크]],0),MATCH('넣어줄 잉크'!$D$2,표5[#Headers],0)+2))</f>
        <v>0</v>
      </c>
    </row>
    <row r="650" spans="2:4" hidden="1" x14ac:dyDescent="0.3">
      <c r="B650" s="56">
        <f t="shared" si="10"/>
        <v>0</v>
      </c>
      <c r="C650" s="139" t="str">
        <f>'제품 추가'!AC647</f>
        <v>GAMORA</v>
      </c>
      <c r="D650" s="138">
        <f>IF('넣어줄 잉크'!$D$2="주말",INDEX(표5[#All],MATCH(C650,표5[[#All],[잉크]],0),19)+INDEX(표5[#All],MATCH(C650,표5[[#All],[잉크]],0),22),INDEX(표5[#All],MATCH(C650,표5[[#All],[잉크]],0),MATCH('넣어줄 잉크'!$D$2,표5[#Headers],0)+2))</f>
        <v>0</v>
      </c>
    </row>
    <row r="651" spans="2:4" x14ac:dyDescent="0.3">
      <c r="B651" s="56">
        <f t="shared" si="10"/>
        <v>0</v>
      </c>
      <c r="C651" s="139" t="str">
        <f>'제품 추가'!AC1044</f>
        <v>PERLAZA</v>
      </c>
      <c r="D651" s="138">
        <f>IF('넣어줄 잉크'!$D$2="주말",INDEX(표5[#All],MATCH(C651,표5[[#All],[잉크]],0),19)+INDEX(표5[#All],MATCH(C651,표5[[#All],[잉크]],0),22),INDEX(표5[#All],MATCH(C651,표5[[#All],[잉크]],0),MATCH('넣어줄 잉크'!$D$2,표5[#Headers],0)+2))</f>
        <v>0</v>
      </c>
    </row>
    <row r="652" spans="2:4" x14ac:dyDescent="0.3">
      <c r="B652" s="56">
        <f t="shared" si="10"/>
        <v>0</v>
      </c>
      <c r="C652" s="139" t="str">
        <f>'제품 추가'!AC755</f>
        <v>PETMILK</v>
      </c>
      <c r="D652" s="138">
        <f>IF('넣어줄 잉크'!$D$2="주말",INDEX(표5[#All],MATCH(C652,표5[[#All],[잉크]],0),19)+INDEX(표5[#All],MATCH(C652,표5[[#All],[잉크]],0),22),INDEX(표5[#All],MATCH(C652,표5[[#All],[잉크]],0),MATCH('넣어줄 잉크'!$D$2,표5[#Headers],0)+2))</f>
        <v>0</v>
      </c>
    </row>
    <row r="653" spans="2:4" x14ac:dyDescent="0.3">
      <c r="B653" s="56">
        <f t="shared" si="10"/>
        <v>0</v>
      </c>
      <c r="C653" s="139" t="str">
        <f>'제품 추가'!AC742</f>
        <v>PIANO</v>
      </c>
      <c r="D653" s="138">
        <f>IF('넣어줄 잉크'!$D$2="주말",INDEX(표5[#All],MATCH(C653,표5[[#All],[잉크]],0),19)+INDEX(표5[#All],MATCH(C653,표5[[#All],[잉크]],0),22),INDEX(표5[#All],MATCH(C653,표5[[#All],[잉크]],0),MATCH('넣어줄 잉크'!$D$2,표5[#Headers],0)+2))</f>
        <v>0</v>
      </c>
    </row>
    <row r="654" spans="2:4" hidden="1" x14ac:dyDescent="0.3">
      <c r="B654" s="56">
        <f t="shared" si="10"/>
        <v>0</v>
      </c>
      <c r="C654" s="139" t="str">
        <f>'제품 추가'!AC651</f>
        <v>SAMCHI</v>
      </c>
      <c r="D654" s="138">
        <f>IF('넣어줄 잉크'!$D$2="주말",INDEX(표5[#All],MATCH(C654,표5[[#All],[잉크]],0),19)+INDEX(표5[#All],MATCH(C654,표5[[#All],[잉크]],0),22),INDEX(표5[#All],MATCH(C654,표5[[#All],[잉크]],0),MATCH('넣어줄 잉크'!$D$2,표5[#Headers],0)+2))</f>
        <v>0</v>
      </c>
    </row>
    <row r="655" spans="2:4" hidden="1" x14ac:dyDescent="0.3">
      <c r="B655" s="56">
        <f t="shared" si="10"/>
        <v>0</v>
      </c>
      <c r="C655" s="139" t="str">
        <f>'제품 추가'!AC652</f>
        <v>GALCHI</v>
      </c>
      <c r="D655" s="138">
        <f>IF('넣어줄 잉크'!$D$2="주말",INDEX(표5[#All],MATCH(C655,표5[[#All],[잉크]],0),19)+INDEX(표5[#All],MATCH(C655,표5[[#All],[잉크]],0),22),INDEX(표5[#All],MATCH(C655,표5[[#All],[잉크]],0),MATCH('넣어줄 잉크'!$D$2,표5[#Headers],0)+2))</f>
        <v>0</v>
      </c>
    </row>
    <row r="656" spans="2:4" hidden="1" x14ac:dyDescent="0.3">
      <c r="B656" s="56">
        <f t="shared" ref="B656:B719" si="11">IFERROR(SUM(D656:D656),0)</f>
        <v>0</v>
      </c>
      <c r="C656" s="139" t="str">
        <f>'제품 추가'!AC653</f>
        <v>NALCHI</v>
      </c>
      <c r="D656" s="138">
        <f>IF('넣어줄 잉크'!$D$2="주말",INDEX(표5[#All],MATCH(C656,표5[[#All],[잉크]],0),19)+INDEX(표5[#All],MATCH(C656,표5[[#All],[잉크]],0),22),INDEX(표5[#All],MATCH(C656,표5[[#All],[잉크]],0),MATCH('넣어줄 잉크'!$D$2,표5[#Headers],0)+2))</f>
        <v>0</v>
      </c>
    </row>
    <row r="657" spans="2:4" hidden="1" x14ac:dyDescent="0.3">
      <c r="B657" s="56">
        <f t="shared" si="11"/>
        <v>0</v>
      </c>
      <c r="C657" s="139" t="str">
        <f>'제품 추가'!AC654</f>
        <v>DBMUD</v>
      </c>
      <c r="D657" s="138">
        <f>IF('넣어줄 잉크'!$D$2="주말",INDEX(표5[#All],MATCH(C657,표5[[#All],[잉크]],0),19)+INDEX(표5[#All],MATCH(C657,표5[[#All],[잉크]],0),22),INDEX(표5[#All],MATCH(C657,표5[[#All],[잉크]],0),MATCH('넣어줄 잉크'!$D$2,표5[#Headers],0)+2))</f>
        <v>0</v>
      </c>
    </row>
    <row r="658" spans="2:4" hidden="1" x14ac:dyDescent="0.3">
      <c r="B658" s="56">
        <f t="shared" si="11"/>
        <v>0</v>
      </c>
      <c r="C658" s="139" t="str">
        <f>'제품 추가'!AC655</f>
        <v>DBFAWN</v>
      </c>
      <c r="D658" s="138">
        <f>IF('넣어줄 잉크'!$D$2="주말",INDEX(표5[#All],MATCH(C658,표5[[#All],[잉크]],0),19)+INDEX(표5[#All],MATCH(C658,표5[[#All],[잉크]],0),22),INDEX(표5[#All],MATCH(C658,표5[[#All],[잉크]],0),MATCH('넣어줄 잉크'!$D$2,표5[#Headers],0)+2))</f>
        <v>0</v>
      </c>
    </row>
    <row r="659" spans="2:4" hidden="1" x14ac:dyDescent="0.3">
      <c r="B659" s="56">
        <f t="shared" si="11"/>
        <v>0</v>
      </c>
      <c r="C659" s="139" t="str">
        <f>'제품 추가'!AC656</f>
        <v>MANCITY</v>
      </c>
      <c r="D659" s="138">
        <f>IF('넣어줄 잉크'!$D$2="주말",INDEX(표5[#All],MATCH(C659,표5[[#All],[잉크]],0),19)+INDEX(표5[#All],MATCH(C659,표5[[#All],[잉크]],0),22),INDEX(표5[#All],MATCH(C659,표5[[#All],[잉크]],0),MATCH('넣어줄 잉크'!$D$2,표5[#Headers],0)+2))</f>
        <v>0</v>
      </c>
    </row>
    <row r="660" spans="2:4" hidden="1" x14ac:dyDescent="0.3">
      <c r="B660" s="56">
        <f t="shared" si="11"/>
        <v>0</v>
      </c>
      <c r="C660" s="139" t="str">
        <f>'제품 추가'!AC657</f>
        <v>CHELSEA</v>
      </c>
      <c r="D660" s="138">
        <f>IF('넣어줄 잉크'!$D$2="주말",INDEX(표5[#All],MATCH(C660,표5[[#All],[잉크]],0),19)+INDEX(표5[#All],MATCH(C660,표5[[#All],[잉크]],0),22),INDEX(표5[#All],MATCH(C660,표5[[#All],[잉크]],0),MATCH('넣어줄 잉크'!$D$2,표5[#Headers],0)+2))</f>
        <v>0</v>
      </c>
    </row>
    <row r="661" spans="2:4" hidden="1" x14ac:dyDescent="0.3">
      <c r="B661" s="56">
        <f t="shared" si="11"/>
        <v>0</v>
      </c>
      <c r="C661" s="139" t="str">
        <f>'제품 추가'!AC658</f>
        <v>EVERTON</v>
      </c>
      <c r="D661" s="138">
        <f>IF('넣어줄 잉크'!$D$2="주말",INDEX(표5[#All],MATCH(C661,표5[[#All],[잉크]],0),19)+INDEX(표5[#All],MATCH(C661,표5[[#All],[잉크]],0),22),INDEX(표5[#All],MATCH(C661,표5[[#All],[잉크]],0),MATCH('넣어줄 잉크'!$D$2,표5[#Headers],0)+2))</f>
        <v>0</v>
      </c>
    </row>
    <row r="662" spans="2:4" hidden="1" x14ac:dyDescent="0.3">
      <c r="B662" s="56">
        <f t="shared" si="11"/>
        <v>0</v>
      </c>
      <c r="C662" s="139" t="str">
        <f>'제품 추가'!AC659</f>
        <v>LIVERPOOL</v>
      </c>
      <c r="D662" s="138">
        <f>IF('넣어줄 잉크'!$D$2="주말",INDEX(표5[#All],MATCH(C662,표5[[#All],[잉크]],0),19)+INDEX(표5[#All],MATCH(C662,표5[[#All],[잉크]],0),22),INDEX(표5[#All],MATCH(C662,표5[[#All],[잉크]],0),MATCH('넣어줄 잉크'!$D$2,표5[#Headers],0)+2))</f>
        <v>0</v>
      </c>
    </row>
    <row r="663" spans="2:4" hidden="1" x14ac:dyDescent="0.3">
      <c r="B663" s="56">
        <f t="shared" si="11"/>
        <v>0</v>
      </c>
      <c r="C663" s="139" t="str">
        <f>'제품 추가'!AC660</f>
        <v>ARSENAL</v>
      </c>
      <c r="D663" s="138">
        <f>IF('넣어줄 잉크'!$D$2="주말",INDEX(표5[#All],MATCH(C663,표5[[#All],[잉크]],0),19)+INDEX(표5[#All],MATCH(C663,표5[[#All],[잉크]],0),22),INDEX(표5[#All],MATCH(C663,표5[[#All],[잉크]],0),MATCH('넣어줄 잉크'!$D$2,표5[#Headers],0)+2))</f>
        <v>0</v>
      </c>
    </row>
    <row r="664" spans="2:4" hidden="1" x14ac:dyDescent="0.3">
      <c r="B664" s="56">
        <f t="shared" si="11"/>
        <v>0</v>
      </c>
      <c r="C664" s="139" t="str">
        <f>'제품 추가'!AC661</f>
        <v>SHARK</v>
      </c>
      <c r="D664" s="138">
        <f>IF('넣어줄 잉크'!$D$2="주말",INDEX(표5[#All],MATCH(C664,표5[[#All],[잉크]],0),19)+INDEX(표5[#All],MATCH(C664,표5[[#All],[잉크]],0),22),INDEX(표5[#All],MATCH(C664,표5[[#All],[잉크]],0),MATCH('넣어줄 잉크'!$D$2,표5[#Headers],0)+2))</f>
        <v>0</v>
      </c>
    </row>
    <row r="665" spans="2:4" hidden="1" x14ac:dyDescent="0.3">
      <c r="B665" s="56">
        <f t="shared" si="11"/>
        <v>0</v>
      </c>
      <c r="C665" s="139" t="str">
        <f>'제품 추가'!AC662</f>
        <v>BUNNY</v>
      </c>
      <c r="D665" s="138">
        <f>IF('넣어줄 잉크'!$D$2="주말",INDEX(표5[#All],MATCH(C665,표5[[#All],[잉크]],0),19)+INDEX(표5[#All],MATCH(C665,표5[[#All],[잉크]],0),22),INDEX(표5[#All],MATCH(C665,표5[[#All],[잉크]],0),MATCH('넣어줄 잉크'!$D$2,표5[#Headers],0)+2))</f>
        <v>0</v>
      </c>
    </row>
    <row r="666" spans="2:4" hidden="1" x14ac:dyDescent="0.3">
      <c r="B666" s="56">
        <f t="shared" si="11"/>
        <v>0</v>
      </c>
      <c r="C666" s="139" t="str">
        <f>'제품 추가'!AC663</f>
        <v>POGBA</v>
      </c>
      <c r="D666" s="138">
        <f>IF('넣어줄 잉크'!$D$2="주말",INDEX(표5[#All],MATCH(C666,표5[[#All],[잉크]],0),19)+INDEX(표5[#All],MATCH(C666,표5[[#All],[잉크]],0),22),INDEX(표5[#All],MATCH(C666,표5[[#All],[잉크]],0),MATCH('넣어줄 잉크'!$D$2,표5[#Headers],0)+2))</f>
        <v>0</v>
      </c>
    </row>
    <row r="667" spans="2:4" hidden="1" x14ac:dyDescent="0.3">
      <c r="B667" s="56">
        <f t="shared" si="11"/>
        <v>0</v>
      </c>
      <c r="C667" s="139" t="str">
        <f>'제품 추가'!AC664</f>
        <v>BALMOND</v>
      </c>
      <c r="D667" s="138">
        <f>IF('넣어줄 잉크'!$D$2="주말",INDEX(표5[#All],MATCH(C667,표5[[#All],[잉크]],0),19)+INDEX(표5[#All],MATCH(C667,표5[[#All],[잉크]],0),22),INDEX(표5[#All],MATCH(C667,표5[[#All],[잉크]],0),MATCH('넣어줄 잉크'!$D$2,표5[#Headers],0)+2))</f>
        <v>0</v>
      </c>
    </row>
    <row r="668" spans="2:4" hidden="1" x14ac:dyDescent="0.3">
      <c r="B668" s="56">
        <f t="shared" si="11"/>
        <v>0</v>
      </c>
      <c r="C668" s="139" t="str">
        <f>'제품 추가'!AC665</f>
        <v>DROGBA</v>
      </c>
      <c r="D668" s="138">
        <f>IF('넣어줄 잉크'!$D$2="주말",INDEX(표5[#All],MATCH(C668,표5[[#All],[잉크]],0),19)+INDEX(표5[#All],MATCH(C668,표5[[#All],[잉크]],0),22),INDEX(표5[#All],MATCH(C668,표5[[#All],[잉크]],0),MATCH('넣어줄 잉크'!$D$2,표5[#Headers],0)+2))</f>
        <v>0</v>
      </c>
    </row>
    <row r="669" spans="2:4" hidden="1" x14ac:dyDescent="0.3">
      <c r="B669" s="56">
        <f t="shared" si="11"/>
        <v>0</v>
      </c>
      <c r="C669" s="139" t="str">
        <f>'제품 추가'!AC666</f>
        <v>ESSIEN</v>
      </c>
      <c r="D669" s="138">
        <f>IF('넣어줄 잉크'!$D$2="주말",INDEX(표5[#All],MATCH(C669,표5[[#All],[잉크]],0),19)+INDEX(표5[#All],MATCH(C669,표5[[#All],[잉크]],0),22),INDEX(표5[#All],MATCH(C669,표5[[#All],[잉크]],0),MATCH('넣어줄 잉크'!$D$2,표5[#Headers],0)+2))</f>
        <v>0</v>
      </c>
    </row>
    <row r="670" spans="2:4" hidden="1" x14ac:dyDescent="0.3">
      <c r="B670" s="56">
        <f t="shared" si="11"/>
        <v>0</v>
      </c>
      <c r="C670" s="139" t="str">
        <f>'제품 추가'!AC667</f>
        <v>LAMPARD</v>
      </c>
      <c r="D670" s="138">
        <f>IF('넣어줄 잉크'!$D$2="주말",INDEX(표5[#All],MATCH(C670,표5[[#All],[잉크]],0),19)+INDEX(표5[#All],MATCH(C670,표5[[#All],[잉크]],0),22),INDEX(표5[#All],MATCH(C670,표5[[#All],[잉크]],0),MATCH('넣어줄 잉크'!$D$2,표5[#Headers],0)+2))</f>
        <v>0</v>
      </c>
    </row>
    <row r="671" spans="2:4" hidden="1" x14ac:dyDescent="0.3">
      <c r="B671" s="56">
        <f t="shared" si="11"/>
        <v>0</v>
      </c>
      <c r="C671" s="139" t="str">
        <f>'제품 추가'!AC668</f>
        <v>GERRARD</v>
      </c>
      <c r="D671" s="138">
        <f>IF('넣어줄 잉크'!$D$2="주말",INDEX(표5[#All],MATCH(C671,표5[[#All],[잉크]],0),19)+INDEX(표5[#All],MATCH(C671,표5[[#All],[잉크]],0),22),INDEX(표5[#All],MATCH(C671,표5[[#All],[잉크]],0),MATCH('넣어줄 잉크'!$D$2,표5[#Headers],0)+2))</f>
        <v>0</v>
      </c>
    </row>
    <row r="672" spans="2:4" hidden="1" x14ac:dyDescent="0.3">
      <c r="B672" s="56">
        <f t="shared" si="11"/>
        <v>2</v>
      </c>
      <c r="C672" s="139" t="str">
        <f>'제품 추가'!AC669</f>
        <v>MESSI</v>
      </c>
      <c r="D672" s="138">
        <f>IF('넣어줄 잉크'!$D$2="주말",INDEX(표5[#All],MATCH(C672,표5[[#All],[잉크]],0),19)+INDEX(표5[#All],MATCH(C672,표5[[#All],[잉크]],0),22),INDEX(표5[#All],MATCH(C672,표5[[#All],[잉크]],0),MATCH('넣어줄 잉크'!$D$2,표5[#Headers],0)+2))</f>
        <v>2</v>
      </c>
    </row>
    <row r="673" spans="2:4" hidden="1" x14ac:dyDescent="0.3">
      <c r="B673" s="56">
        <f t="shared" si="11"/>
        <v>2</v>
      </c>
      <c r="C673" s="139" t="str">
        <f>'제품 추가'!AC670</f>
        <v>NEYMAR</v>
      </c>
      <c r="D673" s="138">
        <f>IF('넣어줄 잉크'!$D$2="주말",INDEX(표5[#All],MATCH(C673,표5[[#All],[잉크]],0),19)+INDEX(표5[#All],MATCH(C673,표5[[#All],[잉크]],0),22),INDEX(표5[#All],MATCH(C673,표5[[#All],[잉크]],0),MATCH('넣어줄 잉크'!$D$2,표5[#Headers],0)+2))</f>
        <v>2</v>
      </c>
    </row>
    <row r="674" spans="2:4" hidden="1" x14ac:dyDescent="0.3">
      <c r="B674" s="56">
        <f t="shared" si="11"/>
        <v>2</v>
      </c>
      <c r="C674" s="139" t="str">
        <f>'제품 추가'!AC671</f>
        <v>SUAREZ</v>
      </c>
      <c r="D674" s="138">
        <f>IF('넣어줄 잉크'!$D$2="주말",INDEX(표5[#All],MATCH(C674,표5[[#All],[잉크]],0),19)+INDEX(표5[#All],MATCH(C674,표5[[#All],[잉크]],0),22),INDEX(표5[#All],MATCH(C674,표5[[#All],[잉크]],0),MATCH('넣어줄 잉크'!$D$2,표5[#Headers],0)+2))</f>
        <v>2</v>
      </c>
    </row>
    <row r="675" spans="2:4" hidden="1" x14ac:dyDescent="0.3">
      <c r="B675" s="56">
        <f t="shared" si="11"/>
        <v>0</v>
      </c>
      <c r="C675" s="139" t="str">
        <f>'제품 추가'!AC672</f>
        <v>SHIN</v>
      </c>
      <c r="D675" s="138">
        <f>IF('넣어줄 잉크'!$D$2="주말",INDEX(표5[#All],MATCH(C675,표5[[#All],[잉크]],0),19)+INDEX(표5[#All],MATCH(C675,표5[[#All],[잉크]],0),22),INDEX(표5[#All],MATCH(C675,표5[[#All],[잉크]],0),MATCH('넣어줄 잉크'!$D$2,표5[#Headers],0)+2))</f>
        <v>0</v>
      </c>
    </row>
    <row r="676" spans="2:4" hidden="1" x14ac:dyDescent="0.3">
      <c r="B676" s="56">
        <f t="shared" si="11"/>
        <v>0</v>
      </c>
      <c r="C676" s="139" t="str">
        <f>'제품 추가'!AC673</f>
        <v>HWA</v>
      </c>
      <c r="D676" s="138">
        <f>IF('넣어줄 잉크'!$D$2="주말",INDEX(표5[#All],MATCH(C676,표5[[#All],[잉크]],0),19)+INDEX(표5[#All],MATCH(C676,표5[[#All],[잉크]],0),22),INDEX(표5[#All],MATCH(C676,표5[[#All],[잉크]],0),MATCH('넣어줄 잉크'!$D$2,표5[#Headers],0)+2))</f>
        <v>0</v>
      </c>
    </row>
    <row r="677" spans="2:4" hidden="1" x14ac:dyDescent="0.3">
      <c r="B677" s="56">
        <f t="shared" si="11"/>
        <v>0</v>
      </c>
      <c r="C677" s="139" t="str">
        <f>'제품 추가'!AC674</f>
        <v>NABULA</v>
      </c>
      <c r="D677" s="138">
        <f>IF('넣어줄 잉크'!$D$2="주말",INDEX(표5[#All],MATCH(C677,표5[[#All],[잉크]],0),19)+INDEX(표5[#All],MATCH(C677,표5[[#All],[잉크]],0),22),INDEX(표5[#All],MATCH(C677,표5[[#All],[잉크]],0),MATCH('넣어줄 잉크'!$D$2,표5[#Headers],0)+2))</f>
        <v>0</v>
      </c>
    </row>
    <row r="678" spans="2:4" hidden="1" x14ac:dyDescent="0.3">
      <c r="B678" s="56">
        <f t="shared" si="11"/>
        <v>0</v>
      </c>
      <c r="C678" s="139" t="str">
        <f>'제품 추가'!AC675</f>
        <v>DISNEY</v>
      </c>
      <c r="D678" s="138">
        <f>IF('넣어줄 잉크'!$D$2="주말",INDEX(표5[#All],MATCH(C678,표5[[#All],[잉크]],0),19)+INDEX(표5[#All],MATCH(C678,표5[[#All],[잉크]],0),22),INDEX(표5[#All],MATCH(C678,표5[[#All],[잉크]],0),MATCH('넣어줄 잉크'!$D$2,표5[#Headers],0)+2))</f>
        <v>0</v>
      </c>
    </row>
    <row r="679" spans="2:4" hidden="1" x14ac:dyDescent="0.3">
      <c r="B679" s="56">
        <f t="shared" si="11"/>
        <v>0</v>
      </c>
      <c r="C679" s="139" t="str">
        <f>'제품 추가'!AC676</f>
        <v>MOVING</v>
      </c>
      <c r="D679" s="138">
        <f>IF('넣어줄 잉크'!$D$2="주말",INDEX(표5[#All],MATCH(C679,표5[[#All],[잉크]],0),19)+INDEX(표5[#All],MATCH(C679,표5[[#All],[잉크]],0),22),INDEX(표5[#All],MATCH(C679,표5[[#All],[잉크]],0),MATCH('넣어줄 잉크'!$D$2,표5[#Headers],0)+2))</f>
        <v>0</v>
      </c>
    </row>
    <row r="680" spans="2:4" hidden="1" x14ac:dyDescent="0.3">
      <c r="B680" s="56">
        <f t="shared" si="11"/>
        <v>0</v>
      </c>
      <c r="C680" s="139" t="str">
        <f>'제품 추가'!AC677</f>
        <v>SUNLIGHT</v>
      </c>
      <c r="D680" s="138">
        <f>IF('넣어줄 잉크'!$D$2="주말",INDEX(표5[#All],MATCH(C680,표5[[#All],[잉크]],0),19)+INDEX(표5[#All],MATCH(C680,표5[[#All],[잉크]],0),22),INDEX(표5[#All],MATCH(C680,표5[[#All],[잉크]],0),MATCH('넣어줄 잉크'!$D$2,표5[#Headers],0)+2))</f>
        <v>0</v>
      </c>
    </row>
    <row r="681" spans="2:4" hidden="1" x14ac:dyDescent="0.3">
      <c r="B681" s="56">
        <f t="shared" si="11"/>
        <v>0</v>
      </c>
      <c r="C681" s="139" t="str">
        <f>'제품 추가'!AC678</f>
        <v>DAYLIGHT</v>
      </c>
      <c r="D681" s="138">
        <f>IF('넣어줄 잉크'!$D$2="주말",INDEX(표5[#All],MATCH(C681,표5[[#All],[잉크]],0),19)+INDEX(표5[#All],MATCH(C681,표5[[#All],[잉크]],0),22),INDEX(표5[#All],MATCH(C681,표5[[#All],[잉크]],0),MATCH('넣어줄 잉크'!$D$2,표5[#Headers],0)+2))</f>
        <v>0</v>
      </c>
    </row>
    <row r="682" spans="2:4" hidden="1" x14ac:dyDescent="0.3">
      <c r="B682" s="56">
        <f t="shared" si="11"/>
        <v>0</v>
      </c>
      <c r="C682" s="139" t="str">
        <f>'제품 추가'!AC679</f>
        <v>LEE</v>
      </c>
      <c r="D682" s="138">
        <f>IF('넣어줄 잉크'!$D$2="주말",INDEX(표5[#All],MATCH(C682,표5[[#All],[잉크]],0),19)+INDEX(표5[#All],MATCH(C682,표5[[#All],[잉크]],0),22),INDEX(표5[#All],MATCH(C682,표5[[#All],[잉크]],0),MATCH('넣어줄 잉크'!$D$2,표5[#Headers],0)+2))</f>
        <v>0</v>
      </c>
    </row>
    <row r="683" spans="2:4" hidden="1" x14ac:dyDescent="0.3">
      <c r="B683" s="56">
        <f t="shared" si="11"/>
        <v>0</v>
      </c>
      <c r="C683" s="139" t="str">
        <f>'제품 추가'!AC680</f>
        <v>DONG</v>
      </c>
      <c r="D683" s="138">
        <f>IF('넣어줄 잉크'!$D$2="주말",INDEX(표5[#All],MATCH(C683,표5[[#All],[잉크]],0),19)+INDEX(표5[#All],MATCH(C683,표5[[#All],[잉크]],0),22),INDEX(표5[#All],MATCH(C683,표5[[#All],[잉크]],0),MATCH('넣어줄 잉크'!$D$2,표5[#Headers],0)+2))</f>
        <v>0</v>
      </c>
    </row>
    <row r="684" spans="2:4" hidden="1" x14ac:dyDescent="0.3">
      <c r="B684" s="56">
        <f t="shared" si="11"/>
        <v>0</v>
      </c>
      <c r="C684" s="139" t="str">
        <f>'제품 추가'!AC681</f>
        <v>WOONG</v>
      </c>
      <c r="D684" s="138">
        <f>IF('넣어줄 잉크'!$D$2="주말",INDEX(표5[#All],MATCH(C684,표5[[#All],[잉크]],0),19)+INDEX(표5[#All],MATCH(C684,표5[[#All],[잉크]],0),22),INDEX(표5[#All],MATCH(C684,표5[[#All],[잉크]],0),MATCH('넣어줄 잉크'!$D$2,표5[#Headers],0)+2))</f>
        <v>0</v>
      </c>
    </row>
    <row r="685" spans="2:4" hidden="1" x14ac:dyDescent="0.3">
      <c r="B685" s="56">
        <f t="shared" si="11"/>
        <v>0</v>
      </c>
      <c r="C685" s="139" t="str">
        <f>'제품 추가'!AC682</f>
        <v>OHH</v>
      </c>
      <c r="D685" s="138">
        <f>IF('넣어줄 잉크'!$D$2="주말",INDEX(표5[#All],MATCH(C685,표5[[#All],[잉크]],0),19)+INDEX(표5[#All],MATCH(C685,표5[[#All],[잉크]],0),22),INDEX(표5[#All],MATCH(C685,표5[[#All],[잉크]],0),MATCH('넣어줄 잉크'!$D$2,표5[#Headers],0)+2))</f>
        <v>0</v>
      </c>
    </row>
    <row r="686" spans="2:4" hidden="1" x14ac:dyDescent="0.3">
      <c r="B686" s="56">
        <f t="shared" si="11"/>
        <v>0</v>
      </c>
      <c r="C686" s="139" t="str">
        <f>'제품 추가'!AC683</f>
        <v>GOL</v>
      </c>
      <c r="D686" s="138">
        <f>IF('넣어줄 잉크'!$D$2="주말",INDEX(표5[#All],MATCH(C686,표5[[#All],[잉크]],0),19)+INDEX(표5[#All],MATCH(C686,표5[[#All],[잉크]],0),22),INDEX(표5[#All],MATCH(C686,표5[[#All],[잉크]],0),MATCH('넣어줄 잉크'!$D$2,표5[#Headers],0)+2))</f>
        <v>0</v>
      </c>
    </row>
    <row r="687" spans="2:4" hidden="1" x14ac:dyDescent="0.3">
      <c r="B687" s="56">
        <f t="shared" si="11"/>
        <v>0</v>
      </c>
      <c r="C687" s="139" t="str">
        <f>'제품 추가'!AC684</f>
        <v>GYE</v>
      </c>
      <c r="D687" s="138">
        <f>IF('넣어줄 잉크'!$D$2="주말",INDEX(표5[#All],MATCH(C687,표5[[#All],[잉크]],0),19)+INDEX(표5[#All],MATCH(C687,표5[[#All],[잉크]],0),22),INDEX(표5[#All],MATCH(C687,표5[[#All],[잉크]],0),MATCH('넣어줄 잉크'!$D$2,표5[#Headers],0)+2))</f>
        <v>0</v>
      </c>
    </row>
    <row r="688" spans="2:4" hidden="1" x14ac:dyDescent="0.3">
      <c r="B688" s="56">
        <f t="shared" si="11"/>
        <v>0</v>
      </c>
      <c r="C688" s="139" t="str">
        <f>'제품 추가'!AC685</f>
        <v>WANG</v>
      </c>
      <c r="D688" s="138">
        <f>IF('넣어줄 잉크'!$D$2="주말",INDEX(표5[#All],MATCH(C688,표5[[#All],[잉크]],0),19)+INDEX(표5[#All],MATCH(C688,표5[[#All],[잉크]],0),22),INDEX(표5[#All],MATCH(C688,표5[[#All],[잉크]],0),MATCH('넣어줄 잉크'!$D$2,표5[#Headers],0)+2))</f>
        <v>0</v>
      </c>
    </row>
    <row r="689" spans="2:4" hidden="1" x14ac:dyDescent="0.3">
      <c r="B689" s="56">
        <f t="shared" si="11"/>
        <v>0</v>
      </c>
      <c r="C689" s="139" t="str">
        <f>'제품 추가'!AC686</f>
        <v>NUN</v>
      </c>
      <c r="D689" s="138">
        <f>IF('넣어줄 잉크'!$D$2="주말",INDEX(표5[#All],MATCH(C689,표5[[#All],[잉크]],0),19)+INDEX(표5[#All],MATCH(C689,표5[[#All],[잉크]],0),22),INDEX(표5[#All],MATCH(C689,표5[[#All],[잉크]],0),MATCH('넣어줄 잉크'!$D$2,표5[#Headers],0)+2))</f>
        <v>0</v>
      </c>
    </row>
    <row r="690" spans="2:4" hidden="1" x14ac:dyDescent="0.3">
      <c r="B690" s="56">
        <f t="shared" si="11"/>
        <v>0</v>
      </c>
      <c r="C690" s="139" t="str">
        <f>'제품 추가'!AC687</f>
        <v>YEE</v>
      </c>
      <c r="D690" s="138">
        <f>IF('넣어줄 잉크'!$D$2="주말",INDEX(표5[#All],MATCH(C690,표5[[#All],[잉크]],0),19)+INDEX(표5[#All],MATCH(C690,표5[[#All],[잉크]],0),22),INDEX(표5[#All],MATCH(C690,표5[[#All],[잉크]],0),MATCH('넣어줄 잉크'!$D$2,표5[#Headers],0)+2))</f>
        <v>0</v>
      </c>
    </row>
    <row r="691" spans="2:4" hidden="1" x14ac:dyDescent="0.3">
      <c r="B691" s="56">
        <f t="shared" si="11"/>
        <v>0</v>
      </c>
      <c r="C691" s="139" t="str">
        <f>'제품 추가'!AC688</f>
        <v>GAEUL</v>
      </c>
      <c r="D691" s="138">
        <f>IF('넣어줄 잉크'!$D$2="주말",INDEX(표5[#All],MATCH(C691,표5[[#All],[잉크]],0),19)+INDEX(표5[#All],MATCH(C691,표5[[#All],[잉크]],0),22),INDEX(표5[#All],MATCH(C691,표5[[#All],[잉크]],0),MATCH('넣어줄 잉크'!$D$2,표5[#Headers],0)+2))</f>
        <v>0</v>
      </c>
    </row>
    <row r="692" spans="2:4" hidden="1" x14ac:dyDescent="0.3">
      <c r="B692" s="56">
        <f t="shared" si="11"/>
        <v>0</v>
      </c>
      <c r="C692" s="139" t="str">
        <f>'제품 추가'!AC689</f>
        <v>NAK</v>
      </c>
      <c r="D692" s="138">
        <f>IF('넣어줄 잉크'!$D$2="주말",INDEX(표5[#All],MATCH(C692,표5[[#All],[잉크]],0),19)+INDEX(표5[#All],MATCH(C692,표5[[#All],[잉크]],0),22),INDEX(표5[#All],MATCH(C692,표5[[#All],[잉크]],0),MATCH('넣어줄 잉크'!$D$2,표5[#Headers],0)+2))</f>
        <v>0</v>
      </c>
    </row>
    <row r="693" spans="2:4" hidden="1" x14ac:dyDescent="0.3">
      <c r="B693" s="56">
        <f t="shared" si="11"/>
        <v>0</v>
      </c>
      <c r="C693" s="139" t="str">
        <f>'제품 추가'!AC690</f>
        <v>YUP</v>
      </c>
      <c r="D693" s="138">
        <f>IF('넣어줄 잉크'!$D$2="주말",INDEX(표5[#All],MATCH(C693,표5[[#All],[잉크]],0),19)+INDEX(표5[#All],MATCH(C693,표5[[#All],[잉크]],0),22),INDEX(표5[#All],MATCH(C693,표5[[#All],[잉크]],0),MATCH('넣어줄 잉크'!$D$2,표5[#Headers],0)+2))</f>
        <v>0</v>
      </c>
    </row>
    <row r="694" spans="2:4" hidden="1" x14ac:dyDescent="0.3">
      <c r="B694" s="56">
        <f t="shared" si="11"/>
        <v>0</v>
      </c>
      <c r="C694" s="139" t="str">
        <f>'제품 추가'!AC691</f>
        <v>TOTTENHAM</v>
      </c>
      <c r="D694" s="138">
        <f>IF('넣어줄 잉크'!$D$2="주말",INDEX(표5[#All],MATCH(C694,표5[[#All],[잉크]],0),19)+INDEX(표5[#All],MATCH(C694,표5[[#All],[잉크]],0),22),INDEX(표5[#All],MATCH(C694,표5[[#All],[잉크]],0),MATCH('넣어줄 잉크'!$D$2,표5[#Headers],0)+2))</f>
        <v>0</v>
      </c>
    </row>
    <row r="695" spans="2:4" hidden="1" x14ac:dyDescent="0.3">
      <c r="B695" s="56">
        <f t="shared" si="11"/>
        <v>0</v>
      </c>
      <c r="C695" s="139" t="str">
        <f>'제품 추가'!AC692</f>
        <v>HOT</v>
      </c>
      <c r="D695" s="138">
        <f>IF('넣어줄 잉크'!$D$2="주말",INDEX(표5[#All],MATCH(C695,표5[[#All],[잉크]],0),19)+INDEX(표5[#All],MATCH(C695,표5[[#All],[잉크]],0),22),INDEX(표5[#All],MATCH(C695,표5[[#All],[잉크]],0),MATCH('넣어줄 잉크'!$D$2,표5[#Headers],0)+2))</f>
        <v>0</v>
      </c>
    </row>
    <row r="696" spans="2:4" hidden="1" x14ac:dyDescent="0.3">
      <c r="B696" s="56">
        <f t="shared" si="11"/>
        <v>0</v>
      </c>
      <c r="C696" s="139" t="str">
        <f>'제품 추가'!AC693</f>
        <v>SPUR</v>
      </c>
      <c r="D696" s="138">
        <f>IF('넣어줄 잉크'!$D$2="주말",INDEX(표5[#All],MATCH(C696,표5[[#All],[잉크]],0),19)+INDEX(표5[#All],MATCH(C696,표5[[#All],[잉크]],0),22),INDEX(표5[#All],MATCH(C696,표5[[#All],[잉크]],0),MATCH('넣어줄 잉크'!$D$2,표5[#Headers],0)+2))</f>
        <v>0</v>
      </c>
    </row>
    <row r="697" spans="2:4" hidden="1" x14ac:dyDescent="0.3">
      <c r="B697" s="56">
        <f t="shared" si="11"/>
        <v>0</v>
      </c>
      <c r="C697" s="139" t="str">
        <f>'제품 추가'!AC694</f>
        <v>WOLVER</v>
      </c>
      <c r="D697" s="138">
        <f>IF('넣어줄 잉크'!$D$2="주말",INDEX(표5[#All],MATCH(C697,표5[[#All],[잉크]],0),19)+INDEX(표5[#All],MATCH(C697,표5[[#All],[잉크]],0),22),INDEX(표5[#All],MATCH(C697,표5[[#All],[잉크]],0),MATCH('넣어줄 잉크'!$D$2,표5[#Headers],0)+2))</f>
        <v>0</v>
      </c>
    </row>
    <row r="698" spans="2:4" hidden="1" x14ac:dyDescent="0.3">
      <c r="B698" s="56">
        <f t="shared" si="11"/>
        <v>0</v>
      </c>
      <c r="C698" s="139" t="str">
        <f>'제품 추가'!AC695</f>
        <v>HAMPTON</v>
      </c>
      <c r="D698" s="138">
        <f>IF('넣어줄 잉크'!$D$2="주말",INDEX(표5[#All],MATCH(C698,표5[[#All],[잉크]],0),19)+INDEX(표5[#All],MATCH(C698,표5[[#All],[잉크]],0),22),INDEX(표5[#All],MATCH(C698,표5[[#All],[잉크]],0),MATCH('넣어줄 잉크'!$D$2,표5[#Headers],0)+2))</f>
        <v>0</v>
      </c>
    </row>
    <row r="699" spans="2:4" hidden="1" x14ac:dyDescent="0.3">
      <c r="B699" s="56">
        <f t="shared" si="11"/>
        <v>0</v>
      </c>
      <c r="C699" s="139" t="str">
        <f>'제품 추가'!AC696</f>
        <v>WONDERERS</v>
      </c>
      <c r="D699" s="138">
        <f>IF('넣어줄 잉크'!$D$2="주말",INDEX(표5[#All],MATCH(C699,표5[[#All],[잉크]],0),19)+INDEX(표5[#All],MATCH(C699,표5[[#All],[잉크]],0),22),INDEX(표5[#All],MATCH(C699,표5[[#All],[잉크]],0),MATCH('넣어줄 잉크'!$D$2,표5[#Headers],0)+2))</f>
        <v>0</v>
      </c>
    </row>
    <row r="700" spans="2:4" hidden="1" x14ac:dyDescent="0.3">
      <c r="B700" s="56">
        <f t="shared" si="11"/>
        <v>0</v>
      </c>
      <c r="C700" s="139" t="str">
        <f>'제품 추가'!AC697</f>
        <v>MONACO</v>
      </c>
      <c r="D700" s="138">
        <f>IF('넣어줄 잉크'!$D$2="주말",INDEX(표5[#All],MATCH(C700,표5[[#All],[잉크]],0),19)+INDEX(표5[#All],MATCH(C700,표5[[#All],[잉크]],0),22),INDEX(표5[#All],MATCH(C700,표5[[#All],[잉크]],0),MATCH('넣어줄 잉크'!$D$2,표5[#Headers],0)+2))</f>
        <v>0</v>
      </c>
    </row>
    <row r="701" spans="2:4" hidden="1" x14ac:dyDescent="0.3">
      <c r="B701" s="56">
        <f t="shared" si="11"/>
        <v>0</v>
      </c>
      <c r="C701" s="139" t="str">
        <f>'제품 추가'!AC698</f>
        <v>MARSEILLE</v>
      </c>
      <c r="D701" s="138">
        <f>IF('넣어줄 잉크'!$D$2="주말",INDEX(표5[#All],MATCH(C701,표5[[#All],[잉크]],0),19)+INDEX(표5[#All],MATCH(C701,표5[[#All],[잉크]],0),22),INDEX(표5[#All],MATCH(C701,표5[[#All],[잉크]],0),MATCH('넣어줄 잉크'!$D$2,표5[#Headers],0)+2))</f>
        <v>0</v>
      </c>
    </row>
    <row r="702" spans="2:4" hidden="1" x14ac:dyDescent="0.3">
      <c r="B702" s="56">
        <f t="shared" si="11"/>
        <v>0</v>
      </c>
      <c r="C702" s="139" t="str">
        <f>'제품 추가'!AC699</f>
        <v>LILLE</v>
      </c>
      <c r="D702" s="138">
        <f>IF('넣어줄 잉크'!$D$2="주말",INDEX(표5[#All],MATCH(C702,표5[[#All],[잉크]],0),19)+INDEX(표5[#All],MATCH(C702,표5[[#All],[잉크]],0),22),INDEX(표5[#All],MATCH(C702,표5[[#All],[잉크]],0),MATCH('넣어줄 잉크'!$D$2,표5[#Headers],0)+2))</f>
        <v>0</v>
      </c>
    </row>
    <row r="703" spans="2:4" hidden="1" x14ac:dyDescent="0.3">
      <c r="B703" s="56">
        <f t="shared" si="11"/>
        <v>0</v>
      </c>
      <c r="C703" s="139" t="str">
        <f>'제품 추가'!AC700</f>
        <v>AJAX</v>
      </c>
      <c r="D703" s="138">
        <f>IF('넣어줄 잉크'!$D$2="주말",INDEX(표5[#All],MATCH(C703,표5[[#All],[잉크]],0),19)+INDEX(표5[#All],MATCH(C703,표5[[#All],[잉크]],0),22),INDEX(표5[#All],MATCH(C703,표5[[#All],[잉크]],0),MATCH('넣어줄 잉크'!$D$2,표5[#Headers],0)+2))</f>
        <v>0</v>
      </c>
    </row>
    <row r="704" spans="2:4" hidden="1" x14ac:dyDescent="0.3">
      <c r="B704" s="56">
        <f t="shared" si="11"/>
        <v>0</v>
      </c>
      <c r="C704" s="139" t="str">
        <f>'제품 추가'!AC701</f>
        <v>EINDHOVEN</v>
      </c>
      <c r="D704" s="138">
        <f>IF('넣어줄 잉크'!$D$2="주말",INDEX(표5[#All],MATCH(C704,표5[[#All],[잉크]],0),19)+INDEX(표5[#All],MATCH(C704,표5[[#All],[잉크]],0),22),INDEX(표5[#All],MATCH(C704,표5[[#All],[잉크]],0),MATCH('넣어줄 잉크'!$D$2,표5[#Headers],0)+2))</f>
        <v>0</v>
      </c>
    </row>
    <row r="705" spans="2:4" hidden="1" x14ac:dyDescent="0.3">
      <c r="B705" s="56">
        <f t="shared" si="11"/>
        <v>0</v>
      </c>
      <c r="C705" s="139" t="str">
        <f>'제품 추가'!AC702</f>
        <v>VALENCIA</v>
      </c>
      <c r="D705" s="138">
        <f>IF('넣어줄 잉크'!$D$2="주말",INDEX(표5[#All],MATCH(C705,표5[[#All],[잉크]],0),19)+INDEX(표5[#All],MATCH(C705,표5[[#All],[잉크]],0),22),INDEX(표5[#All],MATCH(C705,표5[[#All],[잉크]],0),MATCH('넣어줄 잉크'!$D$2,표5[#Headers],0)+2))</f>
        <v>0</v>
      </c>
    </row>
    <row r="706" spans="2:4" hidden="1" x14ac:dyDescent="0.3">
      <c r="B706" s="56">
        <f t="shared" si="11"/>
        <v>0</v>
      </c>
      <c r="C706" s="139" t="str">
        <f>'제품 추가'!AC703</f>
        <v>BETIS</v>
      </c>
      <c r="D706" s="138">
        <f>IF('넣어줄 잉크'!$D$2="주말",INDEX(표5[#All],MATCH(C706,표5[[#All],[잉크]],0),19)+INDEX(표5[#All],MATCH(C706,표5[[#All],[잉크]],0),22),INDEX(표5[#All],MATCH(C706,표5[[#All],[잉크]],0),MATCH('넣어줄 잉크'!$D$2,표5[#Headers],0)+2))</f>
        <v>0</v>
      </c>
    </row>
    <row r="707" spans="2:4" hidden="1" x14ac:dyDescent="0.3">
      <c r="B707" s="56">
        <f t="shared" si="11"/>
        <v>0</v>
      </c>
      <c r="C707" s="139" t="str">
        <f>'제품 추가'!AC704</f>
        <v>MALAGA</v>
      </c>
      <c r="D707" s="138">
        <f>IF('넣어줄 잉크'!$D$2="주말",INDEX(표5[#All],MATCH(C707,표5[[#All],[잉크]],0),19)+INDEX(표5[#All],MATCH(C707,표5[[#All],[잉크]],0),22),INDEX(표5[#All],MATCH(C707,표5[[#All],[잉크]],0),MATCH('넣어줄 잉크'!$D$2,표5[#Headers],0)+2))</f>
        <v>0</v>
      </c>
    </row>
    <row r="708" spans="2:4" hidden="1" x14ac:dyDescent="0.3">
      <c r="B708" s="56">
        <f t="shared" si="11"/>
        <v>0</v>
      </c>
      <c r="C708" s="139" t="str">
        <f>'제품 추가'!AC705</f>
        <v>BREMEN</v>
      </c>
      <c r="D708" s="138">
        <f>IF('넣어줄 잉크'!$D$2="주말",INDEX(표5[#All],MATCH(C708,표5[[#All],[잉크]],0),19)+INDEX(표5[#All],MATCH(C708,표5[[#All],[잉크]],0),22),INDEX(표5[#All],MATCH(C708,표5[[#All],[잉크]],0),MATCH('넣어줄 잉크'!$D$2,표5[#Headers],0)+2))</f>
        <v>0</v>
      </c>
    </row>
    <row r="709" spans="2:4" hidden="1" x14ac:dyDescent="0.3">
      <c r="B709" s="56">
        <f t="shared" si="11"/>
        <v>0</v>
      </c>
      <c r="C709" s="139" t="str">
        <f>'제품 추가'!AC706</f>
        <v>MAINZ</v>
      </c>
      <c r="D709" s="138">
        <f>IF('넣어줄 잉크'!$D$2="주말",INDEX(표5[#All],MATCH(C709,표5[[#All],[잉크]],0),19)+INDEX(표5[#All],MATCH(C709,표5[[#All],[잉크]],0),22),INDEX(표5[#All],MATCH(C709,표5[[#All],[잉크]],0),MATCH('넣어줄 잉크'!$D$2,표5[#Headers],0)+2))</f>
        <v>0</v>
      </c>
    </row>
    <row r="710" spans="2:4" hidden="1" x14ac:dyDescent="0.3">
      <c r="B710" s="56">
        <f t="shared" si="11"/>
        <v>0</v>
      </c>
      <c r="C710" s="139" t="str">
        <f>'제품 추가'!AC707</f>
        <v>DORTMUND</v>
      </c>
      <c r="D710" s="138">
        <f>IF('넣어줄 잉크'!$D$2="주말",INDEX(표5[#All],MATCH(C710,표5[[#All],[잉크]],0),19)+INDEX(표5[#All],MATCH(C710,표5[[#All],[잉크]],0),22),INDEX(표5[#All],MATCH(C710,표5[[#All],[잉크]],0),MATCH('넣어줄 잉크'!$D$2,표5[#Headers],0)+2))</f>
        <v>0</v>
      </c>
    </row>
    <row r="711" spans="2:4" hidden="1" x14ac:dyDescent="0.3">
      <c r="B711" s="56">
        <f t="shared" si="11"/>
        <v>0</v>
      </c>
      <c r="C711" s="139" t="str">
        <f>'제품 추가'!AC708</f>
        <v>MAGIC</v>
      </c>
      <c r="D711" s="138">
        <f>IF('넣어줄 잉크'!$D$2="주말",INDEX(표5[#All],MATCH(C711,표5[[#All],[잉크]],0),19)+INDEX(표5[#All],MATCH(C711,표5[[#All],[잉크]],0),22),INDEX(표5[#All],MATCH(C711,표5[[#All],[잉크]],0),MATCH('넣어줄 잉크'!$D$2,표5[#Headers],0)+2))</f>
        <v>0</v>
      </c>
    </row>
    <row r="712" spans="2:4" hidden="1" x14ac:dyDescent="0.3">
      <c r="B712" s="56">
        <f t="shared" si="11"/>
        <v>0</v>
      </c>
      <c r="C712" s="139" t="str">
        <f>'제품 추가'!AC709</f>
        <v>EYE</v>
      </c>
      <c r="D712" s="138">
        <f>IF('넣어줄 잉크'!$D$2="주말",INDEX(표5[#All],MATCH(C712,표5[[#All],[잉크]],0),19)+INDEX(표5[#All],MATCH(C712,표5[[#All],[잉크]],0),22),INDEX(표5[#All],MATCH(C712,표5[[#All],[잉크]],0),MATCH('넣어줄 잉크'!$D$2,표5[#Headers],0)+2))</f>
        <v>0</v>
      </c>
    </row>
    <row r="713" spans="2:4" hidden="1" x14ac:dyDescent="0.3">
      <c r="B713" s="56">
        <f t="shared" si="11"/>
        <v>0</v>
      </c>
      <c r="C713" s="139" t="str">
        <f>'제품 추가'!AC710</f>
        <v>VIETNAM</v>
      </c>
      <c r="D713" s="138">
        <f>IF('넣어줄 잉크'!$D$2="주말",INDEX(표5[#All],MATCH(C713,표5[[#All],[잉크]],0),19)+INDEX(표5[#All],MATCH(C713,표5[[#All],[잉크]],0),22),INDEX(표5[#All],MATCH(C713,표5[[#All],[잉크]],0),MATCH('넣어줄 잉크'!$D$2,표5[#Headers],0)+2))</f>
        <v>0</v>
      </c>
    </row>
    <row r="714" spans="2:4" hidden="1" x14ac:dyDescent="0.3">
      <c r="B714" s="56">
        <f t="shared" si="11"/>
        <v>0</v>
      </c>
      <c r="C714" s="139" t="str">
        <f>'제품 추가'!AC711</f>
        <v>MAGMA</v>
      </c>
      <c r="D714" s="138">
        <f>IF('넣어줄 잉크'!$D$2="주말",INDEX(표5[#All],MATCH(C714,표5[[#All],[잉크]],0),19)+INDEX(표5[#All],MATCH(C714,표5[[#All],[잉크]],0),22),INDEX(표5[#All],MATCH(C714,표5[[#All],[잉크]],0),MATCH('넣어줄 잉크'!$D$2,표5[#Headers],0)+2))</f>
        <v>0</v>
      </c>
    </row>
    <row r="715" spans="2:4" hidden="1" x14ac:dyDescent="0.3">
      <c r="B715" s="56">
        <f t="shared" si="11"/>
        <v>0</v>
      </c>
      <c r="C715" s="139" t="str">
        <f>'제품 추가'!AC712</f>
        <v>LAVA</v>
      </c>
      <c r="D715" s="138">
        <f>IF('넣어줄 잉크'!$D$2="주말",INDEX(표5[#All],MATCH(C715,표5[[#All],[잉크]],0),19)+INDEX(표5[#All],MATCH(C715,표5[[#All],[잉크]],0),22),INDEX(표5[#All],MATCH(C715,표5[[#All],[잉크]],0),MATCH('넣어줄 잉크'!$D$2,표5[#Headers],0)+2))</f>
        <v>0</v>
      </c>
    </row>
    <row r="716" spans="2:4" hidden="1" x14ac:dyDescent="0.3">
      <c r="B716" s="56">
        <f t="shared" si="11"/>
        <v>0</v>
      </c>
      <c r="C716" s="139" t="str">
        <f>'제품 추가'!AC713</f>
        <v>HELL</v>
      </c>
      <c r="D716" s="138">
        <f>IF('넣어줄 잉크'!$D$2="주말",INDEX(표5[#All],MATCH(C716,표5[[#All],[잉크]],0),19)+INDEX(표5[#All],MATCH(C716,표5[[#All],[잉크]],0),22),INDEX(표5[#All],MATCH(C716,표5[[#All],[잉크]],0),MATCH('넣어줄 잉크'!$D$2,표5[#Headers],0)+2))</f>
        <v>0</v>
      </c>
    </row>
    <row r="717" spans="2:4" hidden="1" x14ac:dyDescent="0.3">
      <c r="B717" s="56">
        <f t="shared" si="11"/>
        <v>0</v>
      </c>
      <c r="C717" s="139" t="str">
        <f>'제품 추가'!AC714</f>
        <v>CONCRETE</v>
      </c>
      <c r="D717" s="138">
        <f>IF('넣어줄 잉크'!$D$2="주말",INDEX(표5[#All],MATCH(C717,표5[[#All],[잉크]],0),19)+INDEX(표5[#All],MATCH(C717,표5[[#All],[잉크]],0),22),INDEX(표5[#All],MATCH(C717,표5[[#All],[잉크]],0),MATCH('넣어줄 잉크'!$D$2,표5[#Headers],0)+2))</f>
        <v>0</v>
      </c>
    </row>
    <row r="718" spans="2:4" hidden="1" x14ac:dyDescent="0.3">
      <c r="B718" s="56">
        <f t="shared" si="11"/>
        <v>0</v>
      </c>
      <c r="C718" s="139" t="str">
        <f>'제품 추가'!AC715</f>
        <v>IKKI</v>
      </c>
      <c r="D718" s="138">
        <f>IF('넣어줄 잉크'!$D$2="주말",INDEX(표5[#All],MATCH(C718,표5[[#All],[잉크]],0),19)+INDEX(표5[#All],MATCH(C718,표5[[#All],[잉크]],0),22),INDEX(표5[#All],MATCH(C718,표5[[#All],[잉크]],0),MATCH('넣어줄 잉크'!$D$2,표5[#Headers],0)+2))</f>
        <v>0</v>
      </c>
    </row>
    <row r="719" spans="2:4" hidden="1" x14ac:dyDescent="0.3">
      <c r="B719" s="56">
        <f t="shared" si="11"/>
        <v>0</v>
      </c>
      <c r="C719" s="139" t="str">
        <f>'제품 추가'!AC716</f>
        <v>BAM</v>
      </c>
      <c r="D719" s="138">
        <f>IF('넣어줄 잉크'!$D$2="주말",INDEX(표5[#All],MATCH(C719,표5[[#All],[잉크]],0),19)+INDEX(표5[#All],MATCH(C719,표5[[#All],[잉크]],0),22),INDEX(표5[#All],MATCH(C719,표5[[#All],[잉크]],0),MATCH('넣어줄 잉크'!$D$2,표5[#Headers],0)+2))</f>
        <v>0</v>
      </c>
    </row>
    <row r="720" spans="2:4" hidden="1" x14ac:dyDescent="0.3">
      <c r="B720" s="56">
        <f t="shared" ref="B720:B783" si="12">IFERROR(SUM(D720:D720),0)</f>
        <v>0</v>
      </c>
      <c r="C720" s="139" t="str">
        <f>'제품 추가'!AC717</f>
        <v>PINKY</v>
      </c>
      <c r="D720" s="138">
        <f>IF('넣어줄 잉크'!$D$2="주말",INDEX(표5[#All],MATCH(C720,표5[[#All],[잉크]],0),19)+INDEX(표5[#All],MATCH(C720,표5[[#All],[잉크]],0),22),INDEX(표5[#All],MATCH(C720,표5[[#All],[잉크]],0),MATCH('넣어줄 잉크'!$D$2,표5[#Headers],0)+2))</f>
        <v>0</v>
      </c>
    </row>
    <row r="721" spans="2:4" hidden="1" x14ac:dyDescent="0.3">
      <c r="B721" s="56">
        <f t="shared" si="12"/>
        <v>0</v>
      </c>
      <c r="C721" s="139" t="str">
        <f>'제품 추가'!AC718</f>
        <v>ARONG</v>
      </c>
      <c r="D721" s="138">
        <f>IF('넣어줄 잉크'!$D$2="주말",INDEX(표5[#All],MATCH(C721,표5[[#All],[잉크]],0),19)+INDEX(표5[#All],MATCH(C721,표5[[#All],[잉크]],0),22),INDEX(표5[#All],MATCH(C721,표5[[#All],[잉크]],0),MATCH('넣어줄 잉크'!$D$2,표5[#Headers],0)+2))</f>
        <v>0</v>
      </c>
    </row>
    <row r="722" spans="2:4" hidden="1" x14ac:dyDescent="0.3">
      <c r="B722" s="56">
        <f t="shared" si="12"/>
        <v>0</v>
      </c>
      <c r="C722" s="139" t="str">
        <f>'제품 추가'!AC719</f>
        <v>UNDER</v>
      </c>
      <c r="D722" s="138">
        <f>IF('넣어줄 잉크'!$D$2="주말",INDEX(표5[#All],MATCH(C722,표5[[#All],[잉크]],0),19)+INDEX(표5[#All],MATCH(C722,표5[[#All],[잉크]],0),22),INDEX(표5[#All],MATCH(C722,표5[[#All],[잉크]],0),MATCH('넣어줄 잉크'!$D$2,표5[#Headers],0)+2))</f>
        <v>0</v>
      </c>
    </row>
    <row r="723" spans="2:4" hidden="1" x14ac:dyDescent="0.3">
      <c r="B723" s="56">
        <f t="shared" si="12"/>
        <v>0</v>
      </c>
      <c r="C723" s="139" t="str">
        <f>'제품 추가'!AC720</f>
        <v>THESEA</v>
      </c>
      <c r="D723" s="138">
        <f>IF('넣어줄 잉크'!$D$2="주말",INDEX(표5[#All],MATCH(C723,표5[[#All],[잉크]],0),19)+INDEX(표5[#All],MATCH(C723,표5[[#All],[잉크]],0),22),INDEX(표5[#All],MATCH(C723,표5[[#All],[잉크]],0),MATCH('넣어줄 잉크'!$D$2,표5[#Headers],0)+2))</f>
        <v>0</v>
      </c>
    </row>
    <row r="724" spans="2:4" hidden="1" x14ac:dyDescent="0.3">
      <c r="B724" s="56">
        <f t="shared" si="12"/>
        <v>0</v>
      </c>
      <c r="C724" s="139" t="str">
        <f>'제품 추가'!AC721</f>
        <v>WANDU</v>
      </c>
      <c r="D724" s="138">
        <f>IF('넣어줄 잉크'!$D$2="주말",INDEX(표5[#All],MATCH(C724,표5[[#All],[잉크]],0),19)+INDEX(표5[#All],MATCH(C724,표5[[#All],[잉크]],0),22),INDEX(표5[#All],MATCH(C724,표5[[#All],[잉크]],0),MATCH('넣어줄 잉크'!$D$2,표5[#Headers],0)+2))</f>
        <v>0</v>
      </c>
    </row>
    <row r="725" spans="2:4" hidden="1" x14ac:dyDescent="0.3">
      <c r="B725" s="56">
        <f t="shared" si="12"/>
        <v>0</v>
      </c>
      <c r="C725" s="139" t="str">
        <f>'제품 추가'!AC722</f>
        <v>GYUL</v>
      </c>
      <c r="D725" s="138">
        <f>IF('넣어줄 잉크'!$D$2="주말",INDEX(표5[#All],MATCH(C725,표5[[#All],[잉크]],0),19)+INDEX(표5[#All],MATCH(C725,표5[[#All],[잉크]],0),22),INDEX(표5[#All],MATCH(C725,표5[[#All],[잉크]],0),MATCH('넣어줄 잉크'!$D$2,표5[#Headers],0)+2))</f>
        <v>0</v>
      </c>
    </row>
    <row r="726" spans="2:4" hidden="1" x14ac:dyDescent="0.3">
      <c r="B726" s="56">
        <f t="shared" si="12"/>
        <v>0</v>
      </c>
      <c r="C726" s="139" t="str">
        <f>'제품 추가'!AC723</f>
        <v>MIRK</v>
      </c>
      <c r="D726" s="138">
        <f>IF('넣어줄 잉크'!$D$2="주말",INDEX(표5[#All],MATCH(C726,표5[[#All],[잉크]],0),19)+INDEX(표5[#All],MATCH(C726,표5[[#All],[잉크]],0),22),INDEX(표5[#All],MATCH(C726,표5[[#All],[잉크]],0),MATCH('넣어줄 잉크'!$D$2,표5[#Headers],0)+2))</f>
        <v>0</v>
      </c>
    </row>
    <row r="727" spans="2:4" hidden="1" x14ac:dyDescent="0.3">
      <c r="B727" s="56">
        <f t="shared" si="12"/>
        <v>0</v>
      </c>
      <c r="C727" s="139" t="str">
        <f>'제품 추가'!AC724</f>
        <v>TOFU</v>
      </c>
      <c r="D727" s="138">
        <f>IF('넣어줄 잉크'!$D$2="주말",INDEX(표5[#All],MATCH(C727,표5[[#All],[잉크]],0),19)+INDEX(표5[#All],MATCH(C727,표5[[#All],[잉크]],0),22),INDEX(표5[#All],MATCH(C727,표5[[#All],[잉크]],0),MATCH('넣어줄 잉크'!$D$2,표5[#Headers],0)+2))</f>
        <v>0</v>
      </c>
    </row>
    <row r="728" spans="2:4" hidden="1" x14ac:dyDescent="0.3">
      <c r="B728" s="56">
        <f t="shared" si="12"/>
        <v>0</v>
      </c>
      <c r="C728" s="139" t="str">
        <f>'제품 추가'!AC725</f>
        <v>DUBU</v>
      </c>
      <c r="D728" s="138">
        <f>IF('넣어줄 잉크'!$D$2="주말",INDEX(표5[#All],MATCH(C728,표5[[#All],[잉크]],0),19)+INDEX(표5[#All],MATCH(C728,표5[[#All],[잉크]],0),22),INDEX(표5[#All],MATCH(C728,표5[[#All],[잉크]],0),MATCH('넣어줄 잉크'!$D$2,표5[#Headers],0)+2))</f>
        <v>0</v>
      </c>
    </row>
    <row r="729" spans="2:4" hidden="1" x14ac:dyDescent="0.3">
      <c r="B729" s="56">
        <f t="shared" si="12"/>
        <v>0</v>
      </c>
      <c r="C729" s="139" t="str">
        <f>'제품 추가'!AC726</f>
        <v>FUMEE</v>
      </c>
      <c r="D729" s="138">
        <f>IF('넣어줄 잉크'!$D$2="주말",INDEX(표5[#All],MATCH(C729,표5[[#All],[잉크]],0),19)+INDEX(표5[#All],MATCH(C729,표5[[#All],[잉크]],0),22),INDEX(표5[#All],MATCH(C729,표5[[#All],[잉크]],0),MATCH('넣어줄 잉크'!$D$2,표5[#Headers],0)+2))</f>
        <v>0</v>
      </c>
    </row>
    <row r="730" spans="2:4" hidden="1" x14ac:dyDescent="0.3">
      <c r="B730" s="56">
        <f t="shared" si="12"/>
        <v>0</v>
      </c>
      <c r="C730" s="139" t="str">
        <f>'제품 추가'!AC727</f>
        <v>DOLCE</v>
      </c>
      <c r="D730" s="138">
        <f>IF('넣어줄 잉크'!$D$2="주말",INDEX(표5[#All],MATCH(C730,표5[[#All],[잉크]],0),19)+INDEX(표5[#All],MATCH(C730,표5[[#All],[잉크]],0),22),INDEX(표5[#All],MATCH(C730,표5[[#All],[잉크]],0),MATCH('넣어줄 잉크'!$D$2,표5[#Headers],0)+2))</f>
        <v>0</v>
      </c>
    </row>
    <row r="731" spans="2:4" hidden="1" x14ac:dyDescent="0.3">
      <c r="B731" s="56">
        <f t="shared" si="12"/>
        <v>0</v>
      </c>
      <c r="C731" s="139" t="str">
        <f>'제품 추가'!AC728</f>
        <v>VITA</v>
      </c>
      <c r="D731" s="138">
        <f>IF('넣어줄 잉크'!$D$2="주말",INDEX(표5[#All],MATCH(C731,표5[[#All],[잉크]],0),19)+INDEX(표5[#All],MATCH(C731,표5[[#All],[잉크]],0),22),INDEX(표5[#All],MATCH(C731,표5[[#All],[잉크]],0),MATCH('넣어줄 잉크'!$D$2,표5[#Headers],0)+2))</f>
        <v>0</v>
      </c>
    </row>
    <row r="732" spans="2:4" hidden="1" x14ac:dyDescent="0.3">
      <c r="B732" s="56">
        <f t="shared" si="12"/>
        <v>0</v>
      </c>
      <c r="C732" s="139" t="str">
        <f>'제품 추가'!AC729</f>
        <v>SEOHAE</v>
      </c>
      <c r="D732" s="138">
        <f>IF('넣어줄 잉크'!$D$2="주말",INDEX(표5[#All],MATCH(C732,표5[[#All],[잉크]],0),19)+INDEX(표5[#All],MATCH(C732,표5[[#All],[잉크]],0),22),INDEX(표5[#All],MATCH(C732,표5[[#All],[잉크]],0),MATCH('넣어줄 잉크'!$D$2,표5[#Headers],0)+2))</f>
        <v>0</v>
      </c>
    </row>
    <row r="733" spans="2:4" hidden="1" x14ac:dyDescent="0.3">
      <c r="B733" s="56">
        <f t="shared" si="12"/>
        <v>0</v>
      </c>
      <c r="C733" s="139" t="str">
        <f>'제품 추가'!AC730</f>
        <v>GODONG</v>
      </c>
      <c r="D733" s="138">
        <f>IF('넣어줄 잉크'!$D$2="주말",INDEX(표5[#All],MATCH(C733,표5[[#All],[잉크]],0),19)+INDEX(표5[#All],MATCH(C733,표5[[#All],[잉크]],0),22),INDEX(표5[#All],MATCH(C733,표5[[#All],[잉크]],0),MATCH('넣어줄 잉크'!$D$2,표5[#Headers],0)+2))</f>
        <v>0</v>
      </c>
    </row>
    <row r="734" spans="2:4" hidden="1" x14ac:dyDescent="0.3">
      <c r="B734" s="56">
        <f t="shared" si="12"/>
        <v>0</v>
      </c>
      <c r="C734" s="139" t="str">
        <f>'제품 추가'!AC731</f>
        <v>SORA</v>
      </c>
      <c r="D734" s="138">
        <f>IF('넣어줄 잉크'!$D$2="주말",INDEX(표5[#All],MATCH(C734,표5[[#All],[잉크]],0),19)+INDEX(표5[#All],MATCH(C734,표5[[#All],[잉크]],0),22),INDEX(표5[#All],MATCH(C734,표5[[#All],[잉크]],0),MATCH('넣어줄 잉크'!$D$2,표5[#Headers],0)+2))</f>
        <v>0</v>
      </c>
    </row>
    <row r="735" spans="2:4" x14ac:dyDescent="0.3">
      <c r="B735" s="56">
        <f t="shared" si="12"/>
        <v>0</v>
      </c>
      <c r="C735" s="139" t="str">
        <f>'제품 추가'!AC1043</f>
        <v>PONCE</v>
      </c>
      <c r="D735" s="138">
        <f>IF('넣어줄 잉크'!$D$2="주말",INDEX(표5[#All],MATCH(C735,표5[[#All],[잉크]],0),19)+INDEX(표5[#All],MATCH(C735,표5[[#All],[잉크]],0),22),INDEX(표5[#All],MATCH(C735,표5[[#All],[잉크]],0),MATCH('넣어줄 잉크'!$D$2,표5[#Headers],0)+2))</f>
        <v>0</v>
      </c>
    </row>
    <row r="736" spans="2:4" x14ac:dyDescent="0.3">
      <c r="B736" s="56">
        <f t="shared" si="12"/>
        <v>0</v>
      </c>
      <c r="C736" s="139" t="str">
        <f>'제품 추가'!AC388</f>
        <v>POTATO</v>
      </c>
      <c r="D736" s="138">
        <f>IF('넣어줄 잉크'!$D$2="주말",INDEX(표5[#All],MATCH(C736,표5[[#All],[잉크]],0),19)+INDEX(표5[#All],MATCH(C736,표5[[#All],[잉크]],0),22),INDEX(표5[#All],MATCH(C736,표5[[#All],[잉크]],0),MATCH('넣어줄 잉크'!$D$2,표5[#Headers],0)+2))</f>
        <v>0</v>
      </c>
    </row>
    <row r="737" spans="2:4" hidden="1" x14ac:dyDescent="0.3">
      <c r="B737" s="56">
        <f t="shared" si="12"/>
        <v>0</v>
      </c>
      <c r="C737" s="139" t="str">
        <f>'제품 추가'!AC734</f>
        <v>AFTER</v>
      </c>
      <c r="D737" s="138">
        <f>IF('넣어줄 잉크'!$D$2="주말",INDEX(표5[#All],MATCH(C737,표5[[#All],[잉크]],0),19)+INDEX(표5[#All],MATCH(C737,표5[[#All],[잉크]],0),22),INDEX(표5[#All],MATCH(C737,표5[[#All],[잉크]],0),MATCH('넣어줄 잉크'!$D$2,표5[#Headers],0)+2))</f>
        <v>0</v>
      </c>
    </row>
    <row r="738" spans="2:4" hidden="1" x14ac:dyDescent="0.3">
      <c r="B738" s="56">
        <f t="shared" si="12"/>
        <v>0</v>
      </c>
      <c r="C738" s="139" t="str">
        <f>'제품 추가'!AC735</f>
        <v>LIKE</v>
      </c>
      <c r="D738" s="138">
        <f>IF('넣어줄 잉크'!$D$2="주말",INDEX(표5[#All],MATCH(C738,표5[[#All],[잉크]],0),19)+INDEX(표5[#All],MATCH(C738,표5[[#All],[잉크]],0),22),INDEX(표5[#All],MATCH(C738,표5[[#All],[잉크]],0),MATCH('넣어줄 잉크'!$D$2,표5[#Headers],0)+2))</f>
        <v>0</v>
      </c>
    </row>
    <row r="739" spans="2:4" hidden="1" x14ac:dyDescent="0.3">
      <c r="B739" s="56">
        <f t="shared" si="12"/>
        <v>0</v>
      </c>
      <c r="C739" s="139" t="str">
        <f>'제품 추가'!AC736</f>
        <v>IFFY</v>
      </c>
      <c r="D739" s="138">
        <f>IF('넣어줄 잉크'!$D$2="주말",INDEX(표5[#All],MATCH(C739,표5[[#All],[잉크]],0),19)+INDEX(표5[#All],MATCH(C739,표5[[#All],[잉크]],0),22),INDEX(표5[#All],MATCH(C739,표5[[#All],[잉크]],0),MATCH('넣어줄 잉크'!$D$2,표5[#Headers],0)+2))</f>
        <v>0</v>
      </c>
    </row>
    <row r="740" spans="2:4" hidden="1" x14ac:dyDescent="0.3">
      <c r="B740" s="56">
        <f t="shared" si="12"/>
        <v>0</v>
      </c>
      <c r="C740" s="139" t="str">
        <f>'제품 추가'!AC737</f>
        <v>BLURRY</v>
      </c>
      <c r="D740" s="138">
        <f>IF('넣어줄 잉크'!$D$2="주말",INDEX(표5[#All],MATCH(C740,표5[[#All],[잉크]],0),19)+INDEX(표5[#All],MATCH(C740,표5[[#All],[잉크]],0),22),INDEX(표5[#All],MATCH(C740,표5[[#All],[잉크]],0),MATCH('넣어줄 잉크'!$D$2,표5[#Headers],0)+2))</f>
        <v>0</v>
      </c>
    </row>
    <row r="741" spans="2:4" hidden="1" x14ac:dyDescent="0.3">
      <c r="B741" s="56">
        <f t="shared" si="12"/>
        <v>0</v>
      </c>
      <c r="C741" s="139" t="str">
        <f>'제품 추가'!AC738</f>
        <v>SEPIA</v>
      </c>
      <c r="D741" s="138">
        <f>IF('넣어줄 잉크'!$D$2="주말",INDEX(표5[#All],MATCH(C741,표5[[#All],[잉크]],0),19)+INDEX(표5[#All],MATCH(C741,표5[[#All],[잉크]],0),22),INDEX(표5[#All],MATCH(C741,표5[[#All],[잉크]],0),MATCH('넣어줄 잉크'!$D$2,표5[#Headers],0)+2))</f>
        <v>0</v>
      </c>
    </row>
    <row r="742" spans="2:4" hidden="1" x14ac:dyDescent="0.3">
      <c r="B742" s="56">
        <f t="shared" si="12"/>
        <v>0</v>
      </c>
      <c r="C742" s="139" t="str">
        <f>'제품 추가'!AC739</f>
        <v>MOOD</v>
      </c>
      <c r="D742" s="138">
        <f>IF('넣어줄 잉크'!$D$2="주말",INDEX(표5[#All],MATCH(C742,표5[[#All],[잉크]],0),19)+INDEX(표5[#All],MATCH(C742,표5[[#All],[잉크]],0),22),INDEX(표5[#All],MATCH(C742,표5[[#All],[잉크]],0),MATCH('넣어줄 잉크'!$D$2,표5[#Headers],0)+2))</f>
        <v>0</v>
      </c>
    </row>
    <row r="743" spans="2:4" hidden="1" x14ac:dyDescent="0.3">
      <c r="B743" s="56">
        <f t="shared" si="12"/>
        <v>0</v>
      </c>
      <c r="C743" s="139" t="str">
        <f>'제품 추가'!AC740</f>
        <v>BBQ</v>
      </c>
      <c r="D743" s="138">
        <f>IF('넣어줄 잉크'!$D$2="주말",INDEX(표5[#All],MATCH(C743,표5[[#All],[잉크]],0),19)+INDEX(표5[#All],MATCH(C743,표5[[#All],[잉크]],0),22),INDEX(표5[#All],MATCH(C743,표5[[#All],[잉크]],0),MATCH('넣어줄 잉크'!$D$2,표5[#Headers],0)+2))</f>
        <v>0</v>
      </c>
    </row>
    <row r="744" spans="2:4" hidden="1" x14ac:dyDescent="0.3">
      <c r="B744" s="56">
        <f t="shared" si="12"/>
        <v>0</v>
      </c>
      <c r="C744" s="139" t="str">
        <f>'제품 추가'!AC741</f>
        <v>JADAM</v>
      </c>
      <c r="D744" s="138">
        <f>IF('넣어줄 잉크'!$D$2="주말",INDEX(표5[#All],MATCH(C744,표5[[#All],[잉크]],0),19)+INDEX(표5[#All],MATCH(C744,표5[[#All],[잉크]],0),22),INDEX(표5[#All],MATCH(C744,표5[[#All],[잉크]],0),MATCH('넣어줄 잉크'!$D$2,표5[#Headers],0)+2))</f>
        <v>0</v>
      </c>
    </row>
    <row r="745" spans="2:4" x14ac:dyDescent="0.3">
      <c r="B745" s="56">
        <f t="shared" si="12"/>
        <v>0</v>
      </c>
      <c r="C745" s="139" t="str">
        <f>'제품 추가'!AC403</f>
        <v>RAVEN</v>
      </c>
      <c r="D745" s="138">
        <f>IF('넣어줄 잉크'!$D$2="주말",INDEX(표5[#All],MATCH(C745,표5[[#All],[잉크]],0),19)+INDEX(표5[#All],MATCH(C745,표5[[#All],[잉크]],0),22),INDEX(표5[#All],MATCH(C745,표5[[#All],[잉크]],0),MATCH('넣어줄 잉크'!$D$2,표5[#Headers],0)+2))</f>
        <v>0</v>
      </c>
    </row>
    <row r="746" spans="2:4" hidden="1" x14ac:dyDescent="0.3">
      <c r="B746" s="56">
        <f t="shared" si="12"/>
        <v>0</v>
      </c>
      <c r="C746" s="139" t="str">
        <f>'제품 추가'!AC743</f>
        <v>NOX</v>
      </c>
      <c r="D746" s="138">
        <f>IF('넣어줄 잉크'!$D$2="주말",INDEX(표5[#All],MATCH(C746,표5[[#All],[잉크]],0),19)+INDEX(표5[#All],MATCH(C746,표5[[#All],[잉크]],0),22),INDEX(표5[#All],MATCH(C746,표5[[#All],[잉크]],0),MATCH('넣어줄 잉크'!$D$2,표5[#Headers],0)+2))</f>
        <v>0</v>
      </c>
    </row>
    <row r="747" spans="2:4" hidden="1" x14ac:dyDescent="0.3">
      <c r="B747" s="56">
        <f t="shared" si="12"/>
        <v>0</v>
      </c>
      <c r="C747" s="139" t="str">
        <f>'제품 추가'!AC744</f>
        <v>EODUM</v>
      </c>
      <c r="D747" s="138">
        <f>IF('넣어줄 잉크'!$D$2="주말",INDEX(표5[#All],MATCH(C747,표5[[#All],[잉크]],0),19)+INDEX(표5[#All],MATCH(C747,표5[[#All],[잉크]],0),22),INDEX(표5[#All],MATCH(C747,표5[[#All],[잉크]],0),MATCH('넣어줄 잉크'!$D$2,표5[#Headers],0)+2))</f>
        <v>0</v>
      </c>
    </row>
    <row r="748" spans="2:4" hidden="1" x14ac:dyDescent="0.3">
      <c r="B748" s="56">
        <f t="shared" si="12"/>
        <v>0</v>
      </c>
      <c r="C748" s="139" t="str">
        <f>'제품 추가'!AC745</f>
        <v>KKUL</v>
      </c>
      <c r="D748" s="138">
        <f>IF('넣어줄 잉크'!$D$2="주말",INDEX(표5[#All],MATCH(C748,표5[[#All],[잉크]],0),19)+INDEX(표5[#All],MATCH(C748,표5[[#All],[잉크]],0),22),INDEX(표5[#All],MATCH(C748,표5[[#All],[잉크]],0),MATCH('넣어줄 잉크'!$D$2,표5[#Headers],0)+2))</f>
        <v>0</v>
      </c>
    </row>
    <row r="749" spans="2:4" hidden="1" x14ac:dyDescent="0.3">
      <c r="B749" s="56">
        <f t="shared" si="12"/>
        <v>0</v>
      </c>
      <c r="C749" s="139" t="str">
        <f>'제품 추가'!AC746</f>
        <v>BADA</v>
      </c>
      <c r="D749" s="138">
        <f>IF('넣어줄 잉크'!$D$2="주말",INDEX(표5[#All],MATCH(C749,표5[[#All],[잉크]],0),19)+INDEX(표5[#All],MATCH(C749,표5[[#All],[잉크]],0),22),INDEX(표5[#All],MATCH(C749,표5[[#All],[잉크]],0),MATCH('넣어줄 잉크'!$D$2,표5[#Headers],0)+2))</f>
        <v>0</v>
      </c>
    </row>
    <row r="750" spans="2:4" hidden="1" x14ac:dyDescent="0.3">
      <c r="B750" s="56">
        <f t="shared" si="12"/>
        <v>0</v>
      </c>
      <c r="C750" s="139" t="str">
        <f>'제품 추가'!AC747</f>
        <v>NEODUM</v>
      </c>
      <c r="D750" s="138">
        <f>IF('넣어줄 잉크'!$D$2="주말",INDEX(표5[#All],MATCH(C750,표5[[#All],[잉크]],0),19)+INDEX(표5[#All],MATCH(C750,표5[[#All],[잉크]],0),22),INDEX(표5[#All],MATCH(C750,표5[[#All],[잉크]],0),MATCH('넣어줄 잉크'!$D$2,표5[#Headers],0)+2))</f>
        <v>0</v>
      </c>
    </row>
    <row r="751" spans="2:4" hidden="1" x14ac:dyDescent="0.3">
      <c r="B751" s="56">
        <f t="shared" si="12"/>
        <v>0</v>
      </c>
      <c r="C751" s="139" t="str">
        <f>'제품 추가'!AC748</f>
        <v>ROYAL</v>
      </c>
      <c r="D751" s="138">
        <f>IF('넣어줄 잉크'!$D$2="주말",INDEX(표5[#All],MATCH(C751,표5[[#All],[잉크]],0),19)+INDEX(표5[#All],MATCH(C751,표5[[#All],[잉크]],0),22),INDEX(표5[#All],MATCH(C751,표5[[#All],[잉크]],0),MATCH('넣어줄 잉크'!$D$2,표5[#Headers],0)+2))</f>
        <v>0</v>
      </c>
    </row>
    <row r="752" spans="2:4" x14ac:dyDescent="0.3">
      <c r="B752" s="56">
        <f t="shared" si="12"/>
        <v>0</v>
      </c>
      <c r="C752" s="139" t="str">
        <f>'제품 추가'!AC1056</f>
        <v>RIIZE</v>
      </c>
      <c r="D752" s="138">
        <f>IF('넣어줄 잉크'!$D$2="주말",INDEX(표5[#All],MATCH(C752,표5[[#All],[잉크]],0),19)+INDEX(표5[#All],MATCH(C752,표5[[#All],[잉크]],0),22),INDEX(표5[#All],MATCH(C752,표5[[#All],[잉크]],0),MATCH('넣어줄 잉크'!$D$2,표5[#Headers],0)+2))</f>
        <v>0</v>
      </c>
    </row>
    <row r="753" spans="2:4" hidden="1" x14ac:dyDescent="0.3">
      <c r="B753" s="56">
        <f t="shared" si="12"/>
        <v>0</v>
      </c>
      <c r="C753" s="139" t="str">
        <f>'제품 추가'!AC750</f>
        <v>GOO</v>
      </c>
      <c r="D753" s="138">
        <f>IF('넣어줄 잉크'!$D$2="주말",INDEX(표5[#All],MATCH(C753,표5[[#All],[잉크]],0),19)+INDEX(표5[#All],MATCH(C753,표5[[#All],[잉크]],0),22),INDEX(표5[#All],MATCH(C753,표5[[#All],[잉크]],0),MATCH('넣어줄 잉크'!$D$2,표5[#Headers],0)+2))</f>
        <v>0</v>
      </c>
    </row>
    <row r="754" spans="2:4" hidden="1" x14ac:dyDescent="0.3">
      <c r="B754" s="56">
        <f t="shared" si="12"/>
        <v>0</v>
      </c>
      <c r="C754" s="139" t="str">
        <f>'제품 추가'!AC751</f>
        <v>GLE</v>
      </c>
      <c r="D754" s="138">
        <f>IF('넣어줄 잉크'!$D$2="주말",INDEX(표5[#All],MATCH(C754,표5[[#All],[잉크]],0),19)+INDEX(표5[#All],MATCH(C754,표5[[#All],[잉크]],0),22),INDEX(표5[#All],MATCH(C754,표5[[#All],[잉크]],0),MATCH('넣어줄 잉크'!$D$2,표5[#Headers],0)+2))</f>
        <v>0</v>
      </c>
    </row>
    <row r="755" spans="2:4" x14ac:dyDescent="0.3">
      <c r="B755" s="56">
        <f t="shared" si="12"/>
        <v>0</v>
      </c>
      <c r="C755" s="139" t="str">
        <f>'제품 추가'!AC408</f>
        <v>ROCK</v>
      </c>
      <c r="D755" s="138">
        <f>IF('넣어줄 잉크'!$D$2="주말",INDEX(표5[#All],MATCH(C755,표5[[#All],[잉크]],0),19)+INDEX(표5[#All],MATCH(C755,표5[[#All],[잉크]],0),22),INDEX(표5[#All],MATCH(C755,표5[[#All],[잉크]],0),MATCH('넣어줄 잉크'!$D$2,표5[#Headers],0)+2))</f>
        <v>0</v>
      </c>
    </row>
    <row r="756" spans="2:4" x14ac:dyDescent="0.3">
      <c r="B756" s="56">
        <f t="shared" si="12"/>
        <v>0</v>
      </c>
      <c r="C756" s="139" t="str">
        <f>'제품 추가'!AC409</f>
        <v>ROOF</v>
      </c>
      <c r="D756" s="138">
        <f>IF('넣어줄 잉크'!$D$2="주말",INDEX(표5[#All],MATCH(C756,표5[[#All],[잉크]],0),19)+INDEX(표5[#All],MATCH(C756,표5[[#All],[잉크]],0),22),INDEX(표5[#All],MATCH(C756,표5[[#All],[잉크]],0),MATCH('넣어줄 잉크'!$D$2,표5[#Headers],0)+2))</f>
        <v>0</v>
      </c>
    </row>
    <row r="757" spans="2:4" x14ac:dyDescent="0.3">
      <c r="B757" s="56">
        <f t="shared" si="12"/>
        <v>0</v>
      </c>
      <c r="C757" s="139" t="str">
        <f>'제품 추가'!AC1035</f>
        <v>RUSH</v>
      </c>
      <c r="D757" s="138">
        <f>IF('넣어줄 잉크'!$D$2="주말",INDEX(표5[#All],MATCH(C757,표5[[#All],[잉크]],0),19)+INDEX(표5[#All],MATCH(C757,표5[[#All],[잉크]],0),22),INDEX(표5[#All],MATCH(C757,표5[[#All],[잉크]],0),MATCH('넣어줄 잉크'!$D$2,표5[#Headers],0)+2))</f>
        <v>0</v>
      </c>
    </row>
    <row r="758" spans="2:4" x14ac:dyDescent="0.3">
      <c r="B758" s="56">
        <f t="shared" si="12"/>
        <v>0</v>
      </c>
      <c r="C758" s="139" t="str">
        <f>'제품 추가'!AC419</f>
        <v>SABLE</v>
      </c>
      <c r="D758" s="138">
        <f>IF('넣어줄 잉크'!$D$2="주말",INDEX(표5[#All],MATCH(C758,표5[[#All],[잉크]],0),19)+INDEX(표5[#All],MATCH(C758,표5[[#All],[잉크]],0),22),INDEX(표5[#All],MATCH(C758,표5[[#All],[잉크]],0),MATCH('넣어줄 잉크'!$D$2,표5[#Headers],0)+2))</f>
        <v>0</v>
      </c>
    </row>
    <row r="759" spans="2:4" hidden="1" x14ac:dyDescent="0.3">
      <c r="B759" s="56">
        <f t="shared" si="12"/>
        <v>0</v>
      </c>
      <c r="C759" s="139" t="str">
        <f>'제품 추가'!AC756</f>
        <v>TARIC</v>
      </c>
      <c r="D759" s="138">
        <f>IF('넣어줄 잉크'!$D$2="주말",INDEX(표5[#All],MATCH(C759,표5[[#All],[잉크]],0),19)+INDEX(표5[#All],MATCH(C759,표5[[#All],[잉크]],0),22),INDEX(표5[#All],MATCH(C759,표5[[#All],[잉크]],0),MATCH('넣어줄 잉크'!$D$2,표5[#Headers],0)+2))</f>
        <v>0</v>
      </c>
    </row>
    <row r="760" spans="2:4" hidden="1" x14ac:dyDescent="0.3">
      <c r="B760" s="56">
        <f t="shared" si="12"/>
        <v>0</v>
      </c>
      <c r="C760" s="139" t="str">
        <f>'제품 추가'!AC757</f>
        <v>VARUS</v>
      </c>
      <c r="D760" s="138">
        <f>IF('넣어줄 잉크'!$D$2="주말",INDEX(표5[#All],MATCH(C760,표5[[#All],[잉크]],0),19)+INDEX(표5[#All],MATCH(C760,표5[[#All],[잉크]],0),22),INDEX(표5[#All],MATCH(C760,표5[[#All],[잉크]],0),MATCH('넣어줄 잉크'!$D$2,표5[#Headers],0)+2))</f>
        <v>0</v>
      </c>
    </row>
    <row r="761" spans="2:4" hidden="1" x14ac:dyDescent="0.3">
      <c r="B761" s="56">
        <f t="shared" si="12"/>
        <v>0</v>
      </c>
      <c r="C761" s="139" t="str">
        <f>'제품 추가'!AC758</f>
        <v>EZREAL</v>
      </c>
      <c r="D761" s="138">
        <f>IF('넣어줄 잉크'!$D$2="주말",INDEX(표5[#All],MATCH(C761,표5[[#All],[잉크]],0),19)+INDEX(표5[#All],MATCH(C761,표5[[#All],[잉크]],0),22),INDEX(표5[#All],MATCH(C761,표5[[#All],[잉크]],0),MATCH('넣어줄 잉크'!$D$2,표5[#Headers],0)+2))</f>
        <v>0</v>
      </c>
    </row>
    <row r="762" spans="2:4" hidden="1" x14ac:dyDescent="0.3">
      <c r="B762" s="56">
        <f t="shared" si="12"/>
        <v>0</v>
      </c>
      <c r="C762" s="139" t="str">
        <f>'제품 추가'!AC759</f>
        <v>NOCTURNE</v>
      </c>
      <c r="D762" s="138">
        <f>IF('넣어줄 잉크'!$D$2="주말",INDEX(표5[#All],MATCH(C762,표5[[#All],[잉크]],0),19)+INDEX(표5[#All],MATCH(C762,표5[[#All],[잉크]],0),22),INDEX(표5[#All],MATCH(C762,표5[[#All],[잉크]],0),MATCH('넣어줄 잉크'!$D$2,표5[#Headers],0)+2))</f>
        <v>0</v>
      </c>
    </row>
    <row r="763" spans="2:4" hidden="1" x14ac:dyDescent="0.3">
      <c r="B763" s="56">
        <f t="shared" si="12"/>
        <v>0</v>
      </c>
      <c r="C763" s="139" t="str">
        <f>'제품 추가'!AC760</f>
        <v>ORIANNA</v>
      </c>
      <c r="D763" s="138">
        <f>IF('넣어줄 잉크'!$D$2="주말",INDEX(표5[#All],MATCH(C763,표5[[#All],[잉크]],0),19)+INDEX(표5[#All],MATCH(C763,표5[[#All],[잉크]],0),22),INDEX(표5[#All],MATCH(C763,표5[[#All],[잉크]],0),MATCH('넣어줄 잉크'!$D$2,표5[#Headers],0)+2))</f>
        <v>0</v>
      </c>
    </row>
    <row r="764" spans="2:4" hidden="1" x14ac:dyDescent="0.3">
      <c r="B764" s="56">
        <f t="shared" si="12"/>
        <v>0</v>
      </c>
      <c r="C764" s="139" t="str">
        <f>'제품 추가'!AC761</f>
        <v>RENGAR</v>
      </c>
      <c r="D764" s="138">
        <f>IF('넣어줄 잉크'!$D$2="주말",INDEX(표5[#All],MATCH(C764,표5[[#All],[잉크]],0),19)+INDEX(표5[#All],MATCH(C764,표5[[#All],[잉크]],0),22),INDEX(표5[#All],MATCH(C764,표5[[#All],[잉크]],0),MATCH('넣어줄 잉크'!$D$2,표5[#Headers],0)+2))</f>
        <v>0</v>
      </c>
    </row>
    <row r="765" spans="2:4" x14ac:dyDescent="0.3">
      <c r="B765" s="56">
        <f t="shared" si="12"/>
        <v>0</v>
      </c>
      <c r="C765" s="139" t="str">
        <f>'제품 추가'!AC424</f>
        <v>SALLA</v>
      </c>
      <c r="D765" s="138">
        <f>IF('넣어줄 잉크'!$D$2="주말",INDEX(표5[#All],MATCH(C765,표5[[#All],[잉크]],0),19)+INDEX(표5[#All],MATCH(C765,표5[[#All],[잉크]],0),22),INDEX(표5[#All],MATCH(C765,표5[[#All],[잉크]],0),MATCH('넣어줄 잉크'!$D$2,표5[#Headers],0)+2))</f>
        <v>0</v>
      </c>
    </row>
    <row r="766" spans="2:4" hidden="1" x14ac:dyDescent="0.3">
      <c r="B766" s="56">
        <f t="shared" si="12"/>
        <v>0</v>
      </c>
      <c r="C766" s="139" t="str">
        <f>'제품 추가'!AC763</f>
        <v>VAYNE</v>
      </c>
      <c r="D766" s="138">
        <f>IF('넣어줄 잉크'!$D$2="주말",INDEX(표5[#All],MATCH(C766,표5[[#All],[잉크]],0),19)+INDEX(표5[#All],MATCH(C766,표5[[#All],[잉크]],0),22),INDEX(표5[#All],MATCH(C766,표5[[#All],[잉크]],0),MATCH('넣어줄 잉크'!$D$2,표5[#Headers],0)+2))</f>
        <v>0</v>
      </c>
    </row>
    <row r="767" spans="2:4" hidden="1" x14ac:dyDescent="0.3">
      <c r="B767" s="56">
        <f t="shared" si="12"/>
        <v>0</v>
      </c>
      <c r="C767" s="139" t="str">
        <f>'제품 추가'!AC764</f>
        <v>LEESIN</v>
      </c>
      <c r="D767" s="138">
        <f>IF('넣어줄 잉크'!$D$2="주말",INDEX(표5[#All],MATCH(C767,표5[[#All],[잉크]],0),19)+INDEX(표5[#All],MATCH(C767,표5[[#All],[잉크]],0),22),INDEX(표5[#All],MATCH(C767,표5[[#All],[잉크]],0),MATCH('넣어줄 잉크'!$D$2,표5[#Headers],0)+2))</f>
        <v>0</v>
      </c>
    </row>
    <row r="768" spans="2:4" hidden="1" x14ac:dyDescent="0.3">
      <c r="B768" s="56">
        <f t="shared" si="12"/>
        <v>0</v>
      </c>
      <c r="C768" s="139" t="str">
        <f>'제품 추가'!AC765</f>
        <v>SHEN</v>
      </c>
      <c r="D768" s="138">
        <f>IF('넣어줄 잉크'!$D$2="주말",INDEX(표5[#All],MATCH(C768,표5[[#All],[잉크]],0),19)+INDEX(표5[#All],MATCH(C768,표5[[#All],[잉크]],0),22),INDEX(표5[#All],MATCH(C768,표5[[#All],[잉크]],0),MATCH('넣어줄 잉크'!$D$2,표5[#Headers],0)+2))</f>
        <v>0</v>
      </c>
    </row>
    <row r="769" spans="2:4" hidden="1" x14ac:dyDescent="0.3">
      <c r="B769" s="56">
        <f t="shared" si="12"/>
        <v>0</v>
      </c>
      <c r="C769" s="139" t="str">
        <f>'제품 추가'!AC766</f>
        <v>PAPA</v>
      </c>
      <c r="D769" s="138">
        <f>IF('넣어줄 잉크'!$D$2="주말",INDEX(표5[#All],MATCH(C769,표5[[#All],[잉크]],0),19)+INDEX(표5[#All],MATCH(C769,표5[[#All],[잉크]],0),22),INDEX(표5[#All],MATCH(C769,표5[[#All],[잉크]],0),MATCH('넣어줄 잉크'!$D$2,표5[#Headers],0)+2))</f>
        <v>0</v>
      </c>
    </row>
    <row r="770" spans="2:4" hidden="1" x14ac:dyDescent="0.3">
      <c r="B770" s="56">
        <f t="shared" si="12"/>
        <v>0</v>
      </c>
      <c r="C770" s="139" t="str">
        <f>'제품 추가'!AC767</f>
        <v>MAMA</v>
      </c>
      <c r="D770" s="138">
        <f>IF('넣어줄 잉크'!$D$2="주말",INDEX(표5[#All],MATCH(C770,표5[[#All],[잉크]],0),19)+INDEX(표5[#All],MATCH(C770,표5[[#All],[잉크]],0),22),INDEX(표5[#All],MATCH(C770,표5[[#All],[잉크]],0),MATCH('넣어줄 잉크'!$D$2,표5[#Headers],0)+2))</f>
        <v>0</v>
      </c>
    </row>
    <row r="771" spans="2:4" hidden="1" x14ac:dyDescent="0.3">
      <c r="B771" s="56">
        <f t="shared" si="12"/>
        <v>0</v>
      </c>
      <c r="C771" s="139" t="str">
        <f>'제품 추가'!AC768</f>
        <v>TEEMO</v>
      </c>
      <c r="D771" s="138">
        <f>IF('넣어줄 잉크'!$D$2="주말",INDEX(표5[#All],MATCH(C771,표5[[#All],[잉크]],0),19)+INDEX(표5[#All],MATCH(C771,표5[[#All],[잉크]],0),22),INDEX(표5[#All],MATCH(C771,표5[[#All],[잉크]],0),MATCH('넣어줄 잉크'!$D$2,표5[#Headers],0)+2))</f>
        <v>0</v>
      </c>
    </row>
    <row r="772" spans="2:4" hidden="1" x14ac:dyDescent="0.3">
      <c r="B772" s="56">
        <f t="shared" si="12"/>
        <v>0</v>
      </c>
      <c r="C772" s="139" t="str">
        <f>'제품 추가'!AC769</f>
        <v>TRUNDLE</v>
      </c>
      <c r="D772" s="138">
        <f>IF('넣어줄 잉크'!$D$2="주말",INDEX(표5[#All],MATCH(C772,표5[[#All],[잉크]],0),19)+INDEX(표5[#All],MATCH(C772,표5[[#All],[잉크]],0),22),INDEX(표5[#All],MATCH(C772,표5[[#All],[잉크]],0),MATCH('넣어줄 잉크'!$D$2,표5[#Headers],0)+2))</f>
        <v>0</v>
      </c>
    </row>
    <row r="773" spans="2:4" x14ac:dyDescent="0.3">
      <c r="B773" s="56">
        <f t="shared" si="12"/>
        <v>0</v>
      </c>
      <c r="C773" s="139" t="str">
        <f>'제품 추가'!AC466</f>
        <v>SEQUOIA</v>
      </c>
      <c r="D773" s="138">
        <f>IF('넣어줄 잉크'!$D$2="주말",INDEX(표5[#All],MATCH(C773,표5[[#All],[잉크]],0),19)+INDEX(표5[#All],MATCH(C773,표5[[#All],[잉크]],0),22),INDEX(표5[#All],MATCH(C773,표5[[#All],[잉크]],0),MATCH('넣어줄 잉크'!$D$2,표5[#Headers],0)+2))</f>
        <v>0</v>
      </c>
    </row>
    <row r="774" spans="2:4" hidden="1" x14ac:dyDescent="0.3">
      <c r="B774" s="56">
        <f t="shared" si="12"/>
        <v>0</v>
      </c>
      <c r="C774" s="139" t="str">
        <f>'제품 추가'!AC771</f>
        <v>ZED</v>
      </c>
      <c r="D774" s="138">
        <f>IF('넣어줄 잉크'!$D$2="주말",INDEX(표5[#All],MATCH(C774,표5[[#All],[잉크]],0),19)+INDEX(표5[#All],MATCH(C774,표5[[#All],[잉크]],0),22),INDEX(표5[#All],MATCH(C774,표5[[#All],[잉크]],0),MATCH('넣어줄 잉크'!$D$2,표5[#Headers],0)+2))</f>
        <v>0</v>
      </c>
    </row>
    <row r="775" spans="2:4" hidden="1" x14ac:dyDescent="0.3">
      <c r="B775" s="56">
        <f t="shared" si="12"/>
        <v>0</v>
      </c>
      <c r="C775" s="139" t="str">
        <f>'제품 추가'!AC772</f>
        <v>ZIGGS</v>
      </c>
      <c r="D775" s="138">
        <f>IF('넣어줄 잉크'!$D$2="주말",INDEX(표5[#All],MATCH(C775,표5[[#All],[잉크]],0),19)+INDEX(표5[#All],MATCH(C775,표5[[#All],[잉크]],0),22),INDEX(표5[#All],MATCH(C775,표5[[#All],[잉크]],0),MATCH('넣어줄 잉크'!$D$2,표5[#Headers],0)+2))</f>
        <v>0</v>
      </c>
    </row>
    <row r="776" spans="2:4" hidden="1" x14ac:dyDescent="0.3">
      <c r="B776" s="56">
        <f t="shared" si="12"/>
        <v>0</v>
      </c>
      <c r="C776" s="139" t="str">
        <f>'제품 추가'!AC773</f>
        <v>UDYR</v>
      </c>
      <c r="D776" s="138">
        <f>IF('넣어줄 잉크'!$D$2="주말",INDEX(표5[#All],MATCH(C776,표5[[#All],[잉크]],0),19)+INDEX(표5[#All],MATCH(C776,표5[[#All],[잉크]],0),22),INDEX(표5[#All],MATCH(C776,표5[[#All],[잉크]],0),MATCH('넣어줄 잉크'!$D$2,표5[#Headers],0)+2))</f>
        <v>0</v>
      </c>
    </row>
    <row r="777" spans="2:4" hidden="1" x14ac:dyDescent="0.3">
      <c r="B777" s="56">
        <f t="shared" si="12"/>
        <v>0</v>
      </c>
      <c r="C777" s="139" t="str">
        <f>'제품 추가'!AC774</f>
        <v>AATROX</v>
      </c>
      <c r="D777" s="138">
        <f>IF('넣어줄 잉크'!$D$2="주말",INDEX(표5[#All],MATCH(C777,표5[[#All],[잉크]],0),19)+INDEX(표5[#All],MATCH(C777,표5[[#All],[잉크]],0),22),INDEX(표5[#All],MATCH(C777,표5[[#All],[잉크]],0),MATCH('넣어줄 잉크'!$D$2,표5[#Headers],0)+2))</f>
        <v>0</v>
      </c>
    </row>
    <row r="778" spans="2:4" hidden="1" x14ac:dyDescent="0.3">
      <c r="B778" s="56">
        <f t="shared" si="12"/>
        <v>0</v>
      </c>
      <c r="C778" s="139" t="str">
        <f>'제품 추가'!AC775</f>
        <v>URGOT</v>
      </c>
      <c r="D778" s="138">
        <f>IF('넣어줄 잉크'!$D$2="주말",INDEX(표5[#All],MATCH(C778,표5[[#All],[잉크]],0),19)+INDEX(표5[#All],MATCH(C778,표5[[#All],[잉크]],0),22),INDEX(표5[#All],MATCH(C778,표5[[#All],[잉크]],0),MATCH('넣어줄 잉크'!$D$2,표5[#Headers],0)+2))</f>
        <v>0</v>
      </c>
    </row>
    <row r="779" spans="2:4" hidden="1" x14ac:dyDescent="0.3">
      <c r="B779" s="56">
        <f t="shared" si="12"/>
        <v>0</v>
      </c>
      <c r="C779" s="139" t="str">
        <f>'제품 추가'!AC776</f>
        <v>MALPHITE</v>
      </c>
      <c r="D779" s="138">
        <f>IF('넣어줄 잉크'!$D$2="주말",INDEX(표5[#All],MATCH(C779,표5[[#All],[잉크]],0),19)+INDEX(표5[#All],MATCH(C779,표5[[#All],[잉크]],0),22),INDEX(표5[#All],MATCH(C779,표5[[#All],[잉크]],0),MATCH('넣어줄 잉크'!$D$2,표5[#Headers],0)+2))</f>
        <v>0</v>
      </c>
    </row>
    <row r="780" spans="2:4" hidden="1" x14ac:dyDescent="0.3">
      <c r="B780" s="56">
        <f t="shared" si="12"/>
        <v>0</v>
      </c>
      <c r="C780" s="139" t="str">
        <f>'제품 추가'!AC777</f>
        <v>MAOKAI</v>
      </c>
      <c r="D780" s="138">
        <f>IF('넣어줄 잉크'!$D$2="주말",INDEX(표5[#All],MATCH(C780,표5[[#All],[잉크]],0),19)+INDEX(표5[#All],MATCH(C780,표5[[#All],[잉크]],0),22),INDEX(표5[#All],MATCH(C780,표5[[#All],[잉크]],0),MATCH('넣어줄 잉크'!$D$2,표5[#Headers],0)+2))</f>
        <v>0</v>
      </c>
    </row>
    <row r="781" spans="2:4" hidden="1" x14ac:dyDescent="0.3">
      <c r="B781" s="56">
        <f t="shared" si="12"/>
        <v>0</v>
      </c>
      <c r="C781" s="139" t="str">
        <f>'제품 추가'!AC778</f>
        <v>DRAVEN</v>
      </c>
      <c r="D781" s="138">
        <f>IF('넣어줄 잉크'!$D$2="주말",INDEX(표5[#All],MATCH(C781,표5[[#All],[잉크]],0),19)+INDEX(표5[#All],MATCH(C781,표5[[#All],[잉크]],0),22),INDEX(표5[#All],MATCH(C781,표5[[#All],[잉크]],0),MATCH('넣어줄 잉크'!$D$2,표5[#Headers],0)+2))</f>
        <v>0</v>
      </c>
    </row>
    <row r="782" spans="2:4" hidden="1" x14ac:dyDescent="0.3">
      <c r="B782" s="56">
        <f t="shared" si="12"/>
        <v>0</v>
      </c>
      <c r="C782" s="139" t="str">
        <f>'제품 추가'!AC779</f>
        <v>ZYRA</v>
      </c>
      <c r="D782" s="138">
        <f>IF('넣어줄 잉크'!$D$2="주말",INDEX(표5[#All],MATCH(C782,표5[[#All],[잉크]],0),19)+INDEX(표5[#All],MATCH(C782,표5[[#All],[잉크]],0),22),INDEX(표5[#All],MATCH(C782,표5[[#All],[잉크]],0),MATCH('넣어줄 잉크'!$D$2,표5[#Headers],0)+2))</f>
        <v>0</v>
      </c>
    </row>
    <row r="783" spans="2:4" hidden="1" x14ac:dyDescent="0.3">
      <c r="B783" s="56">
        <f t="shared" si="12"/>
        <v>0</v>
      </c>
      <c r="C783" s="139" t="str">
        <f>'제품 추가'!AC780</f>
        <v>SINGED</v>
      </c>
      <c r="D783" s="138">
        <f>IF('넣어줄 잉크'!$D$2="주말",INDEX(표5[#All],MATCH(C783,표5[[#All],[잉크]],0),19)+INDEX(표5[#All],MATCH(C783,표5[[#All],[잉크]],0),22),INDEX(표5[#All],MATCH(C783,표5[[#All],[잉크]],0),MATCH('넣어줄 잉크'!$D$2,표5[#Headers],0)+2))</f>
        <v>0</v>
      </c>
    </row>
    <row r="784" spans="2:4" hidden="1" x14ac:dyDescent="0.3">
      <c r="B784" s="56">
        <f t="shared" ref="B784:B847" si="13">IFERROR(SUM(D784:D784),0)</f>
        <v>0</v>
      </c>
      <c r="C784" s="139" t="str">
        <f>'제품 추가'!AC781</f>
        <v>PERSONA</v>
      </c>
      <c r="D784" s="138">
        <f>IF('넣어줄 잉크'!$D$2="주말",INDEX(표5[#All],MATCH(C784,표5[[#All],[잉크]],0),19)+INDEX(표5[#All],MATCH(C784,표5[[#All],[잉크]],0),22),INDEX(표5[#All],MATCH(C784,표5[[#All],[잉크]],0),MATCH('넣어줄 잉크'!$D$2,표5[#Headers],0)+2))</f>
        <v>0</v>
      </c>
    </row>
    <row r="785" spans="2:4" hidden="1" x14ac:dyDescent="0.3">
      <c r="B785" s="56">
        <f t="shared" si="13"/>
        <v>0</v>
      </c>
      <c r="C785" s="139" t="str">
        <f>'제품 추가'!AC782</f>
        <v>DREAM</v>
      </c>
      <c r="D785" s="138">
        <f>IF('넣어줄 잉크'!$D$2="주말",INDEX(표5[#All],MATCH(C785,표5[[#All],[잉크]],0),19)+INDEX(표5[#All],MATCH(C785,표5[[#All],[잉크]],0),22),INDEX(표5[#All],MATCH(C785,표5[[#All],[잉크]],0),MATCH('넣어줄 잉크'!$D$2,표5[#Headers],0)+2))</f>
        <v>0</v>
      </c>
    </row>
    <row r="786" spans="2:4" hidden="1" x14ac:dyDescent="0.3">
      <c r="B786" s="56">
        <f t="shared" si="13"/>
        <v>0</v>
      </c>
      <c r="C786" s="139" t="str">
        <f>'제품 추가'!AC783</f>
        <v>NCO</v>
      </c>
      <c r="D786" s="138">
        <f>IF('넣어줄 잉크'!$D$2="주말",INDEX(표5[#All],MATCH(C786,표5[[#All],[잉크]],0),19)+INDEX(표5[#All],MATCH(C786,표5[[#All],[잉크]],0),22),INDEX(표5[#All],MATCH(C786,표5[[#All],[잉크]],0),MATCH('넣어줄 잉크'!$D$2,표5[#Headers],0)+2))</f>
        <v>0</v>
      </c>
    </row>
    <row r="787" spans="2:4" hidden="1" x14ac:dyDescent="0.3">
      <c r="B787" s="56">
        <f t="shared" si="13"/>
        <v>0</v>
      </c>
      <c r="C787" s="139" t="str">
        <f>'제품 추가'!AC784</f>
        <v>TIFFANY</v>
      </c>
      <c r="D787" s="138">
        <f>IF('넣어줄 잉크'!$D$2="주말",INDEX(표5[#All],MATCH(C787,표5[[#All],[잉크]],0),19)+INDEX(표5[#All],MATCH(C787,표5[[#All],[잉크]],0),22),INDEX(표5[#All],MATCH(C787,표5[[#All],[잉크]],0),MATCH('넣어줄 잉크'!$D$2,표5[#Headers],0)+2))</f>
        <v>0</v>
      </c>
    </row>
    <row r="788" spans="2:4" hidden="1" x14ac:dyDescent="0.3">
      <c r="B788" s="56">
        <f t="shared" si="13"/>
        <v>0</v>
      </c>
      <c r="C788" s="139" t="str">
        <f>'제품 추가'!AC785</f>
        <v>LEFT</v>
      </c>
      <c r="D788" s="138">
        <f>IF('넣어줄 잉크'!$D$2="주말",INDEX(표5[#All],MATCH(C788,표5[[#All],[잉크]],0),19)+INDEX(표5[#All],MATCH(C788,표5[[#All],[잉크]],0),22),INDEX(표5[#All],MATCH(C788,표5[[#All],[잉크]],0),MATCH('넣어줄 잉크'!$D$2,표5[#Headers],0)+2))</f>
        <v>0</v>
      </c>
    </row>
    <row r="789" spans="2:4" hidden="1" x14ac:dyDescent="0.3">
      <c r="B789" s="56">
        <f t="shared" si="13"/>
        <v>0</v>
      </c>
      <c r="C789" s="139" t="str">
        <f>'제품 추가'!AC786</f>
        <v>RIGHT</v>
      </c>
      <c r="D789" s="138">
        <f>IF('넣어줄 잉크'!$D$2="주말",INDEX(표5[#All],MATCH(C789,표5[[#All],[잉크]],0),19)+INDEX(표5[#All],MATCH(C789,표5[[#All],[잉크]],0),22),INDEX(표5[#All],MATCH(C789,표5[[#All],[잉크]],0),MATCH('넣어줄 잉크'!$D$2,표5[#Headers],0)+2))</f>
        <v>0</v>
      </c>
    </row>
    <row r="790" spans="2:4" hidden="1" x14ac:dyDescent="0.3">
      <c r="B790" s="56">
        <f t="shared" si="13"/>
        <v>0</v>
      </c>
      <c r="C790" s="139" t="str">
        <f>'제품 추가'!AC787</f>
        <v>GRANDEUR</v>
      </c>
      <c r="D790" s="138">
        <f>IF('넣어줄 잉크'!$D$2="주말",INDEX(표5[#All],MATCH(C790,표5[[#All],[잉크]],0),19)+INDEX(표5[#All],MATCH(C790,표5[[#All],[잉크]],0),22),INDEX(표5[#All],MATCH(C790,표5[[#All],[잉크]],0),MATCH('넣어줄 잉크'!$D$2,표5[#Headers],0)+2))</f>
        <v>0</v>
      </c>
    </row>
    <row r="791" spans="2:4" hidden="1" x14ac:dyDescent="0.3">
      <c r="B791" s="56">
        <f t="shared" si="13"/>
        <v>0</v>
      </c>
      <c r="C791" s="139" t="str">
        <f>'제품 추가'!AC788</f>
        <v>PALISADE</v>
      </c>
      <c r="D791" s="138">
        <f>IF('넣어줄 잉크'!$D$2="주말",INDEX(표5[#All],MATCH(C791,표5[[#All],[잉크]],0),19)+INDEX(표5[#All],MATCH(C791,표5[[#All],[잉크]],0),22),INDEX(표5[#All],MATCH(C791,표5[[#All],[잉크]],0),MATCH('넣어줄 잉크'!$D$2,표5[#Headers],0)+2))</f>
        <v>0</v>
      </c>
    </row>
    <row r="792" spans="2:4" hidden="1" x14ac:dyDescent="0.3">
      <c r="B792" s="56">
        <f t="shared" si="13"/>
        <v>2</v>
      </c>
      <c r="C792" s="139" t="str">
        <f>'제품 추가'!AC789</f>
        <v>BLUE</v>
      </c>
      <c r="D792" s="138">
        <f>IF('넣어줄 잉크'!$D$2="주말",INDEX(표5[#All],MATCH(C792,표5[[#All],[잉크]],0),19)+INDEX(표5[#All],MATCH(C792,표5[[#All],[잉크]],0),22),INDEX(표5[#All],MATCH(C792,표5[[#All],[잉크]],0),MATCH('넣어줄 잉크'!$D$2,표5[#Headers],0)+2))</f>
        <v>2</v>
      </c>
    </row>
    <row r="793" spans="2:4" hidden="1" x14ac:dyDescent="0.3">
      <c r="B793" s="56">
        <f t="shared" si="13"/>
        <v>2</v>
      </c>
      <c r="C793" s="139" t="str">
        <f>'제품 추가'!AC790</f>
        <v>OCEAN</v>
      </c>
      <c r="D793" s="138">
        <f>IF('넣어줄 잉크'!$D$2="주말",INDEX(표5[#All],MATCH(C793,표5[[#All],[잉크]],0),19)+INDEX(표5[#All],MATCH(C793,표5[[#All],[잉크]],0),22),INDEX(표5[#All],MATCH(C793,표5[[#All],[잉크]],0),MATCH('넣어줄 잉크'!$D$2,표5[#Headers],0)+2))</f>
        <v>2</v>
      </c>
    </row>
    <row r="794" spans="2:4" hidden="1" x14ac:dyDescent="0.3">
      <c r="B794" s="56">
        <f t="shared" si="13"/>
        <v>2</v>
      </c>
      <c r="C794" s="139" t="str">
        <f>'제품 추가'!AC791</f>
        <v>HAWAII</v>
      </c>
      <c r="D794" s="138">
        <f>IF('넣어줄 잉크'!$D$2="주말",INDEX(표5[#All],MATCH(C794,표5[[#All],[잉크]],0),19)+INDEX(표5[#All],MATCH(C794,표5[[#All],[잉크]],0),22),INDEX(표5[#All],MATCH(C794,표5[[#All],[잉크]],0),MATCH('넣어줄 잉크'!$D$2,표5[#Headers],0)+2))</f>
        <v>2</v>
      </c>
    </row>
    <row r="795" spans="2:4" hidden="1" x14ac:dyDescent="0.3">
      <c r="B795" s="56">
        <f t="shared" si="13"/>
        <v>0</v>
      </c>
      <c r="C795" s="139" t="str">
        <f>'제품 추가'!AC792</f>
        <v>TWITCH</v>
      </c>
      <c r="D795" s="138">
        <f>IF('넣어줄 잉크'!$D$2="주말",INDEX(표5[#All],MATCH(C795,표5[[#All],[잉크]],0),19)+INDEX(표5[#All],MATCH(C795,표5[[#All],[잉크]],0),22),INDEX(표5[#All],MATCH(C795,표5[[#All],[잉크]],0),MATCH('넣어줄 잉크'!$D$2,표5[#Headers],0)+2))</f>
        <v>0</v>
      </c>
    </row>
    <row r="796" spans="2:4" hidden="1" x14ac:dyDescent="0.3">
      <c r="B796" s="56">
        <f t="shared" si="13"/>
        <v>0</v>
      </c>
      <c r="C796" s="139" t="str">
        <f>'제품 추가'!AC793</f>
        <v>WARWICK</v>
      </c>
      <c r="D796" s="138">
        <f>IF('넣어줄 잉크'!$D$2="주말",INDEX(표5[#All],MATCH(C796,표5[[#All],[잉크]],0),19)+INDEX(표5[#All],MATCH(C796,표5[[#All],[잉크]],0),22),INDEX(표5[#All],MATCH(C796,표5[[#All],[잉크]],0),MATCH('넣어줄 잉크'!$D$2,표5[#Headers],0)+2))</f>
        <v>0</v>
      </c>
    </row>
    <row r="797" spans="2:4" hidden="1" x14ac:dyDescent="0.3">
      <c r="B797" s="56">
        <f t="shared" si="13"/>
        <v>0</v>
      </c>
      <c r="C797" s="139" t="str">
        <f>'제품 추가'!AC794</f>
        <v>JINX</v>
      </c>
      <c r="D797" s="138">
        <f>IF('넣어줄 잉크'!$D$2="주말",INDEX(표5[#All],MATCH(C797,표5[[#All],[잉크]],0),19)+INDEX(표5[#All],MATCH(C797,표5[[#All],[잉크]],0),22),INDEX(표5[#All],MATCH(C797,표5[[#All],[잉크]],0),MATCH('넣어줄 잉크'!$D$2,표5[#Headers],0)+2))</f>
        <v>0</v>
      </c>
    </row>
    <row r="798" spans="2:4" hidden="1" x14ac:dyDescent="0.3">
      <c r="B798" s="56">
        <f t="shared" si="13"/>
        <v>0</v>
      </c>
      <c r="C798" s="139" t="str">
        <f>'제품 추가'!AC795</f>
        <v>MATT</v>
      </c>
      <c r="D798" s="138">
        <f>IF('넣어줄 잉크'!$D$2="주말",INDEX(표5[#All],MATCH(C798,표5[[#All],[잉크]],0),19)+INDEX(표5[#All],MATCH(C798,표5[[#All],[잉크]],0),22),INDEX(표5[#All],MATCH(C798,표5[[#All],[잉크]],0),MATCH('넣어줄 잉크'!$D$2,표5[#Headers],0)+2))</f>
        <v>0</v>
      </c>
    </row>
    <row r="799" spans="2:4" hidden="1" x14ac:dyDescent="0.3">
      <c r="B799" s="56">
        <f t="shared" si="13"/>
        <v>0</v>
      </c>
      <c r="C799" s="139" t="str">
        <f>'제품 추가'!AC796</f>
        <v>MELBOURNE</v>
      </c>
      <c r="D799" s="138">
        <f>IF('넣어줄 잉크'!$D$2="주말",INDEX(표5[#All],MATCH(C799,표5[[#All],[잉크]],0),19)+INDEX(표5[#All],MATCH(C799,표5[[#All],[잉크]],0),22),INDEX(표5[#All],MATCH(C799,표5[[#All],[잉크]],0),MATCH('넣어줄 잉크'!$D$2,표5[#Headers],0)+2))</f>
        <v>0</v>
      </c>
    </row>
    <row r="800" spans="2:4" hidden="1" x14ac:dyDescent="0.3">
      <c r="B800" s="56">
        <f t="shared" si="13"/>
        <v>0</v>
      </c>
      <c r="C800" s="139" t="str">
        <f>'제품 추가'!AC797</f>
        <v>SAVILE</v>
      </c>
      <c r="D800" s="138">
        <f>IF('넣어줄 잉크'!$D$2="주말",INDEX(표5[#All],MATCH(C800,표5[[#All],[잉크]],0),19)+INDEX(표5[#All],MATCH(C800,표5[[#All],[잉크]],0),22),INDEX(표5[#All],MATCH(C800,표5[[#All],[잉크]],0),MATCH('넣어줄 잉크'!$D$2,표5[#Headers],0)+2))</f>
        <v>0</v>
      </c>
    </row>
    <row r="801" spans="2:4" hidden="1" x14ac:dyDescent="0.3">
      <c r="B801" s="56">
        <f t="shared" si="13"/>
        <v>0</v>
      </c>
      <c r="C801" s="139" t="str">
        <f>'제품 추가'!AC798</f>
        <v>TONIC</v>
      </c>
      <c r="D801" s="138">
        <f>IF('넣어줄 잉크'!$D$2="주말",INDEX(표5[#All],MATCH(C801,표5[[#All],[잉크]],0),19)+INDEX(표5[#All],MATCH(C801,표5[[#All],[잉크]],0),22),INDEX(표5[#All],MATCH(C801,표5[[#All],[잉크]],0),MATCH('넣어줄 잉크'!$D$2,표5[#Headers],0)+2))</f>
        <v>0</v>
      </c>
    </row>
    <row r="802" spans="2:4" hidden="1" x14ac:dyDescent="0.3">
      <c r="B802" s="56">
        <f t="shared" si="13"/>
        <v>0</v>
      </c>
      <c r="C802" s="139" t="str">
        <f>'제품 추가'!AC799</f>
        <v>CHAMPAGNE</v>
      </c>
      <c r="D802" s="138">
        <f>IF('넣어줄 잉크'!$D$2="주말",INDEX(표5[#All],MATCH(C802,표5[[#All],[잉크]],0),19)+INDEX(표5[#All],MATCH(C802,표5[[#All],[잉크]],0),22),INDEX(표5[#All],MATCH(C802,표5[[#All],[잉크]],0),MATCH('넣어줄 잉크'!$D$2,표5[#Headers],0)+2))</f>
        <v>0</v>
      </c>
    </row>
    <row r="803" spans="2:4" hidden="1" x14ac:dyDescent="0.3">
      <c r="B803" s="56">
        <f t="shared" si="13"/>
        <v>0</v>
      </c>
      <c r="C803" s="139" t="str">
        <f>'제품 추가'!AC800</f>
        <v>HIGHBALL</v>
      </c>
      <c r="D803" s="138">
        <f>IF('넣어줄 잉크'!$D$2="주말",INDEX(표5[#All],MATCH(C803,표5[[#All],[잉크]],0),19)+INDEX(표5[#All],MATCH(C803,표5[[#All],[잉크]],0),22),INDEX(표5[#All],MATCH(C803,표5[[#All],[잉크]],0),MATCH('넣어줄 잉크'!$D$2,표5[#Headers],0)+2))</f>
        <v>0</v>
      </c>
    </row>
    <row r="804" spans="2:4" hidden="1" x14ac:dyDescent="0.3">
      <c r="B804" s="56">
        <f t="shared" si="13"/>
        <v>0</v>
      </c>
      <c r="C804" s="139" t="str">
        <f>'제품 추가'!AC801</f>
        <v>MANA</v>
      </c>
      <c r="D804" s="138">
        <f>IF('넣어줄 잉크'!$D$2="주말",INDEX(표5[#All],MATCH(C804,표5[[#All],[잉크]],0),19)+INDEX(표5[#All],MATCH(C804,표5[[#All],[잉크]],0),22),INDEX(표5[#All],MATCH(C804,표5[[#All],[잉크]],0),MATCH('넣어줄 잉크'!$D$2,표5[#Headers],0)+2))</f>
        <v>0</v>
      </c>
    </row>
    <row r="805" spans="2:4" hidden="1" x14ac:dyDescent="0.3">
      <c r="B805" s="56">
        <f t="shared" si="13"/>
        <v>0</v>
      </c>
      <c r="C805" s="139" t="str">
        <f>'제품 추가'!AC802</f>
        <v>DRAIN</v>
      </c>
      <c r="D805" s="138">
        <f>IF('넣어줄 잉크'!$D$2="주말",INDEX(표5[#All],MATCH(C805,표5[[#All],[잉크]],0),19)+INDEX(표5[#All],MATCH(C805,표5[[#All],[잉크]],0),22),INDEX(표5[#All],MATCH(C805,표5[[#All],[잉크]],0),MATCH('넣어줄 잉크'!$D$2,표5[#Headers],0)+2))</f>
        <v>0</v>
      </c>
    </row>
    <row r="806" spans="2:4" hidden="1" x14ac:dyDescent="0.3">
      <c r="B806" s="56">
        <f t="shared" si="13"/>
        <v>0</v>
      </c>
      <c r="C806" s="139" t="str">
        <f>'제품 추가'!AC803</f>
        <v>MAKALU</v>
      </c>
      <c r="D806" s="138">
        <f>IF('넣어줄 잉크'!$D$2="주말",INDEX(표5[#All],MATCH(C806,표5[[#All],[잉크]],0),19)+INDEX(표5[#All],MATCH(C806,표5[[#All],[잉크]],0),22),INDEX(표5[#All],MATCH(C806,표5[[#All],[잉크]],0),MATCH('넣어줄 잉크'!$D$2,표5[#Headers],0)+2))</f>
        <v>0</v>
      </c>
    </row>
    <row r="807" spans="2:4" hidden="1" x14ac:dyDescent="0.3">
      <c r="B807" s="56">
        <f t="shared" si="13"/>
        <v>0</v>
      </c>
      <c r="C807" s="139" t="str">
        <f>'제품 추가'!AC804</f>
        <v>FERN</v>
      </c>
      <c r="D807" s="138">
        <f>IF('넣어줄 잉크'!$D$2="주말",INDEX(표5[#All],MATCH(C807,표5[[#All],[잉크]],0),19)+INDEX(표5[#All],MATCH(C807,표5[[#All],[잉크]],0),22),INDEX(표5[#All],MATCH(C807,표5[[#All],[잉크]],0),MATCH('넣어줄 잉크'!$D$2,표5[#Headers],0)+2))</f>
        <v>0</v>
      </c>
    </row>
    <row r="808" spans="2:4" hidden="1" x14ac:dyDescent="0.3">
      <c r="B808" s="56">
        <f t="shared" si="13"/>
        <v>0</v>
      </c>
      <c r="C808" s="139" t="str">
        <f>'제품 추가'!AC805</f>
        <v>JUNIPER</v>
      </c>
      <c r="D808" s="138">
        <f>IF('넣어줄 잉크'!$D$2="주말",INDEX(표5[#All],MATCH(C808,표5[[#All],[잉크]],0),19)+INDEX(표5[#All],MATCH(C808,표5[[#All],[잉크]],0),22),INDEX(표5[#All],MATCH(C808,표5[[#All],[잉크]],0),MATCH('넣어줄 잉크'!$D$2,표5[#Headers],0)+2))</f>
        <v>0</v>
      </c>
    </row>
    <row r="809" spans="2:4" hidden="1" x14ac:dyDescent="0.3">
      <c r="B809" s="56">
        <f t="shared" si="13"/>
        <v>0</v>
      </c>
      <c r="C809" s="139" t="str">
        <f>'제품 추가'!AC806</f>
        <v>TRUFFLE</v>
      </c>
      <c r="D809" s="138">
        <f>IF('넣어줄 잉크'!$D$2="주말",INDEX(표5[#All],MATCH(C809,표5[[#All],[잉크]],0),19)+INDEX(표5[#All],MATCH(C809,표5[[#All],[잉크]],0),22),INDEX(표5[#All],MATCH(C809,표5[[#All],[잉크]],0),MATCH('넣어줄 잉크'!$D$2,표5[#Headers],0)+2))</f>
        <v>0</v>
      </c>
    </row>
    <row r="810" spans="2:4" hidden="1" x14ac:dyDescent="0.3">
      <c r="B810" s="56">
        <f t="shared" si="13"/>
        <v>0</v>
      </c>
      <c r="C810" s="139" t="str">
        <f>'제품 추가'!AC807</f>
        <v>MALDON</v>
      </c>
      <c r="D810" s="138">
        <f>IF('넣어줄 잉크'!$D$2="주말",INDEX(표5[#All],MATCH(C810,표5[[#All],[잉크]],0),19)+INDEX(표5[#All],MATCH(C810,표5[[#All],[잉크]],0),22),INDEX(표5[#All],MATCH(C810,표5[[#All],[잉크]],0),MATCH('넣어줄 잉크'!$D$2,표5[#Headers],0)+2))</f>
        <v>0</v>
      </c>
    </row>
    <row r="811" spans="2:4" hidden="1" x14ac:dyDescent="0.3">
      <c r="B811" s="56">
        <f t="shared" si="13"/>
        <v>0</v>
      </c>
      <c r="C811" s="139" t="str">
        <f>'제품 추가'!AC808</f>
        <v>SCARLET</v>
      </c>
      <c r="D811" s="138">
        <f>IF('넣어줄 잉크'!$D$2="주말",INDEX(표5[#All],MATCH(C811,표5[[#All],[잉크]],0),19)+INDEX(표5[#All],MATCH(C811,표5[[#All],[잉크]],0),22),INDEX(표5[#All],MATCH(C811,표5[[#All],[잉크]],0),MATCH('넣어줄 잉크'!$D$2,표5[#Headers],0)+2))</f>
        <v>0</v>
      </c>
    </row>
    <row r="812" spans="2:4" hidden="1" x14ac:dyDescent="0.3">
      <c r="B812" s="56">
        <f t="shared" si="13"/>
        <v>0</v>
      </c>
      <c r="C812" s="139" t="str">
        <f>'제품 추가'!AC809</f>
        <v>CORONA</v>
      </c>
      <c r="D812" s="138">
        <f>IF('넣어줄 잉크'!$D$2="주말",INDEX(표5[#All],MATCH(C812,표5[[#All],[잉크]],0),19)+INDEX(표5[#All],MATCH(C812,표5[[#All],[잉크]],0),22),INDEX(표5[#All],MATCH(C812,표5[[#All],[잉크]],0),MATCH('넣어줄 잉크'!$D$2,표5[#Headers],0)+2))</f>
        <v>0</v>
      </c>
    </row>
    <row r="813" spans="2:4" hidden="1" x14ac:dyDescent="0.3">
      <c r="B813" s="56">
        <f t="shared" si="13"/>
        <v>0</v>
      </c>
      <c r="C813" s="139" t="str">
        <f>'제품 추가'!AC810</f>
        <v>FLARE</v>
      </c>
      <c r="D813" s="138">
        <f>IF('넣어줄 잉크'!$D$2="주말",INDEX(표5[#All],MATCH(C813,표5[[#All],[잉크]],0),19)+INDEX(표5[#All],MATCH(C813,표5[[#All],[잉크]],0),22),INDEX(표5[#All],MATCH(C813,표5[[#All],[잉크]],0),MATCH('넣어줄 잉크'!$D$2,표5[#Headers],0)+2))</f>
        <v>0</v>
      </c>
    </row>
    <row r="814" spans="2:4" hidden="1" x14ac:dyDescent="0.3">
      <c r="B814" s="56">
        <f t="shared" si="13"/>
        <v>0</v>
      </c>
      <c r="C814" s="139" t="str">
        <f>'제품 추가'!AC811</f>
        <v>LULU</v>
      </c>
      <c r="D814" s="138">
        <f>IF('넣어줄 잉크'!$D$2="주말",INDEX(표5[#All],MATCH(C814,표5[[#All],[잉크]],0),19)+INDEX(표5[#All],MATCH(C814,표5[[#All],[잉크]],0),22),INDEX(표5[#All],MATCH(C814,표5[[#All],[잉크]],0),MATCH('넣어줄 잉크'!$D$2,표5[#Headers],0)+2))</f>
        <v>0</v>
      </c>
    </row>
    <row r="815" spans="2:4" hidden="1" x14ac:dyDescent="0.3">
      <c r="B815" s="56">
        <f t="shared" si="13"/>
        <v>0</v>
      </c>
      <c r="C815" s="139" t="str">
        <f>'제품 추가'!AC812</f>
        <v>AMUMU</v>
      </c>
      <c r="D815" s="138">
        <f>IF('넣어줄 잉크'!$D$2="주말",INDEX(표5[#All],MATCH(C815,표5[[#All],[잉크]],0),19)+INDEX(표5[#All],MATCH(C815,표5[[#All],[잉크]],0),22),INDEX(표5[#All],MATCH(C815,표5[[#All],[잉크]],0),MATCH('넣어줄 잉크'!$D$2,표5[#Headers],0)+2))</f>
        <v>0</v>
      </c>
    </row>
    <row r="816" spans="2:4" hidden="1" x14ac:dyDescent="0.3">
      <c r="B816" s="56">
        <f t="shared" si="13"/>
        <v>0</v>
      </c>
      <c r="C816" s="139" t="str">
        <f>'제품 추가'!AC813</f>
        <v>YORICK</v>
      </c>
      <c r="D816" s="138">
        <f>IF('넣어줄 잉크'!$D$2="주말",INDEX(표5[#All],MATCH(C816,표5[[#All],[잉크]],0),19)+INDEX(표5[#All],MATCH(C816,표5[[#All],[잉크]],0),22),INDEX(표5[#All],MATCH(C816,표5[[#All],[잉크]],0),MATCH('넣어줄 잉크'!$D$2,표5[#Headers],0)+2))</f>
        <v>0</v>
      </c>
    </row>
    <row r="817" spans="2:4" hidden="1" x14ac:dyDescent="0.3">
      <c r="B817" s="56">
        <f t="shared" si="13"/>
        <v>0</v>
      </c>
      <c r="C817" s="139" t="str">
        <f>'제품 추가'!AC814</f>
        <v>IRELIA</v>
      </c>
      <c r="D817" s="138">
        <f>IF('넣어줄 잉크'!$D$2="주말",INDEX(표5[#All],MATCH(C817,표5[[#All],[잉크]],0),19)+INDEX(표5[#All],MATCH(C817,표5[[#All],[잉크]],0),22),INDEX(표5[#All],MATCH(C817,표5[[#All],[잉크]],0),MATCH('넣어줄 잉크'!$D$2,표5[#Headers],0)+2))</f>
        <v>0</v>
      </c>
    </row>
    <row r="818" spans="2:4" hidden="1" x14ac:dyDescent="0.3">
      <c r="B818" s="56">
        <f t="shared" si="13"/>
        <v>0</v>
      </c>
      <c r="C818" s="139" t="str">
        <f>'제품 추가'!AC815</f>
        <v>LEBLANC</v>
      </c>
      <c r="D818" s="138">
        <f>IF('넣어줄 잉크'!$D$2="주말",INDEX(표5[#All],MATCH(C818,표5[[#All],[잉크]],0),19)+INDEX(표5[#All],MATCH(C818,표5[[#All],[잉크]],0),22),INDEX(표5[#All],MATCH(C818,표5[[#All],[잉크]],0),MATCH('넣어줄 잉크'!$D$2,표5[#Headers],0)+2))</f>
        <v>0</v>
      </c>
    </row>
    <row r="819" spans="2:4" hidden="1" x14ac:dyDescent="0.3">
      <c r="B819" s="56">
        <f t="shared" si="13"/>
        <v>0</v>
      </c>
      <c r="C819" s="139" t="str">
        <f>'제품 추가'!AC816</f>
        <v>KENNEN</v>
      </c>
      <c r="D819" s="138">
        <f>IF('넣어줄 잉크'!$D$2="주말",INDEX(표5[#All],MATCH(C819,표5[[#All],[잉크]],0),19)+INDEX(표5[#All],MATCH(C819,표5[[#All],[잉크]],0),22),INDEX(표5[#All],MATCH(C819,표5[[#All],[잉크]],0),MATCH('넣어줄 잉크'!$D$2,표5[#Headers],0)+2))</f>
        <v>0</v>
      </c>
    </row>
    <row r="820" spans="2:4" hidden="1" x14ac:dyDescent="0.3">
      <c r="B820" s="56">
        <f t="shared" si="13"/>
        <v>0</v>
      </c>
      <c r="C820" s="139" t="str">
        <f>'제품 추가'!AC817</f>
        <v>MALZAHAR</v>
      </c>
      <c r="D820" s="138">
        <f>IF('넣어줄 잉크'!$D$2="주말",INDEX(표5[#All],MATCH(C820,표5[[#All],[잉크]],0),19)+INDEX(표5[#All],MATCH(C820,표5[[#All],[잉크]],0),22),INDEX(표5[#All],MATCH(C820,표5[[#All],[잉크]],0),MATCH('넣어줄 잉크'!$D$2,표5[#Headers],0)+2))</f>
        <v>0</v>
      </c>
    </row>
    <row r="821" spans="2:4" hidden="1" x14ac:dyDescent="0.3">
      <c r="B821" s="56">
        <f t="shared" si="13"/>
        <v>1</v>
      </c>
      <c r="C821" s="139" t="str">
        <f>'제품 추가'!AC818</f>
        <v>MACH</v>
      </c>
      <c r="D821" s="138">
        <f>IF('넣어줄 잉크'!$D$2="주말",INDEX(표5[#All],MATCH(C821,표5[[#All],[잉크]],0),19)+INDEX(표5[#All],MATCH(C821,표5[[#All],[잉크]],0),22),INDEX(표5[#All],MATCH(C821,표5[[#All],[잉크]],0),MATCH('넣어줄 잉크'!$D$2,표5[#Headers],0)+2))</f>
        <v>1</v>
      </c>
    </row>
    <row r="822" spans="2:4" hidden="1" x14ac:dyDescent="0.3">
      <c r="B822" s="56">
        <f t="shared" si="13"/>
        <v>1</v>
      </c>
      <c r="C822" s="139" t="str">
        <f>'제품 추가'!AC819</f>
        <v>QUICK</v>
      </c>
      <c r="D822" s="138">
        <f>IF('넣어줄 잉크'!$D$2="주말",INDEX(표5[#All],MATCH(C822,표5[[#All],[잉크]],0),19)+INDEX(표5[#All],MATCH(C822,표5[[#All],[잉크]],0),22),INDEX(표5[#All],MATCH(C822,표5[[#All],[잉크]],0),MATCH('넣어줄 잉크'!$D$2,표5[#Headers],0)+2))</f>
        <v>1</v>
      </c>
    </row>
    <row r="823" spans="2:4" hidden="1" x14ac:dyDescent="0.3">
      <c r="B823" s="56">
        <f t="shared" si="13"/>
        <v>1</v>
      </c>
      <c r="C823" s="139" t="str">
        <f>'제품 추가'!AC820</f>
        <v>FAST</v>
      </c>
      <c r="D823" s="138">
        <f>IF('넣어줄 잉크'!$D$2="주말",INDEX(표5[#All],MATCH(C823,표5[[#All],[잉크]],0),19)+INDEX(표5[#All],MATCH(C823,표5[[#All],[잉크]],0),22),INDEX(표5[#All],MATCH(C823,표5[[#All],[잉크]],0),MATCH('넣어줄 잉크'!$D$2,표5[#Headers],0)+2))</f>
        <v>1</v>
      </c>
    </row>
    <row r="824" spans="2:4" hidden="1" x14ac:dyDescent="0.3">
      <c r="B824" s="56">
        <f t="shared" si="13"/>
        <v>0</v>
      </c>
      <c r="C824" s="139" t="str">
        <f>'제품 추가'!AC821</f>
        <v>UGLY</v>
      </c>
      <c r="D824" s="138">
        <f>IF('넣어줄 잉크'!$D$2="주말",INDEX(표5[#All],MATCH(C824,표5[[#All],[잉크]],0),19)+INDEX(표5[#All],MATCH(C824,표5[[#All],[잉크]],0),22),INDEX(표5[#All],MATCH(C824,표5[[#All],[잉크]],0),MATCH('넣어줄 잉크'!$D$2,표5[#Headers],0)+2))</f>
        <v>0</v>
      </c>
    </row>
    <row r="825" spans="2:4" hidden="1" x14ac:dyDescent="0.3">
      <c r="B825" s="56">
        <f t="shared" si="13"/>
        <v>0</v>
      </c>
      <c r="C825" s="139" t="str">
        <f>'제품 추가'!AC822</f>
        <v>NOEULY</v>
      </c>
      <c r="D825" s="138">
        <f>IF('넣어줄 잉크'!$D$2="주말",INDEX(표5[#All],MATCH(C825,표5[[#All],[잉크]],0),19)+INDEX(표5[#All],MATCH(C825,표5[[#All],[잉크]],0),22),INDEX(표5[#All],MATCH(C825,표5[[#All],[잉크]],0),MATCH('넣어줄 잉크'!$D$2,표5[#Headers],0)+2))</f>
        <v>0</v>
      </c>
    </row>
    <row r="826" spans="2:4" hidden="1" x14ac:dyDescent="0.3">
      <c r="B826" s="56">
        <f t="shared" si="13"/>
        <v>0</v>
      </c>
      <c r="C826" s="139" t="str">
        <f>'제품 추가'!AC823</f>
        <v>HONDA</v>
      </c>
      <c r="D826" s="138">
        <f>IF('넣어줄 잉크'!$D$2="주말",INDEX(표5[#All],MATCH(C826,표5[[#All],[잉크]],0),19)+INDEX(표5[#All],MATCH(C826,표5[[#All],[잉크]],0),22),INDEX(표5[#All],MATCH(C826,표5[[#All],[잉크]],0),MATCH('넣어줄 잉크'!$D$2,표5[#Headers],0)+2))</f>
        <v>0</v>
      </c>
    </row>
    <row r="827" spans="2:4" hidden="1" x14ac:dyDescent="0.3">
      <c r="B827" s="56">
        <f t="shared" si="13"/>
        <v>0</v>
      </c>
      <c r="C827" s="139" t="str">
        <f>'제품 추가'!AC824</f>
        <v>CANON</v>
      </c>
      <c r="D827" s="138">
        <f>IF('넣어줄 잉크'!$D$2="주말",INDEX(표5[#All],MATCH(C827,표5[[#All],[잉크]],0),19)+INDEX(표5[#All],MATCH(C827,표5[[#All],[잉크]],0),22),INDEX(표5[#All],MATCH(C827,표5[[#All],[잉크]],0),MATCH('넣어줄 잉크'!$D$2,표5[#Headers],0)+2))</f>
        <v>0</v>
      </c>
    </row>
    <row r="828" spans="2:4" hidden="1" x14ac:dyDescent="0.3">
      <c r="B828" s="56">
        <f t="shared" si="13"/>
        <v>0</v>
      </c>
      <c r="C828" s="139" t="str">
        <f>'제품 추가'!AC825</f>
        <v>NIKON</v>
      </c>
      <c r="D828" s="138">
        <f>IF('넣어줄 잉크'!$D$2="주말",INDEX(표5[#All],MATCH(C828,표5[[#All],[잉크]],0),19)+INDEX(표5[#All],MATCH(C828,표5[[#All],[잉크]],0),22),INDEX(표5[#All],MATCH(C828,표5[[#All],[잉크]],0),MATCH('넣어줄 잉크'!$D$2,표5[#Headers],0)+2))</f>
        <v>0</v>
      </c>
    </row>
    <row r="829" spans="2:4" hidden="1" x14ac:dyDescent="0.3">
      <c r="B829" s="56">
        <f t="shared" si="13"/>
        <v>0</v>
      </c>
      <c r="C829" s="139" t="str">
        <f>'제품 추가'!AC826</f>
        <v>GRAMPUS</v>
      </c>
      <c r="D829" s="138">
        <f>IF('넣어줄 잉크'!$D$2="주말",INDEX(표5[#All],MATCH(C829,표5[[#All],[잉크]],0),19)+INDEX(표5[#All],MATCH(C829,표5[[#All],[잉크]],0),22),INDEX(표5[#All],MATCH(C829,표5[[#All],[잉크]],0),MATCH('넣어줄 잉크'!$D$2,표5[#Headers],0)+2))</f>
        <v>0</v>
      </c>
    </row>
    <row r="830" spans="2:4" hidden="1" x14ac:dyDescent="0.3">
      <c r="B830" s="56">
        <f t="shared" si="13"/>
        <v>0</v>
      </c>
      <c r="C830" s="139" t="str">
        <f>'제품 추가'!AC827</f>
        <v>MINKE</v>
      </c>
      <c r="D830" s="138">
        <f>IF('넣어줄 잉크'!$D$2="주말",INDEX(표5[#All],MATCH(C830,표5[[#All],[잉크]],0),19)+INDEX(표5[#All],MATCH(C830,표5[[#All],[잉크]],0),22),INDEX(표5[#All],MATCH(C830,표5[[#All],[잉크]],0),MATCH('넣어줄 잉크'!$D$2,표5[#Headers],0)+2))</f>
        <v>0</v>
      </c>
    </row>
    <row r="831" spans="2:4" hidden="1" x14ac:dyDescent="0.3">
      <c r="B831" s="56">
        <f t="shared" si="13"/>
        <v>0</v>
      </c>
      <c r="C831" s="139" t="str">
        <f>'제품 추가'!AC828</f>
        <v>SPERM</v>
      </c>
      <c r="D831" s="138">
        <f>IF('넣어줄 잉크'!$D$2="주말",INDEX(표5[#All],MATCH(C831,표5[[#All],[잉크]],0),19)+INDEX(표5[#All],MATCH(C831,표5[[#All],[잉크]],0),22),INDEX(표5[#All],MATCH(C831,표5[[#All],[잉크]],0),MATCH('넣어줄 잉크'!$D$2,표5[#Headers],0)+2))</f>
        <v>0</v>
      </c>
    </row>
    <row r="832" spans="2:4" hidden="1" x14ac:dyDescent="0.3">
      <c r="B832" s="56">
        <f t="shared" si="13"/>
        <v>2</v>
      </c>
      <c r="C832" s="139" t="str">
        <f>'제품 추가'!AC829</f>
        <v>TOYOTA</v>
      </c>
      <c r="D832" s="138">
        <f>IF('넣어줄 잉크'!$D$2="주말",INDEX(표5[#All],MATCH(C832,표5[[#All],[잉크]],0),19)+INDEX(표5[#All],MATCH(C832,표5[[#All],[잉크]],0),22),INDEX(표5[#All],MATCH(C832,표5[[#All],[잉크]],0),MATCH('넣어줄 잉크'!$D$2,표5[#Headers],0)+2))</f>
        <v>2</v>
      </c>
    </row>
    <row r="833" spans="2:4" hidden="1" x14ac:dyDescent="0.3">
      <c r="B833" s="56">
        <f t="shared" si="13"/>
        <v>2</v>
      </c>
      <c r="C833" s="139" t="str">
        <f>'제품 추가'!AC830</f>
        <v>NISSAN</v>
      </c>
      <c r="D833" s="138">
        <f>IF('넣어줄 잉크'!$D$2="주말",INDEX(표5[#All],MATCH(C833,표5[[#All],[잉크]],0),19)+INDEX(표5[#All],MATCH(C833,표5[[#All],[잉크]],0),22),INDEX(표5[#All],MATCH(C833,표5[[#All],[잉크]],0),MATCH('넣어줄 잉크'!$D$2,표5[#Headers],0)+2))</f>
        <v>2</v>
      </c>
    </row>
    <row r="834" spans="2:4" hidden="1" x14ac:dyDescent="0.3">
      <c r="B834" s="56">
        <f t="shared" si="13"/>
        <v>0</v>
      </c>
      <c r="C834" s="139" t="str">
        <f>'제품 추가'!AC831</f>
        <v>SUZUKI</v>
      </c>
      <c r="D834" s="138">
        <f>IF('넣어줄 잉크'!$D$2="주말",INDEX(표5[#All],MATCH(C834,표5[[#All],[잉크]],0),19)+INDEX(표5[#All],MATCH(C834,표5[[#All],[잉크]],0),22),INDEX(표5[#All],MATCH(C834,표5[[#All],[잉크]],0),MATCH('넣어줄 잉크'!$D$2,표5[#Headers],0)+2))</f>
        <v>0</v>
      </c>
    </row>
    <row r="835" spans="2:4" hidden="1" x14ac:dyDescent="0.3">
      <c r="B835" s="56">
        <f t="shared" si="13"/>
        <v>0</v>
      </c>
      <c r="C835" s="139" t="str">
        <f>'제품 추가'!AC832</f>
        <v>LEXUS</v>
      </c>
      <c r="D835" s="138">
        <f>IF('넣어줄 잉크'!$D$2="주말",INDEX(표5[#All],MATCH(C835,표5[[#All],[잉크]],0),19)+INDEX(표5[#All],MATCH(C835,표5[[#All],[잉크]],0),22),INDEX(표5[#All],MATCH(C835,표5[[#All],[잉크]],0),MATCH('넣어줄 잉크'!$D$2,표5[#Headers],0)+2))</f>
        <v>0</v>
      </c>
    </row>
    <row r="836" spans="2:4" hidden="1" x14ac:dyDescent="0.3">
      <c r="B836" s="56">
        <f t="shared" si="13"/>
        <v>0</v>
      </c>
      <c r="C836" s="139" t="str">
        <f>'제품 추가'!AC833</f>
        <v>PETROLE</v>
      </c>
      <c r="D836" s="138">
        <f>IF('넣어줄 잉크'!$D$2="주말",INDEX(표5[#All],MATCH(C836,표5[[#All],[잉크]],0),19)+INDEX(표5[#All],MATCH(C836,표5[[#All],[잉크]],0),22),INDEX(표5[#All],MATCH(C836,표5[[#All],[잉크]],0),MATCH('넣어줄 잉크'!$D$2,표5[#Headers],0)+2))</f>
        <v>0</v>
      </c>
    </row>
    <row r="837" spans="2:4" hidden="1" x14ac:dyDescent="0.3">
      <c r="B837" s="56">
        <f t="shared" si="13"/>
        <v>0</v>
      </c>
      <c r="C837" s="139" t="str">
        <f>'제품 추가'!AC834</f>
        <v>SAPIN</v>
      </c>
      <c r="D837" s="138">
        <f>IF('넣어줄 잉크'!$D$2="주말",INDEX(표5[#All],MATCH(C837,표5[[#All],[잉크]],0),19)+INDEX(표5[#All],MATCH(C837,표5[[#All],[잉크]],0),22),INDEX(표5[#All],MATCH(C837,표5[[#All],[잉크]],0),MATCH('넣어줄 잉크'!$D$2,표5[#Headers],0)+2))</f>
        <v>0</v>
      </c>
    </row>
    <row r="838" spans="2:4" hidden="1" x14ac:dyDescent="0.3">
      <c r="B838" s="56">
        <f t="shared" si="13"/>
        <v>0</v>
      </c>
      <c r="C838" s="139" t="str">
        <f>'제품 추가'!AC835</f>
        <v>MILITARY</v>
      </c>
      <c r="D838" s="138">
        <f>IF('넣어줄 잉크'!$D$2="주말",INDEX(표5[#All],MATCH(C838,표5[[#All],[잉크]],0),19)+INDEX(표5[#All],MATCH(C838,표5[[#All],[잉크]],0),22),INDEX(표5[#All],MATCH(C838,표5[[#All],[잉크]],0),MATCH('넣어줄 잉크'!$D$2,표5[#Headers],0)+2))</f>
        <v>0</v>
      </c>
    </row>
    <row r="839" spans="2:4" hidden="1" x14ac:dyDescent="0.3">
      <c r="B839" s="56">
        <f t="shared" si="13"/>
        <v>0</v>
      </c>
      <c r="C839" s="139" t="str">
        <f>'제품 추가'!AC836</f>
        <v>TOSHIBA</v>
      </c>
      <c r="D839" s="138">
        <f>IF('넣어줄 잉크'!$D$2="주말",INDEX(표5[#All],MATCH(C839,표5[[#All],[잉크]],0),19)+INDEX(표5[#All],MATCH(C839,표5[[#All],[잉크]],0),22),INDEX(표5[#All],MATCH(C839,표5[[#All],[잉크]],0),MATCH('넣어줄 잉크'!$D$2,표5[#Headers],0)+2))</f>
        <v>0</v>
      </c>
    </row>
    <row r="840" spans="2:4" hidden="1" x14ac:dyDescent="0.3">
      <c r="B840" s="56">
        <f t="shared" si="13"/>
        <v>0</v>
      </c>
      <c r="C840" s="139" t="str">
        <f>'제품 추가'!AC837</f>
        <v>PANASONIC</v>
      </c>
      <c r="D840" s="138">
        <f>IF('넣어줄 잉크'!$D$2="주말",INDEX(표5[#All],MATCH(C840,표5[[#All],[잉크]],0),19)+INDEX(표5[#All],MATCH(C840,표5[[#All],[잉크]],0),22),INDEX(표5[#All],MATCH(C840,표5[[#All],[잉크]],0),MATCH('넣어줄 잉크'!$D$2,표5[#Headers],0)+2))</f>
        <v>0</v>
      </c>
    </row>
    <row r="841" spans="2:4" hidden="1" x14ac:dyDescent="0.3">
      <c r="B841" s="56">
        <f t="shared" si="13"/>
        <v>0</v>
      </c>
      <c r="C841" s="139" t="str">
        <f>'제품 추가'!AC838</f>
        <v>MITSUBISHI</v>
      </c>
      <c r="D841" s="138">
        <f>IF('넣어줄 잉크'!$D$2="주말",INDEX(표5[#All],MATCH(C841,표5[[#All],[잉크]],0),19)+INDEX(표5[#All],MATCH(C841,표5[[#All],[잉크]],0),22),INDEX(표5[#All],MATCH(C841,표5[[#All],[잉크]],0),MATCH('넣어줄 잉크'!$D$2,표5[#Headers],0)+2))</f>
        <v>0</v>
      </c>
    </row>
    <row r="842" spans="2:4" hidden="1" x14ac:dyDescent="0.3">
      <c r="B842" s="56">
        <f t="shared" si="13"/>
        <v>0</v>
      </c>
      <c r="C842" s="139" t="str">
        <f>'제품 추가'!AC839</f>
        <v>YAMAHA</v>
      </c>
      <c r="D842" s="138">
        <f>IF('넣어줄 잉크'!$D$2="주말",INDEX(표5[#All],MATCH(C842,표5[[#All],[잉크]],0),19)+INDEX(표5[#All],MATCH(C842,표5[[#All],[잉크]],0),22),INDEX(표5[#All],MATCH(C842,표5[[#All],[잉크]],0),MATCH('넣어줄 잉크'!$D$2,표5[#Headers],0)+2))</f>
        <v>0</v>
      </c>
    </row>
    <row r="843" spans="2:4" hidden="1" x14ac:dyDescent="0.3">
      <c r="B843" s="56">
        <f t="shared" si="13"/>
        <v>0</v>
      </c>
      <c r="C843" s="139" t="str">
        <f>'제품 추가'!AC840</f>
        <v>INFINITI</v>
      </c>
      <c r="D843" s="138">
        <f>IF('넣어줄 잉크'!$D$2="주말",INDEX(표5[#All],MATCH(C843,표5[[#All],[잉크]],0),19)+INDEX(표5[#All],MATCH(C843,표5[[#All],[잉크]],0),22),INDEX(표5[#All],MATCH(C843,표5[[#All],[잉크]],0),MATCH('넣어줄 잉크'!$D$2,표5[#Headers],0)+2))</f>
        <v>0</v>
      </c>
    </row>
    <row r="844" spans="2:4" hidden="1" x14ac:dyDescent="0.3">
      <c r="B844" s="56">
        <f t="shared" si="13"/>
        <v>1</v>
      </c>
      <c r="C844" s="139" t="str">
        <f>'제품 추가'!AC841</f>
        <v>ESPRESSO</v>
      </c>
      <c r="D844" s="138">
        <f>IF('넣어줄 잉크'!$D$2="주말",INDEX(표5[#All],MATCH(C844,표5[[#All],[잉크]],0),19)+INDEX(표5[#All],MATCH(C844,표5[[#All],[잉크]],0),22),INDEX(표5[#All],MATCH(C844,표5[[#All],[잉크]],0),MATCH('넣어줄 잉크'!$D$2,표5[#Headers],0)+2))</f>
        <v>1</v>
      </c>
    </row>
    <row r="845" spans="2:4" hidden="1" x14ac:dyDescent="0.3">
      <c r="B845" s="56">
        <f t="shared" si="13"/>
        <v>0</v>
      </c>
      <c r="C845" s="139" t="str">
        <f>'제품 추가'!AC842</f>
        <v>PANTHER</v>
      </c>
      <c r="D845" s="138">
        <f>IF('넣어줄 잉크'!$D$2="주말",INDEX(표5[#All],MATCH(C845,표5[[#All],[잉크]],0),19)+INDEX(표5[#All],MATCH(C845,표5[[#All],[잉크]],0),22),INDEX(표5[#All],MATCH(C845,표5[[#All],[잉크]],0),MATCH('넣어줄 잉크'!$D$2,표5[#Headers],0)+2))</f>
        <v>0</v>
      </c>
    </row>
    <row r="846" spans="2:4" hidden="1" x14ac:dyDescent="0.3">
      <c r="B846" s="56">
        <f t="shared" si="13"/>
        <v>0</v>
      </c>
      <c r="C846" s="139" t="str">
        <f>'제품 추가'!AC843</f>
        <v>JAGUAR</v>
      </c>
      <c r="D846" s="138">
        <f>IF('넣어줄 잉크'!$D$2="주말",INDEX(표5[#All],MATCH(C846,표5[[#All],[잉크]],0),19)+INDEX(표5[#All],MATCH(C846,표5[[#All],[잉크]],0),22),INDEX(표5[#All],MATCH(C846,표5[[#All],[잉크]],0),MATCH('넣어줄 잉크'!$D$2,표5[#Headers],0)+2))</f>
        <v>0</v>
      </c>
    </row>
    <row r="847" spans="2:4" hidden="1" x14ac:dyDescent="0.3">
      <c r="B847" s="56">
        <f t="shared" si="13"/>
        <v>0</v>
      </c>
      <c r="C847" s="139" t="str">
        <f>'제품 추가'!AC844</f>
        <v>POWER</v>
      </c>
      <c r="D847" s="138">
        <f>IF('넣어줄 잉크'!$D$2="주말",INDEX(표5[#All],MATCH(C847,표5[[#All],[잉크]],0),19)+INDEX(표5[#All],MATCH(C847,표5[[#All],[잉크]],0),22),INDEX(표5[#All],MATCH(C847,표5[[#All],[잉크]],0),MATCH('넣어줄 잉크'!$D$2,표5[#Headers],0)+2))</f>
        <v>0</v>
      </c>
    </row>
    <row r="848" spans="2:4" hidden="1" x14ac:dyDescent="0.3">
      <c r="B848" s="56">
        <f t="shared" ref="B848:B911" si="14">IFERROR(SUM(D848:D848),0)</f>
        <v>0</v>
      </c>
      <c r="C848" s="139" t="str">
        <f>'제품 추가'!AC845</f>
        <v>JANNA</v>
      </c>
      <c r="D848" s="138">
        <f>IF('넣어줄 잉크'!$D$2="주말",INDEX(표5[#All],MATCH(C848,표5[[#All],[잉크]],0),19)+INDEX(표5[#All],MATCH(C848,표5[[#All],[잉크]],0),22),INDEX(표5[#All],MATCH(C848,표5[[#All],[잉크]],0),MATCH('넣어줄 잉크'!$D$2,표5[#Headers],0)+2))</f>
        <v>0</v>
      </c>
    </row>
    <row r="849" spans="2:4" hidden="1" x14ac:dyDescent="0.3">
      <c r="B849" s="56">
        <f t="shared" si="14"/>
        <v>0</v>
      </c>
      <c r="C849" s="139" t="str">
        <f>'제품 추가'!AC846</f>
        <v>KROOS</v>
      </c>
      <c r="D849" s="138">
        <f>IF('넣어줄 잉크'!$D$2="주말",INDEX(표5[#All],MATCH(C849,표5[[#All],[잉크]],0),19)+INDEX(표5[#All],MATCH(C849,표5[[#All],[잉크]],0),22),INDEX(표5[#All],MATCH(C849,표5[[#All],[잉크]],0),MATCH('넣어줄 잉크'!$D$2,표5[#Headers],0)+2))</f>
        <v>0</v>
      </c>
    </row>
    <row r="850" spans="2:4" hidden="1" x14ac:dyDescent="0.3">
      <c r="B850" s="56">
        <f t="shared" si="14"/>
        <v>0</v>
      </c>
      <c r="C850" s="139" t="str">
        <f>'제품 추가'!AC847</f>
        <v>POURPRE</v>
      </c>
      <c r="D850" s="138">
        <f>IF('넣어줄 잉크'!$D$2="주말",INDEX(표5[#All],MATCH(C850,표5[[#All],[잉크]],0),19)+INDEX(표5[#All],MATCH(C850,표5[[#All],[잉크]],0),22),INDEX(표5[#All],MATCH(C850,표5[[#All],[잉크]],0),MATCH('넣어줄 잉크'!$D$2,표5[#Headers],0)+2))</f>
        <v>0</v>
      </c>
    </row>
    <row r="851" spans="2:4" hidden="1" x14ac:dyDescent="0.3">
      <c r="B851" s="56">
        <f t="shared" si="14"/>
        <v>0</v>
      </c>
      <c r="C851" s="139" t="str">
        <f>'제품 추가'!AC848</f>
        <v>CUIVRE</v>
      </c>
      <c r="D851" s="138">
        <f>IF('넣어줄 잉크'!$D$2="주말",INDEX(표5[#All],MATCH(C851,표5[[#All],[잉크]],0),19)+INDEX(표5[#All],MATCH(C851,표5[[#All],[잉크]],0),22),INDEX(표5[#All],MATCH(C851,표5[[#All],[잉크]],0),MATCH('넣어줄 잉크'!$D$2,표5[#Headers],0)+2))</f>
        <v>0</v>
      </c>
    </row>
    <row r="852" spans="2:4" hidden="1" x14ac:dyDescent="0.3">
      <c r="B852" s="56">
        <f t="shared" si="14"/>
        <v>0</v>
      </c>
      <c r="C852" s="139" t="str">
        <f>'제품 추가'!AC849</f>
        <v>ANTONY</v>
      </c>
      <c r="D852" s="138">
        <f>IF('넣어줄 잉크'!$D$2="주말",INDEX(표5[#All],MATCH(C852,표5[[#All],[잉크]],0),19)+INDEX(표5[#All],MATCH(C852,표5[[#All],[잉크]],0),22),INDEX(표5[#All],MATCH(C852,표5[[#All],[잉크]],0),MATCH('넣어줄 잉크'!$D$2,표5[#Headers],0)+2))</f>
        <v>0</v>
      </c>
    </row>
    <row r="853" spans="2:4" hidden="1" x14ac:dyDescent="0.3">
      <c r="B853" s="56">
        <f t="shared" si="14"/>
        <v>0</v>
      </c>
      <c r="C853" s="139" t="str">
        <f>'제품 추가'!AC850</f>
        <v>ONANA</v>
      </c>
      <c r="D853" s="138">
        <f>IF('넣어줄 잉크'!$D$2="주말",INDEX(표5[#All],MATCH(C853,표5[[#All],[잉크]],0),19)+INDEX(표5[#All],MATCH(C853,표5[[#All],[잉크]],0),22),INDEX(표5[#All],MATCH(C853,표5[[#All],[잉크]],0),MATCH('넣어줄 잉크'!$D$2,표5[#Headers],0)+2))</f>
        <v>0</v>
      </c>
    </row>
    <row r="854" spans="2:4" hidden="1" x14ac:dyDescent="0.3">
      <c r="B854" s="56">
        <f t="shared" si="14"/>
        <v>0</v>
      </c>
      <c r="C854" s="139" t="str">
        <f>'제품 추가'!AC851</f>
        <v>FUJI</v>
      </c>
      <c r="D854" s="138">
        <f>IF('넣어줄 잉크'!$D$2="주말",INDEX(표5[#All],MATCH(C854,표5[[#All],[잉크]],0),19)+INDEX(표5[#All],MATCH(C854,표5[[#All],[잉크]],0),22),INDEX(표5[#All],MATCH(C854,표5[[#All],[잉크]],0),MATCH('넣어줄 잉크'!$D$2,표5[#Headers],0)+2))</f>
        <v>0</v>
      </c>
    </row>
    <row r="855" spans="2:4" hidden="1" x14ac:dyDescent="0.3">
      <c r="B855" s="56">
        <f t="shared" si="14"/>
        <v>0</v>
      </c>
      <c r="C855" s="139" t="str">
        <f>'제품 추가'!AC852</f>
        <v>FILM</v>
      </c>
      <c r="D855" s="138">
        <f>IF('넣어줄 잉크'!$D$2="주말",INDEX(표5[#All],MATCH(C855,표5[[#All],[잉크]],0),19)+INDEX(표5[#All],MATCH(C855,표5[[#All],[잉크]],0),22),INDEX(표5[#All],MATCH(C855,표5[[#All],[잉크]],0),MATCH('넣어줄 잉크'!$D$2,표5[#Headers],0)+2))</f>
        <v>0</v>
      </c>
    </row>
    <row r="856" spans="2:4" hidden="1" x14ac:dyDescent="0.3">
      <c r="B856" s="56">
        <f t="shared" si="14"/>
        <v>0</v>
      </c>
      <c r="C856" s="139" t="str">
        <f>'제품 추가'!AC853</f>
        <v>BEAGLE</v>
      </c>
      <c r="D856" s="138">
        <f>IF('넣어줄 잉크'!$D$2="주말",INDEX(표5[#All],MATCH(C856,표5[[#All],[잉크]],0),19)+INDEX(표5[#All],MATCH(C856,표5[[#All],[잉크]],0),22),INDEX(표5[#All],MATCH(C856,표5[[#All],[잉크]],0),MATCH('넣어줄 잉크'!$D$2,표5[#Headers],0)+2))</f>
        <v>0</v>
      </c>
    </row>
    <row r="857" spans="2:4" hidden="1" x14ac:dyDescent="0.3">
      <c r="B857" s="56">
        <f t="shared" si="14"/>
        <v>0</v>
      </c>
      <c r="C857" s="139" t="str">
        <f>'제품 추가'!AC854</f>
        <v>PRUSSE</v>
      </c>
      <c r="D857" s="138">
        <f>IF('넣어줄 잉크'!$D$2="주말",INDEX(표5[#All],MATCH(C857,표5[[#All],[잉크]],0),19)+INDEX(표5[#All],MATCH(C857,표5[[#All],[잉크]],0),22),INDEX(표5[#All],MATCH(C857,표5[[#All],[잉크]],0),MATCH('넣어줄 잉크'!$D$2,표5[#Headers],0)+2))</f>
        <v>0</v>
      </c>
    </row>
    <row r="858" spans="2:4" hidden="1" x14ac:dyDescent="0.3">
      <c r="B858" s="56">
        <f t="shared" si="14"/>
        <v>0</v>
      </c>
      <c r="C858" s="139" t="str">
        <f>'제품 추가'!AC855</f>
        <v>VACHE</v>
      </c>
      <c r="D858" s="138">
        <f>IF('넣어줄 잉크'!$D$2="주말",INDEX(표5[#All],MATCH(C858,표5[[#All],[잉크]],0),19)+INDEX(표5[#All],MATCH(C858,표5[[#All],[잉크]],0),22),INDEX(표5[#All],MATCH(C858,표5[[#All],[잉크]],0),MATCH('넣어줄 잉크'!$D$2,표5[#Headers],0)+2))</f>
        <v>0</v>
      </c>
    </row>
    <row r="859" spans="2:4" hidden="1" x14ac:dyDescent="0.3">
      <c r="B859" s="56">
        <f t="shared" si="14"/>
        <v>0</v>
      </c>
      <c r="C859" s="139" t="str">
        <f>'제품 추가'!AC856</f>
        <v>DUCK</v>
      </c>
      <c r="D859" s="138">
        <f>IF('넣어줄 잉크'!$D$2="주말",INDEX(표5[#All],MATCH(C859,표5[[#All],[잉크]],0),19)+INDEX(표5[#All],MATCH(C859,표5[[#All],[잉크]],0),22),INDEX(표5[#All],MATCH(C859,표5[[#All],[잉크]],0),MATCH('넣어줄 잉크'!$D$2,표5[#Headers],0)+2))</f>
        <v>0</v>
      </c>
    </row>
    <row r="860" spans="2:4" hidden="1" x14ac:dyDescent="0.3">
      <c r="B860" s="56">
        <f t="shared" si="14"/>
        <v>0</v>
      </c>
      <c r="C860" s="139" t="str">
        <f>'제품 추가'!AC857</f>
        <v>JEJU</v>
      </c>
      <c r="D860" s="138">
        <f>IF('넣어줄 잉크'!$D$2="주말",INDEX(표5[#All],MATCH(C860,표5[[#All],[잉크]],0),19)+INDEX(표5[#All],MATCH(C860,표5[[#All],[잉크]],0),22),INDEX(표5[#All],MATCH(C860,표5[[#All],[잉크]],0),MATCH('넣어줄 잉크'!$D$2,표5[#Headers],0)+2))</f>
        <v>0</v>
      </c>
    </row>
    <row r="861" spans="2:4" hidden="1" x14ac:dyDescent="0.3">
      <c r="B861" s="56">
        <f t="shared" si="14"/>
        <v>0</v>
      </c>
      <c r="C861" s="139" t="str">
        <f>'제품 추가'!AC858</f>
        <v>BREEZE</v>
      </c>
      <c r="D861" s="138">
        <f>IF('넣어줄 잉크'!$D$2="주말",INDEX(표5[#All],MATCH(C861,표5[[#All],[잉크]],0),19)+INDEX(표5[#All],MATCH(C861,표5[[#All],[잉크]],0),22),INDEX(표5[#All],MATCH(C861,표5[[#All],[잉크]],0),MATCH('넣어줄 잉크'!$D$2,표5[#Headers],0)+2))</f>
        <v>0</v>
      </c>
    </row>
    <row r="862" spans="2:4" hidden="1" x14ac:dyDescent="0.3">
      <c r="B862" s="56">
        <f t="shared" si="14"/>
        <v>0</v>
      </c>
      <c r="C862" s="139" t="str">
        <f>'제품 추가'!AC859</f>
        <v>CITIZEN</v>
      </c>
      <c r="D862" s="138">
        <f>IF('넣어줄 잉크'!$D$2="주말",INDEX(표5[#All],MATCH(C862,표5[[#All],[잉크]],0),19)+INDEX(표5[#All],MATCH(C862,표5[[#All],[잉크]],0),22),INDEX(표5[#All],MATCH(C862,표5[[#All],[잉크]],0),MATCH('넣어줄 잉크'!$D$2,표5[#Headers],0)+2))</f>
        <v>0</v>
      </c>
    </row>
    <row r="863" spans="2:4" hidden="1" x14ac:dyDescent="0.3">
      <c r="B863" s="56">
        <f t="shared" si="14"/>
        <v>0</v>
      </c>
      <c r="C863" s="139" t="str">
        <f>'제품 추가'!AC860</f>
        <v>SEIKO</v>
      </c>
      <c r="D863" s="138">
        <f>IF('넣어줄 잉크'!$D$2="주말",INDEX(표5[#All],MATCH(C863,표5[[#All],[잉크]],0),19)+INDEX(표5[#All],MATCH(C863,표5[[#All],[잉크]],0),22),INDEX(표5[#All],MATCH(C863,표5[[#All],[잉크]],0),MATCH('넣어줄 잉크'!$D$2,표5[#Headers],0)+2))</f>
        <v>0</v>
      </c>
    </row>
    <row r="864" spans="2:4" hidden="1" x14ac:dyDescent="0.3">
      <c r="B864" s="56">
        <f t="shared" si="14"/>
        <v>0</v>
      </c>
      <c r="C864" s="139" t="str">
        <f>'제품 추가'!AC861</f>
        <v>CASIO</v>
      </c>
      <c r="D864" s="138">
        <f>IF('넣어줄 잉크'!$D$2="주말",INDEX(표5[#All],MATCH(C864,표5[[#All],[잉크]],0),19)+INDEX(표5[#All],MATCH(C864,표5[[#All],[잉크]],0),22),INDEX(표5[#All],MATCH(C864,표5[[#All],[잉크]],0),MATCH('넣어줄 잉크'!$D$2,표5[#Headers],0)+2))</f>
        <v>0</v>
      </c>
    </row>
    <row r="865" spans="2:4" hidden="1" x14ac:dyDescent="0.3">
      <c r="B865" s="56">
        <f t="shared" si="14"/>
        <v>0</v>
      </c>
      <c r="C865" s="139" t="str">
        <f>'제품 추가'!AC862</f>
        <v>APPLE</v>
      </c>
      <c r="D865" s="138">
        <f>IF('넣어줄 잉크'!$D$2="주말",INDEX(표5[#All],MATCH(C865,표5[[#All],[잉크]],0),19)+INDEX(표5[#All],MATCH(C865,표5[[#All],[잉크]],0),22),INDEX(표5[#All],MATCH(C865,표5[[#All],[잉크]],0),MATCH('넣어줄 잉크'!$D$2,표5[#Headers],0)+2))</f>
        <v>0</v>
      </c>
    </row>
    <row r="866" spans="2:4" hidden="1" x14ac:dyDescent="0.3">
      <c r="B866" s="56">
        <f t="shared" si="14"/>
        <v>0</v>
      </c>
      <c r="C866" s="139" t="str">
        <f>'제품 추가'!AC863</f>
        <v>IPHONE</v>
      </c>
      <c r="D866" s="138">
        <f>IF('넣어줄 잉크'!$D$2="주말",INDEX(표5[#All],MATCH(C866,표5[[#All],[잉크]],0),19)+INDEX(표5[#All],MATCH(C866,표5[[#All],[잉크]],0),22),INDEX(표5[#All],MATCH(C866,표5[[#All],[잉크]],0),MATCH('넣어줄 잉크'!$D$2,표5[#Headers],0)+2))</f>
        <v>0</v>
      </c>
    </row>
    <row r="867" spans="2:4" hidden="1" x14ac:dyDescent="0.3">
      <c r="B867" s="56">
        <f t="shared" si="14"/>
        <v>0</v>
      </c>
      <c r="C867" s="139" t="str">
        <f>'제품 추가'!AC864</f>
        <v>ASKGOLD</v>
      </c>
      <c r="D867" s="138">
        <f>IF('넣어줄 잉크'!$D$2="주말",INDEX(표5[#All],MATCH(C867,표5[[#All],[잉크]],0),19)+INDEX(표5[#All],MATCH(C867,표5[[#All],[잉크]],0),22),INDEX(표5[#All],MATCH(C867,표5[[#All],[잉크]],0),MATCH('넣어줄 잉크'!$D$2,표5[#Headers],0)+2))</f>
        <v>0</v>
      </c>
    </row>
    <row r="868" spans="2:4" hidden="1" x14ac:dyDescent="0.3">
      <c r="B868" s="56">
        <f t="shared" si="14"/>
        <v>0</v>
      </c>
      <c r="C868" s="139" t="str">
        <f>'제품 추가'!AC865</f>
        <v>TORCH</v>
      </c>
      <c r="D868" s="138">
        <f>IF('넣어줄 잉크'!$D$2="주말",INDEX(표5[#All],MATCH(C868,표5[[#All],[잉크]],0),19)+INDEX(표5[#All],MATCH(C868,표5[[#All],[잉크]],0),22),INDEX(표5[#All],MATCH(C868,표5[[#All],[잉크]],0),MATCH('넣어줄 잉크'!$D$2,표5[#Headers],0)+2))</f>
        <v>0</v>
      </c>
    </row>
    <row r="869" spans="2:4" hidden="1" x14ac:dyDescent="0.3">
      <c r="B869" s="56">
        <f t="shared" si="14"/>
        <v>0</v>
      </c>
      <c r="C869" s="139" t="str">
        <f>'제품 추가'!AC866</f>
        <v>CHUNCHEON</v>
      </c>
      <c r="D869" s="138">
        <f>IF('넣어줄 잉크'!$D$2="주말",INDEX(표5[#All],MATCH(C869,표5[[#All],[잉크]],0),19)+INDEX(표5[#All],MATCH(C869,표5[[#All],[잉크]],0),22),INDEX(표5[#All],MATCH(C869,표5[[#All],[잉크]],0),MATCH('넣어줄 잉크'!$D$2,표5[#Headers],0)+2))</f>
        <v>0</v>
      </c>
    </row>
    <row r="870" spans="2:4" hidden="1" x14ac:dyDescent="0.3">
      <c r="B870" s="56">
        <f t="shared" si="14"/>
        <v>0</v>
      </c>
      <c r="C870" s="139" t="str">
        <f>'제품 추가'!AC867</f>
        <v>WONJU</v>
      </c>
      <c r="D870" s="138">
        <f>IF('넣어줄 잉크'!$D$2="주말",INDEX(표5[#All],MATCH(C870,표5[[#All],[잉크]],0),19)+INDEX(표5[#All],MATCH(C870,표5[[#All],[잉크]],0),22),INDEX(표5[#All],MATCH(C870,표5[[#All],[잉크]],0),MATCH('넣어줄 잉크'!$D$2,표5[#Headers],0)+2))</f>
        <v>0</v>
      </c>
    </row>
    <row r="871" spans="2:4" hidden="1" x14ac:dyDescent="0.3">
      <c r="B871" s="56">
        <f t="shared" si="14"/>
        <v>0</v>
      </c>
      <c r="C871" s="139" t="str">
        <f>'제품 추가'!AC868</f>
        <v>SOKCHO</v>
      </c>
      <c r="D871" s="138">
        <f>IF('넣어줄 잉크'!$D$2="주말",INDEX(표5[#All],MATCH(C871,표5[[#All],[잉크]],0),19)+INDEX(표5[#All],MATCH(C871,표5[[#All],[잉크]],0),22),INDEX(표5[#All],MATCH(C871,표5[[#All],[잉크]],0),MATCH('넣어줄 잉크'!$D$2,표5[#Headers],0)+2))</f>
        <v>0</v>
      </c>
    </row>
    <row r="872" spans="2:4" hidden="1" x14ac:dyDescent="0.3">
      <c r="B872" s="56">
        <f t="shared" si="14"/>
        <v>0</v>
      </c>
      <c r="C872" s="139" t="str">
        <f>'제품 추가'!AC869</f>
        <v>BRIQUE</v>
      </c>
      <c r="D872" s="138">
        <f>IF('넣어줄 잉크'!$D$2="주말",INDEX(표5[#All],MATCH(C872,표5[[#All],[잉크]],0),19)+INDEX(표5[#All],MATCH(C872,표5[[#All],[잉크]],0),22),INDEX(표5[#All],MATCH(C872,표5[[#All],[잉크]],0),MATCH('넣어줄 잉크'!$D$2,표5[#Headers],0)+2))</f>
        <v>0</v>
      </c>
    </row>
    <row r="873" spans="2:4" hidden="1" x14ac:dyDescent="0.3">
      <c r="B873" s="56">
        <f t="shared" si="14"/>
        <v>2</v>
      </c>
      <c r="C873" s="139" t="str">
        <f>'제품 추가'!AC870</f>
        <v>SALGU</v>
      </c>
      <c r="D873" s="138">
        <f>IF('넣어줄 잉크'!$D$2="주말",INDEX(표5[#All],MATCH(C873,표5[[#All],[잉크]],0),19)+INDEX(표5[#All],MATCH(C873,표5[[#All],[잉크]],0),22),INDEX(표5[#All],MATCH(C873,표5[[#All],[잉크]],0),MATCH('넣어줄 잉크'!$D$2,표5[#Headers],0)+2))</f>
        <v>2</v>
      </c>
    </row>
    <row r="874" spans="2:4" hidden="1" x14ac:dyDescent="0.3">
      <c r="B874" s="56">
        <f t="shared" si="14"/>
        <v>0</v>
      </c>
      <c r="C874" s="139" t="str">
        <f>'제품 추가'!AC871</f>
        <v>YAMAL</v>
      </c>
      <c r="D874" s="138">
        <f>IF('넣어줄 잉크'!$D$2="주말",INDEX(표5[#All],MATCH(C874,표5[[#All],[잉크]],0),19)+INDEX(표5[#All],MATCH(C874,표5[[#All],[잉크]],0),22),INDEX(표5[#All],MATCH(C874,표5[[#All],[잉크]],0),MATCH('넣어줄 잉크'!$D$2,표5[#Headers],0)+2))</f>
        <v>0</v>
      </c>
    </row>
    <row r="875" spans="2:4" hidden="1" x14ac:dyDescent="0.3">
      <c r="B875" s="56">
        <f t="shared" si="14"/>
        <v>0</v>
      </c>
      <c r="C875" s="139" t="str">
        <f>'제품 추가'!AC872</f>
        <v>PALMER</v>
      </c>
      <c r="D875" s="138">
        <f>IF('넣어줄 잉크'!$D$2="주말",INDEX(표5[#All],MATCH(C875,표5[[#All],[잉크]],0),19)+INDEX(표5[#All],MATCH(C875,표5[[#All],[잉크]],0),22),INDEX(표5[#All],MATCH(C875,표5[[#All],[잉크]],0),MATCH('넣어줄 잉크'!$D$2,표5[#Headers],0)+2))</f>
        <v>0</v>
      </c>
    </row>
    <row r="876" spans="2:4" hidden="1" x14ac:dyDescent="0.3">
      <c r="B876" s="56">
        <f t="shared" si="14"/>
        <v>0</v>
      </c>
      <c r="C876" s="139" t="str">
        <f>'제품 추가'!AC873</f>
        <v>SIMONS</v>
      </c>
      <c r="D876" s="138">
        <f>IF('넣어줄 잉크'!$D$2="주말",INDEX(표5[#All],MATCH(C876,표5[[#All],[잉크]],0),19)+INDEX(표5[#All],MATCH(C876,표5[[#All],[잉크]],0),22),INDEX(표5[#All],MATCH(C876,표5[[#All],[잉크]],0),MATCH('넣어줄 잉크'!$D$2,표5[#Headers],0)+2))</f>
        <v>0</v>
      </c>
    </row>
    <row r="877" spans="2:4" hidden="1" x14ac:dyDescent="0.3">
      <c r="B877" s="56">
        <f t="shared" si="14"/>
        <v>0</v>
      </c>
      <c r="C877" s="139" t="str">
        <f>'제품 추가'!AC874</f>
        <v>GATLING</v>
      </c>
      <c r="D877" s="138">
        <f>IF('넣어줄 잉크'!$D$2="주말",INDEX(표5[#All],MATCH(C877,표5[[#All],[잉크]],0),19)+INDEX(표5[#All],MATCH(C877,표5[[#All],[잉크]],0),22),INDEX(표5[#All],MATCH(C877,표5[[#All],[잉크]],0),MATCH('넣어줄 잉크'!$D$2,표5[#Headers],0)+2))</f>
        <v>0</v>
      </c>
    </row>
    <row r="878" spans="2:4" hidden="1" x14ac:dyDescent="0.3">
      <c r="B878" s="56">
        <f t="shared" si="14"/>
        <v>0</v>
      </c>
      <c r="C878" s="139" t="str">
        <f>'제품 추가'!AC875</f>
        <v>REVOLVER</v>
      </c>
      <c r="D878" s="138">
        <f>IF('넣어줄 잉크'!$D$2="주말",INDEX(표5[#All],MATCH(C878,표5[[#All],[잉크]],0),19)+INDEX(표5[#All],MATCH(C878,표5[[#All],[잉크]],0),22),INDEX(표5[#All],MATCH(C878,표5[[#All],[잉크]],0),MATCH('넣어줄 잉크'!$D$2,표5[#Headers],0)+2))</f>
        <v>0</v>
      </c>
    </row>
    <row r="879" spans="2:4" hidden="1" x14ac:dyDescent="0.3">
      <c r="B879" s="56">
        <f t="shared" si="14"/>
        <v>0</v>
      </c>
      <c r="C879" s="139" t="str">
        <f>'제품 추가'!AC876</f>
        <v>CORBEAU</v>
      </c>
      <c r="D879" s="138">
        <f>IF('넣어줄 잉크'!$D$2="주말",INDEX(표5[#All],MATCH(C879,표5[[#All],[잉크]],0),19)+INDEX(표5[#All],MATCH(C879,표5[[#All],[잉크]],0),22),INDEX(표5[#All],MATCH(C879,표5[[#All],[잉크]],0),MATCH('넣어줄 잉크'!$D$2,표5[#Headers],0)+2))</f>
        <v>0</v>
      </c>
    </row>
    <row r="880" spans="2:4" hidden="1" x14ac:dyDescent="0.3">
      <c r="B880" s="56">
        <f t="shared" si="14"/>
        <v>0</v>
      </c>
      <c r="C880" s="139" t="str">
        <f>'제품 추가'!AC877</f>
        <v>BLET</v>
      </c>
      <c r="D880" s="138">
        <f>IF('넣어줄 잉크'!$D$2="주말",INDEX(표5[#All],MATCH(C880,표5[[#All],[잉크]],0),19)+INDEX(표5[#All],MATCH(C880,표5[[#All],[잉크]],0),22),INDEX(표5[#All],MATCH(C880,표5[[#All],[잉크]],0),MATCH('넣어줄 잉크'!$D$2,표5[#Headers],0)+2))</f>
        <v>0</v>
      </c>
    </row>
    <row r="881" spans="2:4" hidden="1" x14ac:dyDescent="0.3">
      <c r="B881" s="56">
        <f t="shared" si="14"/>
        <v>0</v>
      </c>
      <c r="C881" s="139" t="str">
        <f>'제품 추가'!AC878</f>
        <v>BROU</v>
      </c>
      <c r="D881" s="138">
        <f>IF('넣어줄 잉크'!$D$2="주말",INDEX(표5[#All],MATCH(C881,표5[[#All],[잉크]],0),19)+INDEX(표5[#All],MATCH(C881,표5[[#All],[잉크]],0),22),INDEX(표5[#All],MATCH(C881,표5[[#All],[잉크]],0),MATCH('넣어줄 잉크'!$D$2,표5[#Headers],0)+2))</f>
        <v>0</v>
      </c>
    </row>
    <row r="882" spans="2:4" hidden="1" x14ac:dyDescent="0.3">
      <c r="B882" s="56">
        <f t="shared" si="14"/>
        <v>0</v>
      </c>
      <c r="C882" s="139" t="str">
        <f>'제품 추가'!AC879</f>
        <v>CHAI</v>
      </c>
      <c r="D882" s="138">
        <f>IF('넣어줄 잉크'!$D$2="주말",INDEX(표5[#All],MATCH(C882,표5[[#All],[잉크]],0),19)+INDEX(표5[#All],MATCH(C882,표5[[#All],[잉크]],0),22),INDEX(표5[#All],MATCH(C882,표5[[#All],[잉크]],0),MATCH('넣어줄 잉크'!$D$2,표5[#Headers],0)+2))</f>
        <v>0</v>
      </c>
    </row>
    <row r="883" spans="2:4" hidden="1" x14ac:dyDescent="0.3">
      <c r="B883" s="56">
        <f t="shared" si="14"/>
        <v>0</v>
      </c>
      <c r="C883" s="139" t="str">
        <f>'제품 추가'!AC880</f>
        <v>HOOP</v>
      </c>
      <c r="D883" s="138">
        <f>IF('넣어줄 잉크'!$D$2="주말",INDEX(표5[#All],MATCH(C883,표5[[#All],[잉크]],0),19)+INDEX(표5[#All],MATCH(C883,표5[[#All],[잉크]],0),22),INDEX(표5[#All],MATCH(C883,표5[[#All],[잉크]],0),MATCH('넣어줄 잉크'!$D$2,표5[#Headers],0)+2))</f>
        <v>0</v>
      </c>
    </row>
    <row r="884" spans="2:4" hidden="1" x14ac:dyDescent="0.3">
      <c r="B884" s="56">
        <f t="shared" si="14"/>
        <v>0</v>
      </c>
      <c r="C884" s="139" t="str">
        <f>'제품 추가'!AC881</f>
        <v>RING</v>
      </c>
      <c r="D884" s="138">
        <f>IF('넣어줄 잉크'!$D$2="주말",INDEX(표5[#All],MATCH(C884,표5[[#All],[잉크]],0),19)+INDEX(표5[#All],MATCH(C884,표5[[#All],[잉크]],0),22),INDEX(표5[#All],MATCH(C884,표5[[#All],[잉크]],0),MATCH('넣어줄 잉크'!$D$2,표5[#Headers],0)+2))</f>
        <v>0</v>
      </c>
    </row>
    <row r="885" spans="2:4" hidden="1" x14ac:dyDescent="0.3">
      <c r="B885" s="56">
        <f t="shared" si="14"/>
        <v>0</v>
      </c>
      <c r="C885" s="139" t="str">
        <f>'제품 추가'!AC882</f>
        <v>DUNKIN</v>
      </c>
      <c r="D885" s="138">
        <f>IF('넣어줄 잉크'!$D$2="주말",INDEX(표5[#All],MATCH(C885,표5[[#All],[잉크]],0),19)+INDEX(표5[#All],MATCH(C885,표5[[#All],[잉크]],0),22),INDEX(표5[#All],MATCH(C885,표5[[#All],[잉크]],0),MATCH('넣어줄 잉크'!$D$2,표5[#Headers],0)+2))</f>
        <v>0</v>
      </c>
    </row>
    <row r="886" spans="2:4" hidden="1" x14ac:dyDescent="0.3">
      <c r="B886" s="56">
        <f t="shared" si="14"/>
        <v>0</v>
      </c>
      <c r="C886" s="139" t="str">
        <f>'제품 추가'!AC883</f>
        <v>DOUNUT</v>
      </c>
      <c r="D886" s="138">
        <f>IF('넣어줄 잉크'!$D$2="주말",INDEX(표5[#All],MATCH(C886,표5[[#All],[잉크]],0),19)+INDEX(표5[#All],MATCH(C886,표5[[#All],[잉크]],0),22),INDEX(표5[#All],MATCH(C886,표5[[#All],[잉크]],0),MATCH('넣어줄 잉크'!$D$2,표5[#Headers],0)+2))</f>
        <v>0</v>
      </c>
    </row>
    <row r="887" spans="2:4" hidden="1" x14ac:dyDescent="0.3">
      <c r="B887" s="56">
        <f t="shared" si="14"/>
        <v>0</v>
      </c>
      <c r="C887" s="139" t="str">
        <f>'제품 추가'!AC884</f>
        <v>SHOT</v>
      </c>
      <c r="D887" s="138">
        <f>IF('넣어줄 잉크'!$D$2="주말",INDEX(표5[#All],MATCH(C887,표5[[#All],[잉크]],0),19)+INDEX(표5[#All],MATCH(C887,표5[[#All],[잉크]],0),22),INDEX(표5[#All],MATCH(C887,표5[[#All],[잉크]],0),MATCH('넣어줄 잉크'!$D$2,표5[#Headers],0)+2))</f>
        <v>0</v>
      </c>
    </row>
    <row r="888" spans="2:4" hidden="1" x14ac:dyDescent="0.3">
      <c r="B888" s="56">
        <f t="shared" si="14"/>
        <v>0</v>
      </c>
      <c r="C888" s="139" t="str">
        <f>'제품 추가'!AC885</f>
        <v>GUN</v>
      </c>
      <c r="D888" s="138">
        <f>IF('넣어줄 잉크'!$D$2="주말",INDEX(표5[#All],MATCH(C888,표5[[#All],[잉크]],0),19)+INDEX(표5[#All],MATCH(C888,표5[[#All],[잉크]],0),22),INDEX(표5[#All],MATCH(C888,표5[[#All],[잉크]],0),MATCH('넣어줄 잉크'!$D$2,표5[#Headers],0)+2))</f>
        <v>0</v>
      </c>
    </row>
    <row r="889" spans="2:4" hidden="1" x14ac:dyDescent="0.3">
      <c r="B889" s="56">
        <f t="shared" si="14"/>
        <v>0</v>
      </c>
      <c r="C889" s="139" t="str">
        <f>'제품 추가'!AC886</f>
        <v>WEST</v>
      </c>
      <c r="D889" s="138">
        <f>IF('넣어줄 잉크'!$D$2="주말",INDEX(표5[#All],MATCH(C889,표5[[#All],[잉크]],0),19)+INDEX(표5[#All],MATCH(C889,표5[[#All],[잉크]],0),22),INDEX(표5[#All],MATCH(C889,표5[[#All],[잉크]],0),MATCH('넣어줄 잉크'!$D$2,표5[#Headers],0)+2))</f>
        <v>0</v>
      </c>
    </row>
    <row r="890" spans="2:4" hidden="1" x14ac:dyDescent="0.3">
      <c r="B890" s="56">
        <f t="shared" si="14"/>
        <v>0</v>
      </c>
      <c r="C890" s="139" t="str">
        <f>'제품 추가'!AC887</f>
        <v>EAST</v>
      </c>
      <c r="D890" s="138">
        <f>IF('넣어줄 잉크'!$D$2="주말",INDEX(표5[#All],MATCH(C890,표5[[#All],[잉크]],0),19)+INDEX(표5[#All],MATCH(C890,표5[[#All],[잉크]],0),22),INDEX(표5[#All],MATCH(C890,표5[[#All],[잉크]],0),MATCH('넣어줄 잉크'!$D$2,표5[#Headers],0)+2))</f>
        <v>0</v>
      </c>
    </row>
    <row r="891" spans="2:4" hidden="1" x14ac:dyDescent="0.3">
      <c r="B891" s="56">
        <f t="shared" si="14"/>
        <v>0</v>
      </c>
      <c r="C891" s="139" t="str">
        <f>'제품 추가'!AC888</f>
        <v>CASSIS</v>
      </c>
      <c r="D891" s="138">
        <f>IF('넣어줄 잉크'!$D$2="주말",INDEX(표5[#All],MATCH(C891,표5[[#All],[잉크]],0),19)+INDEX(표5[#All],MATCH(C891,표5[[#All],[잉크]],0),22),INDEX(표5[#All],MATCH(C891,표5[[#All],[잉크]],0),MATCH('넣어줄 잉크'!$D$2,표5[#Headers],0)+2))</f>
        <v>0</v>
      </c>
    </row>
    <row r="892" spans="2:4" hidden="1" x14ac:dyDescent="0.3">
      <c r="B892" s="56">
        <f t="shared" si="14"/>
        <v>0</v>
      </c>
      <c r="C892" s="139" t="str">
        <f>'제품 추가'!AC889</f>
        <v>SAUMON</v>
      </c>
      <c r="D892" s="138">
        <f>IF('넣어줄 잉크'!$D$2="주말",INDEX(표5[#All],MATCH(C892,표5[[#All],[잉크]],0),19)+INDEX(표5[#All],MATCH(C892,표5[[#All],[잉크]],0),22),INDEX(표5[#All],MATCH(C892,표5[[#All],[잉크]],0),MATCH('넣어줄 잉크'!$D$2,표5[#Headers],0)+2))</f>
        <v>0</v>
      </c>
    </row>
    <row r="893" spans="2:4" hidden="1" x14ac:dyDescent="0.3">
      <c r="B893" s="56">
        <f t="shared" si="14"/>
        <v>0</v>
      </c>
      <c r="C893" s="139" t="str">
        <f>'제품 추가'!AC890</f>
        <v>TANNE</v>
      </c>
      <c r="D893" s="138">
        <f>IF('넣어줄 잉크'!$D$2="주말",INDEX(표5[#All],MATCH(C893,표5[[#All],[잉크]],0),19)+INDEX(표5[#All],MATCH(C893,표5[[#All],[잉크]],0),22),INDEX(표5[#All],MATCH(C893,표5[[#All],[잉크]],0),MATCH('넣어줄 잉크'!$D$2,표5[#Headers],0)+2))</f>
        <v>0</v>
      </c>
    </row>
    <row r="894" spans="2:4" hidden="1" x14ac:dyDescent="0.3">
      <c r="B894" s="56">
        <f t="shared" si="14"/>
        <v>0</v>
      </c>
      <c r="C894" s="139" t="str">
        <f>'제품 추가'!AC891</f>
        <v>SAMSUNG</v>
      </c>
      <c r="D894" s="138">
        <f>IF('넣어줄 잉크'!$D$2="주말",INDEX(표5[#All],MATCH(C894,표5[[#All],[잉크]],0),19)+INDEX(표5[#All],MATCH(C894,표5[[#All],[잉크]],0),22),INDEX(표5[#All],MATCH(C894,표5[[#All],[잉크]],0),MATCH('넣어줄 잉크'!$D$2,표5[#Headers],0)+2))</f>
        <v>0</v>
      </c>
    </row>
    <row r="895" spans="2:4" hidden="1" x14ac:dyDescent="0.3">
      <c r="B895" s="56">
        <f t="shared" si="14"/>
        <v>0</v>
      </c>
      <c r="C895" s="139" t="str">
        <f>'제품 추가'!AC892</f>
        <v>BESPOKE</v>
      </c>
      <c r="D895" s="138">
        <f>IF('넣어줄 잉크'!$D$2="주말",INDEX(표5[#All],MATCH(C895,표5[[#All],[잉크]],0),19)+INDEX(표5[#All],MATCH(C895,표5[[#All],[잉크]],0),22),INDEX(표5[#All],MATCH(C895,표5[[#All],[잉크]],0),MATCH('넣어줄 잉크'!$D$2,표5[#Headers],0)+2))</f>
        <v>0</v>
      </c>
    </row>
    <row r="896" spans="2:4" hidden="1" x14ac:dyDescent="0.3">
      <c r="B896" s="56">
        <f t="shared" si="14"/>
        <v>0</v>
      </c>
      <c r="C896" s="139" t="str">
        <f>'제품 추가'!AC893</f>
        <v>LOUIS</v>
      </c>
      <c r="D896" s="138">
        <f>IF('넣어줄 잉크'!$D$2="주말",INDEX(표5[#All],MATCH(C896,표5[[#All],[잉크]],0),19)+INDEX(표5[#All],MATCH(C896,표5[[#All],[잉크]],0),22),INDEX(표5[#All],MATCH(C896,표5[[#All],[잉크]],0),MATCH('넣어줄 잉크'!$D$2,표5[#Headers],0)+2))</f>
        <v>0</v>
      </c>
    </row>
    <row r="897" spans="2:4" hidden="1" x14ac:dyDescent="0.3">
      <c r="B897" s="56">
        <f t="shared" si="14"/>
        <v>0</v>
      </c>
      <c r="C897" s="139" t="str">
        <f>'제품 추가'!AC894</f>
        <v>VUITTON</v>
      </c>
      <c r="D897" s="138">
        <f>IF('넣어줄 잉크'!$D$2="주말",INDEX(표5[#All],MATCH(C897,표5[[#All],[잉크]],0),19)+INDEX(표5[#All],MATCH(C897,표5[[#All],[잉크]],0),22),INDEX(표5[#All],MATCH(C897,표5[[#All],[잉크]],0),MATCH('넣어줄 잉크'!$D$2,표5[#Headers],0)+2))</f>
        <v>0</v>
      </c>
    </row>
    <row r="898" spans="2:4" hidden="1" x14ac:dyDescent="0.3">
      <c r="B898" s="56">
        <f t="shared" si="14"/>
        <v>0</v>
      </c>
      <c r="C898" s="139" t="str">
        <f>'제품 추가'!AC895</f>
        <v>BOTTEGA</v>
      </c>
      <c r="D898" s="138">
        <f>IF('넣어줄 잉크'!$D$2="주말",INDEX(표5[#All],MATCH(C898,표5[[#All],[잉크]],0),19)+INDEX(표5[#All],MATCH(C898,표5[[#All],[잉크]],0),22),INDEX(표5[#All],MATCH(C898,표5[[#All],[잉크]],0),MATCH('넣어줄 잉크'!$D$2,표5[#Headers],0)+2))</f>
        <v>0</v>
      </c>
    </row>
    <row r="899" spans="2:4" hidden="1" x14ac:dyDescent="0.3">
      <c r="B899" s="56">
        <f t="shared" si="14"/>
        <v>0</v>
      </c>
      <c r="C899" s="139" t="str">
        <f>'제품 추가'!AC896</f>
        <v>VENETA</v>
      </c>
      <c r="D899" s="138">
        <f>IF('넣어줄 잉크'!$D$2="주말",INDEX(표5[#All],MATCH(C899,표5[[#All],[잉크]],0),19)+INDEX(표5[#All],MATCH(C899,표5[[#All],[잉크]],0),22),INDEX(표5[#All],MATCH(C899,표5[[#All],[잉크]],0),MATCH('넣어줄 잉크'!$D$2,표5[#Headers],0)+2))</f>
        <v>0</v>
      </c>
    </row>
    <row r="900" spans="2:4" hidden="1" x14ac:dyDescent="0.3">
      <c r="B900" s="56">
        <f t="shared" si="14"/>
        <v>0</v>
      </c>
      <c r="C900" s="139" t="str">
        <f>'제품 추가'!AC897</f>
        <v>ANSONY</v>
      </c>
      <c r="D900" s="138">
        <f>IF('넣어줄 잉크'!$D$2="주말",INDEX(표5[#All],MATCH(C900,표5[[#All],[잉크]],0),19)+INDEX(표5[#All],MATCH(C900,표5[[#All],[잉크]],0),22),INDEX(표5[#All],MATCH(C900,표5[[#All],[잉크]],0),MATCH('넣어줄 잉크'!$D$2,표5[#Headers],0)+2))</f>
        <v>0</v>
      </c>
    </row>
    <row r="901" spans="2:4" hidden="1" x14ac:dyDescent="0.3">
      <c r="B901" s="56">
        <f t="shared" si="14"/>
        <v>0</v>
      </c>
      <c r="C901" s="139" t="str">
        <f>'제품 추가'!AC898</f>
        <v>FIFY</v>
      </c>
      <c r="D901" s="138">
        <f>IF('넣어줄 잉크'!$D$2="주말",INDEX(표5[#All],MATCH(C901,표5[[#All],[잉크]],0),19)+INDEX(표5[#All],MATCH(C901,표5[[#All],[잉크]],0),22),INDEX(표5[#All],MATCH(C901,표5[[#All],[잉크]],0),MATCH('넣어줄 잉크'!$D$2,표5[#Headers],0)+2))</f>
        <v>0</v>
      </c>
    </row>
    <row r="902" spans="2:4" hidden="1" x14ac:dyDescent="0.3">
      <c r="B902" s="56">
        <f t="shared" si="14"/>
        <v>0</v>
      </c>
      <c r="C902" s="139" t="str">
        <f>'제품 추가'!AC899</f>
        <v>MIMI</v>
      </c>
      <c r="D902" s="138">
        <f>IF('넣어줄 잉크'!$D$2="주말",INDEX(표5[#All],MATCH(C902,표5[[#All],[잉크]],0),19)+INDEX(표5[#All],MATCH(C902,표5[[#All],[잉크]],0),22),INDEX(표5[#All],MATCH(C902,표5[[#All],[잉크]],0),MATCH('넣어줄 잉크'!$D$2,표5[#Headers],0)+2))</f>
        <v>0</v>
      </c>
    </row>
    <row r="903" spans="2:4" hidden="1" x14ac:dyDescent="0.3">
      <c r="B903" s="56">
        <f t="shared" si="14"/>
        <v>0</v>
      </c>
      <c r="C903" s="139" t="str">
        <f>'제품 추가'!AC900</f>
        <v>OPENDA</v>
      </c>
      <c r="D903" s="138">
        <f>IF('넣어줄 잉크'!$D$2="주말",INDEX(표5[#All],MATCH(C903,표5[[#All],[잉크]],0),19)+INDEX(표5[#All],MATCH(C903,표5[[#All],[잉크]],0),22),INDEX(표5[#All],MATCH(C903,표5[[#All],[잉크]],0),MATCH('넣어줄 잉크'!$D$2,표5[#Headers],0)+2))</f>
        <v>0</v>
      </c>
    </row>
    <row r="904" spans="2:4" hidden="1" x14ac:dyDescent="0.3">
      <c r="B904" s="56">
        <f t="shared" si="14"/>
        <v>0</v>
      </c>
      <c r="C904" s="139" t="str">
        <f>'제품 추가'!AC901</f>
        <v>TRACY</v>
      </c>
      <c r="D904" s="138">
        <f>IF('넣어줄 잉크'!$D$2="주말",INDEX(표5[#All],MATCH(C904,표5[[#All],[잉크]],0),19)+INDEX(표5[#All],MATCH(C904,표5[[#All],[잉크]],0),22),INDEX(표5[#All],MATCH(C904,표5[[#All],[잉크]],0),MATCH('넣어줄 잉크'!$D$2,표5[#Headers],0)+2))</f>
        <v>0</v>
      </c>
    </row>
    <row r="905" spans="2:4" hidden="1" x14ac:dyDescent="0.3">
      <c r="B905" s="56">
        <f t="shared" si="14"/>
        <v>0</v>
      </c>
      <c r="C905" s="139" t="str">
        <f>'제품 추가'!AC902</f>
        <v>TOMMY</v>
      </c>
      <c r="D905" s="138">
        <f>IF('넣어줄 잉크'!$D$2="주말",INDEX(표5[#All],MATCH(C905,표5[[#All],[잉크]],0),19)+INDEX(표5[#All],MATCH(C905,표5[[#All],[잉크]],0),22),INDEX(표5[#All],MATCH(C905,표5[[#All],[잉크]],0),MATCH('넣어줄 잉크'!$D$2,표5[#Headers],0)+2))</f>
        <v>0</v>
      </c>
    </row>
    <row r="906" spans="2:4" hidden="1" x14ac:dyDescent="0.3">
      <c r="B906" s="56">
        <f t="shared" si="14"/>
        <v>0</v>
      </c>
      <c r="C906" s="139" t="str">
        <f>'제품 추가'!AC903</f>
        <v>TIM</v>
      </c>
      <c r="D906" s="138">
        <f>IF('넣어줄 잉크'!$D$2="주말",INDEX(표5[#All],MATCH(C906,표5[[#All],[잉크]],0),19)+INDEX(표5[#All],MATCH(C906,표5[[#All],[잉크]],0),22),INDEX(표5[#All],MATCH(C906,표5[[#All],[잉크]],0),MATCH('넣어줄 잉크'!$D$2,표5[#Headers],0)+2))</f>
        <v>0</v>
      </c>
    </row>
    <row r="907" spans="2:4" hidden="1" x14ac:dyDescent="0.3">
      <c r="B907" s="56">
        <f t="shared" si="14"/>
        <v>0</v>
      </c>
      <c r="C907" s="139" t="str">
        <f>'제품 추가'!AC904</f>
        <v>KACHY</v>
      </c>
      <c r="D907" s="138">
        <f>IF('넣어줄 잉크'!$D$2="주말",INDEX(표5[#All],MATCH(C907,표5[[#All],[잉크]],0),19)+INDEX(표5[#All],MATCH(C907,표5[[#All],[잉크]],0),22),INDEX(표5[#All],MATCH(C907,표5[[#All],[잉크]],0),MATCH('넣어줄 잉크'!$D$2,표5[#Headers],0)+2))</f>
        <v>0</v>
      </c>
    </row>
    <row r="908" spans="2:4" hidden="1" x14ac:dyDescent="0.3">
      <c r="B908" s="56">
        <f t="shared" si="14"/>
        <v>0</v>
      </c>
      <c r="C908" s="139" t="str">
        <f>'제품 추가'!AC905</f>
        <v>JODY</v>
      </c>
      <c r="D908" s="138">
        <f>IF('넣어줄 잉크'!$D$2="주말",INDEX(표5[#All],MATCH(C908,표5[[#All],[잉크]],0),19)+INDEX(표5[#All],MATCH(C908,표5[[#All],[잉크]],0),22),INDEX(표5[#All],MATCH(C908,표5[[#All],[잉크]],0),MATCH('넣어줄 잉크'!$D$2,표5[#Headers],0)+2))</f>
        <v>0</v>
      </c>
    </row>
    <row r="909" spans="2:4" hidden="1" x14ac:dyDescent="0.3">
      <c r="B909" s="56">
        <f t="shared" si="14"/>
        <v>0</v>
      </c>
      <c r="C909" s="139" t="str">
        <f>'제품 추가'!AC906</f>
        <v>BALVENIE</v>
      </c>
      <c r="D909" s="138">
        <f>IF('넣어줄 잉크'!$D$2="주말",INDEX(표5[#All],MATCH(C909,표5[[#All],[잉크]],0),19)+INDEX(표5[#All],MATCH(C909,표5[[#All],[잉크]],0),22),INDEX(표5[#All],MATCH(C909,표5[[#All],[잉크]],0),MATCH('넣어줄 잉크'!$D$2,표5[#Headers],0)+2))</f>
        <v>0</v>
      </c>
    </row>
    <row r="910" spans="2:4" hidden="1" x14ac:dyDescent="0.3">
      <c r="B910" s="56">
        <f t="shared" si="14"/>
        <v>0</v>
      </c>
      <c r="C910" s="139" t="str">
        <f>'제품 추가'!AC907</f>
        <v>GLENFIDDICH</v>
      </c>
      <c r="D910" s="138">
        <f>IF('넣어줄 잉크'!$D$2="주말",INDEX(표5[#All],MATCH(C910,표5[[#All],[잉크]],0),19)+INDEX(표5[#All],MATCH(C910,표5[[#All],[잉크]],0),22),INDEX(표5[#All],MATCH(C910,표5[[#All],[잉크]],0),MATCH('넣어줄 잉크'!$D$2,표5[#Headers],0)+2))</f>
        <v>0</v>
      </c>
    </row>
    <row r="911" spans="2:4" hidden="1" x14ac:dyDescent="0.3">
      <c r="B911" s="56">
        <f t="shared" si="14"/>
        <v>0</v>
      </c>
      <c r="C911" s="139" t="str">
        <f>'제품 추가'!AC908</f>
        <v>LORRY</v>
      </c>
      <c r="D911" s="138">
        <f>IF('넣어줄 잉크'!$D$2="주말",INDEX(표5[#All],MATCH(C911,표5[[#All],[잉크]],0),19)+INDEX(표5[#All],MATCH(C911,표5[[#All],[잉크]],0),22),INDEX(표5[#All],MATCH(C911,표5[[#All],[잉크]],0),MATCH('넣어줄 잉크'!$D$2,표5[#Headers],0)+2))</f>
        <v>0</v>
      </c>
    </row>
    <row r="912" spans="2:4" hidden="1" x14ac:dyDescent="0.3">
      <c r="B912" s="56">
        <f t="shared" ref="B912:B975" si="15">IFERROR(SUM(D912:D912),0)</f>
        <v>0</v>
      </c>
      <c r="C912" s="139" t="str">
        <f>'제품 추가'!AC909</f>
        <v>MOLEY</v>
      </c>
      <c r="D912" s="138">
        <f>IF('넣어줄 잉크'!$D$2="주말",INDEX(표5[#All],MATCH(C912,표5[[#All],[잉크]],0),19)+INDEX(표5[#All],MATCH(C912,표5[[#All],[잉크]],0),22),INDEX(표5[#All],MATCH(C912,표5[[#All],[잉크]],0),MATCH('넣어줄 잉크'!$D$2,표5[#Headers],0)+2))</f>
        <v>0</v>
      </c>
    </row>
    <row r="913" spans="2:4" hidden="1" x14ac:dyDescent="0.3">
      <c r="B913" s="56">
        <f t="shared" si="15"/>
        <v>0</v>
      </c>
      <c r="C913" s="139" t="str">
        <f>'제품 추가'!AC910</f>
        <v>BATTLE</v>
      </c>
      <c r="D913" s="138">
        <f>IF('넣어줄 잉크'!$D$2="주말",INDEX(표5[#All],MATCH(C913,표5[[#All],[잉크]],0),19)+INDEX(표5[#All],MATCH(C913,표5[[#All],[잉크]],0),22),INDEX(표5[#All],MATCH(C913,표5[[#All],[잉크]],0),MATCH('넣어줄 잉크'!$D$2,표5[#Headers],0)+2))</f>
        <v>0</v>
      </c>
    </row>
    <row r="914" spans="2:4" hidden="1" x14ac:dyDescent="0.3">
      <c r="B914" s="56">
        <f t="shared" si="15"/>
        <v>0</v>
      </c>
      <c r="C914" s="139" t="str">
        <f>'제품 추가'!AC911</f>
        <v>CRUISER</v>
      </c>
      <c r="D914" s="138">
        <f>IF('넣어줄 잉크'!$D$2="주말",INDEX(표5[#All],MATCH(C914,표5[[#All],[잉크]],0),19)+INDEX(표5[#All],MATCH(C914,표5[[#All],[잉크]],0),22),INDEX(표5[#All],MATCH(C914,표5[[#All],[잉크]],0),MATCH('넣어줄 잉크'!$D$2,표5[#Headers],0)+2))</f>
        <v>0</v>
      </c>
    </row>
    <row r="915" spans="2:4" hidden="1" x14ac:dyDescent="0.3">
      <c r="B915" s="56">
        <f t="shared" si="15"/>
        <v>0</v>
      </c>
      <c r="C915" s="139" t="str">
        <f>'제품 추가'!AC912</f>
        <v>DOKU</v>
      </c>
      <c r="D915" s="138">
        <f>IF('넣어줄 잉크'!$D$2="주말",INDEX(표5[#All],MATCH(C915,표5[[#All],[잉크]],0),19)+INDEX(표5[#All],MATCH(C915,표5[[#All],[잉크]],0),22),INDEX(표5[#All],MATCH(C915,표5[[#All],[잉크]],0),MATCH('넣어줄 잉크'!$D$2,표5[#Headers],0)+2))</f>
        <v>0</v>
      </c>
    </row>
    <row r="916" spans="2:4" hidden="1" x14ac:dyDescent="0.3">
      <c r="B916" s="56">
        <f t="shared" si="15"/>
        <v>0</v>
      </c>
      <c r="C916" s="139" t="str">
        <f>'제품 추가'!AC913</f>
        <v>FODEN</v>
      </c>
      <c r="D916" s="138">
        <f>IF('넣어줄 잉크'!$D$2="주말",INDEX(표5[#All],MATCH(C916,표5[[#All],[잉크]],0),19)+INDEX(표5[#All],MATCH(C916,표5[[#All],[잉크]],0),22),INDEX(표5[#All],MATCH(C916,표5[[#All],[잉크]],0),MATCH('넣어줄 잉크'!$D$2,표5[#Headers],0)+2))</f>
        <v>0</v>
      </c>
    </row>
    <row r="917" spans="2:4" hidden="1" x14ac:dyDescent="0.3">
      <c r="B917" s="56">
        <f t="shared" si="15"/>
        <v>0</v>
      </c>
      <c r="C917" s="139" t="str">
        <f>'제품 추가'!AC914</f>
        <v>INSIDE</v>
      </c>
      <c r="D917" s="138">
        <f>IF('넣어줄 잉크'!$D$2="주말",INDEX(표5[#All],MATCH(C917,표5[[#All],[잉크]],0),19)+INDEX(표5[#All],MATCH(C917,표5[[#All],[잉크]],0),22),INDEX(표5[#All],MATCH(C917,표5[[#All],[잉크]],0),MATCH('넣어줄 잉크'!$D$2,표5[#Headers],0)+2))</f>
        <v>0</v>
      </c>
    </row>
    <row r="918" spans="2:4" hidden="1" x14ac:dyDescent="0.3">
      <c r="B918" s="56">
        <f t="shared" si="15"/>
        <v>0</v>
      </c>
      <c r="C918" s="139" t="str">
        <f>'제품 추가'!AC915</f>
        <v>OUT</v>
      </c>
      <c r="D918" s="138">
        <f>IF('넣어줄 잉크'!$D$2="주말",INDEX(표5[#All],MATCH(C918,표5[[#All],[잉크]],0),19)+INDEX(표5[#All],MATCH(C918,표5[[#All],[잉크]],0),22),INDEX(표5[#All],MATCH(C918,표5[[#All],[잉크]],0),MATCH('넣어줄 잉크'!$D$2,표5[#Headers],0)+2))</f>
        <v>0</v>
      </c>
    </row>
    <row r="919" spans="2:4" hidden="1" x14ac:dyDescent="0.3">
      <c r="B919" s="56">
        <f t="shared" si="15"/>
        <v>0</v>
      </c>
      <c r="C919" s="139" t="str">
        <f>'제품 추가'!AC916</f>
        <v>HERMES</v>
      </c>
      <c r="D919" s="138">
        <f>IF('넣어줄 잉크'!$D$2="주말",INDEX(표5[#All],MATCH(C919,표5[[#All],[잉크]],0),19)+INDEX(표5[#All],MATCH(C919,표5[[#All],[잉크]],0),22),INDEX(표5[#All],MATCH(C919,표5[[#All],[잉크]],0),MATCH('넣어줄 잉크'!$D$2,표5[#Headers],0)+2))</f>
        <v>0</v>
      </c>
    </row>
    <row r="920" spans="2:4" hidden="1" x14ac:dyDescent="0.3">
      <c r="B920" s="56">
        <f t="shared" si="15"/>
        <v>0</v>
      </c>
      <c r="C920" s="139" t="str">
        <f>'제품 추가'!AC917</f>
        <v>DIOR</v>
      </c>
      <c r="D920" s="138">
        <f>IF('넣어줄 잉크'!$D$2="주말",INDEX(표5[#All],MATCH(C920,표5[[#All],[잉크]],0),19)+INDEX(표5[#All],MATCH(C920,표5[[#All],[잉크]],0),22),INDEX(표5[#All],MATCH(C920,표5[[#All],[잉크]],0),MATCH('넣어줄 잉크'!$D$2,표5[#Headers],0)+2))</f>
        <v>0</v>
      </c>
    </row>
    <row r="921" spans="2:4" hidden="1" x14ac:dyDescent="0.3">
      <c r="B921" s="56">
        <f t="shared" si="15"/>
        <v>0</v>
      </c>
      <c r="C921" s="139" t="str">
        <f>'제품 추가'!AC918</f>
        <v>SIVIR</v>
      </c>
      <c r="D921" s="138">
        <f>IF('넣어줄 잉크'!$D$2="주말",INDEX(표5[#All],MATCH(C921,표5[[#All],[잉크]],0),19)+INDEX(표5[#All],MATCH(C921,표5[[#All],[잉크]],0),22),INDEX(표5[#All],MATCH(C921,표5[[#All],[잉크]],0),MATCH('넣어줄 잉크'!$D$2,표5[#Headers],0)+2))</f>
        <v>0</v>
      </c>
    </row>
    <row r="922" spans="2:4" hidden="1" x14ac:dyDescent="0.3">
      <c r="B922" s="56">
        <f t="shared" si="15"/>
        <v>0</v>
      </c>
      <c r="C922" s="139" t="str">
        <f>'제품 추가'!AC919</f>
        <v>GRAGAS</v>
      </c>
      <c r="D922" s="138">
        <f>IF('넣어줄 잉크'!$D$2="주말",INDEX(표5[#All],MATCH(C922,표5[[#All],[잉크]],0),19)+INDEX(표5[#All],MATCH(C922,표5[[#All],[잉크]],0),22),INDEX(표5[#All],MATCH(C922,표5[[#All],[잉크]],0),MATCH('넣어줄 잉크'!$D$2,표5[#Headers],0)+2))</f>
        <v>0</v>
      </c>
    </row>
    <row r="923" spans="2:4" hidden="1" x14ac:dyDescent="0.3">
      <c r="B923" s="56">
        <f t="shared" si="15"/>
        <v>0</v>
      </c>
      <c r="C923" s="139" t="str">
        <f>'제품 추가'!AC920</f>
        <v>NAMI</v>
      </c>
      <c r="D923" s="138">
        <f>IF('넣어줄 잉크'!$D$2="주말",INDEX(표5[#All],MATCH(C923,표5[[#All],[잉크]],0),19)+INDEX(표5[#All],MATCH(C923,표5[[#All],[잉크]],0),22),INDEX(표5[#All],MATCH(C923,표5[[#All],[잉크]],0),MATCH('넣어줄 잉크'!$D$2,표5[#Headers],0)+2))</f>
        <v>0</v>
      </c>
    </row>
    <row r="924" spans="2:4" hidden="1" x14ac:dyDescent="0.3">
      <c r="B924" s="56">
        <f t="shared" si="15"/>
        <v>0</v>
      </c>
      <c r="C924" s="139" t="str">
        <f>'제품 추가'!AC921</f>
        <v>IVE</v>
      </c>
      <c r="D924" s="138">
        <f>IF('넣어줄 잉크'!$D$2="주말",INDEX(표5[#All],MATCH(C924,표5[[#All],[잉크]],0),19)+INDEX(표5[#All],MATCH(C924,표5[[#All],[잉크]],0),22),INDEX(표5[#All],MATCH(C924,표5[[#All],[잉크]],0),MATCH('넣어줄 잉크'!$D$2,표5[#Headers],0)+2))</f>
        <v>0</v>
      </c>
    </row>
    <row r="925" spans="2:4" hidden="1" x14ac:dyDescent="0.3">
      <c r="B925" s="56">
        <f t="shared" si="15"/>
        <v>0</v>
      </c>
      <c r="C925" s="139" t="str">
        <f>'제품 추가'!AC922</f>
        <v>SYNDRA</v>
      </c>
      <c r="D925" s="138">
        <f>IF('넣어줄 잉크'!$D$2="주말",INDEX(표5[#All],MATCH(C925,표5[[#All],[잉크]],0),19)+INDEX(표5[#All],MATCH(C925,표5[[#All],[잉크]],0),22),INDEX(표5[#All],MATCH(C925,표5[[#All],[잉크]],0),MATCH('넣어줄 잉크'!$D$2,표5[#Headers],0)+2))</f>
        <v>0</v>
      </c>
    </row>
    <row r="926" spans="2:4" hidden="1" x14ac:dyDescent="0.3">
      <c r="B926" s="56">
        <f t="shared" si="15"/>
        <v>0</v>
      </c>
      <c r="C926" s="139" t="str">
        <f>'제품 추가'!AC923</f>
        <v>IVERN</v>
      </c>
      <c r="D926" s="138">
        <f>IF('넣어줄 잉크'!$D$2="주말",INDEX(표5[#All],MATCH(C926,표5[[#All],[잉크]],0),19)+INDEX(표5[#All],MATCH(C926,표5[[#All],[잉크]],0),22),INDEX(표5[#All],MATCH(C926,표5[[#All],[잉크]],0),MATCH('넣어줄 잉크'!$D$2,표5[#Headers],0)+2))</f>
        <v>0</v>
      </c>
    </row>
    <row r="927" spans="2:4" hidden="1" x14ac:dyDescent="0.3">
      <c r="B927" s="56">
        <f t="shared" si="15"/>
        <v>0</v>
      </c>
      <c r="C927" s="139" t="str">
        <f>'제품 추가'!AC924</f>
        <v>LHDARK</v>
      </c>
      <c r="D927" s="138">
        <f>IF('넣어줄 잉크'!$D$2="주말",INDEX(표5[#All],MATCH(C927,표5[[#All],[잉크]],0),19)+INDEX(표5[#All],MATCH(C927,표5[[#All],[잉크]],0),22),INDEX(표5[#All],MATCH(C927,표5[[#All],[잉크]],0),MATCH('넣어줄 잉크'!$D$2,표5[#Headers],0)+2))</f>
        <v>0</v>
      </c>
    </row>
    <row r="928" spans="2:4" hidden="1" x14ac:dyDescent="0.3">
      <c r="B928" s="56">
        <f t="shared" si="15"/>
        <v>0</v>
      </c>
      <c r="C928" s="139" t="str">
        <f>'제품 추가'!AC925</f>
        <v>LHGRAY</v>
      </c>
      <c r="D928" s="138">
        <f>IF('넣어줄 잉크'!$D$2="주말",INDEX(표5[#All],MATCH(C928,표5[[#All],[잉크]],0),19)+INDEX(표5[#All],MATCH(C928,표5[[#All],[잉크]],0),22),INDEX(표5[#All],MATCH(C928,표5[[#All],[잉크]],0),MATCH('넣어줄 잉크'!$D$2,표5[#Headers],0)+2))</f>
        <v>0</v>
      </c>
    </row>
    <row r="929" spans="2:4" hidden="1" x14ac:dyDescent="0.3">
      <c r="B929" s="56">
        <f t="shared" si="15"/>
        <v>0</v>
      </c>
      <c r="C929" s="139" t="str">
        <f>'제품 추가'!AC926</f>
        <v>WALKER</v>
      </c>
      <c r="D929" s="138">
        <f>IF('넣어줄 잉크'!$D$2="주말",INDEX(표5[#All],MATCH(C929,표5[[#All],[잉크]],0),19)+INDEX(표5[#All],MATCH(C929,표5[[#All],[잉크]],0),22),INDEX(표5[#All],MATCH(C929,표5[[#All],[잉크]],0),MATCH('넣어줄 잉크'!$D$2,표5[#Headers],0)+2))</f>
        <v>0</v>
      </c>
    </row>
    <row r="930" spans="2:4" hidden="1" x14ac:dyDescent="0.3">
      <c r="B930" s="56">
        <f t="shared" si="15"/>
        <v>0</v>
      </c>
      <c r="C930" s="139" t="str">
        <f>'제품 추가'!AC927</f>
        <v>DIANA</v>
      </c>
      <c r="D930" s="138">
        <f>IF('넣어줄 잉크'!$D$2="주말",INDEX(표5[#All],MATCH(C930,표5[[#All],[잉크]],0),19)+INDEX(표5[#All],MATCH(C930,표5[[#All],[잉크]],0),22),INDEX(표5[#All],MATCH(C930,표5[[#All],[잉크]],0),MATCH('넣어줄 잉크'!$D$2,표5[#Headers],0)+2))</f>
        <v>0</v>
      </c>
    </row>
    <row r="931" spans="2:4" hidden="1" x14ac:dyDescent="0.3">
      <c r="B931" s="56">
        <f t="shared" si="15"/>
        <v>0</v>
      </c>
      <c r="C931" s="139" t="str">
        <f>'제품 추가'!AC928</f>
        <v>RUMBLE</v>
      </c>
      <c r="D931" s="138">
        <f>IF('넣어줄 잉크'!$D$2="주말",INDEX(표5[#All],MATCH(C931,표5[[#All],[잉크]],0),19)+INDEX(표5[#All],MATCH(C931,표5[[#All],[잉크]],0),22),INDEX(표5[#All],MATCH(C931,표5[[#All],[잉크]],0),MATCH('넣어줄 잉크'!$D$2,표5[#Headers],0)+2))</f>
        <v>0</v>
      </c>
    </row>
    <row r="932" spans="2:4" hidden="1" x14ac:dyDescent="0.3">
      <c r="B932" s="56">
        <f t="shared" si="15"/>
        <v>0</v>
      </c>
      <c r="C932" s="139" t="str">
        <f>'제품 추가'!AC929</f>
        <v>BECKHAM</v>
      </c>
      <c r="D932" s="138">
        <f>IF('넣어줄 잉크'!$D$2="주말",INDEX(표5[#All],MATCH(C932,표5[[#All],[잉크]],0),19)+INDEX(표5[#All],MATCH(C932,표5[[#All],[잉크]],0),22),INDEX(표5[#All],MATCH(C932,표5[[#All],[잉크]],0),MATCH('넣어줄 잉크'!$D$2,표5[#Headers],0)+2))</f>
        <v>0</v>
      </c>
    </row>
    <row r="933" spans="2:4" hidden="1" x14ac:dyDescent="0.3">
      <c r="B933" s="56">
        <f t="shared" si="15"/>
        <v>0</v>
      </c>
      <c r="C933" s="139" t="str">
        <f>'제품 추가'!AC930</f>
        <v>PUG</v>
      </c>
      <c r="D933" s="138">
        <f>IF('넣어줄 잉크'!$D$2="주말",INDEX(표5[#All],MATCH(C933,표5[[#All],[잉크]],0),19)+INDEX(표5[#All],MATCH(C933,표5[[#All],[잉크]],0),22),INDEX(표5[#All],MATCH(C933,표5[[#All],[잉크]],0),MATCH('넣어줄 잉크'!$D$2,표5[#Headers],0)+2))</f>
        <v>0</v>
      </c>
    </row>
    <row r="934" spans="2:4" hidden="1" x14ac:dyDescent="0.3">
      <c r="B934" s="56">
        <f t="shared" si="15"/>
        <v>0</v>
      </c>
      <c r="C934" s="139" t="str">
        <f>'제품 추가'!AC931</f>
        <v>POODLE</v>
      </c>
      <c r="D934" s="138">
        <f>IF('넣어줄 잉크'!$D$2="주말",INDEX(표5[#All],MATCH(C934,표5[[#All],[잉크]],0),19)+INDEX(표5[#All],MATCH(C934,표5[[#All],[잉크]],0),22),INDEX(표5[#All],MATCH(C934,표5[[#All],[잉크]],0),MATCH('넣어줄 잉크'!$D$2,표5[#Headers],0)+2))</f>
        <v>0</v>
      </c>
    </row>
    <row r="935" spans="2:4" hidden="1" x14ac:dyDescent="0.3">
      <c r="B935" s="56">
        <f t="shared" si="15"/>
        <v>2</v>
      </c>
      <c r="C935" s="139" t="str">
        <f>'제품 추가'!AC932</f>
        <v>HENRY</v>
      </c>
      <c r="D935" s="138">
        <f>IF('넣어줄 잉크'!$D$2="주말",INDEX(표5[#All],MATCH(C935,표5[[#All],[잉크]],0),19)+INDEX(표5[#All],MATCH(C935,표5[[#All],[잉크]],0),22),INDEX(표5[#All],MATCH(C935,표5[[#All],[잉크]],0),MATCH('넣어줄 잉크'!$D$2,표5[#Headers],0)+2))</f>
        <v>2</v>
      </c>
    </row>
    <row r="936" spans="2:4" hidden="1" x14ac:dyDescent="0.3">
      <c r="B936" s="56">
        <f t="shared" si="15"/>
        <v>0</v>
      </c>
      <c r="C936" s="139" t="str">
        <f>'제품 추가'!AC933</f>
        <v>CIRCLE</v>
      </c>
      <c r="D936" s="138">
        <f>IF('넣어줄 잉크'!$D$2="주말",INDEX(표5[#All],MATCH(C936,표5[[#All],[잉크]],0),19)+INDEX(표5[#All],MATCH(C936,표5[[#All],[잉크]],0),22),INDEX(표5[#All],MATCH(C936,표5[[#All],[잉크]],0),MATCH('넣어줄 잉크'!$D$2,표5[#Headers],0)+2))</f>
        <v>0</v>
      </c>
    </row>
    <row r="937" spans="2:4" hidden="1" x14ac:dyDescent="0.3">
      <c r="B937" s="56">
        <f t="shared" si="15"/>
        <v>0</v>
      </c>
      <c r="C937" s="139" t="str">
        <f>'제품 추가'!AC934</f>
        <v>ILLAOI</v>
      </c>
      <c r="D937" s="138">
        <f>IF('넣어줄 잉크'!$D$2="주말",INDEX(표5[#All],MATCH(C937,표5[[#All],[잉크]],0),19)+INDEX(표5[#All],MATCH(C937,표5[[#All],[잉크]],0),22),INDEX(표5[#All],MATCH(C937,표5[[#All],[잉크]],0),MATCH('넣어줄 잉크'!$D$2,표5[#Headers],0)+2))</f>
        <v>0</v>
      </c>
    </row>
    <row r="938" spans="2:4" hidden="1" x14ac:dyDescent="0.3">
      <c r="B938" s="56">
        <f t="shared" si="15"/>
        <v>0</v>
      </c>
      <c r="C938" s="139" t="str">
        <f>'제품 추가'!AC935</f>
        <v>FIORA</v>
      </c>
      <c r="D938" s="138">
        <f>IF('넣어줄 잉크'!$D$2="주말",INDEX(표5[#All],MATCH(C938,표5[[#All],[잉크]],0),19)+INDEX(표5[#All],MATCH(C938,표5[[#All],[잉크]],0),22),INDEX(표5[#All],MATCH(C938,표5[[#All],[잉크]],0),MATCH('넣어줄 잉크'!$D$2,표5[#Headers],0)+2))</f>
        <v>0</v>
      </c>
    </row>
    <row r="939" spans="2:4" hidden="1" x14ac:dyDescent="0.3">
      <c r="B939" s="56">
        <f t="shared" si="15"/>
        <v>0</v>
      </c>
      <c r="C939" s="139" t="str">
        <f>'제품 추가'!AC936</f>
        <v>GAREN</v>
      </c>
      <c r="D939" s="138">
        <f>IF('넣어줄 잉크'!$D$2="주말",INDEX(표5[#All],MATCH(C939,표5[[#All],[잉크]],0),19)+INDEX(표5[#All],MATCH(C939,표5[[#All],[잉크]],0),22),INDEX(표5[#All],MATCH(C939,표5[[#All],[잉크]],0),MATCH('넣어줄 잉크'!$D$2,표5[#Headers],0)+2))</f>
        <v>0</v>
      </c>
    </row>
    <row r="940" spans="2:4" hidden="1" x14ac:dyDescent="0.3">
      <c r="B940" s="56">
        <f t="shared" si="15"/>
        <v>0</v>
      </c>
      <c r="C940" s="139" t="str">
        <f>'제품 추가'!AC937</f>
        <v>HAKUNA</v>
      </c>
      <c r="D940" s="138">
        <f>IF('넣어줄 잉크'!$D$2="주말",INDEX(표5[#All],MATCH(C940,표5[[#All],[잉크]],0),19)+INDEX(표5[#All],MATCH(C940,표5[[#All],[잉크]],0),22),INDEX(표5[#All],MATCH(C940,표5[[#All],[잉크]],0),MATCH('넣어줄 잉크'!$D$2,표5[#Headers],0)+2))</f>
        <v>0</v>
      </c>
    </row>
    <row r="941" spans="2:4" hidden="1" x14ac:dyDescent="0.3">
      <c r="B941" s="56">
        <f t="shared" si="15"/>
        <v>0</v>
      </c>
      <c r="C941" s="139" t="str">
        <f>'제품 추가'!AC938</f>
        <v>MATATA</v>
      </c>
      <c r="D941" s="138">
        <f>IF('넣어줄 잉크'!$D$2="주말",INDEX(표5[#All],MATCH(C941,표5[[#All],[잉크]],0),19)+INDEX(표5[#All],MATCH(C941,표5[[#All],[잉크]],0),22),INDEX(표5[#All],MATCH(C941,표5[[#All],[잉크]],0),MATCH('넣어줄 잉크'!$D$2,표5[#Headers],0)+2))</f>
        <v>0</v>
      </c>
    </row>
    <row r="942" spans="2:4" hidden="1" x14ac:dyDescent="0.3">
      <c r="B942" s="56">
        <f t="shared" si="15"/>
        <v>0</v>
      </c>
      <c r="C942" s="139" t="str">
        <f>'제품 추가'!AC939</f>
        <v>MORGANA</v>
      </c>
      <c r="D942" s="138">
        <f>IF('넣어줄 잉크'!$D$2="주말",INDEX(표5[#All],MATCH(C942,표5[[#All],[잉크]],0),19)+INDEX(표5[#All],MATCH(C942,표5[[#All],[잉크]],0),22),INDEX(표5[#All],MATCH(C942,표5[[#All],[잉크]],0),MATCH('넣어줄 잉크'!$D$2,표5[#Headers],0)+2))</f>
        <v>0</v>
      </c>
    </row>
    <row r="943" spans="2:4" hidden="1" x14ac:dyDescent="0.3">
      <c r="B943" s="56">
        <f t="shared" si="15"/>
        <v>0</v>
      </c>
      <c r="C943" s="139" t="str">
        <f>'제품 추가'!AC940</f>
        <v>NEEKO</v>
      </c>
      <c r="D943" s="138">
        <f>IF('넣어줄 잉크'!$D$2="주말",INDEX(표5[#All],MATCH(C943,표5[[#All],[잉크]],0),19)+INDEX(표5[#All],MATCH(C943,표5[[#All],[잉크]],0),22),INDEX(표5[#All],MATCH(C943,표5[[#All],[잉크]],0),MATCH('넣어줄 잉크'!$D$2,표5[#Headers],0)+2))</f>
        <v>0</v>
      </c>
    </row>
    <row r="944" spans="2:4" hidden="1" x14ac:dyDescent="0.3">
      <c r="B944" s="56">
        <f t="shared" si="15"/>
        <v>0</v>
      </c>
      <c r="C944" s="139" t="str">
        <f>'제품 추가'!AC941</f>
        <v>RUN</v>
      </c>
      <c r="D944" s="138">
        <f>IF('넣어줄 잉크'!$D$2="주말",INDEX(표5[#All],MATCH(C944,표5[[#All],[잉크]],0),19)+INDEX(표5[#All],MATCH(C944,표5[[#All],[잉크]],0),22),INDEX(표5[#All],MATCH(C944,표5[[#All],[잉크]],0),MATCH('넣어줄 잉크'!$D$2,표5[#Headers],0)+2))</f>
        <v>0</v>
      </c>
    </row>
    <row r="945" spans="2:4" hidden="1" x14ac:dyDescent="0.3">
      <c r="B945" s="56">
        <f t="shared" si="15"/>
        <v>1</v>
      </c>
      <c r="C945" s="139" t="str">
        <f>'제품 추가'!AC942</f>
        <v>DARIUS</v>
      </c>
      <c r="D945" s="138">
        <f>IF('넣어줄 잉크'!$D$2="주말",INDEX(표5[#All],MATCH(C945,표5[[#All],[잉크]],0),19)+INDEX(표5[#All],MATCH(C945,표5[[#All],[잉크]],0),22),INDEX(표5[#All],MATCH(C945,표5[[#All],[잉크]],0),MATCH('넣어줄 잉크'!$D$2,표5[#Headers],0)+2))</f>
        <v>1</v>
      </c>
    </row>
    <row r="946" spans="2:4" hidden="1" x14ac:dyDescent="0.3">
      <c r="B946" s="56">
        <f t="shared" si="15"/>
        <v>1</v>
      </c>
      <c r="C946" s="139" t="str">
        <f>'제품 추가'!AC943</f>
        <v>KLED</v>
      </c>
      <c r="D946" s="138">
        <f>IF('넣어줄 잉크'!$D$2="주말",INDEX(표5[#All],MATCH(C946,표5[[#All],[잉크]],0),19)+INDEX(표5[#All],MATCH(C946,표5[[#All],[잉크]],0),22),INDEX(표5[#All],MATCH(C946,표5[[#All],[잉크]],0),MATCH('넣어줄 잉크'!$D$2,표5[#Headers],0)+2))</f>
        <v>1</v>
      </c>
    </row>
    <row r="947" spans="2:4" hidden="1" x14ac:dyDescent="0.3">
      <c r="B947" s="56">
        <f t="shared" si="15"/>
        <v>1</v>
      </c>
      <c r="C947" s="139" t="str">
        <f>'제품 추가'!AC944</f>
        <v>RENEKTON</v>
      </c>
      <c r="D947" s="138">
        <f>IF('넣어줄 잉크'!$D$2="주말",INDEX(표5[#All],MATCH(C947,표5[[#All],[잉크]],0),19)+INDEX(표5[#All],MATCH(C947,표5[[#All],[잉크]],0),22),INDEX(표5[#All],MATCH(C947,표5[[#All],[잉크]],0),MATCH('넣어줄 잉크'!$D$2,표5[#Headers],0)+2))</f>
        <v>1</v>
      </c>
    </row>
    <row r="948" spans="2:4" hidden="1" x14ac:dyDescent="0.3">
      <c r="B948" s="56">
        <f t="shared" si="15"/>
        <v>0</v>
      </c>
      <c r="C948" s="139" t="str">
        <f>'제품 추가'!AC945</f>
        <v>SETT</v>
      </c>
      <c r="D948" s="138">
        <f>IF('넣어줄 잉크'!$D$2="주말",INDEX(표5[#All],MATCH(C948,표5[[#All],[잉크]],0),19)+INDEX(표5[#All],MATCH(C948,표5[[#All],[잉크]],0),22),INDEX(표5[#All],MATCH(C948,표5[[#All],[잉크]],0),MATCH('넣어줄 잉크'!$D$2,표5[#Headers],0)+2))</f>
        <v>0</v>
      </c>
    </row>
    <row r="949" spans="2:4" hidden="1" x14ac:dyDescent="0.3">
      <c r="B949" s="56">
        <f t="shared" si="15"/>
        <v>0</v>
      </c>
      <c r="C949" s="139" t="str">
        <f>'제품 추가'!AC946</f>
        <v>RIVEN</v>
      </c>
      <c r="D949" s="138">
        <f>IF('넣어줄 잉크'!$D$2="주말",INDEX(표5[#All],MATCH(C949,표5[[#All],[잉크]],0),19)+INDEX(표5[#All],MATCH(C949,표5[[#All],[잉크]],0),22),INDEX(표5[#All],MATCH(C949,표5[[#All],[잉크]],0),MATCH('넣어줄 잉크'!$D$2,표5[#Headers],0)+2))</f>
        <v>0</v>
      </c>
    </row>
    <row r="950" spans="2:4" hidden="1" x14ac:dyDescent="0.3">
      <c r="B950" s="56">
        <f t="shared" si="15"/>
        <v>0</v>
      </c>
      <c r="C950" s="139" t="str">
        <f>'제품 추가'!AC947</f>
        <v>ORNN</v>
      </c>
      <c r="D950" s="138">
        <f>IF('넣어줄 잉크'!$D$2="주말",INDEX(표5[#All],MATCH(C950,표5[[#All],[잉크]],0),19)+INDEX(표5[#All],MATCH(C950,표5[[#All],[잉크]],0),22),INDEX(표5[#All],MATCH(C950,표5[[#All],[잉크]],0),MATCH('넣어줄 잉크'!$D$2,표5[#Headers],0)+2))</f>
        <v>0</v>
      </c>
    </row>
    <row r="951" spans="2:4" hidden="1" x14ac:dyDescent="0.3">
      <c r="B951" s="56">
        <f t="shared" si="15"/>
        <v>0</v>
      </c>
      <c r="C951" s="139" t="str">
        <f>'제품 추가'!AC948</f>
        <v>BLACKBERRY</v>
      </c>
      <c r="D951" s="138">
        <f>IF('넣어줄 잉크'!$D$2="주말",INDEX(표5[#All],MATCH(C951,표5[[#All],[잉크]],0),19)+INDEX(표5[#All],MATCH(C951,표5[[#All],[잉크]],0),22),INDEX(표5[#All],MATCH(C951,표5[[#All],[잉크]],0),MATCH('넣어줄 잉크'!$D$2,표5[#Headers],0)+2))</f>
        <v>0</v>
      </c>
    </row>
    <row r="952" spans="2:4" hidden="1" x14ac:dyDescent="0.3">
      <c r="B952" s="56">
        <f t="shared" si="15"/>
        <v>0</v>
      </c>
      <c r="C952" s="139" t="str">
        <f>'제품 추가'!AC949</f>
        <v>MUHLY</v>
      </c>
      <c r="D952" s="138">
        <f>IF('넣어줄 잉크'!$D$2="주말",INDEX(표5[#All],MATCH(C952,표5[[#All],[잉크]],0),19)+INDEX(표5[#All],MATCH(C952,표5[[#All],[잉크]],0),22),INDEX(표5[#All],MATCH(C952,표5[[#All],[잉크]],0),MATCH('넣어줄 잉크'!$D$2,표5[#Headers],0)+2))</f>
        <v>0</v>
      </c>
    </row>
    <row r="953" spans="2:4" hidden="1" x14ac:dyDescent="0.3">
      <c r="B953" s="56">
        <f t="shared" si="15"/>
        <v>0</v>
      </c>
      <c r="C953" s="139" t="str">
        <f>'제품 추가'!AC950</f>
        <v>LUKAKU</v>
      </c>
      <c r="D953" s="138">
        <f>IF('넣어줄 잉크'!$D$2="주말",INDEX(표5[#All],MATCH(C953,표5[[#All],[잉크]],0),19)+INDEX(표5[#All],MATCH(C953,표5[[#All],[잉크]],0),22),INDEX(표5[#All],MATCH(C953,표5[[#All],[잉크]],0),MATCH('넣어줄 잉크'!$D$2,표5[#Headers],0)+2))</f>
        <v>0</v>
      </c>
    </row>
    <row r="954" spans="2:4" hidden="1" x14ac:dyDescent="0.3">
      <c r="B954" s="56">
        <f t="shared" si="15"/>
        <v>0</v>
      </c>
      <c r="C954" s="139" t="str">
        <f>'제품 추가'!AC951</f>
        <v>BARD</v>
      </c>
      <c r="D954" s="138">
        <f>IF('넣어줄 잉크'!$D$2="주말",INDEX(표5[#All],MATCH(C954,표5[[#All],[잉크]],0),19)+INDEX(표5[#All],MATCH(C954,표5[[#All],[잉크]],0),22),INDEX(표5[#All],MATCH(C954,표5[[#All],[잉크]],0),MATCH('넣어줄 잉크'!$D$2,표5[#Headers],0)+2))</f>
        <v>0</v>
      </c>
    </row>
    <row r="955" spans="2:4" hidden="1" x14ac:dyDescent="0.3">
      <c r="B955" s="56">
        <f t="shared" si="15"/>
        <v>0</v>
      </c>
      <c r="C955" s="139" t="str">
        <f>'제품 추가'!AC952</f>
        <v>YUMMI</v>
      </c>
      <c r="D955" s="138">
        <f>IF('넣어줄 잉크'!$D$2="주말",INDEX(표5[#All],MATCH(C955,표5[[#All],[잉크]],0),19)+INDEX(표5[#All],MATCH(C955,표5[[#All],[잉크]],0),22),INDEX(표5[#All],MATCH(C955,표5[[#All],[잉크]],0),MATCH('넣어줄 잉크'!$D$2,표5[#Headers],0)+2))</f>
        <v>0</v>
      </c>
    </row>
    <row r="956" spans="2:4" hidden="1" x14ac:dyDescent="0.3">
      <c r="B956" s="56">
        <f t="shared" si="15"/>
        <v>0</v>
      </c>
      <c r="C956" s="139" t="str">
        <f>'제품 추가'!AC953</f>
        <v>LEONA</v>
      </c>
      <c r="D956" s="138">
        <f>IF('넣어줄 잉크'!$D$2="주말",INDEX(표5[#All],MATCH(C956,표5[[#All],[잉크]],0),19)+INDEX(표5[#All],MATCH(C956,표5[[#All],[잉크]],0),22),INDEX(표5[#All],MATCH(C956,표5[[#All],[잉크]],0),MATCH('넣어줄 잉크'!$D$2,표5[#Headers],0)+2))</f>
        <v>0</v>
      </c>
    </row>
    <row r="957" spans="2:4" hidden="1" x14ac:dyDescent="0.3">
      <c r="B957" s="56">
        <f t="shared" si="15"/>
        <v>0</v>
      </c>
      <c r="C957" s="139" t="str">
        <f>'제품 추가'!AC954</f>
        <v>BALOTELLI</v>
      </c>
      <c r="D957" s="138">
        <f>IF('넣어줄 잉크'!$D$2="주말",INDEX(표5[#All],MATCH(C957,표5[[#All],[잉크]],0),19)+INDEX(표5[#All],MATCH(C957,표5[[#All],[잉크]],0),22),INDEX(표5[#All],MATCH(C957,표5[[#All],[잉크]],0),MATCH('넣어줄 잉크'!$D$2,표5[#Headers],0)+2))</f>
        <v>0</v>
      </c>
    </row>
    <row r="958" spans="2:4" hidden="1" x14ac:dyDescent="0.3">
      <c r="B958" s="56">
        <f t="shared" si="15"/>
        <v>0</v>
      </c>
      <c r="C958" s="139" t="str">
        <f>'제품 추가'!AC955</f>
        <v>SALIBA</v>
      </c>
      <c r="D958" s="138">
        <f>IF('넣어줄 잉크'!$D$2="주말",INDEX(표5[#All],MATCH(C958,표5[[#All],[잉크]],0),19)+INDEX(표5[#All],MATCH(C958,표5[[#All],[잉크]],0),22),INDEX(표5[#All],MATCH(C958,표5[[#All],[잉크]],0),MATCH('넣어줄 잉크'!$D$2,표5[#Headers],0)+2))</f>
        <v>0</v>
      </c>
    </row>
    <row r="959" spans="2:4" hidden="1" x14ac:dyDescent="0.3">
      <c r="B959" s="56">
        <f t="shared" si="15"/>
        <v>0</v>
      </c>
      <c r="C959" s="139" t="str">
        <f>'제품 추가'!AC956</f>
        <v>CAICEDO</v>
      </c>
      <c r="D959" s="138">
        <f>IF('넣어줄 잉크'!$D$2="주말",INDEX(표5[#All],MATCH(C959,표5[[#All],[잉크]],0),19)+INDEX(표5[#All],MATCH(C959,표5[[#All],[잉크]],0),22),INDEX(표5[#All],MATCH(C959,표5[[#All],[잉크]],0),MATCH('넣어줄 잉크'!$D$2,표5[#Headers],0)+2))</f>
        <v>0</v>
      </c>
    </row>
    <row r="960" spans="2:4" hidden="1" x14ac:dyDescent="0.3">
      <c r="B960" s="56">
        <f t="shared" si="15"/>
        <v>0</v>
      </c>
      <c r="C960" s="139" t="str">
        <f>'제품 추가'!AC957</f>
        <v>ARNOLD</v>
      </c>
      <c r="D960" s="138">
        <f>IF('넣어줄 잉크'!$D$2="주말",INDEX(표5[#All],MATCH(C960,표5[[#All],[잉크]],0),19)+INDEX(표5[#All],MATCH(C960,표5[[#All],[잉크]],0),22),INDEX(표5[#All],MATCH(C960,표5[[#All],[잉크]],0),MATCH('넣어줄 잉크'!$D$2,표5[#Headers],0)+2))</f>
        <v>0</v>
      </c>
    </row>
    <row r="961" spans="2:4" hidden="1" x14ac:dyDescent="0.3">
      <c r="B961" s="56">
        <f t="shared" si="15"/>
        <v>2</v>
      </c>
      <c r="C961" s="139" t="str">
        <f>'제품 추가'!AC958</f>
        <v>ELISE</v>
      </c>
      <c r="D961" s="138">
        <f>IF('넣어줄 잉크'!$D$2="주말",INDEX(표5[#All],MATCH(C961,표5[[#All],[잉크]],0),19)+INDEX(표5[#All],MATCH(C961,표5[[#All],[잉크]],0),22),INDEX(표5[#All],MATCH(C961,표5[[#All],[잉크]],0),MATCH('넣어줄 잉크'!$D$2,표5[#Headers],0)+2))</f>
        <v>2</v>
      </c>
    </row>
    <row r="962" spans="2:4" hidden="1" x14ac:dyDescent="0.3">
      <c r="B962" s="56">
        <f t="shared" si="15"/>
        <v>2</v>
      </c>
      <c r="C962" s="139" t="str">
        <f>'제품 추가'!AC959</f>
        <v>AHRI</v>
      </c>
      <c r="D962" s="138">
        <f>IF('넣어줄 잉크'!$D$2="주말",INDEX(표5[#All],MATCH(C962,표5[[#All],[잉크]],0),19)+INDEX(표5[#All],MATCH(C962,표5[[#All],[잉크]],0),22),INDEX(표5[#All],MATCH(C962,표5[[#All],[잉크]],0),MATCH('넣어줄 잉크'!$D$2,표5[#Headers],0)+2))</f>
        <v>2</v>
      </c>
    </row>
    <row r="963" spans="2:4" hidden="1" x14ac:dyDescent="0.3">
      <c r="B963" s="56">
        <f t="shared" si="15"/>
        <v>0</v>
      </c>
      <c r="C963" s="139" t="str">
        <f>'제품 추가'!AC960</f>
        <v>NIDALEE</v>
      </c>
      <c r="D963" s="138">
        <f>IF('넣어줄 잉크'!$D$2="주말",INDEX(표5[#All],MATCH(C963,표5[[#All],[잉크]],0),19)+INDEX(표5[#All],MATCH(C963,표5[[#All],[잉크]],0),22),INDEX(표5[#All],MATCH(C963,표5[[#All],[잉크]],0),MATCH('넣어줄 잉크'!$D$2,표5[#Headers],0)+2))</f>
        <v>0</v>
      </c>
    </row>
    <row r="964" spans="2:4" hidden="1" x14ac:dyDescent="0.3">
      <c r="B964" s="56">
        <f t="shared" si="15"/>
        <v>0</v>
      </c>
      <c r="C964" s="139" t="str">
        <f>'제품 추가'!AC961</f>
        <v>JAIS</v>
      </c>
      <c r="D964" s="138">
        <f>IF('넣어줄 잉크'!$D$2="주말",INDEX(표5[#All],MATCH(C964,표5[[#All],[잉크]],0),19)+INDEX(표5[#All],MATCH(C964,표5[[#All],[잉크]],0),22),INDEX(표5[#All],MATCH(C964,표5[[#All],[잉크]],0),MATCH('넣어줄 잉크'!$D$2,표5[#Headers],0)+2))</f>
        <v>0</v>
      </c>
    </row>
    <row r="965" spans="2:4" hidden="1" x14ac:dyDescent="0.3">
      <c r="B965" s="56">
        <f t="shared" si="15"/>
        <v>0</v>
      </c>
      <c r="C965" s="139" t="str">
        <f>'제품 추가'!AC962</f>
        <v>JJAS</v>
      </c>
      <c r="D965" s="138">
        <f>IF('넣어줄 잉크'!$D$2="주말",INDEX(표5[#All],MATCH(C965,표5[[#All],[잉크]],0),19)+INDEX(표5[#All],MATCH(C965,표5[[#All],[잉크]],0),22),INDEX(표5[#All],MATCH(C965,표5[[#All],[잉크]],0),MATCH('넣어줄 잉크'!$D$2,표5[#Headers],0)+2))</f>
        <v>0</v>
      </c>
    </row>
    <row r="966" spans="2:4" hidden="1" x14ac:dyDescent="0.3">
      <c r="B966" s="56">
        <f t="shared" si="15"/>
        <v>0</v>
      </c>
      <c r="C966" s="139" t="str">
        <f>'제품 추가'!AC963</f>
        <v>ENENE</v>
      </c>
      <c r="D966" s="138">
        <f>IF('넣어줄 잉크'!$D$2="주말",INDEX(표5[#All],MATCH(C966,표5[[#All],[잉크]],0),19)+INDEX(표5[#All],MATCH(C966,표5[[#All],[잉크]],0),22),INDEX(표5[#All],MATCH(C966,표5[[#All],[잉크]],0),MATCH('넣어줄 잉크'!$D$2,표5[#Headers],0)+2))</f>
        <v>0</v>
      </c>
    </row>
    <row r="967" spans="2:4" hidden="1" x14ac:dyDescent="0.3">
      <c r="B967" s="56">
        <f t="shared" si="15"/>
        <v>0</v>
      </c>
      <c r="C967" s="139" t="str">
        <f>'제품 추가'!AC964</f>
        <v>TABAC</v>
      </c>
      <c r="D967" s="138">
        <f>IF('넣어줄 잉크'!$D$2="주말",INDEX(표5[#All],MATCH(C967,표5[[#All],[잉크]],0),19)+INDEX(표5[#All],MATCH(C967,표5[[#All],[잉크]],0),22),INDEX(표5[#All],MATCH(C967,표5[[#All],[잉크]],0),MATCH('넣어줄 잉크'!$D$2,표5[#Headers],0)+2))</f>
        <v>0</v>
      </c>
    </row>
    <row r="968" spans="2:4" hidden="1" x14ac:dyDescent="0.3">
      <c r="B968" s="56">
        <f t="shared" si="15"/>
        <v>1</v>
      </c>
      <c r="C968" s="139" t="str">
        <f>'제품 추가'!AC965</f>
        <v>FALUN</v>
      </c>
      <c r="D968" s="138">
        <f>IF('넣어줄 잉크'!$D$2="주말",INDEX(표5[#All],MATCH(C968,표5[[#All],[잉크]],0),19)+INDEX(표5[#All],MATCH(C968,표5[[#All],[잉크]],0),22),INDEX(표5[#All],MATCH(C968,표5[[#All],[잉크]],0),MATCH('넣어줄 잉크'!$D$2,표5[#Headers],0)+2))</f>
        <v>1</v>
      </c>
    </row>
    <row r="969" spans="2:4" hidden="1" x14ac:dyDescent="0.3">
      <c r="B969" s="56">
        <f t="shared" si="15"/>
        <v>1</v>
      </c>
      <c r="C969" s="139" t="str">
        <f>'제품 추가'!AC966</f>
        <v>NACARAT</v>
      </c>
      <c r="D969" s="138">
        <f>IF('넣어줄 잉크'!$D$2="주말",INDEX(표5[#All],MATCH(C969,표5[[#All],[잉크]],0),19)+INDEX(표5[#All],MATCH(C969,표5[[#All],[잉크]],0),22),INDEX(표5[#All],MATCH(C969,표5[[#All],[잉크]],0),MATCH('넣어줄 잉크'!$D$2,표5[#Headers],0)+2))</f>
        <v>1</v>
      </c>
    </row>
    <row r="970" spans="2:4" hidden="1" x14ac:dyDescent="0.3">
      <c r="B970" s="56">
        <f t="shared" si="15"/>
        <v>1</v>
      </c>
      <c r="C970" s="139" t="str">
        <f>'제품 추가'!AC967</f>
        <v>FRAISE</v>
      </c>
      <c r="D970" s="138">
        <f>IF('넣어줄 잉크'!$D$2="주말",INDEX(표5[#All],MATCH(C970,표5[[#All],[잉크]],0),19)+INDEX(표5[#All],MATCH(C970,표5[[#All],[잉크]],0),22),INDEX(표5[#All],MATCH(C970,표5[[#All],[잉크]],0),MATCH('넣어줄 잉크'!$D$2,표5[#Headers],0)+2))</f>
        <v>1</v>
      </c>
    </row>
    <row r="971" spans="2:4" hidden="1" x14ac:dyDescent="0.3">
      <c r="B971" s="56">
        <f t="shared" si="15"/>
        <v>0</v>
      </c>
      <c r="C971" s="139" t="str">
        <f>'제품 추가'!AC968</f>
        <v>SILCO</v>
      </c>
      <c r="D971" s="138">
        <f>IF('넣어줄 잉크'!$D$2="주말",INDEX(표5[#All],MATCH(C971,표5[[#All],[잉크]],0),19)+INDEX(표5[#All],MATCH(C971,표5[[#All],[잉크]],0),22),INDEX(표5[#All],MATCH(C971,표5[[#All],[잉크]],0),MATCH('넣어줄 잉크'!$D$2,표5[#Headers],0)+2))</f>
        <v>0</v>
      </c>
    </row>
    <row r="972" spans="2:4" hidden="1" x14ac:dyDescent="0.3">
      <c r="B972" s="56">
        <f t="shared" si="15"/>
        <v>0</v>
      </c>
      <c r="C972" s="139" t="str">
        <f>'제품 추가'!AC969</f>
        <v>SEVIKA</v>
      </c>
      <c r="D972" s="138">
        <f>IF('넣어줄 잉크'!$D$2="주말",INDEX(표5[#All],MATCH(C972,표5[[#All],[잉크]],0),19)+INDEX(표5[#All],MATCH(C972,표5[[#All],[잉크]],0),22),INDEX(표5[#All],MATCH(C972,표5[[#All],[잉크]],0),MATCH('넣어줄 잉크'!$D$2,표5[#Headers],0)+2))</f>
        <v>0</v>
      </c>
    </row>
    <row r="973" spans="2:4" hidden="1" x14ac:dyDescent="0.3">
      <c r="B973" s="56">
        <f t="shared" si="15"/>
        <v>0</v>
      </c>
      <c r="C973" s="139" t="str">
        <f>'제품 추가'!AC970</f>
        <v>LISSE</v>
      </c>
      <c r="D973" s="138">
        <f>IF('넣어줄 잉크'!$D$2="주말",INDEX(표5[#All],MATCH(C973,표5[[#All],[잉크]],0),19)+INDEX(표5[#All],MATCH(C973,표5[[#All],[잉크]],0),22),INDEX(표5[#All],MATCH(C973,표5[[#All],[잉크]],0),MATCH('넣어줄 잉크'!$D$2,표5[#Headers],0)+2))</f>
        <v>0</v>
      </c>
    </row>
    <row r="974" spans="2:4" hidden="1" x14ac:dyDescent="0.3">
      <c r="B974" s="56">
        <f t="shared" si="15"/>
        <v>0</v>
      </c>
      <c r="C974" s="139" t="str">
        <f>'제품 추가'!AC971</f>
        <v>MASTIC</v>
      </c>
      <c r="D974" s="138">
        <f>IF('넣어줄 잉크'!$D$2="주말",INDEX(표5[#All],MATCH(C974,표5[[#All],[잉크]],0),19)+INDEX(표5[#All],MATCH(C974,표5[[#All],[잉크]],0),22),INDEX(표5[#All],MATCH(C974,표5[[#All],[잉크]],0),MATCH('넣어줄 잉크'!$D$2,표5[#Headers],0)+2))</f>
        <v>0</v>
      </c>
    </row>
    <row r="975" spans="2:4" hidden="1" x14ac:dyDescent="0.3">
      <c r="B975" s="56">
        <f t="shared" si="15"/>
        <v>0</v>
      </c>
      <c r="C975" s="139" t="str">
        <f>'제품 추가'!AC972</f>
        <v>NOISETTE</v>
      </c>
      <c r="D975" s="138">
        <f>IF('넣어줄 잉크'!$D$2="주말",INDEX(표5[#All],MATCH(C975,표5[[#All],[잉크]],0),19)+INDEX(표5[#All],MATCH(C975,표5[[#All],[잉크]],0),22),INDEX(표5[#All],MATCH(C975,표5[[#All],[잉크]],0),MATCH('넣어줄 잉크'!$D$2,표5[#Headers],0)+2))</f>
        <v>0</v>
      </c>
    </row>
    <row r="976" spans="2:4" hidden="1" x14ac:dyDescent="0.3">
      <c r="B976" s="56">
        <f t="shared" ref="B976:B1039" si="16">IFERROR(SUM(D976:D976),0)</f>
        <v>0</v>
      </c>
      <c r="C976" s="139" t="str">
        <f>'제품 추가'!AC973</f>
        <v>OBSIDIAN</v>
      </c>
      <c r="D976" s="138">
        <f>IF('넣어줄 잉크'!$D$2="주말",INDEX(표5[#All],MATCH(C976,표5[[#All],[잉크]],0),19)+INDEX(표5[#All],MATCH(C976,표5[[#All],[잉크]],0),22),INDEX(표5[#All],MATCH(C976,표5[[#All],[잉크]],0),MATCH('넣어줄 잉크'!$D$2,표5[#Headers],0)+2))</f>
        <v>0</v>
      </c>
    </row>
    <row r="977" spans="2:4" hidden="1" x14ac:dyDescent="0.3">
      <c r="B977" s="56">
        <f t="shared" si="16"/>
        <v>0</v>
      </c>
      <c r="C977" s="139" t="str">
        <f>'제품 추가'!AC974</f>
        <v>MERLOT</v>
      </c>
      <c r="D977" s="138">
        <f>IF('넣어줄 잉크'!$D$2="주말",INDEX(표5[#All],MATCH(C977,표5[[#All],[잉크]],0),19)+INDEX(표5[#All],MATCH(C977,표5[[#All],[잉크]],0),22),INDEX(표5[#All],MATCH(C977,표5[[#All],[잉크]],0),MATCH('넣어줄 잉크'!$D$2,표5[#Headers],0)+2))</f>
        <v>0</v>
      </c>
    </row>
    <row r="978" spans="2:4" hidden="1" x14ac:dyDescent="0.3">
      <c r="B978" s="56">
        <f t="shared" si="16"/>
        <v>0</v>
      </c>
      <c r="C978" s="139" t="str">
        <f>'제품 추가'!AC975</f>
        <v>NETO</v>
      </c>
      <c r="D978" s="138">
        <f>IF('넣어줄 잉크'!$D$2="주말",INDEX(표5[#All],MATCH(C978,표5[[#All],[잉크]],0),19)+INDEX(표5[#All],MATCH(C978,표5[[#All],[잉크]],0),22),INDEX(표5[#All],MATCH(C978,표5[[#All],[잉크]],0),MATCH('넣어줄 잉크'!$D$2,표5[#Headers],0)+2))</f>
        <v>0</v>
      </c>
    </row>
    <row r="979" spans="2:4" hidden="1" x14ac:dyDescent="0.3">
      <c r="B979" s="56">
        <f t="shared" si="16"/>
        <v>0</v>
      </c>
      <c r="C979" s="139" t="str">
        <f>'제품 추가'!AC976</f>
        <v>VENDER</v>
      </c>
      <c r="D979" s="138">
        <f>IF('넣어줄 잉크'!$D$2="주말",INDEX(표5[#All],MATCH(C979,표5[[#All],[잉크]],0),19)+INDEX(표5[#All],MATCH(C979,표5[[#All],[잉크]],0),22),INDEX(표5[#All],MATCH(C979,표5[[#All],[잉크]],0),MATCH('넣어줄 잉크'!$D$2,표5[#Headers],0)+2))</f>
        <v>0</v>
      </c>
    </row>
    <row r="980" spans="2:4" hidden="1" x14ac:dyDescent="0.3">
      <c r="B980" s="56">
        <f t="shared" si="16"/>
        <v>0</v>
      </c>
      <c r="C980" s="139" t="str">
        <f>'제품 추가'!AC977</f>
        <v>VICARIO</v>
      </c>
      <c r="D980" s="138">
        <f>IF('넣어줄 잉크'!$D$2="주말",INDEX(표5[#All],MATCH(C980,표5[[#All],[잉크]],0),19)+INDEX(표5[#All],MATCH(C980,표5[[#All],[잉크]],0),22),INDEX(표5[#All],MATCH(C980,표5[[#All],[잉크]],0),MATCH('넣어줄 잉크'!$D$2,표5[#Headers],0)+2))</f>
        <v>0</v>
      </c>
    </row>
    <row r="981" spans="2:4" hidden="1" x14ac:dyDescent="0.3">
      <c r="B981" s="56">
        <f t="shared" si="16"/>
        <v>0</v>
      </c>
      <c r="C981" s="139" t="str">
        <f>'제품 추가'!AC978</f>
        <v>BISSOUMA</v>
      </c>
      <c r="D981" s="138">
        <f>IF('넣어줄 잉크'!$D$2="주말",INDEX(표5[#All],MATCH(C981,표5[[#All],[잉크]],0),19)+INDEX(표5[#All],MATCH(C981,표5[[#All],[잉크]],0),22),INDEX(표5[#All],MATCH(C981,표5[[#All],[잉크]],0),MATCH('넣어줄 잉크'!$D$2,표5[#Headers],0)+2))</f>
        <v>0</v>
      </c>
    </row>
    <row r="982" spans="2:4" hidden="1" x14ac:dyDescent="0.3">
      <c r="B982" s="56">
        <f t="shared" si="16"/>
        <v>1</v>
      </c>
      <c r="C982" s="139" t="str">
        <f>'제품 추가'!AC979</f>
        <v>RASHFORD</v>
      </c>
      <c r="D982" s="138">
        <f>IF('넣어줄 잉크'!$D$2="주말",INDEX(표5[#All],MATCH(C982,표5[[#All],[잉크]],0),19)+INDEX(표5[#All],MATCH(C982,표5[[#All],[잉크]],0),22),INDEX(표5[#All],MATCH(C982,표5[[#All],[잉크]],0),MATCH('넣어줄 잉크'!$D$2,표5[#Headers],0)+2))</f>
        <v>1</v>
      </c>
    </row>
    <row r="983" spans="2:4" hidden="1" x14ac:dyDescent="0.3">
      <c r="B983" s="56">
        <f t="shared" si="16"/>
        <v>2</v>
      </c>
      <c r="C983" s="139" t="str">
        <f>'제품 추가'!AC980</f>
        <v>GREASE</v>
      </c>
      <c r="D983" s="138">
        <f>IF('넣어줄 잉크'!$D$2="주말",INDEX(표5[#All],MATCH(C983,표5[[#All],[잉크]],0),19)+INDEX(표5[#All],MATCH(C983,표5[[#All],[잉크]],0),22),INDEX(표5[#All],MATCH(C983,표5[[#All],[잉크]],0),MATCH('넣어줄 잉크'!$D$2,표5[#Headers],0)+2))</f>
        <v>2</v>
      </c>
    </row>
    <row r="984" spans="2:4" hidden="1" x14ac:dyDescent="0.3">
      <c r="B984" s="56">
        <f t="shared" si="16"/>
        <v>2</v>
      </c>
      <c r="C984" s="139" t="str">
        <f>'제품 추가'!AC981</f>
        <v>NOG</v>
      </c>
      <c r="D984" s="138">
        <f>IF('넣어줄 잉크'!$D$2="주말",INDEX(표5[#All],MATCH(C984,표5[[#All],[잉크]],0),19)+INDEX(표5[#All],MATCH(C984,표5[[#All],[잉크]],0),22),INDEX(표5[#All],MATCH(C984,표5[[#All],[잉크]],0),MATCH('넣어줄 잉크'!$D$2,표5[#Headers],0)+2))</f>
        <v>2</v>
      </c>
    </row>
    <row r="985" spans="2:4" hidden="1" x14ac:dyDescent="0.3">
      <c r="B985" s="56">
        <f t="shared" si="16"/>
        <v>0</v>
      </c>
      <c r="C985" s="139" t="str">
        <f>'제품 추가'!AC982</f>
        <v>SNACK</v>
      </c>
      <c r="D985" s="138">
        <f>IF('넣어줄 잉크'!$D$2="주말",INDEX(표5[#All],MATCH(C985,표5[[#All],[잉크]],0),19)+INDEX(표5[#All],MATCH(C985,표5[[#All],[잉크]],0),22),INDEX(표5[#All],MATCH(C985,표5[[#All],[잉크]],0),MATCH('넣어줄 잉크'!$D$2,표5[#Headers],0)+2))</f>
        <v>0</v>
      </c>
    </row>
    <row r="986" spans="2:4" hidden="1" x14ac:dyDescent="0.3">
      <c r="B986" s="56">
        <f t="shared" si="16"/>
        <v>0</v>
      </c>
      <c r="C986" s="139" t="str">
        <f>'제품 추가'!AC983</f>
        <v>ROCHER</v>
      </c>
      <c r="D986" s="138">
        <f>IF('넣어줄 잉크'!$D$2="주말",INDEX(표5[#All],MATCH(C986,표5[[#All],[잉크]],0),19)+INDEX(표5[#All],MATCH(C986,표5[[#All],[잉크]],0),22),INDEX(표5[#All],MATCH(C986,표5[[#All],[잉크]],0),MATCH('넣어줄 잉크'!$D$2,표5[#Headers],0)+2))</f>
        <v>0</v>
      </c>
    </row>
    <row r="987" spans="2:4" hidden="1" x14ac:dyDescent="0.3">
      <c r="B987" s="56">
        <f t="shared" si="16"/>
        <v>0</v>
      </c>
      <c r="C987" s="139" t="str">
        <f>'제품 추가'!AC984</f>
        <v>GOMME</v>
      </c>
      <c r="D987" s="138">
        <f>IF('넣어줄 잉크'!$D$2="주말",INDEX(표5[#All],MATCH(C987,표5[[#All],[잉크]],0),19)+INDEX(표5[#All],MATCH(C987,표5[[#All],[잉크]],0),22),INDEX(표5[#All],MATCH(C987,표5[[#All],[잉크]],0),MATCH('넣어줄 잉크'!$D$2,표5[#Headers],0)+2))</f>
        <v>0</v>
      </c>
    </row>
    <row r="988" spans="2:4" hidden="1" x14ac:dyDescent="0.3">
      <c r="B988" s="56">
        <f t="shared" si="16"/>
        <v>0</v>
      </c>
      <c r="C988" s="139" t="str">
        <f>'제품 추가'!AC985</f>
        <v>ROUX</v>
      </c>
      <c r="D988" s="138">
        <f>IF('넣어줄 잉크'!$D$2="주말",INDEX(표5[#All],MATCH(C988,표5[[#All],[잉크]],0),19)+INDEX(표5[#All],MATCH(C988,표5[[#All],[잉크]],0),22),INDEX(표5[#All],MATCH(C988,표5[[#All],[잉크]],0),MATCH('넣어줄 잉크'!$D$2,표5[#Headers],0)+2))</f>
        <v>0</v>
      </c>
    </row>
    <row r="989" spans="2:4" hidden="1" x14ac:dyDescent="0.3">
      <c r="B989" s="56">
        <f t="shared" si="16"/>
        <v>0</v>
      </c>
      <c r="C989" s="139" t="str">
        <f>'제품 추가'!AC986</f>
        <v>KANTE</v>
      </c>
      <c r="D989" s="138">
        <f>IF('넣어줄 잉크'!$D$2="주말",INDEX(표5[#All],MATCH(C989,표5[[#All],[잉크]],0),19)+INDEX(표5[#All],MATCH(C989,표5[[#All],[잉크]],0),22),INDEX(표5[#All],MATCH(C989,표5[[#All],[잉크]],0),MATCH('넣어줄 잉크'!$D$2,표5[#Headers],0)+2))</f>
        <v>0</v>
      </c>
    </row>
    <row r="990" spans="2:4" x14ac:dyDescent="0.3">
      <c r="B990" s="56">
        <f t="shared" si="16"/>
        <v>0</v>
      </c>
      <c r="C990" s="139" t="str">
        <f>'제품 추가'!AC488</f>
        <v>SONY</v>
      </c>
      <c r="D990" s="138">
        <f>IF('넣어줄 잉크'!$D$2="주말",INDEX(표5[#All],MATCH(C990,표5[[#All],[잉크]],0),19)+INDEX(표5[#All],MATCH(C990,표5[[#All],[잉크]],0),22),INDEX(표5[#All],MATCH(C990,표5[[#All],[잉크]],0),MATCH('넣어줄 잉크'!$D$2,표5[#Headers],0)+2))</f>
        <v>0</v>
      </c>
    </row>
    <row r="991" spans="2:4" x14ac:dyDescent="0.3">
      <c r="B991" s="56">
        <f t="shared" si="16"/>
        <v>0</v>
      </c>
      <c r="C991" s="139" t="str">
        <f>'제품 추가'!AC752</f>
        <v>SPARROW</v>
      </c>
      <c r="D991" s="138">
        <f>IF('넣어줄 잉크'!$D$2="주말",INDEX(표5[#All],MATCH(C991,표5[[#All],[잉크]],0),19)+INDEX(표5[#All],MATCH(C991,표5[[#All],[잉크]],0),22),INDEX(표5[#All],MATCH(C991,표5[[#All],[잉크]],0),MATCH('넣어줄 잉크'!$D$2,표5[#Headers],0)+2))</f>
        <v>0</v>
      </c>
    </row>
    <row r="992" spans="2:4" hidden="1" x14ac:dyDescent="0.3">
      <c r="B992" s="56">
        <f t="shared" si="16"/>
        <v>1</v>
      </c>
      <c r="C992" s="139" t="str">
        <f>'제품 추가'!AC989</f>
        <v>MUSIALA</v>
      </c>
      <c r="D992" s="138">
        <f>IF('넣어줄 잉크'!$D$2="주말",INDEX(표5[#All],MATCH(C992,표5[[#All],[잉크]],0),19)+INDEX(표5[#All],MATCH(C992,표5[[#All],[잉크]],0),22),INDEX(표5[#All],MATCH(C992,표5[[#All],[잉크]],0),MATCH('넣어줄 잉크'!$D$2,표5[#Headers],0)+2))</f>
        <v>1</v>
      </c>
    </row>
    <row r="993" spans="2:4" hidden="1" x14ac:dyDescent="0.3">
      <c r="B993" s="56">
        <f t="shared" si="16"/>
        <v>0</v>
      </c>
      <c r="C993" s="139" t="str">
        <f>'제품 추가'!AC990</f>
        <v>GRAVE</v>
      </c>
      <c r="D993" s="138">
        <f>IF('넣어줄 잉크'!$D$2="주말",INDEX(표5[#All],MATCH(C993,표5[[#All],[잉크]],0),19)+INDEX(표5[#All],MATCH(C993,표5[[#All],[잉크]],0),22),INDEX(표5[#All],MATCH(C993,표5[[#All],[잉크]],0),MATCH('넣어줄 잉크'!$D$2,표5[#Headers],0)+2))</f>
        <v>0</v>
      </c>
    </row>
    <row r="994" spans="2:4" hidden="1" x14ac:dyDescent="0.3">
      <c r="B994" s="56">
        <f t="shared" si="16"/>
        <v>0</v>
      </c>
      <c r="C994" s="139" t="str">
        <f>'제품 추가'!AC991</f>
        <v>SUEDE</v>
      </c>
      <c r="D994" s="138">
        <f>IF('넣어줄 잉크'!$D$2="주말",INDEX(표5[#All],MATCH(C994,표5[[#All],[잉크]],0),19)+INDEX(표5[#All],MATCH(C994,표5[[#All],[잉크]],0),22),INDEX(표5[#All],MATCH(C994,표5[[#All],[잉크]],0),MATCH('넣어줄 잉크'!$D$2,표5[#Headers],0)+2))</f>
        <v>0</v>
      </c>
    </row>
    <row r="995" spans="2:4" hidden="1" x14ac:dyDescent="0.3">
      <c r="B995" s="56">
        <f t="shared" si="16"/>
        <v>0</v>
      </c>
      <c r="C995" s="139" t="str">
        <f>'제품 추가'!AC992</f>
        <v>INIESTA</v>
      </c>
      <c r="D995" s="138">
        <f>IF('넣어줄 잉크'!$D$2="주말",INDEX(표5[#All],MATCH(C995,표5[[#All],[잉크]],0),19)+INDEX(표5[#All],MATCH(C995,표5[[#All],[잉크]],0),22),INDEX(표5[#All],MATCH(C995,표5[[#All],[잉크]],0),MATCH('넣어줄 잉크'!$D$2,표5[#Headers],0)+2))</f>
        <v>0</v>
      </c>
    </row>
    <row r="996" spans="2:4" hidden="1" x14ac:dyDescent="0.3">
      <c r="B996" s="56">
        <f t="shared" si="16"/>
        <v>2</v>
      </c>
      <c r="C996" s="139" t="str">
        <f>'제품 추가'!AC993</f>
        <v>CUNHA</v>
      </c>
      <c r="D996" s="138">
        <f>IF('넣어줄 잉크'!$D$2="주말",INDEX(표5[#All],MATCH(C996,표5[[#All],[잉크]],0),19)+INDEX(표5[#All],MATCH(C996,표5[[#All],[잉크]],0),22),INDEX(표5[#All],MATCH(C996,표5[[#All],[잉크]],0),MATCH('넣어줄 잉크'!$D$2,표5[#Headers],0)+2))</f>
        <v>2</v>
      </c>
    </row>
    <row r="997" spans="2:4" hidden="1" x14ac:dyDescent="0.3">
      <c r="B997" s="56">
        <f t="shared" si="16"/>
        <v>0</v>
      </c>
      <c r="C997" s="139" t="str">
        <f>'제품 추가'!AC994</f>
        <v>WIRTZ</v>
      </c>
      <c r="D997" s="138">
        <f>IF('넣어줄 잉크'!$D$2="주말",INDEX(표5[#All],MATCH(C997,표5[[#All],[잉크]],0),19)+INDEX(표5[#All],MATCH(C997,표5[[#All],[잉크]],0),22),INDEX(표5[#All],MATCH(C997,표5[[#All],[잉크]],0),MATCH('넣어줄 잉크'!$D$2,표5[#Headers],0)+2))</f>
        <v>0</v>
      </c>
    </row>
    <row r="998" spans="2:4" hidden="1" x14ac:dyDescent="0.3">
      <c r="B998" s="56">
        <f t="shared" si="16"/>
        <v>0</v>
      </c>
      <c r="C998" s="139" t="str">
        <f>'제품 추가'!AC995</f>
        <v>DEPTHS</v>
      </c>
      <c r="D998" s="138">
        <f>IF('넣어줄 잉크'!$D$2="주말",INDEX(표5[#All],MATCH(C998,표5[[#All],[잉크]],0),19)+INDEX(표5[#All],MATCH(C998,표5[[#All],[잉크]],0),22),INDEX(표5[#All],MATCH(C998,표5[[#All],[잉크]],0),MATCH('넣어줄 잉크'!$D$2,표5[#Headers],0)+2))</f>
        <v>0</v>
      </c>
    </row>
    <row r="999" spans="2:4" hidden="1" x14ac:dyDescent="0.3">
      <c r="B999" s="56">
        <f t="shared" si="16"/>
        <v>0</v>
      </c>
      <c r="C999" s="139" t="str">
        <f>'제품 추가'!AC996</f>
        <v>SESAME</v>
      </c>
      <c r="D999" s="138">
        <f>IF('넣어줄 잉크'!$D$2="주말",INDEX(표5[#All],MATCH(C999,표5[[#All],[잉크]],0),19)+INDEX(표5[#All],MATCH(C999,표5[[#All],[잉크]],0),22),INDEX(표5[#All],MATCH(C999,표5[[#All],[잉크]],0),MATCH('넣어줄 잉크'!$D$2,표5[#Headers],0)+2))</f>
        <v>0</v>
      </c>
    </row>
    <row r="1000" spans="2:4" hidden="1" x14ac:dyDescent="0.3">
      <c r="B1000" s="56">
        <f t="shared" si="16"/>
        <v>0</v>
      </c>
      <c r="C1000" s="139" t="str">
        <f>'제품 추가'!AC997</f>
        <v>FITCH</v>
      </c>
      <c r="D1000" s="138">
        <f>IF('넣어줄 잉크'!$D$2="주말",INDEX(표5[#All],MATCH(C1000,표5[[#All],[잉크]],0),19)+INDEX(표5[#All],MATCH(C1000,표5[[#All],[잉크]],0),22),INDEX(표5[#All],MATCH(C1000,표5[[#All],[잉크]],0),MATCH('넣어줄 잉크'!$D$2,표5[#Headers],0)+2))</f>
        <v>0</v>
      </c>
    </row>
    <row r="1001" spans="2:4" hidden="1" x14ac:dyDescent="0.3">
      <c r="B1001" s="56">
        <f t="shared" si="16"/>
        <v>0</v>
      </c>
      <c r="C1001" s="139" t="str">
        <f>'제품 추가'!AC998</f>
        <v>LOVE</v>
      </c>
      <c r="D1001" s="138">
        <f>IF('넣어줄 잉크'!$D$2="주말",INDEX(표5[#All],MATCH(C1001,표5[[#All],[잉크]],0),19)+INDEX(표5[#All],MATCH(C1001,표5[[#All],[잉크]],0),22),INDEX(표5[#All],MATCH(C1001,표5[[#All],[잉크]],0),MATCH('넣어줄 잉크'!$D$2,표5[#Headers],0)+2))</f>
        <v>0</v>
      </c>
    </row>
    <row r="1002" spans="2:4" hidden="1" x14ac:dyDescent="0.3">
      <c r="B1002" s="56">
        <f t="shared" si="16"/>
        <v>0</v>
      </c>
      <c r="C1002" s="139" t="str">
        <f>'제품 추가'!AC999</f>
        <v>XABI</v>
      </c>
      <c r="D1002" s="138">
        <f>IF('넣어줄 잉크'!$D$2="주말",INDEX(표5[#All],MATCH(C1002,표5[[#All],[잉크]],0),19)+INDEX(표5[#All],MATCH(C1002,표5[[#All],[잉크]],0),22),INDEX(표5[#All],MATCH(C1002,표5[[#All],[잉크]],0),MATCH('넣어줄 잉크'!$D$2,표5[#Headers],0)+2))</f>
        <v>0</v>
      </c>
    </row>
    <row r="1003" spans="2:4" hidden="1" x14ac:dyDescent="0.3">
      <c r="B1003" s="56">
        <f t="shared" si="16"/>
        <v>0</v>
      </c>
      <c r="C1003" s="139" t="str">
        <f>'제품 추가'!AC1000</f>
        <v>MUDDY</v>
      </c>
      <c r="D1003" s="138">
        <f>IF('넣어줄 잉크'!$D$2="주말",INDEX(표5[#All],MATCH(C1003,표5[[#All],[잉크]],0),19)+INDEX(표5[#All],MATCH(C1003,표5[[#All],[잉크]],0),22),INDEX(표5[#All],MATCH(C1003,표5[[#All],[잉크]],0),MATCH('넣어줄 잉크'!$D$2,표5[#Headers],0)+2))</f>
        <v>0</v>
      </c>
    </row>
    <row r="1004" spans="2:4" hidden="1" x14ac:dyDescent="0.3">
      <c r="B1004" s="56">
        <f t="shared" si="16"/>
        <v>0</v>
      </c>
      <c r="C1004" s="139" t="str">
        <f>'제품 추가'!AC1001</f>
        <v>CHALK</v>
      </c>
      <c r="D1004" s="138">
        <f>IF('넣어줄 잉크'!$D$2="주말",INDEX(표5[#All],MATCH(C1004,표5[[#All],[잉크]],0),19)+INDEX(표5[#All],MATCH(C1004,표5[[#All],[잉크]],0),22),INDEX(표5[#All],MATCH(C1004,표5[[#All],[잉크]],0),MATCH('넣어줄 잉크'!$D$2,표5[#Headers],0)+2))</f>
        <v>0</v>
      </c>
    </row>
    <row r="1005" spans="2:4" hidden="1" x14ac:dyDescent="0.3">
      <c r="B1005" s="56">
        <f t="shared" si="16"/>
        <v>0</v>
      </c>
      <c r="C1005" s="139" t="str">
        <f>'제품 추가'!AC1002</f>
        <v>OLISE</v>
      </c>
      <c r="D1005" s="138">
        <f>IF('넣어줄 잉크'!$D$2="주말",INDEX(표5[#All],MATCH(C1005,표5[[#All],[잉크]],0),19)+INDEX(표5[#All],MATCH(C1005,표5[[#All],[잉크]],0),22),INDEX(표5[#All],MATCH(C1005,표5[[#All],[잉크]],0),MATCH('넣어줄 잉크'!$D$2,표5[#Headers],0)+2))</f>
        <v>0</v>
      </c>
    </row>
    <row r="1006" spans="2:4" hidden="1" x14ac:dyDescent="0.3">
      <c r="B1006" s="56">
        <f t="shared" si="16"/>
        <v>0</v>
      </c>
      <c r="C1006" s="139" t="str">
        <f>'제품 추가'!AC1003</f>
        <v>STABLE</v>
      </c>
      <c r="D1006" s="138">
        <f>IF('넣어줄 잉크'!$D$2="주말",INDEX(표5[#All],MATCH(C1006,표5[[#All],[잉크]],0),19)+INDEX(표5[#All],MATCH(C1006,표5[[#All],[잉크]],0),22),INDEX(표5[#All],MATCH(C1006,표5[[#All],[잉크]],0),MATCH('넣어줄 잉크'!$D$2,표5[#Headers],0)+2))</f>
        <v>0</v>
      </c>
    </row>
    <row r="1007" spans="2:4" hidden="1" x14ac:dyDescent="0.3">
      <c r="B1007" s="56">
        <f t="shared" si="16"/>
        <v>0</v>
      </c>
      <c r="C1007" s="139" t="str">
        <f>'제품 추가'!AC1004</f>
        <v>ARGENT</v>
      </c>
      <c r="D1007" s="138">
        <f>IF('넣어줄 잉크'!$D$2="주말",INDEX(표5[#All],MATCH(C1007,표5[[#All],[잉크]],0),19)+INDEX(표5[#All],MATCH(C1007,표5[[#All],[잉크]],0),22),INDEX(표5[#All],MATCH(C1007,표5[[#All],[잉크]],0),MATCH('넣어줄 잉크'!$D$2,표5[#Headers],0)+2))</f>
        <v>0</v>
      </c>
    </row>
    <row r="1008" spans="2:4" hidden="1" x14ac:dyDescent="0.3">
      <c r="B1008" s="56">
        <f t="shared" si="16"/>
        <v>0</v>
      </c>
      <c r="C1008" s="139" t="str">
        <f>'제품 추가'!AC1005</f>
        <v>OXYDE</v>
      </c>
      <c r="D1008" s="138">
        <f>IF('넣어줄 잉크'!$D$2="주말",INDEX(표5[#All],MATCH(C1008,표5[[#All],[잉크]],0),19)+INDEX(표5[#All],MATCH(C1008,표5[[#All],[잉크]],0),22),INDEX(표5[#All],MATCH(C1008,표5[[#All],[잉크]],0),MATCH('넣어줄 잉크'!$D$2,표5[#Headers],0)+2))</f>
        <v>0</v>
      </c>
    </row>
    <row r="1009" spans="2:4" hidden="1" x14ac:dyDescent="0.3">
      <c r="B1009" s="56">
        <f t="shared" si="16"/>
        <v>0</v>
      </c>
      <c r="C1009" s="139" t="str">
        <f>'제품 추가'!AC1006</f>
        <v>URBAN</v>
      </c>
      <c r="D1009" s="138">
        <f>IF('넣어줄 잉크'!$D$2="주말",INDEX(표5[#All],MATCH(C1009,표5[[#All],[잉크]],0),19)+INDEX(표5[#All],MATCH(C1009,표5[[#All],[잉크]],0),22),INDEX(표5[#All],MATCH(C1009,표5[[#All],[잉크]],0),MATCH('넣어줄 잉크'!$D$2,표5[#Headers],0)+2))</f>
        <v>0</v>
      </c>
    </row>
    <row r="1010" spans="2:4" hidden="1" x14ac:dyDescent="0.3">
      <c r="B1010" s="56">
        <f t="shared" si="16"/>
        <v>0</v>
      </c>
      <c r="C1010" s="139" t="str">
        <f>'제품 추가'!AC1007</f>
        <v>FROZEN</v>
      </c>
      <c r="D1010" s="138">
        <f>IF('넣어줄 잉크'!$D$2="주말",INDEX(표5[#All],MATCH(C1010,표5[[#All],[잉크]],0),19)+INDEX(표5[#All],MATCH(C1010,표5[[#All],[잉크]],0),22),INDEX(표5[#All],MATCH(C1010,표5[[#All],[잉크]],0),MATCH('넣어줄 잉크'!$D$2,표5[#Headers],0)+2))</f>
        <v>0</v>
      </c>
    </row>
    <row r="1011" spans="2:4" hidden="1" x14ac:dyDescent="0.3">
      <c r="B1011" s="56">
        <f t="shared" si="16"/>
        <v>0</v>
      </c>
      <c r="C1011" s="139" t="str">
        <f>'제품 추가'!AC1008</f>
        <v>LIGHTFOG</v>
      </c>
      <c r="D1011" s="138">
        <f>IF('넣어줄 잉크'!$D$2="주말",INDEX(표5[#All],MATCH(C1011,표5[[#All],[잉크]],0),19)+INDEX(표5[#All],MATCH(C1011,표5[[#All],[잉크]],0),22),INDEX(표5[#All],MATCH(C1011,표5[[#All],[잉크]],0),MATCH('넣어줄 잉크'!$D$2,표5[#Headers],0)+2))</f>
        <v>0</v>
      </c>
    </row>
    <row r="1012" spans="2:4" hidden="1" x14ac:dyDescent="0.3">
      <c r="B1012" s="56">
        <f t="shared" si="16"/>
        <v>0</v>
      </c>
      <c r="C1012" s="139" t="e">
        <f>'제품 추가'!#REF!</f>
        <v>#REF!</v>
      </c>
      <c r="D1012" s="138" t="e">
        <f>IF('넣어줄 잉크'!$D$2="주말",INDEX(표5[#All],MATCH(C1012,표5[[#All],[잉크]],0),19)+INDEX(표5[#All],MATCH(C1012,표5[[#All],[잉크]],0),22),INDEX(표5[#All],MATCH(C1012,표5[[#All],[잉크]],0),MATCH('넣어줄 잉크'!$D$2,표5[#Headers],0)+2))</f>
        <v>#REF!</v>
      </c>
    </row>
    <row r="1013" spans="2:4" hidden="1" x14ac:dyDescent="0.3">
      <c r="B1013" s="56">
        <f t="shared" si="16"/>
        <v>0</v>
      </c>
      <c r="C1013" s="139" t="str">
        <f>'제품 추가'!AC1009</f>
        <v>BONIFACE</v>
      </c>
      <c r="D1013" s="138">
        <f>IF('넣어줄 잉크'!$D$2="주말",INDEX(표5[#All],MATCH(C1013,표5[[#All],[잉크]],0),19)+INDEX(표5[#All],MATCH(C1013,표5[[#All],[잉크]],0),22),INDEX(표5[#All],MATCH(C1013,표5[[#All],[잉크]],0),MATCH('넣어줄 잉크'!$D$2,표5[#Headers],0)+2))</f>
        <v>0</v>
      </c>
    </row>
    <row r="1014" spans="2:4" hidden="1" x14ac:dyDescent="0.3">
      <c r="B1014" s="56">
        <f t="shared" si="16"/>
        <v>0</v>
      </c>
      <c r="C1014" s="139" t="str">
        <f>'제품 추가'!AC1010</f>
        <v>ALONSO</v>
      </c>
      <c r="D1014" s="138">
        <f>IF('넣어줄 잉크'!$D$2="주말",INDEX(표5[#All],MATCH(C1014,표5[[#All],[잉크]],0),19)+INDEX(표5[#All],MATCH(C1014,표5[[#All],[잉크]],0),22),INDEX(표5[#All],MATCH(C1014,표5[[#All],[잉크]],0),MATCH('넣어줄 잉크'!$D$2,표5[#Headers],0)+2))</f>
        <v>0</v>
      </c>
    </row>
    <row r="1015" spans="2:4" hidden="1" x14ac:dyDescent="0.3">
      <c r="B1015" s="56">
        <f t="shared" si="16"/>
        <v>0</v>
      </c>
      <c r="C1015" s="139" t="str">
        <f>'제품 추가'!AC1011</f>
        <v>MUDCOAL</v>
      </c>
      <c r="D1015" s="138">
        <f>IF('넣어줄 잉크'!$D$2="주말",INDEX(표5[#All],MATCH(C1015,표5[[#All],[잉크]],0),19)+INDEX(표5[#All],MATCH(C1015,표5[[#All],[잉크]],0),22),INDEX(표5[#All],MATCH(C1015,표5[[#All],[잉크]],0),MATCH('넣어줄 잉크'!$D$2,표5[#Headers],0)+2))</f>
        <v>0</v>
      </c>
    </row>
    <row r="1016" spans="2:4" hidden="1" x14ac:dyDescent="0.3">
      <c r="B1016" s="56">
        <f t="shared" si="16"/>
        <v>0</v>
      </c>
      <c r="C1016" s="139" t="str">
        <f>'제품 추가'!AC1012</f>
        <v>ROSY</v>
      </c>
      <c r="D1016" s="138">
        <f>IF('넣어줄 잉크'!$D$2="주말",INDEX(표5[#All],MATCH(C1016,표5[[#All],[잉크]],0),19)+INDEX(표5[#All],MATCH(C1016,표5[[#All],[잉크]],0),22),INDEX(표5[#All],MATCH(C1016,표5[[#All],[잉크]],0),MATCH('넣어줄 잉크'!$D$2,표5[#Headers],0)+2))</f>
        <v>0</v>
      </c>
    </row>
    <row r="1017" spans="2:4" hidden="1" x14ac:dyDescent="0.3">
      <c r="B1017" s="56">
        <f t="shared" si="16"/>
        <v>0</v>
      </c>
      <c r="C1017" s="139" t="str">
        <f>'제품 추가'!AC1013</f>
        <v>DRIFTWOOD</v>
      </c>
      <c r="D1017" s="138">
        <f>IF('넣어줄 잉크'!$D$2="주말",INDEX(표5[#All],MATCH(C1017,표5[[#All],[잉크]],0),19)+INDEX(표5[#All],MATCH(C1017,표5[[#All],[잉크]],0),22),INDEX(표5[#All],MATCH(C1017,표5[[#All],[잉크]],0),MATCH('넣어줄 잉크'!$D$2,표5[#Headers],0)+2))</f>
        <v>0</v>
      </c>
    </row>
    <row r="1018" spans="2:4" hidden="1" x14ac:dyDescent="0.3">
      <c r="B1018" s="56">
        <f t="shared" si="16"/>
        <v>0</v>
      </c>
      <c r="C1018" s="139" t="str">
        <f>'제품 추가'!AC1014</f>
        <v>SWAMP</v>
      </c>
      <c r="D1018" s="138">
        <f>IF('넣어줄 잉크'!$D$2="주말",INDEX(표5[#All],MATCH(C1018,표5[[#All],[잉크]],0),19)+INDEX(표5[#All],MATCH(C1018,표5[[#All],[잉크]],0),22),INDEX(표5[#All],MATCH(C1018,표5[[#All],[잉크]],0),MATCH('넣어줄 잉크'!$D$2,표5[#Headers],0)+2))</f>
        <v>0</v>
      </c>
    </row>
    <row r="1019" spans="2:4" hidden="1" x14ac:dyDescent="0.3">
      <c r="B1019" s="56">
        <f t="shared" si="16"/>
        <v>0</v>
      </c>
      <c r="C1019" s="139" t="str">
        <f>'제품 추가'!AC1015</f>
        <v>DUNE</v>
      </c>
      <c r="D1019" s="138">
        <f>IF('넣어줄 잉크'!$D$2="주말",INDEX(표5[#All],MATCH(C1019,표5[[#All],[잉크]],0),19)+INDEX(표5[#All],MATCH(C1019,표5[[#All],[잉크]],0),22),INDEX(표5[#All],MATCH(C1019,표5[[#All],[잉크]],0),MATCH('넣어줄 잉크'!$D$2,표5[#Headers],0)+2))</f>
        <v>0</v>
      </c>
    </row>
    <row r="1020" spans="2:4" hidden="1" x14ac:dyDescent="0.3">
      <c r="B1020" s="56">
        <f t="shared" si="16"/>
        <v>0</v>
      </c>
      <c r="C1020" s="139" t="str">
        <f>'제품 추가'!AC1016</f>
        <v>ALLOY</v>
      </c>
      <c r="D1020" s="138">
        <f>IF('넣어줄 잉크'!$D$2="주말",INDEX(표5[#All],MATCH(C1020,표5[[#All],[잉크]],0),19)+INDEX(표5[#All],MATCH(C1020,표5[[#All],[잉크]],0),22),INDEX(표5[#All],MATCH(C1020,표5[[#All],[잉크]],0),MATCH('넣어줄 잉크'!$D$2,표5[#Headers],0)+2))</f>
        <v>0</v>
      </c>
    </row>
    <row r="1021" spans="2:4" hidden="1" x14ac:dyDescent="0.3">
      <c r="B1021" s="56">
        <f t="shared" si="16"/>
        <v>0</v>
      </c>
      <c r="C1021" s="139" t="str">
        <f>'제품 추가'!AC1017</f>
        <v>GREYLINE</v>
      </c>
      <c r="D1021" s="138">
        <f>IF('넣어줄 잉크'!$D$2="주말",INDEX(표5[#All],MATCH(C1021,표5[[#All],[잉크]],0),19)+INDEX(표5[#All],MATCH(C1021,표5[[#All],[잉크]],0),22),INDEX(표5[#All],MATCH(C1021,표5[[#All],[잉크]],0),MATCH('넣어줄 잉크'!$D$2,표5[#Headers],0)+2))</f>
        <v>0</v>
      </c>
    </row>
    <row r="1022" spans="2:4" hidden="1" x14ac:dyDescent="0.3">
      <c r="B1022" s="56">
        <f t="shared" si="16"/>
        <v>0</v>
      </c>
      <c r="C1022" s="139" t="str">
        <f>'제품 추가'!AC1018</f>
        <v>ASHEN</v>
      </c>
      <c r="D1022" s="138">
        <f>IF('넣어줄 잉크'!$D$2="주말",INDEX(표5[#All],MATCH(C1022,표5[[#All],[잉크]],0),19)+INDEX(표5[#All],MATCH(C1022,표5[[#All],[잉크]],0),22),INDEX(표5[#All],MATCH(C1022,표5[[#All],[잉크]],0),MATCH('넣어줄 잉크'!$D$2,표5[#Headers],0)+2))</f>
        <v>0</v>
      </c>
    </row>
    <row r="1023" spans="2:4" hidden="1" x14ac:dyDescent="0.3">
      <c r="B1023" s="56">
        <f t="shared" si="16"/>
        <v>0</v>
      </c>
      <c r="C1023" s="139" t="str">
        <f>'제품 추가'!AC1019</f>
        <v>SUBZERO</v>
      </c>
      <c r="D1023" s="138">
        <f>IF('넣어줄 잉크'!$D$2="주말",INDEX(표5[#All],MATCH(C1023,표5[[#All],[잉크]],0),19)+INDEX(표5[#All],MATCH(C1023,표5[[#All],[잉크]],0),22),INDEX(표5[#All],MATCH(C1023,표5[[#All],[잉크]],0),MATCH('넣어줄 잉크'!$D$2,표5[#Headers],0)+2))</f>
        <v>0</v>
      </c>
    </row>
    <row r="1024" spans="2:4" hidden="1" x14ac:dyDescent="0.3">
      <c r="B1024" s="56">
        <f t="shared" si="16"/>
        <v>0</v>
      </c>
      <c r="C1024" s="139" t="str">
        <f>'제품 추가'!AC1020</f>
        <v>BARK</v>
      </c>
      <c r="D1024" s="138">
        <f>IF('넣어줄 잉크'!$D$2="주말",INDEX(표5[#All],MATCH(C1024,표5[[#All],[잉크]],0),19)+INDEX(표5[#All],MATCH(C1024,표5[[#All],[잉크]],0),22),INDEX(표5[#All],MATCH(C1024,표5[[#All],[잉크]],0),MATCH('넣어줄 잉크'!$D$2,표5[#Headers],0)+2))</f>
        <v>0</v>
      </c>
    </row>
    <row r="1025" spans="2:4" hidden="1" x14ac:dyDescent="0.3">
      <c r="B1025" s="56">
        <f t="shared" si="16"/>
        <v>0</v>
      </c>
      <c r="C1025" s="139" t="str">
        <f>'제품 추가'!AC1021</f>
        <v>BREW</v>
      </c>
      <c r="D1025" s="138">
        <f>IF('넣어줄 잉크'!$D$2="주말",INDEX(표5[#All],MATCH(C1025,표5[[#All],[잉크]],0),19)+INDEX(표5[#All],MATCH(C1025,표5[[#All],[잉크]],0),22),INDEX(표5[#All],MATCH(C1025,표5[[#All],[잉크]],0),MATCH('넣어줄 잉크'!$D$2,표5[#Headers],0)+2))</f>
        <v>0</v>
      </c>
    </row>
    <row r="1026" spans="2:4" hidden="1" x14ac:dyDescent="0.3">
      <c r="B1026" s="56">
        <f t="shared" si="16"/>
        <v>0</v>
      </c>
      <c r="C1026" s="139" t="str">
        <f>'제품 추가'!AC1022</f>
        <v>EMBERWOOD</v>
      </c>
      <c r="D1026" s="138">
        <f>IF('넣어줄 잉크'!$D$2="주말",INDEX(표5[#All],MATCH(C1026,표5[[#All],[잉크]],0),19)+INDEX(표5[#All],MATCH(C1026,표5[[#All],[잉크]],0),22),INDEX(표5[#All],MATCH(C1026,표5[[#All],[잉크]],0),MATCH('넣어줄 잉크'!$D$2,표5[#Headers],0)+2))</f>
        <v>0</v>
      </c>
    </row>
    <row r="1027" spans="2:4" hidden="1" x14ac:dyDescent="0.3">
      <c r="B1027" s="56">
        <f t="shared" si="16"/>
        <v>0</v>
      </c>
      <c r="C1027" s="139" t="str">
        <f>'제품 추가'!AC1023</f>
        <v>FADED</v>
      </c>
      <c r="D1027" s="138">
        <f>IF('넣어줄 잉크'!$D$2="주말",INDEX(표5[#All],MATCH(C1027,표5[[#All],[잉크]],0),19)+INDEX(표5[#All],MATCH(C1027,표5[[#All],[잉크]],0),22),INDEX(표5[#All],MATCH(C1027,표5[[#All],[잉크]],0),MATCH('넣어줄 잉크'!$D$2,표5[#Headers],0)+2))</f>
        <v>0</v>
      </c>
    </row>
    <row r="1028" spans="2:4" hidden="1" x14ac:dyDescent="0.3">
      <c r="B1028" s="56">
        <f t="shared" si="16"/>
        <v>0</v>
      </c>
      <c r="C1028" s="139" t="str">
        <f>'제품 추가'!AC1024</f>
        <v>CANYON</v>
      </c>
      <c r="D1028" s="138">
        <f>IF('넣어줄 잉크'!$D$2="주말",INDEX(표5[#All],MATCH(C1028,표5[[#All],[잉크]],0),19)+INDEX(표5[#All],MATCH(C1028,표5[[#All],[잉크]],0),22),INDEX(표5[#All],MATCH(C1028,표5[[#All],[잉크]],0),MATCH('넣어줄 잉크'!$D$2,표5[#Headers],0)+2))</f>
        <v>0</v>
      </c>
    </row>
    <row r="1029" spans="2:4" hidden="1" x14ac:dyDescent="0.3">
      <c r="B1029" s="56">
        <f t="shared" si="16"/>
        <v>0</v>
      </c>
      <c r="C1029" s="139" t="str">
        <f>'제품 추가'!AC1025</f>
        <v>BALLET</v>
      </c>
      <c r="D1029" s="138">
        <f>IF('넣어줄 잉크'!$D$2="주말",INDEX(표5[#All],MATCH(C1029,표5[[#All],[잉크]],0),19)+INDEX(표5[#All],MATCH(C1029,표5[[#All],[잉크]],0),22),INDEX(표5[#All],MATCH(C1029,표5[[#All],[잉크]],0),MATCH('넣어줄 잉크'!$D$2,표5[#Headers],0)+2))</f>
        <v>0</v>
      </c>
    </row>
    <row r="1030" spans="2:4" hidden="1" x14ac:dyDescent="0.3">
      <c r="B1030" s="56">
        <f t="shared" si="16"/>
        <v>0</v>
      </c>
      <c r="C1030" s="139" t="str">
        <f>'제품 추가'!AC1026</f>
        <v>MULBERRY</v>
      </c>
      <c r="D1030" s="138">
        <f>IF('넣어줄 잉크'!$D$2="주말",INDEX(표5[#All],MATCH(C1030,표5[[#All],[잉크]],0),19)+INDEX(표5[#All],MATCH(C1030,표5[[#All],[잉크]],0),22),INDEX(표5[#All],MATCH(C1030,표5[[#All],[잉크]],0),MATCH('넣어줄 잉크'!$D$2,표5[#Headers],0)+2))</f>
        <v>0</v>
      </c>
    </row>
    <row r="1031" spans="2:4" hidden="1" x14ac:dyDescent="0.3">
      <c r="B1031" s="56">
        <f t="shared" si="16"/>
        <v>0</v>
      </c>
      <c r="C1031" s="139" t="str">
        <f>'제품 추가'!AC1027</f>
        <v>CAVE</v>
      </c>
      <c r="D1031" s="138">
        <f>IF('넣어줄 잉크'!$D$2="주말",INDEX(표5[#All],MATCH(C1031,표5[[#All],[잉크]],0),19)+INDEX(표5[#All],MATCH(C1031,표5[[#All],[잉크]],0),22),INDEX(표5[#All],MATCH(C1031,표5[[#All],[잉크]],0),MATCH('넣어줄 잉크'!$D$2,표5[#Headers],0)+2))</f>
        <v>0</v>
      </c>
    </row>
    <row r="1032" spans="2:4" hidden="1" x14ac:dyDescent="0.3">
      <c r="B1032" s="56">
        <f t="shared" si="16"/>
        <v>0</v>
      </c>
      <c r="C1032" s="139" t="str">
        <f>'제품 추가'!AC1028</f>
        <v>HARVEST</v>
      </c>
      <c r="D1032" s="138">
        <f>IF('넣어줄 잉크'!$D$2="주말",INDEX(표5[#All],MATCH(C1032,표5[[#All],[잉크]],0),19)+INDEX(표5[#All],MATCH(C1032,표5[[#All],[잉크]],0),22),INDEX(표5[#All],MATCH(C1032,표5[[#All],[잉크]],0),MATCH('넣어줄 잉크'!$D$2,표5[#Headers],0)+2))</f>
        <v>0</v>
      </c>
    </row>
    <row r="1033" spans="2:4" hidden="1" x14ac:dyDescent="0.3">
      <c r="B1033" s="56">
        <f t="shared" si="16"/>
        <v>0</v>
      </c>
      <c r="C1033" s="139" t="str">
        <f>'제품 추가'!AC1029</f>
        <v>GILDED</v>
      </c>
      <c r="D1033" s="138">
        <f>IF('넣어줄 잉크'!$D$2="주말",INDEX(표5[#All],MATCH(C1033,표5[[#All],[잉크]],0),19)+INDEX(표5[#All],MATCH(C1033,표5[[#All],[잉크]],0),22),INDEX(표5[#All],MATCH(C1033,표5[[#All],[잉크]],0),MATCH('넣어줄 잉크'!$D$2,표5[#Headers],0)+2))</f>
        <v>0</v>
      </c>
    </row>
    <row r="1034" spans="2:4" hidden="1" x14ac:dyDescent="0.3">
      <c r="B1034" s="56">
        <f t="shared" si="16"/>
        <v>0</v>
      </c>
      <c r="C1034" s="139" t="str">
        <f>'제품 추가'!AC1030</f>
        <v>SWAIN</v>
      </c>
      <c r="D1034" s="138">
        <f>IF('넣어줄 잉크'!$D$2="주말",INDEX(표5[#All],MATCH(C1034,표5[[#All],[잉크]],0),19)+INDEX(표5[#All],MATCH(C1034,표5[[#All],[잉크]],0),22),INDEX(표5[#All],MATCH(C1034,표5[[#All],[잉크]],0),MATCH('넣어줄 잉크'!$D$2,표5[#Headers],0)+2))</f>
        <v>0</v>
      </c>
    </row>
    <row r="1035" spans="2:4" hidden="1" x14ac:dyDescent="0.3">
      <c r="B1035" s="56">
        <f t="shared" si="16"/>
        <v>0</v>
      </c>
      <c r="C1035" s="139" t="str">
        <f>'제품 추가'!AC1031</f>
        <v>PORCELAIN</v>
      </c>
      <c r="D1035" s="138">
        <f>IF('넣어줄 잉크'!$D$2="주말",INDEX(표5[#All],MATCH(C1035,표5[[#All],[잉크]],0),19)+INDEX(표5[#All],MATCH(C1035,표5[[#All],[잉크]],0),22),INDEX(표5[#All],MATCH(C1035,표5[[#All],[잉크]],0),MATCH('넣어줄 잉크'!$D$2,표5[#Headers],0)+2))</f>
        <v>0</v>
      </c>
    </row>
    <row r="1036" spans="2:4" hidden="1" x14ac:dyDescent="0.3">
      <c r="B1036" s="56">
        <f t="shared" si="16"/>
        <v>0</v>
      </c>
      <c r="C1036" s="139" t="str">
        <f>'제품 추가'!AC1032</f>
        <v>OBSCURA</v>
      </c>
      <c r="D1036" s="138">
        <f>IF('넣어줄 잉크'!$D$2="주말",INDEX(표5[#All],MATCH(C1036,표5[[#All],[잉크]],0),19)+INDEX(표5[#All],MATCH(C1036,표5[[#All],[잉크]],0),22),INDEX(표5[#All],MATCH(C1036,표5[[#All],[잉크]],0),MATCH('넣어줄 잉크'!$D$2,표5[#Headers],0)+2))</f>
        <v>0</v>
      </c>
    </row>
    <row r="1037" spans="2:4" hidden="1" x14ac:dyDescent="0.3">
      <c r="B1037" s="56">
        <f t="shared" si="16"/>
        <v>0</v>
      </c>
      <c r="C1037" s="139" t="str">
        <f>'제품 추가'!AC1033</f>
        <v>NASUS</v>
      </c>
      <c r="D1037" s="138">
        <f>IF('넣어줄 잉크'!$D$2="주말",INDEX(표5[#All],MATCH(C1037,표5[[#All],[잉크]],0),19)+INDEX(표5[#All],MATCH(C1037,표5[[#All],[잉크]],0),22),INDEX(표5[#All],MATCH(C1037,표5[[#All],[잉크]],0),MATCH('넣어줄 잉크'!$D$2,표5[#Headers],0)+2))</f>
        <v>0</v>
      </c>
    </row>
    <row r="1038" spans="2:4" hidden="1" x14ac:dyDescent="0.3">
      <c r="B1038" s="56">
        <f t="shared" si="16"/>
        <v>0</v>
      </c>
      <c r="C1038" s="139" t="str">
        <f>'제품 추가'!AC1034</f>
        <v>KAYLE</v>
      </c>
      <c r="D1038" s="138">
        <f>IF('넣어줄 잉크'!$D$2="주말",INDEX(표5[#All],MATCH(C1038,표5[[#All],[잉크]],0),19)+INDEX(표5[#All],MATCH(C1038,표5[[#All],[잉크]],0),22),INDEX(표5[#All],MATCH(C1038,표5[[#All],[잉크]],0),MATCH('넣어줄 잉크'!$D$2,표5[#Headers],0)+2))</f>
        <v>0</v>
      </c>
    </row>
    <row r="1039" spans="2:4" x14ac:dyDescent="0.3">
      <c r="B1039" s="56">
        <f t="shared" si="16"/>
        <v>0</v>
      </c>
      <c r="C1039" s="139" t="str">
        <f>'제품 추가'!AC501</f>
        <v>SUDAN</v>
      </c>
      <c r="D1039" s="138">
        <f>IF('넣어줄 잉크'!$D$2="주말",INDEX(표5[#All],MATCH(C1039,표5[[#All],[잉크]],0),19)+INDEX(표5[#All],MATCH(C1039,표5[[#All],[잉크]],0),22),INDEX(표5[#All],MATCH(C1039,표5[[#All],[잉크]],0),MATCH('넣어줄 잉크'!$D$2,표5[#Headers],0)+2))</f>
        <v>0</v>
      </c>
    </row>
    <row r="1040" spans="2:4" x14ac:dyDescent="0.3">
      <c r="B1040" s="56">
        <f t="shared" ref="B1040:B1064" si="17">IFERROR(SUM(D1040:D1040),0)</f>
        <v>0</v>
      </c>
      <c r="C1040" s="139" t="str">
        <f>'제품 추가'!AC615</f>
        <v>THREAD</v>
      </c>
      <c r="D1040" s="138">
        <f>IF('넣어줄 잉크'!$D$2="주말",INDEX(표5[#All],MATCH(C1040,표5[[#All],[잉크]],0),19)+INDEX(표5[#All],MATCH(C1040,표5[[#All],[잉크]],0),22),INDEX(표5[#All],MATCH(C1040,표5[[#All],[잉크]],0),MATCH('넣어줄 잉크'!$D$2,표5[#Headers],0)+2))</f>
        <v>0</v>
      </c>
    </row>
    <row r="1041" spans="2:4" hidden="1" x14ac:dyDescent="0.3">
      <c r="B1041" s="56">
        <f t="shared" si="17"/>
        <v>0</v>
      </c>
      <c r="C1041" s="139" t="str">
        <f>'제품 추가'!AC1037</f>
        <v>KOMPANY</v>
      </c>
      <c r="D1041" s="138">
        <f>IF('넣어줄 잉크'!$D$2="주말",INDEX(표5[#All],MATCH(C1041,표5[[#All],[잉크]],0),19)+INDEX(표5[#All],MATCH(C1041,표5[[#All],[잉크]],0),22),INDEX(표5[#All],MATCH(C1041,표5[[#All],[잉크]],0),MATCH('넣어줄 잉크'!$D$2,표5[#Headers],0)+2))</f>
        <v>0</v>
      </c>
    </row>
    <row r="1042" spans="2:4" hidden="1" x14ac:dyDescent="0.3">
      <c r="B1042" s="56">
        <f t="shared" si="17"/>
        <v>0</v>
      </c>
      <c r="C1042" s="139" t="str">
        <f>'제품 추가'!AC1038</f>
        <v>SHACO</v>
      </c>
      <c r="D1042" s="138">
        <f>IF('넣어줄 잉크'!$D$2="주말",INDEX(표5[#All],MATCH(C1042,표5[[#All],[잉크]],0),19)+INDEX(표5[#All],MATCH(C1042,표5[[#All],[잉크]],0),22),INDEX(표5[#All],MATCH(C1042,표5[[#All],[잉크]],0),MATCH('넣어줄 잉크'!$D$2,표5[#Headers],0)+2))</f>
        <v>0</v>
      </c>
    </row>
    <row r="1043" spans="2:4" hidden="1" x14ac:dyDescent="0.3">
      <c r="B1043" s="56">
        <f t="shared" si="17"/>
        <v>0</v>
      </c>
      <c r="C1043" s="139" t="str">
        <f>'제품 추가'!AC1039</f>
        <v>SENNA</v>
      </c>
      <c r="D1043" s="138">
        <f>IF('넣어줄 잉크'!$D$2="주말",INDEX(표5[#All],MATCH(C1043,표5[[#All],[잉크]],0),19)+INDEX(표5[#All],MATCH(C1043,표5[[#All],[잉크]],0),22),INDEX(표5[#All],MATCH(C1043,표5[[#All],[잉크]],0),MATCH('넣어줄 잉크'!$D$2,표5[#Headers],0)+2))</f>
        <v>0</v>
      </c>
    </row>
    <row r="1044" spans="2:4" hidden="1" x14ac:dyDescent="0.3">
      <c r="B1044" s="56">
        <f t="shared" si="17"/>
        <v>0</v>
      </c>
      <c r="C1044" s="139" t="str">
        <f>'제품 추가'!AC1040</f>
        <v>COSMIC</v>
      </c>
      <c r="D1044" s="138">
        <f>IF('넣어줄 잉크'!$D$2="주말",INDEX(표5[#All],MATCH(C1044,표5[[#All],[잉크]],0),19)+INDEX(표5[#All],MATCH(C1044,표5[[#All],[잉크]],0),22),INDEX(표5[#All],MATCH(C1044,표5[[#All],[잉크]],0),MATCH('넣어줄 잉크'!$D$2,표5[#Headers],0)+2))</f>
        <v>0</v>
      </c>
    </row>
    <row r="1045" spans="2:4" hidden="1" x14ac:dyDescent="0.3">
      <c r="B1045" s="56">
        <f t="shared" si="17"/>
        <v>0</v>
      </c>
      <c r="C1045" s="139" t="str">
        <f>'제품 추가'!AC1041</f>
        <v>MEADOW</v>
      </c>
      <c r="D1045" s="138">
        <f>IF('넣어줄 잉크'!$D$2="주말",INDEX(표5[#All],MATCH(C1045,표5[[#All],[잉크]],0),19)+INDEX(표5[#All],MATCH(C1045,표5[[#All],[잉크]],0),22),INDEX(표5[#All],MATCH(C1045,표5[[#All],[잉크]],0),MATCH('넣어줄 잉크'!$D$2,표5[#Headers],0)+2))</f>
        <v>0</v>
      </c>
    </row>
    <row r="1046" spans="2:4" hidden="1" x14ac:dyDescent="0.3">
      <c r="B1046" s="56">
        <f t="shared" si="17"/>
        <v>0</v>
      </c>
      <c r="C1046" s="139" t="str">
        <f>'제품 추가'!AC1042</f>
        <v>MARADONA</v>
      </c>
      <c r="D1046" s="138">
        <f>IF('넣어줄 잉크'!$D$2="주말",INDEX(표5[#All],MATCH(C1046,표5[[#All],[잉크]],0),19)+INDEX(표5[#All],MATCH(C1046,표5[[#All],[잉크]],0),22),INDEX(표5[#All],MATCH(C1046,표5[[#All],[잉크]],0),MATCH('넣어줄 잉크'!$D$2,표5[#Headers],0)+2))</f>
        <v>0</v>
      </c>
    </row>
    <row r="1047" spans="2:4" x14ac:dyDescent="0.3">
      <c r="B1047" s="56">
        <f t="shared" si="17"/>
        <v>0</v>
      </c>
      <c r="C1047" s="139" t="str">
        <f>'제품 추가'!AC527</f>
        <v>TOAST</v>
      </c>
      <c r="D1047" s="138">
        <f>IF('넣어줄 잉크'!$D$2="주말",INDEX(표5[#All],MATCH(C1047,표5[[#All],[잉크]],0),19)+INDEX(표5[#All],MATCH(C1047,표5[[#All],[잉크]],0),22),INDEX(표5[#All],MATCH(C1047,표5[[#All],[잉크]],0),MATCH('넣어줄 잉크'!$D$2,표5[#Headers],0)+2))</f>
        <v>0</v>
      </c>
    </row>
    <row r="1048" spans="2:4" x14ac:dyDescent="0.3">
      <c r="B1048" s="56">
        <f t="shared" si="17"/>
        <v>0</v>
      </c>
      <c r="C1048" s="139" t="str">
        <f>'제품 추가'!AC987</f>
        <v>TOMATO</v>
      </c>
      <c r="D1048" s="138">
        <f>IF('넣어줄 잉크'!$D$2="주말",INDEX(표5[#All],MATCH(C1048,표5[[#All],[잉크]],0),19)+INDEX(표5[#All],MATCH(C1048,표5[[#All],[잉크]],0),22),INDEX(표5[#All],MATCH(C1048,표5[[#All],[잉크]],0),MATCH('넣어줄 잉크'!$D$2,표5[#Headers],0)+2))</f>
        <v>0</v>
      </c>
    </row>
    <row r="1049" spans="2:4" hidden="1" x14ac:dyDescent="0.3">
      <c r="B1049" s="56">
        <f t="shared" si="17"/>
        <v>0</v>
      </c>
      <c r="C1049" s="139" t="str">
        <f>'제품 추가'!AC1045</f>
        <v>ZIDANE</v>
      </c>
      <c r="D1049" s="138">
        <f>IF('넣어줄 잉크'!$D$2="주말",INDEX(표5[#All],MATCH(C1049,표5[[#All],[잉크]],0),19)+INDEX(표5[#All],MATCH(C1049,표5[[#All],[잉크]],0),22),INDEX(표5[#All],MATCH(C1049,표5[[#All],[잉크]],0),MATCH('넣어줄 잉크'!$D$2,표5[#Headers],0)+2))</f>
        <v>0</v>
      </c>
    </row>
    <row r="1050" spans="2:4" x14ac:dyDescent="0.3">
      <c r="B1050" s="56">
        <f t="shared" si="17"/>
        <v>0</v>
      </c>
      <c r="C1050" s="139" t="str">
        <f>'제품 추가'!AC530</f>
        <v>TOPAZ</v>
      </c>
      <c r="D1050" s="138">
        <f>IF('넣어줄 잉크'!$D$2="주말",INDEX(표5[#All],MATCH(C1050,표5[[#All],[잉크]],0),19)+INDEX(표5[#All],MATCH(C1050,표5[[#All],[잉크]],0),22),INDEX(표5[#All],MATCH(C1050,표5[[#All],[잉크]],0),MATCH('넣어줄 잉크'!$D$2,표5[#Headers],0)+2))</f>
        <v>0</v>
      </c>
    </row>
    <row r="1051" spans="2:4" hidden="1" x14ac:dyDescent="0.3">
      <c r="B1051" s="56">
        <f t="shared" si="17"/>
        <v>0</v>
      </c>
      <c r="C1051" s="139" t="str">
        <f>'제품 추가'!AC1047</f>
        <v>WATKINS</v>
      </c>
      <c r="D1051" s="138">
        <f>IF('넣어줄 잉크'!$D$2="주말",INDEX(표5[#All],MATCH(C1051,표5[[#All],[잉크]],0),19)+INDEX(표5[#All],MATCH(C1051,표5[[#All],[잉크]],0),22),INDEX(표5[#All],MATCH(C1051,표5[[#All],[잉크]],0),MATCH('넣어줄 잉크'!$D$2,표5[#Headers],0)+2))</f>
        <v>0</v>
      </c>
    </row>
    <row r="1052" spans="2:4" hidden="1" x14ac:dyDescent="0.3">
      <c r="B1052" s="56">
        <f t="shared" si="17"/>
        <v>0</v>
      </c>
      <c r="C1052" s="139" t="str">
        <f>'제품 추가'!AC1048</f>
        <v>AMOAK</v>
      </c>
      <c r="D1052" s="138">
        <f>IF('넣어줄 잉크'!$D$2="주말",INDEX(표5[#All],MATCH(C1052,표5[[#All],[잉크]],0),19)+INDEX(표5[#All],MATCH(C1052,표5[[#All],[잉크]],0),22),INDEX(표5[#All],MATCH(C1052,표5[[#All],[잉크]],0),MATCH('넣어줄 잉크'!$D$2,표5[#Headers],0)+2))</f>
        <v>0</v>
      </c>
    </row>
    <row r="1053" spans="2:4" hidden="1" x14ac:dyDescent="0.3">
      <c r="B1053" s="56">
        <f t="shared" si="17"/>
        <v>0</v>
      </c>
      <c r="C1053" s="139" t="str">
        <f>'제품 추가'!AC1049</f>
        <v>GLOAM</v>
      </c>
      <c r="D1053" s="138">
        <f>IF('넣어줄 잉크'!$D$2="주말",INDEX(표5[#All],MATCH(C1053,표5[[#All],[잉크]],0),19)+INDEX(표5[#All],MATCH(C1053,표5[[#All],[잉크]],0),22),INDEX(표5[#All],MATCH(C1053,표5[[#All],[잉크]],0),MATCH('넣어줄 잉크'!$D$2,표5[#Headers],0)+2))</f>
        <v>0</v>
      </c>
    </row>
    <row r="1054" spans="2:4" hidden="1" x14ac:dyDescent="0.3">
      <c r="B1054" s="56">
        <f t="shared" si="17"/>
        <v>0</v>
      </c>
      <c r="C1054" s="139" t="str">
        <f>'제품 추가'!AC1050</f>
        <v>SORBET</v>
      </c>
      <c r="D1054" s="138">
        <f>IF('넣어줄 잉크'!$D$2="주말",INDEX(표5[#All],MATCH(C1054,표5[[#All],[잉크]],0),19)+INDEX(표5[#All],MATCH(C1054,표5[[#All],[잉크]],0),22),INDEX(표5[#All],MATCH(C1054,표5[[#All],[잉크]],0),MATCH('넣어줄 잉크'!$D$2,표5[#Headers],0)+2))</f>
        <v>0</v>
      </c>
    </row>
    <row r="1055" spans="2:4" hidden="1" x14ac:dyDescent="0.3">
      <c r="B1055" s="56">
        <f t="shared" si="17"/>
        <v>0</v>
      </c>
      <c r="C1055" s="139" t="str">
        <f>'제품 추가'!AC1051</f>
        <v>CRISP</v>
      </c>
      <c r="D1055" s="138">
        <f>IF('넣어줄 잉크'!$D$2="주말",INDEX(표5[#All],MATCH(C1055,표5[[#All],[잉크]],0),19)+INDEX(표5[#All],MATCH(C1055,표5[[#All],[잉크]],0),22),INDEX(표5[#All],MATCH(C1055,표5[[#All],[잉크]],0),MATCH('넣어줄 잉크'!$D$2,표5[#Headers],0)+2))</f>
        <v>0</v>
      </c>
    </row>
    <row r="1056" spans="2:4" hidden="1" x14ac:dyDescent="0.3">
      <c r="B1056" s="56">
        <f t="shared" si="17"/>
        <v>0</v>
      </c>
      <c r="C1056" s="139" t="str">
        <f>'제품 추가'!AC1052</f>
        <v>COBBLE</v>
      </c>
      <c r="D1056" s="138">
        <f>IF('넣어줄 잉크'!$D$2="주말",INDEX(표5[#All],MATCH(C1056,표5[[#All],[잉크]],0),19)+INDEX(표5[#All],MATCH(C1056,표5[[#All],[잉크]],0),22),INDEX(표5[#All],MATCH(C1056,표5[[#All],[잉크]],0),MATCH('넣어줄 잉크'!$D$2,표5[#Headers],0)+2))</f>
        <v>0</v>
      </c>
    </row>
    <row r="1057" spans="2:4" hidden="1" x14ac:dyDescent="0.3">
      <c r="B1057" s="56">
        <f t="shared" si="17"/>
        <v>0</v>
      </c>
      <c r="C1057" s="139" t="str">
        <f>'제품 추가'!AC1053</f>
        <v>GANACHE</v>
      </c>
      <c r="D1057" s="138">
        <f>IF('넣어줄 잉크'!$D$2="주말",INDEX(표5[#All],MATCH(C1057,표5[[#All],[잉크]],0),19)+INDEX(표5[#All],MATCH(C1057,표5[[#All],[잉크]],0),22),INDEX(표5[#All],MATCH(C1057,표5[[#All],[잉크]],0),MATCH('넣어줄 잉크'!$D$2,표5[#Headers],0)+2))</f>
        <v>0</v>
      </c>
    </row>
    <row r="1058" spans="2:4" hidden="1" x14ac:dyDescent="0.3">
      <c r="B1058" s="56">
        <f t="shared" si="17"/>
        <v>0</v>
      </c>
      <c r="C1058" s="139" t="str">
        <f>'제품 추가'!AC1054</f>
        <v>SILTWOOD</v>
      </c>
      <c r="D1058" s="138">
        <f>IF('넣어줄 잉크'!$D$2="주말",INDEX(표5[#All],MATCH(C1058,표5[[#All],[잉크]],0),19)+INDEX(표5[#All],MATCH(C1058,표5[[#All],[잉크]],0),22),INDEX(표5[#All],MATCH(C1058,표5[[#All],[잉크]],0),MATCH('넣어줄 잉크'!$D$2,표5[#Headers],0)+2))</f>
        <v>0</v>
      </c>
    </row>
    <row r="1059" spans="2:4" x14ac:dyDescent="0.3">
      <c r="B1059" s="56">
        <f t="shared" si="17"/>
        <v>0</v>
      </c>
      <c r="C1059" s="139" t="str">
        <f>'제품 추가'!AC1055</f>
        <v>UPAMECANO</v>
      </c>
      <c r="D1059" s="138">
        <f>IF('넣어줄 잉크'!$D$2="주말",INDEX(표5[#All],MATCH(C1059,표5[[#All],[잉크]],0),19)+INDEX(표5[#All],MATCH(C1059,표5[[#All],[잉크]],0),22),INDEX(표5[#All],MATCH(C1059,표5[[#All],[잉크]],0),MATCH('넣어줄 잉크'!$D$2,표5[#Headers],0)+2))</f>
        <v>0</v>
      </c>
    </row>
    <row r="1060" spans="2:4" x14ac:dyDescent="0.3">
      <c r="B1060" s="56">
        <f t="shared" si="17"/>
        <v>0</v>
      </c>
      <c r="C1060" s="139" t="str">
        <f>'제품 추가'!AC548</f>
        <v>UVMCHERRY</v>
      </c>
      <c r="D1060" s="138">
        <f>IF('넣어줄 잉크'!$D$2="주말",INDEX(표5[#All],MATCH(C1060,표5[[#All],[잉크]],0),19)+INDEX(표5[#All],MATCH(C1060,표5[[#All],[잉크]],0),22),INDEX(표5[#All],MATCH(C1060,표5[[#All],[잉크]],0),MATCH('넣어줄 잉크'!$D$2,표5[#Headers],0)+2))</f>
        <v>0</v>
      </c>
    </row>
    <row r="1061" spans="2:4" hidden="1" x14ac:dyDescent="0.3">
      <c r="B1061" s="56">
        <f t="shared" si="17"/>
        <v>0</v>
      </c>
      <c r="C1061" s="139" t="str">
        <f>'제품 추가'!AC1057</f>
        <v>KOSMOS</v>
      </c>
      <c r="D1061" s="138">
        <f>IF('넣어줄 잉크'!$D$2="주말",INDEX(표5[#All],MATCH(C1061,표5[[#All],[잉크]],0),19)+INDEX(표5[#All],MATCH(C1061,표5[[#All],[잉크]],0),22),INDEX(표5[#All],MATCH(C1061,표5[[#All],[잉크]],0),MATCH('넣어줄 잉크'!$D$2,표5[#Headers],0)+2))</f>
        <v>0</v>
      </c>
    </row>
    <row r="1062" spans="2:4" hidden="1" x14ac:dyDescent="0.3">
      <c r="B1062" s="56">
        <f t="shared" si="17"/>
        <v>0</v>
      </c>
      <c r="C1062" s="139" t="str">
        <f>'제품 추가'!AC1058</f>
        <v>TUNA</v>
      </c>
      <c r="D1062" s="138">
        <f>IF('넣어줄 잉크'!$D$2="주말",INDEX(표5[#All],MATCH(C1062,표5[[#All],[잉크]],0),19)+INDEX(표5[#All],MATCH(C1062,표5[[#All],[잉크]],0),22),INDEX(표5[#All],MATCH(C1062,표5[[#All],[잉크]],0),MATCH('넣어줄 잉크'!$D$2,표5[#Headers],0)+2))</f>
        <v>0</v>
      </c>
    </row>
    <row r="1063" spans="2:4" x14ac:dyDescent="0.3">
      <c r="B1063" s="56">
        <f t="shared" si="17"/>
        <v>0</v>
      </c>
      <c r="C1063" s="139" t="str">
        <f>'제품 추가'!AC616</f>
        <v>UVNEEDLE</v>
      </c>
      <c r="D1063" s="138">
        <f>IF('넣어줄 잉크'!$D$2="주말",INDEX(표5[#All],MATCH(C1063,표5[[#All],[잉크]],0),19)+INDEX(표5[#All],MATCH(C1063,표5[[#All],[잉크]],0),22),INDEX(표5[#All],MATCH(C1063,표5[[#All],[잉크]],0),MATCH('넣어줄 잉크'!$D$2,표5[#Headers],0)+2))</f>
        <v>0</v>
      </c>
    </row>
    <row r="1064" spans="2:4" x14ac:dyDescent="0.3">
      <c r="B1064" s="56">
        <f t="shared" si="17"/>
        <v>0</v>
      </c>
      <c r="C1064" s="139" t="str">
        <f>'제품 추가'!AC988</f>
        <v>VIDIC</v>
      </c>
      <c r="D1064" s="138">
        <f>IF('넣어줄 잉크'!$D$2="주말",INDEX(표5[#All],MATCH(C1064,표5[[#All],[잉크]],0),19)+INDEX(표5[#All],MATCH(C1064,표5[[#All],[잉크]],0),22),INDEX(표5[#All],MATCH(C1064,표5[[#All],[잉크]],0),MATCH('넣어줄 잉크'!$D$2,표5[#Headers],0)+2))</f>
        <v>0</v>
      </c>
    </row>
    <row r="1065" spans="2:4" hidden="1" x14ac:dyDescent="0.3">
      <c r="B1065" s="56">
        <f>IFERROR(SUM(D1065:D1065),0)</f>
        <v>0</v>
      </c>
      <c r="C1065" s="139" t="str">
        <f>'제품 추가'!AC1061</f>
        <v>BLIGHT</v>
      </c>
      <c r="D1065" s="138">
        <f>IF('넣어줄 잉크'!$D$2="주말",INDEX(표5[#All],MATCH(C1065,표5[[#All],[잉크]],0),19)+INDEX(표5[#All],MATCH(C1065,표5[[#All],[잉크]],0),22),INDEX(표5[#All],MATCH(C1065,표5[[#All],[잉크]],0),MATCH('넣어줄 잉크'!$D$2,표5[#Headers],0)+2))</f>
        <v>0</v>
      </c>
    </row>
    <row r="1066" spans="2:4" hidden="1" x14ac:dyDescent="0.3">
      <c r="B1066" s="56">
        <f>IFERROR(SUM(D1066:D1066),0)</f>
        <v>0</v>
      </c>
      <c r="C1066" s="139" t="str">
        <f>'제품 추가'!AC1062</f>
        <v>CLOAK</v>
      </c>
      <c r="D1066" s="138">
        <f>IF('넣어줄 잉크'!$D$2="주말",INDEX(표5[#All],MATCH(C1066,표5[[#All],[잉크]],0),19)+INDEX(표5[#All],MATCH(C1066,표5[[#All],[잉크]],0),22),INDEX(표5[#All],MATCH(C1066,표5[[#All],[잉크]],0),MATCH('넣어줄 잉크'!$D$2,표5[#Headers],0)+2))</f>
        <v>0</v>
      </c>
    </row>
    <row r="1067" spans="2:4" hidden="1" x14ac:dyDescent="0.3">
      <c r="B1067" s="56">
        <f>IFERROR(SUM(D1067:D1067),0)</f>
        <v>0</v>
      </c>
      <c r="C1067" s="139" t="str">
        <f>'제품 추가'!AC1063</f>
        <v>BRIM</v>
      </c>
      <c r="D1067" s="138">
        <f>IF('넣어줄 잉크'!$D$2="주말",INDEX(표5[#All],MATCH(C1067,표5[[#All],[잉크]],0),19)+INDEX(표5[#All],MATCH(C1067,표5[[#All],[잉크]],0),22),INDEX(표5[#All],MATCH(C1067,표5[[#All],[잉크]],0),MATCH('넣어줄 잉크'!$D$2,표5[#Headers],0)+2))</f>
        <v>0</v>
      </c>
    </row>
    <row r="1068" spans="2:4" hidden="1" x14ac:dyDescent="0.3">
      <c r="B1068" s="56">
        <f>IFERROR(SUM(D1068:D1068),0)</f>
        <v>0</v>
      </c>
      <c r="C1068" s="139" t="str">
        <f>'제품 추가'!AC1064</f>
        <v>GRAVY</v>
      </c>
      <c r="D1068" s="138">
        <f>IF('넣어줄 잉크'!$D$2="주말",INDEX(표5[#All],MATCH(C1068,표5[[#All],[잉크]],0),19)+INDEX(표5[#All],MATCH(C1068,표5[[#All],[잉크]],0),22),INDEX(표5[#All],MATCH(C1068,표5[[#All],[잉크]],0),MATCH('넣어줄 잉크'!$D$2,표5[#Headers],0)+2))</f>
        <v>0</v>
      </c>
    </row>
    <row r="1069" spans="2:4" hidden="1" x14ac:dyDescent="0.3">
      <c r="B1069" s="56">
        <f>IFERROR(SUM(D1069:D1069),0)</f>
        <v>0</v>
      </c>
      <c r="C1069" s="139" t="str">
        <f>'제품 추가'!AC1065</f>
        <v>WOOL</v>
      </c>
      <c r="D1069" s="138">
        <f>IF('넣어줄 잉크'!$D$2="주말",INDEX(표5[#All],MATCH(C1069,표5[[#All],[잉크]],0),19)+INDEX(표5[#All],MATCH(C1069,표5[[#All],[잉크]],0),22),INDEX(표5[#All],MATCH(C1069,표5[[#All],[잉크]],0),MATCH('넣어줄 잉크'!$D$2,표5[#Headers],0)+2))</f>
        <v>0</v>
      </c>
    </row>
  </sheetData>
  <autoFilter ref="B4:D1069">
    <filterColumn colId="0">
      <filters>
        <filter val="1"/>
        <filter val="2"/>
        <filter val="3"/>
        <filter val="4"/>
      </filters>
    </filterColumn>
    <sortState ref="B16:D1064">
      <sortCondition ref="C4:C1069"/>
    </sortState>
  </autoFilter>
  <mergeCells count="1">
    <mergeCell ref="B2:D2"/>
  </mergeCells>
  <phoneticPr fontId="1" type="noConversion"/>
  <pageMargins left="0.7" right="0.7" top="0.75" bottom="0.75" header="0.3" footer="0.3"/>
  <pageSetup paperSize="9" scale="72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이름이 지정된 범위</vt:lpstr>
      </vt:variant>
      <vt:variant>
        <vt:i4>7</vt:i4>
      </vt:variant>
    </vt:vector>
  </HeadingPairs>
  <TitlesOfParts>
    <vt:vector size="18" baseType="lpstr">
      <vt:lpstr>사출계획</vt:lpstr>
      <vt:lpstr>생산계획(잉크)</vt:lpstr>
      <vt:lpstr>제품 추가</vt:lpstr>
      <vt:lpstr>넣어줄 잉크</vt:lpstr>
      <vt:lpstr>넣어줄 잉크 (2)</vt:lpstr>
      <vt:lpstr>3층</vt:lpstr>
      <vt:lpstr>1층</vt:lpstr>
      <vt:lpstr>호기</vt:lpstr>
      <vt:lpstr>Sheet2</vt:lpstr>
      <vt:lpstr>3층 (2)</vt:lpstr>
      <vt:lpstr>1층 (2)</vt:lpstr>
      <vt:lpstr>'1층'!Print_Area</vt:lpstr>
      <vt:lpstr>'1층 (2)'!Print_Area</vt:lpstr>
      <vt:lpstr>'3층'!Print_Area</vt:lpstr>
      <vt:lpstr>'3층 (2)'!Print_Area</vt:lpstr>
      <vt:lpstr>사출계획!Print_Area</vt:lpstr>
      <vt:lpstr>'생산계획(잉크)'!Print_Area</vt:lpstr>
      <vt:lpstr>'제품 추가'!Print_Area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홍경의</dc:creator>
  <cp:lastModifiedBy>김선명</cp:lastModifiedBy>
  <cp:lastPrinted>2026-05-12T02:31:49Z</cp:lastPrinted>
  <dcterms:created xsi:type="dcterms:W3CDTF">2015-03-11T05:16:01Z</dcterms:created>
  <dcterms:modified xsi:type="dcterms:W3CDTF">2026-05-12T04:52:48Z</dcterms:modified>
</cp:coreProperties>
</file>